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hidePivotFieldList="1" defaultThemeVersion="124226"/>
  <mc:AlternateContent xmlns:mc="http://schemas.openxmlformats.org/markup-compatibility/2006">
    <mc:Choice Requires="x15">
      <x15ac:absPath xmlns:x15ac="http://schemas.microsoft.com/office/spreadsheetml/2010/11/ac" url="P:\02-43-00 SWPP-MS4\2021 MS4 Permit\2021_MS4 Submittal\2021_July Resubmittal to address MPCA Comments\Website\"/>
    </mc:Choice>
  </mc:AlternateContent>
  <xr:revisionPtr revIDLastSave="0" documentId="13_ncr:1_{A71AD0E2-772C-490D-9053-01254FD5C118}" xr6:coauthVersionLast="46" xr6:coauthVersionMax="46" xr10:uidLastSave="{00000000-0000-0000-0000-000000000000}"/>
  <bookViews>
    <workbookView xWindow="750" yWindow="1620" windowWidth="21990" windowHeight="12465" tabRatio="869" firstSheet="2" activeTab="9" xr2:uid="{00000000-000D-0000-FFFF-FFFF00000000}"/>
  </bookViews>
  <sheets>
    <sheet name="Information" sheetId="17" r:id="rId1"/>
    <sheet name="Bacteria Chloride Temp" sheetId="28" r:id="rId2"/>
    <sheet name="Applicable WLAs determination" sheetId="23" r:id="rId3"/>
    <sheet name="Compliance Schedule" sheetId="26" r:id="rId4"/>
    <sheet name="Compliance Schedule BMPs" sheetId="2" r:id="rId5"/>
    <sheet name="Reductions for WLA met" sheetId="15" r:id="rId6"/>
    <sheet name="BMPs for WLAs met" sheetId="27" r:id="rId7"/>
    <sheet name="MPCA estimator" sheetId="6" state="hidden" r:id="rId8"/>
    <sheet name="Input values for MPCA estimator" sheetId="7" state="hidden" r:id="rId9"/>
    <sheet name="TMDL Master List" sheetId="20" r:id="rId10"/>
    <sheet name="Source TMDL Master List _HIDE" sheetId="21" state="hidden" r:id="rId11"/>
    <sheet name="DT" sheetId="24" r:id="rId12"/>
    <sheet name="Dropdown lists" sheetId="8" state="hidden" r:id="rId13"/>
    <sheet name="List of TMDLs" sheetId="4" state="hidden" r:id="rId14"/>
    <sheet name="BMPs" sheetId="12" state="hidden" r:id="rId15"/>
    <sheet name="Reductions" sheetId="13" state="hidden" r:id="rId16"/>
    <sheet name="Cat 3" sheetId="14" state="hidden" r:id="rId17"/>
  </sheets>
  <definedNames>
    <definedName name="_">'Dropdown lists'!$C$2:$C$5</definedName>
    <definedName name="_xlnm._FilterDatabase" localSheetId="11" hidden="1">DT!$A$1:$C$100</definedName>
    <definedName name="_xlnm._FilterDatabase" localSheetId="10" hidden="1">'Source TMDL Master List _HIDE'!$A$1:$P$7659</definedName>
    <definedName name="_xlnm._FilterDatabase" localSheetId="9" hidden="1">'TMDL Master List'!$A$7:$O$7665</definedName>
    <definedName name="_xlcn.WorksheetConnection_SourceTMDLMasterList_HIDEAP1" hidden="1">'Source TMDL Master List _HIDE'!$A:$P</definedName>
    <definedName name="BMP_improvement_enhancement_retrofitting">'Dropdown lists'!$Q$2:$Q$10</definedName>
    <definedName name="BMP_ownership">'Dropdown lists'!$G$2:$G$4</definedName>
    <definedName name="Chemical_treatment_of_stormwater">'Dropdown lists'!$R$2:$R$4</definedName>
    <definedName name="Constructed_basin">'Dropdown lists'!$L$2:$L$9</definedName>
    <definedName name="Coordinate">'Dropdown lists'!$C$2:$C$5</definedName>
    <definedName name="Coordinate_system">'Dropdown lists'!$C$2:$C$5</definedName>
    <definedName name="Date_when_BMP_was_implemented" localSheetId="2">'Compliance Schedule BMPs'!#REF!+'Dropdown lists'!$AD$2:$AD$67</definedName>
    <definedName name="Date_when_BMP_was_implemented" localSheetId="3">'Compliance Schedule BMPs'!#REF!+'Dropdown lists'!$AD$2:$AD$67</definedName>
    <definedName name="Date_when_BMP_was_implemented" localSheetId="10">'Compliance Schedule BMPs'!#REF!+'Dropdown lists'!$AD$2:$AD$67</definedName>
    <definedName name="Date_when_BMP_was_implemented">'Compliance Schedule BMPs'!#REF!+'Dropdown lists'!$AD$2:$AD$67</definedName>
    <definedName name="Date_when_BMP_was_implemented__yyyy">'Dropdown lists'!$AD$2:$AD$66</definedName>
    <definedName name="Eliminate_illicit_discharge_connection">'Dropdown lists'!$S$2</definedName>
    <definedName name="Enhanced_road_salt_management">'Dropdown lists'!$Z$2:$Z$10</definedName>
    <definedName name="Establish_ordinance">'Dropdown lists'!$T$2:$T$14</definedName>
    <definedName name="Filter">'Dropdown lists'!$M$2:$M$9</definedName>
    <definedName name="Impervious_disconnection">'Dropdown lists'!$U$2:$U$3</definedName>
    <definedName name="Improved_lawn_turf_vegetation_soil_practices">'Dropdown lists'!$V$2:$V$10</definedName>
    <definedName name="Infiltrator">'Dropdown lists'!$N$2:$N$7</definedName>
    <definedName name="Manufactured_device">'Dropdown lists'!$P$2:$P$16</definedName>
    <definedName name="mydata" localSheetId="10">'Source TMDL Master List _HIDE'!$A$1:$M$823</definedName>
    <definedName name="mydata">'TMDL Master List'!#REF!</definedName>
    <definedName name="Phosphorus_removal__fraction">'Input values for MPCA estimator'!$B$2:$B$3</definedName>
    <definedName name="_xlnm.Print_Area" localSheetId="6">'BMPs for WLAs met'!$A$1:$Q$30</definedName>
    <definedName name="_xlnm.Print_Area" localSheetId="0">Information!$A$1:$A$34</definedName>
    <definedName name="_xlnm.Print_Area" localSheetId="5">'Reductions for WLA met'!$A$1:$I$30</definedName>
    <definedName name="_xlnm.Print_Titles" localSheetId="4">'Compliance Schedule BMPs'!$A:$A,'Compliance Schedule BMPs'!$5:$5</definedName>
    <definedName name="Stormwater_reuse">'Dropdown lists'!$W$2:$W$6</definedName>
    <definedName name="Supplemental_employee_education_training">'Dropdown lists'!$X$2:$X$4</definedName>
    <definedName name="Supplemental_public_education_outreach">'Dropdown lists'!$Y$2:$Y$4</definedName>
    <definedName name="Supplemental_street_sweeping">'Dropdown lists'!$AA$2:$AA$5</definedName>
    <definedName name="Swale_or_strip">'Dropdown lists'!$O$2:$O$6</definedName>
    <definedName name="Z_368C94F2_41A9_42B3_9955_8DFDB05BC2A2_.wvu.PrintTitles" localSheetId="4" hidden="1">'Compliance Schedule BMPs'!$A:$A,'Compliance Schedule BMPs'!$5:$5</definedName>
  </definedNames>
  <calcPr calcId="191029"/>
  <customWorkbookViews>
    <customWorkbookView name="Trojan, Mike - Personal View" guid="{368C94F2-41A9-42B3-9955-8DFDB05BC2A2}" mergeInterval="0" personalView="1" maximized="1" windowWidth="1280" windowHeight="802" activeSheetId="2"/>
  </customWorkbookViews>
  <pivotCaches>
    <pivotCache cacheId="5" r:id="rId18"/>
    <pivotCache cacheId="8" r:id="rId19"/>
    <pivotCache cacheId="11" r:id="rId20"/>
  </pivotCaches>
  <extLst>
    <ext xmlns:x14="http://schemas.microsoft.com/office/spreadsheetml/2009/9/main" uri="{79F54976-1DA5-4618-B147-4CDE4B953A38}">
      <x14:workbookPr discardImageEditData="1"/>
    </ext>
    <ext xmlns:x15="http://schemas.microsoft.com/office/spreadsheetml/2010/11/main" uri="{FCE2AD5D-F65C-4FA6-A056-5C36A1767C68}">
      <x15:dataModel>
        <x15:modelTables>
          <x15:modelTable id="Range-c8f62fc9-e0b4-44ad-b54a-6a258c3d0cf2" name="Range 1" connection="WorksheetConnection_Source TMDL Master List _HIDE!$A:$P"/>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21" l="1"/>
  <c r="P4" i="21"/>
  <c r="P5" i="21"/>
  <c r="P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1" i="21"/>
  <c r="P42"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78" i="21"/>
  <c r="P79" i="21"/>
  <c r="P80" i="21"/>
  <c r="P81" i="21"/>
  <c r="P82" i="21"/>
  <c r="P83" i="21"/>
  <c r="P84" i="21"/>
  <c r="P85" i="21"/>
  <c r="P86" i="21"/>
  <c r="P87" i="21"/>
  <c r="P88" i="21"/>
  <c r="P89" i="21"/>
  <c r="P90" i="21"/>
  <c r="P91" i="21"/>
  <c r="P92" i="21"/>
  <c r="P93" i="21"/>
  <c r="P94" i="21"/>
  <c r="P95" i="21"/>
  <c r="P96" i="21"/>
  <c r="P97" i="21"/>
  <c r="P98" i="21"/>
  <c r="P99" i="21"/>
  <c r="P100" i="21"/>
  <c r="P101" i="21"/>
  <c r="P102" i="21"/>
  <c r="P103" i="21"/>
  <c r="P104" i="21"/>
  <c r="P105" i="21"/>
  <c r="P106" i="21"/>
  <c r="P107" i="21"/>
  <c r="P108" i="21"/>
  <c r="P109" i="21"/>
  <c r="P110" i="21"/>
  <c r="P111" i="21"/>
  <c r="P112" i="21"/>
  <c r="P113" i="21"/>
  <c r="P114" i="21"/>
  <c r="P115" i="21"/>
  <c r="P116" i="21"/>
  <c r="P117" i="21"/>
  <c r="P118" i="21"/>
  <c r="P119" i="21"/>
  <c r="P120" i="21"/>
  <c r="P121" i="21"/>
  <c r="P122" i="21"/>
  <c r="P123" i="21"/>
  <c r="P124" i="21"/>
  <c r="P125" i="21"/>
  <c r="P126" i="21"/>
  <c r="P127" i="21"/>
  <c r="P128" i="21"/>
  <c r="P129" i="21"/>
  <c r="P130" i="21"/>
  <c r="P131" i="21"/>
  <c r="P132" i="21"/>
  <c r="P133" i="21"/>
  <c r="P134" i="21"/>
  <c r="P135" i="21"/>
  <c r="P136" i="21"/>
  <c r="P137" i="21"/>
  <c r="P138" i="21"/>
  <c r="P139" i="21"/>
  <c r="P140" i="21"/>
  <c r="P141" i="21"/>
  <c r="P142" i="21"/>
  <c r="P143" i="21"/>
  <c r="P144" i="21"/>
  <c r="P145" i="21"/>
  <c r="P146" i="21"/>
  <c r="P147" i="21"/>
  <c r="P148" i="21"/>
  <c r="P149" i="21"/>
  <c r="P150" i="21"/>
  <c r="P151" i="21"/>
  <c r="P152" i="21"/>
  <c r="P153" i="21"/>
  <c r="P154" i="21"/>
  <c r="P155" i="21"/>
  <c r="P156" i="21"/>
  <c r="P157" i="21"/>
  <c r="P158" i="21"/>
  <c r="P159" i="21"/>
  <c r="P160" i="21"/>
  <c r="P161" i="21"/>
  <c r="P162" i="21"/>
  <c r="P163" i="21"/>
  <c r="P164" i="21"/>
  <c r="P165" i="21"/>
  <c r="P166" i="21"/>
  <c r="P167" i="21"/>
  <c r="P168" i="21"/>
  <c r="P169" i="21"/>
  <c r="P170" i="21"/>
  <c r="P171" i="21"/>
  <c r="P172" i="21"/>
  <c r="P173" i="21"/>
  <c r="P174" i="21"/>
  <c r="P175" i="21"/>
  <c r="P176" i="21"/>
  <c r="P177" i="21"/>
  <c r="P178" i="21"/>
  <c r="P179" i="21"/>
  <c r="P180" i="21"/>
  <c r="P181" i="21"/>
  <c r="P182" i="21"/>
  <c r="P183" i="21"/>
  <c r="P184" i="21"/>
  <c r="P185" i="21"/>
  <c r="P186" i="21"/>
  <c r="P187" i="21"/>
  <c r="P188" i="21"/>
  <c r="P189" i="21"/>
  <c r="P190" i="21"/>
  <c r="P191" i="21"/>
  <c r="P192" i="21"/>
  <c r="P193" i="21"/>
  <c r="P194" i="21"/>
  <c r="P195" i="21"/>
  <c r="P196" i="21"/>
  <c r="P197" i="21"/>
  <c r="P198" i="21"/>
  <c r="P199" i="21"/>
  <c r="P200" i="21"/>
  <c r="P201" i="21"/>
  <c r="P202" i="21"/>
  <c r="P203" i="21"/>
  <c r="P204" i="21"/>
  <c r="P205" i="21"/>
  <c r="P206" i="21"/>
  <c r="P207" i="21"/>
  <c r="P208" i="21"/>
  <c r="P209" i="21"/>
  <c r="P210" i="21"/>
  <c r="P211" i="21"/>
  <c r="P212" i="21"/>
  <c r="P213" i="21"/>
  <c r="P214" i="21"/>
  <c r="P215" i="21"/>
  <c r="P216" i="21"/>
  <c r="P217" i="21"/>
  <c r="P218" i="21"/>
  <c r="P219" i="21"/>
  <c r="P220" i="21"/>
  <c r="P221" i="21"/>
  <c r="P222" i="21"/>
  <c r="P223" i="21"/>
  <c r="P224" i="21"/>
  <c r="P225" i="21"/>
  <c r="P226" i="21"/>
  <c r="P227" i="21"/>
  <c r="P228" i="21"/>
  <c r="P229" i="21"/>
  <c r="P230" i="21"/>
  <c r="P231" i="21"/>
  <c r="P232" i="21"/>
  <c r="P233" i="21"/>
  <c r="P234" i="21"/>
  <c r="P235" i="21"/>
  <c r="P236" i="21"/>
  <c r="P237" i="21"/>
  <c r="P238" i="21"/>
  <c r="P239" i="21"/>
  <c r="P240" i="21"/>
  <c r="P241" i="21"/>
  <c r="P242" i="21"/>
  <c r="P243" i="21"/>
  <c r="P244" i="21"/>
  <c r="P245" i="21"/>
  <c r="P246" i="21"/>
  <c r="P247" i="21"/>
  <c r="P248" i="21"/>
  <c r="P249" i="21"/>
  <c r="P250" i="21"/>
  <c r="P251" i="21"/>
  <c r="P252" i="21"/>
  <c r="P253" i="21"/>
  <c r="P254" i="21"/>
  <c r="P255" i="21"/>
  <c r="P256" i="21"/>
  <c r="P257" i="21"/>
  <c r="P258" i="21"/>
  <c r="P259" i="21"/>
  <c r="P260" i="21"/>
  <c r="P261" i="21"/>
  <c r="P262" i="21"/>
  <c r="P263" i="21"/>
  <c r="P264" i="21"/>
  <c r="P265" i="21"/>
  <c r="P266" i="21"/>
  <c r="P267" i="21"/>
  <c r="P268" i="21"/>
  <c r="P269" i="21"/>
  <c r="P270" i="21"/>
  <c r="P271" i="21"/>
  <c r="P272" i="21"/>
  <c r="P273" i="21"/>
  <c r="P274" i="21"/>
  <c r="P275" i="21"/>
  <c r="P276" i="21"/>
  <c r="P277" i="21"/>
  <c r="P278" i="21"/>
  <c r="P279" i="21"/>
  <c r="P280" i="21"/>
  <c r="P281" i="21"/>
  <c r="P282" i="21"/>
  <c r="P283" i="21"/>
  <c r="P284" i="21"/>
  <c r="P285" i="21"/>
  <c r="P286" i="21"/>
  <c r="P287" i="21"/>
  <c r="P288" i="21"/>
  <c r="P289" i="21"/>
  <c r="P290" i="21"/>
  <c r="P291" i="21"/>
  <c r="P292" i="21"/>
  <c r="P293" i="21"/>
  <c r="P294" i="21"/>
  <c r="P295" i="21"/>
  <c r="P296" i="21"/>
  <c r="P297" i="21"/>
  <c r="P298" i="21"/>
  <c r="P299" i="21"/>
  <c r="P300" i="21"/>
  <c r="P301" i="21"/>
  <c r="P302" i="21"/>
  <c r="P303" i="21"/>
  <c r="P304" i="21"/>
  <c r="P305" i="21"/>
  <c r="P306" i="21"/>
  <c r="P307" i="21"/>
  <c r="P308" i="21"/>
  <c r="P309" i="21"/>
  <c r="P310" i="21"/>
  <c r="P311" i="21"/>
  <c r="P312" i="21"/>
  <c r="P313" i="21"/>
  <c r="P314" i="21"/>
  <c r="P315" i="21"/>
  <c r="P316" i="21"/>
  <c r="P317" i="21"/>
  <c r="P318" i="21"/>
  <c r="P319" i="21"/>
  <c r="P320" i="21"/>
  <c r="P321" i="21"/>
  <c r="P322" i="21"/>
  <c r="P323" i="21"/>
  <c r="P324" i="21"/>
  <c r="P325" i="21"/>
  <c r="P326" i="21"/>
  <c r="P327" i="21"/>
  <c r="P328" i="21"/>
  <c r="P329" i="21"/>
  <c r="P330" i="21"/>
  <c r="P331" i="21"/>
  <c r="P332" i="21"/>
  <c r="P333" i="21"/>
  <c r="P334" i="21"/>
  <c r="P335" i="21"/>
  <c r="P336" i="21"/>
  <c r="P337" i="21"/>
  <c r="P338" i="21"/>
  <c r="P339" i="21"/>
  <c r="P340" i="21"/>
  <c r="P341" i="21"/>
  <c r="P342" i="21"/>
  <c r="P343" i="21"/>
  <c r="P344" i="21"/>
  <c r="P345" i="21"/>
  <c r="P346" i="21"/>
  <c r="P347" i="21"/>
  <c r="P348" i="21"/>
  <c r="P349" i="21"/>
  <c r="P350" i="21"/>
  <c r="P351" i="21"/>
  <c r="P352" i="21"/>
  <c r="P353" i="21"/>
  <c r="P354" i="21"/>
  <c r="P355" i="21"/>
  <c r="P356" i="21"/>
  <c r="P357" i="21"/>
  <c r="P358" i="21"/>
  <c r="P359" i="21"/>
  <c r="P360" i="21"/>
  <c r="P361" i="21"/>
  <c r="P362" i="21"/>
  <c r="P363" i="21"/>
  <c r="P364" i="21"/>
  <c r="P365" i="21"/>
  <c r="P366" i="21"/>
  <c r="P367" i="21"/>
  <c r="P368" i="21"/>
  <c r="P369" i="21"/>
  <c r="P370" i="21"/>
  <c r="P371" i="21"/>
  <c r="P372" i="21"/>
  <c r="P373" i="21"/>
  <c r="P374" i="21"/>
  <c r="P375" i="21"/>
  <c r="P376" i="21"/>
  <c r="P377" i="21"/>
  <c r="P378" i="21"/>
  <c r="P379" i="21"/>
  <c r="P380" i="21"/>
  <c r="P381" i="21"/>
  <c r="P382" i="21"/>
  <c r="P383" i="21"/>
  <c r="P384" i="21"/>
  <c r="P385" i="21"/>
  <c r="P386" i="21"/>
  <c r="P387" i="21"/>
  <c r="P388" i="21"/>
  <c r="P389" i="21"/>
  <c r="P390" i="21"/>
  <c r="P391" i="21"/>
  <c r="P392" i="21"/>
  <c r="P393" i="21"/>
  <c r="P394" i="21"/>
  <c r="P395" i="21"/>
  <c r="P396" i="21"/>
  <c r="P397" i="21"/>
  <c r="P398" i="21"/>
  <c r="P399" i="21"/>
  <c r="P400" i="21"/>
  <c r="P401" i="21"/>
  <c r="P402" i="21"/>
  <c r="P403" i="21"/>
  <c r="P404" i="21"/>
  <c r="P405" i="21"/>
  <c r="P406" i="21"/>
  <c r="P407" i="21"/>
  <c r="P408" i="21"/>
  <c r="P409" i="21"/>
  <c r="P410" i="21"/>
  <c r="P411" i="21"/>
  <c r="P412" i="21"/>
  <c r="P413" i="21"/>
  <c r="P414" i="21"/>
  <c r="P415" i="21"/>
  <c r="P416" i="21"/>
  <c r="P417" i="21"/>
  <c r="P418" i="21"/>
  <c r="P419" i="21"/>
  <c r="P420" i="21"/>
  <c r="P421" i="21"/>
  <c r="P422" i="21"/>
  <c r="P423" i="21"/>
  <c r="P424" i="21"/>
  <c r="P425" i="21"/>
  <c r="P426" i="21"/>
  <c r="P427" i="21"/>
  <c r="P428" i="21"/>
  <c r="P429" i="21"/>
  <c r="P430" i="21"/>
  <c r="P431" i="21"/>
  <c r="P432" i="21"/>
  <c r="P433" i="21"/>
  <c r="P434" i="21"/>
  <c r="P435" i="21"/>
  <c r="P436" i="21"/>
  <c r="P437" i="21"/>
  <c r="P438" i="21"/>
  <c r="P439" i="21"/>
  <c r="P440" i="21"/>
  <c r="P441" i="21"/>
  <c r="P442" i="21"/>
  <c r="P443" i="21"/>
  <c r="P444" i="21"/>
  <c r="P445" i="21"/>
  <c r="P446" i="21"/>
  <c r="P447" i="21"/>
  <c r="P448" i="21"/>
  <c r="P449" i="21"/>
  <c r="P450" i="21"/>
  <c r="P451" i="21"/>
  <c r="P452" i="21"/>
  <c r="P453" i="21"/>
  <c r="P454" i="21"/>
  <c r="P455" i="21"/>
  <c r="P456" i="21"/>
  <c r="P457" i="21"/>
  <c r="P458" i="21"/>
  <c r="P459" i="21"/>
  <c r="P460" i="21"/>
  <c r="P461" i="21"/>
  <c r="P462" i="21"/>
  <c r="P463" i="21"/>
  <c r="P464" i="21"/>
  <c r="P465" i="21"/>
  <c r="P466" i="21"/>
  <c r="P467" i="21"/>
  <c r="P468" i="21"/>
  <c r="P469" i="21"/>
  <c r="P470" i="21"/>
  <c r="P471" i="21"/>
  <c r="P472" i="21"/>
  <c r="P473" i="21"/>
  <c r="P474" i="21"/>
  <c r="P475" i="21"/>
  <c r="P476" i="21"/>
  <c r="P477" i="21"/>
  <c r="P478" i="21"/>
  <c r="P479" i="21"/>
  <c r="P480" i="21"/>
  <c r="P481" i="21"/>
  <c r="P482" i="21"/>
  <c r="P483" i="21"/>
  <c r="P484" i="21"/>
  <c r="P485" i="21"/>
  <c r="P486" i="21"/>
  <c r="P487" i="21"/>
  <c r="P488" i="21"/>
  <c r="P489" i="21"/>
  <c r="P490" i="21"/>
  <c r="P491" i="21"/>
  <c r="P492" i="21"/>
  <c r="P493" i="21"/>
  <c r="P494" i="21"/>
  <c r="P495" i="21"/>
  <c r="P496" i="21"/>
  <c r="P497" i="21"/>
  <c r="P498" i="21"/>
  <c r="P499" i="21"/>
  <c r="P500" i="21"/>
  <c r="P501" i="21"/>
  <c r="P502" i="21"/>
  <c r="P503" i="21"/>
  <c r="P504" i="21"/>
  <c r="P505" i="21"/>
  <c r="P506" i="21"/>
  <c r="P507" i="21"/>
  <c r="P508" i="21"/>
  <c r="P509" i="21"/>
  <c r="P510" i="21"/>
  <c r="P511" i="21"/>
  <c r="P512" i="21"/>
  <c r="P513" i="21"/>
  <c r="P514" i="21"/>
  <c r="P515" i="21"/>
  <c r="P516" i="21"/>
  <c r="P517" i="21"/>
  <c r="P518" i="21"/>
  <c r="P519" i="21"/>
  <c r="P520" i="21"/>
  <c r="P521" i="21"/>
  <c r="P522" i="21"/>
  <c r="P523" i="21"/>
  <c r="P524" i="21"/>
  <c r="P525" i="21"/>
  <c r="P526" i="21"/>
  <c r="P527" i="21"/>
  <c r="P528" i="21"/>
  <c r="P529" i="21"/>
  <c r="P530" i="21"/>
  <c r="P531" i="21"/>
  <c r="P532" i="21"/>
  <c r="P533" i="21"/>
  <c r="P534" i="21"/>
  <c r="P535" i="21"/>
  <c r="P536" i="21"/>
  <c r="P537" i="21"/>
  <c r="P538" i="21"/>
  <c r="P539" i="21"/>
  <c r="P540" i="21"/>
  <c r="P541" i="21"/>
  <c r="P542" i="21"/>
  <c r="P543" i="21"/>
  <c r="P544" i="21"/>
  <c r="P545" i="21"/>
  <c r="P546" i="21"/>
  <c r="P547" i="21"/>
  <c r="P548" i="21"/>
  <c r="P549" i="21"/>
  <c r="P550" i="21"/>
  <c r="P551" i="21"/>
  <c r="P552" i="21"/>
  <c r="P553" i="21"/>
  <c r="P554" i="21"/>
  <c r="P555" i="21"/>
  <c r="P556" i="21"/>
  <c r="P557" i="21"/>
  <c r="P558" i="21"/>
  <c r="P559" i="21"/>
  <c r="P560" i="21"/>
  <c r="P561" i="21"/>
  <c r="P562" i="21"/>
  <c r="P563" i="21"/>
  <c r="P564" i="21"/>
  <c r="P565" i="21"/>
  <c r="P566" i="21"/>
  <c r="P567" i="21"/>
  <c r="P568" i="21"/>
  <c r="P569" i="21"/>
  <c r="P570" i="21"/>
  <c r="P571" i="21"/>
  <c r="P572" i="21"/>
  <c r="P573" i="21"/>
  <c r="P574" i="21"/>
  <c r="P575" i="21"/>
  <c r="P576" i="21"/>
  <c r="P577" i="21"/>
  <c r="P578" i="21"/>
  <c r="P579" i="21"/>
  <c r="P580" i="21"/>
  <c r="P581" i="21"/>
  <c r="P582" i="21"/>
  <c r="P583" i="21"/>
  <c r="P584" i="21"/>
  <c r="P585" i="21"/>
  <c r="P586" i="21"/>
  <c r="P587" i="21"/>
  <c r="P588" i="21"/>
  <c r="P589" i="21"/>
  <c r="P590" i="21"/>
  <c r="P591" i="21"/>
  <c r="P592" i="21"/>
  <c r="P593" i="21"/>
  <c r="P594" i="21"/>
  <c r="P595" i="21"/>
  <c r="P596" i="21"/>
  <c r="P597" i="21"/>
  <c r="P598" i="21"/>
  <c r="P599" i="21"/>
  <c r="P600" i="21"/>
  <c r="P601" i="21"/>
  <c r="P602" i="21"/>
  <c r="P603" i="21"/>
  <c r="P604" i="21"/>
  <c r="P605" i="21"/>
  <c r="P606" i="21"/>
  <c r="P607" i="21"/>
  <c r="P608" i="21"/>
  <c r="P609" i="21"/>
  <c r="P610" i="21"/>
  <c r="P611" i="21"/>
  <c r="P612" i="21"/>
  <c r="P613" i="21"/>
  <c r="P614" i="21"/>
  <c r="P615" i="21"/>
  <c r="P616" i="21"/>
  <c r="P617" i="21"/>
  <c r="P618" i="21"/>
  <c r="P619" i="21"/>
  <c r="P620" i="21"/>
  <c r="P621" i="21"/>
  <c r="P622" i="21"/>
  <c r="P623" i="21"/>
  <c r="P624" i="21"/>
  <c r="P625" i="21"/>
  <c r="P626" i="21"/>
  <c r="P627" i="21"/>
  <c r="P628" i="21"/>
  <c r="P629" i="21"/>
  <c r="P630" i="21"/>
  <c r="P631" i="21"/>
  <c r="P632" i="21"/>
  <c r="P633" i="21"/>
  <c r="P634" i="21"/>
  <c r="P635" i="21"/>
  <c r="P636" i="21"/>
  <c r="P637" i="21"/>
  <c r="P638" i="21"/>
  <c r="P639" i="21"/>
  <c r="P640" i="21"/>
  <c r="P641" i="21"/>
  <c r="P642" i="21"/>
  <c r="P643" i="21"/>
  <c r="P644" i="21"/>
  <c r="P645" i="21"/>
  <c r="P646" i="21"/>
  <c r="P647" i="21"/>
  <c r="P648" i="21"/>
  <c r="P649" i="21"/>
  <c r="P650" i="21"/>
  <c r="P651" i="21"/>
  <c r="P652" i="21"/>
  <c r="P653" i="21"/>
  <c r="P654" i="21"/>
  <c r="P655" i="21"/>
  <c r="P656" i="21"/>
  <c r="P657" i="21"/>
  <c r="P658" i="21"/>
  <c r="P659" i="21"/>
  <c r="P660" i="21"/>
  <c r="P661" i="21"/>
  <c r="P662" i="21"/>
  <c r="P663" i="21"/>
  <c r="P664" i="21"/>
  <c r="P665" i="21"/>
  <c r="P666" i="21"/>
  <c r="P667" i="21"/>
  <c r="P668" i="21"/>
  <c r="P669" i="21"/>
  <c r="P670" i="21"/>
  <c r="P671" i="21"/>
  <c r="P672" i="21"/>
  <c r="P673" i="21"/>
  <c r="P674" i="21"/>
  <c r="P675" i="21"/>
  <c r="P676" i="21"/>
  <c r="P677" i="21"/>
  <c r="P678" i="21"/>
  <c r="P679" i="21"/>
  <c r="P680" i="21"/>
  <c r="P681" i="21"/>
  <c r="P682" i="21"/>
  <c r="P683" i="21"/>
  <c r="P684" i="21"/>
  <c r="P685" i="21"/>
  <c r="P686" i="21"/>
  <c r="P687" i="21"/>
  <c r="P688" i="21"/>
  <c r="P689" i="21"/>
  <c r="P690" i="21"/>
  <c r="P691" i="21"/>
  <c r="P692" i="21"/>
  <c r="P693" i="21"/>
  <c r="P694" i="21"/>
  <c r="P695" i="21"/>
  <c r="P696" i="21"/>
  <c r="P697" i="21"/>
  <c r="P698" i="21"/>
  <c r="P699" i="21"/>
  <c r="P700" i="21"/>
  <c r="P701" i="21"/>
  <c r="P702" i="21"/>
  <c r="P703" i="21"/>
  <c r="P704" i="21"/>
  <c r="P705" i="21"/>
  <c r="P706" i="21"/>
  <c r="P707" i="21"/>
  <c r="P708" i="21"/>
  <c r="P709" i="21"/>
  <c r="P710" i="21"/>
  <c r="P711" i="21"/>
  <c r="P712" i="21"/>
  <c r="P713" i="21"/>
  <c r="P714" i="21"/>
  <c r="P715" i="21"/>
  <c r="P716" i="21"/>
  <c r="P717" i="21"/>
  <c r="P718" i="21"/>
  <c r="P719" i="21"/>
  <c r="P720" i="21"/>
  <c r="P721" i="21"/>
  <c r="P722" i="21"/>
  <c r="P723" i="21"/>
  <c r="P724" i="21"/>
  <c r="P725" i="21"/>
  <c r="P726" i="21"/>
  <c r="P727" i="21"/>
  <c r="P728" i="21"/>
  <c r="P729" i="21"/>
  <c r="P730" i="21"/>
  <c r="P731" i="21"/>
  <c r="P732" i="21"/>
  <c r="P733" i="21"/>
  <c r="P734" i="21"/>
  <c r="P735" i="21"/>
  <c r="P736" i="21"/>
  <c r="P737" i="21"/>
  <c r="P738" i="21"/>
  <c r="P739" i="21"/>
  <c r="P740" i="21"/>
  <c r="P741" i="21"/>
  <c r="P742" i="21"/>
  <c r="P743" i="21"/>
  <c r="P744" i="21"/>
  <c r="P745" i="21"/>
  <c r="P746" i="21"/>
  <c r="P747" i="21"/>
  <c r="P748" i="21"/>
  <c r="P749" i="21"/>
  <c r="P750" i="21"/>
  <c r="P751" i="21"/>
  <c r="P752" i="21"/>
  <c r="P753" i="21"/>
  <c r="P754" i="21"/>
  <c r="P755" i="21"/>
  <c r="P756" i="21"/>
  <c r="P757" i="21"/>
  <c r="P758" i="21"/>
  <c r="P759" i="21"/>
  <c r="P760" i="21"/>
  <c r="P761" i="21"/>
  <c r="P762" i="21"/>
  <c r="P763" i="21"/>
  <c r="P764" i="21"/>
  <c r="P765" i="21"/>
  <c r="P766" i="21"/>
  <c r="P767" i="21"/>
  <c r="P768" i="21"/>
  <c r="P769" i="21"/>
  <c r="P770" i="21"/>
  <c r="P771" i="21"/>
  <c r="P772" i="21"/>
  <c r="P773" i="21"/>
  <c r="P774" i="21"/>
  <c r="P775" i="21"/>
  <c r="P776" i="21"/>
  <c r="P777" i="21"/>
  <c r="P778" i="21"/>
  <c r="P779" i="21"/>
  <c r="P780" i="21"/>
  <c r="P781" i="21"/>
  <c r="P782" i="21"/>
  <c r="P783" i="21"/>
  <c r="P784" i="21"/>
  <c r="P785" i="21"/>
  <c r="P786" i="21"/>
  <c r="P787" i="21"/>
  <c r="P788" i="21"/>
  <c r="P789" i="21"/>
  <c r="P790" i="21"/>
  <c r="P791" i="21"/>
  <c r="P792" i="21"/>
  <c r="P793" i="21"/>
  <c r="P794" i="21"/>
  <c r="P795" i="21"/>
  <c r="P796" i="21"/>
  <c r="P797" i="21"/>
  <c r="P798" i="21"/>
  <c r="P799" i="21"/>
  <c r="P800" i="21"/>
  <c r="P801" i="21"/>
  <c r="P802" i="21"/>
  <c r="P803" i="21"/>
  <c r="P804" i="21"/>
  <c r="P805" i="21"/>
  <c r="P806" i="21"/>
  <c r="P807" i="21"/>
  <c r="P808" i="21"/>
  <c r="P809" i="21"/>
  <c r="P810" i="21"/>
  <c r="P811" i="21"/>
  <c r="P812" i="21"/>
  <c r="P813" i="21"/>
  <c r="P814" i="21"/>
  <c r="P815" i="21"/>
  <c r="P816" i="21"/>
  <c r="P817" i="21"/>
  <c r="P818" i="21"/>
  <c r="P819" i="21"/>
  <c r="P820" i="21"/>
  <c r="P821" i="21"/>
  <c r="P822" i="21"/>
  <c r="P823" i="21"/>
  <c r="P824" i="21"/>
  <c r="P825" i="21"/>
  <c r="P826" i="21"/>
  <c r="P827" i="21"/>
  <c r="P828" i="21"/>
  <c r="P829" i="21"/>
  <c r="P830" i="21"/>
  <c r="P831" i="21"/>
  <c r="P832" i="21"/>
  <c r="P833" i="21"/>
  <c r="P834" i="21"/>
  <c r="P835" i="21"/>
  <c r="P836" i="21"/>
  <c r="P837" i="21"/>
  <c r="P838" i="21"/>
  <c r="P839" i="21"/>
  <c r="P840" i="21"/>
  <c r="P841" i="21"/>
  <c r="P842" i="21"/>
  <c r="P843" i="21"/>
  <c r="P844" i="21"/>
  <c r="P845" i="21"/>
  <c r="P846" i="21"/>
  <c r="P847" i="21"/>
  <c r="P848" i="21"/>
  <c r="P849" i="21"/>
  <c r="P850" i="21"/>
  <c r="P851" i="21"/>
  <c r="P852" i="21"/>
  <c r="P853" i="21"/>
  <c r="P854" i="21"/>
  <c r="P855" i="21"/>
  <c r="P856" i="21"/>
  <c r="P857" i="21"/>
  <c r="P858" i="21"/>
  <c r="P859" i="21"/>
  <c r="P860" i="21"/>
  <c r="P861" i="21"/>
  <c r="P862" i="21"/>
  <c r="P863" i="21"/>
  <c r="P864" i="21"/>
  <c r="P865" i="21"/>
  <c r="P866" i="21"/>
  <c r="P867" i="21"/>
  <c r="P868" i="21"/>
  <c r="P869" i="21"/>
  <c r="P870" i="21"/>
  <c r="P871" i="21"/>
  <c r="P872" i="21"/>
  <c r="P873" i="21"/>
  <c r="P874" i="21"/>
  <c r="P875" i="21"/>
  <c r="P876" i="21"/>
  <c r="P877" i="21"/>
  <c r="P878" i="21"/>
  <c r="P879" i="21"/>
  <c r="P880" i="21"/>
  <c r="P881" i="21"/>
  <c r="P882" i="21"/>
  <c r="P883" i="21"/>
  <c r="P884" i="21"/>
  <c r="P885" i="21"/>
  <c r="P886" i="21"/>
  <c r="P887" i="21"/>
  <c r="P888" i="21"/>
  <c r="P889" i="21"/>
  <c r="P890" i="21"/>
  <c r="P891" i="21"/>
  <c r="P892" i="21"/>
  <c r="P893" i="21"/>
  <c r="P894" i="21"/>
  <c r="P895" i="21"/>
  <c r="P896" i="21"/>
  <c r="P897" i="21"/>
  <c r="P898" i="21"/>
  <c r="P899" i="21"/>
  <c r="P900" i="21"/>
  <c r="P901" i="21"/>
  <c r="P902" i="21"/>
  <c r="P903" i="21"/>
  <c r="P904" i="21"/>
  <c r="P905" i="21"/>
  <c r="P906" i="21"/>
  <c r="P907" i="21"/>
  <c r="P908" i="21"/>
  <c r="P909" i="21"/>
  <c r="P910" i="21"/>
  <c r="P911" i="21"/>
  <c r="P912" i="21"/>
  <c r="P913" i="21"/>
  <c r="P914" i="21"/>
  <c r="P915" i="21"/>
  <c r="P916" i="21"/>
  <c r="P917" i="21"/>
  <c r="P918" i="21"/>
  <c r="P919" i="21"/>
  <c r="P920" i="21"/>
  <c r="P921" i="21"/>
  <c r="P922" i="21"/>
  <c r="P923" i="21"/>
  <c r="P924" i="21"/>
  <c r="P925" i="21"/>
  <c r="P926" i="21"/>
  <c r="P927" i="21"/>
  <c r="P928" i="21"/>
  <c r="P929" i="21"/>
  <c r="P930" i="21"/>
  <c r="P931" i="21"/>
  <c r="P932" i="21"/>
  <c r="P933" i="21"/>
  <c r="P934" i="21"/>
  <c r="P935" i="21"/>
  <c r="P936" i="21"/>
  <c r="P937" i="21"/>
  <c r="P938" i="21"/>
  <c r="P939" i="21"/>
  <c r="P940" i="21"/>
  <c r="P941" i="21"/>
  <c r="P942" i="21"/>
  <c r="P943" i="21"/>
  <c r="P944" i="21"/>
  <c r="P945" i="21"/>
  <c r="P946" i="21"/>
  <c r="P947" i="21"/>
  <c r="P948" i="21"/>
  <c r="P949" i="21"/>
  <c r="P950" i="21"/>
  <c r="P951" i="21"/>
  <c r="P952" i="21"/>
  <c r="P953" i="21"/>
  <c r="P954" i="21"/>
  <c r="P955" i="21"/>
  <c r="P956" i="21"/>
  <c r="P957" i="21"/>
  <c r="P958" i="21"/>
  <c r="P959" i="21"/>
  <c r="P960" i="21"/>
  <c r="P961" i="21"/>
  <c r="P962" i="21"/>
  <c r="P963" i="21"/>
  <c r="P964" i="21"/>
  <c r="P965" i="21"/>
  <c r="P966" i="21"/>
  <c r="P967" i="21"/>
  <c r="P968" i="21"/>
  <c r="P969" i="21"/>
  <c r="P970" i="21"/>
  <c r="P971" i="21"/>
  <c r="P972" i="21"/>
  <c r="P973" i="21"/>
  <c r="P974" i="21"/>
  <c r="P975" i="21"/>
  <c r="P976" i="21"/>
  <c r="P977" i="21"/>
  <c r="P978" i="21"/>
  <c r="P979" i="21"/>
  <c r="P980" i="21"/>
  <c r="P981" i="21"/>
  <c r="P982" i="21"/>
  <c r="P983" i="21"/>
  <c r="P984" i="21"/>
  <c r="P985" i="21"/>
  <c r="P986" i="21"/>
  <c r="P987" i="21"/>
  <c r="P988" i="21"/>
  <c r="P989" i="21"/>
  <c r="P990" i="21"/>
  <c r="P991" i="21"/>
  <c r="P992" i="21"/>
  <c r="P993" i="21"/>
  <c r="P994" i="21"/>
  <c r="P995" i="21"/>
  <c r="P996" i="21"/>
  <c r="P997" i="21"/>
  <c r="P998" i="21"/>
  <c r="P999" i="21"/>
  <c r="P1000" i="21"/>
  <c r="P1001" i="21"/>
  <c r="P1002" i="21"/>
  <c r="P1003" i="21"/>
  <c r="P1004" i="21"/>
  <c r="P1005" i="21"/>
  <c r="P1006" i="21"/>
  <c r="P1007" i="21"/>
  <c r="P1008" i="21"/>
  <c r="P1009" i="21"/>
  <c r="P1010" i="21"/>
  <c r="P1011" i="21"/>
  <c r="P1012" i="21"/>
  <c r="P1013" i="21"/>
  <c r="P1014" i="21"/>
  <c r="P1015" i="21"/>
  <c r="P1016" i="21"/>
  <c r="P1017" i="21"/>
  <c r="P1018" i="21"/>
  <c r="P1019" i="21"/>
  <c r="P1020" i="21"/>
  <c r="P1021" i="21"/>
  <c r="P1022" i="21"/>
  <c r="P1023" i="21"/>
  <c r="P1024" i="21"/>
  <c r="P1025" i="21"/>
  <c r="P1026" i="21"/>
  <c r="P1027" i="21"/>
  <c r="P1028" i="21"/>
  <c r="P1029" i="21"/>
  <c r="P1030" i="21"/>
  <c r="P1031" i="21"/>
  <c r="P1032" i="21"/>
  <c r="P1033" i="21"/>
  <c r="P1034" i="21"/>
  <c r="P1035" i="21"/>
  <c r="P1036" i="21"/>
  <c r="P1037" i="21"/>
  <c r="P1038" i="21"/>
  <c r="P1039" i="21"/>
  <c r="P1040" i="21"/>
  <c r="P1041" i="21"/>
  <c r="P1042" i="21"/>
  <c r="P1043" i="21"/>
  <c r="P1044" i="21"/>
  <c r="P1045" i="21"/>
  <c r="P1046" i="21"/>
  <c r="P1047" i="21"/>
  <c r="P1048" i="21"/>
  <c r="P1049" i="21"/>
  <c r="P1050" i="21"/>
  <c r="P1051" i="21"/>
  <c r="P1052" i="21"/>
  <c r="P1053" i="21"/>
  <c r="P1054" i="21"/>
  <c r="P1055" i="21"/>
  <c r="P1056" i="21"/>
  <c r="P1057" i="21"/>
  <c r="P1058" i="21"/>
  <c r="P1059" i="21"/>
  <c r="P1060" i="21"/>
  <c r="P1061" i="21"/>
  <c r="P1062" i="21"/>
  <c r="P1063" i="21"/>
  <c r="P1064" i="21"/>
  <c r="P1065" i="21"/>
  <c r="P1066" i="21"/>
  <c r="P1067" i="21"/>
  <c r="P1068" i="21"/>
  <c r="P1069" i="21"/>
  <c r="P1070" i="21"/>
  <c r="P1071" i="21"/>
  <c r="P1072" i="21"/>
  <c r="P1073" i="21"/>
  <c r="P1074" i="21"/>
  <c r="P1075" i="21"/>
  <c r="P1076" i="21"/>
  <c r="P1077" i="21"/>
  <c r="P1078" i="21"/>
  <c r="P1079" i="21"/>
  <c r="P1080" i="21"/>
  <c r="P1081" i="21"/>
  <c r="P1082" i="21"/>
  <c r="P1083" i="21"/>
  <c r="P1084" i="21"/>
  <c r="P1085" i="21"/>
  <c r="P1086" i="21"/>
  <c r="P1087" i="21"/>
  <c r="P1088" i="21"/>
  <c r="P1089" i="21"/>
  <c r="P1090" i="21"/>
  <c r="P1091" i="21"/>
  <c r="P1092" i="21"/>
  <c r="P1093" i="21"/>
  <c r="P1094" i="21"/>
  <c r="P1095" i="21"/>
  <c r="P1096" i="21"/>
  <c r="P1097" i="21"/>
  <c r="P1098" i="21"/>
  <c r="P1099" i="21"/>
  <c r="P1100" i="21"/>
  <c r="P1101" i="21"/>
  <c r="P1102" i="21"/>
  <c r="P1103" i="21"/>
  <c r="P1104" i="21"/>
  <c r="P1105" i="21"/>
  <c r="P1106" i="21"/>
  <c r="P1107" i="21"/>
  <c r="P1108" i="21"/>
  <c r="P1109" i="21"/>
  <c r="P1110" i="21"/>
  <c r="P1111" i="21"/>
  <c r="P1112" i="21"/>
  <c r="P1113" i="21"/>
  <c r="P1114" i="21"/>
  <c r="P1115" i="21"/>
  <c r="P1116" i="21"/>
  <c r="P1117" i="21"/>
  <c r="P1118" i="21"/>
  <c r="P1119" i="21"/>
  <c r="P1120" i="21"/>
  <c r="P1121" i="21"/>
  <c r="P1122" i="21"/>
  <c r="P1123" i="21"/>
  <c r="P1124" i="21"/>
  <c r="P1125" i="21"/>
  <c r="P1126" i="21"/>
  <c r="P1127" i="21"/>
  <c r="P1128" i="21"/>
  <c r="P1129" i="21"/>
  <c r="P1130" i="21"/>
  <c r="P1131" i="21"/>
  <c r="P1132" i="21"/>
  <c r="P1133" i="21"/>
  <c r="P1134" i="21"/>
  <c r="P1135" i="21"/>
  <c r="P1136" i="21"/>
  <c r="P1137" i="21"/>
  <c r="P1138" i="21"/>
  <c r="P1139" i="21"/>
  <c r="P1140" i="21"/>
  <c r="P1141" i="21"/>
  <c r="P1142" i="21"/>
  <c r="P1143" i="21"/>
  <c r="P1144" i="21"/>
  <c r="P1145" i="21"/>
  <c r="P1146" i="21"/>
  <c r="P1147" i="21"/>
  <c r="P1148" i="21"/>
  <c r="P1149" i="21"/>
  <c r="P1150" i="21"/>
  <c r="P1151" i="21"/>
  <c r="P1152" i="21"/>
  <c r="P1153" i="21"/>
  <c r="P1154" i="21"/>
  <c r="P1155" i="21"/>
  <c r="P1156" i="21"/>
  <c r="P1157" i="21"/>
  <c r="P1158" i="21"/>
  <c r="P1159" i="21"/>
  <c r="P1160" i="21"/>
  <c r="P1161" i="21"/>
  <c r="P1162" i="21"/>
  <c r="P1163" i="21"/>
  <c r="P1164" i="21"/>
  <c r="P1165" i="21"/>
  <c r="P1166" i="21"/>
  <c r="P1167" i="21"/>
  <c r="P1168" i="21"/>
  <c r="P1169" i="21"/>
  <c r="P1170" i="21"/>
  <c r="P1171" i="21"/>
  <c r="P1172" i="21"/>
  <c r="P1173" i="21"/>
  <c r="P1174" i="21"/>
  <c r="P1175" i="21"/>
  <c r="P1176" i="21"/>
  <c r="P1177" i="21"/>
  <c r="P1178" i="21"/>
  <c r="P1179" i="21"/>
  <c r="P1180" i="21"/>
  <c r="P1181" i="21"/>
  <c r="P1182" i="21"/>
  <c r="P1183" i="21"/>
  <c r="P1184" i="21"/>
  <c r="P1185" i="21"/>
  <c r="P1186" i="21"/>
  <c r="P1187" i="21"/>
  <c r="P1188" i="21"/>
  <c r="P1189" i="21"/>
  <c r="P1190" i="21"/>
  <c r="P1191" i="21"/>
  <c r="P1192" i="21"/>
  <c r="P1193" i="21"/>
  <c r="P1194" i="21"/>
  <c r="P1195" i="21"/>
  <c r="P1196" i="21"/>
  <c r="P1197" i="21"/>
  <c r="P1198" i="21"/>
  <c r="P1199" i="21"/>
  <c r="P1200" i="21"/>
  <c r="P1201" i="21"/>
  <c r="P1202" i="21"/>
  <c r="P1203" i="21"/>
  <c r="P1204" i="21"/>
  <c r="P1205" i="21"/>
  <c r="P1206" i="21"/>
  <c r="P1207" i="21"/>
  <c r="P1208" i="21"/>
  <c r="P1209" i="21"/>
  <c r="P1210" i="21"/>
  <c r="P1211" i="21"/>
  <c r="P1212" i="21"/>
  <c r="P1213" i="21"/>
  <c r="P1214" i="21"/>
  <c r="P1215" i="21"/>
  <c r="P1216" i="21"/>
  <c r="P1217" i="21"/>
  <c r="P1218" i="21"/>
  <c r="P1219" i="21"/>
  <c r="P1220" i="21"/>
  <c r="P1221" i="21"/>
  <c r="P1222" i="21"/>
  <c r="P1223" i="21"/>
  <c r="P1224" i="21"/>
  <c r="P1225" i="21"/>
  <c r="P1226" i="21"/>
  <c r="P1227" i="21"/>
  <c r="P1228" i="21"/>
  <c r="P1229" i="21"/>
  <c r="P1230" i="21"/>
  <c r="P1231" i="21"/>
  <c r="P1232" i="21"/>
  <c r="P1233" i="21"/>
  <c r="P1234" i="21"/>
  <c r="P1235" i="21"/>
  <c r="P1236" i="21"/>
  <c r="P1237" i="21"/>
  <c r="P1238" i="21"/>
  <c r="P1239" i="21"/>
  <c r="P1240" i="21"/>
  <c r="P1241" i="21"/>
  <c r="P1242" i="21"/>
  <c r="P1243" i="21"/>
  <c r="P1244" i="21"/>
  <c r="P1245" i="21"/>
  <c r="P1246" i="21"/>
  <c r="P1247" i="21"/>
  <c r="P1248" i="21"/>
  <c r="P1249" i="21"/>
  <c r="P1250" i="21"/>
  <c r="P1251" i="21"/>
  <c r="P1252" i="21"/>
  <c r="P1253" i="21"/>
  <c r="P1254" i="21"/>
  <c r="P1255" i="21"/>
  <c r="P1256" i="21"/>
  <c r="P1257" i="21"/>
  <c r="P1258" i="21"/>
  <c r="P1259" i="21"/>
  <c r="P1260" i="21"/>
  <c r="P1261" i="21"/>
  <c r="P1262" i="21"/>
  <c r="P1263" i="21"/>
  <c r="P1264" i="21"/>
  <c r="P1265" i="21"/>
  <c r="P1266" i="21"/>
  <c r="P1267" i="21"/>
  <c r="P1268" i="21"/>
  <c r="P1269" i="21"/>
  <c r="P1270" i="21"/>
  <c r="P1271" i="21"/>
  <c r="P1272" i="21"/>
  <c r="P1273" i="21"/>
  <c r="P1274" i="21"/>
  <c r="P1275" i="21"/>
  <c r="P1276" i="21"/>
  <c r="P1277" i="21"/>
  <c r="P1278" i="21"/>
  <c r="P1279" i="21"/>
  <c r="P1280" i="21"/>
  <c r="P1281" i="21"/>
  <c r="P1282" i="21"/>
  <c r="P1283" i="21"/>
  <c r="P1284" i="21"/>
  <c r="P1285" i="21"/>
  <c r="P1286" i="21"/>
  <c r="P1287" i="21"/>
  <c r="P1288" i="21"/>
  <c r="P1289" i="21"/>
  <c r="P1290" i="21"/>
  <c r="P1291" i="21"/>
  <c r="P1292" i="21"/>
  <c r="P1293" i="21"/>
  <c r="P1294" i="21"/>
  <c r="P1295" i="21"/>
  <c r="P1296" i="21"/>
  <c r="P1297" i="21"/>
  <c r="P1298" i="21"/>
  <c r="P1299" i="21"/>
  <c r="P1300" i="21"/>
  <c r="P1301" i="21"/>
  <c r="P1302" i="21"/>
  <c r="P1303" i="21"/>
  <c r="P1304" i="21"/>
  <c r="P1305" i="21"/>
  <c r="P1306" i="21"/>
  <c r="P1307" i="21"/>
  <c r="P1308" i="21"/>
  <c r="P1309" i="21"/>
  <c r="P1310" i="21"/>
  <c r="P1311" i="21"/>
  <c r="P1312" i="21"/>
  <c r="P1313" i="21"/>
  <c r="P1314" i="21"/>
  <c r="P1315" i="21"/>
  <c r="P1316" i="21"/>
  <c r="P1317" i="21"/>
  <c r="P1318" i="21"/>
  <c r="P1319" i="21"/>
  <c r="P1320" i="21"/>
  <c r="P1321" i="21"/>
  <c r="P1322" i="21"/>
  <c r="P1323" i="21"/>
  <c r="P1324" i="21"/>
  <c r="P1325" i="21"/>
  <c r="P1326" i="21"/>
  <c r="P1327" i="21"/>
  <c r="P1328" i="21"/>
  <c r="P1329" i="21"/>
  <c r="P1330" i="21"/>
  <c r="P1331" i="21"/>
  <c r="P1332" i="21"/>
  <c r="P1333" i="21"/>
  <c r="P1334" i="21"/>
  <c r="P1335" i="21"/>
  <c r="P1336" i="21"/>
  <c r="P1337" i="21"/>
  <c r="P1338" i="21"/>
  <c r="P1339" i="21"/>
  <c r="P1340" i="21"/>
  <c r="P1341" i="21"/>
  <c r="P1342" i="21"/>
  <c r="P1343" i="21"/>
  <c r="P1344" i="21"/>
  <c r="P1345" i="21"/>
  <c r="P1346" i="21"/>
  <c r="P1347" i="21"/>
  <c r="P1348" i="21"/>
  <c r="P1349" i="21"/>
  <c r="P1350" i="21"/>
  <c r="P1351" i="21"/>
  <c r="P1352" i="21"/>
  <c r="P1353" i="21"/>
  <c r="P1354" i="21"/>
  <c r="P1355" i="21"/>
  <c r="P1356" i="21"/>
  <c r="P1357" i="21"/>
  <c r="P1358" i="21"/>
  <c r="P1359" i="21"/>
  <c r="P1360" i="21"/>
  <c r="P1361" i="21"/>
  <c r="P1362" i="21"/>
  <c r="P1363" i="21"/>
  <c r="P1364" i="21"/>
  <c r="P1365" i="21"/>
  <c r="P1366" i="21"/>
  <c r="P1367" i="21"/>
  <c r="P1368" i="21"/>
  <c r="P1369" i="21"/>
  <c r="P1370" i="21"/>
  <c r="P1371" i="21"/>
  <c r="P1372" i="21"/>
  <c r="P1373" i="21"/>
  <c r="P1374" i="21"/>
  <c r="P1375" i="21"/>
  <c r="P1376" i="21"/>
  <c r="P1377" i="21"/>
  <c r="P1378" i="21"/>
  <c r="P1379" i="21"/>
  <c r="P1380" i="21"/>
  <c r="P1381" i="21"/>
  <c r="P1382" i="21"/>
  <c r="P1383" i="21"/>
  <c r="P1384" i="21"/>
  <c r="P1385" i="21"/>
  <c r="P1386" i="21"/>
  <c r="P1387" i="21"/>
  <c r="P1388" i="21"/>
  <c r="P1389" i="21"/>
  <c r="P1390" i="21"/>
  <c r="P1391" i="21"/>
  <c r="P1392" i="21"/>
  <c r="P1393" i="21"/>
  <c r="P1394" i="21"/>
  <c r="P1395" i="21"/>
  <c r="P1396" i="21"/>
  <c r="P1397" i="21"/>
  <c r="P1398" i="21"/>
  <c r="P1399" i="21"/>
  <c r="P1400" i="21"/>
  <c r="P1401" i="21"/>
  <c r="P1402" i="21"/>
  <c r="P1403" i="21"/>
  <c r="P1404" i="21"/>
  <c r="P1405" i="21"/>
  <c r="P1406" i="21"/>
  <c r="P1407" i="21"/>
  <c r="P1408" i="21"/>
  <c r="P1409" i="21"/>
  <c r="P1410" i="21"/>
  <c r="P1411" i="21"/>
  <c r="P1412" i="21"/>
  <c r="P1413" i="21"/>
  <c r="P1414" i="21"/>
  <c r="P1415" i="21"/>
  <c r="P1416" i="21"/>
  <c r="P1417" i="21"/>
  <c r="P1418" i="21"/>
  <c r="P1419" i="21"/>
  <c r="P1420" i="21"/>
  <c r="P1421" i="21"/>
  <c r="P1422" i="21"/>
  <c r="P1423" i="21"/>
  <c r="P1424" i="21"/>
  <c r="P1425" i="21"/>
  <c r="P1426" i="21"/>
  <c r="P1427" i="21"/>
  <c r="P1428" i="21"/>
  <c r="P1429" i="21"/>
  <c r="P1430" i="21"/>
  <c r="P1431" i="21"/>
  <c r="P1432" i="21"/>
  <c r="P1433" i="21"/>
  <c r="P1434" i="21"/>
  <c r="P1435" i="21"/>
  <c r="P1436" i="21"/>
  <c r="P1437" i="21"/>
  <c r="P1438" i="21"/>
  <c r="P1439" i="21"/>
  <c r="P1440" i="21"/>
  <c r="P1441" i="21"/>
  <c r="P1442" i="21"/>
  <c r="P1443" i="21"/>
  <c r="P1444" i="21"/>
  <c r="P1445" i="21"/>
  <c r="P1446" i="21"/>
  <c r="P1447" i="21"/>
  <c r="P1448" i="21"/>
  <c r="P1449" i="21"/>
  <c r="P1450" i="21"/>
  <c r="P1451" i="21"/>
  <c r="P1452" i="21"/>
  <c r="P1453" i="21"/>
  <c r="P1454" i="21"/>
  <c r="P1455" i="21"/>
  <c r="P1456" i="21"/>
  <c r="P1457" i="21"/>
  <c r="P1458" i="21"/>
  <c r="P1459" i="21"/>
  <c r="P1460" i="21"/>
  <c r="P1461" i="21"/>
  <c r="P1462" i="21"/>
  <c r="P1463" i="21"/>
  <c r="P1464" i="21"/>
  <c r="P1465" i="21"/>
  <c r="P1466" i="21"/>
  <c r="P1467" i="21"/>
  <c r="P1468" i="21"/>
  <c r="P1469" i="21"/>
  <c r="P1470" i="21"/>
  <c r="P1471" i="21"/>
  <c r="P1472" i="21"/>
  <c r="P1473" i="21"/>
  <c r="P1474" i="21"/>
  <c r="P1475" i="21"/>
  <c r="P1476" i="21"/>
  <c r="P1477" i="21"/>
  <c r="P1478" i="21"/>
  <c r="P1479" i="21"/>
  <c r="P1480" i="21"/>
  <c r="P1481" i="21"/>
  <c r="P1482" i="21"/>
  <c r="P1483" i="21"/>
  <c r="P1484" i="21"/>
  <c r="P1485" i="21"/>
  <c r="P1486" i="21"/>
  <c r="P1487" i="21"/>
  <c r="P1488" i="21"/>
  <c r="P1489" i="21"/>
  <c r="P1490" i="21"/>
  <c r="P1491" i="21"/>
  <c r="P1492" i="21"/>
  <c r="P1493" i="21"/>
  <c r="P1494" i="21"/>
  <c r="P1495" i="21"/>
  <c r="P1496" i="21"/>
  <c r="P1497" i="21"/>
  <c r="P1498" i="21"/>
  <c r="P1499" i="21"/>
  <c r="P1500" i="21"/>
  <c r="P1501" i="21"/>
  <c r="P1502" i="21"/>
  <c r="P1503" i="21"/>
  <c r="P1504" i="21"/>
  <c r="P1505" i="21"/>
  <c r="P1506" i="21"/>
  <c r="P1507" i="21"/>
  <c r="P1508" i="21"/>
  <c r="P1509" i="21"/>
  <c r="P1510" i="21"/>
  <c r="P1511" i="21"/>
  <c r="P1512" i="21"/>
  <c r="P1513" i="21"/>
  <c r="P1514" i="21"/>
  <c r="P1515" i="21"/>
  <c r="P1516" i="21"/>
  <c r="P1517" i="21"/>
  <c r="P1518" i="21"/>
  <c r="P1519" i="21"/>
  <c r="P1520" i="21"/>
  <c r="P1521" i="21"/>
  <c r="P1522" i="21"/>
  <c r="P1523" i="21"/>
  <c r="P1524" i="21"/>
  <c r="P1525" i="21"/>
  <c r="P1526" i="21"/>
  <c r="P1527" i="21"/>
  <c r="P1528" i="21"/>
  <c r="P1529" i="21"/>
  <c r="P1530" i="21"/>
  <c r="P1531" i="21"/>
  <c r="P1532" i="21"/>
  <c r="P1533" i="21"/>
  <c r="P1534" i="21"/>
  <c r="P1535" i="21"/>
  <c r="P1536" i="21"/>
  <c r="P1537" i="21"/>
  <c r="P1538" i="21"/>
  <c r="P1539" i="21"/>
  <c r="P1540" i="21"/>
  <c r="P1541" i="21"/>
  <c r="P1542" i="21"/>
  <c r="P1543" i="21"/>
  <c r="P1544" i="21"/>
  <c r="P1545" i="21"/>
  <c r="P1546" i="21"/>
  <c r="P1547" i="21"/>
  <c r="P1548" i="21"/>
  <c r="P1549" i="21"/>
  <c r="P1550" i="21"/>
  <c r="P1551" i="21"/>
  <c r="P1552" i="21"/>
  <c r="P1553" i="21"/>
  <c r="P1554" i="21"/>
  <c r="P1555" i="21"/>
  <c r="P1556" i="21"/>
  <c r="P1557" i="21"/>
  <c r="P1558" i="21"/>
  <c r="P1559" i="21"/>
  <c r="P1560" i="21"/>
  <c r="P1561" i="21"/>
  <c r="P1562" i="21"/>
  <c r="P1563" i="21"/>
  <c r="P1564" i="21"/>
  <c r="P1565" i="21"/>
  <c r="P1566" i="21"/>
  <c r="P1567" i="21"/>
  <c r="P1568" i="21"/>
  <c r="P1569" i="21"/>
  <c r="P1570" i="21"/>
  <c r="P1571" i="21"/>
  <c r="P1572" i="21"/>
  <c r="P1573" i="21"/>
  <c r="P1574" i="21"/>
  <c r="P1575" i="21"/>
  <c r="P1576" i="21"/>
  <c r="P1577" i="21"/>
  <c r="P1578" i="21"/>
  <c r="P1579" i="21"/>
  <c r="P1580" i="21"/>
  <c r="P1581" i="21"/>
  <c r="P1582" i="21"/>
  <c r="P1583" i="21"/>
  <c r="P1584" i="21"/>
  <c r="P1585" i="21"/>
  <c r="P1586" i="21"/>
  <c r="P1587" i="21"/>
  <c r="P1588" i="21"/>
  <c r="P1589" i="21"/>
  <c r="P1590" i="21"/>
  <c r="P1591" i="21"/>
  <c r="P1592" i="21"/>
  <c r="P1593" i="21"/>
  <c r="P1594" i="21"/>
  <c r="P1595" i="21"/>
  <c r="P1596" i="21"/>
  <c r="P1597" i="21"/>
  <c r="P1598" i="21"/>
  <c r="P1599" i="21"/>
  <c r="P1600" i="21"/>
  <c r="P1601" i="21"/>
  <c r="P1602" i="21"/>
  <c r="P1603" i="21"/>
  <c r="P1604" i="21"/>
  <c r="P1605" i="21"/>
  <c r="P1606" i="21"/>
  <c r="P1607" i="21"/>
  <c r="P1608" i="21"/>
  <c r="P1609" i="21"/>
  <c r="P1610" i="21"/>
  <c r="P1611" i="21"/>
  <c r="P1612" i="21"/>
  <c r="P1613" i="21"/>
  <c r="P1614" i="21"/>
  <c r="P1615" i="21"/>
  <c r="P1616" i="21"/>
  <c r="P1617" i="21"/>
  <c r="P1618" i="21"/>
  <c r="P1619" i="21"/>
  <c r="P1620" i="21"/>
  <c r="P1621" i="21"/>
  <c r="P1622" i="21"/>
  <c r="P1623" i="21"/>
  <c r="P1624" i="21"/>
  <c r="P1625" i="21"/>
  <c r="P1626" i="21"/>
  <c r="P1627" i="21"/>
  <c r="P1628" i="21"/>
  <c r="P1629" i="21"/>
  <c r="P1630" i="21"/>
  <c r="P1631" i="21"/>
  <c r="P1632" i="21"/>
  <c r="P1633" i="21"/>
  <c r="P1634" i="21"/>
  <c r="P1635" i="21"/>
  <c r="P1636" i="21"/>
  <c r="P1637" i="21"/>
  <c r="P1638" i="21"/>
  <c r="P1639" i="21"/>
  <c r="P1640" i="21"/>
  <c r="P1641" i="21"/>
  <c r="P1642" i="21"/>
  <c r="P1643" i="21"/>
  <c r="P1644" i="21"/>
  <c r="P1645" i="21"/>
  <c r="P1646" i="21"/>
  <c r="P1647" i="21"/>
  <c r="P1648" i="21"/>
  <c r="P1649" i="21"/>
  <c r="P1650" i="21"/>
  <c r="P1651" i="21"/>
  <c r="P1652" i="21"/>
  <c r="P1653" i="21"/>
  <c r="P1654" i="21"/>
  <c r="P1655" i="21"/>
  <c r="P1656" i="21"/>
  <c r="P1657" i="21"/>
  <c r="P1658" i="21"/>
  <c r="P1659" i="21"/>
  <c r="P1660" i="21"/>
  <c r="P1661" i="21"/>
  <c r="P1662" i="21"/>
  <c r="P1663" i="21"/>
  <c r="P1664" i="21"/>
  <c r="P1665" i="21"/>
  <c r="P1666" i="21"/>
  <c r="P1667" i="21"/>
  <c r="P1668" i="21"/>
  <c r="P1669" i="21"/>
  <c r="P1670" i="21"/>
  <c r="P1671" i="21"/>
  <c r="P1672" i="21"/>
  <c r="P1673" i="21"/>
  <c r="P1674" i="21"/>
  <c r="P1675" i="21"/>
  <c r="P1676" i="21"/>
  <c r="P1677" i="21"/>
  <c r="P1678" i="21"/>
  <c r="P1679" i="21"/>
  <c r="P1680" i="21"/>
  <c r="P1681" i="21"/>
  <c r="P1682" i="21"/>
  <c r="P1683" i="21"/>
  <c r="P1684" i="21"/>
  <c r="P1685" i="21"/>
  <c r="P1686" i="21"/>
  <c r="P1687" i="21"/>
  <c r="P1688" i="21"/>
  <c r="P1689" i="21"/>
  <c r="P1690" i="21"/>
  <c r="P1691" i="21"/>
  <c r="P1692" i="21"/>
  <c r="P1693" i="21"/>
  <c r="P1694" i="21"/>
  <c r="P1695" i="21"/>
  <c r="P1696" i="21"/>
  <c r="P1697" i="21"/>
  <c r="P1698" i="21"/>
  <c r="P1699" i="21"/>
  <c r="P1700" i="21"/>
  <c r="P1701" i="21"/>
  <c r="P1702" i="21"/>
  <c r="P1703" i="21"/>
  <c r="P1704" i="21"/>
  <c r="P1705" i="21"/>
  <c r="P1706" i="21"/>
  <c r="P1707" i="21"/>
  <c r="P1708" i="21"/>
  <c r="P1709" i="21"/>
  <c r="P1710" i="21"/>
  <c r="P1711" i="21"/>
  <c r="P1712" i="21"/>
  <c r="P1713" i="21"/>
  <c r="P1714" i="21"/>
  <c r="P1715" i="21"/>
  <c r="P1716" i="21"/>
  <c r="P1717" i="21"/>
  <c r="P1718" i="21"/>
  <c r="P1719" i="21"/>
  <c r="P1720" i="21"/>
  <c r="P1721" i="21"/>
  <c r="P1722" i="21"/>
  <c r="P1723" i="21"/>
  <c r="P1724" i="21"/>
  <c r="P1725" i="21"/>
  <c r="P1726" i="21"/>
  <c r="P1727" i="21"/>
  <c r="P1728" i="21"/>
  <c r="P1729" i="21"/>
  <c r="P1730" i="21"/>
  <c r="P1731" i="21"/>
  <c r="P1732" i="21"/>
  <c r="P1733" i="21"/>
  <c r="P1734" i="21"/>
  <c r="P1735" i="21"/>
  <c r="P1736" i="21"/>
  <c r="P1737" i="21"/>
  <c r="P1738" i="21"/>
  <c r="P1739" i="21"/>
  <c r="P1740" i="21"/>
  <c r="P1741" i="21"/>
  <c r="P1742" i="21"/>
  <c r="P1743" i="21"/>
  <c r="P1744" i="21"/>
  <c r="P1745" i="21"/>
  <c r="P1746" i="21"/>
  <c r="P1747" i="21"/>
  <c r="P1748" i="21"/>
  <c r="P1749" i="21"/>
  <c r="P1750" i="21"/>
  <c r="P1751" i="21"/>
  <c r="P1752" i="21"/>
  <c r="P1753" i="21"/>
  <c r="P1754" i="21"/>
  <c r="P1755" i="21"/>
  <c r="P1756" i="21"/>
  <c r="P1757" i="21"/>
  <c r="P1758" i="21"/>
  <c r="P1759" i="21"/>
  <c r="P1760" i="21"/>
  <c r="P1761" i="21"/>
  <c r="P1762" i="21"/>
  <c r="P1763" i="21"/>
  <c r="P1764" i="21"/>
  <c r="P1765" i="21"/>
  <c r="P1766" i="21"/>
  <c r="P1767" i="21"/>
  <c r="P1768" i="21"/>
  <c r="P1769" i="21"/>
  <c r="P1770" i="21"/>
  <c r="P1771" i="21"/>
  <c r="P1772" i="21"/>
  <c r="P1773" i="21"/>
  <c r="P1774" i="21"/>
  <c r="P1775" i="21"/>
  <c r="P1776" i="21"/>
  <c r="P1777" i="21"/>
  <c r="P1778" i="21"/>
  <c r="P1779" i="21"/>
  <c r="P1780" i="21"/>
  <c r="P1781" i="21"/>
  <c r="P1782" i="21"/>
  <c r="P1783" i="21"/>
  <c r="P1784" i="21"/>
  <c r="P1785" i="21"/>
  <c r="P1786" i="21"/>
  <c r="P1787" i="21"/>
  <c r="P1788" i="21"/>
  <c r="P1789" i="21"/>
  <c r="P1790" i="21"/>
  <c r="P1791" i="21"/>
  <c r="P1792" i="21"/>
  <c r="P1793" i="21"/>
  <c r="P1794" i="21"/>
  <c r="P1795" i="21"/>
  <c r="P1796" i="21"/>
  <c r="P1797" i="21"/>
  <c r="P1798" i="21"/>
  <c r="P1799" i="21"/>
  <c r="P1800" i="21"/>
  <c r="P1801" i="21"/>
  <c r="P1802" i="21"/>
  <c r="P1803" i="21"/>
  <c r="P1804" i="21"/>
  <c r="P1805" i="21"/>
  <c r="P1806" i="21"/>
  <c r="P1807" i="21"/>
  <c r="P1808" i="21"/>
  <c r="P1809" i="21"/>
  <c r="P1810" i="21"/>
  <c r="P1811" i="21"/>
  <c r="P1812" i="21"/>
  <c r="P1813" i="21"/>
  <c r="P1814" i="21"/>
  <c r="P1815" i="21"/>
  <c r="P1816" i="21"/>
  <c r="P1817" i="21"/>
  <c r="P1818" i="21"/>
  <c r="P1819" i="21"/>
  <c r="P1820" i="21"/>
  <c r="P1821" i="21"/>
  <c r="P1822" i="21"/>
  <c r="P1823" i="21"/>
  <c r="P1824" i="21"/>
  <c r="P1825" i="21"/>
  <c r="P1826" i="21"/>
  <c r="P1827" i="21"/>
  <c r="P1828" i="21"/>
  <c r="P1829" i="21"/>
  <c r="P1830" i="21"/>
  <c r="P1831" i="21"/>
  <c r="P1832" i="21"/>
  <c r="P1833" i="21"/>
  <c r="P1834" i="21"/>
  <c r="P1835" i="21"/>
  <c r="P1836" i="21"/>
  <c r="P1837" i="21"/>
  <c r="P1838" i="21"/>
  <c r="P1839" i="21"/>
  <c r="P1840" i="21"/>
  <c r="P1841" i="21"/>
  <c r="P1842" i="21"/>
  <c r="P1843" i="21"/>
  <c r="P1844" i="21"/>
  <c r="P1845" i="21"/>
  <c r="P1846" i="21"/>
  <c r="P1847" i="21"/>
  <c r="P1848" i="21"/>
  <c r="P1849" i="21"/>
  <c r="P1850" i="21"/>
  <c r="P1851" i="21"/>
  <c r="P1852" i="21"/>
  <c r="P1853" i="21"/>
  <c r="P1854" i="21"/>
  <c r="P1855" i="21"/>
  <c r="P1856" i="21"/>
  <c r="P1857" i="21"/>
  <c r="P1858" i="21"/>
  <c r="P1859" i="21"/>
  <c r="P1860" i="21"/>
  <c r="P1861" i="21"/>
  <c r="P1862" i="21"/>
  <c r="P1863" i="21"/>
  <c r="P1864" i="21"/>
  <c r="P1865" i="21"/>
  <c r="P1866" i="21"/>
  <c r="P1867" i="21"/>
  <c r="P1868" i="21"/>
  <c r="P1869" i="21"/>
  <c r="P1870" i="21"/>
  <c r="P1871" i="21"/>
  <c r="P1872" i="21"/>
  <c r="P1873" i="21"/>
  <c r="P1874" i="21"/>
  <c r="P1875" i="21"/>
  <c r="P1876" i="21"/>
  <c r="P1877" i="21"/>
  <c r="P1878" i="21"/>
  <c r="P1879" i="21"/>
  <c r="P1880" i="21"/>
  <c r="P1881" i="21"/>
  <c r="P1882" i="21"/>
  <c r="P1883" i="21"/>
  <c r="P1884" i="21"/>
  <c r="P1885" i="21"/>
  <c r="P1886" i="21"/>
  <c r="P1887" i="21"/>
  <c r="P1888" i="21"/>
  <c r="P1889" i="21"/>
  <c r="P1890" i="21"/>
  <c r="P1891" i="21"/>
  <c r="P1892" i="21"/>
  <c r="P1893" i="21"/>
  <c r="P1894" i="21"/>
  <c r="P1895" i="21"/>
  <c r="P1896" i="21"/>
  <c r="P1897" i="21"/>
  <c r="P1898" i="21"/>
  <c r="P1899" i="21"/>
  <c r="P1900" i="21"/>
  <c r="P1901" i="21"/>
  <c r="P1902" i="21"/>
  <c r="P1903" i="21"/>
  <c r="P1904" i="21"/>
  <c r="P1905" i="21"/>
  <c r="P1906" i="21"/>
  <c r="P1907" i="21"/>
  <c r="P1908" i="21"/>
  <c r="P1909" i="21"/>
  <c r="P1910" i="21"/>
  <c r="P1911" i="21"/>
  <c r="P1912" i="21"/>
  <c r="P1913" i="21"/>
  <c r="P1914" i="21"/>
  <c r="P1915" i="21"/>
  <c r="P1916" i="21"/>
  <c r="P1917" i="21"/>
  <c r="P1918" i="21"/>
  <c r="P1919" i="21"/>
  <c r="P1920" i="21"/>
  <c r="P1921" i="21"/>
  <c r="P1922" i="21"/>
  <c r="P1923" i="21"/>
  <c r="P1924" i="21"/>
  <c r="P1925" i="21"/>
  <c r="P1926" i="21"/>
  <c r="P1927" i="21"/>
  <c r="P1928" i="21"/>
  <c r="P1929" i="21"/>
  <c r="P1930" i="21"/>
  <c r="P1931" i="21"/>
  <c r="P1932" i="21"/>
  <c r="P1933" i="21"/>
  <c r="P1934" i="21"/>
  <c r="P1935" i="21"/>
  <c r="P1936" i="21"/>
  <c r="P1937" i="21"/>
  <c r="P1938" i="21"/>
  <c r="P1939" i="21"/>
  <c r="P1940" i="21"/>
  <c r="P1941" i="21"/>
  <c r="P1942" i="21"/>
  <c r="P1943" i="21"/>
  <c r="P1944" i="21"/>
  <c r="P1945" i="21"/>
  <c r="P1946" i="21"/>
  <c r="P1947" i="21"/>
  <c r="P1948" i="21"/>
  <c r="P1949" i="21"/>
  <c r="P1950" i="21"/>
  <c r="P1951" i="21"/>
  <c r="P1952" i="21"/>
  <c r="P1953" i="21"/>
  <c r="P1954" i="21"/>
  <c r="P1955" i="21"/>
  <c r="P1956" i="21"/>
  <c r="P1957" i="21"/>
  <c r="P1958" i="21"/>
  <c r="P1959" i="21"/>
  <c r="P1960" i="21"/>
  <c r="P1961" i="21"/>
  <c r="P1962" i="21"/>
  <c r="P1963" i="21"/>
  <c r="P1964" i="21"/>
  <c r="P1965" i="21"/>
  <c r="P1966" i="21"/>
  <c r="P1967" i="21"/>
  <c r="P1968" i="21"/>
  <c r="P1969" i="21"/>
  <c r="P1970" i="21"/>
  <c r="P1971" i="21"/>
  <c r="P1972" i="21"/>
  <c r="P1973" i="21"/>
  <c r="P1974" i="21"/>
  <c r="P1975" i="21"/>
  <c r="P1976" i="21"/>
  <c r="P1977" i="21"/>
  <c r="P1978" i="21"/>
  <c r="P1979" i="21"/>
  <c r="P1980" i="21"/>
  <c r="P1981" i="21"/>
  <c r="P1982" i="21"/>
  <c r="P1983" i="21"/>
  <c r="P1984" i="21"/>
  <c r="P1985" i="21"/>
  <c r="P1986" i="21"/>
  <c r="P1987" i="21"/>
  <c r="P1988" i="21"/>
  <c r="P1989" i="21"/>
  <c r="P1990" i="21"/>
  <c r="P1991" i="21"/>
  <c r="P1992" i="21"/>
  <c r="P1993" i="21"/>
  <c r="P1994" i="21"/>
  <c r="P1995" i="21"/>
  <c r="P1996" i="21"/>
  <c r="P1997" i="21"/>
  <c r="P1998" i="21"/>
  <c r="P1999" i="21"/>
  <c r="P2000" i="21"/>
  <c r="P2001" i="21"/>
  <c r="P2002" i="21"/>
  <c r="P2003" i="21"/>
  <c r="P2004" i="21"/>
  <c r="P2005" i="21"/>
  <c r="P2006" i="21"/>
  <c r="P2007" i="21"/>
  <c r="P2008" i="21"/>
  <c r="P2009" i="21"/>
  <c r="P2010" i="21"/>
  <c r="P2011" i="21"/>
  <c r="P2012" i="21"/>
  <c r="P2013" i="21"/>
  <c r="P2014" i="21"/>
  <c r="P2015" i="21"/>
  <c r="P2016" i="21"/>
  <c r="P2017" i="21"/>
  <c r="P2018" i="21"/>
  <c r="P2019" i="21"/>
  <c r="P2020" i="21"/>
  <c r="P2021" i="21"/>
  <c r="P2022" i="21"/>
  <c r="P2023" i="21"/>
  <c r="P2024" i="21"/>
  <c r="P2025" i="21"/>
  <c r="P2026" i="21"/>
  <c r="P2027" i="21"/>
  <c r="P2028" i="21"/>
  <c r="P2029" i="21"/>
  <c r="P2030" i="21"/>
  <c r="P2031" i="21"/>
  <c r="P2032" i="21"/>
  <c r="P2033" i="21"/>
  <c r="P2034" i="21"/>
  <c r="P2035" i="21"/>
  <c r="P2036" i="21"/>
  <c r="P2037" i="21"/>
  <c r="P2038" i="21"/>
  <c r="P2039" i="21"/>
  <c r="P2040" i="21"/>
  <c r="P2041" i="21"/>
  <c r="P2042" i="21"/>
  <c r="P2043" i="21"/>
  <c r="P2044" i="21"/>
  <c r="P2045" i="21"/>
  <c r="P2046" i="21"/>
  <c r="P2047" i="21"/>
  <c r="P2048" i="21"/>
  <c r="P2049" i="21"/>
  <c r="P2050" i="21"/>
  <c r="P2051" i="21"/>
  <c r="P2052" i="21"/>
  <c r="P2053" i="21"/>
  <c r="P2054" i="21"/>
  <c r="P2055" i="21"/>
  <c r="P2056" i="21"/>
  <c r="P2057" i="21"/>
  <c r="P2058" i="21"/>
  <c r="P2059" i="21"/>
  <c r="P2060" i="21"/>
  <c r="P2061" i="21"/>
  <c r="P2062" i="21"/>
  <c r="P2063" i="21"/>
  <c r="P2064" i="21"/>
  <c r="P2065" i="21"/>
  <c r="P2066" i="21"/>
  <c r="P2067" i="21"/>
  <c r="P2068" i="21"/>
  <c r="P2069" i="21"/>
  <c r="P2070" i="21"/>
  <c r="P2071" i="21"/>
  <c r="P2072" i="21"/>
  <c r="P2073" i="21"/>
  <c r="P2074" i="21"/>
  <c r="P2075" i="21"/>
  <c r="P2076" i="21"/>
  <c r="P2077" i="21"/>
  <c r="P2078" i="21"/>
  <c r="P2079" i="21"/>
  <c r="P2080" i="21"/>
  <c r="P2081" i="21"/>
  <c r="P2082" i="21"/>
  <c r="P2083" i="21"/>
  <c r="P2084" i="21"/>
  <c r="P2085" i="21"/>
  <c r="P2086" i="21"/>
  <c r="P2087" i="21"/>
  <c r="P2088" i="21"/>
  <c r="P2089" i="21"/>
  <c r="P2090" i="21"/>
  <c r="P2091" i="21"/>
  <c r="P2092" i="21"/>
  <c r="P2093" i="21"/>
  <c r="P2094" i="21"/>
  <c r="P2095" i="21"/>
  <c r="P2096" i="21"/>
  <c r="P2097" i="21"/>
  <c r="P2098" i="21"/>
  <c r="P2099" i="21"/>
  <c r="P2100" i="21"/>
  <c r="P2101" i="21"/>
  <c r="P2102" i="21"/>
  <c r="P2103" i="21"/>
  <c r="P2104" i="21"/>
  <c r="P2105" i="21"/>
  <c r="P2106" i="21"/>
  <c r="P2107" i="21"/>
  <c r="P2108" i="21"/>
  <c r="P2109" i="21"/>
  <c r="P2110" i="21"/>
  <c r="P2111" i="21"/>
  <c r="P2112" i="21"/>
  <c r="P2113" i="21"/>
  <c r="P2114" i="21"/>
  <c r="P2115" i="21"/>
  <c r="P2116" i="21"/>
  <c r="P2117" i="21"/>
  <c r="P2118" i="21"/>
  <c r="P2119" i="21"/>
  <c r="P2120" i="21"/>
  <c r="P2121" i="21"/>
  <c r="P2122" i="21"/>
  <c r="P2123" i="21"/>
  <c r="P2124" i="21"/>
  <c r="P2125" i="21"/>
  <c r="P2126" i="21"/>
  <c r="P2127" i="21"/>
  <c r="P2128" i="21"/>
  <c r="P2129" i="21"/>
  <c r="P2130" i="21"/>
  <c r="P2131" i="21"/>
  <c r="P2132" i="21"/>
  <c r="P2133" i="21"/>
  <c r="P2134" i="21"/>
  <c r="P2135" i="21"/>
  <c r="P2136" i="21"/>
  <c r="P2137" i="21"/>
  <c r="P2138" i="21"/>
  <c r="P2139" i="21"/>
  <c r="P2140" i="21"/>
  <c r="P2141" i="21"/>
  <c r="P2142" i="21"/>
  <c r="P2143" i="21"/>
  <c r="P2144" i="21"/>
  <c r="P2145" i="21"/>
  <c r="P2146" i="21"/>
  <c r="P2147" i="21"/>
  <c r="P2148" i="21"/>
  <c r="P2149" i="21"/>
  <c r="P2150" i="21"/>
  <c r="P2151" i="21"/>
  <c r="P2152" i="21"/>
  <c r="P2153" i="21"/>
  <c r="P2154" i="21"/>
  <c r="P2155" i="21"/>
  <c r="P2156" i="21"/>
  <c r="P2157" i="21"/>
  <c r="P2158" i="21"/>
  <c r="P2159" i="21"/>
  <c r="P2160" i="21"/>
  <c r="P2161" i="21"/>
  <c r="P2162" i="21"/>
  <c r="P2163" i="21"/>
  <c r="P2164" i="21"/>
  <c r="P2165" i="21"/>
  <c r="P2166" i="21"/>
  <c r="P2167" i="21"/>
  <c r="P2168" i="21"/>
  <c r="P2169" i="21"/>
  <c r="P2170" i="21"/>
  <c r="P2171" i="21"/>
  <c r="P2172" i="21"/>
  <c r="P2173" i="21"/>
  <c r="P2174" i="21"/>
  <c r="P2175" i="21"/>
  <c r="P2176" i="21"/>
  <c r="P2177" i="21"/>
  <c r="P2178" i="21"/>
  <c r="P2179" i="21"/>
  <c r="P2180" i="21"/>
  <c r="P2181" i="21"/>
  <c r="P2182" i="21"/>
  <c r="P2183" i="21"/>
  <c r="P2184" i="21"/>
  <c r="P2185" i="21"/>
  <c r="P2186" i="21"/>
  <c r="P2187" i="21"/>
  <c r="P2188" i="21"/>
  <c r="P2189" i="21"/>
  <c r="P2190" i="21"/>
  <c r="P2191" i="21"/>
  <c r="P2192" i="21"/>
  <c r="P2193" i="21"/>
  <c r="P2194" i="21"/>
  <c r="P2195" i="21"/>
  <c r="P2196" i="21"/>
  <c r="P2197" i="21"/>
  <c r="P2198" i="21"/>
  <c r="P2199" i="21"/>
  <c r="P2200" i="21"/>
  <c r="P2201" i="21"/>
  <c r="P2202" i="21"/>
  <c r="P2203" i="21"/>
  <c r="P2204" i="21"/>
  <c r="P2205" i="21"/>
  <c r="P2206" i="21"/>
  <c r="P2207" i="21"/>
  <c r="P2208" i="21"/>
  <c r="P2209" i="21"/>
  <c r="P2210" i="21"/>
  <c r="P2211" i="21"/>
  <c r="P2212" i="21"/>
  <c r="P2213" i="21"/>
  <c r="P2214" i="21"/>
  <c r="P2215" i="21"/>
  <c r="P2216" i="21"/>
  <c r="P2217" i="21"/>
  <c r="P2218" i="21"/>
  <c r="P2219" i="21"/>
  <c r="P2220" i="21"/>
  <c r="P2221" i="21"/>
  <c r="P2222" i="21"/>
  <c r="P2223" i="21"/>
  <c r="P2224" i="21"/>
  <c r="P2225" i="21"/>
  <c r="P2226" i="21"/>
  <c r="P2227" i="21"/>
  <c r="P2228" i="21"/>
  <c r="P2229" i="21"/>
  <c r="P2230" i="21"/>
  <c r="P2231" i="21"/>
  <c r="P2232" i="21"/>
  <c r="P2233" i="21"/>
  <c r="P2234" i="21"/>
  <c r="P2235" i="21"/>
  <c r="P2236" i="21"/>
  <c r="P2237" i="21"/>
  <c r="P2238" i="21"/>
  <c r="P2239" i="21"/>
  <c r="P2240" i="21"/>
  <c r="P2241" i="21"/>
  <c r="P2242" i="21"/>
  <c r="P2243" i="21"/>
  <c r="P2244" i="21"/>
  <c r="P2245" i="21"/>
  <c r="P2246" i="21"/>
  <c r="P2247" i="21"/>
  <c r="P2248" i="21"/>
  <c r="P2249" i="21"/>
  <c r="P2250" i="21"/>
  <c r="P2251" i="21"/>
  <c r="P2252" i="21"/>
  <c r="P2253" i="21"/>
  <c r="P2254" i="21"/>
  <c r="P2255" i="21"/>
  <c r="P2256" i="21"/>
  <c r="P2257" i="21"/>
  <c r="P2258" i="21"/>
  <c r="P2259" i="21"/>
  <c r="P2260" i="21"/>
  <c r="P2261" i="21"/>
  <c r="P2262" i="21"/>
  <c r="P2263" i="21"/>
  <c r="P2264" i="21"/>
  <c r="P2265" i="21"/>
  <c r="P2266" i="21"/>
  <c r="P2267" i="21"/>
  <c r="P2268" i="21"/>
  <c r="P2269" i="21"/>
  <c r="P2270" i="21"/>
  <c r="P2271" i="21"/>
  <c r="P2272" i="21"/>
  <c r="P2273" i="21"/>
  <c r="P2274" i="21"/>
  <c r="P2275" i="21"/>
  <c r="P2276" i="21"/>
  <c r="P2277" i="21"/>
  <c r="P2278" i="21"/>
  <c r="P2279" i="21"/>
  <c r="P2280" i="21"/>
  <c r="P2281" i="21"/>
  <c r="P2282" i="21"/>
  <c r="P2283" i="21"/>
  <c r="P2284" i="21"/>
  <c r="P2285" i="21"/>
  <c r="P2286" i="21"/>
  <c r="P2287" i="21"/>
  <c r="P2288" i="21"/>
  <c r="P2289" i="21"/>
  <c r="P2290" i="21"/>
  <c r="P2291" i="21"/>
  <c r="P2292" i="21"/>
  <c r="P2293" i="21"/>
  <c r="P2294" i="21"/>
  <c r="P2295" i="21"/>
  <c r="P2296" i="21"/>
  <c r="P2297" i="21"/>
  <c r="P2298" i="21"/>
  <c r="P2299" i="21"/>
  <c r="P2300" i="21"/>
  <c r="P2301" i="21"/>
  <c r="P2302" i="21"/>
  <c r="P2303" i="21"/>
  <c r="P2304" i="21"/>
  <c r="P2305" i="21"/>
  <c r="P2306" i="21"/>
  <c r="P2307" i="21"/>
  <c r="P2308" i="21"/>
  <c r="P2309" i="21"/>
  <c r="P2310" i="21"/>
  <c r="P2311" i="21"/>
  <c r="P2312" i="21"/>
  <c r="P2313" i="21"/>
  <c r="P2314" i="21"/>
  <c r="P2315" i="21"/>
  <c r="P2316" i="21"/>
  <c r="P2317" i="21"/>
  <c r="P2318" i="21"/>
  <c r="P2319" i="21"/>
  <c r="P2320" i="21"/>
  <c r="P2321" i="21"/>
  <c r="P2322" i="21"/>
  <c r="P2323" i="21"/>
  <c r="P2324" i="21"/>
  <c r="P2325" i="21"/>
  <c r="P2326" i="21"/>
  <c r="P2327" i="21"/>
  <c r="P2328" i="21"/>
  <c r="P2329" i="21"/>
  <c r="P2330" i="21"/>
  <c r="P2331" i="21"/>
  <c r="P2332" i="21"/>
  <c r="P2333" i="21"/>
  <c r="P2334" i="21"/>
  <c r="P2335" i="21"/>
  <c r="P2336" i="21"/>
  <c r="P2337" i="21"/>
  <c r="P2338" i="21"/>
  <c r="P2339" i="21"/>
  <c r="P2340" i="21"/>
  <c r="P2341" i="21"/>
  <c r="P2342" i="21"/>
  <c r="P2343" i="21"/>
  <c r="P2344" i="21"/>
  <c r="P2345" i="21"/>
  <c r="P2346" i="21"/>
  <c r="P2347" i="21"/>
  <c r="P2348" i="21"/>
  <c r="P2349" i="21"/>
  <c r="P2350" i="21"/>
  <c r="P2351" i="21"/>
  <c r="P2352" i="21"/>
  <c r="P2353" i="21"/>
  <c r="P2354" i="21"/>
  <c r="P2355" i="21"/>
  <c r="P2356" i="21"/>
  <c r="P2357" i="21"/>
  <c r="P2358" i="21"/>
  <c r="P2359" i="21"/>
  <c r="P2360" i="21"/>
  <c r="P2361" i="21"/>
  <c r="P2362" i="21"/>
  <c r="P2363" i="21"/>
  <c r="P2364" i="21"/>
  <c r="P2365" i="21"/>
  <c r="P2366" i="21"/>
  <c r="P2367" i="21"/>
  <c r="P2368" i="21"/>
  <c r="P2369" i="21"/>
  <c r="P2370" i="21"/>
  <c r="P2371" i="21"/>
  <c r="P2372" i="21"/>
  <c r="P2373" i="21"/>
  <c r="P2374" i="21"/>
  <c r="P2375" i="21"/>
  <c r="P2376" i="21"/>
  <c r="P2377" i="21"/>
  <c r="P2378" i="21"/>
  <c r="P2379" i="21"/>
  <c r="P2380" i="21"/>
  <c r="P2381" i="21"/>
  <c r="P2382" i="21"/>
  <c r="P2383" i="21"/>
  <c r="P2384" i="21"/>
  <c r="P2385" i="21"/>
  <c r="P2386" i="21"/>
  <c r="P2387" i="21"/>
  <c r="P2388" i="21"/>
  <c r="P2389" i="21"/>
  <c r="P2390" i="21"/>
  <c r="P2391" i="21"/>
  <c r="P2392" i="21"/>
  <c r="P2393" i="21"/>
  <c r="P2394" i="21"/>
  <c r="P2395" i="21"/>
  <c r="P2396" i="21"/>
  <c r="P2397" i="21"/>
  <c r="P2398" i="21"/>
  <c r="P2399" i="21"/>
  <c r="P2400" i="21"/>
  <c r="P2401" i="21"/>
  <c r="P2402" i="21"/>
  <c r="P2403" i="21"/>
  <c r="P2404" i="21"/>
  <c r="P2405" i="21"/>
  <c r="P2406" i="21"/>
  <c r="P2407" i="21"/>
  <c r="P2408" i="21"/>
  <c r="P2409" i="21"/>
  <c r="P2410" i="21"/>
  <c r="P2411" i="21"/>
  <c r="P2412" i="21"/>
  <c r="P2413" i="21"/>
  <c r="P2414" i="21"/>
  <c r="P2415" i="21"/>
  <c r="P2416" i="21"/>
  <c r="P2417" i="21"/>
  <c r="P2418" i="21"/>
  <c r="P2419" i="21"/>
  <c r="P2420" i="21"/>
  <c r="P2421" i="21"/>
  <c r="P2422" i="21"/>
  <c r="P2423" i="21"/>
  <c r="P2424" i="21"/>
  <c r="P2425" i="21"/>
  <c r="P2426" i="21"/>
  <c r="P2427" i="21"/>
  <c r="P2428" i="21"/>
  <c r="P2429" i="21"/>
  <c r="P2430" i="21"/>
  <c r="P2431" i="21"/>
  <c r="P2432" i="21"/>
  <c r="P2433" i="21"/>
  <c r="P2434" i="21"/>
  <c r="P2435" i="21"/>
  <c r="P2436" i="21"/>
  <c r="P2437" i="21"/>
  <c r="P2438" i="21"/>
  <c r="P2439" i="21"/>
  <c r="P2440" i="21"/>
  <c r="P2441" i="21"/>
  <c r="P2442" i="21"/>
  <c r="P2443" i="21"/>
  <c r="P2444" i="21"/>
  <c r="P2445" i="21"/>
  <c r="P2446" i="21"/>
  <c r="P2447" i="21"/>
  <c r="P2448" i="21"/>
  <c r="P2449" i="21"/>
  <c r="P2450" i="21"/>
  <c r="P2451" i="21"/>
  <c r="P2452" i="21"/>
  <c r="P2453" i="21"/>
  <c r="P2454" i="21"/>
  <c r="P2455" i="21"/>
  <c r="P2456" i="21"/>
  <c r="P2457" i="21"/>
  <c r="P2458" i="21"/>
  <c r="P2459" i="21"/>
  <c r="P2460" i="21"/>
  <c r="P2461" i="21"/>
  <c r="P2462" i="21"/>
  <c r="P2463" i="21"/>
  <c r="P2464" i="21"/>
  <c r="P2465" i="21"/>
  <c r="P2466" i="21"/>
  <c r="P2467" i="21"/>
  <c r="P2468" i="21"/>
  <c r="P2469" i="21"/>
  <c r="P2470" i="21"/>
  <c r="P2471" i="21"/>
  <c r="P2472" i="21"/>
  <c r="P2473" i="21"/>
  <c r="P2474" i="21"/>
  <c r="P2475" i="21"/>
  <c r="P2476" i="21"/>
  <c r="P2477" i="21"/>
  <c r="P2478" i="21"/>
  <c r="P2479" i="21"/>
  <c r="P2480" i="21"/>
  <c r="P2481" i="21"/>
  <c r="P2482" i="21"/>
  <c r="P2483" i="21"/>
  <c r="P2484" i="21"/>
  <c r="P2485" i="21"/>
  <c r="P2486" i="21"/>
  <c r="P2487" i="21"/>
  <c r="P2488" i="21"/>
  <c r="P2489" i="21"/>
  <c r="P2490" i="21"/>
  <c r="P2491" i="21"/>
  <c r="P2492" i="21"/>
  <c r="P2493" i="21"/>
  <c r="P2494" i="21"/>
  <c r="P2495" i="21"/>
  <c r="P2496" i="21"/>
  <c r="P2497" i="21"/>
  <c r="P2498" i="21"/>
  <c r="P2499" i="21"/>
  <c r="P2500" i="21"/>
  <c r="P2501" i="21"/>
  <c r="P2502" i="21"/>
  <c r="P2503" i="21"/>
  <c r="P2504" i="21"/>
  <c r="P2505" i="21"/>
  <c r="P2506" i="21"/>
  <c r="P2507" i="21"/>
  <c r="P2508" i="21"/>
  <c r="P2509" i="21"/>
  <c r="P2510" i="21"/>
  <c r="P2511" i="21"/>
  <c r="P2512" i="21"/>
  <c r="P2513" i="21"/>
  <c r="P2514" i="21"/>
  <c r="P2515" i="21"/>
  <c r="P2516" i="21"/>
  <c r="P2517" i="21"/>
  <c r="P2518" i="21"/>
  <c r="P2519" i="21"/>
  <c r="P2520" i="21"/>
  <c r="P2521" i="21"/>
  <c r="P2522" i="21"/>
  <c r="P2523" i="21"/>
  <c r="P2524" i="21"/>
  <c r="P2525" i="21"/>
  <c r="P2526" i="21"/>
  <c r="P2527" i="21"/>
  <c r="P2528" i="21"/>
  <c r="P2529" i="21"/>
  <c r="P2530" i="21"/>
  <c r="P2531" i="21"/>
  <c r="P2532" i="21"/>
  <c r="P2533" i="21"/>
  <c r="P2534" i="21"/>
  <c r="P2535" i="21"/>
  <c r="P2536" i="21"/>
  <c r="P2537" i="21"/>
  <c r="P2538" i="21"/>
  <c r="P2539" i="21"/>
  <c r="P2540" i="21"/>
  <c r="P2541" i="21"/>
  <c r="P2542" i="21"/>
  <c r="P2543" i="21"/>
  <c r="P2544" i="21"/>
  <c r="P2545" i="21"/>
  <c r="P2546" i="21"/>
  <c r="P2547" i="21"/>
  <c r="P2548" i="21"/>
  <c r="P2549" i="21"/>
  <c r="P2550" i="21"/>
  <c r="P2551" i="21"/>
  <c r="P2552" i="21"/>
  <c r="P2553" i="21"/>
  <c r="P2554" i="21"/>
  <c r="P2555" i="21"/>
  <c r="P2556" i="21"/>
  <c r="P2557" i="21"/>
  <c r="P2558" i="21"/>
  <c r="P2559" i="21"/>
  <c r="P2560" i="21"/>
  <c r="P2561" i="21"/>
  <c r="P2562" i="21"/>
  <c r="P2563" i="21"/>
  <c r="P2564" i="21"/>
  <c r="P2565" i="21"/>
  <c r="P2566" i="21"/>
  <c r="P2567" i="21"/>
  <c r="P2568" i="21"/>
  <c r="P2569" i="21"/>
  <c r="P2570" i="21"/>
  <c r="P2571" i="21"/>
  <c r="P2572" i="21"/>
  <c r="P2573" i="21"/>
  <c r="P2574" i="21"/>
  <c r="P2575" i="21"/>
  <c r="P2576" i="21"/>
  <c r="P2577" i="21"/>
  <c r="P2578" i="21"/>
  <c r="P2579" i="21"/>
  <c r="P2580" i="21"/>
  <c r="P2581" i="21"/>
  <c r="P2582" i="21"/>
  <c r="P2583" i="21"/>
  <c r="P2584" i="21"/>
  <c r="P2585" i="21"/>
  <c r="P2586" i="21"/>
  <c r="P2587" i="21"/>
  <c r="P2588" i="21"/>
  <c r="P2589" i="21"/>
  <c r="P2590" i="21"/>
  <c r="P2591" i="21"/>
  <c r="P2592" i="21"/>
  <c r="P2593" i="21"/>
  <c r="P2594" i="21"/>
  <c r="P2595" i="21"/>
  <c r="P2596" i="21"/>
  <c r="P2597" i="21"/>
  <c r="P2598" i="21"/>
  <c r="P2599" i="21"/>
  <c r="P2600" i="21"/>
  <c r="P2601" i="21"/>
  <c r="P2602" i="21"/>
  <c r="P2603" i="21"/>
  <c r="P2604" i="21"/>
  <c r="P2605" i="21"/>
  <c r="P2606" i="21"/>
  <c r="P2607" i="21"/>
  <c r="P2608" i="21"/>
  <c r="P2609" i="21"/>
  <c r="P2610" i="21"/>
  <c r="P2611" i="21"/>
  <c r="P2612" i="21"/>
  <c r="P2613" i="21"/>
  <c r="P2614" i="21"/>
  <c r="P2615" i="21"/>
  <c r="P2616" i="21"/>
  <c r="P2617" i="21"/>
  <c r="P2618" i="21"/>
  <c r="P2619" i="21"/>
  <c r="P2620" i="21"/>
  <c r="P2621" i="21"/>
  <c r="P2622" i="21"/>
  <c r="P2623" i="21"/>
  <c r="P2624" i="21"/>
  <c r="P2625" i="21"/>
  <c r="P2626" i="21"/>
  <c r="P2627" i="21"/>
  <c r="P2628" i="21"/>
  <c r="P2629" i="21"/>
  <c r="P2630" i="21"/>
  <c r="P2631" i="21"/>
  <c r="P2632" i="21"/>
  <c r="P2633" i="21"/>
  <c r="P2634" i="21"/>
  <c r="P2635" i="21"/>
  <c r="P2636" i="21"/>
  <c r="P2637" i="21"/>
  <c r="P2638" i="21"/>
  <c r="P2639" i="21"/>
  <c r="P2640" i="21"/>
  <c r="P2641" i="21"/>
  <c r="P2642" i="21"/>
  <c r="P2643" i="21"/>
  <c r="P2644" i="21"/>
  <c r="P2645" i="21"/>
  <c r="P2646" i="21"/>
  <c r="P2647" i="21"/>
  <c r="P2648" i="21"/>
  <c r="P2649" i="21"/>
  <c r="P2650" i="21"/>
  <c r="P2651" i="21"/>
  <c r="P2652" i="21"/>
  <c r="P2653" i="21"/>
  <c r="P2654" i="21"/>
  <c r="P2655" i="21"/>
  <c r="P2656" i="21"/>
  <c r="P2657" i="21"/>
  <c r="P2658" i="21"/>
  <c r="P2659" i="21"/>
  <c r="P2660" i="21"/>
  <c r="P2661" i="21"/>
  <c r="P2662" i="21"/>
  <c r="P2663" i="21"/>
  <c r="P2664" i="21"/>
  <c r="P2665" i="21"/>
  <c r="P2666" i="21"/>
  <c r="P2667" i="21"/>
  <c r="P2668" i="21"/>
  <c r="P2669" i="21"/>
  <c r="P2670" i="21"/>
  <c r="P2671" i="21"/>
  <c r="P2672" i="21"/>
  <c r="P2673" i="21"/>
  <c r="P2674" i="21"/>
  <c r="P2675" i="21"/>
  <c r="P2676" i="21"/>
  <c r="P2677" i="21"/>
  <c r="P2678" i="21"/>
  <c r="P2679" i="21"/>
  <c r="P2680" i="21"/>
  <c r="P2681" i="21"/>
  <c r="P2682" i="21"/>
  <c r="P2683" i="21"/>
  <c r="P2684" i="21"/>
  <c r="P2685" i="21"/>
  <c r="P2686" i="21"/>
  <c r="P2687" i="21"/>
  <c r="P2688" i="21"/>
  <c r="P2689" i="21"/>
  <c r="P2690" i="21"/>
  <c r="P2691" i="21"/>
  <c r="P2692" i="21"/>
  <c r="P2693" i="21"/>
  <c r="P2694" i="21"/>
  <c r="P2695" i="21"/>
  <c r="P2696" i="21"/>
  <c r="P2697" i="21"/>
  <c r="P2698" i="21"/>
  <c r="P2699" i="21"/>
  <c r="P2700" i="21"/>
  <c r="P2701" i="21"/>
  <c r="P2702" i="21"/>
  <c r="P2703" i="21"/>
  <c r="P2704" i="21"/>
  <c r="P2705" i="21"/>
  <c r="P2706" i="21"/>
  <c r="P2707" i="21"/>
  <c r="P2708" i="21"/>
  <c r="P2709" i="21"/>
  <c r="P2710" i="21"/>
  <c r="P2711" i="21"/>
  <c r="P2712" i="21"/>
  <c r="P2713" i="21"/>
  <c r="P2714" i="21"/>
  <c r="P2715" i="21"/>
  <c r="P2716" i="21"/>
  <c r="P2717" i="21"/>
  <c r="P2718" i="21"/>
  <c r="P2719" i="21"/>
  <c r="P2720" i="21"/>
  <c r="P2721" i="21"/>
  <c r="P2722" i="21"/>
  <c r="P2723" i="21"/>
  <c r="P2724" i="21"/>
  <c r="P2725" i="21"/>
  <c r="P2726" i="21"/>
  <c r="P2727" i="21"/>
  <c r="P2728" i="21"/>
  <c r="P2729" i="21"/>
  <c r="P2730" i="21"/>
  <c r="P2731" i="21"/>
  <c r="P2732" i="21"/>
  <c r="P2733" i="21"/>
  <c r="P2734" i="21"/>
  <c r="P2735" i="21"/>
  <c r="P2736" i="21"/>
  <c r="P2737" i="21"/>
  <c r="P2738" i="21"/>
  <c r="P2739" i="21"/>
  <c r="P2740" i="21"/>
  <c r="P2741" i="21"/>
  <c r="P2742" i="21"/>
  <c r="P2743" i="21"/>
  <c r="P2744" i="21"/>
  <c r="P2745" i="21"/>
  <c r="P2746" i="21"/>
  <c r="P2747" i="21"/>
  <c r="P2748" i="21"/>
  <c r="P2749" i="21"/>
  <c r="P2750" i="21"/>
  <c r="P2751" i="21"/>
  <c r="P2752" i="21"/>
  <c r="P2753" i="21"/>
  <c r="P2754" i="21"/>
  <c r="P2755" i="21"/>
  <c r="P2756" i="21"/>
  <c r="P2757" i="21"/>
  <c r="P2758" i="21"/>
  <c r="P2759" i="21"/>
  <c r="P2760" i="21"/>
  <c r="P2761" i="21"/>
  <c r="P2762" i="21"/>
  <c r="P2763" i="21"/>
  <c r="P2764" i="21"/>
  <c r="P2765" i="21"/>
  <c r="P2766" i="21"/>
  <c r="P2767" i="21"/>
  <c r="P2768" i="21"/>
  <c r="P2769" i="21"/>
  <c r="P2770" i="21"/>
  <c r="P2771" i="21"/>
  <c r="P2772" i="21"/>
  <c r="P2773" i="21"/>
  <c r="P2774" i="21"/>
  <c r="P2775" i="21"/>
  <c r="P2776" i="21"/>
  <c r="P2777" i="21"/>
  <c r="P2778" i="21"/>
  <c r="P2779" i="21"/>
  <c r="P2780" i="21"/>
  <c r="P2781" i="21"/>
  <c r="P2782" i="21"/>
  <c r="P2783" i="21"/>
  <c r="P2784" i="21"/>
  <c r="P2785" i="21"/>
  <c r="P2786" i="21"/>
  <c r="P2787" i="21"/>
  <c r="P2788" i="21"/>
  <c r="P2789" i="21"/>
  <c r="P2790" i="21"/>
  <c r="P2791" i="21"/>
  <c r="P2792" i="21"/>
  <c r="P2793" i="21"/>
  <c r="P2794" i="21"/>
  <c r="P2795" i="21"/>
  <c r="P2796" i="21"/>
  <c r="P2797" i="21"/>
  <c r="P2798" i="21"/>
  <c r="P2799" i="21"/>
  <c r="P2800" i="21"/>
  <c r="P2801" i="21"/>
  <c r="P2802" i="21"/>
  <c r="P2803" i="21"/>
  <c r="P2804" i="21"/>
  <c r="P2805" i="21"/>
  <c r="P2806" i="21"/>
  <c r="P2807" i="21"/>
  <c r="P2808" i="21"/>
  <c r="P2809" i="21"/>
  <c r="P2810" i="21"/>
  <c r="P2811" i="21"/>
  <c r="P2812" i="21"/>
  <c r="P2813" i="21"/>
  <c r="P2814" i="21"/>
  <c r="P2815" i="21"/>
  <c r="P2816" i="21"/>
  <c r="P2817" i="21"/>
  <c r="P2818" i="21"/>
  <c r="P2819" i="21"/>
  <c r="P2820" i="21"/>
  <c r="P2821" i="21"/>
  <c r="P2822" i="21"/>
  <c r="P2823" i="21"/>
  <c r="P2824" i="21"/>
  <c r="P2825" i="21"/>
  <c r="P2826" i="21"/>
  <c r="P2827" i="21"/>
  <c r="P2828" i="21"/>
  <c r="P2829" i="21"/>
  <c r="P2830" i="21"/>
  <c r="P2831" i="21"/>
  <c r="P2832" i="21"/>
  <c r="P2833" i="21"/>
  <c r="P2834" i="21"/>
  <c r="P2835" i="21"/>
  <c r="P2836" i="21"/>
  <c r="P2837" i="21"/>
  <c r="P2838" i="21"/>
  <c r="P2839" i="21"/>
  <c r="P2840" i="21"/>
  <c r="P2841" i="21"/>
  <c r="P2842" i="21"/>
  <c r="P2843" i="21"/>
  <c r="P2844" i="21"/>
  <c r="P2845" i="21"/>
  <c r="P2846" i="21"/>
  <c r="P2847" i="21"/>
  <c r="P2848" i="21"/>
  <c r="P2849" i="21"/>
  <c r="P2850" i="21"/>
  <c r="P2851" i="21"/>
  <c r="P2852" i="21"/>
  <c r="P2853" i="21"/>
  <c r="P2854" i="21"/>
  <c r="P2855" i="21"/>
  <c r="P2856" i="21"/>
  <c r="P2857" i="21"/>
  <c r="P2858" i="21"/>
  <c r="P2859" i="21"/>
  <c r="P2860" i="21"/>
  <c r="P2861" i="21"/>
  <c r="P2862" i="21"/>
  <c r="P2863" i="21"/>
  <c r="P2864" i="21"/>
  <c r="P2865" i="21"/>
  <c r="P2866" i="21"/>
  <c r="P2867" i="21"/>
  <c r="P2868" i="21"/>
  <c r="P2869" i="21"/>
  <c r="P2870" i="21"/>
  <c r="P2871" i="21"/>
  <c r="P2872" i="21"/>
  <c r="P2873" i="21"/>
  <c r="P2874" i="21"/>
  <c r="P2875" i="21"/>
  <c r="P2876" i="21"/>
  <c r="P2877" i="21"/>
  <c r="P2878" i="21"/>
  <c r="P2879" i="21"/>
  <c r="P2880" i="21"/>
  <c r="P2881" i="21"/>
  <c r="P2882" i="21"/>
  <c r="P2883" i="21"/>
  <c r="P2884" i="21"/>
  <c r="P2885" i="21"/>
  <c r="P2886" i="21"/>
  <c r="P2887" i="21"/>
  <c r="P2888" i="21"/>
  <c r="P2889" i="21"/>
  <c r="P2890" i="21"/>
  <c r="P2891" i="21"/>
  <c r="P2892" i="21"/>
  <c r="P2893" i="21"/>
  <c r="P2894" i="21"/>
  <c r="P2895" i="21"/>
  <c r="P2896" i="21"/>
  <c r="P2897" i="21"/>
  <c r="P2898" i="21"/>
  <c r="P2899" i="21"/>
  <c r="P2900" i="21"/>
  <c r="P2901" i="21"/>
  <c r="P2902" i="21"/>
  <c r="P2903" i="21"/>
  <c r="P2904" i="21"/>
  <c r="P2905" i="21"/>
  <c r="P2906" i="21"/>
  <c r="P2907" i="21"/>
  <c r="P2908" i="21"/>
  <c r="P2909" i="21"/>
  <c r="P2910" i="21"/>
  <c r="P2911" i="21"/>
  <c r="P2912" i="21"/>
  <c r="P2913" i="21"/>
  <c r="P2914" i="21"/>
  <c r="P2915" i="21"/>
  <c r="P2916" i="21"/>
  <c r="P2917" i="21"/>
  <c r="P2918" i="21"/>
  <c r="P2919" i="21"/>
  <c r="P2920" i="21"/>
  <c r="P2921" i="21"/>
  <c r="P2922" i="21"/>
  <c r="P2923" i="21"/>
  <c r="P2924" i="21"/>
  <c r="P2925" i="21"/>
  <c r="P2926" i="21"/>
  <c r="P2927" i="21"/>
  <c r="P2928" i="21"/>
  <c r="P2929" i="21"/>
  <c r="P2930" i="21"/>
  <c r="P2931" i="21"/>
  <c r="P2932" i="21"/>
  <c r="P2933" i="21"/>
  <c r="P2934" i="21"/>
  <c r="P2935" i="21"/>
  <c r="P2936" i="21"/>
  <c r="P2937" i="21"/>
  <c r="P2938" i="21"/>
  <c r="P2939" i="21"/>
  <c r="P2940" i="21"/>
  <c r="P2941" i="21"/>
  <c r="P2942" i="21"/>
  <c r="P2943" i="21"/>
  <c r="P2944" i="21"/>
  <c r="P2945" i="21"/>
  <c r="P2946" i="21"/>
  <c r="P2947" i="21"/>
  <c r="P2948" i="21"/>
  <c r="P2949" i="21"/>
  <c r="P2950" i="21"/>
  <c r="P2951" i="21"/>
  <c r="P2952" i="21"/>
  <c r="P2953" i="21"/>
  <c r="P2954" i="21"/>
  <c r="P2955" i="21"/>
  <c r="P2956" i="21"/>
  <c r="P2957" i="21"/>
  <c r="P2958" i="21"/>
  <c r="P2959" i="21"/>
  <c r="P2960" i="21"/>
  <c r="P2961" i="21"/>
  <c r="P2962" i="21"/>
  <c r="P2963" i="21"/>
  <c r="P2964" i="21"/>
  <c r="P2965" i="21"/>
  <c r="P2966" i="21"/>
  <c r="P2967" i="21"/>
  <c r="P2968" i="21"/>
  <c r="P2969" i="21"/>
  <c r="P2970" i="21"/>
  <c r="P2971" i="21"/>
  <c r="P2972" i="21"/>
  <c r="P2973" i="21"/>
  <c r="P2974" i="21"/>
  <c r="P2975" i="21"/>
  <c r="P2976" i="21"/>
  <c r="P2977" i="21"/>
  <c r="P2978" i="21"/>
  <c r="P2979" i="21"/>
  <c r="P2980" i="21"/>
  <c r="P2981" i="21"/>
  <c r="P2982" i="21"/>
  <c r="P2983" i="21"/>
  <c r="P2984" i="21"/>
  <c r="P2985" i="21"/>
  <c r="P2986" i="21"/>
  <c r="P2987" i="21"/>
  <c r="P2988" i="21"/>
  <c r="P2989" i="21"/>
  <c r="P2990" i="21"/>
  <c r="P2991" i="21"/>
  <c r="P2992" i="21"/>
  <c r="P2993" i="21"/>
  <c r="P2994" i="21"/>
  <c r="P2995" i="21"/>
  <c r="P2996" i="21"/>
  <c r="P2997" i="21"/>
  <c r="P2998" i="21"/>
  <c r="P2999" i="21"/>
  <c r="P3000" i="21"/>
  <c r="P3001" i="21"/>
  <c r="P3002" i="21"/>
  <c r="P3003" i="21"/>
  <c r="P3004" i="21"/>
  <c r="P3005" i="21"/>
  <c r="P3006" i="21"/>
  <c r="P3007" i="21"/>
  <c r="P3008" i="21"/>
  <c r="P3009" i="21"/>
  <c r="P3010" i="21"/>
  <c r="P3011" i="21"/>
  <c r="P3012" i="21"/>
  <c r="P3013" i="21"/>
  <c r="P3014" i="21"/>
  <c r="P3015" i="21"/>
  <c r="P3016" i="21"/>
  <c r="P3017" i="21"/>
  <c r="P3018" i="21"/>
  <c r="P3019" i="21"/>
  <c r="P3020" i="21"/>
  <c r="P3021" i="21"/>
  <c r="P3022" i="21"/>
  <c r="P3023" i="21"/>
  <c r="P3024" i="21"/>
  <c r="P3025" i="21"/>
  <c r="P3026" i="21"/>
  <c r="P3027" i="21"/>
  <c r="P3028" i="21"/>
  <c r="P3029" i="21"/>
  <c r="P3030" i="21"/>
  <c r="P3031" i="21"/>
  <c r="P3032" i="21"/>
  <c r="P3033" i="21"/>
  <c r="P3034" i="21"/>
  <c r="P3035" i="21"/>
  <c r="P3036" i="21"/>
  <c r="P3037" i="21"/>
  <c r="P3038" i="21"/>
  <c r="P3039" i="21"/>
  <c r="P3040" i="21"/>
  <c r="P3041" i="21"/>
  <c r="P3042" i="21"/>
  <c r="P3043" i="21"/>
  <c r="P3044" i="21"/>
  <c r="P3045" i="21"/>
  <c r="P3046" i="21"/>
  <c r="P3047" i="21"/>
  <c r="P3048" i="21"/>
  <c r="P3049" i="21"/>
  <c r="P3050" i="21"/>
  <c r="P3051" i="21"/>
  <c r="P3052" i="21"/>
  <c r="P3053" i="21"/>
  <c r="P3054" i="21"/>
  <c r="P3055" i="21"/>
  <c r="P3056" i="21"/>
  <c r="P3057" i="21"/>
  <c r="P3058" i="21"/>
  <c r="P3059" i="21"/>
  <c r="P3060" i="21"/>
  <c r="P3061" i="21"/>
  <c r="P3062" i="21"/>
  <c r="P3063" i="21"/>
  <c r="P3064" i="21"/>
  <c r="P3065" i="21"/>
  <c r="P3066" i="21"/>
  <c r="P3067" i="21"/>
  <c r="P3068" i="21"/>
  <c r="P3069" i="21"/>
  <c r="P3070" i="21"/>
  <c r="P3071" i="21"/>
  <c r="P3072" i="21"/>
  <c r="P3073" i="21"/>
  <c r="P3074" i="21"/>
  <c r="P3075" i="21"/>
  <c r="P3076" i="21"/>
  <c r="P3077" i="21"/>
  <c r="P3078" i="21"/>
  <c r="P3079" i="21"/>
  <c r="P3080" i="21"/>
  <c r="P3081" i="21"/>
  <c r="P3082" i="21"/>
  <c r="P3083" i="21"/>
  <c r="P3084" i="21"/>
  <c r="P3085" i="21"/>
  <c r="P3086" i="21"/>
  <c r="P3087" i="21"/>
  <c r="P3088" i="21"/>
  <c r="P3089" i="21"/>
  <c r="P3090" i="21"/>
  <c r="P3091" i="21"/>
  <c r="P3092" i="21"/>
  <c r="P3093" i="21"/>
  <c r="P3094" i="21"/>
  <c r="P3095" i="21"/>
  <c r="P3096" i="21"/>
  <c r="P3097" i="21"/>
  <c r="P3098" i="21"/>
  <c r="P3099" i="21"/>
  <c r="P3100" i="21"/>
  <c r="P3101" i="21"/>
  <c r="P3102" i="21"/>
  <c r="P3103" i="21"/>
  <c r="P3104" i="21"/>
  <c r="P3105" i="21"/>
  <c r="P3106" i="21"/>
  <c r="P3107" i="21"/>
  <c r="P3108" i="21"/>
  <c r="P3109" i="21"/>
  <c r="P3110" i="21"/>
  <c r="P3111" i="21"/>
  <c r="P3112" i="21"/>
  <c r="P3113" i="21"/>
  <c r="P3114" i="21"/>
  <c r="P3115" i="21"/>
  <c r="P3116" i="21"/>
  <c r="P3117" i="21"/>
  <c r="P3118" i="21"/>
  <c r="P3119" i="21"/>
  <c r="P3120" i="21"/>
  <c r="P3121" i="21"/>
  <c r="P3122" i="21"/>
  <c r="P3123" i="21"/>
  <c r="P3124" i="21"/>
  <c r="P3125" i="21"/>
  <c r="P3126" i="21"/>
  <c r="P3127" i="21"/>
  <c r="P3128" i="21"/>
  <c r="P3129" i="21"/>
  <c r="P3130" i="21"/>
  <c r="P3131" i="21"/>
  <c r="P3132" i="21"/>
  <c r="P3133" i="21"/>
  <c r="P3134" i="21"/>
  <c r="P3135" i="21"/>
  <c r="P3136" i="21"/>
  <c r="P3137" i="21"/>
  <c r="P3138" i="21"/>
  <c r="P3139" i="21"/>
  <c r="P3140" i="21"/>
  <c r="P3141" i="21"/>
  <c r="P3142" i="21"/>
  <c r="P3143" i="21"/>
  <c r="P3144" i="21"/>
  <c r="P3145" i="21"/>
  <c r="P3146" i="21"/>
  <c r="P3147" i="21"/>
  <c r="P3148" i="21"/>
  <c r="P3149" i="21"/>
  <c r="P3150" i="21"/>
  <c r="P3151" i="21"/>
  <c r="P3152" i="21"/>
  <c r="P3153" i="21"/>
  <c r="P3154" i="21"/>
  <c r="P3155" i="21"/>
  <c r="P3156" i="21"/>
  <c r="P3157" i="21"/>
  <c r="P3158" i="21"/>
  <c r="P3159" i="21"/>
  <c r="P3160" i="21"/>
  <c r="P3161" i="21"/>
  <c r="P3162" i="21"/>
  <c r="P3163" i="21"/>
  <c r="P3164" i="21"/>
  <c r="P3165" i="21"/>
  <c r="P3166" i="21"/>
  <c r="P3167" i="21"/>
  <c r="P3168" i="21"/>
  <c r="P3169" i="21"/>
  <c r="P3170" i="21"/>
  <c r="P3171" i="21"/>
  <c r="P3172" i="21"/>
  <c r="P3173" i="21"/>
  <c r="P3174" i="21"/>
  <c r="P3175" i="21"/>
  <c r="P3176" i="21"/>
  <c r="P3177" i="21"/>
  <c r="P3178" i="21"/>
  <c r="P3179" i="21"/>
  <c r="P3180" i="21"/>
  <c r="P3181" i="21"/>
  <c r="P3182" i="21"/>
  <c r="P3183" i="21"/>
  <c r="P3184" i="21"/>
  <c r="P3185" i="21"/>
  <c r="P3186" i="21"/>
  <c r="P3187" i="21"/>
  <c r="P3188" i="21"/>
  <c r="P3189" i="21"/>
  <c r="P3190" i="21"/>
  <c r="P3191" i="21"/>
  <c r="P3192" i="21"/>
  <c r="P3193" i="21"/>
  <c r="P3194" i="21"/>
  <c r="P3195" i="21"/>
  <c r="P3196" i="21"/>
  <c r="P3197" i="21"/>
  <c r="P3198" i="21"/>
  <c r="P3199" i="21"/>
  <c r="P3200" i="21"/>
  <c r="P3201" i="21"/>
  <c r="P3202" i="21"/>
  <c r="P3203" i="21"/>
  <c r="P3204" i="21"/>
  <c r="P3205" i="21"/>
  <c r="P3206" i="21"/>
  <c r="P3207" i="21"/>
  <c r="P3208" i="21"/>
  <c r="P3209" i="21"/>
  <c r="P3210" i="21"/>
  <c r="P3211" i="21"/>
  <c r="P3212" i="21"/>
  <c r="P3213" i="21"/>
  <c r="P3214" i="21"/>
  <c r="P3215" i="21"/>
  <c r="P3216" i="21"/>
  <c r="P3217" i="21"/>
  <c r="P3218" i="21"/>
  <c r="P3219" i="21"/>
  <c r="P3220" i="21"/>
  <c r="P3221" i="21"/>
  <c r="P3222" i="21"/>
  <c r="P3223" i="21"/>
  <c r="P3224" i="21"/>
  <c r="P3225" i="21"/>
  <c r="P3226" i="21"/>
  <c r="P3227" i="21"/>
  <c r="P3228" i="21"/>
  <c r="P3229" i="21"/>
  <c r="P3230" i="21"/>
  <c r="P3231" i="21"/>
  <c r="P3232" i="21"/>
  <c r="P3233" i="21"/>
  <c r="P3234" i="21"/>
  <c r="P3235" i="21"/>
  <c r="P3236" i="21"/>
  <c r="P3237" i="21"/>
  <c r="P3238" i="21"/>
  <c r="P3239" i="21"/>
  <c r="P3240" i="21"/>
  <c r="P3241" i="21"/>
  <c r="P3242" i="21"/>
  <c r="P3243" i="21"/>
  <c r="P3244" i="21"/>
  <c r="P3245" i="21"/>
  <c r="P3246" i="21"/>
  <c r="P3247" i="21"/>
  <c r="P3248" i="21"/>
  <c r="P3249" i="21"/>
  <c r="P3250" i="21"/>
  <c r="P3251" i="21"/>
  <c r="P3252" i="21"/>
  <c r="P3253" i="21"/>
  <c r="P3254" i="21"/>
  <c r="P3255" i="21"/>
  <c r="P3256" i="21"/>
  <c r="P3257" i="21"/>
  <c r="P3258" i="21"/>
  <c r="P3259" i="21"/>
  <c r="P3260" i="21"/>
  <c r="P3261" i="21"/>
  <c r="P3262" i="21"/>
  <c r="P3263" i="21"/>
  <c r="P3264" i="21"/>
  <c r="P3265" i="21"/>
  <c r="P3266" i="21"/>
  <c r="P3267" i="21"/>
  <c r="P3268" i="21"/>
  <c r="P3269" i="21"/>
  <c r="P3270" i="21"/>
  <c r="P3271" i="21"/>
  <c r="P3272" i="21"/>
  <c r="P3273" i="21"/>
  <c r="P3274" i="21"/>
  <c r="P3275" i="21"/>
  <c r="P3276" i="21"/>
  <c r="P3277" i="21"/>
  <c r="P3278" i="21"/>
  <c r="P3279" i="21"/>
  <c r="P3280" i="21"/>
  <c r="P3281" i="21"/>
  <c r="P3282" i="21"/>
  <c r="P3283" i="21"/>
  <c r="P3284" i="21"/>
  <c r="P3285" i="21"/>
  <c r="P3286" i="21"/>
  <c r="P3287" i="21"/>
  <c r="P3288" i="21"/>
  <c r="P3289" i="21"/>
  <c r="P3290" i="21"/>
  <c r="P3291" i="21"/>
  <c r="P3292" i="21"/>
  <c r="P3293" i="21"/>
  <c r="P3294" i="21"/>
  <c r="P3295" i="21"/>
  <c r="P3296" i="21"/>
  <c r="P3297" i="21"/>
  <c r="P3298" i="21"/>
  <c r="P3299" i="21"/>
  <c r="P3300" i="21"/>
  <c r="P3301" i="21"/>
  <c r="P3302" i="21"/>
  <c r="P3303" i="21"/>
  <c r="P3304" i="21"/>
  <c r="P3305" i="21"/>
  <c r="P3306" i="21"/>
  <c r="P3307" i="21"/>
  <c r="P3308" i="21"/>
  <c r="P3309" i="21"/>
  <c r="P3310" i="21"/>
  <c r="P3311" i="21"/>
  <c r="P3312" i="21"/>
  <c r="P3313" i="21"/>
  <c r="P3314" i="21"/>
  <c r="P3315" i="21"/>
  <c r="P3316" i="21"/>
  <c r="P3317" i="21"/>
  <c r="P3318" i="21"/>
  <c r="P3319" i="21"/>
  <c r="P3320" i="21"/>
  <c r="P3321" i="21"/>
  <c r="P3322" i="21"/>
  <c r="P3323" i="21"/>
  <c r="P3324" i="21"/>
  <c r="P3325" i="21"/>
  <c r="P3326" i="21"/>
  <c r="P3327" i="21"/>
  <c r="P3328" i="21"/>
  <c r="P3329" i="21"/>
  <c r="P3330" i="21"/>
  <c r="P3331" i="21"/>
  <c r="P3332" i="21"/>
  <c r="P3333" i="21"/>
  <c r="P3334" i="21"/>
  <c r="P3335" i="21"/>
  <c r="P3336" i="21"/>
  <c r="P3337" i="21"/>
  <c r="P3338" i="21"/>
  <c r="P3339" i="21"/>
  <c r="P3340" i="21"/>
  <c r="P3341" i="21"/>
  <c r="P3342" i="21"/>
  <c r="P3343" i="21"/>
  <c r="P3344" i="21"/>
  <c r="P3345" i="21"/>
  <c r="P3346" i="21"/>
  <c r="P3347" i="21"/>
  <c r="P3348" i="21"/>
  <c r="P3349" i="21"/>
  <c r="P3350" i="21"/>
  <c r="P3351" i="21"/>
  <c r="P3352" i="21"/>
  <c r="P3353" i="21"/>
  <c r="P3354" i="21"/>
  <c r="P3355" i="21"/>
  <c r="P3356" i="21"/>
  <c r="P3357" i="21"/>
  <c r="P3358" i="21"/>
  <c r="P3359" i="21"/>
  <c r="P3360" i="21"/>
  <c r="P3361" i="21"/>
  <c r="P3362" i="21"/>
  <c r="P3363" i="21"/>
  <c r="P3364" i="21"/>
  <c r="P3365" i="21"/>
  <c r="P3366" i="21"/>
  <c r="P3367" i="21"/>
  <c r="P3368" i="21"/>
  <c r="P3369" i="21"/>
  <c r="P3370" i="21"/>
  <c r="P3371" i="21"/>
  <c r="P3372" i="21"/>
  <c r="P3373" i="21"/>
  <c r="P3374" i="21"/>
  <c r="P3375" i="21"/>
  <c r="P3376" i="21"/>
  <c r="P3377" i="21"/>
  <c r="P3378" i="21"/>
  <c r="P3379" i="21"/>
  <c r="P3380" i="21"/>
  <c r="P3381" i="21"/>
  <c r="P3382" i="21"/>
  <c r="P3383" i="21"/>
  <c r="P3384" i="21"/>
  <c r="P3385" i="21"/>
  <c r="P3386" i="21"/>
  <c r="P3387" i="21"/>
  <c r="P3388" i="21"/>
  <c r="P3389" i="21"/>
  <c r="P3390" i="21"/>
  <c r="P3391" i="21"/>
  <c r="P3392" i="21"/>
  <c r="P3393" i="21"/>
  <c r="P3394" i="21"/>
  <c r="P3395" i="21"/>
  <c r="P3396" i="21"/>
  <c r="P3397" i="21"/>
  <c r="P3398" i="21"/>
  <c r="P3399" i="21"/>
  <c r="P3400" i="21"/>
  <c r="P3401" i="21"/>
  <c r="P3402" i="21"/>
  <c r="P3403" i="21"/>
  <c r="P3404" i="21"/>
  <c r="P3405" i="21"/>
  <c r="P3406" i="21"/>
  <c r="P3407" i="21"/>
  <c r="P3408" i="21"/>
  <c r="P3409" i="21"/>
  <c r="P3410" i="21"/>
  <c r="P3411" i="21"/>
  <c r="P3412" i="21"/>
  <c r="P3413" i="21"/>
  <c r="P3414" i="21"/>
  <c r="P3415" i="21"/>
  <c r="P3416" i="21"/>
  <c r="P3417" i="21"/>
  <c r="P3418" i="21"/>
  <c r="P3419" i="21"/>
  <c r="P3420" i="21"/>
  <c r="P3421" i="21"/>
  <c r="P3422" i="21"/>
  <c r="P3423" i="21"/>
  <c r="P3424" i="21"/>
  <c r="P3425" i="21"/>
  <c r="P3426" i="21"/>
  <c r="P3427" i="21"/>
  <c r="P3428" i="21"/>
  <c r="P3429" i="21"/>
  <c r="P3430" i="21"/>
  <c r="P3431" i="21"/>
  <c r="P3432" i="21"/>
  <c r="P3433" i="21"/>
  <c r="P3434" i="21"/>
  <c r="P3435" i="21"/>
  <c r="P3436" i="21"/>
  <c r="P3437" i="21"/>
  <c r="P3438" i="21"/>
  <c r="P3439" i="21"/>
  <c r="P3440" i="21"/>
  <c r="P3441" i="21"/>
  <c r="P3442" i="21"/>
  <c r="P3443" i="21"/>
  <c r="P3444" i="21"/>
  <c r="P3445" i="21"/>
  <c r="P3446" i="21"/>
  <c r="P3447" i="21"/>
  <c r="P3448" i="21"/>
  <c r="P3449" i="21"/>
  <c r="P3450" i="21"/>
  <c r="P3451" i="21"/>
  <c r="P3452" i="21"/>
  <c r="P3453" i="21"/>
  <c r="P3454" i="21"/>
  <c r="P3455" i="21"/>
  <c r="P3456" i="21"/>
  <c r="P3457" i="21"/>
  <c r="P3458" i="21"/>
  <c r="P3459" i="21"/>
  <c r="P3460" i="21"/>
  <c r="P3461" i="21"/>
  <c r="P3462" i="21"/>
  <c r="P3463" i="21"/>
  <c r="P3464" i="21"/>
  <c r="P3465" i="21"/>
  <c r="P3466" i="21"/>
  <c r="P3467" i="21"/>
  <c r="P3468" i="21"/>
  <c r="P3469" i="21"/>
  <c r="P3470" i="21"/>
  <c r="P3471" i="21"/>
  <c r="P3472" i="21"/>
  <c r="P3473" i="21"/>
  <c r="P3474" i="21"/>
  <c r="P3475" i="21"/>
  <c r="P3476" i="21"/>
  <c r="P3477" i="21"/>
  <c r="P3478" i="21"/>
  <c r="P3479" i="21"/>
  <c r="P3480" i="21"/>
  <c r="P3481" i="21"/>
  <c r="P3482" i="21"/>
  <c r="P3483" i="21"/>
  <c r="P3484" i="21"/>
  <c r="P3485" i="21"/>
  <c r="P3486" i="21"/>
  <c r="P3487" i="21"/>
  <c r="P3488" i="21"/>
  <c r="P3489" i="21"/>
  <c r="P3490" i="21"/>
  <c r="P3491" i="21"/>
  <c r="P3492" i="21"/>
  <c r="P3493" i="21"/>
  <c r="P3494" i="21"/>
  <c r="P3495" i="21"/>
  <c r="P3496" i="21"/>
  <c r="P3497" i="21"/>
  <c r="P3498" i="21"/>
  <c r="P3499" i="21"/>
  <c r="P3500" i="21"/>
  <c r="P3501" i="21"/>
  <c r="P3502" i="21"/>
  <c r="P3503" i="21"/>
  <c r="P3504" i="21"/>
  <c r="P3505" i="21"/>
  <c r="P3506" i="21"/>
  <c r="P3507" i="21"/>
  <c r="P3508" i="21"/>
  <c r="P3509" i="21"/>
  <c r="P3510" i="21"/>
  <c r="P3511" i="21"/>
  <c r="P3512" i="21"/>
  <c r="P3513" i="21"/>
  <c r="P3514" i="21"/>
  <c r="P3515" i="21"/>
  <c r="P3516" i="21"/>
  <c r="P3517" i="21"/>
  <c r="P3518" i="21"/>
  <c r="P3519" i="21"/>
  <c r="P3520" i="21"/>
  <c r="P3521" i="21"/>
  <c r="P3522" i="21"/>
  <c r="P3523" i="21"/>
  <c r="P3524" i="21"/>
  <c r="P3525" i="21"/>
  <c r="P3526" i="21"/>
  <c r="P3527" i="21"/>
  <c r="P3528" i="21"/>
  <c r="P3529" i="21"/>
  <c r="P3530" i="21"/>
  <c r="P3531" i="21"/>
  <c r="P3532" i="21"/>
  <c r="P3533" i="21"/>
  <c r="P3534" i="21"/>
  <c r="P3535" i="21"/>
  <c r="P3536" i="21"/>
  <c r="P3537" i="21"/>
  <c r="P3538" i="21"/>
  <c r="P3539" i="21"/>
  <c r="P3540" i="21"/>
  <c r="P3541" i="21"/>
  <c r="P3542" i="21"/>
  <c r="P3543" i="21"/>
  <c r="P3544" i="21"/>
  <c r="P3545" i="21"/>
  <c r="P3546" i="21"/>
  <c r="P3547" i="21"/>
  <c r="P3548" i="21"/>
  <c r="P3549" i="21"/>
  <c r="P3550" i="21"/>
  <c r="P3551" i="21"/>
  <c r="P3552" i="21"/>
  <c r="P3553" i="21"/>
  <c r="P3554" i="21"/>
  <c r="P3555" i="21"/>
  <c r="P3556" i="21"/>
  <c r="P3557" i="21"/>
  <c r="P3558" i="21"/>
  <c r="P3559" i="21"/>
  <c r="P3560" i="21"/>
  <c r="P3561" i="21"/>
  <c r="P3562" i="21"/>
  <c r="P3563" i="21"/>
  <c r="P3564" i="21"/>
  <c r="P3565" i="21"/>
  <c r="P3566" i="21"/>
  <c r="P3567" i="21"/>
  <c r="P3568" i="21"/>
  <c r="P3569" i="21"/>
  <c r="P3570" i="21"/>
  <c r="P3571" i="21"/>
  <c r="P3572" i="21"/>
  <c r="P3573" i="21"/>
  <c r="P3574" i="21"/>
  <c r="P3575" i="21"/>
  <c r="P3576" i="21"/>
  <c r="P3577" i="21"/>
  <c r="P3578" i="21"/>
  <c r="P3579" i="21"/>
  <c r="P3580" i="21"/>
  <c r="P3581" i="21"/>
  <c r="P3582" i="21"/>
  <c r="P3583" i="21"/>
  <c r="P3584" i="21"/>
  <c r="P3585" i="21"/>
  <c r="P3586" i="21"/>
  <c r="P3587" i="21"/>
  <c r="P3588" i="21"/>
  <c r="P3589" i="21"/>
  <c r="P3590" i="21"/>
  <c r="P3591" i="21"/>
  <c r="P3592" i="21"/>
  <c r="P3593" i="21"/>
  <c r="P3594" i="21"/>
  <c r="P3595" i="21"/>
  <c r="P3596" i="21"/>
  <c r="P3597" i="21"/>
  <c r="P3598" i="21"/>
  <c r="P3599" i="21"/>
  <c r="P3600" i="21"/>
  <c r="P3601" i="21"/>
  <c r="P3602" i="21"/>
  <c r="P3603" i="21"/>
  <c r="P3604" i="21"/>
  <c r="P3605" i="21"/>
  <c r="P3606" i="21"/>
  <c r="P3607" i="21"/>
  <c r="P3608" i="21"/>
  <c r="P3609" i="21"/>
  <c r="P3610" i="21"/>
  <c r="P3611" i="21"/>
  <c r="P3612" i="21"/>
  <c r="P3613" i="21"/>
  <c r="P3614" i="21"/>
  <c r="P3615" i="21"/>
  <c r="P3616" i="21"/>
  <c r="P3617" i="21"/>
  <c r="P3618" i="21"/>
  <c r="P3619" i="21"/>
  <c r="P3620" i="21"/>
  <c r="P3621" i="21"/>
  <c r="P3622" i="21"/>
  <c r="P3623" i="21"/>
  <c r="P3624" i="21"/>
  <c r="P3625" i="21"/>
  <c r="P3626" i="21"/>
  <c r="P3627" i="21"/>
  <c r="P3628" i="21"/>
  <c r="P3629" i="21"/>
  <c r="P3630" i="21"/>
  <c r="P3631" i="21"/>
  <c r="P3632" i="21"/>
  <c r="P3633" i="21"/>
  <c r="P3634" i="21"/>
  <c r="P3635" i="21"/>
  <c r="P3636" i="21"/>
  <c r="P3637" i="21"/>
  <c r="P3638" i="21"/>
  <c r="P3639" i="21"/>
  <c r="P3640" i="21"/>
  <c r="P3641" i="21"/>
  <c r="P3642" i="21"/>
  <c r="P3643" i="21"/>
  <c r="P3644" i="21"/>
  <c r="P3645" i="21"/>
  <c r="P3646" i="21"/>
  <c r="P3647" i="21"/>
  <c r="P3648" i="21"/>
  <c r="P3649" i="21"/>
  <c r="P3650" i="21"/>
  <c r="P3651" i="21"/>
  <c r="P3652" i="21"/>
  <c r="P3653" i="21"/>
  <c r="P3654" i="21"/>
  <c r="P3655" i="21"/>
  <c r="P3656" i="21"/>
  <c r="P3657" i="21"/>
  <c r="P3658" i="21"/>
  <c r="P3659" i="21"/>
  <c r="P3660" i="21"/>
  <c r="P3661" i="21"/>
  <c r="P3662" i="21"/>
  <c r="P3663" i="21"/>
  <c r="P3664" i="21"/>
  <c r="P3665" i="21"/>
  <c r="P3666" i="21"/>
  <c r="P3667" i="21"/>
  <c r="P3668" i="21"/>
  <c r="P3669" i="21"/>
  <c r="P3670" i="21"/>
  <c r="P3671" i="21"/>
  <c r="P3672" i="21"/>
  <c r="P3673" i="21"/>
  <c r="P3674" i="21"/>
  <c r="P3675" i="21"/>
  <c r="P3676" i="21"/>
  <c r="P3677" i="21"/>
  <c r="P3678" i="21"/>
  <c r="P3679" i="21"/>
  <c r="P3680" i="21"/>
  <c r="P3681" i="21"/>
  <c r="P3682" i="21"/>
  <c r="P3683" i="21"/>
  <c r="P3684" i="21"/>
  <c r="P3685" i="21"/>
  <c r="P3686" i="21"/>
  <c r="P3687" i="21"/>
  <c r="P3688" i="21"/>
  <c r="P3689" i="21"/>
  <c r="P3690" i="21"/>
  <c r="P3691" i="21"/>
  <c r="P3692" i="21"/>
  <c r="P3693" i="21"/>
  <c r="P3694" i="21"/>
  <c r="P3695" i="21"/>
  <c r="P3696" i="21"/>
  <c r="P3697" i="21"/>
  <c r="P3698" i="21"/>
  <c r="P3699" i="21"/>
  <c r="P3700" i="21"/>
  <c r="P3701" i="21"/>
  <c r="P3702" i="21"/>
  <c r="P3703" i="21"/>
  <c r="P3704" i="21"/>
  <c r="P3705" i="21"/>
  <c r="P3706" i="21"/>
  <c r="P3707" i="21"/>
  <c r="P3708" i="21"/>
  <c r="P3709" i="21"/>
  <c r="P3710" i="21"/>
  <c r="P3711" i="21"/>
  <c r="P3712" i="21"/>
  <c r="P3713" i="21"/>
  <c r="P3714" i="21"/>
  <c r="P3715" i="21"/>
  <c r="P3716" i="21"/>
  <c r="P3717" i="21"/>
  <c r="P3718" i="21"/>
  <c r="P3719" i="21"/>
  <c r="P3720" i="21"/>
  <c r="P3721" i="21"/>
  <c r="P3722" i="21"/>
  <c r="P3723" i="21"/>
  <c r="P3724" i="21"/>
  <c r="P3725" i="21"/>
  <c r="P3726" i="21"/>
  <c r="P3727" i="21"/>
  <c r="P3728" i="21"/>
  <c r="P3729" i="21"/>
  <c r="P3730" i="21"/>
  <c r="P3731" i="21"/>
  <c r="P3732" i="21"/>
  <c r="P3733" i="21"/>
  <c r="P3734" i="21"/>
  <c r="P3735" i="21"/>
  <c r="P3736" i="21"/>
  <c r="P3737" i="21"/>
  <c r="P3738" i="21"/>
  <c r="P3739" i="21"/>
  <c r="P3740" i="21"/>
  <c r="P3741" i="21"/>
  <c r="P3742" i="21"/>
  <c r="P3743" i="21"/>
  <c r="P3744" i="21"/>
  <c r="P3745" i="21"/>
  <c r="P3746" i="21"/>
  <c r="P3747" i="21"/>
  <c r="P3748" i="21"/>
  <c r="P3749" i="21"/>
  <c r="P3750" i="21"/>
  <c r="P3751" i="21"/>
  <c r="P3752" i="21"/>
  <c r="P3753" i="21"/>
  <c r="P3754" i="21"/>
  <c r="P3755" i="21"/>
  <c r="P3756" i="21"/>
  <c r="P3757" i="21"/>
  <c r="P3758" i="21"/>
  <c r="P3759" i="21"/>
  <c r="P3760" i="21"/>
  <c r="P3761" i="21"/>
  <c r="P3762" i="21"/>
  <c r="P3763" i="21"/>
  <c r="P3764" i="21"/>
  <c r="P3765" i="21"/>
  <c r="P3766" i="21"/>
  <c r="P3767" i="21"/>
  <c r="P3768" i="21"/>
  <c r="P3769" i="21"/>
  <c r="P3770" i="21"/>
  <c r="P3771" i="21"/>
  <c r="P3772" i="21"/>
  <c r="P3773" i="21"/>
  <c r="P3774" i="21"/>
  <c r="P3775" i="21"/>
  <c r="P3776" i="21"/>
  <c r="P3777" i="21"/>
  <c r="P3778" i="21"/>
  <c r="P3779" i="21"/>
  <c r="P3780" i="21"/>
  <c r="P3781" i="21"/>
  <c r="P3782" i="21"/>
  <c r="P3783" i="21"/>
  <c r="P3784" i="21"/>
  <c r="P3785" i="21"/>
  <c r="P3786" i="21"/>
  <c r="P3787" i="21"/>
  <c r="P3788" i="21"/>
  <c r="P3789" i="21"/>
  <c r="P3790" i="21"/>
  <c r="P3791" i="21"/>
  <c r="P3792" i="21"/>
  <c r="P3793" i="21"/>
  <c r="P3794" i="21"/>
  <c r="P3795" i="21"/>
  <c r="P3796" i="21"/>
  <c r="P3797" i="21"/>
  <c r="P3798" i="21"/>
  <c r="P3799" i="21"/>
  <c r="P3800" i="21"/>
  <c r="P3801" i="21"/>
  <c r="P3802" i="21"/>
  <c r="P3803" i="21"/>
  <c r="P3804" i="21"/>
  <c r="P3805" i="21"/>
  <c r="P3806" i="21"/>
  <c r="P3807" i="21"/>
  <c r="P3808" i="21"/>
  <c r="P3809" i="21"/>
  <c r="P3810" i="21"/>
  <c r="P3811" i="21"/>
  <c r="P3812" i="21"/>
  <c r="P3813" i="21"/>
  <c r="P3814" i="21"/>
  <c r="P3815" i="21"/>
  <c r="P3816" i="21"/>
  <c r="P3817" i="21"/>
  <c r="P3818" i="21"/>
  <c r="P3819" i="21"/>
  <c r="P3820" i="21"/>
  <c r="P3821" i="21"/>
  <c r="P3822" i="21"/>
  <c r="P3823" i="21"/>
  <c r="P3824" i="21"/>
  <c r="P3825" i="21"/>
  <c r="P3826" i="21"/>
  <c r="P3827" i="21"/>
  <c r="P3828" i="21"/>
  <c r="P3829" i="21"/>
  <c r="P3830" i="21"/>
  <c r="P3831" i="21"/>
  <c r="P3832" i="21"/>
  <c r="P3833" i="21"/>
  <c r="P3834" i="21"/>
  <c r="P3835" i="21"/>
  <c r="P3836" i="21"/>
  <c r="P3837" i="21"/>
  <c r="P3838" i="21"/>
  <c r="P3839" i="21"/>
  <c r="P3840" i="21"/>
  <c r="P3841" i="21"/>
  <c r="P3842" i="21"/>
  <c r="P3843" i="21"/>
  <c r="P3844" i="21"/>
  <c r="P3845" i="21"/>
  <c r="P3846" i="21"/>
  <c r="P3847" i="21"/>
  <c r="P3848" i="21"/>
  <c r="P3849" i="21"/>
  <c r="P3850" i="21"/>
  <c r="P3851" i="21"/>
  <c r="P3852" i="21"/>
  <c r="P3853" i="21"/>
  <c r="P3854" i="21"/>
  <c r="P3855" i="21"/>
  <c r="P3856" i="21"/>
  <c r="P3857" i="21"/>
  <c r="P3858" i="21"/>
  <c r="P3859" i="21"/>
  <c r="P3860" i="21"/>
  <c r="P3861" i="21"/>
  <c r="P3862" i="21"/>
  <c r="P3863" i="21"/>
  <c r="P3864" i="21"/>
  <c r="P3865" i="21"/>
  <c r="P3866" i="21"/>
  <c r="P3867" i="21"/>
  <c r="P3868" i="21"/>
  <c r="P3869" i="21"/>
  <c r="P3870" i="21"/>
  <c r="P3871" i="21"/>
  <c r="P3872" i="21"/>
  <c r="P3873" i="21"/>
  <c r="P3874" i="21"/>
  <c r="P3875" i="21"/>
  <c r="P3876" i="21"/>
  <c r="P3877" i="21"/>
  <c r="P3878" i="21"/>
  <c r="P3879" i="21"/>
  <c r="P3880" i="21"/>
  <c r="P3881" i="21"/>
  <c r="P3882" i="21"/>
  <c r="P3883" i="21"/>
  <c r="P3884" i="21"/>
  <c r="P3885" i="21"/>
  <c r="P3886" i="21"/>
  <c r="P3887" i="21"/>
  <c r="P3888" i="21"/>
  <c r="P3889" i="21"/>
  <c r="P3890" i="21"/>
  <c r="P3891" i="21"/>
  <c r="P3892" i="21"/>
  <c r="P3893" i="21"/>
  <c r="P3894" i="21"/>
  <c r="P3895" i="21"/>
  <c r="P3896" i="21"/>
  <c r="P3897" i="21"/>
  <c r="P3898" i="21"/>
  <c r="P3899" i="21"/>
  <c r="P3900" i="21"/>
  <c r="P3901" i="21"/>
  <c r="P3902" i="21"/>
  <c r="P3903" i="21"/>
  <c r="P3904" i="21"/>
  <c r="P3905" i="21"/>
  <c r="P3906" i="21"/>
  <c r="P3907" i="21"/>
  <c r="P3908" i="21"/>
  <c r="P3909" i="21"/>
  <c r="P3910" i="21"/>
  <c r="P3911" i="21"/>
  <c r="P3912" i="21"/>
  <c r="P3913" i="21"/>
  <c r="P3914" i="21"/>
  <c r="P3915" i="21"/>
  <c r="P3916" i="21"/>
  <c r="P3917" i="21"/>
  <c r="P3918" i="21"/>
  <c r="P3919" i="21"/>
  <c r="P3920" i="21"/>
  <c r="P3921" i="21"/>
  <c r="P3922" i="21"/>
  <c r="P3923" i="21"/>
  <c r="P3924" i="21"/>
  <c r="P3925" i="21"/>
  <c r="P3926" i="21"/>
  <c r="P3927" i="21"/>
  <c r="P3928" i="21"/>
  <c r="P3929" i="21"/>
  <c r="P3930" i="21"/>
  <c r="P3931" i="21"/>
  <c r="P3932" i="21"/>
  <c r="P3933" i="21"/>
  <c r="P3934" i="21"/>
  <c r="P3935" i="21"/>
  <c r="P3936" i="21"/>
  <c r="P3937" i="21"/>
  <c r="P3938" i="21"/>
  <c r="P3939" i="21"/>
  <c r="P3940" i="21"/>
  <c r="P3941" i="21"/>
  <c r="P3942" i="21"/>
  <c r="P3943" i="21"/>
  <c r="P3944" i="21"/>
  <c r="P3945" i="21"/>
  <c r="P3946" i="21"/>
  <c r="P3947" i="21"/>
  <c r="P3948" i="21"/>
  <c r="P3949" i="21"/>
  <c r="P3950" i="21"/>
  <c r="P3951" i="21"/>
  <c r="P3952" i="21"/>
  <c r="P3953" i="21"/>
  <c r="P3954" i="21"/>
  <c r="P3955" i="21"/>
  <c r="P3956" i="21"/>
  <c r="P3957" i="21"/>
  <c r="P3958" i="21"/>
  <c r="P3959" i="21"/>
  <c r="P3960" i="21"/>
  <c r="P3961" i="21"/>
  <c r="P3962" i="21"/>
  <c r="P3963" i="21"/>
  <c r="P3964" i="21"/>
  <c r="P3965" i="21"/>
  <c r="P3966" i="21"/>
  <c r="P3967" i="21"/>
  <c r="P3968" i="21"/>
  <c r="P3969" i="21"/>
  <c r="P3970" i="21"/>
  <c r="P3971" i="21"/>
  <c r="P3972" i="21"/>
  <c r="P3973" i="21"/>
  <c r="P3974" i="21"/>
  <c r="P3975" i="21"/>
  <c r="P3976" i="21"/>
  <c r="P3977" i="21"/>
  <c r="P3978" i="21"/>
  <c r="P3979" i="21"/>
  <c r="P3980" i="21"/>
  <c r="P3981" i="21"/>
  <c r="P3982" i="21"/>
  <c r="P3983" i="21"/>
  <c r="P3984" i="21"/>
  <c r="P3985" i="21"/>
  <c r="P3986" i="21"/>
  <c r="P3987" i="21"/>
  <c r="P3988" i="21"/>
  <c r="P3989" i="21"/>
  <c r="P3990" i="21"/>
  <c r="P3991" i="21"/>
  <c r="P3992" i="21"/>
  <c r="P3993" i="21"/>
  <c r="P3994" i="21"/>
  <c r="P3995" i="21"/>
  <c r="P3996" i="21"/>
  <c r="P3997" i="21"/>
  <c r="P3998" i="21"/>
  <c r="P3999" i="21"/>
  <c r="P4000" i="21"/>
  <c r="P4001" i="21"/>
  <c r="P4002" i="21"/>
  <c r="P4003" i="21"/>
  <c r="P4004" i="21"/>
  <c r="P4005" i="21"/>
  <c r="P4006" i="21"/>
  <c r="P4007" i="21"/>
  <c r="P4008" i="21"/>
  <c r="P4009" i="21"/>
  <c r="P4010" i="21"/>
  <c r="P4011" i="21"/>
  <c r="P4012" i="21"/>
  <c r="P4013" i="21"/>
  <c r="P4014" i="21"/>
  <c r="P4015" i="21"/>
  <c r="P4016" i="21"/>
  <c r="P4017" i="21"/>
  <c r="P4018" i="21"/>
  <c r="P4019" i="21"/>
  <c r="P4020" i="21"/>
  <c r="P4021" i="21"/>
  <c r="P4022" i="21"/>
  <c r="P4023" i="21"/>
  <c r="P4024" i="21"/>
  <c r="P4025" i="21"/>
  <c r="P4026" i="21"/>
  <c r="P4027" i="21"/>
  <c r="P4028" i="21"/>
  <c r="P4029" i="21"/>
  <c r="P4030" i="21"/>
  <c r="P4031" i="21"/>
  <c r="P4032" i="21"/>
  <c r="P4033" i="21"/>
  <c r="P4034" i="21"/>
  <c r="P4035" i="21"/>
  <c r="P4036" i="21"/>
  <c r="P4037" i="21"/>
  <c r="P4038" i="21"/>
  <c r="P4039" i="21"/>
  <c r="P4040" i="21"/>
  <c r="P4041" i="21"/>
  <c r="P4042" i="21"/>
  <c r="P4043" i="21"/>
  <c r="P4044" i="21"/>
  <c r="P4045" i="21"/>
  <c r="P4046" i="21"/>
  <c r="P4047" i="21"/>
  <c r="P4048" i="21"/>
  <c r="P4049" i="21"/>
  <c r="P4050" i="21"/>
  <c r="P4051" i="21"/>
  <c r="P4052" i="21"/>
  <c r="P4053" i="21"/>
  <c r="P4054" i="21"/>
  <c r="P4055" i="21"/>
  <c r="P4056" i="21"/>
  <c r="P4057" i="21"/>
  <c r="P4058" i="21"/>
  <c r="P4059" i="21"/>
  <c r="P4060" i="21"/>
  <c r="P4061" i="21"/>
  <c r="P4062" i="21"/>
  <c r="P4063" i="21"/>
  <c r="P4064" i="21"/>
  <c r="P4065" i="21"/>
  <c r="P4066" i="21"/>
  <c r="P4067" i="21"/>
  <c r="P4068" i="21"/>
  <c r="P4069" i="21"/>
  <c r="P4070" i="21"/>
  <c r="P4071" i="21"/>
  <c r="P4072" i="21"/>
  <c r="P4073" i="21"/>
  <c r="P4074" i="21"/>
  <c r="P4075" i="21"/>
  <c r="P4076" i="21"/>
  <c r="P4077" i="21"/>
  <c r="P4078" i="21"/>
  <c r="P4079" i="21"/>
  <c r="P4080" i="21"/>
  <c r="P4081" i="21"/>
  <c r="P4082" i="21"/>
  <c r="P4083" i="21"/>
  <c r="P4084" i="21"/>
  <c r="P4085" i="21"/>
  <c r="P4086" i="21"/>
  <c r="P4087" i="21"/>
  <c r="P4088" i="21"/>
  <c r="P4089" i="21"/>
  <c r="P4090" i="21"/>
  <c r="P4091" i="21"/>
  <c r="P4092" i="21"/>
  <c r="P4093" i="21"/>
  <c r="P4094" i="21"/>
  <c r="P4095" i="21"/>
  <c r="P4096" i="21"/>
  <c r="P4097" i="21"/>
  <c r="P4098" i="21"/>
  <c r="P4099" i="21"/>
  <c r="P4100" i="21"/>
  <c r="P4101" i="21"/>
  <c r="P4102" i="21"/>
  <c r="P4103" i="21"/>
  <c r="P4104" i="21"/>
  <c r="P4105" i="21"/>
  <c r="P4106" i="21"/>
  <c r="P4107" i="21"/>
  <c r="P4108" i="21"/>
  <c r="P4109" i="21"/>
  <c r="P4110" i="21"/>
  <c r="P4111" i="21"/>
  <c r="P4112" i="21"/>
  <c r="P4113" i="21"/>
  <c r="P4114" i="21"/>
  <c r="P4115" i="21"/>
  <c r="P4116" i="21"/>
  <c r="P4117" i="21"/>
  <c r="P4118" i="21"/>
  <c r="P4119" i="21"/>
  <c r="P4120" i="21"/>
  <c r="P4121" i="21"/>
  <c r="P4122" i="21"/>
  <c r="P4123" i="21"/>
  <c r="P4124" i="21"/>
  <c r="P4125" i="21"/>
  <c r="P4126" i="21"/>
  <c r="P4127" i="21"/>
  <c r="P4128" i="21"/>
  <c r="P4129" i="21"/>
  <c r="P4130" i="21"/>
  <c r="P4131" i="21"/>
  <c r="P4132" i="21"/>
  <c r="P4133" i="21"/>
  <c r="P4134" i="21"/>
  <c r="P4135" i="21"/>
  <c r="P4136" i="21"/>
  <c r="P4137" i="21"/>
  <c r="P4138" i="21"/>
  <c r="P4139" i="21"/>
  <c r="P4140" i="21"/>
  <c r="P4141" i="21"/>
  <c r="P4142" i="21"/>
  <c r="P4143" i="21"/>
  <c r="P4144" i="21"/>
  <c r="P4145" i="21"/>
  <c r="P4146" i="21"/>
  <c r="P4147" i="21"/>
  <c r="P4148" i="21"/>
  <c r="P4149" i="21"/>
  <c r="P4150" i="21"/>
  <c r="P4151" i="21"/>
  <c r="P4152" i="21"/>
  <c r="P4153" i="21"/>
  <c r="P4154" i="21"/>
  <c r="P4155" i="21"/>
  <c r="P4156" i="21"/>
  <c r="P4157" i="21"/>
  <c r="P4158" i="21"/>
  <c r="P4159" i="21"/>
  <c r="P4160" i="21"/>
  <c r="P4161" i="21"/>
  <c r="P4162" i="21"/>
  <c r="P4163" i="21"/>
  <c r="P4164" i="21"/>
  <c r="P4165" i="21"/>
  <c r="P4166" i="21"/>
  <c r="P4167" i="21"/>
  <c r="P4168" i="21"/>
  <c r="P4169" i="21"/>
  <c r="P4170" i="21"/>
  <c r="P4171" i="21"/>
  <c r="P4172" i="21"/>
  <c r="P4173" i="21"/>
  <c r="P4174" i="21"/>
  <c r="P4175" i="21"/>
  <c r="P4176" i="21"/>
  <c r="P4177" i="21"/>
  <c r="P4178" i="21"/>
  <c r="P4179" i="21"/>
  <c r="P4180" i="21"/>
  <c r="P4181" i="21"/>
  <c r="P4182" i="21"/>
  <c r="P4183" i="21"/>
  <c r="P4184" i="21"/>
  <c r="P4185" i="21"/>
  <c r="P4186" i="21"/>
  <c r="P4187" i="21"/>
  <c r="P4188" i="21"/>
  <c r="P4189" i="21"/>
  <c r="P4190" i="21"/>
  <c r="P4191" i="21"/>
  <c r="P4192" i="21"/>
  <c r="P4193" i="21"/>
  <c r="P4194" i="21"/>
  <c r="P4195" i="21"/>
  <c r="P4196" i="21"/>
  <c r="P4197" i="21"/>
  <c r="P4198" i="21"/>
  <c r="P4199" i="21"/>
  <c r="P4200" i="21"/>
  <c r="P4201" i="21"/>
  <c r="P4202" i="21"/>
  <c r="P4203" i="21"/>
  <c r="P4204" i="21"/>
  <c r="P4205" i="21"/>
  <c r="P4206" i="21"/>
  <c r="P4207" i="21"/>
  <c r="P4208" i="21"/>
  <c r="P4209" i="21"/>
  <c r="P4210" i="21"/>
  <c r="P4211" i="21"/>
  <c r="P4212" i="21"/>
  <c r="P4213" i="21"/>
  <c r="P4214" i="21"/>
  <c r="P4215" i="21"/>
  <c r="P4216" i="21"/>
  <c r="P4217" i="21"/>
  <c r="P4218" i="21"/>
  <c r="P4219" i="21"/>
  <c r="P4220" i="21"/>
  <c r="P4221" i="21"/>
  <c r="P4222" i="21"/>
  <c r="P4223" i="21"/>
  <c r="P4224" i="21"/>
  <c r="P4225" i="21"/>
  <c r="P4226" i="21"/>
  <c r="P4227" i="21"/>
  <c r="P4228" i="21"/>
  <c r="P4229" i="21"/>
  <c r="P4230" i="21"/>
  <c r="P4231" i="21"/>
  <c r="P4232" i="21"/>
  <c r="P4233" i="21"/>
  <c r="P4234" i="21"/>
  <c r="P4235" i="21"/>
  <c r="P4236" i="21"/>
  <c r="P4237" i="21"/>
  <c r="P4238" i="21"/>
  <c r="P4239" i="21"/>
  <c r="P4240" i="21"/>
  <c r="P4241" i="21"/>
  <c r="P4242" i="21"/>
  <c r="P4243" i="21"/>
  <c r="P4244" i="21"/>
  <c r="P4245" i="21"/>
  <c r="P4246" i="21"/>
  <c r="P4247" i="21"/>
  <c r="P4248" i="21"/>
  <c r="P4249" i="21"/>
  <c r="P4250" i="21"/>
  <c r="P4251" i="21"/>
  <c r="P4252" i="21"/>
  <c r="P4253" i="21"/>
  <c r="P4254" i="21"/>
  <c r="P4255" i="21"/>
  <c r="P4256" i="21"/>
  <c r="P4257" i="21"/>
  <c r="P4258" i="21"/>
  <c r="P4259" i="21"/>
  <c r="P4260" i="21"/>
  <c r="P4261" i="21"/>
  <c r="P4262" i="21"/>
  <c r="P4263" i="21"/>
  <c r="P4264" i="21"/>
  <c r="P4265" i="21"/>
  <c r="P4266" i="21"/>
  <c r="P4267" i="21"/>
  <c r="P4268" i="21"/>
  <c r="P4269" i="21"/>
  <c r="P4270" i="21"/>
  <c r="P4271" i="21"/>
  <c r="P4272" i="21"/>
  <c r="P4273" i="21"/>
  <c r="P4274" i="21"/>
  <c r="P4275" i="21"/>
  <c r="P4276" i="21"/>
  <c r="P4277" i="21"/>
  <c r="P4278" i="21"/>
  <c r="P4279" i="21"/>
  <c r="P4280" i="21"/>
  <c r="P4281" i="21"/>
  <c r="P4282" i="21"/>
  <c r="P4283" i="21"/>
  <c r="P4284" i="21"/>
  <c r="P4285" i="21"/>
  <c r="P4286" i="21"/>
  <c r="P4287" i="21"/>
  <c r="P4288" i="21"/>
  <c r="P4289" i="21"/>
  <c r="P4290" i="21"/>
  <c r="P4291" i="21"/>
  <c r="P4292" i="21"/>
  <c r="P4293" i="21"/>
  <c r="P4294" i="21"/>
  <c r="P4295" i="21"/>
  <c r="P4296" i="21"/>
  <c r="P4297" i="21"/>
  <c r="P4298" i="21"/>
  <c r="P4299" i="21"/>
  <c r="P4300" i="21"/>
  <c r="P4301" i="21"/>
  <c r="P4302" i="21"/>
  <c r="P4303" i="21"/>
  <c r="P4304" i="21"/>
  <c r="P4305" i="21"/>
  <c r="P4306" i="21"/>
  <c r="P4307" i="21"/>
  <c r="P4308" i="21"/>
  <c r="P4309" i="21"/>
  <c r="P4310" i="21"/>
  <c r="P4311" i="21"/>
  <c r="P4312" i="21"/>
  <c r="P4313" i="21"/>
  <c r="P4314" i="21"/>
  <c r="P4315" i="21"/>
  <c r="P4316" i="21"/>
  <c r="P4317" i="21"/>
  <c r="P4318" i="21"/>
  <c r="P4319" i="21"/>
  <c r="P4320" i="21"/>
  <c r="P4321" i="21"/>
  <c r="P4322" i="21"/>
  <c r="P4323" i="21"/>
  <c r="P4324" i="21"/>
  <c r="P4325" i="21"/>
  <c r="P4326" i="21"/>
  <c r="P4327" i="21"/>
  <c r="P4328" i="21"/>
  <c r="P4329" i="21"/>
  <c r="P4330" i="21"/>
  <c r="P4331" i="21"/>
  <c r="P4332" i="21"/>
  <c r="P4333" i="21"/>
  <c r="P4334" i="21"/>
  <c r="P4335" i="21"/>
  <c r="P4336" i="21"/>
  <c r="P4337" i="21"/>
  <c r="P4338" i="21"/>
  <c r="P4339" i="21"/>
  <c r="P4340" i="21"/>
  <c r="P4341" i="21"/>
  <c r="P4342" i="21"/>
  <c r="P4343" i="21"/>
  <c r="P4344" i="21"/>
  <c r="P4345" i="21"/>
  <c r="P4346" i="21"/>
  <c r="P4347" i="21"/>
  <c r="P4348" i="21"/>
  <c r="P4349" i="21"/>
  <c r="P4350" i="21"/>
  <c r="P4351" i="21"/>
  <c r="P4352" i="21"/>
  <c r="P4353" i="21"/>
  <c r="P4354" i="21"/>
  <c r="P4355" i="21"/>
  <c r="P4356" i="21"/>
  <c r="P4357" i="21"/>
  <c r="P4358" i="21"/>
  <c r="P4359" i="21"/>
  <c r="P4360" i="21"/>
  <c r="P4361" i="21"/>
  <c r="P4362" i="21"/>
  <c r="P4363" i="21"/>
  <c r="P4364" i="21"/>
  <c r="P4365" i="21"/>
  <c r="P4366" i="21"/>
  <c r="P4367" i="21"/>
  <c r="P4368" i="21"/>
  <c r="P4369" i="21"/>
  <c r="P4370" i="21"/>
  <c r="P4371" i="21"/>
  <c r="P4372" i="21"/>
  <c r="P4373" i="21"/>
  <c r="P4374" i="21"/>
  <c r="P4375" i="21"/>
  <c r="P4376" i="21"/>
  <c r="P4377" i="21"/>
  <c r="P4378" i="21"/>
  <c r="P4379" i="21"/>
  <c r="P4380" i="21"/>
  <c r="P4381" i="21"/>
  <c r="P4382" i="21"/>
  <c r="P4383" i="21"/>
  <c r="P4384" i="21"/>
  <c r="P4385" i="21"/>
  <c r="P4386" i="21"/>
  <c r="P4387" i="21"/>
  <c r="P4388" i="21"/>
  <c r="P4389" i="21"/>
  <c r="P4390" i="21"/>
  <c r="P4391" i="21"/>
  <c r="P4392" i="21"/>
  <c r="P4393" i="21"/>
  <c r="P4394" i="21"/>
  <c r="P4395" i="21"/>
  <c r="P4396" i="21"/>
  <c r="P4397" i="21"/>
  <c r="P4398" i="21"/>
  <c r="P4399" i="21"/>
  <c r="P4400" i="21"/>
  <c r="P4401" i="21"/>
  <c r="P4402" i="21"/>
  <c r="P4403" i="21"/>
  <c r="P4404" i="21"/>
  <c r="P4405" i="21"/>
  <c r="P4406" i="21"/>
  <c r="P4407" i="21"/>
  <c r="P4408" i="21"/>
  <c r="P4409" i="21"/>
  <c r="P4410" i="21"/>
  <c r="P4411" i="21"/>
  <c r="P4412" i="21"/>
  <c r="P4413" i="21"/>
  <c r="P4414" i="21"/>
  <c r="P4415" i="21"/>
  <c r="P4416" i="21"/>
  <c r="P4417" i="21"/>
  <c r="P4418" i="21"/>
  <c r="P4419" i="21"/>
  <c r="P4420" i="21"/>
  <c r="P4421" i="21"/>
  <c r="P4422" i="21"/>
  <c r="P4423" i="21"/>
  <c r="P4424" i="21"/>
  <c r="P4425" i="21"/>
  <c r="P4426" i="21"/>
  <c r="P4427" i="21"/>
  <c r="P4428" i="21"/>
  <c r="P4429" i="21"/>
  <c r="P4430" i="21"/>
  <c r="P4431" i="21"/>
  <c r="P4432" i="21"/>
  <c r="P4433" i="21"/>
  <c r="P4434" i="21"/>
  <c r="P4435" i="21"/>
  <c r="P4436" i="21"/>
  <c r="P4437" i="21"/>
  <c r="P4438" i="21"/>
  <c r="P4439" i="21"/>
  <c r="P4440" i="21"/>
  <c r="P4441" i="21"/>
  <c r="P4442" i="21"/>
  <c r="P4443" i="21"/>
  <c r="P4444" i="21"/>
  <c r="P4445" i="21"/>
  <c r="P4446" i="21"/>
  <c r="P4447" i="21"/>
  <c r="P4448" i="21"/>
  <c r="P4449" i="21"/>
  <c r="P4450" i="21"/>
  <c r="P4451" i="21"/>
  <c r="P4452" i="21"/>
  <c r="P4453" i="21"/>
  <c r="P4454" i="21"/>
  <c r="P4455" i="21"/>
  <c r="P4456" i="21"/>
  <c r="P4457" i="21"/>
  <c r="P4458" i="21"/>
  <c r="P4459" i="21"/>
  <c r="P4460" i="21"/>
  <c r="P4461" i="21"/>
  <c r="P4462" i="21"/>
  <c r="P4463" i="21"/>
  <c r="P4464" i="21"/>
  <c r="P4465" i="21"/>
  <c r="P4466" i="21"/>
  <c r="P4467" i="21"/>
  <c r="P4468" i="21"/>
  <c r="P4469" i="21"/>
  <c r="P4470" i="21"/>
  <c r="P4471" i="21"/>
  <c r="P4472" i="21"/>
  <c r="P4473" i="21"/>
  <c r="P4474" i="21"/>
  <c r="P4475" i="21"/>
  <c r="P4476" i="21"/>
  <c r="P4477" i="21"/>
  <c r="P4478" i="21"/>
  <c r="P4479" i="21"/>
  <c r="P4480" i="21"/>
  <c r="P4481" i="21"/>
  <c r="P4482" i="21"/>
  <c r="P4483" i="21"/>
  <c r="P4484" i="21"/>
  <c r="P4485" i="21"/>
  <c r="P4486" i="21"/>
  <c r="P4487" i="21"/>
  <c r="P4488" i="21"/>
  <c r="P4489" i="21"/>
  <c r="P4490" i="21"/>
  <c r="P4491" i="21"/>
  <c r="P4492" i="21"/>
  <c r="P4493" i="21"/>
  <c r="P4494" i="21"/>
  <c r="P4495" i="21"/>
  <c r="P4496" i="21"/>
  <c r="P4497" i="21"/>
  <c r="P4498" i="21"/>
  <c r="P4499" i="21"/>
  <c r="P4500" i="21"/>
  <c r="P4501" i="21"/>
  <c r="P4502" i="21"/>
  <c r="P4503" i="21"/>
  <c r="P4504" i="21"/>
  <c r="P4505" i="21"/>
  <c r="P4506" i="21"/>
  <c r="P4507" i="21"/>
  <c r="P4508" i="21"/>
  <c r="P4509" i="21"/>
  <c r="P4510" i="21"/>
  <c r="P4511" i="21"/>
  <c r="P4512" i="21"/>
  <c r="P4513" i="21"/>
  <c r="P4514" i="21"/>
  <c r="P4515" i="21"/>
  <c r="P4516" i="21"/>
  <c r="P4517" i="21"/>
  <c r="P4518" i="21"/>
  <c r="P4519" i="21"/>
  <c r="P4520" i="21"/>
  <c r="P4521" i="21"/>
  <c r="P4522" i="21"/>
  <c r="P4523" i="21"/>
  <c r="P4524" i="21"/>
  <c r="P4525" i="21"/>
  <c r="P4526" i="21"/>
  <c r="P4527" i="21"/>
  <c r="P4528" i="21"/>
  <c r="P4529" i="21"/>
  <c r="P4530" i="21"/>
  <c r="P4531" i="21"/>
  <c r="P4532" i="21"/>
  <c r="P4533" i="21"/>
  <c r="P4534" i="21"/>
  <c r="P4535" i="21"/>
  <c r="P4536" i="21"/>
  <c r="P4537" i="21"/>
  <c r="P4538" i="21"/>
  <c r="P4539" i="21"/>
  <c r="P4540" i="21"/>
  <c r="P4541" i="21"/>
  <c r="P4542" i="21"/>
  <c r="P4543" i="21"/>
  <c r="P4544" i="21"/>
  <c r="P4545" i="21"/>
  <c r="P4546" i="21"/>
  <c r="P4547" i="21"/>
  <c r="P4548" i="21"/>
  <c r="P4549" i="21"/>
  <c r="P4550" i="21"/>
  <c r="P4551" i="21"/>
  <c r="P4552" i="21"/>
  <c r="P4553" i="21"/>
  <c r="P4554" i="21"/>
  <c r="P4555" i="21"/>
  <c r="P4556" i="21"/>
  <c r="P4557" i="21"/>
  <c r="P4558" i="21"/>
  <c r="P4559" i="21"/>
  <c r="P4560" i="21"/>
  <c r="P4561" i="21"/>
  <c r="P4562" i="21"/>
  <c r="P4563" i="21"/>
  <c r="P4564" i="21"/>
  <c r="P4565" i="21"/>
  <c r="P4566" i="21"/>
  <c r="P4567" i="21"/>
  <c r="P4568" i="21"/>
  <c r="P4569" i="21"/>
  <c r="P4570" i="21"/>
  <c r="P4571" i="21"/>
  <c r="P4572" i="21"/>
  <c r="P4573" i="21"/>
  <c r="P4574" i="21"/>
  <c r="P4575" i="21"/>
  <c r="P4576" i="21"/>
  <c r="P4577" i="21"/>
  <c r="P4578" i="21"/>
  <c r="P4579" i="21"/>
  <c r="P4580" i="21"/>
  <c r="P4581" i="21"/>
  <c r="P4582" i="21"/>
  <c r="P4583" i="21"/>
  <c r="P4584" i="21"/>
  <c r="P4585" i="21"/>
  <c r="P4586" i="21"/>
  <c r="P4587" i="21"/>
  <c r="P4588" i="21"/>
  <c r="P4589" i="21"/>
  <c r="P4590" i="21"/>
  <c r="P4591" i="21"/>
  <c r="P4592" i="21"/>
  <c r="P4593" i="21"/>
  <c r="P4594" i="21"/>
  <c r="P4595" i="21"/>
  <c r="P4596" i="21"/>
  <c r="P4597" i="21"/>
  <c r="P4598" i="21"/>
  <c r="P4599" i="21"/>
  <c r="P4600" i="21"/>
  <c r="P4601" i="21"/>
  <c r="P4602" i="21"/>
  <c r="P4603" i="21"/>
  <c r="P4604" i="21"/>
  <c r="P4605" i="21"/>
  <c r="P4606" i="21"/>
  <c r="P4607" i="21"/>
  <c r="P4608" i="21"/>
  <c r="P4609" i="21"/>
  <c r="P4610" i="21"/>
  <c r="P4611" i="21"/>
  <c r="P4612" i="21"/>
  <c r="P4613" i="21"/>
  <c r="P4614" i="21"/>
  <c r="P4615" i="21"/>
  <c r="P4616" i="21"/>
  <c r="P4617" i="21"/>
  <c r="P4618" i="21"/>
  <c r="P4619" i="21"/>
  <c r="P4620" i="21"/>
  <c r="P4621" i="21"/>
  <c r="P4622" i="21"/>
  <c r="P4623" i="21"/>
  <c r="P4624" i="21"/>
  <c r="P4625" i="21"/>
  <c r="P4626" i="21"/>
  <c r="P4627" i="21"/>
  <c r="P4628" i="21"/>
  <c r="P4629" i="21"/>
  <c r="P4630" i="21"/>
  <c r="P4631" i="21"/>
  <c r="P4632" i="21"/>
  <c r="P4633" i="21"/>
  <c r="P4634" i="21"/>
  <c r="P4635" i="21"/>
  <c r="P4636" i="21"/>
  <c r="P4637" i="21"/>
  <c r="P4638" i="21"/>
  <c r="P4639" i="21"/>
  <c r="P4640" i="21"/>
  <c r="P4641" i="21"/>
  <c r="P4642" i="21"/>
  <c r="P4643" i="21"/>
  <c r="P4644" i="21"/>
  <c r="P4645" i="21"/>
  <c r="P4646" i="21"/>
  <c r="P4647" i="21"/>
  <c r="P4648" i="21"/>
  <c r="P4649" i="21"/>
  <c r="P4650" i="21"/>
  <c r="P4651" i="21"/>
  <c r="P4652" i="21"/>
  <c r="P4653" i="21"/>
  <c r="P4654" i="21"/>
  <c r="P4655" i="21"/>
  <c r="P4656" i="21"/>
  <c r="P4657" i="21"/>
  <c r="P4658" i="21"/>
  <c r="P4659" i="21"/>
  <c r="P4660" i="21"/>
  <c r="P4661" i="21"/>
  <c r="P4662" i="21"/>
  <c r="P4663" i="21"/>
  <c r="P4664" i="21"/>
  <c r="P4665" i="21"/>
  <c r="P4666" i="21"/>
  <c r="P4667" i="21"/>
  <c r="P4668" i="21"/>
  <c r="P4669" i="21"/>
  <c r="P4670" i="21"/>
  <c r="P4671" i="21"/>
  <c r="P4672" i="21"/>
  <c r="P4673" i="21"/>
  <c r="P4674" i="21"/>
  <c r="P4675" i="21"/>
  <c r="P4676" i="21"/>
  <c r="P4677" i="21"/>
  <c r="P4678" i="21"/>
  <c r="P4679" i="21"/>
  <c r="P4680" i="21"/>
  <c r="P4681" i="21"/>
  <c r="P4682" i="21"/>
  <c r="P4683" i="21"/>
  <c r="P4684" i="21"/>
  <c r="P4685" i="21"/>
  <c r="P4686" i="21"/>
  <c r="P4687" i="21"/>
  <c r="P4688" i="21"/>
  <c r="P4689" i="21"/>
  <c r="P4690" i="21"/>
  <c r="P4691" i="21"/>
  <c r="P4692" i="21"/>
  <c r="P4693" i="21"/>
  <c r="P4694" i="21"/>
  <c r="P4695" i="21"/>
  <c r="P4696" i="21"/>
  <c r="P4697" i="21"/>
  <c r="P4698" i="21"/>
  <c r="P4699" i="21"/>
  <c r="P4700" i="21"/>
  <c r="P4701" i="21"/>
  <c r="P4702" i="21"/>
  <c r="P4703" i="21"/>
  <c r="P4704" i="21"/>
  <c r="P4705" i="21"/>
  <c r="P4706" i="21"/>
  <c r="P4707" i="21"/>
  <c r="P4708" i="21"/>
  <c r="P4709" i="21"/>
  <c r="P4710" i="21"/>
  <c r="P4711" i="21"/>
  <c r="P4712" i="21"/>
  <c r="P4713" i="21"/>
  <c r="P4714" i="21"/>
  <c r="P4715" i="21"/>
  <c r="P4716" i="21"/>
  <c r="P4717" i="21"/>
  <c r="P4718" i="21"/>
  <c r="P4719" i="21"/>
  <c r="P4720" i="21"/>
  <c r="P4721" i="21"/>
  <c r="P4722" i="21"/>
  <c r="P4723" i="21"/>
  <c r="P4724" i="21"/>
  <c r="P4725" i="21"/>
  <c r="P4726" i="21"/>
  <c r="P4727" i="21"/>
  <c r="P4728" i="21"/>
  <c r="P4729" i="21"/>
  <c r="P4730" i="21"/>
  <c r="P4731" i="21"/>
  <c r="P4732" i="21"/>
  <c r="P4733" i="21"/>
  <c r="P4734" i="21"/>
  <c r="P4735" i="21"/>
  <c r="P4736" i="21"/>
  <c r="P4737" i="21"/>
  <c r="P4738" i="21"/>
  <c r="P4739" i="21"/>
  <c r="P4740" i="21"/>
  <c r="P4741" i="21"/>
  <c r="P4742" i="21"/>
  <c r="P4743" i="21"/>
  <c r="P4744" i="21"/>
  <c r="P4745" i="21"/>
  <c r="P4746" i="21"/>
  <c r="P4747" i="21"/>
  <c r="P4748" i="21"/>
  <c r="P4749" i="21"/>
  <c r="P4750" i="21"/>
  <c r="P4751" i="21"/>
  <c r="P4752" i="21"/>
  <c r="P4753" i="21"/>
  <c r="P4754" i="21"/>
  <c r="P4755" i="21"/>
  <c r="P4756" i="21"/>
  <c r="P4757" i="21"/>
  <c r="P4758" i="21"/>
  <c r="P4759" i="21"/>
  <c r="P4760" i="21"/>
  <c r="P4761" i="21"/>
  <c r="P4762" i="21"/>
  <c r="P4763" i="21"/>
  <c r="P4764" i="21"/>
  <c r="P4765" i="21"/>
  <c r="P4766" i="21"/>
  <c r="P4767" i="21"/>
  <c r="P4768" i="21"/>
  <c r="P4769" i="21"/>
  <c r="P4770" i="21"/>
  <c r="P4771" i="21"/>
  <c r="P4772" i="21"/>
  <c r="P4773" i="21"/>
  <c r="P4774" i="21"/>
  <c r="P4775" i="21"/>
  <c r="P4776" i="21"/>
  <c r="P4777" i="21"/>
  <c r="P4778" i="21"/>
  <c r="P4779" i="21"/>
  <c r="P4780" i="21"/>
  <c r="P4781" i="21"/>
  <c r="P4782" i="21"/>
  <c r="P4783" i="21"/>
  <c r="P4784" i="21"/>
  <c r="P4785" i="21"/>
  <c r="P4786" i="21"/>
  <c r="P4787" i="21"/>
  <c r="P4788" i="21"/>
  <c r="P4789" i="21"/>
  <c r="P4790" i="21"/>
  <c r="P4791" i="21"/>
  <c r="P4792" i="21"/>
  <c r="P4793" i="21"/>
  <c r="P4794" i="21"/>
  <c r="P4795" i="21"/>
  <c r="P4796" i="21"/>
  <c r="P4797" i="21"/>
  <c r="P4798" i="21"/>
  <c r="P4799" i="21"/>
  <c r="P4800" i="21"/>
  <c r="P4801" i="21"/>
  <c r="P4802" i="21"/>
  <c r="P4803" i="21"/>
  <c r="P4804" i="21"/>
  <c r="P4805" i="21"/>
  <c r="P4806" i="21"/>
  <c r="P4807" i="21"/>
  <c r="P4808" i="21"/>
  <c r="P4809" i="21"/>
  <c r="P4810" i="21"/>
  <c r="P4811" i="21"/>
  <c r="P4812" i="21"/>
  <c r="P4813" i="21"/>
  <c r="P4814" i="21"/>
  <c r="P4815" i="21"/>
  <c r="P4816" i="21"/>
  <c r="P4817" i="21"/>
  <c r="P4818" i="21"/>
  <c r="P4819" i="21"/>
  <c r="P4820" i="21"/>
  <c r="P4821" i="21"/>
  <c r="P4822" i="21"/>
  <c r="P4823" i="21"/>
  <c r="P4824" i="21"/>
  <c r="P4825" i="21"/>
  <c r="P4826" i="21"/>
  <c r="P4827" i="21"/>
  <c r="P4828" i="21"/>
  <c r="P4829" i="21"/>
  <c r="P4830" i="21"/>
  <c r="P4831" i="21"/>
  <c r="P4832" i="21"/>
  <c r="P4833" i="21"/>
  <c r="P4834" i="21"/>
  <c r="P4835" i="21"/>
  <c r="P4836" i="21"/>
  <c r="P4837" i="21"/>
  <c r="P4838" i="21"/>
  <c r="P4839" i="21"/>
  <c r="P4840" i="21"/>
  <c r="P4841" i="21"/>
  <c r="P4842" i="21"/>
  <c r="P4843" i="21"/>
  <c r="P4844" i="21"/>
  <c r="P4845" i="21"/>
  <c r="P4846" i="21"/>
  <c r="P4847" i="21"/>
  <c r="P4848" i="21"/>
  <c r="P4849" i="21"/>
  <c r="P4850" i="21"/>
  <c r="P4851" i="21"/>
  <c r="P4852" i="21"/>
  <c r="P4853" i="21"/>
  <c r="P4854" i="21"/>
  <c r="P4855" i="21"/>
  <c r="P4856" i="21"/>
  <c r="P4857" i="21"/>
  <c r="P4858" i="21"/>
  <c r="P4859" i="21"/>
  <c r="P4860" i="21"/>
  <c r="P4861" i="21"/>
  <c r="P4862" i="21"/>
  <c r="P4863" i="21"/>
  <c r="P4864" i="21"/>
  <c r="P4865" i="21"/>
  <c r="P4866" i="21"/>
  <c r="P4867" i="21"/>
  <c r="P4868" i="21"/>
  <c r="P4869" i="21"/>
  <c r="P4870" i="21"/>
  <c r="P4871" i="21"/>
  <c r="P4872" i="21"/>
  <c r="P4873" i="21"/>
  <c r="P4874" i="21"/>
  <c r="P4875" i="21"/>
  <c r="P4876" i="21"/>
  <c r="P4877" i="21"/>
  <c r="P4878" i="21"/>
  <c r="P4879" i="21"/>
  <c r="P4880" i="21"/>
  <c r="P4881" i="21"/>
  <c r="P4882" i="21"/>
  <c r="P4883" i="21"/>
  <c r="P4884" i="21"/>
  <c r="P4885" i="21"/>
  <c r="P4886" i="21"/>
  <c r="P4887" i="21"/>
  <c r="P4888" i="21"/>
  <c r="P4889" i="21"/>
  <c r="P4890" i="21"/>
  <c r="P4891" i="21"/>
  <c r="P4892" i="21"/>
  <c r="P4893" i="21"/>
  <c r="P4894" i="21"/>
  <c r="P4895" i="21"/>
  <c r="P4896" i="21"/>
  <c r="P4897" i="21"/>
  <c r="P4898" i="21"/>
  <c r="P4899" i="21"/>
  <c r="P4900" i="21"/>
  <c r="P4901" i="21"/>
  <c r="P4902" i="21"/>
  <c r="P4903" i="21"/>
  <c r="P4904" i="21"/>
  <c r="P4905" i="21"/>
  <c r="P4906" i="21"/>
  <c r="P4907" i="21"/>
  <c r="P4908" i="21"/>
  <c r="P4909" i="21"/>
  <c r="P4910" i="21"/>
  <c r="P4911" i="21"/>
  <c r="P4912" i="21"/>
  <c r="P4913" i="21"/>
  <c r="P4914" i="21"/>
  <c r="P4915" i="21"/>
  <c r="P4916" i="21"/>
  <c r="P4917" i="21"/>
  <c r="P4918" i="21"/>
  <c r="P4919" i="21"/>
  <c r="P4920" i="21"/>
  <c r="P4921" i="21"/>
  <c r="P4922" i="21"/>
  <c r="P4923" i="21"/>
  <c r="P4924" i="21"/>
  <c r="P4925" i="21"/>
  <c r="P4926" i="21"/>
  <c r="P4927" i="21"/>
  <c r="P4928" i="21"/>
  <c r="P4929" i="21"/>
  <c r="P4930" i="21"/>
  <c r="P4931" i="21"/>
  <c r="P4932" i="21"/>
  <c r="P4933" i="21"/>
  <c r="P4934" i="21"/>
  <c r="P4935" i="21"/>
  <c r="P4936" i="21"/>
  <c r="P4937" i="21"/>
  <c r="P4938" i="21"/>
  <c r="P4939" i="21"/>
  <c r="P4940" i="21"/>
  <c r="P4941" i="21"/>
  <c r="P4942" i="21"/>
  <c r="P4943" i="21"/>
  <c r="P4944" i="21"/>
  <c r="P4945" i="21"/>
  <c r="P4946" i="21"/>
  <c r="P4947" i="21"/>
  <c r="P4948" i="21"/>
  <c r="P4949" i="21"/>
  <c r="P4950" i="21"/>
  <c r="P4951" i="21"/>
  <c r="P4952" i="21"/>
  <c r="P4953" i="21"/>
  <c r="P4954" i="21"/>
  <c r="P4955" i="21"/>
  <c r="P4956" i="21"/>
  <c r="P4957" i="21"/>
  <c r="P4958" i="21"/>
  <c r="P4959" i="21"/>
  <c r="P4960" i="21"/>
  <c r="P4961" i="21"/>
  <c r="P4962" i="21"/>
  <c r="P4963" i="21"/>
  <c r="P4964" i="21"/>
  <c r="P4965" i="21"/>
  <c r="P4966" i="21"/>
  <c r="P4967" i="21"/>
  <c r="P4968" i="21"/>
  <c r="P4969" i="21"/>
  <c r="P4970" i="21"/>
  <c r="P4971" i="21"/>
  <c r="P4972" i="21"/>
  <c r="P4973" i="21"/>
  <c r="P4974" i="21"/>
  <c r="P4975" i="21"/>
  <c r="P4976" i="21"/>
  <c r="P4977" i="21"/>
  <c r="P4978" i="21"/>
  <c r="P4979" i="21"/>
  <c r="P4980" i="21"/>
  <c r="P4981" i="21"/>
  <c r="P4982" i="21"/>
  <c r="P4983" i="21"/>
  <c r="P4984" i="21"/>
  <c r="P4985" i="21"/>
  <c r="P4986" i="21"/>
  <c r="P4987" i="21"/>
  <c r="P4988" i="21"/>
  <c r="P4989" i="21"/>
  <c r="P4990" i="21"/>
  <c r="P4991" i="21"/>
  <c r="P4992" i="21"/>
  <c r="P4993" i="21"/>
  <c r="P4994" i="21"/>
  <c r="P4995" i="21"/>
  <c r="P4996" i="21"/>
  <c r="P4997" i="21"/>
  <c r="P4998" i="21"/>
  <c r="P4999" i="21"/>
  <c r="P5000" i="21"/>
  <c r="P5001" i="21"/>
  <c r="P5002" i="21"/>
  <c r="P5003" i="21"/>
  <c r="P5004" i="21"/>
  <c r="P5005" i="21"/>
  <c r="P5006" i="21"/>
  <c r="P5007" i="21"/>
  <c r="P5008" i="21"/>
  <c r="P5009" i="21"/>
  <c r="P5010" i="21"/>
  <c r="P5011" i="21"/>
  <c r="P5012" i="21"/>
  <c r="P5013" i="21"/>
  <c r="P5014" i="21"/>
  <c r="P5015" i="21"/>
  <c r="P5016" i="21"/>
  <c r="P5017" i="21"/>
  <c r="P5018" i="21"/>
  <c r="P5019" i="21"/>
  <c r="P5020" i="21"/>
  <c r="P5021" i="21"/>
  <c r="P5022" i="21"/>
  <c r="P5023" i="21"/>
  <c r="P5024" i="21"/>
  <c r="P5025" i="21"/>
  <c r="P5026" i="21"/>
  <c r="P5027" i="21"/>
  <c r="P5028" i="21"/>
  <c r="P5029" i="21"/>
  <c r="P5030" i="21"/>
  <c r="P5031" i="21"/>
  <c r="P5032" i="21"/>
  <c r="P5033" i="21"/>
  <c r="P5034" i="21"/>
  <c r="P5035" i="21"/>
  <c r="P5036" i="21"/>
  <c r="P5037" i="21"/>
  <c r="P5038" i="21"/>
  <c r="P5039" i="21"/>
  <c r="P5040" i="21"/>
  <c r="P5041" i="21"/>
  <c r="P5042" i="21"/>
  <c r="P5043" i="21"/>
  <c r="P5044" i="21"/>
  <c r="P5045" i="21"/>
  <c r="P5046" i="21"/>
  <c r="P5047" i="21"/>
  <c r="P5048" i="21"/>
  <c r="P5049" i="21"/>
  <c r="P5050" i="21"/>
  <c r="P5051" i="21"/>
  <c r="P5052" i="21"/>
  <c r="P5053" i="21"/>
  <c r="P5054" i="21"/>
  <c r="P5055" i="21"/>
  <c r="P5056" i="21"/>
  <c r="P5057" i="21"/>
  <c r="P5058" i="21"/>
  <c r="P5059" i="21"/>
  <c r="P5060" i="21"/>
  <c r="P5061" i="21"/>
  <c r="P5062" i="21"/>
  <c r="P5063" i="21"/>
  <c r="P5064" i="21"/>
  <c r="P5065" i="21"/>
  <c r="P5066" i="21"/>
  <c r="P5067" i="21"/>
  <c r="P5068" i="21"/>
  <c r="P5069" i="21"/>
  <c r="P5070" i="21"/>
  <c r="P5071" i="21"/>
  <c r="P5072" i="21"/>
  <c r="P5073" i="21"/>
  <c r="P5074" i="21"/>
  <c r="P5075" i="21"/>
  <c r="P5076" i="21"/>
  <c r="P5077" i="21"/>
  <c r="P5078" i="21"/>
  <c r="P5079" i="21"/>
  <c r="P5080" i="21"/>
  <c r="P5081" i="21"/>
  <c r="P5082" i="21"/>
  <c r="P5083" i="21"/>
  <c r="P5084" i="21"/>
  <c r="P5085" i="21"/>
  <c r="P5086" i="21"/>
  <c r="P5087" i="21"/>
  <c r="P5088" i="21"/>
  <c r="P5089" i="21"/>
  <c r="P5090" i="21"/>
  <c r="P5091" i="21"/>
  <c r="P5092" i="21"/>
  <c r="P5093" i="21"/>
  <c r="P5094" i="21"/>
  <c r="P5095" i="21"/>
  <c r="P5096" i="21"/>
  <c r="P5097" i="21"/>
  <c r="P5098" i="21"/>
  <c r="P5099" i="21"/>
  <c r="P5100" i="21"/>
  <c r="P5101" i="21"/>
  <c r="P5102" i="21"/>
  <c r="P5103" i="21"/>
  <c r="P5104" i="21"/>
  <c r="P5105" i="21"/>
  <c r="P5106" i="21"/>
  <c r="P5107" i="21"/>
  <c r="P5108" i="21"/>
  <c r="P5109" i="21"/>
  <c r="P5110" i="21"/>
  <c r="P5111" i="21"/>
  <c r="P5112" i="21"/>
  <c r="P5113" i="21"/>
  <c r="P5114" i="21"/>
  <c r="P5115" i="21"/>
  <c r="P5116" i="21"/>
  <c r="P5117" i="21"/>
  <c r="P5118" i="21"/>
  <c r="P5119" i="21"/>
  <c r="P5120" i="21"/>
  <c r="P5121" i="21"/>
  <c r="P5122" i="21"/>
  <c r="P5123" i="21"/>
  <c r="P5124" i="21"/>
  <c r="P5125" i="21"/>
  <c r="P5126" i="21"/>
  <c r="P5127" i="21"/>
  <c r="P5128" i="21"/>
  <c r="P5129" i="21"/>
  <c r="P5130" i="21"/>
  <c r="P5131" i="21"/>
  <c r="P5132" i="21"/>
  <c r="P5133" i="21"/>
  <c r="P5134" i="21"/>
  <c r="P5135" i="21"/>
  <c r="P5136" i="21"/>
  <c r="P5137" i="21"/>
  <c r="P5138" i="21"/>
  <c r="P5139" i="21"/>
  <c r="P5140" i="21"/>
  <c r="P5141" i="21"/>
  <c r="P5142" i="21"/>
  <c r="P5143" i="21"/>
  <c r="P5144" i="21"/>
  <c r="P5145" i="21"/>
  <c r="P5146" i="21"/>
  <c r="P5147" i="21"/>
  <c r="P5148" i="21"/>
  <c r="P5149" i="21"/>
  <c r="P5150" i="21"/>
  <c r="P5151" i="21"/>
  <c r="P5152" i="21"/>
  <c r="P5153" i="21"/>
  <c r="P5154" i="21"/>
  <c r="P5155" i="21"/>
  <c r="P5156" i="21"/>
  <c r="P5157" i="21"/>
  <c r="P5158" i="21"/>
  <c r="P5159" i="21"/>
  <c r="P5160" i="21"/>
  <c r="P5161" i="21"/>
  <c r="P5162" i="21"/>
  <c r="P5163" i="21"/>
  <c r="P5164" i="21"/>
  <c r="P5165" i="21"/>
  <c r="P5166" i="21"/>
  <c r="P5167" i="21"/>
  <c r="P5168" i="21"/>
  <c r="P5169" i="21"/>
  <c r="P5170" i="21"/>
  <c r="P5171" i="21"/>
  <c r="P5172" i="21"/>
  <c r="P5173" i="21"/>
  <c r="P5174" i="21"/>
  <c r="P5175" i="21"/>
  <c r="P5176" i="21"/>
  <c r="P5177" i="21"/>
  <c r="P5178" i="21"/>
  <c r="P5179" i="21"/>
  <c r="P5180" i="21"/>
  <c r="P5181" i="21"/>
  <c r="P5182" i="21"/>
  <c r="P5183" i="21"/>
  <c r="P5184" i="21"/>
  <c r="P5185" i="21"/>
  <c r="P5186" i="21"/>
  <c r="P5187" i="21"/>
  <c r="P5188" i="21"/>
  <c r="P5189" i="21"/>
  <c r="P5190" i="21"/>
  <c r="P5191" i="21"/>
  <c r="P5192" i="21"/>
  <c r="P5193" i="21"/>
  <c r="P5194" i="21"/>
  <c r="P5195" i="21"/>
  <c r="P5196" i="21"/>
  <c r="P5197" i="21"/>
  <c r="P5198" i="21"/>
  <c r="P5199" i="21"/>
  <c r="P5200" i="21"/>
  <c r="P5201" i="21"/>
  <c r="P5202" i="21"/>
  <c r="P5203" i="21"/>
  <c r="P5204" i="21"/>
  <c r="P5205" i="21"/>
  <c r="P5206" i="21"/>
  <c r="P5207" i="21"/>
  <c r="P5208" i="21"/>
  <c r="P5209" i="21"/>
  <c r="P5210" i="21"/>
  <c r="P5211" i="21"/>
  <c r="P5212" i="21"/>
  <c r="P5213" i="21"/>
  <c r="P5214" i="21"/>
  <c r="P5215" i="21"/>
  <c r="P5216" i="21"/>
  <c r="P5217" i="21"/>
  <c r="P5218" i="21"/>
  <c r="P5219" i="21"/>
  <c r="P5220" i="21"/>
  <c r="P5221" i="21"/>
  <c r="P5222" i="21"/>
  <c r="P5223" i="21"/>
  <c r="P5224" i="21"/>
  <c r="P5225" i="21"/>
  <c r="P5226" i="21"/>
  <c r="P5227" i="21"/>
  <c r="P5228" i="21"/>
  <c r="P5229" i="21"/>
  <c r="P5230" i="21"/>
  <c r="P5231" i="21"/>
  <c r="P5232" i="21"/>
  <c r="P5233" i="21"/>
  <c r="P5234" i="21"/>
  <c r="P5235" i="21"/>
  <c r="P5236" i="21"/>
  <c r="P5237" i="21"/>
  <c r="P5238" i="21"/>
  <c r="P5239" i="21"/>
  <c r="P5240" i="21"/>
  <c r="P5241" i="21"/>
  <c r="P5242" i="21"/>
  <c r="P5243" i="21"/>
  <c r="P5244" i="21"/>
  <c r="P5245" i="21"/>
  <c r="P5246" i="21"/>
  <c r="P5247" i="21"/>
  <c r="P5248" i="21"/>
  <c r="P5249" i="21"/>
  <c r="P5250" i="21"/>
  <c r="P5251" i="21"/>
  <c r="P5252" i="21"/>
  <c r="P5253" i="21"/>
  <c r="P5254" i="21"/>
  <c r="P5255" i="21"/>
  <c r="P5256" i="21"/>
  <c r="P5257" i="21"/>
  <c r="P5258" i="21"/>
  <c r="P5259" i="21"/>
  <c r="P5260" i="21"/>
  <c r="P5261" i="21"/>
  <c r="P5262" i="21"/>
  <c r="P5263" i="21"/>
  <c r="P5264" i="21"/>
  <c r="P5265" i="21"/>
  <c r="P5266" i="21"/>
  <c r="P5267" i="21"/>
  <c r="P5268" i="21"/>
  <c r="P5269" i="21"/>
  <c r="P5270" i="21"/>
  <c r="P5271" i="21"/>
  <c r="P5272" i="21"/>
  <c r="P5273" i="21"/>
  <c r="P5274" i="21"/>
  <c r="P5275" i="21"/>
  <c r="P5276" i="21"/>
  <c r="P5277" i="21"/>
  <c r="P5278" i="21"/>
  <c r="P5279" i="21"/>
  <c r="P5280" i="21"/>
  <c r="P5281" i="21"/>
  <c r="P5282" i="21"/>
  <c r="P5283" i="21"/>
  <c r="P5284" i="21"/>
  <c r="P5285" i="21"/>
  <c r="P5286" i="21"/>
  <c r="P5287" i="21"/>
  <c r="P5288" i="21"/>
  <c r="P5289" i="21"/>
  <c r="P5290" i="21"/>
  <c r="P5291" i="21"/>
  <c r="P5292" i="21"/>
  <c r="P5293" i="21"/>
  <c r="P5294" i="21"/>
  <c r="P5295" i="21"/>
  <c r="P5296" i="21"/>
  <c r="P5297" i="21"/>
  <c r="P5298" i="21"/>
  <c r="P5299" i="21"/>
  <c r="P5300" i="21"/>
  <c r="P5301" i="21"/>
  <c r="P5302" i="21"/>
  <c r="P5303" i="21"/>
  <c r="P5304" i="21"/>
  <c r="P5305" i="21"/>
  <c r="P5306" i="21"/>
  <c r="P5307" i="21"/>
  <c r="P5308" i="21"/>
  <c r="P5309" i="21"/>
  <c r="P5310" i="21"/>
  <c r="P5311" i="21"/>
  <c r="P5312" i="21"/>
  <c r="P5313" i="21"/>
  <c r="P5314" i="21"/>
  <c r="P5315" i="21"/>
  <c r="P5316" i="21"/>
  <c r="P5317" i="21"/>
  <c r="P5318" i="21"/>
  <c r="P5319" i="21"/>
  <c r="P5320" i="21"/>
  <c r="P5321" i="21"/>
  <c r="P5322" i="21"/>
  <c r="P5323" i="21"/>
  <c r="P5324" i="21"/>
  <c r="P5325" i="21"/>
  <c r="P5326" i="21"/>
  <c r="P5327" i="21"/>
  <c r="P5328" i="21"/>
  <c r="P5329" i="21"/>
  <c r="P5330" i="21"/>
  <c r="P5331" i="21"/>
  <c r="P5332" i="21"/>
  <c r="P5333" i="21"/>
  <c r="P5334" i="21"/>
  <c r="P5335" i="21"/>
  <c r="P5336" i="21"/>
  <c r="P5337" i="21"/>
  <c r="P5338" i="21"/>
  <c r="P5339" i="21"/>
  <c r="P5340" i="21"/>
  <c r="P5341" i="21"/>
  <c r="P5342" i="21"/>
  <c r="P5343" i="21"/>
  <c r="P5344" i="21"/>
  <c r="P5345" i="21"/>
  <c r="P5346" i="21"/>
  <c r="P5347" i="21"/>
  <c r="P5348" i="21"/>
  <c r="P5349" i="21"/>
  <c r="P5350" i="21"/>
  <c r="P5351" i="21"/>
  <c r="P5352" i="21"/>
  <c r="P5353" i="21"/>
  <c r="P5354" i="21"/>
  <c r="P5355" i="21"/>
  <c r="P5356" i="21"/>
  <c r="P5357" i="21"/>
  <c r="P5358" i="21"/>
  <c r="P5359" i="21"/>
  <c r="P5360" i="21"/>
  <c r="P5361" i="21"/>
  <c r="P5362" i="21"/>
  <c r="P5363" i="21"/>
  <c r="P5364" i="21"/>
  <c r="P5365" i="21"/>
  <c r="P5366" i="21"/>
  <c r="P5367" i="21"/>
  <c r="P5368" i="21"/>
  <c r="P5369" i="21"/>
  <c r="P5370" i="21"/>
  <c r="P5371" i="21"/>
  <c r="P5372" i="21"/>
  <c r="P5373" i="21"/>
  <c r="P5374" i="21"/>
  <c r="P5375" i="21"/>
  <c r="P5376" i="21"/>
  <c r="P5377" i="21"/>
  <c r="P5378" i="21"/>
  <c r="P5379" i="21"/>
  <c r="P5380" i="21"/>
  <c r="P5381" i="21"/>
  <c r="P5382" i="21"/>
  <c r="P5383" i="21"/>
  <c r="P5384" i="21"/>
  <c r="P5385" i="21"/>
  <c r="P5386" i="21"/>
  <c r="P5387" i="21"/>
  <c r="P5388" i="21"/>
  <c r="P5389" i="21"/>
  <c r="P5390" i="21"/>
  <c r="P5391" i="21"/>
  <c r="P5392" i="21"/>
  <c r="P5393" i="21"/>
  <c r="P5394" i="21"/>
  <c r="P5395" i="21"/>
  <c r="P5396" i="21"/>
  <c r="P5397" i="21"/>
  <c r="P5398" i="21"/>
  <c r="P5399" i="21"/>
  <c r="P5400" i="21"/>
  <c r="P5401" i="21"/>
  <c r="P5402" i="21"/>
  <c r="P5403" i="21"/>
  <c r="P5404" i="21"/>
  <c r="P5405" i="21"/>
  <c r="P5406" i="21"/>
  <c r="P5407" i="21"/>
  <c r="P5408" i="21"/>
  <c r="P5409" i="21"/>
  <c r="P5410" i="21"/>
  <c r="P5411" i="21"/>
  <c r="P5412" i="21"/>
  <c r="P5413" i="21"/>
  <c r="P5414" i="21"/>
  <c r="P5415" i="21"/>
  <c r="P5416" i="21"/>
  <c r="P5417" i="21"/>
  <c r="P5418" i="21"/>
  <c r="P5419" i="21"/>
  <c r="P5420" i="21"/>
  <c r="P5421" i="21"/>
  <c r="P5422" i="21"/>
  <c r="P5423" i="21"/>
  <c r="P5424" i="21"/>
  <c r="P5425" i="21"/>
  <c r="P5426" i="21"/>
  <c r="P5427" i="21"/>
  <c r="P5428" i="21"/>
  <c r="P5429" i="21"/>
  <c r="P5430" i="21"/>
  <c r="P5431" i="21"/>
  <c r="P5432" i="21"/>
  <c r="P5433" i="21"/>
  <c r="P5434" i="21"/>
  <c r="P5435" i="21"/>
  <c r="P5436" i="21"/>
  <c r="P5437" i="21"/>
  <c r="P5438" i="21"/>
  <c r="P5439" i="21"/>
  <c r="P5440" i="21"/>
  <c r="P5441" i="21"/>
  <c r="P5442" i="21"/>
  <c r="P5443" i="21"/>
  <c r="P5444" i="21"/>
  <c r="P5445" i="21"/>
  <c r="P5446" i="21"/>
  <c r="P5447" i="21"/>
  <c r="P5448" i="21"/>
  <c r="P5449" i="21"/>
  <c r="P5450" i="21"/>
  <c r="P5451" i="21"/>
  <c r="P5452" i="21"/>
  <c r="P5453" i="21"/>
  <c r="P5454" i="21"/>
  <c r="P5455" i="21"/>
  <c r="P5456" i="21"/>
  <c r="P5457" i="21"/>
  <c r="P5458" i="21"/>
  <c r="P5459" i="21"/>
  <c r="P5460" i="21"/>
  <c r="P5461" i="21"/>
  <c r="P5462" i="21"/>
  <c r="P5463" i="21"/>
  <c r="P5464" i="21"/>
  <c r="P5465" i="21"/>
  <c r="P5466" i="21"/>
  <c r="P5467" i="21"/>
  <c r="P5468" i="21"/>
  <c r="P5469" i="21"/>
  <c r="P5470" i="21"/>
  <c r="P5471" i="21"/>
  <c r="P5472" i="21"/>
  <c r="P5473" i="21"/>
  <c r="P5474" i="21"/>
  <c r="P5475" i="21"/>
  <c r="P5476" i="21"/>
  <c r="P5477" i="21"/>
  <c r="P5478" i="21"/>
  <c r="P5479" i="21"/>
  <c r="P5480" i="21"/>
  <c r="P5481" i="21"/>
  <c r="P5482" i="21"/>
  <c r="P5483" i="21"/>
  <c r="P5484" i="21"/>
  <c r="P5485" i="21"/>
  <c r="P5486" i="21"/>
  <c r="P5487" i="21"/>
  <c r="P5488" i="21"/>
  <c r="P5489" i="21"/>
  <c r="P5490" i="21"/>
  <c r="P5491" i="21"/>
  <c r="P5492" i="21"/>
  <c r="P5493" i="21"/>
  <c r="P5494" i="21"/>
  <c r="P5495" i="21"/>
  <c r="P5496" i="21"/>
  <c r="P5497" i="21"/>
  <c r="P5498" i="21"/>
  <c r="P5499" i="21"/>
  <c r="P5500" i="21"/>
  <c r="P5501" i="21"/>
  <c r="P5502" i="21"/>
  <c r="P5503" i="21"/>
  <c r="P5504" i="21"/>
  <c r="P5505" i="21"/>
  <c r="P5506" i="21"/>
  <c r="P5507" i="21"/>
  <c r="P5508" i="21"/>
  <c r="P5509" i="21"/>
  <c r="P5510" i="21"/>
  <c r="P5511" i="21"/>
  <c r="P5512" i="21"/>
  <c r="P5513" i="21"/>
  <c r="P5514" i="21"/>
  <c r="P5515" i="21"/>
  <c r="P5516" i="21"/>
  <c r="P5517" i="21"/>
  <c r="P5518" i="21"/>
  <c r="P5519" i="21"/>
  <c r="P5520" i="21"/>
  <c r="P5521" i="21"/>
  <c r="P5522" i="21"/>
  <c r="P5523" i="21"/>
  <c r="P5524" i="21"/>
  <c r="P5525" i="21"/>
  <c r="P5526" i="21"/>
  <c r="P5527" i="21"/>
  <c r="P5528" i="21"/>
  <c r="P5529" i="21"/>
  <c r="P5530" i="21"/>
  <c r="P5531" i="21"/>
  <c r="P5532" i="21"/>
  <c r="P5533" i="21"/>
  <c r="P5534" i="21"/>
  <c r="P5535" i="21"/>
  <c r="P5536" i="21"/>
  <c r="P5537" i="21"/>
  <c r="P5538" i="21"/>
  <c r="P5539" i="21"/>
  <c r="P5540" i="21"/>
  <c r="P5541" i="21"/>
  <c r="P5542" i="21"/>
  <c r="P5543" i="21"/>
  <c r="P5544" i="21"/>
  <c r="P5545" i="21"/>
  <c r="P5546" i="21"/>
  <c r="P5547" i="21"/>
  <c r="P5548" i="21"/>
  <c r="P5549" i="21"/>
  <c r="P5550" i="21"/>
  <c r="P5551" i="21"/>
  <c r="P5552" i="21"/>
  <c r="P5553" i="21"/>
  <c r="P5554" i="21"/>
  <c r="P5555" i="21"/>
  <c r="P5556" i="21"/>
  <c r="P5557" i="21"/>
  <c r="P5558" i="21"/>
  <c r="P5559" i="21"/>
  <c r="P5560" i="21"/>
  <c r="P5561" i="21"/>
  <c r="P5562" i="21"/>
  <c r="P5563" i="21"/>
  <c r="P5564" i="21"/>
  <c r="P5565" i="21"/>
  <c r="P5566" i="21"/>
  <c r="P5567" i="21"/>
  <c r="P5568" i="21"/>
  <c r="P5569" i="21"/>
  <c r="P5570" i="21"/>
  <c r="P5571" i="21"/>
  <c r="P5572" i="21"/>
  <c r="P5573" i="21"/>
  <c r="P5574" i="21"/>
  <c r="P5575" i="21"/>
  <c r="P5576" i="21"/>
  <c r="P5577" i="21"/>
  <c r="P5578" i="21"/>
  <c r="P5579" i="21"/>
  <c r="P5580" i="21"/>
  <c r="P5581" i="21"/>
  <c r="P5582" i="21"/>
  <c r="P5583" i="21"/>
  <c r="P5584" i="21"/>
  <c r="P5585" i="21"/>
  <c r="P5586" i="21"/>
  <c r="P5587" i="21"/>
  <c r="P5588" i="21"/>
  <c r="P5589" i="21"/>
  <c r="P5590" i="21"/>
  <c r="P5591" i="21"/>
  <c r="P5592" i="21"/>
  <c r="P5593" i="21"/>
  <c r="P5594" i="21"/>
  <c r="P5595" i="21"/>
  <c r="P5596" i="21"/>
  <c r="P5597" i="21"/>
  <c r="P5598" i="21"/>
  <c r="P5599" i="21"/>
  <c r="P5600" i="21"/>
  <c r="P5601" i="21"/>
  <c r="P5602" i="21"/>
  <c r="P5603" i="21"/>
  <c r="P5604" i="21"/>
  <c r="P5605" i="21"/>
  <c r="P5606" i="21"/>
  <c r="P5607" i="21"/>
  <c r="P5608" i="21"/>
  <c r="P5609" i="21"/>
  <c r="P5610" i="21"/>
  <c r="P5611" i="21"/>
  <c r="P5612" i="21"/>
  <c r="P5613" i="21"/>
  <c r="P5614" i="21"/>
  <c r="P5615" i="21"/>
  <c r="P5616" i="21"/>
  <c r="P5617" i="21"/>
  <c r="P5618" i="21"/>
  <c r="P5619" i="21"/>
  <c r="P5620" i="21"/>
  <c r="P5621" i="21"/>
  <c r="P5622" i="21"/>
  <c r="P5623" i="21"/>
  <c r="P5624" i="21"/>
  <c r="P5625" i="21"/>
  <c r="P5626" i="21"/>
  <c r="P5627" i="21"/>
  <c r="P5628" i="21"/>
  <c r="P5629" i="21"/>
  <c r="P5630" i="21"/>
  <c r="P5631" i="21"/>
  <c r="P5632" i="21"/>
  <c r="P5633" i="21"/>
  <c r="P5634" i="21"/>
  <c r="P5635" i="21"/>
  <c r="P5636" i="21"/>
  <c r="P5637" i="21"/>
  <c r="P5638" i="21"/>
  <c r="P5639" i="21"/>
  <c r="P5640" i="21"/>
  <c r="P5641" i="21"/>
  <c r="P5642" i="21"/>
  <c r="P5643" i="21"/>
  <c r="P5644" i="21"/>
  <c r="P5645" i="21"/>
  <c r="P5646" i="21"/>
  <c r="P5647" i="21"/>
  <c r="P5648" i="21"/>
  <c r="P5649" i="21"/>
  <c r="P5650" i="21"/>
  <c r="P5651" i="21"/>
  <c r="P5652" i="21"/>
  <c r="P5653" i="21"/>
  <c r="P5654" i="21"/>
  <c r="P5655" i="21"/>
  <c r="P5656" i="21"/>
  <c r="P5657" i="21"/>
  <c r="P5658" i="21"/>
  <c r="P5659" i="21"/>
  <c r="P5660" i="21"/>
  <c r="P5661" i="21"/>
  <c r="P5662" i="21"/>
  <c r="P5663" i="21"/>
  <c r="P5664" i="21"/>
  <c r="P5665" i="21"/>
  <c r="P5666" i="21"/>
  <c r="P5667" i="21"/>
  <c r="P5668" i="21"/>
  <c r="P5669" i="21"/>
  <c r="P5670" i="21"/>
  <c r="P5671" i="21"/>
  <c r="P5672" i="21"/>
  <c r="P5673" i="21"/>
  <c r="P5674" i="21"/>
  <c r="P5675" i="21"/>
  <c r="P5676" i="21"/>
  <c r="P5677" i="21"/>
  <c r="P5678" i="21"/>
  <c r="P5679" i="21"/>
  <c r="P5680" i="21"/>
  <c r="P5681" i="21"/>
  <c r="P5682" i="21"/>
  <c r="P5683" i="21"/>
  <c r="P5684" i="21"/>
  <c r="P5685" i="21"/>
  <c r="P5686" i="21"/>
  <c r="P5687" i="21"/>
  <c r="P5688" i="21"/>
  <c r="P5689" i="21"/>
  <c r="P5690" i="21"/>
  <c r="P5691" i="21"/>
  <c r="P5692" i="21"/>
  <c r="P5693" i="21"/>
  <c r="P5694" i="21"/>
  <c r="P5695" i="21"/>
  <c r="P5696" i="21"/>
  <c r="P5697" i="21"/>
  <c r="P5698" i="21"/>
  <c r="P5699" i="21"/>
  <c r="P5700" i="21"/>
  <c r="P5701" i="21"/>
  <c r="P5702" i="21"/>
  <c r="P5703" i="21"/>
  <c r="P5704" i="21"/>
  <c r="P5705" i="21"/>
  <c r="P5706" i="21"/>
  <c r="P5707" i="21"/>
  <c r="P5708" i="21"/>
  <c r="P5709" i="21"/>
  <c r="P5710" i="21"/>
  <c r="P5711" i="21"/>
  <c r="P5712" i="21"/>
  <c r="P5713" i="21"/>
  <c r="P5714" i="21"/>
  <c r="P5715" i="21"/>
  <c r="P5716" i="21"/>
  <c r="P5717" i="21"/>
  <c r="P5718" i="21"/>
  <c r="P5719" i="21"/>
  <c r="P5720" i="21"/>
  <c r="P5721" i="21"/>
  <c r="P5722" i="21"/>
  <c r="P5723" i="21"/>
  <c r="P5724" i="21"/>
  <c r="P5725" i="21"/>
  <c r="P5726" i="21"/>
  <c r="P5727" i="21"/>
  <c r="P5728" i="21"/>
  <c r="P5729" i="21"/>
  <c r="P5730" i="21"/>
  <c r="P5731" i="21"/>
  <c r="P5732" i="21"/>
  <c r="P5733" i="21"/>
  <c r="P5734" i="21"/>
  <c r="P5735" i="21"/>
  <c r="P5736" i="21"/>
  <c r="P5737" i="21"/>
  <c r="P5738" i="21"/>
  <c r="P5739" i="21"/>
  <c r="P5740" i="21"/>
  <c r="P5741" i="21"/>
  <c r="P5742" i="21"/>
  <c r="P5743" i="21"/>
  <c r="P5744" i="21"/>
  <c r="P5745" i="21"/>
  <c r="P5746" i="21"/>
  <c r="P5747" i="21"/>
  <c r="P5748" i="21"/>
  <c r="P5749" i="21"/>
  <c r="P5750" i="21"/>
  <c r="P5751" i="21"/>
  <c r="P5752" i="21"/>
  <c r="P5753" i="21"/>
  <c r="P5754" i="21"/>
  <c r="P5755" i="21"/>
  <c r="P5756" i="21"/>
  <c r="P5757" i="21"/>
  <c r="P5758" i="21"/>
  <c r="P5759" i="21"/>
  <c r="P5760" i="21"/>
  <c r="P5761" i="21"/>
  <c r="P5762" i="21"/>
  <c r="P5763" i="21"/>
  <c r="P5764" i="21"/>
  <c r="P5765" i="21"/>
  <c r="P5766" i="21"/>
  <c r="P5767" i="21"/>
  <c r="P5768" i="21"/>
  <c r="P5769" i="21"/>
  <c r="P5770" i="21"/>
  <c r="P5771" i="21"/>
  <c r="P5772" i="21"/>
  <c r="P5773" i="21"/>
  <c r="P5774" i="21"/>
  <c r="P5775" i="21"/>
  <c r="P5776" i="21"/>
  <c r="P5777" i="21"/>
  <c r="P5778" i="21"/>
  <c r="P5779" i="21"/>
  <c r="P5780" i="21"/>
  <c r="P5781" i="21"/>
  <c r="P5782" i="21"/>
  <c r="P5783" i="21"/>
  <c r="P5784" i="21"/>
  <c r="P5785" i="21"/>
  <c r="P5786" i="21"/>
  <c r="P5787" i="21"/>
  <c r="P5788" i="21"/>
  <c r="P5789" i="21"/>
  <c r="P5790" i="21"/>
  <c r="P5791" i="21"/>
  <c r="P5792" i="21"/>
  <c r="P5793" i="21"/>
  <c r="P5794" i="21"/>
  <c r="P5795" i="21"/>
  <c r="P5796" i="21"/>
  <c r="P5797" i="21"/>
  <c r="P5798" i="21"/>
  <c r="P5799" i="21"/>
  <c r="P5800" i="21"/>
  <c r="P5801" i="21"/>
  <c r="P5802" i="21"/>
  <c r="P5803" i="21"/>
  <c r="P5804" i="21"/>
  <c r="P5805" i="21"/>
  <c r="P5806" i="21"/>
  <c r="P5807" i="21"/>
  <c r="P5808" i="21"/>
  <c r="P5809" i="21"/>
  <c r="P5810" i="21"/>
  <c r="P5811" i="21"/>
  <c r="P5812" i="21"/>
  <c r="P5813" i="21"/>
  <c r="P5814" i="21"/>
  <c r="P5815" i="21"/>
  <c r="P5816" i="21"/>
  <c r="P5817" i="21"/>
  <c r="P5818" i="21"/>
  <c r="P5819" i="21"/>
  <c r="P5820" i="21"/>
  <c r="P5821" i="21"/>
  <c r="P5822" i="21"/>
  <c r="P5823" i="21"/>
  <c r="P5824" i="21"/>
  <c r="P5825" i="21"/>
  <c r="P5826" i="21"/>
  <c r="P5827" i="21"/>
  <c r="P5828" i="21"/>
  <c r="P5829" i="21"/>
  <c r="P5830" i="21"/>
  <c r="P5831" i="21"/>
  <c r="P5832" i="21"/>
  <c r="P5833" i="21"/>
  <c r="P5834" i="21"/>
  <c r="P5835" i="21"/>
  <c r="P5836" i="21"/>
  <c r="P5837" i="21"/>
  <c r="P5838" i="21"/>
  <c r="P5839" i="21"/>
  <c r="P5840" i="21"/>
  <c r="P5841" i="21"/>
  <c r="P5842" i="21"/>
  <c r="P5843" i="21"/>
  <c r="P5844" i="21"/>
  <c r="P5845" i="21"/>
  <c r="P5846" i="21"/>
  <c r="P5847" i="21"/>
  <c r="P5848" i="21"/>
  <c r="P5849" i="21"/>
  <c r="P5850" i="21"/>
  <c r="P5851" i="21"/>
  <c r="P5852" i="21"/>
  <c r="P5853" i="21"/>
  <c r="P5854" i="21"/>
  <c r="P5855" i="21"/>
  <c r="P5856" i="21"/>
  <c r="P5857" i="21"/>
  <c r="P5858" i="21"/>
  <c r="P5859" i="21"/>
  <c r="P5860" i="21"/>
  <c r="P5861" i="21"/>
  <c r="P5862" i="21"/>
  <c r="P5863" i="21"/>
  <c r="P5864" i="21"/>
  <c r="P5865" i="21"/>
  <c r="P5866" i="21"/>
  <c r="P5867" i="21"/>
  <c r="P5868" i="21"/>
  <c r="P5869" i="21"/>
  <c r="P5870" i="21"/>
  <c r="P5871" i="21"/>
  <c r="P5872" i="21"/>
  <c r="P5873" i="21"/>
  <c r="P5874" i="21"/>
  <c r="P5875" i="21"/>
  <c r="P5876" i="21"/>
  <c r="P5877" i="21"/>
  <c r="P5878" i="21"/>
  <c r="P5879" i="21"/>
  <c r="P5880" i="21"/>
  <c r="P5881" i="21"/>
  <c r="P5882" i="21"/>
  <c r="P5883" i="21"/>
  <c r="P5884" i="21"/>
  <c r="P5885" i="21"/>
  <c r="P5886" i="21"/>
  <c r="P5887" i="21"/>
  <c r="P5888" i="21"/>
  <c r="P5889" i="21"/>
  <c r="P5890" i="21"/>
  <c r="P5891" i="21"/>
  <c r="P5892" i="21"/>
  <c r="P5893" i="21"/>
  <c r="P5894" i="21"/>
  <c r="P5895" i="21"/>
  <c r="P5896" i="21"/>
  <c r="P5897" i="21"/>
  <c r="P5898" i="21"/>
  <c r="P5899" i="21"/>
  <c r="P5900" i="21"/>
  <c r="P5901" i="21"/>
  <c r="P5902" i="21"/>
  <c r="P5903" i="21"/>
  <c r="P5904" i="21"/>
  <c r="P5905" i="21"/>
  <c r="P5906" i="21"/>
  <c r="P5907" i="21"/>
  <c r="P5908" i="21"/>
  <c r="P5909" i="21"/>
  <c r="P5910" i="21"/>
  <c r="P5911" i="21"/>
  <c r="P5912" i="21"/>
  <c r="P5913" i="21"/>
  <c r="P5914" i="21"/>
  <c r="P5915" i="21"/>
  <c r="P5916" i="21"/>
  <c r="P5917" i="21"/>
  <c r="P5918" i="21"/>
  <c r="P5919" i="21"/>
  <c r="P5920" i="21"/>
  <c r="P5921" i="21"/>
  <c r="P5922" i="21"/>
  <c r="P5923" i="21"/>
  <c r="P5924" i="21"/>
  <c r="P5925" i="21"/>
  <c r="P5926" i="21"/>
  <c r="P5927" i="21"/>
  <c r="P5928" i="21"/>
  <c r="P5929" i="21"/>
  <c r="P5930" i="21"/>
  <c r="P5931" i="21"/>
  <c r="P5932" i="21"/>
  <c r="P5933" i="21"/>
  <c r="P5934" i="21"/>
  <c r="P5935" i="21"/>
  <c r="P5936" i="21"/>
  <c r="P5937" i="21"/>
  <c r="P5938" i="21"/>
  <c r="P5939" i="21"/>
  <c r="P5940" i="21"/>
  <c r="P5941" i="21"/>
  <c r="P5942" i="21"/>
  <c r="P5943" i="21"/>
  <c r="P5944" i="21"/>
  <c r="P5945" i="21"/>
  <c r="P5946" i="21"/>
  <c r="P5947" i="21"/>
  <c r="P5948" i="21"/>
  <c r="P5949" i="21"/>
  <c r="P5950" i="21"/>
  <c r="P5951" i="21"/>
  <c r="P5952" i="21"/>
  <c r="P5953" i="21"/>
  <c r="P5954" i="21"/>
  <c r="P5955" i="21"/>
  <c r="P5956" i="21"/>
  <c r="P5957" i="21"/>
  <c r="P5958" i="21"/>
  <c r="P5959" i="21"/>
  <c r="P5960" i="21"/>
  <c r="P5961" i="21"/>
  <c r="P5962" i="21"/>
  <c r="P5963" i="21"/>
  <c r="P5964" i="21"/>
  <c r="P5965" i="21"/>
  <c r="P5966" i="21"/>
  <c r="P5967" i="21"/>
  <c r="P5968" i="21"/>
  <c r="P5969" i="21"/>
  <c r="P5970" i="21"/>
  <c r="P5971" i="21"/>
  <c r="P5972" i="21"/>
  <c r="P5973" i="21"/>
  <c r="P5974" i="21"/>
  <c r="P5975" i="21"/>
  <c r="P5976" i="21"/>
  <c r="P5977" i="21"/>
  <c r="P5978" i="21"/>
  <c r="P5979" i="21"/>
  <c r="P5980" i="21"/>
  <c r="P5981" i="21"/>
  <c r="P5982" i="21"/>
  <c r="P5983" i="21"/>
  <c r="P5984" i="21"/>
  <c r="P5985" i="21"/>
  <c r="P5986" i="21"/>
  <c r="P5987" i="21"/>
  <c r="P5988" i="21"/>
  <c r="P5989" i="21"/>
  <c r="P5990" i="21"/>
  <c r="P5991" i="21"/>
  <c r="P5992" i="21"/>
  <c r="P5993" i="21"/>
  <c r="P5994" i="21"/>
  <c r="P5995" i="21"/>
  <c r="P5996" i="21"/>
  <c r="P5997" i="21"/>
  <c r="P5998" i="21"/>
  <c r="P5999" i="21"/>
  <c r="P6000" i="21"/>
  <c r="P6001" i="21"/>
  <c r="P6002" i="21"/>
  <c r="P6003" i="21"/>
  <c r="P6004" i="21"/>
  <c r="P6005" i="21"/>
  <c r="P6006" i="21"/>
  <c r="P6007" i="21"/>
  <c r="P6008" i="21"/>
  <c r="P6009" i="21"/>
  <c r="P6010" i="21"/>
  <c r="P6011" i="21"/>
  <c r="P6012" i="21"/>
  <c r="P6013" i="21"/>
  <c r="P6014" i="21"/>
  <c r="P6015" i="21"/>
  <c r="P6016" i="21"/>
  <c r="P6017" i="21"/>
  <c r="P6018" i="21"/>
  <c r="P6019" i="21"/>
  <c r="P6020" i="21"/>
  <c r="P6021" i="21"/>
  <c r="P6022" i="21"/>
  <c r="P6023" i="21"/>
  <c r="P6024" i="21"/>
  <c r="P6025" i="21"/>
  <c r="P6026" i="21"/>
  <c r="P6027" i="21"/>
  <c r="P6028" i="21"/>
  <c r="P6029" i="21"/>
  <c r="P6030" i="21"/>
  <c r="P6031" i="21"/>
  <c r="P6032" i="21"/>
  <c r="P6033" i="21"/>
  <c r="P6034" i="21"/>
  <c r="P6035" i="21"/>
  <c r="P6036" i="21"/>
  <c r="P6037" i="21"/>
  <c r="P6038" i="21"/>
  <c r="P6039" i="21"/>
  <c r="P6040" i="21"/>
  <c r="P6041" i="21"/>
  <c r="P6042" i="21"/>
  <c r="P6043" i="21"/>
  <c r="P6044" i="21"/>
  <c r="P6045" i="21"/>
  <c r="P6046" i="21"/>
  <c r="P6047" i="21"/>
  <c r="P6048" i="21"/>
  <c r="P6049" i="21"/>
  <c r="P6050" i="21"/>
  <c r="P6051" i="21"/>
  <c r="P6052" i="21"/>
  <c r="P6053" i="21"/>
  <c r="P6054" i="21"/>
  <c r="P6055" i="21"/>
  <c r="P6056" i="21"/>
  <c r="P6057" i="21"/>
  <c r="P6058" i="21"/>
  <c r="P6059" i="21"/>
  <c r="P6060" i="21"/>
  <c r="P6061" i="21"/>
  <c r="P6062" i="21"/>
  <c r="P6063" i="21"/>
  <c r="P6064" i="21"/>
  <c r="P6065" i="21"/>
  <c r="P6066" i="21"/>
  <c r="P6067" i="21"/>
  <c r="P6068" i="21"/>
  <c r="P6069" i="21"/>
  <c r="P6070" i="21"/>
  <c r="P6071" i="21"/>
  <c r="P6072" i="21"/>
  <c r="P6073" i="21"/>
  <c r="P6074" i="21"/>
  <c r="P6075" i="21"/>
  <c r="P6076" i="21"/>
  <c r="P6077" i="21"/>
  <c r="P6078" i="21"/>
  <c r="P6079" i="21"/>
  <c r="P6080" i="21"/>
  <c r="P6081" i="21"/>
  <c r="P6082" i="21"/>
  <c r="P6083" i="21"/>
  <c r="P6084" i="21"/>
  <c r="P6085" i="21"/>
  <c r="P6086" i="21"/>
  <c r="P6087" i="21"/>
  <c r="P6088" i="21"/>
  <c r="P6089" i="21"/>
  <c r="P6090" i="21"/>
  <c r="P6091" i="21"/>
  <c r="P6092" i="21"/>
  <c r="P6093" i="21"/>
  <c r="P6094" i="21"/>
  <c r="P6095" i="21"/>
  <c r="P6096" i="21"/>
  <c r="P6097" i="21"/>
  <c r="P6098" i="21"/>
  <c r="P6099" i="21"/>
  <c r="P6100" i="21"/>
  <c r="P6101" i="21"/>
  <c r="P6102" i="21"/>
  <c r="P6103" i="21"/>
  <c r="P6104" i="21"/>
  <c r="P6105" i="21"/>
  <c r="P6106" i="21"/>
  <c r="P6107" i="21"/>
  <c r="P6108" i="21"/>
  <c r="P6109" i="21"/>
  <c r="P6110" i="21"/>
  <c r="P6111" i="21"/>
  <c r="P6112" i="21"/>
  <c r="P6113" i="21"/>
  <c r="P6114" i="21"/>
  <c r="P6115" i="21"/>
  <c r="P6116" i="21"/>
  <c r="P6117" i="21"/>
  <c r="P6118" i="21"/>
  <c r="P6119" i="21"/>
  <c r="P6120" i="21"/>
  <c r="P6121" i="21"/>
  <c r="P6122" i="21"/>
  <c r="P6123" i="21"/>
  <c r="P6124" i="21"/>
  <c r="P6125" i="21"/>
  <c r="P6126" i="21"/>
  <c r="P6127" i="21"/>
  <c r="P6128" i="21"/>
  <c r="P6129" i="21"/>
  <c r="P6130" i="21"/>
  <c r="P6131" i="21"/>
  <c r="P6132" i="21"/>
  <c r="P6133" i="21"/>
  <c r="P6134" i="21"/>
  <c r="P6135" i="21"/>
  <c r="P6136" i="21"/>
  <c r="P6137" i="21"/>
  <c r="P6138" i="21"/>
  <c r="P6139" i="21"/>
  <c r="P6140" i="21"/>
  <c r="P6141" i="21"/>
  <c r="P6142" i="21"/>
  <c r="P6143" i="21"/>
  <c r="P6144" i="21"/>
  <c r="P6145" i="21"/>
  <c r="P6146" i="21"/>
  <c r="P6147" i="21"/>
  <c r="P6148" i="21"/>
  <c r="P6149" i="21"/>
  <c r="P6150" i="21"/>
  <c r="P6151" i="21"/>
  <c r="P6152" i="21"/>
  <c r="P6153" i="21"/>
  <c r="P6154" i="21"/>
  <c r="P6155" i="21"/>
  <c r="P6156" i="21"/>
  <c r="P6157" i="21"/>
  <c r="P6158" i="21"/>
  <c r="P6159" i="21"/>
  <c r="P6160" i="21"/>
  <c r="P6161" i="21"/>
  <c r="P6162" i="21"/>
  <c r="P6163" i="21"/>
  <c r="P6164" i="21"/>
  <c r="P6165" i="21"/>
  <c r="P6166" i="21"/>
  <c r="P6167" i="21"/>
  <c r="P6168" i="21"/>
  <c r="P6169" i="21"/>
  <c r="P6170" i="21"/>
  <c r="P6171" i="21"/>
  <c r="P6172" i="21"/>
  <c r="P6173" i="21"/>
  <c r="P6174" i="21"/>
  <c r="P6175" i="21"/>
  <c r="P6176" i="21"/>
  <c r="P6177" i="21"/>
  <c r="P6178" i="21"/>
  <c r="P6179" i="21"/>
  <c r="P6180" i="21"/>
  <c r="P6181" i="21"/>
  <c r="P6182" i="21"/>
  <c r="P6183" i="21"/>
  <c r="P6184" i="21"/>
  <c r="P6185" i="21"/>
  <c r="P6186" i="21"/>
  <c r="P6187" i="21"/>
  <c r="P6188" i="21"/>
  <c r="P6189" i="21"/>
  <c r="P6190" i="21"/>
  <c r="P6191" i="21"/>
  <c r="P6192" i="21"/>
  <c r="P6193" i="21"/>
  <c r="P6194" i="21"/>
  <c r="P6195" i="21"/>
  <c r="P6196" i="21"/>
  <c r="P6197" i="21"/>
  <c r="P6198" i="21"/>
  <c r="P6199" i="21"/>
  <c r="P6200" i="21"/>
  <c r="P6201" i="21"/>
  <c r="P6202" i="21"/>
  <c r="P6203" i="21"/>
  <c r="P6204" i="21"/>
  <c r="P6205" i="21"/>
  <c r="P6206" i="21"/>
  <c r="P6207" i="21"/>
  <c r="P6208" i="21"/>
  <c r="P6209" i="21"/>
  <c r="P6210" i="21"/>
  <c r="P6211" i="21"/>
  <c r="P6212" i="21"/>
  <c r="P6213" i="21"/>
  <c r="P6214" i="21"/>
  <c r="P6215" i="21"/>
  <c r="P6216" i="21"/>
  <c r="P6217" i="21"/>
  <c r="P6218" i="21"/>
  <c r="P6219" i="21"/>
  <c r="P6220" i="21"/>
  <c r="P6221" i="21"/>
  <c r="P6222" i="21"/>
  <c r="P6223" i="21"/>
  <c r="P6224" i="21"/>
  <c r="P6225" i="21"/>
  <c r="P6226" i="21"/>
  <c r="P6227" i="21"/>
  <c r="P6228" i="21"/>
  <c r="P6229" i="21"/>
  <c r="P6230" i="21"/>
  <c r="P6231" i="21"/>
  <c r="P6232" i="21"/>
  <c r="P6233" i="21"/>
  <c r="P6234" i="21"/>
  <c r="P6235" i="21"/>
  <c r="P6236" i="21"/>
  <c r="P6237" i="21"/>
  <c r="P6238" i="21"/>
  <c r="P6239" i="21"/>
  <c r="P6240" i="21"/>
  <c r="P6241" i="21"/>
  <c r="P6242" i="21"/>
  <c r="P6243" i="21"/>
  <c r="P6244" i="21"/>
  <c r="P6245" i="21"/>
  <c r="P6246" i="21"/>
  <c r="P6247" i="21"/>
  <c r="P6248" i="21"/>
  <c r="P6249" i="21"/>
  <c r="P6250" i="21"/>
  <c r="P6251" i="21"/>
  <c r="P6252" i="21"/>
  <c r="P6253" i="21"/>
  <c r="P6254" i="21"/>
  <c r="P6255" i="21"/>
  <c r="P6256" i="21"/>
  <c r="P6257" i="21"/>
  <c r="P6258" i="21"/>
  <c r="P6259" i="21"/>
  <c r="P6260" i="21"/>
  <c r="P6261" i="21"/>
  <c r="P6262" i="21"/>
  <c r="P6263" i="21"/>
  <c r="P6264" i="21"/>
  <c r="P6265" i="21"/>
  <c r="P6266" i="21"/>
  <c r="P6267" i="21"/>
  <c r="P6268" i="21"/>
  <c r="P6269" i="21"/>
  <c r="P6270" i="21"/>
  <c r="P6271" i="21"/>
  <c r="P6272" i="21"/>
  <c r="P6273" i="21"/>
  <c r="P6274" i="21"/>
  <c r="P6275" i="21"/>
  <c r="P6276" i="21"/>
  <c r="P6277" i="21"/>
  <c r="P6278" i="21"/>
  <c r="P6279" i="21"/>
  <c r="P6280" i="21"/>
  <c r="P6281" i="21"/>
  <c r="P6282" i="21"/>
  <c r="P6283" i="21"/>
  <c r="P6284" i="21"/>
  <c r="P6285" i="21"/>
  <c r="P6286" i="21"/>
  <c r="P6287" i="21"/>
  <c r="P6288" i="21"/>
  <c r="P6289" i="21"/>
  <c r="P6290" i="21"/>
  <c r="P6291" i="21"/>
  <c r="P6292" i="21"/>
  <c r="P6293" i="21"/>
  <c r="P6294" i="21"/>
  <c r="P6295" i="21"/>
  <c r="P6296" i="21"/>
  <c r="P6297" i="21"/>
  <c r="P6298" i="21"/>
  <c r="P6299" i="21"/>
  <c r="P6300" i="21"/>
  <c r="P6301" i="21"/>
  <c r="P6302" i="21"/>
  <c r="P6303" i="21"/>
  <c r="P6304" i="21"/>
  <c r="P6305" i="21"/>
  <c r="P6306" i="21"/>
  <c r="P6307" i="21"/>
  <c r="P6308" i="21"/>
  <c r="P6309" i="21"/>
  <c r="P6310" i="21"/>
  <c r="P6311" i="21"/>
  <c r="P6312" i="21"/>
  <c r="P6313" i="21"/>
  <c r="P6314" i="21"/>
  <c r="P6315" i="21"/>
  <c r="P6316" i="21"/>
  <c r="P6317" i="21"/>
  <c r="P6318" i="21"/>
  <c r="P6319" i="21"/>
  <c r="P6320" i="21"/>
  <c r="P6321" i="21"/>
  <c r="P6322" i="21"/>
  <c r="P6323" i="21"/>
  <c r="P6324" i="21"/>
  <c r="P6325" i="21"/>
  <c r="P6326" i="21"/>
  <c r="P6327" i="21"/>
  <c r="P6328" i="21"/>
  <c r="P6329" i="21"/>
  <c r="P6330" i="21"/>
  <c r="P6331" i="21"/>
  <c r="P6332" i="21"/>
  <c r="P6333" i="21"/>
  <c r="P6334" i="21"/>
  <c r="P6335" i="21"/>
  <c r="P6336" i="21"/>
  <c r="P6337" i="21"/>
  <c r="P6338" i="21"/>
  <c r="P6339" i="21"/>
  <c r="P6340" i="21"/>
  <c r="P6341" i="21"/>
  <c r="P6342" i="21"/>
  <c r="P6343" i="21"/>
  <c r="P6344" i="21"/>
  <c r="P6345" i="21"/>
  <c r="P6346" i="21"/>
  <c r="P6347" i="21"/>
  <c r="P6348" i="21"/>
  <c r="P6349" i="21"/>
  <c r="P6350" i="21"/>
  <c r="P6351" i="21"/>
  <c r="P6352" i="21"/>
  <c r="P6353" i="21"/>
  <c r="P6354" i="21"/>
  <c r="P6355" i="21"/>
  <c r="P6356" i="21"/>
  <c r="P6357" i="21"/>
  <c r="P6358" i="21"/>
  <c r="P6359" i="21"/>
  <c r="P6360" i="21"/>
  <c r="P6361" i="21"/>
  <c r="P6362" i="21"/>
  <c r="P6363" i="21"/>
  <c r="P6364" i="21"/>
  <c r="P6365" i="21"/>
  <c r="P6366" i="21"/>
  <c r="P6367" i="21"/>
  <c r="P6368" i="21"/>
  <c r="P6369" i="21"/>
  <c r="P6370" i="21"/>
  <c r="P6371" i="21"/>
  <c r="P6372" i="21"/>
  <c r="P6373" i="21"/>
  <c r="P6374" i="21"/>
  <c r="P6375" i="21"/>
  <c r="P6376" i="21"/>
  <c r="P6377" i="21"/>
  <c r="P6378" i="21"/>
  <c r="P6379" i="21"/>
  <c r="P6380" i="21"/>
  <c r="P6381" i="21"/>
  <c r="P6382" i="21"/>
  <c r="P6383" i="21"/>
  <c r="P6384" i="21"/>
  <c r="P6385" i="21"/>
  <c r="P6386" i="21"/>
  <c r="P6387" i="21"/>
  <c r="P6388" i="21"/>
  <c r="P6389" i="21"/>
  <c r="P6390" i="21"/>
  <c r="P6391" i="21"/>
  <c r="P6392" i="21"/>
  <c r="P6393" i="21"/>
  <c r="P6394" i="21"/>
  <c r="P6395" i="21"/>
  <c r="P6396" i="21"/>
  <c r="P6397" i="21"/>
  <c r="P6398" i="21"/>
  <c r="P6399" i="21"/>
  <c r="P6400" i="21"/>
  <c r="P6401" i="21"/>
  <c r="P6402" i="21"/>
  <c r="P6403" i="21"/>
  <c r="P6404" i="21"/>
  <c r="P6405" i="21"/>
  <c r="P6406" i="21"/>
  <c r="P6407" i="21"/>
  <c r="P6408" i="21"/>
  <c r="P6409" i="21"/>
  <c r="P6410" i="21"/>
  <c r="P6411" i="21"/>
  <c r="P6412" i="21"/>
  <c r="P6413" i="21"/>
  <c r="P6414" i="21"/>
  <c r="P6415" i="21"/>
  <c r="P6416" i="21"/>
  <c r="P6417" i="21"/>
  <c r="P6418" i="21"/>
  <c r="P6419" i="21"/>
  <c r="P6420" i="21"/>
  <c r="P6421" i="21"/>
  <c r="P6422" i="21"/>
  <c r="P6423" i="21"/>
  <c r="P6424" i="21"/>
  <c r="P6425" i="21"/>
  <c r="P6426" i="21"/>
  <c r="P6427" i="21"/>
  <c r="P6428" i="21"/>
  <c r="P6429" i="21"/>
  <c r="P6430" i="21"/>
  <c r="P6431" i="21"/>
  <c r="P6432" i="21"/>
  <c r="P6433" i="21"/>
  <c r="P6434" i="21"/>
  <c r="P6435" i="21"/>
  <c r="P6436" i="21"/>
  <c r="P6437" i="21"/>
  <c r="P6438" i="21"/>
  <c r="P6439" i="21"/>
  <c r="P6440" i="21"/>
  <c r="P6441" i="21"/>
  <c r="P6442" i="21"/>
  <c r="P6443" i="21"/>
  <c r="P6444" i="21"/>
  <c r="P6445" i="21"/>
  <c r="P6446" i="21"/>
  <c r="P6447" i="21"/>
  <c r="P6448" i="21"/>
  <c r="P6449" i="21"/>
  <c r="P6450" i="21"/>
  <c r="P6451" i="21"/>
  <c r="P6452" i="21"/>
  <c r="P6453" i="21"/>
  <c r="P6454" i="21"/>
  <c r="P6455" i="21"/>
  <c r="P6456" i="21"/>
  <c r="P6457" i="21"/>
  <c r="P6458" i="21"/>
  <c r="P6459" i="21"/>
  <c r="P6460" i="21"/>
  <c r="P6461" i="21"/>
  <c r="P6462" i="21"/>
  <c r="P6463" i="21"/>
  <c r="P6464" i="21"/>
  <c r="P6465" i="21"/>
  <c r="P6466" i="21"/>
  <c r="P6467" i="21"/>
  <c r="P6468" i="21"/>
  <c r="P6469" i="21"/>
  <c r="P6470" i="21"/>
  <c r="P6471" i="21"/>
  <c r="P6472" i="21"/>
  <c r="P6473" i="21"/>
  <c r="P6474" i="21"/>
  <c r="P6475" i="21"/>
  <c r="P6476" i="21"/>
  <c r="P6477" i="21"/>
  <c r="P6478" i="21"/>
  <c r="P6479" i="21"/>
  <c r="P6480" i="21"/>
  <c r="P6481" i="21"/>
  <c r="P6482" i="21"/>
  <c r="P6483" i="21"/>
  <c r="P6484" i="21"/>
  <c r="P6485" i="21"/>
  <c r="P6486" i="21"/>
  <c r="P6487" i="21"/>
  <c r="P6488" i="21"/>
  <c r="P6489" i="21"/>
  <c r="P6490" i="21"/>
  <c r="P6491" i="21"/>
  <c r="P6492" i="21"/>
  <c r="P6493" i="21"/>
  <c r="P6494" i="21"/>
  <c r="P6495" i="21"/>
  <c r="P6496" i="21"/>
  <c r="P6497" i="21"/>
  <c r="P6498" i="21"/>
  <c r="P6499" i="21"/>
  <c r="P6500" i="21"/>
  <c r="P6501" i="21"/>
  <c r="P6502" i="21"/>
  <c r="P6503" i="21"/>
  <c r="P6504" i="21"/>
  <c r="P6505" i="21"/>
  <c r="P6506" i="21"/>
  <c r="P6507" i="21"/>
  <c r="P6508" i="21"/>
  <c r="P6509" i="21"/>
  <c r="P6510" i="21"/>
  <c r="P6511" i="21"/>
  <c r="P6512" i="21"/>
  <c r="P6513" i="21"/>
  <c r="P6514" i="21"/>
  <c r="P6515" i="21"/>
  <c r="P6516" i="21"/>
  <c r="P6517" i="21"/>
  <c r="P6518" i="21"/>
  <c r="P6519" i="21"/>
  <c r="P6520" i="21"/>
  <c r="P6521" i="21"/>
  <c r="P6522" i="21"/>
  <c r="P6523" i="21"/>
  <c r="P6524" i="21"/>
  <c r="P6525" i="21"/>
  <c r="P6526" i="21"/>
  <c r="P6527" i="21"/>
  <c r="P6528" i="21"/>
  <c r="P6529" i="21"/>
  <c r="P6530" i="21"/>
  <c r="P6531" i="21"/>
  <c r="P6532" i="21"/>
  <c r="P6533" i="21"/>
  <c r="P6534" i="21"/>
  <c r="P6535" i="21"/>
  <c r="P6536" i="21"/>
  <c r="P6537" i="21"/>
  <c r="P6538" i="21"/>
  <c r="P6539" i="21"/>
  <c r="P6540" i="21"/>
  <c r="P6541" i="21"/>
  <c r="P6542" i="21"/>
  <c r="P6543" i="21"/>
  <c r="P6544" i="21"/>
  <c r="P6545" i="21"/>
  <c r="P6546" i="21"/>
  <c r="P6547" i="21"/>
  <c r="P6548" i="21"/>
  <c r="P6549" i="21"/>
  <c r="P6550" i="21"/>
  <c r="P6551" i="21"/>
  <c r="P6552" i="21"/>
  <c r="P6553" i="21"/>
  <c r="P6554" i="21"/>
  <c r="P6555" i="21"/>
  <c r="P6556" i="21"/>
  <c r="P6557" i="21"/>
  <c r="P6558" i="21"/>
  <c r="P6559" i="21"/>
  <c r="P6560" i="21"/>
  <c r="P6561" i="21"/>
  <c r="P6562" i="21"/>
  <c r="P6563" i="21"/>
  <c r="P6564" i="21"/>
  <c r="P6565" i="21"/>
  <c r="P6566" i="21"/>
  <c r="P6567" i="21"/>
  <c r="P6568" i="21"/>
  <c r="P6569" i="21"/>
  <c r="P6570" i="21"/>
  <c r="P6571" i="21"/>
  <c r="P6572" i="21"/>
  <c r="P6573" i="21"/>
  <c r="P6574" i="21"/>
  <c r="P6575" i="21"/>
  <c r="P6576" i="21"/>
  <c r="P6577" i="21"/>
  <c r="P6578" i="21"/>
  <c r="P6579" i="21"/>
  <c r="P6580" i="21"/>
  <c r="P6581" i="21"/>
  <c r="P6582" i="21"/>
  <c r="P6583" i="21"/>
  <c r="P6584" i="21"/>
  <c r="P6585" i="21"/>
  <c r="P6586" i="21"/>
  <c r="P6587" i="21"/>
  <c r="P6588" i="21"/>
  <c r="P6589" i="21"/>
  <c r="P6590" i="21"/>
  <c r="P6591" i="21"/>
  <c r="P6592" i="21"/>
  <c r="P6593" i="21"/>
  <c r="P6594" i="21"/>
  <c r="P6595" i="21"/>
  <c r="P6596" i="21"/>
  <c r="P6597" i="21"/>
  <c r="P6598" i="21"/>
  <c r="P6599" i="21"/>
  <c r="P6600" i="21"/>
  <c r="P6601" i="21"/>
  <c r="P6602" i="21"/>
  <c r="P6603" i="21"/>
  <c r="P6604" i="21"/>
  <c r="P6605" i="21"/>
  <c r="P6606" i="21"/>
  <c r="P6607" i="21"/>
  <c r="P6608" i="21"/>
  <c r="P6609" i="21"/>
  <c r="P6610" i="21"/>
  <c r="P6611" i="21"/>
  <c r="P6612" i="21"/>
  <c r="P6613" i="21"/>
  <c r="P6614" i="21"/>
  <c r="P6615" i="21"/>
  <c r="P6616" i="21"/>
  <c r="P6617" i="21"/>
  <c r="P6618" i="21"/>
  <c r="P6619" i="21"/>
  <c r="P6620" i="21"/>
  <c r="P6621" i="21"/>
  <c r="P6622" i="21"/>
  <c r="P6623" i="21"/>
  <c r="P6624" i="21"/>
  <c r="P6625" i="21"/>
  <c r="P6626" i="21"/>
  <c r="P6627" i="21"/>
  <c r="P6628" i="21"/>
  <c r="P6629" i="21"/>
  <c r="P6630" i="21"/>
  <c r="P6631" i="21"/>
  <c r="P6632" i="21"/>
  <c r="P6633" i="21"/>
  <c r="P6634" i="21"/>
  <c r="P6635" i="21"/>
  <c r="P6636" i="21"/>
  <c r="P6637" i="21"/>
  <c r="P6638" i="21"/>
  <c r="P6639" i="21"/>
  <c r="P6640" i="21"/>
  <c r="P6641" i="21"/>
  <c r="P6642" i="21"/>
  <c r="P6643" i="21"/>
  <c r="P6644" i="21"/>
  <c r="P6645" i="21"/>
  <c r="P6646" i="21"/>
  <c r="P6647" i="21"/>
  <c r="P6648" i="21"/>
  <c r="P6649" i="21"/>
  <c r="P6650" i="21"/>
  <c r="P6651" i="21"/>
  <c r="P6652" i="21"/>
  <c r="P6653" i="21"/>
  <c r="P6654" i="21"/>
  <c r="P6655" i="21"/>
  <c r="P6656" i="21"/>
  <c r="P6657" i="21"/>
  <c r="P6658" i="21"/>
  <c r="P6659" i="21"/>
  <c r="P6660" i="21"/>
  <c r="P6661" i="21"/>
  <c r="P6662" i="21"/>
  <c r="P6663" i="21"/>
  <c r="P6664" i="21"/>
  <c r="P6665" i="21"/>
  <c r="P6666" i="21"/>
  <c r="P6667" i="21"/>
  <c r="P6668" i="21"/>
  <c r="P6669" i="21"/>
  <c r="P6670" i="21"/>
  <c r="P6671" i="21"/>
  <c r="P6672" i="21"/>
  <c r="P6673" i="21"/>
  <c r="P6674" i="21"/>
  <c r="P6675" i="21"/>
  <c r="P6676" i="21"/>
  <c r="P6677" i="21"/>
  <c r="P6678" i="21"/>
  <c r="P6679" i="21"/>
  <c r="P6680" i="21"/>
  <c r="P6681" i="21"/>
  <c r="P6682" i="21"/>
  <c r="P6683" i="21"/>
  <c r="P6684" i="21"/>
  <c r="P6685" i="21"/>
  <c r="P6686" i="21"/>
  <c r="P6687" i="21"/>
  <c r="P6688" i="21"/>
  <c r="P6689" i="21"/>
  <c r="P6690" i="21"/>
  <c r="P6691" i="21"/>
  <c r="P6692" i="21"/>
  <c r="P6693" i="21"/>
  <c r="P6694" i="21"/>
  <c r="P6695" i="21"/>
  <c r="P6696" i="21"/>
  <c r="P6697" i="21"/>
  <c r="P6698" i="21"/>
  <c r="P6699" i="21"/>
  <c r="P6700" i="21"/>
  <c r="P6701" i="21"/>
  <c r="P6702" i="21"/>
  <c r="P6703" i="21"/>
  <c r="P6704" i="21"/>
  <c r="P6705" i="21"/>
  <c r="P6706" i="21"/>
  <c r="P6707" i="21"/>
  <c r="P6708" i="21"/>
  <c r="P6709" i="21"/>
  <c r="P6710" i="21"/>
  <c r="P6711" i="21"/>
  <c r="P6712" i="21"/>
  <c r="P6713" i="21"/>
  <c r="P6714" i="21"/>
  <c r="P6715" i="21"/>
  <c r="P6716" i="21"/>
  <c r="P6717" i="21"/>
  <c r="P6718" i="21"/>
  <c r="P6719" i="21"/>
  <c r="P6720" i="21"/>
  <c r="P6721" i="21"/>
  <c r="P6722" i="21"/>
  <c r="P6723" i="21"/>
  <c r="P6724" i="21"/>
  <c r="P6725" i="21"/>
  <c r="P6726" i="21"/>
  <c r="P6727" i="21"/>
  <c r="P6728" i="21"/>
  <c r="P6729" i="21"/>
  <c r="P6730" i="21"/>
  <c r="P6731" i="21"/>
  <c r="P6732" i="21"/>
  <c r="P6733" i="21"/>
  <c r="P6734" i="21"/>
  <c r="P6735" i="21"/>
  <c r="P6736" i="21"/>
  <c r="P6737" i="21"/>
  <c r="P6738" i="21"/>
  <c r="P6739" i="21"/>
  <c r="P6740" i="21"/>
  <c r="P6741" i="21"/>
  <c r="P6742" i="21"/>
  <c r="P6743" i="21"/>
  <c r="P6744" i="21"/>
  <c r="P6745" i="21"/>
  <c r="P6746" i="21"/>
  <c r="P6747" i="21"/>
  <c r="P6748" i="21"/>
  <c r="P6749" i="21"/>
  <c r="P6750" i="21"/>
  <c r="P6751" i="21"/>
  <c r="P6752" i="21"/>
  <c r="P6753" i="21"/>
  <c r="P6754" i="21"/>
  <c r="P6755" i="21"/>
  <c r="P6756" i="21"/>
  <c r="P6757" i="21"/>
  <c r="P6758" i="21"/>
  <c r="P6759" i="21"/>
  <c r="P6760" i="21"/>
  <c r="P6761" i="21"/>
  <c r="P6762" i="21"/>
  <c r="P6763" i="21"/>
  <c r="P6764" i="21"/>
  <c r="P6765" i="21"/>
  <c r="P6766" i="21"/>
  <c r="P6767" i="21"/>
  <c r="P6768" i="21"/>
  <c r="P6769" i="21"/>
  <c r="P6770" i="21"/>
  <c r="P6771" i="21"/>
  <c r="P6772" i="21"/>
  <c r="P6773" i="21"/>
  <c r="P6774" i="21"/>
  <c r="P6775" i="21"/>
  <c r="P6776" i="21"/>
  <c r="P6777" i="21"/>
  <c r="P6778" i="21"/>
  <c r="P6779" i="21"/>
  <c r="P6780" i="21"/>
  <c r="P6781" i="21"/>
  <c r="P6782" i="21"/>
  <c r="P6783" i="21"/>
  <c r="P6784" i="21"/>
  <c r="P6785" i="21"/>
  <c r="P6786" i="21"/>
  <c r="P6787" i="21"/>
  <c r="P6788" i="21"/>
  <c r="P6789" i="21"/>
  <c r="P6790" i="21"/>
  <c r="P6791" i="21"/>
  <c r="P6792" i="21"/>
  <c r="P6793" i="21"/>
  <c r="P6794" i="21"/>
  <c r="P6795" i="21"/>
  <c r="P6796" i="21"/>
  <c r="P6797" i="21"/>
  <c r="P6798" i="21"/>
  <c r="P6799" i="21"/>
  <c r="P6800" i="21"/>
  <c r="P6801" i="21"/>
  <c r="P6802" i="21"/>
  <c r="P6803" i="21"/>
  <c r="P6804" i="21"/>
  <c r="P6805" i="21"/>
  <c r="P6806" i="21"/>
  <c r="P6807" i="21"/>
  <c r="P6808" i="21"/>
  <c r="P6809" i="21"/>
  <c r="P6810" i="21"/>
  <c r="P6811" i="21"/>
  <c r="P6812" i="21"/>
  <c r="P6813" i="21"/>
  <c r="P6814" i="21"/>
  <c r="P6815" i="21"/>
  <c r="P6816" i="21"/>
  <c r="P6817" i="21"/>
  <c r="P6818" i="21"/>
  <c r="P6819" i="21"/>
  <c r="P6820" i="21"/>
  <c r="P6821" i="21"/>
  <c r="P6822" i="21"/>
  <c r="P6823" i="21"/>
  <c r="P6824" i="21"/>
  <c r="P6825" i="21"/>
  <c r="P6826" i="21"/>
  <c r="P6827" i="21"/>
  <c r="P6828" i="21"/>
  <c r="P6829" i="21"/>
  <c r="P6830" i="21"/>
  <c r="P6831" i="21"/>
  <c r="P6832" i="21"/>
  <c r="P6833" i="21"/>
  <c r="P6834" i="21"/>
  <c r="P6835" i="21"/>
  <c r="P6836" i="21"/>
  <c r="P6837" i="21"/>
  <c r="P6838" i="21"/>
  <c r="P6839" i="21"/>
  <c r="P6840" i="21"/>
  <c r="P6841" i="21"/>
  <c r="P6842" i="21"/>
  <c r="P6843" i="21"/>
  <c r="P6844" i="21"/>
  <c r="P6845" i="21"/>
  <c r="P6846" i="21"/>
  <c r="P6847" i="21"/>
  <c r="P6848" i="21"/>
  <c r="P6849" i="21"/>
  <c r="P6850" i="21"/>
  <c r="P6851" i="21"/>
  <c r="P6852" i="21"/>
  <c r="P6853" i="21"/>
  <c r="P6854" i="21"/>
  <c r="P6855" i="21"/>
  <c r="P6856" i="21"/>
  <c r="P6857" i="21"/>
  <c r="P6858" i="21"/>
  <c r="P6859" i="21"/>
  <c r="P6860" i="21"/>
  <c r="P6861" i="21"/>
  <c r="P6862" i="21"/>
  <c r="P6863" i="21"/>
  <c r="P6864" i="21"/>
  <c r="P6865" i="21"/>
  <c r="P6866" i="21"/>
  <c r="P6867" i="21"/>
  <c r="P6868" i="21"/>
  <c r="P6869" i="21"/>
  <c r="P6870" i="21"/>
  <c r="P6871" i="21"/>
  <c r="P6872" i="21"/>
  <c r="P6873" i="21"/>
  <c r="P6874" i="21"/>
  <c r="P6875" i="21"/>
  <c r="P6876" i="21"/>
  <c r="P6877" i="21"/>
  <c r="P6878" i="21"/>
  <c r="P6879" i="21"/>
  <c r="P6880" i="21"/>
  <c r="P6881" i="21"/>
  <c r="P6882" i="21"/>
  <c r="P6883" i="21"/>
  <c r="P6884" i="21"/>
  <c r="P6885" i="21"/>
  <c r="P6886" i="21"/>
  <c r="P6887" i="21"/>
  <c r="P6888" i="21"/>
  <c r="P6889" i="21"/>
  <c r="P6890" i="21"/>
  <c r="P6891" i="21"/>
  <c r="P6892" i="21"/>
  <c r="P6893" i="21"/>
  <c r="P6894" i="21"/>
  <c r="P6895" i="21"/>
  <c r="P6896" i="21"/>
  <c r="P6897" i="21"/>
  <c r="P6898" i="21"/>
  <c r="P6899" i="21"/>
  <c r="P6900" i="21"/>
  <c r="P6901" i="21"/>
  <c r="P6902" i="21"/>
  <c r="P6903" i="21"/>
  <c r="P6904" i="21"/>
  <c r="P6905" i="21"/>
  <c r="P6906" i="21"/>
  <c r="P6907" i="21"/>
  <c r="P6908" i="21"/>
  <c r="P6909" i="21"/>
  <c r="P6910" i="21"/>
  <c r="P6911" i="21"/>
  <c r="P6912" i="21"/>
  <c r="P6913" i="21"/>
  <c r="P6914" i="21"/>
  <c r="P6915" i="21"/>
  <c r="P6916" i="21"/>
  <c r="P6917" i="21"/>
  <c r="P6918" i="21"/>
  <c r="P6919" i="21"/>
  <c r="P6920" i="21"/>
  <c r="P6921" i="21"/>
  <c r="P6922" i="21"/>
  <c r="P6923" i="21"/>
  <c r="P6924" i="21"/>
  <c r="P6925" i="21"/>
  <c r="P6926" i="21"/>
  <c r="P6927" i="21"/>
  <c r="P6928" i="21"/>
  <c r="P6929" i="21"/>
  <c r="P6930" i="21"/>
  <c r="P6931" i="21"/>
  <c r="P6932" i="21"/>
  <c r="P6933" i="21"/>
  <c r="P6934" i="21"/>
  <c r="P6935" i="21"/>
  <c r="P6936" i="21"/>
  <c r="P6937" i="21"/>
  <c r="P6938" i="21"/>
  <c r="P6939" i="21"/>
  <c r="P6940" i="21"/>
  <c r="P6941" i="21"/>
  <c r="P6942" i="21"/>
  <c r="P6943" i="21"/>
  <c r="P6944" i="21"/>
  <c r="P6945" i="21"/>
  <c r="P6946" i="21"/>
  <c r="P6947" i="21"/>
  <c r="P6948" i="21"/>
  <c r="P6949" i="21"/>
  <c r="P6950" i="21"/>
  <c r="P6951" i="21"/>
  <c r="P6952" i="21"/>
  <c r="P6953" i="21"/>
  <c r="P6954" i="21"/>
  <c r="P6955" i="21"/>
  <c r="P6956" i="21"/>
  <c r="P6957" i="21"/>
  <c r="P6958" i="21"/>
  <c r="P6959" i="21"/>
  <c r="P6960" i="21"/>
  <c r="P6961" i="21"/>
  <c r="P6962" i="21"/>
  <c r="P6963" i="21"/>
  <c r="P6964" i="21"/>
  <c r="P6965" i="21"/>
  <c r="P6966" i="21"/>
  <c r="P6967" i="21"/>
  <c r="P6968" i="21"/>
  <c r="P6969" i="21"/>
  <c r="P6970" i="21"/>
  <c r="P6971" i="21"/>
  <c r="P6972" i="21"/>
  <c r="P6973" i="21"/>
  <c r="P6974" i="21"/>
  <c r="P6975" i="21"/>
  <c r="P6976" i="21"/>
  <c r="P6977" i="21"/>
  <c r="P6978" i="21"/>
  <c r="P6979" i="21"/>
  <c r="P6980" i="21"/>
  <c r="P6981" i="21"/>
  <c r="P6982" i="21"/>
  <c r="P6983" i="21"/>
  <c r="P6984" i="21"/>
  <c r="P6985" i="21"/>
  <c r="P6986" i="21"/>
  <c r="P6987" i="21"/>
  <c r="P6988" i="21"/>
  <c r="P6989" i="21"/>
  <c r="P6990" i="21"/>
  <c r="P6991" i="21"/>
  <c r="P6992" i="21"/>
  <c r="P6993" i="21"/>
  <c r="P6994" i="21"/>
  <c r="P6995" i="21"/>
  <c r="P6996" i="21"/>
  <c r="P6997" i="21"/>
  <c r="P6998" i="21"/>
  <c r="P6999" i="21"/>
  <c r="P7000" i="21"/>
  <c r="P7001" i="21"/>
  <c r="P7002" i="21"/>
  <c r="P7003" i="21"/>
  <c r="P7004" i="21"/>
  <c r="P7005" i="21"/>
  <c r="P7006" i="21"/>
  <c r="P7007" i="21"/>
  <c r="P7008" i="21"/>
  <c r="P7009" i="21"/>
  <c r="P7010" i="21"/>
  <c r="P7011" i="21"/>
  <c r="P7012" i="21"/>
  <c r="P7013" i="21"/>
  <c r="P7014" i="21"/>
  <c r="P7015" i="21"/>
  <c r="P7016" i="21"/>
  <c r="P7017" i="21"/>
  <c r="P7018" i="21"/>
  <c r="P7019" i="21"/>
  <c r="P7020" i="21"/>
  <c r="P7021" i="21"/>
  <c r="P7022" i="21"/>
  <c r="P7023" i="21"/>
  <c r="P7024" i="21"/>
  <c r="P7025" i="21"/>
  <c r="P7026" i="21"/>
  <c r="P7027" i="21"/>
  <c r="P7028" i="21"/>
  <c r="P7029" i="21"/>
  <c r="P7030" i="21"/>
  <c r="P7031" i="21"/>
  <c r="P7032" i="21"/>
  <c r="P7033" i="21"/>
  <c r="P7034" i="21"/>
  <c r="P7035" i="21"/>
  <c r="P7036" i="21"/>
  <c r="P7037" i="21"/>
  <c r="P7038" i="21"/>
  <c r="P7039" i="21"/>
  <c r="P7040" i="21"/>
  <c r="P7041" i="21"/>
  <c r="P7042" i="21"/>
  <c r="P7043" i="21"/>
  <c r="P7044" i="21"/>
  <c r="P7045" i="21"/>
  <c r="P7046" i="21"/>
  <c r="P7047" i="21"/>
  <c r="P7048" i="21"/>
  <c r="P7049" i="21"/>
  <c r="P7050" i="21"/>
  <c r="P7051" i="21"/>
  <c r="P7052" i="21"/>
  <c r="P7053" i="21"/>
  <c r="P7054" i="21"/>
  <c r="P7055" i="21"/>
  <c r="P7056" i="21"/>
  <c r="P7057" i="21"/>
  <c r="P7058" i="21"/>
  <c r="P7059" i="21"/>
  <c r="P7060" i="21"/>
  <c r="P7061" i="21"/>
  <c r="P7062" i="21"/>
  <c r="P7063" i="21"/>
  <c r="P7064" i="21"/>
  <c r="P7065" i="21"/>
  <c r="P7066" i="21"/>
  <c r="P7067" i="21"/>
  <c r="P7068" i="21"/>
  <c r="P7069" i="21"/>
  <c r="P7070" i="21"/>
  <c r="P7071" i="21"/>
  <c r="P7072" i="21"/>
  <c r="P7073" i="21"/>
  <c r="P7074" i="21"/>
  <c r="P7075" i="21"/>
  <c r="P7076" i="21"/>
  <c r="P7077" i="21"/>
  <c r="P7078" i="21"/>
  <c r="P7079" i="21"/>
  <c r="P7080" i="21"/>
  <c r="P7081" i="21"/>
  <c r="P7082" i="21"/>
  <c r="P7083" i="21"/>
  <c r="P7084" i="21"/>
  <c r="P7085" i="21"/>
  <c r="P7086" i="21"/>
  <c r="P7087" i="21"/>
  <c r="P7088" i="21"/>
  <c r="P7089" i="21"/>
  <c r="P7090" i="21"/>
  <c r="P7091" i="21"/>
  <c r="P7092" i="21"/>
  <c r="P7093" i="21"/>
  <c r="P7094" i="21"/>
  <c r="P7095" i="21"/>
  <c r="P7096" i="21"/>
  <c r="P7097" i="21"/>
  <c r="P7098" i="21"/>
  <c r="P7099" i="21"/>
  <c r="P7100" i="21"/>
  <c r="P7101" i="21"/>
  <c r="P7102" i="21"/>
  <c r="P7103" i="21"/>
  <c r="P7104" i="21"/>
  <c r="P7105" i="21"/>
  <c r="P7106" i="21"/>
  <c r="P7107" i="21"/>
  <c r="P7108" i="21"/>
  <c r="P7109" i="21"/>
  <c r="P7110" i="21"/>
  <c r="P7111" i="21"/>
  <c r="P7112" i="21"/>
  <c r="P7113" i="21"/>
  <c r="P7114" i="21"/>
  <c r="P7115" i="21"/>
  <c r="P7116" i="21"/>
  <c r="P7117" i="21"/>
  <c r="P7118" i="21"/>
  <c r="P7119" i="21"/>
  <c r="P7120" i="21"/>
  <c r="P7121" i="21"/>
  <c r="P7122" i="21"/>
  <c r="P7123" i="21"/>
  <c r="P7124" i="21"/>
  <c r="P7125" i="21"/>
  <c r="P7126" i="21"/>
  <c r="P7127" i="21"/>
  <c r="P7128" i="21"/>
  <c r="P7129" i="21"/>
  <c r="P7130" i="21"/>
  <c r="P7131" i="21"/>
  <c r="P7132" i="21"/>
  <c r="P7133" i="21"/>
  <c r="P7134" i="21"/>
  <c r="P7135" i="21"/>
  <c r="P7136" i="21"/>
  <c r="P7137" i="21"/>
  <c r="P7138" i="21"/>
  <c r="P7139" i="21"/>
  <c r="P7140" i="21"/>
  <c r="P7141" i="21"/>
  <c r="P7142" i="21"/>
  <c r="P7143" i="21"/>
  <c r="P7144" i="21"/>
  <c r="P7145" i="21"/>
  <c r="P7146" i="21"/>
  <c r="P7147" i="21"/>
  <c r="P7148" i="21"/>
  <c r="P7149" i="21"/>
  <c r="P7150" i="21"/>
  <c r="P7151" i="21"/>
  <c r="P7152" i="21"/>
  <c r="P7153" i="21"/>
  <c r="P7154" i="21"/>
  <c r="P7155" i="21"/>
  <c r="P7156" i="21"/>
  <c r="P7157" i="21"/>
  <c r="P7158" i="21"/>
  <c r="P7159" i="21"/>
  <c r="P7160" i="21"/>
  <c r="P7161" i="21"/>
  <c r="P7162" i="21"/>
  <c r="P7163" i="21"/>
  <c r="P7164" i="21"/>
  <c r="P7165" i="21"/>
  <c r="P7166" i="21"/>
  <c r="P7167" i="21"/>
  <c r="P7168" i="21"/>
  <c r="P7169" i="21"/>
  <c r="P7170" i="21"/>
  <c r="P7171" i="21"/>
  <c r="P7172" i="21"/>
  <c r="P7173" i="21"/>
  <c r="P7174" i="21"/>
  <c r="P7175" i="21"/>
  <c r="P7176" i="21"/>
  <c r="P7177" i="21"/>
  <c r="P7178" i="21"/>
  <c r="P7179" i="21"/>
  <c r="P7180" i="21"/>
  <c r="P7181" i="21"/>
  <c r="P7182" i="21"/>
  <c r="P7183" i="21"/>
  <c r="P7184" i="21"/>
  <c r="P7185" i="21"/>
  <c r="P7186" i="21"/>
  <c r="P7187" i="21"/>
  <c r="P7188" i="21"/>
  <c r="P7189" i="21"/>
  <c r="P7190" i="21"/>
  <c r="P7191" i="21"/>
  <c r="P7192" i="21"/>
  <c r="P7193" i="21"/>
  <c r="P7194" i="21"/>
  <c r="P7195" i="21"/>
  <c r="P7196" i="21"/>
  <c r="P7197" i="21"/>
  <c r="P7198" i="21"/>
  <c r="P7199" i="21"/>
  <c r="P7200" i="21"/>
  <c r="P7201" i="21"/>
  <c r="P7202" i="21"/>
  <c r="P7203" i="21"/>
  <c r="P7204" i="21"/>
  <c r="P7205" i="21"/>
  <c r="P7206" i="21"/>
  <c r="P7207" i="21"/>
  <c r="P7208" i="21"/>
  <c r="P7209" i="21"/>
  <c r="P7210" i="21"/>
  <c r="P7211" i="21"/>
  <c r="P7212" i="21"/>
  <c r="P7213" i="21"/>
  <c r="P7214" i="21"/>
  <c r="P7215" i="21"/>
  <c r="P7216" i="21"/>
  <c r="P7217" i="21"/>
  <c r="P7218" i="21"/>
  <c r="P7219" i="21"/>
  <c r="P7220" i="21"/>
  <c r="P7221" i="21"/>
  <c r="P7222" i="21"/>
  <c r="P7223" i="21"/>
  <c r="P7224" i="21"/>
  <c r="P7225" i="21"/>
  <c r="P7226" i="21"/>
  <c r="P7227" i="21"/>
  <c r="P7228" i="21"/>
  <c r="P7229" i="21"/>
  <c r="P7230" i="21"/>
  <c r="P7231" i="21"/>
  <c r="P7232" i="21"/>
  <c r="P7233" i="21"/>
  <c r="P7234" i="21"/>
  <c r="P7235" i="21"/>
  <c r="P7236" i="21"/>
  <c r="P7237" i="21"/>
  <c r="P7238" i="21"/>
  <c r="P7239" i="21"/>
  <c r="P7240" i="21"/>
  <c r="P7241" i="21"/>
  <c r="P7242" i="21"/>
  <c r="P7243" i="21"/>
  <c r="P7244" i="21"/>
  <c r="P7245" i="21"/>
  <c r="P7246" i="21"/>
  <c r="P7247" i="21"/>
  <c r="P7248" i="21"/>
  <c r="P7249" i="21"/>
  <c r="P7250" i="21"/>
  <c r="P7251" i="21"/>
  <c r="P7252" i="21"/>
  <c r="P7253" i="21"/>
  <c r="P7254" i="21"/>
  <c r="P7255" i="21"/>
  <c r="P7256" i="21"/>
  <c r="P7257" i="21"/>
  <c r="P7258" i="21"/>
  <c r="P7259" i="21"/>
  <c r="P7260" i="21"/>
  <c r="P7261" i="21"/>
  <c r="P7262" i="21"/>
  <c r="P7263" i="21"/>
  <c r="P7264" i="21"/>
  <c r="P7265" i="21"/>
  <c r="P7266" i="21"/>
  <c r="P7267" i="21"/>
  <c r="P7268" i="21"/>
  <c r="P7269" i="21"/>
  <c r="P7270" i="21"/>
  <c r="P7271" i="21"/>
  <c r="P7272" i="21"/>
  <c r="P7273" i="21"/>
  <c r="P7274" i="21"/>
  <c r="P7275" i="21"/>
  <c r="P7276" i="21"/>
  <c r="P7277" i="21"/>
  <c r="P7278" i="21"/>
  <c r="P7279" i="21"/>
  <c r="P7280" i="21"/>
  <c r="P7281" i="21"/>
  <c r="P7282" i="21"/>
  <c r="P7283" i="21"/>
  <c r="P7284" i="21"/>
  <c r="P7285" i="21"/>
  <c r="P7286" i="21"/>
  <c r="P7287" i="21"/>
  <c r="P7288" i="21"/>
  <c r="P7289" i="21"/>
  <c r="P7290" i="21"/>
  <c r="P7291" i="21"/>
  <c r="P7292" i="21"/>
  <c r="P7293" i="21"/>
  <c r="P7294" i="21"/>
  <c r="P7295" i="21"/>
  <c r="P7296" i="21"/>
  <c r="P7297" i="21"/>
  <c r="P7298" i="21"/>
  <c r="P7299" i="21"/>
  <c r="P7300" i="21"/>
  <c r="P7301" i="21"/>
  <c r="P7302" i="21"/>
  <c r="P7303" i="21"/>
  <c r="P7304" i="21"/>
  <c r="P7305" i="21"/>
  <c r="P7306" i="21"/>
  <c r="P7307" i="21"/>
  <c r="P7308" i="21"/>
  <c r="P7309" i="21"/>
  <c r="P7310" i="21"/>
  <c r="P7311" i="21"/>
  <c r="P7312" i="21"/>
  <c r="P7313" i="21"/>
  <c r="P7314" i="21"/>
  <c r="P7315" i="21"/>
  <c r="P7316" i="21"/>
  <c r="P7317" i="21"/>
  <c r="P7318" i="21"/>
  <c r="P7319" i="21"/>
  <c r="P7320" i="21"/>
  <c r="P7321" i="21"/>
  <c r="P7322" i="21"/>
  <c r="P7323" i="21"/>
  <c r="P7324" i="21"/>
  <c r="P7325" i="21"/>
  <c r="P7326" i="21"/>
  <c r="P7327" i="21"/>
  <c r="P7328" i="21"/>
  <c r="P7329" i="21"/>
  <c r="P7330" i="21"/>
  <c r="P7331" i="21"/>
  <c r="P7332" i="21"/>
  <c r="P7333" i="21"/>
  <c r="P7334" i="21"/>
  <c r="P7335" i="21"/>
  <c r="P7336" i="21"/>
  <c r="P7337" i="21"/>
  <c r="P7338" i="21"/>
  <c r="P7339" i="21"/>
  <c r="P7340" i="21"/>
  <c r="P7341" i="21"/>
  <c r="P7342" i="21"/>
  <c r="P7343" i="21"/>
  <c r="P7344" i="21"/>
  <c r="P7345" i="21"/>
  <c r="P7346" i="21"/>
  <c r="P7347" i="21"/>
  <c r="P7348" i="21"/>
  <c r="P7349" i="21"/>
  <c r="P7350" i="21"/>
  <c r="P7351" i="21"/>
  <c r="P7352" i="21"/>
  <c r="P7353" i="21"/>
  <c r="P7354" i="21"/>
  <c r="P7355" i="21"/>
  <c r="P7356" i="21"/>
  <c r="P7357" i="21"/>
  <c r="P7358" i="21"/>
  <c r="P7359" i="21"/>
  <c r="P7360" i="21"/>
  <c r="P7361" i="21"/>
  <c r="P7362" i="21"/>
  <c r="P7363" i="21"/>
  <c r="P7364" i="21"/>
  <c r="P7365" i="21"/>
  <c r="P7366" i="21"/>
  <c r="P7367" i="21"/>
  <c r="P7368" i="21"/>
  <c r="P7369" i="21"/>
  <c r="P7370" i="21"/>
  <c r="P7371" i="21"/>
  <c r="P7372" i="21"/>
  <c r="P7373" i="21"/>
  <c r="P7374" i="21"/>
  <c r="P7375" i="21"/>
  <c r="P7376" i="21"/>
  <c r="P7377" i="21"/>
  <c r="P7378" i="21"/>
  <c r="P7379" i="21"/>
  <c r="P7380" i="21"/>
  <c r="P7381" i="21"/>
  <c r="P7382" i="21"/>
  <c r="P7383" i="21"/>
  <c r="P7384" i="21"/>
  <c r="P7385" i="21"/>
  <c r="P7386" i="21"/>
  <c r="P7387" i="21"/>
  <c r="P7388" i="21"/>
  <c r="P7389" i="21"/>
  <c r="P7390" i="21"/>
  <c r="P7391" i="21"/>
  <c r="P7392" i="21"/>
  <c r="P7393" i="21"/>
  <c r="P7394" i="21"/>
  <c r="P7395" i="21"/>
  <c r="P7396" i="21"/>
  <c r="P7397" i="21"/>
  <c r="P7398" i="21"/>
  <c r="P7399" i="21"/>
  <c r="P7400" i="21"/>
  <c r="P7401" i="21"/>
  <c r="P7402" i="21"/>
  <c r="P7403" i="21"/>
  <c r="P7404" i="21"/>
  <c r="P7405" i="21"/>
  <c r="P7406" i="21"/>
  <c r="P7407" i="21"/>
  <c r="P7408" i="21"/>
  <c r="P7409" i="21"/>
  <c r="P7410" i="21"/>
  <c r="P7411" i="21"/>
  <c r="P7412" i="21"/>
  <c r="P7413" i="21"/>
  <c r="P7414" i="21"/>
  <c r="P7415" i="21"/>
  <c r="P7416" i="21"/>
  <c r="P7417" i="21"/>
  <c r="P7418" i="21"/>
  <c r="P7419" i="21"/>
  <c r="P7420" i="21"/>
  <c r="P7421" i="21"/>
  <c r="P7422" i="21"/>
  <c r="P7423" i="21"/>
  <c r="P7424" i="21"/>
  <c r="P7425" i="21"/>
  <c r="P7426" i="21"/>
  <c r="P7427" i="21"/>
  <c r="P7428" i="21"/>
  <c r="P7429" i="21"/>
  <c r="P7430" i="21"/>
  <c r="P7431" i="21"/>
  <c r="P7432" i="21"/>
  <c r="P7433" i="21"/>
  <c r="P7434" i="21"/>
  <c r="P7435" i="21"/>
  <c r="P7436" i="21"/>
  <c r="P7437" i="21"/>
  <c r="P7438" i="21"/>
  <c r="P7439" i="21"/>
  <c r="P7440" i="21"/>
  <c r="P7441" i="21"/>
  <c r="P7442" i="21"/>
  <c r="P7443" i="21"/>
  <c r="P7444" i="21"/>
  <c r="P7445" i="21"/>
  <c r="P7446" i="21"/>
  <c r="P7447" i="21"/>
  <c r="P7448" i="21"/>
  <c r="P7449" i="21"/>
  <c r="P7450" i="21"/>
  <c r="P7451" i="21"/>
  <c r="P7452" i="21"/>
  <c r="P7453" i="21"/>
  <c r="P7454" i="21"/>
  <c r="P7455" i="21"/>
  <c r="P7456" i="21"/>
  <c r="P7457" i="21"/>
  <c r="P7458" i="21"/>
  <c r="P7459" i="21"/>
  <c r="P7460" i="21"/>
  <c r="P7461" i="21"/>
  <c r="P7462" i="21"/>
  <c r="P7463" i="21"/>
  <c r="P7464" i="21"/>
  <c r="P7465" i="21"/>
  <c r="P7466" i="21"/>
  <c r="P7467" i="21"/>
  <c r="P7468" i="21"/>
  <c r="P7469" i="21"/>
  <c r="P7470" i="21"/>
  <c r="P7471" i="21"/>
  <c r="P7472" i="21"/>
  <c r="P7473" i="21"/>
  <c r="P7474" i="21"/>
  <c r="P7475" i="21"/>
  <c r="P7476" i="21"/>
  <c r="P7477" i="21"/>
  <c r="P7478" i="21"/>
  <c r="P7479" i="21"/>
  <c r="P7480" i="21"/>
  <c r="P7481" i="21"/>
  <c r="P7482" i="21"/>
  <c r="P7483" i="21"/>
  <c r="P7484" i="21"/>
  <c r="P7485" i="21"/>
  <c r="P7486" i="21"/>
  <c r="P7487" i="21"/>
  <c r="P7488" i="21"/>
  <c r="P7489" i="21"/>
  <c r="P7490" i="21"/>
  <c r="P7491" i="21"/>
  <c r="P7492" i="21"/>
  <c r="P7493" i="21"/>
  <c r="P7494" i="21"/>
  <c r="P7495" i="21"/>
  <c r="P7496" i="21"/>
  <c r="P7497" i="21"/>
  <c r="P7498" i="21"/>
  <c r="P7499" i="21"/>
  <c r="P7500" i="21"/>
  <c r="P7501" i="21"/>
  <c r="P7502" i="21"/>
  <c r="P7503" i="21"/>
  <c r="P7504" i="21"/>
  <c r="P7505" i="21"/>
  <c r="P7506" i="21"/>
  <c r="P7507" i="21"/>
  <c r="P7508" i="21"/>
  <c r="P7509" i="21"/>
  <c r="P7510" i="21"/>
  <c r="P7511" i="21"/>
  <c r="P7512" i="21"/>
  <c r="P7513" i="21"/>
  <c r="P7514" i="21"/>
  <c r="P7515" i="21"/>
  <c r="P7516" i="21"/>
  <c r="P7517" i="21"/>
  <c r="P7518" i="21"/>
  <c r="P7519" i="21"/>
  <c r="P7520" i="21"/>
  <c r="P7521" i="21"/>
  <c r="P7522" i="21"/>
  <c r="P7523" i="21"/>
  <c r="P7524" i="21"/>
  <c r="P7525" i="21"/>
  <c r="P7526" i="21"/>
  <c r="P7527" i="21"/>
  <c r="P7528" i="21"/>
  <c r="P7529" i="21"/>
  <c r="P7530" i="21"/>
  <c r="P7531" i="21"/>
  <c r="P7532" i="21"/>
  <c r="P7533" i="21"/>
  <c r="P7534" i="21"/>
  <c r="P7535" i="21"/>
  <c r="P7536" i="21"/>
  <c r="P7537" i="21"/>
  <c r="P7538" i="21"/>
  <c r="P7539" i="21"/>
  <c r="P7540" i="21"/>
  <c r="P7541" i="21"/>
  <c r="P7542" i="21"/>
  <c r="P7543" i="21"/>
  <c r="P7544" i="21"/>
  <c r="P7545" i="21"/>
  <c r="P7546" i="21"/>
  <c r="P7547" i="21"/>
  <c r="P7548" i="21"/>
  <c r="P7549" i="21"/>
  <c r="P7550" i="21"/>
  <c r="P7551" i="21"/>
  <c r="P7552" i="21"/>
  <c r="P7553" i="21"/>
  <c r="P7554" i="21"/>
  <c r="P7555" i="21"/>
  <c r="P7556" i="21"/>
  <c r="P7557" i="21"/>
  <c r="P7558" i="21"/>
  <c r="P7559" i="21"/>
  <c r="P7560" i="21"/>
  <c r="P7561" i="21"/>
  <c r="P7562" i="21"/>
  <c r="P7563" i="21"/>
  <c r="P7564" i="21"/>
  <c r="P7565" i="21"/>
  <c r="P7566" i="21"/>
  <c r="P7567" i="21"/>
  <c r="P7568" i="21"/>
  <c r="P7569" i="21"/>
  <c r="P7570" i="21"/>
  <c r="P7571" i="21"/>
  <c r="P7572" i="21"/>
  <c r="P7573" i="21"/>
  <c r="P7574" i="21"/>
  <c r="P7575" i="21"/>
  <c r="P7576" i="21"/>
  <c r="P7577" i="21"/>
  <c r="P7578" i="21"/>
  <c r="P7579" i="21"/>
  <c r="P7580" i="21"/>
  <c r="P7581" i="21"/>
  <c r="P7582" i="21"/>
  <c r="P7583" i="21"/>
  <c r="P7584" i="21"/>
  <c r="P7585" i="21"/>
  <c r="P7586" i="21"/>
  <c r="P7587" i="21"/>
  <c r="P7588" i="21"/>
  <c r="P7589" i="21"/>
  <c r="P7590" i="21"/>
  <c r="P7591" i="21"/>
  <c r="P7592" i="21"/>
  <c r="P7593" i="21"/>
  <c r="P7594" i="21"/>
  <c r="P7595" i="21"/>
  <c r="P7596" i="21"/>
  <c r="P7597" i="21"/>
  <c r="P7598" i="21"/>
  <c r="P7599" i="21"/>
  <c r="P7600" i="21"/>
  <c r="P7601" i="21"/>
  <c r="P7602" i="21"/>
  <c r="P7603" i="21"/>
  <c r="P7604" i="21"/>
  <c r="P7605" i="21"/>
  <c r="P7606" i="21"/>
  <c r="P7607" i="21"/>
  <c r="P7608" i="21"/>
  <c r="P7609" i="21"/>
  <c r="P7610" i="21"/>
  <c r="P7611" i="21"/>
  <c r="P7612" i="21"/>
  <c r="P7613" i="21"/>
  <c r="P7614" i="21"/>
  <c r="P7615" i="21"/>
  <c r="P7616" i="21"/>
  <c r="P7617" i="21"/>
  <c r="P7618" i="21"/>
  <c r="P7619" i="21"/>
  <c r="P7620" i="21"/>
  <c r="P7621" i="21"/>
  <c r="P7622" i="21"/>
  <c r="P7623" i="21"/>
  <c r="P7624" i="21"/>
  <c r="P7625" i="21"/>
  <c r="P7626" i="21"/>
  <c r="P7627" i="21"/>
  <c r="P7628" i="21"/>
  <c r="P7629" i="21"/>
  <c r="P7630" i="21"/>
  <c r="P7631" i="21"/>
  <c r="P7632" i="21"/>
  <c r="P7633" i="21"/>
  <c r="P7634" i="21"/>
  <c r="P7635" i="21"/>
  <c r="P7636" i="21"/>
  <c r="P7637" i="21"/>
  <c r="P7638" i="21"/>
  <c r="P7639" i="21"/>
  <c r="P7640" i="21"/>
  <c r="P7641" i="21"/>
  <c r="P7642" i="21"/>
  <c r="P7643" i="21"/>
  <c r="P7644" i="21"/>
  <c r="P7645" i="21"/>
  <c r="P7646" i="21"/>
  <c r="P7647" i="21"/>
  <c r="P7648" i="21"/>
  <c r="P7649" i="21"/>
  <c r="P7650" i="21"/>
  <c r="P7651" i="21"/>
  <c r="P7652" i="21"/>
  <c r="P7653" i="21"/>
  <c r="P7654" i="21"/>
  <c r="P7655" i="21"/>
  <c r="P7656" i="21"/>
  <c r="P7657" i="21"/>
  <c r="P7658" i="21"/>
  <c r="P7659" i="21"/>
  <c r="P2" i="21"/>
  <c r="A2" i="24" l="1"/>
  <c r="A3" i="24"/>
  <c r="A3" i="17" l="1"/>
  <c r="I137" i="27" l="1"/>
  <c r="I149" i="27"/>
  <c r="I233" i="27"/>
  <c r="I245" i="27"/>
  <c r="DD8" i="27"/>
  <c r="J8" i="27" s="1"/>
  <c r="DD9" i="27"/>
  <c r="E9" i="27" s="1"/>
  <c r="DD10" i="27"/>
  <c r="J10" i="27" s="1"/>
  <c r="DD11" i="27"/>
  <c r="J11" i="27" s="1"/>
  <c r="DD12" i="27"/>
  <c r="J12" i="27" s="1"/>
  <c r="DD13" i="27"/>
  <c r="J13" i="27" s="1"/>
  <c r="DD14" i="27"/>
  <c r="F14" i="27" s="1"/>
  <c r="DD15" i="27"/>
  <c r="E15" i="27" s="1"/>
  <c r="DD16" i="27"/>
  <c r="DD17" i="27"/>
  <c r="DD18" i="27"/>
  <c r="J18" i="27" s="1"/>
  <c r="DD19" i="27"/>
  <c r="F19" i="27" s="1"/>
  <c r="DD20" i="27"/>
  <c r="DD21" i="27"/>
  <c r="F21" i="27" s="1"/>
  <c r="DD22" i="27"/>
  <c r="F22" i="27" s="1"/>
  <c r="DD23" i="27"/>
  <c r="E23" i="27" s="1"/>
  <c r="DD24" i="27"/>
  <c r="DD25" i="27"/>
  <c r="DD26" i="27"/>
  <c r="J26" i="27" s="1"/>
  <c r="DD27" i="27"/>
  <c r="J27" i="27" s="1"/>
  <c r="DD28" i="27"/>
  <c r="DD29" i="27"/>
  <c r="DD30" i="27"/>
  <c r="F30" i="27" s="1"/>
  <c r="DD31" i="27"/>
  <c r="E31" i="27" s="1"/>
  <c r="DD32" i="27"/>
  <c r="DD33" i="27"/>
  <c r="F33" i="27" s="1"/>
  <c r="DD34" i="27"/>
  <c r="J34" i="27" s="1"/>
  <c r="DD35" i="27"/>
  <c r="F35" i="27" s="1"/>
  <c r="DD36" i="27"/>
  <c r="DD37" i="27"/>
  <c r="DD38" i="27"/>
  <c r="F38" i="27" s="1"/>
  <c r="DD39" i="27"/>
  <c r="E39" i="27" s="1"/>
  <c r="DD40" i="27"/>
  <c r="DD41" i="27"/>
  <c r="DD42" i="27"/>
  <c r="J42" i="27" s="1"/>
  <c r="DD43" i="27"/>
  <c r="E43" i="27" s="1"/>
  <c r="DD44" i="27"/>
  <c r="F44" i="27" s="1"/>
  <c r="DD45" i="27"/>
  <c r="E45" i="27" s="1"/>
  <c r="DD46" i="27"/>
  <c r="F46" i="27" s="1"/>
  <c r="DD47" i="27"/>
  <c r="E47" i="27" s="1"/>
  <c r="DD48" i="27"/>
  <c r="DD49" i="27"/>
  <c r="DD50" i="27"/>
  <c r="J50" i="27" s="1"/>
  <c r="DD51" i="27"/>
  <c r="F51" i="27" s="1"/>
  <c r="DD52" i="27"/>
  <c r="DD53" i="27"/>
  <c r="DD54" i="27"/>
  <c r="F54" i="27" s="1"/>
  <c r="DD55" i="27"/>
  <c r="E55" i="27" s="1"/>
  <c r="DD56" i="27"/>
  <c r="F56" i="27" s="1"/>
  <c r="DD57" i="27"/>
  <c r="E57" i="27" s="1"/>
  <c r="DD58" i="27"/>
  <c r="J58" i="27" s="1"/>
  <c r="DD59" i="27"/>
  <c r="J59" i="27" s="1"/>
  <c r="DD60" i="27"/>
  <c r="DD61" i="27"/>
  <c r="DD62" i="27"/>
  <c r="F62" i="27" s="1"/>
  <c r="DD63" i="27"/>
  <c r="E63" i="27" s="1"/>
  <c r="DD64" i="27"/>
  <c r="DD65" i="27"/>
  <c r="DD66" i="27"/>
  <c r="J66" i="27" s="1"/>
  <c r="DD67" i="27"/>
  <c r="F67" i="27" s="1"/>
  <c r="DD68" i="27"/>
  <c r="DD69" i="27"/>
  <c r="F69" i="27" s="1"/>
  <c r="DD70" i="27"/>
  <c r="F70" i="27" s="1"/>
  <c r="DD71" i="27"/>
  <c r="E71" i="27" s="1"/>
  <c r="DD72" i="27"/>
  <c r="DD73" i="27"/>
  <c r="DD74" i="27"/>
  <c r="J74" i="27" s="1"/>
  <c r="DD75" i="27"/>
  <c r="E75" i="27" s="1"/>
  <c r="DD76" i="27"/>
  <c r="DD77" i="27"/>
  <c r="DD78" i="27"/>
  <c r="F78" i="27" s="1"/>
  <c r="DD79" i="27"/>
  <c r="E79" i="27" s="1"/>
  <c r="DD80" i="27"/>
  <c r="DD81" i="27"/>
  <c r="E81" i="27" s="1"/>
  <c r="DD82" i="27"/>
  <c r="J82" i="27" s="1"/>
  <c r="DD83" i="27"/>
  <c r="F83" i="27" s="1"/>
  <c r="DD84" i="27"/>
  <c r="DD85" i="27"/>
  <c r="DD86" i="27"/>
  <c r="F86" i="27" s="1"/>
  <c r="DD87" i="27"/>
  <c r="E87" i="27" s="1"/>
  <c r="DD88" i="27"/>
  <c r="DD89" i="27"/>
  <c r="DD90" i="27"/>
  <c r="J90" i="27" s="1"/>
  <c r="DD91" i="27"/>
  <c r="J91" i="27" s="1"/>
  <c r="DD92" i="27"/>
  <c r="E92" i="27" s="1"/>
  <c r="DD93" i="27"/>
  <c r="F93" i="27" s="1"/>
  <c r="DD94" i="27"/>
  <c r="F94" i="27" s="1"/>
  <c r="DD95" i="27"/>
  <c r="E95" i="27" s="1"/>
  <c r="DD96" i="27"/>
  <c r="DD97" i="27"/>
  <c r="DD98" i="27"/>
  <c r="J98" i="27" s="1"/>
  <c r="DD99" i="27"/>
  <c r="F99" i="27" s="1"/>
  <c r="DD100" i="27"/>
  <c r="DD101" i="27"/>
  <c r="DD102" i="27"/>
  <c r="F102" i="27" s="1"/>
  <c r="DD103" i="27"/>
  <c r="E103" i="27" s="1"/>
  <c r="DD104" i="27"/>
  <c r="DD105" i="27"/>
  <c r="F105" i="27" s="1"/>
  <c r="DD106" i="27"/>
  <c r="J106" i="27" s="1"/>
  <c r="DD107" i="27"/>
  <c r="E107" i="27" s="1"/>
  <c r="DD108" i="27"/>
  <c r="DD109" i="27"/>
  <c r="DD110" i="27"/>
  <c r="F110" i="27" s="1"/>
  <c r="DD111" i="27"/>
  <c r="E111" i="27" s="1"/>
  <c r="DD112" i="27"/>
  <c r="DD113" i="27"/>
  <c r="DD114" i="27"/>
  <c r="J114" i="27" s="1"/>
  <c r="DD115" i="27"/>
  <c r="F115" i="27" s="1"/>
  <c r="DD116" i="27"/>
  <c r="DD117" i="27"/>
  <c r="J117" i="27" s="1"/>
  <c r="DD118" i="27"/>
  <c r="F118" i="27" s="1"/>
  <c r="DD119" i="27"/>
  <c r="E119" i="27" s="1"/>
  <c r="DD120" i="27"/>
  <c r="DD121" i="27"/>
  <c r="J121" i="27" s="1"/>
  <c r="DD122" i="27"/>
  <c r="J122" i="27" s="1"/>
  <c r="DD123" i="27"/>
  <c r="J123" i="27" s="1"/>
  <c r="DD124" i="27"/>
  <c r="DD125" i="27"/>
  <c r="J125" i="27" s="1"/>
  <c r="DD126" i="27"/>
  <c r="F126" i="27" s="1"/>
  <c r="DD127" i="27"/>
  <c r="E127" i="27" s="1"/>
  <c r="DD128" i="27"/>
  <c r="DD129" i="27"/>
  <c r="J129" i="27" s="1"/>
  <c r="DD130" i="27"/>
  <c r="J130" i="27" s="1"/>
  <c r="DD131" i="27"/>
  <c r="F131" i="27" s="1"/>
  <c r="DD132" i="27"/>
  <c r="DD133" i="27"/>
  <c r="J133" i="27" s="1"/>
  <c r="DD134" i="27"/>
  <c r="F134" i="27" s="1"/>
  <c r="DD135" i="27"/>
  <c r="E135" i="27" s="1"/>
  <c r="DD136" i="27"/>
  <c r="DD137" i="27"/>
  <c r="J137" i="27" s="1"/>
  <c r="DD138" i="27"/>
  <c r="J138" i="27" s="1"/>
  <c r="DD139" i="27"/>
  <c r="E139" i="27" s="1"/>
  <c r="DD140" i="27"/>
  <c r="DD141" i="27"/>
  <c r="J141" i="27" s="1"/>
  <c r="DD142" i="27"/>
  <c r="F142" i="27" s="1"/>
  <c r="DD143" i="27"/>
  <c r="E143" i="27" s="1"/>
  <c r="DD144" i="27"/>
  <c r="DD145" i="27"/>
  <c r="J145" i="27" s="1"/>
  <c r="DD146" i="27"/>
  <c r="J146" i="27" s="1"/>
  <c r="DD147" i="27"/>
  <c r="F147" i="27" s="1"/>
  <c r="DD148" i="27"/>
  <c r="DD149" i="27"/>
  <c r="J149" i="27" s="1"/>
  <c r="DD150" i="27"/>
  <c r="F150" i="27" s="1"/>
  <c r="DD151" i="27"/>
  <c r="E151" i="27" s="1"/>
  <c r="DD152" i="27"/>
  <c r="F152" i="27" s="1"/>
  <c r="DD153" i="27"/>
  <c r="J153" i="27" s="1"/>
  <c r="DD154" i="27"/>
  <c r="J154" i="27" s="1"/>
  <c r="DD155" i="27"/>
  <c r="J155" i="27" s="1"/>
  <c r="DD156" i="27"/>
  <c r="DD157" i="27"/>
  <c r="J157" i="27" s="1"/>
  <c r="DD158" i="27"/>
  <c r="F158" i="27" s="1"/>
  <c r="DD159" i="27"/>
  <c r="E159" i="27" s="1"/>
  <c r="DD160" i="27"/>
  <c r="DD161" i="27"/>
  <c r="J161" i="27" s="1"/>
  <c r="DD162" i="27"/>
  <c r="J162" i="27" s="1"/>
  <c r="DD163" i="27"/>
  <c r="F163" i="27" s="1"/>
  <c r="DD164" i="27"/>
  <c r="DD165" i="27"/>
  <c r="J165" i="27" s="1"/>
  <c r="DD166" i="27"/>
  <c r="F166" i="27" s="1"/>
  <c r="DD167" i="27"/>
  <c r="E167" i="27" s="1"/>
  <c r="DD168" i="27"/>
  <c r="DD169" i="27"/>
  <c r="J169" i="27" s="1"/>
  <c r="DD170" i="27"/>
  <c r="J170" i="27" s="1"/>
  <c r="DD171" i="27"/>
  <c r="E171" i="27" s="1"/>
  <c r="DD172" i="27"/>
  <c r="DD173" i="27"/>
  <c r="J173" i="27" s="1"/>
  <c r="DD174" i="27"/>
  <c r="F174" i="27" s="1"/>
  <c r="DD175" i="27"/>
  <c r="E175" i="27" s="1"/>
  <c r="DD176" i="27"/>
  <c r="DD177" i="27"/>
  <c r="J177" i="27" s="1"/>
  <c r="DD178" i="27"/>
  <c r="J178" i="27" s="1"/>
  <c r="DD179" i="27"/>
  <c r="F179" i="27" s="1"/>
  <c r="DD180" i="27"/>
  <c r="DD181" i="27"/>
  <c r="J181" i="27" s="1"/>
  <c r="DD182" i="27"/>
  <c r="F182" i="27" s="1"/>
  <c r="DD183" i="27"/>
  <c r="E183" i="27" s="1"/>
  <c r="DD184" i="27"/>
  <c r="DD185" i="27"/>
  <c r="J185" i="27" s="1"/>
  <c r="DD186" i="27"/>
  <c r="J186" i="27" s="1"/>
  <c r="DD187" i="27"/>
  <c r="J187" i="27" s="1"/>
  <c r="DD188" i="27"/>
  <c r="DD189" i="27"/>
  <c r="J189" i="27" s="1"/>
  <c r="DD190" i="27"/>
  <c r="F190" i="27" s="1"/>
  <c r="DD191" i="27"/>
  <c r="E191" i="27" s="1"/>
  <c r="DD192" i="27"/>
  <c r="DD193" i="27"/>
  <c r="J193" i="27" s="1"/>
  <c r="DD194" i="27"/>
  <c r="J194" i="27" s="1"/>
  <c r="DD195" i="27"/>
  <c r="F195" i="27" s="1"/>
  <c r="DD196" i="27"/>
  <c r="DD197" i="27"/>
  <c r="J197" i="27" s="1"/>
  <c r="DD198" i="27"/>
  <c r="F198" i="27" s="1"/>
  <c r="DD199" i="27"/>
  <c r="E199" i="27" s="1"/>
  <c r="DD200" i="27"/>
  <c r="F200" i="27" s="1"/>
  <c r="DD201" i="27"/>
  <c r="J201" i="27" s="1"/>
  <c r="DD202" i="27"/>
  <c r="J202" i="27" s="1"/>
  <c r="DD203" i="27"/>
  <c r="E203" i="27" s="1"/>
  <c r="DD204" i="27"/>
  <c r="DD205" i="27"/>
  <c r="J205" i="27" s="1"/>
  <c r="DD206" i="27"/>
  <c r="F206" i="27" s="1"/>
  <c r="DD207" i="27"/>
  <c r="E207" i="27" s="1"/>
  <c r="DD208" i="27"/>
  <c r="DD209" i="27"/>
  <c r="J209" i="27" s="1"/>
  <c r="DD210" i="27"/>
  <c r="J210" i="27" s="1"/>
  <c r="DD211" i="27"/>
  <c r="F211" i="27" s="1"/>
  <c r="DD212" i="27"/>
  <c r="DD213" i="27"/>
  <c r="J213" i="27" s="1"/>
  <c r="DD214" i="27"/>
  <c r="F214" i="27" s="1"/>
  <c r="DD215" i="27"/>
  <c r="E215" i="27" s="1"/>
  <c r="DD216" i="27"/>
  <c r="DD217" i="27"/>
  <c r="J217" i="27" s="1"/>
  <c r="DD218" i="27"/>
  <c r="J218" i="27" s="1"/>
  <c r="DD219" i="27"/>
  <c r="J219" i="27" s="1"/>
  <c r="DD220" i="27"/>
  <c r="DD221" i="27"/>
  <c r="J221" i="27" s="1"/>
  <c r="DD222" i="27"/>
  <c r="F222" i="27" s="1"/>
  <c r="DD223" i="27"/>
  <c r="E223" i="27" s="1"/>
  <c r="DD224" i="27"/>
  <c r="DD225" i="27"/>
  <c r="J225" i="27" s="1"/>
  <c r="DD226" i="27"/>
  <c r="J226" i="27" s="1"/>
  <c r="DD227" i="27"/>
  <c r="F227" i="27" s="1"/>
  <c r="DD228" i="27"/>
  <c r="DD229" i="27"/>
  <c r="J229" i="27" s="1"/>
  <c r="DD230" i="27"/>
  <c r="F230" i="27" s="1"/>
  <c r="DD231" i="27"/>
  <c r="E231" i="27" s="1"/>
  <c r="DD232" i="27"/>
  <c r="DD233" i="27"/>
  <c r="J233" i="27" s="1"/>
  <c r="DD234" i="27"/>
  <c r="J234" i="27" s="1"/>
  <c r="DD235" i="27"/>
  <c r="E235" i="27" s="1"/>
  <c r="DD236" i="27"/>
  <c r="DD237" i="27"/>
  <c r="J237" i="27" s="1"/>
  <c r="DD238" i="27"/>
  <c r="F238" i="27" s="1"/>
  <c r="DD239" i="27"/>
  <c r="E239" i="27" s="1"/>
  <c r="DD240" i="27"/>
  <c r="DD241" i="27"/>
  <c r="J241" i="27" s="1"/>
  <c r="DD242" i="27"/>
  <c r="J242" i="27" s="1"/>
  <c r="DD243" i="27"/>
  <c r="F243" i="27" s="1"/>
  <c r="DD244" i="27"/>
  <c r="DD245" i="27"/>
  <c r="J245" i="27" s="1"/>
  <c r="DD246" i="27"/>
  <c r="F246" i="27" s="1"/>
  <c r="DD247" i="27"/>
  <c r="E247" i="27" s="1"/>
  <c r="DD248" i="27"/>
  <c r="DD249" i="27"/>
  <c r="J249" i="27" s="1"/>
  <c r="DD250" i="27"/>
  <c r="J250" i="27" s="1"/>
  <c r="DD251" i="27"/>
  <c r="DD252" i="27"/>
  <c r="DD253" i="27"/>
  <c r="DD254" i="27"/>
  <c r="DD255" i="27"/>
  <c r="DD256" i="27"/>
  <c r="DD257" i="27"/>
  <c r="DD258" i="27"/>
  <c r="DD259" i="27"/>
  <c r="DD260" i="27"/>
  <c r="DD261" i="27"/>
  <c r="DD262" i="27"/>
  <c r="DD263" i="27"/>
  <c r="DD264" i="27"/>
  <c r="DD265" i="27"/>
  <c r="DD266" i="27"/>
  <c r="DD267" i="27"/>
  <c r="DD268" i="27"/>
  <c r="DD269" i="27"/>
  <c r="DD270" i="27"/>
  <c r="DD271" i="27"/>
  <c r="DD272" i="27"/>
  <c r="DD273" i="27"/>
  <c r="DD274" i="27"/>
  <c r="DD275" i="27"/>
  <c r="DD276" i="27"/>
  <c r="DD277" i="27"/>
  <c r="DD278" i="27"/>
  <c r="DD279" i="27"/>
  <c r="DD280" i="27"/>
  <c r="DD281" i="27"/>
  <c r="DD282" i="27"/>
  <c r="DD283" i="27"/>
  <c r="DD284" i="27"/>
  <c r="DD285" i="27"/>
  <c r="DD286" i="27"/>
  <c r="DD287" i="27"/>
  <c r="DD288" i="27"/>
  <c r="DD289" i="27"/>
  <c r="DD290" i="27"/>
  <c r="DD291" i="27"/>
  <c r="DD292" i="27"/>
  <c r="DD293" i="27"/>
  <c r="DD294" i="27"/>
  <c r="DD295" i="27"/>
  <c r="DD296" i="27"/>
  <c r="DD297" i="27"/>
  <c r="DD298" i="27"/>
  <c r="DD299" i="27"/>
  <c r="DD300" i="27"/>
  <c r="DD301" i="27"/>
  <c r="DD302" i="27"/>
  <c r="DD303" i="27"/>
  <c r="DD304" i="27"/>
  <c r="DD305" i="27"/>
  <c r="DD306" i="27"/>
  <c r="DD307" i="27"/>
  <c r="DD308" i="27"/>
  <c r="DD309" i="27"/>
  <c r="DD310" i="27"/>
  <c r="DD311" i="27"/>
  <c r="DD312" i="27"/>
  <c r="DD313" i="27"/>
  <c r="DD314" i="27"/>
  <c r="DD315" i="27"/>
  <c r="DD316" i="27"/>
  <c r="DD317" i="27"/>
  <c r="DD318" i="27"/>
  <c r="DD319" i="27"/>
  <c r="DD320" i="27"/>
  <c r="DD321" i="27"/>
  <c r="DD322" i="27"/>
  <c r="DD323" i="27"/>
  <c r="DD324" i="27"/>
  <c r="DD325" i="27"/>
  <c r="DD326" i="27"/>
  <c r="DD327" i="27"/>
  <c r="DD328" i="27"/>
  <c r="DD329" i="27"/>
  <c r="DD330" i="27"/>
  <c r="DD331" i="27"/>
  <c r="DD332" i="27"/>
  <c r="DD333" i="27"/>
  <c r="DD334" i="27"/>
  <c r="DD335" i="27"/>
  <c r="DD336" i="27"/>
  <c r="DD337" i="27"/>
  <c r="DD338" i="27"/>
  <c r="DD339" i="27"/>
  <c r="DD340" i="27"/>
  <c r="DD341" i="27"/>
  <c r="DD342" i="27"/>
  <c r="DD343" i="27"/>
  <c r="DD344" i="27"/>
  <c r="DD345" i="27"/>
  <c r="DD346" i="27"/>
  <c r="DD347" i="27"/>
  <c r="DD348" i="27"/>
  <c r="DD349" i="27"/>
  <c r="DD350" i="27"/>
  <c r="DD351" i="27"/>
  <c r="DD352" i="27"/>
  <c r="DD353" i="27"/>
  <c r="DD354" i="27"/>
  <c r="DD355" i="27"/>
  <c r="DD356" i="27"/>
  <c r="DD357" i="27"/>
  <c r="DD358" i="27"/>
  <c r="DD359" i="27"/>
  <c r="DD360" i="27"/>
  <c r="DD361" i="27"/>
  <c r="DD362" i="27"/>
  <c r="DD363" i="27"/>
  <c r="DD364" i="27"/>
  <c r="DD365" i="27"/>
  <c r="DD366" i="27"/>
  <c r="DD367" i="27"/>
  <c r="DD368" i="27"/>
  <c r="DD369" i="27"/>
  <c r="DD370" i="27"/>
  <c r="DD371" i="27"/>
  <c r="DD372" i="27"/>
  <c r="DD373" i="27"/>
  <c r="DD374" i="27"/>
  <c r="DD375" i="27"/>
  <c r="DD376" i="27"/>
  <c r="DD377" i="27"/>
  <c r="DD378" i="27"/>
  <c r="DD379" i="27"/>
  <c r="DD380" i="27"/>
  <c r="DD381" i="27"/>
  <c r="DD382" i="27"/>
  <c r="DD383" i="27"/>
  <c r="DD384" i="27"/>
  <c r="DD385" i="27"/>
  <c r="DD386" i="27"/>
  <c r="DD387" i="27"/>
  <c r="DD388" i="27"/>
  <c r="DD389" i="27"/>
  <c r="DD390" i="27"/>
  <c r="DD391" i="27"/>
  <c r="DD392" i="27"/>
  <c r="DD393" i="27"/>
  <c r="DD394" i="27"/>
  <c r="DD395" i="27"/>
  <c r="DD396" i="27"/>
  <c r="DD397" i="27"/>
  <c r="DD398" i="27"/>
  <c r="DD399" i="27"/>
  <c r="DD400" i="27"/>
  <c r="DD401" i="27"/>
  <c r="DD402" i="27"/>
  <c r="DD403" i="27"/>
  <c r="DD404" i="27"/>
  <c r="DD405" i="27"/>
  <c r="DD406" i="27"/>
  <c r="DD407" i="27"/>
  <c r="DD408" i="27"/>
  <c r="DD409" i="27"/>
  <c r="DD410" i="27"/>
  <c r="DD411" i="27"/>
  <c r="DD412" i="27"/>
  <c r="DD413" i="27"/>
  <c r="DD414" i="27"/>
  <c r="DD415" i="27"/>
  <c r="DD416" i="27"/>
  <c r="DD417" i="27"/>
  <c r="DD418" i="27"/>
  <c r="DD419" i="27"/>
  <c r="DD420" i="27"/>
  <c r="DD421" i="27"/>
  <c r="DD422" i="27"/>
  <c r="DD423" i="27"/>
  <c r="DD424" i="27"/>
  <c r="DD425" i="27"/>
  <c r="DD426" i="27"/>
  <c r="DD427" i="27"/>
  <c r="DD428" i="27"/>
  <c r="DD429" i="27"/>
  <c r="DD430" i="27"/>
  <c r="DD431" i="27"/>
  <c r="DD432" i="27"/>
  <c r="DD433" i="27"/>
  <c r="DD434" i="27"/>
  <c r="DD435" i="27"/>
  <c r="DD436" i="27"/>
  <c r="DD437" i="27"/>
  <c r="DD438" i="27"/>
  <c r="DD439" i="27"/>
  <c r="DD440" i="27"/>
  <c r="DD441" i="27"/>
  <c r="DD442" i="27"/>
  <c r="DD443" i="27"/>
  <c r="DD444" i="27"/>
  <c r="DD445" i="27"/>
  <c r="DD446" i="27"/>
  <c r="DD447" i="27"/>
  <c r="DD448" i="27"/>
  <c r="DD449" i="27"/>
  <c r="DD450" i="27"/>
  <c r="DD451" i="27"/>
  <c r="DD452" i="27"/>
  <c r="DD453" i="27"/>
  <c r="DD454" i="27"/>
  <c r="DD455" i="27"/>
  <c r="DD456" i="27"/>
  <c r="DD457" i="27"/>
  <c r="DD458" i="27"/>
  <c r="DD459" i="27"/>
  <c r="DD460" i="27"/>
  <c r="DD461" i="27"/>
  <c r="DD462" i="27"/>
  <c r="DD463" i="27"/>
  <c r="DD464" i="27"/>
  <c r="DD465" i="27"/>
  <c r="DD466" i="27"/>
  <c r="DD467" i="27"/>
  <c r="DD468" i="27"/>
  <c r="DD469" i="27"/>
  <c r="DD470" i="27"/>
  <c r="DD471" i="27"/>
  <c r="DD472" i="27"/>
  <c r="DD473" i="27"/>
  <c r="DD474" i="27"/>
  <c r="DD475" i="27"/>
  <c r="DD476" i="27"/>
  <c r="DD477" i="27"/>
  <c r="DD478" i="27"/>
  <c r="DD479" i="27"/>
  <c r="DD480" i="27"/>
  <c r="DD481" i="27"/>
  <c r="DD482" i="27"/>
  <c r="DD483" i="27"/>
  <c r="DD484" i="27"/>
  <c r="DD485" i="27"/>
  <c r="DD486" i="27"/>
  <c r="DD487" i="27"/>
  <c r="DD488" i="27"/>
  <c r="DD489" i="27"/>
  <c r="DD490" i="27"/>
  <c r="DD491" i="27"/>
  <c r="DD492" i="27"/>
  <c r="DD493" i="27"/>
  <c r="DD494" i="27"/>
  <c r="DD495" i="27"/>
  <c r="DD496" i="27"/>
  <c r="DD497" i="27"/>
  <c r="DD498" i="27"/>
  <c r="DD499" i="27"/>
  <c r="DD500" i="27"/>
  <c r="DD7" i="27"/>
  <c r="F7" i="27" s="1"/>
  <c r="F17" i="27"/>
  <c r="F18" i="27"/>
  <c r="F24" i="27"/>
  <c r="F25" i="27"/>
  <c r="F26" i="27"/>
  <c r="F27" i="27"/>
  <c r="F28" i="27"/>
  <c r="F29" i="27"/>
  <c r="F34" i="27"/>
  <c r="F37" i="27"/>
  <c r="F40" i="27"/>
  <c r="F41" i="27"/>
  <c r="F49" i="27"/>
  <c r="F50" i="27"/>
  <c r="F53" i="27"/>
  <c r="F58" i="27"/>
  <c r="F59" i="27"/>
  <c r="F60" i="27"/>
  <c r="F61" i="27"/>
  <c r="F65" i="27"/>
  <c r="F66" i="27"/>
  <c r="F72" i="27"/>
  <c r="F73" i="27"/>
  <c r="F74" i="27"/>
  <c r="F75" i="27"/>
  <c r="F76" i="27"/>
  <c r="F77" i="27"/>
  <c r="F82" i="27"/>
  <c r="F85" i="27"/>
  <c r="F88" i="27"/>
  <c r="F89" i="27"/>
  <c r="F90" i="27"/>
  <c r="F91" i="27"/>
  <c r="F92" i="27"/>
  <c r="F97" i="27"/>
  <c r="F98" i="27"/>
  <c r="F101" i="27"/>
  <c r="F106" i="27"/>
  <c r="F107" i="27"/>
  <c r="F109" i="27"/>
  <c r="F113" i="27"/>
  <c r="F114" i="27"/>
  <c r="F121" i="27"/>
  <c r="F122" i="27"/>
  <c r="F123" i="27"/>
  <c r="F125" i="27"/>
  <c r="F130" i="27"/>
  <c r="F133" i="27"/>
  <c r="F136" i="27"/>
  <c r="F137" i="27"/>
  <c r="F138" i="27"/>
  <c r="F139" i="27"/>
  <c r="F140" i="27"/>
  <c r="F141" i="27"/>
  <c r="F145" i="27"/>
  <c r="F146" i="27"/>
  <c r="F149" i="27"/>
  <c r="F154" i="27"/>
  <c r="F155" i="27"/>
  <c r="F156" i="27"/>
  <c r="F157" i="27"/>
  <c r="F161" i="27"/>
  <c r="F162" i="27"/>
  <c r="F165" i="27"/>
  <c r="F169" i="27"/>
  <c r="F170" i="27"/>
  <c r="F173" i="27"/>
  <c r="F178" i="27"/>
  <c r="F185" i="27"/>
  <c r="F186" i="27"/>
  <c r="F187" i="27"/>
  <c r="F193" i="27"/>
  <c r="F194" i="27"/>
  <c r="F197" i="27"/>
  <c r="F202" i="27"/>
  <c r="F203" i="27"/>
  <c r="F204" i="27"/>
  <c r="F205" i="27"/>
  <c r="F209" i="27"/>
  <c r="F210" i="27"/>
  <c r="F216" i="27"/>
  <c r="F217" i="27"/>
  <c r="F218" i="27"/>
  <c r="F220" i="27"/>
  <c r="F221" i="27"/>
  <c r="F226" i="27"/>
  <c r="F229" i="27"/>
  <c r="F233" i="27"/>
  <c r="F234" i="27"/>
  <c r="F235" i="27"/>
  <c r="F237" i="27"/>
  <c r="F241" i="27"/>
  <c r="F242" i="27"/>
  <c r="F245" i="27"/>
  <c r="F250" i="27"/>
  <c r="E10" i="27"/>
  <c r="E14" i="27"/>
  <c r="E17" i="27"/>
  <c r="E18" i="27"/>
  <c r="E19" i="27"/>
  <c r="E21" i="27"/>
  <c r="E24" i="27"/>
  <c r="E25" i="27"/>
  <c r="E26" i="27"/>
  <c r="E27" i="27"/>
  <c r="E28" i="27"/>
  <c r="E29" i="27"/>
  <c r="E34" i="27"/>
  <c r="E37" i="27"/>
  <c r="E41" i="27"/>
  <c r="E42" i="27"/>
  <c r="E49" i="27"/>
  <c r="E50" i="27"/>
  <c r="E51" i="27"/>
  <c r="E53" i="27"/>
  <c r="E58" i="27"/>
  <c r="E59" i="27"/>
  <c r="E60" i="27"/>
  <c r="E61" i="27"/>
  <c r="E65" i="27"/>
  <c r="E66" i="27"/>
  <c r="E73" i="27"/>
  <c r="E74" i="27"/>
  <c r="E77" i="27"/>
  <c r="E82" i="27"/>
  <c r="E83" i="27"/>
  <c r="E85" i="27"/>
  <c r="E88" i="27"/>
  <c r="E89" i="27"/>
  <c r="E90" i="27"/>
  <c r="E97" i="27"/>
  <c r="E98" i="27"/>
  <c r="E101" i="27"/>
  <c r="E106" i="27"/>
  <c r="E109" i="27"/>
  <c r="E113" i="27"/>
  <c r="E114" i="27"/>
  <c r="E115" i="27"/>
  <c r="E117" i="27"/>
  <c r="E121" i="27"/>
  <c r="E122" i="27"/>
  <c r="E123" i="27"/>
  <c r="E125" i="27"/>
  <c r="E130" i="27"/>
  <c r="E133" i="27"/>
  <c r="E137" i="27"/>
  <c r="E138" i="27"/>
  <c r="E145" i="27"/>
  <c r="E146" i="27"/>
  <c r="E147" i="27"/>
  <c r="E149" i="27"/>
  <c r="E154" i="27"/>
  <c r="E155" i="27"/>
  <c r="E157" i="27"/>
  <c r="E161" i="27"/>
  <c r="E162" i="27"/>
  <c r="E169" i="27"/>
  <c r="E170" i="27"/>
  <c r="E173" i="27"/>
  <c r="E174" i="27"/>
  <c r="E178" i="27"/>
  <c r="E179" i="27"/>
  <c r="E181" i="27"/>
  <c r="E185" i="27"/>
  <c r="E193" i="27"/>
  <c r="E194" i="27"/>
  <c r="E197" i="27"/>
  <c r="E202" i="27"/>
  <c r="E205" i="27"/>
  <c r="E209" i="27"/>
  <c r="E214" i="27"/>
  <c r="E217" i="27"/>
  <c r="E218" i="27"/>
  <c r="E219" i="27"/>
  <c r="E221" i="27"/>
  <c r="E226" i="27"/>
  <c r="E233" i="27"/>
  <c r="E234" i="27"/>
  <c r="E241" i="27"/>
  <c r="E242" i="27"/>
  <c r="E243" i="27"/>
  <c r="E245" i="27"/>
  <c r="E250" i="27"/>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I16" i="15"/>
  <c r="I15" i="15"/>
  <c r="I14" i="15"/>
  <c r="I13" i="15"/>
  <c r="I12" i="15"/>
  <c r="I11" i="15"/>
  <c r="I9" i="15"/>
  <c r="I8" i="15"/>
  <c r="I7" i="15"/>
  <c r="I6" i="15"/>
  <c r="J207" i="27" l="1"/>
  <c r="J206" i="27"/>
  <c r="E230" i="27"/>
  <c r="E190" i="27"/>
  <c r="E134" i="27"/>
  <c r="E118" i="27"/>
  <c r="E102" i="27"/>
  <c r="E86" i="27"/>
  <c r="E70" i="27"/>
  <c r="E54" i="27"/>
  <c r="E38" i="27"/>
  <c r="I209" i="27"/>
  <c r="I111" i="27"/>
  <c r="J159" i="27"/>
  <c r="E206" i="27"/>
  <c r="I205" i="27"/>
  <c r="I110" i="27"/>
  <c r="J158" i="27"/>
  <c r="E222" i="27"/>
  <c r="E182" i="27"/>
  <c r="E166" i="27"/>
  <c r="E22" i="27"/>
  <c r="I197" i="27"/>
  <c r="I63" i="27"/>
  <c r="J111" i="27"/>
  <c r="E126" i="27"/>
  <c r="E62" i="27"/>
  <c r="E30" i="27"/>
  <c r="I185" i="27"/>
  <c r="I62" i="27"/>
  <c r="J110" i="27"/>
  <c r="E198" i="27"/>
  <c r="E94" i="27"/>
  <c r="E78" i="27"/>
  <c r="I161" i="27"/>
  <c r="J15" i="27"/>
  <c r="J63" i="27"/>
  <c r="E238" i="27"/>
  <c r="E158" i="27"/>
  <c r="E142" i="27"/>
  <c r="E110" i="27"/>
  <c r="E46" i="27"/>
  <c r="I157" i="27"/>
  <c r="J14" i="27"/>
  <c r="J62" i="27"/>
  <c r="F13" i="27"/>
  <c r="E13" i="27"/>
  <c r="F12" i="27"/>
  <c r="F11" i="27"/>
  <c r="F10" i="27"/>
  <c r="I201" i="27"/>
  <c r="E33" i="27"/>
  <c r="I102" i="27"/>
  <c r="I54" i="27"/>
  <c r="J246" i="27"/>
  <c r="J198" i="27"/>
  <c r="J150" i="27"/>
  <c r="J102" i="27"/>
  <c r="J54" i="27"/>
  <c r="I103" i="27"/>
  <c r="I241" i="27"/>
  <c r="I193" i="27"/>
  <c r="I145" i="27"/>
  <c r="I95" i="27"/>
  <c r="I47" i="27"/>
  <c r="J239" i="27"/>
  <c r="J191" i="27"/>
  <c r="J143" i="27"/>
  <c r="J95" i="27"/>
  <c r="J47" i="27"/>
  <c r="E93" i="27"/>
  <c r="E56" i="27"/>
  <c r="I55" i="27"/>
  <c r="E153" i="27"/>
  <c r="F43" i="27"/>
  <c r="E237" i="27"/>
  <c r="E150" i="27"/>
  <c r="E129" i="27"/>
  <c r="E69" i="27"/>
  <c r="F181" i="27"/>
  <c r="F42" i="27"/>
  <c r="I237" i="27"/>
  <c r="I189" i="27"/>
  <c r="I141" i="27"/>
  <c r="I94" i="27"/>
  <c r="I46" i="27"/>
  <c r="J238" i="27"/>
  <c r="J190" i="27"/>
  <c r="J142" i="27"/>
  <c r="J94" i="27"/>
  <c r="J46" i="27"/>
  <c r="J247" i="27"/>
  <c r="I87" i="27"/>
  <c r="I39" i="27"/>
  <c r="J231" i="27"/>
  <c r="J183" i="27"/>
  <c r="J135" i="27"/>
  <c r="J87" i="27"/>
  <c r="J39" i="27"/>
  <c r="E201" i="27"/>
  <c r="I249" i="27"/>
  <c r="J199" i="27"/>
  <c r="E91" i="27"/>
  <c r="E211" i="27"/>
  <c r="E189" i="27"/>
  <c r="E105" i="27"/>
  <c r="F177" i="27"/>
  <c r="F153" i="27"/>
  <c r="F81" i="27"/>
  <c r="I229" i="27"/>
  <c r="I181" i="27"/>
  <c r="I133" i="27"/>
  <c r="I86" i="27"/>
  <c r="I38" i="27"/>
  <c r="J230" i="27"/>
  <c r="J182" i="27"/>
  <c r="J134" i="27"/>
  <c r="J86" i="27"/>
  <c r="J38" i="27"/>
  <c r="F189" i="27"/>
  <c r="F45" i="27"/>
  <c r="I153" i="27"/>
  <c r="E210" i="27"/>
  <c r="F249" i="27"/>
  <c r="F129" i="27"/>
  <c r="I225" i="27"/>
  <c r="I177" i="27"/>
  <c r="I129" i="27"/>
  <c r="I79" i="27"/>
  <c r="I31" i="27"/>
  <c r="J223" i="27"/>
  <c r="J175" i="27"/>
  <c r="J127" i="27"/>
  <c r="J79" i="27"/>
  <c r="J31" i="27"/>
  <c r="J55" i="27"/>
  <c r="E177" i="27"/>
  <c r="E213" i="27"/>
  <c r="E187" i="27"/>
  <c r="F201" i="27"/>
  <c r="E229" i="27"/>
  <c r="E186" i="27"/>
  <c r="E165" i="27"/>
  <c r="F219" i="27"/>
  <c r="F171" i="27"/>
  <c r="F57" i="27"/>
  <c r="I221" i="27"/>
  <c r="I173" i="27"/>
  <c r="I125" i="27"/>
  <c r="I78" i="27"/>
  <c r="I30" i="27"/>
  <c r="J222" i="27"/>
  <c r="J174" i="27"/>
  <c r="J126" i="27"/>
  <c r="J78" i="27"/>
  <c r="J30" i="27"/>
  <c r="J103" i="27"/>
  <c r="E249" i="27"/>
  <c r="I217" i="27"/>
  <c r="I169" i="27"/>
  <c r="I121" i="27"/>
  <c r="I71" i="27"/>
  <c r="I23" i="27"/>
  <c r="J215" i="27"/>
  <c r="J167" i="27"/>
  <c r="J119" i="27"/>
  <c r="J71" i="27"/>
  <c r="J23" i="27"/>
  <c r="F213" i="27"/>
  <c r="F117" i="27"/>
  <c r="J151" i="27"/>
  <c r="F225" i="27"/>
  <c r="E246" i="27"/>
  <c r="E225" i="27"/>
  <c r="E141" i="27"/>
  <c r="I213" i="27"/>
  <c r="I165" i="27"/>
  <c r="I117" i="27"/>
  <c r="I70" i="27"/>
  <c r="I22" i="27"/>
  <c r="J214" i="27"/>
  <c r="J166" i="27"/>
  <c r="J118" i="27"/>
  <c r="J70" i="27"/>
  <c r="J22" i="27"/>
  <c r="J248" i="27"/>
  <c r="I248" i="27"/>
  <c r="J244" i="27"/>
  <c r="E244" i="27"/>
  <c r="I244" i="27"/>
  <c r="F244" i="27"/>
  <c r="J240" i="27"/>
  <c r="E240" i="27"/>
  <c r="F240" i="27"/>
  <c r="I240" i="27"/>
  <c r="J236" i="27"/>
  <c r="I236" i="27"/>
  <c r="E236" i="27"/>
  <c r="J232" i="27"/>
  <c r="E232" i="27"/>
  <c r="I232" i="27"/>
  <c r="J228" i="27"/>
  <c r="I228" i="27"/>
  <c r="F228" i="27"/>
  <c r="E228" i="27"/>
  <c r="J224" i="27"/>
  <c r="F224" i="27"/>
  <c r="I224" i="27"/>
  <c r="E224" i="27"/>
  <c r="J220" i="27"/>
  <c r="I220" i="27"/>
  <c r="J216" i="27"/>
  <c r="I216" i="27"/>
  <c r="J212" i="27"/>
  <c r="E212" i="27"/>
  <c r="I212" i="27"/>
  <c r="F212" i="27"/>
  <c r="J208" i="27"/>
  <c r="E208" i="27"/>
  <c r="F208" i="27"/>
  <c r="I208" i="27"/>
  <c r="J204" i="27"/>
  <c r="I204" i="27"/>
  <c r="E204" i="27"/>
  <c r="J200" i="27"/>
  <c r="E200" i="27"/>
  <c r="I200" i="27"/>
  <c r="J196" i="27"/>
  <c r="I196" i="27"/>
  <c r="F196" i="27"/>
  <c r="E196" i="27"/>
  <c r="J192" i="27"/>
  <c r="F192" i="27"/>
  <c r="I192" i="27"/>
  <c r="E192" i="27"/>
  <c r="J188" i="27"/>
  <c r="I188" i="27"/>
  <c r="J184" i="27"/>
  <c r="I184" i="27"/>
  <c r="J180" i="27"/>
  <c r="E180" i="27"/>
  <c r="I180" i="27"/>
  <c r="F180" i="27"/>
  <c r="J176" i="27"/>
  <c r="E176" i="27"/>
  <c r="F176" i="27"/>
  <c r="I176" i="27"/>
  <c r="J172" i="27"/>
  <c r="I172" i="27"/>
  <c r="E172" i="27"/>
  <c r="J168" i="27"/>
  <c r="E168" i="27"/>
  <c r="I168" i="27"/>
  <c r="J164" i="27"/>
  <c r="I164" i="27"/>
  <c r="F164" i="27"/>
  <c r="E164" i="27"/>
  <c r="J160" i="27"/>
  <c r="F160" i="27"/>
  <c r="I160" i="27"/>
  <c r="E160" i="27"/>
  <c r="J156" i="27"/>
  <c r="I156" i="27"/>
  <c r="J152" i="27"/>
  <c r="I152" i="27"/>
  <c r="J148" i="27"/>
  <c r="E148" i="27"/>
  <c r="I148" i="27"/>
  <c r="F148" i="27"/>
  <c r="J144" i="27"/>
  <c r="E144" i="27"/>
  <c r="F144" i="27"/>
  <c r="I144" i="27"/>
  <c r="J140" i="27"/>
  <c r="I140" i="27"/>
  <c r="E140" i="27"/>
  <c r="J136" i="27"/>
  <c r="I136" i="27"/>
  <c r="E136" i="27"/>
  <c r="J132" i="27"/>
  <c r="F132" i="27"/>
  <c r="I132" i="27"/>
  <c r="E132" i="27"/>
  <c r="J128" i="27"/>
  <c r="I128" i="27"/>
  <c r="F128" i="27"/>
  <c r="E128" i="27"/>
  <c r="J124" i="27"/>
  <c r="I124" i="27"/>
  <c r="J120" i="27"/>
  <c r="I120" i="27"/>
  <c r="J116" i="27"/>
  <c r="E116" i="27"/>
  <c r="I116" i="27"/>
  <c r="F116" i="27"/>
  <c r="J112" i="27"/>
  <c r="I112" i="27"/>
  <c r="E112" i="27"/>
  <c r="F112" i="27"/>
  <c r="J108" i="27"/>
  <c r="I108" i="27"/>
  <c r="E108" i="27"/>
  <c r="J104" i="27"/>
  <c r="I104" i="27"/>
  <c r="E104" i="27"/>
  <c r="J100" i="27"/>
  <c r="I100" i="27"/>
  <c r="F100" i="27"/>
  <c r="E100" i="27"/>
  <c r="F248" i="27"/>
  <c r="F188" i="27"/>
  <c r="F184" i="27"/>
  <c r="F124" i="27"/>
  <c r="F120" i="27"/>
  <c r="E248" i="27"/>
  <c r="E220" i="27"/>
  <c r="E216" i="27"/>
  <c r="E188" i="27"/>
  <c r="E184" i="27"/>
  <c r="E156" i="27"/>
  <c r="E152" i="27"/>
  <c r="E124" i="27"/>
  <c r="E120" i="27"/>
  <c r="F236" i="27"/>
  <c r="F232" i="27"/>
  <c r="F172" i="27"/>
  <c r="F168" i="27"/>
  <c r="F108" i="27"/>
  <c r="F104" i="27"/>
  <c r="J96" i="27"/>
  <c r="I96" i="27"/>
  <c r="J92" i="27"/>
  <c r="I92" i="27"/>
  <c r="J88" i="27"/>
  <c r="I88" i="27"/>
  <c r="J84" i="27"/>
  <c r="I84" i="27"/>
  <c r="J80" i="27"/>
  <c r="I80" i="27"/>
  <c r="J76" i="27"/>
  <c r="I76" i="27"/>
  <c r="J72" i="27"/>
  <c r="I72" i="27"/>
  <c r="J68" i="27"/>
  <c r="I68" i="27"/>
  <c r="J64" i="27"/>
  <c r="I64" i="27"/>
  <c r="J60" i="27"/>
  <c r="I60" i="27"/>
  <c r="J56" i="27"/>
  <c r="I56" i="27"/>
  <c r="J52" i="27"/>
  <c r="I52" i="27"/>
  <c r="J48" i="27"/>
  <c r="I48" i="27"/>
  <c r="J44" i="27"/>
  <c r="I44" i="27"/>
  <c r="J40" i="27"/>
  <c r="I40" i="27"/>
  <c r="J36" i="27"/>
  <c r="I36" i="27"/>
  <c r="J32" i="27"/>
  <c r="I32" i="27"/>
  <c r="J28" i="27"/>
  <c r="I28" i="27"/>
  <c r="J24" i="27"/>
  <c r="I24" i="27"/>
  <c r="J20" i="27"/>
  <c r="I20" i="27"/>
  <c r="J16" i="27"/>
  <c r="I16" i="27"/>
  <c r="I12" i="27"/>
  <c r="E96" i="27"/>
  <c r="E68" i="27"/>
  <c r="E64" i="27"/>
  <c r="E36" i="27"/>
  <c r="E32" i="27"/>
  <c r="E8" i="27"/>
  <c r="I15" i="27"/>
  <c r="E227" i="27"/>
  <c r="E195" i="27"/>
  <c r="E163" i="27"/>
  <c r="E131" i="27"/>
  <c r="E99" i="27"/>
  <c r="E76" i="27"/>
  <c r="E72" i="27"/>
  <c r="E67" i="27"/>
  <c r="E44" i="27"/>
  <c r="E40" i="27"/>
  <c r="E35" i="27"/>
  <c r="E12" i="27"/>
  <c r="F96" i="27"/>
  <c r="F84" i="27"/>
  <c r="F80" i="27"/>
  <c r="F68" i="27"/>
  <c r="F64" i="27"/>
  <c r="F52" i="27"/>
  <c r="F48" i="27"/>
  <c r="F36" i="27"/>
  <c r="F32" i="27"/>
  <c r="F20" i="27"/>
  <c r="F16" i="27"/>
  <c r="I14" i="27"/>
  <c r="I10" i="27"/>
  <c r="I247" i="27"/>
  <c r="I243" i="27"/>
  <c r="I239" i="27"/>
  <c r="I235" i="27"/>
  <c r="I231" i="27"/>
  <c r="I227" i="27"/>
  <c r="I223" i="27"/>
  <c r="I219" i="27"/>
  <c r="I215" i="27"/>
  <c r="I211" i="27"/>
  <c r="I207" i="27"/>
  <c r="I203" i="27"/>
  <c r="I199" i="27"/>
  <c r="I195" i="27"/>
  <c r="I191" i="27"/>
  <c r="I187" i="27"/>
  <c r="I183" i="27"/>
  <c r="I179" i="27"/>
  <c r="I175" i="27"/>
  <c r="I171" i="27"/>
  <c r="I167" i="27"/>
  <c r="I163" i="27"/>
  <c r="I159" i="27"/>
  <c r="I155" i="27"/>
  <c r="I151" i="27"/>
  <c r="I147" i="27"/>
  <c r="I143" i="27"/>
  <c r="I139" i="27"/>
  <c r="I135" i="27"/>
  <c r="I131" i="27"/>
  <c r="I127" i="27"/>
  <c r="I123" i="27"/>
  <c r="I119" i="27"/>
  <c r="I115" i="27"/>
  <c r="I107" i="27"/>
  <c r="I99" i="27"/>
  <c r="I91" i="27"/>
  <c r="I83" i="27"/>
  <c r="I75" i="27"/>
  <c r="I67" i="27"/>
  <c r="I59" i="27"/>
  <c r="I51" i="27"/>
  <c r="I43" i="27"/>
  <c r="I35" i="27"/>
  <c r="I27" i="27"/>
  <c r="I19" i="27"/>
  <c r="J243" i="27"/>
  <c r="J235" i="27"/>
  <c r="J227" i="27"/>
  <c r="J211" i="27"/>
  <c r="J203" i="27"/>
  <c r="J195" i="27"/>
  <c r="J179" i="27"/>
  <c r="J171" i="27"/>
  <c r="J163" i="27"/>
  <c r="J147" i="27"/>
  <c r="J139" i="27"/>
  <c r="J131" i="27"/>
  <c r="J115" i="27"/>
  <c r="J107" i="27"/>
  <c r="J99" i="27"/>
  <c r="J83" i="27"/>
  <c r="J75" i="27"/>
  <c r="J67" i="27"/>
  <c r="J51" i="27"/>
  <c r="J43" i="27"/>
  <c r="J35" i="27"/>
  <c r="J19" i="27"/>
  <c r="I11" i="27"/>
  <c r="E84" i="27"/>
  <c r="E80" i="27"/>
  <c r="E52" i="27"/>
  <c r="E48" i="27"/>
  <c r="E20" i="27"/>
  <c r="E16" i="27"/>
  <c r="E11" i="27"/>
  <c r="J113" i="27"/>
  <c r="I113" i="27"/>
  <c r="J109" i="27"/>
  <c r="I109" i="27"/>
  <c r="J105" i="27"/>
  <c r="I105" i="27"/>
  <c r="J101" i="27"/>
  <c r="I101" i="27"/>
  <c r="J97" i="27"/>
  <c r="I97" i="27"/>
  <c r="J93" i="27"/>
  <c r="I93" i="27"/>
  <c r="J89" i="27"/>
  <c r="I89" i="27"/>
  <c r="J85" i="27"/>
  <c r="I85" i="27"/>
  <c r="J81" i="27"/>
  <c r="I81" i="27"/>
  <c r="J77" i="27"/>
  <c r="I77" i="27"/>
  <c r="J73" i="27"/>
  <c r="I73" i="27"/>
  <c r="J69" i="27"/>
  <c r="I69" i="27"/>
  <c r="J65" i="27"/>
  <c r="I65" i="27"/>
  <c r="J61" i="27"/>
  <c r="I61" i="27"/>
  <c r="J57" i="27"/>
  <c r="I57" i="27"/>
  <c r="J53" i="27"/>
  <c r="I53" i="27"/>
  <c r="J49" i="27"/>
  <c r="I49" i="27"/>
  <c r="J45" i="27"/>
  <c r="I45" i="27"/>
  <c r="J41" i="27"/>
  <c r="I41" i="27"/>
  <c r="J37" i="27"/>
  <c r="I37" i="27"/>
  <c r="J33" i="27"/>
  <c r="I33" i="27"/>
  <c r="J29" i="27"/>
  <c r="I29" i="27"/>
  <c r="J25" i="27"/>
  <c r="I25" i="27"/>
  <c r="J21" i="27"/>
  <c r="I21" i="27"/>
  <c r="J17" i="27"/>
  <c r="I17" i="27"/>
  <c r="I13" i="27"/>
  <c r="I250" i="27"/>
  <c r="I246" i="27"/>
  <c r="I242" i="27"/>
  <c r="I238" i="27"/>
  <c r="I234" i="27"/>
  <c r="I230" i="27"/>
  <c r="I226" i="27"/>
  <c r="I222" i="27"/>
  <c r="I218" i="27"/>
  <c r="I214" i="27"/>
  <c r="I210" i="27"/>
  <c r="I206" i="27"/>
  <c r="I202" i="27"/>
  <c r="I198" i="27"/>
  <c r="I194" i="27"/>
  <c r="I190" i="27"/>
  <c r="I186" i="27"/>
  <c r="I182" i="27"/>
  <c r="I178" i="27"/>
  <c r="I174" i="27"/>
  <c r="I170" i="27"/>
  <c r="I166" i="27"/>
  <c r="I162" i="27"/>
  <c r="I158" i="27"/>
  <c r="I154" i="27"/>
  <c r="I150" i="27"/>
  <c r="I146" i="27"/>
  <c r="I142" i="27"/>
  <c r="I138" i="27"/>
  <c r="I134" i="27"/>
  <c r="I130" i="27"/>
  <c r="I126" i="27"/>
  <c r="I122" i="27"/>
  <c r="I118" i="27"/>
  <c r="I114" i="27"/>
  <c r="I106" i="27"/>
  <c r="I98" i="27"/>
  <c r="I90" i="27"/>
  <c r="I82" i="27"/>
  <c r="I74" i="27"/>
  <c r="I66" i="27"/>
  <c r="I58" i="27"/>
  <c r="I50" i="27"/>
  <c r="I42" i="27"/>
  <c r="I34" i="27"/>
  <c r="I26" i="27"/>
  <c r="I18" i="27"/>
  <c r="F8" i="27"/>
  <c r="I9" i="27"/>
  <c r="F9" i="27"/>
  <c r="J9" i="27"/>
  <c r="I8" i="27"/>
  <c r="I7" i="27"/>
  <c r="J7" i="27"/>
  <c r="E7" i="27"/>
  <c r="F247" i="27"/>
  <c r="F239" i="27"/>
  <c r="F231" i="27"/>
  <c r="F223" i="27"/>
  <c r="F215" i="27"/>
  <c r="F207" i="27"/>
  <c r="F199" i="27"/>
  <c r="F191" i="27"/>
  <c r="F183" i="27"/>
  <c r="F175" i="27"/>
  <c r="F167" i="27"/>
  <c r="F159" i="27"/>
  <c r="F151" i="27"/>
  <c r="F143" i="27"/>
  <c r="F135" i="27"/>
  <c r="F127" i="27"/>
  <c r="F119" i="27"/>
  <c r="F111" i="27"/>
  <c r="F103" i="27"/>
  <c r="F95" i="27"/>
  <c r="F87" i="27"/>
  <c r="F79" i="27"/>
  <c r="F71" i="27"/>
  <c r="F63" i="27"/>
  <c r="F55" i="27"/>
  <c r="F47" i="27"/>
  <c r="F39" i="27"/>
  <c r="F31" i="27"/>
  <c r="F23" i="27"/>
  <c r="F15" i="27"/>
  <c r="A7" i="15" l="1"/>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6" i="15"/>
  <c r="H250" i="27" l="1"/>
  <c r="H249" i="27"/>
  <c r="H248" i="27"/>
  <c r="H247" i="27"/>
  <c r="H246" i="27"/>
  <c r="H245" i="27"/>
  <c r="H244" i="27"/>
  <c r="H243" i="27"/>
  <c r="H242" i="27"/>
  <c r="H241" i="27"/>
  <c r="H240" i="27"/>
  <c r="H239" i="27"/>
  <c r="H238" i="27"/>
  <c r="H237" i="27"/>
  <c r="H236" i="27"/>
  <c r="H235" i="27"/>
  <c r="H234" i="27"/>
  <c r="H233" i="27"/>
  <c r="H232" i="27"/>
  <c r="H231" i="27"/>
  <c r="H230" i="27"/>
  <c r="H229" i="27"/>
  <c r="H228" i="27"/>
  <c r="H227" i="27"/>
  <c r="H226" i="27"/>
  <c r="H225" i="27"/>
  <c r="H224" i="27"/>
  <c r="H223" i="27"/>
  <c r="H222" i="27"/>
  <c r="H221" i="27"/>
  <c r="H220" i="27"/>
  <c r="H219" i="27"/>
  <c r="H218" i="27"/>
  <c r="H217" i="27"/>
  <c r="H216" i="27"/>
  <c r="H215" i="27"/>
  <c r="H214" i="27"/>
  <c r="H213" i="27"/>
  <c r="H212" i="27"/>
  <c r="H211" i="27"/>
  <c r="H210" i="27"/>
  <c r="H209" i="27"/>
  <c r="H208" i="27"/>
  <c r="H207" i="27"/>
  <c r="H206" i="27"/>
  <c r="H205" i="27"/>
  <c r="H204" i="27"/>
  <c r="H203" i="27"/>
  <c r="H202" i="27"/>
  <c r="H201" i="27"/>
  <c r="H200" i="27"/>
  <c r="H199" i="27"/>
  <c r="H198" i="27"/>
  <c r="H197" i="27"/>
  <c r="H196" i="27"/>
  <c r="H195" i="27"/>
  <c r="H194" i="27"/>
  <c r="H193" i="27"/>
  <c r="H192" i="27"/>
  <c r="H191" i="27"/>
  <c r="H190" i="27"/>
  <c r="H189" i="27"/>
  <c r="H188" i="27"/>
  <c r="H187" i="27"/>
  <c r="H186" i="27"/>
  <c r="H185" i="27"/>
  <c r="H184" i="27"/>
  <c r="H183" i="27"/>
  <c r="H182" i="27"/>
  <c r="H181" i="27"/>
  <c r="H180" i="27"/>
  <c r="H179" i="27"/>
  <c r="H178" i="27"/>
  <c r="H177" i="27"/>
  <c r="H176" i="27"/>
  <c r="H175" i="27"/>
  <c r="H174" i="27"/>
  <c r="H173" i="27"/>
  <c r="H172" i="27"/>
  <c r="H171" i="27"/>
  <c r="H170" i="27"/>
  <c r="H169" i="27"/>
  <c r="H168" i="27"/>
  <c r="H167" i="27"/>
  <c r="H166" i="27"/>
  <c r="H165" i="27"/>
  <c r="H164" i="27"/>
  <c r="H163" i="27"/>
  <c r="H162" i="27"/>
  <c r="H161" i="27"/>
  <c r="H160" i="27"/>
  <c r="H159" i="27"/>
  <c r="H158" i="27"/>
  <c r="H157" i="27"/>
  <c r="H156" i="27"/>
  <c r="H155" i="27"/>
  <c r="H154" i="27"/>
  <c r="H153" i="27"/>
  <c r="H152" i="27"/>
  <c r="H151" i="27"/>
  <c r="H150" i="27"/>
  <c r="H149" i="27"/>
  <c r="H148" i="27"/>
  <c r="H147" i="27"/>
  <c r="H146" i="27"/>
  <c r="H145" i="27"/>
  <c r="H144" i="27"/>
  <c r="H143" i="27"/>
  <c r="H142" i="27"/>
  <c r="H141" i="27"/>
  <c r="H140" i="27"/>
  <c r="H139" i="27"/>
  <c r="H138" i="27"/>
  <c r="H137" i="27"/>
  <c r="H136" i="27"/>
  <c r="H135" i="27"/>
  <c r="H134" i="27"/>
  <c r="H133" i="27"/>
  <c r="H132" i="27"/>
  <c r="H131" i="27"/>
  <c r="H130" i="27"/>
  <c r="H129" i="27"/>
  <c r="H128" i="27"/>
  <c r="H127" i="27"/>
  <c r="H126" i="27"/>
  <c r="H125" i="27"/>
  <c r="H124" i="27"/>
  <c r="H123" i="27"/>
  <c r="H122" i="27"/>
  <c r="H121" i="27"/>
  <c r="H120" i="27"/>
  <c r="H119" i="27"/>
  <c r="H118" i="27"/>
  <c r="H117" i="27"/>
  <c r="H116" i="27"/>
  <c r="H115" i="27"/>
  <c r="H114" i="27"/>
  <c r="H113" i="27"/>
  <c r="H112" i="27"/>
  <c r="H111" i="27"/>
  <c r="H110" i="27"/>
  <c r="H109" i="27"/>
  <c r="H108" i="27"/>
  <c r="H107" i="27"/>
  <c r="H106" i="27"/>
  <c r="H105" i="27"/>
  <c r="H104" i="27"/>
  <c r="H103" i="27"/>
  <c r="H102" i="27"/>
  <c r="H101" i="27"/>
  <c r="H100" i="27"/>
  <c r="H99" i="27"/>
  <c r="H98" i="27"/>
  <c r="H97" i="27"/>
  <c r="H96" i="27"/>
  <c r="H95" i="27"/>
  <c r="H94" i="27"/>
  <c r="H93" i="27"/>
  <c r="H92" i="27"/>
  <c r="H91" i="27"/>
  <c r="H90" i="27"/>
  <c r="H89" i="27"/>
  <c r="H88" i="27"/>
  <c r="H87" i="27"/>
  <c r="H86" i="27"/>
  <c r="H85" i="27"/>
  <c r="H84" i="27"/>
  <c r="H83" i="27"/>
  <c r="H82" i="27"/>
  <c r="H81" i="27"/>
  <c r="H80" i="27"/>
  <c r="H79" i="27"/>
  <c r="H78" i="27"/>
  <c r="H77" i="27"/>
  <c r="H76" i="27"/>
  <c r="H75" i="27"/>
  <c r="H74" i="27"/>
  <c r="H73" i="27"/>
  <c r="H72" i="27"/>
  <c r="H71" i="27"/>
  <c r="H70" i="27"/>
  <c r="H69" i="27"/>
  <c r="H68" i="27"/>
  <c r="H67" i="27"/>
  <c r="H66" i="27"/>
  <c r="H65" i="27"/>
  <c r="H64" i="27"/>
  <c r="H63" i="27"/>
  <c r="H62" i="27"/>
  <c r="H61" i="27"/>
  <c r="H60" i="27"/>
  <c r="H59" i="27"/>
  <c r="H58" i="27"/>
  <c r="H57" i="27"/>
  <c r="H56" i="27"/>
  <c r="H55" i="27"/>
  <c r="H54" i="27"/>
  <c r="H53" i="27"/>
  <c r="H52" i="27"/>
  <c r="H51" i="27"/>
  <c r="H50" i="27"/>
  <c r="H49" i="27"/>
  <c r="H48" i="27"/>
  <c r="H47" i="27"/>
  <c r="H46" i="27"/>
  <c r="H45" i="27"/>
  <c r="H44" i="27"/>
  <c r="H43" i="27"/>
  <c r="H42" i="27"/>
  <c r="H41" i="27"/>
  <c r="H40" i="27"/>
  <c r="H39" i="27"/>
  <c r="H38" i="27"/>
  <c r="H37" i="27"/>
  <c r="H36" i="27"/>
  <c r="H35" i="27"/>
  <c r="H34" i="27"/>
  <c r="H33" i="27"/>
  <c r="H32" i="27"/>
  <c r="H31" i="27"/>
  <c r="H30" i="27"/>
  <c r="H29" i="27"/>
  <c r="H28" i="27"/>
  <c r="H27" i="27"/>
  <c r="H26" i="27"/>
  <c r="H25" i="27"/>
  <c r="H24" i="27"/>
  <c r="H23" i="27"/>
  <c r="H22" i="27"/>
  <c r="H21" i="27"/>
  <c r="H20" i="27"/>
  <c r="H19" i="27"/>
  <c r="H18" i="27"/>
  <c r="H17" i="27"/>
  <c r="H16" i="27"/>
  <c r="H15" i="27"/>
  <c r="H14" i="27"/>
  <c r="H13" i="27"/>
  <c r="H12" i="27"/>
  <c r="H11" i="27"/>
  <c r="H10" i="27"/>
  <c r="H9" i="27"/>
  <c r="H8" i="27"/>
  <c r="H7" i="27"/>
  <c r="A6" i="26" l="1"/>
  <c r="B6" i="26" s="1"/>
  <c r="A7" i="26"/>
  <c r="A8" i="26"/>
  <c r="A9"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B48" i="26" s="1"/>
  <c r="E48" i="26" s="1"/>
  <c r="A49" i="26"/>
  <c r="B49" i="26" s="1"/>
  <c r="E49" i="26" s="1"/>
  <c r="A50" i="26"/>
  <c r="B50" i="26" s="1"/>
  <c r="E50" i="26" s="1"/>
  <c r="A51" i="26"/>
  <c r="B51" i="26" s="1"/>
  <c r="E51" i="26" s="1"/>
  <c r="A52" i="26"/>
  <c r="B52" i="26" s="1"/>
  <c r="E52" i="26" s="1"/>
  <c r="A53" i="26"/>
  <c r="B53" i="26" s="1"/>
  <c r="E53" i="26" s="1"/>
  <c r="A54" i="26"/>
  <c r="B54" i="26" s="1"/>
  <c r="E54" i="26" s="1"/>
  <c r="A55" i="26"/>
  <c r="B55" i="26" s="1"/>
  <c r="E55" i="26" s="1"/>
  <c r="A56" i="26"/>
  <c r="B56" i="26" s="1"/>
  <c r="E56" i="26" s="1"/>
  <c r="A57" i="26"/>
  <c r="B57" i="26" s="1"/>
  <c r="E57" i="26" s="1"/>
  <c r="A58" i="26"/>
  <c r="B58" i="26" s="1"/>
  <c r="E58" i="26" s="1"/>
  <c r="A59" i="26"/>
  <c r="B59" i="26" s="1"/>
  <c r="E59" i="26" s="1"/>
  <c r="A60" i="26"/>
  <c r="B60" i="26" s="1"/>
  <c r="E60" i="26" s="1"/>
  <c r="A61" i="26"/>
  <c r="B61" i="26" s="1"/>
  <c r="E61" i="26" s="1"/>
  <c r="A62" i="26"/>
  <c r="B62" i="26" s="1"/>
  <c r="E62" i="26" s="1"/>
  <c r="A63" i="26"/>
  <c r="B63" i="26" s="1"/>
  <c r="E63" i="26" s="1"/>
  <c r="A64" i="26"/>
  <c r="B64" i="26" s="1"/>
  <c r="E64" i="26" s="1"/>
  <c r="A65" i="26"/>
  <c r="B65" i="26" s="1"/>
  <c r="E65" i="26" s="1"/>
  <c r="A66" i="26"/>
  <c r="B66" i="26" s="1"/>
  <c r="E66" i="26" s="1"/>
  <c r="A67" i="26"/>
  <c r="B67" i="26" s="1"/>
  <c r="E67" i="26" s="1"/>
  <c r="A68" i="26"/>
  <c r="B68" i="26" s="1"/>
  <c r="E68" i="26" s="1"/>
  <c r="A69" i="26"/>
  <c r="B69" i="26" s="1"/>
  <c r="E69" i="26" s="1"/>
  <c r="A70" i="26"/>
  <c r="B70" i="26" s="1"/>
  <c r="E70" i="26" s="1"/>
  <c r="A71" i="26"/>
  <c r="B71" i="26" s="1"/>
  <c r="E71" i="26" s="1"/>
  <c r="A72" i="26"/>
  <c r="B72" i="26" s="1"/>
  <c r="E72" i="26" s="1"/>
  <c r="A73" i="26"/>
  <c r="B73" i="26" s="1"/>
  <c r="E73" i="26" s="1"/>
  <c r="A74" i="26"/>
  <c r="B74" i="26" s="1"/>
  <c r="E74" i="26" s="1"/>
  <c r="A75" i="26"/>
  <c r="B75" i="26" s="1"/>
  <c r="E75" i="26" s="1"/>
  <c r="A76" i="26"/>
  <c r="B76" i="26" s="1"/>
  <c r="E76" i="26" s="1"/>
  <c r="A77" i="26"/>
  <c r="B77" i="26" s="1"/>
  <c r="E77" i="26" s="1"/>
  <c r="A78" i="26"/>
  <c r="B78" i="26" s="1"/>
  <c r="E78" i="26" s="1"/>
  <c r="A79" i="26"/>
  <c r="B79" i="26" s="1"/>
  <c r="E79" i="26" s="1"/>
  <c r="A80" i="26"/>
  <c r="B80" i="26" s="1"/>
  <c r="E80" i="26" s="1"/>
  <c r="A81" i="26"/>
  <c r="B81" i="26" s="1"/>
  <c r="E81" i="26" s="1"/>
  <c r="A82" i="26"/>
  <c r="B82" i="26" s="1"/>
  <c r="E82" i="26" s="1"/>
  <c r="A83" i="26"/>
  <c r="B83" i="26" s="1"/>
  <c r="E83" i="26" s="1"/>
  <c r="A84" i="26"/>
  <c r="B84" i="26" s="1"/>
  <c r="E84" i="26" s="1"/>
  <c r="A85" i="26"/>
  <c r="B85" i="26" s="1"/>
  <c r="E85" i="26" s="1"/>
  <c r="A86" i="26"/>
  <c r="B86" i="26" s="1"/>
  <c r="E86" i="26" s="1"/>
  <c r="A87" i="26"/>
  <c r="B87" i="26" s="1"/>
  <c r="E87" i="26" s="1"/>
  <c r="A88" i="26"/>
  <c r="B88" i="26" s="1"/>
  <c r="E88" i="26" s="1"/>
  <c r="A89" i="26"/>
  <c r="B89" i="26" s="1"/>
  <c r="E89" i="26" s="1"/>
  <c r="A90" i="26"/>
  <c r="B90" i="26" s="1"/>
  <c r="E90" i="26" s="1"/>
  <c r="A91" i="26"/>
  <c r="B91" i="26" s="1"/>
  <c r="E91" i="26" s="1"/>
  <c r="A92" i="26"/>
  <c r="B92" i="26" s="1"/>
  <c r="E92" i="26" s="1"/>
  <c r="A93" i="26"/>
  <c r="B93" i="26" s="1"/>
  <c r="E93" i="26" s="1"/>
  <c r="A94" i="26"/>
  <c r="B94" i="26" s="1"/>
  <c r="E94" i="26" s="1"/>
  <c r="A95" i="26"/>
  <c r="B95" i="26" s="1"/>
  <c r="E95" i="26" s="1"/>
  <c r="A96" i="26"/>
  <c r="B96" i="26" s="1"/>
  <c r="E96" i="26" s="1"/>
  <c r="A97" i="26"/>
  <c r="B97" i="26" s="1"/>
  <c r="E97" i="26" s="1"/>
  <c r="A98" i="26"/>
  <c r="B98" i="26" s="1"/>
  <c r="E98" i="26" s="1"/>
  <c r="A99" i="26"/>
  <c r="B99" i="26" s="1"/>
  <c r="E99" i="26" s="1"/>
  <c r="A100" i="26"/>
  <c r="B100" i="26" s="1"/>
  <c r="E100" i="26" s="1"/>
  <c r="A101" i="26"/>
  <c r="B101" i="26" s="1"/>
  <c r="E101" i="26" s="1"/>
  <c r="A5" i="26"/>
  <c r="D97" i="26" l="1"/>
  <c r="D87" i="26"/>
  <c r="D101" i="26"/>
  <c r="D93" i="26"/>
  <c r="D85" i="26"/>
  <c r="D77" i="26"/>
  <c r="D69" i="26"/>
  <c r="D61" i="26"/>
  <c r="D53" i="26"/>
  <c r="D81" i="26"/>
  <c r="D79" i="26"/>
  <c r="D100" i="26"/>
  <c r="D92" i="26"/>
  <c r="D84" i="26"/>
  <c r="D76" i="26"/>
  <c r="D68" i="26"/>
  <c r="D60" i="26"/>
  <c r="D52" i="26"/>
  <c r="D89" i="26"/>
  <c r="D99" i="26"/>
  <c r="D91" i="26"/>
  <c r="D83" i="26"/>
  <c r="D75" i="26"/>
  <c r="D67" i="26"/>
  <c r="D59" i="26"/>
  <c r="D51" i="26"/>
  <c r="D95" i="26"/>
  <c r="D98" i="26"/>
  <c r="D90" i="26"/>
  <c r="D82" i="26"/>
  <c r="D74" i="26"/>
  <c r="D66" i="26"/>
  <c r="D58" i="26"/>
  <c r="D50" i="26"/>
  <c r="D49" i="26"/>
  <c r="D65" i="26"/>
  <c r="D57" i="26"/>
  <c r="D96" i="26"/>
  <c r="D88" i="26"/>
  <c r="D80" i="26"/>
  <c r="D72" i="26"/>
  <c r="D64" i="26"/>
  <c r="D56" i="26"/>
  <c r="D48" i="26"/>
  <c r="D55" i="26"/>
  <c r="D73" i="26"/>
  <c r="D71" i="26"/>
  <c r="D63" i="26"/>
  <c r="D94" i="26"/>
  <c r="D86" i="26"/>
  <c r="D78" i="26"/>
  <c r="D70" i="26"/>
  <c r="D62" i="26"/>
  <c r="D54" i="26"/>
  <c r="B47" i="26"/>
  <c r="E47" i="26" s="1"/>
  <c r="B46" i="26"/>
  <c r="E46" i="26" s="1"/>
  <c r="B45" i="26"/>
  <c r="E45" i="26" s="1"/>
  <c r="B44" i="26"/>
  <c r="E44" i="26" s="1"/>
  <c r="B43" i="26"/>
  <c r="E43" i="26" s="1"/>
  <c r="B42" i="26"/>
  <c r="E42" i="26" s="1"/>
  <c r="B41" i="26"/>
  <c r="E41" i="26" s="1"/>
  <c r="B40" i="26"/>
  <c r="E40" i="26" s="1"/>
  <c r="B39" i="26"/>
  <c r="E39" i="26" s="1"/>
  <c r="B38" i="26"/>
  <c r="E38" i="26" s="1"/>
  <c r="B37" i="26"/>
  <c r="E37" i="26" s="1"/>
  <c r="B36" i="26"/>
  <c r="E36" i="26" s="1"/>
  <c r="B35" i="26"/>
  <c r="E35" i="26" s="1"/>
  <c r="B34" i="26"/>
  <c r="E34" i="26" s="1"/>
  <c r="B33" i="26"/>
  <c r="E33" i="26" s="1"/>
  <c r="B32" i="26"/>
  <c r="E32" i="26" s="1"/>
  <c r="B31" i="26"/>
  <c r="E31" i="26" s="1"/>
  <c r="B30" i="26"/>
  <c r="E30" i="26" s="1"/>
  <c r="B29" i="26"/>
  <c r="E29" i="26" s="1"/>
  <c r="B28" i="26"/>
  <c r="E28" i="26" s="1"/>
  <c r="B27" i="26"/>
  <c r="E27" i="26" s="1"/>
  <c r="B26" i="26"/>
  <c r="E26" i="26" s="1"/>
  <c r="B25" i="26"/>
  <c r="E25" i="26" s="1"/>
  <c r="B24" i="26"/>
  <c r="E24" i="26" s="1"/>
  <c r="B23" i="26"/>
  <c r="E23" i="26" s="1"/>
  <c r="B22" i="26"/>
  <c r="E22" i="26" s="1"/>
  <c r="B21" i="26"/>
  <c r="E21" i="26" s="1"/>
  <c r="B20" i="26"/>
  <c r="E20" i="26" s="1"/>
  <c r="B19" i="26"/>
  <c r="E19" i="26" s="1"/>
  <c r="B18" i="26"/>
  <c r="E18" i="26" s="1"/>
  <c r="B17" i="26"/>
  <c r="E17" i="26" s="1"/>
  <c r="B16" i="26"/>
  <c r="E16" i="26" s="1"/>
  <c r="B15" i="26"/>
  <c r="E15" i="26" s="1"/>
  <c r="B14" i="26"/>
  <c r="B13" i="26"/>
  <c r="B12" i="26"/>
  <c r="B11" i="26"/>
  <c r="B10" i="26"/>
  <c r="B9" i="26"/>
  <c r="B8" i="26"/>
  <c r="B7" i="26"/>
  <c r="B5" i="26"/>
  <c r="A5" i="24"/>
  <c r="A6" i="24"/>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59" i="24"/>
  <c r="A60" i="24"/>
  <c r="A61" i="24"/>
  <c r="A62" i="24"/>
  <c r="A63" i="24"/>
  <c r="A64" i="24"/>
  <c r="A65" i="24"/>
  <c r="A66" i="24"/>
  <c r="A67" i="24"/>
  <c r="A68" i="24"/>
  <c r="A69" i="24"/>
  <c r="A70" i="24"/>
  <c r="A71" i="24"/>
  <c r="A72" i="24"/>
  <c r="A73" i="24"/>
  <c r="A74" i="24"/>
  <c r="A75" i="24"/>
  <c r="A76" i="24"/>
  <c r="A77" i="24"/>
  <c r="A78" i="24"/>
  <c r="A79" i="24"/>
  <c r="A80" i="24"/>
  <c r="A81" i="24"/>
  <c r="A82" i="24"/>
  <c r="A83" i="24"/>
  <c r="A84" i="24"/>
  <c r="A85" i="24"/>
  <c r="A86" i="24"/>
  <c r="A87" i="24"/>
  <c r="A88" i="24"/>
  <c r="A89" i="24"/>
  <c r="A90" i="24"/>
  <c r="A91" i="24"/>
  <c r="A92" i="24"/>
  <c r="A93" i="24"/>
  <c r="A94" i="24"/>
  <c r="A95" i="24"/>
  <c r="A96" i="24"/>
  <c r="A97" i="24"/>
  <c r="A98" i="24"/>
  <c r="A99" i="24"/>
  <c r="A100" i="24"/>
  <c r="A4" i="24"/>
  <c r="C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59" i="24"/>
  <c r="C60" i="24"/>
  <c r="C61" i="24"/>
  <c r="C62" i="24"/>
  <c r="C63" i="24"/>
  <c r="C64" i="24"/>
  <c r="C65" i="24"/>
  <c r="C66" i="24"/>
  <c r="C67" i="24"/>
  <c r="C68" i="24"/>
  <c r="C69" i="24"/>
  <c r="C70" i="24"/>
  <c r="C71" i="24"/>
  <c r="C72" i="24"/>
  <c r="C73" i="24"/>
  <c r="C74" i="24"/>
  <c r="C75" i="24"/>
  <c r="C76" i="24"/>
  <c r="C77" i="24"/>
  <c r="C78" i="24"/>
  <c r="C79" i="24"/>
  <c r="C80" i="24"/>
  <c r="C81" i="24"/>
  <c r="C82" i="24"/>
  <c r="C83" i="24"/>
  <c r="C84" i="24"/>
  <c r="C85" i="24"/>
  <c r="C86" i="24"/>
  <c r="C87" i="24"/>
  <c r="C88" i="24"/>
  <c r="C89" i="24"/>
  <c r="C90" i="24"/>
  <c r="C91" i="24"/>
  <c r="C92" i="24"/>
  <c r="C93" i="24"/>
  <c r="C94" i="24"/>
  <c r="C95" i="24"/>
  <c r="C96" i="24"/>
  <c r="C97" i="24"/>
  <c r="C98" i="24"/>
  <c r="C99" i="24"/>
  <c r="C2" i="24"/>
  <c r="D36" i="26" l="1"/>
  <c r="D44" i="26"/>
  <c r="D41" i="26"/>
  <c r="D37" i="26"/>
  <c r="D45" i="26"/>
  <c r="D38" i="26"/>
  <c r="D46" i="26"/>
  <c r="D39" i="26"/>
  <c r="D47" i="26"/>
  <c r="D40" i="26"/>
  <c r="D42" i="26"/>
  <c r="D43" i="26"/>
  <c r="D27" i="26"/>
  <c r="D23" i="26"/>
  <c r="D17" i="26"/>
  <c r="D29" i="26"/>
  <c r="D19" i="26"/>
  <c r="D35" i="26"/>
  <c r="D9" i="26"/>
  <c r="D25" i="26"/>
  <c r="D15" i="26"/>
  <c r="D31" i="26"/>
  <c r="D33" i="26"/>
  <c r="D21" i="26"/>
  <c r="D16" i="26"/>
  <c r="D18" i="26"/>
  <c r="D20" i="26"/>
  <c r="D22" i="26"/>
  <c r="D24" i="26"/>
  <c r="D26" i="26"/>
  <c r="D28" i="26"/>
  <c r="D30" i="26"/>
  <c r="D32" i="26"/>
  <c r="D34" i="26"/>
  <c r="E100" i="15" l="1"/>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D23" i="7" l="1"/>
  <c r="D22" i="7"/>
  <c r="D14" i="6" s="1"/>
  <c r="D21" i="7"/>
  <c r="D20" i="7"/>
  <c r="D12" i="6" s="1"/>
  <c r="D19" i="7"/>
  <c r="D18" i="7"/>
  <c r="D17" i="7"/>
  <c r="D9" i="6" s="1"/>
  <c r="D16" i="7"/>
  <c r="D8" i="6" s="1"/>
  <c r="D15" i="7"/>
  <c r="D14" i="7"/>
  <c r="D6" i="6" s="1"/>
  <c r="K100" i="6"/>
  <c r="J100" i="6"/>
  <c r="I100" i="6"/>
  <c r="H100" i="6"/>
  <c r="G100" i="6"/>
  <c r="F100" i="6"/>
  <c r="E100" i="6"/>
  <c r="D100" i="6"/>
  <c r="C100" i="6"/>
  <c r="B100" i="6"/>
  <c r="K99" i="6"/>
  <c r="J99" i="6"/>
  <c r="I99" i="6"/>
  <c r="H99" i="6"/>
  <c r="G99" i="6"/>
  <c r="F99" i="6"/>
  <c r="E99" i="6"/>
  <c r="D99" i="6"/>
  <c r="C99" i="6"/>
  <c r="B99" i="6"/>
  <c r="J98" i="6"/>
  <c r="I98" i="6"/>
  <c r="H98" i="6"/>
  <c r="G98" i="6"/>
  <c r="F98" i="6"/>
  <c r="E98" i="6"/>
  <c r="D98" i="6"/>
  <c r="C98" i="6"/>
  <c r="B98" i="6"/>
  <c r="L97" i="6"/>
  <c r="M97" i="6" s="1"/>
  <c r="A97" i="6"/>
  <c r="L96" i="6"/>
  <c r="M96" i="6" s="1"/>
  <c r="A96" i="6"/>
  <c r="L95" i="6"/>
  <c r="M95" i="6" s="1"/>
  <c r="A95" i="6"/>
  <c r="L94" i="6"/>
  <c r="M94" i="6" s="1"/>
  <c r="L93" i="6"/>
  <c r="M93" i="6" s="1"/>
  <c r="L92" i="6"/>
  <c r="M92" i="6" s="1"/>
  <c r="L91" i="6"/>
  <c r="M91" i="6" s="1"/>
  <c r="L90" i="6"/>
  <c r="M90" i="6" s="1"/>
  <c r="L89" i="6"/>
  <c r="M89" i="6" s="1"/>
  <c r="L88" i="6"/>
  <c r="M88" i="6" s="1"/>
  <c r="L87" i="6"/>
  <c r="M87" i="6" s="1"/>
  <c r="L86" i="6"/>
  <c r="M86" i="6" s="1"/>
  <c r="K79" i="6"/>
  <c r="J79" i="6"/>
  <c r="I79" i="6"/>
  <c r="H79" i="6"/>
  <c r="G79" i="6"/>
  <c r="F79" i="6"/>
  <c r="E79" i="6"/>
  <c r="D79" i="6"/>
  <c r="C79" i="6"/>
  <c r="B79" i="6"/>
  <c r="K78" i="6"/>
  <c r="J78" i="6"/>
  <c r="I78" i="6"/>
  <c r="H78" i="6"/>
  <c r="G78" i="6"/>
  <c r="F78" i="6"/>
  <c r="E78" i="6"/>
  <c r="D78" i="6"/>
  <c r="C78" i="6"/>
  <c r="B78" i="6"/>
  <c r="J77" i="6"/>
  <c r="I77" i="6"/>
  <c r="H77" i="6"/>
  <c r="G77" i="6"/>
  <c r="F77" i="6"/>
  <c r="E77" i="6"/>
  <c r="D77" i="6"/>
  <c r="C77" i="6"/>
  <c r="B77" i="6"/>
  <c r="L76" i="6"/>
  <c r="M76" i="6" s="1"/>
  <c r="A76" i="6"/>
  <c r="L75" i="6"/>
  <c r="M75" i="6" s="1"/>
  <c r="A75" i="6"/>
  <c r="L74" i="6"/>
  <c r="M74" i="6" s="1"/>
  <c r="A74" i="6"/>
  <c r="L73" i="6"/>
  <c r="M73" i="6" s="1"/>
  <c r="L72" i="6"/>
  <c r="M72" i="6" s="1"/>
  <c r="L71" i="6"/>
  <c r="M71" i="6" s="1"/>
  <c r="L70" i="6"/>
  <c r="M70" i="6" s="1"/>
  <c r="L69" i="6"/>
  <c r="M69" i="6" s="1"/>
  <c r="L68" i="6"/>
  <c r="M68" i="6" s="1"/>
  <c r="L67" i="6"/>
  <c r="M67" i="6" s="1"/>
  <c r="L66" i="6"/>
  <c r="M66" i="6" s="1"/>
  <c r="L65" i="6"/>
  <c r="M65" i="6" s="1"/>
  <c r="K58" i="6"/>
  <c r="J58" i="6"/>
  <c r="I58" i="6"/>
  <c r="H58" i="6"/>
  <c r="G58" i="6"/>
  <c r="F58" i="6"/>
  <c r="E58" i="6"/>
  <c r="D58" i="6"/>
  <c r="C58" i="6"/>
  <c r="B58" i="6"/>
  <c r="K57" i="6"/>
  <c r="J57" i="6"/>
  <c r="I57" i="6"/>
  <c r="H57" i="6"/>
  <c r="G57" i="6"/>
  <c r="F57" i="6"/>
  <c r="E57" i="6"/>
  <c r="D57" i="6"/>
  <c r="C57" i="6"/>
  <c r="B57" i="6"/>
  <c r="J56" i="6"/>
  <c r="I56" i="6"/>
  <c r="H56" i="6"/>
  <c r="G56" i="6"/>
  <c r="F56" i="6"/>
  <c r="E56" i="6"/>
  <c r="D56" i="6"/>
  <c r="C56" i="6"/>
  <c r="B56" i="6"/>
  <c r="L55" i="6"/>
  <c r="M55" i="6" s="1"/>
  <c r="A55" i="6"/>
  <c r="L54" i="6"/>
  <c r="M54" i="6" s="1"/>
  <c r="A54" i="6"/>
  <c r="L53" i="6"/>
  <c r="M53" i="6" s="1"/>
  <c r="A53" i="6"/>
  <c r="L52" i="6"/>
  <c r="M52" i="6" s="1"/>
  <c r="L51" i="6"/>
  <c r="M51" i="6" s="1"/>
  <c r="L50" i="6"/>
  <c r="M50" i="6" s="1"/>
  <c r="L49" i="6"/>
  <c r="M49" i="6" s="1"/>
  <c r="L48" i="6"/>
  <c r="M48" i="6" s="1"/>
  <c r="L47" i="6"/>
  <c r="M47" i="6" s="1"/>
  <c r="L46" i="6"/>
  <c r="M46" i="6" s="1"/>
  <c r="L45" i="6"/>
  <c r="M45" i="6" s="1"/>
  <c r="L44" i="6"/>
  <c r="M44" i="6" s="1"/>
  <c r="K37" i="6"/>
  <c r="J37" i="6"/>
  <c r="I37" i="6"/>
  <c r="H37" i="6"/>
  <c r="G37" i="6"/>
  <c r="F37" i="6"/>
  <c r="E37" i="6"/>
  <c r="D37" i="6"/>
  <c r="C37" i="6"/>
  <c r="B37" i="6"/>
  <c r="K36" i="6"/>
  <c r="J36" i="6"/>
  <c r="I36" i="6"/>
  <c r="H36" i="6"/>
  <c r="G36" i="6"/>
  <c r="F36" i="6"/>
  <c r="E36" i="6"/>
  <c r="D36" i="6"/>
  <c r="C36" i="6"/>
  <c r="B36" i="6"/>
  <c r="J35" i="6"/>
  <c r="I35" i="6"/>
  <c r="H35" i="6"/>
  <c r="G35" i="6"/>
  <c r="F35" i="6"/>
  <c r="E35" i="6"/>
  <c r="D35" i="6"/>
  <c r="C35" i="6"/>
  <c r="B35" i="6"/>
  <c r="L34" i="6"/>
  <c r="M34" i="6" s="1"/>
  <c r="A34" i="6"/>
  <c r="L33" i="6"/>
  <c r="M33" i="6" s="1"/>
  <c r="A33" i="6"/>
  <c r="L32" i="6"/>
  <c r="M32" i="6" s="1"/>
  <c r="A32" i="6"/>
  <c r="L31" i="6"/>
  <c r="M31" i="6" s="1"/>
  <c r="L30" i="6"/>
  <c r="M30" i="6" s="1"/>
  <c r="L29" i="6"/>
  <c r="M29" i="6" s="1"/>
  <c r="L28" i="6"/>
  <c r="M28" i="6" s="1"/>
  <c r="L27" i="6"/>
  <c r="M27" i="6" s="1"/>
  <c r="L26" i="6"/>
  <c r="M26" i="6" s="1"/>
  <c r="L25" i="6"/>
  <c r="M25" i="6" s="1"/>
  <c r="L24" i="6"/>
  <c r="M24" i="6" s="1"/>
  <c r="L23" i="6"/>
  <c r="M23" i="6" s="1"/>
  <c r="F18" i="6"/>
  <c r="L17" i="6"/>
  <c r="K17" i="6"/>
  <c r="J17" i="6"/>
  <c r="I17" i="6"/>
  <c r="L16" i="6"/>
  <c r="K16" i="6"/>
  <c r="J16" i="6"/>
  <c r="I16" i="6"/>
  <c r="H15" i="6"/>
  <c r="E15" i="6"/>
  <c r="D15" i="6"/>
  <c r="C15" i="6"/>
  <c r="B15" i="6"/>
  <c r="H14" i="6"/>
  <c r="E14" i="6"/>
  <c r="C14" i="6"/>
  <c r="B14" i="6"/>
  <c r="H13" i="6"/>
  <c r="E13" i="6"/>
  <c r="D13" i="6"/>
  <c r="C13" i="6"/>
  <c r="B13" i="6"/>
  <c r="H12" i="6"/>
  <c r="E12" i="6"/>
  <c r="C12" i="6"/>
  <c r="B12" i="6"/>
  <c r="H11" i="6"/>
  <c r="E11" i="6"/>
  <c r="D11" i="6"/>
  <c r="C11" i="6"/>
  <c r="B11" i="6"/>
  <c r="H10" i="6"/>
  <c r="E10" i="6"/>
  <c r="D10" i="6"/>
  <c r="C10" i="6"/>
  <c r="B10" i="6"/>
  <c r="H9" i="6"/>
  <c r="E9" i="6"/>
  <c r="C9" i="6"/>
  <c r="B9" i="6"/>
  <c r="H8" i="6"/>
  <c r="E8" i="6"/>
  <c r="C8" i="6"/>
  <c r="B8" i="6"/>
  <c r="H7" i="6"/>
  <c r="E7" i="6"/>
  <c r="D7" i="6"/>
  <c r="C7" i="6"/>
  <c r="B7" i="6"/>
  <c r="H6" i="6"/>
  <c r="E6" i="6"/>
  <c r="C6" i="6"/>
  <c r="B6" i="6"/>
  <c r="I12" i="6" l="1"/>
  <c r="J12" i="6"/>
  <c r="I10" i="6"/>
  <c r="J6" i="6"/>
  <c r="K14" i="6"/>
  <c r="K6" i="6"/>
  <c r="L6" i="6"/>
  <c r="K8" i="6"/>
  <c r="K12" i="6"/>
  <c r="L14" i="6"/>
  <c r="I6" i="6"/>
  <c r="J10" i="6"/>
  <c r="I8" i="6"/>
  <c r="L12" i="6"/>
  <c r="J8" i="6"/>
  <c r="K10" i="6"/>
  <c r="I14" i="6"/>
  <c r="L10" i="6"/>
  <c r="L8" i="6"/>
  <c r="I7" i="6"/>
  <c r="I9" i="6"/>
  <c r="I11" i="6"/>
  <c r="I13" i="6"/>
  <c r="I15" i="6"/>
  <c r="K7" i="6"/>
  <c r="K9" i="6"/>
  <c r="K11" i="6"/>
  <c r="K13" i="6"/>
  <c r="J14" i="6"/>
  <c r="K15" i="6"/>
  <c r="J7" i="6"/>
  <c r="L7" i="6"/>
  <c r="J9" i="6"/>
  <c r="L9" i="6"/>
  <c r="J11" i="6"/>
  <c r="L11" i="6"/>
  <c r="J13" i="6"/>
  <c r="L13" i="6"/>
  <c r="J15" i="6"/>
  <c r="L15" i="6"/>
  <c r="I18" i="6" l="1"/>
  <c r="D80" i="6"/>
  <c r="C59" i="6"/>
  <c r="F80" i="6"/>
  <c r="K101" i="6"/>
  <c r="K80" i="6"/>
  <c r="I38" i="6"/>
  <c r="G59" i="6"/>
  <c r="G80" i="6"/>
  <c r="C80" i="6"/>
  <c r="B38" i="6"/>
  <c r="B39" i="6" s="1"/>
  <c r="D101" i="6"/>
  <c r="J80" i="6"/>
  <c r="H80" i="6"/>
  <c r="B80" i="6"/>
  <c r="G101" i="6"/>
  <c r="E38" i="6"/>
  <c r="E39" i="6" s="1"/>
  <c r="F59" i="6"/>
  <c r="G38" i="6"/>
  <c r="G39" i="6" s="1"/>
  <c r="H59" i="6"/>
  <c r="C101" i="6"/>
  <c r="L18" i="6"/>
  <c r="K102" i="6" s="1"/>
  <c r="B59" i="6"/>
  <c r="C38" i="6"/>
  <c r="C39" i="6" s="1"/>
  <c r="D59" i="6"/>
  <c r="I80" i="6"/>
  <c r="J101" i="6"/>
  <c r="D38" i="6"/>
  <c r="D39" i="6" s="1"/>
  <c r="E59" i="6"/>
  <c r="J38" i="6"/>
  <c r="J39" i="6" s="1"/>
  <c r="E80" i="6"/>
  <c r="F101" i="6"/>
  <c r="K18" i="6"/>
  <c r="J18" i="6"/>
  <c r="H101" i="6"/>
  <c r="H102" i="6" s="1"/>
  <c r="F38" i="6"/>
  <c r="F39" i="6" s="1"/>
  <c r="K59" i="6"/>
  <c r="B101" i="6"/>
  <c r="J59" i="6"/>
  <c r="E101" i="6"/>
  <c r="H38" i="6"/>
  <c r="H39" i="6" s="1"/>
  <c r="I101" i="6"/>
  <c r="I59" i="6"/>
  <c r="K38" i="6"/>
  <c r="K39" i="6" s="1"/>
  <c r="J81" i="6"/>
  <c r="I39" i="6"/>
  <c r="B102" i="6"/>
  <c r="F102" i="6" l="1"/>
  <c r="G60" i="6"/>
  <c r="F60" i="6"/>
  <c r="J60" i="6"/>
  <c r="J102" i="6"/>
  <c r="E102" i="6"/>
  <c r="K81" i="6"/>
  <c r="G102" i="6"/>
  <c r="B60" i="6"/>
  <c r="K60" i="6"/>
  <c r="I81" i="6"/>
  <c r="D60" i="6"/>
  <c r="B81" i="6"/>
  <c r="L38" i="6"/>
  <c r="L39" i="6" s="1"/>
  <c r="G81" i="6"/>
  <c r="E81" i="6"/>
  <c r="L101" i="6"/>
  <c r="L102" i="6" s="1"/>
  <c r="E60" i="6"/>
  <c r="H60" i="6"/>
  <c r="C60" i="6"/>
  <c r="D81" i="6"/>
  <c r="I60" i="6"/>
  <c r="C81" i="6"/>
  <c r="L59" i="6"/>
  <c r="L60" i="6" s="1"/>
  <c r="C102" i="6"/>
  <c r="D102" i="6"/>
  <c r="F81" i="6"/>
  <c r="L80" i="6"/>
  <c r="L81" i="6" s="1"/>
  <c r="H81" i="6"/>
  <c r="I10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clandgr</author>
    <author>Landgraf, Cole</author>
  </authors>
  <commentList>
    <comment ref="I13" authorId="0" shapeId="0" xr:uid="{00000000-0006-0000-0D00-000001000000}">
      <text>
        <r>
          <rPr>
            <sz val="8"/>
            <color indexed="81"/>
            <rFont val="Tahoma"/>
            <family val="2"/>
          </rPr>
          <t>This WLA is based on Mode 0 from the TMDL report</t>
        </r>
      </text>
    </comment>
    <comment ref="I67" authorId="0" shapeId="0" xr:uid="{00000000-0006-0000-0D00-000002000000}">
      <text>
        <r>
          <rPr>
            <sz val="8"/>
            <color indexed="81"/>
            <rFont val="Tahoma"/>
            <family val="2"/>
          </rPr>
          <t>This WLA is based on Mode 0 from the TMDL report</t>
        </r>
      </text>
    </comment>
    <comment ref="I117" authorId="0" shapeId="0" xr:uid="{00000000-0006-0000-0D00-000003000000}">
      <text>
        <r>
          <rPr>
            <sz val="8"/>
            <color indexed="81"/>
            <rFont val="Tahoma"/>
            <family val="2"/>
          </rPr>
          <t>Wasteload allocations for
MNDOT and county roads
are included in respective
wasteload allocations for
the municipalities that
contain them.</t>
        </r>
      </text>
    </comment>
    <comment ref="I129" authorId="0" shapeId="0" xr:uid="{00000000-0006-0000-0D00-000004000000}">
      <text>
        <r>
          <rPr>
            <sz val="8"/>
            <color indexed="81"/>
            <rFont val="Tahoma"/>
            <family val="2"/>
          </rPr>
          <t>This WLA is based on Mode 0 from the TMDL report</t>
        </r>
      </text>
    </comment>
    <comment ref="I148" authorId="0" shapeId="0" xr:uid="{00000000-0006-0000-0D00-000005000000}">
      <text>
        <r>
          <rPr>
            <sz val="8"/>
            <color indexed="81"/>
            <rFont val="Tahoma"/>
            <family val="2"/>
          </rPr>
          <t>This WLA is based on Mode 0 from the TMDL report</t>
        </r>
      </text>
    </comment>
    <comment ref="I170" authorId="0" shapeId="0" xr:uid="{00000000-0006-0000-0D00-000006000000}">
      <text>
        <r>
          <rPr>
            <sz val="8"/>
            <color indexed="81"/>
            <rFont val="Tahoma"/>
            <family val="2"/>
          </rPr>
          <t>This WLA is based on Mode 0 from the TMDL report</t>
        </r>
      </text>
    </comment>
    <comment ref="I190" authorId="0" shapeId="0" xr:uid="{00000000-0006-0000-0D00-000007000000}">
      <text>
        <r>
          <rPr>
            <sz val="8"/>
            <color indexed="81"/>
            <rFont val="Tahoma"/>
            <family val="2"/>
          </rPr>
          <t>DEMINIMUS! No WLA assigned for Hennepin County and MNDOT Metro District</t>
        </r>
      </text>
    </comment>
    <comment ref="I191" authorId="1" shapeId="0" xr:uid="{00000000-0006-0000-0D00-000008000000}">
      <text>
        <r>
          <rPr>
            <sz val="9"/>
            <color indexed="81"/>
            <rFont val="Tahoma"/>
            <family val="2"/>
          </rPr>
          <t>Site-specific standard; approved 11/7/2013</t>
        </r>
      </text>
    </comment>
    <comment ref="I240" authorId="0" shapeId="0" xr:uid="{00000000-0006-0000-0D00-000009000000}">
      <text>
        <r>
          <rPr>
            <sz val="8"/>
            <color indexed="81"/>
            <rFont val="Tahoma"/>
            <family val="2"/>
          </rPr>
          <t>This WLA is based on Mode 0 from the TMDL report</t>
        </r>
      </text>
    </comment>
    <comment ref="I288" authorId="1" shapeId="0" xr:uid="{00000000-0006-0000-0D00-00000A000000}">
      <text>
        <r>
          <rPr>
            <sz val="9"/>
            <color indexed="81"/>
            <rFont val="Tahoma"/>
            <family val="2"/>
          </rPr>
          <t>Site-specific standard; approved 11/7/2013</t>
        </r>
      </text>
    </comment>
    <comment ref="I294" authorId="1" shapeId="0" xr:uid="{00000000-0006-0000-0D00-00000B000000}">
      <text>
        <r>
          <rPr>
            <sz val="9"/>
            <color indexed="81"/>
            <rFont val="Tahoma"/>
            <family val="2"/>
          </rPr>
          <t xml:space="preserve">Site-specific standard; approved 11/7/2013 </t>
        </r>
      </text>
    </comment>
    <comment ref="I326" authorId="0" shapeId="0" xr:uid="{00000000-0006-0000-0D00-00000C000000}">
      <text>
        <r>
          <rPr>
            <sz val="8"/>
            <color indexed="81"/>
            <rFont val="Tahoma"/>
            <family val="2"/>
          </rPr>
          <t>DEMINIMUS! No WLA assigned for Hennepin County and MNDOT Metro District</t>
        </r>
      </text>
    </comment>
    <comment ref="I328" authorId="0" shapeId="0" xr:uid="{00000000-0006-0000-0D00-00000D000000}">
      <text>
        <r>
          <rPr>
            <sz val="8"/>
            <color indexed="81"/>
            <rFont val="Tahoma"/>
            <family val="2"/>
          </rPr>
          <t>Wasteload allocations for
MNDOT and county roads
are included in respective
wasteload allocations for
the municipalities that
contain them.</t>
        </r>
      </text>
    </comment>
    <comment ref="I332" authorId="1" shapeId="0" xr:uid="{00000000-0006-0000-0D00-00000E000000}">
      <text>
        <r>
          <rPr>
            <sz val="9"/>
            <color indexed="81"/>
            <rFont val="Tahoma"/>
            <family val="2"/>
          </rPr>
          <t xml:space="preserve">Site-specific standard; approved 11/7/2013
</t>
        </r>
      </text>
    </comment>
    <comment ref="I477" authorId="1" shapeId="0" xr:uid="{00000000-0006-0000-0D00-00000F000000}">
      <text>
        <r>
          <rPr>
            <sz val="9"/>
            <color indexed="81"/>
            <rFont val="Tahoma"/>
            <family val="2"/>
          </rPr>
          <t>Site-specific standard; approved 11/7/2013</t>
        </r>
      </text>
    </comment>
    <comment ref="I536" authorId="0" shapeId="0" xr:uid="{00000000-0006-0000-0D00-000010000000}">
      <text>
        <r>
          <rPr>
            <sz val="8"/>
            <color indexed="81"/>
            <rFont val="Tahoma"/>
            <family val="2"/>
          </rPr>
          <t>This WLA is based on Mode 0 from the TMDL report</t>
        </r>
      </text>
    </comment>
    <comment ref="I546" authorId="0" shapeId="0" xr:uid="{00000000-0006-0000-0D00-000011000000}">
      <text>
        <r>
          <rPr>
            <sz val="8"/>
            <color indexed="81"/>
            <rFont val="Tahoma"/>
            <family val="2"/>
          </rPr>
          <t>Wasteload allocations for
MNDOT and county roads
are included in respective
wasteload allocations for
the municipalities that
contain them.</t>
        </r>
      </text>
    </comment>
    <comment ref="I577" authorId="0" shapeId="0" xr:uid="{00000000-0006-0000-0D00-000012000000}">
      <text>
        <r>
          <rPr>
            <sz val="8"/>
            <color indexed="81"/>
            <rFont val="Tahoma"/>
            <family val="2"/>
          </rPr>
          <t>DEMINIMUS! No WLA assigned for Waconia City.</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ource TMDL Master List _HIDE!$A:$P" type="102" refreshedVersion="6" minRefreshableVersion="5" saveData="1">
    <extLst>
      <ext xmlns:x15="http://schemas.microsoft.com/office/spreadsheetml/2010/11/main" uri="{DE250136-89BD-433C-8126-D09CA5730AF9}">
        <x15:connection id="Range-c8f62fc9-e0b4-44ad-b54a-6a258c3d0cf2" autoDelete="1">
          <x15:rangePr sourceName="_xlcn.WorksheetConnection_SourceTMDLMasterList_HIDEAP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7">
    <s v="ThisWorkbookDataModel"/>
    <s v="{[Range 1].[Pollutant].&amp;[Total Oxygen Demand],[Range 1].[Pollutant].&amp;[TP],[Range 1].[Pollutant].&amp;[TSS],[Range 1].[Pollutant].&amp;,[Range 1].[Pollutant].&amp;[Total Nitrate],[Range 1].[Pollutant].&amp;[Nitrogenous Biological Oxygen Demand]}"/>
    <s v="{[Range 1].[Pollutant].&amp;[TP],[Range 1].[Pollutant].&amp;[TSS],[Range 1].[Pollutant].&amp;[Total Oxygen Demand],[Range 1].[Pollutant].&amp;[Total Nitrate],[Range 1].[Pollutant].&amp;[Nitrogenous Biological Oxygen Demand]}"/>
    <s v="{[Range 1].[Percent Reduction].&amp;,[Range 1].[Percent Reduction].&amp;[**],[Range 1].[Percent Reduction].&amp;[1%],[Range 1].[Percent Reduction].&amp;[2%],[Range 1].[Percent Reduction].&amp;[4%],[Range 1].[Percent Reduction].&amp;[5%],[Range 1].[Percent Reduction].&amp;[6%],[Range 1].[Percent Reduction].&amp;[7%],[Range 1].[Percent Reduction].&amp;[8%],[Range 1].[Percent Reduction].&amp;[9%],[Range 1].[Percent Reduction].&amp;[10%],[Range 1].[Percent Reduction].&amp;[11%],[Range 1].[Percent Reduction].&amp;[12%],[Range 1].[Percent Reduction].&amp;[13%],[Range 1].[Percent Reduction].&amp;[14%],[Range 1].[Percent Reduction].&amp;[15%],[Range 1].[Percent Reduction].&amp;[16%],[Range 1].[Percent Reduction].&amp;[17%],[Range 1].[Percent Reduction].&amp;[19%],[Range 1].[Percent Reduction].&amp;[20%],[Range 1].[Percent Reduction].&amp;[21%],[Range 1].[Percent Reduction].&amp;[22%],[Range 1].[Percent Reduction].&amp;[23%],[Range 1].[Percent Reduction].&amp;[24%],[Range 1].[Percent Reduction].&amp;[25%],[Range 1].[Percent Reduction].&amp;[26%],[Range 1].[Percent Reduction].&amp;[27%],[Range 1].[Percent Reduction].&amp;[28%],[Range 1].[Percent Reduction].&amp;[29%],[Range 1].[Percent Reduction].&amp;[30%],[Range 1].[Percent Reduction].&amp;[31%],[Range 1].[Percent Reduction].&amp;[32%],[Range 1].[Percent Reduction].&amp;[33%],[Range 1].[Percent Reduction].&amp;[34%],[Range 1].[Percent Reduction].&amp;[35%],[Range 1].[Percent Reduction].&amp;[36%],[Range 1].[Percent Reduction].&amp;[37%],[Range 1].[Percent Reduction].&amp;[38%],[Range 1].[Percent Reduction].&amp;[39%],[Range 1].[Percent Reduction].&amp;[40%],[Range 1].[Percent Reduction].&amp;[41%],[Range 1].[Percent Reduction].&amp;[42%],[Range 1].[Percent Reduction].&amp;[43%],[Range 1].[Percent Reduction].&amp;[44%],[Range 1].[Percent Reduction].&amp;[45%],[Range 1].[Percent Reduction].&amp;[46%],[Range 1].[Percent Reduction].&amp;[47%],[Range 1].[Percent Reduction].&amp;[48%],[Range 1].[Percent Reduction].&amp;[49%],[Range 1].[Percent Reduction].&amp;[50%],[Range 1].[Percent Reduction].&amp;[51%],[Range 1].[Percent Reduction].&amp;[52%],[Range 1].[Percent Reduction].&amp;[53%],[Range 1].[Percent Reduction].&amp;[54%],[Range 1].[Percent Reduction].&amp;[55%],[Range 1].[Percent Reduction].&amp;[56%],[Range 1].[Percent Reduction].&amp;[57%],[Range 1].[Percent Reduction].&amp;[58%],[Range 1].[Percent Reduction].&amp;[59%],[Range 1].[Percent Reduction].&amp;[60%],[Range 1].[Percent Reduction].&amp;[61%],[Range 1].[Percent Reduction].&amp;[62%],[Range 1].[Percent Reduction].&amp;[63%],[Range 1].[Percent Reduction].&amp;[64%],[Range 1].[Percent Reduction].&amp;[65%],[Range 1].[Percent Reduction].&amp;[66%],[Range 1].[Percent Reduction].&amp;[67%],[Range 1].[Percent Reduction].&amp;[68%],[Range 1].[Percent Reduction].&amp;[69%],[Range 1].[Percent Reduction].&amp;[70%],[Range 1].[Percent Reduction].&amp;[71%],[Range 1].[Percent Reduction].&amp;[72%],[Range 1].[Percent Reduction].&amp;[73%],[Range 1].[Percent Reduction].&amp;[74%],[Range 1].[Percent Reduction].&amp;[75%],[Range 1].[Percent Reduction].&amp;[76%],[Range 1].[Percent Reduction].&amp;[77%],[Range 1].[Percent Reduction].&amp;[78%],[Range 1].[Percent Reduction].&amp;[79%],[Range 1].[Percent Reduction].&amp;[80%],[Range 1].[Percent Reduction].&amp;[81%],[Range 1].[Percent Reduction].&amp;[82%],[Range 1].[Percent Reduction].&amp;[83%],[Range 1].[Percent Reduction].&amp;[84%],[Range 1].[Percent Reduction].&amp;[85%],[Range 1].[Percent Reduction].&amp;[86%],[Range 1].[Percent Reduction].&amp;[87%],[Range 1].[Percent Reduction].&amp;[88%],[Range 1].[Percent Reduction].&amp;[89%],[Range 1].[Percent Reduction].&amp;[90%],[Range 1].[Percent Reduction].&amp;[91%],[Range 1].[Percent Reduction].&amp;[92%],[Range 1].[Percent Reduction].&amp;[93%],[Range 1].[Percent Reduction].&amp;[94%],[Range 1].[Percent Reduction].&amp;[95%],[Range 1].[Percent Reduction].&amp;[96%],[Range 1].[Percent Reduction].&amp;[97%],[Range 1].[Percent Reduction].&amp;[98%],[Range 1].[Percent Reduction].&amp;[4.80%],[Range 1].[Percent Reduction].&amp;[See notes],[Range 1].[Percent Reduction].&amp;[Not Available],[Range 1].[Percent Reduction].&amp;[10% (See notes)],[Range 1].[Percent Reduction].&amp;[14% (See notes)],[Range 1].[Percent Reduction].&amp;[24% (See notes)],[Range 1].[Percent Reduction].&amp;[40% (See notes)],[Range 1].[Percent Reduction].&amp;[50% (See notes)],[Range 1].[Percent Reduction].&amp;[67% (See notes)],[Range 1].[Percent Reduction].&amp;[Insufficient Data],[Range 1].[Percent Reduction].&amp;[No data available]}"/>
    <s v="{[Range 1].[Notes].&amp;,[Range 1].[Notes].&amp;[Deminimus WLA],[Range 1].[Notes].&amp;[Overall reduction],[Range 1].[Notes].&amp;[Overall percent reduction],[Range 1].[Notes].&amp;[Excludes load from upstream lake.],[Range 1].[Notes].&amp;[Overall estimated percent reduction],[Range 1].[Notes].&amp;[TMDL based on October through January.],[Range 1].[Notes].&amp;[TMDL based on a 122 day growing season],[Range 1].[Notes].&amp;[Site specific standard approved 11/7/13],[Range 1].[Notes].&amp;[TMDL based on February through September.],[Range 1].[Notes].&amp;[Overall concentration-based percent reduction],[Range 1].[Notes].&amp;[TMDL based on growing season (June 1 through September 30)],[Range 1].[Notes].&amp;[TMDL based on critical period (March 1 through September 30)],[Range 1].[Notes].&amp;[WLA does not include upstream load from Pike and Cedar Lakes.],[Range 1].[Notes].&amp;[TMDL based on June through September growing season (122 days)],[Range 1].[Notes].&amp;[Overall percent reduction based on fecal coliform data and translated to E. coli concentration],[Range 1].[Notes].&amp;[WLAs for MnDOT and county roads are included in WLAs for the municipalities that contain them.],[Range 1].[Notes].&amp;[Overall percent reduction. The percent reduction was calculated based on fecal coliform data translated to E. coli concentration],[Range 1].[Notes].&amp;[Overall percent reduction. The percent reduction was calculated based on fecal coliform data translated to E. coli concentration.]}"/>
    <s v="{[Range 1].[Percent Reduction].&amp;[**],[Range 1].[Percent Reduction].&amp;[10%],[Range 1].[Percent Reduction].&amp;[17%],[Range 1].[Percent Reduction].&amp;[19%],[Range 1].[Percent Reduction].&amp;[25%],[Range 1].[Percent Reduction].&amp;[32%],[Range 1].[Percent Reduction].&amp;[33%],[Range 1].[Percent Reduction].&amp;[36%],[Range 1].[Percent Reduction].&amp;[37%],[Range 1].[Percent Reduction].&amp;[40%],[Range 1].[Percent Reduction].&amp;[47%],[Range 1].[Percent Reduction].&amp;[59%],[Range 1].[Percent Reduction].&amp;[66%],[Range 1].[Percent Reduction].&amp;[75%],[Range 1].[Percent Reduction].&amp;[8%],[Range 1].[Percent Reduction].&amp;[98%],[Range 1].[Percent Reduction].&amp;[Not Available],[Range 1].[Percent Reduction].&amp;,[Range 1].[Percent Reduction].&amp;[1%],[Range 1].[Percent Reduction].&amp;[2%],[Range 1].[Percent Reduction].&amp;[4%],[Range 1].[Percent Reduction].&amp;[5%],[Range 1].[Percent Reduction].&amp;[6%],[Range 1].[Percent Reduction].&amp;[7%],[Range 1].[Percent Reduction].&amp;[9%],[Range 1].[Percent Reduction].&amp;[11%],[Range 1].[Percent Reduction].&amp;[12%],[Range 1].[Percent Reduction].&amp;[13%],[Range 1].[Percent Reduction].&amp;[14%],[Range 1].[Percent Reduction].&amp;[15%],[Range 1].[Percent Reduction].&amp;[16%],[Range 1].[Percent Reduction].&amp;[20%],[Range 1].[Percent Reduction].&amp;[21%],[Range 1].[Percent Reduction].&amp;[22%],[Range 1].[Percent Reduction].&amp;[23%],[Range 1].[Percent Reduction].&amp;[24%],[Range 1].[Percent Reduction].&amp;[26%],[Range 1].[Percent Reduction].&amp;[27%],[Range 1].[Percent Reduction].&amp;[28%],[Range 1].[Percent Reduction].&amp;[29%],[Range 1].[Percent Reduction].&amp;[30%],[Range 1].[Percent Reduction].&amp;[31%],[Range 1].[Percent Reduction].&amp;[34%],[Range 1].[Percent Reduction].&amp;[35%],[Range 1].[Percent Reduction].&amp;[38%],[Range 1].[Percent Reduction].&amp;[39%],[Range 1].[Percent Reduction].&amp;[41%],[Range 1].[Percent Reduction].&amp;[42%],[Range 1].[Percent Reduction].&amp;[43%],[Range 1].[Percent Reduction].&amp;[44%],[Range 1].[Percent Reduction].&amp;[45%],[Range 1].[Percent Reduction].&amp;[46%],[Range 1].[Percent Reduction].&amp;[48%],[Range 1].[Percent Reduction].&amp;[49%],[Range 1].[Percent Reduction].&amp;[50%],[Range 1].[Percent Reduction].&amp;[51%],[Range 1].[Percent Reduction].&amp;[52%],[Range 1].[Percent Reduction].&amp;[53%],[Range 1].[Percent Reduction].&amp;[54%],[Range 1].[Percent Reduction].&amp;[55%],[Range 1].[Percent Reduction].&amp;[56%],[Range 1].[Percent Reduction].&amp;[57%],[Range 1].[Percent Reduction].&amp;[58%],[Range 1].[Percent Reduction].&amp;[60%],[Range 1].[Percent Reduction].&amp;[61%],[Range 1].[Percent Reduction].&amp;[62%],[Range 1].[Percent Reduction].&amp;[63%],[Range 1].[Percent Reduction].&amp;[64%],[Range 1].[Percent Reduction].&amp;[65%],[Range 1].[Percent Reduction].&amp;[67%],[Range 1].[Percent Reduction].&amp;[68%],[Range 1].[Percent Reduction].&amp;[69%],[Range 1].[Percent Reduction].&amp;[70%],[Range 1].[Percent Reduction].&amp;[71%],[Range 1].[Percent Reduction].&amp;[72%],[Range 1].[Percent Reduction].&amp;[73%],[Range 1].[Percent Reduction].&amp;[74%],[Range 1].[Percent Reduction].&amp;[76%],[Range 1].[Percent Reduction].&amp;[77%],[Range 1].[Percent Reduction].&amp;[78%],[Range 1].[Percent Reduction].&amp;[79%],[Range 1].[Percent Reduction].&amp;[80%],[Range 1].[Percent Reduction].&amp;[81%],[Range 1].[Percent Reduction].&amp;[82%],[Range 1].[Percent Reduction].&amp;[83%],[Range 1].[Percent Reduction].&amp;[84%],[Range 1].[Percent Reduction].&amp;[85%],[Range 1].[Percent Reduction].&amp;[86%],[Range 1].[Percent Reduction].&amp;[87%],[Range 1].[Percent Reduction].&amp;[88%],[Range 1].[Percent Reduction].&amp;[89%],[Range 1].[Percent Reduction].&amp;[90%],[Range 1].[Percent Reduction].&amp;[91%],[Range 1].[Percent Reduction].&amp;[92%],[Range 1].[Percent Reduction].&amp;[93%],[Range 1].[Percent Reduction].&amp;[94%],[Range 1].[Percent Reduction].&amp;[95%],[Range 1].[Percent Reduction].&amp;[96%],[Range 1].[Percent Reduction].&amp;[97%],[Range 1].[Percent Reduction].&amp;[4.80%],[Range 1].[Percent Reduction].&amp;[See notes],[Range 1].[Percent Reduction].&amp;[10% (See notes)],[Range 1].[Percent Reduction].&amp;[14% (See notes)],[Range 1].[Percent Reduction].&amp;[24% (See notes)],[Range 1].[Percent Reduction].&amp;[40% (See notes)],[Range 1].[Percent Reduction].&amp;[50% (See notes)],[Range 1].[Percent Reduction].&amp;[67% (See notes)],[Range 1].[Percent Reduction].&amp;[Insufficient Data],[Range 1].[Percent Reduction].&amp;[No data available]}"/>
    <s v="{[Range 1].[Permittee name].&amp;[Anoka county of]}"/>
  </metadataStrings>
  <mdxMetadata count="6">
    <mdx n="0" f="s">
      <ms ns="1" c="0"/>
    </mdx>
    <mdx n="0" f="s">
      <ms ns="2" c="0"/>
    </mdx>
    <mdx n="0" f="s">
      <ms ns="3" c="0"/>
    </mdx>
    <mdx n="0" f="s">
      <ms ns="4" c="0"/>
    </mdx>
    <mdx n="0" f="s">
      <ms ns="5" c="0"/>
    </mdx>
    <mdx n="0" f="s">
      <ms ns="6" c="0"/>
    </mdx>
  </mdxMetadata>
  <valueMetadata count="6">
    <bk>
      <rc t="1" v="0"/>
    </bk>
    <bk>
      <rc t="1" v="1"/>
    </bk>
    <bk>
      <rc t="1" v="2"/>
    </bk>
    <bk>
      <rc t="1" v="3"/>
    </bk>
    <bk>
      <rc t="1" v="4"/>
    </bk>
    <bk>
      <rc t="1" v="5"/>
    </bk>
  </valueMetadata>
</metadata>
</file>

<file path=xl/sharedStrings.xml><?xml version="1.0" encoding="utf-8"?>
<sst xmlns="http://schemas.openxmlformats.org/spreadsheetml/2006/main" count="179272" uniqueCount="2675">
  <si>
    <t>Pollutant of concern</t>
  </si>
  <si>
    <t>Structural or non-structural</t>
  </si>
  <si>
    <t>Coordinate system</t>
  </si>
  <si>
    <t>Lat-long</t>
  </si>
  <si>
    <t>UTM</t>
  </si>
  <si>
    <t>Best management practice (BMP)</t>
  </si>
  <si>
    <t>Permeable pavement</t>
  </si>
  <si>
    <t>Street sweeping</t>
  </si>
  <si>
    <t>Chloride</t>
  </si>
  <si>
    <t>Fecal Coliform</t>
  </si>
  <si>
    <t>Permittee name</t>
  </si>
  <si>
    <t>TMDL project name</t>
  </si>
  <si>
    <t>Waterbody name</t>
  </si>
  <si>
    <t>Albert Lea City</t>
  </si>
  <si>
    <t>Lower Mississippi River Basin Fecal Coliform Bacteria TMDL</t>
  </si>
  <si>
    <t>Silver Lake TMDL</t>
  </si>
  <si>
    <t>Silver Lake</t>
  </si>
  <si>
    <t>Phosphorus</t>
  </si>
  <si>
    <t xml:space="preserve">Anoka County </t>
  </si>
  <si>
    <t>Golden Lake TMDL</t>
  </si>
  <si>
    <t>Golden Lake</t>
  </si>
  <si>
    <t>Hardwood Creek Impaired Biota and Dissolved Oxygen TMDL</t>
  </si>
  <si>
    <t>TSS</t>
  </si>
  <si>
    <t>Apple Valley City</t>
  </si>
  <si>
    <t>Crystal, Keller, and Lee Lakes Nutrient Impairment TMDL</t>
  </si>
  <si>
    <t>Keller Lake</t>
  </si>
  <si>
    <t>Long and Farquar Lakes Nutrient TMDL</t>
  </si>
  <si>
    <t>Long Lake</t>
  </si>
  <si>
    <t>Austin City</t>
  </si>
  <si>
    <t>Benton County</t>
  </si>
  <si>
    <t>Elk River Watershed – Multiple Impairments TMDL</t>
  </si>
  <si>
    <t>Big Elk Lake</t>
  </si>
  <si>
    <t>Mayhew Lake</t>
  </si>
  <si>
    <t>Big Lake City</t>
  </si>
  <si>
    <t>Big Lake Township</t>
  </si>
  <si>
    <t>Blaine City</t>
  </si>
  <si>
    <t>Bloomington City</t>
  </si>
  <si>
    <t>Ninemile Creek: Impaired Biota, Turbidity &amp; Chloride TMDL</t>
  </si>
  <si>
    <t>Nine Mile Creek</t>
  </si>
  <si>
    <t>Brooklyn Center City</t>
  </si>
  <si>
    <t>Twin and Ryan Lakes Nutrient TMDL</t>
  </si>
  <si>
    <t xml:space="preserve">North Twin Lake </t>
  </si>
  <si>
    <t xml:space="preserve">Ryan Lake </t>
  </si>
  <si>
    <t>Shingle Creek and Bass Creek Biota and Dissolved Oxygen TMDL</t>
  </si>
  <si>
    <t>Shingle Creek</t>
  </si>
  <si>
    <t>Nitrogenous biochemical oxygen demand</t>
  </si>
  <si>
    <t xml:space="preserve">South Twin Lake </t>
  </si>
  <si>
    <t>Brooklyn Park City</t>
  </si>
  <si>
    <t>Lake Magda Nutrient TMDL</t>
  </si>
  <si>
    <t>Magda Lake</t>
  </si>
  <si>
    <t>Burnsville City</t>
  </si>
  <si>
    <t>Crystal Lake</t>
  </si>
  <si>
    <t>Capitol Region Watershed District</t>
  </si>
  <si>
    <t>Como Lake: Excess Nutrients TMDL</t>
  </si>
  <si>
    <t>Como Lake</t>
  </si>
  <si>
    <t>Carver City</t>
  </si>
  <si>
    <t>Carver Creek Turbidity TMDL</t>
  </si>
  <si>
    <t>Carver Creek</t>
  </si>
  <si>
    <t>Carver County</t>
  </si>
  <si>
    <t>Bluff Creek Watershed Turbidity and Fish Bioassessment Impairments TMDL</t>
  </si>
  <si>
    <t>Minnehaha Creek Watershed District Lakes TMDL</t>
  </si>
  <si>
    <t>Wassermann Lake</t>
  </si>
  <si>
    <t>Cascade Township</t>
  </si>
  <si>
    <t>Zumbro River Watershed TMDL for Turbidity Impairments</t>
  </si>
  <si>
    <t>Century College</t>
  </si>
  <si>
    <t>Lake St. Croix Nutrient TMDL</t>
  </si>
  <si>
    <t>Lake St. Croix</t>
  </si>
  <si>
    <t>Chanhassen City</t>
  </si>
  <si>
    <t>Chaska City</t>
  </si>
  <si>
    <t>Circle Pines City</t>
  </si>
  <si>
    <t>Columbia Heights City</t>
  </si>
  <si>
    <t>Corcoran City</t>
  </si>
  <si>
    <t>Lake Sarah Nutrient TMDL</t>
  </si>
  <si>
    <t>Lake Sarah (West and East Bays)</t>
  </si>
  <si>
    <t>Cottage Grove City</t>
  </si>
  <si>
    <t>Crystal City</t>
  </si>
  <si>
    <t>Dakota County</t>
  </si>
  <si>
    <t>Lee Lake</t>
  </si>
  <si>
    <t>Dellwood City</t>
  </si>
  <si>
    <t>Bald Eagle Lake: Excess Nutrients TMDL</t>
  </si>
  <si>
    <t>Bald Eagle Lake</t>
  </si>
  <si>
    <t>Duluth Township</t>
  </si>
  <si>
    <t>Knife River Turbidity TMDL</t>
  </si>
  <si>
    <t>Knife River</t>
  </si>
  <si>
    <t>Eagan City</t>
  </si>
  <si>
    <t>Fish Lake Nutrient TMDL</t>
  </si>
  <si>
    <t>Fish Lake</t>
  </si>
  <si>
    <t>East Bethel City</t>
  </si>
  <si>
    <t>Eden Prairie City</t>
  </si>
  <si>
    <t>Edina City</t>
  </si>
  <si>
    <t>Empire Township</t>
  </si>
  <si>
    <t>Fairmont City</t>
  </si>
  <si>
    <t>Blue Earth River Basin Fecal Coliform TMDL</t>
  </si>
  <si>
    <t>Lower Minnesota River Dissolved Oxygen TMDL</t>
  </si>
  <si>
    <t>Falcon Heights City</t>
  </si>
  <si>
    <t>Faribault City</t>
  </si>
  <si>
    <t>Lower Cannon River Turbidity TMDL</t>
  </si>
  <si>
    <t>Farmington City</t>
  </si>
  <si>
    <t>Federal Medical Center</t>
  </si>
  <si>
    <t xml:space="preserve">Federal Medical Center </t>
  </si>
  <si>
    <t>Forest Lake City</t>
  </si>
  <si>
    <t>Comfort Lake-Forest Lake Watershed District Six Lakes TMDL</t>
  </si>
  <si>
    <t>Comfort Lake</t>
  </si>
  <si>
    <t>Little Comfort Lake</t>
  </si>
  <si>
    <t>Shields Lake</t>
  </si>
  <si>
    <t>Golden Valley City</t>
  </si>
  <si>
    <t>Medicine Lake Excess Nutrients TMDL</t>
  </si>
  <si>
    <t>Medicine Lake</t>
  </si>
  <si>
    <t>Grant City</t>
  </si>
  <si>
    <t>Hastings City</t>
  </si>
  <si>
    <t>Haven Township</t>
  </si>
  <si>
    <t>Haverhill Township</t>
  </si>
  <si>
    <t xml:space="preserve">Haverhill Township </t>
  </si>
  <si>
    <t>Hennepin County</t>
  </si>
  <si>
    <t>Cedar Island, Pike, and Eagle Lakes Nutrient TMDL</t>
  </si>
  <si>
    <t>Cedar Island Lake</t>
  </si>
  <si>
    <t>Eagle Lake</t>
  </si>
  <si>
    <t>Pike Lake</t>
  </si>
  <si>
    <t xml:space="preserve">Hennepin County </t>
  </si>
  <si>
    <t>Hennepin Technical College Brooklyn Park</t>
  </si>
  <si>
    <t>Hopkins City</t>
  </si>
  <si>
    <t>Hugo City</t>
  </si>
  <si>
    <t>Independence City</t>
  </si>
  <si>
    <t>Lake Independence Phosphorus TMDL</t>
  </si>
  <si>
    <t>Lake Independence</t>
  </si>
  <si>
    <t>Inver Grove Heights City</t>
  </si>
  <si>
    <t>Lake Elmo City</t>
  </si>
  <si>
    <t xml:space="preserve">Browns Creek: Lack of a Coldwater Assemblage and Impaired Biota TMDL </t>
  </si>
  <si>
    <t>Laketown Township</t>
  </si>
  <si>
    <t>Carver Creek Lakes Excess Nutrients TMDL</t>
  </si>
  <si>
    <t>Miller Lake</t>
  </si>
  <si>
    <t>Lakeville City</t>
  </si>
  <si>
    <t>Lexington City</t>
  </si>
  <si>
    <t>Lino Lakes City</t>
  </si>
  <si>
    <t>Little Canada City</t>
  </si>
  <si>
    <t>Kohlman Lake TMDL</t>
  </si>
  <si>
    <t>Kohlman Lake</t>
  </si>
  <si>
    <t>Loretto City</t>
  </si>
  <si>
    <t>Mahtomedi City</t>
  </si>
  <si>
    <t>Mankato City</t>
  </si>
  <si>
    <t>Maple Grove City</t>
  </si>
  <si>
    <t>Maplewood City</t>
  </si>
  <si>
    <t>Marion Township</t>
  </si>
  <si>
    <t xml:space="preserve">Marion Township </t>
  </si>
  <si>
    <t>Marshall City</t>
  </si>
  <si>
    <t>Medicine Lake City</t>
  </si>
  <si>
    <t>Medina City</t>
  </si>
  <si>
    <t>Metropolitan Airports Commission</t>
  </si>
  <si>
    <t>Lake Nokomis</t>
  </si>
  <si>
    <t>Minden Township</t>
  </si>
  <si>
    <t>Minneapolis Municipal Storm Water</t>
  </si>
  <si>
    <t>Crystal Lake Nutrient TMDL</t>
  </si>
  <si>
    <t>Minnehaha Creek Watershed District</t>
  </si>
  <si>
    <t>Parley Lake</t>
  </si>
  <si>
    <t>Minnesota Correctional - St. Cloud</t>
  </si>
  <si>
    <t>Minnetonka City</t>
  </si>
  <si>
    <t>Minnetrista City</t>
  </si>
  <si>
    <t>MNDOT Metro District</t>
  </si>
  <si>
    <t>Lake Virginia</t>
  </si>
  <si>
    <t>Spring Lake - Upper Prior Lake Nutrient TMDL</t>
  </si>
  <si>
    <t>Upper Prior Lake</t>
  </si>
  <si>
    <t xml:space="preserve">MNDOT Metro District </t>
  </si>
  <si>
    <t>MNDOT Outstate District</t>
  </si>
  <si>
    <t xml:space="preserve">MNDOT Outstate District </t>
  </si>
  <si>
    <t xml:space="preserve">Montevideo City </t>
  </si>
  <si>
    <t>Chippewa River Fecal Coliform Bacteria TMDL</t>
  </si>
  <si>
    <t>Morris City</t>
  </si>
  <si>
    <t>Pomme de Terre River Watershed — Turbidity TMDL</t>
  </si>
  <si>
    <t>New Brighton City</t>
  </si>
  <si>
    <t>New Hope City</t>
  </si>
  <si>
    <t>Meadow Lake Nutrient TMDL</t>
  </si>
  <si>
    <t>Meadow Lake</t>
  </si>
  <si>
    <t>New Ulm City</t>
  </si>
  <si>
    <t>Normandale Community College</t>
  </si>
  <si>
    <t>North Branch City</t>
  </si>
  <si>
    <t>North Hennepin Community College</t>
  </si>
  <si>
    <t>North Mankato City</t>
  </si>
  <si>
    <t>North St. Paul City</t>
  </si>
  <si>
    <t>Northfield City</t>
  </si>
  <si>
    <t>Oakdale City</t>
  </si>
  <si>
    <t>Olmsted County</t>
  </si>
  <si>
    <t xml:space="preserve">Olmsted County </t>
  </si>
  <si>
    <t>Osseo City</t>
  </si>
  <si>
    <t>Owatonna City</t>
  </si>
  <si>
    <t>Pine Springs City</t>
  </si>
  <si>
    <t>Plymouth City</t>
  </si>
  <si>
    <t>Schmidt, Pomerleau and Bass Lakes Nutrient TMDL</t>
  </si>
  <si>
    <t>Pomerleau Lake</t>
  </si>
  <si>
    <t>Schmidt Lake</t>
  </si>
  <si>
    <t>Prior Lake City</t>
  </si>
  <si>
    <t>Spring Lake</t>
  </si>
  <si>
    <t>Ramsey County</t>
  </si>
  <si>
    <t xml:space="preserve">Ramsey County </t>
  </si>
  <si>
    <t>Redwood Falls City</t>
  </si>
  <si>
    <t>Rice Creek Watershed District</t>
  </si>
  <si>
    <t>Richfield City</t>
  </si>
  <si>
    <t>Robbinsdale City</t>
  </si>
  <si>
    <t>Rochester City</t>
  </si>
  <si>
    <t>Rochester Community &amp; Technical College</t>
  </si>
  <si>
    <t xml:space="preserve">Rochester Community &amp; Technical College </t>
  </si>
  <si>
    <t xml:space="preserve">Rochester Township </t>
  </si>
  <si>
    <t>Rosemount City</t>
  </si>
  <si>
    <t>Farquar Lake</t>
  </si>
  <si>
    <t>Roseville City</t>
  </si>
  <si>
    <t>Sauk Rapids City</t>
  </si>
  <si>
    <t>Sauk Rapids Township</t>
  </si>
  <si>
    <t>Scott County</t>
  </si>
  <si>
    <t>Lower Vermillion River Watershed Turbidity TMDL</t>
  </si>
  <si>
    <t>Sherburne County</t>
  </si>
  <si>
    <t>Shorewood City</t>
  </si>
  <si>
    <t>Spring Lake Township</t>
  </si>
  <si>
    <t>St. Anthony Village</t>
  </si>
  <si>
    <t>St. Cloud City</t>
  </si>
  <si>
    <t>St. Louis Park City</t>
  </si>
  <si>
    <t>Sweeney Lake Total Phosphorus TMDL</t>
  </si>
  <si>
    <t>Sweeney Lake</t>
  </si>
  <si>
    <t>St. Paul City</t>
  </si>
  <si>
    <t>St. Peter City</t>
  </si>
  <si>
    <t>Stillwater City</t>
  </si>
  <si>
    <t>Vadnais Heights City</t>
  </si>
  <si>
    <t>Valley Branch Watershed District</t>
  </si>
  <si>
    <t>Victoria City</t>
  </si>
  <si>
    <t>Waconia City</t>
  </si>
  <si>
    <t xml:space="preserve">Waconia City </t>
  </si>
  <si>
    <t>Burandt Lake Nutrient TMDL</t>
  </si>
  <si>
    <t>Burandt Lake</t>
  </si>
  <si>
    <t>Waseca City</t>
  </si>
  <si>
    <t>Washington County</t>
  </si>
  <si>
    <t xml:space="preserve">Washington County </t>
  </si>
  <si>
    <t>Biochemical Oxygen Demand</t>
  </si>
  <si>
    <t>Watab Township</t>
  </si>
  <si>
    <t>West Lakeland Township</t>
  </si>
  <si>
    <t>White Bear Lake City</t>
  </si>
  <si>
    <t>White Bear Township</t>
  </si>
  <si>
    <t>Willmar City</t>
  </si>
  <si>
    <t>Woodbury City</t>
  </si>
  <si>
    <t>Worthington City</t>
  </si>
  <si>
    <t>West Fork Des Moines River Watershed Nutrient TMDL</t>
  </si>
  <si>
    <t>North Heron Lake</t>
  </si>
  <si>
    <t>South Heron Lake</t>
  </si>
  <si>
    <t>BMP</t>
  </si>
  <si>
    <t>Other</t>
  </si>
  <si>
    <t>St Paul Municipal Storm Water</t>
  </si>
  <si>
    <t>Anoka City MS4</t>
  </si>
  <si>
    <t>Arden Hills City MS4</t>
  </si>
  <si>
    <t>Birchwood Village City MS4</t>
  </si>
  <si>
    <t>Bloomington City MS4</t>
  </si>
  <si>
    <t>Brooklyn Center City MS4</t>
  </si>
  <si>
    <t>Champlin City MS4</t>
  </si>
  <si>
    <t>Columbia Heights City MS4</t>
  </si>
  <si>
    <t>Coon Rapids City MS4</t>
  </si>
  <si>
    <t>Crystal City MS4</t>
  </si>
  <si>
    <t>Deephaven City MS4</t>
  </si>
  <si>
    <t>Eagan City MS4</t>
  </si>
  <si>
    <t>Eden Prairie City MS4</t>
  </si>
  <si>
    <t>Edina City MS4</t>
  </si>
  <si>
    <t>Excelsior City MS4</t>
  </si>
  <si>
    <t>Falcon Heights City MS4</t>
  </si>
  <si>
    <t>Fridley City MS4</t>
  </si>
  <si>
    <t>Gem Lake City MS4</t>
  </si>
  <si>
    <t>Golden Valley City MS4</t>
  </si>
  <si>
    <t>Greenwood City MS4</t>
  </si>
  <si>
    <t>Hilltop City MS4</t>
  </si>
  <si>
    <t>Hopkins City MS4</t>
  </si>
  <si>
    <t>Landfall City MS4</t>
  </si>
  <si>
    <t>Lauderdale City MS4</t>
  </si>
  <si>
    <t>Lexington City MS4</t>
  </si>
  <si>
    <t>Lilydale City MS4</t>
  </si>
  <si>
    <t>Little Canada City MS4</t>
  </si>
  <si>
    <t>Loretto City MS4</t>
  </si>
  <si>
    <t>Mahtomedi City MS4</t>
  </si>
  <si>
    <t>Maplewood City MS4</t>
  </si>
  <si>
    <t>Mendota City MS4</t>
  </si>
  <si>
    <t>Mendota Heights City MS4</t>
  </si>
  <si>
    <t>Minnetonka City MS4</t>
  </si>
  <si>
    <t>Minnetonka Beach City MS4</t>
  </si>
  <si>
    <t>Mounds View City MS4</t>
  </si>
  <si>
    <t>New Brighton City MS4</t>
  </si>
  <si>
    <t>New Hope City MS4</t>
  </si>
  <si>
    <t>Newport City MS4</t>
  </si>
  <si>
    <t>North St Paul City MS4</t>
  </si>
  <si>
    <t>Oakdale City MS4</t>
  </si>
  <si>
    <t>Osseo City MS4</t>
  </si>
  <si>
    <t>Pine Springs City MS4</t>
  </si>
  <si>
    <t>Richfield City MS4</t>
  </si>
  <si>
    <t>Robbinsdale City MS4</t>
  </si>
  <si>
    <t>Roseville City MS4</t>
  </si>
  <si>
    <t>Sartell City MS4</t>
  </si>
  <si>
    <t>South St Paul City MS4</t>
  </si>
  <si>
    <t>Spring Lake Park City MS4</t>
  </si>
  <si>
    <t>St Anthony Village MS4</t>
  </si>
  <si>
    <t>St Cloud City MS4</t>
  </si>
  <si>
    <t>St Louis Park City MS4</t>
  </si>
  <si>
    <t>St Paul Park City MS4</t>
  </si>
  <si>
    <t>Sunfish Lake City MS4</t>
  </si>
  <si>
    <t>Tonka Bay City MS4</t>
  </si>
  <si>
    <t>Vadnais Heights City MS4</t>
  </si>
  <si>
    <t>Wayzata City MS4</t>
  </si>
  <si>
    <t>West St Paul City MS4</t>
  </si>
  <si>
    <t>White Bear Lake City MS4</t>
  </si>
  <si>
    <t>Willernie City MS4</t>
  </si>
  <si>
    <t>Olmsted County MS4</t>
  </si>
  <si>
    <t>Anoka County MS4</t>
  </si>
  <si>
    <t>Benton County MS4</t>
  </si>
  <si>
    <t>Nowthen City of MS4</t>
  </si>
  <si>
    <t>Andover City MS4</t>
  </si>
  <si>
    <t>Apple Valley City MS4</t>
  </si>
  <si>
    <t>Burnsville City MS4</t>
  </si>
  <si>
    <t>Carver City MS4</t>
  </si>
  <si>
    <t>Centerville City MS4</t>
  </si>
  <si>
    <t>Corcoran City MS4</t>
  </si>
  <si>
    <t>Cottage Grove City MS4</t>
  </si>
  <si>
    <t>Dayton City MS4</t>
  </si>
  <si>
    <t>Dellwood City MS4</t>
  </si>
  <si>
    <t>Dilworth City MS4</t>
  </si>
  <si>
    <t>Duluth City MS4</t>
  </si>
  <si>
    <t>East Bethel City MS4</t>
  </si>
  <si>
    <t>East Grand Forks City MS4</t>
  </si>
  <si>
    <t>Elk River City MS4</t>
  </si>
  <si>
    <t>Farmington City MS4</t>
  </si>
  <si>
    <t>Grant City MS4</t>
  </si>
  <si>
    <t>Ham Lake City MS4</t>
  </si>
  <si>
    <t>Hermantown City MS4</t>
  </si>
  <si>
    <t>Hugo City MS4</t>
  </si>
  <si>
    <t>Independence City MS4</t>
  </si>
  <si>
    <t>Inver Grove Heights City MS4</t>
  </si>
  <si>
    <t>La Crescent City MS4</t>
  </si>
  <si>
    <t>Lake Elmo City MS4</t>
  </si>
  <si>
    <t>Lakeville City MS4</t>
  </si>
  <si>
    <t>Lino Lakes City MS4</t>
  </si>
  <si>
    <t>Long Lake City MS4</t>
  </si>
  <si>
    <t>Maple Grove City MS4</t>
  </si>
  <si>
    <t>Maple Plain City MS4</t>
  </si>
  <si>
    <t>Medicine Lake City MS4</t>
  </si>
  <si>
    <t>Medina City MS4</t>
  </si>
  <si>
    <t>Minnetrista City MS4</t>
  </si>
  <si>
    <t>Moorhead City MS4</t>
  </si>
  <si>
    <t>Mound City MS4</t>
  </si>
  <si>
    <t>North Oaks City MS4</t>
  </si>
  <si>
    <t>Oak Grove City MS4</t>
  </si>
  <si>
    <t>Orono City MS4</t>
  </si>
  <si>
    <t>Plymouth City MS4</t>
  </si>
  <si>
    <t>Prior Lake City MS4</t>
  </si>
  <si>
    <t>Proctor City MS4</t>
  </si>
  <si>
    <t>Ramsey City MS4</t>
  </si>
  <si>
    <t>Rochester City MS4</t>
  </si>
  <si>
    <t>Rosemount City MS4</t>
  </si>
  <si>
    <t>Sauk Rapids City MS4</t>
  </si>
  <si>
    <t>Savage City MS4</t>
  </si>
  <si>
    <t>Shakopee City MS4</t>
  </si>
  <si>
    <t>Shoreview City MS4</t>
  </si>
  <si>
    <t>Shorewood City MS4</t>
  </si>
  <si>
    <t>Spring Park City MS4</t>
  </si>
  <si>
    <t>St Bonifacius City MS4</t>
  </si>
  <si>
    <t>St Joseph City MS4</t>
  </si>
  <si>
    <t>Victoria City MS4</t>
  </si>
  <si>
    <t>Waite Park City MS4</t>
  </si>
  <si>
    <t>Woodbury City MS4</t>
  </si>
  <si>
    <t>Woodland City MS4</t>
  </si>
  <si>
    <t>Credit River Township MS4</t>
  </si>
  <si>
    <t>Empire Township MS4</t>
  </si>
  <si>
    <t>Haven Township MS4</t>
  </si>
  <si>
    <t>Haverhill Township MS4</t>
  </si>
  <si>
    <t>Hennepin County MS4</t>
  </si>
  <si>
    <t>Houston County MS4</t>
  </si>
  <si>
    <t>Jackson Township MS4</t>
  </si>
  <si>
    <t>La Crescent Township MS4</t>
  </si>
  <si>
    <t>Laketown Township MS4</t>
  </si>
  <si>
    <t>Le Sauk Township MS4</t>
  </si>
  <si>
    <t>Louisville Township MS4</t>
  </si>
  <si>
    <t>Marion Township MS4</t>
  </si>
  <si>
    <t>Midway Township MS4</t>
  </si>
  <si>
    <t>Minden Township MS4</t>
  </si>
  <si>
    <t>Rice Lake Township MS4</t>
  </si>
  <si>
    <t>Rochester Township MS4</t>
  </si>
  <si>
    <t>Sauk Rapids Township MS4</t>
  </si>
  <si>
    <t>Scott County MS4</t>
  </si>
  <si>
    <t>Sherburne County MS4</t>
  </si>
  <si>
    <t>Spring Lake Township MS4</t>
  </si>
  <si>
    <t>St Joseph Township MS4</t>
  </si>
  <si>
    <t>St Louis County MS4</t>
  </si>
  <si>
    <t>Stearns County MS4</t>
  </si>
  <si>
    <t>Washington County MS4</t>
  </si>
  <si>
    <t>Watab Township MS4</t>
  </si>
  <si>
    <t>West Lakeland Township MS4</t>
  </si>
  <si>
    <t>White Bear Township MS4</t>
  </si>
  <si>
    <t>MNDOT Metro District MS4</t>
  </si>
  <si>
    <t>Century College  MS4</t>
  </si>
  <si>
    <t>Coon Creek WD MS4</t>
  </si>
  <si>
    <t>Federal Medical Center MS4</t>
  </si>
  <si>
    <t>Minnesota Correctional-Lino Lakes MS4</t>
  </si>
  <si>
    <t>Minnesota Correctional-St Cloud MS4</t>
  </si>
  <si>
    <t>MNDOT Outstate District MS4</t>
  </si>
  <si>
    <t>Minnehaha Creek WD MS4</t>
  </si>
  <si>
    <t>MN State University-Moorhead MS4</t>
  </si>
  <si>
    <t>Prior Lake-Spring Lake WSD MS4</t>
  </si>
  <si>
    <t>Ramsey-Washington Metro WD MS4</t>
  </si>
  <si>
    <t>Ramsey County Public Works MS4</t>
  </si>
  <si>
    <t>Rice Creek WD MS4</t>
  </si>
  <si>
    <t>South Washington WD MS4</t>
  </si>
  <si>
    <t>St Cloud State University MS4</t>
  </si>
  <si>
    <t>Hennepin Technical College Brooklyn Pk - MS4</t>
  </si>
  <si>
    <t>Hennepin Technical College Eden Prairie MS4</t>
  </si>
  <si>
    <t>MN State Community and Tech College-Moorhead</t>
  </si>
  <si>
    <t>Metropolitan State University - MS4</t>
  </si>
  <si>
    <t>Saint Paul College</t>
  </si>
  <si>
    <t>Northland Comm &amp; Technical College - EGF - MS4</t>
  </si>
  <si>
    <t>St Cloud Technical College - MS4</t>
  </si>
  <si>
    <t>North Hennepin Community College - MS4</t>
  </si>
  <si>
    <t>Capitol Region WD MS4</t>
  </si>
  <si>
    <t>Mpls Community/Technical College MS4</t>
  </si>
  <si>
    <t>U of M-Twin Cities Campus MS4</t>
  </si>
  <si>
    <t>U of M-Duluth MS4</t>
  </si>
  <si>
    <t>Valley Branch WD MS4</t>
  </si>
  <si>
    <t>Anoka Technical College MS4</t>
  </si>
  <si>
    <t>Inver Hills Community College MS4</t>
  </si>
  <si>
    <t>Lake Superior College - Duluth MS4</t>
  </si>
  <si>
    <t>Mankato City MS4</t>
  </si>
  <si>
    <t>Little Falls City MS4</t>
  </si>
  <si>
    <t>New Ulm City MS4</t>
  </si>
  <si>
    <t>North Mankato City MS4</t>
  </si>
  <si>
    <t>Detroit Lakes City MS4</t>
  </si>
  <si>
    <t>Baxter City MS4</t>
  </si>
  <si>
    <t>Waconia City MS4</t>
  </si>
  <si>
    <t>Faribault City MS4</t>
  </si>
  <si>
    <t>Big Lake Township MS4</t>
  </si>
  <si>
    <t>Red Wing City MS4</t>
  </si>
  <si>
    <t>Redwood Falls City MS4</t>
  </si>
  <si>
    <t>Elko New Market City MS4</t>
  </si>
  <si>
    <t>Buffalo city of MS4</t>
  </si>
  <si>
    <t>Fairmont City MS4</t>
  </si>
  <si>
    <t>Hastings City MS4</t>
  </si>
  <si>
    <t>Marshall City MS4</t>
  </si>
  <si>
    <t>Monticello City MS4</t>
  </si>
  <si>
    <t>Otsego City MS4</t>
  </si>
  <si>
    <t>Owatonna City MS4</t>
  </si>
  <si>
    <t>St Peter City MS4</t>
  </si>
  <si>
    <t>St Michael City MS4</t>
  </si>
  <si>
    <t>Winona City MS4</t>
  </si>
  <si>
    <t>Hutchinson City MS4</t>
  </si>
  <si>
    <t>Big Lake City MS4</t>
  </si>
  <si>
    <t>Cambridge City MS4</t>
  </si>
  <si>
    <t>Austin City MS4</t>
  </si>
  <si>
    <t>Glencoe City MS4</t>
  </si>
  <si>
    <t>Litchfield City MS4</t>
  </si>
  <si>
    <t>Dakota County Technical College MS4</t>
  </si>
  <si>
    <t>Normandale Community College MS4</t>
  </si>
  <si>
    <t>Rochester Community &amp; Technical College MS4</t>
  </si>
  <si>
    <t>Worthington City MS4</t>
  </si>
  <si>
    <t>Waseca City MS4</t>
  </si>
  <si>
    <t>Stillwater City MS4</t>
  </si>
  <si>
    <t>North Branch City MS4</t>
  </si>
  <si>
    <t>Montevideo City MS4</t>
  </si>
  <si>
    <t>Forest Lake MS4</t>
  </si>
  <si>
    <t>Albert Lea City MS4</t>
  </si>
  <si>
    <t>Alexandria City MS4</t>
  </si>
  <si>
    <t>Bemidji City MS4</t>
  </si>
  <si>
    <t>Brainerd City MS4</t>
  </si>
  <si>
    <t>Cloquet City MS4</t>
  </si>
  <si>
    <t>Fergus Falls City MS4</t>
  </si>
  <si>
    <t>Grand Rapids City MS4</t>
  </si>
  <si>
    <t>Hibbing City MS4</t>
  </si>
  <si>
    <t>Northfield City MS4</t>
  </si>
  <si>
    <t>Willmar City MS4</t>
  </si>
  <si>
    <t>Morris City MS4</t>
  </si>
  <si>
    <t>Preferred ID</t>
  </si>
  <si>
    <t>Waterbody ID</t>
  </si>
  <si>
    <t>Type of WLA</t>
  </si>
  <si>
    <t>Numeric WLA</t>
  </si>
  <si>
    <t>Unit</t>
  </si>
  <si>
    <t>Percent
reduction</t>
  </si>
  <si>
    <t>Flow
condition</t>
  </si>
  <si>
    <t>Date approved</t>
  </si>
  <si>
    <t>MS400071</t>
  </si>
  <si>
    <t>07040004-501</t>
  </si>
  <si>
    <t>Categorical</t>
  </si>
  <si>
    <t>10^12 organisms/month</t>
  </si>
  <si>
    <t>Zumbro River; West Indian Creek to Mississippi River</t>
  </si>
  <si>
    <t>Mid-Range</t>
  </si>
  <si>
    <t>MS400175</t>
  </si>
  <si>
    <t>MS400137</t>
  </si>
  <si>
    <t>MS400145</t>
  </si>
  <si>
    <t>MS400180</t>
  </si>
  <si>
    <t>MS400064</t>
  </si>
  <si>
    <t>MS400116</t>
  </si>
  <si>
    <t>MS400256</t>
  </si>
  <si>
    <t>MS400152</t>
  </si>
  <si>
    <t>Catergorical</t>
  </si>
  <si>
    <t>tons/day</t>
  </si>
  <si>
    <t>Zumbro River; West Indian Cr to Mississippi River</t>
  </si>
  <si>
    <t>07040004-502</t>
  </si>
  <si>
    <t>Zumbro River; Cold Creek to West Indian Creek</t>
  </si>
  <si>
    <t>07040004-536</t>
  </si>
  <si>
    <t>Zumbro River, South Fork; Salem Cr to Bear Cr</t>
  </si>
  <si>
    <t>07040004-507</t>
  </si>
  <si>
    <t>Zumbro River, South Fork; Cascade Cr to Zumbro Lk</t>
  </si>
  <si>
    <t>MS400021</t>
  </si>
  <si>
    <t>Wirth Lake: Excess Nutrients TMDL</t>
  </si>
  <si>
    <t>27-0037</t>
  </si>
  <si>
    <t>lbs/day</t>
  </si>
  <si>
    <t>N/A</t>
  </si>
  <si>
    <t>Wirth Lake</t>
  </si>
  <si>
    <t>MS400138</t>
  </si>
  <si>
    <t>MN0061018</t>
  </si>
  <si>
    <t>MS400170</t>
  </si>
  <si>
    <t>Individual</t>
  </si>
  <si>
    <t>07040004-540</t>
  </si>
  <si>
    <t>Willow Creek; Headwaters to Bear Cr</t>
  </si>
  <si>
    <t>MS400070</t>
  </si>
  <si>
    <t>10-0048</t>
  </si>
  <si>
    <t>MS400142</t>
  </si>
  <si>
    <t>MS400126</t>
  </si>
  <si>
    <t>MS400074</t>
  </si>
  <si>
    <t>07040001-506</t>
  </si>
  <si>
    <t>Vermillion River; South Br. Vermillion River to the Hastings Dam</t>
  </si>
  <si>
    <t>**</t>
  </si>
  <si>
    <t>MS400076</t>
  </si>
  <si>
    <t>MS400014</t>
  </si>
  <si>
    <t>MS400135</t>
  </si>
  <si>
    <t>MS400090</t>
  </si>
  <si>
    <t>MS400240</t>
  </si>
  <si>
    <t>MS400096</t>
  </si>
  <si>
    <t>MS400099</t>
  </si>
  <si>
    <t>MS400117</t>
  </si>
  <si>
    <t>07040001-507</t>
  </si>
  <si>
    <t>Vermillion River; Below trout stream portion to South Br. Vermillion River</t>
  </si>
  <si>
    <t>07040001-504</t>
  </si>
  <si>
    <t>kg/day</t>
  </si>
  <si>
    <t>Vermillion River/Vermillion Slough, Hasting dam to Mississippi River</t>
  </si>
  <si>
    <t>MS400132</t>
  </si>
  <si>
    <t>MS400154</t>
  </si>
  <si>
    <t>70-0072-00</t>
  </si>
  <si>
    <t>MS400113</t>
  </si>
  <si>
    <t>27-0035-01</t>
  </si>
  <si>
    <t>MS400053</t>
  </si>
  <si>
    <t>MS400260</t>
  </si>
  <si>
    <t>Sunrise River (North Branch) Fecal Coliform Bacteria TMDL</t>
  </si>
  <si>
    <t>07030005-501</t>
  </si>
  <si>
    <t>10^9 organisms/day</t>
  </si>
  <si>
    <t>Sunrise River North Branch; Headwaters to Sunrise R</t>
  </si>
  <si>
    <t>MS400244</t>
  </si>
  <si>
    <t>07040002-535</t>
  </si>
  <si>
    <t>Straight River, Turtle Creek to Owatonna Dam</t>
  </si>
  <si>
    <t>MS400233</t>
  </si>
  <si>
    <t>07040002-515</t>
  </si>
  <si>
    <t>Straight River, Rush Creek to Cannon River</t>
  </si>
  <si>
    <t>07040002-503</t>
  </si>
  <si>
    <t>Straight River, Maple Creek to Crane Creek</t>
  </si>
  <si>
    <t>70-0054-00</t>
  </si>
  <si>
    <t>MS400156</t>
  </si>
  <si>
    <t>MS400006</t>
  </si>
  <si>
    <t>27-0042-03</t>
  </si>
  <si>
    <t>kg/day Average Precipitation Year</t>
  </si>
  <si>
    <t>kg/day Wet Precipitation Year</t>
  </si>
  <si>
    <t>kg/day Dry Precipitation Year</t>
  </si>
  <si>
    <t>MS400007</t>
  </si>
  <si>
    <t>MS400012</t>
  </si>
  <si>
    <t>MS400039</t>
  </si>
  <si>
    <t>MS400046</t>
  </si>
  <si>
    <t>MS400259</t>
  </si>
  <si>
    <t>Carnelian-Marine-St. Croix Watershed District Multi-Lakes TMDL</t>
  </si>
  <si>
    <t>82-0019-00</t>
  </si>
  <si>
    <t>South Twin Lake</t>
  </si>
  <si>
    <t>MS400257</t>
  </si>
  <si>
    <t>32-0057-07</t>
  </si>
  <si>
    <t>kg/day February - September</t>
  </si>
  <si>
    <t>kg/day October - January</t>
  </si>
  <si>
    <t>07040004-533</t>
  </si>
  <si>
    <t>South Fork Zumbro River; Silver Lake Dam to Cascade Creek</t>
  </si>
  <si>
    <t>South Fork Zumbro River; Salem Creek to Bear Creek</t>
  </si>
  <si>
    <t>South Fork Zumbro River; Cascade Creek to Lake Zumbro</t>
  </si>
  <si>
    <t>07040004-535</t>
  </si>
  <si>
    <t>South Fork Zumbro River; Bear Creek to Oakwood Dam</t>
  </si>
  <si>
    <t>MS400066</t>
  </si>
  <si>
    <t>62-0083-00</t>
  </si>
  <si>
    <t>MS400010</t>
  </si>
  <si>
    <t>MS400038</t>
  </si>
  <si>
    <t>MS400191</t>
  </si>
  <si>
    <t>MS400051</t>
  </si>
  <si>
    <t>07040004-552</t>
  </si>
  <si>
    <t>Silver Creek; Unnamed Cr to Unnamed Cr</t>
  </si>
  <si>
    <t>07040004-553</t>
  </si>
  <si>
    <t>Silver Creek; Unnamed Cr to Silver Lk S Fk Zumbro R.</t>
  </si>
  <si>
    <t>07010206-506</t>
  </si>
  <si>
    <t>Shingle Creek; Upper Shingle Creek Watershed</t>
  </si>
  <si>
    <t>MS400198</t>
  </si>
  <si>
    <t>MS400102</t>
  </si>
  <si>
    <t>MS400205</t>
  </si>
  <si>
    <t>MS400043</t>
  </si>
  <si>
    <t>MS400112</t>
  </si>
  <si>
    <t>Shingle Creek; Lower Shingle Creek Watershed</t>
  </si>
  <si>
    <t>Shingle Creek Chloride TMDL</t>
  </si>
  <si>
    <t>Winter Low Flow (60 to 100%)</t>
  </si>
  <si>
    <t>Winter Runoff (60% to 0%)</t>
  </si>
  <si>
    <t>Winter Low Flow (60% to 100%)</t>
  </si>
  <si>
    <t>MS400262</t>
  </si>
  <si>
    <t>82-0162-00</t>
  </si>
  <si>
    <t>MS400263</t>
  </si>
  <si>
    <t>07080202-501</t>
  </si>
  <si>
    <t>Shell Rock River; Albert Lea Lake to Goose Creek</t>
  </si>
  <si>
    <t>27-0102</t>
  </si>
  <si>
    <t>27-0058-00</t>
  </si>
  <si>
    <t>Reitz Lake: Excess Nutrients TMDL</t>
  </si>
  <si>
    <t>10-0052</t>
  </si>
  <si>
    <t>Reitz Lake</t>
  </si>
  <si>
    <t>MS400232</t>
  </si>
  <si>
    <t>MS400274</t>
  </si>
  <si>
    <t>Pomme de Terre River, Muddy Creek to Marsh Lake, Fecal Coliform TMDL</t>
  </si>
  <si>
    <t>07020002-501</t>
  </si>
  <si>
    <t>Pomme de Terre River, Muddy Creek to Minnesota River</t>
  </si>
  <si>
    <t>Pomme de Terre River, Muddy Creek to Marsh Lake</t>
  </si>
  <si>
    <t>27-0100</t>
  </si>
  <si>
    <t>27-0111-02</t>
  </si>
  <si>
    <t>10-0042</t>
  </si>
  <si>
    <t>27-0042</t>
  </si>
  <si>
    <t>MS400182</t>
  </si>
  <si>
    <t>MS400106</t>
  </si>
  <si>
    <t>07100001-506</t>
  </si>
  <si>
    <t>Okabena Creek; Elk Creek to South Heron Lk</t>
  </si>
  <si>
    <t>27-0042-01</t>
  </si>
  <si>
    <t>32-0057-05</t>
  </si>
  <si>
    <t>MS400005</t>
  </si>
  <si>
    <t>07020012-518</t>
  </si>
  <si>
    <t>MS400015</t>
  </si>
  <si>
    <t>MS400016</t>
  </si>
  <si>
    <t>MS400024</t>
  </si>
  <si>
    <t>MS400035</t>
  </si>
  <si>
    <t>MS400255</t>
  </si>
  <si>
    <t>MS400045</t>
  </si>
  <si>
    <t>MS400239</t>
  </si>
  <si>
    <t>07020012-532</t>
  </si>
  <si>
    <t>Minnesota River; Sand Cr to Carver Cr</t>
  </si>
  <si>
    <t>MS400226</t>
  </si>
  <si>
    <t>MS400241</t>
  </si>
  <si>
    <t>MS400242</t>
  </si>
  <si>
    <t>MS400228</t>
  </si>
  <si>
    <t>MS400229</t>
  </si>
  <si>
    <t>MS400236</t>
  </si>
  <si>
    <t>MS400245</t>
  </si>
  <si>
    <t>MS400258</t>
  </si>
  <si>
    <t>MS400272</t>
  </si>
  <si>
    <t>07020012-505</t>
  </si>
  <si>
    <t>Minnesota River; RM 22 to Mississippi R</t>
  </si>
  <si>
    <t>07020012-506</t>
  </si>
  <si>
    <t>Minnesota River; Carver Cr to RM 22</t>
  </si>
  <si>
    <t>07020012-501</t>
  </si>
  <si>
    <t>Minnesota River; Bevens Cr to Sand Cr</t>
  </si>
  <si>
    <t>10-0029</t>
  </si>
  <si>
    <t>27-0042-02</t>
  </si>
  <si>
    <t xml:space="preserve">Middle Twin Lake </t>
  </si>
  <si>
    <t>27-0104-00</t>
  </si>
  <si>
    <t xml:space="preserve"> lbs/day</t>
  </si>
  <si>
    <t xml:space="preserve">MS400138 </t>
  </si>
  <si>
    <t>MS400104</t>
  </si>
  <si>
    <t xml:space="preserve">MS400170 </t>
  </si>
  <si>
    <t>27-0057</t>
  </si>
  <si>
    <t>MS400067</t>
  </si>
  <si>
    <t>05-0007-00</t>
  </si>
  <si>
    <t xml:space="preserve">Categorical </t>
  </si>
  <si>
    <t>MS400249</t>
  </si>
  <si>
    <t>MS400234</t>
  </si>
  <si>
    <t>MS400136</t>
  </si>
  <si>
    <t>MS400147</t>
  </si>
  <si>
    <t>MS400179</t>
  </si>
  <si>
    <t>MS400118</t>
  </si>
  <si>
    <t>MS400153</t>
  </si>
  <si>
    <t>MS400155</t>
  </si>
  <si>
    <t>MS400052</t>
  </si>
  <si>
    <t>MS400161</t>
  </si>
  <si>
    <t>MS400087</t>
  </si>
  <si>
    <t>Typo Lake and Martin Lake TMDL</t>
  </si>
  <si>
    <t>02-0034-00</t>
  </si>
  <si>
    <t>Martin Lake</t>
  </si>
  <si>
    <t>07040002-519</t>
  </si>
  <si>
    <t>Maple Creek, Headwaters to Straight River</t>
  </si>
  <si>
    <t>27-0065</t>
  </si>
  <si>
    <t>19-0022-00</t>
  </si>
  <si>
    <t>Little Rock Lake Nutrient TMDL</t>
  </si>
  <si>
    <t>05-0013-00</t>
  </si>
  <si>
    <t>Little Rock Lake</t>
  </si>
  <si>
    <t>MnDOT Outstate District</t>
  </si>
  <si>
    <t>13-0054-00</t>
  </si>
  <si>
    <t>07020009-525</t>
  </si>
  <si>
    <t>10^12 organisms/day</t>
  </si>
  <si>
    <t>Lily Creek; Headwaters to Center Creek</t>
  </si>
  <si>
    <t>19-0029-00</t>
  </si>
  <si>
    <t>07020011-501</t>
  </si>
  <si>
    <t>Le Sueur River; Maple River to Blue Earth River</t>
  </si>
  <si>
    <t>MS400079</t>
  </si>
  <si>
    <t>10-0015</t>
  </si>
  <si>
    <t>MS400122</t>
  </si>
  <si>
    <t>MS400171</t>
  </si>
  <si>
    <t>82-0001</t>
  </si>
  <si>
    <t>MS400082</t>
  </si>
  <si>
    <t>MS400091</t>
  </si>
  <si>
    <t>MS400094</t>
  </si>
  <si>
    <t>MS400098</t>
  </si>
  <si>
    <t>MS400031</t>
  </si>
  <si>
    <t>MS400032</t>
  </si>
  <si>
    <t>lbs/year</t>
  </si>
  <si>
    <t>MS400041</t>
  </si>
  <si>
    <t>MS400042</t>
  </si>
  <si>
    <t>MS400044</t>
  </si>
  <si>
    <t>MS400217</t>
  </si>
  <si>
    <t>MS400160</t>
  </si>
  <si>
    <t>MS400162</t>
  </si>
  <si>
    <t>MS400060</t>
  </si>
  <si>
    <t>MS400128</t>
  </si>
  <si>
    <t>MS400081</t>
  </si>
  <si>
    <t>27-0191-01 &amp; 27-0191-02</t>
  </si>
  <si>
    <t>MS400095</t>
  </si>
  <si>
    <t>MS400030</t>
  </si>
  <si>
    <t>MS400105</t>
  </si>
  <si>
    <t>27-0019</t>
  </si>
  <si>
    <t>MN0002101</t>
  </si>
  <si>
    <t>27-0176-00</t>
  </si>
  <si>
    <t>MS400029</t>
  </si>
  <si>
    <t>62-0006</t>
  </si>
  <si>
    <t>lbs/122 days</t>
  </si>
  <si>
    <t>MS400057</t>
  </si>
  <si>
    <t>MS400134</t>
  </si>
  <si>
    <t>04010102-504</t>
  </si>
  <si>
    <t>07040004-601</t>
  </si>
  <si>
    <t>Kings Run; Unnamed Cr to Unnamed Cr</t>
  </si>
  <si>
    <t>19-0025-00</t>
  </si>
  <si>
    <t>07100001-527</t>
  </si>
  <si>
    <t>Heron Lake Outlet; Heron Lk to Des Moines R</t>
  </si>
  <si>
    <t>07010206-596</t>
  </si>
  <si>
    <t>Hardwood Creek, Hwy 61 to Peltier Lk</t>
  </si>
  <si>
    <t>MS400100</t>
  </si>
  <si>
    <t>MS400193</t>
  </si>
  <si>
    <t>07010206-595</t>
  </si>
  <si>
    <t>Hardwood Creek, Headwaters to Hwy 61</t>
  </si>
  <si>
    <t xml:space="preserve">MS400066 </t>
  </si>
  <si>
    <t>02-0045</t>
  </si>
  <si>
    <t>MS400075</t>
  </si>
  <si>
    <t>MS400009</t>
  </si>
  <si>
    <t>MS400027</t>
  </si>
  <si>
    <t>19-0057-00</t>
  </si>
  <si>
    <t>19-0023-00</t>
  </si>
  <si>
    <t>07010203-579</t>
  </si>
  <si>
    <t>Elk River: Big Elk Lake to St. Francis</t>
  </si>
  <si>
    <t>E. Coli</t>
  </si>
  <si>
    <t>07100001-507</t>
  </si>
  <si>
    <t>Elk Creek; Headwaters to Okabena Cr</t>
  </si>
  <si>
    <t>27-0111-01</t>
  </si>
  <si>
    <t>07020009-522</t>
  </si>
  <si>
    <t>Dutch Creek; Headwaters to Hall Lk</t>
  </si>
  <si>
    <t>07100001-529</t>
  </si>
  <si>
    <t>Division Creek; Heron Lk to Okabena Cr</t>
  </si>
  <si>
    <t>07100001-501</t>
  </si>
  <si>
    <t>Des Moines River; Windom Dam to Jackson Dam</t>
  </si>
  <si>
    <t>07100002-501</t>
  </si>
  <si>
    <t>Des Moines River; JD 66 to IA border</t>
  </si>
  <si>
    <t>07100001-541</t>
  </si>
  <si>
    <t>Des Moines River; Jackson Dam to JD 66</t>
  </si>
  <si>
    <t>07100001-524</t>
  </si>
  <si>
    <t>Des Moines River; Heron Lk Outlet to Windom Dam</t>
  </si>
  <si>
    <t>19-0027-00</t>
  </si>
  <si>
    <t>27-0034</t>
  </si>
  <si>
    <t>07040002-516</t>
  </si>
  <si>
    <t>Crane Creek, Headwaters to Straight River</t>
  </si>
  <si>
    <t>MS400206</t>
  </si>
  <si>
    <t>62-0055-00</t>
  </si>
  <si>
    <t>MS400018</t>
  </si>
  <si>
    <t>MS400047</t>
  </si>
  <si>
    <t>MN0061263</t>
  </si>
  <si>
    <t>13-0053-00</t>
  </si>
  <si>
    <t>MS400261</t>
  </si>
  <si>
    <t>07020005-501</t>
  </si>
  <si>
    <t>Chippewa River, Watson Sag Diversion to Minnesota River</t>
  </si>
  <si>
    <t>07020009-503</t>
  </si>
  <si>
    <t>Center Creek; Lily Creek to Blue Earth River</t>
  </si>
  <si>
    <t>07020009-526</t>
  </si>
  <si>
    <t>Center Creek; George Lake to Lily Creek</t>
  </si>
  <si>
    <t>MS400251</t>
  </si>
  <si>
    <t>07080201-501</t>
  </si>
  <si>
    <t>Cedar River, Rose Creek to Woodbury Creek</t>
  </si>
  <si>
    <t>27-0119-00</t>
  </si>
  <si>
    <t>07040004-581</t>
  </si>
  <si>
    <t>Cascade Creek; Unnamed Cr to S Fk Zumbro R.</t>
  </si>
  <si>
    <t>07040004-639</t>
  </si>
  <si>
    <t>Cascade Creek; Headwaters to Unnamed Cr</t>
  </si>
  <si>
    <t>Carver-Bevens-Silver Creeks TMDL: Fecal Coliform</t>
  </si>
  <si>
    <t>07020012-516</t>
  </si>
  <si>
    <t>Carver Creek, Headwaters to Minnesota R</t>
  </si>
  <si>
    <t>MS400077</t>
  </si>
  <si>
    <t>07040002-502</t>
  </si>
  <si>
    <t>Cannon River, Pine Creek to Belle Creek</t>
  </si>
  <si>
    <t>MS400271</t>
  </si>
  <si>
    <t>07040002-509</t>
  </si>
  <si>
    <t>Cannon River, Northfield Dam to Lake Byllesby Inlet</t>
  </si>
  <si>
    <t>07040001-511</t>
  </si>
  <si>
    <t>Cannon River, HUC boundary in Rice Lk Bottoms to Vermillion Slough/Mississippi R</t>
  </si>
  <si>
    <t>10-0084</t>
  </si>
  <si>
    <t>07030005-520</t>
  </si>
  <si>
    <t>Brown’s Creek; T30 R20W S18, west line to St Croix River</t>
  </si>
  <si>
    <t>million KJ/day</t>
  </si>
  <si>
    <t>Thermal Loading</t>
  </si>
  <si>
    <t>07020012-710</t>
  </si>
  <si>
    <t>Bluff Creek; Headwaters to Rice Lake</t>
  </si>
  <si>
    <t>MS400080</t>
  </si>
  <si>
    <t>07020009-509</t>
  </si>
  <si>
    <t>Blue Earth River; Rapidan Dam to Le Sueur River</t>
  </si>
  <si>
    <t>07020009-501</t>
  </si>
  <si>
    <t>Blue Earth River; Le Sueur River to Minnesota River</t>
  </si>
  <si>
    <t>71-0141-00</t>
  </si>
  <si>
    <t>07040004-538</t>
  </si>
  <si>
    <t>Bear Creek; Willow Cr to S Fk Zumbro R.</t>
  </si>
  <si>
    <t>07040004-539</t>
  </si>
  <si>
    <t>Bear Creek; Headwaters to Willow Cr</t>
  </si>
  <si>
    <t>27-0098</t>
  </si>
  <si>
    <t>Bass Lake</t>
  </si>
  <si>
    <t>MS400084</t>
  </si>
  <si>
    <t>62-0002</t>
  </si>
  <si>
    <t xml:space="preserve">MS400094 </t>
  </si>
  <si>
    <t>MS400163</t>
  </si>
  <si>
    <t>Permittee</t>
  </si>
  <si>
    <t>Permittee Name</t>
  </si>
  <si>
    <t>BMP ownership</t>
  </si>
  <si>
    <t>TMDL ID</t>
  </si>
  <si>
    <t>Waterbody + pollutant</t>
  </si>
  <si>
    <t>NA</t>
  </si>
  <si>
    <t>Sand filter</t>
  </si>
  <si>
    <t>Swale</t>
  </si>
  <si>
    <t>TMDL + pollutant</t>
  </si>
  <si>
    <t>Lower Mississippi River Basin Fecal Coliform Bacteria TMDL - Fecal Coliform</t>
  </si>
  <si>
    <t>Golden Lake TMDL - Phosphorus</t>
  </si>
  <si>
    <t>Hardwood Creek Impaired Biota and Dissolved Oxygen TMDL - Biochemical Oxygen Demand</t>
  </si>
  <si>
    <t>Hardwood Creek Impaired Biota and Dissolved Oxygen TMDL - TSS</t>
  </si>
  <si>
    <t>Silver Lake TMDL - Phosphorus</t>
  </si>
  <si>
    <t>Lower Vermillion River Watershed Turbidity TMDL - TSS</t>
  </si>
  <si>
    <t>Long and Farquar Lakes Nutrient TMDL - Phosphorus</t>
  </si>
  <si>
    <t>Crystal, Keller, and Lee Lakes Nutrient Impairment TMDL - Phosphorus</t>
  </si>
  <si>
    <t>Elk River Watershed – Multiple Impairments TMDL - Phosphorus</t>
  </si>
  <si>
    <t>Little Rock Lake Nutrient TMDL - Phosphorus</t>
  </si>
  <si>
    <t>Elk River Watershed – Multiple Impairments TMDL - E. Coli</t>
  </si>
  <si>
    <t>Elk River Watershed – Multiple Impairments TMDL - TSS</t>
  </si>
  <si>
    <t>Ninemile Creek: Impaired Biota, Turbidity &amp; Chloride TMDL - Chloride</t>
  </si>
  <si>
    <t>Shingle Creek Chloride TMDL - Chloride</t>
  </si>
  <si>
    <t>Shingle Creek and Bass Creek Biota and Dissolved Oxygen TMDL - Nitrogenous biochemical oxygen demand</t>
  </si>
  <si>
    <t>Twin and Ryan Lakes Nutrient TMDL - Phosphorus</t>
  </si>
  <si>
    <t>Lake Magda Nutrient TMDL - Phosphorus</t>
  </si>
  <si>
    <t>Como Lake: Excess Nutrients TMDL - Phosphorus</t>
  </si>
  <si>
    <t>Carver Creek Turbidity TMDL - TSS</t>
  </si>
  <si>
    <t>Bluff Creek Watershed Turbidity and Fish Bioassessment Impairments TMDL - TSS</t>
  </si>
  <si>
    <t>Minnehaha Creek Watershed District Lakes TMDL - Phosphorus</t>
  </si>
  <si>
    <t>Burandt Lake Nutrient TMDL - Phosphorus</t>
  </si>
  <si>
    <t>Zumbro River Watershed TMDL for Turbidity Impairments - TSS</t>
  </si>
  <si>
    <t>Lake St. Croix Nutrient TMDL - Phosphorus</t>
  </si>
  <si>
    <t>Lake Sarah Nutrient TMDL - Phosphorus</t>
  </si>
  <si>
    <t>Fish Lake Nutrient TMDL - Phosphorus</t>
  </si>
  <si>
    <t>Bald Eagle Lake: Excess Nutrients TMDL - Phosphorus</t>
  </si>
  <si>
    <t>Knife River Turbidity TMDL - TSS</t>
  </si>
  <si>
    <t>Typo Lake and Martin Lake TMDL - Phosphorus</t>
  </si>
  <si>
    <t>Blue Earth River Basin Fecal Coliform TMDL - Fecal Coliform</t>
  </si>
  <si>
    <t>Lower Minnesota River Dissolved Oxygen TMDL - Phosphorus</t>
  </si>
  <si>
    <t>Lower Cannon River Turbidity TMDL - TSS</t>
  </si>
  <si>
    <t>Comfort Lake-Forest Lake Watershed District Six Lakes TMDL - Phosphorus</t>
  </si>
  <si>
    <t>Sweeney Lake Total Phosphorus TMDL - Phosphorus</t>
  </si>
  <si>
    <t>Wirth Lake: Excess Nutrients TMDL - Phosphorus</t>
  </si>
  <si>
    <t>Medicine Lake Excess Nutrients TMDL - Phosphorus</t>
  </si>
  <si>
    <t>Crystal Lake Nutrient TMDL - Phosphorus</t>
  </si>
  <si>
    <t>Schmidt, Pomerleau and Bass Lakes Nutrient TMDL - Phosphorus</t>
  </si>
  <si>
    <t>Cedar Island, Pike, and Eagle Lakes Nutrient TMDL - Phosphorus</t>
  </si>
  <si>
    <t>Lake Independence Phosphorus TMDL - Phosphorus</t>
  </si>
  <si>
    <t>Browns Creek: Lack of a Coldwater Assemblage and Impaired Biota TMDL  - Thermal Loading</t>
  </si>
  <si>
    <t>Browns Creek: Lack of a Coldwater Assemblage and Impaired Biota TMDL  - TSS</t>
  </si>
  <si>
    <t>Carver Creek Lakes Excess Nutrients TMDL - Phosphorus</t>
  </si>
  <si>
    <t>Reitz Lake: Excess Nutrients TMDL - Phosphorus</t>
  </si>
  <si>
    <t>Kohlman Lake TMDL - Phosphorus</t>
  </si>
  <si>
    <t>Spring Lake - Upper Prior Lake Nutrient TMDL - Phosphorus</t>
  </si>
  <si>
    <t>Chippewa River Fecal Coliform Bacteria TMDL - Fecal Coliform</t>
  </si>
  <si>
    <t>Pomme de Terre River, Muddy Creek to Marsh Lake, Fecal Coliform TMDL - Fecal Coliform</t>
  </si>
  <si>
    <t>Pomme de Terre River Watershed — Turbidity TMDL - TSS</t>
  </si>
  <si>
    <t>Meadow Lake Nutrient TMDL - Phosphorus</t>
  </si>
  <si>
    <t>Sunrise River (North Branch) Fecal Coliform Bacteria TMDL - Fecal Coliform</t>
  </si>
  <si>
    <t>Carnelian-Marine-St. Croix Watershed District Multi-Lakes TMDL - Phosphorus</t>
  </si>
  <si>
    <t>Carver-Bevens-Silver Creeks TMDL: Fecal Coliform - Fecal Coliform</t>
  </si>
  <si>
    <t>West Fork Des Moines River Watershed Nutrient TMDL - Fecal Coliform</t>
  </si>
  <si>
    <t>West Fork Des Moines River Watershed Nutrient TMDL - TSS</t>
  </si>
  <si>
    <t>West Fork Des Moines River Watershed Nutrient TMDL - Phosphorus</t>
  </si>
  <si>
    <t>Media filter</t>
  </si>
  <si>
    <t>Swirl separator</t>
  </si>
  <si>
    <t>Impervious disconnection</t>
  </si>
  <si>
    <t>MS4 ID</t>
  </si>
  <si>
    <t>Units</t>
  </si>
  <si>
    <t>BMP description</t>
  </si>
  <si>
    <t>Status</t>
  </si>
  <si>
    <t>Funded</t>
  </si>
  <si>
    <t>Planned</t>
  </si>
  <si>
    <t>Wet basin</t>
  </si>
  <si>
    <t>Wetland</t>
  </si>
  <si>
    <t>Forebay</t>
  </si>
  <si>
    <t>Filter strip</t>
  </si>
  <si>
    <t>Biofiltration</t>
  </si>
  <si>
    <t>Bioinfiltration</t>
  </si>
  <si>
    <t>Landscaped roof (green roof)</t>
  </si>
  <si>
    <t>Drain inlet insert</t>
  </si>
  <si>
    <t>Manufactured filter</t>
  </si>
  <si>
    <t>Infiltration basin</t>
  </si>
  <si>
    <t>Infiltration trench</t>
  </si>
  <si>
    <t>Hood</t>
  </si>
  <si>
    <t>Structural/non-structural</t>
  </si>
  <si>
    <t>Cistern</t>
  </si>
  <si>
    <t>Land use</t>
  </si>
  <si>
    <t>Phosphorus EMC</t>
  </si>
  <si>
    <t>TSS EMC</t>
  </si>
  <si>
    <t>Area</t>
  </si>
  <si>
    <t>Annual Rainfall</t>
  </si>
  <si>
    <t>Runoff coefficient</t>
  </si>
  <si>
    <t>Phosphorus load</t>
  </si>
  <si>
    <t>TSS load</t>
  </si>
  <si>
    <t>(mg/L)</t>
  </si>
  <si>
    <t>#/100mL</t>
  </si>
  <si>
    <t>(acres)</t>
  </si>
  <si>
    <t>(inches)</t>
  </si>
  <si>
    <t>(lbs)</t>
  </si>
  <si>
    <t>Institutional</t>
  </si>
  <si>
    <t>TOTAL  ---&gt;</t>
  </si>
  <si>
    <t>PHOSPHORUS LOAD REDUCTIONS</t>
  </si>
  <si>
    <t>TSS LOAD REDUCTIONS</t>
  </si>
  <si>
    <t>Land Use</t>
  </si>
  <si>
    <t>Commercial</t>
  </si>
  <si>
    <t>Industrial</t>
  </si>
  <si>
    <t>Open space</t>
  </si>
  <si>
    <t>Multi-use</t>
  </si>
  <si>
    <t>Transportation</t>
  </si>
  <si>
    <t>Eliminate illicit discharge/connection</t>
  </si>
  <si>
    <t>Establish ordinance</t>
  </si>
  <si>
    <t>Stormwater reuse</t>
  </si>
  <si>
    <t>Total pounds reduced ---&gt;</t>
  </si>
  <si>
    <t>Percent load reduced ---&gt;</t>
  </si>
  <si>
    <t>pounds reduced</t>
  </si>
  <si>
    <t>kilograms reduced</t>
  </si>
  <si>
    <t>% load reduction</t>
  </si>
  <si>
    <t>lbs/acre reduced</t>
  </si>
  <si>
    <t>kg/ha reduced</t>
  </si>
  <si>
    <t>Residential - high density</t>
  </si>
  <si>
    <t>Residential - low density</t>
  </si>
  <si>
    <t>Residential - medium density</t>
  </si>
  <si>
    <t>User specified</t>
  </si>
  <si>
    <t>Removal efficiency ---&gt;</t>
  </si>
  <si>
    <t>Phosphorus removal (fraction)</t>
  </si>
  <si>
    <t>TSS removal (fraction)</t>
  </si>
  <si>
    <t>Improved lawn care practices</t>
  </si>
  <si>
    <t>Rain barrel</t>
  </si>
  <si>
    <t>Fecal Coliform  EMC</t>
  </si>
  <si>
    <t>Fecal Coliform load</t>
  </si>
  <si>
    <t>FECAL COLIFORM LOAD REDUCTIONS</t>
  </si>
  <si>
    <r>
      <rPr>
        <b/>
        <i/>
        <sz val="11"/>
        <color theme="1"/>
        <rFont val="Calibri"/>
        <family val="2"/>
        <scheme val="minor"/>
      </rPr>
      <t>E. coli</t>
    </r>
    <r>
      <rPr>
        <b/>
        <sz val="11"/>
        <color theme="1"/>
        <rFont val="Calibri"/>
        <family val="2"/>
        <scheme val="minor"/>
      </rPr>
      <t xml:space="preserve"> removal (fraction)</t>
    </r>
  </si>
  <si>
    <t>Fecal coliform removal (fraction)</t>
  </si>
  <si>
    <t>Notes</t>
  </si>
  <si>
    <r>
      <rPr>
        <b/>
        <i/>
        <sz val="11"/>
        <color theme="1"/>
        <rFont val="Calibri"/>
        <family val="2"/>
        <scheme val="minor"/>
      </rPr>
      <t>E. coli</t>
    </r>
    <r>
      <rPr>
        <b/>
        <sz val="11"/>
        <color theme="1"/>
        <rFont val="Calibri"/>
        <family val="2"/>
        <scheme val="minor"/>
      </rPr>
      <t xml:space="preserve"> EMC</t>
    </r>
  </si>
  <si>
    <r>
      <rPr>
        <b/>
        <i/>
        <sz val="11"/>
        <color theme="1"/>
        <rFont val="Calibri"/>
        <family val="2"/>
        <scheme val="minor"/>
      </rPr>
      <t xml:space="preserve">E. coli </t>
    </r>
    <r>
      <rPr>
        <b/>
        <sz val="11"/>
        <color theme="1"/>
        <rFont val="Calibri"/>
        <family val="2"/>
        <scheme val="minor"/>
      </rPr>
      <t>load</t>
    </r>
  </si>
  <si>
    <t>MPCA Values</t>
  </si>
  <si>
    <t>Under construction</t>
  </si>
  <si>
    <t>X</t>
  </si>
  <si>
    <t xml:space="preserve">The total load </t>
  </si>
  <si>
    <t>Geocells</t>
  </si>
  <si>
    <t>Porous turf</t>
  </si>
  <si>
    <t>Surface sand filter</t>
  </si>
  <si>
    <t>Underground sand filter</t>
  </si>
  <si>
    <t>Perimeter sand filter</t>
  </si>
  <si>
    <t>Flow through pond</t>
  </si>
  <si>
    <t>Tree/shrub establishment</t>
  </si>
  <si>
    <t>Water quality inlet</t>
  </si>
  <si>
    <t>Oil/grit separator</t>
  </si>
  <si>
    <t>Structural and quantifiable</t>
  </si>
  <si>
    <t>Not structural or quantifiable</t>
  </si>
  <si>
    <t>Dry swale</t>
  </si>
  <si>
    <t>Wet swale</t>
  </si>
  <si>
    <t>SAFL Baffle</t>
  </si>
  <si>
    <t>SAFL Baffle sump manhole</t>
  </si>
  <si>
    <t>Sump manhole</t>
  </si>
  <si>
    <t>Grit chamber</t>
  </si>
  <si>
    <t>Hydrodynamic separator</t>
  </si>
  <si>
    <t>Erosion repairs</t>
  </si>
  <si>
    <t>Ditch cleaning</t>
  </si>
  <si>
    <t>Clean and repair stormwater structures</t>
  </si>
  <si>
    <t>Clean pipe and culverts</t>
  </si>
  <si>
    <t>Repair and line pipes and culverts</t>
  </si>
  <si>
    <t>Yard waste collection</t>
  </si>
  <si>
    <t>Chemical dosing stations</t>
  </si>
  <si>
    <t>Sump</t>
  </si>
  <si>
    <t>BMP improvement</t>
  </si>
  <si>
    <t>BMP expansion</t>
  </si>
  <si>
    <t>BMP maintenance</t>
  </si>
  <si>
    <t>Native planting</t>
  </si>
  <si>
    <t>Portable flocculation system</t>
  </si>
  <si>
    <t>Permanent flocculation system</t>
  </si>
  <si>
    <t>Gross pollutant trap</t>
  </si>
  <si>
    <t>Underground vault</t>
  </si>
  <si>
    <t>Salt storage</t>
  </si>
  <si>
    <t>Sand storage</t>
  </si>
  <si>
    <t>Calibration of spreaders</t>
  </si>
  <si>
    <t>Use of treated salt</t>
  </si>
  <si>
    <t>Road temperature sensors</t>
  </si>
  <si>
    <t>Anti-icing</t>
  </si>
  <si>
    <t>Salt brine</t>
  </si>
  <si>
    <t>Winter maintenance education</t>
  </si>
  <si>
    <t>Automated vehicle loading</t>
  </si>
  <si>
    <t>Dry basin - detention pond</t>
  </si>
  <si>
    <t>Infiltration (basin, trench, vault, bioinfiltration)</t>
  </si>
  <si>
    <t>Area treated by Best Management Practice (acres)</t>
  </si>
  <si>
    <t>TOTAL</t>
  </si>
  <si>
    <t>Fraction of annual runoff treated by BMP ---&gt;</t>
  </si>
  <si>
    <t>Infiltrator</t>
  </si>
  <si>
    <t>Filter</t>
  </si>
  <si>
    <t>Constructed basin</t>
  </si>
  <si>
    <t>Manufactured device</t>
  </si>
  <si>
    <t>Improved turf/vegetation/soil</t>
  </si>
  <si>
    <t>Green roof</t>
  </si>
  <si>
    <t>Gravel wetland</t>
  </si>
  <si>
    <t>Tree trench</t>
  </si>
  <si>
    <t>Pollutant trap</t>
  </si>
  <si>
    <t>Vacuum sweeping</t>
  </si>
  <si>
    <t>Enhanced road salt management</t>
  </si>
  <si>
    <t>BMP improvement/enhancement/retrofitting</t>
  </si>
  <si>
    <t>Chemical treatment of stormwater</t>
  </si>
  <si>
    <t>Supplemental street sweeping</t>
  </si>
  <si>
    <t>Supplemental public education/outreach</t>
  </si>
  <si>
    <t>Supplemental employee education/training</t>
  </si>
  <si>
    <t>TMDL</t>
  </si>
  <si>
    <t>BMP applied</t>
  </si>
  <si>
    <t>No ID information needed</t>
  </si>
  <si>
    <t>load (lbs)</t>
  </si>
  <si>
    <t>load (kg)</t>
  </si>
  <si>
    <t>BMP Category</t>
  </si>
  <si>
    <t>Complete columns H through K</t>
  </si>
  <si>
    <t>Other MS4 permittee</t>
  </si>
  <si>
    <t>Permittee (you)</t>
  </si>
  <si>
    <t>Swale_or_strip</t>
  </si>
  <si>
    <t>BMP_improvement_enhancement_retrofitting</t>
  </si>
  <si>
    <t>Chemical_treatment_of_stormwater</t>
  </si>
  <si>
    <t>Enhanced_road_salt_management</t>
  </si>
  <si>
    <t>Establish_ordinance</t>
  </si>
  <si>
    <t>Impervious_disconnection</t>
  </si>
  <si>
    <t>Manufactured_device</t>
  </si>
  <si>
    <t>Stormwater_reuse</t>
  </si>
  <si>
    <t>Supplemental_street_sweeping</t>
  </si>
  <si>
    <t>Eliminate_illicit_discharge_connection</t>
  </si>
  <si>
    <t>Supplemental_employee_education_training</t>
  </si>
  <si>
    <t>Supplemental_public_education_outreach</t>
  </si>
  <si>
    <t>Constructed_basin</t>
  </si>
  <si>
    <t>Modified sweeping schedule</t>
  </si>
  <si>
    <t>Increased sweeping frequency</t>
  </si>
  <si>
    <t>Nutrient (fertilizer) management</t>
  </si>
  <si>
    <t xml:space="preserve">Constructed basin </t>
  </si>
  <si>
    <t xml:space="preserve">Filter </t>
  </si>
  <si>
    <t xml:space="preserve">Infiltrator </t>
  </si>
  <si>
    <t xml:space="preserve">Swale or strip </t>
  </si>
  <si>
    <t xml:space="preserve">Manufactured device </t>
  </si>
  <si>
    <t xml:space="preserve">BMP improvement/enhancement/retrofitting </t>
  </si>
  <si>
    <t xml:space="preserve">Chemical treatment of stormwater </t>
  </si>
  <si>
    <t xml:space="preserve">Eliminate illicit discharge/connection </t>
  </si>
  <si>
    <t>Establish or enhance ordinances</t>
  </si>
  <si>
    <t xml:space="preserve">Impervious disconnection </t>
  </si>
  <si>
    <t xml:space="preserve">Improved lawn/turf/vegetation/soil practices </t>
  </si>
  <si>
    <t xml:space="preserve">Stormwater reuse </t>
  </si>
  <si>
    <t xml:space="preserve">Supplemental employee education/training </t>
  </si>
  <si>
    <t xml:space="preserve">Supplemental public education/outreach </t>
  </si>
  <si>
    <t xml:space="preserve">Enhanced road salt management </t>
  </si>
  <si>
    <t>Dry pond/dry detention pond</t>
  </si>
  <si>
    <t>Bioretention with underdrain (rain garden)</t>
  </si>
  <si>
    <t>Bioretention with no underdrain (rain garden)</t>
  </si>
  <si>
    <t>Pet waste</t>
  </si>
  <si>
    <t>Rooftop disconnection</t>
  </si>
  <si>
    <t>Composting/mulching</t>
  </si>
  <si>
    <t>Filter strip/buffer</t>
  </si>
  <si>
    <t>Yard waste/leaves/grass clippings</t>
  </si>
  <si>
    <t>Pavement disconnection</t>
  </si>
  <si>
    <t>Iron enhanced filter</t>
  </si>
  <si>
    <t>Grass channel/waterway</t>
  </si>
  <si>
    <t>Aquatic buffers</t>
  </si>
  <si>
    <t>Permeable pavement with no underdrain</t>
  </si>
  <si>
    <t>Level spreader</t>
  </si>
  <si>
    <t>Erosion and sediment control</t>
  </si>
  <si>
    <t>Pond</t>
  </si>
  <si>
    <t>Multiple pond system</t>
  </si>
  <si>
    <t>Tree trench/tree box/planter</t>
  </si>
  <si>
    <t>Open space development</t>
  </si>
  <si>
    <t>Above-ground tank</t>
  </si>
  <si>
    <t>Pond/wetland system</t>
  </si>
  <si>
    <t>Permeable pavement with underdrain</t>
  </si>
  <si>
    <t>Underground infiltration</t>
  </si>
  <si>
    <t>Stormwater control operation and maintenance</t>
  </si>
  <si>
    <t>Improved irrigation practices</t>
  </si>
  <si>
    <t>Wet pond/wet detention pond</t>
  </si>
  <si>
    <t>Illicit discharges</t>
  </si>
  <si>
    <t>Inspection</t>
  </si>
  <si>
    <t>Post construction controls</t>
  </si>
  <si>
    <t>Soil improvement</t>
  </si>
  <si>
    <t>Soil/land preservation</t>
  </si>
  <si>
    <t>Improved turf management</t>
  </si>
  <si>
    <t>Downspout disconnection</t>
  </si>
  <si>
    <t>Fertilizer application</t>
  </si>
  <si>
    <t>Native plant buffer requirement</t>
  </si>
  <si>
    <t>Salt management</t>
  </si>
  <si>
    <t>Yes</t>
  </si>
  <si>
    <t>No</t>
  </si>
  <si>
    <t>Unknown</t>
  </si>
  <si>
    <t>Category 1</t>
  </si>
  <si>
    <t>Category 2</t>
  </si>
  <si>
    <t xml:space="preserve">Improved_lawn_turf_vegetation_soil_practices </t>
  </si>
  <si>
    <t>Will another permittee take credit for this BMP?</t>
  </si>
  <si>
    <t>Will you be using this BMP for Category 1 or Category 2? (See Cumulative Reductions tab)</t>
  </si>
  <si>
    <t>Municipal</t>
  </si>
  <si>
    <t>EMC removal efficiency for non-infiltrated water---&gt;</t>
  </si>
  <si>
    <t>Fraction of annual runoff that is infiltrated ---&gt;</t>
  </si>
  <si>
    <t>Infiltration (basin, trench, tree trench, vault, bioinfiltration)*</t>
  </si>
  <si>
    <t xml:space="preserve">* Links: </t>
  </si>
  <si>
    <t>Infiltration basin or trench</t>
  </si>
  <si>
    <t>TP</t>
  </si>
  <si>
    <t>EMC (CFU/100mL)</t>
  </si>
  <si>
    <t>Fecal coliform</t>
  </si>
  <si>
    <t>EMC (mg/L)**</t>
  </si>
  <si>
    <t>** Source: National Stormwater Quality Database, 2011, Zone 1 data was used</t>
  </si>
  <si>
    <t>E coli***</t>
  </si>
  <si>
    <t>*** Based on the regression: e coli = 0.531 * (fecal coliform)1.06; Source: Cude, 2005</t>
  </si>
  <si>
    <t>Runoff coefficient (Rv)****</t>
  </si>
  <si>
    <t>**** Multiple sources</t>
  </si>
  <si>
    <t>Biofiltration (bioretention with underdrain)</t>
  </si>
  <si>
    <t>Infiltration (BMP with no underdrain)</t>
  </si>
  <si>
    <t>Date when BMP was implemented (yyyy)</t>
  </si>
  <si>
    <t>EntryID</t>
  </si>
  <si>
    <t>MS4ID</t>
  </si>
  <si>
    <t>ReportingYear</t>
  </si>
  <si>
    <t>BMPActivity</t>
  </si>
  <si>
    <t>BMPDescription</t>
  </si>
  <si>
    <t>StructuralNonStructural</t>
  </si>
  <si>
    <t>BMPID</t>
  </si>
  <si>
    <t>CoordSystem</t>
  </si>
  <si>
    <t>Ownership</t>
  </si>
  <si>
    <t>OtherOwner</t>
  </si>
  <si>
    <t>ycoord</t>
  </si>
  <si>
    <t>xcoord</t>
  </si>
  <si>
    <t>YearImplemented</t>
  </si>
  <si>
    <t>Increased implementation of illicit discharge detection and elimination ordinance</t>
  </si>
  <si>
    <t>Presentations</t>
  </si>
  <si>
    <t>Publications</t>
  </si>
  <si>
    <t>Workshops/Clinics</t>
  </si>
  <si>
    <t>Contaminant source inventory</t>
  </si>
  <si>
    <t>Employee education</t>
  </si>
  <si>
    <t>Staff training</t>
  </si>
  <si>
    <t>* This estimator can only be used for one TMDL at a time. For guidance on how to use the estimator for multiple TMDLs, please see the Minnesota Stormwater Manual.*</t>
  </si>
  <si>
    <t>Shell Rock River; Albert Lea Lake to Goose Creek - Fecal Coliform</t>
  </si>
  <si>
    <t>E. coli LOAD REDUCTIONS</t>
  </si>
  <si>
    <t>Golden Lake - Phosphorus</t>
  </si>
  <si>
    <t>Hardwood Creek, Headwaters to Hwy 61 - Biochemical Oxygen Demand</t>
  </si>
  <si>
    <t>Hardwood Creek, Hwy 61 to Peltier Lk - Biochemical Oxygen Demand</t>
  </si>
  <si>
    <t>Hardwood Creek, Hwy 61 to Peltier Lk - TSS</t>
  </si>
  <si>
    <t>Silver Lake - Phosphorus</t>
  </si>
  <si>
    <t>Keller Lake - Phosphorus</t>
  </si>
  <si>
    <t>Long Lake - Phosphorus</t>
  </si>
  <si>
    <t>Farquar Lake - Phosphorus</t>
  </si>
  <si>
    <t>Vermillion River; South Br. Vermillion River to the Hastings Dam - Fecal Coliform</t>
  </si>
  <si>
    <t>Vermillion River; Below trout stream portion to South Br. Vermillion River - Fecal Coliform</t>
  </si>
  <si>
    <t>Vermillion River/Vermillion Slough, Hasting dam to Mississippi River - TSS</t>
  </si>
  <si>
    <t>Cedar River, Rose Creek to Woodbury Creek - Fecal Coliform</t>
  </si>
  <si>
    <t>Elk River: Big Elk Lake to St. Francis - E. Coli</t>
  </si>
  <si>
    <t>Mayhew Lake - Phosphorus</t>
  </si>
  <si>
    <t>Big Elk Lake - Phosphorus</t>
  </si>
  <si>
    <t>Elk River: Big Elk Lake to St. Francis - TSS</t>
  </si>
  <si>
    <t>Little Rock Lake - Phosphorus</t>
  </si>
  <si>
    <t>Nine Mile Creek - Chloride</t>
  </si>
  <si>
    <t>Shingle Creek; Lower Shingle Creek Watershed - Nitrogenous biochemical oxygen demand</t>
  </si>
  <si>
    <t>Shingle Creek; Upper Shingle Creek Watershed - Nitrogenous biochemical oxygen demand</t>
  </si>
  <si>
    <t>Shingle Creek - Chloride</t>
  </si>
  <si>
    <t>North Twin Lake - Phosphorus</t>
  </si>
  <si>
    <t>Middle Twin Lake - Phosphorus</t>
  </si>
  <si>
    <t>South Twin Lake - Phosphorus</t>
  </si>
  <si>
    <t>Ryan Lake - Phosphorus</t>
  </si>
  <si>
    <t>Magda Lake - Phosphorus</t>
  </si>
  <si>
    <t>Crystal Lake - Phosphorus</t>
  </si>
  <si>
    <t>Como Lake - Phosphorus</t>
  </si>
  <si>
    <t>Carver Creek - TSS</t>
  </si>
  <si>
    <t>Bluff Creek; Headwaters to Rice Lake - TSS</t>
  </si>
  <si>
    <t>Burandt Lake - Phosphorus</t>
  </si>
  <si>
    <t>Parley Lake - Phosphorus</t>
  </si>
  <si>
    <t>Wassermann Lake - Phosphorus</t>
  </si>
  <si>
    <t>Zumbro River; West Indian Creek to Mississippi River - Fecal Coliform</t>
  </si>
  <si>
    <t>Zumbro River; Cold Creek to West Indian Creek - Fecal Coliform</t>
  </si>
  <si>
    <t>South Fork Zumbro River; Cascade Creek to Lake Zumbro - Fecal Coliform</t>
  </si>
  <si>
    <t>South Fork Zumbro River; Silver Lake Dam to Cascade Creek - Fecal Coliform</t>
  </si>
  <si>
    <t>South Fork Zumbro River; Bear Creek to Oakwood Dam - Fecal Coliform</t>
  </si>
  <si>
    <t>South Fork Zumbro River; Salem Creek to Bear Creek - Fecal Coliform</t>
  </si>
  <si>
    <t>Zumbro River; West Indian Cr to Mississippi River - TSS</t>
  </si>
  <si>
    <t>Zumbro River, South Fork; Cascade Cr to Zumbro Lk - TSS</t>
  </si>
  <si>
    <t>Cascade Creek; Unnamed Cr to S Fk Zumbro R. - TSS</t>
  </si>
  <si>
    <t>Kings Run; Unnamed Cr to Unnamed Cr - TSS</t>
  </si>
  <si>
    <t>Cascade Creek; Headwaters to Unnamed Cr - TSS</t>
  </si>
  <si>
    <t>Lake St. Croix - Phosphorus</t>
  </si>
  <si>
    <t>Lake Virginia - Phosphorus</t>
  </si>
  <si>
    <t>Lake Sarah (West and East Bays) - Phosphorus</t>
  </si>
  <si>
    <t>Lee Lake - Phosphorus</t>
  </si>
  <si>
    <t>Fish Lake - Phosphorus</t>
  </si>
  <si>
    <t>Bald Eagle Lake - Phosphorus</t>
  </si>
  <si>
    <t>Knife River - TSS</t>
  </si>
  <si>
    <t>Martin Lake - Phosphorus</t>
  </si>
  <si>
    <t>Blue Earth River; Le Sueur River to Minnesota River - Fecal Coliform</t>
  </si>
  <si>
    <t>Center Creek; Lily Creek to Blue Earth River - Fecal Coliform</t>
  </si>
  <si>
    <t>Blue Earth River; Rapidan Dam to Le Sueur River - Fecal Coliform</t>
  </si>
  <si>
    <t>Dutch Creek; Headwaters to Hall Lk - Fecal Coliform</t>
  </si>
  <si>
    <t>Lily Creek; Headwaters to Center Creek - Fecal Coliform</t>
  </si>
  <si>
    <t>Center Creek; George Lake to Lily Creek - Fecal Coliform</t>
  </si>
  <si>
    <t>Minnesota River; Bevens Cr to Sand Cr - Phosphorus</t>
  </si>
  <si>
    <t>Minnesota River; RM 22 to Mississippi R - Phosphorus</t>
  </si>
  <si>
    <t>Minnesota River; Carver Cr to RM 22 - Phosphorus</t>
  </si>
  <si>
    <t>Minnesota River; Sand Cr to Carver Cr - Phosphorus</t>
  </si>
  <si>
    <t>Cannon River, HUC boundary in Rice Lk Bottoms to Vermillion Slough/Mississippi R - TSS</t>
  </si>
  <si>
    <t>Cannon River, Pine Creek to Belle Creek - TSS</t>
  </si>
  <si>
    <t>Cannon River, Pine Creek to Belle Creek - Fecal Coliform</t>
  </si>
  <si>
    <t>Cannon River, Northfield Dam to Lake Byllesby Inlet - Fecal Coliform</t>
  </si>
  <si>
    <t>Straight River, Rush Creek to Cannon River - Fecal Coliform</t>
  </si>
  <si>
    <t>Bear Creek; Willow Cr to S Fk Zumbro R. - TSS</t>
  </si>
  <si>
    <t>Silver Creek; Unnamed Cr to Unnamed Cr - TSS</t>
  </si>
  <si>
    <t>Silver Creek; Unnamed Cr to Silver Lk S Fk Zumbro R. - TSS</t>
  </si>
  <si>
    <t>Comfort Lake - Phosphorus</t>
  </si>
  <si>
    <t>Little Comfort Lake - Phosphorus</t>
  </si>
  <si>
    <t>Shields Lake - Phosphorus</t>
  </si>
  <si>
    <t>Medicine Lake - Phosphorus</t>
  </si>
  <si>
    <t>Sweeney Lake - Phosphorus</t>
  </si>
  <si>
    <t>Wirth Lake - Phosphorus</t>
  </si>
  <si>
    <t>Eagle Lake - Phosphorus</t>
  </si>
  <si>
    <t>Pike Lake - Phosphorus</t>
  </si>
  <si>
    <t>Cedar Island Lake - Phosphorus</t>
  </si>
  <si>
    <t>Lake Independence - Phosphorus</t>
  </si>
  <si>
    <t>Lake Nokomis - Phosphorus</t>
  </si>
  <si>
    <t>Bass Lake - Phosphorus</t>
  </si>
  <si>
    <t>Brown’s Creek; T30 R20W S18, west line to St Croix River - Thermal Loading</t>
  </si>
  <si>
    <t>Brown’s Creek; T30 R20W S18, west line to St Croix River - TSS</t>
  </si>
  <si>
    <t>Miller Lake - Phosphorus</t>
  </si>
  <si>
    <t>Reitz Lake - Phosphorus</t>
  </si>
  <si>
    <t>Kohlman Lake - Phosphorus</t>
  </si>
  <si>
    <t>Le Sueur River; Maple River to Blue Earth River - Fecal Coliform</t>
  </si>
  <si>
    <t>Bear Creek; Headwaters to Willow Cr - TSS</t>
  </si>
  <si>
    <t>Willow Creek; Headwaters to Bear Cr - TSS</t>
  </si>
  <si>
    <t>Spring Lake - Phosphorus</t>
  </si>
  <si>
    <t>Upper Prior Lake - Phosphorus</t>
  </si>
  <si>
    <t>Zumbro River, South Fork; Salem Cr to Bear Cr - TSS</t>
  </si>
  <si>
    <t>Chippewa River, Watson Sag Diversion to Minnesota River - Fecal Coliform</t>
  </si>
  <si>
    <t>Pomme de Terre River, Muddy Creek to Marsh Lake - TSS</t>
  </si>
  <si>
    <t>Pomme de Terre River, Muddy Creek to Minnesota River - Fecal Coliform</t>
  </si>
  <si>
    <t>Meadow Lake - Phosphorus</t>
  </si>
  <si>
    <t>Sunrise River North Branch; Headwaters to Sunrise R - Fecal Coliform</t>
  </si>
  <si>
    <t>Straight River, Maple Creek to Crane Creek - Fecal Coliform</t>
  </si>
  <si>
    <t>Maple Creek, Headwaters to Straight River - Fecal Coliform</t>
  </si>
  <si>
    <t>Straight River, Turtle Creek to Owatonna Dam - Fecal Coliform</t>
  </si>
  <si>
    <t>Pomerleau Lake - Phosphorus</t>
  </si>
  <si>
    <t>Schmidt Lake - Phosphorus</t>
  </si>
  <si>
    <t>Carver Creek, Headwaters to Minnesota R - Fecal Coliform</t>
  </si>
  <si>
    <t>Crane Creek, Headwaters to Straight River - Fecal Coliform</t>
  </si>
  <si>
    <t>Des Moines River; Windom Dam to Jackson Dam - Fecal Coliform</t>
  </si>
  <si>
    <t>Okabena Creek; Elk Creek to South Heron Lk - Fecal Coliform</t>
  </si>
  <si>
    <t>Elk Creek; Headwaters to Okabena Cr - Fecal Coliform</t>
  </si>
  <si>
    <t>Des Moines River; JD 66 to IA border - Fecal Coliform</t>
  </si>
  <si>
    <t>North Heron Lake - Phosphorus</t>
  </si>
  <si>
    <t>South Heron Lake - Phosphorus</t>
  </si>
  <si>
    <t>Des Moines River; Windom Dam to Jackson Dam - TSS</t>
  </si>
  <si>
    <t>Okabena Creek; Elk Creek to South Heron Lk - TSS</t>
  </si>
  <si>
    <t>Elk Creek; Headwaters to Okabena Cr - TSS</t>
  </si>
  <si>
    <t>Des Moines River; Heron Lk Outlet to Windom Dam - TSS</t>
  </si>
  <si>
    <t>Heron Lake Outlet; Heron Lk to Des Moines R - TSS</t>
  </si>
  <si>
    <t>Division Creek; Heron Lk to Okabena Cr - TSS</t>
  </si>
  <si>
    <t>Des Moines River; Jackson Dam to JD 66 - TSS</t>
  </si>
  <si>
    <t>Des Moines River; JD 66 to IA border - TSS</t>
  </si>
  <si>
    <t>Meeting WLA?</t>
  </si>
  <si>
    <t>y</t>
  </si>
  <si>
    <t>n</t>
  </si>
  <si>
    <t>Couldn't find attachment form</t>
  </si>
  <si>
    <t>Says they are meeting  WLAs but also have a compliance shcedule for all???</t>
  </si>
  <si>
    <t>Contradictory submittals</t>
  </si>
  <si>
    <t>did not fill out their attachment form</t>
  </si>
  <si>
    <t>not an MS4</t>
  </si>
  <si>
    <t>No TMDL attachment found</t>
  </si>
  <si>
    <t>Runoff Treatment Fractions for All Pollutants</t>
  </si>
  <si>
    <t>based on note in compliance schedule, upper portion is impaired due to natural occurrence of low do.</t>
  </si>
  <si>
    <t>*You may change the values on this tab in order to change the ones used in the estimator. Default input values will be lost if you change them, but default values are listed in the guidance document in the wiki*</t>
  </si>
  <si>
    <t>TMDL Name (User must enter name of TMDL here):</t>
  </si>
  <si>
    <t>Discontinued</t>
  </si>
  <si>
    <t>Apple Valley</t>
  </si>
  <si>
    <t>Farquar Lake - Phophorus</t>
  </si>
  <si>
    <t>expand existing basin</t>
  </si>
  <si>
    <t>EVR-P13</t>
  </si>
  <si>
    <t>Long Lake is upstream of Farquar Lake; reductions to Long Lake should result in reductions to Farquar Lake</t>
  </si>
  <si>
    <t>EVR-P13.1</t>
  </si>
  <si>
    <t>EVR-P13.2</t>
  </si>
  <si>
    <t>EVR-P12.1</t>
  </si>
  <si>
    <t>P8, WinSLAMM</t>
  </si>
  <si>
    <t>EVR-P12.2</t>
  </si>
  <si>
    <t>EVR-P17.2, EVR-P17.1</t>
  </si>
  <si>
    <t>IDS 196</t>
  </si>
  <si>
    <t>EVR-P12 Alum Treatments 23lbs</t>
  </si>
  <si>
    <t>EVR-P170 Alum Treatments 9lbs</t>
  </si>
  <si>
    <t>not calculated</t>
  </si>
  <si>
    <t>2014 Alum application EVR-P12</t>
  </si>
  <si>
    <t>2015 Alum application EVR-P12</t>
  </si>
  <si>
    <t>Feasibility Study: Enhancement Possibilities for KL-P1</t>
  </si>
  <si>
    <t>Feasibility Study: Enhancement Possibilities for KL-P2.1</t>
  </si>
  <si>
    <t>Feasibility Study: Infiltration/Bioretention Possibilities on Public Lands in the Keller Lake Untreated Area</t>
  </si>
  <si>
    <t>Feasibility Study: Redwood Drive Pipe Extension</t>
  </si>
  <si>
    <t>Installation of one feasible project in the Keller Lake watershed per 2014-17 studies</t>
  </si>
  <si>
    <t>Monitor E. coli. from McNamara Pond 1 month</t>
  </si>
  <si>
    <t>Public education focus on raingardens</t>
  </si>
  <si>
    <t>Evaluate buffer and mowing policies on city owned properties</t>
  </si>
  <si>
    <t>public education focus on pet waste</t>
  </si>
  <si>
    <t>public education focus on pond buffers</t>
  </si>
  <si>
    <t>complete</t>
  </si>
  <si>
    <t>additional feasibility study spring 2015</t>
  </si>
  <si>
    <t>initial investigations started</t>
  </si>
  <si>
    <t>KL-P2.1</t>
  </si>
  <si>
    <t>In Burnsville Park but Apple Valley installed and owns and operates</t>
  </si>
  <si>
    <t>Public Education Focus on Raingardens</t>
  </si>
  <si>
    <t>complete; please note-was restricted from entering this information on activities completed sheet</t>
  </si>
  <si>
    <t>P8</t>
  </si>
  <si>
    <t xml:space="preserve"> </t>
  </si>
  <si>
    <t>Non-Structural</t>
  </si>
  <si>
    <t>Structural</t>
  </si>
  <si>
    <t>MS400074-1</t>
  </si>
  <si>
    <t>MS400074-2</t>
  </si>
  <si>
    <t>MS400074-3</t>
  </si>
  <si>
    <t>MS400074-4</t>
  </si>
  <si>
    <t>MS400074-5</t>
  </si>
  <si>
    <t>MS400074-6</t>
  </si>
  <si>
    <t>MS400074-7</t>
  </si>
  <si>
    <t>MS400074-8</t>
  </si>
  <si>
    <t>MS400074-9</t>
  </si>
  <si>
    <t>MS400074-10</t>
  </si>
  <si>
    <t>MS400074-11</t>
  </si>
  <si>
    <t>MS400074-12</t>
  </si>
  <si>
    <t>MS400074-13</t>
  </si>
  <si>
    <t>MS400074-14</t>
  </si>
  <si>
    <t>MS400074-15</t>
  </si>
  <si>
    <t>MS400074-16</t>
  </si>
  <si>
    <t>MS400074-17</t>
  </si>
  <si>
    <t>MS400074-18</t>
  </si>
  <si>
    <t>MS400074-19</t>
  </si>
  <si>
    <t>MS400074-20</t>
  </si>
  <si>
    <t>MS400074-21</t>
  </si>
  <si>
    <t>Non-implemented activities
(BMP Inventory)</t>
  </si>
  <si>
    <t>Applicable TMDLs</t>
  </si>
  <si>
    <t>EVR-P170 Alum Treatments 9lbs - multi-year application</t>
  </si>
  <si>
    <t>E. coli. monitoring 2 months on WVR-P443 - the BMP/activity dropdown menu did not have an appropriate selection for this, but had to pick something.  This was an implementation activity listed in our permit submission</t>
  </si>
  <si>
    <t>Best Management Practice/Activity</t>
  </si>
  <si>
    <t>Implementation Year(s)</t>
  </si>
  <si>
    <t>Implementation date</t>
  </si>
  <si>
    <t>Are you lumping multiple BMPs?</t>
  </si>
  <si>
    <t>Are you lumping BMPs?</t>
  </si>
  <si>
    <t>How are you claiming to meet the WLA?</t>
  </si>
  <si>
    <t>Enter applicable units</t>
  </si>
  <si>
    <t>Method(s) used to calculate</t>
  </si>
  <si>
    <t>Pounds reduced</t>
  </si>
  <si>
    <t>Percent reduction in load</t>
  </si>
  <si>
    <t>Pounds</t>
  </si>
  <si>
    <t>Percent</t>
  </si>
  <si>
    <t>MIDS Calculator</t>
  </si>
  <si>
    <t xml:space="preserve">WINSLAMM </t>
  </si>
  <si>
    <t>lb/ac/yr</t>
  </si>
  <si>
    <t>Loading rate (lb/ac/yr)</t>
  </si>
  <si>
    <t>Owner</t>
  </si>
  <si>
    <t>Do you have the calculations available on file?</t>
  </si>
  <si>
    <t>Target year WLA will be achieved</t>
  </si>
  <si>
    <t>Other owner</t>
  </si>
  <si>
    <t>Useful links</t>
  </si>
  <si>
    <t>Method(s) for calculating reduction</t>
  </si>
  <si>
    <t xml:space="preserve">If you need to clear a cell, please use the delete button and not the backspace button. </t>
  </si>
  <si>
    <t>Some entries are optional. Look at the column header to identify cells that are optional.</t>
  </si>
  <si>
    <t>Optional</t>
  </si>
  <si>
    <t>Required</t>
  </si>
  <si>
    <t>entire permit cycle</t>
  </si>
  <si>
    <t>Pollutant</t>
  </si>
  <si>
    <t>Required field</t>
  </si>
  <si>
    <t>Municipal  Separate Storm Sewer Systems (MS4) Program</t>
  </si>
  <si>
    <t>WLA type</t>
  </si>
  <si>
    <t>Albert Lea city of</t>
  </si>
  <si>
    <t>Lower Mississippi River Basin-Fecal Coliform TMDL</t>
  </si>
  <si>
    <t>Shell Rock River</t>
  </si>
  <si>
    <t>trillions of organisms/month</t>
  </si>
  <si>
    <t>Very High</t>
  </si>
  <si>
    <t>Not Available</t>
  </si>
  <si>
    <t>Monthly</t>
  </si>
  <si>
    <t>High</t>
  </si>
  <si>
    <t>Mid</t>
  </si>
  <si>
    <t>Low</t>
  </si>
  <si>
    <t>Very Low</t>
  </si>
  <si>
    <t>Albertville city of</t>
  </si>
  <si>
    <t>North Fork Crow and Lower Crow Bacteria, Turbidity, and Low DO TMDL</t>
  </si>
  <si>
    <t>07010204-502</t>
  </si>
  <si>
    <t>Crow River</t>
  </si>
  <si>
    <t>billions of organisms/day</t>
  </si>
  <si>
    <t>E. coli</t>
  </si>
  <si>
    <t>Daily</t>
  </si>
  <si>
    <t>Original TMDL approved 8/20/2013, modification approved 6/5/19</t>
  </si>
  <si>
    <t>North Fork Crow River WRAPS 2007</t>
  </si>
  <si>
    <t>07010204-542</t>
  </si>
  <si>
    <t>Unnamed creek (Regal Creek)</t>
  </si>
  <si>
    <t>Upper Mississippi River Bacteria TMDL</t>
  </si>
  <si>
    <t>07010203-528</t>
  </si>
  <si>
    <t>Unnamed creek</t>
  </si>
  <si>
    <t xml:space="preserve">billions of organisms/day </t>
  </si>
  <si>
    <t>Original TMDL approved 11/20/2014, modification approved 6/5/2019</t>
  </si>
  <si>
    <t>Insufficient Data</t>
  </si>
  <si>
    <t>South Metro Mississippi TSS TMDL</t>
  </si>
  <si>
    <t>07040001-531</t>
  </si>
  <si>
    <t>Mississippi River</t>
  </si>
  <si>
    <t>lbs/acre/year</t>
  </si>
  <si>
    <t>Not Applicable</t>
  </si>
  <si>
    <t>Annual</t>
  </si>
  <si>
    <t>Alexandria city of</t>
  </si>
  <si>
    <t>Andover city of</t>
  </si>
  <si>
    <t>Coon Creek Watershed District WRAPS 2010</t>
  </si>
  <si>
    <t>07010206-530</t>
  </si>
  <si>
    <t>Coon Creek</t>
  </si>
  <si>
    <t xml:space="preserve">lbs/day </t>
  </si>
  <si>
    <t>Rum River WRAPS 2013</t>
  </si>
  <si>
    <t>07010207-521</t>
  </si>
  <si>
    <t>Cedar Creek</t>
  </si>
  <si>
    <t>Overall reduction</t>
  </si>
  <si>
    <t>Anoka city of</t>
  </si>
  <si>
    <t>Hardwood Creek</t>
  </si>
  <si>
    <t>Total Oxygen Demand</t>
  </si>
  <si>
    <t>07010207-680</t>
  </si>
  <si>
    <t>Trott Brook</t>
  </si>
  <si>
    <t>Anoka county of</t>
  </si>
  <si>
    <t>07010206-557</t>
  </si>
  <si>
    <t>County Ditch 17</t>
  </si>
  <si>
    <t>07010206-558</t>
  </si>
  <si>
    <t>Sand Creek</t>
  </si>
  <si>
    <t>07010206-594</t>
  </si>
  <si>
    <t>Unnamed ditch</t>
  </si>
  <si>
    <t>02-0045-00</t>
  </si>
  <si>
    <t>Golden</t>
  </si>
  <si>
    <t>lbs/yr</t>
  </si>
  <si>
    <t>Lino Lakes Chain (Metro)</t>
  </si>
  <si>
    <t>02-0005-00</t>
  </si>
  <si>
    <t>George Watch</t>
  </si>
  <si>
    <t>02-0007-00</t>
  </si>
  <si>
    <t>Marshan</t>
  </si>
  <si>
    <t>02-0008-00</t>
  </si>
  <si>
    <t>Rice</t>
  </si>
  <si>
    <t>02-0009-00</t>
  </si>
  <si>
    <t>Reshanau</t>
  </si>
  <si>
    <t>02-0013-00</t>
  </si>
  <si>
    <t>Baldwin</t>
  </si>
  <si>
    <t>Peltier/Centerville Lake Nutrient Impairment TMDL</t>
  </si>
  <si>
    <t>02-0004-00</t>
  </si>
  <si>
    <t>Peltier</t>
  </si>
  <si>
    <t>lbs/growing season (see notes)</t>
  </si>
  <si>
    <t>TMDL based on June through September growing season (122 days)</t>
  </si>
  <si>
    <t xml:space="preserve">lbs/day (see notes) </t>
  </si>
  <si>
    <t>02-0006-00</t>
  </si>
  <si>
    <t>Centerville</t>
  </si>
  <si>
    <t>Rice Creek Watershed District Southwest Urban Lakes - Excess Nutrients TMDL</t>
  </si>
  <si>
    <t>02-0075-01</t>
  </si>
  <si>
    <t>East Moore</t>
  </si>
  <si>
    <t>kg/yr</t>
  </si>
  <si>
    <t>62-0069-00</t>
  </si>
  <si>
    <t>Pike</t>
  </si>
  <si>
    <t>Silver (West) Lake (Metro)</t>
  </si>
  <si>
    <t>Silver</t>
  </si>
  <si>
    <t>Twin Cities Metro Area Chloride TMDL and Management Plan</t>
  </si>
  <si>
    <t>62-0067-02</t>
  </si>
  <si>
    <t>South Long</t>
  </si>
  <si>
    <t>07010206-584</t>
  </si>
  <si>
    <t>Rice Creek</t>
  </si>
  <si>
    <t>Vadnais Lake Area WMO</t>
  </si>
  <si>
    <t>62-0043-00</t>
  </si>
  <si>
    <t>Wilkinson</t>
  </si>
  <si>
    <t>Apple Valley city of</t>
  </si>
  <si>
    <t>Keller</t>
  </si>
  <si>
    <t>Long and Farquar Lakes (Metro)</t>
  </si>
  <si>
    <t>Long</t>
  </si>
  <si>
    <t>Farquar</t>
  </si>
  <si>
    <t>Vermillion River</t>
  </si>
  <si>
    <t>07040001-692 (previous waterbody ID: 07040001-506)</t>
  </si>
  <si>
    <t>Vermillion River Watershed JPO WRAPS 2008</t>
  </si>
  <si>
    <t>19-0021-00</t>
  </si>
  <si>
    <t>Alimagnet</t>
  </si>
  <si>
    <t>19-0349-00</t>
  </si>
  <si>
    <t>Unnamed</t>
  </si>
  <si>
    <t>Arden Hills city of</t>
  </si>
  <si>
    <t>62-0058-00</t>
  </si>
  <si>
    <t>Little Johanna</t>
  </si>
  <si>
    <t>62-0067-00</t>
  </si>
  <si>
    <t>62-0071-00</t>
  </si>
  <si>
    <t>Valentine</t>
  </si>
  <si>
    <t>Austin city of</t>
  </si>
  <si>
    <t>Cedar River WRAPS 2009</t>
  </si>
  <si>
    <t>Cedar River</t>
  </si>
  <si>
    <t>07080201-502</t>
  </si>
  <si>
    <t>07080201-510</t>
  </si>
  <si>
    <t>Wolf Creek</t>
  </si>
  <si>
    <t>07080201-514</t>
  </si>
  <si>
    <t>07080201-515</t>
  </si>
  <si>
    <t>07080201-516</t>
  </si>
  <si>
    <t>07080201-535</t>
  </si>
  <si>
    <t>Dobbins Creek</t>
  </si>
  <si>
    <t>07080201-537</t>
  </si>
  <si>
    <t>07080201-539</t>
  </si>
  <si>
    <t>Orchard Creek</t>
  </si>
  <si>
    <t>07080201-540</t>
  </si>
  <si>
    <t>Turtle Creek</t>
  </si>
  <si>
    <t>Bemidji city of</t>
  </si>
  <si>
    <t>Miss. River - Headwaters WRAPS 2013</t>
  </si>
  <si>
    <t>04-0140-00</t>
  </si>
  <si>
    <t>Irving</t>
  </si>
  <si>
    <t>Benton county of</t>
  </si>
  <si>
    <t>Elk River Watershed TMDL</t>
  </si>
  <si>
    <t>Elk</t>
  </si>
  <si>
    <t>Elk River</t>
  </si>
  <si>
    <t>Little Rock Lake Nutrients TMDL</t>
  </si>
  <si>
    <t>Little Rock</t>
  </si>
  <si>
    <t>Miss. River - Saint Cloud WRAPS 2009</t>
  </si>
  <si>
    <t>05-0004-02</t>
  </si>
  <si>
    <t>Donovan (main bay)</t>
  </si>
  <si>
    <t>Baxter city of</t>
  </si>
  <si>
    <t>Bayport city of</t>
  </si>
  <si>
    <t>Lake St. Croix Excess Nutrient TMDL</t>
  </si>
  <si>
    <t>82-0001-00</t>
  </si>
  <si>
    <t>St. Croix</t>
  </si>
  <si>
    <t>Original TMDL approved 8/8/2012, modification approved June 5, 2019</t>
  </si>
  <si>
    <t>Very high</t>
  </si>
  <si>
    <t>Very low</t>
  </si>
  <si>
    <t>Big Lake city of</t>
  </si>
  <si>
    <t>71-0013-01</t>
  </si>
  <si>
    <t>Upper Orono</t>
  </si>
  <si>
    <t>71-0013-02</t>
  </si>
  <si>
    <t>Lower Orono</t>
  </si>
  <si>
    <t>Big Lake township of</t>
  </si>
  <si>
    <t>71-0057-00</t>
  </si>
  <si>
    <t>Birch</t>
  </si>
  <si>
    <t>Birchwood Village</t>
  </si>
  <si>
    <t>Blaine city of</t>
  </si>
  <si>
    <t>Bloomington city of</t>
  </si>
  <si>
    <t>Lower Minnesota River WRAPS 2014</t>
  </si>
  <si>
    <t>07020012-809</t>
  </si>
  <si>
    <t>Overall percent reduction</t>
  </si>
  <si>
    <t>07020012-828</t>
  </si>
  <si>
    <t>Purgatory Creek</t>
  </si>
  <si>
    <t>27-0004-00</t>
  </si>
  <si>
    <t>Penn</t>
  </si>
  <si>
    <t>27-0048-00</t>
  </si>
  <si>
    <t>Hyland</t>
  </si>
  <si>
    <t>Nine Mile Creek Watershed Chloride TMDL</t>
  </si>
  <si>
    <t>07020012-809 (previous waterbody ID: 07020012-518)</t>
  </si>
  <si>
    <t>Ninemile Creek</t>
  </si>
  <si>
    <t>tons/yr</t>
  </si>
  <si>
    <t>Blue Earth County</t>
  </si>
  <si>
    <t>Blue Earth, Le Sueur, and Watonwan Watersheds - Fecal Coliform TMDL</t>
  </si>
  <si>
    <t>Blue Earth River</t>
  </si>
  <si>
    <t>trillions of organisms/day</t>
  </si>
  <si>
    <t>Original TMDL approved 6/7/2007; modification approved 6/5/2019</t>
  </si>
  <si>
    <t>Le Sueur River</t>
  </si>
  <si>
    <t>Le Sueur River WRAPS 2008</t>
  </si>
  <si>
    <t>07020011-507</t>
  </si>
  <si>
    <t>Lower Minnesota River - Dissolved Oxygen</t>
  </si>
  <si>
    <t>Minnesota River</t>
  </si>
  <si>
    <t>Original TMDL approved 9/28/2004, modification approved 6/5/19</t>
  </si>
  <si>
    <t>Minnesota River - Mankato WRAPS 2013</t>
  </si>
  <si>
    <t>07020007-598</t>
  </si>
  <si>
    <t>Overall percent reduction based on fecal coliform data and translated to E. coli concentration</t>
  </si>
  <si>
    <t>07020007-600</t>
  </si>
  <si>
    <t>Overall percent reduction. The percent reduction was calculated based on fecal coliform data translated to E. coli concentration</t>
  </si>
  <si>
    <t>07020007-602</t>
  </si>
  <si>
    <t>Overall percent reduction. The percent reduction was calculated based on fecal coliform data translated to E. coli concentration.</t>
  </si>
  <si>
    <t>07020007-603</t>
  </si>
  <si>
    <t>07020007-604</t>
  </si>
  <si>
    <t>MN River E. Coli TMDL</t>
  </si>
  <si>
    <t>07020007-723</t>
  </si>
  <si>
    <t>Brockway Township</t>
  </si>
  <si>
    <t>07010201-523</t>
  </si>
  <si>
    <t>Two River</t>
  </si>
  <si>
    <t>07010201-525</t>
  </si>
  <si>
    <t>Spunk Creek</t>
  </si>
  <si>
    <t>07010201-537</t>
  </si>
  <si>
    <t>County Ditch 12</t>
  </si>
  <si>
    <t>07010201-564</t>
  </si>
  <si>
    <t>County Ditch 13</t>
  </si>
  <si>
    <t>Brooklyn Center city of</t>
  </si>
  <si>
    <t>Shingle Creek and Bass Creek Biota and DO TMDLs</t>
  </si>
  <si>
    <t>Shingle Creek; Lower Shingle Creek (County Ditch 13)</t>
  </si>
  <si>
    <t>Nitrogenous Biological Oxygen Demand</t>
  </si>
  <si>
    <t>Shingle Creek; Upper Shingle Creek (County Ditch 13)</t>
  </si>
  <si>
    <t>Shingle Creek (County Ditch 13)</t>
  </si>
  <si>
    <t>Brainerd city of</t>
  </si>
  <si>
    <t>Twin (Upper, Middle, and Lower) and Ryan Lakes TMDLs</t>
  </si>
  <si>
    <t>Upper Twin</t>
  </si>
  <si>
    <t>kg/yr average precipitation</t>
  </si>
  <si>
    <t>kg/day average precipitation</t>
  </si>
  <si>
    <t>kg/yr wet precipitation</t>
  </si>
  <si>
    <t>kg/day wet precipitation</t>
  </si>
  <si>
    <t>kg/yr dry precipitation</t>
  </si>
  <si>
    <t>kg/day dry precipitation</t>
  </si>
  <si>
    <t>Middle Twin</t>
  </si>
  <si>
    <t>Lower Twin</t>
  </si>
  <si>
    <t>See notes</t>
  </si>
  <si>
    <t>Removed from the 303(d) impaired waters list, reporting not required</t>
  </si>
  <si>
    <t>Ryan</t>
  </si>
  <si>
    <t>Brooklyn Park city of</t>
  </si>
  <si>
    <t>27-0065-00</t>
  </si>
  <si>
    <t>Magda</t>
  </si>
  <si>
    <t>07010206-527</t>
  </si>
  <si>
    <t>Bass Creek</t>
  </si>
  <si>
    <t>07010206-784</t>
  </si>
  <si>
    <t>Buffalo city of</t>
  </si>
  <si>
    <t>07010204-503</t>
  </si>
  <si>
    <t>Crow River, North Fork</t>
  </si>
  <si>
    <t>86-0031-00</t>
  </si>
  <si>
    <t>Pelican</t>
  </si>
  <si>
    <t>&lt;0.01</t>
  </si>
  <si>
    <t>86-0051-00</t>
  </si>
  <si>
    <t>Constance</t>
  </si>
  <si>
    <t>86-0090-00</t>
  </si>
  <si>
    <t>Buffalo</t>
  </si>
  <si>
    <t>07010204-515</t>
  </si>
  <si>
    <t>Mill Creek</t>
  </si>
  <si>
    <t>Burnsville city of</t>
  </si>
  <si>
    <t>Crystal</t>
  </si>
  <si>
    <t>0% (See notes)</t>
  </si>
  <si>
    <t>07020012-811</t>
  </si>
  <si>
    <t>Credit River</t>
  </si>
  <si>
    <t>Cambridge city of</t>
  </si>
  <si>
    <t>30-0043-00</t>
  </si>
  <si>
    <t>Fannie</t>
  </si>
  <si>
    <t>Como Lake TMDL (Metro)</t>
  </si>
  <si>
    <t>Como</t>
  </si>
  <si>
    <t>Carver city of</t>
  </si>
  <si>
    <t>Carver Creek: Turbidity TMDL</t>
  </si>
  <si>
    <t>07020012-806</t>
  </si>
  <si>
    <t>07020012-804</t>
  </si>
  <si>
    <t>Chaska Creek</t>
  </si>
  <si>
    <t>07020012-528</t>
  </si>
  <si>
    <t>Unnamed Creek</t>
  </si>
  <si>
    <t>07020012-800</t>
  </si>
  <si>
    <t>Bluff Creek Watershed TMDL Project</t>
  </si>
  <si>
    <t>Bluff Creek</t>
  </si>
  <si>
    <t>Original TMDL approved 6/28/2013, minor modification to adjust ROW ownership approved on June 14, 2019.</t>
  </si>
  <si>
    <t>Burandt Lake Excess Nutrients TMDL</t>
  </si>
  <si>
    <t>10-0084-00</t>
  </si>
  <si>
    <t>Burandt</t>
  </si>
  <si>
    <t>10-0001-00</t>
  </si>
  <si>
    <t>Rice Marsh</t>
  </si>
  <si>
    <t>10-0002-00</t>
  </si>
  <si>
    <t>Riley</t>
  </si>
  <si>
    <t>10-0006-00</t>
  </si>
  <si>
    <t>Lotus</t>
  </si>
  <si>
    <t>10-0013-00</t>
  </si>
  <si>
    <t>Susan</t>
  </si>
  <si>
    <t>10-0014-00</t>
  </si>
  <si>
    <t>Hazeltine</t>
  </si>
  <si>
    <t>07020012-581</t>
  </si>
  <si>
    <t>Unnamed creek (East Creek)</t>
  </si>
  <si>
    <t>Minnehaha Creek Watershed Lakes TMDL</t>
  </si>
  <si>
    <t>10-0042-00</t>
  </si>
  <si>
    <t>Parley</t>
  </si>
  <si>
    <t>10-0048-00</t>
  </si>
  <si>
    <t>Wassermann</t>
  </si>
  <si>
    <t>07010206-539</t>
  </si>
  <si>
    <t>Minnehaha Creek</t>
  </si>
  <si>
    <t>Upper Minnehaha Creek Watershed TMDL</t>
  </si>
  <si>
    <t>10-0010-00</t>
  </si>
  <si>
    <t>Tamarack</t>
  </si>
  <si>
    <t>Original TMDL approved 6/26/2014, modification approved 6/14/2019</t>
  </si>
  <si>
    <t>10-0044-02</t>
  </si>
  <si>
    <t>East Auburn</t>
  </si>
  <si>
    <t>Zumbro River, South Fork</t>
  </si>
  <si>
    <t>Zumbro River</t>
  </si>
  <si>
    <t>Zumbro River Watershed Turbidity TMDL</t>
  </si>
  <si>
    <t>Willow Creek</t>
  </si>
  <si>
    <t>Cascade Creek</t>
  </si>
  <si>
    <t>07040004-991 (previous waterbody ID: 07040004-639)</t>
  </si>
  <si>
    <t>Centerville city of</t>
  </si>
  <si>
    <t>Champlin city of</t>
  </si>
  <si>
    <t>Elm Creek Watershed Mgmt Commission WRAPS 2010</t>
  </si>
  <si>
    <t>27-0122-00</t>
  </si>
  <si>
    <t>Goose</t>
  </si>
  <si>
    <t>07010206-508</t>
  </si>
  <si>
    <t>Elm Creek</t>
  </si>
  <si>
    <t>Chanhassen city of</t>
  </si>
  <si>
    <t>10-0216-00</t>
  </si>
  <si>
    <t>McKnight</t>
  </si>
  <si>
    <t>27-0078-00</t>
  </si>
  <si>
    <t>Staring</t>
  </si>
  <si>
    <t>27-0136-00</t>
  </si>
  <si>
    <t>10-0015-00</t>
  </si>
  <si>
    <t>Virginia</t>
  </si>
  <si>
    <t>Chaska city of</t>
  </si>
  <si>
    <t>10-0218</t>
  </si>
  <si>
    <t>Grace</t>
  </si>
  <si>
    <t>10-0217-00</t>
  </si>
  <si>
    <t>Jonathan</t>
  </si>
  <si>
    <t>10-0218-00</t>
  </si>
  <si>
    <t>Circle Pines city of</t>
  </si>
  <si>
    <t>Cloquet city of</t>
  </si>
  <si>
    <t>St. Louis River WRAPS - 2009</t>
  </si>
  <si>
    <t>04010201-543</t>
  </si>
  <si>
    <t>Pine River (White Pine River)</t>
  </si>
  <si>
    <t>Columbia Heights city of</t>
  </si>
  <si>
    <t>Coon Creek Watershed District</t>
  </si>
  <si>
    <t>Coon Rapids city of</t>
  </si>
  <si>
    <t>Corcoran city of</t>
  </si>
  <si>
    <t>27-0116-01</t>
  </si>
  <si>
    <t>Rice Main Lake</t>
  </si>
  <si>
    <t>07010206-528</t>
  </si>
  <si>
    <t>Rush Creek</t>
  </si>
  <si>
    <t>07010206-732</t>
  </si>
  <si>
    <t>Rush Creek, South Fork</t>
  </si>
  <si>
    <t>07010206-760</t>
  </si>
  <si>
    <t>Lake Sarah Excess Nutrients TMDL</t>
  </si>
  <si>
    <t>27-0191-01</t>
  </si>
  <si>
    <t>West Sarah</t>
  </si>
  <si>
    <t>27-0191-02</t>
  </si>
  <si>
    <t>East Sarah</t>
  </si>
  <si>
    <t>Pioneer-Sarah Creek WMO WRAPS 2012</t>
  </si>
  <si>
    <t>27-0147-02</t>
  </si>
  <si>
    <t>PETER (NORTH BAY)</t>
  </si>
  <si>
    <t>27-0149-00</t>
  </si>
  <si>
    <t>Spurzem</t>
  </si>
  <si>
    <t>South Fork Crow River WRAPS 2012</t>
  </si>
  <si>
    <t>07010205-508</t>
  </si>
  <si>
    <t>Crow River, South Fork</t>
  </si>
  <si>
    <t>&lt;0.1</t>
  </si>
  <si>
    <t>Cottage Grove city of</t>
  </si>
  <si>
    <t>Credit River Township</t>
  </si>
  <si>
    <t>70-0022-00</t>
  </si>
  <si>
    <t>Cleary</t>
  </si>
  <si>
    <t>Credit River township</t>
  </si>
  <si>
    <t>07040001-516</t>
  </si>
  <si>
    <t>07040001-517</t>
  </si>
  <si>
    <t>Crystal city of</t>
  </si>
  <si>
    <t>07010206-538</t>
  </si>
  <si>
    <t>Bassett Creek</t>
  </si>
  <si>
    <t>07010206-552</t>
  </si>
  <si>
    <t>Lee</t>
  </si>
  <si>
    <t>50% (See notes)</t>
  </si>
  <si>
    <t>Eagan Neighborhood Lakes TMDL</t>
  </si>
  <si>
    <t>19-0055-00</t>
  </si>
  <si>
    <t>Lemay</t>
  </si>
  <si>
    <t>19-0064-00</t>
  </si>
  <si>
    <t>19-0066-00</t>
  </si>
  <si>
    <t>Carlson</t>
  </si>
  <si>
    <t>Fish/Schwanz Lakes Nutrient TMDL</t>
  </si>
  <si>
    <t>Fish</t>
  </si>
  <si>
    <t>Dakota county</t>
  </si>
  <si>
    <t>Lower Mississippi River WMO WRAPS 2010</t>
  </si>
  <si>
    <t>19-0048-00</t>
  </si>
  <si>
    <t>Thompson</t>
  </si>
  <si>
    <t>TMDL based on critical period (March 1 through September 30)</t>
  </si>
  <si>
    <t xml:space="preserve">WLAs for MnDOT and county roads are included in WLAs for the municipalities that contain them. </t>
  </si>
  <si>
    <t>07010206-542</t>
  </si>
  <si>
    <t>07040001-527</t>
  </si>
  <si>
    <t>07040001-542</t>
  </si>
  <si>
    <t>07040001-545</t>
  </si>
  <si>
    <t>Unnamed creek (Vermillion River Tributary)</t>
  </si>
  <si>
    <t>07040001-546</t>
  </si>
  <si>
    <t>07040001-668</t>
  </si>
  <si>
    <t>07040001-670</t>
  </si>
  <si>
    <t>07040001-671</t>
  </si>
  <si>
    <t>Dayton city of</t>
  </si>
  <si>
    <t>27-0125-00</t>
  </si>
  <si>
    <t>Diamond</t>
  </si>
  <si>
    <t>07010206-525</t>
  </si>
  <si>
    <t>Diamond Creek</t>
  </si>
  <si>
    <t>Deephaven city of</t>
  </si>
  <si>
    <t>Dellwood city of</t>
  </si>
  <si>
    <t>Bald Eagle Lake Nutrient TMDL</t>
  </si>
  <si>
    <t>62-0002-00</t>
  </si>
  <si>
    <t>Bald Eagle</t>
  </si>
  <si>
    <t>Detroit Lakes city of</t>
  </si>
  <si>
    <t>St. Clair Lake TMDL</t>
  </si>
  <si>
    <t>03-0382-00</t>
  </si>
  <si>
    <t>St. Clair</t>
  </si>
  <si>
    <t>Duluth city of</t>
  </si>
  <si>
    <t>Miller Creek TMDL (Lake Superior Basin)</t>
  </si>
  <si>
    <t>04010201-512</t>
  </si>
  <si>
    <t>Miller Creek</t>
  </si>
  <si>
    <t>gjoule/day</t>
  </si>
  <si>
    <t>Temperature</t>
  </si>
  <si>
    <t>Lake Superior - South WRAPS 2011</t>
  </si>
  <si>
    <t>04010102-555</t>
  </si>
  <si>
    <t>Big Sucker Creek (Sucker River)</t>
  </si>
  <si>
    <t>04010102-698</t>
  </si>
  <si>
    <t>French River</t>
  </si>
  <si>
    <t>Eagan city of</t>
  </si>
  <si>
    <t>19-0077-00</t>
  </si>
  <si>
    <t>24% (See notes)</t>
  </si>
  <si>
    <t>Eagle Lake city of</t>
  </si>
  <si>
    <t>East Bethel city of</t>
  </si>
  <si>
    <t>Sunrise River (Lower St. Croix) WRAPS 2009</t>
  </si>
  <si>
    <t>02-0026-00</t>
  </si>
  <si>
    <t>Linwood</t>
  </si>
  <si>
    <t>Typo and Martin Lakes TMDL</t>
  </si>
  <si>
    <t>Martin</t>
  </si>
  <si>
    <t>East Grand Forks city of</t>
  </si>
  <si>
    <t>Red Lake River WRAPS 2012</t>
  </si>
  <si>
    <t>09020303-503</t>
  </si>
  <si>
    <t>Red Lake River</t>
  </si>
  <si>
    <t>Eden Prairie city of</t>
  </si>
  <si>
    <t>07020012-511</t>
  </si>
  <si>
    <t>Riley Creek</t>
  </si>
  <si>
    <t>Edina city of</t>
  </si>
  <si>
    <t>27-0028-01</t>
  </si>
  <si>
    <t>Cornelia (North)</t>
  </si>
  <si>
    <t>27-0028-02</t>
  </si>
  <si>
    <t>Cornelia (South)</t>
  </si>
  <si>
    <t>27-0029-00</t>
  </si>
  <si>
    <t>Edina</t>
  </si>
  <si>
    <t>Minnehaha Creek Lake Hiawatha TMDL</t>
  </si>
  <si>
    <t>27-0018-00</t>
  </si>
  <si>
    <t>Hiawatha</t>
  </si>
  <si>
    <t>TMDL based on growing season (June 1 through September 30)</t>
  </si>
  <si>
    <t>Elk River city of</t>
  </si>
  <si>
    <t>Elko New Market city of</t>
  </si>
  <si>
    <t>70-0029-00</t>
  </si>
  <si>
    <t>St. Catherine</t>
  </si>
  <si>
    <t>07020012-513</t>
  </si>
  <si>
    <t>Overall concentration-based percent reduction</t>
  </si>
  <si>
    <t>07020012-815</t>
  </si>
  <si>
    <t>Porter Creek</t>
  </si>
  <si>
    <t>07020012-817</t>
  </si>
  <si>
    <t>07020012-662</t>
  </si>
  <si>
    <t>07040001-707</t>
  </si>
  <si>
    <t>Vermillion River, South Branch</t>
  </si>
  <si>
    <t>Excelsior city of</t>
  </si>
  <si>
    <t>Fairmont city of</t>
  </si>
  <si>
    <t>Center Creek</t>
  </si>
  <si>
    <t>Lily Creek</t>
  </si>
  <si>
    <t>07020009-527</t>
  </si>
  <si>
    <t>Dutch Creek</t>
  </si>
  <si>
    <t>Falcon Heights city of</t>
  </si>
  <si>
    <t>07010206-909</t>
  </si>
  <si>
    <t>Faribault city of</t>
  </si>
  <si>
    <t>Cannon River WRAPS 2011</t>
  </si>
  <si>
    <t>19-0006-00</t>
  </si>
  <si>
    <t>Byllesby</t>
  </si>
  <si>
    <t>07040002-501</t>
  </si>
  <si>
    <t>Cannon River</t>
  </si>
  <si>
    <t>07040002-507</t>
  </si>
  <si>
    <t>07040002-508</t>
  </si>
  <si>
    <t>Straight River</t>
  </si>
  <si>
    <t>07040002-540</t>
  </si>
  <si>
    <t>07040002-581</t>
  </si>
  <si>
    <t>07040002-582</t>
  </si>
  <si>
    <t>07040002-702</t>
  </si>
  <si>
    <t>07040002-703</t>
  </si>
  <si>
    <t>07040002-704</t>
  </si>
  <si>
    <t>Falls Creek</t>
  </si>
  <si>
    <t>07040002-646 (previous waterbody ID: 07040001-511)</t>
  </si>
  <si>
    <t>Farmington city of</t>
  </si>
  <si>
    <t>07040001-548</t>
  </si>
  <si>
    <t>07040001-706</t>
  </si>
  <si>
    <t>Forest Lake city of</t>
  </si>
  <si>
    <t>Comfort Lake-Forest Lake WD Six Lakes TMDL</t>
  </si>
  <si>
    <t>Comfort</t>
  </si>
  <si>
    <t>Little Comfort</t>
  </si>
  <si>
    <t>Shields</t>
  </si>
  <si>
    <t>07030005-525</t>
  </si>
  <si>
    <t>Judicial Ditch 2</t>
  </si>
  <si>
    <t>Fridley city of</t>
  </si>
  <si>
    <t>Gem Lake city of</t>
  </si>
  <si>
    <t>62-0006-00</t>
  </si>
  <si>
    <t>Kohlman</t>
  </si>
  <si>
    <t>62-0034-00</t>
  </si>
  <si>
    <t>62-0037-00</t>
  </si>
  <si>
    <t>Gem</t>
  </si>
  <si>
    <t>62-0126-00</t>
  </si>
  <si>
    <t>07010206-801</t>
  </si>
  <si>
    <t>Unnamed creek (Lambert Creek)</t>
  </si>
  <si>
    <t>Glencoe city of</t>
  </si>
  <si>
    <t>Buffalo Creek Bacterial TMDL</t>
  </si>
  <si>
    <t>07010205-638 (previous waterbody ID: 07010205-501)</t>
  </si>
  <si>
    <t>Buffalo Creek</t>
  </si>
  <si>
    <t>Golden Valley city of</t>
  </si>
  <si>
    <t>Medicine Lake Nutrients TMDL</t>
  </si>
  <si>
    <t>Medicine</t>
  </si>
  <si>
    <t>Sweeney Lake TMDL</t>
  </si>
  <si>
    <t>Sweeney</t>
  </si>
  <si>
    <t>lbs/122 days (see notes)</t>
  </si>
  <si>
    <t>TMDL based on a 122 day growing season</t>
  </si>
  <si>
    <t>27-0037-00</t>
  </si>
  <si>
    <t>Wirth</t>
  </si>
  <si>
    <t>27-0038-00</t>
  </si>
  <si>
    <t>Brownie</t>
  </si>
  <si>
    <t>Wirth Lake Nutrients TMDL Development</t>
  </si>
  <si>
    <t>Grant city of</t>
  </si>
  <si>
    <t>Greenwood city of</t>
  </si>
  <si>
    <t>Ham Lake city of</t>
  </si>
  <si>
    <t>Hastings city of</t>
  </si>
  <si>
    <t>Hanover city of</t>
  </si>
  <si>
    <t>Bear Creek</t>
  </si>
  <si>
    <t>Silver Creek</t>
  </si>
  <si>
    <t>Zumbro River WRAPS 2012</t>
  </si>
  <si>
    <t>Cedar Island, Pike, and Eagle Lakes Excess Nutrients TMDL</t>
  </si>
  <si>
    <t>Eagle</t>
  </si>
  <si>
    <t>WLA does not include upstream load from Pike and Cedar Lakes.</t>
  </si>
  <si>
    <t>Cedar Island</t>
  </si>
  <si>
    <t>27-0034-00</t>
  </si>
  <si>
    <t>27-0118-00</t>
  </si>
  <si>
    <t>27-0169-00</t>
  </si>
  <si>
    <t>Cowley</t>
  </si>
  <si>
    <t>Lake Independence Excess Nutrients TMDL</t>
  </si>
  <si>
    <t>Independence</t>
  </si>
  <si>
    <t>Deminimus WLA</t>
  </si>
  <si>
    <t>27-0091-00</t>
  </si>
  <si>
    <t>Wing</t>
  </si>
  <si>
    <t>27-0092-00</t>
  </si>
  <si>
    <t>Rose</t>
  </si>
  <si>
    <t>27-0019-00</t>
  </si>
  <si>
    <t>Nokomis</t>
  </si>
  <si>
    <t>Site specific standard approved 11/7/13</t>
  </si>
  <si>
    <t>Schmidt, Pomerleau, and Bass Lakes TMDLs</t>
  </si>
  <si>
    <t>27-0098-00</t>
  </si>
  <si>
    <t>Bass</t>
  </si>
  <si>
    <t>Excludes load from upstream lake.</t>
  </si>
  <si>
    <t>27-0014-00</t>
  </si>
  <si>
    <t>Powderhorn</t>
  </si>
  <si>
    <t>27-0022-00</t>
  </si>
  <si>
    <t>27-0107-00</t>
  </si>
  <si>
    <t>Parkers</t>
  </si>
  <si>
    <t>27-0138-00</t>
  </si>
  <si>
    <t>Peavey</t>
  </si>
  <si>
    <t>07010206-526</t>
  </si>
  <si>
    <t>07010206-718</t>
  </si>
  <si>
    <t>10-0056-00</t>
  </si>
  <si>
    <t>Stone</t>
  </si>
  <si>
    <t>27-0095-00</t>
  </si>
  <si>
    <t>Gleason</t>
  </si>
  <si>
    <t>27-0108-00</t>
  </si>
  <si>
    <t>Snyder</t>
  </si>
  <si>
    <t>27-0109-00</t>
  </si>
  <si>
    <t>Hadley</t>
  </si>
  <si>
    <t>27-0133-09</t>
  </si>
  <si>
    <t>Minnetonka-Halsteds Bay</t>
  </si>
  <si>
    <t>27-0133-12</t>
  </si>
  <si>
    <t>Minnetonka-Stubbs Bay</t>
  </si>
  <si>
    <t>27-0133-14</t>
  </si>
  <si>
    <t>Minnetonka-West Arm</t>
  </si>
  <si>
    <t>27-0133-15</t>
  </si>
  <si>
    <t>Minnetonka-Jennings Bay</t>
  </si>
  <si>
    <t>27-0134-00</t>
  </si>
  <si>
    <t>Mooney</t>
  </si>
  <si>
    <t>27-0139-00</t>
  </si>
  <si>
    <t>Forest</t>
  </si>
  <si>
    <t>27-0141-00</t>
  </si>
  <si>
    <t>Tanager</t>
  </si>
  <si>
    <t>27-0157-00</t>
  </si>
  <si>
    <t>Wolsfeld</t>
  </si>
  <si>
    <t>27-0158-00</t>
  </si>
  <si>
    <t>Holy Name</t>
  </si>
  <si>
    <t>27-0160-00</t>
  </si>
  <si>
    <t>27-0181-00</t>
  </si>
  <si>
    <t>Dutch</t>
  </si>
  <si>
    <t>27-0182-00</t>
  </si>
  <si>
    <t>Langdon</t>
  </si>
  <si>
    <t>07010206-700</t>
  </si>
  <si>
    <t>Painter Creek</t>
  </si>
  <si>
    <t>Hennepin Tech College-Eden Prairie</t>
  </si>
  <si>
    <t>Hermantown city of</t>
  </si>
  <si>
    <t>04010201-625</t>
  </si>
  <si>
    <t>Unnamed creek (Rocky Run Creek)</t>
  </si>
  <si>
    <t>Hibbing city of</t>
  </si>
  <si>
    <t>Mississippi River - Grand Rapids WRAPS 2015</t>
  </si>
  <si>
    <t>07010103-753</t>
  </si>
  <si>
    <t>Swan River</t>
  </si>
  <si>
    <t>07010103-760</t>
  </si>
  <si>
    <t>Prairie River</t>
  </si>
  <si>
    <t>04010201-542</t>
  </si>
  <si>
    <t>04010201-558</t>
  </si>
  <si>
    <t>East Swan River</t>
  </si>
  <si>
    <t>04010201-569</t>
  </si>
  <si>
    <t>Barber Creek (East Swan River)</t>
  </si>
  <si>
    <t>04010201-580</t>
  </si>
  <si>
    <t>Buhl Creek</t>
  </si>
  <si>
    <t>04010201-582</t>
  </si>
  <si>
    <t>Dempsey Creek</t>
  </si>
  <si>
    <t>04010201-641</t>
  </si>
  <si>
    <t>04010201-888</t>
  </si>
  <si>
    <t>Unnamed creek (East Swan Creek)</t>
  </si>
  <si>
    <t>04010201-936</t>
  </si>
  <si>
    <t>Penobscot Creek</t>
  </si>
  <si>
    <t>04010201-A22</t>
  </si>
  <si>
    <t>Hilltop city of</t>
  </si>
  <si>
    <t>Hopkins city of</t>
  </si>
  <si>
    <t>Hugo city of</t>
  </si>
  <si>
    <t>Hutchinson city of</t>
  </si>
  <si>
    <t>07010205-658</t>
  </si>
  <si>
    <t>07010205-510</t>
  </si>
  <si>
    <t>Independence city of</t>
  </si>
  <si>
    <t>07010205-653</t>
  </si>
  <si>
    <t>Pioneer Creek</t>
  </si>
  <si>
    <t>86-0032-00</t>
  </si>
  <si>
    <t>Inver Grove Heights city of</t>
  </si>
  <si>
    <t>Inver Hills Community College</t>
  </si>
  <si>
    <t>Isanti city of</t>
  </si>
  <si>
    <t>Jackson Township</t>
  </si>
  <si>
    <t>Lake City city of</t>
  </si>
  <si>
    <t>Miss. River - Lake Pepin (Wells Creek) WRAPS 2008</t>
  </si>
  <si>
    <t>07040001-530</t>
  </si>
  <si>
    <t>Gilbert Creek</t>
  </si>
  <si>
    <t>Original TMDL Approved on 8/18/15, modification approved on 6/5/19</t>
  </si>
  <si>
    <t>07040001-532</t>
  </si>
  <si>
    <t>07040001-533</t>
  </si>
  <si>
    <t>07040001-534</t>
  </si>
  <si>
    <t>07040001-535</t>
  </si>
  <si>
    <t>07040001-536</t>
  </si>
  <si>
    <t>07040001-537</t>
  </si>
  <si>
    <t>07040001-538</t>
  </si>
  <si>
    <t>Lake Elmo city of</t>
  </si>
  <si>
    <t>Browns Creek Impaired Biota TMDL</t>
  </si>
  <si>
    <t>Browns Creek</t>
  </si>
  <si>
    <t xml:space="preserve">kjoule/day </t>
  </si>
  <si>
    <t>Valley Branch Watershed District WRAPS 2010</t>
  </si>
  <si>
    <t>82-0107-00</t>
  </si>
  <si>
    <t>Sunfish</t>
  </si>
  <si>
    <t>Carver Creek Lakes Excess Nutrients TMDLs</t>
  </si>
  <si>
    <t>10-0029-00</t>
  </si>
  <si>
    <t>Miller</t>
  </si>
  <si>
    <t>10-0031-00</t>
  </si>
  <si>
    <t>Gaystock</t>
  </si>
  <si>
    <t>07020012-621</t>
  </si>
  <si>
    <t>07020012-527</t>
  </si>
  <si>
    <t>Unnamed Ditch</t>
  </si>
  <si>
    <t>Reitz Lake Excess Nutrients TMDL</t>
  </si>
  <si>
    <t>10-0052-00</t>
  </si>
  <si>
    <t>Reitz</t>
  </si>
  <si>
    <t>10-0051-00</t>
  </si>
  <si>
    <t>Turbid</t>
  </si>
  <si>
    <t>Lakeville city of</t>
  </si>
  <si>
    <t>14% (See notes)</t>
  </si>
  <si>
    <t>Landfall city of</t>
  </si>
  <si>
    <t>82-0091-00</t>
  </si>
  <si>
    <t>Battle Creek</t>
  </si>
  <si>
    <t>82-0115-00</t>
  </si>
  <si>
    <t>Tanners</t>
  </si>
  <si>
    <t>07010206-592</t>
  </si>
  <si>
    <t>Lauderdale city of</t>
  </si>
  <si>
    <t>Le Sauk Township</t>
  </si>
  <si>
    <t>07010201-528</t>
  </si>
  <si>
    <t>Watab River</t>
  </si>
  <si>
    <t>Lexington city of</t>
  </si>
  <si>
    <t>Lilydale city of</t>
  </si>
  <si>
    <t>Lino Lakes city of</t>
  </si>
  <si>
    <t>Litchfield city of</t>
  </si>
  <si>
    <t>07010204-585</t>
  </si>
  <si>
    <t>Jewitts Creek (County Ditch 19, 18, and 17)</t>
  </si>
  <si>
    <t>Little Canada city of</t>
  </si>
  <si>
    <t>Little Falls city of</t>
  </si>
  <si>
    <t>Long Lake city of</t>
  </si>
  <si>
    <t>Loretto city of</t>
  </si>
  <si>
    <t>27-0153-00</t>
  </si>
  <si>
    <t>Ardmore</t>
  </si>
  <si>
    <t>Louisville Township</t>
  </si>
  <si>
    <t>70-0120-01</t>
  </si>
  <si>
    <t>Thole</t>
  </si>
  <si>
    <t>Mahtomedi city of</t>
  </si>
  <si>
    <t>Mankato city of</t>
  </si>
  <si>
    <t>Mankato Township</t>
  </si>
  <si>
    <t>07-0060-01</t>
  </si>
  <si>
    <t>Eagle (North)</t>
  </si>
  <si>
    <t>Maple Grove city of</t>
  </si>
  <si>
    <t>Maple Plain city of</t>
  </si>
  <si>
    <t>Maplewood city of</t>
  </si>
  <si>
    <t>Ramsey-Washington WD WRAPS 2010</t>
  </si>
  <si>
    <t>62-0011-00</t>
  </si>
  <si>
    <t>Wakefield</t>
  </si>
  <si>
    <t>07010206-606</t>
  </si>
  <si>
    <t>Fish Creek</t>
  </si>
  <si>
    <t>82-0166-00</t>
  </si>
  <si>
    <t>Carver</t>
  </si>
  <si>
    <t>Marshall city of</t>
  </si>
  <si>
    <t>Cottonwood River Watershed Fecal Coliform TMDL</t>
  </si>
  <si>
    <t>07020008-515</t>
  </si>
  <si>
    <t>Meadow Creek</t>
  </si>
  <si>
    <t>07020008-508</t>
  </si>
  <si>
    <t>07020008-501</t>
  </si>
  <si>
    <t>Redwood River Fecal Coliform TMDL</t>
  </si>
  <si>
    <t>07020006-502</t>
  </si>
  <si>
    <t>Redwood River</t>
  </si>
  <si>
    <t>Medicine Lake city of</t>
  </si>
  <si>
    <t>Medina city of</t>
  </si>
  <si>
    <t>27-0151-00</t>
  </si>
  <si>
    <t>School</t>
  </si>
  <si>
    <t>Mendota city of</t>
  </si>
  <si>
    <t>19-0081-00</t>
  </si>
  <si>
    <t>Augusta</t>
  </si>
  <si>
    <t>Mendota Heights city of</t>
  </si>
  <si>
    <t>Metropolitan State University</t>
  </si>
  <si>
    <t>Midway Township</t>
  </si>
  <si>
    <t>Minneapolis Community and Technical College</t>
  </si>
  <si>
    <t>Minnesota Correctional Facility - Lino Lakes</t>
  </si>
  <si>
    <t>Minnesota Correctional Facility - Saint Cloud</t>
  </si>
  <si>
    <t>Minnesota Correctional Facility - Stillwater</t>
  </si>
  <si>
    <t>Minnetonka Beach city of</t>
  </si>
  <si>
    <t>Minnetonka city of</t>
  </si>
  <si>
    <t>Minnetrista city of</t>
  </si>
  <si>
    <t>07020012-619</t>
  </si>
  <si>
    <t>10-0094-00</t>
  </si>
  <si>
    <t>Mud</t>
  </si>
  <si>
    <t>40% (See notes)</t>
  </si>
  <si>
    <t>67% (See notes)</t>
  </si>
  <si>
    <t>07020012-519</t>
  </si>
  <si>
    <t>Eagle Creek</t>
  </si>
  <si>
    <t>Prior Lake and Spring Lake (Metro)</t>
  </si>
  <si>
    <t>Spring</t>
  </si>
  <si>
    <t>Upper Prior</t>
  </si>
  <si>
    <t>62-0048-00</t>
  </si>
  <si>
    <t>Bennett</t>
  </si>
  <si>
    <t>62-0075-01</t>
  </si>
  <si>
    <t>Island (Basin S.of I-694)</t>
  </si>
  <si>
    <t>62-0075-02</t>
  </si>
  <si>
    <t>ISLAND (BASIN N. OF I-694)</t>
  </si>
  <si>
    <t>27-0654-00</t>
  </si>
  <si>
    <t>62-0259-00</t>
  </si>
  <si>
    <t>Mallard Marsh</t>
  </si>
  <si>
    <t>62-0280-00</t>
  </si>
  <si>
    <t>Kasota Pond North</t>
  </si>
  <si>
    <t>62-0281-00</t>
  </si>
  <si>
    <t>Kasota Pond West</t>
  </si>
  <si>
    <t>Le Sueur River; CD 6 to Cobb River</t>
  </si>
  <si>
    <t>07010203-724</t>
  </si>
  <si>
    <t>Unnamed creek (Robinson Hill Creek)</t>
  </si>
  <si>
    <t>MnSCU - Anoka Technical College</t>
  </si>
  <si>
    <t>MnSCU - Anoka-Ramsey Community College - Coon Rapids</t>
  </si>
  <si>
    <t>MnSCU - Century College Campus</t>
  </si>
  <si>
    <t>MnSCU - Dakota County Technical College</t>
  </si>
  <si>
    <t>MnSCU - Hennepin Technical College - Brooklyn Park</t>
  </si>
  <si>
    <t>MnSCU - Lake Superior College - Trinity Rd</t>
  </si>
  <si>
    <t>MnSCU - Minnesota State University - Mankato</t>
  </si>
  <si>
    <t>MnSCU - Normandale Community College</t>
  </si>
  <si>
    <t>MnSCU - North Hennepin Community College</t>
  </si>
  <si>
    <t>MnSCU - Rochester Community &amp; Technical College</t>
  </si>
  <si>
    <t>MnSCU - Saint Cloud Technical &amp; Community College</t>
  </si>
  <si>
    <t>MnSCU - Saint Paul College</t>
  </si>
  <si>
    <t>Montevideo city of</t>
  </si>
  <si>
    <t>Chippewa River - Fecal Coliform TMDL</t>
  </si>
  <si>
    <t>Chippewa River</t>
  </si>
  <si>
    <t>07020004-747</t>
  </si>
  <si>
    <t>Monticello city of</t>
  </si>
  <si>
    <t>Morris city of</t>
  </si>
  <si>
    <t>Pomme de Terre River Fecal Coliform TMDL</t>
  </si>
  <si>
    <t>Pomme de Terre River</t>
  </si>
  <si>
    <t>Pomme de Terre River Turbidity TMDL</t>
  </si>
  <si>
    <t>Mound city of</t>
  </si>
  <si>
    <t>Mounds View city of</t>
  </si>
  <si>
    <t>New Brighton city of</t>
  </si>
  <si>
    <t>New Hope city of</t>
  </si>
  <si>
    <t>Meadow Lake - Excess Nutrient TMDL</t>
  </si>
  <si>
    <t>27-0057-00</t>
  </si>
  <si>
    <t>Meadow</t>
  </si>
  <si>
    <t>New Ulm city of</t>
  </si>
  <si>
    <t>Cottonwood River</t>
  </si>
  <si>
    <t>Newport city of</t>
  </si>
  <si>
    <t>North Branch city of</t>
  </si>
  <si>
    <t>North Branch of the Sunrise River Fecal Coliform TMDL</t>
  </si>
  <si>
    <t>Sunrise River, North Branch</t>
  </si>
  <si>
    <t>07030005-545</t>
  </si>
  <si>
    <t>Hay Creek</t>
  </si>
  <si>
    <t>North Mankato city of</t>
  </si>
  <si>
    <t>North Oaks city of</t>
  </si>
  <si>
    <t>62-0027-00</t>
  </si>
  <si>
    <t>Gilfillan</t>
  </si>
  <si>
    <t>North Saint Paul city of</t>
  </si>
  <si>
    <t>Northfield city of</t>
  </si>
  <si>
    <t>07040002-521</t>
  </si>
  <si>
    <t>Heath Creek</t>
  </si>
  <si>
    <t>07040002-528</t>
  </si>
  <si>
    <t>Chub Creek</t>
  </si>
  <si>
    <t>07040002-557</t>
  </si>
  <si>
    <t>Unnamed creek (Spring Brook)</t>
  </si>
  <si>
    <t>Total Nitrate</t>
  </si>
  <si>
    <t>07040002-558</t>
  </si>
  <si>
    <t>Mud Creek</t>
  </si>
  <si>
    <t>Nowthen city of</t>
  </si>
  <si>
    <t>07010207-528</t>
  </si>
  <si>
    <t>Seelye Brook</t>
  </si>
  <si>
    <t>Oak Grove city of</t>
  </si>
  <si>
    <t>Oak Park Heights city of</t>
  </si>
  <si>
    <t>Oakdale city of</t>
  </si>
  <si>
    <t>Orono city of</t>
  </si>
  <si>
    <t>Osseo city of</t>
  </si>
  <si>
    <t>Otsego city of</t>
  </si>
  <si>
    <t>86-0001-00</t>
  </si>
  <si>
    <t>Foster</t>
  </si>
  <si>
    <t>Owatonna city of</t>
  </si>
  <si>
    <t>07040002-536</t>
  </si>
  <si>
    <t>Maple Creek</t>
  </si>
  <si>
    <t>Pine Springs city of</t>
  </si>
  <si>
    <t>Plymouth city of</t>
  </si>
  <si>
    <t>27-0100-00</t>
  </si>
  <si>
    <t>Pomerleau</t>
  </si>
  <si>
    <t>27-0102-00</t>
  </si>
  <si>
    <t>Schmidt</t>
  </si>
  <si>
    <t>10% (See notes)</t>
  </si>
  <si>
    <t>Prior Lake city of</t>
  </si>
  <si>
    <t>70-0076-00</t>
  </si>
  <si>
    <t>Prior Lake Spring Lake Watershed District</t>
  </si>
  <si>
    <t>Ramsey city of</t>
  </si>
  <si>
    <t>Ramsey County Public Works</t>
  </si>
  <si>
    <t>Ramsey-Washington Metro Watershed District - MS4</t>
  </si>
  <si>
    <t>Red Wing city of</t>
  </si>
  <si>
    <t>07040002-569</t>
  </si>
  <si>
    <t>Spring Creek</t>
  </si>
  <si>
    <t>07040001-518</t>
  </si>
  <si>
    <t>07040001-526</t>
  </si>
  <si>
    <t>Bullard Creek</t>
  </si>
  <si>
    <t>Redwood Falls Public Utilities</t>
  </si>
  <si>
    <t>07020007-569</t>
  </si>
  <si>
    <t>Crow Creek</t>
  </si>
  <si>
    <t>07020006-501</t>
  </si>
  <si>
    <t>07020006-509</t>
  </si>
  <si>
    <t>Rice Creek Watershed District - MS4</t>
  </si>
  <si>
    <t>Richfield city of</t>
  </si>
  <si>
    <t>Robbinsdale city of</t>
  </si>
  <si>
    <t>Rochester city of</t>
  </si>
  <si>
    <t>07040003-536</t>
  </si>
  <si>
    <t>Logan Branch</t>
  </si>
  <si>
    <t>Rochester Township</t>
  </si>
  <si>
    <t>Rogers city of</t>
  </si>
  <si>
    <t>27-0171-00</t>
  </si>
  <si>
    <t>Sylvan</t>
  </si>
  <si>
    <t>Rosemount city of</t>
  </si>
  <si>
    <t>Roseville city of</t>
  </si>
  <si>
    <t>Saint Anthony Village city of</t>
  </si>
  <si>
    <t>Sartell city of</t>
  </si>
  <si>
    <t>Saint Augusta city of</t>
  </si>
  <si>
    <t>07010203-639</t>
  </si>
  <si>
    <t>Johnson Creek (Meyer Creek)</t>
  </si>
  <si>
    <t>07010203-561</t>
  </si>
  <si>
    <t>Unnamed Creek (Luxemburg Creek)</t>
  </si>
  <si>
    <t>Saint Bonifacius city of</t>
  </si>
  <si>
    <t>Saint Cloud city of</t>
  </si>
  <si>
    <t>07010203-572</t>
  </si>
  <si>
    <t>Plum Creek</t>
  </si>
  <si>
    <t>Saint Francis city of</t>
  </si>
  <si>
    <t>Saint Joseph city of</t>
  </si>
  <si>
    <t>07010201-554</t>
  </si>
  <si>
    <t>Watab River, South Fork</t>
  </si>
  <si>
    <t>Saint Joseph Township</t>
  </si>
  <si>
    <t>07010201-529</t>
  </si>
  <si>
    <t>Watab River, North Fork</t>
  </si>
  <si>
    <t>Saint Louis County</t>
  </si>
  <si>
    <t>Saint Louis Park city of</t>
  </si>
  <si>
    <t>Saint Michael city of</t>
  </si>
  <si>
    <t>86-0023-00</t>
  </si>
  <si>
    <t>Beebe</t>
  </si>
  <si>
    <t>Saint Paul Park city of</t>
  </si>
  <si>
    <t>Saint Peter city of</t>
  </si>
  <si>
    <t>Sauk Rapids city of</t>
  </si>
  <si>
    <t>Savage city of</t>
  </si>
  <si>
    <t>Shakopee city of</t>
  </si>
  <si>
    <t>Shoreview city of</t>
  </si>
  <si>
    <t>Shorewood city of</t>
  </si>
  <si>
    <t>Skyline city of</t>
  </si>
  <si>
    <t>South Bend Township</t>
  </si>
  <si>
    <t>07020007-534</t>
  </si>
  <si>
    <t>Minneopa Creek</t>
  </si>
  <si>
    <t>South Saint Paul city of</t>
  </si>
  <si>
    <t>South Washington Watershed District</t>
  </si>
  <si>
    <t>Spring Lake Park city of</t>
  </si>
  <si>
    <t>Spring Lake township</t>
  </si>
  <si>
    <t>Spring Park city of</t>
  </si>
  <si>
    <t>Stearns County</t>
  </si>
  <si>
    <t>Stillwater city of</t>
  </si>
  <si>
    <t>South Twin</t>
  </si>
  <si>
    <t>Sunfish Lake city of</t>
  </si>
  <si>
    <t>19-0050-00</t>
  </si>
  <si>
    <t>Thomson Township</t>
  </si>
  <si>
    <t>04010201-751</t>
  </si>
  <si>
    <t>Tonka Bay city of</t>
  </si>
  <si>
    <t>University of Minnesota - Twin Cities Campus</t>
  </si>
  <si>
    <t>Vadnais Heights city of</t>
  </si>
  <si>
    <t>Victoria city of</t>
  </si>
  <si>
    <t>Waconia city of</t>
  </si>
  <si>
    <t>Waite Park city of</t>
  </si>
  <si>
    <t>Waseca city of</t>
  </si>
  <si>
    <t>81-0014-00</t>
  </si>
  <si>
    <t>Clear</t>
  </si>
  <si>
    <t>81-0015-00</t>
  </si>
  <si>
    <t>Loon</t>
  </si>
  <si>
    <t>Crane Creek</t>
  </si>
  <si>
    <t>Wayzata city of</t>
  </si>
  <si>
    <t>West Saint Paul city of</t>
  </si>
  <si>
    <t>White Bear Lake city of</t>
  </si>
  <si>
    <t>Willernie city of</t>
  </si>
  <si>
    <t>Willmar city of</t>
  </si>
  <si>
    <t>Hawk Creek Watershed WRAPS 2010</t>
  </si>
  <si>
    <t>07020004-568</t>
  </si>
  <si>
    <t>Hawk Creek</t>
  </si>
  <si>
    <t>07020004-587</t>
  </si>
  <si>
    <t>34-0169-03</t>
  </si>
  <si>
    <t>Wakanda, Lake (Main Basin</t>
  </si>
  <si>
    <t>Winona city of</t>
  </si>
  <si>
    <t>Miss. River - Winona WRAPS 2010</t>
  </si>
  <si>
    <t>85-0011-01</t>
  </si>
  <si>
    <t>Winona (Southeast Bay)</t>
  </si>
  <si>
    <t>85-0011-02</t>
  </si>
  <si>
    <t>Winona (Northwest Bay)</t>
  </si>
  <si>
    <t>Woodbury city of</t>
  </si>
  <si>
    <t>Woodland city of</t>
  </si>
  <si>
    <t>Worthington city of</t>
  </si>
  <si>
    <t>West Fork Des Moines River Watershed TMDL: Excess Nutrients (North and South Heron Lake), Turbidity, and Fecal Coliform</t>
  </si>
  <si>
    <t>Heron (North Heron)</t>
  </si>
  <si>
    <t>kg/day (See notes)</t>
  </si>
  <si>
    <t>TMDL based on February through September.</t>
  </si>
  <si>
    <t>Heron (South Heron)</t>
  </si>
  <si>
    <t>TMDL based on October through January.</t>
  </si>
  <si>
    <t>Des Moines River</t>
  </si>
  <si>
    <t>Okabena Creek</t>
  </si>
  <si>
    <t>07100001-656 (previous waterbody ID: 07100001-507)</t>
  </si>
  <si>
    <t>Elk Creek</t>
  </si>
  <si>
    <t>Heron Lake Outlet</t>
  </si>
  <si>
    <t>Division Creek</t>
  </si>
  <si>
    <t>Wyoming city of</t>
  </si>
  <si>
    <t>Total suspended solids (TSS)</t>
  </si>
  <si>
    <t>Nitrate</t>
  </si>
  <si>
    <t>Dissolved oxygen</t>
  </si>
  <si>
    <t>Oxygen demand</t>
  </si>
  <si>
    <t>How was WLA determined</t>
  </si>
  <si>
    <t>Proportion of watershed area</t>
  </si>
  <si>
    <t>Proportion of watershed population</t>
  </si>
  <si>
    <t>Not applicable</t>
  </si>
  <si>
    <t>Required if WLA is categorical</t>
  </si>
  <si>
    <t>Required if cell says "Enter owner"</t>
  </si>
  <si>
    <t>BMP description (Select all that apply)</t>
  </si>
  <si>
    <t>Anticipated number of practices (if applicable)</t>
  </si>
  <si>
    <t>BMP description (optional)</t>
  </si>
  <si>
    <t>Instructions</t>
  </si>
  <si>
    <t xml:space="preserve">For the "Best Management Practice/Activity" column, please use the dropdown (click on downward arrow to see options) whenever possible. </t>
  </si>
  <si>
    <t xml:space="preserve">Estimated TSS reduction (lbs) </t>
  </si>
  <si>
    <t xml:space="preserve">Estimated phosphorus reduction (lbs) </t>
  </si>
  <si>
    <t xml:space="preserve">Optional </t>
  </si>
  <si>
    <t>Name of other model</t>
  </si>
  <si>
    <t>Compliance schedule for Wasteload Allocations not being met (permit item 12.8)</t>
  </si>
  <si>
    <t xml:space="preserve">Questions? </t>
  </si>
  <si>
    <t>Loading based on land use</t>
  </si>
  <si>
    <t>Modeling</t>
  </si>
  <si>
    <t>Monitoring</t>
  </si>
  <si>
    <t xml:space="preserve">https://www.pca.state.mn.us/water/municipal-stormwater-ms4 </t>
  </si>
  <si>
    <t xml:space="preserve"> https://stormwater.pca.state.mn.us/index.php?title=MS4_staff_contact_information_and_staff_assignments </t>
  </si>
  <si>
    <t>If you have any questions, see the MS4 staff page to find the staff assigned to your MS4 at:</t>
  </si>
  <si>
    <t>or see the staff contact information on the Minnesota Pollution Control Agency's (MPCA) MS4 webpage at:</t>
  </si>
  <si>
    <t>The above link includes guidance for completing the form, examples for completing the form, and a video illustrating how to complete the form.</t>
  </si>
  <si>
    <t xml:space="preserve">https://stormwater.pca.state.mn.us/index.php?title=Guidance_for_completing_the_MS4_Permit_TMDL_Application_Form </t>
  </si>
  <si>
    <t xml:space="preserve"> https://stormwater.pca.state.mn.us/index.php?title=Stormwater_Program_for_Municipal_Separate_Storm_Sewer_Systems_(MS4)#MS4_stormwater_permit</t>
  </si>
  <si>
    <t xml:space="preserve">https://stormwater.pca.state.mn.us/index.php?title=Guidance_for_categorical_TMDLs </t>
  </si>
  <si>
    <r>
      <rPr>
        <b/>
        <sz val="10"/>
        <color theme="1"/>
        <rFont val="Arial"/>
        <family val="2"/>
      </rPr>
      <t>Guidance on completing this form (workbook)</t>
    </r>
    <r>
      <rPr>
        <sz val="10"/>
        <color theme="1"/>
        <rFont val="Arial"/>
        <family val="2"/>
      </rPr>
      <t xml:space="preserve"> - found on the MPCA's website at:</t>
    </r>
  </si>
  <si>
    <r>
      <rPr>
        <b/>
        <sz val="10"/>
        <color theme="1"/>
        <rFont val="Arial"/>
        <family val="2"/>
      </rPr>
      <t>Link to permit</t>
    </r>
    <r>
      <rPr>
        <sz val="10"/>
        <color theme="1"/>
        <rFont val="Arial"/>
        <family val="2"/>
      </rPr>
      <t xml:space="preserve"> - found on MPCA's website at:</t>
    </r>
  </si>
  <si>
    <r>
      <rPr>
        <b/>
        <sz val="10"/>
        <color theme="1"/>
        <rFont val="Arial"/>
        <family val="2"/>
      </rPr>
      <t xml:space="preserve">Guidance for categorical wasteload allocations </t>
    </r>
    <r>
      <rPr>
        <sz val="10"/>
        <color theme="1"/>
        <rFont val="Arial"/>
        <family val="2"/>
      </rPr>
      <t>- found on the MPCA's website at:</t>
    </r>
  </si>
  <si>
    <t>MS4 Permit #</t>
  </si>
  <si>
    <t>Flow Condition</t>
  </si>
  <si>
    <t xml:space="preserve">Percent Reduction </t>
  </si>
  <si>
    <t>Annual/Daily</t>
  </si>
  <si>
    <t>MPCA Recommended Baseline year</t>
  </si>
  <si>
    <t>TMDL Approval Date</t>
  </si>
  <si>
    <t>MS400281</t>
  </si>
  <si>
    <t>MS400264</t>
  </si>
  <si>
    <t>MS400073</t>
  </si>
  <si>
    <t>MS400001</t>
  </si>
  <si>
    <t>MS400002</t>
  </si>
  <si>
    <t>MS400265</t>
  </si>
  <si>
    <t>MS400231</t>
  </si>
  <si>
    <t>MS400295</t>
  </si>
  <si>
    <t>MS400004</t>
  </si>
  <si>
    <t>MS400276</t>
  </si>
  <si>
    <t>MS400068</t>
  </si>
  <si>
    <t>MS400266</t>
  </si>
  <si>
    <t>MS400238</t>
  </si>
  <si>
    <t>MS400250</t>
  </si>
  <si>
    <t>MS400078</t>
  </si>
  <si>
    <t>MS400008</t>
  </si>
  <si>
    <t>MS400267</t>
  </si>
  <si>
    <t>MS400172</t>
  </si>
  <si>
    <t>MS400011</t>
  </si>
  <si>
    <t>MS400131</t>
  </si>
  <si>
    <t>MS400083</t>
  </si>
  <si>
    <t>MS400013</t>
  </si>
  <si>
    <t>MS400230</t>
  </si>
  <si>
    <t>MS400086</t>
  </si>
  <si>
    <t>MS400284</t>
  </si>
  <si>
    <t>MS400088</t>
  </si>
  <si>
    <t>MS400089</t>
  </si>
  <si>
    <t>MS400237</t>
  </si>
  <si>
    <t>MS400017</t>
  </si>
  <si>
    <t>MS400019</t>
  </si>
  <si>
    <t>MS400020</t>
  </si>
  <si>
    <t>MS400252</t>
  </si>
  <si>
    <t>MS400022</t>
  </si>
  <si>
    <t>MS400092</t>
  </si>
  <si>
    <t>MS400286</t>
  </si>
  <si>
    <t>MS400199</t>
  </si>
  <si>
    <t>MS400093</t>
  </si>
  <si>
    <t>MS400270</t>
  </si>
  <si>
    <t>MS400023</t>
  </si>
  <si>
    <t>MS400248</t>
  </si>
  <si>
    <t>MS400224</t>
  </si>
  <si>
    <t>MS400287</t>
  </si>
  <si>
    <t>MS400140</t>
  </si>
  <si>
    <t>MS400288</t>
  </si>
  <si>
    <t>MS400025</t>
  </si>
  <si>
    <t>MS400026</t>
  </si>
  <si>
    <t>MS400143</t>
  </si>
  <si>
    <t>MS400028</t>
  </si>
  <si>
    <t>MS400103</t>
  </si>
  <si>
    <t>MS400108</t>
  </si>
  <si>
    <t>MS400109</t>
  </si>
  <si>
    <t>MS400111</t>
  </si>
  <si>
    <t>MS400114</t>
  </si>
  <si>
    <t>MS400253</t>
  </si>
  <si>
    <t>MS400227</t>
  </si>
  <si>
    <t>MS400144</t>
  </si>
  <si>
    <t>MS400297</t>
  </si>
  <si>
    <t>MS400033</t>
  </si>
  <si>
    <t>MS400034</t>
  </si>
  <si>
    <t>MS400201</t>
  </si>
  <si>
    <t>MS400146</t>
  </si>
  <si>
    <t>MS400207</t>
  </si>
  <si>
    <t>MS400177</t>
  </si>
  <si>
    <t>MS400289</t>
  </si>
  <si>
    <t>MS400036</t>
  </si>
  <si>
    <t>MS400222</t>
  </si>
  <si>
    <t>MS400223</t>
  </si>
  <si>
    <t>MS400254</t>
  </si>
  <si>
    <t>MS400225</t>
  </si>
  <si>
    <t>MS400279</t>
  </si>
  <si>
    <t>MS400204</t>
  </si>
  <si>
    <t>MS400202</t>
  </si>
  <si>
    <t>MS400037</t>
  </si>
  <si>
    <t>MS400040</t>
  </si>
  <si>
    <t>MS400069</t>
  </si>
  <si>
    <t>MS400110</t>
  </si>
  <si>
    <t>MS400290</t>
  </si>
  <si>
    <t>MS400243</t>
  </si>
  <si>
    <t>MS400189</t>
  </si>
  <si>
    <t>MS400115</t>
  </si>
  <si>
    <t>MS400190</t>
  </si>
  <si>
    <t>MS400235</t>
  </si>
  <si>
    <t>MS400151</t>
  </si>
  <si>
    <t>MS400282</t>
  </si>
  <si>
    <t>MS400048</t>
  </si>
  <si>
    <t>MS400293</t>
  </si>
  <si>
    <t>MS400124</t>
  </si>
  <si>
    <t>MS400197</t>
  </si>
  <si>
    <t>MS400296</t>
  </si>
  <si>
    <t>MS400125</t>
  </si>
  <si>
    <t>MS400157</t>
  </si>
  <si>
    <t>MS400158</t>
  </si>
  <si>
    <t>MS400246</t>
  </si>
  <si>
    <t>MS400054</t>
  </si>
  <si>
    <t>07020007-613</t>
  </si>
  <si>
    <t>Rogers Creek (County Ditch 78)</t>
  </si>
  <si>
    <t>MS400119</t>
  </si>
  <si>
    <t>MS400120</t>
  </si>
  <si>
    <t>MS400121</t>
  </si>
  <si>
    <t>MS400292</t>
  </si>
  <si>
    <t>MS400299</t>
  </si>
  <si>
    <t>MS400049</t>
  </si>
  <si>
    <t>MS400196</t>
  </si>
  <si>
    <t>MS400050</t>
  </si>
  <si>
    <t>MS400123</t>
  </si>
  <si>
    <t>MS400159</t>
  </si>
  <si>
    <t>MS400055</t>
  </si>
  <si>
    <t>MS400280</t>
  </si>
  <si>
    <t>MS400056</t>
  </si>
  <si>
    <t>MS400212</t>
  </si>
  <si>
    <t>MS400127</t>
  </si>
  <si>
    <t>MS400058</t>
  </si>
  <si>
    <t>MS400059</t>
  </si>
  <si>
    <t>MS400061</t>
  </si>
  <si>
    <t>MS400247</t>
  </si>
  <si>
    <t>MS400129</t>
  </si>
  <si>
    <t>MS400294</t>
  </si>
  <si>
    <t>(Multiple Items)</t>
  </si>
  <si>
    <t>Percent Reduction</t>
  </si>
  <si>
    <t>TMDL Master List</t>
  </si>
  <si>
    <t>MPCA Simple Estimator</t>
  </si>
  <si>
    <t>(blank)</t>
  </si>
  <si>
    <t>BMPs (Best Management Practices) for Wasteload Allocations being met (permit item 12.10)</t>
  </si>
  <si>
    <t>Documentation for Waste load Allocations being met (permit item 12.10)</t>
  </si>
  <si>
    <t>Total Maximum Daily Load (TMDL), Wasteload Allocations (WLAs)</t>
  </si>
  <si>
    <t>Brainerd City of</t>
  </si>
  <si>
    <t>Mississippi River - Brainerd WRAPS 2016</t>
  </si>
  <si>
    <t>07010104-695</t>
  </si>
  <si>
    <t>Buffalo Creek (Little Buffalo Creek)</t>
  </si>
  <si>
    <t>No data available</t>
  </si>
  <si>
    <t>Duluth Urban Area Streams (Lake Superior Basin)</t>
  </si>
  <si>
    <t>04010201-626</t>
  </si>
  <si>
    <t>Kingsbury Creek</t>
  </si>
  <si>
    <t>04010102-511</t>
  </si>
  <si>
    <t>Amity Creek</t>
  </si>
  <si>
    <t>04010102-540</t>
  </si>
  <si>
    <t>Amity Creek, East Branch</t>
  </si>
  <si>
    <t>04010102-549</t>
  </si>
  <si>
    <t>Lester River</t>
  </si>
  <si>
    <t>La Crescent City of</t>
  </si>
  <si>
    <t>MS400097</t>
  </si>
  <si>
    <t>Mississippi River - La Crescent WRAPS 2015</t>
  </si>
  <si>
    <t>07040006-576</t>
  </si>
  <si>
    <t>Pine Creek</t>
  </si>
  <si>
    <t>To meet the WLAs, TSS and E. coli loading does not need to be reduced, but is not allowed to increase relative to the baseline year of 2013.</t>
  </si>
  <si>
    <t>Houston County</t>
  </si>
  <si>
    <t>MS400139</t>
  </si>
  <si>
    <t>07010104-522</t>
  </si>
  <si>
    <t>Pike Creek</t>
  </si>
  <si>
    <t>Proctor city of</t>
  </si>
  <si>
    <t>Rice Lake city of</t>
  </si>
  <si>
    <t>University of Minnesota - Duluth</t>
  </si>
  <si>
    <t>MS400214</t>
  </si>
  <si>
    <t>04010201-627</t>
  </si>
  <si>
    <t>Keene Creek</t>
  </si>
  <si>
    <t>Overall estimated percent reduction</t>
  </si>
  <si>
    <t>04010201-848</t>
  </si>
  <si>
    <t>Sargent Creek</t>
  </si>
  <si>
    <t>04010201-884</t>
  </si>
  <si>
    <t>Stewart Creek</t>
  </si>
  <si>
    <t>04010201-987</t>
  </si>
  <si>
    <t>Unnamed Creek (Merritt Creek)</t>
  </si>
  <si>
    <t>04010102-544</t>
  </si>
  <si>
    <t>Tischer Creek</t>
  </si>
  <si>
    <t>04010102-545</t>
  </si>
  <si>
    <t>Chester Creek</t>
  </si>
  <si>
    <t>Meeting WLAs</t>
  </si>
  <si>
    <t>Requires Compliance Schedule</t>
  </si>
  <si>
    <t>TMDL Project Name, Waterbody, and Pollutant</t>
  </si>
  <si>
    <t>Compliance schedule Best Management Practices (BMPs) for Wasteload Allocations not being met (permit item 12.8)</t>
  </si>
  <si>
    <t>TMDL Project-Waterbody-Pollutant</t>
  </si>
  <si>
    <t>b</t>
  </si>
  <si>
    <t>Required if "other" selected in column D</t>
  </si>
  <si>
    <r>
      <t xml:space="preserve">The worksheet called </t>
    </r>
    <r>
      <rPr>
        <b/>
        <i/>
        <sz val="10"/>
        <color theme="1"/>
        <rFont val="Arial"/>
        <family val="2"/>
      </rPr>
      <t>TMDL Master List</t>
    </r>
    <r>
      <rPr>
        <sz val="10"/>
        <color theme="1"/>
        <rFont val="Arial"/>
        <family val="2"/>
      </rPr>
      <t xml:space="preserve"> contains summary information for </t>
    </r>
    <r>
      <rPr>
        <u/>
        <sz val="10"/>
        <color theme="1"/>
        <rFont val="Arial"/>
        <family val="2"/>
      </rPr>
      <t>all</t>
    </r>
    <r>
      <rPr>
        <sz val="10"/>
        <color theme="1"/>
        <rFont val="Arial"/>
        <family val="2"/>
      </rPr>
      <t xml:space="preserve"> U.S. Environmental Protection Agency-approved TMDL waste load allocations. It is for informational/reference purposes only.</t>
    </r>
  </si>
  <si>
    <t>Estimated pollutant reduction this permit cycle (include units, such as lbs, percent reduction, lb/acre, etc.)</t>
  </si>
  <si>
    <t xml:space="preserve">Fill in the target year that each of the applicable WLA(s) will be achieved for each TMDL , waterbody and pollutant listed in column A.  If you have an applicable WLA for total suspended solids (TSS) or total phosphorus (TP), a cumulative estimate of TSS and TP load reductions to be achieved during the permit term and the method used to determine the estimate should be entered in Columns D and E. For further instruction on completing this tab, refer to: </t>
  </si>
  <si>
    <t>https://stormwater.pca.state.mn.us/index.php?title=Guidance_for_completing_the_MS4_Permit_TMDL_Application_Form#12.8_Compliance_schedule_tab</t>
  </si>
  <si>
    <t>Fill in the following table with your proposed best management practices (BMPs) or progress toward implementation of BMPs to be achieved during the permit term, anticipated number of practices (if you are planning to install more than one of any type of BMP), and the year each BMP is expected to be implemented ("Implementation Year(s)" column). Put an "X" in the boxes for the TMDL that corresponds with each BMP. Where possible, please select the appropriate BMP from the dropdown (click on downward arrow to see options) in the "Best Management Practice/Activity" column. Otherwise, you are free to enter text in this worksheet. For more guidance on completing this tab, see:</t>
  </si>
  <si>
    <t>https://stormwater.pca.state.mn.us/index.php?title=Guidance_for_completing_the_MS4_Permit_TMDL_Application_Form#12.8_Compliance_schedule_BMPs_tab</t>
  </si>
  <si>
    <t>https://stormwater.pca.state.mn.us/index.php?title=Guidance_for_completing_the_MS4_Permit_TMDL_Application_Form#12.10_Reductions_for_WLAs_met_tab</t>
  </si>
  <si>
    <t>Expected Implementation Year(s)</t>
  </si>
  <si>
    <t>If part of a Categorical WLA, how did you determine your portion of the WLA?</t>
  </si>
  <si>
    <t>What is your portion of the categorical WLA? (Include units)</t>
  </si>
  <si>
    <t>TMDL project name, waterbody and pollutant</t>
  </si>
  <si>
    <t>https://stormwater.pca.state.mn.us/index.php?title=Guidance_for_completing_the_MS4_Permit_TMDL_Application_Form#12.10_BMPs_for_WLAs_met_tab</t>
  </si>
  <si>
    <t xml:space="preserve">Fill in the following table with a list of all stormwater BMPs implemented to achieve the applicable WLA. For structural BMPs, it is required to include the BMP type, year implemented, location in geographic coordinates (x coordinate and y coordinate), and owner.  Then put an "X" in the boxes for the TMDL that corresponds with each BMP. Also make sure to complete the tab, "Reduction for WLAs met" worksheet. For more guidance on completing this tab, see: </t>
  </si>
  <si>
    <t xml:space="preserve">Estimated Oxygen Demand reduction (lbs) </t>
  </si>
  <si>
    <t xml:space="preserve">Estimated Total Nitrate reduction (lbs) </t>
  </si>
  <si>
    <t>TMDL-Waterbody-Pollutant</t>
  </si>
  <si>
    <r>
      <t xml:space="preserve">The worksheet called </t>
    </r>
    <r>
      <rPr>
        <b/>
        <i/>
        <sz val="10"/>
        <rFont val="Arial"/>
        <family val="2"/>
      </rPr>
      <t>Bacteria Chloride Temp</t>
    </r>
    <r>
      <rPr>
        <sz val="10"/>
        <rFont val="Arial"/>
        <family val="2"/>
      </rPr>
      <t xml:space="preserve"> contains a custom list of applicable WLAs for bacteria, chloride or temperature.  This provides information to answer questions 141, 146 and 151 on the MS4 Part 2 Permit Application.</t>
    </r>
  </si>
  <si>
    <t xml:space="preserve">This spreadsheet contains macros. Save the file as a macro-enabled file to retain the macros. </t>
  </si>
  <si>
    <t>Bacteria, Chloride and Temperature Wasteload Allocation TMDL projects (permit item 12.9)</t>
  </si>
  <si>
    <t>Applicable Oxygen Demand, Nitrate, TSS, TP TMDL projects (permit item 12.8 &amp; 12.10)</t>
  </si>
  <si>
    <r>
      <t xml:space="preserve">The worksheet called </t>
    </r>
    <r>
      <rPr>
        <b/>
        <i/>
        <sz val="10"/>
        <rFont val="Arial"/>
        <family val="2"/>
      </rPr>
      <t>Applicable WLAs Determination</t>
    </r>
    <r>
      <rPr>
        <sz val="10"/>
        <rFont val="Arial"/>
        <family val="2"/>
      </rPr>
      <t xml:space="preserve"> contains a custom list of oxygen demand, nitrate, TSS and/or TP WLAs for each permittee.  Column B in this worksheet needs to be completed by the applicant in order to populate the following worksheets. If there are no TMDLs listed, you have no TMDLs to report on in this workbook, and you should enter 'No' for question 155 on the MS4 Part 2 Permit Application.</t>
    </r>
  </si>
  <si>
    <r>
      <t xml:space="preserve">The worksheet called </t>
    </r>
    <r>
      <rPr>
        <b/>
        <i/>
        <sz val="10"/>
        <color theme="1"/>
        <rFont val="Arial"/>
        <family val="2"/>
      </rPr>
      <t>Compliance Schedule</t>
    </r>
    <r>
      <rPr>
        <sz val="10"/>
        <color theme="1"/>
        <rFont val="Arial"/>
        <family val="2"/>
      </rPr>
      <t xml:space="preserve"> should be completed for all oxygen demand, nitrate, TSS and/or TP TMDL Waste Load Allocations (WLAs) you are not meeting.</t>
    </r>
  </si>
  <si>
    <r>
      <t xml:space="preserve">The worksheet called </t>
    </r>
    <r>
      <rPr>
        <b/>
        <i/>
        <sz val="10"/>
        <color theme="1"/>
        <rFont val="Arial"/>
        <family val="2"/>
      </rPr>
      <t>Compliance Schedule</t>
    </r>
    <r>
      <rPr>
        <sz val="10"/>
        <color theme="1"/>
        <rFont val="Arial"/>
        <family val="2"/>
      </rPr>
      <t xml:space="preserve"> </t>
    </r>
    <r>
      <rPr>
        <b/>
        <sz val="10"/>
        <color theme="1"/>
        <rFont val="Arial"/>
        <family val="2"/>
      </rPr>
      <t>BMPs</t>
    </r>
    <r>
      <rPr>
        <sz val="10"/>
        <color theme="1"/>
        <rFont val="Arial"/>
        <family val="2"/>
      </rPr>
      <t xml:space="preserve"> should be completed for all oxygen demand, nitrate, TSS and/or TP TMDL Waste Load Allocations (WLAs) you are not meeting.</t>
    </r>
  </si>
  <si>
    <r>
      <t xml:space="preserve">The worksheet called </t>
    </r>
    <r>
      <rPr>
        <b/>
        <i/>
        <sz val="10"/>
        <color theme="1"/>
        <rFont val="Arial"/>
        <family val="2"/>
      </rPr>
      <t>Reductions for WLAs met</t>
    </r>
    <r>
      <rPr>
        <sz val="10"/>
        <color theme="1"/>
        <rFont val="Arial"/>
        <family val="2"/>
      </rPr>
      <t xml:space="preserve"> should be completed for all oxygen demand, nitrate, TSS and/or TP TMDL Waste Load Allocations (WLAs) you are claiming to meet.</t>
    </r>
  </si>
  <si>
    <r>
      <t xml:space="preserve">The worksheet called </t>
    </r>
    <r>
      <rPr>
        <b/>
        <i/>
        <sz val="10"/>
        <color theme="1"/>
        <rFont val="Arial"/>
        <family val="2"/>
      </rPr>
      <t>BMPs  for WLAs met</t>
    </r>
    <r>
      <rPr>
        <sz val="10"/>
        <color theme="1"/>
        <rFont val="Arial"/>
        <family val="2"/>
      </rPr>
      <t xml:space="preserve"> should be completed for all oxygen demand, nitrate, TSS and/or TP TMDL Waste Load Allocations (WLAs) you are claiming to meet.</t>
    </r>
  </si>
  <si>
    <t>Fill in the following table for each applicable oxyen demand, nitrate, TSS and/or TP WLA you are claiming to meet using the MPCA-approved method. This should either demonstrate the cumulative estimated reductions from BMPs that serve to meet the MS4 WLA reductions included in the TMDL report OR demonstrates the MS4's existing load meets the WLA. For more guidance on completing this tab, see:</t>
  </si>
  <si>
    <t xml:space="preserve">Column A, rows 9 and beyond, will list any applicable WLAs for bacteria, chloride or temperature TMDL projects (USEPA approved, more than a zero % reduction). Use the information in this tab to answer questions 141, 146 and 151 in the MS4 Part 2 Permit Application. If there is not a project listed for any certain pollutant, you would check the 'No' box for the corresponding question(s) in the MS4 Part 2 Permit Application. </t>
  </si>
  <si>
    <t xml:space="preserve">Cumulative Estimated Reductions - Required </t>
  </si>
  <si>
    <r>
      <t xml:space="preserve">Cumulative estimated reduction </t>
    </r>
    <r>
      <rPr>
        <sz val="10"/>
        <rFont val="Arial"/>
        <family val="2"/>
      </rPr>
      <t>(Enter value corresponding to units specified in Column B)</t>
    </r>
  </si>
  <si>
    <r>
      <t>Cumulative estimated reduction-</t>
    </r>
    <r>
      <rPr>
        <sz val="10"/>
        <rFont val="Arial"/>
        <family val="2"/>
      </rPr>
      <t>How are you claiming to meet the WLA?</t>
    </r>
  </si>
  <si>
    <r>
      <rPr>
        <b/>
        <sz val="10"/>
        <color rgb="FFFF0000"/>
        <rFont val="Arial"/>
        <family val="2"/>
      </rPr>
      <t>This table is for reference only</t>
    </r>
    <r>
      <rPr>
        <b/>
        <sz val="10"/>
        <color theme="1"/>
        <rFont val="Arial"/>
        <family val="2"/>
      </rPr>
      <t xml:space="preserve"> and shows ALL waste load allocations assigned to an MS4 and all flow zones, whether they need to be reported on in this application or not. See 'Applicable WLAs determination' tab for oxygen demand, nitrogen, TSS and TP WLAs that need compliance schedules or documentation to demonstrate that the WLAs are being met.</t>
    </r>
  </si>
  <si>
    <t>This workbook contains worksheets for TMDL Waste Load Allocations</t>
  </si>
  <si>
    <t>The worksheets in this workbook are customized for :</t>
  </si>
  <si>
    <t>Worksheets with green tabs may require information from the applicant.</t>
  </si>
  <si>
    <t>For the workbook to function- you must click Enable Content when opening, and save it as a macro-enabled spreadsheet (.xlsm type file)</t>
  </si>
  <si>
    <t>Notes for using this workbook</t>
  </si>
  <si>
    <t xml:space="preserve">Worksheets with white tabs are for information only and do not require any input from the applicant. </t>
  </si>
  <si>
    <t>This workbook contains protected cells that allow you to enter values but do not delete or change coding.</t>
  </si>
  <si>
    <r>
      <t xml:space="preserve">Is this part of a categorical WLA? </t>
    </r>
    <r>
      <rPr>
        <sz val="10"/>
        <rFont val="Arial"/>
        <family val="2"/>
      </rPr>
      <t>(See Column E on Applicable WLAs determination tab)</t>
    </r>
  </si>
  <si>
    <r>
      <t xml:space="preserve">You must complete this form for your applicable waste load allocations (WLAs) for oxygen demand, nitrate, total suspended solids (TSS), and total phosphorus (TP). Navigate the form using the worksheet tabs and complete all of the required fields as needed. MPCA staff have inserted the applicable TMDL projects on the </t>
    </r>
    <r>
      <rPr>
        <b/>
        <i/>
        <sz val="10"/>
        <rFont val="Arial"/>
        <family val="2"/>
      </rPr>
      <t>Applicable WLAs determination</t>
    </r>
    <r>
      <rPr>
        <sz val="10"/>
        <rFont val="Arial"/>
        <family val="2"/>
      </rPr>
      <t xml:space="preserve"> tab. Applicants will need to determine whether or not they are meeting the WLAs associated with each TMDL and then provide the information required with that determination on subsequent workbook tabs.</t>
    </r>
  </si>
  <si>
    <t>Minnesota River and Greater Blue Earth River TMDL for TSS</t>
  </si>
  <si>
    <t>For permitted MS4s, TSS loading does not need to be reduced to meet the WLAs but is not allowed to increase relative to the baseline year of 2010</t>
  </si>
  <si>
    <t xml:space="preserve">MnSCU - Minnesota State University - Mankato </t>
  </si>
  <si>
    <t>Saint Cloud State University</t>
  </si>
  <si>
    <t>07020004-748</t>
  </si>
  <si>
    <t>07020004-749</t>
  </si>
  <si>
    <t>categorical</t>
  </si>
  <si>
    <t>07020004-750</t>
  </si>
  <si>
    <t>07020007-720</t>
  </si>
  <si>
    <t>07020007-721</t>
  </si>
  <si>
    <t>07020007-722</t>
  </si>
  <si>
    <t>individual</t>
  </si>
  <si>
    <t>07020009-507</t>
  </si>
  <si>
    <t>07020009-514</t>
  </si>
  <si>
    <t>07020009-515</t>
  </si>
  <si>
    <t>07020011-506</t>
  </si>
  <si>
    <t>07020011-620</t>
  </si>
  <si>
    <t>Belle Plaine city of</t>
  </si>
  <si>
    <t>New Prague city of</t>
  </si>
  <si>
    <t>Jordan city of</t>
  </si>
  <si>
    <t>Le Sueur city of</t>
  </si>
  <si>
    <t xml:space="preserve">Waconia city of </t>
  </si>
  <si>
    <t>07020012-799</t>
  </si>
  <si>
    <t>TMDL Project, waterbody, pollutant</t>
  </si>
  <si>
    <t>Applicable WLAs for Bacteria, Temperature, or Chloride</t>
  </si>
  <si>
    <t>Meeting WLA? (Yes/No)</t>
  </si>
  <si>
    <t>TMDL Project - waterbody - pollutant</t>
  </si>
  <si>
    <t>Applicable Oxygen Demand, Nitrate, TP and/or TSS WLA TMDLs-Waterbody-Pollutant</t>
  </si>
  <si>
    <t>0.140</t>
  </si>
  <si>
    <t>0.020</t>
  </si>
  <si>
    <t xml:space="preserve">X coordinate (e.g. -93.38494434) </t>
  </si>
  <si>
    <t>Y coordinate (e.g., 45.21049133)</t>
  </si>
  <si>
    <t>Geographic coordinates required if not autofilled with "NA"</t>
  </si>
  <si>
    <t>0.010</t>
  </si>
  <si>
    <t>0.100</t>
  </si>
  <si>
    <t>0.230</t>
  </si>
  <si>
    <r>
      <t xml:space="preserve">Column A, rows 9 and below, includes any applicable WLAs (USEPA approved, more than a zero % reduction) for oxygen demand, nitrate, TSS, or TP TMDL projects. They are listed by TMDL project name-waterbody-(waterbody id)-pollutant. Column F lists the corresponding applicable numeric WLAs for those projects. </t>
    </r>
    <r>
      <rPr>
        <b/>
        <sz val="10"/>
        <color rgb="FFFF0000"/>
        <rFont val="Arial"/>
        <family val="2"/>
      </rPr>
      <t>The applicant needs to make a determination if they are meeting each WLA or not and type 'Yes' or 'No' in Column B</t>
    </r>
    <r>
      <rPr>
        <sz val="10"/>
        <color theme="1"/>
        <rFont val="Arial"/>
        <family val="2"/>
      </rPr>
      <t>. Once you are done with your determination in Column B, click the red text in highlighted cell A7. This will autopopulate the rest of the workbook. If you make any changes in Column B, click on the button with the red text in cell A7 again. For each WLA that is marked as 'Yes' in Column B, please complete the tabs 'Reductions for WLAs met' and 'BMPS for WLAs met'. For each WLA marked 'No' in Column B, please complete 'Compliance Schedule' and 'Compliance Schedule BMPs' tabs.</t>
    </r>
  </si>
  <si>
    <t>0.200</t>
  </si>
  <si>
    <t>Hardwood Creek Impaired Biota and Dissolved Oxygen TMDL-Hardwood Creek-(07010206-596)-Total Oxygen Demand</t>
  </si>
  <si>
    <t>Hardwood Creek Impaired Biota and Dissolved Oxygen TMDL-Hardwood Creek-(07010206-596)-TSS</t>
  </si>
  <si>
    <t>10.000</t>
  </si>
  <si>
    <t>104.000</t>
  </si>
  <si>
    <t>2.000</t>
  </si>
  <si>
    <t>25.000</t>
  </si>
  <si>
    <t>5.000</t>
  </si>
  <si>
    <t>100.000</t>
  </si>
  <si>
    <t>17.000</t>
  </si>
  <si>
    <t>38.000</t>
  </si>
  <si>
    <t>413.000</t>
  </si>
  <si>
    <t>6.000</t>
  </si>
  <si>
    <t>Coon Creek Watershed District WRAPS 2010-Coon Creek-(07010206-530)-TP</t>
  </si>
  <si>
    <t>Coon Creek Watershed District WRAPS 2010-Coon Creek-(07010206-530)-TSS</t>
  </si>
  <si>
    <t>Coon Creek Watershed District WRAPS 2010-County Ditch 17-(07010206-557)-TP</t>
  </si>
  <si>
    <t>Coon Creek Watershed District WRAPS 2010-Sand Creek-(07010206-558)-TP</t>
  </si>
  <si>
    <t>Coon Creek Watershed District WRAPS 2010-Sand Creek-(07010206-558)-TSS</t>
  </si>
  <si>
    <t>Coon Creek Watershed District WRAPS 2010-Unnamed ditch-(07010206-594)-TP</t>
  </si>
  <si>
    <t>Coon Creek Watershed District WRAPS 2010-Unnamed ditch-(07010206-594)-TSS</t>
  </si>
  <si>
    <t>Golden Lake TMDL-Golden-(02-0045-00)-TP</t>
  </si>
  <si>
    <t>Peltier/Centerville Lake Nutrient Impairment TMDL-Peltier-(02-0004-00)-TP</t>
  </si>
  <si>
    <t>Rice Creek Watershed District Southwest Urban Lakes - Excess Nutrients TMDL-East Moore-(02-0075-01)-TP</t>
  </si>
  <si>
    <t>Rice Creek Watershed District Southwest Urban Lakes - Excess Nutrients TMDL-Pike-(62-0069-00)-TP</t>
  </si>
  <si>
    <t>Silver (West) Lake (Metro)-Silver-(62-0083-00)-TP</t>
  </si>
  <si>
    <t>Vadnais Lake Area WMO-Wilkinson-(62-0043-00)-TP</t>
  </si>
  <si>
    <t>0.530</t>
  </si>
  <si>
    <t>19%</t>
  </si>
  <si>
    <t>0.860</t>
  </si>
  <si>
    <t>47%</t>
  </si>
  <si>
    <t>1.750</t>
  </si>
  <si>
    <t>61%</t>
  </si>
  <si>
    <t>0.080</t>
  </si>
  <si>
    <t>8%</t>
  </si>
  <si>
    <t>0.130</t>
  </si>
  <si>
    <t>49%</t>
  </si>
  <si>
    <t>0.260</t>
  </si>
  <si>
    <t>23%</t>
  </si>
  <si>
    <t>0.170</t>
  </si>
  <si>
    <t>35%</t>
  </si>
  <si>
    <t>6%</t>
  </si>
  <si>
    <t>0.340</t>
  </si>
  <si>
    <t>1.360</t>
  </si>
  <si>
    <t>33%</t>
  </si>
  <si>
    <t>10%</t>
  </si>
  <si>
    <t>9%</t>
  </si>
  <si>
    <t>25%</t>
  </si>
  <si>
    <t>56%</t>
  </si>
  <si>
    <t>3.800</t>
  </si>
  <si>
    <t>4.780</t>
  </si>
  <si>
    <t>lbs/day (see notes)</t>
  </si>
  <si>
    <t>62%</t>
  </si>
  <si>
    <t>583.000</t>
  </si>
  <si>
    <t>0.267</t>
  </si>
  <si>
    <t>26%</t>
  </si>
  <si>
    <t>97.500</t>
  </si>
  <si>
    <t>1.016</t>
  </si>
  <si>
    <t>46%</t>
  </si>
  <si>
    <t>371.100</t>
  </si>
  <si>
    <t>0.550</t>
  </si>
  <si>
    <t>17%</t>
  </si>
  <si>
    <t>201.000</t>
  </si>
  <si>
    <t>0.001</t>
  </si>
  <si>
    <t>76%</t>
  </si>
  <si>
    <t>Workbook autopopulated. Continue to other tabs.</t>
  </si>
  <si>
    <t xml:space="preserve">0-10% </t>
  </si>
  <si>
    <t>2011-2020</t>
  </si>
  <si>
    <t>2010-2020</t>
  </si>
  <si>
    <t>2005-2020</t>
  </si>
  <si>
    <t>2002-2020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</si>
</sst>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00"/>
    <numFmt numFmtId="165" formatCode="#,##0.000"/>
    <numFmt numFmtId="166" formatCode="0.0"/>
    <numFmt numFmtId="167" formatCode="General;\-General;"/>
    <numFmt numFmtId="168" formatCode="General;\ \-General;"/>
    <numFmt numFmtId="169" formatCode="General;\ \-\ General;"/>
    <numFmt numFmtId="170" formatCode="0.0000"/>
    <numFmt numFmtId="171" formatCode="0.00000"/>
  </numFmts>
  <fonts count="53" x14ac:knownFonts="1">
    <font>
      <sz val="11"/>
      <color theme="1"/>
      <name val="Calibri"/>
      <family val="2"/>
      <scheme val="minor"/>
    </font>
    <font>
      <sz val="8"/>
      <color indexed="81"/>
      <name val="Tahoma"/>
      <family val="2"/>
    </font>
    <font>
      <sz val="10"/>
      <color indexed="8"/>
      <name val="Arial"/>
      <family val="2"/>
    </font>
    <font>
      <b/>
      <sz val="11"/>
      <color theme="1"/>
      <name val="Calibri"/>
      <family val="2"/>
      <scheme val="minor"/>
    </font>
    <font>
      <sz val="9"/>
      <color indexed="81"/>
      <name val="Tahoma"/>
      <family val="2"/>
    </font>
    <font>
      <sz val="11"/>
      <color indexed="8"/>
      <name val="Calibri"/>
      <family val="2"/>
      <scheme val="minor"/>
    </font>
    <font>
      <u/>
      <sz val="11"/>
      <color theme="10"/>
      <name val="Calibri"/>
      <family val="2"/>
      <scheme val="minor"/>
    </font>
    <font>
      <b/>
      <sz val="11"/>
      <name val="Calibri"/>
      <family val="2"/>
      <scheme val="minor"/>
    </font>
    <font>
      <b/>
      <i/>
      <sz val="11"/>
      <color theme="1"/>
      <name val="Calibri"/>
      <family val="2"/>
      <scheme val="minor"/>
    </font>
    <font>
      <sz val="11"/>
      <name val="Calibri"/>
      <family val="2"/>
      <scheme val="minor"/>
    </font>
    <font>
      <sz val="11"/>
      <color rgb="FF000000"/>
      <name val="Calibri"/>
      <family val="2"/>
      <scheme val="minor"/>
    </font>
    <font>
      <b/>
      <sz val="11"/>
      <color indexed="8"/>
      <name val="Calibri"/>
      <family val="2"/>
      <scheme val="minor"/>
    </font>
    <font>
      <sz val="11"/>
      <color rgb="FF333333"/>
      <name val="Calibri"/>
      <family val="2"/>
      <scheme val="minor"/>
    </font>
    <font>
      <b/>
      <sz val="11"/>
      <color rgb="FFFF3300"/>
      <name val="Calibri"/>
      <family val="2"/>
      <scheme val="minor"/>
    </font>
    <font>
      <b/>
      <sz val="20"/>
      <color theme="1"/>
      <name val="Calibri"/>
      <family val="2"/>
      <scheme val="minor"/>
    </font>
    <font>
      <b/>
      <u/>
      <sz val="11"/>
      <color theme="10"/>
      <name val="Calibri"/>
      <family val="2"/>
      <scheme val="minor"/>
    </font>
    <font>
      <b/>
      <u/>
      <sz val="14"/>
      <color theme="10"/>
      <name val="Calibri"/>
      <family val="2"/>
      <scheme val="minor"/>
    </font>
    <font>
      <b/>
      <u/>
      <sz val="12"/>
      <color rgb="FFFF0000"/>
      <name val="Calibri"/>
      <family val="2"/>
      <scheme val="minor"/>
    </font>
    <font>
      <sz val="11"/>
      <color theme="0" tint="-0.14999847407452621"/>
      <name val="Calibri"/>
      <family val="2"/>
      <scheme val="minor"/>
    </font>
    <font>
      <b/>
      <sz val="10"/>
      <color theme="1"/>
      <name val="Arial"/>
      <family val="2"/>
    </font>
    <font>
      <b/>
      <sz val="14"/>
      <color rgb="FFFF0000"/>
      <name val="Calibri"/>
      <family val="2"/>
      <scheme val="minor"/>
    </font>
    <font>
      <sz val="11"/>
      <color theme="1"/>
      <name val="Calibri"/>
      <family val="2"/>
      <scheme val="minor"/>
    </font>
    <font>
      <sz val="10"/>
      <color theme="1"/>
      <name val="Arial"/>
      <family val="2"/>
    </font>
    <font>
      <b/>
      <sz val="10"/>
      <color rgb="FFFF0000"/>
      <name val="Arial"/>
      <family val="2"/>
    </font>
    <font>
      <b/>
      <i/>
      <sz val="10"/>
      <color theme="1"/>
      <name val="Arial"/>
      <family val="2"/>
    </font>
    <font>
      <sz val="14"/>
      <color theme="1"/>
      <name val="Calibri"/>
      <family val="2"/>
      <scheme val="minor"/>
    </font>
    <font>
      <sz val="10"/>
      <color rgb="FF000000"/>
      <name val="Arial"/>
      <family val="2"/>
    </font>
    <font>
      <b/>
      <sz val="10"/>
      <name val="Arial"/>
      <family val="2"/>
    </font>
    <font>
      <sz val="10"/>
      <name val="Arial"/>
      <family val="2"/>
    </font>
    <font>
      <b/>
      <u/>
      <sz val="10"/>
      <name val="Arial"/>
      <family val="2"/>
    </font>
    <font>
      <b/>
      <sz val="14"/>
      <color theme="1"/>
      <name val="Calibri"/>
      <family val="2"/>
      <scheme val="minor"/>
    </font>
    <font>
      <b/>
      <sz val="10"/>
      <color theme="0" tint="-0.499984740745262"/>
      <name val="Arial"/>
      <family val="2"/>
    </font>
    <font>
      <sz val="14"/>
      <name val="Calibri"/>
      <family val="2"/>
      <scheme val="minor"/>
    </font>
    <font>
      <b/>
      <sz val="14"/>
      <color theme="0" tint="-0.499984740745262"/>
      <name val="Calibri"/>
      <family val="2"/>
      <scheme val="minor"/>
    </font>
    <font>
      <b/>
      <sz val="11"/>
      <color rgb="FF000000"/>
      <name val="Arial Black"/>
      <family val="2"/>
    </font>
    <font>
      <sz val="10"/>
      <color rgb="FF000000"/>
      <name val="Segoe UI"/>
      <family val="2"/>
    </font>
    <font>
      <sz val="9"/>
      <color theme="1"/>
      <name val="Arial"/>
      <family val="2"/>
    </font>
    <font>
      <u/>
      <sz val="10"/>
      <color theme="1"/>
      <name val="Arial"/>
      <family val="2"/>
    </font>
    <font>
      <i/>
      <sz val="8"/>
      <color rgb="FF000000"/>
      <name val="Arial"/>
      <family val="2"/>
    </font>
    <font>
      <b/>
      <sz val="11"/>
      <color theme="1"/>
      <name val="Arial Black"/>
      <family val="2"/>
    </font>
    <font>
      <sz val="22"/>
      <color rgb="FF00B050"/>
      <name val="Calibri"/>
      <family val="2"/>
      <scheme val="minor"/>
    </font>
    <font>
      <sz val="11"/>
      <color rgb="FF00B050"/>
      <name val="Calibri"/>
      <family val="2"/>
      <scheme val="minor"/>
    </font>
    <font>
      <b/>
      <i/>
      <sz val="10"/>
      <name val="Arial"/>
      <family val="2"/>
    </font>
    <font>
      <b/>
      <sz val="11"/>
      <color rgb="FFFF0000"/>
      <name val="Calibri"/>
      <family val="2"/>
    </font>
    <font>
      <b/>
      <sz val="12"/>
      <name val="Calibri"/>
      <family val="2"/>
      <scheme val="minor"/>
    </font>
    <font>
      <u/>
      <sz val="10"/>
      <color theme="10"/>
      <name val="Arial"/>
      <family val="2"/>
    </font>
    <font>
      <b/>
      <sz val="10"/>
      <color rgb="FF000000"/>
      <name val="Arial"/>
      <family val="2"/>
    </font>
    <font>
      <b/>
      <sz val="10"/>
      <color theme="0" tint="-0.34998626667073579"/>
      <name val="Arial"/>
      <family val="2"/>
    </font>
    <font>
      <b/>
      <sz val="14"/>
      <name val="Calibri"/>
      <family val="2"/>
      <scheme val="minor"/>
    </font>
    <font>
      <b/>
      <sz val="12"/>
      <color theme="1"/>
      <name val="Calibri"/>
      <family val="2"/>
      <scheme val="minor"/>
    </font>
    <font>
      <b/>
      <sz val="12"/>
      <color indexed="8"/>
      <name val="Calibri"/>
      <family val="2"/>
      <scheme val="minor"/>
    </font>
    <font>
      <b/>
      <sz val="13"/>
      <color theme="1"/>
      <name val="Calibri"/>
      <family val="2"/>
      <scheme val="minor"/>
    </font>
    <font>
      <b/>
      <sz val="13.5"/>
      <color theme="1"/>
      <name val="Calibri"/>
      <family val="2"/>
      <scheme val="minor"/>
    </font>
  </fonts>
  <fills count="10">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rgb="FFFF7C80"/>
        <bgColor indexed="64"/>
      </patternFill>
    </fill>
    <fill>
      <patternFill patternType="solid">
        <fgColor rgb="FFFFFFCC"/>
        <bgColor indexed="64"/>
      </patternFill>
    </fill>
    <fill>
      <patternFill patternType="solid">
        <fgColor theme="0"/>
        <bgColor theme="0"/>
      </patternFill>
    </fill>
    <fill>
      <patternFill patternType="solid">
        <fgColor indexed="65"/>
        <bgColor theme="0"/>
      </patternFill>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style="hair">
        <color auto="1"/>
      </right>
      <top style="thin">
        <color indexed="64"/>
      </top>
      <bottom style="thin">
        <color indexed="64"/>
      </bottom>
      <diagonal/>
    </border>
    <border>
      <left/>
      <right/>
      <top/>
      <bottom style="thin">
        <color auto="1"/>
      </bottom>
      <diagonal/>
    </border>
    <border>
      <left style="thin">
        <color indexed="64"/>
      </left>
      <right style="thin">
        <color indexed="64"/>
      </right>
      <top/>
      <bottom/>
      <diagonal/>
    </border>
    <border>
      <left style="hair">
        <color auto="1"/>
      </left>
      <right/>
      <top/>
      <bottom/>
      <diagonal/>
    </border>
    <border>
      <left/>
      <right/>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right/>
      <top style="medium">
        <color indexed="64"/>
      </top>
      <bottom/>
      <diagonal/>
    </border>
    <border>
      <left/>
      <right/>
      <top style="double">
        <color indexed="64"/>
      </top>
      <bottom/>
      <diagonal/>
    </border>
    <border>
      <left/>
      <right style="thin">
        <color indexed="64"/>
      </right>
      <top style="double">
        <color indexed="64"/>
      </top>
      <bottom/>
      <diagonal/>
    </border>
    <border>
      <left/>
      <right style="thin">
        <color indexed="64"/>
      </right>
      <top/>
      <bottom/>
      <diagonal/>
    </border>
    <border>
      <left style="thin">
        <color indexed="64"/>
      </left>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double">
        <color indexed="64"/>
      </bottom>
      <diagonal/>
    </border>
  </borders>
  <cellStyleXfs count="6">
    <xf numFmtId="0" fontId="0" fillId="0" borderId="0"/>
    <xf numFmtId="0" fontId="2" fillId="0" borderId="0"/>
    <xf numFmtId="0" fontId="2" fillId="0" borderId="0"/>
    <xf numFmtId="0" fontId="2" fillId="0" borderId="0"/>
    <xf numFmtId="0" fontId="6" fillId="0" borderId="0" applyNumberFormat="0" applyFill="0" applyBorder="0" applyAlignment="0" applyProtection="0"/>
    <xf numFmtId="43" fontId="21" fillId="0" borderId="0" applyFont="0" applyFill="0" applyBorder="0" applyAlignment="0" applyProtection="0"/>
  </cellStyleXfs>
  <cellXfs count="471">
    <xf numFmtId="0" fontId="0" fillId="0" borderId="0" xfId="0"/>
    <xf numFmtId="0" fontId="0" fillId="0" borderId="7" xfId="0" applyFont="1" applyBorder="1" applyAlignment="1" applyProtection="1">
      <alignment horizontal="center" vertical="center" wrapText="1"/>
      <protection locked="0"/>
    </xf>
    <xf numFmtId="0" fontId="7"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3" fillId="3" borderId="7" xfId="0" applyFont="1" applyFill="1" applyBorder="1" applyAlignment="1" applyProtection="1">
      <alignment horizontal="center" wrapText="1"/>
    </xf>
    <xf numFmtId="0" fontId="0" fillId="0" borderId="0" xfId="0" applyFont="1" applyFill="1"/>
    <xf numFmtId="1" fontId="0" fillId="0" borderId="1" xfId="0" applyNumberFormat="1" applyFont="1" applyFill="1" applyBorder="1" applyAlignment="1">
      <alignment horizontal="center"/>
    </xf>
    <xf numFmtId="0" fontId="5" fillId="0" borderId="1" xfId="1" applyFont="1" applyFill="1" applyBorder="1" applyAlignment="1">
      <alignment wrapText="1"/>
    </xf>
    <xf numFmtId="0" fontId="0" fillId="0" borderId="1" xfId="0" applyFont="1" applyFill="1" applyBorder="1" applyAlignment="1">
      <alignment wrapText="1"/>
    </xf>
    <xf numFmtId="15" fontId="12" fillId="0" borderId="1" xfId="0" applyNumberFormat="1" applyFont="1" applyFill="1" applyBorder="1" applyAlignment="1">
      <alignment wrapText="1"/>
    </xf>
    <xf numFmtId="0" fontId="5" fillId="0" borderId="1" xfId="1" applyFont="1" applyFill="1" applyBorder="1" applyAlignment="1">
      <alignment horizontal="left" wrapText="1"/>
    </xf>
    <xf numFmtId="0" fontId="5" fillId="0" borderId="1" xfId="2" applyFont="1" applyFill="1" applyBorder="1" applyAlignment="1">
      <alignment wrapText="1"/>
    </xf>
    <xf numFmtId="0" fontId="0" fillId="0" borderId="4" xfId="0" applyFont="1" applyFill="1" applyBorder="1" applyAlignment="1">
      <alignment wrapText="1"/>
    </xf>
    <xf numFmtId="0" fontId="5" fillId="0" borderId="0" xfId="1" applyFont="1" applyFill="1" applyBorder="1" applyAlignment="1">
      <alignment horizontal="center" vertical="center"/>
    </xf>
    <xf numFmtId="0" fontId="5" fillId="0" borderId="0" xfId="1" applyFont="1" applyFill="1" applyBorder="1" applyAlignment="1">
      <alignment horizontal="left" vertical="center"/>
    </xf>
    <xf numFmtId="0" fontId="0" fillId="0" borderId="0" xfId="0" applyFont="1" applyFill="1" applyBorder="1" applyAlignment="1"/>
    <xf numFmtId="0" fontId="5" fillId="0" borderId="0" xfId="1" applyFont="1" applyFill="1" applyBorder="1" applyAlignment="1">
      <alignment wrapText="1"/>
    </xf>
    <xf numFmtId="0" fontId="0" fillId="0" borderId="0" xfId="0" applyFont="1" applyFill="1" applyBorder="1"/>
    <xf numFmtId="9" fontId="0" fillId="0" borderId="0" xfId="0" applyNumberFormat="1" applyFont="1" applyFill="1" applyBorder="1"/>
    <xf numFmtId="15" fontId="12" fillId="0" borderId="0" xfId="0" applyNumberFormat="1" applyFont="1" applyFill="1" applyBorder="1" applyAlignment="1">
      <alignment horizontal="left"/>
    </xf>
    <xf numFmtId="0" fontId="0" fillId="0" borderId="0" xfId="0" applyFont="1" applyFill="1" applyBorder="1" applyAlignment="1">
      <alignment vertical="center"/>
    </xf>
    <xf numFmtId="0" fontId="0" fillId="0" borderId="0" xfId="0" applyFont="1" applyFill="1" applyBorder="1" applyAlignment="1">
      <alignment horizontal="left"/>
    </xf>
    <xf numFmtId="0" fontId="0" fillId="0" borderId="0" xfId="0" applyFont="1" applyFill="1" applyAlignment="1">
      <alignment horizontal="left"/>
    </xf>
    <xf numFmtId="0" fontId="3" fillId="3" borderId="7" xfId="0" applyFont="1" applyFill="1" applyBorder="1" applyAlignment="1" applyProtection="1">
      <alignment horizontal="center" vertical="center" wrapText="1"/>
    </xf>
    <xf numFmtId="0" fontId="3" fillId="3" borderId="7" xfId="0" applyFont="1" applyFill="1" applyBorder="1" applyAlignment="1" applyProtection="1">
      <alignment horizontal="right"/>
    </xf>
    <xf numFmtId="0" fontId="0" fillId="4" borderId="7" xfId="0" applyFont="1" applyFill="1" applyBorder="1" applyAlignment="1" applyProtection="1">
      <alignment horizontal="center" vertical="center" wrapText="1"/>
      <protection locked="0"/>
    </xf>
    <xf numFmtId="0" fontId="7" fillId="0" borderId="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Fill="1" applyBorder="1" applyAlignment="1">
      <alignment horizontal="center" vertical="center" wrapText="1"/>
    </xf>
    <xf numFmtId="1" fontId="3" fillId="3" borderId="1" xfId="0" applyNumberFormat="1" applyFont="1" applyFill="1" applyBorder="1" applyAlignment="1">
      <alignment horizontal="center"/>
    </xf>
    <xf numFmtId="0" fontId="11" fillId="3" borderId="2" xfId="1" applyFont="1" applyFill="1" applyBorder="1" applyAlignment="1">
      <alignment horizontal="left" wrapText="1"/>
    </xf>
    <xf numFmtId="0" fontId="11" fillId="3" borderId="1" xfId="1" applyFont="1" applyFill="1" applyBorder="1" applyAlignment="1">
      <alignment horizontal="left" wrapText="1"/>
    </xf>
    <xf numFmtId="0" fontId="11" fillId="3" borderId="1" xfId="1" applyFont="1" applyFill="1" applyBorder="1" applyAlignment="1">
      <alignment horizontal="center" wrapText="1"/>
    </xf>
    <xf numFmtId="0" fontId="0" fillId="0" borderId="0" xfId="0" applyFont="1" applyBorder="1" applyAlignment="1" applyProtection="1">
      <alignment horizontal="center"/>
    </xf>
    <xf numFmtId="0" fontId="0" fillId="4" borderId="0" xfId="0" applyFont="1" applyFill="1" applyBorder="1" applyAlignment="1" applyProtection="1">
      <alignment horizontal="center" vertical="center" wrapText="1"/>
    </xf>
    <xf numFmtId="0" fontId="0" fillId="4" borderId="0" xfId="0" applyFont="1" applyFill="1" applyBorder="1" applyAlignment="1" applyProtection="1">
      <alignment horizontal="center"/>
    </xf>
    <xf numFmtId="0" fontId="3" fillId="4" borderId="0" xfId="0" applyFont="1" applyFill="1" applyBorder="1" applyAlignment="1" applyProtection="1">
      <alignment horizontal="center"/>
    </xf>
    <xf numFmtId="0" fontId="0" fillId="4" borderId="0" xfId="0" applyFont="1" applyFill="1"/>
    <xf numFmtId="0" fontId="5" fillId="4" borderId="0" xfId="1" applyFont="1" applyFill="1" applyBorder="1" applyAlignment="1">
      <alignment horizontal="center" vertical="center"/>
    </xf>
    <xf numFmtId="0" fontId="5" fillId="4" borderId="0" xfId="1" applyFont="1" applyFill="1" applyBorder="1" applyAlignment="1">
      <alignment horizontal="left" vertical="center"/>
    </xf>
    <xf numFmtId="0" fontId="0" fillId="4" borderId="0" xfId="0" applyFont="1" applyFill="1" applyBorder="1" applyAlignment="1"/>
    <xf numFmtId="0" fontId="0" fillId="4" borderId="0" xfId="0" applyFont="1" applyFill="1" applyBorder="1"/>
    <xf numFmtId="9" fontId="0" fillId="4" borderId="0" xfId="0" applyNumberFormat="1" applyFont="1" applyFill="1" applyBorder="1"/>
    <xf numFmtId="15" fontId="12" fillId="4" borderId="0" xfId="0" applyNumberFormat="1" applyFont="1" applyFill="1" applyBorder="1" applyAlignment="1">
      <alignment horizontal="left"/>
    </xf>
    <xf numFmtId="0" fontId="0" fillId="4" borderId="0"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3" borderId="7" xfId="0" applyFont="1" applyFill="1" applyBorder="1" applyAlignment="1" applyProtection="1">
      <alignment horizontal="right" wrapText="1"/>
    </xf>
    <xf numFmtId="0" fontId="0" fillId="4" borderId="0" xfId="0" applyFont="1" applyFill="1" applyBorder="1" applyAlignment="1">
      <alignment vertical="center"/>
    </xf>
    <xf numFmtId="0" fontId="3" fillId="0" borderId="0" xfId="0" applyFont="1" applyFill="1" applyBorder="1" applyAlignment="1">
      <alignment horizontal="center" vertical="center" wrapText="1"/>
    </xf>
    <xf numFmtId="0" fontId="13" fillId="4" borderId="0" xfId="0" applyFont="1" applyFill="1" applyBorder="1" applyAlignment="1">
      <alignment horizontal="left" vertical="center"/>
    </xf>
    <xf numFmtId="0" fontId="0" fillId="0" borderId="7" xfId="0" applyFont="1" applyFill="1" applyBorder="1" applyAlignment="1" applyProtection="1">
      <alignment horizontal="center" vertical="center" wrapText="1"/>
    </xf>
    <xf numFmtId="0" fontId="0" fillId="0" borderId="7" xfId="0" applyFont="1" applyBorder="1" applyAlignment="1" applyProtection="1">
      <alignment horizontal="center" vertical="center" wrapText="1"/>
      <protection locked="0"/>
    </xf>
    <xf numFmtId="0" fontId="10" fillId="0" borderId="2" xfId="0" applyFont="1" applyFill="1" applyBorder="1" applyAlignment="1">
      <alignment wrapText="1"/>
    </xf>
    <xf numFmtId="0" fontId="0" fillId="0" borderId="2" xfId="0" applyFont="1" applyFill="1" applyBorder="1" applyAlignment="1">
      <alignment wrapText="1"/>
    </xf>
    <xf numFmtId="0" fontId="5" fillId="0" borderId="2" xfId="1" applyFont="1" applyFill="1" applyBorder="1" applyAlignment="1">
      <alignment horizontal="left" wrapText="1"/>
    </xf>
    <xf numFmtId="0" fontId="5" fillId="0" borderId="2" xfId="1" applyFont="1" applyFill="1" applyBorder="1" applyAlignment="1">
      <alignment wrapText="1"/>
    </xf>
    <xf numFmtId="0" fontId="3" fillId="3" borderId="7" xfId="0" applyFont="1" applyFill="1" applyBorder="1" applyAlignment="1" applyProtection="1">
      <alignment horizontal="center"/>
    </xf>
    <xf numFmtId="0" fontId="3" fillId="0" borderId="0" xfId="0" applyFont="1" applyBorder="1" applyAlignment="1" applyProtection="1">
      <alignment horizontal="center"/>
    </xf>
    <xf numFmtId="0" fontId="3" fillId="3" borderId="10" xfId="0" applyFont="1" applyFill="1" applyBorder="1" applyAlignment="1" applyProtection="1">
      <alignment horizontal="center" wrapText="1"/>
    </xf>
    <xf numFmtId="0" fontId="0" fillId="3" borderId="7" xfId="0" applyFont="1" applyFill="1" applyBorder="1" applyAlignment="1" applyProtection="1">
      <alignment horizontal="center"/>
    </xf>
    <xf numFmtId="0" fontId="6" fillId="0" borderId="7" xfId="4" applyFill="1" applyBorder="1" applyAlignment="1" applyProtection="1">
      <alignment horizontal="center" vertical="center" wrapText="1"/>
    </xf>
    <xf numFmtId="0" fontId="0" fillId="4" borderId="0" xfId="0" applyFont="1" applyFill="1" applyBorder="1" applyAlignment="1" applyProtection="1">
      <alignment horizontal="center" wrapText="1"/>
    </xf>
    <xf numFmtId="0" fontId="0" fillId="0" borderId="0" xfId="0" applyFont="1" applyBorder="1" applyAlignment="1" applyProtection="1">
      <alignment horizontal="center" wrapText="1"/>
    </xf>
    <xf numFmtId="0" fontId="0" fillId="0" borderId="0" xfId="0" applyAlignment="1">
      <alignment horizontal="center" wrapText="1"/>
    </xf>
    <xf numFmtId="0" fontId="0" fillId="4" borderId="0" xfId="0" applyFont="1" applyFill="1" applyBorder="1" applyAlignment="1" applyProtection="1">
      <alignment horizontal="left"/>
    </xf>
    <xf numFmtId="0" fontId="6" fillId="4" borderId="0" xfId="4" applyFill="1" applyBorder="1" applyAlignment="1" applyProtection="1">
      <alignment horizontal="left"/>
    </xf>
    <xf numFmtId="0" fontId="6" fillId="0" borderId="7" xfId="4" applyBorder="1" applyAlignment="1" applyProtection="1">
      <alignment horizontal="center" vertical="center" wrapText="1"/>
    </xf>
    <xf numFmtId="0" fontId="6" fillId="3" borderId="7" xfId="4" applyFill="1" applyBorder="1" applyAlignment="1" applyProtection="1">
      <alignment horizontal="center"/>
    </xf>
    <xf numFmtId="0" fontId="10" fillId="0" borderId="7" xfId="0" applyFont="1" applyFill="1" applyBorder="1" applyAlignment="1">
      <alignment wrapText="1"/>
    </xf>
    <xf numFmtId="0" fontId="0" fillId="0" borderId="7" xfId="0" applyFont="1" applyFill="1" applyBorder="1" applyAlignment="1">
      <alignment wrapText="1"/>
    </xf>
    <xf numFmtId="15" fontId="12" fillId="0" borderId="7" xfId="0" applyNumberFormat="1" applyFont="1" applyFill="1" applyBorder="1" applyAlignment="1">
      <alignment wrapText="1"/>
    </xf>
    <xf numFmtId="0" fontId="5" fillId="0" borderId="7" xfId="1" applyFont="1" applyFill="1" applyBorder="1" applyAlignment="1">
      <alignment horizontal="left" wrapText="1"/>
    </xf>
    <xf numFmtId="14" fontId="11" fillId="3" borderId="6" xfId="1" applyNumberFormat="1" applyFont="1" applyFill="1" applyBorder="1" applyAlignment="1">
      <alignment horizontal="left" wrapText="1"/>
    </xf>
    <xf numFmtId="0" fontId="0" fillId="4" borderId="7" xfId="0" applyFont="1" applyFill="1" applyBorder="1"/>
    <xf numFmtId="0" fontId="0" fillId="0" borderId="7" xfId="0" applyFont="1" applyFill="1" applyBorder="1"/>
    <xf numFmtId="0" fontId="3" fillId="3" borderId="7" xfId="0" applyFont="1" applyFill="1" applyBorder="1"/>
    <xf numFmtId="2" fontId="0" fillId="5" borderId="7" xfId="0" applyNumberFormat="1" applyFont="1" applyFill="1" applyBorder="1" applyAlignment="1" applyProtection="1">
      <alignment horizontal="center" vertical="center" wrapText="1"/>
    </xf>
    <xf numFmtId="1" fontId="0" fillId="5" borderId="7" xfId="0" applyNumberFormat="1" applyFont="1" applyFill="1" applyBorder="1" applyAlignment="1" applyProtection="1">
      <alignment horizontal="center" vertical="center" wrapText="1"/>
    </xf>
    <xf numFmtId="11" fontId="0" fillId="5" borderId="7" xfId="0" applyNumberFormat="1" applyFont="1" applyFill="1" applyBorder="1" applyAlignment="1" applyProtection="1">
      <alignment horizontal="center" vertical="center" wrapText="1"/>
    </xf>
    <xf numFmtId="0" fontId="0" fillId="3" borderId="7" xfId="0" applyFont="1" applyFill="1" applyBorder="1" applyAlignment="1" applyProtection="1">
      <alignment horizontal="center" vertical="center" wrapText="1"/>
    </xf>
    <xf numFmtId="0" fontId="3" fillId="3" borderId="7" xfId="0" applyFont="1" applyFill="1" applyBorder="1" applyAlignment="1" applyProtection="1">
      <alignment horizontal="center"/>
    </xf>
    <xf numFmtId="0" fontId="0" fillId="3" borderId="7" xfId="0" applyFont="1" applyFill="1" applyBorder="1" applyAlignment="1" applyProtection="1">
      <alignment horizontal="center"/>
    </xf>
    <xf numFmtId="0" fontId="0" fillId="0" borderId="1" xfId="0" applyFont="1" applyFill="1" applyBorder="1" applyAlignment="1">
      <alignment horizontal="center" wrapText="1"/>
    </xf>
    <xf numFmtId="14" fontId="12" fillId="0" borderId="6" xfId="0" applyNumberFormat="1" applyFont="1" applyFill="1" applyBorder="1" applyAlignment="1">
      <alignment horizontal="left" wrapText="1"/>
    </xf>
    <xf numFmtId="164" fontId="0" fillId="0" borderId="1" xfId="0" applyNumberFormat="1" applyFont="1" applyFill="1" applyBorder="1" applyAlignment="1">
      <alignment wrapText="1"/>
    </xf>
    <xf numFmtId="9" fontId="0" fillId="0" borderId="1" xfId="0" applyNumberFormat="1" applyFont="1" applyFill="1" applyBorder="1" applyAlignment="1">
      <alignment horizontal="center" wrapText="1"/>
    </xf>
    <xf numFmtId="14" fontId="0" fillId="0" borderId="6" xfId="0" applyNumberFormat="1" applyFont="1" applyFill="1" applyBorder="1" applyAlignment="1">
      <alignment horizontal="left" wrapText="1"/>
    </xf>
    <xf numFmtId="0" fontId="9" fillId="0" borderId="1" xfId="0" applyFont="1" applyFill="1" applyBorder="1" applyAlignment="1">
      <alignment horizontal="center" wrapText="1"/>
    </xf>
    <xf numFmtId="0" fontId="5" fillId="0" borderId="1" xfId="1" applyFont="1" applyFill="1" applyBorder="1" applyAlignment="1">
      <alignment horizontal="center" wrapText="1"/>
    </xf>
    <xf numFmtId="166" fontId="0" fillId="0" borderId="1" xfId="0" applyNumberFormat="1" applyFont="1" applyFill="1" applyBorder="1" applyAlignment="1">
      <alignment wrapText="1"/>
    </xf>
    <xf numFmtId="0" fontId="5" fillId="0" borderId="1" xfId="1" applyFont="1" applyFill="1" applyBorder="1" applyAlignment="1">
      <alignment horizontal="right" wrapText="1"/>
    </xf>
    <xf numFmtId="14" fontId="5" fillId="0" borderId="6" xfId="1" applyNumberFormat="1" applyFont="1" applyFill="1" applyBorder="1" applyAlignment="1">
      <alignment horizontal="left" wrapText="1"/>
    </xf>
    <xf numFmtId="2" fontId="0" fillId="0" borderId="1" xfId="0" applyNumberFormat="1" applyFont="1" applyFill="1" applyBorder="1" applyAlignment="1">
      <alignment wrapText="1"/>
    </xf>
    <xf numFmtId="2" fontId="0" fillId="0" borderId="1" xfId="0" applyNumberFormat="1" applyFont="1" applyFill="1" applyBorder="1" applyAlignment="1">
      <alignment horizontal="right" wrapText="1"/>
    </xf>
    <xf numFmtId="2" fontId="5" fillId="0" borderId="1" xfId="1" applyNumberFormat="1" applyFont="1" applyFill="1" applyBorder="1" applyAlignment="1">
      <alignment horizontal="right" wrapText="1"/>
    </xf>
    <xf numFmtId="10" fontId="0" fillId="0" borderId="1" xfId="0" applyNumberFormat="1" applyFont="1" applyFill="1" applyBorder="1" applyAlignment="1">
      <alignment horizontal="center" wrapText="1"/>
    </xf>
    <xf numFmtId="0" fontId="0" fillId="0" borderId="1" xfId="0" applyFont="1" applyFill="1" applyBorder="1" applyAlignment="1">
      <alignment vertical="center" wrapText="1"/>
    </xf>
    <xf numFmtId="0" fontId="0" fillId="0" borderId="1" xfId="0" applyFont="1" applyFill="1" applyBorder="1" applyAlignment="1">
      <alignment horizontal="right" wrapText="1"/>
    </xf>
    <xf numFmtId="0" fontId="12" fillId="0" borderId="1" xfId="0" applyFont="1" applyFill="1" applyBorder="1" applyAlignment="1">
      <alignment wrapText="1"/>
    </xf>
    <xf numFmtId="0" fontId="9" fillId="0" borderId="1" xfId="0" applyFont="1" applyFill="1" applyBorder="1" applyAlignment="1">
      <alignment wrapText="1"/>
    </xf>
    <xf numFmtId="0" fontId="10" fillId="0" borderId="1" xfId="0" applyFont="1" applyFill="1" applyBorder="1" applyAlignment="1">
      <alignment wrapText="1"/>
    </xf>
    <xf numFmtId="0" fontId="0" fillId="0" borderId="1" xfId="0" applyNumberFormat="1" applyFont="1" applyFill="1" applyBorder="1" applyAlignment="1">
      <alignment wrapText="1"/>
    </xf>
    <xf numFmtId="165" fontId="0" fillId="0" borderId="1" xfId="0" applyNumberFormat="1" applyFont="1" applyFill="1" applyBorder="1" applyAlignment="1">
      <alignment wrapText="1"/>
    </xf>
    <xf numFmtId="0" fontId="7" fillId="3" borderId="7" xfId="0" applyFont="1" applyFill="1" applyBorder="1" applyAlignment="1" applyProtection="1">
      <alignment horizontal="right" vertical="center" wrapText="1"/>
    </xf>
    <xf numFmtId="0" fontId="6" fillId="3" borderId="7" xfId="4" applyFill="1" applyBorder="1" applyAlignment="1" applyProtection="1">
      <alignment horizontal="center" vertical="center" wrapText="1"/>
    </xf>
    <xf numFmtId="0" fontId="0" fillId="5" borderId="7" xfId="0" applyFont="1" applyFill="1" applyBorder="1" applyAlignment="1" applyProtection="1">
      <alignment horizontal="center" vertical="center" wrapText="1"/>
    </xf>
    <xf numFmtId="166" fontId="0" fillId="5" borderId="7" xfId="0" applyNumberFormat="1" applyFill="1" applyBorder="1" applyProtection="1"/>
    <xf numFmtId="0" fontId="7" fillId="2" borderId="7"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wrapText="1"/>
    </xf>
    <xf numFmtId="0" fontId="0" fillId="2" borderId="7" xfId="0" applyFont="1" applyFill="1" applyBorder="1" applyAlignment="1" applyProtection="1">
      <alignment horizontal="center" vertical="center"/>
    </xf>
    <xf numFmtId="0" fontId="0" fillId="3" borderId="7" xfId="0" applyFill="1" applyBorder="1" applyAlignment="1" applyProtection="1">
      <alignment horizontal="center"/>
    </xf>
    <xf numFmtId="164" fontId="0" fillId="5" borderId="7" xfId="0" applyNumberFormat="1" applyFont="1" applyFill="1" applyBorder="1" applyAlignment="1" applyProtection="1">
      <alignment horizontal="center" vertical="center" wrapText="1"/>
    </xf>
    <xf numFmtId="10" fontId="0" fillId="5" borderId="7" xfId="0" applyNumberFormat="1"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166" fontId="0" fillId="5" borderId="7" xfId="0" applyNumberFormat="1"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0" fillId="2" borderId="8" xfId="0" applyFont="1" applyFill="1" applyBorder="1" applyAlignment="1" applyProtection="1">
      <alignment horizontal="center" vertical="center" wrapText="1"/>
    </xf>
    <xf numFmtId="0" fontId="0" fillId="3" borderId="8" xfId="0" applyFont="1" applyFill="1" applyBorder="1" applyAlignment="1" applyProtection="1">
      <alignment horizontal="center"/>
    </xf>
    <xf numFmtId="0" fontId="0" fillId="3" borderId="7" xfId="0" applyFill="1" applyBorder="1" applyAlignment="1">
      <alignment horizontal="center" wrapText="1"/>
    </xf>
    <xf numFmtId="2" fontId="0" fillId="0" borderId="7" xfId="0" applyNumberFormat="1" applyFont="1" applyFill="1" applyBorder="1" applyAlignment="1" applyProtection="1">
      <alignment horizontal="center"/>
      <protection locked="0"/>
    </xf>
    <xf numFmtId="2" fontId="0" fillId="0" borderId="7" xfId="0" quotePrefix="1" applyNumberFormat="1" applyFont="1" applyFill="1" applyBorder="1" applyAlignment="1" applyProtection="1">
      <alignment horizontal="center"/>
      <protection locked="0"/>
    </xf>
    <xf numFmtId="0" fontId="0" fillId="0" borderId="7" xfId="0" applyFont="1" applyBorder="1" applyAlignment="1" applyProtection="1">
      <alignment horizontal="center"/>
      <protection locked="0"/>
    </xf>
    <xf numFmtId="1" fontId="0" fillId="0" borderId="7" xfId="0" applyNumberFormat="1" applyFont="1" applyBorder="1" applyAlignment="1" applyProtection="1">
      <alignment horizontal="center"/>
      <protection locked="0"/>
    </xf>
    <xf numFmtId="0" fontId="0" fillId="0" borderId="8" xfId="0" applyFont="1" applyBorder="1" applyAlignment="1" applyProtection="1">
      <alignment horizontal="center"/>
      <protection locked="0"/>
    </xf>
    <xf numFmtId="1" fontId="0" fillId="0" borderId="8" xfId="0" applyNumberFormat="1" applyFont="1" applyBorder="1" applyAlignment="1" applyProtection="1">
      <alignment horizontal="center"/>
      <protection locked="0"/>
    </xf>
    <xf numFmtId="0" fontId="0" fillId="0" borderId="0" xfId="0" applyFont="1" applyFill="1"/>
    <xf numFmtId="0" fontId="0" fillId="0" borderId="7" xfId="0" applyFont="1" applyFill="1" applyBorder="1" applyAlignment="1">
      <alignment wrapText="1"/>
    </xf>
    <xf numFmtId="0" fontId="3" fillId="3" borderId="7" xfId="0" applyFont="1" applyFill="1" applyBorder="1" applyAlignment="1" applyProtection="1">
      <alignment horizontal="center" vertical="center" wrapText="1"/>
    </xf>
    <xf numFmtId="0" fontId="0" fillId="4" borderId="7" xfId="0" applyFont="1" applyFill="1" applyBorder="1" applyAlignment="1" applyProtection="1">
      <alignment horizontal="center" vertical="center" wrapText="1"/>
      <protection locked="0"/>
    </xf>
    <xf numFmtId="0" fontId="0" fillId="0" borderId="2" xfId="0" applyFont="1" applyFill="1" applyBorder="1" applyAlignment="1">
      <alignment wrapText="1"/>
    </xf>
    <xf numFmtId="0" fontId="5" fillId="0" borderId="2" xfId="1" applyFont="1" applyFill="1" applyBorder="1" applyAlignment="1">
      <alignment wrapText="1"/>
    </xf>
    <xf numFmtId="0" fontId="0" fillId="3" borderId="7" xfId="0" applyFont="1" applyFill="1" applyBorder="1" applyAlignment="1" applyProtection="1">
      <alignment horizontal="center"/>
    </xf>
    <xf numFmtId="166" fontId="0" fillId="0" borderId="7" xfId="0" applyNumberFormat="1" applyBorder="1"/>
    <xf numFmtId="0" fontId="10" fillId="0" borderId="7" xfId="0" applyFont="1" applyFill="1" applyBorder="1" applyAlignment="1">
      <alignment wrapText="1"/>
    </xf>
    <xf numFmtId="0" fontId="0" fillId="0" borderId="7" xfId="0" applyFont="1" applyFill="1" applyBorder="1"/>
    <xf numFmtId="0" fontId="0" fillId="3" borderId="7" xfId="0" applyFont="1" applyFill="1" applyBorder="1" applyAlignment="1" applyProtection="1">
      <alignment horizontal="center" vertical="center" wrapText="1"/>
    </xf>
    <xf numFmtId="14" fontId="12" fillId="0" borderId="6" xfId="0" applyNumberFormat="1" applyFont="1" applyFill="1" applyBorder="1" applyAlignment="1">
      <alignment horizontal="left" wrapText="1"/>
    </xf>
    <xf numFmtId="0" fontId="0" fillId="3" borderId="7" xfId="0" applyFill="1" applyBorder="1" applyAlignment="1" applyProtection="1">
      <alignment horizontal="center"/>
    </xf>
    <xf numFmtId="2" fontId="0" fillId="6" borderId="7" xfId="0" applyNumberFormat="1" applyFont="1" applyFill="1" applyBorder="1" applyAlignment="1" applyProtection="1">
      <alignment horizontal="center"/>
    </xf>
    <xf numFmtId="0" fontId="0" fillId="6" borderId="7" xfId="0" applyFont="1" applyFill="1" applyBorder="1" applyAlignment="1" applyProtection="1">
      <alignment horizontal="center"/>
    </xf>
    <xf numFmtId="1" fontId="0" fillId="6" borderId="7" xfId="0" applyNumberFormat="1" applyFont="1" applyFill="1" applyBorder="1" applyAlignment="1" applyProtection="1">
      <alignment horizontal="center"/>
    </xf>
    <xf numFmtId="4" fontId="0" fillId="6" borderId="7" xfId="0" applyNumberFormat="1" applyFont="1" applyFill="1" applyBorder="1" applyAlignment="1" applyProtection="1">
      <alignment horizontal="center"/>
    </xf>
    <xf numFmtId="2" fontId="0" fillId="6" borderId="7" xfId="0" applyNumberFormat="1" applyFont="1" applyFill="1" applyBorder="1" applyAlignment="1" applyProtection="1">
      <alignment horizontal="center" vertical="center" wrapText="1"/>
    </xf>
    <xf numFmtId="1" fontId="0" fillId="6" borderId="7" xfId="0" applyNumberFormat="1" applyFont="1" applyFill="1" applyBorder="1" applyAlignment="1" applyProtection="1">
      <alignment horizontal="center" vertical="center" wrapText="1"/>
    </xf>
    <xf numFmtId="11" fontId="0" fillId="6" borderId="7" xfId="0" applyNumberFormat="1" applyFont="1" applyFill="1" applyBorder="1" applyAlignment="1" applyProtection="1">
      <alignment horizontal="center" vertical="center" wrapText="1"/>
    </xf>
    <xf numFmtId="0" fontId="0" fillId="6" borderId="0" xfId="0" applyFont="1" applyFill="1" applyBorder="1" applyAlignment="1">
      <alignment horizontal="center" vertical="center" wrapText="1"/>
    </xf>
    <xf numFmtId="0" fontId="0" fillId="6" borderId="0" xfId="0" applyFont="1" applyFill="1" applyBorder="1" applyAlignment="1">
      <alignment vertical="center"/>
    </xf>
    <xf numFmtId="2" fontId="0" fillId="4" borderId="7" xfId="0" applyNumberFormat="1" applyFont="1" applyFill="1" applyBorder="1" applyAlignment="1" applyProtection="1">
      <alignment horizontal="center" vertical="center" wrapText="1"/>
      <protection locked="0"/>
    </xf>
    <xf numFmtId="1" fontId="0" fillId="4" borderId="7" xfId="0" applyNumberFormat="1" applyFont="1" applyFill="1" applyBorder="1" applyAlignment="1" applyProtection="1">
      <alignment horizontal="center" vertical="center" wrapText="1"/>
      <protection locked="0"/>
    </xf>
    <xf numFmtId="4" fontId="0" fillId="4" borderId="7" xfId="0" applyNumberFormat="1" applyFont="1" applyFill="1" applyBorder="1" applyAlignment="1" applyProtection="1">
      <alignment horizontal="center" vertical="center" wrapText="1"/>
      <protection locked="0"/>
    </xf>
    <xf numFmtId="0" fontId="0" fillId="6" borderId="7" xfId="0" applyFont="1" applyFill="1" applyBorder="1" applyAlignment="1" applyProtection="1">
      <alignment horizontal="center" vertical="center" wrapText="1"/>
    </xf>
    <xf numFmtId="0" fontId="0" fillId="4" borderId="7" xfId="0" applyFont="1" applyFill="1" applyBorder="1" applyAlignment="1" applyProtection="1">
      <alignment horizontal="center"/>
      <protection locked="0"/>
    </xf>
    <xf numFmtId="0" fontId="18" fillId="3" borderId="7" xfId="0" applyFont="1" applyFill="1" applyBorder="1" applyAlignment="1">
      <alignment horizontal="center" vertical="center" wrapText="1"/>
    </xf>
    <xf numFmtId="0" fontId="18" fillId="3" borderId="7" xfId="0" applyFont="1" applyFill="1" applyBorder="1" applyAlignment="1" applyProtection="1">
      <alignment horizontal="center" vertical="center" wrapText="1"/>
    </xf>
    <xf numFmtId="0" fontId="0" fillId="7" borderId="0" xfId="0" applyFont="1" applyFill="1" applyBorder="1" applyAlignment="1" applyProtection="1">
      <alignment horizontal="center"/>
    </xf>
    <xf numFmtId="0" fontId="3" fillId="7" borderId="0" xfId="0" applyFont="1" applyFill="1" applyBorder="1" applyAlignment="1" applyProtection="1">
      <alignment horizontal="center"/>
    </xf>
    <xf numFmtId="0" fontId="0" fillId="8" borderId="0" xfId="0" applyFont="1" applyFill="1" applyBorder="1" applyAlignment="1" applyProtection="1">
      <alignment horizontal="center"/>
    </xf>
    <xf numFmtId="167" fontId="0" fillId="0" borderId="0" xfId="0" applyNumberFormat="1"/>
    <xf numFmtId="168" fontId="0" fillId="0" borderId="0" xfId="0" applyNumberFormat="1"/>
    <xf numFmtId="169" fontId="0" fillId="0" borderId="0" xfId="0" applyNumberFormat="1"/>
    <xf numFmtId="0" fontId="19" fillId="0" borderId="7" xfId="0" applyFont="1" applyBorder="1" applyAlignment="1" applyProtection="1">
      <alignment horizontal="left" wrapText="1"/>
    </xf>
    <xf numFmtId="167" fontId="22" fillId="0"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wrapText="1"/>
    </xf>
    <xf numFmtId="0" fontId="22" fillId="0" borderId="7" xfId="0" applyFont="1" applyBorder="1" applyAlignment="1" applyProtection="1">
      <alignment horizontal="center" vertical="center" wrapText="1"/>
      <protection locked="0"/>
    </xf>
    <xf numFmtId="0" fontId="19" fillId="0" borderId="7" xfId="0" applyFont="1" applyFill="1" applyBorder="1" applyAlignment="1" applyProtection="1">
      <alignment horizontal="left" wrapText="1"/>
    </xf>
    <xf numFmtId="0" fontId="29" fillId="0" borderId="7" xfId="4" applyFont="1" applyFill="1" applyBorder="1" applyAlignment="1" applyProtection="1">
      <alignment horizontal="center" wrapText="1"/>
    </xf>
    <xf numFmtId="0" fontId="22" fillId="0" borderId="7" xfId="0" applyFont="1" applyBorder="1" applyAlignment="1" applyProtection="1">
      <alignment horizontal="left" vertical="center" wrapText="1"/>
      <protection locked="0"/>
    </xf>
    <xf numFmtId="0" fontId="22" fillId="0" borderId="7" xfId="0" applyFont="1" applyFill="1" applyBorder="1" applyAlignment="1" applyProtection="1">
      <alignment horizontal="left" vertical="center" wrapText="1"/>
      <protection locked="0"/>
    </xf>
    <xf numFmtId="0" fontId="26" fillId="0" borderId="7" xfId="0" applyFont="1" applyFill="1" applyBorder="1" applyAlignment="1" applyProtection="1">
      <alignment horizontal="center" vertical="center" wrapText="1"/>
      <protection locked="0"/>
    </xf>
    <xf numFmtId="0" fontId="22" fillId="4" borderId="7" xfId="0" applyFont="1" applyFill="1" applyBorder="1" applyAlignment="1" applyProtection="1">
      <alignment horizontal="center" vertical="center" wrapText="1"/>
      <protection locked="0"/>
    </xf>
    <xf numFmtId="0" fontId="22" fillId="0" borderId="7"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left" wrapText="1"/>
    </xf>
    <xf numFmtId="0" fontId="27" fillId="0" borderId="7" xfId="4" applyFont="1" applyFill="1" applyBorder="1" applyAlignment="1" applyProtection="1">
      <alignment horizontal="left" wrapText="1"/>
    </xf>
    <xf numFmtId="0" fontId="27" fillId="0" borderId="7" xfId="0" applyFont="1" applyFill="1" applyBorder="1" applyAlignment="1" applyProtection="1">
      <alignment wrapText="1"/>
    </xf>
    <xf numFmtId="0" fontId="26" fillId="0" borderId="7"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167" fontId="22" fillId="0" borderId="7" xfId="0" applyNumberFormat="1" applyFont="1" applyFill="1" applyBorder="1" applyAlignment="1" applyProtection="1">
      <alignment horizontal="left" vertical="center" wrapText="1"/>
    </xf>
    <xf numFmtId="167" fontId="22" fillId="0" borderId="0" xfId="0" applyNumberFormat="1" applyFont="1" applyFill="1" applyBorder="1" applyAlignment="1" applyProtection="1">
      <alignment horizontal="center" vertical="center" wrapText="1"/>
    </xf>
    <xf numFmtId="167" fontId="22" fillId="0" borderId="3" xfId="0" applyNumberFormat="1" applyFont="1" applyFill="1" applyBorder="1" applyAlignment="1" applyProtection="1">
      <alignment horizontal="center" vertical="center" wrapText="1"/>
    </xf>
    <xf numFmtId="167" fontId="25" fillId="0" borderId="15" xfId="0" applyNumberFormat="1" applyFont="1" applyFill="1" applyBorder="1" applyAlignment="1" applyProtection="1">
      <alignment horizontal="center" vertical="center" wrapText="1"/>
    </xf>
    <xf numFmtId="167" fontId="25" fillId="0" borderId="16"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left" wrapText="1"/>
    </xf>
    <xf numFmtId="0" fontId="26" fillId="0" borderId="7" xfId="0" applyFont="1" applyFill="1" applyBorder="1" applyAlignment="1" applyProtection="1">
      <alignment horizontal="left" vertical="center" wrapText="1"/>
      <protection locked="0"/>
    </xf>
    <xf numFmtId="0" fontId="27" fillId="3" borderId="7" xfId="0" applyFont="1" applyFill="1" applyBorder="1" applyAlignment="1" applyProtection="1">
      <alignment horizontal="left" wrapText="1"/>
    </xf>
    <xf numFmtId="0" fontId="22" fillId="0" borderId="3" xfId="0" applyFont="1" applyBorder="1" applyAlignment="1">
      <alignment wrapText="1"/>
    </xf>
    <xf numFmtId="0" fontId="28" fillId="0" borderId="7" xfId="0" applyFont="1" applyFill="1" applyBorder="1" applyAlignment="1" applyProtection="1">
      <alignment wrapText="1"/>
    </xf>
    <xf numFmtId="167" fontId="28" fillId="0" borderId="7" xfId="0" applyNumberFormat="1" applyFont="1" applyFill="1" applyBorder="1" applyAlignment="1" applyProtection="1">
      <alignment horizontal="center" wrapText="1"/>
    </xf>
    <xf numFmtId="0" fontId="23" fillId="0" borderId="3" xfId="0" applyFont="1" applyFill="1" applyBorder="1" applyAlignment="1" applyProtection="1">
      <alignment horizontal="left" wrapText="1"/>
    </xf>
    <xf numFmtId="0" fontId="31" fillId="0" borderId="3" xfId="0" applyFont="1" applyFill="1" applyBorder="1" applyAlignment="1" applyProtection="1">
      <alignment horizontal="left" wrapText="1"/>
    </xf>
    <xf numFmtId="0" fontId="28" fillId="0" borderId="3" xfId="0" applyFont="1" applyFill="1" applyBorder="1" applyAlignment="1" applyProtection="1">
      <alignment horizontal="left" wrapText="1"/>
    </xf>
    <xf numFmtId="0" fontId="19" fillId="0" borderId="7" xfId="0" applyFont="1" applyBorder="1" applyAlignment="1" applyProtection="1">
      <alignment horizontal="left"/>
    </xf>
    <xf numFmtId="0" fontId="19" fillId="0" borderId="7" xfId="0" applyFont="1" applyFill="1" applyBorder="1" applyAlignment="1" applyProtection="1">
      <alignment horizontal="left"/>
    </xf>
    <xf numFmtId="0" fontId="20" fillId="0" borderId="7" xfId="0" applyFont="1" applyFill="1" applyBorder="1" applyAlignment="1" applyProtection="1">
      <alignment horizontal="left" wrapText="1"/>
    </xf>
    <xf numFmtId="0" fontId="33" fillId="0" borderId="7" xfId="0" applyFont="1" applyFill="1" applyBorder="1" applyAlignment="1" applyProtection="1">
      <alignment horizontal="left" wrapText="1"/>
    </xf>
    <xf numFmtId="0" fontId="28" fillId="0" borderId="7" xfId="0" applyFont="1" applyFill="1" applyBorder="1" applyAlignment="1">
      <alignment wrapText="1"/>
    </xf>
    <xf numFmtId="0" fontId="27" fillId="0" borderId="7" xfId="0" applyFont="1" applyFill="1" applyBorder="1" applyAlignment="1">
      <alignment wrapText="1"/>
    </xf>
    <xf numFmtId="0" fontId="28" fillId="0" borderId="7" xfId="0" applyFont="1" applyFill="1" applyBorder="1" applyAlignment="1" applyProtection="1">
      <alignment wrapText="1"/>
      <protection locked="0"/>
    </xf>
    <xf numFmtId="0" fontId="28" fillId="0" borderId="0" xfId="0" applyFont="1" applyFill="1" applyBorder="1" applyAlignment="1">
      <alignment wrapText="1"/>
    </xf>
    <xf numFmtId="0" fontId="27" fillId="0" borderId="0" xfId="0" applyFont="1" applyFill="1" applyBorder="1" applyAlignment="1" applyProtection="1">
      <alignment vertical="center" wrapText="1"/>
    </xf>
    <xf numFmtId="0" fontId="0" fillId="0" borderId="7" xfId="0" applyBorder="1"/>
    <xf numFmtId="0" fontId="0" fillId="0" borderId="7" xfId="0" applyBorder="1" applyAlignment="1">
      <alignment wrapText="1"/>
    </xf>
    <xf numFmtId="0" fontId="0" fillId="0" borderId="7" xfId="0" applyBorder="1" applyAlignment="1">
      <alignment horizontal="left"/>
    </xf>
    <xf numFmtId="14" fontId="0" fillId="0" borderId="7" xfId="0" applyNumberFormat="1" applyBorder="1" applyAlignment="1">
      <alignment horizontal="left"/>
    </xf>
    <xf numFmtId="0" fontId="0" fillId="0" borderId="7" xfId="0" applyFont="1" applyBorder="1" applyAlignment="1">
      <alignment horizontal="right"/>
    </xf>
    <xf numFmtId="14" fontId="0" fillId="0" borderId="7" xfId="0" applyNumberFormat="1" applyBorder="1" applyAlignment="1">
      <alignment horizontal="left" wrapText="1"/>
    </xf>
    <xf numFmtId="9" fontId="0" fillId="0" borderId="7" xfId="0" applyNumberFormat="1" applyFont="1" applyFill="1" applyBorder="1" applyAlignment="1">
      <alignment horizontal="right"/>
    </xf>
    <xf numFmtId="9" fontId="0" fillId="0" borderId="7" xfId="0" applyNumberFormat="1" applyFont="1" applyBorder="1" applyAlignment="1">
      <alignment horizontal="right"/>
    </xf>
    <xf numFmtId="10" fontId="0" fillId="0" borderId="7" xfId="0" applyNumberFormat="1" applyBorder="1" applyAlignment="1">
      <alignment horizontal="right"/>
    </xf>
    <xf numFmtId="0" fontId="5" fillId="0" borderId="7" xfId="1" applyFont="1" applyFill="1" applyBorder="1" applyAlignment="1">
      <alignment wrapText="1"/>
    </xf>
    <xf numFmtId="0" fontId="9" fillId="0" borderId="7" xfId="0" applyFont="1" applyBorder="1" applyAlignment="1">
      <alignment horizontal="right"/>
    </xf>
    <xf numFmtId="0" fontId="9" fillId="0" borderId="7" xfId="0" applyFont="1" applyBorder="1" applyAlignment="1">
      <alignment wrapText="1"/>
    </xf>
    <xf numFmtId="0" fontId="9" fillId="0" borderId="7" xfId="0" applyFont="1" applyFill="1" applyBorder="1" applyAlignment="1">
      <alignment wrapText="1"/>
    </xf>
    <xf numFmtId="0" fontId="9" fillId="0" borderId="7" xfId="0" applyFont="1" applyBorder="1"/>
    <xf numFmtId="0" fontId="9" fillId="0" borderId="7" xfId="0" applyFont="1" applyFill="1" applyBorder="1" applyAlignment="1">
      <alignment horizontal="right" wrapText="1"/>
    </xf>
    <xf numFmtId="0" fontId="0" fillId="0" borderId="7" xfId="0" applyFont="1" applyBorder="1" applyAlignment="1">
      <alignment horizontal="left"/>
    </xf>
    <xf numFmtId="14" fontId="9" fillId="0" borderId="7" xfId="0" applyNumberFormat="1" applyFont="1" applyBorder="1" applyAlignment="1">
      <alignment horizontal="left"/>
    </xf>
    <xf numFmtId="0" fontId="0" fillId="0" borderId="7" xfId="0" applyFont="1" applyBorder="1" applyAlignment="1">
      <alignment horizontal="left" wrapText="1"/>
    </xf>
    <xf numFmtId="0" fontId="0" fillId="0" borderId="7" xfId="0" applyFont="1" applyFill="1" applyBorder="1" applyAlignment="1">
      <alignment horizontal="left"/>
    </xf>
    <xf numFmtId="14" fontId="0" fillId="0" borderId="7" xfId="0" applyNumberFormat="1" applyFont="1" applyBorder="1" applyAlignment="1">
      <alignment horizontal="left"/>
    </xf>
    <xf numFmtId="9" fontId="36" fillId="0" borderId="7" xfId="0" applyNumberFormat="1" applyFont="1" applyBorder="1" applyAlignment="1">
      <alignment horizontal="right"/>
    </xf>
    <xf numFmtId="0" fontId="0" fillId="0" borderId="7" xfId="0" applyBorder="1" applyAlignment="1">
      <alignment horizontal="left" wrapText="1"/>
    </xf>
    <xf numFmtId="0" fontId="0" fillId="0" borderId="7" xfId="0" applyFont="1" applyFill="1" applyBorder="1" applyAlignment="1">
      <alignment horizontal="right" wrapText="1"/>
    </xf>
    <xf numFmtId="0" fontId="0" fillId="0" borderId="7" xfId="0" applyFont="1" applyBorder="1" applyAlignment="1">
      <alignment horizontal="right" wrapText="1"/>
    </xf>
    <xf numFmtId="0" fontId="0" fillId="0" borderId="7" xfId="0" applyFont="1" applyBorder="1" applyAlignment="1">
      <alignment wrapText="1"/>
    </xf>
    <xf numFmtId="0" fontId="0" fillId="0" borderId="7" xfId="0" applyFont="1" applyBorder="1"/>
    <xf numFmtId="166" fontId="0" fillId="0" borderId="7" xfId="0" applyNumberFormat="1" applyBorder="1" applyAlignment="1">
      <alignment horizontal="right"/>
    </xf>
    <xf numFmtId="0" fontId="0" fillId="0" borderId="7" xfId="0" applyFill="1" applyBorder="1"/>
    <xf numFmtId="0" fontId="0" fillId="0" borderId="7" xfId="0" applyFill="1" applyBorder="1" applyAlignment="1">
      <alignment wrapText="1"/>
    </xf>
    <xf numFmtId="0" fontId="0" fillId="0" borderId="7" xfId="0" applyFill="1" applyBorder="1" applyAlignment="1">
      <alignment horizontal="right"/>
    </xf>
    <xf numFmtId="14" fontId="0" fillId="0" borderId="7" xfId="0" applyNumberFormat="1" applyFill="1" applyBorder="1" applyAlignment="1">
      <alignment horizontal="left"/>
    </xf>
    <xf numFmtId="0" fontId="0" fillId="0" borderId="7" xfId="0" applyFont="1" applyFill="1" applyBorder="1" applyAlignment="1">
      <alignment horizontal="left" wrapText="1"/>
    </xf>
    <xf numFmtId="0" fontId="0" fillId="0" borderId="7" xfId="0" applyFill="1" applyBorder="1" applyAlignment="1">
      <alignment horizontal="right" wrapText="1"/>
    </xf>
    <xf numFmtId="9" fontId="0" fillId="0" borderId="7" xfId="0" applyNumberFormat="1" applyFill="1" applyBorder="1" applyAlignment="1">
      <alignment horizontal="right" wrapText="1"/>
    </xf>
    <xf numFmtId="0" fontId="0" fillId="0" borderId="3" xfId="0" applyBorder="1"/>
    <xf numFmtId="0" fontId="9" fillId="0" borderId="7" xfId="0" applyFont="1" applyFill="1" applyBorder="1"/>
    <xf numFmtId="0" fontId="9" fillId="0" borderId="7" xfId="0" applyFont="1" applyFill="1" applyBorder="1" applyAlignment="1">
      <alignment horizontal="right"/>
    </xf>
    <xf numFmtId="9" fontId="9" fillId="0" borderId="7" xfId="0" applyNumberFormat="1" applyFont="1" applyFill="1" applyBorder="1" applyAlignment="1">
      <alignment horizontal="right"/>
    </xf>
    <xf numFmtId="14" fontId="9" fillId="0" borderId="7" xfId="0" applyNumberFormat="1" applyFont="1" applyFill="1" applyBorder="1" applyAlignment="1">
      <alignment horizontal="left"/>
    </xf>
    <xf numFmtId="0" fontId="0" fillId="0" borderId="0" xfId="0" applyAlignment="1">
      <alignment horizontal="left"/>
    </xf>
    <xf numFmtId="0" fontId="3" fillId="0" borderId="7" xfId="0" applyFont="1" applyBorder="1" applyAlignment="1">
      <alignment horizontal="left" wrapText="1"/>
    </xf>
    <xf numFmtId="14" fontId="3" fillId="0" borderId="0" xfId="0" applyNumberFormat="1" applyFont="1" applyAlignment="1">
      <alignment horizontal="left"/>
    </xf>
    <xf numFmtId="164" fontId="0" fillId="0" borderId="0" xfId="0" applyNumberFormat="1" applyAlignment="1">
      <alignment horizontal="right"/>
    </xf>
    <xf numFmtId="0" fontId="0" fillId="0" borderId="0" xfId="0" applyAlignment="1">
      <alignment horizontal="right"/>
    </xf>
    <xf numFmtId="0" fontId="0" fillId="0" borderId="0" xfId="0" applyBorder="1" applyAlignment="1">
      <alignment wrapText="1"/>
    </xf>
    <xf numFmtId="0" fontId="0" fillId="0" borderId="0" xfId="0" applyAlignment="1">
      <alignment wrapText="1"/>
    </xf>
    <xf numFmtId="164" fontId="0" fillId="0" borderId="0" xfId="0" applyNumberFormat="1" applyAlignment="1">
      <alignment horizontal="right" wrapText="1"/>
    </xf>
    <xf numFmtId="0" fontId="0" fillId="0" borderId="0" xfId="0" applyAlignment="1">
      <alignment horizontal="right" wrapText="1"/>
    </xf>
    <xf numFmtId="0" fontId="0" fillId="0" borderId="0" xfId="0" applyAlignment="1">
      <alignment horizontal="left" wrapText="1"/>
    </xf>
    <xf numFmtId="0" fontId="38" fillId="0" borderId="0" xfId="0" applyFont="1" applyAlignment="1">
      <alignment horizontal="right" vertical="center" wrapText="1"/>
    </xf>
    <xf numFmtId="0" fontId="0" fillId="0" borderId="7" xfId="0" applyBorder="1" applyAlignment="1"/>
    <xf numFmtId="164" fontId="0" fillId="0" borderId="7" xfId="0" applyNumberFormat="1" applyBorder="1" applyAlignment="1">
      <alignment horizontal="right"/>
    </xf>
    <xf numFmtId="164" fontId="0" fillId="0" borderId="7" xfId="5" applyNumberFormat="1" applyFont="1" applyBorder="1" applyAlignment="1">
      <alignment horizontal="right"/>
    </xf>
    <xf numFmtId="164" fontId="9" fillId="0" borderId="7" xfId="0" applyNumberFormat="1" applyFont="1" applyFill="1" applyBorder="1" applyAlignment="1">
      <alignment horizontal="right" wrapText="1"/>
    </xf>
    <xf numFmtId="164" fontId="0" fillId="0" borderId="7" xfId="0" applyNumberFormat="1" applyFont="1" applyBorder="1" applyAlignment="1">
      <alignment horizontal="right"/>
    </xf>
    <xf numFmtId="164" fontId="0" fillId="0" borderId="7" xfId="0" applyNumberFormat="1" applyBorder="1" applyAlignment="1">
      <alignment horizontal="right" wrapText="1"/>
    </xf>
    <xf numFmtId="164" fontId="0" fillId="0" borderId="7" xfId="5" applyNumberFormat="1" applyFont="1" applyBorder="1" applyAlignment="1">
      <alignment horizontal="right" wrapText="1"/>
    </xf>
    <xf numFmtId="164" fontId="0" fillId="0" borderId="7" xfId="0" applyNumberFormat="1" applyFont="1" applyFill="1" applyBorder="1" applyAlignment="1">
      <alignment horizontal="right" wrapText="1"/>
    </xf>
    <xf numFmtId="2" fontId="0" fillId="0" borderId="7" xfId="0" applyNumberFormat="1" applyBorder="1" applyAlignment="1">
      <alignment horizontal="right"/>
    </xf>
    <xf numFmtId="1" fontId="0" fillId="0" borderId="7" xfId="0" applyNumberFormat="1" applyBorder="1" applyAlignment="1">
      <alignment horizontal="right"/>
    </xf>
    <xf numFmtId="0" fontId="0" fillId="0" borderId="7" xfId="0" applyNumberFormat="1" applyBorder="1" applyAlignment="1">
      <alignment horizontal="right"/>
    </xf>
    <xf numFmtId="0" fontId="0" fillId="0" borderId="0" xfId="0" applyFill="1"/>
    <xf numFmtId="170" fontId="0" fillId="0" borderId="7" xfId="0" applyNumberFormat="1" applyBorder="1" applyAlignment="1">
      <alignment horizontal="right"/>
    </xf>
    <xf numFmtId="171" fontId="0" fillId="0" borderId="7" xfId="0" applyNumberFormat="1" applyBorder="1" applyAlignment="1">
      <alignment horizontal="right"/>
    </xf>
    <xf numFmtId="164" fontId="0" fillId="0" borderId="7" xfId="0" applyNumberFormat="1" applyFill="1" applyBorder="1" applyAlignment="1">
      <alignment horizontal="right"/>
    </xf>
    <xf numFmtId="0" fontId="36" fillId="0" borderId="0" xfId="0" applyFont="1"/>
    <xf numFmtId="164" fontId="0" fillId="0" borderId="7" xfId="0" applyNumberFormat="1" applyFill="1" applyBorder="1" applyAlignment="1">
      <alignment horizontal="right" wrapText="1"/>
    </xf>
    <xf numFmtId="0" fontId="0" fillId="0" borderId="7" xfId="0" applyFont="1" applyBorder="1" applyAlignment="1"/>
    <xf numFmtId="0" fontId="9" fillId="0" borderId="0" xfId="0" applyFont="1" applyFill="1"/>
    <xf numFmtId="164" fontId="9" fillId="0" borderId="7" xfId="0" applyNumberFormat="1" applyFont="1" applyFill="1" applyBorder="1" applyAlignment="1">
      <alignment horizontal="right"/>
    </xf>
    <xf numFmtId="0" fontId="30" fillId="0" borderId="0" xfId="0" applyFont="1" applyAlignment="1">
      <alignment horizontal="center" vertical="center"/>
    </xf>
    <xf numFmtId="9" fontId="0" fillId="0" borderId="7" xfId="0" applyNumberFormat="1" applyBorder="1" applyAlignment="1">
      <alignment vertical="center"/>
    </xf>
    <xf numFmtId="9" fontId="0" fillId="0" borderId="7" xfId="0" applyNumberFormat="1" applyBorder="1" applyAlignment="1"/>
    <xf numFmtId="9" fontId="0" fillId="0" borderId="7" xfId="0" applyNumberFormat="1" applyBorder="1" applyAlignment="1">
      <alignment wrapText="1"/>
    </xf>
    <xf numFmtId="9" fontId="0" fillId="0" borderId="8" xfId="0" applyNumberFormat="1" applyBorder="1" applyAlignment="1"/>
    <xf numFmtId="0" fontId="19" fillId="0" borderId="8" xfId="0" applyFont="1" applyBorder="1" applyAlignment="1" applyProtection="1">
      <alignment wrapText="1"/>
    </xf>
    <xf numFmtId="0" fontId="28" fillId="0" borderId="7" xfId="0" applyFont="1" applyBorder="1" applyAlignment="1" applyProtection="1">
      <alignment wrapText="1"/>
      <protection locked="0"/>
    </xf>
    <xf numFmtId="0" fontId="35" fillId="0" borderId="18" xfId="0" applyFont="1" applyBorder="1" applyAlignment="1">
      <alignment vertical="center" wrapText="1"/>
    </xf>
    <xf numFmtId="0" fontId="35" fillId="0" borderId="19" xfId="0" applyFont="1" applyBorder="1" applyAlignment="1">
      <alignment vertical="center" wrapText="1"/>
    </xf>
    <xf numFmtId="0" fontId="19" fillId="0" borderId="6" xfId="0" applyFont="1" applyFill="1" applyBorder="1" applyAlignment="1" applyProtection="1">
      <alignment horizontal="left" wrapText="1"/>
    </xf>
    <xf numFmtId="0" fontId="35" fillId="0" borderId="0" xfId="0" applyFont="1" applyBorder="1" applyAlignment="1">
      <alignment vertical="center" wrapText="1"/>
    </xf>
    <xf numFmtId="0" fontId="35" fillId="0" borderId="20" xfId="0" applyFont="1" applyBorder="1" applyAlignment="1">
      <alignment vertical="center" wrapText="1"/>
    </xf>
    <xf numFmtId="0" fontId="22" fillId="0" borderId="0" xfId="0" applyFont="1" applyBorder="1" applyAlignment="1" applyProtection="1">
      <alignment horizontal="left" vertical="top" wrapText="1"/>
    </xf>
    <xf numFmtId="167" fontId="25" fillId="0" borderId="0" xfId="0" applyNumberFormat="1" applyFont="1" applyFill="1" applyBorder="1" applyAlignment="1" applyProtection="1">
      <alignment horizontal="center" vertical="center" wrapText="1"/>
    </xf>
    <xf numFmtId="167" fontId="32" fillId="0" borderId="8" xfId="0" applyNumberFormat="1" applyFont="1" applyFill="1" applyBorder="1" applyAlignment="1" applyProtection="1">
      <alignment horizontal="left" wrapText="1"/>
    </xf>
    <xf numFmtId="0" fontId="0" fillId="0" borderId="20" xfId="0" applyBorder="1" applyAlignment="1">
      <alignment wrapText="1"/>
    </xf>
    <xf numFmtId="0" fontId="22" fillId="0" borderId="3" xfId="0" applyFont="1" applyFill="1" applyBorder="1" applyAlignment="1" applyProtection="1">
      <alignment horizontal="left" vertical="center" wrapText="1"/>
      <protection locked="0"/>
    </xf>
    <xf numFmtId="0" fontId="0" fillId="0" borderId="0" xfId="0" applyProtection="1">
      <protection locked="0"/>
    </xf>
    <xf numFmtId="0" fontId="22" fillId="0" borderId="6" xfId="0" applyFont="1" applyFill="1" applyBorder="1" applyAlignment="1" applyProtection="1">
      <alignment horizontal="left" vertical="center" wrapText="1"/>
      <protection locked="0"/>
    </xf>
    <xf numFmtId="0" fontId="0" fillId="0" borderId="3" xfId="0" applyBorder="1" applyProtection="1">
      <protection locked="0"/>
    </xf>
    <xf numFmtId="0" fontId="26" fillId="0" borderId="3" xfId="0" applyFont="1" applyFill="1" applyBorder="1" applyAlignment="1" applyProtection="1">
      <alignment horizontal="center" vertical="center" wrapText="1"/>
      <protection locked="0"/>
    </xf>
    <xf numFmtId="0" fontId="0" fillId="0" borderId="7" xfId="0" applyBorder="1" applyProtection="1">
      <protection locked="0"/>
    </xf>
    <xf numFmtId="0" fontId="27" fillId="0" borderId="7" xfId="0" applyFont="1" applyFill="1" applyBorder="1" applyAlignment="1" applyProtection="1">
      <alignment wrapText="1"/>
      <protection locked="0"/>
    </xf>
    <xf numFmtId="167" fontId="22" fillId="0" borderId="7" xfId="0" applyNumberFormat="1" applyFont="1" applyFill="1" applyBorder="1" applyAlignment="1" applyProtection="1">
      <alignment horizontal="center" vertical="center" wrapText="1"/>
      <protection locked="0"/>
    </xf>
    <xf numFmtId="167" fontId="25" fillId="0" borderId="0" xfId="0" applyNumberFormat="1" applyFont="1" applyFill="1" applyBorder="1" applyAlignment="1" applyProtection="1">
      <alignment horizontal="left" vertical="center" wrapText="1"/>
    </xf>
    <xf numFmtId="0" fontId="0" fillId="0" borderId="0" xfId="0" applyProtection="1"/>
    <xf numFmtId="0" fontId="19" fillId="0" borderId="0" xfId="0" applyFont="1" applyBorder="1" applyAlignment="1" applyProtection="1">
      <alignment horizontal="left" wrapText="1"/>
    </xf>
    <xf numFmtId="0" fontId="19" fillId="0" borderId="0" xfId="0" applyFont="1" applyBorder="1" applyAlignment="1" applyProtection="1">
      <alignment horizontal="left" vertical="top" wrapText="1"/>
    </xf>
    <xf numFmtId="0" fontId="0" fillId="0" borderId="0" xfId="0" applyAlignment="1" applyProtection="1">
      <alignment vertical="top"/>
    </xf>
    <xf numFmtId="0" fontId="22" fillId="0" borderId="0" xfId="0" applyFont="1" applyBorder="1" applyAlignment="1" applyProtection="1">
      <alignment wrapText="1"/>
    </xf>
    <xf numFmtId="0" fontId="30" fillId="0" borderId="21" xfId="0" applyFont="1" applyBorder="1" applyProtection="1"/>
    <xf numFmtId="0" fontId="30" fillId="0" borderId="0" xfId="0" applyFont="1" applyBorder="1" applyProtection="1"/>
    <xf numFmtId="0" fontId="30" fillId="0" borderId="20" xfId="0" applyFont="1" applyBorder="1" applyProtection="1"/>
    <xf numFmtId="0" fontId="30" fillId="0" borderId="0" xfId="0" applyFont="1" applyProtection="1"/>
    <xf numFmtId="0" fontId="0" fillId="0" borderId="0" xfId="0" applyAlignment="1" applyProtection="1">
      <alignment wrapText="1"/>
    </xf>
    <xf numFmtId="0" fontId="3" fillId="0" borderId="0" xfId="0" applyFont="1" applyProtection="1"/>
    <xf numFmtId="0" fontId="22" fillId="0" borderId="0" xfId="0" applyFont="1" applyBorder="1" applyAlignment="1" applyProtection="1">
      <alignment horizontal="left" vertical="center" wrapText="1"/>
    </xf>
    <xf numFmtId="0" fontId="22" fillId="0" borderId="0" xfId="0" applyFont="1"/>
    <xf numFmtId="0" fontId="19" fillId="0" borderId="0" xfId="0" applyFont="1"/>
    <xf numFmtId="0" fontId="19" fillId="0" borderId="0" xfId="0" applyFont="1" applyBorder="1" applyAlignment="1" applyProtection="1">
      <alignment horizontal="left"/>
    </xf>
    <xf numFmtId="0" fontId="46" fillId="0" borderId="8" xfId="0" applyFont="1" applyBorder="1" applyAlignment="1" applyProtection="1">
      <alignment horizontal="left" wrapText="1"/>
    </xf>
    <xf numFmtId="0" fontId="28" fillId="0" borderId="7" xfId="0" applyFont="1" applyBorder="1" applyAlignment="1" applyProtection="1">
      <alignment horizontal="left" wrapText="1"/>
    </xf>
    <xf numFmtId="0" fontId="28" fillId="0" borderId="7" xfId="0" applyFont="1" applyBorder="1"/>
    <xf numFmtId="0" fontId="28" fillId="0" borderId="7" xfId="0" applyFont="1" applyBorder="1" applyAlignment="1">
      <alignment horizontal="left" wrapText="1"/>
    </xf>
    <xf numFmtId="0" fontId="28" fillId="0" borderId="7" xfId="0" applyFont="1" applyBorder="1" applyAlignment="1" applyProtection="1">
      <alignment horizontal="left" wrapText="1"/>
      <protection locked="0"/>
    </xf>
    <xf numFmtId="0" fontId="28" fillId="0" borderId="0" xfId="0" applyFont="1" applyBorder="1" applyAlignment="1">
      <alignment horizontal="left" wrapText="1"/>
    </xf>
    <xf numFmtId="0" fontId="22" fillId="0" borderId="7" xfId="0" applyFont="1" applyBorder="1" applyAlignment="1">
      <alignment horizontal="left" wrapText="1"/>
    </xf>
    <xf numFmtId="0" fontId="23" fillId="0" borderId="7" xfId="0" applyFont="1" applyFill="1" applyBorder="1" applyAlignment="1" applyProtection="1">
      <alignment horizontal="left" wrapText="1"/>
    </xf>
    <xf numFmtId="0" fontId="47" fillId="0" borderId="7" xfId="0" applyFont="1" applyFill="1" applyBorder="1" applyAlignment="1">
      <alignment horizontal="left" wrapText="1"/>
    </xf>
    <xf numFmtId="0" fontId="28" fillId="0" borderId="7" xfId="0" applyFont="1" applyFill="1" applyBorder="1" applyAlignment="1">
      <alignment horizontal="left" wrapText="1"/>
    </xf>
    <xf numFmtId="0" fontId="19" fillId="0" borderId="9"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22" fillId="0" borderId="7" xfId="0" applyFont="1" applyFill="1" applyBorder="1" applyAlignment="1" applyProtection="1">
      <alignment horizontal="left" wrapText="1"/>
    </xf>
    <xf numFmtId="0" fontId="22" fillId="0" borderId="7" xfId="0" applyFont="1" applyFill="1" applyBorder="1" applyAlignment="1" applyProtection="1">
      <alignment horizontal="left"/>
    </xf>
    <xf numFmtId="0" fontId="22" fillId="0" borderId="6" xfId="0" applyFont="1" applyBorder="1" applyAlignment="1" applyProtection="1">
      <alignment horizontal="center" vertical="center" wrapText="1"/>
    </xf>
    <xf numFmtId="0" fontId="2" fillId="4" borderId="7" xfId="3" applyFont="1" applyFill="1" applyBorder="1" applyAlignment="1" applyProtection="1">
      <alignment horizontal="center" vertical="center" wrapText="1"/>
    </xf>
    <xf numFmtId="0" fontId="22" fillId="4" borderId="6" xfId="0" applyFont="1" applyFill="1" applyBorder="1" applyAlignment="1" applyProtection="1">
      <alignment horizontal="center" vertical="center" wrapText="1"/>
    </xf>
    <xf numFmtId="0" fontId="22" fillId="4" borderId="7" xfId="0" applyFont="1" applyFill="1" applyBorder="1" applyAlignment="1" applyProtection="1">
      <alignment horizontal="left" vertical="center" wrapText="1"/>
    </xf>
    <xf numFmtId="0" fontId="22" fillId="4" borderId="7" xfId="0" applyFont="1" applyFill="1" applyBorder="1" applyAlignment="1" applyProtection="1">
      <alignment horizontal="center" vertical="center" wrapText="1"/>
    </xf>
    <xf numFmtId="0" fontId="22" fillId="0" borderId="7" xfId="0" applyFont="1" applyBorder="1" applyAlignment="1" applyProtection="1">
      <alignment horizontal="left" vertical="center" wrapText="1"/>
    </xf>
    <xf numFmtId="0" fontId="22" fillId="0" borderId="7" xfId="0" applyFont="1" applyBorder="1" applyAlignment="1" applyProtection="1">
      <alignment horizontal="left" wrapText="1"/>
    </xf>
    <xf numFmtId="0" fontId="22" fillId="0" borderId="7" xfId="0" applyFont="1" applyFill="1" applyBorder="1" applyAlignment="1" applyProtection="1">
      <alignment horizontal="center" vertical="center" wrapText="1"/>
    </xf>
    <xf numFmtId="0" fontId="22" fillId="0" borderId="6" xfId="0" applyFont="1" applyFill="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2" fillId="0" borderId="12" xfId="0" applyFont="1" applyFill="1" applyBorder="1" applyAlignment="1" applyProtection="1">
      <alignment horizontal="left" vertical="center" wrapText="1"/>
    </xf>
    <xf numFmtId="0" fontId="22" fillId="0" borderId="0" xfId="0" applyFont="1" applyBorder="1" applyAlignment="1" applyProtection="1">
      <alignment horizontal="left" wrapText="1"/>
    </xf>
    <xf numFmtId="0" fontId="22" fillId="4" borderId="0" xfId="0" applyFont="1" applyFill="1" applyBorder="1" applyAlignment="1" applyProtection="1">
      <alignment horizontal="left" vertical="center" wrapText="1"/>
    </xf>
    <xf numFmtId="0" fontId="22" fillId="0" borderId="0" xfId="0" applyFont="1" applyBorder="1" applyProtection="1"/>
    <xf numFmtId="0" fontId="19" fillId="0" borderId="0" xfId="0" applyFont="1" applyBorder="1" applyProtection="1"/>
    <xf numFmtId="0" fontId="20" fillId="0" borderId="0" xfId="0" applyFont="1" applyBorder="1" applyProtection="1"/>
    <xf numFmtId="0" fontId="28" fillId="0" borderId="0" xfId="0" applyFont="1" applyBorder="1" applyAlignment="1" applyProtection="1">
      <alignment vertical="top" wrapText="1"/>
    </xf>
    <xf numFmtId="0" fontId="22" fillId="0" borderId="0" xfId="0" applyFont="1" applyBorder="1" applyAlignment="1" applyProtection="1">
      <alignment vertical="top"/>
    </xf>
    <xf numFmtId="0" fontId="20" fillId="0" borderId="0" xfId="0" applyFont="1" applyBorder="1" applyAlignment="1" applyProtection="1">
      <alignment horizontal="left" vertical="top" wrapText="1"/>
    </xf>
    <xf numFmtId="0" fontId="44" fillId="9" borderId="0" xfId="0" applyFont="1" applyFill="1" applyBorder="1" applyProtection="1"/>
    <xf numFmtId="0" fontId="25" fillId="0" borderId="0" xfId="0" applyFont="1" applyBorder="1" applyProtection="1"/>
    <xf numFmtId="0" fontId="28" fillId="0" borderId="0" xfId="0" applyFont="1" applyBorder="1" applyAlignment="1" applyProtection="1">
      <alignment horizontal="left" vertical="top" wrapText="1"/>
    </xf>
    <xf numFmtId="0" fontId="28" fillId="0" borderId="0" xfId="0" applyFont="1" applyBorder="1" applyAlignment="1" applyProtection="1">
      <alignment wrapText="1"/>
    </xf>
    <xf numFmtId="0" fontId="28" fillId="0" borderId="0" xfId="0" applyFont="1" applyBorder="1" applyProtection="1"/>
    <xf numFmtId="0" fontId="6" fillId="0" borderId="0" xfId="4" applyAlignment="1" applyProtection="1">
      <alignment wrapText="1"/>
    </xf>
    <xf numFmtId="0" fontId="6" fillId="0" borderId="0" xfId="4" applyBorder="1" applyProtection="1"/>
    <xf numFmtId="0" fontId="6" fillId="0" borderId="0" xfId="4" applyBorder="1" applyAlignment="1" applyProtection="1">
      <alignment wrapText="1"/>
    </xf>
    <xf numFmtId="0" fontId="19" fillId="0" borderId="7" xfId="0" applyFont="1" applyBorder="1" applyAlignment="1">
      <alignment wrapText="1"/>
    </xf>
    <xf numFmtId="0" fontId="3" fillId="0" borderId="2" xfId="0" applyFont="1" applyBorder="1" applyAlignment="1" applyProtection="1">
      <alignment horizontal="left" wrapText="1"/>
      <protection locked="0"/>
    </xf>
    <xf numFmtId="0" fontId="3" fillId="0" borderId="7" xfId="0" applyFont="1" applyBorder="1" applyAlignment="1" applyProtection="1">
      <alignment horizontal="left" wrapText="1"/>
      <protection locked="0"/>
    </xf>
    <xf numFmtId="9" fontId="0" fillId="0" borderId="7" xfId="0" applyNumberFormat="1" applyBorder="1" applyAlignment="1">
      <alignment horizontal="right"/>
    </xf>
    <xf numFmtId="0" fontId="0" fillId="0" borderId="7" xfId="0" applyBorder="1" applyAlignment="1">
      <alignment horizontal="right"/>
    </xf>
    <xf numFmtId="9" fontId="0" fillId="0" borderId="7" xfId="0" applyNumberFormat="1" applyBorder="1" applyAlignment="1">
      <alignment horizontal="right" wrapText="1"/>
    </xf>
    <xf numFmtId="0" fontId="0" fillId="0" borderId="7" xfId="0" applyBorder="1" applyAlignment="1">
      <alignment horizontal="right" wrapText="1"/>
    </xf>
    <xf numFmtId="0" fontId="49" fillId="0" borderId="7" xfId="0" applyFont="1" applyBorder="1" applyAlignment="1">
      <alignment horizontal="center" vertical="center" wrapText="1"/>
    </xf>
    <xf numFmtId="0" fontId="50" fillId="0" borderId="7" xfId="1" applyFont="1" applyFill="1" applyBorder="1" applyAlignment="1">
      <alignment horizontal="center" vertical="center" wrapText="1"/>
    </xf>
    <xf numFmtId="170" fontId="49" fillId="0" borderId="7" xfId="0" applyNumberFormat="1" applyFont="1" applyBorder="1" applyAlignment="1">
      <alignment horizontal="center" vertical="center" wrapText="1"/>
    </xf>
    <xf numFmtId="0" fontId="49" fillId="0" borderId="7" xfId="0" applyFont="1" applyBorder="1" applyAlignment="1">
      <alignment horizontal="right" vertical="center" wrapText="1"/>
    </xf>
    <xf numFmtId="0" fontId="49" fillId="0" borderId="7" xfId="0" applyFont="1" applyBorder="1" applyAlignment="1">
      <alignment vertical="center" wrapText="1"/>
    </xf>
    <xf numFmtId="0" fontId="49" fillId="0" borderId="7" xfId="0" applyFont="1" applyBorder="1" applyAlignment="1">
      <alignment horizontal="left" vertical="center" wrapText="1"/>
    </xf>
    <xf numFmtId="0" fontId="0" fillId="0" borderId="7" xfId="0" applyBorder="1" applyAlignment="1">
      <alignment horizontal="center"/>
    </xf>
    <xf numFmtId="0" fontId="0" fillId="0" borderId="7" xfId="0" applyFont="1" applyBorder="1" applyAlignment="1">
      <alignment horizontal="center"/>
    </xf>
    <xf numFmtId="0" fontId="0" fillId="0" borderId="7" xfId="0" applyBorder="1" applyAlignment="1">
      <alignment horizontal="center" wrapText="1"/>
    </xf>
    <xf numFmtId="170" fontId="0" fillId="0" borderId="7" xfId="0" applyNumberFormat="1" applyBorder="1" applyAlignment="1">
      <alignment horizontal="right" wrapText="1"/>
    </xf>
    <xf numFmtId="0" fontId="0" fillId="0" borderId="7" xfId="0" applyFont="1" applyFill="1" applyBorder="1" applyAlignment="1"/>
    <xf numFmtId="164" fontId="9" fillId="0" borderId="7" xfId="0" applyNumberFormat="1" applyFont="1" applyBorder="1" applyAlignment="1">
      <alignment horizontal="right"/>
    </xf>
    <xf numFmtId="9" fontId="0" fillId="0" borderId="7" xfId="0" applyNumberFormat="1" applyFont="1" applyBorder="1" applyAlignment="1"/>
    <xf numFmtId="14" fontId="0" fillId="0" borderId="7" xfId="0" applyNumberFormat="1" applyFont="1" applyBorder="1" applyAlignment="1"/>
    <xf numFmtId="0" fontId="0" fillId="0" borderId="7" xfId="0" applyFill="1" applyBorder="1" applyAlignment="1">
      <alignment horizontal="center"/>
    </xf>
    <xf numFmtId="0" fontId="36" fillId="0" borderId="7" xfId="0" applyFont="1" applyBorder="1" applyAlignment="1">
      <alignment wrapText="1"/>
    </xf>
    <xf numFmtId="0" fontId="0" fillId="0" borderId="7" xfId="0" applyFill="1" applyBorder="1" applyAlignment="1">
      <alignment horizontal="center" wrapText="1"/>
    </xf>
    <xf numFmtId="0" fontId="9" fillId="0" borderId="7" xfId="0" applyFont="1" applyBorder="1" applyAlignment="1">
      <alignment horizontal="right" wrapText="1"/>
    </xf>
    <xf numFmtId="0" fontId="9" fillId="0" borderId="7" xfId="0" applyFont="1" applyFill="1" applyBorder="1" applyAlignment="1">
      <alignment horizontal="center"/>
    </xf>
    <xf numFmtId="0" fontId="9" fillId="0" borderId="7" xfId="0" quotePrefix="1" applyFont="1" applyBorder="1" applyAlignment="1">
      <alignment horizontal="left" vertical="top"/>
    </xf>
    <xf numFmtId="170" fontId="9" fillId="0" borderId="7" xfId="0" applyNumberFormat="1" applyFont="1" applyBorder="1" applyAlignment="1">
      <alignment horizontal="right"/>
    </xf>
    <xf numFmtId="171" fontId="9" fillId="0" borderId="7" xfId="0" applyNumberFormat="1" applyFont="1" applyBorder="1" applyAlignment="1">
      <alignment horizontal="right"/>
    </xf>
    <xf numFmtId="0" fontId="0" fillId="0" borderId="0" xfId="0" pivotButton="1"/>
    <xf numFmtId="0" fontId="0" fillId="0" borderId="0" xfId="0" applyAlignment="1">
      <alignment horizontal="left" indent="1"/>
    </xf>
    <xf numFmtId="0" fontId="0" fillId="0" borderId="0" xfId="0" applyAlignment="1">
      <alignment horizontal="left" indent="2"/>
    </xf>
    <xf numFmtId="0" fontId="19" fillId="0" borderId="0" xfId="0" applyFont="1" applyBorder="1" applyAlignment="1">
      <alignment vertical="top"/>
    </xf>
    <xf numFmtId="0" fontId="0" fillId="0" borderId="3" xfId="0" applyBorder="1" applyAlignment="1">
      <alignment wrapText="1"/>
    </xf>
    <xf numFmtId="164" fontId="0" fillId="0" borderId="3" xfId="0" applyNumberFormat="1" applyBorder="1" applyAlignment="1">
      <alignment horizontal="right"/>
    </xf>
    <xf numFmtId="0" fontId="0" fillId="0" borderId="3" xfId="0" applyBorder="1" applyAlignment="1">
      <alignment horizontal="right" wrapText="1"/>
    </xf>
    <xf numFmtId="0" fontId="0" fillId="0" borderId="3" xfId="0" applyBorder="1" applyAlignment="1">
      <alignment horizontal="right"/>
    </xf>
    <xf numFmtId="0" fontId="0" fillId="0" borderId="3" xfId="0" applyBorder="1" applyAlignment="1">
      <alignment horizontal="center"/>
    </xf>
    <xf numFmtId="14" fontId="0" fillId="0" borderId="3" xfId="0" applyNumberFormat="1" applyBorder="1" applyAlignment="1">
      <alignment horizontal="left"/>
    </xf>
    <xf numFmtId="0" fontId="49" fillId="0" borderId="22" xfId="0" applyFont="1" applyBorder="1" applyAlignment="1">
      <alignment horizontal="center" vertical="center" wrapText="1"/>
    </xf>
    <xf numFmtId="0" fontId="50" fillId="0" borderId="23" xfId="1" applyFont="1" applyFill="1" applyBorder="1" applyAlignment="1">
      <alignment horizontal="center" vertical="center" wrapText="1"/>
    </xf>
    <xf numFmtId="0" fontId="49" fillId="0" borderId="23" xfId="0" applyFont="1" applyBorder="1" applyAlignment="1">
      <alignment horizontal="center" vertical="center" wrapText="1"/>
    </xf>
    <xf numFmtId="170" fontId="49" fillId="0" borderId="23" xfId="0" applyNumberFormat="1" applyFont="1" applyBorder="1" applyAlignment="1">
      <alignment horizontal="center" vertical="center" wrapText="1"/>
    </xf>
    <xf numFmtId="0" fontId="49" fillId="0" borderId="23" xfId="0" applyFont="1" applyBorder="1" applyAlignment="1">
      <alignment horizontal="right" vertical="center" wrapText="1"/>
    </xf>
    <xf numFmtId="0" fontId="49" fillId="0" borderId="23" xfId="0" applyFont="1" applyBorder="1" applyAlignment="1">
      <alignment vertical="center" wrapText="1"/>
    </xf>
    <xf numFmtId="0" fontId="49" fillId="0" borderId="23" xfId="0" applyFont="1" applyBorder="1" applyAlignment="1">
      <alignment horizontal="left" vertical="center" wrapText="1"/>
    </xf>
    <xf numFmtId="0" fontId="49" fillId="0" borderId="24" xfId="0" applyFont="1" applyBorder="1" applyAlignment="1">
      <alignment horizontal="left" vertical="center" wrapText="1"/>
    </xf>
    <xf numFmtId="0" fontId="30" fillId="0" borderId="14" xfId="0" applyFont="1" applyBorder="1" applyAlignment="1" applyProtection="1"/>
    <xf numFmtId="0" fontId="30" fillId="0" borderId="25" xfId="0" applyFont="1" applyBorder="1" applyAlignment="1" applyProtection="1"/>
    <xf numFmtId="0" fontId="6" fillId="0" borderId="0" xfId="4" applyBorder="1" applyAlignment="1">
      <alignment vertical="center"/>
    </xf>
    <xf numFmtId="0" fontId="35" fillId="0" borderId="0" xfId="0" applyFont="1" applyBorder="1" applyAlignment="1">
      <alignment vertical="center"/>
    </xf>
    <xf numFmtId="0" fontId="22" fillId="0" borderId="0" xfId="0" applyFont="1" applyProtection="1">
      <protection locked="0"/>
    </xf>
    <xf numFmtId="0" fontId="22" fillId="0" borderId="0" xfId="0" applyFont="1" applyAlignment="1" applyProtection="1">
      <alignment wrapText="1"/>
      <protection locked="0"/>
    </xf>
    <xf numFmtId="0" fontId="28" fillId="0" borderId="0" xfId="0" applyFont="1" applyFill="1" applyAlignment="1" applyProtection="1">
      <alignment wrapText="1"/>
      <protection locked="0"/>
    </xf>
    <xf numFmtId="0" fontId="23" fillId="0" borderId="0" xfId="0" applyFont="1" applyAlignment="1" applyProtection="1">
      <alignment wrapText="1"/>
      <protection locked="0"/>
    </xf>
    <xf numFmtId="0" fontId="0" fillId="0" borderId="8" xfId="0" applyBorder="1" applyAlignment="1">
      <alignment horizontal="right"/>
    </xf>
    <xf numFmtId="0" fontId="22" fillId="0" borderId="7" xfId="0" applyFont="1" applyBorder="1" applyProtection="1">
      <protection locked="0"/>
    </xf>
    <xf numFmtId="0" fontId="22" fillId="9" borderId="0" xfId="0" applyFont="1" applyFill="1" applyAlignment="1" applyProtection="1">
      <alignment wrapText="1"/>
      <protection locked="0"/>
    </xf>
    <xf numFmtId="0" fontId="0" fillId="0" borderId="0" xfId="0" applyAlignment="1" applyProtection="1">
      <alignment wrapText="1"/>
      <protection locked="0"/>
    </xf>
    <xf numFmtId="0" fontId="19" fillId="0" borderId="0" xfId="0" applyFont="1" applyBorder="1" applyAlignment="1">
      <alignment vertical="top" wrapText="1"/>
    </xf>
    <xf numFmtId="0" fontId="22" fillId="0" borderId="0" xfId="0" pivotButton="1" applyFont="1" applyProtection="1">
      <protection locked="0"/>
    </xf>
    <xf numFmtId="0" fontId="22" fillId="0" borderId="0" xfId="0" pivotButton="1" applyFont="1" applyAlignment="1" applyProtection="1">
      <alignment wrapText="1"/>
      <protection locked="0"/>
    </xf>
    <xf numFmtId="10" fontId="28" fillId="0" borderId="7" xfId="0" applyNumberFormat="1" applyFont="1" applyFill="1" applyBorder="1" applyAlignment="1" applyProtection="1">
      <alignment wrapText="1"/>
      <protection locked="0"/>
    </xf>
    <xf numFmtId="9" fontId="28" fillId="0" borderId="7" xfId="0" applyNumberFormat="1" applyFont="1" applyBorder="1" applyAlignment="1" applyProtection="1">
      <alignment wrapText="1"/>
      <protection locked="0"/>
    </xf>
    <xf numFmtId="0" fontId="22" fillId="0" borderId="0" xfId="0" applyFont="1" applyAlignment="1">
      <alignment horizontal="left" vertical="center" wrapText="1"/>
    </xf>
    <xf numFmtId="0" fontId="30" fillId="0" borderId="14" xfId="0" applyFont="1" applyBorder="1" applyAlignment="1">
      <alignment horizontal="left"/>
    </xf>
    <xf numFmtId="0" fontId="22" fillId="0" borderId="0" xfId="0" applyFont="1" applyAlignment="1" applyProtection="1">
      <alignment horizontal="left" vertical="center" wrapText="1"/>
      <protection locked="0"/>
    </xf>
    <xf numFmtId="0" fontId="30" fillId="0" borderId="14" xfId="0" applyFont="1" applyBorder="1" applyAlignment="1" applyProtection="1">
      <alignment horizontal="left"/>
      <protection locked="0"/>
    </xf>
    <xf numFmtId="0" fontId="30" fillId="0" borderId="14" xfId="0" applyFont="1" applyBorder="1" applyAlignment="1" applyProtection="1">
      <alignment horizontal="left"/>
    </xf>
    <xf numFmtId="0" fontId="22" fillId="0" borderId="17" xfId="0" applyFont="1" applyBorder="1" applyAlignment="1" applyProtection="1">
      <alignment horizontal="left" vertical="center" wrapText="1"/>
    </xf>
    <xf numFmtId="0" fontId="45" fillId="0" borderId="11" xfId="4" applyFont="1" applyBorder="1" applyAlignment="1" applyProtection="1">
      <alignment horizontal="left" vertical="top"/>
    </xf>
    <xf numFmtId="0" fontId="7" fillId="0" borderId="21" xfId="0" applyFont="1" applyBorder="1" applyAlignment="1">
      <alignment horizontal="center" wrapText="1"/>
    </xf>
    <xf numFmtId="0" fontId="7" fillId="0" borderId="0" xfId="0" applyFont="1" applyBorder="1" applyAlignment="1">
      <alignment horizontal="center" wrapText="1"/>
    </xf>
    <xf numFmtId="0" fontId="35" fillId="0" borderId="18" xfId="0" applyFont="1" applyBorder="1" applyAlignment="1">
      <alignment horizontal="center" vertical="center" wrapText="1"/>
    </xf>
    <xf numFmtId="0" fontId="52" fillId="0" borderId="25" xfId="0" applyFont="1" applyBorder="1" applyAlignment="1" applyProtection="1">
      <alignment horizontal="center"/>
    </xf>
    <xf numFmtId="0" fontId="51" fillId="0" borderId="25" xfId="0" applyFont="1" applyBorder="1" applyAlignment="1" applyProtection="1">
      <alignment horizontal="center"/>
    </xf>
    <xf numFmtId="0" fontId="48" fillId="0" borderId="14" xfId="0" applyFont="1" applyFill="1" applyBorder="1" applyAlignment="1" applyProtection="1">
      <alignment horizontal="left" wrapText="1"/>
    </xf>
    <xf numFmtId="0" fontId="28" fillId="0" borderId="0" xfId="0" applyFont="1" applyFill="1" applyBorder="1" applyAlignment="1" applyProtection="1">
      <alignment horizontal="left" vertical="center" wrapText="1"/>
    </xf>
    <xf numFmtId="0" fontId="27" fillId="0" borderId="0" xfId="0" applyFont="1" applyFill="1" applyBorder="1" applyAlignment="1" applyProtection="1">
      <alignment horizontal="left" vertical="center" wrapText="1"/>
    </xf>
    <xf numFmtId="0" fontId="45" fillId="0" borderId="11" xfId="4"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3" fillId="0" borderId="6" xfId="0" applyFont="1" applyFill="1" applyBorder="1" applyAlignment="1" applyProtection="1">
      <alignment horizontal="center" wrapText="1"/>
    </xf>
    <xf numFmtId="0" fontId="23" fillId="0" borderId="2" xfId="0" applyFont="1" applyFill="1" applyBorder="1" applyAlignment="1" applyProtection="1">
      <alignment horizontal="center" wrapText="1"/>
    </xf>
    <xf numFmtId="0" fontId="30" fillId="0" borderId="14" xfId="0" applyFont="1" applyBorder="1" applyProtection="1"/>
    <xf numFmtId="0" fontId="22" fillId="0" borderId="0" xfId="0" applyFont="1" applyBorder="1" applyAlignment="1" applyProtection="1">
      <alignment horizontal="left" vertical="center" wrapText="1"/>
    </xf>
    <xf numFmtId="0" fontId="26" fillId="0" borderId="0" xfId="0" applyFont="1" applyBorder="1" applyAlignment="1" applyProtection="1">
      <alignment horizontal="left" wrapText="1"/>
    </xf>
    <xf numFmtId="0" fontId="20" fillId="0" borderId="6" xfId="0" applyFont="1" applyFill="1" applyBorder="1" applyAlignment="1" applyProtection="1">
      <alignment horizontal="left" wrapText="1"/>
    </xf>
    <xf numFmtId="0" fontId="20" fillId="0" borderId="2" xfId="0" applyFont="1" applyFill="1" applyBorder="1" applyAlignment="1" applyProtection="1">
      <alignment horizontal="left" wrapText="1"/>
    </xf>
    <xf numFmtId="0" fontId="6" fillId="0" borderId="0" xfId="4" applyBorder="1" applyAlignment="1" applyProtection="1">
      <alignment horizontal="center" vertical="top" wrapText="1"/>
    </xf>
    <xf numFmtId="0" fontId="22" fillId="0" borderId="0" xfId="0" applyFont="1" applyBorder="1" applyAlignment="1" applyProtection="1">
      <alignment horizontal="center" vertical="top" wrapText="1"/>
    </xf>
    <xf numFmtId="0" fontId="6" fillId="0" borderId="0" xfId="4" applyBorder="1" applyAlignment="1">
      <alignment horizontal="center" vertical="center" shrinkToFit="1"/>
    </xf>
    <xf numFmtId="0" fontId="14" fillId="0" borderId="11" xfId="0" applyFont="1" applyBorder="1" applyAlignment="1">
      <alignment horizontal="left" vertical="center" wrapText="1"/>
    </xf>
    <xf numFmtId="0" fontId="3" fillId="3" borderId="8"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6" xfId="0" applyFont="1" applyFill="1" applyBorder="1" applyAlignment="1" applyProtection="1">
      <alignment horizontal="center" vertical="center"/>
    </xf>
    <xf numFmtId="0" fontId="0" fillId="0" borderId="5" xfId="0" applyFont="1" applyBorder="1" applyAlignment="1" applyProtection="1">
      <alignment horizontal="center" vertical="center"/>
    </xf>
    <xf numFmtId="0" fontId="15" fillId="3" borderId="6" xfId="4" applyFont="1" applyFill="1" applyBorder="1" applyAlignment="1" applyProtection="1">
      <alignment horizontal="center" vertical="center"/>
    </xf>
    <xf numFmtId="0" fontId="15" fillId="3" borderId="5" xfId="4" applyFont="1" applyFill="1" applyBorder="1" applyAlignment="1" applyProtection="1">
      <alignment horizontal="center" vertical="center"/>
    </xf>
    <xf numFmtId="0" fontId="15" fillId="3" borderId="2"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5" xfId="4" applyFont="1" applyFill="1" applyBorder="1" applyAlignment="1" applyProtection="1">
      <alignment vertical="center"/>
    </xf>
    <xf numFmtId="0" fontId="16" fillId="3" borderId="2" xfId="4" applyFont="1" applyFill="1" applyBorder="1" applyAlignment="1" applyProtection="1">
      <alignment vertical="center"/>
    </xf>
    <xf numFmtId="0" fontId="3" fillId="3" borderId="7" xfId="0" applyFont="1" applyFill="1" applyBorder="1" applyAlignment="1" applyProtection="1">
      <alignment horizontal="center"/>
    </xf>
    <xf numFmtId="0" fontId="0" fillId="3" borderId="7" xfId="0" applyFont="1" applyFill="1" applyBorder="1" applyAlignment="1" applyProtection="1">
      <alignment horizontal="center"/>
    </xf>
    <xf numFmtId="0" fontId="3" fillId="3" borderId="6" xfId="0" applyFont="1" applyFill="1" applyBorder="1" applyAlignment="1" applyProtection="1">
      <alignment horizontal="center"/>
    </xf>
    <xf numFmtId="0" fontId="3" fillId="3" borderId="2" xfId="0" applyFont="1" applyFill="1" applyBorder="1" applyAlignment="1" applyProtection="1">
      <alignment horizontal="center"/>
    </xf>
    <xf numFmtId="0" fontId="3" fillId="3" borderId="8" xfId="0" applyFont="1" applyFill="1" applyBorder="1" applyAlignment="1" applyProtection="1">
      <alignment horizontal="center" wrapText="1"/>
    </xf>
    <xf numFmtId="0" fontId="3" fillId="3" borderId="3" xfId="0" applyFont="1" applyFill="1" applyBorder="1" applyAlignment="1" applyProtection="1">
      <alignment horizontal="center" wrapText="1"/>
    </xf>
    <xf numFmtId="0" fontId="17" fillId="4" borderId="13" xfId="4" applyFont="1" applyFill="1" applyBorder="1" applyAlignment="1" applyProtection="1">
      <alignment horizontal="center" vertical="center" wrapText="1"/>
    </xf>
    <xf numFmtId="0" fontId="17" fillId="4" borderId="0" xfId="4" applyFont="1" applyFill="1" applyBorder="1" applyAlignment="1" applyProtection="1">
      <alignment horizontal="center" vertical="center" wrapText="1"/>
    </xf>
    <xf numFmtId="0" fontId="40" fillId="0" borderId="0" xfId="0" applyFont="1" applyAlignment="1">
      <alignment horizontal="right" vertical="center" wrapText="1"/>
    </xf>
    <xf numFmtId="0" fontId="41" fillId="0" borderId="0" xfId="0" applyFont="1" applyAlignment="1">
      <alignment wrapText="1"/>
    </xf>
    <xf numFmtId="0" fontId="34" fillId="0" borderId="0" xfId="0" applyFont="1" applyAlignment="1">
      <alignment horizontal="right" vertical="center" wrapText="1"/>
    </xf>
    <xf numFmtId="0" fontId="39" fillId="0" borderId="0" xfId="0" applyFont="1" applyAlignment="1">
      <alignment wrapText="1"/>
    </xf>
    <xf numFmtId="0" fontId="10" fillId="0" borderId="0" xfId="0" applyFont="1" applyAlignment="1">
      <alignment horizontal="right" vertical="center" wrapText="1"/>
    </xf>
    <xf numFmtId="0" fontId="19" fillId="0" borderId="0" xfId="0" applyFont="1" applyBorder="1" applyAlignment="1">
      <alignment horizontal="left" vertical="center" wrapText="1"/>
    </xf>
  </cellXfs>
  <cellStyles count="6">
    <cellStyle name="Comma" xfId="5" builtinId="3"/>
    <cellStyle name="Hyperlink" xfId="4" builtinId="8"/>
    <cellStyle name="Normal" xfId="0" builtinId="0"/>
    <cellStyle name="Normal_Sheet1" xfId="1" xr:uid="{00000000-0005-0000-0000-000003000000}"/>
    <cellStyle name="Normal_Sheet1_1 2" xfId="2" xr:uid="{00000000-0005-0000-0000-000004000000}"/>
    <cellStyle name="Normal_TMDL Annual report form" xfId="3" xr:uid="{00000000-0005-0000-0000-000005000000}"/>
  </cellStyles>
  <dxfs count="87">
    <dxf>
      <alignment wrapText="1"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protection locked="0"/>
    </dxf>
    <dxf>
      <protection locked="0"/>
    </dxf>
    <dxf>
      <protection locked="0"/>
    </dxf>
    <dxf>
      <protection locked="0"/>
    </dxf>
    <dxf>
      <protection locked="0"/>
    </dxf>
    <dxf>
      <protection locked="0"/>
    </dxf>
    <dxf>
      <protection locked="0"/>
    </dxf>
    <dxf>
      <protection locked="0"/>
    </dxf>
    <dxf>
      <protection locked="0"/>
    </dxf>
    <dxf>
      <alignment wrapText="0" readingOrder="0"/>
    </dxf>
    <dxf>
      <alignment wrapText="1" readingOrder="0"/>
    </dxf>
    <dxf>
      <alignment wrapText="0"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wrapText="0" readingOrder="0"/>
    </dxf>
    <dxf>
      <alignment wrapText="1" readingOrder="0"/>
    </dxf>
    <dxf>
      <alignment wrapText="0" readingOrder="0"/>
    </dxf>
    <dxf>
      <alignment wrapText="1" readingOrder="0"/>
    </dxf>
    <dxf>
      <alignment wrapText="0" readingOrder="0"/>
    </dxf>
    <dxf>
      <alignment wrapText="1" readingOrder="0"/>
    </dxf>
    <dxf>
      <alignment wrapText="1" readingOrder="0"/>
    </dxf>
    <dxf>
      <alignment wrapText="0" readingOrder="0"/>
    </dxf>
    <dxf>
      <alignment wrapText="1" readingOrder="0"/>
    </dxf>
    <dxf>
      <alignment wrapText="0" readingOrder="0"/>
    </dxf>
    <dxf>
      <protection locked="0"/>
    </dxf>
    <dxf>
      <protection locked="0"/>
    </dxf>
    <dxf>
      <protection locked="0"/>
    </dxf>
    <dxf>
      <protection locked="0"/>
    </dxf>
    <dxf>
      <protection locked="0"/>
    </dxf>
    <dxf>
      <protection locked="0"/>
    </dxf>
    <dxf>
      <protection locked="0"/>
    </dxf>
    <dxf>
      <protection locked="0"/>
    </dxf>
    <dxf>
      <protection locked="0"/>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wrapText="1" readingOrder="0"/>
    </dxf>
  </dxfs>
  <tableStyles count="0" defaultTableStyle="TableStyleMedium9" defaultPivotStyle="PivotStyleLight16"/>
  <colors>
    <mruColors>
      <color rgb="FFFFFFCC"/>
      <color rgb="FFFF7C80"/>
      <color rgb="FF66FFFF"/>
      <color rgb="FFFF330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2996045</xdr:colOff>
      <xdr:row>0</xdr:row>
      <xdr:rowOff>25976</xdr:rowOff>
    </xdr:from>
    <xdr:to>
      <xdr:col>1</xdr:col>
      <xdr:colOff>3330</xdr:colOff>
      <xdr:row>0</xdr:row>
      <xdr:rowOff>1203613</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996045" y="25976"/>
          <a:ext cx="5865535" cy="11776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2000"/>
            <a:t>MS4 Permit TMDL Application</a:t>
          </a:r>
        </a:p>
        <a:p>
          <a:pPr algn="r"/>
          <a:r>
            <a:rPr lang="en-US" sz="1100">
              <a:solidFill>
                <a:schemeClr val="dk1"/>
              </a:solidFill>
              <a:effectLst/>
              <a:latin typeface="Arial Black" panose="020B0A04020102020204" pitchFamily="34" charset="0"/>
              <a:ea typeface="+mn-ea"/>
              <a:cs typeface="+mn-cs"/>
            </a:rPr>
            <a:t>Municipal Separate Storm Sewer System (MS4)</a:t>
          </a:r>
          <a:r>
            <a:rPr lang="en-US" sz="1100" baseline="0">
              <a:solidFill>
                <a:schemeClr val="dk1"/>
              </a:solidFill>
              <a:effectLst/>
              <a:latin typeface="Arial Black" panose="020B0A04020102020204" pitchFamily="34" charset="0"/>
              <a:ea typeface="+mn-ea"/>
              <a:cs typeface="+mn-cs"/>
            </a:rPr>
            <a:t> Program</a:t>
          </a:r>
        </a:p>
        <a:p>
          <a:pPr algn="r"/>
          <a:r>
            <a:rPr lang="en-US" sz="1100">
              <a:solidFill>
                <a:schemeClr val="dk1"/>
              </a:solidFill>
              <a:effectLst/>
              <a:latin typeface="+mn-lt"/>
              <a:ea typeface="+mn-ea"/>
              <a:cs typeface="+mn-cs"/>
            </a:rPr>
            <a:t>Total Maximum Daily Load (TMDL)</a:t>
          </a:r>
          <a:endParaRPr lang="en-US" sz="1100">
            <a:latin typeface="+mn-lt"/>
          </a:endParaRPr>
        </a:p>
        <a:p>
          <a:pPr algn="r"/>
          <a:endParaRPr lang="en-US" sz="800" i="1">
            <a:latin typeface="Arial" panose="020B0604020202020204" pitchFamily="34" charset="0"/>
            <a:cs typeface="Arial" panose="020B0604020202020204" pitchFamily="34" charset="0"/>
          </a:endParaRPr>
        </a:p>
        <a:p>
          <a:pPr algn="r"/>
          <a:r>
            <a:rPr lang="en-US" sz="800" i="1">
              <a:latin typeface="Arial" panose="020B0604020202020204" pitchFamily="34" charset="0"/>
              <a:cs typeface="Arial" panose="020B0604020202020204" pitchFamily="34" charset="0"/>
            </a:rPr>
            <a:t>wq-strm4-62</a:t>
          </a:r>
          <a:r>
            <a:rPr lang="en-US" sz="800" i="1" baseline="0">
              <a:latin typeface="Arial" panose="020B0604020202020204" pitchFamily="34" charset="0"/>
              <a:cs typeface="Arial" panose="020B0604020202020204" pitchFamily="34" charset="0"/>
            </a:rPr>
            <a:t> </a:t>
          </a:r>
          <a:r>
            <a:rPr lang="en-US" sz="800" i="1">
              <a:latin typeface="Arial" panose="020B0604020202020204" pitchFamily="34" charset="0"/>
              <a:cs typeface="Arial" panose="020B0604020202020204" pitchFamily="34" charset="0"/>
            </a:rPr>
            <a:t>(Revised </a:t>
          </a:r>
          <a:r>
            <a:rPr lang="en-US" sz="800" i="1" baseline="0">
              <a:latin typeface="Arial" panose="020B0604020202020204" pitchFamily="34" charset="0"/>
              <a:cs typeface="Arial" panose="020B0604020202020204" pitchFamily="34" charset="0"/>
            </a:rPr>
            <a:t>9/25/20)</a:t>
          </a:r>
          <a:endParaRPr lang="en-US" sz="800" i="1">
            <a:latin typeface="Arial" panose="020B0604020202020204" pitchFamily="34" charset="0"/>
            <a:cs typeface="Arial" panose="020B0604020202020204" pitchFamily="34" charset="0"/>
          </a:endParaRPr>
        </a:p>
      </xdr:txBody>
    </xdr:sp>
    <xdr:clientData/>
  </xdr:twoCellAnchor>
  <xdr:twoCellAnchor editAs="oneCell">
    <xdr:from>
      <xdr:col>0</xdr:col>
      <xdr:colOff>77932</xdr:colOff>
      <xdr:row>0</xdr:row>
      <xdr:rowOff>190500</xdr:rowOff>
    </xdr:from>
    <xdr:to>
      <xdr:col>0</xdr:col>
      <xdr:colOff>2468707</xdr:colOff>
      <xdr:row>0</xdr:row>
      <xdr:rowOff>876300</xdr:rowOff>
    </xdr:to>
    <xdr:pic>
      <xdr:nvPicPr>
        <xdr:cNvPr id="4" name="Picture 3" descr="Minnesota Pollution Control Agency (MPCA), 520 Lafayette Road North, St. Paul, MN 55155-4194" title="Image of MPCA logo with St. Paul office address">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rcRect/>
        <a:stretch>
          <a:fillRect/>
        </a:stretch>
      </xdr:blipFill>
      <xdr:spPr bwMode="auto">
        <a:xfrm>
          <a:off x="77932" y="190500"/>
          <a:ext cx="2390775" cy="685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371475</xdr:colOff>
          <xdr:row>6</xdr:row>
          <xdr:rowOff>123825</xdr:rowOff>
        </xdr:from>
        <xdr:to>
          <xdr:col>0</xdr:col>
          <xdr:colOff>4076700</xdr:colOff>
          <xdr:row>6</xdr:row>
          <xdr:rowOff>695325</xdr:rowOff>
        </xdr:to>
        <xdr:sp macro="" textlink="">
          <xdr:nvSpPr>
            <xdr:cNvPr id="32769" name="Button 1" hidden="1">
              <a:extLst>
                <a:ext uri="{63B3BB69-23CF-44E3-9099-C40C66FF867C}">
                  <a14:compatExt spid="_x0000_s32769"/>
                </a:ext>
                <a:ext uri="{FF2B5EF4-FFF2-40B4-BE49-F238E27FC236}">
                  <a16:creationId xmlns:a16="http://schemas.microsoft.com/office/drawing/2014/main" id="{00000000-0008-0000-0200-0000018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cs typeface="Calibri"/>
                </a:rPr>
                <a:t>Click here after completing or changing any items in Column B, and then continue to other tabs in workbook.</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1</xdr:col>
      <xdr:colOff>457200</xdr:colOff>
      <xdr:row>2</xdr:row>
      <xdr:rowOff>0</xdr:rowOff>
    </xdr:to>
    <xdr:pic>
      <xdr:nvPicPr>
        <xdr:cNvPr id="3" name="Picture 2" descr="Minnesota Pollution Control Agency (MPCA), 520 Lafayette Road North, St. Paul, MN 55155-4194" title="Image of MPCA logo with St. Paul office address">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srcRect/>
        <a:stretch>
          <a:fillRect/>
        </a:stretch>
      </xdr:blipFill>
      <xdr:spPr bwMode="auto">
        <a:xfrm>
          <a:off x="0" y="209550"/>
          <a:ext cx="2390775" cy="685800"/>
        </a:xfrm>
        <a:prstGeom prst="rect">
          <a:avLst/>
        </a:prstGeom>
        <a:noFill/>
        <a:ln>
          <a:noFill/>
        </a:ln>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ck Forslund" refreshedDate="44448.375569791664" backgroundQuery="1" createdVersion="6" refreshedVersion="6" minRefreshableVersion="3" recordCount="0" supportSubquery="1" supportAdvancedDrill="1" xr:uid="{00000000-000A-0000-FFFF-FFFF05000000}">
  <cacheSource type="external" connectionId="1"/>
  <cacheFields count="9">
    <cacheField name="[Range 1].[Permittee name].[Permittee name]" caption="Permittee name" numFmtId="0" level="1">
      <sharedItems containsSemiMixedTypes="0" containsNonDate="0" containsString="0"/>
    </cacheField>
    <cacheField name="[Range 1].[Pollutant].[Pollutant]" caption="Pollutant" numFmtId="0" hierarchy="10" level="1">
      <sharedItems count="3">
        <s v="TP"/>
        <s v="TSS"/>
        <s v="Total Oxygen Demand"/>
      </sharedItems>
    </cacheField>
    <cacheField name="[Range 1].[Percent Reduction].[Percent Reduction]" caption="Percent Reduction" numFmtId="0" hierarchy="9" level="1">
      <sharedItems count="70">
        <s v="19%"/>
        <s v="47%"/>
        <s v="61%"/>
        <s v="8%"/>
        <s v="49%"/>
        <s v="23%"/>
        <s v="35%"/>
        <s v="6%"/>
        <s v="Not Available"/>
        <s v="33%"/>
        <s v="10%"/>
        <s v="9%"/>
        <s v="25%"/>
        <s v="56%"/>
        <s v="62%"/>
        <s v="26%"/>
        <s v="46%"/>
        <s v="17%"/>
        <s v="76%"/>
        <s v="50%" u="1"/>
        <s v="29%" u="1"/>
        <s v="2%" u="1"/>
        <s v="60%" u="1"/>
        <s v="14%" u="1"/>
        <s v="43%" u="1"/>
        <s v="52%" u="1"/>
        <s v="53%" u="1"/>
        <s v="72%" u="1"/>
        <s v="30%" u="1"/>
        <s v="42%" u="1"/>
        <s v="55%" u="1"/>
        <s v="36%" u="1"/>
        <s v="34%" u="1"/>
        <s v="31%" u="1"/>
        <s v="73%" u="1"/>
        <s v="84%" u="1"/>
        <s v="44%" u="1"/>
        <s v="54%" u="1"/>
        <s v="63%" u="1"/>
        <s v="15%" u="1"/>
        <s v="22%" u="1"/>
        <s v="21%" u="1"/>
        <s v="65%" u="1"/>
        <s v="37%" u="1"/>
        <s v="39%" u="1"/>
        <s v="66%" u="1"/>
        <s v="81%" u="1"/>
        <s v="85%" u="1"/>
        <s v="93%" u="1"/>
        <s v="80%" u="1"/>
        <s v="82%" u="1"/>
        <s v="89%" u="1"/>
        <s v="98%" u="1"/>
        <s v="40%" u="1"/>
        <s v="64%" u="1"/>
        <s v="95%" u="1"/>
        <s v="69%" u="1"/>
        <s v="71%" u="1"/>
        <s v="45%" u="1"/>
        <s v="75%" u="1"/>
        <s v="74%" u="1"/>
        <s v="86%" u="1"/>
        <s v="77%" u="1"/>
        <s v="67%" u="1"/>
        <s v="79%" u="1"/>
        <s v="28%" u="1"/>
        <s v="68%" u="1"/>
        <s v="88%" u="1"/>
        <s v="59%" u="1"/>
        <s v="48%" u="1"/>
      </sharedItems>
    </cacheField>
    <cacheField name="[Range 1].[WLA type].[WLA type]" caption="WLA type" numFmtId="0" hierarchy="5" level="1">
      <sharedItems count="2">
        <s v="Individual"/>
        <s v="Categorical"/>
      </sharedItems>
    </cacheField>
    <cacheField name="[Range 1].[Numeric WLA].[Numeric WLA]" caption="Numeric WLA" numFmtId="0" hierarchy="6" level="1">
      <sharedItems count="38">
        <s v="0.530"/>
        <s v="0.860"/>
        <s v="1.750"/>
        <s v="0.080"/>
        <s v="0.130"/>
        <s v="0.260"/>
        <s v="0.170"/>
        <s v="0.230"/>
        <s v="0.340"/>
        <s v="1.360"/>
        <s v="0.200"/>
        <s v="0.140"/>
        <s v="0.010"/>
        <s v="0.020"/>
        <s v="3.800"/>
        <s v="10.000"/>
        <s v="104.000"/>
        <s v="2.000"/>
        <s v="25.000"/>
        <s v="5.000"/>
        <s v="100.000"/>
        <s v="17.000"/>
        <s v="38.000"/>
        <s v="413.000"/>
        <s v="6.000"/>
        <s v="4.780"/>
        <s v="583.000"/>
        <s v="0.267"/>
        <s v="97.500"/>
        <s v="1.016"/>
        <s v="371.100"/>
        <s v="0.550"/>
        <s v="201.000"/>
        <s v="0.001"/>
        <s v="0.100"/>
        <s v="0.600" u="1"/>
        <s v="1.800" u="1"/>
        <s v="154.000" u="1"/>
      </sharedItems>
    </cacheField>
    <cacheField name="[Range 1].[Units].[Units]" caption="Units" numFmtId="0" hierarchy="7" level="1">
      <sharedItems count="7">
        <s v="lbs/day"/>
        <s v="tons/day"/>
        <s v="lbs/yr"/>
        <s v="lbs/day (see notes)"/>
        <s v="lbs/growing season (see notes)"/>
        <s v="kg/day"/>
        <s v="kg/yr"/>
      </sharedItems>
    </cacheField>
    <cacheField name="[Range 1].[Flow Condition].[Flow Condition]" caption="Flow Condition" numFmtId="0" hierarchy="8" level="1">
      <sharedItems count="6">
        <s v="Mid"/>
        <s v="High"/>
        <s v="Very High"/>
        <s v="Low"/>
        <s v="Not Applicable"/>
        <s v="Very Low"/>
      </sharedItems>
    </cacheField>
    <cacheField name="[Range 1].[Notes].[Notes]" caption="Notes" numFmtId="0" hierarchy="14" level="1">
      <sharedItems containsBlank="1" count="8">
        <m/>
        <s v="TMDL based on June through September growing season (122 days)"/>
        <s v="Overall percent reduction" u="1"/>
        <s v="WLA does not include upstream load from Pike and Cedar Lakes." u="1"/>
        <s v="Excludes load from upstream lake." u="1"/>
        <s v="TMDL based on a 122 day growing season" u="1"/>
        <s v="Site specific standard approved 11/7/13" u="1"/>
        <s v="TMDL based on growing season (June 1 through September 30)" u="1"/>
      </sharedItems>
    </cacheField>
    <cacheField name="[Range 1].[TMDL Project, waterbody, pollutant].[TMDL Project, waterbody, pollutant]" caption="TMDL Project, waterbody, pollutant" numFmtId="0" hierarchy="15" level="1">
      <sharedItems count="17">
        <s v="Coon Creek Watershed District WRAPS 2010-Coon Creek-(07010206-530)-TP"/>
        <s v="Coon Creek Watershed District WRAPS 2010-Coon Creek-(07010206-530)-TSS"/>
        <s v="Coon Creek Watershed District WRAPS 2010-County Ditch 17-(07010206-557)-TP"/>
        <s v="Coon Creek Watershed District WRAPS 2010-Sand Creek-(07010206-558)-TP"/>
        <s v="Coon Creek Watershed District WRAPS 2010-Sand Creek-(07010206-558)-TSS"/>
        <s v="Coon Creek Watershed District WRAPS 2010-Unnamed ditch-(07010206-594)-TP"/>
        <s v="Coon Creek Watershed District WRAPS 2010-Unnamed ditch-(07010206-594)-TSS"/>
        <s v="Golden Lake TMDL-Golden-(02-0045-00)-TP"/>
        <s v="Hardwood Creek Impaired Biota and Dissolved Oxygen TMDL-Hardwood Creek-(07010206-596)-Total Oxygen Demand"/>
        <s v="Hardwood Creek Impaired Biota and Dissolved Oxygen TMDL-Hardwood Creek-(07010206-596)-TSS"/>
        <s v="Peltier/Centerville Lake Nutrient Impairment TMDL-Peltier-(02-0004-00)-TP"/>
        <s v="Rice Creek Watershed District Southwest Urban Lakes - Excess Nutrients TMDL-East Moore-(02-0075-01)-TP"/>
        <s v="Rice Creek Watershed District Southwest Urban Lakes - Excess Nutrients TMDL-Pike-(62-0069-00)-TP"/>
        <s v="Silver (West) Lake (Metro)-Silver-(62-0083-00)-TP"/>
        <s v="Vadnais Lake Area WMO-Wilkinson-(62-0043-00)-TP"/>
        <s v="North Fork Crow and Lower Crow Bacteria, Turbidity, and Low DO TMDL-Crow River-(07010204-502)-TSS" u="1"/>
        <s v="South Metro Mississippi TSS TMDL-Mississippi River-(07040001-531)-TSS" u="1"/>
      </sharedItems>
    </cacheField>
  </cacheFields>
  <cacheHierarchies count="18">
    <cacheHierarchy uniqueName="[Range 1].[Permittee name]" caption="Permittee name" attribute="1" defaultMemberUniqueName="[Range 1].[Permittee name].[All]" allUniqueName="[Range 1].[Permittee name].[All]" dimensionUniqueName="[Range 1]" displayFolder="" count="2" memberValueDatatype="130" unbalanced="0">
      <fieldsUsage count="2">
        <fieldUsage x="-1"/>
        <fieldUsage x="0"/>
      </fieldsUsage>
    </cacheHierarchy>
    <cacheHierarchy uniqueName="[Range 1].[MS4 Permit #]" caption="MS4 Permit #" attribute="1" defaultMemberUniqueName="[Range 1].[MS4 Permit #].[All]" allUniqueName="[Range 1].[MS4 Permit #].[All]" dimensionUniqueName="[Range 1]" displayFolder="" count="0" memberValueDatatype="130" unbalanced="0"/>
    <cacheHierarchy uniqueName="[Range 1].[TMDL project name]" caption="TMDL project name" attribute="1" defaultMemberUniqueName="[Range 1].[TMDL project name].[All]" allUniqueName="[Range 1].[TMDL project name].[All]" dimensionUniqueName="[Range 1]" displayFolder="" count="0" memberValueDatatype="130" unbalanced="0"/>
    <cacheHierarchy uniqueName="[Range 1].[Waterbody ID]" caption="Waterbody ID" attribute="1" defaultMemberUniqueName="[Range 1].[Waterbody ID].[All]" allUniqueName="[Range 1].[Waterbody ID].[All]" dimensionUniqueName="[Range 1]" displayFolder="" count="0" memberValueDatatype="130" unbalanced="0"/>
    <cacheHierarchy uniqueName="[Range 1].[Waterbody name]" caption="Waterbody name" attribute="1" defaultMemberUniqueName="[Range 1].[Waterbody name].[All]" allUniqueName="[Range 1].[Waterbody name].[All]" dimensionUniqueName="[Range 1]" displayFolder="" count="0" memberValueDatatype="130" unbalanced="0"/>
    <cacheHierarchy uniqueName="[Range 1].[WLA type]" caption="WLA type" attribute="1" defaultMemberUniqueName="[Range 1].[WLA type].[All]" allUniqueName="[Range 1].[WLA type].[All]" dimensionUniqueName="[Range 1]" displayFolder="" count="2" memberValueDatatype="130" unbalanced="0">
      <fieldsUsage count="2">
        <fieldUsage x="-1"/>
        <fieldUsage x="3"/>
      </fieldsUsage>
    </cacheHierarchy>
    <cacheHierarchy uniqueName="[Range 1].[Numeric WLA]" caption="Numeric WLA" attribute="1" defaultMemberUniqueName="[Range 1].[Numeric WLA].[All]" allUniqueName="[Range 1].[Numeric WLA].[All]" dimensionUniqueName="[Range 1]" displayFolder="" count="2" memberValueDatatype="130" unbalanced="0">
      <fieldsUsage count="2">
        <fieldUsage x="-1"/>
        <fieldUsage x="4"/>
      </fieldsUsage>
    </cacheHierarchy>
    <cacheHierarchy uniqueName="[Range 1].[Units]" caption="Units" attribute="1" defaultMemberUniqueName="[Range 1].[Units].[All]" allUniqueName="[Range 1].[Units].[All]" dimensionUniqueName="[Range 1]" displayFolder="" count="2" memberValueDatatype="130" unbalanced="0">
      <fieldsUsage count="2">
        <fieldUsage x="-1"/>
        <fieldUsage x="5"/>
      </fieldsUsage>
    </cacheHierarchy>
    <cacheHierarchy uniqueName="[Range 1].[Flow Condition]" caption="Flow Condition" attribute="1" defaultMemberUniqueName="[Range 1].[Flow Condition].[All]" allUniqueName="[Range 1].[Flow Condition].[All]" dimensionUniqueName="[Range 1]" displayFolder="" count="2" memberValueDatatype="130" unbalanced="0">
      <fieldsUsage count="2">
        <fieldUsage x="-1"/>
        <fieldUsage x="6"/>
      </fieldsUsage>
    </cacheHierarchy>
    <cacheHierarchy uniqueName="[Range 1].[Percent Reduction]" caption="Percent Reduction" attribute="1" defaultMemberUniqueName="[Range 1].[Percent Reduction].[All]" allUniqueName="[Range 1].[Percent Reduction].[All]" dimensionUniqueName="[Range 1]" displayFolder="" count="2" memberValueDatatype="130" unbalanced="0">
      <fieldsUsage count="2">
        <fieldUsage x="-1"/>
        <fieldUsage x="2"/>
      </fieldsUsage>
    </cacheHierarchy>
    <cacheHierarchy uniqueName="[Range 1].[Pollutant]" caption="Pollutant" attribute="1" defaultMemberUniqueName="[Range 1].[Pollutant].[All]" allUniqueName="[Range 1].[Pollutant].[All]" dimensionUniqueName="[Range 1]" displayFolder="" count="2" memberValueDatatype="130" unbalanced="0">
      <fieldsUsage count="2">
        <fieldUsage x="-1"/>
        <fieldUsage x="1"/>
      </fieldsUsage>
    </cacheHierarchy>
    <cacheHierarchy uniqueName="[Range 1].[Annual/Daily]" caption="Annual/Daily" attribute="1" defaultMemberUniqueName="[Range 1].[Annual/Daily].[All]" allUniqueName="[Range 1].[Annual/Daily].[All]" dimensionUniqueName="[Range 1]" displayFolder="" count="0" memberValueDatatype="130" unbalanced="0"/>
    <cacheHierarchy uniqueName="[Range 1].[MPCA Recommended Baseline year]" caption="MPCA Recommended Baseline year" attribute="1" defaultMemberUniqueName="[Range 1].[MPCA Recommended Baseline year].[All]" allUniqueName="[Range 1].[MPCA Recommended Baseline year].[All]" dimensionUniqueName="[Range 1]" displayFolder="" count="0" memberValueDatatype="130" unbalanced="0"/>
    <cacheHierarchy uniqueName="[Range 1].[TMDL Approval Date]" caption="TMDL Approval Date" attribute="1" defaultMemberUniqueName="[Range 1].[TMDL Approval Date].[All]" allUniqueName="[Range 1].[TMDL Approval Date].[All]" dimensionUniqueName="[Range 1]" displayFolder="" count="0" memberValueDatatype="130" unbalanced="0"/>
    <cacheHierarchy uniqueName="[Range 1].[Notes]" caption="Notes" attribute="1" defaultMemberUniqueName="[Range 1].[Notes].[All]" allUniqueName="[Range 1].[Notes].[All]" dimensionUniqueName="[Range 1]" displayFolder="" count="2" memberValueDatatype="130" unbalanced="0">
      <fieldsUsage count="2">
        <fieldUsage x="-1"/>
        <fieldUsage x="7"/>
      </fieldsUsage>
    </cacheHierarchy>
    <cacheHierarchy uniqueName="[Range 1].[TMDL Project, waterbody, pollutant]" caption="TMDL Project, waterbody, pollutant" attribute="1" defaultMemberUniqueName="[Range 1].[TMDL Project, waterbody, pollutant].[All]" allUniqueName="[Range 1].[TMDL Project, waterbody, pollutant].[All]" dimensionUniqueName="[Range 1]" displayFolder="" count="2" memberValueDatatype="130" unbalanced="0">
      <fieldsUsage count="2">
        <fieldUsage x="-1"/>
        <fieldUsage x="8"/>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Jack Forslund" refreshedDate="44448.375571412034" backgroundQuery="1" createdVersion="6" refreshedVersion="6" minRefreshableVersion="3" recordCount="0" supportSubquery="1" supportAdvancedDrill="1" xr:uid="{00000000-000A-0000-FFFF-FFFF08000000}">
  <cacheSource type="external" connectionId="1"/>
  <cacheFields count="5">
    <cacheField name="[Range 1].[Permittee name].[Permittee name]" caption="Permittee name" numFmtId="0" level="1">
      <sharedItems containsSemiMixedTypes="0" containsNonDate="0" containsString="0"/>
    </cacheField>
    <cacheField name="[Range 1].[Pollutant].[Pollutant]" caption="Pollutant" numFmtId="0" hierarchy="10" level="1">
      <sharedItems count="3">
        <s v="Total Oxygen Demand"/>
        <s v="TP"/>
        <s v="TSS"/>
      </sharedItems>
    </cacheField>
    <cacheField name="[Range 1].[Percent Reduction].[Percent Reduction]" caption="Percent Reduction" numFmtId="0" hierarchy="9" level="1">
      <sharedItems containsSemiMixedTypes="0" containsNonDate="0" containsString="0"/>
    </cacheField>
    <cacheField name="[Range 1].[Notes].[Notes]" caption="Notes" numFmtId="0" hierarchy="14" level="1">
      <sharedItems containsSemiMixedTypes="0" containsNonDate="0" containsString="0"/>
    </cacheField>
    <cacheField name="[Range 1].[TMDL Project, waterbody, pollutant].[TMDL Project, waterbody, pollutant]" caption="TMDL Project, waterbody, pollutant" numFmtId="0" hierarchy="15" level="1">
      <sharedItems count="15">
        <s v="Coon Creek Watershed District WRAPS 2010-Coon Creek-(07010206-530)-TP"/>
        <s v="Coon Creek Watershed District WRAPS 2010-Coon Creek-(07010206-530)-TSS"/>
        <s v="Coon Creek Watershed District WRAPS 2010-County Ditch 17-(07010206-557)-TP"/>
        <s v="Coon Creek Watershed District WRAPS 2010-Sand Creek-(07010206-558)-TP"/>
        <s v="Coon Creek Watershed District WRAPS 2010-Sand Creek-(07010206-558)-TSS"/>
        <s v="Coon Creek Watershed District WRAPS 2010-Unnamed ditch-(07010206-594)-TP"/>
        <s v="Coon Creek Watershed District WRAPS 2010-Unnamed ditch-(07010206-594)-TSS"/>
        <s v="Golden Lake TMDL-Golden-(02-0045-00)-TP"/>
        <s v="Hardwood Creek Impaired Biota and Dissolved Oxygen TMDL-Hardwood Creek-(07010206-596)-Total Oxygen Demand"/>
        <s v="Hardwood Creek Impaired Biota and Dissolved Oxygen TMDL-Hardwood Creek-(07010206-596)-TSS"/>
        <s v="Peltier/Centerville Lake Nutrient Impairment TMDL-Peltier-(02-0004-00)-TP"/>
        <s v="Rice Creek Watershed District Southwest Urban Lakes - Excess Nutrients TMDL-East Moore-(02-0075-01)-TP"/>
        <s v="Rice Creek Watershed District Southwest Urban Lakes - Excess Nutrients TMDL-Pike-(62-0069-00)-TP"/>
        <s v="Silver (West) Lake (Metro)-Silver-(62-0083-00)-TP"/>
        <s v="Vadnais Lake Area WMO-Wilkinson-(62-0043-00)-TP"/>
      </sharedItems>
    </cacheField>
  </cacheFields>
  <cacheHierarchies count="18">
    <cacheHierarchy uniqueName="[Range 1].[Permittee name]" caption="Permittee name" attribute="1" defaultMemberUniqueName="[Range 1].[Permittee name].[All]" allUniqueName="[Range 1].[Permittee name].[All]" dimensionUniqueName="[Range 1]" displayFolder="" count="2" memberValueDatatype="130" unbalanced="0">
      <fieldsUsage count="2">
        <fieldUsage x="-1"/>
        <fieldUsage x="0"/>
      </fieldsUsage>
    </cacheHierarchy>
    <cacheHierarchy uniqueName="[Range 1].[MS4 Permit #]" caption="MS4 Permit #" attribute="1" defaultMemberUniqueName="[Range 1].[MS4 Permit #].[All]" allUniqueName="[Range 1].[MS4 Permit #].[All]" dimensionUniqueName="[Range 1]" displayFolder="" count="0" memberValueDatatype="130" unbalanced="0"/>
    <cacheHierarchy uniqueName="[Range 1].[TMDL project name]" caption="TMDL project name" attribute="1" defaultMemberUniqueName="[Range 1].[TMDL project name].[All]" allUniqueName="[Range 1].[TMDL project name].[All]" dimensionUniqueName="[Range 1]" displayFolder="" count="0" memberValueDatatype="130" unbalanced="0"/>
    <cacheHierarchy uniqueName="[Range 1].[Waterbody ID]" caption="Waterbody ID" attribute="1" defaultMemberUniqueName="[Range 1].[Waterbody ID].[All]" allUniqueName="[Range 1].[Waterbody ID].[All]" dimensionUniqueName="[Range 1]" displayFolder="" count="0" memberValueDatatype="130" unbalanced="0"/>
    <cacheHierarchy uniqueName="[Range 1].[Waterbody name]" caption="Waterbody name" attribute="1" defaultMemberUniqueName="[Range 1].[Waterbody name].[All]" allUniqueName="[Range 1].[Waterbody name].[All]" dimensionUniqueName="[Range 1]" displayFolder="" count="0" memberValueDatatype="130" unbalanced="0"/>
    <cacheHierarchy uniqueName="[Range 1].[WLA type]" caption="WLA type" attribute="1" defaultMemberUniqueName="[Range 1].[WLA type].[All]" allUniqueName="[Range 1].[WLA type].[All]" dimensionUniqueName="[Range 1]" displayFolder="" count="0" memberValueDatatype="130" unbalanced="0"/>
    <cacheHierarchy uniqueName="[Range 1].[Numeric WLA]" caption="Numeric WLA" attribute="1" defaultMemberUniqueName="[Range 1].[Numeric WLA].[All]" allUniqueName="[Range 1].[Numeric WLA].[All]" dimensionUniqueName="[Range 1]" displayFolder="" count="0" memberValueDatatype="130" unbalanced="0"/>
    <cacheHierarchy uniqueName="[Range 1].[Units]" caption="Units" attribute="1" defaultMemberUniqueName="[Range 1].[Units].[All]" allUniqueName="[Range 1].[Units].[All]" dimensionUniqueName="[Range 1]" displayFolder="" count="0" memberValueDatatype="130" unbalanced="0"/>
    <cacheHierarchy uniqueName="[Range 1].[Flow Condition]" caption="Flow Condition" attribute="1" defaultMemberUniqueName="[Range 1].[Flow Condition].[All]" allUniqueName="[Range 1].[Flow Condition].[All]" dimensionUniqueName="[Range 1]" displayFolder="" count="0" memberValueDatatype="130" unbalanced="0"/>
    <cacheHierarchy uniqueName="[Range 1].[Percent Reduction]" caption="Percent Reduction" attribute="1" defaultMemberUniqueName="[Range 1].[Percent Reduction].[All]" allUniqueName="[Range 1].[Percent Reduction].[All]" dimensionUniqueName="[Range 1]" displayFolder="" count="2" memberValueDatatype="130" unbalanced="0">
      <fieldsUsage count="2">
        <fieldUsage x="-1"/>
        <fieldUsage x="2"/>
      </fieldsUsage>
    </cacheHierarchy>
    <cacheHierarchy uniqueName="[Range 1].[Pollutant]" caption="Pollutant" attribute="1" defaultMemberUniqueName="[Range 1].[Pollutant].[All]" allUniqueName="[Range 1].[Pollutant].[All]" dimensionUniqueName="[Range 1]" displayFolder="" count="2" memberValueDatatype="130" unbalanced="0">
      <fieldsUsage count="2">
        <fieldUsage x="-1"/>
        <fieldUsage x="1"/>
      </fieldsUsage>
    </cacheHierarchy>
    <cacheHierarchy uniqueName="[Range 1].[Annual/Daily]" caption="Annual/Daily" attribute="1" defaultMemberUniqueName="[Range 1].[Annual/Daily].[All]" allUniqueName="[Range 1].[Annual/Daily].[All]" dimensionUniqueName="[Range 1]" displayFolder="" count="0" memberValueDatatype="130" unbalanced="0"/>
    <cacheHierarchy uniqueName="[Range 1].[MPCA Recommended Baseline year]" caption="MPCA Recommended Baseline year" attribute="1" defaultMemberUniqueName="[Range 1].[MPCA Recommended Baseline year].[All]" allUniqueName="[Range 1].[MPCA Recommended Baseline year].[All]" dimensionUniqueName="[Range 1]" displayFolder="" count="0" memberValueDatatype="130" unbalanced="0"/>
    <cacheHierarchy uniqueName="[Range 1].[TMDL Approval Date]" caption="TMDL Approval Date" attribute="1" defaultMemberUniqueName="[Range 1].[TMDL Approval Date].[All]" allUniqueName="[Range 1].[TMDL Approval Date].[All]" dimensionUniqueName="[Range 1]" displayFolder="" count="0" memberValueDatatype="130" unbalanced="0"/>
    <cacheHierarchy uniqueName="[Range 1].[Notes]" caption="Notes" attribute="1" defaultMemberUniqueName="[Range 1].[Notes].[All]" allUniqueName="[Range 1].[Notes].[All]" dimensionUniqueName="[Range 1]" displayFolder="" count="2" memberValueDatatype="130" unbalanced="0">
      <fieldsUsage count="2">
        <fieldUsage x="-1"/>
        <fieldUsage x="3"/>
      </fieldsUsage>
    </cacheHierarchy>
    <cacheHierarchy uniqueName="[Range 1].[TMDL Project, waterbody, pollutant]" caption="TMDL Project, waterbody, pollutant" attribute="1" defaultMemberUniqueName="[Range 1].[TMDL Project, waterbody, pollutant].[All]" allUniqueName="[Range 1].[TMDL Project, waterbody, pollutant].[All]" dimensionUniqueName="[Range 1]" displayFolder="" count="2" memberValueDatatype="130" unbalanced="0">
      <fieldsUsage count="2">
        <fieldUsage x="-1"/>
        <fieldUsage x="4"/>
      </fieldsUsage>
    </cacheHierarchy>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Jack Forslund" refreshedDate="44448.375573032405" backgroundQuery="1" createdVersion="6" refreshedVersion="6" minRefreshableVersion="3" recordCount="0" supportSubquery="1" supportAdvancedDrill="1" xr:uid="{00000000-000A-0000-FFFF-FFFF0B000000}">
  <cacheSource type="external" connectionId="1"/>
  <cacheFields count="5">
    <cacheField name="[Range 1].[Permittee name].[Permittee name]" caption="Permittee name" numFmtId="0" level="1">
      <sharedItems containsSemiMixedTypes="0" containsNonDate="0" containsString="0"/>
    </cacheField>
    <cacheField name="[Range 1].[Pollutant].[Pollutant]" caption="Pollutant" numFmtId="0" hierarchy="10" level="1">
      <sharedItems count="3">
        <s v="Chloride"/>
        <s v="E. coli"/>
        <s v="Fecal Coliform" u="1"/>
      </sharedItems>
    </cacheField>
    <cacheField name="[Range 1].[TMDL project name].[TMDL project name]" caption="TMDL project name" numFmtId="0" hierarchy="2" level="1">
      <sharedItems count="4">
        <s v="Twin Cities Metro Area Chloride TMDL and Management Plan"/>
        <s v="Coon Creek Watershed District WRAPS 2010"/>
        <s v="Rum River WRAPS 2013"/>
        <s v="Upper Mississippi River Bacteria TMDL"/>
      </sharedItems>
    </cacheField>
    <cacheField name="[Range 1].[Waterbody name].[Waterbody name]" caption="Waterbody name" numFmtId="0" hierarchy="4" level="1">
      <sharedItems count="9">
        <s v="Pike"/>
        <s v="Silver"/>
        <s v="South Long"/>
        <s v="Coon Creek"/>
        <s v="County Ditch 17"/>
        <s v="Sand Creek"/>
        <s v="Unnamed ditch"/>
        <s v="Cedar Creek"/>
        <s v="Rice Creek"/>
      </sharedItems>
    </cacheField>
    <cacheField name="[Range 1].[Percent Reduction].[Percent Reduction]" caption="Percent Reduction" numFmtId="0" hierarchy="9" level="1">
      <sharedItems count="17">
        <s v="**"/>
        <s v="10%"/>
        <s v="17%"/>
        <s v="19%"/>
        <s v="25%"/>
        <s v="32%"/>
        <s v="33%"/>
        <s v="36%"/>
        <s v="37%"/>
        <s v="40%"/>
        <s v="47%"/>
        <s v="59%"/>
        <s v="66%"/>
        <s v="75%"/>
        <s v="8%"/>
        <s v="98%"/>
        <s v="Not Available"/>
      </sharedItems>
    </cacheField>
  </cacheFields>
  <cacheHierarchies count="18">
    <cacheHierarchy uniqueName="[Range 1].[Permittee name]" caption="Permittee name" attribute="1" defaultMemberUniqueName="[Range 1].[Permittee name].[All]" allUniqueName="[Range 1].[Permittee name].[All]" dimensionUniqueName="[Range 1]" displayFolder="" count="2" memberValueDatatype="130" unbalanced="0">
      <fieldsUsage count="2">
        <fieldUsage x="-1"/>
        <fieldUsage x="0"/>
      </fieldsUsage>
    </cacheHierarchy>
    <cacheHierarchy uniqueName="[Range 1].[MS4 Permit #]" caption="MS4 Permit #" attribute="1" defaultMemberUniqueName="[Range 1].[MS4 Permit #].[All]" allUniqueName="[Range 1].[MS4 Permit #].[All]" dimensionUniqueName="[Range 1]" displayFolder="" count="0" memberValueDatatype="130" unbalanced="0"/>
    <cacheHierarchy uniqueName="[Range 1].[TMDL project name]" caption="TMDL project name" attribute="1" defaultMemberUniqueName="[Range 1].[TMDL project name].[All]" allUniqueName="[Range 1].[TMDL project name].[All]" dimensionUniqueName="[Range 1]" displayFolder="" count="2" memberValueDatatype="130" unbalanced="0">
      <fieldsUsage count="2">
        <fieldUsage x="-1"/>
        <fieldUsage x="2"/>
      </fieldsUsage>
    </cacheHierarchy>
    <cacheHierarchy uniqueName="[Range 1].[Waterbody ID]" caption="Waterbody ID" attribute="1" defaultMemberUniqueName="[Range 1].[Waterbody ID].[All]" allUniqueName="[Range 1].[Waterbody ID].[All]" dimensionUniqueName="[Range 1]" displayFolder="" count="0" memberValueDatatype="130" unbalanced="0"/>
    <cacheHierarchy uniqueName="[Range 1].[Waterbody name]" caption="Waterbody name" attribute="1" defaultMemberUniqueName="[Range 1].[Waterbody name].[All]" allUniqueName="[Range 1].[Waterbody name].[All]" dimensionUniqueName="[Range 1]" displayFolder="" count="2" memberValueDatatype="130" unbalanced="0">
      <fieldsUsage count="2">
        <fieldUsage x="-1"/>
        <fieldUsage x="3"/>
      </fieldsUsage>
    </cacheHierarchy>
    <cacheHierarchy uniqueName="[Range 1].[WLA type]" caption="WLA type" attribute="1" defaultMemberUniqueName="[Range 1].[WLA type].[All]" allUniqueName="[Range 1].[WLA type].[All]" dimensionUniqueName="[Range 1]" displayFolder="" count="0" memberValueDatatype="130" unbalanced="0"/>
    <cacheHierarchy uniqueName="[Range 1].[Numeric WLA]" caption="Numeric WLA" attribute="1" defaultMemberUniqueName="[Range 1].[Numeric WLA].[All]" allUniqueName="[Range 1].[Numeric WLA].[All]" dimensionUniqueName="[Range 1]" displayFolder="" count="0" memberValueDatatype="130" unbalanced="0"/>
    <cacheHierarchy uniqueName="[Range 1].[Units]" caption="Units" attribute="1" defaultMemberUniqueName="[Range 1].[Units].[All]" allUniqueName="[Range 1].[Units].[All]" dimensionUniqueName="[Range 1]" displayFolder="" count="0" memberValueDatatype="130" unbalanced="0"/>
    <cacheHierarchy uniqueName="[Range 1].[Flow Condition]" caption="Flow Condition" attribute="1" defaultMemberUniqueName="[Range 1].[Flow Condition].[All]" allUniqueName="[Range 1].[Flow Condition].[All]" dimensionUniqueName="[Range 1]" displayFolder="" count="0" memberValueDatatype="130" unbalanced="0"/>
    <cacheHierarchy uniqueName="[Range 1].[Percent Reduction]" caption="Percent Reduction" attribute="1" defaultMemberUniqueName="[Range 1].[Percent Reduction].[All]" allUniqueName="[Range 1].[Percent Reduction].[All]" dimensionUniqueName="[Range 1]" displayFolder="" count="2" memberValueDatatype="130" unbalanced="0">
      <fieldsUsage count="2">
        <fieldUsage x="-1"/>
        <fieldUsage x="4"/>
      </fieldsUsage>
    </cacheHierarchy>
    <cacheHierarchy uniqueName="[Range 1].[Pollutant]" caption="Pollutant" attribute="1" defaultMemberUniqueName="[Range 1].[Pollutant].[All]" allUniqueName="[Range 1].[Pollutant].[All]" dimensionUniqueName="[Range 1]" displayFolder="" count="2" memberValueDatatype="130" unbalanced="0">
      <fieldsUsage count="2">
        <fieldUsage x="-1"/>
        <fieldUsage x="1"/>
      </fieldsUsage>
    </cacheHierarchy>
    <cacheHierarchy uniqueName="[Range 1].[Annual/Daily]" caption="Annual/Daily" attribute="1" defaultMemberUniqueName="[Range 1].[Annual/Daily].[All]" allUniqueName="[Range 1].[Annual/Daily].[All]" dimensionUniqueName="[Range 1]" displayFolder="" count="0" memberValueDatatype="130" unbalanced="0"/>
    <cacheHierarchy uniqueName="[Range 1].[MPCA Recommended Baseline year]" caption="MPCA Recommended Baseline year" attribute="1" defaultMemberUniqueName="[Range 1].[MPCA Recommended Baseline year].[All]" allUniqueName="[Range 1].[MPCA Recommended Baseline year].[All]" dimensionUniqueName="[Range 1]" displayFolder="" count="0" memberValueDatatype="130" unbalanced="0"/>
    <cacheHierarchy uniqueName="[Range 1].[TMDL Approval Date]" caption="TMDL Approval Date" attribute="1" defaultMemberUniqueName="[Range 1].[TMDL Approval Date].[All]" allUniqueName="[Range 1].[TMDL Approval Date].[All]" dimensionUniqueName="[Range 1]" displayFolder="" count="0" memberValueDatatype="130" unbalanced="0"/>
    <cacheHierarchy uniqueName="[Range 1].[Notes]" caption="Notes" attribute="1" defaultMemberUniqueName="[Range 1].[Notes].[All]" allUniqueName="[Range 1].[Notes].[All]" dimensionUniqueName="[Range 1]" displayFolder="" count="0" memberValueDatatype="130" unbalanced="0"/>
    <cacheHierarchy uniqueName="[Range 1].[TMDL Project, waterbody, pollutant]" caption="TMDL Project, waterbody, pollutant" attribute="1" defaultMemberUniqueName="[Range 1].[TMDL Project, waterbody, pollutant].[All]" allUniqueName="[Range 1].[TMDL Project, waterbody, pollutant].[All]" dimensionUniqueName="[Range 1]" displayFolder="" count="0" memberValueDatatype="130" unbalanced="0"/>
    <cacheHierarchy uniqueName="[Measures].[__XL_Count Range 1]" caption="__XL_Count Range 1" measure="1" displayFolder="" measureGroup="Range 1" count="0" hidden="1"/>
    <cacheHierarchy uniqueName="[Measures].[__No measures defined]" caption="__No measures defined" measure="1" displayFolder="" count="0" hidden="1"/>
  </cacheHierarchies>
  <kpis count="0"/>
  <dimensions count="2">
    <dimension measure="1" name="Measures" uniqueName="[Measures]" caption="Measures"/>
    <dimension name="Range 1" uniqueName="[Range 1]" caption="Range 1"/>
  </dimensions>
  <measureGroups count="1">
    <measureGroup name="Range 1" caption="Range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6" minRefreshableVersion="3" preserveFormatting="0" subtotalHiddenItems="1" rowGrandTotals="0" colGrandTotals="0" itemPrintTitles="1" createdVersion="6" indent="0" outline="1" outlineData="1" multipleFieldFilters="0" rowHeaderCaption="Applicable WLAs for Bacteria, Temperature, or Chloride">
  <location ref="A7:A22" firstHeaderRow="1" firstDataRow="1" firstDataCol="1" rowPageCount="2" colPageCount="1"/>
  <pivotFields count="5">
    <pivotField axis="axisPage" allDrilled="1" showAll="0" dataSourceSort="1" defaultAttributeDrillState="1">
      <items count="1">
        <item t="default"/>
      </items>
    </pivotField>
    <pivotField axis="axisRow" allDrilled="1" showAll="0" dataSourceSort="1" defaultAttributeDrillState="1">
      <items count="4">
        <item s="1" x="0"/>
        <item s="1" x="1"/>
        <item s="1" x="2"/>
        <item t="default"/>
      </items>
    </pivotField>
    <pivotField axis="axisRow" allDrilled="1" showAll="0" dataSourceSort="1" defaultAttributeDrillState="1">
      <items count="5">
        <item x="0"/>
        <item x="1"/>
        <item x="2"/>
        <item x="3"/>
        <item t="default"/>
      </items>
    </pivotField>
    <pivotField axis="axisRow" allDrilled="1" showAll="0" dataSourceSort="1" defaultAttributeDrillState="1">
      <items count="10">
        <item x="0"/>
        <item x="1"/>
        <item x="2"/>
        <item x="3"/>
        <item x="4"/>
        <item x="5"/>
        <item x="6"/>
        <item x="7"/>
        <item x="8"/>
        <item t="default"/>
      </items>
    </pivotField>
    <pivotField axis="axisPage" allDrilled="1"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s>
  <rowFields count="3">
    <field x="1"/>
    <field x="2"/>
    <field x="3"/>
  </rowFields>
  <rowItems count="15">
    <i>
      <x/>
    </i>
    <i r="1">
      <x/>
    </i>
    <i r="2">
      <x/>
    </i>
    <i r="2">
      <x v="1"/>
    </i>
    <i r="2">
      <x v="2"/>
    </i>
    <i>
      <x v="1"/>
    </i>
    <i r="1">
      <x v="1"/>
    </i>
    <i r="2">
      <x v="3"/>
    </i>
    <i r="2">
      <x v="4"/>
    </i>
    <i r="2">
      <x v="5"/>
    </i>
    <i r="2">
      <x v="6"/>
    </i>
    <i r="1">
      <x v="2"/>
    </i>
    <i r="2">
      <x v="7"/>
    </i>
    <i r="1">
      <x v="3"/>
    </i>
    <i r="2">
      <x v="8"/>
    </i>
  </rowItems>
  <pageFields count="2">
    <pageField fld="0" hier="0" name="[Range 1].[Permittee name].&amp;[Anoka county of]" cap="Anoka county of"/>
    <pageField fld="4" hier="9" name="[Range 1].[Percent Reduction].&amp;" cap=""/>
  </pageField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9" level="1">
        <member name="[Range 1].[Percent Reduction].&amp;"/>
        <member name=""/>
        <member name="[Range 1].[Percent Reduction].&amp;[1%]"/>
        <member name="[Range 1].[Percent Reduction].&amp;[2%]"/>
        <member name="[Range 1].[Percent Reduction].&amp;[4%]"/>
        <member name="[Range 1].[Percent Reduction].&amp;[5%]"/>
        <member name="[Range 1].[Percent Reduction].&amp;[6%]"/>
        <member name="[Range 1].[Percent Reduction].&amp;[7%]"/>
        <member name=""/>
        <member name="[Range 1].[Percent Reduction].&amp;[9%]"/>
        <member name=""/>
        <member name="[Range 1].[Percent Reduction].&amp;[11%]"/>
        <member name="[Range 1].[Percent Reduction].&amp;[12%]"/>
        <member name="[Range 1].[Percent Reduction].&amp;[13%]"/>
        <member name="[Range 1].[Percent Reduction].&amp;[14%]"/>
        <member name="[Range 1].[Percent Reduction].&amp;[15%]"/>
        <member name="[Range 1].[Percent Reduction].&amp;[16%]"/>
        <member name=""/>
        <member name=""/>
        <member name="[Range 1].[Percent Reduction].&amp;[20%]"/>
        <member name="[Range 1].[Percent Reduction].&amp;[21%]"/>
        <member name="[Range 1].[Percent Reduction].&amp;[22%]"/>
        <member name="[Range 1].[Percent Reduction].&amp;[23%]"/>
        <member name="[Range 1].[Percent Reduction].&amp;[24%]"/>
        <member name=""/>
        <member name="[Range 1].[Percent Reduction].&amp;[26%]"/>
        <member name="[Range 1].[Percent Reduction].&amp;[27%]"/>
        <member name="[Range 1].[Percent Reduction].&amp;[28%]"/>
        <member name="[Range 1].[Percent Reduction].&amp;[29%]"/>
        <member name="[Range 1].[Percent Reduction].&amp;[30%]"/>
        <member name="[Range 1].[Percent Reduction].&amp;[31%]"/>
        <member name=""/>
        <member name=""/>
        <member name="[Range 1].[Percent Reduction].&amp;[34%]"/>
        <member name="[Range 1].[Percent Reduction].&amp;[35%]"/>
        <member name=""/>
        <member name=""/>
        <member name="[Range 1].[Percent Reduction].&amp;[38%]"/>
        <member name="[Range 1].[Percent Reduction].&amp;[39%]"/>
        <member name=""/>
        <member name="[Range 1].[Percent Reduction].&amp;[41%]"/>
        <member name="[Range 1].[Percent Reduction].&amp;[42%]"/>
        <member name="[Range 1].[Percent Reduction].&amp;[43%]"/>
        <member name="[Range 1].[Percent Reduction].&amp;[44%]"/>
        <member name="[Range 1].[Percent Reduction].&amp;[45%]"/>
        <member name="[Range 1].[Percent Reduction].&amp;[46%]"/>
        <member name=""/>
        <member name="[Range 1].[Percent Reduction].&amp;[48%]"/>
        <member name="[Range 1].[Percent Reduction].&amp;[49%]"/>
        <member name="[Range 1].[Percent Reduction].&amp;[50%]"/>
        <member name="[Range 1].[Percent Reduction].&amp;[51%]"/>
        <member name="[Range 1].[Percent Reduction].&amp;[52%]"/>
        <member name="[Range 1].[Percent Reduction].&amp;[53%]"/>
        <member name="[Range 1].[Percent Reduction].&amp;[54%]"/>
        <member name="[Range 1].[Percent Reduction].&amp;[55%]"/>
        <member name="[Range 1].[Percent Reduction].&amp;[56%]"/>
        <member name="[Range 1].[Percent Reduction].&amp;[57%]"/>
        <member name="[Range 1].[Percent Reduction].&amp;[58%]"/>
        <member name=""/>
        <member name="[Range 1].[Percent Reduction].&amp;[60%]"/>
        <member name="[Range 1].[Percent Reduction].&amp;[61%]"/>
        <member name="[Range 1].[Percent Reduction].&amp;[62%]"/>
        <member name="[Range 1].[Percent Reduction].&amp;[63%]"/>
        <member name="[Range 1].[Percent Reduction].&amp;[64%]"/>
        <member name="[Range 1].[Percent Reduction].&amp;[65%]"/>
        <member name=""/>
        <member name="[Range 1].[Percent Reduction].&amp;[67%]"/>
        <member name="[Range 1].[Percent Reduction].&amp;[68%]"/>
        <member name="[Range 1].[Percent Reduction].&amp;[69%]"/>
        <member name="[Range 1].[Percent Reduction].&amp;[70%]"/>
        <member name="[Range 1].[Percent Reduction].&amp;[71%]"/>
        <member name="[Range 1].[Percent Reduction].&amp;[72%]"/>
        <member name="[Range 1].[Percent Reduction].&amp;[73%]"/>
        <member name="[Range 1].[Percent Reduction].&amp;[74%]"/>
        <member name=""/>
        <member name="[Range 1].[Percent Reduction].&amp;[76%]"/>
        <member name="[Range 1].[Percent Reduction].&amp;[77%]"/>
        <member name="[Range 1].[Percent Reduction].&amp;[78%]"/>
        <member name="[Range 1].[Percent Reduction].&amp;[79%]"/>
        <member name="[Range 1].[Percent Reduction].&amp;[80%]"/>
        <member name="[Range 1].[Percent Reduction].&amp;[81%]"/>
        <member name="[Range 1].[Percent Reduction].&amp;[82%]"/>
        <member name="[Range 1].[Percent Reduction].&amp;[83%]"/>
        <member name="[Range 1].[Percent Reduction].&amp;[84%]"/>
        <member name="[Range 1].[Percent Reduction].&amp;[85%]"/>
        <member name="[Range 1].[Percent Reduction].&amp;[86%]"/>
        <member name="[Range 1].[Percent Reduction].&amp;[87%]"/>
        <member name="[Range 1].[Percent Reduction].&amp;[88%]"/>
        <member name="[Range 1].[Percent Reduction].&amp;[89%]"/>
        <member name="[Range 1].[Percent Reduction].&amp;[90%]"/>
        <member name="[Range 1].[Percent Reduction].&amp;[91%]"/>
        <member name="[Range 1].[Percent Reduction].&amp;[92%]"/>
        <member name="[Range 1].[Percent Reduction].&amp;[93%]"/>
        <member name="[Range 1].[Percent Reduction].&amp;[94%]"/>
        <member name="[Range 1].[Percent Reduction].&amp;[95%]"/>
        <member name="[Range 1].[Percent Reduction].&amp;[96%]"/>
        <member name="[Range 1].[Percent Reduction].&amp;[97%]"/>
        <member name=""/>
        <member name="[Range 1].[Percent Reduction].&amp;[4.80%]"/>
        <member name="[Range 1].[Percent Reduction].&amp;[See notes]"/>
        <member name=""/>
        <member name="[Range 1].[Percent Reduction].&amp;[10% (See notes)]"/>
        <member name="[Range 1].[Percent Reduction].&amp;[14% (See notes)]"/>
        <member name="[Range 1].[Percent Reduction].&amp;[24% (See notes)]"/>
        <member name="[Range 1].[Percent Reduction].&amp;[40% (See notes)]"/>
        <member name="[Range 1].[Percent Reduction].&amp;[50% (See notes)]"/>
        <member name="[Range 1].[Percent Reduction].&amp;[67% (See notes)]"/>
        <member name="[Range 1].[Percent Reduction].&amp;[Insufficient Data]"/>
        <member name="[Range 1].[Percent Reduction].&amp;[No data available]"/>
      </members>
    </pivotHierarchy>
    <pivotHierarchy multipleItemSelectionAllowed="1" dragToData="1">
      <members count="4" level="1">
        <member name=""/>
        <member name=""/>
        <member name="[Range 1].[Pollutant].&amp;[Temperature]"/>
        <member name=""/>
      </members>
    </pivotHierarchy>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0"/>
    <rowHierarchyUsage hierarchyUsage="2"/>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ource TMDL Master List _HIDE!$A:$P">
        <x15:activeTabTopLevelEntity name="[Range 1]"/>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2" cacheId="5" applyNumberFormats="0" applyBorderFormats="0" applyFontFormats="0" applyPatternFormats="0" applyAlignmentFormats="0" applyWidthHeightFormats="1" dataCaption="Values" updatedVersion="6" minRefreshableVersion="3" subtotalHiddenItems="1" rowGrandTotals="0" colGrandTotals="0" itemPrintTitles="1" createdVersion="6" indent="0" compact="0" compactData="0" multipleFieldFilters="0">
  <location ref="D8:J45" firstHeaderRow="1" firstDataRow="1" firstDataCol="7" rowPageCount="2" colPageCount="1"/>
  <pivotFields count="9">
    <pivotField axis="axisPage" compact="0" allDrilled="1" outline="0" showAll="0" dataSourceSort="1" defaultSubtotal="0" defaultAttributeDrillState="1"/>
    <pivotField axis="axisPage" compact="0" allDrilled="1" outline="0" showAll="0" dataSourceSort="1" defaultSubtotal="0" defaultAttributeDrillState="1">
      <items count="3">
        <item s="1" x="0"/>
        <item s="1" x="1"/>
        <item s="1" x="2"/>
      </items>
    </pivotField>
    <pivotField axis="axisRow" compact="0" allDrilled="1" outline="0" showAll="0" dataSourceSort="1" defaultSubtotal="0" defaultAttributeDrillState="1">
      <items count="70">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s>
    </pivotField>
    <pivotField axis="axisRow" compact="0" allDrilled="1" outline="0" showAll="0" dataSourceSort="1" defaultSubtotal="0" defaultAttributeDrillState="1">
      <items count="7">
        <item x="0"/>
        <item x="1"/>
        <item x="2"/>
        <item x="3"/>
        <item x="4"/>
        <item x="5"/>
        <item x="6"/>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8">
        <item s="1" x="0"/>
        <item s="1" x="1"/>
        <item s="1" x="2"/>
        <item s="1" x="3"/>
        <item s="1" x="4"/>
        <item s="1" x="5"/>
        <item s="1" x="6"/>
        <item s="1" x="7"/>
      </items>
    </pivotField>
    <pivotField name="TMDL Project - waterbody - pollutant" axis="axisRow" compact="0" allDrilled="1" outline="0" showAll="0" dataSourceSort="1" defaultSubtotal="0" defaultAttributeDrillState="1">
      <items count="17">
        <item x="0"/>
        <item x="1"/>
        <item x="2"/>
        <item x="3"/>
        <item x="4"/>
        <item x="5"/>
        <item x="6"/>
        <item x="7"/>
        <item x="8"/>
        <item x="9"/>
        <item x="10"/>
        <item x="11"/>
        <item x="12"/>
        <item x="13"/>
        <item x="14"/>
        <item x="15"/>
        <item x="16"/>
      </items>
    </pivotField>
  </pivotFields>
  <rowFields count="7">
    <field x="8"/>
    <field x="3"/>
    <field x="4"/>
    <field x="5"/>
    <field x="6"/>
    <field x="2"/>
    <field x="7"/>
  </rowFields>
  <rowItems count="37">
    <i>
      <x/>
      <x/>
      <x/>
      <x/>
      <x/>
      <x/>
      <x/>
    </i>
    <i r="2">
      <x v="1"/>
      <x/>
      <x v="1"/>
      <x v="1"/>
      <x/>
    </i>
    <i r="2">
      <x v="2"/>
      <x/>
      <x v="2"/>
      <x v="2"/>
      <x/>
    </i>
    <i>
      <x v="1"/>
      <x/>
      <x v="3"/>
      <x v="1"/>
      <x/>
      <x v="3"/>
      <x/>
    </i>
    <i r="2">
      <x v="4"/>
      <x v="1"/>
      <x v="1"/>
      <x v="4"/>
      <x/>
    </i>
    <i r="2">
      <x v="5"/>
      <x v="1"/>
      <x v="2"/>
      <x v="4"/>
      <x/>
    </i>
    <i>
      <x v="2"/>
      <x/>
      <x v="4"/>
      <x/>
      <x v="3"/>
      <x v="5"/>
      <x/>
    </i>
    <i r="2">
      <x v="6"/>
      <x/>
      <x/>
      <x v="6"/>
      <x/>
    </i>
    <i r="2">
      <x v="7"/>
      <x/>
      <x v="1"/>
      <x v="7"/>
      <x/>
    </i>
    <i r="2">
      <x v="8"/>
      <x/>
      <x v="2"/>
      <x v="8"/>
      <x/>
    </i>
    <i>
      <x v="3"/>
      <x/>
      <x v="9"/>
      <x/>
      <x v="2"/>
      <x v="9"/>
      <x/>
    </i>
    <i>
      <x v="4"/>
      <x/>
      <x v="10"/>
      <x v="1"/>
      <x v="2"/>
      <x v="10"/>
      <x/>
    </i>
    <i>
      <x v="5"/>
      <x/>
      <x v="11"/>
      <x/>
      <x v="2"/>
      <x v="11"/>
      <x/>
    </i>
    <i>
      <x v="6"/>
      <x/>
      <x v="12"/>
      <x v="1"/>
      <x/>
      <x v="12"/>
      <x/>
    </i>
    <i r="2">
      <x v="13"/>
      <x v="1"/>
      <x v="2"/>
      <x v="13"/>
      <x/>
    </i>
    <i>
      <x v="7"/>
      <x/>
      <x v="12"/>
      <x/>
      <x v="4"/>
      <x v="8"/>
      <x/>
    </i>
    <i r="2">
      <x v="14"/>
      <x v="2"/>
      <x v="4"/>
      <x v="8"/>
      <x/>
    </i>
    <i>
      <x v="8"/>
      <x v="1"/>
      <x v="15"/>
      <x/>
      <x/>
      <x v="8"/>
      <x/>
    </i>
    <i r="2">
      <x v="16"/>
      <x/>
      <x v="2"/>
      <x v="8"/>
      <x/>
    </i>
    <i r="2">
      <x v="17"/>
      <x/>
      <x v="5"/>
      <x v="8"/>
      <x/>
    </i>
    <i r="2">
      <x v="18"/>
      <x/>
      <x v="1"/>
      <x v="8"/>
      <x/>
    </i>
    <i r="2">
      <x v="19"/>
      <x/>
      <x v="3"/>
      <x v="8"/>
      <x/>
    </i>
    <i>
      <x v="9"/>
      <x v="1"/>
      <x v="20"/>
      <x/>
      <x v="1"/>
      <x v="8"/>
      <x/>
    </i>
    <i r="2">
      <x v="21"/>
      <x/>
      <x v="3"/>
      <x v="8"/>
      <x/>
    </i>
    <i r="2">
      <x v="22"/>
      <x/>
      <x/>
      <x v="8"/>
      <x/>
    </i>
    <i r="2">
      <x v="23"/>
      <x/>
      <x v="2"/>
      <x v="8"/>
      <x/>
    </i>
    <i r="2">
      <x v="24"/>
      <x/>
      <x v="5"/>
      <x v="8"/>
      <x/>
    </i>
    <i>
      <x v="10"/>
      <x v="1"/>
      <x v="25"/>
      <x v="3"/>
      <x v="4"/>
      <x v="14"/>
      <x v="1"/>
    </i>
    <i r="2">
      <x v="26"/>
      <x v="4"/>
      <x v="4"/>
      <x v="14"/>
      <x v="1"/>
    </i>
    <i>
      <x v="11"/>
      <x v="1"/>
      <x v="27"/>
      <x v="5"/>
      <x v="4"/>
      <x v="15"/>
      <x/>
    </i>
    <i r="2">
      <x v="28"/>
      <x v="6"/>
      <x v="4"/>
      <x v="15"/>
      <x/>
    </i>
    <i>
      <x v="12"/>
      <x v="1"/>
      <x v="29"/>
      <x v="5"/>
      <x v="4"/>
      <x v="16"/>
      <x/>
    </i>
    <i r="2">
      <x v="30"/>
      <x v="6"/>
      <x v="4"/>
      <x v="16"/>
      <x/>
    </i>
    <i>
      <x v="13"/>
      <x v="1"/>
      <x v="31"/>
      <x/>
      <x v="4"/>
      <x v="17"/>
      <x/>
    </i>
    <i r="2">
      <x v="32"/>
      <x v="2"/>
      <x v="4"/>
      <x v="17"/>
      <x/>
    </i>
    <i>
      <x v="14"/>
      <x/>
      <x v="33"/>
      <x/>
      <x v="4"/>
      <x v="18"/>
      <x/>
    </i>
    <i r="2">
      <x v="34"/>
      <x v="2"/>
      <x v="4"/>
      <x v="18"/>
      <x/>
    </i>
  </rowItems>
  <pageFields count="2">
    <pageField fld="0" hier="0" name="[Range 1].[Permittee name].&amp;[Anoka county of]" cap="Anoka county of"/>
    <pageField fld="1" hier="10" name="[Range].[Pollutant].[All]" cap="All"/>
  </pageFields>
  <formats count="43">
    <format dxfId="86">
      <pivotArea dataOnly="0" labelOnly="1" grandRow="1" outline="0" fieldPosition="0"/>
    </format>
    <format dxfId="85">
      <pivotArea type="all" dataOnly="0" outline="0" fieldPosition="0"/>
    </format>
    <format dxfId="84">
      <pivotArea field="3" type="button" dataOnly="0" labelOnly="1" outline="0" axis="axisRow" fieldPosition="1"/>
    </format>
    <format dxfId="83">
      <pivotArea field="4" type="button" dataOnly="0" labelOnly="1" outline="0" axis="axisRow" fieldPosition="2"/>
    </format>
    <format dxfId="82">
      <pivotArea field="5" type="button" dataOnly="0" labelOnly="1" outline="0" axis="axisRow" fieldPosition="3"/>
    </format>
    <format dxfId="81">
      <pivotArea field="6" type="button" dataOnly="0" labelOnly="1" outline="0" axis="axisRow" fieldPosition="4"/>
    </format>
    <format dxfId="80">
      <pivotArea field="2" type="button" dataOnly="0" labelOnly="1" outline="0" axis="axisRow" fieldPosition="5"/>
    </format>
    <format dxfId="79">
      <pivotArea field="7" type="button" dataOnly="0" labelOnly="1" outline="0" axis="axisRow" fieldPosition="6"/>
    </format>
    <format dxfId="78">
      <pivotArea type="all" dataOnly="0" outline="0" fieldPosition="0"/>
    </format>
    <format dxfId="77">
      <pivotArea field="3" type="button" dataOnly="0" labelOnly="1" outline="0" axis="axisRow" fieldPosition="1"/>
    </format>
    <format dxfId="76">
      <pivotArea field="4" type="button" dataOnly="0" labelOnly="1" outline="0" axis="axisRow" fieldPosition="2"/>
    </format>
    <format dxfId="75">
      <pivotArea field="5" type="button" dataOnly="0" labelOnly="1" outline="0" axis="axisRow" fieldPosition="3"/>
    </format>
    <format dxfId="74">
      <pivotArea field="6" type="button" dataOnly="0" labelOnly="1" outline="0" axis="axisRow" fieldPosition="4"/>
    </format>
    <format dxfId="73">
      <pivotArea field="2" type="button" dataOnly="0" labelOnly="1" outline="0" axis="axisRow" fieldPosition="5"/>
    </format>
    <format dxfId="72">
      <pivotArea field="7" type="button" dataOnly="0" labelOnly="1" outline="0" axis="axisRow" fieldPosition="6"/>
    </format>
    <format dxfId="71">
      <pivotArea type="all" dataOnly="0" outline="0" fieldPosition="0"/>
    </format>
    <format dxfId="70">
      <pivotArea field="8" type="button" dataOnly="0" labelOnly="1" outline="0" axis="axisRow" fieldPosition="0"/>
    </format>
    <format dxfId="69">
      <pivotArea field="3" type="button" dataOnly="0" labelOnly="1" outline="0" axis="axisRow" fieldPosition="1"/>
    </format>
    <format dxfId="68">
      <pivotArea field="4" type="button" dataOnly="0" labelOnly="1" outline="0" axis="axisRow" fieldPosition="2"/>
    </format>
    <format dxfId="67">
      <pivotArea field="5" type="button" dataOnly="0" labelOnly="1" outline="0" axis="axisRow" fieldPosition="3"/>
    </format>
    <format dxfId="66">
      <pivotArea field="6" type="button" dataOnly="0" labelOnly="1" outline="0" axis="axisRow" fieldPosition="4"/>
    </format>
    <format dxfId="65">
      <pivotArea field="2" type="button" dataOnly="0" labelOnly="1" outline="0" axis="axisRow" fieldPosition="5"/>
    </format>
    <format dxfId="64">
      <pivotArea field="7" type="button" dataOnly="0" labelOnly="1" outline="0" axis="axisRow" fieldPosition="6"/>
    </format>
    <format dxfId="63">
      <pivotArea dataOnly="0" labelOnly="1" outline="0" fieldPosition="0">
        <references count="1">
          <reference field="8" count="0"/>
        </references>
      </pivotArea>
    </format>
    <format dxfId="62">
      <pivotArea field="8" type="button" dataOnly="0" labelOnly="1" outline="0" axis="axisRow" fieldPosition="0"/>
    </format>
    <format dxfId="61">
      <pivotArea field="8" type="button" dataOnly="0" labelOnly="1" outline="0" axis="axisRow" fieldPosition="0"/>
    </format>
    <format dxfId="60">
      <pivotArea field="8" type="button" dataOnly="0" labelOnly="1" outline="0" axis="axisRow" fieldPosition="0"/>
    </format>
    <format dxfId="59">
      <pivotArea field="8" type="button" dataOnly="0" labelOnly="1" outline="0" axis="axisRow" fieldPosition="0"/>
    </format>
    <format dxfId="58">
      <pivotArea field="5" type="button" dataOnly="0" labelOnly="1" outline="0" axis="axisRow" fieldPosition="3"/>
    </format>
    <format dxfId="57">
      <pivotArea field="8" type="button" dataOnly="0" labelOnly="1" outline="0" axis="axisRow" fieldPosition="0"/>
    </format>
    <format dxfId="56">
      <pivotArea field="8" type="button" dataOnly="0" labelOnly="1" outline="0" axis="axisRow" fieldPosition="0"/>
    </format>
    <format dxfId="55">
      <pivotArea field="8" type="button" dataOnly="0" labelOnly="1" outline="0" axis="axisRow" fieldPosition="0"/>
    </format>
    <format dxfId="54">
      <pivotArea field="8" type="button" dataOnly="0" labelOnly="1" outline="0" axis="axisRow" fieldPosition="0"/>
    </format>
    <format dxfId="53">
      <pivotArea field="8" type="button" dataOnly="0" labelOnly="1" outline="0" axis="axisRow" fieldPosition="0"/>
    </format>
    <format dxfId="52">
      <pivotArea field="8" type="button" dataOnly="0" labelOnly="1" outline="0" axis="axisRow" fieldPosition="0"/>
    </format>
    <format dxfId="51">
      <pivotArea field="8" type="button" dataOnly="0" labelOnly="1" outline="0" axis="axisRow" fieldPosition="0"/>
    </format>
    <format dxfId="50">
      <pivotArea field="8" type="button" dataOnly="0" labelOnly="1" outline="0" axis="axisRow" fieldPosition="0"/>
    </format>
    <format dxfId="49">
      <pivotArea dataOnly="0" labelOnly="1" outline="0" fieldPosition="0">
        <references count="1">
          <reference field="8" count="0"/>
        </references>
      </pivotArea>
    </format>
    <format dxfId="48">
      <pivotArea field="8" type="button" dataOnly="0" labelOnly="1" outline="0" axis="axisRow" fieldPosition="0"/>
    </format>
    <format dxfId="47">
      <pivotArea dataOnly="0" labelOnly="1" outline="0" fieldPosition="0">
        <references count="1">
          <reference field="8" count="0"/>
        </references>
      </pivotArea>
    </format>
    <format dxfId="46">
      <pivotArea field="4" type="button" dataOnly="0" labelOnly="1" outline="0" axis="axisRow" fieldPosition="2"/>
    </format>
    <format dxfId="45">
      <pivotArea dataOnly="0" labelOnly="1" outline="0" fieldPosition="0">
        <references count="3">
          <reference field="3" count="1" selected="0">
            <x v="0"/>
          </reference>
          <reference field="4" count="4">
            <x v="10"/>
            <x v="34"/>
            <x v="35"/>
            <x v="36"/>
          </reference>
          <reference field="8" count="1" selected="0">
            <x v="15"/>
          </reference>
        </references>
      </pivotArea>
    </format>
    <format dxfId="44">
      <pivotArea dataOnly="0" labelOnly="1" outline="0" fieldPosition="0">
        <references count="3">
          <reference field="3" count="1" selected="0">
            <x v="1"/>
          </reference>
          <reference field="4" count="1">
            <x v="37"/>
          </reference>
          <reference field="8" count="1" selected="0">
            <x v="16"/>
          </reference>
        </references>
      </pivotArea>
    </format>
  </format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10" level="1">
        <member name="[Range 1].[Percent Reduction].&amp;"/>
        <member name="[Range 1].[Percent Reduction].&amp;[**]"/>
        <member name="[Range 1].[Percent Reduction].&amp;[1%]"/>
        <member name=""/>
        <member name="[Range 1].[Percent Reduction].&amp;[4%]"/>
        <member name="[Range 1].[Percent Reduction].&amp;[5%]"/>
        <member name=""/>
        <member name="[Range 1].[Percent Reduction].&amp;[7%]"/>
        <member name=""/>
        <member name=""/>
        <member name=""/>
        <member name="[Range 1].[Percent Reduction].&amp;[11%]"/>
        <member name="[Range 1].[Percent Reduction].&amp;[12%]"/>
        <member name="[Range 1].[Percent Reduction].&amp;[13%]"/>
        <member name=""/>
        <member name=""/>
        <member name="[Range 1].[Percent Reduction].&amp;[16%]"/>
        <member name=""/>
        <member name=""/>
        <member name="[Range 1].[Percent Reduction].&amp;[20%]"/>
        <member name=""/>
        <member name=""/>
        <member name=""/>
        <member name="[Range 1].[Percent Reduction].&amp;[24%]"/>
        <member name=""/>
        <member name=""/>
        <member name="[Range 1].[Percent Reduction].&amp;[27%]"/>
        <member name=""/>
        <member name=""/>
        <member name=""/>
        <member name=""/>
        <member name="[Range 1].[Percent Reduction].&amp;[32%]"/>
        <member name=""/>
        <member name=""/>
        <member name=""/>
        <member name=""/>
        <member name=""/>
        <member name="[Range 1].[Percent Reduction].&amp;[38%]"/>
        <member name=""/>
        <member name=""/>
        <member name="[Range 1].[Percent Reduction].&amp;[41%]"/>
        <member name=""/>
        <member name=""/>
        <member name=""/>
        <member name=""/>
        <member name=""/>
        <member name=""/>
        <member name=""/>
        <member name=""/>
        <member name=""/>
        <member name="[Range 1].[Percent Reduction].&amp;[51%]"/>
        <member name=""/>
        <member name=""/>
        <member name=""/>
        <member name=""/>
        <member name=""/>
        <member name="[Range 1].[Percent Reduction].&amp;[57%]"/>
        <member name="[Range 1].[Percent Reduction].&amp;[58%]"/>
        <member name=""/>
        <member name=""/>
        <member name=""/>
        <member name=""/>
        <member name=""/>
        <member name=""/>
        <member name=""/>
        <member name=""/>
        <member name=""/>
        <member name=""/>
        <member name=""/>
        <member name="[Range 1].[Percent Reduction].&amp;[70%]"/>
        <member name=""/>
        <member name=""/>
        <member name=""/>
        <member name=""/>
        <member name=""/>
        <member name=""/>
        <member name=""/>
        <member name="[Range 1].[Percent Reduction].&amp;[78%]"/>
        <member name=""/>
        <member name=""/>
        <member name=""/>
        <member name=""/>
        <member name="[Range 1].[Percent Reduction].&amp;[83%]"/>
        <member name=""/>
        <member name=""/>
        <member name=""/>
        <member name="[Range 1].[Percent Reduction].&amp;[87%]"/>
        <member name=""/>
        <member name=""/>
        <member name="[Range 1].[Percent Reduction].&amp;[90%]"/>
        <member name="[Range 1].[Percent Reduction].&amp;[91%]"/>
        <member name="[Range 1].[Percent Reduction].&amp;[92%]"/>
        <member name=""/>
        <member name="[Range 1].[Percent Reduction].&amp;[94%]"/>
        <member name=""/>
        <member name="[Range 1].[Percent Reduction].&amp;[96%]"/>
        <member name="[Range 1].[Percent Reduction].&amp;[97%]"/>
        <member name=""/>
        <member name="[Range 1].[Percent Reduction].&amp;[4.80%]"/>
        <member name="[Range 1].[Percent Reduction].&amp;[See notes]"/>
        <member name=""/>
        <member name=""/>
        <member name="[Range 1].[Percent Reduction].&amp;[10% (See notes)]"/>
        <member name="[Range 1].[Percent Reduction].&amp;[14% (See notes)]"/>
        <member name="[Range 1].[Percent Reduction].&amp;[24% (See notes)]"/>
        <member name="[Range 1].[Percent Reduction].&amp;[40% (See notes)]"/>
        <member name="[Range 1].[Percent Reduction].&amp;[50% (See notes)]"/>
        <member name="[Range 1].[Percent Reduction].&amp;[67% (See notes)]"/>
        <member name="[Range 1].[Percent Reduction].&amp;[Insufficient Data]"/>
        <member name="[Range 1].[Percent Reduction].&amp;[No data available]"/>
      </members>
    </pivotHierarchy>
    <pivotHierarchy multipleItemSelectionAllowed="1" dragToData="1">
      <members count="5" level="1">
        <member name=""/>
        <member name=""/>
        <member name="[Range 1].[Pollutant].&amp;[Total Nitrate]"/>
        <member name=""/>
        <member name="[Range 1].[Pollutant].&amp;[Nitrogenous Biological Oxygen Demand]"/>
      </members>
    </pivotHierarchy>
    <pivotHierarchy dragToData="1"/>
    <pivotHierarchy dragToData="1"/>
    <pivotHierarchy dragToData="1"/>
    <pivotHierarchy multipleItemSelectionAllowed="1" dragToData="1">
      <members count="20" level="1">
        <member name=""/>
        <member name="[Range 1].[Notes].&amp;[Deminimus WLA]"/>
        <member name="[Range 1].[Notes].&amp;[Overall reduction]"/>
        <member name=""/>
        <member name=""/>
        <member name="[Range 1].[Notes].&amp;[Overall estimated percent reduction]"/>
        <member name="[Range 1].[Notes].&amp;[TMDL based on October through January.]"/>
        <member name=""/>
        <member name=""/>
        <member name="[Range 1].[Notes].&amp;[TMDL based on February through September.]"/>
        <member name="[Range 1].[Notes].&amp;[Overall concentration-based percent reduction]"/>
        <member name=""/>
        <member name="[Range 1].[Notes].&amp;[TMDL based on critical period (March 1 through September 30)]"/>
        <member name=""/>
        <member name=""/>
        <member name="[Range 1].[Notes].&amp;[Overall percent reduction based on fecal coliform data and translated to E. coli concentration]"/>
        <member name="[Range 1].[Notes].&amp;[WLAs for MnDOT and county roads are included in WLAs for the municipalities that contain them.]"/>
        <member name="[Range 1].[Notes].&amp;[Overall percent reduction. The percent reduction was calculated based on fecal coliform data translated to E. coli concentration]"/>
        <member name="[Range 1].[Notes].&amp;[Overall percent reduction. The percent reduction was calculated based on fecal coliform data translated to E. coli concentration.]"/>
        <member name="[Range 1].[Notes].&amp;[To meet the WLAs, TSS and E. coli loading does not need to be reduced, but is not allowed to increase relative to the baseline year of 2013.]"/>
      </members>
    </pivotHierarchy>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7">
    <rowHierarchyUsage hierarchyUsage="15"/>
    <rowHierarchyUsage hierarchyUsage="5"/>
    <rowHierarchyUsage hierarchyUsage="6"/>
    <rowHierarchyUsage hierarchyUsage="7"/>
    <rowHierarchyUsage hierarchyUsage="8"/>
    <rowHierarchyUsage hierarchyUsage="9"/>
    <rowHierarchyUsage hierarchyUsage="1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e 1]"/>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8" applyNumberFormats="0" applyBorderFormats="0" applyFontFormats="0" applyPatternFormats="0" applyAlignmentFormats="0" applyWidthHeightFormats="1" dataCaption="Values" updatedVersion="6" minRefreshableVersion="3" preserveFormatting="0" subtotalHiddenItems="1" rowGrandTotals="0" colGrandTotals="0" itemPrintTitles="1" createdVersion="6" indent="0" outline="1" outlineData="1" multipleFieldFilters="0" rowHeaderCaption="Applicable Oxygen Demand, Nitrate, TP and/or TSS WLA TMDLs-Waterbody-Pollutant">
  <location ref="A8:A23" firstHeaderRow="1" firstDataRow="1" firstDataCol="1" rowPageCount="4" colPageCount="1"/>
  <pivotFields count="5">
    <pivotField axis="axisPage" allDrilled="1" showAll="0" dataSourceSort="1" defaultAttributeDrillState="1">
      <items count="1">
        <item t="default"/>
      </items>
    </pivotField>
    <pivotField axis="axisPage" allDrilled="1" showAll="0" dataSourceSort="1" defaultAttributeDrillState="1">
      <items count="4">
        <item s="1" x="0"/>
        <item s="1" x="1"/>
        <item s="1" x="2"/>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Row" allDrilled="1" showAll="0" dataSourceSort="1" defaultAttributeDrillState="1">
      <items count="16">
        <item x="0"/>
        <item x="1"/>
        <item x="2"/>
        <item x="3"/>
        <item x="4"/>
        <item x="5"/>
        <item x="6"/>
        <item x="7"/>
        <item x="8"/>
        <item x="9"/>
        <item x="10"/>
        <item x="11"/>
        <item x="12"/>
        <item x="13"/>
        <item x="14"/>
        <item t="default"/>
      </items>
    </pivotField>
  </pivotFields>
  <rowFields count="1">
    <field x="4"/>
  </rowFields>
  <rowItems count="15">
    <i>
      <x/>
    </i>
    <i>
      <x v="1"/>
    </i>
    <i>
      <x v="2"/>
    </i>
    <i>
      <x v="3"/>
    </i>
    <i>
      <x v="4"/>
    </i>
    <i>
      <x v="5"/>
    </i>
    <i>
      <x v="6"/>
    </i>
    <i>
      <x v="7"/>
    </i>
    <i>
      <x v="8"/>
    </i>
    <i>
      <x v="9"/>
    </i>
    <i>
      <x v="10"/>
    </i>
    <i>
      <x v="11"/>
    </i>
    <i>
      <x v="12"/>
    </i>
    <i>
      <x v="13"/>
    </i>
    <i>
      <x v="14"/>
    </i>
  </rowItems>
  <pageFields count="4">
    <pageField fld="0" hier="0" name="[Range 1].[Permittee name].&amp;[Anoka county of]" cap="Anoka county of"/>
    <pageField fld="1" hier="10" name="[Range 1].[Pollutant].&amp;" cap=""/>
    <pageField fld="2" hier="9" name="[Range 1].[Percent Reduction].&amp;" cap=""/>
    <pageField fld="3" hier="14" name="[Range 1].[Notes].&amp;" cap=""/>
  </pageField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09" level="1">
        <member name="[Range 1].[Percent Reduction].&amp;"/>
        <member name="[Range 1].[Percent Reduction].&amp;[**]"/>
        <member name="[Range 1].[Percent Reduction].&amp;[1%]"/>
        <member name="[Range 1].[Percent Reduction].&amp;[2%]"/>
        <member name="[Range 1].[Percent Reduction].&amp;[4%]"/>
        <member name="[Range 1].[Percent Reduction].&amp;[5%]"/>
        <member name="[Range 1].[Percent Reduction].&amp;[6%]"/>
        <member name="[Range 1].[Percent Reduction].&amp;[7%]"/>
        <member name="[Range 1].[Percent Reduction].&amp;[8%]"/>
        <member name="[Range 1].[Percent Reduction].&amp;[9%]"/>
        <member name="[Range 1].[Percent Reduction].&amp;[10%]"/>
        <member name="[Range 1].[Percent Reduction].&amp;[11%]"/>
        <member name="[Range 1].[Percent Reduction].&amp;[12%]"/>
        <member name="[Range 1].[Percent Reduction].&amp;[13%]"/>
        <member name="[Range 1].[Percent Reduction].&amp;[14%]"/>
        <member name="[Range 1].[Percent Reduction].&amp;[15%]"/>
        <member name="[Range 1].[Percent Reduction].&amp;[16%]"/>
        <member name="[Range 1].[Percent Reduction].&amp;[17%]"/>
        <member name="[Range 1].[Percent Reduction].&amp;[19%]"/>
        <member name="[Range 1].[Percent Reduction].&amp;[20%]"/>
        <member name="[Range 1].[Percent Reduction].&amp;[21%]"/>
        <member name="[Range 1].[Percent Reduction].&amp;[22%]"/>
        <member name="[Range 1].[Percent Reduction].&amp;[23%]"/>
        <member name="[Range 1].[Percent Reduction].&amp;[24%]"/>
        <member name="[Range 1].[Percent Reduction].&amp;[25%]"/>
        <member name="[Range 1].[Percent Reduction].&amp;[26%]"/>
        <member name="[Range 1].[Percent Reduction].&amp;[27%]"/>
        <member name="[Range 1].[Percent Reduction].&amp;[28%]"/>
        <member name="[Range 1].[Percent Reduction].&amp;[29%]"/>
        <member name="[Range 1].[Percent Reduction].&amp;[30%]"/>
        <member name="[Range 1].[Percent Reduction].&amp;[31%]"/>
        <member name="[Range 1].[Percent Reduction].&amp;[32%]"/>
        <member name="[Range 1].[Percent Reduction].&amp;[33%]"/>
        <member name="[Range 1].[Percent Reduction].&amp;[34%]"/>
        <member name="[Range 1].[Percent Reduction].&amp;[35%]"/>
        <member name="[Range 1].[Percent Reduction].&amp;[36%]"/>
        <member name="[Range 1].[Percent Reduction].&amp;[37%]"/>
        <member name="[Range 1].[Percent Reduction].&amp;[38%]"/>
        <member name="[Range 1].[Percent Reduction].&amp;[39%]"/>
        <member name="[Range 1].[Percent Reduction].&amp;[40%]"/>
        <member name="[Range 1].[Percent Reduction].&amp;[41%]"/>
        <member name="[Range 1].[Percent Reduction].&amp;[42%]"/>
        <member name="[Range 1].[Percent Reduction].&amp;[43%]"/>
        <member name="[Range 1].[Percent Reduction].&amp;[44%]"/>
        <member name="[Range 1].[Percent Reduction].&amp;[45%]"/>
        <member name="[Range 1].[Percent Reduction].&amp;[46%]"/>
        <member name="[Range 1].[Percent Reduction].&amp;[47%]"/>
        <member name="[Range 1].[Percent Reduction].&amp;[48%]"/>
        <member name="[Range 1].[Percent Reduction].&amp;[49%]"/>
        <member name="[Range 1].[Percent Reduction].&amp;[50%]"/>
        <member name="[Range 1].[Percent Reduction].&amp;[51%]"/>
        <member name="[Range 1].[Percent Reduction].&amp;[52%]"/>
        <member name="[Range 1].[Percent Reduction].&amp;[53%]"/>
        <member name="[Range 1].[Percent Reduction].&amp;[54%]"/>
        <member name="[Range 1].[Percent Reduction].&amp;[55%]"/>
        <member name="[Range 1].[Percent Reduction].&amp;[56%]"/>
        <member name="[Range 1].[Percent Reduction].&amp;[57%]"/>
        <member name="[Range 1].[Percent Reduction].&amp;[58%]"/>
        <member name="[Range 1].[Percent Reduction].&amp;[59%]"/>
        <member name="[Range 1].[Percent Reduction].&amp;[60%]"/>
        <member name="[Range 1].[Percent Reduction].&amp;[61%]"/>
        <member name="[Range 1].[Percent Reduction].&amp;[62%]"/>
        <member name="[Range 1].[Percent Reduction].&amp;[63%]"/>
        <member name="[Range 1].[Percent Reduction].&amp;[64%]"/>
        <member name="[Range 1].[Percent Reduction].&amp;[65%]"/>
        <member name="[Range 1].[Percent Reduction].&amp;[66%]"/>
        <member name="[Range 1].[Percent Reduction].&amp;[67%]"/>
        <member name="[Range 1].[Percent Reduction].&amp;[68%]"/>
        <member name="[Range 1].[Percent Reduction].&amp;[69%]"/>
        <member name="[Range 1].[Percent Reduction].&amp;[70%]"/>
        <member name="[Range 1].[Percent Reduction].&amp;[71%]"/>
        <member name="[Range 1].[Percent Reduction].&amp;[72%]"/>
        <member name="[Range 1].[Percent Reduction].&amp;[73%]"/>
        <member name="[Range 1].[Percent Reduction].&amp;[74%]"/>
        <member name="[Range 1].[Percent Reduction].&amp;[75%]"/>
        <member name="[Range 1].[Percent Reduction].&amp;[76%]"/>
        <member name="[Range 1].[Percent Reduction].&amp;[77%]"/>
        <member name="[Range 1].[Percent Reduction].&amp;[78%]"/>
        <member name="[Range 1].[Percent Reduction].&amp;[79%]"/>
        <member name="[Range 1].[Percent Reduction].&amp;[80%]"/>
        <member name="[Range 1].[Percent Reduction].&amp;[81%]"/>
        <member name="[Range 1].[Percent Reduction].&amp;[82%]"/>
        <member name="[Range 1].[Percent Reduction].&amp;[83%]"/>
        <member name="[Range 1].[Percent Reduction].&amp;[84%]"/>
        <member name="[Range 1].[Percent Reduction].&amp;[85%]"/>
        <member name="[Range 1].[Percent Reduction].&amp;[86%]"/>
        <member name="[Range 1].[Percent Reduction].&amp;[87%]"/>
        <member name="[Range 1].[Percent Reduction].&amp;[88%]"/>
        <member name="[Range 1].[Percent Reduction].&amp;[89%]"/>
        <member name="[Range 1].[Percent Reduction].&amp;[90%]"/>
        <member name="[Range 1].[Percent Reduction].&amp;[91%]"/>
        <member name="[Range 1].[Percent Reduction].&amp;[92%]"/>
        <member name="[Range 1].[Percent Reduction].&amp;[93%]"/>
        <member name="[Range 1].[Percent Reduction].&amp;[94%]"/>
        <member name="[Range 1].[Percent Reduction].&amp;[95%]"/>
        <member name="[Range 1].[Percent Reduction].&amp;[96%]"/>
        <member name="[Range 1].[Percent Reduction].&amp;[97%]"/>
        <member name="[Range 1].[Percent Reduction].&amp;[98%]"/>
        <member name="[Range 1].[Percent Reduction].&amp;[4.80%]"/>
        <member name="[Range 1].[Percent Reduction].&amp;[See notes]"/>
        <member name="[Range 1].[Percent Reduction].&amp;[Not Available]"/>
        <member name="[Range 1].[Percent Reduction].&amp;[10% (See notes)]"/>
        <member name="[Range 1].[Percent Reduction].&amp;[14% (See notes)]"/>
        <member name="[Range 1].[Percent Reduction].&amp;[24% (See notes)]"/>
        <member name="[Range 1].[Percent Reduction].&amp;[40% (See notes)]"/>
        <member name="[Range 1].[Percent Reduction].&amp;[50% (See notes)]"/>
        <member name="[Range 1].[Percent Reduction].&amp;[67% (See notes)]"/>
        <member name="[Range 1].[Percent Reduction].&amp;[Insufficient Data]"/>
        <member name="[Range 1].[Percent Reduction].&amp;[No data available]"/>
      </members>
    </pivotHierarchy>
    <pivotHierarchy multipleItemSelectionAllowed="1" dragToData="1">
      <members count="6" level="1">
        <member name="[Range 1].[Pollutant].&amp;"/>
        <member name=""/>
        <member name=""/>
        <member name="[Range 1].[Pollutant].&amp;[Total Nitrate]"/>
        <member name=""/>
        <member name="[Range 1].[Pollutant].&amp;[Nitrogenous Biological Oxygen Demand]"/>
      </members>
    </pivotHierarchy>
    <pivotHierarchy dragToData="1"/>
    <pivotHierarchy dragToData="1"/>
    <pivotHierarchy dragToData="1"/>
    <pivotHierarchy multipleItemSelectionAllowed="1" dragToData="1">
      <members count="19" level="1">
        <member name="[Range 1].[Notes].&amp;"/>
        <member name="[Range 1].[Notes].&amp;[Deminimus WLA]"/>
        <member name="[Range 1].[Notes].&amp;[Overall reduction]"/>
        <member name="[Range 1].[Notes].&amp;[Overall percent reduction]"/>
        <member name="[Range 1].[Notes].&amp;[Excludes load from upstream lake.]"/>
        <member name="[Range 1].[Notes].&amp;[Overall estimated percent reduction]"/>
        <member name="[Range 1].[Notes].&amp;[TMDL based on October through January.]"/>
        <member name="[Range 1].[Notes].&amp;[TMDL based on a 122 day growing season]"/>
        <member name="[Range 1].[Notes].&amp;[Site specific standard approved 11/7/13]"/>
        <member name="[Range 1].[Notes].&amp;[TMDL based on February through September.]"/>
        <member name="[Range 1].[Notes].&amp;[Overall concentration-based percent reduction]"/>
        <member name="[Range 1].[Notes].&amp;[TMDL based on growing season (June 1 through September 30)]"/>
        <member name="[Range 1].[Notes].&amp;[TMDL based on critical period (March 1 through September 30)]"/>
        <member name="[Range 1].[Notes].&amp;[WLA does not include upstream load from Pike and Cedar Lakes.]"/>
        <member name="[Range 1].[Notes].&amp;[TMDL based on June through September growing season (122 days)]"/>
        <member name="[Range 1].[Notes].&amp;[Overall percent reduction based on fecal coliform data and translated to E. coli concentration]"/>
        <member name="[Range 1].[Notes].&amp;[WLAs for MnDOT and county roads are included in WLAs for the municipalities that contain them.]"/>
        <member name="[Range 1].[Notes].&amp;[Overall percent reduction. The percent reduction was calculated based on fecal coliform data translated to E. coli concentration]"/>
        <member name="[Range 1].[Notes].&amp;[Overall percent reduction. The percent reduction was calculated based on fecal coliform data translated to E. coli concentration.]"/>
      </members>
    </pivotHierarchy>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ource TMDL Master List _HIDE!$A:$P">
        <x15:activeTabTopLevelEntity name="[Range 1]"/>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pca.state.mn.us/water/municipal-stormwater-ms4" TargetMode="External"/><Relationship Id="rId7" Type="http://schemas.openxmlformats.org/officeDocument/2006/relationships/drawing" Target="../drawings/drawing1.xml"/><Relationship Id="rId2" Type="http://schemas.openxmlformats.org/officeDocument/2006/relationships/hyperlink" Target="https://stormwater.pca.state.mn.us/index.php?title=Stormwater_Program_for_Municipal_Separate_Storm_Sewer_Systems_(MS4)" TargetMode="External"/><Relationship Id="rId1" Type="http://schemas.openxmlformats.org/officeDocument/2006/relationships/hyperlink" Target="https://stormwater.pca.state.mn.us/index.php?title=Guidance_for_completing_the_MS4_Permit_TMDL_Application_Form" TargetMode="External"/><Relationship Id="rId6" Type="http://schemas.openxmlformats.org/officeDocument/2006/relationships/printerSettings" Target="../printerSettings/printerSettings1.bin"/><Relationship Id="rId5" Type="http://schemas.openxmlformats.org/officeDocument/2006/relationships/hyperlink" Target="https://stormwater.pca.state.mn.us/index.php?title=Guidance_for_categorical_TMDLs" TargetMode="External"/><Relationship Id="rId4" Type="http://schemas.openxmlformats.org/officeDocument/2006/relationships/hyperlink" Target="https://stormwater.pca.state.mn.us/index.php?title=MS4_staff_contact_information_and_staff_assignment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stormwater.pca.state.mn.us/index.php?title=Guidance_for_completing_the_MS4_Permit_TMDL_Application_For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tormwater.pca.state.mn.us/index.php?title=Guidance_for_completing_the_MS4_Permit_TMDL_Application_Form"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tormwater.pca.state.mn.us/index.php?title=Guidance_for_completing_the_MS4_Permit_TMDL_Application_For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tormwater.pca.state.mn.us/index.php?title=Guidance_for_completing_the_MS4_Permit_TMDL_Application_Form"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tormwater.pca.state.mn.us/index.php/Guidance_and_examples_for_using_the_MPCA_Simple_Estimator" TargetMode="External"/><Relationship Id="rId3" Type="http://schemas.openxmlformats.org/officeDocument/2006/relationships/hyperlink" Target="http://stormwater.pca.state.mn.us/index.php/Quick_Guide:_MPCA_Estimator_tab" TargetMode="External"/><Relationship Id="rId7" Type="http://schemas.openxmlformats.org/officeDocument/2006/relationships/hyperlink" Target="http://stormwater.pca.state.mn.us/index.php/Guidance_and_examples_for_using_the_MPCA_Simple_Estimator" TargetMode="External"/><Relationship Id="rId2" Type="http://schemas.openxmlformats.org/officeDocument/2006/relationships/hyperlink" Target="http://www.usclimatedata.com/climate/minnesota/united-states/3193" TargetMode="External"/><Relationship Id="rId1" Type="http://schemas.openxmlformats.org/officeDocument/2006/relationships/printerSettings" Target="../printerSettings/printerSettings9.bin"/><Relationship Id="rId6" Type="http://schemas.openxmlformats.org/officeDocument/2006/relationships/hyperlink" Target="http://stormwater.pca.state.mn.us/index.php/Guidance_and_examples_for_using_the_MPCA_Simple_Estimator" TargetMode="External"/><Relationship Id="rId5" Type="http://schemas.openxmlformats.org/officeDocument/2006/relationships/hyperlink" Target="http://stormwater.pca.state.mn.us/index.php/Guidance_and_examples_for_using_the_MPCA_Simple_Estimator" TargetMode="External"/><Relationship Id="rId4" Type="http://schemas.openxmlformats.org/officeDocument/2006/relationships/hyperlink" Target="http://stormwater.pca.state.mn.us/index.php/Guidance_and_examples_for_using_the_MPCA_Simple_Estimator" TargetMode="External"/><Relationship Id="rId9"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8" Type="http://schemas.openxmlformats.org/officeDocument/2006/relationships/hyperlink" Target="http://stormwater.pca.state.mn.us/index.php/Calculating_credits_for_sand_filter" TargetMode="External"/><Relationship Id="rId13" Type="http://schemas.openxmlformats.org/officeDocument/2006/relationships/hyperlink" Target="http://www.deq.state.or.us/lab/techrpts/docs/DEQ05LAB0039TR.pdf" TargetMode="External"/><Relationship Id="rId18" Type="http://schemas.openxmlformats.org/officeDocument/2006/relationships/hyperlink" Target="http://stormwater.pca.state.mn.us/index.php/Calculating_credits_for_swale" TargetMode="External"/><Relationship Id="rId3" Type="http://schemas.openxmlformats.org/officeDocument/2006/relationships/hyperlink" Target="http://stormwater.pca.state.mn.us/index.php/Calculating_credits_for_permeable_pavement" TargetMode="External"/><Relationship Id="rId21" Type="http://schemas.openxmlformats.org/officeDocument/2006/relationships/hyperlink" Target="http://stormwater.pca.state.mn.us/index.php/Guidance_and_examples_for_using_the_MPCA_Simple_Estimator" TargetMode="External"/><Relationship Id="rId7" Type="http://schemas.openxmlformats.org/officeDocument/2006/relationships/hyperlink" Target="http://stormwater.pca.state.mn.us/index.php/Calculating_credits_for_bioretention" TargetMode="External"/><Relationship Id="rId12" Type="http://schemas.openxmlformats.org/officeDocument/2006/relationships/hyperlink" Target="http://chesapeakestormwater.net/wp-content/uploads/downloads/2012/02/National-SW-Quality-Database-report.pdf" TargetMode="External"/><Relationship Id="rId17" Type="http://schemas.openxmlformats.org/officeDocument/2006/relationships/hyperlink" Target="http://stormwater.pca.state.mn.us/index.php/Calculating_credits_for_sand_filter" TargetMode="External"/><Relationship Id="rId2" Type="http://schemas.openxmlformats.org/officeDocument/2006/relationships/hyperlink" Target="http://stormwater.pca.state.mn.us/index.php/Calculating_credits_for_bioretention" TargetMode="External"/><Relationship Id="rId16" Type="http://schemas.openxmlformats.org/officeDocument/2006/relationships/hyperlink" Target="http://stormwater.pca.state.mn.us/index.php/Calculating_credits_for_green_roofs" TargetMode="External"/><Relationship Id="rId20" Type="http://schemas.openxmlformats.org/officeDocument/2006/relationships/hyperlink" Target="http://stormwater.pca.state.mn.us/index.php/Calculating_credits_for_stormwater_wetlands" TargetMode="External"/><Relationship Id="rId1" Type="http://schemas.openxmlformats.org/officeDocument/2006/relationships/printerSettings" Target="../printerSettings/printerSettings11.bin"/><Relationship Id="rId6" Type="http://schemas.openxmlformats.org/officeDocument/2006/relationships/hyperlink" Target="http://stormwater.pca.state.mn.us/index.php/Calculating_credits_for_tree_trenches_and_tree_boxes" TargetMode="External"/><Relationship Id="rId11" Type="http://schemas.openxmlformats.org/officeDocument/2006/relationships/hyperlink" Target="http://stormwater.pca.state.mn.us/index.php/Calculating_credits_for_stormwater_wetlands" TargetMode="External"/><Relationship Id="rId5" Type="http://schemas.openxmlformats.org/officeDocument/2006/relationships/hyperlink" Target="http://stormwater.pca.state.mn.us/index.php/Calculating_credits_for_infiltration_basin" TargetMode="External"/><Relationship Id="rId15" Type="http://schemas.openxmlformats.org/officeDocument/2006/relationships/hyperlink" Target="http://stormwater.pca.state.mn.us/index.php/Calculating_credits_for_permeable_pavement" TargetMode="External"/><Relationship Id="rId10" Type="http://schemas.openxmlformats.org/officeDocument/2006/relationships/hyperlink" Target="http://stormwater.pca.state.mn.us/index.php/Calculating_credits_for_stormwater_ponds" TargetMode="External"/><Relationship Id="rId19" Type="http://schemas.openxmlformats.org/officeDocument/2006/relationships/hyperlink" Target="http://stormwater.pca.state.mn.us/index.php/Calculating_credits_for_stormwater_ponds" TargetMode="External"/><Relationship Id="rId4" Type="http://schemas.openxmlformats.org/officeDocument/2006/relationships/hyperlink" Target="http://stormwater.pca.state.mn.us/index.php/Calculating_credits_for_green_roofs" TargetMode="External"/><Relationship Id="rId9" Type="http://schemas.openxmlformats.org/officeDocument/2006/relationships/hyperlink" Target="http://stormwater.pca.state.mn.us/index.php/Calculating_credits_for_swale" TargetMode="External"/><Relationship Id="rId14" Type="http://schemas.openxmlformats.org/officeDocument/2006/relationships/hyperlink" Target="http://stormwater.pca.state.mn.us/index.php/Calculating_credits_for_bioretention" TargetMode="External"/><Relationship Id="rId22"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theme="0"/>
  </sheetPr>
  <dimension ref="A1:A34"/>
  <sheetViews>
    <sheetView showGridLines="0" zoomScale="110" zoomScaleNormal="110" workbookViewId="0">
      <selection activeCell="A5" sqref="A5"/>
    </sheetView>
  </sheetViews>
  <sheetFormatPr defaultColWidth="8.7109375" defaultRowHeight="12.75" x14ac:dyDescent="0.2"/>
  <cols>
    <col min="1" max="1" width="132.85546875" style="341" customWidth="1"/>
    <col min="2" max="16384" width="8.7109375" style="341"/>
  </cols>
  <sheetData>
    <row r="1" spans="1:1" ht="97.5" customHeight="1" x14ac:dyDescent="0.2"/>
    <row r="2" spans="1:1" ht="21" customHeight="1" x14ac:dyDescent="0.2">
      <c r="A2" s="341" t="s">
        <v>2560</v>
      </c>
    </row>
    <row r="3" spans="1:1" ht="21" customHeight="1" x14ac:dyDescent="0.2">
      <c r="A3" s="342" t="str" vm="6">
        <f>'Applicable WLAs determination'!B3</f>
        <v>Anoka county of</v>
      </c>
    </row>
    <row r="4" spans="1:1" ht="30" customHeight="1" x14ac:dyDescent="0.3">
      <c r="A4" s="343" t="s">
        <v>2327</v>
      </c>
    </row>
    <row r="5" spans="1:1" s="345" customFormat="1" ht="57" customHeight="1" x14ac:dyDescent="0.25">
      <c r="A5" s="344" t="s">
        <v>2567</v>
      </c>
    </row>
    <row r="6" spans="1:1" s="345" customFormat="1" ht="18.75" x14ac:dyDescent="0.25">
      <c r="A6" s="346" t="s">
        <v>2563</v>
      </c>
    </row>
    <row r="7" spans="1:1" s="348" customFormat="1" ht="15" customHeight="1" x14ac:dyDescent="0.3">
      <c r="A7" s="347" t="s">
        <v>2562</v>
      </c>
    </row>
    <row r="8" spans="1:1" s="349" customFormat="1" x14ac:dyDescent="0.25">
      <c r="A8" s="349" t="s">
        <v>2545</v>
      </c>
    </row>
    <row r="9" spans="1:1" x14ac:dyDescent="0.2">
      <c r="A9" s="341" t="s">
        <v>1366</v>
      </c>
    </row>
    <row r="10" spans="1:1" x14ac:dyDescent="0.2">
      <c r="A10" s="341" t="s">
        <v>1367</v>
      </c>
    </row>
    <row r="11" spans="1:1" s="349" customFormat="1" x14ac:dyDescent="0.25">
      <c r="A11" s="349" t="s">
        <v>2565</v>
      </c>
    </row>
    <row r="12" spans="1:1" s="349" customFormat="1" x14ac:dyDescent="0.25">
      <c r="A12" s="349" t="s">
        <v>2564</v>
      </c>
    </row>
    <row r="13" spans="1:1" s="349" customFormat="1" x14ac:dyDescent="0.25">
      <c r="A13" s="349" t="s">
        <v>2561</v>
      </c>
    </row>
    <row r="14" spans="1:1" s="348" customFormat="1" ht="30" customHeight="1" x14ac:dyDescent="0.3">
      <c r="A14" s="343" t="s">
        <v>2559</v>
      </c>
    </row>
    <row r="15" spans="1:1" s="348" customFormat="1" ht="30" customHeight="1" x14ac:dyDescent="0.3">
      <c r="A15" s="350" t="s">
        <v>2544</v>
      </c>
    </row>
    <row r="16" spans="1:1" ht="38.25" customHeight="1" x14ac:dyDescent="0.2">
      <c r="A16" s="350" t="s">
        <v>2548</v>
      </c>
    </row>
    <row r="17" spans="1:1" x14ac:dyDescent="0.2">
      <c r="A17" s="341" t="s">
        <v>2549</v>
      </c>
    </row>
    <row r="18" spans="1:1" x14ac:dyDescent="0.2">
      <c r="A18" s="341" t="s">
        <v>2550</v>
      </c>
    </row>
    <row r="19" spans="1:1" x14ac:dyDescent="0.2">
      <c r="A19" s="341" t="s">
        <v>2551</v>
      </c>
    </row>
    <row r="20" spans="1:1" x14ac:dyDescent="0.2">
      <c r="A20" s="341" t="s">
        <v>2552</v>
      </c>
    </row>
    <row r="21" spans="1:1" ht="24" customHeight="1" x14ac:dyDescent="0.2">
      <c r="A21" s="301" t="s">
        <v>2528</v>
      </c>
    </row>
    <row r="22" spans="1:1" ht="30" customHeight="1" x14ac:dyDescent="0.3">
      <c r="A22" s="343" t="s">
        <v>2334</v>
      </c>
    </row>
    <row r="23" spans="1:1" x14ac:dyDescent="0.2">
      <c r="A23" s="351" t="s">
        <v>2340</v>
      </c>
    </row>
    <row r="24" spans="1:1" ht="15" x14ac:dyDescent="0.25">
      <c r="A24" s="352" t="s">
        <v>2339</v>
      </c>
    </row>
    <row r="25" spans="1:1" x14ac:dyDescent="0.2">
      <c r="A25" s="341" t="s">
        <v>2341</v>
      </c>
    </row>
    <row r="26" spans="1:1" ht="12.75" customHeight="1" x14ac:dyDescent="0.25">
      <c r="A26" s="353" t="s">
        <v>2338</v>
      </c>
    </row>
    <row r="27" spans="1:1" s="343" customFormat="1" ht="30" customHeight="1" x14ac:dyDescent="0.3">
      <c r="A27" s="343" t="s">
        <v>1364</v>
      </c>
    </row>
    <row r="28" spans="1:1" s="301" customFormat="1" ht="12.75" customHeight="1" x14ac:dyDescent="0.2">
      <c r="A28" s="341" t="s">
        <v>2346</v>
      </c>
    </row>
    <row r="29" spans="1:1" ht="15" x14ac:dyDescent="0.25">
      <c r="A29" s="354" t="s">
        <v>2343</v>
      </c>
    </row>
    <row r="30" spans="1:1" ht="12.75" customHeight="1" x14ac:dyDescent="0.2">
      <c r="A30" s="341" t="s">
        <v>2342</v>
      </c>
    </row>
    <row r="31" spans="1:1" ht="20.100000000000001" customHeight="1" x14ac:dyDescent="0.2">
      <c r="A31" s="341" t="s">
        <v>2347</v>
      </c>
    </row>
    <row r="32" spans="1:1" ht="12.75" customHeight="1" x14ac:dyDescent="0.25">
      <c r="A32" s="354" t="s">
        <v>2344</v>
      </c>
    </row>
    <row r="33" spans="1:1" ht="20.100000000000001" customHeight="1" x14ac:dyDescent="0.2">
      <c r="A33" s="341" t="s">
        <v>2348</v>
      </c>
    </row>
    <row r="34" spans="1:1" ht="12.75" customHeight="1" x14ac:dyDescent="0.25">
      <c r="A34" s="354" t="s">
        <v>2345</v>
      </c>
    </row>
  </sheetData>
  <hyperlinks>
    <hyperlink ref="A29" r:id="rId1" xr:uid="{00000000-0004-0000-0000-000000000000}"/>
    <hyperlink ref="A32" r:id="rId2" location="MS4_stormwater_permit" display="Link to permit" xr:uid="{00000000-0004-0000-0000-000001000000}"/>
    <hyperlink ref="A26" r:id="rId3" xr:uid="{00000000-0004-0000-0000-000002000000}"/>
    <hyperlink ref="A24" r:id="rId4" xr:uid="{00000000-0004-0000-0000-000003000000}"/>
    <hyperlink ref="A34" r:id="rId5" xr:uid="{00000000-0004-0000-0000-000004000000}"/>
  </hyperlinks>
  <pageMargins left="0.25" right="0.25" top="0.75" bottom="0.75" header="0.3" footer="0.3"/>
  <pageSetup orientation="landscape" horizontalDpi="300" verticalDpi="300" r:id="rId6"/>
  <headerFooter>
    <oddFooter>&amp;L&amp;"Arial,Italic"&amp;8wq-strm4-62  •  9/25/20&amp;C&amp;"Arial,Italic"&amp;8https://www.pca.state.mn.us  •  Available in alternative formats  •  651-296-6300  •  800-657-3864  •  Use your preferred relay service&amp;R&amp;"Arial,Italic"&amp;8Page &amp;P of &amp;N</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filterMode="1">
    <tabColor theme="0"/>
  </sheetPr>
  <dimension ref="A1:O7665"/>
  <sheetViews>
    <sheetView tabSelected="1" zoomScaleNormal="100" workbookViewId="0">
      <pane ySplit="7" topLeftCell="A8" activePane="bottomLeft" state="frozen"/>
      <selection pane="bottomLeft" activeCell="A6" sqref="A6:D6"/>
    </sheetView>
  </sheetViews>
  <sheetFormatPr defaultRowHeight="27.75" customHeight="1" x14ac:dyDescent="0.25"/>
  <cols>
    <col min="1" max="1" width="29" customWidth="1"/>
    <col min="2" max="2" width="16.140625" customWidth="1"/>
    <col min="3" max="3" width="44.140625" customWidth="1"/>
    <col min="4" max="4" width="24.85546875" customWidth="1"/>
    <col min="5" max="5" width="25.85546875" customWidth="1"/>
    <col min="6" max="6" width="15.85546875" customWidth="1"/>
    <col min="7" max="7" width="14.7109375" style="244" customWidth="1"/>
    <col min="8" max="8" width="14.7109375" style="245" customWidth="1"/>
    <col min="9" max="9" width="14.7109375" style="249" customWidth="1"/>
    <col min="10" max="10" width="22.42578125" style="245" customWidth="1"/>
    <col min="11" max="11" width="19.42578125" style="249" customWidth="1"/>
    <col min="12" max="12" width="15.140625" style="245" customWidth="1"/>
    <col min="13" max="13" width="28.5703125" style="241" customWidth="1"/>
    <col min="14" max="14" width="49.5703125" style="241" customWidth="1"/>
    <col min="15" max="15" width="67.7109375" style="241" customWidth="1"/>
  </cols>
  <sheetData>
    <row r="1" spans="1:15" ht="12" customHeight="1" x14ac:dyDescent="0.25">
      <c r="A1" s="243">
        <v>44117</v>
      </c>
    </row>
    <row r="2" spans="1:15" ht="55.5" customHeight="1" x14ac:dyDescent="0.25">
      <c r="A2" s="246"/>
      <c r="B2" s="247"/>
      <c r="C2" s="465" t="s">
        <v>2474</v>
      </c>
      <c r="D2" s="466"/>
      <c r="E2" s="247"/>
      <c r="F2" s="247"/>
      <c r="G2" s="248"/>
      <c r="H2" s="249"/>
      <c r="J2" s="249"/>
      <c r="L2" s="249"/>
      <c r="M2" s="250"/>
      <c r="N2" s="250"/>
      <c r="O2" s="250"/>
    </row>
    <row r="3" spans="1:15" ht="16.5" customHeight="1" x14ac:dyDescent="0.4">
      <c r="A3" s="246"/>
      <c r="B3" s="247"/>
      <c r="C3" s="467" t="s">
        <v>1373</v>
      </c>
      <c r="D3" s="468"/>
      <c r="E3" s="247"/>
      <c r="F3" s="247"/>
      <c r="G3" s="248"/>
      <c r="H3" s="249"/>
      <c r="J3" s="249"/>
      <c r="L3" s="249"/>
      <c r="M3" s="250"/>
      <c r="N3" s="250"/>
      <c r="O3" s="250"/>
    </row>
    <row r="4" spans="1:15" ht="16.5" customHeight="1" x14ac:dyDescent="0.25">
      <c r="A4" s="246"/>
      <c r="B4" s="247"/>
      <c r="C4" s="469" t="s">
        <v>2479</v>
      </c>
      <c r="D4" s="469"/>
      <c r="E4" s="247"/>
      <c r="F4" s="247"/>
      <c r="G4" s="248"/>
      <c r="H4" s="249"/>
      <c r="J4" s="249"/>
      <c r="L4" s="249"/>
      <c r="M4" s="250"/>
      <c r="N4" s="250"/>
      <c r="O4" s="250"/>
    </row>
    <row r="5" spans="1:15" ht="9" customHeight="1" x14ac:dyDescent="0.25">
      <c r="A5" s="246"/>
      <c r="B5" s="247"/>
      <c r="C5" s="247"/>
      <c r="D5" s="251"/>
      <c r="E5" s="247"/>
      <c r="F5" s="247"/>
      <c r="G5" s="248"/>
      <c r="H5" s="249"/>
      <c r="J5" s="249"/>
      <c r="L5" s="249"/>
      <c r="M5" s="250"/>
      <c r="N5" s="250"/>
      <c r="O5" s="250"/>
    </row>
    <row r="6" spans="1:15" ht="46.5" customHeight="1" thickBot="1" x14ac:dyDescent="0.3">
      <c r="A6" s="470" t="s">
        <v>2558</v>
      </c>
      <c r="B6" s="470"/>
      <c r="C6" s="470"/>
      <c r="D6" s="470"/>
      <c r="E6" s="387"/>
      <c r="F6" s="387"/>
      <c r="G6" s="387"/>
      <c r="H6" s="387"/>
      <c r="I6" s="414"/>
      <c r="J6" s="387"/>
      <c r="L6" s="249"/>
      <c r="M6" s="250"/>
      <c r="N6" s="250"/>
      <c r="O6" s="250"/>
    </row>
    <row r="7" spans="1:15" ht="27.75" customHeight="1" thickBot="1" x14ac:dyDescent="0.3">
      <c r="A7" s="394" t="s">
        <v>10</v>
      </c>
      <c r="B7" s="395" t="s">
        <v>2349</v>
      </c>
      <c r="C7" s="396" t="s">
        <v>11</v>
      </c>
      <c r="D7" s="396" t="s">
        <v>466</v>
      </c>
      <c r="E7" s="396" t="s">
        <v>12</v>
      </c>
      <c r="F7" s="396" t="s">
        <v>1374</v>
      </c>
      <c r="G7" s="397" t="s">
        <v>468</v>
      </c>
      <c r="H7" s="398" t="s">
        <v>886</v>
      </c>
      <c r="I7" s="399" t="s">
        <v>2350</v>
      </c>
      <c r="J7" s="396" t="s">
        <v>2351</v>
      </c>
      <c r="K7" s="396" t="s">
        <v>1371</v>
      </c>
      <c r="L7" s="396" t="s">
        <v>2352</v>
      </c>
      <c r="M7" s="396" t="s">
        <v>2353</v>
      </c>
      <c r="N7" s="400" t="s">
        <v>2354</v>
      </c>
      <c r="O7" s="401" t="s">
        <v>952</v>
      </c>
    </row>
    <row r="8" spans="1:15" ht="27.75" hidden="1" customHeight="1" x14ac:dyDescent="0.25">
      <c r="A8" s="388" t="s">
        <v>1375</v>
      </c>
      <c r="B8" s="236" t="s">
        <v>597</v>
      </c>
      <c r="C8" s="388" t="s">
        <v>1376</v>
      </c>
      <c r="D8" s="236" t="s">
        <v>598</v>
      </c>
      <c r="E8" s="236" t="s">
        <v>1377</v>
      </c>
      <c r="F8" s="236" t="s">
        <v>505</v>
      </c>
      <c r="G8" s="389">
        <v>2.7</v>
      </c>
      <c r="H8" s="390" t="s">
        <v>1378</v>
      </c>
      <c r="I8" s="391" t="s">
        <v>1379</v>
      </c>
      <c r="J8" s="391" t="s">
        <v>1380</v>
      </c>
      <c r="K8" s="391" t="s">
        <v>9</v>
      </c>
      <c r="L8" s="391" t="s">
        <v>1381</v>
      </c>
      <c r="M8" s="392">
        <v>1988</v>
      </c>
      <c r="N8" s="393">
        <v>38812</v>
      </c>
      <c r="O8" s="388"/>
    </row>
    <row r="9" spans="1:15" ht="27.75" hidden="1" customHeight="1" x14ac:dyDescent="0.25">
      <c r="A9" s="203" t="s">
        <v>1375</v>
      </c>
      <c r="B9" s="202" t="s">
        <v>597</v>
      </c>
      <c r="C9" s="203" t="s">
        <v>1376</v>
      </c>
      <c r="D9" s="202" t="s">
        <v>598</v>
      </c>
      <c r="E9" s="202" t="s">
        <v>1377</v>
      </c>
      <c r="F9" s="202" t="s">
        <v>505</v>
      </c>
      <c r="G9" s="253">
        <v>0.72</v>
      </c>
      <c r="H9" s="361" t="s">
        <v>1378</v>
      </c>
      <c r="I9" s="359" t="s">
        <v>1382</v>
      </c>
      <c r="J9" s="359" t="s">
        <v>1380</v>
      </c>
      <c r="K9" s="359" t="s">
        <v>9</v>
      </c>
      <c r="L9" s="359" t="s">
        <v>1381</v>
      </c>
      <c r="M9" s="368">
        <v>1988</v>
      </c>
      <c r="N9" s="205">
        <v>38812</v>
      </c>
      <c r="O9" s="203"/>
    </row>
    <row r="10" spans="1:15" ht="27.75" hidden="1" customHeight="1" x14ac:dyDescent="0.25">
      <c r="A10" s="203" t="s">
        <v>1375</v>
      </c>
      <c r="B10" s="202" t="s">
        <v>597</v>
      </c>
      <c r="C10" s="203" t="s">
        <v>1376</v>
      </c>
      <c r="D10" s="202" t="s">
        <v>598</v>
      </c>
      <c r="E10" s="202" t="s">
        <v>1377</v>
      </c>
      <c r="F10" s="202" t="s">
        <v>505</v>
      </c>
      <c r="G10" s="253">
        <v>0.25</v>
      </c>
      <c r="H10" s="361" t="s">
        <v>1378</v>
      </c>
      <c r="I10" s="359" t="s">
        <v>1383</v>
      </c>
      <c r="J10" s="359" t="s">
        <v>1380</v>
      </c>
      <c r="K10" s="359" t="s">
        <v>9</v>
      </c>
      <c r="L10" s="359" t="s">
        <v>1381</v>
      </c>
      <c r="M10" s="368">
        <v>1988</v>
      </c>
      <c r="N10" s="205">
        <v>38812</v>
      </c>
      <c r="O10" s="203"/>
    </row>
    <row r="11" spans="1:15" ht="27.75" hidden="1" customHeight="1" x14ac:dyDescent="0.25">
      <c r="A11" s="203" t="s">
        <v>1375</v>
      </c>
      <c r="B11" s="202" t="s">
        <v>597</v>
      </c>
      <c r="C11" s="203" t="s">
        <v>1376</v>
      </c>
      <c r="D11" s="202" t="s">
        <v>598</v>
      </c>
      <c r="E11" s="202" t="s">
        <v>1377</v>
      </c>
      <c r="F11" s="202" t="s">
        <v>505</v>
      </c>
      <c r="G11" s="253" t="s">
        <v>515</v>
      </c>
      <c r="H11" s="361" t="s">
        <v>1378</v>
      </c>
      <c r="I11" s="359" t="s">
        <v>1384</v>
      </c>
      <c r="J11" s="359" t="s">
        <v>1380</v>
      </c>
      <c r="K11" s="359" t="s">
        <v>9</v>
      </c>
      <c r="L11" s="359" t="s">
        <v>1381</v>
      </c>
      <c r="M11" s="368">
        <v>1988</v>
      </c>
      <c r="N11" s="205">
        <v>38812</v>
      </c>
      <c r="O11" s="203"/>
    </row>
    <row r="12" spans="1:15" ht="27.75" hidden="1" customHeight="1" x14ac:dyDescent="0.25">
      <c r="A12" s="203" t="s">
        <v>1375</v>
      </c>
      <c r="B12" s="202" t="s">
        <v>597</v>
      </c>
      <c r="C12" s="203" t="s">
        <v>1376</v>
      </c>
      <c r="D12" s="202" t="s">
        <v>598</v>
      </c>
      <c r="E12" s="202" t="s">
        <v>1377</v>
      </c>
      <c r="F12" s="202" t="s">
        <v>505</v>
      </c>
      <c r="G12" s="253" t="s">
        <v>515</v>
      </c>
      <c r="H12" s="361" t="s">
        <v>1378</v>
      </c>
      <c r="I12" s="359" t="s">
        <v>1385</v>
      </c>
      <c r="J12" s="359" t="s">
        <v>1380</v>
      </c>
      <c r="K12" s="359" t="s">
        <v>9</v>
      </c>
      <c r="L12" s="359" t="s">
        <v>1381</v>
      </c>
      <c r="M12" s="368">
        <v>1988</v>
      </c>
      <c r="N12" s="205">
        <v>38812</v>
      </c>
      <c r="O12" s="203"/>
    </row>
    <row r="13" spans="1:15" ht="27.75" hidden="1" customHeight="1" x14ac:dyDescent="0.25">
      <c r="A13" s="203" t="s">
        <v>1386</v>
      </c>
      <c r="B13" s="202" t="s">
        <v>2355</v>
      </c>
      <c r="C13" s="203" t="s">
        <v>1387</v>
      </c>
      <c r="D13" s="202" t="s">
        <v>1388</v>
      </c>
      <c r="E13" s="202" t="s">
        <v>1389</v>
      </c>
      <c r="F13" s="202" t="s">
        <v>505</v>
      </c>
      <c r="G13" s="253">
        <v>8.3000000000000007</v>
      </c>
      <c r="H13" s="225" t="s">
        <v>1390</v>
      </c>
      <c r="I13" s="359" t="s">
        <v>1379</v>
      </c>
      <c r="J13" s="359" t="s">
        <v>1380</v>
      </c>
      <c r="K13" s="359" t="s">
        <v>1391</v>
      </c>
      <c r="L13" s="359" t="s">
        <v>1392</v>
      </c>
      <c r="M13" s="368">
        <v>2005</v>
      </c>
      <c r="N13" s="207" t="s">
        <v>1393</v>
      </c>
      <c r="O13" s="203"/>
    </row>
    <row r="14" spans="1:15" ht="27.75" hidden="1" customHeight="1" x14ac:dyDescent="0.25">
      <c r="A14" s="203" t="s">
        <v>1386</v>
      </c>
      <c r="B14" s="202" t="s">
        <v>2355</v>
      </c>
      <c r="C14" s="203" t="s">
        <v>1387</v>
      </c>
      <c r="D14" s="202" t="s">
        <v>1388</v>
      </c>
      <c r="E14" s="202" t="s">
        <v>1389</v>
      </c>
      <c r="F14" s="202" t="s">
        <v>505</v>
      </c>
      <c r="G14" s="253">
        <v>4.8</v>
      </c>
      <c r="H14" s="225" t="s">
        <v>1390</v>
      </c>
      <c r="I14" s="359" t="s">
        <v>1382</v>
      </c>
      <c r="J14" s="359" t="s">
        <v>1380</v>
      </c>
      <c r="K14" s="359" t="s">
        <v>1391</v>
      </c>
      <c r="L14" s="359" t="s">
        <v>1392</v>
      </c>
      <c r="M14" s="368">
        <v>2005</v>
      </c>
      <c r="N14" s="207" t="s">
        <v>1393</v>
      </c>
      <c r="O14" s="203"/>
    </row>
    <row r="15" spans="1:15" ht="27.75" hidden="1" customHeight="1" x14ac:dyDescent="0.25">
      <c r="A15" s="203" t="s">
        <v>1386</v>
      </c>
      <c r="B15" s="202" t="s">
        <v>2355</v>
      </c>
      <c r="C15" s="203" t="s">
        <v>1387</v>
      </c>
      <c r="D15" s="202" t="s">
        <v>1388</v>
      </c>
      <c r="E15" s="202" t="s">
        <v>1389</v>
      </c>
      <c r="F15" s="202" t="s">
        <v>505</v>
      </c>
      <c r="G15" s="253">
        <v>2.5</v>
      </c>
      <c r="H15" s="225" t="s">
        <v>1390</v>
      </c>
      <c r="I15" s="359" t="s">
        <v>1383</v>
      </c>
      <c r="J15" s="359" t="s">
        <v>1380</v>
      </c>
      <c r="K15" s="359" t="s">
        <v>1391</v>
      </c>
      <c r="L15" s="359" t="s">
        <v>1392</v>
      </c>
      <c r="M15" s="368">
        <v>2005</v>
      </c>
      <c r="N15" s="207" t="s">
        <v>1393</v>
      </c>
      <c r="O15" s="203"/>
    </row>
    <row r="16" spans="1:15" ht="27.75" hidden="1" customHeight="1" x14ac:dyDescent="0.25">
      <c r="A16" s="203" t="s">
        <v>1386</v>
      </c>
      <c r="B16" s="202" t="s">
        <v>2355</v>
      </c>
      <c r="C16" s="203" t="s">
        <v>1387</v>
      </c>
      <c r="D16" s="202" t="s">
        <v>1388</v>
      </c>
      <c r="E16" s="202" t="s">
        <v>1389</v>
      </c>
      <c r="F16" s="202" t="s">
        <v>505</v>
      </c>
      <c r="G16" s="253">
        <v>0.8</v>
      </c>
      <c r="H16" s="225" t="s">
        <v>1390</v>
      </c>
      <c r="I16" s="359" t="s">
        <v>1384</v>
      </c>
      <c r="J16" s="359" t="s">
        <v>1380</v>
      </c>
      <c r="K16" s="359" t="s">
        <v>1391</v>
      </c>
      <c r="L16" s="359" t="s">
        <v>1392</v>
      </c>
      <c r="M16" s="368">
        <v>2005</v>
      </c>
      <c r="N16" s="207" t="s">
        <v>1393</v>
      </c>
      <c r="O16" s="203"/>
    </row>
    <row r="17" spans="1:15" ht="27.75" hidden="1" customHeight="1" x14ac:dyDescent="0.25">
      <c r="A17" s="203" t="s">
        <v>1386</v>
      </c>
      <c r="B17" s="202" t="s">
        <v>2355</v>
      </c>
      <c r="C17" s="203" t="s">
        <v>1387</v>
      </c>
      <c r="D17" s="202" t="s">
        <v>1388</v>
      </c>
      <c r="E17" s="202" t="s">
        <v>1389</v>
      </c>
      <c r="F17" s="202" t="s">
        <v>505</v>
      </c>
      <c r="G17" s="253">
        <v>0.2</v>
      </c>
      <c r="H17" s="225" t="s">
        <v>1390</v>
      </c>
      <c r="I17" s="359" t="s">
        <v>1385</v>
      </c>
      <c r="J17" s="359" t="s">
        <v>1380</v>
      </c>
      <c r="K17" s="359" t="s">
        <v>1391</v>
      </c>
      <c r="L17" s="359" t="s">
        <v>1392</v>
      </c>
      <c r="M17" s="368">
        <v>2005</v>
      </c>
      <c r="N17" s="207" t="s">
        <v>1393</v>
      </c>
      <c r="O17" s="203"/>
    </row>
    <row r="18" spans="1:15" ht="27.75" hidden="1" customHeight="1" x14ac:dyDescent="0.25">
      <c r="A18" s="203" t="s">
        <v>1386</v>
      </c>
      <c r="B18" s="202" t="s">
        <v>2355</v>
      </c>
      <c r="C18" s="203" t="s">
        <v>1387</v>
      </c>
      <c r="D18" s="202" t="s">
        <v>1388</v>
      </c>
      <c r="E18" s="202" t="s">
        <v>1389</v>
      </c>
      <c r="F18" s="202" t="s">
        <v>505</v>
      </c>
      <c r="G18" s="253">
        <v>1.8</v>
      </c>
      <c r="H18" s="224" t="s">
        <v>488</v>
      </c>
      <c r="I18" s="359" t="s">
        <v>1379</v>
      </c>
      <c r="J18" s="359" t="s">
        <v>1380</v>
      </c>
      <c r="K18" s="359" t="s">
        <v>22</v>
      </c>
      <c r="L18" s="359" t="s">
        <v>1392</v>
      </c>
      <c r="M18" s="368">
        <v>2004</v>
      </c>
      <c r="N18" s="207" t="s">
        <v>1393</v>
      </c>
      <c r="O18" s="203"/>
    </row>
    <row r="19" spans="1:15" ht="27.75" hidden="1" customHeight="1" x14ac:dyDescent="0.25">
      <c r="A19" s="203" t="s">
        <v>1386</v>
      </c>
      <c r="B19" s="202" t="s">
        <v>2355</v>
      </c>
      <c r="C19" s="203" t="s">
        <v>1387</v>
      </c>
      <c r="D19" s="202" t="s">
        <v>1388</v>
      </c>
      <c r="E19" s="202" t="s">
        <v>1389</v>
      </c>
      <c r="F19" s="202" t="s">
        <v>505</v>
      </c>
      <c r="G19" s="253">
        <v>0.6</v>
      </c>
      <c r="H19" s="224" t="s">
        <v>488</v>
      </c>
      <c r="I19" s="359" t="s">
        <v>1382</v>
      </c>
      <c r="J19" s="359" t="s">
        <v>1380</v>
      </c>
      <c r="K19" s="359" t="s">
        <v>22</v>
      </c>
      <c r="L19" s="359" t="s">
        <v>1392</v>
      </c>
      <c r="M19" s="368">
        <v>2004</v>
      </c>
      <c r="N19" s="207" t="s">
        <v>1393</v>
      </c>
      <c r="O19" s="203"/>
    </row>
    <row r="20" spans="1:15" ht="27.75" hidden="1" customHeight="1" x14ac:dyDescent="0.25">
      <c r="A20" s="203" t="s">
        <v>1386</v>
      </c>
      <c r="B20" s="202" t="s">
        <v>2355</v>
      </c>
      <c r="C20" s="203" t="s">
        <v>1387</v>
      </c>
      <c r="D20" s="202" t="s">
        <v>1388</v>
      </c>
      <c r="E20" s="202" t="s">
        <v>1389</v>
      </c>
      <c r="F20" s="202" t="s">
        <v>505</v>
      </c>
      <c r="G20" s="253">
        <v>0.2</v>
      </c>
      <c r="H20" s="224" t="s">
        <v>488</v>
      </c>
      <c r="I20" s="359" t="s">
        <v>1383</v>
      </c>
      <c r="J20" s="359" t="s">
        <v>1380</v>
      </c>
      <c r="K20" s="359" t="s">
        <v>22</v>
      </c>
      <c r="L20" s="359" t="s">
        <v>1392</v>
      </c>
      <c r="M20" s="368">
        <v>2004</v>
      </c>
      <c r="N20" s="207" t="s">
        <v>1393</v>
      </c>
      <c r="O20" s="203"/>
    </row>
    <row r="21" spans="1:15" ht="27.75" hidden="1" customHeight="1" x14ac:dyDescent="0.25">
      <c r="A21" s="203" t="s">
        <v>1386</v>
      </c>
      <c r="B21" s="202" t="s">
        <v>2355</v>
      </c>
      <c r="C21" s="203" t="s">
        <v>1387</v>
      </c>
      <c r="D21" s="202" t="s">
        <v>1388</v>
      </c>
      <c r="E21" s="202" t="s">
        <v>1389</v>
      </c>
      <c r="F21" s="202" t="s">
        <v>505</v>
      </c>
      <c r="G21" s="253">
        <v>0.1</v>
      </c>
      <c r="H21" s="224" t="s">
        <v>488</v>
      </c>
      <c r="I21" s="359" t="s">
        <v>1384</v>
      </c>
      <c r="J21" s="359" t="s">
        <v>1380</v>
      </c>
      <c r="K21" s="359" t="s">
        <v>22</v>
      </c>
      <c r="L21" s="359" t="s">
        <v>1392</v>
      </c>
      <c r="M21" s="368">
        <v>2004</v>
      </c>
      <c r="N21" s="207" t="s">
        <v>1393</v>
      </c>
      <c r="O21" s="203"/>
    </row>
    <row r="22" spans="1:15" ht="27.75" hidden="1" customHeight="1" x14ac:dyDescent="0.25">
      <c r="A22" s="203" t="s">
        <v>1386</v>
      </c>
      <c r="B22" s="202" t="s">
        <v>2355</v>
      </c>
      <c r="C22" s="203" t="s">
        <v>1387</v>
      </c>
      <c r="D22" s="202" t="s">
        <v>1388</v>
      </c>
      <c r="E22" s="202" t="s">
        <v>1389</v>
      </c>
      <c r="F22" s="202" t="s">
        <v>505</v>
      </c>
      <c r="G22" s="253">
        <v>0.1</v>
      </c>
      <c r="H22" s="224" t="s">
        <v>488</v>
      </c>
      <c r="I22" s="359" t="s">
        <v>1385</v>
      </c>
      <c r="J22" s="359" t="s">
        <v>1380</v>
      </c>
      <c r="K22" s="359" t="s">
        <v>22</v>
      </c>
      <c r="L22" s="359" t="s">
        <v>1392</v>
      </c>
      <c r="M22" s="368">
        <v>2004</v>
      </c>
      <c r="N22" s="207" t="s">
        <v>1393</v>
      </c>
      <c r="O22" s="203"/>
    </row>
    <row r="23" spans="1:15" ht="27.75" hidden="1" customHeight="1" x14ac:dyDescent="0.25">
      <c r="A23" s="203" t="s">
        <v>1386</v>
      </c>
      <c r="B23" s="202" t="s">
        <v>2355</v>
      </c>
      <c r="C23" s="203" t="s">
        <v>1394</v>
      </c>
      <c r="D23" s="202" t="s">
        <v>1395</v>
      </c>
      <c r="E23" s="202" t="s">
        <v>1396</v>
      </c>
      <c r="F23" s="202" t="s">
        <v>505</v>
      </c>
      <c r="G23" s="253">
        <v>19.2</v>
      </c>
      <c r="H23" s="225" t="s">
        <v>1390</v>
      </c>
      <c r="I23" s="359" t="s">
        <v>1379</v>
      </c>
      <c r="J23" s="358">
        <v>0.01</v>
      </c>
      <c r="K23" s="359" t="s">
        <v>1391</v>
      </c>
      <c r="L23" s="359" t="s">
        <v>1392</v>
      </c>
      <c r="M23" s="368">
        <v>2008</v>
      </c>
      <c r="N23" s="205">
        <v>42102</v>
      </c>
      <c r="O23" s="203"/>
    </row>
    <row r="24" spans="1:15" ht="27.75" hidden="1" customHeight="1" x14ac:dyDescent="0.25">
      <c r="A24" s="203" t="s">
        <v>1386</v>
      </c>
      <c r="B24" s="202" t="s">
        <v>2355</v>
      </c>
      <c r="C24" s="203" t="s">
        <v>1394</v>
      </c>
      <c r="D24" s="202" t="s">
        <v>1395</v>
      </c>
      <c r="E24" s="202" t="s">
        <v>1396</v>
      </c>
      <c r="F24" s="202" t="s">
        <v>505</v>
      </c>
      <c r="G24" s="253">
        <v>6.7</v>
      </c>
      <c r="H24" s="225" t="s">
        <v>1390</v>
      </c>
      <c r="I24" s="359" t="s">
        <v>1382</v>
      </c>
      <c r="J24" s="358">
        <v>0</v>
      </c>
      <c r="K24" s="359" t="s">
        <v>1391</v>
      </c>
      <c r="L24" s="359" t="s">
        <v>1392</v>
      </c>
      <c r="M24" s="368">
        <v>2008</v>
      </c>
      <c r="N24" s="205">
        <v>42102</v>
      </c>
      <c r="O24" s="203"/>
    </row>
    <row r="25" spans="1:15" ht="27.75" hidden="1" customHeight="1" x14ac:dyDescent="0.25">
      <c r="A25" s="203" t="s">
        <v>1386</v>
      </c>
      <c r="B25" s="202" t="s">
        <v>2355</v>
      </c>
      <c r="C25" s="203" t="s">
        <v>1394</v>
      </c>
      <c r="D25" s="202" t="s">
        <v>1395</v>
      </c>
      <c r="E25" s="202" t="s">
        <v>1396</v>
      </c>
      <c r="F25" s="202" t="s">
        <v>505</v>
      </c>
      <c r="G25" s="253">
        <v>2</v>
      </c>
      <c r="H25" s="225" t="s">
        <v>1390</v>
      </c>
      <c r="I25" s="359" t="s">
        <v>1383</v>
      </c>
      <c r="J25" s="358">
        <v>0.46</v>
      </c>
      <c r="K25" s="359" t="s">
        <v>1391</v>
      </c>
      <c r="L25" s="359" t="s">
        <v>1392</v>
      </c>
      <c r="M25" s="368">
        <v>2008</v>
      </c>
      <c r="N25" s="205">
        <v>42102</v>
      </c>
      <c r="O25" s="203"/>
    </row>
    <row r="26" spans="1:15" ht="27.75" hidden="1" customHeight="1" x14ac:dyDescent="0.25">
      <c r="A26" s="203" t="s">
        <v>1386</v>
      </c>
      <c r="B26" s="202" t="s">
        <v>2355</v>
      </c>
      <c r="C26" s="203" t="s">
        <v>1394</v>
      </c>
      <c r="D26" s="202" t="s">
        <v>1395</v>
      </c>
      <c r="E26" s="202" t="s">
        <v>1396</v>
      </c>
      <c r="F26" s="202" t="s">
        <v>505</v>
      </c>
      <c r="G26" s="253">
        <v>0.7</v>
      </c>
      <c r="H26" s="225" t="s">
        <v>1390</v>
      </c>
      <c r="I26" s="359" t="s">
        <v>1384</v>
      </c>
      <c r="J26" s="358">
        <v>0.83</v>
      </c>
      <c r="K26" s="359" t="s">
        <v>1391</v>
      </c>
      <c r="L26" s="359" t="s">
        <v>1392</v>
      </c>
      <c r="M26" s="368">
        <v>2008</v>
      </c>
      <c r="N26" s="205">
        <v>42102</v>
      </c>
      <c r="O26" s="203"/>
    </row>
    <row r="27" spans="1:15" ht="27.75" hidden="1" customHeight="1" x14ac:dyDescent="0.25">
      <c r="A27" s="203" t="s">
        <v>1386</v>
      </c>
      <c r="B27" s="202" t="s">
        <v>2355</v>
      </c>
      <c r="C27" s="203" t="s">
        <v>1394</v>
      </c>
      <c r="D27" s="202" t="s">
        <v>1395</v>
      </c>
      <c r="E27" s="202" t="s">
        <v>1396</v>
      </c>
      <c r="F27" s="202" t="s">
        <v>505</v>
      </c>
      <c r="G27" s="253">
        <v>0.4</v>
      </c>
      <c r="H27" s="225" t="s">
        <v>1390</v>
      </c>
      <c r="I27" s="359" t="s">
        <v>1385</v>
      </c>
      <c r="J27" s="358">
        <v>0.81</v>
      </c>
      <c r="K27" s="359" t="s">
        <v>1391</v>
      </c>
      <c r="L27" s="359" t="s">
        <v>1392</v>
      </c>
      <c r="M27" s="368">
        <v>2008</v>
      </c>
      <c r="N27" s="205">
        <v>42102</v>
      </c>
      <c r="O27" s="203"/>
    </row>
    <row r="28" spans="1:15" ht="27.75" hidden="1" customHeight="1" x14ac:dyDescent="0.25">
      <c r="A28" s="203" t="s">
        <v>1386</v>
      </c>
      <c r="B28" s="202" t="s">
        <v>2355</v>
      </c>
      <c r="C28" s="203" t="s">
        <v>1397</v>
      </c>
      <c r="D28" s="202" t="s">
        <v>1398</v>
      </c>
      <c r="E28" s="202" t="s">
        <v>1399</v>
      </c>
      <c r="F28" s="202" t="s">
        <v>475</v>
      </c>
      <c r="G28" s="253">
        <v>11.2</v>
      </c>
      <c r="H28" s="361" t="s">
        <v>1400</v>
      </c>
      <c r="I28" s="359" t="s">
        <v>1379</v>
      </c>
      <c r="J28" s="358">
        <v>0.66</v>
      </c>
      <c r="K28" s="359" t="s">
        <v>1391</v>
      </c>
      <c r="L28" s="359" t="s">
        <v>1392</v>
      </c>
      <c r="M28" s="368">
        <v>2010</v>
      </c>
      <c r="N28" s="207" t="s">
        <v>1401</v>
      </c>
      <c r="O28" s="203"/>
    </row>
    <row r="29" spans="1:15" ht="27.75" hidden="1" customHeight="1" x14ac:dyDescent="0.25">
      <c r="A29" s="203" t="s">
        <v>1386</v>
      </c>
      <c r="B29" s="202" t="s">
        <v>2355</v>
      </c>
      <c r="C29" s="203" t="s">
        <v>1397</v>
      </c>
      <c r="D29" s="202" t="s">
        <v>1398</v>
      </c>
      <c r="E29" s="202" t="s">
        <v>1399</v>
      </c>
      <c r="F29" s="202" t="s">
        <v>475</v>
      </c>
      <c r="G29" s="253">
        <v>3.91</v>
      </c>
      <c r="H29" s="361" t="s">
        <v>1400</v>
      </c>
      <c r="I29" s="359" t="s">
        <v>1382</v>
      </c>
      <c r="J29" s="358">
        <v>0.54</v>
      </c>
      <c r="K29" s="359" t="s">
        <v>1391</v>
      </c>
      <c r="L29" s="359" t="s">
        <v>1392</v>
      </c>
      <c r="M29" s="368">
        <v>2010</v>
      </c>
      <c r="N29" s="207" t="s">
        <v>1401</v>
      </c>
      <c r="O29" s="203"/>
    </row>
    <row r="30" spans="1:15" ht="27.75" hidden="1" customHeight="1" x14ac:dyDescent="0.25">
      <c r="A30" s="203" t="s">
        <v>1386</v>
      </c>
      <c r="B30" s="202" t="s">
        <v>2355</v>
      </c>
      <c r="C30" s="203" t="s">
        <v>1397</v>
      </c>
      <c r="D30" s="202" t="s">
        <v>1398</v>
      </c>
      <c r="E30" s="202" t="s">
        <v>1399</v>
      </c>
      <c r="F30" s="202" t="s">
        <v>475</v>
      </c>
      <c r="G30" s="253">
        <v>1.1000000000000001</v>
      </c>
      <c r="H30" s="361" t="s">
        <v>1400</v>
      </c>
      <c r="I30" s="359" t="s">
        <v>1383</v>
      </c>
      <c r="J30" s="358">
        <v>0.64</v>
      </c>
      <c r="K30" s="359" t="s">
        <v>1391</v>
      </c>
      <c r="L30" s="359" t="s">
        <v>1392</v>
      </c>
      <c r="M30" s="368">
        <v>2010</v>
      </c>
      <c r="N30" s="207" t="s">
        <v>1401</v>
      </c>
      <c r="O30" s="203"/>
    </row>
    <row r="31" spans="1:15" ht="27.75" hidden="1" customHeight="1" x14ac:dyDescent="0.25">
      <c r="A31" s="203" t="s">
        <v>1386</v>
      </c>
      <c r="B31" s="202" t="s">
        <v>2355</v>
      </c>
      <c r="C31" s="203" t="s">
        <v>1397</v>
      </c>
      <c r="D31" s="202" t="s">
        <v>1398</v>
      </c>
      <c r="E31" s="202" t="s">
        <v>1399</v>
      </c>
      <c r="F31" s="202" t="s">
        <v>475</v>
      </c>
      <c r="G31" s="253">
        <v>0.161</v>
      </c>
      <c r="H31" s="361" t="s">
        <v>1400</v>
      </c>
      <c r="I31" s="359" t="s">
        <v>1384</v>
      </c>
      <c r="J31" s="359" t="s">
        <v>1402</v>
      </c>
      <c r="K31" s="359" t="s">
        <v>1391</v>
      </c>
      <c r="L31" s="359" t="s">
        <v>1392</v>
      </c>
      <c r="M31" s="368">
        <v>2010</v>
      </c>
      <c r="N31" s="207" t="s">
        <v>1401</v>
      </c>
      <c r="O31" s="203"/>
    </row>
    <row r="32" spans="1:15" ht="27.75" hidden="1" customHeight="1" x14ac:dyDescent="0.25">
      <c r="A32" s="203" t="s">
        <v>1386</v>
      </c>
      <c r="B32" s="202" t="s">
        <v>2355</v>
      </c>
      <c r="C32" s="203" t="s">
        <v>1397</v>
      </c>
      <c r="D32" s="202" t="s">
        <v>1398</v>
      </c>
      <c r="E32" s="202" t="s">
        <v>1399</v>
      </c>
      <c r="F32" s="202" t="s">
        <v>475</v>
      </c>
      <c r="G32" s="253" t="s">
        <v>515</v>
      </c>
      <c r="H32" s="361" t="s">
        <v>1400</v>
      </c>
      <c r="I32" s="359" t="s">
        <v>1385</v>
      </c>
      <c r="J32" s="359" t="s">
        <v>1402</v>
      </c>
      <c r="K32" s="359" t="s">
        <v>1391</v>
      </c>
      <c r="L32" s="359" t="s">
        <v>1392</v>
      </c>
      <c r="M32" s="368">
        <v>2010</v>
      </c>
      <c r="N32" s="207" t="s">
        <v>1401</v>
      </c>
      <c r="O32" s="203"/>
    </row>
    <row r="33" spans="1:15" ht="27.75" hidden="1" customHeight="1" x14ac:dyDescent="0.25">
      <c r="A33" s="203" t="s">
        <v>1386</v>
      </c>
      <c r="B33" s="202" t="s">
        <v>2355</v>
      </c>
      <c r="C33" s="203" t="s">
        <v>1403</v>
      </c>
      <c r="D33" s="202" t="s">
        <v>1404</v>
      </c>
      <c r="E33" s="202" t="s">
        <v>1405</v>
      </c>
      <c r="F33" s="202" t="s">
        <v>475</v>
      </c>
      <c r="G33" s="253">
        <v>154</v>
      </c>
      <c r="H33" s="361" t="s">
        <v>1406</v>
      </c>
      <c r="I33" s="359" t="s">
        <v>1407</v>
      </c>
      <c r="J33" s="359" t="s">
        <v>1380</v>
      </c>
      <c r="K33" s="359" t="s">
        <v>22</v>
      </c>
      <c r="L33" s="359" t="s">
        <v>1408</v>
      </c>
      <c r="M33" s="368" t="s">
        <v>1407</v>
      </c>
      <c r="N33" s="205">
        <v>42486</v>
      </c>
      <c r="O33" s="203"/>
    </row>
    <row r="34" spans="1:15" ht="27.75" hidden="1" customHeight="1" x14ac:dyDescent="0.25">
      <c r="A34" s="203" t="s">
        <v>1409</v>
      </c>
      <c r="B34" s="202" t="s">
        <v>2356</v>
      </c>
      <c r="C34" s="203" t="s">
        <v>1403</v>
      </c>
      <c r="D34" s="202" t="s">
        <v>1404</v>
      </c>
      <c r="E34" s="202" t="s">
        <v>1405</v>
      </c>
      <c r="F34" s="202" t="s">
        <v>475</v>
      </c>
      <c r="G34" s="253">
        <v>154</v>
      </c>
      <c r="H34" s="361" t="s">
        <v>1406</v>
      </c>
      <c r="I34" s="359" t="s">
        <v>1407</v>
      </c>
      <c r="J34" s="208">
        <v>0</v>
      </c>
      <c r="K34" s="359" t="s">
        <v>22</v>
      </c>
      <c r="L34" s="359" t="s">
        <v>1408</v>
      </c>
      <c r="M34" s="368" t="s">
        <v>1407</v>
      </c>
      <c r="N34" s="205">
        <v>42486</v>
      </c>
      <c r="O34" s="203"/>
    </row>
    <row r="35" spans="1:15" ht="27.75" hidden="1" customHeight="1" x14ac:dyDescent="0.25">
      <c r="A35" s="203" t="s">
        <v>1410</v>
      </c>
      <c r="B35" s="202" t="s">
        <v>2357</v>
      </c>
      <c r="C35" s="203" t="s">
        <v>1411</v>
      </c>
      <c r="D35" s="202" t="s">
        <v>1412</v>
      </c>
      <c r="E35" s="202" t="s">
        <v>1413</v>
      </c>
      <c r="F35" s="202" t="s">
        <v>475</v>
      </c>
      <c r="G35" s="253">
        <v>340.16</v>
      </c>
      <c r="H35" s="225" t="s">
        <v>1390</v>
      </c>
      <c r="I35" s="359" t="s">
        <v>1379</v>
      </c>
      <c r="J35" s="209">
        <v>0.39</v>
      </c>
      <c r="K35" s="359" t="s">
        <v>1391</v>
      </c>
      <c r="L35" s="359" t="s">
        <v>1392</v>
      </c>
      <c r="M35" s="368">
        <v>2009</v>
      </c>
      <c r="N35" s="205">
        <v>42639</v>
      </c>
      <c r="O35" s="203"/>
    </row>
    <row r="36" spans="1:15" ht="27.75" hidden="1" customHeight="1" x14ac:dyDescent="0.25">
      <c r="A36" s="203" t="s">
        <v>1410</v>
      </c>
      <c r="B36" s="202" t="s">
        <v>2357</v>
      </c>
      <c r="C36" s="203" t="s">
        <v>1411</v>
      </c>
      <c r="D36" s="202" t="s">
        <v>1412</v>
      </c>
      <c r="E36" s="202" t="s">
        <v>1413</v>
      </c>
      <c r="F36" s="202" t="s">
        <v>475</v>
      </c>
      <c r="G36" s="253">
        <v>167.48</v>
      </c>
      <c r="H36" s="225" t="s">
        <v>1390</v>
      </c>
      <c r="I36" s="359" t="s">
        <v>1382</v>
      </c>
      <c r="J36" s="209">
        <v>0.09</v>
      </c>
      <c r="K36" s="359" t="s">
        <v>1391</v>
      </c>
      <c r="L36" s="359" t="s">
        <v>1392</v>
      </c>
      <c r="M36" s="368">
        <v>2009</v>
      </c>
      <c r="N36" s="205">
        <v>42639</v>
      </c>
      <c r="O36" s="203"/>
    </row>
    <row r="37" spans="1:15" ht="27.75" hidden="1" customHeight="1" x14ac:dyDescent="0.25">
      <c r="A37" s="203" t="s">
        <v>1410</v>
      </c>
      <c r="B37" s="202" t="s">
        <v>2357</v>
      </c>
      <c r="C37" s="203" t="s">
        <v>1411</v>
      </c>
      <c r="D37" s="202" t="s">
        <v>1412</v>
      </c>
      <c r="E37" s="202" t="s">
        <v>1413</v>
      </c>
      <c r="F37" s="202" t="s">
        <v>475</v>
      </c>
      <c r="G37" s="253">
        <v>103.69</v>
      </c>
      <c r="H37" s="225" t="s">
        <v>1390</v>
      </c>
      <c r="I37" s="359" t="s">
        <v>1383</v>
      </c>
      <c r="J37" s="209">
        <v>0.49</v>
      </c>
      <c r="K37" s="359" t="s">
        <v>1391</v>
      </c>
      <c r="L37" s="359" t="s">
        <v>1392</v>
      </c>
      <c r="M37" s="368">
        <v>2009</v>
      </c>
      <c r="N37" s="205">
        <v>42639</v>
      </c>
      <c r="O37" s="203"/>
    </row>
    <row r="38" spans="1:15" ht="27.75" hidden="1" customHeight="1" x14ac:dyDescent="0.25">
      <c r="A38" s="203" t="s">
        <v>1410</v>
      </c>
      <c r="B38" s="202" t="s">
        <v>2357</v>
      </c>
      <c r="C38" s="203" t="s">
        <v>1411</v>
      </c>
      <c r="D38" s="202" t="s">
        <v>1412</v>
      </c>
      <c r="E38" s="202" t="s">
        <v>1413</v>
      </c>
      <c r="F38" s="202" t="s">
        <v>475</v>
      </c>
      <c r="G38" s="253">
        <v>69.14</v>
      </c>
      <c r="H38" s="225" t="s">
        <v>1390</v>
      </c>
      <c r="I38" s="359" t="s">
        <v>1384</v>
      </c>
      <c r="J38" s="209">
        <v>0.34</v>
      </c>
      <c r="K38" s="359" t="s">
        <v>1391</v>
      </c>
      <c r="L38" s="359" t="s">
        <v>1392</v>
      </c>
      <c r="M38" s="368">
        <v>2009</v>
      </c>
      <c r="N38" s="205">
        <v>42639</v>
      </c>
      <c r="O38" s="203"/>
    </row>
    <row r="39" spans="1:15" ht="27.75" hidden="1" customHeight="1" x14ac:dyDescent="0.25">
      <c r="A39" s="203" t="s">
        <v>1410</v>
      </c>
      <c r="B39" s="202" t="s">
        <v>2357</v>
      </c>
      <c r="C39" s="203" t="s">
        <v>1411</v>
      </c>
      <c r="D39" s="202" t="s">
        <v>1412</v>
      </c>
      <c r="E39" s="202" t="s">
        <v>1413</v>
      </c>
      <c r="F39" s="202" t="s">
        <v>475</v>
      </c>
      <c r="G39" s="253">
        <v>44.67</v>
      </c>
      <c r="H39" s="225" t="s">
        <v>1390</v>
      </c>
      <c r="I39" s="359" t="s">
        <v>1385</v>
      </c>
      <c r="J39" s="206" t="s">
        <v>515</v>
      </c>
      <c r="K39" s="359" t="s">
        <v>1391</v>
      </c>
      <c r="L39" s="359" t="s">
        <v>1392</v>
      </c>
      <c r="M39" s="368">
        <v>2009</v>
      </c>
      <c r="N39" s="205">
        <v>42639</v>
      </c>
      <c r="O39" s="203"/>
    </row>
    <row r="40" spans="1:15" ht="27.75" hidden="1" customHeight="1" x14ac:dyDescent="0.25">
      <c r="A40" s="203" t="s">
        <v>1410</v>
      </c>
      <c r="B40" s="202" t="s">
        <v>2357</v>
      </c>
      <c r="C40" s="203" t="s">
        <v>1411</v>
      </c>
      <c r="D40" s="202" t="s">
        <v>1412</v>
      </c>
      <c r="E40" s="202" t="s">
        <v>1413</v>
      </c>
      <c r="F40" s="202" t="s">
        <v>475</v>
      </c>
      <c r="G40" s="253">
        <v>60.05</v>
      </c>
      <c r="H40" s="361" t="s">
        <v>1414</v>
      </c>
      <c r="I40" s="359" t="s">
        <v>1522</v>
      </c>
      <c r="J40" s="209">
        <v>0.61</v>
      </c>
      <c r="K40" s="359" t="s">
        <v>1113</v>
      </c>
      <c r="L40" s="359" t="s">
        <v>1392</v>
      </c>
      <c r="M40" s="368">
        <v>2009</v>
      </c>
      <c r="N40" s="205">
        <v>42639</v>
      </c>
      <c r="O40" s="203"/>
    </row>
    <row r="41" spans="1:15" ht="27.75" hidden="1" customHeight="1" x14ac:dyDescent="0.25">
      <c r="A41" s="203" t="s">
        <v>1410</v>
      </c>
      <c r="B41" s="202" t="s">
        <v>2357</v>
      </c>
      <c r="C41" s="203" t="s">
        <v>1411</v>
      </c>
      <c r="D41" s="202" t="s">
        <v>1412</v>
      </c>
      <c r="E41" s="202" t="s">
        <v>1413</v>
      </c>
      <c r="F41" s="202" t="s">
        <v>475</v>
      </c>
      <c r="G41" s="253">
        <v>29.41</v>
      </c>
      <c r="H41" s="361" t="s">
        <v>1414</v>
      </c>
      <c r="I41" s="359" t="s">
        <v>1382</v>
      </c>
      <c r="J41" s="209">
        <v>0.47</v>
      </c>
      <c r="K41" s="359" t="s">
        <v>1113</v>
      </c>
      <c r="L41" s="359" t="s">
        <v>1392</v>
      </c>
      <c r="M41" s="368">
        <v>2009</v>
      </c>
      <c r="N41" s="205">
        <v>42639</v>
      </c>
      <c r="O41" s="203"/>
    </row>
    <row r="42" spans="1:15" ht="27.75" hidden="1" customHeight="1" x14ac:dyDescent="0.25">
      <c r="A42" s="203" t="s">
        <v>1410</v>
      </c>
      <c r="B42" s="202" t="s">
        <v>2357</v>
      </c>
      <c r="C42" s="203" t="s">
        <v>1411</v>
      </c>
      <c r="D42" s="202" t="s">
        <v>1412</v>
      </c>
      <c r="E42" s="202" t="s">
        <v>1413</v>
      </c>
      <c r="F42" s="202" t="s">
        <v>475</v>
      </c>
      <c r="G42" s="253">
        <v>18.329999999999998</v>
      </c>
      <c r="H42" s="361" t="s">
        <v>1414</v>
      </c>
      <c r="I42" s="359" t="s">
        <v>1383</v>
      </c>
      <c r="J42" s="209">
        <v>0.19</v>
      </c>
      <c r="K42" s="359" t="s">
        <v>1113</v>
      </c>
      <c r="L42" s="359" t="s">
        <v>1392</v>
      </c>
      <c r="M42" s="368">
        <v>2009</v>
      </c>
      <c r="N42" s="205">
        <v>42639</v>
      </c>
      <c r="O42" s="203"/>
    </row>
    <row r="43" spans="1:15" ht="27.75" hidden="1" customHeight="1" x14ac:dyDescent="0.25">
      <c r="A43" s="203" t="s">
        <v>1410</v>
      </c>
      <c r="B43" s="202" t="s">
        <v>2357</v>
      </c>
      <c r="C43" s="203" t="s">
        <v>1411</v>
      </c>
      <c r="D43" s="202" t="s">
        <v>1412</v>
      </c>
      <c r="E43" s="202" t="s">
        <v>1413</v>
      </c>
      <c r="F43" s="202" t="s">
        <v>475</v>
      </c>
      <c r="G43" s="253">
        <v>11.28</v>
      </c>
      <c r="H43" s="361" t="s">
        <v>1414</v>
      </c>
      <c r="I43" s="359" t="s">
        <v>1384</v>
      </c>
      <c r="J43" s="209">
        <v>0</v>
      </c>
      <c r="K43" s="359" t="s">
        <v>1113</v>
      </c>
      <c r="L43" s="359" t="s">
        <v>1392</v>
      </c>
      <c r="M43" s="368">
        <v>2009</v>
      </c>
      <c r="N43" s="205">
        <v>42639</v>
      </c>
      <c r="O43" s="203"/>
    </row>
    <row r="44" spans="1:15" ht="27.75" hidden="1" customHeight="1" x14ac:dyDescent="0.25">
      <c r="A44" s="203" t="s">
        <v>1410</v>
      </c>
      <c r="B44" s="202" t="s">
        <v>2357</v>
      </c>
      <c r="C44" s="203" t="s">
        <v>1411</v>
      </c>
      <c r="D44" s="202" t="s">
        <v>1412</v>
      </c>
      <c r="E44" s="202" t="s">
        <v>1413</v>
      </c>
      <c r="F44" s="202" t="s">
        <v>475</v>
      </c>
      <c r="G44" s="253">
        <v>5.58</v>
      </c>
      <c r="H44" s="361" t="s">
        <v>1414</v>
      </c>
      <c r="I44" s="359" t="s">
        <v>1385</v>
      </c>
      <c r="J44" s="209">
        <v>0</v>
      </c>
      <c r="K44" s="359" t="s">
        <v>1113</v>
      </c>
      <c r="L44" s="359" t="s">
        <v>1392</v>
      </c>
      <c r="M44" s="368">
        <v>2009</v>
      </c>
      <c r="N44" s="205">
        <v>42639</v>
      </c>
      <c r="O44" s="203"/>
    </row>
    <row r="45" spans="1:15" ht="27.75" hidden="1" customHeight="1" x14ac:dyDescent="0.25">
      <c r="A45" s="203" t="s">
        <v>1410</v>
      </c>
      <c r="B45" s="202" t="s">
        <v>2357</v>
      </c>
      <c r="C45" s="203" t="s">
        <v>1411</v>
      </c>
      <c r="D45" s="202" t="s">
        <v>1412</v>
      </c>
      <c r="E45" s="202" t="s">
        <v>1413</v>
      </c>
      <c r="F45" s="202" t="s">
        <v>475</v>
      </c>
      <c r="G45" s="253">
        <v>8.94</v>
      </c>
      <c r="H45" s="361" t="s">
        <v>488</v>
      </c>
      <c r="I45" s="359" t="s">
        <v>1379</v>
      </c>
      <c r="J45" s="209">
        <v>0.49</v>
      </c>
      <c r="K45" s="359" t="s">
        <v>22</v>
      </c>
      <c r="L45" s="359" t="s">
        <v>1392</v>
      </c>
      <c r="M45" s="368">
        <v>2009</v>
      </c>
      <c r="N45" s="205">
        <v>42639</v>
      </c>
      <c r="O45" s="203"/>
    </row>
    <row r="46" spans="1:15" ht="27.75" hidden="1" customHeight="1" x14ac:dyDescent="0.25">
      <c r="A46" s="203" t="s">
        <v>1410</v>
      </c>
      <c r="B46" s="202" t="s">
        <v>2357</v>
      </c>
      <c r="C46" s="203" t="s">
        <v>1411</v>
      </c>
      <c r="D46" s="202" t="s">
        <v>1412</v>
      </c>
      <c r="E46" s="202" t="s">
        <v>1413</v>
      </c>
      <c r="F46" s="202" t="s">
        <v>475</v>
      </c>
      <c r="G46" s="253">
        <v>4.41</v>
      </c>
      <c r="H46" s="361" t="s">
        <v>488</v>
      </c>
      <c r="I46" s="359" t="s">
        <v>1382</v>
      </c>
      <c r="J46" s="209">
        <v>0.49</v>
      </c>
      <c r="K46" s="359" t="s">
        <v>22</v>
      </c>
      <c r="L46" s="359" t="s">
        <v>1392</v>
      </c>
      <c r="M46" s="368">
        <v>2009</v>
      </c>
      <c r="N46" s="205">
        <v>42639</v>
      </c>
      <c r="O46" s="203"/>
    </row>
    <row r="47" spans="1:15" ht="27.75" hidden="1" customHeight="1" x14ac:dyDescent="0.25">
      <c r="A47" s="203" t="s">
        <v>1410</v>
      </c>
      <c r="B47" s="202" t="s">
        <v>2357</v>
      </c>
      <c r="C47" s="203" t="s">
        <v>1411</v>
      </c>
      <c r="D47" s="202" t="s">
        <v>1412</v>
      </c>
      <c r="E47" s="202" t="s">
        <v>1413</v>
      </c>
      <c r="F47" s="202" t="s">
        <v>475</v>
      </c>
      <c r="G47" s="253">
        <v>2.75</v>
      </c>
      <c r="H47" s="361" t="s">
        <v>488</v>
      </c>
      <c r="I47" s="359" t="s">
        <v>1383</v>
      </c>
      <c r="J47" s="209">
        <v>0.08</v>
      </c>
      <c r="K47" s="359" t="s">
        <v>22</v>
      </c>
      <c r="L47" s="359" t="s">
        <v>1392</v>
      </c>
      <c r="M47" s="368">
        <v>2009</v>
      </c>
      <c r="N47" s="205">
        <v>42639</v>
      </c>
      <c r="O47" s="203"/>
    </row>
    <row r="48" spans="1:15" ht="27.75" hidden="1" customHeight="1" x14ac:dyDescent="0.25">
      <c r="A48" s="203" t="s">
        <v>1410</v>
      </c>
      <c r="B48" s="202" t="s">
        <v>2357</v>
      </c>
      <c r="C48" s="203" t="s">
        <v>1411</v>
      </c>
      <c r="D48" s="202" t="s">
        <v>1412</v>
      </c>
      <c r="E48" s="202" t="s">
        <v>1413</v>
      </c>
      <c r="F48" s="202" t="s">
        <v>475</v>
      </c>
      <c r="G48" s="253">
        <v>0.96</v>
      </c>
      <c r="H48" s="361" t="s">
        <v>488</v>
      </c>
      <c r="I48" s="359" t="s">
        <v>1384</v>
      </c>
      <c r="J48" s="209">
        <v>0</v>
      </c>
      <c r="K48" s="359" t="s">
        <v>22</v>
      </c>
      <c r="L48" s="359" t="s">
        <v>1392</v>
      </c>
      <c r="M48" s="368">
        <v>2009</v>
      </c>
      <c r="N48" s="205">
        <v>42639</v>
      </c>
      <c r="O48" s="203"/>
    </row>
    <row r="49" spans="1:15" ht="27.75" hidden="1" customHeight="1" x14ac:dyDescent="0.25">
      <c r="A49" s="203" t="s">
        <v>1410</v>
      </c>
      <c r="B49" s="202" t="s">
        <v>2357</v>
      </c>
      <c r="C49" s="203" t="s">
        <v>1411</v>
      </c>
      <c r="D49" s="202" t="s">
        <v>1412</v>
      </c>
      <c r="E49" s="202" t="s">
        <v>1413</v>
      </c>
      <c r="F49" s="202" t="s">
        <v>475</v>
      </c>
      <c r="G49" s="253">
        <v>0.49</v>
      </c>
      <c r="H49" s="361" t="s">
        <v>488</v>
      </c>
      <c r="I49" s="359" t="s">
        <v>1385</v>
      </c>
      <c r="J49" s="209">
        <v>0</v>
      </c>
      <c r="K49" s="359" t="s">
        <v>22</v>
      </c>
      <c r="L49" s="359" t="s">
        <v>1392</v>
      </c>
      <c r="M49" s="368">
        <v>2009</v>
      </c>
      <c r="N49" s="205">
        <v>42639</v>
      </c>
      <c r="O49" s="203"/>
    </row>
    <row r="50" spans="1:15" ht="27.75" hidden="1" customHeight="1" x14ac:dyDescent="0.25">
      <c r="A50" s="203" t="s">
        <v>1410</v>
      </c>
      <c r="B50" s="202" t="s">
        <v>2357</v>
      </c>
      <c r="C50" s="203" t="s">
        <v>1415</v>
      </c>
      <c r="D50" s="202" t="s">
        <v>1416</v>
      </c>
      <c r="E50" s="202" t="s">
        <v>1417</v>
      </c>
      <c r="F50" s="202" t="s">
        <v>505</v>
      </c>
      <c r="G50" s="253">
        <v>25.64</v>
      </c>
      <c r="H50" s="225" t="s">
        <v>1390</v>
      </c>
      <c r="I50" s="359" t="s">
        <v>1379</v>
      </c>
      <c r="J50" s="273">
        <v>0.57999999999999996</v>
      </c>
      <c r="K50" s="361" t="s">
        <v>1391</v>
      </c>
      <c r="L50" s="359" t="s">
        <v>1392</v>
      </c>
      <c r="M50" s="368">
        <v>2006</v>
      </c>
      <c r="N50" s="205">
        <v>43004</v>
      </c>
      <c r="O50" s="203" t="s">
        <v>1418</v>
      </c>
    </row>
    <row r="51" spans="1:15" ht="27.75" hidden="1" customHeight="1" x14ac:dyDescent="0.25">
      <c r="A51" s="203" t="s">
        <v>1410</v>
      </c>
      <c r="B51" s="202" t="s">
        <v>2357</v>
      </c>
      <c r="C51" s="203" t="s">
        <v>1415</v>
      </c>
      <c r="D51" s="202" t="s">
        <v>1416</v>
      </c>
      <c r="E51" s="202" t="s">
        <v>1417</v>
      </c>
      <c r="F51" s="202" t="s">
        <v>505</v>
      </c>
      <c r="G51" s="253">
        <v>13.39</v>
      </c>
      <c r="H51" s="225" t="s">
        <v>1390</v>
      </c>
      <c r="I51" s="359" t="s">
        <v>1382</v>
      </c>
      <c r="J51" s="273">
        <v>0.57999999999999996</v>
      </c>
      <c r="K51" s="361" t="s">
        <v>1391</v>
      </c>
      <c r="L51" s="359" t="s">
        <v>1392</v>
      </c>
      <c r="M51" s="368">
        <v>2006</v>
      </c>
      <c r="N51" s="205">
        <v>43004</v>
      </c>
      <c r="O51" s="203" t="s">
        <v>1418</v>
      </c>
    </row>
    <row r="52" spans="1:15" ht="27.75" hidden="1" customHeight="1" x14ac:dyDescent="0.25">
      <c r="A52" s="203" t="s">
        <v>1410</v>
      </c>
      <c r="B52" s="202" t="s">
        <v>2357</v>
      </c>
      <c r="C52" s="203" t="s">
        <v>1415</v>
      </c>
      <c r="D52" s="202" t="s">
        <v>1416</v>
      </c>
      <c r="E52" s="202" t="s">
        <v>1417</v>
      </c>
      <c r="F52" s="202" t="s">
        <v>505</v>
      </c>
      <c r="G52" s="253">
        <v>8.31</v>
      </c>
      <c r="H52" s="225" t="s">
        <v>1390</v>
      </c>
      <c r="I52" s="359" t="s">
        <v>1383</v>
      </c>
      <c r="J52" s="273">
        <v>0.57999999999999996</v>
      </c>
      <c r="K52" s="361" t="s">
        <v>1391</v>
      </c>
      <c r="L52" s="359" t="s">
        <v>1392</v>
      </c>
      <c r="M52" s="368">
        <v>2006</v>
      </c>
      <c r="N52" s="205">
        <v>43004</v>
      </c>
      <c r="O52" s="203" t="s">
        <v>1418</v>
      </c>
    </row>
    <row r="53" spans="1:15" ht="27.75" hidden="1" customHeight="1" x14ac:dyDescent="0.25">
      <c r="A53" s="203" t="s">
        <v>1410</v>
      </c>
      <c r="B53" s="202" t="s">
        <v>2357</v>
      </c>
      <c r="C53" s="203" t="s">
        <v>1415</v>
      </c>
      <c r="D53" s="202" t="s">
        <v>1416</v>
      </c>
      <c r="E53" s="202" t="s">
        <v>1417</v>
      </c>
      <c r="F53" s="202" t="s">
        <v>505</v>
      </c>
      <c r="G53" s="253">
        <v>5.83</v>
      </c>
      <c r="H53" s="225" t="s">
        <v>1390</v>
      </c>
      <c r="I53" s="359" t="s">
        <v>1384</v>
      </c>
      <c r="J53" s="273">
        <v>0.57999999999999996</v>
      </c>
      <c r="K53" s="361" t="s">
        <v>1391</v>
      </c>
      <c r="L53" s="359" t="s">
        <v>1392</v>
      </c>
      <c r="M53" s="368">
        <v>2006</v>
      </c>
      <c r="N53" s="205">
        <v>43004</v>
      </c>
      <c r="O53" s="203" t="s">
        <v>1418</v>
      </c>
    </row>
    <row r="54" spans="1:15" ht="27.75" hidden="1" customHeight="1" x14ac:dyDescent="0.25">
      <c r="A54" s="203" t="s">
        <v>1410</v>
      </c>
      <c r="B54" s="202" t="s">
        <v>2357</v>
      </c>
      <c r="C54" s="203" t="s">
        <v>1415</v>
      </c>
      <c r="D54" s="202" t="s">
        <v>1416</v>
      </c>
      <c r="E54" s="202" t="s">
        <v>1417</v>
      </c>
      <c r="F54" s="202" t="s">
        <v>505</v>
      </c>
      <c r="G54" s="253">
        <v>3.09</v>
      </c>
      <c r="H54" s="225" t="s">
        <v>1390</v>
      </c>
      <c r="I54" s="359" t="s">
        <v>1385</v>
      </c>
      <c r="J54" s="273">
        <v>0.57999999999999996</v>
      </c>
      <c r="K54" s="361" t="s">
        <v>1391</v>
      </c>
      <c r="L54" s="359" t="s">
        <v>1392</v>
      </c>
      <c r="M54" s="368">
        <v>2006</v>
      </c>
      <c r="N54" s="205">
        <v>43004</v>
      </c>
      <c r="O54" s="203" t="s">
        <v>1418</v>
      </c>
    </row>
    <row r="55" spans="1:15" ht="27.75" hidden="1" customHeight="1" x14ac:dyDescent="0.25">
      <c r="A55" s="203" t="s">
        <v>1410</v>
      </c>
      <c r="B55" s="202" t="s">
        <v>2357</v>
      </c>
      <c r="C55" s="203" t="s">
        <v>1403</v>
      </c>
      <c r="D55" s="202" t="s">
        <v>1404</v>
      </c>
      <c r="E55" s="202" t="s">
        <v>1405</v>
      </c>
      <c r="F55" s="202" t="s">
        <v>475</v>
      </c>
      <c r="G55" s="253">
        <v>154</v>
      </c>
      <c r="H55" s="361" t="s">
        <v>1406</v>
      </c>
      <c r="I55" s="359" t="s">
        <v>1407</v>
      </c>
      <c r="J55" s="208">
        <v>0</v>
      </c>
      <c r="K55" s="359" t="s">
        <v>22</v>
      </c>
      <c r="L55" s="359" t="s">
        <v>1408</v>
      </c>
      <c r="M55" s="368" t="s">
        <v>1407</v>
      </c>
      <c r="N55" s="205">
        <v>42486</v>
      </c>
      <c r="O55" s="203"/>
    </row>
    <row r="56" spans="1:15" ht="27.75" hidden="1" customHeight="1" x14ac:dyDescent="0.25">
      <c r="A56" s="203" t="s">
        <v>1419</v>
      </c>
      <c r="B56" s="202" t="s">
        <v>2358</v>
      </c>
      <c r="C56" s="203" t="s">
        <v>21</v>
      </c>
      <c r="D56" s="202" t="s">
        <v>727</v>
      </c>
      <c r="E56" s="202" t="s">
        <v>1420</v>
      </c>
      <c r="F56" s="202" t="s">
        <v>475</v>
      </c>
      <c r="G56" s="253">
        <v>413</v>
      </c>
      <c r="H56" s="361" t="s">
        <v>1414</v>
      </c>
      <c r="I56" s="359" t="s">
        <v>1379</v>
      </c>
      <c r="J56" s="359" t="s">
        <v>1380</v>
      </c>
      <c r="K56" s="359" t="s">
        <v>22</v>
      </c>
      <c r="L56" s="359" t="s">
        <v>1392</v>
      </c>
      <c r="M56" s="368">
        <v>2002</v>
      </c>
      <c r="N56" s="205">
        <v>39982</v>
      </c>
      <c r="O56" s="203"/>
    </row>
    <row r="57" spans="1:15" ht="27.75" hidden="1" customHeight="1" x14ac:dyDescent="0.25">
      <c r="A57" s="203" t="s">
        <v>1419</v>
      </c>
      <c r="B57" s="202" t="s">
        <v>2358</v>
      </c>
      <c r="C57" s="203" t="s">
        <v>21</v>
      </c>
      <c r="D57" s="202" t="s">
        <v>727</v>
      </c>
      <c r="E57" s="202" t="s">
        <v>1420</v>
      </c>
      <c r="F57" s="202" t="s">
        <v>475</v>
      </c>
      <c r="G57" s="253">
        <v>100</v>
      </c>
      <c r="H57" s="361" t="s">
        <v>1414</v>
      </c>
      <c r="I57" s="359" t="s">
        <v>1382</v>
      </c>
      <c r="J57" s="359" t="s">
        <v>1380</v>
      </c>
      <c r="K57" s="359" t="s">
        <v>22</v>
      </c>
      <c r="L57" s="359" t="s">
        <v>1392</v>
      </c>
      <c r="M57" s="368">
        <v>2002</v>
      </c>
      <c r="N57" s="205">
        <v>39982</v>
      </c>
      <c r="O57" s="203"/>
    </row>
    <row r="58" spans="1:15" ht="27.75" hidden="1" customHeight="1" x14ac:dyDescent="0.25">
      <c r="A58" s="203" t="s">
        <v>1419</v>
      </c>
      <c r="B58" s="202" t="s">
        <v>2358</v>
      </c>
      <c r="C58" s="203" t="s">
        <v>21</v>
      </c>
      <c r="D58" s="202" t="s">
        <v>727</v>
      </c>
      <c r="E58" s="202" t="s">
        <v>1420</v>
      </c>
      <c r="F58" s="202" t="s">
        <v>475</v>
      </c>
      <c r="G58" s="253">
        <v>38</v>
      </c>
      <c r="H58" s="361" t="s">
        <v>1414</v>
      </c>
      <c r="I58" s="359" t="s">
        <v>1383</v>
      </c>
      <c r="J58" s="359" t="s">
        <v>1380</v>
      </c>
      <c r="K58" s="359" t="s">
        <v>22</v>
      </c>
      <c r="L58" s="359" t="s">
        <v>1392</v>
      </c>
      <c r="M58" s="368">
        <v>2002</v>
      </c>
      <c r="N58" s="205">
        <v>39982</v>
      </c>
      <c r="O58" s="203"/>
    </row>
    <row r="59" spans="1:15" ht="27.75" hidden="1" customHeight="1" x14ac:dyDescent="0.25">
      <c r="A59" s="203" t="s">
        <v>1419</v>
      </c>
      <c r="B59" s="202" t="s">
        <v>2358</v>
      </c>
      <c r="C59" s="203" t="s">
        <v>21</v>
      </c>
      <c r="D59" s="202" t="s">
        <v>727</v>
      </c>
      <c r="E59" s="202" t="s">
        <v>1420</v>
      </c>
      <c r="F59" s="202" t="s">
        <v>475</v>
      </c>
      <c r="G59" s="253">
        <v>17</v>
      </c>
      <c r="H59" s="361" t="s">
        <v>1414</v>
      </c>
      <c r="I59" s="359" t="s">
        <v>1384</v>
      </c>
      <c r="J59" s="359" t="s">
        <v>1380</v>
      </c>
      <c r="K59" s="359" t="s">
        <v>22</v>
      </c>
      <c r="L59" s="359" t="s">
        <v>1392</v>
      </c>
      <c r="M59" s="368">
        <v>2002</v>
      </c>
      <c r="N59" s="205">
        <v>39982</v>
      </c>
      <c r="O59" s="203"/>
    </row>
    <row r="60" spans="1:15" ht="27.75" hidden="1" customHeight="1" x14ac:dyDescent="0.25">
      <c r="A60" s="203" t="s">
        <v>1419</v>
      </c>
      <c r="B60" s="202" t="s">
        <v>2358</v>
      </c>
      <c r="C60" s="203" t="s">
        <v>21</v>
      </c>
      <c r="D60" s="202" t="s">
        <v>727</v>
      </c>
      <c r="E60" s="202" t="s">
        <v>1420</v>
      </c>
      <c r="F60" s="202" t="s">
        <v>475</v>
      </c>
      <c r="G60" s="253">
        <v>6</v>
      </c>
      <c r="H60" s="361" t="s">
        <v>1414</v>
      </c>
      <c r="I60" s="359" t="s">
        <v>1385</v>
      </c>
      <c r="J60" s="359" t="s">
        <v>1380</v>
      </c>
      <c r="K60" s="359" t="s">
        <v>22</v>
      </c>
      <c r="L60" s="359" t="s">
        <v>1392</v>
      </c>
      <c r="M60" s="368">
        <v>2002</v>
      </c>
      <c r="N60" s="205">
        <v>39982</v>
      </c>
      <c r="O60" s="203"/>
    </row>
    <row r="61" spans="1:15" ht="27.75" hidden="1" customHeight="1" x14ac:dyDescent="0.25">
      <c r="A61" s="203" t="s">
        <v>1419</v>
      </c>
      <c r="B61" s="202" t="s">
        <v>2358</v>
      </c>
      <c r="C61" s="203" t="s">
        <v>21</v>
      </c>
      <c r="D61" s="202" t="s">
        <v>727</v>
      </c>
      <c r="E61" s="202" t="s">
        <v>1420</v>
      </c>
      <c r="F61" s="202" t="s">
        <v>475</v>
      </c>
      <c r="G61" s="253">
        <v>104</v>
      </c>
      <c r="H61" s="361" t="s">
        <v>1414</v>
      </c>
      <c r="I61" s="359" t="s">
        <v>1379</v>
      </c>
      <c r="J61" s="359" t="s">
        <v>1380</v>
      </c>
      <c r="K61" s="359" t="s">
        <v>1421</v>
      </c>
      <c r="L61" s="359" t="s">
        <v>1392</v>
      </c>
      <c r="M61" s="368">
        <v>2002</v>
      </c>
      <c r="N61" s="205">
        <v>39982</v>
      </c>
      <c r="O61" s="203"/>
    </row>
    <row r="62" spans="1:15" ht="27.75" hidden="1" customHeight="1" x14ac:dyDescent="0.25">
      <c r="A62" s="203" t="s">
        <v>1419</v>
      </c>
      <c r="B62" s="202" t="s">
        <v>2358</v>
      </c>
      <c r="C62" s="203" t="s">
        <v>21</v>
      </c>
      <c r="D62" s="202" t="s">
        <v>727</v>
      </c>
      <c r="E62" s="202" t="s">
        <v>1420</v>
      </c>
      <c r="F62" s="202" t="s">
        <v>475</v>
      </c>
      <c r="G62" s="253">
        <v>25</v>
      </c>
      <c r="H62" s="361" t="s">
        <v>1414</v>
      </c>
      <c r="I62" s="359" t="s">
        <v>1382</v>
      </c>
      <c r="J62" s="359" t="s">
        <v>1380</v>
      </c>
      <c r="K62" s="359" t="s">
        <v>1421</v>
      </c>
      <c r="L62" s="359" t="s">
        <v>1392</v>
      </c>
      <c r="M62" s="368">
        <v>2002</v>
      </c>
      <c r="N62" s="205">
        <v>39982</v>
      </c>
      <c r="O62" s="203"/>
    </row>
    <row r="63" spans="1:15" ht="27.75" hidden="1" customHeight="1" x14ac:dyDescent="0.25">
      <c r="A63" s="203" t="s">
        <v>1419</v>
      </c>
      <c r="B63" s="202" t="s">
        <v>2358</v>
      </c>
      <c r="C63" s="203" t="s">
        <v>21</v>
      </c>
      <c r="D63" s="202" t="s">
        <v>727</v>
      </c>
      <c r="E63" s="202" t="s">
        <v>1420</v>
      </c>
      <c r="F63" s="202" t="s">
        <v>475</v>
      </c>
      <c r="G63" s="253">
        <v>10</v>
      </c>
      <c r="H63" s="361" t="s">
        <v>1414</v>
      </c>
      <c r="I63" s="359" t="s">
        <v>1383</v>
      </c>
      <c r="J63" s="359" t="s">
        <v>1380</v>
      </c>
      <c r="K63" s="359" t="s">
        <v>1421</v>
      </c>
      <c r="L63" s="359" t="s">
        <v>1392</v>
      </c>
      <c r="M63" s="368">
        <v>2002</v>
      </c>
      <c r="N63" s="205">
        <v>39982</v>
      </c>
      <c r="O63" s="203"/>
    </row>
    <row r="64" spans="1:15" ht="27.75" hidden="1" customHeight="1" x14ac:dyDescent="0.25">
      <c r="A64" s="203" t="s">
        <v>1419</v>
      </c>
      <c r="B64" s="202" t="s">
        <v>2358</v>
      </c>
      <c r="C64" s="203" t="s">
        <v>21</v>
      </c>
      <c r="D64" s="202" t="s">
        <v>727</v>
      </c>
      <c r="E64" s="202" t="s">
        <v>1420</v>
      </c>
      <c r="F64" s="202" t="s">
        <v>475</v>
      </c>
      <c r="G64" s="253">
        <v>5</v>
      </c>
      <c r="H64" s="361" t="s">
        <v>1414</v>
      </c>
      <c r="I64" s="359" t="s">
        <v>1384</v>
      </c>
      <c r="J64" s="359" t="s">
        <v>1380</v>
      </c>
      <c r="K64" s="359" t="s">
        <v>1421</v>
      </c>
      <c r="L64" s="359" t="s">
        <v>1392</v>
      </c>
      <c r="M64" s="368">
        <v>2002</v>
      </c>
      <c r="N64" s="205">
        <v>39982</v>
      </c>
      <c r="O64" s="203"/>
    </row>
    <row r="65" spans="1:15" ht="27.75" hidden="1" customHeight="1" x14ac:dyDescent="0.25">
      <c r="A65" s="203" t="s">
        <v>1419</v>
      </c>
      <c r="B65" s="202" t="s">
        <v>2358</v>
      </c>
      <c r="C65" s="203" t="s">
        <v>21</v>
      </c>
      <c r="D65" s="202" t="s">
        <v>727</v>
      </c>
      <c r="E65" s="202" t="s">
        <v>1420</v>
      </c>
      <c r="F65" s="202" t="s">
        <v>475</v>
      </c>
      <c r="G65" s="253">
        <v>2</v>
      </c>
      <c r="H65" s="361" t="s">
        <v>1414</v>
      </c>
      <c r="I65" s="359" t="s">
        <v>1385</v>
      </c>
      <c r="J65" s="359" t="s">
        <v>1380</v>
      </c>
      <c r="K65" s="359" t="s">
        <v>1421</v>
      </c>
      <c r="L65" s="359" t="s">
        <v>1392</v>
      </c>
      <c r="M65" s="368">
        <v>2002</v>
      </c>
      <c r="N65" s="205">
        <v>39982</v>
      </c>
      <c r="O65" s="203"/>
    </row>
    <row r="66" spans="1:15" ht="27.75" hidden="1" customHeight="1" x14ac:dyDescent="0.25">
      <c r="A66" s="203" t="s">
        <v>1419</v>
      </c>
      <c r="B66" s="202" t="s">
        <v>2358</v>
      </c>
      <c r="C66" s="203" t="s">
        <v>1415</v>
      </c>
      <c r="D66" s="202" t="s">
        <v>1422</v>
      </c>
      <c r="E66" s="202" t="s">
        <v>1423</v>
      </c>
      <c r="F66" s="202" t="s">
        <v>505</v>
      </c>
      <c r="G66" s="253">
        <v>1</v>
      </c>
      <c r="H66" s="361" t="s">
        <v>1414</v>
      </c>
      <c r="I66" s="359" t="s">
        <v>1407</v>
      </c>
      <c r="J66" s="358">
        <v>0.5</v>
      </c>
      <c r="K66" s="361" t="s">
        <v>1421</v>
      </c>
      <c r="L66" s="359" t="s">
        <v>1392</v>
      </c>
      <c r="M66" s="368">
        <v>2006</v>
      </c>
      <c r="N66" s="205">
        <v>43004</v>
      </c>
      <c r="O66" s="203"/>
    </row>
    <row r="67" spans="1:15" ht="27.75" hidden="1" customHeight="1" x14ac:dyDescent="0.25">
      <c r="A67" s="203" t="s">
        <v>1419</v>
      </c>
      <c r="B67" s="202" t="s">
        <v>2358</v>
      </c>
      <c r="C67" s="203" t="s">
        <v>1403</v>
      </c>
      <c r="D67" s="202" t="s">
        <v>1404</v>
      </c>
      <c r="E67" s="202" t="s">
        <v>1405</v>
      </c>
      <c r="F67" s="202" t="s">
        <v>475</v>
      </c>
      <c r="G67" s="253">
        <v>154</v>
      </c>
      <c r="H67" s="361" t="s">
        <v>1406</v>
      </c>
      <c r="I67" s="359" t="s">
        <v>1407</v>
      </c>
      <c r="J67" s="208">
        <v>0</v>
      </c>
      <c r="K67" s="359" t="s">
        <v>22</v>
      </c>
      <c r="L67" s="359" t="s">
        <v>1408</v>
      </c>
      <c r="M67" s="368" t="s">
        <v>1407</v>
      </c>
      <c r="N67" s="205">
        <v>42486</v>
      </c>
      <c r="O67" s="203"/>
    </row>
    <row r="68" spans="1:15" ht="27.75" customHeight="1" x14ac:dyDescent="0.25">
      <c r="A68" s="203" t="s">
        <v>1424</v>
      </c>
      <c r="B68" s="202" t="s">
        <v>573</v>
      </c>
      <c r="C68" s="203" t="s">
        <v>1411</v>
      </c>
      <c r="D68" s="202" t="s">
        <v>1412</v>
      </c>
      <c r="E68" s="202" t="s">
        <v>1413</v>
      </c>
      <c r="F68" s="202" t="s">
        <v>505</v>
      </c>
      <c r="G68" s="253">
        <v>9.9</v>
      </c>
      <c r="H68" s="225" t="s">
        <v>1390</v>
      </c>
      <c r="I68" s="359" t="s">
        <v>1379</v>
      </c>
      <c r="J68" s="209">
        <v>0.39</v>
      </c>
      <c r="K68" s="359" t="s">
        <v>1391</v>
      </c>
      <c r="L68" s="359" t="s">
        <v>1392</v>
      </c>
      <c r="M68" s="368">
        <v>2009</v>
      </c>
      <c r="N68" s="205">
        <v>42639</v>
      </c>
      <c r="O68" s="203"/>
    </row>
    <row r="69" spans="1:15" ht="27.75" customHeight="1" x14ac:dyDescent="0.25">
      <c r="A69" s="203" t="s">
        <v>1424</v>
      </c>
      <c r="B69" s="202" t="s">
        <v>573</v>
      </c>
      <c r="C69" s="203" t="s">
        <v>1411</v>
      </c>
      <c r="D69" s="202" t="s">
        <v>1412</v>
      </c>
      <c r="E69" s="202" t="s">
        <v>1413</v>
      </c>
      <c r="F69" s="202" t="s">
        <v>505</v>
      </c>
      <c r="G69" s="253">
        <v>4.87</v>
      </c>
      <c r="H69" s="225" t="s">
        <v>1390</v>
      </c>
      <c r="I69" s="359" t="s">
        <v>1382</v>
      </c>
      <c r="J69" s="209">
        <v>0.09</v>
      </c>
      <c r="K69" s="359" t="s">
        <v>1391</v>
      </c>
      <c r="L69" s="359" t="s">
        <v>1392</v>
      </c>
      <c r="M69" s="368">
        <v>2009</v>
      </c>
      <c r="N69" s="205">
        <v>42639</v>
      </c>
      <c r="O69" s="203"/>
    </row>
    <row r="70" spans="1:15" ht="27.75" customHeight="1" x14ac:dyDescent="0.25">
      <c r="A70" s="203" t="s">
        <v>1424</v>
      </c>
      <c r="B70" s="202" t="s">
        <v>573</v>
      </c>
      <c r="C70" s="203" t="s">
        <v>1411</v>
      </c>
      <c r="D70" s="202" t="s">
        <v>1412</v>
      </c>
      <c r="E70" s="202" t="s">
        <v>1413</v>
      </c>
      <c r="F70" s="202" t="s">
        <v>505</v>
      </c>
      <c r="G70" s="253">
        <v>3.02</v>
      </c>
      <c r="H70" s="225" t="s">
        <v>1390</v>
      </c>
      <c r="I70" s="359" t="s">
        <v>1383</v>
      </c>
      <c r="J70" s="209">
        <v>0.49</v>
      </c>
      <c r="K70" s="359" t="s">
        <v>1391</v>
      </c>
      <c r="L70" s="359" t="s">
        <v>1392</v>
      </c>
      <c r="M70" s="368">
        <v>2009</v>
      </c>
      <c r="N70" s="205">
        <v>42639</v>
      </c>
      <c r="O70" s="203"/>
    </row>
    <row r="71" spans="1:15" ht="27.75" customHeight="1" x14ac:dyDescent="0.25">
      <c r="A71" s="203" t="s">
        <v>1424</v>
      </c>
      <c r="B71" s="202" t="s">
        <v>573</v>
      </c>
      <c r="C71" s="203" t="s">
        <v>1411</v>
      </c>
      <c r="D71" s="202" t="s">
        <v>1412</v>
      </c>
      <c r="E71" s="202" t="s">
        <v>1413</v>
      </c>
      <c r="F71" s="202" t="s">
        <v>505</v>
      </c>
      <c r="G71" s="253">
        <v>2.0099999999999998</v>
      </c>
      <c r="H71" s="225" t="s">
        <v>1390</v>
      </c>
      <c r="I71" s="359" t="s">
        <v>1384</v>
      </c>
      <c r="J71" s="209">
        <v>0.34</v>
      </c>
      <c r="K71" s="359" t="s">
        <v>1391</v>
      </c>
      <c r="L71" s="359" t="s">
        <v>1392</v>
      </c>
      <c r="M71" s="368">
        <v>2009</v>
      </c>
      <c r="N71" s="205">
        <v>42639</v>
      </c>
      <c r="O71" s="203"/>
    </row>
    <row r="72" spans="1:15" ht="27.75" customHeight="1" x14ac:dyDescent="0.25">
      <c r="A72" s="203" t="s">
        <v>1424</v>
      </c>
      <c r="B72" s="202" t="s">
        <v>573</v>
      </c>
      <c r="C72" s="203" t="s">
        <v>1411</v>
      </c>
      <c r="D72" s="202" t="s">
        <v>1412</v>
      </c>
      <c r="E72" s="202" t="s">
        <v>1413</v>
      </c>
      <c r="F72" s="202" t="s">
        <v>505</v>
      </c>
      <c r="G72" s="253">
        <v>1.3</v>
      </c>
      <c r="H72" s="225" t="s">
        <v>1390</v>
      </c>
      <c r="I72" s="359" t="s">
        <v>1385</v>
      </c>
      <c r="J72" s="206" t="s">
        <v>1380</v>
      </c>
      <c r="K72" s="359" t="s">
        <v>1391</v>
      </c>
      <c r="L72" s="359" t="s">
        <v>1392</v>
      </c>
      <c r="M72" s="368">
        <v>2009</v>
      </c>
      <c r="N72" s="205">
        <v>42639</v>
      </c>
      <c r="O72" s="203"/>
    </row>
    <row r="73" spans="1:15" ht="27.75" customHeight="1" x14ac:dyDescent="0.25">
      <c r="A73" s="203" t="s">
        <v>1424</v>
      </c>
      <c r="B73" s="202" t="s">
        <v>573</v>
      </c>
      <c r="C73" s="203" t="s">
        <v>1411</v>
      </c>
      <c r="D73" s="202" t="s">
        <v>1412</v>
      </c>
      <c r="E73" s="202" t="s">
        <v>1413</v>
      </c>
      <c r="F73" s="202" t="s">
        <v>505</v>
      </c>
      <c r="G73" s="253">
        <v>1.75</v>
      </c>
      <c r="H73" s="361" t="s">
        <v>1414</v>
      </c>
      <c r="I73" s="359" t="s">
        <v>1379</v>
      </c>
      <c r="J73" s="209">
        <v>0.61</v>
      </c>
      <c r="K73" s="359" t="s">
        <v>1113</v>
      </c>
      <c r="L73" s="359" t="s">
        <v>1392</v>
      </c>
      <c r="M73" s="368">
        <v>2009</v>
      </c>
      <c r="N73" s="205">
        <v>42639</v>
      </c>
      <c r="O73" s="203"/>
    </row>
    <row r="74" spans="1:15" ht="27.75" customHeight="1" x14ac:dyDescent="0.25">
      <c r="A74" s="203" t="s">
        <v>1424</v>
      </c>
      <c r="B74" s="202" t="s">
        <v>573</v>
      </c>
      <c r="C74" s="203" t="s">
        <v>1411</v>
      </c>
      <c r="D74" s="202" t="s">
        <v>1412</v>
      </c>
      <c r="E74" s="202" t="s">
        <v>1413</v>
      </c>
      <c r="F74" s="202" t="s">
        <v>505</v>
      </c>
      <c r="G74" s="253">
        <v>0.86</v>
      </c>
      <c r="H74" s="361" t="s">
        <v>1414</v>
      </c>
      <c r="I74" s="359" t="s">
        <v>1382</v>
      </c>
      <c r="J74" s="209">
        <v>0.47</v>
      </c>
      <c r="K74" s="359" t="s">
        <v>1113</v>
      </c>
      <c r="L74" s="359" t="s">
        <v>1392</v>
      </c>
      <c r="M74" s="368">
        <v>2009</v>
      </c>
      <c r="N74" s="205">
        <v>42639</v>
      </c>
      <c r="O74" s="203"/>
    </row>
    <row r="75" spans="1:15" ht="27.75" customHeight="1" x14ac:dyDescent="0.25">
      <c r="A75" s="203" t="s">
        <v>1424</v>
      </c>
      <c r="B75" s="202" t="s">
        <v>573</v>
      </c>
      <c r="C75" s="203" t="s">
        <v>1411</v>
      </c>
      <c r="D75" s="202" t="s">
        <v>1412</v>
      </c>
      <c r="E75" s="202" t="s">
        <v>1413</v>
      </c>
      <c r="F75" s="202" t="s">
        <v>505</v>
      </c>
      <c r="G75" s="253">
        <v>0.53</v>
      </c>
      <c r="H75" s="361" t="s">
        <v>1414</v>
      </c>
      <c r="I75" s="359" t="s">
        <v>1383</v>
      </c>
      <c r="J75" s="209">
        <v>0.19</v>
      </c>
      <c r="K75" s="359" t="s">
        <v>1113</v>
      </c>
      <c r="L75" s="359" t="s">
        <v>1392</v>
      </c>
      <c r="M75" s="368">
        <v>2009</v>
      </c>
      <c r="N75" s="205">
        <v>42639</v>
      </c>
      <c r="O75" s="203"/>
    </row>
    <row r="76" spans="1:15" ht="27.75" customHeight="1" x14ac:dyDescent="0.25">
      <c r="A76" s="203" t="s">
        <v>1424</v>
      </c>
      <c r="B76" s="202" t="s">
        <v>573</v>
      </c>
      <c r="C76" s="203" t="s">
        <v>1411</v>
      </c>
      <c r="D76" s="202" t="s">
        <v>1412</v>
      </c>
      <c r="E76" s="202" t="s">
        <v>1413</v>
      </c>
      <c r="F76" s="202" t="s">
        <v>505</v>
      </c>
      <c r="G76" s="253">
        <v>0.33</v>
      </c>
      <c r="H76" s="361" t="s">
        <v>1414</v>
      </c>
      <c r="I76" s="359" t="s">
        <v>1384</v>
      </c>
      <c r="J76" s="209">
        <v>0</v>
      </c>
      <c r="K76" s="359" t="s">
        <v>1113</v>
      </c>
      <c r="L76" s="359" t="s">
        <v>1392</v>
      </c>
      <c r="M76" s="368">
        <v>2009</v>
      </c>
      <c r="N76" s="205">
        <v>42639</v>
      </c>
      <c r="O76" s="203"/>
    </row>
    <row r="77" spans="1:15" ht="27.75" customHeight="1" x14ac:dyDescent="0.25">
      <c r="A77" s="203" t="s">
        <v>1424</v>
      </c>
      <c r="B77" s="202" t="s">
        <v>573</v>
      </c>
      <c r="C77" s="203" t="s">
        <v>1411</v>
      </c>
      <c r="D77" s="202" t="s">
        <v>1412</v>
      </c>
      <c r="E77" s="202" t="s">
        <v>1413</v>
      </c>
      <c r="F77" s="202" t="s">
        <v>505</v>
      </c>
      <c r="G77" s="253">
        <v>0.16</v>
      </c>
      <c r="H77" s="361" t="s">
        <v>1414</v>
      </c>
      <c r="I77" s="359" t="s">
        <v>1385</v>
      </c>
      <c r="J77" s="209">
        <v>0</v>
      </c>
      <c r="K77" s="359" t="s">
        <v>1113</v>
      </c>
      <c r="L77" s="359" t="s">
        <v>1392</v>
      </c>
      <c r="M77" s="368">
        <v>2009</v>
      </c>
      <c r="N77" s="205">
        <v>42639</v>
      </c>
      <c r="O77" s="203"/>
    </row>
    <row r="78" spans="1:15" ht="27.75" customHeight="1" x14ac:dyDescent="0.25">
      <c r="A78" s="203" t="s">
        <v>1424</v>
      </c>
      <c r="B78" s="202" t="s">
        <v>573</v>
      </c>
      <c r="C78" s="203" t="s">
        <v>1411</v>
      </c>
      <c r="D78" s="202" t="s">
        <v>1412</v>
      </c>
      <c r="E78" s="202" t="s">
        <v>1413</v>
      </c>
      <c r="F78" s="202" t="s">
        <v>505</v>
      </c>
      <c r="G78" s="253">
        <v>0.26</v>
      </c>
      <c r="H78" s="361" t="s">
        <v>488</v>
      </c>
      <c r="I78" s="359" t="s">
        <v>1379</v>
      </c>
      <c r="J78" s="209">
        <v>0.49</v>
      </c>
      <c r="K78" s="359" t="s">
        <v>22</v>
      </c>
      <c r="L78" s="359" t="s">
        <v>1392</v>
      </c>
      <c r="M78" s="368">
        <v>2009</v>
      </c>
      <c r="N78" s="205">
        <v>42639</v>
      </c>
      <c r="O78" s="203"/>
    </row>
    <row r="79" spans="1:15" ht="27.75" customHeight="1" x14ac:dyDescent="0.25">
      <c r="A79" s="203" t="s">
        <v>1424</v>
      </c>
      <c r="B79" s="202" t="s">
        <v>573</v>
      </c>
      <c r="C79" s="203" t="s">
        <v>1411</v>
      </c>
      <c r="D79" s="202" t="s">
        <v>1412</v>
      </c>
      <c r="E79" s="202" t="s">
        <v>1413</v>
      </c>
      <c r="F79" s="202" t="s">
        <v>505</v>
      </c>
      <c r="G79" s="253">
        <v>0.13</v>
      </c>
      <c r="H79" s="361" t="s">
        <v>488</v>
      </c>
      <c r="I79" s="359" t="s">
        <v>1382</v>
      </c>
      <c r="J79" s="209">
        <v>0.49</v>
      </c>
      <c r="K79" s="359" t="s">
        <v>22</v>
      </c>
      <c r="L79" s="359" t="s">
        <v>1392</v>
      </c>
      <c r="M79" s="368">
        <v>2009</v>
      </c>
      <c r="N79" s="205">
        <v>42639</v>
      </c>
      <c r="O79" s="203"/>
    </row>
    <row r="80" spans="1:15" ht="27.75" customHeight="1" x14ac:dyDescent="0.25">
      <c r="A80" s="203" t="s">
        <v>1424</v>
      </c>
      <c r="B80" s="202" t="s">
        <v>573</v>
      </c>
      <c r="C80" s="203" t="s">
        <v>1411</v>
      </c>
      <c r="D80" s="202" t="s">
        <v>1412</v>
      </c>
      <c r="E80" s="202" t="s">
        <v>1413</v>
      </c>
      <c r="F80" s="202" t="s">
        <v>505</v>
      </c>
      <c r="G80" s="253">
        <v>0.08</v>
      </c>
      <c r="H80" s="361" t="s">
        <v>488</v>
      </c>
      <c r="I80" s="359" t="s">
        <v>1383</v>
      </c>
      <c r="J80" s="209">
        <v>0.08</v>
      </c>
      <c r="K80" s="359" t="s">
        <v>22</v>
      </c>
      <c r="L80" s="359" t="s">
        <v>1392</v>
      </c>
      <c r="M80" s="368">
        <v>2009</v>
      </c>
      <c r="N80" s="205">
        <v>42639</v>
      </c>
      <c r="O80" s="203"/>
    </row>
    <row r="81" spans="1:15" ht="27.75" customHeight="1" x14ac:dyDescent="0.25">
      <c r="A81" s="203" t="s">
        <v>1424</v>
      </c>
      <c r="B81" s="202" t="s">
        <v>573</v>
      </c>
      <c r="C81" s="203" t="s">
        <v>1411</v>
      </c>
      <c r="D81" s="202" t="s">
        <v>1412</v>
      </c>
      <c r="E81" s="202" t="s">
        <v>1413</v>
      </c>
      <c r="F81" s="202" t="s">
        <v>505</v>
      </c>
      <c r="G81" s="253">
        <v>0.03</v>
      </c>
      <c r="H81" s="361" t="s">
        <v>488</v>
      </c>
      <c r="I81" s="359" t="s">
        <v>1384</v>
      </c>
      <c r="J81" s="209">
        <v>0</v>
      </c>
      <c r="K81" s="359" t="s">
        <v>22</v>
      </c>
      <c r="L81" s="359" t="s">
        <v>1392</v>
      </c>
      <c r="M81" s="368">
        <v>2009</v>
      </c>
      <c r="N81" s="205">
        <v>42639</v>
      </c>
      <c r="O81" s="203"/>
    </row>
    <row r="82" spans="1:15" ht="27.75" customHeight="1" x14ac:dyDescent="0.25">
      <c r="A82" s="203" t="s">
        <v>1424</v>
      </c>
      <c r="B82" s="202" t="s">
        <v>573</v>
      </c>
      <c r="C82" s="203" t="s">
        <v>1411</v>
      </c>
      <c r="D82" s="202" t="s">
        <v>1412</v>
      </c>
      <c r="E82" s="202" t="s">
        <v>1413</v>
      </c>
      <c r="F82" s="202" t="s">
        <v>505</v>
      </c>
      <c r="G82" s="253">
        <v>0.01</v>
      </c>
      <c r="H82" s="361" t="s">
        <v>488</v>
      </c>
      <c r="I82" s="359" t="s">
        <v>1385</v>
      </c>
      <c r="J82" s="209">
        <v>0</v>
      </c>
      <c r="K82" s="359" t="s">
        <v>22</v>
      </c>
      <c r="L82" s="359" t="s">
        <v>1392</v>
      </c>
      <c r="M82" s="368">
        <v>2009</v>
      </c>
      <c r="N82" s="205">
        <v>42639</v>
      </c>
      <c r="O82" s="203"/>
    </row>
    <row r="83" spans="1:15" ht="27.75" customHeight="1" x14ac:dyDescent="0.25">
      <c r="A83" s="203" t="s">
        <v>1424</v>
      </c>
      <c r="B83" s="202" t="s">
        <v>573</v>
      </c>
      <c r="C83" s="203" t="s">
        <v>1411</v>
      </c>
      <c r="D83" s="202" t="s">
        <v>1425</v>
      </c>
      <c r="E83" s="202" t="s">
        <v>1426</v>
      </c>
      <c r="F83" s="202" t="s">
        <v>505</v>
      </c>
      <c r="G83" s="253">
        <v>1.94</v>
      </c>
      <c r="H83" s="361" t="s">
        <v>1400</v>
      </c>
      <c r="I83" s="359" t="s">
        <v>1379</v>
      </c>
      <c r="J83" s="209">
        <v>0.57999999999999996</v>
      </c>
      <c r="K83" s="359" t="s">
        <v>1391</v>
      </c>
      <c r="L83" s="359" t="s">
        <v>1392</v>
      </c>
      <c r="M83" s="368">
        <v>2012</v>
      </c>
      <c r="N83" s="205">
        <v>42639</v>
      </c>
      <c r="O83" s="203"/>
    </row>
    <row r="84" spans="1:15" ht="27.75" customHeight="1" x14ac:dyDescent="0.25">
      <c r="A84" s="203" t="s">
        <v>1424</v>
      </c>
      <c r="B84" s="202" t="s">
        <v>573</v>
      </c>
      <c r="C84" s="203" t="s">
        <v>1411</v>
      </c>
      <c r="D84" s="202" t="s">
        <v>1425</v>
      </c>
      <c r="E84" s="202" t="s">
        <v>1426</v>
      </c>
      <c r="F84" s="202" t="s">
        <v>505</v>
      </c>
      <c r="G84" s="253">
        <v>1.29</v>
      </c>
      <c r="H84" s="361" t="s">
        <v>1400</v>
      </c>
      <c r="I84" s="359" t="s">
        <v>1382</v>
      </c>
      <c r="J84" s="209">
        <v>0.55000000000000004</v>
      </c>
      <c r="K84" s="359" t="s">
        <v>1391</v>
      </c>
      <c r="L84" s="359" t="s">
        <v>1392</v>
      </c>
      <c r="M84" s="368">
        <v>2012</v>
      </c>
      <c r="N84" s="205">
        <v>42639</v>
      </c>
      <c r="O84" s="203"/>
    </row>
    <row r="85" spans="1:15" ht="27.75" customHeight="1" x14ac:dyDescent="0.25">
      <c r="A85" s="203" t="s">
        <v>1424</v>
      </c>
      <c r="B85" s="202" t="s">
        <v>573</v>
      </c>
      <c r="C85" s="203" t="s">
        <v>1411</v>
      </c>
      <c r="D85" s="202" t="s">
        <v>1425</v>
      </c>
      <c r="E85" s="202" t="s">
        <v>1426</v>
      </c>
      <c r="F85" s="202" t="s">
        <v>505</v>
      </c>
      <c r="G85" s="253">
        <v>0.97</v>
      </c>
      <c r="H85" s="361" t="s">
        <v>1400</v>
      </c>
      <c r="I85" s="359" t="s">
        <v>1383</v>
      </c>
      <c r="J85" s="209">
        <v>0.65</v>
      </c>
      <c r="K85" s="359" t="s">
        <v>1391</v>
      </c>
      <c r="L85" s="359" t="s">
        <v>1392</v>
      </c>
      <c r="M85" s="368">
        <v>2012</v>
      </c>
      <c r="N85" s="205">
        <v>42639</v>
      </c>
      <c r="O85" s="203"/>
    </row>
    <row r="86" spans="1:15" ht="27.75" customHeight="1" x14ac:dyDescent="0.25">
      <c r="A86" s="203" t="s">
        <v>1424</v>
      </c>
      <c r="B86" s="202" t="s">
        <v>573</v>
      </c>
      <c r="C86" s="203" t="s">
        <v>1411</v>
      </c>
      <c r="D86" s="202" t="s">
        <v>1425</v>
      </c>
      <c r="E86" s="202" t="s">
        <v>1426</v>
      </c>
      <c r="F86" s="202" t="s">
        <v>505</v>
      </c>
      <c r="G86" s="253">
        <v>0.77</v>
      </c>
      <c r="H86" s="361" t="s">
        <v>1400</v>
      </c>
      <c r="I86" s="359" t="s">
        <v>1384</v>
      </c>
      <c r="J86" s="209">
        <v>0.15</v>
      </c>
      <c r="K86" s="359" t="s">
        <v>1391</v>
      </c>
      <c r="L86" s="359" t="s">
        <v>1392</v>
      </c>
      <c r="M86" s="368">
        <v>2012</v>
      </c>
      <c r="N86" s="205">
        <v>42639</v>
      </c>
      <c r="O86" s="203"/>
    </row>
    <row r="87" spans="1:15" ht="27.75" customHeight="1" x14ac:dyDescent="0.25">
      <c r="A87" s="203" t="s">
        <v>1424</v>
      </c>
      <c r="B87" s="202" t="s">
        <v>573</v>
      </c>
      <c r="C87" s="203" t="s">
        <v>1411</v>
      </c>
      <c r="D87" s="202" t="s">
        <v>1425</v>
      </c>
      <c r="E87" s="202" t="s">
        <v>1426</v>
      </c>
      <c r="F87" s="202" t="s">
        <v>505</v>
      </c>
      <c r="G87" s="253">
        <v>0.52</v>
      </c>
      <c r="H87" s="361" t="s">
        <v>1400</v>
      </c>
      <c r="I87" s="359" t="s">
        <v>1385</v>
      </c>
      <c r="J87" s="209">
        <v>0.26</v>
      </c>
      <c r="K87" s="359" t="s">
        <v>1391</v>
      </c>
      <c r="L87" s="359" t="s">
        <v>1392</v>
      </c>
      <c r="M87" s="368">
        <v>2012</v>
      </c>
      <c r="N87" s="205">
        <v>42639</v>
      </c>
      <c r="O87" s="203"/>
    </row>
    <row r="88" spans="1:15" ht="27.75" customHeight="1" x14ac:dyDescent="0.25">
      <c r="A88" s="203" t="s">
        <v>1424</v>
      </c>
      <c r="B88" s="202" t="s">
        <v>573</v>
      </c>
      <c r="C88" s="203" t="s">
        <v>1411</v>
      </c>
      <c r="D88" s="202" t="s">
        <v>1425</v>
      </c>
      <c r="E88" s="202" t="s">
        <v>1426</v>
      </c>
      <c r="F88" s="202" t="s">
        <v>505</v>
      </c>
      <c r="G88" s="253">
        <v>0.34</v>
      </c>
      <c r="H88" s="361" t="s">
        <v>1414</v>
      </c>
      <c r="I88" s="359" t="s">
        <v>1379</v>
      </c>
      <c r="J88" s="206" t="s">
        <v>1380</v>
      </c>
      <c r="K88" s="359" t="s">
        <v>1113</v>
      </c>
      <c r="L88" s="359" t="s">
        <v>1392</v>
      </c>
      <c r="M88" s="368">
        <v>2012</v>
      </c>
      <c r="N88" s="205">
        <v>42639</v>
      </c>
      <c r="O88" s="203"/>
    </row>
    <row r="89" spans="1:15" ht="27.75" customHeight="1" x14ac:dyDescent="0.25">
      <c r="A89" s="203" t="s">
        <v>1424</v>
      </c>
      <c r="B89" s="202" t="s">
        <v>573</v>
      </c>
      <c r="C89" s="203" t="s">
        <v>1411</v>
      </c>
      <c r="D89" s="202" t="s">
        <v>1425</v>
      </c>
      <c r="E89" s="202" t="s">
        <v>1426</v>
      </c>
      <c r="F89" s="202" t="s">
        <v>505</v>
      </c>
      <c r="G89" s="253">
        <v>0.23</v>
      </c>
      <c r="H89" s="361" t="s">
        <v>1414</v>
      </c>
      <c r="I89" s="359" t="s">
        <v>1382</v>
      </c>
      <c r="J89" s="209">
        <v>0.06</v>
      </c>
      <c r="K89" s="359" t="s">
        <v>1113</v>
      </c>
      <c r="L89" s="359" t="s">
        <v>1392</v>
      </c>
      <c r="M89" s="368">
        <v>2012</v>
      </c>
      <c r="N89" s="205">
        <v>42639</v>
      </c>
      <c r="O89" s="203"/>
    </row>
    <row r="90" spans="1:15" ht="27.75" customHeight="1" x14ac:dyDescent="0.25">
      <c r="A90" s="203" t="s">
        <v>1424</v>
      </c>
      <c r="B90" s="202" t="s">
        <v>573</v>
      </c>
      <c r="C90" s="203" t="s">
        <v>1411</v>
      </c>
      <c r="D90" s="202" t="s">
        <v>1425</v>
      </c>
      <c r="E90" s="202" t="s">
        <v>1426</v>
      </c>
      <c r="F90" s="202" t="s">
        <v>505</v>
      </c>
      <c r="G90" s="253">
        <v>0.17</v>
      </c>
      <c r="H90" s="361" t="s">
        <v>1414</v>
      </c>
      <c r="I90" s="359" t="s">
        <v>1383</v>
      </c>
      <c r="J90" s="209">
        <v>0.35</v>
      </c>
      <c r="K90" s="359" t="s">
        <v>1113</v>
      </c>
      <c r="L90" s="359" t="s">
        <v>1392</v>
      </c>
      <c r="M90" s="368">
        <v>2012</v>
      </c>
      <c r="N90" s="205">
        <v>42639</v>
      </c>
      <c r="O90" s="203"/>
    </row>
    <row r="91" spans="1:15" ht="27.75" customHeight="1" x14ac:dyDescent="0.25">
      <c r="A91" s="203" t="s">
        <v>1424</v>
      </c>
      <c r="B91" s="202" t="s">
        <v>573</v>
      </c>
      <c r="C91" s="203" t="s">
        <v>1411</v>
      </c>
      <c r="D91" s="202" t="s">
        <v>1425</v>
      </c>
      <c r="E91" s="202" t="s">
        <v>1426</v>
      </c>
      <c r="F91" s="202" t="s">
        <v>505</v>
      </c>
      <c r="G91" s="253">
        <v>0.13</v>
      </c>
      <c r="H91" s="361" t="s">
        <v>1414</v>
      </c>
      <c r="I91" s="359" t="s">
        <v>1384</v>
      </c>
      <c r="J91" s="209">
        <v>0.23</v>
      </c>
      <c r="K91" s="359" t="s">
        <v>1113</v>
      </c>
      <c r="L91" s="359" t="s">
        <v>1392</v>
      </c>
      <c r="M91" s="368">
        <v>2012</v>
      </c>
      <c r="N91" s="205">
        <v>42639</v>
      </c>
      <c r="O91" s="203"/>
    </row>
    <row r="92" spans="1:15" ht="27.75" customHeight="1" x14ac:dyDescent="0.25">
      <c r="A92" s="203" t="s">
        <v>1424</v>
      </c>
      <c r="B92" s="202" t="s">
        <v>573</v>
      </c>
      <c r="C92" s="203" t="s">
        <v>1411</v>
      </c>
      <c r="D92" s="202" t="s">
        <v>1425</v>
      </c>
      <c r="E92" s="202" t="s">
        <v>1426</v>
      </c>
      <c r="F92" s="202" t="s">
        <v>505</v>
      </c>
      <c r="G92" s="253">
        <v>0.08</v>
      </c>
      <c r="H92" s="361" t="s">
        <v>1414</v>
      </c>
      <c r="I92" s="359" t="s">
        <v>1385</v>
      </c>
      <c r="J92" s="209">
        <v>0</v>
      </c>
      <c r="K92" s="359" t="s">
        <v>1113</v>
      </c>
      <c r="L92" s="359" t="s">
        <v>1392</v>
      </c>
      <c r="M92" s="368">
        <v>2012</v>
      </c>
      <c r="N92" s="205">
        <v>42639</v>
      </c>
      <c r="O92" s="203"/>
    </row>
    <row r="93" spans="1:15" ht="27.75" customHeight="1" x14ac:dyDescent="0.25">
      <c r="A93" s="203" t="s">
        <v>1424</v>
      </c>
      <c r="B93" s="202" t="s">
        <v>573</v>
      </c>
      <c r="C93" s="203" t="s">
        <v>1411</v>
      </c>
      <c r="D93" s="202" t="s">
        <v>1427</v>
      </c>
      <c r="E93" s="202" t="s">
        <v>1428</v>
      </c>
      <c r="F93" s="202" t="s">
        <v>505</v>
      </c>
      <c r="G93" s="253">
        <v>3.78</v>
      </c>
      <c r="H93" s="361" t="s">
        <v>1400</v>
      </c>
      <c r="I93" s="359" t="s">
        <v>1379</v>
      </c>
      <c r="J93" s="209">
        <v>0</v>
      </c>
      <c r="K93" s="359" t="s">
        <v>1391</v>
      </c>
      <c r="L93" s="359" t="s">
        <v>1392</v>
      </c>
      <c r="M93" s="368">
        <v>2010</v>
      </c>
      <c r="N93" s="205">
        <v>42639</v>
      </c>
      <c r="O93" s="203"/>
    </row>
    <row r="94" spans="1:15" ht="27.75" customHeight="1" x14ac:dyDescent="0.25">
      <c r="A94" s="203" t="s">
        <v>1424</v>
      </c>
      <c r="B94" s="202" t="s">
        <v>573</v>
      </c>
      <c r="C94" s="203" t="s">
        <v>1411</v>
      </c>
      <c r="D94" s="202" t="s">
        <v>1427</v>
      </c>
      <c r="E94" s="202" t="s">
        <v>1428</v>
      </c>
      <c r="F94" s="202" t="s">
        <v>505</v>
      </c>
      <c r="G94" s="253">
        <v>4.43</v>
      </c>
      <c r="H94" s="361" t="s">
        <v>1400</v>
      </c>
      <c r="I94" s="359" t="s">
        <v>1382</v>
      </c>
      <c r="J94" s="209">
        <v>0.77</v>
      </c>
      <c r="K94" s="359" t="s">
        <v>1391</v>
      </c>
      <c r="L94" s="359" t="s">
        <v>1392</v>
      </c>
      <c r="M94" s="368">
        <v>2010</v>
      </c>
      <c r="N94" s="205">
        <v>42640</v>
      </c>
      <c r="O94" s="203"/>
    </row>
    <row r="95" spans="1:15" ht="27.75" customHeight="1" x14ac:dyDescent="0.25">
      <c r="A95" s="203" t="s">
        <v>1424</v>
      </c>
      <c r="B95" s="202" t="s">
        <v>573</v>
      </c>
      <c r="C95" s="203" t="s">
        <v>1411</v>
      </c>
      <c r="D95" s="202" t="s">
        <v>1427</v>
      </c>
      <c r="E95" s="202" t="s">
        <v>1428</v>
      </c>
      <c r="F95" s="202" t="s">
        <v>505</v>
      </c>
      <c r="G95" s="253">
        <v>2.8</v>
      </c>
      <c r="H95" s="361" t="s">
        <v>1400</v>
      </c>
      <c r="I95" s="359" t="s">
        <v>1383</v>
      </c>
      <c r="J95" s="206" t="s">
        <v>515</v>
      </c>
      <c r="K95" s="359" t="s">
        <v>1391</v>
      </c>
      <c r="L95" s="359" t="s">
        <v>1392</v>
      </c>
      <c r="M95" s="368">
        <v>2010</v>
      </c>
      <c r="N95" s="205">
        <v>42641</v>
      </c>
      <c r="O95" s="203"/>
    </row>
    <row r="96" spans="1:15" ht="27.75" customHeight="1" x14ac:dyDescent="0.25">
      <c r="A96" s="203" t="s">
        <v>1424</v>
      </c>
      <c r="B96" s="202" t="s">
        <v>573</v>
      </c>
      <c r="C96" s="203" t="s">
        <v>1411</v>
      </c>
      <c r="D96" s="202" t="s">
        <v>1427</v>
      </c>
      <c r="E96" s="202" t="s">
        <v>1428</v>
      </c>
      <c r="F96" s="202" t="s">
        <v>505</v>
      </c>
      <c r="G96" s="253">
        <v>1.7</v>
      </c>
      <c r="H96" s="361" t="s">
        <v>1400</v>
      </c>
      <c r="I96" s="359" t="s">
        <v>1384</v>
      </c>
      <c r="J96" s="209">
        <v>0.61</v>
      </c>
      <c r="K96" s="359" t="s">
        <v>1391</v>
      </c>
      <c r="L96" s="359" t="s">
        <v>1392</v>
      </c>
      <c r="M96" s="368">
        <v>2010</v>
      </c>
      <c r="N96" s="205">
        <v>42642</v>
      </c>
      <c r="O96" s="203"/>
    </row>
    <row r="97" spans="1:15" ht="27.75" customHeight="1" x14ac:dyDescent="0.25">
      <c r="A97" s="203" t="s">
        <v>1424</v>
      </c>
      <c r="B97" s="202" t="s">
        <v>573</v>
      </c>
      <c r="C97" s="203" t="s">
        <v>1411</v>
      </c>
      <c r="D97" s="202" t="s">
        <v>1427</v>
      </c>
      <c r="E97" s="202" t="s">
        <v>1428</v>
      </c>
      <c r="F97" s="202" t="s">
        <v>505</v>
      </c>
      <c r="G97" s="253">
        <v>0.5</v>
      </c>
      <c r="H97" s="361" t="s">
        <v>1400</v>
      </c>
      <c r="I97" s="359" t="s">
        <v>1385</v>
      </c>
      <c r="J97" s="209">
        <v>0.89</v>
      </c>
      <c r="K97" s="359" t="s">
        <v>1391</v>
      </c>
      <c r="L97" s="359" t="s">
        <v>1392</v>
      </c>
      <c r="M97" s="368">
        <v>2010</v>
      </c>
      <c r="N97" s="205">
        <v>42643</v>
      </c>
      <c r="O97" s="203"/>
    </row>
    <row r="98" spans="1:15" ht="27.75" customHeight="1" x14ac:dyDescent="0.25">
      <c r="A98" s="203" t="s">
        <v>1424</v>
      </c>
      <c r="B98" s="202" t="s">
        <v>573</v>
      </c>
      <c r="C98" s="203" t="s">
        <v>1411</v>
      </c>
      <c r="D98" s="202" t="s">
        <v>1427</v>
      </c>
      <c r="E98" s="202" t="s">
        <v>1428</v>
      </c>
      <c r="F98" s="202" t="s">
        <v>505</v>
      </c>
      <c r="G98" s="253">
        <v>1.36</v>
      </c>
      <c r="H98" s="361" t="s">
        <v>1414</v>
      </c>
      <c r="I98" s="359" t="s">
        <v>1379</v>
      </c>
      <c r="J98" s="209">
        <v>0.33</v>
      </c>
      <c r="K98" s="359" t="s">
        <v>1113</v>
      </c>
      <c r="L98" s="359" t="s">
        <v>1392</v>
      </c>
      <c r="M98" s="368">
        <v>2010</v>
      </c>
      <c r="N98" s="205">
        <v>42639</v>
      </c>
      <c r="O98" s="203"/>
    </row>
    <row r="99" spans="1:15" ht="27.75" customHeight="1" x14ac:dyDescent="0.25">
      <c r="A99" s="203" t="s">
        <v>1424</v>
      </c>
      <c r="B99" s="202" t="s">
        <v>573</v>
      </c>
      <c r="C99" s="203" t="s">
        <v>1411</v>
      </c>
      <c r="D99" s="202" t="s">
        <v>1427</v>
      </c>
      <c r="E99" s="202" t="s">
        <v>1428</v>
      </c>
      <c r="F99" s="202" t="s">
        <v>505</v>
      </c>
      <c r="G99" s="253">
        <v>0.66</v>
      </c>
      <c r="H99" s="361" t="s">
        <v>1414</v>
      </c>
      <c r="I99" s="359" t="s">
        <v>1382</v>
      </c>
      <c r="J99" s="209">
        <v>0</v>
      </c>
      <c r="K99" s="359" t="s">
        <v>1113</v>
      </c>
      <c r="L99" s="359" t="s">
        <v>1392</v>
      </c>
      <c r="M99" s="368">
        <v>2010</v>
      </c>
      <c r="N99" s="205">
        <v>42640</v>
      </c>
      <c r="O99" s="203"/>
    </row>
    <row r="100" spans="1:15" ht="27.75" customHeight="1" x14ac:dyDescent="0.25">
      <c r="A100" s="203" t="s">
        <v>1424</v>
      </c>
      <c r="B100" s="202" t="s">
        <v>573</v>
      </c>
      <c r="C100" s="203" t="s">
        <v>1411</v>
      </c>
      <c r="D100" s="202" t="s">
        <v>1427</v>
      </c>
      <c r="E100" s="202" t="s">
        <v>1428</v>
      </c>
      <c r="F100" s="202" t="s">
        <v>505</v>
      </c>
      <c r="G100" s="253">
        <v>0.37</v>
      </c>
      <c r="H100" s="361" t="s">
        <v>1414</v>
      </c>
      <c r="I100" s="359" t="s">
        <v>1383</v>
      </c>
      <c r="J100" s="209">
        <v>0</v>
      </c>
      <c r="K100" s="359" t="s">
        <v>1113</v>
      </c>
      <c r="L100" s="359" t="s">
        <v>1392</v>
      </c>
      <c r="M100" s="368">
        <v>2010</v>
      </c>
      <c r="N100" s="205">
        <v>42641</v>
      </c>
      <c r="O100" s="203"/>
    </row>
    <row r="101" spans="1:15" ht="27.75" customHeight="1" x14ac:dyDescent="0.25">
      <c r="A101" s="203" t="s">
        <v>1424</v>
      </c>
      <c r="B101" s="202" t="s">
        <v>573</v>
      </c>
      <c r="C101" s="203" t="s">
        <v>1411</v>
      </c>
      <c r="D101" s="202" t="s">
        <v>1427</v>
      </c>
      <c r="E101" s="202" t="s">
        <v>1428</v>
      </c>
      <c r="F101" s="202" t="s">
        <v>505</v>
      </c>
      <c r="G101" s="253">
        <v>0.21</v>
      </c>
      <c r="H101" s="361" t="s">
        <v>1414</v>
      </c>
      <c r="I101" s="359" t="s">
        <v>1384</v>
      </c>
      <c r="J101" s="209">
        <v>0</v>
      </c>
      <c r="K101" s="359" t="s">
        <v>1113</v>
      </c>
      <c r="L101" s="359" t="s">
        <v>1392</v>
      </c>
      <c r="M101" s="368">
        <v>2010</v>
      </c>
      <c r="N101" s="205">
        <v>42642</v>
      </c>
      <c r="O101" s="203"/>
    </row>
    <row r="102" spans="1:15" ht="27.75" customHeight="1" x14ac:dyDescent="0.25">
      <c r="A102" s="203" t="s">
        <v>1424</v>
      </c>
      <c r="B102" s="202" t="s">
        <v>573</v>
      </c>
      <c r="C102" s="203" t="s">
        <v>1411</v>
      </c>
      <c r="D102" s="202" t="s">
        <v>1427</v>
      </c>
      <c r="E102" s="202" t="s">
        <v>1428</v>
      </c>
      <c r="F102" s="202" t="s">
        <v>505</v>
      </c>
      <c r="G102" s="253">
        <v>0.06</v>
      </c>
      <c r="H102" s="361" t="s">
        <v>1414</v>
      </c>
      <c r="I102" s="359" t="s">
        <v>1385</v>
      </c>
      <c r="J102" s="209">
        <v>0</v>
      </c>
      <c r="K102" s="359" t="s">
        <v>1113</v>
      </c>
      <c r="L102" s="359" t="s">
        <v>1392</v>
      </c>
      <c r="M102" s="368">
        <v>2010</v>
      </c>
      <c r="N102" s="205">
        <v>42643</v>
      </c>
      <c r="O102" s="203"/>
    </row>
    <row r="103" spans="1:15" ht="27.75" customHeight="1" x14ac:dyDescent="0.25">
      <c r="A103" s="203" t="s">
        <v>1424</v>
      </c>
      <c r="B103" s="202" t="s">
        <v>573</v>
      </c>
      <c r="C103" s="203" t="s">
        <v>1411</v>
      </c>
      <c r="D103" s="202" t="s">
        <v>1427</v>
      </c>
      <c r="E103" s="202" t="s">
        <v>1428</v>
      </c>
      <c r="F103" s="202" t="s">
        <v>505</v>
      </c>
      <c r="G103" s="253">
        <v>0.2</v>
      </c>
      <c r="H103" s="361" t="s">
        <v>488</v>
      </c>
      <c r="I103" s="359" t="s">
        <v>1379</v>
      </c>
      <c r="J103" s="209">
        <v>0.1</v>
      </c>
      <c r="K103" s="359" t="s">
        <v>22</v>
      </c>
      <c r="L103" s="359" t="s">
        <v>1392</v>
      </c>
      <c r="M103" s="368">
        <v>2010</v>
      </c>
      <c r="N103" s="205">
        <v>42639</v>
      </c>
      <c r="O103" s="203"/>
    </row>
    <row r="104" spans="1:15" ht="27.75" customHeight="1" x14ac:dyDescent="0.25">
      <c r="A104" s="203" t="s">
        <v>1424</v>
      </c>
      <c r="B104" s="202" t="s">
        <v>573</v>
      </c>
      <c r="C104" s="203" t="s">
        <v>1411</v>
      </c>
      <c r="D104" s="202" t="s">
        <v>1427</v>
      </c>
      <c r="E104" s="202" t="s">
        <v>1428</v>
      </c>
      <c r="F104" s="202" t="s">
        <v>505</v>
      </c>
      <c r="G104" s="253">
        <v>7.0000000000000007E-2</v>
      </c>
      <c r="H104" s="361" t="s">
        <v>488</v>
      </c>
      <c r="I104" s="359" t="s">
        <v>1382</v>
      </c>
      <c r="J104" s="209">
        <v>0</v>
      </c>
      <c r="K104" s="359" t="s">
        <v>22</v>
      </c>
      <c r="L104" s="359" t="s">
        <v>1392</v>
      </c>
      <c r="M104" s="368">
        <v>2010</v>
      </c>
      <c r="N104" s="205">
        <v>42640</v>
      </c>
      <c r="O104" s="203"/>
    </row>
    <row r="105" spans="1:15" ht="27.75" customHeight="1" x14ac:dyDescent="0.25">
      <c r="A105" s="203" t="s">
        <v>1424</v>
      </c>
      <c r="B105" s="202" t="s">
        <v>573</v>
      </c>
      <c r="C105" s="203" t="s">
        <v>1411</v>
      </c>
      <c r="D105" s="202" t="s">
        <v>1427</v>
      </c>
      <c r="E105" s="202" t="s">
        <v>1428</v>
      </c>
      <c r="F105" s="202" t="s">
        <v>505</v>
      </c>
      <c r="G105" s="253">
        <v>0.01</v>
      </c>
      <c r="H105" s="361" t="s">
        <v>488</v>
      </c>
      <c r="I105" s="359" t="s">
        <v>1383</v>
      </c>
      <c r="J105" s="209">
        <v>0</v>
      </c>
      <c r="K105" s="359" t="s">
        <v>22</v>
      </c>
      <c r="L105" s="359" t="s">
        <v>1392</v>
      </c>
      <c r="M105" s="368">
        <v>2010</v>
      </c>
      <c r="N105" s="205">
        <v>42641</v>
      </c>
      <c r="O105" s="203"/>
    </row>
    <row r="106" spans="1:15" ht="27.75" customHeight="1" x14ac:dyDescent="0.25">
      <c r="A106" s="203" t="s">
        <v>1424</v>
      </c>
      <c r="B106" s="202" t="s">
        <v>573</v>
      </c>
      <c r="C106" s="203" t="s">
        <v>1411</v>
      </c>
      <c r="D106" s="202" t="s">
        <v>1427</v>
      </c>
      <c r="E106" s="202" t="s">
        <v>1428</v>
      </c>
      <c r="F106" s="202" t="s">
        <v>505</v>
      </c>
      <c r="G106" s="253">
        <v>0.02</v>
      </c>
      <c r="H106" s="361" t="s">
        <v>488</v>
      </c>
      <c r="I106" s="359" t="s">
        <v>1384</v>
      </c>
      <c r="J106" s="209">
        <v>0</v>
      </c>
      <c r="K106" s="359" t="s">
        <v>22</v>
      </c>
      <c r="L106" s="359" t="s">
        <v>1392</v>
      </c>
      <c r="M106" s="368">
        <v>2010</v>
      </c>
      <c r="N106" s="205">
        <v>42642</v>
      </c>
      <c r="O106" s="203"/>
    </row>
    <row r="107" spans="1:15" ht="27.75" customHeight="1" x14ac:dyDescent="0.25">
      <c r="A107" s="203" t="s">
        <v>1424</v>
      </c>
      <c r="B107" s="202" t="s">
        <v>573</v>
      </c>
      <c r="C107" s="203" t="s">
        <v>1411</v>
      </c>
      <c r="D107" s="202" t="s">
        <v>1427</v>
      </c>
      <c r="E107" s="202" t="s">
        <v>1428</v>
      </c>
      <c r="F107" s="202" t="s">
        <v>505</v>
      </c>
      <c r="G107" s="253">
        <v>4.0000000000000001E-3</v>
      </c>
      <c r="H107" s="361" t="s">
        <v>488</v>
      </c>
      <c r="I107" s="359" t="s">
        <v>1385</v>
      </c>
      <c r="J107" s="209">
        <v>0</v>
      </c>
      <c r="K107" s="359" t="s">
        <v>22</v>
      </c>
      <c r="L107" s="359" t="s">
        <v>1392</v>
      </c>
      <c r="M107" s="368">
        <v>2010</v>
      </c>
      <c r="N107" s="205">
        <v>42643</v>
      </c>
      <c r="O107" s="203"/>
    </row>
    <row r="108" spans="1:15" ht="27.75" customHeight="1" x14ac:dyDescent="0.25">
      <c r="A108" s="203" t="s">
        <v>1424</v>
      </c>
      <c r="B108" s="202" t="s">
        <v>573</v>
      </c>
      <c r="C108" s="203" t="s">
        <v>1411</v>
      </c>
      <c r="D108" s="202" t="s">
        <v>1429</v>
      </c>
      <c r="E108" s="202" t="s">
        <v>1430</v>
      </c>
      <c r="F108" s="202" t="s">
        <v>505</v>
      </c>
      <c r="G108" s="253">
        <v>0.8</v>
      </c>
      <c r="H108" s="361" t="s">
        <v>1400</v>
      </c>
      <c r="I108" s="359" t="s">
        <v>1379</v>
      </c>
      <c r="J108" s="209">
        <v>0.48</v>
      </c>
      <c r="K108" s="359" t="s">
        <v>1391</v>
      </c>
      <c r="L108" s="359" t="s">
        <v>1392</v>
      </c>
      <c r="M108" s="368">
        <v>2012</v>
      </c>
      <c r="N108" s="205">
        <v>42639</v>
      </c>
      <c r="O108" s="203"/>
    </row>
    <row r="109" spans="1:15" ht="27.75" customHeight="1" x14ac:dyDescent="0.25">
      <c r="A109" s="203" t="s">
        <v>1424</v>
      </c>
      <c r="B109" s="202" t="s">
        <v>573</v>
      </c>
      <c r="C109" s="203" t="s">
        <v>1411</v>
      </c>
      <c r="D109" s="202" t="s">
        <v>1429</v>
      </c>
      <c r="E109" s="202" t="s">
        <v>1430</v>
      </c>
      <c r="F109" s="202" t="s">
        <v>505</v>
      </c>
      <c r="G109" s="253">
        <v>0.53</v>
      </c>
      <c r="H109" s="361" t="s">
        <v>1400</v>
      </c>
      <c r="I109" s="359" t="s">
        <v>1382</v>
      </c>
      <c r="J109" s="209">
        <v>0.53</v>
      </c>
      <c r="K109" s="359" t="s">
        <v>1391</v>
      </c>
      <c r="L109" s="359" t="s">
        <v>1392</v>
      </c>
      <c r="M109" s="368">
        <v>2012</v>
      </c>
      <c r="N109" s="205">
        <v>42639</v>
      </c>
      <c r="O109" s="203"/>
    </row>
    <row r="110" spans="1:15" ht="27.75" customHeight="1" x14ac:dyDescent="0.25">
      <c r="A110" s="203" t="s">
        <v>1424</v>
      </c>
      <c r="B110" s="202" t="s">
        <v>573</v>
      </c>
      <c r="C110" s="203" t="s">
        <v>1411</v>
      </c>
      <c r="D110" s="202" t="s">
        <v>1429</v>
      </c>
      <c r="E110" s="202" t="s">
        <v>1430</v>
      </c>
      <c r="F110" s="202" t="s">
        <v>505</v>
      </c>
      <c r="G110" s="253">
        <v>0.4</v>
      </c>
      <c r="H110" s="361" t="s">
        <v>1400</v>
      </c>
      <c r="I110" s="359" t="s">
        <v>1383</v>
      </c>
      <c r="J110" s="209">
        <v>0.54</v>
      </c>
      <c r="K110" s="359" t="s">
        <v>1391</v>
      </c>
      <c r="L110" s="359" t="s">
        <v>1392</v>
      </c>
      <c r="M110" s="368">
        <v>2012</v>
      </c>
      <c r="N110" s="205">
        <v>42639</v>
      </c>
      <c r="O110" s="203"/>
    </row>
    <row r="111" spans="1:15" ht="27.75" customHeight="1" x14ac:dyDescent="0.25">
      <c r="A111" s="203" t="s">
        <v>1424</v>
      </c>
      <c r="B111" s="202" t="s">
        <v>573</v>
      </c>
      <c r="C111" s="203" t="s">
        <v>1411</v>
      </c>
      <c r="D111" s="202" t="s">
        <v>1429</v>
      </c>
      <c r="E111" s="202" t="s">
        <v>1430</v>
      </c>
      <c r="F111" s="202" t="s">
        <v>505</v>
      </c>
      <c r="G111" s="253">
        <v>0.32</v>
      </c>
      <c r="H111" s="361" t="s">
        <v>1400</v>
      </c>
      <c r="I111" s="359" t="s">
        <v>1384</v>
      </c>
      <c r="J111" s="209">
        <v>0.52</v>
      </c>
      <c r="K111" s="359" t="s">
        <v>1391</v>
      </c>
      <c r="L111" s="359" t="s">
        <v>1392</v>
      </c>
      <c r="M111" s="368">
        <v>2012</v>
      </c>
      <c r="N111" s="205">
        <v>42639</v>
      </c>
      <c r="O111" s="203"/>
    </row>
    <row r="112" spans="1:15" ht="27.75" customHeight="1" x14ac:dyDescent="0.25">
      <c r="A112" s="203" t="s">
        <v>1424</v>
      </c>
      <c r="B112" s="202" t="s">
        <v>573</v>
      </c>
      <c r="C112" s="203" t="s">
        <v>1411</v>
      </c>
      <c r="D112" s="202" t="s">
        <v>1429</v>
      </c>
      <c r="E112" s="202" t="s">
        <v>1430</v>
      </c>
      <c r="F112" s="202" t="s">
        <v>505</v>
      </c>
      <c r="G112" s="253">
        <v>0.21</v>
      </c>
      <c r="H112" s="361" t="s">
        <v>1400</v>
      </c>
      <c r="I112" s="359" t="s">
        <v>1385</v>
      </c>
      <c r="J112" s="209">
        <v>0.53</v>
      </c>
      <c r="K112" s="359" t="s">
        <v>1391</v>
      </c>
      <c r="L112" s="359" t="s">
        <v>1392</v>
      </c>
      <c r="M112" s="368">
        <v>2012</v>
      </c>
      <c r="N112" s="205">
        <v>42639</v>
      </c>
      <c r="O112" s="203"/>
    </row>
    <row r="113" spans="1:15" ht="27.75" customHeight="1" x14ac:dyDescent="0.25">
      <c r="A113" s="203" t="s">
        <v>1424</v>
      </c>
      <c r="B113" s="202" t="s">
        <v>573</v>
      </c>
      <c r="C113" s="203" t="s">
        <v>1411</v>
      </c>
      <c r="D113" s="202" t="s">
        <v>1429</v>
      </c>
      <c r="E113" s="202" t="s">
        <v>1430</v>
      </c>
      <c r="F113" s="202" t="s">
        <v>505</v>
      </c>
      <c r="G113" s="253">
        <v>0.14000000000000001</v>
      </c>
      <c r="H113" s="361" t="s">
        <v>1414</v>
      </c>
      <c r="I113" s="359" t="s">
        <v>1379</v>
      </c>
      <c r="J113" s="209">
        <v>0.09</v>
      </c>
      <c r="K113" s="359" t="s">
        <v>1113</v>
      </c>
      <c r="L113" s="359" t="s">
        <v>1392</v>
      </c>
      <c r="M113" s="368">
        <v>2012</v>
      </c>
      <c r="N113" s="205">
        <v>42639</v>
      </c>
      <c r="O113" s="203"/>
    </row>
    <row r="114" spans="1:15" ht="27.75" customHeight="1" x14ac:dyDescent="0.25">
      <c r="A114" s="203" t="s">
        <v>1424</v>
      </c>
      <c r="B114" s="202" t="s">
        <v>573</v>
      </c>
      <c r="C114" s="203" t="s">
        <v>1411</v>
      </c>
      <c r="D114" s="202" t="s">
        <v>1429</v>
      </c>
      <c r="E114" s="202" t="s">
        <v>1430</v>
      </c>
      <c r="F114" s="202" t="s">
        <v>505</v>
      </c>
      <c r="G114" s="253">
        <v>0.05</v>
      </c>
      <c r="H114" s="361" t="s">
        <v>1414</v>
      </c>
      <c r="I114" s="359" t="s">
        <v>1382</v>
      </c>
      <c r="J114" s="209">
        <v>0</v>
      </c>
      <c r="K114" s="359" t="s">
        <v>1113</v>
      </c>
      <c r="L114" s="359" t="s">
        <v>1392</v>
      </c>
      <c r="M114" s="368">
        <v>2012</v>
      </c>
      <c r="N114" s="205">
        <v>42639</v>
      </c>
      <c r="O114" s="203"/>
    </row>
    <row r="115" spans="1:15" ht="27.75" customHeight="1" x14ac:dyDescent="0.25">
      <c r="A115" s="203" t="s">
        <v>1424</v>
      </c>
      <c r="B115" s="202" t="s">
        <v>573</v>
      </c>
      <c r="C115" s="203" t="s">
        <v>1411</v>
      </c>
      <c r="D115" s="202" t="s">
        <v>1429</v>
      </c>
      <c r="E115" s="202" t="s">
        <v>1430</v>
      </c>
      <c r="F115" s="202" t="s">
        <v>505</v>
      </c>
      <c r="G115" s="253">
        <v>0.06</v>
      </c>
      <c r="H115" s="361" t="s">
        <v>1414</v>
      </c>
      <c r="I115" s="359" t="s">
        <v>1383</v>
      </c>
      <c r="J115" s="209">
        <v>0</v>
      </c>
      <c r="K115" s="359" t="s">
        <v>1113</v>
      </c>
      <c r="L115" s="359" t="s">
        <v>1392</v>
      </c>
      <c r="M115" s="368">
        <v>2012</v>
      </c>
      <c r="N115" s="205">
        <v>42639</v>
      </c>
      <c r="O115" s="203"/>
    </row>
    <row r="116" spans="1:15" ht="27.75" customHeight="1" x14ac:dyDescent="0.25">
      <c r="A116" s="203" t="s">
        <v>1424</v>
      </c>
      <c r="B116" s="202" t="s">
        <v>573</v>
      </c>
      <c r="C116" s="203" t="s">
        <v>1411</v>
      </c>
      <c r="D116" s="202" t="s">
        <v>1429</v>
      </c>
      <c r="E116" s="202" t="s">
        <v>1430</v>
      </c>
      <c r="F116" s="202" t="s">
        <v>505</v>
      </c>
      <c r="G116" s="253">
        <v>0.04</v>
      </c>
      <c r="H116" s="361" t="s">
        <v>1414</v>
      </c>
      <c r="I116" s="359" t="s">
        <v>1384</v>
      </c>
      <c r="J116" s="209">
        <v>0</v>
      </c>
      <c r="K116" s="359" t="s">
        <v>1113</v>
      </c>
      <c r="L116" s="359" t="s">
        <v>1392</v>
      </c>
      <c r="M116" s="368">
        <v>2012</v>
      </c>
      <c r="N116" s="205">
        <v>42639</v>
      </c>
      <c r="O116" s="203"/>
    </row>
    <row r="117" spans="1:15" ht="27.75" customHeight="1" x14ac:dyDescent="0.25">
      <c r="A117" s="203" t="s">
        <v>1424</v>
      </c>
      <c r="B117" s="202" t="s">
        <v>573</v>
      </c>
      <c r="C117" s="203" t="s">
        <v>1411</v>
      </c>
      <c r="D117" s="202" t="s">
        <v>1429</v>
      </c>
      <c r="E117" s="202" t="s">
        <v>1430</v>
      </c>
      <c r="F117" s="202" t="s">
        <v>505</v>
      </c>
      <c r="G117" s="253">
        <v>0.03</v>
      </c>
      <c r="H117" s="361" t="s">
        <v>1414</v>
      </c>
      <c r="I117" s="359" t="s">
        <v>1385</v>
      </c>
      <c r="J117" s="209">
        <v>0</v>
      </c>
      <c r="K117" s="359" t="s">
        <v>1113</v>
      </c>
      <c r="L117" s="359" t="s">
        <v>1392</v>
      </c>
      <c r="M117" s="368">
        <v>2012</v>
      </c>
      <c r="N117" s="205">
        <v>42639</v>
      </c>
      <c r="O117" s="203"/>
    </row>
    <row r="118" spans="1:15" ht="27.75" customHeight="1" x14ac:dyDescent="0.25">
      <c r="A118" s="203" t="s">
        <v>1424</v>
      </c>
      <c r="B118" s="202" t="s">
        <v>573</v>
      </c>
      <c r="C118" s="203" t="s">
        <v>1411</v>
      </c>
      <c r="D118" s="202" t="s">
        <v>1429</v>
      </c>
      <c r="E118" s="202" t="s">
        <v>1430</v>
      </c>
      <c r="F118" s="202" t="s">
        <v>505</v>
      </c>
      <c r="G118" s="253">
        <v>0.02</v>
      </c>
      <c r="H118" s="361" t="s">
        <v>488</v>
      </c>
      <c r="I118" s="359" t="s">
        <v>1379</v>
      </c>
      <c r="J118" s="209">
        <v>0.56000000000000005</v>
      </c>
      <c r="K118" s="359" t="s">
        <v>22</v>
      </c>
      <c r="L118" s="359" t="s">
        <v>1392</v>
      </c>
      <c r="M118" s="368">
        <v>2012</v>
      </c>
      <c r="N118" s="205">
        <v>42639</v>
      </c>
      <c r="O118" s="203"/>
    </row>
    <row r="119" spans="1:15" ht="27.75" customHeight="1" x14ac:dyDescent="0.25">
      <c r="A119" s="203" t="s">
        <v>1424</v>
      </c>
      <c r="B119" s="202" t="s">
        <v>573</v>
      </c>
      <c r="C119" s="203" t="s">
        <v>1411</v>
      </c>
      <c r="D119" s="202" t="s">
        <v>1429</v>
      </c>
      <c r="E119" s="202" t="s">
        <v>1430</v>
      </c>
      <c r="F119" s="202" t="s">
        <v>505</v>
      </c>
      <c r="G119" s="253">
        <v>0.01</v>
      </c>
      <c r="H119" s="361" t="s">
        <v>488</v>
      </c>
      <c r="I119" s="359" t="s">
        <v>1382</v>
      </c>
      <c r="J119" s="209">
        <v>0</v>
      </c>
      <c r="K119" s="359" t="s">
        <v>22</v>
      </c>
      <c r="L119" s="359" t="s">
        <v>1392</v>
      </c>
      <c r="M119" s="368">
        <v>2012</v>
      </c>
      <c r="N119" s="205">
        <v>42639</v>
      </c>
      <c r="O119" s="203"/>
    </row>
    <row r="120" spans="1:15" ht="27.75" customHeight="1" x14ac:dyDescent="0.25">
      <c r="A120" s="203" t="s">
        <v>1424</v>
      </c>
      <c r="B120" s="202" t="s">
        <v>573</v>
      </c>
      <c r="C120" s="203" t="s">
        <v>1411</v>
      </c>
      <c r="D120" s="202" t="s">
        <v>1429</v>
      </c>
      <c r="E120" s="202" t="s">
        <v>1430</v>
      </c>
      <c r="F120" s="202" t="s">
        <v>505</v>
      </c>
      <c r="G120" s="253">
        <v>0.01</v>
      </c>
      <c r="H120" s="361" t="s">
        <v>488</v>
      </c>
      <c r="I120" s="359" t="s">
        <v>1383</v>
      </c>
      <c r="J120" s="209">
        <v>0.25</v>
      </c>
      <c r="K120" s="359" t="s">
        <v>22</v>
      </c>
      <c r="L120" s="359" t="s">
        <v>1392</v>
      </c>
      <c r="M120" s="368">
        <v>2012</v>
      </c>
      <c r="N120" s="205">
        <v>42639</v>
      </c>
      <c r="O120" s="203"/>
    </row>
    <row r="121" spans="1:15" ht="27.75" customHeight="1" x14ac:dyDescent="0.25">
      <c r="A121" s="203" t="s">
        <v>1424</v>
      </c>
      <c r="B121" s="202" t="s">
        <v>573</v>
      </c>
      <c r="C121" s="203" t="s">
        <v>1411</v>
      </c>
      <c r="D121" s="202" t="s">
        <v>1429</v>
      </c>
      <c r="E121" s="202" t="s">
        <v>1430</v>
      </c>
      <c r="F121" s="202" t="s">
        <v>505</v>
      </c>
      <c r="G121" s="253">
        <v>3.0000000000000001E-3</v>
      </c>
      <c r="H121" s="361" t="s">
        <v>488</v>
      </c>
      <c r="I121" s="359" t="s">
        <v>1384</v>
      </c>
      <c r="J121" s="209">
        <v>0</v>
      </c>
      <c r="K121" s="359" t="s">
        <v>22</v>
      </c>
      <c r="L121" s="359" t="s">
        <v>1392</v>
      </c>
      <c r="M121" s="368">
        <v>2012</v>
      </c>
      <c r="N121" s="205">
        <v>42639</v>
      </c>
      <c r="O121" s="203"/>
    </row>
    <row r="122" spans="1:15" ht="27.75" customHeight="1" x14ac:dyDescent="0.25">
      <c r="A122" s="203" t="s">
        <v>1424</v>
      </c>
      <c r="B122" s="202" t="s">
        <v>573</v>
      </c>
      <c r="C122" s="203" t="s">
        <v>1411</v>
      </c>
      <c r="D122" s="202" t="s">
        <v>1429</v>
      </c>
      <c r="E122" s="202" t="s">
        <v>1430</v>
      </c>
      <c r="F122" s="202" t="s">
        <v>505</v>
      </c>
      <c r="G122" s="253">
        <v>4.0000000000000001E-3</v>
      </c>
      <c r="H122" s="361" t="s">
        <v>488</v>
      </c>
      <c r="I122" s="359" t="s">
        <v>1385</v>
      </c>
      <c r="J122" s="209">
        <v>0</v>
      </c>
      <c r="K122" s="359" t="s">
        <v>22</v>
      </c>
      <c r="L122" s="359" t="s">
        <v>1392</v>
      </c>
      <c r="M122" s="368">
        <v>2012</v>
      </c>
      <c r="N122" s="205">
        <v>42639</v>
      </c>
      <c r="O122" s="203"/>
    </row>
    <row r="123" spans="1:15" ht="27.75" customHeight="1" x14ac:dyDescent="0.25">
      <c r="A123" s="203" t="s">
        <v>1424</v>
      </c>
      <c r="B123" s="202" t="s">
        <v>573</v>
      </c>
      <c r="C123" s="203" t="s">
        <v>19</v>
      </c>
      <c r="D123" s="202" t="s">
        <v>1431</v>
      </c>
      <c r="E123" s="202" t="s">
        <v>1432</v>
      </c>
      <c r="F123" s="202" t="s">
        <v>505</v>
      </c>
      <c r="G123" s="253">
        <v>3.8</v>
      </c>
      <c r="H123" s="361" t="s">
        <v>1433</v>
      </c>
      <c r="I123" s="359" t="s">
        <v>1407</v>
      </c>
      <c r="J123" s="359" t="s">
        <v>1380</v>
      </c>
      <c r="K123" s="359" t="s">
        <v>1113</v>
      </c>
      <c r="L123" s="359" t="s">
        <v>1408</v>
      </c>
      <c r="M123" s="368">
        <v>2004</v>
      </c>
      <c r="N123" s="205">
        <v>40086</v>
      </c>
      <c r="O123" s="203"/>
    </row>
    <row r="124" spans="1:15" ht="27.75" customHeight="1" x14ac:dyDescent="0.25">
      <c r="A124" s="203" t="s">
        <v>1424</v>
      </c>
      <c r="B124" s="202" t="s">
        <v>573</v>
      </c>
      <c r="C124" s="203" t="s">
        <v>19</v>
      </c>
      <c r="D124" s="202" t="s">
        <v>1431</v>
      </c>
      <c r="E124" s="202" t="s">
        <v>1432</v>
      </c>
      <c r="F124" s="202" t="s">
        <v>505</v>
      </c>
      <c r="G124" s="253">
        <v>0.01</v>
      </c>
      <c r="H124" s="361" t="s">
        <v>1414</v>
      </c>
      <c r="I124" s="359" t="s">
        <v>1407</v>
      </c>
      <c r="J124" s="359" t="s">
        <v>1380</v>
      </c>
      <c r="K124" s="359" t="s">
        <v>1113</v>
      </c>
      <c r="L124" s="359" t="s">
        <v>1392</v>
      </c>
      <c r="M124" s="368">
        <v>2004</v>
      </c>
      <c r="N124" s="205">
        <v>40086</v>
      </c>
      <c r="O124" s="203"/>
    </row>
    <row r="125" spans="1:15" ht="27.75" customHeight="1" x14ac:dyDescent="0.25">
      <c r="A125" s="203" t="s">
        <v>1424</v>
      </c>
      <c r="B125" s="202" t="s">
        <v>573</v>
      </c>
      <c r="C125" s="203" t="s">
        <v>21</v>
      </c>
      <c r="D125" s="202" t="s">
        <v>727</v>
      </c>
      <c r="E125" s="202" t="s">
        <v>1420</v>
      </c>
      <c r="F125" s="202" t="s">
        <v>475</v>
      </c>
      <c r="G125" s="253">
        <v>413</v>
      </c>
      <c r="H125" s="361" t="s">
        <v>1414</v>
      </c>
      <c r="I125" s="359" t="s">
        <v>1379</v>
      </c>
      <c r="J125" s="359" t="s">
        <v>1380</v>
      </c>
      <c r="K125" s="359" t="s">
        <v>22</v>
      </c>
      <c r="L125" s="359" t="s">
        <v>1392</v>
      </c>
      <c r="M125" s="368">
        <v>2002</v>
      </c>
      <c r="N125" s="205">
        <v>39982</v>
      </c>
      <c r="O125" s="203"/>
    </row>
    <row r="126" spans="1:15" ht="27.75" customHeight="1" x14ac:dyDescent="0.25">
      <c r="A126" s="203" t="s">
        <v>1424</v>
      </c>
      <c r="B126" s="202" t="s">
        <v>573</v>
      </c>
      <c r="C126" s="203" t="s">
        <v>21</v>
      </c>
      <c r="D126" s="202" t="s">
        <v>727</v>
      </c>
      <c r="E126" s="202" t="s">
        <v>1420</v>
      </c>
      <c r="F126" s="202" t="s">
        <v>475</v>
      </c>
      <c r="G126" s="253">
        <v>100</v>
      </c>
      <c r="H126" s="361" t="s">
        <v>1414</v>
      </c>
      <c r="I126" s="359" t="s">
        <v>1382</v>
      </c>
      <c r="J126" s="359" t="s">
        <v>1380</v>
      </c>
      <c r="K126" s="359" t="s">
        <v>22</v>
      </c>
      <c r="L126" s="359" t="s">
        <v>1392</v>
      </c>
      <c r="M126" s="368">
        <v>2002</v>
      </c>
      <c r="N126" s="205">
        <v>39982</v>
      </c>
      <c r="O126" s="203"/>
    </row>
    <row r="127" spans="1:15" ht="27.75" customHeight="1" x14ac:dyDescent="0.25">
      <c r="A127" s="203" t="s">
        <v>1424</v>
      </c>
      <c r="B127" s="202" t="s">
        <v>573</v>
      </c>
      <c r="C127" s="203" t="s">
        <v>21</v>
      </c>
      <c r="D127" s="202" t="s">
        <v>727</v>
      </c>
      <c r="E127" s="202" t="s">
        <v>1420</v>
      </c>
      <c r="F127" s="202" t="s">
        <v>475</v>
      </c>
      <c r="G127" s="253">
        <v>38</v>
      </c>
      <c r="H127" s="361" t="s">
        <v>1414</v>
      </c>
      <c r="I127" s="359" t="s">
        <v>1383</v>
      </c>
      <c r="J127" s="359" t="s">
        <v>1380</v>
      </c>
      <c r="K127" s="359" t="s">
        <v>22</v>
      </c>
      <c r="L127" s="359" t="s">
        <v>1392</v>
      </c>
      <c r="M127" s="368">
        <v>2002</v>
      </c>
      <c r="N127" s="205">
        <v>39982</v>
      </c>
      <c r="O127" s="203"/>
    </row>
    <row r="128" spans="1:15" ht="27.75" customHeight="1" x14ac:dyDescent="0.25">
      <c r="A128" s="203" t="s">
        <v>1424</v>
      </c>
      <c r="B128" s="202" t="s">
        <v>573</v>
      </c>
      <c r="C128" s="203" t="s">
        <v>21</v>
      </c>
      <c r="D128" s="202" t="s">
        <v>727</v>
      </c>
      <c r="E128" s="202" t="s">
        <v>1420</v>
      </c>
      <c r="F128" s="202" t="s">
        <v>475</v>
      </c>
      <c r="G128" s="253">
        <v>17</v>
      </c>
      <c r="H128" s="361" t="s">
        <v>1414</v>
      </c>
      <c r="I128" s="359" t="s">
        <v>1384</v>
      </c>
      <c r="J128" s="359" t="s">
        <v>1380</v>
      </c>
      <c r="K128" s="359" t="s">
        <v>22</v>
      </c>
      <c r="L128" s="359" t="s">
        <v>1392</v>
      </c>
      <c r="M128" s="368">
        <v>2002</v>
      </c>
      <c r="N128" s="205">
        <v>39982</v>
      </c>
      <c r="O128" s="203"/>
    </row>
    <row r="129" spans="1:15" ht="27.75" customHeight="1" x14ac:dyDescent="0.25">
      <c r="A129" s="203" t="s">
        <v>1424</v>
      </c>
      <c r="B129" s="202" t="s">
        <v>573</v>
      </c>
      <c r="C129" s="203" t="s">
        <v>21</v>
      </c>
      <c r="D129" s="202" t="s">
        <v>727</v>
      </c>
      <c r="E129" s="202" t="s">
        <v>1420</v>
      </c>
      <c r="F129" s="202" t="s">
        <v>475</v>
      </c>
      <c r="G129" s="253">
        <v>6</v>
      </c>
      <c r="H129" s="361" t="s">
        <v>1414</v>
      </c>
      <c r="I129" s="359" t="s">
        <v>1385</v>
      </c>
      <c r="J129" s="359" t="s">
        <v>1380</v>
      </c>
      <c r="K129" s="359" t="s">
        <v>22</v>
      </c>
      <c r="L129" s="359" t="s">
        <v>1392</v>
      </c>
      <c r="M129" s="368">
        <v>2002</v>
      </c>
      <c r="N129" s="205">
        <v>39982</v>
      </c>
      <c r="O129" s="203"/>
    </row>
    <row r="130" spans="1:15" ht="27.75" customHeight="1" x14ac:dyDescent="0.25">
      <c r="A130" s="203" t="s">
        <v>1424</v>
      </c>
      <c r="B130" s="202" t="s">
        <v>573</v>
      </c>
      <c r="C130" s="203" t="s">
        <v>21</v>
      </c>
      <c r="D130" s="202" t="s">
        <v>727</v>
      </c>
      <c r="E130" s="202" t="s">
        <v>1420</v>
      </c>
      <c r="F130" s="202" t="s">
        <v>475</v>
      </c>
      <c r="G130" s="253">
        <v>104</v>
      </c>
      <c r="H130" s="361" t="s">
        <v>1414</v>
      </c>
      <c r="I130" s="359" t="s">
        <v>1379</v>
      </c>
      <c r="J130" s="359" t="s">
        <v>1380</v>
      </c>
      <c r="K130" s="359" t="s">
        <v>1421</v>
      </c>
      <c r="L130" s="359" t="s">
        <v>1392</v>
      </c>
      <c r="M130" s="368">
        <v>2002</v>
      </c>
      <c r="N130" s="205">
        <v>39982</v>
      </c>
      <c r="O130" s="203"/>
    </row>
    <row r="131" spans="1:15" ht="27.75" customHeight="1" x14ac:dyDescent="0.25">
      <c r="A131" s="203" t="s">
        <v>1424</v>
      </c>
      <c r="B131" s="202" t="s">
        <v>573</v>
      </c>
      <c r="C131" s="203" t="s">
        <v>21</v>
      </c>
      <c r="D131" s="202" t="s">
        <v>727</v>
      </c>
      <c r="E131" s="202" t="s">
        <v>1420</v>
      </c>
      <c r="F131" s="202" t="s">
        <v>475</v>
      </c>
      <c r="G131" s="253">
        <v>25</v>
      </c>
      <c r="H131" s="361" t="s">
        <v>1414</v>
      </c>
      <c r="I131" s="359" t="s">
        <v>1382</v>
      </c>
      <c r="J131" s="359" t="s">
        <v>1380</v>
      </c>
      <c r="K131" s="359" t="s">
        <v>1421</v>
      </c>
      <c r="L131" s="359" t="s">
        <v>1392</v>
      </c>
      <c r="M131" s="368">
        <v>2002</v>
      </c>
      <c r="N131" s="205">
        <v>39982</v>
      </c>
      <c r="O131" s="203"/>
    </row>
    <row r="132" spans="1:15" ht="27.75" customHeight="1" x14ac:dyDescent="0.25">
      <c r="A132" s="203" t="s">
        <v>1424</v>
      </c>
      <c r="B132" s="202" t="s">
        <v>573</v>
      </c>
      <c r="C132" s="203" t="s">
        <v>21</v>
      </c>
      <c r="D132" s="202" t="s">
        <v>727</v>
      </c>
      <c r="E132" s="202" t="s">
        <v>1420</v>
      </c>
      <c r="F132" s="202" t="s">
        <v>475</v>
      </c>
      <c r="G132" s="253">
        <v>10</v>
      </c>
      <c r="H132" s="361" t="s">
        <v>1414</v>
      </c>
      <c r="I132" s="359" t="s">
        <v>1383</v>
      </c>
      <c r="J132" s="359" t="s">
        <v>1380</v>
      </c>
      <c r="K132" s="359" t="s">
        <v>1421</v>
      </c>
      <c r="L132" s="359" t="s">
        <v>1392</v>
      </c>
      <c r="M132" s="368">
        <v>2002</v>
      </c>
      <c r="N132" s="205">
        <v>39982</v>
      </c>
      <c r="O132" s="203"/>
    </row>
    <row r="133" spans="1:15" ht="27.75" customHeight="1" x14ac:dyDescent="0.25">
      <c r="A133" s="203" t="s">
        <v>1424</v>
      </c>
      <c r="B133" s="202" t="s">
        <v>573</v>
      </c>
      <c r="C133" s="203" t="s">
        <v>21</v>
      </c>
      <c r="D133" s="202" t="s">
        <v>727</v>
      </c>
      <c r="E133" s="202" t="s">
        <v>1420</v>
      </c>
      <c r="F133" s="202" t="s">
        <v>475</v>
      </c>
      <c r="G133" s="253">
        <v>5</v>
      </c>
      <c r="H133" s="361" t="s">
        <v>1414</v>
      </c>
      <c r="I133" s="359" t="s">
        <v>1384</v>
      </c>
      <c r="J133" s="359" t="s">
        <v>1380</v>
      </c>
      <c r="K133" s="359" t="s">
        <v>1421</v>
      </c>
      <c r="L133" s="359" t="s">
        <v>1392</v>
      </c>
      <c r="M133" s="368">
        <v>2002</v>
      </c>
      <c r="N133" s="205">
        <v>39982</v>
      </c>
      <c r="O133" s="203"/>
    </row>
    <row r="134" spans="1:15" ht="27.75" customHeight="1" x14ac:dyDescent="0.25">
      <c r="A134" s="203" t="s">
        <v>1424</v>
      </c>
      <c r="B134" s="202" t="s">
        <v>573</v>
      </c>
      <c r="C134" s="203" t="s">
        <v>21</v>
      </c>
      <c r="D134" s="202" t="s">
        <v>727</v>
      </c>
      <c r="E134" s="202" t="s">
        <v>1420</v>
      </c>
      <c r="F134" s="202" t="s">
        <v>475</v>
      </c>
      <c r="G134" s="253">
        <v>2</v>
      </c>
      <c r="H134" s="361" t="s">
        <v>1414</v>
      </c>
      <c r="I134" s="359" t="s">
        <v>1385</v>
      </c>
      <c r="J134" s="359" t="s">
        <v>1380</v>
      </c>
      <c r="K134" s="359" t="s">
        <v>1421</v>
      </c>
      <c r="L134" s="359" t="s">
        <v>1392</v>
      </c>
      <c r="M134" s="368">
        <v>2002</v>
      </c>
      <c r="N134" s="205">
        <v>39982</v>
      </c>
      <c r="O134" s="203"/>
    </row>
    <row r="135" spans="1:15" ht="27.75" customHeight="1" x14ac:dyDescent="0.25">
      <c r="A135" s="203" t="s">
        <v>1424</v>
      </c>
      <c r="B135" s="202" t="s">
        <v>573</v>
      </c>
      <c r="C135" s="203" t="s">
        <v>1434</v>
      </c>
      <c r="D135" s="202" t="s">
        <v>1435</v>
      </c>
      <c r="E135" s="202" t="s">
        <v>1436</v>
      </c>
      <c r="F135" s="202" t="s">
        <v>475</v>
      </c>
      <c r="G135" s="253">
        <v>0.42</v>
      </c>
      <c r="H135" s="361" t="s">
        <v>1414</v>
      </c>
      <c r="I135" s="359" t="s">
        <v>1407</v>
      </c>
      <c r="J135" s="358">
        <v>0</v>
      </c>
      <c r="K135" s="359" t="s">
        <v>1113</v>
      </c>
      <c r="L135" s="359" t="s">
        <v>1392</v>
      </c>
      <c r="M135" s="368">
        <v>2003</v>
      </c>
      <c r="N135" s="205">
        <v>41544</v>
      </c>
      <c r="O135" s="203"/>
    </row>
    <row r="136" spans="1:15" ht="27.75" customHeight="1" x14ac:dyDescent="0.25">
      <c r="A136" s="203" t="s">
        <v>1424</v>
      </c>
      <c r="B136" s="202" t="s">
        <v>573</v>
      </c>
      <c r="C136" s="203" t="s">
        <v>1434</v>
      </c>
      <c r="D136" s="202" t="s">
        <v>1437</v>
      </c>
      <c r="E136" s="202" t="s">
        <v>1438</v>
      </c>
      <c r="F136" s="202" t="s">
        <v>475</v>
      </c>
      <c r="G136" s="253">
        <v>1.54</v>
      </c>
      <c r="H136" s="361" t="s">
        <v>1414</v>
      </c>
      <c r="I136" s="359" t="s">
        <v>1407</v>
      </c>
      <c r="J136" s="358">
        <v>0</v>
      </c>
      <c r="K136" s="359" t="s">
        <v>1113</v>
      </c>
      <c r="L136" s="359" t="s">
        <v>1392</v>
      </c>
      <c r="M136" s="368">
        <v>2003</v>
      </c>
      <c r="N136" s="205">
        <v>41544</v>
      </c>
      <c r="O136" s="203"/>
    </row>
    <row r="137" spans="1:15" ht="27.75" customHeight="1" x14ac:dyDescent="0.25">
      <c r="A137" s="203" t="s">
        <v>1424</v>
      </c>
      <c r="B137" s="202" t="s">
        <v>573</v>
      </c>
      <c r="C137" s="203" t="s">
        <v>1434</v>
      </c>
      <c r="D137" s="202" t="s">
        <v>1439</v>
      </c>
      <c r="E137" s="202" t="s">
        <v>1440</v>
      </c>
      <c r="F137" s="202" t="s">
        <v>475</v>
      </c>
      <c r="G137" s="253">
        <v>1.21</v>
      </c>
      <c r="H137" s="361" t="s">
        <v>1414</v>
      </c>
      <c r="I137" s="359" t="s">
        <v>1407</v>
      </c>
      <c r="J137" s="358">
        <v>0</v>
      </c>
      <c r="K137" s="359" t="s">
        <v>1113</v>
      </c>
      <c r="L137" s="359" t="s">
        <v>1392</v>
      </c>
      <c r="M137" s="368">
        <v>2003</v>
      </c>
      <c r="N137" s="205">
        <v>41544</v>
      </c>
      <c r="O137" s="203"/>
    </row>
    <row r="138" spans="1:15" ht="27.75" customHeight="1" x14ac:dyDescent="0.25">
      <c r="A138" s="203" t="s">
        <v>1424</v>
      </c>
      <c r="B138" s="202" t="s">
        <v>573</v>
      </c>
      <c r="C138" s="203" t="s">
        <v>1434</v>
      </c>
      <c r="D138" s="202" t="s">
        <v>1441</v>
      </c>
      <c r="E138" s="202" t="s">
        <v>1442</v>
      </c>
      <c r="F138" s="202" t="s">
        <v>475</v>
      </c>
      <c r="G138" s="253">
        <v>0.03</v>
      </c>
      <c r="H138" s="361" t="s">
        <v>1414</v>
      </c>
      <c r="I138" s="359" t="s">
        <v>1407</v>
      </c>
      <c r="J138" s="358">
        <v>0</v>
      </c>
      <c r="K138" s="359" t="s">
        <v>1113</v>
      </c>
      <c r="L138" s="359" t="s">
        <v>1392</v>
      </c>
      <c r="M138" s="368">
        <v>2003</v>
      </c>
      <c r="N138" s="205">
        <v>41544</v>
      </c>
      <c r="O138" s="203"/>
    </row>
    <row r="139" spans="1:15" ht="27.75" customHeight="1" x14ac:dyDescent="0.25">
      <c r="A139" s="203" t="s">
        <v>1424</v>
      </c>
      <c r="B139" s="202" t="s">
        <v>573</v>
      </c>
      <c r="C139" s="203" t="s">
        <v>1434</v>
      </c>
      <c r="D139" s="202" t="s">
        <v>1443</v>
      </c>
      <c r="E139" s="202" t="s">
        <v>1444</v>
      </c>
      <c r="F139" s="202" t="s">
        <v>475</v>
      </c>
      <c r="G139" s="253">
        <v>0.22</v>
      </c>
      <c r="H139" s="361" t="s">
        <v>1414</v>
      </c>
      <c r="I139" s="359" t="s">
        <v>1407</v>
      </c>
      <c r="J139" s="358">
        <v>0</v>
      </c>
      <c r="K139" s="359" t="s">
        <v>1113</v>
      </c>
      <c r="L139" s="359" t="s">
        <v>1392</v>
      </c>
      <c r="M139" s="368">
        <v>2003</v>
      </c>
      <c r="N139" s="205">
        <v>41544</v>
      </c>
      <c r="O139" s="203"/>
    </row>
    <row r="140" spans="1:15" ht="27.75" customHeight="1" x14ac:dyDescent="0.25">
      <c r="A140" s="203" t="s">
        <v>1424</v>
      </c>
      <c r="B140" s="202" t="s">
        <v>573</v>
      </c>
      <c r="C140" s="203" t="s">
        <v>1445</v>
      </c>
      <c r="D140" s="202" t="s">
        <v>1446</v>
      </c>
      <c r="E140" s="202" t="s">
        <v>1447</v>
      </c>
      <c r="F140" s="202" t="s">
        <v>475</v>
      </c>
      <c r="G140" s="253">
        <v>583</v>
      </c>
      <c r="H140" s="361" t="s">
        <v>1448</v>
      </c>
      <c r="I140" s="359" t="s">
        <v>1407</v>
      </c>
      <c r="J140" s="358">
        <v>0.61799999999999999</v>
      </c>
      <c r="K140" s="359" t="s">
        <v>1113</v>
      </c>
      <c r="L140" s="359" t="s">
        <v>1408</v>
      </c>
      <c r="M140" s="368">
        <v>2001</v>
      </c>
      <c r="N140" s="205">
        <v>41603</v>
      </c>
      <c r="O140" s="203" t="s">
        <v>1449</v>
      </c>
    </row>
    <row r="141" spans="1:15" ht="27.75" customHeight="1" x14ac:dyDescent="0.25">
      <c r="A141" s="203" t="s">
        <v>1424</v>
      </c>
      <c r="B141" s="202" t="s">
        <v>573</v>
      </c>
      <c r="C141" s="203" t="s">
        <v>1445</v>
      </c>
      <c r="D141" s="202" t="s">
        <v>1446</v>
      </c>
      <c r="E141" s="202" t="s">
        <v>1447</v>
      </c>
      <c r="F141" s="202" t="s">
        <v>475</v>
      </c>
      <c r="G141" s="253">
        <v>4.78</v>
      </c>
      <c r="H141" s="361" t="s">
        <v>1450</v>
      </c>
      <c r="I141" s="359" t="s">
        <v>1407</v>
      </c>
      <c r="J141" s="358">
        <v>0.61760000000000004</v>
      </c>
      <c r="K141" s="359" t="s">
        <v>1113</v>
      </c>
      <c r="L141" s="359" t="s">
        <v>1392</v>
      </c>
      <c r="M141" s="368">
        <v>2001</v>
      </c>
      <c r="N141" s="205">
        <v>41603</v>
      </c>
      <c r="O141" s="203" t="s">
        <v>1449</v>
      </c>
    </row>
    <row r="142" spans="1:15" ht="27.75" customHeight="1" x14ac:dyDescent="0.25">
      <c r="A142" s="203" t="s">
        <v>1424</v>
      </c>
      <c r="B142" s="202" t="s">
        <v>573</v>
      </c>
      <c r="C142" s="203" t="s">
        <v>1445</v>
      </c>
      <c r="D142" s="202" t="s">
        <v>1451</v>
      </c>
      <c r="E142" s="202" t="s">
        <v>1452</v>
      </c>
      <c r="F142" s="202" t="s">
        <v>475</v>
      </c>
      <c r="G142" s="253">
        <v>26</v>
      </c>
      <c r="H142" s="361" t="s">
        <v>1448</v>
      </c>
      <c r="I142" s="359" t="s">
        <v>1407</v>
      </c>
      <c r="J142" s="358">
        <v>0</v>
      </c>
      <c r="K142" s="359" t="s">
        <v>1113</v>
      </c>
      <c r="L142" s="359" t="s">
        <v>1408</v>
      </c>
      <c r="M142" s="368">
        <v>2001</v>
      </c>
      <c r="N142" s="205">
        <v>41603</v>
      </c>
      <c r="O142" s="203" t="s">
        <v>1449</v>
      </c>
    </row>
    <row r="143" spans="1:15" ht="27.75" customHeight="1" x14ac:dyDescent="0.25">
      <c r="A143" s="203" t="s">
        <v>1424</v>
      </c>
      <c r="B143" s="202" t="s">
        <v>573</v>
      </c>
      <c r="C143" s="203" t="s">
        <v>1445</v>
      </c>
      <c r="D143" s="202" t="s">
        <v>1451</v>
      </c>
      <c r="E143" s="202" t="s">
        <v>1452</v>
      </c>
      <c r="F143" s="202" t="s">
        <v>475</v>
      </c>
      <c r="G143" s="253">
        <v>0.21</v>
      </c>
      <c r="H143" s="361" t="s">
        <v>1450</v>
      </c>
      <c r="I143" s="359" t="s">
        <v>1407</v>
      </c>
      <c r="J143" s="358">
        <v>0</v>
      </c>
      <c r="K143" s="359" t="s">
        <v>1113</v>
      </c>
      <c r="L143" s="359" t="s">
        <v>1392</v>
      </c>
      <c r="M143" s="368">
        <v>2001</v>
      </c>
      <c r="N143" s="205">
        <v>41603</v>
      </c>
      <c r="O143" s="203" t="s">
        <v>1449</v>
      </c>
    </row>
    <row r="144" spans="1:15" ht="27.75" customHeight="1" x14ac:dyDescent="0.25">
      <c r="A144" s="203" t="s">
        <v>1424</v>
      </c>
      <c r="B144" s="202" t="s">
        <v>573</v>
      </c>
      <c r="C144" s="203" t="s">
        <v>1453</v>
      </c>
      <c r="D144" s="202" t="s">
        <v>1454</v>
      </c>
      <c r="E144" s="202" t="s">
        <v>1455</v>
      </c>
      <c r="F144" s="202" t="s">
        <v>475</v>
      </c>
      <c r="G144" s="253">
        <v>97.5</v>
      </c>
      <c r="H144" s="361" t="s">
        <v>1456</v>
      </c>
      <c r="I144" s="359" t="s">
        <v>1407</v>
      </c>
      <c r="J144" s="358">
        <v>0.25740000000000002</v>
      </c>
      <c r="K144" s="359" t="s">
        <v>1113</v>
      </c>
      <c r="L144" s="359" t="s">
        <v>1408</v>
      </c>
      <c r="M144" s="368">
        <v>2003</v>
      </c>
      <c r="N144" s="205">
        <v>42061</v>
      </c>
      <c r="O144" s="203"/>
    </row>
    <row r="145" spans="1:15" ht="27.75" customHeight="1" x14ac:dyDescent="0.25">
      <c r="A145" s="203" t="s">
        <v>1424</v>
      </c>
      <c r="B145" s="202" t="s">
        <v>573</v>
      </c>
      <c r="C145" s="203" t="s">
        <v>1453</v>
      </c>
      <c r="D145" s="202" t="s">
        <v>1454</v>
      </c>
      <c r="E145" s="202" t="s">
        <v>1455</v>
      </c>
      <c r="F145" s="202" t="s">
        <v>475</v>
      </c>
      <c r="G145" s="253">
        <v>0.26700000000000002</v>
      </c>
      <c r="H145" s="361" t="s">
        <v>527</v>
      </c>
      <c r="I145" s="359" t="s">
        <v>1407</v>
      </c>
      <c r="J145" s="358">
        <v>0.25740000000000002</v>
      </c>
      <c r="K145" s="359" t="s">
        <v>1113</v>
      </c>
      <c r="L145" s="359" t="s">
        <v>1392</v>
      </c>
      <c r="M145" s="368">
        <v>2003</v>
      </c>
      <c r="N145" s="205">
        <v>42061</v>
      </c>
      <c r="O145" s="203"/>
    </row>
    <row r="146" spans="1:15" ht="27.75" customHeight="1" x14ac:dyDescent="0.25">
      <c r="A146" s="203" t="s">
        <v>1424</v>
      </c>
      <c r="B146" s="202" t="s">
        <v>573</v>
      </c>
      <c r="C146" s="203" t="s">
        <v>1453</v>
      </c>
      <c r="D146" s="202" t="s">
        <v>1457</v>
      </c>
      <c r="E146" s="202" t="s">
        <v>1458</v>
      </c>
      <c r="F146" s="202" t="s">
        <v>475</v>
      </c>
      <c r="G146" s="253">
        <v>371.1</v>
      </c>
      <c r="H146" s="361" t="s">
        <v>1456</v>
      </c>
      <c r="I146" s="359" t="s">
        <v>1407</v>
      </c>
      <c r="J146" s="358">
        <v>0.45879999999999999</v>
      </c>
      <c r="K146" s="359" t="s">
        <v>1113</v>
      </c>
      <c r="L146" s="359" t="s">
        <v>1408</v>
      </c>
      <c r="M146" s="368">
        <v>2003</v>
      </c>
      <c r="N146" s="205">
        <v>42061</v>
      </c>
      <c r="O146" s="203"/>
    </row>
    <row r="147" spans="1:15" ht="27.75" customHeight="1" x14ac:dyDescent="0.25">
      <c r="A147" s="203" t="s">
        <v>1424</v>
      </c>
      <c r="B147" s="202" t="s">
        <v>573</v>
      </c>
      <c r="C147" s="203" t="s">
        <v>1453</v>
      </c>
      <c r="D147" s="202" t="s">
        <v>1457</v>
      </c>
      <c r="E147" s="202" t="s">
        <v>1458</v>
      </c>
      <c r="F147" s="202" t="s">
        <v>475</v>
      </c>
      <c r="G147" s="253">
        <v>1.016</v>
      </c>
      <c r="H147" s="361" t="s">
        <v>527</v>
      </c>
      <c r="I147" s="359" t="s">
        <v>1407</v>
      </c>
      <c r="J147" s="358">
        <v>0.45879999999999999</v>
      </c>
      <c r="K147" s="359" t="s">
        <v>1113</v>
      </c>
      <c r="L147" s="359" t="s">
        <v>1392</v>
      </c>
      <c r="M147" s="368">
        <v>2003</v>
      </c>
      <c r="N147" s="205">
        <v>42061</v>
      </c>
      <c r="O147" s="203"/>
    </row>
    <row r="148" spans="1:15" ht="27.75" customHeight="1" x14ac:dyDescent="0.25">
      <c r="A148" s="203" t="s">
        <v>1424</v>
      </c>
      <c r="B148" s="202" t="s">
        <v>573</v>
      </c>
      <c r="C148" s="203" t="s">
        <v>1415</v>
      </c>
      <c r="D148" s="202" t="s">
        <v>1416</v>
      </c>
      <c r="E148" s="202" t="s">
        <v>1417</v>
      </c>
      <c r="F148" s="202" t="s">
        <v>505</v>
      </c>
      <c r="G148" s="253">
        <v>0.1</v>
      </c>
      <c r="H148" s="361" t="s">
        <v>1400</v>
      </c>
      <c r="I148" s="359" t="s">
        <v>1379</v>
      </c>
      <c r="J148" s="273">
        <v>0.57999999999999996</v>
      </c>
      <c r="K148" s="361" t="s">
        <v>1391</v>
      </c>
      <c r="L148" s="359" t="s">
        <v>1392</v>
      </c>
      <c r="M148" s="368">
        <v>2006</v>
      </c>
      <c r="N148" s="205">
        <v>43004</v>
      </c>
      <c r="O148" s="203" t="s">
        <v>1418</v>
      </c>
    </row>
    <row r="149" spans="1:15" ht="27.75" customHeight="1" x14ac:dyDescent="0.25">
      <c r="A149" s="203" t="s">
        <v>1424</v>
      </c>
      <c r="B149" s="202" t="s">
        <v>573</v>
      </c>
      <c r="C149" s="203" t="s">
        <v>1415</v>
      </c>
      <c r="D149" s="202" t="s">
        <v>1416</v>
      </c>
      <c r="E149" s="202" t="s">
        <v>1417</v>
      </c>
      <c r="F149" s="202" t="s">
        <v>505</v>
      </c>
      <c r="G149" s="253">
        <v>0.05</v>
      </c>
      <c r="H149" s="361" t="s">
        <v>1400</v>
      </c>
      <c r="I149" s="359" t="s">
        <v>1382</v>
      </c>
      <c r="J149" s="273">
        <v>0.57999999999999996</v>
      </c>
      <c r="K149" s="361" t="s">
        <v>1391</v>
      </c>
      <c r="L149" s="359" t="s">
        <v>1392</v>
      </c>
      <c r="M149" s="368">
        <v>2006</v>
      </c>
      <c r="N149" s="205">
        <v>43004</v>
      </c>
      <c r="O149" s="203" t="s">
        <v>1418</v>
      </c>
    </row>
    <row r="150" spans="1:15" ht="27.75" customHeight="1" x14ac:dyDescent="0.25">
      <c r="A150" s="203" t="s">
        <v>1424</v>
      </c>
      <c r="B150" s="202" t="s">
        <v>573</v>
      </c>
      <c r="C150" s="203" t="s">
        <v>1415</v>
      </c>
      <c r="D150" s="202" t="s">
        <v>1416</v>
      </c>
      <c r="E150" s="202" t="s">
        <v>1417</v>
      </c>
      <c r="F150" s="202" t="s">
        <v>505</v>
      </c>
      <c r="G150" s="253">
        <v>0.03</v>
      </c>
      <c r="H150" s="361" t="s">
        <v>1400</v>
      </c>
      <c r="I150" s="359" t="s">
        <v>1383</v>
      </c>
      <c r="J150" s="273">
        <v>0.57999999999999996</v>
      </c>
      <c r="K150" s="361" t="s">
        <v>1391</v>
      </c>
      <c r="L150" s="359" t="s">
        <v>1392</v>
      </c>
      <c r="M150" s="368">
        <v>2006</v>
      </c>
      <c r="N150" s="205">
        <v>43004</v>
      </c>
      <c r="O150" s="203" t="s">
        <v>1418</v>
      </c>
    </row>
    <row r="151" spans="1:15" ht="27.75" customHeight="1" x14ac:dyDescent="0.25">
      <c r="A151" s="203" t="s">
        <v>1424</v>
      </c>
      <c r="B151" s="202" t="s">
        <v>573</v>
      </c>
      <c r="C151" s="203" t="s">
        <v>1415</v>
      </c>
      <c r="D151" s="202" t="s">
        <v>1416</v>
      </c>
      <c r="E151" s="202" t="s">
        <v>1417</v>
      </c>
      <c r="F151" s="202" t="s">
        <v>505</v>
      </c>
      <c r="G151" s="253">
        <v>0.02</v>
      </c>
      <c r="H151" s="361" t="s">
        <v>1400</v>
      </c>
      <c r="I151" s="359" t="s">
        <v>1384</v>
      </c>
      <c r="J151" s="273">
        <v>0.57999999999999996</v>
      </c>
      <c r="K151" s="361" t="s">
        <v>1391</v>
      </c>
      <c r="L151" s="359" t="s">
        <v>1392</v>
      </c>
      <c r="M151" s="368">
        <v>2006</v>
      </c>
      <c r="N151" s="205">
        <v>43004</v>
      </c>
      <c r="O151" s="203" t="s">
        <v>1418</v>
      </c>
    </row>
    <row r="152" spans="1:15" ht="27.75" customHeight="1" x14ac:dyDescent="0.25">
      <c r="A152" s="203" t="s">
        <v>1424</v>
      </c>
      <c r="B152" s="202" t="s">
        <v>573</v>
      </c>
      <c r="C152" s="203" t="s">
        <v>1415</v>
      </c>
      <c r="D152" s="202" t="s">
        <v>1416</v>
      </c>
      <c r="E152" s="202" t="s">
        <v>1417</v>
      </c>
      <c r="F152" s="202" t="s">
        <v>505</v>
      </c>
      <c r="G152" s="253">
        <v>0.01</v>
      </c>
      <c r="H152" s="361" t="s">
        <v>1400</v>
      </c>
      <c r="I152" s="359" t="s">
        <v>1385</v>
      </c>
      <c r="J152" s="273">
        <v>0.57999999999999996</v>
      </c>
      <c r="K152" s="361" t="s">
        <v>1391</v>
      </c>
      <c r="L152" s="359" t="s">
        <v>1392</v>
      </c>
      <c r="M152" s="368">
        <v>2006</v>
      </c>
      <c r="N152" s="205">
        <v>43004</v>
      </c>
      <c r="O152" s="203" t="s">
        <v>1418</v>
      </c>
    </row>
    <row r="153" spans="1:15" ht="27.75" customHeight="1" x14ac:dyDescent="0.25">
      <c r="A153" s="203" t="s">
        <v>1424</v>
      </c>
      <c r="B153" s="202" t="s">
        <v>573</v>
      </c>
      <c r="C153" s="203" t="s">
        <v>1459</v>
      </c>
      <c r="D153" s="202" t="s">
        <v>574</v>
      </c>
      <c r="E153" s="202" t="s">
        <v>1460</v>
      </c>
      <c r="F153" s="202" t="s">
        <v>475</v>
      </c>
      <c r="G153" s="253">
        <v>201</v>
      </c>
      <c r="H153" s="361" t="s">
        <v>1433</v>
      </c>
      <c r="I153" s="359" t="s">
        <v>1407</v>
      </c>
      <c r="J153" s="358">
        <v>0.16600000000000001</v>
      </c>
      <c r="K153" s="359" t="s">
        <v>1113</v>
      </c>
      <c r="L153" s="359" t="s">
        <v>1408</v>
      </c>
      <c r="M153" s="368">
        <v>2002</v>
      </c>
      <c r="N153" s="205">
        <v>40388</v>
      </c>
      <c r="O153" s="203"/>
    </row>
    <row r="154" spans="1:15" ht="27.75" customHeight="1" x14ac:dyDescent="0.25">
      <c r="A154" s="203" t="s">
        <v>1424</v>
      </c>
      <c r="B154" s="202" t="s">
        <v>573</v>
      </c>
      <c r="C154" s="203" t="s">
        <v>1459</v>
      </c>
      <c r="D154" s="202" t="s">
        <v>574</v>
      </c>
      <c r="E154" s="202" t="s">
        <v>1460</v>
      </c>
      <c r="F154" s="202" t="s">
        <v>475</v>
      </c>
      <c r="G154" s="253">
        <v>0.55000000000000004</v>
      </c>
      <c r="H154" s="361" t="s">
        <v>1414</v>
      </c>
      <c r="I154" s="359" t="s">
        <v>1407</v>
      </c>
      <c r="J154" s="358">
        <v>0.16600000000000001</v>
      </c>
      <c r="K154" s="359" t="s">
        <v>1113</v>
      </c>
      <c r="L154" s="359" t="s">
        <v>1392</v>
      </c>
      <c r="M154" s="368">
        <v>2002</v>
      </c>
      <c r="N154" s="205">
        <v>40388</v>
      </c>
      <c r="O154" s="203"/>
    </row>
    <row r="155" spans="1:15" ht="27.75" customHeight="1" x14ac:dyDescent="0.25">
      <c r="A155" s="203" t="s">
        <v>1424</v>
      </c>
      <c r="B155" s="202" t="s">
        <v>573</v>
      </c>
      <c r="C155" s="203" t="s">
        <v>1403</v>
      </c>
      <c r="D155" s="202" t="s">
        <v>1404</v>
      </c>
      <c r="E155" s="202" t="s">
        <v>1405</v>
      </c>
      <c r="F155" s="202" t="s">
        <v>475</v>
      </c>
      <c r="G155" s="253">
        <v>154</v>
      </c>
      <c r="H155" s="361" t="s">
        <v>1406</v>
      </c>
      <c r="I155" s="359" t="s">
        <v>1407</v>
      </c>
      <c r="J155" s="208">
        <v>0</v>
      </c>
      <c r="K155" s="359" t="s">
        <v>22</v>
      </c>
      <c r="L155" s="359" t="s">
        <v>1408</v>
      </c>
      <c r="M155" s="368" t="s">
        <v>1407</v>
      </c>
      <c r="N155" s="205">
        <v>42486</v>
      </c>
      <c r="O155" s="203"/>
    </row>
    <row r="156" spans="1:15" ht="27.75" customHeight="1" x14ac:dyDescent="0.25">
      <c r="A156" s="203" t="s">
        <v>1424</v>
      </c>
      <c r="B156" s="202" t="s">
        <v>573</v>
      </c>
      <c r="C156" s="203" t="s">
        <v>1461</v>
      </c>
      <c r="D156" s="202" t="s">
        <v>1462</v>
      </c>
      <c r="E156" s="202" t="s">
        <v>1463</v>
      </c>
      <c r="F156" s="202" t="s">
        <v>475</v>
      </c>
      <c r="G156" s="254">
        <v>21534261</v>
      </c>
      <c r="H156" s="361" t="s">
        <v>1433</v>
      </c>
      <c r="I156" s="359" t="s">
        <v>1407</v>
      </c>
      <c r="J156" s="359" t="s">
        <v>1380</v>
      </c>
      <c r="K156" s="359" t="s">
        <v>8</v>
      </c>
      <c r="L156" s="359" t="s">
        <v>1408</v>
      </c>
      <c r="M156" s="368" t="s">
        <v>1407</v>
      </c>
      <c r="N156" s="205">
        <v>42530</v>
      </c>
      <c r="O156" s="203"/>
    </row>
    <row r="157" spans="1:15" ht="27.75" customHeight="1" x14ac:dyDescent="0.25">
      <c r="A157" s="203" t="s">
        <v>1424</v>
      </c>
      <c r="B157" s="202" t="s">
        <v>573</v>
      </c>
      <c r="C157" s="203" t="s">
        <v>1461</v>
      </c>
      <c r="D157" s="202" t="s">
        <v>1462</v>
      </c>
      <c r="E157" s="202" t="s">
        <v>1463</v>
      </c>
      <c r="F157" s="202" t="s">
        <v>475</v>
      </c>
      <c r="G157" s="254">
        <v>58998</v>
      </c>
      <c r="H157" s="361" t="s">
        <v>1414</v>
      </c>
      <c r="I157" s="359" t="s">
        <v>1407</v>
      </c>
      <c r="J157" s="359" t="s">
        <v>1380</v>
      </c>
      <c r="K157" s="359" t="s">
        <v>8</v>
      </c>
      <c r="L157" s="359" t="s">
        <v>1392</v>
      </c>
      <c r="M157" s="368" t="s">
        <v>1407</v>
      </c>
      <c r="N157" s="205">
        <v>42530</v>
      </c>
      <c r="O157" s="203"/>
    </row>
    <row r="158" spans="1:15" ht="27.75" customHeight="1" x14ac:dyDescent="0.25">
      <c r="A158" s="203" t="s">
        <v>1424</v>
      </c>
      <c r="B158" s="202" t="s">
        <v>573</v>
      </c>
      <c r="C158" s="203" t="s">
        <v>1461</v>
      </c>
      <c r="D158" s="202" t="s">
        <v>1457</v>
      </c>
      <c r="E158" s="202" t="s">
        <v>1458</v>
      </c>
      <c r="F158" s="202" t="s">
        <v>475</v>
      </c>
      <c r="G158" s="254">
        <v>2943971</v>
      </c>
      <c r="H158" s="361" t="s">
        <v>1433</v>
      </c>
      <c r="I158" s="359" t="s">
        <v>1407</v>
      </c>
      <c r="J158" s="359" t="s">
        <v>1380</v>
      </c>
      <c r="K158" s="359" t="s">
        <v>8</v>
      </c>
      <c r="L158" s="359" t="s">
        <v>1408</v>
      </c>
      <c r="M158" s="368" t="s">
        <v>1407</v>
      </c>
      <c r="N158" s="205">
        <v>42530</v>
      </c>
      <c r="O158" s="203"/>
    </row>
    <row r="159" spans="1:15" ht="27.75" customHeight="1" x14ac:dyDescent="0.25">
      <c r="A159" s="203" t="s">
        <v>1424</v>
      </c>
      <c r="B159" s="202" t="s">
        <v>573</v>
      </c>
      <c r="C159" s="203" t="s">
        <v>1461</v>
      </c>
      <c r="D159" s="202" t="s">
        <v>1457</v>
      </c>
      <c r="E159" s="202" t="s">
        <v>1458</v>
      </c>
      <c r="F159" s="202" t="s">
        <v>475</v>
      </c>
      <c r="G159" s="254">
        <v>8066</v>
      </c>
      <c r="H159" s="361" t="s">
        <v>1414</v>
      </c>
      <c r="I159" s="359" t="s">
        <v>1407</v>
      </c>
      <c r="J159" s="359" t="s">
        <v>1380</v>
      </c>
      <c r="K159" s="359" t="s">
        <v>8</v>
      </c>
      <c r="L159" s="359" t="s">
        <v>1392</v>
      </c>
      <c r="M159" s="368" t="s">
        <v>1407</v>
      </c>
      <c r="N159" s="205">
        <v>42530</v>
      </c>
      <c r="O159" s="203"/>
    </row>
    <row r="160" spans="1:15" ht="27.75" customHeight="1" x14ac:dyDescent="0.25">
      <c r="A160" s="203" t="s">
        <v>1424</v>
      </c>
      <c r="B160" s="202" t="s">
        <v>573</v>
      </c>
      <c r="C160" s="203" t="s">
        <v>1461</v>
      </c>
      <c r="D160" s="202" t="s">
        <v>574</v>
      </c>
      <c r="E160" s="202" t="s">
        <v>1460</v>
      </c>
      <c r="F160" s="202" t="s">
        <v>475</v>
      </c>
      <c r="G160" s="254">
        <v>303409</v>
      </c>
      <c r="H160" s="361" t="s">
        <v>1433</v>
      </c>
      <c r="I160" s="359" t="s">
        <v>1407</v>
      </c>
      <c r="J160" s="359" t="s">
        <v>1380</v>
      </c>
      <c r="K160" s="359" t="s">
        <v>8</v>
      </c>
      <c r="L160" s="359" t="s">
        <v>1408</v>
      </c>
      <c r="M160" s="368" t="s">
        <v>1407</v>
      </c>
      <c r="N160" s="205">
        <v>42530</v>
      </c>
      <c r="O160" s="203"/>
    </row>
    <row r="161" spans="1:15" ht="27.75" customHeight="1" x14ac:dyDescent="0.25">
      <c r="A161" s="203" t="s">
        <v>1424</v>
      </c>
      <c r="B161" s="202" t="s">
        <v>573</v>
      </c>
      <c r="C161" s="203" t="s">
        <v>1461</v>
      </c>
      <c r="D161" s="202" t="s">
        <v>574</v>
      </c>
      <c r="E161" s="202" t="s">
        <v>1460</v>
      </c>
      <c r="F161" s="202" t="s">
        <v>475</v>
      </c>
      <c r="G161" s="254">
        <v>831</v>
      </c>
      <c r="H161" s="361" t="s">
        <v>1414</v>
      </c>
      <c r="I161" s="359" t="s">
        <v>1407</v>
      </c>
      <c r="J161" s="359" t="s">
        <v>1380</v>
      </c>
      <c r="K161" s="359" t="s">
        <v>8</v>
      </c>
      <c r="L161" s="359" t="s">
        <v>1392</v>
      </c>
      <c r="M161" s="368" t="s">
        <v>1407</v>
      </c>
      <c r="N161" s="205">
        <v>42530</v>
      </c>
      <c r="O161" s="203"/>
    </row>
    <row r="162" spans="1:15" ht="27.75" customHeight="1" x14ac:dyDescent="0.25">
      <c r="A162" s="203" t="s">
        <v>1424</v>
      </c>
      <c r="B162" s="202" t="s">
        <v>573</v>
      </c>
      <c r="C162" s="203" t="s">
        <v>1397</v>
      </c>
      <c r="D162" s="202" t="s">
        <v>1464</v>
      </c>
      <c r="E162" s="202" t="s">
        <v>1465</v>
      </c>
      <c r="F162" s="202" t="s">
        <v>475</v>
      </c>
      <c r="G162" s="253">
        <v>396</v>
      </c>
      <c r="H162" s="361" t="s">
        <v>1400</v>
      </c>
      <c r="I162" s="359" t="s">
        <v>1379</v>
      </c>
      <c r="J162" s="358">
        <v>0</v>
      </c>
      <c r="K162" s="359" t="s">
        <v>1391</v>
      </c>
      <c r="L162" s="359" t="s">
        <v>1392</v>
      </c>
      <c r="M162" s="368">
        <v>2010</v>
      </c>
      <c r="N162" s="207" t="s">
        <v>1401</v>
      </c>
      <c r="O162" s="203"/>
    </row>
    <row r="163" spans="1:15" ht="27.75" customHeight="1" x14ac:dyDescent="0.25">
      <c r="A163" s="203" t="s">
        <v>1424</v>
      </c>
      <c r="B163" s="202" t="s">
        <v>573</v>
      </c>
      <c r="C163" s="203" t="s">
        <v>1397</v>
      </c>
      <c r="D163" s="202" t="s">
        <v>1464</v>
      </c>
      <c r="E163" s="202" t="s">
        <v>1465</v>
      </c>
      <c r="F163" s="202" t="s">
        <v>475</v>
      </c>
      <c r="G163" s="253">
        <v>96.8</v>
      </c>
      <c r="H163" s="361" t="s">
        <v>1400</v>
      </c>
      <c r="I163" s="359" t="s">
        <v>1382</v>
      </c>
      <c r="J163" s="210">
        <v>4.8000000000000001E-2</v>
      </c>
      <c r="K163" s="359" t="s">
        <v>1391</v>
      </c>
      <c r="L163" s="359" t="s">
        <v>1392</v>
      </c>
      <c r="M163" s="368">
        <v>2010</v>
      </c>
      <c r="N163" s="207" t="s">
        <v>1401</v>
      </c>
      <c r="O163" s="203"/>
    </row>
    <row r="164" spans="1:15" ht="27.75" customHeight="1" x14ac:dyDescent="0.25">
      <c r="A164" s="203" t="s">
        <v>1424</v>
      </c>
      <c r="B164" s="202" t="s">
        <v>573</v>
      </c>
      <c r="C164" s="203" t="s">
        <v>1397</v>
      </c>
      <c r="D164" s="202" t="s">
        <v>1464</v>
      </c>
      <c r="E164" s="202" t="s">
        <v>1465</v>
      </c>
      <c r="F164" s="202" t="s">
        <v>475</v>
      </c>
      <c r="G164" s="253">
        <v>23.6</v>
      </c>
      <c r="H164" s="361" t="s">
        <v>1400</v>
      </c>
      <c r="I164" s="359" t="s">
        <v>1383</v>
      </c>
      <c r="J164" s="358">
        <v>0.44</v>
      </c>
      <c r="K164" s="359" t="s">
        <v>1391</v>
      </c>
      <c r="L164" s="359" t="s">
        <v>1392</v>
      </c>
      <c r="M164" s="368">
        <v>2010</v>
      </c>
      <c r="N164" s="207" t="s">
        <v>1401</v>
      </c>
      <c r="O164" s="203"/>
    </row>
    <row r="165" spans="1:15" ht="27.75" customHeight="1" x14ac:dyDescent="0.25">
      <c r="A165" s="203" t="s">
        <v>1424</v>
      </c>
      <c r="B165" s="202" t="s">
        <v>573</v>
      </c>
      <c r="C165" s="203" t="s">
        <v>1397</v>
      </c>
      <c r="D165" s="202" t="s">
        <v>1464</v>
      </c>
      <c r="E165" s="202" t="s">
        <v>1465</v>
      </c>
      <c r="F165" s="202" t="s">
        <v>475</v>
      </c>
      <c r="G165" s="253">
        <v>4.93</v>
      </c>
      <c r="H165" s="361" t="s">
        <v>1400</v>
      </c>
      <c r="I165" s="359" t="s">
        <v>1384</v>
      </c>
      <c r="J165" s="359" t="s">
        <v>1402</v>
      </c>
      <c r="K165" s="359" t="s">
        <v>1391</v>
      </c>
      <c r="L165" s="359" t="s">
        <v>1392</v>
      </c>
      <c r="M165" s="368">
        <v>2010</v>
      </c>
      <c r="N165" s="207" t="s">
        <v>1401</v>
      </c>
      <c r="O165" s="203"/>
    </row>
    <row r="166" spans="1:15" ht="27.75" customHeight="1" x14ac:dyDescent="0.25">
      <c r="A166" s="203" t="s">
        <v>1424</v>
      </c>
      <c r="B166" s="202" t="s">
        <v>573</v>
      </c>
      <c r="C166" s="203" t="s">
        <v>1397</v>
      </c>
      <c r="D166" s="202" t="s">
        <v>1464</v>
      </c>
      <c r="E166" s="202" t="s">
        <v>1465</v>
      </c>
      <c r="F166" s="202" t="s">
        <v>475</v>
      </c>
      <c r="G166" s="253">
        <v>1.75</v>
      </c>
      <c r="H166" s="361" t="s">
        <v>1400</v>
      </c>
      <c r="I166" s="359" t="s">
        <v>1385</v>
      </c>
      <c r="J166" s="359" t="s">
        <v>1402</v>
      </c>
      <c r="K166" s="359" t="s">
        <v>1391</v>
      </c>
      <c r="L166" s="359" t="s">
        <v>1392</v>
      </c>
      <c r="M166" s="368">
        <v>2010</v>
      </c>
      <c r="N166" s="207" t="s">
        <v>1401</v>
      </c>
      <c r="O166" s="203"/>
    </row>
    <row r="167" spans="1:15" ht="27.75" customHeight="1" x14ac:dyDescent="0.25">
      <c r="A167" s="203" t="s">
        <v>1424</v>
      </c>
      <c r="B167" s="202" t="s">
        <v>573</v>
      </c>
      <c r="C167" s="203" t="s">
        <v>1466</v>
      </c>
      <c r="D167" s="202" t="s">
        <v>1467</v>
      </c>
      <c r="E167" s="202" t="s">
        <v>1468</v>
      </c>
      <c r="F167" s="202" t="s">
        <v>505</v>
      </c>
      <c r="G167" s="253">
        <v>0.1</v>
      </c>
      <c r="H167" s="361" t="s">
        <v>1433</v>
      </c>
      <c r="I167" s="359" t="s">
        <v>1407</v>
      </c>
      <c r="J167" s="358">
        <v>0.76</v>
      </c>
      <c r="K167" s="359" t="s">
        <v>1113</v>
      </c>
      <c r="L167" s="359" t="s">
        <v>1408</v>
      </c>
      <c r="M167" s="368">
        <v>2007</v>
      </c>
      <c r="N167" s="205">
        <v>41732</v>
      </c>
      <c r="O167" s="203"/>
    </row>
    <row r="168" spans="1:15" ht="27.75" customHeight="1" x14ac:dyDescent="0.25">
      <c r="A168" s="203" t="s">
        <v>1424</v>
      </c>
      <c r="B168" s="202" t="s">
        <v>573</v>
      </c>
      <c r="C168" s="203" t="s">
        <v>1466</v>
      </c>
      <c r="D168" s="202" t="s">
        <v>1467</v>
      </c>
      <c r="E168" s="202" t="s">
        <v>1468</v>
      </c>
      <c r="F168" s="202" t="s">
        <v>505</v>
      </c>
      <c r="G168" s="253">
        <v>1E-3</v>
      </c>
      <c r="H168" s="361" t="s">
        <v>1414</v>
      </c>
      <c r="I168" s="359" t="s">
        <v>1407</v>
      </c>
      <c r="J168" s="358">
        <v>0.76</v>
      </c>
      <c r="K168" s="359" t="s">
        <v>1113</v>
      </c>
      <c r="L168" s="359" t="s">
        <v>1392</v>
      </c>
      <c r="M168" s="368">
        <v>2007</v>
      </c>
      <c r="N168" s="205">
        <v>41732</v>
      </c>
      <c r="O168" s="203"/>
    </row>
    <row r="169" spans="1:15" ht="27.75" hidden="1" customHeight="1" x14ac:dyDescent="0.25">
      <c r="A169" s="203" t="s">
        <v>1469</v>
      </c>
      <c r="B169" s="202" t="s">
        <v>512</v>
      </c>
      <c r="C169" s="203" t="s">
        <v>24</v>
      </c>
      <c r="D169" s="202" t="s">
        <v>724</v>
      </c>
      <c r="E169" s="202" t="s">
        <v>1470</v>
      </c>
      <c r="F169" s="202" t="s">
        <v>505</v>
      </c>
      <c r="G169" s="253">
        <v>114</v>
      </c>
      <c r="H169" s="361" t="s">
        <v>1433</v>
      </c>
      <c r="I169" s="359" t="s">
        <v>1407</v>
      </c>
      <c r="J169" s="358">
        <v>0.53280000000000005</v>
      </c>
      <c r="K169" s="359" t="s">
        <v>1113</v>
      </c>
      <c r="L169" s="359" t="s">
        <v>1408</v>
      </c>
      <c r="M169" s="368">
        <v>2008</v>
      </c>
      <c r="N169" s="205">
        <v>40816</v>
      </c>
      <c r="O169" s="203"/>
    </row>
    <row r="170" spans="1:15" ht="27.75" hidden="1" customHeight="1" x14ac:dyDescent="0.25">
      <c r="A170" s="203" t="s">
        <v>1469</v>
      </c>
      <c r="B170" s="202" t="s">
        <v>512</v>
      </c>
      <c r="C170" s="203" t="s">
        <v>24</v>
      </c>
      <c r="D170" s="202" t="s">
        <v>724</v>
      </c>
      <c r="E170" s="202" t="s">
        <v>1470</v>
      </c>
      <c r="F170" s="202" t="s">
        <v>505</v>
      </c>
      <c r="G170" s="253">
        <v>0.312</v>
      </c>
      <c r="H170" s="361" t="s">
        <v>1414</v>
      </c>
      <c r="I170" s="359" t="s">
        <v>1407</v>
      </c>
      <c r="J170" s="358">
        <v>0.53280000000000005</v>
      </c>
      <c r="K170" s="359" t="s">
        <v>1113</v>
      </c>
      <c r="L170" s="359" t="s">
        <v>1392</v>
      </c>
      <c r="M170" s="368">
        <v>2008</v>
      </c>
      <c r="N170" s="205">
        <v>40816</v>
      </c>
      <c r="O170" s="203"/>
    </row>
    <row r="171" spans="1:15" ht="27.75" hidden="1" customHeight="1" x14ac:dyDescent="0.25">
      <c r="A171" s="203" t="s">
        <v>1469</v>
      </c>
      <c r="B171" s="202" t="s">
        <v>512</v>
      </c>
      <c r="C171" s="203" t="s">
        <v>1471</v>
      </c>
      <c r="D171" s="202" t="s">
        <v>676</v>
      </c>
      <c r="E171" s="202" t="s">
        <v>1472</v>
      </c>
      <c r="F171" s="202" t="s">
        <v>505</v>
      </c>
      <c r="G171" s="253">
        <v>48</v>
      </c>
      <c r="H171" s="361" t="s">
        <v>1433</v>
      </c>
      <c r="I171" s="359" t="s">
        <v>1407</v>
      </c>
      <c r="J171" s="358">
        <v>0.83950000000000002</v>
      </c>
      <c r="K171" s="359" t="s">
        <v>1113</v>
      </c>
      <c r="L171" s="359" t="s">
        <v>1408</v>
      </c>
      <c r="M171" s="368">
        <v>2005</v>
      </c>
      <c r="N171" s="205">
        <v>39911</v>
      </c>
      <c r="O171" s="203"/>
    </row>
    <row r="172" spans="1:15" ht="27.75" hidden="1" customHeight="1" x14ac:dyDescent="0.25">
      <c r="A172" s="203" t="s">
        <v>1469</v>
      </c>
      <c r="B172" s="202" t="s">
        <v>512</v>
      </c>
      <c r="C172" s="203" t="s">
        <v>1471</v>
      </c>
      <c r="D172" s="202" t="s">
        <v>676</v>
      </c>
      <c r="E172" s="202" t="s">
        <v>1472</v>
      </c>
      <c r="F172" s="202" t="s">
        <v>505</v>
      </c>
      <c r="G172" s="253">
        <v>0.13</v>
      </c>
      <c r="H172" s="361" t="s">
        <v>1414</v>
      </c>
      <c r="I172" s="359" t="s">
        <v>1407</v>
      </c>
      <c r="J172" s="358">
        <v>0.84150000000000003</v>
      </c>
      <c r="K172" s="359" t="s">
        <v>1113</v>
      </c>
      <c r="L172" s="359" t="s">
        <v>1392</v>
      </c>
      <c r="M172" s="368">
        <v>2005</v>
      </c>
      <c r="N172" s="205">
        <v>39911</v>
      </c>
      <c r="O172" s="203"/>
    </row>
    <row r="173" spans="1:15" ht="27.75" hidden="1" customHeight="1" x14ac:dyDescent="0.25">
      <c r="A173" s="203" t="s">
        <v>1469</v>
      </c>
      <c r="B173" s="202" t="s">
        <v>512</v>
      </c>
      <c r="C173" s="203" t="s">
        <v>1471</v>
      </c>
      <c r="D173" s="202" t="s">
        <v>739</v>
      </c>
      <c r="E173" s="202" t="s">
        <v>1473</v>
      </c>
      <c r="F173" s="202" t="s">
        <v>505</v>
      </c>
      <c r="G173" s="253">
        <v>63</v>
      </c>
      <c r="H173" s="361" t="s">
        <v>1433</v>
      </c>
      <c r="I173" s="359" t="s">
        <v>1407</v>
      </c>
      <c r="J173" s="358">
        <v>0.72840000000000005</v>
      </c>
      <c r="K173" s="359" t="s">
        <v>1113</v>
      </c>
      <c r="L173" s="359" t="s">
        <v>1408</v>
      </c>
      <c r="M173" s="368">
        <v>2005</v>
      </c>
      <c r="N173" s="205">
        <v>39911</v>
      </c>
      <c r="O173" s="203"/>
    </row>
    <row r="174" spans="1:15" ht="27.75" hidden="1" customHeight="1" x14ac:dyDescent="0.25">
      <c r="A174" s="203" t="s">
        <v>1469</v>
      </c>
      <c r="B174" s="202" t="s">
        <v>512</v>
      </c>
      <c r="C174" s="203" t="s">
        <v>1471</v>
      </c>
      <c r="D174" s="202" t="s">
        <v>739</v>
      </c>
      <c r="E174" s="202" t="s">
        <v>1473</v>
      </c>
      <c r="F174" s="202" t="s">
        <v>505</v>
      </c>
      <c r="G174" s="253">
        <v>0.17</v>
      </c>
      <c r="H174" s="361" t="s">
        <v>1414</v>
      </c>
      <c r="I174" s="359" t="s">
        <v>1407</v>
      </c>
      <c r="J174" s="358">
        <v>0.73440000000000005</v>
      </c>
      <c r="K174" s="359" t="s">
        <v>1113</v>
      </c>
      <c r="L174" s="359" t="s">
        <v>1392</v>
      </c>
      <c r="M174" s="368">
        <v>2005</v>
      </c>
      <c r="N174" s="205">
        <v>39911</v>
      </c>
      <c r="O174" s="203"/>
    </row>
    <row r="175" spans="1:15" ht="27.75" hidden="1" customHeight="1" x14ac:dyDescent="0.25">
      <c r="A175" s="203" t="s">
        <v>1469</v>
      </c>
      <c r="B175" s="202" t="s">
        <v>512</v>
      </c>
      <c r="C175" s="203" t="s">
        <v>1376</v>
      </c>
      <c r="D175" s="202" t="s">
        <v>524</v>
      </c>
      <c r="E175" s="202" t="s">
        <v>1474</v>
      </c>
      <c r="F175" s="202" t="s">
        <v>475</v>
      </c>
      <c r="G175" s="253">
        <v>5.99</v>
      </c>
      <c r="H175" s="361" t="s">
        <v>1378</v>
      </c>
      <c r="I175" s="359" t="s">
        <v>1379</v>
      </c>
      <c r="J175" s="359" t="s">
        <v>1380</v>
      </c>
      <c r="K175" s="359" t="s">
        <v>9</v>
      </c>
      <c r="L175" s="359" t="s">
        <v>1381</v>
      </c>
      <c r="M175" s="368">
        <v>1988</v>
      </c>
      <c r="N175" s="205">
        <v>38812</v>
      </c>
      <c r="O175" s="203"/>
    </row>
    <row r="176" spans="1:15" ht="27.75" hidden="1" customHeight="1" x14ac:dyDescent="0.25">
      <c r="A176" s="203" t="s">
        <v>1469</v>
      </c>
      <c r="B176" s="202" t="s">
        <v>512</v>
      </c>
      <c r="C176" s="203" t="s">
        <v>1376</v>
      </c>
      <c r="D176" s="202" t="s">
        <v>524</v>
      </c>
      <c r="E176" s="202" t="s">
        <v>1474</v>
      </c>
      <c r="F176" s="202" t="s">
        <v>475</v>
      </c>
      <c r="G176" s="253">
        <v>1.57</v>
      </c>
      <c r="H176" s="361" t="s">
        <v>1378</v>
      </c>
      <c r="I176" s="359" t="s">
        <v>1382</v>
      </c>
      <c r="J176" s="359" t="s">
        <v>1380</v>
      </c>
      <c r="K176" s="359" t="s">
        <v>9</v>
      </c>
      <c r="L176" s="359" t="s">
        <v>1381</v>
      </c>
      <c r="M176" s="368">
        <v>1988</v>
      </c>
      <c r="N176" s="205">
        <v>38812</v>
      </c>
      <c r="O176" s="203"/>
    </row>
    <row r="177" spans="1:15" ht="27.75" hidden="1" customHeight="1" x14ac:dyDescent="0.25">
      <c r="A177" s="203" t="s">
        <v>1469</v>
      </c>
      <c r="B177" s="202" t="s">
        <v>512</v>
      </c>
      <c r="C177" s="203" t="s">
        <v>1376</v>
      </c>
      <c r="D177" s="202" t="s">
        <v>524</v>
      </c>
      <c r="E177" s="202" t="s">
        <v>1474</v>
      </c>
      <c r="F177" s="202" t="s">
        <v>475</v>
      </c>
      <c r="G177" s="253">
        <v>0.36</v>
      </c>
      <c r="H177" s="361" t="s">
        <v>1378</v>
      </c>
      <c r="I177" s="359" t="s">
        <v>1383</v>
      </c>
      <c r="J177" s="359" t="s">
        <v>1380</v>
      </c>
      <c r="K177" s="359" t="s">
        <v>9</v>
      </c>
      <c r="L177" s="359" t="s">
        <v>1381</v>
      </c>
      <c r="M177" s="368">
        <v>1988</v>
      </c>
      <c r="N177" s="205">
        <v>38812</v>
      </c>
      <c r="O177" s="203"/>
    </row>
    <row r="178" spans="1:15" ht="27.75" hidden="1" customHeight="1" x14ac:dyDescent="0.25">
      <c r="A178" s="203" t="s">
        <v>1469</v>
      </c>
      <c r="B178" s="202" t="s">
        <v>512</v>
      </c>
      <c r="C178" s="203" t="s">
        <v>1376</v>
      </c>
      <c r="D178" s="202" t="s">
        <v>524</v>
      </c>
      <c r="E178" s="202" t="s">
        <v>1474</v>
      </c>
      <c r="F178" s="202" t="s">
        <v>475</v>
      </c>
      <c r="G178" s="253" t="s">
        <v>515</v>
      </c>
      <c r="H178" s="361" t="s">
        <v>1378</v>
      </c>
      <c r="I178" s="359" t="s">
        <v>1384</v>
      </c>
      <c r="J178" s="359" t="s">
        <v>1380</v>
      </c>
      <c r="K178" s="359" t="s">
        <v>9</v>
      </c>
      <c r="L178" s="359" t="s">
        <v>1381</v>
      </c>
      <c r="M178" s="368">
        <v>1988</v>
      </c>
      <c r="N178" s="205">
        <v>38812</v>
      </c>
      <c r="O178" s="203"/>
    </row>
    <row r="179" spans="1:15" ht="27.75" hidden="1" customHeight="1" x14ac:dyDescent="0.25">
      <c r="A179" s="203" t="s">
        <v>1469</v>
      </c>
      <c r="B179" s="202" t="s">
        <v>512</v>
      </c>
      <c r="C179" s="203" t="s">
        <v>1376</v>
      </c>
      <c r="D179" s="202" t="s">
        <v>524</v>
      </c>
      <c r="E179" s="202" t="s">
        <v>1474</v>
      </c>
      <c r="F179" s="202" t="s">
        <v>475</v>
      </c>
      <c r="G179" s="253" t="s">
        <v>515</v>
      </c>
      <c r="H179" s="361" t="s">
        <v>1378</v>
      </c>
      <c r="I179" s="359" t="s">
        <v>1385</v>
      </c>
      <c r="J179" s="359" t="s">
        <v>1380</v>
      </c>
      <c r="K179" s="359" t="s">
        <v>9</v>
      </c>
      <c r="L179" s="359" t="s">
        <v>1381</v>
      </c>
      <c r="M179" s="368">
        <v>1988</v>
      </c>
      <c r="N179" s="205">
        <v>38812</v>
      </c>
      <c r="O179" s="203"/>
    </row>
    <row r="180" spans="1:15" ht="27.75" hidden="1" customHeight="1" x14ac:dyDescent="0.25">
      <c r="A180" s="203" t="s">
        <v>1469</v>
      </c>
      <c r="B180" s="202" t="s">
        <v>512</v>
      </c>
      <c r="C180" s="203" t="s">
        <v>1376</v>
      </c>
      <c r="D180" s="203" t="s">
        <v>1475</v>
      </c>
      <c r="E180" s="202" t="s">
        <v>1474</v>
      </c>
      <c r="F180" s="202" t="s">
        <v>475</v>
      </c>
      <c r="G180" s="253">
        <v>8.6199999999999992</v>
      </c>
      <c r="H180" s="361" t="s">
        <v>1378</v>
      </c>
      <c r="I180" s="359" t="s">
        <v>1379</v>
      </c>
      <c r="J180" s="359" t="s">
        <v>1380</v>
      </c>
      <c r="K180" s="359" t="s">
        <v>9</v>
      </c>
      <c r="L180" s="359" t="s">
        <v>1381</v>
      </c>
      <c r="M180" s="368">
        <v>1988</v>
      </c>
      <c r="N180" s="205">
        <v>38812</v>
      </c>
      <c r="O180" s="203"/>
    </row>
    <row r="181" spans="1:15" ht="29.25" hidden="1" customHeight="1" x14ac:dyDescent="0.25">
      <c r="A181" s="203" t="s">
        <v>1469</v>
      </c>
      <c r="B181" s="202" t="s">
        <v>512</v>
      </c>
      <c r="C181" s="203" t="s">
        <v>1376</v>
      </c>
      <c r="D181" s="203" t="s">
        <v>1475</v>
      </c>
      <c r="E181" s="202" t="s">
        <v>1474</v>
      </c>
      <c r="F181" s="202" t="s">
        <v>475</v>
      </c>
      <c r="G181" s="253">
        <v>3.09</v>
      </c>
      <c r="H181" s="361" t="s">
        <v>1378</v>
      </c>
      <c r="I181" s="359" t="s">
        <v>1382</v>
      </c>
      <c r="J181" s="359" t="s">
        <v>1380</v>
      </c>
      <c r="K181" s="359" t="s">
        <v>9</v>
      </c>
      <c r="L181" s="359" t="s">
        <v>1381</v>
      </c>
      <c r="M181" s="368">
        <v>1988</v>
      </c>
      <c r="N181" s="205">
        <v>38812</v>
      </c>
      <c r="O181" s="203"/>
    </row>
    <row r="182" spans="1:15" ht="27.75" hidden="1" customHeight="1" x14ac:dyDescent="0.25">
      <c r="A182" s="203" t="s">
        <v>1469</v>
      </c>
      <c r="B182" s="202" t="s">
        <v>512</v>
      </c>
      <c r="C182" s="203" t="s">
        <v>1376</v>
      </c>
      <c r="D182" s="203" t="s">
        <v>1475</v>
      </c>
      <c r="E182" s="202" t="s">
        <v>1474</v>
      </c>
      <c r="F182" s="202" t="s">
        <v>475</v>
      </c>
      <c r="G182" s="253">
        <v>1.57</v>
      </c>
      <c r="H182" s="361" t="s">
        <v>1378</v>
      </c>
      <c r="I182" s="359" t="s">
        <v>1383</v>
      </c>
      <c r="J182" s="359" t="s">
        <v>1380</v>
      </c>
      <c r="K182" s="359" t="s">
        <v>9</v>
      </c>
      <c r="L182" s="359" t="s">
        <v>1381</v>
      </c>
      <c r="M182" s="368">
        <v>1988</v>
      </c>
      <c r="N182" s="205">
        <v>38812</v>
      </c>
      <c r="O182" s="203"/>
    </row>
    <row r="183" spans="1:15" ht="27.75" hidden="1" customHeight="1" x14ac:dyDescent="0.25">
      <c r="A183" s="203" t="s">
        <v>1469</v>
      </c>
      <c r="B183" s="202" t="s">
        <v>512</v>
      </c>
      <c r="C183" s="203" t="s">
        <v>1376</v>
      </c>
      <c r="D183" s="203" t="s">
        <v>1475</v>
      </c>
      <c r="E183" s="202" t="s">
        <v>1474</v>
      </c>
      <c r="F183" s="202" t="s">
        <v>475</v>
      </c>
      <c r="G183" s="253">
        <v>0.3</v>
      </c>
      <c r="H183" s="361" t="s">
        <v>1378</v>
      </c>
      <c r="I183" s="359" t="s">
        <v>1384</v>
      </c>
      <c r="J183" s="359" t="s">
        <v>1380</v>
      </c>
      <c r="K183" s="359" t="s">
        <v>9</v>
      </c>
      <c r="L183" s="359" t="s">
        <v>1381</v>
      </c>
      <c r="M183" s="368">
        <v>1988</v>
      </c>
      <c r="N183" s="205">
        <v>38812</v>
      </c>
      <c r="O183" s="203"/>
    </row>
    <row r="184" spans="1:15" ht="27.75" hidden="1" customHeight="1" x14ac:dyDescent="0.25">
      <c r="A184" s="203" t="s">
        <v>1469</v>
      </c>
      <c r="B184" s="202" t="s">
        <v>512</v>
      </c>
      <c r="C184" s="203" t="s">
        <v>1376</v>
      </c>
      <c r="D184" s="203" t="s">
        <v>1475</v>
      </c>
      <c r="E184" s="202" t="s">
        <v>1474</v>
      </c>
      <c r="F184" s="202" t="s">
        <v>475</v>
      </c>
      <c r="G184" s="253" t="s">
        <v>515</v>
      </c>
      <c r="H184" s="361" t="s">
        <v>1378</v>
      </c>
      <c r="I184" s="359" t="s">
        <v>1385</v>
      </c>
      <c r="J184" s="359" t="s">
        <v>1380</v>
      </c>
      <c r="K184" s="359" t="s">
        <v>9</v>
      </c>
      <c r="L184" s="359" t="s">
        <v>1381</v>
      </c>
      <c r="M184" s="368">
        <v>1988</v>
      </c>
      <c r="N184" s="205">
        <v>38812</v>
      </c>
      <c r="O184" s="203"/>
    </row>
    <row r="185" spans="1:15" ht="27.75" hidden="1" customHeight="1" x14ac:dyDescent="0.25">
      <c r="A185" s="203" t="s">
        <v>1469</v>
      </c>
      <c r="B185" s="202" t="s">
        <v>512</v>
      </c>
      <c r="C185" s="203" t="s">
        <v>207</v>
      </c>
      <c r="D185" s="202" t="s">
        <v>526</v>
      </c>
      <c r="E185" s="202" t="s">
        <v>1474</v>
      </c>
      <c r="F185" s="202" t="s">
        <v>505</v>
      </c>
      <c r="G185" s="253">
        <v>75</v>
      </c>
      <c r="H185" s="361" t="s">
        <v>527</v>
      </c>
      <c r="I185" s="359" t="s">
        <v>1407</v>
      </c>
      <c r="J185" s="358">
        <v>0</v>
      </c>
      <c r="K185" s="359" t="s">
        <v>22</v>
      </c>
      <c r="L185" s="359" t="s">
        <v>1392</v>
      </c>
      <c r="M185" s="368">
        <v>2000</v>
      </c>
      <c r="N185" s="205">
        <v>40085</v>
      </c>
      <c r="O185" s="203"/>
    </row>
    <row r="186" spans="1:15" ht="27.75" hidden="1" customHeight="1" x14ac:dyDescent="0.25">
      <c r="A186" s="203" t="s">
        <v>1469</v>
      </c>
      <c r="B186" s="202" t="s">
        <v>512</v>
      </c>
      <c r="C186" s="203" t="s">
        <v>1403</v>
      </c>
      <c r="D186" s="202" t="s">
        <v>1404</v>
      </c>
      <c r="E186" s="202" t="s">
        <v>1405</v>
      </c>
      <c r="F186" s="202" t="s">
        <v>475</v>
      </c>
      <c r="G186" s="253">
        <v>154</v>
      </c>
      <c r="H186" s="361" t="s">
        <v>1406</v>
      </c>
      <c r="I186" s="359" t="s">
        <v>1407</v>
      </c>
      <c r="J186" s="359" t="s">
        <v>1380</v>
      </c>
      <c r="K186" s="359" t="s">
        <v>22</v>
      </c>
      <c r="L186" s="359" t="s">
        <v>1408</v>
      </c>
      <c r="M186" s="368" t="s">
        <v>1407</v>
      </c>
      <c r="N186" s="205">
        <v>42486</v>
      </c>
      <c r="O186" s="203"/>
    </row>
    <row r="187" spans="1:15" ht="27.75" hidden="1" customHeight="1" x14ac:dyDescent="0.25">
      <c r="A187" s="203" t="s">
        <v>1469</v>
      </c>
      <c r="B187" s="202" t="s">
        <v>512</v>
      </c>
      <c r="C187" s="203" t="s">
        <v>1476</v>
      </c>
      <c r="D187" s="202" t="s">
        <v>1477</v>
      </c>
      <c r="E187" s="202" t="s">
        <v>1478</v>
      </c>
      <c r="F187" s="202" t="s">
        <v>505</v>
      </c>
      <c r="G187" s="253">
        <v>39.1</v>
      </c>
      <c r="H187" s="361" t="s">
        <v>1433</v>
      </c>
      <c r="I187" s="359" t="s">
        <v>1407</v>
      </c>
      <c r="J187" s="358">
        <v>0.44059999999999999</v>
      </c>
      <c r="K187" s="359" t="s">
        <v>1113</v>
      </c>
      <c r="L187" s="359" t="s">
        <v>1408</v>
      </c>
      <c r="M187" s="368">
        <v>2010</v>
      </c>
      <c r="N187" s="205">
        <v>42359</v>
      </c>
      <c r="O187" s="203"/>
    </row>
    <row r="188" spans="1:15" ht="27.75" hidden="1" customHeight="1" x14ac:dyDescent="0.25">
      <c r="A188" s="203" t="s">
        <v>1469</v>
      </c>
      <c r="B188" s="202" t="s">
        <v>512</v>
      </c>
      <c r="C188" s="203" t="s">
        <v>1476</v>
      </c>
      <c r="D188" s="202" t="s">
        <v>1477</v>
      </c>
      <c r="E188" s="202" t="s">
        <v>1478</v>
      </c>
      <c r="F188" s="202" t="s">
        <v>505</v>
      </c>
      <c r="G188" s="253">
        <v>0.11</v>
      </c>
      <c r="H188" s="361" t="s">
        <v>1414</v>
      </c>
      <c r="I188" s="359" t="s">
        <v>1407</v>
      </c>
      <c r="J188" s="358">
        <v>0.44059999999999999</v>
      </c>
      <c r="K188" s="359" t="s">
        <v>1113</v>
      </c>
      <c r="L188" s="359" t="s">
        <v>1392</v>
      </c>
      <c r="M188" s="368">
        <v>2010</v>
      </c>
      <c r="N188" s="205">
        <v>42359</v>
      </c>
      <c r="O188" s="203"/>
    </row>
    <row r="189" spans="1:15" ht="27.75" hidden="1" customHeight="1" x14ac:dyDescent="0.25">
      <c r="A189" s="203" t="s">
        <v>1469</v>
      </c>
      <c r="B189" s="202" t="s">
        <v>512</v>
      </c>
      <c r="C189" s="203" t="s">
        <v>1476</v>
      </c>
      <c r="D189" s="202" t="s">
        <v>1479</v>
      </c>
      <c r="E189" s="202" t="s">
        <v>1480</v>
      </c>
      <c r="F189" s="202" t="s">
        <v>505</v>
      </c>
      <c r="G189" s="253">
        <v>381</v>
      </c>
      <c r="H189" s="361" t="s">
        <v>1433</v>
      </c>
      <c r="I189" s="359" t="s">
        <v>1407</v>
      </c>
      <c r="J189" s="358">
        <v>0.35610000000000003</v>
      </c>
      <c r="K189" s="359" t="s">
        <v>1113</v>
      </c>
      <c r="L189" s="359" t="s">
        <v>1408</v>
      </c>
      <c r="M189" s="368">
        <v>2010</v>
      </c>
      <c r="N189" s="205">
        <v>42359</v>
      </c>
      <c r="O189" s="203"/>
    </row>
    <row r="190" spans="1:15" ht="27.75" hidden="1" customHeight="1" x14ac:dyDescent="0.25">
      <c r="A190" s="203" t="s">
        <v>1469</v>
      </c>
      <c r="B190" s="202" t="s">
        <v>512</v>
      </c>
      <c r="C190" s="203" t="s">
        <v>1476</v>
      </c>
      <c r="D190" s="202" t="s">
        <v>1479</v>
      </c>
      <c r="E190" s="202" t="s">
        <v>1480</v>
      </c>
      <c r="F190" s="202" t="s">
        <v>505</v>
      </c>
      <c r="G190" s="253">
        <v>1.04</v>
      </c>
      <c r="H190" s="361" t="s">
        <v>1414</v>
      </c>
      <c r="I190" s="359" t="s">
        <v>1407</v>
      </c>
      <c r="J190" s="358">
        <v>0.35799999999999998</v>
      </c>
      <c r="K190" s="359" t="s">
        <v>1113</v>
      </c>
      <c r="L190" s="359" t="s">
        <v>1392</v>
      </c>
      <c r="M190" s="368">
        <v>2010</v>
      </c>
      <c r="N190" s="205">
        <v>42359</v>
      </c>
      <c r="O190" s="203"/>
    </row>
    <row r="191" spans="1:15" ht="27.75" hidden="1" customHeight="1" x14ac:dyDescent="0.25">
      <c r="A191" s="129" t="s">
        <v>1469</v>
      </c>
      <c r="B191" s="269" t="s">
        <v>512</v>
      </c>
      <c r="C191" s="226" t="s">
        <v>2568</v>
      </c>
      <c r="D191" s="269" t="s">
        <v>641</v>
      </c>
      <c r="E191" s="372" t="s">
        <v>1557</v>
      </c>
      <c r="F191" s="269" t="s">
        <v>475</v>
      </c>
      <c r="G191" s="373">
        <v>119.2</v>
      </c>
      <c r="H191" s="225" t="s">
        <v>488</v>
      </c>
      <c r="I191" s="269" t="s">
        <v>1379</v>
      </c>
      <c r="J191" s="374">
        <v>0</v>
      </c>
      <c r="K191" s="269" t="s">
        <v>22</v>
      </c>
      <c r="L191" s="269" t="s">
        <v>1392</v>
      </c>
      <c r="M191" s="369">
        <v>2010</v>
      </c>
      <c r="N191" s="375">
        <v>43873</v>
      </c>
      <c r="O191" s="226" t="s">
        <v>2569</v>
      </c>
    </row>
    <row r="192" spans="1:15" ht="27.75" hidden="1" customHeight="1" x14ac:dyDescent="0.25">
      <c r="A192" s="129" t="s">
        <v>1469</v>
      </c>
      <c r="B192" s="269" t="s">
        <v>512</v>
      </c>
      <c r="C192" s="226" t="s">
        <v>2568</v>
      </c>
      <c r="D192" s="269" t="s">
        <v>641</v>
      </c>
      <c r="E192" s="372" t="s">
        <v>1557</v>
      </c>
      <c r="F192" s="269" t="s">
        <v>475</v>
      </c>
      <c r="G192" s="373">
        <v>44.21</v>
      </c>
      <c r="H192" s="225" t="s">
        <v>488</v>
      </c>
      <c r="I192" s="269" t="s">
        <v>1382</v>
      </c>
      <c r="J192" s="374">
        <v>0</v>
      </c>
      <c r="K192" s="269" t="s">
        <v>22</v>
      </c>
      <c r="L192" s="269" t="s">
        <v>1392</v>
      </c>
      <c r="M192" s="369">
        <v>2010</v>
      </c>
      <c r="N192" s="375">
        <v>43873</v>
      </c>
      <c r="O192" s="226" t="s">
        <v>2569</v>
      </c>
    </row>
    <row r="193" spans="1:15" ht="27.75" hidden="1" customHeight="1" x14ac:dyDescent="0.25">
      <c r="A193" s="129" t="s">
        <v>1469</v>
      </c>
      <c r="B193" s="269" t="s">
        <v>512</v>
      </c>
      <c r="C193" s="226" t="s">
        <v>2568</v>
      </c>
      <c r="D193" s="269" t="s">
        <v>641</v>
      </c>
      <c r="E193" s="372" t="s">
        <v>1557</v>
      </c>
      <c r="F193" s="269" t="s">
        <v>475</v>
      </c>
      <c r="G193" s="373">
        <v>17.829999999999998</v>
      </c>
      <c r="H193" s="225" t="s">
        <v>488</v>
      </c>
      <c r="I193" s="269" t="s">
        <v>1383</v>
      </c>
      <c r="J193" s="374">
        <v>0</v>
      </c>
      <c r="K193" s="269" t="s">
        <v>22</v>
      </c>
      <c r="L193" s="269" t="s">
        <v>1392</v>
      </c>
      <c r="M193" s="369">
        <v>2010</v>
      </c>
      <c r="N193" s="375">
        <v>43873</v>
      </c>
      <c r="O193" s="226" t="s">
        <v>2569</v>
      </c>
    </row>
    <row r="194" spans="1:15" ht="27.75" hidden="1" customHeight="1" x14ac:dyDescent="0.25">
      <c r="A194" s="129" t="s">
        <v>1469</v>
      </c>
      <c r="B194" s="269" t="s">
        <v>512</v>
      </c>
      <c r="C194" s="226" t="s">
        <v>2568</v>
      </c>
      <c r="D194" s="269" t="s">
        <v>641</v>
      </c>
      <c r="E194" s="372" t="s">
        <v>1557</v>
      </c>
      <c r="F194" s="269" t="s">
        <v>475</v>
      </c>
      <c r="G194" s="373">
        <v>8.1199999999999992</v>
      </c>
      <c r="H194" s="225" t="s">
        <v>488</v>
      </c>
      <c r="I194" s="372" t="s">
        <v>1384</v>
      </c>
      <c r="J194" s="374">
        <v>0</v>
      </c>
      <c r="K194" s="269" t="s">
        <v>22</v>
      </c>
      <c r="L194" s="269" t="s">
        <v>1392</v>
      </c>
      <c r="M194" s="369">
        <v>2010</v>
      </c>
      <c r="N194" s="375">
        <v>43873</v>
      </c>
      <c r="O194" s="226" t="s">
        <v>2569</v>
      </c>
    </row>
    <row r="195" spans="1:15" ht="27.75" hidden="1" customHeight="1" x14ac:dyDescent="0.25">
      <c r="A195" s="129" t="s">
        <v>1469</v>
      </c>
      <c r="B195" s="269" t="s">
        <v>512</v>
      </c>
      <c r="C195" s="226" t="s">
        <v>2568</v>
      </c>
      <c r="D195" s="269" t="s">
        <v>641</v>
      </c>
      <c r="E195" s="372" t="s">
        <v>1557</v>
      </c>
      <c r="F195" s="269" t="s">
        <v>475</v>
      </c>
      <c r="G195" s="373">
        <v>3.9</v>
      </c>
      <c r="H195" s="225" t="s">
        <v>488</v>
      </c>
      <c r="I195" s="372" t="s">
        <v>1385</v>
      </c>
      <c r="J195" s="374">
        <v>0</v>
      </c>
      <c r="K195" s="269" t="s">
        <v>22</v>
      </c>
      <c r="L195" s="269" t="s">
        <v>1392</v>
      </c>
      <c r="M195" s="369">
        <v>2010</v>
      </c>
      <c r="N195" s="375">
        <v>43873</v>
      </c>
      <c r="O195" s="226" t="s">
        <v>2569</v>
      </c>
    </row>
    <row r="196" spans="1:15" ht="27.75" hidden="1" customHeight="1" x14ac:dyDescent="0.25">
      <c r="A196" s="203" t="s">
        <v>1481</v>
      </c>
      <c r="B196" s="202" t="s">
        <v>2359</v>
      </c>
      <c r="C196" s="203" t="s">
        <v>1453</v>
      </c>
      <c r="D196" s="202" t="s">
        <v>1482</v>
      </c>
      <c r="E196" s="202" t="s">
        <v>1483</v>
      </c>
      <c r="F196" s="202" t="s">
        <v>475</v>
      </c>
      <c r="G196" s="253">
        <v>201.6</v>
      </c>
      <c r="H196" s="361" t="s">
        <v>1456</v>
      </c>
      <c r="I196" s="359" t="s">
        <v>1407</v>
      </c>
      <c r="J196" s="358">
        <v>0.4703</v>
      </c>
      <c r="K196" s="359" t="s">
        <v>1113</v>
      </c>
      <c r="L196" s="359" t="s">
        <v>1408</v>
      </c>
      <c r="M196" s="368">
        <v>2003</v>
      </c>
      <c r="N196" s="205">
        <v>42061</v>
      </c>
      <c r="O196" s="203"/>
    </row>
    <row r="197" spans="1:15" ht="27.75" hidden="1" customHeight="1" x14ac:dyDescent="0.25">
      <c r="A197" s="203" t="s">
        <v>1481</v>
      </c>
      <c r="B197" s="202" t="s">
        <v>2359</v>
      </c>
      <c r="C197" s="203" t="s">
        <v>1453</v>
      </c>
      <c r="D197" s="202" t="s">
        <v>1482</v>
      </c>
      <c r="E197" s="202" t="s">
        <v>1483</v>
      </c>
      <c r="F197" s="202" t="s">
        <v>475</v>
      </c>
      <c r="G197" s="253">
        <v>0.55200000000000005</v>
      </c>
      <c r="H197" s="361" t="s">
        <v>527</v>
      </c>
      <c r="I197" s="359" t="s">
        <v>1407</v>
      </c>
      <c r="J197" s="358">
        <v>0.4703</v>
      </c>
      <c r="K197" s="359" t="s">
        <v>1113</v>
      </c>
      <c r="L197" s="359" t="s">
        <v>1392</v>
      </c>
      <c r="M197" s="368">
        <v>2003</v>
      </c>
      <c r="N197" s="205">
        <v>42061</v>
      </c>
      <c r="O197" s="203"/>
    </row>
    <row r="198" spans="1:15" ht="27.75" hidden="1" customHeight="1" x14ac:dyDescent="0.25">
      <c r="A198" s="203" t="s">
        <v>1481</v>
      </c>
      <c r="B198" s="202" t="s">
        <v>2359</v>
      </c>
      <c r="C198" s="203" t="s">
        <v>1453</v>
      </c>
      <c r="D198" s="202" t="s">
        <v>1484</v>
      </c>
      <c r="E198" s="202" t="s">
        <v>1472</v>
      </c>
      <c r="F198" s="202" t="s">
        <v>475</v>
      </c>
      <c r="G198" s="253">
        <v>167.4</v>
      </c>
      <c r="H198" s="361" t="s">
        <v>1456</v>
      </c>
      <c r="I198" s="359" t="s">
        <v>1407</v>
      </c>
      <c r="J198" s="358">
        <v>0.4556</v>
      </c>
      <c r="K198" s="359" t="s">
        <v>1113</v>
      </c>
      <c r="L198" s="359" t="s">
        <v>1408</v>
      </c>
      <c r="M198" s="368">
        <v>2003</v>
      </c>
      <c r="N198" s="205">
        <v>42061</v>
      </c>
      <c r="O198" s="203"/>
    </row>
    <row r="199" spans="1:15" ht="27.75" hidden="1" customHeight="1" x14ac:dyDescent="0.25">
      <c r="A199" s="203" t="s">
        <v>1481</v>
      </c>
      <c r="B199" s="202" t="s">
        <v>2359</v>
      </c>
      <c r="C199" s="203" t="s">
        <v>1453</v>
      </c>
      <c r="D199" s="202" t="s">
        <v>1484</v>
      </c>
      <c r="E199" s="202" t="s">
        <v>1472</v>
      </c>
      <c r="F199" s="202" t="s">
        <v>475</v>
      </c>
      <c r="G199" s="253">
        <v>0.45900000000000002</v>
      </c>
      <c r="H199" s="361" t="s">
        <v>527</v>
      </c>
      <c r="I199" s="359" t="s">
        <v>1407</v>
      </c>
      <c r="J199" s="358">
        <v>0.4556</v>
      </c>
      <c r="K199" s="359" t="s">
        <v>1113</v>
      </c>
      <c r="L199" s="359" t="s">
        <v>1392</v>
      </c>
      <c r="M199" s="368">
        <v>2003</v>
      </c>
      <c r="N199" s="205">
        <v>42061</v>
      </c>
      <c r="O199" s="203"/>
    </row>
    <row r="200" spans="1:15" ht="27.75" hidden="1" customHeight="1" x14ac:dyDescent="0.25">
      <c r="A200" s="203" t="s">
        <v>1481</v>
      </c>
      <c r="B200" s="202" t="s">
        <v>2359</v>
      </c>
      <c r="C200" s="203" t="s">
        <v>1453</v>
      </c>
      <c r="D200" s="202" t="s">
        <v>1457</v>
      </c>
      <c r="E200" s="202" t="s">
        <v>1458</v>
      </c>
      <c r="F200" s="202" t="s">
        <v>475</v>
      </c>
      <c r="G200" s="253">
        <v>371.1</v>
      </c>
      <c r="H200" s="361" t="s">
        <v>1456</v>
      </c>
      <c r="I200" s="359" t="s">
        <v>1407</v>
      </c>
      <c r="J200" s="358">
        <v>0.45879999999999999</v>
      </c>
      <c r="K200" s="359" t="s">
        <v>1113</v>
      </c>
      <c r="L200" s="359" t="s">
        <v>1408</v>
      </c>
      <c r="M200" s="368">
        <v>2003</v>
      </c>
      <c r="N200" s="205">
        <v>42061</v>
      </c>
      <c r="O200" s="203"/>
    </row>
    <row r="201" spans="1:15" ht="27.75" hidden="1" customHeight="1" x14ac:dyDescent="0.25">
      <c r="A201" s="203" t="s">
        <v>1481</v>
      </c>
      <c r="B201" s="202" t="s">
        <v>2359</v>
      </c>
      <c r="C201" s="203" t="s">
        <v>1453</v>
      </c>
      <c r="D201" s="202" t="s">
        <v>1457</v>
      </c>
      <c r="E201" s="202" t="s">
        <v>1458</v>
      </c>
      <c r="F201" s="202" t="s">
        <v>475</v>
      </c>
      <c r="G201" s="253">
        <v>1.016</v>
      </c>
      <c r="H201" s="361" t="s">
        <v>527</v>
      </c>
      <c r="I201" s="359" t="s">
        <v>1407</v>
      </c>
      <c r="J201" s="358">
        <v>0.45879999999999999</v>
      </c>
      <c r="K201" s="359" t="s">
        <v>1113</v>
      </c>
      <c r="L201" s="359" t="s">
        <v>1392</v>
      </c>
      <c r="M201" s="368">
        <v>2003</v>
      </c>
      <c r="N201" s="205">
        <v>42061</v>
      </c>
      <c r="O201" s="203"/>
    </row>
    <row r="202" spans="1:15" ht="27.75" hidden="1" customHeight="1" x14ac:dyDescent="0.25">
      <c r="A202" s="203" t="s">
        <v>1481</v>
      </c>
      <c r="B202" s="202" t="s">
        <v>2359</v>
      </c>
      <c r="C202" s="203" t="s">
        <v>1453</v>
      </c>
      <c r="D202" s="202" t="s">
        <v>1485</v>
      </c>
      <c r="E202" s="202" t="s">
        <v>1486</v>
      </c>
      <c r="F202" s="202" t="s">
        <v>475</v>
      </c>
      <c r="G202" s="253">
        <v>229.5</v>
      </c>
      <c r="H202" s="361" t="s">
        <v>1456</v>
      </c>
      <c r="I202" s="359" t="s">
        <v>1407</v>
      </c>
      <c r="J202" s="358">
        <v>0.31019999999999998</v>
      </c>
      <c r="K202" s="359" t="s">
        <v>1113</v>
      </c>
      <c r="L202" s="359" t="s">
        <v>1408</v>
      </c>
      <c r="M202" s="368">
        <v>2003</v>
      </c>
      <c r="N202" s="205">
        <v>42061</v>
      </c>
      <c r="O202" s="203"/>
    </row>
    <row r="203" spans="1:15" ht="27.75" hidden="1" customHeight="1" x14ac:dyDescent="0.25">
      <c r="A203" s="203" t="s">
        <v>1481</v>
      </c>
      <c r="B203" s="202" t="s">
        <v>2359</v>
      </c>
      <c r="C203" s="203" t="s">
        <v>1453</v>
      </c>
      <c r="D203" s="202" t="s">
        <v>1485</v>
      </c>
      <c r="E203" s="202" t="s">
        <v>1486</v>
      </c>
      <c r="F203" s="202" t="s">
        <v>475</v>
      </c>
      <c r="G203" s="253">
        <v>0.629</v>
      </c>
      <c r="H203" s="361" t="s">
        <v>527</v>
      </c>
      <c r="I203" s="359" t="s">
        <v>1407</v>
      </c>
      <c r="J203" s="358">
        <v>0.31019999999999998</v>
      </c>
      <c r="K203" s="359" t="s">
        <v>1113</v>
      </c>
      <c r="L203" s="359" t="s">
        <v>1392</v>
      </c>
      <c r="M203" s="368">
        <v>2003</v>
      </c>
      <c r="N203" s="205">
        <v>42061</v>
      </c>
      <c r="O203" s="203"/>
    </row>
    <row r="204" spans="1:15" ht="27.75" hidden="1" customHeight="1" x14ac:dyDescent="0.25">
      <c r="A204" s="203" t="s">
        <v>1481</v>
      </c>
      <c r="B204" s="202" t="s">
        <v>2359</v>
      </c>
      <c r="C204" s="203" t="s">
        <v>1403</v>
      </c>
      <c r="D204" s="202" t="s">
        <v>1404</v>
      </c>
      <c r="E204" s="202" t="s">
        <v>1405</v>
      </c>
      <c r="F204" s="202" t="s">
        <v>475</v>
      </c>
      <c r="G204" s="253">
        <v>154</v>
      </c>
      <c r="H204" s="361" t="s">
        <v>1406</v>
      </c>
      <c r="I204" s="359" t="s">
        <v>1407</v>
      </c>
      <c r="J204" s="208">
        <v>0</v>
      </c>
      <c r="K204" s="359" t="s">
        <v>22</v>
      </c>
      <c r="L204" s="359" t="s">
        <v>1408</v>
      </c>
      <c r="M204" s="368" t="s">
        <v>1407</v>
      </c>
      <c r="N204" s="205">
        <v>42486</v>
      </c>
      <c r="O204" s="203"/>
    </row>
    <row r="205" spans="1:15" ht="27.75" hidden="1" customHeight="1" x14ac:dyDescent="0.25">
      <c r="A205" s="203" t="s">
        <v>1481</v>
      </c>
      <c r="B205" s="202" t="s">
        <v>2359</v>
      </c>
      <c r="C205" s="203" t="s">
        <v>1461</v>
      </c>
      <c r="D205" s="202" t="s">
        <v>1482</v>
      </c>
      <c r="E205" s="202" t="s">
        <v>1483</v>
      </c>
      <c r="F205" s="202" t="s">
        <v>475</v>
      </c>
      <c r="G205" s="254">
        <v>1003879</v>
      </c>
      <c r="H205" s="361" t="s">
        <v>1433</v>
      </c>
      <c r="I205" s="359" t="s">
        <v>1407</v>
      </c>
      <c r="J205" s="359" t="s">
        <v>1380</v>
      </c>
      <c r="K205" s="359" t="s">
        <v>8</v>
      </c>
      <c r="L205" s="359" t="s">
        <v>1408</v>
      </c>
      <c r="M205" s="368" t="s">
        <v>1407</v>
      </c>
      <c r="N205" s="205">
        <v>42530</v>
      </c>
      <c r="O205" s="203"/>
    </row>
    <row r="206" spans="1:15" ht="27.75" hidden="1" customHeight="1" x14ac:dyDescent="0.25">
      <c r="A206" s="203" t="s">
        <v>1481</v>
      </c>
      <c r="B206" s="202" t="s">
        <v>2359</v>
      </c>
      <c r="C206" s="203" t="s">
        <v>1461</v>
      </c>
      <c r="D206" s="202" t="s">
        <v>1482</v>
      </c>
      <c r="E206" s="202" t="s">
        <v>1483</v>
      </c>
      <c r="F206" s="202" t="s">
        <v>475</v>
      </c>
      <c r="G206" s="254">
        <v>2750</v>
      </c>
      <c r="H206" s="361" t="s">
        <v>1414</v>
      </c>
      <c r="I206" s="359" t="s">
        <v>1407</v>
      </c>
      <c r="J206" s="359" t="s">
        <v>1380</v>
      </c>
      <c r="K206" s="359" t="s">
        <v>8</v>
      </c>
      <c r="L206" s="359" t="s">
        <v>1392</v>
      </c>
      <c r="M206" s="368" t="s">
        <v>1407</v>
      </c>
      <c r="N206" s="205">
        <v>42530</v>
      </c>
      <c r="O206" s="203"/>
    </row>
    <row r="207" spans="1:15" ht="27.75" hidden="1" customHeight="1" x14ac:dyDescent="0.25">
      <c r="A207" s="203" t="s">
        <v>1481</v>
      </c>
      <c r="B207" s="202" t="s">
        <v>2359</v>
      </c>
      <c r="C207" s="203" t="s">
        <v>1461</v>
      </c>
      <c r="D207" s="202" t="s">
        <v>1462</v>
      </c>
      <c r="E207" s="202" t="s">
        <v>1463</v>
      </c>
      <c r="F207" s="202" t="s">
        <v>475</v>
      </c>
      <c r="G207" s="254">
        <v>21534261</v>
      </c>
      <c r="H207" s="361" t="s">
        <v>1433</v>
      </c>
      <c r="I207" s="359" t="s">
        <v>1407</v>
      </c>
      <c r="J207" s="359" t="s">
        <v>1380</v>
      </c>
      <c r="K207" s="359" t="s">
        <v>8</v>
      </c>
      <c r="L207" s="359" t="s">
        <v>1408</v>
      </c>
      <c r="M207" s="368" t="s">
        <v>1407</v>
      </c>
      <c r="N207" s="205">
        <v>42530</v>
      </c>
      <c r="O207" s="203"/>
    </row>
    <row r="208" spans="1:15" ht="27.75" hidden="1" customHeight="1" x14ac:dyDescent="0.25">
      <c r="A208" s="203" t="s">
        <v>1481</v>
      </c>
      <c r="B208" s="202" t="s">
        <v>2359</v>
      </c>
      <c r="C208" s="203" t="s">
        <v>1461</v>
      </c>
      <c r="D208" s="202" t="s">
        <v>1462</v>
      </c>
      <c r="E208" s="202" t="s">
        <v>1463</v>
      </c>
      <c r="F208" s="202" t="s">
        <v>475</v>
      </c>
      <c r="G208" s="254">
        <v>58998</v>
      </c>
      <c r="H208" s="361" t="s">
        <v>1414</v>
      </c>
      <c r="I208" s="359" t="s">
        <v>1407</v>
      </c>
      <c r="J208" s="359" t="s">
        <v>1380</v>
      </c>
      <c r="K208" s="359" t="s">
        <v>8</v>
      </c>
      <c r="L208" s="359" t="s">
        <v>1392</v>
      </c>
      <c r="M208" s="368" t="s">
        <v>1407</v>
      </c>
      <c r="N208" s="205">
        <v>42530</v>
      </c>
      <c r="O208" s="203"/>
    </row>
    <row r="209" spans="1:15" ht="27.75" hidden="1" customHeight="1" x14ac:dyDescent="0.25">
      <c r="A209" s="203" t="s">
        <v>1481</v>
      </c>
      <c r="B209" s="202" t="s">
        <v>2359</v>
      </c>
      <c r="C209" s="203" t="s">
        <v>1461</v>
      </c>
      <c r="D209" s="202" t="s">
        <v>1457</v>
      </c>
      <c r="E209" s="202" t="s">
        <v>1458</v>
      </c>
      <c r="F209" s="202" t="s">
        <v>475</v>
      </c>
      <c r="G209" s="254">
        <v>2943971</v>
      </c>
      <c r="H209" s="361" t="s">
        <v>1433</v>
      </c>
      <c r="I209" s="359" t="s">
        <v>1407</v>
      </c>
      <c r="J209" s="359" t="s">
        <v>1380</v>
      </c>
      <c r="K209" s="359" t="s">
        <v>8</v>
      </c>
      <c r="L209" s="359" t="s">
        <v>1408</v>
      </c>
      <c r="M209" s="368" t="s">
        <v>1407</v>
      </c>
      <c r="N209" s="205">
        <v>42530</v>
      </c>
      <c r="O209" s="203"/>
    </row>
    <row r="210" spans="1:15" ht="27.75" hidden="1" customHeight="1" x14ac:dyDescent="0.25">
      <c r="A210" s="203" t="s">
        <v>1481</v>
      </c>
      <c r="B210" s="202" t="s">
        <v>2359</v>
      </c>
      <c r="C210" s="203" t="s">
        <v>1461</v>
      </c>
      <c r="D210" s="202" t="s">
        <v>1457</v>
      </c>
      <c r="E210" s="202" t="s">
        <v>1458</v>
      </c>
      <c r="F210" s="202" t="s">
        <v>475</v>
      </c>
      <c r="G210" s="254">
        <v>8066</v>
      </c>
      <c r="H210" s="361" t="s">
        <v>1414</v>
      </c>
      <c r="I210" s="359" t="s">
        <v>1407</v>
      </c>
      <c r="J210" s="359" t="s">
        <v>1380</v>
      </c>
      <c r="K210" s="359" t="s">
        <v>8</v>
      </c>
      <c r="L210" s="359" t="s">
        <v>1392</v>
      </c>
      <c r="M210" s="368" t="s">
        <v>1407</v>
      </c>
      <c r="N210" s="205">
        <v>42530</v>
      </c>
      <c r="O210" s="203"/>
    </row>
    <row r="211" spans="1:15" ht="27.75" hidden="1" customHeight="1" x14ac:dyDescent="0.25">
      <c r="A211" s="203" t="s">
        <v>1481</v>
      </c>
      <c r="B211" s="202" t="s">
        <v>2359</v>
      </c>
      <c r="C211" s="203" t="s">
        <v>1461</v>
      </c>
      <c r="D211" s="202" t="s">
        <v>1485</v>
      </c>
      <c r="E211" s="202" t="s">
        <v>1486</v>
      </c>
      <c r="F211" s="202" t="s">
        <v>475</v>
      </c>
      <c r="G211" s="254">
        <v>955359</v>
      </c>
      <c r="H211" s="361" t="s">
        <v>1433</v>
      </c>
      <c r="I211" s="359" t="s">
        <v>1407</v>
      </c>
      <c r="J211" s="359" t="s">
        <v>1380</v>
      </c>
      <c r="K211" s="359" t="s">
        <v>8</v>
      </c>
      <c r="L211" s="359" t="s">
        <v>1408</v>
      </c>
      <c r="M211" s="368" t="s">
        <v>1407</v>
      </c>
      <c r="N211" s="205">
        <v>42530</v>
      </c>
      <c r="O211" s="203"/>
    </row>
    <row r="212" spans="1:15" ht="27.75" hidden="1" customHeight="1" x14ac:dyDescent="0.25">
      <c r="A212" s="203" t="s">
        <v>1481</v>
      </c>
      <c r="B212" s="202" t="s">
        <v>2359</v>
      </c>
      <c r="C212" s="203" t="s">
        <v>1461</v>
      </c>
      <c r="D212" s="202" t="s">
        <v>1485</v>
      </c>
      <c r="E212" s="202" t="s">
        <v>1486</v>
      </c>
      <c r="F212" s="202" t="s">
        <v>475</v>
      </c>
      <c r="G212" s="254">
        <v>2617</v>
      </c>
      <c r="H212" s="361" t="s">
        <v>1414</v>
      </c>
      <c r="I212" s="359" t="s">
        <v>1407</v>
      </c>
      <c r="J212" s="359" t="s">
        <v>1380</v>
      </c>
      <c r="K212" s="359" t="s">
        <v>8</v>
      </c>
      <c r="L212" s="359" t="s">
        <v>1392</v>
      </c>
      <c r="M212" s="368" t="s">
        <v>1407</v>
      </c>
      <c r="N212" s="205">
        <v>42530</v>
      </c>
      <c r="O212" s="203"/>
    </row>
    <row r="213" spans="1:15" ht="27.75" hidden="1" customHeight="1" x14ac:dyDescent="0.25">
      <c r="A213" s="203" t="s">
        <v>1481</v>
      </c>
      <c r="B213" s="202" t="s">
        <v>2359</v>
      </c>
      <c r="C213" s="203" t="s">
        <v>1397</v>
      </c>
      <c r="D213" s="202" t="s">
        <v>1464</v>
      </c>
      <c r="E213" s="202" t="s">
        <v>1465</v>
      </c>
      <c r="F213" s="202" t="s">
        <v>475</v>
      </c>
      <c r="G213" s="253">
        <v>396</v>
      </c>
      <c r="H213" s="361" t="s">
        <v>1400</v>
      </c>
      <c r="I213" s="359" t="s">
        <v>1379</v>
      </c>
      <c r="J213" s="358">
        <v>0</v>
      </c>
      <c r="K213" s="359" t="s">
        <v>1391</v>
      </c>
      <c r="L213" s="359" t="s">
        <v>1392</v>
      </c>
      <c r="M213" s="368">
        <v>2010</v>
      </c>
      <c r="N213" s="207" t="s">
        <v>1401</v>
      </c>
      <c r="O213" s="203"/>
    </row>
    <row r="214" spans="1:15" ht="27.75" hidden="1" customHeight="1" x14ac:dyDescent="0.25">
      <c r="A214" s="203" t="s">
        <v>1481</v>
      </c>
      <c r="B214" s="202" t="s">
        <v>2359</v>
      </c>
      <c r="C214" s="203" t="s">
        <v>1397</v>
      </c>
      <c r="D214" s="202" t="s">
        <v>1464</v>
      </c>
      <c r="E214" s="202" t="s">
        <v>1465</v>
      </c>
      <c r="F214" s="202" t="s">
        <v>475</v>
      </c>
      <c r="G214" s="253">
        <v>96.8</v>
      </c>
      <c r="H214" s="361" t="s">
        <v>1400</v>
      </c>
      <c r="I214" s="359" t="s">
        <v>1382</v>
      </c>
      <c r="J214" s="210">
        <v>4.8000000000000001E-2</v>
      </c>
      <c r="K214" s="359" t="s">
        <v>1391</v>
      </c>
      <c r="L214" s="359" t="s">
        <v>1392</v>
      </c>
      <c r="M214" s="368">
        <v>2010</v>
      </c>
      <c r="N214" s="207" t="s">
        <v>1401</v>
      </c>
      <c r="O214" s="203"/>
    </row>
    <row r="215" spans="1:15" ht="27.75" hidden="1" customHeight="1" x14ac:dyDescent="0.25">
      <c r="A215" s="203" t="s">
        <v>1481</v>
      </c>
      <c r="B215" s="202" t="s">
        <v>2359</v>
      </c>
      <c r="C215" s="203" t="s">
        <v>1397</v>
      </c>
      <c r="D215" s="202" t="s">
        <v>1464</v>
      </c>
      <c r="E215" s="202" t="s">
        <v>1465</v>
      </c>
      <c r="F215" s="202" t="s">
        <v>475</v>
      </c>
      <c r="G215" s="253">
        <v>23.6</v>
      </c>
      <c r="H215" s="361" t="s">
        <v>1400</v>
      </c>
      <c r="I215" s="359" t="s">
        <v>1383</v>
      </c>
      <c r="J215" s="358">
        <v>0.44</v>
      </c>
      <c r="K215" s="359" t="s">
        <v>1391</v>
      </c>
      <c r="L215" s="359" t="s">
        <v>1392</v>
      </c>
      <c r="M215" s="368">
        <v>2010</v>
      </c>
      <c r="N215" s="207" t="s">
        <v>1401</v>
      </c>
      <c r="O215" s="203"/>
    </row>
    <row r="216" spans="1:15" ht="27.75" hidden="1" customHeight="1" x14ac:dyDescent="0.25">
      <c r="A216" s="203" t="s">
        <v>1481</v>
      </c>
      <c r="B216" s="202" t="s">
        <v>2359</v>
      </c>
      <c r="C216" s="203" t="s">
        <v>1397</v>
      </c>
      <c r="D216" s="202" t="s">
        <v>1464</v>
      </c>
      <c r="E216" s="202" t="s">
        <v>1465</v>
      </c>
      <c r="F216" s="202" t="s">
        <v>475</v>
      </c>
      <c r="G216" s="253">
        <v>4.93</v>
      </c>
      <c r="H216" s="361" t="s">
        <v>1400</v>
      </c>
      <c r="I216" s="359" t="s">
        <v>1384</v>
      </c>
      <c r="J216" s="359" t="s">
        <v>1402</v>
      </c>
      <c r="K216" s="359" t="s">
        <v>1391</v>
      </c>
      <c r="L216" s="359" t="s">
        <v>1392</v>
      </c>
      <c r="M216" s="368">
        <v>2010</v>
      </c>
      <c r="N216" s="207" t="s">
        <v>1401</v>
      </c>
      <c r="O216" s="203"/>
    </row>
    <row r="217" spans="1:15" ht="27.75" hidden="1" customHeight="1" x14ac:dyDescent="0.25">
      <c r="A217" s="203" t="s">
        <v>1481</v>
      </c>
      <c r="B217" s="202" t="s">
        <v>2359</v>
      </c>
      <c r="C217" s="203" t="s">
        <v>1397</v>
      </c>
      <c r="D217" s="202" t="s">
        <v>1464</v>
      </c>
      <c r="E217" s="202" t="s">
        <v>1465</v>
      </c>
      <c r="F217" s="202" t="s">
        <v>475</v>
      </c>
      <c r="G217" s="253">
        <v>1.75</v>
      </c>
      <c r="H217" s="361" t="s">
        <v>1400</v>
      </c>
      <c r="I217" s="359" t="s">
        <v>1385</v>
      </c>
      <c r="J217" s="359" t="s">
        <v>1402</v>
      </c>
      <c r="K217" s="359" t="s">
        <v>1391</v>
      </c>
      <c r="L217" s="359" t="s">
        <v>1392</v>
      </c>
      <c r="M217" s="368">
        <v>2010</v>
      </c>
      <c r="N217" s="207" t="s">
        <v>1401</v>
      </c>
      <c r="O217" s="203"/>
    </row>
    <row r="218" spans="1:15" ht="27.75" hidden="1" customHeight="1" x14ac:dyDescent="0.25">
      <c r="A218" s="203" t="s">
        <v>1487</v>
      </c>
      <c r="B218" s="202" t="s">
        <v>775</v>
      </c>
      <c r="C218" s="203" t="s">
        <v>1488</v>
      </c>
      <c r="D218" s="202" t="s">
        <v>776</v>
      </c>
      <c r="E218" s="202" t="s">
        <v>1489</v>
      </c>
      <c r="F218" s="202" t="s">
        <v>505</v>
      </c>
      <c r="G218" s="253">
        <v>6.18</v>
      </c>
      <c r="H218" s="361" t="s">
        <v>488</v>
      </c>
      <c r="I218" s="359" t="s">
        <v>1379</v>
      </c>
      <c r="J218" s="359" t="s">
        <v>1380</v>
      </c>
      <c r="K218" s="359" t="s">
        <v>22</v>
      </c>
      <c r="L218" s="359" t="s">
        <v>1392</v>
      </c>
      <c r="M218" s="368">
        <v>2010</v>
      </c>
      <c r="N218" s="205">
        <v>43640</v>
      </c>
      <c r="O218" s="203"/>
    </row>
    <row r="219" spans="1:15" ht="27.75" hidden="1" customHeight="1" x14ac:dyDescent="0.25">
      <c r="A219" s="203" t="s">
        <v>1487</v>
      </c>
      <c r="B219" s="202" t="s">
        <v>775</v>
      </c>
      <c r="C219" s="203" t="s">
        <v>1488</v>
      </c>
      <c r="D219" s="202" t="s">
        <v>776</v>
      </c>
      <c r="E219" s="202" t="s">
        <v>1489</v>
      </c>
      <c r="F219" s="202" t="s">
        <v>505</v>
      </c>
      <c r="G219" s="253">
        <v>2.52</v>
      </c>
      <c r="H219" s="361" t="s">
        <v>488</v>
      </c>
      <c r="I219" s="359" t="s">
        <v>1382</v>
      </c>
      <c r="J219" s="359" t="s">
        <v>1380</v>
      </c>
      <c r="K219" s="359" t="s">
        <v>22</v>
      </c>
      <c r="L219" s="359" t="s">
        <v>1392</v>
      </c>
      <c r="M219" s="368">
        <v>2010</v>
      </c>
      <c r="N219" s="205">
        <v>43640</v>
      </c>
      <c r="O219" s="203"/>
    </row>
    <row r="220" spans="1:15" ht="27.75" hidden="1" customHeight="1" x14ac:dyDescent="0.25">
      <c r="A220" s="203" t="s">
        <v>1487</v>
      </c>
      <c r="B220" s="202" t="s">
        <v>775</v>
      </c>
      <c r="C220" s="203" t="s">
        <v>1488</v>
      </c>
      <c r="D220" s="202" t="s">
        <v>776</v>
      </c>
      <c r="E220" s="202" t="s">
        <v>1489</v>
      </c>
      <c r="F220" s="202" t="s">
        <v>505</v>
      </c>
      <c r="G220" s="253">
        <v>0.97</v>
      </c>
      <c r="H220" s="361" t="s">
        <v>488</v>
      </c>
      <c r="I220" s="359" t="s">
        <v>1383</v>
      </c>
      <c r="J220" s="359" t="s">
        <v>1380</v>
      </c>
      <c r="K220" s="359" t="s">
        <v>22</v>
      </c>
      <c r="L220" s="359" t="s">
        <v>1392</v>
      </c>
      <c r="M220" s="368">
        <v>2010</v>
      </c>
      <c r="N220" s="205">
        <v>43640</v>
      </c>
      <c r="O220" s="203"/>
    </row>
    <row r="221" spans="1:15" ht="27.75" hidden="1" customHeight="1" x14ac:dyDescent="0.25">
      <c r="A221" s="203" t="s">
        <v>1487</v>
      </c>
      <c r="B221" s="202" t="s">
        <v>775</v>
      </c>
      <c r="C221" s="203" t="s">
        <v>1488</v>
      </c>
      <c r="D221" s="202" t="s">
        <v>776</v>
      </c>
      <c r="E221" s="202" t="s">
        <v>1489</v>
      </c>
      <c r="F221" s="202" t="s">
        <v>505</v>
      </c>
      <c r="G221" s="253">
        <v>0.33</v>
      </c>
      <c r="H221" s="361" t="s">
        <v>488</v>
      </c>
      <c r="I221" s="359" t="s">
        <v>1384</v>
      </c>
      <c r="J221" s="359" t="s">
        <v>1380</v>
      </c>
      <c r="K221" s="359" t="s">
        <v>22</v>
      </c>
      <c r="L221" s="359" t="s">
        <v>1392</v>
      </c>
      <c r="M221" s="368">
        <v>2010</v>
      </c>
      <c r="N221" s="205">
        <v>43640</v>
      </c>
      <c r="O221" s="203"/>
    </row>
    <row r="222" spans="1:15" ht="27.75" hidden="1" customHeight="1" x14ac:dyDescent="0.25">
      <c r="A222" s="203" t="s">
        <v>1487</v>
      </c>
      <c r="B222" s="202" t="s">
        <v>775</v>
      </c>
      <c r="C222" s="203" t="s">
        <v>1488</v>
      </c>
      <c r="D222" s="202" t="s">
        <v>776</v>
      </c>
      <c r="E222" s="202" t="s">
        <v>1489</v>
      </c>
      <c r="F222" s="202" t="s">
        <v>505</v>
      </c>
      <c r="G222" s="253">
        <v>0.16</v>
      </c>
      <c r="H222" s="361" t="s">
        <v>488</v>
      </c>
      <c r="I222" s="359" t="s">
        <v>1385</v>
      </c>
      <c r="J222" s="359" t="s">
        <v>1380</v>
      </c>
      <c r="K222" s="359" t="s">
        <v>22</v>
      </c>
      <c r="L222" s="359" t="s">
        <v>1392</v>
      </c>
      <c r="M222" s="368">
        <v>2010</v>
      </c>
      <c r="N222" s="205">
        <v>43640</v>
      </c>
      <c r="O222" s="203"/>
    </row>
    <row r="223" spans="1:15" ht="27.75" hidden="1" customHeight="1" x14ac:dyDescent="0.25">
      <c r="A223" s="203" t="s">
        <v>1487</v>
      </c>
      <c r="B223" s="202" t="s">
        <v>775</v>
      </c>
      <c r="C223" s="203" t="s">
        <v>1488</v>
      </c>
      <c r="D223" s="202" t="s">
        <v>1490</v>
      </c>
      <c r="E223" s="202" t="s">
        <v>1489</v>
      </c>
      <c r="F223" s="202" t="s">
        <v>505</v>
      </c>
      <c r="G223" s="253">
        <v>0.1</v>
      </c>
      <c r="H223" s="361" t="s">
        <v>488</v>
      </c>
      <c r="I223" s="359" t="s">
        <v>1379</v>
      </c>
      <c r="J223" s="359" t="s">
        <v>1380</v>
      </c>
      <c r="K223" s="359" t="s">
        <v>22</v>
      </c>
      <c r="L223" s="359" t="s">
        <v>1392</v>
      </c>
      <c r="M223" s="368">
        <v>2010</v>
      </c>
      <c r="N223" s="205">
        <v>43640</v>
      </c>
      <c r="O223" s="203"/>
    </row>
    <row r="224" spans="1:15" ht="27.75" hidden="1" customHeight="1" x14ac:dyDescent="0.25">
      <c r="A224" s="203" t="s">
        <v>1487</v>
      </c>
      <c r="B224" s="202" t="s">
        <v>775</v>
      </c>
      <c r="C224" s="203" t="s">
        <v>1488</v>
      </c>
      <c r="D224" s="202" t="s">
        <v>1490</v>
      </c>
      <c r="E224" s="202" t="s">
        <v>1489</v>
      </c>
      <c r="F224" s="202" t="s">
        <v>505</v>
      </c>
      <c r="G224" s="253">
        <v>0.03</v>
      </c>
      <c r="H224" s="361" t="s">
        <v>488</v>
      </c>
      <c r="I224" s="359" t="s">
        <v>1382</v>
      </c>
      <c r="J224" s="359" t="s">
        <v>1380</v>
      </c>
      <c r="K224" s="359" t="s">
        <v>22</v>
      </c>
      <c r="L224" s="359" t="s">
        <v>1392</v>
      </c>
      <c r="M224" s="368">
        <v>2010</v>
      </c>
      <c r="N224" s="205">
        <v>43640</v>
      </c>
      <c r="O224" s="203"/>
    </row>
    <row r="225" spans="1:15" ht="27.75" hidden="1" customHeight="1" x14ac:dyDescent="0.25">
      <c r="A225" s="203" t="s">
        <v>1487</v>
      </c>
      <c r="B225" s="202" t="s">
        <v>775</v>
      </c>
      <c r="C225" s="203" t="s">
        <v>1488</v>
      </c>
      <c r="D225" s="202" t="s">
        <v>1490</v>
      </c>
      <c r="E225" s="202" t="s">
        <v>1489</v>
      </c>
      <c r="F225" s="202" t="s">
        <v>505</v>
      </c>
      <c r="G225" s="253">
        <v>0.01</v>
      </c>
      <c r="H225" s="361" t="s">
        <v>488</v>
      </c>
      <c r="I225" s="359" t="s">
        <v>1383</v>
      </c>
      <c r="J225" s="359" t="s">
        <v>1380</v>
      </c>
      <c r="K225" s="359" t="s">
        <v>22</v>
      </c>
      <c r="L225" s="359" t="s">
        <v>1392</v>
      </c>
      <c r="M225" s="368">
        <v>2010</v>
      </c>
      <c r="N225" s="205">
        <v>43640</v>
      </c>
      <c r="O225" s="203"/>
    </row>
    <row r="226" spans="1:15" ht="27.75" hidden="1" customHeight="1" x14ac:dyDescent="0.25">
      <c r="A226" s="203" t="s">
        <v>1487</v>
      </c>
      <c r="B226" s="202" t="s">
        <v>775</v>
      </c>
      <c r="C226" s="203" t="s">
        <v>1488</v>
      </c>
      <c r="D226" s="202" t="s">
        <v>1490</v>
      </c>
      <c r="E226" s="202" t="s">
        <v>1489</v>
      </c>
      <c r="F226" s="202" t="s">
        <v>505</v>
      </c>
      <c r="G226" s="253">
        <v>5.0000000000000001E-3</v>
      </c>
      <c r="H226" s="361" t="s">
        <v>488</v>
      </c>
      <c r="I226" s="359" t="s">
        <v>1384</v>
      </c>
      <c r="J226" s="359" t="s">
        <v>1380</v>
      </c>
      <c r="K226" s="359" t="s">
        <v>22</v>
      </c>
      <c r="L226" s="359" t="s">
        <v>1392</v>
      </c>
      <c r="M226" s="368">
        <v>2010</v>
      </c>
      <c r="N226" s="205">
        <v>43640</v>
      </c>
      <c r="O226" s="203"/>
    </row>
    <row r="227" spans="1:15" ht="27.75" hidden="1" customHeight="1" x14ac:dyDescent="0.25">
      <c r="A227" s="203" t="s">
        <v>1487</v>
      </c>
      <c r="B227" s="202" t="s">
        <v>775</v>
      </c>
      <c r="C227" s="203" t="s">
        <v>1488</v>
      </c>
      <c r="D227" s="202" t="s">
        <v>1490</v>
      </c>
      <c r="E227" s="202" t="s">
        <v>1489</v>
      </c>
      <c r="F227" s="202" t="s">
        <v>505</v>
      </c>
      <c r="G227" s="253">
        <v>2E-3</v>
      </c>
      <c r="H227" s="361" t="s">
        <v>488</v>
      </c>
      <c r="I227" s="359" t="s">
        <v>1385</v>
      </c>
      <c r="J227" s="359" t="s">
        <v>1380</v>
      </c>
      <c r="K227" s="359" t="s">
        <v>22</v>
      </c>
      <c r="L227" s="359" t="s">
        <v>1392</v>
      </c>
      <c r="M227" s="368">
        <v>2010</v>
      </c>
      <c r="N227" s="205">
        <v>43640</v>
      </c>
      <c r="O227" s="203"/>
    </row>
    <row r="228" spans="1:15" ht="27.75" hidden="1" customHeight="1" x14ac:dyDescent="0.25">
      <c r="A228" s="203" t="s">
        <v>1487</v>
      </c>
      <c r="B228" s="202" t="s">
        <v>775</v>
      </c>
      <c r="C228" s="203" t="s">
        <v>1488</v>
      </c>
      <c r="D228" s="202" t="s">
        <v>1491</v>
      </c>
      <c r="E228" s="202" t="s">
        <v>1492</v>
      </c>
      <c r="F228" s="202" t="s">
        <v>505</v>
      </c>
      <c r="G228" s="253">
        <v>9.84</v>
      </c>
      <c r="H228" s="361" t="s">
        <v>1400</v>
      </c>
      <c r="I228" s="359" t="s">
        <v>1379</v>
      </c>
      <c r="J228" s="359" t="s">
        <v>1380</v>
      </c>
      <c r="K228" s="359" t="s">
        <v>1391</v>
      </c>
      <c r="L228" s="359" t="s">
        <v>1392</v>
      </c>
      <c r="M228" s="368">
        <v>2010</v>
      </c>
      <c r="N228" s="205">
        <v>43640</v>
      </c>
      <c r="O228" s="203"/>
    </row>
    <row r="229" spans="1:15" ht="27.75" hidden="1" customHeight="1" x14ac:dyDescent="0.25">
      <c r="A229" s="203" t="s">
        <v>1487</v>
      </c>
      <c r="B229" s="202" t="s">
        <v>775</v>
      </c>
      <c r="C229" s="203" t="s">
        <v>1488</v>
      </c>
      <c r="D229" s="202" t="s">
        <v>1491</v>
      </c>
      <c r="E229" s="202" t="s">
        <v>1492</v>
      </c>
      <c r="F229" s="202" t="s">
        <v>505</v>
      </c>
      <c r="G229" s="253">
        <v>3.45</v>
      </c>
      <c r="H229" s="361" t="s">
        <v>1400</v>
      </c>
      <c r="I229" s="359" t="s">
        <v>1382</v>
      </c>
      <c r="J229" s="359" t="s">
        <v>1380</v>
      </c>
      <c r="K229" s="359" t="s">
        <v>1391</v>
      </c>
      <c r="L229" s="359" t="s">
        <v>1392</v>
      </c>
      <c r="M229" s="368">
        <v>2010</v>
      </c>
      <c r="N229" s="205">
        <v>43640</v>
      </c>
      <c r="O229" s="203"/>
    </row>
    <row r="230" spans="1:15" ht="27.75" hidden="1" customHeight="1" x14ac:dyDescent="0.25">
      <c r="A230" s="203" t="s">
        <v>1487</v>
      </c>
      <c r="B230" s="202" t="s">
        <v>775</v>
      </c>
      <c r="C230" s="203" t="s">
        <v>1488</v>
      </c>
      <c r="D230" s="202" t="s">
        <v>1491</v>
      </c>
      <c r="E230" s="202" t="s">
        <v>1492</v>
      </c>
      <c r="F230" s="202" t="s">
        <v>505</v>
      </c>
      <c r="G230" s="253">
        <v>1.73</v>
      </c>
      <c r="H230" s="361" t="s">
        <v>1400</v>
      </c>
      <c r="I230" s="359" t="s">
        <v>1383</v>
      </c>
      <c r="J230" s="359" t="s">
        <v>1380</v>
      </c>
      <c r="K230" s="359" t="s">
        <v>1391</v>
      </c>
      <c r="L230" s="359" t="s">
        <v>1392</v>
      </c>
      <c r="M230" s="368">
        <v>2010</v>
      </c>
      <c r="N230" s="205">
        <v>43640</v>
      </c>
      <c r="O230" s="203"/>
    </row>
    <row r="231" spans="1:15" ht="27.75" hidden="1" customHeight="1" x14ac:dyDescent="0.25">
      <c r="A231" s="203" t="s">
        <v>1487</v>
      </c>
      <c r="B231" s="202" t="s">
        <v>775</v>
      </c>
      <c r="C231" s="203" t="s">
        <v>1488</v>
      </c>
      <c r="D231" s="202" t="s">
        <v>1491</v>
      </c>
      <c r="E231" s="202" t="s">
        <v>1492</v>
      </c>
      <c r="F231" s="202" t="s">
        <v>505</v>
      </c>
      <c r="G231" s="253">
        <v>0.63</v>
      </c>
      <c r="H231" s="361" t="s">
        <v>1400</v>
      </c>
      <c r="I231" s="359" t="s">
        <v>1384</v>
      </c>
      <c r="J231" s="359" t="s">
        <v>1380</v>
      </c>
      <c r="K231" s="359" t="s">
        <v>1391</v>
      </c>
      <c r="L231" s="359" t="s">
        <v>1392</v>
      </c>
      <c r="M231" s="368">
        <v>2010</v>
      </c>
      <c r="N231" s="205">
        <v>43640</v>
      </c>
      <c r="O231" s="203"/>
    </row>
    <row r="232" spans="1:15" ht="27.75" hidden="1" customHeight="1" x14ac:dyDescent="0.25">
      <c r="A232" s="203" t="s">
        <v>1487</v>
      </c>
      <c r="B232" s="202" t="s">
        <v>775</v>
      </c>
      <c r="C232" s="203" t="s">
        <v>1488</v>
      </c>
      <c r="D232" s="202" t="s">
        <v>1491</v>
      </c>
      <c r="E232" s="202" t="s">
        <v>1492</v>
      </c>
      <c r="F232" s="202" t="s">
        <v>505</v>
      </c>
      <c r="G232" s="253">
        <v>0.22</v>
      </c>
      <c r="H232" s="361" t="s">
        <v>1400</v>
      </c>
      <c r="I232" s="359" t="s">
        <v>1385</v>
      </c>
      <c r="J232" s="359" t="s">
        <v>1380</v>
      </c>
      <c r="K232" s="359" t="s">
        <v>1391</v>
      </c>
      <c r="L232" s="359" t="s">
        <v>1392</v>
      </c>
      <c r="M232" s="368">
        <v>2010</v>
      </c>
      <c r="N232" s="205">
        <v>43640</v>
      </c>
      <c r="O232" s="203"/>
    </row>
    <row r="233" spans="1:15" ht="27.75" hidden="1" customHeight="1" x14ac:dyDescent="0.25">
      <c r="A233" s="203" t="s">
        <v>1487</v>
      </c>
      <c r="B233" s="202" t="s">
        <v>775</v>
      </c>
      <c r="C233" s="203" t="s">
        <v>1488</v>
      </c>
      <c r="D233" s="202" t="s">
        <v>1493</v>
      </c>
      <c r="E233" s="202" t="s">
        <v>1489</v>
      </c>
      <c r="F233" s="202" t="s">
        <v>505</v>
      </c>
      <c r="G233" s="253">
        <v>58.47</v>
      </c>
      <c r="H233" s="361" t="s">
        <v>1400</v>
      </c>
      <c r="I233" s="359" t="s">
        <v>1379</v>
      </c>
      <c r="J233" s="359" t="s">
        <v>1380</v>
      </c>
      <c r="K233" s="359" t="s">
        <v>1391</v>
      </c>
      <c r="L233" s="359" t="s">
        <v>1392</v>
      </c>
      <c r="M233" s="368">
        <v>2010</v>
      </c>
      <c r="N233" s="205">
        <v>43640</v>
      </c>
      <c r="O233" s="203"/>
    </row>
    <row r="234" spans="1:15" ht="27.75" hidden="1" customHeight="1" x14ac:dyDescent="0.25">
      <c r="A234" s="203" t="s">
        <v>1487</v>
      </c>
      <c r="B234" s="202" t="s">
        <v>775</v>
      </c>
      <c r="C234" s="203" t="s">
        <v>1488</v>
      </c>
      <c r="D234" s="202" t="s">
        <v>1493</v>
      </c>
      <c r="E234" s="202" t="s">
        <v>1489</v>
      </c>
      <c r="F234" s="202" t="s">
        <v>505</v>
      </c>
      <c r="G234" s="253">
        <v>23.25</v>
      </c>
      <c r="H234" s="361" t="s">
        <v>1400</v>
      </c>
      <c r="I234" s="359" t="s">
        <v>1382</v>
      </c>
      <c r="J234" s="359" t="s">
        <v>1380</v>
      </c>
      <c r="K234" s="359" t="s">
        <v>1391</v>
      </c>
      <c r="L234" s="359" t="s">
        <v>1392</v>
      </c>
      <c r="M234" s="368">
        <v>2010</v>
      </c>
      <c r="N234" s="205">
        <v>43640</v>
      </c>
      <c r="O234" s="203"/>
    </row>
    <row r="235" spans="1:15" ht="27.75" hidden="1" customHeight="1" x14ac:dyDescent="0.25">
      <c r="A235" s="203" t="s">
        <v>1487</v>
      </c>
      <c r="B235" s="202" t="s">
        <v>775</v>
      </c>
      <c r="C235" s="203" t="s">
        <v>1488</v>
      </c>
      <c r="D235" s="202" t="s">
        <v>1493</v>
      </c>
      <c r="E235" s="202" t="s">
        <v>1489</v>
      </c>
      <c r="F235" s="202" t="s">
        <v>505</v>
      </c>
      <c r="G235" s="253">
        <v>8.32</v>
      </c>
      <c r="H235" s="361" t="s">
        <v>1400</v>
      </c>
      <c r="I235" s="359" t="s">
        <v>1383</v>
      </c>
      <c r="J235" s="359" t="s">
        <v>1380</v>
      </c>
      <c r="K235" s="359" t="s">
        <v>1391</v>
      </c>
      <c r="L235" s="359" t="s">
        <v>1392</v>
      </c>
      <c r="M235" s="368">
        <v>2010</v>
      </c>
      <c r="N235" s="205">
        <v>43640</v>
      </c>
      <c r="O235" s="203"/>
    </row>
    <row r="236" spans="1:15" ht="27.75" hidden="1" customHeight="1" x14ac:dyDescent="0.25">
      <c r="A236" s="203" t="s">
        <v>1487</v>
      </c>
      <c r="B236" s="202" t="s">
        <v>775</v>
      </c>
      <c r="C236" s="203" t="s">
        <v>1488</v>
      </c>
      <c r="D236" s="202" t="s">
        <v>1493</v>
      </c>
      <c r="E236" s="202" t="s">
        <v>1489</v>
      </c>
      <c r="F236" s="202" t="s">
        <v>505</v>
      </c>
      <c r="G236" s="253">
        <v>2.14</v>
      </c>
      <c r="H236" s="361" t="s">
        <v>1400</v>
      </c>
      <c r="I236" s="359" t="s">
        <v>1384</v>
      </c>
      <c r="J236" s="359" t="s">
        <v>1380</v>
      </c>
      <c r="K236" s="359" t="s">
        <v>1391</v>
      </c>
      <c r="L236" s="359" t="s">
        <v>1392</v>
      </c>
      <c r="M236" s="368">
        <v>2010</v>
      </c>
      <c r="N236" s="205">
        <v>43640</v>
      </c>
      <c r="O236" s="203"/>
    </row>
    <row r="237" spans="1:15" ht="27.75" hidden="1" customHeight="1" x14ac:dyDescent="0.25">
      <c r="A237" s="203" t="s">
        <v>1487</v>
      </c>
      <c r="B237" s="202" t="s">
        <v>775</v>
      </c>
      <c r="C237" s="203" t="s">
        <v>1488</v>
      </c>
      <c r="D237" s="202" t="s">
        <v>1493</v>
      </c>
      <c r="E237" s="202" t="s">
        <v>1489</v>
      </c>
      <c r="F237" s="202" t="s">
        <v>505</v>
      </c>
      <c r="G237" s="253">
        <v>0.53</v>
      </c>
      <c r="H237" s="361" t="s">
        <v>1400</v>
      </c>
      <c r="I237" s="359" t="s">
        <v>1385</v>
      </c>
      <c r="J237" s="359" t="s">
        <v>1380</v>
      </c>
      <c r="K237" s="359" t="s">
        <v>1391</v>
      </c>
      <c r="L237" s="359" t="s">
        <v>1392</v>
      </c>
      <c r="M237" s="368">
        <v>2010</v>
      </c>
      <c r="N237" s="205">
        <v>43640</v>
      </c>
      <c r="O237" s="203"/>
    </row>
    <row r="238" spans="1:15" ht="27.75" hidden="1" customHeight="1" x14ac:dyDescent="0.25">
      <c r="A238" s="203" t="s">
        <v>1487</v>
      </c>
      <c r="B238" s="202" t="s">
        <v>775</v>
      </c>
      <c r="C238" s="203" t="s">
        <v>1488</v>
      </c>
      <c r="D238" s="202" t="s">
        <v>1494</v>
      </c>
      <c r="E238" s="202" t="s">
        <v>1489</v>
      </c>
      <c r="F238" s="202" t="s">
        <v>505</v>
      </c>
      <c r="G238" s="253">
        <v>5.81</v>
      </c>
      <c r="H238" s="361" t="s">
        <v>488</v>
      </c>
      <c r="I238" s="359" t="s">
        <v>1379</v>
      </c>
      <c r="J238" s="359" t="s">
        <v>1380</v>
      </c>
      <c r="K238" s="359" t="s">
        <v>22</v>
      </c>
      <c r="L238" s="359" t="s">
        <v>1392</v>
      </c>
      <c r="M238" s="368">
        <v>2010</v>
      </c>
      <c r="N238" s="205">
        <v>43640</v>
      </c>
      <c r="O238" s="203"/>
    </row>
    <row r="239" spans="1:15" ht="27.75" hidden="1" customHeight="1" x14ac:dyDescent="0.25">
      <c r="A239" s="203" t="s">
        <v>1487</v>
      </c>
      <c r="B239" s="202" t="s">
        <v>775</v>
      </c>
      <c r="C239" s="203" t="s">
        <v>1488</v>
      </c>
      <c r="D239" s="202" t="s">
        <v>1494</v>
      </c>
      <c r="E239" s="202" t="s">
        <v>1489</v>
      </c>
      <c r="F239" s="202" t="s">
        <v>505</v>
      </c>
      <c r="G239" s="253">
        <v>2.37</v>
      </c>
      <c r="H239" s="361" t="s">
        <v>488</v>
      </c>
      <c r="I239" s="359" t="s">
        <v>1382</v>
      </c>
      <c r="J239" s="359" t="s">
        <v>1380</v>
      </c>
      <c r="K239" s="359" t="s">
        <v>22</v>
      </c>
      <c r="L239" s="359" t="s">
        <v>1392</v>
      </c>
      <c r="M239" s="368">
        <v>2010</v>
      </c>
      <c r="N239" s="205">
        <v>43640</v>
      </c>
      <c r="O239" s="203"/>
    </row>
    <row r="240" spans="1:15" ht="27.75" hidden="1" customHeight="1" x14ac:dyDescent="0.25">
      <c r="A240" s="203" t="s">
        <v>1487</v>
      </c>
      <c r="B240" s="202" t="s">
        <v>775</v>
      </c>
      <c r="C240" s="203" t="s">
        <v>1488</v>
      </c>
      <c r="D240" s="202" t="s">
        <v>1494</v>
      </c>
      <c r="E240" s="202" t="s">
        <v>1489</v>
      </c>
      <c r="F240" s="202" t="s">
        <v>505</v>
      </c>
      <c r="G240" s="253">
        <v>0.9</v>
      </c>
      <c r="H240" s="361" t="s">
        <v>488</v>
      </c>
      <c r="I240" s="359" t="s">
        <v>1383</v>
      </c>
      <c r="J240" s="359" t="s">
        <v>1380</v>
      </c>
      <c r="K240" s="359" t="s">
        <v>22</v>
      </c>
      <c r="L240" s="359" t="s">
        <v>1392</v>
      </c>
      <c r="M240" s="368">
        <v>2010</v>
      </c>
      <c r="N240" s="205">
        <v>43640</v>
      </c>
      <c r="O240" s="203"/>
    </row>
    <row r="241" spans="1:15" ht="27.75" hidden="1" customHeight="1" x14ac:dyDescent="0.25">
      <c r="A241" s="203" t="s">
        <v>1487</v>
      </c>
      <c r="B241" s="202" t="s">
        <v>775</v>
      </c>
      <c r="C241" s="203" t="s">
        <v>1488</v>
      </c>
      <c r="D241" s="202" t="s">
        <v>1494</v>
      </c>
      <c r="E241" s="202" t="s">
        <v>1489</v>
      </c>
      <c r="F241" s="202" t="s">
        <v>505</v>
      </c>
      <c r="G241" s="253">
        <v>0.3</v>
      </c>
      <c r="H241" s="361" t="s">
        <v>488</v>
      </c>
      <c r="I241" s="359" t="s">
        <v>1384</v>
      </c>
      <c r="J241" s="359" t="s">
        <v>1380</v>
      </c>
      <c r="K241" s="359" t="s">
        <v>22</v>
      </c>
      <c r="L241" s="359" t="s">
        <v>1392</v>
      </c>
      <c r="M241" s="368">
        <v>2010</v>
      </c>
      <c r="N241" s="205">
        <v>43640</v>
      </c>
      <c r="O241" s="203"/>
    </row>
    <row r="242" spans="1:15" ht="27.75" hidden="1" customHeight="1" x14ac:dyDescent="0.25">
      <c r="A242" s="203" t="s">
        <v>1487</v>
      </c>
      <c r="B242" s="202" t="s">
        <v>775</v>
      </c>
      <c r="C242" s="203" t="s">
        <v>1488</v>
      </c>
      <c r="D242" s="202" t="s">
        <v>1494</v>
      </c>
      <c r="E242" s="202" t="s">
        <v>1489</v>
      </c>
      <c r="F242" s="202" t="s">
        <v>505</v>
      </c>
      <c r="G242" s="253">
        <v>0.14000000000000001</v>
      </c>
      <c r="H242" s="361" t="s">
        <v>488</v>
      </c>
      <c r="I242" s="359" t="s">
        <v>1385</v>
      </c>
      <c r="J242" s="359" t="s">
        <v>1380</v>
      </c>
      <c r="K242" s="359" t="s">
        <v>22</v>
      </c>
      <c r="L242" s="359" t="s">
        <v>1392</v>
      </c>
      <c r="M242" s="368">
        <v>2010</v>
      </c>
      <c r="N242" s="205">
        <v>43640</v>
      </c>
      <c r="O242" s="203"/>
    </row>
    <row r="243" spans="1:15" ht="27.75" hidden="1" customHeight="1" x14ac:dyDescent="0.25">
      <c r="A243" s="203" t="s">
        <v>1487</v>
      </c>
      <c r="B243" s="202" t="s">
        <v>775</v>
      </c>
      <c r="C243" s="203" t="s">
        <v>1488</v>
      </c>
      <c r="D243" s="202" t="s">
        <v>1495</v>
      </c>
      <c r="E243" s="202" t="s">
        <v>1489</v>
      </c>
      <c r="F243" s="202" t="s">
        <v>505</v>
      </c>
      <c r="G243" s="253">
        <v>108.29</v>
      </c>
      <c r="H243" s="361" t="s">
        <v>1400</v>
      </c>
      <c r="I243" s="359" t="s">
        <v>1379</v>
      </c>
      <c r="J243" s="359" t="s">
        <v>1380</v>
      </c>
      <c r="K243" s="359" t="s">
        <v>1391</v>
      </c>
      <c r="L243" s="359" t="s">
        <v>1392</v>
      </c>
      <c r="M243" s="368">
        <v>2010</v>
      </c>
      <c r="N243" s="205">
        <v>43640</v>
      </c>
      <c r="O243" s="203"/>
    </row>
    <row r="244" spans="1:15" ht="27.75" hidden="1" customHeight="1" x14ac:dyDescent="0.25">
      <c r="A244" s="203" t="s">
        <v>1487</v>
      </c>
      <c r="B244" s="202" t="s">
        <v>775</v>
      </c>
      <c r="C244" s="203" t="s">
        <v>1488</v>
      </c>
      <c r="D244" s="202" t="s">
        <v>1495</v>
      </c>
      <c r="E244" s="202" t="s">
        <v>1489</v>
      </c>
      <c r="F244" s="202" t="s">
        <v>505</v>
      </c>
      <c r="G244" s="253">
        <v>43.92</v>
      </c>
      <c r="H244" s="361" t="s">
        <v>1400</v>
      </c>
      <c r="I244" s="359" t="s">
        <v>1382</v>
      </c>
      <c r="J244" s="359" t="s">
        <v>1380</v>
      </c>
      <c r="K244" s="359" t="s">
        <v>1391</v>
      </c>
      <c r="L244" s="359" t="s">
        <v>1392</v>
      </c>
      <c r="M244" s="368">
        <v>2010</v>
      </c>
      <c r="N244" s="205">
        <v>43640</v>
      </c>
      <c r="O244" s="203"/>
    </row>
    <row r="245" spans="1:15" ht="27.75" hidden="1" customHeight="1" x14ac:dyDescent="0.25">
      <c r="A245" s="203" t="s">
        <v>1487</v>
      </c>
      <c r="B245" s="202" t="s">
        <v>775</v>
      </c>
      <c r="C245" s="203" t="s">
        <v>1488</v>
      </c>
      <c r="D245" s="202" t="s">
        <v>1495</v>
      </c>
      <c r="E245" s="202" t="s">
        <v>1489</v>
      </c>
      <c r="F245" s="202" t="s">
        <v>505</v>
      </c>
      <c r="G245" s="253">
        <v>16.63</v>
      </c>
      <c r="H245" s="361" t="s">
        <v>1400</v>
      </c>
      <c r="I245" s="359" t="s">
        <v>1383</v>
      </c>
      <c r="J245" s="359" t="s">
        <v>1380</v>
      </c>
      <c r="K245" s="359" t="s">
        <v>1391</v>
      </c>
      <c r="L245" s="359" t="s">
        <v>1392</v>
      </c>
      <c r="M245" s="368">
        <v>2010</v>
      </c>
      <c r="N245" s="205">
        <v>43640</v>
      </c>
      <c r="O245" s="203"/>
    </row>
    <row r="246" spans="1:15" ht="27.75" hidden="1" customHeight="1" x14ac:dyDescent="0.25">
      <c r="A246" s="203" t="s">
        <v>1487</v>
      </c>
      <c r="B246" s="202" t="s">
        <v>775</v>
      </c>
      <c r="C246" s="203" t="s">
        <v>1488</v>
      </c>
      <c r="D246" s="202" t="s">
        <v>1495</v>
      </c>
      <c r="E246" s="202" t="s">
        <v>1489</v>
      </c>
      <c r="F246" s="202" t="s">
        <v>505</v>
      </c>
      <c r="G246" s="253">
        <v>5.35</v>
      </c>
      <c r="H246" s="361" t="s">
        <v>1400</v>
      </c>
      <c r="I246" s="359" t="s">
        <v>1384</v>
      </c>
      <c r="J246" s="359" t="s">
        <v>1380</v>
      </c>
      <c r="K246" s="359" t="s">
        <v>1391</v>
      </c>
      <c r="L246" s="359" t="s">
        <v>1392</v>
      </c>
      <c r="M246" s="368">
        <v>2010</v>
      </c>
      <c r="N246" s="205">
        <v>43640</v>
      </c>
      <c r="O246" s="203"/>
    </row>
    <row r="247" spans="1:15" ht="27.75" hidden="1" customHeight="1" x14ac:dyDescent="0.25">
      <c r="A247" s="203" t="s">
        <v>1487</v>
      </c>
      <c r="B247" s="202" t="s">
        <v>775</v>
      </c>
      <c r="C247" s="203" t="s">
        <v>1488</v>
      </c>
      <c r="D247" s="202" t="s">
        <v>1495</v>
      </c>
      <c r="E247" s="202" t="s">
        <v>1489</v>
      </c>
      <c r="F247" s="202" t="s">
        <v>505</v>
      </c>
      <c r="G247" s="253">
        <v>2.4</v>
      </c>
      <c r="H247" s="361" t="s">
        <v>1400</v>
      </c>
      <c r="I247" s="359" t="s">
        <v>1385</v>
      </c>
      <c r="J247" s="359" t="s">
        <v>1380</v>
      </c>
      <c r="K247" s="359" t="s">
        <v>1391</v>
      </c>
      <c r="L247" s="359" t="s">
        <v>1392</v>
      </c>
      <c r="M247" s="368">
        <v>2010</v>
      </c>
      <c r="N247" s="205">
        <v>43640</v>
      </c>
      <c r="O247" s="203"/>
    </row>
    <row r="248" spans="1:15" ht="27.75" hidden="1" customHeight="1" x14ac:dyDescent="0.25">
      <c r="A248" s="203" t="s">
        <v>1487</v>
      </c>
      <c r="B248" s="202" t="s">
        <v>775</v>
      </c>
      <c r="C248" s="203" t="s">
        <v>1488</v>
      </c>
      <c r="D248" s="202" t="s">
        <v>1496</v>
      </c>
      <c r="E248" s="202" t="s">
        <v>1497</v>
      </c>
      <c r="F248" s="202" t="s">
        <v>505</v>
      </c>
      <c r="G248" s="253">
        <v>13.88</v>
      </c>
      <c r="H248" s="361" t="s">
        <v>1400</v>
      </c>
      <c r="I248" s="359" t="s">
        <v>1379</v>
      </c>
      <c r="J248" s="359" t="s">
        <v>1380</v>
      </c>
      <c r="K248" s="359" t="s">
        <v>1391</v>
      </c>
      <c r="L248" s="359" t="s">
        <v>1392</v>
      </c>
      <c r="M248" s="368">
        <v>2010</v>
      </c>
      <c r="N248" s="205">
        <v>43640</v>
      </c>
      <c r="O248" s="203"/>
    </row>
    <row r="249" spans="1:15" ht="27.75" hidden="1" customHeight="1" x14ac:dyDescent="0.25">
      <c r="A249" s="203" t="s">
        <v>1487</v>
      </c>
      <c r="B249" s="202" t="s">
        <v>775</v>
      </c>
      <c r="C249" s="203" t="s">
        <v>1488</v>
      </c>
      <c r="D249" s="202" t="s">
        <v>1496</v>
      </c>
      <c r="E249" s="202" t="s">
        <v>1497</v>
      </c>
      <c r="F249" s="202" t="s">
        <v>505</v>
      </c>
      <c r="G249" s="253">
        <v>4.8600000000000003</v>
      </c>
      <c r="H249" s="361" t="s">
        <v>1400</v>
      </c>
      <c r="I249" s="359" t="s">
        <v>1382</v>
      </c>
      <c r="J249" s="359" t="s">
        <v>1380</v>
      </c>
      <c r="K249" s="359" t="s">
        <v>1391</v>
      </c>
      <c r="L249" s="359" t="s">
        <v>1392</v>
      </c>
      <c r="M249" s="368">
        <v>2010</v>
      </c>
      <c r="N249" s="205">
        <v>43640</v>
      </c>
      <c r="O249" s="203"/>
    </row>
    <row r="250" spans="1:15" ht="27.75" hidden="1" customHeight="1" x14ac:dyDescent="0.25">
      <c r="A250" s="203" t="s">
        <v>1487</v>
      </c>
      <c r="B250" s="202" t="s">
        <v>775</v>
      </c>
      <c r="C250" s="203" t="s">
        <v>1488</v>
      </c>
      <c r="D250" s="202" t="s">
        <v>1496</v>
      </c>
      <c r="E250" s="202" t="s">
        <v>1497</v>
      </c>
      <c r="F250" s="202" t="s">
        <v>505</v>
      </c>
      <c r="G250" s="253">
        <v>2.44</v>
      </c>
      <c r="H250" s="361" t="s">
        <v>1400</v>
      </c>
      <c r="I250" s="359" t="s">
        <v>1383</v>
      </c>
      <c r="J250" s="359" t="s">
        <v>1380</v>
      </c>
      <c r="K250" s="359" t="s">
        <v>1391</v>
      </c>
      <c r="L250" s="359" t="s">
        <v>1392</v>
      </c>
      <c r="M250" s="368">
        <v>2010</v>
      </c>
      <c r="N250" s="205">
        <v>43640</v>
      </c>
      <c r="O250" s="203"/>
    </row>
    <row r="251" spans="1:15" ht="27.75" hidden="1" customHeight="1" x14ac:dyDescent="0.25">
      <c r="A251" s="203" t="s">
        <v>1487</v>
      </c>
      <c r="B251" s="202" t="s">
        <v>775</v>
      </c>
      <c r="C251" s="203" t="s">
        <v>1488</v>
      </c>
      <c r="D251" s="202" t="s">
        <v>1496</v>
      </c>
      <c r="E251" s="202" t="s">
        <v>1497</v>
      </c>
      <c r="F251" s="202" t="s">
        <v>505</v>
      </c>
      <c r="G251" s="253">
        <v>0.89</v>
      </c>
      <c r="H251" s="361" t="s">
        <v>1400</v>
      </c>
      <c r="I251" s="359" t="s">
        <v>1384</v>
      </c>
      <c r="J251" s="359" t="s">
        <v>1380</v>
      </c>
      <c r="K251" s="359" t="s">
        <v>1391</v>
      </c>
      <c r="L251" s="359" t="s">
        <v>1392</v>
      </c>
      <c r="M251" s="368">
        <v>2010</v>
      </c>
      <c r="N251" s="205">
        <v>43640</v>
      </c>
      <c r="O251" s="203"/>
    </row>
    <row r="252" spans="1:15" ht="27.75" hidden="1" customHeight="1" x14ac:dyDescent="0.25">
      <c r="A252" s="203" t="s">
        <v>1487</v>
      </c>
      <c r="B252" s="202" t="s">
        <v>775</v>
      </c>
      <c r="C252" s="203" t="s">
        <v>1488</v>
      </c>
      <c r="D252" s="202" t="s">
        <v>1496</v>
      </c>
      <c r="E252" s="202" t="s">
        <v>1497</v>
      </c>
      <c r="F252" s="202" t="s">
        <v>505</v>
      </c>
      <c r="G252" s="253">
        <v>0.31</v>
      </c>
      <c r="H252" s="361" t="s">
        <v>1400</v>
      </c>
      <c r="I252" s="359" t="s">
        <v>1385</v>
      </c>
      <c r="J252" s="359" t="s">
        <v>1380</v>
      </c>
      <c r="K252" s="359" t="s">
        <v>1391</v>
      </c>
      <c r="L252" s="359" t="s">
        <v>1392</v>
      </c>
      <c r="M252" s="368">
        <v>2010</v>
      </c>
      <c r="N252" s="205">
        <v>43640</v>
      </c>
      <c r="O252" s="203"/>
    </row>
    <row r="253" spans="1:15" ht="27.75" hidden="1" customHeight="1" x14ac:dyDescent="0.25">
      <c r="A253" s="203" t="s">
        <v>1487</v>
      </c>
      <c r="B253" s="202" t="s">
        <v>775</v>
      </c>
      <c r="C253" s="203" t="s">
        <v>1488</v>
      </c>
      <c r="D253" s="202" t="s">
        <v>1496</v>
      </c>
      <c r="E253" s="202" t="s">
        <v>1497</v>
      </c>
      <c r="F253" s="202" t="s">
        <v>505</v>
      </c>
      <c r="G253" s="253">
        <v>0.79</v>
      </c>
      <c r="H253" s="361" t="s">
        <v>488</v>
      </c>
      <c r="I253" s="359" t="s">
        <v>1379</v>
      </c>
      <c r="J253" s="359" t="s">
        <v>1380</v>
      </c>
      <c r="K253" s="359" t="s">
        <v>22</v>
      </c>
      <c r="L253" s="359" t="s">
        <v>1392</v>
      </c>
      <c r="M253" s="368">
        <v>2010</v>
      </c>
      <c r="N253" s="205">
        <v>43640</v>
      </c>
      <c r="O253" s="203"/>
    </row>
    <row r="254" spans="1:15" ht="27.75" hidden="1" customHeight="1" x14ac:dyDescent="0.25">
      <c r="A254" s="203" t="s">
        <v>1487</v>
      </c>
      <c r="B254" s="202" t="s">
        <v>775</v>
      </c>
      <c r="C254" s="203" t="s">
        <v>1488</v>
      </c>
      <c r="D254" s="202" t="s">
        <v>1496</v>
      </c>
      <c r="E254" s="202" t="s">
        <v>1497</v>
      </c>
      <c r="F254" s="202" t="s">
        <v>505</v>
      </c>
      <c r="G254" s="253">
        <v>0.28000000000000003</v>
      </c>
      <c r="H254" s="361" t="s">
        <v>488</v>
      </c>
      <c r="I254" s="359" t="s">
        <v>1382</v>
      </c>
      <c r="J254" s="359" t="s">
        <v>1380</v>
      </c>
      <c r="K254" s="359" t="s">
        <v>22</v>
      </c>
      <c r="L254" s="359" t="s">
        <v>1392</v>
      </c>
      <c r="M254" s="368">
        <v>2010</v>
      </c>
      <c r="N254" s="205">
        <v>43640</v>
      </c>
      <c r="O254" s="203"/>
    </row>
    <row r="255" spans="1:15" ht="27.75" hidden="1" customHeight="1" x14ac:dyDescent="0.25">
      <c r="A255" s="203" t="s">
        <v>1487</v>
      </c>
      <c r="B255" s="202" t="s">
        <v>775</v>
      </c>
      <c r="C255" s="203" t="s">
        <v>1488</v>
      </c>
      <c r="D255" s="202" t="s">
        <v>1496</v>
      </c>
      <c r="E255" s="202" t="s">
        <v>1497</v>
      </c>
      <c r="F255" s="202" t="s">
        <v>505</v>
      </c>
      <c r="G255" s="253">
        <v>0.14000000000000001</v>
      </c>
      <c r="H255" s="361" t="s">
        <v>488</v>
      </c>
      <c r="I255" s="359" t="s">
        <v>1383</v>
      </c>
      <c r="J255" s="359" t="s">
        <v>1380</v>
      </c>
      <c r="K255" s="359" t="s">
        <v>22</v>
      </c>
      <c r="L255" s="359" t="s">
        <v>1392</v>
      </c>
      <c r="M255" s="368">
        <v>2010</v>
      </c>
      <c r="N255" s="205">
        <v>43640</v>
      </c>
      <c r="O255" s="203"/>
    </row>
    <row r="256" spans="1:15" ht="27.75" hidden="1" customHeight="1" x14ac:dyDescent="0.25">
      <c r="A256" s="203" t="s">
        <v>1487</v>
      </c>
      <c r="B256" s="202" t="s">
        <v>775</v>
      </c>
      <c r="C256" s="203" t="s">
        <v>1488</v>
      </c>
      <c r="D256" s="202" t="s">
        <v>1496</v>
      </c>
      <c r="E256" s="202" t="s">
        <v>1497</v>
      </c>
      <c r="F256" s="202" t="s">
        <v>505</v>
      </c>
      <c r="G256" s="253">
        <v>0.05</v>
      </c>
      <c r="H256" s="361" t="s">
        <v>488</v>
      </c>
      <c r="I256" s="359" t="s">
        <v>1384</v>
      </c>
      <c r="J256" s="359" t="s">
        <v>1380</v>
      </c>
      <c r="K256" s="359" t="s">
        <v>22</v>
      </c>
      <c r="L256" s="359" t="s">
        <v>1392</v>
      </c>
      <c r="M256" s="368">
        <v>2010</v>
      </c>
      <c r="N256" s="205">
        <v>43640</v>
      </c>
      <c r="O256" s="203"/>
    </row>
    <row r="257" spans="1:15" ht="27.75" hidden="1" customHeight="1" x14ac:dyDescent="0.25">
      <c r="A257" s="203" t="s">
        <v>1487</v>
      </c>
      <c r="B257" s="202" t="s">
        <v>775</v>
      </c>
      <c r="C257" s="203" t="s">
        <v>1488</v>
      </c>
      <c r="D257" s="202" t="s">
        <v>1496</v>
      </c>
      <c r="E257" s="202" t="s">
        <v>1497</v>
      </c>
      <c r="F257" s="202" t="s">
        <v>505</v>
      </c>
      <c r="G257" s="253">
        <v>0.02</v>
      </c>
      <c r="H257" s="361" t="s">
        <v>488</v>
      </c>
      <c r="I257" s="359" t="s">
        <v>1385</v>
      </c>
      <c r="J257" s="359" t="s">
        <v>1380</v>
      </c>
      <c r="K257" s="359" t="s">
        <v>22</v>
      </c>
      <c r="L257" s="359" t="s">
        <v>1392</v>
      </c>
      <c r="M257" s="368">
        <v>2010</v>
      </c>
      <c r="N257" s="205">
        <v>43640</v>
      </c>
      <c r="O257" s="203"/>
    </row>
    <row r="258" spans="1:15" ht="27.75" hidden="1" customHeight="1" x14ac:dyDescent="0.25">
      <c r="A258" s="203" t="s">
        <v>1487</v>
      </c>
      <c r="B258" s="202" t="s">
        <v>775</v>
      </c>
      <c r="C258" s="203" t="s">
        <v>1488</v>
      </c>
      <c r="D258" s="202" t="s">
        <v>1498</v>
      </c>
      <c r="E258" s="202" t="s">
        <v>1497</v>
      </c>
      <c r="F258" s="202" t="s">
        <v>505</v>
      </c>
      <c r="G258" s="253">
        <v>23.34</v>
      </c>
      <c r="H258" s="361" t="s">
        <v>1400</v>
      </c>
      <c r="I258" s="359" t="s">
        <v>1379</v>
      </c>
      <c r="J258" s="359" t="s">
        <v>1380</v>
      </c>
      <c r="K258" s="359" t="s">
        <v>1391</v>
      </c>
      <c r="L258" s="359" t="s">
        <v>1392</v>
      </c>
      <c r="M258" s="368">
        <v>2010</v>
      </c>
      <c r="N258" s="205">
        <v>43640</v>
      </c>
      <c r="O258" s="203"/>
    </row>
    <row r="259" spans="1:15" ht="27.75" hidden="1" customHeight="1" x14ac:dyDescent="0.25">
      <c r="A259" s="203" t="s">
        <v>1487</v>
      </c>
      <c r="B259" s="202" t="s">
        <v>775</v>
      </c>
      <c r="C259" s="203" t="s">
        <v>1488</v>
      </c>
      <c r="D259" s="202" t="s">
        <v>1498</v>
      </c>
      <c r="E259" s="202" t="s">
        <v>1497</v>
      </c>
      <c r="F259" s="202" t="s">
        <v>505</v>
      </c>
      <c r="G259" s="253">
        <v>8.18</v>
      </c>
      <c r="H259" s="361" t="s">
        <v>1400</v>
      </c>
      <c r="I259" s="359" t="s">
        <v>1382</v>
      </c>
      <c r="J259" s="359" t="s">
        <v>1380</v>
      </c>
      <c r="K259" s="359" t="s">
        <v>1391</v>
      </c>
      <c r="L259" s="359" t="s">
        <v>1392</v>
      </c>
      <c r="M259" s="368">
        <v>2010</v>
      </c>
      <c r="N259" s="205">
        <v>43640</v>
      </c>
      <c r="O259" s="203"/>
    </row>
    <row r="260" spans="1:15" ht="27.75" hidden="1" customHeight="1" x14ac:dyDescent="0.25">
      <c r="A260" s="203" t="s">
        <v>1487</v>
      </c>
      <c r="B260" s="202" t="s">
        <v>775</v>
      </c>
      <c r="C260" s="203" t="s">
        <v>1488</v>
      </c>
      <c r="D260" s="202" t="s">
        <v>1498</v>
      </c>
      <c r="E260" s="202" t="s">
        <v>1497</v>
      </c>
      <c r="F260" s="202" t="s">
        <v>505</v>
      </c>
      <c r="G260" s="253">
        <v>4.1100000000000003</v>
      </c>
      <c r="H260" s="361" t="s">
        <v>1400</v>
      </c>
      <c r="I260" s="359" t="s">
        <v>1383</v>
      </c>
      <c r="J260" s="359" t="s">
        <v>1380</v>
      </c>
      <c r="K260" s="359" t="s">
        <v>1391</v>
      </c>
      <c r="L260" s="359" t="s">
        <v>1392</v>
      </c>
      <c r="M260" s="368">
        <v>2010</v>
      </c>
      <c r="N260" s="205">
        <v>43640</v>
      </c>
      <c r="O260" s="203"/>
    </row>
    <row r="261" spans="1:15" ht="27.75" hidden="1" customHeight="1" x14ac:dyDescent="0.25">
      <c r="A261" s="203" t="s">
        <v>1487</v>
      </c>
      <c r="B261" s="202" t="s">
        <v>775</v>
      </c>
      <c r="C261" s="203" t="s">
        <v>1488</v>
      </c>
      <c r="D261" s="202" t="s">
        <v>1498</v>
      </c>
      <c r="E261" s="202" t="s">
        <v>1497</v>
      </c>
      <c r="F261" s="202" t="s">
        <v>505</v>
      </c>
      <c r="G261" s="253">
        <v>1.5</v>
      </c>
      <c r="H261" s="361" t="s">
        <v>1400</v>
      </c>
      <c r="I261" s="359" t="s">
        <v>1384</v>
      </c>
      <c r="J261" s="359" t="s">
        <v>1380</v>
      </c>
      <c r="K261" s="359" t="s">
        <v>1391</v>
      </c>
      <c r="L261" s="359" t="s">
        <v>1392</v>
      </c>
      <c r="M261" s="368">
        <v>2010</v>
      </c>
      <c r="N261" s="205">
        <v>43640</v>
      </c>
      <c r="O261" s="203"/>
    </row>
    <row r="262" spans="1:15" ht="27.75" hidden="1" customHeight="1" x14ac:dyDescent="0.25">
      <c r="A262" s="203" t="s">
        <v>1487</v>
      </c>
      <c r="B262" s="202" t="s">
        <v>775</v>
      </c>
      <c r="C262" s="203" t="s">
        <v>1488</v>
      </c>
      <c r="D262" s="202" t="s">
        <v>1498</v>
      </c>
      <c r="E262" s="202" t="s">
        <v>1497</v>
      </c>
      <c r="F262" s="202" t="s">
        <v>505</v>
      </c>
      <c r="G262" s="253">
        <v>0.53</v>
      </c>
      <c r="H262" s="361" t="s">
        <v>1400</v>
      </c>
      <c r="I262" s="359" t="s">
        <v>1385</v>
      </c>
      <c r="J262" s="359" t="s">
        <v>1380</v>
      </c>
      <c r="K262" s="359" t="s">
        <v>1391</v>
      </c>
      <c r="L262" s="359" t="s">
        <v>1392</v>
      </c>
      <c r="M262" s="368">
        <v>2010</v>
      </c>
      <c r="N262" s="205">
        <v>43640</v>
      </c>
      <c r="O262" s="203"/>
    </row>
    <row r="263" spans="1:15" ht="27.75" hidden="1" customHeight="1" x14ac:dyDescent="0.25">
      <c r="A263" s="203" t="s">
        <v>1487</v>
      </c>
      <c r="B263" s="202" t="s">
        <v>775</v>
      </c>
      <c r="C263" s="203" t="s">
        <v>1488</v>
      </c>
      <c r="D263" s="202" t="s">
        <v>1498</v>
      </c>
      <c r="E263" s="202" t="s">
        <v>1497</v>
      </c>
      <c r="F263" s="202" t="s">
        <v>505</v>
      </c>
      <c r="G263" s="253">
        <v>1.33</v>
      </c>
      <c r="H263" s="361" t="s">
        <v>488</v>
      </c>
      <c r="I263" s="359" t="s">
        <v>1379</v>
      </c>
      <c r="J263" s="359" t="s">
        <v>1380</v>
      </c>
      <c r="K263" s="359" t="s">
        <v>22</v>
      </c>
      <c r="L263" s="359" t="s">
        <v>1392</v>
      </c>
      <c r="M263" s="368">
        <v>2010</v>
      </c>
      <c r="N263" s="205">
        <v>43640</v>
      </c>
      <c r="O263" s="203"/>
    </row>
    <row r="264" spans="1:15" ht="27.75" hidden="1" customHeight="1" x14ac:dyDescent="0.25">
      <c r="A264" s="203" t="s">
        <v>1487</v>
      </c>
      <c r="B264" s="202" t="s">
        <v>775</v>
      </c>
      <c r="C264" s="203" t="s">
        <v>1488</v>
      </c>
      <c r="D264" s="202" t="s">
        <v>1498</v>
      </c>
      <c r="E264" s="202" t="s">
        <v>1497</v>
      </c>
      <c r="F264" s="202" t="s">
        <v>505</v>
      </c>
      <c r="G264" s="253">
        <v>0.47</v>
      </c>
      <c r="H264" s="361" t="s">
        <v>488</v>
      </c>
      <c r="I264" s="359" t="s">
        <v>1382</v>
      </c>
      <c r="J264" s="359" t="s">
        <v>1380</v>
      </c>
      <c r="K264" s="359" t="s">
        <v>22</v>
      </c>
      <c r="L264" s="359" t="s">
        <v>1392</v>
      </c>
      <c r="M264" s="368">
        <v>2010</v>
      </c>
      <c r="N264" s="205">
        <v>43640</v>
      </c>
      <c r="O264" s="203"/>
    </row>
    <row r="265" spans="1:15" ht="27.75" hidden="1" customHeight="1" x14ac:dyDescent="0.25">
      <c r="A265" s="203" t="s">
        <v>1487</v>
      </c>
      <c r="B265" s="202" t="s">
        <v>775</v>
      </c>
      <c r="C265" s="203" t="s">
        <v>1488</v>
      </c>
      <c r="D265" s="202" t="s">
        <v>1498</v>
      </c>
      <c r="E265" s="202" t="s">
        <v>1497</v>
      </c>
      <c r="F265" s="202" t="s">
        <v>505</v>
      </c>
      <c r="G265" s="253">
        <v>0.23</v>
      </c>
      <c r="H265" s="361" t="s">
        <v>488</v>
      </c>
      <c r="I265" s="359" t="s">
        <v>1383</v>
      </c>
      <c r="J265" s="359" t="s">
        <v>1380</v>
      </c>
      <c r="K265" s="359" t="s">
        <v>22</v>
      </c>
      <c r="L265" s="359" t="s">
        <v>1392</v>
      </c>
      <c r="M265" s="368">
        <v>2010</v>
      </c>
      <c r="N265" s="205">
        <v>43640</v>
      </c>
      <c r="O265" s="203"/>
    </row>
    <row r="266" spans="1:15" ht="27.75" hidden="1" customHeight="1" x14ac:dyDescent="0.25">
      <c r="A266" s="203" t="s">
        <v>1487</v>
      </c>
      <c r="B266" s="202" t="s">
        <v>775</v>
      </c>
      <c r="C266" s="203" t="s">
        <v>1488</v>
      </c>
      <c r="D266" s="202" t="s">
        <v>1498</v>
      </c>
      <c r="E266" s="202" t="s">
        <v>1497</v>
      </c>
      <c r="F266" s="202" t="s">
        <v>505</v>
      </c>
      <c r="G266" s="253">
        <v>0.09</v>
      </c>
      <c r="H266" s="361" t="s">
        <v>488</v>
      </c>
      <c r="I266" s="359" t="s">
        <v>1384</v>
      </c>
      <c r="J266" s="359" t="s">
        <v>1380</v>
      </c>
      <c r="K266" s="359" t="s">
        <v>22</v>
      </c>
      <c r="L266" s="359" t="s">
        <v>1392</v>
      </c>
      <c r="M266" s="368">
        <v>2010</v>
      </c>
      <c r="N266" s="205">
        <v>43640</v>
      </c>
      <c r="O266" s="203"/>
    </row>
    <row r="267" spans="1:15" ht="27.75" hidden="1" customHeight="1" x14ac:dyDescent="0.25">
      <c r="A267" s="203" t="s">
        <v>1487</v>
      </c>
      <c r="B267" s="202" t="s">
        <v>775</v>
      </c>
      <c r="C267" s="203" t="s">
        <v>1488</v>
      </c>
      <c r="D267" s="202" t="s">
        <v>1498</v>
      </c>
      <c r="E267" s="202" t="s">
        <v>1497</v>
      </c>
      <c r="F267" s="202" t="s">
        <v>505</v>
      </c>
      <c r="G267" s="253">
        <v>0.03</v>
      </c>
      <c r="H267" s="361" t="s">
        <v>488</v>
      </c>
      <c r="I267" s="359" t="s">
        <v>1385</v>
      </c>
      <c r="J267" s="359" t="s">
        <v>1380</v>
      </c>
      <c r="K267" s="359" t="s">
        <v>22</v>
      </c>
      <c r="L267" s="359" t="s">
        <v>1392</v>
      </c>
      <c r="M267" s="368">
        <v>2010</v>
      </c>
      <c r="N267" s="205">
        <v>43640</v>
      </c>
      <c r="O267" s="203"/>
    </row>
    <row r="268" spans="1:15" ht="27.75" hidden="1" customHeight="1" x14ac:dyDescent="0.25">
      <c r="A268" s="203" t="s">
        <v>1487</v>
      </c>
      <c r="B268" s="202" t="s">
        <v>775</v>
      </c>
      <c r="C268" s="203" t="s">
        <v>1488</v>
      </c>
      <c r="D268" s="202" t="s">
        <v>1499</v>
      </c>
      <c r="E268" s="202" t="s">
        <v>1500</v>
      </c>
      <c r="F268" s="202" t="s">
        <v>505</v>
      </c>
      <c r="G268" s="253">
        <v>7.63</v>
      </c>
      <c r="H268" s="361" t="s">
        <v>1400</v>
      </c>
      <c r="I268" s="359" t="s">
        <v>1379</v>
      </c>
      <c r="J268" s="359" t="s">
        <v>1380</v>
      </c>
      <c r="K268" s="359" t="s">
        <v>1391</v>
      </c>
      <c r="L268" s="359" t="s">
        <v>1392</v>
      </c>
      <c r="M268" s="368">
        <v>2010</v>
      </c>
      <c r="N268" s="205">
        <v>43640</v>
      </c>
      <c r="O268" s="203"/>
    </row>
    <row r="269" spans="1:15" ht="27.75" hidden="1" customHeight="1" x14ac:dyDescent="0.25">
      <c r="A269" s="203" t="s">
        <v>1487</v>
      </c>
      <c r="B269" s="202" t="s">
        <v>775</v>
      </c>
      <c r="C269" s="203" t="s">
        <v>1488</v>
      </c>
      <c r="D269" s="202" t="s">
        <v>1499</v>
      </c>
      <c r="E269" s="202" t="s">
        <v>1500</v>
      </c>
      <c r="F269" s="202" t="s">
        <v>505</v>
      </c>
      <c r="G269" s="253">
        <v>2.67</v>
      </c>
      <c r="H269" s="361" t="s">
        <v>1400</v>
      </c>
      <c r="I269" s="359" t="s">
        <v>1382</v>
      </c>
      <c r="J269" s="359" t="s">
        <v>1380</v>
      </c>
      <c r="K269" s="359" t="s">
        <v>1391</v>
      </c>
      <c r="L269" s="359" t="s">
        <v>1392</v>
      </c>
      <c r="M269" s="368">
        <v>2010</v>
      </c>
      <c r="N269" s="205">
        <v>43640</v>
      </c>
      <c r="O269" s="203"/>
    </row>
    <row r="270" spans="1:15" ht="27.75" hidden="1" customHeight="1" x14ac:dyDescent="0.25">
      <c r="A270" s="203" t="s">
        <v>1487</v>
      </c>
      <c r="B270" s="202" t="s">
        <v>775</v>
      </c>
      <c r="C270" s="203" t="s">
        <v>1488</v>
      </c>
      <c r="D270" s="202" t="s">
        <v>1499</v>
      </c>
      <c r="E270" s="202" t="s">
        <v>1500</v>
      </c>
      <c r="F270" s="202" t="s">
        <v>505</v>
      </c>
      <c r="G270" s="253">
        <v>1.34</v>
      </c>
      <c r="H270" s="361" t="s">
        <v>1400</v>
      </c>
      <c r="I270" s="359" t="s">
        <v>1383</v>
      </c>
      <c r="J270" s="359" t="s">
        <v>1380</v>
      </c>
      <c r="K270" s="359" t="s">
        <v>1391</v>
      </c>
      <c r="L270" s="359" t="s">
        <v>1392</v>
      </c>
      <c r="M270" s="368">
        <v>2010</v>
      </c>
      <c r="N270" s="205">
        <v>43640</v>
      </c>
      <c r="O270" s="203"/>
    </row>
    <row r="271" spans="1:15" ht="27.75" hidden="1" customHeight="1" x14ac:dyDescent="0.25">
      <c r="A271" s="203" t="s">
        <v>1487</v>
      </c>
      <c r="B271" s="202" t="s">
        <v>775</v>
      </c>
      <c r="C271" s="203" t="s">
        <v>1488</v>
      </c>
      <c r="D271" s="202" t="s">
        <v>1499</v>
      </c>
      <c r="E271" s="202" t="s">
        <v>1500</v>
      </c>
      <c r="F271" s="202" t="s">
        <v>505</v>
      </c>
      <c r="G271" s="253">
        <v>0.49</v>
      </c>
      <c r="H271" s="361" t="s">
        <v>1400</v>
      </c>
      <c r="I271" s="359" t="s">
        <v>1384</v>
      </c>
      <c r="J271" s="359" t="s">
        <v>1380</v>
      </c>
      <c r="K271" s="359" t="s">
        <v>1391</v>
      </c>
      <c r="L271" s="359" t="s">
        <v>1392</v>
      </c>
      <c r="M271" s="368">
        <v>2010</v>
      </c>
      <c r="N271" s="205">
        <v>43640</v>
      </c>
      <c r="O271" s="203"/>
    </row>
    <row r="272" spans="1:15" ht="27.75" hidden="1" customHeight="1" x14ac:dyDescent="0.25">
      <c r="A272" s="203" t="s">
        <v>1487</v>
      </c>
      <c r="B272" s="202" t="s">
        <v>775</v>
      </c>
      <c r="C272" s="203" t="s">
        <v>1488</v>
      </c>
      <c r="D272" s="202" t="s">
        <v>1499</v>
      </c>
      <c r="E272" s="202" t="s">
        <v>1500</v>
      </c>
      <c r="F272" s="202" t="s">
        <v>505</v>
      </c>
      <c r="G272" s="253">
        <v>0.17</v>
      </c>
      <c r="H272" s="361" t="s">
        <v>1400</v>
      </c>
      <c r="I272" s="359" t="s">
        <v>1385</v>
      </c>
      <c r="J272" s="359" t="s">
        <v>1380</v>
      </c>
      <c r="K272" s="359" t="s">
        <v>1391</v>
      </c>
      <c r="L272" s="359" t="s">
        <v>1392</v>
      </c>
      <c r="M272" s="368">
        <v>2010</v>
      </c>
      <c r="N272" s="205">
        <v>43640</v>
      </c>
      <c r="O272" s="203"/>
    </row>
    <row r="273" spans="1:15" ht="27.75" hidden="1" customHeight="1" x14ac:dyDescent="0.25">
      <c r="A273" s="203" t="s">
        <v>1487</v>
      </c>
      <c r="B273" s="202" t="s">
        <v>775</v>
      </c>
      <c r="C273" s="203" t="s">
        <v>1488</v>
      </c>
      <c r="D273" s="202" t="s">
        <v>1501</v>
      </c>
      <c r="E273" s="202" t="s">
        <v>1502</v>
      </c>
      <c r="F273" s="202" t="s">
        <v>505</v>
      </c>
      <c r="G273" s="253">
        <v>33.200000000000003</v>
      </c>
      <c r="H273" s="361" t="s">
        <v>1400</v>
      </c>
      <c r="I273" s="359" t="s">
        <v>1379</v>
      </c>
      <c r="J273" s="359" t="s">
        <v>1380</v>
      </c>
      <c r="K273" s="359" t="s">
        <v>1391</v>
      </c>
      <c r="L273" s="359" t="s">
        <v>1392</v>
      </c>
      <c r="M273" s="368">
        <v>2010</v>
      </c>
      <c r="N273" s="205">
        <v>43640</v>
      </c>
      <c r="O273" s="203"/>
    </row>
    <row r="274" spans="1:15" ht="27.75" hidden="1" customHeight="1" x14ac:dyDescent="0.25">
      <c r="A274" s="203" t="s">
        <v>1487</v>
      </c>
      <c r="B274" s="202" t="s">
        <v>775</v>
      </c>
      <c r="C274" s="203" t="s">
        <v>1488</v>
      </c>
      <c r="D274" s="202" t="s">
        <v>1501</v>
      </c>
      <c r="E274" s="202" t="s">
        <v>1502</v>
      </c>
      <c r="F274" s="202" t="s">
        <v>505</v>
      </c>
      <c r="G274" s="253">
        <v>12.09</v>
      </c>
      <c r="H274" s="361" t="s">
        <v>1400</v>
      </c>
      <c r="I274" s="359" t="s">
        <v>1382</v>
      </c>
      <c r="J274" s="359" t="s">
        <v>1380</v>
      </c>
      <c r="K274" s="359" t="s">
        <v>1391</v>
      </c>
      <c r="L274" s="359" t="s">
        <v>1392</v>
      </c>
      <c r="M274" s="368">
        <v>2010</v>
      </c>
      <c r="N274" s="205">
        <v>43640</v>
      </c>
      <c r="O274" s="203"/>
    </row>
    <row r="275" spans="1:15" ht="27.75" hidden="1" customHeight="1" x14ac:dyDescent="0.25">
      <c r="A275" s="203" t="s">
        <v>1487</v>
      </c>
      <c r="B275" s="202" t="s">
        <v>775</v>
      </c>
      <c r="C275" s="203" t="s">
        <v>1488</v>
      </c>
      <c r="D275" s="202" t="s">
        <v>1501</v>
      </c>
      <c r="E275" s="202" t="s">
        <v>1502</v>
      </c>
      <c r="F275" s="202" t="s">
        <v>505</v>
      </c>
      <c r="G275" s="253">
        <v>6.52</v>
      </c>
      <c r="H275" s="361" t="s">
        <v>1400</v>
      </c>
      <c r="I275" s="359" t="s">
        <v>1383</v>
      </c>
      <c r="J275" s="359" t="s">
        <v>1380</v>
      </c>
      <c r="K275" s="359" t="s">
        <v>1391</v>
      </c>
      <c r="L275" s="359" t="s">
        <v>1392</v>
      </c>
      <c r="M275" s="368">
        <v>2010</v>
      </c>
      <c r="N275" s="205">
        <v>43640</v>
      </c>
      <c r="O275" s="203"/>
    </row>
    <row r="276" spans="1:15" ht="27.75" hidden="1" customHeight="1" x14ac:dyDescent="0.25">
      <c r="A276" s="203" t="s">
        <v>1487</v>
      </c>
      <c r="B276" s="202" t="s">
        <v>775</v>
      </c>
      <c r="C276" s="203" t="s">
        <v>1488</v>
      </c>
      <c r="D276" s="202" t="s">
        <v>1501</v>
      </c>
      <c r="E276" s="202" t="s">
        <v>1502</v>
      </c>
      <c r="F276" s="202" t="s">
        <v>505</v>
      </c>
      <c r="G276" s="253">
        <v>2.5099999999999998</v>
      </c>
      <c r="H276" s="361" t="s">
        <v>1400</v>
      </c>
      <c r="I276" s="359" t="s">
        <v>1384</v>
      </c>
      <c r="J276" s="359" t="s">
        <v>1380</v>
      </c>
      <c r="K276" s="359" t="s">
        <v>1391</v>
      </c>
      <c r="L276" s="359" t="s">
        <v>1392</v>
      </c>
      <c r="M276" s="368">
        <v>2010</v>
      </c>
      <c r="N276" s="205">
        <v>43640</v>
      </c>
      <c r="O276" s="203"/>
    </row>
    <row r="277" spans="1:15" ht="27.75" hidden="1" customHeight="1" x14ac:dyDescent="0.25">
      <c r="A277" s="203" t="s">
        <v>1487</v>
      </c>
      <c r="B277" s="202" t="s">
        <v>775</v>
      </c>
      <c r="C277" s="203" t="s">
        <v>1488</v>
      </c>
      <c r="D277" s="202" t="s">
        <v>1501</v>
      </c>
      <c r="E277" s="202" t="s">
        <v>1502</v>
      </c>
      <c r="F277" s="202" t="s">
        <v>505</v>
      </c>
      <c r="G277" s="253">
        <v>0.87</v>
      </c>
      <c r="H277" s="361" t="s">
        <v>1400</v>
      </c>
      <c r="I277" s="359" t="s">
        <v>1385</v>
      </c>
      <c r="J277" s="359" t="s">
        <v>1380</v>
      </c>
      <c r="K277" s="359" t="s">
        <v>1391</v>
      </c>
      <c r="L277" s="359" t="s">
        <v>1392</v>
      </c>
      <c r="M277" s="368">
        <v>2010</v>
      </c>
      <c r="N277" s="205">
        <v>43640</v>
      </c>
      <c r="O277" s="203"/>
    </row>
    <row r="278" spans="1:15" ht="27.75" hidden="1" customHeight="1" x14ac:dyDescent="0.25">
      <c r="A278" s="203" t="s">
        <v>1487</v>
      </c>
      <c r="B278" s="202" t="s">
        <v>775</v>
      </c>
      <c r="C278" s="203" t="s">
        <v>1488</v>
      </c>
      <c r="D278" s="202" t="s">
        <v>1501</v>
      </c>
      <c r="E278" s="202" t="s">
        <v>1502</v>
      </c>
      <c r="F278" s="202" t="s">
        <v>505</v>
      </c>
      <c r="G278" s="253">
        <v>1.89</v>
      </c>
      <c r="H278" s="361" t="s">
        <v>488</v>
      </c>
      <c r="I278" s="359" t="s">
        <v>1379</v>
      </c>
      <c r="J278" s="359" t="s">
        <v>1380</v>
      </c>
      <c r="K278" s="359" t="s">
        <v>22</v>
      </c>
      <c r="L278" s="359" t="s">
        <v>1392</v>
      </c>
      <c r="M278" s="368">
        <v>2010</v>
      </c>
      <c r="N278" s="205">
        <v>43640</v>
      </c>
      <c r="O278" s="203"/>
    </row>
    <row r="279" spans="1:15" ht="27.75" hidden="1" customHeight="1" x14ac:dyDescent="0.25">
      <c r="A279" s="203" t="s">
        <v>1487</v>
      </c>
      <c r="B279" s="202" t="s">
        <v>775</v>
      </c>
      <c r="C279" s="203" t="s">
        <v>1488</v>
      </c>
      <c r="D279" s="202" t="s">
        <v>1501</v>
      </c>
      <c r="E279" s="202" t="s">
        <v>1502</v>
      </c>
      <c r="F279" s="202" t="s">
        <v>505</v>
      </c>
      <c r="G279" s="253">
        <v>0.69</v>
      </c>
      <c r="H279" s="361" t="s">
        <v>488</v>
      </c>
      <c r="I279" s="359" t="s">
        <v>1382</v>
      </c>
      <c r="J279" s="359" t="s">
        <v>1380</v>
      </c>
      <c r="K279" s="359" t="s">
        <v>22</v>
      </c>
      <c r="L279" s="359" t="s">
        <v>1392</v>
      </c>
      <c r="M279" s="368">
        <v>2010</v>
      </c>
      <c r="N279" s="205">
        <v>43640</v>
      </c>
      <c r="O279" s="203"/>
    </row>
    <row r="280" spans="1:15" ht="27.75" hidden="1" customHeight="1" x14ac:dyDescent="0.25">
      <c r="A280" s="203" t="s">
        <v>1487</v>
      </c>
      <c r="B280" s="202" t="s">
        <v>775</v>
      </c>
      <c r="C280" s="203" t="s">
        <v>1488</v>
      </c>
      <c r="D280" s="202" t="s">
        <v>1501</v>
      </c>
      <c r="E280" s="202" t="s">
        <v>1502</v>
      </c>
      <c r="F280" s="202" t="s">
        <v>505</v>
      </c>
      <c r="G280" s="253">
        <v>0.37</v>
      </c>
      <c r="H280" s="361" t="s">
        <v>488</v>
      </c>
      <c r="I280" s="359" t="s">
        <v>1383</v>
      </c>
      <c r="J280" s="359" t="s">
        <v>1380</v>
      </c>
      <c r="K280" s="359" t="s">
        <v>22</v>
      </c>
      <c r="L280" s="359" t="s">
        <v>1392</v>
      </c>
      <c r="M280" s="368">
        <v>2010</v>
      </c>
      <c r="N280" s="205">
        <v>43640</v>
      </c>
      <c r="O280" s="203"/>
    </row>
    <row r="281" spans="1:15" ht="27.75" hidden="1" customHeight="1" x14ac:dyDescent="0.25">
      <c r="A281" s="203" t="s">
        <v>1487</v>
      </c>
      <c r="B281" s="202" t="s">
        <v>775</v>
      </c>
      <c r="C281" s="203" t="s">
        <v>1488</v>
      </c>
      <c r="D281" s="202" t="s">
        <v>1501</v>
      </c>
      <c r="E281" s="202" t="s">
        <v>1502</v>
      </c>
      <c r="F281" s="202" t="s">
        <v>505</v>
      </c>
      <c r="G281" s="253">
        <v>0.14000000000000001</v>
      </c>
      <c r="H281" s="361" t="s">
        <v>488</v>
      </c>
      <c r="I281" s="359" t="s">
        <v>1384</v>
      </c>
      <c r="J281" s="359" t="s">
        <v>1380</v>
      </c>
      <c r="K281" s="359" t="s">
        <v>22</v>
      </c>
      <c r="L281" s="359" t="s">
        <v>1392</v>
      </c>
      <c r="M281" s="368">
        <v>2010</v>
      </c>
      <c r="N281" s="205">
        <v>43640</v>
      </c>
      <c r="O281" s="203"/>
    </row>
    <row r="282" spans="1:15" ht="27.75" hidden="1" customHeight="1" x14ac:dyDescent="0.25">
      <c r="A282" s="203" t="s">
        <v>1487</v>
      </c>
      <c r="B282" s="202" t="s">
        <v>775</v>
      </c>
      <c r="C282" s="203" t="s">
        <v>1488</v>
      </c>
      <c r="D282" s="202" t="s">
        <v>1501</v>
      </c>
      <c r="E282" s="202" t="s">
        <v>1502</v>
      </c>
      <c r="F282" s="202" t="s">
        <v>505</v>
      </c>
      <c r="G282" s="253">
        <v>0.05</v>
      </c>
      <c r="H282" s="361" t="s">
        <v>488</v>
      </c>
      <c r="I282" s="359" t="s">
        <v>1385</v>
      </c>
      <c r="J282" s="359" t="s">
        <v>1380</v>
      </c>
      <c r="K282" s="359" t="s">
        <v>22</v>
      </c>
      <c r="L282" s="359" t="s">
        <v>1392</v>
      </c>
      <c r="M282" s="368">
        <v>2010</v>
      </c>
      <c r="N282" s="205">
        <v>43640</v>
      </c>
      <c r="O282" s="203"/>
    </row>
    <row r="283" spans="1:15" ht="27.75" hidden="1" customHeight="1" x14ac:dyDescent="0.25">
      <c r="A283" s="203" t="s">
        <v>1487</v>
      </c>
      <c r="B283" s="202" t="s">
        <v>775</v>
      </c>
      <c r="C283" s="203" t="s">
        <v>1376</v>
      </c>
      <c r="D283" s="202" t="s">
        <v>776</v>
      </c>
      <c r="E283" s="202" t="s">
        <v>1489</v>
      </c>
      <c r="F283" s="202" t="s">
        <v>505</v>
      </c>
      <c r="G283" s="253">
        <v>2.92</v>
      </c>
      <c r="H283" s="361" t="s">
        <v>1378</v>
      </c>
      <c r="I283" s="359" t="s">
        <v>1379</v>
      </c>
      <c r="J283" s="359" t="s">
        <v>1380</v>
      </c>
      <c r="K283" s="359" t="s">
        <v>9</v>
      </c>
      <c r="L283" s="359" t="s">
        <v>1381</v>
      </c>
      <c r="M283" s="368">
        <v>1990</v>
      </c>
      <c r="N283" s="205">
        <v>38812</v>
      </c>
      <c r="O283" s="203"/>
    </row>
    <row r="284" spans="1:15" ht="27.75" hidden="1" customHeight="1" x14ac:dyDescent="0.25">
      <c r="A284" s="203" t="s">
        <v>1487</v>
      </c>
      <c r="B284" s="202" t="s">
        <v>775</v>
      </c>
      <c r="C284" s="203" t="s">
        <v>1376</v>
      </c>
      <c r="D284" s="202" t="s">
        <v>776</v>
      </c>
      <c r="E284" s="202" t="s">
        <v>1489</v>
      </c>
      <c r="F284" s="202" t="s">
        <v>505</v>
      </c>
      <c r="G284" s="253">
        <v>0.88</v>
      </c>
      <c r="H284" s="361" t="s">
        <v>1378</v>
      </c>
      <c r="I284" s="359" t="s">
        <v>1382</v>
      </c>
      <c r="J284" s="359" t="s">
        <v>1380</v>
      </c>
      <c r="K284" s="359" t="s">
        <v>9</v>
      </c>
      <c r="L284" s="359" t="s">
        <v>1381</v>
      </c>
      <c r="M284" s="368">
        <v>1990</v>
      </c>
      <c r="N284" s="205">
        <v>38812</v>
      </c>
      <c r="O284" s="203"/>
    </row>
    <row r="285" spans="1:15" ht="27.75" hidden="1" customHeight="1" x14ac:dyDescent="0.25">
      <c r="A285" s="203" t="s">
        <v>1487</v>
      </c>
      <c r="B285" s="202" t="s">
        <v>775</v>
      </c>
      <c r="C285" s="203" t="s">
        <v>1376</v>
      </c>
      <c r="D285" s="202" t="s">
        <v>776</v>
      </c>
      <c r="E285" s="202" t="s">
        <v>1489</v>
      </c>
      <c r="F285" s="202" t="s">
        <v>505</v>
      </c>
      <c r="G285" s="253">
        <v>0.47</v>
      </c>
      <c r="H285" s="361" t="s">
        <v>1378</v>
      </c>
      <c r="I285" s="359" t="s">
        <v>1383</v>
      </c>
      <c r="J285" s="359" t="s">
        <v>1380</v>
      </c>
      <c r="K285" s="359" t="s">
        <v>9</v>
      </c>
      <c r="L285" s="359" t="s">
        <v>1381</v>
      </c>
      <c r="M285" s="368">
        <v>1990</v>
      </c>
      <c r="N285" s="205">
        <v>38812</v>
      </c>
      <c r="O285" s="203"/>
    </row>
    <row r="286" spans="1:15" ht="27.75" hidden="1" customHeight="1" x14ac:dyDescent="0.25">
      <c r="A286" s="203" t="s">
        <v>1487</v>
      </c>
      <c r="B286" s="202" t="s">
        <v>775</v>
      </c>
      <c r="C286" s="203" t="s">
        <v>1376</v>
      </c>
      <c r="D286" s="202" t="s">
        <v>776</v>
      </c>
      <c r="E286" s="202" t="s">
        <v>1489</v>
      </c>
      <c r="F286" s="202" t="s">
        <v>505</v>
      </c>
      <c r="G286" s="253">
        <v>0.18</v>
      </c>
      <c r="H286" s="361" t="s">
        <v>1378</v>
      </c>
      <c r="I286" s="359" t="s">
        <v>1384</v>
      </c>
      <c r="J286" s="359" t="s">
        <v>1380</v>
      </c>
      <c r="K286" s="359" t="s">
        <v>9</v>
      </c>
      <c r="L286" s="359" t="s">
        <v>1381</v>
      </c>
      <c r="M286" s="368">
        <v>1990</v>
      </c>
      <c r="N286" s="205">
        <v>38812</v>
      </c>
      <c r="O286" s="203"/>
    </row>
    <row r="287" spans="1:15" ht="27.75" hidden="1" customHeight="1" x14ac:dyDescent="0.25">
      <c r="A287" s="203" t="s">
        <v>1487</v>
      </c>
      <c r="B287" s="202" t="s">
        <v>775</v>
      </c>
      <c r="C287" s="203" t="s">
        <v>1376</v>
      </c>
      <c r="D287" s="202" t="s">
        <v>776</v>
      </c>
      <c r="E287" s="202" t="s">
        <v>1489</v>
      </c>
      <c r="F287" s="202" t="s">
        <v>505</v>
      </c>
      <c r="G287" s="253">
        <v>0.08</v>
      </c>
      <c r="H287" s="361" t="s">
        <v>1378</v>
      </c>
      <c r="I287" s="359" t="s">
        <v>1385</v>
      </c>
      <c r="J287" s="359" t="s">
        <v>1380</v>
      </c>
      <c r="K287" s="359" t="s">
        <v>9</v>
      </c>
      <c r="L287" s="359" t="s">
        <v>1381</v>
      </c>
      <c r="M287" s="368">
        <v>1990</v>
      </c>
      <c r="N287" s="205">
        <v>38812</v>
      </c>
      <c r="O287" s="203"/>
    </row>
    <row r="288" spans="1:15" ht="27.75" hidden="1" customHeight="1" x14ac:dyDescent="0.25">
      <c r="A288" s="203" t="s">
        <v>1516</v>
      </c>
      <c r="B288" s="202" t="s">
        <v>2361</v>
      </c>
      <c r="C288" s="203" t="s">
        <v>1403</v>
      </c>
      <c r="D288" s="202" t="s">
        <v>1404</v>
      </c>
      <c r="E288" s="202" t="s">
        <v>1405</v>
      </c>
      <c r="F288" s="202" t="s">
        <v>475</v>
      </c>
      <c r="G288" s="253">
        <v>154</v>
      </c>
      <c r="H288" s="361" t="s">
        <v>1406</v>
      </c>
      <c r="I288" s="359" t="s">
        <v>1407</v>
      </c>
      <c r="J288" s="208">
        <v>0</v>
      </c>
      <c r="K288" s="359" t="s">
        <v>22</v>
      </c>
      <c r="L288" s="359" t="s">
        <v>1408</v>
      </c>
      <c r="M288" s="368" t="s">
        <v>1407</v>
      </c>
      <c r="N288" s="205">
        <v>42486</v>
      </c>
      <c r="O288" s="203"/>
    </row>
    <row r="289" spans="1:15" ht="27.75" hidden="1" customHeight="1" x14ac:dyDescent="0.25">
      <c r="A289" s="203" t="s">
        <v>1517</v>
      </c>
      <c r="B289" s="202" t="s">
        <v>2362</v>
      </c>
      <c r="C289" s="203" t="s">
        <v>1518</v>
      </c>
      <c r="D289" s="202" t="s">
        <v>1519</v>
      </c>
      <c r="E289" s="202" t="s">
        <v>1520</v>
      </c>
      <c r="F289" s="202" t="s">
        <v>475</v>
      </c>
      <c r="G289" s="253">
        <v>0.19</v>
      </c>
      <c r="H289" s="361" t="s">
        <v>1406</v>
      </c>
      <c r="I289" s="359" t="s">
        <v>1407</v>
      </c>
      <c r="J289" s="358">
        <v>0.34</v>
      </c>
      <c r="K289" s="359" t="s">
        <v>1113</v>
      </c>
      <c r="L289" s="359" t="s">
        <v>1408</v>
      </c>
      <c r="M289" s="368">
        <v>1992</v>
      </c>
      <c r="N289" s="207" t="s">
        <v>1521</v>
      </c>
      <c r="O289" s="203"/>
    </row>
    <row r="290" spans="1:15" ht="27.75" hidden="1" customHeight="1" x14ac:dyDescent="0.25">
      <c r="A290" s="203" t="s">
        <v>1517</v>
      </c>
      <c r="B290" s="202" t="s">
        <v>2362</v>
      </c>
      <c r="C290" s="203" t="s">
        <v>1403</v>
      </c>
      <c r="D290" s="202" t="s">
        <v>1404</v>
      </c>
      <c r="E290" s="202" t="s">
        <v>1405</v>
      </c>
      <c r="F290" s="202" t="s">
        <v>475</v>
      </c>
      <c r="G290" s="253">
        <v>154</v>
      </c>
      <c r="H290" s="361" t="s">
        <v>1406</v>
      </c>
      <c r="I290" s="359" t="s">
        <v>1407</v>
      </c>
      <c r="J290" s="208">
        <v>0</v>
      </c>
      <c r="K290" s="359" t="s">
        <v>22</v>
      </c>
      <c r="L290" s="359" t="s">
        <v>1408</v>
      </c>
      <c r="M290" s="368" t="s">
        <v>1407</v>
      </c>
      <c r="N290" s="205">
        <v>42486</v>
      </c>
      <c r="O290" s="203"/>
    </row>
    <row r="291" spans="1:15" ht="27.75" hidden="1" customHeight="1" x14ac:dyDescent="0.25">
      <c r="A291" s="129" t="s">
        <v>2585</v>
      </c>
      <c r="B291" s="372" t="s">
        <v>515</v>
      </c>
      <c r="C291" s="226" t="s">
        <v>2568</v>
      </c>
      <c r="D291" s="269" t="s">
        <v>641</v>
      </c>
      <c r="E291" s="372" t="s">
        <v>1557</v>
      </c>
      <c r="F291" s="269" t="s">
        <v>475</v>
      </c>
      <c r="G291" s="373">
        <v>119.2</v>
      </c>
      <c r="H291" s="225" t="s">
        <v>488</v>
      </c>
      <c r="I291" s="269" t="s">
        <v>1379</v>
      </c>
      <c r="J291" s="374">
        <v>0</v>
      </c>
      <c r="K291" s="269" t="s">
        <v>22</v>
      </c>
      <c r="L291" s="269" t="s">
        <v>1392</v>
      </c>
      <c r="M291" s="369">
        <v>2010</v>
      </c>
      <c r="N291" s="375">
        <v>43873</v>
      </c>
      <c r="O291" s="226" t="s">
        <v>2569</v>
      </c>
    </row>
    <row r="292" spans="1:15" ht="27.75" hidden="1" customHeight="1" x14ac:dyDescent="0.25">
      <c r="A292" s="129" t="s">
        <v>2585</v>
      </c>
      <c r="B292" s="372" t="s">
        <v>515</v>
      </c>
      <c r="C292" s="226" t="s">
        <v>2568</v>
      </c>
      <c r="D292" s="269" t="s">
        <v>641</v>
      </c>
      <c r="E292" s="372" t="s">
        <v>1557</v>
      </c>
      <c r="F292" s="269" t="s">
        <v>475</v>
      </c>
      <c r="G292" s="373">
        <v>44.21</v>
      </c>
      <c r="H292" s="225" t="s">
        <v>488</v>
      </c>
      <c r="I292" s="269" t="s">
        <v>1382</v>
      </c>
      <c r="J292" s="374">
        <v>0</v>
      </c>
      <c r="K292" s="269" t="s">
        <v>22</v>
      </c>
      <c r="L292" s="269" t="s">
        <v>1392</v>
      </c>
      <c r="M292" s="369">
        <v>2010</v>
      </c>
      <c r="N292" s="375">
        <v>43873</v>
      </c>
      <c r="O292" s="226" t="s">
        <v>2569</v>
      </c>
    </row>
    <row r="293" spans="1:15" ht="27.75" hidden="1" customHeight="1" x14ac:dyDescent="0.25">
      <c r="A293" s="129" t="s">
        <v>2585</v>
      </c>
      <c r="B293" s="372" t="s">
        <v>515</v>
      </c>
      <c r="C293" s="226" t="s">
        <v>2568</v>
      </c>
      <c r="D293" s="269" t="s">
        <v>641</v>
      </c>
      <c r="E293" s="372" t="s">
        <v>1557</v>
      </c>
      <c r="F293" s="269" t="s">
        <v>475</v>
      </c>
      <c r="G293" s="373">
        <v>17.829999999999998</v>
      </c>
      <c r="H293" s="225" t="s">
        <v>488</v>
      </c>
      <c r="I293" s="269" t="s">
        <v>1383</v>
      </c>
      <c r="J293" s="374">
        <v>0</v>
      </c>
      <c r="K293" s="269" t="s">
        <v>22</v>
      </c>
      <c r="L293" s="269" t="s">
        <v>1392</v>
      </c>
      <c r="M293" s="369">
        <v>2010</v>
      </c>
      <c r="N293" s="375">
        <v>43873</v>
      </c>
      <c r="O293" s="226" t="s">
        <v>2569</v>
      </c>
    </row>
    <row r="294" spans="1:15" ht="27.75" hidden="1" customHeight="1" x14ac:dyDescent="0.25">
      <c r="A294" s="129" t="s">
        <v>2585</v>
      </c>
      <c r="B294" s="372" t="s">
        <v>515</v>
      </c>
      <c r="C294" s="226" t="s">
        <v>2568</v>
      </c>
      <c r="D294" s="269" t="s">
        <v>641</v>
      </c>
      <c r="E294" s="372" t="s">
        <v>1557</v>
      </c>
      <c r="F294" s="269" t="s">
        <v>475</v>
      </c>
      <c r="G294" s="373">
        <v>8.1199999999999992</v>
      </c>
      <c r="H294" s="225" t="s">
        <v>488</v>
      </c>
      <c r="I294" s="372" t="s">
        <v>1384</v>
      </c>
      <c r="J294" s="374">
        <v>0</v>
      </c>
      <c r="K294" s="269" t="s">
        <v>22</v>
      </c>
      <c r="L294" s="269" t="s">
        <v>1392</v>
      </c>
      <c r="M294" s="369">
        <v>2010</v>
      </c>
      <c r="N294" s="375">
        <v>43873</v>
      </c>
      <c r="O294" s="226" t="s">
        <v>2569</v>
      </c>
    </row>
    <row r="295" spans="1:15" ht="27.75" hidden="1" customHeight="1" x14ac:dyDescent="0.25">
      <c r="A295" s="129" t="s">
        <v>2585</v>
      </c>
      <c r="B295" s="372" t="s">
        <v>515</v>
      </c>
      <c r="C295" s="226" t="s">
        <v>2568</v>
      </c>
      <c r="D295" s="269" t="s">
        <v>641</v>
      </c>
      <c r="E295" s="372" t="s">
        <v>1557</v>
      </c>
      <c r="F295" s="269" t="s">
        <v>475</v>
      </c>
      <c r="G295" s="373">
        <v>3.9</v>
      </c>
      <c r="H295" s="225" t="s">
        <v>488</v>
      </c>
      <c r="I295" s="372" t="s">
        <v>1385</v>
      </c>
      <c r="J295" s="374">
        <v>0</v>
      </c>
      <c r="K295" s="269" t="s">
        <v>22</v>
      </c>
      <c r="L295" s="269" t="s">
        <v>1392</v>
      </c>
      <c r="M295" s="369">
        <v>2010</v>
      </c>
      <c r="N295" s="375">
        <v>43873</v>
      </c>
      <c r="O295" s="226" t="s">
        <v>2569</v>
      </c>
    </row>
    <row r="296" spans="1:15" ht="27.75" hidden="1" customHeight="1" x14ac:dyDescent="0.25">
      <c r="A296" s="129" t="s">
        <v>2585</v>
      </c>
      <c r="B296" s="372" t="s">
        <v>515</v>
      </c>
      <c r="C296" s="226" t="s">
        <v>2568</v>
      </c>
      <c r="D296" s="269" t="s">
        <v>643</v>
      </c>
      <c r="E296" s="372" t="s">
        <v>1557</v>
      </c>
      <c r="F296" s="269" t="s">
        <v>475</v>
      </c>
      <c r="G296" s="373">
        <v>45.77</v>
      </c>
      <c r="H296" s="225" t="s">
        <v>488</v>
      </c>
      <c r="I296" s="269" t="s">
        <v>1379</v>
      </c>
      <c r="J296" s="374">
        <v>0</v>
      </c>
      <c r="K296" s="269" t="s">
        <v>22</v>
      </c>
      <c r="L296" s="269" t="s">
        <v>1392</v>
      </c>
      <c r="M296" s="369">
        <v>2010</v>
      </c>
      <c r="N296" s="375">
        <v>43873</v>
      </c>
      <c r="O296" s="226" t="s">
        <v>2569</v>
      </c>
    </row>
    <row r="297" spans="1:15" ht="27.75" hidden="1" customHeight="1" x14ac:dyDescent="0.25">
      <c r="A297" s="129" t="s">
        <v>2585</v>
      </c>
      <c r="B297" s="372" t="s">
        <v>515</v>
      </c>
      <c r="C297" s="226" t="s">
        <v>2568</v>
      </c>
      <c r="D297" s="269" t="s">
        <v>643</v>
      </c>
      <c r="E297" s="372" t="s">
        <v>1557</v>
      </c>
      <c r="F297" s="269" t="s">
        <v>475</v>
      </c>
      <c r="G297" s="373">
        <v>16.98</v>
      </c>
      <c r="H297" s="225" t="s">
        <v>488</v>
      </c>
      <c r="I297" s="269" t="s">
        <v>1382</v>
      </c>
      <c r="J297" s="374">
        <v>0</v>
      </c>
      <c r="K297" s="269" t="s">
        <v>22</v>
      </c>
      <c r="L297" s="269" t="s">
        <v>1392</v>
      </c>
      <c r="M297" s="369">
        <v>2010</v>
      </c>
      <c r="N297" s="375">
        <v>43873</v>
      </c>
      <c r="O297" s="226" t="s">
        <v>2569</v>
      </c>
    </row>
    <row r="298" spans="1:15" ht="27.75" hidden="1" customHeight="1" x14ac:dyDescent="0.25">
      <c r="A298" s="129" t="s">
        <v>2585</v>
      </c>
      <c r="B298" s="372" t="s">
        <v>515</v>
      </c>
      <c r="C298" s="226" t="s">
        <v>2568</v>
      </c>
      <c r="D298" s="269" t="s">
        <v>643</v>
      </c>
      <c r="E298" s="372" t="s">
        <v>1557</v>
      </c>
      <c r="F298" s="269" t="s">
        <v>475</v>
      </c>
      <c r="G298" s="373">
        <v>6.85</v>
      </c>
      <c r="H298" s="225" t="s">
        <v>488</v>
      </c>
      <c r="I298" s="269" t="s">
        <v>1383</v>
      </c>
      <c r="J298" s="374">
        <v>0</v>
      </c>
      <c r="K298" s="269" t="s">
        <v>22</v>
      </c>
      <c r="L298" s="269" t="s">
        <v>1392</v>
      </c>
      <c r="M298" s="369">
        <v>2010</v>
      </c>
      <c r="N298" s="375">
        <v>43873</v>
      </c>
      <c r="O298" s="226" t="s">
        <v>2569</v>
      </c>
    </row>
    <row r="299" spans="1:15" ht="27.75" hidden="1" customHeight="1" x14ac:dyDescent="0.25">
      <c r="A299" s="129" t="s">
        <v>2585</v>
      </c>
      <c r="B299" s="372" t="s">
        <v>515</v>
      </c>
      <c r="C299" s="226" t="s">
        <v>2568</v>
      </c>
      <c r="D299" s="269" t="s">
        <v>643</v>
      </c>
      <c r="E299" s="372" t="s">
        <v>1557</v>
      </c>
      <c r="F299" s="269" t="s">
        <v>475</v>
      </c>
      <c r="G299" s="373">
        <v>3.12</v>
      </c>
      <c r="H299" s="225" t="s">
        <v>488</v>
      </c>
      <c r="I299" s="372" t="s">
        <v>1384</v>
      </c>
      <c r="J299" s="374">
        <v>0</v>
      </c>
      <c r="K299" s="269" t="s">
        <v>22</v>
      </c>
      <c r="L299" s="269" t="s">
        <v>1392</v>
      </c>
      <c r="M299" s="369">
        <v>2010</v>
      </c>
      <c r="N299" s="375">
        <v>43873</v>
      </c>
      <c r="O299" s="226" t="s">
        <v>2569</v>
      </c>
    </row>
    <row r="300" spans="1:15" ht="27.75" hidden="1" customHeight="1" x14ac:dyDescent="0.25">
      <c r="A300" s="129" t="s">
        <v>2585</v>
      </c>
      <c r="B300" s="372" t="s">
        <v>515</v>
      </c>
      <c r="C300" s="226" t="s">
        <v>2568</v>
      </c>
      <c r="D300" s="269" t="s">
        <v>643</v>
      </c>
      <c r="E300" s="372" t="s">
        <v>1557</v>
      </c>
      <c r="F300" s="269" t="s">
        <v>475</v>
      </c>
      <c r="G300" s="373">
        <v>1.5</v>
      </c>
      <c r="H300" s="225" t="s">
        <v>488</v>
      </c>
      <c r="I300" s="372" t="s">
        <v>1385</v>
      </c>
      <c r="J300" s="374">
        <v>0</v>
      </c>
      <c r="K300" s="269" t="s">
        <v>22</v>
      </c>
      <c r="L300" s="269" t="s">
        <v>1392</v>
      </c>
      <c r="M300" s="369">
        <v>2010</v>
      </c>
      <c r="N300" s="375">
        <v>43873</v>
      </c>
      <c r="O300" s="226" t="s">
        <v>2569</v>
      </c>
    </row>
    <row r="301" spans="1:15" ht="27.75" hidden="1" customHeight="1" x14ac:dyDescent="0.25">
      <c r="A301" s="129" t="s">
        <v>2585</v>
      </c>
      <c r="B301" s="372" t="s">
        <v>515</v>
      </c>
      <c r="C301" s="226" t="s">
        <v>2568</v>
      </c>
      <c r="D301" s="269" t="s">
        <v>1634</v>
      </c>
      <c r="E301" s="372" t="s">
        <v>1557</v>
      </c>
      <c r="F301" s="269" t="s">
        <v>475</v>
      </c>
      <c r="G301" s="373">
        <v>30.27</v>
      </c>
      <c r="H301" s="225" t="s">
        <v>488</v>
      </c>
      <c r="I301" s="269" t="s">
        <v>1379</v>
      </c>
      <c r="J301" s="374">
        <v>0</v>
      </c>
      <c r="K301" s="269" t="s">
        <v>22</v>
      </c>
      <c r="L301" s="269" t="s">
        <v>1392</v>
      </c>
      <c r="M301" s="369">
        <v>2010</v>
      </c>
      <c r="N301" s="375">
        <v>43873</v>
      </c>
      <c r="O301" s="226" t="s">
        <v>2569</v>
      </c>
    </row>
    <row r="302" spans="1:15" ht="27.75" hidden="1" customHeight="1" x14ac:dyDescent="0.25">
      <c r="A302" s="129" t="s">
        <v>2585</v>
      </c>
      <c r="B302" s="372" t="s">
        <v>515</v>
      </c>
      <c r="C302" s="226" t="s">
        <v>2568</v>
      </c>
      <c r="D302" s="269" t="s">
        <v>1634</v>
      </c>
      <c r="E302" s="372" t="s">
        <v>1557</v>
      </c>
      <c r="F302" s="269" t="s">
        <v>475</v>
      </c>
      <c r="G302" s="373">
        <v>11.23</v>
      </c>
      <c r="H302" s="225" t="s">
        <v>488</v>
      </c>
      <c r="I302" s="269" t="s">
        <v>1382</v>
      </c>
      <c r="J302" s="374">
        <v>0</v>
      </c>
      <c r="K302" s="269" t="s">
        <v>22</v>
      </c>
      <c r="L302" s="269" t="s">
        <v>1392</v>
      </c>
      <c r="M302" s="369">
        <v>2010</v>
      </c>
      <c r="N302" s="375">
        <v>43873</v>
      </c>
      <c r="O302" s="226" t="s">
        <v>2569</v>
      </c>
    </row>
    <row r="303" spans="1:15" ht="27.75" hidden="1" customHeight="1" x14ac:dyDescent="0.25">
      <c r="A303" s="129" t="s">
        <v>2585</v>
      </c>
      <c r="B303" s="372" t="s">
        <v>515</v>
      </c>
      <c r="C303" s="226" t="s">
        <v>2568</v>
      </c>
      <c r="D303" s="269" t="s">
        <v>1634</v>
      </c>
      <c r="E303" s="372" t="s">
        <v>1557</v>
      </c>
      <c r="F303" s="269" t="s">
        <v>475</v>
      </c>
      <c r="G303" s="373">
        <v>4.53</v>
      </c>
      <c r="H303" s="225" t="s">
        <v>488</v>
      </c>
      <c r="I303" s="269" t="s">
        <v>1383</v>
      </c>
      <c r="J303" s="374">
        <v>0</v>
      </c>
      <c r="K303" s="269" t="s">
        <v>22</v>
      </c>
      <c r="L303" s="269" t="s">
        <v>1392</v>
      </c>
      <c r="M303" s="369">
        <v>2010</v>
      </c>
      <c r="N303" s="375">
        <v>43873</v>
      </c>
      <c r="O303" s="226" t="s">
        <v>2569</v>
      </c>
    </row>
    <row r="304" spans="1:15" ht="27.75" hidden="1" customHeight="1" x14ac:dyDescent="0.25">
      <c r="A304" s="129" t="s">
        <v>2585</v>
      </c>
      <c r="B304" s="372" t="s">
        <v>515</v>
      </c>
      <c r="C304" s="226" t="s">
        <v>2568</v>
      </c>
      <c r="D304" s="269" t="s">
        <v>1634</v>
      </c>
      <c r="E304" s="372" t="s">
        <v>1557</v>
      </c>
      <c r="F304" s="269" t="s">
        <v>475</v>
      </c>
      <c r="G304" s="373">
        <v>2.06</v>
      </c>
      <c r="H304" s="225" t="s">
        <v>488</v>
      </c>
      <c r="I304" s="372" t="s">
        <v>1384</v>
      </c>
      <c r="J304" s="374">
        <v>0</v>
      </c>
      <c r="K304" s="269" t="s">
        <v>22</v>
      </c>
      <c r="L304" s="269" t="s">
        <v>1392</v>
      </c>
      <c r="M304" s="369">
        <v>2010</v>
      </c>
      <c r="N304" s="375">
        <v>43873</v>
      </c>
      <c r="O304" s="226" t="s">
        <v>2569</v>
      </c>
    </row>
    <row r="305" spans="1:15" ht="27.75" hidden="1" customHeight="1" x14ac:dyDescent="0.25">
      <c r="A305" s="129" t="s">
        <v>2585</v>
      </c>
      <c r="B305" s="372" t="s">
        <v>515</v>
      </c>
      <c r="C305" s="226" t="s">
        <v>2568</v>
      </c>
      <c r="D305" s="269" t="s">
        <v>1634</v>
      </c>
      <c r="E305" s="372" t="s">
        <v>1557</v>
      </c>
      <c r="F305" s="269" t="s">
        <v>475</v>
      </c>
      <c r="G305" s="373">
        <v>0.99</v>
      </c>
      <c r="H305" s="225" t="s">
        <v>488</v>
      </c>
      <c r="I305" s="372" t="s">
        <v>1385</v>
      </c>
      <c r="J305" s="374">
        <v>0</v>
      </c>
      <c r="K305" s="269" t="s">
        <v>22</v>
      </c>
      <c r="L305" s="269" t="s">
        <v>1392</v>
      </c>
      <c r="M305" s="369">
        <v>2010</v>
      </c>
      <c r="N305" s="375">
        <v>43873</v>
      </c>
      <c r="O305" s="226" t="s">
        <v>2569</v>
      </c>
    </row>
    <row r="306" spans="1:15" ht="27.75" hidden="1" customHeight="1" x14ac:dyDescent="0.25">
      <c r="A306" s="203" t="s">
        <v>1503</v>
      </c>
      <c r="B306" s="202" t="s">
        <v>2360</v>
      </c>
      <c r="C306" s="203" t="s">
        <v>1504</v>
      </c>
      <c r="D306" s="202" t="s">
        <v>1505</v>
      </c>
      <c r="E306" s="202" t="s">
        <v>1506</v>
      </c>
      <c r="F306" s="202" t="s">
        <v>505</v>
      </c>
      <c r="G306" s="253">
        <v>468.84</v>
      </c>
      <c r="H306" s="361" t="s">
        <v>1433</v>
      </c>
      <c r="I306" s="359" t="s">
        <v>1407</v>
      </c>
      <c r="J306" s="358">
        <v>0.36330000000000001</v>
      </c>
      <c r="K306" s="359" t="s">
        <v>1113</v>
      </c>
      <c r="L306" s="359" t="s">
        <v>1408</v>
      </c>
      <c r="M306" s="368">
        <v>2004</v>
      </c>
      <c r="N306" s="205">
        <v>43392</v>
      </c>
      <c r="O306" s="203"/>
    </row>
    <row r="307" spans="1:15" ht="27.75" hidden="1" customHeight="1" x14ac:dyDescent="0.25">
      <c r="A307" s="203" t="s">
        <v>1503</v>
      </c>
      <c r="B307" s="202" t="s">
        <v>2360</v>
      </c>
      <c r="C307" s="203" t="s">
        <v>1504</v>
      </c>
      <c r="D307" s="202" t="s">
        <v>1505</v>
      </c>
      <c r="E307" s="202" t="s">
        <v>1506</v>
      </c>
      <c r="F307" s="202" t="s">
        <v>505</v>
      </c>
      <c r="G307" s="253">
        <v>1.28</v>
      </c>
      <c r="H307" s="361" t="s">
        <v>1414</v>
      </c>
      <c r="I307" s="359" t="s">
        <v>1407</v>
      </c>
      <c r="J307" s="358">
        <v>0.36330000000000001</v>
      </c>
      <c r="K307" s="359" t="s">
        <v>1113</v>
      </c>
      <c r="L307" s="359" t="s">
        <v>1392</v>
      </c>
      <c r="M307" s="368">
        <v>2004</v>
      </c>
      <c r="N307" s="205">
        <v>43392</v>
      </c>
      <c r="O307" s="203"/>
    </row>
    <row r="308" spans="1:15" ht="27.75" hidden="1" customHeight="1" x14ac:dyDescent="0.25">
      <c r="A308" s="203" t="s">
        <v>1507</v>
      </c>
      <c r="B308" s="202" t="s">
        <v>656</v>
      </c>
      <c r="C308" s="203" t="s">
        <v>1508</v>
      </c>
      <c r="D308" s="202" t="s">
        <v>806</v>
      </c>
      <c r="E308" s="202" t="s">
        <v>1509</v>
      </c>
      <c r="F308" s="202" t="s">
        <v>475</v>
      </c>
      <c r="G308" s="253">
        <v>0.94</v>
      </c>
      <c r="H308" s="361" t="s">
        <v>1414</v>
      </c>
      <c r="I308" s="359" t="s">
        <v>1407</v>
      </c>
      <c r="J308" s="359" t="s">
        <v>1380</v>
      </c>
      <c r="K308" s="359" t="s">
        <v>1113</v>
      </c>
      <c r="L308" s="212" t="s">
        <v>1392</v>
      </c>
      <c r="M308" s="368">
        <v>2009</v>
      </c>
      <c r="N308" s="205">
        <v>41074</v>
      </c>
      <c r="O308" s="203"/>
    </row>
    <row r="309" spans="1:15" ht="27.75" hidden="1" customHeight="1" x14ac:dyDescent="0.25">
      <c r="A309" s="203" t="s">
        <v>1507</v>
      </c>
      <c r="B309" s="202" t="s">
        <v>656</v>
      </c>
      <c r="C309" s="203" t="s">
        <v>1508</v>
      </c>
      <c r="D309" s="213" t="s">
        <v>740</v>
      </c>
      <c r="E309" s="214" t="s">
        <v>741</v>
      </c>
      <c r="F309" s="215" t="s">
        <v>475</v>
      </c>
      <c r="G309" s="255">
        <v>0.13</v>
      </c>
      <c r="H309" s="216" t="s">
        <v>488</v>
      </c>
      <c r="I309" s="212" t="s">
        <v>1379</v>
      </c>
      <c r="J309" s="216" t="s">
        <v>1380</v>
      </c>
      <c r="K309" s="216" t="s">
        <v>22</v>
      </c>
      <c r="L309" s="212" t="s">
        <v>1392</v>
      </c>
      <c r="M309" s="369">
        <v>2009</v>
      </c>
      <c r="N309" s="218">
        <v>41074</v>
      </c>
      <c r="O309" s="203"/>
    </row>
    <row r="310" spans="1:15" ht="27.75" hidden="1" customHeight="1" x14ac:dyDescent="0.25">
      <c r="A310" s="203" t="s">
        <v>1507</v>
      </c>
      <c r="B310" s="202" t="s">
        <v>656</v>
      </c>
      <c r="C310" s="203" t="s">
        <v>1508</v>
      </c>
      <c r="D310" s="213" t="s">
        <v>740</v>
      </c>
      <c r="E310" s="214" t="s">
        <v>741</v>
      </c>
      <c r="F310" s="215" t="s">
        <v>475</v>
      </c>
      <c r="G310" s="255">
        <v>0.05</v>
      </c>
      <c r="H310" s="216" t="s">
        <v>488</v>
      </c>
      <c r="I310" s="212" t="s">
        <v>1382</v>
      </c>
      <c r="J310" s="216" t="s">
        <v>1380</v>
      </c>
      <c r="K310" s="216" t="s">
        <v>22</v>
      </c>
      <c r="L310" s="212" t="s">
        <v>1392</v>
      </c>
      <c r="M310" s="369">
        <v>2009</v>
      </c>
      <c r="N310" s="218">
        <v>41074</v>
      </c>
      <c r="O310" s="203"/>
    </row>
    <row r="311" spans="1:15" ht="27.75" hidden="1" customHeight="1" x14ac:dyDescent="0.25">
      <c r="A311" s="203" t="s">
        <v>1507</v>
      </c>
      <c r="B311" s="202" t="s">
        <v>656</v>
      </c>
      <c r="C311" s="203" t="s">
        <v>1508</v>
      </c>
      <c r="D311" s="213" t="s">
        <v>740</v>
      </c>
      <c r="E311" s="214" t="s">
        <v>741</v>
      </c>
      <c r="F311" s="215" t="s">
        <v>475</v>
      </c>
      <c r="G311" s="255">
        <v>0.03</v>
      </c>
      <c r="H311" s="216" t="s">
        <v>488</v>
      </c>
      <c r="I311" s="212" t="s">
        <v>1383</v>
      </c>
      <c r="J311" s="216" t="s">
        <v>1380</v>
      </c>
      <c r="K311" s="216" t="s">
        <v>22</v>
      </c>
      <c r="L311" s="212" t="s">
        <v>1392</v>
      </c>
      <c r="M311" s="369">
        <v>2009</v>
      </c>
      <c r="N311" s="218">
        <v>41074</v>
      </c>
      <c r="O311" s="203"/>
    </row>
    <row r="312" spans="1:15" ht="27.75" hidden="1" customHeight="1" x14ac:dyDescent="0.25">
      <c r="A312" s="203" t="s">
        <v>1507</v>
      </c>
      <c r="B312" s="202" t="s">
        <v>656</v>
      </c>
      <c r="C312" s="203" t="s">
        <v>1508</v>
      </c>
      <c r="D312" s="213" t="s">
        <v>740</v>
      </c>
      <c r="E312" s="214" t="s">
        <v>741</v>
      </c>
      <c r="F312" s="215" t="s">
        <v>475</v>
      </c>
      <c r="G312" s="255">
        <v>0.02</v>
      </c>
      <c r="H312" s="216" t="s">
        <v>488</v>
      </c>
      <c r="I312" s="212" t="s">
        <v>1384</v>
      </c>
      <c r="J312" s="216" t="s">
        <v>1380</v>
      </c>
      <c r="K312" s="216" t="s">
        <v>22</v>
      </c>
      <c r="L312" s="212" t="s">
        <v>1392</v>
      </c>
      <c r="M312" s="369">
        <v>2009</v>
      </c>
      <c r="N312" s="218">
        <v>41074</v>
      </c>
      <c r="O312" s="203"/>
    </row>
    <row r="313" spans="1:15" ht="27.75" hidden="1" customHeight="1" x14ac:dyDescent="0.25">
      <c r="A313" s="203" t="s">
        <v>1507</v>
      </c>
      <c r="B313" s="202" t="s">
        <v>656</v>
      </c>
      <c r="C313" s="203" t="s">
        <v>1508</v>
      </c>
      <c r="D313" s="213" t="s">
        <v>740</v>
      </c>
      <c r="E313" s="214" t="s">
        <v>741</v>
      </c>
      <c r="F313" s="215" t="s">
        <v>475</v>
      </c>
      <c r="G313" s="255">
        <v>0.01</v>
      </c>
      <c r="H313" s="216" t="s">
        <v>488</v>
      </c>
      <c r="I313" s="212" t="s">
        <v>1385</v>
      </c>
      <c r="J313" s="216" t="s">
        <v>1380</v>
      </c>
      <c r="K313" s="216" t="s">
        <v>22</v>
      </c>
      <c r="L313" s="212" t="s">
        <v>1392</v>
      </c>
      <c r="M313" s="369">
        <v>2009</v>
      </c>
      <c r="N313" s="218">
        <v>41074</v>
      </c>
      <c r="O313" s="203"/>
    </row>
    <row r="314" spans="1:15" ht="27.75" hidden="1" customHeight="1" x14ac:dyDescent="0.25">
      <c r="A314" s="203" t="s">
        <v>1507</v>
      </c>
      <c r="B314" s="202" t="s">
        <v>656</v>
      </c>
      <c r="C314" s="203" t="s">
        <v>1508</v>
      </c>
      <c r="D314" s="202" t="s">
        <v>740</v>
      </c>
      <c r="E314" s="202" t="s">
        <v>1510</v>
      </c>
      <c r="F314" s="202" t="s">
        <v>475</v>
      </c>
      <c r="G314" s="253">
        <v>539.42999999999995</v>
      </c>
      <c r="H314" s="361" t="s">
        <v>1400</v>
      </c>
      <c r="I314" s="359" t="s">
        <v>1379</v>
      </c>
      <c r="J314" s="359" t="s">
        <v>1380</v>
      </c>
      <c r="K314" s="359" t="s">
        <v>1391</v>
      </c>
      <c r="L314" s="359" t="s">
        <v>1392</v>
      </c>
      <c r="M314" s="368">
        <v>2009</v>
      </c>
      <c r="N314" s="205">
        <v>41074</v>
      </c>
      <c r="O314" s="203"/>
    </row>
    <row r="315" spans="1:15" ht="27.75" hidden="1" customHeight="1" x14ac:dyDescent="0.25">
      <c r="A315" s="203" t="s">
        <v>1507</v>
      </c>
      <c r="B315" s="202" t="s">
        <v>656</v>
      </c>
      <c r="C315" s="203" t="s">
        <v>1508</v>
      </c>
      <c r="D315" s="202" t="s">
        <v>740</v>
      </c>
      <c r="E315" s="202" t="s">
        <v>1510</v>
      </c>
      <c r="F315" s="202" t="s">
        <v>475</v>
      </c>
      <c r="G315" s="253">
        <v>203.99</v>
      </c>
      <c r="H315" s="361" t="s">
        <v>1400</v>
      </c>
      <c r="I315" s="359" t="s">
        <v>1382</v>
      </c>
      <c r="J315" s="359" t="s">
        <v>1380</v>
      </c>
      <c r="K315" s="359" t="s">
        <v>1391</v>
      </c>
      <c r="L315" s="359" t="s">
        <v>1392</v>
      </c>
      <c r="M315" s="368">
        <v>2009</v>
      </c>
      <c r="N315" s="205">
        <v>41074</v>
      </c>
      <c r="O315" s="203"/>
    </row>
    <row r="316" spans="1:15" ht="27.75" hidden="1" customHeight="1" x14ac:dyDescent="0.25">
      <c r="A316" s="203" t="s">
        <v>1507</v>
      </c>
      <c r="B316" s="202" t="s">
        <v>656</v>
      </c>
      <c r="C316" s="203" t="s">
        <v>1508</v>
      </c>
      <c r="D316" s="202" t="s">
        <v>740</v>
      </c>
      <c r="E316" s="202" t="s">
        <v>1510</v>
      </c>
      <c r="F316" s="202" t="s">
        <v>475</v>
      </c>
      <c r="G316" s="253">
        <v>101.84</v>
      </c>
      <c r="H316" s="361" t="s">
        <v>1400</v>
      </c>
      <c r="I316" s="359" t="s">
        <v>1383</v>
      </c>
      <c r="J316" s="359" t="s">
        <v>1380</v>
      </c>
      <c r="K316" s="359" t="s">
        <v>1391</v>
      </c>
      <c r="L316" s="359" t="s">
        <v>1392</v>
      </c>
      <c r="M316" s="368">
        <v>2009</v>
      </c>
      <c r="N316" s="205">
        <v>41074</v>
      </c>
      <c r="O316" s="203"/>
    </row>
    <row r="317" spans="1:15" ht="27.75" hidden="1" customHeight="1" x14ac:dyDescent="0.25">
      <c r="A317" s="203" t="s">
        <v>1507</v>
      </c>
      <c r="B317" s="202" t="s">
        <v>656</v>
      </c>
      <c r="C317" s="203" t="s">
        <v>1508</v>
      </c>
      <c r="D317" s="202" t="s">
        <v>740</v>
      </c>
      <c r="E317" s="202" t="s">
        <v>1510</v>
      </c>
      <c r="F317" s="202" t="s">
        <v>475</v>
      </c>
      <c r="G317" s="253">
        <v>61.01</v>
      </c>
      <c r="H317" s="361" t="s">
        <v>1400</v>
      </c>
      <c r="I317" s="359" t="s">
        <v>1384</v>
      </c>
      <c r="J317" s="359" t="s">
        <v>1380</v>
      </c>
      <c r="K317" s="359" t="s">
        <v>1391</v>
      </c>
      <c r="L317" s="359" t="s">
        <v>1392</v>
      </c>
      <c r="M317" s="368">
        <v>2009</v>
      </c>
      <c r="N317" s="205">
        <v>41074</v>
      </c>
      <c r="O317" s="203"/>
    </row>
    <row r="318" spans="1:15" ht="27.75" hidden="1" customHeight="1" x14ac:dyDescent="0.25">
      <c r="A318" s="203" t="s">
        <v>1507</v>
      </c>
      <c r="B318" s="202" t="s">
        <v>656</v>
      </c>
      <c r="C318" s="203" t="s">
        <v>1508</v>
      </c>
      <c r="D318" s="202" t="s">
        <v>740</v>
      </c>
      <c r="E318" s="202" t="s">
        <v>1510</v>
      </c>
      <c r="F318" s="202" t="s">
        <v>475</v>
      </c>
      <c r="G318" s="253">
        <v>29.95</v>
      </c>
      <c r="H318" s="361" t="s">
        <v>1400</v>
      </c>
      <c r="I318" s="359" t="s">
        <v>1385</v>
      </c>
      <c r="J318" s="359" t="s">
        <v>1380</v>
      </c>
      <c r="K318" s="359" t="s">
        <v>1391</v>
      </c>
      <c r="L318" s="359" t="s">
        <v>1392</v>
      </c>
      <c r="M318" s="368">
        <v>2009</v>
      </c>
      <c r="N318" s="205">
        <v>41074</v>
      </c>
      <c r="O318" s="203"/>
    </row>
    <row r="319" spans="1:15" ht="27.75" hidden="1" customHeight="1" x14ac:dyDescent="0.25">
      <c r="A319" s="203" t="s">
        <v>1507</v>
      </c>
      <c r="B319" s="202" t="s">
        <v>656</v>
      </c>
      <c r="C319" s="203" t="s">
        <v>1511</v>
      </c>
      <c r="D319" s="202" t="s">
        <v>678</v>
      </c>
      <c r="E319" s="202" t="s">
        <v>1512</v>
      </c>
      <c r="F319" s="202" t="s">
        <v>475</v>
      </c>
      <c r="G319" s="253">
        <v>0.5</v>
      </c>
      <c r="H319" s="361" t="s">
        <v>527</v>
      </c>
      <c r="I319" s="359" t="s">
        <v>1407</v>
      </c>
      <c r="J319" s="358">
        <v>0.55000000000000004</v>
      </c>
      <c r="K319" s="359" t="s">
        <v>1113</v>
      </c>
      <c r="L319" s="359" t="s">
        <v>1392</v>
      </c>
      <c r="M319" s="368">
        <v>2007</v>
      </c>
      <c r="N319" s="205">
        <v>40941</v>
      </c>
      <c r="O319" s="203"/>
    </row>
    <row r="320" spans="1:15" ht="27.75" hidden="1" customHeight="1" x14ac:dyDescent="0.25">
      <c r="A320" s="203" t="s">
        <v>1507</v>
      </c>
      <c r="B320" s="202" t="s">
        <v>656</v>
      </c>
      <c r="C320" s="203" t="s">
        <v>1513</v>
      </c>
      <c r="D320" s="202" t="s">
        <v>1514</v>
      </c>
      <c r="E320" s="202" t="s">
        <v>1515</v>
      </c>
      <c r="F320" s="202" t="s">
        <v>475</v>
      </c>
      <c r="G320" s="253">
        <v>12.16</v>
      </c>
      <c r="H320" s="361" t="s">
        <v>1433</v>
      </c>
      <c r="I320" s="359" t="s">
        <v>1407</v>
      </c>
      <c r="J320" s="359" t="s">
        <v>1380</v>
      </c>
      <c r="K320" s="359" t="s">
        <v>1113</v>
      </c>
      <c r="L320" s="359" t="s">
        <v>1408</v>
      </c>
      <c r="M320" s="368">
        <v>2006</v>
      </c>
      <c r="N320" s="205">
        <v>42138</v>
      </c>
      <c r="O320" s="203"/>
    </row>
    <row r="321" spans="1:15" ht="27.75" hidden="1" customHeight="1" x14ac:dyDescent="0.25">
      <c r="A321" s="203" t="s">
        <v>1507</v>
      </c>
      <c r="B321" s="202" t="s">
        <v>656</v>
      </c>
      <c r="C321" s="203" t="s">
        <v>1513</v>
      </c>
      <c r="D321" s="202" t="s">
        <v>1514</v>
      </c>
      <c r="E321" s="202" t="s">
        <v>1515</v>
      </c>
      <c r="F321" s="202" t="s">
        <v>475</v>
      </c>
      <c r="G321" s="253">
        <v>3.3000000000000002E-2</v>
      </c>
      <c r="H321" s="361" t="s">
        <v>1414</v>
      </c>
      <c r="I321" s="359" t="s">
        <v>1407</v>
      </c>
      <c r="J321" s="359" t="s">
        <v>1380</v>
      </c>
      <c r="K321" s="359" t="s">
        <v>1113</v>
      </c>
      <c r="L321" s="359" t="s">
        <v>1392</v>
      </c>
      <c r="M321" s="368">
        <v>2006</v>
      </c>
      <c r="N321" s="205">
        <v>42138</v>
      </c>
      <c r="O321" s="203"/>
    </row>
    <row r="322" spans="1:15" ht="27.75" hidden="1" customHeight="1" x14ac:dyDescent="0.25">
      <c r="A322" s="203" t="s">
        <v>1507</v>
      </c>
      <c r="B322" s="202" t="s">
        <v>656</v>
      </c>
      <c r="C322" s="203" t="s">
        <v>1403</v>
      </c>
      <c r="D322" s="202" t="s">
        <v>1404</v>
      </c>
      <c r="E322" s="202" t="s">
        <v>1405</v>
      </c>
      <c r="F322" s="202" t="s">
        <v>475</v>
      </c>
      <c r="G322" s="253">
        <v>154</v>
      </c>
      <c r="H322" s="361" t="s">
        <v>1406</v>
      </c>
      <c r="I322" s="359" t="s">
        <v>1407</v>
      </c>
      <c r="J322" s="208">
        <v>0</v>
      </c>
      <c r="K322" s="359" t="s">
        <v>22</v>
      </c>
      <c r="L322" s="359" t="s">
        <v>1408</v>
      </c>
      <c r="M322" s="368" t="s">
        <v>1407</v>
      </c>
      <c r="N322" s="205">
        <v>42486</v>
      </c>
      <c r="O322" s="203"/>
    </row>
    <row r="323" spans="1:15" ht="27.75" hidden="1" customHeight="1" x14ac:dyDescent="0.25">
      <c r="A323" s="203" t="s">
        <v>1524</v>
      </c>
      <c r="B323" s="202" t="s">
        <v>659</v>
      </c>
      <c r="C323" s="203" t="s">
        <v>1508</v>
      </c>
      <c r="D323" s="213" t="s">
        <v>740</v>
      </c>
      <c r="E323" s="214" t="s">
        <v>741</v>
      </c>
      <c r="F323" s="215" t="s">
        <v>475</v>
      </c>
      <c r="G323" s="255">
        <v>0.13</v>
      </c>
      <c r="H323" s="216" t="s">
        <v>488</v>
      </c>
      <c r="I323" s="212" t="s">
        <v>1379</v>
      </c>
      <c r="J323" s="216" t="s">
        <v>1380</v>
      </c>
      <c r="K323" s="216" t="s">
        <v>22</v>
      </c>
      <c r="L323" s="212" t="s">
        <v>1392</v>
      </c>
      <c r="M323" s="369">
        <v>2009</v>
      </c>
      <c r="N323" s="218">
        <v>41074</v>
      </c>
      <c r="O323" s="203"/>
    </row>
    <row r="324" spans="1:15" ht="27.75" hidden="1" customHeight="1" x14ac:dyDescent="0.25">
      <c r="A324" s="203" t="s">
        <v>1524</v>
      </c>
      <c r="B324" s="202" t="s">
        <v>659</v>
      </c>
      <c r="C324" s="203" t="s">
        <v>1508</v>
      </c>
      <c r="D324" s="213" t="s">
        <v>740</v>
      </c>
      <c r="E324" s="214" t="s">
        <v>741</v>
      </c>
      <c r="F324" s="215" t="s">
        <v>475</v>
      </c>
      <c r="G324" s="255">
        <v>0.05</v>
      </c>
      <c r="H324" s="216" t="s">
        <v>488</v>
      </c>
      <c r="I324" s="212" t="s">
        <v>1382</v>
      </c>
      <c r="J324" s="216" t="s">
        <v>1380</v>
      </c>
      <c r="K324" s="216" t="s">
        <v>22</v>
      </c>
      <c r="L324" s="212" t="s">
        <v>1392</v>
      </c>
      <c r="M324" s="369">
        <v>2009</v>
      </c>
      <c r="N324" s="218">
        <v>41074</v>
      </c>
      <c r="O324" s="203"/>
    </row>
    <row r="325" spans="1:15" ht="27.75" hidden="1" customHeight="1" x14ac:dyDescent="0.25">
      <c r="A325" s="203" t="s">
        <v>1524</v>
      </c>
      <c r="B325" s="202" t="s">
        <v>659</v>
      </c>
      <c r="C325" s="203" t="s">
        <v>1508</v>
      </c>
      <c r="D325" s="213" t="s">
        <v>740</v>
      </c>
      <c r="E325" s="214" t="s">
        <v>741</v>
      </c>
      <c r="F325" s="215" t="s">
        <v>475</v>
      </c>
      <c r="G325" s="255">
        <v>0.03</v>
      </c>
      <c r="H325" s="216" t="s">
        <v>488</v>
      </c>
      <c r="I325" s="212" t="s">
        <v>1383</v>
      </c>
      <c r="J325" s="216" t="s">
        <v>1380</v>
      </c>
      <c r="K325" s="216" t="s">
        <v>22</v>
      </c>
      <c r="L325" s="212" t="s">
        <v>1392</v>
      </c>
      <c r="M325" s="369">
        <v>2009</v>
      </c>
      <c r="N325" s="218">
        <v>41074</v>
      </c>
      <c r="O325" s="203"/>
    </row>
    <row r="326" spans="1:15" ht="27.75" hidden="1" customHeight="1" x14ac:dyDescent="0.25">
      <c r="A326" s="203" t="s">
        <v>1524</v>
      </c>
      <c r="B326" s="202" t="s">
        <v>659</v>
      </c>
      <c r="C326" s="203" t="s">
        <v>1508</v>
      </c>
      <c r="D326" s="213" t="s">
        <v>740</v>
      </c>
      <c r="E326" s="214" t="s">
        <v>741</v>
      </c>
      <c r="F326" s="215" t="s">
        <v>475</v>
      </c>
      <c r="G326" s="255">
        <v>0.02</v>
      </c>
      <c r="H326" s="216" t="s">
        <v>488</v>
      </c>
      <c r="I326" s="212" t="s">
        <v>1384</v>
      </c>
      <c r="J326" s="216" t="s">
        <v>1380</v>
      </c>
      <c r="K326" s="216" t="s">
        <v>22</v>
      </c>
      <c r="L326" s="212" t="s">
        <v>1392</v>
      </c>
      <c r="M326" s="369">
        <v>2009</v>
      </c>
      <c r="N326" s="218">
        <v>41074</v>
      </c>
      <c r="O326" s="203"/>
    </row>
    <row r="327" spans="1:15" ht="27.75" hidden="1" customHeight="1" x14ac:dyDescent="0.25">
      <c r="A327" s="203" t="s">
        <v>1524</v>
      </c>
      <c r="B327" s="202" t="s">
        <v>659</v>
      </c>
      <c r="C327" s="203" t="s">
        <v>1508</v>
      </c>
      <c r="D327" s="213" t="s">
        <v>740</v>
      </c>
      <c r="E327" s="214" t="s">
        <v>741</v>
      </c>
      <c r="F327" s="215" t="s">
        <v>475</v>
      </c>
      <c r="G327" s="255">
        <v>0.01</v>
      </c>
      <c r="H327" s="216" t="s">
        <v>488</v>
      </c>
      <c r="I327" s="212" t="s">
        <v>1385</v>
      </c>
      <c r="J327" s="216" t="s">
        <v>1380</v>
      </c>
      <c r="K327" s="216" t="s">
        <v>22</v>
      </c>
      <c r="L327" s="212" t="s">
        <v>1392</v>
      </c>
      <c r="M327" s="369">
        <v>2009</v>
      </c>
      <c r="N327" s="218">
        <v>41074</v>
      </c>
      <c r="O327" s="203"/>
    </row>
    <row r="328" spans="1:15" ht="27.75" hidden="1" customHeight="1" x14ac:dyDescent="0.25">
      <c r="A328" s="203" t="s">
        <v>1524</v>
      </c>
      <c r="B328" s="202" t="s">
        <v>659</v>
      </c>
      <c r="C328" s="203" t="s">
        <v>1508</v>
      </c>
      <c r="D328" s="202" t="s">
        <v>740</v>
      </c>
      <c r="E328" s="202" t="s">
        <v>1510</v>
      </c>
      <c r="F328" s="202" t="s">
        <v>475</v>
      </c>
      <c r="G328" s="253">
        <v>539.42999999999995</v>
      </c>
      <c r="H328" s="361" t="s">
        <v>1400</v>
      </c>
      <c r="I328" s="359" t="s">
        <v>1379</v>
      </c>
      <c r="J328" s="359" t="s">
        <v>1380</v>
      </c>
      <c r="K328" s="359" t="s">
        <v>1391</v>
      </c>
      <c r="L328" s="359" t="s">
        <v>1392</v>
      </c>
      <c r="M328" s="368">
        <v>2009</v>
      </c>
      <c r="N328" s="205">
        <v>41074</v>
      </c>
      <c r="O328" s="203"/>
    </row>
    <row r="329" spans="1:15" ht="27.75" hidden="1" customHeight="1" x14ac:dyDescent="0.25">
      <c r="A329" s="203" t="s">
        <v>1524</v>
      </c>
      <c r="B329" s="202" t="s">
        <v>659</v>
      </c>
      <c r="C329" s="203" t="s">
        <v>1508</v>
      </c>
      <c r="D329" s="202" t="s">
        <v>740</v>
      </c>
      <c r="E329" s="202" t="s">
        <v>1510</v>
      </c>
      <c r="F329" s="202" t="s">
        <v>475</v>
      </c>
      <c r="G329" s="253">
        <v>203.99</v>
      </c>
      <c r="H329" s="361" t="s">
        <v>1400</v>
      </c>
      <c r="I329" s="359" t="s">
        <v>1382</v>
      </c>
      <c r="J329" s="359" t="s">
        <v>1380</v>
      </c>
      <c r="K329" s="359" t="s">
        <v>1391</v>
      </c>
      <c r="L329" s="359" t="s">
        <v>1392</v>
      </c>
      <c r="M329" s="368">
        <v>2009</v>
      </c>
      <c r="N329" s="205">
        <v>41074</v>
      </c>
      <c r="O329" s="203"/>
    </row>
    <row r="330" spans="1:15" ht="27.75" hidden="1" customHeight="1" x14ac:dyDescent="0.25">
      <c r="A330" s="203" t="s">
        <v>1524</v>
      </c>
      <c r="B330" s="202" t="s">
        <v>659</v>
      </c>
      <c r="C330" s="203" t="s">
        <v>1508</v>
      </c>
      <c r="D330" s="202" t="s">
        <v>740</v>
      </c>
      <c r="E330" s="202" t="s">
        <v>1510</v>
      </c>
      <c r="F330" s="202" t="s">
        <v>475</v>
      </c>
      <c r="G330" s="253">
        <v>101.84</v>
      </c>
      <c r="H330" s="361" t="s">
        <v>1400</v>
      </c>
      <c r="I330" s="359" t="s">
        <v>1383</v>
      </c>
      <c r="J330" s="359" t="s">
        <v>1380</v>
      </c>
      <c r="K330" s="359" t="s">
        <v>1391</v>
      </c>
      <c r="L330" s="359" t="s">
        <v>1392</v>
      </c>
      <c r="M330" s="368">
        <v>2009</v>
      </c>
      <c r="N330" s="205">
        <v>41074</v>
      </c>
      <c r="O330" s="203"/>
    </row>
    <row r="331" spans="1:15" ht="27.75" hidden="1" customHeight="1" x14ac:dyDescent="0.25">
      <c r="A331" s="203" t="s">
        <v>1524</v>
      </c>
      <c r="B331" s="202" t="s">
        <v>659</v>
      </c>
      <c r="C331" s="203" t="s">
        <v>1508</v>
      </c>
      <c r="D331" s="202" t="s">
        <v>740</v>
      </c>
      <c r="E331" s="202" t="s">
        <v>1510</v>
      </c>
      <c r="F331" s="202" t="s">
        <v>475</v>
      </c>
      <c r="G331" s="253">
        <v>61.01</v>
      </c>
      <c r="H331" s="361" t="s">
        <v>1400</v>
      </c>
      <c r="I331" s="359" t="s">
        <v>1384</v>
      </c>
      <c r="J331" s="359" t="s">
        <v>1380</v>
      </c>
      <c r="K331" s="359" t="s">
        <v>1391</v>
      </c>
      <c r="L331" s="359" t="s">
        <v>1392</v>
      </c>
      <c r="M331" s="368">
        <v>2009</v>
      </c>
      <c r="N331" s="205">
        <v>41074</v>
      </c>
      <c r="O331" s="203"/>
    </row>
    <row r="332" spans="1:15" ht="27.75" hidden="1" customHeight="1" x14ac:dyDescent="0.25">
      <c r="A332" s="203" t="s">
        <v>1524</v>
      </c>
      <c r="B332" s="202" t="s">
        <v>659</v>
      </c>
      <c r="C332" s="203" t="s">
        <v>1508</v>
      </c>
      <c r="D332" s="202" t="s">
        <v>740</v>
      </c>
      <c r="E332" s="202" t="s">
        <v>1510</v>
      </c>
      <c r="F332" s="202" t="s">
        <v>475</v>
      </c>
      <c r="G332" s="253">
        <v>29.95</v>
      </c>
      <c r="H332" s="361" t="s">
        <v>1400</v>
      </c>
      <c r="I332" s="359" t="s">
        <v>1385</v>
      </c>
      <c r="J332" s="359" t="s">
        <v>1380</v>
      </c>
      <c r="K332" s="359" t="s">
        <v>1391</v>
      </c>
      <c r="L332" s="359" t="s">
        <v>1392</v>
      </c>
      <c r="M332" s="368">
        <v>2009</v>
      </c>
      <c r="N332" s="205">
        <v>41074</v>
      </c>
      <c r="O332" s="203"/>
    </row>
    <row r="333" spans="1:15" ht="27.75" hidden="1" customHeight="1" x14ac:dyDescent="0.25">
      <c r="A333" s="203" t="s">
        <v>1524</v>
      </c>
      <c r="B333" s="202" t="s">
        <v>659</v>
      </c>
      <c r="C333" s="203" t="s">
        <v>1513</v>
      </c>
      <c r="D333" s="202" t="s">
        <v>1525</v>
      </c>
      <c r="E333" s="202" t="s">
        <v>1526</v>
      </c>
      <c r="F333" s="202" t="s">
        <v>475</v>
      </c>
      <c r="G333" s="253">
        <v>468.11</v>
      </c>
      <c r="H333" s="361" t="s">
        <v>1433</v>
      </c>
      <c r="I333" s="359" t="s">
        <v>1407</v>
      </c>
      <c r="J333" s="359" t="s">
        <v>1380</v>
      </c>
      <c r="K333" s="359" t="s">
        <v>1113</v>
      </c>
      <c r="L333" s="359" t="s">
        <v>1408</v>
      </c>
      <c r="M333" s="368">
        <v>2009</v>
      </c>
      <c r="N333" s="205">
        <v>42138</v>
      </c>
      <c r="O333" s="203"/>
    </row>
    <row r="334" spans="1:15" ht="27.75" hidden="1" customHeight="1" x14ac:dyDescent="0.25">
      <c r="A334" s="203" t="s">
        <v>1524</v>
      </c>
      <c r="B334" s="202" t="s">
        <v>659</v>
      </c>
      <c r="C334" s="203" t="s">
        <v>1513</v>
      </c>
      <c r="D334" s="202" t="s">
        <v>1525</v>
      </c>
      <c r="E334" s="202" t="s">
        <v>1526</v>
      </c>
      <c r="F334" s="202" t="s">
        <v>475</v>
      </c>
      <c r="G334" s="253">
        <v>1.282</v>
      </c>
      <c r="H334" s="361" t="s">
        <v>1414</v>
      </c>
      <c r="I334" s="359" t="s">
        <v>1407</v>
      </c>
      <c r="J334" s="359" t="s">
        <v>1380</v>
      </c>
      <c r="K334" s="359" t="s">
        <v>1113</v>
      </c>
      <c r="L334" s="359" t="s">
        <v>1392</v>
      </c>
      <c r="M334" s="368">
        <v>2009</v>
      </c>
      <c r="N334" s="205">
        <v>42138</v>
      </c>
      <c r="O334" s="203"/>
    </row>
    <row r="335" spans="1:15" ht="27.75" hidden="1" customHeight="1" x14ac:dyDescent="0.25">
      <c r="A335" s="203" t="s">
        <v>1524</v>
      </c>
      <c r="B335" s="202" t="s">
        <v>659</v>
      </c>
      <c r="C335" s="203" t="s">
        <v>1513</v>
      </c>
      <c r="D335" s="202" t="s">
        <v>1527</v>
      </c>
      <c r="E335" s="202" t="s">
        <v>1528</v>
      </c>
      <c r="F335" s="202" t="s">
        <v>475</v>
      </c>
      <c r="G335" s="253">
        <v>468.11</v>
      </c>
      <c r="H335" s="361" t="s">
        <v>1433</v>
      </c>
      <c r="I335" s="359" t="s">
        <v>1407</v>
      </c>
      <c r="J335" s="359" t="s">
        <v>1380</v>
      </c>
      <c r="K335" s="359" t="s">
        <v>1113</v>
      </c>
      <c r="L335" s="359" t="s">
        <v>1408</v>
      </c>
      <c r="M335" s="368">
        <v>2009</v>
      </c>
      <c r="N335" s="205">
        <v>42138</v>
      </c>
      <c r="O335" s="203"/>
    </row>
    <row r="336" spans="1:15" ht="27.75" hidden="1" customHeight="1" x14ac:dyDescent="0.25">
      <c r="A336" s="203" t="s">
        <v>1524</v>
      </c>
      <c r="B336" s="202" t="s">
        <v>659</v>
      </c>
      <c r="C336" s="203" t="s">
        <v>1513</v>
      </c>
      <c r="D336" s="202" t="s">
        <v>1527</v>
      </c>
      <c r="E336" s="202" t="s">
        <v>1528</v>
      </c>
      <c r="F336" s="202" t="s">
        <v>475</v>
      </c>
      <c r="G336" s="253">
        <v>1.282</v>
      </c>
      <c r="H336" s="361" t="s">
        <v>1414</v>
      </c>
      <c r="I336" s="359" t="s">
        <v>1407</v>
      </c>
      <c r="J336" s="359" t="s">
        <v>1380</v>
      </c>
      <c r="K336" s="359" t="s">
        <v>1113</v>
      </c>
      <c r="L336" s="359" t="s">
        <v>1392</v>
      </c>
      <c r="M336" s="368">
        <v>2009</v>
      </c>
      <c r="N336" s="205">
        <v>42138</v>
      </c>
      <c r="O336" s="203"/>
    </row>
    <row r="337" spans="1:15" ht="27.75" hidden="1" customHeight="1" x14ac:dyDescent="0.25">
      <c r="A337" s="203" t="s">
        <v>1524</v>
      </c>
      <c r="B337" s="202" t="s">
        <v>659</v>
      </c>
      <c r="C337" s="203" t="s">
        <v>1403</v>
      </c>
      <c r="D337" s="202" t="s">
        <v>1404</v>
      </c>
      <c r="E337" s="202" t="s">
        <v>1405</v>
      </c>
      <c r="F337" s="202" t="s">
        <v>475</v>
      </c>
      <c r="G337" s="253">
        <v>154</v>
      </c>
      <c r="H337" s="361" t="s">
        <v>1406</v>
      </c>
      <c r="I337" s="359" t="s">
        <v>1407</v>
      </c>
      <c r="J337" s="208">
        <v>0</v>
      </c>
      <c r="K337" s="359" t="s">
        <v>22</v>
      </c>
      <c r="L337" s="359" t="s">
        <v>1408</v>
      </c>
      <c r="M337" s="368" t="s">
        <v>1407</v>
      </c>
      <c r="N337" s="205">
        <v>42486</v>
      </c>
      <c r="O337" s="203"/>
    </row>
    <row r="338" spans="1:15" ht="27.75" hidden="1" customHeight="1" x14ac:dyDescent="0.25">
      <c r="A338" s="203" t="s">
        <v>1529</v>
      </c>
      <c r="B338" s="202" t="s">
        <v>660</v>
      </c>
      <c r="C338" s="203" t="s">
        <v>1508</v>
      </c>
      <c r="D338" s="213" t="s">
        <v>740</v>
      </c>
      <c r="E338" s="214" t="s">
        <v>741</v>
      </c>
      <c r="F338" s="215" t="s">
        <v>475</v>
      </c>
      <c r="G338" s="255">
        <v>0.13</v>
      </c>
      <c r="H338" s="216" t="s">
        <v>488</v>
      </c>
      <c r="I338" s="212" t="s">
        <v>1379</v>
      </c>
      <c r="J338" s="216" t="s">
        <v>1380</v>
      </c>
      <c r="K338" s="216" t="s">
        <v>22</v>
      </c>
      <c r="L338" s="212" t="s">
        <v>1392</v>
      </c>
      <c r="M338" s="369">
        <v>2009</v>
      </c>
      <c r="N338" s="218">
        <v>41074</v>
      </c>
      <c r="O338" s="203"/>
    </row>
    <row r="339" spans="1:15" ht="27.75" hidden="1" customHeight="1" x14ac:dyDescent="0.25">
      <c r="A339" s="203" t="s">
        <v>1529</v>
      </c>
      <c r="B339" s="202" t="s">
        <v>660</v>
      </c>
      <c r="C339" s="203" t="s">
        <v>1508</v>
      </c>
      <c r="D339" s="213" t="s">
        <v>740</v>
      </c>
      <c r="E339" s="214" t="s">
        <v>741</v>
      </c>
      <c r="F339" s="215" t="s">
        <v>475</v>
      </c>
      <c r="G339" s="255">
        <v>0.05</v>
      </c>
      <c r="H339" s="216" t="s">
        <v>488</v>
      </c>
      <c r="I339" s="212" t="s">
        <v>1382</v>
      </c>
      <c r="J339" s="216" t="s">
        <v>1380</v>
      </c>
      <c r="K339" s="216" t="s">
        <v>22</v>
      </c>
      <c r="L339" s="212" t="s">
        <v>1392</v>
      </c>
      <c r="M339" s="369">
        <v>2009</v>
      </c>
      <c r="N339" s="218">
        <v>41074</v>
      </c>
      <c r="O339" s="203"/>
    </row>
    <row r="340" spans="1:15" ht="27.75" hidden="1" customHeight="1" x14ac:dyDescent="0.25">
      <c r="A340" s="203" t="s">
        <v>1529</v>
      </c>
      <c r="B340" s="202" t="s">
        <v>660</v>
      </c>
      <c r="C340" s="203" t="s">
        <v>1508</v>
      </c>
      <c r="D340" s="213" t="s">
        <v>740</v>
      </c>
      <c r="E340" s="214" t="s">
        <v>741</v>
      </c>
      <c r="F340" s="215" t="s">
        <v>475</v>
      </c>
      <c r="G340" s="255">
        <v>0.03</v>
      </c>
      <c r="H340" s="216" t="s">
        <v>488</v>
      </c>
      <c r="I340" s="212" t="s">
        <v>1383</v>
      </c>
      <c r="J340" s="216" t="s">
        <v>1380</v>
      </c>
      <c r="K340" s="216" t="s">
        <v>22</v>
      </c>
      <c r="L340" s="212" t="s">
        <v>1392</v>
      </c>
      <c r="M340" s="369">
        <v>2009</v>
      </c>
      <c r="N340" s="218">
        <v>41074</v>
      </c>
      <c r="O340" s="203"/>
    </row>
    <row r="341" spans="1:15" ht="27.75" hidden="1" customHeight="1" x14ac:dyDescent="0.25">
      <c r="A341" s="203" t="s">
        <v>1529</v>
      </c>
      <c r="B341" s="202" t="s">
        <v>660</v>
      </c>
      <c r="C341" s="203" t="s">
        <v>1508</v>
      </c>
      <c r="D341" s="213" t="s">
        <v>740</v>
      </c>
      <c r="E341" s="214" t="s">
        <v>741</v>
      </c>
      <c r="F341" s="215" t="s">
        <v>475</v>
      </c>
      <c r="G341" s="255">
        <v>0.02</v>
      </c>
      <c r="H341" s="216" t="s">
        <v>488</v>
      </c>
      <c r="I341" s="212" t="s">
        <v>1384</v>
      </c>
      <c r="J341" s="216" t="s">
        <v>1380</v>
      </c>
      <c r="K341" s="216" t="s">
        <v>22</v>
      </c>
      <c r="L341" s="212" t="s">
        <v>1392</v>
      </c>
      <c r="M341" s="369">
        <v>2009</v>
      </c>
      <c r="N341" s="218">
        <v>41074</v>
      </c>
      <c r="O341" s="203"/>
    </row>
    <row r="342" spans="1:15" ht="27.75" hidden="1" customHeight="1" x14ac:dyDescent="0.25">
      <c r="A342" s="203" t="s">
        <v>1529</v>
      </c>
      <c r="B342" s="202" t="s">
        <v>660</v>
      </c>
      <c r="C342" s="203" t="s">
        <v>1508</v>
      </c>
      <c r="D342" s="213" t="s">
        <v>740</v>
      </c>
      <c r="E342" s="214" t="s">
        <v>741</v>
      </c>
      <c r="F342" s="215" t="s">
        <v>475</v>
      </c>
      <c r="G342" s="255">
        <v>0.01</v>
      </c>
      <c r="H342" s="216" t="s">
        <v>488</v>
      </c>
      <c r="I342" s="212" t="s">
        <v>1385</v>
      </c>
      <c r="J342" s="216" t="s">
        <v>1380</v>
      </c>
      <c r="K342" s="216" t="s">
        <v>22</v>
      </c>
      <c r="L342" s="212" t="s">
        <v>1392</v>
      </c>
      <c r="M342" s="369">
        <v>2009</v>
      </c>
      <c r="N342" s="218">
        <v>41074</v>
      </c>
      <c r="O342" s="203"/>
    </row>
    <row r="343" spans="1:15" ht="27.75" hidden="1" customHeight="1" x14ac:dyDescent="0.25">
      <c r="A343" s="203" t="s">
        <v>1529</v>
      </c>
      <c r="B343" s="202" t="s">
        <v>660</v>
      </c>
      <c r="C343" s="203" t="s">
        <v>1508</v>
      </c>
      <c r="D343" s="202" t="s">
        <v>740</v>
      </c>
      <c r="E343" s="202" t="s">
        <v>1510</v>
      </c>
      <c r="F343" s="202" t="s">
        <v>475</v>
      </c>
      <c r="G343" s="253">
        <v>539.42999999999995</v>
      </c>
      <c r="H343" s="361" t="s">
        <v>1400</v>
      </c>
      <c r="I343" s="359" t="s">
        <v>1379</v>
      </c>
      <c r="J343" s="359" t="s">
        <v>1380</v>
      </c>
      <c r="K343" s="359" t="s">
        <v>1391</v>
      </c>
      <c r="L343" s="359" t="s">
        <v>1392</v>
      </c>
      <c r="M343" s="368">
        <v>2009</v>
      </c>
      <c r="N343" s="205">
        <v>41074</v>
      </c>
      <c r="O343" s="203"/>
    </row>
    <row r="344" spans="1:15" ht="27.75" hidden="1" customHeight="1" x14ac:dyDescent="0.25">
      <c r="A344" s="203" t="s">
        <v>1529</v>
      </c>
      <c r="B344" s="202" t="s">
        <v>660</v>
      </c>
      <c r="C344" s="203" t="s">
        <v>1508</v>
      </c>
      <c r="D344" s="202" t="s">
        <v>740</v>
      </c>
      <c r="E344" s="202" t="s">
        <v>1510</v>
      </c>
      <c r="F344" s="202" t="s">
        <v>475</v>
      </c>
      <c r="G344" s="253">
        <v>203.99</v>
      </c>
      <c r="H344" s="361" t="s">
        <v>1400</v>
      </c>
      <c r="I344" s="359" t="s">
        <v>1382</v>
      </c>
      <c r="J344" s="359" t="s">
        <v>1380</v>
      </c>
      <c r="K344" s="359" t="s">
        <v>1391</v>
      </c>
      <c r="L344" s="359" t="s">
        <v>1392</v>
      </c>
      <c r="M344" s="368">
        <v>2009</v>
      </c>
      <c r="N344" s="205">
        <v>41074</v>
      </c>
      <c r="O344" s="203"/>
    </row>
    <row r="345" spans="1:15" ht="27.75" hidden="1" customHeight="1" x14ac:dyDescent="0.25">
      <c r="A345" s="203" t="s">
        <v>1529</v>
      </c>
      <c r="B345" s="202" t="s">
        <v>660</v>
      </c>
      <c r="C345" s="203" t="s">
        <v>1508</v>
      </c>
      <c r="D345" s="202" t="s">
        <v>740</v>
      </c>
      <c r="E345" s="202" t="s">
        <v>1510</v>
      </c>
      <c r="F345" s="202" t="s">
        <v>475</v>
      </c>
      <c r="G345" s="253">
        <v>101.84</v>
      </c>
      <c r="H345" s="361" t="s">
        <v>1400</v>
      </c>
      <c r="I345" s="359" t="s">
        <v>1383</v>
      </c>
      <c r="J345" s="359" t="s">
        <v>1380</v>
      </c>
      <c r="K345" s="359" t="s">
        <v>1391</v>
      </c>
      <c r="L345" s="359" t="s">
        <v>1392</v>
      </c>
      <c r="M345" s="368">
        <v>2009</v>
      </c>
      <c r="N345" s="205">
        <v>41074</v>
      </c>
      <c r="O345" s="203"/>
    </row>
    <row r="346" spans="1:15" ht="27.75" hidden="1" customHeight="1" x14ac:dyDescent="0.25">
      <c r="A346" s="203" t="s">
        <v>1529</v>
      </c>
      <c r="B346" s="202" t="s">
        <v>660</v>
      </c>
      <c r="C346" s="203" t="s">
        <v>1508</v>
      </c>
      <c r="D346" s="202" t="s">
        <v>740</v>
      </c>
      <c r="E346" s="202" t="s">
        <v>1510</v>
      </c>
      <c r="F346" s="202" t="s">
        <v>475</v>
      </c>
      <c r="G346" s="253">
        <v>61.01</v>
      </c>
      <c r="H346" s="361" t="s">
        <v>1400</v>
      </c>
      <c r="I346" s="359" t="s">
        <v>1384</v>
      </c>
      <c r="J346" s="359" t="s">
        <v>1380</v>
      </c>
      <c r="K346" s="359" t="s">
        <v>1391</v>
      </c>
      <c r="L346" s="359" t="s">
        <v>1392</v>
      </c>
      <c r="M346" s="368">
        <v>2009</v>
      </c>
      <c r="N346" s="205">
        <v>41074</v>
      </c>
      <c r="O346" s="203"/>
    </row>
    <row r="347" spans="1:15" ht="27.75" hidden="1" customHeight="1" x14ac:dyDescent="0.25">
      <c r="A347" s="203" t="s">
        <v>1529</v>
      </c>
      <c r="B347" s="202" t="s">
        <v>660</v>
      </c>
      <c r="C347" s="203" t="s">
        <v>1508</v>
      </c>
      <c r="D347" s="202" t="s">
        <v>740</v>
      </c>
      <c r="E347" s="202" t="s">
        <v>1510</v>
      </c>
      <c r="F347" s="202" t="s">
        <v>475</v>
      </c>
      <c r="G347" s="253">
        <v>29.95</v>
      </c>
      <c r="H347" s="361" t="s">
        <v>1400</v>
      </c>
      <c r="I347" s="359" t="s">
        <v>1385</v>
      </c>
      <c r="J347" s="359" t="s">
        <v>1380</v>
      </c>
      <c r="K347" s="359" t="s">
        <v>1391</v>
      </c>
      <c r="L347" s="359" t="s">
        <v>1392</v>
      </c>
      <c r="M347" s="368">
        <v>2009</v>
      </c>
      <c r="N347" s="205">
        <v>41074</v>
      </c>
      <c r="O347" s="203"/>
    </row>
    <row r="348" spans="1:15" ht="27.75" hidden="1" customHeight="1" x14ac:dyDescent="0.25">
      <c r="A348" s="203" t="s">
        <v>1529</v>
      </c>
      <c r="B348" s="202" t="s">
        <v>660</v>
      </c>
      <c r="C348" s="203" t="s">
        <v>1513</v>
      </c>
      <c r="D348" s="202" t="s">
        <v>1525</v>
      </c>
      <c r="E348" s="202" t="s">
        <v>1526</v>
      </c>
      <c r="F348" s="202" t="s">
        <v>475</v>
      </c>
      <c r="G348" s="253">
        <v>468.11</v>
      </c>
      <c r="H348" s="361" t="s">
        <v>1433</v>
      </c>
      <c r="I348" s="359" t="s">
        <v>1407</v>
      </c>
      <c r="J348" s="359" t="s">
        <v>1380</v>
      </c>
      <c r="K348" s="359" t="s">
        <v>1113</v>
      </c>
      <c r="L348" s="359" t="s">
        <v>1408</v>
      </c>
      <c r="M348" s="368">
        <v>2009</v>
      </c>
      <c r="N348" s="205">
        <v>42138</v>
      </c>
      <c r="O348" s="203"/>
    </row>
    <row r="349" spans="1:15" ht="27.75" hidden="1" customHeight="1" x14ac:dyDescent="0.25">
      <c r="A349" s="203" t="s">
        <v>1529</v>
      </c>
      <c r="B349" s="202" t="s">
        <v>660</v>
      </c>
      <c r="C349" s="203" t="s">
        <v>1513</v>
      </c>
      <c r="D349" s="202" t="s">
        <v>1525</v>
      </c>
      <c r="E349" s="202" t="s">
        <v>1526</v>
      </c>
      <c r="F349" s="202" t="s">
        <v>475</v>
      </c>
      <c r="G349" s="253">
        <v>1.282</v>
      </c>
      <c r="H349" s="361" t="s">
        <v>1414</v>
      </c>
      <c r="I349" s="359" t="s">
        <v>1407</v>
      </c>
      <c r="J349" s="359" t="s">
        <v>1380</v>
      </c>
      <c r="K349" s="359" t="s">
        <v>1113</v>
      </c>
      <c r="L349" s="359" t="s">
        <v>1392</v>
      </c>
      <c r="M349" s="368">
        <v>2009</v>
      </c>
      <c r="N349" s="205">
        <v>42138</v>
      </c>
      <c r="O349" s="203"/>
    </row>
    <row r="350" spans="1:15" ht="27.75" hidden="1" customHeight="1" x14ac:dyDescent="0.25">
      <c r="A350" s="203" t="s">
        <v>1529</v>
      </c>
      <c r="B350" s="202" t="s">
        <v>660</v>
      </c>
      <c r="C350" s="203" t="s">
        <v>1513</v>
      </c>
      <c r="D350" s="202" t="s">
        <v>1527</v>
      </c>
      <c r="E350" s="202" t="s">
        <v>1528</v>
      </c>
      <c r="F350" s="202" t="s">
        <v>475</v>
      </c>
      <c r="G350" s="253">
        <v>468.11</v>
      </c>
      <c r="H350" s="361" t="s">
        <v>1433</v>
      </c>
      <c r="I350" s="359" t="s">
        <v>1407</v>
      </c>
      <c r="J350" s="359" t="s">
        <v>1380</v>
      </c>
      <c r="K350" s="359" t="s">
        <v>1113</v>
      </c>
      <c r="L350" s="359" t="s">
        <v>1408</v>
      </c>
      <c r="M350" s="368">
        <v>2009</v>
      </c>
      <c r="N350" s="205">
        <v>42138</v>
      </c>
      <c r="O350" s="203"/>
    </row>
    <row r="351" spans="1:15" ht="27.75" hidden="1" customHeight="1" x14ac:dyDescent="0.25">
      <c r="A351" s="203" t="s">
        <v>1529</v>
      </c>
      <c r="B351" s="202" t="s">
        <v>660</v>
      </c>
      <c r="C351" s="203" t="s">
        <v>1513</v>
      </c>
      <c r="D351" s="202" t="s">
        <v>1527</v>
      </c>
      <c r="E351" s="202" t="s">
        <v>1528</v>
      </c>
      <c r="F351" s="202" t="s">
        <v>475</v>
      </c>
      <c r="G351" s="253">
        <v>1.282</v>
      </c>
      <c r="H351" s="361" t="s">
        <v>1414</v>
      </c>
      <c r="I351" s="359" t="s">
        <v>1407</v>
      </c>
      <c r="J351" s="359" t="s">
        <v>1380</v>
      </c>
      <c r="K351" s="359" t="s">
        <v>1113</v>
      </c>
      <c r="L351" s="359" t="s">
        <v>1392</v>
      </c>
      <c r="M351" s="368">
        <v>2009</v>
      </c>
      <c r="N351" s="205">
        <v>42138</v>
      </c>
      <c r="O351" s="203"/>
    </row>
    <row r="352" spans="1:15" ht="27.75" hidden="1" customHeight="1" x14ac:dyDescent="0.25">
      <c r="A352" s="203" t="s">
        <v>1529</v>
      </c>
      <c r="B352" s="202" t="s">
        <v>660</v>
      </c>
      <c r="C352" s="203" t="s">
        <v>1513</v>
      </c>
      <c r="D352" s="202" t="s">
        <v>1530</v>
      </c>
      <c r="E352" s="202" t="s">
        <v>1531</v>
      </c>
      <c r="F352" s="202" t="s">
        <v>505</v>
      </c>
      <c r="G352" s="253">
        <v>2.39</v>
      </c>
      <c r="H352" s="361" t="s">
        <v>1433</v>
      </c>
      <c r="I352" s="359" t="s">
        <v>1407</v>
      </c>
      <c r="J352" s="359" t="s">
        <v>1380</v>
      </c>
      <c r="K352" s="359" t="s">
        <v>1113</v>
      </c>
      <c r="L352" s="359" t="s">
        <v>1408</v>
      </c>
      <c r="M352" s="368">
        <v>2010</v>
      </c>
      <c r="N352" s="205">
        <v>42138</v>
      </c>
      <c r="O352" s="203"/>
    </row>
    <row r="353" spans="1:15" ht="27.75" hidden="1" customHeight="1" x14ac:dyDescent="0.25">
      <c r="A353" s="203" t="s">
        <v>1529</v>
      </c>
      <c r="B353" s="202" t="s">
        <v>660</v>
      </c>
      <c r="C353" s="203" t="s">
        <v>1513</v>
      </c>
      <c r="D353" s="202" t="s">
        <v>1530</v>
      </c>
      <c r="E353" s="202" t="s">
        <v>1531</v>
      </c>
      <c r="F353" s="202" t="s">
        <v>505</v>
      </c>
      <c r="G353" s="253">
        <v>7.0000000000000001E-3</v>
      </c>
      <c r="H353" s="361" t="s">
        <v>1414</v>
      </c>
      <c r="I353" s="359" t="s">
        <v>1407</v>
      </c>
      <c r="J353" s="359" t="s">
        <v>1380</v>
      </c>
      <c r="K353" s="359" t="s">
        <v>1113</v>
      </c>
      <c r="L353" s="359" t="s">
        <v>1392</v>
      </c>
      <c r="M353" s="368">
        <v>2010</v>
      </c>
      <c r="N353" s="205">
        <v>42138</v>
      </c>
      <c r="O353" s="203"/>
    </row>
    <row r="354" spans="1:15" ht="27.75" hidden="1" customHeight="1" x14ac:dyDescent="0.25">
      <c r="A354" s="203" t="s">
        <v>1529</v>
      </c>
      <c r="B354" s="202" t="s">
        <v>660</v>
      </c>
      <c r="C354" s="203" t="s">
        <v>1403</v>
      </c>
      <c r="D354" s="202" t="s">
        <v>1404</v>
      </c>
      <c r="E354" s="202" t="s">
        <v>1405</v>
      </c>
      <c r="F354" s="202" t="s">
        <v>475</v>
      </c>
      <c r="G354" s="253">
        <v>154</v>
      </c>
      <c r="H354" s="361" t="s">
        <v>1406</v>
      </c>
      <c r="I354" s="359" t="s">
        <v>1407</v>
      </c>
      <c r="J354" s="208">
        <v>0</v>
      </c>
      <c r="K354" s="359" t="s">
        <v>22</v>
      </c>
      <c r="L354" s="359" t="s">
        <v>1408</v>
      </c>
      <c r="M354" s="368" t="s">
        <v>1407</v>
      </c>
      <c r="N354" s="205">
        <v>42486</v>
      </c>
      <c r="O354" s="203"/>
    </row>
    <row r="355" spans="1:15" ht="27.75" hidden="1" customHeight="1" x14ac:dyDescent="0.25">
      <c r="A355" s="203" t="s">
        <v>1532</v>
      </c>
      <c r="B355" s="202" t="s">
        <v>2363</v>
      </c>
      <c r="C355" s="203" t="s">
        <v>1445</v>
      </c>
      <c r="D355" s="202" t="s">
        <v>1446</v>
      </c>
      <c r="E355" s="202" t="s">
        <v>1447</v>
      </c>
      <c r="F355" s="202" t="s">
        <v>475</v>
      </c>
      <c r="G355" s="253">
        <v>583</v>
      </c>
      <c r="H355" s="361" t="s">
        <v>1448</v>
      </c>
      <c r="I355" s="359" t="s">
        <v>1407</v>
      </c>
      <c r="J355" s="358">
        <v>0.61799999999999999</v>
      </c>
      <c r="K355" s="359" t="s">
        <v>1113</v>
      </c>
      <c r="L355" s="359" t="s">
        <v>1408</v>
      </c>
      <c r="M355" s="368">
        <v>2001</v>
      </c>
      <c r="N355" s="205">
        <v>41603</v>
      </c>
      <c r="O355" s="203" t="s">
        <v>1449</v>
      </c>
    </row>
    <row r="356" spans="1:15" ht="27.75" hidden="1" customHeight="1" x14ac:dyDescent="0.25">
      <c r="A356" s="203" t="s">
        <v>1532</v>
      </c>
      <c r="B356" s="202" t="s">
        <v>2363</v>
      </c>
      <c r="C356" s="203" t="s">
        <v>1445</v>
      </c>
      <c r="D356" s="202" t="s">
        <v>1446</v>
      </c>
      <c r="E356" s="202" t="s">
        <v>1447</v>
      </c>
      <c r="F356" s="202" t="s">
        <v>475</v>
      </c>
      <c r="G356" s="253">
        <v>4.78</v>
      </c>
      <c r="H356" s="361" t="s">
        <v>1450</v>
      </c>
      <c r="I356" s="359" t="s">
        <v>1407</v>
      </c>
      <c r="J356" s="358">
        <v>0.61760000000000004</v>
      </c>
      <c r="K356" s="359" t="s">
        <v>1113</v>
      </c>
      <c r="L356" s="359" t="s">
        <v>1392</v>
      </c>
      <c r="M356" s="368">
        <v>2001</v>
      </c>
      <c r="N356" s="205">
        <v>41603</v>
      </c>
      <c r="O356" s="203" t="s">
        <v>1449</v>
      </c>
    </row>
    <row r="357" spans="1:15" ht="27.75" hidden="1" customHeight="1" x14ac:dyDescent="0.25">
      <c r="A357" s="203" t="s">
        <v>1532</v>
      </c>
      <c r="B357" s="202" t="s">
        <v>2363</v>
      </c>
      <c r="C357" s="203" t="s">
        <v>1461</v>
      </c>
      <c r="D357" s="202" t="s">
        <v>1462</v>
      </c>
      <c r="E357" s="202" t="s">
        <v>1463</v>
      </c>
      <c r="F357" s="202" t="s">
        <v>475</v>
      </c>
      <c r="G357" s="254">
        <v>21534261</v>
      </c>
      <c r="H357" s="361" t="s">
        <v>1433</v>
      </c>
      <c r="I357" s="359" t="s">
        <v>1407</v>
      </c>
      <c r="J357" s="359" t="s">
        <v>1380</v>
      </c>
      <c r="K357" s="359" t="s">
        <v>8</v>
      </c>
      <c r="L357" s="359" t="s">
        <v>1408</v>
      </c>
      <c r="M357" s="368" t="s">
        <v>1407</v>
      </c>
      <c r="N357" s="205">
        <v>42530</v>
      </c>
      <c r="O357" s="203"/>
    </row>
    <row r="358" spans="1:15" ht="27.75" hidden="1" customHeight="1" x14ac:dyDescent="0.25">
      <c r="A358" s="203" t="s">
        <v>1532</v>
      </c>
      <c r="B358" s="202" t="s">
        <v>2363</v>
      </c>
      <c r="C358" s="203" t="s">
        <v>1461</v>
      </c>
      <c r="D358" s="202" t="s">
        <v>1462</v>
      </c>
      <c r="E358" s="202" t="s">
        <v>1463</v>
      </c>
      <c r="F358" s="202" t="s">
        <v>475</v>
      </c>
      <c r="G358" s="254">
        <v>58998</v>
      </c>
      <c r="H358" s="361" t="s">
        <v>1414</v>
      </c>
      <c r="I358" s="359" t="s">
        <v>1407</v>
      </c>
      <c r="J358" s="359" t="s">
        <v>1380</v>
      </c>
      <c r="K358" s="359" t="s">
        <v>8</v>
      </c>
      <c r="L358" s="359" t="s">
        <v>1392</v>
      </c>
      <c r="M358" s="368" t="s">
        <v>1407</v>
      </c>
      <c r="N358" s="205">
        <v>42530</v>
      </c>
      <c r="O358" s="203"/>
    </row>
    <row r="359" spans="1:15" ht="27.75" hidden="1" customHeight="1" x14ac:dyDescent="0.25">
      <c r="A359" s="203" t="s">
        <v>1532</v>
      </c>
      <c r="B359" s="202" t="s">
        <v>2363</v>
      </c>
      <c r="C359" s="203" t="s">
        <v>1397</v>
      </c>
      <c r="D359" s="202" t="s">
        <v>1464</v>
      </c>
      <c r="E359" s="202" t="s">
        <v>1465</v>
      </c>
      <c r="F359" s="202" t="s">
        <v>475</v>
      </c>
      <c r="G359" s="253">
        <v>396</v>
      </c>
      <c r="H359" s="361" t="s">
        <v>1400</v>
      </c>
      <c r="I359" s="359" t="s">
        <v>1379</v>
      </c>
      <c r="J359" s="358">
        <v>0</v>
      </c>
      <c r="K359" s="359" t="s">
        <v>1391</v>
      </c>
      <c r="L359" s="359" t="s">
        <v>1392</v>
      </c>
      <c r="M359" s="368">
        <v>2010</v>
      </c>
      <c r="N359" s="207" t="s">
        <v>1401</v>
      </c>
      <c r="O359" s="203"/>
    </row>
    <row r="360" spans="1:15" ht="27.75" hidden="1" customHeight="1" x14ac:dyDescent="0.25">
      <c r="A360" s="203" t="s">
        <v>1532</v>
      </c>
      <c r="B360" s="202" t="s">
        <v>2363</v>
      </c>
      <c r="C360" s="203" t="s">
        <v>1397</v>
      </c>
      <c r="D360" s="202" t="s">
        <v>1464</v>
      </c>
      <c r="E360" s="202" t="s">
        <v>1465</v>
      </c>
      <c r="F360" s="202" t="s">
        <v>475</v>
      </c>
      <c r="G360" s="253">
        <v>96.8</v>
      </c>
      <c r="H360" s="361" t="s">
        <v>1400</v>
      </c>
      <c r="I360" s="359" t="s">
        <v>1382</v>
      </c>
      <c r="J360" s="210">
        <v>4.8000000000000001E-2</v>
      </c>
      <c r="K360" s="359" t="s">
        <v>1391</v>
      </c>
      <c r="L360" s="359" t="s">
        <v>1392</v>
      </c>
      <c r="M360" s="368">
        <v>2010</v>
      </c>
      <c r="N360" s="207" t="s">
        <v>1401</v>
      </c>
      <c r="O360" s="203"/>
    </row>
    <row r="361" spans="1:15" ht="27.75" hidden="1" customHeight="1" x14ac:dyDescent="0.25">
      <c r="A361" s="203" t="s">
        <v>1532</v>
      </c>
      <c r="B361" s="202" t="s">
        <v>2363</v>
      </c>
      <c r="C361" s="203" t="s">
        <v>1397</v>
      </c>
      <c r="D361" s="202" t="s">
        <v>1464</v>
      </c>
      <c r="E361" s="202" t="s">
        <v>1465</v>
      </c>
      <c r="F361" s="202" t="s">
        <v>475</v>
      </c>
      <c r="G361" s="253">
        <v>23.6</v>
      </c>
      <c r="H361" s="361" t="s">
        <v>1400</v>
      </c>
      <c r="I361" s="359" t="s">
        <v>1383</v>
      </c>
      <c r="J361" s="358">
        <v>0.44</v>
      </c>
      <c r="K361" s="359" t="s">
        <v>1391</v>
      </c>
      <c r="L361" s="359" t="s">
        <v>1392</v>
      </c>
      <c r="M361" s="368">
        <v>2010</v>
      </c>
      <c r="N361" s="207" t="s">
        <v>1401</v>
      </c>
      <c r="O361" s="203"/>
    </row>
    <row r="362" spans="1:15" ht="27.75" hidden="1" customHeight="1" x14ac:dyDescent="0.25">
      <c r="A362" s="203" t="s">
        <v>1532</v>
      </c>
      <c r="B362" s="202" t="s">
        <v>2363</v>
      </c>
      <c r="C362" s="203" t="s">
        <v>1397</v>
      </c>
      <c r="D362" s="202" t="s">
        <v>1464</v>
      </c>
      <c r="E362" s="202" t="s">
        <v>1465</v>
      </c>
      <c r="F362" s="202" t="s">
        <v>475</v>
      </c>
      <c r="G362" s="253">
        <v>4.93</v>
      </c>
      <c r="H362" s="361" t="s">
        <v>1400</v>
      </c>
      <c r="I362" s="359" t="s">
        <v>1384</v>
      </c>
      <c r="J362" s="359" t="s">
        <v>1402</v>
      </c>
      <c r="K362" s="359" t="s">
        <v>1391</v>
      </c>
      <c r="L362" s="359" t="s">
        <v>1392</v>
      </c>
      <c r="M362" s="368">
        <v>2010</v>
      </c>
      <c r="N362" s="207" t="s">
        <v>1401</v>
      </c>
      <c r="O362" s="203"/>
    </row>
    <row r="363" spans="1:15" ht="27.75" hidden="1" customHeight="1" x14ac:dyDescent="0.25">
      <c r="A363" s="203" t="s">
        <v>1532</v>
      </c>
      <c r="B363" s="202" t="s">
        <v>2363</v>
      </c>
      <c r="C363" s="203" t="s">
        <v>1397</v>
      </c>
      <c r="D363" s="202" t="s">
        <v>1464</v>
      </c>
      <c r="E363" s="202" t="s">
        <v>1465</v>
      </c>
      <c r="F363" s="202" t="s">
        <v>475</v>
      </c>
      <c r="G363" s="253">
        <v>1.75</v>
      </c>
      <c r="H363" s="361" t="s">
        <v>1400</v>
      </c>
      <c r="I363" s="359" t="s">
        <v>1385</v>
      </c>
      <c r="J363" s="359" t="s">
        <v>1402</v>
      </c>
      <c r="K363" s="359" t="s">
        <v>1391</v>
      </c>
      <c r="L363" s="359" t="s">
        <v>1392</v>
      </c>
      <c r="M363" s="368">
        <v>2010</v>
      </c>
      <c r="N363" s="207" t="s">
        <v>1401</v>
      </c>
      <c r="O363" s="203"/>
    </row>
    <row r="364" spans="1:15" ht="27.75" hidden="1" customHeight="1" x14ac:dyDescent="0.25">
      <c r="A364" s="203" t="s">
        <v>1533</v>
      </c>
      <c r="B364" s="202" t="s">
        <v>735</v>
      </c>
      <c r="C364" s="203" t="s">
        <v>1411</v>
      </c>
      <c r="D364" s="202" t="s">
        <v>1412</v>
      </c>
      <c r="E364" s="202" t="s">
        <v>1413</v>
      </c>
      <c r="F364" s="202" t="s">
        <v>475</v>
      </c>
      <c r="G364" s="253">
        <v>340.16</v>
      </c>
      <c r="H364" s="361" t="s">
        <v>1400</v>
      </c>
      <c r="I364" s="359" t="s">
        <v>1379</v>
      </c>
      <c r="J364" s="222">
        <v>0.39</v>
      </c>
      <c r="K364" s="359" t="s">
        <v>1391</v>
      </c>
      <c r="L364" s="359" t="s">
        <v>1392</v>
      </c>
      <c r="M364" s="368">
        <v>2009</v>
      </c>
      <c r="N364" s="205">
        <v>42639</v>
      </c>
      <c r="O364" s="203"/>
    </row>
    <row r="365" spans="1:15" ht="27.75" hidden="1" customHeight="1" x14ac:dyDescent="0.25">
      <c r="A365" s="203" t="s">
        <v>1533</v>
      </c>
      <c r="B365" s="202" t="s">
        <v>735</v>
      </c>
      <c r="C365" s="203" t="s">
        <v>1411</v>
      </c>
      <c r="D365" s="202" t="s">
        <v>1412</v>
      </c>
      <c r="E365" s="202" t="s">
        <v>1413</v>
      </c>
      <c r="F365" s="202" t="s">
        <v>475</v>
      </c>
      <c r="G365" s="253">
        <v>167.48</v>
      </c>
      <c r="H365" s="361" t="s">
        <v>1400</v>
      </c>
      <c r="I365" s="359" t="s">
        <v>1382</v>
      </c>
      <c r="J365" s="222">
        <v>0.09</v>
      </c>
      <c r="K365" s="359" t="s">
        <v>1391</v>
      </c>
      <c r="L365" s="359" t="s">
        <v>1392</v>
      </c>
      <c r="M365" s="368">
        <v>2009</v>
      </c>
      <c r="N365" s="205">
        <v>42639</v>
      </c>
      <c r="O365" s="203"/>
    </row>
    <row r="366" spans="1:15" ht="27.75" hidden="1" customHeight="1" x14ac:dyDescent="0.25">
      <c r="A366" s="203" t="s">
        <v>1533</v>
      </c>
      <c r="B366" s="202" t="s">
        <v>735</v>
      </c>
      <c r="C366" s="203" t="s">
        <v>1411</v>
      </c>
      <c r="D366" s="202" t="s">
        <v>1412</v>
      </c>
      <c r="E366" s="202" t="s">
        <v>1413</v>
      </c>
      <c r="F366" s="202" t="s">
        <v>475</v>
      </c>
      <c r="G366" s="253">
        <v>103.69</v>
      </c>
      <c r="H366" s="361" t="s">
        <v>1400</v>
      </c>
      <c r="I366" s="359" t="s">
        <v>1383</v>
      </c>
      <c r="J366" s="222">
        <v>0.49</v>
      </c>
      <c r="K366" s="359" t="s">
        <v>1391</v>
      </c>
      <c r="L366" s="359" t="s">
        <v>1392</v>
      </c>
      <c r="M366" s="368">
        <v>2009</v>
      </c>
      <c r="N366" s="205">
        <v>42639</v>
      </c>
      <c r="O366" s="203"/>
    </row>
    <row r="367" spans="1:15" ht="27.75" hidden="1" customHeight="1" x14ac:dyDescent="0.25">
      <c r="A367" s="203" t="s">
        <v>1533</v>
      </c>
      <c r="B367" s="202" t="s">
        <v>735</v>
      </c>
      <c r="C367" s="203" t="s">
        <v>1411</v>
      </c>
      <c r="D367" s="202" t="s">
        <v>1412</v>
      </c>
      <c r="E367" s="202" t="s">
        <v>1413</v>
      </c>
      <c r="F367" s="202" t="s">
        <v>475</v>
      </c>
      <c r="G367" s="253">
        <v>69.14</v>
      </c>
      <c r="H367" s="361" t="s">
        <v>1400</v>
      </c>
      <c r="I367" s="359" t="s">
        <v>1384</v>
      </c>
      <c r="J367" s="222">
        <v>0.34</v>
      </c>
      <c r="K367" s="359" t="s">
        <v>1391</v>
      </c>
      <c r="L367" s="359" t="s">
        <v>1392</v>
      </c>
      <c r="M367" s="368">
        <v>2009</v>
      </c>
      <c r="N367" s="205">
        <v>42639</v>
      </c>
      <c r="O367" s="203"/>
    </row>
    <row r="368" spans="1:15" ht="27.75" hidden="1" customHeight="1" x14ac:dyDescent="0.25">
      <c r="A368" s="203" t="s">
        <v>1533</v>
      </c>
      <c r="B368" s="202" t="s">
        <v>735</v>
      </c>
      <c r="C368" s="203" t="s">
        <v>1411</v>
      </c>
      <c r="D368" s="202" t="s">
        <v>1412</v>
      </c>
      <c r="E368" s="202" t="s">
        <v>1413</v>
      </c>
      <c r="F368" s="202" t="s">
        <v>475</v>
      </c>
      <c r="G368" s="253">
        <v>44.67</v>
      </c>
      <c r="H368" s="361" t="s">
        <v>1400</v>
      </c>
      <c r="I368" s="359" t="s">
        <v>1385</v>
      </c>
      <c r="J368" s="359" t="s">
        <v>1380</v>
      </c>
      <c r="K368" s="359" t="s">
        <v>1391</v>
      </c>
      <c r="L368" s="359" t="s">
        <v>1392</v>
      </c>
      <c r="M368" s="368">
        <v>2009</v>
      </c>
      <c r="N368" s="205">
        <v>42639</v>
      </c>
      <c r="O368" s="203"/>
    </row>
    <row r="369" spans="1:15" ht="27.75" hidden="1" customHeight="1" x14ac:dyDescent="0.25">
      <c r="A369" s="203" t="s">
        <v>1533</v>
      </c>
      <c r="B369" s="202" t="s">
        <v>735</v>
      </c>
      <c r="C369" s="203" t="s">
        <v>1411</v>
      </c>
      <c r="D369" s="202" t="s">
        <v>1412</v>
      </c>
      <c r="E369" s="202" t="s">
        <v>1413</v>
      </c>
      <c r="F369" s="202" t="s">
        <v>475</v>
      </c>
      <c r="G369" s="253">
        <v>60.05</v>
      </c>
      <c r="H369" s="361" t="s">
        <v>1414</v>
      </c>
      <c r="I369" s="359" t="s">
        <v>1379</v>
      </c>
      <c r="J369" s="222">
        <v>0.61</v>
      </c>
      <c r="K369" s="359" t="s">
        <v>1113</v>
      </c>
      <c r="L369" s="359" t="s">
        <v>1392</v>
      </c>
      <c r="M369" s="368">
        <v>2009</v>
      </c>
      <c r="N369" s="205">
        <v>42639</v>
      </c>
      <c r="O369" s="203"/>
    </row>
    <row r="370" spans="1:15" ht="27.75" hidden="1" customHeight="1" x14ac:dyDescent="0.25">
      <c r="A370" s="203" t="s">
        <v>1533</v>
      </c>
      <c r="B370" s="202" t="s">
        <v>735</v>
      </c>
      <c r="C370" s="203" t="s">
        <v>1411</v>
      </c>
      <c r="D370" s="202" t="s">
        <v>1412</v>
      </c>
      <c r="E370" s="202" t="s">
        <v>1413</v>
      </c>
      <c r="F370" s="202" t="s">
        <v>475</v>
      </c>
      <c r="G370" s="253">
        <v>29.41</v>
      </c>
      <c r="H370" s="361" t="s">
        <v>1414</v>
      </c>
      <c r="I370" s="359" t="s">
        <v>1382</v>
      </c>
      <c r="J370" s="222">
        <v>0.47</v>
      </c>
      <c r="K370" s="359" t="s">
        <v>1113</v>
      </c>
      <c r="L370" s="359" t="s">
        <v>1392</v>
      </c>
      <c r="M370" s="368">
        <v>2009</v>
      </c>
      <c r="N370" s="205">
        <v>42639</v>
      </c>
      <c r="O370" s="203"/>
    </row>
    <row r="371" spans="1:15" ht="27.75" hidden="1" customHeight="1" x14ac:dyDescent="0.25">
      <c r="A371" s="203" t="s">
        <v>1533</v>
      </c>
      <c r="B371" s="202" t="s">
        <v>735</v>
      </c>
      <c r="C371" s="203" t="s">
        <v>1411</v>
      </c>
      <c r="D371" s="202" t="s">
        <v>1412</v>
      </c>
      <c r="E371" s="202" t="s">
        <v>1413</v>
      </c>
      <c r="F371" s="202" t="s">
        <v>475</v>
      </c>
      <c r="G371" s="253">
        <v>18.329999999999998</v>
      </c>
      <c r="H371" s="361" t="s">
        <v>1414</v>
      </c>
      <c r="I371" s="359" t="s">
        <v>1383</v>
      </c>
      <c r="J371" s="222">
        <v>0.19</v>
      </c>
      <c r="K371" s="359" t="s">
        <v>1113</v>
      </c>
      <c r="L371" s="359" t="s">
        <v>1392</v>
      </c>
      <c r="M371" s="368">
        <v>2009</v>
      </c>
      <c r="N371" s="205">
        <v>42639</v>
      </c>
      <c r="O371" s="203"/>
    </row>
    <row r="372" spans="1:15" ht="27.75" hidden="1" customHeight="1" x14ac:dyDescent="0.25">
      <c r="A372" s="203" t="s">
        <v>1533</v>
      </c>
      <c r="B372" s="202" t="s">
        <v>735</v>
      </c>
      <c r="C372" s="203" t="s">
        <v>1411</v>
      </c>
      <c r="D372" s="202" t="s">
        <v>1412</v>
      </c>
      <c r="E372" s="202" t="s">
        <v>1413</v>
      </c>
      <c r="F372" s="202" t="s">
        <v>475</v>
      </c>
      <c r="G372" s="253">
        <v>11.28</v>
      </c>
      <c r="H372" s="361" t="s">
        <v>1414</v>
      </c>
      <c r="I372" s="359" t="s">
        <v>1384</v>
      </c>
      <c r="J372" s="222">
        <v>0</v>
      </c>
      <c r="K372" s="359" t="s">
        <v>1113</v>
      </c>
      <c r="L372" s="359" t="s">
        <v>1392</v>
      </c>
      <c r="M372" s="368">
        <v>2009</v>
      </c>
      <c r="N372" s="205">
        <v>42639</v>
      </c>
      <c r="O372" s="203"/>
    </row>
    <row r="373" spans="1:15" ht="27.75" hidden="1" customHeight="1" x14ac:dyDescent="0.25">
      <c r="A373" s="203" t="s">
        <v>1533</v>
      </c>
      <c r="B373" s="202" t="s">
        <v>735</v>
      </c>
      <c r="C373" s="203" t="s">
        <v>1411</v>
      </c>
      <c r="D373" s="202" t="s">
        <v>1412</v>
      </c>
      <c r="E373" s="202" t="s">
        <v>1413</v>
      </c>
      <c r="F373" s="202" t="s">
        <v>475</v>
      </c>
      <c r="G373" s="253">
        <v>5.58</v>
      </c>
      <c r="H373" s="361" t="s">
        <v>1414</v>
      </c>
      <c r="I373" s="359" t="s">
        <v>1385</v>
      </c>
      <c r="J373" s="222">
        <v>0</v>
      </c>
      <c r="K373" s="359" t="s">
        <v>1113</v>
      </c>
      <c r="L373" s="359" t="s">
        <v>1392</v>
      </c>
      <c r="M373" s="368">
        <v>2009</v>
      </c>
      <c r="N373" s="205">
        <v>42639</v>
      </c>
      <c r="O373" s="203"/>
    </row>
    <row r="374" spans="1:15" ht="27.75" hidden="1" customHeight="1" x14ac:dyDescent="0.25">
      <c r="A374" s="203" t="s">
        <v>1533</v>
      </c>
      <c r="B374" s="202" t="s">
        <v>735</v>
      </c>
      <c r="C374" s="203" t="s">
        <v>1411</v>
      </c>
      <c r="D374" s="202" t="s">
        <v>1412</v>
      </c>
      <c r="E374" s="202" t="s">
        <v>1413</v>
      </c>
      <c r="F374" s="202" t="s">
        <v>475</v>
      </c>
      <c r="G374" s="253">
        <v>8.94</v>
      </c>
      <c r="H374" s="361" t="s">
        <v>488</v>
      </c>
      <c r="I374" s="359" t="s">
        <v>1379</v>
      </c>
      <c r="J374" s="222">
        <v>0.49</v>
      </c>
      <c r="K374" s="359" t="s">
        <v>22</v>
      </c>
      <c r="L374" s="359" t="s">
        <v>1392</v>
      </c>
      <c r="M374" s="368">
        <v>2009</v>
      </c>
      <c r="N374" s="205">
        <v>42639</v>
      </c>
      <c r="O374" s="203"/>
    </row>
    <row r="375" spans="1:15" ht="27.75" hidden="1" customHeight="1" x14ac:dyDescent="0.25">
      <c r="A375" s="203" t="s">
        <v>1533</v>
      </c>
      <c r="B375" s="202" t="s">
        <v>735</v>
      </c>
      <c r="C375" s="203" t="s">
        <v>1411</v>
      </c>
      <c r="D375" s="202" t="s">
        <v>1412</v>
      </c>
      <c r="E375" s="202" t="s">
        <v>1413</v>
      </c>
      <c r="F375" s="202" t="s">
        <v>475</v>
      </c>
      <c r="G375" s="253">
        <v>4.41</v>
      </c>
      <c r="H375" s="361" t="s">
        <v>488</v>
      </c>
      <c r="I375" s="359" t="s">
        <v>1382</v>
      </c>
      <c r="J375" s="222">
        <v>0.49</v>
      </c>
      <c r="K375" s="359" t="s">
        <v>22</v>
      </c>
      <c r="L375" s="359" t="s">
        <v>1392</v>
      </c>
      <c r="M375" s="368">
        <v>2009</v>
      </c>
      <c r="N375" s="205">
        <v>42639</v>
      </c>
      <c r="O375" s="203"/>
    </row>
    <row r="376" spans="1:15" ht="27.75" hidden="1" customHeight="1" x14ac:dyDescent="0.25">
      <c r="A376" s="203" t="s">
        <v>1533</v>
      </c>
      <c r="B376" s="202" t="s">
        <v>735</v>
      </c>
      <c r="C376" s="203" t="s">
        <v>1411</v>
      </c>
      <c r="D376" s="202" t="s">
        <v>1412</v>
      </c>
      <c r="E376" s="202" t="s">
        <v>1413</v>
      </c>
      <c r="F376" s="202" t="s">
        <v>475</v>
      </c>
      <c r="G376" s="253">
        <v>2.75</v>
      </c>
      <c r="H376" s="361" t="s">
        <v>488</v>
      </c>
      <c r="I376" s="359" t="s">
        <v>1383</v>
      </c>
      <c r="J376" s="222">
        <v>0.08</v>
      </c>
      <c r="K376" s="359" t="s">
        <v>22</v>
      </c>
      <c r="L376" s="359" t="s">
        <v>1392</v>
      </c>
      <c r="M376" s="368">
        <v>2009</v>
      </c>
      <c r="N376" s="205">
        <v>42639</v>
      </c>
      <c r="O376" s="203"/>
    </row>
    <row r="377" spans="1:15" ht="27.75" hidden="1" customHeight="1" x14ac:dyDescent="0.25">
      <c r="A377" s="203" t="s">
        <v>1533</v>
      </c>
      <c r="B377" s="202" t="s">
        <v>735</v>
      </c>
      <c r="C377" s="203" t="s">
        <v>1411</v>
      </c>
      <c r="D377" s="202" t="s">
        <v>1412</v>
      </c>
      <c r="E377" s="202" t="s">
        <v>1413</v>
      </c>
      <c r="F377" s="202" t="s">
        <v>475</v>
      </c>
      <c r="G377" s="253">
        <v>0.96</v>
      </c>
      <c r="H377" s="361" t="s">
        <v>488</v>
      </c>
      <c r="I377" s="359" t="s">
        <v>1384</v>
      </c>
      <c r="J377" s="222">
        <v>0</v>
      </c>
      <c r="K377" s="359" t="s">
        <v>22</v>
      </c>
      <c r="L377" s="359" t="s">
        <v>1392</v>
      </c>
      <c r="M377" s="368">
        <v>2009</v>
      </c>
      <c r="N377" s="205">
        <v>42639</v>
      </c>
      <c r="O377" s="203"/>
    </row>
    <row r="378" spans="1:15" ht="27.75" hidden="1" customHeight="1" x14ac:dyDescent="0.25">
      <c r="A378" s="203" t="s">
        <v>1533</v>
      </c>
      <c r="B378" s="202" t="s">
        <v>735</v>
      </c>
      <c r="C378" s="203" t="s">
        <v>1411</v>
      </c>
      <c r="D378" s="202" t="s">
        <v>1412</v>
      </c>
      <c r="E378" s="202" t="s">
        <v>1413</v>
      </c>
      <c r="F378" s="202" t="s">
        <v>475</v>
      </c>
      <c r="G378" s="253">
        <v>0.49</v>
      </c>
      <c r="H378" s="361" t="s">
        <v>488</v>
      </c>
      <c r="I378" s="359" t="s">
        <v>1385</v>
      </c>
      <c r="J378" s="222">
        <v>0</v>
      </c>
      <c r="K378" s="359" t="s">
        <v>22</v>
      </c>
      <c r="L378" s="359" t="s">
        <v>1392</v>
      </c>
      <c r="M378" s="368">
        <v>2009</v>
      </c>
      <c r="N378" s="205">
        <v>42639</v>
      </c>
      <c r="O378" s="203"/>
    </row>
    <row r="379" spans="1:15" ht="27.75" hidden="1" customHeight="1" x14ac:dyDescent="0.25">
      <c r="A379" s="203" t="s">
        <v>1533</v>
      </c>
      <c r="B379" s="202" t="s">
        <v>735</v>
      </c>
      <c r="C379" s="203" t="s">
        <v>1411</v>
      </c>
      <c r="D379" s="202" t="s">
        <v>1425</v>
      </c>
      <c r="E379" s="202" t="s">
        <v>1426</v>
      </c>
      <c r="F379" s="202" t="s">
        <v>475</v>
      </c>
      <c r="G379" s="253">
        <v>58.12</v>
      </c>
      <c r="H379" s="361" t="s">
        <v>1400</v>
      </c>
      <c r="I379" s="359" t="s">
        <v>1379</v>
      </c>
      <c r="J379" s="209">
        <v>0.57999999999999996</v>
      </c>
      <c r="K379" s="359" t="s">
        <v>1391</v>
      </c>
      <c r="L379" s="359" t="s">
        <v>1392</v>
      </c>
      <c r="M379" s="368">
        <v>2012</v>
      </c>
      <c r="N379" s="205">
        <v>42639</v>
      </c>
      <c r="O379" s="203"/>
    </row>
    <row r="380" spans="1:15" ht="27.75" hidden="1" customHeight="1" x14ac:dyDescent="0.25">
      <c r="A380" s="203" t="s">
        <v>1533</v>
      </c>
      <c r="B380" s="202" t="s">
        <v>735</v>
      </c>
      <c r="C380" s="203" t="s">
        <v>1411</v>
      </c>
      <c r="D380" s="202" t="s">
        <v>1425</v>
      </c>
      <c r="E380" s="202" t="s">
        <v>1426</v>
      </c>
      <c r="F380" s="202" t="s">
        <v>475</v>
      </c>
      <c r="G380" s="253">
        <v>38.67</v>
      </c>
      <c r="H380" s="361" t="s">
        <v>1400</v>
      </c>
      <c r="I380" s="359" t="s">
        <v>1382</v>
      </c>
      <c r="J380" s="209">
        <v>0.55000000000000004</v>
      </c>
      <c r="K380" s="359" t="s">
        <v>1391</v>
      </c>
      <c r="L380" s="359" t="s">
        <v>1392</v>
      </c>
      <c r="M380" s="368">
        <v>2012</v>
      </c>
      <c r="N380" s="205">
        <v>42639</v>
      </c>
      <c r="O380" s="203"/>
    </row>
    <row r="381" spans="1:15" ht="27.75" hidden="1" customHeight="1" x14ac:dyDescent="0.25">
      <c r="A381" s="203" t="s">
        <v>1533</v>
      </c>
      <c r="B381" s="202" t="s">
        <v>735</v>
      </c>
      <c r="C381" s="203" t="s">
        <v>1411</v>
      </c>
      <c r="D381" s="202" t="s">
        <v>1425</v>
      </c>
      <c r="E381" s="202" t="s">
        <v>1426</v>
      </c>
      <c r="F381" s="202" t="s">
        <v>475</v>
      </c>
      <c r="G381" s="253">
        <v>29</v>
      </c>
      <c r="H381" s="361" t="s">
        <v>1400</v>
      </c>
      <c r="I381" s="359" t="s">
        <v>1383</v>
      </c>
      <c r="J381" s="209">
        <v>0.65</v>
      </c>
      <c r="K381" s="359" t="s">
        <v>1391</v>
      </c>
      <c r="L381" s="359" t="s">
        <v>1392</v>
      </c>
      <c r="M381" s="368">
        <v>2012</v>
      </c>
      <c r="N381" s="205">
        <v>42639</v>
      </c>
      <c r="O381" s="203"/>
    </row>
    <row r="382" spans="1:15" ht="27.75" hidden="1" customHeight="1" x14ac:dyDescent="0.25">
      <c r="A382" s="203" t="s">
        <v>1533</v>
      </c>
      <c r="B382" s="202" t="s">
        <v>735</v>
      </c>
      <c r="C382" s="203" t="s">
        <v>1411</v>
      </c>
      <c r="D382" s="202" t="s">
        <v>1425</v>
      </c>
      <c r="E382" s="202" t="s">
        <v>1426</v>
      </c>
      <c r="F382" s="202" t="s">
        <v>475</v>
      </c>
      <c r="G382" s="253">
        <v>23.04</v>
      </c>
      <c r="H382" s="361" t="s">
        <v>1400</v>
      </c>
      <c r="I382" s="359" t="s">
        <v>1384</v>
      </c>
      <c r="J382" s="209">
        <v>0.15</v>
      </c>
      <c r="K382" s="359" t="s">
        <v>1391</v>
      </c>
      <c r="L382" s="359" t="s">
        <v>1392</v>
      </c>
      <c r="M382" s="368">
        <v>2012</v>
      </c>
      <c r="N382" s="205">
        <v>42639</v>
      </c>
      <c r="O382" s="203"/>
    </row>
    <row r="383" spans="1:15" ht="27.75" hidden="1" customHeight="1" x14ac:dyDescent="0.25">
      <c r="A383" s="203" t="s">
        <v>1533</v>
      </c>
      <c r="B383" s="202" t="s">
        <v>735</v>
      </c>
      <c r="C383" s="203" t="s">
        <v>1411</v>
      </c>
      <c r="D383" s="202" t="s">
        <v>1425</v>
      </c>
      <c r="E383" s="202" t="s">
        <v>1426</v>
      </c>
      <c r="F383" s="202" t="s">
        <v>475</v>
      </c>
      <c r="G383" s="253">
        <v>15.68</v>
      </c>
      <c r="H383" s="361" t="s">
        <v>1400</v>
      </c>
      <c r="I383" s="359" t="s">
        <v>1385</v>
      </c>
      <c r="J383" s="209">
        <v>0.26</v>
      </c>
      <c r="K383" s="359" t="s">
        <v>1391</v>
      </c>
      <c r="L383" s="359" t="s">
        <v>1392</v>
      </c>
      <c r="M383" s="368">
        <v>2012</v>
      </c>
      <c r="N383" s="205">
        <v>42639</v>
      </c>
      <c r="O383" s="203"/>
    </row>
    <row r="384" spans="1:15" ht="27.75" hidden="1" customHeight="1" x14ac:dyDescent="0.25">
      <c r="A384" s="203" t="s">
        <v>1533</v>
      </c>
      <c r="B384" s="202" t="s">
        <v>735</v>
      </c>
      <c r="C384" s="203" t="s">
        <v>1411</v>
      </c>
      <c r="D384" s="202" t="s">
        <v>1425</v>
      </c>
      <c r="E384" s="202" t="s">
        <v>1426</v>
      </c>
      <c r="F384" s="202" t="s">
        <v>475</v>
      </c>
      <c r="G384" s="253">
        <v>10.17</v>
      </c>
      <c r="H384" s="361" t="s">
        <v>1414</v>
      </c>
      <c r="I384" s="359" t="s">
        <v>1379</v>
      </c>
      <c r="J384" s="359" t="s">
        <v>1380</v>
      </c>
      <c r="K384" s="359" t="s">
        <v>1113</v>
      </c>
      <c r="L384" s="359" t="s">
        <v>1392</v>
      </c>
      <c r="M384" s="368">
        <v>2012</v>
      </c>
      <c r="N384" s="205">
        <v>42639</v>
      </c>
      <c r="O384" s="203"/>
    </row>
    <row r="385" spans="1:15" ht="27.75" hidden="1" customHeight="1" x14ac:dyDescent="0.25">
      <c r="A385" s="203" t="s">
        <v>1533</v>
      </c>
      <c r="B385" s="202" t="s">
        <v>735</v>
      </c>
      <c r="C385" s="203" t="s">
        <v>1411</v>
      </c>
      <c r="D385" s="202" t="s">
        <v>1425</v>
      </c>
      <c r="E385" s="202" t="s">
        <v>1426</v>
      </c>
      <c r="F385" s="202" t="s">
        <v>475</v>
      </c>
      <c r="G385" s="253">
        <v>6.77</v>
      </c>
      <c r="H385" s="361" t="s">
        <v>1414</v>
      </c>
      <c r="I385" s="359" t="s">
        <v>1382</v>
      </c>
      <c r="J385" s="209">
        <v>0.06</v>
      </c>
      <c r="K385" s="359" t="s">
        <v>1113</v>
      </c>
      <c r="L385" s="359" t="s">
        <v>1392</v>
      </c>
      <c r="M385" s="368">
        <v>2012</v>
      </c>
      <c r="N385" s="205">
        <v>42639</v>
      </c>
      <c r="O385" s="203"/>
    </row>
    <row r="386" spans="1:15" ht="27.75" hidden="1" customHeight="1" x14ac:dyDescent="0.25">
      <c r="A386" s="203" t="s">
        <v>1533</v>
      </c>
      <c r="B386" s="202" t="s">
        <v>735</v>
      </c>
      <c r="C386" s="203" t="s">
        <v>1411</v>
      </c>
      <c r="D386" s="202" t="s">
        <v>1425</v>
      </c>
      <c r="E386" s="202" t="s">
        <v>1426</v>
      </c>
      <c r="F386" s="202" t="s">
        <v>475</v>
      </c>
      <c r="G386" s="253">
        <v>5.07</v>
      </c>
      <c r="H386" s="361" t="s">
        <v>1414</v>
      </c>
      <c r="I386" s="359" t="s">
        <v>1383</v>
      </c>
      <c r="J386" s="209">
        <v>0.35</v>
      </c>
      <c r="K386" s="359" t="s">
        <v>1113</v>
      </c>
      <c r="L386" s="359" t="s">
        <v>1392</v>
      </c>
      <c r="M386" s="368">
        <v>2012</v>
      </c>
      <c r="N386" s="205">
        <v>42639</v>
      </c>
      <c r="O386" s="203"/>
    </row>
    <row r="387" spans="1:15" ht="27.75" hidden="1" customHeight="1" x14ac:dyDescent="0.25">
      <c r="A387" s="203" t="s">
        <v>1533</v>
      </c>
      <c r="B387" s="202" t="s">
        <v>735</v>
      </c>
      <c r="C387" s="203" t="s">
        <v>1411</v>
      </c>
      <c r="D387" s="202" t="s">
        <v>1425</v>
      </c>
      <c r="E387" s="202" t="s">
        <v>1426</v>
      </c>
      <c r="F387" s="202" t="s">
        <v>475</v>
      </c>
      <c r="G387" s="253">
        <v>4.03</v>
      </c>
      <c r="H387" s="361" t="s">
        <v>1414</v>
      </c>
      <c r="I387" s="359" t="s">
        <v>1384</v>
      </c>
      <c r="J387" s="209">
        <v>0.23</v>
      </c>
      <c r="K387" s="359" t="s">
        <v>1113</v>
      </c>
      <c r="L387" s="359" t="s">
        <v>1392</v>
      </c>
      <c r="M387" s="368">
        <v>2012</v>
      </c>
      <c r="N387" s="205">
        <v>42639</v>
      </c>
      <c r="O387" s="203"/>
    </row>
    <row r="388" spans="1:15" ht="27.75" hidden="1" customHeight="1" x14ac:dyDescent="0.25">
      <c r="A388" s="203" t="s">
        <v>1533</v>
      </c>
      <c r="B388" s="202" t="s">
        <v>735</v>
      </c>
      <c r="C388" s="203" t="s">
        <v>1411</v>
      </c>
      <c r="D388" s="202" t="s">
        <v>1425</v>
      </c>
      <c r="E388" s="202" t="s">
        <v>1426</v>
      </c>
      <c r="F388" s="202" t="s">
        <v>475</v>
      </c>
      <c r="G388" s="253">
        <v>2.44</v>
      </c>
      <c r="H388" s="361" t="s">
        <v>1414</v>
      </c>
      <c r="I388" s="359" t="s">
        <v>1385</v>
      </c>
      <c r="J388" s="209">
        <v>0</v>
      </c>
      <c r="K388" s="359" t="s">
        <v>1113</v>
      </c>
      <c r="L388" s="359" t="s">
        <v>1392</v>
      </c>
      <c r="M388" s="368">
        <v>2012</v>
      </c>
      <c r="N388" s="205">
        <v>42639</v>
      </c>
      <c r="O388" s="203"/>
    </row>
    <row r="389" spans="1:15" ht="27.75" hidden="1" customHeight="1" x14ac:dyDescent="0.25">
      <c r="A389" s="203" t="s">
        <v>1533</v>
      </c>
      <c r="B389" s="202" t="s">
        <v>735</v>
      </c>
      <c r="C389" s="203" t="s">
        <v>1411</v>
      </c>
      <c r="D389" s="202" t="s">
        <v>1427</v>
      </c>
      <c r="E389" s="202" t="s">
        <v>1428</v>
      </c>
      <c r="F389" s="202" t="s">
        <v>475</v>
      </c>
      <c r="G389" s="253">
        <v>128.96</v>
      </c>
      <c r="H389" s="361" t="s">
        <v>1400</v>
      </c>
      <c r="I389" s="359" t="s">
        <v>1379</v>
      </c>
      <c r="J389" s="209">
        <v>0</v>
      </c>
      <c r="K389" s="359" t="s">
        <v>1391</v>
      </c>
      <c r="L389" s="359" t="s">
        <v>1392</v>
      </c>
      <c r="M389" s="368">
        <v>2010</v>
      </c>
      <c r="N389" s="205">
        <v>42639</v>
      </c>
      <c r="O389" s="203"/>
    </row>
    <row r="390" spans="1:15" ht="27.75" hidden="1" customHeight="1" x14ac:dyDescent="0.25">
      <c r="A390" s="203" t="s">
        <v>1533</v>
      </c>
      <c r="B390" s="202" t="s">
        <v>735</v>
      </c>
      <c r="C390" s="203" t="s">
        <v>1411</v>
      </c>
      <c r="D390" s="202" t="s">
        <v>1427</v>
      </c>
      <c r="E390" s="202" t="s">
        <v>1428</v>
      </c>
      <c r="F390" s="202" t="s">
        <v>475</v>
      </c>
      <c r="G390" s="253">
        <v>151.13</v>
      </c>
      <c r="H390" s="361" t="s">
        <v>1400</v>
      </c>
      <c r="I390" s="359" t="s">
        <v>1382</v>
      </c>
      <c r="J390" s="209">
        <v>0.77</v>
      </c>
      <c r="K390" s="359" t="s">
        <v>1391</v>
      </c>
      <c r="L390" s="359" t="s">
        <v>1392</v>
      </c>
      <c r="M390" s="368">
        <v>2010</v>
      </c>
      <c r="N390" s="205">
        <v>42639</v>
      </c>
      <c r="O390" s="203"/>
    </row>
    <row r="391" spans="1:15" ht="27.75" hidden="1" customHeight="1" x14ac:dyDescent="0.25">
      <c r="A391" s="203" t="s">
        <v>1533</v>
      </c>
      <c r="B391" s="202" t="s">
        <v>735</v>
      </c>
      <c r="C391" s="203" t="s">
        <v>1411</v>
      </c>
      <c r="D391" s="202" t="s">
        <v>1427</v>
      </c>
      <c r="E391" s="202" t="s">
        <v>1428</v>
      </c>
      <c r="F391" s="202" t="s">
        <v>475</v>
      </c>
      <c r="G391" s="253">
        <v>95.5</v>
      </c>
      <c r="H391" s="361" t="s">
        <v>1400</v>
      </c>
      <c r="I391" s="359" t="s">
        <v>1383</v>
      </c>
      <c r="J391" s="206" t="s">
        <v>515</v>
      </c>
      <c r="K391" s="359" t="s">
        <v>1391</v>
      </c>
      <c r="L391" s="359" t="s">
        <v>1392</v>
      </c>
      <c r="M391" s="368">
        <v>2010</v>
      </c>
      <c r="N391" s="205">
        <v>42639</v>
      </c>
      <c r="O391" s="203"/>
    </row>
    <row r="392" spans="1:15" ht="27.75" hidden="1" customHeight="1" x14ac:dyDescent="0.25">
      <c r="A392" s="203" t="s">
        <v>1533</v>
      </c>
      <c r="B392" s="202" t="s">
        <v>735</v>
      </c>
      <c r="C392" s="203" t="s">
        <v>1411</v>
      </c>
      <c r="D392" s="202" t="s">
        <v>1427</v>
      </c>
      <c r="E392" s="202" t="s">
        <v>1428</v>
      </c>
      <c r="F392" s="202" t="s">
        <v>475</v>
      </c>
      <c r="G392" s="253">
        <v>58.04</v>
      </c>
      <c r="H392" s="361" t="s">
        <v>1400</v>
      </c>
      <c r="I392" s="359" t="s">
        <v>1384</v>
      </c>
      <c r="J392" s="209">
        <v>0.61</v>
      </c>
      <c r="K392" s="359" t="s">
        <v>1391</v>
      </c>
      <c r="L392" s="359" t="s">
        <v>1392</v>
      </c>
      <c r="M392" s="368">
        <v>2010</v>
      </c>
      <c r="N392" s="205">
        <v>42639</v>
      </c>
      <c r="O392" s="203"/>
    </row>
    <row r="393" spans="1:15" ht="27.75" hidden="1" customHeight="1" x14ac:dyDescent="0.25">
      <c r="A393" s="203" t="s">
        <v>1533</v>
      </c>
      <c r="B393" s="202" t="s">
        <v>735</v>
      </c>
      <c r="C393" s="203" t="s">
        <v>1411</v>
      </c>
      <c r="D393" s="202" t="s">
        <v>1427</v>
      </c>
      <c r="E393" s="202" t="s">
        <v>1428</v>
      </c>
      <c r="F393" s="202" t="s">
        <v>475</v>
      </c>
      <c r="G393" s="253">
        <v>16.91</v>
      </c>
      <c r="H393" s="361" t="s">
        <v>1400</v>
      </c>
      <c r="I393" s="359" t="s">
        <v>1385</v>
      </c>
      <c r="J393" s="209">
        <v>0.89</v>
      </c>
      <c r="K393" s="359" t="s">
        <v>1391</v>
      </c>
      <c r="L393" s="359" t="s">
        <v>1392</v>
      </c>
      <c r="M393" s="368">
        <v>2010</v>
      </c>
      <c r="N393" s="205">
        <v>42639</v>
      </c>
      <c r="O393" s="203"/>
    </row>
    <row r="394" spans="1:15" ht="27.75" hidden="1" customHeight="1" x14ac:dyDescent="0.25">
      <c r="A394" s="203" t="s">
        <v>1533</v>
      </c>
      <c r="B394" s="202" t="s">
        <v>735</v>
      </c>
      <c r="C394" s="203" t="s">
        <v>1411</v>
      </c>
      <c r="D394" s="202" t="s">
        <v>1427</v>
      </c>
      <c r="E394" s="202" t="s">
        <v>1428</v>
      </c>
      <c r="F394" s="202" t="s">
        <v>475</v>
      </c>
      <c r="G394" s="253">
        <v>46.29</v>
      </c>
      <c r="H394" s="361" t="s">
        <v>1414</v>
      </c>
      <c r="I394" s="359" t="s">
        <v>1379</v>
      </c>
      <c r="J394" s="209">
        <v>0.33</v>
      </c>
      <c r="K394" s="359" t="s">
        <v>1113</v>
      </c>
      <c r="L394" s="359" t="s">
        <v>1392</v>
      </c>
      <c r="M394" s="368">
        <v>2010</v>
      </c>
      <c r="N394" s="205">
        <v>42639</v>
      </c>
      <c r="O394" s="203"/>
    </row>
    <row r="395" spans="1:15" ht="27.75" hidden="1" customHeight="1" x14ac:dyDescent="0.25">
      <c r="A395" s="203" t="s">
        <v>1533</v>
      </c>
      <c r="B395" s="202" t="s">
        <v>735</v>
      </c>
      <c r="C395" s="203" t="s">
        <v>1411</v>
      </c>
      <c r="D395" s="202" t="s">
        <v>1427</v>
      </c>
      <c r="E395" s="202" t="s">
        <v>1428</v>
      </c>
      <c r="F395" s="202" t="s">
        <v>475</v>
      </c>
      <c r="G395" s="253">
        <v>22.57</v>
      </c>
      <c r="H395" s="361" t="s">
        <v>1414</v>
      </c>
      <c r="I395" s="359" t="s">
        <v>1382</v>
      </c>
      <c r="J395" s="209">
        <v>0</v>
      </c>
      <c r="K395" s="359" t="s">
        <v>1113</v>
      </c>
      <c r="L395" s="359" t="s">
        <v>1392</v>
      </c>
      <c r="M395" s="368">
        <v>2010</v>
      </c>
      <c r="N395" s="205">
        <v>42639</v>
      </c>
      <c r="O395" s="203"/>
    </row>
    <row r="396" spans="1:15" ht="27.75" hidden="1" customHeight="1" x14ac:dyDescent="0.25">
      <c r="A396" s="203" t="s">
        <v>1533</v>
      </c>
      <c r="B396" s="202" t="s">
        <v>735</v>
      </c>
      <c r="C396" s="203" t="s">
        <v>1411</v>
      </c>
      <c r="D396" s="202" t="s">
        <v>1427</v>
      </c>
      <c r="E396" s="202" t="s">
        <v>1428</v>
      </c>
      <c r="F396" s="202" t="s">
        <v>475</v>
      </c>
      <c r="G396" s="253">
        <v>12.7</v>
      </c>
      <c r="H396" s="361" t="s">
        <v>1414</v>
      </c>
      <c r="I396" s="359" t="s">
        <v>1383</v>
      </c>
      <c r="J396" s="209">
        <v>0</v>
      </c>
      <c r="K396" s="359" t="s">
        <v>1113</v>
      </c>
      <c r="L396" s="359" t="s">
        <v>1392</v>
      </c>
      <c r="M396" s="368">
        <v>2010</v>
      </c>
      <c r="N396" s="205">
        <v>42639</v>
      </c>
      <c r="O396" s="203"/>
    </row>
    <row r="397" spans="1:15" ht="27.75" hidden="1" customHeight="1" x14ac:dyDescent="0.25">
      <c r="A397" s="203" t="s">
        <v>1533</v>
      </c>
      <c r="B397" s="202" t="s">
        <v>735</v>
      </c>
      <c r="C397" s="203" t="s">
        <v>1411</v>
      </c>
      <c r="D397" s="202" t="s">
        <v>1427</v>
      </c>
      <c r="E397" s="202" t="s">
        <v>1428</v>
      </c>
      <c r="F397" s="202" t="s">
        <v>475</v>
      </c>
      <c r="G397" s="253">
        <v>7.3</v>
      </c>
      <c r="H397" s="361" t="s">
        <v>1414</v>
      </c>
      <c r="I397" s="359" t="s">
        <v>1384</v>
      </c>
      <c r="J397" s="209">
        <v>0</v>
      </c>
      <c r="K397" s="359" t="s">
        <v>1113</v>
      </c>
      <c r="L397" s="359" t="s">
        <v>1392</v>
      </c>
      <c r="M397" s="368">
        <v>2010</v>
      </c>
      <c r="N397" s="205">
        <v>42639</v>
      </c>
      <c r="O397" s="203"/>
    </row>
    <row r="398" spans="1:15" ht="27.75" hidden="1" customHeight="1" x14ac:dyDescent="0.25">
      <c r="A398" s="203" t="s">
        <v>1533</v>
      </c>
      <c r="B398" s="202" t="s">
        <v>735</v>
      </c>
      <c r="C398" s="203" t="s">
        <v>1411</v>
      </c>
      <c r="D398" s="202" t="s">
        <v>1427</v>
      </c>
      <c r="E398" s="202" t="s">
        <v>1428</v>
      </c>
      <c r="F398" s="202" t="s">
        <v>475</v>
      </c>
      <c r="G398" s="253">
        <v>1.99</v>
      </c>
      <c r="H398" s="361" t="s">
        <v>1414</v>
      </c>
      <c r="I398" s="359" t="s">
        <v>1385</v>
      </c>
      <c r="J398" s="209">
        <v>0</v>
      </c>
      <c r="K398" s="359" t="s">
        <v>1113</v>
      </c>
      <c r="L398" s="359" t="s">
        <v>1392</v>
      </c>
      <c r="M398" s="368">
        <v>2010</v>
      </c>
      <c r="N398" s="205">
        <v>42639</v>
      </c>
      <c r="O398" s="203"/>
    </row>
    <row r="399" spans="1:15" ht="27.75" hidden="1" customHeight="1" x14ac:dyDescent="0.25">
      <c r="A399" s="203" t="s">
        <v>1533</v>
      </c>
      <c r="B399" s="202" t="s">
        <v>735</v>
      </c>
      <c r="C399" s="203" t="s">
        <v>1411</v>
      </c>
      <c r="D399" s="202" t="s">
        <v>1427</v>
      </c>
      <c r="E399" s="202" t="s">
        <v>1428</v>
      </c>
      <c r="F399" s="202" t="s">
        <v>475</v>
      </c>
      <c r="G399" s="253">
        <v>6.94</v>
      </c>
      <c r="H399" s="361" t="s">
        <v>488</v>
      </c>
      <c r="I399" s="359" t="s">
        <v>1379</v>
      </c>
      <c r="J399" s="209">
        <v>0.1</v>
      </c>
      <c r="K399" s="359" t="s">
        <v>22</v>
      </c>
      <c r="L399" s="359" t="s">
        <v>1392</v>
      </c>
      <c r="M399" s="368">
        <v>2010</v>
      </c>
      <c r="N399" s="205">
        <v>42639</v>
      </c>
      <c r="O399" s="203"/>
    </row>
    <row r="400" spans="1:15" ht="27.75" hidden="1" customHeight="1" x14ac:dyDescent="0.25">
      <c r="A400" s="203" t="s">
        <v>1533</v>
      </c>
      <c r="B400" s="202" t="s">
        <v>735</v>
      </c>
      <c r="C400" s="203" t="s">
        <v>1411</v>
      </c>
      <c r="D400" s="202" t="s">
        <v>1427</v>
      </c>
      <c r="E400" s="202" t="s">
        <v>1428</v>
      </c>
      <c r="F400" s="202" t="s">
        <v>475</v>
      </c>
      <c r="G400" s="253">
        <v>2.29</v>
      </c>
      <c r="H400" s="361" t="s">
        <v>488</v>
      </c>
      <c r="I400" s="359" t="s">
        <v>1382</v>
      </c>
      <c r="J400" s="209">
        <v>0</v>
      </c>
      <c r="K400" s="359" t="s">
        <v>22</v>
      </c>
      <c r="L400" s="359" t="s">
        <v>1392</v>
      </c>
      <c r="M400" s="368">
        <v>2010</v>
      </c>
      <c r="N400" s="205">
        <v>42639</v>
      </c>
      <c r="O400" s="203"/>
    </row>
    <row r="401" spans="1:15" ht="27.75" hidden="1" customHeight="1" x14ac:dyDescent="0.25">
      <c r="A401" s="203" t="s">
        <v>1533</v>
      </c>
      <c r="B401" s="202" t="s">
        <v>735</v>
      </c>
      <c r="C401" s="203" t="s">
        <v>1411</v>
      </c>
      <c r="D401" s="202" t="s">
        <v>1427</v>
      </c>
      <c r="E401" s="202" t="s">
        <v>1428</v>
      </c>
      <c r="F401" s="202" t="s">
        <v>475</v>
      </c>
      <c r="G401" s="253">
        <v>0.34</v>
      </c>
      <c r="H401" s="361" t="s">
        <v>488</v>
      </c>
      <c r="I401" s="359" t="s">
        <v>1383</v>
      </c>
      <c r="J401" s="209">
        <v>0</v>
      </c>
      <c r="K401" s="359" t="s">
        <v>22</v>
      </c>
      <c r="L401" s="359" t="s">
        <v>1392</v>
      </c>
      <c r="M401" s="368">
        <v>2010</v>
      </c>
      <c r="N401" s="205">
        <v>42639</v>
      </c>
      <c r="O401" s="203"/>
    </row>
    <row r="402" spans="1:15" ht="27.75" hidden="1" customHeight="1" x14ac:dyDescent="0.25">
      <c r="A402" s="203" t="s">
        <v>1533</v>
      </c>
      <c r="B402" s="202" t="s">
        <v>735</v>
      </c>
      <c r="C402" s="203" t="s">
        <v>1411</v>
      </c>
      <c r="D402" s="202" t="s">
        <v>1427</v>
      </c>
      <c r="E402" s="202" t="s">
        <v>1428</v>
      </c>
      <c r="F402" s="202" t="s">
        <v>475</v>
      </c>
      <c r="G402" s="253">
        <v>0.54</v>
      </c>
      <c r="H402" s="361" t="s">
        <v>488</v>
      </c>
      <c r="I402" s="359" t="s">
        <v>1384</v>
      </c>
      <c r="J402" s="209">
        <v>0</v>
      </c>
      <c r="K402" s="359" t="s">
        <v>22</v>
      </c>
      <c r="L402" s="359" t="s">
        <v>1392</v>
      </c>
      <c r="M402" s="368">
        <v>2010</v>
      </c>
      <c r="N402" s="205">
        <v>42639</v>
      </c>
      <c r="O402" s="203"/>
    </row>
    <row r="403" spans="1:15" ht="27.75" hidden="1" customHeight="1" x14ac:dyDescent="0.25">
      <c r="A403" s="203" t="s">
        <v>1533</v>
      </c>
      <c r="B403" s="202" t="s">
        <v>735</v>
      </c>
      <c r="C403" s="203" t="s">
        <v>1411</v>
      </c>
      <c r="D403" s="202" t="s">
        <v>1427</v>
      </c>
      <c r="E403" s="202" t="s">
        <v>1428</v>
      </c>
      <c r="F403" s="202" t="s">
        <v>475</v>
      </c>
      <c r="G403" s="253">
        <v>0.14000000000000001</v>
      </c>
      <c r="H403" s="361" t="s">
        <v>488</v>
      </c>
      <c r="I403" s="359" t="s">
        <v>1385</v>
      </c>
      <c r="J403" s="209">
        <v>0</v>
      </c>
      <c r="K403" s="359" t="s">
        <v>22</v>
      </c>
      <c r="L403" s="359" t="s">
        <v>1392</v>
      </c>
      <c r="M403" s="368">
        <v>2010</v>
      </c>
      <c r="N403" s="205">
        <v>42639</v>
      </c>
      <c r="O403" s="203"/>
    </row>
    <row r="404" spans="1:15" ht="27.75" hidden="1" customHeight="1" x14ac:dyDescent="0.25">
      <c r="A404" s="203" t="s">
        <v>1533</v>
      </c>
      <c r="B404" s="202" t="s">
        <v>735</v>
      </c>
      <c r="C404" s="203" t="s">
        <v>1411</v>
      </c>
      <c r="D404" s="202" t="s">
        <v>1429</v>
      </c>
      <c r="E404" s="202" t="s">
        <v>1430</v>
      </c>
      <c r="F404" s="202" t="s">
        <v>475</v>
      </c>
      <c r="G404" s="253">
        <v>35.29</v>
      </c>
      <c r="H404" s="361" t="s">
        <v>1400</v>
      </c>
      <c r="I404" s="359" t="s">
        <v>1379</v>
      </c>
      <c r="J404" s="209">
        <v>0.48</v>
      </c>
      <c r="K404" s="359" t="s">
        <v>1391</v>
      </c>
      <c r="L404" s="359" t="s">
        <v>1392</v>
      </c>
      <c r="M404" s="368">
        <v>2012</v>
      </c>
      <c r="N404" s="205">
        <v>42639</v>
      </c>
      <c r="O404" s="203"/>
    </row>
    <row r="405" spans="1:15" ht="27.75" hidden="1" customHeight="1" x14ac:dyDescent="0.25">
      <c r="A405" s="203" t="s">
        <v>1533</v>
      </c>
      <c r="B405" s="202" t="s">
        <v>735</v>
      </c>
      <c r="C405" s="203" t="s">
        <v>1411</v>
      </c>
      <c r="D405" s="202" t="s">
        <v>1429</v>
      </c>
      <c r="E405" s="202" t="s">
        <v>1430</v>
      </c>
      <c r="F405" s="202" t="s">
        <v>475</v>
      </c>
      <c r="G405" s="253">
        <v>23.49</v>
      </c>
      <c r="H405" s="361" t="s">
        <v>1400</v>
      </c>
      <c r="I405" s="359" t="s">
        <v>1382</v>
      </c>
      <c r="J405" s="209">
        <v>0.53</v>
      </c>
      <c r="K405" s="359" t="s">
        <v>1391</v>
      </c>
      <c r="L405" s="359" t="s">
        <v>1392</v>
      </c>
      <c r="M405" s="368">
        <v>2012</v>
      </c>
      <c r="N405" s="205">
        <v>42639</v>
      </c>
      <c r="O405" s="203"/>
    </row>
    <row r="406" spans="1:15" ht="27.75" hidden="1" customHeight="1" x14ac:dyDescent="0.25">
      <c r="A406" s="203" t="s">
        <v>1533</v>
      </c>
      <c r="B406" s="202" t="s">
        <v>735</v>
      </c>
      <c r="C406" s="203" t="s">
        <v>1411</v>
      </c>
      <c r="D406" s="202" t="s">
        <v>1429</v>
      </c>
      <c r="E406" s="202" t="s">
        <v>1430</v>
      </c>
      <c r="F406" s="202" t="s">
        <v>475</v>
      </c>
      <c r="G406" s="253">
        <v>17.62</v>
      </c>
      <c r="H406" s="361" t="s">
        <v>1400</v>
      </c>
      <c r="I406" s="359" t="s">
        <v>1383</v>
      </c>
      <c r="J406" s="209">
        <v>0.54</v>
      </c>
      <c r="K406" s="359" t="s">
        <v>1391</v>
      </c>
      <c r="L406" s="359" t="s">
        <v>1392</v>
      </c>
      <c r="M406" s="368">
        <v>2012</v>
      </c>
      <c r="N406" s="205">
        <v>42639</v>
      </c>
      <c r="O406" s="203"/>
    </row>
    <row r="407" spans="1:15" ht="27.75" hidden="1" customHeight="1" x14ac:dyDescent="0.25">
      <c r="A407" s="203" t="s">
        <v>1533</v>
      </c>
      <c r="B407" s="202" t="s">
        <v>735</v>
      </c>
      <c r="C407" s="203" t="s">
        <v>1411</v>
      </c>
      <c r="D407" s="202" t="s">
        <v>1429</v>
      </c>
      <c r="E407" s="202" t="s">
        <v>1430</v>
      </c>
      <c r="F407" s="202" t="s">
        <v>475</v>
      </c>
      <c r="G407" s="253">
        <v>14</v>
      </c>
      <c r="H407" s="361" t="s">
        <v>1400</v>
      </c>
      <c r="I407" s="359" t="s">
        <v>1384</v>
      </c>
      <c r="J407" s="209">
        <v>0.52</v>
      </c>
      <c r="K407" s="359" t="s">
        <v>1391</v>
      </c>
      <c r="L407" s="359" t="s">
        <v>1392</v>
      </c>
      <c r="M407" s="368">
        <v>2012</v>
      </c>
      <c r="N407" s="205">
        <v>42639</v>
      </c>
      <c r="O407" s="203"/>
    </row>
    <row r="408" spans="1:15" ht="27.75" hidden="1" customHeight="1" x14ac:dyDescent="0.25">
      <c r="A408" s="203" t="s">
        <v>1533</v>
      </c>
      <c r="B408" s="202" t="s">
        <v>735</v>
      </c>
      <c r="C408" s="203" t="s">
        <v>1411</v>
      </c>
      <c r="D408" s="202" t="s">
        <v>1429</v>
      </c>
      <c r="E408" s="202" t="s">
        <v>1430</v>
      </c>
      <c r="F408" s="202" t="s">
        <v>475</v>
      </c>
      <c r="G408" s="253">
        <v>9.48</v>
      </c>
      <c r="H408" s="361" t="s">
        <v>1400</v>
      </c>
      <c r="I408" s="359" t="s">
        <v>1385</v>
      </c>
      <c r="J408" s="209">
        <v>0.53</v>
      </c>
      <c r="K408" s="359" t="s">
        <v>1391</v>
      </c>
      <c r="L408" s="359" t="s">
        <v>1392</v>
      </c>
      <c r="M408" s="368">
        <v>2012</v>
      </c>
      <c r="N408" s="205">
        <v>42639</v>
      </c>
      <c r="O408" s="203"/>
    </row>
    <row r="409" spans="1:15" ht="27.75" hidden="1" customHeight="1" x14ac:dyDescent="0.25">
      <c r="A409" s="203" t="s">
        <v>1533</v>
      </c>
      <c r="B409" s="202" t="s">
        <v>735</v>
      </c>
      <c r="C409" s="203" t="s">
        <v>1411</v>
      </c>
      <c r="D409" s="202" t="s">
        <v>1429</v>
      </c>
      <c r="E409" s="202" t="s">
        <v>1430</v>
      </c>
      <c r="F409" s="202" t="s">
        <v>475</v>
      </c>
      <c r="G409" s="253">
        <v>6.18</v>
      </c>
      <c r="H409" s="361" t="s">
        <v>1414</v>
      </c>
      <c r="I409" s="359" t="s">
        <v>1379</v>
      </c>
      <c r="J409" s="209">
        <v>0.09</v>
      </c>
      <c r="K409" s="359" t="s">
        <v>1113</v>
      </c>
      <c r="L409" s="359" t="s">
        <v>1392</v>
      </c>
      <c r="M409" s="368">
        <v>2012</v>
      </c>
      <c r="N409" s="205">
        <v>42639</v>
      </c>
      <c r="O409" s="203"/>
    </row>
    <row r="410" spans="1:15" ht="27.75" hidden="1" customHeight="1" x14ac:dyDescent="0.25">
      <c r="A410" s="203" t="s">
        <v>1533</v>
      </c>
      <c r="B410" s="202" t="s">
        <v>735</v>
      </c>
      <c r="C410" s="203" t="s">
        <v>1411</v>
      </c>
      <c r="D410" s="202" t="s">
        <v>1429</v>
      </c>
      <c r="E410" s="202" t="s">
        <v>1430</v>
      </c>
      <c r="F410" s="202" t="s">
        <v>475</v>
      </c>
      <c r="G410" s="253">
        <v>2.4</v>
      </c>
      <c r="H410" s="361" t="s">
        <v>1414</v>
      </c>
      <c r="I410" s="359" t="s">
        <v>1382</v>
      </c>
      <c r="J410" s="209">
        <v>0</v>
      </c>
      <c r="K410" s="359" t="s">
        <v>1113</v>
      </c>
      <c r="L410" s="359" t="s">
        <v>1392</v>
      </c>
      <c r="M410" s="368">
        <v>2012</v>
      </c>
      <c r="N410" s="205">
        <v>42639</v>
      </c>
      <c r="O410" s="203"/>
    </row>
    <row r="411" spans="1:15" ht="27.75" hidden="1" customHeight="1" x14ac:dyDescent="0.25">
      <c r="A411" s="203" t="s">
        <v>1533</v>
      </c>
      <c r="B411" s="202" t="s">
        <v>735</v>
      </c>
      <c r="C411" s="203" t="s">
        <v>1411</v>
      </c>
      <c r="D411" s="202" t="s">
        <v>1429</v>
      </c>
      <c r="E411" s="202" t="s">
        <v>1430</v>
      </c>
      <c r="F411" s="202" t="s">
        <v>475</v>
      </c>
      <c r="G411" s="253">
        <v>2.71</v>
      </c>
      <c r="H411" s="361" t="s">
        <v>1414</v>
      </c>
      <c r="I411" s="359" t="s">
        <v>1383</v>
      </c>
      <c r="J411" s="209">
        <v>0</v>
      </c>
      <c r="K411" s="359" t="s">
        <v>1113</v>
      </c>
      <c r="L411" s="359" t="s">
        <v>1392</v>
      </c>
      <c r="M411" s="368">
        <v>2012</v>
      </c>
      <c r="N411" s="205">
        <v>42639</v>
      </c>
      <c r="O411" s="203"/>
    </row>
    <row r="412" spans="1:15" ht="27.75" hidden="1" customHeight="1" x14ac:dyDescent="0.25">
      <c r="A412" s="203" t="s">
        <v>1533</v>
      </c>
      <c r="B412" s="202" t="s">
        <v>735</v>
      </c>
      <c r="C412" s="203" t="s">
        <v>1411</v>
      </c>
      <c r="D412" s="202" t="s">
        <v>1429</v>
      </c>
      <c r="E412" s="202" t="s">
        <v>1430</v>
      </c>
      <c r="F412" s="202" t="s">
        <v>475</v>
      </c>
      <c r="G412" s="253">
        <v>1.81</v>
      </c>
      <c r="H412" s="361" t="s">
        <v>1414</v>
      </c>
      <c r="I412" s="359" t="s">
        <v>1384</v>
      </c>
      <c r="J412" s="209">
        <v>0</v>
      </c>
      <c r="K412" s="359" t="s">
        <v>1113</v>
      </c>
      <c r="L412" s="359" t="s">
        <v>1392</v>
      </c>
      <c r="M412" s="368">
        <v>2012</v>
      </c>
      <c r="N412" s="205">
        <v>42639</v>
      </c>
      <c r="O412" s="203"/>
    </row>
    <row r="413" spans="1:15" ht="27.75" hidden="1" customHeight="1" x14ac:dyDescent="0.25">
      <c r="A413" s="203" t="s">
        <v>1533</v>
      </c>
      <c r="B413" s="202" t="s">
        <v>735</v>
      </c>
      <c r="C413" s="203" t="s">
        <v>1411</v>
      </c>
      <c r="D413" s="202" t="s">
        <v>1429</v>
      </c>
      <c r="E413" s="202" t="s">
        <v>1430</v>
      </c>
      <c r="F413" s="202" t="s">
        <v>475</v>
      </c>
      <c r="G413" s="253">
        <v>1.1599999999999999</v>
      </c>
      <c r="H413" s="361" t="s">
        <v>1414</v>
      </c>
      <c r="I413" s="359" t="s">
        <v>1385</v>
      </c>
      <c r="J413" s="209">
        <v>0</v>
      </c>
      <c r="K413" s="359" t="s">
        <v>1113</v>
      </c>
      <c r="L413" s="359" t="s">
        <v>1392</v>
      </c>
      <c r="M413" s="368">
        <v>2012</v>
      </c>
      <c r="N413" s="205">
        <v>42639</v>
      </c>
      <c r="O413" s="203"/>
    </row>
    <row r="414" spans="1:15" ht="27.75" hidden="1" customHeight="1" x14ac:dyDescent="0.25">
      <c r="A414" s="203" t="s">
        <v>1533</v>
      </c>
      <c r="B414" s="202" t="s">
        <v>735</v>
      </c>
      <c r="C414" s="203" t="s">
        <v>1411</v>
      </c>
      <c r="D414" s="202" t="s">
        <v>1429</v>
      </c>
      <c r="E414" s="202" t="s">
        <v>1430</v>
      </c>
      <c r="F414" s="202" t="s">
        <v>475</v>
      </c>
      <c r="G414" s="253">
        <v>0.92</v>
      </c>
      <c r="H414" s="361" t="s">
        <v>488</v>
      </c>
      <c r="I414" s="359" t="s">
        <v>1379</v>
      </c>
      <c r="J414" s="209">
        <v>0.56000000000000005</v>
      </c>
      <c r="K414" s="359" t="s">
        <v>22</v>
      </c>
      <c r="L414" s="359" t="s">
        <v>1392</v>
      </c>
      <c r="M414" s="368">
        <v>2012</v>
      </c>
      <c r="N414" s="205">
        <v>42639</v>
      </c>
      <c r="O414" s="203"/>
    </row>
    <row r="415" spans="1:15" ht="27.75" hidden="1" customHeight="1" x14ac:dyDescent="0.25">
      <c r="A415" s="203" t="s">
        <v>1533</v>
      </c>
      <c r="B415" s="202" t="s">
        <v>735</v>
      </c>
      <c r="C415" s="203" t="s">
        <v>1411</v>
      </c>
      <c r="D415" s="202" t="s">
        <v>1429</v>
      </c>
      <c r="E415" s="202" t="s">
        <v>1430</v>
      </c>
      <c r="F415" s="202" t="s">
        <v>475</v>
      </c>
      <c r="G415" s="253">
        <v>0.36</v>
      </c>
      <c r="H415" s="361" t="s">
        <v>488</v>
      </c>
      <c r="I415" s="359" t="s">
        <v>1382</v>
      </c>
      <c r="J415" s="209">
        <v>0</v>
      </c>
      <c r="K415" s="359" t="s">
        <v>22</v>
      </c>
      <c r="L415" s="359" t="s">
        <v>1392</v>
      </c>
      <c r="M415" s="368">
        <v>2012</v>
      </c>
      <c r="N415" s="205">
        <v>42639</v>
      </c>
      <c r="O415" s="203"/>
    </row>
    <row r="416" spans="1:15" ht="27.75" hidden="1" customHeight="1" x14ac:dyDescent="0.25">
      <c r="A416" s="203" t="s">
        <v>1533</v>
      </c>
      <c r="B416" s="202" t="s">
        <v>735</v>
      </c>
      <c r="C416" s="203" t="s">
        <v>1411</v>
      </c>
      <c r="D416" s="202" t="s">
        <v>1429</v>
      </c>
      <c r="E416" s="202" t="s">
        <v>1430</v>
      </c>
      <c r="F416" s="202" t="s">
        <v>475</v>
      </c>
      <c r="G416" s="253">
        <v>0.47</v>
      </c>
      <c r="H416" s="361" t="s">
        <v>488</v>
      </c>
      <c r="I416" s="359" t="s">
        <v>1383</v>
      </c>
      <c r="J416" s="209">
        <v>0.25</v>
      </c>
      <c r="K416" s="359" t="s">
        <v>22</v>
      </c>
      <c r="L416" s="359" t="s">
        <v>1392</v>
      </c>
      <c r="M416" s="368">
        <v>2012</v>
      </c>
      <c r="N416" s="205">
        <v>42639</v>
      </c>
      <c r="O416" s="203"/>
    </row>
    <row r="417" spans="1:15" ht="27.75" hidden="1" customHeight="1" x14ac:dyDescent="0.25">
      <c r="A417" s="203" t="s">
        <v>1533</v>
      </c>
      <c r="B417" s="202" t="s">
        <v>735</v>
      </c>
      <c r="C417" s="203" t="s">
        <v>1411</v>
      </c>
      <c r="D417" s="202" t="s">
        <v>1429</v>
      </c>
      <c r="E417" s="202" t="s">
        <v>1430</v>
      </c>
      <c r="F417" s="202" t="s">
        <v>475</v>
      </c>
      <c r="G417" s="253">
        <v>0.14000000000000001</v>
      </c>
      <c r="H417" s="361" t="s">
        <v>488</v>
      </c>
      <c r="I417" s="359" t="s">
        <v>1384</v>
      </c>
      <c r="J417" s="209">
        <v>0</v>
      </c>
      <c r="K417" s="359" t="s">
        <v>22</v>
      </c>
      <c r="L417" s="359" t="s">
        <v>1392</v>
      </c>
      <c r="M417" s="368">
        <v>2012</v>
      </c>
      <c r="N417" s="205">
        <v>42639</v>
      </c>
      <c r="O417" s="203"/>
    </row>
    <row r="418" spans="1:15" ht="27.75" hidden="1" customHeight="1" x14ac:dyDescent="0.25">
      <c r="A418" s="203" t="s">
        <v>1533</v>
      </c>
      <c r="B418" s="202" t="s">
        <v>735</v>
      </c>
      <c r="C418" s="203" t="s">
        <v>1411</v>
      </c>
      <c r="D418" s="202" t="s">
        <v>1429</v>
      </c>
      <c r="E418" s="202" t="s">
        <v>1430</v>
      </c>
      <c r="F418" s="202" t="s">
        <v>475</v>
      </c>
      <c r="G418" s="253">
        <v>0.16</v>
      </c>
      <c r="H418" s="361" t="s">
        <v>488</v>
      </c>
      <c r="I418" s="359" t="s">
        <v>1385</v>
      </c>
      <c r="J418" s="209">
        <v>0</v>
      </c>
      <c r="K418" s="359" t="s">
        <v>22</v>
      </c>
      <c r="L418" s="359" t="s">
        <v>1392</v>
      </c>
      <c r="M418" s="368">
        <v>2012</v>
      </c>
      <c r="N418" s="205">
        <v>42639</v>
      </c>
      <c r="O418" s="203"/>
    </row>
    <row r="419" spans="1:15" ht="27.75" hidden="1" customHeight="1" x14ac:dyDescent="0.25">
      <c r="A419" s="203" t="s">
        <v>1533</v>
      </c>
      <c r="B419" s="202" t="s">
        <v>735</v>
      </c>
      <c r="C419" s="203" t="s">
        <v>19</v>
      </c>
      <c r="D419" s="202" t="s">
        <v>1431</v>
      </c>
      <c r="E419" s="202" t="s">
        <v>1432</v>
      </c>
      <c r="F419" s="202" t="s">
        <v>475</v>
      </c>
      <c r="G419" s="253">
        <v>138</v>
      </c>
      <c r="H419" s="361" t="s">
        <v>1433</v>
      </c>
      <c r="I419" s="359" t="s">
        <v>1407</v>
      </c>
      <c r="J419" s="359" t="s">
        <v>1380</v>
      </c>
      <c r="K419" s="359" t="s">
        <v>1113</v>
      </c>
      <c r="L419" s="359" t="s">
        <v>1408</v>
      </c>
      <c r="M419" s="368">
        <v>2004</v>
      </c>
      <c r="N419" s="205">
        <v>40086</v>
      </c>
      <c r="O419" s="203"/>
    </row>
    <row r="420" spans="1:15" ht="27.75" hidden="1" customHeight="1" x14ac:dyDescent="0.25">
      <c r="A420" s="203" t="s">
        <v>1533</v>
      </c>
      <c r="B420" s="202" t="s">
        <v>735</v>
      </c>
      <c r="C420" s="203" t="s">
        <v>19</v>
      </c>
      <c r="D420" s="202" t="s">
        <v>1431</v>
      </c>
      <c r="E420" s="202" t="s">
        <v>1432</v>
      </c>
      <c r="F420" s="202" t="s">
        <v>475</v>
      </c>
      <c r="G420" s="253">
        <v>0.38</v>
      </c>
      <c r="H420" s="361" t="s">
        <v>1414</v>
      </c>
      <c r="I420" s="359" t="s">
        <v>1407</v>
      </c>
      <c r="J420" s="359" t="s">
        <v>1380</v>
      </c>
      <c r="K420" s="359" t="s">
        <v>1113</v>
      </c>
      <c r="L420" s="359" t="s">
        <v>1392</v>
      </c>
      <c r="M420" s="368">
        <v>2004</v>
      </c>
      <c r="N420" s="205">
        <v>40086</v>
      </c>
      <c r="O420" s="203"/>
    </row>
    <row r="421" spans="1:15" ht="27.75" hidden="1" customHeight="1" x14ac:dyDescent="0.25">
      <c r="A421" s="203" t="s">
        <v>1533</v>
      </c>
      <c r="B421" s="202" t="s">
        <v>735</v>
      </c>
      <c r="C421" s="203" t="s">
        <v>1434</v>
      </c>
      <c r="D421" s="202" t="s">
        <v>1437</v>
      </c>
      <c r="E421" s="202" t="s">
        <v>1438</v>
      </c>
      <c r="F421" s="202" t="s">
        <v>475</v>
      </c>
      <c r="G421" s="253">
        <v>1.54</v>
      </c>
      <c r="H421" s="361" t="s">
        <v>1414</v>
      </c>
      <c r="I421" s="359" t="s">
        <v>1407</v>
      </c>
      <c r="J421" s="358">
        <v>0</v>
      </c>
      <c r="K421" s="359" t="s">
        <v>1113</v>
      </c>
      <c r="L421" s="359" t="s">
        <v>1392</v>
      </c>
      <c r="M421" s="368">
        <v>2003</v>
      </c>
      <c r="N421" s="205">
        <v>41544</v>
      </c>
      <c r="O421" s="203"/>
    </row>
    <row r="422" spans="1:15" ht="27.75" hidden="1" customHeight="1" x14ac:dyDescent="0.25">
      <c r="A422" s="203" t="s">
        <v>1533</v>
      </c>
      <c r="B422" s="202" t="s">
        <v>735</v>
      </c>
      <c r="C422" s="203" t="s">
        <v>1434</v>
      </c>
      <c r="D422" s="202" t="s">
        <v>1439</v>
      </c>
      <c r="E422" s="202" t="s">
        <v>1440</v>
      </c>
      <c r="F422" s="202" t="s">
        <v>475</v>
      </c>
      <c r="G422" s="253">
        <v>1.21</v>
      </c>
      <c r="H422" s="361" t="s">
        <v>1414</v>
      </c>
      <c r="I422" s="359" t="s">
        <v>1407</v>
      </c>
      <c r="J422" s="358">
        <v>0</v>
      </c>
      <c r="K422" s="359" t="s">
        <v>1113</v>
      </c>
      <c r="L422" s="359" t="s">
        <v>1392</v>
      </c>
      <c r="M422" s="368">
        <v>2003</v>
      </c>
      <c r="N422" s="205">
        <v>41544</v>
      </c>
      <c r="O422" s="203"/>
    </row>
    <row r="423" spans="1:15" ht="27.75" hidden="1" customHeight="1" x14ac:dyDescent="0.25">
      <c r="A423" s="203" t="s">
        <v>1533</v>
      </c>
      <c r="B423" s="202" t="s">
        <v>735</v>
      </c>
      <c r="C423" s="203" t="s">
        <v>1434</v>
      </c>
      <c r="D423" s="202" t="s">
        <v>1441</v>
      </c>
      <c r="E423" s="202" t="s">
        <v>1442</v>
      </c>
      <c r="F423" s="202" t="s">
        <v>475</v>
      </c>
      <c r="G423" s="253">
        <v>0.03</v>
      </c>
      <c r="H423" s="361" t="s">
        <v>1414</v>
      </c>
      <c r="I423" s="359" t="s">
        <v>1407</v>
      </c>
      <c r="J423" s="358">
        <v>0</v>
      </c>
      <c r="K423" s="359" t="s">
        <v>1113</v>
      </c>
      <c r="L423" s="359" t="s">
        <v>1392</v>
      </c>
      <c r="M423" s="368">
        <v>2003</v>
      </c>
      <c r="N423" s="205">
        <v>41544</v>
      </c>
      <c r="O423" s="203"/>
    </row>
    <row r="424" spans="1:15" ht="27.75" hidden="1" customHeight="1" x14ac:dyDescent="0.25">
      <c r="A424" s="203" t="s">
        <v>1533</v>
      </c>
      <c r="B424" s="202" t="s">
        <v>735</v>
      </c>
      <c r="C424" s="203" t="s">
        <v>1434</v>
      </c>
      <c r="D424" s="202" t="s">
        <v>1443</v>
      </c>
      <c r="E424" s="202" t="s">
        <v>1444</v>
      </c>
      <c r="F424" s="202" t="s">
        <v>475</v>
      </c>
      <c r="G424" s="253">
        <v>0.22</v>
      </c>
      <c r="H424" s="361" t="s">
        <v>1414</v>
      </c>
      <c r="I424" s="359" t="s">
        <v>1407</v>
      </c>
      <c r="J424" s="358">
        <v>0</v>
      </c>
      <c r="K424" s="359" t="s">
        <v>1113</v>
      </c>
      <c r="L424" s="359" t="s">
        <v>1392</v>
      </c>
      <c r="M424" s="368">
        <v>2003</v>
      </c>
      <c r="N424" s="205">
        <v>41544</v>
      </c>
      <c r="O424" s="203"/>
    </row>
    <row r="425" spans="1:15" ht="27.75" hidden="1" customHeight="1" x14ac:dyDescent="0.25">
      <c r="A425" s="203" t="s">
        <v>1533</v>
      </c>
      <c r="B425" s="202" t="s">
        <v>735</v>
      </c>
      <c r="C425" s="203" t="s">
        <v>1403</v>
      </c>
      <c r="D425" s="202" t="s">
        <v>1404</v>
      </c>
      <c r="E425" s="202" t="s">
        <v>1405</v>
      </c>
      <c r="F425" s="202" t="s">
        <v>475</v>
      </c>
      <c r="G425" s="253">
        <v>154</v>
      </c>
      <c r="H425" s="361" t="s">
        <v>1406</v>
      </c>
      <c r="I425" s="359" t="s">
        <v>1407</v>
      </c>
      <c r="J425" s="208">
        <v>0</v>
      </c>
      <c r="K425" s="359" t="s">
        <v>22</v>
      </c>
      <c r="L425" s="359" t="s">
        <v>1408</v>
      </c>
      <c r="M425" s="368" t="s">
        <v>1407</v>
      </c>
      <c r="N425" s="205">
        <v>42486</v>
      </c>
      <c r="O425" s="203"/>
    </row>
    <row r="426" spans="1:15" ht="27.75" hidden="1" customHeight="1" x14ac:dyDescent="0.25">
      <c r="A426" s="203" t="s">
        <v>1533</v>
      </c>
      <c r="B426" s="202" t="s">
        <v>735</v>
      </c>
      <c r="C426" s="203" t="s">
        <v>1461</v>
      </c>
      <c r="D426" s="202" t="s">
        <v>1462</v>
      </c>
      <c r="E426" s="202" t="s">
        <v>1463</v>
      </c>
      <c r="F426" s="202" t="s">
        <v>475</v>
      </c>
      <c r="G426" s="254">
        <v>21534261</v>
      </c>
      <c r="H426" s="361" t="s">
        <v>1433</v>
      </c>
      <c r="I426" s="359" t="s">
        <v>1407</v>
      </c>
      <c r="J426" s="359" t="s">
        <v>1380</v>
      </c>
      <c r="K426" s="359" t="s">
        <v>8</v>
      </c>
      <c r="L426" s="359" t="s">
        <v>1408</v>
      </c>
      <c r="M426" s="368" t="s">
        <v>1407</v>
      </c>
      <c r="N426" s="205">
        <v>42530</v>
      </c>
      <c r="O426" s="203"/>
    </row>
    <row r="427" spans="1:15" ht="27.75" hidden="1" customHeight="1" x14ac:dyDescent="0.25">
      <c r="A427" s="203" t="s">
        <v>1533</v>
      </c>
      <c r="B427" s="202" t="s">
        <v>735</v>
      </c>
      <c r="C427" s="203" t="s">
        <v>1461</v>
      </c>
      <c r="D427" s="202" t="s">
        <v>1462</v>
      </c>
      <c r="E427" s="202" t="s">
        <v>1463</v>
      </c>
      <c r="F427" s="202" t="s">
        <v>475</v>
      </c>
      <c r="G427" s="254">
        <v>58998</v>
      </c>
      <c r="H427" s="361" t="s">
        <v>1414</v>
      </c>
      <c r="I427" s="359" t="s">
        <v>1407</v>
      </c>
      <c r="J427" s="359" t="s">
        <v>1380</v>
      </c>
      <c r="K427" s="359" t="s">
        <v>8</v>
      </c>
      <c r="L427" s="359" t="s">
        <v>1392</v>
      </c>
      <c r="M427" s="368" t="s">
        <v>1407</v>
      </c>
      <c r="N427" s="205">
        <v>42530</v>
      </c>
      <c r="O427" s="203"/>
    </row>
    <row r="428" spans="1:15" ht="27.75" hidden="1" customHeight="1" x14ac:dyDescent="0.25">
      <c r="A428" s="203" t="s">
        <v>1533</v>
      </c>
      <c r="B428" s="202" t="s">
        <v>735</v>
      </c>
      <c r="C428" s="203" t="s">
        <v>1397</v>
      </c>
      <c r="D428" s="202" t="s">
        <v>1464</v>
      </c>
      <c r="E428" s="202" t="s">
        <v>1465</v>
      </c>
      <c r="F428" s="202" t="s">
        <v>475</v>
      </c>
      <c r="G428" s="253">
        <v>396</v>
      </c>
      <c r="H428" s="361" t="s">
        <v>1400</v>
      </c>
      <c r="I428" s="359" t="s">
        <v>1379</v>
      </c>
      <c r="J428" s="358">
        <v>0</v>
      </c>
      <c r="K428" s="359" t="s">
        <v>1391</v>
      </c>
      <c r="L428" s="359" t="s">
        <v>1392</v>
      </c>
      <c r="M428" s="368">
        <v>2010</v>
      </c>
      <c r="N428" s="207" t="s">
        <v>1401</v>
      </c>
      <c r="O428" s="203"/>
    </row>
    <row r="429" spans="1:15" ht="27.75" hidden="1" customHeight="1" x14ac:dyDescent="0.25">
      <c r="A429" s="203" t="s">
        <v>1533</v>
      </c>
      <c r="B429" s="202" t="s">
        <v>735</v>
      </c>
      <c r="C429" s="203" t="s">
        <v>1397</v>
      </c>
      <c r="D429" s="202" t="s">
        <v>1464</v>
      </c>
      <c r="E429" s="202" t="s">
        <v>1465</v>
      </c>
      <c r="F429" s="202" t="s">
        <v>475</v>
      </c>
      <c r="G429" s="253">
        <v>96.8</v>
      </c>
      <c r="H429" s="361" t="s">
        <v>1400</v>
      </c>
      <c r="I429" s="359" t="s">
        <v>1382</v>
      </c>
      <c r="J429" s="210">
        <v>4.8000000000000001E-2</v>
      </c>
      <c r="K429" s="359" t="s">
        <v>1391</v>
      </c>
      <c r="L429" s="359" t="s">
        <v>1392</v>
      </c>
      <c r="M429" s="368">
        <v>2010</v>
      </c>
      <c r="N429" s="207" t="s">
        <v>1401</v>
      </c>
      <c r="O429" s="203"/>
    </row>
    <row r="430" spans="1:15" ht="27.75" hidden="1" customHeight="1" x14ac:dyDescent="0.25">
      <c r="A430" s="203" t="s">
        <v>1533</v>
      </c>
      <c r="B430" s="202" t="s">
        <v>735</v>
      </c>
      <c r="C430" s="203" t="s">
        <v>1397</v>
      </c>
      <c r="D430" s="202" t="s">
        <v>1464</v>
      </c>
      <c r="E430" s="202" t="s">
        <v>1465</v>
      </c>
      <c r="F430" s="202" t="s">
        <v>475</v>
      </c>
      <c r="G430" s="253">
        <v>23.6</v>
      </c>
      <c r="H430" s="361" t="s">
        <v>1400</v>
      </c>
      <c r="I430" s="359" t="s">
        <v>1383</v>
      </c>
      <c r="J430" s="358">
        <v>0.44</v>
      </c>
      <c r="K430" s="359" t="s">
        <v>1391</v>
      </c>
      <c r="L430" s="359" t="s">
        <v>1392</v>
      </c>
      <c r="M430" s="368">
        <v>2010</v>
      </c>
      <c r="N430" s="207" t="s">
        <v>1401</v>
      </c>
      <c r="O430" s="203"/>
    </row>
    <row r="431" spans="1:15" ht="27.75" hidden="1" customHeight="1" x14ac:dyDescent="0.25">
      <c r="A431" s="203" t="s">
        <v>1533</v>
      </c>
      <c r="B431" s="202" t="s">
        <v>735</v>
      </c>
      <c r="C431" s="203" t="s">
        <v>1397</v>
      </c>
      <c r="D431" s="202" t="s">
        <v>1464</v>
      </c>
      <c r="E431" s="202" t="s">
        <v>1465</v>
      </c>
      <c r="F431" s="202" t="s">
        <v>475</v>
      </c>
      <c r="G431" s="253">
        <v>4.93</v>
      </c>
      <c r="H431" s="361" t="s">
        <v>1400</v>
      </c>
      <c r="I431" s="359" t="s">
        <v>1384</v>
      </c>
      <c r="J431" s="359" t="s">
        <v>1402</v>
      </c>
      <c r="K431" s="359" t="s">
        <v>1391</v>
      </c>
      <c r="L431" s="359" t="s">
        <v>1392</v>
      </c>
      <c r="M431" s="368">
        <v>2010</v>
      </c>
      <c r="N431" s="207" t="s">
        <v>1401</v>
      </c>
      <c r="O431" s="203"/>
    </row>
    <row r="432" spans="1:15" ht="27.75" hidden="1" customHeight="1" x14ac:dyDescent="0.25">
      <c r="A432" s="203" t="s">
        <v>1533</v>
      </c>
      <c r="B432" s="202" t="s">
        <v>735</v>
      </c>
      <c r="C432" s="203" t="s">
        <v>1397</v>
      </c>
      <c r="D432" s="202" t="s">
        <v>1464</v>
      </c>
      <c r="E432" s="202" t="s">
        <v>1465</v>
      </c>
      <c r="F432" s="202" t="s">
        <v>475</v>
      </c>
      <c r="G432" s="253">
        <v>1.75</v>
      </c>
      <c r="H432" s="361" t="s">
        <v>1400</v>
      </c>
      <c r="I432" s="359" t="s">
        <v>1385</v>
      </c>
      <c r="J432" s="359" t="s">
        <v>1402</v>
      </c>
      <c r="K432" s="359" t="s">
        <v>1391</v>
      </c>
      <c r="L432" s="359" t="s">
        <v>1392</v>
      </c>
      <c r="M432" s="368">
        <v>2010</v>
      </c>
      <c r="N432" s="207" t="s">
        <v>1401</v>
      </c>
      <c r="O432" s="203"/>
    </row>
    <row r="433" spans="1:15" ht="27.75" hidden="1" customHeight="1" x14ac:dyDescent="0.25">
      <c r="A433" s="203" t="s">
        <v>1534</v>
      </c>
      <c r="B433" s="203" t="s">
        <v>621</v>
      </c>
      <c r="C433" s="203" t="s">
        <v>1535</v>
      </c>
      <c r="D433" s="203" t="s">
        <v>1536</v>
      </c>
      <c r="E433" s="203" t="s">
        <v>38</v>
      </c>
      <c r="F433" s="203" t="s">
        <v>505</v>
      </c>
      <c r="G433" s="257">
        <v>241.2</v>
      </c>
      <c r="H433" s="361" t="s">
        <v>1390</v>
      </c>
      <c r="I433" s="361" t="s">
        <v>1379</v>
      </c>
      <c r="J433" s="275">
        <v>0.41</v>
      </c>
      <c r="K433" s="361" t="s">
        <v>1391</v>
      </c>
      <c r="L433" s="361" t="s">
        <v>1392</v>
      </c>
      <c r="M433" s="370">
        <v>2012</v>
      </c>
      <c r="N433" s="207">
        <v>43903</v>
      </c>
      <c r="O433" s="361" t="s">
        <v>1537</v>
      </c>
    </row>
    <row r="434" spans="1:15" ht="27.75" hidden="1" customHeight="1" x14ac:dyDescent="0.25">
      <c r="A434" s="203" t="s">
        <v>1534</v>
      </c>
      <c r="B434" s="203" t="s">
        <v>621</v>
      </c>
      <c r="C434" s="203" t="s">
        <v>1535</v>
      </c>
      <c r="D434" s="203" t="s">
        <v>1536</v>
      </c>
      <c r="E434" s="203" t="s">
        <v>38</v>
      </c>
      <c r="F434" s="203" t="s">
        <v>505</v>
      </c>
      <c r="G434" s="257">
        <v>30.4</v>
      </c>
      <c r="H434" s="361" t="s">
        <v>1390</v>
      </c>
      <c r="I434" s="361" t="s">
        <v>1382</v>
      </c>
      <c r="J434" s="275">
        <v>0.41</v>
      </c>
      <c r="K434" s="361" t="s">
        <v>1391</v>
      </c>
      <c r="L434" s="361" t="s">
        <v>1392</v>
      </c>
      <c r="M434" s="370">
        <v>2012</v>
      </c>
      <c r="N434" s="207">
        <v>43903</v>
      </c>
      <c r="O434" s="361" t="s">
        <v>1537</v>
      </c>
    </row>
    <row r="435" spans="1:15" ht="27.75" hidden="1" customHeight="1" x14ac:dyDescent="0.25">
      <c r="A435" s="203" t="s">
        <v>1534</v>
      </c>
      <c r="B435" s="203" t="s">
        <v>621</v>
      </c>
      <c r="C435" s="203" t="s">
        <v>1535</v>
      </c>
      <c r="D435" s="203" t="s">
        <v>1536</v>
      </c>
      <c r="E435" s="203" t="s">
        <v>38</v>
      </c>
      <c r="F435" s="203" t="s">
        <v>505</v>
      </c>
      <c r="G435" s="257">
        <v>23.7</v>
      </c>
      <c r="H435" s="361" t="s">
        <v>1390</v>
      </c>
      <c r="I435" s="361" t="s">
        <v>1383</v>
      </c>
      <c r="J435" s="275">
        <v>0.41</v>
      </c>
      <c r="K435" s="361" t="s">
        <v>1391</v>
      </c>
      <c r="L435" s="361" t="s">
        <v>1392</v>
      </c>
      <c r="M435" s="370">
        <v>2012</v>
      </c>
      <c r="N435" s="207">
        <v>43903</v>
      </c>
      <c r="O435" s="361" t="s">
        <v>1537</v>
      </c>
    </row>
    <row r="436" spans="1:15" ht="27.75" hidden="1" customHeight="1" x14ac:dyDescent="0.25">
      <c r="A436" s="203" t="s">
        <v>1534</v>
      </c>
      <c r="B436" s="203" t="s">
        <v>621</v>
      </c>
      <c r="C436" s="203" t="s">
        <v>1535</v>
      </c>
      <c r="D436" s="203" t="s">
        <v>1536</v>
      </c>
      <c r="E436" s="203" t="s">
        <v>38</v>
      </c>
      <c r="F436" s="203" t="s">
        <v>505</v>
      </c>
      <c r="G436" s="257">
        <v>7.8</v>
      </c>
      <c r="H436" s="361" t="s">
        <v>1390</v>
      </c>
      <c r="I436" s="361" t="s">
        <v>1384</v>
      </c>
      <c r="J436" s="275">
        <v>0.41</v>
      </c>
      <c r="K436" s="361" t="s">
        <v>1391</v>
      </c>
      <c r="L436" s="361" t="s">
        <v>1392</v>
      </c>
      <c r="M436" s="370">
        <v>2012</v>
      </c>
      <c r="N436" s="207">
        <v>43903</v>
      </c>
      <c r="O436" s="361" t="s">
        <v>1537</v>
      </c>
    </row>
    <row r="437" spans="1:15" ht="27.75" hidden="1" customHeight="1" x14ac:dyDescent="0.25">
      <c r="A437" s="203" t="s">
        <v>1534</v>
      </c>
      <c r="B437" s="203" t="s">
        <v>621</v>
      </c>
      <c r="C437" s="203" t="s">
        <v>1535</v>
      </c>
      <c r="D437" s="203" t="s">
        <v>1536</v>
      </c>
      <c r="E437" s="203" t="s">
        <v>38</v>
      </c>
      <c r="F437" s="203" t="s">
        <v>505</v>
      </c>
      <c r="G437" s="257">
        <v>2.8</v>
      </c>
      <c r="H437" s="361" t="s">
        <v>1390</v>
      </c>
      <c r="I437" s="361" t="s">
        <v>1385</v>
      </c>
      <c r="J437" s="275">
        <v>0.41</v>
      </c>
      <c r="K437" s="361" t="s">
        <v>1391</v>
      </c>
      <c r="L437" s="361" t="s">
        <v>1392</v>
      </c>
      <c r="M437" s="370">
        <v>2012</v>
      </c>
      <c r="N437" s="207">
        <v>43903</v>
      </c>
      <c r="O437" s="361" t="s">
        <v>1537</v>
      </c>
    </row>
    <row r="438" spans="1:15" ht="27.75" hidden="1" customHeight="1" x14ac:dyDescent="0.25">
      <c r="A438" s="203" t="s">
        <v>1534</v>
      </c>
      <c r="B438" s="203" t="s">
        <v>621</v>
      </c>
      <c r="C438" s="203" t="s">
        <v>1535</v>
      </c>
      <c r="D438" s="203" t="s">
        <v>1538</v>
      </c>
      <c r="E438" s="203" t="s">
        <v>1539</v>
      </c>
      <c r="F438" s="203" t="s">
        <v>505</v>
      </c>
      <c r="G438" s="257">
        <v>9.4</v>
      </c>
      <c r="H438" s="361" t="s">
        <v>1390</v>
      </c>
      <c r="I438" s="361" t="s">
        <v>1379</v>
      </c>
      <c r="J438" s="275">
        <v>0.68</v>
      </c>
      <c r="K438" s="361" t="s">
        <v>1391</v>
      </c>
      <c r="L438" s="361" t="s">
        <v>1392</v>
      </c>
      <c r="M438" s="370">
        <v>2012</v>
      </c>
      <c r="N438" s="207">
        <v>43903</v>
      </c>
      <c r="O438" s="361" t="s">
        <v>1537</v>
      </c>
    </row>
    <row r="439" spans="1:15" ht="27.75" hidden="1" customHeight="1" x14ac:dyDescent="0.25">
      <c r="A439" s="203" t="s">
        <v>1534</v>
      </c>
      <c r="B439" s="203" t="s">
        <v>621</v>
      </c>
      <c r="C439" s="203" t="s">
        <v>1535</v>
      </c>
      <c r="D439" s="203" t="s">
        <v>1538</v>
      </c>
      <c r="E439" s="203" t="s">
        <v>1539</v>
      </c>
      <c r="F439" s="203" t="s">
        <v>505</v>
      </c>
      <c r="G439" s="257">
        <v>8</v>
      </c>
      <c r="H439" s="361" t="s">
        <v>1390</v>
      </c>
      <c r="I439" s="361" t="s">
        <v>1382</v>
      </c>
      <c r="J439" s="275">
        <v>0.68</v>
      </c>
      <c r="K439" s="361" t="s">
        <v>1391</v>
      </c>
      <c r="L439" s="361" t="s">
        <v>1392</v>
      </c>
      <c r="M439" s="370">
        <v>2012</v>
      </c>
      <c r="N439" s="207">
        <v>43903</v>
      </c>
      <c r="O439" s="361" t="s">
        <v>1537</v>
      </c>
    </row>
    <row r="440" spans="1:15" ht="27.75" hidden="1" customHeight="1" x14ac:dyDescent="0.25">
      <c r="A440" s="203" t="s">
        <v>1534</v>
      </c>
      <c r="B440" s="203" t="s">
        <v>621</v>
      </c>
      <c r="C440" s="203" t="s">
        <v>1535</v>
      </c>
      <c r="D440" s="203" t="s">
        <v>1538</v>
      </c>
      <c r="E440" s="203" t="s">
        <v>1539</v>
      </c>
      <c r="F440" s="203" t="s">
        <v>505</v>
      </c>
      <c r="G440" s="257">
        <v>2.2999999999999998</v>
      </c>
      <c r="H440" s="361" t="s">
        <v>1390</v>
      </c>
      <c r="I440" s="361" t="s">
        <v>1383</v>
      </c>
      <c r="J440" s="275">
        <v>0.68</v>
      </c>
      <c r="K440" s="361" t="s">
        <v>1391</v>
      </c>
      <c r="L440" s="361" t="s">
        <v>1392</v>
      </c>
      <c r="M440" s="370">
        <v>2012</v>
      </c>
      <c r="N440" s="207">
        <v>43903</v>
      </c>
      <c r="O440" s="361" t="s">
        <v>1537</v>
      </c>
    </row>
    <row r="441" spans="1:15" ht="27.75" hidden="1" customHeight="1" x14ac:dyDescent="0.25">
      <c r="A441" s="203" t="s">
        <v>1534</v>
      </c>
      <c r="B441" s="203" t="s">
        <v>621</v>
      </c>
      <c r="C441" s="203" t="s">
        <v>1535</v>
      </c>
      <c r="D441" s="203" t="s">
        <v>1538</v>
      </c>
      <c r="E441" s="203" t="s">
        <v>1539</v>
      </c>
      <c r="F441" s="203" t="s">
        <v>505</v>
      </c>
      <c r="G441" s="257">
        <v>0.9</v>
      </c>
      <c r="H441" s="361" t="s">
        <v>1390</v>
      </c>
      <c r="I441" s="361" t="s">
        <v>1384</v>
      </c>
      <c r="J441" s="275">
        <v>0.68</v>
      </c>
      <c r="K441" s="361" t="s">
        <v>1391</v>
      </c>
      <c r="L441" s="361" t="s">
        <v>1392</v>
      </c>
      <c r="M441" s="370">
        <v>2012</v>
      </c>
      <c r="N441" s="207">
        <v>43903</v>
      </c>
      <c r="O441" s="361" t="s">
        <v>1537</v>
      </c>
    </row>
    <row r="442" spans="1:15" ht="27.75" hidden="1" customHeight="1" x14ac:dyDescent="0.25">
      <c r="A442" s="203" t="s">
        <v>1534</v>
      </c>
      <c r="B442" s="203" t="s">
        <v>621</v>
      </c>
      <c r="C442" s="203" t="s">
        <v>1535</v>
      </c>
      <c r="D442" s="203" t="s">
        <v>1538</v>
      </c>
      <c r="E442" s="203" t="s">
        <v>1539</v>
      </c>
      <c r="F442" s="203" t="s">
        <v>505</v>
      </c>
      <c r="G442" s="257">
        <v>0.3</v>
      </c>
      <c r="H442" s="361" t="s">
        <v>1390</v>
      </c>
      <c r="I442" s="361" t="s">
        <v>1385</v>
      </c>
      <c r="J442" s="275">
        <v>0.68</v>
      </c>
      <c r="K442" s="361" t="s">
        <v>1391</v>
      </c>
      <c r="L442" s="361" t="s">
        <v>1392</v>
      </c>
      <c r="M442" s="370">
        <v>2012</v>
      </c>
      <c r="N442" s="207">
        <v>43903</v>
      </c>
      <c r="O442" s="361" t="s">
        <v>1537</v>
      </c>
    </row>
    <row r="443" spans="1:15" ht="27.75" hidden="1" customHeight="1" x14ac:dyDescent="0.25">
      <c r="A443" s="203" t="s">
        <v>1534</v>
      </c>
      <c r="B443" s="203" t="s">
        <v>621</v>
      </c>
      <c r="C443" s="203" t="s">
        <v>1535</v>
      </c>
      <c r="D443" s="203" t="s">
        <v>1540</v>
      </c>
      <c r="E443" s="203" t="s">
        <v>1541</v>
      </c>
      <c r="F443" s="203" t="s">
        <v>505</v>
      </c>
      <c r="G443" s="257">
        <v>150</v>
      </c>
      <c r="H443" s="361" t="s">
        <v>1433</v>
      </c>
      <c r="I443" s="361" t="s">
        <v>1407</v>
      </c>
      <c r="J443" s="360">
        <v>0.42309999999999998</v>
      </c>
      <c r="K443" s="361" t="s">
        <v>1113</v>
      </c>
      <c r="L443" s="361" t="s">
        <v>1408</v>
      </c>
      <c r="M443" s="370">
        <v>2016</v>
      </c>
      <c r="N443" s="207">
        <v>43903</v>
      </c>
      <c r="O443" s="203"/>
    </row>
    <row r="444" spans="1:15" ht="27.75" hidden="1" customHeight="1" x14ac:dyDescent="0.25">
      <c r="A444" s="203" t="s">
        <v>1534</v>
      </c>
      <c r="B444" s="203" t="s">
        <v>621</v>
      </c>
      <c r="C444" s="203" t="s">
        <v>1535</v>
      </c>
      <c r="D444" s="203" t="s">
        <v>1540</v>
      </c>
      <c r="E444" s="203" t="s">
        <v>1541</v>
      </c>
      <c r="F444" s="203" t="s">
        <v>505</v>
      </c>
      <c r="G444" s="257">
        <v>1.23</v>
      </c>
      <c r="H444" s="361" t="s">
        <v>1414</v>
      </c>
      <c r="I444" s="361" t="s">
        <v>1407</v>
      </c>
      <c r="J444" s="360">
        <v>0.42280000000000001</v>
      </c>
      <c r="K444" s="361" t="s">
        <v>1113</v>
      </c>
      <c r="L444" s="361" t="s">
        <v>1392</v>
      </c>
      <c r="M444" s="370">
        <v>2016</v>
      </c>
      <c r="N444" s="207">
        <v>43903</v>
      </c>
      <c r="O444" s="203"/>
    </row>
    <row r="445" spans="1:15" ht="27.75" hidden="1" customHeight="1" x14ac:dyDescent="0.25">
      <c r="A445" s="203" t="s">
        <v>1534</v>
      </c>
      <c r="B445" s="203" t="s">
        <v>621</v>
      </c>
      <c r="C445" s="203" t="s">
        <v>1535</v>
      </c>
      <c r="D445" s="203" t="s">
        <v>1542</v>
      </c>
      <c r="E445" s="203" t="s">
        <v>1543</v>
      </c>
      <c r="F445" s="203" t="s">
        <v>505</v>
      </c>
      <c r="G445" s="257">
        <v>90</v>
      </c>
      <c r="H445" s="361" t="s">
        <v>1433</v>
      </c>
      <c r="I445" s="361" t="s">
        <v>1407</v>
      </c>
      <c r="J445" s="360">
        <v>0</v>
      </c>
      <c r="K445" s="361" t="s">
        <v>1113</v>
      </c>
      <c r="L445" s="361" t="s">
        <v>1408</v>
      </c>
      <c r="M445" s="370">
        <v>2015</v>
      </c>
      <c r="N445" s="207">
        <v>43903</v>
      </c>
      <c r="O445" s="203"/>
    </row>
    <row r="446" spans="1:15" ht="27.75" hidden="1" customHeight="1" x14ac:dyDescent="0.25">
      <c r="A446" s="203" t="s">
        <v>1534</v>
      </c>
      <c r="B446" s="203" t="s">
        <v>621</v>
      </c>
      <c r="C446" s="203" t="s">
        <v>1535</v>
      </c>
      <c r="D446" s="203" t="s">
        <v>1542</v>
      </c>
      <c r="E446" s="203" t="s">
        <v>1543</v>
      </c>
      <c r="F446" s="203" t="s">
        <v>505</v>
      </c>
      <c r="G446" s="257">
        <v>0.247</v>
      </c>
      <c r="H446" s="361" t="s">
        <v>1414</v>
      </c>
      <c r="I446" s="361" t="s">
        <v>1407</v>
      </c>
      <c r="J446" s="360">
        <v>0</v>
      </c>
      <c r="K446" s="361" t="s">
        <v>1113</v>
      </c>
      <c r="L446" s="361" t="s">
        <v>1392</v>
      </c>
      <c r="M446" s="370">
        <v>2015</v>
      </c>
      <c r="N446" s="207">
        <v>43903</v>
      </c>
      <c r="O446" s="203"/>
    </row>
    <row r="447" spans="1:15" ht="27.75" hidden="1" customHeight="1" x14ac:dyDescent="0.25">
      <c r="A447" s="203" t="s">
        <v>1534</v>
      </c>
      <c r="B447" s="202" t="s">
        <v>621</v>
      </c>
      <c r="C447" s="203" t="s">
        <v>1544</v>
      </c>
      <c r="D447" s="203" t="s">
        <v>1545</v>
      </c>
      <c r="E447" s="202" t="s">
        <v>1546</v>
      </c>
      <c r="F447" s="202" t="s">
        <v>475</v>
      </c>
      <c r="G447" s="254">
        <v>1885</v>
      </c>
      <c r="H447" s="361" t="s">
        <v>1547</v>
      </c>
      <c r="I447" s="359" t="s">
        <v>1407</v>
      </c>
      <c r="J447" s="358">
        <v>0.62190000000000001</v>
      </c>
      <c r="K447" s="359" t="s">
        <v>8</v>
      </c>
      <c r="L447" s="359" t="s">
        <v>1408</v>
      </c>
      <c r="M447" s="368">
        <v>2003</v>
      </c>
      <c r="N447" s="205">
        <v>40511</v>
      </c>
      <c r="O447" s="203"/>
    </row>
    <row r="448" spans="1:15" ht="27.75" hidden="1" customHeight="1" x14ac:dyDescent="0.25">
      <c r="A448" s="203" t="s">
        <v>1534</v>
      </c>
      <c r="B448" s="202" t="s">
        <v>621</v>
      </c>
      <c r="C448" s="203" t="s">
        <v>1544</v>
      </c>
      <c r="D448" s="203" t="s">
        <v>1545</v>
      </c>
      <c r="E448" s="202" t="s">
        <v>1546</v>
      </c>
      <c r="F448" s="202" t="s">
        <v>475</v>
      </c>
      <c r="G448" s="253">
        <v>5.1639999999999997</v>
      </c>
      <c r="H448" s="361" t="s">
        <v>488</v>
      </c>
      <c r="I448" s="359" t="s">
        <v>1407</v>
      </c>
      <c r="J448" s="358">
        <v>0.62190000000000001</v>
      </c>
      <c r="K448" s="359" t="s">
        <v>8</v>
      </c>
      <c r="L448" s="359" t="s">
        <v>1392</v>
      </c>
      <c r="M448" s="368">
        <v>2003</v>
      </c>
      <c r="N448" s="205">
        <v>40511</v>
      </c>
      <c r="O448" s="203"/>
    </row>
    <row r="449" spans="1:15" ht="27.75" hidden="1" customHeight="1" x14ac:dyDescent="0.25">
      <c r="A449" s="203" t="s">
        <v>1534</v>
      </c>
      <c r="B449" s="202" t="s">
        <v>621</v>
      </c>
      <c r="C449" s="203" t="s">
        <v>1403</v>
      </c>
      <c r="D449" s="202" t="s">
        <v>1404</v>
      </c>
      <c r="E449" s="202" t="s">
        <v>1405</v>
      </c>
      <c r="F449" s="202" t="s">
        <v>475</v>
      </c>
      <c r="G449" s="253">
        <v>154</v>
      </c>
      <c r="H449" s="361" t="s">
        <v>1406</v>
      </c>
      <c r="I449" s="359" t="s">
        <v>1407</v>
      </c>
      <c r="J449" s="359" t="s">
        <v>1380</v>
      </c>
      <c r="K449" s="359" t="s">
        <v>22</v>
      </c>
      <c r="L449" s="359" t="s">
        <v>1408</v>
      </c>
      <c r="M449" s="368" t="s">
        <v>1407</v>
      </c>
      <c r="N449" s="205">
        <v>42486</v>
      </c>
      <c r="O449" s="203"/>
    </row>
    <row r="450" spans="1:15" ht="27.75" hidden="1" customHeight="1" x14ac:dyDescent="0.25">
      <c r="A450" s="129" t="s">
        <v>1534</v>
      </c>
      <c r="B450" s="269" t="s">
        <v>621</v>
      </c>
      <c r="C450" s="226" t="s">
        <v>2568</v>
      </c>
      <c r="D450" s="269" t="s">
        <v>641</v>
      </c>
      <c r="E450" s="372" t="s">
        <v>1557</v>
      </c>
      <c r="F450" s="269" t="s">
        <v>475</v>
      </c>
      <c r="G450" s="373">
        <v>119.2</v>
      </c>
      <c r="H450" s="225" t="s">
        <v>488</v>
      </c>
      <c r="I450" s="269" t="s">
        <v>1379</v>
      </c>
      <c r="J450" s="374">
        <v>0</v>
      </c>
      <c r="K450" s="269" t="s">
        <v>22</v>
      </c>
      <c r="L450" s="269" t="s">
        <v>1392</v>
      </c>
      <c r="M450" s="369">
        <v>2010</v>
      </c>
      <c r="N450" s="375">
        <v>43873</v>
      </c>
      <c r="O450" s="226" t="s">
        <v>2569</v>
      </c>
    </row>
    <row r="451" spans="1:15" ht="27.75" hidden="1" customHeight="1" x14ac:dyDescent="0.25">
      <c r="A451" s="129" t="s">
        <v>1534</v>
      </c>
      <c r="B451" s="269" t="s">
        <v>621</v>
      </c>
      <c r="C451" s="226" t="s">
        <v>2568</v>
      </c>
      <c r="D451" s="269" t="s">
        <v>641</v>
      </c>
      <c r="E451" s="372" t="s">
        <v>1557</v>
      </c>
      <c r="F451" s="269" t="s">
        <v>475</v>
      </c>
      <c r="G451" s="373">
        <v>44.21</v>
      </c>
      <c r="H451" s="225" t="s">
        <v>488</v>
      </c>
      <c r="I451" s="269" t="s">
        <v>1382</v>
      </c>
      <c r="J451" s="374">
        <v>0</v>
      </c>
      <c r="K451" s="269" t="s">
        <v>22</v>
      </c>
      <c r="L451" s="269" t="s">
        <v>1392</v>
      </c>
      <c r="M451" s="369">
        <v>2010</v>
      </c>
      <c r="N451" s="375">
        <v>43873</v>
      </c>
      <c r="O451" s="226" t="s">
        <v>2569</v>
      </c>
    </row>
    <row r="452" spans="1:15" ht="27.75" hidden="1" customHeight="1" x14ac:dyDescent="0.25">
      <c r="A452" s="129" t="s">
        <v>1534</v>
      </c>
      <c r="B452" s="269" t="s">
        <v>621</v>
      </c>
      <c r="C452" s="226" t="s">
        <v>2568</v>
      </c>
      <c r="D452" s="269" t="s">
        <v>641</v>
      </c>
      <c r="E452" s="372" t="s">
        <v>1557</v>
      </c>
      <c r="F452" s="269" t="s">
        <v>475</v>
      </c>
      <c r="G452" s="373">
        <v>17.829999999999998</v>
      </c>
      <c r="H452" s="225" t="s">
        <v>488</v>
      </c>
      <c r="I452" s="269" t="s">
        <v>1383</v>
      </c>
      <c r="J452" s="374">
        <v>0</v>
      </c>
      <c r="K452" s="269" t="s">
        <v>22</v>
      </c>
      <c r="L452" s="269" t="s">
        <v>1392</v>
      </c>
      <c r="M452" s="369">
        <v>2010</v>
      </c>
      <c r="N452" s="375">
        <v>43873</v>
      </c>
      <c r="O452" s="226" t="s">
        <v>2569</v>
      </c>
    </row>
    <row r="453" spans="1:15" ht="27.75" hidden="1" customHeight="1" x14ac:dyDescent="0.25">
      <c r="A453" s="129" t="s">
        <v>1534</v>
      </c>
      <c r="B453" s="269" t="s">
        <v>621</v>
      </c>
      <c r="C453" s="226" t="s">
        <v>2568</v>
      </c>
      <c r="D453" s="269" t="s">
        <v>641</v>
      </c>
      <c r="E453" s="372" t="s">
        <v>1557</v>
      </c>
      <c r="F453" s="269" t="s">
        <v>475</v>
      </c>
      <c r="G453" s="373">
        <v>8.1199999999999992</v>
      </c>
      <c r="H453" s="225" t="s">
        <v>488</v>
      </c>
      <c r="I453" s="372" t="s">
        <v>1384</v>
      </c>
      <c r="J453" s="374">
        <v>0</v>
      </c>
      <c r="K453" s="269" t="s">
        <v>22</v>
      </c>
      <c r="L453" s="269" t="s">
        <v>1392</v>
      </c>
      <c r="M453" s="369">
        <v>2010</v>
      </c>
      <c r="N453" s="375">
        <v>43873</v>
      </c>
      <c r="O453" s="226" t="s">
        <v>2569</v>
      </c>
    </row>
    <row r="454" spans="1:15" ht="27.75" hidden="1" customHeight="1" x14ac:dyDescent="0.25">
      <c r="A454" s="129" t="s">
        <v>1534</v>
      </c>
      <c r="B454" s="269" t="s">
        <v>621</v>
      </c>
      <c r="C454" s="226" t="s">
        <v>2568</v>
      </c>
      <c r="D454" s="269" t="s">
        <v>641</v>
      </c>
      <c r="E454" s="372" t="s">
        <v>1557</v>
      </c>
      <c r="F454" s="269" t="s">
        <v>475</v>
      </c>
      <c r="G454" s="373">
        <v>3.9</v>
      </c>
      <c r="H454" s="225" t="s">
        <v>488</v>
      </c>
      <c r="I454" s="372" t="s">
        <v>1385</v>
      </c>
      <c r="J454" s="374">
        <v>0</v>
      </c>
      <c r="K454" s="269" t="s">
        <v>22</v>
      </c>
      <c r="L454" s="269" t="s">
        <v>1392</v>
      </c>
      <c r="M454" s="369">
        <v>2010</v>
      </c>
      <c r="N454" s="375">
        <v>43873</v>
      </c>
      <c r="O454" s="226" t="s">
        <v>2569</v>
      </c>
    </row>
    <row r="455" spans="1:15" ht="27.75" hidden="1" customHeight="1" x14ac:dyDescent="0.25">
      <c r="A455" s="203" t="s">
        <v>1548</v>
      </c>
      <c r="B455" s="202" t="s">
        <v>2364</v>
      </c>
      <c r="C455" s="203" t="s">
        <v>1549</v>
      </c>
      <c r="D455" s="202" t="s">
        <v>804</v>
      </c>
      <c r="E455" s="202" t="s">
        <v>1550</v>
      </c>
      <c r="F455" s="202" t="s">
        <v>475</v>
      </c>
      <c r="G455" s="253">
        <v>6.11</v>
      </c>
      <c r="H455" s="224" t="s">
        <v>1551</v>
      </c>
      <c r="I455" s="359" t="s">
        <v>1379</v>
      </c>
      <c r="J455" s="359" t="s">
        <v>1380</v>
      </c>
      <c r="K455" s="359" t="s">
        <v>9</v>
      </c>
      <c r="L455" s="359" t="s">
        <v>1392</v>
      </c>
      <c r="M455" s="368">
        <v>2000</v>
      </c>
      <c r="N455" s="207" t="s">
        <v>1552</v>
      </c>
      <c r="O455" s="203"/>
    </row>
    <row r="456" spans="1:15" ht="27.75" hidden="1" customHeight="1" x14ac:dyDescent="0.25">
      <c r="A456" s="203" t="s">
        <v>1548</v>
      </c>
      <c r="B456" s="202" t="s">
        <v>2364</v>
      </c>
      <c r="C456" s="203" t="s">
        <v>1549</v>
      </c>
      <c r="D456" s="202" t="s">
        <v>804</v>
      </c>
      <c r="E456" s="202" t="s">
        <v>1550</v>
      </c>
      <c r="F456" s="202" t="s">
        <v>475</v>
      </c>
      <c r="G456" s="253">
        <v>2.5299999999999998</v>
      </c>
      <c r="H456" s="224" t="s">
        <v>1551</v>
      </c>
      <c r="I456" s="359" t="s">
        <v>1382</v>
      </c>
      <c r="J456" s="359" t="s">
        <v>1380</v>
      </c>
      <c r="K456" s="359" t="s">
        <v>9</v>
      </c>
      <c r="L456" s="359" t="s">
        <v>1392</v>
      </c>
      <c r="M456" s="368">
        <v>2000</v>
      </c>
      <c r="N456" s="207" t="s">
        <v>1552</v>
      </c>
      <c r="O456" s="203"/>
    </row>
    <row r="457" spans="1:15" ht="27.75" hidden="1" customHeight="1" x14ac:dyDescent="0.25">
      <c r="A457" s="203" t="s">
        <v>1548</v>
      </c>
      <c r="B457" s="202" t="s">
        <v>2364</v>
      </c>
      <c r="C457" s="203" t="s">
        <v>1549</v>
      </c>
      <c r="D457" s="202" t="s">
        <v>804</v>
      </c>
      <c r="E457" s="202" t="s">
        <v>1550</v>
      </c>
      <c r="F457" s="202" t="s">
        <v>475</v>
      </c>
      <c r="G457" s="253">
        <v>1.1399999999999999</v>
      </c>
      <c r="H457" s="224" t="s">
        <v>1551</v>
      </c>
      <c r="I457" s="359" t="s">
        <v>1383</v>
      </c>
      <c r="J457" s="359" t="s">
        <v>1380</v>
      </c>
      <c r="K457" s="359" t="s">
        <v>9</v>
      </c>
      <c r="L457" s="359" t="s">
        <v>1392</v>
      </c>
      <c r="M457" s="368">
        <v>2000</v>
      </c>
      <c r="N457" s="207" t="s">
        <v>1552</v>
      </c>
      <c r="O457" s="203"/>
    </row>
    <row r="458" spans="1:15" ht="27.75" hidden="1" customHeight="1" x14ac:dyDescent="0.25">
      <c r="A458" s="203" t="s">
        <v>1548</v>
      </c>
      <c r="B458" s="202" t="s">
        <v>2364</v>
      </c>
      <c r="C458" s="203" t="s">
        <v>1549</v>
      </c>
      <c r="D458" s="202" t="s">
        <v>804</v>
      </c>
      <c r="E458" s="202" t="s">
        <v>1550</v>
      </c>
      <c r="F458" s="202" t="s">
        <v>475</v>
      </c>
      <c r="G458" s="253">
        <v>0.26</v>
      </c>
      <c r="H458" s="224" t="s">
        <v>1551</v>
      </c>
      <c r="I458" s="359" t="s">
        <v>1384</v>
      </c>
      <c r="J458" s="359" t="s">
        <v>1380</v>
      </c>
      <c r="K458" s="359" t="s">
        <v>9</v>
      </c>
      <c r="L458" s="359" t="s">
        <v>1392</v>
      </c>
      <c r="M458" s="368">
        <v>2000</v>
      </c>
      <c r="N458" s="207" t="s">
        <v>1552</v>
      </c>
      <c r="O458" s="203"/>
    </row>
    <row r="459" spans="1:15" ht="27.75" hidden="1" customHeight="1" x14ac:dyDescent="0.25">
      <c r="A459" s="203" t="s">
        <v>1548</v>
      </c>
      <c r="B459" s="202" t="s">
        <v>2364</v>
      </c>
      <c r="C459" s="203" t="s">
        <v>1549</v>
      </c>
      <c r="D459" s="202" t="s">
        <v>804</v>
      </c>
      <c r="E459" s="202" t="s">
        <v>1550</v>
      </c>
      <c r="F459" s="202" t="s">
        <v>475</v>
      </c>
      <c r="G459" s="253" t="s">
        <v>515</v>
      </c>
      <c r="H459" s="224" t="s">
        <v>1551</v>
      </c>
      <c r="I459" s="359" t="s">
        <v>1385</v>
      </c>
      <c r="J459" s="359" t="s">
        <v>1380</v>
      </c>
      <c r="K459" s="359" t="s">
        <v>9</v>
      </c>
      <c r="L459" s="359" t="s">
        <v>1392</v>
      </c>
      <c r="M459" s="368">
        <v>2000</v>
      </c>
      <c r="N459" s="207" t="s">
        <v>1552</v>
      </c>
      <c r="O459" s="203"/>
    </row>
    <row r="460" spans="1:15" ht="27.75" hidden="1" customHeight="1" x14ac:dyDescent="0.25">
      <c r="A460" s="203" t="s">
        <v>1548</v>
      </c>
      <c r="B460" s="202" t="s">
        <v>2364</v>
      </c>
      <c r="C460" s="203" t="s">
        <v>1549</v>
      </c>
      <c r="D460" s="202" t="s">
        <v>802</v>
      </c>
      <c r="E460" s="202" t="s">
        <v>1550</v>
      </c>
      <c r="F460" s="202" t="s">
        <v>475</v>
      </c>
      <c r="G460" s="253">
        <v>2.94</v>
      </c>
      <c r="H460" s="224" t="s">
        <v>1551</v>
      </c>
      <c r="I460" s="359" t="s">
        <v>1385</v>
      </c>
      <c r="J460" s="359" t="s">
        <v>1380</v>
      </c>
      <c r="K460" s="359" t="s">
        <v>9</v>
      </c>
      <c r="L460" s="359" t="s">
        <v>1392</v>
      </c>
      <c r="M460" s="368">
        <v>2004</v>
      </c>
      <c r="N460" s="207" t="s">
        <v>1552</v>
      </c>
      <c r="O460" s="203"/>
    </row>
    <row r="461" spans="1:15" ht="27.75" hidden="1" customHeight="1" x14ac:dyDescent="0.25">
      <c r="A461" s="203" t="s">
        <v>1548</v>
      </c>
      <c r="B461" s="202" t="s">
        <v>2364</v>
      </c>
      <c r="C461" s="203" t="s">
        <v>1549</v>
      </c>
      <c r="D461" s="202" t="s">
        <v>802</v>
      </c>
      <c r="E461" s="202" t="s">
        <v>1550</v>
      </c>
      <c r="F461" s="202" t="s">
        <v>475</v>
      </c>
      <c r="G461" s="253">
        <v>1.18</v>
      </c>
      <c r="H461" s="224" t="s">
        <v>1551</v>
      </c>
      <c r="I461" s="359" t="s">
        <v>1385</v>
      </c>
      <c r="J461" s="359" t="s">
        <v>1380</v>
      </c>
      <c r="K461" s="359" t="s">
        <v>9</v>
      </c>
      <c r="L461" s="359" t="s">
        <v>1392</v>
      </c>
      <c r="M461" s="368">
        <v>2004</v>
      </c>
      <c r="N461" s="207" t="s">
        <v>1552</v>
      </c>
      <c r="O461" s="203"/>
    </row>
    <row r="462" spans="1:15" ht="27.75" hidden="1" customHeight="1" x14ac:dyDescent="0.25">
      <c r="A462" s="203" t="s">
        <v>1548</v>
      </c>
      <c r="B462" s="202" t="s">
        <v>2364</v>
      </c>
      <c r="C462" s="203" t="s">
        <v>1549</v>
      </c>
      <c r="D462" s="202" t="s">
        <v>802</v>
      </c>
      <c r="E462" s="202" t="s">
        <v>1550</v>
      </c>
      <c r="F462" s="202" t="s">
        <v>475</v>
      </c>
      <c r="G462" s="253">
        <v>0.55000000000000004</v>
      </c>
      <c r="H462" s="224" t="s">
        <v>1551</v>
      </c>
      <c r="I462" s="359" t="s">
        <v>1385</v>
      </c>
      <c r="J462" s="359" t="s">
        <v>1380</v>
      </c>
      <c r="K462" s="359" t="s">
        <v>9</v>
      </c>
      <c r="L462" s="359" t="s">
        <v>1392</v>
      </c>
      <c r="M462" s="368">
        <v>2004</v>
      </c>
      <c r="N462" s="207" t="s">
        <v>1552</v>
      </c>
      <c r="O462" s="203"/>
    </row>
    <row r="463" spans="1:15" ht="27.75" hidden="1" customHeight="1" x14ac:dyDescent="0.25">
      <c r="A463" s="203" t="s">
        <v>1548</v>
      </c>
      <c r="B463" s="202" t="s">
        <v>2364</v>
      </c>
      <c r="C463" s="203" t="s">
        <v>1549</v>
      </c>
      <c r="D463" s="202" t="s">
        <v>802</v>
      </c>
      <c r="E463" s="202" t="s">
        <v>1550</v>
      </c>
      <c r="F463" s="202" t="s">
        <v>475</v>
      </c>
      <c r="G463" s="253">
        <v>0.14000000000000001</v>
      </c>
      <c r="H463" s="224" t="s">
        <v>1551</v>
      </c>
      <c r="I463" s="359" t="s">
        <v>1385</v>
      </c>
      <c r="J463" s="359" t="s">
        <v>1380</v>
      </c>
      <c r="K463" s="359" t="s">
        <v>9</v>
      </c>
      <c r="L463" s="359" t="s">
        <v>1392</v>
      </c>
      <c r="M463" s="368">
        <v>2004</v>
      </c>
      <c r="N463" s="207" t="s">
        <v>1552</v>
      </c>
      <c r="O463" s="203"/>
    </row>
    <row r="464" spans="1:15" ht="27.75" hidden="1" customHeight="1" x14ac:dyDescent="0.25">
      <c r="A464" s="203" t="s">
        <v>1548</v>
      </c>
      <c r="B464" s="202" t="s">
        <v>2364</v>
      </c>
      <c r="C464" s="203" t="s">
        <v>1549</v>
      </c>
      <c r="D464" s="202" t="s">
        <v>802</v>
      </c>
      <c r="E464" s="202" t="s">
        <v>1550</v>
      </c>
      <c r="F464" s="202" t="s">
        <v>475</v>
      </c>
      <c r="G464" s="253">
        <v>0.01</v>
      </c>
      <c r="H464" s="224" t="s">
        <v>1551</v>
      </c>
      <c r="I464" s="359" t="s">
        <v>1385</v>
      </c>
      <c r="J464" s="359" t="s">
        <v>1380</v>
      </c>
      <c r="K464" s="359" t="s">
        <v>9</v>
      </c>
      <c r="L464" s="359" t="s">
        <v>1392</v>
      </c>
      <c r="M464" s="368">
        <v>2004</v>
      </c>
      <c r="N464" s="207" t="s">
        <v>1552</v>
      </c>
      <c r="O464" s="203"/>
    </row>
    <row r="465" spans="1:15" ht="27.75" hidden="1" customHeight="1" x14ac:dyDescent="0.25">
      <c r="A465" s="203" t="s">
        <v>1548</v>
      </c>
      <c r="B465" s="202" t="s">
        <v>2364</v>
      </c>
      <c r="C465" s="203" t="s">
        <v>1549</v>
      </c>
      <c r="D465" s="202" t="s">
        <v>686</v>
      </c>
      <c r="E465" s="202" t="s">
        <v>1553</v>
      </c>
      <c r="F465" s="202" t="s">
        <v>475</v>
      </c>
      <c r="G465" s="253">
        <v>3.15</v>
      </c>
      <c r="H465" s="224" t="s">
        <v>1551</v>
      </c>
      <c r="I465" s="359" t="s">
        <v>1385</v>
      </c>
      <c r="J465" s="359" t="s">
        <v>1380</v>
      </c>
      <c r="K465" s="359" t="s">
        <v>9</v>
      </c>
      <c r="L465" s="359" t="s">
        <v>1392</v>
      </c>
      <c r="M465" s="368">
        <v>2004</v>
      </c>
      <c r="N465" s="207" t="s">
        <v>1552</v>
      </c>
      <c r="O465" s="203"/>
    </row>
    <row r="466" spans="1:15" ht="27.75" hidden="1" customHeight="1" x14ac:dyDescent="0.25">
      <c r="A466" s="203" t="s">
        <v>1548</v>
      </c>
      <c r="B466" s="202" t="s">
        <v>2364</v>
      </c>
      <c r="C466" s="203" t="s">
        <v>1549</v>
      </c>
      <c r="D466" s="202" t="s">
        <v>686</v>
      </c>
      <c r="E466" s="202" t="s">
        <v>1553</v>
      </c>
      <c r="F466" s="202" t="s">
        <v>475</v>
      </c>
      <c r="G466" s="253">
        <v>1.39</v>
      </c>
      <c r="H466" s="224" t="s">
        <v>1551</v>
      </c>
      <c r="I466" s="359" t="s">
        <v>1385</v>
      </c>
      <c r="J466" s="359" t="s">
        <v>1380</v>
      </c>
      <c r="K466" s="359" t="s">
        <v>9</v>
      </c>
      <c r="L466" s="359" t="s">
        <v>1392</v>
      </c>
      <c r="M466" s="368">
        <v>2004</v>
      </c>
      <c r="N466" s="207" t="s">
        <v>1552</v>
      </c>
      <c r="O466" s="203"/>
    </row>
    <row r="467" spans="1:15" ht="27.75" hidden="1" customHeight="1" x14ac:dyDescent="0.25">
      <c r="A467" s="203" t="s">
        <v>1548</v>
      </c>
      <c r="B467" s="202" t="s">
        <v>2364</v>
      </c>
      <c r="C467" s="203" t="s">
        <v>1549</v>
      </c>
      <c r="D467" s="202" t="s">
        <v>686</v>
      </c>
      <c r="E467" s="202" t="s">
        <v>1553</v>
      </c>
      <c r="F467" s="202" t="s">
        <v>475</v>
      </c>
      <c r="G467" s="253">
        <v>0.59</v>
      </c>
      <c r="H467" s="224" t="s">
        <v>1551</v>
      </c>
      <c r="I467" s="359" t="s">
        <v>1385</v>
      </c>
      <c r="J467" s="359" t="s">
        <v>1380</v>
      </c>
      <c r="K467" s="359" t="s">
        <v>9</v>
      </c>
      <c r="L467" s="359" t="s">
        <v>1392</v>
      </c>
      <c r="M467" s="368">
        <v>2004</v>
      </c>
      <c r="N467" s="207" t="s">
        <v>1552</v>
      </c>
      <c r="O467" s="203"/>
    </row>
    <row r="468" spans="1:15" ht="27.75" hidden="1" customHeight="1" x14ac:dyDescent="0.25">
      <c r="A468" s="203" t="s">
        <v>1548</v>
      </c>
      <c r="B468" s="202" t="s">
        <v>2364</v>
      </c>
      <c r="C468" s="203" t="s">
        <v>1549</v>
      </c>
      <c r="D468" s="202" t="s">
        <v>686</v>
      </c>
      <c r="E468" s="202" t="s">
        <v>1553</v>
      </c>
      <c r="F468" s="202" t="s">
        <v>475</v>
      </c>
      <c r="G468" s="253">
        <v>0.1</v>
      </c>
      <c r="H468" s="224" t="s">
        <v>1551</v>
      </c>
      <c r="I468" s="359" t="s">
        <v>1385</v>
      </c>
      <c r="J468" s="359" t="s">
        <v>1380</v>
      </c>
      <c r="K468" s="359" t="s">
        <v>9</v>
      </c>
      <c r="L468" s="359" t="s">
        <v>1392</v>
      </c>
      <c r="M468" s="368">
        <v>2004</v>
      </c>
      <c r="N468" s="207" t="s">
        <v>1552</v>
      </c>
      <c r="O468" s="203"/>
    </row>
    <row r="469" spans="1:15" ht="27.75" hidden="1" customHeight="1" x14ac:dyDescent="0.25">
      <c r="A469" s="203" t="s">
        <v>1548</v>
      </c>
      <c r="B469" s="202" t="s">
        <v>2364</v>
      </c>
      <c r="C469" s="203" t="s">
        <v>1549</v>
      </c>
      <c r="D469" s="202" t="s">
        <v>686</v>
      </c>
      <c r="E469" s="202" t="s">
        <v>1553</v>
      </c>
      <c r="F469" s="202" t="s">
        <v>475</v>
      </c>
      <c r="G469" s="253" t="s">
        <v>515</v>
      </c>
      <c r="H469" s="224" t="s">
        <v>1551</v>
      </c>
      <c r="I469" s="359" t="s">
        <v>1385</v>
      </c>
      <c r="J469" s="359" t="s">
        <v>1380</v>
      </c>
      <c r="K469" s="359" t="s">
        <v>9</v>
      </c>
      <c r="L469" s="359" t="s">
        <v>1392</v>
      </c>
      <c r="M469" s="368">
        <v>2004</v>
      </c>
      <c r="N469" s="207" t="s">
        <v>1552</v>
      </c>
      <c r="O469" s="203"/>
    </row>
    <row r="470" spans="1:15" ht="27.75" hidden="1" customHeight="1" x14ac:dyDescent="0.25">
      <c r="A470" s="203" t="s">
        <v>1548</v>
      </c>
      <c r="B470" s="202" t="s">
        <v>2364</v>
      </c>
      <c r="C470" s="203" t="s">
        <v>1554</v>
      </c>
      <c r="D470" s="202" t="s">
        <v>1555</v>
      </c>
      <c r="E470" s="202" t="s">
        <v>1553</v>
      </c>
      <c r="F470" s="202" t="s">
        <v>505</v>
      </c>
      <c r="G470" s="253">
        <v>34.1</v>
      </c>
      <c r="H470" s="361" t="s">
        <v>1400</v>
      </c>
      <c r="I470" s="359" t="s">
        <v>1379</v>
      </c>
      <c r="J470" s="359" t="s">
        <v>1380</v>
      </c>
      <c r="K470" s="359" t="s">
        <v>1391</v>
      </c>
      <c r="L470" s="359" t="s">
        <v>1392</v>
      </c>
      <c r="M470" s="368">
        <v>2010</v>
      </c>
      <c r="N470" s="205">
        <v>42444</v>
      </c>
      <c r="O470" s="203"/>
    </row>
    <row r="471" spans="1:15" ht="27.75" hidden="1" customHeight="1" x14ac:dyDescent="0.25">
      <c r="A471" s="203" t="s">
        <v>1548</v>
      </c>
      <c r="B471" s="202" t="s">
        <v>2364</v>
      </c>
      <c r="C471" s="203" t="s">
        <v>1554</v>
      </c>
      <c r="D471" s="202" t="s">
        <v>1555</v>
      </c>
      <c r="E471" s="202" t="s">
        <v>1553</v>
      </c>
      <c r="F471" s="202" t="s">
        <v>505</v>
      </c>
      <c r="G471" s="253">
        <v>9.9</v>
      </c>
      <c r="H471" s="361" t="s">
        <v>1400</v>
      </c>
      <c r="I471" s="359" t="s">
        <v>1382</v>
      </c>
      <c r="J471" s="359" t="s">
        <v>1380</v>
      </c>
      <c r="K471" s="359" t="s">
        <v>1391</v>
      </c>
      <c r="L471" s="359" t="s">
        <v>1392</v>
      </c>
      <c r="M471" s="368">
        <v>2010</v>
      </c>
      <c r="N471" s="205">
        <v>42444</v>
      </c>
      <c r="O471" s="203"/>
    </row>
    <row r="472" spans="1:15" ht="27.75" hidden="1" customHeight="1" x14ac:dyDescent="0.25">
      <c r="A472" s="203" t="s">
        <v>1548</v>
      </c>
      <c r="B472" s="202" t="s">
        <v>2364</v>
      </c>
      <c r="C472" s="203" t="s">
        <v>1554</v>
      </c>
      <c r="D472" s="202" t="s">
        <v>1555</v>
      </c>
      <c r="E472" s="202" t="s">
        <v>1553</v>
      </c>
      <c r="F472" s="202" t="s">
        <v>505</v>
      </c>
      <c r="G472" s="253">
        <v>4</v>
      </c>
      <c r="H472" s="361" t="s">
        <v>1400</v>
      </c>
      <c r="I472" s="359" t="s">
        <v>1383</v>
      </c>
      <c r="J472" s="359" t="s">
        <v>1380</v>
      </c>
      <c r="K472" s="359" t="s">
        <v>1391</v>
      </c>
      <c r="L472" s="359" t="s">
        <v>1392</v>
      </c>
      <c r="M472" s="368">
        <v>2010</v>
      </c>
      <c r="N472" s="205">
        <v>42444</v>
      </c>
      <c r="O472" s="203"/>
    </row>
    <row r="473" spans="1:15" ht="27.75" hidden="1" customHeight="1" x14ac:dyDescent="0.25">
      <c r="A473" s="203" t="s">
        <v>1548</v>
      </c>
      <c r="B473" s="202" t="s">
        <v>2364</v>
      </c>
      <c r="C473" s="203" t="s">
        <v>1554</v>
      </c>
      <c r="D473" s="202" t="s">
        <v>1555</v>
      </c>
      <c r="E473" s="202" t="s">
        <v>1553</v>
      </c>
      <c r="F473" s="202" t="s">
        <v>505</v>
      </c>
      <c r="G473" s="253">
        <v>1.2</v>
      </c>
      <c r="H473" s="361" t="s">
        <v>1400</v>
      </c>
      <c r="I473" s="359" t="s">
        <v>1384</v>
      </c>
      <c r="J473" s="359" t="s">
        <v>1380</v>
      </c>
      <c r="K473" s="359" t="s">
        <v>1391</v>
      </c>
      <c r="L473" s="359" t="s">
        <v>1392</v>
      </c>
      <c r="M473" s="368">
        <v>2010</v>
      </c>
      <c r="N473" s="205">
        <v>42444</v>
      </c>
      <c r="O473" s="203"/>
    </row>
    <row r="474" spans="1:15" ht="27.75" hidden="1" customHeight="1" x14ac:dyDescent="0.25">
      <c r="A474" s="203" t="s">
        <v>1548</v>
      </c>
      <c r="B474" s="202" t="s">
        <v>2364</v>
      </c>
      <c r="C474" s="203" t="s">
        <v>1554</v>
      </c>
      <c r="D474" s="202" t="s">
        <v>1555</v>
      </c>
      <c r="E474" s="202" t="s">
        <v>1553</v>
      </c>
      <c r="F474" s="202" t="s">
        <v>505</v>
      </c>
      <c r="G474" s="253" t="s">
        <v>515</v>
      </c>
      <c r="H474" s="361" t="s">
        <v>1400</v>
      </c>
      <c r="I474" s="359" t="s">
        <v>1385</v>
      </c>
      <c r="J474" s="359" t="s">
        <v>1380</v>
      </c>
      <c r="K474" s="359" t="s">
        <v>1391</v>
      </c>
      <c r="L474" s="359" t="s">
        <v>1392</v>
      </c>
      <c r="M474" s="368">
        <v>2010</v>
      </c>
      <c r="N474" s="205">
        <v>42444</v>
      </c>
      <c r="O474" s="203"/>
    </row>
    <row r="475" spans="1:15" ht="27.75" hidden="1" customHeight="1" x14ac:dyDescent="0.25">
      <c r="A475" s="203" t="s">
        <v>1548</v>
      </c>
      <c r="B475" s="202" t="s">
        <v>2364</v>
      </c>
      <c r="C475" s="203" t="s">
        <v>1556</v>
      </c>
      <c r="D475" s="202" t="s">
        <v>641</v>
      </c>
      <c r="E475" s="202" t="s">
        <v>1557</v>
      </c>
      <c r="F475" s="202" t="s">
        <v>475</v>
      </c>
      <c r="G475" s="253">
        <v>42.2</v>
      </c>
      <c r="H475" s="361" t="s">
        <v>1414</v>
      </c>
      <c r="I475" s="359" t="s">
        <v>1407</v>
      </c>
      <c r="J475" s="358">
        <v>0.3</v>
      </c>
      <c r="K475" s="359" t="s">
        <v>1113</v>
      </c>
      <c r="L475" s="359" t="s">
        <v>1392</v>
      </c>
      <c r="M475" s="368">
        <v>1988</v>
      </c>
      <c r="N475" s="207" t="s">
        <v>1558</v>
      </c>
      <c r="O475" s="203"/>
    </row>
    <row r="476" spans="1:15" ht="27.75" hidden="1" customHeight="1" x14ac:dyDescent="0.25">
      <c r="A476" s="203" t="s">
        <v>1548</v>
      </c>
      <c r="B476" s="203" t="s">
        <v>2364</v>
      </c>
      <c r="C476" s="203" t="s">
        <v>1559</v>
      </c>
      <c r="D476" s="203" t="s">
        <v>1560</v>
      </c>
      <c r="E476" s="203" t="s">
        <v>1430</v>
      </c>
      <c r="F476" s="203" t="s">
        <v>505</v>
      </c>
      <c r="G476" s="257">
        <v>0.89</v>
      </c>
      <c r="H476" s="361" t="s">
        <v>1400</v>
      </c>
      <c r="I476" s="361" t="s">
        <v>1379</v>
      </c>
      <c r="J476" s="275">
        <v>0.95</v>
      </c>
      <c r="K476" s="361" t="s">
        <v>1391</v>
      </c>
      <c r="L476" s="361" t="s">
        <v>1392</v>
      </c>
      <c r="M476" s="370">
        <v>2010</v>
      </c>
      <c r="N476" s="207">
        <v>43881</v>
      </c>
      <c r="O476" s="223" t="s">
        <v>1561</v>
      </c>
    </row>
    <row r="477" spans="1:15" ht="27.75" hidden="1" customHeight="1" x14ac:dyDescent="0.25">
      <c r="A477" s="203" t="s">
        <v>1548</v>
      </c>
      <c r="B477" s="203" t="s">
        <v>2364</v>
      </c>
      <c r="C477" s="203" t="s">
        <v>1559</v>
      </c>
      <c r="D477" s="203" t="s">
        <v>1560</v>
      </c>
      <c r="E477" s="203" t="s">
        <v>1430</v>
      </c>
      <c r="F477" s="203" t="s">
        <v>505</v>
      </c>
      <c r="G477" s="257">
        <v>0.18</v>
      </c>
      <c r="H477" s="361" t="s">
        <v>1400</v>
      </c>
      <c r="I477" s="361" t="s">
        <v>1382</v>
      </c>
      <c r="J477" s="275">
        <v>0.95</v>
      </c>
      <c r="K477" s="361" t="s">
        <v>1391</v>
      </c>
      <c r="L477" s="361" t="s">
        <v>1392</v>
      </c>
      <c r="M477" s="370">
        <v>2010</v>
      </c>
      <c r="N477" s="207">
        <v>43881</v>
      </c>
      <c r="O477" s="223" t="s">
        <v>1561</v>
      </c>
    </row>
    <row r="478" spans="1:15" ht="27.75" hidden="1" customHeight="1" x14ac:dyDescent="0.25">
      <c r="A478" s="203" t="s">
        <v>1548</v>
      </c>
      <c r="B478" s="203" t="s">
        <v>2364</v>
      </c>
      <c r="C478" s="203" t="s">
        <v>1559</v>
      </c>
      <c r="D478" s="203" t="s">
        <v>1560</v>
      </c>
      <c r="E478" s="203" t="s">
        <v>1430</v>
      </c>
      <c r="F478" s="203" t="s">
        <v>505</v>
      </c>
      <c r="G478" s="257">
        <v>0.05</v>
      </c>
      <c r="H478" s="361" t="s">
        <v>1400</v>
      </c>
      <c r="I478" s="361" t="s">
        <v>1383</v>
      </c>
      <c r="J478" s="275">
        <v>0.95</v>
      </c>
      <c r="K478" s="361" t="s">
        <v>1391</v>
      </c>
      <c r="L478" s="361" t="s">
        <v>1392</v>
      </c>
      <c r="M478" s="370">
        <v>2010</v>
      </c>
      <c r="N478" s="207">
        <v>43881</v>
      </c>
      <c r="O478" s="223" t="s">
        <v>1561</v>
      </c>
    </row>
    <row r="479" spans="1:15" ht="27.75" hidden="1" customHeight="1" x14ac:dyDescent="0.25">
      <c r="A479" s="203" t="s">
        <v>1548</v>
      </c>
      <c r="B479" s="203" t="s">
        <v>2364</v>
      </c>
      <c r="C479" s="203" t="s">
        <v>1559</v>
      </c>
      <c r="D479" s="203" t="s">
        <v>1560</v>
      </c>
      <c r="E479" s="203" t="s">
        <v>1430</v>
      </c>
      <c r="F479" s="203" t="s">
        <v>505</v>
      </c>
      <c r="G479" s="257">
        <v>0.01</v>
      </c>
      <c r="H479" s="361" t="s">
        <v>1400</v>
      </c>
      <c r="I479" s="361" t="s">
        <v>1384</v>
      </c>
      <c r="J479" s="275">
        <v>0.95</v>
      </c>
      <c r="K479" s="361" t="s">
        <v>1391</v>
      </c>
      <c r="L479" s="361" t="s">
        <v>1392</v>
      </c>
      <c r="M479" s="370">
        <v>2010</v>
      </c>
      <c r="N479" s="207">
        <v>43881</v>
      </c>
      <c r="O479" s="223" t="s">
        <v>1561</v>
      </c>
    </row>
    <row r="480" spans="1:15" ht="27.75" hidden="1" customHeight="1" x14ac:dyDescent="0.25">
      <c r="A480" s="203" t="s">
        <v>1548</v>
      </c>
      <c r="B480" s="203" t="s">
        <v>2364</v>
      </c>
      <c r="C480" s="203" t="s">
        <v>1559</v>
      </c>
      <c r="D480" s="203" t="s">
        <v>1560</v>
      </c>
      <c r="E480" s="203" t="s">
        <v>1430</v>
      </c>
      <c r="F480" s="203" t="s">
        <v>505</v>
      </c>
      <c r="G480" s="257" t="s">
        <v>515</v>
      </c>
      <c r="H480" s="361" t="s">
        <v>1400</v>
      </c>
      <c r="I480" s="361" t="s">
        <v>1385</v>
      </c>
      <c r="J480" s="275">
        <v>0.95</v>
      </c>
      <c r="K480" s="361" t="s">
        <v>1391</v>
      </c>
      <c r="L480" s="361" t="s">
        <v>1392</v>
      </c>
      <c r="M480" s="370">
        <v>2010</v>
      </c>
      <c r="N480" s="207">
        <v>43881</v>
      </c>
      <c r="O480" s="223" t="s">
        <v>1561</v>
      </c>
    </row>
    <row r="481" spans="1:15" ht="27.75" hidden="1" customHeight="1" x14ac:dyDescent="0.25">
      <c r="A481" s="203" t="s">
        <v>1548</v>
      </c>
      <c r="B481" s="203" t="s">
        <v>2364</v>
      </c>
      <c r="C481" s="203" t="s">
        <v>1559</v>
      </c>
      <c r="D481" s="203" t="s">
        <v>1562</v>
      </c>
      <c r="E481" s="203" t="s">
        <v>1399</v>
      </c>
      <c r="F481" s="203" t="s">
        <v>505</v>
      </c>
      <c r="G481" s="257">
        <v>0.32900000000000001</v>
      </c>
      <c r="H481" s="361" t="s">
        <v>1400</v>
      </c>
      <c r="I481" s="203" t="s">
        <v>1379</v>
      </c>
      <c r="J481" s="275">
        <v>0.88</v>
      </c>
      <c r="K481" s="361" t="s">
        <v>1391</v>
      </c>
      <c r="L481" s="361" t="s">
        <v>1392</v>
      </c>
      <c r="M481" s="370">
        <v>2010</v>
      </c>
      <c r="N481" s="207">
        <v>43881</v>
      </c>
      <c r="O481" s="223" t="s">
        <v>1563</v>
      </c>
    </row>
    <row r="482" spans="1:15" ht="27.75" hidden="1" customHeight="1" x14ac:dyDescent="0.25">
      <c r="A482" s="203" t="s">
        <v>1548</v>
      </c>
      <c r="B482" s="203" t="s">
        <v>2364</v>
      </c>
      <c r="C482" s="203" t="s">
        <v>1559</v>
      </c>
      <c r="D482" s="203" t="s">
        <v>1562</v>
      </c>
      <c r="E482" s="203" t="s">
        <v>1399</v>
      </c>
      <c r="F482" s="203" t="s">
        <v>505</v>
      </c>
      <c r="G482" s="257">
        <v>6.4000000000000001E-2</v>
      </c>
      <c r="H482" s="361" t="s">
        <v>1400</v>
      </c>
      <c r="I482" s="203" t="s">
        <v>1382</v>
      </c>
      <c r="J482" s="275">
        <v>0.88</v>
      </c>
      <c r="K482" s="361" t="s">
        <v>1391</v>
      </c>
      <c r="L482" s="361" t="s">
        <v>1392</v>
      </c>
      <c r="M482" s="370">
        <v>2010</v>
      </c>
      <c r="N482" s="207">
        <v>43881</v>
      </c>
      <c r="O482" s="223" t="s">
        <v>1563</v>
      </c>
    </row>
    <row r="483" spans="1:15" ht="27.75" hidden="1" customHeight="1" x14ac:dyDescent="0.25">
      <c r="A483" s="203" t="s">
        <v>1548</v>
      </c>
      <c r="B483" s="203" t="s">
        <v>2364</v>
      </c>
      <c r="C483" s="203" t="s">
        <v>1559</v>
      </c>
      <c r="D483" s="203" t="s">
        <v>1562</v>
      </c>
      <c r="E483" s="203" t="s">
        <v>1399</v>
      </c>
      <c r="F483" s="203" t="s">
        <v>505</v>
      </c>
      <c r="G483" s="257">
        <v>0.02</v>
      </c>
      <c r="H483" s="361" t="s">
        <v>1400</v>
      </c>
      <c r="I483" s="203" t="s">
        <v>1383</v>
      </c>
      <c r="J483" s="275">
        <v>0.88</v>
      </c>
      <c r="K483" s="361" t="s">
        <v>1391</v>
      </c>
      <c r="L483" s="361" t="s">
        <v>1392</v>
      </c>
      <c r="M483" s="370">
        <v>2010</v>
      </c>
      <c r="N483" s="207">
        <v>43881</v>
      </c>
      <c r="O483" s="223" t="s">
        <v>1563</v>
      </c>
    </row>
    <row r="484" spans="1:15" ht="27.75" hidden="1" customHeight="1" x14ac:dyDescent="0.25">
      <c r="A484" s="203" t="s">
        <v>1548</v>
      </c>
      <c r="B484" s="203" t="s">
        <v>2364</v>
      </c>
      <c r="C484" s="203" t="s">
        <v>1559</v>
      </c>
      <c r="D484" s="203" t="s">
        <v>1562</v>
      </c>
      <c r="E484" s="203" t="s">
        <v>1399</v>
      </c>
      <c r="F484" s="203" t="s">
        <v>505</v>
      </c>
      <c r="G484" s="257">
        <v>5.0000000000000001E-3</v>
      </c>
      <c r="H484" s="361" t="s">
        <v>1400</v>
      </c>
      <c r="I484" s="203" t="s">
        <v>1384</v>
      </c>
      <c r="J484" s="275">
        <v>0.88</v>
      </c>
      <c r="K484" s="361" t="s">
        <v>1391</v>
      </c>
      <c r="L484" s="361" t="s">
        <v>1392</v>
      </c>
      <c r="M484" s="370">
        <v>2010</v>
      </c>
      <c r="N484" s="207">
        <v>43881</v>
      </c>
      <c r="O484" s="223" t="s">
        <v>1563</v>
      </c>
    </row>
    <row r="485" spans="1:15" ht="27.75" hidden="1" customHeight="1" x14ac:dyDescent="0.25">
      <c r="A485" s="203" t="s">
        <v>1548</v>
      </c>
      <c r="B485" s="203" t="s">
        <v>2364</v>
      </c>
      <c r="C485" s="203" t="s">
        <v>1559</v>
      </c>
      <c r="D485" s="203" t="s">
        <v>1562</v>
      </c>
      <c r="E485" s="203" t="s">
        <v>1399</v>
      </c>
      <c r="F485" s="203" t="s">
        <v>505</v>
      </c>
      <c r="G485" s="257" t="s">
        <v>515</v>
      </c>
      <c r="H485" s="361" t="s">
        <v>1400</v>
      </c>
      <c r="I485" s="203" t="s">
        <v>1385</v>
      </c>
      <c r="J485" s="275">
        <v>0.88</v>
      </c>
      <c r="K485" s="361" t="s">
        <v>1391</v>
      </c>
      <c r="L485" s="361" t="s">
        <v>1392</v>
      </c>
      <c r="M485" s="370">
        <v>2010</v>
      </c>
      <c r="N485" s="207">
        <v>43881</v>
      </c>
      <c r="O485" s="223" t="s">
        <v>1563</v>
      </c>
    </row>
    <row r="486" spans="1:15" ht="27.75" hidden="1" customHeight="1" x14ac:dyDescent="0.25">
      <c r="A486" s="203" t="s">
        <v>1548</v>
      </c>
      <c r="B486" s="203" t="s">
        <v>2364</v>
      </c>
      <c r="C486" s="203" t="s">
        <v>1559</v>
      </c>
      <c r="D486" s="203" t="s">
        <v>1564</v>
      </c>
      <c r="E486" s="203" t="s">
        <v>1399</v>
      </c>
      <c r="F486" s="203" t="s">
        <v>505</v>
      </c>
      <c r="G486" s="371">
        <v>4.48E-2</v>
      </c>
      <c r="H486" s="361" t="s">
        <v>1400</v>
      </c>
      <c r="I486" s="361" t="s">
        <v>1379</v>
      </c>
      <c r="J486" s="275">
        <v>0.84</v>
      </c>
      <c r="K486" s="361" t="s">
        <v>1391</v>
      </c>
      <c r="L486" s="361" t="s">
        <v>1392</v>
      </c>
      <c r="M486" s="370">
        <v>2010</v>
      </c>
      <c r="N486" s="207">
        <v>43881</v>
      </c>
      <c r="O486" s="223" t="s">
        <v>1565</v>
      </c>
    </row>
    <row r="487" spans="1:15" ht="27.75" hidden="1" customHeight="1" x14ac:dyDescent="0.25">
      <c r="A487" s="203" t="s">
        <v>1548</v>
      </c>
      <c r="B487" s="203" t="s">
        <v>2364</v>
      </c>
      <c r="C487" s="203" t="s">
        <v>1559</v>
      </c>
      <c r="D487" s="203" t="s">
        <v>1564</v>
      </c>
      <c r="E487" s="203" t="s">
        <v>1399</v>
      </c>
      <c r="F487" s="203" t="s">
        <v>505</v>
      </c>
      <c r="G487" s="371">
        <v>7.1999999999999998E-3</v>
      </c>
      <c r="H487" s="361" t="s">
        <v>1400</v>
      </c>
      <c r="I487" s="361" t="s">
        <v>1382</v>
      </c>
      <c r="J487" s="275">
        <v>0.84</v>
      </c>
      <c r="K487" s="361" t="s">
        <v>1391</v>
      </c>
      <c r="L487" s="361" t="s">
        <v>1392</v>
      </c>
      <c r="M487" s="370">
        <v>2010</v>
      </c>
      <c r="N487" s="207">
        <v>43881</v>
      </c>
      <c r="O487" s="223" t="s">
        <v>1565</v>
      </c>
    </row>
    <row r="488" spans="1:15" ht="27.75" hidden="1" customHeight="1" x14ac:dyDescent="0.25">
      <c r="A488" s="203" t="s">
        <v>1548</v>
      </c>
      <c r="B488" s="203" t="s">
        <v>2364</v>
      </c>
      <c r="C488" s="203" t="s">
        <v>1559</v>
      </c>
      <c r="D488" s="203" t="s">
        <v>1564</v>
      </c>
      <c r="E488" s="203" t="s">
        <v>1399</v>
      </c>
      <c r="F488" s="203" t="s">
        <v>505</v>
      </c>
      <c r="G488" s="371">
        <v>2.2000000000000001E-3</v>
      </c>
      <c r="H488" s="361" t="s">
        <v>1400</v>
      </c>
      <c r="I488" s="361" t="s">
        <v>1383</v>
      </c>
      <c r="J488" s="275">
        <v>0.84</v>
      </c>
      <c r="K488" s="361" t="s">
        <v>1391</v>
      </c>
      <c r="L488" s="361" t="s">
        <v>1392</v>
      </c>
      <c r="M488" s="370">
        <v>2010</v>
      </c>
      <c r="N488" s="207">
        <v>43881</v>
      </c>
      <c r="O488" s="223" t="s">
        <v>1565</v>
      </c>
    </row>
    <row r="489" spans="1:15" ht="27.75" hidden="1" customHeight="1" x14ac:dyDescent="0.25">
      <c r="A489" s="203" t="s">
        <v>1548</v>
      </c>
      <c r="B489" s="203" t="s">
        <v>2364</v>
      </c>
      <c r="C489" s="203" t="s">
        <v>1559</v>
      </c>
      <c r="D489" s="203" t="s">
        <v>1564</v>
      </c>
      <c r="E489" s="203" t="s">
        <v>1399</v>
      </c>
      <c r="F489" s="203" t="s">
        <v>505</v>
      </c>
      <c r="G489" s="371">
        <v>2.9999999999999997E-4</v>
      </c>
      <c r="H489" s="361" t="s">
        <v>1400</v>
      </c>
      <c r="I489" s="361" t="s">
        <v>1384</v>
      </c>
      <c r="J489" s="275">
        <v>0.84</v>
      </c>
      <c r="K489" s="361" t="s">
        <v>1391</v>
      </c>
      <c r="L489" s="361" t="s">
        <v>1392</v>
      </c>
      <c r="M489" s="370">
        <v>2010</v>
      </c>
      <c r="N489" s="207">
        <v>43881</v>
      </c>
      <c r="O489" s="223" t="s">
        <v>1565</v>
      </c>
    </row>
    <row r="490" spans="1:15" ht="27.75" hidden="1" customHeight="1" x14ac:dyDescent="0.25">
      <c r="A490" s="203" t="s">
        <v>1548</v>
      </c>
      <c r="B490" s="203" t="s">
        <v>2364</v>
      </c>
      <c r="C490" s="203" t="s">
        <v>1559</v>
      </c>
      <c r="D490" s="203" t="s">
        <v>1564</v>
      </c>
      <c r="E490" s="203" t="s">
        <v>1399</v>
      </c>
      <c r="F490" s="203" t="s">
        <v>505</v>
      </c>
      <c r="G490" s="257" t="s">
        <v>515</v>
      </c>
      <c r="H490" s="361" t="s">
        <v>1400</v>
      </c>
      <c r="I490" s="361" t="s">
        <v>1385</v>
      </c>
      <c r="J490" s="275">
        <v>0.84</v>
      </c>
      <c r="K490" s="361" t="s">
        <v>1391</v>
      </c>
      <c r="L490" s="361" t="s">
        <v>1392</v>
      </c>
      <c r="M490" s="370">
        <v>2010</v>
      </c>
      <c r="N490" s="207">
        <v>43881</v>
      </c>
      <c r="O490" s="223" t="s">
        <v>1565</v>
      </c>
    </row>
    <row r="491" spans="1:15" ht="27.75" hidden="1" customHeight="1" x14ac:dyDescent="0.25">
      <c r="A491" s="203" t="s">
        <v>1548</v>
      </c>
      <c r="B491" s="203" t="s">
        <v>2364</v>
      </c>
      <c r="C491" s="203" t="s">
        <v>1559</v>
      </c>
      <c r="D491" s="203" t="s">
        <v>1566</v>
      </c>
      <c r="E491" s="203" t="s">
        <v>1399</v>
      </c>
      <c r="F491" s="203" t="s">
        <v>505</v>
      </c>
      <c r="G491" s="371">
        <v>0.1711</v>
      </c>
      <c r="H491" s="361" t="s">
        <v>1400</v>
      </c>
      <c r="I491" s="361" t="s">
        <v>1379</v>
      </c>
      <c r="J491" s="275">
        <v>0.75</v>
      </c>
      <c r="K491" s="361" t="s">
        <v>1391</v>
      </c>
      <c r="L491" s="361" t="s">
        <v>1392</v>
      </c>
      <c r="M491" s="370">
        <v>2010</v>
      </c>
      <c r="N491" s="207">
        <v>43881</v>
      </c>
      <c r="O491" s="223" t="s">
        <v>1565</v>
      </c>
    </row>
    <row r="492" spans="1:15" ht="27.75" hidden="1" customHeight="1" x14ac:dyDescent="0.25">
      <c r="A492" s="203" t="s">
        <v>1548</v>
      </c>
      <c r="B492" s="203" t="s">
        <v>2364</v>
      </c>
      <c r="C492" s="203" t="s">
        <v>1559</v>
      </c>
      <c r="D492" s="203" t="s">
        <v>1566</v>
      </c>
      <c r="E492" s="203" t="s">
        <v>1399</v>
      </c>
      <c r="F492" s="203" t="s">
        <v>505</v>
      </c>
      <c r="G492" s="371">
        <v>3.0800000000000001E-2</v>
      </c>
      <c r="H492" s="361" t="s">
        <v>1400</v>
      </c>
      <c r="I492" s="361" t="s">
        <v>1382</v>
      </c>
      <c r="J492" s="275">
        <v>0.75</v>
      </c>
      <c r="K492" s="361" t="s">
        <v>1391</v>
      </c>
      <c r="L492" s="361" t="s">
        <v>1392</v>
      </c>
      <c r="M492" s="370">
        <v>2010</v>
      </c>
      <c r="N492" s="207">
        <v>43881</v>
      </c>
      <c r="O492" s="223" t="s">
        <v>1565</v>
      </c>
    </row>
    <row r="493" spans="1:15" ht="27.75" hidden="1" customHeight="1" x14ac:dyDescent="0.25">
      <c r="A493" s="203" t="s">
        <v>1548</v>
      </c>
      <c r="B493" s="203" t="s">
        <v>2364</v>
      </c>
      <c r="C493" s="203" t="s">
        <v>1559</v>
      </c>
      <c r="D493" s="203" t="s">
        <v>1566</v>
      </c>
      <c r="E493" s="203" t="s">
        <v>1399</v>
      </c>
      <c r="F493" s="203" t="s">
        <v>505</v>
      </c>
      <c r="G493" s="371">
        <v>9.5999999999999992E-3</v>
      </c>
      <c r="H493" s="361" t="s">
        <v>1400</v>
      </c>
      <c r="I493" s="361" t="s">
        <v>1383</v>
      </c>
      <c r="J493" s="275">
        <v>0.75</v>
      </c>
      <c r="K493" s="361" t="s">
        <v>1391</v>
      </c>
      <c r="L493" s="361" t="s">
        <v>1392</v>
      </c>
      <c r="M493" s="370">
        <v>2010</v>
      </c>
      <c r="N493" s="207">
        <v>43881</v>
      </c>
      <c r="O493" s="223" t="s">
        <v>1565</v>
      </c>
    </row>
    <row r="494" spans="1:15" ht="27.75" hidden="1" customHeight="1" x14ac:dyDescent="0.25">
      <c r="A494" s="203" t="s">
        <v>1548</v>
      </c>
      <c r="B494" s="203" t="s">
        <v>2364</v>
      </c>
      <c r="C494" s="203" t="s">
        <v>1559</v>
      </c>
      <c r="D494" s="203" t="s">
        <v>1566</v>
      </c>
      <c r="E494" s="203" t="s">
        <v>1399</v>
      </c>
      <c r="F494" s="203" t="s">
        <v>505</v>
      </c>
      <c r="G494" s="371">
        <v>3.0999999999999999E-3</v>
      </c>
      <c r="H494" s="361" t="s">
        <v>1400</v>
      </c>
      <c r="I494" s="361" t="s">
        <v>1384</v>
      </c>
      <c r="J494" s="275">
        <v>0.75</v>
      </c>
      <c r="K494" s="361" t="s">
        <v>1391</v>
      </c>
      <c r="L494" s="361" t="s">
        <v>1392</v>
      </c>
      <c r="M494" s="370">
        <v>2010</v>
      </c>
      <c r="N494" s="207">
        <v>43881</v>
      </c>
      <c r="O494" s="223" t="s">
        <v>1565</v>
      </c>
    </row>
    <row r="495" spans="1:15" ht="27.75" hidden="1" customHeight="1" x14ac:dyDescent="0.25">
      <c r="A495" s="203" t="s">
        <v>1548</v>
      </c>
      <c r="B495" s="203" t="s">
        <v>2364</v>
      </c>
      <c r="C495" s="203" t="s">
        <v>1559</v>
      </c>
      <c r="D495" s="203" t="s">
        <v>1566</v>
      </c>
      <c r="E495" s="203" t="s">
        <v>1399</v>
      </c>
      <c r="F495" s="203" t="s">
        <v>505</v>
      </c>
      <c r="G495" s="371" t="s">
        <v>515</v>
      </c>
      <c r="H495" s="361" t="s">
        <v>1400</v>
      </c>
      <c r="I495" s="361" t="s">
        <v>1385</v>
      </c>
      <c r="J495" s="275">
        <v>0.75</v>
      </c>
      <c r="K495" s="361" t="s">
        <v>1391</v>
      </c>
      <c r="L495" s="361" t="s">
        <v>1392</v>
      </c>
      <c r="M495" s="370">
        <v>2010</v>
      </c>
      <c r="N495" s="207">
        <v>43881</v>
      </c>
      <c r="O495" s="223" t="s">
        <v>1565</v>
      </c>
    </row>
    <row r="496" spans="1:15" ht="27.75" hidden="1" customHeight="1" x14ac:dyDescent="0.25">
      <c r="A496" s="203" t="s">
        <v>1548</v>
      </c>
      <c r="B496" s="203" t="s">
        <v>2364</v>
      </c>
      <c r="C496" s="203" t="s">
        <v>1559</v>
      </c>
      <c r="D496" s="203" t="s">
        <v>1567</v>
      </c>
      <c r="E496" s="203" t="s">
        <v>1399</v>
      </c>
      <c r="F496" s="203" t="s">
        <v>505</v>
      </c>
      <c r="G496" s="371">
        <v>7.9699999999999993E-2</v>
      </c>
      <c r="H496" s="361" t="s">
        <v>1400</v>
      </c>
      <c r="I496" s="361" t="s">
        <v>1379</v>
      </c>
      <c r="J496" s="275">
        <v>0.92</v>
      </c>
      <c r="K496" s="361" t="s">
        <v>1391</v>
      </c>
      <c r="L496" s="361" t="s">
        <v>1392</v>
      </c>
      <c r="M496" s="370">
        <v>2010</v>
      </c>
      <c r="N496" s="207">
        <v>43881</v>
      </c>
      <c r="O496" s="223" t="s">
        <v>1561</v>
      </c>
    </row>
    <row r="497" spans="1:15" ht="27.75" hidden="1" customHeight="1" x14ac:dyDescent="0.25">
      <c r="A497" s="203" t="s">
        <v>1548</v>
      </c>
      <c r="B497" s="203" t="s">
        <v>2364</v>
      </c>
      <c r="C497" s="203" t="s">
        <v>1559</v>
      </c>
      <c r="D497" s="203" t="s">
        <v>1567</v>
      </c>
      <c r="E497" s="203" t="s">
        <v>1399</v>
      </c>
      <c r="F497" s="203" t="s">
        <v>505</v>
      </c>
      <c r="G497" s="371">
        <v>1.38E-2</v>
      </c>
      <c r="H497" s="361" t="s">
        <v>1400</v>
      </c>
      <c r="I497" s="361" t="s">
        <v>1382</v>
      </c>
      <c r="J497" s="275">
        <v>0.92</v>
      </c>
      <c r="K497" s="361" t="s">
        <v>1391</v>
      </c>
      <c r="L497" s="361" t="s">
        <v>1392</v>
      </c>
      <c r="M497" s="370">
        <v>2010</v>
      </c>
      <c r="N497" s="207">
        <v>43881</v>
      </c>
      <c r="O497" s="223" t="s">
        <v>1561</v>
      </c>
    </row>
    <row r="498" spans="1:15" ht="27.75" hidden="1" customHeight="1" x14ac:dyDescent="0.25">
      <c r="A498" s="203" t="s">
        <v>1548</v>
      </c>
      <c r="B498" s="203" t="s">
        <v>2364</v>
      </c>
      <c r="C498" s="203" t="s">
        <v>1559</v>
      </c>
      <c r="D498" s="203" t="s">
        <v>1567</v>
      </c>
      <c r="E498" s="203" t="s">
        <v>1399</v>
      </c>
      <c r="F498" s="203" t="s">
        <v>505</v>
      </c>
      <c r="G498" s="371">
        <v>4.1000000000000003E-3</v>
      </c>
      <c r="H498" s="361" t="s">
        <v>1400</v>
      </c>
      <c r="I498" s="361" t="s">
        <v>1383</v>
      </c>
      <c r="J498" s="275">
        <v>0.92</v>
      </c>
      <c r="K498" s="361" t="s">
        <v>1391</v>
      </c>
      <c r="L498" s="361" t="s">
        <v>1392</v>
      </c>
      <c r="M498" s="370">
        <v>2010</v>
      </c>
      <c r="N498" s="207">
        <v>43881</v>
      </c>
      <c r="O498" s="223" t="s">
        <v>1561</v>
      </c>
    </row>
    <row r="499" spans="1:15" ht="27.75" hidden="1" customHeight="1" x14ac:dyDescent="0.25">
      <c r="A499" s="203" t="s">
        <v>1548</v>
      </c>
      <c r="B499" s="203" t="s">
        <v>2364</v>
      </c>
      <c r="C499" s="203" t="s">
        <v>1559</v>
      </c>
      <c r="D499" s="203" t="s">
        <v>1567</v>
      </c>
      <c r="E499" s="203" t="s">
        <v>1399</v>
      </c>
      <c r="F499" s="203" t="s">
        <v>505</v>
      </c>
      <c r="G499" s="257">
        <v>1E-3</v>
      </c>
      <c r="H499" s="361" t="s">
        <v>1400</v>
      </c>
      <c r="I499" s="361" t="s">
        <v>1384</v>
      </c>
      <c r="J499" s="275">
        <v>0.92</v>
      </c>
      <c r="K499" s="361" t="s">
        <v>1391</v>
      </c>
      <c r="L499" s="361" t="s">
        <v>1392</v>
      </c>
      <c r="M499" s="370">
        <v>2010</v>
      </c>
      <c r="N499" s="207">
        <v>43881</v>
      </c>
      <c r="O499" s="223" t="s">
        <v>1561</v>
      </c>
    </row>
    <row r="500" spans="1:15" ht="27.75" hidden="1" customHeight="1" x14ac:dyDescent="0.25">
      <c r="A500" s="203" t="s">
        <v>1548</v>
      </c>
      <c r="B500" s="203" t="s">
        <v>2364</v>
      </c>
      <c r="C500" s="203" t="s">
        <v>1559</v>
      </c>
      <c r="D500" s="203" t="s">
        <v>1567</v>
      </c>
      <c r="E500" s="203" t="s">
        <v>1399</v>
      </c>
      <c r="F500" s="203" t="s">
        <v>505</v>
      </c>
      <c r="G500" s="257" t="s">
        <v>515</v>
      </c>
      <c r="H500" s="361" t="s">
        <v>1400</v>
      </c>
      <c r="I500" s="361" t="s">
        <v>1385</v>
      </c>
      <c r="J500" s="275">
        <v>0.92</v>
      </c>
      <c r="K500" s="361" t="s">
        <v>1391</v>
      </c>
      <c r="L500" s="361" t="s">
        <v>1392</v>
      </c>
      <c r="M500" s="370">
        <v>2010</v>
      </c>
      <c r="N500" s="207">
        <v>43881</v>
      </c>
      <c r="O500" s="223" t="s">
        <v>1561</v>
      </c>
    </row>
    <row r="501" spans="1:15" ht="27.75" hidden="1" customHeight="1" x14ac:dyDescent="0.25">
      <c r="A501" s="203" t="s">
        <v>1548</v>
      </c>
      <c r="B501" s="202" t="s">
        <v>2364</v>
      </c>
      <c r="C501" s="203" t="s">
        <v>1568</v>
      </c>
      <c r="D501" s="202" t="s">
        <v>1569</v>
      </c>
      <c r="E501" s="202" t="s">
        <v>1557</v>
      </c>
      <c r="F501" s="202" t="s">
        <v>475</v>
      </c>
      <c r="G501" s="253">
        <v>108</v>
      </c>
      <c r="H501" s="361" t="s">
        <v>1400</v>
      </c>
      <c r="I501" s="359" t="s">
        <v>1379</v>
      </c>
      <c r="J501" s="274">
        <v>0.38</v>
      </c>
      <c r="K501" s="359" t="s">
        <v>1391</v>
      </c>
      <c r="L501" s="359" t="s">
        <v>1392</v>
      </c>
      <c r="M501" s="368">
        <v>2010</v>
      </c>
      <c r="N501" s="205">
        <v>43627</v>
      </c>
      <c r="O501" s="203" t="s">
        <v>1537</v>
      </c>
    </row>
    <row r="502" spans="1:15" ht="27.75" hidden="1" customHeight="1" x14ac:dyDescent="0.25">
      <c r="A502" s="203" t="s">
        <v>1548</v>
      </c>
      <c r="B502" s="202" t="s">
        <v>2364</v>
      </c>
      <c r="C502" s="203" t="s">
        <v>1568</v>
      </c>
      <c r="D502" s="202" t="s">
        <v>1569</v>
      </c>
      <c r="E502" s="202" t="s">
        <v>1557</v>
      </c>
      <c r="F502" s="202" t="s">
        <v>475</v>
      </c>
      <c r="G502" s="253">
        <v>21</v>
      </c>
      <c r="H502" s="361" t="s">
        <v>1400</v>
      </c>
      <c r="I502" s="359" t="s">
        <v>1382</v>
      </c>
      <c r="J502" s="274">
        <v>0.38</v>
      </c>
      <c r="K502" s="359" t="s">
        <v>1391</v>
      </c>
      <c r="L502" s="359" t="s">
        <v>1392</v>
      </c>
      <c r="M502" s="368">
        <v>2010</v>
      </c>
      <c r="N502" s="205">
        <v>43627</v>
      </c>
      <c r="O502" s="203" t="s">
        <v>1537</v>
      </c>
    </row>
    <row r="503" spans="1:15" ht="27.75" hidden="1" customHeight="1" x14ac:dyDescent="0.25">
      <c r="A503" s="203" t="s">
        <v>1548</v>
      </c>
      <c r="B503" s="202" t="s">
        <v>2364</v>
      </c>
      <c r="C503" s="203" t="s">
        <v>1568</v>
      </c>
      <c r="D503" s="202" t="s">
        <v>1569</v>
      </c>
      <c r="E503" s="202" t="s">
        <v>1557</v>
      </c>
      <c r="F503" s="202" t="s">
        <v>475</v>
      </c>
      <c r="G503" s="253">
        <v>3.6</v>
      </c>
      <c r="H503" s="361" t="s">
        <v>1400</v>
      </c>
      <c r="I503" s="359" t="s">
        <v>1383</v>
      </c>
      <c r="J503" s="274">
        <v>0.38</v>
      </c>
      <c r="K503" s="359" t="s">
        <v>1391</v>
      </c>
      <c r="L503" s="359" t="s">
        <v>1392</v>
      </c>
      <c r="M503" s="368">
        <v>2010</v>
      </c>
      <c r="N503" s="205">
        <v>43627</v>
      </c>
      <c r="O503" s="203" t="s">
        <v>1537</v>
      </c>
    </row>
    <row r="504" spans="1:15" ht="27.75" hidden="1" customHeight="1" x14ac:dyDescent="0.25">
      <c r="A504" s="203" t="s">
        <v>1548</v>
      </c>
      <c r="B504" s="202" t="s">
        <v>2364</v>
      </c>
      <c r="C504" s="203" t="s">
        <v>1568</v>
      </c>
      <c r="D504" s="202" t="s">
        <v>1569</v>
      </c>
      <c r="E504" s="202" t="s">
        <v>1557</v>
      </c>
      <c r="F504" s="202" t="s">
        <v>475</v>
      </c>
      <c r="G504" s="253">
        <v>0.45</v>
      </c>
      <c r="H504" s="361" t="s">
        <v>1400</v>
      </c>
      <c r="I504" s="359" t="s">
        <v>1384</v>
      </c>
      <c r="J504" s="274">
        <v>0.38</v>
      </c>
      <c r="K504" s="359" t="s">
        <v>1391</v>
      </c>
      <c r="L504" s="359" t="s">
        <v>1392</v>
      </c>
      <c r="M504" s="368">
        <v>2010</v>
      </c>
      <c r="N504" s="205">
        <v>43627</v>
      </c>
      <c r="O504" s="203" t="s">
        <v>1537</v>
      </c>
    </row>
    <row r="505" spans="1:15" ht="27.75" hidden="1" customHeight="1" x14ac:dyDescent="0.25">
      <c r="A505" s="203" t="s">
        <v>1548</v>
      </c>
      <c r="B505" s="202" t="s">
        <v>2364</v>
      </c>
      <c r="C505" s="203" t="s">
        <v>1568</v>
      </c>
      <c r="D505" s="202" t="s">
        <v>1569</v>
      </c>
      <c r="E505" s="202" t="s">
        <v>1557</v>
      </c>
      <c r="F505" s="202" t="s">
        <v>475</v>
      </c>
      <c r="G505" s="253">
        <v>1</v>
      </c>
      <c r="H505" s="361" t="s">
        <v>1400</v>
      </c>
      <c r="I505" s="359" t="s">
        <v>1385</v>
      </c>
      <c r="J505" s="274">
        <v>0.38</v>
      </c>
      <c r="K505" s="359" t="s">
        <v>1391</v>
      </c>
      <c r="L505" s="359" t="s">
        <v>1392</v>
      </c>
      <c r="M505" s="368">
        <v>2010</v>
      </c>
      <c r="N505" s="205">
        <v>43627</v>
      </c>
      <c r="O505" s="203" t="s">
        <v>1537</v>
      </c>
    </row>
    <row r="506" spans="1:15" ht="27.75" hidden="1" customHeight="1" x14ac:dyDescent="0.25">
      <c r="A506" s="203" t="s">
        <v>1548</v>
      </c>
      <c r="B506" s="202" t="s">
        <v>2364</v>
      </c>
      <c r="C506" s="203" t="s">
        <v>1403</v>
      </c>
      <c r="D506" s="202" t="s">
        <v>1404</v>
      </c>
      <c r="E506" s="202" t="s">
        <v>1405</v>
      </c>
      <c r="F506" s="202" t="s">
        <v>475</v>
      </c>
      <c r="G506" s="253">
        <v>154</v>
      </c>
      <c r="H506" s="361" t="s">
        <v>1406</v>
      </c>
      <c r="I506" s="359" t="s">
        <v>1407</v>
      </c>
      <c r="J506" s="359" t="s">
        <v>1380</v>
      </c>
      <c r="K506" s="359" t="s">
        <v>22</v>
      </c>
      <c r="L506" s="359" t="s">
        <v>1408</v>
      </c>
      <c r="M506" s="368" t="s">
        <v>1407</v>
      </c>
      <c r="N506" s="205">
        <v>42486</v>
      </c>
      <c r="O506" s="203"/>
    </row>
    <row r="507" spans="1:15" ht="27.75" hidden="1" customHeight="1" x14ac:dyDescent="0.25">
      <c r="A507" s="226" t="s">
        <v>1548</v>
      </c>
      <c r="B507" s="269" t="s">
        <v>2364</v>
      </c>
      <c r="C507" s="226" t="s">
        <v>2568</v>
      </c>
      <c r="D507" s="269" t="s">
        <v>1569</v>
      </c>
      <c r="E507" s="269" t="s">
        <v>1557</v>
      </c>
      <c r="F507" s="269" t="s">
        <v>2574</v>
      </c>
      <c r="G507" s="373">
        <v>25.54</v>
      </c>
      <c r="H507" s="225" t="s">
        <v>488</v>
      </c>
      <c r="I507" s="269" t="s">
        <v>1379</v>
      </c>
      <c r="J507" s="374">
        <v>0</v>
      </c>
      <c r="K507" s="269" t="s">
        <v>22</v>
      </c>
      <c r="L507" s="269" t="s">
        <v>1392</v>
      </c>
      <c r="M507" s="369">
        <v>2010</v>
      </c>
      <c r="N507" s="375">
        <v>43873</v>
      </c>
      <c r="O507" s="226" t="s">
        <v>2569</v>
      </c>
    </row>
    <row r="508" spans="1:15" ht="27.75" hidden="1" customHeight="1" x14ac:dyDescent="0.25">
      <c r="A508" s="226" t="s">
        <v>1548</v>
      </c>
      <c r="B508" s="269" t="s">
        <v>2364</v>
      </c>
      <c r="C508" s="226" t="s">
        <v>2568</v>
      </c>
      <c r="D508" s="269" t="s">
        <v>1569</v>
      </c>
      <c r="E508" s="269" t="s">
        <v>1557</v>
      </c>
      <c r="F508" s="269" t="s">
        <v>2574</v>
      </c>
      <c r="G508" s="373">
        <v>9.4700000000000006</v>
      </c>
      <c r="H508" s="225" t="s">
        <v>488</v>
      </c>
      <c r="I508" s="269" t="s">
        <v>1382</v>
      </c>
      <c r="J508" s="374">
        <v>0</v>
      </c>
      <c r="K508" s="269" t="s">
        <v>22</v>
      </c>
      <c r="L508" s="269" t="s">
        <v>1392</v>
      </c>
      <c r="M508" s="369">
        <v>2010</v>
      </c>
      <c r="N508" s="375">
        <v>43873</v>
      </c>
      <c r="O508" s="226" t="s">
        <v>2569</v>
      </c>
    </row>
    <row r="509" spans="1:15" ht="27.75" hidden="1" customHeight="1" x14ac:dyDescent="0.25">
      <c r="A509" s="226" t="s">
        <v>1548</v>
      </c>
      <c r="B509" s="269" t="s">
        <v>2364</v>
      </c>
      <c r="C509" s="226" t="s">
        <v>2568</v>
      </c>
      <c r="D509" s="269" t="s">
        <v>1569</v>
      </c>
      <c r="E509" s="269" t="s">
        <v>1557</v>
      </c>
      <c r="F509" s="269" t="s">
        <v>2574</v>
      </c>
      <c r="G509" s="373">
        <v>3.82</v>
      </c>
      <c r="H509" s="225" t="s">
        <v>488</v>
      </c>
      <c r="I509" s="269" t="s">
        <v>1383</v>
      </c>
      <c r="J509" s="374">
        <v>0</v>
      </c>
      <c r="K509" s="269" t="s">
        <v>22</v>
      </c>
      <c r="L509" s="269" t="s">
        <v>1392</v>
      </c>
      <c r="M509" s="369">
        <v>2010</v>
      </c>
      <c r="N509" s="375">
        <v>43873</v>
      </c>
      <c r="O509" s="226" t="s">
        <v>2569</v>
      </c>
    </row>
    <row r="510" spans="1:15" ht="27.75" hidden="1" customHeight="1" x14ac:dyDescent="0.25">
      <c r="A510" s="226" t="s">
        <v>1548</v>
      </c>
      <c r="B510" s="269" t="s">
        <v>2364</v>
      </c>
      <c r="C510" s="226" t="s">
        <v>2568</v>
      </c>
      <c r="D510" s="269" t="s">
        <v>1569</v>
      </c>
      <c r="E510" s="269" t="s">
        <v>1557</v>
      </c>
      <c r="F510" s="269" t="s">
        <v>2574</v>
      </c>
      <c r="G510" s="373">
        <v>1.74</v>
      </c>
      <c r="H510" s="225" t="s">
        <v>488</v>
      </c>
      <c r="I510" s="372" t="s">
        <v>1384</v>
      </c>
      <c r="J510" s="374">
        <v>0</v>
      </c>
      <c r="K510" s="269" t="s">
        <v>22</v>
      </c>
      <c r="L510" s="269" t="s">
        <v>1392</v>
      </c>
      <c r="M510" s="369">
        <v>2010</v>
      </c>
      <c r="N510" s="375">
        <v>43873</v>
      </c>
      <c r="O510" s="226" t="s">
        <v>2569</v>
      </c>
    </row>
    <row r="511" spans="1:15" ht="27.75" hidden="1" customHeight="1" x14ac:dyDescent="0.25">
      <c r="A511" s="226" t="s">
        <v>1548</v>
      </c>
      <c r="B511" s="269" t="s">
        <v>2364</v>
      </c>
      <c r="C511" s="226" t="s">
        <v>2568</v>
      </c>
      <c r="D511" s="269" t="s">
        <v>1569</v>
      </c>
      <c r="E511" s="269" t="s">
        <v>1557</v>
      </c>
      <c r="F511" s="269" t="s">
        <v>2574</v>
      </c>
      <c r="G511" s="373">
        <v>0.84</v>
      </c>
      <c r="H511" s="225" t="s">
        <v>488</v>
      </c>
      <c r="I511" s="372" t="s">
        <v>1385</v>
      </c>
      <c r="J511" s="374">
        <v>0</v>
      </c>
      <c r="K511" s="269" t="s">
        <v>22</v>
      </c>
      <c r="L511" s="269" t="s">
        <v>1392</v>
      </c>
      <c r="M511" s="369">
        <v>2010</v>
      </c>
      <c r="N511" s="375">
        <v>43873</v>
      </c>
      <c r="O511" s="226" t="s">
        <v>2569</v>
      </c>
    </row>
    <row r="512" spans="1:15" ht="27.75" hidden="1" customHeight="1" x14ac:dyDescent="0.25">
      <c r="A512" s="129" t="s">
        <v>1548</v>
      </c>
      <c r="B512" s="269" t="s">
        <v>2364</v>
      </c>
      <c r="C512" s="226" t="s">
        <v>2568</v>
      </c>
      <c r="D512" s="269" t="s">
        <v>804</v>
      </c>
      <c r="E512" s="372" t="s">
        <v>1550</v>
      </c>
      <c r="F512" s="269" t="s">
        <v>2574</v>
      </c>
      <c r="G512" s="373">
        <v>5.6</v>
      </c>
      <c r="H512" s="225" t="s">
        <v>488</v>
      </c>
      <c r="I512" s="269" t="s">
        <v>1379</v>
      </c>
      <c r="J512" s="374">
        <v>0</v>
      </c>
      <c r="K512" s="269" t="s">
        <v>22</v>
      </c>
      <c r="L512" s="269" t="s">
        <v>1392</v>
      </c>
      <c r="M512" s="369">
        <v>2010</v>
      </c>
      <c r="N512" s="375">
        <v>43873</v>
      </c>
      <c r="O512" s="226" t="s">
        <v>2569</v>
      </c>
    </row>
    <row r="513" spans="1:15" ht="27.75" hidden="1" customHeight="1" x14ac:dyDescent="0.25">
      <c r="A513" s="129" t="s">
        <v>1548</v>
      </c>
      <c r="B513" s="269" t="s">
        <v>2364</v>
      </c>
      <c r="C513" s="226" t="s">
        <v>2568</v>
      </c>
      <c r="D513" s="269" t="s">
        <v>804</v>
      </c>
      <c r="E513" s="372" t="s">
        <v>1550</v>
      </c>
      <c r="F513" s="269" t="s">
        <v>2574</v>
      </c>
      <c r="G513" s="373">
        <v>2.08</v>
      </c>
      <c r="H513" s="225" t="s">
        <v>488</v>
      </c>
      <c r="I513" s="269" t="s">
        <v>1382</v>
      </c>
      <c r="J513" s="374">
        <v>0</v>
      </c>
      <c r="K513" s="269" t="s">
        <v>22</v>
      </c>
      <c r="L513" s="269" t="s">
        <v>1392</v>
      </c>
      <c r="M513" s="369">
        <v>2010</v>
      </c>
      <c r="N513" s="375">
        <v>43873</v>
      </c>
      <c r="O513" s="226" t="s">
        <v>2569</v>
      </c>
    </row>
    <row r="514" spans="1:15" ht="27.75" hidden="1" customHeight="1" x14ac:dyDescent="0.25">
      <c r="A514" s="129" t="s">
        <v>1548</v>
      </c>
      <c r="B514" s="269" t="s">
        <v>2364</v>
      </c>
      <c r="C514" s="226" t="s">
        <v>2568</v>
      </c>
      <c r="D514" s="269" t="s">
        <v>804</v>
      </c>
      <c r="E514" s="372" t="s">
        <v>1550</v>
      </c>
      <c r="F514" s="269" t="s">
        <v>2574</v>
      </c>
      <c r="G514" s="373">
        <v>0.84</v>
      </c>
      <c r="H514" s="225" t="s">
        <v>488</v>
      </c>
      <c r="I514" s="269" t="s">
        <v>1383</v>
      </c>
      <c r="J514" s="374">
        <v>0</v>
      </c>
      <c r="K514" s="269" t="s">
        <v>22</v>
      </c>
      <c r="L514" s="269" t="s">
        <v>1392</v>
      </c>
      <c r="M514" s="369">
        <v>2010</v>
      </c>
      <c r="N514" s="375">
        <v>43873</v>
      </c>
      <c r="O514" s="226" t="s">
        <v>2569</v>
      </c>
    </row>
    <row r="515" spans="1:15" ht="27.75" hidden="1" customHeight="1" x14ac:dyDescent="0.25">
      <c r="A515" s="129" t="s">
        <v>1548</v>
      </c>
      <c r="B515" s="269" t="s">
        <v>2364</v>
      </c>
      <c r="C515" s="226" t="s">
        <v>2568</v>
      </c>
      <c r="D515" s="269" t="s">
        <v>804</v>
      </c>
      <c r="E515" s="372" t="s">
        <v>1550</v>
      </c>
      <c r="F515" s="269" t="s">
        <v>2574</v>
      </c>
      <c r="G515" s="373">
        <v>0.38</v>
      </c>
      <c r="H515" s="225" t="s">
        <v>488</v>
      </c>
      <c r="I515" s="372" t="s">
        <v>1384</v>
      </c>
      <c r="J515" s="374">
        <v>0</v>
      </c>
      <c r="K515" s="269" t="s">
        <v>22</v>
      </c>
      <c r="L515" s="269" t="s">
        <v>1392</v>
      </c>
      <c r="M515" s="369">
        <v>2010</v>
      </c>
      <c r="N515" s="375">
        <v>43873</v>
      </c>
      <c r="O515" s="226" t="s">
        <v>2569</v>
      </c>
    </row>
    <row r="516" spans="1:15" ht="27.75" hidden="1" customHeight="1" x14ac:dyDescent="0.25">
      <c r="A516" s="129" t="s">
        <v>1548</v>
      </c>
      <c r="B516" s="269" t="s">
        <v>2364</v>
      </c>
      <c r="C516" s="226" t="s">
        <v>2568</v>
      </c>
      <c r="D516" s="269" t="s">
        <v>804</v>
      </c>
      <c r="E516" s="372" t="s">
        <v>1550</v>
      </c>
      <c r="F516" s="269" t="s">
        <v>2574</v>
      </c>
      <c r="G516" s="373">
        <v>0.18</v>
      </c>
      <c r="H516" s="225" t="s">
        <v>488</v>
      </c>
      <c r="I516" s="372" t="s">
        <v>1385</v>
      </c>
      <c r="J516" s="374">
        <v>0</v>
      </c>
      <c r="K516" s="269" t="s">
        <v>22</v>
      </c>
      <c r="L516" s="269" t="s">
        <v>1392</v>
      </c>
      <c r="M516" s="369">
        <v>2010</v>
      </c>
      <c r="N516" s="375">
        <v>43873</v>
      </c>
      <c r="O516" s="226" t="s">
        <v>2569</v>
      </c>
    </row>
    <row r="517" spans="1:15" ht="27.75" hidden="1" customHeight="1" x14ac:dyDescent="0.25">
      <c r="A517" s="129" t="s">
        <v>1548</v>
      </c>
      <c r="B517" s="269" t="s">
        <v>2364</v>
      </c>
      <c r="C517" s="226" t="s">
        <v>2568</v>
      </c>
      <c r="D517" s="269" t="s">
        <v>802</v>
      </c>
      <c r="E517" s="372" t="s">
        <v>1550</v>
      </c>
      <c r="F517" s="269" t="s">
        <v>2574</v>
      </c>
      <c r="G517" s="373">
        <v>3.03</v>
      </c>
      <c r="H517" s="225" t="s">
        <v>488</v>
      </c>
      <c r="I517" s="269" t="s">
        <v>1379</v>
      </c>
      <c r="J517" s="374">
        <v>0</v>
      </c>
      <c r="K517" s="269" t="s">
        <v>22</v>
      </c>
      <c r="L517" s="269" t="s">
        <v>1392</v>
      </c>
      <c r="M517" s="369">
        <v>2010</v>
      </c>
      <c r="N517" s="375">
        <v>43873</v>
      </c>
      <c r="O517" s="226" t="s">
        <v>2569</v>
      </c>
    </row>
    <row r="518" spans="1:15" ht="27.75" hidden="1" customHeight="1" x14ac:dyDescent="0.25">
      <c r="A518" s="129" t="s">
        <v>1548</v>
      </c>
      <c r="B518" s="269" t="s">
        <v>2364</v>
      </c>
      <c r="C518" s="226" t="s">
        <v>2568</v>
      </c>
      <c r="D518" s="269" t="s">
        <v>802</v>
      </c>
      <c r="E518" s="372" t="s">
        <v>1550</v>
      </c>
      <c r="F518" s="269" t="s">
        <v>2574</v>
      </c>
      <c r="G518" s="373">
        <v>1.1200000000000001</v>
      </c>
      <c r="H518" s="225" t="s">
        <v>488</v>
      </c>
      <c r="I518" s="269" t="s">
        <v>1382</v>
      </c>
      <c r="J518" s="374">
        <v>0</v>
      </c>
      <c r="K518" s="269" t="s">
        <v>22</v>
      </c>
      <c r="L518" s="269" t="s">
        <v>1392</v>
      </c>
      <c r="M518" s="369">
        <v>2010</v>
      </c>
      <c r="N518" s="375">
        <v>43873</v>
      </c>
      <c r="O518" s="226" t="s">
        <v>2569</v>
      </c>
    </row>
    <row r="519" spans="1:15" ht="27.75" hidden="1" customHeight="1" x14ac:dyDescent="0.25">
      <c r="A519" s="129" t="s">
        <v>1548</v>
      </c>
      <c r="B519" s="269" t="s">
        <v>2364</v>
      </c>
      <c r="C519" s="226" t="s">
        <v>2568</v>
      </c>
      <c r="D519" s="269" t="s">
        <v>802</v>
      </c>
      <c r="E519" s="372" t="s">
        <v>1550</v>
      </c>
      <c r="F519" s="269" t="s">
        <v>2574</v>
      </c>
      <c r="G519" s="373">
        <v>0.45</v>
      </c>
      <c r="H519" s="225" t="s">
        <v>488</v>
      </c>
      <c r="I519" s="269" t="s">
        <v>1383</v>
      </c>
      <c r="J519" s="374">
        <v>0</v>
      </c>
      <c r="K519" s="269" t="s">
        <v>22</v>
      </c>
      <c r="L519" s="269" t="s">
        <v>1392</v>
      </c>
      <c r="M519" s="369">
        <v>2010</v>
      </c>
      <c r="N519" s="375">
        <v>43873</v>
      </c>
      <c r="O519" s="226" t="s">
        <v>2569</v>
      </c>
    </row>
    <row r="520" spans="1:15" ht="27.75" hidden="1" customHeight="1" x14ac:dyDescent="0.25">
      <c r="A520" s="129" t="s">
        <v>1548</v>
      </c>
      <c r="B520" s="269" t="s">
        <v>2364</v>
      </c>
      <c r="C520" s="226" t="s">
        <v>2568</v>
      </c>
      <c r="D520" s="269" t="s">
        <v>802</v>
      </c>
      <c r="E520" s="372" t="s">
        <v>1550</v>
      </c>
      <c r="F520" s="269" t="s">
        <v>2574</v>
      </c>
      <c r="G520" s="373">
        <v>0.21</v>
      </c>
      <c r="H520" s="225" t="s">
        <v>488</v>
      </c>
      <c r="I520" s="372" t="s">
        <v>1384</v>
      </c>
      <c r="J520" s="374">
        <v>0</v>
      </c>
      <c r="K520" s="269" t="s">
        <v>22</v>
      </c>
      <c r="L520" s="269" t="s">
        <v>1392</v>
      </c>
      <c r="M520" s="369">
        <v>2010</v>
      </c>
      <c r="N520" s="375">
        <v>43873</v>
      </c>
      <c r="O520" s="226" t="s">
        <v>2569</v>
      </c>
    </row>
    <row r="521" spans="1:15" ht="27.75" hidden="1" customHeight="1" x14ac:dyDescent="0.25">
      <c r="A521" s="129" t="s">
        <v>1548</v>
      </c>
      <c r="B521" s="269" t="s">
        <v>2364</v>
      </c>
      <c r="C521" s="226" t="s">
        <v>2568</v>
      </c>
      <c r="D521" s="269" t="s">
        <v>802</v>
      </c>
      <c r="E521" s="372" t="s">
        <v>1550</v>
      </c>
      <c r="F521" s="269" t="s">
        <v>2574</v>
      </c>
      <c r="G521" s="373">
        <v>0.1</v>
      </c>
      <c r="H521" s="225" t="s">
        <v>488</v>
      </c>
      <c r="I521" s="372" t="s">
        <v>1385</v>
      </c>
      <c r="J521" s="374">
        <v>0</v>
      </c>
      <c r="K521" s="269" t="s">
        <v>22</v>
      </c>
      <c r="L521" s="269" t="s">
        <v>1392</v>
      </c>
      <c r="M521" s="369">
        <v>2010</v>
      </c>
      <c r="N521" s="375">
        <v>43873</v>
      </c>
      <c r="O521" s="226" t="s">
        <v>2569</v>
      </c>
    </row>
    <row r="522" spans="1:15" ht="27.75" hidden="1" customHeight="1" x14ac:dyDescent="0.25">
      <c r="A522" s="129" t="s">
        <v>1548</v>
      </c>
      <c r="B522" s="269" t="s">
        <v>2364</v>
      </c>
      <c r="C522" s="226" t="s">
        <v>2568</v>
      </c>
      <c r="D522" s="381" t="s">
        <v>686</v>
      </c>
      <c r="E522" s="372" t="s">
        <v>1553</v>
      </c>
      <c r="F522" s="269" t="s">
        <v>475</v>
      </c>
      <c r="G522" s="373">
        <v>2.13</v>
      </c>
      <c r="H522" s="225" t="s">
        <v>488</v>
      </c>
      <c r="I522" s="269" t="s">
        <v>1379</v>
      </c>
      <c r="J522" s="374">
        <v>0</v>
      </c>
      <c r="K522" s="269" t="s">
        <v>22</v>
      </c>
      <c r="L522" s="269" t="s">
        <v>1392</v>
      </c>
      <c r="M522" s="369">
        <v>2010</v>
      </c>
      <c r="N522" s="375">
        <v>43873</v>
      </c>
      <c r="O522" s="226" t="s">
        <v>2569</v>
      </c>
    </row>
    <row r="523" spans="1:15" ht="27.75" hidden="1" customHeight="1" x14ac:dyDescent="0.25">
      <c r="A523" s="129" t="s">
        <v>1548</v>
      </c>
      <c r="B523" s="269" t="s">
        <v>2364</v>
      </c>
      <c r="C523" s="226" t="s">
        <v>2568</v>
      </c>
      <c r="D523" s="381" t="s">
        <v>686</v>
      </c>
      <c r="E523" s="372" t="s">
        <v>1553</v>
      </c>
      <c r="F523" s="269" t="s">
        <v>475</v>
      </c>
      <c r="G523" s="373">
        <v>0.79</v>
      </c>
      <c r="H523" s="225" t="s">
        <v>488</v>
      </c>
      <c r="I523" s="269" t="s">
        <v>1382</v>
      </c>
      <c r="J523" s="374">
        <v>0</v>
      </c>
      <c r="K523" s="269" t="s">
        <v>22</v>
      </c>
      <c r="L523" s="269" t="s">
        <v>1392</v>
      </c>
      <c r="M523" s="369">
        <v>2010</v>
      </c>
      <c r="N523" s="375">
        <v>43873</v>
      </c>
      <c r="O523" s="226" t="s">
        <v>2569</v>
      </c>
    </row>
    <row r="524" spans="1:15" ht="27.75" hidden="1" customHeight="1" x14ac:dyDescent="0.25">
      <c r="A524" s="129" t="s">
        <v>1548</v>
      </c>
      <c r="B524" s="269" t="s">
        <v>2364</v>
      </c>
      <c r="C524" s="226" t="s">
        <v>2568</v>
      </c>
      <c r="D524" s="381" t="s">
        <v>686</v>
      </c>
      <c r="E524" s="372" t="s">
        <v>1553</v>
      </c>
      <c r="F524" s="269" t="s">
        <v>475</v>
      </c>
      <c r="G524" s="373">
        <v>0.32</v>
      </c>
      <c r="H524" s="225" t="s">
        <v>488</v>
      </c>
      <c r="I524" s="269" t="s">
        <v>1383</v>
      </c>
      <c r="J524" s="374">
        <v>0</v>
      </c>
      <c r="K524" s="269" t="s">
        <v>22</v>
      </c>
      <c r="L524" s="269" t="s">
        <v>1392</v>
      </c>
      <c r="M524" s="369">
        <v>2010</v>
      </c>
      <c r="N524" s="375">
        <v>43873</v>
      </c>
      <c r="O524" s="226" t="s">
        <v>2569</v>
      </c>
    </row>
    <row r="525" spans="1:15" ht="27.75" hidden="1" customHeight="1" x14ac:dyDescent="0.25">
      <c r="A525" s="129" t="s">
        <v>1548</v>
      </c>
      <c r="B525" s="269" t="s">
        <v>2364</v>
      </c>
      <c r="C525" s="226" t="s">
        <v>2568</v>
      </c>
      <c r="D525" s="381" t="s">
        <v>686</v>
      </c>
      <c r="E525" s="372" t="s">
        <v>1553</v>
      </c>
      <c r="F525" s="269" t="s">
        <v>475</v>
      </c>
      <c r="G525" s="373">
        <v>0.15</v>
      </c>
      <c r="H525" s="225" t="s">
        <v>488</v>
      </c>
      <c r="I525" s="372" t="s">
        <v>1384</v>
      </c>
      <c r="J525" s="374">
        <v>0</v>
      </c>
      <c r="K525" s="269" t="s">
        <v>22</v>
      </c>
      <c r="L525" s="269" t="s">
        <v>1392</v>
      </c>
      <c r="M525" s="369">
        <v>2010</v>
      </c>
      <c r="N525" s="375">
        <v>43873</v>
      </c>
      <c r="O525" s="226" t="s">
        <v>2569</v>
      </c>
    </row>
    <row r="526" spans="1:15" ht="27.75" hidden="1" customHeight="1" x14ac:dyDescent="0.25">
      <c r="A526" s="129" t="s">
        <v>1548</v>
      </c>
      <c r="B526" s="269" t="s">
        <v>2364</v>
      </c>
      <c r="C526" s="226" t="s">
        <v>2568</v>
      </c>
      <c r="D526" s="381" t="s">
        <v>686</v>
      </c>
      <c r="E526" s="372" t="s">
        <v>1553</v>
      </c>
      <c r="F526" s="269" t="s">
        <v>475</v>
      </c>
      <c r="G526" s="373">
        <v>7.0000000000000007E-2</v>
      </c>
      <c r="H526" s="225" t="s">
        <v>488</v>
      </c>
      <c r="I526" s="372" t="s">
        <v>1385</v>
      </c>
      <c r="J526" s="374">
        <v>0</v>
      </c>
      <c r="K526" s="269" t="s">
        <v>22</v>
      </c>
      <c r="L526" s="269" t="s">
        <v>1392</v>
      </c>
      <c r="M526" s="369">
        <v>2010</v>
      </c>
      <c r="N526" s="375">
        <v>43873</v>
      </c>
      <c r="O526" s="226" t="s">
        <v>2569</v>
      </c>
    </row>
    <row r="527" spans="1:15" ht="27.75" hidden="1" customHeight="1" x14ac:dyDescent="0.25">
      <c r="A527" s="129" t="s">
        <v>1548</v>
      </c>
      <c r="B527" s="269" t="s">
        <v>2364</v>
      </c>
      <c r="C527" s="226" t="s">
        <v>2568</v>
      </c>
      <c r="D527" s="381" t="s">
        <v>2583</v>
      </c>
      <c r="E527" s="372" t="s">
        <v>1553</v>
      </c>
      <c r="F527" s="269" t="s">
        <v>475</v>
      </c>
      <c r="G527" s="373">
        <v>2.04</v>
      </c>
      <c r="H527" s="225" t="s">
        <v>488</v>
      </c>
      <c r="I527" s="269" t="s">
        <v>1379</v>
      </c>
      <c r="J527" s="374">
        <v>0</v>
      </c>
      <c r="K527" s="269" t="s">
        <v>22</v>
      </c>
      <c r="L527" s="269" t="s">
        <v>1392</v>
      </c>
      <c r="M527" s="369">
        <v>2010</v>
      </c>
      <c r="N527" s="375">
        <v>43873</v>
      </c>
      <c r="O527" s="226" t="s">
        <v>2569</v>
      </c>
    </row>
    <row r="528" spans="1:15" ht="27.75" hidden="1" customHeight="1" x14ac:dyDescent="0.25">
      <c r="A528" s="129" t="s">
        <v>1548</v>
      </c>
      <c r="B528" s="269" t="s">
        <v>2364</v>
      </c>
      <c r="C528" s="226" t="s">
        <v>2568</v>
      </c>
      <c r="D528" s="381" t="s">
        <v>2583</v>
      </c>
      <c r="E528" s="372" t="s">
        <v>1553</v>
      </c>
      <c r="F528" s="269" t="s">
        <v>475</v>
      </c>
      <c r="G528" s="373">
        <v>0.76</v>
      </c>
      <c r="H528" s="225" t="s">
        <v>488</v>
      </c>
      <c r="I528" s="269" t="s">
        <v>1382</v>
      </c>
      <c r="J528" s="374">
        <v>0</v>
      </c>
      <c r="K528" s="269" t="s">
        <v>22</v>
      </c>
      <c r="L528" s="269" t="s">
        <v>1392</v>
      </c>
      <c r="M528" s="369">
        <v>2010</v>
      </c>
      <c r="N528" s="375">
        <v>43873</v>
      </c>
      <c r="O528" s="226" t="s">
        <v>2569</v>
      </c>
    </row>
    <row r="529" spans="1:15" ht="27.75" hidden="1" customHeight="1" x14ac:dyDescent="0.25">
      <c r="A529" s="129" t="s">
        <v>1548</v>
      </c>
      <c r="B529" s="269" t="s">
        <v>2364</v>
      </c>
      <c r="C529" s="226" t="s">
        <v>2568</v>
      </c>
      <c r="D529" s="381" t="s">
        <v>2583</v>
      </c>
      <c r="E529" s="372" t="s">
        <v>1553</v>
      </c>
      <c r="F529" s="269" t="s">
        <v>475</v>
      </c>
      <c r="G529" s="373">
        <v>0.31</v>
      </c>
      <c r="H529" s="225" t="s">
        <v>488</v>
      </c>
      <c r="I529" s="269" t="s">
        <v>1383</v>
      </c>
      <c r="J529" s="374">
        <v>0</v>
      </c>
      <c r="K529" s="269" t="s">
        <v>22</v>
      </c>
      <c r="L529" s="269" t="s">
        <v>1392</v>
      </c>
      <c r="M529" s="369">
        <v>2010</v>
      </c>
      <c r="N529" s="375">
        <v>43873</v>
      </c>
      <c r="O529" s="226" t="s">
        <v>2569</v>
      </c>
    </row>
    <row r="530" spans="1:15" ht="27.75" hidden="1" customHeight="1" x14ac:dyDescent="0.25">
      <c r="A530" s="129" t="s">
        <v>1548</v>
      </c>
      <c r="B530" s="269" t="s">
        <v>2364</v>
      </c>
      <c r="C530" s="226" t="s">
        <v>2568</v>
      </c>
      <c r="D530" s="381" t="s">
        <v>2583</v>
      </c>
      <c r="E530" s="372" t="s">
        <v>1553</v>
      </c>
      <c r="F530" s="269" t="s">
        <v>475</v>
      </c>
      <c r="G530" s="373">
        <v>0.14000000000000001</v>
      </c>
      <c r="H530" s="225" t="s">
        <v>488</v>
      </c>
      <c r="I530" s="372" t="s">
        <v>1384</v>
      </c>
      <c r="J530" s="374">
        <v>0</v>
      </c>
      <c r="K530" s="269" t="s">
        <v>22</v>
      </c>
      <c r="L530" s="269" t="s">
        <v>1392</v>
      </c>
      <c r="M530" s="369">
        <v>2010</v>
      </c>
      <c r="N530" s="375">
        <v>43873</v>
      </c>
      <c r="O530" s="226" t="s">
        <v>2569</v>
      </c>
    </row>
    <row r="531" spans="1:15" ht="27.75" hidden="1" customHeight="1" x14ac:dyDescent="0.25">
      <c r="A531" s="129" t="s">
        <v>1548</v>
      </c>
      <c r="B531" s="269" t="s">
        <v>2364</v>
      </c>
      <c r="C531" s="226" t="s">
        <v>2568</v>
      </c>
      <c r="D531" s="381" t="s">
        <v>2583</v>
      </c>
      <c r="E531" s="372" t="s">
        <v>1553</v>
      </c>
      <c r="F531" s="269" t="s">
        <v>475</v>
      </c>
      <c r="G531" s="373">
        <v>6.7000000000000004E-2</v>
      </c>
      <c r="H531" s="225" t="s">
        <v>488</v>
      </c>
      <c r="I531" s="372" t="s">
        <v>1385</v>
      </c>
      <c r="J531" s="374">
        <v>0</v>
      </c>
      <c r="K531" s="269" t="s">
        <v>22</v>
      </c>
      <c r="L531" s="269" t="s">
        <v>1392</v>
      </c>
      <c r="M531" s="369">
        <v>2010</v>
      </c>
      <c r="N531" s="375">
        <v>43873</v>
      </c>
      <c r="O531" s="226" t="s">
        <v>2569</v>
      </c>
    </row>
    <row r="532" spans="1:15" ht="27.75" hidden="1" customHeight="1" x14ac:dyDescent="0.25">
      <c r="A532" s="129" t="s">
        <v>1548</v>
      </c>
      <c r="B532" s="269" t="s">
        <v>2364</v>
      </c>
      <c r="C532" s="226" t="s">
        <v>2568</v>
      </c>
      <c r="D532" s="381" t="s">
        <v>1555</v>
      </c>
      <c r="E532" s="372" t="s">
        <v>1553</v>
      </c>
      <c r="F532" s="269" t="s">
        <v>475</v>
      </c>
      <c r="G532" s="373">
        <v>2.04</v>
      </c>
      <c r="H532" s="225" t="s">
        <v>488</v>
      </c>
      <c r="I532" s="269" t="s">
        <v>1379</v>
      </c>
      <c r="J532" s="374">
        <v>0</v>
      </c>
      <c r="K532" s="269" t="s">
        <v>22</v>
      </c>
      <c r="L532" s="269" t="s">
        <v>1392</v>
      </c>
      <c r="M532" s="369">
        <v>2010</v>
      </c>
      <c r="N532" s="375">
        <v>43873</v>
      </c>
      <c r="O532" s="226" t="s">
        <v>2569</v>
      </c>
    </row>
    <row r="533" spans="1:15" ht="27.75" hidden="1" customHeight="1" x14ac:dyDescent="0.25">
      <c r="A533" s="129" t="s">
        <v>1548</v>
      </c>
      <c r="B533" s="269" t="s">
        <v>2364</v>
      </c>
      <c r="C533" s="226" t="s">
        <v>2568</v>
      </c>
      <c r="D533" s="381" t="s">
        <v>1555</v>
      </c>
      <c r="E533" s="372" t="s">
        <v>1553</v>
      </c>
      <c r="F533" s="269" t="s">
        <v>475</v>
      </c>
      <c r="G533" s="373">
        <v>0.76</v>
      </c>
      <c r="H533" s="225" t="s">
        <v>488</v>
      </c>
      <c r="I533" s="269" t="s">
        <v>1382</v>
      </c>
      <c r="J533" s="374">
        <v>0</v>
      </c>
      <c r="K533" s="269" t="s">
        <v>22</v>
      </c>
      <c r="L533" s="269" t="s">
        <v>1392</v>
      </c>
      <c r="M533" s="369">
        <v>2010</v>
      </c>
      <c r="N533" s="375">
        <v>43873</v>
      </c>
      <c r="O533" s="226" t="s">
        <v>2569</v>
      </c>
    </row>
    <row r="534" spans="1:15" ht="27.75" hidden="1" customHeight="1" x14ac:dyDescent="0.25">
      <c r="A534" s="129" t="s">
        <v>1548</v>
      </c>
      <c r="B534" s="269" t="s">
        <v>2364</v>
      </c>
      <c r="C534" s="226" t="s">
        <v>2568</v>
      </c>
      <c r="D534" s="381" t="s">
        <v>1555</v>
      </c>
      <c r="E534" s="372" t="s">
        <v>1553</v>
      </c>
      <c r="F534" s="269" t="s">
        <v>475</v>
      </c>
      <c r="G534" s="373">
        <v>0.31</v>
      </c>
      <c r="H534" s="225" t="s">
        <v>488</v>
      </c>
      <c r="I534" s="269" t="s">
        <v>1383</v>
      </c>
      <c r="J534" s="374">
        <v>0</v>
      </c>
      <c r="K534" s="269" t="s">
        <v>22</v>
      </c>
      <c r="L534" s="269" t="s">
        <v>1392</v>
      </c>
      <c r="M534" s="369">
        <v>2010</v>
      </c>
      <c r="N534" s="375">
        <v>43873</v>
      </c>
      <c r="O534" s="226" t="s">
        <v>2569</v>
      </c>
    </row>
    <row r="535" spans="1:15" ht="27.75" hidden="1" customHeight="1" x14ac:dyDescent="0.25">
      <c r="A535" s="129" t="s">
        <v>1548</v>
      </c>
      <c r="B535" s="269" t="s">
        <v>2364</v>
      </c>
      <c r="C535" s="226" t="s">
        <v>2568</v>
      </c>
      <c r="D535" s="381" t="s">
        <v>1555</v>
      </c>
      <c r="E535" s="372" t="s">
        <v>1553</v>
      </c>
      <c r="F535" s="269" t="s">
        <v>475</v>
      </c>
      <c r="G535" s="373">
        <v>0.14000000000000001</v>
      </c>
      <c r="H535" s="225" t="s">
        <v>488</v>
      </c>
      <c r="I535" s="372" t="s">
        <v>1384</v>
      </c>
      <c r="J535" s="374">
        <v>0</v>
      </c>
      <c r="K535" s="269" t="s">
        <v>22</v>
      </c>
      <c r="L535" s="269" t="s">
        <v>1392</v>
      </c>
      <c r="M535" s="369">
        <v>2010</v>
      </c>
      <c r="N535" s="375">
        <v>43873</v>
      </c>
      <c r="O535" s="226" t="s">
        <v>2569</v>
      </c>
    </row>
    <row r="536" spans="1:15" ht="27.75" hidden="1" customHeight="1" x14ac:dyDescent="0.25">
      <c r="A536" s="129" t="s">
        <v>1548</v>
      </c>
      <c r="B536" s="269" t="s">
        <v>2364</v>
      </c>
      <c r="C536" s="226" t="s">
        <v>2568</v>
      </c>
      <c r="D536" s="381" t="s">
        <v>1555</v>
      </c>
      <c r="E536" s="372" t="s">
        <v>1553</v>
      </c>
      <c r="F536" s="269" t="s">
        <v>475</v>
      </c>
      <c r="G536" s="373">
        <v>6.7000000000000004E-2</v>
      </c>
      <c r="H536" s="225" t="s">
        <v>488</v>
      </c>
      <c r="I536" s="372" t="s">
        <v>1385</v>
      </c>
      <c r="J536" s="374">
        <v>0</v>
      </c>
      <c r="K536" s="269" t="s">
        <v>22</v>
      </c>
      <c r="L536" s="269" t="s">
        <v>1392</v>
      </c>
      <c r="M536" s="369">
        <v>2010</v>
      </c>
      <c r="N536" s="375">
        <v>43873</v>
      </c>
      <c r="O536" s="226" t="s">
        <v>2569</v>
      </c>
    </row>
    <row r="537" spans="1:15" ht="27.75" hidden="1" customHeight="1" x14ac:dyDescent="0.25">
      <c r="A537" s="129" t="s">
        <v>1548</v>
      </c>
      <c r="B537" s="269" t="s">
        <v>2364</v>
      </c>
      <c r="C537" s="226" t="s">
        <v>2568</v>
      </c>
      <c r="D537" s="269" t="s">
        <v>641</v>
      </c>
      <c r="E537" s="372" t="s">
        <v>1557</v>
      </c>
      <c r="F537" s="269" t="s">
        <v>475</v>
      </c>
      <c r="G537" s="373">
        <v>119.2</v>
      </c>
      <c r="H537" s="225" t="s">
        <v>488</v>
      </c>
      <c r="I537" s="269" t="s">
        <v>1379</v>
      </c>
      <c r="J537" s="374">
        <v>0</v>
      </c>
      <c r="K537" s="269" t="s">
        <v>22</v>
      </c>
      <c r="L537" s="269" t="s">
        <v>1392</v>
      </c>
      <c r="M537" s="369">
        <v>2010</v>
      </c>
      <c r="N537" s="375">
        <v>43873</v>
      </c>
      <c r="O537" s="226" t="s">
        <v>2569</v>
      </c>
    </row>
    <row r="538" spans="1:15" ht="27.75" hidden="1" customHeight="1" x14ac:dyDescent="0.25">
      <c r="A538" s="129" t="s">
        <v>1548</v>
      </c>
      <c r="B538" s="269" t="s">
        <v>2364</v>
      </c>
      <c r="C538" s="226" t="s">
        <v>2568</v>
      </c>
      <c r="D538" s="269" t="s">
        <v>641</v>
      </c>
      <c r="E538" s="372" t="s">
        <v>1557</v>
      </c>
      <c r="F538" s="269" t="s">
        <v>475</v>
      </c>
      <c r="G538" s="373">
        <v>44.21</v>
      </c>
      <c r="H538" s="225" t="s">
        <v>488</v>
      </c>
      <c r="I538" s="269" t="s">
        <v>1382</v>
      </c>
      <c r="J538" s="374">
        <v>0</v>
      </c>
      <c r="K538" s="269" t="s">
        <v>22</v>
      </c>
      <c r="L538" s="269" t="s">
        <v>1392</v>
      </c>
      <c r="M538" s="369">
        <v>2010</v>
      </c>
      <c r="N538" s="375">
        <v>43873</v>
      </c>
      <c r="O538" s="226" t="s">
        <v>2569</v>
      </c>
    </row>
    <row r="539" spans="1:15" ht="27.75" hidden="1" customHeight="1" x14ac:dyDescent="0.25">
      <c r="A539" s="129" t="s">
        <v>1548</v>
      </c>
      <c r="B539" s="269" t="s">
        <v>2364</v>
      </c>
      <c r="C539" s="226" t="s">
        <v>2568</v>
      </c>
      <c r="D539" s="269" t="s">
        <v>641</v>
      </c>
      <c r="E539" s="372" t="s">
        <v>1557</v>
      </c>
      <c r="F539" s="269" t="s">
        <v>475</v>
      </c>
      <c r="G539" s="373">
        <v>17.829999999999998</v>
      </c>
      <c r="H539" s="225" t="s">
        <v>488</v>
      </c>
      <c r="I539" s="269" t="s">
        <v>1383</v>
      </c>
      <c r="J539" s="374">
        <v>0</v>
      </c>
      <c r="K539" s="269" t="s">
        <v>22</v>
      </c>
      <c r="L539" s="269" t="s">
        <v>1392</v>
      </c>
      <c r="M539" s="369">
        <v>2010</v>
      </c>
      <c r="N539" s="375">
        <v>43873</v>
      </c>
      <c r="O539" s="226" t="s">
        <v>2569</v>
      </c>
    </row>
    <row r="540" spans="1:15" ht="27.75" hidden="1" customHeight="1" x14ac:dyDescent="0.25">
      <c r="A540" s="129" t="s">
        <v>1548</v>
      </c>
      <c r="B540" s="269" t="s">
        <v>2364</v>
      </c>
      <c r="C540" s="226" t="s">
        <v>2568</v>
      </c>
      <c r="D540" s="269" t="s">
        <v>641</v>
      </c>
      <c r="E540" s="372" t="s">
        <v>1557</v>
      </c>
      <c r="F540" s="269" t="s">
        <v>475</v>
      </c>
      <c r="G540" s="373">
        <v>8.1199999999999992</v>
      </c>
      <c r="H540" s="225" t="s">
        <v>488</v>
      </c>
      <c r="I540" s="372" t="s">
        <v>1384</v>
      </c>
      <c r="J540" s="374">
        <v>0</v>
      </c>
      <c r="K540" s="269" t="s">
        <v>22</v>
      </c>
      <c r="L540" s="269" t="s">
        <v>1392</v>
      </c>
      <c r="M540" s="369">
        <v>2010</v>
      </c>
      <c r="N540" s="375">
        <v>43873</v>
      </c>
      <c r="O540" s="226" t="s">
        <v>2569</v>
      </c>
    </row>
    <row r="541" spans="1:15" ht="27.75" hidden="1" customHeight="1" x14ac:dyDescent="0.25">
      <c r="A541" s="129" t="s">
        <v>1548</v>
      </c>
      <c r="B541" s="269" t="s">
        <v>2364</v>
      </c>
      <c r="C541" s="226" t="s">
        <v>2568</v>
      </c>
      <c r="D541" s="269" t="s">
        <v>641</v>
      </c>
      <c r="E541" s="372" t="s">
        <v>1557</v>
      </c>
      <c r="F541" s="269" t="s">
        <v>475</v>
      </c>
      <c r="G541" s="373">
        <v>3.9</v>
      </c>
      <c r="H541" s="225" t="s">
        <v>488</v>
      </c>
      <c r="I541" s="372" t="s">
        <v>1385</v>
      </c>
      <c r="J541" s="374">
        <v>0</v>
      </c>
      <c r="K541" s="269" t="s">
        <v>22</v>
      </c>
      <c r="L541" s="269" t="s">
        <v>1392</v>
      </c>
      <c r="M541" s="369">
        <v>2010</v>
      </c>
      <c r="N541" s="375">
        <v>43873</v>
      </c>
      <c r="O541" s="226" t="s">
        <v>2569</v>
      </c>
    </row>
    <row r="542" spans="1:15" ht="27.75" hidden="1" customHeight="1" x14ac:dyDescent="0.25">
      <c r="A542" s="129" t="s">
        <v>1548</v>
      </c>
      <c r="B542" s="269" t="s">
        <v>2364</v>
      </c>
      <c r="C542" s="226" t="s">
        <v>2568</v>
      </c>
      <c r="D542" s="269" t="s">
        <v>643</v>
      </c>
      <c r="E542" s="372" t="s">
        <v>1557</v>
      </c>
      <c r="F542" s="269" t="s">
        <v>475</v>
      </c>
      <c r="G542" s="373">
        <v>45.77</v>
      </c>
      <c r="H542" s="225" t="s">
        <v>488</v>
      </c>
      <c r="I542" s="269" t="s">
        <v>1379</v>
      </c>
      <c r="J542" s="374">
        <v>0</v>
      </c>
      <c r="K542" s="269" t="s">
        <v>22</v>
      </c>
      <c r="L542" s="269" t="s">
        <v>1392</v>
      </c>
      <c r="M542" s="369">
        <v>2010</v>
      </c>
      <c r="N542" s="375">
        <v>43873</v>
      </c>
      <c r="O542" s="226" t="s">
        <v>2569</v>
      </c>
    </row>
    <row r="543" spans="1:15" ht="27.75" hidden="1" customHeight="1" x14ac:dyDescent="0.25">
      <c r="A543" s="129" t="s">
        <v>1548</v>
      </c>
      <c r="B543" s="269" t="s">
        <v>2364</v>
      </c>
      <c r="C543" s="226" t="s">
        <v>2568</v>
      </c>
      <c r="D543" s="269" t="s">
        <v>643</v>
      </c>
      <c r="E543" s="372" t="s">
        <v>1557</v>
      </c>
      <c r="F543" s="269" t="s">
        <v>475</v>
      </c>
      <c r="G543" s="373">
        <v>16.98</v>
      </c>
      <c r="H543" s="225" t="s">
        <v>488</v>
      </c>
      <c r="I543" s="269" t="s">
        <v>1382</v>
      </c>
      <c r="J543" s="374">
        <v>0</v>
      </c>
      <c r="K543" s="269" t="s">
        <v>22</v>
      </c>
      <c r="L543" s="269" t="s">
        <v>1392</v>
      </c>
      <c r="M543" s="369">
        <v>2010</v>
      </c>
      <c r="N543" s="375">
        <v>43873</v>
      </c>
      <c r="O543" s="226" t="s">
        <v>2569</v>
      </c>
    </row>
    <row r="544" spans="1:15" ht="27.75" hidden="1" customHeight="1" x14ac:dyDescent="0.25">
      <c r="A544" s="129" t="s">
        <v>1548</v>
      </c>
      <c r="B544" s="269" t="s">
        <v>2364</v>
      </c>
      <c r="C544" s="226" t="s">
        <v>2568</v>
      </c>
      <c r="D544" s="269" t="s">
        <v>643</v>
      </c>
      <c r="E544" s="372" t="s">
        <v>1557</v>
      </c>
      <c r="F544" s="269" t="s">
        <v>475</v>
      </c>
      <c r="G544" s="373">
        <v>6.85</v>
      </c>
      <c r="H544" s="225" t="s">
        <v>488</v>
      </c>
      <c r="I544" s="269" t="s">
        <v>1383</v>
      </c>
      <c r="J544" s="374">
        <v>0</v>
      </c>
      <c r="K544" s="269" t="s">
        <v>22</v>
      </c>
      <c r="L544" s="269" t="s">
        <v>1392</v>
      </c>
      <c r="M544" s="369">
        <v>2010</v>
      </c>
      <c r="N544" s="375">
        <v>43873</v>
      </c>
      <c r="O544" s="226" t="s">
        <v>2569</v>
      </c>
    </row>
    <row r="545" spans="1:15" ht="27.75" hidden="1" customHeight="1" x14ac:dyDescent="0.25">
      <c r="A545" s="129" t="s">
        <v>1548</v>
      </c>
      <c r="B545" s="269" t="s">
        <v>2364</v>
      </c>
      <c r="C545" s="226" t="s">
        <v>2568</v>
      </c>
      <c r="D545" s="269" t="s">
        <v>643</v>
      </c>
      <c r="E545" s="372" t="s">
        <v>1557</v>
      </c>
      <c r="F545" s="269" t="s">
        <v>475</v>
      </c>
      <c r="G545" s="373">
        <v>3.12</v>
      </c>
      <c r="H545" s="225" t="s">
        <v>488</v>
      </c>
      <c r="I545" s="372" t="s">
        <v>1384</v>
      </c>
      <c r="J545" s="374">
        <v>0</v>
      </c>
      <c r="K545" s="269" t="s">
        <v>22</v>
      </c>
      <c r="L545" s="269" t="s">
        <v>1392</v>
      </c>
      <c r="M545" s="369">
        <v>2010</v>
      </c>
      <c r="N545" s="375">
        <v>43873</v>
      </c>
      <c r="O545" s="226" t="s">
        <v>2569</v>
      </c>
    </row>
    <row r="546" spans="1:15" ht="27.75" hidden="1" customHeight="1" x14ac:dyDescent="0.25">
      <c r="A546" s="129" t="s">
        <v>1548</v>
      </c>
      <c r="B546" s="269" t="s">
        <v>2364</v>
      </c>
      <c r="C546" s="226" t="s">
        <v>2568</v>
      </c>
      <c r="D546" s="269" t="s">
        <v>643</v>
      </c>
      <c r="E546" s="372" t="s">
        <v>1557</v>
      </c>
      <c r="F546" s="269" t="s">
        <v>475</v>
      </c>
      <c r="G546" s="373">
        <v>1.5</v>
      </c>
      <c r="H546" s="225" t="s">
        <v>488</v>
      </c>
      <c r="I546" s="372" t="s">
        <v>1385</v>
      </c>
      <c r="J546" s="374">
        <v>0</v>
      </c>
      <c r="K546" s="269" t="s">
        <v>22</v>
      </c>
      <c r="L546" s="269" t="s">
        <v>1392</v>
      </c>
      <c r="M546" s="369">
        <v>2010</v>
      </c>
      <c r="N546" s="375">
        <v>43873</v>
      </c>
      <c r="O546" s="226" t="s">
        <v>2569</v>
      </c>
    </row>
    <row r="547" spans="1:15" ht="27.75" hidden="1" customHeight="1" x14ac:dyDescent="0.25">
      <c r="A547" s="129" t="s">
        <v>1548</v>
      </c>
      <c r="B547" s="269" t="s">
        <v>2364</v>
      </c>
      <c r="C547" s="226" t="s">
        <v>2568</v>
      </c>
      <c r="D547" s="269" t="s">
        <v>2590</v>
      </c>
      <c r="E547" s="372" t="s">
        <v>1557</v>
      </c>
      <c r="F547" s="269" t="s">
        <v>475</v>
      </c>
      <c r="G547" s="373">
        <v>26.38</v>
      </c>
      <c r="H547" s="225" t="s">
        <v>488</v>
      </c>
      <c r="I547" s="269" t="s">
        <v>1379</v>
      </c>
      <c r="J547" s="374">
        <v>0</v>
      </c>
      <c r="K547" s="269" t="s">
        <v>22</v>
      </c>
      <c r="L547" s="269" t="s">
        <v>1392</v>
      </c>
      <c r="M547" s="369">
        <v>2010</v>
      </c>
      <c r="N547" s="375">
        <v>43873</v>
      </c>
      <c r="O547" s="226" t="s">
        <v>2569</v>
      </c>
    </row>
    <row r="548" spans="1:15" ht="27.75" hidden="1" customHeight="1" x14ac:dyDescent="0.25">
      <c r="A548" s="129" t="s">
        <v>1548</v>
      </c>
      <c r="B548" s="269" t="s">
        <v>2364</v>
      </c>
      <c r="C548" s="226" t="s">
        <v>2568</v>
      </c>
      <c r="D548" s="269" t="s">
        <v>2590</v>
      </c>
      <c r="E548" s="372" t="s">
        <v>1557</v>
      </c>
      <c r="F548" s="269" t="s">
        <v>475</v>
      </c>
      <c r="G548" s="373">
        <v>9.7799999999999994</v>
      </c>
      <c r="H548" s="225" t="s">
        <v>488</v>
      </c>
      <c r="I548" s="269" t="s">
        <v>1382</v>
      </c>
      <c r="J548" s="374">
        <v>0</v>
      </c>
      <c r="K548" s="269" t="s">
        <v>22</v>
      </c>
      <c r="L548" s="269" t="s">
        <v>1392</v>
      </c>
      <c r="M548" s="369">
        <v>2010</v>
      </c>
      <c r="N548" s="375">
        <v>43873</v>
      </c>
      <c r="O548" s="226" t="s">
        <v>2569</v>
      </c>
    </row>
    <row r="549" spans="1:15" ht="27.75" hidden="1" customHeight="1" x14ac:dyDescent="0.25">
      <c r="A549" s="129" t="s">
        <v>1548</v>
      </c>
      <c r="B549" s="269" t="s">
        <v>2364</v>
      </c>
      <c r="C549" s="226" t="s">
        <v>2568</v>
      </c>
      <c r="D549" s="269" t="s">
        <v>2590</v>
      </c>
      <c r="E549" s="372" t="s">
        <v>1557</v>
      </c>
      <c r="F549" s="269" t="s">
        <v>475</v>
      </c>
      <c r="G549" s="373">
        <v>3.95</v>
      </c>
      <c r="H549" s="225" t="s">
        <v>488</v>
      </c>
      <c r="I549" s="269" t="s">
        <v>1383</v>
      </c>
      <c r="J549" s="374">
        <v>0</v>
      </c>
      <c r="K549" s="269" t="s">
        <v>22</v>
      </c>
      <c r="L549" s="269" t="s">
        <v>1392</v>
      </c>
      <c r="M549" s="369">
        <v>2010</v>
      </c>
      <c r="N549" s="375">
        <v>43873</v>
      </c>
      <c r="O549" s="226" t="s">
        <v>2569</v>
      </c>
    </row>
    <row r="550" spans="1:15" ht="27.75" hidden="1" customHeight="1" x14ac:dyDescent="0.25">
      <c r="A550" s="129" t="s">
        <v>1548</v>
      </c>
      <c r="B550" s="269" t="s">
        <v>2364</v>
      </c>
      <c r="C550" s="226" t="s">
        <v>2568</v>
      </c>
      <c r="D550" s="269" t="s">
        <v>2590</v>
      </c>
      <c r="E550" s="372" t="s">
        <v>1557</v>
      </c>
      <c r="F550" s="269" t="s">
        <v>475</v>
      </c>
      <c r="G550" s="373">
        <v>1.8</v>
      </c>
      <c r="H550" s="225" t="s">
        <v>488</v>
      </c>
      <c r="I550" s="372" t="s">
        <v>1384</v>
      </c>
      <c r="J550" s="374">
        <v>0</v>
      </c>
      <c r="K550" s="269" t="s">
        <v>22</v>
      </c>
      <c r="L550" s="269" t="s">
        <v>1392</v>
      </c>
      <c r="M550" s="369">
        <v>2010</v>
      </c>
      <c r="N550" s="375">
        <v>43873</v>
      </c>
      <c r="O550" s="226" t="s">
        <v>2569</v>
      </c>
    </row>
    <row r="551" spans="1:15" ht="27.75" hidden="1" customHeight="1" x14ac:dyDescent="0.25">
      <c r="A551" s="129" t="s">
        <v>1548</v>
      </c>
      <c r="B551" s="269" t="s">
        <v>2364</v>
      </c>
      <c r="C551" s="226" t="s">
        <v>2568</v>
      </c>
      <c r="D551" s="269" t="s">
        <v>2590</v>
      </c>
      <c r="E551" s="372" t="s">
        <v>1557</v>
      </c>
      <c r="F551" s="269" t="s">
        <v>475</v>
      </c>
      <c r="G551" s="373">
        <v>0.86</v>
      </c>
      <c r="H551" s="225" t="s">
        <v>488</v>
      </c>
      <c r="I551" s="372" t="s">
        <v>1385</v>
      </c>
      <c r="J551" s="374">
        <v>0</v>
      </c>
      <c r="K551" s="269" t="s">
        <v>22</v>
      </c>
      <c r="L551" s="269" t="s">
        <v>1392</v>
      </c>
      <c r="M551" s="369">
        <v>2010</v>
      </c>
      <c r="N551" s="375">
        <v>43873</v>
      </c>
      <c r="O551" s="226" t="s">
        <v>2569</v>
      </c>
    </row>
    <row r="552" spans="1:15" ht="27.75" hidden="1" customHeight="1" x14ac:dyDescent="0.25">
      <c r="A552" s="129" t="s">
        <v>1548</v>
      </c>
      <c r="B552" s="269" t="s">
        <v>2364</v>
      </c>
      <c r="C552" s="226" t="s">
        <v>2568</v>
      </c>
      <c r="D552" s="269" t="s">
        <v>1634</v>
      </c>
      <c r="E552" s="372" t="s">
        <v>1557</v>
      </c>
      <c r="F552" s="269" t="s">
        <v>475</v>
      </c>
      <c r="G552" s="373">
        <v>30.27</v>
      </c>
      <c r="H552" s="225" t="s">
        <v>488</v>
      </c>
      <c r="I552" s="269" t="s">
        <v>1379</v>
      </c>
      <c r="J552" s="374">
        <v>0</v>
      </c>
      <c r="K552" s="269" t="s">
        <v>22</v>
      </c>
      <c r="L552" s="269" t="s">
        <v>1392</v>
      </c>
      <c r="M552" s="369">
        <v>2010</v>
      </c>
      <c r="N552" s="375">
        <v>43873</v>
      </c>
      <c r="O552" s="226" t="s">
        <v>2569</v>
      </c>
    </row>
    <row r="553" spans="1:15" ht="27.75" hidden="1" customHeight="1" x14ac:dyDescent="0.25">
      <c r="A553" s="129" t="s">
        <v>1548</v>
      </c>
      <c r="B553" s="269" t="s">
        <v>2364</v>
      </c>
      <c r="C553" s="226" t="s">
        <v>2568</v>
      </c>
      <c r="D553" s="269" t="s">
        <v>1634</v>
      </c>
      <c r="E553" s="372" t="s">
        <v>1557</v>
      </c>
      <c r="F553" s="269" t="s">
        <v>475</v>
      </c>
      <c r="G553" s="373">
        <v>11.23</v>
      </c>
      <c r="H553" s="225" t="s">
        <v>488</v>
      </c>
      <c r="I553" s="269" t="s">
        <v>1382</v>
      </c>
      <c r="J553" s="374">
        <v>0</v>
      </c>
      <c r="K553" s="269" t="s">
        <v>22</v>
      </c>
      <c r="L553" s="269" t="s">
        <v>1392</v>
      </c>
      <c r="M553" s="369">
        <v>2010</v>
      </c>
      <c r="N553" s="375">
        <v>43873</v>
      </c>
      <c r="O553" s="226" t="s">
        <v>2569</v>
      </c>
    </row>
    <row r="554" spans="1:15" ht="27.75" hidden="1" customHeight="1" x14ac:dyDescent="0.25">
      <c r="A554" s="129" t="s">
        <v>1548</v>
      </c>
      <c r="B554" s="269" t="s">
        <v>2364</v>
      </c>
      <c r="C554" s="226" t="s">
        <v>2568</v>
      </c>
      <c r="D554" s="269" t="s">
        <v>1634</v>
      </c>
      <c r="E554" s="372" t="s">
        <v>1557</v>
      </c>
      <c r="F554" s="269" t="s">
        <v>475</v>
      </c>
      <c r="G554" s="373">
        <v>4.53</v>
      </c>
      <c r="H554" s="225" t="s">
        <v>488</v>
      </c>
      <c r="I554" s="269" t="s">
        <v>1383</v>
      </c>
      <c r="J554" s="374">
        <v>0</v>
      </c>
      <c r="K554" s="269" t="s">
        <v>22</v>
      </c>
      <c r="L554" s="269" t="s">
        <v>1392</v>
      </c>
      <c r="M554" s="369">
        <v>2010</v>
      </c>
      <c r="N554" s="375">
        <v>43873</v>
      </c>
      <c r="O554" s="226" t="s">
        <v>2569</v>
      </c>
    </row>
    <row r="555" spans="1:15" ht="27.75" hidden="1" customHeight="1" x14ac:dyDescent="0.25">
      <c r="A555" s="129" t="s">
        <v>1548</v>
      </c>
      <c r="B555" s="269" t="s">
        <v>2364</v>
      </c>
      <c r="C555" s="226" t="s">
        <v>2568</v>
      </c>
      <c r="D555" s="269" t="s">
        <v>1634</v>
      </c>
      <c r="E555" s="372" t="s">
        <v>1557</v>
      </c>
      <c r="F555" s="269" t="s">
        <v>475</v>
      </c>
      <c r="G555" s="373">
        <v>2.06</v>
      </c>
      <c r="H555" s="225" t="s">
        <v>488</v>
      </c>
      <c r="I555" s="372" t="s">
        <v>1384</v>
      </c>
      <c r="J555" s="374">
        <v>0</v>
      </c>
      <c r="K555" s="269" t="s">
        <v>22</v>
      </c>
      <c r="L555" s="269" t="s">
        <v>1392</v>
      </c>
      <c r="M555" s="369">
        <v>2010</v>
      </c>
      <c r="N555" s="375">
        <v>43873</v>
      </c>
      <c r="O555" s="226" t="s">
        <v>2569</v>
      </c>
    </row>
    <row r="556" spans="1:15" ht="27.75" hidden="1" customHeight="1" x14ac:dyDescent="0.25">
      <c r="A556" s="129" t="s">
        <v>1548</v>
      </c>
      <c r="B556" s="269" t="s">
        <v>2364</v>
      </c>
      <c r="C556" s="226" t="s">
        <v>2568</v>
      </c>
      <c r="D556" s="269" t="s">
        <v>1634</v>
      </c>
      <c r="E556" s="372" t="s">
        <v>1557</v>
      </c>
      <c r="F556" s="269" t="s">
        <v>475</v>
      </c>
      <c r="G556" s="373">
        <v>0.99</v>
      </c>
      <c r="H556" s="225" t="s">
        <v>488</v>
      </c>
      <c r="I556" s="372" t="s">
        <v>1385</v>
      </c>
      <c r="J556" s="374">
        <v>0</v>
      </c>
      <c r="K556" s="269" t="s">
        <v>22</v>
      </c>
      <c r="L556" s="269" t="s">
        <v>1392</v>
      </c>
      <c r="M556" s="369">
        <v>2010</v>
      </c>
      <c r="N556" s="375">
        <v>43873</v>
      </c>
      <c r="O556" s="226" t="s">
        <v>2569</v>
      </c>
    </row>
    <row r="557" spans="1:15" ht="27.75" hidden="1" customHeight="1" x14ac:dyDescent="0.25">
      <c r="A557" s="203" t="s">
        <v>2480</v>
      </c>
      <c r="B557" s="202" t="s">
        <v>2366</v>
      </c>
      <c r="C557" s="203" t="s">
        <v>2481</v>
      </c>
      <c r="D557" s="215" t="s">
        <v>2482</v>
      </c>
      <c r="E557" s="215" t="s">
        <v>2483</v>
      </c>
      <c r="F557" s="202" t="s">
        <v>505</v>
      </c>
      <c r="G557" s="253">
        <v>27</v>
      </c>
      <c r="H557" s="361" t="s">
        <v>1400</v>
      </c>
      <c r="I557" s="359" t="s">
        <v>1522</v>
      </c>
      <c r="J557" s="358">
        <v>0.06</v>
      </c>
      <c r="K557" s="359" t="s">
        <v>1391</v>
      </c>
      <c r="L557" s="359" t="s">
        <v>1392</v>
      </c>
      <c r="M557" s="368">
        <v>2006</v>
      </c>
      <c r="N557" s="205">
        <v>44075</v>
      </c>
      <c r="O557" s="203" t="s">
        <v>1537</v>
      </c>
    </row>
    <row r="558" spans="1:15" ht="27.75" hidden="1" customHeight="1" x14ac:dyDescent="0.25">
      <c r="A558" s="203" t="s">
        <v>2480</v>
      </c>
      <c r="B558" s="202" t="s">
        <v>2366</v>
      </c>
      <c r="C558" s="203" t="s">
        <v>2481</v>
      </c>
      <c r="D558" s="215" t="s">
        <v>2482</v>
      </c>
      <c r="E558" s="215" t="s">
        <v>2483</v>
      </c>
      <c r="F558" s="202" t="s">
        <v>505</v>
      </c>
      <c r="G558" s="253">
        <v>11.3</v>
      </c>
      <c r="H558" s="361" t="s">
        <v>1400</v>
      </c>
      <c r="I558" s="359" t="s">
        <v>1382</v>
      </c>
      <c r="J558" s="358">
        <v>0.57999999999999996</v>
      </c>
      <c r="K558" s="359" t="s">
        <v>1391</v>
      </c>
      <c r="L558" s="359" t="s">
        <v>1392</v>
      </c>
      <c r="M558" s="368">
        <v>2006</v>
      </c>
      <c r="N558" s="205">
        <v>44075</v>
      </c>
      <c r="O558" s="203" t="s">
        <v>1537</v>
      </c>
    </row>
    <row r="559" spans="1:15" ht="27.75" hidden="1" customHeight="1" x14ac:dyDescent="0.25">
      <c r="A559" s="203" t="s">
        <v>2480</v>
      </c>
      <c r="B559" s="202" t="s">
        <v>2366</v>
      </c>
      <c r="C559" s="203" t="s">
        <v>2481</v>
      </c>
      <c r="D559" s="215" t="s">
        <v>2482</v>
      </c>
      <c r="E559" s="215" t="s">
        <v>2483</v>
      </c>
      <c r="F559" s="202" t="s">
        <v>505</v>
      </c>
      <c r="G559" s="253">
        <v>3.7</v>
      </c>
      <c r="H559" s="361" t="s">
        <v>1400</v>
      </c>
      <c r="I559" s="359" t="s">
        <v>1383</v>
      </c>
      <c r="J559" s="358">
        <v>0.85</v>
      </c>
      <c r="K559" s="359" t="s">
        <v>1391</v>
      </c>
      <c r="L559" s="359" t="s">
        <v>1392</v>
      </c>
      <c r="M559" s="368">
        <v>2006</v>
      </c>
      <c r="N559" s="205">
        <v>44075</v>
      </c>
      <c r="O559" s="203" t="s">
        <v>1537</v>
      </c>
    </row>
    <row r="560" spans="1:15" ht="27.75" hidden="1" customHeight="1" x14ac:dyDescent="0.25">
      <c r="A560" s="203" t="s">
        <v>2480</v>
      </c>
      <c r="B560" s="202" t="s">
        <v>2366</v>
      </c>
      <c r="C560" s="203" t="s">
        <v>2481</v>
      </c>
      <c r="D560" s="215" t="s">
        <v>2482</v>
      </c>
      <c r="E560" s="215" t="s">
        <v>2483</v>
      </c>
      <c r="F560" s="202" t="s">
        <v>505</v>
      </c>
      <c r="G560" s="253">
        <v>0.71399999999999997</v>
      </c>
      <c r="H560" s="361" t="s">
        <v>1400</v>
      </c>
      <c r="I560" s="359" t="s">
        <v>1384</v>
      </c>
      <c r="J560" s="358">
        <v>0</v>
      </c>
      <c r="K560" s="359" t="s">
        <v>1391</v>
      </c>
      <c r="L560" s="359" t="s">
        <v>1392</v>
      </c>
      <c r="M560" s="368">
        <v>2006</v>
      </c>
      <c r="N560" s="205">
        <v>44075</v>
      </c>
      <c r="O560" s="203" t="s">
        <v>1537</v>
      </c>
    </row>
    <row r="561" spans="1:15" ht="27.75" hidden="1" customHeight="1" x14ac:dyDescent="0.25">
      <c r="A561" s="203" t="s">
        <v>2480</v>
      </c>
      <c r="B561" s="202" t="s">
        <v>2366</v>
      </c>
      <c r="C561" s="203" t="s">
        <v>2481</v>
      </c>
      <c r="D561" s="215" t="s">
        <v>2482</v>
      </c>
      <c r="E561" s="215" t="s">
        <v>2483</v>
      </c>
      <c r="F561" s="202" t="s">
        <v>505</v>
      </c>
      <c r="G561" s="253">
        <v>0.11899999999999999</v>
      </c>
      <c r="H561" s="361" t="s">
        <v>1400</v>
      </c>
      <c r="I561" s="359" t="s">
        <v>1385</v>
      </c>
      <c r="J561" s="359" t="s">
        <v>2484</v>
      </c>
      <c r="K561" s="359" t="s">
        <v>1391</v>
      </c>
      <c r="L561" s="359" t="s">
        <v>1392</v>
      </c>
      <c r="M561" s="368">
        <v>2006</v>
      </c>
      <c r="N561" s="205">
        <v>44075</v>
      </c>
      <c r="O561" s="203" t="s">
        <v>1537</v>
      </c>
    </row>
    <row r="562" spans="1:15" ht="27.75" hidden="1" customHeight="1" x14ac:dyDescent="0.25">
      <c r="A562" s="203" t="s">
        <v>1585</v>
      </c>
      <c r="B562" s="202" t="s">
        <v>2366</v>
      </c>
      <c r="C562" s="203" t="s">
        <v>1403</v>
      </c>
      <c r="D562" s="202" t="s">
        <v>1404</v>
      </c>
      <c r="E562" s="202" t="s">
        <v>1405</v>
      </c>
      <c r="F562" s="202" t="s">
        <v>475</v>
      </c>
      <c r="G562" s="253">
        <v>154</v>
      </c>
      <c r="H562" s="361" t="s">
        <v>1406</v>
      </c>
      <c r="I562" s="359" t="s">
        <v>1407</v>
      </c>
      <c r="J562" s="208">
        <v>0</v>
      </c>
      <c r="K562" s="359" t="s">
        <v>22</v>
      </c>
      <c r="L562" s="359" t="s">
        <v>1408</v>
      </c>
      <c r="M562" s="368" t="s">
        <v>1407</v>
      </c>
      <c r="N562" s="205">
        <v>42486</v>
      </c>
      <c r="O562" s="203"/>
    </row>
    <row r="563" spans="1:15" ht="27.75" hidden="1" customHeight="1" x14ac:dyDescent="0.25">
      <c r="A563" s="203" t="s">
        <v>1570</v>
      </c>
      <c r="B563" s="202" t="s">
        <v>2365</v>
      </c>
      <c r="C563" s="223" t="s">
        <v>1403</v>
      </c>
      <c r="D563" s="204" t="s">
        <v>1404</v>
      </c>
      <c r="E563" s="204" t="s">
        <v>1405</v>
      </c>
      <c r="F563" s="202" t="s">
        <v>475</v>
      </c>
      <c r="G563" s="253">
        <v>154</v>
      </c>
      <c r="H563" s="361" t="s">
        <v>1406</v>
      </c>
      <c r="I563" s="359" t="s">
        <v>1407</v>
      </c>
      <c r="J563" s="208">
        <v>0</v>
      </c>
      <c r="K563" s="359" t="s">
        <v>22</v>
      </c>
      <c r="L563" s="359" t="s">
        <v>1408</v>
      </c>
      <c r="M563" s="368" t="s">
        <v>1407</v>
      </c>
      <c r="N563" s="205">
        <v>42486</v>
      </c>
      <c r="O563" s="203"/>
    </row>
    <row r="564" spans="1:15" ht="27.75" hidden="1" customHeight="1" x14ac:dyDescent="0.25">
      <c r="A564" s="203" t="s">
        <v>1570</v>
      </c>
      <c r="B564" s="202" t="s">
        <v>2365</v>
      </c>
      <c r="C564" s="203" t="s">
        <v>1397</v>
      </c>
      <c r="D564" s="202" t="s">
        <v>1571</v>
      </c>
      <c r="E564" s="202" t="s">
        <v>1572</v>
      </c>
      <c r="F564" s="202" t="s">
        <v>505</v>
      </c>
      <c r="G564" s="253">
        <v>0.27400000000000002</v>
      </c>
      <c r="H564" s="361" t="s">
        <v>1400</v>
      </c>
      <c r="I564" s="359" t="s">
        <v>1379</v>
      </c>
      <c r="J564" s="209">
        <v>0.82</v>
      </c>
      <c r="K564" s="359" t="s">
        <v>1391</v>
      </c>
      <c r="L564" s="359" t="s">
        <v>1392</v>
      </c>
      <c r="M564" s="368">
        <v>2010</v>
      </c>
      <c r="N564" s="207" t="s">
        <v>1401</v>
      </c>
      <c r="O564" s="203"/>
    </row>
    <row r="565" spans="1:15" ht="27.75" hidden="1" customHeight="1" x14ac:dyDescent="0.25">
      <c r="A565" s="203" t="s">
        <v>1570</v>
      </c>
      <c r="B565" s="202" t="s">
        <v>2365</v>
      </c>
      <c r="C565" s="203" t="s">
        <v>1397</v>
      </c>
      <c r="D565" s="202" t="s">
        <v>1571</v>
      </c>
      <c r="E565" s="202" t="s">
        <v>1572</v>
      </c>
      <c r="F565" s="202" t="s">
        <v>505</v>
      </c>
      <c r="G565" s="253">
        <v>0.13300000000000001</v>
      </c>
      <c r="H565" s="361" t="s">
        <v>1400</v>
      </c>
      <c r="I565" s="359" t="s">
        <v>1382</v>
      </c>
      <c r="J565" s="209">
        <v>0.94</v>
      </c>
      <c r="K565" s="359" t="s">
        <v>1391</v>
      </c>
      <c r="L565" s="359" t="s">
        <v>1392</v>
      </c>
      <c r="M565" s="368">
        <v>2010</v>
      </c>
      <c r="N565" s="207" t="s">
        <v>1401</v>
      </c>
      <c r="O565" s="203"/>
    </row>
    <row r="566" spans="1:15" ht="27.75" hidden="1" customHeight="1" x14ac:dyDescent="0.25">
      <c r="A566" s="203" t="s">
        <v>1570</v>
      </c>
      <c r="B566" s="202" t="s">
        <v>2365</v>
      </c>
      <c r="C566" s="203" t="s">
        <v>1397</v>
      </c>
      <c r="D566" s="202" t="s">
        <v>1571</v>
      </c>
      <c r="E566" s="202" t="s">
        <v>1572</v>
      </c>
      <c r="F566" s="202" t="s">
        <v>505</v>
      </c>
      <c r="G566" s="253">
        <v>8.3199999999999996E-2</v>
      </c>
      <c r="H566" s="361" t="s">
        <v>1400</v>
      </c>
      <c r="I566" s="359" t="s">
        <v>1383</v>
      </c>
      <c r="J566" s="209">
        <v>0</v>
      </c>
      <c r="K566" s="359" t="s">
        <v>1391</v>
      </c>
      <c r="L566" s="359" t="s">
        <v>1392</v>
      </c>
      <c r="M566" s="368">
        <v>2010</v>
      </c>
      <c r="N566" s="207" t="s">
        <v>1401</v>
      </c>
      <c r="O566" s="203"/>
    </row>
    <row r="567" spans="1:15" ht="27.75" hidden="1" customHeight="1" x14ac:dyDescent="0.25">
      <c r="A567" s="203" t="s">
        <v>1570</v>
      </c>
      <c r="B567" s="202" t="s">
        <v>2365</v>
      </c>
      <c r="C567" s="203" t="s">
        <v>1397</v>
      </c>
      <c r="D567" s="202" t="s">
        <v>1571</v>
      </c>
      <c r="E567" s="202" t="s">
        <v>1572</v>
      </c>
      <c r="F567" s="202" t="s">
        <v>505</v>
      </c>
      <c r="G567" s="253">
        <v>5.4899999999999997E-2</v>
      </c>
      <c r="H567" s="361" t="s">
        <v>1400</v>
      </c>
      <c r="I567" s="359" t="s">
        <v>1384</v>
      </c>
      <c r="J567" s="209">
        <v>0</v>
      </c>
      <c r="K567" s="359" t="s">
        <v>1391</v>
      </c>
      <c r="L567" s="359" t="s">
        <v>1392</v>
      </c>
      <c r="M567" s="368">
        <v>2010</v>
      </c>
      <c r="N567" s="207" t="s">
        <v>1401</v>
      </c>
      <c r="O567" s="203"/>
    </row>
    <row r="568" spans="1:15" ht="27.75" hidden="1" customHeight="1" x14ac:dyDescent="0.25">
      <c r="A568" s="203" t="s">
        <v>1570</v>
      </c>
      <c r="B568" s="202" t="s">
        <v>2365</v>
      </c>
      <c r="C568" s="203" t="s">
        <v>1397</v>
      </c>
      <c r="D568" s="202" t="s">
        <v>1571</v>
      </c>
      <c r="E568" s="202" t="s">
        <v>1572</v>
      </c>
      <c r="F568" s="202" t="s">
        <v>505</v>
      </c>
      <c r="G568" s="253">
        <v>2.9100000000000001E-2</v>
      </c>
      <c r="H568" s="361" t="s">
        <v>1400</v>
      </c>
      <c r="I568" s="359" t="s">
        <v>1385</v>
      </c>
      <c r="J568" s="225" t="s">
        <v>1402</v>
      </c>
      <c r="K568" s="359" t="s">
        <v>1391</v>
      </c>
      <c r="L568" s="359" t="s">
        <v>1392</v>
      </c>
      <c r="M568" s="368">
        <v>2010</v>
      </c>
      <c r="N568" s="207" t="s">
        <v>1401</v>
      </c>
      <c r="O568" s="203"/>
    </row>
    <row r="569" spans="1:15" ht="27.75" hidden="1" customHeight="1" x14ac:dyDescent="0.25">
      <c r="A569" s="203" t="s">
        <v>1570</v>
      </c>
      <c r="B569" s="202" t="s">
        <v>2365</v>
      </c>
      <c r="C569" s="203" t="s">
        <v>1397</v>
      </c>
      <c r="D569" s="202" t="s">
        <v>1573</v>
      </c>
      <c r="E569" s="202" t="s">
        <v>1574</v>
      </c>
      <c r="F569" s="202" t="s">
        <v>505</v>
      </c>
      <c r="G569" s="253">
        <v>2.0499999999999998</v>
      </c>
      <c r="H569" s="361" t="s">
        <v>1400</v>
      </c>
      <c r="I569" s="359" t="s">
        <v>1379</v>
      </c>
      <c r="J569" s="209">
        <v>0</v>
      </c>
      <c r="K569" s="359" t="s">
        <v>1391</v>
      </c>
      <c r="L569" s="359" t="s">
        <v>1392</v>
      </c>
      <c r="M569" s="368">
        <v>2010</v>
      </c>
      <c r="N569" s="207" t="s">
        <v>1401</v>
      </c>
      <c r="O569" s="203"/>
    </row>
    <row r="570" spans="1:15" ht="27.75" hidden="1" customHeight="1" x14ac:dyDescent="0.25">
      <c r="A570" s="203" t="s">
        <v>1570</v>
      </c>
      <c r="B570" s="202" t="s">
        <v>2365</v>
      </c>
      <c r="C570" s="203" t="s">
        <v>1397</v>
      </c>
      <c r="D570" s="202" t="s">
        <v>1573</v>
      </c>
      <c r="E570" s="202" t="s">
        <v>1574</v>
      </c>
      <c r="F570" s="202" t="s">
        <v>505</v>
      </c>
      <c r="G570" s="253">
        <v>0.94799999999999995</v>
      </c>
      <c r="H570" s="361" t="s">
        <v>1400</v>
      </c>
      <c r="I570" s="359" t="s">
        <v>1382</v>
      </c>
      <c r="J570" s="209">
        <v>0.84</v>
      </c>
      <c r="K570" s="359" t="s">
        <v>1391</v>
      </c>
      <c r="L570" s="359" t="s">
        <v>1392</v>
      </c>
      <c r="M570" s="368">
        <v>2010</v>
      </c>
      <c r="N570" s="207" t="s">
        <v>1401</v>
      </c>
      <c r="O570" s="203"/>
    </row>
    <row r="571" spans="1:15" ht="27.75" hidden="1" customHeight="1" x14ac:dyDescent="0.25">
      <c r="A571" s="203" t="s">
        <v>1570</v>
      </c>
      <c r="B571" s="202" t="s">
        <v>2365</v>
      </c>
      <c r="C571" s="203" t="s">
        <v>1397</v>
      </c>
      <c r="D571" s="202" t="s">
        <v>1573</v>
      </c>
      <c r="E571" s="202" t="s">
        <v>1574</v>
      </c>
      <c r="F571" s="202" t="s">
        <v>505</v>
      </c>
      <c r="G571" s="253">
        <v>0.58799999999999997</v>
      </c>
      <c r="H571" s="361" t="s">
        <v>1400</v>
      </c>
      <c r="I571" s="359" t="s">
        <v>1383</v>
      </c>
      <c r="J571" s="209">
        <v>0.57999999999999996</v>
      </c>
      <c r="K571" s="359" t="s">
        <v>1391</v>
      </c>
      <c r="L571" s="359" t="s">
        <v>1392</v>
      </c>
      <c r="M571" s="368">
        <v>2010</v>
      </c>
      <c r="N571" s="207" t="s">
        <v>1401</v>
      </c>
      <c r="O571" s="203"/>
    </row>
    <row r="572" spans="1:15" ht="27.75" hidden="1" customHeight="1" x14ac:dyDescent="0.25">
      <c r="A572" s="203" t="s">
        <v>1570</v>
      </c>
      <c r="B572" s="202" t="s">
        <v>2365</v>
      </c>
      <c r="C572" s="203" t="s">
        <v>1397</v>
      </c>
      <c r="D572" s="202" t="s">
        <v>1573</v>
      </c>
      <c r="E572" s="202" t="s">
        <v>1574</v>
      </c>
      <c r="F572" s="202" t="s">
        <v>505</v>
      </c>
      <c r="G572" s="253">
        <v>0.375</v>
      </c>
      <c r="H572" s="361" t="s">
        <v>1400</v>
      </c>
      <c r="I572" s="359" t="s">
        <v>1384</v>
      </c>
      <c r="J572" s="209">
        <v>0.75</v>
      </c>
      <c r="K572" s="359" t="s">
        <v>1391</v>
      </c>
      <c r="L572" s="359" t="s">
        <v>1392</v>
      </c>
      <c r="M572" s="368">
        <v>2010</v>
      </c>
      <c r="N572" s="207" t="s">
        <v>1401</v>
      </c>
      <c r="O572" s="203"/>
    </row>
    <row r="573" spans="1:15" ht="27.75" hidden="1" customHeight="1" x14ac:dyDescent="0.25">
      <c r="A573" s="203" t="s">
        <v>1570</v>
      </c>
      <c r="B573" s="202" t="s">
        <v>2365</v>
      </c>
      <c r="C573" s="203" t="s">
        <v>1397</v>
      </c>
      <c r="D573" s="202" t="s">
        <v>1573</v>
      </c>
      <c r="E573" s="202" t="s">
        <v>1574</v>
      </c>
      <c r="F573" s="202" t="s">
        <v>505</v>
      </c>
      <c r="G573" s="253">
        <v>0.2</v>
      </c>
      <c r="H573" s="361" t="s">
        <v>1400</v>
      </c>
      <c r="I573" s="359" t="s">
        <v>1385</v>
      </c>
      <c r="J573" s="225" t="s">
        <v>1402</v>
      </c>
      <c r="K573" s="359" t="s">
        <v>1391</v>
      </c>
      <c r="L573" s="359" t="s">
        <v>1392</v>
      </c>
      <c r="M573" s="368">
        <v>2010</v>
      </c>
      <c r="N573" s="207" t="s">
        <v>1401</v>
      </c>
      <c r="O573" s="203"/>
    </row>
    <row r="574" spans="1:15" ht="27.75" hidden="1" customHeight="1" x14ac:dyDescent="0.25">
      <c r="A574" s="203" t="s">
        <v>1570</v>
      </c>
      <c r="B574" s="202" t="s">
        <v>2365</v>
      </c>
      <c r="C574" s="203" t="s">
        <v>1397</v>
      </c>
      <c r="D574" s="202" t="s">
        <v>1575</v>
      </c>
      <c r="E574" s="202" t="s">
        <v>1576</v>
      </c>
      <c r="F574" s="202" t="s">
        <v>505</v>
      </c>
      <c r="G574" s="253">
        <v>0.26800000000000002</v>
      </c>
      <c r="H574" s="361" t="s">
        <v>1400</v>
      </c>
      <c r="I574" s="359" t="s">
        <v>1379</v>
      </c>
      <c r="J574" s="225" t="s">
        <v>1402</v>
      </c>
      <c r="K574" s="359" t="s">
        <v>1391</v>
      </c>
      <c r="L574" s="359" t="s">
        <v>1392</v>
      </c>
      <c r="M574" s="368">
        <v>2010</v>
      </c>
      <c r="N574" s="207" t="s">
        <v>1401</v>
      </c>
      <c r="O574" s="203"/>
    </row>
    <row r="575" spans="1:15" ht="27.75" hidden="1" customHeight="1" x14ac:dyDescent="0.25">
      <c r="A575" s="203" t="s">
        <v>1570</v>
      </c>
      <c r="B575" s="202" t="s">
        <v>2365</v>
      </c>
      <c r="C575" s="203" t="s">
        <v>1397</v>
      </c>
      <c r="D575" s="202" t="s">
        <v>1575</v>
      </c>
      <c r="E575" s="202" t="s">
        <v>1576</v>
      </c>
      <c r="F575" s="202" t="s">
        <v>505</v>
      </c>
      <c r="G575" s="253">
        <v>0.112</v>
      </c>
      <c r="H575" s="361" t="s">
        <v>1400</v>
      </c>
      <c r="I575" s="359" t="s">
        <v>1382</v>
      </c>
      <c r="J575" s="209">
        <v>0</v>
      </c>
      <c r="K575" s="359" t="s">
        <v>1391</v>
      </c>
      <c r="L575" s="359" t="s">
        <v>1392</v>
      </c>
      <c r="M575" s="368">
        <v>2010</v>
      </c>
      <c r="N575" s="207" t="s">
        <v>1401</v>
      </c>
      <c r="O575" s="203"/>
    </row>
    <row r="576" spans="1:15" ht="27.75" hidden="1" customHeight="1" x14ac:dyDescent="0.25">
      <c r="A576" s="203" t="s">
        <v>1570</v>
      </c>
      <c r="B576" s="202" t="s">
        <v>2365</v>
      </c>
      <c r="C576" s="203" t="s">
        <v>1397</v>
      </c>
      <c r="D576" s="202" t="s">
        <v>1575</v>
      </c>
      <c r="E576" s="202" t="s">
        <v>1576</v>
      </c>
      <c r="F576" s="202" t="s">
        <v>505</v>
      </c>
      <c r="G576" s="253">
        <v>6.0100000000000001E-2</v>
      </c>
      <c r="H576" s="361" t="s">
        <v>1400</v>
      </c>
      <c r="I576" s="359" t="s">
        <v>1383</v>
      </c>
      <c r="J576" s="209">
        <v>0.28999999999999998</v>
      </c>
      <c r="K576" s="359" t="s">
        <v>1391</v>
      </c>
      <c r="L576" s="359" t="s">
        <v>1392</v>
      </c>
      <c r="M576" s="368">
        <v>2010</v>
      </c>
      <c r="N576" s="207" t="s">
        <v>1401</v>
      </c>
      <c r="O576" s="203"/>
    </row>
    <row r="577" spans="1:15" ht="27.75" hidden="1" customHeight="1" x14ac:dyDescent="0.25">
      <c r="A577" s="203" t="s">
        <v>1570</v>
      </c>
      <c r="B577" s="202" t="s">
        <v>2365</v>
      </c>
      <c r="C577" s="203" t="s">
        <v>1397</v>
      </c>
      <c r="D577" s="202" t="s">
        <v>1575</v>
      </c>
      <c r="E577" s="202" t="s">
        <v>1576</v>
      </c>
      <c r="F577" s="202" t="s">
        <v>505</v>
      </c>
      <c r="G577" s="253">
        <v>3.1099999999999999E-2</v>
      </c>
      <c r="H577" s="361" t="s">
        <v>1400</v>
      </c>
      <c r="I577" s="359" t="s">
        <v>1384</v>
      </c>
      <c r="J577" s="209">
        <v>0</v>
      </c>
      <c r="K577" s="359" t="s">
        <v>1391</v>
      </c>
      <c r="L577" s="359" t="s">
        <v>1392</v>
      </c>
      <c r="M577" s="368">
        <v>2010</v>
      </c>
      <c r="N577" s="207" t="s">
        <v>1401</v>
      </c>
      <c r="O577" s="203"/>
    </row>
    <row r="578" spans="1:15" ht="27.75" hidden="1" customHeight="1" x14ac:dyDescent="0.25">
      <c r="A578" s="203" t="s">
        <v>1570</v>
      </c>
      <c r="B578" s="202" t="s">
        <v>2365</v>
      </c>
      <c r="C578" s="203" t="s">
        <v>1397</v>
      </c>
      <c r="D578" s="202" t="s">
        <v>1575</v>
      </c>
      <c r="E578" s="202" t="s">
        <v>1576</v>
      </c>
      <c r="F578" s="202" t="s">
        <v>505</v>
      </c>
      <c r="G578" s="253">
        <v>1.6400000000000001E-2</v>
      </c>
      <c r="H578" s="361" t="s">
        <v>1400</v>
      </c>
      <c r="I578" s="359" t="s">
        <v>1385</v>
      </c>
      <c r="J578" s="225" t="s">
        <v>1402</v>
      </c>
      <c r="K578" s="359" t="s">
        <v>1391</v>
      </c>
      <c r="L578" s="359" t="s">
        <v>1392</v>
      </c>
      <c r="M578" s="368">
        <v>2010</v>
      </c>
      <c r="N578" s="207" t="s">
        <v>1401</v>
      </c>
      <c r="O578" s="203"/>
    </row>
    <row r="579" spans="1:15" ht="27.75" hidden="1" customHeight="1" x14ac:dyDescent="0.25">
      <c r="A579" s="203" t="s">
        <v>1570</v>
      </c>
      <c r="B579" s="202" t="s">
        <v>2365</v>
      </c>
      <c r="C579" s="203" t="s">
        <v>1397</v>
      </c>
      <c r="D579" s="202" t="s">
        <v>1577</v>
      </c>
      <c r="E579" s="202" t="s">
        <v>1578</v>
      </c>
      <c r="F579" s="202" t="s">
        <v>475</v>
      </c>
      <c r="G579" s="253">
        <v>2.91</v>
      </c>
      <c r="H579" s="361" t="s">
        <v>1400</v>
      </c>
      <c r="I579" s="359" t="s">
        <v>1379</v>
      </c>
      <c r="J579" s="225" t="s">
        <v>1402</v>
      </c>
      <c r="K579" s="359" t="s">
        <v>1391</v>
      </c>
      <c r="L579" s="359" t="s">
        <v>1392</v>
      </c>
      <c r="M579" s="368">
        <v>2010</v>
      </c>
      <c r="N579" s="207" t="s">
        <v>1401</v>
      </c>
      <c r="O579" s="203"/>
    </row>
    <row r="580" spans="1:15" ht="27.75" hidden="1" customHeight="1" x14ac:dyDescent="0.25">
      <c r="A580" s="203" t="s">
        <v>1570</v>
      </c>
      <c r="B580" s="202" t="s">
        <v>2365</v>
      </c>
      <c r="C580" s="203" t="s">
        <v>1397</v>
      </c>
      <c r="D580" s="202" t="s">
        <v>1577</v>
      </c>
      <c r="E580" s="202" t="s">
        <v>1578</v>
      </c>
      <c r="F580" s="202" t="s">
        <v>475</v>
      </c>
      <c r="G580" s="253">
        <v>1.22</v>
      </c>
      <c r="H580" s="361" t="s">
        <v>1400</v>
      </c>
      <c r="I580" s="359" t="s">
        <v>1382</v>
      </c>
      <c r="J580" s="209">
        <v>0.45</v>
      </c>
      <c r="K580" s="359" t="s">
        <v>1391</v>
      </c>
      <c r="L580" s="359" t="s">
        <v>1392</v>
      </c>
      <c r="M580" s="368">
        <v>2010</v>
      </c>
      <c r="N580" s="207" t="s">
        <v>1401</v>
      </c>
      <c r="O580" s="203"/>
    </row>
    <row r="581" spans="1:15" ht="27.75" hidden="1" customHeight="1" x14ac:dyDescent="0.25">
      <c r="A581" s="203" t="s">
        <v>1570</v>
      </c>
      <c r="B581" s="202" t="s">
        <v>2365</v>
      </c>
      <c r="C581" s="203" t="s">
        <v>1397</v>
      </c>
      <c r="D581" s="202" t="s">
        <v>1577</v>
      </c>
      <c r="E581" s="202" t="s">
        <v>1578</v>
      </c>
      <c r="F581" s="202" t="s">
        <v>475</v>
      </c>
      <c r="G581" s="253">
        <v>0.65300000000000002</v>
      </c>
      <c r="H581" s="361" t="s">
        <v>1400</v>
      </c>
      <c r="I581" s="359" t="s">
        <v>1383</v>
      </c>
      <c r="J581" s="209">
        <v>0.77</v>
      </c>
      <c r="K581" s="359" t="s">
        <v>1391</v>
      </c>
      <c r="L581" s="359" t="s">
        <v>1392</v>
      </c>
      <c r="M581" s="368">
        <v>2010</v>
      </c>
      <c r="N581" s="207" t="s">
        <v>1401</v>
      </c>
      <c r="O581" s="203"/>
    </row>
    <row r="582" spans="1:15" ht="27.75" hidden="1" customHeight="1" x14ac:dyDescent="0.25">
      <c r="A582" s="203" t="s">
        <v>1570</v>
      </c>
      <c r="B582" s="202" t="s">
        <v>2365</v>
      </c>
      <c r="C582" s="203" t="s">
        <v>1397</v>
      </c>
      <c r="D582" s="202" t="s">
        <v>1577</v>
      </c>
      <c r="E582" s="202" t="s">
        <v>1578</v>
      </c>
      <c r="F582" s="202" t="s">
        <v>475</v>
      </c>
      <c r="G582" s="253">
        <v>0.33800000000000002</v>
      </c>
      <c r="H582" s="361" t="s">
        <v>1400</v>
      </c>
      <c r="I582" s="359" t="s">
        <v>1384</v>
      </c>
      <c r="J582" s="209">
        <v>0.63</v>
      </c>
      <c r="K582" s="359" t="s">
        <v>1391</v>
      </c>
      <c r="L582" s="359" t="s">
        <v>1392</v>
      </c>
      <c r="M582" s="368">
        <v>2010</v>
      </c>
      <c r="N582" s="207" t="s">
        <v>1401</v>
      </c>
      <c r="O582" s="203"/>
    </row>
    <row r="583" spans="1:15" ht="27.75" hidden="1" customHeight="1" x14ac:dyDescent="0.25">
      <c r="A583" s="203" t="s">
        <v>1570</v>
      </c>
      <c r="B583" s="202" t="s">
        <v>2365</v>
      </c>
      <c r="C583" s="203" t="s">
        <v>1397</v>
      </c>
      <c r="D583" s="202" t="s">
        <v>1577</v>
      </c>
      <c r="E583" s="202" t="s">
        <v>1578</v>
      </c>
      <c r="F583" s="202" t="s">
        <v>475</v>
      </c>
      <c r="G583" s="253">
        <v>0.17899999999999999</v>
      </c>
      <c r="H583" s="361" t="s">
        <v>1400</v>
      </c>
      <c r="I583" s="359" t="s">
        <v>1385</v>
      </c>
      <c r="J583" s="225" t="s">
        <v>1402</v>
      </c>
      <c r="K583" s="359" t="s">
        <v>1391</v>
      </c>
      <c r="L583" s="359" t="s">
        <v>1392</v>
      </c>
      <c r="M583" s="368">
        <v>2010</v>
      </c>
      <c r="N583" s="207" t="s">
        <v>1401</v>
      </c>
      <c r="O583" s="203"/>
    </row>
    <row r="584" spans="1:15" ht="27.75" hidden="1" customHeight="1" x14ac:dyDescent="0.25">
      <c r="A584" s="203" t="s">
        <v>1579</v>
      </c>
      <c r="B584" s="202" t="s">
        <v>550</v>
      </c>
      <c r="C584" s="203" t="s">
        <v>1580</v>
      </c>
      <c r="D584" s="202" t="s">
        <v>583</v>
      </c>
      <c r="E584" s="202" t="s">
        <v>1581</v>
      </c>
      <c r="F584" s="202" t="s">
        <v>475</v>
      </c>
      <c r="G584" s="253">
        <v>11.8</v>
      </c>
      <c r="H584" s="361" t="s">
        <v>527</v>
      </c>
      <c r="I584" s="361" t="s">
        <v>1407</v>
      </c>
      <c r="J584" s="358">
        <v>0</v>
      </c>
      <c r="K584" s="361" t="s">
        <v>1582</v>
      </c>
      <c r="L584" s="359" t="s">
        <v>1392</v>
      </c>
      <c r="M584" s="368">
        <v>2008</v>
      </c>
      <c r="N584" s="205">
        <v>40851</v>
      </c>
      <c r="O584" s="203"/>
    </row>
    <row r="585" spans="1:15" ht="27.75" hidden="1" customHeight="1" x14ac:dyDescent="0.25">
      <c r="A585" s="203" t="s">
        <v>1579</v>
      </c>
      <c r="B585" s="202" t="s">
        <v>550</v>
      </c>
      <c r="C585" s="203" t="s">
        <v>1580</v>
      </c>
      <c r="D585" s="202" t="s">
        <v>583</v>
      </c>
      <c r="E585" s="202" t="s">
        <v>1583</v>
      </c>
      <c r="F585" s="202" t="s">
        <v>475</v>
      </c>
      <c r="G585" s="253">
        <v>35.799999999999997</v>
      </c>
      <c r="H585" s="361" t="s">
        <v>527</v>
      </c>
      <c r="I585" s="361" t="s">
        <v>1407</v>
      </c>
      <c r="J585" s="358">
        <v>0</v>
      </c>
      <c r="K585" s="361" t="s">
        <v>1582</v>
      </c>
      <c r="L585" s="359" t="s">
        <v>1392</v>
      </c>
      <c r="M585" s="368">
        <v>2008</v>
      </c>
      <c r="N585" s="205">
        <v>40851</v>
      </c>
      <c r="O585" s="203"/>
    </row>
    <row r="586" spans="1:15" ht="27.75" hidden="1" customHeight="1" x14ac:dyDescent="0.25">
      <c r="A586" s="203" t="s">
        <v>1579</v>
      </c>
      <c r="B586" s="202" t="s">
        <v>550</v>
      </c>
      <c r="C586" s="203" t="s">
        <v>591</v>
      </c>
      <c r="D586" s="202" t="s">
        <v>583</v>
      </c>
      <c r="E586" s="202" t="s">
        <v>1584</v>
      </c>
      <c r="F586" s="202" t="s">
        <v>475</v>
      </c>
      <c r="G586" s="253"/>
      <c r="H586" s="361"/>
      <c r="I586" s="361" t="s">
        <v>594</v>
      </c>
      <c r="J586" s="358">
        <v>0.6</v>
      </c>
      <c r="K586" s="361" t="s">
        <v>8</v>
      </c>
      <c r="L586" s="359" t="s">
        <v>1392</v>
      </c>
      <c r="M586" s="370">
        <v>2003</v>
      </c>
      <c r="N586" s="205">
        <v>39127</v>
      </c>
      <c r="O586" s="203"/>
    </row>
    <row r="587" spans="1:15" ht="27.75" hidden="1" customHeight="1" x14ac:dyDescent="0.25">
      <c r="A587" s="203" t="s">
        <v>1579</v>
      </c>
      <c r="B587" s="202" t="s">
        <v>550</v>
      </c>
      <c r="C587" s="203" t="s">
        <v>591</v>
      </c>
      <c r="D587" s="202" t="s">
        <v>583</v>
      </c>
      <c r="E587" s="202" t="s">
        <v>1584</v>
      </c>
      <c r="F587" s="202" t="s">
        <v>475</v>
      </c>
      <c r="G587" s="253"/>
      <c r="H587" s="361"/>
      <c r="I587" s="361" t="s">
        <v>593</v>
      </c>
      <c r="J587" s="358">
        <v>0.67</v>
      </c>
      <c r="K587" s="361" t="s">
        <v>8</v>
      </c>
      <c r="L587" s="359" t="s">
        <v>1392</v>
      </c>
      <c r="M587" s="370">
        <v>2003</v>
      </c>
      <c r="N587" s="205">
        <v>39127</v>
      </c>
      <c r="O587" s="203"/>
    </row>
    <row r="588" spans="1:15" ht="27.75" hidden="1" customHeight="1" x14ac:dyDescent="0.25">
      <c r="A588" s="203" t="s">
        <v>1579</v>
      </c>
      <c r="B588" s="202" t="s">
        <v>550</v>
      </c>
      <c r="C588" s="203" t="s">
        <v>591</v>
      </c>
      <c r="D588" s="202" t="s">
        <v>583</v>
      </c>
      <c r="E588" s="202" t="s">
        <v>1584</v>
      </c>
      <c r="F588" s="202" t="s">
        <v>475</v>
      </c>
      <c r="G588" s="253">
        <v>23.2</v>
      </c>
      <c r="H588" s="361" t="s">
        <v>488</v>
      </c>
      <c r="I588" s="361" t="s">
        <v>1379</v>
      </c>
      <c r="J588" s="359" t="s">
        <v>1380</v>
      </c>
      <c r="K588" s="361" t="s">
        <v>8</v>
      </c>
      <c r="L588" s="359" t="s">
        <v>1392</v>
      </c>
      <c r="M588" s="370">
        <v>2003</v>
      </c>
      <c r="N588" s="205">
        <v>39127</v>
      </c>
      <c r="O588" s="203"/>
    </row>
    <row r="589" spans="1:15" ht="27.75" hidden="1" customHeight="1" x14ac:dyDescent="0.25">
      <c r="A589" s="203" t="s">
        <v>1579</v>
      </c>
      <c r="B589" s="202" t="s">
        <v>550</v>
      </c>
      <c r="C589" s="203" t="s">
        <v>591</v>
      </c>
      <c r="D589" s="202" t="s">
        <v>583</v>
      </c>
      <c r="E589" s="202" t="s">
        <v>1584</v>
      </c>
      <c r="F589" s="202" t="s">
        <v>475</v>
      </c>
      <c r="G589" s="253">
        <v>7.2</v>
      </c>
      <c r="H589" s="361" t="s">
        <v>488</v>
      </c>
      <c r="I589" s="361" t="s">
        <v>1382</v>
      </c>
      <c r="J589" s="359" t="s">
        <v>1380</v>
      </c>
      <c r="K589" s="361" t="s">
        <v>8</v>
      </c>
      <c r="L589" s="359" t="s">
        <v>1392</v>
      </c>
      <c r="M589" s="370">
        <v>2003</v>
      </c>
      <c r="N589" s="205">
        <v>39127</v>
      </c>
      <c r="O589" s="203"/>
    </row>
    <row r="590" spans="1:15" ht="27.75" hidden="1" customHeight="1" x14ac:dyDescent="0.25">
      <c r="A590" s="203" t="s">
        <v>1579</v>
      </c>
      <c r="B590" s="202" t="s">
        <v>550</v>
      </c>
      <c r="C590" s="203" t="s">
        <v>591</v>
      </c>
      <c r="D590" s="202" t="s">
        <v>583</v>
      </c>
      <c r="E590" s="202" t="s">
        <v>1584</v>
      </c>
      <c r="F590" s="202" t="s">
        <v>475</v>
      </c>
      <c r="G590" s="253">
        <v>2.9</v>
      </c>
      <c r="H590" s="361" t="s">
        <v>488</v>
      </c>
      <c r="I590" s="361" t="s">
        <v>1383</v>
      </c>
      <c r="J590" s="359" t="s">
        <v>1380</v>
      </c>
      <c r="K590" s="361" t="s">
        <v>8</v>
      </c>
      <c r="L590" s="359" t="s">
        <v>1392</v>
      </c>
      <c r="M590" s="370">
        <v>2003</v>
      </c>
      <c r="N590" s="205">
        <v>39127</v>
      </c>
      <c r="O590" s="203"/>
    </row>
    <row r="591" spans="1:15" ht="27.75" hidden="1" customHeight="1" x14ac:dyDescent="0.25">
      <c r="A591" s="203" t="s">
        <v>1579</v>
      </c>
      <c r="B591" s="202" t="s">
        <v>550</v>
      </c>
      <c r="C591" s="203" t="s">
        <v>591</v>
      </c>
      <c r="D591" s="202" t="s">
        <v>583</v>
      </c>
      <c r="E591" s="202" t="s">
        <v>1584</v>
      </c>
      <c r="F591" s="202" t="s">
        <v>475</v>
      </c>
      <c r="G591" s="253">
        <v>1.8</v>
      </c>
      <c r="H591" s="361" t="s">
        <v>488</v>
      </c>
      <c r="I591" s="361" t="s">
        <v>1384</v>
      </c>
      <c r="J591" s="359" t="s">
        <v>1380</v>
      </c>
      <c r="K591" s="361" t="s">
        <v>8</v>
      </c>
      <c r="L591" s="359" t="s">
        <v>1392</v>
      </c>
      <c r="M591" s="370">
        <v>2003</v>
      </c>
      <c r="N591" s="205">
        <v>39127</v>
      </c>
      <c r="O591" s="203"/>
    </row>
    <row r="592" spans="1:15" ht="27.75" hidden="1" customHeight="1" x14ac:dyDescent="0.25">
      <c r="A592" s="203" t="s">
        <v>1579</v>
      </c>
      <c r="B592" s="202" t="s">
        <v>550</v>
      </c>
      <c r="C592" s="203" t="s">
        <v>591</v>
      </c>
      <c r="D592" s="202" t="s">
        <v>583</v>
      </c>
      <c r="E592" s="202" t="s">
        <v>1584</v>
      </c>
      <c r="F592" s="202" t="s">
        <v>475</v>
      </c>
      <c r="G592" s="253">
        <v>0.3</v>
      </c>
      <c r="H592" s="361" t="s">
        <v>488</v>
      </c>
      <c r="I592" s="361" t="s">
        <v>1385</v>
      </c>
      <c r="J592" s="359" t="s">
        <v>1380</v>
      </c>
      <c r="K592" s="361" t="s">
        <v>8</v>
      </c>
      <c r="L592" s="359" t="s">
        <v>1392</v>
      </c>
      <c r="M592" s="370">
        <v>2003</v>
      </c>
      <c r="N592" s="205">
        <v>39127</v>
      </c>
      <c r="O592" s="203"/>
    </row>
    <row r="593" spans="1:15" ht="27.75" hidden="1" customHeight="1" x14ac:dyDescent="0.25">
      <c r="A593" s="203" t="s">
        <v>1579</v>
      </c>
      <c r="B593" s="202" t="s">
        <v>550</v>
      </c>
      <c r="C593" s="203" t="s">
        <v>1403</v>
      </c>
      <c r="D593" s="202" t="s">
        <v>1404</v>
      </c>
      <c r="E593" s="202" t="s">
        <v>1405</v>
      </c>
      <c r="F593" s="202" t="s">
        <v>475</v>
      </c>
      <c r="G593" s="253">
        <v>154</v>
      </c>
      <c r="H593" s="361" t="s">
        <v>1406</v>
      </c>
      <c r="I593" s="361" t="s">
        <v>1407</v>
      </c>
      <c r="J593" s="208">
        <v>0</v>
      </c>
      <c r="K593" s="361" t="s">
        <v>22</v>
      </c>
      <c r="L593" s="359" t="s">
        <v>1408</v>
      </c>
      <c r="M593" s="368" t="s">
        <v>1407</v>
      </c>
      <c r="N593" s="205">
        <v>42486</v>
      </c>
      <c r="O593" s="203"/>
    </row>
    <row r="594" spans="1:15" ht="27.75" hidden="1" customHeight="1" x14ac:dyDescent="0.25">
      <c r="A594" s="203" t="s">
        <v>1579</v>
      </c>
      <c r="B594" s="202" t="s">
        <v>550</v>
      </c>
      <c r="C594" s="203" t="s">
        <v>1586</v>
      </c>
      <c r="D594" s="202" t="s">
        <v>619</v>
      </c>
      <c r="E594" s="202" t="s">
        <v>1587</v>
      </c>
      <c r="F594" s="202" t="s">
        <v>475</v>
      </c>
      <c r="G594" s="253">
        <v>192</v>
      </c>
      <c r="H594" s="361" t="s">
        <v>1588</v>
      </c>
      <c r="I594" s="361" t="s">
        <v>1407</v>
      </c>
      <c r="J594" s="359" t="s">
        <v>1380</v>
      </c>
      <c r="K594" s="361" t="s">
        <v>1113</v>
      </c>
      <c r="L594" s="359" t="s">
        <v>1408</v>
      </c>
      <c r="M594" s="368">
        <v>1999</v>
      </c>
      <c r="N594" s="205">
        <v>39395</v>
      </c>
      <c r="O594" s="203"/>
    </row>
    <row r="595" spans="1:15" ht="27.75" hidden="1" customHeight="1" x14ac:dyDescent="0.25">
      <c r="A595" s="203" t="s">
        <v>1579</v>
      </c>
      <c r="B595" s="202" t="s">
        <v>550</v>
      </c>
      <c r="C595" s="203" t="s">
        <v>1586</v>
      </c>
      <c r="D595" s="202" t="s">
        <v>619</v>
      </c>
      <c r="E595" s="202" t="s">
        <v>1587</v>
      </c>
      <c r="F595" s="202" t="s">
        <v>475</v>
      </c>
      <c r="G595" s="253">
        <v>1.6</v>
      </c>
      <c r="H595" s="361" t="s">
        <v>1589</v>
      </c>
      <c r="I595" s="361" t="s">
        <v>1407</v>
      </c>
      <c r="J595" s="359" t="s">
        <v>1380</v>
      </c>
      <c r="K595" s="361" t="s">
        <v>1113</v>
      </c>
      <c r="L595" s="359" t="s">
        <v>1392</v>
      </c>
      <c r="M595" s="368">
        <v>1999</v>
      </c>
      <c r="N595" s="205">
        <v>39395</v>
      </c>
      <c r="O595" s="203"/>
    </row>
    <row r="596" spans="1:15" ht="27.75" hidden="1" customHeight="1" x14ac:dyDescent="0.25">
      <c r="A596" s="203" t="s">
        <v>1579</v>
      </c>
      <c r="B596" s="202" t="s">
        <v>550</v>
      </c>
      <c r="C596" s="203" t="s">
        <v>1586</v>
      </c>
      <c r="D596" s="202" t="s">
        <v>619</v>
      </c>
      <c r="E596" s="202" t="s">
        <v>1587</v>
      </c>
      <c r="F596" s="202" t="s">
        <v>475</v>
      </c>
      <c r="G596" s="253">
        <v>335</v>
      </c>
      <c r="H596" s="361" t="s">
        <v>1590</v>
      </c>
      <c r="I596" s="361" t="s">
        <v>1407</v>
      </c>
      <c r="J596" s="359" t="s">
        <v>1380</v>
      </c>
      <c r="K596" s="361" t="s">
        <v>1113</v>
      </c>
      <c r="L596" s="359" t="s">
        <v>1408</v>
      </c>
      <c r="M596" s="368">
        <v>1999</v>
      </c>
      <c r="N596" s="205">
        <v>39395</v>
      </c>
      <c r="O596" s="203"/>
    </row>
    <row r="597" spans="1:15" ht="27.75" hidden="1" customHeight="1" x14ac:dyDescent="0.25">
      <c r="A597" s="203" t="s">
        <v>1579</v>
      </c>
      <c r="B597" s="202" t="s">
        <v>550</v>
      </c>
      <c r="C597" s="203" t="s">
        <v>1586</v>
      </c>
      <c r="D597" s="202" t="s">
        <v>619</v>
      </c>
      <c r="E597" s="202" t="s">
        <v>1587</v>
      </c>
      <c r="F597" s="202" t="s">
        <v>475</v>
      </c>
      <c r="G597" s="253">
        <v>2.7</v>
      </c>
      <c r="H597" s="361" t="s">
        <v>1591</v>
      </c>
      <c r="I597" s="361" t="s">
        <v>1407</v>
      </c>
      <c r="J597" s="359" t="s">
        <v>1380</v>
      </c>
      <c r="K597" s="361" t="s">
        <v>1113</v>
      </c>
      <c r="L597" s="359" t="s">
        <v>1392</v>
      </c>
      <c r="M597" s="368">
        <v>1999</v>
      </c>
      <c r="N597" s="205">
        <v>39395</v>
      </c>
      <c r="O597" s="203"/>
    </row>
    <row r="598" spans="1:15" ht="27.75" hidden="1" customHeight="1" x14ac:dyDescent="0.25">
      <c r="A598" s="203" t="s">
        <v>1579</v>
      </c>
      <c r="B598" s="202" t="s">
        <v>550</v>
      </c>
      <c r="C598" s="203" t="s">
        <v>1586</v>
      </c>
      <c r="D598" s="202" t="s">
        <v>619</v>
      </c>
      <c r="E598" s="202" t="s">
        <v>1587</v>
      </c>
      <c r="F598" s="202" t="s">
        <v>475</v>
      </c>
      <c r="G598" s="253">
        <v>165</v>
      </c>
      <c r="H598" s="361" t="s">
        <v>1592</v>
      </c>
      <c r="I598" s="361" t="s">
        <v>1407</v>
      </c>
      <c r="J598" s="359" t="s">
        <v>1380</v>
      </c>
      <c r="K598" s="361" t="s">
        <v>1113</v>
      </c>
      <c r="L598" s="359" t="s">
        <v>1408</v>
      </c>
      <c r="M598" s="368">
        <v>1999</v>
      </c>
      <c r="N598" s="205">
        <v>39395</v>
      </c>
      <c r="O598" s="203"/>
    </row>
    <row r="599" spans="1:15" ht="27.75" hidden="1" customHeight="1" x14ac:dyDescent="0.25">
      <c r="A599" s="203" t="s">
        <v>1579</v>
      </c>
      <c r="B599" s="202" t="s">
        <v>550</v>
      </c>
      <c r="C599" s="203" t="s">
        <v>1586</v>
      </c>
      <c r="D599" s="202" t="s">
        <v>619</v>
      </c>
      <c r="E599" s="202" t="s">
        <v>1587</v>
      </c>
      <c r="F599" s="202" t="s">
        <v>475</v>
      </c>
      <c r="G599" s="253">
        <v>1.4</v>
      </c>
      <c r="H599" s="361" t="s">
        <v>1593</v>
      </c>
      <c r="I599" s="361" t="s">
        <v>1407</v>
      </c>
      <c r="J599" s="359" t="s">
        <v>1380</v>
      </c>
      <c r="K599" s="361" t="s">
        <v>1113</v>
      </c>
      <c r="L599" s="359" t="s">
        <v>1392</v>
      </c>
      <c r="M599" s="368">
        <v>1999</v>
      </c>
      <c r="N599" s="205">
        <v>39395</v>
      </c>
      <c r="O599" s="203"/>
    </row>
    <row r="600" spans="1:15" ht="27.75" hidden="1" customHeight="1" x14ac:dyDescent="0.25">
      <c r="A600" s="203" t="s">
        <v>1579</v>
      </c>
      <c r="B600" s="202" t="s">
        <v>550</v>
      </c>
      <c r="C600" s="203" t="s">
        <v>1586</v>
      </c>
      <c r="D600" s="202" t="s">
        <v>648</v>
      </c>
      <c r="E600" s="202" t="s">
        <v>1594</v>
      </c>
      <c r="F600" s="202" t="s">
        <v>475</v>
      </c>
      <c r="G600" s="253">
        <v>141</v>
      </c>
      <c r="H600" s="361" t="s">
        <v>1588</v>
      </c>
      <c r="I600" s="361" t="s">
        <v>1407</v>
      </c>
      <c r="J600" s="359" t="s">
        <v>1380</v>
      </c>
      <c r="K600" s="361" t="s">
        <v>1113</v>
      </c>
      <c r="L600" s="359" t="s">
        <v>1408</v>
      </c>
      <c r="M600" s="368">
        <v>1999</v>
      </c>
      <c r="N600" s="205">
        <v>39395</v>
      </c>
      <c r="O600" s="203"/>
    </row>
    <row r="601" spans="1:15" ht="27.75" hidden="1" customHeight="1" x14ac:dyDescent="0.25">
      <c r="A601" s="203" t="s">
        <v>1579</v>
      </c>
      <c r="B601" s="202" t="s">
        <v>550</v>
      </c>
      <c r="C601" s="203" t="s">
        <v>1586</v>
      </c>
      <c r="D601" s="202" t="s">
        <v>648</v>
      </c>
      <c r="E601" s="202" t="s">
        <v>1594</v>
      </c>
      <c r="F601" s="202" t="s">
        <v>475</v>
      </c>
      <c r="G601" s="253">
        <v>0.4</v>
      </c>
      <c r="H601" s="361" t="s">
        <v>1589</v>
      </c>
      <c r="I601" s="361" t="s">
        <v>1407</v>
      </c>
      <c r="J601" s="359" t="s">
        <v>1380</v>
      </c>
      <c r="K601" s="361" t="s">
        <v>1113</v>
      </c>
      <c r="L601" s="359" t="s">
        <v>1392</v>
      </c>
      <c r="M601" s="368">
        <v>1999</v>
      </c>
      <c r="N601" s="205">
        <v>39395</v>
      </c>
      <c r="O601" s="203"/>
    </row>
    <row r="602" spans="1:15" ht="27.75" hidden="1" customHeight="1" x14ac:dyDescent="0.25">
      <c r="A602" s="203" t="s">
        <v>1579</v>
      </c>
      <c r="B602" s="202" t="s">
        <v>550</v>
      </c>
      <c r="C602" s="203" t="s">
        <v>1586</v>
      </c>
      <c r="D602" s="202" t="s">
        <v>648</v>
      </c>
      <c r="E602" s="202" t="s">
        <v>1594</v>
      </c>
      <c r="F602" s="202" t="s">
        <v>475</v>
      </c>
      <c r="G602" s="253">
        <v>263</v>
      </c>
      <c r="H602" s="361" t="s">
        <v>1590</v>
      </c>
      <c r="I602" s="361" t="s">
        <v>1407</v>
      </c>
      <c r="J602" s="359" t="s">
        <v>1380</v>
      </c>
      <c r="K602" s="361" t="s">
        <v>1113</v>
      </c>
      <c r="L602" s="359" t="s">
        <v>1408</v>
      </c>
      <c r="M602" s="368">
        <v>1999</v>
      </c>
      <c r="N602" s="205">
        <v>39395</v>
      </c>
      <c r="O602" s="203"/>
    </row>
    <row r="603" spans="1:15" ht="27.75" hidden="1" customHeight="1" x14ac:dyDescent="0.25">
      <c r="A603" s="203" t="s">
        <v>1579</v>
      </c>
      <c r="B603" s="202" t="s">
        <v>550</v>
      </c>
      <c r="C603" s="203" t="s">
        <v>1586</v>
      </c>
      <c r="D603" s="202" t="s">
        <v>648</v>
      </c>
      <c r="E603" s="202" t="s">
        <v>1594</v>
      </c>
      <c r="F603" s="202" t="s">
        <v>475</v>
      </c>
      <c r="G603" s="253">
        <v>0.7</v>
      </c>
      <c r="H603" s="361" t="s">
        <v>1591</v>
      </c>
      <c r="I603" s="361" t="s">
        <v>1407</v>
      </c>
      <c r="J603" s="359" t="s">
        <v>1380</v>
      </c>
      <c r="K603" s="361" t="s">
        <v>1113</v>
      </c>
      <c r="L603" s="359" t="s">
        <v>1392</v>
      </c>
      <c r="M603" s="368">
        <v>1999</v>
      </c>
      <c r="N603" s="205">
        <v>39395</v>
      </c>
      <c r="O603" s="203"/>
    </row>
    <row r="604" spans="1:15" ht="27.75" hidden="1" customHeight="1" x14ac:dyDescent="0.25">
      <c r="A604" s="203" t="s">
        <v>1579</v>
      </c>
      <c r="B604" s="202" t="s">
        <v>550</v>
      </c>
      <c r="C604" s="203" t="s">
        <v>1586</v>
      </c>
      <c r="D604" s="202" t="s">
        <v>648</v>
      </c>
      <c r="E604" s="202" t="s">
        <v>1594</v>
      </c>
      <c r="F604" s="202" t="s">
        <v>475</v>
      </c>
      <c r="G604" s="253">
        <v>130</v>
      </c>
      <c r="H604" s="361" t="s">
        <v>1592</v>
      </c>
      <c r="I604" s="361" t="s">
        <v>1407</v>
      </c>
      <c r="J604" s="359" t="s">
        <v>1380</v>
      </c>
      <c r="K604" s="361" t="s">
        <v>1113</v>
      </c>
      <c r="L604" s="359" t="s">
        <v>1408</v>
      </c>
      <c r="M604" s="368">
        <v>1999</v>
      </c>
      <c r="N604" s="205">
        <v>39395</v>
      </c>
      <c r="O604" s="203"/>
    </row>
    <row r="605" spans="1:15" ht="27.75" hidden="1" customHeight="1" x14ac:dyDescent="0.25">
      <c r="A605" s="203" t="s">
        <v>1579</v>
      </c>
      <c r="B605" s="202" t="s">
        <v>550</v>
      </c>
      <c r="C605" s="203" t="s">
        <v>1586</v>
      </c>
      <c r="D605" s="202" t="s">
        <v>648</v>
      </c>
      <c r="E605" s="202" t="s">
        <v>1594</v>
      </c>
      <c r="F605" s="202" t="s">
        <v>475</v>
      </c>
      <c r="G605" s="253">
        <v>0.3</v>
      </c>
      <c r="H605" s="361" t="s">
        <v>1593</v>
      </c>
      <c r="I605" s="361" t="s">
        <v>1407</v>
      </c>
      <c r="J605" s="359" t="s">
        <v>1380</v>
      </c>
      <c r="K605" s="361" t="s">
        <v>1113</v>
      </c>
      <c r="L605" s="359" t="s">
        <v>1392</v>
      </c>
      <c r="M605" s="368">
        <v>1999</v>
      </c>
      <c r="N605" s="205">
        <v>39395</v>
      </c>
      <c r="O605" s="203"/>
    </row>
    <row r="606" spans="1:15" ht="27.75" hidden="1" customHeight="1" x14ac:dyDescent="0.25">
      <c r="A606" s="203" t="s">
        <v>1579</v>
      </c>
      <c r="B606" s="202" t="s">
        <v>550</v>
      </c>
      <c r="C606" s="203" t="s">
        <v>1586</v>
      </c>
      <c r="D606" s="202" t="s">
        <v>551</v>
      </c>
      <c r="E606" s="202" t="s">
        <v>1595</v>
      </c>
      <c r="F606" s="202" t="s">
        <v>475</v>
      </c>
      <c r="G606" s="253">
        <v>258</v>
      </c>
      <c r="H606" s="361" t="s">
        <v>1588</v>
      </c>
      <c r="I606" s="361" t="s">
        <v>1407</v>
      </c>
      <c r="J606" s="359" t="s">
        <v>1596</v>
      </c>
      <c r="K606" s="361" t="s">
        <v>1113</v>
      </c>
      <c r="L606" s="359" t="s">
        <v>1408</v>
      </c>
      <c r="M606" s="368">
        <v>1999</v>
      </c>
      <c r="N606" s="205">
        <v>39395</v>
      </c>
      <c r="O606" s="361" t="s">
        <v>1597</v>
      </c>
    </row>
    <row r="607" spans="1:15" ht="27.75" hidden="1" customHeight="1" x14ac:dyDescent="0.25">
      <c r="A607" s="203" t="s">
        <v>1579</v>
      </c>
      <c r="B607" s="202" t="s">
        <v>550</v>
      </c>
      <c r="C607" s="203" t="s">
        <v>1586</v>
      </c>
      <c r="D607" s="202" t="s">
        <v>551</v>
      </c>
      <c r="E607" s="202" t="s">
        <v>1595</v>
      </c>
      <c r="F607" s="202" t="s">
        <v>475</v>
      </c>
      <c r="G607" s="253">
        <v>2.1</v>
      </c>
      <c r="H607" s="361" t="s">
        <v>1589</v>
      </c>
      <c r="I607" s="361" t="s">
        <v>1407</v>
      </c>
      <c r="J607" s="359" t="s">
        <v>1596</v>
      </c>
      <c r="K607" s="361" t="s">
        <v>1113</v>
      </c>
      <c r="L607" s="359" t="s">
        <v>1392</v>
      </c>
      <c r="M607" s="368">
        <v>1999</v>
      </c>
      <c r="N607" s="205">
        <v>39395</v>
      </c>
      <c r="O607" s="361" t="s">
        <v>1597</v>
      </c>
    </row>
    <row r="608" spans="1:15" ht="27.75" hidden="1" customHeight="1" x14ac:dyDescent="0.25">
      <c r="A608" s="203" t="s">
        <v>1579</v>
      </c>
      <c r="B608" s="202" t="s">
        <v>550</v>
      </c>
      <c r="C608" s="203" t="s">
        <v>1586</v>
      </c>
      <c r="D608" s="202" t="s">
        <v>551</v>
      </c>
      <c r="E608" s="202" t="s">
        <v>1595</v>
      </c>
      <c r="F608" s="202" t="s">
        <v>475</v>
      </c>
      <c r="G608" s="253">
        <v>405</v>
      </c>
      <c r="H608" s="361" t="s">
        <v>1590</v>
      </c>
      <c r="I608" s="361" t="s">
        <v>1407</v>
      </c>
      <c r="J608" s="359" t="s">
        <v>1596</v>
      </c>
      <c r="K608" s="361" t="s">
        <v>1113</v>
      </c>
      <c r="L608" s="359" t="s">
        <v>1408</v>
      </c>
      <c r="M608" s="368">
        <v>1999</v>
      </c>
      <c r="N608" s="205">
        <v>39395</v>
      </c>
      <c r="O608" s="361" t="s">
        <v>1597</v>
      </c>
    </row>
    <row r="609" spans="1:15" ht="27.75" hidden="1" customHeight="1" x14ac:dyDescent="0.25">
      <c r="A609" s="203" t="s">
        <v>1579</v>
      </c>
      <c r="B609" s="202" t="s">
        <v>550</v>
      </c>
      <c r="C609" s="203" t="s">
        <v>1586</v>
      </c>
      <c r="D609" s="202" t="s">
        <v>551</v>
      </c>
      <c r="E609" s="202" t="s">
        <v>1595</v>
      </c>
      <c r="F609" s="202" t="s">
        <v>475</v>
      </c>
      <c r="G609" s="253">
        <v>3.3</v>
      </c>
      <c r="H609" s="361" t="s">
        <v>1591</v>
      </c>
      <c r="I609" s="361" t="s">
        <v>1407</v>
      </c>
      <c r="J609" s="359" t="s">
        <v>1596</v>
      </c>
      <c r="K609" s="361" t="s">
        <v>1113</v>
      </c>
      <c r="L609" s="359" t="s">
        <v>1392</v>
      </c>
      <c r="M609" s="368">
        <v>1999</v>
      </c>
      <c r="N609" s="205">
        <v>39395</v>
      </c>
      <c r="O609" s="361" t="s">
        <v>1597</v>
      </c>
    </row>
    <row r="610" spans="1:15" ht="27.75" hidden="1" customHeight="1" x14ac:dyDescent="0.25">
      <c r="A610" s="203" t="s">
        <v>1579</v>
      </c>
      <c r="B610" s="202" t="s">
        <v>550</v>
      </c>
      <c r="C610" s="203" t="s">
        <v>1586</v>
      </c>
      <c r="D610" s="202" t="s">
        <v>551</v>
      </c>
      <c r="E610" s="202" t="s">
        <v>1595</v>
      </c>
      <c r="F610" s="202" t="s">
        <v>475</v>
      </c>
      <c r="G610" s="253">
        <v>252</v>
      </c>
      <c r="H610" s="361" t="s">
        <v>1592</v>
      </c>
      <c r="I610" s="361" t="s">
        <v>1407</v>
      </c>
      <c r="J610" s="359" t="s">
        <v>1596</v>
      </c>
      <c r="K610" s="361" t="s">
        <v>1113</v>
      </c>
      <c r="L610" s="359" t="s">
        <v>1408</v>
      </c>
      <c r="M610" s="368">
        <v>1999</v>
      </c>
      <c r="N610" s="205">
        <v>39395</v>
      </c>
      <c r="O610" s="361" t="s">
        <v>1597</v>
      </c>
    </row>
    <row r="611" spans="1:15" ht="27.75" hidden="1" customHeight="1" x14ac:dyDescent="0.25">
      <c r="A611" s="203" t="s">
        <v>1579</v>
      </c>
      <c r="B611" s="202" t="s">
        <v>550</v>
      </c>
      <c r="C611" s="203" t="s">
        <v>1586</v>
      </c>
      <c r="D611" s="202" t="s">
        <v>551</v>
      </c>
      <c r="E611" s="202" t="s">
        <v>1595</v>
      </c>
      <c r="F611" s="202" t="s">
        <v>475</v>
      </c>
      <c r="G611" s="253">
        <v>2.1</v>
      </c>
      <c r="H611" s="361" t="s">
        <v>1593</v>
      </c>
      <c r="I611" s="361" t="s">
        <v>1407</v>
      </c>
      <c r="J611" s="359" t="s">
        <v>1596</v>
      </c>
      <c r="K611" s="361" t="s">
        <v>1113</v>
      </c>
      <c r="L611" s="359" t="s">
        <v>1392</v>
      </c>
      <c r="M611" s="368">
        <v>1999</v>
      </c>
      <c r="N611" s="205">
        <v>39395</v>
      </c>
      <c r="O611" s="361" t="s">
        <v>1597</v>
      </c>
    </row>
    <row r="612" spans="1:15" ht="27.75" hidden="1" customHeight="1" x14ac:dyDescent="0.25">
      <c r="A612" s="203" t="s">
        <v>1579</v>
      </c>
      <c r="B612" s="202" t="s">
        <v>550</v>
      </c>
      <c r="C612" s="203" t="s">
        <v>1586</v>
      </c>
      <c r="D612" s="202" t="s">
        <v>601</v>
      </c>
      <c r="E612" s="202" t="s">
        <v>1598</v>
      </c>
      <c r="F612" s="202" t="s">
        <v>475</v>
      </c>
      <c r="G612" s="253">
        <v>170</v>
      </c>
      <c r="H612" s="361" t="s">
        <v>1588</v>
      </c>
      <c r="I612" s="361" t="s">
        <v>1407</v>
      </c>
      <c r="J612" s="359" t="s">
        <v>1596</v>
      </c>
      <c r="K612" s="361" t="s">
        <v>1113</v>
      </c>
      <c r="L612" s="359" t="s">
        <v>1408</v>
      </c>
      <c r="M612" s="368">
        <v>1999</v>
      </c>
      <c r="N612" s="205">
        <v>39395</v>
      </c>
      <c r="O612" s="361" t="s">
        <v>1597</v>
      </c>
    </row>
    <row r="613" spans="1:15" ht="27.75" hidden="1" customHeight="1" x14ac:dyDescent="0.25">
      <c r="A613" s="203" t="s">
        <v>1579</v>
      </c>
      <c r="B613" s="202" t="s">
        <v>550</v>
      </c>
      <c r="C613" s="203" t="s">
        <v>1586</v>
      </c>
      <c r="D613" s="202" t="s">
        <v>601</v>
      </c>
      <c r="E613" s="202" t="s">
        <v>1598</v>
      </c>
      <c r="F613" s="202" t="s">
        <v>475</v>
      </c>
      <c r="G613" s="253">
        <v>0.5</v>
      </c>
      <c r="H613" s="361" t="s">
        <v>1589</v>
      </c>
      <c r="I613" s="361" t="s">
        <v>1407</v>
      </c>
      <c r="J613" s="359" t="s">
        <v>1596</v>
      </c>
      <c r="K613" s="361" t="s">
        <v>1113</v>
      </c>
      <c r="L613" s="359" t="s">
        <v>1392</v>
      </c>
      <c r="M613" s="368">
        <v>1999</v>
      </c>
      <c r="N613" s="205">
        <v>39395</v>
      </c>
      <c r="O613" s="361" t="s">
        <v>1597</v>
      </c>
    </row>
    <row r="614" spans="1:15" ht="27.75" hidden="1" customHeight="1" x14ac:dyDescent="0.25">
      <c r="A614" s="203" t="s">
        <v>1579</v>
      </c>
      <c r="B614" s="202" t="s">
        <v>550</v>
      </c>
      <c r="C614" s="203" t="s">
        <v>1586</v>
      </c>
      <c r="D614" s="202" t="s">
        <v>601</v>
      </c>
      <c r="E614" s="202" t="s">
        <v>1598</v>
      </c>
      <c r="F614" s="202" t="s">
        <v>475</v>
      </c>
      <c r="G614" s="253">
        <v>278</v>
      </c>
      <c r="H614" s="361" t="s">
        <v>1590</v>
      </c>
      <c r="I614" s="361" t="s">
        <v>1407</v>
      </c>
      <c r="J614" s="359" t="s">
        <v>1596</v>
      </c>
      <c r="K614" s="361" t="s">
        <v>1113</v>
      </c>
      <c r="L614" s="359" t="s">
        <v>1408</v>
      </c>
      <c r="M614" s="368">
        <v>1999</v>
      </c>
      <c r="N614" s="205">
        <v>39395</v>
      </c>
      <c r="O614" s="361" t="s">
        <v>1597</v>
      </c>
    </row>
    <row r="615" spans="1:15" ht="27.75" hidden="1" customHeight="1" x14ac:dyDescent="0.25">
      <c r="A615" s="203" t="s">
        <v>1579</v>
      </c>
      <c r="B615" s="202" t="s">
        <v>550</v>
      </c>
      <c r="C615" s="203" t="s">
        <v>1586</v>
      </c>
      <c r="D615" s="202" t="s">
        <v>601</v>
      </c>
      <c r="E615" s="202" t="s">
        <v>1598</v>
      </c>
      <c r="F615" s="202" t="s">
        <v>475</v>
      </c>
      <c r="G615" s="253">
        <v>0.8</v>
      </c>
      <c r="H615" s="361" t="s">
        <v>1591</v>
      </c>
      <c r="I615" s="361" t="s">
        <v>1407</v>
      </c>
      <c r="J615" s="359" t="s">
        <v>1596</v>
      </c>
      <c r="K615" s="361" t="s">
        <v>1113</v>
      </c>
      <c r="L615" s="359" t="s">
        <v>1392</v>
      </c>
      <c r="M615" s="368">
        <v>1999</v>
      </c>
      <c r="N615" s="205">
        <v>39395</v>
      </c>
      <c r="O615" s="361" t="s">
        <v>1597</v>
      </c>
    </row>
    <row r="616" spans="1:15" ht="27.75" hidden="1" customHeight="1" x14ac:dyDescent="0.25">
      <c r="A616" s="203" t="s">
        <v>1579</v>
      </c>
      <c r="B616" s="202" t="s">
        <v>550</v>
      </c>
      <c r="C616" s="203" t="s">
        <v>1586</v>
      </c>
      <c r="D616" s="202" t="s">
        <v>601</v>
      </c>
      <c r="E616" s="202" t="s">
        <v>1598</v>
      </c>
      <c r="F616" s="202" t="s">
        <v>475</v>
      </c>
      <c r="G616" s="253">
        <v>167</v>
      </c>
      <c r="H616" s="361" t="s">
        <v>1592</v>
      </c>
      <c r="I616" s="361" t="s">
        <v>1407</v>
      </c>
      <c r="J616" s="359" t="s">
        <v>1596</v>
      </c>
      <c r="K616" s="361" t="s">
        <v>1113</v>
      </c>
      <c r="L616" s="359" t="s">
        <v>1408</v>
      </c>
      <c r="M616" s="368">
        <v>1999</v>
      </c>
      <c r="N616" s="205">
        <v>39395</v>
      </c>
      <c r="O616" s="361" t="s">
        <v>1597</v>
      </c>
    </row>
    <row r="617" spans="1:15" ht="27.75" hidden="1" customHeight="1" x14ac:dyDescent="0.25">
      <c r="A617" s="203" t="s">
        <v>1579</v>
      </c>
      <c r="B617" s="202" t="s">
        <v>550</v>
      </c>
      <c r="C617" s="203" t="s">
        <v>1586</v>
      </c>
      <c r="D617" s="202" t="s">
        <v>601</v>
      </c>
      <c r="E617" s="202" t="s">
        <v>1598</v>
      </c>
      <c r="F617" s="202" t="s">
        <v>475</v>
      </c>
      <c r="G617" s="253">
        <v>0.4</v>
      </c>
      <c r="H617" s="361" t="s">
        <v>1593</v>
      </c>
      <c r="I617" s="361" t="s">
        <v>1407</v>
      </c>
      <c r="J617" s="359" t="s">
        <v>1596</v>
      </c>
      <c r="K617" s="361" t="s">
        <v>1113</v>
      </c>
      <c r="L617" s="359" t="s">
        <v>1392</v>
      </c>
      <c r="M617" s="368">
        <v>1999</v>
      </c>
      <c r="N617" s="205">
        <v>39395</v>
      </c>
      <c r="O617" s="361" t="s">
        <v>1597</v>
      </c>
    </row>
    <row r="618" spans="1:15" ht="27.75" hidden="1" customHeight="1" x14ac:dyDescent="0.25">
      <c r="A618" s="203" t="s">
        <v>1579</v>
      </c>
      <c r="B618" s="202" t="s">
        <v>550</v>
      </c>
      <c r="C618" s="203" t="s">
        <v>1397</v>
      </c>
      <c r="D618" s="202" t="s">
        <v>583</v>
      </c>
      <c r="E618" s="202" t="s">
        <v>1584</v>
      </c>
      <c r="F618" s="202" t="s">
        <v>475</v>
      </c>
      <c r="G618" s="253">
        <v>202</v>
      </c>
      <c r="H618" s="361" t="s">
        <v>1400</v>
      </c>
      <c r="I618" s="361" t="s">
        <v>1379</v>
      </c>
      <c r="J618" s="358">
        <v>0.61</v>
      </c>
      <c r="K618" s="361" t="s">
        <v>1391</v>
      </c>
      <c r="L618" s="359" t="s">
        <v>1392</v>
      </c>
      <c r="M618" s="368">
        <v>2010</v>
      </c>
      <c r="N618" s="207" t="s">
        <v>1401</v>
      </c>
      <c r="O618" s="203"/>
    </row>
    <row r="619" spans="1:15" ht="27.75" hidden="1" customHeight="1" x14ac:dyDescent="0.25">
      <c r="A619" s="203" t="s">
        <v>1579</v>
      </c>
      <c r="B619" s="202" t="s">
        <v>550</v>
      </c>
      <c r="C619" s="203" t="s">
        <v>1397</v>
      </c>
      <c r="D619" s="202" t="s">
        <v>583</v>
      </c>
      <c r="E619" s="202" t="s">
        <v>1584</v>
      </c>
      <c r="F619" s="202" t="s">
        <v>475</v>
      </c>
      <c r="G619" s="253">
        <v>68.400000000000006</v>
      </c>
      <c r="H619" s="361" t="s">
        <v>1400</v>
      </c>
      <c r="I619" s="361" t="s">
        <v>1382</v>
      </c>
      <c r="J619" s="358">
        <v>0.43</v>
      </c>
      <c r="K619" s="361" t="s">
        <v>1391</v>
      </c>
      <c r="L619" s="359" t="s">
        <v>1392</v>
      </c>
      <c r="M619" s="368">
        <v>2010</v>
      </c>
      <c r="N619" s="207" t="s">
        <v>1401</v>
      </c>
      <c r="O619" s="203"/>
    </row>
    <row r="620" spans="1:15" ht="27.75" hidden="1" customHeight="1" x14ac:dyDescent="0.25">
      <c r="A620" s="203" t="s">
        <v>1579</v>
      </c>
      <c r="B620" s="202" t="s">
        <v>550</v>
      </c>
      <c r="C620" s="203" t="s">
        <v>1397</v>
      </c>
      <c r="D620" s="202" t="s">
        <v>583</v>
      </c>
      <c r="E620" s="202" t="s">
        <v>1584</v>
      </c>
      <c r="F620" s="202" t="s">
        <v>475</v>
      </c>
      <c r="G620" s="253">
        <v>22.9</v>
      </c>
      <c r="H620" s="361" t="s">
        <v>1400</v>
      </c>
      <c r="I620" s="361" t="s">
        <v>1383</v>
      </c>
      <c r="J620" s="358">
        <v>0.69</v>
      </c>
      <c r="K620" s="361" t="s">
        <v>1391</v>
      </c>
      <c r="L620" s="359" t="s">
        <v>1392</v>
      </c>
      <c r="M620" s="368">
        <v>2010</v>
      </c>
      <c r="N620" s="207" t="s">
        <v>1401</v>
      </c>
      <c r="O620" s="203"/>
    </row>
    <row r="621" spans="1:15" ht="27.75" hidden="1" customHeight="1" x14ac:dyDescent="0.25">
      <c r="A621" s="203" t="s">
        <v>1579</v>
      </c>
      <c r="B621" s="202" t="s">
        <v>550</v>
      </c>
      <c r="C621" s="203" t="s">
        <v>1397</v>
      </c>
      <c r="D621" s="202" t="s">
        <v>583</v>
      </c>
      <c r="E621" s="202" t="s">
        <v>1584</v>
      </c>
      <c r="F621" s="202" t="s">
        <v>475</v>
      </c>
      <c r="G621" s="253">
        <v>8.19</v>
      </c>
      <c r="H621" s="361" t="s">
        <v>1400</v>
      </c>
      <c r="I621" s="361" t="s">
        <v>1384</v>
      </c>
      <c r="J621" s="358">
        <v>0.13</v>
      </c>
      <c r="K621" s="361" t="s">
        <v>1391</v>
      </c>
      <c r="L621" s="359" t="s">
        <v>1392</v>
      </c>
      <c r="M621" s="368">
        <v>2010</v>
      </c>
      <c r="N621" s="207" t="s">
        <v>1401</v>
      </c>
      <c r="O621" s="203"/>
    </row>
    <row r="622" spans="1:15" ht="27.75" hidden="1" customHeight="1" x14ac:dyDescent="0.25">
      <c r="A622" s="203" t="s">
        <v>1579</v>
      </c>
      <c r="B622" s="202" t="s">
        <v>550</v>
      </c>
      <c r="C622" s="203" t="s">
        <v>1397</v>
      </c>
      <c r="D622" s="202" t="s">
        <v>583</v>
      </c>
      <c r="E622" s="202" t="s">
        <v>1584</v>
      </c>
      <c r="F622" s="202" t="s">
        <v>475</v>
      </c>
      <c r="G622" s="253">
        <v>1.33</v>
      </c>
      <c r="H622" s="361" t="s">
        <v>1400</v>
      </c>
      <c r="I622" s="361" t="s">
        <v>1385</v>
      </c>
      <c r="J622" s="358">
        <v>0.68</v>
      </c>
      <c r="K622" s="361" t="s">
        <v>1391</v>
      </c>
      <c r="L622" s="359" t="s">
        <v>1392</v>
      </c>
      <c r="M622" s="368">
        <v>2010</v>
      </c>
      <c r="N622" s="207" t="s">
        <v>1401</v>
      </c>
      <c r="O622" s="203"/>
    </row>
    <row r="623" spans="1:15" ht="27.75" hidden="1" customHeight="1" x14ac:dyDescent="0.25">
      <c r="A623" s="203" t="s">
        <v>1599</v>
      </c>
      <c r="B623" s="202" t="s">
        <v>555</v>
      </c>
      <c r="C623" s="203" t="s">
        <v>48</v>
      </c>
      <c r="D623" s="202" t="s">
        <v>1600</v>
      </c>
      <c r="E623" s="202" t="s">
        <v>1601</v>
      </c>
      <c r="F623" s="202" t="s">
        <v>475</v>
      </c>
      <c r="G623" s="253">
        <v>10.7</v>
      </c>
      <c r="H623" s="361" t="s">
        <v>1456</v>
      </c>
      <c r="I623" s="359" t="s">
        <v>1407</v>
      </c>
      <c r="J623" s="358">
        <v>0.71840000000000004</v>
      </c>
      <c r="K623" s="359" t="s">
        <v>1113</v>
      </c>
      <c r="L623" s="359" t="s">
        <v>1408</v>
      </c>
      <c r="M623" s="368">
        <v>2002</v>
      </c>
      <c r="N623" s="205">
        <v>40451</v>
      </c>
      <c r="O623" s="203"/>
    </row>
    <row r="624" spans="1:15" ht="27.75" hidden="1" customHeight="1" x14ac:dyDescent="0.25">
      <c r="A624" s="203" t="s">
        <v>1599</v>
      </c>
      <c r="B624" s="202" t="s">
        <v>555</v>
      </c>
      <c r="C624" s="203" t="s">
        <v>48</v>
      </c>
      <c r="D624" s="202" t="s">
        <v>1600</v>
      </c>
      <c r="E624" s="202" t="s">
        <v>1601</v>
      </c>
      <c r="F624" s="202" t="s">
        <v>475</v>
      </c>
      <c r="G624" s="253">
        <v>2.9000000000000001E-2</v>
      </c>
      <c r="H624" s="361" t="s">
        <v>527</v>
      </c>
      <c r="I624" s="359" t="s">
        <v>1407</v>
      </c>
      <c r="J624" s="358">
        <v>0.71840000000000004</v>
      </c>
      <c r="K624" s="359" t="s">
        <v>1113</v>
      </c>
      <c r="L624" s="359" t="s">
        <v>1392</v>
      </c>
      <c r="M624" s="368">
        <v>2002</v>
      </c>
      <c r="N624" s="205">
        <v>40451</v>
      </c>
      <c r="O624" s="203"/>
    </row>
    <row r="625" spans="1:15" ht="27.75" hidden="1" customHeight="1" x14ac:dyDescent="0.25">
      <c r="A625" s="203" t="s">
        <v>1599</v>
      </c>
      <c r="B625" s="202" t="s">
        <v>555</v>
      </c>
      <c r="C625" s="203" t="s">
        <v>1580</v>
      </c>
      <c r="D625" s="202" t="s">
        <v>1602</v>
      </c>
      <c r="E625" s="202" t="s">
        <v>1603</v>
      </c>
      <c r="F625" s="202" t="s">
        <v>475</v>
      </c>
      <c r="G625" s="253">
        <v>35.799999999999997</v>
      </c>
      <c r="H625" s="361" t="s">
        <v>527</v>
      </c>
      <c r="I625" s="359" t="s">
        <v>1407</v>
      </c>
      <c r="J625" s="358">
        <v>0</v>
      </c>
      <c r="K625" s="359" t="s">
        <v>1582</v>
      </c>
      <c r="L625" s="359" t="s">
        <v>1392</v>
      </c>
      <c r="M625" s="368">
        <v>2008</v>
      </c>
      <c r="N625" s="205">
        <v>40851</v>
      </c>
      <c r="O625" s="203"/>
    </row>
    <row r="626" spans="1:15" ht="27.75" hidden="1" customHeight="1" x14ac:dyDescent="0.25">
      <c r="A626" s="203" t="s">
        <v>1599</v>
      </c>
      <c r="B626" s="202" t="s">
        <v>555</v>
      </c>
      <c r="C626" s="203" t="s">
        <v>591</v>
      </c>
      <c r="D626" s="202" t="s">
        <v>583</v>
      </c>
      <c r="E626" s="202" t="s">
        <v>1584</v>
      </c>
      <c r="F626" s="202" t="s">
        <v>475</v>
      </c>
      <c r="G626" s="253"/>
      <c r="H626" s="361"/>
      <c r="I626" s="359" t="s">
        <v>594</v>
      </c>
      <c r="J626" s="358">
        <v>0.6</v>
      </c>
      <c r="K626" s="359" t="s">
        <v>8</v>
      </c>
      <c r="L626" s="359" t="s">
        <v>1392</v>
      </c>
      <c r="M626" s="368" t="s">
        <v>1407</v>
      </c>
      <c r="N626" s="205"/>
      <c r="O626" s="203"/>
    </row>
    <row r="627" spans="1:15" ht="27.75" hidden="1" customHeight="1" x14ac:dyDescent="0.25">
      <c r="A627" s="203" t="s">
        <v>1599</v>
      </c>
      <c r="B627" s="202" t="s">
        <v>555</v>
      </c>
      <c r="C627" s="203" t="s">
        <v>591</v>
      </c>
      <c r="D627" s="202" t="s">
        <v>583</v>
      </c>
      <c r="E627" s="202" t="s">
        <v>1584</v>
      </c>
      <c r="F627" s="202" t="s">
        <v>475</v>
      </c>
      <c r="G627" s="253"/>
      <c r="H627" s="361"/>
      <c r="I627" s="359" t="s">
        <v>593</v>
      </c>
      <c r="J627" s="358">
        <v>0.67</v>
      </c>
      <c r="K627" s="359" t="s">
        <v>8</v>
      </c>
      <c r="L627" s="359" t="s">
        <v>1392</v>
      </c>
      <c r="M627" s="368" t="s">
        <v>1407</v>
      </c>
      <c r="N627" s="205"/>
      <c r="O627" s="203"/>
    </row>
    <row r="628" spans="1:15" ht="27.75" hidden="1" customHeight="1" x14ac:dyDescent="0.25">
      <c r="A628" s="203" t="s">
        <v>1599</v>
      </c>
      <c r="B628" s="202" t="s">
        <v>555</v>
      </c>
      <c r="C628" s="203" t="s">
        <v>591</v>
      </c>
      <c r="D628" s="202" t="s">
        <v>583</v>
      </c>
      <c r="E628" s="202" t="s">
        <v>1584</v>
      </c>
      <c r="F628" s="202" t="s">
        <v>475</v>
      </c>
      <c r="G628" s="253">
        <v>23.2</v>
      </c>
      <c r="H628" s="361" t="s">
        <v>488</v>
      </c>
      <c r="I628" s="359" t="s">
        <v>1379</v>
      </c>
      <c r="J628" s="359" t="s">
        <v>1380</v>
      </c>
      <c r="K628" s="359" t="s">
        <v>8</v>
      </c>
      <c r="L628" s="359" t="s">
        <v>1392</v>
      </c>
      <c r="M628" s="370">
        <v>2003</v>
      </c>
      <c r="N628" s="205">
        <v>39127</v>
      </c>
      <c r="O628" s="203"/>
    </row>
    <row r="629" spans="1:15" ht="27.75" hidden="1" customHeight="1" x14ac:dyDescent="0.25">
      <c r="A629" s="203" t="s">
        <v>1599</v>
      </c>
      <c r="B629" s="202" t="s">
        <v>555</v>
      </c>
      <c r="C629" s="203" t="s">
        <v>591</v>
      </c>
      <c r="D629" s="202" t="s">
        <v>583</v>
      </c>
      <c r="E629" s="202" t="s">
        <v>1584</v>
      </c>
      <c r="F629" s="202" t="s">
        <v>475</v>
      </c>
      <c r="G629" s="253">
        <v>7.2</v>
      </c>
      <c r="H629" s="361" t="s">
        <v>488</v>
      </c>
      <c r="I629" s="359" t="s">
        <v>1382</v>
      </c>
      <c r="J629" s="359" t="s">
        <v>1380</v>
      </c>
      <c r="K629" s="359" t="s">
        <v>8</v>
      </c>
      <c r="L629" s="359" t="s">
        <v>1392</v>
      </c>
      <c r="M629" s="370">
        <v>2003</v>
      </c>
      <c r="N629" s="205">
        <v>39127</v>
      </c>
      <c r="O629" s="203"/>
    </row>
    <row r="630" spans="1:15" ht="27.75" hidden="1" customHeight="1" x14ac:dyDescent="0.25">
      <c r="A630" s="203" t="s">
        <v>1599</v>
      </c>
      <c r="B630" s="202" t="s">
        <v>555</v>
      </c>
      <c r="C630" s="203" t="s">
        <v>591</v>
      </c>
      <c r="D630" s="202" t="s">
        <v>583</v>
      </c>
      <c r="E630" s="202" t="s">
        <v>1584</v>
      </c>
      <c r="F630" s="202" t="s">
        <v>475</v>
      </c>
      <c r="G630" s="253">
        <v>2.9</v>
      </c>
      <c r="H630" s="361" t="s">
        <v>488</v>
      </c>
      <c r="I630" s="359" t="s">
        <v>1383</v>
      </c>
      <c r="J630" s="359" t="s">
        <v>1380</v>
      </c>
      <c r="K630" s="359" t="s">
        <v>8</v>
      </c>
      <c r="L630" s="359" t="s">
        <v>1392</v>
      </c>
      <c r="M630" s="370">
        <v>2003</v>
      </c>
      <c r="N630" s="205">
        <v>39127</v>
      </c>
      <c r="O630" s="203"/>
    </row>
    <row r="631" spans="1:15" ht="27.75" hidden="1" customHeight="1" x14ac:dyDescent="0.25">
      <c r="A631" s="203" t="s">
        <v>1599</v>
      </c>
      <c r="B631" s="202" t="s">
        <v>555</v>
      </c>
      <c r="C631" s="203" t="s">
        <v>591</v>
      </c>
      <c r="D631" s="202" t="s">
        <v>583</v>
      </c>
      <c r="E631" s="202" t="s">
        <v>1584</v>
      </c>
      <c r="F631" s="202" t="s">
        <v>475</v>
      </c>
      <c r="G631" s="253">
        <v>1.8</v>
      </c>
      <c r="H631" s="361" t="s">
        <v>488</v>
      </c>
      <c r="I631" s="359" t="s">
        <v>1384</v>
      </c>
      <c r="J631" s="359" t="s">
        <v>1380</v>
      </c>
      <c r="K631" s="359" t="s">
        <v>8</v>
      </c>
      <c r="L631" s="359" t="s">
        <v>1392</v>
      </c>
      <c r="M631" s="370">
        <v>2003</v>
      </c>
      <c r="N631" s="205">
        <v>39127</v>
      </c>
      <c r="O631" s="203"/>
    </row>
    <row r="632" spans="1:15" ht="27.75" hidden="1" customHeight="1" x14ac:dyDescent="0.25">
      <c r="A632" s="203" t="s">
        <v>1599</v>
      </c>
      <c r="B632" s="202" t="s">
        <v>555</v>
      </c>
      <c r="C632" s="203" t="s">
        <v>591</v>
      </c>
      <c r="D632" s="202" t="s">
        <v>583</v>
      </c>
      <c r="E632" s="202" t="s">
        <v>1584</v>
      </c>
      <c r="F632" s="202" t="s">
        <v>475</v>
      </c>
      <c r="G632" s="253">
        <v>0.3</v>
      </c>
      <c r="H632" s="361" t="s">
        <v>488</v>
      </c>
      <c r="I632" s="359" t="s">
        <v>1385</v>
      </c>
      <c r="J632" s="359" t="s">
        <v>1380</v>
      </c>
      <c r="K632" s="359" t="s">
        <v>8</v>
      </c>
      <c r="L632" s="359" t="s">
        <v>1392</v>
      </c>
      <c r="M632" s="370">
        <v>2003</v>
      </c>
      <c r="N632" s="205">
        <v>39127</v>
      </c>
      <c r="O632" s="203"/>
    </row>
    <row r="633" spans="1:15" ht="27.75" hidden="1" customHeight="1" x14ac:dyDescent="0.25">
      <c r="A633" s="203" t="s">
        <v>1599</v>
      </c>
      <c r="B633" s="202" t="s">
        <v>555</v>
      </c>
      <c r="C633" s="203" t="s">
        <v>1403</v>
      </c>
      <c r="D633" s="202" t="s">
        <v>1404</v>
      </c>
      <c r="E633" s="202" t="s">
        <v>1405</v>
      </c>
      <c r="F633" s="202" t="s">
        <v>475</v>
      </c>
      <c r="G633" s="253">
        <v>154</v>
      </c>
      <c r="H633" s="361" t="s">
        <v>1406</v>
      </c>
      <c r="I633" s="359" t="s">
        <v>1407</v>
      </c>
      <c r="J633" s="208">
        <v>0</v>
      </c>
      <c r="K633" s="359" t="s">
        <v>22</v>
      </c>
      <c r="L633" s="359" t="s">
        <v>1408</v>
      </c>
      <c r="M633" s="368" t="s">
        <v>1407</v>
      </c>
      <c r="N633" s="205">
        <v>42486</v>
      </c>
      <c r="O633" s="203"/>
    </row>
    <row r="634" spans="1:15" ht="27.75" hidden="1" customHeight="1" x14ac:dyDescent="0.25">
      <c r="A634" s="203" t="s">
        <v>1599</v>
      </c>
      <c r="B634" s="202" t="s">
        <v>555</v>
      </c>
      <c r="C634" s="203" t="s">
        <v>1586</v>
      </c>
      <c r="D634" s="202" t="s">
        <v>619</v>
      </c>
      <c r="E634" s="202" t="s">
        <v>1587</v>
      </c>
      <c r="F634" s="202" t="s">
        <v>475</v>
      </c>
      <c r="G634" s="253">
        <v>192</v>
      </c>
      <c r="H634" s="361" t="s">
        <v>1588</v>
      </c>
      <c r="I634" s="359" t="s">
        <v>1407</v>
      </c>
      <c r="J634" s="359" t="s">
        <v>1380</v>
      </c>
      <c r="K634" s="359" t="s">
        <v>1113</v>
      </c>
      <c r="L634" s="359" t="s">
        <v>1408</v>
      </c>
      <c r="M634" s="368">
        <v>1999</v>
      </c>
      <c r="N634" s="205">
        <v>39395</v>
      </c>
      <c r="O634" s="203"/>
    </row>
    <row r="635" spans="1:15" ht="27.75" hidden="1" customHeight="1" x14ac:dyDescent="0.25">
      <c r="A635" s="203" t="s">
        <v>1599</v>
      </c>
      <c r="B635" s="202" t="s">
        <v>555</v>
      </c>
      <c r="C635" s="203" t="s">
        <v>1586</v>
      </c>
      <c r="D635" s="202" t="s">
        <v>619</v>
      </c>
      <c r="E635" s="202" t="s">
        <v>1587</v>
      </c>
      <c r="F635" s="202" t="s">
        <v>475</v>
      </c>
      <c r="G635" s="253">
        <v>1.6</v>
      </c>
      <c r="H635" s="361" t="s">
        <v>1589</v>
      </c>
      <c r="I635" s="359" t="s">
        <v>1407</v>
      </c>
      <c r="J635" s="359" t="s">
        <v>1380</v>
      </c>
      <c r="K635" s="359" t="s">
        <v>1113</v>
      </c>
      <c r="L635" s="359" t="s">
        <v>1392</v>
      </c>
      <c r="M635" s="368">
        <v>1999</v>
      </c>
      <c r="N635" s="205">
        <v>39395</v>
      </c>
      <c r="O635" s="203"/>
    </row>
    <row r="636" spans="1:15" ht="27.75" hidden="1" customHeight="1" x14ac:dyDescent="0.25">
      <c r="A636" s="203" t="s">
        <v>1599</v>
      </c>
      <c r="B636" s="202" t="s">
        <v>555</v>
      </c>
      <c r="C636" s="203" t="s">
        <v>1586</v>
      </c>
      <c r="D636" s="202" t="s">
        <v>619</v>
      </c>
      <c r="E636" s="202" t="s">
        <v>1587</v>
      </c>
      <c r="F636" s="202" t="s">
        <v>475</v>
      </c>
      <c r="G636" s="253">
        <v>335</v>
      </c>
      <c r="H636" s="361" t="s">
        <v>1590</v>
      </c>
      <c r="I636" s="359" t="s">
        <v>1407</v>
      </c>
      <c r="J636" s="359" t="s">
        <v>1380</v>
      </c>
      <c r="K636" s="359" t="s">
        <v>1113</v>
      </c>
      <c r="L636" s="359" t="s">
        <v>1408</v>
      </c>
      <c r="M636" s="368">
        <v>1999</v>
      </c>
      <c r="N636" s="205">
        <v>39395</v>
      </c>
      <c r="O636" s="203"/>
    </row>
    <row r="637" spans="1:15" ht="27.75" hidden="1" customHeight="1" x14ac:dyDescent="0.25">
      <c r="A637" s="203" t="s">
        <v>1599</v>
      </c>
      <c r="B637" s="202" t="s">
        <v>555</v>
      </c>
      <c r="C637" s="203" t="s">
        <v>1586</v>
      </c>
      <c r="D637" s="202" t="s">
        <v>619</v>
      </c>
      <c r="E637" s="202" t="s">
        <v>1587</v>
      </c>
      <c r="F637" s="202" t="s">
        <v>475</v>
      </c>
      <c r="G637" s="253">
        <v>2.7</v>
      </c>
      <c r="H637" s="361" t="s">
        <v>1591</v>
      </c>
      <c r="I637" s="359" t="s">
        <v>1407</v>
      </c>
      <c r="J637" s="359" t="s">
        <v>1380</v>
      </c>
      <c r="K637" s="359" t="s">
        <v>1113</v>
      </c>
      <c r="L637" s="359" t="s">
        <v>1392</v>
      </c>
      <c r="M637" s="368">
        <v>1999</v>
      </c>
      <c r="N637" s="205">
        <v>39395</v>
      </c>
      <c r="O637" s="203"/>
    </row>
    <row r="638" spans="1:15" ht="27.75" hidden="1" customHeight="1" x14ac:dyDescent="0.25">
      <c r="A638" s="203" t="s">
        <v>1599</v>
      </c>
      <c r="B638" s="202" t="s">
        <v>555</v>
      </c>
      <c r="C638" s="203" t="s">
        <v>1586</v>
      </c>
      <c r="D638" s="202" t="s">
        <v>619</v>
      </c>
      <c r="E638" s="202" t="s">
        <v>1587</v>
      </c>
      <c r="F638" s="202" t="s">
        <v>475</v>
      </c>
      <c r="G638" s="253">
        <v>165</v>
      </c>
      <c r="H638" s="361" t="s">
        <v>1592</v>
      </c>
      <c r="I638" s="359" t="s">
        <v>1407</v>
      </c>
      <c r="J638" s="359" t="s">
        <v>1380</v>
      </c>
      <c r="K638" s="359" t="s">
        <v>1113</v>
      </c>
      <c r="L638" s="359" t="s">
        <v>1408</v>
      </c>
      <c r="M638" s="368">
        <v>1999</v>
      </c>
      <c r="N638" s="205">
        <v>39395</v>
      </c>
      <c r="O638" s="203"/>
    </row>
    <row r="639" spans="1:15" ht="27.75" hidden="1" customHeight="1" x14ac:dyDescent="0.25">
      <c r="A639" s="203" t="s">
        <v>1599</v>
      </c>
      <c r="B639" s="202" t="s">
        <v>555</v>
      </c>
      <c r="C639" s="203" t="s">
        <v>1586</v>
      </c>
      <c r="D639" s="202" t="s">
        <v>619</v>
      </c>
      <c r="E639" s="202" t="s">
        <v>1587</v>
      </c>
      <c r="F639" s="202" t="s">
        <v>475</v>
      </c>
      <c r="G639" s="253">
        <v>1.4</v>
      </c>
      <c r="H639" s="361" t="s">
        <v>1593</v>
      </c>
      <c r="I639" s="359" t="s">
        <v>1407</v>
      </c>
      <c r="J639" s="359" t="s">
        <v>1380</v>
      </c>
      <c r="K639" s="359" t="s">
        <v>1113</v>
      </c>
      <c r="L639" s="359" t="s">
        <v>1392</v>
      </c>
      <c r="M639" s="368">
        <v>1999</v>
      </c>
      <c r="N639" s="205">
        <v>39395</v>
      </c>
      <c r="O639" s="203"/>
    </row>
    <row r="640" spans="1:15" ht="27.75" hidden="1" customHeight="1" x14ac:dyDescent="0.25">
      <c r="A640" s="203" t="s">
        <v>1599</v>
      </c>
      <c r="B640" s="202" t="s">
        <v>555</v>
      </c>
      <c r="C640" s="203" t="s">
        <v>1586</v>
      </c>
      <c r="D640" s="202" t="s">
        <v>648</v>
      </c>
      <c r="E640" s="202" t="s">
        <v>1594</v>
      </c>
      <c r="F640" s="202" t="s">
        <v>475</v>
      </c>
      <c r="G640" s="253">
        <v>141</v>
      </c>
      <c r="H640" s="361" t="s">
        <v>1588</v>
      </c>
      <c r="I640" s="359" t="s">
        <v>1407</v>
      </c>
      <c r="J640" s="359" t="s">
        <v>1380</v>
      </c>
      <c r="K640" s="359" t="s">
        <v>1113</v>
      </c>
      <c r="L640" s="359" t="s">
        <v>1408</v>
      </c>
      <c r="M640" s="368">
        <v>1999</v>
      </c>
      <c r="N640" s="205">
        <v>39395</v>
      </c>
      <c r="O640" s="203"/>
    </row>
    <row r="641" spans="1:15" ht="27.75" hidden="1" customHeight="1" x14ac:dyDescent="0.25">
      <c r="A641" s="203" t="s">
        <v>1599</v>
      </c>
      <c r="B641" s="202" t="s">
        <v>555</v>
      </c>
      <c r="C641" s="203" t="s">
        <v>1586</v>
      </c>
      <c r="D641" s="202" t="s">
        <v>648</v>
      </c>
      <c r="E641" s="202" t="s">
        <v>1594</v>
      </c>
      <c r="F641" s="202" t="s">
        <v>475</v>
      </c>
      <c r="G641" s="253">
        <v>0.4</v>
      </c>
      <c r="H641" s="361" t="s">
        <v>1589</v>
      </c>
      <c r="I641" s="359" t="s">
        <v>1407</v>
      </c>
      <c r="J641" s="359" t="s">
        <v>1380</v>
      </c>
      <c r="K641" s="359" t="s">
        <v>1113</v>
      </c>
      <c r="L641" s="359" t="s">
        <v>1392</v>
      </c>
      <c r="M641" s="368">
        <v>1999</v>
      </c>
      <c r="N641" s="205">
        <v>39395</v>
      </c>
      <c r="O641" s="203"/>
    </row>
    <row r="642" spans="1:15" ht="27.75" hidden="1" customHeight="1" x14ac:dyDescent="0.25">
      <c r="A642" s="203" t="s">
        <v>1599</v>
      </c>
      <c r="B642" s="202" t="s">
        <v>555</v>
      </c>
      <c r="C642" s="203" t="s">
        <v>1586</v>
      </c>
      <c r="D642" s="202" t="s">
        <v>648</v>
      </c>
      <c r="E642" s="202" t="s">
        <v>1594</v>
      </c>
      <c r="F642" s="202" t="s">
        <v>475</v>
      </c>
      <c r="G642" s="253">
        <v>263</v>
      </c>
      <c r="H642" s="361" t="s">
        <v>1590</v>
      </c>
      <c r="I642" s="359" t="s">
        <v>1407</v>
      </c>
      <c r="J642" s="359" t="s">
        <v>1380</v>
      </c>
      <c r="K642" s="359" t="s">
        <v>1113</v>
      </c>
      <c r="L642" s="359" t="s">
        <v>1408</v>
      </c>
      <c r="M642" s="368">
        <v>1999</v>
      </c>
      <c r="N642" s="205">
        <v>39395</v>
      </c>
      <c r="O642" s="203"/>
    </row>
    <row r="643" spans="1:15" ht="27.75" hidden="1" customHeight="1" x14ac:dyDescent="0.25">
      <c r="A643" s="203" t="s">
        <v>1599</v>
      </c>
      <c r="B643" s="202" t="s">
        <v>555</v>
      </c>
      <c r="C643" s="203" t="s">
        <v>1586</v>
      </c>
      <c r="D643" s="202" t="s">
        <v>648</v>
      </c>
      <c r="E643" s="202" t="s">
        <v>1594</v>
      </c>
      <c r="F643" s="202" t="s">
        <v>475</v>
      </c>
      <c r="G643" s="253">
        <v>0.7</v>
      </c>
      <c r="H643" s="361" t="s">
        <v>1591</v>
      </c>
      <c r="I643" s="359" t="s">
        <v>1407</v>
      </c>
      <c r="J643" s="359" t="s">
        <v>1380</v>
      </c>
      <c r="K643" s="359" t="s">
        <v>1113</v>
      </c>
      <c r="L643" s="359" t="s">
        <v>1392</v>
      </c>
      <c r="M643" s="368">
        <v>1999</v>
      </c>
      <c r="N643" s="205">
        <v>39395</v>
      </c>
      <c r="O643" s="203"/>
    </row>
    <row r="644" spans="1:15" ht="27.75" hidden="1" customHeight="1" x14ac:dyDescent="0.25">
      <c r="A644" s="203" t="s">
        <v>1599</v>
      </c>
      <c r="B644" s="202" t="s">
        <v>555</v>
      </c>
      <c r="C644" s="203" t="s">
        <v>1586</v>
      </c>
      <c r="D644" s="202" t="s">
        <v>648</v>
      </c>
      <c r="E644" s="202" t="s">
        <v>1594</v>
      </c>
      <c r="F644" s="202" t="s">
        <v>475</v>
      </c>
      <c r="G644" s="253">
        <v>130</v>
      </c>
      <c r="H644" s="361" t="s">
        <v>1592</v>
      </c>
      <c r="I644" s="359" t="s">
        <v>1407</v>
      </c>
      <c r="J644" s="359" t="s">
        <v>1380</v>
      </c>
      <c r="K644" s="359" t="s">
        <v>1113</v>
      </c>
      <c r="L644" s="359" t="s">
        <v>1408</v>
      </c>
      <c r="M644" s="368">
        <v>1999</v>
      </c>
      <c r="N644" s="205">
        <v>39395</v>
      </c>
      <c r="O644" s="203"/>
    </row>
    <row r="645" spans="1:15" ht="27.75" hidden="1" customHeight="1" x14ac:dyDescent="0.25">
      <c r="A645" s="203" t="s">
        <v>1599</v>
      </c>
      <c r="B645" s="202" t="s">
        <v>555</v>
      </c>
      <c r="C645" s="203" t="s">
        <v>1586</v>
      </c>
      <c r="D645" s="202" t="s">
        <v>648</v>
      </c>
      <c r="E645" s="202" t="s">
        <v>1594</v>
      </c>
      <c r="F645" s="202" t="s">
        <v>475</v>
      </c>
      <c r="G645" s="253">
        <v>0.3</v>
      </c>
      <c r="H645" s="361" t="s">
        <v>1593</v>
      </c>
      <c r="I645" s="359" t="s">
        <v>1407</v>
      </c>
      <c r="J645" s="359" t="s">
        <v>1380</v>
      </c>
      <c r="K645" s="359" t="s">
        <v>1113</v>
      </c>
      <c r="L645" s="359" t="s">
        <v>1392</v>
      </c>
      <c r="M645" s="368">
        <v>1999</v>
      </c>
      <c r="N645" s="205">
        <v>39395</v>
      </c>
      <c r="O645" s="203"/>
    </row>
    <row r="646" spans="1:15" ht="27.75" hidden="1" customHeight="1" x14ac:dyDescent="0.25">
      <c r="A646" s="203" t="s">
        <v>1599</v>
      </c>
      <c r="B646" s="202" t="s">
        <v>555</v>
      </c>
      <c r="C646" s="203" t="s">
        <v>1586</v>
      </c>
      <c r="D646" s="202" t="s">
        <v>551</v>
      </c>
      <c r="E646" s="202" t="s">
        <v>1595</v>
      </c>
      <c r="F646" s="202" t="s">
        <v>475</v>
      </c>
      <c r="G646" s="253">
        <v>258</v>
      </c>
      <c r="H646" s="361" t="s">
        <v>1588</v>
      </c>
      <c r="I646" s="359" t="s">
        <v>1407</v>
      </c>
      <c r="J646" s="359" t="s">
        <v>1596</v>
      </c>
      <c r="K646" s="359" t="s">
        <v>1113</v>
      </c>
      <c r="L646" s="359" t="s">
        <v>1408</v>
      </c>
      <c r="M646" s="368">
        <v>1999</v>
      </c>
      <c r="N646" s="205">
        <v>39395</v>
      </c>
      <c r="O646" s="361" t="s">
        <v>1597</v>
      </c>
    </row>
    <row r="647" spans="1:15" ht="27.75" hidden="1" customHeight="1" x14ac:dyDescent="0.25">
      <c r="A647" s="203" t="s">
        <v>1599</v>
      </c>
      <c r="B647" s="202" t="s">
        <v>555</v>
      </c>
      <c r="C647" s="203" t="s">
        <v>1586</v>
      </c>
      <c r="D647" s="202" t="s">
        <v>551</v>
      </c>
      <c r="E647" s="202" t="s">
        <v>1595</v>
      </c>
      <c r="F647" s="202" t="s">
        <v>475</v>
      </c>
      <c r="G647" s="253">
        <v>2.1</v>
      </c>
      <c r="H647" s="361" t="s">
        <v>1589</v>
      </c>
      <c r="I647" s="359" t="s">
        <v>1407</v>
      </c>
      <c r="J647" s="359" t="s">
        <v>1596</v>
      </c>
      <c r="K647" s="359" t="s">
        <v>1113</v>
      </c>
      <c r="L647" s="359" t="s">
        <v>1392</v>
      </c>
      <c r="M647" s="368">
        <v>1999</v>
      </c>
      <c r="N647" s="205">
        <v>39395</v>
      </c>
      <c r="O647" s="361" t="s">
        <v>1597</v>
      </c>
    </row>
    <row r="648" spans="1:15" ht="27.75" hidden="1" customHeight="1" x14ac:dyDescent="0.25">
      <c r="A648" s="203" t="s">
        <v>1599</v>
      </c>
      <c r="B648" s="202" t="s">
        <v>555</v>
      </c>
      <c r="C648" s="203" t="s">
        <v>1586</v>
      </c>
      <c r="D648" s="202" t="s">
        <v>551</v>
      </c>
      <c r="E648" s="202" t="s">
        <v>1595</v>
      </c>
      <c r="F648" s="202" t="s">
        <v>475</v>
      </c>
      <c r="G648" s="253">
        <v>405</v>
      </c>
      <c r="H648" s="361" t="s">
        <v>1590</v>
      </c>
      <c r="I648" s="359" t="s">
        <v>1407</v>
      </c>
      <c r="J648" s="359" t="s">
        <v>1596</v>
      </c>
      <c r="K648" s="359" t="s">
        <v>1113</v>
      </c>
      <c r="L648" s="359" t="s">
        <v>1408</v>
      </c>
      <c r="M648" s="368">
        <v>1999</v>
      </c>
      <c r="N648" s="205">
        <v>39395</v>
      </c>
      <c r="O648" s="361" t="s">
        <v>1597</v>
      </c>
    </row>
    <row r="649" spans="1:15" ht="27.75" hidden="1" customHeight="1" x14ac:dyDescent="0.25">
      <c r="A649" s="203" t="s">
        <v>1599</v>
      </c>
      <c r="B649" s="202" t="s">
        <v>555</v>
      </c>
      <c r="C649" s="203" t="s">
        <v>1586</v>
      </c>
      <c r="D649" s="202" t="s">
        <v>551</v>
      </c>
      <c r="E649" s="202" t="s">
        <v>1595</v>
      </c>
      <c r="F649" s="202" t="s">
        <v>475</v>
      </c>
      <c r="G649" s="253">
        <v>3.3</v>
      </c>
      <c r="H649" s="361" t="s">
        <v>1591</v>
      </c>
      <c r="I649" s="359" t="s">
        <v>1407</v>
      </c>
      <c r="J649" s="359" t="s">
        <v>1596</v>
      </c>
      <c r="K649" s="359" t="s">
        <v>1113</v>
      </c>
      <c r="L649" s="359" t="s">
        <v>1392</v>
      </c>
      <c r="M649" s="368">
        <v>1999</v>
      </c>
      <c r="N649" s="205">
        <v>39395</v>
      </c>
      <c r="O649" s="361" t="s">
        <v>1597</v>
      </c>
    </row>
    <row r="650" spans="1:15" ht="27.75" hidden="1" customHeight="1" x14ac:dyDescent="0.25">
      <c r="A650" s="203" t="s">
        <v>1599</v>
      </c>
      <c r="B650" s="202" t="s">
        <v>555</v>
      </c>
      <c r="C650" s="203" t="s">
        <v>1586</v>
      </c>
      <c r="D650" s="202" t="s">
        <v>551</v>
      </c>
      <c r="E650" s="202" t="s">
        <v>1595</v>
      </c>
      <c r="F650" s="202" t="s">
        <v>475</v>
      </c>
      <c r="G650" s="253">
        <v>252</v>
      </c>
      <c r="H650" s="361" t="s">
        <v>1592</v>
      </c>
      <c r="I650" s="359" t="s">
        <v>1407</v>
      </c>
      <c r="J650" s="359" t="s">
        <v>1596</v>
      </c>
      <c r="K650" s="359" t="s">
        <v>1113</v>
      </c>
      <c r="L650" s="359" t="s">
        <v>1408</v>
      </c>
      <c r="M650" s="368">
        <v>1999</v>
      </c>
      <c r="N650" s="205">
        <v>39395</v>
      </c>
      <c r="O650" s="361" t="s">
        <v>1597</v>
      </c>
    </row>
    <row r="651" spans="1:15" ht="27.75" hidden="1" customHeight="1" x14ac:dyDescent="0.25">
      <c r="A651" s="203" t="s">
        <v>1599</v>
      </c>
      <c r="B651" s="202" t="s">
        <v>555</v>
      </c>
      <c r="C651" s="203" t="s">
        <v>1586</v>
      </c>
      <c r="D651" s="202" t="s">
        <v>551</v>
      </c>
      <c r="E651" s="202" t="s">
        <v>1595</v>
      </c>
      <c r="F651" s="202" t="s">
        <v>475</v>
      </c>
      <c r="G651" s="253">
        <v>2.1</v>
      </c>
      <c r="H651" s="361" t="s">
        <v>1593</v>
      </c>
      <c r="I651" s="359" t="s">
        <v>1407</v>
      </c>
      <c r="J651" s="359" t="s">
        <v>1596</v>
      </c>
      <c r="K651" s="359" t="s">
        <v>1113</v>
      </c>
      <c r="L651" s="359" t="s">
        <v>1392</v>
      </c>
      <c r="M651" s="368">
        <v>1999</v>
      </c>
      <c r="N651" s="205">
        <v>39395</v>
      </c>
      <c r="O651" s="361" t="s">
        <v>1597</v>
      </c>
    </row>
    <row r="652" spans="1:15" ht="27.75" hidden="1" customHeight="1" x14ac:dyDescent="0.25">
      <c r="A652" s="203" t="s">
        <v>1599</v>
      </c>
      <c r="B652" s="202" t="s">
        <v>555</v>
      </c>
      <c r="C652" s="203" t="s">
        <v>1586</v>
      </c>
      <c r="D652" s="202" t="s">
        <v>601</v>
      </c>
      <c r="E652" s="202" t="s">
        <v>1598</v>
      </c>
      <c r="F652" s="202" t="s">
        <v>475</v>
      </c>
      <c r="G652" s="253">
        <v>170</v>
      </c>
      <c r="H652" s="361" t="s">
        <v>1588</v>
      </c>
      <c r="I652" s="359" t="s">
        <v>1407</v>
      </c>
      <c r="J652" s="359" t="s">
        <v>1596</v>
      </c>
      <c r="K652" s="359" t="s">
        <v>1113</v>
      </c>
      <c r="L652" s="359" t="s">
        <v>1408</v>
      </c>
      <c r="M652" s="368">
        <v>1999</v>
      </c>
      <c r="N652" s="205">
        <v>39395</v>
      </c>
      <c r="O652" s="361" t="s">
        <v>1597</v>
      </c>
    </row>
    <row r="653" spans="1:15" ht="27.75" hidden="1" customHeight="1" x14ac:dyDescent="0.25">
      <c r="A653" s="203" t="s">
        <v>1599</v>
      </c>
      <c r="B653" s="202" t="s">
        <v>555</v>
      </c>
      <c r="C653" s="203" t="s">
        <v>1586</v>
      </c>
      <c r="D653" s="202" t="s">
        <v>601</v>
      </c>
      <c r="E653" s="202" t="s">
        <v>1598</v>
      </c>
      <c r="F653" s="202" t="s">
        <v>475</v>
      </c>
      <c r="G653" s="253">
        <v>0.5</v>
      </c>
      <c r="H653" s="361" t="s">
        <v>1589</v>
      </c>
      <c r="I653" s="359" t="s">
        <v>1407</v>
      </c>
      <c r="J653" s="359" t="s">
        <v>1596</v>
      </c>
      <c r="K653" s="359" t="s">
        <v>1113</v>
      </c>
      <c r="L653" s="359" t="s">
        <v>1392</v>
      </c>
      <c r="M653" s="368">
        <v>1999</v>
      </c>
      <c r="N653" s="205">
        <v>39395</v>
      </c>
      <c r="O653" s="361" t="s">
        <v>1597</v>
      </c>
    </row>
    <row r="654" spans="1:15" ht="27.75" hidden="1" customHeight="1" x14ac:dyDescent="0.25">
      <c r="A654" s="203" t="s">
        <v>1599</v>
      </c>
      <c r="B654" s="202" t="s">
        <v>555</v>
      </c>
      <c r="C654" s="203" t="s">
        <v>1586</v>
      </c>
      <c r="D654" s="202" t="s">
        <v>601</v>
      </c>
      <c r="E654" s="202" t="s">
        <v>1598</v>
      </c>
      <c r="F654" s="202" t="s">
        <v>475</v>
      </c>
      <c r="G654" s="253">
        <v>278</v>
      </c>
      <c r="H654" s="361" t="s">
        <v>1590</v>
      </c>
      <c r="I654" s="359" t="s">
        <v>1407</v>
      </c>
      <c r="J654" s="359" t="s">
        <v>1596</v>
      </c>
      <c r="K654" s="359" t="s">
        <v>1113</v>
      </c>
      <c r="L654" s="359" t="s">
        <v>1408</v>
      </c>
      <c r="M654" s="368">
        <v>1999</v>
      </c>
      <c r="N654" s="205">
        <v>39395</v>
      </c>
      <c r="O654" s="361" t="s">
        <v>1597</v>
      </c>
    </row>
    <row r="655" spans="1:15" ht="27.75" hidden="1" customHeight="1" x14ac:dyDescent="0.25">
      <c r="A655" s="203" t="s">
        <v>1599</v>
      </c>
      <c r="B655" s="202" t="s">
        <v>555</v>
      </c>
      <c r="C655" s="203" t="s">
        <v>1586</v>
      </c>
      <c r="D655" s="202" t="s">
        <v>601</v>
      </c>
      <c r="E655" s="202" t="s">
        <v>1598</v>
      </c>
      <c r="F655" s="202" t="s">
        <v>475</v>
      </c>
      <c r="G655" s="253">
        <v>0.8</v>
      </c>
      <c r="H655" s="361" t="s">
        <v>1591</v>
      </c>
      <c r="I655" s="359" t="s">
        <v>1407</v>
      </c>
      <c r="J655" s="359" t="s">
        <v>1596</v>
      </c>
      <c r="K655" s="359" t="s">
        <v>1113</v>
      </c>
      <c r="L655" s="359" t="s">
        <v>1392</v>
      </c>
      <c r="M655" s="368">
        <v>1999</v>
      </c>
      <c r="N655" s="205">
        <v>39395</v>
      </c>
      <c r="O655" s="361" t="s">
        <v>1597</v>
      </c>
    </row>
    <row r="656" spans="1:15" ht="27.75" hidden="1" customHeight="1" x14ac:dyDescent="0.25">
      <c r="A656" s="203" t="s">
        <v>1599</v>
      </c>
      <c r="B656" s="202" t="s">
        <v>555</v>
      </c>
      <c r="C656" s="203" t="s">
        <v>1586</v>
      </c>
      <c r="D656" s="202" t="s">
        <v>601</v>
      </c>
      <c r="E656" s="202" t="s">
        <v>1598</v>
      </c>
      <c r="F656" s="202" t="s">
        <v>475</v>
      </c>
      <c r="G656" s="253">
        <v>167</v>
      </c>
      <c r="H656" s="361" t="s">
        <v>1592</v>
      </c>
      <c r="I656" s="359" t="s">
        <v>1407</v>
      </c>
      <c r="J656" s="359" t="s">
        <v>1596</v>
      </c>
      <c r="K656" s="359" t="s">
        <v>1113</v>
      </c>
      <c r="L656" s="359" t="s">
        <v>1408</v>
      </c>
      <c r="M656" s="368">
        <v>1999</v>
      </c>
      <c r="N656" s="205">
        <v>39395</v>
      </c>
      <c r="O656" s="361" t="s">
        <v>1597</v>
      </c>
    </row>
    <row r="657" spans="1:15" ht="27.75" hidden="1" customHeight="1" x14ac:dyDescent="0.25">
      <c r="A657" s="203" t="s">
        <v>1599</v>
      </c>
      <c r="B657" s="202" t="s">
        <v>555</v>
      </c>
      <c r="C657" s="203" t="s">
        <v>1586</v>
      </c>
      <c r="D657" s="202" t="s">
        <v>601</v>
      </c>
      <c r="E657" s="202" t="s">
        <v>1598</v>
      </c>
      <c r="F657" s="202" t="s">
        <v>475</v>
      </c>
      <c r="G657" s="253">
        <v>0.4</v>
      </c>
      <c r="H657" s="361" t="s">
        <v>1593</v>
      </c>
      <c r="I657" s="359" t="s">
        <v>1407</v>
      </c>
      <c r="J657" s="359" t="s">
        <v>1596</v>
      </c>
      <c r="K657" s="359" t="s">
        <v>1113</v>
      </c>
      <c r="L657" s="359" t="s">
        <v>1392</v>
      </c>
      <c r="M657" s="368">
        <v>1999</v>
      </c>
      <c r="N657" s="205">
        <v>39395</v>
      </c>
      <c r="O657" s="361" t="s">
        <v>1597</v>
      </c>
    </row>
    <row r="658" spans="1:15" ht="27.75" hidden="1" customHeight="1" x14ac:dyDescent="0.25">
      <c r="A658" s="203" t="s">
        <v>1599</v>
      </c>
      <c r="B658" s="202" t="s">
        <v>555</v>
      </c>
      <c r="C658" s="203" t="s">
        <v>1461</v>
      </c>
      <c r="D658" s="202" t="s">
        <v>1604</v>
      </c>
      <c r="E658" s="202" t="s">
        <v>1603</v>
      </c>
      <c r="F658" s="202" t="s">
        <v>475</v>
      </c>
      <c r="G658" s="254">
        <v>1432047</v>
      </c>
      <c r="H658" s="361" t="s">
        <v>1433</v>
      </c>
      <c r="I658" s="359" t="s">
        <v>1407</v>
      </c>
      <c r="J658" s="359" t="s">
        <v>1380</v>
      </c>
      <c r="K658" s="359" t="s">
        <v>8</v>
      </c>
      <c r="L658" s="359" t="s">
        <v>1408</v>
      </c>
      <c r="M658" s="368" t="s">
        <v>1407</v>
      </c>
      <c r="N658" s="205">
        <v>42530</v>
      </c>
      <c r="O658" s="203"/>
    </row>
    <row r="659" spans="1:15" ht="27.75" hidden="1" customHeight="1" x14ac:dyDescent="0.25">
      <c r="A659" s="203" t="s">
        <v>1599</v>
      </c>
      <c r="B659" s="202" t="s">
        <v>555</v>
      </c>
      <c r="C659" s="203" t="s">
        <v>1461</v>
      </c>
      <c r="D659" s="202" t="s">
        <v>1604</v>
      </c>
      <c r="E659" s="202" t="s">
        <v>1603</v>
      </c>
      <c r="F659" s="202" t="s">
        <v>475</v>
      </c>
      <c r="G659" s="254">
        <v>9484</v>
      </c>
      <c r="H659" s="361" t="s">
        <v>1414</v>
      </c>
      <c r="I659" s="359" t="s">
        <v>1407</v>
      </c>
      <c r="J659" s="359" t="s">
        <v>1380</v>
      </c>
      <c r="K659" s="359" t="s">
        <v>8</v>
      </c>
      <c r="L659" s="359" t="s">
        <v>1392</v>
      </c>
      <c r="M659" s="368" t="s">
        <v>1407</v>
      </c>
      <c r="N659" s="205">
        <v>42530</v>
      </c>
      <c r="O659" s="203"/>
    </row>
    <row r="660" spans="1:15" ht="27.75" hidden="1" customHeight="1" x14ac:dyDescent="0.25">
      <c r="A660" s="203" t="s">
        <v>1599</v>
      </c>
      <c r="B660" s="202" t="s">
        <v>555</v>
      </c>
      <c r="C660" s="203" t="s">
        <v>1397</v>
      </c>
      <c r="D660" s="202" t="s">
        <v>583</v>
      </c>
      <c r="E660" s="202" t="s">
        <v>1584</v>
      </c>
      <c r="F660" s="202" t="s">
        <v>475</v>
      </c>
      <c r="G660" s="253">
        <v>202</v>
      </c>
      <c r="H660" s="361" t="s">
        <v>1400</v>
      </c>
      <c r="I660" s="359" t="s">
        <v>1379</v>
      </c>
      <c r="J660" s="358">
        <v>0.61</v>
      </c>
      <c r="K660" s="359" t="s">
        <v>1391</v>
      </c>
      <c r="L660" s="359" t="s">
        <v>1392</v>
      </c>
      <c r="M660" s="368">
        <v>2010</v>
      </c>
      <c r="N660" s="207" t="s">
        <v>1401</v>
      </c>
      <c r="O660" s="203"/>
    </row>
    <row r="661" spans="1:15" ht="27.75" hidden="1" customHeight="1" x14ac:dyDescent="0.25">
      <c r="A661" s="203" t="s">
        <v>1599</v>
      </c>
      <c r="B661" s="202" t="s">
        <v>555</v>
      </c>
      <c r="C661" s="203" t="s">
        <v>1397</v>
      </c>
      <c r="D661" s="202" t="s">
        <v>583</v>
      </c>
      <c r="E661" s="202" t="s">
        <v>1584</v>
      </c>
      <c r="F661" s="202" t="s">
        <v>475</v>
      </c>
      <c r="G661" s="253">
        <v>68.400000000000006</v>
      </c>
      <c r="H661" s="361" t="s">
        <v>1400</v>
      </c>
      <c r="I661" s="359" t="s">
        <v>1382</v>
      </c>
      <c r="J661" s="358">
        <v>0.43</v>
      </c>
      <c r="K661" s="359" t="s">
        <v>1391</v>
      </c>
      <c r="L661" s="359" t="s">
        <v>1392</v>
      </c>
      <c r="M661" s="368">
        <v>2010</v>
      </c>
      <c r="N661" s="207" t="s">
        <v>1401</v>
      </c>
      <c r="O661" s="203"/>
    </row>
    <row r="662" spans="1:15" ht="27.75" hidden="1" customHeight="1" x14ac:dyDescent="0.25">
      <c r="A662" s="203" t="s">
        <v>1599</v>
      </c>
      <c r="B662" s="202" t="s">
        <v>555</v>
      </c>
      <c r="C662" s="203" t="s">
        <v>1397</v>
      </c>
      <c r="D662" s="202" t="s">
        <v>583</v>
      </c>
      <c r="E662" s="202" t="s">
        <v>1584</v>
      </c>
      <c r="F662" s="202" t="s">
        <v>475</v>
      </c>
      <c r="G662" s="253">
        <v>22.9</v>
      </c>
      <c r="H662" s="361" t="s">
        <v>1400</v>
      </c>
      <c r="I662" s="359" t="s">
        <v>1383</v>
      </c>
      <c r="J662" s="358">
        <v>0.69</v>
      </c>
      <c r="K662" s="359" t="s">
        <v>1391</v>
      </c>
      <c r="L662" s="359" t="s">
        <v>1392</v>
      </c>
      <c r="M662" s="368">
        <v>2010</v>
      </c>
      <c r="N662" s="207" t="s">
        <v>1401</v>
      </c>
      <c r="O662" s="203"/>
    </row>
    <row r="663" spans="1:15" ht="27.75" hidden="1" customHeight="1" x14ac:dyDescent="0.25">
      <c r="A663" s="203" t="s">
        <v>1599</v>
      </c>
      <c r="B663" s="202" t="s">
        <v>555</v>
      </c>
      <c r="C663" s="203" t="s">
        <v>1397</v>
      </c>
      <c r="D663" s="202" t="s">
        <v>583</v>
      </c>
      <c r="E663" s="202" t="s">
        <v>1584</v>
      </c>
      <c r="F663" s="202" t="s">
        <v>475</v>
      </c>
      <c r="G663" s="253">
        <v>8.19</v>
      </c>
      <c r="H663" s="361" t="s">
        <v>1400</v>
      </c>
      <c r="I663" s="359" t="s">
        <v>1384</v>
      </c>
      <c r="J663" s="358">
        <v>0.13</v>
      </c>
      <c r="K663" s="359" t="s">
        <v>1391</v>
      </c>
      <c r="L663" s="359" t="s">
        <v>1392</v>
      </c>
      <c r="M663" s="368">
        <v>2010</v>
      </c>
      <c r="N663" s="207" t="s">
        <v>1401</v>
      </c>
      <c r="O663" s="203"/>
    </row>
    <row r="664" spans="1:15" ht="27.75" hidden="1" customHeight="1" x14ac:dyDescent="0.25">
      <c r="A664" s="203" t="s">
        <v>1599</v>
      </c>
      <c r="B664" s="202" t="s">
        <v>555</v>
      </c>
      <c r="C664" s="203" t="s">
        <v>1397</v>
      </c>
      <c r="D664" s="202" t="s">
        <v>583</v>
      </c>
      <c r="E664" s="202" t="s">
        <v>1584</v>
      </c>
      <c r="F664" s="202" t="s">
        <v>475</v>
      </c>
      <c r="G664" s="253">
        <v>1.33</v>
      </c>
      <c r="H664" s="361" t="s">
        <v>1400</v>
      </c>
      <c r="I664" s="359" t="s">
        <v>1385</v>
      </c>
      <c r="J664" s="358">
        <v>0.68</v>
      </c>
      <c r="K664" s="359" t="s">
        <v>1391</v>
      </c>
      <c r="L664" s="359" t="s">
        <v>1392</v>
      </c>
      <c r="M664" s="368">
        <v>2010</v>
      </c>
      <c r="N664" s="207" t="s">
        <v>1401</v>
      </c>
      <c r="O664" s="203"/>
    </row>
    <row r="665" spans="1:15" ht="27.75" hidden="1" customHeight="1" x14ac:dyDescent="0.25">
      <c r="A665" s="203" t="s">
        <v>1605</v>
      </c>
      <c r="B665" s="202" t="s">
        <v>2367</v>
      </c>
      <c r="C665" s="203" t="s">
        <v>1387</v>
      </c>
      <c r="D665" s="202" t="s">
        <v>1388</v>
      </c>
      <c r="E665" s="202" t="s">
        <v>1389</v>
      </c>
      <c r="F665" s="202" t="s">
        <v>505</v>
      </c>
      <c r="G665" s="253">
        <v>32</v>
      </c>
      <c r="H665" s="361" t="s">
        <v>1400</v>
      </c>
      <c r="I665" s="359" t="s">
        <v>1379</v>
      </c>
      <c r="J665" s="359" t="s">
        <v>1380</v>
      </c>
      <c r="K665" s="359" t="s">
        <v>1391</v>
      </c>
      <c r="L665" s="359" t="s">
        <v>1392</v>
      </c>
      <c r="M665" s="368">
        <v>2005</v>
      </c>
      <c r="N665" s="207" t="s">
        <v>1393</v>
      </c>
      <c r="O665" s="203"/>
    </row>
    <row r="666" spans="1:15" ht="27.75" hidden="1" customHeight="1" x14ac:dyDescent="0.25">
      <c r="A666" s="203" t="s">
        <v>1605</v>
      </c>
      <c r="B666" s="202" t="s">
        <v>2367</v>
      </c>
      <c r="C666" s="203" t="s">
        <v>1387</v>
      </c>
      <c r="D666" s="202" t="s">
        <v>1388</v>
      </c>
      <c r="E666" s="202" t="s">
        <v>1389</v>
      </c>
      <c r="F666" s="202" t="s">
        <v>505</v>
      </c>
      <c r="G666" s="253">
        <v>18.2</v>
      </c>
      <c r="H666" s="361" t="s">
        <v>1400</v>
      </c>
      <c r="I666" s="359" t="s">
        <v>1382</v>
      </c>
      <c r="J666" s="359" t="s">
        <v>1380</v>
      </c>
      <c r="K666" s="359" t="s">
        <v>1391</v>
      </c>
      <c r="L666" s="359" t="s">
        <v>1392</v>
      </c>
      <c r="M666" s="368">
        <v>2005</v>
      </c>
      <c r="N666" s="207" t="s">
        <v>1393</v>
      </c>
      <c r="O666" s="203"/>
    </row>
    <row r="667" spans="1:15" ht="27.75" hidden="1" customHeight="1" x14ac:dyDescent="0.25">
      <c r="A667" s="203" t="s">
        <v>1605</v>
      </c>
      <c r="B667" s="202" t="s">
        <v>2367</v>
      </c>
      <c r="C667" s="203" t="s">
        <v>1387</v>
      </c>
      <c r="D667" s="202" t="s">
        <v>1388</v>
      </c>
      <c r="E667" s="202" t="s">
        <v>1389</v>
      </c>
      <c r="F667" s="202" t="s">
        <v>505</v>
      </c>
      <c r="G667" s="253">
        <v>9.5</v>
      </c>
      <c r="H667" s="361" t="s">
        <v>1400</v>
      </c>
      <c r="I667" s="359" t="s">
        <v>1383</v>
      </c>
      <c r="J667" s="359" t="s">
        <v>1380</v>
      </c>
      <c r="K667" s="359" t="s">
        <v>1391</v>
      </c>
      <c r="L667" s="359" t="s">
        <v>1392</v>
      </c>
      <c r="M667" s="368">
        <v>2005</v>
      </c>
      <c r="N667" s="207" t="s">
        <v>1393</v>
      </c>
      <c r="O667" s="203"/>
    </row>
    <row r="668" spans="1:15" ht="27.75" hidden="1" customHeight="1" x14ac:dyDescent="0.25">
      <c r="A668" s="203" t="s">
        <v>1605</v>
      </c>
      <c r="B668" s="202" t="s">
        <v>2367</v>
      </c>
      <c r="C668" s="203" t="s">
        <v>1387</v>
      </c>
      <c r="D668" s="202" t="s">
        <v>1388</v>
      </c>
      <c r="E668" s="202" t="s">
        <v>1389</v>
      </c>
      <c r="F668" s="202" t="s">
        <v>505</v>
      </c>
      <c r="G668" s="253">
        <v>3</v>
      </c>
      <c r="H668" s="361" t="s">
        <v>1400</v>
      </c>
      <c r="I668" s="359" t="s">
        <v>1384</v>
      </c>
      <c r="J668" s="359" t="s">
        <v>1380</v>
      </c>
      <c r="K668" s="359" t="s">
        <v>1391</v>
      </c>
      <c r="L668" s="359" t="s">
        <v>1392</v>
      </c>
      <c r="M668" s="368">
        <v>2005</v>
      </c>
      <c r="N668" s="207" t="s">
        <v>1393</v>
      </c>
      <c r="O668" s="203"/>
    </row>
    <row r="669" spans="1:15" ht="27.75" hidden="1" customHeight="1" x14ac:dyDescent="0.25">
      <c r="A669" s="203" t="s">
        <v>1605</v>
      </c>
      <c r="B669" s="202" t="s">
        <v>2367</v>
      </c>
      <c r="C669" s="203" t="s">
        <v>1387</v>
      </c>
      <c r="D669" s="202" t="s">
        <v>1388</v>
      </c>
      <c r="E669" s="202" t="s">
        <v>1389</v>
      </c>
      <c r="F669" s="202" t="s">
        <v>505</v>
      </c>
      <c r="G669" s="253">
        <v>0.9</v>
      </c>
      <c r="H669" s="361" t="s">
        <v>1400</v>
      </c>
      <c r="I669" s="359" t="s">
        <v>1385</v>
      </c>
      <c r="J669" s="359" t="s">
        <v>1380</v>
      </c>
      <c r="K669" s="359" t="s">
        <v>1391</v>
      </c>
      <c r="L669" s="359" t="s">
        <v>1392</v>
      </c>
      <c r="M669" s="368">
        <v>2005</v>
      </c>
      <c r="N669" s="207" t="s">
        <v>1393</v>
      </c>
      <c r="O669" s="203"/>
    </row>
    <row r="670" spans="1:15" ht="27.75" hidden="1" customHeight="1" x14ac:dyDescent="0.25">
      <c r="A670" s="203" t="s">
        <v>1605</v>
      </c>
      <c r="B670" s="202" t="s">
        <v>2367</v>
      </c>
      <c r="C670" s="203" t="s">
        <v>1387</v>
      </c>
      <c r="D670" s="202" t="s">
        <v>1388</v>
      </c>
      <c r="E670" s="202" t="s">
        <v>1389</v>
      </c>
      <c r="F670" s="202" t="s">
        <v>505</v>
      </c>
      <c r="G670" s="253">
        <v>7.1</v>
      </c>
      <c r="H670" s="361" t="s">
        <v>488</v>
      </c>
      <c r="I670" s="359" t="s">
        <v>1379</v>
      </c>
      <c r="J670" s="359" t="s">
        <v>1380</v>
      </c>
      <c r="K670" s="359" t="s">
        <v>22</v>
      </c>
      <c r="L670" s="359" t="s">
        <v>1392</v>
      </c>
      <c r="M670" s="368">
        <v>2004</v>
      </c>
      <c r="N670" s="207" t="s">
        <v>1393</v>
      </c>
      <c r="O670" s="203"/>
    </row>
    <row r="671" spans="1:15" ht="27.75" hidden="1" customHeight="1" x14ac:dyDescent="0.25">
      <c r="A671" s="203" t="s">
        <v>1605</v>
      </c>
      <c r="B671" s="202" t="s">
        <v>2367</v>
      </c>
      <c r="C671" s="203" t="s">
        <v>1387</v>
      </c>
      <c r="D671" s="202" t="s">
        <v>1388</v>
      </c>
      <c r="E671" s="202" t="s">
        <v>1389</v>
      </c>
      <c r="F671" s="202" t="s">
        <v>505</v>
      </c>
      <c r="G671" s="253">
        <v>2.4</v>
      </c>
      <c r="H671" s="361" t="s">
        <v>488</v>
      </c>
      <c r="I671" s="359" t="s">
        <v>1382</v>
      </c>
      <c r="J671" s="359" t="s">
        <v>1380</v>
      </c>
      <c r="K671" s="359" t="s">
        <v>22</v>
      </c>
      <c r="L671" s="359" t="s">
        <v>1392</v>
      </c>
      <c r="M671" s="368">
        <v>2004</v>
      </c>
      <c r="N671" s="207" t="s">
        <v>1393</v>
      </c>
      <c r="O671" s="203"/>
    </row>
    <row r="672" spans="1:15" ht="27.75" hidden="1" customHeight="1" x14ac:dyDescent="0.25">
      <c r="A672" s="203" t="s">
        <v>1605</v>
      </c>
      <c r="B672" s="202" t="s">
        <v>2367</v>
      </c>
      <c r="C672" s="203" t="s">
        <v>1387</v>
      </c>
      <c r="D672" s="202" t="s">
        <v>1388</v>
      </c>
      <c r="E672" s="202" t="s">
        <v>1389</v>
      </c>
      <c r="F672" s="202" t="s">
        <v>505</v>
      </c>
      <c r="G672" s="253">
        <v>0.7</v>
      </c>
      <c r="H672" s="361" t="s">
        <v>488</v>
      </c>
      <c r="I672" s="359" t="s">
        <v>1383</v>
      </c>
      <c r="J672" s="359" t="s">
        <v>1380</v>
      </c>
      <c r="K672" s="359" t="s">
        <v>22</v>
      </c>
      <c r="L672" s="359" t="s">
        <v>1392</v>
      </c>
      <c r="M672" s="368">
        <v>2004</v>
      </c>
      <c r="N672" s="207" t="s">
        <v>1393</v>
      </c>
      <c r="O672" s="203"/>
    </row>
    <row r="673" spans="1:15" ht="27.75" hidden="1" customHeight="1" x14ac:dyDescent="0.25">
      <c r="A673" s="203" t="s">
        <v>1605</v>
      </c>
      <c r="B673" s="202" t="s">
        <v>2367</v>
      </c>
      <c r="C673" s="203" t="s">
        <v>1387</v>
      </c>
      <c r="D673" s="202" t="s">
        <v>1388</v>
      </c>
      <c r="E673" s="202" t="s">
        <v>1389</v>
      </c>
      <c r="F673" s="202" t="s">
        <v>505</v>
      </c>
      <c r="G673" s="253">
        <v>0.3</v>
      </c>
      <c r="H673" s="361" t="s">
        <v>488</v>
      </c>
      <c r="I673" s="359" t="s">
        <v>1384</v>
      </c>
      <c r="J673" s="359" t="s">
        <v>1380</v>
      </c>
      <c r="K673" s="359" t="s">
        <v>22</v>
      </c>
      <c r="L673" s="359" t="s">
        <v>1392</v>
      </c>
      <c r="M673" s="368">
        <v>2004</v>
      </c>
      <c r="N673" s="207" t="s">
        <v>1393</v>
      </c>
      <c r="O673" s="203"/>
    </row>
    <row r="674" spans="1:15" ht="27.75" hidden="1" customHeight="1" x14ac:dyDescent="0.25">
      <c r="A674" s="203" t="s">
        <v>1605</v>
      </c>
      <c r="B674" s="202" t="s">
        <v>2367</v>
      </c>
      <c r="C674" s="203" t="s">
        <v>1387</v>
      </c>
      <c r="D674" s="202" t="s">
        <v>1388</v>
      </c>
      <c r="E674" s="202" t="s">
        <v>1389</v>
      </c>
      <c r="F674" s="202" t="s">
        <v>505</v>
      </c>
      <c r="G674" s="253">
        <v>0.2</v>
      </c>
      <c r="H674" s="361" t="s">
        <v>488</v>
      </c>
      <c r="I674" s="359" t="s">
        <v>1385</v>
      </c>
      <c r="J674" s="359" t="s">
        <v>1380</v>
      </c>
      <c r="K674" s="359" t="s">
        <v>22</v>
      </c>
      <c r="L674" s="359" t="s">
        <v>1392</v>
      </c>
      <c r="M674" s="368">
        <v>2004</v>
      </c>
      <c r="N674" s="207" t="s">
        <v>1393</v>
      </c>
      <c r="O674" s="203"/>
    </row>
    <row r="675" spans="1:15" ht="27.75" hidden="1" customHeight="1" x14ac:dyDescent="0.25">
      <c r="A675" s="203" t="s">
        <v>1605</v>
      </c>
      <c r="B675" s="202" t="s">
        <v>2367</v>
      </c>
      <c r="C675" s="203" t="s">
        <v>1387</v>
      </c>
      <c r="D675" s="202" t="s">
        <v>1606</v>
      </c>
      <c r="E675" s="202" t="s">
        <v>1607</v>
      </c>
      <c r="F675" s="202" t="s">
        <v>505</v>
      </c>
      <c r="G675" s="253">
        <v>9.5</v>
      </c>
      <c r="H675" s="361" t="s">
        <v>488</v>
      </c>
      <c r="I675" s="359" t="s">
        <v>1379</v>
      </c>
      <c r="J675" s="359" t="s">
        <v>1380</v>
      </c>
      <c r="K675" s="359" t="s">
        <v>22</v>
      </c>
      <c r="L675" s="359" t="s">
        <v>1392</v>
      </c>
      <c r="M675" s="368">
        <v>2005</v>
      </c>
      <c r="N675" s="207" t="s">
        <v>1393</v>
      </c>
      <c r="O675" s="203"/>
    </row>
    <row r="676" spans="1:15" ht="27.75" hidden="1" customHeight="1" x14ac:dyDescent="0.25">
      <c r="A676" s="203" t="s">
        <v>1605</v>
      </c>
      <c r="B676" s="202" t="s">
        <v>2367</v>
      </c>
      <c r="C676" s="203" t="s">
        <v>1387</v>
      </c>
      <c r="D676" s="202" t="s">
        <v>1606</v>
      </c>
      <c r="E676" s="202" t="s">
        <v>1607</v>
      </c>
      <c r="F676" s="202" t="s">
        <v>505</v>
      </c>
      <c r="G676" s="253">
        <v>3.9</v>
      </c>
      <c r="H676" s="361" t="s">
        <v>488</v>
      </c>
      <c r="I676" s="359" t="s">
        <v>1382</v>
      </c>
      <c r="J676" s="359" t="s">
        <v>1380</v>
      </c>
      <c r="K676" s="359" t="s">
        <v>22</v>
      </c>
      <c r="L676" s="359" t="s">
        <v>1392</v>
      </c>
      <c r="M676" s="368">
        <v>2005</v>
      </c>
      <c r="N676" s="207" t="s">
        <v>1393</v>
      </c>
      <c r="O676" s="203"/>
    </row>
    <row r="677" spans="1:15" ht="27.75" hidden="1" customHeight="1" x14ac:dyDescent="0.25">
      <c r="A677" s="203" t="s">
        <v>1605</v>
      </c>
      <c r="B677" s="202" t="s">
        <v>2367</v>
      </c>
      <c r="C677" s="203" t="s">
        <v>1387</v>
      </c>
      <c r="D677" s="202" t="s">
        <v>1606</v>
      </c>
      <c r="E677" s="202" t="s">
        <v>1607</v>
      </c>
      <c r="F677" s="202" t="s">
        <v>505</v>
      </c>
      <c r="G677" s="253">
        <v>1.1000000000000001</v>
      </c>
      <c r="H677" s="361" t="s">
        <v>488</v>
      </c>
      <c r="I677" s="359" t="s">
        <v>1383</v>
      </c>
      <c r="J677" s="359" t="s">
        <v>1380</v>
      </c>
      <c r="K677" s="359" t="s">
        <v>22</v>
      </c>
      <c r="L677" s="359" t="s">
        <v>1392</v>
      </c>
      <c r="M677" s="368">
        <v>2005</v>
      </c>
      <c r="N677" s="207" t="s">
        <v>1393</v>
      </c>
      <c r="O677" s="203"/>
    </row>
    <row r="678" spans="1:15" ht="27.75" hidden="1" customHeight="1" x14ac:dyDescent="0.25">
      <c r="A678" s="203" t="s">
        <v>1605</v>
      </c>
      <c r="B678" s="202" t="s">
        <v>2367</v>
      </c>
      <c r="C678" s="203" t="s">
        <v>1387</v>
      </c>
      <c r="D678" s="202" t="s">
        <v>1606</v>
      </c>
      <c r="E678" s="202" t="s">
        <v>1607</v>
      </c>
      <c r="F678" s="202" t="s">
        <v>505</v>
      </c>
      <c r="G678" s="253">
        <v>0.4</v>
      </c>
      <c r="H678" s="361" t="s">
        <v>488</v>
      </c>
      <c r="I678" s="359" t="s">
        <v>1384</v>
      </c>
      <c r="J678" s="359" t="s">
        <v>1380</v>
      </c>
      <c r="K678" s="359" t="s">
        <v>22</v>
      </c>
      <c r="L678" s="359" t="s">
        <v>1392</v>
      </c>
      <c r="M678" s="368">
        <v>2005</v>
      </c>
      <c r="N678" s="207" t="s">
        <v>1393</v>
      </c>
      <c r="O678" s="203"/>
    </row>
    <row r="679" spans="1:15" ht="27.75" hidden="1" customHeight="1" x14ac:dyDescent="0.25">
      <c r="A679" s="203" t="s">
        <v>1605</v>
      </c>
      <c r="B679" s="202" t="s">
        <v>2367</v>
      </c>
      <c r="C679" s="203" t="s">
        <v>1387</v>
      </c>
      <c r="D679" s="202" t="s">
        <v>1606</v>
      </c>
      <c r="E679" s="202" t="s">
        <v>1607</v>
      </c>
      <c r="F679" s="202" t="s">
        <v>505</v>
      </c>
      <c r="G679" s="253">
        <v>0.3</v>
      </c>
      <c r="H679" s="361" t="s">
        <v>488</v>
      </c>
      <c r="I679" s="359" t="s">
        <v>1385</v>
      </c>
      <c r="J679" s="359" t="s">
        <v>1380</v>
      </c>
      <c r="K679" s="359" t="s">
        <v>22</v>
      </c>
      <c r="L679" s="359" t="s">
        <v>1392</v>
      </c>
      <c r="M679" s="368">
        <v>2005</v>
      </c>
      <c r="N679" s="207" t="s">
        <v>1393</v>
      </c>
      <c r="O679" s="203"/>
    </row>
    <row r="680" spans="1:15" ht="27.75" hidden="1" customHeight="1" x14ac:dyDescent="0.25">
      <c r="A680" s="203" t="s">
        <v>1605</v>
      </c>
      <c r="B680" s="202" t="s">
        <v>2367</v>
      </c>
      <c r="C680" s="203" t="s">
        <v>1394</v>
      </c>
      <c r="D680" s="202" t="s">
        <v>1608</v>
      </c>
      <c r="E680" s="202" t="s">
        <v>1609</v>
      </c>
      <c r="F680" s="202" t="s">
        <v>505</v>
      </c>
      <c r="G680" s="253">
        <v>1</v>
      </c>
      <c r="H680" s="361" t="s">
        <v>1433</v>
      </c>
      <c r="I680" s="359" t="s">
        <v>1407</v>
      </c>
      <c r="J680" s="358">
        <v>0.53</v>
      </c>
      <c r="K680" s="359" t="s">
        <v>1113</v>
      </c>
      <c r="L680" s="359" t="s">
        <v>1408</v>
      </c>
      <c r="M680" s="368">
        <v>2005</v>
      </c>
      <c r="N680" s="205">
        <v>42102</v>
      </c>
      <c r="O680" s="203"/>
    </row>
    <row r="681" spans="1:15" ht="27.75" hidden="1" customHeight="1" x14ac:dyDescent="0.25">
      <c r="A681" s="203" t="s">
        <v>1605</v>
      </c>
      <c r="B681" s="202" t="s">
        <v>2367</v>
      </c>
      <c r="C681" s="203" t="s">
        <v>1394</v>
      </c>
      <c r="D681" s="202" t="s">
        <v>1608</v>
      </c>
      <c r="E681" s="202" t="s">
        <v>1609</v>
      </c>
      <c r="F681" s="202" t="s">
        <v>505</v>
      </c>
      <c r="G681" s="253" t="s">
        <v>1610</v>
      </c>
      <c r="H681" s="361" t="s">
        <v>1414</v>
      </c>
      <c r="I681" s="359" t="s">
        <v>1407</v>
      </c>
      <c r="J681" s="358">
        <v>0.53</v>
      </c>
      <c r="K681" s="359" t="s">
        <v>1113</v>
      </c>
      <c r="L681" s="359" t="s">
        <v>1392</v>
      </c>
      <c r="M681" s="368">
        <v>2005</v>
      </c>
      <c r="N681" s="205">
        <v>42102</v>
      </c>
      <c r="O681" s="203"/>
    </row>
    <row r="682" spans="1:15" ht="27.75" hidden="1" customHeight="1" x14ac:dyDescent="0.25">
      <c r="A682" s="203" t="s">
        <v>1605</v>
      </c>
      <c r="B682" s="202" t="s">
        <v>2367</v>
      </c>
      <c r="C682" s="203" t="s">
        <v>1394</v>
      </c>
      <c r="D682" s="202" t="s">
        <v>1611</v>
      </c>
      <c r="E682" s="202" t="s">
        <v>1612</v>
      </c>
      <c r="F682" s="202" t="s">
        <v>505</v>
      </c>
      <c r="G682" s="253">
        <v>0.34</v>
      </c>
      <c r="H682" s="361" t="s">
        <v>1433</v>
      </c>
      <c r="I682" s="359" t="s">
        <v>1407</v>
      </c>
      <c r="J682" s="358">
        <v>0.28999999999999998</v>
      </c>
      <c r="K682" s="359" t="s">
        <v>1113</v>
      </c>
      <c r="L682" s="359" t="s">
        <v>1408</v>
      </c>
      <c r="M682" s="368">
        <v>2009</v>
      </c>
      <c r="N682" s="205">
        <v>42102</v>
      </c>
      <c r="O682" s="203"/>
    </row>
    <row r="683" spans="1:15" ht="27.75" hidden="1" customHeight="1" x14ac:dyDescent="0.25">
      <c r="A683" s="203" t="s">
        <v>1605</v>
      </c>
      <c r="B683" s="202" t="s">
        <v>2367</v>
      </c>
      <c r="C683" s="203" t="s">
        <v>1394</v>
      </c>
      <c r="D683" s="202" t="s">
        <v>1611</v>
      </c>
      <c r="E683" s="202" t="s">
        <v>1612</v>
      </c>
      <c r="F683" s="202" t="s">
        <v>505</v>
      </c>
      <c r="G683" s="253">
        <v>1E-3</v>
      </c>
      <c r="H683" s="361" t="s">
        <v>1414</v>
      </c>
      <c r="I683" s="359" t="s">
        <v>1407</v>
      </c>
      <c r="J683" s="358">
        <v>0.28999999999999998</v>
      </c>
      <c r="K683" s="359" t="s">
        <v>1113</v>
      </c>
      <c r="L683" s="359" t="s">
        <v>1392</v>
      </c>
      <c r="M683" s="368">
        <v>2009</v>
      </c>
      <c r="N683" s="205">
        <v>42102</v>
      </c>
      <c r="O683" s="203"/>
    </row>
    <row r="684" spans="1:15" ht="27.75" hidden="1" customHeight="1" x14ac:dyDescent="0.25">
      <c r="A684" s="203" t="s">
        <v>1605</v>
      </c>
      <c r="B684" s="202" t="s">
        <v>2367</v>
      </c>
      <c r="C684" s="203" t="s">
        <v>1394</v>
      </c>
      <c r="D684" s="202" t="s">
        <v>1613</v>
      </c>
      <c r="E684" s="202" t="s">
        <v>1614</v>
      </c>
      <c r="F684" s="202" t="s">
        <v>505</v>
      </c>
      <c r="G684" s="253">
        <v>274</v>
      </c>
      <c r="H684" s="361" t="s">
        <v>1433</v>
      </c>
      <c r="I684" s="359" t="s">
        <v>1407</v>
      </c>
      <c r="J684" s="358">
        <v>0.43269999999999997</v>
      </c>
      <c r="K684" s="359" t="s">
        <v>1113</v>
      </c>
      <c r="L684" s="359" t="s">
        <v>1408</v>
      </c>
      <c r="M684" s="368">
        <v>2006</v>
      </c>
      <c r="N684" s="205">
        <v>42102</v>
      </c>
      <c r="O684" s="203"/>
    </row>
    <row r="685" spans="1:15" ht="27.75" hidden="1" customHeight="1" x14ac:dyDescent="0.25">
      <c r="A685" s="203" t="s">
        <v>1605</v>
      </c>
      <c r="B685" s="202" t="s">
        <v>2367</v>
      </c>
      <c r="C685" s="203" t="s">
        <v>1394</v>
      </c>
      <c r="D685" s="202" t="s">
        <v>1613</v>
      </c>
      <c r="E685" s="202" t="s">
        <v>1614</v>
      </c>
      <c r="F685" s="202" t="s">
        <v>505</v>
      </c>
      <c r="G685" s="253">
        <v>0.7</v>
      </c>
      <c r="H685" s="361" t="s">
        <v>1414</v>
      </c>
      <c r="I685" s="359" t="s">
        <v>1407</v>
      </c>
      <c r="J685" s="358">
        <v>0.43269999999999997</v>
      </c>
      <c r="K685" s="359" t="s">
        <v>1113</v>
      </c>
      <c r="L685" s="359" t="s">
        <v>1392</v>
      </c>
      <c r="M685" s="368">
        <v>2006</v>
      </c>
      <c r="N685" s="205">
        <v>42102</v>
      </c>
      <c r="O685" s="203"/>
    </row>
    <row r="686" spans="1:15" ht="27.75" hidden="1" customHeight="1" x14ac:dyDescent="0.25">
      <c r="A686" s="203" t="s">
        <v>1605</v>
      </c>
      <c r="B686" s="202" t="s">
        <v>2367</v>
      </c>
      <c r="C686" s="203" t="s">
        <v>1394</v>
      </c>
      <c r="D686" s="202" t="s">
        <v>1615</v>
      </c>
      <c r="E686" s="202" t="s">
        <v>1616</v>
      </c>
      <c r="F686" s="202" t="s">
        <v>505</v>
      </c>
      <c r="G686" s="253">
        <v>9.5399999999999991</v>
      </c>
      <c r="H686" s="361" t="s">
        <v>488</v>
      </c>
      <c r="I686" s="359" t="s">
        <v>1379</v>
      </c>
      <c r="J686" s="358">
        <v>0</v>
      </c>
      <c r="K686" s="359" t="s">
        <v>22</v>
      </c>
      <c r="L686" s="359" t="s">
        <v>1392</v>
      </c>
      <c r="M686" s="368">
        <v>2005</v>
      </c>
      <c r="N686" s="205">
        <v>42102</v>
      </c>
      <c r="O686" s="203"/>
    </row>
    <row r="687" spans="1:15" ht="27.75" hidden="1" customHeight="1" x14ac:dyDescent="0.25">
      <c r="A687" s="203" t="s">
        <v>1605</v>
      </c>
      <c r="B687" s="202" t="s">
        <v>2367</v>
      </c>
      <c r="C687" s="203" t="s">
        <v>1394</v>
      </c>
      <c r="D687" s="202" t="s">
        <v>1615</v>
      </c>
      <c r="E687" s="202" t="s">
        <v>1616</v>
      </c>
      <c r="F687" s="202" t="s">
        <v>505</v>
      </c>
      <c r="G687" s="253">
        <v>1.81</v>
      </c>
      <c r="H687" s="361" t="s">
        <v>488</v>
      </c>
      <c r="I687" s="359" t="s">
        <v>1382</v>
      </c>
      <c r="J687" s="358">
        <v>0</v>
      </c>
      <c r="K687" s="359" t="s">
        <v>22</v>
      </c>
      <c r="L687" s="359" t="s">
        <v>1392</v>
      </c>
      <c r="M687" s="368">
        <v>2005</v>
      </c>
      <c r="N687" s="205">
        <v>42102</v>
      </c>
      <c r="O687" s="203"/>
    </row>
    <row r="688" spans="1:15" ht="27.75" hidden="1" customHeight="1" x14ac:dyDescent="0.25">
      <c r="A688" s="203" t="s">
        <v>1605</v>
      </c>
      <c r="B688" s="202" t="s">
        <v>2367</v>
      </c>
      <c r="C688" s="203" t="s">
        <v>1394</v>
      </c>
      <c r="D688" s="202" t="s">
        <v>1615</v>
      </c>
      <c r="E688" s="202" t="s">
        <v>1616</v>
      </c>
      <c r="F688" s="202" t="s">
        <v>505</v>
      </c>
      <c r="G688" s="253">
        <v>0.36</v>
      </c>
      <c r="H688" s="361" t="s">
        <v>488</v>
      </c>
      <c r="I688" s="359" t="s">
        <v>1383</v>
      </c>
      <c r="J688" s="358">
        <v>0.52</v>
      </c>
      <c r="K688" s="359" t="s">
        <v>22</v>
      </c>
      <c r="L688" s="359" t="s">
        <v>1392</v>
      </c>
      <c r="M688" s="368">
        <v>2005</v>
      </c>
      <c r="N688" s="205">
        <v>42102</v>
      </c>
      <c r="O688" s="203"/>
    </row>
    <row r="689" spans="1:15" ht="27.75" hidden="1" customHeight="1" x14ac:dyDescent="0.25">
      <c r="A689" s="203" t="s">
        <v>1605</v>
      </c>
      <c r="B689" s="202" t="s">
        <v>2367</v>
      </c>
      <c r="C689" s="203" t="s">
        <v>1394</v>
      </c>
      <c r="D689" s="202" t="s">
        <v>1615</v>
      </c>
      <c r="E689" s="202" t="s">
        <v>1616</v>
      </c>
      <c r="F689" s="202" t="s">
        <v>505</v>
      </c>
      <c r="G689" s="253">
        <v>0.06</v>
      </c>
      <c r="H689" s="361" t="s">
        <v>488</v>
      </c>
      <c r="I689" s="359" t="s">
        <v>1384</v>
      </c>
      <c r="J689" s="358">
        <v>0.25</v>
      </c>
      <c r="K689" s="359" t="s">
        <v>22</v>
      </c>
      <c r="L689" s="359" t="s">
        <v>1392</v>
      </c>
      <c r="M689" s="368">
        <v>2005</v>
      </c>
      <c r="N689" s="205">
        <v>42102</v>
      </c>
      <c r="O689" s="203"/>
    </row>
    <row r="690" spans="1:15" ht="27.75" hidden="1" customHeight="1" x14ac:dyDescent="0.25">
      <c r="A690" s="203" t="s">
        <v>1605</v>
      </c>
      <c r="B690" s="202" t="s">
        <v>2367</v>
      </c>
      <c r="C690" s="203" t="s">
        <v>1394</v>
      </c>
      <c r="D690" s="202" t="s">
        <v>1615</v>
      </c>
      <c r="E690" s="202" t="s">
        <v>1616</v>
      </c>
      <c r="F690" s="202" t="s">
        <v>505</v>
      </c>
      <c r="G690" s="253">
        <v>0.02</v>
      </c>
      <c r="H690" s="361" t="s">
        <v>488</v>
      </c>
      <c r="I690" s="359" t="s">
        <v>1385</v>
      </c>
      <c r="J690" s="358">
        <v>0.43</v>
      </c>
      <c r="K690" s="359" t="s">
        <v>22</v>
      </c>
      <c r="L690" s="359" t="s">
        <v>1392</v>
      </c>
      <c r="M690" s="368">
        <v>2005</v>
      </c>
      <c r="N690" s="205">
        <v>42102</v>
      </c>
      <c r="O690" s="203"/>
    </row>
    <row r="691" spans="1:15" ht="27.75" hidden="1" customHeight="1" x14ac:dyDescent="0.25">
      <c r="A691" s="203" t="s">
        <v>1605</v>
      </c>
      <c r="B691" s="202" t="s">
        <v>2367</v>
      </c>
      <c r="C691" s="203" t="s">
        <v>1394</v>
      </c>
      <c r="D691" s="202" t="s">
        <v>1395</v>
      </c>
      <c r="E691" s="202" t="s">
        <v>1396</v>
      </c>
      <c r="F691" s="202" t="s">
        <v>505</v>
      </c>
      <c r="G691" s="253">
        <v>0.4</v>
      </c>
      <c r="H691" s="361" t="s">
        <v>1400</v>
      </c>
      <c r="I691" s="359" t="s">
        <v>1379</v>
      </c>
      <c r="J691" s="358">
        <v>0.01</v>
      </c>
      <c r="K691" s="359" t="s">
        <v>1391</v>
      </c>
      <c r="L691" s="359" t="s">
        <v>1392</v>
      </c>
      <c r="M691" s="368">
        <v>2008</v>
      </c>
      <c r="N691" s="205">
        <v>42102</v>
      </c>
      <c r="O691" s="203"/>
    </row>
    <row r="692" spans="1:15" ht="27.75" hidden="1" customHeight="1" x14ac:dyDescent="0.25">
      <c r="A692" s="203" t="s">
        <v>1605</v>
      </c>
      <c r="B692" s="202" t="s">
        <v>2367</v>
      </c>
      <c r="C692" s="203" t="s">
        <v>1394</v>
      </c>
      <c r="D692" s="202" t="s">
        <v>1395</v>
      </c>
      <c r="E692" s="202" t="s">
        <v>1396</v>
      </c>
      <c r="F692" s="202" t="s">
        <v>505</v>
      </c>
      <c r="G692" s="253">
        <v>0.1</v>
      </c>
      <c r="H692" s="361" t="s">
        <v>1400</v>
      </c>
      <c r="I692" s="359" t="s">
        <v>1382</v>
      </c>
      <c r="J692" s="358">
        <v>0</v>
      </c>
      <c r="K692" s="359" t="s">
        <v>1391</v>
      </c>
      <c r="L692" s="359" t="s">
        <v>1392</v>
      </c>
      <c r="M692" s="368">
        <v>2008</v>
      </c>
      <c r="N692" s="205">
        <v>42102</v>
      </c>
      <c r="O692" s="203"/>
    </row>
    <row r="693" spans="1:15" ht="27.75" hidden="1" customHeight="1" x14ac:dyDescent="0.25">
      <c r="A693" s="203" t="s">
        <v>1605</v>
      </c>
      <c r="B693" s="202" t="s">
        <v>2367</v>
      </c>
      <c r="C693" s="203" t="s">
        <v>1394</v>
      </c>
      <c r="D693" s="202" t="s">
        <v>1395</v>
      </c>
      <c r="E693" s="202" t="s">
        <v>1396</v>
      </c>
      <c r="F693" s="202" t="s">
        <v>505</v>
      </c>
      <c r="G693" s="253">
        <v>0.1</v>
      </c>
      <c r="H693" s="361" t="s">
        <v>1400</v>
      </c>
      <c r="I693" s="359" t="s">
        <v>1383</v>
      </c>
      <c r="J693" s="358">
        <v>0.46</v>
      </c>
      <c r="K693" s="359" t="s">
        <v>1391</v>
      </c>
      <c r="L693" s="359" t="s">
        <v>1392</v>
      </c>
      <c r="M693" s="368">
        <v>2008</v>
      </c>
      <c r="N693" s="205">
        <v>42102</v>
      </c>
      <c r="O693" s="203"/>
    </row>
    <row r="694" spans="1:15" ht="27.75" hidden="1" customHeight="1" x14ac:dyDescent="0.25">
      <c r="A694" s="203" t="s">
        <v>1605</v>
      </c>
      <c r="B694" s="202" t="s">
        <v>2367</v>
      </c>
      <c r="C694" s="203" t="s">
        <v>1394</v>
      </c>
      <c r="D694" s="202" t="s">
        <v>1395</v>
      </c>
      <c r="E694" s="202" t="s">
        <v>1396</v>
      </c>
      <c r="F694" s="202" t="s">
        <v>505</v>
      </c>
      <c r="G694" s="253">
        <v>0.1</v>
      </c>
      <c r="H694" s="361" t="s">
        <v>1400</v>
      </c>
      <c r="I694" s="359" t="s">
        <v>1384</v>
      </c>
      <c r="J694" s="358">
        <v>0.83</v>
      </c>
      <c r="K694" s="359" t="s">
        <v>1391</v>
      </c>
      <c r="L694" s="359" t="s">
        <v>1392</v>
      </c>
      <c r="M694" s="368">
        <v>2008</v>
      </c>
      <c r="N694" s="205">
        <v>42102</v>
      </c>
      <c r="O694" s="203"/>
    </row>
    <row r="695" spans="1:15" ht="27.75" hidden="1" customHeight="1" x14ac:dyDescent="0.25">
      <c r="A695" s="203" t="s">
        <v>1605</v>
      </c>
      <c r="B695" s="202" t="s">
        <v>2367</v>
      </c>
      <c r="C695" s="203" t="s">
        <v>1394</v>
      </c>
      <c r="D695" s="202" t="s">
        <v>1395</v>
      </c>
      <c r="E695" s="202" t="s">
        <v>1396</v>
      </c>
      <c r="F695" s="202" t="s">
        <v>505</v>
      </c>
      <c r="G695" s="253">
        <v>0.1</v>
      </c>
      <c r="H695" s="361" t="s">
        <v>1400</v>
      </c>
      <c r="I695" s="359" t="s">
        <v>1385</v>
      </c>
      <c r="J695" s="358">
        <v>0.81</v>
      </c>
      <c r="K695" s="359" t="s">
        <v>1391</v>
      </c>
      <c r="L695" s="359" t="s">
        <v>1392</v>
      </c>
      <c r="M695" s="368">
        <v>2008</v>
      </c>
      <c r="N695" s="205">
        <v>42102</v>
      </c>
      <c r="O695" s="203"/>
    </row>
    <row r="696" spans="1:15" ht="27.75" hidden="1" customHeight="1" x14ac:dyDescent="0.25">
      <c r="A696" s="203" t="s">
        <v>1605</v>
      </c>
      <c r="B696" s="202" t="s">
        <v>2367</v>
      </c>
      <c r="C696" s="203" t="s">
        <v>1403</v>
      </c>
      <c r="D696" s="202" t="s">
        <v>1404</v>
      </c>
      <c r="E696" s="202" t="s">
        <v>1405</v>
      </c>
      <c r="F696" s="202" t="s">
        <v>475</v>
      </c>
      <c r="G696" s="253">
        <v>154</v>
      </c>
      <c r="H696" s="361" t="s">
        <v>1406</v>
      </c>
      <c r="I696" s="359" t="s">
        <v>1407</v>
      </c>
      <c r="J696" s="359" t="s">
        <v>1380</v>
      </c>
      <c r="K696" s="359" t="s">
        <v>22</v>
      </c>
      <c r="L696" s="359" t="s">
        <v>1408</v>
      </c>
      <c r="M696" s="368" t="s">
        <v>1407</v>
      </c>
      <c r="N696" s="205">
        <v>42486</v>
      </c>
      <c r="O696" s="203"/>
    </row>
    <row r="697" spans="1:15" ht="27.75" hidden="1" customHeight="1" x14ac:dyDescent="0.25">
      <c r="A697" s="203" t="s">
        <v>1617</v>
      </c>
      <c r="B697" s="202" t="s">
        <v>516</v>
      </c>
      <c r="C697" s="203" t="s">
        <v>24</v>
      </c>
      <c r="D697" s="202" t="s">
        <v>724</v>
      </c>
      <c r="E697" s="202" t="s">
        <v>1470</v>
      </c>
      <c r="F697" s="202" t="s">
        <v>505</v>
      </c>
      <c r="G697" s="253">
        <v>82</v>
      </c>
      <c r="H697" s="361" t="s">
        <v>1433</v>
      </c>
      <c r="I697" s="359" t="s">
        <v>1407</v>
      </c>
      <c r="J697" s="358">
        <v>0.47439999999999999</v>
      </c>
      <c r="K697" s="359" t="s">
        <v>1113</v>
      </c>
      <c r="L697" s="359" t="s">
        <v>1408</v>
      </c>
      <c r="M697" s="368">
        <v>2008</v>
      </c>
      <c r="N697" s="205">
        <v>40816</v>
      </c>
      <c r="O697" s="203"/>
    </row>
    <row r="698" spans="1:15" ht="27.75" hidden="1" customHeight="1" x14ac:dyDescent="0.25">
      <c r="A698" s="203" t="s">
        <v>1617</v>
      </c>
      <c r="B698" s="202" t="s">
        <v>516</v>
      </c>
      <c r="C698" s="203" t="s">
        <v>24</v>
      </c>
      <c r="D698" s="202" t="s">
        <v>724</v>
      </c>
      <c r="E698" s="202" t="s">
        <v>1470</v>
      </c>
      <c r="F698" s="202" t="s">
        <v>505</v>
      </c>
      <c r="G698" s="253">
        <v>0.22500000000000001</v>
      </c>
      <c r="H698" s="361" t="s">
        <v>1414</v>
      </c>
      <c r="I698" s="359" t="s">
        <v>1407</v>
      </c>
      <c r="J698" s="358">
        <v>0.47439999999999999</v>
      </c>
      <c r="K698" s="359" t="s">
        <v>1113</v>
      </c>
      <c r="L698" s="359" t="s">
        <v>1392</v>
      </c>
      <c r="M698" s="368">
        <v>2008</v>
      </c>
      <c r="N698" s="205">
        <v>40816</v>
      </c>
      <c r="O698" s="203"/>
    </row>
    <row r="699" spans="1:15" ht="27.75" hidden="1" customHeight="1" x14ac:dyDescent="0.25">
      <c r="A699" s="203" t="s">
        <v>1617</v>
      </c>
      <c r="B699" s="202" t="s">
        <v>516</v>
      </c>
      <c r="C699" s="203" t="s">
        <v>24</v>
      </c>
      <c r="D699" s="202" t="s">
        <v>758</v>
      </c>
      <c r="E699" s="202" t="s">
        <v>1618</v>
      </c>
      <c r="F699" s="202" t="s">
        <v>505</v>
      </c>
      <c r="G699" s="253">
        <v>67</v>
      </c>
      <c r="H699" s="361" t="s">
        <v>1433</v>
      </c>
      <c r="I699" s="359" t="s">
        <v>1407</v>
      </c>
      <c r="J699" s="358" t="s">
        <v>1619</v>
      </c>
      <c r="K699" s="359" t="s">
        <v>1113</v>
      </c>
      <c r="L699" s="359" t="s">
        <v>1408</v>
      </c>
      <c r="M699" s="368">
        <v>2008</v>
      </c>
      <c r="N699" s="205">
        <v>40816</v>
      </c>
      <c r="O699" s="361" t="s">
        <v>1597</v>
      </c>
    </row>
    <row r="700" spans="1:15" ht="27.75" hidden="1" customHeight="1" x14ac:dyDescent="0.25">
      <c r="A700" s="203" t="s">
        <v>1617</v>
      </c>
      <c r="B700" s="202" t="s">
        <v>516</v>
      </c>
      <c r="C700" s="203" t="s">
        <v>24</v>
      </c>
      <c r="D700" s="202" t="s">
        <v>758</v>
      </c>
      <c r="E700" s="202" t="s">
        <v>1618</v>
      </c>
      <c r="F700" s="202" t="s">
        <v>505</v>
      </c>
      <c r="G700" s="253">
        <v>0.183</v>
      </c>
      <c r="H700" s="361" t="s">
        <v>1414</v>
      </c>
      <c r="I700" s="359" t="s">
        <v>1407</v>
      </c>
      <c r="J700" s="358" t="s">
        <v>1619</v>
      </c>
      <c r="K700" s="359" t="s">
        <v>1113</v>
      </c>
      <c r="L700" s="359" t="s">
        <v>1392</v>
      </c>
      <c r="M700" s="368">
        <v>2008</v>
      </c>
      <c r="N700" s="205">
        <v>40816</v>
      </c>
      <c r="O700" s="361" t="s">
        <v>1597</v>
      </c>
    </row>
    <row r="701" spans="1:15" ht="27.75" hidden="1" customHeight="1" x14ac:dyDescent="0.25">
      <c r="A701" s="203" t="s">
        <v>1617</v>
      </c>
      <c r="B701" s="203" t="s">
        <v>516</v>
      </c>
      <c r="C701" s="203" t="s">
        <v>1535</v>
      </c>
      <c r="D701" s="203" t="s">
        <v>1620</v>
      </c>
      <c r="E701" s="203" t="s">
        <v>1621</v>
      </c>
      <c r="F701" s="203" t="s">
        <v>475</v>
      </c>
      <c r="G701" s="258">
        <v>22368</v>
      </c>
      <c r="H701" s="361" t="s">
        <v>1414</v>
      </c>
      <c r="I701" s="361" t="s">
        <v>1407</v>
      </c>
      <c r="J701" s="361" t="s">
        <v>1380</v>
      </c>
      <c r="K701" s="361" t="s">
        <v>8</v>
      </c>
      <c r="L701" s="361" t="s">
        <v>1392</v>
      </c>
      <c r="M701" s="370">
        <v>2010</v>
      </c>
      <c r="N701" s="207">
        <v>43903</v>
      </c>
      <c r="O701" s="203"/>
    </row>
    <row r="702" spans="1:15" ht="27.75" hidden="1" customHeight="1" x14ac:dyDescent="0.25">
      <c r="A702" s="203" t="s">
        <v>1617</v>
      </c>
      <c r="B702" s="203" t="s">
        <v>516</v>
      </c>
      <c r="C702" s="203" t="s">
        <v>1535</v>
      </c>
      <c r="D702" s="203" t="s">
        <v>1620</v>
      </c>
      <c r="E702" s="203" t="s">
        <v>1621</v>
      </c>
      <c r="F702" s="203" t="s">
        <v>505</v>
      </c>
      <c r="G702" s="257">
        <v>5.4</v>
      </c>
      <c r="H702" s="361" t="s">
        <v>1390</v>
      </c>
      <c r="I702" s="361" t="s">
        <v>1379</v>
      </c>
      <c r="J702" s="275">
        <v>0.71</v>
      </c>
      <c r="K702" s="361" t="s">
        <v>1391</v>
      </c>
      <c r="L702" s="361" t="s">
        <v>1392</v>
      </c>
      <c r="M702" s="370">
        <v>2010</v>
      </c>
      <c r="N702" s="207">
        <v>43903</v>
      </c>
      <c r="O702" s="361" t="s">
        <v>1537</v>
      </c>
    </row>
    <row r="703" spans="1:15" ht="27.75" hidden="1" customHeight="1" x14ac:dyDescent="0.25">
      <c r="A703" s="203" t="s">
        <v>1617</v>
      </c>
      <c r="B703" s="203" t="s">
        <v>516</v>
      </c>
      <c r="C703" s="203" t="s">
        <v>1535</v>
      </c>
      <c r="D703" s="203" t="s">
        <v>1620</v>
      </c>
      <c r="E703" s="203" t="s">
        <v>1621</v>
      </c>
      <c r="F703" s="203" t="s">
        <v>505</v>
      </c>
      <c r="G703" s="257">
        <v>1.3</v>
      </c>
      <c r="H703" s="361" t="s">
        <v>1390</v>
      </c>
      <c r="I703" s="361" t="s">
        <v>1382</v>
      </c>
      <c r="J703" s="275">
        <v>0.71</v>
      </c>
      <c r="K703" s="361" t="s">
        <v>1391</v>
      </c>
      <c r="L703" s="361" t="s">
        <v>1392</v>
      </c>
      <c r="M703" s="370">
        <v>2010</v>
      </c>
      <c r="N703" s="207">
        <v>43903</v>
      </c>
      <c r="O703" s="361" t="s">
        <v>1537</v>
      </c>
    </row>
    <row r="704" spans="1:15" ht="27.75" hidden="1" customHeight="1" x14ac:dyDescent="0.25">
      <c r="A704" s="203" t="s">
        <v>1617</v>
      </c>
      <c r="B704" s="203" t="s">
        <v>516</v>
      </c>
      <c r="C704" s="203" t="s">
        <v>1535</v>
      </c>
      <c r="D704" s="203" t="s">
        <v>1620</v>
      </c>
      <c r="E704" s="203" t="s">
        <v>1621</v>
      </c>
      <c r="F704" s="203" t="s">
        <v>505</v>
      </c>
      <c r="G704" s="257">
        <v>0.75</v>
      </c>
      <c r="H704" s="361" t="s">
        <v>1390</v>
      </c>
      <c r="I704" s="361" t="s">
        <v>1383</v>
      </c>
      <c r="J704" s="275">
        <v>0.71</v>
      </c>
      <c r="K704" s="361" t="s">
        <v>1391</v>
      </c>
      <c r="L704" s="361" t="s">
        <v>1392</v>
      </c>
      <c r="M704" s="370">
        <v>2010</v>
      </c>
      <c r="N704" s="207">
        <v>43903</v>
      </c>
      <c r="O704" s="361" t="s">
        <v>1537</v>
      </c>
    </row>
    <row r="705" spans="1:15" ht="27.75" hidden="1" customHeight="1" x14ac:dyDescent="0.25">
      <c r="A705" s="203" t="s">
        <v>1617</v>
      </c>
      <c r="B705" s="203" t="s">
        <v>516</v>
      </c>
      <c r="C705" s="203" t="s">
        <v>1535</v>
      </c>
      <c r="D705" s="203" t="s">
        <v>1620</v>
      </c>
      <c r="E705" s="203" t="s">
        <v>1621</v>
      </c>
      <c r="F705" s="203" t="s">
        <v>505</v>
      </c>
      <c r="G705" s="257">
        <v>0.2</v>
      </c>
      <c r="H705" s="361" t="s">
        <v>1390</v>
      </c>
      <c r="I705" s="361" t="s">
        <v>1384</v>
      </c>
      <c r="J705" s="275">
        <v>0.71</v>
      </c>
      <c r="K705" s="361" t="s">
        <v>1391</v>
      </c>
      <c r="L705" s="361" t="s">
        <v>1392</v>
      </c>
      <c r="M705" s="370">
        <v>2010</v>
      </c>
      <c r="N705" s="207">
        <v>43903</v>
      </c>
      <c r="O705" s="361" t="s">
        <v>1537</v>
      </c>
    </row>
    <row r="706" spans="1:15" ht="27.75" hidden="1" customHeight="1" x14ac:dyDescent="0.25">
      <c r="A706" s="203" t="s">
        <v>1617</v>
      </c>
      <c r="B706" s="203" t="s">
        <v>516</v>
      </c>
      <c r="C706" s="203" t="s">
        <v>1535</v>
      </c>
      <c r="D706" s="203" t="s">
        <v>1620</v>
      </c>
      <c r="E706" s="203" t="s">
        <v>1621</v>
      </c>
      <c r="F706" s="203" t="s">
        <v>505</v>
      </c>
      <c r="G706" s="257">
        <v>0.15</v>
      </c>
      <c r="H706" s="361" t="s">
        <v>1390</v>
      </c>
      <c r="I706" s="361" t="s">
        <v>1385</v>
      </c>
      <c r="J706" s="275">
        <v>0.71</v>
      </c>
      <c r="K706" s="361" t="s">
        <v>1391</v>
      </c>
      <c r="L706" s="361" t="s">
        <v>1392</v>
      </c>
      <c r="M706" s="370">
        <v>2010</v>
      </c>
      <c r="N706" s="207">
        <v>43903</v>
      </c>
      <c r="O706" s="361" t="s">
        <v>1537</v>
      </c>
    </row>
    <row r="707" spans="1:15" ht="27.75" hidden="1" customHeight="1" x14ac:dyDescent="0.25">
      <c r="A707" s="203" t="s">
        <v>1617</v>
      </c>
      <c r="B707" s="202" t="s">
        <v>516</v>
      </c>
      <c r="C707" s="203" t="s">
        <v>1376</v>
      </c>
      <c r="D707" s="202" t="s">
        <v>524</v>
      </c>
      <c r="E707" s="202" t="s">
        <v>1474</v>
      </c>
      <c r="F707" s="202" t="s">
        <v>475</v>
      </c>
      <c r="G707" s="253">
        <v>5.99</v>
      </c>
      <c r="H707" s="361" t="s">
        <v>1378</v>
      </c>
      <c r="I707" s="359" t="s">
        <v>1379</v>
      </c>
      <c r="J707" s="359" t="s">
        <v>1380</v>
      </c>
      <c r="K707" s="359" t="s">
        <v>9</v>
      </c>
      <c r="L707" s="359" t="s">
        <v>1381</v>
      </c>
      <c r="M707" s="368">
        <v>1988</v>
      </c>
      <c r="N707" s="205">
        <v>38812</v>
      </c>
      <c r="O707" s="203"/>
    </row>
    <row r="708" spans="1:15" ht="27.75" hidden="1" customHeight="1" x14ac:dyDescent="0.25">
      <c r="A708" s="203" t="s">
        <v>1617</v>
      </c>
      <c r="B708" s="202" t="s">
        <v>516</v>
      </c>
      <c r="C708" s="203" t="s">
        <v>1376</v>
      </c>
      <c r="D708" s="202" t="s">
        <v>524</v>
      </c>
      <c r="E708" s="202" t="s">
        <v>1474</v>
      </c>
      <c r="F708" s="202" t="s">
        <v>475</v>
      </c>
      <c r="G708" s="253">
        <v>1.57</v>
      </c>
      <c r="H708" s="361" t="s">
        <v>1378</v>
      </c>
      <c r="I708" s="359" t="s">
        <v>1382</v>
      </c>
      <c r="J708" s="359" t="s">
        <v>1380</v>
      </c>
      <c r="K708" s="359" t="s">
        <v>9</v>
      </c>
      <c r="L708" s="359" t="s">
        <v>1381</v>
      </c>
      <c r="M708" s="368">
        <v>1988</v>
      </c>
      <c r="N708" s="205">
        <v>38812</v>
      </c>
      <c r="O708" s="203"/>
    </row>
    <row r="709" spans="1:15" ht="27.75" hidden="1" customHeight="1" x14ac:dyDescent="0.25">
      <c r="A709" s="203" t="s">
        <v>1617</v>
      </c>
      <c r="B709" s="202" t="s">
        <v>516</v>
      </c>
      <c r="C709" s="203" t="s">
        <v>1376</v>
      </c>
      <c r="D709" s="202" t="s">
        <v>524</v>
      </c>
      <c r="E709" s="202" t="s">
        <v>1474</v>
      </c>
      <c r="F709" s="202" t="s">
        <v>475</v>
      </c>
      <c r="G709" s="253">
        <v>0.36</v>
      </c>
      <c r="H709" s="361" t="s">
        <v>1378</v>
      </c>
      <c r="I709" s="359" t="s">
        <v>1383</v>
      </c>
      <c r="J709" s="359" t="s">
        <v>1380</v>
      </c>
      <c r="K709" s="359" t="s">
        <v>9</v>
      </c>
      <c r="L709" s="359" t="s">
        <v>1381</v>
      </c>
      <c r="M709" s="368">
        <v>1988</v>
      </c>
      <c r="N709" s="205">
        <v>38812</v>
      </c>
      <c r="O709" s="203"/>
    </row>
    <row r="710" spans="1:15" ht="27.75" hidden="1" customHeight="1" x14ac:dyDescent="0.25">
      <c r="A710" s="203" t="s">
        <v>1617</v>
      </c>
      <c r="B710" s="202" t="s">
        <v>516</v>
      </c>
      <c r="C710" s="203" t="s">
        <v>1376</v>
      </c>
      <c r="D710" s="202" t="s">
        <v>524</v>
      </c>
      <c r="E710" s="202" t="s">
        <v>1474</v>
      </c>
      <c r="F710" s="202" t="s">
        <v>475</v>
      </c>
      <c r="G710" s="253" t="s">
        <v>515</v>
      </c>
      <c r="H710" s="361" t="s">
        <v>1378</v>
      </c>
      <c r="I710" s="359" t="s">
        <v>1384</v>
      </c>
      <c r="J710" s="359" t="s">
        <v>1380</v>
      </c>
      <c r="K710" s="359" t="s">
        <v>9</v>
      </c>
      <c r="L710" s="359" t="s">
        <v>1381</v>
      </c>
      <c r="M710" s="368">
        <v>1988</v>
      </c>
      <c r="N710" s="205">
        <v>38812</v>
      </c>
      <c r="O710" s="203"/>
    </row>
    <row r="711" spans="1:15" ht="27.75" hidden="1" customHeight="1" x14ac:dyDescent="0.25">
      <c r="A711" s="203" t="s">
        <v>1617</v>
      </c>
      <c r="B711" s="202" t="s">
        <v>516</v>
      </c>
      <c r="C711" s="203" t="s">
        <v>1376</v>
      </c>
      <c r="D711" s="202" t="s">
        <v>524</v>
      </c>
      <c r="E711" s="202" t="s">
        <v>1474</v>
      </c>
      <c r="F711" s="202" t="s">
        <v>475</v>
      </c>
      <c r="G711" s="253" t="s">
        <v>515</v>
      </c>
      <c r="H711" s="361" t="s">
        <v>1378</v>
      </c>
      <c r="I711" s="359" t="s">
        <v>1385</v>
      </c>
      <c r="J711" s="359" t="s">
        <v>1380</v>
      </c>
      <c r="K711" s="359" t="s">
        <v>9</v>
      </c>
      <c r="L711" s="359" t="s">
        <v>1381</v>
      </c>
      <c r="M711" s="368">
        <v>1988</v>
      </c>
      <c r="N711" s="205">
        <v>38812</v>
      </c>
      <c r="O711" s="203"/>
    </row>
    <row r="712" spans="1:15" ht="45" hidden="1" customHeight="1" x14ac:dyDescent="0.25">
      <c r="A712" s="203" t="s">
        <v>1617</v>
      </c>
      <c r="B712" s="202" t="s">
        <v>516</v>
      </c>
      <c r="C712" s="203" t="s">
        <v>1376</v>
      </c>
      <c r="D712" s="203" t="s">
        <v>1475</v>
      </c>
      <c r="E712" s="202" t="s">
        <v>1474</v>
      </c>
      <c r="F712" s="202" t="s">
        <v>475</v>
      </c>
      <c r="G712" s="253">
        <v>8.6199999999999992</v>
      </c>
      <c r="H712" s="361" t="s">
        <v>1378</v>
      </c>
      <c r="I712" s="359" t="s">
        <v>1379</v>
      </c>
      <c r="J712" s="359" t="s">
        <v>1380</v>
      </c>
      <c r="K712" s="359" t="s">
        <v>9</v>
      </c>
      <c r="L712" s="359" t="s">
        <v>1381</v>
      </c>
      <c r="M712" s="368">
        <v>1988</v>
      </c>
      <c r="N712" s="205">
        <v>38812</v>
      </c>
      <c r="O712" s="203"/>
    </row>
    <row r="713" spans="1:15" ht="27.75" hidden="1" customHeight="1" x14ac:dyDescent="0.25">
      <c r="A713" s="203" t="s">
        <v>1617</v>
      </c>
      <c r="B713" s="202" t="s">
        <v>516</v>
      </c>
      <c r="C713" s="203" t="s">
        <v>1376</v>
      </c>
      <c r="D713" s="203" t="s">
        <v>1475</v>
      </c>
      <c r="E713" s="202" t="s">
        <v>1474</v>
      </c>
      <c r="F713" s="202" t="s">
        <v>475</v>
      </c>
      <c r="G713" s="253">
        <v>3.09</v>
      </c>
      <c r="H713" s="361" t="s">
        <v>1378</v>
      </c>
      <c r="I713" s="359" t="s">
        <v>1382</v>
      </c>
      <c r="J713" s="359" t="s">
        <v>1380</v>
      </c>
      <c r="K713" s="359" t="s">
        <v>9</v>
      </c>
      <c r="L713" s="359" t="s">
        <v>1381</v>
      </c>
      <c r="M713" s="368">
        <v>1988</v>
      </c>
      <c r="N713" s="205">
        <v>38812</v>
      </c>
      <c r="O713" s="203"/>
    </row>
    <row r="714" spans="1:15" ht="27.75" hidden="1" customHeight="1" x14ac:dyDescent="0.25">
      <c r="A714" s="203" t="s">
        <v>1617</v>
      </c>
      <c r="B714" s="202" t="s">
        <v>516</v>
      </c>
      <c r="C714" s="203" t="s">
        <v>1376</v>
      </c>
      <c r="D714" s="203" t="s">
        <v>1475</v>
      </c>
      <c r="E714" s="202" t="s">
        <v>1474</v>
      </c>
      <c r="F714" s="202" t="s">
        <v>475</v>
      </c>
      <c r="G714" s="253">
        <v>1.57</v>
      </c>
      <c r="H714" s="361" t="s">
        <v>1378</v>
      </c>
      <c r="I714" s="359" t="s">
        <v>1383</v>
      </c>
      <c r="J714" s="359" t="s">
        <v>1380</v>
      </c>
      <c r="K714" s="359" t="s">
        <v>9</v>
      </c>
      <c r="L714" s="359" t="s">
        <v>1381</v>
      </c>
      <c r="M714" s="368">
        <v>1988</v>
      </c>
      <c r="N714" s="205">
        <v>38812</v>
      </c>
      <c r="O714" s="203"/>
    </row>
    <row r="715" spans="1:15" ht="27.75" hidden="1" customHeight="1" x14ac:dyDescent="0.25">
      <c r="A715" s="203" t="s">
        <v>1617</v>
      </c>
      <c r="B715" s="202" t="s">
        <v>516</v>
      </c>
      <c r="C715" s="203" t="s">
        <v>1376</v>
      </c>
      <c r="D715" s="203" t="s">
        <v>1475</v>
      </c>
      <c r="E715" s="202" t="s">
        <v>1474</v>
      </c>
      <c r="F715" s="202" t="s">
        <v>475</v>
      </c>
      <c r="G715" s="253">
        <v>0.3</v>
      </c>
      <c r="H715" s="361" t="s">
        <v>1378</v>
      </c>
      <c r="I715" s="359" t="s">
        <v>1384</v>
      </c>
      <c r="J715" s="359" t="s">
        <v>1380</v>
      </c>
      <c r="K715" s="359" t="s">
        <v>9</v>
      </c>
      <c r="L715" s="359" t="s">
        <v>1381</v>
      </c>
      <c r="M715" s="368">
        <v>1988</v>
      </c>
      <c r="N715" s="205">
        <v>38812</v>
      </c>
      <c r="O715" s="203"/>
    </row>
    <row r="716" spans="1:15" ht="27.75" hidden="1" customHeight="1" x14ac:dyDescent="0.25">
      <c r="A716" s="203" t="s">
        <v>1617</v>
      </c>
      <c r="B716" s="202" t="s">
        <v>516</v>
      </c>
      <c r="C716" s="203" t="s">
        <v>1376</v>
      </c>
      <c r="D716" s="203" t="s">
        <v>1475</v>
      </c>
      <c r="E716" s="202" t="s">
        <v>1474</v>
      </c>
      <c r="F716" s="202" t="s">
        <v>475</v>
      </c>
      <c r="G716" s="253" t="s">
        <v>515</v>
      </c>
      <c r="H716" s="361" t="s">
        <v>1378</v>
      </c>
      <c r="I716" s="359" t="s">
        <v>1385</v>
      </c>
      <c r="J716" s="359" t="s">
        <v>1380</v>
      </c>
      <c r="K716" s="359" t="s">
        <v>9</v>
      </c>
      <c r="L716" s="359" t="s">
        <v>1381</v>
      </c>
      <c r="M716" s="368">
        <v>1988</v>
      </c>
      <c r="N716" s="205">
        <v>38812</v>
      </c>
      <c r="O716" s="203"/>
    </row>
    <row r="717" spans="1:15" ht="27.75" hidden="1" customHeight="1" x14ac:dyDescent="0.25">
      <c r="A717" s="203" t="s">
        <v>1617</v>
      </c>
      <c r="B717" s="202" t="s">
        <v>516</v>
      </c>
      <c r="C717" s="203" t="s">
        <v>207</v>
      </c>
      <c r="D717" s="202" t="s">
        <v>526</v>
      </c>
      <c r="E717" s="202" t="s">
        <v>1474</v>
      </c>
      <c r="F717" s="202" t="s">
        <v>505</v>
      </c>
      <c r="G717" s="253">
        <v>11</v>
      </c>
      <c r="H717" s="361" t="s">
        <v>527</v>
      </c>
      <c r="I717" s="359" t="s">
        <v>1407</v>
      </c>
      <c r="J717" s="358">
        <v>0</v>
      </c>
      <c r="K717" s="359" t="s">
        <v>22</v>
      </c>
      <c r="L717" s="359" t="s">
        <v>1392</v>
      </c>
      <c r="M717" s="368">
        <v>2000</v>
      </c>
      <c r="N717" s="205">
        <v>40085</v>
      </c>
      <c r="O717" s="203"/>
    </row>
    <row r="718" spans="1:15" ht="27.75" hidden="1" customHeight="1" x14ac:dyDescent="0.25">
      <c r="A718" s="203" t="s">
        <v>1617</v>
      </c>
      <c r="B718" s="202" t="s">
        <v>516</v>
      </c>
      <c r="C718" s="203" t="s">
        <v>1403</v>
      </c>
      <c r="D718" s="202" t="s">
        <v>1404</v>
      </c>
      <c r="E718" s="202" t="s">
        <v>1405</v>
      </c>
      <c r="F718" s="202" t="s">
        <v>475</v>
      </c>
      <c r="G718" s="253">
        <v>154</v>
      </c>
      <c r="H718" s="361" t="s">
        <v>1406</v>
      </c>
      <c r="I718" s="359" t="s">
        <v>1407</v>
      </c>
      <c r="J718" s="359" t="s">
        <v>1380</v>
      </c>
      <c r="K718" s="359" t="s">
        <v>22</v>
      </c>
      <c r="L718" s="359" t="s">
        <v>1408</v>
      </c>
      <c r="M718" s="368" t="s">
        <v>1407</v>
      </c>
      <c r="N718" s="205">
        <v>42486</v>
      </c>
      <c r="O718" s="203"/>
    </row>
    <row r="719" spans="1:15" ht="27.75" hidden="1" customHeight="1" x14ac:dyDescent="0.25">
      <c r="A719" s="203" t="s">
        <v>1617</v>
      </c>
      <c r="B719" s="202" t="s">
        <v>516</v>
      </c>
      <c r="C719" s="203" t="s">
        <v>1476</v>
      </c>
      <c r="D719" s="202" t="s">
        <v>1477</v>
      </c>
      <c r="E719" s="202" t="s">
        <v>1478</v>
      </c>
      <c r="F719" s="202" t="s">
        <v>505</v>
      </c>
      <c r="G719" s="253">
        <v>62.4</v>
      </c>
      <c r="H719" s="361" t="s">
        <v>1433</v>
      </c>
      <c r="I719" s="359" t="s">
        <v>1407</v>
      </c>
      <c r="J719" s="358">
        <v>0.29089999999999999</v>
      </c>
      <c r="K719" s="359" t="s">
        <v>1113</v>
      </c>
      <c r="L719" s="359" t="s">
        <v>1408</v>
      </c>
      <c r="M719" s="368">
        <v>2010</v>
      </c>
      <c r="N719" s="205">
        <v>42359</v>
      </c>
      <c r="O719" s="203"/>
    </row>
    <row r="720" spans="1:15" ht="27.75" hidden="1" customHeight="1" x14ac:dyDescent="0.25">
      <c r="A720" s="203" t="s">
        <v>1617</v>
      </c>
      <c r="B720" s="202" t="s">
        <v>516</v>
      </c>
      <c r="C720" s="203" t="s">
        <v>1476</v>
      </c>
      <c r="D720" s="202" t="s">
        <v>1477</v>
      </c>
      <c r="E720" s="202" t="s">
        <v>1478</v>
      </c>
      <c r="F720" s="202" t="s">
        <v>505</v>
      </c>
      <c r="G720" s="253">
        <v>0.17</v>
      </c>
      <c r="H720" s="361" t="s">
        <v>1414</v>
      </c>
      <c r="I720" s="359" t="s">
        <v>1407</v>
      </c>
      <c r="J720" s="358">
        <v>0.29170000000000001</v>
      </c>
      <c r="K720" s="359" t="s">
        <v>1113</v>
      </c>
      <c r="L720" s="359" t="s">
        <v>1392</v>
      </c>
      <c r="M720" s="368">
        <v>2010</v>
      </c>
      <c r="N720" s="205">
        <v>42359</v>
      </c>
      <c r="O720" s="203"/>
    </row>
    <row r="721" spans="1:15" ht="27.75" hidden="1" customHeight="1" x14ac:dyDescent="0.25">
      <c r="A721" s="129" t="s">
        <v>1617</v>
      </c>
      <c r="B721" s="269" t="s">
        <v>516</v>
      </c>
      <c r="C721" s="226" t="s">
        <v>2568</v>
      </c>
      <c r="D721" s="269" t="s">
        <v>641</v>
      </c>
      <c r="E721" s="372" t="s">
        <v>1557</v>
      </c>
      <c r="F721" s="269" t="s">
        <v>475</v>
      </c>
      <c r="G721" s="373">
        <v>119.2</v>
      </c>
      <c r="H721" s="225" t="s">
        <v>488</v>
      </c>
      <c r="I721" s="269" t="s">
        <v>1379</v>
      </c>
      <c r="J721" s="374">
        <v>0</v>
      </c>
      <c r="K721" s="269" t="s">
        <v>22</v>
      </c>
      <c r="L721" s="269" t="s">
        <v>1392</v>
      </c>
      <c r="M721" s="369">
        <v>2010</v>
      </c>
      <c r="N721" s="375">
        <v>43873</v>
      </c>
      <c r="O721" s="226" t="s">
        <v>2569</v>
      </c>
    </row>
    <row r="722" spans="1:15" ht="27.75" hidden="1" customHeight="1" x14ac:dyDescent="0.25">
      <c r="A722" s="129" t="s">
        <v>1617</v>
      </c>
      <c r="B722" s="269" t="s">
        <v>516</v>
      </c>
      <c r="C722" s="226" t="s">
        <v>2568</v>
      </c>
      <c r="D722" s="269" t="s">
        <v>641</v>
      </c>
      <c r="E722" s="372" t="s">
        <v>1557</v>
      </c>
      <c r="F722" s="269" t="s">
        <v>475</v>
      </c>
      <c r="G722" s="373">
        <v>44.21</v>
      </c>
      <c r="H722" s="225" t="s">
        <v>488</v>
      </c>
      <c r="I722" s="269" t="s">
        <v>1382</v>
      </c>
      <c r="J722" s="374">
        <v>0</v>
      </c>
      <c r="K722" s="269" t="s">
        <v>22</v>
      </c>
      <c r="L722" s="269" t="s">
        <v>1392</v>
      </c>
      <c r="M722" s="369">
        <v>2010</v>
      </c>
      <c r="N722" s="375">
        <v>43873</v>
      </c>
      <c r="O722" s="226" t="s">
        <v>2569</v>
      </c>
    </row>
    <row r="723" spans="1:15" ht="27.75" hidden="1" customHeight="1" x14ac:dyDescent="0.25">
      <c r="A723" s="129" t="s">
        <v>1617</v>
      </c>
      <c r="B723" s="269" t="s">
        <v>516</v>
      </c>
      <c r="C723" s="226" t="s">
        <v>2568</v>
      </c>
      <c r="D723" s="269" t="s">
        <v>641</v>
      </c>
      <c r="E723" s="372" t="s">
        <v>1557</v>
      </c>
      <c r="F723" s="269" t="s">
        <v>475</v>
      </c>
      <c r="G723" s="373">
        <v>17.829999999999998</v>
      </c>
      <c r="H723" s="225" t="s">
        <v>488</v>
      </c>
      <c r="I723" s="269" t="s">
        <v>1383</v>
      </c>
      <c r="J723" s="374">
        <v>0</v>
      </c>
      <c r="K723" s="269" t="s">
        <v>22</v>
      </c>
      <c r="L723" s="269" t="s">
        <v>1392</v>
      </c>
      <c r="M723" s="369">
        <v>2010</v>
      </c>
      <c r="N723" s="375">
        <v>43873</v>
      </c>
      <c r="O723" s="226" t="s">
        <v>2569</v>
      </c>
    </row>
    <row r="724" spans="1:15" ht="27.75" hidden="1" customHeight="1" x14ac:dyDescent="0.25">
      <c r="A724" s="129" t="s">
        <v>1617</v>
      </c>
      <c r="B724" s="269" t="s">
        <v>516</v>
      </c>
      <c r="C724" s="226" t="s">
        <v>2568</v>
      </c>
      <c r="D724" s="269" t="s">
        <v>641</v>
      </c>
      <c r="E724" s="372" t="s">
        <v>1557</v>
      </c>
      <c r="F724" s="269" t="s">
        <v>475</v>
      </c>
      <c r="G724" s="373">
        <v>8.1199999999999992</v>
      </c>
      <c r="H724" s="225" t="s">
        <v>488</v>
      </c>
      <c r="I724" s="372" t="s">
        <v>1384</v>
      </c>
      <c r="J724" s="374">
        <v>0</v>
      </c>
      <c r="K724" s="269" t="s">
        <v>22</v>
      </c>
      <c r="L724" s="269" t="s">
        <v>1392</v>
      </c>
      <c r="M724" s="369">
        <v>2010</v>
      </c>
      <c r="N724" s="375">
        <v>43873</v>
      </c>
      <c r="O724" s="226" t="s">
        <v>2569</v>
      </c>
    </row>
    <row r="725" spans="1:15" ht="27.75" hidden="1" customHeight="1" x14ac:dyDescent="0.25">
      <c r="A725" s="129" t="s">
        <v>1617</v>
      </c>
      <c r="B725" s="269" t="s">
        <v>516</v>
      </c>
      <c r="C725" s="226" t="s">
        <v>2568</v>
      </c>
      <c r="D725" s="269" t="s">
        <v>641</v>
      </c>
      <c r="E725" s="372" t="s">
        <v>1557</v>
      </c>
      <c r="F725" s="269" t="s">
        <v>475</v>
      </c>
      <c r="G725" s="373">
        <v>3.9</v>
      </c>
      <c r="H725" s="225" t="s">
        <v>488</v>
      </c>
      <c r="I725" s="372" t="s">
        <v>1385</v>
      </c>
      <c r="J725" s="374">
        <v>0</v>
      </c>
      <c r="K725" s="269" t="s">
        <v>22</v>
      </c>
      <c r="L725" s="269" t="s">
        <v>1392</v>
      </c>
      <c r="M725" s="369">
        <v>2010</v>
      </c>
      <c r="N725" s="375">
        <v>43873</v>
      </c>
      <c r="O725" s="226" t="s">
        <v>2569</v>
      </c>
    </row>
    <row r="726" spans="1:15" ht="27.75" hidden="1" customHeight="1" x14ac:dyDescent="0.25">
      <c r="A726" s="203" t="s">
        <v>1622</v>
      </c>
      <c r="B726" s="202" t="s">
        <v>2368</v>
      </c>
      <c r="C726" s="203" t="s">
        <v>1415</v>
      </c>
      <c r="D726" s="202" t="s">
        <v>1623</v>
      </c>
      <c r="E726" s="202" t="s">
        <v>1624</v>
      </c>
      <c r="F726" s="202" t="s">
        <v>505</v>
      </c>
      <c r="G726" s="253">
        <v>123.04</v>
      </c>
      <c r="H726" s="361" t="s">
        <v>1433</v>
      </c>
      <c r="I726" s="359" t="s">
        <v>1407</v>
      </c>
      <c r="J726" s="358">
        <v>0.1399</v>
      </c>
      <c r="K726" s="361" t="s">
        <v>1113</v>
      </c>
      <c r="L726" s="359" t="s">
        <v>1408</v>
      </c>
      <c r="M726" s="368">
        <v>2006</v>
      </c>
      <c r="N726" s="205">
        <v>43004</v>
      </c>
      <c r="O726" s="203"/>
    </row>
    <row r="727" spans="1:15" ht="27.75" hidden="1" customHeight="1" x14ac:dyDescent="0.25">
      <c r="A727" s="203" t="s">
        <v>1622</v>
      </c>
      <c r="B727" s="202" t="s">
        <v>2368</v>
      </c>
      <c r="C727" s="203" t="s">
        <v>1415</v>
      </c>
      <c r="D727" s="202" t="s">
        <v>1623</v>
      </c>
      <c r="E727" s="202" t="s">
        <v>1624</v>
      </c>
      <c r="F727" s="202" t="s">
        <v>505</v>
      </c>
      <c r="G727" s="253">
        <v>0.34</v>
      </c>
      <c r="H727" s="361" t="s">
        <v>1414</v>
      </c>
      <c r="I727" s="359" t="s">
        <v>1407</v>
      </c>
      <c r="J727" s="358">
        <v>0.1399</v>
      </c>
      <c r="K727" s="361" t="s">
        <v>1113</v>
      </c>
      <c r="L727" s="359" t="s">
        <v>1392</v>
      </c>
      <c r="M727" s="368">
        <v>2006</v>
      </c>
      <c r="N727" s="205">
        <v>43004</v>
      </c>
      <c r="O727" s="203"/>
    </row>
    <row r="728" spans="1:15" ht="27.75" hidden="1" customHeight="1" x14ac:dyDescent="0.25">
      <c r="A728" s="203" t="s">
        <v>1622</v>
      </c>
      <c r="B728" s="202" t="s">
        <v>2368</v>
      </c>
      <c r="C728" s="203" t="s">
        <v>1403</v>
      </c>
      <c r="D728" s="202" t="s">
        <v>1404</v>
      </c>
      <c r="E728" s="202" t="s">
        <v>1405</v>
      </c>
      <c r="F728" s="202" t="s">
        <v>475</v>
      </c>
      <c r="G728" s="253">
        <v>154</v>
      </c>
      <c r="H728" s="361" t="s">
        <v>1406</v>
      </c>
      <c r="I728" s="359" t="s">
        <v>1407</v>
      </c>
      <c r="J728" s="208">
        <v>0</v>
      </c>
      <c r="K728" s="359" t="s">
        <v>22</v>
      </c>
      <c r="L728" s="359" t="s">
        <v>1408</v>
      </c>
      <c r="M728" s="368" t="s">
        <v>1407</v>
      </c>
      <c r="N728" s="205">
        <v>42486</v>
      </c>
      <c r="O728" s="203"/>
    </row>
    <row r="729" spans="1:15" ht="27.75" hidden="1" customHeight="1" x14ac:dyDescent="0.25">
      <c r="A729" s="203" t="s">
        <v>52</v>
      </c>
      <c r="B729" s="202" t="s">
        <v>762</v>
      </c>
      <c r="C729" s="203" t="s">
        <v>1625</v>
      </c>
      <c r="D729" s="202" t="s">
        <v>763</v>
      </c>
      <c r="E729" s="202" t="s">
        <v>1626</v>
      </c>
      <c r="F729" s="202" t="s">
        <v>475</v>
      </c>
      <c r="G729" s="253">
        <v>0.68</v>
      </c>
      <c r="H729" s="361" t="s">
        <v>1414</v>
      </c>
      <c r="I729" s="359" t="s">
        <v>1407</v>
      </c>
      <c r="J729" s="358">
        <v>0.6</v>
      </c>
      <c r="K729" s="359" t="s">
        <v>1113</v>
      </c>
      <c r="L729" s="359" t="s">
        <v>1392</v>
      </c>
      <c r="M729" s="368">
        <v>2000</v>
      </c>
      <c r="N729" s="205">
        <v>40535</v>
      </c>
      <c r="O729" s="203"/>
    </row>
    <row r="730" spans="1:15" ht="27.75" hidden="1" customHeight="1" x14ac:dyDescent="0.25">
      <c r="A730" s="203" t="s">
        <v>52</v>
      </c>
      <c r="B730" s="202" t="s">
        <v>762</v>
      </c>
      <c r="C730" s="203" t="s">
        <v>1625</v>
      </c>
      <c r="D730" s="202" t="s">
        <v>763</v>
      </c>
      <c r="E730" s="202" t="s">
        <v>1626</v>
      </c>
      <c r="F730" s="202" t="s">
        <v>475</v>
      </c>
      <c r="G730" s="253">
        <v>248.92</v>
      </c>
      <c r="H730" s="361" t="s">
        <v>1433</v>
      </c>
      <c r="I730" s="359" t="s">
        <v>1407</v>
      </c>
      <c r="J730" s="358">
        <v>0.6</v>
      </c>
      <c r="K730" s="359" t="s">
        <v>1113</v>
      </c>
      <c r="L730" s="359" t="s">
        <v>1408</v>
      </c>
      <c r="M730" s="368">
        <v>2000</v>
      </c>
      <c r="N730" s="205">
        <v>40535</v>
      </c>
      <c r="O730" s="203"/>
    </row>
    <row r="731" spans="1:15" ht="27.75" hidden="1" customHeight="1" x14ac:dyDescent="0.25">
      <c r="A731" s="203" t="s">
        <v>52</v>
      </c>
      <c r="B731" s="202" t="s">
        <v>762</v>
      </c>
      <c r="C731" s="203" t="s">
        <v>1403</v>
      </c>
      <c r="D731" s="202" t="s">
        <v>1404</v>
      </c>
      <c r="E731" s="202" t="s">
        <v>1405</v>
      </c>
      <c r="F731" s="202" t="s">
        <v>475</v>
      </c>
      <c r="G731" s="253">
        <v>154</v>
      </c>
      <c r="H731" s="361" t="s">
        <v>1406</v>
      </c>
      <c r="I731" s="359" t="s">
        <v>1407</v>
      </c>
      <c r="J731" s="359" t="s">
        <v>1380</v>
      </c>
      <c r="K731" s="359" t="s">
        <v>22</v>
      </c>
      <c r="L731" s="359" t="s">
        <v>1408</v>
      </c>
      <c r="M731" s="368" t="s">
        <v>1407</v>
      </c>
      <c r="N731" s="205">
        <v>42486</v>
      </c>
      <c r="O731" s="203"/>
    </row>
    <row r="732" spans="1:15" ht="27.75" hidden="1" customHeight="1" x14ac:dyDescent="0.25">
      <c r="A732" s="203" t="s">
        <v>52</v>
      </c>
      <c r="B732" s="202" t="s">
        <v>762</v>
      </c>
      <c r="C732" s="203" t="s">
        <v>1461</v>
      </c>
      <c r="D732" s="202" t="s">
        <v>763</v>
      </c>
      <c r="E732" s="202" t="s">
        <v>1626</v>
      </c>
      <c r="F732" s="202" t="s">
        <v>475</v>
      </c>
      <c r="G732" s="254">
        <v>815144</v>
      </c>
      <c r="H732" s="361" t="s">
        <v>1433</v>
      </c>
      <c r="I732" s="359" t="s">
        <v>1407</v>
      </c>
      <c r="J732" s="359" t="s">
        <v>1380</v>
      </c>
      <c r="K732" s="359" t="s">
        <v>8</v>
      </c>
      <c r="L732" s="359" t="s">
        <v>1408</v>
      </c>
      <c r="M732" s="368" t="s">
        <v>1407</v>
      </c>
      <c r="N732" s="205">
        <v>42530</v>
      </c>
      <c r="O732" s="203"/>
    </row>
    <row r="733" spans="1:15" ht="27.75" hidden="1" customHeight="1" x14ac:dyDescent="0.25">
      <c r="A733" s="203" t="s">
        <v>52</v>
      </c>
      <c r="B733" s="202" t="s">
        <v>762</v>
      </c>
      <c r="C733" s="203" t="s">
        <v>1461</v>
      </c>
      <c r="D733" s="202" t="s">
        <v>763</v>
      </c>
      <c r="E733" s="202" t="s">
        <v>1626</v>
      </c>
      <c r="F733" s="202" t="s">
        <v>475</v>
      </c>
      <c r="G733" s="254">
        <v>2233</v>
      </c>
      <c r="H733" s="361" t="s">
        <v>1414</v>
      </c>
      <c r="I733" s="359" t="s">
        <v>1407</v>
      </c>
      <c r="J733" s="359" t="s">
        <v>1380</v>
      </c>
      <c r="K733" s="359" t="s">
        <v>8</v>
      </c>
      <c r="L733" s="359" t="s">
        <v>1392</v>
      </c>
      <c r="M733" s="368" t="s">
        <v>1407</v>
      </c>
      <c r="N733" s="205">
        <v>42530</v>
      </c>
      <c r="O733" s="203"/>
    </row>
    <row r="734" spans="1:15" ht="27.75" hidden="1" customHeight="1" x14ac:dyDescent="0.25">
      <c r="A734" s="203" t="s">
        <v>1627</v>
      </c>
      <c r="B734" s="202" t="s">
        <v>786</v>
      </c>
      <c r="C734" s="203" t="s">
        <v>1628</v>
      </c>
      <c r="D734" s="202" t="s">
        <v>784</v>
      </c>
      <c r="E734" s="202" t="s">
        <v>57</v>
      </c>
      <c r="F734" s="202" t="s">
        <v>505</v>
      </c>
      <c r="G734" s="253">
        <v>39.799999999999997</v>
      </c>
      <c r="H734" s="361" t="s">
        <v>527</v>
      </c>
      <c r="I734" s="359" t="s">
        <v>1379</v>
      </c>
      <c r="J734" s="358">
        <v>0</v>
      </c>
      <c r="K734" s="359" t="s">
        <v>22</v>
      </c>
      <c r="L734" s="359" t="s">
        <v>1392</v>
      </c>
      <c r="M734" s="368">
        <v>1999</v>
      </c>
      <c r="N734" s="205">
        <v>41178</v>
      </c>
      <c r="O734" s="203"/>
    </row>
    <row r="735" spans="1:15" ht="27.75" hidden="1" customHeight="1" x14ac:dyDescent="0.25">
      <c r="A735" s="203" t="s">
        <v>1627</v>
      </c>
      <c r="B735" s="202" t="s">
        <v>786</v>
      </c>
      <c r="C735" s="203" t="s">
        <v>1628</v>
      </c>
      <c r="D735" s="202" t="s">
        <v>784</v>
      </c>
      <c r="E735" s="202" t="s">
        <v>57</v>
      </c>
      <c r="F735" s="202" t="s">
        <v>505</v>
      </c>
      <c r="G735" s="253">
        <v>12.4</v>
      </c>
      <c r="H735" s="361" t="s">
        <v>527</v>
      </c>
      <c r="I735" s="359" t="s">
        <v>1382</v>
      </c>
      <c r="J735" s="358">
        <v>0</v>
      </c>
      <c r="K735" s="359" t="s">
        <v>22</v>
      </c>
      <c r="L735" s="359" t="s">
        <v>1392</v>
      </c>
      <c r="M735" s="368">
        <v>1999</v>
      </c>
      <c r="N735" s="205">
        <v>41178</v>
      </c>
      <c r="O735" s="203"/>
    </row>
    <row r="736" spans="1:15" ht="27.75" hidden="1" customHeight="1" x14ac:dyDescent="0.25">
      <c r="A736" s="203" t="s">
        <v>1627</v>
      </c>
      <c r="B736" s="202" t="s">
        <v>786</v>
      </c>
      <c r="C736" s="203" t="s">
        <v>1628</v>
      </c>
      <c r="D736" s="202" t="s">
        <v>784</v>
      </c>
      <c r="E736" s="202" t="s">
        <v>57</v>
      </c>
      <c r="F736" s="202" t="s">
        <v>505</v>
      </c>
      <c r="G736" s="253">
        <v>4.0999999999999996</v>
      </c>
      <c r="H736" s="361" t="s">
        <v>527</v>
      </c>
      <c r="I736" s="359" t="s">
        <v>1383</v>
      </c>
      <c r="J736" s="358">
        <v>0</v>
      </c>
      <c r="K736" s="359" t="s">
        <v>22</v>
      </c>
      <c r="L736" s="359" t="s">
        <v>1392</v>
      </c>
      <c r="M736" s="368">
        <v>1999</v>
      </c>
      <c r="N736" s="205">
        <v>41178</v>
      </c>
      <c r="O736" s="203"/>
    </row>
    <row r="737" spans="1:15" ht="27.75" hidden="1" customHeight="1" x14ac:dyDescent="0.25">
      <c r="A737" s="203" t="s">
        <v>1627</v>
      </c>
      <c r="B737" s="202" t="s">
        <v>786</v>
      </c>
      <c r="C737" s="203" t="s">
        <v>1628</v>
      </c>
      <c r="D737" s="202" t="s">
        <v>784</v>
      </c>
      <c r="E737" s="202" t="s">
        <v>57</v>
      </c>
      <c r="F737" s="202" t="s">
        <v>505</v>
      </c>
      <c r="G737" s="253">
        <v>1.4</v>
      </c>
      <c r="H737" s="361" t="s">
        <v>527</v>
      </c>
      <c r="I737" s="359" t="s">
        <v>1384</v>
      </c>
      <c r="J737" s="358">
        <v>0</v>
      </c>
      <c r="K737" s="359" t="s">
        <v>22</v>
      </c>
      <c r="L737" s="359" t="s">
        <v>1392</v>
      </c>
      <c r="M737" s="368">
        <v>1999</v>
      </c>
      <c r="N737" s="205">
        <v>41178</v>
      </c>
      <c r="O737" s="203"/>
    </row>
    <row r="738" spans="1:15" ht="27.75" hidden="1" customHeight="1" x14ac:dyDescent="0.25">
      <c r="A738" s="203" t="s">
        <v>1627</v>
      </c>
      <c r="B738" s="202" t="s">
        <v>786</v>
      </c>
      <c r="C738" s="203" t="s">
        <v>1628</v>
      </c>
      <c r="D738" s="202" t="s">
        <v>784</v>
      </c>
      <c r="E738" s="202" t="s">
        <v>57</v>
      </c>
      <c r="F738" s="202" t="s">
        <v>505</v>
      </c>
      <c r="G738" s="253">
        <v>0.2</v>
      </c>
      <c r="H738" s="361" t="s">
        <v>527</v>
      </c>
      <c r="I738" s="359" t="s">
        <v>1385</v>
      </c>
      <c r="J738" s="358">
        <v>0</v>
      </c>
      <c r="K738" s="359" t="s">
        <v>22</v>
      </c>
      <c r="L738" s="359" t="s">
        <v>1392</v>
      </c>
      <c r="M738" s="368">
        <v>1999</v>
      </c>
      <c r="N738" s="205">
        <v>41178</v>
      </c>
      <c r="O738" s="203"/>
    </row>
    <row r="739" spans="1:15" ht="27.75" hidden="1" customHeight="1" x14ac:dyDescent="0.25">
      <c r="A739" s="203" t="s">
        <v>1627</v>
      </c>
      <c r="B739" s="203" t="s">
        <v>786</v>
      </c>
      <c r="C739" s="203" t="s">
        <v>1535</v>
      </c>
      <c r="D739" s="203" t="s">
        <v>1629</v>
      </c>
      <c r="E739" s="203" t="s">
        <v>57</v>
      </c>
      <c r="F739" s="203" t="s">
        <v>505</v>
      </c>
      <c r="G739" s="257">
        <v>0.56999999999999995</v>
      </c>
      <c r="H739" s="361" t="s">
        <v>1414</v>
      </c>
      <c r="I739" s="361" t="s">
        <v>1407</v>
      </c>
      <c r="J739" s="360">
        <v>0</v>
      </c>
      <c r="K739" s="361" t="s">
        <v>1113</v>
      </c>
      <c r="L739" s="361" t="s">
        <v>1392</v>
      </c>
      <c r="M739" s="370">
        <v>2010</v>
      </c>
      <c r="N739" s="207">
        <v>43903</v>
      </c>
      <c r="O739" s="203"/>
    </row>
    <row r="740" spans="1:15" ht="27.75" hidden="1" customHeight="1" x14ac:dyDescent="0.25">
      <c r="A740" s="203" t="s">
        <v>1627</v>
      </c>
      <c r="B740" s="203" t="s">
        <v>786</v>
      </c>
      <c r="C740" s="203" t="s">
        <v>1535</v>
      </c>
      <c r="D740" s="203" t="s">
        <v>1630</v>
      </c>
      <c r="E740" s="203" t="s">
        <v>1631</v>
      </c>
      <c r="F740" s="203" t="s">
        <v>505</v>
      </c>
      <c r="G740" s="371">
        <v>1.4E-2</v>
      </c>
      <c r="H740" s="361" t="s">
        <v>1390</v>
      </c>
      <c r="I740" s="361" t="s">
        <v>1379</v>
      </c>
      <c r="J740" s="275">
        <v>0.76</v>
      </c>
      <c r="K740" s="361" t="s">
        <v>1391</v>
      </c>
      <c r="L740" s="361" t="s">
        <v>1392</v>
      </c>
      <c r="M740" s="370">
        <v>2011</v>
      </c>
      <c r="N740" s="207">
        <v>43903</v>
      </c>
      <c r="O740" s="361" t="s">
        <v>1537</v>
      </c>
    </row>
    <row r="741" spans="1:15" ht="27.75" hidden="1" customHeight="1" x14ac:dyDescent="0.25">
      <c r="A741" s="203" t="s">
        <v>1627</v>
      </c>
      <c r="B741" s="203" t="s">
        <v>786</v>
      </c>
      <c r="C741" s="203" t="s">
        <v>1535</v>
      </c>
      <c r="D741" s="203" t="s">
        <v>1630</v>
      </c>
      <c r="E741" s="203" t="s">
        <v>1631</v>
      </c>
      <c r="F741" s="203" t="s">
        <v>505</v>
      </c>
      <c r="G741" s="371">
        <v>3.8999999999999998E-3</v>
      </c>
      <c r="H741" s="361" t="s">
        <v>1390</v>
      </c>
      <c r="I741" s="361" t="s">
        <v>1382</v>
      </c>
      <c r="J741" s="275">
        <v>0.76</v>
      </c>
      <c r="K741" s="361" t="s">
        <v>1391</v>
      </c>
      <c r="L741" s="361" t="s">
        <v>1392</v>
      </c>
      <c r="M741" s="370">
        <v>2011</v>
      </c>
      <c r="N741" s="207">
        <v>43903</v>
      </c>
      <c r="O741" s="361" t="s">
        <v>1537</v>
      </c>
    </row>
    <row r="742" spans="1:15" ht="27.75" hidden="1" customHeight="1" x14ac:dyDescent="0.25">
      <c r="A742" s="203" t="s">
        <v>1627</v>
      </c>
      <c r="B742" s="203" t="s">
        <v>786</v>
      </c>
      <c r="C742" s="203" t="s">
        <v>1535</v>
      </c>
      <c r="D742" s="203" t="s">
        <v>1630</v>
      </c>
      <c r="E742" s="203" t="s">
        <v>1631</v>
      </c>
      <c r="F742" s="203" t="s">
        <v>505</v>
      </c>
      <c r="G742" s="371">
        <v>1.6000000000000001E-3</v>
      </c>
      <c r="H742" s="361" t="s">
        <v>1390</v>
      </c>
      <c r="I742" s="361" t="s">
        <v>1383</v>
      </c>
      <c r="J742" s="275">
        <v>0.76</v>
      </c>
      <c r="K742" s="361" t="s">
        <v>1391</v>
      </c>
      <c r="L742" s="361" t="s">
        <v>1392</v>
      </c>
      <c r="M742" s="370">
        <v>2011</v>
      </c>
      <c r="N742" s="207">
        <v>43903</v>
      </c>
      <c r="O742" s="361" t="s">
        <v>1537</v>
      </c>
    </row>
    <row r="743" spans="1:15" ht="27.75" hidden="1" customHeight="1" x14ac:dyDescent="0.25">
      <c r="A743" s="203" t="s">
        <v>1627</v>
      </c>
      <c r="B743" s="203" t="s">
        <v>786</v>
      </c>
      <c r="C743" s="203" t="s">
        <v>1535</v>
      </c>
      <c r="D743" s="203" t="s">
        <v>1630</v>
      </c>
      <c r="E743" s="203" t="s">
        <v>1631</v>
      </c>
      <c r="F743" s="203" t="s">
        <v>505</v>
      </c>
      <c r="G743" s="371">
        <v>8.1999999999999998E-4</v>
      </c>
      <c r="H743" s="361" t="s">
        <v>1390</v>
      </c>
      <c r="I743" s="361" t="s">
        <v>1384</v>
      </c>
      <c r="J743" s="275">
        <v>0.76</v>
      </c>
      <c r="K743" s="361" t="s">
        <v>1391</v>
      </c>
      <c r="L743" s="361" t="s">
        <v>1392</v>
      </c>
      <c r="M743" s="370">
        <v>2011</v>
      </c>
      <c r="N743" s="207">
        <v>43903</v>
      </c>
      <c r="O743" s="361" t="s">
        <v>1537</v>
      </c>
    </row>
    <row r="744" spans="1:15" ht="27.75" hidden="1" customHeight="1" x14ac:dyDescent="0.25">
      <c r="A744" s="203" t="s">
        <v>1627</v>
      </c>
      <c r="B744" s="203" t="s">
        <v>786</v>
      </c>
      <c r="C744" s="203" t="s">
        <v>1535</v>
      </c>
      <c r="D744" s="203" t="s">
        <v>1630</v>
      </c>
      <c r="E744" s="203" t="s">
        <v>1631</v>
      </c>
      <c r="F744" s="203" t="s">
        <v>505</v>
      </c>
      <c r="G744" s="371">
        <v>3.5E-4</v>
      </c>
      <c r="H744" s="361" t="s">
        <v>1390</v>
      </c>
      <c r="I744" s="361" t="s">
        <v>1385</v>
      </c>
      <c r="J744" s="275">
        <v>0.76</v>
      </c>
      <c r="K744" s="361" t="s">
        <v>1391</v>
      </c>
      <c r="L744" s="361" t="s">
        <v>1392</v>
      </c>
      <c r="M744" s="370">
        <v>2011</v>
      </c>
      <c r="N744" s="207">
        <v>43903</v>
      </c>
      <c r="O744" s="361" t="s">
        <v>1537</v>
      </c>
    </row>
    <row r="745" spans="1:15" ht="27.75" hidden="1" customHeight="1" x14ac:dyDescent="0.25">
      <c r="A745" s="203" t="s">
        <v>1627</v>
      </c>
      <c r="B745" s="203" t="s">
        <v>786</v>
      </c>
      <c r="C745" s="203" t="s">
        <v>1535</v>
      </c>
      <c r="D745" s="203" t="s">
        <v>1632</v>
      </c>
      <c r="E745" s="203" t="s">
        <v>1633</v>
      </c>
      <c r="F745" s="203" t="s">
        <v>505</v>
      </c>
      <c r="G745" s="257">
        <v>1.2</v>
      </c>
      <c r="H745" s="361" t="s">
        <v>1390</v>
      </c>
      <c r="I745" s="361" t="s">
        <v>1379</v>
      </c>
      <c r="J745" s="275">
        <v>0.26</v>
      </c>
      <c r="K745" s="361" t="s">
        <v>1391</v>
      </c>
      <c r="L745" s="361" t="s">
        <v>1392</v>
      </c>
      <c r="M745" s="370">
        <v>2009</v>
      </c>
      <c r="N745" s="207">
        <v>43903</v>
      </c>
      <c r="O745" s="361" t="s">
        <v>1537</v>
      </c>
    </row>
    <row r="746" spans="1:15" ht="27.75" hidden="1" customHeight="1" x14ac:dyDescent="0.25">
      <c r="A746" s="203" t="s">
        <v>1627</v>
      </c>
      <c r="B746" s="203" t="s">
        <v>786</v>
      </c>
      <c r="C746" s="203" t="s">
        <v>1535</v>
      </c>
      <c r="D746" s="203" t="s">
        <v>1632</v>
      </c>
      <c r="E746" s="203" t="s">
        <v>1633</v>
      </c>
      <c r="F746" s="203" t="s">
        <v>505</v>
      </c>
      <c r="G746" s="257">
        <v>1.6</v>
      </c>
      <c r="H746" s="361" t="s">
        <v>1390</v>
      </c>
      <c r="I746" s="361" t="s">
        <v>1382</v>
      </c>
      <c r="J746" s="275">
        <v>0.26</v>
      </c>
      <c r="K746" s="361" t="s">
        <v>1391</v>
      </c>
      <c r="L746" s="361" t="s">
        <v>1392</v>
      </c>
      <c r="M746" s="370">
        <v>2009</v>
      </c>
      <c r="N746" s="207">
        <v>43903</v>
      </c>
      <c r="O746" s="361" t="s">
        <v>1537</v>
      </c>
    </row>
    <row r="747" spans="1:15" ht="27.75" hidden="1" customHeight="1" x14ac:dyDescent="0.25">
      <c r="A747" s="203" t="s">
        <v>1627</v>
      </c>
      <c r="B747" s="203" t="s">
        <v>786</v>
      </c>
      <c r="C747" s="203" t="s">
        <v>1535</v>
      </c>
      <c r="D747" s="203" t="s">
        <v>1632</v>
      </c>
      <c r="E747" s="203" t="s">
        <v>1633</v>
      </c>
      <c r="F747" s="203" t="s">
        <v>505</v>
      </c>
      <c r="G747" s="257">
        <v>0.69</v>
      </c>
      <c r="H747" s="361" t="s">
        <v>1390</v>
      </c>
      <c r="I747" s="361" t="s">
        <v>1383</v>
      </c>
      <c r="J747" s="275">
        <v>0.26</v>
      </c>
      <c r="K747" s="361" t="s">
        <v>1391</v>
      </c>
      <c r="L747" s="361" t="s">
        <v>1392</v>
      </c>
      <c r="M747" s="370">
        <v>2009</v>
      </c>
      <c r="N747" s="207">
        <v>43903</v>
      </c>
      <c r="O747" s="361" t="s">
        <v>1537</v>
      </c>
    </row>
    <row r="748" spans="1:15" ht="27.75" hidden="1" customHeight="1" x14ac:dyDescent="0.25">
      <c r="A748" s="203" t="s">
        <v>1627</v>
      </c>
      <c r="B748" s="203" t="s">
        <v>786</v>
      </c>
      <c r="C748" s="203" t="s">
        <v>1535</v>
      </c>
      <c r="D748" s="203" t="s">
        <v>1632</v>
      </c>
      <c r="E748" s="203" t="s">
        <v>1633</v>
      </c>
      <c r="F748" s="203" t="s">
        <v>505</v>
      </c>
      <c r="G748" s="257">
        <v>0.35</v>
      </c>
      <c r="H748" s="361" t="s">
        <v>1390</v>
      </c>
      <c r="I748" s="361" t="s">
        <v>1384</v>
      </c>
      <c r="J748" s="275">
        <v>0.26</v>
      </c>
      <c r="K748" s="361" t="s">
        <v>1391</v>
      </c>
      <c r="L748" s="361" t="s">
        <v>1392</v>
      </c>
      <c r="M748" s="370">
        <v>2009</v>
      </c>
      <c r="N748" s="207">
        <v>43903</v>
      </c>
      <c r="O748" s="361" t="s">
        <v>1537</v>
      </c>
    </row>
    <row r="749" spans="1:15" ht="27.75" hidden="1" customHeight="1" x14ac:dyDescent="0.25">
      <c r="A749" s="203" t="s">
        <v>1627</v>
      </c>
      <c r="B749" s="203" t="s">
        <v>786</v>
      </c>
      <c r="C749" s="203" t="s">
        <v>1535</v>
      </c>
      <c r="D749" s="203" t="s">
        <v>1632</v>
      </c>
      <c r="E749" s="203" t="s">
        <v>1633</v>
      </c>
      <c r="F749" s="203" t="s">
        <v>505</v>
      </c>
      <c r="G749" s="257">
        <v>0.16</v>
      </c>
      <c r="H749" s="361" t="s">
        <v>1390</v>
      </c>
      <c r="I749" s="361" t="s">
        <v>1385</v>
      </c>
      <c r="J749" s="275">
        <v>0.26</v>
      </c>
      <c r="K749" s="361" t="s">
        <v>1391</v>
      </c>
      <c r="L749" s="361" t="s">
        <v>1392</v>
      </c>
      <c r="M749" s="370">
        <v>2009</v>
      </c>
      <c r="N749" s="207">
        <v>43903</v>
      </c>
      <c r="O749" s="361" t="s">
        <v>1537</v>
      </c>
    </row>
    <row r="750" spans="1:15" ht="27.75" hidden="1" customHeight="1" x14ac:dyDescent="0.25">
      <c r="A750" s="203" t="s">
        <v>1627</v>
      </c>
      <c r="B750" s="202" t="s">
        <v>786</v>
      </c>
      <c r="C750" s="203" t="s">
        <v>1568</v>
      </c>
      <c r="D750" s="202" t="s">
        <v>1634</v>
      </c>
      <c r="E750" s="202" t="s">
        <v>1557</v>
      </c>
      <c r="F750" s="202" t="s">
        <v>475</v>
      </c>
      <c r="G750" s="253">
        <v>4.0999999999999996</v>
      </c>
      <c r="H750" s="361" t="s">
        <v>1400</v>
      </c>
      <c r="I750" s="359" t="s">
        <v>1379</v>
      </c>
      <c r="J750" s="274">
        <v>0.6</v>
      </c>
      <c r="K750" s="359" t="s">
        <v>1391</v>
      </c>
      <c r="L750" s="359" t="s">
        <v>1392</v>
      </c>
      <c r="M750" s="368">
        <v>2010</v>
      </c>
      <c r="N750" s="205">
        <v>43627</v>
      </c>
      <c r="O750" s="203" t="s">
        <v>1537</v>
      </c>
    </row>
    <row r="751" spans="1:15" ht="27.75" hidden="1" customHeight="1" x14ac:dyDescent="0.25">
      <c r="A751" s="203" t="s">
        <v>1627</v>
      </c>
      <c r="B751" s="202" t="s">
        <v>786</v>
      </c>
      <c r="C751" s="203" t="s">
        <v>1568</v>
      </c>
      <c r="D751" s="202" t="s">
        <v>1634</v>
      </c>
      <c r="E751" s="202" t="s">
        <v>1557</v>
      </c>
      <c r="F751" s="202" t="s">
        <v>475</v>
      </c>
      <c r="G751" s="253">
        <v>1.7</v>
      </c>
      <c r="H751" s="361" t="s">
        <v>1400</v>
      </c>
      <c r="I751" s="359" t="s">
        <v>1382</v>
      </c>
      <c r="J751" s="274">
        <v>0.6</v>
      </c>
      <c r="K751" s="359" t="s">
        <v>1391</v>
      </c>
      <c r="L751" s="359" t="s">
        <v>1392</v>
      </c>
      <c r="M751" s="368">
        <v>2010</v>
      </c>
      <c r="N751" s="205">
        <v>43627</v>
      </c>
      <c r="O751" s="203" t="s">
        <v>1537</v>
      </c>
    </row>
    <row r="752" spans="1:15" ht="27.75" hidden="1" customHeight="1" x14ac:dyDescent="0.25">
      <c r="A752" s="203" t="s">
        <v>1627</v>
      </c>
      <c r="B752" s="202" t="s">
        <v>786</v>
      </c>
      <c r="C752" s="203" t="s">
        <v>1568</v>
      </c>
      <c r="D752" s="202" t="s">
        <v>1634</v>
      </c>
      <c r="E752" s="202" t="s">
        <v>1557</v>
      </c>
      <c r="F752" s="202" t="s">
        <v>475</v>
      </c>
      <c r="G752" s="253">
        <v>0.23</v>
      </c>
      <c r="H752" s="361" t="s">
        <v>1400</v>
      </c>
      <c r="I752" s="359" t="s">
        <v>1383</v>
      </c>
      <c r="J752" s="274">
        <v>0.6</v>
      </c>
      <c r="K752" s="359" t="s">
        <v>1391</v>
      </c>
      <c r="L752" s="359" t="s">
        <v>1392</v>
      </c>
      <c r="M752" s="368">
        <v>2010</v>
      </c>
      <c r="N752" s="205">
        <v>43627</v>
      </c>
      <c r="O752" s="203" t="s">
        <v>1537</v>
      </c>
    </row>
    <row r="753" spans="1:15" ht="27.75" hidden="1" customHeight="1" x14ac:dyDescent="0.25">
      <c r="A753" s="203" t="s">
        <v>1627</v>
      </c>
      <c r="B753" s="202" t="s">
        <v>786</v>
      </c>
      <c r="C753" s="203" t="s">
        <v>1568</v>
      </c>
      <c r="D753" s="202" t="s">
        <v>1634</v>
      </c>
      <c r="E753" s="202" t="s">
        <v>1557</v>
      </c>
      <c r="F753" s="202" t="s">
        <v>475</v>
      </c>
      <c r="G753" s="253">
        <v>0.06</v>
      </c>
      <c r="H753" s="361" t="s">
        <v>1400</v>
      </c>
      <c r="I753" s="359" t="s">
        <v>1384</v>
      </c>
      <c r="J753" s="274">
        <v>0.6</v>
      </c>
      <c r="K753" s="359" t="s">
        <v>1391</v>
      </c>
      <c r="L753" s="359" t="s">
        <v>1392</v>
      </c>
      <c r="M753" s="368">
        <v>2010</v>
      </c>
      <c r="N753" s="205">
        <v>43627</v>
      </c>
      <c r="O753" s="203" t="s">
        <v>1537</v>
      </c>
    </row>
    <row r="754" spans="1:15" ht="27.75" hidden="1" customHeight="1" x14ac:dyDescent="0.25">
      <c r="A754" s="203" t="s">
        <v>1627</v>
      </c>
      <c r="B754" s="202" t="s">
        <v>786</v>
      </c>
      <c r="C754" s="203" t="s">
        <v>1568</v>
      </c>
      <c r="D754" s="202" t="s">
        <v>1634</v>
      </c>
      <c r="E754" s="202" t="s">
        <v>1557</v>
      </c>
      <c r="F754" s="202" t="s">
        <v>475</v>
      </c>
      <c r="G754" s="253">
        <v>1.9E-2</v>
      </c>
      <c r="H754" s="361" t="s">
        <v>1400</v>
      </c>
      <c r="I754" s="359" t="s">
        <v>1385</v>
      </c>
      <c r="J754" s="274">
        <v>0.6</v>
      </c>
      <c r="K754" s="359" t="s">
        <v>1391</v>
      </c>
      <c r="L754" s="359" t="s">
        <v>1392</v>
      </c>
      <c r="M754" s="368">
        <v>2010</v>
      </c>
      <c r="N754" s="205">
        <v>43627</v>
      </c>
      <c r="O754" s="203" t="s">
        <v>1537</v>
      </c>
    </row>
    <row r="755" spans="1:15" ht="27.75" hidden="1" customHeight="1" x14ac:dyDescent="0.25">
      <c r="A755" s="203" t="s">
        <v>1627</v>
      </c>
      <c r="B755" s="202" t="s">
        <v>786</v>
      </c>
      <c r="C755" s="203" t="s">
        <v>1403</v>
      </c>
      <c r="D755" s="202" t="s">
        <v>1404</v>
      </c>
      <c r="E755" s="202" t="s">
        <v>1405</v>
      </c>
      <c r="F755" s="202" t="s">
        <v>475</v>
      </c>
      <c r="G755" s="253">
        <v>154</v>
      </c>
      <c r="H755" s="361" t="s">
        <v>1406</v>
      </c>
      <c r="I755" s="359" t="s">
        <v>1407</v>
      </c>
      <c r="J755" s="359" t="s">
        <v>1380</v>
      </c>
      <c r="K755" s="359" t="s">
        <v>22</v>
      </c>
      <c r="L755" s="359" t="s">
        <v>1408</v>
      </c>
      <c r="M755" s="368" t="s">
        <v>1407</v>
      </c>
      <c r="N755" s="205">
        <v>42486</v>
      </c>
      <c r="O755" s="203"/>
    </row>
    <row r="756" spans="1:15" ht="27.75" hidden="1" customHeight="1" x14ac:dyDescent="0.25">
      <c r="A756" s="129" t="s">
        <v>1627</v>
      </c>
      <c r="B756" s="269" t="s">
        <v>786</v>
      </c>
      <c r="C756" s="226" t="s">
        <v>2568</v>
      </c>
      <c r="D756" s="269" t="s">
        <v>641</v>
      </c>
      <c r="E756" s="372" t="s">
        <v>1557</v>
      </c>
      <c r="F756" s="269" t="s">
        <v>475</v>
      </c>
      <c r="G756" s="373">
        <v>119.2</v>
      </c>
      <c r="H756" s="225" t="s">
        <v>488</v>
      </c>
      <c r="I756" s="269" t="s">
        <v>1379</v>
      </c>
      <c r="J756" s="374">
        <v>0</v>
      </c>
      <c r="K756" s="269" t="s">
        <v>22</v>
      </c>
      <c r="L756" s="269" t="s">
        <v>1392</v>
      </c>
      <c r="M756" s="369">
        <v>2010</v>
      </c>
      <c r="N756" s="375">
        <v>43873</v>
      </c>
      <c r="O756" s="226" t="s">
        <v>2569</v>
      </c>
    </row>
    <row r="757" spans="1:15" ht="27.75" hidden="1" customHeight="1" x14ac:dyDescent="0.25">
      <c r="A757" s="129" t="s">
        <v>1627</v>
      </c>
      <c r="B757" s="269" t="s">
        <v>786</v>
      </c>
      <c r="C757" s="226" t="s">
        <v>2568</v>
      </c>
      <c r="D757" s="269" t="s">
        <v>641</v>
      </c>
      <c r="E757" s="372" t="s">
        <v>1557</v>
      </c>
      <c r="F757" s="269" t="s">
        <v>475</v>
      </c>
      <c r="G757" s="373">
        <v>44.21</v>
      </c>
      <c r="H757" s="225" t="s">
        <v>488</v>
      </c>
      <c r="I757" s="269" t="s">
        <v>1382</v>
      </c>
      <c r="J757" s="374">
        <v>0</v>
      </c>
      <c r="K757" s="269" t="s">
        <v>22</v>
      </c>
      <c r="L757" s="269" t="s">
        <v>1392</v>
      </c>
      <c r="M757" s="369">
        <v>2010</v>
      </c>
      <c r="N757" s="375">
        <v>43873</v>
      </c>
      <c r="O757" s="226" t="s">
        <v>2569</v>
      </c>
    </row>
    <row r="758" spans="1:15" ht="27.75" hidden="1" customHeight="1" x14ac:dyDescent="0.25">
      <c r="A758" s="129" t="s">
        <v>1627</v>
      </c>
      <c r="B758" s="269" t="s">
        <v>786</v>
      </c>
      <c r="C758" s="226" t="s">
        <v>2568</v>
      </c>
      <c r="D758" s="269" t="s">
        <v>641</v>
      </c>
      <c r="E758" s="372" t="s">
        <v>1557</v>
      </c>
      <c r="F758" s="269" t="s">
        <v>475</v>
      </c>
      <c r="G758" s="373">
        <v>17.829999999999998</v>
      </c>
      <c r="H758" s="225" t="s">
        <v>488</v>
      </c>
      <c r="I758" s="269" t="s">
        <v>1383</v>
      </c>
      <c r="J758" s="374">
        <v>0</v>
      </c>
      <c r="K758" s="269" t="s">
        <v>22</v>
      </c>
      <c r="L758" s="269" t="s">
        <v>1392</v>
      </c>
      <c r="M758" s="369">
        <v>2010</v>
      </c>
      <c r="N758" s="375">
        <v>43873</v>
      </c>
      <c r="O758" s="226" t="s">
        <v>2569</v>
      </c>
    </row>
    <row r="759" spans="1:15" ht="27.75" hidden="1" customHeight="1" x14ac:dyDescent="0.25">
      <c r="A759" s="129" t="s">
        <v>1627</v>
      </c>
      <c r="B759" s="269" t="s">
        <v>786</v>
      </c>
      <c r="C759" s="226" t="s">
        <v>2568</v>
      </c>
      <c r="D759" s="269" t="s">
        <v>641</v>
      </c>
      <c r="E759" s="372" t="s">
        <v>1557</v>
      </c>
      <c r="F759" s="269" t="s">
        <v>475</v>
      </c>
      <c r="G759" s="373">
        <v>8.1199999999999992</v>
      </c>
      <c r="H759" s="225" t="s">
        <v>488</v>
      </c>
      <c r="I759" s="372" t="s">
        <v>1384</v>
      </c>
      <c r="J759" s="374">
        <v>0</v>
      </c>
      <c r="K759" s="269" t="s">
        <v>22</v>
      </c>
      <c r="L759" s="269" t="s">
        <v>1392</v>
      </c>
      <c r="M759" s="369">
        <v>2010</v>
      </c>
      <c r="N759" s="375">
        <v>43873</v>
      </c>
      <c r="O759" s="226" t="s">
        <v>2569</v>
      </c>
    </row>
    <row r="760" spans="1:15" ht="27.75" hidden="1" customHeight="1" x14ac:dyDescent="0.25">
      <c r="A760" s="129" t="s">
        <v>1627</v>
      </c>
      <c r="B760" s="269" t="s">
        <v>786</v>
      </c>
      <c r="C760" s="226" t="s">
        <v>2568</v>
      </c>
      <c r="D760" s="269" t="s">
        <v>641</v>
      </c>
      <c r="E760" s="372" t="s">
        <v>1557</v>
      </c>
      <c r="F760" s="269" t="s">
        <v>475</v>
      </c>
      <c r="G760" s="373">
        <v>3.9</v>
      </c>
      <c r="H760" s="225" t="s">
        <v>488</v>
      </c>
      <c r="I760" s="372" t="s">
        <v>1385</v>
      </c>
      <c r="J760" s="374">
        <v>0</v>
      </c>
      <c r="K760" s="269" t="s">
        <v>22</v>
      </c>
      <c r="L760" s="269" t="s">
        <v>1392</v>
      </c>
      <c r="M760" s="369">
        <v>2010</v>
      </c>
      <c r="N760" s="375">
        <v>43873</v>
      </c>
      <c r="O760" s="226" t="s">
        <v>2569</v>
      </c>
    </row>
    <row r="761" spans="1:15" ht="27.75" hidden="1" customHeight="1" x14ac:dyDescent="0.25">
      <c r="A761" s="129" t="s">
        <v>1627</v>
      </c>
      <c r="B761" s="269" t="s">
        <v>786</v>
      </c>
      <c r="C761" s="226" t="s">
        <v>2568</v>
      </c>
      <c r="D761" s="269" t="s">
        <v>643</v>
      </c>
      <c r="E761" s="372" t="s">
        <v>1557</v>
      </c>
      <c r="F761" s="269" t="s">
        <v>475</v>
      </c>
      <c r="G761" s="373">
        <v>45.77</v>
      </c>
      <c r="H761" s="225" t="s">
        <v>488</v>
      </c>
      <c r="I761" s="269" t="s">
        <v>1379</v>
      </c>
      <c r="J761" s="374">
        <v>0</v>
      </c>
      <c r="K761" s="269" t="s">
        <v>22</v>
      </c>
      <c r="L761" s="269" t="s">
        <v>1392</v>
      </c>
      <c r="M761" s="369">
        <v>2010</v>
      </c>
      <c r="N761" s="375">
        <v>43873</v>
      </c>
      <c r="O761" s="226" t="s">
        <v>2569</v>
      </c>
    </row>
    <row r="762" spans="1:15" ht="27.75" hidden="1" customHeight="1" x14ac:dyDescent="0.25">
      <c r="A762" s="129" t="s">
        <v>1627</v>
      </c>
      <c r="B762" s="269" t="s">
        <v>786</v>
      </c>
      <c r="C762" s="226" t="s">
        <v>2568</v>
      </c>
      <c r="D762" s="269" t="s">
        <v>643</v>
      </c>
      <c r="E762" s="372" t="s">
        <v>1557</v>
      </c>
      <c r="F762" s="269" t="s">
        <v>475</v>
      </c>
      <c r="G762" s="373">
        <v>16.98</v>
      </c>
      <c r="H762" s="225" t="s">
        <v>488</v>
      </c>
      <c r="I762" s="269" t="s">
        <v>1382</v>
      </c>
      <c r="J762" s="374">
        <v>0</v>
      </c>
      <c r="K762" s="269" t="s">
        <v>22</v>
      </c>
      <c r="L762" s="269" t="s">
        <v>1392</v>
      </c>
      <c r="M762" s="369">
        <v>2010</v>
      </c>
      <c r="N762" s="375">
        <v>43873</v>
      </c>
      <c r="O762" s="226" t="s">
        <v>2569</v>
      </c>
    </row>
    <row r="763" spans="1:15" ht="27.75" hidden="1" customHeight="1" x14ac:dyDescent="0.25">
      <c r="A763" s="129" t="s">
        <v>1627</v>
      </c>
      <c r="B763" s="269" t="s">
        <v>786</v>
      </c>
      <c r="C763" s="226" t="s">
        <v>2568</v>
      </c>
      <c r="D763" s="269" t="s">
        <v>643</v>
      </c>
      <c r="E763" s="372" t="s">
        <v>1557</v>
      </c>
      <c r="F763" s="269" t="s">
        <v>475</v>
      </c>
      <c r="G763" s="373">
        <v>6.85</v>
      </c>
      <c r="H763" s="225" t="s">
        <v>488</v>
      </c>
      <c r="I763" s="269" t="s">
        <v>1383</v>
      </c>
      <c r="J763" s="374">
        <v>0</v>
      </c>
      <c r="K763" s="269" t="s">
        <v>22</v>
      </c>
      <c r="L763" s="269" t="s">
        <v>1392</v>
      </c>
      <c r="M763" s="369">
        <v>2010</v>
      </c>
      <c r="N763" s="375">
        <v>43873</v>
      </c>
      <c r="O763" s="226" t="s">
        <v>2569</v>
      </c>
    </row>
    <row r="764" spans="1:15" ht="27.75" hidden="1" customHeight="1" x14ac:dyDescent="0.25">
      <c r="A764" s="129" t="s">
        <v>1627</v>
      </c>
      <c r="B764" s="269" t="s">
        <v>786</v>
      </c>
      <c r="C764" s="226" t="s">
        <v>2568</v>
      </c>
      <c r="D764" s="269" t="s">
        <v>643</v>
      </c>
      <c r="E764" s="372" t="s">
        <v>1557</v>
      </c>
      <c r="F764" s="269" t="s">
        <v>475</v>
      </c>
      <c r="G764" s="373">
        <v>3.12</v>
      </c>
      <c r="H764" s="225" t="s">
        <v>488</v>
      </c>
      <c r="I764" s="372" t="s">
        <v>1384</v>
      </c>
      <c r="J764" s="374">
        <v>0</v>
      </c>
      <c r="K764" s="269" t="s">
        <v>22</v>
      </c>
      <c r="L764" s="269" t="s">
        <v>1392</v>
      </c>
      <c r="M764" s="369">
        <v>2010</v>
      </c>
      <c r="N764" s="375">
        <v>43873</v>
      </c>
      <c r="O764" s="226" t="s">
        <v>2569</v>
      </c>
    </row>
    <row r="765" spans="1:15" ht="27.75" hidden="1" customHeight="1" x14ac:dyDescent="0.25">
      <c r="A765" s="129" t="s">
        <v>1627</v>
      </c>
      <c r="B765" s="269" t="s">
        <v>786</v>
      </c>
      <c r="C765" s="226" t="s">
        <v>2568</v>
      </c>
      <c r="D765" s="269" t="s">
        <v>643</v>
      </c>
      <c r="E765" s="372" t="s">
        <v>1557</v>
      </c>
      <c r="F765" s="269" t="s">
        <v>475</v>
      </c>
      <c r="G765" s="373">
        <v>1.5</v>
      </c>
      <c r="H765" s="225" t="s">
        <v>488</v>
      </c>
      <c r="I765" s="372" t="s">
        <v>1385</v>
      </c>
      <c r="J765" s="374">
        <v>0</v>
      </c>
      <c r="K765" s="269" t="s">
        <v>22</v>
      </c>
      <c r="L765" s="269" t="s">
        <v>1392</v>
      </c>
      <c r="M765" s="369">
        <v>2010</v>
      </c>
      <c r="N765" s="375">
        <v>43873</v>
      </c>
      <c r="O765" s="226" t="s">
        <v>2569</v>
      </c>
    </row>
    <row r="766" spans="1:15" ht="27.75" hidden="1" customHeight="1" x14ac:dyDescent="0.25">
      <c r="A766" s="129" t="s">
        <v>1627</v>
      </c>
      <c r="B766" s="269" t="s">
        <v>786</v>
      </c>
      <c r="C766" s="226" t="s">
        <v>2568</v>
      </c>
      <c r="D766" s="269" t="s">
        <v>1634</v>
      </c>
      <c r="E766" s="372" t="s">
        <v>1557</v>
      </c>
      <c r="F766" s="269" t="s">
        <v>475</v>
      </c>
      <c r="G766" s="373">
        <v>30.27</v>
      </c>
      <c r="H766" s="225" t="s">
        <v>488</v>
      </c>
      <c r="I766" s="269" t="s">
        <v>1379</v>
      </c>
      <c r="J766" s="374">
        <v>0</v>
      </c>
      <c r="K766" s="269" t="s">
        <v>22</v>
      </c>
      <c r="L766" s="269" t="s">
        <v>1392</v>
      </c>
      <c r="M766" s="369">
        <v>2010</v>
      </c>
      <c r="N766" s="375">
        <v>43873</v>
      </c>
      <c r="O766" s="226" t="s">
        <v>2569</v>
      </c>
    </row>
    <row r="767" spans="1:15" ht="27.75" hidden="1" customHeight="1" x14ac:dyDescent="0.25">
      <c r="A767" s="129" t="s">
        <v>1627</v>
      </c>
      <c r="B767" s="269" t="s">
        <v>786</v>
      </c>
      <c r="C767" s="226" t="s">
        <v>2568</v>
      </c>
      <c r="D767" s="269" t="s">
        <v>1634</v>
      </c>
      <c r="E767" s="372" t="s">
        <v>1557</v>
      </c>
      <c r="F767" s="269" t="s">
        <v>475</v>
      </c>
      <c r="G767" s="373">
        <v>11.23</v>
      </c>
      <c r="H767" s="225" t="s">
        <v>488</v>
      </c>
      <c r="I767" s="269" t="s">
        <v>1382</v>
      </c>
      <c r="J767" s="374">
        <v>0</v>
      </c>
      <c r="K767" s="269" t="s">
        <v>22</v>
      </c>
      <c r="L767" s="269" t="s">
        <v>1392</v>
      </c>
      <c r="M767" s="369">
        <v>2010</v>
      </c>
      <c r="N767" s="375">
        <v>43873</v>
      </c>
      <c r="O767" s="226" t="s">
        <v>2569</v>
      </c>
    </row>
    <row r="768" spans="1:15" ht="27.75" hidden="1" customHeight="1" x14ac:dyDescent="0.25">
      <c r="A768" s="129" t="s">
        <v>1627</v>
      </c>
      <c r="B768" s="269" t="s">
        <v>786</v>
      </c>
      <c r="C768" s="226" t="s">
        <v>2568</v>
      </c>
      <c r="D768" s="269" t="s">
        <v>1634</v>
      </c>
      <c r="E768" s="372" t="s">
        <v>1557</v>
      </c>
      <c r="F768" s="269" t="s">
        <v>475</v>
      </c>
      <c r="G768" s="373">
        <v>4.53</v>
      </c>
      <c r="H768" s="225" t="s">
        <v>488</v>
      </c>
      <c r="I768" s="269" t="s">
        <v>1383</v>
      </c>
      <c r="J768" s="374">
        <v>0</v>
      </c>
      <c r="K768" s="269" t="s">
        <v>22</v>
      </c>
      <c r="L768" s="269" t="s">
        <v>1392</v>
      </c>
      <c r="M768" s="369">
        <v>2010</v>
      </c>
      <c r="N768" s="375">
        <v>43873</v>
      </c>
      <c r="O768" s="226" t="s">
        <v>2569</v>
      </c>
    </row>
    <row r="769" spans="1:15" ht="27.75" hidden="1" customHeight="1" x14ac:dyDescent="0.25">
      <c r="A769" s="129" t="s">
        <v>1627</v>
      </c>
      <c r="B769" s="269" t="s">
        <v>786</v>
      </c>
      <c r="C769" s="226" t="s">
        <v>2568</v>
      </c>
      <c r="D769" s="269" t="s">
        <v>1634</v>
      </c>
      <c r="E769" s="372" t="s">
        <v>1557</v>
      </c>
      <c r="F769" s="269" t="s">
        <v>475</v>
      </c>
      <c r="G769" s="373">
        <v>2.06</v>
      </c>
      <c r="H769" s="225" t="s">
        <v>488</v>
      </c>
      <c r="I769" s="372" t="s">
        <v>1384</v>
      </c>
      <c r="J769" s="374">
        <v>0</v>
      </c>
      <c r="K769" s="269" t="s">
        <v>22</v>
      </c>
      <c r="L769" s="269" t="s">
        <v>1392</v>
      </c>
      <c r="M769" s="369">
        <v>2010</v>
      </c>
      <c r="N769" s="375">
        <v>43873</v>
      </c>
      <c r="O769" s="226" t="s">
        <v>2569</v>
      </c>
    </row>
    <row r="770" spans="1:15" ht="27.75" hidden="1" customHeight="1" x14ac:dyDescent="0.25">
      <c r="A770" s="129" t="s">
        <v>1627</v>
      </c>
      <c r="B770" s="269" t="s">
        <v>786</v>
      </c>
      <c r="C770" s="226" t="s">
        <v>2568</v>
      </c>
      <c r="D770" s="269" t="s">
        <v>1634</v>
      </c>
      <c r="E770" s="372" t="s">
        <v>1557</v>
      </c>
      <c r="F770" s="269" t="s">
        <v>475</v>
      </c>
      <c r="G770" s="373">
        <v>0.99</v>
      </c>
      <c r="H770" s="225" t="s">
        <v>488</v>
      </c>
      <c r="I770" s="372" t="s">
        <v>1385</v>
      </c>
      <c r="J770" s="374">
        <v>0</v>
      </c>
      <c r="K770" s="269" t="s">
        <v>22</v>
      </c>
      <c r="L770" s="269" t="s">
        <v>1392</v>
      </c>
      <c r="M770" s="369">
        <v>2010</v>
      </c>
      <c r="N770" s="375">
        <v>43873</v>
      </c>
      <c r="O770" s="226" t="s">
        <v>2569</v>
      </c>
    </row>
    <row r="771" spans="1:15" ht="27.75" hidden="1" customHeight="1" x14ac:dyDescent="0.25">
      <c r="A771" s="203" t="s">
        <v>58</v>
      </c>
      <c r="B771" s="202" t="s">
        <v>508</v>
      </c>
      <c r="C771" s="203" t="s">
        <v>1635</v>
      </c>
      <c r="D771" s="202" t="s">
        <v>799</v>
      </c>
      <c r="E771" s="202" t="s">
        <v>1636</v>
      </c>
      <c r="F771" s="202" t="s">
        <v>505</v>
      </c>
      <c r="G771" s="253">
        <v>0.08</v>
      </c>
      <c r="H771" s="361" t="s">
        <v>488</v>
      </c>
      <c r="I771" s="359" t="s">
        <v>1379</v>
      </c>
      <c r="J771" s="359" t="s">
        <v>1380</v>
      </c>
      <c r="K771" s="359" t="s">
        <v>22</v>
      </c>
      <c r="L771" s="359" t="s">
        <v>1392</v>
      </c>
      <c r="M771" s="368">
        <v>2008</v>
      </c>
      <c r="N771" s="207" t="s">
        <v>1637</v>
      </c>
      <c r="O771" s="203"/>
    </row>
    <row r="772" spans="1:15" ht="27.75" hidden="1" customHeight="1" x14ac:dyDescent="0.25">
      <c r="A772" s="203" t="s">
        <v>58</v>
      </c>
      <c r="B772" s="202" t="s">
        <v>508</v>
      </c>
      <c r="C772" s="203" t="s">
        <v>1635</v>
      </c>
      <c r="D772" s="202" t="s">
        <v>799</v>
      </c>
      <c r="E772" s="202" t="s">
        <v>1636</v>
      </c>
      <c r="F772" s="202" t="s">
        <v>505</v>
      </c>
      <c r="G772" s="253">
        <v>0.01</v>
      </c>
      <c r="H772" s="361" t="s">
        <v>488</v>
      </c>
      <c r="I772" s="359" t="s">
        <v>1382</v>
      </c>
      <c r="J772" s="359" t="s">
        <v>1380</v>
      </c>
      <c r="K772" s="359" t="s">
        <v>22</v>
      </c>
      <c r="L772" s="359" t="s">
        <v>1392</v>
      </c>
      <c r="M772" s="368">
        <v>2008</v>
      </c>
      <c r="N772" s="207" t="s">
        <v>1637</v>
      </c>
      <c r="O772" s="203"/>
    </row>
    <row r="773" spans="1:15" ht="27.75" hidden="1" customHeight="1" x14ac:dyDescent="0.25">
      <c r="A773" s="203" t="s">
        <v>58</v>
      </c>
      <c r="B773" s="202" t="s">
        <v>508</v>
      </c>
      <c r="C773" s="203" t="s">
        <v>1635</v>
      </c>
      <c r="D773" s="202" t="s">
        <v>799</v>
      </c>
      <c r="E773" s="202" t="s">
        <v>1636</v>
      </c>
      <c r="F773" s="202" t="s">
        <v>505</v>
      </c>
      <c r="G773" s="253">
        <v>8.0000000000000002E-3</v>
      </c>
      <c r="H773" s="361" t="s">
        <v>488</v>
      </c>
      <c r="I773" s="359" t="s">
        <v>1383</v>
      </c>
      <c r="J773" s="359" t="s">
        <v>1380</v>
      </c>
      <c r="K773" s="359" t="s">
        <v>22</v>
      </c>
      <c r="L773" s="359" t="s">
        <v>1392</v>
      </c>
      <c r="M773" s="368">
        <v>2008</v>
      </c>
      <c r="N773" s="207" t="s">
        <v>1637</v>
      </c>
      <c r="O773" s="203"/>
    </row>
    <row r="774" spans="1:15" ht="27.75" hidden="1" customHeight="1" x14ac:dyDescent="0.25">
      <c r="A774" s="203" t="s">
        <v>58</v>
      </c>
      <c r="B774" s="202" t="s">
        <v>508</v>
      </c>
      <c r="C774" s="203" t="s">
        <v>1635</v>
      </c>
      <c r="D774" s="202" t="s">
        <v>799</v>
      </c>
      <c r="E774" s="202" t="s">
        <v>1636</v>
      </c>
      <c r="F774" s="202" t="s">
        <v>505</v>
      </c>
      <c r="G774" s="253">
        <v>4.0000000000000001E-3</v>
      </c>
      <c r="H774" s="361" t="s">
        <v>488</v>
      </c>
      <c r="I774" s="359" t="s">
        <v>1384</v>
      </c>
      <c r="J774" s="359" t="s">
        <v>1380</v>
      </c>
      <c r="K774" s="359" t="s">
        <v>22</v>
      </c>
      <c r="L774" s="359" t="s">
        <v>1392</v>
      </c>
      <c r="M774" s="368">
        <v>2008</v>
      </c>
      <c r="N774" s="207" t="s">
        <v>1637</v>
      </c>
      <c r="O774" s="203"/>
    </row>
    <row r="775" spans="1:15" ht="27.75" hidden="1" customHeight="1" x14ac:dyDescent="0.25">
      <c r="A775" s="203" t="s">
        <v>58</v>
      </c>
      <c r="B775" s="202" t="s">
        <v>508</v>
      </c>
      <c r="C775" s="203" t="s">
        <v>1635</v>
      </c>
      <c r="D775" s="202" t="s">
        <v>799</v>
      </c>
      <c r="E775" s="202" t="s">
        <v>1636</v>
      </c>
      <c r="F775" s="202" t="s">
        <v>505</v>
      </c>
      <c r="G775" s="253">
        <v>1E-3</v>
      </c>
      <c r="H775" s="361" t="s">
        <v>488</v>
      </c>
      <c r="I775" s="359" t="s">
        <v>1385</v>
      </c>
      <c r="J775" s="359" t="s">
        <v>1380</v>
      </c>
      <c r="K775" s="359" t="s">
        <v>22</v>
      </c>
      <c r="L775" s="359" t="s">
        <v>1392</v>
      </c>
      <c r="M775" s="368">
        <v>2008</v>
      </c>
      <c r="N775" s="207" t="s">
        <v>1637</v>
      </c>
      <c r="O775" s="203"/>
    </row>
    <row r="776" spans="1:15" ht="27.75" hidden="1" customHeight="1" x14ac:dyDescent="0.25">
      <c r="A776" s="203" t="s">
        <v>58</v>
      </c>
      <c r="B776" s="202" t="s">
        <v>508</v>
      </c>
      <c r="C776" s="203" t="s">
        <v>1638</v>
      </c>
      <c r="D776" s="202" t="s">
        <v>1639</v>
      </c>
      <c r="E776" s="202" t="s">
        <v>1640</v>
      </c>
      <c r="F776" s="202" t="s">
        <v>475</v>
      </c>
      <c r="G776" s="253">
        <v>48</v>
      </c>
      <c r="H776" s="361" t="s">
        <v>1456</v>
      </c>
      <c r="I776" s="359" t="s">
        <v>1407</v>
      </c>
      <c r="J776" s="359" t="s">
        <v>1380</v>
      </c>
      <c r="K776" s="359" t="s">
        <v>1113</v>
      </c>
      <c r="L776" s="359" t="s">
        <v>1408</v>
      </c>
      <c r="M776" s="368">
        <v>2001</v>
      </c>
      <c r="N776" s="205">
        <v>39778</v>
      </c>
      <c r="O776" s="203"/>
    </row>
    <row r="777" spans="1:15" ht="27.75" hidden="1" customHeight="1" x14ac:dyDescent="0.25">
      <c r="A777" s="203" t="s">
        <v>58</v>
      </c>
      <c r="B777" s="202" t="s">
        <v>508</v>
      </c>
      <c r="C777" s="203" t="s">
        <v>1638</v>
      </c>
      <c r="D777" s="202" t="s">
        <v>1639</v>
      </c>
      <c r="E777" s="202" t="s">
        <v>1640</v>
      </c>
      <c r="F777" s="202" t="s">
        <v>475</v>
      </c>
      <c r="G777" s="253">
        <v>0.13</v>
      </c>
      <c r="H777" s="361" t="s">
        <v>527</v>
      </c>
      <c r="I777" s="359" t="s">
        <v>1407</v>
      </c>
      <c r="J777" s="359" t="s">
        <v>1380</v>
      </c>
      <c r="K777" s="359" t="s">
        <v>1113</v>
      </c>
      <c r="L777" s="359" t="s">
        <v>1392</v>
      </c>
      <c r="M777" s="368">
        <v>2001</v>
      </c>
      <c r="N777" s="205">
        <v>39778</v>
      </c>
      <c r="O777" s="203"/>
    </row>
    <row r="778" spans="1:15" ht="27.75" hidden="1" customHeight="1" x14ac:dyDescent="0.25">
      <c r="A778" s="203" t="s">
        <v>58</v>
      </c>
      <c r="B778" s="202" t="s">
        <v>508</v>
      </c>
      <c r="C778" s="203" t="s">
        <v>1628</v>
      </c>
      <c r="D778" s="202" t="s">
        <v>784</v>
      </c>
      <c r="E778" s="202" t="s">
        <v>57</v>
      </c>
      <c r="F778" s="202" t="s">
        <v>505</v>
      </c>
      <c r="G778" s="253">
        <v>14.2</v>
      </c>
      <c r="H778" s="361" t="s">
        <v>527</v>
      </c>
      <c r="I778" s="359" t="s">
        <v>1379</v>
      </c>
      <c r="J778" s="358">
        <v>0</v>
      </c>
      <c r="K778" s="359" t="s">
        <v>22</v>
      </c>
      <c r="L778" s="359" t="s">
        <v>1392</v>
      </c>
      <c r="M778" s="368">
        <v>1999</v>
      </c>
      <c r="N778" s="205">
        <v>41178</v>
      </c>
      <c r="O778" s="203"/>
    </row>
    <row r="779" spans="1:15" ht="27.75" hidden="1" customHeight="1" x14ac:dyDescent="0.25">
      <c r="A779" s="203" t="s">
        <v>58</v>
      </c>
      <c r="B779" s="202" t="s">
        <v>508</v>
      </c>
      <c r="C779" s="203" t="s">
        <v>1628</v>
      </c>
      <c r="D779" s="202" t="s">
        <v>784</v>
      </c>
      <c r="E779" s="202" t="s">
        <v>57</v>
      </c>
      <c r="F779" s="202" t="s">
        <v>505</v>
      </c>
      <c r="G779" s="253">
        <v>4.4000000000000004</v>
      </c>
      <c r="H779" s="361" t="s">
        <v>527</v>
      </c>
      <c r="I779" s="359" t="s">
        <v>1382</v>
      </c>
      <c r="J779" s="358">
        <v>0</v>
      </c>
      <c r="K779" s="359" t="s">
        <v>22</v>
      </c>
      <c r="L779" s="359" t="s">
        <v>1392</v>
      </c>
      <c r="M779" s="368">
        <v>1999</v>
      </c>
      <c r="N779" s="205">
        <v>41178</v>
      </c>
      <c r="O779" s="203"/>
    </row>
    <row r="780" spans="1:15" ht="27.75" hidden="1" customHeight="1" x14ac:dyDescent="0.25">
      <c r="A780" s="203" t="s">
        <v>58</v>
      </c>
      <c r="B780" s="202" t="s">
        <v>508</v>
      </c>
      <c r="C780" s="203" t="s">
        <v>1628</v>
      </c>
      <c r="D780" s="202" t="s">
        <v>784</v>
      </c>
      <c r="E780" s="202" t="s">
        <v>57</v>
      </c>
      <c r="F780" s="202" t="s">
        <v>505</v>
      </c>
      <c r="G780" s="253">
        <v>1.5</v>
      </c>
      <c r="H780" s="361" t="s">
        <v>527</v>
      </c>
      <c r="I780" s="359" t="s">
        <v>1383</v>
      </c>
      <c r="J780" s="358">
        <v>0</v>
      </c>
      <c r="K780" s="359" t="s">
        <v>22</v>
      </c>
      <c r="L780" s="359" t="s">
        <v>1392</v>
      </c>
      <c r="M780" s="368">
        <v>1999</v>
      </c>
      <c r="N780" s="205">
        <v>41178</v>
      </c>
      <c r="O780" s="203"/>
    </row>
    <row r="781" spans="1:15" ht="27.75" hidden="1" customHeight="1" x14ac:dyDescent="0.25">
      <c r="A781" s="203" t="s">
        <v>58</v>
      </c>
      <c r="B781" s="202" t="s">
        <v>508</v>
      </c>
      <c r="C781" s="203" t="s">
        <v>1628</v>
      </c>
      <c r="D781" s="202" t="s">
        <v>784</v>
      </c>
      <c r="E781" s="202" t="s">
        <v>57</v>
      </c>
      <c r="F781" s="202" t="s">
        <v>505</v>
      </c>
      <c r="G781" s="253">
        <v>0.5</v>
      </c>
      <c r="H781" s="361" t="s">
        <v>527</v>
      </c>
      <c r="I781" s="359" t="s">
        <v>1384</v>
      </c>
      <c r="J781" s="358">
        <v>0</v>
      </c>
      <c r="K781" s="359" t="s">
        <v>22</v>
      </c>
      <c r="L781" s="359" t="s">
        <v>1392</v>
      </c>
      <c r="M781" s="368">
        <v>1999</v>
      </c>
      <c r="N781" s="205">
        <v>41178</v>
      </c>
      <c r="O781" s="203"/>
    </row>
    <row r="782" spans="1:15" ht="27.75" hidden="1" customHeight="1" x14ac:dyDescent="0.25">
      <c r="A782" s="203" t="s">
        <v>58</v>
      </c>
      <c r="B782" s="202" t="s">
        <v>508</v>
      </c>
      <c r="C782" s="203" t="s">
        <v>1628</v>
      </c>
      <c r="D782" s="202" t="s">
        <v>784</v>
      </c>
      <c r="E782" s="202" t="s">
        <v>57</v>
      </c>
      <c r="F782" s="202" t="s">
        <v>505</v>
      </c>
      <c r="G782" s="253">
        <v>0.1</v>
      </c>
      <c r="H782" s="361" t="s">
        <v>527</v>
      </c>
      <c r="I782" s="359" t="s">
        <v>1385</v>
      </c>
      <c r="J782" s="358">
        <v>0</v>
      </c>
      <c r="K782" s="359" t="s">
        <v>22</v>
      </c>
      <c r="L782" s="359" t="s">
        <v>1392</v>
      </c>
      <c r="M782" s="368">
        <v>1999</v>
      </c>
      <c r="N782" s="205">
        <v>41178</v>
      </c>
      <c r="O782" s="203"/>
    </row>
    <row r="783" spans="1:15" ht="27.75" hidden="1" customHeight="1" x14ac:dyDescent="0.25">
      <c r="A783" s="203" t="s">
        <v>58</v>
      </c>
      <c r="B783" s="203" t="s">
        <v>508</v>
      </c>
      <c r="C783" s="203" t="s">
        <v>1535</v>
      </c>
      <c r="D783" s="203" t="s">
        <v>1641</v>
      </c>
      <c r="E783" s="203" t="s">
        <v>1642</v>
      </c>
      <c r="F783" s="203" t="s">
        <v>505</v>
      </c>
      <c r="G783" s="257">
        <v>15</v>
      </c>
      <c r="H783" s="361" t="s">
        <v>1433</v>
      </c>
      <c r="I783" s="361" t="s">
        <v>1407</v>
      </c>
      <c r="J783" s="360">
        <v>0.28570000000000001</v>
      </c>
      <c r="K783" s="361" t="s">
        <v>1113</v>
      </c>
      <c r="L783" s="361" t="s">
        <v>1408</v>
      </c>
      <c r="M783" s="370">
        <v>2014</v>
      </c>
      <c r="N783" s="207">
        <v>43903</v>
      </c>
      <c r="O783" s="203"/>
    </row>
    <row r="784" spans="1:15" ht="27.75" hidden="1" customHeight="1" x14ac:dyDescent="0.25">
      <c r="A784" s="203" t="s">
        <v>58</v>
      </c>
      <c r="B784" s="203" t="s">
        <v>508</v>
      </c>
      <c r="C784" s="203" t="s">
        <v>1535</v>
      </c>
      <c r="D784" s="203" t="s">
        <v>1641</v>
      </c>
      <c r="E784" s="203" t="s">
        <v>1642</v>
      </c>
      <c r="F784" s="203" t="s">
        <v>505</v>
      </c>
      <c r="G784" s="257">
        <v>4.1000000000000002E-2</v>
      </c>
      <c r="H784" s="361" t="s">
        <v>1414</v>
      </c>
      <c r="I784" s="361" t="s">
        <v>1407</v>
      </c>
      <c r="J784" s="360">
        <v>0.29310000000000003</v>
      </c>
      <c r="K784" s="361" t="s">
        <v>1113</v>
      </c>
      <c r="L784" s="361" t="s">
        <v>1392</v>
      </c>
      <c r="M784" s="370">
        <v>2014</v>
      </c>
      <c r="N784" s="207">
        <v>43903</v>
      </c>
      <c r="O784" s="203"/>
    </row>
    <row r="785" spans="1:15" ht="27.75" hidden="1" customHeight="1" x14ac:dyDescent="0.25">
      <c r="A785" s="203" t="s">
        <v>58</v>
      </c>
      <c r="B785" s="203" t="s">
        <v>508</v>
      </c>
      <c r="C785" s="203" t="s">
        <v>1535</v>
      </c>
      <c r="D785" s="203" t="s">
        <v>1643</v>
      </c>
      <c r="E785" s="203" t="s">
        <v>1644</v>
      </c>
      <c r="F785" s="203" t="s">
        <v>505</v>
      </c>
      <c r="G785" s="257">
        <v>8</v>
      </c>
      <c r="H785" s="361" t="s">
        <v>1433</v>
      </c>
      <c r="I785" s="361" t="s">
        <v>1407</v>
      </c>
      <c r="J785" s="360">
        <v>0</v>
      </c>
      <c r="K785" s="361" t="s">
        <v>1113</v>
      </c>
      <c r="L785" s="361" t="s">
        <v>1408</v>
      </c>
      <c r="M785" s="370">
        <v>2014</v>
      </c>
      <c r="N785" s="207">
        <v>43903</v>
      </c>
      <c r="O785" s="203"/>
    </row>
    <row r="786" spans="1:15" ht="27.75" hidden="1" customHeight="1" x14ac:dyDescent="0.25">
      <c r="A786" s="203" t="s">
        <v>58</v>
      </c>
      <c r="B786" s="203" t="s">
        <v>508</v>
      </c>
      <c r="C786" s="203" t="s">
        <v>1535</v>
      </c>
      <c r="D786" s="203" t="s">
        <v>1643</v>
      </c>
      <c r="E786" s="203" t="s">
        <v>1644</v>
      </c>
      <c r="F786" s="203" t="s">
        <v>505</v>
      </c>
      <c r="G786" s="257">
        <v>2.1999999999999999E-2</v>
      </c>
      <c r="H786" s="361" t="s">
        <v>1414</v>
      </c>
      <c r="I786" s="361" t="s">
        <v>1407</v>
      </c>
      <c r="J786" s="360">
        <v>0</v>
      </c>
      <c r="K786" s="361" t="s">
        <v>1113</v>
      </c>
      <c r="L786" s="361" t="s">
        <v>1392</v>
      </c>
      <c r="M786" s="370">
        <v>2014</v>
      </c>
      <c r="N786" s="207">
        <v>43903</v>
      </c>
      <c r="O786" s="203"/>
    </row>
    <row r="787" spans="1:15" ht="27.75" hidden="1" customHeight="1" x14ac:dyDescent="0.25">
      <c r="A787" s="203" t="s">
        <v>58</v>
      </c>
      <c r="B787" s="203" t="s">
        <v>508</v>
      </c>
      <c r="C787" s="203" t="s">
        <v>1535</v>
      </c>
      <c r="D787" s="203" t="s">
        <v>1645</v>
      </c>
      <c r="E787" s="203" t="s">
        <v>1646</v>
      </c>
      <c r="F787" s="203" t="s">
        <v>505</v>
      </c>
      <c r="G787" s="257">
        <v>2</v>
      </c>
      <c r="H787" s="361" t="s">
        <v>1433</v>
      </c>
      <c r="I787" s="361" t="s">
        <v>1407</v>
      </c>
      <c r="J787" s="360">
        <v>0</v>
      </c>
      <c r="K787" s="361" t="s">
        <v>1113</v>
      </c>
      <c r="L787" s="361" t="s">
        <v>1408</v>
      </c>
      <c r="M787" s="370">
        <v>2015</v>
      </c>
      <c r="N787" s="207">
        <v>43903</v>
      </c>
      <c r="O787" s="203"/>
    </row>
    <row r="788" spans="1:15" ht="27.75" hidden="1" customHeight="1" x14ac:dyDescent="0.25">
      <c r="A788" s="203" t="s">
        <v>58</v>
      </c>
      <c r="B788" s="203" t="s">
        <v>508</v>
      </c>
      <c r="C788" s="203" t="s">
        <v>1535</v>
      </c>
      <c r="D788" s="203" t="s">
        <v>1645</v>
      </c>
      <c r="E788" s="203" t="s">
        <v>1646</v>
      </c>
      <c r="F788" s="203" t="s">
        <v>505</v>
      </c>
      <c r="G788" s="257">
        <v>5.0000000000000001E-3</v>
      </c>
      <c r="H788" s="361" t="s">
        <v>1414</v>
      </c>
      <c r="I788" s="361" t="s">
        <v>1407</v>
      </c>
      <c r="J788" s="360">
        <v>0</v>
      </c>
      <c r="K788" s="361" t="s">
        <v>1113</v>
      </c>
      <c r="L788" s="361" t="s">
        <v>1392</v>
      </c>
      <c r="M788" s="370">
        <v>2015</v>
      </c>
      <c r="N788" s="207">
        <v>43903</v>
      </c>
      <c r="O788" s="203"/>
    </row>
    <row r="789" spans="1:15" ht="27.75" hidden="1" customHeight="1" x14ac:dyDescent="0.25">
      <c r="A789" s="203" t="s">
        <v>58</v>
      </c>
      <c r="B789" s="203" t="s">
        <v>508</v>
      </c>
      <c r="C789" s="203" t="s">
        <v>1535</v>
      </c>
      <c r="D789" s="203" t="s">
        <v>1647</v>
      </c>
      <c r="E789" s="203" t="s">
        <v>1648</v>
      </c>
      <c r="F789" s="203" t="s">
        <v>505</v>
      </c>
      <c r="G789" s="257">
        <v>9</v>
      </c>
      <c r="H789" s="361" t="s">
        <v>1433</v>
      </c>
      <c r="I789" s="361" t="s">
        <v>1407</v>
      </c>
      <c r="J789" s="360">
        <v>0</v>
      </c>
      <c r="K789" s="361" t="s">
        <v>1113</v>
      </c>
      <c r="L789" s="361" t="s">
        <v>1408</v>
      </c>
      <c r="M789" s="370">
        <v>2015</v>
      </c>
      <c r="N789" s="207">
        <v>43903</v>
      </c>
      <c r="O789" s="203"/>
    </row>
    <row r="790" spans="1:15" ht="27.75" hidden="1" customHeight="1" x14ac:dyDescent="0.25">
      <c r="A790" s="203" t="s">
        <v>58</v>
      </c>
      <c r="B790" s="203" t="s">
        <v>508</v>
      </c>
      <c r="C790" s="203" t="s">
        <v>1535</v>
      </c>
      <c r="D790" s="203" t="s">
        <v>1647</v>
      </c>
      <c r="E790" s="203" t="s">
        <v>1648</v>
      </c>
      <c r="F790" s="203" t="s">
        <v>505</v>
      </c>
      <c r="G790" s="257">
        <v>2.5000000000000001E-2</v>
      </c>
      <c r="H790" s="361" t="s">
        <v>1414</v>
      </c>
      <c r="I790" s="361" t="s">
        <v>1407</v>
      </c>
      <c r="J790" s="360">
        <v>0</v>
      </c>
      <c r="K790" s="361" t="s">
        <v>1113</v>
      </c>
      <c r="L790" s="361" t="s">
        <v>1392</v>
      </c>
      <c r="M790" s="370">
        <v>2015</v>
      </c>
      <c r="N790" s="207">
        <v>43903</v>
      </c>
      <c r="O790" s="203"/>
    </row>
    <row r="791" spans="1:15" ht="27.75" hidden="1" customHeight="1" x14ac:dyDescent="0.25">
      <c r="A791" s="203" t="s">
        <v>58</v>
      </c>
      <c r="B791" s="203" t="s">
        <v>508</v>
      </c>
      <c r="C791" s="203" t="s">
        <v>1535</v>
      </c>
      <c r="D791" s="203" t="s">
        <v>1649</v>
      </c>
      <c r="E791" s="203" t="s">
        <v>1650</v>
      </c>
      <c r="F791" s="203" t="s">
        <v>505</v>
      </c>
      <c r="G791" s="257">
        <v>6.1</v>
      </c>
      <c r="H791" s="361" t="s">
        <v>1433</v>
      </c>
      <c r="I791" s="361" t="s">
        <v>1407</v>
      </c>
      <c r="J791" s="360">
        <v>0</v>
      </c>
      <c r="K791" s="361" t="s">
        <v>1113</v>
      </c>
      <c r="L791" s="361" t="s">
        <v>1408</v>
      </c>
      <c r="M791" s="370">
        <v>2009</v>
      </c>
      <c r="N791" s="207">
        <v>43903</v>
      </c>
      <c r="O791" s="203"/>
    </row>
    <row r="792" spans="1:15" ht="27.75" hidden="1" customHeight="1" x14ac:dyDescent="0.25">
      <c r="A792" s="203" t="s">
        <v>58</v>
      </c>
      <c r="B792" s="203" t="s">
        <v>508</v>
      </c>
      <c r="C792" s="203" t="s">
        <v>1535</v>
      </c>
      <c r="D792" s="203" t="s">
        <v>1649</v>
      </c>
      <c r="E792" s="203" t="s">
        <v>1650</v>
      </c>
      <c r="F792" s="203" t="s">
        <v>505</v>
      </c>
      <c r="G792" s="257">
        <v>1.7000000000000001E-2</v>
      </c>
      <c r="H792" s="361" t="s">
        <v>1414</v>
      </c>
      <c r="I792" s="361" t="s">
        <v>1407</v>
      </c>
      <c r="J792" s="360">
        <v>0</v>
      </c>
      <c r="K792" s="361" t="s">
        <v>1113</v>
      </c>
      <c r="L792" s="361" t="s">
        <v>1392</v>
      </c>
      <c r="M792" s="370">
        <v>2009</v>
      </c>
      <c r="N792" s="207">
        <v>43903</v>
      </c>
      <c r="O792" s="203"/>
    </row>
    <row r="793" spans="1:15" ht="27.75" hidden="1" customHeight="1" x14ac:dyDescent="0.25">
      <c r="A793" s="203" t="s">
        <v>58</v>
      </c>
      <c r="B793" s="203" t="s">
        <v>508</v>
      </c>
      <c r="C793" s="203" t="s">
        <v>1535</v>
      </c>
      <c r="D793" s="203" t="s">
        <v>1630</v>
      </c>
      <c r="E793" s="203" t="s">
        <v>1631</v>
      </c>
      <c r="F793" s="203" t="s">
        <v>505</v>
      </c>
      <c r="G793" s="371">
        <v>0.39</v>
      </c>
      <c r="H793" s="361" t="s">
        <v>1390</v>
      </c>
      <c r="I793" s="361" t="s">
        <v>1379</v>
      </c>
      <c r="J793" s="275">
        <v>0.76</v>
      </c>
      <c r="K793" s="361" t="s">
        <v>1391</v>
      </c>
      <c r="L793" s="361" t="s">
        <v>1392</v>
      </c>
      <c r="M793" s="370">
        <v>2011</v>
      </c>
      <c r="N793" s="207">
        <v>43903</v>
      </c>
      <c r="O793" s="361" t="s">
        <v>1537</v>
      </c>
    </row>
    <row r="794" spans="1:15" ht="27.75" hidden="1" customHeight="1" x14ac:dyDescent="0.25">
      <c r="A794" s="203" t="s">
        <v>58</v>
      </c>
      <c r="B794" s="203" t="s">
        <v>508</v>
      </c>
      <c r="C794" s="203" t="s">
        <v>1535</v>
      </c>
      <c r="D794" s="203" t="s">
        <v>1630</v>
      </c>
      <c r="E794" s="203" t="s">
        <v>1631</v>
      </c>
      <c r="F794" s="203" t="s">
        <v>505</v>
      </c>
      <c r="G794" s="371">
        <v>0.11</v>
      </c>
      <c r="H794" s="361" t="s">
        <v>1390</v>
      </c>
      <c r="I794" s="361" t="s">
        <v>1382</v>
      </c>
      <c r="J794" s="275">
        <v>0.76</v>
      </c>
      <c r="K794" s="361" t="s">
        <v>1391</v>
      </c>
      <c r="L794" s="361" t="s">
        <v>1392</v>
      </c>
      <c r="M794" s="370">
        <v>2011</v>
      </c>
      <c r="N794" s="207">
        <v>43903</v>
      </c>
      <c r="O794" s="361" t="s">
        <v>1537</v>
      </c>
    </row>
    <row r="795" spans="1:15" ht="27.75" hidden="1" customHeight="1" x14ac:dyDescent="0.25">
      <c r="A795" s="203" t="s">
        <v>58</v>
      </c>
      <c r="B795" s="203" t="s">
        <v>508</v>
      </c>
      <c r="C795" s="203" t="s">
        <v>1535</v>
      </c>
      <c r="D795" s="203" t="s">
        <v>1630</v>
      </c>
      <c r="E795" s="203" t="s">
        <v>1631</v>
      </c>
      <c r="F795" s="203" t="s">
        <v>505</v>
      </c>
      <c r="G795" s="371">
        <v>4.4999999999999998E-2</v>
      </c>
      <c r="H795" s="361" t="s">
        <v>1390</v>
      </c>
      <c r="I795" s="361" t="s">
        <v>1383</v>
      </c>
      <c r="J795" s="275">
        <v>0.76</v>
      </c>
      <c r="K795" s="361" t="s">
        <v>1391</v>
      </c>
      <c r="L795" s="361" t="s">
        <v>1392</v>
      </c>
      <c r="M795" s="370">
        <v>2011</v>
      </c>
      <c r="N795" s="207">
        <v>43903</v>
      </c>
      <c r="O795" s="361" t="s">
        <v>1537</v>
      </c>
    </row>
    <row r="796" spans="1:15" ht="27.75" hidden="1" customHeight="1" x14ac:dyDescent="0.25">
      <c r="A796" s="203" t="s">
        <v>58</v>
      </c>
      <c r="B796" s="203" t="s">
        <v>508</v>
      </c>
      <c r="C796" s="203" t="s">
        <v>1535</v>
      </c>
      <c r="D796" s="203" t="s">
        <v>1630</v>
      </c>
      <c r="E796" s="203" t="s">
        <v>1631</v>
      </c>
      <c r="F796" s="203" t="s">
        <v>505</v>
      </c>
      <c r="G796" s="371">
        <v>2.3E-2</v>
      </c>
      <c r="H796" s="361" t="s">
        <v>1390</v>
      </c>
      <c r="I796" s="361" t="s">
        <v>1384</v>
      </c>
      <c r="J796" s="275">
        <v>0.76</v>
      </c>
      <c r="K796" s="361" t="s">
        <v>1391</v>
      </c>
      <c r="L796" s="361" t="s">
        <v>1392</v>
      </c>
      <c r="M796" s="370">
        <v>2011</v>
      </c>
      <c r="N796" s="207">
        <v>43903</v>
      </c>
      <c r="O796" s="361" t="s">
        <v>1537</v>
      </c>
    </row>
    <row r="797" spans="1:15" ht="27.75" hidden="1" customHeight="1" x14ac:dyDescent="0.25">
      <c r="A797" s="203" t="s">
        <v>58</v>
      </c>
      <c r="B797" s="203" t="s">
        <v>508</v>
      </c>
      <c r="C797" s="203" t="s">
        <v>1535</v>
      </c>
      <c r="D797" s="203" t="s">
        <v>1630</v>
      </c>
      <c r="E797" s="203" t="s">
        <v>1631</v>
      </c>
      <c r="F797" s="203" t="s">
        <v>505</v>
      </c>
      <c r="G797" s="371">
        <v>9.7999999999999997E-3</v>
      </c>
      <c r="H797" s="361" t="s">
        <v>1390</v>
      </c>
      <c r="I797" s="361" t="s">
        <v>1385</v>
      </c>
      <c r="J797" s="275">
        <v>0.76</v>
      </c>
      <c r="K797" s="361" t="s">
        <v>1391</v>
      </c>
      <c r="L797" s="361" t="s">
        <v>1392</v>
      </c>
      <c r="M797" s="370">
        <v>2011</v>
      </c>
      <c r="N797" s="207">
        <v>43903</v>
      </c>
      <c r="O797" s="361" t="s">
        <v>1537</v>
      </c>
    </row>
    <row r="798" spans="1:15" ht="27.75" hidden="1" customHeight="1" x14ac:dyDescent="0.25">
      <c r="A798" s="203" t="s">
        <v>58</v>
      </c>
      <c r="B798" s="203" t="s">
        <v>508</v>
      </c>
      <c r="C798" s="203" t="s">
        <v>1535</v>
      </c>
      <c r="D798" s="203" t="s">
        <v>1651</v>
      </c>
      <c r="E798" s="203" t="s">
        <v>1652</v>
      </c>
      <c r="F798" s="203" t="s">
        <v>505</v>
      </c>
      <c r="G798" s="257">
        <v>134</v>
      </c>
      <c r="H798" s="361" t="s">
        <v>1414</v>
      </c>
      <c r="I798" s="361" t="s">
        <v>1379</v>
      </c>
      <c r="J798" s="275">
        <v>0.02</v>
      </c>
      <c r="K798" s="361" t="s">
        <v>22</v>
      </c>
      <c r="L798" s="361" t="s">
        <v>1392</v>
      </c>
      <c r="M798" s="370">
        <v>2010</v>
      </c>
      <c r="N798" s="207">
        <v>43903</v>
      </c>
      <c r="O798" s="361" t="s">
        <v>1537</v>
      </c>
    </row>
    <row r="799" spans="1:15" ht="27.75" hidden="1" customHeight="1" x14ac:dyDescent="0.25">
      <c r="A799" s="203" t="s">
        <v>58</v>
      </c>
      <c r="B799" s="203" t="s">
        <v>508</v>
      </c>
      <c r="C799" s="203" t="s">
        <v>1535</v>
      </c>
      <c r="D799" s="203" t="s">
        <v>1651</v>
      </c>
      <c r="E799" s="203" t="s">
        <v>1652</v>
      </c>
      <c r="F799" s="203" t="s">
        <v>505</v>
      </c>
      <c r="G799" s="257">
        <v>21</v>
      </c>
      <c r="H799" s="361" t="s">
        <v>1414</v>
      </c>
      <c r="I799" s="361" t="s">
        <v>1382</v>
      </c>
      <c r="J799" s="275">
        <v>0.02</v>
      </c>
      <c r="K799" s="361" t="s">
        <v>22</v>
      </c>
      <c r="L799" s="361" t="s">
        <v>1392</v>
      </c>
      <c r="M799" s="370">
        <v>2010</v>
      </c>
      <c r="N799" s="207">
        <v>43903</v>
      </c>
      <c r="O799" s="361" t="s">
        <v>1537</v>
      </c>
    </row>
    <row r="800" spans="1:15" ht="27.75" hidden="1" customHeight="1" x14ac:dyDescent="0.25">
      <c r="A800" s="203" t="s">
        <v>58</v>
      </c>
      <c r="B800" s="203" t="s">
        <v>508</v>
      </c>
      <c r="C800" s="203" t="s">
        <v>1535</v>
      </c>
      <c r="D800" s="203" t="s">
        <v>1651</v>
      </c>
      <c r="E800" s="203" t="s">
        <v>1652</v>
      </c>
      <c r="F800" s="203" t="s">
        <v>505</v>
      </c>
      <c r="G800" s="257">
        <v>5.8</v>
      </c>
      <c r="H800" s="361" t="s">
        <v>1414</v>
      </c>
      <c r="I800" s="361" t="s">
        <v>1383</v>
      </c>
      <c r="J800" s="275">
        <v>0.02</v>
      </c>
      <c r="K800" s="361" t="s">
        <v>22</v>
      </c>
      <c r="L800" s="361" t="s">
        <v>1392</v>
      </c>
      <c r="M800" s="370">
        <v>2010</v>
      </c>
      <c r="N800" s="207">
        <v>43903</v>
      </c>
      <c r="O800" s="361" t="s">
        <v>1537</v>
      </c>
    </row>
    <row r="801" spans="1:15" ht="27.75" hidden="1" customHeight="1" x14ac:dyDescent="0.25">
      <c r="A801" s="203" t="s">
        <v>58</v>
      </c>
      <c r="B801" s="203" t="s">
        <v>508</v>
      </c>
      <c r="C801" s="203" t="s">
        <v>1535</v>
      </c>
      <c r="D801" s="203" t="s">
        <v>1651</v>
      </c>
      <c r="E801" s="203" t="s">
        <v>1652</v>
      </c>
      <c r="F801" s="203" t="s">
        <v>505</v>
      </c>
      <c r="G801" s="257">
        <v>2.8</v>
      </c>
      <c r="H801" s="361" t="s">
        <v>1414</v>
      </c>
      <c r="I801" s="361" t="s">
        <v>1384</v>
      </c>
      <c r="J801" s="275">
        <v>0.02</v>
      </c>
      <c r="K801" s="361" t="s">
        <v>22</v>
      </c>
      <c r="L801" s="361" t="s">
        <v>1392</v>
      </c>
      <c r="M801" s="370">
        <v>2010</v>
      </c>
      <c r="N801" s="207">
        <v>43903</v>
      </c>
      <c r="O801" s="361" t="s">
        <v>1537</v>
      </c>
    </row>
    <row r="802" spans="1:15" ht="27.75" hidden="1" customHeight="1" x14ac:dyDescent="0.25">
      <c r="A802" s="203" t="s">
        <v>58</v>
      </c>
      <c r="B802" s="203" t="s">
        <v>508</v>
      </c>
      <c r="C802" s="203" t="s">
        <v>1535</v>
      </c>
      <c r="D802" s="203" t="s">
        <v>1651</v>
      </c>
      <c r="E802" s="203" t="s">
        <v>1652</v>
      </c>
      <c r="F802" s="203" t="s">
        <v>505</v>
      </c>
      <c r="G802" s="257">
        <v>6.4000000000000001E-2</v>
      </c>
      <c r="H802" s="361" t="s">
        <v>1414</v>
      </c>
      <c r="I802" s="361" t="s">
        <v>1385</v>
      </c>
      <c r="J802" s="275">
        <v>0.02</v>
      </c>
      <c r="K802" s="361" t="s">
        <v>22</v>
      </c>
      <c r="L802" s="361" t="s">
        <v>1392</v>
      </c>
      <c r="M802" s="370">
        <v>2010</v>
      </c>
      <c r="N802" s="207">
        <v>43903</v>
      </c>
      <c r="O802" s="361" t="s">
        <v>1537</v>
      </c>
    </row>
    <row r="803" spans="1:15" ht="27.75" hidden="1" customHeight="1" x14ac:dyDescent="0.25">
      <c r="A803" s="203" t="s">
        <v>58</v>
      </c>
      <c r="B803" s="203" t="s">
        <v>508</v>
      </c>
      <c r="C803" s="203" t="s">
        <v>1535</v>
      </c>
      <c r="D803" s="203" t="s">
        <v>1651</v>
      </c>
      <c r="E803" s="203" t="s">
        <v>1652</v>
      </c>
      <c r="F803" s="203" t="s">
        <v>505</v>
      </c>
      <c r="G803" s="257">
        <v>2.4</v>
      </c>
      <c r="H803" s="361" t="s">
        <v>1390</v>
      </c>
      <c r="I803" s="361" t="s">
        <v>1379</v>
      </c>
      <c r="J803" s="275">
        <v>0.66</v>
      </c>
      <c r="K803" s="361" t="s">
        <v>1391</v>
      </c>
      <c r="L803" s="361" t="s">
        <v>1392</v>
      </c>
      <c r="M803" s="370">
        <v>2011</v>
      </c>
      <c r="N803" s="207">
        <v>43903</v>
      </c>
      <c r="O803" s="361" t="s">
        <v>1537</v>
      </c>
    </row>
    <row r="804" spans="1:15" ht="27.75" hidden="1" customHeight="1" x14ac:dyDescent="0.25">
      <c r="A804" s="203" t="s">
        <v>58</v>
      </c>
      <c r="B804" s="203" t="s">
        <v>508</v>
      </c>
      <c r="C804" s="203" t="s">
        <v>1535</v>
      </c>
      <c r="D804" s="203" t="s">
        <v>1651</v>
      </c>
      <c r="E804" s="203" t="s">
        <v>1652</v>
      </c>
      <c r="F804" s="203" t="s">
        <v>505</v>
      </c>
      <c r="G804" s="257">
        <v>0.61</v>
      </c>
      <c r="H804" s="361" t="s">
        <v>1390</v>
      </c>
      <c r="I804" s="361" t="s">
        <v>1382</v>
      </c>
      <c r="J804" s="275">
        <v>0.66</v>
      </c>
      <c r="K804" s="361" t="s">
        <v>1391</v>
      </c>
      <c r="L804" s="361" t="s">
        <v>1392</v>
      </c>
      <c r="M804" s="370">
        <v>2011</v>
      </c>
      <c r="N804" s="207">
        <v>43903</v>
      </c>
      <c r="O804" s="361" t="s">
        <v>1537</v>
      </c>
    </row>
    <row r="805" spans="1:15" ht="27.75" hidden="1" customHeight="1" x14ac:dyDescent="0.25">
      <c r="A805" s="203" t="s">
        <v>58</v>
      </c>
      <c r="B805" s="203" t="s">
        <v>508</v>
      </c>
      <c r="C805" s="203" t="s">
        <v>1535</v>
      </c>
      <c r="D805" s="203" t="s">
        <v>1651</v>
      </c>
      <c r="E805" s="203" t="s">
        <v>1652</v>
      </c>
      <c r="F805" s="203" t="s">
        <v>505</v>
      </c>
      <c r="G805" s="257">
        <v>0.24</v>
      </c>
      <c r="H805" s="361" t="s">
        <v>1390</v>
      </c>
      <c r="I805" s="361" t="s">
        <v>1383</v>
      </c>
      <c r="J805" s="275">
        <v>0.66</v>
      </c>
      <c r="K805" s="361" t="s">
        <v>1391</v>
      </c>
      <c r="L805" s="361" t="s">
        <v>1392</v>
      </c>
      <c r="M805" s="370">
        <v>2011</v>
      </c>
      <c r="N805" s="207">
        <v>43903</v>
      </c>
      <c r="O805" s="361" t="s">
        <v>1537</v>
      </c>
    </row>
    <row r="806" spans="1:15" ht="27.75" hidden="1" customHeight="1" x14ac:dyDescent="0.25">
      <c r="A806" s="203" t="s">
        <v>58</v>
      </c>
      <c r="B806" s="203" t="s">
        <v>508</v>
      </c>
      <c r="C806" s="203" t="s">
        <v>1535</v>
      </c>
      <c r="D806" s="203" t="s">
        <v>1651</v>
      </c>
      <c r="E806" s="203" t="s">
        <v>1652</v>
      </c>
      <c r="F806" s="203" t="s">
        <v>505</v>
      </c>
      <c r="G806" s="257">
        <v>9.7000000000000003E-2</v>
      </c>
      <c r="H806" s="361" t="s">
        <v>1390</v>
      </c>
      <c r="I806" s="361" t="s">
        <v>1384</v>
      </c>
      <c r="J806" s="275">
        <v>0.66</v>
      </c>
      <c r="K806" s="361" t="s">
        <v>1391</v>
      </c>
      <c r="L806" s="361" t="s">
        <v>1392</v>
      </c>
      <c r="M806" s="370">
        <v>2011</v>
      </c>
      <c r="N806" s="207">
        <v>43903</v>
      </c>
      <c r="O806" s="361" t="s">
        <v>1537</v>
      </c>
    </row>
    <row r="807" spans="1:15" ht="27.75" hidden="1" customHeight="1" x14ac:dyDescent="0.25">
      <c r="A807" s="203" t="s">
        <v>58</v>
      </c>
      <c r="B807" s="203" t="s">
        <v>508</v>
      </c>
      <c r="C807" s="203" t="s">
        <v>1535</v>
      </c>
      <c r="D807" s="203" t="s">
        <v>1651</v>
      </c>
      <c r="E807" s="203" t="s">
        <v>1652</v>
      </c>
      <c r="F807" s="203" t="s">
        <v>505</v>
      </c>
      <c r="G807" s="257">
        <v>3.2000000000000001E-2</v>
      </c>
      <c r="H807" s="361" t="s">
        <v>1390</v>
      </c>
      <c r="I807" s="361" t="s">
        <v>1385</v>
      </c>
      <c r="J807" s="275">
        <v>0.66</v>
      </c>
      <c r="K807" s="361" t="s">
        <v>1391</v>
      </c>
      <c r="L807" s="361" t="s">
        <v>1392</v>
      </c>
      <c r="M807" s="370">
        <v>2011</v>
      </c>
      <c r="N807" s="207">
        <v>43903</v>
      </c>
      <c r="O807" s="361" t="s">
        <v>1537</v>
      </c>
    </row>
    <row r="808" spans="1:15" ht="27.75" hidden="1" customHeight="1" x14ac:dyDescent="0.25">
      <c r="A808" s="203" t="s">
        <v>58</v>
      </c>
      <c r="B808" s="203" t="s">
        <v>508</v>
      </c>
      <c r="C808" s="203" t="s">
        <v>1535</v>
      </c>
      <c r="D808" s="203" t="s">
        <v>1629</v>
      </c>
      <c r="E808" s="203" t="s">
        <v>57</v>
      </c>
      <c r="F808" s="203" t="s">
        <v>505</v>
      </c>
      <c r="G808" s="257">
        <v>0.12</v>
      </c>
      <c r="H808" s="361" t="s">
        <v>1414</v>
      </c>
      <c r="I808" s="361" t="s">
        <v>1407</v>
      </c>
      <c r="J808" s="360">
        <v>0</v>
      </c>
      <c r="K808" s="361" t="s">
        <v>1113</v>
      </c>
      <c r="L808" s="361" t="s">
        <v>1392</v>
      </c>
      <c r="M808" s="370">
        <v>2010</v>
      </c>
      <c r="N808" s="207">
        <v>43903</v>
      </c>
      <c r="O808" s="361"/>
    </row>
    <row r="809" spans="1:15" ht="27.75" hidden="1" customHeight="1" x14ac:dyDescent="0.25">
      <c r="A809" s="203" t="s">
        <v>58</v>
      </c>
      <c r="B809" s="203" t="s">
        <v>508</v>
      </c>
      <c r="C809" s="203" t="s">
        <v>1535</v>
      </c>
      <c r="D809" s="203" t="s">
        <v>1632</v>
      </c>
      <c r="E809" s="203" t="s">
        <v>1633</v>
      </c>
      <c r="F809" s="203" t="s">
        <v>505</v>
      </c>
      <c r="G809" s="257">
        <v>7.0999999999999994E-2</v>
      </c>
      <c r="H809" s="361" t="s">
        <v>1390</v>
      </c>
      <c r="I809" s="361" t="s">
        <v>1379</v>
      </c>
      <c r="J809" s="275">
        <v>0.26</v>
      </c>
      <c r="K809" s="361" t="s">
        <v>1391</v>
      </c>
      <c r="L809" s="361" t="s">
        <v>1392</v>
      </c>
      <c r="M809" s="370">
        <v>2009</v>
      </c>
      <c r="N809" s="207">
        <v>43903</v>
      </c>
      <c r="O809" s="361" t="s">
        <v>1537</v>
      </c>
    </row>
    <row r="810" spans="1:15" ht="27.75" hidden="1" customHeight="1" x14ac:dyDescent="0.25">
      <c r="A810" s="203" t="s">
        <v>58</v>
      </c>
      <c r="B810" s="203" t="s">
        <v>508</v>
      </c>
      <c r="C810" s="203" t="s">
        <v>1535</v>
      </c>
      <c r="D810" s="203" t="s">
        <v>1632</v>
      </c>
      <c r="E810" s="203" t="s">
        <v>1633</v>
      </c>
      <c r="F810" s="203" t="s">
        <v>505</v>
      </c>
      <c r="G810" s="257">
        <v>0.1</v>
      </c>
      <c r="H810" s="361" t="s">
        <v>1390</v>
      </c>
      <c r="I810" s="361" t="s">
        <v>1382</v>
      </c>
      <c r="J810" s="275">
        <v>0.26</v>
      </c>
      <c r="K810" s="361" t="s">
        <v>1391</v>
      </c>
      <c r="L810" s="361" t="s">
        <v>1392</v>
      </c>
      <c r="M810" s="370">
        <v>2009</v>
      </c>
      <c r="N810" s="207">
        <v>43903</v>
      </c>
      <c r="O810" s="361" t="s">
        <v>1537</v>
      </c>
    </row>
    <row r="811" spans="1:15" ht="27.75" hidden="1" customHeight="1" x14ac:dyDescent="0.25">
      <c r="A811" s="203" t="s">
        <v>58</v>
      </c>
      <c r="B811" s="203" t="s">
        <v>508</v>
      </c>
      <c r="C811" s="203" t="s">
        <v>1535</v>
      </c>
      <c r="D811" s="203" t="s">
        <v>1632</v>
      </c>
      <c r="E811" s="203" t="s">
        <v>1633</v>
      </c>
      <c r="F811" s="203" t="s">
        <v>505</v>
      </c>
      <c r="G811" s="257">
        <v>4.2999999999999997E-2</v>
      </c>
      <c r="H811" s="361" t="s">
        <v>1390</v>
      </c>
      <c r="I811" s="361" t="s">
        <v>1383</v>
      </c>
      <c r="J811" s="275">
        <v>0.26</v>
      </c>
      <c r="K811" s="361" t="s">
        <v>1391</v>
      </c>
      <c r="L811" s="361" t="s">
        <v>1392</v>
      </c>
      <c r="M811" s="370">
        <v>2009</v>
      </c>
      <c r="N811" s="207">
        <v>43903</v>
      </c>
      <c r="O811" s="361" t="s">
        <v>1537</v>
      </c>
    </row>
    <row r="812" spans="1:15" ht="27.75" hidden="1" customHeight="1" x14ac:dyDescent="0.25">
      <c r="A812" s="203" t="s">
        <v>58</v>
      </c>
      <c r="B812" s="203" t="s">
        <v>508</v>
      </c>
      <c r="C812" s="203" t="s">
        <v>1535</v>
      </c>
      <c r="D812" s="203" t="s">
        <v>1632</v>
      </c>
      <c r="E812" s="203" t="s">
        <v>1633</v>
      </c>
      <c r="F812" s="203" t="s">
        <v>505</v>
      </c>
      <c r="G812" s="257">
        <v>2.1000000000000001E-2</v>
      </c>
      <c r="H812" s="361" t="s">
        <v>1390</v>
      </c>
      <c r="I812" s="361" t="s">
        <v>1384</v>
      </c>
      <c r="J812" s="275">
        <v>0.26</v>
      </c>
      <c r="K812" s="361" t="s">
        <v>1391</v>
      </c>
      <c r="L812" s="361" t="s">
        <v>1392</v>
      </c>
      <c r="M812" s="370">
        <v>2009</v>
      </c>
      <c r="N812" s="207">
        <v>43903</v>
      </c>
      <c r="O812" s="361" t="s">
        <v>1537</v>
      </c>
    </row>
    <row r="813" spans="1:15" ht="27.75" hidden="1" customHeight="1" x14ac:dyDescent="0.25">
      <c r="A813" s="203" t="s">
        <v>58</v>
      </c>
      <c r="B813" s="203" t="s">
        <v>508</v>
      </c>
      <c r="C813" s="203" t="s">
        <v>1535</v>
      </c>
      <c r="D813" s="203" t="s">
        <v>1632</v>
      </c>
      <c r="E813" s="203" t="s">
        <v>1633</v>
      </c>
      <c r="F813" s="203" t="s">
        <v>505</v>
      </c>
      <c r="G813" s="257">
        <v>9.9000000000000008E-3</v>
      </c>
      <c r="H813" s="361" t="s">
        <v>1390</v>
      </c>
      <c r="I813" s="361" t="s">
        <v>1385</v>
      </c>
      <c r="J813" s="275">
        <v>0.26</v>
      </c>
      <c r="K813" s="361" t="s">
        <v>1391</v>
      </c>
      <c r="L813" s="361" t="s">
        <v>1392</v>
      </c>
      <c r="M813" s="370">
        <v>2009</v>
      </c>
      <c r="N813" s="207">
        <v>43903</v>
      </c>
      <c r="O813" s="361" t="s">
        <v>1537</v>
      </c>
    </row>
    <row r="814" spans="1:15" ht="27.75" hidden="1" customHeight="1" x14ac:dyDescent="0.25">
      <c r="A814" s="203" t="s">
        <v>58</v>
      </c>
      <c r="B814" s="202" t="s">
        <v>508</v>
      </c>
      <c r="C814" s="203" t="s">
        <v>1653</v>
      </c>
      <c r="D814" s="202" t="s">
        <v>1654</v>
      </c>
      <c r="E814" s="202" t="s">
        <v>1655</v>
      </c>
      <c r="F814" s="202" t="s">
        <v>505</v>
      </c>
      <c r="G814" s="253">
        <v>4.5999999999999996</v>
      </c>
      <c r="H814" s="361" t="s">
        <v>1433</v>
      </c>
      <c r="I814" s="359" t="s">
        <v>1407</v>
      </c>
      <c r="J814" s="358" t="s">
        <v>1380</v>
      </c>
      <c r="K814" s="359" t="s">
        <v>1113</v>
      </c>
      <c r="L814" s="359" t="s">
        <v>1408</v>
      </c>
      <c r="M814" s="370">
        <v>2003</v>
      </c>
      <c r="N814" s="205">
        <v>40658</v>
      </c>
      <c r="O814" s="203"/>
    </row>
    <row r="815" spans="1:15" ht="27.75" hidden="1" customHeight="1" x14ac:dyDescent="0.25">
      <c r="A815" s="203" t="s">
        <v>58</v>
      </c>
      <c r="B815" s="202" t="s">
        <v>508</v>
      </c>
      <c r="C815" s="203" t="s">
        <v>1653</v>
      </c>
      <c r="D815" s="202" t="s">
        <v>1654</v>
      </c>
      <c r="E815" s="202" t="s">
        <v>1655</v>
      </c>
      <c r="F815" s="202" t="s">
        <v>505</v>
      </c>
      <c r="G815" s="253">
        <v>1.26E-2</v>
      </c>
      <c r="H815" s="361" t="s">
        <v>1414</v>
      </c>
      <c r="I815" s="359" t="s">
        <v>1407</v>
      </c>
      <c r="J815" s="358" t="s">
        <v>1380</v>
      </c>
      <c r="K815" s="359" t="s">
        <v>1113</v>
      </c>
      <c r="L815" s="359" t="s">
        <v>1392</v>
      </c>
      <c r="M815" s="370">
        <v>2003</v>
      </c>
      <c r="N815" s="205">
        <v>40658</v>
      </c>
      <c r="O815" s="203"/>
    </row>
    <row r="816" spans="1:15" ht="27.75" hidden="1" customHeight="1" x14ac:dyDescent="0.25">
      <c r="A816" s="203" t="s">
        <v>58</v>
      </c>
      <c r="B816" s="202" t="s">
        <v>508</v>
      </c>
      <c r="C816" s="203" t="s">
        <v>1653</v>
      </c>
      <c r="D816" s="202" t="s">
        <v>1656</v>
      </c>
      <c r="E816" s="202" t="s">
        <v>1657</v>
      </c>
      <c r="F816" s="202" t="s">
        <v>505</v>
      </c>
      <c r="G816" s="253">
        <v>1.23</v>
      </c>
      <c r="H816" s="361" t="s">
        <v>1433</v>
      </c>
      <c r="I816" s="359" t="s">
        <v>1407</v>
      </c>
      <c r="J816" s="358" t="s">
        <v>1380</v>
      </c>
      <c r="K816" s="359" t="s">
        <v>1113</v>
      </c>
      <c r="L816" s="359" t="s">
        <v>1408</v>
      </c>
      <c r="M816" s="370">
        <v>2003</v>
      </c>
      <c r="N816" s="205">
        <v>40658</v>
      </c>
      <c r="O816" s="203"/>
    </row>
    <row r="817" spans="1:15" ht="27.75" hidden="1" customHeight="1" x14ac:dyDescent="0.25">
      <c r="A817" s="203" t="s">
        <v>58</v>
      </c>
      <c r="B817" s="202" t="s">
        <v>508</v>
      </c>
      <c r="C817" s="203" t="s">
        <v>1653</v>
      </c>
      <c r="D817" s="202" t="s">
        <v>1656</v>
      </c>
      <c r="E817" s="202" t="s">
        <v>1657</v>
      </c>
      <c r="F817" s="202" t="s">
        <v>505</v>
      </c>
      <c r="G817" s="253">
        <v>3.3700000000000002E-3</v>
      </c>
      <c r="H817" s="361" t="s">
        <v>1414</v>
      </c>
      <c r="I817" s="359" t="s">
        <v>1407</v>
      </c>
      <c r="J817" s="358" t="s">
        <v>1380</v>
      </c>
      <c r="K817" s="359" t="s">
        <v>1113</v>
      </c>
      <c r="L817" s="359" t="s">
        <v>1392</v>
      </c>
      <c r="M817" s="370">
        <v>2003</v>
      </c>
      <c r="N817" s="205">
        <v>40658</v>
      </c>
      <c r="O817" s="203"/>
    </row>
    <row r="818" spans="1:15" ht="27.75" hidden="1" customHeight="1" x14ac:dyDescent="0.25">
      <c r="A818" s="203" t="s">
        <v>58</v>
      </c>
      <c r="B818" s="202" t="s">
        <v>508</v>
      </c>
      <c r="C818" s="203" t="s">
        <v>1403</v>
      </c>
      <c r="D818" s="202" t="s">
        <v>1404</v>
      </c>
      <c r="E818" s="202" t="s">
        <v>1405</v>
      </c>
      <c r="F818" s="202" t="s">
        <v>475</v>
      </c>
      <c r="G818" s="253">
        <v>154</v>
      </c>
      <c r="H818" s="361" t="s">
        <v>1406</v>
      </c>
      <c r="I818" s="359" t="s">
        <v>1407</v>
      </c>
      <c r="J818" s="359" t="s">
        <v>1380</v>
      </c>
      <c r="K818" s="359" t="s">
        <v>22</v>
      </c>
      <c r="L818" s="359" t="s">
        <v>1408</v>
      </c>
      <c r="M818" s="368" t="s">
        <v>1407</v>
      </c>
      <c r="N818" s="205">
        <v>42486</v>
      </c>
      <c r="O818" s="203"/>
    </row>
    <row r="819" spans="1:15" ht="27.75" hidden="1" customHeight="1" x14ac:dyDescent="0.25">
      <c r="A819" s="203" t="s">
        <v>58</v>
      </c>
      <c r="B819" s="202" t="s">
        <v>508</v>
      </c>
      <c r="C819" s="203" t="s">
        <v>1461</v>
      </c>
      <c r="D819" s="202" t="s">
        <v>1658</v>
      </c>
      <c r="E819" s="202" t="s">
        <v>1659</v>
      </c>
      <c r="F819" s="202" t="s">
        <v>475</v>
      </c>
      <c r="G819" s="254">
        <v>28679140</v>
      </c>
      <c r="H819" s="361" t="s">
        <v>1433</v>
      </c>
      <c r="I819" s="359" t="s">
        <v>1407</v>
      </c>
      <c r="J819" s="359" t="s">
        <v>1380</v>
      </c>
      <c r="K819" s="359" t="s">
        <v>8</v>
      </c>
      <c r="L819" s="359" t="s">
        <v>1408</v>
      </c>
      <c r="M819" s="368" t="s">
        <v>1407</v>
      </c>
      <c r="N819" s="205">
        <v>42530</v>
      </c>
      <c r="O819" s="203"/>
    </row>
    <row r="820" spans="1:15" ht="27.75" hidden="1" customHeight="1" x14ac:dyDescent="0.25">
      <c r="A820" s="203" t="s">
        <v>58</v>
      </c>
      <c r="B820" s="202" t="s">
        <v>508</v>
      </c>
      <c r="C820" s="203" t="s">
        <v>1461</v>
      </c>
      <c r="D820" s="202" t="s">
        <v>1658</v>
      </c>
      <c r="E820" s="202" t="s">
        <v>1659</v>
      </c>
      <c r="F820" s="202" t="s">
        <v>475</v>
      </c>
      <c r="G820" s="254">
        <v>189928</v>
      </c>
      <c r="H820" s="361" t="s">
        <v>1414</v>
      </c>
      <c r="I820" s="359" t="s">
        <v>1407</v>
      </c>
      <c r="J820" s="359" t="s">
        <v>1380</v>
      </c>
      <c r="K820" s="359" t="s">
        <v>8</v>
      </c>
      <c r="L820" s="359" t="s">
        <v>1392</v>
      </c>
      <c r="M820" s="368" t="s">
        <v>1407</v>
      </c>
      <c r="N820" s="205">
        <v>42530</v>
      </c>
      <c r="O820" s="203"/>
    </row>
    <row r="821" spans="1:15" ht="27.75" hidden="1" customHeight="1" x14ac:dyDescent="0.25">
      <c r="A821" s="203" t="s">
        <v>58</v>
      </c>
      <c r="B821" s="202" t="s">
        <v>508</v>
      </c>
      <c r="C821" s="203" t="s">
        <v>1660</v>
      </c>
      <c r="D821" s="202" t="s">
        <v>1661</v>
      </c>
      <c r="E821" s="202" t="s">
        <v>1662</v>
      </c>
      <c r="F821" s="202" t="s">
        <v>505</v>
      </c>
      <c r="G821" s="253">
        <v>0.11</v>
      </c>
      <c r="H821" s="361" t="s">
        <v>1433</v>
      </c>
      <c r="I821" s="359" t="s">
        <v>1407</v>
      </c>
      <c r="J821" s="358">
        <v>0</v>
      </c>
      <c r="K821" s="359" t="s">
        <v>1113</v>
      </c>
      <c r="L821" s="359" t="s">
        <v>1408</v>
      </c>
      <c r="M821" s="368">
        <v>2008</v>
      </c>
      <c r="N821" s="207" t="s">
        <v>1663</v>
      </c>
      <c r="O821" s="203"/>
    </row>
    <row r="822" spans="1:15" ht="27.75" hidden="1" customHeight="1" x14ac:dyDescent="0.25">
      <c r="A822" s="203" t="s">
        <v>58</v>
      </c>
      <c r="B822" s="202" t="s">
        <v>508</v>
      </c>
      <c r="C822" s="203" t="s">
        <v>1660</v>
      </c>
      <c r="D822" s="202" t="s">
        <v>1661</v>
      </c>
      <c r="E822" s="202" t="s">
        <v>1662</v>
      </c>
      <c r="F822" s="202" t="s">
        <v>505</v>
      </c>
      <c r="G822" s="253">
        <v>3.1E-4</v>
      </c>
      <c r="H822" s="361" t="s">
        <v>1414</v>
      </c>
      <c r="I822" s="359" t="s">
        <v>1407</v>
      </c>
      <c r="J822" s="358">
        <v>0</v>
      </c>
      <c r="K822" s="359" t="s">
        <v>1113</v>
      </c>
      <c r="L822" s="359" t="s">
        <v>1392</v>
      </c>
      <c r="M822" s="368">
        <v>2008</v>
      </c>
      <c r="N822" s="207" t="s">
        <v>1663</v>
      </c>
      <c r="O822" s="203"/>
    </row>
    <row r="823" spans="1:15" ht="27.75" hidden="1" customHeight="1" x14ac:dyDescent="0.25">
      <c r="A823" s="203" t="s">
        <v>58</v>
      </c>
      <c r="B823" s="202" t="s">
        <v>508</v>
      </c>
      <c r="C823" s="203" t="s">
        <v>1660</v>
      </c>
      <c r="D823" s="202" t="s">
        <v>1664</v>
      </c>
      <c r="E823" s="202" t="s">
        <v>1665</v>
      </c>
      <c r="F823" s="202" t="s">
        <v>505</v>
      </c>
      <c r="G823" s="253">
        <v>1.36</v>
      </c>
      <c r="H823" s="361" t="s">
        <v>1433</v>
      </c>
      <c r="I823" s="359" t="s">
        <v>1407</v>
      </c>
      <c r="J823" s="358">
        <v>0</v>
      </c>
      <c r="K823" s="359" t="s">
        <v>1113</v>
      </c>
      <c r="L823" s="359" t="s">
        <v>1408</v>
      </c>
      <c r="M823" s="368">
        <v>2010</v>
      </c>
      <c r="N823" s="207" t="s">
        <v>1663</v>
      </c>
      <c r="O823" s="203"/>
    </row>
    <row r="824" spans="1:15" ht="27.75" hidden="1" customHeight="1" x14ac:dyDescent="0.25">
      <c r="A824" s="203" t="s">
        <v>58</v>
      </c>
      <c r="B824" s="202" t="s">
        <v>508</v>
      </c>
      <c r="C824" s="203" t="s">
        <v>1660</v>
      </c>
      <c r="D824" s="202" t="s">
        <v>1664</v>
      </c>
      <c r="E824" s="202" t="s">
        <v>1665</v>
      </c>
      <c r="F824" s="202" t="s">
        <v>505</v>
      </c>
      <c r="G824" s="253">
        <v>3.7100000000000002E-3</v>
      </c>
      <c r="H824" s="361" t="s">
        <v>1414</v>
      </c>
      <c r="I824" s="359" t="s">
        <v>1407</v>
      </c>
      <c r="J824" s="358">
        <v>0</v>
      </c>
      <c r="K824" s="359" t="s">
        <v>1113</v>
      </c>
      <c r="L824" s="359" t="s">
        <v>1392</v>
      </c>
      <c r="M824" s="368">
        <v>2010</v>
      </c>
      <c r="N824" s="207" t="s">
        <v>1663</v>
      </c>
      <c r="O824" s="203"/>
    </row>
    <row r="825" spans="1:15" ht="27.75" hidden="1" customHeight="1" x14ac:dyDescent="0.25">
      <c r="A825" s="129" t="s">
        <v>58</v>
      </c>
      <c r="B825" s="269" t="s">
        <v>508</v>
      </c>
      <c r="C825" s="226" t="s">
        <v>2568</v>
      </c>
      <c r="D825" s="269" t="s">
        <v>641</v>
      </c>
      <c r="E825" s="372" t="s">
        <v>1557</v>
      </c>
      <c r="F825" s="269" t="s">
        <v>475</v>
      </c>
      <c r="G825" s="373">
        <v>119.2</v>
      </c>
      <c r="H825" s="225" t="s">
        <v>488</v>
      </c>
      <c r="I825" s="269" t="s">
        <v>1379</v>
      </c>
      <c r="J825" s="374">
        <v>0</v>
      </c>
      <c r="K825" s="269" t="s">
        <v>22</v>
      </c>
      <c r="L825" s="269" t="s">
        <v>1392</v>
      </c>
      <c r="M825" s="369">
        <v>2010</v>
      </c>
      <c r="N825" s="375">
        <v>43873</v>
      </c>
      <c r="O825" s="226" t="s">
        <v>2569</v>
      </c>
    </row>
    <row r="826" spans="1:15" ht="27.75" hidden="1" customHeight="1" x14ac:dyDescent="0.25">
      <c r="A826" s="129" t="s">
        <v>58</v>
      </c>
      <c r="B826" s="269" t="s">
        <v>508</v>
      </c>
      <c r="C826" s="226" t="s">
        <v>2568</v>
      </c>
      <c r="D826" s="269" t="s">
        <v>641</v>
      </c>
      <c r="E826" s="372" t="s">
        <v>1557</v>
      </c>
      <c r="F826" s="269" t="s">
        <v>475</v>
      </c>
      <c r="G826" s="373">
        <v>44.21</v>
      </c>
      <c r="H826" s="225" t="s">
        <v>488</v>
      </c>
      <c r="I826" s="269" t="s">
        <v>1382</v>
      </c>
      <c r="J826" s="374">
        <v>0</v>
      </c>
      <c r="K826" s="269" t="s">
        <v>22</v>
      </c>
      <c r="L826" s="269" t="s">
        <v>1392</v>
      </c>
      <c r="M826" s="369">
        <v>2010</v>
      </c>
      <c r="N826" s="375">
        <v>43873</v>
      </c>
      <c r="O826" s="226" t="s">
        <v>2569</v>
      </c>
    </row>
    <row r="827" spans="1:15" ht="27.75" hidden="1" customHeight="1" x14ac:dyDescent="0.25">
      <c r="A827" s="129" t="s">
        <v>58</v>
      </c>
      <c r="B827" s="269" t="s">
        <v>508</v>
      </c>
      <c r="C827" s="226" t="s">
        <v>2568</v>
      </c>
      <c r="D827" s="269" t="s">
        <v>641</v>
      </c>
      <c r="E827" s="372" t="s">
        <v>1557</v>
      </c>
      <c r="F827" s="269" t="s">
        <v>475</v>
      </c>
      <c r="G827" s="373">
        <v>17.829999999999998</v>
      </c>
      <c r="H827" s="225" t="s">
        <v>488</v>
      </c>
      <c r="I827" s="269" t="s">
        <v>1383</v>
      </c>
      <c r="J827" s="374">
        <v>0</v>
      </c>
      <c r="K827" s="269" t="s">
        <v>22</v>
      </c>
      <c r="L827" s="269" t="s">
        <v>1392</v>
      </c>
      <c r="M827" s="369">
        <v>2010</v>
      </c>
      <c r="N827" s="375">
        <v>43873</v>
      </c>
      <c r="O827" s="226" t="s">
        <v>2569</v>
      </c>
    </row>
    <row r="828" spans="1:15" ht="27.75" hidden="1" customHeight="1" x14ac:dyDescent="0.25">
      <c r="A828" s="129" t="s">
        <v>58</v>
      </c>
      <c r="B828" s="269" t="s">
        <v>508</v>
      </c>
      <c r="C828" s="226" t="s">
        <v>2568</v>
      </c>
      <c r="D828" s="269" t="s">
        <v>641</v>
      </c>
      <c r="E828" s="372" t="s">
        <v>1557</v>
      </c>
      <c r="F828" s="269" t="s">
        <v>475</v>
      </c>
      <c r="G828" s="373">
        <v>8.1199999999999992</v>
      </c>
      <c r="H828" s="225" t="s">
        <v>488</v>
      </c>
      <c r="I828" s="372" t="s">
        <v>1384</v>
      </c>
      <c r="J828" s="374">
        <v>0</v>
      </c>
      <c r="K828" s="269" t="s">
        <v>22</v>
      </c>
      <c r="L828" s="269" t="s">
        <v>1392</v>
      </c>
      <c r="M828" s="369">
        <v>2010</v>
      </c>
      <c r="N828" s="375">
        <v>43873</v>
      </c>
      <c r="O828" s="226" t="s">
        <v>2569</v>
      </c>
    </row>
    <row r="829" spans="1:15" ht="27.75" hidden="1" customHeight="1" x14ac:dyDescent="0.25">
      <c r="A829" s="129" t="s">
        <v>58</v>
      </c>
      <c r="B829" s="269" t="s">
        <v>508</v>
      </c>
      <c r="C829" s="226" t="s">
        <v>2568</v>
      </c>
      <c r="D829" s="269" t="s">
        <v>641</v>
      </c>
      <c r="E829" s="372" t="s">
        <v>1557</v>
      </c>
      <c r="F829" s="269" t="s">
        <v>475</v>
      </c>
      <c r="G829" s="373">
        <v>3.9</v>
      </c>
      <c r="H829" s="225" t="s">
        <v>488</v>
      </c>
      <c r="I829" s="372" t="s">
        <v>1385</v>
      </c>
      <c r="J829" s="374">
        <v>0</v>
      </c>
      <c r="K829" s="269" t="s">
        <v>22</v>
      </c>
      <c r="L829" s="269" t="s">
        <v>1392</v>
      </c>
      <c r="M829" s="369">
        <v>2010</v>
      </c>
      <c r="N829" s="375">
        <v>43873</v>
      </c>
      <c r="O829" s="226" t="s">
        <v>2569</v>
      </c>
    </row>
    <row r="830" spans="1:15" ht="27.75" hidden="1" customHeight="1" x14ac:dyDescent="0.25">
      <c r="A830" s="129" t="s">
        <v>58</v>
      </c>
      <c r="B830" s="269" t="s">
        <v>508</v>
      </c>
      <c r="C830" s="226" t="s">
        <v>2568</v>
      </c>
      <c r="D830" s="269" t="s">
        <v>643</v>
      </c>
      <c r="E830" s="372" t="s">
        <v>1557</v>
      </c>
      <c r="F830" s="269" t="s">
        <v>475</v>
      </c>
      <c r="G830" s="373">
        <v>45.77</v>
      </c>
      <c r="H830" s="225" t="s">
        <v>488</v>
      </c>
      <c r="I830" s="372" t="s">
        <v>1379</v>
      </c>
      <c r="J830" s="374">
        <v>0</v>
      </c>
      <c r="K830" s="269" t="s">
        <v>22</v>
      </c>
      <c r="L830" s="269" t="s">
        <v>1392</v>
      </c>
      <c r="M830" s="369">
        <v>2010</v>
      </c>
      <c r="N830" s="375">
        <v>43873</v>
      </c>
      <c r="O830" s="226" t="s">
        <v>2569</v>
      </c>
    </row>
    <row r="831" spans="1:15" ht="27.75" hidden="1" customHeight="1" x14ac:dyDescent="0.25">
      <c r="A831" s="129" t="s">
        <v>58</v>
      </c>
      <c r="B831" s="269" t="s">
        <v>508</v>
      </c>
      <c r="C831" s="226" t="s">
        <v>2568</v>
      </c>
      <c r="D831" s="269" t="s">
        <v>643</v>
      </c>
      <c r="E831" s="372" t="s">
        <v>1557</v>
      </c>
      <c r="F831" s="269" t="s">
        <v>475</v>
      </c>
      <c r="G831" s="373">
        <v>16.98</v>
      </c>
      <c r="H831" s="225" t="s">
        <v>488</v>
      </c>
      <c r="I831" s="372" t="s">
        <v>1382</v>
      </c>
      <c r="J831" s="374">
        <v>0</v>
      </c>
      <c r="K831" s="269" t="s">
        <v>22</v>
      </c>
      <c r="L831" s="269" t="s">
        <v>1392</v>
      </c>
      <c r="M831" s="369">
        <v>2010</v>
      </c>
      <c r="N831" s="375">
        <v>43873</v>
      </c>
      <c r="O831" s="226" t="s">
        <v>2569</v>
      </c>
    </row>
    <row r="832" spans="1:15" ht="27.75" hidden="1" customHeight="1" x14ac:dyDescent="0.25">
      <c r="A832" s="129" t="s">
        <v>58</v>
      </c>
      <c r="B832" s="269" t="s">
        <v>508</v>
      </c>
      <c r="C832" s="226" t="s">
        <v>2568</v>
      </c>
      <c r="D832" s="269" t="s">
        <v>643</v>
      </c>
      <c r="E832" s="372" t="s">
        <v>1557</v>
      </c>
      <c r="F832" s="269" t="s">
        <v>475</v>
      </c>
      <c r="G832" s="373">
        <v>6.85</v>
      </c>
      <c r="H832" s="225" t="s">
        <v>488</v>
      </c>
      <c r="I832" s="372" t="s">
        <v>1383</v>
      </c>
      <c r="J832" s="374">
        <v>0</v>
      </c>
      <c r="K832" s="269" t="s">
        <v>22</v>
      </c>
      <c r="L832" s="269" t="s">
        <v>1392</v>
      </c>
      <c r="M832" s="369">
        <v>2010</v>
      </c>
      <c r="N832" s="375">
        <v>43873</v>
      </c>
      <c r="O832" s="226" t="s">
        <v>2569</v>
      </c>
    </row>
    <row r="833" spans="1:15" ht="27.75" hidden="1" customHeight="1" x14ac:dyDescent="0.25">
      <c r="A833" s="129" t="s">
        <v>58</v>
      </c>
      <c r="B833" s="269" t="s">
        <v>508</v>
      </c>
      <c r="C833" s="226" t="s">
        <v>2568</v>
      </c>
      <c r="D833" s="269" t="s">
        <v>643</v>
      </c>
      <c r="E833" s="372" t="s">
        <v>1557</v>
      </c>
      <c r="F833" s="269" t="s">
        <v>475</v>
      </c>
      <c r="G833" s="373">
        <v>3.12</v>
      </c>
      <c r="H833" s="225" t="s">
        <v>488</v>
      </c>
      <c r="I833" s="372" t="s">
        <v>1384</v>
      </c>
      <c r="J833" s="374">
        <v>0</v>
      </c>
      <c r="K833" s="269" t="s">
        <v>22</v>
      </c>
      <c r="L833" s="269" t="s">
        <v>1392</v>
      </c>
      <c r="M833" s="369">
        <v>2010</v>
      </c>
      <c r="N833" s="375">
        <v>43873</v>
      </c>
      <c r="O833" s="226" t="s">
        <v>2569</v>
      </c>
    </row>
    <row r="834" spans="1:15" ht="27.75" hidden="1" customHeight="1" x14ac:dyDescent="0.25">
      <c r="A834" s="129" t="s">
        <v>58</v>
      </c>
      <c r="B834" s="269" t="s">
        <v>508</v>
      </c>
      <c r="C834" s="226" t="s">
        <v>2568</v>
      </c>
      <c r="D834" s="269" t="s">
        <v>643</v>
      </c>
      <c r="E834" s="372" t="s">
        <v>1557</v>
      </c>
      <c r="F834" s="269" t="s">
        <v>475</v>
      </c>
      <c r="G834" s="373">
        <v>1.5</v>
      </c>
      <c r="H834" s="225" t="s">
        <v>488</v>
      </c>
      <c r="I834" s="372" t="s">
        <v>1385</v>
      </c>
      <c r="J834" s="374">
        <v>0</v>
      </c>
      <c r="K834" s="269" t="s">
        <v>22</v>
      </c>
      <c r="L834" s="269" t="s">
        <v>1392</v>
      </c>
      <c r="M834" s="369">
        <v>2010</v>
      </c>
      <c r="N834" s="375">
        <v>43873</v>
      </c>
      <c r="O834" s="226" t="s">
        <v>2569</v>
      </c>
    </row>
    <row r="835" spans="1:15" ht="27.75" hidden="1" customHeight="1" x14ac:dyDescent="0.25">
      <c r="A835" s="136" t="s">
        <v>62</v>
      </c>
      <c r="B835" s="211" t="s">
        <v>473</v>
      </c>
      <c r="C835" s="203" t="s">
        <v>1376</v>
      </c>
      <c r="D835" s="226" t="s">
        <v>571</v>
      </c>
      <c r="E835" s="227" t="s">
        <v>1666</v>
      </c>
      <c r="F835" s="129" t="s">
        <v>475</v>
      </c>
      <c r="G835" s="259">
        <v>5.17</v>
      </c>
      <c r="H835" s="225" t="s">
        <v>1378</v>
      </c>
      <c r="I835" s="206" t="s">
        <v>1379</v>
      </c>
      <c r="J835" s="206" t="s">
        <v>1380</v>
      </c>
      <c r="K835" s="206" t="s">
        <v>9</v>
      </c>
      <c r="L835" s="206" t="s">
        <v>1381</v>
      </c>
      <c r="M835" s="369">
        <v>2001</v>
      </c>
      <c r="N835" s="221">
        <v>38812</v>
      </c>
      <c r="O835" s="203"/>
    </row>
    <row r="836" spans="1:15" ht="27.75" hidden="1" customHeight="1" x14ac:dyDescent="0.25">
      <c r="A836" s="136" t="s">
        <v>62</v>
      </c>
      <c r="B836" s="211" t="s">
        <v>473</v>
      </c>
      <c r="C836" s="203" t="s">
        <v>1376</v>
      </c>
      <c r="D836" s="226" t="s">
        <v>571</v>
      </c>
      <c r="E836" s="227" t="s">
        <v>1666</v>
      </c>
      <c r="F836" s="129" t="s">
        <v>475</v>
      </c>
      <c r="G836" s="259">
        <v>1.97</v>
      </c>
      <c r="H836" s="225" t="s">
        <v>1378</v>
      </c>
      <c r="I836" s="206" t="s">
        <v>1382</v>
      </c>
      <c r="J836" s="206" t="s">
        <v>1380</v>
      </c>
      <c r="K836" s="206" t="s">
        <v>9</v>
      </c>
      <c r="L836" s="206" t="s">
        <v>1381</v>
      </c>
      <c r="M836" s="369">
        <v>2001</v>
      </c>
      <c r="N836" s="221">
        <v>38812</v>
      </c>
      <c r="O836" s="203"/>
    </row>
    <row r="837" spans="1:15" ht="27.75" hidden="1" customHeight="1" x14ac:dyDescent="0.25">
      <c r="A837" s="136" t="s">
        <v>62</v>
      </c>
      <c r="B837" s="211" t="s">
        <v>473</v>
      </c>
      <c r="C837" s="203" t="s">
        <v>1376</v>
      </c>
      <c r="D837" s="226" t="s">
        <v>571</v>
      </c>
      <c r="E837" s="227" t="s">
        <v>1666</v>
      </c>
      <c r="F837" s="129" t="s">
        <v>475</v>
      </c>
      <c r="G837" s="259">
        <v>1.26</v>
      </c>
      <c r="H837" s="225" t="s">
        <v>1378</v>
      </c>
      <c r="I837" s="206" t="s">
        <v>1383</v>
      </c>
      <c r="J837" s="206" t="s">
        <v>1380</v>
      </c>
      <c r="K837" s="206" t="s">
        <v>9</v>
      </c>
      <c r="L837" s="206" t="s">
        <v>1381</v>
      </c>
      <c r="M837" s="369">
        <v>2001</v>
      </c>
      <c r="N837" s="221">
        <v>38812</v>
      </c>
      <c r="O837" s="203"/>
    </row>
    <row r="838" spans="1:15" ht="27.75" hidden="1" customHeight="1" x14ac:dyDescent="0.25">
      <c r="A838" s="136" t="s">
        <v>62</v>
      </c>
      <c r="B838" s="211" t="s">
        <v>473</v>
      </c>
      <c r="C838" s="203" t="s">
        <v>1376</v>
      </c>
      <c r="D838" s="226" t="s">
        <v>571</v>
      </c>
      <c r="E838" s="227" t="s">
        <v>1666</v>
      </c>
      <c r="F838" s="129" t="s">
        <v>475</v>
      </c>
      <c r="G838" s="259">
        <v>0.54</v>
      </c>
      <c r="H838" s="225" t="s">
        <v>1378</v>
      </c>
      <c r="I838" s="206" t="s">
        <v>1384</v>
      </c>
      <c r="J838" s="206" t="s">
        <v>1380</v>
      </c>
      <c r="K838" s="206" t="s">
        <v>9</v>
      </c>
      <c r="L838" s="206" t="s">
        <v>1381</v>
      </c>
      <c r="M838" s="369">
        <v>2001</v>
      </c>
      <c r="N838" s="221">
        <v>38812</v>
      </c>
      <c r="O838" s="203"/>
    </row>
    <row r="839" spans="1:15" ht="27.75" hidden="1" customHeight="1" x14ac:dyDescent="0.25">
      <c r="A839" s="136" t="s">
        <v>62</v>
      </c>
      <c r="B839" s="211" t="s">
        <v>473</v>
      </c>
      <c r="C839" s="203" t="s">
        <v>1376</v>
      </c>
      <c r="D839" s="226" t="s">
        <v>571</v>
      </c>
      <c r="E839" s="227" t="s">
        <v>1666</v>
      </c>
      <c r="F839" s="129" t="s">
        <v>475</v>
      </c>
      <c r="G839" s="259">
        <v>0.18</v>
      </c>
      <c r="H839" s="225" t="s">
        <v>1378</v>
      </c>
      <c r="I839" s="206" t="s">
        <v>1385</v>
      </c>
      <c r="J839" s="206" t="s">
        <v>1380</v>
      </c>
      <c r="K839" s="206" t="s">
        <v>9</v>
      </c>
      <c r="L839" s="206" t="s">
        <v>1381</v>
      </c>
      <c r="M839" s="369">
        <v>2001</v>
      </c>
      <c r="N839" s="221">
        <v>38812</v>
      </c>
      <c r="O839" s="203"/>
    </row>
    <row r="840" spans="1:15" ht="27.75" hidden="1" customHeight="1" x14ac:dyDescent="0.25">
      <c r="A840" s="136" t="s">
        <v>62</v>
      </c>
      <c r="B840" s="211" t="s">
        <v>473</v>
      </c>
      <c r="C840" s="203" t="s">
        <v>1376</v>
      </c>
      <c r="D840" s="226" t="s">
        <v>494</v>
      </c>
      <c r="E840" s="227" t="s">
        <v>1666</v>
      </c>
      <c r="F840" s="129" t="s">
        <v>475</v>
      </c>
      <c r="G840" s="259">
        <v>10.68</v>
      </c>
      <c r="H840" s="225" t="s">
        <v>1378</v>
      </c>
      <c r="I840" s="206" t="s">
        <v>1379</v>
      </c>
      <c r="J840" s="206" t="s">
        <v>1380</v>
      </c>
      <c r="K840" s="206" t="s">
        <v>9</v>
      </c>
      <c r="L840" s="206" t="s">
        <v>1381</v>
      </c>
      <c r="M840" s="369">
        <v>1988</v>
      </c>
      <c r="N840" s="221">
        <v>38812</v>
      </c>
      <c r="O840" s="203"/>
    </row>
    <row r="841" spans="1:15" ht="27.75" hidden="1" customHeight="1" x14ac:dyDescent="0.25">
      <c r="A841" s="136" t="s">
        <v>62</v>
      </c>
      <c r="B841" s="211" t="s">
        <v>473</v>
      </c>
      <c r="C841" s="203" t="s">
        <v>1376</v>
      </c>
      <c r="D841" s="226" t="s">
        <v>494</v>
      </c>
      <c r="E841" s="227" t="s">
        <v>1666</v>
      </c>
      <c r="F841" s="129" t="s">
        <v>475</v>
      </c>
      <c r="G841" s="259">
        <v>3.76</v>
      </c>
      <c r="H841" s="225" t="s">
        <v>1378</v>
      </c>
      <c r="I841" s="206" t="s">
        <v>1382</v>
      </c>
      <c r="J841" s="206" t="s">
        <v>1380</v>
      </c>
      <c r="K841" s="206" t="s">
        <v>9</v>
      </c>
      <c r="L841" s="206" t="s">
        <v>1381</v>
      </c>
      <c r="M841" s="369">
        <v>1988</v>
      </c>
      <c r="N841" s="221">
        <v>38812</v>
      </c>
      <c r="O841" s="203"/>
    </row>
    <row r="842" spans="1:15" ht="27.75" hidden="1" customHeight="1" x14ac:dyDescent="0.25">
      <c r="A842" s="136" t="s">
        <v>62</v>
      </c>
      <c r="B842" s="211" t="s">
        <v>473</v>
      </c>
      <c r="C842" s="203" t="s">
        <v>1376</v>
      </c>
      <c r="D842" s="226" t="s">
        <v>494</v>
      </c>
      <c r="E842" s="227" t="s">
        <v>1666</v>
      </c>
      <c r="F842" s="129" t="s">
        <v>475</v>
      </c>
      <c r="G842" s="259">
        <v>2.23</v>
      </c>
      <c r="H842" s="225" t="s">
        <v>1378</v>
      </c>
      <c r="I842" s="206" t="s">
        <v>1383</v>
      </c>
      <c r="J842" s="206" t="s">
        <v>1380</v>
      </c>
      <c r="K842" s="206" t="s">
        <v>9</v>
      </c>
      <c r="L842" s="206" t="s">
        <v>1381</v>
      </c>
      <c r="M842" s="369">
        <v>1988</v>
      </c>
      <c r="N842" s="221">
        <v>38812</v>
      </c>
      <c r="O842" s="203"/>
    </row>
    <row r="843" spans="1:15" ht="27.75" hidden="1" customHeight="1" x14ac:dyDescent="0.25">
      <c r="A843" s="136" t="s">
        <v>62</v>
      </c>
      <c r="B843" s="211" t="s">
        <v>473</v>
      </c>
      <c r="C843" s="203" t="s">
        <v>1376</v>
      </c>
      <c r="D843" s="226" t="s">
        <v>494</v>
      </c>
      <c r="E843" s="227" t="s">
        <v>1666</v>
      </c>
      <c r="F843" s="129" t="s">
        <v>475</v>
      </c>
      <c r="G843" s="259">
        <v>0.67</v>
      </c>
      <c r="H843" s="225" t="s">
        <v>1378</v>
      </c>
      <c r="I843" s="206" t="s">
        <v>1384</v>
      </c>
      <c r="J843" s="206" t="s">
        <v>1380</v>
      </c>
      <c r="K843" s="206" t="s">
        <v>9</v>
      </c>
      <c r="L843" s="206" t="s">
        <v>1381</v>
      </c>
      <c r="M843" s="369">
        <v>1988</v>
      </c>
      <c r="N843" s="221">
        <v>38812</v>
      </c>
      <c r="O843" s="203"/>
    </row>
    <row r="844" spans="1:15" ht="27.75" hidden="1" customHeight="1" x14ac:dyDescent="0.25">
      <c r="A844" s="136" t="s">
        <v>62</v>
      </c>
      <c r="B844" s="211" t="s">
        <v>473</v>
      </c>
      <c r="C844" s="203" t="s">
        <v>1376</v>
      </c>
      <c r="D844" s="226" t="s">
        <v>494</v>
      </c>
      <c r="E844" s="227" t="s">
        <v>1666</v>
      </c>
      <c r="F844" s="129" t="s">
        <v>475</v>
      </c>
      <c r="G844" s="259" t="s">
        <v>515</v>
      </c>
      <c r="H844" s="225" t="s">
        <v>1378</v>
      </c>
      <c r="I844" s="206" t="s">
        <v>1385</v>
      </c>
      <c r="J844" s="206" t="s">
        <v>1380</v>
      </c>
      <c r="K844" s="206" t="s">
        <v>9</v>
      </c>
      <c r="L844" s="206" t="s">
        <v>1381</v>
      </c>
      <c r="M844" s="369">
        <v>1988</v>
      </c>
      <c r="N844" s="221">
        <v>38812</v>
      </c>
      <c r="O844" s="203"/>
    </row>
    <row r="845" spans="1:15" ht="27.75" hidden="1" customHeight="1" x14ac:dyDescent="0.25">
      <c r="A845" s="136" t="s">
        <v>62</v>
      </c>
      <c r="B845" s="211" t="s">
        <v>473</v>
      </c>
      <c r="C845" s="203" t="s">
        <v>1376</v>
      </c>
      <c r="D845" s="226" t="s">
        <v>492</v>
      </c>
      <c r="E845" s="227" t="s">
        <v>1666</v>
      </c>
      <c r="F845" s="129" t="s">
        <v>475</v>
      </c>
      <c r="G845" s="259">
        <v>1.8</v>
      </c>
      <c r="H845" s="225" t="s">
        <v>1378</v>
      </c>
      <c r="I845" s="206" t="s">
        <v>1379</v>
      </c>
      <c r="J845" s="206" t="s">
        <v>1380</v>
      </c>
      <c r="K845" s="206" t="s">
        <v>9</v>
      </c>
      <c r="L845" s="206" t="s">
        <v>1381</v>
      </c>
      <c r="M845" s="369">
        <v>2008</v>
      </c>
      <c r="N845" s="221">
        <v>38812</v>
      </c>
      <c r="O845" s="203"/>
    </row>
    <row r="846" spans="1:15" ht="27.75" hidden="1" customHeight="1" x14ac:dyDescent="0.25">
      <c r="A846" s="136" t="s">
        <v>62</v>
      </c>
      <c r="B846" s="211" t="s">
        <v>473</v>
      </c>
      <c r="C846" s="203" t="s">
        <v>1376</v>
      </c>
      <c r="D846" s="226" t="s">
        <v>492</v>
      </c>
      <c r="E846" s="227" t="s">
        <v>1666</v>
      </c>
      <c r="F846" s="129" t="s">
        <v>475</v>
      </c>
      <c r="G846" s="259">
        <v>0.68</v>
      </c>
      <c r="H846" s="225" t="s">
        <v>1378</v>
      </c>
      <c r="I846" s="206" t="s">
        <v>1382</v>
      </c>
      <c r="J846" s="206" t="s">
        <v>1380</v>
      </c>
      <c r="K846" s="206" t="s">
        <v>9</v>
      </c>
      <c r="L846" s="206" t="s">
        <v>1381</v>
      </c>
      <c r="M846" s="369">
        <v>2008</v>
      </c>
      <c r="N846" s="221">
        <v>38812</v>
      </c>
      <c r="O846" s="203"/>
    </row>
    <row r="847" spans="1:15" ht="27.75" hidden="1" customHeight="1" x14ac:dyDescent="0.25">
      <c r="A847" s="136" t="s">
        <v>62</v>
      </c>
      <c r="B847" s="211" t="s">
        <v>473</v>
      </c>
      <c r="C847" s="203" t="s">
        <v>1376</v>
      </c>
      <c r="D847" s="226" t="s">
        <v>492</v>
      </c>
      <c r="E847" s="227" t="s">
        <v>1666</v>
      </c>
      <c r="F847" s="129" t="s">
        <v>475</v>
      </c>
      <c r="G847" s="259">
        <v>0.44</v>
      </c>
      <c r="H847" s="225" t="s">
        <v>1378</v>
      </c>
      <c r="I847" s="206" t="s">
        <v>1383</v>
      </c>
      <c r="J847" s="206" t="s">
        <v>1380</v>
      </c>
      <c r="K847" s="206" t="s">
        <v>9</v>
      </c>
      <c r="L847" s="206" t="s">
        <v>1381</v>
      </c>
      <c r="M847" s="369">
        <v>2008</v>
      </c>
      <c r="N847" s="221">
        <v>38812</v>
      </c>
      <c r="O847" s="203"/>
    </row>
    <row r="848" spans="1:15" ht="27.75" hidden="1" customHeight="1" x14ac:dyDescent="0.25">
      <c r="A848" s="136" t="s">
        <v>62</v>
      </c>
      <c r="B848" s="211" t="s">
        <v>473</v>
      </c>
      <c r="C848" s="203" t="s">
        <v>1376</v>
      </c>
      <c r="D848" s="226" t="s">
        <v>492</v>
      </c>
      <c r="E848" s="227" t="s">
        <v>1666</v>
      </c>
      <c r="F848" s="129" t="s">
        <v>475</v>
      </c>
      <c r="G848" s="259">
        <v>0.19</v>
      </c>
      <c r="H848" s="225" t="s">
        <v>1378</v>
      </c>
      <c r="I848" s="206" t="s">
        <v>1384</v>
      </c>
      <c r="J848" s="206" t="s">
        <v>1380</v>
      </c>
      <c r="K848" s="206" t="s">
        <v>9</v>
      </c>
      <c r="L848" s="206" t="s">
        <v>1381</v>
      </c>
      <c r="M848" s="369">
        <v>2008</v>
      </c>
      <c r="N848" s="221">
        <v>38812</v>
      </c>
      <c r="O848" s="203"/>
    </row>
    <row r="849" spans="1:15" ht="27.75" hidden="1" customHeight="1" x14ac:dyDescent="0.25">
      <c r="A849" s="136" t="s">
        <v>62</v>
      </c>
      <c r="B849" s="211" t="s">
        <v>473</v>
      </c>
      <c r="C849" s="203" t="s">
        <v>1376</v>
      </c>
      <c r="D849" s="226" t="s">
        <v>492</v>
      </c>
      <c r="E849" s="227" t="s">
        <v>1666</v>
      </c>
      <c r="F849" s="129" t="s">
        <v>475</v>
      </c>
      <c r="G849" s="259">
        <v>0.06</v>
      </c>
      <c r="H849" s="225" t="s">
        <v>1378</v>
      </c>
      <c r="I849" s="206" t="s">
        <v>1385</v>
      </c>
      <c r="J849" s="206" t="s">
        <v>1380</v>
      </c>
      <c r="K849" s="206" t="s">
        <v>9</v>
      </c>
      <c r="L849" s="206" t="s">
        <v>1381</v>
      </c>
      <c r="M849" s="369">
        <v>2008</v>
      </c>
      <c r="N849" s="221">
        <v>38812</v>
      </c>
      <c r="O849" s="203"/>
    </row>
    <row r="850" spans="1:15" ht="27.75" hidden="1" customHeight="1" x14ac:dyDescent="0.25">
      <c r="A850" s="136" t="s">
        <v>62</v>
      </c>
      <c r="B850" s="211" t="s">
        <v>473</v>
      </c>
      <c r="C850" s="203" t="s">
        <v>1376</v>
      </c>
      <c r="D850" s="226" t="s">
        <v>567</v>
      </c>
      <c r="E850" s="227" t="s">
        <v>1666</v>
      </c>
      <c r="F850" s="129" t="s">
        <v>475</v>
      </c>
      <c r="G850" s="259">
        <v>5.74</v>
      </c>
      <c r="H850" s="225" t="s">
        <v>1378</v>
      </c>
      <c r="I850" s="206" t="s">
        <v>1379</v>
      </c>
      <c r="J850" s="206" t="s">
        <v>1380</v>
      </c>
      <c r="K850" s="206" t="s">
        <v>9</v>
      </c>
      <c r="L850" s="206" t="s">
        <v>1381</v>
      </c>
      <c r="M850" s="369">
        <v>2001</v>
      </c>
      <c r="N850" s="221">
        <v>38812</v>
      </c>
      <c r="O850" s="203"/>
    </row>
    <row r="851" spans="1:15" ht="27.75" hidden="1" customHeight="1" x14ac:dyDescent="0.25">
      <c r="A851" s="136" t="s">
        <v>62</v>
      </c>
      <c r="B851" s="211" t="s">
        <v>473</v>
      </c>
      <c r="C851" s="203" t="s">
        <v>1376</v>
      </c>
      <c r="D851" s="226" t="s">
        <v>567</v>
      </c>
      <c r="E851" s="227" t="s">
        <v>1666</v>
      </c>
      <c r="F851" s="129" t="s">
        <v>475</v>
      </c>
      <c r="G851" s="259">
        <v>2.19</v>
      </c>
      <c r="H851" s="225" t="s">
        <v>1378</v>
      </c>
      <c r="I851" s="206" t="s">
        <v>1382</v>
      </c>
      <c r="J851" s="206" t="s">
        <v>1380</v>
      </c>
      <c r="K851" s="206" t="s">
        <v>9</v>
      </c>
      <c r="L851" s="206" t="s">
        <v>1381</v>
      </c>
      <c r="M851" s="369">
        <v>2001</v>
      </c>
      <c r="N851" s="221">
        <v>38812</v>
      </c>
      <c r="O851" s="203"/>
    </row>
    <row r="852" spans="1:15" ht="27.75" hidden="1" customHeight="1" x14ac:dyDescent="0.25">
      <c r="A852" s="136" t="s">
        <v>62</v>
      </c>
      <c r="B852" s="211" t="s">
        <v>473</v>
      </c>
      <c r="C852" s="203" t="s">
        <v>1376</v>
      </c>
      <c r="D852" s="226" t="s">
        <v>567</v>
      </c>
      <c r="E852" s="227" t="s">
        <v>1666</v>
      </c>
      <c r="F852" s="129" t="s">
        <v>475</v>
      </c>
      <c r="G852" s="259">
        <v>1.4</v>
      </c>
      <c r="H852" s="225" t="s">
        <v>1378</v>
      </c>
      <c r="I852" s="206" t="s">
        <v>1383</v>
      </c>
      <c r="J852" s="206" t="s">
        <v>1380</v>
      </c>
      <c r="K852" s="206" t="s">
        <v>9</v>
      </c>
      <c r="L852" s="206" t="s">
        <v>1381</v>
      </c>
      <c r="M852" s="369">
        <v>2001</v>
      </c>
      <c r="N852" s="221">
        <v>38812</v>
      </c>
      <c r="O852" s="203"/>
    </row>
    <row r="853" spans="1:15" ht="27.75" hidden="1" customHeight="1" x14ac:dyDescent="0.25">
      <c r="A853" s="136" t="s">
        <v>62</v>
      </c>
      <c r="B853" s="211" t="s">
        <v>473</v>
      </c>
      <c r="C853" s="203" t="s">
        <v>1376</v>
      </c>
      <c r="D853" s="226" t="s">
        <v>567</v>
      </c>
      <c r="E853" s="227" t="s">
        <v>1666</v>
      </c>
      <c r="F853" s="129" t="s">
        <v>475</v>
      </c>
      <c r="G853" s="259">
        <v>0.6</v>
      </c>
      <c r="H853" s="225" t="s">
        <v>1378</v>
      </c>
      <c r="I853" s="206" t="s">
        <v>1384</v>
      </c>
      <c r="J853" s="206" t="s">
        <v>1380</v>
      </c>
      <c r="K853" s="206" t="s">
        <v>9</v>
      </c>
      <c r="L853" s="206" t="s">
        <v>1381</v>
      </c>
      <c r="M853" s="369">
        <v>2001</v>
      </c>
      <c r="N853" s="221">
        <v>38812</v>
      </c>
      <c r="O853" s="203"/>
    </row>
    <row r="854" spans="1:15" ht="27.75" hidden="1" customHeight="1" x14ac:dyDescent="0.25">
      <c r="A854" s="136" t="s">
        <v>62</v>
      </c>
      <c r="B854" s="211" t="s">
        <v>473</v>
      </c>
      <c r="C854" s="203" t="s">
        <v>1376</v>
      </c>
      <c r="D854" s="226" t="s">
        <v>567</v>
      </c>
      <c r="E854" s="227" t="s">
        <v>1666</v>
      </c>
      <c r="F854" s="129" t="s">
        <v>475</v>
      </c>
      <c r="G854" s="259">
        <v>0.2</v>
      </c>
      <c r="H854" s="225" t="s">
        <v>1378</v>
      </c>
      <c r="I854" s="206" t="s">
        <v>1385</v>
      </c>
      <c r="J854" s="206" t="s">
        <v>1380</v>
      </c>
      <c r="K854" s="206" t="s">
        <v>9</v>
      </c>
      <c r="L854" s="206" t="s">
        <v>1381</v>
      </c>
      <c r="M854" s="369">
        <v>2001</v>
      </c>
      <c r="N854" s="221">
        <v>38812</v>
      </c>
      <c r="O854" s="203"/>
    </row>
    <row r="855" spans="1:15" ht="27.75" hidden="1" customHeight="1" x14ac:dyDescent="0.25">
      <c r="A855" s="136" t="s">
        <v>62</v>
      </c>
      <c r="B855" s="211" t="s">
        <v>473</v>
      </c>
      <c r="C855" s="203" t="s">
        <v>1376</v>
      </c>
      <c r="D855" s="226" t="s">
        <v>490</v>
      </c>
      <c r="E855" s="227" t="s">
        <v>1667</v>
      </c>
      <c r="F855" s="129" t="s">
        <v>475</v>
      </c>
      <c r="G855" s="259">
        <v>7.3</v>
      </c>
      <c r="H855" s="225" t="s">
        <v>1378</v>
      </c>
      <c r="I855" s="206" t="s">
        <v>1379</v>
      </c>
      <c r="J855" s="206" t="s">
        <v>1380</v>
      </c>
      <c r="K855" s="206" t="s">
        <v>9</v>
      </c>
      <c r="L855" s="206" t="s">
        <v>1381</v>
      </c>
      <c r="M855" s="369">
        <v>2002</v>
      </c>
      <c r="N855" s="221">
        <v>38812</v>
      </c>
      <c r="O855" s="203"/>
    </row>
    <row r="856" spans="1:15" ht="27.75" hidden="1" customHeight="1" x14ac:dyDescent="0.25">
      <c r="A856" s="136" t="s">
        <v>62</v>
      </c>
      <c r="B856" s="211" t="s">
        <v>473</v>
      </c>
      <c r="C856" s="203" t="s">
        <v>1376</v>
      </c>
      <c r="D856" s="226" t="s">
        <v>490</v>
      </c>
      <c r="E856" s="227" t="s">
        <v>1667</v>
      </c>
      <c r="F856" s="129" t="s">
        <v>475</v>
      </c>
      <c r="G856" s="259">
        <v>3.39</v>
      </c>
      <c r="H856" s="225" t="s">
        <v>1378</v>
      </c>
      <c r="I856" s="206" t="s">
        <v>1382</v>
      </c>
      <c r="J856" s="206" t="s">
        <v>1380</v>
      </c>
      <c r="K856" s="206" t="s">
        <v>9</v>
      </c>
      <c r="L856" s="206" t="s">
        <v>1381</v>
      </c>
      <c r="M856" s="369">
        <v>2002</v>
      </c>
      <c r="N856" s="221">
        <v>38812</v>
      </c>
      <c r="O856" s="203"/>
    </row>
    <row r="857" spans="1:15" ht="27.75" hidden="1" customHeight="1" x14ac:dyDescent="0.25">
      <c r="A857" s="136" t="s">
        <v>62</v>
      </c>
      <c r="B857" s="211" t="s">
        <v>473</v>
      </c>
      <c r="C857" s="203" t="s">
        <v>1376</v>
      </c>
      <c r="D857" s="226" t="s">
        <v>490</v>
      </c>
      <c r="E857" s="227" t="s">
        <v>1667</v>
      </c>
      <c r="F857" s="129" t="s">
        <v>475</v>
      </c>
      <c r="G857" s="259">
        <v>2.34</v>
      </c>
      <c r="H857" s="225" t="s">
        <v>1378</v>
      </c>
      <c r="I857" s="206" t="s">
        <v>1383</v>
      </c>
      <c r="J857" s="206" t="s">
        <v>1380</v>
      </c>
      <c r="K857" s="206" t="s">
        <v>9</v>
      </c>
      <c r="L857" s="206" t="s">
        <v>1381</v>
      </c>
      <c r="M857" s="369">
        <v>2002</v>
      </c>
      <c r="N857" s="221">
        <v>38812</v>
      </c>
      <c r="O857" s="203"/>
    </row>
    <row r="858" spans="1:15" ht="27.75" hidden="1" customHeight="1" x14ac:dyDescent="0.25">
      <c r="A858" s="136" t="s">
        <v>62</v>
      </c>
      <c r="B858" s="211" t="s">
        <v>473</v>
      </c>
      <c r="C858" s="203" t="s">
        <v>1376</v>
      </c>
      <c r="D858" s="226" t="s">
        <v>490</v>
      </c>
      <c r="E858" s="227" t="s">
        <v>1667</v>
      </c>
      <c r="F858" s="129" t="s">
        <v>475</v>
      </c>
      <c r="G858" s="259">
        <v>1.37</v>
      </c>
      <c r="H858" s="225" t="s">
        <v>1378</v>
      </c>
      <c r="I858" s="206" t="s">
        <v>1384</v>
      </c>
      <c r="J858" s="206" t="s">
        <v>1380</v>
      </c>
      <c r="K858" s="206" t="s">
        <v>9</v>
      </c>
      <c r="L858" s="206" t="s">
        <v>1381</v>
      </c>
      <c r="M858" s="369">
        <v>2002</v>
      </c>
      <c r="N858" s="221">
        <v>38812</v>
      </c>
      <c r="O858" s="203"/>
    </row>
    <row r="859" spans="1:15" ht="27.75" hidden="1" customHeight="1" x14ac:dyDescent="0.25">
      <c r="A859" s="136" t="s">
        <v>62</v>
      </c>
      <c r="B859" s="211" t="s">
        <v>473</v>
      </c>
      <c r="C859" s="203" t="s">
        <v>1376</v>
      </c>
      <c r="D859" s="226" t="s">
        <v>490</v>
      </c>
      <c r="E859" s="227" t="s">
        <v>1667</v>
      </c>
      <c r="F859" s="129" t="s">
        <v>475</v>
      </c>
      <c r="G859" s="259">
        <v>1.05</v>
      </c>
      <c r="H859" s="225" t="s">
        <v>1378</v>
      </c>
      <c r="I859" s="206" t="s">
        <v>1385</v>
      </c>
      <c r="J859" s="206" t="s">
        <v>1380</v>
      </c>
      <c r="K859" s="206" t="s">
        <v>9</v>
      </c>
      <c r="L859" s="206" t="s">
        <v>1381</v>
      </c>
      <c r="M859" s="369">
        <v>2002</v>
      </c>
      <c r="N859" s="221">
        <v>38812</v>
      </c>
      <c r="O859" s="203"/>
    </row>
    <row r="860" spans="1:15" ht="27.75" hidden="1" customHeight="1" x14ac:dyDescent="0.25">
      <c r="A860" s="136" t="s">
        <v>62</v>
      </c>
      <c r="B860" s="211" t="s">
        <v>473</v>
      </c>
      <c r="C860" s="203" t="s">
        <v>1376</v>
      </c>
      <c r="D860" s="226" t="s">
        <v>474</v>
      </c>
      <c r="E860" s="227" t="s">
        <v>1667</v>
      </c>
      <c r="F860" s="129" t="s">
        <v>475</v>
      </c>
      <c r="G860" s="259">
        <v>7.31</v>
      </c>
      <c r="H860" s="225" t="s">
        <v>1378</v>
      </c>
      <c r="I860" s="206" t="s">
        <v>1379</v>
      </c>
      <c r="J860" s="206" t="s">
        <v>1380</v>
      </c>
      <c r="K860" s="206" t="s">
        <v>9</v>
      </c>
      <c r="L860" s="206" t="s">
        <v>1381</v>
      </c>
      <c r="M860" s="369">
        <v>2002</v>
      </c>
      <c r="N860" s="221">
        <v>38812</v>
      </c>
      <c r="O860" s="203"/>
    </row>
    <row r="861" spans="1:15" ht="27.75" hidden="1" customHeight="1" x14ac:dyDescent="0.25">
      <c r="A861" s="136" t="s">
        <v>62</v>
      </c>
      <c r="B861" s="211" t="s">
        <v>473</v>
      </c>
      <c r="C861" s="203" t="s">
        <v>1376</v>
      </c>
      <c r="D861" s="226" t="s">
        <v>474</v>
      </c>
      <c r="E861" s="227" t="s">
        <v>1667</v>
      </c>
      <c r="F861" s="129" t="s">
        <v>475</v>
      </c>
      <c r="G861" s="259">
        <v>3.4</v>
      </c>
      <c r="H861" s="225" t="s">
        <v>1378</v>
      </c>
      <c r="I861" s="206" t="s">
        <v>1382</v>
      </c>
      <c r="J861" s="206" t="s">
        <v>1380</v>
      </c>
      <c r="K861" s="206" t="s">
        <v>9</v>
      </c>
      <c r="L861" s="206" t="s">
        <v>1381</v>
      </c>
      <c r="M861" s="369">
        <v>2002</v>
      </c>
      <c r="N861" s="221">
        <v>38812</v>
      </c>
      <c r="O861" s="203"/>
    </row>
    <row r="862" spans="1:15" ht="27.75" hidden="1" customHeight="1" x14ac:dyDescent="0.25">
      <c r="A862" s="136" t="s">
        <v>62</v>
      </c>
      <c r="B862" s="211" t="s">
        <v>473</v>
      </c>
      <c r="C862" s="203" t="s">
        <v>1376</v>
      </c>
      <c r="D862" s="226" t="s">
        <v>474</v>
      </c>
      <c r="E862" s="227" t="s">
        <v>1667</v>
      </c>
      <c r="F862" s="129" t="s">
        <v>475</v>
      </c>
      <c r="G862" s="259">
        <v>2.35</v>
      </c>
      <c r="H862" s="225" t="s">
        <v>1378</v>
      </c>
      <c r="I862" s="206" t="s">
        <v>1383</v>
      </c>
      <c r="J862" s="206" t="s">
        <v>1380</v>
      </c>
      <c r="K862" s="206" t="s">
        <v>9</v>
      </c>
      <c r="L862" s="206" t="s">
        <v>1381</v>
      </c>
      <c r="M862" s="369">
        <v>2002</v>
      </c>
      <c r="N862" s="221">
        <v>38812</v>
      </c>
      <c r="O862" s="203"/>
    </row>
    <row r="863" spans="1:15" ht="27.75" hidden="1" customHeight="1" x14ac:dyDescent="0.25">
      <c r="A863" s="136" t="s">
        <v>62</v>
      </c>
      <c r="B863" s="211" t="s">
        <v>473</v>
      </c>
      <c r="C863" s="203" t="s">
        <v>1376</v>
      </c>
      <c r="D863" s="226" t="s">
        <v>474</v>
      </c>
      <c r="E863" s="227" t="s">
        <v>1667</v>
      </c>
      <c r="F863" s="129" t="s">
        <v>475</v>
      </c>
      <c r="G863" s="259">
        <v>1.38</v>
      </c>
      <c r="H863" s="225" t="s">
        <v>1378</v>
      </c>
      <c r="I863" s="206" t="s">
        <v>1384</v>
      </c>
      <c r="J863" s="206" t="s">
        <v>1380</v>
      </c>
      <c r="K863" s="206" t="s">
        <v>9</v>
      </c>
      <c r="L863" s="206" t="s">
        <v>1381</v>
      </c>
      <c r="M863" s="369">
        <v>2002</v>
      </c>
      <c r="N863" s="221">
        <v>38812</v>
      </c>
      <c r="O863" s="203"/>
    </row>
    <row r="864" spans="1:15" ht="27.75" hidden="1" customHeight="1" x14ac:dyDescent="0.25">
      <c r="A864" s="136" t="s">
        <v>62</v>
      </c>
      <c r="B864" s="211" t="s">
        <v>473</v>
      </c>
      <c r="C864" s="203" t="s">
        <v>1376</v>
      </c>
      <c r="D864" s="226" t="s">
        <v>474</v>
      </c>
      <c r="E864" s="227" t="s">
        <v>1667</v>
      </c>
      <c r="F864" s="129" t="s">
        <v>475</v>
      </c>
      <c r="G864" s="259">
        <v>1.05</v>
      </c>
      <c r="H864" s="225" t="s">
        <v>1378</v>
      </c>
      <c r="I864" s="206" t="s">
        <v>1385</v>
      </c>
      <c r="J864" s="206" t="s">
        <v>1380</v>
      </c>
      <c r="K864" s="206" t="s">
        <v>9</v>
      </c>
      <c r="L864" s="206" t="s">
        <v>1381</v>
      </c>
      <c r="M864" s="369">
        <v>2002</v>
      </c>
      <c r="N864" s="221">
        <v>38812</v>
      </c>
      <c r="O864" s="203"/>
    </row>
    <row r="865" spans="1:15" ht="27.75" hidden="1" customHeight="1" x14ac:dyDescent="0.25">
      <c r="A865" s="203" t="s">
        <v>62</v>
      </c>
      <c r="B865" s="202" t="s">
        <v>473</v>
      </c>
      <c r="C865" s="203" t="s">
        <v>1668</v>
      </c>
      <c r="D865" s="202" t="s">
        <v>474</v>
      </c>
      <c r="E865" s="202" t="s">
        <v>1667</v>
      </c>
      <c r="F865" s="202" t="s">
        <v>475</v>
      </c>
      <c r="G865" s="253">
        <v>26.51</v>
      </c>
      <c r="H865" s="361" t="s">
        <v>488</v>
      </c>
      <c r="I865" s="359" t="s">
        <v>1379</v>
      </c>
      <c r="J865" s="359" t="s">
        <v>1380</v>
      </c>
      <c r="K865" s="359" t="s">
        <v>22</v>
      </c>
      <c r="L865" s="359" t="s">
        <v>1392</v>
      </c>
      <c r="M865" s="368">
        <v>2008</v>
      </c>
      <c r="N865" s="205">
        <v>41054</v>
      </c>
      <c r="O865" s="203"/>
    </row>
    <row r="866" spans="1:15" ht="27.75" hidden="1" customHeight="1" x14ac:dyDescent="0.25">
      <c r="A866" s="203" t="s">
        <v>62</v>
      </c>
      <c r="B866" s="202" t="s">
        <v>473</v>
      </c>
      <c r="C866" s="203" t="s">
        <v>1668</v>
      </c>
      <c r="D866" s="202" t="s">
        <v>474</v>
      </c>
      <c r="E866" s="202" t="s">
        <v>1667</v>
      </c>
      <c r="F866" s="202" t="s">
        <v>475</v>
      </c>
      <c r="G866" s="253">
        <v>11.15</v>
      </c>
      <c r="H866" s="361" t="s">
        <v>488</v>
      </c>
      <c r="I866" s="359" t="s">
        <v>1382</v>
      </c>
      <c r="J866" s="359" t="s">
        <v>1380</v>
      </c>
      <c r="K866" s="359" t="s">
        <v>22</v>
      </c>
      <c r="L866" s="359" t="s">
        <v>1392</v>
      </c>
      <c r="M866" s="368">
        <v>2008</v>
      </c>
      <c r="N866" s="205">
        <v>41054</v>
      </c>
      <c r="O866" s="203"/>
    </row>
    <row r="867" spans="1:15" ht="27.75" hidden="1" customHeight="1" x14ac:dyDescent="0.25">
      <c r="A867" s="203" t="s">
        <v>62</v>
      </c>
      <c r="B867" s="202" t="s">
        <v>473</v>
      </c>
      <c r="C867" s="203" t="s">
        <v>1668</v>
      </c>
      <c r="D867" s="202" t="s">
        <v>474</v>
      </c>
      <c r="E867" s="202" t="s">
        <v>1667</v>
      </c>
      <c r="F867" s="202" t="s">
        <v>475</v>
      </c>
      <c r="G867" s="253">
        <v>7.21</v>
      </c>
      <c r="H867" s="361" t="s">
        <v>488</v>
      </c>
      <c r="I867" s="359" t="s">
        <v>1383</v>
      </c>
      <c r="J867" s="359" t="s">
        <v>1380</v>
      </c>
      <c r="K867" s="359" t="s">
        <v>22</v>
      </c>
      <c r="L867" s="359" t="s">
        <v>1392</v>
      </c>
      <c r="M867" s="368">
        <v>2008</v>
      </c>
      <c r="N867" s="205">
        <v>41054</v>
      </c>
      <c r="O867" s="203"/>
    </row>
    <row r="868" spans="1:15" ht="27.75" hidden="1" customHeight="1" x14ac:dyDescent="0.25">
      <c r="A868" s="203" t="s">
        <v>62</v>
      </c>
      <c r="B868" s="202" t="s">
        <v>473</v>
      </c>
      <c r="C868" s="203" t="s">
        <v>1668</v>
      </c>
      <c r="D868" s="202" t="s">
        <v>474</v>
      </c>
      <c r="E868" s="202" t="s">
        <v>1667</v>
      </c>
      <c r="F868" s="202" t="s">
        <v>475</v>
      </c>
      <c r="G868" s="253">
        <v>5.13</v>
      </c>
      <c r="H868" s="361" t="s">
        <v>488</v>
      </c>
      <c r="I868" s="359" t="s">
        <v>1384</v>
      </c>
      <c r="J868" s="359" t="s">
        <v>1380</v>
      </c>
      <c r="K868" s="359" t="s">
        <v>22</v>
      </c>
      <c r="L868" s="359" t="s">
        <v>1392</v>
      </c>
      <c r="M868" s="368">
        <v>2008</v>
      </c>
      <c r="N868" s="205">
        <v>41054</v>
      </c>
      <c r="O868" s="203"/>
    </row>
    <row r="869" spans="1:15" ht="27.75" hidden="1" customHeight="1" x14ac:dyDescent="0.25">
      <c r="A869" s="203" t="s">
        <v>62</v>
      </c>
      <c r="B869" s="202" t="s">
        <v>473</v>
      </c>
      <c r="C869" s="203" t="s">
        <v>1668</v>
      </c>
      <c r="D869" s="202" t="s">
        <v>474</v>
      </c>
      <c r="E869" s="202" t="s">
        <v>1667</v>
      </c>
      <c r="F869" s="202" t="s">
        <v>475</v>
      </c>
      <c r="G869" s="253">
        <v>4.33</v>
      </c>
      <c r="H869" s="361" t="s">
        <v>488</v>
      </c>
      <c r="I869" s="359" t="s">
        <v>1385</v>
      </c>
      <c r="J869" s="359" t="s">
        <v>1380</v>
      </c>
      <c r="K869" s="359" t="s">
        <v>22</v>
      </c>
      <c r="L869" s="359" t="s">
        <v>1392</v>
      </c>
      <c r="M869" s="368">
        <v>2008</v>
      </c>
      <c r="N869" s="205">
        <v>41054</v>
      </c>
      <c r="O869" s="203"/>
    </row>
    <row r="870" spans="1:15" ht="27.75" hidden="1" customHeight="1" x14ac:dyDescent="0.25">
      <c r="A870" s="203" t="s">
        <v>62</v>
      </c>
      <c r="B870" s="202" t="s">
        <v>473</v>
      </c>
      <c r="C870" s="203" t="s">
        <v>1668</v>
      </c>
      <c r="D870" s="202" t="s">
        <v>494</v>
      </c>
      <c r="E870" s="202" t="s">
        <v>1666</v>
      </c>
      <c r="F870" s="202" t="s">
        <v>475</v>
      </c>
      <c r="G870" s="253">
        <v>26.17</v>
      </c>
      <c r="H870" s="361" t="s">
        <v>488</v>
      </c>
      <c r="I870" s="359" t="s">
        <v>1379</v>
      </c>
      <c r="J870" s="359" t="s">
        <v>1380</v>
      </c>
      <c r="K870" s="359" t="s">
        <v>22</v>
      </c>
      <c r="L870" s="359" t="s">
        <v>1392</v>
      </c>
      <c r="M870" s="368">
        <v>2008</v>
      </c>
      <c r="N870" s="205">
        <v>41054</v>
      </c>
      <c r="O870" s="203"/>
    </row>
    <row r="871" spans="1:15" ht="27.75" hidden="1" customHeight="1" x14ac:dyDescent="0.25">
      <c r="A871" s="203" t="s">
        <v>62</v>
      </c>
      <c r="B871" s="202" t="s">
        <v>473</v>
      </c>
      <c r="C871" s="203" t="s">
        <v>1668</v>
      </c>
      <c r="D871" s="202" t="s">
        <v>494</v>
      </c>
      <c r="E871" s="202" t="s">
        <v>1666</v>
      </c>
      <c r="F871" s="202" t="s">
        <v>475</v>
      </c>
      <c r="G871" s="253">
        <v>10.34</v>
      </c>
      <c r="H871" s="361" t="s">
        <v>488</v>
      </c>
      <c r="I871" s="359" t="s">
        <v>1382</v>
      </c>
      <c r="J871" s="359" t="s">
        <v>1380</v>
      </c>
      <c r="K871" s="359" t="s">
        <v>22</v>
      </c>
      <c r="L871" s="359" t="s">
        <v>1392</v>
      </c>
      <c r="M871" s="368">
        <v>2008</v>
      </c>
      <c r="N871" s="205">
        <v>41054</v>
      </c>
      <c r="O871" s="203"/>
    </row>
    <row r="872" spans="1:15" ht="27.75" hidden="1" customHeight="1" x14ac:dyDescent="0.25">
      <c r="A872" s="203" t="s">
        <v>62</v>
      </c>
      <c r="B872" s="202" t="s">
        <v>473</v>
      </c>
      <c r="C872" s="203" t="s">
        <v>1668</v>
      </c>
      <c r="D872" s="202" t="s">
        <v>494</v>
      </c>
      <c r="E872" s="202" t="s">
        <v>1666</v>
      </c>
      <c r="F872" s="202" t="s">
        <v>475</v>
      </c>
      <c r="G872" s="253">
        <v>3.96</v>
      </c>
      <c r="H872" s="361" t="s">
        <v>488</v>
      </c>
      <c r="I872" s="359" t="s">
        <v>1383</v>
      </c>
      <c r="J872" s="359" t="s">
        <v>1380</v>
      </c>
      <c r="K872" s="359" t="s">
        <v>22</v>
      </c>
      <c r="L872" s="359" t="s">
        <v>1392</v>
      </c>
      <c r="M872" s="368">
        <v>2008</v>
      </c>
      <c r="N872" s="205">
        <v>41054</v>
      </c>
      <c r="O872" s="203"/>
    </row>
    <row r="873" spans="1:15" ht="27.75" hidden="1" customHeight="1" x14ac:dyDescent="0.25">
      <c r="A873" s="203" t="s">
        <v>62</v>
      </c>
      <c r="B873" s="202" t="s">
        <v>473</v>
      </c>
      <c r="C873" s="203" t="s">
        <v>1668</v>
      </c>
      <c r="D873" s="202" t="s">
        <v>494</v>
      </c>
      <c r="E873" s="202" t="s">
        <v>1666</v>
      </c>
      <c r="F873" s="202" t="s">
        <v>475</v>
      </c>
      <c r="G873" s="253">
        <v>1.81</v>
      </c>
      <c r="H873" s="361" t="s">
        <v>488</v>
      </c>
      <c r="I873" s="359" t="s">
        <v>1384</v>
      </c>
      <c r="J873" s="359" t="s">
        <v>1380</v>
      </c>
      <c r="K873" s="359" t="s">
        <v>22</v>
      </c>
      <c r="L873" s="359" t="s">
        <v>1392</v>
      </c>
      <c r="M873" s="368">
        <v>2008</v>
      </c>
      <c r="N873" s="205">
        <v>41054</v>
      </c>
      <c r="O873" s="203"/>
    </row>
    <row r="874" spans="1:15" ht="27.75" hidden="1" customHeight="1" x14ac:dyDescent="0.25">
      <c r="A874" s="203" t="s">
        <v>62</v>
      </c>
      <c r="B874" s="202" t="s">
        <v>473</v>
      </c>
      <c r="C874" s="203" t="s">
        <v>1668</v>
      </c>
      <c r="D874" s="202" t="s">
        <v>494</v>
      </c>
      <c r="E874" s="202" t="s">
        <v>1666</v>
      </c>
      <c r="F874" s="202" t="s">
        <v>475</v>
      </c>
      <c r="G874" s="253">
        <v>0.95</v>
      </c>
      <c r="H874" s="361" t="s">
        <v>488</v>
      </c>
      <c r="I874" s="359" t="s">
        <v>1385</v>
      </c>
      <c r="J874" s="359" t="s">
        <v>1380</v>
      </c>
      <c r="K874" s="359" t="s">
        <v>22</v>
      </c>
      <c r="L874" s="359" t="s">
        <v>1392</v>
      </c>
      <c r="M874" s="368">
        <v>2008</v>
      </c>
      <c r="N874" s="205">
        <v>41054</v>
      </c>
      <c r="O874" s="203"/>
    </row>
    <row r="875" spans="1:15" ht="27.75" hidden="1" customHeight="1" x14ac:dyDescent="0.25">
      <c r="A875" s="203" t="s">
        <v>62</v>
      </c>
      <c r="B875" s="202" t="s">
        <v>473</v>
      </c>
      <c r="C875" s="203" t="s">
        <v>1668</v>
      </c>
      <c r="D875" s="202" t="s">
        <v>506</v>
      </c>
      <c r="E875" s="202" t="s">
        <v>1669</v>
      </c>
      <c r="F875" s="202" t="s">
        <v>475</v>
      </c>
      <c r="G875" s="253">
        <v>5.17</v>
      </c>
      <c r="H875" s="361" t="s">
        <v>488</v>
      </c>
      <c r="I875" s="359" t="s">
        <v>1379</v>
      </c>
      <c r="J875" s="359" t="s">
        <v>1596</v>
      </c>
      <c r="K875" s="359" t="s">
        <v>22</v>
      </c>
      <c r="L875" s="359" t="s">
        <v>1392</v>
      </c>
      <c r="M875" s="368">
        <v>2008</v>
      </c>
      <c r="N875" s="205">
        <v>41054</v>
      </c>
      <c r="O875" s="361" t="s">
        <v>1597</v>
      </c>
    </row>
    <row r="876" spans="1:15" ht="27.75" hidden="1" customHeight="1" x14ac:dyDescent="0.25">
      <c r="A876" s="203" t="s">
        <v>62</v>
      </c>
      <c r="B876" s="202" t="s">
        <v>473</v>
      </c>
      <c r="C876" s="203" t="s">
        <v>1668</v>
      </c>
      <c r="D876" s="202" t="s">
        <v>506</v>
      </c>
      <c r="E876" s="202" t="s">
        <v>1669</v>
      </c>
      <c r="F876" s="202" t="s">
        <v>475</v>
      </c>
      <c r="G876" s="253">
        <v>2.79</v>
      </c>
      <c r="H876" s="361" t="s">
        <v>488</v>
      </c>
      <c r="I876" s="359" t="s">
        <v>1382</v>
      </c>
      <c r="J876" s="359" t="s">
        <v>1596</v>
      </c>
      <c r="K876" s="359" t="s">
        <v>22</v>
      </c>
      <c r="L876" s="359" t="s">
        <v>1392</v>
      </c>
      <c r="M876" s="368">
        <v>2008</v>
      </c>
      <c r="N876" s="205">
        <v>41054</v>
      </c>
      <c r="O876" s="361" t="s">
        <v>1597</v>
      </c>
    </row>
    <row r="877" spans="1:15" ht="27.75" hidden="1" customHeight="1" x14ac:dyDescent="0.25">
      <c r="A877" s="203" t="s">
        <v>62</v>
      </c>
      <c r="B877" s="202" t="s">
        <v>473</v>
      </c>
      <c r="C877" s="203" t="s">
        <v>1668</v>
      </c>
      <c r="D877" s="202" t="s">
        <v>506</v>
      </c>
      <c r="E877" s="202" t="s">
        <v>1669</v>
      </c>
      <c r="F877" s="202" t="s">
        <v>475</v>
      </c>
      <c r="G877" s="253">
        <v>1.43</v>
      </c>
      <c r="H877" s="361" t="s">
        <v>488</v>
      </c>
      <c r="I877" s="359" t="s">
        <v>1383</v>
      </c>
      <c r="J877" s="359" t="s">
        <v>1596</v>
      </c>
      <c r="K877" s="359" t="s">
        <v>22</v>
      </c>
      <c r="L877" s="359" t="s">
        <v>1392</v>
      </c>
      <c r="M877" s="368">
        <v>2008</v>
      </c>
      <c r="N877" s="205">
        <v>41054</v>
      </c>
      <c r="O877" s="361" t="s">
        <v>1597</v>
      </c>
    </row>
    <row r="878" spans="1:15" ht="27.75" hidden="1" customHeight="1" x14ac:dyDescent="0.25">
      <c r="A878" s="203" t="s">
        <v>62</v>
      </c>
      <c r="B878" s="202" t="s">
        <v>473</v>
      </c>
      <c r="C878" s="203" t="s">
        <v>1668</v>
      </c>
      <c r="D878" s="202" t="s">
        <v>506</v>
      </c>
      <c r="E878" s="202" t="s">
        <v>1669</v>
      </c>
      <c r="F878" s="202" t="s">
        <v>475</v>
      </c>
      <c r="G878" s="253">
        <v>0.65</v>
      </c>
      <c r="H878" s="361" t="s">
        <v>488</v>
      </c>
      <c r="I878" s="359" t="s">
        <v>1384</v>
      </c>
      <c r="J878" s="359" t="s">
        <v>1596</v>
      </c>
      <c r="K878" s="359" t="s">
        <v>22</v>
      </c>
      <c r="L878" s="359" t="s">
        <v>1392</v>
      </c>
      <c r="M878" s="368">
        <v>2008</v>
      </c>
      <c r="N878" s="205">
        <v>41054</v>
      </c>
      <c r="O878" s="361" t="s">
        <v>1597</v>
      </c>
    </row>
    <row r="879" spans="1:15" ht="27.75" hidden="1" customHeight="1" x14ac:dyDescent="0.25">
      <c r="A879" s="203" t="s">
        <v>62</v>
      </c>
      <c r="B879" s="202" t="s">
        <v>473</v>
      </c>
      <c r="C879" s="203" t="s">
        <v>1668</v>
      </c>
      <c r="D879" s="202" t="s">
        <v>506</v>
      </c>
      <c r="E879" s="202" t="s">
        <v>1669</v>
      </c>
      <c r="F879" s="202" t="s">
        <v>475</v>
      </c>
      <c r="G879" s="253">
        <v>0.39</v>
      </c>
      <c r="H879" s="361" t="s">
        <v>488</v>
      </c>
      <c r="I879" s="359" t="s">
        <v>1385</v>
      </c>
      <c r="J879" s="359" t="s">
        <v>1596</v>
      </c>
      <c r="K879" s="359" t="s">
        <v>22</v>
      </c>
      <c r="L879" s="359" t="s">
        <v>1392</v>
      </c>
      <c r="M879" s="368">
        <v>2008</v>
      </c>
      <c r="N879" s="205">
        <v>41054</v>
      </c>
      <c r="O879" s="361" t="s">
        <v>1597</v>
      </c>
    </row>
    <row r="880" spans="1:15" ht="27.75" hidden="1" customHeight="1" x14ac:dyDescent="0.25">
      <c r="A880" s="203" t="s">
        <v>62</v>
      </c>
      <c r="B880" s="202" t="s">
        <v>473</v>
      </c>
      <c r="C880" s="203" t="s">
        <v>1668</v>
      </c>
      <c r="D880" s="202" t="s">
        <v>779</v>
      </c>
      <c r="E880" s="202" t="s">
        <v>1670</v>
      </c>
      <c r="F880" s="202" t="s">
        <v>475</v>
      </c>
      <c r="G880" s="253">
        <v>3.29</v>
      </c>
      <c r="H880" s="361" t="s">
        <v>488</v>
      </c>
      <c r="I880" s="359" t="s">
        <v>1379</v>
      </c>
      <c r="J880" s="359" t="s">
        <v>1380</v>
      </c>
      <c r="K880" s="359" t="s">
        <v>22</v>
      </c>
      <c r="L880" s="359" t="s">
        <v>1392</v>
      </c>
      <c r="M880" s="368">
        <v>2008</v>
      </c>
      <c r="N880" s="205">
        <v>41054</v>
      </c>
      <c r="O880" s="203"/>
    </row>
    <row r="881" spans="1:15" ht="27.75" hidden="1" customHeight="1" x14ac:dyDescent="0.25">
      <c r="A881" s="203" t="s">
        <v>62</v>
      </c>
      <c r="B881" s="202" t="s">
        <v>473</v>
      </c>
      <c r="C881" s="203" t="s">
        <v>1668</v>
      </c>
      <c r="D881" s="202" t="s">
        <v>779</v>
      </c>
      <c r="E881" s="202" t="s">
        <v>1670</v>
      </c>
      <c r="F881" s="202" t="s">
        <v>475</v>
      </c>
      <c r="G881" s="253">
        <v>1.73</v>
      </c>
      <c r="H881" s="361" t="s">
        <v>488</v>
      </c>
      <c r="I881" s="359" t="s">
        <v>1382</v>
      </c>
      <c r="J881" s="359" t="s">
        <v>1380</v>
      </c>
      <c r="K881" s="359" t="s">
        <v>22</v>
      </c>
      <c r="L881" s="359" t="s">
        <v>1392</v>
      </c>
      <c r="M881" s="368">
        <v>2008</v>
      </c>
      <c r="N881" s="205">
        <v>41054</v>
      </c>
      <c r="O881" s="203"/>
    </row>
    <row r="882" spans="1:15" ht="27.75" hidden="1" customHeight="1" x14ac:dyDescent="0.25">
      <c r="A882" s="203" t="s">
        <v>62</v>
      </c>
      <c r="B882" s="202" t="s">
        <v>473</v>
      </c>
      <c r="C882" s="203" t="s">
        <v>1668</v>
      </c>
      <c r="D882" s="202" t="s">
        <v>779</v>
      </c>
      <c r="E882" s="202" t="s">
        <v>1670</v>
      </c>
      <c r="F882" s="202" t="s">
        <v>475</v>
      </c>
      <c r="G882" s="253">
        <v>0.81</v>
      </c>
      <c r="H882" s="361" t="s">
        <v>488</v>
      </c>
      <c r="I882" s="359" t="s">
        <v>1383</v>
      </c>
      <c r="J882" s="359" t="s">
        <v>1380</v>
      </c>
      <c r="K882" s="359" t="s">
        <v>22</v>
      </c>
      <c r="L882" s="359" t="s">
        <v>1392</v>
      </c>
      <c r="M882" s="368">
        <v>2008</v>
      </c>
      <c r="N882" s="205">
        <v>41054</v>
      </c>
      <c r="O882" s="203"/>
    </row>
    <row r="883" spans="1:15" ht="27.75" hidden="1" customHeight="1" x14ac:dyDescent="0.25">
      <c r="A883" s="203" t="s">
        <v>62</v>
      </c>
      <c r="B883" s="202" t="s">
        <v>473</v>
      </c>
      <c r="C883" s="203" t="s">
        <v>1668</v>
      </c>
      <c r="D883" s="202" t="s">
        <v>779</v>
      </c>
      <c r="E883" s="202" t="s">
        <v>1670</v>
      </c>
      <c r="F883" s="202" t="s">
        <v>475</v>
      </c>
      <c r="G883" s="253">
        <v>0.33</v>
      </c>
      <c r="H883" s="361" t="s">
        <v>488</v>
      </c>
      <c r="I883" s="359" t="s">
        <v>1384</v>
      </c>
      <c r="J883" s="359" t="s">
        <v>1380</v>
      </c>
      <c r="K883" s="359" t="s">
        <v>22</v>
      </c>
      <c r="L883" s="359" t="s">
        <v>1392</v>
      </c>
      <c r="M883" s="368">
        <v>2008</v>
      </c>
      <c r="N883" s="205">
        <v>41054</v>
      </c>
      <c r="O883" s="203"/>
    </row>
    <row r="884" spans="1:15" ht="27.75" hidden="1" customHeight="1" x14ac:dyDescent="0.25">
      <c r="A884" s="203" t="s">
        <v>62</v>
      </c>
      <c r="B884" s="202" t="s">
        <v>473</v>
      </c>
      <c r="C884" s="203" t="s">
        <v>1668</v>
      </c>
      <c r="D884" s="202" t="s">
        <v>779</v>
      </c>
      <c r="E884" s="202" t="s">
        <v>1670</v>
      </c>
      <c r="F884" s="202" t="s">
        <v>475</v>
      </c>
      <c r="G884" s="253">
        <v>0.14000000000000001</v>
      </c>
      <c r="H884" s="361" t="s">
        <v>488</v>
      </c>
      <c r="I884" s="359" t="s">
        <v>1385</v>
      </c>
      <c r="J884" s="359" t="s">
        <v>1380</v>
      </c>
      <c r="K884" s="359" t="s">
        <v>22</v>
      </c>
      <c r="L884" s="359" t="s">
        <v>1392</v>
      </c>
      <c r="M884" s="368">
        <v>2008</v>
      </c>
      <c r="N884" s="205">
        <v>41054</v>
      </c>
      <c r="O884" s="203"/>
    </row>
    <row r="885" spans="1:15" ht="27.75" hidden="1" customHeight="1" x14ac:dyDescent="0.25">
      <c r="A885" s="203" t="s">
        <v>62</v>
      </c>
      <c r="B885" s="202" t="s">
        <v>473</v>
      </c>
      <c r="C885" s="203" t="s">
        <v>1668</v>
      </c>
      <c r="D885" s="202" t="s">
        <v>722</v>
      </c>
      <c r="E885" s="202" t="s">
        <v>1399</v>
      </c>
      <c r="F885" s="202" t="s">
        <v>475</v>
      </c>
      <c r="G885" s="253">
        <v>3.97</v>
      </c>
      <c r="H885" s="361" t="s">
        <v>488</v>
      </c>
      <c r="I885" s="359" t="s">
        <v>1379</v>
      </c>
      <c r="J885" s="359" t="s">
        <v>1596</v>
      </c>
      <c r="K885" s="359" t="s">
        <v>22</v>
      </c>
      <c r="L885" s="359" t="s">
        <v>1392</v>
      </c>
      <c r="M885" s="368">
        <v>2005</v>
      </c>
      <c r="N885" s="205">
        <v>41054</v>
      </c>
      <c r="O885" s="203" t="s">
        <v>1597</v>
      </c>
    </row>
    <row r="886" spans="1:15" ht="27.75" hidden="1" customHeight="1" x14ac:dyDescent="0.25">
      <c r="A886" s="203" t="s">
        <v>62</v>
      </c>
      <c r="B886" s="202" t="s">
        <v>473</v>
      </c>
      <c r="C886" s="203" t="s">
        <v>1668</v>
      </c>
      <c r="D886" s="202" t="s">
        <v>722</v>
      </c>
      <c r="E886" s="202" t="s">
        <v>1399</v>
      </c>
      <c r="F886" s="202" t="s">
        <v>475</v>
      </c>
      <c r="G886" s="253">
        <v>1.64</v>
      </c>
      <c r="H886" s="361" t="s">
        <v>488</v>
      </c>
      <c r="I886" s="359" t="s">
        <v>1382</v>
      </c>
      <c r="J886" s="359" t="s">
        <v>1596</v>
      </c>
      <c r="K886" s="359" t="s">
        <v>22</v>
      </c>
      <c r="L886" s="359" t="s">
        <v>1392</v>
      </c>
      <c r="M886" s="368">
        <v>2005</v>
      </c>
      <c r="N886" s="205">
        <v>41054</v>
      </c>
      <c r="O886" s="203" t="s">
        <v>1597</v>
      </c>
    </row>
    <row r="887" spans="1:15" ht="27.75" hidden="1" customHeight="1" x14ac:dyDescent="0.25">
      <c r="A887" s="203" t="s">
        <v>62</v>
      </c>
      <c r="B887" s="202" t="s">
        <v>473</v>
      </c>
      <c r="C887" s="203" t="s">
        <v>1668</v>
      </c>
      <c r="D887" s="202" t="s">
        <v>722</v>
      </c>
      <c r="E887" s="202" t="s">
        <v>1399</v>
      </c>
      <c r="F887" s="202" t="s">
        <v>475</v>
      </c>
      <c r="G887" s="253">
        <v>0.7</v>
      </c>
      <c r="H887" s="361" t="s">
        <v>488</v>
      </c>
      <c r="I887" s="359" t="s">
        <v>1383</v>
      </c>
      <c r="J887" s="359" t="s">
        <v>1596</v>
      </c>
      <c r="K887" s="359" t="s">
        <v>22</v>
      </c>
      <c r="L887" s="359" t="s">
        <v>1392</v>
      </c>
      <c r="M887" s="368">
        <v>2005</v>
      </c>
      <c r="N887" s="205">
        <v>41054</v>
      </c>
      <c r="O887" s="203" t="s">
        <v>1597</v>
      </c>
    </row>
    <row r="888" spans="1:15" ht="27.75" hidden="1" customHeight="1" x14ac:dyDescent="0.25">
      <c r="A888" s="203" t="s">
        <v>62</v>
      </c>
      <c r="B888" s="202" t="s">
        <v>473</v>
      </c>
      <c r="C888" s="203" t="s">
        <v>1668</v>
      </c>
      <c r="D888" s="202" t="s">
        <v>722</v>
      </c>
      <c r="E888" s="202" t="s">
        <v>1399</v>
      </c>
      <c r="F888" s="202" t="s">
        <v>475</v>
      </c>
      <c r="G888" s="253">
        <v>0.39</v>
      </c>
      <c r="H888" s="361" t="s">
        <v>488</v>
      </c>
      <c r="I888" s="359" t="s">
        <v>1384</v>
      </c>
      <c r="J888" s="359" t="s">
        <v>1596</v>
      </c>
      <c r="K888" s="359" t="s">
        <v>22</v>
      </c>
      <c r="L888" s="359" t="s">
        <v>1392</v>
      </c>
      <c r="M888" s="368">
        <v>2005</v>
      </c>
      <c r="N888" s="205">
        <v>41054</v>
      </c>
      <c r="O888" s="203" t="s">
        <v>1597</v>
      </c>
    </row>
    <row r="889" spans="1:15" ht="27.75" hidden="1" customHeight="1" x14ac:dyDescent="0.25">
      <c r="A889" s="203" t="s">
        <v>62</v>
      </c>
      <c r="B889" s="202" t="s">
        <v>473</v>
      </c>
      <c r="C889" s="203" t="s">
        <v>1668</v>
      </c>
      <c r="D889" s="202" t="s">
        <v>722</v>
      </c>
      <c r="E889" s="202" t="s">
        <v>1399</v>
      </c>
      <c r="F889" s="202" t="s">
        <v>475</v>
      </c>
      <c r="G889" s="253">
        <v>0.26</v>
      </c>
      <c r="H889" s="361" t="s">
        <v>488</v>
      </c>
      <c r="I889" s="359" t="s">
        <v>1385</v>
      </c>
      <c r="J889" s="359" t="s">
        <v>1596</v>
      </c>
      <c r="K889" s="359" t="s">
        <v>22</v>
      </c>
      <c r="L889" s="359" t="s">
        <v>1392</v>
      </c>
      <c r="M889" s="368">
        <v>2005</v>
      </c>
      <c r="N889" s="205">
        <v>41054</v>
      </c>
      <c r="O889" s="203" t="s">
        <v>1597</v>
      </c>
    </row>
    <row r="890" spans="1:15" ht="45.75" hidden="1" customHeight="1" x14ac:dyDescent="0.25">
      <c r="A890" s="203" t="s">
        <v>62</v>
      </c>
      <c r="B890" s="202" t="s">
        <v>473</v>
      </c>
      <c r="C890" s="203" t="s">
        <v>1668</v>
      </c>
      <c r="D890" s="203" t="s">
        <v>1671</v>
      </c>
      <c r="E890" s="202" t="s">
        <v>1670</v>
      </c>
      <c r="F890" s="202" t="s">
        <v>475</v>
      </c>
      <c r="G890" s="253">
        <v>0.57999999999999996</v>
      </c>
      <c r="H890" s="361" t="s">
        <v>488</v>
      </c>
      <c r="I890" s="359" t="s">
        <v>1379</v>
      </c>
      <c r="J890" s="359" t="s">
        <v>1380</v>
      </c>
      <c r="K890" s="359" t="s">
        <v>22</v>
      </c>
      <c r="L890" s="359" t="s">
        <v>1392</v>
      </c>
      <c r="M890" s="368">
        <v>2008</v>
      </c>
      <c r="N890" s="205">
        <v>41054</v>
      </c>
      <c r="O890" s="203"/>
    </row>
    <row r="891" spans="1:15" ht="27.75" hidden="1" customHeight="1" x14ac:dyDescent="0.25">
      <c r="A891" s="203" t="s">
        <v>62</v>
      </c>
      <c r="B891" s="202" t="s">
        <v>473</v>
      </c>
      <c r="C891" s="203" t="s">
        <v>1668</v>
      </c>
      <c r="D891" s="203" t="s">
        <v>1671</v>
      </c>
      <c r="E891" s="202" t="s">
        <v>1670</v>
      </c>
      <c r="F891" s="202" t="s">
        <v>475</v>
      </c>
      <c r="G891" s="253">
        <v>0.3</v>
      </c>
      <c r="H891" s="361" t="s">
        <v>488</v>
      </c>
      <c r="I891" s="359" t="s">
        <v>1382</v>
      </c>
      <c r="J891" s="359" t="s">
        <v>1380</v>
      </c>
      <c r="K891" s="359" t="s">
        <v>22</v>
      </c>
      <c r="L891" s="359" t="s">
        <v>1392</v>
      </c>
      <c r="M891" s="368">
        <v>2008</v>
      </c>
      <c r="N891" s="205">
        <v>41054</v>
      </c>
      <c r="O891" s="203"/>
    </row>
    <row r="892" spans="1:15" ht="27.75" hidden="1" customHeight="1" x14ac:dyDescent="0.25">
      <c r="A892" s="203" t="s">
        <v>62</v>
      </c>
      <c r="B892" s="202" t="s">
        <v>473</v>
      </c>
      <c r="C892" s="203" t="s">
        <v>1668</v>
      </c>
      <c r="D892" s="203" t="s">
        <v>1671</v>
      </c>
      <c r="E892" s="202" t="s">
        <v>1670</v>
      </c>
      <c r="F892" s="202" t="s">
        <v>475</v>
      </c>
      <c r="G892" s="253">
        <v>0.14000000000000001</v>
      </c>
      <c r="H892" s="361" t="s">
        <v>488</v>
      </c>
      <c r="I892" s="359" t="s">
        <v>1383</v>
      </c>
      <c r="J892" s="359" t="s">
        <v>1380</v>
      </c>
      <c r="K892" s="359" t="s">
        <v>22</v>
      </c>
      <c r="L892" s="359" t="s">
        <v>1392</v>
      </c>
      <c r="M892" s="368">
        <v>2008</v>
      </c>
      <c r="N892" s="205">
        <v>41054</v>
      </c>
      <c r="O892" s="203"/>
    </row>
    <row r="893" spans="1:15" ht="27.75" hidden="1" customHeight="1" x14ac:dyDescent="0.25">
      <c r="A893" s="203" t="s">
        <v>62</v>
      </c>
      <c r="B893" s="202" t="s">
        <v>473</v>
      </c>
      <c r="C893" s="203" t="s">
        <v>1668</v>
      </c>
      <c r="D893" s="203" t="s">
        <v>1671</v>
      </c>
      <c r="E893" s="202" t="s">
        <v>1670</v>
      </c>
      <c r="F893" s="202" t="s">
        <v>475</v>
      </c>
      <c r="G893" s="253">
        <v>0.06</v>
      </c>
      <c r="H893" s="361" t="s">
        <v>488</v>
      </c>
      <c r="I893" s="359" t="s">
        <v>1384</v>
      </c>
      <c r="J893" s="359" t="s">
        <v>1380</v>
      </c>
      <c r="K893" s="359" t="s">
        <v>22</v>
      </c>
      <c r="L893" s="359" t="s">
        <v>1392</v>
      </c>
      <c r="M893" s="368">
        <v>2008</v>
      </c>
      <c r="N893" s="205">
        <v>41054</v>
      </c>
      <c r="O893" s="203"/>
    </row>
    <row r="894" spans="1:15" ht="27.75" hidden="1" customHeight="1" x14ac:dyDescent="0.25">
      <c r="A894" s="203" t="s">
        <v>62</v>
      </c>
      <c r="B894" s="202" t="s">
        <v>473</v>
      </c>
      <c r="C894" s="203" t="s">
        <v>1668</v>
      </c>
      <c r="D894" s="203" t="s">
        <v>1671</v>
      </c>
      <c r="E894" s="202" t="s">
        <v>1670</v>
      </c>
      <c r="F894" s="202" t="s">
        <v>475</v>
      </c>
      <c r="G894" s="253">
        <v>0.02</v>
      </c>
      <c r="H894" s="361" t="s">
        <v>488</v>
      </c>
      <c r="I894" s="359" t="s">
        <v>1385</v>
      </c>
      <c r="J894" s="359" t="s">
        <v>1380</v>
      </c>
      <c r="K894" s="359" t="s">
        <v>22</v>
      </c>
      <c r="L894" s="359" t="s">
        <v>1392</v>
      </c>
      <c r="M894" s="368">
        <v>2008</v>
      </c>
      <c r="N894" s="205">
        <v>41054</v>
      </c>
      <c r="O894" s="203"/>
    </row>
    <row r="895" spans="1:15" ht="27.75" hidden="1" customHeight="1" x14ac:dyDescent="0.25">
      <c r="A895" s="203" t="s">
        <v>1672</v>
      </c>
      <c r="B895" s="202" t="s">
        <v>2369</v>
      </c>
      <c r="C895" s="203" t="s">
        <v>1434</v>
      </c>
      <c r="D895" s="202" t="s">
        <v>1435</v>
      </c>
      <c r="E895" s="202" t="s">
        <v>1436</v>
      </c>
      <c r="F895" s="202" t="s">
        <v>475</v>
      </c>
      <c r="G895" s="253">
        <v>0.42</v>
      </c>
      <c r="H895" s="361" t="s">
        <v>1414</v>
      </c>
      <c r="I895" s="359" t="s">
        <v>1407</v>
      </c>
      <c r="J895" s="358">
        <v>0</v>
      </c>
      <c r="K895" s="359" t="s">
        <v>1113</v>
      </c>
      <c r="L895" s="359" t="s">
        <v>1392</v>
      </c>
      <c r="M895" s="368">
        <v>2003</v>
      </c>
      <c r="N895" s="205">
        <v>41544</v>
      </c>
      <c r="O895" s="203"/>
    </row>
    <row r="896" spans="1:15" ht="27.75" hidden="1" customHeight="1" x14ac:dyDescent="0.25">
      <c r="A896" s="203" t="s">
        <v>1672</v>
      </c>
      <c r="B896" s="202" t="s">
        <v>2369</v>
      </c>
      <c r="C896" s="203" t="s">
        <v>1434</v>
      </c>
      <c r="D896" s="202" t="s">
        <v>1437</v>
      </c>
      <c r="E896" s="202" t="s">
        <v>1438</v>
      </c>
      <c r="F896" s="202" t="s">
        <v>475</v>
      </c>
      <c r="G896" s="253">
        <v>1.54</v>
      </c>
      <c r="H896" s="361" t="s">
        <v>1414</v>
      </c>
      <c r="I896" s="359" t="s">
        <v>1407</v>
      </c>
      <c r="J896" s="358">
        <v>0</v>
      </c>
      <c r="K896" s="359" t="s">
        <v>1113</v>
      </c>
      <c r="L896" s="359" t="s">
        <v>1392</v>
      </c>
      <c r="M896" s="368">
        <v>2003</v>
      </c>
      <c r="N896" s="205">
        <v>41544</v>
      </c>
      <c r="O896" s="203"/>
    </row>
    <row r="897" spans="1:15" ht="27.75" hidden="1" customHeight="1" x14ac:dyDescent="0.25">
      <c r="A897" s="203" t="s">
        <v>1672</v>
      </c>
      <c r="B897" s="202" t="s">
        <v>2369</v>
      </c>
      <c r="C897" s="203" t="s">
        <v>1434</v>
      </c>
      <c r="D897" s="202" t="s">
        <v>1439</v>
      </c>
      <c r="E897" s="202" t="s">
        <v>1440</v>
      </c>
      <c r="F897" s="202" t="s">
        <v>475</v>
      </c>
      <c r="G897" s="253">
        <v>1.21</v>
      </c>
      <c r="H897" s="361" t="s">
        <v>1414</v>
      </c>
      <c r="I897" s="359" t="s">
        <v>1407</v>
      </c>
      <c r="J897" s="358">
        <v>0</v>
      </c>
      <c r="K897" s="359" t="s">
        <v>1113</v>
      </c>
      <c r="L897" s="359" t="s">
        <v>1392</v>
      </c>
      <c r="M897" s="368">
        <v>2003</v>
      </c>
      <c r="N897" s="205">
        <v>41544</v>
      </c>
      <c r="O897" s="203"/>
    </row>
    <row r="898" spans="1:15" ht="27.75" hidden="1" customHeight="1" x14ac:dyDescent="0.25">
      <c r="A898" s="203" t="s">
        <v>1672</v>
      </c>
      <c r="B898" s="202" t="s">
        <v>2369</v>
      </c>
      <c r="C898" s="203" t="s">
        <v>1434</v>
      </c>
      <c r="D898" s="202" t="s">
        <v>1443</v>
      </c>
      <c r="E898" s="202" t="s">
        <v>1444</v>
      </c>
      <c r="F898" s="202" t="s">
        <v>475</v>
      </c>
      <c r="G898" s="253">
        <v>0.22</v>
      </c>
      <c r="H898" s="361" t="s">
        <v>1414</v>
      </c>
      <c r="I898" s="359" t="s">
        <v>1407</v>
      </c>
      <c r="J898" s="358">
        <v>0</v>
      </c>
      <c r="K898" s="359" t="s">
        <v>1113</v>
      </c>
      <c r="L898" s="359" t="s">
        <v>1392</v>
      </c>
      <c r="M898" s="368">
        <v>2003</v>
      </c>
      <c r="N898" s="205">
        <v>41544</v>
      </c>
      <c r="O898" s="203"/>
    </row>
    <row r="899" spans="1:15" ht="27.75" hidden="1" customHeight="1" x14ac:dyDescent="0.25">
      <c r="A899" s="203" t="s">
        <v>1672</v>
      </c>
      <c r="B899" s="202" t="s">
        <v>2369</v>
      </c>
      <c r="C899" s="203" t="s">
        <v>1445</v>
      </c>
      <c r="D899" s="202" t="s">
        <v>1446</v>
      </c>
      <c r="E899" s="202" t="s">
        <v>1447</v>
      </c>
      <c r="F899" s="202" t="s">
        <v>475</v>
      </c>
      <c r="G899" s="253">
        <v>583</v>
      </c>
      <c r="H899" s="361" t="s">
        <v>1448</v>
      </c>
      <c r="I899" s="359" t="s">
        <v>1407</v>
      </c>
      <c r="J899" s="358">
        <v>0.61799999999999999</v>
      </c>
      <c r="K899" s="359" t="s">
        <v>1113</v>
      </c>
      <c r="L899" s="359" t="s">
        <v>1408</v>
      </c>
      <c r="M899" s="368">
        <v>2001</v>
      </c>
      <c r="N899" s="205">
        <v>41603</v>
      </c>
      <c r="O899" s="203" t="s">
        <v>1449</v>
      </c>
    </row>
    <row r="900" spans="1:15" ht="27.75" hidden="1" customHeight="1" x14ac:dyDescent="0.25">
      <c r="A900" s="203" t="s">
        <v>1672</v>
      </c>
      <c r="B900" s="202" t="s">
        <v>2369</v>
      </c>
      <c r="C900" s="203" t="s">
        <v>1445</v>
      </c>
      <c r="D900" s="202" t="s">
        <v>1446</v>
      </c>
      <c r="E900" s="202" t="s">
        <v>1447</v>
      </c>
      <c r="F900" s="202" t="s">
        <v>475</v>
      </c>
      <c r="G900" s="253">
        <v>4.78</v>
      </c>
      <c r="H900" s="361" t="s">
        <v>1450</v>
      </c>
      <c r="I900" s="359" t="s">
        <v>1407</v>
      </c>
      <c r="J900" s="358">
        <v>0.61760000000000004</v>
      </c>
      <c r="K900" s="359" t="s">
        <v>1113</v>
      </c>
      <c r="L900" s="359" t="s">
        <v>1392</v>
      </c>
      <c r="M900" s="368">
        <v>2001</v>
      </c>
      <c r="N900" s="205">
        <v>41603</v>
      </c>
      <c r="O900" s="203" t="s">
        <v>1449</v>
      </c>
    </row>
    <row r="901" spans="1:15" ht="27.75" hidden="1" customHeight="1" x14ac:dyDescent="0.25">
      <c r="A901" s="203" t="s">
        <v>1672</v>
      </c>
      <c r="B901" s="202" t="s">
        <v>2369</v>
      </c>
      <c r="C901" s="203" t="s">
        <v>1445</v>
      </c>
      <c r="D901" s="202" t="s">
        <v>1451</v>
      </c>
      <c r="E901" s="202" t="s">
        <v>1452</v>
      </c>
      <c r="F901" s="202" t="s">
        <v>475</v>
      </c>
      <c r="G901" s="253">
        <v>26</v>
      </c>
      <c r="H901" s="361" t="s">
        <v>1448</v>
      </c>
      <c r="I901" s="359" t="s">
        <v>1407</v>
      </c>
      <c r="J901" s="358">
        <v>0</v>
      </c>
      <c r="K901" s="359" t="s">
        <v>1113</v>
      </c>
      <c r="L901" s="359" t="s">
        <v>1408</v>
      </c>
      <c r="M901" s="368">
        <v>2001</v>
      </c>
      <c r="N901" s="205">
        <v>41603</v>
      </c>
      <c r="O901" s="203" t="s">
        <v>1449</v>
      </c>
    </row>
    <row r="902" spans="1:15" ht="27.75" hidden="1" customHeight="1" x14ac:dyDescent="0.25">
      <c r="A902" s="203" t="s">
        <v>1672</v>
      </c>
      <c r="B902" s="202" t="s">
        <v>2369</v>
      </c>
      <c r="C902" s="203" t="s">
        <v>1445</v>
      </c>
      <c r="D902" s="202" t="s">
        <v>1451</v>
      </c>
      <c r="E902" s="202" t="s">
        <v>1452</v>
      </c>
      <c r="F902" s="202" t="s">
        <v>475</v>
      </c>
      <c r="G902" s="253">
        <v>0.21</v>
      </c>
      <c r="H902" s="361" t="s">
        <v>1450</v>
      </c>
      <c r="I902" s="359" t="s">
        <v>1407</v>
      </c>
      <c r="J902" s="358">
        <v>0</v>
      </c>
      <c r="K902" s="359" t="s">
        <v>1113</v>
      </c>
      <c r="L902" s="359" t="s">
        <v>1392</v>
      </c>
      <c r="M902" s="368">
        <v>2001</v>
      </c>
      <c r="N902" s="205">
        <v>41603</v>
      </c>
      <c r="O902" s="203" t="s">
        <v>1449</v>
      </c>
    </row>
    <row r="903" spans="1:15" ht="27.75" hidden="1" customHeight="1" x14ac:dyDescent="0.25">
      <c r="A903" s="203" t="s">
        <v>1672</v>
      </c>
      <c r="B903" s="202" t="s">
        <v>2369</v>
      </c>
      <c r="C903" s="203" t="s">
        <v>1403</v>
      </c>
      <c r="D903" s="202" t="s">
        <v>1404</v>
      </c>
      <c r="E903" s="202" t="s">
        <v>1405</v>
      </c>
      <c r="F903" s="202" t="s">
        <v>475</v>
      </c>
      <c r="G903" s="253">
        <v>154</v>
      </c>
      <c r="H903" s="361" t="s">
        <v>1406</v>
      </c>
      <c r="I903" s="359" t="s">
        <v>1407</v>
      </c>
      <c r="J903" s="208">
        <v>0</v>
      </c>
      <c r="K903" s="359" t="s">
        <v>22</v>
      </c>
      <c r="L903" s="359" t="s">
        <v>1408</v>
      </c>
      <c r="M903" s="368" t="s">
        <v>1407</v>
      </c>
      <c r="N903" s="205">
        <v>42486</v>
      </c>
      <c r="O903" s="203"/>
    </row>
    <row r="904" spans="1:15" ht="27.75" hidden="1" customHeight="1" x14ac:dyDescent="0.25">
      <c r="A904" s="203" t="s">
        <v>1672</v>
      </c>
      <c r="B904" s="202" t="s">
        <v>2369</v>
      </c>
      <c r="C904" s="203" t="s">
        <v>1461</v>
      </c>
      <c r="D904" s="202" t="s">
        <v>1462</v>
      </c>
      <c r="E904" s="202" t="s">
        <v>1463</v>
      </c>
      <c r="F904" s="202" t="s">
        <v>475</v>
      </c>
      <c r="G904" s="254">
        <v>21534261</v>
      </c>
      <c r="H904" s="361" t="s">
        <v>1433</v>
      </c>
      <c r="I904" s="359" t="s">
        <v>1407</v>
      </c>
      <c r="J904" s="359" t="s">
        <v>1380</v>
      </c>
      <c r="K904" s="359" t="s">
        <v>8</v>
      </c>
      <c r="L904" s="359" t="s">
        <v>1408</v>
      </c>
      <c r="M904" s="368" t="s">
        <v>1407</v>
      </c>
      <c r="N904" s="205">
        <v>42530</v>
      </c>
      <c r="O904" s="203"/>
    </row>
    <row r="905" spans="1:15" ht="27.75" hidden="1" customHeight="1" x14ac:dyDescent="0.25">
      <c r="A905" s="203" t="s">
        <v>1672</v>
      </c>
      <c r="B905" s="202" t="s">
        <v>2369</v>
      </c>
      <c r="C905" s="203" t="s">
        <v>1461</v>
      </c>
      <c r="D905" s="202" t="s">
        <v>1462</v>
      </c>
      <c r="E905" s="202" t="s">
        <v>1463</v>
      </c>
      <c r="F905" s="202" t="s">
        <v>475</v>
      </c>
      <c r="G905" s="254">
        <v>58998</v>
      </c>
      <c r="H905" s="361" t="s">
        <v>1414</v>
      </c>
      <c r="I905" s="359" t="s">
        <v>1407</v>
      </c>
      <c r="J905" s="359" t="s">
        <v>1380</v>
      </c>
      <c r="K905" s="359" t="s">
        <v>8</v>
      </c>
      <c r="L905" s="359" t="s">
        <v>1392</v>
      </c>
      <c r="M905" s="368" t="s">
        <v>1407</v>
      </c>
      <c r="N905" s="205">
        <v>42530</v>
      </c>
      <c r="O905" s="203"/>
    </row>
    <row r="906" spans="1:15" ht="27.75" hidden="1" customHeight="1" x14ac:dyDescent="0.25">
      <c r="A906" s="203" t="s">
        <v>1672</v>
      </c>
      <c r="B906" s="202" t="s">
        <v>2369</v>
      </c>
      <c r="C906" s="203" t="s">
        <v>1397</v>
      </c>
      <c r="D906" s="202" t="s">
        <v>1464</v>
      </c>
      <c r="E906" s="202" t="s">
        <v>1465</v>
      </c>
      <c r="F906" s="202" t="s">
        <v>475</v>
      </c>
      <c r="G906" s="253">
        <v>396</v>
      </c>
      <c r="H906" s="361" t="s">
        <v>1400</v>
      </c>
      <c r="I906" s="359" t="s">
        <v>1379</v>
      </c>
      <c r="J906" s="358">
        <v>0</v>
      </c>
      <c r="K906" s="359" t="s">
        <v>1391</v>
      </c>
      <c r="L906" s="359" t="s">
        <v>1392</v>
      </c>
      <c r="M906" s="368">
        <v>2010</v>
      </c>
      <c r="N906" s="207" t="s">
        <v>1401</v>
      </c>
      <c r="O906" s="203"/>
    </row>
    <row r="907" spans="1:15" ht="27.75" hidden="1" customHeight="1" x14ac:dyDescent="0.25">
      <c r="A907" s="203" t="s">
        <v>1672</v>
      </c>
      <c r="B907" s="202" t="s">
        <v>2369</v>
      </c>
      <c r="C907" s="203" t="s">
        <v>1397</v>
      </c>
      <c r="D907" s="202" t="s">
        <v>1464</v>
      </c>
      <c r="E907" s="202" t="s">
        <v>1465</v>
      </c>
      <c r="F907" s="202" t="s">
        <v>475</v>
      </c>
      <c r="G907" s="253">
        <v>96.8</v>
      </c>
      <c r="H907" s="361" t="s">
        <v>1400</v>
      </c>
      <c r="I907" s="359" t="s">
        <v>1382</v>
      </c>
      <c r="J907" s="210">
        <v>4.8000000000000001E-2</v>
      </c>
      <c r="K907" s="359" t="s">
        <v>1391</v>
      </c>
      <c r="L907" s="359" t="s">
        <v>1392</v>
      </c>
      <c r="M907" s="368">
        <v>2010</v>
      </c>
      <c r="N907" s="207" t="s">
        <v>1401</v>
      </c>
      <c r="O907" s="203"/>
    </row>
    <row r="908" spans="1:15" ht="27.75" hidden="1" customHeight="1" x14ac:dyDescent="0.25">
      <c r="A908" s="203" t="s">
        <v>1672</v>
      </c>
      <c r="B908" s="202" t="s">
        <v>2369</v>
      </c>
      <c r="C908" s="203" t="s">
        <v>1397</v>
      </c>
      <c r="D908" s="202" t="s">
        <v>1464</v>
      </c>
      <c r="E908" s="202" t="s">
        <v>1465</v>
      </c>
      <c r="F908" s="202" t="s">
        <v>475</v>
      </c>
      <c r="G908" s="253">
        <v>23.6</v>
      </c>
      <c r="H908" s="361" t="s">
        <v>1400</v>
      </c>
      <c r="I908" s="359" t="s">
        <v>1383</v>
      </c>
      <c r="J908" s="358">
        <v>0.44</v>
      </c>
      <c r="K908" s="359" t="s">
        <v>1391</v>
      </c>
      <c r="L908" s="359" t="s">
        <v>1392</v>
      </c>
      <c r="M908" s="368">
        <v>2010</v>
      </c>
      <c r="N908" s="207" t="s">
        <v>1401</v>
      </c>
      <c r="O908" s="203"/>
    </row>
    <row r="909" spans="1:15" ht="27.75" hidden="1" customHeight="1" x14ac:dyDescent="0.25">
      <c r="A909" s="203" t="s">
        <v>1672</v>
      </c>
      <c r="B909" s="202" t="s">
        <v>2369</v>
      </c>
      <c r="C909" s="203" t="s">
        <v>1397</v>
      </c>
      <c r="D909" s="202" t="s">
        <v>1464</v>
      </c>
      <c r="E909" s="202" t="s">
        <v>1465</v>
      </c>
      <c r="F909" s="202" t="s">
        <v>475</v>
      </c>
      <c r="G909" s="253">
        <v>4.93</v>
      </c>
      <c r="H909" s="361" t="s">
        <v>1400</v>
      </c>
      <c r="I909" s="359" t="s">
        <v>1384</v>
      </c>
      <c r="J909" s="359" t="s">
        <v>1402</v>
      </c>
      <c r="K909" s="359" t="s">
        <v>1391</v>
      </c>
      <c r="L909" s="359" t="s">
        <v>1392</v>
      </c>
      <c r="M909" s="368">
        <v>2010</v>
      </c>
      <c r="N909" s="207" t="s">
        <v>1401</v>
      </c>
      <c r="O909" s="203"/>
    </row>
    <row r="910" spans="1:15" ht="27.75" hidden="1" customHeight="1" x14ac:dyDescent="0.25">
      <c r="A910" s="203" t="s">
        <v>1672</v>
      </c>
      <c r="B910" s="202" t="s">
        <v>2369</v>
      </c>
      <c r="C910" s="203" t="s">
        <v>1397</v>
      </c>
      <c r="D910" s="202" t="s">
        <v>1464</v>
      </c>
      <c r="E910" s="202" t="s">
        <v>1465</v>
      </c>
      <c r="F910" s="202" t="s">
        <v>475</v>
      </c>
      <c r="G910" s="253">
        <v>1.75</v>
      </c>
      <c r="H910" s="361" t="s">
        <v>1400</v>
      </c>
      <c r="I910" s="359" t="s">
        <v>1385</v>
      </c>
      <c r="J910" s="359" t="s">
        <v>1402</v>
      </c>
      <c r="K910" s="359" t="s">
        <v>1391</v>
      </c>
      <c r="L910" s="359" t="s">
        <v>1392</v>
      </c>
      <c r="M910" s="368">
        <v>2010</v>
      </c>
      <c r="N910" s="207" t="s">
        <v>1401</v>
      </c>
      <c r="O910" s="203"/>
    </row>
    <row r="911" spans="1:15" ht="27.75" hidden="1" customHeight="1" x14ac:dyDescent="0.25">
      <c r="A911" s="203" t="s">
        <v>1673</v>
      </c>
      <c r="B911" s="202" t="s">
        <v>2370</v>
      </c>
      <c r="C911" s="203" t="s">
        <v>1674</v>
      </c>
      <c r="D911" s="202" t="s">
        <v>1675</v>
      </c>
      <c r="E911" s="202" t="s">
        <v>1676</v>
      </c>
      <c r="F911" s="202" t="s">
        <v>505</v>
      </c>
      <c r="G911" s="253">
        <v>3.7</v>
      </c>
      <c r="H911" s="361" t="s">
        <v>1433</v>
      </c>
      <c r="I911" s="359" t="s">
        <v>1407</v>
      </c>
      <c r="J911" s="358">
        <v>0.82210000000000005</v>
      </c>
      <c r="K911" s="361" t="s">
        <v>1113</v>
      </c>
      <c r="L911" s="359" t="s">
        <v>1408</v>
      </c>
      <c r="M911" s="368">
        <v>2010</v>
      </c>
      <c r="N911" s="205">
        <v>42912</v>
      </c>
      <c r="O911" s="203"/>
    </row>
    <row r="912" spans="1:15" ht="27.75" hidden="1" customHeight="1" x14ac:dyDescent="0.25">
      <c r="A912" s="203" t="s">
        <v>1673</v>
      </c>
      <c r="B912" s="202" t="s">
        <v>2370</v>
      </c>
      <c r="C912" s="203" t="s">
        <v>1674</v>
      </c>
      <c r="D912" s="202" t="s">
        <v>1675</v>
      </c>
      <c r="E912" s="202" t="s">
        <v>1676</v>
      </c>
      <c r="F912" s="202" t="s">
        <v>505</v>
      </c>
      <c r="G912" s="253">
        <v>0.01</v>
      </c>
      <c r="H912" s="361" t="s">
        <v>1414</v>
      </c>
      <c r="I912" s="359" t="s">
        <v>1407</v>
      </c>
      <c r="J912" s="358">
        <v>0.82210000000000005</v>
      </c>
      <c r="K912" s="361" t="s">
        <v>1113</v>
      </c>
      <c r="L912" s="359" t="s">
        <v>1392</v>
      </c>
      <c r="M912" s="368">
        <v>2010</v>
      </c>
      <c r="N912" s="205">
        <v>42912</v>
      </c>
      <c r="O912" s="203"/>
    </row>
    <row r="913" spans="1:15" ht="27.75" hidden="1" customHeight="1" x14ac:dyDescent="0.25">
      <c r="A913" s="203" t="s">
        <v>1673</v>
      </c>
      <c r="B913" s="202" t="s">
        <v>2370</v>
      </c>
      <c r="C913" s="203" t="s">
        <v>1674</v>
      </c>
      <c r="D913" s="202" t="s">
        <v>1677</v>
      </c>
      <c r="E913" s="202" t="s">
        <v>1678</v>
      </c>
      <c r="F913" s="202" t="s">
        <v>505</v>
      </c>
      <c r="G913" s="253">
        <v>18.23</v>
      </c>
      <c r="H913" s="361" t="s">
        <v>1400</v>
      </c>
      <c r="I913" s="359" t="s">
        <v>1379</v>
      </c>
      <c r="J913" s="358">
        <v>0.19</v>
      </c>
      <c r="K913" s="361" t="s">
        <v>1391</v>
      </c>
      <c r="L913" s="359" t="s">
        <v>1392</v>
      </c>
      <c r="M913" s="368">
        <v>2010</v>
      </c>
      <c r="N913" s="205">
        <v>42912</v>
      </c>
      <c r="O913" s="203"/>
    </row>
    <row r="914" spans="1:15" ht="27.75" hidden="1" customHeight="1" x14ac:dyDescent="0.25">
      <c r="A914" s="203" t="s">
        <v>1673</v>
      </c>
      <c r="B914" s="202" t="s">
        <v>2370</v>
      </c>
      <c r="C914" s="203" t="s">
        <v>1674</v>
      </c>
      <c r="D914" s="202" t="s">
        <v>1677</v>
      </c>
      <c r="E914" s="202" t="s">
        <v>1678</v>
      </c>
      <c r="F914" s="202" t="s">
        <v>505</v>
      </c>
      <c r="G914" s="253">
        <v>5.7</v>
      </c>
      <c r="H914" s="361" t="s">
        <v>1400</v>
      </c>
      <c r="I914" s="359" t="s">
        <v>1382</v>
      </c>
      <c r="J914" s="358">
        <v>0</v>
      </c>
      <c r="K914" s="361" t="s">
        <v>1391</v>
      </c>
      <c r="L914" s="359" t="s">
        <v>1392</v>
      </c>
      <c r="M914" s="368">
        <v>2010</v>
      </c>
      <c r="N914" s="205">
        <v>42912</v>
      </c>
      <c r="O914" s="203"/>
    </row>
    <row r="915" spans="1:15" ht="27.75" hidden="1" customHeight="1" x14ac:dyDescent="0.25">
      <c r="A915" s="203" t="s">
        <v>1673</v>
      </c>
      <c r="B915" s="202" t="s">
        <v>2370</v>
      </c>
      <c r="C915" s="203" t="s">
        <v>1674</v>
      </c>
      <c r="D915" s="202" t="s">
        <v>1677</v>
      </c>
      <c r="E915" s="202" t="s">
        <v>1678</v>
      </c>
      <c r="F915" s="202" t="s">
        <v>505</v>
      </c>
      <c r="G915" s="253">
        <v>1.56</v>
      </c>
      <c r="H915" s="361" t="s">
        <v>1400</v>
      </c>
      <c r="I915" s="359" t="s">
        <v>1383</v>
      </c>
      <c r="J915" s="358">
        <v>0.08</v>
      </c>
      <c r="K915" s="361" t="s">
        <v>1391</v>
      </c>
      <c r="L915" s="359" t="s">
        <v>1392</v>
      </c>
      <c r="M915" s="368">
        <v>2010</v>
      </c>
      <c r="N915" s="205">
        <v>42912</v>
      </c>
      <c r="O915" s="203"/>
    </row>
    <row r="916" spans="1:15" ht="27.75" hidden="1" customHeight="1" x14ac:dyDescent="0.25">
      <c r="A916" s="203" t="s">
        <v>1673</v>
      </c>
      <c r="B916" s="202" t="s">
        <v>2370</v>
      </c>
      <c r="C916" s="203" t="s">
        <v>1674</v>
      </c>
      <c r="D916" s="202" t="s">
        <v>1677</v>
      </c>
      <c r="E916" s="202" t="s">
        <v>1678</v>
      </c>
      <c r="F916" s="202" t="s">
        <v>505</v>
      </c>
      <c r="G916" s="253">
        <v>0.6</v>
      </c>
      <c r="H916" s="361" t="s">
        <v>1400</v>
      </c>
      <c r="I916" s="359" t="s">
        <v>1384</v>
      </c>
      <c r="J916" s="358">
        <v>0.25</v>
      </c>
      <c r="K916" s="361" t="s">
        <v>1391</v>
      </c>
      <c r="L916" s="359" t="s">
        <v>1392</v>
      </c>
      <c r="M916" s="368">
        <v>2010</v>
      </c>
      <c r="N916" s="205">
        <v>42912</v>
      </c>
      <c r="O916" s="203"/>
    </row>
    <row r="917" spans="1:15" ht="27.75" hidden="1" customHeight="1" x14ac:dyDescent="0.25">
      <c r="A917" s="203" t="s">
        <v>1673</v>
      </c>
      <c r="B917" s="202" t="s">
        <v>2370</v>
      </c>
      <c r="C917" s="203" t="s">
        <v>1674</v>
      </c>
      <c r="D917" s="202" t="s">
        <v>1677</v>
      </c>
      <c r="E917" s="202" t="s">
        <v>1678</v>
      </c>
      <c r="F917" s="202" t="s">
        <v>505</v>
      </c>
      <c r="G917" s="253">
        <v>0.28000000000000003</v>
      </c>
      <c r="H917" s="361" t="s">
        <v>1400</v>
      </c>
      <c r="I917" s="359" t="s">
        <v>1385</v>
      </c>
      <c r="J917" s="358">
        <v>0</v>
      </c>
      <c r="K917" s="361" t="s">
        <v>1391</v>
      </c>
      <c r="L917" s="359" t="s">
        <v>1392</v>
      </c>
      <c r="M917" s="368">
        <v>2010</v>
      </c>
      <c r="N917" s="205">
        <v>42912</v>
      </c>
      <c r="O917" s="203"/>
    </row>
    <row r="918" spans="1:15" ht="27.75" hidden="1" customHeight="1" x14ac:dyDescent="0.25">
      <c r="A918" s="203" t="s">
        <v>1673</v>
      </c>
      <c r="B918" s="202" t="s">
        <v>2370</v>
      </c>
      <c r="C918" s="203" t="s">
        <v>1674</v>
      </c>
      <c r="D918" s="202" t="s">
        <v>1677</v>
      </c>
      <c r="E918" s="202" t="s">
        <v>1678</v>
      </c>
      <c r="F918" s="202" t="s">
        <v>505</v>
      </c>
      <c r="G918" s="253">
        <v>2.04</v>
      </c>
      <c r="H918" s="361" t="s">
        <v>1414</v>
      </c>
      <c r="I918" s="359" t="s">
        <v>1379</v>
      </c>
      <c r="J918" s="358">
        <v>0.77</v>
      </c>
      <c r="K918" s="361" t="s">
        <v>1113</v>
      </c>
      <c r="L918" s="359" t="s">
        <v>1392</v>
      </c>
      <c r="M918" s="368">
        <v>2010</v>
      </c>
      <c r="N918" s="205">
        <v>42912</v>
      </c>
      <c r="O918" s="203"/>
    </row>
    <row r="919" spans="1:15" ht="27.75" hidden="1" customHeight="1" x14ac:dyDescent="0.25">
      <c r="A919" s="203" t="s">
        <v>1673</v>
      </c>
      <c r="B919" s="202" t="s">
        <v>2370</v>
      </c>
      <c r="C919" s="203" t="s">
        <v>1674</v>
      </c>
      <c r="D919" s="202" t="s">
        <v>1677</v>
      </c>
      <c r="E919" s="202" t="s">
        <v>1678</v>
      </c>
      <c r="F919" s="202" t="s">
        <v>505</v>
      </c>
      <c r="G919" s="253">
        <v>0.78</v>
      </c>
      <c r="H919" s="361" t="s">
        <v>1414</v>
      </c>
      <c r="I919" s="359" t="s">
        <v>1382</v>
      </c>
      <c r="J919" s="358">
        <v>0.71</v>
      </c>
      <c r="K919" s="361" t="s">
        <v>1113</v>
      </c>
      <c r="L919" s="359" t="s">
        <v>1392</v>
      </c>
      <c r="M919" s="368">
        <v>2010</v>
      </c>
      <c r="N919" s="205">
        <v>42912</v>
      </c>
      <c r="O919" s="203"/>
    </row>
    <row r="920" spans="1:15" ht="27.75" hidden="1" customHeight="1" x14ac:dyDescent="0.25">
      <c r="A920" s="203" t="s">
        <v>1673</v>
      </c>
      <c r="B920" s="202" t="s">
        <v>2370</v>
      </c>
      <c r="C920" s="203" t="s">
        <v>1674</v>
      </c>
      <c r="D920" s="202" t="s">
        <v>1677</v>
      </c>
      <c r="E920" s="202" t="s">
        <v>1678</v>
      </c>
      <c r="F920" s="202" t="s">
        <v>505</v>
      </c>
      <c r="G920" s="253">
        <v>0.36</v>
      </c>
      <c r="H920" s="361" t="s">
        <v>1414</v>
      </c>
      <c r="I920" s="359" t="s">
        <v>1383</v>
      </c>
      <c r="J920" s="358">
        <v>0.67</v>
      </c>
      <c r="K920" s="361" t="s">
        <v>1113</v>
      </c>
      <c r="L920" s="359" t="s">
        <v>1392</v>
      </c>
      <c r="M920" s="368">
        <v>2010</v>
      </c>
      <c r="N920" s="205">
        <v>42912</v>
      </c>
      <c r="O920" s="203"/>
    </row>
    <row r="921" spans="1:15" ht="27.75" hidden="1" customHeight="1" x14ac:dyDescent="0.25">
      <c r="A921" s="203" t="s">
        <v>1673</v>
      </c>
      <c r="B921" s="202" t="s">
        <v>2370</v>
      </c>
      <c r="C921" s="203" t="s">
        <v>1674</v>
      </c>
      <c r="D921" s="202" t="s">
        <v>1677</v>
      </c>
      <c r="E921" s="202" t="s">
        <v>1678</v>
      </c>
      <c r="F921" s="202" t="s">
        <v>505</v>
      </c>
      <c r="G921" s="253">
        <v>0.2</v>
      </c>
      <c r="H921" s="361" t="s">
        <v>1414</v>
      </c>
      <c r="I921" s="359" t="s">
        <v>1384</v>
      </c>
      <c r="J921" s="358">
        <v>0.64</v>
      </c>
      <c r="K921" s="361" t="s">
        <v>1113</v>
      </c>
      <c r="L921" s="359" t="s">
        <v>1392</v>
      </c>
      <c r="M921" s="368">
        <v>2010</v>
      </c>
      <c r="N921" s="205">
        <v>42912</v>
      </c>
      <c r="O921" s="203"/>
    </row>
    <row r="922" spans="1:15" ht="27.75" hidden="1" customHeight="1" x14ac:dyDescent="0.25">
      <c r="A922" s="203" t="s">
        <v>1673</v>
      </c>
      <c r="B922" s="202" t="s">
        <v>2370</v>
      </c>
      <c r="C922" s="203" t="s">
        <v>1674</v>
      </c>
      <c r="D922" s="202" t="s">
        <v>1677</v>
      </c>
      <c r="E922" s="202" t="s">
        <v>1678</v>
      </c>
      <c r="F922" s="202" t="s">
        <v>505</v>
      </c>
      <c r="G922" s="253">
        <v>0.13</v>
      </c>
      <c r="H922" s="361" t="s">
        <v>1414</v>
      </c>
      <c r="I922" s="359" t="s">
        <v>1385</v>
      </c>
      <c r="J922" s="358">
        <v>0.53</v>
      </c>
      <c r="K922" s="361" t="s">
        <v>1113</v>
      </c>
      <c r="L922" s="359" t="s">
        <v>1392</v>
      </c>
      <c r="M922" s="368">
        <v>2010</v>
      </c>
      <c r="N922" s="205">
        <v>42912</v>
      </c>
      <c r="O922" s="203"/>
    </row>
    <row r="923" spans="1:15" ht="27.75" hidden="1" customHeight="1" x14ac:dyDescent="0.25">
      <c r="A923" s="203" t="s">
        <v>1673</v>
      </c>
      <c r="B923" s="202" t="s">
        <v>2370</v>
      </c>
      <c r="C923" s="203" t="s">
        <v>1674</v>
      </c>
      <c r="D923" s="202" t="s">
        <v>1677</v>
      </c>
      <c r="E923" s="202" t="s">
        <v>1678</v>
      </c>
      <c r="F923" s="202" t="s">
        <v>505</v>
      </c>
      <c r="G923" s="253">
        <v>353.62</v>
      </c>
      <c r="H923" s="361" t="s">
        <v>1414</v>
      </c>
      <c r="I923" s="359" t="s">
        <v>1379</v>
      </c>
      <c r="J923" s="358">
        <v>0.48499999999999999</v>
      </c>
      <c r="K923" s="361" t="s">
        <v>22</v>
      </c>
      <c r="L923" s="359" t="s">
        <v>1392</v>
      </c>
      <c r="M923" s="368">
        <v>2010</v>
      </c>
      <c r="N923" s="205">
        <v>42912</v>
      </c>
      <c r="O923" s="203"/>
    </row>
    <row r="924" spans="1:15" ht="27.75" hidden="1" customHeight="1" x14ac:dyDescent="0.25">
      <c r="A924" s="203" t="s">
        <v>1673</v>
      </c>
      <c r="B924" s="202" t="s">
        <v>2370</v>
      </c>
      <c r="C924" s="203" t="s">
        <v>1674</v>
      </c>
      <c r="D924" s="202" t="s">
        <v>1677</v>
      </c>
      <c r="E924" s="202" t="s">
        <v>1678</v>
      </c>
      <c r="F924" s="202" t="s">
        <v>505</v>
      </c>
      <c r="G924" s="253">
        <v>157.4</v>
      </c>
      <c r="H924" s="361" t="s">
        <v>1414</v>
      </c>
      <c r="I924" s="359" t="s">
        <v>1382</v>
      </c>
      <c r="J924" s="358">
        <v>0.63600000000000001</v>
      </c>
      <c r="K924" s="361" t="s">
        <v>22</v>
      </c>
      <c r="L924" s="359" t="s">
        <v>1392</v>
      </c>
      <c r="M924" s="368">
        <v>2010</v>
      </c>
      <c r="N924" s="205">
        <v>42912</v>
      </c>
      <c r="O924" s="203"/>
    </row>
    <row r="925" spans="1:15" ht="27.75" hidden="1" customHeight="1" x14ac:dyDescent="0.25">
      <c r="A925" s="203" t="s">
        <v>1673</v>
      </c>
      <c r="B925" s="202" t="s">
        <v>2370</v>
      </c>
      <c r="C925" s="203" t="s">
        <v>1674</v>
      </c>
      <c r="D925" s="202" t="s">
        <v>1677</v>
      </c>
      <c r="E925" s="202" t="s">
        <v>1678</v>
      </c>
      <c r="F925" s="202" t="s">
        <v>505</v>
      </c>
      <c r="G925" s="253">
        <v>64.38</v>
      </c>
      <c r="H925" s="361" t="s">
        <v>1414</v>
      </c>
      <c r="I925" s="359" t="s">
        <v>1383</v>
      </c>
      <c r="J925" s="358">
        <v>0.58899999999999997</v>
      </c>
      <c r="K925" s="361" t="s">
        <v>22</v>
      </c>
      <c r="L925" s="359" t="s">
        <v>1392</v>
      </c>
      <c r="M925" s="368">
        <v>2010</v>
      </c>
      <c r="N925" s="205">
        <v>42912</v>
      </c>
      <c r="O925" s="203"/>
    </row>
    <row r="926" spans="1:15" ht="27.75" hidden="1" customHeight="1" x14ac:dyDescent="0.25">
      <c r="A926" s="203" t="s">
        <v>1673</v>
      </c>
      <c r="B926" s="202" t="s">
        <v>2370</v>
      </c>
      <c r="C926" s="203" t="s">
        <v>1674</v>
      </c>
      <c r="D926" s="202" t="s">
        <v>1677</v>
      </c>
      <c r="E926" s="202" t="s">
        <v>1678</v>
      </c>
      <c r="F926" s="202" t="s">
        <v>505</v>
      </c>
      <c r="G926" s="253">
        <v>51.28</v>
      </c>
      <c r="H926" s="361" t="s">
        <v>1414</v>
      </c>
      <c r="I926" s="359" t="s">
        <v>1384</v>
      </c>
      <c r="J926" s="358">
        <v>0.64400000000000002</v>
      </c>
      <c r="K926" s="361" t="s">
        <v>22</v>
      </c>
      <c r="L926" s="359" t="s">
        <v>1392</v>
      </c>
      <c r="M926" s="368">
        <v>2010</v>
      </c>
      <c r="N926" s="205">
        <v>42912</v>
      </c>
      <c r="O926" s="203"/>
    </row>
    <row r="927" spans="1:15" ht="27.75" hidden="1" customHeight="1" x14ac:dyDescent="0.25">
      <c r="A927" s="203" t="s">
        <v>1673</v>
      </c>
      <c r="B927" s="202" t="s">
        <v>2370</v>
      </c>
      <c r="C927" s="203" t="s">
        <v>1674</v>
      </c>
      <c r="D927" s="202" t="s">
        <v>1677</v>
      </c>
      <c r="E927" s="202" t="s">
        <v>1678</v>
      </c>
      <c r="F927" s="202" t="s">
        <v>505</v>
      </c>
      <c r="G927" s="253">
        <v>37.89</v>
      </c>
      <c r="H927" s="361" t="s">
        <v>1414</v>
      </c>
      <c r="I927" s="359" t="s">
        <v>1385</v>
      </c>
      <c r="J927" s="358">
        <v>0.48</v>
      </c>
      <c r="K927" s="361" t="s">
        <v>22</v>
      </c>
      <c r="L927" s="359" t="s">
        <v>1392</v>
      </c>
      <c r="M927" s="368">
        <v>2010</v>
      </c>
      <c r="N927" s="205">
        <v>42912</v>
      </c>
      <c r="O927" s="203"/>
    </row>
    <row r="928" spans="1:15" ht="27.75" hidden="1" customHeight="1" x14ac:dyDescent="0.25">
      <c r="A928" s="203" t="s">
        <v>1673</v>
      </c>
      <c r="B928" s="202" t="s">
        <v>2370</v>
      </c>
      <c r="C928" s="203" t="s">
        <v>1403</v>
      </c>
      <c r="D928" s="202" t="s">
        <v>1404</v>
      </c>
      <c r="E928" s="202" t="s">
        <v>1405</v>
      </c>
      <c r="F928" s="202" t="s">
        <v>475</v>
      </c>
      <c r="G928" s="253">
        <v>154</v>
      </c>
      <c r="H928" s="361" t="s">
        <v>1406</v>
      </c>
      <c r="I928" s="359" t="s">
        <v>1407</v>
      </c>
      <c r="J928" s="208">
        <v>0</v>
      </c>
      <c r="K928" s="359" t="s">
        <v>22</v>
      </c>
      <c r="L928" s="359" t="s">
        <v>1408</v>
      </c>
      <c r="M928" s="368" t="s">
        <v>1407</v>
      </c>
      <c r="N928" s="205">
        <v>42486</v>
      </c>
      <c r="O928" s="203"/>
    </row>
    <row r="929" spans="1:15" ht="27.75" hidden="1" customHeight="1" x14ac:dyDescent="0.25">
      <c r="A929" s="203" t="s">
        <v>1673</v>
      </c>
      <c r="B929" s="202" t="s">
        <v>2370</v>
      </c>
      <c r="C929" s="203" t="s">
        <v>1461</v>
      </c>
      <c r="D929" s="202" t="s">
        <v>1677</v>
      </c>
      <c r="E929" s="202" t="s">
        <v>1678</v>
      </c>
      <c r="F929" s="202" t="s">
        <v>475</v>
      </c>
      <c r="G929" s="254">
        <v>17386888</v>
      </c>
      <c r="H929" s="361" t="s">
        <v>1433</v>
      </c>
      <c r="I929" s="359" t="s">
        <v>1407</v>
      </c>
      <c r="J929" s="359" t="s">
        <v>1380</v>
      </c>
      <c r="K929" s="359" t="s">
        <v>8</v>
      </c>
      <c r="L929" s="359" t="s">
        <v>1408</v>
      </c>
      <c r="M929" s="368" t="s">
        <v>1407</v>
      </c>
      <c r="N929" s="205">
        <v>42530</v>
      </c>
      <c r="O929" s="203"/>
    </row>
    <row r="930" spans="1:15" ht="27.75" hidden="1" customHeight="1" x14ac:dyDescent="0.25">
      <c r="A930" s="203" t="s">
        <v>1673</v>
      </c>
      <c r="B930" s="202" t="s">
        <v>2370</v>
      </c>
      <c r="C930" s="203" t="s">
        <v>1461</v>
      </c>
      <c r="D930" s="202" t="s">
        <v>1677</v>
      </c>
      <c r="E930" s="202" t="s">
        <v>1678</v>
      </c>
      <c r="F930" s="202" t="s">
        <v>475</v>
      </c>
      <c r="G930" s="254">
        <v>115145</v>
      </c>
      <c r="H930" s="361" t="s">
        <v>1414</v>
      </c>
      <c r="I930" s="359" t="s">
        <v>1407</v>
      </c>
      <c r="J930" s="359" t="s">
        <v>1380</v>
      </c>
      <c r="K930" s="359" t="s">
        <v>8</v>
      </c>
      <c r="L930" s="359" t="s">
        <v>1392</v>
      </c>
      <c r="M930" s="368" t="s">
        <v>1407</v>
      </c>
      <c r="N930" s="205">
        <v>42530</v>
      </c>
      <c r="O930" s="203"/>
    </row>
    <row r="931" spans="1:15" ht="27.75" hidden="1" customHeight="1" x14ac:dyDescent="0.25">
      <c r="A931" s="203" t="s">
        <v>1679</v>
      </c>
      <c r="B931" s="202" t="s">
        <v>688</v>
      </c>
      <c r="C931" s="203" t="s">
        <v>1635</v>
      </c>
      <c r="D931" s="202" t="s">
        <v>799</v>
      </c>
      <c r="E931" s="202" t="s">
        <v>1636</v>
      </c>
      <c r="F931" s="202" t="s">
        <v>505</v>
      </c>
      <c r="G931" s="253">
        <v>0.73</v>
      </c>
      <c r="H931" s="361" t="s">
        <v>488</v>
      </c>
      <c r="I931" s="359" t="s">
        <v>1379</v>
      </c>
      <c r="J931" s="359" t="s">
        <v>1380</v>
      </c>
      <c r="K931" s="359" t="s">
        <v>22</v>
      </c>
      <c r="L931" s="359" t="s">
        <v>1392</v>
      </c>
      <c r="M931" s="368">
        <v>2008</v>
      </c>
      <c r="N931" s="207" t="s">
        <v>1637</v>
      </c>
      <c r="O931" s="203"/>
    </row>
    <row r="932" spans="1:15" ht="27.75" hidden="1" customHeight="1" x14ac:dyDescent="0.25">
      <c r="A932" s="203" t="s">
        <v>1679</v>
      </c>
      <c r="B932" s="202" t="s">
        <v>688</v>
      </c>
      <c r="C932" s="203" t="s">
        <v>1635</v>
      </c>
      <c r="D932" s="202" t="s">
        <v>799</v>
      </c>
      <c r="E932" s="202" t="s">
        <v>1636</v>
      </c>
      <c r="F932" s="202" t="s">
        <v>505</v>
      </c>
      <c r="G932" s="253">
        <v>0.13</v>
      </c>
      <c r="H932" s="361" t="s">
        <v>488</v>
      </c>
      <c r="I932" s="359" t="s">
        <v>1382</v>
      </c>
      <c r="J932" s="359" t="s">
        <v>1380</v>
      </c>
      <c r="K932" s="359" t="s">
        <v>22</v>
      </c>
      <c r="L932" s="359" t="s">
        <v>1392</v>
      </c>
      <c r="M932" s="368">
        <v>2008</v>
      </c>
      <c r="N932" s="207" t="s">
        <v>1637</v>
      </c>
      <c r="O932" s="203"/>
    </row>
    <row r="933" spans="1:15" ht="27.75" hidden="1" customHeight="1" x14ac:dyDescent="0.25">
      <c r="A933" s="203" t="s">
        <v>1679</v>
      </c>
      <c r="B933" s="202" t="s">
        <v>688</v>
      </c>
      <c r="C933" s="203" t="s">
        <v>1635</v>
      </c>
      <c r="D933" s="202" t="s">
        <v>799</v>
      </c>
      <c r="E933" s="202" t="s">
        <v>1636</v>
      </c>
      <c r="F933" s="202" t="s">
        <v>505</v>
      </c>
      <c r="G933" s="253">
        <v>7.0000000000000007E-2</v>
      </c>
      <c r="H933" s="361" t="s">
        <v>488</v>
      </c>
      <c r="I933" s="359" t="s">
        <v>1383</v>
      </c>
      <c r="J933" s="359" t="s">
        <v>1380</v>
      </c>
      <c r="K933" s="359" t="s">
        <v>22</v>
      </c>
      <c r="L933" s="359" t="s">
        <v>1392</v>
      </c>
      <c r="M933" s="368">
        <v>2008</v>
      </c>
      <c r="N933" s="207" t="s">
        <v>1637</v>
      </c>
      <c r="O933" s="203"/>
    </row>
    <row r="934" spans="1:15" ht="27.75" hidden="1" customHeight="1" x14ac:dyDescent="0.25">
      <c r="A934" s="203" t="s">
        <v>1679</v>
      </c>
      <c r="B934" s="202" t="s">
        <v>688</v>
      </c>
      <c r="C934" s="203" t="s">
        <v>1635</v>
      </c>
      <c r="D934" s="202" t="s">
        <v>799</v>
      </c>
      <c r="E934" s="202" t="s">
        <v>1636</v>
      </c>
      <c r="F934" s="202" t="s">
        <v>505</v>
      </c>
      <c r="G934" s="253">
        <v>0.04</v>
      </c>
      <c r="H934" s="361" t="s">
        <v>488</v>
      </c>
      <c r="I934" s="359" t="s">
        <v>1384</v>
      </c>
      <c r="J934" s="359" t="s">
        <v>1380</v>
      </c>
      <c r="K934" s="359" t="s">
        <v>22</v>
      </c>
      <c r="L934" s="359" t="s">
        <v>1392</v>
      </c>
      <c r="M934" s="368">
        <v>2008</v>
      </c>
      <c r="N934" s="207" t="s">
        <v>1637</v>
      </c>
      <c r="O934" s="203"/>
    </row>
    <row r="935" spans="1:15" ht="27.75" hidden="1" customHeight="1" x14ac:dyDescent="0.25">
      <c r="A935" s="203" t="s">
        <v>1679</v>
      </c>
      <c r="B935" s="202" t="s">
        <v>688</v>
      </c>
      <c r="C935" s="203" t="s">
        <v>1635</v>
      </c>
      <c r="D935" s="202" t="s">
        <v>799</v>
      </c>
      <c r="E935" s="202" t="s">
        <v>1636</v>
      </c>
      <c r="F935" s="202" t="s">
        <v>505</v>
      </c>
      <c r="G935" s="253">
        <v>0.01</v>
      </c>
      <c r="H935" s="361" t="s">
        <v>488</v>
      </c>
      <c r="I935" s="359" t="s">
        <v>1385</v>
      </c>
      <c r="J935" s="359" t="s">
        <v>1380</v>
      </c>
      <c r="K935" s="359" t="s">
        <v>22</v>
      </c>
      <c r="L935" s="359" t="s">
        <v>1392</v>
      </c>
      <c r="M935" s="368">
        <v>2008</v>
      </c>
      <c r="N935" s="207" t="s">
        <v>1637</v>
      </c>
      <c r="O935" s="203"/>
    </row>
    <row r="936" spans="1:15" ht="27.75" hidden="1" customHeight="1" x14ac:dyDescent="0.25">
      <c r="A936" s="203" t="s">
        <v>1679</v>
      </c>
      <c r="B936" s="203" t="s">
        <v>688</v>
      </c>
      <c r="C936" s="203" t="s">
        <v>1535</v>
      </c>
      <c r="D936" s="203" t="s">
        <v>1641</v>
      </c>
      <c r="E936" s="203" t="s">
        <v>1642</v>
      </c>
      <c r="F936" s="203" t="s">
        <v>505</v>
      </c>
      <c r="G936" s="257">
        <v>353</v>
      </c>
      <c r="H936" s="361" t="s">
        <v>1433</v>
      </c>
      <c r="I936" s="361" t="s">
        <v>1407</v>
      </c>
      <c r="J936" s="360">
        <v>0.29959999999999998</v>
      </c>
      <c r="K936" s="361" t="s">
        <v>1113</v>
      </c>
      <c r="L936" s="361" t="s">
        <v>1408</v>
      </c>
      <c r="M936" s="370">
        <v>2014</v>
      </c>
      <c r="N936" s="207">
        <v>43903</v>
      </c>
      <c r="O936" s="203"/>
    </row>
    <row r="937" spans="1:15" ht="27.75" hidden="1" customHeight="1" x14ac:dyDescent="0.25">
      <c r="A937" s="203" t="s">
        <v>1679</v>
      </c>
      <c r="B937" s="203" t="s">
        <v>688</v>
      </c>
      <c r="C937" s="203" t="s">
        <v>1535</v>
      </c>
      <c r="D937" s="203" t="s">
        <v>1641</v>
      </c>
      <c r="E937" s="203" t="s">
        <v>1642</v>
      </c>
      <c r="F937" s="203" t="s">
        <v>505</v>
      </c>
      <c r="G937" s="257">
        <v>0.96699999999999997</v>
      </c>
      <c r="H937" s="361" t="s">
        <v>1414</v>
      </c>
      <c r="I937" s="361" t="s">
        <v>1407</v>
      </c>
      <c r="J937" s="360">
        <v>0.29980000000000001</v>
      </c>
      <c r="K937" s="361" t="s">
        <v>1113</v>
      </c>
      <c r="L937" s="361" t="s">
        <v>1392</v>
      </c>
      <c r="M937" s="370">
        <v>2014</v>
      </c>
      <c r="N937" s="207">
        <v>43903</v>
      </c>
      <c r="O937" s="203"/>
    </row>
    <row r="938" spans="1:15" ht="27.75" hidden="1" customHeight="1" x14ac:dyDescent="0.25">
      <c r="A938" s="203" t="s">
        <v>1679</v>
      </c>
      <c r="B938" s="203" t="s">
        <v>688</v>
      </c>
      <c r="C938" s="203" t="s">
        <v>1535</v>
      </c>
      <c r="D938" s="203" t="s">
        <v>1643</v>
      </c>
      <c r="E938" s="203" t="s">
        <v>1644</v>
      </c>
      <c r="F938" s="203" t="s">
        <v>505</v>
      </c>
      <c r="G938" s="257">
        <v>328</v>
      </c>
      <c r="H938" s="361" t="s">
        <v>1433</v>
      </c>
      <c r="I938" s="361" t="s">
        <v>1407</v>
      </c>
      <c r="J938" s="360">
        <v>0.14580000000000001</v>
      </c>
      <c r="K938" s="361" t="s">
        <v>1113</v>
      </c>
      <c r="L938" s="361" t="s">
        <v>1408</v>
      </c>
      <c r="M938" s="370">
        <v>2014</v>
      </c>
      <c r="N938" s="207">
        <v>43903</v>
      </c>
      <c r="O938" s="203"/>
    </row>
    <row r="939" spans="1:15" ht="27.75" hidden="1" customHeight="1" x14ac:dyDescent="0.25">
      <c r="A939" s="203" t="s">
        <v>1679</v>
      </c>
      <c r="B939" s="203" t="s">
        <v>688</v>
      </c>
      <c r="C939" s="203" t="s">
        <v>1535</v>
      </c>
      <c r="D939" s="203" t="s">
        <v>1643</v>
      </c>
      <c r="E939" s="203" t="s">
        <v>1644</v>
      </c>
      <c r="F939" s="203" t="s">
        <v>505</v>
      </c>
      <c r="G939" s="257">
        <v>0.89900000000000002</v>
      </c>
      <c r="H939" s="361" t="s">
        <v>1414</v>
      </c>
      <c r="I939" s="361" t="s">
        <v>1407</v>
      </c>
      <c r="J939" s="360">
        <v>0.1454</v>
      </c>
      <c r="K939" s="361" t="s">
        <v>1113</v>
      </c>
      <c r="L939" s="361" t="s">
        <v>1392</v>
      </c>
      <c r="M939" s="370">
        <v>2014</v>
      </c>
      <c r="N939" s="207">
        <v>43903</v>
      </c>
      <c r="O939" s="203"/>
    </row>
    <row r="940" spans="1:15" ht="27.75" hidden="1" customHeight="1" x14ac:dyDescent="0.25">
      <c r="A940" s="203" t="s">
        <v>1679</v>
      </c>
      <c r="B940" s="203" t="s">
        <v>688</v>
      </c>
      <c r="C940" s="203" t="s">
        <v>1535</v>
      </c>
      <c r="D940" s="203" t="s">
        <v>1645</v>
      </c>
      <c r="E940" s="203" t="s">
        <v>1646</v>
      </c>
      <c r="F940" s="203" t="s">
        <v>505</v>
      </c>
      <c r="G940" s="257">
        <v>241</v>
      </c>
      <c r="H940" s="361" t="s">
        <v>1433</v>
      </c>
      <c r="I940" s="361" t="s">
        <v>1407</v>
      </c>
      <c r="J940" s="360">
        <v>0.17180000000000001</v>
      </c>
      <c r="K940" s="361" t="s">
        <v>1113</v>
      </c>
      <c r="L940" s="361" t="s">
        <v>1408</v>
      </c>
      <c r="M940" s="370">
        <v>2015</v>
      </c>
      <c r="N940" s="207">
        <v>43903</v>
      </c>
      <c r="O940" s="203"/>
    </row>
    <row r="941" spans="1:15" ht="27.75" hidden="1" customHeight="1" x14ac:dyDescent="0.25">
      <c r="A941" s="203" t="s">
        <v>1679</v>
      </c>
      <c r="B941" s="203" t="s">
        <v>688</v>
      </c>
      <c r="C941" s="203" t="s">
        <v>1535</v>
      </c>
      <c r="D941" s="203" t="s">
        <v>1645</v>
      </c>
      <c r="E941" s="203" t="s">
        <v>1646</v>
      </c>
      <c r="F941" s="203" t="s">
        <v>505</v>
      </c>
      <c r="G941" s="257">
        <v>0.66</v>
      </c>
      <c r="H941" s="361" t="s">
        <v>1414</v>
      </c>
      <c r="I941" s="361" t="s">
        <v>1407</v>
      </c>
      <c r="J941" s="360">
        <v>0.1719</v>
      </c>
      <c r="K941" s="361" t="s">
        <v>1113</v>
      </c>
      <c r="L941" s="361" t="s">
        <v>1392</v>
      </c>
      <c r="M941" s="370">
        <v>2015</v>
      </c>
      <c r="N941" s="207">
        <v>43903</v>
      </c>
      <c r="O941" s="203"/>
    </row>
    <row r="942" spans="1:15" ht="27.75" hidden="1" customHeight="1" x14ac:dyDescent="0.25">
      <c r="A942" s="203" t="s">
        <v>1679</v>
      </c>
      <c r="B942" s="203" t="s">
        <v>688</v>
      </c>
      <c r="C942" s="203" t="s">
        <v>1535</v>
      </c>
      <c r="D942" s="203" t="s">
        <v>1647</v>
      </c>
      <c r="E942" s="203" t="s">
        <v>1648</v>
      </c>
      <c r="F942" s="203" t="s">
        <v>505</v>
      </c>
      <c r="G942" s="257">
        <v>191</v>
      </c>
      <c r="H942" s="361" t="s">
        <v>1433</v>
      </c>
      <c r="I942" s="361" t="s">
        <v>1407</v>
      </c>
      <c r="J942" s="360">
        <v>0.20749999999999999</v>
      </c>
      <c r="K942" s="361" t="s">
        <v>1113</v>
      </c>
      <c r="L942" s="361" t="s">
        <v>1408</v>
      </c>
      <c r="M942" s="370">
        <v>2015</v>
      </c>
      <c r="N942" s="207">
        <v>43903</v>
      </c>
      <c r="O942" s="203"/>
    </row>
    <row r="943" spans="1:15" ht="27.75" hidden="1" customHeight="1" x14ac:dyDescent="0.25">
      <c r="A943" s="203" t="s">
        <v>1679</v>
      </c>
      <c r="B943" s="203" t="s">
        <v>688</v>
      </c>
      <c r="C943" s="203" t="s">
        <v>1535</v>
      </c>
      <c r="D943" s="203" t="s">
        <v>1647</v>
      </c>
      <c r="E943" s="203" t="s">
        <v>1648</v>
      </c>
      <c r="F943" s="203" t="s">
        <v>505</v>
      </c>
      <c r="G943" s="257">
        <v>0.52300000000000002</v>
      </c>
      <c r="H943" s="361" t="s">
        <v>1414</v>
      </c>
      <c r="I943" s="361" t="s">
        <v>1407</v>
      </c>
      <c r="J943" s="360">
        <v>0.20749999999999999</v>
      </c>
      <c r="K943" s="361" t="s">
        <v>1113</v>
      </c>
      <c r="L943" s="361" t="s">
        <v>1392</v>
      </c>
      <c r="M943" s="370">
        <v>2015</v>
      </c>
      <c r="N943" s="207">
        <v>43903</v>
      </c>
      <c r="O943" s="203"/>
    </row>
    <row r="944" spans="1:15" ht="27.75" hidden="1" customHeight="1" x14ac:dyDescent="0.25">
      <c r="A944" s="203" t="s">
        <v>1679</v>
      </c>
      <c r="B944" s="203" t="s">
        <v>688</v>
      </c>
      <c r="C944" s="203" t="s">
        <v>1535</v>
      </c>
      <c r="D944" s="203" t="s">
        <v>1649</v>
      </c>
      <c r="E944" s="203" t="s">
        <v>1650</v>
      </c>
      <c r="F944" s="203" t="s">
        <v>505</v>
      </c>
      <c r="G944" s="257">
        <v>20</v>
      </c>
      <c r="H944" s="361" t="s">
        <v>1433</v>
      </c>
      <c r="I944" s="361" t="s">
        <v>1407</v>
      </c>
      <c r="J944" s="360">
        <v>0.53810000000000002</v>
      </c>
      <c r="K944" s="361" t="s">
        <v>1113</v>
      </c>
      <c r="L944" s="361" t="s">
        <v>1408</v>
      </c>
      <c r="M944" s="370">
        <v>2009</v>
      </c>
      <c r="N944" s="207">
        <v>43903</v>
      </c>
      <c r="O944" s="203"/>
    </row>
    <row r="945" spans="1:15" ht="27.75" hidden="1" customHeight="1" x14ac:dyDescent="0.25">
      <c r="A945" s="203" t="s">
        <v>1679</v>
      </c>
      <c r="B945" s="203" t="s">
        <v>688</v>
      </c>
      <c r="C945" s="203" t="s">
        <v>1535</v>
      </c>
      <c r="D945" s="203" t="s">
        <v>1649</v>
      </c>
      <c r="E945" s="203" t="s">
        <v>1650</v>
      </c>
      <c r="F945" s="203" t="s">
        <v>505</v>
      </c>
      <c r="G945" s="257">
        <v>5.3999999999999999E-2</v>
      </c>
      <c r="H945" s="361" t="s">
        <v>1414</v>
      </c>
      <c r="I945" s="361" t="s">
        <v>1407</v>
      </c>
      <c r="J945" s="360">
        <v>0.53810000000000002</v>
      </c>
      <c r="K945" s="361" t="s">
        <v>1113</v>
      </c>
      <c r="L945" s="361" t="s">
        <v>1392</v>
      </c>
      <c r="M945" s="370">
        <v>2009</v>
      </c>
      <c r="N945" s="207">
        <v>43903</v>
      </c>
      <c r="O945" s="203"/>
    </row>
    <row r="946" spans="1:15" ht="27.75" hidden="1" customHeight="1" x14ac:dyDescent="0.25">
      <c r="A946" s="203" t="s">
        <v>1679</v>
      </c>
      <c r="B946" s="203" t="s">
        <v>688</v>
      </c>
      <c r="C946" s="203" t="s">
        <v>1535</v>
      </c>
      <c r="D946" s="203" t="s">
        <v>1680</v>
      </c>
      <c r="E946" s="203" t="s">
        <v>1681</v>
      </c>
      <c r="F946" s="203" t="s">
        <v>505</v>
      </c>
      <c r="G946" s="257">
        <v>7.3</v>
      </c>
      <c r="H946" s="361" t="s">
        <v>1433</v>
      </c>
      <c r="I946" s="361" t="s">
        <v>1407</v>
      </c>
      <c r="J946" s="360">
        <v>0.62960000000000005</v>
      </c>
      <c r="K946" s="361" t="s">
        <v>1113</v>
      </c>
      <c r="L946" s="361" t="s">
        <v>1408</v>
      </c>
      <c r="M946" s="370">
        <v>2009</v>
      </c>
      <c r="N946" s="207">
        <v>43903</v>
      </c>
      <c r="O946" s="203"/>
    </row>
    <row r="947" spans="1:15" ht="27.75" hidden="1" customHeight="1" x14ac:dyDescent="0.25">
      <c r="A947" s="203" t="s">
        <v>1679</v>
      </c>
      <c r="B947" s="203" t="s">
        <v>688</v>
      </c>
      <c r="C947" s="203" t="s">
        <v>1535</v>
      </c>
      <c r="D947" s="203" t="s">
        <v>1680</v>
      </c>
      <c r="E947" s="203" t="s">
        <v>1681</v>
      </c>
      <c r="F947" s="203" t="s">
        <v>505</v>
      </c>
      <c r="G947" s="257">
        <v>0.02</v>
      </c>
      <c r="H947" s="361" t="s">
        <v>1414</v>
      </c>
      <c r="I947" s="361" t="s">
        <v>1407</v>
      </c>
      <c r="J947" s="360">
        <v>0.62960000000000005</v>
      </c>
      <c r="K947" s="361" t="s">
        <v>1113</v>
      </c>
      <c r="L947" s="361" t="s">
        <v>1392</v>
      </c>
      <c r="M947" s="370">
        <v>2009</v>
      </c>
      <c r="N947" s="207">
        <v>43903</v>
      </c>
      <c r="O947" s="203"/>
    </row>
    <row r="948" spans="1:15" ht="27.75" hidden="1" customHeight="1" x14ac:dyDescent="0.25">
      <c r="A948" s="203" t="s">
        <v>1679</v>
      </c>
      <c r="B948" s="203" t="s">
        <v>688</v>
      </c>
      <c r="C948" s="203" t="s">
        <v>1535</v>
      </c>
      <c r="D948" s="203" t="s">
        <v>1682</v>
      </c>
      <c r="E948" s="203" t="s">
        <v>1683</v>
      </c>
      <c r="F948" s="203" t="s">
        <v>505</v>
      </c>
      <c r="G948" s="257">
        <v>1</v>
      </c>
      <c r="H948" s="361" t="s">
        <v>1433</v>
      </c>
      <c r="I948" s="361" t="s">
        <v>1407</v>
      </c>
      <c r="J948" s="360">
        <v>0</v>
      </c>
      <c r="K948" s="361" t="s">
        <v>1113</v>
      </c>
      <c r="L948" s="361" t="s">
        <v>1408</v>
      </c>
      <c r="M948" s="370">
        <v>2015</v>
      </c>
      <c r="N948" s="207">
        <v>43903</v>
      </c>
      <c r="O948" s="203"/>
    </row>
    <row r="949" spans="1:15" ht="27.75" hidden="1" customHeight="1" x14ac:dyDescent="0.25">
      <c r="A949" s="203" t="s">
        <v>1679</v>
      </c>
      <c r="B949" s="203" t="s">
        <v>688</v>
      </c>
      <c r="C949" s="203" t="s">
        <v>1535</v>
      </c>
      <c r="D949" s="203" t="s">
        <v>1682</v>
      </c>
      <c r="E949" s="203" t="s">
        <v>1683</v>
      </c>
      <c r="F949" s="203" t="s">
        <v>505</v>
      </c>
      <c r="G949" s="257">
        <v>3.0000000000000001E-3</v>
      </c>
      <c r="H949" s="361" t="s">
        <v>1414</v>
      </c>
      <c r="I949" s="361" t="s">
        <v>1407</v>
      </c>
      <c r="J949" s="360">
        <v>0</v>
      </c>
      <c r="K949" s="361" t="s">
        <v>1113</v>
      </c>
      <c r="L949" s="361" t="s">
        <v>1392</v>
      </c>
      <c r="M949" s="370">
        <v>2015</v>
      </c>
      <c r="N949" s="207">
        <v>43903</v>
      </c>
      <c r="O949" s="203"/>
    </row>
    <row r="950" spans="1:15" ht="27.75" hidden="1" customHeight="1" x14ac:dyDescent="0.25">
      <c r="A950" s="203" t="s">
        <v>1679</v>
      </c>
      <c r="B950" s="203" t="s">
        <v>688</v>
      </c>
      <c r="C950" s="203" t="s">
        <v>1535</v>
      </c>
      <c r="D950" s="203" t="s">
        <v>1684</v>
      </c>
      <c r="E950" s="203" t="s">
        <v>1460</v>
      </c>
      <c r="F950" s="203" t="s">
        <v>505</v>
      </c>
      <c r="G950" s="257">
        <v>21</v>
      </c>
      <c r="H950" s="361" t="s">
        <v>1433</v>
      </c>
      <c r="I950" s="361" t="s">
        <v>1407</v>
      </c>
      <c r="J950" s="360">
        <v>0.22220000000000001</v>
      </c>
      <c r="K950" s="361" t="s">
        <v>1113</v>
      </c>
      <c r="L950" s="361" t="s">
        <v>1408</v>
      </c>
      <c r="M950" s="370">
        <v>2015</v>
      </c>
      <c r="N950" s="207">
        <v>43903</v>
      </c>
      <c r="O950" s="203"/>
    </row>
    <row r="951" spans="1:15" ht="27.75" hidden="1" customHeight="1" x14ac:dyDescent="0.25">
      <c r="A951" s="203" t="s">
        <v>1679</v>
      </c>
      <c r="B951" s="203" t="s">
        <v>688</v>
      </c>
      <c r="C951" s="203" t="s">
        <v>1535</v>
      </c>
      <c r="D951" s="203" t="s">
        <v>1684</v>
      </c>
      <c r="E951" s="203" t="s">
        <v>1460</v>
      </c>
      <c r="F951" s="203" t="s">
        <v>505</v>
      </c>
      <c r="G951" s="257">
        <v>5.8000000000000003E-2</v>
      </c>
      <c r="H951" s="361" t="s">
        <v>1414</v>
      </c>
      <c r="I951" s="361" t="s">
        <v>1407</v>
      </c>
      <c r="J951" s="360">
        <v>0.2162</v>
      </c>
      <c r="K951" s="361" t="s">
        <v>1113</v>
      </c>
      <c r="L951" s="361" t="s">
        <v>1392</v>
      </c>
      <c r="M951" s="370">
        <v>2015</v>
      </c>
      <c r="N951" s="207">
        <v>43903</v>
      </c>
      <c r="O951" s="203"/>
    </row>
    <row r="952" spans="1:15" ht="27.75" hidden="1" customHeight="1" x14ac:dyDescent="0.25">
      <c r="A952" s="203" t="s">
        <v>1679</v>
      </c>
      <c r="B952" s="203" t="s">
        <v>688</v>
      </c>
      <c r="C952" s="203" t="s">
        <v>1535</v>
      </c>
      <c r="D952" s="203" t="s">
        <v>1651</v>
      </c>
      <c r="E952" s="203" t="s">
        <v>1652</v>
      </c>
      <c r="F952" s="203" t="s">
        <v>505</v>
      </c>
      <c r="G952" s="257">
        <v>62</v>
      </c>
      <c r="H952" s="361" t="s">
        <v>1414</v>
      </c>
      <c r="I952" s="361" t="s">
        <v>1379</v>
      </c>
      <c r="J952" s="275">
        <v>0.02</v>
      </c>
      <c r="K952" s="361" t="s">
        <v>22</v>
      </c>
      <c r="L952" s="361" t="s">
        <v>1392</v>
      </c>
      <c r="M952" s="370">
        <v>2010</v>
      </c>
      <c r="N952" s="207">
        <v>43903</v>
      </c>
      <c r="O952" s="361" t="s">
        <v>1537</v>
      </c>
    </row>
    <row r="953" spans="1:15" ht="27.75" hidden="1" customHeight="1" x14ac:dyDescent="0.25">
      <c r="A953" s="203" t="s">
        <v>1679</v>
      </c>
      <c r="B953" s="203" t="s">
        <v>688</v>
      </c>
      <c r="C953" s="203" t="s">
        <v>1535</v>
      </c>
      <c r="D953" s="203" t="s">
        <v>1651</v>
      </c>
      <c r="E953" s="203" t="s">
        <v>1652</v>
      </c>
      <c r="F953" s="203" t="s">
        <v>505</v>
      </c>
      <c r="G953" s="257">
        <v>9.6</v>
      </c>
      <c r="H953" s="361" t="s">
        <v>1414</v>
      </c>
      <c r="I953" s="361" t="s">
        <v>1382</v>
      </c>
      <c r="J953" s="275">
        <v>0.02</v>
      </c>
      <c r="K953" s="361" t="s">
        <v>22</v>
      </c>
      <c r="L953" s="361" t="s">
        <v>1392</v>
      </c>
      <c r="M953" s="370">
        <v>2010</v>
      </c>
      <c r="N953" s="207">
        <v>43903</v>
      </c>
      <c r="O953" s="361" t="s">
        <v>1537</v>
      </c>
    </row>
    <row r="954" spans="1:15" ht="27.75" hidden="1" customHeight="1" x14ac:dyDescent="0.25">
      <c r="A954" s="203" t="s">
        <v>1679</v>
      </c>
      <c r="B954" s="203" t="s">
        <v>688</v>
      </c>
      <c r="C954" s="203" t="s">
        <v>1535</v>
      </c>
      <c r="D954" s="203" t="s">
        <v>1651</v>
      </c>
      <c r="E954" s="203" t="s">
        <v>1652</v>
      </c>
      <c r="F954" s="203" t="s">
        <v>505</v>
      </c>
      <c r="G954" s="257">
        <v>2.7</v>
      </c>
      <c r="H954" s="361" t="s">
        <v>1414</v>
      </c>
      <c r="I954" s="361" t="s">
        <v>1383</v>
      </c>
      <c r="J954" s="275">
        <v>0.02</v>
      </c>
      <c r="K954" s="361" t="s">
        <v>22</v>
      </c>
      <c r="L954" s="361" t="s">
        <v>1392</v>
      </c>
      <c r="M954" s="370">
        <v>2010</v>
      </c>
      <c r="N954" s="207">
        <v>43903</v>
      </c>
      <c r="O954" s="361" t="s">
        <v>1537</v>
      </c>
    </row>
    <row r="955" spans="1:15" ht="27.75" hidden="1" customHeight="1" x14ac:dyDescent="0.25">
      <c r="A955" s="203" t="s">
        <v>1679</v>
      </c>
      <c r="B955" s="203" t="s">
        <v>688</v>
      </c>
      <c r="C955" s="203" t="s">
        <v>1535</v>
      </c>
      <c r="D955" s="203" t="s">
        <v>1651</v>
      </c>
      <c r="E955" s="203" t="s">
        <v>1652</v>
      </c>
      <c r="F955" s="203" t="s">
        <v>505</v>
      </c>
      <c r="G955" s="257">
        <v>1.3</v>
      </c>
      <c r="H955" s="361" t="s">
        <v>1414</v>
      </c>
      <c r="I955" s="361" t="s">
        <v>1384</v>
      </c>
      <c r="J955" s="275">
        <v>0.02</v>
      </c>
      <c r="K955" s="361" t="s">
        <v>22</v>
      </c>
      <c r="L955" s="361" t="s">
        <v>1392</v>
      </c>
      <c r="M955" s="370">
        <v>2010</v>
      </c>
      <c r="N955" s="207">
        <v>43903</v>
      </c>
      <c r="O955" s="361" t="s">
        <v>1537</v>
      </c>
    </row>
    <row r="956" spans="1:15" ht="27.75" hidden="1" customHeight="1" x14ac:dyDescent="0.25">
      <c r="A956" s="203" t="s">
        <v>1679</v>
      </c>
      <c r="B956" s="203" t="s">
        <v>688</v>
      </c>
      <c r="C956" s="203" t="s">
        <v>1535</v>
      </c>
      <c r="D956" s="203" t="s">
        <v>1651</v>
      </c>
      <c r="E956" s="203" t="s">
        <v>1652</v>
      </c>
      <c r="F956" s="203" t="s">
        <v>505</v>
      </c>
      <c r="G956" s="257">
        <v>2.9000000000000001E-2</v>
      </c>
      <c r="H956" s="361" t="s">
        <v>1414</v>
      </c>
      <c r="I956" s="361" t="s">
        <v>1385</v>
      </c>
      <c r="J956" s="275">
        <v>0.02</v>
      </c>
      <c r="K956" s="361" t="s">
        <v>22</v>
      </c>
      <c r="L956" s="361" t="s">
        <v>1392</v>
      </c>
      <c r="M956" s="370">
        <v>2010</v>
      </c>
      <c r="N956" s="207">
        <v>43903</v>
      </c>
      <c r="O956" s="361" t="s">
        <v>1537</v>
      </c>
    </row>
    <row r="957" spans="1:15" ht="27.75" hidden="1" customHeight="1" x14ac:dyDescent="0.25">
      <c r="A957" s="203" t="s">
        <v>1679</v>
      </c>
      <c r="B957" s="203" t="s">
        <v>688</v>
      </c>
      <c r="C957" s="203" t="s">
        <v>1535</v>
      </c>
      <c r="D957" s="203" t="s">
        <v>1651</v>
      </c>
      <c r="E957" s="203" t="s">
        <v>1652</v>
      </c>
      <c r="F957" s="203" t="s">
        <v>505</v>
      </c>
      <c r="G957" s="257">
        <v>1.1000000000000001</v>
      </c>
      <c r="H957" s="361" t="s">
        <v>1390</v>
      </c>
      <c r="I957" s="361" t="s">
        <v>1379</v>
      </c>
      <c r="J957" s="275">
        <v>0.66</v>
      </c>
      <c r="K957" s="361" t="s">
        <v>1391</v>
      </c>
      <c r="L957" s="361" t="s">
        <v>1392</v>
      </c>
      <c r="M957" s="370">
        <v>2011</v>
      </c>
      <c r="N957" s="207">
        <v>43903</v>
      </c>
      <c r="O957" s="361" t="s">
        <v>1537</v>
      </c>
    </row>
    <row r="958" spans="1:15" ht="27.75" hidden="1" customHeight="1" x14ac:dyDescent="0.25">
      <c r="A958" s="203" t="s">
        <v>1679</v>
      </c>
      <c r="B958" s="203" t="s">
        <v>688</v>
      </c>
      <c r="C958" s="203" t="s">
        <v>1535</v>
      </c>
      <c r="D958" s="203" t="s">
        <v>1651</v>
      </c>
      <c r="E958" s="203" t="s">
        <v>1652</v>
      </c>
      <c r="F958" s="203" t="s">
        <v>505</v>
      </c>
      <c r="G958" s="257">
        <v>0.28000000000000003</v>
      </c>
      <c r="H958" s="361" t="s">
        <v>1390</v>
      </c>
      <c r="I958" s="361" t="s">
        <v>1382</v>
      </c>
      <c r="J958" s="275">
        <v>0.66</v>
      </c>
      <c r="K958" s="361" t="s">
        <v>1391</v>
      </c>
      <c r="L958" s="361" t="s">
        <v>1392</v>
      </c>
      <c r="M958" s="370">
        <v>2011</v>
      </c>
      <c r="N958" s="207">
        <v>43903</v>
      </c>
      <c r="O958" s="361" t="s">
        <v>1537</v>
      </c>
    </row>
    <row r="959" spans="1:15" ht="27.75" hidden="1" customHeight="1" x14ac:dyDescent="0.25">
      <c r="A959" s="203" t="s">
        <v>1679</v>
      </c>
      <c r="B959" s="203" t="s">
        <v>688</v>
      </c>
      <c r="C959" s="203" t="s">
        <v>1535</v>
      </c>
      <c r="D959" s="203" t="s">
        <v>1651</v>
      </c>
      <c r="E959" s="203" t="s">
        <v>1652</v>
      </c>
      <c r="F959" s="203" t="s">
        <v>505</v>
      </c>
      <c r="G959" s="257">
        <v>0.11</v>
      </c>
      <c r="H959" s="361" t="s">
        <v>1390</v>
      </c>
      <c r="I959" s="361" t="s">
        <v>1383</v>
      </c>
      <c r="J959" s="275">
        <v>0.66</v>
      </c>
      <c r="K959" s="361" t="s">
        <v>1391</v>
      </c>
      <c r="L959" s="361" t="s">
        <v>1392</v>
      </c>
      <c r="M959" s="370">
        <v>2011</v>
      </c>
      <c r="N959" s="207">
        <v>43903</v>
      </c>
      <c r="O959" s="361" t="s">
        <v>1537</v>
      </c>
    </row>
    <row r="960" spans="1:15" ht="27.75" hidden="1" customHeight="1" x14ac:dyDescent="0.25">
      <c r="A960" s="203" t="s">
        <v>1679</v>
      </c>
      <c r="B960" s="203" t="s">
        <v>688</v>
      </c>
      <c r="C960" s="203" t="s">
        <v>1535</v>
      </c>
      <c r="D960" s="203" t="s">
        <v>1651</v>
      </c>
      <c r="E960" s="203" t="s">
        <v>1652</v>
      </c>
      <c r="F960" s="203" t="s">
        <v>505</v>
      </c>
      <c r="G960" s="257">
        <v>4.4999999999999998E-2</v>
      </c>
      <c r="H960" s="361" t="s">
        <v>1390</v>
      </c>
      <c r="I960" s="361" t="s">
        <v>1384</v>
      </c>
      <c r="J960" s="275">
        <v>0.66</v>
      </c>
      <c r="K960" s="361" t="s">
        <v>1391</v>
      </c>
      <c r="L960" s="361" t="s">
        <v>1392</v>
      </c>
      <c r="M960" s="370">
        <v>2011</v>
      </c>
      <c r="N960" s="207">
        <v>43903</v>
      </c>
      <c r="O960" s="361" t="s">
        <v>1537</v>
      </c>
    </row>
    <row r="961" spans="1:15" ht="27.75" hidden="1" customHeight="1" x14ac:dyDescent="0.25">
      <c r="A961" s="203" t="s">
        <v>1679</v>
      </c>
      <c r="B961" s="203" t="s">
        <v>688</v>
      </c>
      <c r="C961" s="203" t="s">
        <v>1535</v>
      </c>
      <c r="D961" s="203" t="s">
        <v>1651</v>
      </c>
      <c r="E961" s="203" t="s">
        <v>1652</v>
      </c>
      <c r="F961" s="203" t="s">
        <v>505</v>
      </c>
      <c r="G961" s="257">
        <v>1.4999999999999999E-2</v>
      </c>
      <c r="H961" s="361" t="s">
        <v>1390</v>
      </c>
      <c r="I961" s="361" t="s">
        <v>1385</v>
      </c>
      <c r="J961" s="275">
        <v>0.66</v>
      </c>
      <c r="K961" s="361" t="s">
        <v>1391</v>
      </c>
      <c r="L961" s="361" t="s">
        <v>1392</v>
      </c>
      <c r="M961" s="370">
        <v>2011</v>
      </c>
      <c r="N961" s="207">
        <v>43903</v>
      </c>
      <c r="O961" s="361" t="s">
        <v>1537</v>
      </c>
    </row>
    <row r="962" spans="1:15" ht="27.75" hidden="1" customHeight="1" x14ac:dyDescent="0.25">
      <c r="A962" s="203" t="s">
        <v>1679</v>
      </c>
      <c r="B962" s="202" t="s">
        <v>688</v>
      </c>
      <c r="C962" s="203" t="s">
        <v>1653</v>
      </c>
      <c r="D962" s="202" t="s">
        <v>1685</v>
      </c>
      <c r="E962" s="202" t="s">
        <v>1686</v>
      </c>
      <c r="F962" s="202" t="s">
        <v>505</v>
      </c>
      <c r="G962" s="253">
        <v>59</v>
      </c>
      <c r="H962" s="361" t="s">
        <v>1433</v>
      </c>
      <c r="I962" s="359" t="s">
        <v>1407</v>
      </c>
      <c r="J962" s="358">
        <v>0.33</v>
      </c>
      <c r="K962" s="359" t="s">
        <v>1113</v>
      </c>
      <c r="L962" s="359" t="s">
        <v>1408</v>
      </c>
      <c r="M962" s="370">
        <v>2003</v>
      </c>
      <c r="N962" s="205">
        <v>40658</v>
      </c>
      <c r="O962" s="203"/>
    </row>
    <row r="963" spans="1:15" ht="27.75" hidden="1" customHeight="1" x14ac:dyDescent="0.25">
      <c r="A963" s="203" t="s">
        <v>1679</v>
      </c>
      <c r="B963" s="202" t="s">
        <v>688</v>
      </c>
      <c r="C963" s="203" t="s">
        <v>1653</v>
      </c>
      <c r="D963" s="202" t="s">
        <v>1685</v>
      </c>
      <c r="E963" s="202" t="s">
        <v>1686</v>
      </c>
      <c r="F963" s="202" t="s">
        <v>505</v>
      </c>
      <c r="G963" s="253">
        <v>0.16</v>
      </c>
      <c r="H963" s="361" t="s">
        <v>1414</v>
      </c>
      <c r="I963" s="359" t="s">
        <v>1407</v>
      </c>
      <c r="J963" s="358">
        <v>0.33</v>
      </c>
      <c r="K963" s="359" t="s">
        <v>1113</v>
      </c>
      <c r="L963" s="359" t="s">
        <v>1392</v>
      </c>
      <c r="M963" s="370">
        <v>2003</v>
      </c>
      <c r="N963" s="205">
        <v>40658</v>
      </c>
      <c r="O963" s="203"/>
    </row>
    <row r="964" spans="1:15" ht="27.75" hidden="1" customHeight="1" x14ac:dyDescent="0.25">
      <c r="A964" s="203" t="s">
        <v>1679</v>
      </c>
      <c r="B964" s="202" t="s">
        <v>688</v>
      </c>
      <c r="C964" s="203" t="s">
        <v>1403</v>
      </c>
      <c r="D964" s="202" t="s">
        <v>1404</v>
      </c>
      <c r="E964" s="202" t="s">
        <v>1405</v>
      </c>
      <c r="F964" s="202" t="s">
        <v>475</v>
      </c>
      <c r="G964" s="253">
        <v>154</v>
      </c>
      <c r="H964" s="361" t="s">
        <v>1406</v>
      </c>
      <c r="I964" s="359" t="s">
        <v>1407</v>
      </c>
      <c r="J964" s="359" t="s">
        <v>1380</v>
      </c>
      <c r="K964" s="359" t="s">
        <v>22</v>
      </c>
      <c r="L964" s="359" t="s">
        <v>1408</v>
      </c>
      <c r="M964" s="368" t="s">
        <v>1407</v>
      </c>
      <c r="N964" s="205">
        <v>42486</v>
      </c>
      <c r="O964" s="203"/>
    </row>
    <row r="965" spans="1:15" ht="27.75" hidden="1" customHeight="1" x14ac:dyDescent="0.25">
      <c r="A965" s="203" t="s">
        <v>1679</v>
      </c>
      <c r="B965" s="202" t="s">
        <v>688</v>
      </c>
      <c r="C965" s="203" t="s">
        <v>1461</v>
      </c>
      <c r="D965" s="202" t="s">
        <v>1658</v>
      </c>
      <c r="E965" s="202" t="s">
        <v>1659</v>
      </c>
      <c r="F965" s="202" t="s">
        <v>475</v>
      </c>
      <c r="G965" s="254">
        <v>28679140</v>
      </c>
      <c r="H965" s="361" t="s">
        <v>1433</v>
      </c>
      <c r="I965" s="359" t="s">
        <v>1407</v>
      </c>
      <c r="J965" s="359" t="s">
        <v>1380</v>
      </c>
      <c r="K965" s="359" t="s">
        <v>8</v>
      </c>
      <c r="L965" s="359" t="s">
        <v>1408</v>
      </c>
      <c r="M965" s="368" t="s">
        <v>1407</v>
      </c>
      <c r="N965" s="205">
        <v>42530</v>
      </c>
      <c r="O965" s="203"/>
    </row>
    <row r="966" spans="1:15" ht="27.75" hidden="1" customHeight="1" x14ac:dyDescent="0.25">
      <c r="A966" s="203" t="s">
        <v>1679</v>
      </c>
      <c r="B966" s="202" t="s">
        <v>688</v>
      </c>
      <c r="C966" s="203" t="s">
        <v>1461</v>
      </c>
      <c r="D966" s="202" t="s">
        <v>1658</v>
      </c>
      <c r="E966" s="202" t="s">
        <v>1659</v>
      </c>
      <c r="F966" s="202" t="s">
        <v>475</v>
      </c>
      <c r="G966" s="254">
        <v>189928</v>
      </c>
      <c r="H966" s="361" t="s">
        <v>1414</v>
      </c>
      <c r="I966" s="359" t="s">
        <v>1407</v>
      </c>
      <c r="J966" s="359" t="s">
        <v>1380</v>
      </c>
      <c r="K966" s="359" t="s">
        <v>8</v>
      </c>
      <c r="L966" s="359" t="s">
        <v>1392</v>
      </c>
      <c r="M966" s="368" t="s">
        <v>1407</v>
      </c>
      <c r="N966" s="205">
        <v>42530</v>
      </c>
      <c r="O966" s="203"/>
    </row>
    <row r="967" spans="1:15" ht="27.75" hidden="1" customHeight="1" x14ac:dyDescent="0.25">
      <c r="A967" s="203" t="s">
        <v>1679</v>
      </c>
      <c r="B967" s="202" t="s">
        <v>688</v>
      </c>
      <c r="C967" s="203" t="s">
        <v>1660</v>
      </c>
      <c r="D967" s="202" t="s">
        <v>1661</v>
      </c>
      <c r="E967" s="202" t="s">
        <v>1662</v>
      </c>
      <c r="F967" s="202" t="s">
        <v>505</v>
      </c>
      <c r="G967" s="253">
        <v>0.34</v>
      </c>
      <c r="H967" s="361" t="s">
        <v>1433</v>
      </c>
      <c r="I967" s="359" t="s">
        <v>1407</v>
      </c>
      <c r="J967" s="358">
        <v>0</v>
      </c>
      <c r="K967" s="359" t="s">
        <v>1113</v>
      </c>
      <c r="L967" s="359" t="s">
        <v>1408</v>
      </c>
      <c r="M967" s="368">
        <v>2008</v>
      </c>
      <c r="N967" s="207" t="s">
        <v>1663</v>
      </c>
      <c r="O967" s="203"/>
    </row>
    <row r="968" spans="1:15" ht="27.75" hidden="1" customHeight="1" x14ac:dyDescent="0.25">
      <c r="A968" s="203" t="s">
        <v>1679</v>
      </c>
      <c r="B968" s="202" t="s">
        <v>688</v>
      </c>
      <c r="C968" s="203" t="s">
        <v>1660</v>
      </c>
      <c r="D968" s="202" t="s">
        <v>1661</v>
      </c>
      <c r="E968" s="202" t="s">
        <v>1662</v>
      </c>
      <c r="F968" s="202" t="s">
        <v>505</v>
      </c>
      <c r="G968" s="253">
        <v>9.2000000000000003E-4</v>
      </c>
      <c r="H968" s="361" t="s">
        <v>1414</v>
      </c>
      <c r="I968" s="359" t="s">
        <v>1407</v>
      </c>
      <c r="J968" s="358">
        <v>0</v>
      </c>
      <c r="K968" s="359" t="s">
        <v>1113</v>
      </c>
      <c r="L968" s="359" t="s">
        <v>1392</v>
      </c>
      <c r="M968" s="368">
        <v>2008</v>
      </c>
      <c r="N968" s="207" t="s">
        <v>1663</v>
      </c>
      <c r="O968" s="203"/>
    </row>
    <row r="969" spans="1:15" ht="27.75" hidden="1" customHeight="1" x14ac:dyDescent="0.25">
      <c r="A969" s="129" t="s">
        <v>1679</v>
      </c>
      <c r="B969" s="269" t="s">
        <v>688</v>
      </c>
      <c r="C969" s="226" t="s">
        <v>2568</v>
      </c>
      <c r="D969" s="269" t="s">
        <v>641</v>
      </c>
      <c r="E969" s="372" t="s">
        <v>1557</v>
      </c>
      <c r="F969" s="269" t="s">
        <v>475</v>
      </c>
      <c r="G969" s="373">
        <v>119.2</v>
      </c>
      <c r="H969" s="225" t="s">
        <v>488</v>
      </c>
      <c r="I969" s="269" t="s">
        <v>1379</v>
      </c>
      <c r="J969" s="374">
        <v>0</v>
      </c>
      <c r="K969" s="269" t="s">
        <v>22</v>
      </c>
      <c r="L969" s="269" t="s">
        <v>1392</v>
      </c>
      <c r="M969" s="369">
        <v>2010</v>
      </c>
      <c r="N969" s="375">
        <v>43873</v>
      </c>
      <c r="O969" s="226" t="s">
        <v>2569</v>
      </c>
    </row>
    <row r="970" spans="1:15" ht="27.75" hidden="1" customHeight="1" x14ac:dyDescent="0.25">
      <c r="A970" s="129" t="s">
        <v>1679</v>
      </c>
      <c r="B970" s="269" t="s">
        <v>688</v>
      </c>
      <c r="C970" s="226" t="s">
        <v>2568</v>
      </c>
      <c r="D970" s="269" t="s">
        <v>641</v>
      </c>
      <c r="E970" s="372" t="s">
        <v>1557</v>
      </c>
      <c r="F970" s="269" t="s">
        <v>475</v>
      </c>
      <c r="G970" s="373">
        <v>44.21</v>
      </c>
      <c r="H970" s="225" t="s">
        <v>488</v>
      </c>
      <c r="I970" s="269" t="s">
        <v>1382</v>
      </c>
      <c r="J970" s="374">
        <v>0</v>
      </c>
      <c r="K970" s="269" t="s">
        <v>22</v>
      </c>
      <c r="L970" s="269" t="s">
        <v>1392</v>
      </c>
      <c r="M970" s="369">
        <v>2010</v>
      </c>
      <c r="N970" s="375">
        <v>43873</v>
      </c>
      <c r="O970" s="226" t="s">
        <v>2569</v>
      </c>
    </row>
    <row r="971" spans="1:15" ht="27.75" hidden="1" customHeight="1" x14ac:dyDescent="0.25">
      <c r="A971" s="129" t="s">
        <v>1679</v>
      </c>
      <c r="B971" s="269" t="s">
        <v>688</v>
      </c>
      <c r="C971" s="226" t="s">
        <v>2568</v>
      </c>
      <c r="D971" s="269" t="s">
        <v>641</v>
      </c>
      <c r="E971" s="372" t="s">
        <v>1557</v>
      </c>
      <c r="F971" s="269" t="s">
        <v>475</v>
      </c>
      <c r="G971" s="373">
        <v>17.829999999999998</v>
      </c>
      <c r="H971" s="225" t="s">
        <v>488</v>
      </c>
      <c r="I971" s="269" t="s">
        <v>1383</v>
      </c>
      <c r="J971" s="374">
        <v>0</v>
      </c>
      <c r="K971" s="269" t="s">
        <v>22</v>
      </c>
      <c r="L971" s="269" t="s">
        <v>1392</v>
      </c>
      <c r="M971" s="369">
        <v>2010</v>
      </c>
      <c r="N971" s="375">
        <v>43873</v>
      </c>
      <c r="O971" s="226" t="s">
        <v>2569</v>
      </c>
    </row>
    <row r="972" spans="1:15" ht="27.75" hidden="1" customHeight="1" x14ac:dyDescent="0.25">
      <c r="A972" s="129" t="s">
        <v>1679</v>
      </c>
      <c r="B972" s="269" t="s">
        <v>688</v>
      </c>
      <c r="C972" s="226" t="s">
        <v>2568</v>
      </c>
      <c r="D972" s="269" t="s">
        <v>641</v>
      </c>
      <c r="E972" s="372" t="s">
        <v>1557</v>
      </c>
      <c r="F972" s="269" t="s">
        <v>475</v>
      </c>
      <c r="G972" s="373">
        <v>8.1199999999999992</v>
      </c>
      <c r="H972" s="225" t="s">
        <v>488</v>
      </c>
      <c r="I972" s="372" t="s">
        <v>1384</v>
      </c>
      <c r="J972" s="374">
        <v>0</v>
      </c>
      <c r="K972" s="269" t="s">
        <v>22</v>
      </c>
      <c r="L972" s="269" t="s">
        <v>1392</v>
      </c>
      <c r="M972" s="369">
        <v>2010</v>
      </c>
      <c r="N972" s="375">
        <v>43873</v>
      </c>
      <c r="O972" s="226" t="s">
        <v>2569</v>
      </c>
    </row>
    <row r="973" spans="1:15" ht="27.75" hidden="1" customHeight="1" x14ac:dyDescent="0.25">
      <c r="A973" s="129" t="s">
        <v>1679</v>
      </c>
      <c r="B973" s="269" t="s">
        <v>688</v>
      </c>
      <c r="C973" s="226" t="s">
        <v>2568</v>
      </c>
      <c r="D973" s="269" t="s">
        <v>641</v>
      </c>
      <c r="E973" s="372" t="s">
        <v>1557</v>
      </c>
      <c r="F973" s="269" t="s">
        <v>475</v>
      </c>
      <c r="G973" s="373">
        <v>3.9</v>
      </c>
      <c r="H973" s="225" t="s">
        <v>488</v>
      </c>
      <c r="I973" s="372" t="s">
        <v>1385</v>
      </c>
      <c r="J973" s="374">
        <v>0</v>
      </c>
      <c r="K973" s="269" t="s">
        <v>22</v>
      </c>
      <c r="L973" s="269" t="s">
        <v>1392</v>
      </c>
      <c r="M973" s="369">
        <v>2010</v>
      </c>
      <c r="N973" s="375">
        <v>43873</v>
      </c>
      <c r="O973" s="226" t="s">
        <v>2569</v>
      </c>
    </row>
    <row r="974" spans="1:15" ht="27.75" hidden="1" customHeight="1" x14ac:dyDescent="0.25">
      <c r="A974" s="129" t="s">
        <v>1679</v>
      </c>
      <c r="B974" s="269" t="s">
        <v>688</v>
      </c>
      <c r="C974" s="226" t="s">
        <v>2568</v>
      </c>
      <c r="D974" s="269" t="s">
        <v>643</v>
      </c>
      <c r="E974" s="372" t="s">
        <v>1557</v>
      </c>
      <c r="F974" s="269" t="s">
        <v>475</v>
      </c>
      <c r="G974" s="373">
        <v>45.77</v>
      </c>
      <c r="H974" s="225" t="s">
        <v>488</v>
      </c>
      <c r="I974" s="372" t="s">
        <v>1379</v>
      </c>
      <c r="J974" s="374">
        <v>0</v>
      </c>
      <c r="K974" s="269" t="s">
        <v>22</v>
      </c>
      <c r="L974" s="269" t="s">
        <v>1392</v>
      </c>
      <c r="M974" s="369">
        <v>2010</v>
      </c>
      <c r="N974" s="375">
        <v>43873</v>
      </c>
      <c r="O974" s="226" t="s">
        <v>2569</v>
      </c>
    </row>
    <row r="975" spans="1:15" ht="27.75" hidden="1" customHeight="1" x14ac:dyDescent="0.25">
      <c r="A975" s="129" t="s">
        <v>1679</v>
      </c>
      <c r="B975" s="269" t="s">
        <v>688</v>
      </c>
      <c r="C975" s="226" t="s">
        <v>2568</v>
      </c>
      <c r="D975" s="269" t="s">
        <v>643</v>
      </c>
      <c r="E975" s="372" t="s">
        <v>1557</v>
      </c>
      <c r="F975" s="269" t="s">
        <v>475</v>
      </c>
      <c r="G975" s="373">
        <v>16.98</v>
      </c>
      <c r="H975" s="225" t="s">
        <v>488</v>
      </c>
      <c r="I975" s="372" t="s">
        <v>1382</v>
      </c>
      <c r="J975" s="374">
        <v>0</v>
      </c>
      <c r="K975" s="269" t="s">
        <v>22</v>
      </c>
      <c r="L975" s="269" t="s">
        <v>1392</v>
      </c>
      <c r="M975" s="369">
        <v>2010</v>
      </c>
      <c r="N975" s="375">
        <v>43873</v>
      </c>
      <c r="O975" s="226" t="s">
        <v>2569</v>
      </c>
    </row>
    <row r="976" spans="1:15" ht="27.75" hidden="1" customHeight="1" x14ac:dyDescent="0.25">
      <c r="A976" s="129" t="s">
        <v>1679</v>
      </c>
      <c r="B976" s="269" t="s">
        <v>688</v>
      </c>
      <c r="C976" s="226" t="s">
        <v>2568</v>
      </c>
      <c r="D976" s="269" t="s">
        <v>643</v>
      </c>
      <c r="E976" s="372" t="s">
        <v>1557</v>
      </c>
      <c r="F976" s="269" t="s">
        <v>475</v>
      </c>
      <c r="G976" s="373">
        <v>6.85</v>
      </c>
      <c r="H976" s="225" t="s">
        <v>488</v>
      </c>
      <c r="I976" s="372" t="s">
        <v>1383</v>
      </c>
      <c r="J976" s="374">
        <v>0</v>
      </c>
      <c r="K976" s="269" t="s">
        <v>22</v>
      </c>
      <c r="L976" s="269" t="s">
        <v>1392</v>
      </c>
      <c r="M976" s="369">
        <v>2010</v>
      </c>
      <c r="N976" s="375">
        <v>43873</v>
      </c>
      <c r="O976" s="226" t="s">
        <v>2569</v>
      </c>
    </row>
    <row r="977" spans="1:15" ht="27.75" hidden="1" customHeight="1" x14ac:dyDescent="0.25">
      <c r="A977" s="129" t="s">
        <v>1679</v>
      </c>
      <c r="B977" s="269" t="s">
        <v>688</v>
      </c>
      <c r="C977" s="226" t="s">
        <v>2568</v>
      </c>
      <c r="D977" s="269" t="s">
        <v>643</v>
      </c>
      <c r="E977" s="372" t="s">
        <v>1557</v>
      </c>
      <c r="F977" s="269" t="s">
        <v>475</v>
      </c>
      <c r="G977" s="373">
        <v>3.12</v>
      </c>
      <c r="H977" s="225" t="s">
        <v>488</v>
      </c>
      <c r="I977" s="372" t="s">
        <v>1384</v>
      </c>
      <c r="J977" s="374">
        <v>0</v>
      </c>
      <c r="K977" s="269" t="s">
        <v>22</v>
      </c>
      <c r="L977" s="269" t="s">
        <v>1392</v>
      </c>
      <c r="M977" s="369">
        <v>2010</v>
      </c>
      <c r="N977" s="375">
        <v>43873</v>
      </c>
      <c r="O977" s="226" t="s">
        <v>2569</v>
      </c>
    </row>
    <row r="978" spans="1:15" ht="27.75" hidden="1" customHeight="1" x14ac:dyDescent="0.25">
      <c r="A978" s="129" t="s">
        <v>1679</v>
      </c>
      <c r="B978" s="269" t="s">
        <v>688</v>
      </c>
      <c r="C978" s="226" t="s">
        <v>2568</v>
      </c>
      <c r="D978" s="269" t="s">
        <v>643</v>
      </c>
      <c r="E978" s="372" t="s">
        <v>1557</v>
      </c>
      <c r="F978" s="269" t="s">
        <v>475</v>
      </c>
      <c r="G978" s="373">
        <v>1.5</v>
      </c>
      <c r="H978" s="225" t="s">
        <v>488</v>
      </c>
      <c r="I978" s="372" t="s">
        <v>1385</v>
      </c>
      <c r="J978" s="374">
        <v>0</v>
      </c>
      <c r="K978" s="269" t="s">
        <v>22</v>
      </c>
      <c r="L978" s="269" t="s">
        <v>1392</v>
      </c>
      <c r="M978" s="369">
        <v>2010</v>
      </c>
      <c r="N978" s="375">
        <v>43873</v>
      </c>
      <c r="O978" s="226" t="s">
        <v>2569</v>
      </c>
    </row>
    <row r="979" spans="1:15" ht="27.75" hidden="1" customHeight="1" x14ac:dyDescent="0.25">
      <c r="A979" s="203" t="s">
        <v>1687</v>
      </c>
      <c r="B979" s="202" t="s">
        <v>801</v>
      </c>
      <c r="C979" s="203" t="s">
        <v>1635</v>
      </c>
      <c r="D979" s="202" t="s">
        <v>799</v>
      </c>
      <c r="E979" s="202" t="s">
        <v>1636</v>
      </c>
      <c r="F979" s="202" t="s">
        <v>505</v>
      </c>
      <c r="G979" s="253">
        <v>7.0000000000000007E-2</v>
      </c>
      <c r="H979" s="361" t="s">
        <v>488</v>
      </c>
      <c r="I979" s="359" t="s">
        <v>1379</v>
      </c>
      <c r="J979" s="359" t="s">
        <v>1380</v>
      </c>
      <c r="K979" s="359" t="s">
        <v>22</v>
      </c>
      <c r="L979" s="359" t="s">
        <v>1392</v>
      </c>
      <c r="M979" s="368">
        <v>2008</v>
      </c>
      <c r="N979" s="207" t="s">
        <v>1637</v>
      </c>
      <c r="O979" s="203"/>
    </row>
    <row r="980" spans="1:15" ht="27.75" hidden="1" customHeight="1" x14ac:dyDescent="0.25">
      <c r="A980" s="203" t="s">
        <v>1687</v>
      </c>
      <c r="B980" s="202" t="s">
        <v>801</v>
      </c>
      <c r="C980" s="203" t="s">
        <v>1635</v>
      </c>
      <c r="D980" s="202" t="s">
        <v>799</v>
      </c>
      <c r="E980" s="202" t="s">
        <v>1636</v>
      </c>
      <c r="F980" s="202" t="s">
        <v>505</v>
      </c>
      <c r="G980" s="253">
        <v>0.01</v>
      </c>
      <c r="H980" s="361" t="s">
        <v>488</v>
      </c>
      <c r="I980" s="359" t="s">
        <v>1382</v>
      </c>
      <c r="J980" s="359" t="s">
        <v>1380</v>
      </c>
      <c r="K980" s="359" t="s">
        <v>22</v>
      </c>
      <c r="L980" s="359" t="s">
        <v>1392</v>
      </c>
      <c r="M980" s="368">
        <v>2008</v>
      </c>
      <c r="N980" s="207" t="s">
        <v>1637</v>
      </c>
      <c r="O980" s="203"/>
    </row>
    <row r="981" spans="1:15" ht="27.75" hidden="1" customHeight="1" x14ac:dyDescent="0.25">
      <c r="A981" s="203" t="s">
        <v>1687</v>
      </c>
      <c r="B981" s="202" t="s">
        <v>801</v>
      </c>
      <c r="C981" s="203" t="s">
        <v>1635</v>
      </c>
      <c r="D981" s="202" t="s">
        <v>799</v>
      </c>
      <c r="E981" s="202" t="s">
        <v>1636</v>
      </c>
      <c r="F981" s="202" t="s">
        <v>505</v>
      </c>
      <c r="G981" s="253">
        <v>0.01</v>
      </c>
      <c r="H981" s="361" t="s">
        <v>488</v>
      </c>
      <c r="I981" s="359" t="s">
        <v>1383</v>
      </c>
      <c r="J981" s="359" t="s">
        <v>1380</v>
      </c>
      <c r="K981" s="359" t="s">
        <v>22</v>
      </c>
      <c r="L981" s="359" t="s">
        <v>1392</v>
      </c>
      <c r="M981" s="368">
        <v>2008</v>
      </c>
      <c r="N981" s="207" t="s">
        <v>1637</v>
      </c>
      <c r="O981" s="203"/>
    </row>
    <row r="982" spans="1:15" ht="27.75" hidden="1" customHeight="1" x14ac:dyDescent="0.25">
      <c r="A982" s="203" t="s">
        <v>1687</v>
      </c>
      <c r="B982" s="202" t="s">
        <v>801</v>
      </c>
      <c r="C982" s="203" t="s">
        <v>1635</v>
      </c>
      <c r="D982" s="202" t="s">
        <v>799</v>
      </c>
      <c r="E982" s="202" t="s">
        <v>1636</v>
      </c>
      <c r="F982" s="202" t="s">
        <v>505</v>
      </c>
      <c r="G982" s="253">
        <v>4.0000000000000001E-3</v>
      </c>
      <c r="H982" s="361" t="s">
        <v>488</v>
      </c>
      <c r="I982" s="359" t="s">
        <v>1384</v>
      </c>
      <c r="J982" s="359" t="s">
        <v>1380</v>
      </c>
      <c r="K982" s="359" t="s">
        <v>22</v>
      </c>
      <c r="L982" s="359" t="s">
        <v>1392</v>
      </c>
      <c r="M982" s="368">
        <v>2008</v>
      </c>
      <c r="N982" s="207" t="s">
        <v>1637</v>
      </c>
      <c r="O982" s="203"/>
    </row>
    <row r="983" spans="1:15" ht="27.75" hidden="1" customHeight="1" x14ac:dyDescent="0.25">
      <c r="A983" s="203" t="s">
        <v>1687</v>
      </c>
      <c r="B983" s="202" t="s">
        <v>801</v>
      </c>
      <c r="C983" s="203" t="s">
        <v>1635</v>
      </c>
      <c r="D983" s="202" t="s">
        <v>799</v>
      </c>
      <c r="E983" s="202" t="s">
        <v>1636</v>
      </c>
      <c r="F983" s="202" t="s">
        <v>505</v>
      </c>
      <c r="G983" s="253">
        <v>1E-3</v>
      </c>
      <c r="H983" s="361" t="s">
        <v>488</v>
      </c>
      <c r="I983" s="359" t="s">
        <v>1385</v>
      </c>
      <c r="J983" s="359" t="s">
        <v>1380</v>
      </c>
      <c r="K983" s="359" t="s">
        <v>22</v>
      </c>
      <c r="L983" s="359" t="s">
        <v>1392</v>
      </c>
      <c r="M983" s="368">
        <v>2008</v>
      </c>
      <c r="N983" s="207" t="s">
        <v>1637</v>
      </c>
      <c r="O983" s="203"/>
    </row>
    <row r="984" spans="1:15" ht="27.75" hidden="1" customHeight="1" x14ac:dyDescent="0.25">
      <c r="A984" s="203" t="s">
        <v>1687</v>
      </c>
      <c r="B984" s="203" t="s">
        <v>801</v>
      </c>
      <c r="C984" s="203" t="s">
        <v>1535</v>
      </c>
      <c r="D984" s="203" t="s">
        <v>1688</v>
      </c>
      <c r="E984" s="203" t="s">
        <v>1689</v>
      </c>
      <c r="F984" s="203" t="s">
        <v>505</v>
      </c>
      <c r="G984" s="257">
        <v>59</v>
      </c>
      <c r="H984" s="361" t="s">
        <v>1433</v>
      </c>
      <c r="I984" s="361" t="s">
        <v>1407</v>
      </c>
      <c r="J984" s="360">
        <v>0</v>
      </c>
      <c r="K984" s="361" t="s">
        <v>1113</v>
      </c>
      <c r="L984" s="361" t="s">
        <v>1408</v>
      </c>
      <c r="M984" s="370">
        <v>2009</v>
      </c>
      <c r="N984" s="207">
        <v>43903</v>
      </c>
      <c r="O984" s="203"/>
    </row>
    <row r="985" spans="1:15" ht="27.75" hidden="1" customHeight="1" x14ac:dyDescent="0.25">
      <c r="A985" s="203" t="s">
        <v>1687</v>
      </c>
      <c r="B985" s="203" t="s">
        <v>801</v>
      </c>
      <c r="C985" s="203" t="s">
        <v>1535</v>
      </c>
      <c r="D985" s="203" t="s">
        <v>1688</v>
      </c>
      <c r="E985" s="203" t="s">
        <v>1689</v>
      </c>
      <c r="F985" s="203" t="s">
        <v>505</v>
      </c>
      <c r="G985" s="257">
        <v>0.16</v>
      </c>
      <c r="H985" s="361" t="s">
        <v>1414</v>
      </c>
      <c r="I985" s="361" t="s">
        <v>1407</v>
      </c>
      <c r="J985" s="360">
        <v>0</v>
      </c>
      <c r="K985" s="361" t="s">
        <v>1113</v>
      </c>
      <c r="L985" s="361" t="s">
        <v>1392</v>
      </c>
      <c r="M985" s="370">
        <v>2009</v>
      </c>
      <c r="N985" s="207">
        <v>43903</v>
      </c>
      <c r="O985" s="203"/>
    </row>
    <row r="986" spans="1:15" ht="27.75" hidden="1" customHeight="1" x14ac:dyDescent="0.25">
      <c r="A986" s="203" t="s">
        <v>1687</v>
      </c>
      <c r="B986" s="203" t="s">
        <v>801</v>
      </c>
      <c r="C986" s="203" t="s">
        <v>1535</v>
      </c>
      <c r="D986" s="203" t="s">
        <v>1649</v>
      </c>
      <c r="E986" s="203" t="s">
        <v>1650</v>
      </c>
      <c r="F986" s="203" t="s">
        <v>505</v>
      </c>
      <c r="G986" s="257">
        <v>91</v>
      </c>
      <c r="H986" s="361" t="s">
        <v>1433</v>
      </c>
      <c r="I986" s="361" t="s">
        <v>1407</v>
      </c>
      <c r="J986" s="360">
        <v>0.53810000000000002</v>
      </c>
      <c r="K986" s="361" t="s">
        <v>1113</v>
      </c>
      <c r="L986" s="361" t="s">
        <v>1408</v>
      </c>
      <c r="M986" s="370">
        <v>2009</v>
      </c>
      <c r="N986" s="207">
        <v>43903</v>
      </c>
      <c r="O986" s="203"/>
    </row>
    <row r="987" spans="1:15" ht="27.75" hidden="1" customHeight="1" x14ac:dyDescent="0.25">
      <c r="A987" s="203" t="s">
        <v>1687</v>
      </c>
      <c r="B987" s="203" t="s">
        <v>801</v>
      </c>
      <c r="C987" s="203" t="s">
        <v>1535</v>
      </c>
      <c r="D987" s="203" t="s">
        <v>1649</v>
      </c>
      <c r="E987" s="203" t="s">
        <v>1650</v>
      </c>
      <c r="F987" s="203" t="s">
        <v>505</v>
      </c>
      <c r="G987" s="257">
        <v>0.25</v>
      </c>
      <c r="H987" s="361" t="s">
        <v>1414</v>
      </c>
      <c r="I987" s="361" t="s">
        <v>1407</v>
      </c>
      <c r="J987" s="360">
        <v>0.53700000000000003</v>
      </c>
      <c r="K987" s="361" t="s">
        <v>1113</v>
      </c>
      <c r="L987" s="361" t="s">
        <v>1392</v>
      </c>
      <c r="M987" s="370">
        <v>2009</v>
      </c>
      <c r="N987" s="207">
        <v>43903</v>
      </c>
      <c r="O987" s="203"/>
    </row>
    <row r="988" spans="1:15" ht="27.75" hidden="1" customHeight="1" x14ac:dyDescent="0.25">
      <c r="A988" s="203" t="s">
        <v>1687</v>
      </c>
      <c r="B988" s="203" t="s">
        <v>801</v>
      </c>
      <c r="C988" s="203" t="s">
        <v>1535</v>
      </c>
      <c r="D988" s="203" t="s">
        <v>1680</v>
      </c>
      <c r="E988" s="203" t="s">
        <v>1681</v>
      </c>
      <c r="F988" s="203" t="s">
        <v>505</v>
      </c>
      <c r="G988" s="257">
        <v>59</v>
      </c>
      <c r="H988" s="361" t="s">
        <v>1433</v>
      </c>
      <c r="I988" s="361" t="s">
        <v>1407</v>
      </c>
      <c r="J988" s="360">
        <v>0.62960000000000005</v>
      </c>
      <c r="K988" s="361" t="s">
        <v>1113</v>
      </c>
      <c r="L988" s="361" t="s">
        <v>1408</v>
      </c>
      <c r="M988" s="370">
        <v>2009</v>
      </c>
      <c r="N988" s="207">
        <v>43903</v>
      </c>
      <c r="O988" s="203"/>
    </row>
    <row r="989" spans="1:15" ht="27.75" hidden="1" customHeight="1" x14ac:dyDescent="0.25">
      <c r="A989" s="203" t="s">
        <v>1687</v>
      </c>
      <c r="B989" s="203" t="s">
        <v>801</v>
      </c>
      <c r="C989" s="203" t="s">
        <v>1535</v>
      </c>
      <c r="D989" s="203" t="s">
        <v>1680</v>
      </c>
      <c r="E989" s="203" t="s">
        <v>1681</v>
      </c>
      <c r="F989" s="203" t="s">
        <v>505</v>
      </c>
      <c r="G989" s="257">
        <v>0.16</v>
      </c>
      <c r="H989" s="361" t="s">
        <v>1414</v>
      </c>
      <c r="I989" s="361" t="s">
        <v>1407</v>
      </c>
      <c r="J989" s="360">
        <v>0.62960000000000005</v>
      </c>
      <c r="K989" s="361" t="s">
        <v>1113</v>
      </c>
      <c r="L989" s="361" t="s">
        <v>1392</v>
      </c>
      <c r="M989" s="370">
        <v>2009</v>
      </c>
      <c r="N989" s="207">
        <v>43903</v>
      </c>
      <c r="O989" s="203"/>
    </row>
    <row r="990" spans="1:15" ht="27.75" hidden="1" customHeight="1" x14ac:dyDescent="0.25">
      <c r="A990" s="203" t="s">
        <v>1687</v>
      </c>
      <c r="B990" s="203" t="s">
        <v>801</v>
      </c>
      <c r="C990" s="203" t="s">
        <v>1535</v>
      </c>
      <c r="D990" s="203" t="s">
        <v>1690</v>
      </c>
      <c r="E990" s="203" t="s">
        <v>1691</v>
      </c>
      <c r="F990" s="203" t="s">
        <v>505</v>
      </c>
      <c r="G990" s="257">
        <v>38</v>
      </c>
      <c r="H990" s="361" t="s">
        <v>1433</v>
      </c>
      <c r="I990" s="361" t="s">
        <v>1407</v>
      </c>
      <c r="J990" s="360">
        <v>0.53659999999999997</v>
      </c>
      <c r="K990" s="361" t="s">
        <v>1113</v>
      </c>
      <c r="L990" s="361" t="s">
        <v>1408</v>
      </c>
      <c r="M990" s="370">
        <v>2009</v>
      </c>
      <c r="N990" s="207">
        <v>43903</v>
      </c>
      <c r="O990" s="203"/>
    </row>
    <row r="991" spans="1:15" ht="27.75" hidden="1" customHeight="1" x14ac:dyDescent="0.25">
      <c r="A991" s="203" t="s">
        <v>1687</v>
      </c>
      <c r="B991" s="203" t="s">
        <v>801</v>
      </c>
      <c r="C991" s="203" t="s">
        <v>1535</v>
      </c>
      <c r="D991" s="203" t="s">
        <v>1690</v>
      </c>
      <c r="E991" s="203" t="s">
        <v>1691</v>
      </c>
      <c r="F991" s="203" t="s">
        <v>505</v>
      </c>
      <c r="G991" s="257">
        <v>0.1</v>
      </c>
      <c r="H991" s="361" t="s">
        <v>1414</v>
      </c>
      <c r="I991" s="361" t="s">
        <v>1407</v>
      </c>
      <c r="J991" s="360">
        <v>0.54549999999999998</v>
      </c>
      <c r="K991" s="361" t="s">
        <v>1113</v>
      </c>
      <c r="L991" s="361" t="s">
        <v>1392</v>
      </c>
      <c r="M991" s="370">
        <v>2009</v>
      </c>
      <c r="N991" s="207">
        <v>43903</v>
      </c>
      <c r="O991" s="203"/>
    </row>
    <row r="992" spans="1:15" ht="27.75" hidden="1" customHeight="1" x14ac:dyDescent="0.25">
      <c r="A992" s="203" t="s">
        <v>1687</v>
      </c>
      <c r="B992" s="203" t="s">
        <v>801</v>
      </c>
      <c r="C992" s="203" t="s">
        <v>1535</v>
      </c>
      <c r="D992" s="203" t="s">
        <v>1692</v>
      </c>
      <c r="E992" s="203" t="s">
        <v>1480</v>
      </c>
      <c r="F992" s="203" t="s">
        <v>505</v>
      </c>
      <c r="G992" s="257">
        <v>59</v>
      </c>
      <c r="H992" s="361" t="s">
        <v>1433</v>
      </c>
      <c r="I992" s="361" t="s">
        <v>1407</v>
      </c>
      <c r="J992" s="360">
        <v>0</v>
      </c>
      <c r="K992" s="361" t="s">
        <v>1113</v>
      </c>
      <c r="L992" s="361" t="s">
        <v>1408</v>
      </c>
      <c r="M992" s="368" t="s">
        <v>1407</v>
      </c>
      <c r="N992" s="207">
        <v>43903</v>
      </c>
      <c r="O992" s="203"/>
    </row>
    <row r="993" spans="1:15" ht="27.75" hidden="1" customHeight="1" x14ac:dyDescent="0.25">
      <c r="A993" s="203" t="s">
        <v>1687</v>
      </c>
      <c r="B993" s="203" t="s">
        <v>801</v>
      </c>
      <c r="C993" s="203" t="s">
        <v>1535</v>
      </c>
      <c r="D993" s="203" t="s">
        <v>1692</v>
      </c>
      <c r="E993" s="203" t="s">
        <v>1480</v>
      </c>
      <c r="F993" s="203" t="s">
        <v>505</v>
      </c>
      <c r="G993" s="257">
        <v>0.16</v>
      </c>
      <c r="H993" s="361" t="s">
        <v>1414</v>
      </c>
      <c r="I993" s="361" t="s">
        <v>1407</v>
      </c>
      <c r="J993" s="360">
        <v>0</v>
      </c>
      <c r="K993" s="361" t="s">
        <v>1113</v>
      </c>
      <c r="L993" s="361" t="s">
        <v>1392</v>
      </c>
      <c r="M993" s="368" t="s">
        <v>1407</v>
      </c>
      <c r="N993" s="207">
        <v>43903</v>
      </c>
      <c r="O993" s="203"/>
    </row>
    <row r="994" spans="1:15" ht="27.75" hidden="1" customHeight="1" x14ac:dyDescent="0.25">
      <c r="A994" s="203" t="s">
        <v>1687</v>
      </c>
      <c r="B994" s="203" t="s">
        <v>801</v>
      </c>
      <c r="C994" s="203" t="s">
        <v>1535</v>
      </c>
      <c r="D994" s="203" t="s">
        <v>1630</v>
      </c>
      <c r="E994" s="203" t="s">
        <v>1631</v>
      </c>
      <c r="F994" s="203" t="s">
        <v>505</v>
      </c>
      <c r="G994" s="257">
        <v>6.9</v>
      </c>
      <c r="H994" s="361" t="s">
        <v>1390</v>
      </c>
      <c r="I994" s="361" t="s">
        <v>1379</v>
      </c>
      <c r="J994" s="275">
        <v>0.76</v>
      </c>
      <c r="K994" s="361" t="s">
        <v>1391</v>
      </c>
      <c r="L994" s="361" t="s">
        <v>1392</v>
      </c>
      <c r="M994" s="370">
        <v>2011</v>
      </c>
      <c r="N994" s="207">
        <v>43903</v>
      </c>
      <c r="O994" s="361" t="s">
        <v>1537</v>
      </c>
    </row>
    <row r="995" spans="1:15" ht="27.75" hidden="1" customHeight="1" x14ac:dyDescent="0.25">
      <c r="A995" s="203" t="s">
        <v>1687</v>
      </c>
      <c r="B995" s="203" t="s">
        <v>801</v>
      </c>
      <c r="C995" s="203" t="s">
        <v>1535</v>
      </c>
      <c r="D995" s="203" t="s">
        <v>1630</v>
      </c>
      <c r="E995" s="203" t="s">
        <v>1631</v>
      </c>
      <c r="F995" s="203" t="s">
        <v>505</v>
      </c>
      <c r="G995" s="257">
        <v>1.9</v>
      </c>
      <c r="H995" s="361" t="s">
        <v>1390</v>
      </c>
      <c r="I995" s="361" t="s">
        <v>1382</v>
      </c>
      <c r="J995" s="275">
        <v>0.76</v>
      </c>
      <c r="K995" s="361" t="s">
        <v>1391</v>
      </c>
      <c r="L995" s="361" t="s">
        <v>1392</v>
      </c>
      <c r="M995" s="370">
        <v>2011</v>
      </c>
      <c r="N995" s="207">
        <v>43903</v>
      </c>
      <c r="O995" s="361" t="s">
        <v>1537</v>
      </c>
    </row>
    <row r="996" spans="1:15" ht="27.75" hidden="1" customHeight="1" x14ac:dyDescent="0.25">
      <c r="A996" s="203" t="s">
        <v>1687</v>
      </c>
      <c r="B996" s="203" t="s">
        <v>801</v>
      </c>
      <c r="C996" s="203" t="s">
        <v>1535</v>
      </c>
      <c r="D996" s="203" t="s">
        <v>1630</v>
      </c>
      <c r="E996" s="203" t="s">
        <v>1631</v>
      </c>
      <c r="F996" s="203" t="s">
        <v>505</v>
      </c>
      <c r="G996" s="257">
        <v>0.8</v>
      </c>
      <c r="H996" s="361" t="s">
        <v>1390</v>
      </c>
      <c r="I996" s="361" t="s">
        <v>1383</v>
      </c>
      <c r="J996" s="275">
        <v>0.76</v>
      </c>
      <c r="K996" s="361" t="s">
        <v>1391</v>
      </c>
      <c r="L996" s="361" t="s">
        <v>1392</v>
      </c>
      <c r="M996" s="370">
        <v>2011</v>
      </c>
      <c r="N996" s="207">
        <v>43903</v>
      </c>
      <c r="O996" s="361" t="s">
        <v>1537</v>
      </c>
    </row>
    <row r="997" spans="1:15" ht="27.75" hidden="1" customHeight="1" x14ac:dyDescent="0.25">
      <c r="A997" s="203" t="s">
        <v>1687</v>
      </c>
      <c r="B997" s="203" t="s">
        <v>801</v>
      </c>
      <c r="C997" s="203" t="s">
        <v>1535</v>
      </c>
      <c r="D997" s="203" t="s">
        <v>1630</v>
      </c>
      <c r="E997" s="203" t="s">
        <v>1631</v>
      </c>
      <c r="F997" s="203" t="s">
        <v>505</v>
      </c>
      <c r="G997" s="257">
        <v>0.4</v>
      </c>
      <c r="H997" s="361" t="s">
        <v>1390</v>
      </c>
      <c r="I997" s="361" t="s">
        <v>1384</v>
      </c>
      <c r="J997" s="275">
        <v>0.76</v>
      </c>
      <c r="K997" s="361" t="s">
        <v>1391</v>
      </c>
      <c r="L997" s="361" t="s">
        <v>1392</v>
      </c>
      <c r="M997" s="370">
        <v>2011</v>
      </c>
      <c r="N997" s="207">
        <v>43903</v>
      </c>
      <c r="O997" s="361" t="s">
        <v>1537</v>
      </c>
    </row>
    <row r="998" spans="1:15" ht="27.75" hidden="1" customHeight="1" x14ac:dyDescent="0.25">
      <c r="A998" s="203" t="s">
        <v>1687</v>
      </c>
      <c r="B998" s="203" t="s">
        <v>801</v>
      </c>
      <c r="C998" s="203" t="s">
        <v>1535</v>
      </c>
      <c r="D998" s="203" t="s">
        <v>1630</v>
      </c>
      <c r="E998" s="203" t="s">
        <v>1631</v>
      </c>
      <c r="F998" s="203" t="s">
        <v>505</v>
      </c>
      <c r="G998" s="257">
        <v>0.17</v>
      </c>
      <c r="H998" s="361" t="s">
        <v>1390</v>
      </c>
      <c r="I998" s="361" t="s">
        <v>1385</v>
      </c>
      <c r="J998" s="275">
        <v>0.76</v>
      </c>
      <c r="K998" s="361" t="s">
        <v>1391</v>
      </c>
      <c r="L998" s="361" t="s">
        <v>1392</v>
      </c>
      <c r="M998" s="370">
        <v>2011</v>
      </c>
      <c r="N998" s="207">
        <v>43903</v>
      </c>
      <c r="O998" s="361" t="s">
        <v>1537</v>
      </c>
    </row>
    <row r="999" spans="1:15" ht="27.75" hidden="1" customHeight="1" x14ac:dyDescent="0.25">
      <c r="A999" s="203" t="s">
        <v>1687</v>
      </c>
      <c r="B999" s="203" t="s">
        <v>801</v>
      </c>
      <c r="C999" s="203" t="s">
        <v>1535</v>
      </c>
      <c r="D999" s="203" t="s">
        <v>1632</v>
      </c>
      <c r="E999" s="203" t="s">
        <v>1633</v>
      </c>
      <c r="F999" s="203" t="s">
        <v>505</v>
      </c>
      <c r="G999" s="257">
        <v>8.4000000000000005E-2</v>
      </c>
      <c r="H999" s="361" t="s">
        <v>1390</v>
      </c>
      <c r="I999" s="361" t="s">
        <v>1379</v>
      </c>
      <c r="J999" s="275">
        <v>0.26</v>
      </c>
      <c r="K999" s="361" t="s">
        <v>1391</v>
      </c>
      <c r="L999" s="361" t="s">
        <v>1392</v>
      </c>
      <c r="M999" s="370">
        <v>2009</v>
      </c>
      <c r="N999" s="207">
        <v>43903</v>
      </c>
      <c r="O999" s="361" t="s">
        <v>1537</v>
      </c>
    </row>
    <row r="1000" spans="1:15" ht="27.75" hidden="1" customHeight="1" x14ac:dyDescent="0.25">
      <c r="A1000" s="203" t="s">
        <v>1687</v>
      </c>
      <c r="B1000" s="203" t="s">
        <v>801</v>
      </c>
      <c r="C1000" s="203" t="s">
        <v>1535</v>
      </c>
      <c r="D1000" s="203" t="s">
        <v>1632</v>
      </c>
      <c r="E1000" s="203" t="s">
        <v>1633</v>
      </c>
      <c r="F1000" s="203" t="s">
        <v>505</v>
      </c>
      <c r="G1000" s="257">
        <v>0.12</v>
      </c>
      <c r="H1000" s="361" t="s">
        <v>1390</v>
      </c>
      <c r="I1000" s="361" t="s">
        <v>1382</v>
      </c>
      <c r="J1000" s="275">
        <v>0.26</v>
      </c>
      <c r="K1000" s="361" t="s">
        <v>1391</v>
      </c>
      <c r="L1000" s="361" t="s">
        <v>1392</v>
      </c>
      <c r="M1000" s="370">
        <v>2009</v>
      </c>
      <c r="N1000" s="207">
        <v>43903</v>
      </c>
      <c r="O1000" s="361" t="s">
        <v>1537</v>
      </c>
    </row>
    <row r="1001" spans="1:15" ht="27.75" hidden="1" customHeight="1" x14ac:dyDescent="0.25">
      <c r="A1001" s="203" t="s">
        <v>1687</v>
      </c>
      <c r="B1001" s="203" t="s">
        <v>801</v>
      </c>
      <c r="C1001" s="203" t="s">
        <v>1535</v>
      </c>
      <c r="D1001" s="203" t="s">
        <v>1632</v>
      </c>
      <c r="E1001" s="203" t="s">
        <v>1633</v>
      </c>
      <c r="F1001" s="203" t="s">
        <v>505</v>
      </c>
      <c r="G1001" s="257">
        <v>0.05</v>
      </c>
      <c r="H1001" s="361" t="s">
        <v>1390</v>
      </c>
      <c r="I1001" s="361" t="s">
        <v>1383</v>
      </c>
      <c r="J1001" s="275">
        <v>0.26</v>
      </c>
      <c r="K1001" s="361" t="s">
        <v>1391</v>
      </c>
      <c r="L1001" s="361" t="s">
        <v>1392</v>
      </c>
      <c r="M1001" s="370">
        <v>2009</v>
      </c>
      <c r="N1001" s="207">
        <v>43903</v>
      </c>
      <c r="O1001" s="361" t="s">
        <v>1537</v>
      </c>
    </row>
    <row r="1002" spans="1:15" ht="27.75" hidden="1" customHeight="1" x14ac:dyDescent="0.25">
      <c r="A1002" s="203" t="s">
        <v>1687</v>
      </c>
      <c r="B1002" s="203" t="s">
        <v>801</v>
      </c>
      <c r="C1002" s="203" t="s">
        <v>1535</v>
      </c>
      <c r="D1002" s="203" t="s">
        <v>1632</v>
      </c>
      <c r="E1002" s="203" t="s">
        <v>1633</v>
      </c>
      <c r="F1002" s="203" t="s">
        <v>505</v>
      </c>
      <c r="G1002" s="257">
        <v>2.5000000000000001E-2</v>
      </c>
      <c r="H1002" s="361" t="s">
        <v>1390</v>
      </c>
      <c r="I1002" s="361" t="s">
        <v>1384</v>
      </c>
      <c r="J1002" s="275">
        <v>0.26</v>
      </c>
      <c r="K1002" s="361" t="s">
        <v>1391</v>
      </c>
      <c r="L1002" s="361" t="s">
        <v>1392</v>
      </c>
      <c r="M1002" s="370">
        <v>2009</v>
      </c>
      <c r="N1002" s="207">
        <v>43903</v>
      </c>
      <c r="O1002" s="361" t="s">
        <v>1537</v>
      </c>
    </row>
    <row r="1003" spans="1:15" ht="27.75" hidden="1" customHeight="1" x14ac:dyDescent="0.25">
      <c r="A1003" s="203" t="s">
        <v>1687</v>
      </c>
      <c r="B1003" s="203" t="s">
        <v>801</v>
      </c>
      <c r="C1003" s="203" t="s">
        <v>1535</v>
      </c>
      <c r="D1003" s="203" t="s">
        <v>1632</v>
      </c>
      <c r="E1003" s="203" t="s">
        <v>1633</v>
      </c>
      <c r="F1003" s="203" t="s">
        <v>505</v>
      </c>
      <c r="G1003" s="257">
        <v>1.2E-2</v>
      </c>
      <c r="H1003" s="361" t="s">
        <v>1390</v>
      </c>
      <c r="I1003" s="361" t="s">
        <v>1385</v>
      </c>
      <c r="J1003" s="275">
        <v>0.26</v>
      </c>
      <c r="K1003" s="361" t="s">
        <v>1391</v>
      </c>
      <c r="L1003" s="361" t="s">
        <v>1392</v>
      </c>
      <c r="M1003" s="370">
        <v>2009</v>
      </c>
      <c r="N1003" s="207">
        <v>43903</v>
      </c>
      <c r="O1003" s="361" t="s">
        <v>1537</v>
      </c>
    </row>
    <row r="1004" spans="1:15" ht="27.75" hidden="1" customHeight="1" x14ac:dyDescent="0.25">
      <c r="A1004" s="203" t="s">
        <v>1687</v>
      </c>
      <c r="B1004" s="203" t="s">
        <v>801</v>
      </c>
      <c r="C1004" s="203" t="s">
        <v>1535</v>
      </c>
      <c r="D1004" s="203" t="s">
        <v>1651</v>
      </c>
      <c r="E1004" s="203" t="s">
        <v>1652</v>
      </c>
      <c r="F1004" s="203" t="s">
        <v>505</v>
      </c>
      <c r="G1004" s="257">
        <v>2410</v>
      </c>
      <c r="H1004" s="361" t="s">
        <v>1414</v>
      </c>
      <c r="I1004" s="361" t="s">
        <v>1379</v>
      </c>
      <c r="J1004" s="275">
        <v>0.02</v>
      </c>
      <c r="K1004" s="361" t="s">
        <v>22</v>
      </c>
      <c r="L1004" s="361" t="s">
        <v>1392</v>
      </c>
      <c r="M1004" s="370">
        <v>2010</v>
      </c>
      <c r="N1004" s="207">
        <v>43903</v>
      </c>
      <c r="O1004" s="361" t="s">
        <v>1537</v>
      </c>
    </row>
    <row r="1005" spans="1:15" ht="27.75" hidden="1" customHeight="1" x14ac:dyDescent="0.25">
      <c r="A1005" s="203" t="s">
        <v>1687</v>
      </c>
      <c r="B1005" s="203" t="s">
        <v>801</v>
      </c>
      <c r="C1005" s="203" t="s">
        <v>1535</v>
      </c>
      <c r="D1005" s="203" t="s">
        <v>1651</v>
      </c>
      <c r="E1005" s="203" t="s">
        <v>1652</v>
      </c>
      <c r="F1005" s="203" t="s">
        <v>505</v>
      </c>
      <c r="G1005" s="257">
        <v>372</v>
      </c>
      <c r="H1005" s="361" t="s">
        <v>1414</v>
      </c>
      <c r="I1005" s="361" t="s">
        <v>1382</v>
      </c>
      <c r="J1005" s="275">
        <v>0.02</v>
      </c>
      <c r="K1005" s="361" t="s">
        <v>22</v>
      </c>
      <c r="L1005" s="361" t="s">
        <v>1392</v>
      </c>
      <c r="M1005" s="370">
        <v>2010</v>
      </c>
      <c r="N1005" s="207">
        <v>43903</v>
      </c>
      <c r="O1005" s="361" t="s">
        <v>1537</v>
      </c>
    </row>
    <row r="1006" spans="1:15" ht="27.75" hidden="1" customHeight="1" x14ac:dyDescent="0.25">
      <c r="A1006" s="203" t="s">
        <v>1687</v>
      </c>
      <c r="B1006" s="203" t="s">
        <v>801</v>
      </c>
      <c r="C1006" s="203" t="s">
        <v>1535</v>
      </c>
      <c r="D1006" s="203" t="s">
        <v>1651</v>
      </c>
      <c r="E1006" s="203" t="s">
        <v>1652</v>
      </c>
      <c r="F1006" s="203" t="s">
        <v>505</v>
      </c>
      <c r="G1006" s="257">
        <v>103</v>
      </c>
      <c r="H1006" s="361" t="s">
        <v>1414</v>
      </c>
      <c r="I1006" s="361" t="s">
        <v>1383</v>
      </c>
      <c r="J1006" s="275">
        <v>0.02</v>
      </c>
      <c r="K1006" s="361" t="s">
        <v>22</v>
      </c>
      <c r="L1006" s="361" t="s">
        <v>1392</v>
      </c>
      <c r="M1006" s="370">
        <v>2010</v>
      </c>
      <c r="N1006" s="207">
        <v>43903</v>
      </c>
      <c r="O1006" s="361" t="s">
        <v>1537</v>
      </c>
    </row>
    <row r="1007" spans="1:15" ht="27.75" hidden="1" customHeight="1" x14ac:dyDescent="0.25">
      <c r="A1007" s="203" t="s">
        <v>1687</v>
      </c>
      <c r="B1007" s="203" t="s">
        <v>801</v>
      </c>
      <c r="C1007" s="203" t="s">
        <v>1535</v>
      </c>
      <c r="D1007" s="203" t="s">
        <v>1651</v>
      </c>
      <c r="E1007" s="203" t="s">
        <v>1652</v>
      </c>
      <c r="F1007" s="203" t="s">
        <v>505</v>
      </c>
      <c r="G1007" s="257">
        <v>50</v>
      </c>
      <c r="H1007" s="361" t="s">
        <v>1414</v>
      </c>
      <c r="I1007" s="361" t="s">
        <v>1384</v>
      </c>
      <c r="J1007" s="275">
        <v>0.02</v>
      </c>
      <c r="K1007" s="361" t="s">
        <v>22</v>
      </c>
      <c r="L1007" s="361" t="s">
        <v>1392</v>
      </c>
      <c r="M1007" s="370">
        <v>2010</v>
      </c>
      <c r="N1007" s="207">
        <v>43903</v>
      </c>
      <c r="O1007" s="361" t="s">
        <v>1537</v>
      </c>
    </row>
    <row r="1008" spans="1:15" ht="27.75" hidden="1" customHeight="1" x14ac:dyDescent="0.25">
      <c r="A1008" s="203" t="s">
        <v>1687</v>
      </c>
      <c r="B1008" s="203" t="s">
        <v>801</v>
      </c>
      <c r="C1008" s="203" t="s">
        <v>1535</v>
      </c>
      <c r="D1008" s="203" t="s">
        <v>1651</v>
      </c>
      <c r="E1008" s="203" t="s">
        <v>1652</v>
      </c>
      <c r="F1008" s="203" t="s">
        <v>505</v>
      </c>
      <c r="G1008" s="257">
        <v>1.1000000000000001</v>
      </c>
      <c r="H1008" s="361" t="s">
        <v>1414</v>
      </c>
      <c r="I1008" s="361" t="s">
        <v>1385</v>
      </c>
      <c r="J1008" s="275">
        <v>0.02</v>
      </c>
      <c r="K1008" s="361" t="s">
        <v>22</v>
      </c>
      <c r="L1008" s="361" t="s">
        <v>1392</v>
      </c>
      <c r="M1008" s="370">
        <v>2010</v>
      </c>
      <c r="N1008" s="207">
        <v>43903</v>
      </c>
      <c r="O1008" s="361" t="s">
        <v>1537</v>
      </c>
    </row>
    <row r="1009" spans="1:15" ht="27.75" hidden="1" customHeight="1" x14ac:dyDescent="0.25">
      <c r="A1009" s="203" t="s">
        <v>1687</v>
      </c>
      <c r="B1009" s="203" t="s">
        <v>801</v>
      </c>
      <c r="C1009" s="203" t="s">
        <v>1535</v>
      </c>
      <c r="D1009" s="203" t="s">
        <v>1651</v>
      </c>
      <c r="E1009" s="203" t="s">
        <v>1652</v>
      </c>
      <c r="F1009" s="203" t="s">
        <v>505</v>
      </c>
      <c r="G1009" s="257">
        <v>43</v>
      </c>
      <c r="H1009" s="361" t="s">
        <v>1390</v>
      </c>
      <c r="I1009" s="361" t="s">
        <v>1379</v>
      </c>
      <c r="J1009" s="275">
        <v>0.66</v>
      </c>
      <c r="K1009" s="361" t="s">
        <v>1391</v>
      </c>
      <c r="L1009" s="361" t="s">
        <v>1392</v>
      </c>
      <c r="M1009" s="370">
        <v>2011</v>
      </c>
      <c r="N1009" s="207">
        <v>43903</v>
      </c>
      <c r="O1009" s="361" t="s">
        <v>1537</v>
      </c>
    </row>
    <row r="1010" spans="1:15" ht="27.75" hidden="1" customHeight="1" x14ac:dyDescent="0.25">
      <c r="A1010" s="203" t="s">
        <v>1687</v>
      </c>
      <c r="B1010" s="203" t="s">
        <v>801</v>
      </c>
      <c r="C1010" s="203" t="s">
        <v>1535</v>
      </c>
      <c r="D1010" s="203" t="s">
        <v>1651</v>
      </c>
      <c r="E1010" s="203" t="s">
        <v>1652</v>
      </c>
      <c r="F1010" s="203" t="s">
        <v>505</v>
      </c>
      <c r="G1010" s="257">
        <v>11</v>
      </c>
      <c r="H1010" s="361" t="s">
        <v>1390</v>
      </c>
      <c r="I1010" s="361" t="s">
        <v>1382</v>
      </c>
      <c r="J1010" s="275">
        <v>0.66</v>
      </c>
      <c r="K1010" s="361" t="s">
        <v>1391</v>
      </c>
      <c r="L1010" s="361" t="s">
        <v>1392</v>
      </c>
      <c r="M1010" s="370">
        <v>2011</v>
      </c>
      <c r="N1010" s="207">
        <v>43903</v>
      </c>
      <c r="O1010" s="361" t="s">
        <v>1537</v>
      </c>
    </row>
    <row r="1011" spans="1:15" ht="27.75" hidden="1" customHeight="1" x14ac:dyDescent="0.25">
      <c r="A1011" s="203" t="s">
        <v>1687</v>
      </c>
      <c r="B1011" s="203" t="s">
        <v>801</v>
      </c>
      <c r="C1011" s="203" t="s">
        <v>1535</v>
      </c>
      <c r="D1011" s="203" t="s">
        <v>1651</v>
      </c>
      <c r="E1011" s="203" t="s">
        <v>1652</v>
      </c>
      <c r="F1011" s="203" t="s">
        <v>505</v>
      </c>
      <c r="G1011" s="257">
        <v>4.3</v>
      </c>
      <c r="H1011" s="361" t="s">
        <v>1390</v>
      </c>
      <c r="I1011" s="361" t="s">
        <v>1383</v>
      </c>
      <c r="J1011" s="275">
        <v>0.66</v>
      </c>
      <c r="K1011" s="361" t="s">
        <v>1391</v>
      </c>
      <c r="L1011" s="361" t="s">
        <v>1392</v>
      </c>
      <c r="M1011" s="370">
        <v>2011</v>
      </c>
      <c r="N1011" s="207">
        <v>43903</v>
      </c>
      <c r="O1011" s="361" t="s">
        <v>1537</v>
      </c>
    </row>
    <row r="1012" spans="1:15" ht="27.75" hidden="1" customHeight="1" x14ac:dyDescent="0.25">
      <c r="A1012" s="203" t="s">
        <v>1687</v>
      </c>
      <c r="B1012" s="203" t="s">
        <v>801</v>
      </c>
      <c r="C1012" s="203" t="s">
        <v>1535</v>
      </c>
      <c r="D1012" s="203" t="s">
        <v>1651</v>
      </c>
      <c r="E1012" s="203" t="s">
        <v>1652</v>
      </c>
      <c r="F1012" s="203" t="s">
        <v>505</v>
      </c>
      <c r="G1012" s="257">
        <v>1.7</v>
      </c>
      <c r="H1012" s="361" t="s">
        <v>1390</v>
      </c>
      <c r="I1012" s="361" t="s">
        <v>1384</v>
      </c>
      <c r="J1012" s="275">
        <v>0.66</v>
      </c>
      <c r="K1012" s="361" t="s">
        <v>1391</v>
      </c>
      <c r="L1012" s="361" t="s">
        <v>1392</v>
      </c>
      <c r="M1012" s="370">
        <v>2011</v>
      </c>
      <c r="N1012" s="207">
        <v>43903</v>
      </c>
      <c r="O1012" s="361" t="s">
        <v>1537</v>
      </c>
    </row>
    <row r="1013" spans="1:15" ht="27.75" hidden="1" customHeight="1" x14ac:dyDescent="0.25">
      <c r="A1013" s="203" t="s">
        <v>1687</v>
      </c>
      <c r="B1013" s="203" t="s">
        <v>801</v>
      </c>
      <c r="C1013" s="203" t="s">
        <v>1535</v>
      </c>
      <c r="D1013" s="203" t="s">
        <v>1651</v>
      </c>
      <c r="E1013" s="203" t="s">
        <v>1652</v>
      </c>
      <c r="F1013" s="203" t="s">
        <v>505</v>
      </c>
      <c r="G1013" s="257">
        <v>0.57999999999999996</v>
      </c>
      <c r="H1013" s="361" t="s">
        <v>1390</v>
      </c>
      <c r="I1013" s="361" t="s">
        <v>1385</v>
      </c>
      <c r="J1013" s="275">
        <v>0.66</v>
      </c>
      <c r="K1013" s="361" t="s">
        <v>1391</v>
      </c>
      <c r="L1013" s="361" t="s">
        <v>1392</v>
      </c>
      <c r="M1013" s="370">
        <v>2011</v>
      </c>
      <c r="N1013" s="207">
        <v>43903</v>
      </c>
      <c r="O1013" s="361" t="s">
        <v>1537</v>
      </c>
    </row>
    <row r="1014" spans="1:15" ht="27.75" hidden="1" customHeight="1" x14ac:dyDescent="0.25">
      <c r="A1014" s="203" t="s">
        <v>1687</v>
      </c>
      <c r="B1014" s="202" t="s">
        <v>801</v>
      </c>
      <c r="C1014" s="203" t="s">
        <v>1403</v>
      </c>
      <c r="D1014" s="202" t="s">
        <v>1404</v>
      </c>
      <c r="E1014" s="202" t="s">
        <v>1405</v>
      </c>
      <c r="F1014" s="202" t="s">
        <v>475</v>
      </c>
      <c r="G1014" s="253">
        <v>154</v>
      </c>
      <c r="H1014" s="361" t="s">
        <v>1406</v>
      </c>
      <c r="I1014" s="359" t="s">
        <v>1407</v>
      </c>
      <c r="J1014" s="359" t="s">
        <v>1380</v>
      </c>
      <c r="K1014" s="359" t="s">
        <v>22</v>
      </c>
      <c r="L1014" s="359" t="s">
        <v>1408</v>
      </c>
      <c r="M1014" s="368" t="s">
        <v>1407</v>
      </c>
      <c r="N1014" s="205">
        <v>42486</v>
      </c>
      <c r="O1014" s="203"/>
    </row>
    <row r="1015" spans="1:15" ht="27.75" hidden="1" customHeight="1" x14ac:dyDescent="0.25">
      <c r="A1015" s="129" t="s">
        <v>1687</v>
      </c>
      <c r="B1015" s="269" t="s">
        <v>801</v>
      </c>
      <c r="C1015" s="226" t="s">
        <v>2568</v>
      </c>
      <c r="D1015" s="269" t="s">
        <v>641</v>
      </c>
      <c r="E1015" s="372" t="s">
        <v>1557</v>
      </c>
      <c r="F1015" s="269" t="s">
        <v>475</v>
      </c>
      <c r="G1015" s="373">
        <v>119.2</v>
      </c>
      <c r="H1015" s="225" t="s">
        <v>488</v>
      </c>
      <c r="I1015" s="269" t="s">
        <v>1379</v>
      </c>
      <c r="J1015" s="374">
        <v>0</v>
      </c>
      <c r="K1015" s="269" t="s">
        <v>22</v>
      </c>
      <c r="L1015" s="269" t="s">
        <v>1392</v>
      </c>
      <c r="M1015" s="369">
        <v>2010</v>
      </c>
      <c r="N1015" s="375">
        <v>43873</v>
      </c>
      <c r="O1015" s="226" t="s">
        <v>2569</v>
      </c>
    </row>
    <row r="1016" spans="1:15" ht="27.75" hidden="1" customHeight="1" x14ac:dyDescent="0.25">
      <c r="A1016" s="129" t="s">
        <v>1687</v>
      </c>
      <c r="B1016" s="269" t="s">
        <v>801</v>
      </c>
      <c r="C1016" s="226" t="s">
        <v>2568</v>
      </c>
      <c r="D1016" s="269" t="s">
        <v>641</v>
      </c>
      <c r="E1016" s="372" t="s">
        <v>1557</v>
      </c>
      <c r="F1016" s="269" t="s">
        <v>475</v>
      </c>
      <c r="G1016" s="373">
        <v>44.21</v>
      </c>
      <c r="H1016" s="225" t="s">
        <v>488</v>
      </c>
      <c r="I1016" s="269" t="s">
        <v>1382</v>
      </c>
      <c r="J1016" s="374">
        <v>0</v>
      </c>
      <c r="K1016" s="269" t="s">
        <v>22</v>
      </c>
      <c r="L1016" s="269" t="s">
        <v>1392</v>
      </c>
      <c r="M1016" s="369">
        <v>2010</v>
      </c>
      <c r="N1016" s="375">
        <v>43873</v>
      </c>
      <c r="O1016" s="226" t="s">
        <v>2569</v>
      </c>
    </row>
    <row r="1017" spans="1:15" ht="27.75" hidden="1" customHeight="1" x14ac:dyDescent="0.25">
      <c r="A1017" s="129" t="s">
        <v>1687</v>
      </c>
      <c r="B1017" s="269" t="s">
        <v>801</v>
      </c>
      <c r="C1017" s="226" t="s">
        <v>2568</v>
      </c>
      <c r="D1017" s="269" t="s">
        <v>641</v>
      </c>
      <c r="E1017" s="372" t="s">
        <v>1557</v>
      </c>
      <c r="F1017" s="269" t="s">
        <v>475</v>
      </c>
      <c r="G1017" s="373">
        <v>17.829999999999998</v>
      </c>
      <c r="H1017" s="225" t="s">
        <v>488</v>
      </c>
      <c r="I1017" s="269" t="s">
        <v>1383</v>
      </c>
      <c r="J1017" s="374">
        <v>0</v>
      </c>
      <c r="K1017" s="269" t="s">
        <v>22</v>
      </c>
      <c r="L1017" s="269" t="s">
        <v>1392</v>
      </c>
      <c r="M1017" s="369">
        <v>2010</v>
      </c>
      <c r="N1017" s="375">
        <v>43873</v>
      </c>
      <c r="O1017" s="226" t="s">
        <v>2569</v>
      </c>
    </row>
    <row r="1018" spans="1:15" ht="27.75" hidden="1" customHeight="1" x14ac:dyDescent="0.25">
      <c r="A1018" s="129" t="s">
        <v>1687</v>
      </c>
      <c r="B1018" s="269" t="s">
        <v>801</v>
      </c>
      <c r="C1018" s="226" t="s">
        <v>2568</v>
      </c>
      <c r="D1018" s="269" t="s">
        <v>641</v>
      </c>
      <c r="E1018" s="372" t="s">
        <v>1557</v>
      </c>
      <c r="F1018" s="269" t="s">
        <v>475</v>
      </c>
      <c r="G1018" s="373">
        <v>8.1199999999999992</v>
      </c>
      <c r="H1018" s="225" t="s">
        <v>488</v>
      </c>
      <c r="I1018" s="372" t="s">
        <v>1384</v>
      </c>
      <c r="J1018" s="374">
        <v>0</v>
      </c>
      <c r="K1018" s="269" t="s">
        <v>22</v>
      </c>
      <c r="L1018" s="269" t="s">
        <v>1392</v>
      </c>
      <c r="M1018" s="369">
        <v>2010</v>
      </c>
      <c r="N1018" s="375">
        <v>43873</v>
      </c>
      <c r="O1018" s="226" t="s">
        <v>2569</v>
      </c>
    </row>
    <row r="1019" spans="1:15" ht="27.75" hidden="1" customHeight="1" x14ac:dyDescent="0.25">
      <c r="A1019" s="129" t="s">
        <v>1687</v>
      </c>
      <c r="B1019" s="269" t="s">
        <v>801</v>
      </c>
      <c r="C1019" s="226" t="s">
        <v>2568</v>
      </c>
      <c r="D1019" s="269" t="s">
        <v>641</v>
      </c>
      <c r="E1019" s="372" t="s">
        <v>1557</v>
      </c>
      <c r="F1019" s="269" t="s">
        <v>475</v>
      </c>
      <c r="G1019" s="373">
        <v>3.9</v>
      </c>
      <c r="H1019" s="225" t="s">
        <v>488</v>
      </c>
      <c r="I1019" s="372" t="s">
        <v>1385</v>
      </c>
      <c r="J1019" s="374">
        <v>0</v>
      </c>
      <c r="K1019" s="269" t="s">
        <v>22</v>
      </c>
      <c r="L1019" s="269" t="s">
        <v>1392</v>
      </c>
      <c r="M1019" s="369">
        <v>2010</v>
      </c>
      <c r="N1019" s="375">
        <v>43873</v>
      </c>
      <c r="O1019" s="226" t="s">
        <v>2569</v>
      </c>
    </row>
    <row r="1020" spans="1:15" ht="27.75" hidden="1" customHeight="1" x14ac:dyDescent="0.25">
      <c r="A1020" s="129" t="s">
        <v>1687</v>
      </c>
      <c r="B1020" s="269" t="s">
        <v>801</v>
      </c>
      <c r="C1020" s="226" t="s">
        <v>2568</v>
      </c>
      <c r="D1020" s="269" t="s">
        <v>643</v>
      </c>
      <c r="E1020" s="372" t="s">
        <v>1557</v>
      </c>
      <c r="F1020" s="269" t="s">
        <v>475</v>
      </c>
      <c r="G1020" s="373">
        <v>45.77</v>
      </c>
      <c r="H1020" s="225" t="s">
        <v>488</v>
      </c>
      <c r="I1020" s="372" t="s">
        <v>1379</v>
      </c>
      <c r="J1020" s="374">
        <v>0</v>
      </c>
      <c r="K1020" s="269" t="s">
        <v>22</v>
      </c>
      <c r="L1020" s="269" t="s">
        <v>1392</v>
      </c>
      <c r="M1020" s="369">
        <v>2010</v>
      </c>
      <c r="N1020" s="375">
        <v>43873</v>
      </c>
      <c r="O1020" s="226" t="s">
        <v>2569</v>
      </c>
    </row>
    <row r="1021" spans="1:15" ht="27.75" hidden="1" customHeight="1" x14ac:dyDescent="0.25">
      <c r="A1021" s="129" t="s">
        <v>1687</v>
      </c>
      <c r="B1021" s="269" t="s">
        <v>801</v>
      </c>
      <c r="C1021" s="226" t="s">
        <v>2568</v>
      </c>
      <c r="D1021" s="269" t="s">
        <v>643</v>
      </c>
      <c r="E1021" s="372" t="s">
        <v>1557</v>
      </c>
      <c r="F1021" s="269" t="s">
        <v>475</v>
      </c>
      <c r="G1021" s="373">
        <v>16.98</v>
      </c>
      <c r="H1021" s="225" t="s">
        <v>488</v>
      </c>
      <c r="I1021" s="372" t="s">
        <v>1382</v>
      </c>
      <c r="J1021" s="374">
        <v>0</v>
      </c>
      <c r="K1021" s="269" t="s">
        <v>22</v>
      </c>
      <c r="L1021" s="269" t="s">
        <v>1392</v>
      </c>
      <c r="M1021" s="369">
        <v>2010</v>
      </c>
      <c r="N1021" s="375">
        <v>43873</v>
      </c>
      <c r="O1021" s="226" t="s">
        <v>2569</v>
      </c>
    </row>
    <row r="1022" spans="1:15" ht="27.75" hidden="1" customHeight="1" x14ac:dyDescent="0.25">
      <c r="A1022" s="129" t="s">
        <v>1687</v>
      </c>
      <c r="B1022" s="269" t="s">
        <v>801</v>
      </c>
      <c r="C1022" s="226" t="s">
        <v>2568</v>
      </c>
      <c r="D1022" s="269" t="s">
        <v>643</v>
      </c>
      <c r="E1022" s="372" t="s">
        <v>1557</v>
      </c>
      <c r="F1022" s="269" t="s">
        <v>475</v>
      </c>
      <c r="G1022" s="373">
        <v>6.85</v>
      </c>
      <c r="H1022" s="225" t="s">
        <v>488</v>
      </c>
      <c r="I1022" s="372" t="s">
        <v>1383</v>
      </c>
      <c r="J1022" s="374">
        <v>0</v>
      </c>
      <c r="K1022" s="269" t="s">
        <v>22</v>
      </c>
      <c r="L1022" s="269" t="s">
        <v>1392</v>
      </c>
      <c r="M1022" s="369">
        <v>2010</v>
      </c>
      <c r="N1022" s="375">
        <v>43873</v>
      </c>
      <c r="O1022" s="226" t="s">
        <v>2569</v>
      </c>
    </row>
    <row r="1023" spans="1:15" ht="27.75" hidden="1" customHeight="1" x14ac:dyDescent="0.25">
      <c r="A1023" s="129" t="s">
        <v>1687</v>
      </c>
      <c r="B1023" s="269" t="s">
        <v>801</v>
      </c>
      <c r="C1023" s="226" t="s">
        <v>2568</v>
      </c>
      <c r="D1023" s="269" t="s">
        <v>643</v>
      </c>
      <c r="E1023" s="372" t="s">
        <v>1557</v>
      </c>
      <c r="F1023" s="269" t="s">
        <v>475</v>
      </c>
      <c r="G1023" s="373">
        <v>3.12</v>
      </c>
      <c r="H1023" s="225" t="s">
        <v>488</v>
      </c>
      <c r="I1023" s="372" t="s">
        <v>1384</v>
      </c>
      <c r="J1023" s="374">
        <v>0</v>
      </c>
      <c r="K1023" s="269" t="s">
        <v>22</v>
      </c>
      <c r="L1023" s="269" t="s">
        <v>1392</v>
      </c>
      <c r="M1023" s="369">
        <v>2010</v>
      </c>
      <c r="N1023" s="375">
        <v>43873</v>
      </c>
      <c r="O1023" s="226" t="s">
        <v>2569</v>
      </c>
    </row>
    <row r="1024" spans="1:15" ht="27.75" hidden="1" customHeight="1" x14ac:dyDescent="0.25">
      <c r="A1024" s="129" t="s">
        <v>1687</v>
      </c>
      <c r="B1024" s="269" t="s">
        <v>801</v>
      </c>
      <c r="C1024" s="226" t="s">
        <v>2568</v>
      </c>
      <c r="D1024" s="269" t="s">
        <v>643</v>
      </c>
      <c r="E1024" s="372" t="s">
        <v>1557</v>
      </c>
      <c r="F1024" s="269" t="s">
        <v>475</v>
      </c>
      <c r="G1024" s="373">
        <v>1.5</v>
      </c>
      <c r="H1024" s="225" t="s">
        <v>488</v>
      </c>
      <c r="I1024" s="372" t="s">
        <v>1385</v>
      </c>
      <c r="J1024" s="374">
        <v>0</v>
      </c>
      <c r="K1024" s="269" t="s">
        <v>22</v>
      </c>
      <c r="L1024" s="269" t="s">
        <v>1392</v>
      </c>
      <c r="M1024" s="369">
        <v>2010</v>
      </c>
      <c r="N1024" s="375">
        <v>43873</v>
      </c>
      <c r="O1024" s="226" t="s">
        <v>2569</v>
      </c>
    </row>
    <row r="1025" spans="1:15" ht="27.75" hidden="1" customHeight="1" x14ac:dyDescent="0.25">
      <c r="A1025" s="203" t="s">
        <v>1693</v>
      </c>
      <c r="B1025" s="202" t="s">
        <v>736</v>
      </c>
      <c r="C1025" s="203" t="s">
        <v>19</v>
      </c>
      <c r="D1025" s="202" t="s">
        <v>1431</v>
      </c>
      <c r="E1025" s="202" t="s">
        <v>1432</v>
      </c>
      <c r="F1025" s="202" t="s">
        <v>475</v>
      </c>
      <c r="G1025" s="253">
        <v>138</v>
      </c>
      <c r="H1025" s="361" t="s">
        <v>1433</v>
      </c>
      <c r="I1025" s="359" t="s">
        <v>1407</v>
      </c>
      <c r="J1025" s="359" t="s">
        <v>1380</v>
      </c>
      <c r="K1025" s="359" t="s">
        <v>1113</v>
      </c>
      <c r="L1025" s="359" t="s">
        <v>1408</v>
      </c>
      <c r="M1025" s="368">
        <v>2004</v>
      </c>
      <c r="N1025" s="205">
        <v>40086</v>
      </c>
      <c r="O1025" s="203"/>
    </row>
    <row r="1026" spans="1:15" ht="27.75" hidden="1" customHeight="1" x14ac:dyDescent="0.25">
      <c r="A1026" s="203" t="s">
        <v>1693</v>
      </c>
      <c r="B1026" s="202" t="s">
        <v>736</v>
      </c>
      <c r="C1026" s="203" t="s">
        <v>19</v>
      </c>
      <c r="D1026" s="202" t="s">
        <v>1431</v>
      </c>
      <c r="E1026" s="202" t="s">
        <v>1432</v>
      </c>
      <c r="F1026" s="202" t="s">
        <v>475</v>
      </c>
      <c r="G1026" s="253">
        <v>0.38</v>
      </c>
      <c r="H1026" s="361" t="s">
        <v>1414</v>
      </c>
      <c r="I1026" s="359" t="s">
        <v>1407</v>
      </c>
      <c r="J1026" s="359" t="s">
        <v>1380</v>
      </c>
      <c r="K1026" s="359" t="s">
        <v>1113</v>
      </c>
      <c r="L1026" s="359" t="s">
        <v>1392</v>
      </c>
      <c r="M1026" s="368">
        <v>2004</v>
      </c>
      <c r="N1026" s="205">
        <v>40086</v>
      </c>
      <c r="O1026" s="203"/>
    </row>
    <row r="1027" spans="1:15" ht="27.75" hidden="1" customHeight="1" x14ac:dyDescent="0.25">
      <c r="A1027" s="203" t="s">
        <v>1693</v>
      </c>
      <c r="B1027" s="202" t="s">
        <v>736</v>
      </c>
      <c r="C1027" s="203" t="s">
        <v>1434</v>
      </c>
      <c r="D1027" s="202" t="s">
        <v>1439</v>
      </c>
      <c r="E1027" s="202" t="s">
        <v>1440</v>
      </c>
      <c r="F1027" s="202" t="s">
        <v>475</v>
      </c>
      <c r="G1027" s="253">
        <v>1.21</v>
      </c>
      <c r="H1027" s="361" t="s">
        <v>1414</v>
      </c>
      <c r="I1027" s="359" t="s">
        <v>1407</v>
      </c>
      <c r="J1027" s="358">
        <v>0</v>
      </c>
      <c r="K1027" s="359" t="s">
        <v>1113</v>
      </c>
      <c r="L1027" s="359" t="s">
        <v>1392</v>
      </c>
      <c r="M1027" s="368">
        <v>2003</v>
      </c>
      <c r="N1027" s="205">
        <v>41544</v>
      </c>
      <c r="O1027" s="203"/>
    </row>
    <row r="1028" spans="1:15" ht="27.75" hidden="1" customHeight="1" x14ac:dyDescent="0.25">
      <c r="A1028" s="203" t="s">
        <v>1693</v>
      </c>
      <c r="B1028" s="202" t="s">
        <v>736</v>
      </c>
      <c r="C1028" s="203" t="s">
        <v>1434</v>
      </c>
      <c r="D1028" s="202" t="s">
        <v>1443</v>
      </c>
      <c r="E1028" s="202" t="s">
        <v>1444</v>
      </c>
      <c r="F1028" s="202" t="s">
        <v>475</v>
      </c>
      <c r="G1028" s="253">
        <v>0.22</v>
      </c>
      <c r="H1028" s="361" t="s">
        <v>1414</v>
      </c>
      <c r="I1028" s="359" t="s">
        <v>1407</v>
      </c>
      <c r="J1028" s="358">
        <v>0</v>
      </c>
      <c r="K1028" s="359" t="s">
        <v>1113</v>
      </c>
      <c r="L1028" s="359" t="s">
        <v>1392</v>
      </c>
      <c r="M1028" s="368">
        <v>2003</v>
      </c>
      <c r="N1028" s="205">
        <v>41544</v>
      </c>
      <c r="O1028" s="203"/>
    </row>
    <row r="1029" spans="1:15" ht="27.75" hidden="1" customHeight="1" x14ac:dyDescent="0.25">
      <c r="A1029" s="203" t="s">
        <v>1693</v>
      </c>
      <c r="B1029" s="202" t="s">
        <v>736</v>
      </c>
      <c r="C1029" s="203" t="s">
        <v>1403</v>
      </c>
      <c r="D1029" s="202" t="s">
        <v>1404</v>
      </c>
      <c r="E1029" s="202" t="s">
        <v>1405</v>
      </c>
      <c r="F1029" s="202" t="s">
        <v>475</v>
      </c>
      <c r="G1029" s="253">
        <v>154</v>
      </c>
      <c r="H1029" s="361" t="s">
        <v>1406</v>
      </c>
      <c r="I1029" s="359" t="s">
        <v>1407</v>
      </c>
      <c r="J1029" s="208">
        <v>0</v>
      </c>
      <c r="K1029" s="359" t="s">
        <v>22</v>
      </c>
      <c r="L1029" s="359" t="s">
        <v>1408</v>
      </c>
      <c r="M1029" s="368" t="s">
        <v>1407</v>
      </c>
      <c r="N1029" s="205">
        <v>42486</v>
      </c>
      <c r="O1029" s="203"/>
    </row>
    <row r="1030" spans="1:15" ht="27.75" hidden="1" customHeight="1" x14ac:dyDescent="0.25">
      <c r="A1030" s="203" t="s">
        <v>1693</v>
      </c>
      <c r="B1030" s="202" t="s">
        <v>736</v>
      </c>
      <c r="C1030" s="203" t="s">
        <v>1461</v>
      </c>
      <c r="D1030" s="202" t="s">
        <v>1462</v>
      </c>
      <c r="E1030" s="202" t="s">
        <v>1463</v>
      </c>
      <c r="F1030" s="202" t="s">
        <v>475</v>
      </c>
      <c r="G1030" s="254">
        <v>21534261</v>
      </c>
      <c r="H1030" s="361" t="s">
        <v>1433</v>
      </c>
      <c r="I1030" s="359" t="s">
        <v>1407</v>
      </c>
      <c r="J1030" s="359" t="s">
        <v>1380</v>
      </c>
      <c r="K1030" s="359" t="s">
        <v>8</v>
      </c>
      <c r="L1030" s="359" t="s">
        <v>1408</v>
      </c>
      <c r="M1030" s="368" t="s">
        <v>1407</v>
      </c>
      <c r="N1030" s="205">
        <v>42530</v>
      </c>
      <c r="O1030" s="203"/>
    </row>
    <row r="1031" spans="1:15" ht="27.75" hidden="1" customHeight="1" x14ac:dyDescent="0.25">
      <c r="A1031" s="203" t="s">
        <v>1693</v>
      </c>
      <c r="B1031" s="202" t="s">
        <v>736</v>
      </c>
      <c r="C1031" s="203" t="s">
        <v>1461</v>
      </c>
      <c r="D1031" s="202" t="s">
        <v>1462</v>
      </c>
      <c r="E1031" s="202" t="s">
        <v>1463</v>
      </c>
      <c r="F1031" s="202" t="s">
        <v>475</v>
      </c>
      <c r="G1031" s="254">
        <v>58998</v>
      </c>
      <c r="H1031" s="361" t="s">
        <v>1414</v>
      </c>
      <c r="I1031" s="359" t="s">
        <v>1407</v>
      </c>
      <c r="J1031" s="359" t="s">
        <v>1380</v>
      </c>
      <c r="K1031" s="359" t="s">
        <v>8</v>
      </c>
      <c r="L1031" s="359" t="s">
        <v>1392</v>
      </c>
      <c r="M1031" s="368" t="s">
        <v>1407</v>
      </c>
      <c r="N1031" s="205">
        <v>42530</v>
      </c>
      <c r="O1031" s="203"/>
    </row>
    <row r="1032" spans="1:15" ht="27.75" hidden="1" customHeight="1" x14ac:dyDescent="0.25">
      <c r="A1032" s="203" t="s">
        <v>1693</v>
      </c>
      <c r="B1032" s="202" t="s">
        <v>736</v>
      </c>
      <c r="C1032" s="203" t="s">
        <v>1397</v>
      </c>
      <c r="D1032" s="202" t="s">
        <v>1464</v>
      </c>
      <c r="E1032" s="202" t="s">
        <v>1465</v>
      </c>
      <c r="F1032" s="202" t="s">
        <v>475</v>
      </c>
      <c r="G1032" s="253">
        <v>396</v>
      </c>
      <c r="H1032" s="361" t="s">
        <v>1400</v>
      </c>
      <c r="I1032" s="359" t="s">
        <v>1379</v>
      </c>
      <c r="J1032" s="358">
        <v>0</v>
      </c>
      <c r="K1032" s="359" t="s">
        <v>1391</v>
      </c>
      <c r="L1032" s="359" t="s">
        <v>1392</v>
      </c>
      <c r="M1032" s="368">
        <v>2010</v>
      </c>
      <c r="N1032" s="207" t="s">
        <v>1401</v>
      </c>
      <c r="O1032" s="203"/>
    </row>
    <row r="1033" spans="1:15" ht="27.75" hidden="1" customHeight="1" x14ac:dyDescent="0.25">
      <c r="A1033" s="203" t="s">
        <v>1693</v>
      </c>
      <c r="B1033" s="202" t="s">
        <v>736</v>
      </c>
      <c r="C1033" s="203" t="s">
        <v>1397</v>
      </c>
      <c r="D1033" s="202" t="s">
        <v>1464</v>
      </c>
      <c r="E1033" s="202" t="s">
        <v>1465</v>
      </c>
      <c r="F1033" s="202" t="s">
        <v>475</v>
      </c>
      <c r="G1033" s="253">
        <v>96.8</v>
      </c>
      <c r="H1033" s="361" t="s">
        <v>1400</v>
      </c>
      <c r="I1033" s="359" t="s">
        <v>1382</v>
      </c>
      <c r="J1033" s="210">
        <v>4.8000000000000001E-2</v>
      </c>
      <c r="K1033" s="359" t="s">
        <v>1391</v>
      </c>
      <c r="L1033" s="359" t="s">
        <v>1392</v>
      </c>
      <c r="M1033" s="368">
        <v>2010</v>
      </c>
      <c r="N1033" s="207" t="s">
        <v>1401</v>
      </c>
      <c r="O1033" s="203"/>
    </row>
    <row r="1034" spans="1:15" ht="27.75" hidden="1" customHeight="1" x14ac:dyDescent="0.25">
      <c r="A1034" s="203" t="s">
        <v>1693</v>
      </c>
      <c r="B1034" s="202" t="s">
        <v>736</v>
      </c>
      <c r="C1034" s="203" t="s">
        <v>1397</v>
      </c>
      <c r="D1034" s="202" t="s">
        <v>1464</v>
      </c>
      <c r="E1034" s="202" t="s">
        <v>1465</v>
      </c>
      <c r="F1034" s="202" t="s">
        <v>475</v>
      </c>
      <c r="G1034" s="253">
        <v>23.6</v>
      </c>
      <c r="H1034" s="361" t="s">
        <v>1400</v>
      </c>
      <c r="I1034" s="359" t="s">
        <v>1383</v>
      </c>
      <c r="J1034" s="358">
        <v>0.44</v>
      </c>
      <c r="K1034" s="359" t="s">
        <v>1391</v>
      </c>
      <c r="L1034" s="359" t="s">
        <v>1392</v>
      </c>
      <c r="M1034" s="368">
        <v>2010</v>
      </c>
      <c r="N1034" s="207" t="s">
        <v>1401</v>
      </c>
      <c r="O1034" s="203"/>
    </row>
    <row r="1035" spans="1:15" ht="27.75" hidden="1" customHeight="1" x14ac:dyDescent="0.25">
      <c r="A1035" s="203" t="s">
        <v>1693</v>
      </c>
      <c r="B1035" s="202" t="s">
        <v>736</v>
      </c>
      <c r="C1035" s="203" t="s">
        <v>1397</v>
      </c>
      <c r="D1035" s="202" t="s">
        <v>1464</v>
      </c>
      <c r="E1035" s="202" t="s">
        <v>1465</v>
      </c>
      <c r="F1035" s="202" t="s">
        <v>475</v>
      </c>
      <c r="G1035" s="253">
        <v>4.93</v>
      </c>
      <c r="H1035" s="361" t="s">
        <v>1400</v>
      </c>
      <c r="I1035" s="359" t="s">
        <v>1384</v>
      </c>
      <c r="J1035" s="359" t="s">
        <v>1402</v>
      </c>
      <c r="K1035" s="359" t="s">
        <v>1391</v>
      </c>
      <c r="L1035" s="359" t="s">
        <v>1392</v>
      </c>
      <c r="M1035" s="368">
        <v>2010</v>
      </c>
      <c r="N1035" s="207" t="s">
        <v>1401</v>
      </c>
      <c r="O1035" s="203"/>
    </row>
    <row r="1036" spans="1:15" ht="27.75" hidden="1" customHeight="1" x14ac:dyDescent="0.25">
      <c r="A1036" s="203" t="s">
        <v>1693</v>
      </c>
      <c r="B1036" s="202" t="s">
        <v>736</v>
      </c>
      <c r="C1036" s="203" t="s">
        <v>1397</v>
      </c>
      <c r="D1036" s="202" t="s">
        <v>1464</v>
      </c>
      <c r="E1036" s="202" t="s">
        <v>1465</v>
      </c>
      <c r="F1036" s="202" t="s">
        <v>475</v>
      </c>
      <c r="G1036" s="253">
        <v>1.75</v>
      </c>
      <c r="H1036" s="361" t="s">
        <v>1400</v>
      </c>
      <c r="I1036" s="359" t="s">
        <v>1385</v>
      </c>
      <c r="J1036" s="359" t="s">
        <v>1402</v>
      </c>
      <c r="K1036" s="359" t="s">
        <v>1391</v>
      </c>
      <c r="L1036" s="359" t="s">
        <v>1392</v>
      </c>
      <c r="M1036" s="368">
        <v>2010</v>
      </c>
      <c r="N1036" s="207" t="s">
        <v>1401</v>
      </c>
      <c r="O1036" s="203"/>
    </row>
    <row r="1037" spans="1:15" ht="27.75" hidden="1" customHeight="1" x14ac:dyDescent="0.25">
      <c r="A1037" s="203" t="s">
        <v>1694</v>
      </c>
      <c r="B1037" s="202" t="s">
        <v>2371</v>
      </c>
      <c r="C1037" s="203" t="s">
        <v>1695</v>
      </c>
      <c r="D1037" s="202" t="s">
        <v>1696</v>
      </c>
      <c r="E1037" s="202" t="s">
        <v>1697</v>
      </c>
      <c r="F1037" s="202" t="s">
        <v>505</v>
      </c>
      <c r="G1037" s="253">
        <v>0.11899999999999999</v>
      </c>
      <c r="H1037" s="361" t="s">
        <v>1400</v>
      </c>
      <c r="I1037" s="359" t="s">
        <v>1379</v>
      </c>
      <c r="J1037" s="358">
        <v>0</v>
      </c>
      <c r="K1037" s="359" t="s">
        <v>1391</v>
      </c>
      <c r="L1037" s="359" t="s">
        <v>1392</v>
      </c>
      <c r="M1037" s="368">
        <v>2012</v>
      </c>
      <c r="N1037" s="205">
        <v>43390</v>
      </c>
      <c r="O1037" s="203"/>
    </row>
    <row r="1038" spans="1:15" ht="27.75" hidden="1" customHeight="1" x14ac:dyDescent="0.25">
      <c r="A1038" s="203" t="s">
        <v>1694</v>
      </c>
      <c r="B1038" s="202" t="s">
        <v>2371</v>
      </c>
      <c r="C1038" s="203" t="s">
        <v>1695</v>
      </c>
      <c r="D1038" s="202" t="s">
        <v>1696</v>
      </c>
      <c r="E1038" s="202" t="s">
        <v>1697</v>
      </c>
      <c r="F1038" s="202" t="s">
        <v>505</v>
      </c>
      <c r="G1038" s="253">
        <v>3.6200000000000003E-2</v>
      </c>
      <c r="H1038" s="361" t="s">
        <v>1400</v>
      </c>
      <c r="I1038" s="359" t="s">
        <v>1382</v>
      </c>
      <c r="J1038" s="358">
        <v>0</v>
      </c>
      <c r="K1038" s="359" t="s">
        <v>1391</v>
      </c>
      <c r="L1038" s="359" t="s">
        <v>1392</v>
      </c>
      <c r="M1038" s="368">
        <v>2012</v>
      </c>
      <c r="N1038" s="205">
        <v>43390</v>
      </c>
      <c r="O1038" s="203"/>
    </row>
    <row r="1039" spans="1:15" ht="27.75" hidden="1" customHeight="1" x14ac:dyDescent="0.25">
      <c r="A1039" s="203" t="s">
        <v>1694</v>
      </c>
      <c r="B1039" s="202" t="s">
        <v>2371</v>
      </c>
      <c r="C1039" s="203" t="s">
        <v>1695</v>
      </c>
      <c r="D1039" s="202" t="s">
        <v>1696</v>
      </c>
      <c r="E1039" s="202" t="s">
        <v>1697</v>
      </c>
      <c r="F1039" s="202" t="s">
        <v>505</v>
      </c>
      <c r="G1039" s="253">
        <v>1.43E-2</v>
      </c>
      <c r="H1039" s="361" t="s">
        <v>1400</v>
      </c>
      <c r="I1039" s="359" t="s">
        <v>1383</v>
      </c>
      <c r="J1039" s="358">
        <v>0</v>
      </c>
      <c r="K1039" s="359" t="s">
        <v>1391</v>
      </c>
      <c r="L1039" s="359" t="s">
        <v>1392</v>
      </c>
      <c r="M1039" s="368">
        <v>2012</v>
      </c>
      <c r="N1039" s="205">
        <v>43390</v>
      </c>
      <c r="O1039" s="203"/>
    </row>
    <row r="1040" spans="1:15" ht="27.75" hidden="1" customHeight="1" x14ac:dyDescent="0.25">
      <c r="A1040" s="203" t="s">
        <v>1694</v>
      </c>
      <c r="B1040" s="202" t="s">
        <v>2371</v>
      </c>
      <c r="C1040" s="203" t="s">
        <v>1695</v>
      </c>
      <c r="D1040" s="202" t="s">
        <v>1696</v>
      </c>
      <c r="E1040" s="202" t="s">
        <v>1697</v>
      </c>
      <c r="F1040" s="202" t="s">
        <v>505</v>
      </c>
      <c r="G1040" s="253">
        <v>4.64E-3</v>
      </c>
      <c r="H1040" s="361" t="s">
        <v>1400</v>
      </c>
      <c r="I1040" s="359" t="s">
        <v>1384</v>
      </c>
      <c r="J1040" s="358">
        <v>0</v>
      </c>
      <c r="K1040" s="359" t="s">
        <v>1391</v>
      </c>
      <c r="L1040" s="359" t="s">
        <v>1392</v>
      </c>
      <c r="M1040" s="368">
        <v>2012</v>
      </c>
      <c r="N1040" s="205">
        <v>43390</v>
      </c>
      <c r="O1040" s="203"/>
    </row>
    <row r="1041" spans="1:15" ht="27.75" hidden="1" customHeight="1" x14ac:dyDescent="0.25">
      <c r="A1041" s="203" t="s">
        <v>1694</v>
      </c>
      <c r="B1041" s="202" t="s">
        <v>2371</v>
      </c>
      <c r="C1041" s="203" t="s">
        <v>1695</v>
      </c>
      <c r="D1041" s="202" t="s">
        <v>1696</v>
      </c>
      <c r="E1041" s="202" t="s">
        <v>1697</v>
      </c>
      <c r="F1041" s="202" t="s">
        <v>505</v>
      </c>
      <c r="G1041" s="253">
        <v>1.2800000000000001E-3</v>
      </c>
      <c r="H1041" s="361" t="s">
        <v>1400</v>
      </c>
      <c r="I1041" s="359" t="s">
        <v>1385</v>
      </c>
      <c r="J1041" s="358">
        <v>0</v>
      </c>
      <c r="K1041" s="359" t="s">
        <v>1391</v>
      </c>
      <c r="L1041" s="359" t="s">
        <v>1392</v>
      </c>
      <c r="M1041" s="368">
        <v>2012</v>
      </c>
      <c r="N1041" s="205">
        <v>43390</v>
      </c>
      <c r="O1041" s="203"/>
    </row>
    <row r="1042" spans="1:15" ht="27.75" hidden="1" customHeight="1" x14ac:dyDescent="0.25">
      <c r="A1042" s="203" t="s">
        <v>1698</v>
      </c>
      <c r="B1042" s="202" t="s">
        <v>575</v>
      </c>
      <c r="C1042" s="203" t="s">
        <v>1453</v>
      </c>
      <c r="D1042" s="202" t="s">
        <v>1457</v>
      </c>
      <c r="E1042" s="202" t="s">
        <v>1458</v>
      </c>
      <c r="F1042" s="202" t="s">
        <v>475</v>
      </c>
      <c r="G1042" s="253">
        <v>371.1</v>
      </c>
      <c r="H1042" s="361" t="s">
        <v>1456</v>
      </c>
      <c r="I1042" s="359" t="s">
        <v>1407</v>
      </c>
      <c r="J1042" s="358">
        <v>0.45879999999999999</v>
      </c>
      <c r="K1042" s="359" t="s">
        <v>1113</v>
      </c>
      <c r="L1042" s="359" t="s">
        <v>1408</v>
      </c>
      <c r="M1042" s="368">
        <v>2003</v>
      </c>
      <c r="N1042" s="205">
        <v>42061</v>
      </c>
      <c r="O1042" s="203"/>
    </row>
    <row r="1043" spans="1:15" ht="27.75" hidden="1" customHeight="1" x14ac:dyDescent="0.25">
      <c r="A1043" s="203" t="s">
        <v>1698</v>
      </c>
      <c r="B1043" s="202" t="s">
        <v>575</v>
      </c>
      <c r="C1043" s="203" t="s">
        <v>1453</v>
      </c>
      <c r="D1043" s="202" t="s">
        <v>1457</v>
      </c>
      <c r="E1043" s="202" t="s">
        <v>1458</v>
      </c>
      <c r="F1043" s="202" t="s">
        <v>475</v>
      </c>
      <c r="G1043" s="253">
        <v>1.016</v>
      </c>
      <c r="H1043" s="361" t="s">
        <v>527</v>
      </c>
      <c r="I1043" s="359" t="s">
        <v>1407</v>
      </c>
      <c r="J1043" s="358">
        <v>0.45879999999999999</v>
      </c>
      <c r="K1043" s="359" t="s">
        <v>1113</v>
      </c>
      <c r="L1043" s="359" t="s">
        <v>1392</v>
      </c>
      <c r="M1043" s="368">
        <v>2003</v>
      </c>
      <c r="N1043" s="205">
        <v>42061</v>
      </c>
      <c r="O1043" s="203"/>
    </row>
    <row r="1044" spans="1:15" ht="27.75" hidden="1" customHeight="1" x14ac:dyDescent="0.25">
      <c r="A1044" s="203" t="s">
        <v>1698</v>
      </c>
      <c r="B1044" s="202" t="s">
        <v>575</v>
      </c>
      <c r="C1044" s="203" t="s">
        <v>1459</v>
      </c>
      <c r="D1044" s="202" t="s">
        <v>574</v>
      </c>
      <c r="E1044" s="202" t="s">
        <v>1460</v>
      </c>
      <c r="F1044" s="202" t="s">
        <v>475</v>
      </c>
      <c r="G1044" s="253">
        <v>201</v>
      </c>
      <c r="H1044" s="361" t="s">
        <v>1433</v>
      </c>
      <c r="I1044" s="359" t="s">
        <v>1407</v>
      </c>
      <c r="J1044" s="358">
        <v>0.16600000000000001</v>
      </c>
      <c r="K1044" s="359" t="s">
        <v>1113</v>
      </c>
      <c r="L1044" s="359" t="s">
        <v>1408</v>
      </c>
      <c r="M1044" s="368">
        <v>2002</v>
      </c>
      <c r="N1044" s="205">
        <v>40388</v>
      </c>
      <c r="O1044" s="203"/>
    </row>
    <row r="1045" spans="1:15" ht="27.75" hidden="1" customHeight="1" x14ac:dyDescent="0.25">
      <c r="A1045" s="203" t="s">
        <v>1698</v>
      </c>
      <c r="B1045" s="202" t="s">
        <v>575</v>
      </c>
      <c r="C1045" s="203" t="s">
        <v>1459</v>
      </c>
      <c r="D1045" s="202" t="s">
        <v>574</v>
      </c>
      <c r="E1045" s="202" t="s">
        <v>1460</v>
      </c>
      <c r="F1045" s="202" t="s">
        <v>475</v>
      </c>
      <c r="G1045" s="253">
        <v>0.55000000000000004</v>
      </c>
      <c r="H1045" s="361" t="s">
        <v>1414</v>
      </c>
      <c r="I1045" s="359" t="s">
        <v>1407</v>
      </c>
      <c r="J1045" s="358">
        <v>0.16600000000000001</v>
      </c>
      <c r="K1045" s="359" t="s">
        <v>1113</v>
      </c>
      <c r="L1045" s="359" t="s">
        <v>1392</v>
      </c>
      <c r="M1045" s="368">
        <v>2002</v>
      </c>
      <c r="N1045" s="205">
        <v>40388</v>
      </c>
      <c r="O1045" s="203"/>
    </row>
    <row r="1046" spans="1:15" ht="27.75" hidden="1" customHeight="1" x14ac:dyDescent="0.25">
      <c r="A1046" s="203" t="s">
        <v>1698</v>
      </c>
      <c r="B1046" s="202" t="s">
        <v>575</v>
      </c>
      <c r="C1046" s="203" t="s">
        <v>1403</v>
      </c>
      <c r="D1046" s="202" t="s">
        <v>1404</v>
      </c>
      <c r="E1046" s="202" t="s">
        <v>1405</v>
      </c>
      <c r="F1046" s="202" t="s">
        <v>475</v>
      </c>
      <c r="G1046" s="253">
        <v>154</v>
      </c>
      <c r="H1046" s="361" t="s">
        <v>1406</v>
      </c>
      <c r="I1046" s="359" t="s">
        <v>1407</v>
      </c>
      <c r="J1046" s="208">
        <v>0</v>
      </c>
      <c r="K1046" s="359" t="s">
        <v>22</v>
      </c>
      <c r="L1046" s="359" t="s">
        <v>1408</v>
      </c>
      <c r="M1046" s="368" t="s">
        <v>1407</v>
      </c>
      <c r="N1046" s="205">
        <v>42486</v>
      </c>
      <c r="O1046" s="203"/>
    </row>
    <row r="1047" spans="1:15" ht="27.75" hidden="1" customHeight="1" x14ac:dyDescent="0.25">
      <c r="A1047" s="203" t="s">
        <v>1698</v>
      </c>
      <c r="B1047" s="202" t="s">
        <v>575</v>
      </c>
      <c r="C1047" s="203" t="s">
        <v>1461</v>
      </c>
      <c r="D1047" s="202" t="s">
        <v>1462</v>
      </c>
      <c r="E1047" s="202" t="s">
        <v>1463</v>
      </c>
      <c r="F1047" s="202" t="s">
        <v>475</v>
      </c>
      <c r="G1047" s="254">
        <v>21534261</v>
      </c>
      <c r="H1047" s="361" t="s">
        <v>1433</v>
      </c>
      <c r="I1047" s="359" t="s">
        <v>1407</v>
      </c>
      <c r="J1047" s="359" t="s">
        <v>1380</v>
      </c>
      <c r="K1047" s="359" t="s">
        <v>8</v>
      </c>
      <c r="L1047" s="359" t="s">
        <v>1408</v>
      </c>
      <c r="M1047" s="368" t="s">
        <v>1407</v>
      </c>
      <c r="N1047" s="205">
        <v>42530</v>
      </c>
      <c r="O1047" s="203"/>
    </row>
    <row r="1048" spans="1:15" ht="27.75" hidden="1" customHeight="1" x14ac:dyDescent="0.25">
      <c r="A1048" s="203" t="s">
        <v>1698</v>
      </c>
      <c r="B1048" s="202" t="s">
        <v>575</v>
      </c>
      <c r="C1048" s="203" t="s">
        <v>1461</v>
      </c>
      <c r="D1048" s="202" t="s">
        <v>1462</v>
      </c>
      <c r="E1048" s="202" t="s">
        <v>1463</v>
      </c>
      <c r="F1048" s="202" t="s">
        <v>475</v>
      </c>
      <c r="G1048" s="254">
        <v>58998</v>
      </c>
      <c r="H1048" s="361" t="s">
        <v>1414</v>
      </c>
      <c r="I1048" s="359" t="s">
        <v>1407</v>
      </c>
      <c r="J1048" s="359" t="s">
        <v>1380</v>
      </c>
      <c r="K1048" s="359" t="s">
        <v>8</v>
      </c>
      <c r="L1048" s="359" t="s">
        <v>1392</v>
      </c>
      <c r="M1048" s="368" t="s">
        <v>1407</v>
      </c>
      <c r="N1048" s="205">
        <v>42530</v>
      </c>
      <c r="O1048" s="203"/>
    </row>
    <row r="1049" spans="1:15" ht="27.75" hidden="1" customHeight="1" x14ac:dyDescent="0.25">
      <c r="A1049" s="203" t="s">
        <v>1698</v>
      </c>
      <c r="B1049" s="202" t="s">
        <v>575</v>
      </c>
      <c r="C1049" s="203" t="s">
        <v>1461</v>
      </c>
      <c r="D1049" s="202" t="s">
        <v>1457</v>
      </c>
      <c r="E1049" s="202" t="s">
        <v>1458</v>
      </c>
      <c r="F1049" s="202" t="s">
        <v>475</v>
      </c>
      <c r="G1049" s="254">
        <v>2943971</v>
      </c>
      <c r="H1049" s="361" t="s">
        <v>1433</v>
      </c>
      <c r="I1049" s="359" t="s">
        <v>1407</v>
      </c>
      <c r="J1049" s="359" t="s">
        <v>1380</v>
      </c>
      <c r="K1049" s="359" t="s">
        <v>8</v>
      </c>
      <c r="L1049" s="359" t="s">
        <v>1408</v>
      </c>
      <c r="M1049" s="368" t="s">
        <v>1407</v>
      </c>
      <c r="N1049" s="205">
        <v>42530</v>
      </c>
      <c r="O1049" s="203"/>
    </row>
    <row r="1050" spans="1:15" ht="27.75" hidden="1" customHeight="1" x14ac:dyDescent="0.25">
      <c r="A1050" s="203" t="s">
        <v>1698</v>
      </c>
      <c r="B1050" s="202" t="s">
        <v>575</v>
      </c>
      <c r="C1050" s="203" t="s">
        <v>1461</v>
      </c>
      <c r="D1050" s="202" t="s">
        <v>1457</v>
      </c>
      <c r="E1050" s="202" t="s">
        <v>1458</v>
      </c>
      <c r="F1050" s="202" t="s">
        <v>475</v>
      </c>
      <c r="G1050" s="254">
        <v>8066</v>
      </c>
      <c r="H1050" s="361" t="s">
        <v>1414</v>
      </c>
      <c r="I1050" s="359" t="s">
        <v>1407</v>
      </c>
      <c r="J1050" s="359" t="s">
        <v>1380</v>
      </c>
      <c r="K1050" s="359" t="s">
        <v>8</v>
      </c>
      <c r="L1050" s="359" t="s">
        <v>1392</v>
      </c>
      <c r="M1050" s="368" t="s">
        <v>1407</v>
      </c>
      <c r="N1050" s="205">
        <v>42530</v>
      </c>
      <c r="O1050" s="203"/>
    </row>
    <row r="1051" spans="1:15" ht="27.75" hidden="1" customHeight="1" x14ac:dyDescent="0.25">
      <c r="A1051" s="203" t="s">
        <v>1698</v>
      </c>
      <c r="B1051" s="202" t="s">
        <v>575</v>
      </c>
      <c r="C1051" s="203" t="s">
        <v>1461</v>
      </c>
      <c r="D1051" s="202" t="s">
        <v>574</v>
      </c>
      <c r="E1051" s="202" t="s">
        <v>1460</v>
      </c>
      <c r="F1051" s="202" t="s">
        <v>475</v>
      </c>
      <c r="G1051" s="254">
        <v>303409</v>
      </c>
      <c r="H1051" s="361" t="s">
        <v>1433</v>
      </c>
      <c r="I1051" s="359" t="s">
        <v>1407</v>
      </c>
      <c r="J1051" s="359" t="s">
        <v>1380</v>
      </c>
      <c r="K1051" s="359" t="s">
        <v>8</v>
      </c>
      <c r="L1051" s="359" t="s">
        <v>1408</v>
      </c>
      <c r="M1051" s="368" t="s">
        <v>1407</v>
      </c>
      <c r="N1051" s="205">
        <v>42530</v>
      </c>
      <c r="O1051" s="203"/>
    </row>
    <row r="1052" spans="1:15" ht="27.75" hidden="1" customHeight="1" x14ac:dyDescent="0.25">
      <c r="A1052" s="203" t="s">
        <v>1698</v>
      </c>
      <c r="B1052" s="202" t="s">
        <v>575</v>
      </c>
      <c r="C1052" s="203" t="s">
        <v>1461</v>
      </c>
      <c r="D1052" s="202" t="s">
        <v>574</v>
      </c>
      <c r="E1052" s="202" t="s">
        <v>1460</v>
      </c>
      <c r="F1052" s="202" t="s">
        <v>475</v>
      </c>
      <c r="G1052" s="254">
        <v>831</v>
      </c>
      <c r="H1052" s="361" t="s">
        <v>1414</v>
      </c>
      <c r="I1052" s="359" t="s">
        <v>1407</v>
      </c>
      <c r="J1052" s="359" t="s">
        <v>1380</v>
      </c>
      <c r="K1052" s="359" t="s">
        <v>8</v>
      </c>
      <c r="L1052" s="359" t="s">
        <v>1392</v>
      </c>
      <c r="M1052" s="368" t="s">
        <v>1407</v>
      </c>
      <c r="N1052" s="205">
        <v>42530</v>
      </c>
      <c r="O1052" s="203"/>
    </row>
    <row r="1053" spans="1:15" ht="27.75" hidden="1" customHeight="1" x14ac:dyDescent="0.25">
      <c r="A1053" s="203" t="s">
        <v>1698</v>
      </c>
      <c r="B1053" s="202" t="s">
        <v>575</v>
      </c>
      <c r="C1053" s="203" t="s">
        <v>1397</v>
      </c>
      <c r="D1053" s="202" t="s">
        <v>1464</v>
      </c>
      <c r="E1053" s="202" t="s">
        <v>1465</v>
      </c>
      <c r="F1053" s="202" t="s">
        <v>475</v>
      </c>
      <c r="G1053" s="253">
        <v>396</v>
      </c>
      <c r="H1053" s="361" t="s">
        <v>1400</v>
      </c>
      <c r="I1053" s="359" t="s">
        <v>1379</v>
      </c>
      <c r="J1053" s="358">
        <v>0</v>
      </c>
      <c r="K1053" s="359" t="s">
        <v>1391</v>
      </c>
      <c r="L1053" s="359" t="s">
        <v>1392</v>
      </c>
      <c r="M1053" s="368">
        <v>2010</v>
      </c>
      <c r="N1053" s="207" t="s">
        <v>1401</v>
      </c>
      <c r="O1053" s="203"/>
    </row>
    <row r="1054" spans="1:15" ht="27.75" hidden="1" customHeight="1" x14ac:dyDescent="0.25">
      <c r="A1054" s="203" t="s">
        <v>1698</v>
      </c>
      <c r="B1054" s="202" t="s">
        <v>575</v>
      </c>
      <c r="C1054" s="203" t="s">
        <v>1397</v>
      </c>
      <c r="D1054" s="202" t="s">
        <v>1464</v>
      </c>
      <c r="E1054" s="202" t="s">
        <v>1465</v>
      </c>
      <c r="F1054" s="202" t="s">
        <v>475</v>
      </c>
      <c r="G1054" s="253">
        <v>96.8</v>
      </c>
      <c r="H1054" s="361" t="s">
        <v>1400</v>
      </c>
      <c r="I1054" s="359" t="s">
        <v>1382</v>
      </c>
      <c r="J1054" s="210">
        <v>4.8000000000000001E-2</v>
      </c>
      <c r="K1054" s="359" t="s">
        <v>1391</v>
      </c>
      <c r="L1054" s="359" t="s">
        <v>1392</v>
      </c>
      <c r="M1054" s="368">
        <v>2010</v>
      </c>
      <c r="N1054" s="207" t="s">
        <v>1401</v>
      </c>
      <c r="O1054" s="203"/>
    </row>
    <row r="1055" spans="1:15" ht="27.75" hidden="1" customHeight="1" x14ac:dyDescent="0.25">
      <c r="A1055" s="203" t="s">
        <v>1698</v>
      </c>
      <c r="B1055" s="202" t="s">
        <v>575</v>
      </c>
      <c r="C1055" s="203" t="s">
        <v>1397</v>
      </c>
      <c r="D1055" s="202" t="s">
        <v>1464</v>
      </c>
      <c r="E1055" s="202" t="s">
        <v>1465</v>
      </c>
      <c r="F1055" s="202" t="s">
        <v>475</v>
      </c>
      <c r="G1055" s="253">
        <v>23.6</v>
      </c>
      <c r="H1055" s="361" t="s">
        <v>1400</v>
      </c>
      <c r="I1055" s="359" t="s">
        <v>1383</v>
      </c>
      <c r="J1055" s="358">
        <v>0.44</v>
      </c>
      <c r="K1055" s="359" t="s">
        <v>1391</v>
      </c>
      <c r="L1055" s="359" t="s">
        <v>1392</v>
      </c>
      <c r="M1055" s="368">
        <v>2010</v>
      </c>
      <c r="N1055" s="207" t="s">
        <v>1401</v>
      </c>
      <c r="O1055" s="203"/>
    </row>
    <row r="1056" spans="1:15" ht="27.75" hidden="1" customHeight="1" x14ac:dyDescent="0.25">
      <c r="A1056" s="203" t="s">
        <v>1698</v>
      </c>
      <c r="B1056" s="202" t="s">
        <v>575</v>
      </c>
      <c r="C1056" s="203" t="s">
        <v>1397</v>
      </c>
      <c r="D1056" s="202" t="s">
        <v>1464</v>
      </c>
      <c r="E1056" s="202" t="s">
        <v>1465</v>
      </c>
      <c r="F1056" s="202" t="s">
        <v>475</v>
      </c>
      <c r="G1056" s="253">
        <v>4.93</v>
      </c>
      <c r="H1056" s="361" t="s">
        <v>1400</v>
      </c>
      <c r="I1056" s="359" t="s">
        <v>1384</v>
      </c>
      <c r="J1056" s="359" t="s">
        <v>1402</v>
      </c>
      <c r="K1056" s="359" t="s">
        <v>1391</v>
      </c>
      <c r="L1056" s="359" t="s">
        <v>1392</v>
      </c>
      <c r="M1056" s="368">
        <v>2010</v>
      </c>
      <c r="N1056" s="207" t="s">
        <v>1401</v>
      </c>
      <c r="O1056" s="203"/>
    </row>
    <row r="1057" spans="1:15" ht="27.75" hidden="1" customHeight="1" x14ac:dyDescent="0.25">
      <c r="A1057" s="203" t="s">
        <v>1698</v>
      </c>
      <c r="B1057" s="202" t="s">
        <v>575</v>
      </c>
      <c r="C1057" s="203" t="s">
        <v>1397</v>
      </c>
      <c r="D1057" s="202" t="s">
        <v>1464</v>
      </c>
      <c r="E1057" s="202" t="s">
        <v>1465</v>
      </c>
      <c r="F1057" s="202" t="s">
        <v>475</v>
      </c>
      <c r="G1057" s="253">
        <v>1.75</v>
      </c>
      <c r="H1057" s="361" t="s">
        <v>1400</v>
      </c>
      <c r="I1057" s="359" t="s">
        <v>1385</v>
      </c>
      <c r="J1057" s="359" t="s">
        <v>1402</v>
      </c>
      <c r="K1057" s="359" t="s">
        <v>1391</v>
      </c>
      <c r="L1057" s="359" t="s">
        <v>1392</v>
      </c>
      <c r="M1057" s="368">
        <v>2010</v>
      </c>
      <c r="N1057" s="207" t="s">
        <v>1401</v>
      </c>
      <c r="O1057" s="203"/>
    </row>
    <row r="1058" spans="1:15" ht="27.75" hidden="1" customHeight="1" x14ac:dyDescent="0.25">
      <c r="A1058" s="203" t="s">
        <v>1699</v>
      </c>
      <c r="B1058" s="202" t="s">
        <v>2372</v>
      </c>
      <c r="C1058" s="203" t="s">
        <v>1411</v>
      </c>
      <c r="D1058" s="202" t="s">
        <v>1412</v>
      </c>
      <c r="E1058" s="202" t="s">
        <v>1413</v>
      </c>
      <c r="F1058" s="202" t="s">
        <v>475</v>
      </c>
      <c r="G1058" s="253">
        <v>340.16</v>
      </c>
      <c r="H1058" s="361" t="s">
        <v>1400</v>
      </c>
      <c r="I1058" s="359" t="s">
        <v>1379</v>
      </c>
      <c r="J1058" s="209">
        <v>0.39</v>
      </c>
      <c r="K1058" s="359" t="s">
        <v>1391</v>
      </c>
      <c r="L1058" s="359" t="s">
        <v>1392</v>
      </c>
      <c r="M1058" s="368">
        <v>2009</v>
      </c>
      <c r="N1058" s="205">
        <v>42639</v>
      </c>
      <c r="O1058" s="203"/>
    </row>
    <row r="1059" spans="1:15" ht="27.75" hidden="1" customHeight="1" x14ac:dyDescent="0.25">
      <c r="A1059" s="203" t="s">
        <v>1699</v>
      </c>
      <c r="B1059" s="202" t="s">
        <v>2372</v>
      </c>
      <c r="C1059" s="203" t="s">
        <v>1411</v>
      </c>
      <c r="D1059" s="202" t="s">
        <v>1412</v>
      </c>
      <c r="E1059" s="202" t="s">
        <v>1413</v>
      </c>
      <c r="F1059" s="202" t="s">
        <v>475</v>
      </c>
      <c r="G1059" s="253">
        <v>167.48</v>
      </c>
      <c r="H1059" s="361" t="s">
        <v>1400</v>
      </c>
      <c r="I1059" s="359" t="s">
        <v>1382</v>
      </c>
      <c r="J1059" s="209">
        <v>0.09</v>
      </c>
      <c r="K1059" s="359" t="s">
        <v>1391</v>
      </c>
      <c r="L1059" s="359" t="s">
        <v>1392</v>
      </c>
      <c r="M1059" s="368">
        <v>2009</v>
      </c>
      <c r="N1059" s="205">
        <v>42639</v>
      </c>
      <c r="O1059" s="203"/>
    </row>
    <row r="1060" spans="1:15" ht="27.75" hidden="1" customHeight="1" x14ac:dyDescent="0.25">
      <c r="A1060" s="203" t="s">
        <v>1699</v>
      </c>
      <c r="B1060" s="202" t="s">
        <v>2372</v>
      </c>
      <c r="C1060" s="203" t="s">
        <v>1411</v>
      </c>
      <c r="D1060" s="202" t="s">
        <v>1412</v>
      </c>
      <c r="E1060" s="202" t="s">
        <v>1413</v>
      </c>
      <c r="F1060" s="202" t="s">
        <v>475</v>
      </c>
      <c r="G1060" s="253">
        <v>103.69</v>
      </c>
      <c r="H1060" s="361" t="s">
        <v>1400</v>
      </c>
      <c r="I1060" s="359" t="s">
        <v>1383</v>
      </c>
      <c r="J1060" s="209">
        <v>0.49</v>
      </c>
      <c r="K1060" s="359" t="s">
        <v>1391</v>
      </c>
      <c r="L1060" s="359" t="s">
        <v>1392</v>
      </c>
      <c r="M1060" s="368">
        <v>2009</v>
      </c>
      <c r="N1060" s="205">
        <v>42639</v>
      </c>
      <c r="O1060" s="203"/>
    </row>
    <row r="1061" spans="1:15" ht="27.75" hidden="1" customHeight="1" x14ac:dyDescent="0.25">
      <c r="A1061" s="203" t="s">
        <v>1699</v>
      </c>
      <c r="B1061" s="202" t="s">
        <v>2372</v>
      </c>
      <c r="C1061" s="203" t="s">
        <v>1411</v>
      </c>
      <c r="D1061" s="202" t="s">
        <v>1412</v>
      </c>
      <c r="E1061" s="202" t="s">
        <v>1413</v>
      </c>
      <c r="F1061" s="202" t="s">
        <v>475</v>
      </c>
      <c r="G1061" s="253">
        <v>69.14</v>
      </c>
      <c r="H1061" s="361" t="s">
        <v>1400</v>
      </c>
      <c r="I1061" s="359" t="s">
        <v>1384</v>
      </c>
      <c r="J1061" s="209">
        <v>0.34</v>
      </c>
      <c r="K1061" s="359" t="s">
        <v>1391</v>
      </c>
      <c r="L1061" s="359" t="s">
        <v>1392</v>
      </c>
      <c r="M1061" s="368">
        <v>2009</v>
      </c>
      <c r="N1061" s="205">
        <v>42639</v>
      </c>
      <c r="O1061" s="203"/>
    </row>
    <row r="1062" spans="1:15" ht="27.75" hidden="1" customHeight="1" x14ac:dyDescent="0.25">
      <c r="A1062" s="203" t="s">
        <v>1699</v>
      </c>
      <c r="B1062" s="202" t="s">
        <v>2372</v>
      </c>
      <c r="C1062" s="203" t="s">
        <v>1411</v>
      </c>
      <c r="D1062" s="202" t="s">
        <v>1412</v>
      </c>
      <c r="E1062" s="202" t="s">
        <v>1413</v>
      </c>
      <c r="F1062" s="202" t="s">
        <v>475</v>
      </c>
      <c r="G1062" s="253">
        <v>44.67</v>
      </c>
      <c r="H1062" s="361" t="s">
        <v>1400</v>
      </c>
      <c r="I1062" s="359" t="s">
        <v>1385</v>
      </c>
      <c r="J1062" s="206" t="s">
        <v>515</v>
      </c>
      <c r="K1062" s="359" t="s">
        <v>1391</v>
      </c>
      <c r="L1062" s="359" t="s">
        <v>1392</v>
      </c>
      <c r="M1062" s="368">
        <v>2009</v>
      </c>
      <c r="N1062" s="205">
        <v>42639</v>
      </c>
      <c r="O1062" s="203"/>
    </row>
    <row r="1063" spans="1:15" ht="27.75" hidden="1" customHeight="1" x14ac:dyDescent="0.25">
      <c r="A1063" s="203" t="s">
        <v>1699</v>
      </c>
      <c r="B1063" s="202" t="s">
        <v>2372</v>
      </c>
      <c r="C1063" s="203" t="s">
        <v>1411</v>
      </c>
      <c r="D1063" s="202" t="s">
        <v>1412</v>
      </c>
      <c r="E1063" s="202" t="s">
        <v>1413</v>
      </c>
      <c r="F1063" s="202" t="s">
        <v>475</v>
      </c>
      <c r="G1063" s="253">
        <v>60.05</v>
      </c>
      <c r="H1063" s="361" t="s">
        <v>1414</v>
      </c>
      <c r="I1063" s="359" t="s">
        <v>1379</v>
      </c>
      <c r="J1063" s="209">
        <v>0.61</v>
      </c>
      <c r="K1063" s="359" t="s">
        <v>1113</v>
      </c>
      <c r="L1063" s="359" t="s">
        <v>1392</v>
      </c>
      <c r="M1063" s="368">
        <v>2009</v>
      </c>
      <c r="N1063" s="205">
        <v>42639</v>
      </c>
      <c r="O1063" s="203"/>
    </row>
    <row r="1064" spans="1:15" ht="27.75" hidden="1" customHeight="1" x14ac:dyDescent="0.25">
      <c r="A1064" s="203" t="s">
        <v>1699</v>
      </c>
      <c r="B1064" s="202" t="s">
        <v>2372</v>
      </c>
      <c r="C1064" s="203" t="s">
        <v>1411</v>
      </c>
      <c r="D1064" s="202" t="s">
        <v>1412</v>
      </c>
      <c r="E1064" s="202" t="s">
        <v>1413</v>
      </c>
      <c r="F1064" s="202" t="s">
        <v>475</v>
      </c>
      <c r="G1064" s="253">
        <v>29.41</v>
      </c>
      <c r="H1064" s="361" t="s">
        <v>1414</v>
      </c>
      <c r="I1064" s="359" t="s">
        <v>1382</v>
      </c>
      <c r="J1064" s="209">
        <v>0.47</v>
      </c>
      <c r="K1064" s="359" t="s">
        <v>1113</v>
      </c>
      <c r="L1064" s="359" t="s">
        <v>1392</v>
      </c>
      <c r="M1064" s="368">
        <v>2009</v>
      </c>
      <c r="N1064" s="205">
        <v>42639</v>
      </c>
      <c r="O1064" s="203"/>
    </row>
    <row r="1065" spans="1:15" ht="27.75" hidden="1" customHeight="1" x14ac:dyDescent="0.25">
      <c r="A1065" s="203" t="s">
        <v>1699</v>
      </c>
      <c r="B1065" s="202" t="s">
        <v>2372</v>
      </c>
      <c r="C1065" s="203" t="s">
        <v>1411</v>
      </c>
      <c r="D1065" s="202" t="s">
        <v>1412</v>
      </c>
      <c r="E1065" s="202" t="s">
        <v>1413</v>
      </c>
      <c r="F1065" s="202" t="s">
        <v>475</v>
      </c>
      <c r="G1065" s="253">
        <v>18.329999999999998</v>
      </c>
      <c r="H1065" s="361" t="s">
        <v>1414</v>
      </c>
      <c r="I1065" s="359" t="s">
        <v>1383</v>
      </c>
      <c r="J1065" s="209">
        <v>0.19</v>
      </c>
      <c r="K1065" s="359" t="s">
        <v>1113</v>
      </c>
      <c r="L1065" s="359" t="s">
        <v>1392</v>
      </c>
      <c r="M1065" s="368">
        <v>2009</v>
      </c>
      <c r="N1065" s="205">
        <v>42639</v>
      </c>
      <c r="O1065" s="203"/>
    </row>
    <row r="1066" spans="1:15" ht="27.75" hidden="1" customHeight="1" x14ac:dyDescent="0.25">
      <c r="A1066" s="203" t="s">
        <v>1699</v>
      </c>
      <c r="B1066" s="202" t="s">
        <v>2372</v>
      </c>
      <c r="C1066" s="203" t="s">
        <v>1411</v>
      </c>
      <c r="D1066" s="202" t="s">
        <v>1412</v>
      </c>
      <c r="E1066" s="202" t="s">
        <v>1413</v>
      </c>
      <c r="F1066" s="202" t="s">
        <v>475</v>
      </c>
      <c r="G1066" s="253">
        <v>11.28</v>
      </c>
      <c r="H1066" s="361" t="s">
        <v>1414</v>
      </c>
      <c r="I1066" s="359" t="s">
        <v>1384</v>
      </c>
      <c r="J1066" s="209">
        <v>0</v>
      </c>
      <c r="K1066" s="359" t="s">
        <v>1113</v>
      </c>
      <c r="L1066" s="359" t="s">
        <v>1392</v>
      </c>
      <c r="M1066" s="368">
        <v>2009</v>
      </c>
      <c r="N1066" s="205">
        <v>42639</v>
      </c>
      <c r="O1066" s="203"/>
    </row>
    <row r="1067" spans="1:15" ht="27.75" hidden="1" customHeight="1" x14ac:dyDescent="0.25">
      <c r="A1067" s="203" t="s">
        <v>1699</v>
      </c>
      <c r="B1067" s="202" t="s">
        <v>2372</v>
      </c>
      <c r="C1067" s="203" t="s">
        <v>1411</v>
      </c>
      <c r="D1067" s="202" t="s">
        <v>1412</v>
      </c>
      <c r="E1067" s="202" t="s">
        <v>1413</v>
      </c>
      <c r="F1067" s="202" t="s">
        <v>475</v>
      </c>
      <c r="G1067" s="253">
        <v>5.58</v>
      </c>
      <c r="H1067" s="361" t="s">
        <v>1414</v>
      </c>
      <c r="I1067" s="359" t="s">
        <v>1385</v>
      </c>
      <c r="J1067" s="209">
        <v>0</v>
      </c>
      <c r="K1067" s="359" t="s">
        <v>1113</v>
      </c>
      <c r="L1067" s="359" t="s">
        <v>1392</v>
      </c>
      <c r="M1067" s="368">
        <v>2009</v>
      </c>
      <c r="N1067" s="205">
        <v>42639</v>
      </c>
      <c r="O1067" s="203"/>
    </row>
    <row r="1068" spans="1:15" ht="27.75" hidden="1" customHeight="1" x14ac:dyDescent="0.25">
      <c r="A1068" s="203" t="s">
        <v>1699</v>
      </c>
      <c r="B1068" s="202" t="s">
        <v>2372</v>
      </c>
      <c r="C1068" s="203" t="s">
        <v>1411</v>
      </c>
      <c r="D1068" s="202" t="s">
        <v>1412</v>
      </c>
      <c r="E1068" s="202" t="s">
        <v>1413</v>
      </c>
      <c r="F1068" s="202" t="s">
        <v>475</v>
      </c>
      <c r="G1068" s="253">
        <v>8.94</v>
      </c>
      <c r="H1068" s="361" t="s">
        <v>488</v>
      </c>
      <c r="I1068" s="359" t="s">
        <v>1379</v>
      </c>
      <c r="J1068" s="209">
        <v>0.49</v>
      </c>
      <c r="K1068" s="359" t="s">
        <v>22</v>
      </c>
      <c r="L1068" s="359" t="s">
        <v>1392</v>
      </c>
      <c r="M1068" s="368">
        <v>2009</v>
      </c>
      <c r="N1068" s="205">
        <v>42639</v>
      </c>
      <c r="O1068" s="203"/>
    </row>
    <row r="1069" spans="1:15" ht="27.75" hidden="1" customHeight="1" x14ac:dyDescent="0.25">
      <c r="A1069" s="203" t="s">
        <v>1699</v>
      </c>
      <c r="B1069" s="202" t="s">
        <v>2372</v>
      </c>
      <c r="C1069" s="203" t="s">
        <v>1411</v>
      </c>
      <c r="D1069" s="202" t="s">
        <v>1412</v>
      </c>
      <c r="E1069" s="202" t="s">
        <v>1413</v>
      </c>
      <c r="F1069" s="202" t="s">
        <v>475</v>
      </c>
      <c r="G1069" s="253">
        <v>4.41</v>
      </c>
      <c r="H1069" s="361" t="s">
        <v>488</v>
      </c>
      <c r="I1069" s="359" t="s">
        <v>1382</v>
      </c>
      <c r="J1069" s="209">
        <v>0.49</v>
      </c>
      <c r="K1069" s="359" t="s">
        <v>22</v>
      </c>
      <c r="L1069" s="359" t="s">
        <v>1392</v>
      </c>
      <c r="M1069" s="368">
        <v>2009</v>
      </c>
      <c r="N1069" s="205">
        <v>42639</v>
      </c>
      <c r="O1069" s="203"/>
    </row>
    <row r="1070" spans="1:15" ht="27.75" hidden="1" customHeight="1" x14ac:dyDescent="0.25">
      <c r="A1070" s="203" t="s">
        <v>1699</v>
      </c>
      <c r="B1070" s="202" t="s">
        <v>2372</v>
      </c>
      <c r="C1070" s="203" t="s">
        <v>1411</v>
      </c>
      <c r="D1070" s="202" t="s">
        <v>1412</v>
      </c>
      <c r="E1070" s="202" t="s">
        <v>1413</v>
      </c>
      <c r="F1070" s="202" t="s">
        <v>475</v>
      </c>
      <c r="G1070" s="253">
        <v>2.75</v>
      </c>
      <c r="H1070" s="361" t="s">
        <v>488</v>
      </c>
      <c r="I1070" s="359" t="s">
        <v>1383</v>
      </c>
      <c r="J1070" s="209">
        <v>0.08</v>
      </c>
      <c r="K1070" s="359" t="s">
        <v>22</v>
      </c>
      <c r="L1070" s="359" t="s">
        <v>1392</v>
      </c>
      <c r="M1070" s="368">
        <v>2009</v>
      </c>
      <c r="N1070" s="205">
        <v>42639</v>
      </c>
      <c r="O1070" s="203"/>
    </row>
    <row r="1071" spans="1:15" ht="27.75" hidden="1" customHeight="1" x14ac:dyDescent="0.25">
      <c r="A1071" s="203" t="s">
        <v>1699</v>
      </c>
      <c r="B1071" s="202" t="s">
        <v>2372</v>
      </c>
      <c r="C1071" s="203" t="s">
        <v>1411</v>
      </c>
      <c r="D1071" s="202" t="s">
        <v>1412</v>
      </c>
      <c r="E1071" s="202" t="s">
        <v>1413</v>
      </c>
      <c r="F1071" s="202" t="s">
        <v>475</v>
      </c>
      <c r="G1071" s="253">
        <v>0.96</v>
      </c>
      <c r="H1071" s="361" t="s">
        <v>488</v>
      </c>
      <c r="I1071" s="359" t="s">
        <v>1384</v>
      </c>
      <c r="J1071" s="209">
        <v>0</v>
      </c>
      <c r="K1071" s="359" t="s">
        <v>22</v>
      </c>
      <c r="L1071" s="359" t="s">
        <v>1392</v>
      </c>
      <c r="M1071" s="368">
        <v>2009</v>
      </c>
      <c r="N1071" s="205">
        <v>42639</v>
      </c>
      <c r="O1071" s="203"/>
    </row>
    <row r="1072" spans="1:15" ht="27.75" hidden="1" customHeight="1" x14ac:dyDescent="0.25">
      <c r="A1072" s="203" t="s">
        <v>1699</v>
      </c>
      <c r="B1072" s="202" t="s">
        <v>2372</v>
      </c>
      <c r="C1072" s="203" t="s">
        <v>1411</v>
      </c>
      <c r="D1072" s="202" t="s">
        <v>1412</v>
      </c>
      <c r="E1072" s="202" t="s">
        <v>1413</v>
      </c>
      <c r="F1072" s="202" t="s">
        <v>475</v>
      </c>
      <c r="G1072" s="253">
        <v>0.49</v>
      </c>
      <c r="H1072" s="361" t="s">
        <v>488</v>
      </c>
      <c r="I1072" s="359" t="s">
        <v>1385</v>
      </c>
      <c r="J1072" s="209">
        <v>0</v>
      </c>
      <c r="K1072" s="359" t="s">
        <v>22</v>
      </c>
      <c r="L1072" s="359" t="s">
        <v>1392</v>
      </c>
      <c r="M1072" s="368">
        <v>2009</v>
      </c>
      <c r="N1072" s="205">
        <v>42639</v>
      </c>
      <c r="O1072" s="203"/>
    </row>
    <row r="1073" spans="1:15" ht="27.75" hidden="1" customHeight="1" x14ac:dyDescent="0.25">
      <c r="A1073" s="203" t="s">
        <v>1699</v>
      </c>
      <c r="B1073" s="202" t="s">
        <v>2372</v>
      </c>
      <c r="C1073" s="203" t="s">
        <v>1411</v>
      </c>
      <c r="D1073" s="202" t="s">
        <v>1425</v>
      </c>
      <c r="E1073" s="202" t="s">
        <v>1426</v>
      </c>
      <c r="F1073" s="202" t="s">
        <v>475</v>
      </c>
      <c r="G1073" s="253">
        <v>58.12</v>
      </c>
      <c r="H1073" s="361" t="s">
        <v>1400</v>
      </c>
      <c r="I1073" s="359" t="s">
        <v>1379</v>
      </c>
      <c r="J1073" s="209">
        <v>0.57999999999999996</v>
      </c>
      <c r="K1073" s="359" t="s">
        <v>1391</v>
      </c>
      <c r="L1073" s="359" t="s">
        <v>1392</v>
      </c>
      <c r="M1073" s="368">
        <v>2012</v>
      </c>
      <c r="N1073" s="205">
        <v>42639</v>
      </c>
      <c r="O1073" s="203"/>
    </row>
    <row r="1074" spans="1:15" ht="27.75" hidden="1" customHeight="1" x14ac:dyDescent="0.25">
      <c r="A1074" s="203" t="s">
        <v>1699</v>
      </c>
      <c r="B1074" s="202" t="s">
        <v>2372</v>
      </c>
      <c r="C1074" s="203" t="s">
        <v>1411</v>
      </c>
      <c r="D1074" s="202" t="s">
        <v>1425</v>
      </c>
      <c r="E1074" s="202" t="s">
        <v>1426</v>
      </c>
      <c r="F1074" s="202" t="s">
        <v>475</v>
      </c>
      <c r="G1074" s="253">
        <v>38.67</v>
      </c>
      <c r="H1074" s="361" t="s">
        <v>1400</v>
      </c>
      <c r="I1074" s="359" t="s">
        <v>1382</v>
      </c>
      <c r="J1074" s="209">
        <v>0.55000000000000004</v>
      </c>
      <c r="K1074" s="359" t="s">
        <v>1391</v>
      </c>
      <c r="L1074" s="359" t="s">
        <v>1392</v>
      </c>
      <c r="M1074" s="368">
        <v>2012</v>
      </c>
      <c r="N1074" s="205">
        <v>42639</v>
      </c>
      <c r="O1074" s="203"/>
    </row>
    <row r="1075" spans="1:15" ht="27.75" hidden="1" customHeight="1" x14ac:dyDescent="0.25">
      <c r="A1075" s="203" t="s">
        <v>1699</v>
      </c>
      <c r="B1075" s="202" t="s">
        <v>2372</v>
      </c>
      <c r="C1075" s="203" t="s">
        <v>1411</v>
      </c>
      <c r="D1075" s="202" t="s">
        <v>1425</v>
      </c>
      <c r="E1075" s="202" t="s">
        <v>1426</v>
      </c>
      <c r="F1075" s="202" t="s">
        <v>475</v>
      </c>
      <c r="G1075" s="253">
        <v>29</v>
      </c>
      <c r="H1075" s="361" t="s">
        <v>1400</v>
      </c>
      <c r="I1075" s="359" t="s">
        <v>1383</v>
      </c>
      <c r="J1075" s="209">
        <v>0.65</v>
      </c>
      <c r="K1075" s="359" t="s">
        <v>1391</v>
      </c>
      <c r="L1075" s="359" t="s">
        <v>1392</v>
      </c>
      <c r="M1075" s="368">
        <v>2012</v>
      </c>
      <c r="N1075" s="205">
        <v>42639</v>
      </c>
      <c r="O1075" s="203"/>
    </row>
    <row r="1076" spans="1:15" ht="27.75" hidden="1" customHeight="1" x14ac:dyDescent="0.25">
      <c r="A1076" s="203" t="s">
        <v>1699</v>
      </c>
      <c r="B1076" s="202" t="s">
        <v>2372</v>
      </c>
      <c r="C1076" s="203" t="s">
        <v>1411</v>
      </c>
      <c r="D1076" s="202" t="s">
        <v>1425</v>
      </c>
      <c r="E1076" s="202" t="s">
        <v>1426</v>
      </c>
      <c r="F1076" s="202" t="s">
        <v>475</v>
      </c>
      <c r="G1076" s="253">
        <v>23.04</v>
      </c>
      <c r="H1076" s="361" t="s">
        <v>1400</v>
      </c>
      <c r="I1076" s="359" t="s">
        <v>1384</v>
      </c>
      <c r="J1076" s="209">
        <v>0.15</v>
      </c>
      <c r="K1076" s="359" t="s">
        <v>1391</v>
      </c>
      <c r="L1076" s="359" t="s">
        <v>1392</v>
      </c>
      <c r="M1076" s="368">
        <v>2012</v>
      </c>
      <c r="N1076" s="205">
        <v>42639</v>
      </c>
      <c r="O1076" s="203"/>
    </row>
    <row r="1077" spans="1:15" ht="27.75" hidden="1" customHeight="1" x14ac:dyDescent="0.25">
      <c r="A1077" s="203" t="s">
        <v>1699</v>
      </c>
      <c r="B1077" s="202" t="s">
        <v>2372</v>
      </c>
      <c r="C1077" s="203" t="s">
        <v>1411</v>
      </c>
      <c r="D1077" s="202" t="s">
        <v>1425</v>
      </c>
      <c r="E1077" s="202" t="s">
        <v>1426</v>
      </c>
      <c r="F1077" s="202" t="s">
        <v>475</v>
      </c>
      <c r="G1077" s="253">
        <v>15.68</v>
      </c>
      <c r="H1077" s="361" t="s">
        <v>1400</v>
      </c>
      <c r="I1077" s="359" t="s">
        <v>1385</v>
      </c>
      <c r="J1077" s="209">
        <v>0.26</v>
      </c>
      <c r="K1077" s="359" t="s">
        <v>1391</v>
      </c>
      <c r="L1077" s="359" t="s">
        <v>1392</v>
      </c>
      <c r="M1077" s="368">
        <v>2012</v>
      </c>
      <c r="N1077" s="205">
        <v>42639</v>
      </c>
      <c r="O1077" s="203"/>
    </row>
    <row r="1078" spans="1:15" ht="27.75" hidden="1" customHeight="1" x14ac:dyDescent="0.25">
      <c r="A1078" s="203" t="s">
        <v>1699</v>
      </c>
      <c r="B1078" s="202" t="s">
        <v>2372</v>
      </c>
      <c r="C1078" s="203" t="s">
        <v>1411</v>
      </c>
      <c r="D1078" s="202" t="s">
        <v>1425</v>
      </c>
      <c r="E1078" s="202" t="s">
        <v>1426</v>
      </c>
      <c r="F1078" s="202" t="s">
        <v>475</v>
      </c>
      <c r="G1078" s="253">
        <v>10.17</v>
      </c>
      <c r="H1078" s="361" t="s">
        <v>1414</v>
      </c>
      <c r="I1078" s="359" t="s">
        <v>1379</v>
      </c>
      <c r="J1078" s="206" t="s">
        <v>1380</v>
      </c>
      <c r="K1078" s="359" t="s">
        <v>1113</v>
      </c>
      <c r="L1078" s="359" t="s">
        <v>1392</v>
      </c>
      <c r="M1078" s="368">
        <v>2012</v>
      </c>
      <c r="N1078" s="205">
        <v>42639</v>
      </c>
      <c r="O1078" s="203"/>
    </row>
    <row r="1079" spans="1:15" ht="27.75" hidden="1" customHeight="1" x14ac:dyDescent="0.25">
      <c r="A1079" s="203" t="s">
        <v>1699</v>
      </c>
      <c r="B1079" s="202" t="s">
        <v>2372</v>
      </c>
      <c r="C1079" s="203" t="s">
        <v>1411</v>
      </c>
      <c r="D1079" s="202" t="s">
        <v>1425</v>
      </c>
      <c r="E1079" s="202" t="s">
        <v>1426</v>
      </c>
      <c r="F1079" s="202" t="s">
        <v>475</v>
      </c>
      <c r="G1079" s="253">
        <v>6.77</v>
      </c>
      <c r="H1079" s="361" t="s">
        <v>1414</v>
      </c>
      <c r="I1079" s="359" t="s">
        <v>1382</v>
      </c>
      <c r="J1079" s="209">
        <v>0.06</v>
      </c>
      <c r="K1079" s="359" t="s">
        <v>1113</v>
      </c>
      <c r="L1079" s="359" t="s">
        <v>1392</v>
      </c>
      <c r="M1079" s="368">
        <v>2012</v>
      </c>
      <c r="N1079" s="205">
        <v>42639</v>
      </c>
      <c r="O1079" s="203"/>
    </row>
    <row r="1080" spans="1:15" ht="27.75" hidden="1" customHeight="1" x14ac:dyDescent="0.25">
      <c r="A1080" s="203" t="s">
        <v>1699</v>
      </c>
      <c r="B1080" s="202" t="s">
        <v>2372</v>
      </c>
      <c r="C1080" s="203" t="s">
        <v>1411</v>
      </c>
      <c r="D1080" s="202" t="s">
        <v>1425</v>
      </c>
      <c r="E1080" s="202" t="s">
        <v>1426</v>
      </c>
      <c r="F1080" s="202" t="s">
        <v>475</v>
      </c>
      <c r="G1080" s="253">
        <v>5.07</v>
      </c>
      <c r="H1080" s="361" t="s">
        <v>1414</v>
      </c>
      <c r="I1080" s="359" t="s">
        <v>1383</v>
      </c>
      <c r="J1080" s="209">
        <v>0.35</v>
      </c>
      <c r="K1080" s="359" t="s">
        <v>1113</v>
      </c>
      <c r="L1080" s="359" t="s">
        <v>1392</v>
      </c>
      <c r="M1080" s="368">
        <v>2012</v>
      </c>
      <c r="N1080" s="205">
        <v>42639</v>
      </c>
      <c r="O1080" s="203"/>
    </row>
    <row r="1081" spans="1:15" ht="27.75" hidden="1" customHeight="1" x14ac:dyDescent="0.25">
      <c r="A1081" s="203" t="s">
        <v>1699</v>
      </c>
      <c r="B1081" s="202" t="s">
        <v>2372</v>
      </c>
      <c r="C1081" s="203" t="s">
        <v>1411</v>
      </c>
      <c r="D1081" s="202" t="s">
        <v>1425</v>
      </c>
      <c r="E1081" s="202" t="s">
        <v>1426</v>
      </c>
      <c r="F1081" s="202" t="s">
        <v>475</v>
      </c>
      <c r="G1081" s="253">
        <v>4.03</v>
      </c>
      <c r="H1081" s="361" t="s">
        <v>1414</v>
      </c>
      <c r="I1081" s="359" t="s">
        <v>1384</v>
      </c>
      <c r="J1081" s="209">
        <v>0.23</v>
      </c>
      <c r="K1081" s="359" t="s">
        <v>1113</v>
      </c>
      <c r="L1081" s="359" t="s">
        <v>1392</v>
      </c>
      <c r="M1081" s="368">
        <v>2012</v>
      </c>
      <c r="N1081" s="205">
        <v>42639</v>
      </c>
      <c r="O1081" s="203"/>
    </row>
    <row r="1082" spans="1:15" ht="27.75" hidden="1" customHeight="1" x14ac:dyDescent="0.25">
      <c r="A1082" s="203" t="s">
        <v>1699</v>
      </c>
      <c r="B1082" s="202" t="s">
        <v>2372</v>
      </c>
      <c r="C1082" s="203" t="s">
        <v>1411</v>
      </c>
      <c r="D1082" s="202" t="s">
        <v>1425</v>
      </c>
      <c r="E1082" s="202" t="s">
        <v>1426</v>
      </c>
      <c r="F1082" s="202" t="s">
        <v>475</v>
      </c>
      <c r="G1082" s="253">
        <v>2.44</v>
      </c>
      <c r="H1082" s="361" t="s">
        <v>1414</v>
      </c>
      <c r="I1082" s="359" t="s">
        <v>1385</v>
      </c>
      <c r="J1082" s="209">
        <v>0</v>
      </c>
      <c r="K1082" s="359" t="s">
        <v>1113</v>
      </c>
      <c r="L1082" s="359" t="s">
        <v>1392</v>
      </c>
      <c r="M1082" s="368">
        <v>2012</v>
      </c>
      <c r="N1082" s="205">
        <v>42639</v>
      </c>
      <c r="O1082" s="203"/>
    </row>
    <row r="1083" spans="1:15" ht="27.75" hidden="1" customHeight="1" x14ac:dyDescent="0.25">
      <c r="A1083" s="203" t="s">
        <v>1699</v>
      </c>
      <c r="B1083" s="202" t="s">
        <v>2372</v>
      </c>
      <c r="C1083" s="203" t="s">
        <v>1411</v>
      </c>
      <c r="D1083" s="202" t="s">
        <v>1427</v>
      </c>
      <c r="E1083" s="202" t="s">
        <v>1428</v>
      </c>
      <c r="F1083" s="202" t="s">
        <v>475</v>
      </c>
      <c r="G1083" s="253">
        <v>128.96</v>
      </c>
      <c r="H1083" s="361" t="s">
        <v>1400</v>
      </c>
      <c r="I1083" s="359" t="s">
        <v>1379</v>
      </c>
      <c r="J1083" s="209">
        <v>0</v>
      </c>
      <c r="K1083" s="359" t="s">
        <v>1391</v>
      </c>
      <c r="L1083" s="359" t="s">
        <v>1392</v>
      </c>
      <c r="M1083" s="368">
        <v>2010</v>
      </c>
      <c r="N1083" s="205">
        <v>42639</v>
      </c>
      <c r="O1083" s="203"/>
    </row>
    <row r="1084" spans="1:15" ht="27.75" hidden="1" customHeight="1" x14ac:dyDescent="0.25">
      <c r="A1084" s="203" t="s">
        <v>1699</v>
      </c>
      <c r="B1084" s="202" t="s">
        <v>2372</v>
      </c>
      <c r="C1084" s="203" t="s">
        <v>1411</v>
      </c>
      <c r="D1084" s="202" t="s">
        <v>1427</v>
      </c>
      <c r="E1084" s="202" t="s">
        <v>1428</v>
      </c>
      <c r="F1084" s="202" t="s">
        <v>475</v>
      </c>
      <c r="G1084" s="253">
        <v>151.13</v>
      </c>
      <c r="H1084" s="361" t="s">
        <v>1400</v>
      </c>
      <c r="I1084" s="359" t="s">
        <v>1382</v>
      </c>
      <c r="J1084" s="209">
        <v>0.77</v>
      </c>
      <c r="K1084" s="359" t="s">
        <v>1391</v>
      </c>
      <c r="L1084" s="359" t="s">
        <v>1392</v>
      </c>
      <c r="M1084" s="368">
        <v>2010</v>
      </c>
      <c r="N1084" s="205">
        <v>42639</v>
      </c>
      <c r="O1084" s="203"/>
    </row>
    <row r="1085" spans="1:15" ht="27.75" hidden="1" customHeight="1" x14ac:dyDescent="0.25">
      <c r="A1085" s="203" t="s">
        <v>1699</v>
      </c>
      <c r="B1085" s="202" t="s">
        <v>2372</v>
      </c>
      <c r="C1085" s="203" t="s">
        <v>1411</v>
      </c>
      <c r="D1085" s="202" t="s">
        <v>1427</v>
      </c>
      <c r="E1085" s="202" t="s">
        <v>1428</v>
      </c>
      <c r="F1085" s="202" t="s">
        <v>475</v>
      </c>
      <c r="G1085" s="253">
        <v>95.5</v>
      </c>
      <c r="H1085" s="361" t="s">
        <v>1400</v>
      </c>
      <c r="I1085" s="359" t="s">
        <v>1383</v>
      </c>
      <c r="J1085" s="206" t="s">
        <v>515</v>
      </c>
      <c r="K1085" s="359" t="s">
        <v>1391</v>
      </c>
      <c r="L1085" s="359" t="s">
        <v>1392</v>
      </c>
      <c r="M1085" s="368">
        <v>2010</v>
      </c>
      <c r="N1085" s="205">
        <v>42639</v>
      </c>
      <c r="O1085" s="203"/>
    </row>
    <row r="1086" spans="1:15" ht="27.75" hidden="1" customHeight="1" x14ac:dyDescent="0.25">
      <c r="A1086" s="203" t="s">
        <v>1699</v>
      </c>
      <c r="B1086" s="202" t="s">
        <v>2372</v>
      </c>
      <c r="C1086" s="203" t="s">
        <v>1411</v>
      </c>
      <c r="D1086" s="202" t="s">
        <v>1427</v>
      </c>
      <c r="E1086" s="202" t="s">
        <v>1428</v>
      </c>
      <c r="F1086" s="202" t="s">
        <v>475</v>
      </c>
      <c r="G1086" s="253">
        <v>58.04</v>
      </c>
      <c r="H1086" s="361" t="s">
        <v>1400</v>
      </c>
      <c r="I1086" s="359" t="s">
        <v>1384</v>
      </c>
      <c r="J1086" s="209">
        <v>0.61</v>
      </c>
      <c r="K1086" s="359" t="s">
        <v>1391</v>
      </c>
      <c r="L1086" s="359" t="s">
        <v>1392</v>
      </c>
      <c r="M1086" s="368">
        <v>2010</v>
      </c>
      <c r="N1086" s="205">
        <v>42639</v>
      </c>
      <c r="O1086" s="203"/>
    </row>
    <row r="1087" spans="1:15" ht="27.75" hidden="1" customHeight="1" x14ac:dyDescent="0.25">
      <c r="A1087" s="203" t="s">
        <v>1699</v>
      </c>
      <c r="B1087" s="202" t="s">
        <v>2372</v>
      </c>
      <c r="C1087" s="203" t="s">
        <v>1411</v>
      </c>
      <c r="D1087" s="202" t="s">
        <v>1427</v>
      </c>
      <c r="E1087" s="202" t="s">
        <v>1428</v>
      </c>
      <c r="F1087" s="202" t="s">
        <v>475</v>
      </c>
      <c r="G1087" s="253">
        <v>16.91</v>
      </c>
      <c r="H1087" s="361" t="s">
        <v>1400</v>
      </c>
      <c r="I1087" s="359" t="s">
        <v>1385</v>
      </c>
      <c r="J1087" s="209">
        <v>0.89</v>
      </c>
      <c r="K1087" s="359" t="s">
        <v>1391</v>
      </c>
      <c r="L1087" s="359" t="s">
        <v>1392</v>
      </c>
      <c r="M1087" s="368">
        <v>2010</v>
      </c>
      <c r="N1087" s="205">
        <v>42639</v>
      </c>
      <c r="O1087" s="203"/>
    </row>
    <row r="1088" spans="1:15" ht="27.75" hidden="1" customHeight="1" x14ac:dyDescent="0.25">
      <c r="A1088" s="203" t="s">
        <v>1699</v>
      </c>
      <c r="B1088" s="202" t="s">
        <v>2372</v>
      </c>
      <c r="C1088" s="203" t="s">
        <v>1411</v>
      </c>
      <c r="D1088" s="202" t="s">
        <v>1427</v>
      </c>
      <c r="E1088" s="202" t="s">
        <v>1428</v>
      </c>
      <c r="F1088" s="202" t="s">
        <v>475</v>
      </c>
      <c r="G1088" s="253">
        <v>46.29</v>
      </c>
      <c r="H1088" s="361" t="s">
        <v>1414</v>
      </c>
      <c r="I1088" s="359" t="s">
        <v>1379</v>
      </c>
      <c r="J1088" s="209">
        <v>0.33</v>
      </c>
      <c r="K1088" s="359" t="s">
        <v>1113</v>
      </c>
      <c r="L1088" s="359" t="s">
        <v>1392</v>
      </c>
      <c r="M1088" s="368">
        <v>2010</v>
      </c>
      <c r="N1088" s="205">
        <v>42639</v>
      </c>
      <c r="O1088" s="203"/>
    </row>
    <row r="1089" spans="1:15" ht="27.75" hidden="1" customHeight="1" x14ac:dyDescent="0.25">
      <c r="A1089" s="203" t="s">
        <v>1699</v>
      </c>
      <c r="B1089" s="202" t="s">
        <v>2372</v>
      </c>
      <c r="C1089" s="203" t="s">
        <v>1411</v>
      </c>
      <c r="D1089" s="202" t="s">
        <v>1427</v>
      </c>
      <c r="E1089" s="202" t="s">
        <v>1428</v>
      </c>
      <c r="F1089" s="202" t="s">
        <v>475</v>
      </c>
      <c r="G1089" s="253">
        <v>22.57</v>
      </c>
      <c r="H1089" s="361" t="s">
        <v>1414</v>
      </c>
      <c r="I1089" s="359" t="s">
        <v>1382</v>
      </c>
      <c r="J1089" s="209">
        <v>0</v>
      </c>
      <c r="K1089" s="359" t="s">
        <v>1113</v>
      </c>
      <c r="L1089" s="359" t="s">
        <v>1392</v>
      </c>
      <c r="M1089" s="368">
        <v>2010</v>
      </c>
      <c r="N1089" s="205">
        <v>42639</v>
      </c>
      <c r="O1089" s="203"/>
    </row>
    <row r="1090" spans="1:15" ht="27.75" hidden="1" customHeight="1" x14ac:dyDescent="0.25">
      <c r="A1090" s="203" t="s">
        <v>1699</v>
      </c>
      <c r="B1090" s="202" t="s">
        <v>2372</v>
      </c>
      <c r="C1090" s="203" t="s">
        <v>1411</v>
      </c>
      <c r="D1090" s="202" t="s">
        <v>1427</v>
      </c>
      <c r="E1090" s="202" t="s">
        <v>1428</v>
      </c>
      <c r="F1090" s="202" t="s">
        <v>475</v>
      </c>
      <c r="G1090" s="253">
        <v>12.7</v>
      </c>
      <c r="H1090" s="361" t="s">
        <v>1414</v>
      </c>
      <c r="I1090" s="359" t="s">
        <v>1383</v>
      </c>
      <c r="J1090" s="209">
        <v>0</v>
      </c>
      <c r="K1090" s="359" t="s">
        <v>1113</v>
      </c>
      <c r="L1090" s="359" t="s">
        <v>1392</v>
      </c>
      <c r="M1090" s="368">
        <v>2010</v>
      </c>
      <c r="N1090" s="205">
        <v>42639</v>
      </c>
      <c r="O1090" s="203"/>
    </row>
    <row r="1091" spans="1:15" ht="27.75" hidden="1" customHeight="1" x14ac:dyDescent="0.25">
      <c r="A1091" s="203" t="s">
        <v>1699</v>
      </c>
      <c r="B1091" s="202" t="s">
        <v>2372</v>
      </c>
      <c r="C1091" s="203" t="s">
        <v>1411</v>
      </c>
      <c r="D1091" s="202" t="s">
        <v>1427</v>
      </c>
      <c r="E1091" s="202" t="s">
        <v>1428</v>
      </c>
      <c r="F1091" s="202" t="s">
        <v>475</v>
      </c>
      <c r="G1091" s="253">
        <v>7.3</v>
      </c>
      <c r="H1091" s="361" t="s">
        <v>1414</v>
      </c>
      <c r="I1091" s="359" t="s">
        <v>1384</v>
      </c>
      <c r="J1091" s="209">
        <v>0</v>
      </c>
      <c r="K1091" s="359" t="s">
        <v>1113</v>
      </c>
      <c r="L1091" s="359" t="s">
        <v>1392</v>
      </c>
      <c r="M1091" s="368">
        <v>2010</v>
      </c>
      <c r="N1091" s="205">
        <v>42639</v>
      </c>
      <c r="O1091" s="203"/>
    </row>
    <row r="1092" spans="1:15" ht="27.75" hidden="1" customHeight="1" x14ac:dyDescent="0.25">
      <c r="A1092" s="203" t="s">
        <v>1699</v>
      </c>
      <c r="B1092" s="202" t="s">
        <v>2372</v>
      </c>
      <c r="C1092" s="203" t="s">
        <v>1411</v>
      </c>
      <c r="D1092" s="202" t="s">
        <v>1427</v>
      </c>
      <c r="E1092" s="202" t="s">
        <v>1428</v>
      </c>
      <c r="F1092" s="202" t="s">
        <v>475</v>
      </c>
      <c r="G1092" s="253">
        <v>1.99</v>
      </c>
      <c r="H1092" s="361" t="s">
        <v>1414</v>
      </c>
      <c r="I1092" s="359" t="s">
        <v>1385</v>
      </c>
      <c r="J1092" s="209">
        <v>0</v>
      </c>
      <c r="K1092" s="359" t="s">
        <v>1113</v>
      </c>
      <c r="L1092" s="359" t="s">
        <v>1392</v>
      </c>
      <c r="M1092" s="368">
        <v>2010</v>
      </c>
      <c r="N1092" s="205">
        <v>42639</v>
      </c>
      <c r="O1092" s="203"/>
    </row>
    <row r="1093" spans="1:15" ht="27.75" hidden="1" customHeight="1" x14ac:dyDescent="0.25">
      <c r="A1093" s="203" t="s">
        <v>1699</v>
      </c>
      <c r="B1093" s="202" t="s">
        <v>2372</v>
      </c>
      <c r="C1093" s="203" t="s">
        <v>1411</v>
      </c>
      <c r="D1093" s="202" t="s">
        <v>1427</v>
      </c>
      <c r="E1093" s="202" t="s">
        <v>1428</v>
      </c>
      <c r="F1093" s="202" t="s">
        <v>475</v>
      </c>
      <c r="G1093" s="253">
        <v>6.94</v>
      </c>
      <c r="H1093" s="361" t="s">
        <v>488</v>
      </c>
      <c r="I1093" s="359" t="s">
        <v>1379</v>
      </c>
      <c r="J1093" s="209">
        <v>0.1</v>
      </c>
      <c r="K1093" s="359" t="s">
        <v>22</v>
      </c>
      <c r="L1093" s="359" t="s">
        <v>1392</v>
      </c>
      <c r="M1093" s="368">
        <v>2010</v>
      </c>
      <c r="N1093" s="205">
        <v>42639</v>
      </c>
      <c r="O1093" s="203"/>
    </row>
    <row r="1094" spans="1:15" ht="27.75" hidden="1" customHeight="1" x14ac:dyDescent="0.25">
      <c r="A1094" s="203" t="s">
        <v>1699</v>
      </c>
      <c r="B1094" s="202" t="s">
        <v>2372</v>
      </c>
      <c r="C1094" s="203" t="s">
        <v>1411</v>
      </c>
      <c r="D1094" s="202" t="s">
        <v>1427</v>
      </c>
      <c r="E1094" s="202" t="s">
        <v>1428</v>
      </c>
      <c r="F1094" s="202" t="s">
        <v>475</v>
      </c>
      <c r="G1094" s="253">
        <v>2.29</v>
      </c>
      <c r="H1094" s="361" t="s">
        <v>488</v>
      </c>
      <c r="I1094" s="359" t="s">
        <v>1382</v>
      </c>
      <c r="J1094" s="209">
        <v>0</v>
      </c>
      <c r="K1094" s="359" t="s">
        <v>22</v>
      </c>
      <c r="L1094" s="359" t="s">
        <v>1392</v>
      </c>
      <c r="M1094" s="368">
        <v>2010</v>
      </c>
      <c r="N1094" s="205">
        <v>42639</v>
      </c>
      <c r="O1094" s="203"/>
    </row>
    <row r="1095" spans="1:15" ht="27.75" hidden="1" customHeight="1" x14ac:dyDescent="0.25">
      <c r="A1095" s="203" t="s">
        <v>1699</v>
      </c>
      <c r="B1095" s="202" t="s">
        <v>2372</v>
      </c>
      <c r="C1095" s="203" t="s">
        <v>1411</v>
      </c>
      <c r="D1095" s="202" t="s">
        <v>1427</v>
      </c>
      <c r="E1095" s="202" t="s">
        <v>1428</v>
      </c>
      <c r="F1095" s="202" t="s">
        <v>475</v>
      </c>
      <c r="G1095" s="253">
        <v>0.34</v>
      </c>
      <c r="H1095" s="361" t="s">
        <v>488</v>
      </c>
      <c r="I1095" s="359" t="s">
        <v>1383</v>
      </c>
      <c r="J1095" s="209">
        <v>0</v>
      </c>
      <c r="K1095" s="359" t="s">
        <v>22</v>
      </c>
      <c r="L1095" s="359" t="s">
        <v>1392</v>
      </c>
      <c r="M1095" s="368">
        <v>2010</v>
      </c>
      <c r="N1095" s="205">
        <v>42639</v>
      </c>
      <c r="O1095" s="203"/>
    </row>
    <row r="1096" spans="1:15" ht="27.75" hidden="1" customHeight="1" x14ac:dyDescent="0.25">
      <c r="A1096" s="203" t="s">
        <v>1699</v>
      </c>
      <c r="B1096" s="202" t="s">
        <v>2372</v>
      </c>
      <c r="C1096" s="203" t="s">
        <v>1411</v>
      </c>
      <c r="D1096" s="202" t="s">
        <v>1427</v>
      </c>
      <c r="E1096" s="202" t="s">
        <v>1428</v>
      </c>
      <c r="F1096" s="202" t="s">
        <v>475</v>
      </c>
      <c r="G1096" s="253">
        <v>0.54</v>
      </c>
      <c r="H1096" s="361" t="s">
        <v>488</v>
      </c>
      <c r="I1096" s="359" t="s">
        <v>1384</v>
      </c>
      <c r="J1096" s="209">
        <v>0</v>
      </c>
      <c r="K1096" s="359" t="s">
        <v>22</v>
      </c>
      <c r="L1096" s="359" t="s">
        <v>1392</v>
      </c>
      <c r="M1096" s="368">
        <v>2010</v>
      </c>
      <c r="N1096" s="205">
        <v>42639</v>
      </c>
      <c r="O1096" s="203"/>
    </row>
    <row r="1097" spans="1:15" ht="27.75" hidden="1" customHeight="1" x14ac:dyDescent="0.25">
      <c r="A1097" s="203" t="s">
        <v>1699</v>
      </c>
      <c r="B1097" s="202" t="s">
        <v>2372</v>
      </c>
      <c r="C1097" s="203" t="s">
        <v>1411</v>
      </c>
      <c r="D1097" s="202" t="s">
        <v>1427</v>
      </c>
      <c r="E1097" s="202" t="s">
        <v>1428</v>
      </c>
      <c r="F1097" s="202" t="s">
        <v>475</v>
      </c>
      <c r="G1097" s="253">
        <v>0.14000000000000001</v>
      </c>
      <c r="H1097" s="361" t="s">
        <v>488</v>
      </c>
      <c r="I1097" s="359" t="s">
        <v>1385</v>
      </c>
      <c r="J1097" s="209">
        <v>0</v>
      </c>
      <c r="K1097" s="359" t="s">
        <v>22</v>
      </c>
      <c r="L1097" s="359" t="s">
        <v>1392</v>
      </c>
      <c r="M1097" s="368">
        <v>2010</v>
      </c>
      <c r="N1097" s="205">
        <v>42639</v>
      </c>
      <c r="O1097" s="203"/>
    </row>
    <row r="1098" spans="1:15" ht="27.75" hidden="1" customHeight="1" x14ac:dyDescent="0.25">
      <c r="A1098" s="203" t="s">
        <v>1699</v>
      </c>
      <c r="B1098" s="202" t="s">
        <v>2372</v>
      </c>
      <c r="C1098" s="203" t="s">
        <v>1411</v>
      </c>
      <c r="D1098" s="202" t="s">
        <v>1429</v>
      </c>
      <c r="E1098" s="202" t="s">
        <v>1430</v>
      </c>
      <c r="F1098" s="202" t="s">
        <v>475</v>
      </c>
      <c r="G1098" s="253">
        <v>35.29</v>
      </c>
      <c r="H1098" s="361" t="s">
        <v>1400</v>
      </c>
      <c r="I1098" s="359" t="s">
        <v>1379</v>
      </c>
      <c r="J1098" s="209">
        <v>0.48</v>
      </c>
      <c r="K1098" s="359" t="s">
        <v>1391</v>
      </c>
      <c r="L1098" s="359" t="s">
        <v>1392</v>
      </c>
      <c r="M1098" s="368">
        <v>2012</v>
      </c>
      <c r="N1098" s="205">
        <v>42639</v>
      </c>
      <c r="O1098" s="203"/>
    </row>
    <row r="1099" spans="1:15" ht="27.75" hidden="1" customHeight="1" x14ac:dyDescent="0.25">
      <c r="A1099" s="203" t="s">
        <v>1699</v>
      </c>
      <c r="B1099" s="202" t="s">
        <v>2372</v>
      </c>
      <c r="C1099" s="203" t="s">
        <v>1411</v>
      </c>
      <c r="D1099" s="202" t="s">
        <v>1429</v>
      </c>
      <c r="E1099" s="202" t="s">
        <v>1430</v>
      </c>
      <c r="F1099" s="202" t="s">
        <v>475</v>
      </c>
      <c r="G1099" s="253">
        <v>23.49</v>
      </c>
      <c r="H1099" s="361" t="s">
        <v>1400</v>
      </c>
      <c r="I1099" s="359" t="s">
        <v>1382</v>
      </c>
      <c r="J1099" s="209">
        <v>0.53</v>
      </c>
      <c r="K1099" s="359" t="s">
        <v>1391</v>
      </c>
      <c r="L1099" s="359" t="s">
        <v>1392</v>
      </c>
      <c r="M1099" s="368">
        <v>2012</v>
      </c>
      <c r="N1099" s="205">
        <v>42639</v>
      </c>
      <c r="O1099" s="203"/>
    </row>
    <row r="1100" spans="1:15" ht="27.75" hidden="1" customHeight="1" x14ac:dyDescent="0.25">
      <c r="A1100" s="203" t="s">
        <v>1699</v>
      </c>
      <c r="B1100" s="202" t="s">
        <v>2372</v>
      </c>
      <c r="C1100" s="203" t="s">
        <v>1411</v>
      </c>
      <c r="D1100" s="202" t="s">
        <v>1429</v>
      </c>
      <c r="E1100" s="202" t="s">
        <v>1430</v>
      </c>
      <c r="F1100" s="202" t="s">
        <v>475</v>
      </c>
      <c r="G1100" s="253">
        <v>17.62</v>
      </c>
      <c r="H1100" s="361" t="s">
        <v>1400</v>
      </c>
      <c r="I1100" s="359" t="s">
        <v>1383</v>
      </c>
      <c r="J1100" s="209">
        <v>0.54</v>
      </c>
      <c r="K1100" s="359" t="s">
        <v>1391</v>
      </c>
      <c r="L1100" s="359" t="s">
        <v>1392</v>
      </c>
      <c r="M1100" s="368">
        <v>2012</v>
      </c>
      <c r="N1100" s="205">
        <v>42639</v>
      </c>
      <c r="O1100" s="203"/>
    </row>
    <row r="1101" spans="1:15" ht="27.75" hidden="1" customHeight="1" x14ac:dyDescent="0.25">
      <c r="A1101" s="203" t="s">
        <v>1699</v>
      </c>
      <c r="B1101" s="202" t="s">
        <v>2372</v>
      </c>
      <c r="C1101" s="203" t="s">
        <v>1411</v>
      </c>
      <c r="D1101" s="202" t="s">
        <v>1429</v>
      </c>
      <c r="E1101" s="202" t="s">
        <v>1430</v>
      </c>
      <c r="F1101" s="202" t="s">
        <v>475</v>
      </c>
      <c r="G1101" s="253">
        <v>14</v>
      </c>
      <c r="H1101" s="361" t="s">
        <v>1400</v>
      </c>
      <c r="I1101" s="359" t="s">
        <v>1384</v>
      </c>
      <c r="J1101" s="209">
        <v>0.52</v>
      </c>
      <c r="K1101" s="359" t="s">
        <v>1391</v>
      </c>
      <c r="L1101" s="359" t="s">
        <v>1392</v>
      </c>
      <c r="M1101" s="368">
        <v>2012</v>
      </c>
      <c r="N1101" s="205">
        <v>42639</v>
      </c>
      <c r="O1101" s="203"/>
    </row>
    <row r="1102" spans="1:15" ht="27.75" hidden="1" customHeight="1" x14ac:dyDescent="0.25">
      <c r="A1102" s="203" t="s">
        <v>1699</v>
      </c>
      <c r="B1102" s="202" t="s">
        <v>2372</v>
      </c>
      <c r="C1102" s="203" t="s">
        <v>1411</v>
      </c>
      <c r="D1102" s="202" t="s">
        <v>1429</v>
      </c>
      <c r="E1102" s="202" t="s">
        <v>1430</v>
      </c>
      <c r="F1102" s="202" t="s">
        <v>475</v>
      </c>
      <c r="G1102" s="253">
        <v>9.48</v>
      </c>
      <c r="H1102" s="361" t="s">
        <v>1400</v>
      </c>
      <c r="I1102" s="359" t="s">
        <v>1385</v>
      </c>
      <c r="J1102" s="209">
        <v>0.53</v>
      </c>
      <c r="K1102" s="359" t="s">
        <v>1391</v>
      </c>
      <c r="L1102" s="359" t="s">
        <v>1392</v>
      </c>
      <c r="M1102" s="368">
        <v>2012</v>
      </c>
      <c r="N1102" s="205">
        <v>42639</v>
      </c>
      <c r="O1102" s="203"/>
    </row>
    <row r="1103" spans="1:15" ht="27.75" hidden="1" customHeight="1" x14ac:dyDescent="0.25">
      <c r="A1103" s="203" t="s">
        <v>1699</v>
      </c>
      <c r="B1103" s="202" t="s">
        <v>2372</v>
      </c>
      <c r="C1103" s="203" t="s">
        <v>1411</v>
      </c>
      <c r="D1103" s="202" t="s">
        <v>1429</v>
      </c>
      <c r="E1103" s="202" t="s">
        <v>1430</v>
      </c>
      <c r="F1103" s="202" t="s">
        <v>475</v>
      </c>
      <c r="G1103" s="253">
        <v>6.18</v>
      </c>
      <c r="H1103" s="361" t="s">
        <v>1414</v>
      </c>
      <c r="I1103" s="359" t="s">
        <v>1379</v>
      </c>
      <c r="J1103" s="209">
        <v>0.09</v>
      </c>
      <c r="K1103" s="359" t="s">
        <v>1113</v>
      </c>
      <c r="L1103" s="359" t="s">
        <v>1392</v>
      </c>
      <c r="M1103" s="368">
        <v>2012</v>
      </c>
      <c r="N1103" s="205">
        <v>42639</v>
      </c>
      <c r="O1103" s="203"/>
    </row>
    <row r="1104" spans="1:15" ht="27.75" hidden="1" customHeight="1" x14ac:dyDescent="0.25">
      <c r="A1104" s="203" t="s">
        <v>1699</v>
      </c>
      <c r="B1104" s="202" t="s">
        <v>2372</v>
      </c>
      <c r="C1104" s="203" t="s">
        <v>1411</v>
      </c>
      <c r="D1104" s="202" t="s">
        <v>1429</v>
      </c>
      <c r="E1104" s="202" t="s">
        <v>1430</v>
      </c>
      <c r="F1104" s="202" t="s">
        <v>475</v>
      </c>
      <c r="G1104" s="253">
        <v>2.4</v>
      </c>
      <c r="H1104" s="361" t="s">
        <v>1414</v>
      </c>
      <c r="I1104" s="359" t="s">
        <v>1382</v>
      </c>
      <c r="J1104" s="209">
        <v>0</v>
      </c>
      <c r="K1104" s="359" t="s">
        <v>1113</v>
      </c>
      <c r="L1104" s="359" t="s">
        <v>1392</v>
      </c>
      <c r="M1104" s="368">
        <v>2012</v>
      </c>
      <c r="N1104" s="205">
        <v>42639</v>
      </c>
      <c r="O1104" s="203"/>
    </row>
    <row r="1105" spans="1:15" ht="27.75" hidden="1" customHeight="1" x14ac:dyDescent="0.25">
      <c r="A1105" s="203" t="s">
        <v>1699</v>
      </c>
      <c r="B1105" s="202" t="s">
        <v>2372</v>
      </c>
      <c r="C1105" s="203" t="s">
        <v>1411</v>
      </c>
      <c r="D1105" s="202" t="s">
        <v>1429</v>
      </c>
      <c r="E1105" s="202" t="s">
        <v>1430</v>
      </c>
      <c r="F1105" s="202" t="s">
        <v>475</v>
      </c>
      <c r="G1105" s="253">
        <v>2.71</v>
      </c>
      <c r="H1105" s="361" t="s">
        <v>1414</v>
      </c>
      <c r="I1105" s="359" t="s">
        <v>1383</v>
      </c>
      <c r="J1105" s="209">
        <v>0</v>
      </c>
      <c r="K1105" s="359" t="s">
        <v>1113</v>
      </c>
      <c r="L1105" s="359" t="s">
        <v>1392</v>
      </c>
      <c r="M1105" s="368">
        <v>2012</v>
      </c>
      <c r="N1105" s="205">
        <v>42639</v>
      </c>
      <c r="O1105" s="203"/>
    </row>
    <row r="1106" spans="1:15" ht="27.75" hidden="1" customHeight="1" x14ac:dyDescent="0.25">
      <c r="A1106" s="203" t="s">
        <v>1699</v>
      </c>
      <c r="B1106" s="202" t="s">
        <v>2372</v>
      </c>
      <c r="C1106" s="203" t="s">
        <v>1411</v>
      </c>
      <c r="D1106" s="202" t="s">
        <v>1429</v>
      </c>
      <c r="E1106" s="202" t="s">
        <v>1430</v>
      </c>
      <c r="F1106" s="202" t="s">
        <v>475</v>
      </c>
      <c r="G1106" s="253">
        <v>1.81</v>
      </c>
      <c r="H1106" s="361" t="s">
        <v>1414</v>
      </c>
      <c r="I1106" s="359" t="s">
        <v>1384</v>
      </c>
      <c r="J1106" s="209">
        <v>0</v>
      </c>
      <c r="K1106" s="359" t="s">
        <v>1113</v>
      </c>
      <c r="L1106" s="359" t="s">
        <v>1392</v>
      </c>
      <c r="M1106" s="368">
        <v>2012</v>
      </c>
      <c r="N1106" s="205">
        <v>42639</v>
      </c>
      <c r="O1106" s="203"/>
    </row>
    <row r="1107" spans="1:15" ht="27.75" hidden="1" customHeight="1" x14ac:dyDescent="0.25">
      <c r="A1107" s="203" t="s">
        <v>1699</v>
      </c>
      <c r="B1107" s="202" t="s">
        <v>2372</v>
      </c>
      <c r="C1107" s="203" t="s">
        <v>1411</v>
      </c>
      <c r="D1107" s="202" t="s">
        <v>1429</v>
      </c>
      <c r="E1107" s="202" t="s">
        <v>1430</v>
      </c>
      <c r="F1107" s="202" t="s">
        <v>475</v>
      </c>
      <c r="G1107" s="253">
        <v>1.1599999999999999</v>
      </c>
      <c r="H1107" s="361" t="s">
        <v>1414</v>
      </c>
      <c r="I1107" s="359" t="s">
        <v>1385</v>
      </c>
      <c r="J1107" s="209">
        <v>0</v>
      </c>
      <c r="K1107" s="359" t="s">
        <v>1113</v>
      </c>
      <c r="L1107" s="359" t="s">
        <v>1392</v>
      </c>
      <c r="M1107" s="368">
        <v>2012</v>
      </c>
      <c r="N1107" s="205">
        <v>42639</v>
      </c>
      <c r="O1107" s="203"/>
    </row>
    <row r="1108" spans="1:15" ht="27.75" hidden="1" customHeight="1" x14ac:dyDescent="0.25">
      <c r="A1108" s="203" t="s">
        <v>1699</v>
      </c>
      <c r="B1108" s="202" t="s">
        <v>2372</v>
      </c>
      <c r="C1108" s="203" t="s">
        <v>1411</v>
      </c>
      <c r="D1108" s="202" t="s">
        <v>1429</v>
      </c>
      <c r="E1108" s="202" t="s">
        <v>1430</v>
      </c>
      <c r="F1108" s="202" t="s">
        <v>475</v>
      </c>
      <c r="G1108" s="253">
        <v>0.92</v>
      </c>
      <c r="H1108" s="361" t="s">
        <v>488</v>
      </c>
      <c r="I1108" s="359" t="s">
        <v>1379</v>
      </c>
      <c r="J1108" s="209">
        <v>0.56000000000000005</v>
      </c>
      <c r="K1108" s="359" t="s">
        <v>22</v>
      </c>
      <c r="L1108" s="359" t="s">
        <v>1392</v>
      </c>
      <c r="M1108" s="368">
        <v>2012</v>
      </c>
      <c r="N1108" s="205">
        <v>42639</v>
      </c>
      <c r="O1108" s="203"/>
    </row>
    <row r="1109" spans="1:15" ht="27.75" hidden="1" customHeight="1" x14ac:dyDescent="0.25">
      <c r="A1109" s="203" t="s">
        <v>1699</v>
      </c>
      <c r="B1109" s="202" t="s">
        <v>2372</v>
      </c>
      <c r="C1109" s="203" t="s">
        <v>1411</v>
      </c>
      <c r="D1109" s="202" t="s">
        <v>1429</v>
      </c>
      <c r="E1109" s="202" t="s">
        <v>1430</v>
      </c>
      <c r="F1109" s="202" t="s">
        <v>475</v>
      </c>
      <c r="G1109" s="253">
        <v>0.36</v>
      </c>
      <c r="H1109" s="361" t="s">
        <v>488</v>
      </c>
      <c r="I1109" s="359" t="s">
        <v>1382</v>
      </c>
      <c r="J1109" s="209">
        <v>0</v>
      </c>
      <c r="K1109" s="359" t="s">
        <v>22</v>
      </c>
      <c r="L1109" s="359" t="s">
        <v>1392</v>
      </c>
      <c r="M1109" s="368">
        <v>2012</v>
      </c>
      <c r="N1109" s="205">
        <v>42639</v>
      </c>
      <c r="O1109" s="203"/>
    </row>
    <row r="1110" spans="1:15" ht="27.75" hidden="1" customHeight="1" x14ac:dyDescent="0.25">
      <c r="A1110" s="203" t="s">
        <v>1699</v>
      </c>
      <c r="B1110" s="202" t="s">
        <v>2372</v>
      </c>
      <c r="C1110" s="203" t="s">
        <v>1411</v>
      </c>
      <c r="D1110" s="202" t="s">
        <v>1429</v>
      </c>
      <c r="E1110" s="202" t="s">
        <v>1430</v>
      </c>
      <c r="F1110" s="202" t="s">
        <v>475</v>
      </c>
      <c r="G1110" s="253">
        <v>0.47</v>
      </c>
      <c r="H1110" s="361" t="s">
        <v>488</v>
      </c>
      <c r="I1110" s="359" t="s">
        <v>1383</v>
      </c>
      <c r="J1110" s="209">
        <v>0.25</v>
      </c>
      <c r="K1110" s="359" t="s">
        <v>22</v>
      </c>
      <c r="L1110" s="359" t="s">
        <v>1392</v>
      </c>
      <c r="M1110" s="368">
        <v>2012</v>
      </c>
      <c r="N1110" s="205">
        <v>42639</v>
      </c>
      <c r="O1110" s="203"/>
    </row>
    <row r="1111" spans="1:15" ht="27.75" hidden="1" customHeight="1" x14ac:dyDescent="0.25">
      <c r="A1111" s="203" t="s">
        <v>1699</v>
      </c>
      <c r="B1111" s="202" t="s">
        <v>2372</v>
      </c>
      <c r="C1111" s="203" t="s">
        <v>1411</v>
      </c>
      <c r="D1111" s="202" t="s">
        <v>1429</v>
      </c>
      <c r="E1111" s="202" t="s">
        <v>1430</v>
      </c>
      <c r="F1111" s="202" t="s">
        <v>475</v>
      </c>
      <c r="G1111" s="253">
        <v>0.14000000000000001</v>
      </c>
      <c r="H1111" s="361" t="s">
        <v>488</v>
      </c>
      <c r="I1111" s="359" t="s">
        <v>1384</v>
      </c>
      <c r="J1111" s="209">
        <v>0</v>
      </c>
      <c r="K1111" s="359" t="s">
        <v>22</v>
      </c>
      <c r="L1111" s="359" t="s">
        <v>1392</v>
      </c>
      <c r="M1111" s="368">
        <v>2012</v>
      </c>
      <c r="N1111" s="205">
        <v>42639</v>
      </c>
      <c r="O1111" s="203"/>
    </row>
    <row r="1112" spans="1:15" ht="27.75" hidden="1" customHeight="1" x14ac:dyDescent="0.25">
      <c r="A1112" s="203" t="s">
        <v>1699</v>
      </c>
      <c r="B1112" s="202" t="s">
        <v>2372</v>
      </c>
      <c r="C1112" s="203" t="s">
        <v>1411</v>
      </c>
      <c r="D1112" s="202" t="s">
        <v>1429</v>
      </c>
      <c r="E1112" s="202" t="s">
        <v>1430</v>
      </c>
      <c r="F1112" s="202" t="s">
        <v>475</v>
      </c>
      <c r="G1112" s="253">
        <v>0.16</v>
      </c>
      <c r="H1112" s="361" t="s">
        <v>488</v>
      </c>
      <c r="I1112" s="359" t="s">
        <v>1385</v>
      </c>
      <c r="J1112" s="209">
        <v>0</v>
      </c>
      <c r="K1112" s="359" t="s">
        <v>22</v>
      </c>
      <c r="L1112" s="359" t="s">
        <v>1392</v>
      </c>
      <c r="M1112" s="368">
        <v>2012</v>
      </c>
      <c r="N1112" s="205">
        <v>42639</v>
      </c>
      <c r="O1112" s="203"/>
    </row>
    <row r="1113" spans="1:15" ht="27.75" hidden="1" customHeight="1" x14ac:dyDescent="0.25">
      <c r="A1113" s="203" t="s">
        <v>1699</v>
      </c>
      <c r="B1113" s="202" t="s">
        <v>2372</v>
      </c>
      <c r="C1113" s="203" t="s">
        <v>1403</v>
      </c>
      <c r="D1113" s="202" t="s">
        <v>1404</v>
      </c>
      <c r="E1113" s="202" t="s">
        <v>1405</v>
      </c>
      <c r="F1113" s="202" t="s">
        <v>475</v>
      </c>
      <c r="G1113" s="253">
        <v>154</v>
      </c>
      <c r="H1113" s="361" t="s">
        <v>1406</v>
      </c>
      <c r="I1113" s="359" t="s">
        <v>1407</v>
      </c>
      <c r="J1113" s="358">
        <v>0</v>
      </c>
      <c r="K1113" s="359" t="s">
        <v>22</v>
      </c>
      <c r="L1113" s="359" t="s">
        <v>1408</v>
      </c>
      <c r="M1113" s="368" t="s">
        <v>1407</v>
      </c>
      <c r="N1113" s="205">
        <v>42486</v>
      </c>
      <c r="O1113" s="203"/>
    </row>
    <row r="1114" spans="1:15" ht="27.75" hidden="1" customHeight="1" x14ac:dyDescent="0.25">
      <c r="A1114" s="203" t="s">
        <v>1700</v>
      </c>
      <c r="B1114" s="202" t="s">
        <v>2373</v>
      </c>
      <c r="C1114" s="203" t="s">
        <v>1411</v>
      </c>
      <c r="D1114" s="202" t="s">
        <v>1412</v>
      </c>
      <c r="E1114" s="202" t="s">
        <v>1413</v>
      </c>
      <c r="F1114" s="202" t="s">
        <v>475</v>
      </c>
      <c r="G1114" s="253">
        <v>340.16</v>
      </c>
      <c r="H1114" s="361" t="s">
        <v>1400</v>
      </c>
      <c r="I1114" s="359" t="s">
        <v>1379</v>
      </c>
      <c r="J1114" s="209">
        <v>0.39</v>
      </c>
      <c r="K1114" s="359" t="s">
        <v>1391</v>
      </c>
      <c r="L1114" s="359" t="s">
        <v>1392</v>
      </c>
      <c r="M1114" s="368">
        <v>2009</v>
      </c>
      <c r="N1114" s="205">
        <v>42639</v>
      </c>
      <c r="O1114" s="203"/>
    </row>
    <row r="1115" spans="1:15" ht="27.75" hidden="1" customHeight="1" x14ac:dyDescent="0.25">
      <c r="A1115" s="203" t="s">
        <v>1700</v>
      </c>
      <c r="B1115" s="202" t="s">
        <v>2373</v>
      </c>
      <c r="C1115" s="203" t="s">
        <v>1411</v>
      </c>
      <c r="D1115" s="202" t="s">
        <v>1412</v>
      </c>
      <c r="E1115" s="202" t="s">
        <v>1413</v>
      </c>
      <c r="F1115" s="202" t="s">
        <v>475</v>
      </c>
      <c r="G1115" s="253">
        <v>167.48</v>
      </c>
      <c r="H1115" s="361" t="s">
        <v>1400</v>
      </c>
      <c r="I1115" s="359" t="s">
        <v>1382</v>
      </c>
      <c r="J1115" s="209">
        <v>0.09</v>
      </c>
      <c r="K1115" s="359" t="s">
        <v>1391</v>
      </c>
      <c r="L1115" s="359" t="s">
        <v>1392</v>
      </c>
      <c r="M1115" s="368">
        <v>2009</v>
      </c>
      <c r="N1115" s="205">
        <v>42639</v>
      </c>
      <c r="O1115" s="203"/>
    </row>
    <row r="1116" spans="1:15" ht="27.75" hidden="1" customHeight="1" x14ac:dyDescent="0.25">
      <c r="A1116" s="203" t="s">
        <v>1700</v>
      </c>
      <c r="B1116" s="202" t="s">
        <v>2373</v>
      </c>
      <c r="C1116" s="203" t="s">
        <v>1411</v>
      </c>
      <c r="D1116" s="202" t="s">
        <v>1412</v>
      </c>
      <c r="E1116" s="202" t="s">
        <v>1413</v>
      </c>
      <c r="F1116" s="202" t="s">
        <v>475</v>
      </c>
      <c r="G1116" s="253">
        <v>103.69</v>
      </c>
      <c r="H1116" s="361" t="s">
        <v>1400</v>
      </c>
      <c r="I1116" s="359" t="s">
        <v>1383</v>
      </c>
      <c r="J1116" s="209">
        <v>0.49</v>
      </c>
      <c r="K1116" s="359" t="s">
        <v>1391</v>
      </c>
      <c r="L1116" s="359" t="s">
        <v>1392</v>
      </c>
      <c r="M1116" s="368">
        <v>2009</v>
      </c>
      <c r="N1116" s="205">
        <v>42639</v>
      </c>
      <c r="O1116" s="203"/>
    </row>
    <row r="1117" spans="1:15" ht="27.75" hidden="1" customHeight="1" x14ac:dyDescent="0.25">
      <c r="A1117" s="203" t="s">
        <v>1700</v>
      </c>
      <c r="B1117" s="202" t="s">
        <v>2373</v>
      </c>
      <c r="C1117" s="203" t="s">
        <v>1411</v>
      </c>
      <c r="D1117" s="202" t="s">
        <v>1412</v>
      </c>
      <c r="E1117" s="202" t="s">
        <v>1413</v>
      </c>
      <c r="F1117" s="202" t="s">
        <v>475</v>
      </c>
      <c r="G1117" s="253">
        <v>69.14</v>
      </c>
      <c r="H1117" s="361" t="s">
        <v>1400</v>
      </c>
      <c r="I1117" s="359" t="s">
        <v>1384</v>
      </c>
      <c r="J1117" s="209">
        <v>0.34</v>
      </c>
      <c r="K1117" s="359" t="s">
        <v>1391</v>
      </c>
      <c r="L1117" s="359" t="s">
        <v>1392</v>
      </c>
      <c r="M1117" s="368">
        <v>2009</v>
      </c>
      <c r="N1117" s="205">
        <v>42639</v>
      </c>
      <c r="O1117" s="203"/>
    </row>
    <row r="1118" spans="1:15" ht="27.75" hidden="1" customHeight="1" x14ac:dyDescent="0.25">
      <c r="A1118" s="203" t="s">
        <v>1700</v>
      </c>
      <c r="B1118" s="202" t="s">
        <v>2373</v>
      </c>
      <c r="C1118" s="203" t="s">
        <v>1411</v>
      </c>
      <c r="D1118" s="202" t="s">
        <v>1412</v>
      </c>
      <c r="E1118" s="202" t="s">
        <v>1413</v>
      </c>
      <c r="F1118" s="202" t="s">
        <v>475</v>
      </c>
      <c r="G1118" s="253">
        <v>44.67</v>
      </c>
      <c r="H1118" s="361" t="s">
        <v>1400</v>
      </c>
      <c r="I1118" s="359" t="s">
        <v>1385</v>
      </c>
      <c r="J1118" s="206" t="s">
        <v>515</v>
      </c>
      <c r="K1118" s="359" t="s">
        <v>1391</v>
      </c>
      <c r="L1118" s="359" t="s">
        <v>1392</v>
      </c>
      <c r="M1118" s="368">
        <v>2009</v>
      </c>
      <c r="N1118" s="205">
        <v>42639</v>
      </c>
      <c r="O1118" s="203"/>
    </row>
    <row r="1119" spans="1:15" ht="27.75" hidden="1" customHeight="1" x14ac:dyDescent="0.25">
      <c r="A1119" s="203" t="s">
        <v>1700</v>
      </c>
      <c r="B1119" s="202" t="s">
        <v>2373</v>
      </c>
      <c r="C1119" s="203" t="s">
        <v>1411</v>
      </c>
      <c r="D1119" s="202" t="s">
        <v>1412</v>
      </c>
      <c r="E1119" s="202" t="s">
        <v>1413</v>
      </c>
      <c r="F1119" s="202" t="s">
        <v>475</v>
      </c>
      <c r="G1119" s="253">
        <v>60.05</v>
      </c>
      <c r="H1119" s="361" t="s">
        <v>1414</v>
      </c>
      <c r="I1119" s="359" t="s">
        <v>1379</v>
      </c>
      <c r="J1119" s="209">
        <v>0.61</v>
      </c>
      <c r="K1119" s="359" t="s">
        <v>1113</v>
      </c>
      <c r="L1119" s="359" t="s">
        <v>1392</v>
      </c>
      <c r="M1119" s="368">
        <v>2009</v>
      </c>
      <c r="N1119" s="205">
        <v>42639</v>
      </c>
      <c r="O1119" s="203"/>
    </row>
    <row r="1120" spans="1:15" ht="27.75" hidden="1" customHeight="1" x14ac:dyDescent="0.25">
      <c r="A1120" s="203" t="s">
        <v>1700</v>
      </c>
      <c r="B1120" s="202" t="s">
        <v>2373</v>
      </c>
      <c r="C1120" s="203" t="s">
        <v>1411</v>
      </c>
      <c r="D1120" s="202" t="s">
        <v>1412</v>
      </c>
      <c r="E1120" s="202" t="s">
        <v>1413</v>
      </c>
      <c r="F1120" s="202" t="s">
        <v>475</v>
      </c>
      <c r="G1120" s="253">
        <v>29.41</v>
      </c>
      <c r="H1120" s="361" t="s">
        <v>1414</v>
      </c>
      <c r="I1120" s="359" t="s">
        <v>1382</v>
      </c>
      <c r="J1120" s="209">
        <v>0.47</v>
      </c>
      <c r="K1120" s="359" t="s">
        <v>1113</v>
      </c>
      <c r="L1120" s="359" t="s">
        <v>1392</v>
      </c>
      <c r="M1120" s="368">
        <v>2009</v>
      </c>
      <c r="N1120" s="205">
        <v>42639</v>
      </c>
      <c r="O1120" s="203"/>
    </row>
    <row r="1121" spans="1:15" ht="27.75" hidden="1" customHeight="1" x14ac:dyDescent="0.25">
      <c r="A1121" s="203" t="s">
        <v>1700</v>
      </c>
      <c r="B1121" s="202" t="s">
        <v>2373</v>
      </c>
      <c r="C1121" s="203" t="s">
        <v>1411</v>
      </c>
      <c r="D1121" s="202" t="s">
        <v>1412</v>
      </c>
      <c r="E1121" s="202" t="s">
        <v>1413</v>
      </c>
      <c r="F1121" s="202" t="s">
        <v>475</v>
      </c>
      <c r="G1121" s="253">
        <v>18.329999999999998</v>
      </c>
      <c r="H1121" s="361" t="s">
        <v>1414</v>
      </c>
      <c r="I1121" s="359" t="s">
        <v>1383</v>
      </c>
      <c r="J1121" s="209">
        <v>0.19</v>
      </c>
      <c r="K1121" s="359" t="s">
        <v>1113</v>
      </c>
      <c r="L1121" s="359" t="s">
        <v>1392</v>
      </c>
      <c r="M1121" s="368">
        <v>2009</v>
      </c>
      <c r="N1121" s="205">
        <v>42639</v>
      </c>
      <c r="O1121" s="203"/>
    </row>
    <row r="1122" spans="1:15" ht="27.75" hidden="1" customHeight="1" x14ac:dyDescent="0.25">
      <c r="A1122" s="203" t="s">
        <v>1700</v>
      </c>
      <c r="B1122" s="202" t="s">
        <v>2373</v>
      </c>
      <c r="C1122" s="203" t="s">
        <v>1411</v>
      </c>
      <c r="D1122" s="202" t="s">
        <v>1412</v>
      </c>
      <c r="E1122" s="202" t="s">
        <v>1413</v>
      </c>
      <c r="F1122" s="202" t="s">
        <v>475</v>
      </c>
      <c r="G1122" s="253">
        <v>11.28</v>
      </c>
      <c r="H1122" s="361" t="s">
        <v>1414</v>
      </c>
      <c r="I1122" s="359" t="s">
        <v>1384</v>
      </c>
      <c r="J1122" s="209">
        <v>0</v>
      </c>
      <c r="K1122" s="359" t="s">
        <v>1113</v>
      </c>
      <c r="L1122" s="359" t="s">
        <v>1392</v>
      </c>
      <c r="M1122" s="368">
        <v>2009</v>
      </c>
      <c r="N1122" s="205">
        <v>42639</v>
      </c>
      <c r="O1122" s="203"/>
    </row>
    <row r="1123" spans="1:15" ht="27.75" hidden="1" customHeight="1" x14ac:dyDescent="0.25">
      <c r="A1123" s="203" t="s">
        <v>1700</v>
      </c>
      <c r="B1123" s="202" t="s">
        <v>2373</v>
      </c>
      <c r="C1123" s="203" t="s">
        <v>1411</v>
      </c>
      <c r="D1123" s="202" t="s">
        <v>1412</v>
      </c>
      <c r="E1123" s="202" t="s">
        <v>1413</v>
      </c>
      <c r="F1123" s="202" t="s">
        <v>475</v>
      </c>
      <c r="G1123" s="253">
        <v>5.58</v>
      </c>
      <c r="H1123" s="361" t="s">
        <v>1414</v>
      </c>
      <c r="I1123" s="359" t="s">
        <v>1385</v>
      </c>
      <c r="J1123" s="209">
        <v>0</v>
      </c>
      <c r="K1123" s="359" t="s">
        <v>1113</v>
      </c>
      <c r="L1123" s="359" t="s">
        <v>1392</v>
      </c>
      <c r="M1123" s="368">
        <v>2009</v>
      </c>
      <c r="N1123" s="205">
        <v>42639</v>
      </c>
      <c r="O1123" s="203"/>
    </row>
    <row r="1124" spans="1:15" ht="27.75" hidden="1" customHeight="1" x14ac:dyDescent="0.25">
      <c r="A1124" s="203" t="s">
        <v>1700</v>
      </c>
      <c r="B1124" s="202" t="s">
        <v>2373</v>
      </c>
      <c r="C1124" s="203" t="s">
        <v>1411</v>
      </c>
      <c r="D1124" s="202" t="s">
        <v>1412</v>
      </c>
      <c r="E1124" s="202" t="s">
        <v>1413</v>
      </c>
      <c r="F1124" s="202" t="s">
        <v>475</v>
      </c>
      <c r="G1124" s="253">
        <v>8.94</v>
      </c>
      <c r="H1124" s="361" t="s">
        <v>488</v>
      </c>
      <c r="I1124" s="359" t="s">
        <v>1379</v>
      </c>
      <c r="J1124" s="209">
        <v>0.49</v>
      </c>
      <c r="K1124" s="359" t="s">
        <v>22</v>
      </c>
      <c r="L1124" s="359" t="s">
        <v>1392</v>
      </c>
      <c r="M1124" s="368">
        <v>2009</v>
      </c>
      <c r="N1124" s="205">
        <v>42639</v>
      </c>
      <c r="O1124" s="203"/>
    </row>
    <row r="1125" spans="1:15" ht="27.75" hidden="1" customHeight="1" x14ac:dyDescent="0.25">
      <c r="A1125" s="203" t="s">
        <v>1700</v>
      </c>
      <c r="B1125" s="202" t="s">
        <v>2373</v>
      </c>
      <c r="C1125" s="203" t="s">
        <v>1411</v>
      </c>
      <c r="D1125" s="202" t="s">
        <v>1412</v>
      </c>
      <c r="E1125" s="202" t="s">
        <v>1413</v>
      </c>
      <c r="F1125" s="202" t="s">
        <v>475</v>
      </c>
      <c r="G1125" s="253">
        <v>4.41</v>
      </c>
      <c r="H1125" s="361" t="s">
        <v>488</v>
      </c>
      <c r="I1125" s="359" t="s">
        <v>1382</v>
      </c>
      <c r="J1125" s="209">
        <v>0.49</v>
      </c>
      <c r="K1125" s="359" t="s">
        <v>22</v>
      </c>
      <c r="L1125" s="359" t="s">
        <v>1392</v>
      </c>
      <c r="M1125" s="368">
        <v>2009</v>
      </c>
      <c r="N1125" s="205">
        <v>42639</v>
      </c>
      <c r="O1125" s="203"/>
    </row>
    <row r="1126" spans="1:15" ht="27.75" hidden="1" customHeight="1" x14ac:dyDescent="0.25">
      <c r="A1126" s="203" t="s">
        <v>1700</v>
      </c>
      <c r="B1126" s="202" t="s">
        <v>2373</v>
      </c>
      <c r="C1126" s="203" t="s">
        <v>1411</v>
      </c>
      <c r="D1126" s="202" t="s">
        <v>1412</v>
      </c>
      <c r="E1126" s="202" t="s">
        <v>1413</v>
      </c>
      <c r="F1126" s="202" t="s">
        <v>475</v>
      </c>
      <c r="G1126" s="253">
        <v>2.75</v>
      </c>
      <c r="H1126" s="361" t="s">
        <v>488</v>
      </c>
      <c r="I1126" s="359" t="s">
        <v>1383</v>
      </c>
      <c r="J1126" s="209">
        <v>0.08</v>
      </c>
      <c r="K1126" s="359" t="s">
        <v>22</v>
      </c>
      <c r="L1126" s="359" t="s">
        <v>1392</v>
      </c>
      <c r="M1126" s="368">
        <v>2009</v>
      </c>
      <c r="N1126" s="205">
        <v>42639</v>
      </c>
      <c r="O1126" s="203"/>
    </row>
    <row r="1127" spans="1:15" ht="27.75" hidden="1" customHeight="1" x14ac:dyDescent="0.25">
      <c r="A1127" s="203" t="s">
        <v>1700</v>
      </c>
      <c r="B1127" s="202" t="s">
        <v>2373</v>
      </c>
      <c r="C1127" s="203" t="s">
        <v>1411</v>
      </c>
      <c r="D1127" s="202" t="s">
        <v>1412</v>
      </c>
      <c r="E1127" s="202" t="s">
        <v>1413</v>
      </c>
      <c r="F1127" s="202" t="s">
        <v>475</v>
      </c>
      <c r="G1127" s="253">
        <v>0.96</v>
      </c>
      <c r="H1127" s="361" t="s">
        <v>488</v>
      </c>
      <c r="I1127" s="359" t="s">
        <v>1384</v>
      </c>
      <c r="J1127" s="209">
        <v>0</v>
      </c>
      <c r="K1127" s="359" t="s">
        <v>22</v>
      </c>
      <c r="L1127" s="359" t="s">
        <v>1392</v>
      </c>
      <c r="M1127" s="368">
        <v>2009</v>
      </c>
      <c r="N1127" s="205">
        <v>42639</v>
      </c>
      <c r="O1127" s="203"/>
    </row>
    <row r="1128" spans="1:15" ht="27.75" hidden="1" customHeight="1" x14ac:dyDescent="0.25">
      <c r="A1128" s="203" t="s">
        <v>1700</v>
      </c>
      <c r="B1128" s="202" t="s">
        <v>2373</v>
      </c>
      <c r="C1128" s="203" t="s">
        <v>1411</v>
      </c>
      <c r="D1128" s="202" t="s">
        <v>1412</v>
      </c>
      <c r="E1128" s="202" t="s">
        <v>1413</v>
      </c>
      <c r="F1128" s="202" t="s">
        <v>475</v>
      </c>
      <c r="G1128" s="253">
        <v>0.49</v>
      </c>
      <c r="H1128" s="361" t="s">
        <v>488</v>
      </c>
      <c r="I1128" s="359" t="s">
        <v>1385</v>
      </c>
      <c r="J1128" s="209">
        <v>0</v>
      </c>
      <c r="K1128" s="359" t="s">
        <v>22</v>
      </c>
      <c r="L1128" s="359" t="s">
        <v>1392</v>
      </c>
      <c r="M1128" s="368">
        <v>2009</v>
      </c>
      <c r="N1128" s="205">
        <v>42639</v>
      </c>
      <c r="O1128" s="203"/>
    </row>
    <row r="1129" spans="1:15" ht="27.75" hidden="1" customHeight="1" x14ac:dyDescent="0.25">
      <c r="A1129" s="203" t="s">
        <v>1700</v>
      </c>
      <c r="B1129" s="202" t="s">
        <v>2373</v>
      </c>
      <c r="C1129" s="203" t="s">
        <v>1411</v>
      </c>
      <c r="D1129" s="202" t="s">
        <v>1425</v>
      </c>
      <c r="E1129" s="202" t="s">
        <v>1426</v>
      </c>
      <c r="F1129" s="202" t="s">
        <v>475</v>
      </c>
      <c r="G1129" s="253">
        <v>58.12</v>
      </c>
      <c r="H1129" s="361" t="s">
        <v>1400</v>
      </c>
      <c r="I1129" s="359" t="s">
        <v>1379</v>
      </c>
      <c r="J1129" s="209">
        <v>0.57999999999999996</v>
      </c>
      <c r="K1129" s="359" t="s">
        <v>1391</v>
      </c>
      <c r="L1129" s="359" t="s">
        <v>1392</v>
      </c>
      <c r="M1129" s="368">
        <v>2012</v>
      </c>
      <c r="N1129" s="205">
        <v>42639</v>
      </c>
      <c r="O1129" s="203"/>
    </row>
    <row r="1130" spans="1:15" ht="27.75" hidden="1" customHeight="1" x14ac:dyDescent="0.25">
      <c r="A1130" s="203" t="s">
        <v>1700</v>
      </c>
      <c r="B1130" s="202" t="s">
        <v>2373</v>
      </c>
      <c r="C1130" s="203" t="s">
        <v>1411</v>
      </c>
      <c r="D1130" s="202" t="s">
        <v>1425</v>
      </c>
      <c r="E1130" s="202" t="s">
        <v>1426</v>
      </c>
      <c r="F1130" s="202" t="s">
        <v>475</v>
      </c>
      <c r="G1130" s="253">
        <v>38.67</v>
      </c>
      <c r="H1130" s="361" t="s">
        <v>1400</v>
      </c>
      <c r="I1130" s="359" t="s">
        <v>1382</v>
      </c>
      <c r="J1130" s="209">
        <v>0.55000000000000004</v>
      </c>
      <c r="K1130" s="359" t="s">
        <v>1391</v>
      </c>
      <c r="L1130" s="359" t="s">
        <v>1392</v>
      </c>
      <c r="M1130" s="368">
        <v>2012</v>
      </c>
      <c r="N1130" s="205">
        <v>42639</v>
      </c>
      <c r="O1130" s="203"/>
    </row>
    <row r="1131" spans="1:15" ht="27.75" hidden="1" customHeight="1" x14ac:dyDescent="0.25">
      <c r="A1131" s="203" t="s">
        <v>1700</v>
      </c>
      <c r="B1131" s="202" t="s">
        <v>2373</v>
      </c>
      <c r="C1131" s="203" t="s">
        <v>1411</v>
      </c>
      <c r="D1131" s="202" t="s">
        <v>1425</v>
      </c>
      <c r="E1131" s="202" t="s">
        <v>1426</v>
      </c>
      <c r="F1131" s="202" t="s">
        <v>475</v>
      </c>
      <c r="G1131" s="253">
        <v>29</v>
      </c>
      <c r="H1131" s="361" t="s">
        <v>1400</v>
      </c>
      <c r="I1131" s="359" t="s">
        <v>1383</v>
      </c>
      <c r="J1131" s="209">
        <v>0.65</v>
      </c>
      <c r="K1131" s="359" t="s">
        <v>1391</v>
      </c>
      <c r="L1131" s="359" t="s">
        <v>1392</v>
      </c>
      <c r="M1131" s="368">
        <v>2012</v>
      </c>
      <c r="N1131" s="205">
        <v>42639</v>
      </c>
      <c r="O1131" s="203"/>
    </row>
    <row r="1132" spans="1:15" ht="27.75" hidden="1" customHeight="1" x14ac:dyDescent="0.25">
      <c r="A1132" s="203" t="s">
        <v>1700</v>
      </c>
      <c r="B1132" s="202" t="s">
        <v>2373</v>
      </c>
      <c r="C1132" s="203" t="s">
        <v>1411</v>
      </c>
      <c r="D1132" s="202" t="s">
        <v>1425</v>
      </c>
      <c r="E1132" s="202" t="s">
        <v>1426</v>
      </c>
      <c r="F1132" s="202" t="s">
        <v>475</v>
      </c>
      <c r="G1132" s="253">
        <v>23.04</v>
      </c>
      <c r="H1132" s="361" t="s">
        <v>1400</v>
      </c>
      <c r="I1132" s="359" t="s">
        <v>1384</v>
      </c>
      <c r="J1132" s="209">
        <v>0.15</v>
      </c>
      <c r="K1132" s="359" t="s">
        <v>1391</v>
      </c>
      <c r="L1132" s="359" t="s">
        <v>1392</v>
      </c>
      <c r="M1132" s="368">
        <v>2012</v>
      </c>
      <c r="N1132" s="205">
        <v>42639</v>
      </c>
      <c r="O1132" s="203"/>
    </row>
    <row r="1133" spans="1:15" ht="27.75" hidden="1" customHeight="1" x14ac:dyDescent="0.25">
      <c r="A1133" s="203" t="s">
        <v>1700</v>
      </c>
      <c r="B1133" s="202" t="s">
        <v>2373</v>
      </c>
      <c r="C1133" s="203" t="s">
        <v>1411</v>
      </c>
      <c r="D1133" s="202" t="s">
        <v>1425</v>
      </c>
      <c r="E1133" s="202" t="s">
        <v>1426</v>
      </c>
      <c r="F1133" s="202" t="s">
        <v>475</v>
      </c>
      <c r="G1133" s="253">
        <v>15.68</v>
      </c>
      <c r="H1133" s="361" t="s">
        <v>1400</v>
      </c>
      <c r="I1133" s="359" t="s">
        <v>1385</v>
      </c>
      <c r="J1133" s="209">
        <v>0.26</v>
      </c>
      <c r="K1133" s="359" t="s">
        <v>1391</v>
      </c>
      <c r="L1133" s="359" t="s">
        <v>1392</v>
      </c>
      <c r="M1133" s="368">
        <v>2012</v>
      </c>
      <c r="N1133" s="205">
        <v>42639</v>
      </c>
      <c r="O1133" s="203"/>
    </row>
    <row r="1134" spans="1:15" ht="27.75" hidden="1" customHeight="1" x14ac:dyDescent="0.25">
      <c r="A1134" s="203" t="s">
        <v>1700</v>
      </c>
      <c r="B1134" s="202" t="s">
        <v>2373</v>
      </c>
      <c r="C1134" s="203" t="s">
        <v>1411</v>
      </c>
      <c r="D1134" s="202" t="s">
        <v>1425</v>
      </c>
      <c r="E1134" s="202" t="s">
        <v>1426</v>
      </c>
      <c r="F1134" s="202" t="s">
        <v>475</v>
      </c>
      <c r="G1134" s="253">
        <v>10.17</v>
      </c>
      <c r="H1134" s="361" t="s">
        <v>1414</v>
      </c>
      <c r="I1134" s="359" t="s">
        <v>1379</v>
      </c>
      <c r="J1134" s="206" t="s">
        <v>1380</v>
      </c>
      <c r="K1134" s="359" t="s">
        <v>1113</v>
      </c>
      <c r="L1134" s="359" t="s">
        <v>1392</v>
      </c>
      <c r="M1134" s="368">
        <v>2012</v>
      </c>
      <c r="N1134" s="205">
        <v>42639</v>
      </c>
      <c r="O1134" s="203"/>
    </row>
    <row r="1135" spans="1:15" ht="27.75" hidden="1" customHeight="1" x14ac:dyDescent="0.25">
      <c r="A1135" s="203" t="s">
        <v>1700</v>
      </c>
      <c r="B1135" s="202" t="s">
        <v>2373</v>
      </c>
      <c r="C1135" s="203" t="s">
        <v>1411</v>
      </c>
      <c r="D1135" s="202" t="s">
        <v>1425</v>
      </c>
      <c r="E1135" s="202" t="s">
        <v>1426</v>
      </c>
      <c r="F1135" s="202" t="s">
        <v>475</v>
      </c>
      <c r="G1135" s="253">
        <v>6.77</v>
      </c>
      <c r="H1135" s="361" t="s">
        <v>1414</v>
      </c>
      <c r="I1135" s="359" t="s">
        <v>1382</v>
      </c>
      <c r="J1135" s="209">
        <v>0.06</v>
      </c>
      <c r="K1135" s="359" t="s">
        <v>1113</v>
      </c>
      <c r="L1135" s="359" t="s">
        <v>1392</v>
      </c>
      <c r="M1135" s="368">
        <v>2012</v>
      </c>
      <c r="N1135" s="205">
        <v>42639</v>
      </c>
      <c r="O1135" s="203"/>
    </row>
    <row r="1136" spans="1:15" ht="27.75" hidden="1" customHeight="1" x14ac:dyDescent="0.25">
      <c r="A1136" s="203" t="s">
        <v>1700</v>
      </c>
      <c r="B1136" s="202" t="s">
        <v>2373</v>
      </c>
      <c r="C1136" s="203" t="s">
        <v>1411</v>
      </c>
      <c r="D1136" s="202" t="s">
        <v>1425</v>
      </c>
      <c r="E1136" s="202" t="s">
        <v>1426</v>
      </c>
      <c r="F1136" s="202" t="s">
        <v>475</v>
      </c>
      <c r="G1136" s="253">
        <v>5.07</v>
      </c>
      <c r="H1136" s="361" t="s">
        <v>1414</v>
      </c>
      <c r="I1136" s="359" t="s">
        <v>1383</v>
      </c>
      <c r="J1136" s="209">
        <v>0.35</v>
      </c>
      <c r="K1136" s="359" t="s">
        <v>1113</v>
      </c>
      <c r="L1136" s="359" t="s">
        <v>1392</v>
      </c>
      <c r="M1136" s="368">
        <v>2012</v>
      </c>
      <c r="N1136" s="205">
        <v>42639</v>
      </c>
      <c r="O1136" s="203"/>
    </row>
    <row r="1137" spans="1:15" ht="27.75" hidden="1" customHeight="1" x14ac:dyDescent="0.25">
      <c r="A1137" s="203" t="s">
        <v>1700</v>
      </c>
      <c r="B1137" s="202" t="s">
        <v>2373</v>
      </c>
      <c r="C1137" s="203" t="s">
        <v>1411</v>
      </c>
      <c r="D1137" s="202" t="s">
        <v>1425</v>
      </c>
      <c r="E1137" s="202" t="s">
        <v>1426</v>
      </c>
      <c r="F1137" s="202" t="s">
        <v>475</v>
      </c>
      <c r="G1137" s="253">
        <v>4.03</v>
      </c>
      <c r="H1137" s="361" t="s">
        <v>1414</v>
      </c>
      <c r="I1137" s="359" t="s">
        <v>1384</v>
      </c>
      <c r="J1137" s="209">
        <v>0.23</v>
      </c>
      <c r="K1137" s="359" t="s">
        <v>1113</v>
      </c>
      <c r="L1137" s="359" t="s">
        <v>1392</v>
      </c>
      <c r="M1137" s="368">
        <v>2012</v>
      </c>
      <c r="N1137" s="205">
        <v>42639</v>
      </c>
      <c r="O1137" s="203"/>
    </row>
    <row r="1138" spans="1:15" ht="27.75" hidden="1" customHeight="1" x14ac:dyDescent="0.25">
      <c r="A1138" s="203" t="s">
        <v>1700</v>
      </c>
      <c r="B1138" s="202" t="s">
        <v>2373</v>
      </c>
      <c r="C1138" s="203" t="s">
        <v>1411</v>
      </c>
      <c r="D1138" s="202" t="s">
        <v>1425</v>
      </c>
      <c r="E1138" s="202" t="s">
        <v>1426</v>
      </c>
      <c r="F1138" s="202" t="s">
        <v>475</v>
      </c>
      <c r="G1138" s="253">
        <v>2.44</v>
      </c>
      <c r="H1138" s="361" t="s">
        <v>1414</v>
      </c>
      <c r="I1138" s="359" t="s">
        <v>1385</v>
      </c>
      <c r="J1138" s="209">
        <v>0</v>
      </c>
      <c r="K1138" s="359" t="s">
        <v>1113</v>
      </c>
      <c r="L1138" s="359" t="s">
        <v>1392</v>
      </c>
      <c r="M1138" s="368">
        <v>2012</v>
      </c>
      <c r="N1138" s="205">
        <v>42639</v>
      </c>
      <c r="O1138" s="203"/>
    </row>
    <row r="1139" spans="1:15" ht="27.75" hidden="1" customHeight="1" x14ac:dyDescent="0.25">
      <c r="A1139" s="203" t="s">
        <v>1700</v>
      </c>
      <c r="B1139" s="202" t="s">
        <v>2373</v>
      </c>
      <c r="C1139" s="203" t="s">
        <v>1411</v>
      </c>
      <c r="D1139" s="202" t="s">
        <v>1427</v>
      </c>
      <c r="E1139" s="202" t="s">
        <v>1428</v>
      </c>
      <c r="F1139" s="202" t="s">
        <v>475</v>
      </c>
      <c r="G1139" s="253">
        <v>128.96</v>
      </c>
      <c r="H1139" s="361" t="s">
        <v>1400</v>
      </c>
      <c r="I1139" s="359" t="s">
        <v>1379</v>
      </c>
      <c r="J1139" s="209">
        <v>0</v>
      </c>
      <c r="K1139" s="359" t="s">
        <v>1391</v>
      </c>
      <c r="L1139" s="359" t="s">
        <v>1392</v>
      </c>
      <c r="M1139" s="368">
        <v>2010</v>
      </c>
      <c r="N1139" s="205">
        <v>42639</v>
      </c>
      <c r="O1139" s="203"/>
    </row>
    <row r="1140" spans="1:15" ht="27.75" hidden="1" customHeight="1" x14ac:dyDescent="0.25">
      <c r="A1140" s="203" t="s">
        <v>1700</v>
      </c>
      <c r="B1140" s="202" t="s">
        <v>2373</v>
      </c>
      <c r="C1140" s="203" t="s">
        <v>1411</v>
      </c>
      <c r="D1140" s="202" t="s">
        <v>1427</v>
      </c>
      <c r="E1140" s="202" t="s">
        <v>1428</v>
      </c>
      <c r="F1140" s="202" t="s">
        <v>475</v>
      </c>
      <c r="G1140" s="253">
        <v>151.13</v>
      </c>
      <c r="H1140" s="361" t="s">
        <v>1400</v>
      </c>
      <c r="I1140" s="359" t="s">
        <v>1382</v>
      </c>
      <c r="J1140" s="209">
        <v>0.77</v>
      </c>
      <c r="K1140" s="359" t="s">
        <v>1391</v>
      </c>
      <c r="L1140" s="359" t="s">
        <v>1392</v>
      </c>
      <c r="M1140" s="368">
        <v>2010</v>
      </c>
      <c r="N1140" s="205">
        <v>42639</v>
      </c>
      <c r="O1140" s="203"/>
    </row>
    <row r="1141" spans="1:15" ht="27.75" hidden="1" customHeight="1" x14ac:dyDescent="0.25">
      <c r="A1141" s="203" t="s">
        <v>1700</v>
      </c>
      <c r="B1141" s="202" t="s">
        <v>2373</v>
      </c>
      <c r="C1141" s="203" t="s">
        <v>1411</v>
      </c>
      <c r="D1141" s="202" t="s">
        <v>1427</v>
      </c>
      <c r="E1141" s="202" t="s">
        <v>1428</v>
      </c>
      <c r="F1141" s="202" t="s">
        <v>475</v>
      </c>
      <c r="G1141" s="253">
        <v>95.5</v>
      </c>
      <c r="H1141" s="361" t="s">
        <v>1400</v>
      </c>
      <c r="I1141" s="359" t="s">
        <v>1383</v>
      </c>
      <c r="J1141" s="206" t="s">
        <v>515</v>
      </c>
      <c r="K1141" s="359" t="s">
        <v>1391</v>
      </c>
      <c r="L1141" s="359" t="s">
        <v>1392</v>
      </c>
      <c r="M1141" s="368">
        <v>2010</v>
      </c>
      <c r="N1141" s="205">
        <v>42639</v>
      </c>
      <c r="O1141" s="203"/>
    </row>
    <row r="1142" spans="1:15" ht="27.75" hidden="1" customHeight="1" x14ac:dyDescent="0.25">
      <c r="A1142" s="203" t="s">
        <v>1700</v>
      </c>
      <c r="B1142" s="202" t="s">
        <v>2373</v>
      </c>
      <c r="C1142" s="203" t="s">
        <v>1411</v>
      </c>
      <c r="D1142" s="202" t="s">
        <v>1427</v>
      </c>
      <c r="E1142" s="202" t="s">
        <v>1428</v>
      </c>
      <c r="F1142" s="202" t="s">
        <v>475</v>
      </c>
      <c r="G1142" s="253">
        <v>58.04</v>
      </c>
      <c r="H1142" s="361" t="s">
        <v>1400</v>
      </c>
      <c r="I1142" s="359" t="s">
        <v>1384</v>
      </c>
      <c r="J1142" s="209">
        <v>0.61</v>
      </c>
      <c r="K1142" s="359" t="s">
        <v>1391</v>
      </c>
      <c r="L1142" s="359" t="s">
        <v>1392</v>
      </c>
      <c r="M1142" s="368">
        <v>2010</v>
      </c>
      <c r="N1142" s="205">
        <v>42639</v>
      </c>
      <c r="O1142" s="203"/>
    </row>
    <row r="1143" spans="1:15" ht="27.75" hidden="1" customHeight="1" x14ac:dyDescent="0.25">
      <c r="A1143" s="203" t="s">
        <v>1700</v>
      </c>
      <c r="B1143" s="202" t="s">
        <v>2373</v>
      </c>
      <c r="C1143" s="203" t="s">
        <v>1411</v>
      </c>
      <c r="D1143" s="202" t="s">
        <v>1427</v>
      </c>
      <c r="E1143" s="202" t="s">
        <v>1428</v>
      </c>
      <c r="F1143" s="202" t="s">
        <v>475</v>
      </c>
      <c r="G1143" s="253">
        <v>16.91</v>
      </c>
      <c r="H1143" s="361" t="s">
        <v>1400</v>
      </c>
      <c r="I1143" s="359" t="s">
        <v>1385</v>
      </c>
      <c r="J1143" s="209">
        <v>0.89</v>
      </c>
      <c r="K1143" s="359" t="s">
        <v>1391</v>
      </c>
      <c r="L1143" s="359" t="s">
        <v>1392</v>
      </c>
      <c r="M1143" s="368">
        <v>2010</v>
      </c>
      <c r="N1143" s="205">
        <v>42639</v>
      </c>
      <c r="O1143" s="203"/>
    </row>
    <row r="1144" spans="1:15" ht="27.75" hidden="1" customHeight="1" x14ac:dyDescent="0.25">
      <c r="A1144" s="203" t="s">
        <v>1700</v>
      </c>
      <c r="B1144" s="202" t="s">
        <v>2373</v>
      </c>
      <c r="C1144" s="203" t="s">
        <v>1411</v>
      </c>
      <c r="D1144" s="202" t="s">
        <v>1427</v>
      </c>
      <c r="E1144" s="202" t="s">
        <v>1428</v>
      </c>
      <c r="F1144" s="202" t="s">
        <v>475</v>
      </c>
      <c r="G1144" s="253">
        <v>46.29</v>
      </c>
      <c r="H1144" s="361" t="s">
        <v>1414</v>
      </c>
      <c r="I1144" s="359" t="s">
        <v>1379</v>
      </c>
      <c r="J1144" s="209">
        <v>0.33</v>
      </c>
      <c r="K1144" s="359" t="s">
        <v>1113</v>
      </c>
      <c r="L1144" s="359" t="s">
        <v>1392</v>
      </c>
      <c r="M1144" s="368">
        <v>2010</v>
      </c>
      <c r="N1144" s="205">
        <v>42639</v>
      </c>
      <c r="O1144" s="203"/>
    </row>
    <row r="1145" spans="1:15" ht="27.75" hidden="1" customHeight="1" x14ac:dyDescent="0.25">
      <c r="A1145" s="203" t="s">
        <v>1700</v>
      </c>
      <c r="B1145" s="202" t="s">
        <v>2373</v>
      </c>
      <c r="C1145" s="203" t="s">
        <v>1411</v>
      </c>
      <c r="D1145" s="202" t="s">
        <v>1427</v>
      </c>
      <c r="E1145" s="202" t="s">
        <v>1428</v>
      </c>
      <c r="F1145" s="202" t="s">
        <v>475</v>
      </c>
      <c r="G1145" s="253">
        <v>22.57</v>
      </c>
      <c r="H1145" s="361" t="s">
        <v>1414</v>
      </c>
      <c r="I1145" s="359" t="s">
        <v>1382</v>
      </c>
      <c r="J1145" s="209">
        <v>0</v>
      </c>
      <c r="K1145" s="359" t="s">
        <v>1113</v>
      </c>
      <c r="L1145" s="359" t="s">
        <v>1392</v>
      </c>
      <c r="M1145" s="368">
        <v>2010</v>
      </c>
      <c r="N1145" s="205">
        <v>42639</v>
      </c>
      <c r="O1145" s="203"/>
    </row>
    <row r="1146" spans="1:15" ht="27.75" hidden="1" customHeight="1" x14ac:dyDescent="0.25">
      <c r="A1146" s="203" t="s">
        <v>1700</v>
      </c>
      <c r="B1146" s="202" t="s">
        <v>2373</v>
      </c>
      <c r="C1146" s="203" t="s">
        <v>1411</v>
      </c>
      <c r="D1146" s="202" t="s">
        <v>1427</v>
      </c>
      <c r="E1146" s="202" t="s">
        <v>1428</v>
      </c>
      <c r="F1146" s="202" t="s">
        <v>475</v>
      </c>
      <c r="G1146" s="253">
        <v>12.7</v>
      </c>
      <c r="H1146" s="361" t="s">
        <v>1414</v>
      </c>
      <c r="I1146" s="359" t="s">
        <v>1383</v>
      </c>
      <c r="J1146" s="209">
        <v>0</v>
      </c>
      <c r="K1146" s="359" t="s">
        <v>1113</v>
      </c>
      <c r="L1146" s="359" t="s">
        <v>1392</v>
      </c>
      <c r="M1146" s="368">
        <v>2010</v>
      </c>
      <c r="N1146" s="205">
        <v>42639</v>
      </c>
      <c r="O1146" s="203"/>
    </row>
    <row r="1147" spans="1:15" ht="27.75" hidden="1" customHeight="1" x14ac:dyDescent="0.25">
      <c r="A1147" s="203" t="s">
        <v>1700</v>
      </c>
      <c r="B1147" s="202" t="s">
        <v>2373</v>
      </c>
      <c r="C1147" s="203" t="s">
        <v>1411</v>
      </c>
      <c r="D1147" s="202" t="s">
        <v>1427</v>
      </c>
      <c r="E1147" s="202" t="s">
        <v>1428</v>
      </c>
      <c r="F1147" s="202" t="s">
        <v>475</v>
      </c>
      <c r="G1147" s="253">
        <v>7.3</v>
      </c>
      <c r="H1147" s="361" t="s">
        <v>1414</v>
      </c>
      <c r="I1147" s="359" t="s">
        <v>1384</v>
      </c>
      <c r="J1147" s="209">
        <v>0</v>
      </c>
      <c r="K1147" s="359" t="s">
        <v>1113</v>
      </c>
      <c r="L1147" s="359" t="s">
        <v>1392</v>
      </c>
      <c r="M1147" s="368">
        <v>2010</v>
      </c>
      <c r="N1147" s="205">
        <v>42639</v>
      </c>
      <c r="O1147" s="203"/>
    </row>
    <row r="1148" spans="1:15" ht="27.75" hidden="1" customHeight="1" x14ac:dyDescent="0.25">
      <c r="A1148" s="203" t="s">
        <v>1700</v>
      </c>
      <c r="B1148" s="202" t="s">
        <v>2373</v>
      </c>
      <c r="C1148" s="203" t="s">
        <v>1411</v>
      </c>
      <c r="D1148" s="202" t="s">
        <v>1427</v>
      </c>
      <c r="E1148" s="202" t="s">
        <v>1428</v>
      </c>
      <c r="F1148" s="202" t="s">
        <v>475</v>
      </c>
      <c r="G1148" s="253">
        <v>1.99</v>
      </c>
      <c r="H1148" s="361" t="s">
        <v>1414</v>
      </c>
      <c r="I1148" s="359" t="s">
        <v>1385</v>
      </c>
      <c r="J1148" s="209">
        <v>0</v>
      </c>
      <c r="K1148" s="359" t="s">
        <v>1113</v>
      </c>
      <c r="L1148" s="359" t="s">
        <v>1392</v>
      </c>
      <c r="M1148" s="368">
        <v>2010</v>
      </c>
      <c r="N1148" s="205">
        <v>42639</v>
      </c>
      <c r="O1148" s="203"/>
    </row>
    <row r="1149" spans="1:15" ht="27.75" hidden="1" customHeight="1" x14ac:dyDescent="0.25">
      <c r="A1149" s="203" t="s">
        <v>1700</v>
      </c>
      <c r="B1149" s="202" t="s">
        <v>2373</v>
      </c>
      <c r="C1149" s="203" t="s">
        <v>1411</v>
      </c>
      <c r="D1149" s="202" t="s">
        <v>1427</v>
      </c>
      <c r="E1149" s="202" t="s">
        <v>1428</v>
      </c>
      <c r="F1149" s="202" t="s">
        <v>475</v>
      </c>
      <c r="G1149" s="253">
        <v>6.94</v>
      </c>
      <c r="H1149" s="361" t="s">
        <v>488</v>
      </c>
      <c r="I1149" s="359" t="s">
        <v>1379</v>
      </c>
      <c r="J1149" s="209">
        <v>0.1</v>
      </c>
      <c r="K1149" s="359" t="s">
        <v>22</v>
      </c>
      <c r="L1149" s="359" t="s">
        <v>1392</v>
      </c>
      <c r="M1149" s="368">
        <v>2010</v>
      </c>
      <c r="N1149" s="205">
        <v>42639</v>
      </c>
      <c r="O1149" s="203"/>
    </row>
    <row r="1150" spans="1:15" ht="27.75" hidden="1" customHeight="1" x14ac:dyDescent="0.25">
      <c r="A1150" s="203" t="s">
        <v>1700</v>
      </c>
      <c r="B1150" s="202" t="s">
        <v>2373</v>
      </c>
      <c r="C1150" s="203" t="s">
        <v>1411</v>
      </c>
      <c r="D1150" s="202" t="s">
        <v>1427</v>
      </c>
      <c r="E1150" s="202" t="s">
        <v>1428</v>
      </c>
      <c r="F1150" s="202" t="s">
        <v>475</v>
      </c>
      <c r="G1150" s="253">
        <v>2.29</v>
      </c>
      <c r="H1150" s="361" t="s">
        <v>488</v>
      </c>
      <c r="I1150" s="359" t="s">
        <v>1382</v>
      </c>
      <c r="J1150" s="209">
        <v>0</v>
      </c>
      <c r="K1150" s="359" t="s">
        <v>22</v>
      </c>
      <c r="L1150" s="359" t="s">
        <v>1392</v>
      </c>
      <c r="M1150" s="368">
        <v>2010</v>
      </c>
      <c r="N1150" s="205">
        <v>42639</v>
      </c>
      <c r="O1150" s="203"/>
    </row>
    <row r="1151" spans="1:15" ht="27.75" hidden="1" customHeight="1" x14ac:dyDescent="0.25">
      <c r="A1151" s="203" t="s">
        <v>1700</v>
      </c>
      <c r="B1151" s="202" t="s">
        <v>2373</v>
      </c>
      <c r="C1151" s="203" t="s">
        <v>1411</v>
      </c>
      <c r="D1151" s="202" t="s">
        <v>1427</v>
      </c>
      <c r="E1151" s="202" t="s">
        <v>1428</v>
      </c>
      <c r="F1151" s="202" t="s">
        <v>475</v>
      </c>
      <c r="G1151" s="253">
        <v>0.34</v>
      </c>
      <c r="H1151" s="361" t="s">
        <v>488</v>
      </c>
      <c r="I1151" s="359" t="s">
        <v>1383</v>
      </c>
      <c r="J1151" s="209">
        <v>0</v>
      </c>
      <c r="K1151" s="359" t="s">
        <v>22</v>
      </c>
      <c r="L1151" s="359" t="s">
        <v>1392</v>
      </c>
      <c r="M1151" s="368">
        <v>2010</v>
      </c>
      <c r="N1151" s="205">
        <v>42639</v>
      </c>
      <c r="O1151" s="203"/>
    </row>
    <row r="1152" spans="1:15" ht="27.75" hidden="1" customHeight="1" x14ac:dyDescent="0.25">
      <c r="A1152" s="203" t="s">
        <v>1700</v>
      </c>
      <c r="B1152" s="202" t="s">
        <v>2373</v>
      </c>
      <c r="C1152" s="203" t="s">
        <v>1411</v>
      </c>
      <c r="D1152" s="202" t="s">
        <v>1427</v>
      </c>
      <c r="E1152" s="202" t="s">
        <v>1428</v>
      </c>
      <c r="F1152" s="202" t="s">
        <v>475</v>
      </c>
      <c r="G1152" s="253">
        <v>0.54</v>
      </c>
      <c r="H1152" s="361" t="s">
        <v>488</v>
      </c>
      <c r="I1152" s="359" t="s">
        <v>1384</v>
      </c>
      <c r="J1152" s="209">
        <v>0</v>
      </c>
      <c r="K1152" s="359" t="s">
        <v>22</v>
      </c>
      <c r="L1152" s="359" t="s">
        <v>1392</v>
      </c>
      <c r="M1152" s="368">
        <v>2010</v>
      </c>
      <c r="N1152" s="205">
        <v>42639</v>
      </c>
      <c r="O1152" s="203"/>
    </row>
    <row r="1153" spans="1:15" ht="27.75" hidden="1" customHeight="1" x14ac:dyDescent="0.25">
      <c r="A1153" s="203" t="s">
        <v>1700</v>
      </c>
      <c r="B1153" s="202" t="s">
        <v>2373</v>
      </c>
      <c r="C1153" s="203" t="s">
        <v>1411</v>
      </c>
      <c r="D1153" s="202" t="s">
        <v>1427</v>
      </c>
      <c r="E1153" s="202" t="s">
        <v>1428</v>
      </c>
      <c r="F1153" s="202" t="s">
        <v>475</v>
      </c>
      <c r="G1153" s="253">
        <v>0.14000000000000001</v>
      </c>
      <c r="H1153" s="361" t="s">
        <v>488</v>
      </c>
      <c r="I1153" s="359" t="s">
        <v>1385</v>
      </c>
      <c r="J1153" s="209">
        <v>0</v>
      </c>
      <c r="K1153" s="359" t="s">
        <v>22</v>
      </c>
      <c r="L1153" s="359" t="s">
        <v>1392</v>
      </c>
      <c r="M1153" s="368">
        <v>2010</v>
      </c>
      <c r="N1153" s="205">
        <v>42639</v>
      </c>
      <c r="O1153" s="203"/>
    </row>
    <row r="1154" spans="1:15" ht="27.75" hidden="1" customHeight="1" x14ac:dyDescent="0.25">
      <c r="A1154" s="203" t="s">
        <v>1700</v>
      </c>
      <c r="B1154" s="202" t="s">
        <v>2373</v>
      </c>
      <c r="C1154" s="203" t="s">
        <v>1411</v>
      </c>
      <c r="D1154" s="202" t="s">
        <v>1429</v>
      </c>
      <c r="E1154" s="202" t="s">
        <v>1430</v>
      </c>
      <c r="F1154" s="202" t="s">
        <v>475</v>
      </c>
      <c r="G1154" s="253">
        <v>35.29</v>
      </c>
      <c r="H1154" s="361" t="s">
        <v>1400</v>
      </c>
      <c r="I1154" s="359" t="s">
        <v>1379</v>
      </c>
      <c r="J1154" s="209">
        <v>0.48</v>
      </c>
      <c r="K1154" s="359" t="s">
        <v>1391</v>
      </c>
      <c r="L1154" s="359" t="s">
        <v>1392</v>
      </c>
      <c r="M1154" s="368">
        <v>2012</v>
      </c>
      <c r="N1154" s="205">
        <v>42639</v>
      </c>
      <c r="O1154" s="203"/>
    </row>
    <row r="1155" spans="1:15" ht="27.75" hidden="1" customHeight="1" x14ac:dyDescent="0.25">
      <c r="A1155" s="203" t="s">
        <v>1700</v>
      </c>
      <c r="B1155" s="202" t="s">
        <v>2373</v>
      </c>
      <c r="C1155" s="203" t="s">
        <v>1411</v>
      </c>
      <c r="D1155" s="202" t="s">
        <v>1429</v>
      </c>
      <c r="E1155" s="202" t="s">
        <v>1430</v>
      </c>
      <c r="F1155" s="202" t="s">
        <v>475</v>
      </c>
      <c r="G1155" s="253">
        <v>23.49</v>
      </c>
      <c r="H1155" s="361" t="s">
        <v>1400</v>
      </c>
      <c r="I1155" s="359" t="s">
        <v>1382</v>
      </c>
      <c r="J1155" s="209">
        <v>0.53</v>
      </c>
      <c r="K1155" s="359" t="s">
        <v>1391</v>
      </c>
      <c r="L1155" s="359" t="s">
        <v>1392</v>
      </c>
      <c r="M1155" s="368">
        <v>2012</v>
      </c>
      <c r="N1155" s="205">
        <v>42639</v>
      </c>
      <c r="O1155" s="203"/>
    </row>
    <row r="1156" spans="1:15" ht="27.75" hidden="1" customHeight="1" x14ac:dyDescent="0.25">
      <c r="A1156" s="203" t="s">
        <v>1700</v>
      </c>
      <c r="B1156" s="202" t="s">
        <v>2373</v>
      </c>
      <c r="C1156" s="203" t="s">
        <v>1411</v>
      </c>
      <c r="D1156" s="202" t="s">
        <v>1429</v>
      </c>
      <c r="E1156" s="202" t="s">
        <v>1430</v>
      </c>
      <c r="F1156" s="202" t="s">
        <v>475</v>
      </c>
      <c r="G1156" s="253">
        <v>17.62</v>
      </c>
      <c r="H1156" s="361" t="s">
        <v>1400</v>
      </c>
      <c r="I1156" s="359" t="s">
        <v>1383</v>
      </c>
      <c r="J1156" s="209">
        <v>0.54</v>
      </c>
      <c r="K1156" s="359" t="s">
        <v>1391</v>
      </c>
      <c r="L1156" s="359" t="s">
        <v>1392</v>
      </c>
      <c r="M1156" s="368">
        <v>2012</v>
      </c>
      <c r="N1156" s="205">
        <v>42639</v>
      </c>
      <c r="O1156" s="203"/>
    </row>
    <row r="1157" spans="1:15" ht="27.75" hidden="1" customHeight="1" x14ac:dyDescent="0.25">
      <c r="A1157" s="203" t="s">
        <v>1700</v>
      </c>
      <c r="B1157" s="202" t="s">
        <v>2373</v>
      </c>
      <c r="C1157" s="203" t="s">
        <v>1411</v>
      </c>
      <c r="D1157" s="202" t="s">
        <v>1429</v>
      </c>
      <c r="E1157" s="202" t="s">
        <v>1430</v>
      </c>
      <c r="F1157" s="202" t="s">
        <v>475</v>
      </c>
      <c r="G1157" s="253">
        <v>14</v>
      </c>
      <c r="H1157" s="361" t="s">
        <v>1400</v>
      </c>
      <c r="I1157" s="359" t="s">
        <v>1384</v>
      </c>
      <c r="J1157" s="209">
        <v>0.52</v>
      </c>
      <c r="K1157" s="359" t="s">
        <v>1391</v>
      </c>
      <c r="L1157" s="359" t="s">
        <v>1392</v>
      </c>
      <c r="M1157" s="368">
        <v>2012</v>
      </c>
      <c r="N1157" s="205">
        <v>42639</v>
      </c>
      <c r="O1157" s="203"/>
    </row>
    <row r="1158" spans="1:15" ht="27.75" hidden="1" customHeight="1" x14ac:dyDescent="0.25">
      <c r="A1158" s="203" t="s">
        <v>1700</v>
      </c>
      <c r="B1158" s="202" t="s">
        <v>2373</v>
      </c>
      <c r="C1158" s="203" t="s">
        <v>1411</v>
      </c>
      <c r="D1158" s="202" t="s">
        <v>1429</v>
      </c>
      <c r="E1158" s="202" t="s">
        <v>1430</v>
      </c>
      <c r="F1158" s="202" t="s">
        <v>475</v>
      </c>
      <c r="G1158" s="253">
        <v>9.48</v>
      </c>
      <c r="H1158" s="361" t="s">
        <v>1400</v>
      </c>
      <c r="I1158" s="359" t="s">
        <v>1385</v>
      </c>
      <c r="J1158" s="209">
        <v>0.53</v>
      </c>
      <c r="K1158" s="359" t="s">
        <v>1391</v>
      </c>
      <c r="L1158" s="359" t="s">
        <v>1392</v>
      </c>
      <c r="M1158" s="368">
        <v>2012</v>
      </c>
      <c r="N1158" s="205">
        <v>42639</v>
      </c>
      <c r="O1158" s="203"/>
    </row>
    <row r="1159" spans="1:15" ht="27.75" hidden="1" customHeight="1" x14ac:dyDescent="0.25">
      <c r="A1159" s="203" t="s">
        <v>1700</v>
      </c>
      <c r="B1159" s="202" t="s">
        <v>2373</v>
      </c>
      <c r="C1159" s="203" t="s">
        <v>1411</v>
      </c>
      <c r="D1159" s="202" t="s">
        <v>1429</v>
      </c>
      <c r="E1159" s="202" t="s">
        <v>1430</v>
      </c>
      <c r="F1159" s="202" t="s">
        <v>475</v>
      </c>
      <c r="G1159" s="253">
        <v>6.18</v>
      </c>
      <c r="H1159" s="361" t="s">
        <v>1414</v>
      </c>
      <c r="I1159" s="359" t="s">
        <v>1379</v>
      </c>
      <c r="J1159" s="209">
        <v>0.09</v>
      </c>
      <c r="K1159" s="359" t="s">
        <v>1113</v>
      </c>
      <c r="L1159" s="359" t="s">
        <v>1392</v>
      </c>
      <c r="M1159" s="368">
        <v>2012</v>
      </c>
      <c r="N1159" s="205">
        <v>42639</v>
      </c>
      <c r="O1159" s="203"/>
    </row>
    <row r="1160" spans="1:15" ht="27.75" hidden="1" customHeight="1" x14ac:dyDescent="0.25">
      <c r="A1160" s="203" t="s">
        <v>1700</v>
      </c>
      <c r="B1160" s="202" t="s">
        <v>2373</v>
      </c>
      <c r="C1160" s="203" t="s">
        <v>1411</v>
      </c>
      <c r="D1160" s="202" t="s">
        <v>1429</v>
      </c>
      <c r="E1160" s="202" t="s">
        <v>1430</v>
      </c>
      <c r="F1160" s="202" t="s">
        <v>475</v>
      </c>
      <c r="G1160" s="253">
        <v>2.4</v>
      </c>
      <c r="H1160" s="361" t="s">
        <v>1414</v>
      </c>
      <c r="I1160" s="359" t="s">
        <v>1382</v>
      </c>
      <c r="J1160" s="209">
        <v>0</v>
      </c>
      <c r="K1160" s="359" t="s">
        <v>1113</v>
      </c>
      <c r="L1160" s="359" t="s">
        <v>1392</v>
      </c>
      <c r="M1160" s="368">
        <v>2012</v>
      </c>
      <c r="N1160" s="205">
        <v>42639</v>
      </c>
      <c r="O1160" s="203"/>
    </row>
    <row r="1161" spans="1:15" ht="27.75" hidden="1" customHeight="1" x14ac:dyDescent="0.25">
      <c r="A1161" s="203" t="s">
        <v>1700</v>
      </c>
      <c r="B1161" s="202" t="s">
        <v>2373</v>
      </c>
      <c r="C1161" s="203" t="s">
        <v>1411</v>
      </c>
      <c r="D1161" s="202" t="s">
        <v>1429</v>
      </c>
      <c r="E1161" s="202" t="s">
        <v>1430</v>
      </c>
      <c r="F1161" s="202" t="s">
        <v>475</v>
      </c>
      <c r="G1161" s="253">
        <v>2.71</v>
      </c>
      <c r="H1161" s="361" t="s">
        <v>1414</v>
      </c>
      <c r="I1161" s="359" t="s">
        <v>1383</v>
      </c>
      <c r="J1161" s="209">
        <v>0</v>
      </c>
      <c r="K1161" s="359" t="s">
        <v>1113</v>
      </c>
      <c r="L1161" s="359" t="s">
        <v>1392</v>
      </c>
      <c r="M1161" s="368">
        <v>2012</v>
      </c>
      <c r="N1161" s="205">
        <v>42639</v>
      </c>
      <c r="O1161" s="203"/>
    </row>
    <row r="1162" spans="1:15" ht="27.75" hidden="1" customHeight="1" x14ac:dyDescent="0.25">
      <c r="A1162" s="203" t="s">
        <v>1700</v>
      </c>
      <c r="B1162" s="202" t="s">
        <v>2373</v>
      </c>
      <c r="C1162" s="203" t="s">
        <v>1411</v>
      </c>
      <c r="D1162" s="202" t="s">
        <v>1429</v>
      </c>
      <c r="E1162" s="202" t="s">
        <v>1430</v>
      </c>
      <c r="F1162" s="202" t="s">
        <v>475</v>
      </c>
      <c r="G1162" s="253">
        <v>1.81</v>
      </c>
      <c r="H1162" s="361" t="s">
        <v>1414</v>
      </c>
      <c r="I1162" s="359" t="s">
        <v>1384</v>
      </c>
      <c r="J1162" s="209">
        <v>0</v>
      </c>
      <c r="K1162" s="359" t="s">
        <v>1113</v>
      </c>
      <c r="L1162" s="359" t="s">
        <v>1392</v>
      </c>
      <c r="M1162" s="368">
        <v>2012</v>
      </c>
      <c r="N1162" s="205">
        <v>42639</v>
      </c>
      <c r="O1162" s="203"/>
    </row>
    <row r="1163" spans="1:15" ht="27.75" hidden="1" customHeight="1" x14ac:dyDescent="0.25">
      <c r="A1163" s="203" t="s">
        <v>1700</v>
      </c>
      <c r="B1163" s="202" t="s">
        <v>2373</v>
      </c>
      <c r="C1163" s="203" t="s">
        <v>1411</v>
      </c>
      <c r="D1163" s="202" t="s">
        <v>1429</v>
      </c>
      <c r="E1163" s="202" t="s">
        <v>1430</v>
      </c>
      <c r="F1163" s="202" t="s">
        <v>475</v>
      </c>
      <c r="G1163" s="253">
        <v>1.1599999999999999</v>
      </c>
      <c r="H1163" s="361" t="s">
        <v>1414</v>
      </c>
      <c r="I1163" s="359" t="s">
        <v>1385</v>
      </c>
      <c r="J1163" s="209">
        <v>0</v>
      </c>
      <c r="K1163" s="359" t="s">
        <v>1113</v>
      </c>
      <c r="L1163" s="359" t="s">
        <v>1392</v>
      </c>
      <c r="M1163" s="368">
        <v>2012</v>
      </c>
      <c r="N1163" s="205">
        <v>42639</v>
      </c>
      <c r="O1163" s="203"/>
    </row>
    <row r="1164" spans="1:15" ht="27.75" hidden="1" customHeight="1" x14ac:dyDescent="0.25">
      <c r="A1164" s="203" t="s">
        <v>1700</v>
      </c>
      <c r="B1164" s="202" t="s">
        <v>2373</v>
      </c>
      <c r="C1164" s="203" t="s">
        <v>1411</v>
      </c>
      <c r="D1164" s="202" t="s">
        <v>1429</v>
      </c>
      <c r="E1164" s="202" t="s">
        <v>1430</v>
      </c>
      <c r="F1164" s="202" t="s">
        <v>475</v>
      </c>
      <c r="G1164" s="253">
        <v>0.92</v>
      </c>
      <c r="H1164" s="361" t="s">
        <v>488</v>
      </c>
      <c r="I1164" s="359" t="s">
        <v>1379</v>
      </c>
      <c r="J1164" s="209">
        <v>0.56000000000000005</v>
      </c>
      <c r="K1164" s="359" t="s">
        <v>22</v>
      </c>
      <c r="L1164" s="359" t="s">
        <v>1392</v>
      </c>
      <c r="M1164" s="368">
        <v>2012</v>
      </c>
      <c r="N1164" s="205">
        <v>42639</v>
      </c>
      <c r="O1164" s="203"/>
    </row>
    <row r="1165" spans="1:15" ht="27.75" hidden="1" customHeight="1" x14ac:dyDescent="0.25">
      <c r="A1165" s="203" t="s">
        <v>1700</v>
      </c>
      <c r="B1165" s="202" t="s">
        <v>2373</v>
      </c>
      <c r="C1165" s="203" t="s">
        <v>1411</v>
      </c>
      <c r="D1165" s="202" t="s">
        <v>1429</v>
      </c>
      <c r="E1165" s="202" t="s">
        <v>1430</v>
      </c>
      <c r="F1165" s="202" t="s">
        <v>475</v>
      </c>
      <c r="G1165" s="253">
        <v>0.36</v>
      </c>
      <c r="H1165" s="361" t="s">
        <v>488</v>
      </c>
      <c r="I1165" s="359" t="s">
        <v>1382</v>
      </c>
      <c r="J1165" s="209">
        <v>0</v>
      </c>
      <c r="K1165" s="359" t="s">
        <v>22</v>
      </c>
      <c r="L1165" s="359" t="s">
        <v>1392</v>
      </c>
      <c r="M1165" s="368">
        <v>2012</v>
      </c>
      <c r="N1165" s="205">
        <v>42639</v>
      </c>
      <c r="O1165" s="203"/>
    </row>
    <row r="1166" spans="1:15" ht="27.75" hidden="1" customHeight="1" x14ac:dyDescent="0.25">
      <c r="A1166" s="203" t="s">
        <v>1700</v>
      </c>
      <c r="B1166" s="202" t="s">
        <v>2373</v>
      </c>
      <c r="C1166" s="203" t="s">
        <v>1411</v>
      </c>
      <c r="D1166" s="202" t="s">
        <v>1429</v>
      </c>
      <c r="E1166" s="202" t="s">
        <v>1430</v>
      </c>
      <c r="F1166" s="202" t="s">
        <v>475</v>
      </c>
      <c r="G1166" s="253">
        <v>0.47</v>
      </c>
      <c r="H1166" s="361" t="s">
        <v>488</v>
      </c>
      <c r="I1166" s="359" t="s">
        <v>1383</v>
      </c>
      <c r="J1166" s="209">
        <v>0.25</v>
      </c>
      <c r="K1166" s="359" t="s">
        <v>22</v>
      </c>
      <c r="L1166" s="359" t="s">
        <v>1392</v>
      </c>
      <c r="M1166" s="368">
        <v>2012</v>
      </c>
      <c r="N1166" s="205">
        <v>42639</v>
      </c>
      <c r="O1166" s="203"/>
    </row>
    <row r="1167" spans="1:15" ht="27.75" hidden="1" customHeight="1" x14ac:dyDescent="0.25">
      <c r="A1167" s="203" t="s">
        <v>1700</v>
      </c>
      <c r="B1167" s="202" t="s">
        <v>2373</v>
      </c>
      <c r="C1167" s="203" t="s">
        <v>1411</v>
      </c>
      <c r="D1167" s="202" t="s">
        <v>1429</v>
      </c>
      <c r="E1167" s="202" t="s">
        <v>1430</v>
      </c>
      <c r="F1167" s="202" t="s">
        <v>475</v>
      </c>
      <c r="G1167" s="253">
        <v>0.14000000000000001</v>
      </c>
      <c r="H1167" s="361" t="s">
        <v>488</v>
      </c>
      <c r="I1167" s="359" t="s">
        <v>1384</v>
      </c>
      <c r="J1167" s="209">
        <v>0</v>
      </c>
      <c r="K1167" s="359" t="s">
        <v>22</v>
      </c>
      <c r="L1167" s="359" t="s">
        <v>1392</v>
      </c>
      <c r="M1167" s="368">
        <v>2012</v>
      </c>
      <c r="N1167" s="205">
        <v>42639</v>
      </c>
      <c r="O1167" s="203"/>
    </row>
    <row r="1168" spans="1:15" ht="27.75" hidden="1" customHeight="1" x14ac:dyDescent="0.25">
      <c r="A1168" s="203" t="s">
        <v>1700</v>
      </c>
      <c r="B1168" s="202" t="s">
        <v>2373</v>
      </c>
      <c r="C1168" s="203" t="s">
        <v>1411</v>
      </c>
      <c r="D1168" s="202" t="s">
        <v>1429</v>
      </c>
      <c r="E1168" s="202" t="s">
        <v>1430</v>
      </c>
      <c r="F1168" s="202" t="s">
        <v>475</v>
      </c>
      <c r="G1168" s="253">
        <v>0.16</v>
      </c>
      <c r="H1168" s="361" t="s">
        <v>488</v>
      </c>
      <c r="I1168" s="359" t="s">
        <v>1385</v>
      </c>
      <c r="J1168" s="209">
        <v>0</v>
      </c>
      <c r="K1168" s="359" t="s">
        <v>22</v>
      </c>
      <c r="L1168" s="359" t="s">
        <v>1392</v>
      </c>
      <c r="M1168" s="368">
        <v>2012</v>
      </c>
      <c r="N1168" s="205">
        <v>42639</v>
      </c>
      <c r="O1168" s="203"/>
    </row>
    <row r="1169" spans="1:15" ht="27.75" hidden="1" customHeight="1" x14ac:dyDescent="0.25">
      <c r="A1169" s="203" t="s">
        <v>1700</v>
      </c>
      <c r="B1169" s="202" t="s">
        <v>2373</v>
      </c>
      <c r="C1169" s="203" t="s">
        <v>1403</v>
      </c>
      <c r="D1169" s="202" t="s">
        <v>1404</v>
      </c>
      <c r="E1169" s="202" t="s">
        <v>1405</v>
      </c>
      <c r="F1169" s="202" t="s">
        <v>475</v>
      </c>
      <c r="G1169" s="253">
        <v>154</v>
      </c>
      <c r="H1169" s="361" t="s">
        <v>1406</v>
      </c>
      <c r="I1169" s="359" t="s">
        <v>1407</v>
      </c>
      <c r="J1169" s="358">
        <v>0</v>
      </c>
      <c r="K1169" s="359" t="s">
        <v>22</v>
      </c>
      <c r="L1169" s="359" t="s">
        <v>1408</v>
      </c>
      <c r="M1169" s="368" t="s">
        <v>1407</v>
      </c>
      <c r="N1169" s="205">
        <v>42486</v>
      </c>
      <c r="O1169" s="203"/>
    </row>
    <row r="1170" spans="1:15" ht="27.75" hidden="1" customHeight="1" x14ac:dyDescent="0.25">
      <c r="A1170" s="203" t="s">
        <v>1701</v>
      </c>
      <c r="B1170" s="202" t="s">
        <v>708</v>
      </c>
      <c r="C1170" s="203" t="s">
        <v>1674</v>
      </c>
      <c r="D1170" s="202" t="s">
        <v>1702</v>
      </c>
      <c r="E1170" s="202" t="s">
        <v>1703</v>
      </c>
      <c r="F1170" s="202" t="s">
        <v>505</v>
      </c>
      <c r="G1170" s="253">
        <v>59</v>
      </c>
      <c r="H1170" s="361" t="s">
        <v>1433</v>
      </c>
      <c r="I1170" s="359" t="s">
        <v>1407</v>
      </c>
      <c r="J1170" s="358">
        <v>0.84060000000000001</v>
      </c>
      <c r="K1170" s="361" t="s">
        <v>1113</v>
      </c>
      <c r="L1170" s="359" t="s">
        <v>1408</v>
      </c>
      <c r="M1170" s="368">
        <v>2010</v>
      </c>
      <c r="N1170" s="205">
        <v>42912</v>
      </c>
      <c r="O1170" s="203"/>
    </row>
    <row r="1171" spans="1:15" ht="27.75" hidden="1" customHeight="1" x14ac:dyDescent="0.25">
      <c r="A1171" s="203" t="s">
        <v>1701</v>
      </c>
      <c r="B1171" s="202" t="s">
        <v>708</v>
      </c>
      <c r="C1171" s="203" t="s">
        <v>1674</v>
      </c>
      <c r="D1171" s="202" t="s">
        <v>1702</v>
      </c>
      <c r="E1171" s="202" t="s">
        <v>1703</v>
      </c>
      <c r="F1171" s="202" t="s">
        <v>505</v>
      </c>
      <c r="G1171" s="253">
        <v>0.16200000000000001</v>
      </c>
      <c r="H1171" s="361" t="s">
        <v>1414</v>
      </c>
      <c r="I1171" s="359" t="s">
        <v>1407</v>
      </c>
      <c r="J1171" s="358">
        <v>0.84060000000000001</v>
      </c>
      <c r="K1171" s="361" t="s">
        <v>1113</v>
      </c>
      <c r="L1171" s="359" t="s">
        <v>1392</v>
      </c>
      <c r="M1171" s="368">
        <v>2010</v>
      </c>
      <c r="N1171" s="205">
        <v>42912</v>
      </c>
      <c r="O1171" s="203"/>
    </row>
    <row r="1172" spans="1:15" ht="27.75" hidden="1" customHeight="1" x14ac:dyDescent="0.25">
      <c r="A1172" s="203" t="s">
        <v>1701</v>
      </c>
      <c r="B1172" s="202" t="s">
        <v>708</v>
      </c>
      <c r="C1172" s="203" t="s">
        <v>1674</v>
      </c>
      <c r="D1172" s="202" t="s">
        <v>1677</v>
      </c>
      <c r="E1172" s="202" t="s">
        <v>1678</v>
      </c>
      <c r="F1172" s="202" t="s">
        <v>505</v>
      </c>
      <c r="G1172" s="253">
        <v>15.32</v>
      </c>
      <c r="H1172" s="361" t="s">
        <v>1400</v>
      </c>
      <c r="I1172" s="359" t="s">
        <v>1379</v>
      </c>
      <c r="J1172" s="358">
        <v>0.19</v>
      </c>
      <c r="K1172" s="361" t="s">
        <v>1391</v>
      </c>
      <c r="L1172" s="359" t="s">
        <v>1392</v>
      </c>
      <c r="M1172" s="368">
        <v>2010</v>
      </c>
      <c r="N1172" s="205">
        <v>42912</v>
      </c>
      <c r="O1172" s="203"/>
    </row>
    <row r="1173" spans="1:15" ht="27.75" hidden="1" customHeight="1" x14ac:dyDescent="0.25">
      <c r="A1173" s="203" t="s">
        <v>1701</v>
      </c>
      <c r="B1173" s="202" t="s">
        <v>708</v>
      </c>
      <c r="C1173" s="203" t="s">
        <v>1674</v>
      </c>
      <c r="D1173" s="202" t="s">
        <v>1677</v>
      </c>
      <c r="E1173" s="202" t="s">
        <v>1678</v>
      </c>
      <c r="F1173" s="202" t="s">
        <v>505</v>
      </c>
      <c r="G1173" s="253">
        <v>4.78</v>
      </c>
      <c r="H1173" s="361" t="s">
        <v>1400</v>
      </c>
      <c r="I1173" s="359" t="s">
        <v>1382</v>
      </c>
      <c r="J1173" s="358">
        <v>0</v>
      </c>
      <c r="K1173" s="361" t="s">
        <v>1391</v>
      </c>
      <c r="L1173" s="359" t="s">
        <v>1392</v>
      </c>
      <c r="M1173" s="368">
        <v>2010</v>
      </c>
      <c r="N1173" s="205">
        <v>42912</v>
      </c>
      <c r="O1173" s="203"/>
    </row>
    <row r="1174" spans="1:15" ht="27.75" hidden="1" customHeight="1" x14ac:dyDescent="0.25">
      <c r="A1174" s="203" t="s">
        <v>1701</v>
      </c>
      <c r="B1174" s="202" t="s">
        <v>708</v>
      </c>
      <c r="C1174" s="203" t="s">
        <v>1674</v>
      </c>
      <c r="D1174" s="202" t="s">
        <v>1677</v>
      </c>
      <c r="E1174" s="202" t="s">
        <v>1678</v>
      </c>
      <c r="F1174" s="202" t="s">
        <v>505</v>
      </c>
      <c r="G1174" s="253">
        <v>1.31</v>
      </c>
      <c r="H1174" s="361" t="s">
        <v>1400</v>
      </c>
      <c r="I1174" s="359" t="s">
        <v>1383</v>
      </c>
      <c r="J1174" s="358">
        <v>0.08</v>
      </c>
      <c r="K1174" s="361" t="s">
        <v>1391</v>
      </c>
      <c r="L1174" s="359" t="s">
        <v>1392</v>
      </c>
      <c r="M1174" s="368">
        <v>2010</v>
      </c>
      <c r="N1174" s="205">
        <v>42912</v>
      </c>
      <c r="O1174" s="203"/>
    </row>
    <row r="1175" spans="1:15" ht="27.75" hidden="1" customHeight="1" x14ac:dyDescent="0.25">
      <c r="A1175" s="203" t="s">
        <v>1701</v>
      </c>
      <c r="B1175" s="202" t="s">
        <v>708</v>
      </c>
      <c r="C1175" s="203" t="s">
        <v>1674</v>
      </c>
      <c r="D1175" s="202" t="s">
        <v>1677</v>
      </c>
      <c r="E1175" s="202" t="s">
        <v>1678</v>
      </c>
      <c r="F1175" s="202" t="s">
        <v>505</v>
      </c>
      <c r="G1175" s="253">
        <v>0.51</v>
      </c>
      <c r="H1175" s="361" t="s">
        <v>1400</v>
      </c>
      <c r="I1175" s="359" t="s">
        <v>1384</v>
      </c>
      <c r="J1175" s="358">
        <v>0.25</v>
      </c>
      <c r="K1175" s="361" t="s">
        <v>1391</v>
      </c>
      <c r="L1175" s="359" t="s">
        <v>1392</v>
      </c>
      <c r="M1175" s="368">
        <v>2010</v>
      </c>
      <c r="N1175" s="205">
        <v>42912</v>
      </c>
      <c r="O1175" s="203"/>
    </row>
    <row r="1176" spans="1:15" ht="27.75" hidden="1" customHeight="1" x14ac:dyDescent="0.25">
      <c r="A1176" s="203" t="s">
        <v>1701</v>
      </c>
      <c r="B1176" s="202" t="s">
        <v>708</v>
      </c>
      <c r="C1176" s="203" t="s">
        <v>1674</v>
      </c>
      <c r="D1176" s="202" t="s">
        <v>1677</v>
      </c>
      <c r="E1176" s="202" t="s">
        <v>1678</v>
      </c>
      <c r="F1176" s="202" t="s">
        <v>505</v>
      </c>
      <c r="G1176" s="253">
        <v>0.23</v>
      </c>
      <c r="H1176" s="361" t="s">
        <v>1400</v>
      </c>
      <c r="I1176" s="359" t="s">
        <v>1385</v>
      </c>
      <c r="J1176" s="358">
        <v>0</v>
      </c>
      <c r="K1176" s="361" t="s">
        <v>1391</v>
      </c>
      <c r="L1176" s="359" t="s">
        <v>1392</v>
      </c>
      <c r="M1176" s="368">
        <v>2010</v>
      </c>
      <c r="N1176" s="205">
        <v>42912</v>
      </c>
      <c r="O1176" s="203"/>
    </row>
    <row r="1177" spans="1:15" ht="27.75" hidden="1" customHeight="1" x14ac:dyDescent="0.25">
      <c r="A1177" s="203" t="s">
        <v>1701</v>
      </c>
      <c r="B1177" s="202" t="s">
        <v>708</v>
      </c>
      <c r="C1177" s="203" t="s">
        <v>1674</v>
      </c>
      <c r="D1177" s="202" t="s">
        <v>1677</v>
      </c>
      <c r="E1177" s="202" t="s">
        <v>1678</v>
      </c>
      <c r="F1177" s="202" t="s">
        <v>505</v>
      </c>
      <c r="G1177" s="253">
        <v>8.76</v>
      </c>
      <c r="H1177" s="361" t="s">
        <v>1414</v>
      </c>
      <c r="I1177" s="359" t="s">
        <v>1379</v>
      </c>
      <c r="J1177" s="358">
        <v>0.77</v>
      </c>
      <c r="K1177" s="361" t="s">
        <v>1113</v>
      </c>
      <c r="L1177" s="359" t="s">
        <v>1392</v>
      </c>
      <c r="M1177" s="368">
        <v>2010</v>
      </c>
      <c r="N1177" s="205">
        <v>42912</v>
      </c>
      <c r="O1177" s="203"/>
    </row>
    <row r="1178" spans="1:15" ht="27.75" hidden="1" customHeight="1" x14ac:dyDescent="0.25">
      <c r="A1178" s="203" t="s">
        <v>1701</v>
      </c>
      <c r="B1178" s="202" t="s">
        <v>708</v>
      </c>
      <c r="C1178" s="203" t="s">
        <v>1674</v>
      </c>
      <c r="D1178" s="202" t="s">
        <v>1677</v>
      </c>
      <c r="E1178" s="202" t="s">
        <v>1678</v>
      </c>
      <c r="F1178" s="202" t="s">
        <v>505</v>
      </c>
      <c r="G1178" s="253">
        <v>3.37</v>
      </c>
      <c r="H1178" s="361" t="s">
        <v>1414</v>
      </c>
      <c r="I1178" s="359" t="s">
        <v>1382</v>
      </c>
      <c r="J1178" s="358">
        <v>0.71</v>
      </c>
      <c r="K1178" s="361" t="s">
        <v>1113</v>
      </c>
      <c r="L1178" s="359" t="s">
        <v>1392</v>
      </c>
      <c r="M1178" s="368">
        <v>2010</v>
      </c>
      <c r="N1178" s="205">
        <v>42912</v>
      </c>
      <c r="O1178" s="203"/>
    </row>
    <row r="1179" spans="1:15" ht="27.75" hidden="1" customHeight="1" x14ac:dyDescent="0.25">
      <c r="A1179" s="203" t="s">
        <v>1701</v>
      </c>
      <c r="B1179" s="202" t="s">
        <v>708</v>
      </c>
      <c r="C1179" s="203" t="s">
        <v>1674</v>
      </c>
      <c r="D1179" s="202" t="s">
        <v>1677</v>
      </c>
      <c r="E1179" s="202" t="s">
        <v>1678</v>
      </c>
      <c r="F1179" s="202" t="s">
        <v>505</v>
      </c>
      <c r="G1179" s="253">
        <v>1.56</v>
      </c>
      <c r="H1179" s="361" t="s">
        <v>1414</v>
      </c>
      <c r="I1179" s="359" t="s">
        <v>1383</v>
      </c>
      <c r="J1179" s="358">
        <v>0.67</v>
      </c>
      <c r="K1179" s="361" t="s">
        <v>1113</v>
      </c>
      <c r="L1179" s="359" t="s">
        <v>1392</v>
      </c>
      <c r="M1179" s="368">
        <v>2010</v>
      </c>
      <c r="N1179" s="205">
        <v>42912</v>
      </c>
      <c r="O1179" s="203"/>
    </row>
    <row r="1180" spans="1:15" ht="27.75" hidden="1" customHeight="1" x14ac:dyDescent="0.25">
      <c r="A1180" s="203" t="s">
        <v>1701</v>
      </c>
      <c r="B1180" s="202" t="s">
        <v>708</v>
      </c>
      <c r="C1180" s="203" t="s">
        <v>1674</v>
      </c>
      <c r="D1180" s="202" t="s">
        <v>1677</v>
      </c>
      <c r="E1180" s="202" t="s">
        <v>1678</v>
      </c>
      <c r="F1180" s="202" t="s">
        <v>505</v>
      </c>
      <c r="G1180" s="253">
        <v>0.85</v>
      </c>
      <c r="H1180" s="361" t="s">
        <v>1414</v>
      </c>
      <c r="I1180" s="359" t="s">
        <v>1384</v>
      </c>
      <c r="J1180" s="358">
        <v>0.64</v>
      </c>
      <c r="K1180" s="361" t="s">
        <v>1113</v>
      </c>
      <c r="L1180" s="359" t="s">
        <v>1392</v>
      </c>
      <c r="M1180" s="368">
        <v>2010</v>
      </c>
      <c r="N1180" s="205">
        <v>42912</v>
      </c>
      <c r="O1180" s="203"/>
    </row>
    <row r="1181" spans="1:15" ht="27.75" hidden="1" customHeight="1" x14ac:dyDescent="0.25">
      <c r="A1181" s="203" t="s">
        <v>1701</v>
      </c>
      <c r="B1181" s="202" t="s">
        <v>708</v>
      </c>
      <c r="C1181" s="203" t="s">
        <v>1674</v>
      </c>
      <c r="D1181" s="202" t="s">
        <v>1677</v>
      </c>
      <c r="E1181" s="202" t="s">
        <v>1678</v>
      </c>
      <c r="F1181" s="202" t="s">
        <v>505</v>
      </c>
      <c r="G1181" s="253">
        <v>0.56000000000000005</v>
      </c>
      <c r="H1181" s="361" t="s">
        <v>1414</v>
      </c>
      <c r="I1181" s="359" t="s">
        <v>1385</v>
      </c>
      <c r="J1181" s="358">
        <v>0.53</v>
      </c>
      <c r="K1181" s="361" t="s">
        <v>1113</v>
      </c>
      <c r="L1181" s="359" t="s">
        <v>1392</v>
      </c>
      <c r="M1181" s="368">
        <v>2010</v>
      </c>
      <c r="N1181" s="205">
        <v>42912</v>
      </c>
      <c r="O1181" s="203"/>
    </row>
    <row r="1182" spans="1:15" ht="27.75" hidden="1" customHeight="1" x14ac:dyDescent="0.25">
      <c r="A1182" s="203" t="s">
        <v>1701</v>
      </c>
      <c r="B1182" s="202" t="s">
        <v>708</v>
      </c>
      <c r="C1182" s="203" t="s">
        <v>1674</v>
      </c>
      <c r="D1182" s="202" t="s">
        <v>1677</v>
      </c>
      <c r="E1182" s="202" t="s">
        <v>1678</v>
      </c>
      <c r="F1182" s="202" t="s">
        <v>505</v>
      </c>
      <c r="G1182" s="253">
        <v>1600.87</v>
      </c>
      <c r="H1182" s="361" t="s">
        <v>1414</v>
      </c>
      <c r="I1182" s="359" t="s">
        <v>1379</v>
      </c>
      <c r="J1182" s="358">
        <v>0.48499999999999999</v>
      </c>
      <c r="K1182" s="361" t="s">
        <v>22</v>
      </c>
      <c r="L1182" s="359" t="s">
        <v>1392</v>
      </c>
      <c r="M1182" s="368">
        <v>2010</v>
      </c>
      <c r="N1182" s="205">
        <v>42912</v>
      </c>
      <c r="O1182" s="203"/>
    </row>
    <row r="1183" spans="1:15" ht="27.75" hidden="1" customHeight="1" x14ac:dyDescent="0.25">
      <c r="A1183" s="203" t="s">
        <v>1701</v>
      </c>
      <c r="B1183" s="202" t="s">
        <v>708</v>
      </c>
      <c r="C1183" s="203" t="s">
        <v>1674</v>
      </c>
      <c r="D1183" s="202" t="s">
        <v>1677</v>
      </c>
      <c r="E1183" s="202" t="s">
        <v>1678</v>
      </c>
      <c r="F1183" s="202" t="s">
        <v>505</v>
      </c>
      <c r="G1183" s="253">
        <v>712.58</v>
      </c>
      <c r="H1183" s="361" t="s">
        <v>1414</v>
      </c>
      <c r="I1183" s="359" t="s">
        <v>1382</v>
      </c>
      <c r="J1183" s="358">
        <v>0.63600000000000001</v>
      </c>
      <c r="K1183" s="361" t="s">
        <v>22</v>
      </c>
      <c r="L1183" s="359" t="s">
        <v>1392</v>
      </c>
      <c r="M1183" s="368">
        <v>2010</v>
      </c>
      <c r="N1183" s="205">
        <v>42912</v>
      </c>
      <c r="O1183" s="203"/>
    </row>
    <row r="1184" spans="1:15" ht="27.75" hidden="1" customHeight="1" x14ac:dyDescent="0.25">
      <c r="A1184" s="203" t="s">
        <v>1701</v>
      </c>
      <c r="B1184" s="202" t="s">
        <v>708</v>
      </c>
      <c r="C1184" s="203" t="s">
        <v>1674</v>
      </c>
      <c r="D1184" s="202" t="s">
        <v>1677</v>
      </c>
      <c r="E1184" s="202" t="s">
        <v>1678</v>
      </c>
      <c r="F1184" s="202" t="s">
        <v>505</v>
      </c>
      <c r="G1184" s="253">
        <v>291.45999999999998</v>
      </c>
      <c r="H1184" s="361" t="s">
        <v>1414</v>
      </c>
      <c r="I1184" s="359" t="s">
        <v>1383</v>
      </c>
      <c r="J1184" s="358">
        <v>0.58899999999999997</v>
      </c>
      <c r="K1184" s="361" t="s">
        <v>22</v>
      </c>
      <c r="L1184" s="359" t="s">
        <v>1392</v>
      </c>
      <c r="M1184" s="368">
        <v>2010</v>
      </c>
      <c r="N1184" s="205">
        <v>42912</v>
      </c>
      <c r="O1184" s="203"/>
    </row>
    <row r="1185" spans="1:15" ht="27.75" hidden="1" customHeight="1" x14ac:dyDescent="0.25">
      <c r="A1185" s="203" t="s">
        <v>1701</v>
      </c>
      <c r="B1185" s="202" t="s">
        <v>708</v>
      </c>
      <c r="C1185" s="203" t="s">
        <v>1674</v>
      </c>
      <c r="D1185" s="202" t="s">
        <v>1677</v>
      </c>
      <c r="E1185" s="202" t="s">
        <v>1678</v>
      </c>
      <c r="F1185" s="202" t="s">
        <v>505</v>
      </c>
      <c r="G1185" s="253">
        <v>232.17</v>
      </c>
      <c r="H1185" s="361" t="s">
        <v>1414</v>
      </c>
      <c r="I1185" s="359" t="s">
        <v>1384</v>
      </c>
      <c r="J1185" s="358">
        <v>0.64400000000000002</v>
      </c>
      <c r="K1185" s="361" t="s">
        <v>22</v>
      </c>
      <c r="L1185" s="359" t="s">
        <v>1392</v>
      </c>
      <c r="M1185" s="368">
        <v>2010</v>
      </c>
      <c r="N1185" s="205">
        <v>42912</v>
      </c>
      <c r="O1185" s="203"/>
    </row>
    <row r="1186" spans="1:15" ht="27.75" hidden="1" customHeight="1" x14ac:dyDescent="0.25">
      <c r="A1186" s="203" t="s">
        <v>1701</v>
      </c>
      <c r="B1186" s="202" t="s">
        <v>708</v>
      </c>
      <c r="C1186" s="203" t="s">
        <v>1674</v>
      </c>
      <c r="D1186" s="202" t="s">
        <v>1677</v>
      </c>
      <c r="E1186" s="202" t="s">
        <v>1678</v>
      </c>
      <c r="F1186" s="202" t="s">
        <v>505</v>
      </c>
      <c r="G1186" s="253">
        <v>171.55</v>
      </c>
      <c r="H1186" s="361" t="s">
        <v>1414</v>
      </c>
      <c r="I1186" s="359" t="s">
        <v>1385</v>
      </c>
      <c r="J1186" s="358">
        <v>0.48</v>
      </c>
      <c r="K1186" s="361" t="s">
        <v>22</v>
      </c>
      <c r="L1186" s="359" t="s">
        <v>1392</v>
      </c>
      <c r="M1186" s="368">
        <v>2010</v>
      </c>
      <c r="N1186" s="205">
        <v>42912</v>
      </c>
      <c r="O1186" s="203"/>
    </row>
    <row r="1187" spans="1:15" ht="27.75" hidden="1" customHeight="1" x14ac:dyDescent="0.25">
      <c r="A1187" s="203" t="s">
        <v>1701</v>
      </c>
      <c r="B1187" s="202" t="s">
        <v>708</v>
      </c>
      <c r="C1187" s="203" t="s">
        <v>1674</v>
      </c>
      <c r="D1187" s="202" t="s">
        <v>1704</v>
      </c>
      <c r="E1187" s="202" t="s">
        <v>1705</v>
      </c>
      <c r="F1187" s="202" t="s">
        <v>505</v>
      </c>
      <c r="G1187" s="253">
        <v>43.33</v>
      </c>
      <c r="H1187" s="361" t="s">
        <v>1400</v>
      </c>
      <c r="I1187" s="359" t="s">
        <v>1379</v>
      </c>
      <c r="J1187" s="358">
        <v>0.66</v>
      </c>
      <c r="K1187" s="361" t="s">
        <v>1391</v>
      </c>
      <c r="L1187" s="359" t="s">
        <v>1392</v>
      </c>
      <c r="M1187" s="368">
        <v>2010</v>
      </c>
      <c r="N1187" s="205">
        <v>42912</v>
      </c>
      <c r="O1187" s="203"/>
    </row>
    <row r="1188" spans="1:15" ht="27.75" hidden="1" customHeight="1" x14ac:dyDescent="0.25">
      <c r="A1188" s="203" t="s">
        <v>1701</v>
      </c>
      <c r="B1188" s="202" t="s">
        <v>708</v>
      </c>
      <c r="C1188" s="203" t="s">
        <v>1674</v>
      </c>
      <c r="D1188" s="202" t="s">
        <v>1704</v>
      </c>
      <c r="E1188" s="202" t="s">
        <v>1705</v>
      </c>
      <c r="F1188" s="202" t="s">
        <v>505</v>
      </c>
      <c r="G1188" s="253">
        <v>12.5</v>
      </c>
      <c r="H1188" s="361" t="s">
        <v>1400</v>
      </c>
      <c r="I1188" s="359" t="s">
        <v>1382</v>
      </c>
      <c r="J1188" s="358">
        <v>0.4</v>
      </c>
      <c r="K1188" s="361" t="s">
        <v>1391</v>
      </c>
      <c r="L1188" s="359" t="s">
        <v>1392</v>
      </c>
      <c r="M1188" s="368">
        <v>2010</v>
      </c>
      <c r="N1188" s="205">
        <v>42912</v>
      </c>
      <c r="O1188" s="203"/>
    </row>
    <row r="1189" spans="1:15" ht="27.75" hidden="1" customHeight="1" x14ac:dyDescent="0.25">
      <c r="A1189" s="203" t="s">
        <v>1701</v>
      </c>
      <c r="B1189" s="202" t="s">
        <v>708</v>
      </c>
      <c r="C1189" s="203" t="s">
        <v>1674</v>
      </c>
      <c r="D1189" s="202" t="s">
        <v>1704</v>
      </c>
      <c r="E1189" s="202" t="s">
        <v>1705</v>
      </c>
      <c r="F1189" s="202" t="s">
        <v>505</v>
      </c>
      <c r="G1189" s="253">
        <v>3.31</v>
      </c>
      <c r="H1189" s="361" t="s">
        <v>1400</v>
      </c>
      <c r="I1189" s="359" t="s">
        <v>1383</v>
      </c>
      <c r="J1189" s="358">
        <v>0.59</v>
      </c>
      <c r="K1189" s="361" t="s">
        <v>1391</v>
      </c>
      <c r="L1189" s="359" t="s">
        <v>1392</v>
      </c>
      <c r="M1189" s="368">
        <v>2010</v>
      </c>
      <c r="N1189" s="205">
        <v>42912</v>
      </c>
      <c r="O1189" s="203"/>
    </row>
    <row r="1190" spans="1:15" ht="27.75" hidden="1" customHeight="1" x14ac:dyDescent="0.25">
      <c r="A1190" s="203" t="s">
        <v>1701</v>
      </c>
      <c r="B1190" s="202" t="s">
        <v>708</v>
      </c>
      <c r="C1190" s="203" t="s">
        <v>1674</v>
      </c>
      <c r="D1190" s="202" t="s">
        <v>1704</v>
      </c>
      <c r="E1190" s="202" t="s">
        <v>1705</v>
      </c>
      <c r="F1190" s="202" t="s">
        <v>505</v>
      </c>
      <c r="G1190" s="253">
        <v>0.46</v>
      </c>
      <c r="H1190" s="361" t="s">
        <v>1400</v>
      </c>
      <c r="I1190" s="359" t="s">
        <v>1384</v>
      </c>
      <c r="J1190" s="358">
        <v>0.75</v>
      </c>
      <c r="K1190" s="361" t="s">
        <v>1391</v>
      </c>
      <c r="L1190" s="359" t="s">
        <v>1392</v>
      </c>
      <c r="M1190" s="368">
        <v>2010</v>
      </c>
      <c r="N1190" s="205">
        <v>42912</v>
      </c>
      <c r="O1190" s="203"/>
    </row>
    <row r="1191" spans="1:15" ht="27.75" hidden="1" customHeight="1" x14ac:dyDescent="0.25">
      <c r="A1191" s="203" t="s">
        <v>1701</v>
      </c>
      <c r="B1191" s="202" t="s">
        <v>708</v>
      </c>
      <c r="C1191" s="203" t="s">
        <v>1674</v>
      </c>
      <c r="D1191" s="202" t="s">
        <v>1704</v>
      </c>
      <c r="E1191" s="202" t="s">
        <v>1705</v>
      </c>
      <c r="F1191" s="202" t="s">
        <v>505</v>
      </c>
      <c r="G1191" s="253" t="s">
        <v>515</v>
      </c>
      <c r="H1191" s="361" t="s">
        <v>1400</v>
      </c>
      <c r="I1191" s="359" t="s">
        <v>1385</v>
      </c>
      <c r="J1191" s="358">
        <v>0.98</v>
      </c>
      <c r="K1191" s="361" t="s">
        <v>1391</v>
      </c>
      <c r="L1191" s="359" t="s">
        <v>1392</v>
      </c>
      <c r="M1191" s="368">
        <v>2010</v>
      </c>
      <c r="N1191" s="205">
        <v>42912</v>
      </c>
      <c r="O1191" s="203"/>
    </row>
    <row r="1192" spans="1:15" ht="27.75" hidden="1" customHeight="1" x14ac:dyDescent="0.25">
      <c r="A1192" s="203" t="s">
        <v>1701</v>
      </c>
      <c r="B1192" s="202" t="s">
        <v>708</v>
      </c>
      <c r="C1192" s="203" t="s">
        <v>1674</v>
      </c>
      <c r="D1192" s="202" t="s">
        <v>1704</v>
      </c>
      <c r="E1192" s="202" t="s">
        <v>1705</v>
      </c>
      <c r="F1192" s="202" t="s">
        <v>505</v>
      </c>
      <c r="G1192" s="253">
        <v>11.79</v>
      </c>
      <c r="H1192" s="361" t="s">
        <v>1414</v>
      </c>
      <c r="I1192" s="359" t="s">
        <v>1379</v>
      </c>
      <c r="J1192" s="358">
        <v>0.79</v>
      </c>
      <c r="K1192" s="361" t="s">
        <v>1113</v>
      </c>
      <c r="L1192" s="359" t="s">
        <v>1392</v>
      </c>
      <c r="M1192" s="368">
        <v>2010</v>
      </c>
      <c r="N1192" s="205">
        <v>42912</v>
      </c>
      <c r="O1192" s="203"/>
    </row>
    <row r="1193" spans="1:15" ht="27.75" hidden="1" customHeight="1" x14ac:dyDescent="0.25">
      <c r="A1193" s="203" t="s">
        <v>1701</v>
      </c>
      <c r="B1193" s="202" t="s">
        <v>708</v>
      </c>
      <c r="C1193" s="203" t="s">
        <v>1674</v>
      </c>
      <c r="D1193" s="202" t="s">
        <v>1704</v>
      </c>
      <c r="E1193" s="202" t="s">
        <v>1705</v>
      </c>
      <c r="F1193" s="202" t="s">
        <v>505</v>
      </c>
      <c r="G1193" s="253">
        <v>3.37</v>
      </c>
      <c r="H1193" s="361" t="s">
        <v>1414</v>
      </c>
      <c r="I1193" s="359" t="s">
        <v>1382</v>
      </c>
      <c r="J1193" s="358">
        <v>0.76</v>
      </c>
      <c r="K1193" s="361" t="s">
        <v>1113</v>
      </c>
      <c r="L1193" s="359" t="s">
        <v>1392</v>
      </c>
      <c r="M1193" s="368">
        <v>2010</v>
      </c>
      <c r="N1193" s="205">
        <v>42912</v>
      </c>
      <c r="O1193" s="203"/>
    </row>
    <row r="1194" spans="1:15" ht="27.75" hidden="1" customHeight="1" x14ac:dyDescent="0.25">
      <c r="A1194" s="203" t="s">
        <v>1701</v>
      </c>
      <c r="B1194" s="202" t="s">
        <v>708</v>
      </c>
      <c r="C1194" s="203" t="s">
        <v>1674</v>
      </c>
      <c r="D1194" s="202" t="s">
        <v>1704</v>
      </c>
      <c r="E1194" s="202" t="s">
        <v>1705</v>
      </c>
      <c r="F1194" s="202" t="s">
        <v>505</v>
      </c>
      <c r="G1194" s="253">
        <v>0.87</v>
      </c>
      <c r="H1194" s="361" t="s">
        <v>1414</v>
      </c>
      <c r="I1194" s="359" t="s">
        <v>1383</v>
      </c>
      <c r="J1194" s="358">
        <v>0.75</v>
      </c>
      <c r="K1194" s="361" t="s">
        <v>1113</v>
      </c>
      <c r="L1194" s="359" t="s">
        <v>1392</v>
      </c>
      <c r="M1194" s="368">
        <v>2010</v>
      </c>
      <c r="N1194" s="205">
        <v>42912</v>
      </c>
      <c r="O1194" s="203"/>
    </row>
    <row r="1195" spans="1:15" ht="27.75" hidden="1" customHeight="1" x14ac:dyDescent="0.25">
      <c r="A1195" s="203" t="s">
        <v>1701</v>
      </c>
      <c r="B1195" s="202" t="s">
        <v>708</v>
      </c>
      <c r="C1195" s="203" t="s">
        <v>1674</v>
      </c>
      <c r="D1195" s="202" t="s">
        <v>1704</v>
      </c>
      <c r="E1195" s="202" t="s">
        <v>1705</v>
      </c>
      <c r="F1195" s="202" t="s">
        <v>505</v>
      </c>
      <c r="G1195" s="253">
        <v>0.09</v>
      </c>
      <c r="H1195" s="361" t="s">
        <v>1414</v>
      </c>
      <c r="I1195" s="359" t="s">
        <v>1384</v>
      </c>
      <c r="J1195" s="358">
        <v>0.81</v>
      </c>
      <c r="K1195" s="361" t="s">
        <v>1113</v>
      </c>
      <c r="L1195" s="359" t="s">
        <v>1392</v>
      </c>
      <c r="M1195" s="368">
        <v>2010</v>
      </c>
      <c r="N1195" s="205">
        <v>42912</v>
      </c>
      <c r="O1195" s="203"/>
    </row>
    <row r="1196" spans="1:15" ht="27.75" hidden="1" customHeight="1" x14ac:dyDescent="0.25">
      <c r="A1196" s="203" t="s">
        <v>1701</v>
      </c>
      <c r="B1196" s="202" t="s">
        <v>708</v>
      </c>
      <c r="C1196" s="203" t="s">
        <v>1674</v>
      </c>
      <c r="D1196" s="202" t="s">
        <v>1704</v>
      </c>
      <c r="E1196" s="202" t="s">
        <v>1705</v>
      </c>
      <c r="F1196" s="202" t="s">
        <v>505</v>
      </c>
      <c r="G1196" s="253" t="s">
        <v>515</v>
      </c>
      <c r="H1196" s="361" t="s">
        <v>1414</v>
      </c>
      <c r="I1196" s="359" t="s">
        <v>1385</v>
      </c>
      <c r="J1196" s="358">
        <v>0.93</v>
      </c>
      <c r="K1196" s="361" t="s">
        <v>1113</v>
      </c>
      <c r="L1196" s="359" t="s">
        <v>1392</v>
      </c>
      <c r="M1196" s="368">
        <v>2010</v>
      </c>
      <c r="N1196" s="205">
        <v>42912</v>
      </c>
      <c r="O1196" s="203"/>
    </row>
    <row r="1197" spans="1:15" ht="27.75" hidden="1" customHeight="1" x14ac:dyDescent="0.25">
      <c r="A1197" s="203" t="s">
        <v>1701</v>
      </c>
      <c r="B1197" s="202" t="s">
        <v>708</v>
      </c>
      <c r="C1197" s="203" t="s">
        <v>1674</v>
      </c>
      <c r="D1197" s="202" t="s">
        <v>1706</v>
      </c>
      <c r="E1197" s="202" t="s">
        <v>1707</v>
      </c>
      <c r="F1197" s="202" t="s">
        <v>505</v>
      </c>
      <c r="G1197" s="253">
        <v>72.430000000000007</v>
      </c>
      <c r="H1197" s="361" t="s">
        <v>1400</v>
      </c>
      <c r="I1197" s="359" t="s">
        <v>1379</v>
      </c>
      <c r="J1197" s="358">
        <v>0.37</v>
      </c>
      <c r="K1197" s="361" t="s">
        <v>1391</v>
      </c>
      <c r="L1197" s="359" t="s">
        <v>1392</v>
      </c>
      <c r="M1197" s="368">
        <v>2010</v>
      </c>
      <c r="N1197" s="205">
        <v>42912</v>
      </c>
      <c r="O1197" s="203"/>
    </row>
    <row r="1198" spans="1:15" ht="27.75" hidden="1" customHeight="1" x14ac:dyDescent="0.25">
      <c r="A1198" s="203" t="s">
        <v>1701</v>
      </c>
      <c r="B1198" s="202" t="s">
        <v>708</v>
      </c>
      <c r="C1198" s="203" t="s">
        <v>1674</v>
      </c>
      <c r="D1198" s="202" t="s">
        <v>1706</v>
      </c>
      <c r="E1198" s="202" t="s">
        <v>1707</v>
      </c>
      <c r="F1198" s="202" t="s">
        <v>505</v>
      </c>
      <c r="G1198" s="253">
        <v>24.76</v>
      </c>
      <c r="H1198" s="361" t="s">
        <v>1400</v>
      </c>
      <c r="I1198" s="359" t="s">
        <v>1382</v>
      </c>
      <c r="J1198" s="358">
        <v>0.17</v>
      </c>
      <c r="K1198" s="361" t="s">
        <v>1391</v>
      </c>
      <c r="L1198" s="359" t="s">
        <v>1392</v>
      </c>
      <c r="M1198" s="368">
        <v>2010</v>
      </c>
      <c r="N1198" s="205">
        <v>42912</v>
      </c>
      <c r="O1198" s="203"/>
    </row>
    <row r="1199" spans="1:15" ht="27.75" hidden="1" customHeight="1" x14ac:dyDescent="0.25">
      <c r="A1199" s="203" t="s">
        <v>1701</v>
      </c>
      <c r="B1199" s="202" t="s">
        <v>708</v>
      </c>
      <c r="C1199" s="203" t="s">
        <v>1674</v>
      </c>
      <c r="D1199" s="202" t="s">
        <v>1706</v>
      </c>
      <c r="E1199" s="202" t="s">
        <v>1707</v>
      </c>
      <c r="F1199" s="202" t="s">
        <v>505</v>
      </c>
      <c r="G1199" s="253">
        <v>9.1300000000000008</v>
      </c>
      <c r="H1199" s="361" t="s">
        <v>1400</v>
      </c>
      <c r="I1199" s="359" t="s">
        <v>1383</v>
      </c>
      <c r="J1199" s="358">
        <v>0.1</v>
      </c>
      <c r="K1199" s="361" t="s">
        <v>1391</v>
      </c>
      <c r="L1199" s="359" t="s">
        <v>1392</v>
      </c>
      <c r="M1199" s="368">
        <v>2010</v>
      </c>
      <c r="N1199" s="205">
        <v>42912</v>
      </c>
      <c r="O1199" s="203"/>
    </row>
    <row r="1200" spans="1:15" ht="27.75" hidden="1" customHeight="1" x14ac:dyDescent="0.25">
      <c r="A1200" s="203" t="s">
        <v>1701</v>
      </c>
      <c r="B1200" s="202" t="s">
        <v>708</v>
      </c>
      <c r="C1200" s="203" t="s">
        <v>1674</v>
      </c>
      <c r="D1200" s="202" t="s">
        <v>1706</v>
      </c>
      <c r="E1200" s="202" t="s">
        <v>1707</v>
      </c>
      <c r="F1200" s="202" t="s">
        <v>505</v>
      </c>
      <c r="G1200" s="253">
        <v>3.09</v>
      </c>
      <c r="H1200" s="361" t="s">
        <v>1400</v>
      </c>
      <c r="I1200" s="359" t="s">
        <v>1384</v>
      </c>
      <c r="J1200" s="358">
        <v>0.36</v>
      </c>
      <c r="K1200" s="361" t="s">
        <v>1391</v>
      </c>
      <c r="L1200" s="359" t="s">
        <v>1392</v>
      </c>
      <c r="M1200" s="368">
        <v>2010</v>
      </c>
      <c r="N1200" s="205">
        <v>42912</v>
      </c>
      <c r="O1200" s="203"/>
    </row>
    <row r="1201" spans="1:15" ht="27.75" hidden="1" customHeight="1" x14ac:dyDescent="0.25">
      <c r="A1201" s="203" t="s">
        <v>1701</v>
      </c>
      <c r="B1201" s="202" t="s">
        <v>708</v>
      </c>
      <c r="C1201" s="203" t="s">
        <v>1674</v>
      </c>
      <c r="D1201" s="202" t="s">
        <v>1706</v>
      </c>
      <c r="E1201" s="202" t="s">
        <v>1707</v>
      </c>
      <c r="F1201" s="202" t="s">
        <v>505</v>
      </c>
      <c r="G1201" s="253">
        <v>2.08</v>
      </c>
      <c r="H1201" s="361" t="s">
        <v>1400</v>
      </c>
      <c r="I1201" s="359" t="s">
        <v>1385</v>
      </c>
      <c r="J1201" s="358">
        <v>0</v>
      </c>
      <c r="K1201" s="361" t="s">
        <v>1391</v>
      </c>
      <c r="L1201" s="359" t="s">
        <v>1392</v>
      </c>
      <c r="M1201" s="368">
        <v>2010</v>
      </c>
      <c r="N1201" s="205">
        <v>42912</v>
      </c>
      <c r="O1201" s="203"/>
    </row>
    <row r="1202" spans="1:15" ht="27.75" hidden="1" customHeight="1" x14ac:dyDescent="0.25">
      <c r="A1202" s="203" t="s">
        <v>1701</v>
      </c>
      <c r="B1202" s="202" t="s">
        <v>708</v>
      </c>
      <c r="C1202" s="203" t="s">
        <v>1674</v>
      </c>
      <c r="D1202" s="202" t="s">
        <v>1706</v>
      </c>
      <c r="E1202" s="202" t="s">
        <v>1707</v>
      </c>
      <c r="F1202" s="202" t="s">
        <v>505</v>
      </c>
      <c r="G1202" s="253">
        <v>9.92</v>
      </c>
      <c r="H1202" s="361" t="s">
        <v>1414</v>
      </c>
      <c r="I1202" s="359" t="s">
        <v>1379</v>
      </c>
      <c r="J1202" s="358">
        <v>0.61</v>
      </c>
      <c r="K1202" s="361" t="s">
        <v>1113</v>
      </c>
      <c r="L1202" s="359" t="s">
        <v>1392</v>
      </c>
      <c r="M1202" s="368">
        <v>2010</v>
      </c>
      <c r="N1202" s="205">
        <v>42912</v>
      </c>
      <c r="O1202" s="203"/>
    </row>
    <row r="1203" spans="1:15" ht="27.75" hidden="1" customHeight="1" x14ac:dyDescent="0.25">
      <c r="A1203" s="203" t="s">
        <v>1701</v>
      </c>
      <c r="B1203" s="202" t="s">
        <v>708</v>
      </c>
      <c r="C1203" s="203" t="s">
        <v>1674</v>
      </c>
      <c r="D1203" s="202" t="s">
        <v>1706</v>
      </c>
      <c r="E1203" s="202" t="s">
        <v>1707</v>
      </c>
      <c r="F1203" s="202" t="s">
        <v>505</v>
      </c>
      <c r="G1203" s="253">
        <v>3.35</v>
      </c>
      <c r="H1203" s="361" t="s">
        <v>1414</v>
      </c>
      <c r="I1203" s="359" t="s">
        <v>1382</v>
      </c>
      <c r="J1203" s="358">
        <v>0.77</v>
      </c>
      <c r="K1203" s="361" t="s">
        <v>1113</v>
      </c>
      <c r="L1203" s="359" t="s">
        <v>1392</v>
      </c>
      <c r="M1203" s="368">
        <v>2010</v>
      </c>
      <c r="N1203" s="205">
        <v>42912</v>
      </c>
      <c r="O1203" s="203"/>
    </row>
    <row r="1204" spans="1:15" ht="27.75" hidden="1" customHeight="1" x14ac:dyDescent="0.25">
      <c r="A1204" s="203" t="s">
        <v>1701</v>
      </c>
      <c r="B1204" s="202" t="s">
        <v>708</v>
      </c>
      <c r="C1204" s="203" t="s">
        <v>1674</v>
      </c>
      <c r="D1204" s="202" t="s">
        <v>1706</v>
      </c>
      <c r="E1204" s="202" t="s">
        <v>1707</v>
      </c>
      <c r="F1204" s="202" t="s">
        <v>505</v>
      </c>
      <c r="G1204" s="253">
        <v>1.2</v>
      </c>
      <c r="H1204" s="361" t="s">
        <v>1414</v>
      </c>
      <c r="I1204" s="359" t="s">
        <v>1383</v>
      </c>
      <c r="J1204" s="358">
        <v>0.81</v>
      </c>
      <c r="K1204" s="361" t="s">
        <v>1113</v>
      </c>
      <c r="L1204" s="359" t="s">
        <v>1392</v>
      </c>
      <c r="M1204" s="368">
        <v>2010</v>
      </c>
      <c r="N1204" s="205">
        <v>42912</v>
      </c>
      <c r="O1204" s="203"/>
    </row>
    <row r="1205" spans="1:15" ht="27.75" hidden="1" customHeight="1" x14ac:dyDescent="0.25">
      <c r="A1205" s="203" t="s">
        <v>1701</v>
      </c>
      <c r="B1205" s="202" t="s">
        <v>708</v>
      </c>
      <c r="C1205" s="203" t="s">
        <v>1674</v>
      </c>
      <c r="D1205" s="202" t="s">
        <v>1706</v>
      </c>
      <c r="E1205" s="202" t="s">
        <v>1707</v>
      </c>
      <c r="F1205" s="202" t="s">
        <v>505</v>
      </c>
      <c r="G1205" s="253">
        <v>0.36</v>
      </c>
      <c r="H1205" s="361" t="s">
        <v>1414</v>
      </c>
      <c r="I1205" s="359" t="s">
        <v>1384</v>
      </c>
      <c r="J1205" s="358">
        <v>0.85</v>
      </c>
      <c r="K1205" s="361" t="s">
        <v>1113</v>
      </c>
      <c r="L1205" s="359" t="s">
        <v>1392</v>
      </c>
      <c r="M1205" s="368">
        <v>2010</v>
      </c>
      <c r="N1205" s="205">
        <v>42912</v>
      </c>
      <c r="O1205" s="203"/>
    </row>
    <row r="1206" spans="1:15" ht="27.75" hidden="1" customHeight="1" x14ac:dyDescent="0.25">
      <c r="A1206" s="203" t="s">
        <v>1701</v>
      </c>
      <c r="B1206" s="202" t="s">
        <v>708</v>
      </c>
      <c r="C1206" s="203" t="s">
        <v>1674</v>
      </c>
      <c r="D1206" s="202" t="s">
        <v>1706</v>
      </c>
      <c r="E1206" s="202" t="s">
        <v>1707</v>
      </c>
      <c r="F1206" s="202" t="s">
        <v>505</v>
      </c>
      <c r="G1206" s="253">
        <v>0.22</v>
      </c>
      <c r="H1206" s="361" t="s">
        <v>1414</v>
      </c>
      <c r="I1206" s="359" t="s">
        <v>1385</v>
      </c>
      <c r="J1206" s="358">
        <v>0.66</v>
      </c>
      <c r="K1206" s="361" t="s">
        <v>1113</v>
      </c>
      <c r="L1206" s="359" t="s">
        <v>1392</v>
      </c>
      <c r="M1206" s="368">
        <v>2010</v>
      </c>
      <c r="N1206" s="205">
        <v>42912</v>
      </c>
      <c r="O1206" s="203"/>
    </row>
    <row r="1207" spans="1:15" ht="27.75" hidden="1" customHeight="1" x14ac:dyDescent="0.25">
      <c r="A1207" s="203" t="s">
        <v>1701</v>
      </c>
      <c r="B1207" s="202" t="s">
        <v>708</v>
      </c>
      <c r="C1207" s="203" t="s">
        <v>1674</v>
      </c>
      <c r="D1207" s="202" t="s">
        <v>1708</v>
      </c>
      <c r="E1207" s="202" t="s">
        <v>1707</v>
      </c>
      <c r="F1207" s="202" t="s">
        <v>505</v>
      </c>
      <c r="G1207" s="253">
        <v>2.9</v>
      </c>
      <c r="H1207" s="361" t="s">
        <v>1414</v>
      </c>
      <c r="I1207" s="359" t="s">
        <v>1379</v>
      </c>
      <c r="J1207" s="358">
        <v>0.61</v>
      </c>
      <c r="K1207" s="361" t="s">
        <v>1113</v>
      </c>
      <c r="L1207" s="359" t="s">
        <v>1392</v>
      </c>
      <c r="M1207" s="368">
        <v>2010</v>
      </c>
      <c r="N1207" s="205">
        <v>42912</v>
      </c>
      <c r="O1207" s="203"/>
    </row>
    <row r="1208" spans="1:15" ht="27.75" hidden="1" customHeight="1" x14ac:dyDescent="0.25">
      <c r="A1208" s="203" t="s">
        <v>1701</v>
      </c>
      <c r="B1208" s="202" t="s">
        <v>708</v>
      </c>
      <c r="C1208" s="203" t="s">
        <v>1674</v>
      </c>
      <c r="D1208" s="202" t="s">
        <v>1708</v>
      </c>
      <c r="E1208" s="202" t="s">
        <v>1707</v>
      </c>
      <c r="F1208" s="202" t="s">
        <v>505</v>
      </c>
      <c r="G1208" s="253">
        <v>0.99</v>
      </c>
      <c r="H1208" s="361" t="s">
        <v>1414</v>
      </c>
      <c r="I1208" s="359" t="s">
        <v>1382</v>
      </c>
      <c r="J1208" s="358">
        <v>0.77</v>
      </c>
      <c r="K1208" s="361" t="s">
        <v>1113</v>
      </c>
      <c r="L1208" s="359" t="s">
        <v>1392</v>
      </c>
      <c r="M1208" s="368">
        <v>2010</v>
      </c>
      <c r="N1208" s="205">
        <v>42912</v>
      </c>
      <c r="O1208" s="203"/>
    </row>
    <row r="1209" spans="1:15" ht="27.75" hidden="1" customHeight="1" x14ac:dyDescent="0.25">
      <c r="A1209" s="203" t="s">
        <v>1701</v>
      </c>
      <c r="B1209" s="202" t="s">
        <v>708</v>
      </c>
      <c r="C1209" s="203" t="s">
        <v>1674</v>
      </c>
      <c r="D1209" s="202" t="s">
        <v>1708</v>
      </c>
      <c r="E1209" s="202" t="s">
        <v>1707</v>
      </c>
      <c r="F1209" s="202" t="s">
        <v>505</v>
      </c>
      <c r="G1209" s="253">
        <v>0.36</v>
      </c>
      <c r="H1209" s="361" t="s">
        <v>1414</v>
      </c>
      <c r="I1209" s="359" t="s">
        <v>1383</v>
      </c>
      <c r="J1209" s="358">
        <v>0.81</v>
      </c>
      <c r="K1209" s="361" t="s">
        <v>1113</v>
      </c>
      <c r="L1209" s="359" t="s">
        <v>1392</v>
      </c>
      <c r="M1209" s="368">
        <v>2010</v>
      </c>
      <c r="N1209" s="205">
        <v>42912</v>
      </c>
      <c r="O1209" s="203"/>
    </row>
    <row r="1210" spans="1:15" ht="27.75" hidden="1" customHeight="1" x14ac:dyDescent="0.25">
      <c r="A1210" s="203" t="s">
        <v>1701</v>
      </c>
      <c r="B1210" s="202" t="s">
        <v>708</v>
      </c>
      <c r="C1210" s="203" t="s">
        <v>1674</v>
      </c>
      <c r="D1210" s="202" t="s">
        <v>1708</v>
      </c>
      <c r="E1210" s="202" t="s">
        <v>1707</v>
      </c>
      <c r="F1210" s="202" t="s">
        <v>505</v>
      </c>
      <c r="G1210" s="253">
        <v>0.13</v>
      </c>
      <c r="H1210" s="361" t="s">
        <v>1414</v>
      </c>
      <c r="I1210" s="359" t="s">
        <v>1384</v>
      </c>
      <c r="J1210" s="358">
        <v>0.85</v>
      </c>
      <c r="K1210" s="361" t="s">
        <v>1113</v>
      </c>
      <c r="L1210" s="359" t="s">
        <v>1392</v>
      </c>
      <c r="M1210" s="368">
        <v>2010</v>
      </c>
      <c r="N1210" s="205">
        <v>42912</v>
      </c>
      <c r="O1210" s="203"/>
    </row>
    <row r="1211" spans="1:15" ht="27.75" hidden="1" customHeight="1" x14ac:dyDescent="0.25">
      <c r="A1211" s="203" t="s">
        <v>1701</v>
      </c>
      <c r="B1211" s="202" t="s">
        <v>708</v>
      </c>
      <c r="C1211" s="203" t="s">
        <v>1674</v>
      </c>
      <c r="D1211" s="202" t="s">
        <v>1708</v>
      </c>
      <c r="E1211" s="202" t="s">
        <v>1707</v>
      </c>
      <c r="F1211" s="202" t="s">
        <v>505</v>
      </c>
      <c r="G1211" s="253">
        <v>0.08</v>
      </c>
      <c r="H1211" s="361" t="s">
        <v>1414</v>
      </c>
      <c r="I1211" s="359" t="s">
        <v>1385</v>
      </c>
      <c r="J1211" s="358">
        <v>0.66</v>
      </c>
      <c r="K1211" s="361" t="s">
        <v>1113</v>
      </c>
      <c r="L1211" s="359" t="s">
        <v>1392</v>
      </c>
      <c r="M1211" s="368">
        <v>2010</v>
      </c>
      <c r="N1211" s="205">
        <v>42912</v>
      </c>
      <c r="O1211" s="203"/>
    </row>
    <row r="1212" spans="1:15" ht="27.75" hidden="1" customHeight="1" x14ac:dyDescent="0.25">
      <c r="A1212" s="203" t="s">
        <v>1701</v>
      </c>
      <c r="B1212" s="202" t="s">
        <v>708</v>
      </c>
      <c r="C1212" s="203" t="s">
        <v>1709</v>
      </c>
      <c r="D1212" s="202" t="s">
        <v>1710</v>
      </c>
      <c r="E1212" s="202" t="s">
        <v>1711</v>
      </c>
      <c r="F1212" s="202" t="s">
        <v>505</v>
      </c>
      <c r="G1212" s="253">
        <v>101.04</v>
      </c>
      <c r="H1212" s="361" t="s">
        <v>1433</v>
      </c>
      <c r="I1212" s="359" t="s">
        <v>1407</v>
      </c>
      <c r="J1212" s="358">
        <v>0.51980000000000004</v>
      </c>
      <c r="K1212" s="359" t="s">
        <v>1113</v>
      </c>
      <c r="L1212" s="359" t="s">
        <v>1408</v>
      </c>
      <c r="M1212" s="368">
        <v>2004</v>
      </c>
      <c r="N1212" s="205">
        <v>40658</v>
      </c>
      <c r="O1212" s="203"/>
    </row>
    <row r="1213" spans="1:15" ht="27.75" hidden="1" customHeight="1" x14ac:dyDescent="0.25">
      <c r="A1213" s="203" t="s">
        <v>1701</v>
      </c>
      <c r="B1213" s="202" t="s">
        <v>708</v>
      </c>
      <c r="C1213" s="203" t="s">
        <v>1709</v>
      </c>
      <c r="D1213" s="202" t="s">
        <v>1710</v>
      </c>
      <c r="E1213" s="202" t="s">
        <v>1711</v>
      </c>
      <c r="F1213" s="202" t="s">
        <v>505</v>
      </c>
      <c r="G1213" s="253">
        <v>0.27700000000000002</v>
      </c>
      <c r="H1213" s="361" t="s">
        <v>1414</v>
      </c>
      <c r="I1213" s="359" t="s">
        <v>1407</v>
      </c>
      <c r="J1213" s="358">
        <v>0.51910000000000001</v>
      </c>
      <c r="K1213" s="359" t="s">
        <v>1113</v>
      </c>
      <c r="L1213" s="359" t="s">
        <v>1392</v>
      </c>
      <c r="M1213" s="368">
        <v>2004</v>
      </c>
      <c r="N1213" s="205">
        <v>40658</v>
      </c>
      <c r="O1213" s="203"/>
    </row>
    <row r="1214" spans="1:15" ht="27.75" hidden="1" customHeight="1" x14ac:dyDescent="0.25">
      <c r="A1214" s="203" t="s">
        <v>1701</v>
      </c>
      <c r="B1214" s="202" t="s">
        <v>708</v>
      </c>
      <c r="C1214" s="203" t="s">
        <v>1709</v>
      </c>
      <c r="D1214" s="202" t="s">
        <v>1712</v>
      </c>
      <c r="E1214" s="202" t="s">
        <v>1713</v>
      </c>
      <c r="F1214" s="202" t="s">
        <v>505</v>
      </c>
      <c r="G1214" s="253">
        <v>101.04</v>
      </c>
      <c r="H1214" s="361" t="s">
        <v>1433</v>
      </c>
      <c r="I1214" s="359" t="s">
        <v>1407</v>
      </c>
      <c r="J1214" s="358">
        <v>0.51980000000000004</v>
      </c>
      <c r="K1214" s="359" t="s">
        <v>1113</v>
      </c>
      <c r="L1214" s="359" t="s">
        <v>1408</v>
      </c>
      <c r="M1214" s="368">
        <v>2004</v>
      </c>
      <c r="N1214" s="205">
        <v>40658</v>
      </c>
      <c r="O1214" s="203"/>
    </row>
    <row r="1215" spans="1:15" ht="27.75" hidden="1" customHeight="1" x14ac:dyDescent="0.25">
      <c r="A1215" s="203" t="s">
        <v>1701</v>
      </c>
      <c r="B1215" s="202" t="s">
        <v>708</v>
      </c>
      <c r="C1215" s="203" t="s">
        <v>1709</v>
      </c>
      <c r="D1215" s="202" t="s">
        <v>1712</v>
      </c>
      <c r="E1215" s="202" t="s">
        <v>1713</v>
      </c>
      <c r="F1215" s="202" t="s">
        <v>505</v>
      </c>
      <c r="G1215" s="253">
        <v>0.27700000000000002</v>
      </c>
      <c r="H1215" s="361" t="s">
        <v>1414</v>
      </c>
      <c r="I1215" s="359" t="s">
        <v>1407</v>
      </c>
      <c r="J1215" s="358">
        <v>0.51910000000000001</v>
      </c>
      <c r="K1215" s="359" t="s">
        <v>1113</v>
      </c>
      <c r="L1215" s="359" t="s">
        <v>1392</v>
      </c>
      <c r="M1215" s="368">
        <v>2004</v>
      </c>
      <c r="N1215" s="205">
        <v>40658</v>
      </c>
      <c r="O1215" s="203"/>
    </row>
    <row r="1216" spans="1:15" ht="27.75" hidden="1" customHeight="1" x14ac:dyDescent="0.25">
      <c r="A1216" s="203" t="s">
        <v>1701</v>
      </c>
      <c r="B1216" s="202" t="s">
        <v>708</v>
      </c>
      <c r="C1216" s="203" t="s">
        <v>1387</v>
      </c>
      <c r="D1216" s="202" t="s">
        <v>1388</v>
      </c>
      <c r="E1216" s="202" t="s">
        <v>1389</v>
      </c>
      <c r="F1216" s="202" t="s">
        <v>505</v>
      </c>
      <c r="G1216" s="253">
        <v>6.8</v>
      </c>
      <c r="H1216" s="361" t="s">
        <v>1400</v>
      </c>
      <c r="I1216" s="359" t="s">
        <v>1379</v>
      </c>
      <c r="J1216" s="359" t="s">
        <v>1380</v>
      </c>
      <c r="K1216" s="359" t="s">
        <v>1391</v>
      </c>
      <c r="L1216" s="359" t="s">
        <v>1392</v>
      </c>
      <c r="M1216" s="368">
        <v>2005</v>
      </c>
      <c r="N1216" s="207" t="s">
        <v>1393</v>
      </c>
      <c r="O1216" s="203"/>
    </row>
    <row r="1217" spans="1:15" ht="27.75" hidden="1" customHeight="1" x14ac:dyDescent="0.25">
      <c r="A1217" s="203" t="s">
        <v>1701</v>
      </c>
      <c r="B1217" s="202" t="s">
        <v>708</v>
      </c>
      <c r="C1217" s="203" t="s">
        <v>1387</v>
      </c>
      <c r="D1217" s="202" t="s">
        <v>1388</v>
      </c>
      <c r="E1217" s="202" t="s">
        <v>1389</v>
      </c>
      <c r="F1217" s="202" t="s">
        <v>505</v>
      </c>
      <c r="G1217" s="253">
        <v>3.9</v>
      </c>
      <c r="H1217" s="361" t="s">
        <v>1400</v>
      </c>
      <c r="I1217" s="359" t="s">
        <v>1382</v>
      </c>
      <c r="J1217" s="359" t="s">
        <v>1380</v>
      </c>
      <c r="K1217" s="359" t="s">
        <v>1391</v>
      </c>
      <c r="L1217" s="359" t="s">
        <v>1392</v>
      </c>
      <c r="M1217" s="368">
        <v>2005</v>
      </c>
      <c r="N1217" s="207" t="s">
        <v>1393</v>
      </c>
      <c r="O1217" s="203"/>
    </row>
    <row r="1218" spans="1:15" ht="27.75" hidden="1" customHeight="1" x14ac:dyDescent="0.25">
      <c r="A1218" s="203" t="s">
        <v>1701</v>
      </c>
      <c r="B1218" s="202" t="s">
        <v>708</v>
      </c>
      <c r="C1218" s="203" t="s">
        <v>1387</v>
      </c>
      <c r="D1218" s="202" t="s">
        <v>1388</v>
      </c>
      <c r="E1218" s="202" t="s">
        <v>1389</v>
      </c>
      <c r="F1218" s="202" t="s">
        <v>505</v>
      </c>
      <c r="G1218" s="253">
        <v>2</v>
      </c>
      <c r="H1218" s="361" t="s">
        <v>1400</v>
      </c>
      <c r="I1218" s="359" t="s">
        <v>1383</v>
      </c>
      <c r="J1218" s="359" t="s">
        <v>1380</v>
      </c>
      <c r="K1218" s="359" t="s">
        <v>1391</v>
      </c>
      <c r="L1218" s="359" t="s">
        <v>1392</v>
      </c>
      <c r="M1218" s="368">
        <v>2005</v>
      </c>
      <c r="N1218" s="207" t="s">
        <v>1393</v>
      </c>
      <c r="O1218" s="203"/>
    </row>
    <row r="1219" spans="1:15" ht="27.75" hidden="1" customHeight="1" x14ac:dyDescent="0.25">
      <c r="A1219" s="203" t="s">
        <v>1701</v>
      </c>
      <c r="B1219" s="202" t="s">
        <v>708</v>
      </c>
      <c r="C1219" s="203" t="s">
        <v>1387</v>
      </c>
      <c r="D1219" s="202" t="s">
        <v>1388</v>
      </c>
      <c r="E1219" s="202" t="s">
        <v>1389</v>
      </c>
      <c r="F1219" s="202" t="s">
        <v>505</v>
      </c>
      <c r="G1219" s="253">
        <v>0.6</v>
      </c>
      <c r="H1219" s="361" t="s">
        <v>1400</v>
      </c>
      <c r="I1219" s="359" t="s">
        <v>1384</v>
      </c>
      <c r="J1219" s="359" t="s">
        <v>1380</v>
      </c>
      <c r="K1219" s="359" t="s">
        <v>1391</v>
      </c>
      <c r="L1219" s="359" t="s">
        <v>1392</v>
      </c>
      <c r="M1219" s="368">
        <v>2005</v>
      </c>
      <c r="N1219" s="207" t="s">
        <v>1393</v>
      </c>
      <c r="O1219" s="203"/>
    </row>
    <row r="1220" spans="1:15" ht="27.75" hidden="1" customHeight="1" x14ac:dyDescent="0.25">
      <c r="A1220" s="203" t="s">
        <v>1701</v>
      </c>
      <c r="B1220" s="202" t="s">
        <v>708</v>
      </c>
      <c r="C1220" s="203" t="s">
        <v>1387</v>
      </c>
      <c r="D1220" s="202" t="s">
        <v>1388</v>
      </c>
      <c r="E1220" s="202" t="s">
        <v>1389</v>
      </c>
      <c r="F1220" s="202" t="s">
        <v>505</v>
      </c>
      <c r="G1220" s="253">
        <v>0.2</v>
      </c>
      <c r="H1220" s="361" t="s">
        <v>1400</v>
      </c>
      <c r="I1220" s="359" t="s">
        <v>1385</v>
      </c>
      <c r="J1220" s="359" t="s">
        <v>1380</v>
      </c>
      <c r="K1220" s="359" t="s">
        <v>1391</v>
      </c>
      <c r="L1220" s="359" t="s">
        <v>1392</v>
      </c>
      <c r="M1220" s="368">
        <v>2005</v>
      </c>
      <c r="N1220" s="207" t="s">
        <v>1393</v>
      </c>
      <c r="O1220" s="203"/>
    </row>
    <row r="1221" spans="1:15" ht="27.75" hidden="1" customHeight="1" x14ac:dyDescent="0.25">
      <c r="A1221" s="203" t="s">
        <v>1701</v>
      </c>
      <c r="B1221" s="202" t="s">
        <v>708</v>
      </c>
      <c r="C1221" s="203" t="s">
        <v>1387</v>
      </c>
      <c r="D1221" s="202" t="s">
        <v>1388</v>
      </c>
      <c r="E1221" s="202" t="s">
        <v>1389</v>
      </c>
      <c r="F1221" s="202" t="s">
        <v>505</v>
      </c>
      <c r="G1221" s="253">
        <v>1.5</v>
      </c>
      <c r="H1221" s="361" t="s">
        <v>488</v>
      </c>
      <c r="I1221" s="359" t="s">
        <v>1379</v>
      </c>
      <c r="J1221" s="359" t="s">
        <v>1380</v>
      </c>
      <c r="K1221" s="359" t="s">
        <v>22</v>
      </c>
      <c r="L1221" s="359" t="s">
        <v>1392</v>
      </c>
      <c r="M1221" s="368">
        <v>2004</v>
      </c>
      <c r="N1221" s="207" t="s">
        <v>1393</v>
      </c>
      <c r="O1221" s="203"/>
    </row>
    <row r="1222" spans="1:15" ht="27.75" hidden="1" customHeight="1" x14ac:dyDescent="0.25">
      <c r="A1222" s="203" t="s">
        <v>1701</v>
      </c>
      <c r="B1222" s="202" t="s">
        <v>708</v>
      </c>
      <c r="C1222" s="203" t="s">
        <v>1387</v>
      </c>
      <c r="D1222" s="202" t="s">
        <v>1388</v>
      </c>
      <c r="E1222" s="202" t="s">
        <v>1389</v>
      </c>
      <c r="F1222" s="202" t="s">
        <v>505</v>
      </c>
      <c r="G1222" s="253">
        <v>0.5</v>
      </c>
      <c r="H1222" s="361" t="s">
        <v>488</v>
      </c>
      <c r="I1222" s="359" t="s">
        <v>1382</v>
      </c>
      <c r="J1222" s="359" t="s">
        <v>1380</v>
      </c>
      <c r="K1222" s="359" t="s">
        <v>22</v>
      </c>
      <c r="L1222" s="359" t="s">
        <v>1392</v>
      </c>
      <c r="M1222" s="368">
        <v>2004</v>
      </c>
      <c r="N1222" s="207" t="s">
        <v>1393</v>
      </c>
      <c r="O1222" s="203"/>
    </row>
    <row r="1223" spans="1:15" ht="27.75" hidden="1" customHeight="1" x14ac:dyDescent="0.25">
      <c r="A1223" s="203" t="s">
        <v>1701</v>
      </c>
      <c r="B1223" s="202" t="s">
        <v>708</v>
      </c>
      <c r="C1223" s="203" t="s">
        <v>1387</v>
      </c>
      <c r="D1223" s="202" t="s">
        <v>1388</v>
      </c>
      <c r="E1223" s="202" t="s">
        <v>1389</v>
      </c>
      <c r="F1223" s="202" t="s">
        <v>505</v>
      </c>
      <c r="G1223" s="253">
        <v>0.1</v>
      </c>
      <c r="H1223" s="361" t="s">
        <v>488</v>
      </c>
      <c r="I1223" s="359" t="s">
        <v>1383</v>
      </c>
      <c r="J1223" s="359" t="s">
        <v>1380</v>
      </c>
      <c r="K1223" s="359" t="s">
        <v>22</v>
      </c>
      <c r="L1223" s="359" t="s">
        <v>1392</v>
      </c>
      <c r="M1223" s="368">
        <v>2004</v>
      </c>
      <c r="N1223" s="207" t="s">
        <v>1393</v>
      </c>
      <c r="O1223" s="203"/>
    </row>
    <row r="1224" spans="1:15" ht="27.75" hidden="1" customHeight="1" x14ac:dyDescent="0.25">
      <c r="A1224" s="203" t="s">
        <v>1701</v>
      </c>
      <c r="B1224" s="202" t="s">
        <v>708</v>
      </c>
      <c r="C1224" s="203" t="s">
        <v>1387</v>
      </c>
      <c r="D1224" s="202" t="s">
        <v>1388</v>
      </c>
      <c r="E1224" s="202" t="s">
        <v>1389</v>
      </c>
      <c r="F1224" s="202" t="s">
        <v>505</v>
      </c>
      <c r="G1224" s="253">
        <v>0.1</v>
      </c>
      <c r="H1224" s="361" t="s">
        <v>488</v>
      </c>
      <c r="I1224" s="359" t="s">
        <v>1384</v>
      </c>
      <c r="J1224" s="359" t="s">
        <v>1380</v>
      </c>
      <c r="K1224" s="359" t="s">
        <v>22</v>
      </c>
      <c r="L1224" s="359" t="s">
        <v>1392</v>
      </c>
      <c r="M1224" s="368">
        <v>2004</v>
      </c>
      <c r="N1224" s="207" t="s">
        <v>1393</v>
      </c>
      <c r="O1224" s="203"/>
    </row>
    <row r="1225" spans="1:15" ht="27.75" hidden="1" customHeight="1" x14ac:dyDescent="0.25">
      <c r="A1225" s="203" t="s">
        <v>1701</v>
      </c>
      <c r="B1225" s="202" t="s">
        <v>708</v>
      </c>
      <c r="C1225" s="203" t="s">
        <v>1387</v>
      </c>
      <c r="D1225" s="202" t="s">
        <v>1388</v>
      </c>
      <c r="E1225" s="202" t="s">
        <v>1389</v>
      </c>
      <c r="F1225" s="202" t="s">
        <v>505</v>
      </c>
      <c r="G1225" s="253">
        <v>0.1</v>
      </c>
      <c r="H1225" s="361" t="s">
        <v>488</v>
      </c>
      <c r="I1225" s="359" t="s">
        <v>1385</v>
      </c>
      <c r="J1225" s="359" t="s">
        <v>1380</v>
      </c>
      <c r="K1225" s="359" t="s">
        <v>22</v>
      </c>
      <c r="L1225" s="359" t="s">
        <v>1392</v>
      </c>
      <c r="M1225" s="368">
        <v>2004</v>
      </c>
      <c r="N1225" s="207" t="s">
        <v>1393</v>
      </c>
      <c r="O1225" s="203"/>
    </row>
    <row r="1226" spans="1:15" ht="27.75" hidden="1" customHeight="1" x14ac:dyDescent="0.25">
      <c r="A1226" s="203" t="s">
        <v>1701</v>
      </c>
      <c r="B1226" s="202" t="s">
        <v>708</v>
      </c>
      <c r="C1226" s="203" t="s">
        <v>1714</v>
      </c>
      <c r="D1226" s="202" t="s">
        <v>1715</v>
      </c>
      <c r="E1226" s="202" t="s">
        <v>1716</v>
      </c>
      <c r="F1226" s="202" t="s">
        <v>505</v>
      </c>
      <c r="G1226" s="253">
        <v>21</v>
      </c>
      <c r="H1226" s="361" t="s">
        <v>1433</v>
      </c>
      <c r="I1226" s="359" t="s">
        <v>1407</v>
      </c>
      <c r="J1226" s="358">
        <v>0</v>
      </c>
      <c r="K1226" s="361" t="s">
        <v>1113</v>
      </c>
      <c r="L1226" s="359" t="s">
        <v>1408</v>
      </c>
      <c r="M1226" s="368">
        <v>2012</v>
      </c>
      <c r="N1226" s="205">
        <v>43007</v>
      </c>
      <c r="O1226" s="203"/>
    </row>
    <row r="1227" spans="1:15" ht="27.75" hidden="1" customHeight="1" x14ac:dyDescent="0.25">
      <c r="A1227" s="203" t="s">
        <v>1701</v>
      </c>
      <c r="B1227" s="202" t="s">
        <v>708</v>
      </c>
      <c r="C1227" s="203" t="s">
        <v>1714</v>
      </c>
      <c r="D1227" s="202" t="s">
        <v>1715</v>
      </c>
      <c r="E1227" s="202" t="s">
        <v>1716</v>
      </c>
      <c r="F1227" s="202" t="s">
        <v>505</v>
      </c>
      <c r="G1227" s="253">
        <v>5.7000000000000002E-2</v>
      </c>
      <c r="H1227" s="361" t="s">
        <v>1414</v>
      </c>
      <c r="I1227" s="359" t="s">
        <v>1407</v>
      </c>
      <c r="J1227" s="358">
        <v>0</v>
      </c>
      <c r="K1227" s="361" t="s">
        <v>1113</v>
      </c>
      <c r="L1227" s="359" t="s">
        <v>1392</v>
      </c>
      <c r="M1227" s="368">
        <v>2012</v>
      </c>
      <c r="N1227" s="205">
        <v>43007</v>
      </c>
      <c r="O1227" s="203"/>
    </row>
    <row r="1228" spans="1:15" ht="27.75" hidden="1" customHeight="1" x14ac:dyDescent="0.25">
      <c r="A1228" s="203" t="s">
        <v>1701</v>
      </c>
      <c r="B1228" s="202" t="s">
        <v>708</v>
      </c>
      <c r="C1228" s="203" t="s">
        <v>1714</v>
      </c>
      <c r="D1228" s="202" t="s">
        <v>1717</v>
      </c>
      <c r="E1228" s="202" t="s">
        <v>1718</v>
      </c>
      <c r="F1228" s="202" t="s">
        <v>505</v>
      </c>
      <c r="G1228" s="253">
        <v>1</v>
      </c>
      <c r="H1228" s="361" t="s">
        <v>1433</v>
      </c>
      <c r="I1228" s="359" t="s">
        <v>1407</v>
      </c>
      <c r="J1228" s="358">
        <v>0.88239999999999996</v>
      </c>
      <c r="K1228" s="361" t="s">
        <v>1113</v>
      </c>
      <c r="L1228" s="359" t="s">
        <v>1408</v>
      </c>
      <c r="M1228" s="368">
        <v>2012</v>
      </c>
      <c r="N1228" s="205">
        <v>43007</v>
      </c>
      <c r="O1228" s="203"/>
    </row>
    <row r="1229" spans="1:15" ht="27.75" hidden="1" customHeight="1" x14ac:dyDescent="0.25">
      <c r="A1229" s="203" t="s">
        <v>1701</v>
      </c>
      <c r="B1229" s="202" t="s">
        <v>708</v>
      </c>
      <c r="C1229" s="203" t="s">
        <v>1714</v>
      </c>
      <c r="D1229" s="202" t="s">
        <v>1717</v>
      </c>
      <c r="E1229" s="202" t="s">
        <v>1718</v>
      </c>
      <c r="F1229" s="202" t="s">
        <v>505</v>
      </c>
      <c r="G1229" s="253">
        <v>3.0000000000000001E-3</v>
      </c>
      <c r="H1229" s="361" t="s">
        <v>1414</v>
      </c>
      <c r="I1229" s="359" t="s">
        <v>1407</v>
      </c>
      <c r="J1229" s="358">
        <v>0.88239999999999996</v>
      </c>
      <c r="K1229" s="361" t="s">
        <v>1113</v>
      </c>
      <c r="L1229" s="359" t="s">
        <v>1392</v>
      </c>
      <c r="M1229" s="368">
        <v>2012</v>
      </c>
      <c r="N1229" s="205">
        <v>43007</v>
      </c>
      <c r="O1229" s="203"/>
    </row>
    <row r="1230" spans="1:15" ht="27.75" hidden="1" customHeight="1" x14ac:dyDescent="0.25">
      <c r="A1230" s="203" t="s">
        <v>1701</v>
      </c>
      <c r="B1230" s="202" t="s">
        <v>708</v>
      </c>
      <c r="C1230" s="203" t="s">
        <v>1719</v>
      </c>
      <c r="D1230" s="202" t="s">
        <v>1720</v>
      </c>
      <c r="E1230" s="202" t="s">
        <v>1721</v>
      </c>
      <c r="F1230" s="202" t="s">
        <v>505</v>
      </c>
      <c r="G1230" s="253">
        <v>2.34</v>
      </c>
      <c r="H1230" s="361" t="s">
        <v>1400</v>
      </c>
      <c r="I1230" s="359" t="s">
        <v>1379</v>
      </c>
      <c r="J1230" s="358">
        <v>0.32</v>
      </c>
      <c r="K1230" s="359" t="s">
        <v>1391</v>
      </c>
      <c r="L1230" s="359" t="s">
        <v>1392</v>
      </c>
      <c r="M1230" s="368">
        <v>2013</v>
      </c>
      <c r="N1230" s="205">
        <v>43593</v>
      </c>
      <c r="O1230" s="203"/>
    </row>
    <row r="1231" spans="1:15" ht="27.75" hidden="1" customHeight="1" x14ac:dyDescent="0.25">
      <c r="A1231" s="203" t="s">
        <v>1701</v>
      </c>
      <c r="B1231" s="202" t="s">
        <v>708</v>
      </c>
      <c r="C1231" s="203" t="s">
        <v>1719</v>
      </c>
      <c r="D1231" s="202" t="s">
        <v>1720</v>
      </c>
      <c r="E1231" s="202" t="s">
        <v>1721</v>
      </c>
      <c r="F1231" s="202" t="s">
        <v>505</v>
      </c>
      <c r="G1231" s="253">
        <v>0.64</v>
      </c>
      <c r="H1231" s="361" t="s">
        <v>1400</v>
      </c>
      <c r="I1231" s="359" t="s">
        <v>1382</v>
      </c>
      <c r="J1231" s="358">
        <v>0.33</v>
      </c>
      <c r="K1231" s="359" t="s">
        <v>1391</v>
      </c>
      <c r="L1231" s="359" t="s">
        <v>1392</v>
      </c>
      <c r="M1231" s="368">
        <v>2013</v>
      </c>
      <c r="N1231" s="205">
        <v>43593</v>
      </c>
      <c r="O1231" s="203"/>
    </row>
    <row r="1232" spans="1:15" ht="27.75" hidden="1" customHeight="1" x14ac:dyDescent="0.25">
      <c r="A1232" s="203" t="s">
        <v>1701</v>
      </c>
      <c r="B1232" s="202" t="s">
        <v>708</v>
      </c>
      <c r="C1232" s="203" t="s">
        <v>1719</v>
      </c>
      <c r="D1232" s="202" t="s">
        <v>1720</v>
      </c>
      <c r="E1232" s="202" t="s">
        <v>1721</v>
      </c>
      <c r="F1232" s="202" t="s">
        <v>505</v>
      </c>
      <c r="G1232" s="253">
        <v>0.19</v>
      </c>
      <c r="H1232" s="361" t="s">
        <v>1400</v>
      </c>
      <c r="I1232" s="359" t="s">
        <v>1383</v>
      </c>
      <c r="J1232" s="358">
        <v>0.47</v>
      </c>
      <c r="K1232" s="359" t="s">
        <v>1391</v>
      </c>
      <c r="L1232" s="359" t="s">
        <v>1392</v>
      </c>
      <c r="M1232" s="368">
        <v>2013</v>
      </c>
      <c r="N1232" s="205">
        <v>43593</v>
      </c>
      <c r="O1232" s="203"/>
    </row>
    <row r="1233" spans="1:15" ht="27.75" hidden="1" customHeight="1" x14ac:dyDescent="0.25">
      <c r="A1233" s="203" t="s">
        <v>1701</v>
      </c>
      <c r="B1233" s="202" t="s">
        <v>708</v>
      </c>
      <c r="C1233" s="203" t="s">
        <v>1719</v>
      </c>
      <c r="D1233" s="202" t="s">
        <v>1720</v>
      </c>
      <c r="E1233" s="202" t="s">
        <v>1721</v>
      </c>
      <c r="F1233" s="202" t="s">
        <v>505</v>
      </c>
      <c r="G1233" s="253">
        <v>0.05</v>
      </c>
      <c r="H1233" s="361" t="s">
        <v>1400</v>
      </c>
      <c r="I1233" s="359" t="s">
        <v>1384</v>
      </c>
      <c r="J1233" s="358">
        <v>0.36</v>
      </c>
      <c r="K1233" s="359" t="s">
        <v>1391</v>
      </c>
      <c r="L1233" s="359" t="s">
        <v>1392</v>
      </c>
      <c r="M1233" s="368">
        <v>2013</v>
      </c>
      <c r="N1233" s="205">
        <v>43593</v>
      </c>
      <c r="O1233" s="203"/>
    </row>
    <row r="1234" spans="1:15" ht="27.75" hidden="1" customHeight="1" x14ac:dyDescent="0.25">
      <c r="A1234" s="203" t="s">
        <v>1701</v>
      </c>
      <c r="B1234" s="202" t="s">
        <v>708</v>
      </c>
      <c r="C1234" s="203" t="s">
        <v>1719</v>
      </c>
      <c r="D1234" s="202" t="s">
        <v>1720</v>
      </c>
      <c r="E1234" s="202" t="s">
        <v>1721</v>
      </c>
      <c r="F1234" s="202" t="s">
        <v>505</v>
      </c>
      <c r="G1234" s="253" t="s">
        <v>515</v>
      </c>
      <c r="H1234" s="361" t="s">
        <v>1400</v>
      </c>
      <c r="I1234" s="359" t="s">
        <v>1385</v>
      </c>
      <c r="J1234" s="359" t="s">
        <v>515</v>
      </c>
      <c r="K1234" s="359" t="s">
        <v>1391</v>
      </c>
      <c r="L1234" s="359" t="s">
        <v>1392</v>
      </c>
      <c r="M1234" s="368">
        <v>2013</v>
      </c>
      <c r="N1234" s="205">
        <v>43593</v>
      </c>
      <c r="O1234" s="203"/>
    </row>
    <row r="1235" spans="1:15" ht="27.75" hidden="1" customHeight="1" x14ac:dyDescent="0.25">
      <c r="A1235" s="203" t="s">
        <v>1701</v>
      </c>
      <c r="B1235" s="202" t="s">
        <v>708</v>
      </c>
      <c r="C1235" s="203" t="s">
        <v>1719</v>
      </c>
      <c r="D1235" s="202" t="s">
        <v>1720</v>
      </c>
      <c r="E1235" s="202" t="s">
        <v>1721</v>
      </c>
      <c r="F1235" s="202" t="s">
        <v>475</v>
      </c>
      <c r="G1235" s="253">
        <v>10.199999999999999</v>
      </c>
      <c r="H1235" s="361" t="s">
        <v>488</v>
      </c>
      <c r="I1235" s="359" t="s">
        <v>1379</v>
      </c>
      <c r="J1235" s="358">
        <v>0.49</v>
      </c>
      <c r="K1235" s="359" t="s">
        <v>22</v>
      </c>
      <c r="L1235" s="359" t="s">
        <v>1392</v>
      </c>
      <c r="M1235" s="368">
        <v>2007</v>
      </c>
      <c r="N1235" s="205">
        <v>43593</v>
      </c>
      <c r="O1235" s="203"/>
    </row>
    <row r="1236" spans="1:15" ht="27.75" hidden="1" customHeight="1" x14ac:dyDescent="0.25">
      <c r="A1236" s="203" t="s">
        <v>1701</v>
      </c>
      <c r="B1236" s="202" t="s">
        <v>708</v>
      </c>
      <c r="C1236" s="203" t="s">
        <v>1719</v>
      </c>
      <c r="D1236" s="202" t="s">
        <v>1720</v>
      </c>
      <c r="E1236" s="202" t="s">
        <v>1721</v>
      </c>
      <c r="F1236" s="202" t="s">
        <v>475</v>
      </c>
      <c r="G1236" s="253">
        <v>4</v>
      </c>
      <c r="H1236" s="361" t="s">
        <v>488</v>
      </c>
      <c r="I1236" s="359" t="s">
        <v>1382</v>
      </c>
      <c r="J1236" s="358">
        <v>0.09</v>
      </c>
      <c r="K1236" s="359" t="s">
        <v>22</v>
      </c>
      <c r="L1236" s="359" t="s">
        <v>1392</v>
      </c>
      <c r="M1236" s="368">
        <v>2007</v>
      </c>
      <c r="N1236" s="205">
        <v>43593</v>
      </c>
      <c r="O1236" s="203"/>
    </row>
    <row r="1237" spans="1:15" ht="27.75" hidden="1" customHeight="1" x14ac:dyDescent="0.25">
      <c r="A1237" s="203" t="s">
        <v>1701</v>
      </c>
      <c r="B1237" s="202" t="s">
        <v>708</v>
      </c>
      <c r="C1237" s="203" t="s">
        <v>1719</v>
      </c>
      <c r="D1237" s="202" t="s">
        <v>1720</v>
      </c>
      <c r="E1237" s="202" t="s">
        <v>1721</v>
      </c>
      <c r="F1237" s="202" t="s">
        <v>475</v>
      </c>
      <c r="G1237" s="253">
        <v>1.2</v>
      </c>
      <c r="H1237" s="361" t="s">
        <v>488</v>
      </c>
      <c r="I1237" s="359" t="s">
        <v>1383</v>
      </c>
      <c r="J1237" s="358">
        <v>0</v>
      </c>
      <c r="K1237" s="359" t="s">
        <v>22</v>
      </c>
      <c r="L1237" s="359" t="s">
        <v>1392</v>
      </c>
      <c r="M1237" s="368">
        <v>2007</v>
      </c>
      <c r="N1237" s="205">
        <v>43593</v>
      </c>
      <c r="O1237" s="203"/>
    </row>
    <row r="1238" spans="1:15" ht="27.75" hidden="1" customHeight="1" x14ac:dyDescent="0.25">
      <c r="A1238" s="203" t="s">
        <v>1701</v>
      </c>
      <c r="B1238" s="202" t="s">
        <v>708</v>
      </c>
      <c r="C1238" s="203" t="s">
        <v>1719</v>
      </c>
      <c r="D1238" s="202" t="s">
        <v>1720</v>
      </c>
      <c r="E1238" s="202" t="s">
        <v>1721</v>
      </c>
      <c r="F1238" s="202" t="s">
        <v>475</v>
      </c>
      <c r="G1238" s="253">
        <v>0.3</v>
      </c>
      <c r="H1238" s="361" t="s">
        <v>488</v>
      </c>
      <c r="I1238" s="359" t="s">
        <v>1384</v>
      </c>
      <c r="J1238" s="358">
        <v>0</v>
      </c>
      <c r="K1238" s="359" t="s">
        <v>22</v>
      </c>
      <c r="L1238" s="359" t="s">
        <v>1392</v>
      </c>
      <c r="M1238" s="368">
        <v>2007</v>
      </c>
      <c r="N1238" s="205">
        <v>43593</v>
      </c>
      <c r="O1238" s="203"/>
    </row>
    <row r="1239" spans="1:15" ht="27.75" hidden="1" customHeight="1" x14ac:dyDescent="0.25">
      <c r="A1239" s="203" t="s">
        <v>1701</v>
      </c>
      <c r="B1239" s="202" t="s">
        <v>708</v>
      </c>
      <c r="C1239" s="203" t="s">
        <v>1719</v>
      </c>
      <c r="D1239" s="202" t="s">
        <v>1720</v>
      </c>
      <c r="E1239" s="202" t="s">
        <v>1721</v>
      </c>
      <c r="F1239" s="202" t="s">
        <v>475</v>
      </c>
      <c r="G1239" s="253" t="s">
        <v>1722</v>
      </c>
      <c r="H1239" s="361" t="s">
        <v>488</v>
      </c>
      <c r="I1239" s="359" t="s">
        <v>1385</v>
      </c>
      <c r="J1239" s="358">
        <v>0</v>
      </c>
      <c r="K1239" s="359" t="s">
        <v>22</v>
      </c>
      <c r="L1239" s="359" t="s">
        <v>1392</v>
      </c>
      <c r="M1239" s="368">
        <v>2007</v>
      </c>
      <c r="N1239" s="205">
        <v>43593</v>
      </c>
      <c r="O1239" s="203"/>
    </row>
    <row r="1240" spans="1:15" ht="27.75" hidden="1" customHeight="1" x14ac:dyDescent="0.25">
      <c r="A1240" s="203" t="s">
        <v>1701</v>
      </c>
      <c r="B1240" s="202" t="s">
        <v>708</v>
      </c>
      <c r="C1240" s="203" t="s">
        <v>1403</v>
      </c>
      <c r="D1240" s="202" t="s">
        <v>1404</v>
      </c>
      <c r="E1240" s="202" t="s">
        <v>1405</v>
      </c>
      <c r="F1240" s="202" t="s">
        <v>475</v>
      </c>
      <c r="G1240" s="253">
        <v>154</v>
      </c>
      <c r="H1240" s="361" t="s">
        <v>1406</v>
      </c>
      <c r="I1240" s="359" t="s">
        <v>1407</v>
      </c>
      <c r="J1240" s="359" t="s">
        <v>1380</v>
      </c>
      <c r="K1240" s="359" t="s">
        <v>22</v>
      </c>
      <c r="L1240" s="359" t="s">
        <v>1408</v>
      </c>
      <c r="M1240" s="368" t="s">
        <v>1407</v>
      </c>
      <c r="N1240" s="205">
        <v>42486</v>
      </c>
      <c r="O1240" s="203"/>
    </row>
    <row r="1241" spans="1:15" ht="27.75" hidden="1" customHeight="1" x14ac:dyDescent="0.25">
      <c r="A1241" s="203" t="s">
        <v>1701</v>
      </c>
      <c r="B1241" s="202" t="s">
        <v>708</v>
      </c>
      <c r="C1241" s="203" t="s">
        <v>1461</v>
      </c>
      <c r="D1241" s="202" t="s">
        <v>1677</v>
      </c>
      <c r="E1241" s="202" t="s">
        <v>1678</v>
      </c>
      <c r="F1241" s="202" t="s">
        <v>475</v>
      </c>
      <c r="G1241" s="254">
        <v>17386888</v>
      </c>
      <c r="H1241" s="361" t="s">
        <v>1433</v>
      </c>
      <c r="I1241" s="359" t="s">
        <v>1407</v>
      </c>
      <c r="J1241" s="359" t="s">
        <v>1380</v>
      </c>
      <c r="K1241" s="359" t="s">
        <v>8</v>
      </c>
      <c r="L1241" s="359" t="s">
        <v>1408</v>
      </c>
      <c r="M1241" s="368" t="s">
        <v>1407</v>
      </c>
      <c r="N1241" s="205">
        <v>42530</v>
      </c>
      <c r="O1241" s="203"/>
    </row>
    <row r="1242" spans="1:15" ht="27.75" hidden="1" customHeight="1" x14ac:dyDescent="0.25">
      <c r="A1242" s="203" t="s">
        <v>1701</v>
      </c>
      <c r="B1242" s="202" t="s">
        <v>708</v>
      </c>
      <c r="C1242" s="203" t="s">
        <v>1461</v>
      </c>
      <c r="D1242" s="202" t="s">
        <v>1677</v>
      </c>
      <c r="E1242" s="202" t="s">
        <v>1678</v>
      </c>
      <c r="F1242" s="202" t="s">
        <v>475</v>
      </c>
      <c r="G1242" s="254">
        <v>115145</v>
      </c>
      <c r="H1242" s="361" t="s">
        <v>1414</v>
      </c>
      <c r="I1242" s="359" t="s">
        <v>1407</v>
      </c>
      <c r="J1242" s="359" t="s">
        <v>1380</v>
      </c>
      <c r="K1242" s="359" t="s">
        <v>8</v>
      </c>
      <c r="L1242" s="359" t="s">
        <v>1392</v>
      </c>
      <c r="M1242" s="368" t="s">
        <v>1407</v>
      </c>
      <c r="N1242" s="205">
        <v>42530</v>
      </c>
      <c r="O1242" s="203"/>
    </row>
    <row r="1243" spans="1:15" ht="27.75" hidden="1" customHeight="1" x14ac:dyDescent="0.25">
      <c r="A1243" s="203" t="s">
        <v>1701</v>
      </c>
      <c r="B1243" s="202" t="s">
        <v>708</v>
      </c>
      <c r="C1243" s="203" t="s">
        <v>1461</v>
      </c>
      <c r="D1243" s="202" t="s">
        <v>1706</v>
      </c>
      <c r="E1243" s="202" t="s">
        <v>1707</v>
      </c>
      <c r="F1243" s="202" t="s">
        <v>475</v>
      </c>
      <c r="G1243" s="254">
        <v>3646696</v>
      </c>
      <c r="H1243" s="361" t="s">
        <v>1433</v>
      </c>
      <c r="I1243" s="359" t="s">
        <v>1407</v>
      </c>
      <c r="J1243" s="359" t="s">
        <v>1380</v>
      </c>
      <c r="K1243" s="359" t="s">
        <v>8</v>
      </c>
      <c r="L1243" s="359" t="s">
        <v>1408</v>
      </c>
      <c r="M1243" s="368" t="s">
        <v>1407</v>
      </c>
      <c r="N1243" s="205">
        <v>42530</v>
      </c>
      <c r="O1243" s="203"/>
    </row>
    <row r="1244" spans="1:15" ht="27.75" hidden="1" customHeight="1" x14ac:dyDescent="0.25">
      <c r="A1244" s="203" t="s">
        <v>1701</v>
      </c>
      <c r="B1244" s="202" t="s">
        <v>708</v>
      </c>
      <c r="C1244" s="203" t="s">
        <v>1461</v>
      </c>
      <c r="D1244" s="202" t="s">
        <v>1706</v>
      </c>
      <c r="E1244" s="202" t="s">
        <v>1707</v>
      </c>
      <c r="F1244" s="202" t="s">
        <v>475</v>
      </c>
      <c r="G1244" s="254">
        <v>24150</v>
      </c>
      <c r="H1244" s="361" t="s">
        <v>1414</v>
      </c>
      <c r="I1244" s="359" t="s">
        <v>1407</v>
      </c>
      <c r="J1244" s="359" t="s">
        <v>1380</v>
      </c>
      <c r="K1244" s="359" t="s">
        <v>8</v>
      </c>
      <c r="L1244" s="359" t="s">
        <v>1392</v>
      </c>
      <c r="M1244" s="368" t="s">
        <v>1407</v>
      </c>
      <c r="N1244" s="205">
        <v>42530</v>
      </c>
      <c r="O1244" s="203"/>
    </row>
    <row r="1245" spans="1:15" ht="27.75" hidden="1" customHeight="1" x14ac:dyDescent="0.25">
      <c r="A1245" s="203" t="s">
        <v>1723</v>
      </c>
      <c r="B1245" s="202" t="s">
        <v>693</v>
      </c>
      <c r="C1245" s="203" t="s">
        <v>1518</v>
      </c>
      <c r="D1245" s="202" t="s">
        <v>1519</v>
      </c>
      <c r="E1245" s="202" t="s">
        <v>1520</v>
      </c>
      <c r="F1245" s="202" t="s">
        <v>475</v>
      </c>
      <c r="G1245" s="253">
        <v>0.19</v>
      </c>
      <c r="H1245" s="361" t="s">
        <v>1406</v>
      </c>
      <c r="I1245" s="359" t="s">
        <v>1407</v>
      </c>
      <c r="J1245" s="358">
        <v>0.34</v>
      </c>
      <c r="K1245" s="359" t="s">
        <v>1113</v>
      </c>
      <c r="L1245" s="359" t="s">
        <v>1408</v>
      </c>
      <c r="M1245" s="368">
        <v>1992</v>
      </c>
      <c r="N1245" s="207" t="s">
        <v>1521</v>
      </c>
      <c r="O1245" s="203"/>
    </row>
    <row r="1246" spans="1:15" ht="27.75" hidden="1" customHeight="1" x14ac:dyDescent="0.25">
      <c r="A1246" s="203" t="s">
        <v>1723</v>
      </c>
      <c r="B1246" s="202" t="s">
        <v>693</v>
      </c>
      <c r="C1246" s="203" t="s">
        <v>1403</v>
      </c>
      <c r="D1246" s="202" t="s">
        <v>1404</v>
      </c>
      <c r="E1246" s="202" t="s">
        <v>1405</v>
      </c>
      <c r="F1246" s="202" t="s">
        <v>475</v>
      </c>
      <c r="G1246" s="253">
        <v>154</v>
      </c>
      <c r="H1246" s="361" t="s">
        <v>1406</v>
      </c>
      <c r="I1246" s="359" t="s">
        <v>1407</v>
      </c>
      <c r="J1246" s="208">
        <v>0</v>
      </c>
      <c r="K1246" s="359" t="s">
        <v>22</v>
      </c>
      <c r="L1246" s="359" t="s">
        <v>1408</v>
      </c>
      <c r="M1246" s="368" t="s">
        <v>1407</v>
      </c>
      <c r="N1246" s="205">
        <v>42486</v>
      </c>
      <c r="O1246" s="203"/>
    </row>
    <row r="1247" spans="1:15" ht="27.75" hidden="1" customHeight="1" x14ac:dyDescent="0.25">
      <c r="A1247" s="203" t="s">
        <v>1724</v>
      </c>
      <c r="B1247" s="203" t="s">
        <v>2374</v>
      </c>
      <c r="C1247" s="203" t="s">
        <v>1535</v>
      </c>
      <c r="D1247" s="203" t="s">
        <v>1725</v>
      </c>
      <c r="E1247" s="203" t="s">
        <v>1726</v>
      </c>
      <c r="F1247" s="203" t="s">
        <v>505</v>
      </c>
      <c r="G1247" s="257">
        <v>13.2</v>
      </c>
      <c r="H1247" s="361" t="s">
        <v>1433</v>
      </c>
      <c r="I1247" s="361" t="s">
        <v>1407</v>
      </c>
      <c r="J1247" s="360">
        <v>0.75329999999999997</v>
      </c>
      <c r="K1247" s="361" t="s">
        <v>1113</v>
      </c>
      <c r="L1247" s="361" t="s">
        <v>1408</v>
      </c>
      <c r="M1247" s="370">
        <v>2013</v>
      </c>
      <c r="N1247" s="207">
        <v>43903</v>
      </c>
      <c r="O1247" s="203"/>
    </row>
    <row r="1248" spans="1:15" ht="27.75" hidden="1" customHeight="1" x14ac:dyDescent="0.25">
      <c r="A1248" s="203" t="s">
        <v>1724</v>
      </c>
      <c r="B1248" s="203" t="s">
        <v>2374</v>
      </c>
      <c r="C1248" s="203" t="s">
        <v>1535</v>
      </c>
      <c r="D1248" s="203" t="s">
        <v>1725</v>
      </c>
      <c r="E1248" s="203" t="s">
        <v>1726</v>
      </c>
      <c r="F1248" s="203" t="s">
        <v>505</v>
      </c>
      <c r="G1248" s="257">
        <v>3.6200000000000003E-2</v>
      </c>
      <c r="H1248" s="361" t="s">
        <v>1414</v>
      </c>
      <c r="I1248" s="361" t="s">
        <v>1407</v>
      </c>
      <c r="J1248" s="360">
        <v>0.75370000000000004</v>
      </c>
      <c r="K1248" s="361" t="s">
        <v>1113</v>
      </c>
      <c r="L1248" s="361" t="s">
        <v>1392</v>
      </c>
      <c r="M1248" s="370">
        <v>2013</v>
      </c>
      <c r="N1248" s="207">
        <v>43903</v>
      </c>
      <c r="O1248" s="203"/>
    </row>
    <row r="1249" spans="1:15" ht="27.75" hidden="1" customHeight="1" x14ac:dyDescent="0.25">
      <c r="A1249" s="203" t="s">
        <v>1727</v>
      </c>
      <c r="B1249" s="203" t="s">
        <v>2374</v>
      </c>
      <c r="C1249" s="203" t="s">
        <v>1535</v>
      </c>
      <c r="D1249" s="203" t="s">
        <v>1620</v>
      </c>
      <c r="E1249" s="203" t="s">
        <v>1621</v>
      </c>
      <c r="F1249" s="203" t="s">
        <v>475</v>
      </c>
      <c r="G1249" s="258">
        <v>22368</v>
      </c>
      <c r="H1249" s="361" t="s">
        <v>1414</v>
      </c>
      <c r="I1249" s="361" t="s">
        <v>1407</v>
      </c>
      <c r="J1249" s="361" t="s">
        <v>1380</v>
      </c>
      <c r="K1249" s="361" t="s">
        <v>8</v>
      </c>
      <c r="L1249" s="361" t="s">
        <v>1392</v>
      </c>
      <c r="M1249" s="370">
        <v>2010</v>
      </c>
      <c r="N1249" s="207">
        <v>43903</v>
      </c>
      <c r="O1249" s="203"/>
    </row>
    <row r="1250" spans="1:15" ht="27.75" hidden="1" customHeight="1" x14ac:dyDescent="0.25">
      <c r="A1250" s="203" t="s">
        <v>1727</v>
      </c>
      <c r="B1250" s="203" t="s">
        <v>2374</v>
      </c>
      <c r="C1250" s="203" t="s">
        <v>1535</v>
      </c>
      <c r="D1250" s="203" t="s">
        <v>1620</v>
      </c>
      <c r="E1250" s="203" t="s">
        <v>1621</v>
      </c>
      <c r="F1250" s="203" t="s">
        <v>505</v>
      </c>
      <c r="G1250" s="257">
        <v>29</v>
      </c>
      <c r="H1250" s="361" t="s">
        <v>1390</v>
      </c>
      <c r="I1250" s="361" t="s">
        <v>1379</v>
      </c>
      <c r="J1250" s="275">
        <v>0.71</v>
      </c>
      <c r="K1250" s="361" t="s">
        <v>1391</v>
      </c>
      <c r="L1250" s="361" t="s">
        <v>1392</v>
      </c>
      <c r="M1250" s="370">
        <v>2010</v>
      </c>
      <c r="N1250" s="207">
        <v>43903</v>
      </c>
      <c r="O1250" s="361" t="s">
        <v>1537</v>
      </c>
    </row>
    <row r="1251" spans="1:15" ht="27.75" hidden="1" customHeight="1" x14ac:dyDescent="0.25">
      <c r="A1251" s="203" t="s">
        <v>1727</v>
      </c>
      <c r="B1251" s="203" t="s">
        <v>2374</v>
      </c>
      <c r="C1251" s="203" t="s">
        <v>1535</v>
      </c>
      <c r="D1251" s="203" t="s">
        <v>1620</v>
      </c>
      <c r="E1251" s="203" t="s">
        <v>1621</v>
      </c>
      <c r="F1251" s="203" t="s">
        <v>505</v>
      </c>
      <c r="G1251" s="257">
        <v>7</v>
      </c>
      <c r="H1251" s="361" t="s">
        <v>1390</v>
      </c>
      <c r="I1251" s="361" t="s">
        <v>1382</v>
      </c>
      <c r="J1251" s="275">
        <v>0.71</v>
      </c>
      <c r="K1251" s="361" t="s">
        <v>1391</v>
      </c>
      <c r="L1251" s="361" t="s">
        <v>1392</v>
      </c>
      <c r="M1251" s="370">
        <v>2010</v>
      </c>
      <c r="N1251" s="207">
        <v>43903</v>
      </c>
      <c r="O1251" s="361" t="s">
        <v>1537</v>
      </c>
    </row>
    <row r="1252" spans="1:15" ht="27.75" hidden="1" customHeight="1" x14ac:dyDescent="0.25">
      <c r="A1252" s="203" t="s">
        <v>1727</v>
      </c>
      <c r="B1252" s="203" t="s">
        <v>2374</v>
      </c>
      <c r="C1252" s="203" t="s">
        <v>1535</v>
      </c>
      <c r="D1252" s="203" t="s">
        <v>1620</v>
      </c>
      <c r="E1252" s="203" t="s">
        <v>1621</v>
      </c>
      <c r="F1252" s="203" t="s">
        <v>505</v>
      </c>
      <c r="G1252" s="257">
        <v>4.0999999999999996</v>
      </c>
      <c r="H1252" s="361" t="s">
        <v>1390</v>
      </c>
      <c r="I1252" s="361" t="s">
        <v>1383</v>
      </c>
      <c r="J1252" s="275">
        <v>0.71</v>
      </c>
      <c r="K1252" s="361" t="s">
        <v>1391</v>
      </c>
      <c r="L1252" s="361" t="s">
        <v>1392</v>
      </c>
      <c r="M1252" s="370">
        <v>2010</v>
      </c>
      <c r="N1252" s="207">
        <v>43903</v>
      </c>
      <c r="O1252" s="361" t="s">
        <v>1537</v>
      </c>
    </row>
    <row r="1253" spans="1:15" ht="27.75" hidden="1" customHeight="1" x14ac:dyDescent="0.25">
      <c r="A1253" s="203" t="s">
        <v>1727</v>
      </c>
      <c r="B1253" s="203" t="s">
        <v>2374</v>
      </c>
      <c r="C1253" s="203" t="s">
        <v>1535</v>
      </c>
      <c r="D1253" s="203" t="s">
        <v>1620</v>
      </c>
      <c r="E1253" s="203" t="s">
        <v>1621</v>
      </c>
      <c r="F1253" s="203" t="s">
        <v>505</v>
      </c>
      <c r="G1253" s="257">
        <v>1.1000000000000001</v>
      </c>
      <c r="H1253" s="361" t="s">
        <v>1390</v>
      </c>
      <c r="I1253" s="361" t="s">
        <v>1384</v>
      </c>
      <c r="J1253" s="275">
        <v>0.71</v>
      </c>
      <c r="K1253" s="361" t="s">
        <v>1391</v>
      </c>
      <c r="L1253" s="361" t="s">
        <v>1392</v>
      </c>
      <c r="M1253" s="370">
        <v>2010</v>
      </c>
      <c r="N1253" s="207">
        <v>43903</v>
      </c>
      <c r="O1253" s="361" t="s">
        <v>1537</v>
      </c>
    </row>
    <row r="1254" spans="1:15" ht="27.75" hidden="1" customHeight="1" x14ac:dyDescent="0.25">
      <c r="A1254" s="203" t="s">
        <v>1727</v>
      </c>
      <c r="B1254" s="203" t="s">
        <v>2374</v>
      </c>
      <c r="C1254" s="203" t="s">
        <v>1535</v>
      </c>
      <c r="D1254" s="203" t="s">
        <v>1620</v>
      </c>
      <c r="E1254" s="203" t="s">
        <v>1621</v>
      </c>
      <c r="F1254" s="203" t="s">
        <v>505</v>
      </c>
      <c r="G1254" s="257">
        <v>0.81</v>
      </c>
      <c r="H1254" s="361" t="s">
        <v>1390</v>
      </c>
      <c r="I1254" s="361" t="s">
        <v>1385</v>
      </c>
      <c r="J1254" s="275">
        <v>0.71</v>
      </c>
      <c r="K1254" s="361" t="s">
        <v>1391</v>
      </c>
      <c r="L1254" s="361" t="s">
        <v>1392</v>
      </c>
      <c r="M1254" s="370">
        <v>2010</v>
      </c>
      <c r="N1254" s="207">
        <v>43903</v>
      </c>
      <c r="O1254" s="361" t="s">
        <v>1537</v>
      </c>
    </row>
    <row r="1255" spans="1:15" ht="27.75" hidden="1" customHeight="1" x14ac:dyDescent="0.25">
      <c r="A1255" s="203" t="s">
        <v>1724</v>
      </c>
      <c r="B1255" s="202" t="s">
        <v>2374</v>
      </c>
      <c r="C1255" s="203" t="s">
        <v>1403</v>
      </c>
      <c r="D1255" s="202" t="s">
        <v>1404</v>
      </c>
      <c r="E1255" s="202" t="s">
        <v>1405</v>
      </c>
      <c r="F1255" s="202" t="s">
        <v>475</v>
      </c>
      <c r="G1255" s="253">
        <v>154</v>
      </c>
      <c r="H1255" s="361" t="s">
        <v>1406</v>
      </c>
      <c r="I1255" s="359" t="s">
        <v>1407</v>
      </c>
      <c r="J1255" s="359" t="s">
        <v>1380</v>
      </c>
      <c r="K1255" s="359" t="s">
        <v>22</v>
      </c>
      <c r="L1255" s="359" t="s">
        <v>1408</v>
      </c>
      <c r="M1255" s="368" t="s">
        <v>1407</v>
      </c>
      <c r="N1255" s="205">
        <v>42486</v>
      </c>
      <c r="O1255" s="203"/>
    </row>
    <row r="1256" spans="1:15" ht="27.75" hidden="1" customHeight="1" x14ac:dyDescent="0.25">
      <c r="A1256" s="203" t="s">
        <v>1724</v>
      </c>
      <c r="B1256" s="202" t="s">
        <v>2374</v>
      </c>
      <c r="C1256" s="203" t="s">
        <v>1476</v>
      </c>
      <c r="D1256" s="202" t="s">
        <v>1728</v>
      </c>
      <c r="E1256" s="202" t="s">
        <v>1474</v>
      </c>
      <c r="F1256" s="202" t="s">
        <v>505</v>
      </c>
      <c r="G1256" s="253">
        <v>2.63</v>
      </c>
      <c r="H1256" s="361" t="s">
        <v>1400</v>
      </c>
      <c r="I1256" s="359" t="s">
        <v>1379</v>
      </c>
      <c r="J1256" s="358">
        <v>0.71</v>
      </c>
      <c r="K1256" s="359" t="s">
        <v>1391</v>
      </c>
      <c r="L1256" s="359" t="s">
        <v>1392</v>
      </c>
      <c r="M1256" s="368">
        <v>2009</v>
      </c>
      <c r="N1256" s="205">
        <v>42359</v>
      </c>
      <c r="O1256" s="203"/>
    </row>
    <row r="1257" spans="1:15" ht="27.75" hidden="1" customHeight="1" x14ac:dyDescent="0.25">
      <c r="A1257" s="203" t="s">
        <v>1724</v>
      </c>
      <c r="B1257" s="202" t="s">
        <v>2374</v>
      </c>
      <c r="C1257" s="203" t="s">
        <v>1476</v>
      </c>
      <c r="D1257" s="202" t="s">
        <v>1728</v>
      </c>
      <c r="E1257" s="202" t="s">
        <v>1474</v>
      </c>
      <c r="F1257" s="202" t="s">
        <v>505</v>
      </c>
      <c r="G1257" s="253">
        <v>0.88</v>
      </c>
      <c r="H1257" s="361" t="s">
        <v>1400</v>
      </c>
      <c r="I1257" s="359" t="s">
        <v>1382</v>
      </c>
      <c r="J1257" s="358">
        <v>0.22</v>
      </c>
      <c r="K1257" s="359" t="s">
        <v>1391</v>
      </c>
      <c r="L1257" s="359" t="s">
        <v>1392</v>
      </c>
      <c r="M1257" s="368">
        <v>2009</v>
      </c>
      <c r="N1257" s="205">
        <v>42359</v>
      </c>
      <c r="O1257" s="203"/>
    </row>
    <row r="1258" spans="1:15" ht="27.75" hidden="1" customHeight="1" x14ac:dyDescent="0.25">
      <c r="A1258" s="203" t="s">
        <v>1724</v>
      </c>
      <c r="B1258" s="202" t="s">
        <v>2374</v>
      </c>
      <c r="C1258" s="203" t="s">
        <v>1476</v>
      </c>
      <c r="D1258" s="202" t="s">
        <v>1728</v>
      </c>
      <c r="E1258" s="202" t="s">
        <v>1474</v>
      </c>
      <c r="F1258" s="202" t="s">
        <v>505</v>
      </c>
      <c r="G1258" s="253">
        <v>0.43</v>
      </c>
      <c r="H1258" s="361" t="s">
        <v>1400</v>
      </c>
      <c r="I1258" s="359" t="s">
        <v>1383</v>
      </c>
      <c r="J1258" s="358">
        <v>0.05</v>
      </c>
      <c r="K1258" s="359" t="s">
        <v>1391</v>
      </c>
      <c r="L1258" s="359" t="s">
        <v>1392</v>
      </c>
      <c r="M1258" s="368">
        <v>2009</v>
      </c>
      <c r="N1258" s="205">
        <v>42359</v>
      </c>
      <c r="O1258" s="203"/>
    </row>
    <row r="1259" spans="1:15" ht="27.75" hidden="1" customHeight="1" x14ac:dyDescent="0.25">
      <c r="A1259" s="203" t="s">
        <v>1724</v>
      </c>
      <c r="B1259" s="202" t="s">
        <v>2374</v>
      </c>
      <c r="C1259" s="203" t="s">
        <v>1476</v>
      </c>
      <c r="D1259" s="202" t="s">
        <v>1728</v>
      </c>
      <c r="E1259" s="202" t="s">
        <v>1474</v>
      </c>
      <c r="F1259" s="202" t="s">
        <v>505</v>
      </c>
      <c r="G1259" s="253">
        <v>0.24</v>
      </c>
      <c r="H1259" s="361" t="s">
        <v>1400</v>
      </c>
      <c r="I1259" s="359" t="s">
        <v>1384</v>
      </c>
      <c r="J1259" s="358">
        <v>0.62</v>
      </c>
      <c r="K1259" s="359" t="s">
        <v>1391</v>
      </c>
      <c r="L1259" s="359" t="s">
        <v>1392</v>
      </c>
      <c r="M1259" s="368">
        <v>2009</v>
      </c>
      <c r="N1259" s="205">
        <v>42359</v>
      </c>
      <c r="O1259" s="203"/>
    </row>
    <row r="1260" spans="1:15" ht="27.75" hidden="1" customHeight="1" x14ac:dyDescent="0.25">
      <c r="A1260" s="203" t="s">
        <v>1724</v>
      </c>
      <c r="B1260" s="202" t="s">
        <v>2374</v>
      </c>
      <c r="C1260" s="203" t="s">
        <v>1476</v>
      </c>
      <c r="D1260" s="202" t="s">
        <v>1728</v>
      </c>
      <c r="E1260" s="202" t="s">
        <v>1474</v>
      </c>
      <c r="F1260" s="202" t="s">
        <v>505</v>
      </c>
      <c r="G1260" s="253">
        <v>0.12</v>
      </c>
      <c r="H1260" s="361" t="s">
        <v>1400</v>
      </c>
      <c r="I1260" s="359" t="s">
        <v>1385</v>
      </c>
      <c r="J1260" s="358">
        <v>0.8</v>
      </c>
      <c r="K1260" s="359" t="s">
        <v>1391</v>
      </c>
      <c r="L1260" s="359" t="s">
        <v>1392</v>
      </c>
      <c r="M1260" s="368">
        <v>2009</v>
      </c>
      <c r="N1260" s="205">
        <v>42359</v>
      </c>
      <c r="O1260" s="203"/>
    </row>
    <row r="1261" spans="1:15" ht="27.75" hidden="1" customHeight="1" x14ac:dyDescent="0.25">
      <c r="A1261" s="203" t="s">
        <v>1724</v>
      </c>
      <c r="B1261" s="202" t="s">
        <v>2374</v>
      </c>
      <c r="C1261" s="203" t="s">
        <v>1476</v>
      </c>
      <c r="D1261" s="202" t="s">
        <v>1729</v>
      </c>
      <c r="E1261" s="202" t="s">
        <v>1474</v>
      </c>
      <c r="F1261" s="202" t="s">
        <v>505</v>
      </c>
      <c r="G1261" s="253">
        <v>2.4969999999999999</v>
      </c>
      <c r="H1261" s="361" t="s">
        <v>1400</v>
      </c>
      <c r="I1261" s="359" t="s">
        <v>1379</v>
      </c>
      <c r="J1261" s="358">
        <v>0.73</v>
      </c>
      <c r="K1261" s="359" t="s">
        <v>1391</v>
      </c>
      <c r="L1261" s="359" t="s">
        <v>1392</v>
      </c>
      <c r="M1261" s="368">
        <v>2009</v>
      </c>
      <c r="N1261" s="205">
        <v>42359</v>
      </c>
      <c r="O1261" s="203"/>
    </row>
    <row r="1262" spans="1:15" ht="27.75" hidden="1" customHeight="1" x14ac:dyDescent="0.25">
      <c r="A1262" s="203" t="s">
        <v>1724</v>
      </c>
      <c r="B1262" s="202" t="s">
        <v>2374</v>
      </c>
      <c r="C1262" s="203" t="s">
        <v>1476</v>
      </c>
      <c r="D1262" s="202" t="s">
        <v>1729</v>
      </c>
      <c r="E1262" s="202" t="s">
        <v>1474</v>
      </c>
      <c r="F1262" s="202" t="s">
        <v>505</v>
      </c>
      <c r="G1262" s="253">
        <v>1.054</v>
      </c>
      <c r="H1262" s="361" t="s">
        <v>1400</v>
      </c>
      <c r="I1262" s="359" t="s">
        <v>1382</v>
      </c>
      <c r="J1262" s="358">
        <v>0.34</v>
      </c>
      <c r="K1262" s="359" t="s">
        <v>1391</v>
      </c>
      <c r="L1262" s="359" t="s">
        <v>1392</v>
      </c>
      <c r="M1262" s="368">
        <v>2009</v>
      </c>
      <c r="N1262" s="205">
        <v>42359</v>
      </c>
      <c r="O1262" s="203"/>
    </row>
    <row r="1263" spans="1:15" ht="27.75" hidden="1" customHeight="1" x14ac:dyDescent="0.25">
      <c r="A1263" s="203" t="s">
        <v>1724</v>
      </c>
      <c r="B1263" s="202" t="s">
        <v>2374</v>
      </c>
      <c r="C1263" s="203" t="s">
        <v>1476</v>
      </c>
      <c r="D1263" s="202" t="s">
        <v>1729</v>
      </c>
      <c r="E1263" s="202" t="s">
        <v>1474</v>
      </c>
      <c r="F1263" s="202" t="s">
        <v>505</v>
      </c>
      <c r="G1263" s="253">
        <v>0.53400000000000003</v>
      </c>
      <c r="H1263" s="361" t="s">
        <v>1400</v>
      </c>
      <c r="I1263" s="359" t="s">
        <v>1383</v>
      </c>
      <c r="J1263" s="358">
        <v>0.57999999999999996</v>
      </c>
      <c r="K1263" s="359" t="s">
        <v>1391</v>
      </c>
      <c r="L1263" s="359" t="s">
        <v>1392</v>
      </c>
      <c r="M1263" s="368">
        <v>2009</v>
      </c>
      <c r="N1263" s="205">
        <v>42359</v>
      </c>
      <c r="O1263" s="203"/>
    </row>
    <row r="1264" spans="1:15" ht="27.75" hidden="1" customHeight="1" x14ac:dyDescent="0.25">
      <c r="A1264" s="203" t="s">
        <v>1724</v>
      </c>
      <c r="B1264" s="202" t="s">
        <v>2374</v>
      </c>
      <c r="C1264" s="203" t="s">
        <v>1476</v>
      </c>
      <c r="D1264" s="202" t="s">
        <v>1729</v>
      </c>
      <c r="E1264" s="202" t="s">
        <v>1474</v>
      </c>
      <c r="F1264" s="202" t="s">
        <v>505</v>
      </c>
      <c r="G1264" s="253">
        <v>0.316</v>
      </c>
      <c r="H1264" s="361" t="s">
        <v>1400</v>
      </c>
      <c r="I1264" s="359" t="s">
        <v>1384</v>
      </c>
      <c r="J1264" s="358">
        <v>0.55000000000000004</v>
      </c>
      <c r="K1264" s="359" t="s">
        <v>1391</v>
      </c>
      <c r="L1264" s="359" t="s">
        <v>1392</v>
      </c>
      <c r="M1264" s="368">
        <v>2009</v>
      </c>
      <c r="N1264" s="205">
        <v>42359</v>
      </c>
      <c r="O1264" s="203"/>
    </row>
    <row r="1265" spans="1:15" ht="27.75" hidden="1" customHeight="1" x14ac:dyDescent="0.25">
      <c r="A1265" s="203" t="s">
        <v>1724</v>
      </c>
      <c r="B1265" s="202" t="s">
        <v>2374</v>
      </c>
      <c r="C1265" s="203" t="s">
        <v>1476</v>
      </c>
      <c r="D1265" s="202" t="s">
        <v>1729</v>
      </c>
      <c r="E1265" s="202" t="s">
        <v>1474</v>
      </c>
      <c r="F1265" s="202" t="s">
        <v>505</v>
      </c>
      <c r="G1265" s="253">
        <v>0.20799999999999999</v>
      </c>
      <c r="H1265" s="361" t="s">
        <v>1400</v>
      </c>
      <c r="I1265" s="359" t="s">
        <v>1385</v>
      </c>
      <c r="J1265" s="358">
        <v>0.71</v>
      </c>
      <c r="K1265" s="359" t="s">
        <v>1391</v>
      </c>
      <c r="L1265" s="359" t="s">
        <v>1392</v>
      </c>
      <c r="M1265" s="368">
        <v>2009</v>
      </c>
      <c r="N1265" s="205">
        <v>42359</v>
      </c>
      <c r="O1265" s="203"/>
    </row>
    <row r="1266" spans="1:15" ht="27.75" hidden="1" customHeight="1" x14ac:dyDescent="0.25">
      <c r="A1266" s="203" t="s">
        <v>1724</v>
      </c>
      <c r="B1266" s="202" t="s">
        <v>2374</v>
      </c>
      <c r="C1266" s="203" t="s">
        <v>1476</v>
      </c>
      <c r="D1266" s="202" t="s">
        <v>1729</v>
      </c>
      <c r="E1266" s="202" t="s">
        <v>1474</v>
      </c>
      <c r="F1266" s="202" t="s">
        <v>505</v>
      </c>
      <c r="G1266" s="253">
        <v>29.12</v>
      </c>
      <c r="H1266" s="361" t="s">
        <v>1414</v>
      </c>
      <c r="I1266" s="359" t="s">
        <v>1379</v>
      </c>
      <c r="J1266" s="358">
        <v>0.5</v>
      </c>
      <c r="K1266" s="359" t="s">
        <v>22</v>
      </c>
      <c r="L1266" s="359" t="s">
        <v>1392</v>
      </c>
      <c r="M1266" s="368">
        <v>2009</v>
      </c>
      <c r="N1266" s="205">
        <v>42359</v>
      </c>
      <c r="O1266" s="203"/>
    </row>
    <row r="1267" spans="1:15" ht="27.75" hidden="1" customHeight="1" x14ac:dyDescent="0.25">
      <c r="A1267" s="203" t="s">
        <v>1724</v>
      </c>
      <c r="B1267" s="202" t="s">
        <v>2374</v>
      </c>
      <c r="C1267" s="203" t="s">
        <v>1476</v>
      </c>
      <c r="D1267" s="202" t="s">
        <v>1729</v>
      </c>
      <c r="E1267" s="202" t="s">
        <v>1474</v>
      </c>
      <c r="F1267" s="202" t="s">
        <v>505</v>
      </c>
      <c r="G1267" s="253">
        <v>12.79</v>
      </c>
      <c r="H1267" s="361" t="s">
        <v>1414</v>
      </c>
      <c r="I1267" s="359" t="s">
        <v>1382</v>
      </c>
      <c r="J1267" s="358">
        <v>0.09</v>
      </c>
      <c r="K1267" s="359" t="s">
        <v>22</v>
      </c>
      <c r="L1267" s="359" t="s">
        <v>1392</v>
      </c>
      <c r="M1267" s="368">
        <v>2009</v>
      </c>
      <c r="N1267" s="205">
        <v>42359</v>
      </c>
      <c r="O1267" s="203"/>
    </row>
    <row r="1268" spans="1:15" ht="27.75" hidden="1" customHeight="1" x14ac:dyDescent="0.25">
      <c r="A1268" s="203" t="s">
        <v>1724</v>
      </c>
      <c r="B1268" s="202" t="s">
        <v>2374</v>
      </c>
      <c r="C1268" s="203" t="s">
        <v>1476</v>
      </c>
      <c r="D1268" s="202" t="s">
        <v>1729</v>
      </c>
      <c r="E1268" s="202" t="s">
        <v>1474</v>
      </c>
      <c r="F1268" s="202" t="s">
        <v>505</v>
      </c>
      <c r="G1268" s="253">
        <v>6.74</v>
      </c>
      <c r="H1268" s="361" t="s">
        <v>1414</v>
      </c>
      <c r="I1268" s="359" t="s">
        <v>1383</v>
      </c>
      <c r="J1268" s="358">
        <v>0</v>
      </c>
      <c r="K1268" s="359" t="s">
        <v>22</v>
      </c>
      <c r="L1268" s="359" t="s">
        <v>1392</v>
      </c>
      <c r="M1268" s="368">
        <v>2009</v>
      </c>
      <c r="N1268" s="205">
        <v>42359</v>
      </c>
      <c r="O1268" s="203"/>
    </row>
    <row r="1269" spans="1:15" ht="27.75" hidden="1" customHeight="1" x14ac:dyDescent="0.25">
      <c r="A1269" s="203" t="s">
        <v>1724</v>
      </c>
      <c r="B1269" s="202" t="s">
        <v>2374</v>
      </c>
      <c r="C1269" s="203" t="s">
        <v>1476</v>
      </c>
      <c r="D1269" s="202" t="s">
        <v>1729</v>
      </c>
      <c r="E1269" s="202" t="s">
        <v>1474</v>
      </c>
      <c r="F1269" s="202" t="s">
        <v>505</v>
      </c>
      <c r="G1269" s="253">
        <v>3.85</v>
      </c>
      <c r="H1269" s="361" t="s">
        <v>1414</v>
      </c>
      <c r="I1269" s="359" t="s">
        <v>1384</v>
      </c>
      <c r="J1269" s="358">
        <v>0</v>
      </c>
      <c r="K1269" s="359" t="s">
        <v>22</v>
      </c>
      <c r="L1269" s="359" t="s">
        <v>1392</v>
      </c>
      <c r="M1269" s="368">
        <v>2009</v>
      </c>
      <c r="N1269" s="205">
        <v>42359</v>
      </c>
      <c r="O1269" s="203"/>
    </row>
    <row r="1270" spans="1:15" ht="27.75" hidden="1" customHeight="1" x14ac:dyDescent="0.25">
      <c r="A1270" s="203" t="s">
        <v>1724</v>
      </c>
      <c r="B1270" s="202" t="s">
        <v>2374</v>
      </c>
      <c r="C1270" s="203" t="s">
        <v>1476</v>
      </c>
      <c r="D1270" s="202" t="s">
        <v>1729</v>
      </c>
      <c r="E1270" s="202" t="s">
        <v>1474</v>
      </c>
      <c r="F1270" s="202" t="s">
        <v>505</v>
      </c>
      <c r="G1270" s="253">
        <v>2.35</v>
      </c>
      <c r="H1270" s="361" t="s">
        <v>1414</v>
      </c>
      <c r="I1270" s="359" t="s">
        <v>1385</v>
      </c>
      <c r="J1270" s="358">
        <v>0</v>
      </c>
      <c r="K1270" s="359" t="s">
        <v>22</v>
      </c>
      <c r="L1270" s="359" t="s">
        <v>1392</v>
      </c>
      <c r="M1270" s="368">
        <v>2009</v>
      </c>
      <c r="N1270" s="205">
        <v>42359</v>
      </c>
      <c r="O1270" s="203"/>
    </row>
    <row r="1271" spans="1:15" ht="27.75" hidden="1" customHeight="1" x14ac:dyDescent="0.25">
      <c r="A1271" s="129" t="s">
        <v>1724</v>
      </c>
      <c r="B1271" s="269" t="s">
        <v>2374</v>
      </c>
      <c r="C1271" s="226" t="s">
        <v>2568</v>
      </c>
      <c r="D1271" s="269" t="s">
        <v>641</v>
      </c>
      <c r="E1271" s="372" t="s">
        <v>1557</v>
      </c>
      <c r="F1271" s="269" t="s">
        <v>475</v>
      </c>
      <c r="G1271" s="373">
        <v>119.2</v>
      </c>
      <c r="H1271" s="225" t="s">
        <v>488</v>
      </c>
      <c r="I1271" s="269" t="s">
        <v>1379</v>
      </c>
      <c r="J1271" s="374">
        <v>0</v>
      </c>
      <c r="K1271" s="269" t="s">
        <v>22</v>
      </c>
      <c r="L1271" s="269" t="s">
        <v>1392</v>
      </c>
      <c r="M1271" s="369">
        <v>2010</v>
      </c>
      <c r="N1271" s="375">
        <v>43873</v>
      </c>
      <c r="O1271" s="226" t="s">
        <v>2569</v>
      </c>
    </row>
    <row r="1272" spans="1:15" ht="27.75" hidden="1" customHeight="1" x14ac:dyDescent="0.25">
      <c r="A1272" s="129" t="s">
        <v>1724</v>
      </c>
      <c r="B1272" s="269" t="s">
        <v>2374</v>
      </c>
      <c r="C1272" s="226" t="s">
        <v>2568</v>
      </c>
      <c r="D1272" s="269" t="s">
        <v>641</v>
      </c>
      <c r="E1272" s="372" t="s">
        <v>1557</v>
      </c>
      <c r="F1272" s="269" t="s">
        <v>475</v>
      </c>
      <c r="G1272" s="373">
        <v>44.21</v>
      </c>
      <c r="H1272" s="225" t="s">
        <v>488</v>
      </c>
      <c r="I1272" s="269" t="s">
        <v>1382</v>
      </c>
      <c r="J1272" s="374">
        <v>0</v>
      </c>
      <c r="K1272" s="269" t="s">
        <v>22</v>
      </c>
      <c r="L1272" s="269" t="s">
        <v>1392</v>
      </c>
      <c r="M1272" s="369">
        <v>2010</v>
      </c>
      <c r="N1272" s="375">
        <v>43873</v>
      </c>
      <c r="O1272" s="226" t="s">
        <v>2569</v>
      </c>
    </row>
    <row r="1273" spans="1:15" ht="27.75" hidden="1" customHeight="1" x14ac:dyDescent="0.25">
      <c r="A1273" s="129" t="s">
        <v>1724</v>
      </c>
      <c r="B1273" s="269" t="s">
        <v>2374</v>
      </c>
      <c r="C1273" s="226" t="s">
        <v>2568</v>
      </c>
      <c r="D1273" s="269" t="s">
        <v>641</v>
      </c>
      <c r="E1273" s="372" t="s">
        <v>1557</v>
      </c>
      <c r="F1273" s="269" t="s">
        <v>475</v>
      </c>
      <c r="G1273" s="373">
        <v>17.829999999999998</v>
      </c>
      <c r="H1273" s="225" t="s">
        <v>488</v>
      </c>
      <c r="I1273" s="269" t="s">
        <v>1383</v>
      </c>
      <c r="J1273" s="374">
        <v>0</v>
      </c>
      <c r="K1273" s="269" t="s">
        <v>22</v>
      </c>
      <c r="L1273" s="269" t="s">
        <v>1392</v>
      </c>
      <c r="M1273" s="369">
        <v>2010</v>
      </c>
      <c r="N1273" s="375">
        <v>43873</v>
      </c>
      <c r="O1273" s="226" t="s">
        <v>2569</v>
      </c>
    </row>
    <row r="1274" spans="1:15" ht="27.75" hidden="1" customHeight="1" x14ac:dyDescent="0.25">
      <c r="A1274" s="129" t="s">
        <v>1724</v>
      </c>
      <c r="B1274" s="269" t="s">
        <v>2374</v>
      </c>
      <c r="C1274" s="226" t="s">
        <v>2568</v>
      </c>
      <c r="D1274" s="269" t="s">
        <v>641</v>
      </c>
      <c r="E1274" s="372" t="s">
        <v>1557</v>
      </c>
      <c r="F1274" s="269" t="s">
        <v>475</v>
      </c>
      <c r="G1274" s="373">
        <v>8.1199999999999992</v>
      </c>
      <c r="H1274" s="225" t="s">
        <v>488</v>
      </c>
      <c r="I1274" s="372" t="s">
        <v>1384</v>
      </c>
      <c r="J1274" s="374">
        <v>0</v>
      </c>
      <c r="K1274" s="269" t="s">
        <v>22</v>
      </c>
      <c r="L1274" s="269" t="s">
        <v>1392</v>
      </c>
      <c r="M1274" s="369">
        <v>2010</v>
      </c>
      <c r="N1274" s="375">
        <v>43873</v>
      </c>
      <c r="O1274" s="226" t="s">
        <v>2569</v>
      </c>
    </row>
    <row r="1275" spans="1:15" ht="27.75" hidden="1" customHeight="1" x14ac:dyDescent="0.25">
      <c r="A1275" s="129" t="s">
        <v>1724</v>
      </c>
      <c r="B1275" s="269" t="s">
        <v>2374</v>
      </c>
      <c r="C1275" s="226" t="s">
        <v>2568</v>
      </c>
      <c r="D1275" s="269" t="s">
        <v>641</v>
      </c>
      <c r="E1275" s="372" t="s">
        <v>1557</v>
      </c>
      <c r="F1275" s="269" t="s">
        <v>475</v>
      </c>
      <c r="G1275" s="373">
        <v>3.9</v>
      </c>
      <c r="H1275" s="225" t="s">
        <v>488</v>
      </c>
      <c r="I1275" s="372" t="s">
        <v>1385</v>
      </c>
      <c r="J1275" s="374">
        <v>0</v>
      </c>
      <c r="K1275" s="269" t="s">
        <v>22</v>
      </c>
      <c r="L1275" s="269" t="s">
        <v>1392</v>
      </c>
      <c r="M1275" s="369">
        <v>2010</v>
      </c>
      <c r="N1275" s="375">
        <v>43873</v>
      </c>
      <c r="O1275" s="226" t="s">
        <v>2569</v>
      </c>
    </row>
    <row r="1276" spans="1:15" ht="27.75" hidden="1" customHeight="1" x14ac:dyDescent="0.25">
      <c r="A1276" s="129" t="s">
        <v>1724</v>
      </c>
      <c r="B1276" s="269" t="s">
        <v>2374</v>
      </c>
      <c r="C1276" s="226" t="s">
        <v>2568</v>
      </c>
      <c r="D1276" s="269" t="s">
        <v>643</v>
      </c>
      <c r="E1276" s="372" t="s">
        <v>1557</v>
      </c>
      <c r="F1276" s="269" t="s">
        <v>475</v>
      </c>
      <c r="G1276" s="373">
        <v>45.77</v>
      </c>
      <c r="H1276" s="225" t="s">
        <v>488</v>
      </c>
      <c r="I1276" s="372" t="s">
        <v>1379</v>
      </c>
      <c r="J1276" s="374">
        <v>0</v>
      </c>
      <c r="K1276" s="269" t="s">
        <v>22</v>
      </c>
      <c r="L1276" s="269" t="s">
        <v>1392</v>
      </c>
      <c r="M1276" s="369">
        <v>2010</v>
      </c>
      <c r="N1276" s="375">
        <v>43873</v>
      </c>
      <c r="O1276" s="226" t="s">
        <v>2569</v>
      </c>
    </row>
    <row r="1277" spans="1:15" ht="27.75" hidden="1" customHeight="1" x14ac:dyDescent="0.25">
      <c r="A1277" s="129" t="s">
        <v>1724</v>
      </c>
      <c r="B1277" s="269" t="s">
        <v>2374</v>
      </c>
      <c r="C1277" s="226" t="s">
        <v>2568</v>
      </c>
      <c r="D1277" s="269" t="s">
        <v>643</v>
      </c>
      <c r="E1277" s="372" t="s">
        <v>1557</v>
      </c>
      <c r="F1277" s="269" t="s">
        <v>475</v>
      </c>
      <c r="G1277" s="373">
        <v>16.98</v>
      </c>
      <c r="H1277" s="225" t="s">
        <v>488</v>
      </c>
      <c r="I1277" s="372" t="s">
        <v>1382</v>
      </c>
      <c r="J1277" s="374">
        <v>0</v>
      </c>
      <c r="K1277" s="269" t="s">
        <v>22</v>
      </c>
      <c r="L1277" s="269" t="s">
        <v>1392</v>
      </c>
      <c r="M1277" s="369">
        <v>2010</v>
      </c>
      <c r="N1277" s="375">
        <v>43873</v>
      </c>
      <c r="O1277" s="226" t="s">
        <v>2569</v>
      </c>
    </row>
    <row r="1278" spans="1:15" ht="27.75" hidden="1" customHeight="1" x14ac:dyDescent="0.25">
      <c r="A1278" s="129" t="s">
        <v>1724</v>
      </c>
      <c r="B1278" s="269" t="s">
        <v>2374</v>
      </c>
      <c r="C1278" s="226" t="s">
        <v>2568</v>
      </c>
      <c r="D1278" s="269" t="s">
        <v>643</v>
      </c>
      <c r="E1278" s="372" t="s">
        <v>1557</v>
      </c>
      <c r="F1278" s="269" t="s">
        <v>475</v>
      </c>
      <c r="G1278" s="373">
        <v>6.85</v>
      </c>
      <c r="H1278" s="225" t="s">
        <v>488</v>
      </c>
      <c r="I1278" s="372" t="s">
        <v>1383</v>
      </c>
      <c r="J1278" s="374">
        <v>0</v>
      </c>
      <c r="K1278" s="269" t="s">
        <v>22</v>
      </c>
      <c r="L1278" s="269" t="s">
        <v>1392</v>
      </c>
      <c r="M1278" s="369">
        <v>2010</v>
      </c>
      <c r="N1278" s="375">
        <v>43873</v>
      </c>
      <c r="O1278" s="226" t="s">
        <v>2569</v>
      </c>
    </row>
    <row r="1279" spans="1:15" ht="27.75" hidden="1" customHeight="1" x14ac:dyDescent="0.25">
      <c r="A1279" s="129" t="s">
        <v>1724</v>
      </c>
      <c r="B1279" s="269" t="s">
        <v>2374</v>
      </c>
      <c r="C1279" s="226" t="s">
        <v>2568</v>
      </c>
      <c r="D1279" s="269" t="s">
        <v>643</v>
      </c>
      <c r="E1279" s="372" t="s">
        <v>1557</v>
      </c>
      <c r="F1279" s="269" t="s">
        <v>475</v>
      </c>
      <c r="G1279" s="373">
        <v>3.12</v>
      </c>
      <c r="H1279" s="225" t="s">
        <v>488</v>
      </c>
      <c r="I1279" s="372" t="s">
        <v>1384</v>
      </c>
      <c r="J1279" s="374">
        <v>0</v>
      </c>
      <c r="K1279" s="269" t="s">
        <v>22</v>
      </c>
      <c r="L1279" s="269" t="s">
        <v>1392</v>
      </c>
      <c r="M1279" s="369">
        <v>2010</v>
      </c>
      <c r="N1279" s="375">
        <v>43873</v>
      </c>
      <c r="O1279" s="226" t="s">
        <v>2569</v>
      </c>
    </row>
    <row r="1280" spans="1:15" ht="27.75" hidden="1" customHeight="1" x14ac:dyDescent="0.25">
      <c r="A1280" s="129" t="s">
        <v>1724</v>
      </c>
      <c r="B1280" s="269" t="s">
        <v>2374</v>
      </c>
      <c r="C1280" s="226" t="s">
        <v>2568</v>
      </c>
      <c r="D1280" s="269" t="s">
        <v>643</v>
      </c>
      <c r="E1280" s="372" t="s">
        <v>1557</v>
      </c>
      <c r="F1280" s="269" t="s">
        <v>475</v>
      </c>
      <c r="G1280" s="373">
        <v>1.5</v>
      </c>
      <c r="H1280" s="225" t="s">
        <v>488</v>
      </c>
      <c r="I1280" s="372" t="s">
        <v>1385</v>
      </c>
      <c r="J1280" s="374">
        <v>0</v>
      </c>
      <c r="K1280" s="269" t="s">
        <v>22</v>
      </c>
      <c r="L1280" s="269" t="s">
        <v>1392</v>
      </c>
      <c r="M1280" s="369">
        <v>2010</v>
      </c>
      <c r="N1280" s="375">
        <v>43873</v>
      </c>
      <c r="O1280" s="226" t="s">
        <v>2569</v>
      </c>
    </row>
    <row r="1281" spans="1:15" ht="27.75" hidden="1" customHeight="1" x14ac:dyDescent="0.25">
      <c r="A1281" s="129" t="s">
        <v>1724</v>
      </c>
      <c r="B1281" s="269" t="s">
        <v>2374</v>
      </c>
      <c r="C1281" s="226" t="s">
        <v>2568</v>
      </c>
      <c r="D1281" s="269" t="s">
        <v>1634</v>
      </c>
      <c r="E1281" s="372" t="s">
        <v>1557</v>
      </c>
      <c r="F1281" s="269" t="s">
        <v>475</v>
      </c>
      <c r="G1281" s="373">
        <v>30.27</v>
      </c>
      <c r="H1281" s="225" t="s">
        <v>488</v>
      </c>
      <c r="I1281" s="269" t="s">
        <v>1379</v>
      </c>
      <c r="J1281" s="374">
        <v>0</v>
      </c>
      <c r="K1281" s="269" t="s">
        <v>22</v>
      </c>
      <c r="L1281" s="269" t="s">
        <v>1392</v>
      </c>
      <c r="M1281" s="369">
        <v>2010</v>
      </c>
      <c r="N1281" s="375">
        <v>43873</v>
      </c>
      <c r="O1281" s="226" t="s">
        <v>2569</v>
      </c>
    </row>
    <row r="1282" spans="1:15" ht="27.75" hidden="1" customHeight="1" x14ac:dyDescent="0.25">
      <c r="A1282" s="129" t="s">
        <v>1724</v>
      </c>
      <c r="B1282" s="269" t="s">
        <v>2374</v>
      </c>
      <c r="C1282" s="226" t="s">
        <v>2568</v>
      </c>
      <c r="D1282" s="269" t="s">
        <v>1634</v>
      </c>
      <c r="E1282" s="372" t="s">
        <v>1557</v>
      </c>
      <c r="F1282" s="269" t="s">
        <v>475</v>
      </c>
      <c r="G1282" s="373">
        <v>11.23</v>
      </c>
      <c r="H1282" s="225" t="s">
        <v>488</v>
      </c>
      <c r="I1282" s="269" t="s">
        <v>1382</v>
      </c>
      <c r="J1282" s="374">
        <v>0</v>
      </c>
      <c r="K1282" s="269" t="s">
        <v>22</v>
      </c>
      <c r="L1282" s="269" t="s">
        <v>1392</v>
      </c>
      <c r="M1282" s="369">
        <v>2010</v>
      </c>
      <c r="N1282" s="375">
        <v>43873</v>
      </c>
      <c r="O1282" s="226" t="s">
        <v>2569</v>
      </c>
    </row>
    <row r="1283" spans="1:15" ht="27.75" hidden="1" customHeight="1" x14ac:dyDescent="0.25">
      <c r="A1283" s="129" t="s">
        <v>1724</v>
      </c>
      <c r="B1283" s="269" t="s">
        <v>2374</v>
      </c>
      <c r="C1283" s="226" t="s">
        <v>2568</v>
      </c>
      <c r="D1283" s="269" t="s">
        <v>1634</v>
      </c>
      <c r="E1283" s="372" t="s">
        <v>1557</v>
      </c>
      <c r="F1283" s="269" t="s">
        <v>475</v>
      </c>
      <c r="G1283" s="373">
        <v>4.53</v>
      </c>
      <c r="H1283" s="225" t="s">
        <v>488</v>
      </c>
      <c r="I1283" s="269" t="s">
        <v>1383</v>
      </c>
      <c r="J1283" s="374">
        <v>0</v>
      </c>
      <c r="K1283" s="269" t="s">
        <v>22</v>
      </c>
      <c r="L1283" s="269" t="s">
        <v>1392</v>
      </c>
      <c r="M1283" s="369">
        <v>2010</v>
      </c>
      <c r="N1283" s="375">
        <v>43873</v>
      </c>
      <c r="O1283" s="226" t="s">
        <v>2569</v>
      </c>
    </row>
    <row r="1284" spans="1:15" ht="27.75" hidden="1" customHeight="1" x14ac:dyDescent="0.25">
      <c r="A1284" s="129" t="s">
        <v>1724</v>
      </c>
      <c r="B1284" s="269" t="s">
        <v>2374</v>
      </c>
      <c r="C1284" s="226" t="s">
        <v>2568</v>
      </c>
      <c r="D1284" s="269" t="s">
        <v>1634</v>
      </c>
      <c r="E1284" s="372" t="s">
        <v>1557</v>
      </c>
      <c r="F1284" s="269" t="s">
        <v>475</v>
      </c>
      <c r="G1284" s="373">
        <v>2.06</v>
      </c>
      <c r="H1284" s="225" t="s">
        <v>488</v>
      </c>
      <c r="I1284" s="372" t="s">
        <v>1384</v>
      </c>
      <c r="J1284" s="374">
        <v>0</v>
      </c>
      <c r="K1284" s="269" t="s">
        <v>22</v>
      </c>
      <c r="L1284" s="269" t="s">
        <v>1392</v>
      </c>
      <c r="M1284" s="369">
        <v>2010</v>
      </c>
      <c r="N1284" s="375">
        <v>43873</v>
      </c>
      <c r="O1284" s="226" t="s">
        <v>2569</v>
      </c>
    </row>
    <row r="1285" spans="1:15" ht="27.75" hidden="1" customHeight="1" x14ac:dyDescent="0.25">
      <c r="A1285" s="129" t="s">
        <v>1724</v>
      </c>
      <c r="B1285" s="269" t="s">
        <v>2374</v>
      </c>
      <c r="C1285" s="226" t="s">
        <v>2568</v>
      </c>
      <c r="D1285" s="269" t="s">
        <v>1634</v>
      </c>
      <c r="E1285" s="372" t="s">
        <v>1557</v>
      </c>
      <c r="F1285" s="269" t="s">
        <v>475</v>
      </c>
      <c r="G1285" s="373">
        <v>0.99</v>
      </c>
      <c r="H1285" s="225" t="s">
        <v>488</v>
      </c>
      <c r="I1285" s="372" t="s">
        <v>1385</v>
      </c>
      <c r="J1285" s="374">
        <v>0</v>
      </c>
      <c r="K1285" s="269" t="s">
        <v>22</v>
      </c>
      <c r="L1285" s="269" t="s">
        <v>1392</v>
      </c>
      <c r="M1285" s="369">
        <v>2010</v>
      </c>
      <c r="N1285" s="375">
        <v>43873</v>
      </c>
      <c r="O1285" s="226" t="s">
        <v>2569</v>
      </c>
    </row>
    <row r="1286" spans="1:15" ht="27.75" hidden="1" customHeight="1" x14ac:dyDescent="0.25">
      <c r="A1286" s="203" t="s">
        <v>1730</v>
      </c>
      <c r="B1286" s="202" t="s">
        <v>556</v>
      </c>
      <c r="C1286" s="203" t="s">
        <v>1580</v>
      </c>
      <c r="D1286" s="202" t="s">
        <v>1602</v>
      </c>
      <c r="E1286" s="202" t="s">
        <v>1603</v>
      </c>
      <c r="F1286" s="202" t="s">
        <v>475</v>
      </c>
      <c r="G1286" s="253">
        <v>35.799999999999997</v>
      </c>
      <c r="H1286" s="361" t="s">
        <v>527</v>
      </c>
      <c r="I1286" s="359" t="s">
        <v>1407</v>
      </c>
      <c r="J1286" s="358">
        <v>0</v>
      </c>
      <c r="K1286" s="359" t="s">
        <v>1582</v>
      </c>
      <c r="L1286" s="359" t="s">
        <v>1392</v>
      </c>
      <c r="M1286" s="368">
        <v>2008</v>
      </c>
      <c r="N1286" s="205">
        <v>40851</v>
      </c>
      <c r="O1286" s="203"/>
    </row>
    <row r="1287" spans="1:15" ht="27.75" hidden="1" customHeight="1" x14ac:dyDescent="0.25">
      <c r="A1287" s="203" t="s">
        <v>1730</v>
      </c>
      <c r="B1287" s="202" t="s">
        <v>556</v>
      </c>
      <c r="C1287" s="203" t="s">
        <v>591</v>
      </c>
      <c r="D1287" s="202" t="s">
        <v>583</v>
      </c>
      <c r="E1287" s="202" t="s">
        <v>1584</v>
      </c>
      <c r="F1287" s="202" t="s">
        <v>475</v>
      </c>
      <c r="G1287" s="253"/>
      <c r="H1287" s="361"/>
      <c r="I1287" s="359" t="s">
        <v>594</v>
      </c>
      <c r="J1287" s="358">
        <v>0.6</v>
      </c>
      <c r="K1287" s="359" t="s">
        <v>8</v>
      </c>
      <c r="L1287" s="359" t="s">
        <v>1392</v>
      </c>
      <c r="M1287" s="370">
        <v>2003</v>
      </c>
      <c r="N1287" s="205">
        <v>39127</v>
      </c>
      <c r="O1287" s="203"/>
    </row>
    <row r="1288" spans="1:15" ht="27.75" hidden="1" customHeight="1" x14ac:dyDescent="0.25">
      <c r="A1288" s="203" t="s">
        <v>1730</v>
      </c>
      <c r="B1288" s="202" t="s">
        <v>556</v>
      </c>
      <c r="C1288" s="203" t="s">
        <v>591</v>
      </c>
      <c r="D1288" s="202" t="s">
        <v>583</v>
      </c>
      <c r="E1288" s="202" t="s">
        <v>1584</v>
      </c>
      <c r="F1288" s="202" t="s">
        <v>475</v>
      </c>
      <c r="G1288" s="253"/>
      <c r="H1288" s="361"/>
      <c r="I1288" s="359" t="s">
        <v>593</v>
      </c>
      <c r="J1288" s="358">
        <v>0.67</v>
      </c>
      <c r="K1288" s="359" t="s">
        <v>8</v>
      </c>
      <c r="L1288" s="359" t="s">
        <v>1392</v>
      </c>
      <c r="M1288" s="370">
        <v>2003</v>
      </c>
      <c r="N1288" s="205">
        <v>39127</v>
      </c>
      <c r="O1288" s="203"/>
    </row>
    <row r="1289" spans="1:15" ht="27.75" hidden="1" customHeight="1" x14ac:dyDescent="0.25">
      <c r="A1289" s="203" t="s">
        <v>1730</v>
      </c>
      <c r="B1289" s="202" t="s">
        <v>556</v>
      </c>
      <c r="C1289" s="203" t="s">
        <v>591</v>
      </c>
      <c r="D1289" s="202" t="s">
        <v>583</v>
      </c>
      <c r="E1289" s="202" t="s">
        <v>1584</v>
      </c>
      <c r="F1289" s="202" t="s">
        <v>475</v>
      </c>
      <c r="G1289" s="253">
        <v>23.2</v>
      </c>
      <c r="H1289" s="361" t="s">
        <v>488</v>
      </c>
      <c r="I1289" s="359" t="s">
        <v>1379</v>
      </c>
      <c r="J1289" s="359" t="s">
        <v>1380</v>
      </c>
      <c r="K1289" s="359" t="s">
        <v>8</v>
      </c>
      <c r="L1289" s="359" t="s">
        <v>1392</v>
      </c>
      <c r="M1289" s="370">
        <v>2003</v>
      </c>
      <c r="N1289" s="205">
        <v>39127</v>
      </c>
      <c r="O1289" s="203"/>
    </row>
    <row r="1290" spans="1:15" ht="27.75" hidden="1" customHeight="1" x14ac:dyDescent="0.25">
      <c r="A1290" s="203" t="s">
        <v>1730</v>
      </c>
      <c r="B1290" s="202" t="s">
        <v>556</v>
      </c>
      <c r="C1290" s="203" t="s">
        <v>591</v>
      </c>
      <c r="D1290" s="202" t="s">
        <v>583</v>
      </c>
      <c r="E1290" s="202" t="s">
        <v>1584</v>
      </c>
      <c r="F1290" s="202" t="s">
        <v>475</v>
      </c>
      <c r="G1290" s="253">
        <v>7.2</v>
      </c>
      <c r="H1290" s="361" t="s">
        <v>488</v>
      </c>
      <c r="I1290" s="359" t="s">
        <v>1382</v>
      </c>
      <c r="J1290" s="359" t="s">
        <v>1380</v>
      </c>
      <c r="K1290" s="359" t="s">
        <v>8</v>
      </c>
      <c r="L1290" s="359" t="s">
        <v>1392</v>
      </c>
      <c r="M1290" s="370">
        <v>2003</v>
      </c>
      <c r="N1290" s="205">
        <v>39127</v>
      </c>
      <c r="O1290" s="203"/>
    </row>
    <row r="1291" spans="1:15" ht="27.75" hidden="1" customHeight="1" x14ac:dyDescent="0.25">
      <c r="A1291" s="203" t="s">
        <v>1730</v>
      </c>
      <c r="B1291" s="202" t="s">
        <v>556</v>
      </c>
      <c r="C1291" s="203" t="s">
        <v>591</v>
      </c>
      <c r="D1291" s="202" t="s">
        <v>583</v>
      </c>
      <c r="E1291" s="202" t="s">
        <v>1584</v>
      </c>
      <c r="F1291" s="202" t="s">
        <v>475</v>
      </c>
      <c r="G1291" s="253">
        <v>2.9</v>
      </c>
      <c r="H1291" s="361" t="s">
        <v>488</v>
      </c>
      <c r="I1291" s="359" t="s">
        <v>1383</v>
      </c>
      <c r="J1291" s="359" t="s">
        <v>1380</v>
      </c>
      <c r="K1291" s="359" t="s">
        <v>8</v>
      </c>
      <c r="L1291" s="359" t="s">
        <v>1392</v>
      </c>
      <c r="M1291" s="370">
        <v>2003</v>
      </c>
      <c r="N1291" s="205">
        <v>39127</v>
      </c>
      <c r="O1291" s="203"/>
    </row>
    <row r="1292" spans="1:15" ht="27.75" hidden="1" customHeight="1" x14ac:dyDescent="0.25">
      <c r="A1292" s="203" t="s">
        <v>1730</v>
      </c>
      <c r="B1292" s="202" t="s">
        <v>556</v>
      </c>
      <c r="C1292" s="203" t="s">
        <v>591</v>
      </c>
      <c r="D1292" s="202" t="s">
        <v>583</v>
      </c>
      <c r="E1292" s="202" t="s">
        <v>1584</v>
      </c>
      <c r="F1292" s="202" t="s">
        <v>475</v>
      </c>
      <c r="G1292" s="253">
        <v>1.8</v>
      </c>
      <c r="H1292" s="361" t="s">
        <v>488</v>
      </c>
      <c r="I1292" s="359" t="s">
        <v>1384</v>
      </c>
      <c r="J1292" s="359" t="s">
        <v>1380</v>
      </c>
      <c r="K1292" s="359" t="s">
        <v>8</v>
      </c>
      <c r="L1292" s="359" t="s">
        <v>1392</v>
      </c>
      <c r="M1292" s="370">
        <v>2003</v>
      </c>
      <c r="N1292" s="205">
        <v>39127</v>
      </c>
      <c r="O1292" s="203"/>
    </row>
    <row r="1293" spans="1:15" ht="27.75" hidden="1" customHeight="1" x14ac:dyDescent="0.25">
      <c r="A1293" s="203" t="s">
        <v>1730</v>
      </c>
      <c r="B1293" s="202" t="s">
        <v>556</v>
      </c>
      <c r="C1293" s="203" t="s">
        <v>591</v>
      </c>
      <c r="D1293" s="202" t="s">
        <v>583</v>
      </c>
      <c r="E1293" s="202" t="s">
        <v>1584</v>
      </c>
      <c r="F1293" s="202" t="s">
        <v>475</v>
      </c>
      <c r="G1293" s="253">
        <v>0.3</v>
      </c>
      <c r="H1293" s="361" t="s">
        <v>488</v>
      </c>
      <c r="I1293" s="359" t="s">
        <v>1385</v>
      </c>
      <c r="J1293" s="359" t="s">
        <v>1380</v>
      </c>
      <c r="K1293" s="359" t="s">
        <v>8</v>
      </c>
      <c r="L1293" s="359" t="s">
        <v>1392</v>
      </c>
      <c r="M1293" s="370">
        <v>2003</v>
      </c>
      <c r="N1293" s="205">
        <v>39127</v>
      </c>
      <c r="O1293" s="203"/>
    </row>
    <row r="1294" spans="1:15" ht="27.75" hidden="1" customHeight="1" x14ac:dyDescent="0.25">
      <c r="A1294" s="203" t="s">
        <v>1730</v>
      </c>
      <c r="B1294" s="202" t="s">
        <v>556</v>
      </c>
      <c r="C1294" s="203" t="s">
        <v>1403</v>
      </c>
      <c r="D1294" s="202" t="s">
        <v>1404</v>
      </c>
      <c r="E1294" s="202" t="s">
        <v>1405</v>
      </c>
      <c r="F1294" s="202" t="s">
        <v>475</v>
      </c>
      <c r="G1294" s="253">
        <v>154</v>
      </c>
      <c r="H1294" s="361" t="s">
        <v>1406</v>
      </c>
      <c r="I1294" s="359" t="s">
        <v>1407</v>
      </c>
      <c r="J1294" s="208">
        <v>0</v>
      </c>
      <c r="K1294" s="359" t="s">
        <v>22</v>
      </c>
      <c r="L1294" s="359" t="s">
        <v>1408</v>
      </c>
      <c r="M1294" s="368" t="s">
        <v>1407</v>
      </c>
      <c r="N1294" s="205">
        <v>42486</v>
      </c>
      <c r="O1294" s="203"/>
    </row>
    <row r="1295" spans="1:15" ht="27.75" hidden="1" customHeight="1" x14ac:dyDescent="0.25">
      <c r="A1295" s="203" t="s">
        <v>1730</v>
      </c>
      <c r="B1295" s="202" t="s">
        <v>556</v>
      </c>
      <c r="C1295" s="203" t="s">
        <v>1586</v>
      </c>
      <c r="D1295" s="202" t="s">
        <v>619</v>
      </c>
      <c r="E1295" s="202" t="s">
        <v>1587</v>
      </c>
      <c r="F1295" s="202" t="s">
        <v>475</v>
      </c>
      <c r="G1295" s="253">
        <v>192</v>
      </c>
      <c r="H1295" s="361" t="s">
        <v>1588</v>
      </c>
      <c r="I1295" s="359" t="s">
        <v>1407</v>
      </c>
      <c r="J1295" s="359" t="s">
        <v>1380</v>
      </c>
      <c r="K1295" s="359" t="s">
        <v>1113</v>
      </c>
      <c r="L1295" s="359" t="s">
        <v>1408</v>
      </c>
      <c r="M1295" s="368">
        <v>1999</v>
      </c>
      <c r="N1295" s="205">
        <v>39395</v>
      </c>
      <c r="O1295" s="203"/>
    </row>
    <row r="1296" spans="1:15" ht="27.75" hidden="1" customHeight="1" x14ac:dyDescent="0.25">
      <c r="A1296" s="203" t="s">
        <v>1730</v>
      </c>
      <c r="B1296" s="202" t="s">
        <v>556</v>
      </c>
      <c r="C1296" s="203" t="s">
        <v>1586</v>
      </c>
      <c r="D1296" s="202" t="s">
        <v>619</v>
      </c>
      <c r="E1296" s="202" t="s">
        <v>1587</v>
      </c>
      <c r="F1296" s="202" t="s">
        <v>475</v>
      </c>
      <c r="G1296" s="253">
        <v>1.6</v>
      </c>
      <c r="H1296" s="361" t="s">
        <v>1589</v>
      </c>
      <c r="I1296" s="359" t="s">
        <v>1407</v>
      </c>
      <c r="J1296" s="359" t="s">
        <v>1380</v>
      </c>
      <c r="K1296" s="359" t="s">
        <v>1113</v>
      </c>
      <c r="L1296" s="359" t="s">
        <v>1392</v>
      </c>
      <c r="M1296" s="368">
        <v>1999</v>
      </c>
      <c r="N1296" s="205">
        <v>39395</v>
      </c>
      <c r="O1296" s="203"/>
    </row>
    <row r="1297" spans="1:15" ht="27.75" hidden="1" customHeight="1" x14ac:dyDescent="0.25">
      <c r="A1297" s="203" t="s">
        <v>1730</v>
      </c>
      <c r="B1297" s="202" t="s">
        <v>556</v>
      </c>
      <c r="C1297" s="203" t="s">
        <v>1586</v>
      </c>
      <c r="D1297" s="202" t="s">
        <v>619</v>
      </c>
      <c r="E1297" s="202" t="s">
        <v>1587</v>
      </c>
      <c r="F1297" s="202" t="s">
        <v>475</v>
      </c>
      <c r="G1297" s="253">
        <v>335</v>
      </c>
      <c r="H1297" s="361" t="s">
        <v>1590</v>
      </c>
      <c r="I1297" s="359" t="s">
        <v>1407</v>
      </c>
      <c r="J1297" s="359" t="s">
        <v>1380</v>
      </c>
      <c r="K1297" s="359" t="s">
        <v>1113</v>
      </c>
      <c r="L1297" s="359" t="s">
        <v>1408</v>
      </c>
      <c r="M1297" s="368">
        <v>1999</v>
      </c>
      <c r="N1297" s="205">
        <v>39395</v>
      </c>
      <c r="O1297" s="203"/>
    </row>
    <row r="1298" spans="1:15" ht="27.75" hidden="1" customHeight="1" x14ac:dyDescent="0.25">
      <c r="A1298" s="203" t="s">
        <v>1730</v>
      </c>
      <c r="B1298" s="202" t="s">
        <v>556</v>
      </c>
      <c r="C1298" s="203" t="s">
        <v>1586</v>
      </c>
      <c r="D1298" s="202" t="s">
        <v>619</v>
      </c>
      <c r="E1298" s="202" t="s">
        <v>1587</v>
      </c>
      <c r="F1298" s="202" t="s">
        <v>475</v>
      </c>
      <c r="G1298" s="253">
        <v>2.7</v>
      </c>
      <c r="H1298" s="361" t="s">
        <v>1591</v>
      </c>
      <c r="I1298" s="359" t="s">
        <v>1407</v>
      </c>
      <c r="J1298" s="359" t="s">
        <v>1380</v>
      </c>
      <c r="K1298" s="359" t="s">
        <v>1113</v>
      </c>
      <c r="L1298" s="359" t="s">
        <v>1392</v>
      </c>
      <c r="M1298" s="368">
        <v>1999</v>
      </c>
      <c r="N1298" s="205">
        <v>39395</v>
      </c>
      <c r="O1298" s="203"/>
    </row>
    <row r="1299" spans="1:15" ht="27.75" hidden="1" customHeight="1" x14ac:dyDescent="0.25">
      <c r="A1299" s="203" t="s">
        <v>1730</v>
      </c>
      <c r="B1299" s="202" t="s">
        <v>556</v>
      </c>
      <c r="C1299" s="203" t="s">
        <v>1586</v>
      </c>
      <c r="D1299" s="202" t="s">
        <v>619</v>
      </c>
      <c r="E1299" s="202" t="s">
        <v>1587</v>
      </c>
      <c r="F1299" s="202" t="s">
        <v>475</v>
      </c>
      <c r="G1299" s="253">
        <v>165</v>
      </c>
      <c r="H1299" s="361" t="s">
        <v>1592</v>
      </c>
      <c r="I1299" s="359" t="s">
        <v>1407</v>
      </c>
      <c r="J1299" s="359" t="s">
        <v>1380</v>
      </c>
      <c r="K1299" s="359" t="s">
        <v>1113</v>
      </c>
      <c r="L1299" s="359" t="s">
        <v>1408</v>
      </c>
      <c r="M1299" s="368">
        <v>1999</v>
      </c>
      <c r="N1299" s="205">
        <v>39395</v>
      </c>
      <c r="O1299" s="203"/>
    </row>
    <row r="1300" spans="1:15" ht="27.75" hidden="1" customHeight="1" x14ac:dyDescent="0.25">
      <c r="A1300" s="203" t="s">
        <v>1730</v>
      </c>
      <c r="B1300" s="202" t="s">
        <v>556</v>
      </c>
      <c r="C1300" s="203" t="s">
        <v>1586</v>
      </c>
      <c r="D1300" s="202" t="s">
        <v>619</v>
      </c>
      <c r="E1300" s="202" t="s">
        <v>1587</v>
      </c>
      <c r="F1300" s="202" t="s">
        <v>475</v>
      </c>
      <c r="G1300" s="253">
        <v>1.4</v>
      </c>
      <c r="H1300" s="361" t="s">
        <v>1593</v>
      </c>
      <c r="I1300" s="359" t="s">
        <v>1407</v>
      </c>
      <c r="J1300" s="359" t="s">
        <v>1380</v>
      </c>
      <c r="K1300" s="359" t="s">
        <v>1113</v>
      </c>
      <c r="L1300" s="359" t="s">
        <v>1392</v>
      </c>
      <c r="M1300" s="368">
        <v>1999</v>
      </c>
      <c r="N1300" s="205">
        <v>39395</v>
      </c>
      <c r="O1300" s="203"/>
    </row>
    <row r="1301" spans="1:15" ht="27.75" hidden="1" customHeight="1" x14ac:dyDescent="0.25">
      <c r="A1301" s="203" t="s">
        <v>1730</v>
      </c>
      <c r="B1301" s="202" t="s">
        <v>556</v>
      </c>
      <c r="C1301" s="203" t="s">
        <v>1586</v>
      </c>
      <c r="D1301" s="202" t="s">
        <v>648</v>
      </c>
      <c r="E1301" s="202" t="s">
        <v>1594</v>
      </c>
      <c r="F1301" s="202" t="s">
        <v>475</v>
      </c>
      <c r="G1301" s="253">
        <v>141</v>
      </c>
      <c r="H1301" s="361" t="s">
        <v>1588</v>
      </c>
      <c r="I1301" s="359" t="s">
        <v>1407</v>
      </c>
      <c r="J1301" s="359" t="s">
        <v>1380</v>
      </c>
      <c r="K1301" s="359" t="s">
        <v>1113</v>
      </c>
      <c r="L1301" s="359" t="s">
        <v>1408</v>
      </c>
      <c r="M1301" s="368">
        <v>1999</v>
      </c>
      <c r="N1301" s="205">
        <v>39395</v>
      </c>
      <c r="O1301" s="203"/>
    </row>
    <row r="1302" spans="1:15" ht="27.75" hidden="1" customHeight="1" x14ac:dyDescent="0.25">
      <c r="A1302" s="203" t="s">
        <v>1730</v>
      </c>
      <c r="B1302" s="202" t="s">
        <v>556</v>
      </c>
      <c r="C1302" s="203" t="s">
        <v>1586</v>
      </c>
      <c r="D1302" s="202" t="s">
        <v>648</v>
      </c>
      <c r="E1302" s="202" t="s">
        <v>1594</v>
      </c>
      <c r="F1302" s="202" t="s">
        <v>475</v>
      </c>
      <c r="G1302" s="253">
        <v>0.4</v>
      </c>
      <c r="H1302" s="361" t="s">
        <v>1589</v>
      </c>
      <c r="I1302" s="359" t="s">
        <v>1407</v>
      </c>
      <c r="J1302" s="359" t="s">
        <v>1380</v>
      </c>
      <c r="K1302" s="359" t="s">
        <v>1113</v>
      </c>
      <c r="L1302" s="359" t="s">
        <v>1392</v>
      </c>
      <c r="M1302" s="368">
        <v>1999</v>
      </c>
      <c r="N1302" s="205">
        <v>39395</v>
      </c>
      <c r="O1302" s="203"/>
    </row>
    <row r="1303" spans="1:15" ht="27.75" hidden="1" customHeight="1" x14ac:dyDescent="0.25">
      <c r="A1303" s="203" t="s">
        <v>1730</v>
      </c>
      <c r="B1303" s="202" t="s">
        <v>556</v>
      </c>
      <c r="C1303" s="203" t="s">
        <v>1586</v>
      </c>
      <c r="D1303" s="202" t="s">
        <v>648</v>
      </c>
      <c r="E1303" s="202" t="s">
        <v>1594</v>
      </c>
      <c r="F1303" s="202" t="s">
        <v>475</v>
      </c>
      <c r="G1303" s="253">
        <v>263</v>
      </c>
      <c r="H1303" s="361" t="s">
        <v>1590</v>
      </c>
      <c r="I1303" s="359" t="s">
        <v>1407</v>
      </c>
      <c r="J1303" s="359" t="s">
        <v>1380</v>
      </c>
      <c r="K1303" s="359" t="s">
        <v>1113</v>
      </c>
      <c r="L1303" s="359" t="s">
        <v>1408</v>
      </c>
      <c r="M1303" s="368">
        <v>1999</v>
      </c>
      <c r="N1303" s="205">
        <v>39395</v>
      </c>
      <c r="O1303" s="203"/>
    </row>
    <row r="1304" spans="1:15" ht="27.75" hidden="1" customHeight="1" x14ac:dyDescent="0.25">
      <c r="A1304" s="203" t="s">
        <v>1730</v>
      </c>
      <c r="B1304" s="202" t="s">
        <v>556</v>
      </c>
      <c r="C1304" s="203" t="s">
        <v>1586</v>
      </c>
      <c r="D1304" s="202" t="s">
        <v>648</v>
      </c>
      <c r="E1304" s="202" t="s">
        <v>1594</v>
      </c>
      <c r="F1304" s="202" t="s">
        <v>475</v>
      </c>
      <c r="G1304" s="253">
        <v>0.7</v>
      </c>
      <c r="H1304" s="361" t="s">
        <v>1591</v>
      </c>
      <c r="I1304" s="359" t="s">
        <v>1407</v>
      </c>
      <c r="J1304" s="359" t="s">
        <v>1380</v>
      </c>
      <c r="K1304" s="359" t="s">
        <v>1113</v>
      </c>
      <c r="L1304" s="359" t="s">
        <v>1392</v>
      </c>
      <c r="M1304" s="368">
        <v>1999</v>
      </c>
      <c r="N1304" s="205">
        <v>39395</v>
      </c>
      <c r="O1304" s="203"/>
    </row>
    <row r="1305" spans="1:15" ht="27.75" hidden="1" customHeight="1" x14ac:dyDescent="0.25">
      <c r="A1305" s="203" t="s">
        <v>1730</v>
      </c>
      <c r="B1305" s="202" t="s">
        <v>556</v>
      </c>
      <c r="C1305" s="203" t="s">
        <v>1586</v>
      </c>
      <c r="D1305" s="202" t="s">
        <v>648</v>
      </c>
      <c r="E1305" s="202" t="s">
        <v>1594</v>
      </c>
      <c r="F1305" s="202" t="s">
        <v>475</v>
      </c>
      <c r="G1305" s="253">
        <v>130</v>
      </c>
      <c r="H1305" s="361" t="s">
        <v>1592</v>
      </c>
      <c r="I1305" s="359" t="s">
        <v>1407</v>
      </c>
      <c r="J1305" s="359" t="s">
        <v>1380</v>
      </c>
      <c r="K1305" s="359" t="s">
        <v>1113</v>
      </c>
      <c r="L1305" s="359" t="s">
        <v>1408</v>
      </c>
      <c r="M1305" s="368">
        <v>1999</v>
      </c>
      <c r="N1305" s="205">
        <v>39395</v>
      </c>
      <c r="O1305" s="203"/>
    </row>
    <row r="1306" spans="1:15" ht="27.75" hidden="1" customHeight="1" x14ac:dyDescent="0.25">
      <c r="A1306" s="203" t="s">
        <v>1730</v>
      </c>
      <c r="B1306" s="202" t="s">
        <v>556</v>
      </c>
      <c r="C1306" s="203" t="s">
        <v>1586</v>
      </c>
      <c r="D1306" s="202" t="s">
        <v>648</v>
      </c>
      <c r="E1306" s="202" t="s">
        <v>1594</v>
      </c>
      <c r="F1306" s="202" t="s">
        <v>475</v>
      </c>
      <c r="G1306" s="253">
        <v>0.3</v>
      </c>
      <c r="H1306" s="361" t="s">
        <v>1593</v>
      </c>
      <c r="I1306" s="359" t="s">
        <v>1407</v>
      </c>
      <c r="J1306" s="359" t="s">
        <v>1380</v>
      </c>
      <c r="K1306" s="359" t="s">
        <v>1113</v>
      </c>
      <c r="L1306" s="359" t="s">
        <v>1392</v>
      </c>
      <c r="M1306" s="368">
        <v>1999</v>
      </c>
      <c r="N1306" s="205">
        <v>39395</v>
      </c>
      <c r="O1306" s="203"/>
    </row>
    <row r="1307" spans="1:15" ht="27.75" hidden="1" customHeight="1" x14ac:dyDescent="0.25">
      <c r="A1307" s="203" t="s">
        <v>1730</v>
      </c>
      <c r="B1307" s="202" t="s">
        <v>556</v>
      </c>
      <c r="C1307" s="203" t="s">
        <v>1586</v>
      </c>
      <c r="D1307" s="202" t="s">
        <v>551</v>
      </c>
      <c r="E1307" s="202" t="s">
        <v>1595</v>
      </c>
      <c r="F1307" s="202" t="s">
        <v>475</v>
      </c>
      <c r="G1307" s="253">
        <v>258</v>
      </c>
      <c r="H1307" s="361" t="s">
        <v>1588</v>
      </c>
      <c r="I1307" s="359" t="s">
        <v>1407</v>
      </c>
      <c r="J1307" s="359" t="s">
        <v>1596</v>
      </c>
      <c r="K1307" s="359" t="s">
        <v>1113</v>
      </c>
      <c r="L1307" s="359" t="s">
        <v>1408</v>
      </c>
      <c r="M1307" s="368">
        <v>1999</v>
      </c>
      <c r="N1307" s="205">
        <v>39395</v>
      </c>
      <c r="O1307" s="361" t="s">
        <v>1597</v>
      </c>
    </row>
    <row r="1308" spans="1:15" ht="27.75" hidden="1" customHeight="1" x14ac:dyDescent="0.25">
      <c r="A1308" s="203" t="s">
        <v>1730</v>
      </c>
      <c r="B1308" s="202" t="s">
        <v>556</v>
      </c>
      <c r="C1308" s="203" t="s">
        <v>1586</v>
      </c>
      <c r="D1308" s="202" t="s">
        <v>551</v>
      </c>
      <c r="E1308" s="202" t="s">
        <v>1595</v>
      </c>
      <c r="F1308" s="202" t="s">
        <v>475</v>
      </c>
      <c r="G1308" s="253">
        <v>2.1</v>
      </c>
      <c r="H1308" s="361" t="s">
        <v>1589</v>
      </c>
      <c r="I1308" s="359" t="s">
        <v>1407</v>
      </c>
      <c r="J1308" s="359" t="s">
        <v>1596</v>
      </c>
      <c r="K1308" s="359" t="s">
        <v>1113</v>
      </c>
      <c r="L1308" s="359" t="s">
        <v>1392</v>
      </c>
      <c r="M1308" s="368">
        <v>1999</v>
      </c>
      <c r="N1308" s="205">
        <v>39395</v>
      </c>
      <c r="O1308" s="361" t="s">
        <v>1597</v>
      </c>
    </row>
    <row r="1309" spans="1:15" ht="27.75" hidden="1" customHeight="1" x14ac:dyDescent="0.25">
      <c r="A1309" s="203" t="s">
        <v>1730</v>
      </c>
      <c r="B1309" s="202" t="s">
        <v>556</v>
      </c>
      <c r="C1309" s="203" t="s">
        <v>1586</v>
      </c>
      <c r="D1309" s="202" t="s">
        <v>551</v>
      </c>
      <c r="E1309" s="202" t="s">
        <v>1595</v>
      </c>
      <c r="F1309" s="202" t="s">
        <v>475</v>
      </c>
      <c r="G1309" s="253">
        <v>405</v>
      </c>
      <c r="H1309" s="361" t="s">
        <v>1590</v>
      </c>
      <c r="I1309" s="359" t="s">
        <v>1407</v>
      </c>
      <c r="J1309" s="359" t="s">
        <v>1596</v>
      </c>
      <c r="K1309" s="359" t="s">
        <v>1113</v>
      </c>
      <c r="L1309" s="359" t="s">
        <v>1408</v>
      </c>
      <c r="M1309" s="368">
        <v>1999</v>
      </c>
      <c r="N1309" s="205">
        <v>39395</v>
      </c>
      <c r="O1309" s="361" t="s">
        <v>1597</v>
      </c>
    </row>
    <row r="1310" spans="1:15" ht="27.75" hidden="1" customHeight="1" x14ac:dyDescent="0.25">
      <c r="A1310" s="203" t="s">
        <v>1730</v>
      </c>
      <c r="B1310" s="202" t="s">
        <v>556</v>
      </c>
      <c r="C1310" s="203" t="s">
        <v>1586</v>
      </c>
      <c r="D1310" s="202" t="s">
        <v>551</v>
      </c>
      <c r="E1310" s="202" t="s">
        <v>1595</v>
      </c>
      <c r="F1310" s="202" t="s">
        <v>475</v>
      </c>
      <c r="G1310" s="253">
        <v>3.3</v>
      </c>
      <c r="H1310" s="361" t="s">
        <v>1591</v>
      </c>
      <c r="I1310" s="359" t="s">
        <v>1407</v>
      </c>
      <c r="J1310" s="359" t="s">
        <v>1596</v>
      </c>
      <c r="K1310" s="359" t="s">
        <v>1113</v>
      </c>
      <c r="L1310" s="359" t="s">
        <v>1392</v>
      </c>
      <c r="M1310" s="368">
        <v>1999</v>
      </c>
      <c r="N1310" s="205">
        <v>39395</v>
      </c>
      <c r="O1310" s="361" t="s">
        <v>1597</v>
      </c>
    </row>
    <row r="1311" spans="1:15" ht="27.75" hidden="1" customHeight="1" x14ac:dyDescent="0.25">
      <c r="A1311" s="203" t="s">
        <v>1730</v>
      </c>
      <c r="B1311" s="202" t="s">
        <v>556</v>
      </c>
      <c r="C1311" s="203" t="s">
        <v>1586</v>
      </c>
      <c r="D1311" s="202" t="s">
        <v>551</v>
      </c>
      <c r="E1311" s="202" t="s">
        <v>1595</v>
      </c>
      <c r="F1311" s="202" t="s">
        <v>475</v>
      </c>
      <c r="G1311" s="253">
        <v>252</v>
      </c>
      <c r="H1311" s="361" t="s">
        <v>1592</v>
      </c>
      <c r="I1311" s="359" t="s">
        <v>1407</v>
      </c>
      <c r="J1311" s="359" t="s">
        <v>1596</v>
      </c>
      <c r="K1311" s="359" t="s">
        <v>1113</v>
      </c>
      <c r="L1311" s="359" t="s">
        <v>1408</v>
      </c>
      <c r="M1311" s="368">
        <v>1999</v>
      </c>
      <c r="N1311" s="205">
        <v>39395</v>
      </c>
      <c r="O1311" s="361" t="s">
        <v>1597</v>
      </c>
    </row>
    <row r="1312" spans="1:15" ht="27.75" hidden="1" customHeight="1" x14ac:dyDescent="0.25">
      <c r="A1312" s="203" t="s">
        <v>1730</v>
      </c>
      <c r="B1312" s="202" t="s">
        <v>556</v>
      </c>
      <c r="C1312" s="203" t="s">
        <v>1586</v>
      </c>
      <c r="D1312" s="202" t="s">
        <v>551</v>
      </c>
      <c r="E1312" s="202" t="s">
        <v>1595</v>
      </c>
      <c r="F1312" s="202" t="s">
        <v>475</v>
      </c>
      <c r="G1312" s="253">
        <v>2.1</v>
      </c>
      <c r="H1312" s="361" t="s">
        <v>1593</v>
      </c>
      <c r="I1312" s="359" t="s">
        <v>1407</v>
      </c>
      <c r="J1312" s="359" t="s">
        <v>1596</v>
      </c>
      <c r="K1312" s="359" t="s">
        <v>1113</v>
      </c>
      <c r="L1312" s="359" t="s">
        <v>1392</v>
      </c>
      <c r="M1312" s="368">
        <v>1999</v>
      </c>
      <c r="N1312" s="205">
        <v>39395</v>
      </c>
      <c r="O1312" s="361" t="s">
        <v>1597</v>
      </c>
    </row>
    <row r="1313" spans="1:15" ht="27.75" hidden="1" customHeight="1" x14ac:dyDescent="0.25">
      <c r="A1313" s="203" t="s">
        <v>1730</v>
      </c>
      <c r="B1313" s="202" t="s">
        <v>556</v>
      </c>
      <c r="C1313" s="203" t="s">
        <v>1586</v>
      </c>
      <c r="D1313" s="202" t="s">
        <v>601</v>
      </c>
      <c r="E1313" s="202" t="s">
        <v>1598</v>
      </c>
      <c r="F1313" s="202" t="s">
        <v>475</v>
      </c>
      <c r="G1313" s="253">
        <v>170</v>
      </c>
      <c r="H1313" s="361" t="s">
        <v>1588</v>
      </c>
      <c r="I1313" s="359" t="s">
        <v>1407</v>
      </c>
      <c r="J1313" s="359" t="s">
        <v>1596</v>
      </c>
      <c r="K1313" s="359" t="s">
        <v>1113</v>
      </c>
      <c r="L1313" s="359" t="s">
        <v>1408</v>
      </c>
      <c r="M1313" s="368">
        <v>1999</v>
      </c>
      <c r="N1313" s="205">
        <v>39395</v>
      </c>
      <c r="O1313" s="361" t="s">
        <v>1597</v>
      </c>
    </row>
    <row r="1314" spans="1:15" ht="27.75" hidden="1" customHeight="1" x14ac:dyDescent="0.25">
      <c r="A1314" s="203" t="s">
        <v>1730</v>
      </c>
      <c r="B1314" s="202" t="s">
        <v>556</v>
      </c>
      <c r="C1314" s="203" t="s">
        <v>1586</v>
      </c>
      <c r="D1314" s="202" t="s">
        <v>601</v>
      </c>
      <c r="E1314" s="202" t="s">
        <v>1598</v>
      </c>
      <c r="F1314" s="202" t="s">
        <v>475</v>
      </c>
      <c r="G1314" s="253">
        <v>0.5</v>
      </c>
      <c r="H1314" s="361" t="s">
        <v>1589</v>
      </c>
      <c r="I1314" s="359" t="s">
        <v>1407</v>
      </c>
      <c r="J1314" s="359" t="s">
        <v>1596</v>
      </c>
      <c r="K1314" s="359" t="s">
        <v>1113</v>
      </c>
      <c r="L1314" s="359" t="s">
        <v>1392</v>
      </c>
      <c r="M1314" s="368">
        <v>1999</v>
      </c>
      <c r="N1314" s="205">
        <v>39395</v>
      </c>
      <c r="O1314" s="361" t="s">
        <v>1597</v>
      </c>
    </row>
    <row r="1315" spans="1:15" ht="27.75" hidden="1" customHeight="1" x14ac:dyDescent="0.25">
      <c r="A1315" s="203" t="s">
        <v>1730</v>
      </c>
      <c r="B1315" s="202" t="s">
        <v>556</v>
      </c>
      <c r="C1315" s="203" t="s">
        <v>1586</v>
      </c>
      <c r="D1315" s="202" t="s">
        <v>601</v>
      </c>
      <c r="E1315" s="202" t="s">
        <v>1598</v>
      </c>
      <c r="F1315" s="202" t="s">
        <v>475</v>
      </c>
      <c r="G1315" s="253">
        <v>278</v>
      </c>
      <c r="H1315" s="361" t="s">
        <v>1590</v>
      </c>
      <c r="I1315" s="359" t="s">
        <v>1407</v>
      </c>
      <c r="J1315" s="359" t="s">
        <v>1596</v>
      </c>
      <c r="K1315" s="359" t="s">
        <v>1113</v>
      </c>
      <c r="L1315" s="359" t="s">
        <v>1408</v>
      </c>
      <c r="M1315" s="368">
        <v>1999</v>
      </c>
      <c r="N1315" s="205">
        <v>39395</v>
      </c>
      <c r="O1315" s="361" t="s">
        <v>1597</v>
      </c>
    </row>
    <row r="1316" spans="1:15" ht="27.75" hidden="1" customHeight="1" x14ac:dyDescent="0.25">
      <c r="A1316" s="203" t="s">
        <v>1730</v>
      </c>
      <c r="B1316" s="202" t="s">
        <v>556</v>
      </c>
      <c r="C1316" s="203" t="s">
        <v>1586</v>
      </c>
      <c r="D1316" s="202" t="s">
        <v>601</v>
      </c>
      <c r="E1316" s="202" t="s">
        <v>1598</v>
      </c>
      <c r="F1316" s="202" t="s">
        <v>475</v>
      </c>
      <c r="G1316" s="253">
        <v>0.8</v>
      </c>
      <c r="H1316" s="361" t="s">
        <v>1591</v>
      </c>
      <c r="I1316" s="359" t="s">
        <v>1407</v>
      </c>
      <c r="J1316" s="359" t="s">
        <v>1596</v>
      </c>
      <c r="K1316" s="359" t="s">
        <v>1113</v>
      </c>
      <c r="L1316" s="359" t="s">
        <v>1392</v>
      </c>
      <c r="M1316" s="368">
        <v>1999</v>
      </c>
      <c r="N1316" s="205">
        <v>39395</v>
      </c>
      <c r="O1316" s="361" t="s">
        <v>1597</v>
      </c>
    </row>
    <row r="1317" spans="1:15" ht="27.75" hidden="1" customHeight="1" x14ac:dyDescent="0.25">
      <c r="A1317" s="203" t="s">
        <v>1730</v>
      </c>
      <c r="B1317" s="202" t="s">
        <v>556</v>
      </c>
      <c r="C1317" s="203" t="s">
        <v>1586</v>
      </c>
      <c r="D1317" s="202" t="s">
        <v>601</v>
      </c>
      <c r="E1317" s="202" t="s">
        <v>1598</v>
      </c>
      <c r="F1317" s="202" t="s">
        <v>475</v>
      </c>
      <c r="G1317" s="253">
        <v>167</v>
      </c>
      <c r="H1317" s="361" t="s">
        <v>1592</v>
      </c>
      <c r="I1317" s="359" t="s">
        <v>1407</v>
      </c>
      <c r="J1317" s="359" t="s">
        <v>1596</v>
      </c>
      <c r="K1317" s="359" t="s">
        <v>1113</v>
      </c>
      <c r="L1317" s="359" t="s">
        <v>1408</v>
      </c>
      <c r="M1317" s="368">
        <v>1999</v>
      </c>
      <c r="N1317" s="205">
        <v>39395</v>
      </c>
      <c r="O1317" s="361" t="s">
        <v>1597</v>
      </c>
    </row>
    <row r="1318" spans="1:15" ht="27.75" hidden="1" customHeight="1" x14ac:dyDescent="0.25">
      <c r="A1318" s="203" t="s">
        <v>1730</v>
      </c>
      <c r="B1318" s="202" t="s">
        <v>556</v>
      </c>
      <c r="C1318" s="203" t="s">
        <v>1586</v>
      </c>
      <c r="D1318" s="202" t="s">
        <v>601</v>
      </c>
      <c r="E1318" s="202" t="s">
        <v>1598</v>
      </c>
      <c r="F1318" s="202" t="s">
        <v>475</v>
      </c>
      <c r="G1318" s="253">
        <v>0.4</v>
      </c>
      <c r="H1318" s="361" t="s">
        <v>1593</v>
      </c>
      <c r="I1318" s="359" t="s">
        <v>1407</v>
      </c>
      <c r="J1318" s="359" t="s">
        <v>1596</v>
      </c>
      <c r="K1318" s="359" t="s">
        <v>1113</v>
      </c>
      <c r="L1318" s="359" t="s">
        <v>1392</v>
      </c>
      <c r="M1318" s="368">
        <v>1999</v>
      </c>
      <c r="N1318" s="205">
        <v>39395</v>
      </c>
      <c r="O1318" s="361" t="s">
        <v>1597</v>
      </c>
    </row>
    <row r="1319" spans="1:15" ht="27.75" hidden="1" customHeight="1" x14ac:dyDescent="0.25">
      <c r="A1319" s="203" t="s">
        <v>1730</v>
      </c>
      <c r="B1319" s="202" t="s">
        <v>556</v>
      </c>
      <c r="C1319" s="203" t="s">
        <v>1461</v>
      </c>
      <c r="D1319" s="202" t="s">
        <v>1731</v>
      </c>
      <c r="E1319" s="202" t="s">
        <v>1732</v>
      </c>
      <c r="F1319" s="202" t="s">
        <v>475</v>
      </c>
      <c r="G1319" s="254">
        <v>6642961</v>
      </c>
      <c r="H1319" s="361" t="s">
        <v>1433</v>
      </c>
      <c r="I1319" s="359" t="s">
        <v>1407</v>
      </c>
      <c r="J1319" s="359" t="s">
        <v>1380</v>
      </c>
      <c r="K1319" s="359" t="s">
        <v>8</v>
      </c>
      <c r="L1319" s="359" t="s">
        <v>1408</v>
      </c>
      <c r="M1319" s="368" t="s">
        <v>1407</v>
      </c>
      <c r="N1319" s="205">
        <v>42530</v>
      </c>
      <c r="O1319" s="203"/>
    </row>
    <row r="1320" spans="1:15" ht="27.75" hidden="1" customHeight="1" x14ac:dyDescent="0.25">
      <c r="A1320" s="203" t="s">
        <v>1730</v>
      </c>
      <c r="B1320" s="202" t="s">
        <v>556</v>
      </c>
      <c r="C1320" s="203" t="s">
        <v>1461</v>
      </c>
      <c r="D1320" s="202" t="s">
        <v>1731</v>
      </c>
      <c r="E1320" s="202" t="s">
        <v>1732</v>
      </c>
      <c r="F1320" s="202" t="s">
        <v>475</v>
      </c>
      <c r="G1320" s="254">
        <v>43993</v>
      </c>
      <c r="H1320" s="361" t="s">
        <v>1414</v>
      </c>
      <c r="I1320" s="359" t="s">
        <v>1407</v>
      </c>
      <c r="J1320" s="359" t="s">
        <v>1380</v>
      </c>
      <c r="K1320" s="359" t="s">
        <v>8</v>
      </c>
      <c r="L1320" s="359" t="s">
        <v>1392</v>
      </c>
      <c r="M1320" s="368" t="s">
        <v>1407</v>
      </c>
      <c r="N1320" s="205">
        <v>42530</v>
      </c>
      <c r="O1320" s="203"/>
    </row>
    <row r="1321" spans="1:15" ht="27.75" hidden="1" customHeight="1" x14ac:dyDescent="0.25">
      <c r="A1321" s="203" t="s">
        <v>1730</v>
      </c>
      <c r="B1321" s="202" t="s">
        <v>556</v>
      </c>
      <c r="C1321" s="203" t="s">
        <v>1397</v>
      </c>
      <c r="D1321" s="202" t="s">
        <v>583</v>
      </c>
      <c r="E1321" s="202" t="s">
        <v>1584</v>
      </c>
      <c r="F1321" s="202" t="s">
        <v>475</v>
      </c>
      <c r="G1321" s="253">
        <v>202</v>
      </c>
      <c r="H1321" s="361" t="s">
        <v>1400</v>
      </c>
      <c r="I1321" s="359" t="s">
        <v>1379</v>
      </c>
      <c r="J1321" s="358">
        <v>0.61</v>
      </c>
      <c r="K1321" s="359" t="s">
        <v>1391</v>
      </c>
      <c r="L1321" s="359" t="s">
        <v>1392</v>
      </c>
      <c r="M1321" s="368">
        <v>2010</v>
      </c>
      <c r="N1321" s="207" t="s">
        <v>1401</v>
      </c>
      <c r="O1321" s="203"/>
    </row>
    <row r="1322" spans="1:15" ht="27.75" hidden="1" customHeight="1" x14ac:dyDescent="0.25">
      <c r="A1322" s="203" t="s">
        <v>1730</v>
      </c>
      <c r="B1322" s="202" t="s">
        <v>556</v>
      </c>
      <c r="C1322" s="203" t="s">
        <v>1397</v>
      </c>
      <c r="D1322" s="202" t="s">
        <v>583</v>
      </c>
      <c r="E1322" s="202" t="s">
        <v>1584</v>
      </c>
      <c r="F1322" s="202" t="s">
        <v>475</v>
      </c>
      <c r="G1322" s="253">
        <v>68.400000000000006</v>
      </c>
      <c r="H1322" s="361" t="s">
        <v>1400</v>
      </c>
      <c r="I1322" s="359" t="s">
        <v>1382</v>
      </c>
      <c r="J1322" s="358">
        <v>0.43</v>
      </c>
      <c r="K1322" s="359" t="s">
        <v>1391</v>
      </c>
      <c r="L1322" s="359" t="s">
        <v>1392</v>
      </c>
      <c r="M1322" s="368">
        <v>2010</v>
      </c>
      <c r="N1322" s="207" t="s">
        <v>1401</v>
      </c>
      <c r="O1322" s="203"/>
    </row>
    <row r="1323" spans="1:15" ht="27.75" hidden="1" customHeight="1" x14ac:dyDescent="0.25">
      <c r="A1323" s="203" t="s">
        <v>1730</v>
      </c>
      <c r="B1323" s="202" t="s">
        <v>556</v>
      </c>
      <c r="C1323" s="203" t="s">
        <v>1397</v>
      </c>
      <c r="D1323" s="202" t="s">
        <v>583</v>
      </c>
      <c r="E1323" s="202" t="s">
        <v>1584</v>
      </c>
      <c r="F1323" s="202" t="s">
        <v>475</v>
      </c>
      <c r="G1323" s="253">
        <v>22.9</v>
      </c>
      <c r="H1323" s="361" t="s">
        <v>1400</v>
      </c>
      <c r="I1323" s="359" t="s">
        <v>1383</v>
      </c>
      <c r="J1323" s="358">
        <v>0.69</v>
      </c>
      <c r="K1323" s="359" t="s">
        <v>1391</v>
      </c>
      <c r="L1323" s="359" t="s">
        <v>1392</v>
      </c>
      <c r="M1323" s="368">
        <v>2010</v>
      </c>
      <c r="N1323" s="207" t="s">
        <v>1401</v>
      </c>
      <c r="O1323" s="203"/>
    </row>
    <row r="1324" spans="1:15" ht="27.75" hidden="1" customHeight="1" x14ac:dyDescent="0.25">
      <c r="A1324" s="203" t="s">
        <v>1730</v>
      </c>
      <c r="B1324" s="202" t="s">
        <v>556</v>
      </c>
      <c r="C1324" s="203" t="s">
        <v>1397</v>
      </c>
      <c r="D1324" s="202" t="s">
        <v>583</v>
      </c>
      <c r="E1324" s="202" t="s">
        <v>1584</v>
      </c>
      <c r="F1324" s="202" t="s">
        <v>475</v>
      </c>
      <c r="G1324" s="253">
        <v>8.19</v>
      </c>
      <c r="H1324" s="361" t="s">
        <v>1400</v>
      </c>
      <c r="I1324" s="359" t="s">
        <v>1384</v>
      </c>
      <c r="J1324" s="358">
        <v>0.13</v>
      </c>
      <c r="K1324" s="359" t="s">
        <v>1391</v>
      </c>
      <c r="L1324" s="359" t="s">
        <v>1392</v>
      </c>
      <c r="M1324" s="368">
        <v>2010</v>
      </c>
      <c r="N1324" s="207" t="s">
        <v>1401</v>
      </c>
      <c r="O1324" s="203"/>
    </row>
    <row r="1325" spans="1:15" ht="27.75" hidden="1" customHeight="1" x14ac:dyDescent="0.25">
      <c r="A1325" s="203" t="s">
        <v>1730</v>
      </c>
      <c r="B1325" s="202" t="s">
        <v>556</v>
      </c>
      <c r="C1325" s="203" t="s">
        <v>1397</v>
      </c>
      <c r="D1325" s="202" t="s">
        <v>583</v>
      </c>
      <c r="E1325" s="202" t="s">
        <v>1584</v>
      </c>
      <c r="F1325" s="202" t="s">
        <v>475</v>
      </c>
      <c r="G1325" s="253">
        <v>1.33</v>
      </c>
      <c r="H1325" s="361" t="s">
        <v>1400</v>
      </c>
      <c r="I1325" s="359" t="s">
        <v>1385</v>
      </c>
      <c r="J1325" s="358">
        <v>0.68</v>
      </c>
      <c r="K1325" s="359" t="s">
        <v>1391</v>
      </c>
      <c r="L1325" s="359" t="s">
        <v>1392</v>
      </c>
      <c r="M1325" s="368">
        <v>2010</v>
      </c>
      <c r="N1325" s="207" t="s">
        <v>1401</v>
      </c>
      <c r="O1325" s="203"/>
    </row>
    <row r="1326" spans="1:15" ht="27.75" hidden="1" customHeight="1" x14ac:dyDescent="0.25">
      <c r="A1326" s="203" t="s">
        <v>1730</v>
      </c>
      <c r="B1326" s="202" t="s">
        <v>556</v>
      </c>
      <c r="C1326" s="203" t="s">
        <v>1397</v>
      </c>
      <c r="D1326" s="202" t="s">
        <v>1731</v>
      </c>
      <c r="E1326" s="202" t="s">
        <v>1732</v>
      </c>
      <c r="F1326" s="202" t="s">
        <v>475</v>
      </c>
      <c r="G1326" s="253">
        <v>138</v>
      </c>
      <c r="H1326" s="361" t="s">
        <v>1400</v>
      </c>
      <c r="I1326" s="359" t="s">
        <v>1379</v>
      </c>
      <c r="J1326" s="358">
        <v>0.79</v>
      </c>
      <c r="K1326" s="359" t="s">
        <v>1391</v>
      </c>
      <c r="L1326" s="359" t="s">
        <v>1392</v>
      </c>
      <c r="M1326" s="368">
        <v>2010</v>
      </c>
      <c r="N1326" s="207" t="s">
        <v>1401</v>
      </c>
      <c r="O1326" s="203"/>
    </row>
    <row r="1327" spans="1:15" ht="27.75" hidden="1" customHeight="1" x14ac:dyDescent="0.25">
      <c r="A1327" s="203" t="s">
        <v>1730</v>
      </c>
      <c r="B1327" s="202" t="s">
        <v>556</v>
      </c>
      <c r="C1327" s="203" t="s">
        <v>1397</v>
      </c>
      <c r="D1327" s="202" t="s">
        <v>1731</v>
      </c>
      <c r="E1327" s="202" t="s">
        <v>1732</v>
      </c>
      <c r="F1327" s="202" t="s">
        <v>475</v>
      </c>
      <c r="G1327" s="253">
        <v>54.1</v>
      </c>
      <c r="H1327" s="361" t="s">
        <v>1400</v>
      </c>
      <c r="I1327" s="359" t="s">
        <v>1382</v>
      </c>
      <c r="J1327" s="358">
        <v>0</v>
      </c>
      <c r="K1327" s="359" t="s">
        <v>1391</v>
      </c>
      <c r="L1327" s="359" t="s">
        <v>1392</v>
      </c>
      <c r="M1327" s="368">
        <v>2010</v>
      </c>
      <c r="N1327" s="207" t="s">
        <v>1401</v>
      </c>
      <c r="O1327" s="203"/>
    </row>
    <row r="1328" spans="1:15" ht="27.75" hidden="1" customHeight="1" x14ac:dyDescent="0.25">
      <c r="A1328" s="203" t="s">
        <v>1730</v>
      </c>
      <c r="B1328" s="202" t="s">
        <v>556</v>
      </c>
      <c r="C1328" s="203" t="s">
        <v>1397</v>
      </c>
      <c r="D1328" s="202" t="s">
        <v>1731</v>
      </c>
      <c r="E1328" s="202" t="s">
        <v>1732</v>
      </c>
      <c r="F1328" s="202" t="s">
        <v>475</v>
      </c>
      <c r="G1328" s="253">
        <v>19.899999999999999</v>
      </c>
      <c r="H1328" s="361" t="s">
        <v>1400</v>
      </c>
      <c r="I1328" s="359" t="s">
        <v>1383</v>
      </c>
      <c r="J1328" s="358">
        <v>0</v>
      </c>
      <c r="K1328" s="359" t="s">
        <v>1391</v>
      </c>
      <c r="L1328" s="359" t="s">
        <v>1392</v>
      </c>
      <c r="M1328" s="368">
        <v>2010</v>
      </c>
      <c r="N1328" s="207" t="s">
        <v>1401</v>
      </c>
      <c r="O1328" s="203"/>
    </row>
    <row r="1329" spans="1:15" ht="27.75" hidden="1" customHeight="1" x14ac:dyDescent="0.25">
      <c r="A1329" s="203" t="s">
        <v>1730</v>
      </c>
      <c r="B1329" s="202" t="s">
        <v>556</v>
      </c>
      <c r="C1329" s="203" t="s">
        <v>1397</v>
      </c>
      <c r="D1329" s="202" t="s">
        <v>1731</v>
      </c>
      <c r="E1329" s="202" t="s">
        <v>1732</v>
      </c>
      <c r="F1329" s="202" t="s">
        <v>475</v>
      </c>
      <c r="G1329" s="253">
        <v>10.6</v>
      </c>
      <c r="H1329" s="361" t="s">
        <v>1400</v>
      </c>
      <c r="I1329" s="359" t="s">
        <v>1384</v>
      </c>
      <c r="J1329" s="358">
        <v>0.3</v>
      </c>
      <c r="K1329" s="359" t="s">
        <v>1391</v>
      </c>
      <c r="L1329" s="359" t="s">
        <v>1392</v>
      </c>
      <c r="M1329" s="368">
        <v>2010</v>
      </c>
      <c r="N1329" s="207" t="s">
        <v>1401</v>
      </c>
      <c r="O1329" s="203"/>
    </row>
    <row r="1330" spans="1:15" ht="27.75" hidden="1" customHeight="1" x14ac:dyDescent="0.25">
      <c r="A1330" s="203" t="s">
        <v>1730</v>
      </c>
      <c r="B1330" s="202" t="s">
        <v>556</v>
      </c>
      <c r="C1330" s="203" t="s">
        <v>1397</v>
      </c>
      <c r="D1330" s="202" t="s">
        <v>1731</v>
      </c>
      <c r="E1330" s="202" t="s">
        <v>1732</v>
      </c>
      <c r="F1330" s="202" t="s">
        <v>475</v>
      </c>
      <c r="G1330" s="253">
        <v>3.56</v>
      </c>
      <c r="H1330" s="361" t="s">
        <v>1400</v>
      </c>
      <c r="I1330" s="359" t="s">
        <v>1385</v>
      </c>
      <c r="J1330" s="358">
        <v>0.37</v>
      </c>
      <c r="K1330" s="359" t="s">
        <v>1391</v>
      </c>
      <c r="L1330" s="359" t="s">
        <v>1392</v>
      </c>
      <c r="M1330" s="368">
        <v>2010</v>
      </c>
      <c r="N1330" s="207" t="s">
        <v>1401</v>
      </c>
      <c r="O1330" s="203"/>
    </row>
    <row r="1331" spans="1:15" ht="27.75" hidden="1" customHeight="1" x14ac:dyDescent="0.25">
      <c r="A1331" s="203" t="s">
        <v>1730</v>
      </c>
      <c r="B1331" s="202" t="s">
        <v>556</v>
      </c>
      <c r="C1331" s="203" t="s">
        <v>1397</v>
      </c>
      <c r="D1331" s="202" t="s">
        <v>1733</v>
      </c>
      <c r="E1331" s="202" t="s">
        <v>1399</v>
      </c>
      <c r="F1331" s="202" t="s">
        <v>475</v>
      </c>
      <c r="G1331" s="253">
        <v>26.7</v>
      </c>
      <c r="H1331" s="361" t="s">
        <v>1400</v>
      </c>
      <c r="I1331" s="359" t="s">
        <v>1379</v>
      </c>
      <c r="J1331" s="359" t="s">
        <v>1402</v>
      </c>
      <c r="K1331" s="359" t="s">
        <v>1391</v>
      </c>
      <c r="L1331" s="359" t="s">
        <v>1392</v>
      </c>
      <c r="M1331" s="368">
        <v>2010</v>
      </c>
      <c r="N1331" s="207" t="s">
        <v>1401</v>
      </c>
      <c r="O1331" s="203"/>
    </row>
    <row r="1332" spans="1:15" ht="27.75" hidden="1" customHeight="1" x14ac:dyDescent="0.25">
      <c r="A1332" s="203" t="s">
        <v>1730</v>
      </c>
      <c r="B1332" s="202" t="s">
        <v>556</v>
      </c>
      <c r="C1332" s="203" t="s">
        <v>1397</v>
      </c>
      <c r="D1332" s="202" t="s">
        <v>1733</v>
      </c>
      <c r="E1332" s="202" t="s">
        <v>1399</v>
      </c>
      <c r="F1332" s="202" t="s">
        <v>475</v>
      </c>
      <c r="G1332" s="253">
        <v>10.6</v>
      </c>
      <c r="H1332" s="361" t="s">
        <v>1400</v>
      </c>
      <c r="I1332" s="359" t="s">
        <v>1382</v>
      </c>
      <c r="J1332" s="358">
        <v>0.84</v>
      </c>
      <c r="K1332" s="359" t="s">
        <v>1391</v>
      </c>
      <c r="L1332" s="359" t="s">
        <v>1392</v>
      </c>
      <c r="M1332" s="368">
        <v>2010</v>
      </c>
      <c r="N1332" s="207" t="s">
        <v>1401</v>
      </c>
      <c r="O1332" s="203"/>
    </row>
    <row r="1333" spans="1:15" ht="27.75" hidden="1" customHeight="1" x14ac:dyDescent="0.25">
      <c r="A1333" s="203" t="s">
        <v>1730</v>
      </c>
      <c r="B1333" s="202" t="s">
        <v>556</v>
      </c>
      <c r="C1333" s="203" t="s">
        <v>1397</v>
      </c>
      <c r="D1333" s="202" t="s">
        <v>1733</v>
      </c>
      <c r="E1333" s="202" t="s">
        <v>1399</v>
      </c>
      <c r="F1333" s="202" t="s">
        <v>475</v>
      </c>
      <c r="G1333" s="253">
        <v>3.85</v>
      </c>
      <c r="H1333" s="361" t="s">
        <v>1400</v>
      </c>
      <c r="I1333" s="359" t="s">
        <v>1383</v>
      </c>
      <c r="J1333" s="358">
        <v>0.87</v>
      </c>
      <c r="K1333" s="359" t="s">
        <v>1391</v>
      </c>
      <c r="L1333" s="359" t="s">
        <v>1392</v>
      </c>
      <c r="M1333" s="368">
        <v>2010</v>
      </c>
      <c r="N1333" s="207" t="s">
        <v>1401</v>
      </c>
      <c r="O1333" s="203"/>
    </row>
    <row r="1334" spans="1:15" ht="27.75" hidden="1" customHeight="1" x14ac:dyDescent="0.25">
      <c r="A1334" s="203" t="s">
        <v>1730</v>
      </c>
      <c r="B1334" s="202" t="s">
        <v>556</v>
      </c>
      <c r="C1334" s="203" t="s">
        <v>1397</v>
      </c>
      <c r="D1334" s="202" t="s">
        <v>1733</v>
      </c>
      <c r="E1334" s="202" t="s">
        <v>1399</v>
      </c>
      <c r="F1334" s="202" t="s">
        <v>475</v>
      </c>
      <c r="G1334" s="253">
        <v>1.69</v>
      </c>
      <c r="H1334" s="361" t="s">
        <v>1400</v>
      </c>
      <c r="I1334" s="359" t="s">
        <v>1384</v>
      </c>
      <c r="J1334" s="358">
        <v>0.85</v>
      </c>
      <c r="K1334" s="359" t="s">
        <v>1391</v>
      </c>
      <c r="L1334" s="359" t="s">
        <v>1392</v>
      </c>
      <c r="M1334" s="368">
        <v>2010</v>
      </c>
      <c r="N1334" s="207" t="s">
        <v>1401</v>
      </c>
      <c r="O1334" s="203"/>
    </row>
    <row r="1335" spans="1:15" ht="27.75" hidden="1" customHeight="1" x14ac:dyDescent="0.25">
      <c r="A1335" s="203" t="s">
        <v>1730</v>
      </c>
      <c r="B1335" s="202" t="s">
        <v>556</v>
      </c>
      <c r="C1335" s="203" t="s">
        <v>1397</v>
      </c>
      <c r="D1335" s="202" t="s">
        <v>1733</v>
      </c>
      <c r="E1335" s="202" t="s">
        <v>1399</v>
      </c>
      <c r="F1335" s="202" t="s">
        <v>475</v>
      </c>
      <c r="G1335" s="253">
        <v>0.69199999999999995</v>
      </c>
      <c r="H1335" s="361" t="s">
        <v>1400</v>
      </c>
      <c r="I1335" s="359" t="s">
        <v>1385</v>
      </c>
      <c r="J1335" s="358">
        <v>0.92</v>
      </c>
      <c r="K1335" s="359" t="s">
        <v>1391</v>
      </c>
      <c r="L1335" s="359" t="s">
        <v>1392</v>
      </c>
      <c r="M1335" s="368">
        <v>2010</v>
      </c>
      <c r="N1335" s="207" t="s">
        <v>1401</v>
      </c>
      <c r="O1335" s="203"/>
    </row>
    <row r="1336" spans="1:15" ht="27.75" hidden="1" customHeight="1" x14ac:dyDescent="0.25">
      <c r="A1336" s="203" t="s">
        <v>76</v>
      </c>
      <c r="B1336" s="202" t="s">
        <v>529</v>
      </c>
      <c r="C1336" s="203" t="s">
        <v>24</v>
      </c>
      <c r="D1336" s="202" t="s">
        <v>724</v>
      </c>
      <c r="E1336" s="202" t="s">
        <v>1470</v>
      </c>
      <c r="F1336" s="202" t="s">
        <v>505</v>
      </c>
      <c r="G1336" s="253">
        <v>6</v>
      </c>
      <c r="H1336" s="361" t="s">
        <v>1433</v>
      </c>
      <c r="I1336" s="359" t="s">
        <v>1407</v>
      </c>
      <c r="J1336" s="358">
        <v>0.72729999999999995</v>
      </c>
      <c r="K1336" s="359" t="s">
        <v>1113</v>
      </c>
      <c r="L1336" s="359" t="s">
        <v>1408</v>
      </c>
      <c r="M1336" s="368">
        <v>2008</v>
      </c>
      <c r="N1336" s="205">
        <v>40816</v>
      </c>
      <c r="O1336" s="203"/>
    </row>
    <row r="1337" spans="1:15" ht="27.75" hidden="1" customHeight="1" x14ac:dyDescent="0.25">
      <c r="A1337" s="203" t="s">
        <v>76</v>
      </c>
      <c r="B1337" s="202" t="s">
        <v>529</v>
      </c>
      <c r="C1337" s="203" t="s">
        <v>24</v>
      </c>
      <c r="D1337" s="202" t="s">
        <v>724</v>
      </c>
      <c r="E1337" s="202" t="s">
        <v>1470</v>
      </c>
      <c r="F1337" s="202" t="s">
        <v>505</v>
      </c>
      <c r="G1337" s="253">
        <v>1.6E-2</v>
      </c>
      <c r="H1337" s="361" t="s">
        <v>1414</v>
      </c>
      <c r="I1337" s="359" t="s">
        <v>1407</v>
      </c>
      <c r="J1337" s="358">
        <v>0.72729999999999995</v>
      </c>
      <c r="K1337" s="359" t="s">
        <v>1113</v>
      </c>
      <c r="L1337" s="359" t="s">
        <v>1392</v>
      </c>
      <c r="M1337" s="368">
        <v>2008</v>
      </c>
      <c r="N1337" s="205">
        <v>40816</v>
      </c>
      <c r="O1337" s="203"/>
    </row>
    <row r="1338" spans="1:15" ht="27.75" hidden="1" customHeight="1" x14ac:dyDescent="0.25">
      <c r="A1338" s="203" t="s">
        <v>76</v>
      </c>
      <c r="B1338" s="202" t="s">
        <v>529</v>
      </c>
      <c r="C1338" s="203" t="s">
        <v>24</v>
      </c>
      <c r="D1338" s="202" t="s">
        <v>758</v>
      </c>
      <c r="E1338" s="202" t="s">
        <v>1618</v>
      </c>
      <c r="F1338" s="202" t="s">
        <v>505</v>
      </c>
      <c r="G1338" s="253">
        <v>8</v>
      </c>
      <c r="H1338" s="361" t="s">
        <v>1433</v>
      </c>
      <c r="I1338" s="359" t="s">
        <v>1407</v>
      </c>
      <c r="J1338" s="358" t="s">
        <v>1619</v>
      </c>
      <c r="K1338" s="359" t="s">
        <v>1113</v>
      </c>
      <c r="L1338" s="359" t="s">
        <v>1408</v>
      </c>
      <c r="M1338" s="368">
        <v>2008</v>
      </c>
      <c r="N1338" s="205">
        <v>40816</v>
      </c>
      <c r="O1338" s="361" t="s">
        <v>1597</v>
      </c>
    </row>
    <row r="1339" spans="1:15" ht="27.75" hidden="1" customHeight="1" x14ac:dyDescent="0.25">
      <c r="A1339" s="203" t="s">
        <v>76</v>
      </c>
      <c r="B1339" s="202" t="s">
        <v>529</v>
      </c>
      <c r="C1339" s="203" t="s">
        <v>24</v>
      </c>
      <c r="D1339" s="202" t="s">
        <v>758</v>
      </c>
      <c r="E1339" s="202" t="s">
        <v>1618</v>
      </c>
      <c r="F1339" s="202" t="s">
        <v>505</v>
      </c>
      <c r="G1339" s="253">
        <v>2.1999999999999999E-2</v>
      </c>
      <c r="H1339" s="361" t="s">
        <v>1414</v>
      </c>
      <c r="I1339" s="359" t="s">
        <v>1407</v>
      </c>
      <c r="J1339" s="358" t="s">
        <v>1619</v>
      </c>
      <c r="K1339" s="359" t="s">
        <v>1113</v>
      </c>
      <c r="L1339" s="359" t="s">
        <v>1392</v>
      </c>
      <c r="M1339" s="368">
        <v>2008</v>
      </c>
      <c r="N1339" s="205">
        <v>40816</v>
      </c>
      <c r="O1339" s="361" t="s">
        <v>1597</v>
      </c>
    </row>
    <row r="1340" spans="1:15" ht="27.75" hidden="1" customHeight="1" x14ac:dyDescent="0.25">
      <c r="A1340" s="203" t="s">
        <v>76</v>
      </c>
      <c r="B1340" s="202" t="s">
        <v>529</v>
      </c>
      <c r="C1340" s="203" t="s">
        <v>24</v>
      </c>
      <c r="D1340" s="202" t="s">
        <v>685</v>
      </c>
      <c r="E1340" s="202" t="s">
        <v>1734</v>
      </c>
      <c r="F1340" s="202" t="s">
        <v>505</v>
      </c>
      <c r="G1340" s="253">
        <v>2</v>
      </c>
      <c r="H1340" s="361" t="s">
        <v>1433</v>
      </c>
      <c r="I1340" s="359" t="s">
        <v>1407</v>
      </c>
      <c r="J1340" s="358" t="s">
        <v>1735</v>
      </c>
      <c r="K1340" s="359" t="s">
        <v>1113</v>
      </c>
      <c r="L1340" s="359" t="s">
        <v>1408</v>
      </c>
      <c r="M1340" s="368">
        <v>2008</v>
      </c>
      <c r="N1340" s="205">
        <v>40816</v>
      </c>
      <c r="O1340" s="361" t="s">
        <v>1597</v>
      </c>
    </row>
    <row r="1341" spans="1:15" ht="27.75" hidden="1" customHeight="1" x14ac:dyDescent="0.25">
      <c r="A1341" s="203" t="s">
        <v>76</v>
      </c>
      <c r="B1341" s="202" t="s">
        <v>529</v>
      </c>
      <c r="C1341" s="203" t="s">
        <v>24</v>
      </c>
      <c r="D1341" s="202" t="s">
        <v>685</v>
      </c>
      <c r="E1341" s="202" t="s">
        <v>1734</v>
      </c>
      <c r="F1341" s="202" t="s">
        <v>505</v>
      </c>
      <c r="G1341" s="253">
        <v>5.0000000000000001E-3</v>
      </c>
      <c r="H1341" s="361" t="s">
        <v>1414</v>
      </c>
      <c r="I1341" s="359" t="s">
        <v>1407</v>
      </c>
      <c r="J1341" s="358" t="s">
        <v>1735</v>
      </c>
      <c r="K1341" s="359" t="s">
        <v>1113</v>
      </c>
      <c r="L1341" s="359" t="s">
        <v>1392</v>
      </c>
      <c r="M1341" s="368">
        <v>2008</v>
      </c>
      <c r="N1341" s="205">
        <v>40816</v>
      </c>
      <c r="O1341" s="361" t="s">
        <v>1597</v>
      </c>
    </row>
    <row r="1342" spans="1:15" ht="27.75" hidden="1" customHeight="1" x14ac:dyDescent="0.25">
      <c r="A1342" s="203" t="s">
        <v>76</v>
      </c>
      <c r="B1342" s="202" t="s">
        <v>529</v>
      </c>
      <c r="C1342" s="203" t="s">
        <v>1736</v>
      </c>
      <c r="D1342" s="202" t="s">
        <v>1737</v>
      </c>
      <c r="E1342" s="202" t="s">
        <v>1738</v>
      </c>
      <c r="F1342" s="202" t="s">
        <v>505</v>
      </c>
      <c r="G1342" s="253">
        <v>5.2</v>
      </c>
      <c r="H1342" s="361" t="s">
        <v>1433</v>
      </c>
      <c r="I1342" s="359" t="s">
        <v>1407</v>
      </c>
      <c r="J1342" s="358">
        <v>0.21</v>
      </c>
      <c r="K1342" s="359" t="s">
        <v>1113</v>
      </c>
      <c r="L1342" s="359" t="s">
        <v>1408</v>
      </c>
      <c r="M1342" s="368">
        <v>2008</v>
      </c>
      <c r="N1342" s="205">
        <v>42359</v>
      </c>
      <c r="O1342" s="203"/>
    </row>
    <row r="1343" spans="1:15" ht="27.75" hidden="1" customHeight="1" x14ac:dyDescent="0.25">
      <c r="A1343" s="203" t="s">
        <v>76</v>
      </c>
      <c r="B1343" s="202" t="s">
        <v>529</v>
      </c>
      <c r="C1343" s="203" t="s">
        <v>1736</v>
      </c>
      <c r="D1343" s="202" t="s">
        <v>1737</v>
      </c>
      <c r="E1343" s="202" t="s">
        <v>1738</v>
      </c>
      <c r="F1343" s="202" t="s">
        <v>505</v>
      </c>
      <c r="G1343" s="253">
        <v>1.4E-2</v>
      </c>
      <c r="H1343" s="361" t="s">
        <v>1414</v>
      </c>
      <c r="I1343" s="359" t="s">
        <v>1407</v>
      </c>
      <c r="J1343" s="358">
        <v>0.21</v>
      </c>
      <c r="K1343" s="359" t="s">
        <v>1113</v>
      </c>
      <c r="L1343" s="359" t="s">
        <v>1392</v>
      </c>
      <c r="M1343" s="368">
        <v>2008</v>
      </c>
      <c r="N1343" s="205">
        <v>42359</v>
      </c>
      <c r="O1343" s="203"/>
    </row>
    <row r="1344" spans="1:15" ht="27.75" hidden="1" customHeight="1" x14ac:dyDescent="0.25">
      <c r="A1344" s="203" t="s">
        <v>76</v>
      </c>
      <c r="B1344" s="202" t="s">
        <v>529</v>
      </c>
      <c r="C1344" s="203" t="s">
        <v>1736</v>
      </c>
      <c r="D1344" s="202" t="s">
        <v>1739</v>
      </c>
      <c r="E1344" s="202" t="s">
        <v>1480</v>
      </c>
      <c r="F1344" s="202" t="s">
        <v>505</v>
      </c>
      <c r="G1344" s="253">
        <v>0.6</v>
      </c>
      <c r="H1344" s="361" t="s">
        <v>1433</v>
      </c>
      <c r="I1344" s="359" t="s">
        <v>1407</v>
      </c>
      <c r="J1344" s="358">
        <v>0</v>
      </c>
      <c r="K1344" s="359" t="s">
        <v>1113</v>
      </c>
      <c r="L1344" s="359" t="s">
        <v>1408</v>
      </c>
      <c r="M1344" s="368">
        <v>2008</v>
      </c>
      <c r="N1344" s="205">
        <v>42359</v>
      </c>
      <c r="O1344" s="203"/>
    </row>
    <row r="1345" spans="1:15" ht="27.75" hidden="1" customHeight="1" x14ac:dyDescent="0.25">
      <c r="A1345" s="203" t="s">
        <v>76</v>
      </c>
      <c r="B1345" s="202" t="s">
        <v>529</v>
      </c>
      <c r="C1345" s="203" t="s">
        <v>1736</v>
      </c>
      <c r="D1345" s="202" t="s">
        <v>1739</v>
      </c>
      <c r="E1345" s="202" t="s">
        <v>1480</v>
      </c>
      <c r="F1345" s="202" t="s">
        <v>505</v>
      </c>
      <c r="G1345" s="253">
        <v>1.6000000000000001E-3</v>
      </c>
      <c r="H1345" s="361" t="s">
        <v>1414</v>
      </c>
      <c r="I1345" s="359" t="s">
        <v>1407</v>
      </c>
      <c r="J1345" s="358">
        <v>0</v>
      </c>
      <c r="K1345" s="359" t="s">
        <v>1113</v>
      </c>
      <c r="L1345" s="359" t="s">
        <v>1392</v>
      </c>
      <c r="M1345" s="368">
        <v>2008</v>
      </c>
      <c r="N1345" s="205">
        <v>42359</v>
      </c>
      <c r="O1345" s="203"/>
    </row>
    <row r="1346" spans="1:15" ht="27.75" hidden="1" customHeight="1" x14ac:dyDescent="0.25">
      <c r="A1346" s="203" t="s">
        <v>76</v>
      </c>
      <c r="B1346" s="202" t="s">
        <v>529</v>
      </c>
      <c r="C1346" s="203" t="s">
        <v>1736</v>
      </c>
      <c r="D1346" s="202" t="s">
        <v>1740</v>
      </c>
      <c r="E1346" s="202" t="s">
        <v>1741</v>
      </c>
      <c r="F1346" s="202" t="s">
        <v>505</v>
      </c>
      <c r="G1346" s="253">
        <v>2.1</v>
      </c>
      <c r="H1346" s="361" t="s">
        <v>1433</v>
      </c>
      <c r="I1346" s="359" t="s">
        <v>1407</v>
      </c>
      <c r="J1346" s="358">
        <v>0.22220000000000001</v>
      </c>
      <c r="K1346" s="359" t="s">
        <v>1113</v>
      </c>
      <c r="L1346" s="359" t="s">
        <v>1408</v>
      </c>
      <c r="M1346" s="368">
        <v>2008</v>
      </c>
      <c r="N1346" s="205">
        <v>42359</v>
      </c>
      <c r="O1346" s="203"/>
    </row>
    <row r="1347" spans="1:15" ht="27.75" hidden="1" customHeight="1" x14ac:dyDescent="0.25">
      <c r="A1347" s="203" t="s">
        <v>76</v>
      </c>
      <c r="B1347" s="202" t="s">
        <v>529</v>
      </c>
      <c r="C1347" s="203" t="s">
        <v>1736</v>
      </c>
      <c r="D1347" s="202" t="s">
        <v>1740</v>
      </c>
      <c r="E1347" s="202" t="s">
        <v>1741</v>
      </c>
      <c r="F1347" s="202" t="s">
        <v>505</v>
      </c>
      <c r="G1347" s="253">
        <v>6.0000000000000001E-3</v>
      </c>
      <c r="H1347" s="361" t="s">
        <v>1414</v>
      </c>
      <c r="I1347" s="359" t="s">
        <v>1407</v>
      </c>
      <c r="J1347" s="358">
        <v>0.22220000000000001</v>
      </c>
      <c r="K1347" s="359" t="s">
        <v>1113</v>
      </c>
      <c r="L1347" s="359" t="s">
        <v>1392</v>
      </c>
      <c r="M1347" s="368">
        <v>2008</v>
      </c>
      <c r="N1347" s="205">
        <v>42359</v>
      </c>
      <c r="O1347" s="203"/>
    </row>
    <row r="1348" spans="1:15" ht="27.75" hidden="1" customHeight="1" x14ac:dyDescent="0.25">
      <c r="A1348" s="203" t="s">
        <v>76</v>
      </c>
      <c r="B1348" s="202" t="s">
        <v>529</v>
      </c>
      <c r="C1348" s="203" t="s">
        <v>1742</v>
      </c>
      <c r="D1348" s="202" t="s">
        <v>738</v>
      </c>
      <c r="E1348" s="202" t="s">
        <v>1743</v>
      </c>
      <c r="F1348" s="202" t="s">
        <v>505</v>
      </c>
      <c r="G1348" s="253">
        <v>18</v>
      </c>
      <c r="H1348" s="361" t="s">
        <v>1433</v>
      </c>
      <c r="I1348" s="359" t="s">
        <v>1407</v>
      </c>
      <c r="J1348" s="358" t="s">
        <v>1619</v>
      </c>
      <c r="K1348" s="359" t="s">
        <v>1113</v>
      </c>
      <c r="L1348" s="359" t="s">
        <v>1408</v>
      </c>
      <c r="M1348" s="368">
        <v>2006</v>
      </c>
      <c r="N1348" s="205">
        <v>40430</v>
      </c>
      <c r="O1348" s="361" t="s">
        <v>1597</v>
      </c>
    </row>
    <row r="1349" spans="1:15" ht="27.75" hidden="1" customHeight="1" x14ac:dyDescent="0.25">
      <c r="A1349" s="203" t="s">
        <v>76</v>
      </c>
      <c r="B1349" s="202" t="s">
        <v>529</v>
      </c>
      <c r="C1349" s="203" t="s">
        <v>1742</v>
      </c>
      <c r="D1349" s="202" t="s">
        <v>738</v>
      </c>
      <c r="E1349" s="202" t="s">
        <v>1743</v>
      </c>
      <c r="F1349" s="202" t="s">
        <v>505</v>
      </c>
      <c r="G1349" s="253">
        <v>4.9000000000000002E-2</v>
      </c>
      <c r="H1349" s="361" t="s">
        <v>1414</v>
      </c>
      <c r="I1349" s="359" t="s">
        <v>1407</v>
      </c>
      <c r="J1349" s="358" t="s">
        <v>1619</v>
      </c>
      <c r="K1349" s="359" t="s">
        <v>1113</v>
      </c>
      <c r="L1349" s="359" t="s">
        <v>1392</v>
      </c>
      <c r="M1349" s="368">
        <v>2006</v>
      </c>
      <c r="N1349" s="205">
        <v>40430</v>
      </c>
      <c r="O1349" s="361" t="s">
        <v>1597</v>
      </c>
    </row>
    <row r="1350" spans="1:15" ht="27.75" hidden="1" customHeight="1" x14ac:dyDescent="0.25">
      <c r="A1350" s="203" t="s">
        <v>76</v>
      </c>
      <c r="B1350" s="202" t="s">
        <v>529</v>
      </c>
      <c r="C1350" s="203" t="s">
        <v>1471</v>
      </c>
      <c r="D1350" s="202" t="s">
        <v>676</v>
      </c>
      <c r="E1350" s="202" t="s">
        <v>1472</v>
      </c>
      <c r="F1350" s="202" t="s">
        <v>505</v>
      </c>
      <c r="G1350" s="253">
        <v>12</v>
      </c>
      <c r="H1350" s="361" t="s">
        <v>1433</v>
      </c>
      <c r="I1350" s="359" t="s">
        <v>1407</v>
      </c>
      <c r="J1350" s="358">
        <v>0</v>
      </c>
      <c r="K1350" s="359" t="s">
        <v>1113</v>
      </c>
      <c r="L1350" s="359" t="s">
        <v>1408</v>
      </c>
      <c r="M1350" s="368">
        <v>2005</v>
      </c>
      <c r="N1350" s="205">
        <v>39911</v>
      </c>
      <c r="O1350" s="203"/>
    </row>
    <row r="1351" spans="1:15" ht="27.75" hidden="1" customHeight="1" x14ac:dyDescent="0.25">
      <c r="A1351" s="203" t="s">
        <v>76</v>
      </c>
      <c r="B1351" s="202" t="s">
        <v>529</v>
      </c>
      <c r="C1351" s="203" t="s">
        <v>1471</v>
      </c>
      <c r="D1351" s="202" t="s">
        <v>676</v>
      </c>
      <c r="E1351" s="202" t="s">
        <v>1472</v>
      </c>
      <c r="F1351" s="202" t="s">
        <v>505</v>
      </c>
      <c r="G1351" s="253">
        <v>0.03</v>
      </c>
      <c r="H1351" s="361" t="s">
        <v>1414</v>
      </c>
      <c r="I1351" s="359" t="s">
        <v>1407</v>
      </c>
      <c r="J1351" s="358">
        <v>0</v>
      </c>
      <c r="K1351" s="359" t="s">
        <v>1113</v>
      </c>
      <c r="L1351" s="359" t="s">
        <v>1392</v>
      </c>
      <c r="M1351" s="368">
        <v>2005</v>
      </c>
      <c r="N1351" s="205">
        <v>39911</v>
      </c>
      <c r="O1351" s="203"/>
    </row>
    <row r="1352" spans="1:15" ht="27.75" hidden="1" customHeight="1" x14ac:dyDescent="0.25">
      <c r="A1352" s="203" t="s">
        <v>76</v>
      </c>
      <c r="B1352" s="202" t="s">
        <v>529</v>
      </c>
      <c r="C1352" s="203" t="s">
        <v>1471</v>
      </c>
      <c r="D1352" s="202" t="s">
        <v>739</v>
      </c>
      <c r="E1352" s="202" t="s">
        <v>1473</v>
      </c>
      <c r="F1352" s="202" t="s">
        <v>505</v>
      </c>
      <c r="G1352" s="253">
        <v>31</v>
      </c>
      <c r="H1352" s="361" t="s">
        <v>1433</v>
      </c>
      <c r="I1352" s="359" t="s">
        <v>1407</v>
      </c>
      <c r="J1352" s="358">
        <v>0</v>
      </c>
      <c r="K1352" s="359" t="s">
        <v>1113</v>
      </c>
      <c r="L1352" s="359" t="s">
        <v>1408</v>
      </c>
      <c r="M1352" s="368">
        <v>2005</v>
      </c>
      <c r="N1352" s="205">
        <v>39911</v>
      </c>
      <c r="O1352" s="203"/>
    </row>
    <row r="1353" spans="1:15" ht="27.75" hidden="1" customHeight="1" x14ac:dyDescent="0.25">
      <c r="A1353" s="203" t="s">
        <v>76</v>
      </c>
      <c r="B1353" s="202" t="s">
        <v>529</v>
      </c>
      <c r="C1353" s="203" t="s">
        <v>1471</v>
      </c>
      <c r="D1353" s="202" t="s">
        <v>739</v>
      </c>
      <c r="E1353" s="202" t="s">
        <v>1473</v>
      </c>
      <c r="F1353" s="202" t="s">
        <v>505</v>
      </c>
      <c r="G1353" s="253">
        <v>0.08</v>
      </c>
      <c r="H1353" s="361" t="s">
        <v>1414</v>
      </c>
      <c r="I1353" s="359" t="s">
        <v>1407</v>
      </c>
      <c r="J1353" s="358">
        <v>0</v>
      </c>
      <c r="K1353" s="359" t="s">
        <v>1113</v>
      </c>
      <c r="L1353" s="359" t="s">
        <v>1392</v>
      </c>
      <c r="M1353" s="368">
        <v>2005</v>
      </c>
      <c r="N1353" s="205">
        <v>39911</v>
      </c>
      <c r="O1353" s="203"/>
    </row>
    <row r="1354" spans="1:15" ht="27.75" hidden="1" customHeight="1" x14ac:dyDescent="0.25">
      <c r="A1354" s="203" t="s">
        <v>1744</v>
      </c>
      <c r="B1354" s="203" t="s">
        <v>529</v>
      </c>
      <c r="C1354" s="203" t="s">
        <v>1535</v>
      </c>
      <c r="D1354" s="203" t="s">
        <v>1620</v>
      </c>
      <c r="E1354" s="203" t="s">
        <v>1621</v>
      </c>
      <c r="F1354" s="203" t="s">
        <v>475</v>
      </c>
      <c r="G1354" s="258">
        <v>22368</v>
      </c>
      <c r="H1354" s="361" t="s">
        <v>1414</v>
      </c>
      <c r="I1354" s="361" t="s">
        <v>1407</v>
      </c>
      <c r="J1354" s="361" t="s">
        <v>1380</v>
      </c>
      <c r="K1354" s="361" t="s">
        <v>8</v>
      </c>
      <c r="L1354" s="361" t="s">
        <v>1392</v>
      </c>
      <c r="M1354" s="370">
        <v>2010</v>
      </c>
      <c r="N1354" s="207">
        <v>43903</v>
      </c>
      <c r="O1354" s="203"/>
    </row>
    <row r="1355" spans="1:15" ht="27.75" hidden="1" customHeight="1" x14ac:dyDescent="0.25">
      <c r="A1355" s="203" t="s">
        <v>1744</v>
      </c>
      <c r="B1355" s="203" t="s">
        <v>529</v>
      </c>
      <c r="C1355" s="203" t="s">
        <v>1535</v>
      </c>
      <c r="D1355" s="203" t="s">
        <v>1620</v>
      </c>
      <c r="E1355" s="203" t="s">
        <v>1621</v>
      </c>
      <c r="F1355" s="203" t="s">
        <v>505</v>
      </c>
      <c r="G1355" s="257">
        <v>0.6</v>
      </c>
      <c r="H1355" s="361" t="s">
        <v>1390</v>
      </c>
      <c r="I1355" s="361" t="s">
        <v>1379</v>
      </c>
      <c r="J1355" s="275">
        <v>0.71</v>
      </c>
      <c r="K1355" s="361" t="s">
        <v>1391</v>
      </c>
      <c r="L1355" s="361" t="s">
        <v>1392</v>
      </c>
      <c r="M1355" s="370">
        <v>2010</v>
      </c>
      <c r="N1355" s="207">
        <v>43903</v>
      </c>
      <c r="O1355" s="361" t="s">
        <v>1537</v>
      </c>
    </row>
    <row r="1356" spans="1:15" ht="27.75" hidden="1" customHeight="1" x14ac:dyDescent="0.25">
      <c r="A1356" s="203" t="s">
        <v>1744</v>
      </c>
      <c r="B1356" s="203" t="s">
        <v>529</v>
      </c>
      <c r="C1356" s="203" t="s">
        <v>1535</v>
      </c>
      <c r="D1356" s="203" t="s">
        <v>1620</v>
      </c>
      <c r="E1356" s="203" t="s">
        <v>1621</v>
      </c>
      <c r="F1356" s="203" t="s">
        <v>505</v>
      </c>
      <c r="G1356" s="257">
        <v>0.14000000000000001</v>
      </c>
      <c r="H1356" s="361" t="s">
        <v>1390</v>
      </c>
      <c r="I1356" s="361" t="s">
        <v>1382</v>
      </c>
      <c r="J1356" s="275">
        <v>0.71</v>
      </c>
      <c r="K1356" s="361" t="s">
        <v>1391</v>
      </c>
      <c r="L1356" s="361" t="s">
        <v>1392</v>
      </c>
      <c r="M1356" s="370">
        <v>2010</v>
      </c>
      <c r="N1356" s="207">
        <v>43903</v>
      </c>
      <c r="O1356" s="361" t="s">
        <v>1537</v>
      </c>
    </row>
    <row r="1357" spans="1:15" ht="27.75" hidden="1" customHeight="1" x14ac:dyDescent="0.25">
      <c r="A1357" s="203" t="s">
        <v>1744</v>
      </c>
      <c r="B1357" s="203" t="s">
        <v>529</v>
      </c>
      <c r="C1357" s="203" t="s">
        <v>1535</v>
      </c>
      <c r="D1357" s="203" t="s">
        <v>1620</v>
      </c>
      <c r="E1357" s="203" t="s">
        <v>1621</v>
      </c>
      <c r="F1357" s="203" t="s">
        <v>505</v>
      </c>
      <c r="G1357" s="257">
        <v>8.2000000000000003E-2</v>
      </c>
      <c r="H1357" s="361" t="s">
        <v>1390</v>
      </c>
      <c r="I1357" s="361" t="s">
        <v>1383</v>
      </c>
      <c r="J1357" s="275">
        <v>0.71</v>
      </c>
      <c r="K1357" s="361" t="s">
        <v>1391</v>
      </c>
      <c r="L1357" s="361" t="s">
        <v>1392</v>
      </c>
      <c r="M1357" s="370">
        <v>2010</v>
      </c>
      <c r="N1357" s="207">
        <v>43903</v>
      </c>
      <c r="O1357" s="361" t="s">
        <v>1537</v>
      </c>
    </row>
    <row r="1358" spans="1:15" ht="27.75" hidden="1" customHeight="1" x14ac:dyDescent="0.25">
      <c r="A1358" s="203" t="s">
        <v>1744</v>
      </c>
      <c r="B1358" s="203" t="s">
        <v>529</v>
      </c>
      <c r="C1358" s="203" t="s">
        <v>1535</v>
      </c>
      <c r="D1358" s="203" t="s">
        <v>1620</v>
      </c>
      <c r="E1358" s="203" t="s">
        <v>1621</v>
      </c>
      <c r="F1358" s="203" t="s">
        <v>505</v>
      </c>
      <c r="G1358" s="257">
        <v>2.1999999999999999E-2</v>
      </c>
      <c r="H1358" s="361" t="s">
        <v>1390</v>
      </c>
      <c r="I1358" s="361" t="s">
        <v>1384</v>
      </c>
      <c r="J1358" s="275">
        <v>0.71</v>
      </c>
      <c r="K1358" s="361" t="s">
        <v>1391</v>
      </c>
      <c r="L1358" s="361" t="s">
        <v>1392</v>
      </c>
      <c r="M1358" s="370">
        <v>2010</v>
      </c>
      <c r="N1358" s="207">
        <v>43903</v>
      </c>
      <c r="O1358" s="361" t="s">
        <v>1537</v>
      </c>
    </row>
    <row r="1359" spans="1:15" ht="27.75" hidden="1" customHeight="1" x14ac:dyDescent="0.25">
      <c r="A1359" s="203" t="s">
        <v>1744</v>
      </c>
      <c r="B1359" s="203" t="s">
        <v>529</v>
      </c>
      <c r="C1359" s="203" t="s">
        <v>1535</v>
      </c>
      <c r="D1359" s="203" t="s">
        <v>1620</v>
      </c>
      <c r="E1359" s="203" t="s">
        <v>1621</v>
      </c>
      <c r="F1359" s="203" t="s">
        <v>505</v>
      </c>
      <c r="G1359" s="257">
        <v>1.6E-2</v>
      </c>
      <c r="H1359" s="361" t="s">
        <v>1390</v>
      </c>
      <c r="I1359" s="361" t="s">
        <v>1385</v>
      </c>
      <c r="J1359" s="275">
        <v>0.71</v>
      </c>
      <c r="K1359" s="361" t="s">
        <v>1391</v>
      </c>
      <c r="L1359" s="361" t="s">
        <v>1392</v>
      </c>
      <c r="M1359" s="370">
        <v>2010</v>
      </c>
      <c r="N1359" s="207">
        <v>43903</v>
      </c>
      <c r="O1359" s="361" t="s">
        <v>1537</v>
      </c>
    </row>
    <row r="1360" spans="1:15" ht="27.75" hidden="1" customHeight="1" x14ac:dyDescent="0.25">
      <c r="A1360" s="203" t="s">
        <v>76</v>
      </c>
      <c r="B1360" s="202" t="s">
        <v>529</v>
      </c>
      <c r="C1360" s="203" t="s">
        <v>1745</v>
      </c>
      <c r="D1360" s="202" t="s">
        <v>1746</v>
      </c>
      <c r="E1360" s="202" t="s">
        <v>1747</v>
      </c>
      <c r="F1360" s="202" t="s">
        <v>505</v>
      </c>
      <c r="G1360" s="253">
        <v>2.5</v>
      </c>
      <c r="H1360" s="361" t="s">
        <v>1448</v>
      </c>
      <c r="I1360" s="359" t="s">
        <v>1407</v>
      </c>
      <c r="J1360" s="358">
        <v>0.30170000000000002</v>
      </c>
      <c r="K1360" s="359" t="s">
        <v>1113</v>
      </c>
      <c r="L1360" s="359" t="s">
        <v>1408</v>
      </c>
      <c r="M1360" s="368">
        <v>2012</v>
      </c>
      <c r="N1360" s="205">
        <v>41967</v>
      </c>
      <c r="O1360" s="203" t="s">
        <v>1748</v>
      </c>
    </row>
    <row r="1361" spans="1:15" ht="27.75" hidden="1" customHeight="1" x14ac:dyDescent="0.25">
      <c r="A1361" s="203" t="s">
        <v>76</v>
      </c>
      <c r="B1361" s="202" t="s">
        <v>529</v>
      </c>
      <c r="C1361" s="203" t="s">
        <v>1745</v>
      </c>
      <c r="D1361" s="202" t="s">
        <v>1746</v>
      </c>
      <c r="E1361" s="202" t="s">
        <v>1747</v>
      </c>
      <c r="F1361" s="202" t="s">
        <v>505</v>
      </c>
      <c r="G1361" s="253">
        <v>0.01</v>
      </c>
      <c r="H1361" s="361" t="s">
        <v>1450</v>
      </c>
      <c r="I1361" s="359" t="s">
        <v>1407</v>
      </c>
      <c r="J1361" s="358">
        <v>0.30170000000000002</v>
      </c>
      <c r="K1361" s="359" t="s">
        <v>1113</v>
      </c>
      <c r="L1361" s="359" t="s">
        <v>1392</v>
      </c>
      <c r="M1361" s="368">
        <v>2012</v>
      </c>
      <c r="N1361" s="205">
        <v>41967</v>
      </c>
      <c r="O1361" s="203" t="s">
        <v>1748</v>
      </c>
    </row>
    <row r="1362" spans="1:15" ht="27.75" hidden="1" customHeight="1" x14ac:dyDescent="0.25">
      <c r="A1362" s="203" t="s">
        <v>76</v>
      </c>
      <c r="B1362" s="202" t="s">
        <v>529</v>
      </c>
      <c r="C1362" s="203" t="s">
        <v>207</v>
      </c>
      <c r="D1362" s="202" t="s">
        <v>526</v>
      </c>
      <c r="E1362" s="202" t="s">
        <v>1474</v>
      </c>
      <c r="F1362" s="202" t="s">
        <v>505</v>
      </c>
      <c r="G1362" s="253" t="s">
        <v>515</v>
      </c>
      <c r="H1362" s="361" t="s">
        <v>527</v>
      </c>
      <c r="I1362" s="359" t="s">
        <v>1407</v>
      </c>
      <c r="J1362" s="358">
        <v>0</v>
      </c>
      <c r="K1362" s="359" t="s">
        <v>22</v>
      </c>
      <c r="L1362" s="359" t="s">
        <v>1392</v>
      </c>
      <c r="M1362" s="368">
        <v>2000</v>
      </c>
      <c r="N1362" s="205">
        <v>40085</v>
      </c>
      <c r="O1362" s="361" t="s">
        <v>1749</v>
      </c>
    </row>
    <row r="1363" spans="1:15" ht="27.75" hidden="1" customHeight="1" x14ac:dyDescent="0.25">
      <c r="A1363" s="203" t="s">
        <v>76</v>
      </c>
      <c r="B1363" s="202" t="s">
        <v>529</v>
      </c>
      <c r="C1363" s="203" t="s">
        <v>1403</v>
      </c>
      <c r="D1363" s="202" t="s">
        <v>1404</v>
      </c>
      <c r="E1363" s="202" t="s">
        <v>1405</v>
      </c>
      <c r="F1363" s="202" t="s">
        <v>475</v>
      </c>
      <c r="G1363" s="253">
        <v>154</v>
      </c>
      <c r="H1363" s="361" t="s">
        <v>1406</v>
      </c>
      <c r="I1363" s="359" t="s">
        <v>1407</v>
      </c>
      <c r="J1363" s="359" t="s">
        <v>1380</v>
      </c>
      <c r="K1363" s="359" t="s">
        <v>22</v>
      </c>
      <c r="L1363" s="359" t="s">
        <v>1408</v>
      </c>
      <c r="M1363" s="368" t="s">
        <v>1407</v>
      </c>
      <c r="N1363" s="205">
        <v>42486</v>
      </c>
      <c r="O1363" s="203"/>
    </row>
    <row r="1364" spans="1:15" ht="27.75" hidden="1" customHeight="1" x14ac:dyDescent="0.25">
      <c r="A1364" s="203" t="s">
        <v>76</v>
      </c>
      <c r="B1364" s="202" t="s">
        <v>529</v>
      </c>
      <c r="C1364" s="203" t="s">
        <v>1461</v>
      </c>
      <c r="D1364" s="202" t="s">
        <v>1746</v>
      </c>
      <c r="E1364" s="202" t="s">
        <v>1747</v>
      </c>
      <c r="F1364" s="202" t="s">
        <v>475</v>
      </c>
      <c r="G1364" s="254">
        <v>110159</v>
      </c>
      <c r="H1364" s="361" t="s">
        <v>1433</v>
      </c>
      <c r="I1364" s="359" t="s">
        <v>1407</v>
      </c>
      <c r="J1364" s="359" t="s">
        <v>1380</v>
      </c>
      <c r="K1364" s="359" t="s">
        <v>8</v>
      </c>
      <c r="L1364" s="359" t="s">
        <v>1408</v>
      </c>
      <c r="M1364" s="368" t="s">
        <v>1407</v>
      </c>
      <c r="N1364" s="205">
        <v>42530</v>
      </c>
      <c r="O1364" s="203"/>
    </row>
    <row r="1365" spans="1:15" ht="27.75" hidden="1" customHeight="1" x14ac:dyDescent="0.25">
      <c r="A1365" s="203" t="s">
        <v>76</v>
      </c>
      <c r="B1365" s="202" t="s">
        <v>529</v>
      </c>
      <c r="C1365" s="203" t="s">
        <v>1461</v>
      </c>
      <c r="D1365" s="202" t="s">
        <v>1746</v>
      </c>
      <c r="E1365" s="202" t="s">
        <v>1747</v>
      </c>
      <c r="F1365" s="202" t="s">
        <v>475</v>
      </c>
      <c r="G1365" s="254">
        <v>302</v>
      </c>
      <c r="H1365" s="361" t="s">
        <v>1414</v>
      </c>
      <c r="I1365" s="359" t="s">
        <v>1407</v>
      </c>
      <c r="J1365" s="359" t="s">
        <v>1380</v>
      </c>
      <c r="K1365" s="359" t="s">
        <v>8</v>
      </c>
      <c r="L1365" s="359" t="s">
        <v>1392</v>
      </c>
      <c r="M1365" s="368" t="s">
        <v>1407</v>
      </c>
      <c r="N1365" s="205">
        <v>42530</v>
      </c>
      <c r="O1365" s="203"/>
    </row>
    <row r="1366" spans="1:15" ht="27.75" hidden="1" customHeight="1" x14ac:dyDescent="0.25">
      <c r="A1366" s="203" t="s">
        <v>76</v>
      </c>
      <c r="B1366" s="202" t="s">
        <v>529</v>
      </c>
      <c r="C1366" s="203" t="s">
        <v>1397</v>
      </c>
      <c r="D1366" s="202" t="s">
        <v>1750</v>
      </c>
      <c r="E1366" s="202" t="s">
        <v>1399</v>
      </c>
      <c r="F1366" s="202" t="s">
        <v>475</v>
      </c>
      <c r="G1366" s="253">
        <v>26.9</v>
      </c>
      <c r="H1366" s="361" t="s">
        <v>1400</v>
      </c>
      <c r="I1366" s="359" t="s">
        <v>1379</v>
      </c>
      <c r="J1366" s="358">
        <v>0.31</v>
      </c>
      <c r="K1366" s="359" t="s">
        <v>1391</v>
      </c>
      <c r="L1366" s="359" t="s">
        <v>1392</v>
      </c>
      <c r="M1366" s="368">
        <v>2010</v>
      </c>
      <c r="N1366" s="207" t="s">
        <v>1401</v>
      </c>
      <c r="O1366" s="203"/>
    </row>
    <row r="1367" spans="1:15" ht="27.75" hidden="1" customHeight="1" x14ac:dyDescent="0.25">
      <c r="A1367" s="203" t="s">
        <v>76</v>
      </c>
      <c r="B1367" s="202" t="s">
        <v>529</v>
      </c>
      <c r="C1367" s="203" t="s">
        <v>1397</v>
      </c>
      <c r="D1367" s="202" t="s">
        <v>1750</v>
      </c>
      <c r="E1367" s="202" t="s">
        <v>1399</v>
      </c>
      <c r="F1367" s="202" t="s">
        <v>475</v>
      </c>
      <c r="G1367" s="253">
        <v>10.8</v>
      </c>
      <c r="H1367" s="361" t="s">
        <v>1400</v>
      </c>
      <c r="I1367" s="359" t="s">
        <v>1382</v>
      </c>
      <c r="J1367" s="358">
        <v>0.56999999999999995</v>
      </c>
      <c r="K1367" s="359" t="s">
        <v>1391</v>
      </c>
      <c r="L1367" s="359" t="s">
        <v>1392</v>
      </c>
      <c r="M1367" s="368">
        <v>2010</v>
      </c>
      <c r="N1367" s="207" t="s">
        <v>1401</v>
      </c>
      <c r="O1367" s="203"/>
    </row>
    <row r="1368" spans="1:15" ht="27.75" hidden="1" customHeight="1" x14ac:dyDescent="0.25">
      <c r="A1368" s="203" t="s">
        <v>76</v>
      </c>
      <c r="B1368" s="202" t="s">
        <v>529</v>
      </c>
      <c r="C1368" s="203" t="s">
        <v>1397</v>
      </c>
      <c r="D1368" s="202" t="s">
        <v>1750</v>
      </c>
      <c r="E1368" s="202" t="s">
        <v>1399</v>
      </c>
      <c r="F1368" s="202" t="s">
        <v>475</v>
      </c>
      <c r="G1368" s="253">
        <v>4.08</v>
      </c>
      <c r="H1368" s="361" t="s">
        <v>1400</v>
      </c>
      <c r="I1368" s="359" t="s">
        <v>1383</v>
      </c>
      <c r="J1368" s="358">
        <v>0</v>
      </c>
      <c r="K1368" s="359" t="s">
        <v>1391</v>
      </c>
      <c r="L1368" s="359" t="s">
        <v>1392</v>
      </c>
      <c r="M1368" s="368">
        <v>2010</v>
      </c>
      <c r="N1368" s="207" t="s">
        <v>1401</v>
      </c>
      <c r="O1368" s="203"/>
    </row>
    <row r="1369" spans="1:15" ht="27.75" hidden="1" customHeight="1" x14ac:dyDescent="0.25">
      <c r="A1369" s="203" t="s">
        <v>76</v>
      </c>
      <c r="B1369" s="202" t="s">
        <v>529</v>
      </c>
      <c r="C1369" s="203" t="s">
        <v>1397</v>
      </c>
      <c r="D1369" s="202" t="s">
        <v>1750</v>
      </c>
      <c r="E1369" s="202" t="s">
        <v>1399</v>
      </c>
      <c r="F1369" s="202" t="s">
        <v>475</v>
      </c>
      <c r="G1369" s="253">
        <v>1.2</v>
      </c>
      <c r="H1369" s="361" t="s">
        <v>1400</v>
      </c>
      <c r="I1369" s="359" t="s">
        <v>1384</v>
      </c>
      <c r="J1369" s="358">
        <v>0</v>
      </c>
      <c r="K1369" s="359" t="s">
        <v>1391</v>
      </c>
      <c r="L1369" s="359" t="s">
        <v>1392</v>
      </c>
      <c r="M1369" s="368">
        <v>2010</v>
      </c>
      <c r="N1369" s="207" t="s">
        <v>1401</v>
      </c>
      <c r="O1369" s="203"/>
    </row>
    <row r="1370" spans="1:15" ht="27.75" hidden="1" customHeight="1" x14ac:dyDescent="0.25">
      <c r="A1370" s="203" t="s">
        <v>76</v>
      </c>
      <c r="B1370" s="202" t="s">
        <v>529</v>
      </c>
      <c r="C1370" s="203" t="s">
        <v>1397</v>
      </c>
      <c r="D1370" s="202" t="s">
        <v>1750</v>
      </c>
      <c r="E1370" s="202" t="s">
        <v>1399</v>
      </c>
      <c r="F1370" s="202" t="s">
        <v>475</v>
      </c>
      <c r="G1370" s="253">
        <v>0.12</v>
      </c>
      <c r="H1370" s="361" t="s">
        <v>1400</v>
      </c>
      <c r="I1370" s="359" t="s">
        <v>1385</v>
      </c>
      <c r="J1370" s="358">
        <v>0.33</v>
      </c>
      <c r="K1370" s="359" t="s">
        <v>1391</v>
      </c>
      <c r="L1370" s="359" t="s">
        <v>1392</v>
      </c>
      <c r="M1370" s="368">
        <v>2010</v>
      </c>
      <c r="N1370" s="207" t="s">
        <v>1401</v>
      </c>
      <c r="O1370" s="203"/>
    </row>
    <row r="1371" spans="1:15" ht="27.75" hidden="1" customHeight="1" x14ac:dyDescent="0.25">
      <c r="A1371" s="203" t="s">
        <v>76</v>
      </c>
      <c r="B1371" s="202" t="s">
        <v>529</v>
      </c>
      <c r="C1371" s="203" t="s">
        <v>1476</v>
      </c>
      <c r="D1371" s="202" t="s">
        <v>1477</v>
      </c>
      <c r="E1371" s="202" t="s">
        <v>1478</v>
      </c>
      <c r="F1371" s="202" t="s">
        <v>505</v>
      </c>
      <c r="G1371" s="253">
        <v>4.2</v>
      </c>
      <c r="H1371" s="361" t="s">
        <v>1433</v>
      </c>
      <c r="I1371" s="359" t="s">
        <v>1407</v>
      </c>
      <c r="J1371" s="358">
        <v>0.3</v>
      </c>
      <c r="K1371" s="359" t="s">
        <v>1113</v>
      </c>
      <c r="L1371" s="359" t="s">
        <v>1408</v>
      </c>
      <c r="M1371" s="368">
        <v>2010</v>
      </c>
      <c r="N1371" s="205">
        <v>42359</v>
      </c>
      <c r="O1371" s="203"/>
    </row>
    <row r="1372" spans="1:15" ht="27.75" hidden="1" customHeight="1" x14ac:dyDescent="0.25">
      <c r="A1372" s="203" t="s">
        <v>76</v>
      </c>
      <c r="B1372" s="202" t="s">
        <v>529</v>
      </c>
      <c r="C1372" s="203" t="s">
        <v>1476</v>
      </c>
      <c r="D1372" s="202" t="s">
        <v>1477</v>
      </c>
      <c r="E1372" s="202" t="s">
        <v>1478</v>
      </c>
      <c r="F1372" s="202" t="s">
        <v>505</v>
      </c>
      <c r="G1372" s="253">
        <v>0.01</v>
      </c>
      <c r="H1372" s="361" t="s">
        <v>1414</v>
      </c>
      <c r="I1372" s="359" t="s">
        <v>1407</v>
      </c>
      <c r="J1372" s="358">
        <v>0.3</v>
      </c>
      <c r="K1372" s="359" t="s">
        <v>1113</v>
      </c>
      <c r="L1372" s="359" t="s">
        <v>1392</v>
      </c>
      <c r="M1372" s="368">
        <v>2010</v>
      </c>
      <c r="N1372" s="205">
        <v>42359</v>
      </c>
      <c r="O1372" s="203"/>
    </row>
    <row r="1373" spans="1:15" ht="27.75" hidden="1" customHeight="1" x14ac:dyDescent="0.25">
      <c r="A1373" s="203" t="s">
        <v>76</v>
      </c>
      <c r="B1373" s="202" t="s">
        <v>529</v>
      </c>
      <c r="C1373" s="203" t="s">
        <v>1476</v>
      </c>
      <c r="D1373" s="202" t="s">
        <v>1479</v>
      </c>
      <c r="E1373" s="202" t="s">
        <v>1480</v>
      </c>
      <c r="F1373" s="202" t="s">
        <v>505</v>
      </c>
      <c r="G1373" s="253">
        <v>7.4</v>
      </c>
      <c r="H1373" s="361" t="s">
        <v>1433</v>
      </c>
      <c r="I1373" s="359" t="s">
        <v>1407</v>
      </c>
      <c r="J1373" s="358">
        <v>0.37819999999999998</v>
      </c>
      <c r="K1373" s="359" t="s">
        <v>1113</v>
      </c>
      <c r="L1373" s="359" t="s">
        <v>1408</v>
      </c>
      <c r="M1373" s="368">
        <v>2010</v>
      </c>
      <c r="N1373" s="205">
        <v>42359</v>
      </c>
      <c r="O1373" s="203"/>
    </row>
    <row r="1374" spans="1:15" ht="27.75" hidden="1" customHeight="1" x14ac:dyDescent="0.25">
      <c r="A1374" s="203" t="s">
        <v>76</v>
      </c>
      <c r="B1374" s="202" t="s">
        <v>529</v>
      </c>
      <c r="C1374" s="203" t="s">
        <v>1476</v>
      </c>
      <c r="D1374" s="202" t="s">
        <v>1479</v>
      </c>
      <c r="E1374" s="202" t="s">
        <v>1480</v>
      </c>
      <c r="F1374" s="202" t="s">
        <v>505</v>
      </c>
      <c r="G1374" s="253">
        <v>0.02</v>
      </c>
      <c r="H1374" s="361" t="s">
        <v>1414</v>
      </c>
      <c r="I1374" s="359" t="s">
        <v>1407</v>
      </c>
      <c r="J1374" s="358">
        <v>0.33329999999999999</v>
      </c>
      <c r="K1374" s="359" t="s">
        <v>1113</v>
      </c>
      <c r="L1374" s="359" t="s">
        <v>1392</v>
      </c>
      <c r="M1374" s="368">
        <v>2010</v>
      </c>
      <c r="N1374" s="205">
        <v>42359</v>
      </c>
      <c r="O1374" s="203"/>
    </row>
    <row r="1375" spans="1:15" ht="27.75" hidden="1" customHeight="1" x14ac:dyDescent="0.25">
      <c r="A1375" s="203" t="s">
        <v>76</v>
      </c>
      <c r="B1375" s="202" t="s">
        <v>529</v>
      </c>
      <c r="C1375" s="203" t="s">
        <v>1476</v>
      </c>
      <c r="D1375" s="202" t="s">
        <v>1729</v>
      </c>
      <c r="E1375" s="202" t="s">
        <v>1474</v>
      </c>
      <c r="F1375" s="202" t="s">
        <v>505</v>
      </c>
      <c r="G1375" s="253">
        <v>0.97</v>
      </c>
      <c r="H1375" s="361" t="s">
        <v>1400</v>
      </c>
      <c r="I1375" s="359" t="s">
        <v>1379</v>
      </c>
      <c r="J1375" s="358">
        <v>0.73</v>
      </c>
      <c r="K1375" s="359" t="s">
        <v>1391</v>
      </c>
      <c r="L1375" s="359" t="s">
        <v>1392</v>
      </c>
      <c r="M1375" s="368">
        <v>2009</v>
      </c>
      <c r="N1375" s="205">
        <v>42359</v>
      </c>
      <c r="O1375" s="203"/>
    </row>
    <row r="1376" spans="1:15" ht="27.75" hidden="1" customHeight="1" x14ac:dyDescent="0.25">
      <c r="A1376" s="203" t="s">
        <v>76</v>
      </c>
      <c r="B1376" s="202" t="s">
        <v>529</v>
      </c>
      <c r="C1376" s="203" t="s">
        <v>1476</v>
      </c>
      <c r="D1376" s="202" t="s">
        <v>1729</v>
      </c>
      <c r="E1376" s="202" t="s">
        <v>1474</v>
      </c>
      <c r="F1376" s="202" t="s">
        <v>505</v>
      </c>
      <c r="G1376" s="253">
        <v>0.41</v>
      </c>
      <c r="H1376" s="361" t="s">
        <v>1400</v>
      </c>
      <c r="I1376" s="359" t="s">
        <v>1382</v>
      </c>
      <c r="J1376" s="358">
        <v>0.34</v>
      </c>
      <c r="K1376" s="359" t="s">
        <v>1391</v>
      </c>
      <c r="L1376" s="359" t="s">
        <v>1392</v>
      </c>
      <c r="M1376" s="368">
        <v>2009</v>
      </c>
      <c r="N1376" s="205">
        <v>42359</v>
      </c>
      <c r="O1376" s="203"/>
    </row>
    <row r="1377" spans="1:15" ht="27.75" hidden="1" customHeight="1" x14ac:dyDescent="0.25">
      <c r="A1377" s="203" t="s">
        <v>76</v>
      </c>
      <c r="B1377" s="202" t="s">
        <v>529</v>
      </c>
      <c r="C1377" s="203" t="s">
        <v>1476</v>
      </c>
      <c r="D1377" s="202" t="s">
        <v>1729</v>
      </c>
      <c r="E1377" s="202" t="s">
        <v>1474</v>
      </c>
      <c r="F1377" s="202" t="s">
        <v>505</v>
      </c>
      <c r="G1377" s="253">
        <v>0.20699999999999999</v>
      </c>
      <c r="H1377" s="361" t="s">
        <v>1400</v>
      </c>
      <c r="I1377" s="359" t="s">
        <v>1383</v>
      </c>
      <c r="J1377" s="358">
        <v>0.57999999999999996</v>
      </c>
      <c r="K1377" s="359" t="s">
        <v>1391</v>
      </c>
      <c r="L1377" s="359" t="s">
        <v>1392</v>
      </c>
      <c r="M1377" s="368">
        <v>2009</v>
      </c>
      <c r="N1377" s="205">
        <v>42359</v>
      </c>
      <c r="O1377" s="203"/>
    </row>
    <row r="1378" spans="1:15" ht="27.75" hidden="1" customHeight="1" x14ac:dyDescent="0.25">
      <c r="A1378" s="203" t="s">
        <v>76</v>
      </c>
      <c r="B1378" s="202" t="s">
        <v>529</v>
      </c>
      <c r="C1378" s="203" t="s">
        <v>1476</v>
      </c>
      <c r="D1378" s="202" t="s">
        <v>1729</v>
      </c>
      <c r="E1378" s="202" t="s">
        <v>1474</v>
      </c>
      <c r="F1378" s="202" t="s">
        <v>505</v>
      </c>
      <c r="G1378" s="253">
        <v>0.123</v>
      </c>
      <c r="H1378" s="361" t="s">
        <v>1400</v>
      </c>
      <c r="I1378" s="359" t="s">
        <v>1384</v>
      </c>
      <c r="J1378" s="358">
        <v>0.55000000000000004</v>
      </c>
      <c r="K1378" s="359" t="s">
        <v>1391</v>
      </c>
      <c r="L1378" s="359" t="s">
        <v>1392</v>
      </c>
      <c r="M1378" s="368">
        <v>2009</v>
      </c>
      <c r="N1378" s="205">
        <v>42359</v>
      </c>
      <c r="O1378" s="203"/>
    </row>
    <row r="1379" spans="1:15" ht="27.75" hidden="1" customHeight="1" x14ac:dyDescent="0.25">
      <c r="A1379" s="203" t="s">
        <v>76</v>
      </c>
      <c r="B1379" s="202" t="s">
        <v>529</v>
      </c>
      <c r="C1379" s="203" t="s">
        <v>1476</v>
      </c>
      <c r="D1379" s="202" t="s">
        <v>1729</v>
      </c>
      <c r="E1379" s="202" t="s">
        <v>1474</v>
      </c>
      <c r="F1379" s="202" t="s">
        <v>505</v>
      </c>
      <c r="G1379" s="253">
        <v>8.1000000000000003E-2</v>
      </c>
      <c r="H1379" s="361" t="s">
        <v>1400</v>
      </c>
      <c r="I1379" s="359" t="s">
        <v>1385</v>
      </c>
      <c r="J1379" s="358">
        <v>0.71</v>
      </c>
      <c r="K1379" s="359" t="s">
        <v>1391</v>
      </c>
      <c r="L1379" s="359" t="s">
        <v>1392</v>
      </c>
      <c r="M1379" s="368">
        <v>2009</v>
      </c>
      <c r="N1379" s="205">
        <v>42359</v>
      </c>
      <c r="O1379" s="203"/>
    </row>
    <row r="1380" spans="1:15" ht="27.75" hidden="1" customHeight="1" x14ac:dyDescent="0.25">
      <c r="A1380" s="203" t="s">
        <v>76</v>
      </c>
      <c r="B1380" s="202" t="s">
        <v>529</v>
      </c>
      <c r="C1380" s="203" t="s">
        <v>1476</v>
      </c>
      <c r="D1380" s="202" t="s">
        <v>1729</v>
      </c>
      <c r="E1380" s="202" t="s">
        <v>1474</v>
      </c>
      <c r="F1380" s="202" t="s">
        <v>505</v>
      </c>
      <c r="G1380" s="253">
        <v>11.32</v>
      </c>
      <c r="H1380" s="361" t="s">
        <v>1414</v>
      </c>
      <c r="I1380" s="359" t="s">
        <v>1379</v>
      </c>
      <c r="J1380" s="358">
        <v>0.5</v>
      </c>
      <c r="K1380" s="359" t="s">
        <v>22</v>
      </c>
      <c r="L1380" s="359" t="s">
        <v>1392</v>
      </c>
      <c r="M1380" s="368">
        <v>2009</v>
      </c>
      <c r="N1380" s="205">
        <v>42359</v>
      </c>
      <c r="O1380" s="203"/>
    </row>
    <row r="1381" spans="1:15" ht="27.75" hidden="1" customHeight="1" x14ac:dyDescent="0.25">
      <c r="A1381" s="203" t="s">
        <v>76</v>
      </c>
      <c r="B1381" s="202" t="s">
        <v>529</v>
      </c>
      <c r="C1381" s="203" t="s">
        <v>1476</v>
      </c>
      <c r="D1381" s="202" t="s">
        <v>1729</v>
      </c>
      <c r="E1381" s="202" t="s">
        <v>1474</v>
      </c>
      <c r="F1381" s="202" t="s">
        <v>505</v>
      </c>
      <c r="G1381" s="253">
        <v>4.97</v>
      </c>
      <c r="H1381" s="361" t="s">
        <v>1414</v>
      </c>
      <c r="I1381" s="359" t="s">
        <v>1382</v>
      </c>
      <c r="J1381" s="358">
        <v>0.09</v>
      </c>
      <c r="K1381" s="359" t="s">
        <v>22</v>
      </c>
      <c r="L1381" s="359" t="s">
        <v>1392</v>
      </c>
      <c r="M1381" s="368">
        <v>2009</v>
      </c>
      <c r="N1381" s="205">
        <v>42359</v>
      </c>
      <c r="O1381" s="203"/>
    </row>
    <row r="1382" spans="1:15" ht="27.75" hidden="1" customHeight="1" x14ac:dyDescent="0.25">
      <c r="A1382" s="203" t="s">
        <v>76</v>
      </c>
      <c r="B1382" s="202" t="s">
        <v>529</v>
      </c>
      <c r="C1382" s="203" t="s">
        <v>1476</v>
      </c>
      <c r="D1382" s="202" t="s">
        <v>1729</v>
      </c>
      <c r="E1382" s="202" t="s">
        <v>1474</v>
      </c>
      <c r="F1382" s="202" t="s">
        <v>505</v>
      </c>
      <c r="G1382" s="253">
        <v>2.62</v>
      </c>
      <c r="H1382" s="361" t="s">
        <v>1414</v>
      </c>
      <c r="I1382" s="359" t="s">
        <v>1383</v>
      </c>
      <c r="J1382" s="358">
        <v>0</v>
      </c>
      <c r="K1382" s="359" t="s">
        <v>22</v>
      </c>
      <c r="L1382" s="359" t="s">
        <v>1392</v>
      </c>
      <c r="M1382" s="368">
        <v>2009</v>
      </c>
      <c r="N1382" s="205">
        <v>42359</v>
      </c>
      <c r="O1382" s="203"/>
    </row>
    <row r="1383" spans="1:15" ht="27.75" hidden="1" customHeight="1" x14ac:dyDescent="0.25">
      <c r="A1383" s="203" t="s">
        <v>76</v>
      </c>
      <c r="B1383" s="202" t="s">
        <v>529</v>
      </c>
      <c r="C1383" s="203" t="s">
        <v>1476</v>
      </c>
      <c r="D1383" s="202" t="s">
        <v>1729</v>
      </c>
      <c r="E1383" s="202" t="s">
        <v>1474</v>
      </c>
      <c r="F1383" s="202" t="s">
        <v>505</v>
      </c>
      <c r="G1383" s="253">
        <v>1.5</v>
      </c>
      <c r="H1383" s="361" t="s">
        <v>1414</v>
      </c>
      <c r="I1383" s="359" t="s">
        <v>1384</v>
      </c>
      <c r="J1383" s="358">
        <v>0</v>
      </c>
      <c r="K1383" s="359" t="s">
        <v>22</v>
      </c>
      <c r="L1383" s="359" t="s">
        <v>1392</v>
      </c>
      <c r="M1383" s="368">
        <v>2009</v>
      </c>
      <c r="N1383" s="205">
        <v>42359</v>
      </c>
      <c r="O1383" s="203"/>
    </row>
    <row r="1384" spans="1:15" ht="27.75" hidden="1" customHeight="1" x14ac:dyDescent="0.25">
      <c r="A1384" s="203" t="s">
        <v>76</v>
      </c>
      <c r="B1384" s="202" t="s">
        <v>529</v>
      </c>
      <c r="C1384" s="203" t="s">
        <v>1476</v>
      </c>
      <c r="D1384" s="202" t="s">
        <v>1729</v>
      </c>
      <c r="E1384" s="202" t="s">
        <v>1474</v>
      </c>
      <c r="F1384" s="202" t="s">
        <v>505</v>
      </c>
      <c r="G1384" s="253">
        <v>0.92</v>
      </c>
      <c r="H1384" s="361" t="s">
        <v>1414</v>
      </c>
      <c r="I1384" s="359" t="s">
        <v>1385</v>
      </c>
      <c r="J1384" s="358">
        <v>0</v>
      </c>
      <c r="K1384" s="359" t="s">
        <v>22</v>
      </c>
      <c r="L1384" s="359" t="s">
        <v>1392</v>
      </c>
      <c r="M1384" s="368">
        <v>2009</v>
      </c>
      <c r="N1384" s="205">
        <v>42359</v>
      </c>
      <c r="O1384" s="203"/>
    </row>
    <row r="1385" spans="1:15" ht="27.75" hidden="1" customHeight="1" x14ac:dyDescent="0.25">
      <c r="A1385" s="203" t="s">
        <v>76</v>
      </c>
      <c r="B1385" s="202" t="s">
        <v>529</v>
      </c>
      <c r="C1385" s="203" t="s">
        <v>1476</v>
      </c>
      <c r="D1385" s="202" t="s">
        <v>1751</v>
      </c>
      <c r="E1385" s="202" t="s">
        <v>1399</v>
      </c>
      <c r="F1385" s="202" t="s">
        <v>505</v>
      </c>
      <c r="G1385" s="253">
        <v>0.61</v>
      </c>
      <c r="H1385" s="361" t="s">
        <v>1400</v>
      </c>
      <c r="I1385" s="359" t="s">
        <v>1379</v>
      </c>
      <c r="J1385" s="358">
        <v>0.77</v>
      </c>
      <c r="K1385" s="359" t="s">
        <v>1391</v>
      </c>
      <c r="L1385" s="359" t="s">
        <v>1392</v>
      </c>
      <c r="M1385" s="368">
        <v>2010</v>
      </c>
      <c r="N1385" s="205">
        <v>42359</v>
      </c>
      <c r="O1385" s="203"/>
    </row>
    <row r="1386" spans="1:15" ht="27.75" hidden="1" customHeight="1" x14ac:dyDescent="0.25">
      <c r="A1386" s="203" t="s">
        <v>76</v>
      </c>
      <c r="B1386" s="202" t="s">
        <v>529</v>
      </c>
      <c r="C1386" s="203" t="s">
        <v>1476</v>
      </c>
      <c r="D1386" s="202" t="s">
        <v>1751</v>
      </c>
      <c r="E1386" s="202" t="s">
        <v>1399</v>
      </c>
      <c r="F1386" s="202" t="s">
        <v>505</v>
      </c>
      <c r="G1386" s="253">
        <v>0.28999999999999998</v>
      </c>
      <c r="H1386" s="361" t="s">
        <v>1400</v>
      </c>
      <c r="I1386" s="359" t="s">
        <v>1382</v>
      </c>
      <c r="J1386" s="358">
        <v>0</v>
      </c>
      <c r="K1386" s="359" t="s">
        <v>1391</v>
      </c>
      <c r="L1386" s="359" t="s">
        <v>1392</v>
      </c>
      <c r="M1386" s="368">
        <v>2010</v>
      </c>
      <c r="N1386" s="205">
        <v>42359</v>
      </c>
      <c r="O1386" s="203"/>
    </row>
    <row r="1387" spans="1:15" ht="27.75" hidden="1" customHeight="1" x14ac:dyDescent="0.25">
      <c r="A1387" s="203" t="s">
        <v>76</v>
      </c>
      <c r="B1387" s="202" t="s">
        <v>529</v>
      </c>
      <c r="C1387" s="203" t="s">
        <v>1476</v>
      </c>
      <c r="D1387" s="202" t="s">
        <v>1751</v>
      </c>
      <c r="E1387" s="202" t="s">
        <v>1399</v>
      </c>
      <c r="F1387" s="202" t="s">
        <v>505</v>
      </c>
      <c r="G1387" s="253">
        <v>0.2</v>
      </c>
      <c r="H1387" s="361" t="s">
        <v>1400</v>
      </c>
      <c r="I1387" s="359" t="s">
        <v>1383</v>
      </c>
      <c r="J1387" s="358">
        <v>0</v>
      </c>
      <c r="K1387" s="359" t="s">
        <v>1391</v>
      </c>
      <c r="L1387" s="359" t="s">
        <v>1392</v>
      </c>
      <c r="M1387" s="368">
        <v>2010</v>
      </c>
      <c r="N1387" s="205">
        <v>42359</v>
      </c>
      <c r="O1387" s="203"/>
    </row>
    <row r="1388" spans="1:15" ht="27.75" hidden="1" customHeight="1" x14ac:dyDescent="0.25">
      <c r="A1388" s="203" t="s">
        <v>76</v>
      </c>
      <c r="B1388" s="202" t="s">
        <v>529</v>
      </c>
      <c r="C1388" s="203" t="s">
        <v>1476</v>
      </c>
      <c r="D1388" s="202" t="s">
        <v>1751</v>
      </c>
      <c r="E1388" s="202" t="s">
        <v>1399</v>
      </c>
      <c r="F1388" s="202" t="s">
        <v>505</v>
      </c>
      <c r="G1388" s="253">
        <v>0.15</v>
      </c>
      <c r="H1388" s="361" t="s">
        <v>1400</v>
      </c>
      <c r="I1388" s="359" t="s">
        <v>1384</v>
      </c>
      <c r="J1388" s="358">
        <v>0</v>
      </c>
      <c r="K1388" s="359" t="s">
        <v>1391</v>
      </c>
      <c r="L1388" s="359" t="s">
        <v>1392</v>
      </c>
      <c r="M1388" s="368">
        <v>2010</v>
      </c>
      <c r="N1388" s="205">
        <v>42359</v>
      </c>
      <c r="O1388" s="203"/>
    </row>
    <row r="1389" spans="1:15" ht="27.75" hidden="1" customHeight="1" x14ac:dyDescent="0.25">
      <c r="A1389" s="203" t="s">
        <v>76</v>
      </c>
      <c r="B1389" s="202" t="s">
        <v>529</v>
      </c>
      <c r="C1389" s="203" t="s">
        <v>1476</v>
      </c>
      <c r="D1389" s="202" t="s">
        <v>1751</v>
      </c>
      <c r="E1389" s="202" t="s">
        <v>1399</v>
      </c>
      <c r="F1389" s="202" t="s">
        <v>505</v>
      </c>
      <c r="G1389" s="253">
        <v>0.09</v>
      </c>
      <c r="H1389" s="361" t="s">
        <v>1400</v>
      </c>
      <c r="I1389" s="359" t="s">
        <v>1385</v>
      </c>
      <c r="J1389" s="358">
        <v>0</v>
      </c>
      <c r="K1389" s="359" t="s">
        <v>1391</v>
      </c>
      <c r="L1389" s="359" t="s">
        <v>1392</v>
      </c>
      <c r="M1389" s="368">
        <v>2010</v>
      </c>
      <c r="N1389" s="205">
        <v>42359</v>
      </c>
      <c r="O1389" s="203"/>
    </row>
    <row r="1390" spans="1:15" ht="27.75" hidden="1" customHeight="1" x14ac:dyDescent="0.25">
      <c r="A1390" s="203" t="s">
        <v>76</v>
      </c>
      <c r="B1390" s="202" t="s">
        <v>529</v>
      </c>
      <c r="C1390" s="203" t="s">
        <v>1476</v>
      </c>
      <c r="D1390" s="202" t="s">
        <v>1752</v>
      </c>
      <c r="E1390" s="202" t="s">
        <v>1399</v>
      </c>
      <c r="F1390" s="202" t="s">
        <v>505</v>
      </c>
      <c r="G1390" s="253">
        <v>0.47499999999999998</v>
      </c>
      <c r="H1390" s="361" t="s">
        <v>1400</v>
      </c>
      <c r="I1390" s="359" t="s">
        <v>1379</v>
      </c>
      <c r="J1390" s="358">
        <v>0.46</v>
      </c>
      <c r="K1390" s="359" t="s">
        <v>1391</v>
      </c>
      <c r="L1390" s="359" t="s">
        <v>1392</v>
      </c>
      <c r="M1390" s="368">
        <v>2009</v>
      </c>
      <c r="N1390" s="205">
        <v>42359</v>
      </c>
      <c r="O1390" s="203"/>
    </row>
    <row r="1391" spans="1:15" ht="27.75" hidden="1" customHeight="1" x14ac:dyDescent="0.25">
      <c r="A1391" s="203" t="s">
        <v>76</v>
      </c>
      <c r="B1391" s="202" t="s">
        <v>529</v>
      </c>
      <c r="C1391" s="203" t="s">
        <v>1476</v>
      </c>
      <c r="D1391" s="202" t="s">
        <v>1752</v>
      </c>
      <c r="E1391" s="202" t="s">
        <v>1399</v>
      </c>
      <c r="F1391" s="202" t="s">
        <v>505</v>
      </c>
      <c r="G1391" s="253">
        <v>0.193</v>
      </c>
      <c r="H1391" s="361" t="s">
        <v>1400</v>
      </c>
      <c r="I1391" s="359" t="s">
        <v>1382</v>
      </c>
      <c r="J1391" s="358">
        <v>0.79</v>
      </c>
      <c r="K1391" s="359" t="s">
        <v>1391</v>
      </c>
      <c r="L1391" s="359" t="s">
        <v>1392</v>
      </c>
      <c r="M1391" s="368">
        <v>2009</v>
      </c>
      <c r="N1391" s="205">
        <v>42359</v>
      </c>
      <c r="O1391" s="203"/>
    </row>
    <row r="1392" spans="1:15" ht="27.75" hidden="1" customHeight="1" x14ac:dyDescent="0.25">
      <c r="A1392" s="203" t="s">
        <v>76</v>
      </c>
      <c r="B1392" s="202" t="s">
        <v>529</v>
      </c>
      <c r="C1392" s="203" t="s">
        <v>1476</v>
      </c>
      <c r="D1392" s="202" t="s">
        <v>1752</v>
      </c>
      <c r="E1392" s="202" t="s">
        <v>1399</v>
      </c>
      <c r="F1392" s="202" t="s">
        <v>505</v>
      </c>
      <c r="G1392" s="253">
        <v>0.10299999999999999</v>
      </c>
      <c r="H1392" s="361" t="s">
        <v>1400</v>
      </c>
      <c r="I1392" s="359" t="s">
        <v>1383</v>
      </c>
      <c r="J1392" s="358">
        <v>0.88</v>
      </c>
      <c r="K1392" s="359" t="s">
        <v>1391</v>
      </c>
      <c r="L1392" s="359" t="s">
        <v>1392</v>
      </c>
      <c r="M1392" s="368">
        <v>2009</v>
      </c>
      <c r="N1392" s="205">
        <v>42359</v>
      </c>
      <c r="O1392" s="203"/>
    </row>
    <row r="1393" spans="1:15" ht="27.75" hidden="1" customHeight="1" x14ac:dyDescent="0.25">
      <c r="A1393" s="203" t="s">
        <v>76</v>
      </c>
      <c r="B1393" s="202" t="s">
        <v>529</v>
      </c>
      <c r="C1393" s="203" t="s">
        <v>1476</v>
      </c>
      <c r="D1393" s="202" t="s">
        <v>1752</v>
      </c>
      <c r="E1393" s="202" t="s">
        <v>1399</v>
      </c>
      <c r="F1393" s="202" t="s">
        <v>505</v>
      </c>
      <c r="G1393" s="253">
        <v>0.06</v>
      </c>
      <c r="H1393" s="361" t="s">
        <v>1400</v>
      </c>
      <c r="I1393" s="359" t="s">
        <v>1384</v>
      </c>
      <c r="J1393" s="358">
        <v>0.92</v>
      </c>
      <c r="K1393" s="359" t="s">
        <v>1391</v>
      </c>
      <c r="L1393" s="359" t="s">
        <v>1392</v>
      </c>
      <c r="M1393" s="368">
        <v>2009</v>
      </c>
      <c r="N1393" s="205">
        <v>42359</v>
      </c>
      <c r="O1393" s="203"/>
    </row>
    <row r="1394" spans="1:15" ht="27.75" hidden="1" customHeight="1" x14ac:dyDescent="0.25">
      <c r="A1394" s="203" t="s">
        <v>76</v>
      </c>
      <c r="B1394" s="202" t="s">
        <v>529</v>
      </c>
      <c r="C1394" s="203" t="s">
        <v>1476</v>
      </c>
      <c r="D1394" s="202" t="s">
        <v>1752</v>
      </c>
      <c r="E1394" s="202" t="s">
        <v>1399</v>
      </c>
      <c r="F1394" s="202" t="s">
        <v>505</v>
      </c>
      <c r="G1394" s="253">
        <v>3.3000000000000002E-2</v>
      </c>
      <c r="H1394" s="361" t="s">
        <v>1400</v>
      </c>
      <c r="I1394" s="359" t="s">
        <v>1385</v>
      </c>
      <c r="J1394" s="358">
        <v>0.91</v>
      </c>
      <c r="K1394" s="359" t="s">
        <v>1391</v>
      </c>
      <c r="L1394" s="359" t="s">
        <v>1392</v>
      </c>
      <c r="M1394" s="368">
        <v>2009</v>
      </c>
      <c r="N1394" s="205">
        <v>42359</v>
      </c>
      <c r="O1394" s="203"/>
    </row>
    <row r="1395" spans="1:15" ht="27.75" hidden="1" customHeight="1" x14ac:dyDescent="0.25">
      <c r="A1395" s="203" t="s">
        <v>76</v>
      </c>
      <c r="B1395" s="202" t="s">
        <v>529</v>
      </c>
      <c r="C1395" s="203" t="s">
        <v>1476</v>
      </c>
      <c r="D1395" s="202" t="s">
        <v>1753</v>
      </c>
      <c r="E1395" s="202" t="s">
        <v>1754</v>
      </c>
      <c r="F1395" s="202" t="s">
        <v>505</v>
      </c>
      <c r="G1395" s="253">
        <v>1.5920000000000001</v>
      </c>
      <c r="H1395" s="361" t="s">
        <v>1400</v>
      </c>
      <c r="I1395" s="359" t="s">
        <v>1379</v>
      </c>
      <c r="J1395" s="358">
        <v>0.62</v>
      </c>
      <c r="K1395" s="359" t="s">
        <v>1391</v>
      </c>
      <c r="L1395" s="359" t="s">
        <v>1392</v>
      </c>
      <c r="M1395" s="368">
        <v>2009</v>
      </c>
      <c r="N1395" s="205">
        <v>42359</v>
      </c>
      <c r="O1395" s="203"/>
    </row>
    <row r="1396" spans="1:15" ht="27.75" hidden="1" customHeight="1" x14ac:dyDescent="0.25">
      <c r="A1396" s="203" t="s">
        <v>76</v>
      </c>
      <c r="B1396" s="202" t="s">
        <v>529</v>
      </c>
      <c r="C1396" s="203" t="s">
        <v>1476</v>
      </c>
      <c r="D1396" s="202" t="s">
        <v>1753</v>
      </c>
      <c r="E1396" s="202" t="s">
        <v>1754</v>
      </c>
      <c r="F1396" s="202" t="s">
        <v>505</v>
      </c>
      <c r="G1396" s="253">
        <v>0.51400000000000001</v>
      </c>
      <c r="H1396" s="361" t="s">
        <v>1400</v>
      </c>
      <c r="I1396" s="359" t="s">
        <v>1382</v>
      </c>
      <c r="J1396" s="358">
        <v>0.26</v>
      </c>
      <c r="K1396" s="359" t="s">
        <v>1391</v>
      </c>
      <c r="L1396" s="359" t="s">
        <v>1392</v>
      </c>
      <c r="M1396" s="368">
        <v>2009</v>
      </c>
      <c r="N1396" s="205">
        <v>42359</v>
      </c>
      <c r="O1396" s="203"/>
    </row>
    <row r="1397" spans="1:15" ht="27.75" hidden="1" customHeight="1" x14ac:dyDescent="0.25">
      <c r="A1397" s="203" t="s">
        <v>76</v>
      </c>
      <c r="B1397" s="202" t="s">
        <v>529</v>
      </c>
      <c r="C1397" s="203" t="s">
        <v>1476</v>
      </c>
      <c r="D1397" s="202" t="s">
        <v>1753</v>
      </c>
      <c r="E1397" s="202" t="s">
        <v>1754</v>
      </c>
      <c r="F1397" s="202" t="s">
        <v>505</v>
      </c>
      <c r="G1397" s="253">
        <v>0.26900000000000002</v>
      </c>
      <c r="H1397" s="361" t="s">
        <v>1400</v>
      </c>
      <c r="I1397" s="359" t="s">
        <v>1383</v>
      </c>
      <c r="J1397" s="358">
        <v>0.39</v>
      </c>
      <c r="K1397" s="359" t="s">
        <v>1391</v>
      </c>
      <c r="L1397" s="359" t="s">
        <v>1392</v>
      </c>
      <c r="M1397" s="368">
        <v>2009</v>
      </c>
      <c r="N1397" s="205">
        <v>42359</v>
      </c>
      <c r="O1397" s="203"/>
    </row>
    <row r="1398" spans="1:15" ht="27.75" hidden="1" customHeight="1" x14ac:dyDescent="0.25">
      <c r="A1398" s="203" t="s">
        <v>76</v>
      </c>
      <c r="B1398" s="202" t="s">
        <v>529</v>
      </c>
      <c r="C1398" s="203" t="s">
        <v>1476</v>
      </c>
      <c r="D1398" s="202" t="s">
        <v>1753</v>
      </c>
      <c r="E1398" s="202" t="s">
        <v>1754</v>
      </c>
      <c r="F1398" s="202" t="s">
        <v>505</v>
      </c>
      <c r="G1398" s="253">
        <v>0.14399999999999999</v>
      </c>
      <c r="H1398" s="361" t="s">
        <v>1400</v>
      </c>
      <c r="I1398" s="359" t="s">
        <v>1384</v>
      </c>
      <c r="J1398" s="358">
        <v>0.02</v>
      </c>
      <c r="K1398" s="359" t="s">
        <v>1391</v>
      </c>
      <c r="L1398" s="359" t="s">
        <v>1392</v>
      </c>
      <c r="M1398" s="368">
        <v>2009</v>
      </c>
      <c r="N1398" s="205">
        <v>42359</v>
      </c>
      <c r="O1398" s="203"/>
    </row>
    <row r="1399" spans="1:15" ht="27.75" hidden="1" customHeight="1" x14ac:dyDescent="0.25">
      <c r="A1399" s="203" t="s">
        <v>76</v>
      </c>
      <c r="B1399" s="202" t="s">
        <v>529</v>
      </c>
      <c r="C1399" s="203" t="s">
        <v>1476</v>
      </c>
      <c r="D1399" s="202" t="s">
        <v>1753</v>
      </c>
      <c r="E1399" s="202" t="s">
        <v>1754</v>
      </c>
      <c r="F1399" s="202" t="s">
        <v>505</v>
      </c>
      <c r="G1399" s="253">
        <v>6.3E-2</v>
      </c>
      <c r="H1399" s="361" t="s">
        <v>1400</v>
      </c>
      <c r="I1399" s="359" t="s">
        <v>1385</v>
      </c>
      <c r="J1399" s="358">
        <v>0.49</v>
      </c>
      <c r="K1399" s="359" t="s">
        <v>1391</v>
      </c>
      <c r="L1399" s="359" t="s">
        <v>1392</v>
      </c>
      <c r="M1399" s="368">
        <v>2009</v>
      </c>
      <c r="N1399" s="205">
        <v>42359</v>
      </c>
      <c r="O1399" s="203"/>
    </row>
    <row r="1400" spans="1:15" ht="27.75" hidden="1" customHeight="1" x14ac:dyDescent="0.25">
      <c r="A1400" s="203" t="s">
        <v>76</v>
      </c>
      <c r="B1400" s="202" t="s">
        <v>529</v>
      </c>
      <c r="C1400" s="203" t="s">
        <v>1476</v>
      </c>
      <c r="D1400" s="202" t="s">
        <v>1755</v>
      </c>
      <c r="E1400" s="202" t="s">
        <v>1399</v>
      </c>
      <c r="F1400" s="202" t="s">
        <v>505</v>
      </c>
      <c r="G1400" s="253">
        <v>0.57999999999999996</v>
      </c>
      <c r="H1400" s="361" t="s">
        <v>1400</v>
      </c>
      <c r="I1400" s="359" t="s">
        <v>1379</v>
      </c>
      <c r="J1400" s="359" t="s">
        <v>1402</v>
      </c>
      <c r="K1400" s="359" t="s">
        <v>1391</v>
      </c>
      <c r="L1400" s="359" t="s">
        <v>1392</v>
      </c>
      <c r="M1400" s="368">
        <v>2009</v>
      </c>
      <c r="N1400" s="205">
        <v>42359</v>
      </c>
      <c r="O1400" s="203"/>
    </row>
    <row r="1401" spans="1:15" ht="27.75" hidden="1" customHeight="1" x14ac:dyDescent="0.25">
      <c r="A1401" s="203" t="s">
        <v>76</v>
      </c>
      <c r="B1401" s="202" t="s">
        <v>529</v>
      </c>
      <c r="C1401" s="203" t="s">
        <v>1476</v>
      </c>
      <c r="D1401" s="202" t="s">
        <v>1755</v>
      </c>
      <c r="E1401" s="202" t="s">
        <v>1399</v>
      </c>
      <c r="F1401" s="202" t="s">
        <v>505</v>
      </c>
      <c r="G1401" s="253">
        <v>0.16</v>
      </c>
      <c r="H1401" s="361" t="s">
        <v>1400</v>
      </c>
      <c r="I1401" s="359" t="s">
        <v>1382</v>
      </c>
      <c r="J1401" s="358">
        <v>0.77</v>
      </c>
      <c r="K1401" s="359" t="s">
        <v>1391</v>
      </c>
      <c r="L1401" s="359" t="s">
        <v>1392</v>
      </c>
      <c r="M1401" s="368">
        <v>2009</v>
      </c>
      <c r="N1401" s="205">
        <v>42359</v>
      </c>
      <c r="O1401" s="203"/>
    </row>
    <row r="1402" spans="1:15" ht="27.75" hidden="1" customHeight="1" x14ac:dyDescent="0.25">
      <c r="A1402" s="203" t="s">
        <v>76</v>
      </c>
      <c r="B1402" s="202" t="s">
        <v>529</v>
      </c>
      <c r="C1402" s="203" t="s">
        <v>1476</v>
      </c>
      <c r="D1402" s="202" t="s">
        <v>1755</v>
      </c>
      <c r="E1402" s="202" t="s">
        <v>1399</v>
      </c>
      <c r="F1402" s="202" t="s">
        <v>505</v>
      </c>
      <c r="G1402" s="253">
        <v>0.06</v>
      </c>
      <c r="H1402" s="361" t="s">
        <v>1400</v>
      </c>
      <c r="I1402" s="359" t="s">
        <v>1383</v>
      </c>
      <c r="J1402" s="358">
        <v>0.82</v>
      </c>
      <c r="K1402" s="359" t="s">
        <v>1391</v>
      </c>
      <c r="L1402" s="359" t="s">
        <v>1392</v>
      </c>
      <c r="M1402" s="368">
        <v>2009</v>
      </c>
      <c r="N1402" s="205">
        <v>42359</v>
      </c>
      <c r="O1402" s="203"/>
    </row>
    <row r="1403" spans="1:15" ht="27.75" hidden="1" customHeight="1" x14ac:dyDescent="0.25">
      <c r="A1403" s="203" t="s">
        <v>76</v>
      </c>
      <c r="B1403" s="202" t="s">
        <v>529</v>
      </c>
      <c r="C1403" s="203" t="s">
        <v>1476</v>
      </c>
      <c r="D1403" s="202" t="s">
        <v>1755</v>
      </c>
      <c r="E1403" s="202" t="s">
        <v>1399</v>
      </c>
      <c r="F1403" s="202" t="s">
        <v>505</v>
      </c>
      <c r="G1403" s="253">
        <v>0.03</v>
      </c>
      <c r="H1403" s="361" t="s">
        <v>1400</v>
      </c>
      <c r="I1403" s="359" t="s">
        <v>1384</v>
      </c>
      <c r="J1403" s="358">
        <v>0.92</v>
      </c>
      <c r="K1403" s="359" t="s">
        <v>1391</v>
      </c>
      <c r="L1403" s="359" t="s">
        <v>1392</v>
      </c>
      <c r="M1403" s="368">
        <v>2009</v>
      </c>
      <c r="N1403" s="205">
        <v>42359</v>
      </c>
      <c r="O1403" s="203"/>
    </row>
    <row r="1404" spans="1:15" ht="27.75" hidden="1" customHeight="1" x14ac:dyDescent="0.25">
      <c r="A1404" s="203" t="s">
        <v>76</v>
      </c>
      <c r="B1404" s="202" t="s">
        <v>529</v>
      </c>
      <c r="C1404" s="203" t="s">
        <v>1476</v>
      </c>
      <c r="D1404" s="202" t="s">
        <v>1755</v>
      </c>
      <c r="E1404" s="202" t="s">
        <v>1399</v>
      </c>
      <c r="F1404" s="202" t="s">
        <v>505</v>
      </c>
      <c r="G1404" s="253">
        <v>0.01</v>
      </c>
      <c r="H1404" s="361" t="s">
        <v>1400</v>
      </c>
      <c r="I1404" s="359" t="s">
        <v>1385</v>
      </c>
      <c r="J1404" s="358">
        <v>0.94</v>
      </c>
      <c r="K1404" s="359" t="s">
        <v>1391</v>
      </c>
      <c r="L1404" s="359" t="s">
        <v>1392</v>
      </c>
      <c r="M1404" s="368">
        <v>2009</v>
      </c>
      <c r="N1404" s="205">
        <v>42359</v>
      </c>
      <c r="O1404" s="203"/>
    </row>
    <row r="1405" spans="1:15" ht="27.75" hidden="1" customHeight="1" x14ac:dyDescent="0.25">
      <c r="A1405" s="203" t="s">
        <v>76</v>
      </c>
      <c r="B1405" s="202" t="s">
        <v>529</v>
      </c>
      <c r="C1405" s="203" t="s">
        <v>1476</v>
      </c>
      <c r="D1405" s="202" t="s">
        <v>1756</v>
      </c>
      <c r="E1405" s="202" t="s">
        <v>1754</v>
      </c>
      <c r="F1405" s="202" t="s">
        <v>505</v>
      </c>
      <c r="G1405" s="253">
        <v>0.56999999999999995</v>
      </c>
      <c r="H1405" s="361" t="s">
        <v>1400</v>
      </c>
      <c r="I1405" s="359" t="s">
        <v>1379</v>
      </c>
      <c r="J1405" s="359" t="s">
        <v>1402</v>
      </c>
      <c r="K1405" s="359" t="s">
        <v>1391</v>
      </c>
      <c r="L1405" s="359" t="s">
        <v>1392</v>
      </c>
      <c r="M1405" s="368">
        <v>2007</v>
      </c>
      <c r="N1405" s="205">
        <v>42359</v>
      </c>
      <c r="O1405" s="203"/>
    </row>
    <row r="1406" spans="1:15" ht="27.75" hidden="1" customHeight="1" x14ac:dyDescent="0.25">
      <c r="A1406" s="203" t="s">
        <v>76</v>
      </c>
      <c r="B1406" s="202" t="s">
        <v>529</v>
      </c>
      <c r="C1406" s="203" t="s">
        <v>1476</v>
      </c>
      <c r="D1406" s="202" t="s">
        <v>1756</v>
      </c>
      <c r="E1406" s="202" t="s">
        <v>1754</v>
      </c>
      <c r="F1406" s="202" t="s">
        <v>505</v>
      </c>
      <c r="G1406" s="253">
        <v>0.18</v>
      </c>
      <c r="H1406" s="361" t="s">
        <v>1400</v>
      </c>
      <c r="I1406" s="359" t="s">
        <v>1382</v>
      </c>
      <c r="J1406" s="358">
        <v>0.33</v>
      </c>
      <c r="K1406" s="359" t="s">
        <v>1391</v>
      </c>
      <c r="L1406" s="359" t="s">
        <v>1392</v>
      </c>
      <c r="M1406" s="368">
        <v>2007</v>
      </c>
      <c r="N1406" s="205">
        <v>42359</v>
      </c>
      <c r="O1406" s="203"/>
    </row>
    <row r="1407" spans="1:15" ht="27.75" hidden="1" customHeight="1" x14ac:dyDescent="0.25">
      <c r="A1407" s="203" t="s">
        <v>76</v>
      </c>
      <c r="B1407" s="202" t="s">
        <v>529</v>
      </c>
      <c r="C1407" s="203" t="s">
        <v>1476</v>
      </c>
      <c r="D1407" s="202" t="s">
        <v>1756</v>
      </c>
      <c r="E1407" s="202" t="s">
        <v>1754</v>
      </c>
      <c r="F1407" s="202" t="s">
        <v>505</v>
      </c>
      <c r="G1407" s="253">
        <v>0.09</v>
      </c>
      <c r="H1407" s="361" t="s">
        <v>1400</v>
      </c>
      <c r="I1407" s="359" t="s">
        <v>1383</v>
      </c>
      <c r="J1407" s="358">
        <v>0.86</v>
      </c>
      <c r="K1407" s="359" t="s">
        <v>1391</v>
      </c>
      <c r="L1407" s="359" t="s">
        <v>1392</v>
      </c>
      <c r="M1407" s="368">
        <v>2007</v>
      </c>
      <c r="N1407" s="205">
        <v>42359</v>
      </c>
      <c r="O1407" s="203"/>
    </row>
    <row r="1408" spans="1:15" ht="27.75" hidden="1" customHeight="1" x14ac:dyDescent="0.25">
      <c r="A1408" s="203" t="s">
        <v>76</v>
      </c>
      <c r="B1408" s="202" t="s">
        <v>529</v>
      </c>
      <c r="C1408" s="203" t="s">
        <v>1476</v>
      </c>
      <c r="D1408" s="202" t="s">
        <v>1756</v>
      </c>
      <c r="E1408" s="202" t="s">
        <v>1754</v>
      </c>
      <c r="F1408" s="202" t="s">
        <v>505</v>
      </c>
      <c r="G1408" s="253">
        <v>0.04</v>
      </c>
      <c r="H1408" s="361" t="s">
        <v>1400</v>
      </c>
      <c r="I1408" s="359" t="s">
        <v>1384</v>
      </c>
      <c r="J1408" s="359" t="s">
        <v>1402</v>
      </c>
      <c r="K1408" s="359" t="s">
        <v>1391</v>
      </c>
      <c r="L1408" s="359" t="s">
        <v>1392</v>
      </c>
      <c r="M1408" s="368">
        <v>2007</v>
      </c>
      <c r="N1408" s="205">
        <v>42359</v>
      </c>
      <c r="O1408" s="203"/>
    </row>
    <row r="1409" spans="1:15" ht="27.75" hidden="1" customHeight="1" x14ac:dyDescent="0.25">
      <c r="A1409" s="203" t="s">
        <v>76</v>
      </c>
      <c r="B1409" s="202" t="s">
        <v>529</v>
      </c>
      <c r="C1409" s="203" t="s">
        <v>1476</v>
      </c>
      <c r="D1409" s="202" t="s">
        <v>1756</v>
      </c>
      <c r="E1409" s="202" t="s">
        <v>1754</v>
      </c>
      <c r="F1409" s="202" t="s">
        <v>505</v>
      </c>
      <c r="G1409" s="253">
        <v>0.01</v>
      </c>
      <c r="H1409" s="361" t="s">
        <v>1400</v>
      </c>
      <c r="I1409" s="359" t="s">
        <v>1385</v>
      </c>
      <c r="J1409" s="359" t="s">
        <v>1402</v>
      </c>
      <c r="K1409" s="359" t="s">
        <v>1391</v>
      </c>
      <c r="L1409" s="359" t="s">
        <v>1392</v>
      </c>
      <c r="M1409" s="368">
        <v>2007</v>
      </c>
      <c r="N1409" s="205">
        <v>42359</v>
      </c>
      <c r="O1409" s="203"/>
    </row>
    <row r="1410" spans="1:15" ht="27.75" hidden="1" customHeight="1" x14ac:dyDescent="0.25">
      <c r="A1410" s="203" t="s">
        <v>76</v>
      </c>
      <c r="B1410" s="202" t="s">
        <v>529</v>
      </c>
      <c r="C1410" s="203" t="s">
        <v>1476</v>
      </c>
      <c r="D1410" s="202" t="s">
        <v>1757</v>
      </c>
      <c r="E1410" s="202" t="s">
        <v>1754</v>
      </c>
      <c r="F1410" s="202" t="s">
        <v>505</v>
      </c>
      <c r="G1410" s="253">
        <v>0.65</v>
      </c>
      <c r="H1410" s="361" t="s">
        <v>1400</v>
      </c>
      <c r="I1410" s="359" t="s">
        <v>1379</v>
      </c>
      <c r="J1410" s="358">
        <v>0.41</v>
      </c>
      <c r="K1410" s="359" t="s">
        <v>1391</v>
      </c>
      <c r="L1410" s="359" t="s">
        <v>1392</v>
      </c>
      <c r="M1410" s="368">
        <v>2009</v>
      </c>
      <c r="N1410" s="205">
        <v>42359</v>
      </c>
      <c r="O1410" s="203"/>
    </row>
    <row r="1411" spans="1:15" ht="27.75" hidden="1" customHeight="1" x14ac:dyDescent="0.25">
      <c r="A1411" s="203" t="s">
        <v>76</v>
      </c>
      <c r="B1411" s="202" t="s">
        <v>529</v>
      </c>
      <c r="C1411" s="203" t="s">
        <v>1476</v>
      </c>
      <c r="D1411" s="202" t="s">
        <v>1757</v>
      </c>
      <c r="E1411" s="202" t="s">
        <v>1754</v>
      </c>
      <c r="F1411" s="202" t="s">
        <v>505</v>
      </c>
      <c r="G1411" s="253">
        <v>0.26</v>
      </c>
      <c r="H1411" s="361" t="s">
        <v>1400</v>
      </c>
      <c r="I1411" s="359" t="s">
        <v>1382</v>
      </c>
      <c r="J1411" s="358">
        <v>0</v>
      </c>
      <c r="K1411" s="359" t="s">
        <v>1391</v>
      </c>
      <c r="L1411" s="359" t="s">
        <v>1392</v>
      </c>
      <c r="M1411" s="368">
        <v>2009</v>
      </c>
      <c r="N1411" s="205">
        <v>42359</v>
      </c>
      <c r="O1411" s="203"/>
    </row>
    <row r="1412" spans="1:15" ht="27.75" hidden="1" customHeight="1" x14ac:dyDescent="0.25">
      <c r="A1412" s="203" t="s">
        <v>76</v>
      </c>
      <c r="B1412" s="202" t="s">
        <v>529</v>
      </c>
      <c r="C1412" s="203" t="s">
        <v>1476</v>
      </c>
      <c r="D1412" s="202" t="s">
        <v>1757</v>
      </c>
      <c r="E1412" s="202" t="s">
        <v>1754</v>
      </c>
      <c r="F1412" s="202" t="s">
        <v>505</v>
      </c>
      <c r="G1412" s="253">
        <v>0.14000000000000001</v>
      </c>
      <c r="H1412" s="361" t="s">
        <v>1400</v>
      </c>
      <c r="I1412" s="359" t="s">
        <v>1383</v>
      </c>
      <c r="J1412" s="358">
        <v>0.28000000000000003</v>
      </c>
      <c r="K1412" s="359" t="s">
        <v>1391</v>
      </c>
      <c r="L1412" s="359" t="s">
        <v>1392</v>
      </c>
      <c r="M1412" s="368">
        <v>2009</v>
      </c>
      <c r="N1412" s="205">
        <v>42359</v>
      </c>
      <c r="O1412" s="203"/>
    </row>
    <row r="1413" spans="1:15" ht="27.75" hidden="1" customHeight="1" x14ac:dyDescent="0.25">
      <c r="A1413" s="203" t="s">
        <v>76</v>
      </c>
      <c r="B1413" s="202" t="s">
        <v>529</v>
      </c>
      <c r="C1413" s="203" t="s">
        <v>1476</v>
      </c>
      <c r="D1413" s="202" t="s">
        <v>1757</v>
      </c>
      <c r="E1413" s="202" t="s">
        <v>1754</v>
      </c>
      <c r="F1413" s="202" t="s">
        <v>505</v>
      </c>
      <c r="G1413" s="253">
        <v>0.08</v>
      </c>
      <c r="H1413" s="361" t="s">
        <v>1400</v>
      </c>
      <c r="I1413" s="359" t="s">
        <v>1384</v>
      </c>
      <c r="J1413" s="358">
        <v>0.1</v>
      </c>
      <c r="K1413" s="359" t="s">
        <v>1391</v>
      </c>
      <c r="L1413" s="359" t="s">
        <v>1392</v>
      </c>
      <c r="M1413" s="368">
        <v>2009</v>
      </c>
      <c r="N1413" s="205">
        <v>42359</v>
      </c>
      <c r="O1413" s="203"/>
    </row>
    <row r="1414" spans="1:15" ht="27.75" hidden="1" customHeight="1" x14ac:dyDescent="0.25">
      <c r="A1414" s="203" t="s">
        <v>76</v>
      </c>
      <c r="B1414" s="202" t="s">
        <v>529</v>
      </c>
      <c r="C1414" s="203" t="s">
        <v>1476</v>
      </c>
      <c r="D1414" s="202" t="s">
        <v>1757</v>
      </c>
      <c r="E1414" s="202" t="s">
        <v>1754</v>
      </c>
      <c r="F1414" s="202" t="s">
        <v>505</v>
      </c>
      <c r="G1414" s="253">
        <v>0.05</v>
      </c>
      <c r="H1414" s="361" t="s">
        <v>1400</v>
      </c>
      <c r="I1414" s="359" t="s">
        <v>1385</v>
      </c>
      <c r="J1414" s="358">
        <v>0.51</v>
      </c>
      <c r="K1414" s="359" t="s">
        <v>1391</v>
      </c>
      <c r="L1414" s="359" t="s">
        <v>1392</v>
      </c>
      <c r="M1414" s="368">
        <v>2009</v>
      </c>
      <c r="N1414" s="205">
        <v>42359</v>
      </c>
      <c r="O1414" s="203"/>
    </row>
    <row r="1415" spans="1:15" ht="27.75" hidden="1" customHeight="1" x14ac:dyDescent="0.25">
      <c r="A1415" s="203" t="s">
        <v>76</v>
      </c>
      <c r="B1415" s="202" t="s">
        <v>529</v>
      </c>
      <c r="C1415" s="203" t="s">
        <v>1476</v>
      </c>
      <c r="D1415" s="202" t="s">
        <v>1758</v>
      </c>
      <c r="E1415" s="202" t="s">
        <v>1754</v>
      </c>
      <c r="F1415" s="202" t="s">
        <v>505</v>
      </c>
      <c r="G1415" s="253">
        <v>0.65205999999999997</v>
      </c>
      <c r="H1415" s="361" t="s">
        <v>1400</v>
      </c>
      <c r="I1415" s="359" t="s">
        <v>1379</v>
      </c>
      <c r="J1415" s="358">
        <v>0.56000000000000005</v>
      </c>
      <c r="K1415" s="359" t="s">
        <v>1391</v>
      </c>
      <c r="L1415" s="359" t="s">
        <v>1392</v>
      </c>
      <c r="M1415" s="368">
        <v>2009</v>
      </c>
      <c r="N1415" s="205">
        <v>42359</v>
      </c>
      <c r="O1415" s="203"/>
    </row>
    <row r="1416" spans="1:15" ht="27.75" hidden="1" customHeight="1" x14ac:dyDescent="0.25">
      <c r="A1416" s="203" t="s">
        <v>76</v>
      </c>
      <c r="B1416" s="202" t="s">
        <v>529</v>
      </c>
      <c r="C1416" s="203" t="s">
        <v>1476</v>
      </c>
      <c r="D1416" s="202" t="s">
        <v>1758</v>
      </c>
      <c r="E1416" s="202" t="s">
        <v>1754</v>
      </c>
      <c r="F1416" s="202" t="s">
        <v>505</v>
      </c>
      <c r="G1416" s="253">
        <v>0.26468000000000003</v>
      </c>
      <c r="H1416" s="361" t="s">
        <v>1400</v>
      </c>
      <c r="I1416" s="359" t="s">
        <v>1382</v>
      </c>
      <c r="J1416" s="358">
        <v>0</v>
      </c>
      <c r="K1416" s="359" t="s">
        <v>1391</v>
      </c>
      <c r="L1416" s="359" t="s">
        <v>1392</v>
      </c>
      <c r="M1416" s="368">
        <v>2009</v>
      </c>
      <c r="N1416" s="205">
        <v>42359</v>
      </c>
      <c r="O1416" s="203"/>
    </row>
    <row r="1417" spans="1:15" ht="27.75" hidden="1" customHeight="1" x14ac:dyDescent="0.25">
      <c r="A1417" s="203" t="s">
        <v>76</v>
      </c>
      <c r="B1417" s="202" t="s">
        <v>529</v>
      </c>
      <c r="C1417" s="203" t="s">
        <v>1476</v>
      </c>
      <c r="D1417" s="202" t="s">
        <v>1758</v>
      </c>
      <c r="E1417" s="202" t="s">
        <v>1754</v>
      </c>
      <c r="F1417" s="202" t="s">
        <v>505</v>
      </c>
      <c r="G1417" s="253">
        <v>0.14087</v>
      </c>
      <c r="H1417" s="361" t="s">
        <v>1400</v>
      </c>
      <c r="I1417" s="359" t="s">
        <v>1383</v>
      </c>
      <c r="J1417" s="358">
        <v>0.04</v>
      </c>
      <c r="K1417" s="359" t="s">
        <v>1391</v>
      </c>
      <c r="L1417" s="359" t="s">
        <v>1392</v>
      </c>
      <c r="M1417" s="368">
        <v>2009</v>
      </c>
      <c r="N1417" s="205">
        <v>42359</v>
      </c>
      <c r="O1417" s="203"/>
    </row>
    <row r="1418" spans="1:15" ht="27.75" hidden="1" customHeight="1" x14ac:dyDescent="0.25">
      <c r="A1418" s="203" t="s">
        <v>76</v>
      </c>
      <c r="B1418" s="202" t="s">
        <v>529</v>
      </c>
      <c r="C1418" s="203" t="s">
        <v>1476</v>
      </c>
      <c r="D1418" s="202" t="s">
        <v>1758</v>
      </c>
      <c r="E1418" s="202" t="s">
        <v>1754</v>
      </c>
      <c r="F1418" s="202" t="s">
        <v>505</v>
      </c>
      <c r="G1418" s="253">
        <v>8.1860000000000002E-2</v>
      </c>
      <c r="H1418" s="361" t="s">
        <v>1400</v>
      </c>
      <c r="I1418" s="359" t="s">
        <v>1384</v>
      </c>
      <c r="J1418" s="358">
        <v>0.12</v>
      </c>
      <c r="K1418" s="359" t="s">
        <v>1391</v>
      </c>
      <c r="L1418" s="359" t="s">
        <v>1392</v>
      </c>
      <c r="M1418" s="368">
        <v>2009</v>
      </c>
      <c r="N1418" s="205">
        <v>42359</v>
      </c>
      <c r="O1418" s="203"/>
    </row>
    <row r="1419" spans="1:15" ht="27.75" hidden="1" customHeight="1" x14ac:dyDescent="0.25">
      <c r="A1419" s="203" t="s">
        <v>76</v>
      </c>
      <c r="B1419" s="202" t="s">
        <v>529</v>
      </c>
      <c r="C1419" s="203" t="s">
        <v>1476</v>
      </c>
      <c r="D1419" s="202" t="s">
        <v>1758</v>
      </c>
      <c r="E1419" s="202" t="s">
        <v>1754</v>
      </c>
      <c r="F1419" s="202" t="s">
        <v>505</v>
      </c>
      <c r="G1419" s="253">
        <v>4.5469999999999997E-2</v>
      </c>
      <c r="H1419" s="361" t="s">
        <v>1400</v>
      </c>
      <c r="I1419" s="359" t="s">
        <v>1385</v>
      </c>
      <c r="J1419" s="358">
        <v>0.56000000000000005</v>
      </c>
      <c r="K1419" s="359" t="s">
        <v>1391</v>
      </c>
      <c r="L1419" s="359" t="s">
        <v>1392</v>
      </c>
      <c r="M1419" s="368">
        <v>2009</v>
      </c>
      <c r="N1419" s="205">
        <v>42359</v>
      </c>
      <c r="O1419" s="203"/>
    </row>
    <row r="1420" spans="1:15" ht="27.75" hidden="1" customHeight="1" x14ac:dyDescent="0.25">
      <c r="A1420" s="129" t="s">
        <v>76</v>
      </c>
      <c r="B1420" s="269" t="s">
        <v>529</v>
      </c>
      <c r="C1420" s="226" t="s">
        <v>2568</v>
      </c>
      <c r="D1420" s="269" t="s">
        <v>641</v>
      </c>
      <c r="E1420" s="372" t="s">
        <v>1557</v>
      </c>
      <c r="F1420" s="269" t="s">
        <v>475</v>
      </c>
      <c r="G1420" s="373">
        <v>119.2</v>
      </c>
      <c r="H1420" s="225" t="s">
        <v>488</v>
      </c>
      <c r="I1420" s="269" t="s">
        <v>1379</v>
      </c>
      <c r="J1420" s="374">
        <v>0</v>
      </c>
      <c r="K1420" s="269" t="s">
        <v>22</v>
      </c>
      <c r="L1420" s="269" t="s">
        <v>1392</v>
      </c>
      <c r="M1420" s="369">
        <v>2010</v>
      </c>
      <c r="N1420" s="375">
        <v>43873</v>
      </c>
      <c r="O1420" s="226" t="s">
        <v>2569</v>
      </c>
    </row>
    <row r="1421" spans="1:15" ht="27.75" hidden="1" customHeight="1" x14ac:dyDescent="0.25">
      <c r="A1421" s="129" t="s">
        <v>76</v>
      </c>
      <c r="B1421" s="269" t="s">
        <v>529</v>
      </c>
      <c r="C1421" s="226" t="s">
        <v>2568</v>
      </c>
      <c r="D1421" s="269" t="s">
        <v>641</v>
      </c>
      <c r="E1421" s="372" t="s">
        <v>1557</v>
      </c>
      <c r="F1421" s="269" t="s">
        <v>475</v>
      </c>
      <c r="G1421" s="373">
        <v>44.21</v>
      </c>
      <c r="H1421" s="225" t="s">
        <v>488</v>
      </c>
      <c r="I1421" s="269" t="s">
        <v>1382</v>
      </c>
      <c r="J1421" s="374">
        <v>0</v>
      </c>
      <c r="K1421" s="269" t="s">
        <v>22</v>
      </c>
      <c r="L1421" s="269" t="s">
        <v>1392</v>
      </c>
      <c r="M1421" s="369">
        <v>2010</v>
      </c>
      <c r="N1421" s="375">
        <v>43873</v>
      </c>
      <c r="O1421" s="226" t="s">
        <v>2569</v>
      </c>
    </row>
    <row r="1422" spans="1:15" ht="27.75" hidden="1" customHeight="1" x14ac:dyDescent="0.25">
      <c r="A1422" s="129" t="s">
        <v>76</v>
      </c>
      <c r="B1422" s="269" t="s">
        <v>529</v>
      </c>
      <c r="C1422" s="226" t="s">
        <v>2568</v>
      </c>
      <c r="D1422" s="269" t="s">
        <v>641</v>
      </c>
      <c r="E1422" s="372" t="s">
        <v>1557</v>
      </c>
      <c r="F1422" s="269" t="s">
        <v>475</v>
      </c>
      <c r="G1422" s="373">
        <v>17.829999999999998</v>
      </c>
      <c r="H1422" s="225" t="s">
        <v>488</v>
      </c>
      <c r="I1422" s="269" t="s">
        <v>1383</v>
      </c>
      <c r="J1422" s="374">
        <v>0</v>
      </c>
      <c r="K1422" s="269" t="s">
        <v>22</v>
      </c>
      <c r="L1422" s="269" t="s">
        <v>1392</v>
      </c>
      <c r="M1422" s="369">
        <v>2010</v>
      </c>
      <c r="N1422" s="375">
        <v>43873</v>
      </c>
      <c r="O1422" s="226" t="s">
        <v>2569</v>
      </c>
    </row>
    <row r="1423" spans="1:15" ht="27.75" hidden="1" customHeight="1" x14ac:dyDescent="0.25">
      <c r="A1423" s="129" t="s">
        <v>76</v>
      </c>
      <c r="B1423" s="269" t="s">
        <v>529</v>
      </c>
      <c r="C1423" s="226" t="s">
        <v>2568</v>
      </c>
      <c r="D1423" s="269" t="s">
        <v>641</v>
      </c>
      <c r="E1423" s="372" t="s">
        <v>1557</v>
      </c>
      <c r="F1423" s="269" t="s">
        <v>475</v>
      </c>
      <c r="G1423" s="373">
        <v>8.1199999999999992</v>
      </c>
      <c r="H1423" s="225" t="s">
        <v>488</v>
      </c>
      <c r="I1423" s="372" t="s">
        <v>1384</v>
      </c>
      <c r="J1423" s="374">
        <v>0</v>
      </c>
      <c r="K1423" s="269" t="s">
        <v>22</v>
      </c>
      <c r="L1423" s="269" t="s">
        <v>1392</v>
      </c>
      <c r="M1423" s="369">
        <v>2010</v>
      </c>
      <c r="N1423" s="375">
        <v>43873</v>
      </c>
      <c r="O1423" s="226" t="s">
        <v>2569</v>
      </c>
    </row>
    <row r="1424" spans="1:15" ht="27.75" hidden="1" customHeight="1" x14ac:dyDescent="0.25">
      <c r="A1424" s="129" t="s">
        <v>76</v>
      </c>
      <c r="B1424" s="269" t="s">
        <v>529</v>
      </c>
      <c r="C1424" s="226" t="s">
        <v>2568</v>
      </c>
      <c r="D1424" s="269" t="s">
        <v>641</v>
      </c>
      <c r="E1424" s="372" t="s">
        <v>1557</v>
      </c>
      <c r="F1424" s="269" t="s">
        <v>475</v>
      </c>
      <c r="G1424" s="373">
        <v>3.9</v>
      </c>
      <c r="H1424" s="225" t="s">
        <v>488</v>
      </c>
      <c r="I1424" s="372" t="s">
        <v>1385</v>
      </c>
      <c r="J1424" s="374">
        <v>0</v>
      </c>
      <c r="K1424" s="269" t="s">
        <v>22</v>
      </c>
      <c r="L1424" s="269" t="s">
        <v>1392</v>
      </c>
      <c r="M1424" s="369">
        <v>2010</v>
      </c>
      <c r="N1424" s="375">
        <v>43873</v>
      </c>
      <c r="O1424" s="226" t="s">
        <v>2569</v>
      </c>
    </row>
    <row r="1425" spans="1:15" ht="27.75" hidden="1" customHeight="1" x14ac:dyDescent="0.25">
      <c r="A1425" s="203" t="s">
        <v>1759</v>
      </c>
      <c r="B1425" s="202" t="s">
        <v>2375</v>
      </c>
      <c r="C1425" s="203" t="s">
        <v>1674</v>
      </c>
      <c r="D1425" s="202" t="s">
        <v>1675</v>
      </c>
      <c r="E1425" s="202" t="s">
        <v>1676</v>
      </c>
      <c r="F1425" s="202" t="s">
        <v>505</v>
      </c>
      <c r="G1425" s="253">
        <v>3.5</v>
      </c>
      <c r="H1425" s="361" t="s">
        <v>1433</v>
      </c>
      <c r="I1425" s="359" t="s">
        <v>1407</v>
      </c>
      <c r="J1425" s="358">
        <v>0.82410000000000005</v>
      </c>
      <c r="K1425" s="361" t="s">
        <v>1113</v>
      </c>
      <c r="L1425" s="359" t="s">
        <v>1408</v>
      </c>
      <c r="M1425" s="368">
        <v>2010</v>
      </c>
      <c r="N1425" s="205">
        <v>42912</v>
      </c>
      <c r="O1425" s="203"/>
    </row>
    <row r="1426" spans="1:15" ht="27.75" hidden="1" customHeight="1" x14ac:dyDescent="0.25">
      <c r="A1426" s="203" t="s">
        <v>1759</v>
      </c>
      <c r="B1426" s="202" t="s">
        <v>2375</v>
      </c>
      <c r="C1426" s="203" t="s">
        <v>1674</v>
      </c>
      <c r="D1426" s="202" t="s">
        <v>1675</v>
      </c>
      <c r="E1426" s="202" t="s">
        <v>1676</v>
      </c>
      <c r="F1426" s="202" t="s">
        <v>505</v>
      </c>
      <c r="G1426" s="253">
        <v>0.01</v>
      </c>
      <c r="H1426" s="361" t="s">
        <v>1414</v>
      </c>
      <c r="I1426" s="359" t="s">
        <v>1407</v>
      </c>
      <c r="J1426" s="358">
        <v>0.82410000000000005</v>
      </c>
      <c r="K1426" s="361" t="s">
        <v>1113</v>
      </c>
      <c r="L1426" s="359" t="s">
        <v>1392</v>
      </c>
      <c r="M1426" s="368">
        <v>2010</v>
      </c>
      <c r="N1426" s="205">
        <v>42912</v>
      </c>
      <c r="O1426" s="203"/>
    </row>
    <row r="1427" spans="1:15" ht="27.75" hidden="1" customHeight="1" x14ac:dyDescent="0.25">
      <c r="A1427" s="203" t="s">
        <v>1759</v>
      </c>
      <c r="B1427" s="202" t="s">
        <v>2375</v>
      </c>
      <c r="C1427" s="203" t="s">
        <v>1674</v>
      </c>
      <c r="D1427" s="202" t="s">
        <v>1760</v>
      </c>
      <c r="E1427" s="202" t="s">
        <v>1761</v>
      </c>
      <c r="F1427" s="202" t="s">
        <v>505</v>
      </c>
      <c r="G1427" s="253">
        <v>68.400000000000006</v>
      </c>
      <c r="H1427" s="361" t="s">
        <v>1433</v>
      </c>
      <c r="I1427" s="359" t="s">
        <v>1407</v>
      </c>
      <c r="J1427" s="358">
        <v>0.73529999999999995</v>
      </c>
      <c r="K1427" s="361" t="s">
        <v>1113</v>
      </c>
      <c r="L1427" s="359" t="s">
        <v>1408</v>
      </c>
      <c r="M1427" s="368">
        <v>2009</v>
      </c>
      <c r="N1427" s="205">
        <v>42912</v>
      </c>
      <c r="O1427" s="203"/>
    </row>
    <row r="1428" spans="1:15" ht="27.75" hidden="1" customHeight="1" x14ac:dyDescent="0.25">
      <c r="A1428" s="203" t="s">
        <v>1759</v>
      </c>
      <c r="B1428" s="202" t="s">
        <v>2375</v>
      </c>
      <c r="C1428" s="203" t="s">
        <v>1674</v>
      </c>
      <c r="D1428" s="202" t="s">
        <v>1760</v>
      </c>
      <c r="E1428" s="202" t="s">
        <v>1761</v>
      </c>
      <c r="F1428" s="202" t="s">
        <v>505</v>
      </c>
      <c r="G1428" s="253">
        <v>0.187</v>
      </c>
      <c r="H1428" s="361" t="s">
        <v>1414</v>
      </c>
      <c r="I1428" s="359" t="s">
        <v>1407</v>
      </c>
      <c r="J1428" s="358">
        <v>0.73529999999999995</v>
      </c>
      <c r="K1428" s="361" t="s">
        <v>1113</v>
      </c>
      <c r="L1428" s="359" t="s">
        <v>1392</v>
      </c>
      <c r="M1428" s="368">
        <v>2009</v>
      </c>
      <c r="N1428" s="205">
        <v>42912</v>
      </c>
      <c r="O1428" s="203"/>
    </row>
    <row r="1429" spans="1:15" ht="27.75" hidden="1" customHeight="1" x14ac:dyDescent="0.25">
      <c r="A1429" s="203" t="s">
        <v>1759</v>
      </c>
      <c r="B1429" s="202" t="s">
        <v>2375</v>
      </c>
      <c r="C1429" s="203" t="s">
        <v>1674</v>
      </c>
      <c r="D1429" s="202" t="s">
        <v>1677</v>
      </c>
      <c r="E1429" s="202" t="s">
        <v>1678</v>
      </c>
      <c r="F1429" s="202" t="s">
        <v>505</v>
      </c>
      <c r="G1429" s="253">
        <v>54.54</v>
      </c>
      <c r="H1429" s="361" t="s">
        <v>1400</v>
      </c>
      <c r="I1429" s="359" t="s">
        <v>1379</v>
      </c>
      <c r="J1429" s="358">
        <v>0.19</v>
      </c>
      <c r="K1429" s="361" t="s">
        <v>1391</v>
      </c>
      <c r="L1429" s="359" t="s">
        <v>1392</v>
      </c>
      <c r="M1429" s="368">
        <v>2010</v>
      </c>
      <c r="N1429" s="205">
        <v>42912</v>
      </c>
      <c r="O1429" s="203"/>
    </row>
    <row r="1430" spans="1:15" ht="27.75" hidden="1" customHeight="1" x14ac:dyDescent="0.25">
      <c r="A1430" s="203" t="s">
        <v>1759</v>
      </c>
      <c r="B1430" s="202" t="s">
        <v>2375</v>
      </c>
      <c r="C1430" s="203" t="s">
        <v>1674</v>
      </c>
      <c r="D1430" s="202" t="s">
        <v>1677</v>
      </c>
      <c r="E1430" s="202" t="s">
        <v>1678</v>
      </c>
      <c r="F1430" s="202" t="s">
        <v>505</v>
      </c>
      <c r="G1430" s="253">
        <v>17.04</v>
      </c>
      <c r="H1430" s="361" t="s">
        <v>1400</v>
      </c>
      <c r="I1430" s="359" t="s">
        <v>1382</v>
      </c>
      <c r="J1430" s="358">
        <v>0</v>
      </c>
      <c r="K1430" s="361" t="s">
        <v>1391</v>
      </c>
      <c r="L1430" s="359" t="s">
        <v>1392</v>
      </c>
      <c r="M1430" s="368">
        <v>2010</v>
      </c>
      <c r="N1430" s="205">
        <v>42912</v>
      </c>
      <c r="O1430" s="203"/>
    </row>
    <row r="1431" spans="1:15" ht="27.75" hidden="1" customHeight="1" x14ac:dyDescent="0.25">
      <c r="A1431" s="203" t="s">
        <v>1759</v>
      </c>
      <c r="B1431" s="202" t="s">
        <v>2375</v>
      </c>
      <c r="C1431" s="203" t="s">
        <v>1674</v>
      </c>
      <c r="D1431" s="202" t="s">
        <v>1677</v>
      </c>
      <c r="E1431" s="202" t="s">
        <v>1678</v>
      </c>
      <c r="F1431" s="202" t="s">
        <v>505</v>
      </c>
      <c r="G1431" s="253">
        <v>4.67</v>
      </c>
      <c r="H1431" s="361" t="s">
        <v>1400</v>
      </c>
      <c r="I1431" s="359" t="s">
        <v>1383</v>
      </c>
      <c r="J1431" s="358">
        <v>0.08</v>
      </c>
      <c r="K1431" s="361" t="s">
        <v>1391</v>
      </c>
      <c r="L1431" s="359" t="s">
        <v>1392</v>
      </c>
      <c r="M1431" s="368">
        <v>2010</v>
      </c>
      <c r="N1431" s="205">
        <v>42912</v>
      </c>
      <c r="O1431" s="203"/>
    </row>
    <row r="1432" spans="1:15" ht="27.75" hidden="1" customHeight="1" x14ac:dyDescent="0.25">
      <c r="A1432" s="203" t="s">
        <v>1759</v>
      </c>
      <c r="B1432" s="202" t="s">
        <v>2375</v>
      </c>
      <c r="C1432" s="203" t="s">
        <v>1674</v>
      </c>
      <c r="D1432" s="202" t="s">
        <v>1677</v>
      </c>
      <c r="E1432" s="202" t="s">
        <v>1678</v>
      </c>
      <c r="F1432" s="202" t="s">
        <v>505</v>
      </c>
      <c r="G1432" s="253">
        <v>1.8</v>
      </c>
      <c r="H1432" s="361" t="s">
        <v>1400</v>
      </c>
      <c r="I1432" s="359" t="s">
        <v>1384</v>
      </c>
      <c r="J1432" s="358">
        <v>0.25</v>
      </c>
      <c r="K1432" s="361" t="s">
        <v>1391</v>
      </c>
      <c r="L1432" s="359" t="s">
        <v>1392</v>
      </c>
      <c r="M1432" s="368">
        <v>2010</v>
      </c>
      <c r="N1432" s="205">
        <v>42912</v>
      </c>
      <c r="O1432" s="203"/>
    </row>
    <row r="1433" spans="1:15" ht="27.75" hidden="1" customHeight="1" x14ac:dyDescent="0.25">
      <c r="A1433" s="203" t="s">
        <v>1759</v>
      </c>
      <c r="B1433" s="202" t="s">
        <v>2375</v>
      </c>
      <c r="C1433" s="203" t="s">
        <v>1674</v>
      </c>
      <c r="D1433" s="202" t="s">
        <v>1677</v>
      </c>
      <c r="E1433" s="202" t="s">
        <v>1678</v>
      </c>
      <c r="F1433" s="202" t="s">
        <v>505</v>
      </c>
      <c r="G1433" s="253">
        <v>0.82</v>
      </c>
      <c r="H1433" s="361" t="s">
        <v>1400</v>
      </c>
      <c r="I1433" s="359" t="s">
        <v>1385</v>
      </c>
      <c r="J1433" s="358">
        <v>0</v>
      </c>
      <c r="K1433" s="361" t="s">
        <v>1391</v>
      </c>
      <c r="L1433" s="359" t="s">
        <v>1392</v>
      </c>
      <c r="M1433" s="368">
        <v>2010</v>
      </c>
      <c r="N1433" s="205">
        <v>42912</v>
      </c>
      <c r="O1433" s="203"/>
    </row>
    <row r="1434" spans="1:15" ht="27.75" hidden="1" customHeight="1" x14ac:dyDescent="0.25">
      <c r="A1434" s="203" t="s">
        <v>1759</v>
      </c>
      <c r="B1434" s="202" t="s">
        <v>2375</v>
      </c>
      <c r="C1434" s="203" t="s">
        <v>1674</v>
      </c>
      <c r="D1434" s="202" t="s">
        <v>1677</v>
      </c>
      <c r="E1434" s="202" t="s">
        <v>1678</v>
      </c>
      <c r="F1434" s="202" t="s">
        <v>505</v>
      </c>
      <c r="G1434" s="253">
        <v>13.27</v>
      </c>
      <c r="H1434" s="361" t="s">
        <v>1414</v>
      </c>
      <c r="I1434" s="359" t="s">
        <v>1379</v>
      </c>
      <c r="J1434" s="358">
        <v>0.77</v>
      </c>
      <c r="K1434" s="361" t="s">
        <v>1113</v>
      </c>
      <c r="L1434" s="359" t="s">
        <v>1392</v>
      </c>
      <c r="M1434" s="368">
        <v>2010</v>
      </c>
      <c r="N1434" s="205">
        <v>42912</v>
      </c>
      <c r="O1434" s="203"/>
    </row>
    <row r="1435" spans="1:15" ht="27.75" hidden="1" customHeight="1" x14ac:dyDescent="0.25">
      <c r="A1435" s="203" t="s">
        <v>1759</v>
      </c>
      <c r="B1435" s="202" t="s">
        <v>2375</v>
      </c>
      <c r="C1435" s="203" t="s">
        <v>1674</v>
      </c>
      <c r="D1435" s="202" t="s">
        <v>1677</v>
      </c>
      <c r="E1435" s="202" t="s">
        <v>1678</v>
      </c>
      <c r="F1435" s="202" t="s">
        <v>505</v>
      </c>
      <c r="G1435" s="253">
        <v>5.08</v>
      </c>
      <c r="H1435" s="361" t="s">
        <v>1414</v>
      </c>
      <c r="I1435" s="359" t="s">
        <v>1382</v>
      </c>
      <c r="J1435" s="358">
        <v>0.71</v>
      </c>
      <c r="K1435" s="361" t="s">
        <v>1113</v>
      </c>
      <c r="L1435" s="359" t="s">
        <v>1392</v>
      </c>
      <c r="M1435" s="368">
        <v>2010</v>
      </c>
      <c r="N1435" s="205">
        <v>42912</v>
      </c>
      <c r="O1435" s="203"/>
    </row>
    <row r="1436" spans="1:15" ht="27.75" hidden="1" customHeight="1" x14ac:dyDescent="0.25">
      <c r="A1436" s="203" t="s">
        <v>1759</v>
      </c>
      <c r="B1436" s="202" t="s">
        <v>2375</v>
      </c>
      <c r="C1436" s="203" t="s">
        <v>1674</v>
      </c>
      <c r="D1436" s="202" t="s">
        <v>1677</v>
      </c>
      <c r="E1436" s="202" t="s">
        <v>1678</v>
      </c>
      <c r="F1436" s="202" t="s">
        <v>505</v>
      </c>
      <c r="G1436" s="253">
        <v>2.3199999999999998</v>
      </c>
      <c r="H1436" s="361" t="s">
        <v>1414</v>
      </c>
      <c r="I1436" s="359" t="s">
        <v>1383</v>
      </c>
      <c r="J1436" s="358">
        <v>0.67</v>
      </c>
      <c r="K1436" s="361" t="s">
        <v>1113</v>
      </c>
      <c r="L1436" s="359" t="s">
        <v>1392</v>
      </c>
      <c r="M1436" s="368">
        <v>2010</v>
      </c>
      <c r="N1436" s="205">
        <v>42912</v>
      </c>
      <c r="O1436" s="203"/>
    </row>
    <row r="1437" spans="1:15" ht="27.75" hidden="1" customHeight="1" x14ac:dyDescent="0.25">
      <c r="A1437" s="203" t="s">
        <v>1759</v>
      </c>
      <c r="B1437" s="202" t="s">
        <v>2375</v>
      </c>
      <c r="C1437" s="203" t="s">
        <v>1674</v>
      </c>
      <c r="D1437" s="202" t="s">
        <v>1677</v>
      </c>
      <c r="E1437" s="202" t="s">
        <v>1678</v>
      </c>
      <c r="F1437" s="202" t="s">
        <v>505</v>
      </c>
      <c r="G1437" s="253">
        <v>1.25</v>
      </c>
      <c r="H1437" s="361" t="s">
        <v>1414</v>
      </c>
      <c r="I1437" s="359" t="s">
        <v>1384</v>
      </c>
      <c r="J1437" s="358">
        <v>0.64</v>
      </c>
      <c r="K1437" s="361" t="s">
        <v>1113</v>
      </c>
      <c r="L1437" s="359" t="s">
        <v>1392</v>
      </c>
      <c r="M1437" s="368">
        <v>2010</v>
      </c>
      <c r="N1437" s="205">
        <v>42912</v>
      </c>
      <c r="O1437" s="203"/>
    </row>
    <row r="1438" spans="1:15" ht="27.75" hidden="1" customHeight="1" x14ac:dyDescent="0.25">
      <c r="A1438" s="203" t="s">
        <v>1759</v>
      </c>
      <c r="B1438" s="202" t="s">
        <v>2375</v>
      </c>
      <c r="C1438" s="203" t="s">
        <v>1674</v>
      </c>
      <c r="D1438" s="202" t="s">
        <v>1677</v>
      </c>
      <c r="E1438" s="202" t="s">
        <v>1678</v>
      </c>
      <c r="F1438" s="202" t="s">
        <v>505</v>
      </c>
      <c r="G1438" s="253">
        <v>0.81</v>
      </c>
      <c r="H1438" s="361" t="s">
        <v>1414</v>
      </c>
      <c r="I1438" s="359" t="s">
        <v>1385</v>
      </c>
      <c r="J1438" s="358">
        <v>0.53</v>
      </c>
      <c r="K1438" s="361" t="s">
        <v>1113</v>
      </c>
      <c r="L1438" s="359" t="s">
        <v>1392</v>
      </c>
      <c r="M1438" s="368">
        <v>2010</v>
      </c>
      <c r="N1438" s="205">
        <v>42912</v>
      </c>
      <c r="O1438" s="203"/>
    </row>
    <row r="1439" spans="1:15" ht="27.75" hidden="1" customHeight="1" x14ac:dyDescent="0.25">
      <c r="A1439" s="203" t="s">
        <v>1759</v>
      </c>
      <c r="B1439" s="202" t="s">
        <v>2375</v>
      </c>
      <c r="C1439" s="203" t="s">
        <v>1674</v>
      </c>
      <c r="D1439" s="202" t="s">
        <v>1677</v>
      </c>
      <c r="E1439" s="202" t="s">
        <v>1678</v>
      </c>
      <c r="F1439" s="202" t="s">
        <v>505</v>
      </c>
      <c r="G1439" s="253">
        <v>2172.41</v>
      </c>
      <c r="H1439" s="361" t="s">
        <v>1414</v>
      </c>
      <c r="I1439" s="359" t="s">
        <v>1379</v>
      </c>
      <c r="J1439" s="358">
        <v>0.48499999999999999</v>
      </c>
      <c r="K1439" s="361" t="s">
        <v>22</v>
      </c>
      <c r="L1439" s="359" t="s">
        <v>1392</v>
      </c>
      <c r="M1439" s="368">
        <v>2010</v>
      </c>
      <c r="N1439" s="205">
        <v>42912</v>
      </c>
      <c r="O1439" s="203"/>
    </row>
    <row r="1440" spans="1:15" ht="27.75" hidden="1" customHeight="1" x14ac:dyDescent="0.25">
      <c r="A1440" s="203" t="s">
        <v>1759</v>
      </c>
      <c r="B1440" s="202" t="s">
        <v>2375</v>
      </c>
      <c r="C1440" s="203" t="s">
        <v>1674</v>
      </c>
      <c r="D1440" s="202" t="s">
        <v>1677</v>
      </c>
      <c r="E1440" s="202" t="s">
        <v>1678</v>
      </c>
      <c r="F1440" s="202" t="s">
        <v>505</v>
      </c>
      <c r="G1440" s="253">
        <v>966.98</v>
      </c>
      <c r="H1440" s="361" t="s">
        <v>1414</v>
      </c>
      <c r="I1440" s="359" t="s">
        <v>1382</v>
      </c>
      <c r="J1440" s="358">
        <v>0.63600000000000001</v>
      </c>
      <c r="K1440" s="361" t="s">
        <v>22</v>
      </c>
      <c r="L1440" s="359" t="s">
        <v>1392</v>
      </c>
      <c r="M1440" s="368">
        <v>2010</v>
      </c>
      <c r="N1440" s="205">
        <v>42912</v>
      </c>
      <c r="O1440" s="203"/>
    </row>
    <row r="1441" spans="1:15" ht="27.75" hidden="1" customHeight="1" x14ac:dyDescent="0.25">
      <c r="A1441" s="203" t="s">
        <v>1759</v>
      </c>
      <c r="B1441" s="202" t="s">
        <v>2375</v>
      </c>
      <c r="C1441" s="203" t="s">
        <v>1674</v>
      </c>
      <c r="D1441" s="202" t="s">
        <v>1677</v>
      </c>
      <c r="E1441" s="202" t="s">
        <v>1678</v>
      </c>
      <c r="F1441" s="202" t="s">
        <v>505</v>
      </c>
      <c r="G1441" s="253">
        <v>395.51</v>
      </c>
      <c r="H1441" s="361" t="s">
        <v>1414</v>
      </c>
      <c r="I1441" s="359" t="s">
        <v>1383</v>
      </c>
      <c r="J1441" s="358">
        <v>0.58899999999999997</v>
      </c>
      <c r="K1441" s="361" t="s">
        <v>22</v>
      </c>
      <c r="L1441" s="359" t="s">
        <v>1392</v>
      </c>
      <c r="M1441" s="368">
        <v>2010</v>
      </c>
      <c r="N1441" s="205">
        <v>42912</v>
      </c>
      <c r="O1441" s="203"/>
    </row>
    <row r="1442" spans="1:15" ht="27.75" hidden="1" customHeight="1" x14ac:dyDescent="0.25">
      <c r="A1442" s="203" t="s">
        <v>1759</v>
      </c>
      <c r="B1442" s="202" t="s">
        <v>2375</v>
      </c>
      <c r="C1442" s="203" t="s">
        <v>1674</v>
      </c>
      <c r="D1442" s="202" t="s">
        <v>1677</v>
      </c>
      <c r="E1442" s="202" t="s">
        <v>1678</v>
      </c>
      <c r="F1442" s="202" t="s">
        <v>505</v>
      </c>
      <c r="G1442" s="253">
        <v>315.06</v>
      </c>
      <c r="H1442" s="361" t="s">
        <v>1414</v>
      </c>
      <c r="I1442" s="359" t="s">
        <v>1384</v>
      </c>
      <c r="J1442" s="358">
        <v>0.64400000000000002</v>
      </c>
      <c r="K1442" s="361" t="s">
        <v>22</v>
      </c>
      <c r="L1442" s="359" t="s">
        <v>1392</v>
      </c>
      <c r="M1442" s="368">
        <v>2010</v>
      </c>
      <c r="N1442" s="205">
        <v>42912</v>
      </c>
      <c r="O1442" s="203"/>
    </row>
    <row r="1443" spans="1:15" ht="27.75" hidden="1" customHeight="1" x14ac:dyDescent="0.25">
      <c r="A1443" s="203" t="s">
        <v>1759</v>
      </c>
      <c r="B1443" s="202" t="s">
        <v>2375</v>
      </c>
      <c r="C1443" s="203" t="s">
        <v>1674</v>
      </c>
      <c r="D1443" s="202" t="s">
        <v>1677</v>
      </c>
      <c r="E1443" s="202" t="s">
        <v>1678</v>
      </c>
      <c r="F1443" s="202" t="s">
        <v>505</v>
      </c>
      <c r="G1443" s="253">
        <v>232.79</v>
      </c>
      <c r="H1443" s="361" t="s">
        <v>1414</v>
      </c>
      <c r="I1443" s="359" t="s">
        <v>1385</v>
      </c>
      <c r="J1443" s="358">
        <v>0.48</v>
      </c>
      <c r="K1443" s="361" t="s">
        <v>22</v>
      </c>
      <c r="L1443" s="359" t="s">
        <v>1392</v>
      </c>
      <c r="M1443" s="368">
        <v>2010</v>
      </c>
      <c r="N1443" s="205">
        <v>42912</v>
      </c>
      <c r="O1443" s="203"/>
    </row>
    <row r="1444" spans="1:15" ht="27.75" hidden="1" customHeight="1" x14ac:dyDescent="0.25">
      <c r="A1444" s="203" t="s">
        <v>1759</v>
      </c>
      <c r="B1444" s="202" t="s">
        <v>2375</v>
      </c>
      <c r="C1444" s="203" t="s">
        <v>1674</v>
      </c>
      <c r="D1444" s="202" t="s">
        <v>1762</v>
      </c>
      <c r="E1444" s="202" t="s">
        <v>1763</v>
      </c>
      <c r="F1444" s="202" t="s">
        <v>505</v>
      </c>
      <c r="G1444" s="253">
        <v>36.090000000000003</v>
      </c>
      <c r="H1444" s="361" t="s">
        <v>1400</v>
      </c>
      <c r="I1444" s="359" t="s">
        <v>1379</v>
      </c>
      <c r="J1444" s="358">
        <v>0</v>
      </c>
      <c r="K1444" s="361" t="s">
        <v>1391</v>
      </c>
      <c r="L1444" s="359" t="s">
        <v>1392</v>
      </c>
      <c r="M1444" s="368">
        <v>2010</v>
      </c>
      <c r="N1444" s="205">
        <v>42912</v>
      </c>
      <c r="O1444" s="203"/>
    </row>
    <row r="1445" spans="1:15" ht="27.75" hidden="1" customHeight="1" x14ac:dyDescent="0.25">
      <c r="A1445" s="203" t="s">
        <v>1759</v>
      </c>
      <c r="B1445" s="202" t="s">
        <v>2375</v>
      </c>
      <c r="C1445" s="203" t="s">
        <v>1674</v>
      </c>
      <c r="D1445" s="202" t="s">
        <v>1762</v>
      </c>
      <c r="E1445" s="202" t="s">
        <v>1763</v>
      </c>
      <c r="F1445" s="202" t="s">
        <v>505</v>
      </c>
      <c r="G1445" s="253">
        <v>12.38</v>
      </c>
      <c r="H1445" s="361" t="s">
        <v>1400</v>
      </c>
      <c r="I1445" s="359" t="s">
        <v>1382</v>
      </c>
      <c r="J1445" s="358">
        <v>0</v>
      </c>
      <c r="K1445" s="361" t="s">
        <v>1391</v>
      </c>
      <c r="L1445" s="359" t="s">
        <v>1392</v>
      </c>
      <c r="M1445" s="368">
        <v>2010</v>
      </c>
      <c r="N1445" s="205">
        <v>42912</v>
      </c>
      <c r="O1445" s="203"/>
    </row>
    <row r="1446" spans="1:15" ht="27.75" hidden="1" customHeight="1" x14ac:dyDescent="0.25">
      <c r="A1446" s="203" t="s">
        <v>1759</v>
      </c>
      <c r="B1446" s="202" t="s">
        <v>2375</v>
      </c>
      <c r="C1446" s="203" t="s">
        <v>1674</v>
      </c>
      <c r="D1446" s="202" t="s">
        <v>1762</v>
      </c>
      <c r="E1446" s="202" t="s">
        <v>1763</v>
      </c>
      <c r="F1446" s="202" t="s">
        <v>505</v>
      </c>
      <c r="G1446" s="253">
        <v>4.8099999999999996</v>
      </c>
      <c r="H1446" s="361" t="s">
        <v>1400</v>
      </c>
      <c r="I1446" s="359" t="s">
        <v>1383</v>
      </c>
      <c r="J1446" s="358">
        <v>0</v>
      </c>
      <c r="K1446" s="361" t="s">
        <v>1391</v>
      </c>
      <c r="L1446" s="359" t="s">
        <v>1392</v>
      </c>
      <c r="M1446" s="368">
        <v>2010</v>
      </c>
      <c r="N1446" s="205">
        <v>42912</v>
      </c>
      <c r="O1446" s="203"/>
    </row>
    <row r="1447" spans="1:15" ht="27.75" hidden="1" customHeight="1" x14ac:dyDescent="0.25">
      <c r="A1447" s="203" t="s">
        <v>1759</v>
      </c>
      <c r="B1447" s="202" t="s">
        <v>2375</v>
      </c>
      <c r="C1447" s="203" t="s">
        <v>1674</v>
      </c>
      <c r="D1447" s="202" t="s">
        <v>1762</v>
      </c>
      <c r="E1447" s="202" t="s">
        <v>1763</v>
      </c>
      <c r="F1447" s="202" t="s">
        <v>505</v>
      </c>
      <c r="G1447" s="253">
        <v>1.75</v>
      </c>
      <c r="H1447" s="361" t="s">
        <v>1400</v>
      </c>
      <c r="I1447" s="359" t="s">
        <v>1384</v>
      </c>
      <c r="J1447" s="358">
        <v>0.23</v>
      </c>
      <c r="K1447" s="361" t="s">
        <v>1391</v>
      </c>
      <c r="L1447" s="359" t="s">
        <v>1392</v>
      </c>
      <c r="M1447" s="368">
        <v>2010</v>
      </c>
      <c r="N1447" s="205">
        <v>42912</v>
      </c>
      <c r="O1447" s="203"/>
    </row>
    <row r="1448" spans="1:15" ht="27.75" hidden="1" customHeight="1" x14ac:dyDescent="0.25">
      <c r="A1448" s="203" t="s">
        <v>1759</v>
      </c>
      <c r="B1448" s="202" t="s">
        <v>2375</v>
      </c>
      <c r="C1448" s="203" t="s">
        <v>1674</v>
      </c>
      <c r="D1448" s="202" t="s">
        <v>1762</v>
      </c>
      <c r="E1448" s="202" t="s">
        <v>1763</v>
      </c>
      <c r="F1448" s="202" t="s">
        <v>505</v>
      </c>
      <c r="G1448" s="253">
        <v>0.37</v>
      </c>
      <c r="H1448" s="361" t="s">
        <v>1400</v>
      </c>
      <c r="I1448" s="359" t="s">
        <v>1385</v>
      </c>
      <c r="J1448" s="358">
        <v>0</v>
      </c>
      <c r="K1448" s="361" t="s">
        <v>1391</v>
      </c>
      <c r="L1448" s="359" t="s">
        <v>1392</v>
      </c>
      <c r="M1448" s="368">
        <v>2010</v>
      </c>
      <c r="N1448" s="205">
        <v>42912</v>
      </c>
      <c r="O1448" s="203"/>
    </row>
    <row r="1449" spans="1:15" ht="27.75" hidden="1" customHeight="1" x14ac:dyDescent="0.25">
      <c r="A1449" s="203" t="s">
        <v>1759</v>
      </c>
      <c r="B1449" s="202" t="s">
        <v>2375</v>
      </c>
      <c r="C1449" s="203" t="s">
        <v>1674</v>
      </c>
      <c r="D1449" s="202" t="s">
        <v>1762</v>
      </c>
      <c r="E1449" s="202" t="s">
        <v>1763</v>
      </c>
      <c r="F1449" s="202" t="s">
        <v>505</v>
      </c>
      <c r="G1449" s="253">
        <v>3.42</v>
      </c>
      <c r="H1449" s="361" t="s">
        <v>1414</v>
      </c>
      <c r="I1449" s="359" t="s">
        <v>1379</v>
      </c>
      <c r="J1449" s="358">
        <v>0.64</v>
      </c>
      <c r="K1449" s="361" t="s">
        <v>1113</v>
      </c>
      <c r="L1449" s="359" t="s">
        <v>1392</v>
      </c>
      <c r="M1449" s="368">
        <v>2010</v>
      </c>
      <c r="N1449" s="205">
        <v>42912</v>
      </c>
      <c r="O1449" s="203"/>
    </row>
    <row r="1450" spans="1:15" ht="27.75" hidden="1" customHeight="1" x14ac:dyDescent="0.25">
      <c r="A1450" s="203" t="s">
        <v>1759</v>
      </c>
      <c r="B1450" s="202" t="s">
        <v>2375</v>
      </c>
      <c r="C1450" s="203" t="s">
        <v>1674</v>
      </c>
      <c r="D1450" s="202" t="s">
        <v>1762</v>
      </c>
      <c r="E1450" s="202" t="s">
        <v>1763</v>
      </c>
      <c r="F1450" s="202" t="s">
        <v>505</v>
      </c>
      <c r="G1450" s="253">
        <v>1.17</v>
      </c>
      <c r="H1450" s="361" t="s">
        <v>1414</v>
      </c>
      <c r="I1450" s="359" t="s">
        <v>1382</v>
      </c>
      <c r="J1450" s="358">
        <v>0.71</v>
      </c>
      <c r="K1450" s="361" t="s">
        <v>1113</v>
      </c>
      <c r="L1450" s="359" t="s">
        <v>1392</v>
      </c>
      <c r="M1450" s="368">
        <v>2010</v>
      </c>
      <c r="N1450" s="205">
        <v>42912</v>
      </c>
      <c r="O1450" s="203"/>
    </row>
    <row r="1451" spans="1:15" ht="27.75" hidden="1" customHeight="1" x14ac:dyDescent="0.25">
      <c r="A1451" s="203" t="s">
        <v>1759</v>
      </c>
      <c r="B1451" s="202" t="s">
        <v>2375</v>
      </c>
      <c r="C1451" s="203" t="s">
        <v>1674</v>
      </c>
      <c r="D1451" s="202" t="s">
        <v>1762</v>
      </c>
      <c r="E1451" s="202" t="s">
        <v>1763</v>
      </c>
      <c r="F1451" s="202" t="s">
        <v>505</v>
      </c>
      <c r="G1451" s="253">
        <v>0.46</v>
      </c>
      <c r="H1451" s="361" t="s">
        <v>1414</v>
      </c>
      <c r="I1451" s="359" t="s">
        <v>1383</v>
      </c>
      <c r="J1451" s="358">
        <v>0.65</v>
      </c>
      <c r="K1451" s="361" t="s">
        <v>1113</v>
      </c>
      <c r="L1451" s="359" t="s">
        <v>1392</v>
      </c>
      <c r="M1451" s="368">
        <v>2010</v>
      </c>
      <c r="N1451" s="205">
        <v>42912</v>
      </c>
      <c r="O1451" s="203"/>
    </row>
    <row r="1452" spans="1:15" ht="27.75" hidden="1" customHeight="1" x14ac:dyDescent="0.25">
      <c r="A1452" s="203" t="s">
        <v>1759</v>
      </c>
      <c r="B1452" s="202" t="s">
        <v>2375</v>
      </c>
      <c r="C1452" s="203" t="s">
        <v>1674</v>
      </c>
      <c r="D1452" s="202" t="s">
        <v>1762</v>
      </c>
      <c r="E1452" s="202" t="s">
        <v>1763</v>
      </c>
      <c r="F1452" s="202" t="s">
        <v>505</v>
      </c>
      <c r="G1452" s="253">
        <v>0.17</v>
      </c>
      <c r="H1452" s="361" t="s">
        <v>1414</v>
      </c>
      <c r="I1452" s="359" t="s">
        <v>1384</v>
      </c>
      <c r="J1452" s="358">
        <v>0.66</v>
      </c>
      <c r="K1452" s="361" t="s">
        <v>1113</v>
      </c>
      <c r="L1452" s="359" t="s">
        <v>1392</v>
      </c>
      <c r="M1452" s="368">
        <v>2010</v>
      </c>
      <c r="N1452" s="205">
        <v>42912</v>
      </c>
      <c r="O1452" s="203"/>
    </row>
    <row r="1453" spans="1:15" ht="27.75" hidden="1" customHeight="1" x14ac:dyDescent="0.25">
      <c r="A1453" s="203" t="s">
        <v>1759</v>
      </c>
      <c r="B1453" s="202" t="s">
        <v>2375</v>
      </c>
      <c r="C1453" s="203" t="s">
        <v>1674</v>
      </c>
      <c r="D1453" s="202" t="s">
        <v>1762</v>
      </c>
      <c r="E1453" s="202" t="s">
        <v>1763</v>
      </c>
      <c r="F1453" s="202" t="s">
        <v>505</v>
      </c>
      <c r="G1453" s="253">
        <v>0.04</v>
      </c>
      <c r="H1453" s="361" t="s">
        <v>1414</v>
      </c>
      <c r="I1453" s="359" t="s">
        <v>1385</v>
      </c>
      <c r="J1453" s="358">
        <v>0.81</v>
      </c>
      <c r="K1453" s="361" t="s">
        <v>1113</v>
      </c>
      <c r="L1453" s="359" t="s">
        <v>1392</v>
      </c>
      <c r="M1453" s="368">
        <v>2010</v>
      </c>
      <c r="N1453" s="205">
        <v>42912</v>
      </c>
      <c r="O1453" s="203"/>
    </row>
    <row r="1454" spans="1:15" ht="27.75" hidden="1" customHeight="1" x14ac:dyDescent="0.25">
      <c r="A1454" s="203" t="s">
        <v>1759</v>
      </c>
      <c r="B1454" s="202" t="s">
        <v>2375</v>
      </c>
      <c r="C1454" s="203" t="s">
        <v>1674</v>
      </c>
      <c r="D1454" s="202" t="s">
        <v>1762</v>
      </c>
      <c r="E1454" s="202" t="s">
        <v>1763</v>
      </c>
      <c r="F1454" s="202" t="s">
        <v>505</v>
      </c>
      <c r="G1454" s="253">
        <v>1632.77</v>
      </c>
      <c r="H1454" s="361" t="s">
        <v>1414</v>
      </c>
      <c r="I1454" s="359" t="s">
        <v>1379</v>
      </c>
      <c r="J1454" s="358">
        <v>0</v>
      </c>
      <c r="K1454" s="361" t="s">
        <v>22</v>
      </c>
      <c r="L1454" s="359" t="s">
        <v>1392</v>
      </c>
      <c r="M1454" s="368">
        <v>2010</v>
      </c>
      <c r="N1454" s="205">
        <v>42912</v>
      </c>
      <c r="O1454" s="203"/>
    </row>
    <row r="1455" spans="1:15" ht="27.75" hidden="1" customHeight="1" x14ac:dyDescent="0.25">
      <c r="A1455" s="203" t="s">
        <v>1759</v>
      </c>
      <c r="B1455" s="202" t="s">
        <v>2375</v>
      </c>
      <c r="C1455" s="203" t="s">
        <v>1674</v>
      </c>
      <c r="D1455" s="202" t="s">
        <v>1762</v>
      </c>
      <c r="E1455" s="202" t="s">
        <v>1763</v>
      </c>
      <c r="F1455" s="202" t="s">
        <v>505</v>
      </c>
      <c r="G1455" s="253">
        <v>560.16</v>
      </c>
      <c r="H1455" s="361" t="s">
        <v>1414</v>
      </c>
      <c r="I1455" s="359" t="s">
        <v>1382</v>
      </c>
      <c r="J1455" s="358">
        <v>0.3</v>
      </c>
      <c r="K1455" s="361" t="s">
        <v>22</v>
      </c>
      <c r="L1455" s="359" t="s">
        <v>1392</v>
      </c>
      <c r="M1455" s="368">
        <v>2010</v>
      </c>
      <c r="N1455" s="205">
        <v>42912</v>
      </c>
      <c r="O1455" s="203"/>
    </row>
    <row r="1456" spans="1:15" ht="27.75" hidden="1" customHeight="1" x14ac:dyDescent="0.25">
      <c r="A1456" s="203" t="s">
        <v>1759</v>
      </c>
      <c r="B1456" s="202" t="s">
        <v>2375</v>
      </c>
      <c r="C1456" s="203" t="s">
        <v>1674</v>
      </c>
      <c r="D1456" s="202" t="s">
        <v>1762</v>
      </c>
      <c r="E1456" s="202" t="s">
        <v>1763</v>
      </c>
      <c r="F1456" s="202" t="s">
        <v>505</v>
      </c>
      <c r="G1456" s="253">
        <v>217.43</v>
      </c>
      <c r="H1456" s="361" t="s">
        <v>1414</v>
      </c>
      <c r="I1456" s="359" t="s">
        <v>1383</v>
      </c>
      <c r="J1456" s="358">
        <v>0</v>
      </c>
      <c r="K1456" s="361" t="s">
        <v>22</v>
      </c>
      <c r="L1456" s="359" t="s">
        <v>1392</v>
      </c>
      <c r="M1456" s="368">
        <v>2010</v>
      </c>
      <c r="N1456" s="205">
        <v>42912</v>
      </c>
      <c r="O1456" s="203"/>
    </row>
    <row r="1457" spans="1:15" ht="27.75" hidden="1" customHeight="1" x14ac:dyDescent="0.25">
      <c r="A1457" s="203" t="s">
        <v>1759</v>
      </c>
      <c r="B1457" s="202" t="s">
        <v>2375</v>
      </c>
      <c r="C1457" s="203" t="s">
        <v>1674</v>
      </c>
      <c r="D1457" s="202" t="s">
        <v>1762</v>
      </c>
      <c r="E1457" s="202" t="s">
        <v>1763</v>
      </c>
      <c r="F1457" s="202" t="s">
        <v>505</v>
      </c>
      <c r="G1457" s="253">
        <v>79.069999999999993</v>
      </c>
      <c r="H1457" s="361" t="s">
        <v>1414</v>
      </c>
      <c r="I1457" s="359" t="s">
        <v>1384</v>
      </c>
      <c r="J1457" s="358">
        <v>0</v>
      </c>
      <c r="K1457" s="361" t="s">
        <v>22</v>
      </c>
      <c r="L1457" s="359" t="s">
        <v>1392</v>
      </c>
      <c r="M1457" s="368">
        <v>2010</v>
      </c>
      <c r="N1457" s="205">
        <v>42912</v>
      </c>
      <c r="O1457" s="203"/>
    </row>
    <row r="1458" spans="1:15" ht="27.75" hidden="1" customHeight="1" x14ac:dyDescent="0.25">
      <c r="A1458" s="203" t="s">
        <v>1759</v>
      </c>
      <c r="B1458" s="202" t="s">
        <v>2375</v>
      </c>
      <c r="C1458" s="203" t="s">
        <v>1674</v>
      </c>
      <c r="D1458" s="202" t="s">
        <v>1762</v>
      </c>
      <c r="E1458" s="202" t="s">
        <v>1763</v>
      </c>
      <c r="F1458" s="202" t="s">
        <v>505</v>
      </c>
      <c r="G1458" s="253">
        <v>16.96</v>
      </c>
      <c r="H1458" s="361" t="s">
        <v>1414</v>
      </c>
      <c r="I1458" s="359" t="s">
        <v>1385</v>
      </c>
      <c r="J1458" s="358">
        <v>0.68</v>
      </c>
      <c r="K1458" s="361" t="s">
        <v>22</v>
      </c>
      <c r="L1458" s="359" t="s">
        <v>1392</v>
      </c>
      <c r="M1458" s="368">
        <v>2010</v>
      </c>
      <c r="N1458" s="205">
        <v>42912</v>
      </c>
      <c r="O1458" s="203"/>
    </row>
    <row r="1459" spans="1:15" ht="27.75" hidden="1" customHeight="1" x14ac:dyDescent="0.25">
      <c r="A1459" s="203" t="s">
        <v>1759</v>
      </c>
      <c r="B1459" s="202" t="s">
        <v>2375</v>
      </c>
      <c r="C1459" s="203" t="s">
        <v>1674</v>
      </c>
      <c r="D1459" s="202" t="s">
        <v>1704</v>
      </c>
      <c r="E1459" s="202" t="s">
        <v>1705</v>
      </c>
      <c r="F1459" s="202" t="s">
        <v>505</v>
      </c>
      <c r="G1459" s="253">
        <v>42.93</v>
      </c>
      <c r="H1459" s="361" t="s">
        <v>1400</v>
      </c>
      <c r="I1459" s="359" t="s">
        <v>1379</v>
      </c>
      <c r="J1459" s="358">
        <v>0.66</v>
      </c>
      <c r="K1459" s="361" t="s">
        <v>1391</v>
      </c>
      <c r="L1459" s="359" t="s">
        <v>1392</v>
      </c>
      <c r="M1459" s="368">
        <v>2010</v>
      </c>
      <c r="N1459" s="205">
        <v>42912</v>
      </c>
      <c r="O1459" s="203"/>
    </row>
    <row r="1460" spans="1:15" ht="27.75" hidden="1" customHeight="1" x14ac:dyDescent="0.25">
      <c r="A1460" s="203" t="s">
        <v>1759</v>
      </c>
      <c r="B1460" s="202" t="s">
        <v>2375</v>
      </c>
      <c r="C1460" s="203" t="s">
        <v>1674</v>
      </c>
      <c r="D1460" s="202" t="s">
        <v>1704</v>
      </c>
      <c r="E1460" s="202" t="s">
        <v>1705</v>
      </c>
      <c r="F1460" s="202" t="s">
        <v>505</v>
      </c>
      <c r="G1460" s="253">
        <v>12.38</v>
      </c>
      <c r="H1460" s="361" t="s">
        <v>1400</v>
      </c>
      <c r="I1460" s="359" t="s">
        <v>1382</v>
      </c>
      <c r="J1460" s="358">
        <v>0.4</v>
      </c>
      <c r="K1460" s="361" t="s">
        <v>1391</v>
      </c>
      <c r="L1460" s="359" t="s">
        <v>1392</v>
      </c>
      <c r="M1460" s="368">
        <v>2010</v>
      </c>
      <c r="N1460" s="205">
        <v>42912</v>
      </c>
      <c r="O1460" s="203"/>
    </row>
    <row r="1461" spans="1:15" ht="27.75" hidden="1" customHeight="1" x14ac:dyDescent="0.25">
      <c r="A1461" s="203" t="s">
        <v>1759</v>
      </c>
      <c r="B1461" s="202" t="s">
        <v>2375</v>
      </c>
      <c r="C1461" s="203" t="s">
        <v>1674</v>
      </c>
      <c r="D1461" s="202" t="s">
        <v>1704</v>
      </c>
      <c r="E1461" s="202" t="s">
        <v>1705</v>
      </c>
      <c r="F1461" s="202" t="s">
        <v>505</v>
      </c>
      <c r="G1461" s="253">
        <v>3.28</v>
      </c>
      <c r="H1461" s="361" t="s">
        <v>1400</v>
      </c>
      <c r="I1461" s="359" t="s">
        <v>1383</v>
      </c>
      <c r="J1461" s="358">
        <v>0.59</v>
      </c>
      <c r="K1461" s="361" t="s">
        <v>1391</v>
      </c>
      <c r="L1461" s="359" t="s">
        <v>1392</v>
      </c>
      <c r="M1461" s="368">
        <v>2010</v>
      </c>
      <c r="N1461" s="205">
        <v>42912</v>
      </c>
      <c r="O1461" s="203"/>
    </row>
    <row r="1462" spans="1:15" ht="27.75" hidden="1" customHeight="1" x14ac:dyDescent="0.25">
      <c r="A1462" s="203" t="s">
        <v>1759</v>
      </c>
      <c r="B1462" s="202" t="s">
        <v>2375</v>
      </c>
      <c r="C1462" s="203" t="s">
        <v>1674</v>
      </c>
      <c r="D1462" s="202" t="s">
        <v>1704</v>
      </c>
      <c r="E1462" s="202" t="s">
        <v>1705</v>
      </c>
      <c r="F1462" s="202" t="s">
        <v>505</v>
      </c>
      <c r="G1462" s="253">
        <v>0.45</v>
      </c>
      <c r="H1462" s="361" t="s">
        <v>1400</v>
      </c>
      <c r="I1462" s="359" t="s">
        <v>1384</v>
      </c>
      <c r="J1462" s="358">
        <v>0.75</v>
      </c>
      <c r="K1462" s="361" t="s">
        <v>1391</v>
      </c>
      <c r="L1462" s="359" t="s">
        <v>1392</v>
      </c>
      <c r="M1462" s="368">
        <v>2010</v>
      </c>
      <c r="N1462" s="205">
        <v>42912</v>
      </c>
      <c r="O1462" s="203"/>
    </row>
    <row r="1463" spans="1:15" ht="27.75" hidden="1" customHeight="1" x14ac:dyDescent="0.25">
      <c r="A1463" s="203" t="s">
        <v>1759</v>
      </c>
      <c r="B1463" s="202" t="s">
        <v>2375</v>
      </c>
      <c r="C1463" s="203" t="s">
        <v>1674</v>
      </c>
      <c r="D1463" s="202" t="s">
        <v>1704</v>
      </c>
      <c r="E1463" s="202" t="s">
        <v>1705</v>
      </c>
      <c r="F1463" s="202" t="s">
        <v>505</v>
      </c>
      <c r="G1463" s="253" t="s">
        <v>515</v>
      </c>
      <c r="H1463" s="361" t="s">
        <v>1400</v>
      </c>
      <c r="I1463" s="359" t="s">
        <v>1385</v>
      </c>
      <c r="J1463" s="358">
        <v>0.98</v>
      </c>
      <c r="K1463" s="361" t="s">
        <v>1391</v>
      </c>
      <c r="L1463" s="359" t="s">
        <v>1392</v>
      </c>
      <c r="M1463" s="368">
        <v>2010</v>
      </c>
      <c r="N1463" s="205">
        <v>42912</v>
      </c>
      <c r="O1463" s="203"/>
    </row>
    <row r="1464" spans="1:15" ht="27.75" hidden="1" customHeight="1" x14ac:dyDescent="0.25">
      <c r="A1464" s="203" t="s">
        <v>1759</v>
      </c>
      <c r="B1464" s="202" t="s">
        <v>2375</v>
      </c>
      <c r="C1464" s="203" t="s">
        <v>1674</v>
      </c>
      <c r="D1464" s="202" t="s">
        <v>1704</v>
      </c>
      <c r="E1464" s="202" t="s">
        <v>1705</v>
      </c>
      <c r="F1464" s="202" t="s">
        <v>505</v>
      </c>
      <c r="G1464" s="253">
        <v>4.1500000000000004</v>
      </c>
      <c r="H1464" s="361" t="s">
        <v>1414</v>
      </c>
      <c r="I1464" s="359" t="s">
        <v>1379</v>
      </c>
      <c r="J1464" s="358">
        <v>0.79</v>
      </c>
      <c r="K1464" s="361" t="s">
        <v>1113</v>
      </c>
      <c r="L1464" s="359" t="s">
        <v>1392</v>
      </c>
      <c r="M1464" s="368">
        <v>2010</v>
      </c>
      <c r="N1464" s="205">
        <v>42912</v>
      </c>
      <c r="O1464" s="203"/>
    </row>
    <row r="1465" spans="1:15" ht="27.75" hidden="1" customHeight="1" x14ac:dyDescent="0.25">
      <c r="A1465" s="203" t="s">
        <v>1759</v>
      </c>
      <c r="B1465" s="202" t="s">
        <v>2375</v>
      </c>
      <c r="C1465" s="203" t="s">
        <v>1674</v>
      </c>
      <c r="D1465" s="202" t="s">
        <v>1704</v>
      </c>
      <c r="E1465" s="202" t="s">
        <v>1705</v>
      </c>
      <c r="F1465" s="202" t="s">
        <v>505</v>
      </c>
      <c r="G1465" s="253">
        <v>1.19</v>
      </c>
      <c r="H1465" s="361" t="s">
        <v>1414</v>
      </c>
      <c r="I1465" s="359" t="s">
        <v>1382</v>
      </c>
      <c r="J1465" s="358">
        <v>0.76</v>
      </c>
      <c r="K1465" s="361" t="s">
        <v>1113</v>
      </c>
      <c r="L1465" s="359" t="s">
        <v>1392</v>
      </c>
      <c r="M1465" s="368">
        <v>2010</v>
      </c>
      <c r="N1465" s="205">
        <v>42912</v>
      </c>
      <c r="O1465" s="203"/>
    </row>
    <row r="1466" spans="1:15" ht="27.75" hidden="1" customHeight="1" x14ac:dyDescent="0.25">
      <c r="A1466" s="203" t="s">
        <v>1759</v>
      </c>
      <c r="B1466" s="202" t="s">
        <v>2375</v>
      </c>
      <c r="C1466" s="203" t="s">
        <v>1674</v>
      </c>
      <c r="D1466" s="202" t="s">
        <v>1704</v>
      </c>
      <c r="E1466" s="202" t="s">
        <v>1705</v>
      </c>
      <c r="F1466" s="202" t="s">
        <v>505</v>
      </c>
      <c r="G1466" s="253">
        <v>0.3</v>
      </c>
      <c r="H1466" s="361" t="s">
        <v>1414</v>
      </c>
      <c r="I1466" s="359" t="s">
        <v>1383</v>
      </c>
      <c r="J1466" s="358">
        <v>0.75</v>
      </c>
      <c r="K1466" s="361" t="s">
        <v>1113</v>
      </c>
      <c r="L1466" s="359" t="s">
        <v>1392</v>
      </c>
      <c r="M1466" s="368">
        <v>2010</v>
      </c>
      <c r="N1466" s="205">
        <v>42912</v>
      </c>
      <c r="O1466" s="203"/>
    </row>
    <row r="1467" spans="1:15" ht="27.75" hidden="1" customHeight="1" x14ac:dyDescent="0.25">
      <c r="A1467" s="203" t="s">
        <v>1759</v>
      </c>
      <c r="B1467" s="202" t="s">
        <v>2375</v>
      </c>
      <c r="C1467" s="203" t="s">
        <v>1674</v>
      </c>
      <c r="D1467" s="202" t="s">
        <v>1704</v>
      </c>
      <c r="E1467" s="202" t="s">
        <v>1705</v>
      </c>
      <c r="F1467" s="202" t="s">
        <v>505</v>
      </c>
      <c r="G1467" s="253">
        <v>0.03</v>
      </c>
      <c r="H1467" s="361" t="s">
        <v>1414</v>
      </c>
      <c r="I1467" s="359" t="s">
        <v>1384</v>
      </c>
      <c r="J1467" s="358">
        <v>0.81</v>
      </c>
      <c r="K1467" s="361" t="s">
        <v>1113</v>
      </c>
      <c r="L1467" s="359" t="s">
        <v>1392</v>
      </c>
      <c r="M1467" s="368">
        <v>2010</v>
      </c>
      <c r="N1467" s="205">
        <v>42912</v>
      </c>
      <c r="O1467" s="203"/>
    </row>
    <row r="1468" spans="1:15" ht="27.75" hidden="1" customHeight="1" x14ac:dyDescent="0.25">
      <c r="A1468" s="203" t="s">
        <v>1759</v>
      </c>
      <c r="B1468" s="202" t="s">
        <v>2375</v>
      </c>
      <c r="C1468" s="203" t="s">
        <v>1674</v>
      </c>
      <c r="D1468" s="202" t="s">
        <v>1704</v>
      </c>
      <c r="E1468" s="202" t="s">
        <v>1705</v>
      </c>
      <c r="F1468" s="202" t="s">
        <v>505</v>
      </c>
      <c r="G1468" s="253" t="s">
        <v>515</v>
      </c>
      <c r="H1468" s="361" t="s">
        <v>1414</v>
      </c>
      <c r="I1468" s="359" t="s">
        <v>1385</v>
      </c>
      <c r="J1468" s="358">
        <v>0.93</v>
      </c>
      <c r="K1468" s="361" t="s">
        <v>1113</v>
      </c>
      <c r="L1468" s="359" t="s">
        <v>1392</v>
      </c>
      <c r="M1468" s="368">
        <v>2010</v>
      </c>
      <c r="N1468" s="205">
        <v>42912</v>
      </c>
      <c r="O1468" s="203"/>
    </row>
    <row r="1469" spans="1:15" ht="27.75" hidden="1" customHeight="1" x14ac:dyDescent="0.25">
      <c r="A1469" s="203" t="s">
        <v>1759</v>
      </c>
      <c r="B1469" s="202" t="s">
        <v>2375</v>
      </c>
      <c r="C1469" s="203" t="s">
        <v>1387</v>
      </c>
      <c r="D1469" s="202" t="s">
        <v>1388</v>
      </c>
      <c r="E1469" s="202" t="s">
        <v>1389</v>
      </c>
      <c r="F1469" s="202" t="s">
        <v>505</v>
      </c>
      <c r="G1469" s="253">
        <v>4.2</v>
      </c>
      <c r="H1469" s="361" t="s">
        <v>1400</v>
      </c>
      <c r="I1469" s="359" t="s">
        <v>1379</v>
      </c>
      <c r="J1469" s="359" t="s">
        <v>1380</v>
      </c>
      <c r="K1469" s="359" t="s">
        <v>1391</v>
      </c>
      <c r="L1469" s="359" t="s">
        <v>1392</v>
      </c>
      <c r="M1469" s="368">
        <v>2005</v>
      </c>
      <c r="N1469" s="207" t="s">
        <v>1393</v>
      </c>
      <c r="O1469" s="203"/>
    </row>
    <row r="1470" spans="1:15" ht="27.75" hidden="1" customHeight="1" x14ac:dyDescent="0.25">
      <c r="A1470" s="203" t="s">
        <v>1759</v>
      </c>
      <c r="B1470" s="202" t="s">
        <v>2375</v>
      </c>
      <c r="C1470" s="203" t="s">
        <v>1387</v>
      </c>
      <c r="D1470" s="202" t="s">
        <v>1388</v>
      </c>
      <c r="E1470" s="202" t="s">
        <v>1389</v>
      </c>
      <c r="F1470" s="202" t="s">
        <v>505</v>
      </c>
      <c r="G1470" s="253">
        <v>2.4</v>
      </c>
      <c r="H1470" s="361" t="s">
        <v>1400</v>
      </c>
      <c r="I1470" s="359" t="s">
        <v>1382</v>
      </c>
      <c r="J1470" s="359" t="s">
        <v>1380</v>
      </c>
      <c r="K1470" s="359" t="s">
        <v>1391</v>
      </c>
      <c r="L1470" s="359" t="s">
        <v>1392</v>
      </c>
      <c r="M1470" s="368">
        <v>2005</v>
      </c>
      <c r="N1470" s="207" t="s">
        <v>1393</v>
      </c>
      <c r="O1470" s="203"/>
    </row>
    <row r="1471" spans="1:15" ht="27.75" hidden="1" customHeight="1" x14ac:dyDescent="0.25">
      <c r="A1471" s="203" t="s">
        <v>1759</v>
      </c>
      <c r="B1471" s="202" t="s">
        <v>2375</v>
      </c>
      <c r="C1471" s="203" t="s">
        <v>1387</v>
      </c>
      <c r="D1471" s="202" t="s">
        <v>1388</v>
      </c>
      <c r="E1471" s="202" t="s">
        <v>1389</v>
      </c>
      <c r="F1471" s="202" t="s">
        <v>505</v>
      </c>
      <c r="G1471" s="253">
        <v>1.3</v>
      </c>
      <c r="H1471" s="361" t="s">
        <v>1400</v>
      </c>
      <c r="I1471" s="359" t="s">
        <v>1383</v>
      </c>
      <c r="J1471" s="359" t="s">
        <v>1380</v>
      </c>
      <c r="K1471" s="359" t="s">
        <v>1391</v>
      </c>
      <c r="L1471" s="359" t="s">
        <v>1392</v>
      </c>
      <c r="M1471" s="368">
        <v>2005</v>
      </c>
      <c r="N1471" s="207" t="s">
        <v>1393</v>
      </c>
      <c r="O1471" s="203"/>
    </row>
    <row r="1472" spans="1:15" ht="27.75" hidden="1" customHeight="1" x14ac:dyDescent="0.25">
      <c r="A1472" s="203" t="s">
        <v>1759</v>
      </c>
      <c r="B1472" s="202" t="s">
        <v>2375</v>
      </c>
      <c r="C1472" s="203" t="s">
        <v>1387</v>
      </c>
      <c r="D1472" s="202" t="s">
        <v>1388</v>
      </c>
      <c r="E1472" s="202" t="s">
        <v>1389</v>
      </c>
      <c r="F1472" s="202" t="s">
        <v>505</v>
      </c>
      <c r="G1472" s="253">
        <v>0.4</v>
      </c>
      <c r="H1472" s="361" t="s">
        <v>1400</v>
      </c>
      <c r="I1472" s="359" t="s">
        <v>1384</v>
      </c>
      <c r="J1472" s="359" t="s">
        <v>1380</v>
      </c>
      <c r="K1472" s="359" t="s">
        <v>1391</v>
      </c>
      <c r="L1472" s="359" t="s">
        <v>1392</v>
      </c>
      <c r="M1472" s="368">
        <v>2005</v>
      </c>
      <c r="N1472" s="207" t="s">
        <v>1393</v>
      </c>
      <c r="O1472" s="203"/>
    </row>
    <row r="1473" spans="1:15" ht="27.75" hidden="1" customHeight="1" x14ac:dyDescent="0.25">
      <c r="A1473" s="203" t="s">
        <v>1759</v>
      </c>
      <c r="B1473" s="202" t="s">
        <v>2375</v>
      </c>
      <c r="C1473" s="203" t="s">
        <v>1387</v>
      </c>
      <c r="D1473" s="202" t="s">
        <v>1388</v>
      </c>
      <c r="E1473" s="202" t="s">
        <v>1389</v>
      </c>
      <c r="F1473" s="202" t="s">
        <v>505</v>
      </c>
      <c r="G1473" s="253">
        <v>0.1</v>
      </c>
      <c r="H1473" s="361" t="s">
        <v>1400</v>
      </c>
      <c r="I1473" s="359" t="s">
        <v>1385</v>
      </c>
      <c r="J1473" s="359" t="s">
        <v>1380</v>
      </c>
      <c r="K1473" s="359" t="s">
        <v>1391</v>
      </c>
      <c r="L1473" s="359" t="s">
        <v>1392</v>
      </c>
      <c r="M1473" s="368">
        <v>2005</v>
      </c>
      <c r="N1473" s="207" t="s">
        <v>1393</v>
      </c>
      <c r="O1473" s="203"/>
    </row>
    <row r="1474" spans="1:15" ht="27.75" hidden="1" customHeight="1" x14ac:dyDescent="0.25">
      <c r="A1474" s="203" t="s">
        <v>1759</v>
      </c>
      <c r="B1474" s="202" t="s">
        <v>2375</v>
      </c>
      <c r="C1474" s="203" t="s">
        <v>1387</v>
      </c>
      <c r="D1474" s="202" t="s">
        <v>1388</v>
      </c>
      <c r="E1474" s="202" t="s">
        <v>1389</v>
      </c>
      <c r="F1474" s="202" t="s">
        <v>505</v>
      </c>
      <c r="G1474" s="253">
        <v>0.9</v>
      </c>
      <c r="H1474" s="361" t="s">
        <v>488</v>
      </c>
      <c r="I1474" s="359" t="s">
        <v>1379</v>
      </c>
      <c r="J1474" s="359" t="s">
        <v>1380</v>
      </c>
      <c r="K1474" s="359" t="s">
        <v>22</v>
      </c>
      <c r="L1474" s="359" t="s">
        <v>1392</v>
      </c>
      <c r="M1474" s="368">
        <v>2004</v>
      </c>
      <c r="N1474" s="207" t="s">
        <v>1393</v>
      </c>
      <c r="O1474" s="203"/>
    </row>
    <row r="1475" spans="1:15" ht="27.75" hidden="1" customHeight="1" x14ac:dyDescent="0.25">
      <c r="A1475" s="203" t="s">
        <v>1759</v>
      </c>
      <c r="B1475" s="202" t="s">
        <v>2375</v>
      </c>
      <c r="C1475" s="203" t="s">
        <v>1387</v>
      </c>
      <c r="D1475" s="202" t="s">
        <v>1388</v>
      </c>
      <c r="E1475" s="202" t="s">
        <v>1389</v>
      </c>
      <c r="F1475" s="202" t="s">
        <v>505</v>
      </c>
      <c r="G1475" s="253">
        <v>0.3</v>
      </c>
      <c r="H1475" s="361" t="s">
        <v>488</v>
      </c>
      <c r="I1475" s="359" t="s">
        <v>1382</v>
      </c>
      <c r="J1475" s="359" t="s">
        <v>1380</v>
      </c>
      <c r="K1475" s="359" t="s">
        <v>22</v>
      </c>
      <c r="L1475" s="359" t="s">
        <v>1392</v>
      </c>
      <c r="M1475" s="368">
        <v>2004</v>
      </c>
      <c r="N1475" s="207" t="s">
        <v>1393</v>
      </c>
      <c r="O1475" s="203"/>
    </row>
    <row r="1476" spans="1:15" ht="27.75" hidden="1" customHeight="1" x14ac:dyDescent="0.25">
      <c r="A1476" s="203" t="s">
        <v>1759</v>
      </c>
      <c r="B1476" s="202" t="s">
        <v>2375</v>
      </c>
      <c r="C1476" s="203" t="s">
        <v>1387</v>
      </c>
      <c r="D1476" s="202" t="s">
        <v>1388</v>
      </c>
      <c r="E1476" s="202" t="s">
        <v>1389</v>
      </c>
      <c r="F1476" s="202" t="s">
        <v>505</v>
      </c>
      <c r="G1476" s="253">
        <v>0.1</v>
      </c>
      <c r="H1476" s="361" t="s">
        <v>488</v>
      </c>
      <c r="I1476" s="359" t="s">
        <v>1383</v>
      </c>
      <c r="J1476" s="359" t="s">
        <v>1380</v>
      </c>
      <c r="K1476" s="359" t="s">
        <v>22</v>
      </c>
      <c r="L1476" s="359" t="s">
        <v>1392</v>
      </c>
      <c r="M1476" s="368">
        <v>2004</v>
      </c>
      <c r="N1476" s="207" t="s">
        <v>1393</v>
      </c>
      <c r="O1476" s="203"/>
    </row>
    <row r="1477" spans="1:15" ht="27.75" hidden="1" customHeight="1" x14ac:dyDescent="0.25">
      <c r="A1477" s="203" t="s">
        <v>1759</v>
      </c>
      <c r="B1477" s="202" t="s">
        <v>2375</v>
      </c>
      <c r="C1477" s="203" t="s">
        <v>1387</v>
      </c>
      <c r="D1477" s="202" t="s">
        <v>1388</v>
      </c>
      <c r="E1477" s="202" t="s">
        <v>1389</v>
      </c>
      <c r="F1477" s="202" t="s">
        <v>505</v>
      </c>
      <c r="G1477" s="253">
        <v>0.1</v>
      </c>
      <c r="H1477" s="361" t="s">
        <v>488</v>
      </c>
      <c r="I1477" s="359" t="s">
        <v>1384</v>
      </c>
      <c r="J1477" s="359" t="s">
        <v>1380</v>
      </c>
      <c r="K1477" s="359" t="s">
        <v>22</v>
      </c>
      <c r="L1477" s="359" t="s">
        <v>1392</v>
      </c>
      <c r="M1477" s="368">
        <v>2004</v>
      </c>
      <c r="N1477" s="207" t="s">
        <v>1393</v>
      </c>
      <c r="O1477" s="203"/>
    </row>
    <row r="1478" spans="1:15" ht="27.75" hidden="1" customHeight="1" x14ac:dyDescent="0.25">
      <c r="A1478" s="203" t="s">
        <v>1759</v>
      </c>
      <c r="B1478" s="202" t="s">
        <v>2375</v>
      </c>
      <c r="C1478" s="203" t="s">
        <v>1387</v>
      </c>
      <c r="D1478" s="202" t="s">
        <v>1388</v>
      </c>
      <c r="E1478" s="202" t="s">
        <v>1389</v>
      </c>
      <c r="F1478" s="202" t="s">
        <v>505</v>
      </c>
      <c r="G1478" s="253">
        <v>0.1</v>
      </c>
      <c r="H1478" s="361" t="s">
        <v>488</v>
      </c>
      <c r="I1478" s="359" t="s">
        <v>1385</v>
      </c>
      <c r="J1478" s="359" t="s">
        <v>1380</v>
      </c>
      <c r="K1478" s="359" t="s">
        <v>22</v>
      </c>
      <c r="L1478" s="359" t="s">
        <v>1392</v>
      </c>
      <c r="M1478" s="368">
        <v>2004</v>
      </c>
      <c r="N1478" s="207" t="s">
        <v>1393</v>
      </c>
      <c r="O1478" s="203"/>
    </row>
    <row r="1479" spans="1:15" ht="27.75" hidden="1" customHeight="1" x14ac:dyDescent="0.25">
      <c r="A1479" s="203" t="s">
        <v>1759</v>
      </c>
      <c r="B1479" s="202" t="s">
        <v>2375</v>
      </c>
      <c r="C1479" s="203" t="s">
        <v>1403</v>
      </c>
      <c r="D1479" s="202" t="s">
        <v>1404</v>
      </c>
      <c r="E1479" s="202" t="s">
        <v>1405</v>
      </c>
      <c r="F1479" s="202" t="s">
        <v>475</v>
      </c>
      <c r="G1479" s="253">
        <v>154</v>
      </c>
      <c r="H1479" s="361" t="s">
        <v>1406</v>
      </c>
      <c r="I1479" s="359" t="s">
        <v>1407</v>
      </c>
      <c r="J1479" s="359" t="s">
        <v>1380</v>
      </c>
      <c r="K1479" s="359" t="s">
        <v>22</v>
      </c>
      <c r="L1479" s="359" t="s">
        <v>1408</v>
      </c>
      <c r="M1479" s="368" t="s">
        <v>1407</v>
      </c>
      <c r="N1479" s="205">
        <v>42486</v>
      </c>
      <c r="O1479" s="203"/>
    </row>
    <row r="1480" spans="1:15" ht="27.75" hidden="1" customHeight="1" x14ac:dyDescent="0.25">
      <c r="A1480" s="203" t="s">
        <v>1759</v>
      </c>
      <c r="B1480" s="202" t="s">
        <v>2375</v>
      </c>
      <c r="C1480" s="203" t="s">
        <v>1461</v>
      </c>
      <c r="D1480" s="202" t="s">
        <v>1677</v>
      </c>
      <c r="E1480" s="202" t="s">
        <v>1678</v>
      </c>
      <c r="F1480" s="202" t="s">
        <v>475</v>
      </c>
      <c r="G1480" s="254">
        <v>17386888</v>
      </c>
      <c r="H1480" s="361" t="s">
        <v>1433</v>
      </c>
      <c r="I1480" s="359" t="s">
        <v>1407</v>
      </c>
      <c r="J1480" s="359" t="s">
        <v>1380</v>
      </c>
      <c r="K1480" s="359" t="s">
        <v>8</v>
      </c>
      <c r="L1480" s="359" t="s">
        <v>1408</v>
      </c>
      <c r="M1480" s="368" t="s">
        <v>1407</v>
      </c>
      <c r="N1480" s="205">
        <v>42530</v>
      </c>
      <c r="O1480" s="203"/>
    </row>
    <row r="1481" spans="1:15" ht="27.75" hidden="1" customHeight="1" x14ac:dyDescent="0.25">
      <c r="A1481" s="203" t="s">
        <v>1759</v>
      </c>
      <c r="B1481" s="202" t="s">
        <v>2375</v>
      </c>
      <c r="C1481" s="203" t="s">
        <v>1461</v>
      </c>
      <c r="D1481" s="202" t="s">
        <v>1677</v>
      </c>
      <c r="E1481" s="202" t="s">
        <v>1678</v>
      </c>
      <c r="F1481" s="202" t="s">
        <v>475</v>
      </c>
      <c r="G1481" s="254">
        <v>115145</v>
      </c>
      <c r="H1481" s="361" t="s">
        <v>1414</v>
      </c>
      <c r="I1481" s="359" t="s">
        <v>1407</v>
      </c>
      <c r="J1481" s="359" t="s">
        <v>1380</v>
      </c>
      <c r="K1481" s="359" t="s">
        <v>8</v>
      </c>
      <c r="L1481" s="359" t="s">
        <v>1392</v>
      </c>
      <c r="M1481" s="368" t="s">
        <v>1407</v>
      </c>
      <c r="N1481" s="205">
        <v>42530</v>
      </c>
      <c r="O1481" s="203"/>
    </row>
    <row r="1482" spans="1:15" ht="27.75" hidden="1" customHeight="1" x14ac:dyDescent="0.25">
      <c r="A1482" s="203" t="s">
        <v>1764</v>
      </c>
      <c r="B1482" s="203" t="s">
        <v>2376</v>
      </c>
      <c r="C1482" s="203" t="s">
        <v>1535</v>
      </c>
      <c r="D1482" s="203" t="s">
        <v>1682</v>
      </c>
      <c r="E1482" s="203" t="s">
        <v>1683</v>
      </c>
      <c r="F1482" s="203" t="s">
        <v>505</v>
      </c>
      <c r="G1482" s="257">
        <v>21</v>
      </c>
      <c r="H1482" s="361" t="s">
        <v>1433</v>
      </c>
      <c r="I1482" s="361" t="s">
        <v>1407</v>
      </c>
      <c r="J1482" s="360">
        <v>0</v>
      </c>
      <c r="K1482" s="361" t="s">
        <v>1113</v>
      </c>
      <c r="L1482" s="361" t="s">
        <v>1408</v>
      </c>
      <c r="M1482" s="370">
        <v>2015</v>
      </c>
      <c r="N1482" s="207">
        <v>43903</v>
      </c>
      <c r="O1482" s="203"/>
    </row>
    <row r="1483" spans="1:15" ht="27.75" hidden="1" customHeight="1" x14ac:dyDescent="0.25">
      <c r="A1483" s="203" t="s">
        <v>1764</v>
      </c>
      <c r="B1483" s="203" t="s">
        <v>2376</v>
      </c>
      <c r="C1483" s="203" t="s">
        <v>1535</v>
      </c>
      <c r="D1483" s="203" t="s">
        <v>1682</v>
      </c>
      <c r="E1483" s="203" t="s">
        <v>1683</v>
      </c>
      <c r="F1483" s="203" t="s">
        <v>505</v>
      </c>
      <c r="G1483" s="257">
        <v>5.8000000000000003E-2</v>
      </c>
      <c r="H1483" s="361" t="s">
        <v>1414</v>
      </c>
      <c r="I1483" s="361" t="s">
        <v>1407</v>
      </c>
      <c r="J1483" s="360">
        <v>0</v>
      </c>
      <c r="K1483" s="361" t="s">
        <v>1113</v>
      </c>
      <c r="L1483" s="361" t="s">
        <v>1392</v>
      </c>
      <c r="M1483" s="370">
        <v>2015</v>
      </c>
      <c r="N1483" s="207">
        <v>43903</v>
      </c>
      <c r="O1483" s="203"/>
    </row>
    <row r="1484" spans="1:15" ht="27.75" hidden="1" customHeight="1" x14ac:dyDescent="0.25">
      <c r="A1484" s="203" t="s">
        <v>1764</v>
      </c>
      <c r="B1484" s="202" t="s">
        <v>2376</v>
      </c>
      <c r="C1484" s="203" t="s">
        <v>1403</v>
      </c>
      <c r="D1484" s="202" t="s">
        <v>1404</v>
      </c>
      <c r="E1484" s="202" t="s">
        <v>1405</v>
      </c>
      <c r="F1484" s="202" t="s">
        <v>475</v>
      </c>
      <c r="G1484" s="253">
        <v>154</v>
      </c>
      <c r="H1484" s="361" t="s">
        <v>1406</v>
      </c>
      <c r="I1484" s="359" t="s">
        <v>1407</v>
      </c>
      <c r="J1484" s="359" t="s">
        <v>1380</v>
      </c>
      <c r="K1484" s="359" t="s">
        <v>22</v>
      </c>
      <c r="L1484" s="359" t="s">
        <v>1408</v>
      </c>
      <c r="M1484" s="368" t="s">
        <v>1407</v>
      </c>
      <c r="N1484" s="205">
        <v>42486</v>
      </c>
      <c r="O1484" s="203"/>
    </row>
    <row r="1485" spans="1:15" ht="27.75" hidden="1" customHeight="1" x14ac:dyDescent="0.25">
      <c r="A1485" s="203" t="s">
        <v>1764</v>
      </c>
      <c r="B1485" s="202" t="s">
        <v>2376</v>
      </c>
      <c r="C1485" s="203" t="s">
        <v>1461</v>
      </c>
      <c r="D1485" s="202" t="s">
        <v>1658</v>
      </c>
      <c r="E1485" s="202" t="s">
        <v>1659</v>
      </c>
      <c r="F1485" s="202" t="s">
        <v>475</v>
      </c>
      <c r="G1485" s="254">
        <v>28679140</v>
      </c>
      <c r="H1485" s="361" t="s">
        <v>1433</v>
      </c>
      <c r="I1485" s="359" t="s">
        <v>1407</v>
      </c>
      <c r="J1485" s="359" t="s">
        <v>1380</v>
      </c>
      <c r="K1485" s="359" t="s">
        <v>8</v>
      </c>
      <c r="L1485" s="359" t="s">
        <v>1408</v>
      </c>
      <c r="M1485" s="368" t="s">
        <v>1407</v>
      </c>
      <c r="N1485" s="205">
        <v>42530</v>
      </c>
      <c r="O1485" s="203"/>
    </row>
    <row r="1486" spans="1:15" ht="27.75" hidden="1" customHeight="1" x14ac:dyDescent="0.25">
      <c r="A1486" s="203" t="s">
        <v>1764</v>
      </c>
      <c r="B1486" s="202" t="s">
        <v>2376</v>
      </c>
      <c r="C1486" s="203" t="s">
        <v>1461</v>
      </c>
      <c r="D1486" s="202" t="s">
        <v>1658</v>
      </c>
      <c r="E1486" s="202" t="s">
        <v>1659</v>
      </c>
      <c r="F1486" s="202" t="s">
        <v>475</v>
      </c>
      <c r="G1486" s="254">
        <v>189928</v>
      </c>
      <c r="H1486" s="361" t="s">
        <v>1414</v>
      </c>
      <c r="I1486" s="359" t="s">
        <v>1407</v>
      </c>
      <c r="J1486" s="359" t="s">
        <v>1380</v>
      </c>
      <c r="K1486" s="359" t="s">
        <v>8</v>
      </c>
      <c r="L1486" s="359" t="s">
        <v>1392</v>
      </c>
      <c r="M1486" s="368" t="s">
        <v>1407</v>
      </c>
      <c r="N1486" s="205">
        <v>42530</v>
      </c>
      <c r="O1486" s="203"/>
    </row>
    <row r="1487" spans="1:15" ht="27.75" hidden="1" customHeight="1" x14ac:dyDescent="0.25">
      <c r="A1487" s="129" t="s">
        <v>1764</v>
      </c>
      <c r="B1487" s="269" t="s">
        <v>2376</v>
      </c>
      <c r="C1487" s="226" t="s">
        <v>2568</v>
      </c>
      <c r="D1487" s="269" t="s">
        <v>641</v>
      </c>
      <c r="E1487" s="372" t="s">
        <v>1557</v>
      </c>
      <c r="F1487" s="269" t="s">
        <v>475</v>
      </c>
      <c r="G1487" s="373">
        <v>119.2</v>
      </c>
      <c r="H1487" s="225" t="s">
        <v>488</v>
      </c>
      <c r="I1487" s="269" t="s">
        <v>1379</v>
      </c>
      <c r="J1487" s="374">
        <v>0</v>
      </c>
      <c r="K1487" s="269" t="s">
        <v>22</v>
      </c>
      <c r="L1487" s="269" t="s">
        <v>1392</v>
      </c>
      <c r="M1487" s="369">
        <v>2010</v>
      </c>
      <c r="N1487" s="375">
        <v>43873</v>
      </c>
      <c r="O1487" s="226" t="s">
        <v>2569</v>
      </c>
    </row>
    <row r="1488" spans="1:15" ht="27.75" hidden="1" customHeight="1" x14ac:dyDescent="0.25">
      <c r="A1488" s="129" t="s">
        <v>1764</v>
      </c>
      <c r="B1488" s="269" t="s">
        <v>2376</v>
      </c>
      <c r="C1488" s="226" t="s">
        <v>2568</v>
      </c>
      <c r="D1488" s="269" t="s">
        <v>641</v>
      </c>
      <c r="E1488" s="372" t="s">
        <v>1557</v>
      </c>
      <c r="F1488" s="269" t="s">
        <v>475</v>
      </c>
      <c r="G1488" s="373">
        <v>44.21</v>
      </c>
      <c r="H1488" s="225" t="s">
        <v>488</v>
      </c>
      <c r="I1488" s="269" t="s">
        <v>1382</v>
      </c>
      <c r="J1488" s="374">
        <v>0</v>
      </c>
      <c r="K1488" s="269" t="s">
        <v>22</v>
      </c>
      <c r="L1488" s="269" t="s">
        <v>1392</v>
      </c>
      <c r="M1488" s="369">
        <v>2010</v>
      </c>
      <c r="N1488" s="375">
        <v>43873</v>
      </c>
      <c r="O1488" s="226" t="s">
        <v>2569</v>
      </c>
    </row>
    <row r="1489" spans="1:15" ht="27.75" hidden="1" customHeight="1" x14ac:dyDescent="0.25">
      <c r="A1489" s="129" t="s">
        <v>1764</v>
      </c>
      <c r="B1489" s="269" t="s">
        <v>2376</v>
      </c>
      <c r="C1489" s="226" t="s">
        <v>2568</v>
      </c>
      <c r="D1489" s="269" t="s">
        <v>641</v>
      </c>
      <c r="E1489" s="372" t="s">
        <v>1557</v>
      </c>
      <c r="F1489" s="269" t="s">
        <v>475</v>
      </c>
      <c r="G1489" s="373">
        <v>17.829999999999998</v>
      </c>
      <c r="H1489" s="225" t="s">
        <v>488</v>
      </c>
      <c r="I1489" s="269" t="s">
        <v>1383</v>
      </c>
      <c r="J1489" s="374">
        <v>0</v>
      </c>
      <c r="K1489" s="269" t="s">
        <v>22</v>
      </c>
      <c r="L1489" s="269" t="s">
        <v>1392</v>
      </c>
      <c r="M1489" s="369">
        <v>2010</v>
      </c>
      <c r="N1489" s="375">
        <v>43873</v>
      </c>
      <c r="O1489" s="226" t="s">
        <v>2569</v>
      </c>
    </row>
    <row r="1490" spans="1:15" ht="27.75" hidden="1" customHeight="1" x14ac:dyDescent="0.25">
      <c r="A1490" s="129" t="s">
        <v>1764</v>
      </c>
      <c r="B1490" s="269" t="s">
        <v>2376</v>
      </c>
      <c r="C1490" s="226" t="s">
        <v>2568</v>
      </c>
      <c r="D1490" s="269" t="s">
        <v>641</v>
      </c>
      <c r="E1490" s="372" t="s">
        <v>1557</v>
      </c>
      <c r="F1490" s="269" t="s">
        <v>475</v>
      </c>
      <c r="G1490" s="373">
        <v>8.1199999999999992</v>
      </c>
      <c r="H1490" s="225" t="s">
        <v>488</v>
      </c>
      <c r="I1490" s="372" t="s">
        <v>1384</v>
      </c>
      <c r="J1490" s="374">
        <v>0</v>
      </c>
      <c r="K1490" s="269" t="s">
        <v>22</v>
      </c>
      <c r="L1490" s="269" t="s">
        <v>1392</v>
      </c>
      <c r="M1490" s="369">
        <v>2010</v>
      </c>
      <c r="N1490" s="375">
        <v>43873</v>
      </c>
      <c r="O1490" s="226" t="s">
        <v>2569</v>
      </c>
    </row>
    <row r="1491" spans="1:15" ht="27.75" hidden="1" customHeight="1" x14ac:dyDescent="0.25">
      <c r="A1491" s="129" t="s">
        <v>1764</v>
      </c>
      <c r="B1491" s="269" t="s">
        <v>2376</v>
      </c>
      <c r="C1491" s="226" t="s">
        <v>2568</v>
      </c>
      <c r="D1491" s="269" t="s">
        <v>641</v>
      </c>
      <c r="E1491" s="372" t="s">
        <v>1557</v>
      </c>
      <c r="F1491" s="269" t="s">
        <v>475</v>
      </c>
      <c r="G1491" s="373">
        <v>3.9</v>
      </c>
      <c r="H1491" s="225" t="s">
        <v>488</v>
      </c>
      <c r="I1491" s="372" t="s">
        <v>1385</v>
      </c>
      <c r="J1491" s="374">
        <v>0</v>
      </c>
      <c r="K1491" s="269" t="s">
        <v>22</v>
      </c>
      <c r="L1491" s="269" t="s">
        <v>1392</v>
      </c>
      <c r="M1491" s="369">
        <v>2010</v>
      </c>
      <c r="N1491" s="375">
        <v>43873</v>
      </c>
      <c r="O1491" s="226" t="s">
        <v>2569</v>
      </c>
    </row>
    <row r="1492" spans="1:15" ht="27.75" hidden="1" customHeight="1" x14ac:dyDescent="0.25">
      <c r="A1492" s="203" t="s">
        <v>1765</v>
      </c>
      <c r="B1492" s="202" t="s">
        <v>813</v>
      </c>
      <c r="C1492" s="203" t="s">
        <v>1766</v>
      </c>
      <c r="D1492" s="202" t="s">
        <v>1767</v>
      </c>
      <c r="E1492" s="202" t="s">
        <v>1768</v>
      </c>
      <c r="F1492" s="202" t="s">
        <v>475</v>
      </c>
      <c r="G1492" s="253">
        <v>719</v>
      </c>
      <c r="H1492" s="361" t="s">
        <v>1433</v>
      </c>
      <c r="I1492" s="359" t="s">
        <v>1407</v>
      </c>
      <c r="J1492" s="358">
        <v>0.37909999999999999</v>
      </c>
      <c r="K1492" s="359" t="s">
        <v>1113</v>
      </c>
      <c r="L1492" s="359" t="s">
        <v>1408</v>
      </c>
      <c r="M1492" s="368">
        <v>2005</v>
      </c>
      <c r="N1492" s="205">
        <v>41071</v>
      </c>
      <c r="O1492" s="203"/>
    </row>
    <row r="1493" spans="1:15" ht="27.75" hidden="1" customHeight="1" x14ac:dyDescent="0.25">
      <c r="A1493" s="203" t="s">
        <v>1765</v>
      </c>
      <c r="B1493" s="202" t="s">
        <v>813</v>
      </c>
      <c r="C1493" s="203" t="s">
        <v>1766</v>
      </c>
      <c r="D1493" s="202" t="s">
        <v>1767</v>
      </c>
      <c r="E1493" s="202" t="s">
        <v>1768</v>
      </c>
      <c r="F1493" s="202" t="s">
        <v>475</v>
      </c>
      <c r="G1493" s="253">
        <v>1.97</v>
      </c>
      <c r="H1493" s="361" t="s">
        <v>1414</v>
      </c>
      <c r="I1493" s="359" t="s">
        <v>1407</v>
      </c>
      <c r="J1493" s="358">
        <v>0.38440000000000002</v>
      </c>
      <c r="K1493" s="359" t="s">
        <v>1113</v>
      </c>
      <c r="L1493" s="359" t="s">
        <v>1392</v>
      </c>
      <c r="M1493" s="368">
        <v>2005</v>
      </c>
      <c r="N1493" s="205">
        <v>41071</v>
      </c>
      <c r="O1493" s="203"/>
    </row>
    <row r="1494" spans="1:15" ht="27.75" hidden="1" customHeight="1" x14ac:dyDescent="0.25">
      <c r="A1494" s="203" t="s">
        <v>1765</v>
      </c>
      <c r="B1494" s="202" t="s">
        <v>813</v>
      </c>
      <c r="C1494" s="203" t="s">
        <v>1445</v>
      </c>
      <c r="D1494" s="202" t="s">
        <v>1446</v>
      </c>
      <c r="E1494" s="202" t="s">
        <v>1447</v>
      </c>
      <c r="F1494" s="202" t="s">
        <v>475</v>
      </c>
      <c r="G1494" s="253">
        <v>583</v>
      </c>
      <c r="H1494" s="361" t="s">
        <v>1448</v>
      </c>
      <c r="I1494" s="359" t="s">
        <v>1407</v>
      </c>
      <c r="J1494" s="358">
        <v>0.61799999999999999</v>
      </c>
      <c r="K1494" s="359" t="s">
        <v>1113</v>
      </c>
      <c r="L1494" s="359" t="s">
        <v>1408</v>
      </c>
      <c r="M1494" s="368">
        <v>2001</v>
      </c>
      <c r="N1494" s="205">
        <v>41603</v>
      </c>
      <c r="O1494" s="203" t="s">
        <v>1449</v>
      </c>
    </row>
    <row r="1495" spans="1:15" ht="27.75" hidden="1" customHeight="1" x14ac:dyDescent="0.25">
      <c r="A1495" s="203" t="s">
        <v>1765</v>
      </c>
      <c r="B1495" s="202" t="s">
        <v>813</v>
      </c>
      <c r="C1495" s="203" t="s">
        <v>1445</v>
      </c>
      <c r="D1495" s="202" t="s">
        <v>1446</v>
      </c>
      <c r="E1495" s="202" t="s">
        <v>1447</v>
      </c>
      <c r="F1495" s="202" t="s">
        <v>475</v>
      </c>
      <c r="G1495" s="253">
        <v>4.78</v>
      </c>
      <c r="H1495" s="361" t="s">
        <v>1450</v>
      </c>
      <c r="I1495" s="359" t="s">
        <v>1407</v>
      </c>
      <c r="J1495" s="358">
        <v>0.61760000000000004</v>
      </c>
      <c r="K1495" s="359" t="s">
        <v>1113</v>
      </c>
      <c r="L1495" s="359" t="s">
        <v>1392</v>
      </c>
      <c r="M1495" s="368">
        <v>2001</v>
      </c>
      <c r="N1495" s="205">
        <v>41603</v>
      </c>
      <c r="O1495" s="203" t="s">
        <v>1449</v>
      </c>
    </row>
    <row r="1496" spans="1:15" ht="27.75" hidden="1" customHeight="1" x14ac:dyDescent="0.25">
      <c r="A1496" s="203" t="s">
        <v>1765</v>
      </c>
      <c r="B1496" s="202" t="s">
        <v>813</v>
      </c>
      <c r="C1496" s="203" t="s">
        <v>1403</v>
      </c>
      <c r="D1496" s="202" t="s">
        <v>1404</v>
      </c>
      <c r="E1496" s="202" t="s">
        <v>1405</v>
      </c>
      <c r="F1496" s="202" t="s">
        <v>475</v>
      </c>
      <c r="G1496" s="253">
        <v>154</v>
      </c>
      <c r="H1496" s="361" t="s">
        <v>1406</v>
      </c>
      <c r="I1496" s="359" t="s">
        <v>1407</v>
      </c>
      <c r="J1496" s="208">
        <v>0</v>
      </c>
      <c r="K1496" s="359" t="s">
        <v>22</v>
      </c>
      <c r="L1496" s="359" t="s">
        <v>1408</v>
      </c>
      <c r="M1496" s="368" t="s">
        <v>1407</v>
      </c>
      <c r="N1496" s="205">
        <v>42486</v>
      </c>
      <c r="O1496" s="203"/>
    </row>
    <row r="1497" spans="1:15" ht="27.75" hidden="1" customHeight="1" x14ac:dyDescent="0.25">
      <c r="A1497" s="203" t="s">
        <v>1765</v>
      </c>
      <c r="B1497" s="202" t="s">
        <v>813</v>
      </c>
      <c r="C1497" s="203" t="s">
        <v>1461</v>
      </c>
      <c r="D1497" s="202" t="s">
        <v>1462</v>
      </c>
      <c r="E1497" s="202" t="s">
        <v>1463</v>
      </c>
      <c r="F1497" s="202" t="s">
        <v>475</v>
      </c>
      <c r="G1497" s="254">
        <v>21534261</v>
      </c>
      <c r="H1497" s="361" t="s">
        <v>1433</v>
      </c>
      <c r="I1497" s="359" t="s">
        <v>1407</v>
      </c>
      <c r="J1497" s="359" t="s">
        <v>1380</v>
      </c>
      <c r="K1497" s="359" t="s">
        <v>8</v>
      </c>
      <c r="L1497" s="359" t="s">
        <v>1408</v>
      </c>
      <c r="M1497" s="368" t="s">
        <v>1407</v>
      </c>
      <c r="N1497" s="205">
        <v>42530</v>
      </c>
      <c r="O1497" s="203"/>
    </row>
    <row r="1498" spans="1:15" ht="27.75" hidden="1" customHeight="1" x14ac:dyDescent="0.25">
      <c r="A1498" s="203" t="s">
        <v>1765</v>
      </c>
      <c r="B1498" s="202" t="s">
        <v>813</v>
      </c>
      <c r="C1498" s="203" t="s">
        <v>1461</v>
      </c>
      <c r="D1498" s="202" t="s">
        <v>1462</v>
      </c>
      <c r="E1498" s="202" t="s">
        <v>1463</v>
      </c>
      <c r="F1498" s="202" t="s">
        <v>475</v>
      </c>
      <c r="G1498" s="254">
        <v>58998</v>
      </c>
      <c r="H1498" s="361" t="s">
        <v>1414</v>
      </c>
      <c r="I1498" s="359" t="s">
        <v>1407</v>
      </c>
      <c r="J1498" s="359" t="s">
        <v>1380</v>
      </c>
      <c r="K1498" s="359" t="s">
        <v>8</v>
      </c>
      <c r="L1498" s="359" t="s">
        <v>1392</v>
      </c>
      <c r="M1498" s="368" t="s">
        <v>1407</v>
      </c>
      <c r="N1498" s="205">
        <v>42530</v>
      </c>
      <c r="O1498" s="203"/>
    </row>
    <row r="1499" spans="1:15" ht="27.75" hidden="1" customHeight="1" x14ac:dyDescent="0.25">
      <c r="A1499" s="203" t="s">
        <v>1765</v>
      </c>
      <c r="B1499" s="202" t="s">
        <v>813</v>
      </c>
      <c r="C1499" s="203" t="s">
        <v>1397</v>
      </c>
      <c r="D1499" s="202" t="s">
        <v>1464</v>
      </c>
      <c r="E1499" s="202" t="s">
        <v>1465</v>
      </c>
      <c r="F1499" s="202" t="s">
        <v>475</v>
      </c>
      <c r="G1499" s="253">
        <v>396</v>
      </c>
      <c r="H1499" s="361" t="s">
        <v>1400</v>
      </c>
      <c r="I1499" s="359" t="s">
        <v>1379</v>
      </c>
      <c r="J1499" s="358">
        <v>0</v>
      </c>
      <c r="K1499" s="359" t="s">
        <v>1391</v>
      </c>
      <c r="L1499" s="359" t="s">
        <v>1392</v>
      </c>
      <c r="M1499" s="368">
        <v>2010</v>
      </c>
      <c r="N1499" s="207" t="s">
        <v>1401</v>
      </c>
      <c r="O1499" s="203"/>
    </row>
    <row r="1500" spans="1:15" ht="27.75" hidden="1" customHeight="1" x14ac:dyDescent="0.25">
      <c r="A1500" s="203" t="s">
        <v>1765</v>
      </c>
      <c r="B1500" s="202" t="s">
        <v>813</v>
      </c>
      <c r="C1500" s="203" t="s">
        <v>1397</v>
      </c>
      <c r="D1500" s="202" t="s">
        <v>1464</v>
      </c>
      <c r="E1500" s="202" t="s">
        <v>1465</v>
      </c>
      <c r="F1500" s="202" t="s">
        <v>475</v>
      </c>
      <c r="G1500" s="253">
        <v>96.8</v>
      </c>
      <c r="H1500" s="361" t="s">
        <v>1400</v>
      </c>
      <c r="I1500" s="359" t="s">
        <v>1382</v>
      </c>
      <c r="J1500" s="210">
        <v>4.8000000000000001E-2</v>
      </c>
      <c r="K1500" s="359" t="s">
        <v>1391</v>
      </c>
      <c r="L1500" s="359" t="s">
        <v>1392</v>
      </c>
      <c r="M1500" s="368">
        <v>2010</v>
      </c>
      <c r="N1500" s="207" t="s">
        <v>1401</v>
      </c>
      <c r="O1500" s="203"/>
    </row>
    <row r="1501" spans="1:15" ht="27.75" hidden="1" customHeight="1" x14ac:dyDescent="0.25">
      <c r="A1501" s="203" t="s">
        <v>1765</v>
      </c>
      <c r="B1501" s="202" t="s">
        <v>813</v>
      </c>
      <c r="C1501" s="203" t="s">
        <v>1397</v>
      </c>
      <c r="D1501" s="202" t="s">
        <v>1464</v>
      </c>
      <c r="E1501" s="202" t="s">
        <v>1465</v>
      </c>
      <c r="F1501" s="202" t="s">
        <v>475</v>
      </c>
      <c r="G1501" s="253">
        <v>23.6</v>
      </c>
      <c r="H1501" s="361" t="s">
        <v>1400</v>
      </c>
      <c r="I1501" s="359" t="s">
        <v>1383</v>
      </c>
      <c r="J1501" s="358">
        <v>0.44</v>
      </c>
      <c r="K1501" s="359" t="s">
        <v>1391</v>
      </c>
      <c r="L1501" s="359" t="s">
        <v>1392</v>
      </c>
      <c r="M1501" s="368">
        <v>2010</v>
      </c>
      <c r="N1501" s="207" t="s">
        <v>1401</v>
      </c>
      <c r="O1501" s="203"/>
    </row>
    <row r="1502" spans="1:15" ht="27.75" hidden="1" customHeight="1" x14ac:dyDescent="0.25">
      <c r="A1502" s="203" t="s">
        <v>1765</v>
      </c>
      <c r="B1502" s="202" t="s">
        <v>813</v>
      </c>
      <c r="C1502" s="203" t="s">
        <v>1397</v>
      </c>
      <c r="D1502" s="202" t="s">
        <v>1464</v>
      </c>
      <c r="E1502" s="202" t="s">
        <v>1465</v>
      </c>
      <c r="F1502" s="202" t="s">
        <v>475</v>
      </c>
      <c r="G1502" s="253">
        <v>4.93</v>
      </c>
      <c r="H1502" s="361" t="s">
        <v>1400</v>
      </c>
      <c r="I1502" s="359" t="s">
        <v>1384</v>
      </c>
      <c r="J1502" s="359" t="s">
        <v>1402</v>
      </c>
      <c r="K1502" s="359" t="s">
        <v>1391</v>
      </c>
      <c r="L1502" s="359" t="s">
        <v>1392</v>
      </c>
      <c r="M1502" s="368">
        <v>2010</v>
      </c>
      <c r="N1502" s="207" t="s">
        <v>1401</v>
      </c>
      <c r="O1502" s="203"/>
    </row>
    <row r="1503" spans="1:15" ht="27.75" hidden="1" customHeight="1" x14ac:dyDescent="0.25">
      <c r="A1503" s="203" t="s">
        <v>1765</v>
      </c>
      <c r="B1503" s="202" t="s">
        <v>813</v>
      </c>
      <c r="C1503" s="203" t="s">
        <v>1397</v>
      </c>
      <c r="D1503" s="202" t="s">
        <v>1464</v>
      </c>
      <c r="E1503" s="202" t="s">
        <v>1465</v>
      </c>
      <c r="F1503" s="202" t="s">
        <v>475</v>
      </c>
      <c r="G1503" s="253">
        <v>1.75</v>
      </c>
      <c r="H1503" s="361" t="s">
        <v>1400</v>
      </c>
      <c r="I1503" s="359" t="s">
        <v>1385</v>
      </c>
      <c r="J1503" s="359" t="s">
        <v>1402</v>
      </c>
      <c r="K1503" s="359" t="s">
        <v>1391</v>
      </c>
      <c r="L1503" s="359" t="s">
        <v>1392</v>
      </c>
      <c r="M1503" s="368">
        <v>2010</v>
      </c>
      <c r="N1503" s="207" t="s">
        <v>1401</v>
      </c>
      <c r="O1503" s="203"/>
    </row>
    <row r="1504" spans="1:15" ht="27.75" hidden="1" customHeight="1" x14ac:dyDescent="0.25">
      <c r="A1504" s="203" t="s">
        <v>1769</v>
      </c>
      <c r="B1504" s="202" t="s">
        <v>2377</v>
      </c>
      <c r="C1504" s="203" t="s">
        <v>1770</v>
      </c>
      <c r="D1504" s="202" t="s">
        <v>1771</v>
      </c>
      <c r="E1504" s="202" t="s">
        <v>1772</v>
      </c>
      <c r="F1504" s="202" t="s">
        <v>505</v>
      </c>
      <c r="G1504" s="253">
        <v>283</v>
      </c>
      <c r="H1504" s="361" t="s">
        <v>1433</v>
      </c>
      <c r="I1504" s="359" t="s">
        <v>1407</v>
      </c>
      <c r="J1504" s="358">
        <v>0.49459999999999998</v>
      </c>
      <c r="K1504" s="359" t="s">
        <v>1113</v>
      </c>
      <c r="L1504" s="359" t="s">
        <v>1408</v>
      </c>
      <c r="M1504" s="368">
        <v>2007</v>
      </c>
      <c r="N1504" s="205">
        <v>42586</v>
      </c>
      <c r="O1504" s="203"/>
    </row>
    <row r="1505" spans="1:15" ht="27.75" hidden="1" customHeight="1" x14ac:dyDescent="0.25">
      <c r="A1505" s="203" t="s">
        <v>1769</v>
      </c>
      <c r="B1505" s="202" t="s">
        <v>2377</v>
      </c>
      <c r="C1505" s="203" t="s">
        <v>1770</v>
      </c>
      <c r="D1505" s="202" t="s">
        <v>1771</v>
      </c>
      <c r="E1505" s="202" t="s">
        <v>1772</v>
      </c>
      <c r="F1505" s="202" t="s">
        <v>505</v>
      </c>
      <c r="G1505" s="253">
        <v>0.77600000000000002</v>
      </c>
      <c r="H1505" s="361" t="s">
        <v>1414</v>
      </c>
      <c r="I1505" s="359" t="s">
        <v>1407</v>
      </c>
      <c r="J1505" s="358">
        <v>0.49459999999999998</v>
      </c>
      <c r="K1505" s="359" t="s">
        <v>1113</v>
      </c>
      <c r="L1505" s="359" t="s">
        <v>1392</v>
      </c>
      <c r="M1505" s="368">
        <v>2007</v>
      </c>
      <c r="N1505" s="205">
        <v>42586</v>
      </c>
      <c r="O1505" s="203"/>
    </row>
    <row r="1506" spans="1:15" ht="27.75" hidden="1" customHeight="1" x14ac:dyDescent="0.25">
      <c r="A1506" s="203" t="s">
        <v>1773</v>
      </c>
      <c r="B1506" s="202" t="s">
        <v>2378</v>
      </c>
      <c r="C1506" s="203" t="s">
        <v>1774</v>
      </c>
      <c r="D1506" s="202" t="s">
        <v>1775</v>
      </c>
      <c r="E1506" s="202" t="s">
        <v>1776</v>
      </c>
      <c r="F1506" s="202" t="s">
        <v>505</v>
      </c>
      <c r="G1506" s="260">
        <v>2347</v>
      </c>
      <c r="H1506" s="361" t="s">
        <v>1777</v>
      </c>
      <c r="I1506" s="359" t="s">
        <v>1379</v>
      </c>
      <c r="J1506" s="359" t="s">
        <v>1380</v>
      </c>
      <c r="K1506" s="359" t="s">
        <v>1778</v>
      </c>
      <c r="L1506" s="359" t="s">
        <v>1392</v>
      </c>
      <c r="M1506" s="368">
        <v>2008</v>
      </c>
      <c r="N1506" s="205">
        <v>43109</v>
      </c>
      <c r="O1506" s="203"/>
    </row>
    <row r="1507" spans="1:15" ht="27.75" hidden="1" customHeight="1" x14ac:dyDescent="0.25">
      <c r="A1507" s="203" t="s">
        <v>1773</v>
      </c>
      <c r="B1507" s="202" t="s">
        <v>2378</v>
      </c>
      <c r="C1507" s="203" t="s">
        <v>1774</v>
      </c>
      <c r="D1507" s="202" t="s">
        <v>1775</v>
      </c>
      <c r="E1507" s="202" t="s">
        <v>1776</v>
      </c>
      <c r="F1507" s="202" t="s">
        <v>505</v>
      </c>
      <c r="G1507" s="260">
        <v>506</v>
      </c>
      <c r="H1507" s="361" t="s">
        <v>1777</v>
      </c>
      <c r="I1507" s="359" t="s">
        <v>1382</v>
      </c>
      <c r="J1507" s="359" t="s">
        <v>1380</v>
      </c>
      <c r="K1507" s="359" t="s">
        <v>1778</v>
      </c>
      <c r="L1507" s="359" t="s">
        <v>1392</v>
      </c>
      <c r="M1507" s="368">
        <v>2008</v>
      </c>
      <c r="N1507" s="205">
        <v>43109</v>
      </c>
      <c r="O1507" s="203"/>
    </row>
    <row r="1508" spans="1:15" ht="27.75" hidden="1" customHeight="1" x14ac:dyDescent="0.25">
      <c r="A1508" s="203" t="s">
        <v>1773</v>
      </c>
      <c r="B1508" s="202" t="s">
        <v>2378</v>
      </c>
      <c r="C1508" s="203" t="s">
        <v>1774</v>
      </c>
      <c r="D1508" s="202" t="s">
        <v>1775</v>
      </c>
      <c r="E1508" s="202" t="s">
        <v>1776</v>
      </c>
      <c r="F1508" s="202" t="s">
        <v>505</v>
      </c>
      <c r="G1508" s="260">
        <v>175</v>
      </c>
      <c r="H1508" s="361" t="s">
        <v>1777</v>
      </c>
      <c r="I1508" s="359" t="s">
        <v>1383</v>
      </c>
      <c r="J1508" s="359" t="s">
        <v>1380</v>
      </c>
      <c r="K1508" s="359" t="s">
        <v>1778</v>
      </c>
      <c r="L1508" s="359" t="s">
        <v>1392</v>
      </c>
      <c r="M1508" s="368">
        <v>2008</v>
      </c>
      <c r="N1508" s="205">
        <v>43109</v>
      </c>
      <c r="O1508" s="203"/>
    </row>
    <row r="1509" spans="1:15" ht="27.75" hidden="1" customHeight="1" x14ac:dyDescent="0.25">
      <c r="A1509" s="203" t="s">
        <v>1773</v>
      </c>
      <c r="B1509" s="202" t="s">
        <v>2378</v>
      </c>
      <c r="C1509" s="203" t="s">
        <v>1774</v>
      </c>
      <c r="D1509" s="202" t="s">
        <v>1775</v>
      </c>
      <c r="E1509" s="202" t="s">
        <v>1776</v>
      </c>
      <c r="F1509" s="202" t="s">
        <v>505</v>
      </c>
      <c r="G1509" s="260">
        <v>54</v>
      </c>
      <c r="H1509" s="361" t="s">
        <v>1777</v>
      </c>
      <c r="I1509" s="359" t="s">
        <v>1384</v>
      </c>
      <c r="J1509" s="359" t="s">
        <v>1380</v>
      </c>
      <c r="K1509" s="359" t="s">
        <v>1778</v>
      </c>
      <c r="L1509" s="359" t="s">
        <v>1392</v>
      </c>
      <c r="M1509" s="368">
        <v>2008</v>
      </c>
      <c r="N1509" s="205">
        <v>43109</v>
      </c>
      <c r="O1509" s="203"/>
    </row>
    <row r="1510" spans="1:15" ht="27.75" hidden="1" customHeight="1" x14ac:dyDescent="0.25">
      <c r="A1510" s="203" t="s">
        <v>1773</v>
      </c>
      <c r="B1510" s="202" t="s">
        <v>2378</v>
      </c>
      <c r="C1510" s="203" t="s">
        <v>1774</v>
      </c>
      <c r="D1510" s="202" t="s">
        <v>1775</v>
      </c>
      <c r="E1510" s="202" t="s">
        <v>1776</v>
      </c>
      <c r="F1510" s="202" t="s">
        <v>505</v>
      </c>
      <c r="G1510" s="260">
        <v>6.1</v>
      </c>
      <c r="H1510" s="361" t="s">
        <v>1777</v>
      </c>
      <c r="I1510" s="359" t="s">
        <v>1385</v>
      </c>
      <c r="J1510" s="359" t="s">
        <v>1380</v>
      </c>
      <c r="K1510" s="359" t="s">
        <v>1778</v>
      </c>
      <c r="L1510" s="359" t="s">
        <v>1392</v>
      </c>
      <c r="M1510" s="368">
        <v>2008</v>
      </c>
      <c r="N1510" s="205">
        <v>43109</v>
      </c>
      <c r="O1510" s="203"/>
    </row>
    <row r="1511" spans="1:15" ht="27.75" hidden="1" customHeight="1" x14ac:dyDescent="0.25">
      <c r="A1511" s="203" t="s">
        <v>1773</v>
      </c>
      <c r="B1511" s="202" t="s">
        <v>2378</v>
      </c>
      <c r="C1511" s="203" t="s">
        <v>2485</v>
      </c>
      <c r="D1511" s="202" t="s">
        <v>2486</v>
      </c>
      <c r="E1511" s="202" t="s">
        <v>2487</v>
      </c>
      <c r="F1511" s="202" t="s">
        <v>505</v>
      </c>
      <c r="G1511" s="228">
        <v>47</v>
      </c>
      <c r="H1511" s="361" t="s">
        <v>1414</v>
      </c>
      <c r="I1511" s="359" t="s">
        <v>1379</v>
      </c>
      <c r="J1511" s="358">
        <v>0.6</v>
      </c>
      <c r="K1511" s="359" t="s">
        <v>22</v>
      </c>
      <c r="L1511" s="359" t="s">
        <v>1392</v>
      </c>
      <c r="M1511" s="368">
        <v>2011</v>
      </c>
      <c r="N1511" s="205"/>
      <c r="O1511" s="203"/>
    </row>
    <row r="1512" spans="1:15" ht="27.75" hidden="1" customHeight="1" x14ac:dyDescent="0.25">
      <c r="A1512" s="203" t="s">
        <v>1773</v>
      </c>
      <c r="B1512" s="202" t="s">
        <v>2378</v>
      </c>
      <c r="C1512" s="203" t="s">
        <v>2485</v>
      </c>
      <c r="D1512" s="202" t="s">
        <v>2486</v>
      </c>
      <c r="E1512" s="202" t="s">
        <v>2487</v>
      </c>
      <c r="F1512" s="202" t="s">
        <v>505</v>
      </c>
      <c r="G1512" s="228">
        <v>10</v>
      </c>
      <c r="H1512" s="361" t="s">
        <v>1414</v>
      </c>
      <c r="I1512" s="359" t="s">
        <v>1382</v>
      </c>
      <c r="J1512" s="358">
        <v>0.6</v>
      </c>
      <c r="K1512" s="359" t="s">
        <v>22</v>
      </c>
      <c r="L1512" s="359" t="s">
        <v>1392</v>
      </c>
      <c r="M1512" s="368">
        <v>2011</v>
      </c>
      <c r="N1512" s="205"/>
      <c r="O1512" s="203"/>
    </row>
    <row r="1513" spans="1:15" ht="27.75" hidden="1" customHeight="1" x14ac:dyDescent="0.25">
      <c r="A1513" s="203" t="s">
        <v>1773</v>
      </c>
      <c r="B1513" s="202" t="s">
        <v>2378</v>
      </c>
      <c r="C1513" s="203" t="s">
        <v>2485</v>
      </c>
      <c r="D1513" s="202" t="s">
        <v>2486</v>
      </c>
      <c r="E1513" s="202" t="s">
        <v>2487</v>
      </c>
      <c r="F1513" s="202" t="s">
        <v>505</v>
      </c>
      <c r="G1513" s="228">
        <v>2.9</v>
      </c>
      <c r="H1513" s="361" t="s">
        <v>1414</v>
      </c>
      <c r="I1513" s="359" t="s">
        <v>1383</v>
      </c>
      <c r="J1513" s="358">
        <v>0.6</v>
      </c>
      <c r="K1513" s="359" t="s">
        <v>22</v>
      </c>
      <c r="L1513" s="359" t="s">
        <v>1392</v>
      </c>
      <c r="M1513" s="368">
        <v>2011</v>
      </c>
      <c r="N1513" s="205"/>
      <c r="O1513" s="203"/>
    </row>
    <row r="1514" spans="1:15" ht="27.75" hidden="1" customHeight="1" x14ac:dyDescent="0.25">
      <c r="A1514" s="203" t="s">
        <v>1773</v>
      </c>
      <c r="B1514" s="202" t="s">
        <v>2378</v>
      </c>
      <c r="C1514" s="203" t="s">
        <v>2485</v>
      </c>
      <c r="D1514" s="202" t="s">
        <v>2486</v>
      </c>
      <c r="E1514" s="202" t="s">
        <v>2487</v>
      </c>
      <c r="F1514" s="202" t="s">
        <v>505</v>
      </c>
      <c r="G1514" s="260">
        <v>0.79</v>
      </c>
      <c r="H1514" s="361" t="s">
        <v>1414</v>
      </c>
      <c r="I1514" s="359" t="s">
        <v>1384</v>
      </c>
      <c r="J1514" s="358">
        <v>0.6</v>
      </c>
      <c r="K1514" s="359" t="s">
        <v>22</v>
      </c>
      <c r="L1514" s="359" t="s">
        <v>1392</v>
      </c>
      <c r="M1514" s="368">
        <v>2011</v>
      </c>
      <c r="N1514" s="205"/>
      <c r="O1514" s="203"/>
    </row>
    <row r="1515" spans="1:15" ht="27.75" hidden="1" customHeight="1" x14ac:dyDescent="0.25">
      <c r="A1515" s="203" t="s">
        <v>1773</v>
      </c>
      <c r="B1515" s="202" t="s">
        <v>2378</v>
      </c>
      <c r="C1515" s="203" t="s">
        <v>2485</v>
      </c>
      <c r="D1515" s="202" t="s">
        <v>2486</v>
      </c>
      <c r="E1515" s="202" t="s">
        <v>2487</v>
      </c>
      <c r="F1515" s="202" t="s">
        <v>505</v>
      </c>
      <c r="G1515" s="260">
        <v>0.16</v>
      </c>
      <c r="H1515" s="361" t="s">
        <v>1414</v>
      </c>
      <c r="I1515" s="359" t="s">
        <v>1385</v>
      </c>
      <c r="J1515" s="358">
        <v>0.6</v>
      </c>
      <c r="K1515" s="359" t="s">
        <v>22</v>
      </c>
      <c r="L1515" s="359" t="s">
        <v>1392</v>
      </c>
      <c r="M1515" s="368">
        <v>2011</v>
      </c>
      <c r="N1515" s="205"/>
      <c r="O1515" s="203"/>
    </row>
    <row r="1516" spans="1:15" ht="27.75" hidden="1" customHeight="1" x14ac:dyDescent="0.25">
      <c r="A1516" s="203" t="s">
        <v>1773</v>
      </c>
      <c r="B1516" s="202" t="s">
        <v>2378</v>
      </c>
      <c r="C1516" s="203" t="s">
        <v>2485</v>
      </c>
      <c r="D1516" s="202" t="s">
        <v>2488</v>
      </c>
      <c r="E1516" s="202" t="s">
        <v>2489</v>
      </c>
      <c r="F1516" s="202" t="s">
        <v>505</v>
      </c>
      <c r="G1516" s="261">
        <v>135</v>
      </c>
      <c r="H1516" s="361" t="s">
        <v>1414</v>
      </c>
      <c r="I1516" s="359" t="s">
        <v>1379</v>
      </c>
      <c r="J1516" s="358">
        <v>0.6</v>
      </c>
      <c r="K1516" s="359" t="s">
        <v>22</v>
      </c>
      <c r="L1516" s="359" t="s">
        <v>1392</v>
      </c>
      <c r="M1516" s="368">
        <v>2011</v>
      </c>
      <c r="N1516" s="205"/>
      <c r="O1516" s="203"/>
    </row>
    <row r="1517" spans="1:15" ht="27.75" hidden="1" customHeight="1" x14ac:dyDescent="0.25">
      <c r="A1517" s="203" t="s">
        <v>1773</v>
      </c>
      <c r="B1517" s="202" t="s">
        <v>2378</v>
      </c>
      <c r="C1517" s="203" t="s">
        <v>2485</v>
      </c>
      <c r="D1517" s="202" t="s">
        <v>2488</v>
      </c>
      <c r="E1517" s="202" t="s">
        <v>2489</v>
      </c>
      <c r="F1517" s="202" t="s">
        <v>505</v>
      </c>
      <c r="G1517" s="261">
        <v>26</v>
      </c>
      <c r="H1517" s="361" t="s">
        <v>1414</v>
      </c>
      <c r="I1517" s="359" t="s">
        <v>1382</v>
      </c>
      <c r="J1517" s="358">
        <v>0.6</v>
      </c>
      <c r="K1517" s="359" t="s">
        <v>22</v>
      </c>
      <c r="L1517" s="359" t="s">
        <v>1392</v>
      </c>
      <c r="M1517" s="368">
        <v>2011</v>
      </c>
      <c r="N1517" s="205"/>
      <c r="O1517" s="203"/>
    </row>
    <row r="1518" spans="1:15" ht="27.75" hidden="1" customHeight="1" x14ac:dyDescent="0.25">
      <c r="A1518" s="203" t="s">
        <v>1773</v>
      </c>
      <c r="B1518" s="202" t="s">
        <v>2378</v>
      </c>
      <c r="C1518" s="203" t="s">
        <v>2485</v>
      </c>
      <c r="D1518" s="202" t="s">
        <v>2488</v>
      </c>
      <c r="E1518" s="202" t="s">
        <v>2489</v>
      </c>
      <c r="F1518" s="202" t="s">
        <v>505</v>
      </c>
      <c r="G1518" s="228">
        <v>8.1999999999999993</v>
      </c>
      <c r="H1518" s="361" t="s">
        <v>1414</v>
      </c>
      <c r="I1518" s="359" t="s">
        <v>1383</v>
      </c>
      <c r="J1518" s="358">
        <v>0.6</v>
      </c>
      <c r="K1518" s="359" t="s">
        <v>22</v>
      </c>
      <c r="L1518" s="359" t="s">
        <v>1392</v>
      </c>
      <c r="M1518" s="368">
        <v>2011</v>
      </c>
      <c r="N1518" s="205"/>
      <c r="O1518" s="203"/>
    </row>
    <row r="1519" spans="1:15" ht="27.75" hidden="1" customHeight="1" x14ac:dyDescent="0.25">
      <c r="A1519" s="203" t="s">
        <v>1773</v>
      </c>
      <c r="B1519" s="202" t="s">
        <v>2378</v>
      </c>
      <c r="C1519" s="203" t="s">
        <v>2485</v>
      </c>
      <c r="D1519" s="202" t="s">
        <v>2488</v>
      </c>
      <c r="E1519" s="202" t="s">
        <v>2489</v>
      </c>
      <c r="F1519" s="202" t="s">
        <v>505</v>
      </c>
      <c r="G1519" s="228">
        <v>2.7</v>
      </c>
      <c r="H1519" s="361" t="s">
        <v>1414</v>
      </c>
      <c r="I1519" s="359" t="s">
        <v>1384</v>
      </c>
      <c r="J1519" s="358">
        <v>0.6</v>
      </c>
      <c r="K1519" s="359" t="s">
        <v>22</v>
      </c>
      <c r="L1519" s="359" t="s">
        <v>1392</v>
      </c>
      <c r="M1519" s="368">
        <v>2011</v>
      </c>
      <c r="N1519" s="205"/>
      <c r="O1519" s="203"/>
    </row>
    <row r="1520" spans="1:15" ht="27.75" hidden="1" customHeight="1" x14ac:dyDescent="0.25">
      <c r="A1520" s="203" t="s">
        <v>1773</v>
      </c>
      <c r="B1520" s="202" t="s">
        <v>2378</v>
      </c>
      <c r="C1520" s="203" t="s">
        <v>2485</v>
      </c>
      <c r="D1520" s="202" t="s">
        <v>2488</v>
      </c>
      <c r="E1520" s="202" t="s">
        <v>2489</v>
      </c>
      <c r="F1520" s="202" t="s">
        <v>505</v>
      </c>
      <c r="G1520" s="260">
        <v>0.71</v>
      </c>
      <c r="H1520" s="361" t="s">
        <v>1414</v>
      </c>
      <c r="I1520" s="359" t="s">
        <v>1385</v>
      </c>
      <c r="J1520" s="358">
        <v>0.6</v>
      </c>
      <c r="K1520" s="359" t="s">
        <v>22</v>
      </c>
      <c r="L1520" s="359" t="s">
        <v>1392</v>
      </c>
      <c r="M1520" s="368">
        <v>2011</v>
      </c>
      <c r="N1520" s="205"/>
      <c r="O1520" s="203"/>
    </row>
    <row r="1521" spans="1:15" ht="27.75" hidden="1" customHeight="1" x14ac:dyDescent="0.25">
      <c r="A1521" s="203" t="s">
        <v>1773</v>
      </c>
      <c r="B1521" s="202" t="s">
        <v>2378</v>
      </c>
      <c r="C1521" s="203" t="s">
        <v>2485</v>
      </c>
      <c r="D1521" s="202" t="s">
        <v>2490</v>
      </c>
      <c r="E1521" s="202" t="s">
        <v>2491</v>
      </c>
      <c r="F1521" s="202" t="s">
        <v>505</v>
      </c>
      <c r="G1521" s="261">
        <v>24</v>
      </c>
      <c r="H1521" s="361" t="s">
        <v>1414</v>
      </c>
      <c r="I1521" s="359" t="s">
        <v>1379</v>
      </c>
      <c r="J1521" s="358">
        <v>0.6</v>
      </c>
      <c r="K1521" s="359" t="s">
        <v>22</v>
      </c>
      <c r="L1521" s="359" t="s">
        <v>1392</v>
      </c>
      <c r="M1521" s="368">
        <v>2011</v>
      </c>
      <c r="N1521" s="205"/>
      <c r="O1521" s="203"/>
    </row>
    <row r="1522" spans="1:15" ht="27.75" hidden="1" customHeight="1" x14ac:dyDescent="0.25">
      <c r="A1522" s="203" t="s">
        <v>1773</v>
      </c>
      <c r="B1522" s="202" t="s">
        <v>2378</v>
      </c>
      <c r="C1522" s="203" t="s">
        <v>2485</v>
      </c>
      <c r="D1522" s="202" t="s">
        <v>2490</v>
      </c>
      <c r="E1522" s="202" t="s">
        <v>2491</v>
      </c>
      <c r="F1522" s="202" t="s">
        <v>505</v>
      </c>
      <c r="G1522" s="228">
        <v>4.5999999999999996</v>
      </c>
      <c r="H1522" s="361" t="s">
        <v>1414</v>
      </c>
      <c r="I1522" s="359" t="s">
        <v>1382</v>
      </c>
      <c r="J1522" s="358">
        <v>0.6</v>
      </c>
      <c r="K1522" s="359" t="s">
        <v>22</v>
      </c>
      <c r="L1522" s="359" t="s">
        <v>1392</v>
      </c>
      <c r="M1522" s="368">
        <v>2011</v>
      </c>
      <c r="N1522" s="205"/>
      <c r="O1522" s="203"/>
    </row>
    <row r="1523" spans="1:15" ht="27.75" hidden="1" customHeight="1" x14ac:dyDescent="0.25">
      <c r="A1523" s="203" t="s">
        <v>1773</v>
      </c>
      <c r="B1523" s="202" t="s">
        <v>2378</v>
      </c>
      <c r="C1523" s="203" t="s">
        <v>2485</v>
      </c>
      <c r="D1523" s="202" t="s">
        <v>2490</v>
      </c>
      <c r="E1523" s="202" t="s">
        <v>2491</v>
      </c>
      <c r="F1523" s="202" t="s">
        <v>505</v>
      </c>
      <c r="G1523" s="228">
        <v>1.4</v>
      </c>
      <c r="H1523" s="361" t="s">
        <v>1414</v>
      </c>
      <c r="I1523" s="359" t="s">
        <v>1383</v>
      </c>
      <c r="J1523" s="358">
        <v>0.6</v>
      </c>
      <c r="K1523" s="359" t="s">
        <v>22</v>
      </c>
      <c r="L1523" s="359" t="s">
        <v>1392</v>
      </c>
      <c r="M1523" s="368">
        <v>2011</v>
      </c>
      <c r="N1523" s="205"/>
      <c r="O1523" s="203"/>
    </row>
    <row r="1524" spans="1:15" ht="27.75" hidden="1" customHeight="1" x14ac:dyDescent="0.25">
      <c r="A1524" s="203" t="s">
        <v>1773</v>
      </c>
      <c r="B1524" s="202" t="s">
        <v>2378</v>
      </c>
      <c r="C1524" s="203" t="s">
        <v>2485</v>
      </c>
      <c r="D1524" s="202" t="s">
        <v>2490</v>
      </c>
      <c r="E1524" s="202" t="s">
        <v>2491</v>
      </c>
      <c r="F1524" s="202" t="s">
        <v>505</v>
      </c>
      <c r="G1524" s="260">
        <v>0.44</v>
      </c>
      <c r="H1524" s="361" t="s">
        <v>1414</v>
      </c>
      <c r="I1524" s="359" t="s">
        <v>1384</v>
      </c>
      <c r="J1524" s="358">
        <v>0.6</v>
      </c>
      <c r="K1524" s="359" t="s">
        <v>22</v>
      </c>
      <c r="L1524" s="359" t="s">
        <v>1392</v>
      </c>
      <c r="M1524" s="368">
        <v>2011</v>
      </c>
      <c r="N1524" s="205"/>
      <c r="O1524" s="203"/>
    </row>
    <row r="1525" spans="1:15" ht="27.75" hidden="1" customHeight="1" x14ac:dyDescent="0.25">
      <c r="A1525" s="203" t="s">
        <v>1773</v>
      </c>
      <c r="B1525" s="202" t="s">
        <v>2378</v>
      </c>
      <c r="C1525" s="203" t="s">
        <v>2485</v>
      </c>
      <c r="D1525" s="202" t="s">
        <v>2490</v>
      </c>
      <c r="E1525" s="202" t="s">
        <v>2491</v>
      </c>
      <c r="F1525" s="202" t="s">
        <v>505</v>
      </c>
      <c r="G1525" s="260">
        <v>0.11</v>
      </c>
      <c r="H1525" s="361" t="s">
        <v>1414</v>
      </c>
      <c r="I1525" s="359" t="s">
        <v>1385</v>
      </c>
      <c r="J1525" s="358">
        <v>0.6</v>
      </c>
      <c r="K1525" s="359" t="s">
        <v>22</v>
      </c>
      <c r="L1525" s="359" t="s">
        <v>1392</v>
      </c>
      <c r="M1525" s="368">
        <v>2011</v>
      </c>
      <c r="N1525" s="205"/>
      <c r="O1525" s="203"/>
    </row>
    <row r="1526" spans="1:15" ht="27.75" hidden="1" customHeight="1" x14ac:dyDescent="0.25">
      <c r="A1526" s="203" t="s">
        <v>1773</v>
      </c>
      <c r="B1526" s="202" t="s">
        <v>2378</v>
      </c>
      <c r="C1526" s="203" t="s">
        <v>2485</v>
      </c>
      <c r="D1526" s="202" t="s">
        <v>2492</v>
      </c>
      <c r="E1526" s="202" t="s">
        <v>2493</v>
      </c>
      <c r="F1526" s="202" t="s">
        <v>505</v>
      </c>
      <c r="G1526" s="262">
        <v>137</v>
      </c>
      <c r="H1526" s="361" t="s">
        <v>1414</v>
      </c>
      <c r="I1526" s="359" t="s">
        <v>1379</v>
      </c>
      <c r="J1526" s="358">
        <v>0.6</v>
      </c>
      <c r="K1526" s="359" t="s">
        <v>22</v>
      </c>
      <c r="L1526" s="359" t="s">
        <v>1392</v>
      </c>
      <c r="M1526" s="368">
        <v>2011</v>
      </c>
      <c r="N1526" s="205"/>
      <c r="O1526" s="203"/>
    </row>
    <row r="1527" spans="1:15" ht="27.75" hidden="1" customHeight="1" x14ac:dyDescent="0.25">
      <c r="A1527" s="203" t="s">
        <v>1773</v>
      </c>
      <c r="B1527" s="202" t="s">
        <v>2378</v>
      </c>
      <c r="C1527" s="203" t="s">
        <v>2485</v>
      </c>
      <c r="D1527" s="202" t="s">
        <v>2492</v>
      </c>
      <c r="E1527" s="202" t="s">
        <v>2493</v>
      </c>
      <c r="F1527" s="202" t="s">
        <v>505</v>
      </c>
      <c r="G1527" s="262">
        <v>28</v>
      </c>
      <c r="H1527" s="361" t="s">
        <v>1414</v>
      </c>
      <c r="I1527" s="359" t="s">
        <v>1382</v>
      </c>
      <c r="J1527" s="358">
        <v>0.6</v>
      </c>
      <c r="K1527" s="359" t="s">
        <v>22</v>
      </c>
      <c r="L1527" s="359" t="s">
        <v>1392</v>
      </c>
      <c r="M1527" s="368">
        <v>2011</v>
      </c>
      <c r="N1527" s="205"/>
      <c r="O1527" s="203"/>
    </row>
    <row r="1528" spans="1:15" ht="27.75" hidden="1" customHeight="1" x14ac:dyDescent="0.25">
      <c r="A1528" s="203" t="s">
        <v>1773</v>
      </c>
      <c r="B1528" s="202" t="s">
        <v>2378</v>
      </c>
      <c r="C1528" s="203" t="s">
        <v>2485</v>
      </c>
      <c r="D1528" s="202" t="s">
        <v>2492</v>
      </c>
      <c r="E1528" s="202" t="s">
        <v>2493</v>
      </c>
      <c r="F1528" s="202" t="s">
        <v>505</v>
      </c>
      <c r="G1528" s="262">
        <v>8.9</v>
      </c>
      <c r="H1528" s="361" t="s">
        <v>1414</v>
      </c>
      <c r="I1528" s="359" t="s">
        <v>1383</v>
      </c>
      <c r="J1528" s="358">
        <v>0.6</v>
      </c>
      <c r="K1528" s="359" t="s">
        <v>22</v>
      </c>
      <c r="L1528" s="359" t="s">
        <v>1392</v>
      </c>
      <c r="M1528" s="368">
        <v>2011</v>
      </c>
      <c r="N1528" s="205"/>
      <c r="O1528" s="203"/>
    </row>
    <row r="1529" spans="1:15" ht="27.75" hidden="1" customHeight="1" x14ac:dyDescent="0.25">
      <c r="A1529" s="203" t="s">
        <v>1773</v>
      </c>
      <c r="B1529" s="202" t="s">
        <v>2378</v>
      </c>
      <c r="C1529" s="203" t="s">
        <v>2485</v>
      </c>
      <c r="D1529" s="202" t="s">
        <v>2492</v>
      </c>
      <c r="E1529" s="202" t="s">
        <v>2493</v>
      </c>
      <c r="F1529" s="202" t="s">
        <v>505</v>
      </c>
      <c r="G1529" s="262">
        <v>2.7</v>
      </c>
      <c r="H1529" s="361" t="s">
        <v>1414</v>
      </c>
      <c r="I1529" s="359" t="s">
        <v>1384</v>
      </c>
      <c r="J1529" s="358">
        <v>0.6</v>
      </c>
      <c r="K1529" s="359" t="s">
        <v>22</v>
      </c>
      <c r="L1529" s="359" t="s">
        <v>1392</v>
      </c>
      <c r="M1529" s="368">
        <v>2011</v>
      </c>
      <c r="N1529" s="205"/>
      <c r="O1529" s="203"/>
    </row>
    <row r="1530" spans="1:15" ht="27.75" hidden="1" customHeight="1" x14ac:dyDescent="0.25">
      <c r="A1530" s="203" t="s">
        <v>1773</v>
      </c>
      <c r="B1530" s="202" t="s">
        <v>2378</v>
      </c>
      <c r="C1530" s="203" t="s">
        <v>2485</v>
      </c>
      <c r="D1530" s="202" t="s">
        <v>2492</v>
      </c>
      <c r="E1530" s="202" t="s">
        <v>2493</v>
      </c>
      <c r="F1530" s="202" t="s">
        <v>505</v>
      </c>
      <c r="G1530" s="262">
        <v>0.8</v>
      </c>
      <c r="H1530" s="361" t="s">
        <v>1414</v>
      </c>
      <c r="I1530" s="359" t="s">
        <v>1385</v>
      </c>
      <c r="J1530" s="358">
        <v>0.6</v>
      </c>
      <c r="K1530" s="359" t="s">
        <v>22</v>
      </c>
      <c r="L1530" s="359" t="s">
        <v>1392</v>
      </c>
      <c r="M1530" s="368">
        <v>2011</v>
      </c>
      <c r="N1530" s="205"/>
      <c r="O1530" s="203"/>
    </row>
    <row r="1531" spans="1:15" ht="27.75" hidden="1" customHeight="1" x14ac:dyDescent="0.25">
      <c r="A1531" s="203" t="s">
        <v>1773</v>
      </c>
      <c r="B1531" s="202" t="s">
        <v>2378</v>
      </c>
      <c r="C1531" s="203" t="s">
        <v>2485</v>
      </c>
      <c r="D1531" s="202" t="s">
        <v>2508</v>
      </c>
      <c r="E1531" s="202" t="s">
        <v>2509</v>
      </c>
      <c r="F1531" s="202" t="s">
        <v>505</v>
      </c>
      <c r="G1531" s="262">
        <v>9.1</v>
      </c>
      <c r="H1531" s="361" t="s">
        <v>1390</v>
      </c>
      <c r="I1531" s="359" t="s">
        <v>1379</v>
      </c>
      <c r="J1531" s="358">
        <v>0.87</v>
      </c>
      <c r="K1531" s="359" t="s">
        <v>1391</v>
      </c>
      <c r="L1531" s="359" t="s">
        <v>1392</v>
      </c>
      <c r="M1531" s="368">
        <v>2011</v>
      </c>
      <c r="N1531" s="205"/>
      <c r="O1531" s="203" t="s">
        <v>2510</v>
      </c>
    </row>
    <row r="1532" spans="1:15" ht="27.75" hidden="1" customHeight="1" x14ac:dyDescent="0.25">
      <c r="A1532" s="203" t="s">
        <v>1773</v>
      </c>
      <c r="B1532" s="202" t="s">
        <v>2378</v>
      </c>
      <c r="C1532" s="203" t="s">
        <v>2485</v>
      </c>
      <c r="D1532" s="202" t="s">
        <v>2508</v>
      </c>
      <c r="E1532" s="202" t="s">
        <v>2509</v>
      </c>
      <c r="F1532" s="202" t="s">
        <v>505</v>
      </c>
      <c r="G1532" s="262">
        <v>1.9</v>
      </c>
      <c r="H1532" s="361" t="s">
        <v>1390</v>
      </c>
      <c r="I1532" s="359" t="s">
        <v>1382</v>
      </c>
      <c r="J1532" s="358">
        <v>0.87</v>
      </c>
      <c r="K1532" s="359" t="s">
        <v>1391</v>
      </c>
      <c r="L1532" s="359" t="s">
        <v>1392</v>
      </c>
      <c r="M1532" s="368">
        <v>2011</v>
      </c>
      <c r="N1532" s="205"/>
      <c r="O1532" s="203" t="s">
        <v>2510</v>
      </c>
    </row>
    <row r="1533" spans="1:15" ht="27.75" hidden="1" customHeight="1" x14ac:dyDescent="0.25">
      <c r="A1533" s="203" t="s">
        <v>1773</v>
      </c>
      <c r="B1533" s="202" t="s">
        <v>2378</v>
      </c>
      <c r="C1533" s="203" t="s">
        <v>2485</v>
      </c>
      <c r="D1533" s="202" t="s">
        <v>2508</v>
      </c>
      <c r="E1533" s="202" t="s">
        <v>2509</v>
      </c>
      <c r="F1533" s="202" t="s">
        <v>505</v>
      </c>
      <c r="G1533" s="262">
        <v>0.52</v>
      </c>
      <c r="H1533" s="361" t="s">
        <v>1390</v>
      </c>
      <c r="I1533" s="359" t="s">
        <v>1383</v>
      </c>
      <c r="J1533" s="358">
        <v>0.87</v>
      </c>
      <c r="K1533" s="359" t="s">
        <v>1391</v>
      </c>
      <c r="L1533" s="359" t="s">
        <v>1392</v>
      </c>
      <c r="M1533" s="368">
        <v>2011</v>
      </c>
      <c r="N1533" s="205"/>
      <c r="O1533" s="203" t="s">
        <v>2510</v>
      </c>
    </row>
    <row r="1534" spans="1:15" ht="27.75" hidden="1" customHeight="1" x14ac:dyDescent="0.25">
      <c r="A1534" s="203" t="s">
        <v>1773</v>
      </c>
      <c r="B1534" s="202" t="s">
        <v>2378</v>
      </c>
      <c r="C1534" s="203" t="s">
        <v>2485</v>
      </c>
      <c r="D1534" s="202" t="s">
        <v>2508</v>
      </c>
      <c r="E1534" s="202" t="s">
        <v>2509</v>
      </c>
      <c r="F1534" s="202" t="s">
        <v>505</v>
      </c>
      <c r="G1534" s="262">
        <v>1.4999999999999999E-2</v>
      </c>
      <c r="H1534" s="361" t="s">
        <v>1390</v>
      </c>
      <c r="I1534" s="359" t="s">
        <v>1384</v>
      </c>
      <c r="J1534" s="358">
        <v>0.87</v>
      </c>
      <c r="K1534" s="359" t="s">
        <v>1391</v>
      </c>
      <c r="L1534" s="359" t="s">
        <v>1392</v>
      </c>
      <c r="M1534" s="368">
        <v>2011</v>
      </c>
      <c r="N1534" s="205"/>
      <c r="O1534" s="203" t="s">
        <v>2510</v>
      </c>
    </row>
    <row r="1535" spans="1:15" ht="27.75" hidden="1" customHeight="1" x14ac:dyDescent="0.25">
      <c r="A1535" s="203" t="s">
        <v>1773</v>
      </c>
      <c r="B1535" s="202" t="s">
        <v>2378</v>
      </c>
      <c r="C1535" s="203" t="s">
        <v>2485</v>
      </c>
      <c r="D1535" s="202" t="s">
        <v>2508</v>
      </c>
      <c r="E1535" s="202" t="s">
        <v>2509</v>
      </c>
      <c r="F1535" s="202" t="s">
        <v>505</v>
      </c>
      <c r="G1535" s="262">
        <v>2.9000000000000001E-2</v>
      </c>
      <c r="H1535" s="361" t="s">
        <v>1390</v>
      </c>
      <c r="I1535" s="359" t="s">
        <v>1385</v>
      </c>
      <c r="J1535" s="358">
        <v>0.87</v>
      </c>
      <c r="K1535" s="359" t="s">
        <v>1391</v>
      </c>
      <c r="L1535" s="359" t="s">
        <v>1392</v>
      </c>
      <c r="M1535" s="368">
        <v>2011</v>
      </c>
      <c r="N1535" s="205"/>
      <c r="O1535" s="203" t="s">
        <v>2510</v>
      </c>
    </row>
    <row r="1536" spans="1:15" ht="27.75" hidden="1" customHeight="1" x14ac:dyDescent="0.25">
      <c r="A1536" s="203" t="s">
        <v>1773</v>
      </c>
      <c r="B1536" s="202" t="s">
        <v>2378</v>
      </c>
      <c r="C1536" s="203" t="s">
        <v>2485</v>
      </c>
      <c r="D1536" s="202" t="s">
        <v>1775</v>
      </c>
      <c r="E1536" s="202" t="s">
        <v>1776</v>
      </c>
      <c r="F1536" s="202" t="s">
        <v>505</v>
      </c>
      <c r="G1536" s="262">
        <v>39</v>
      </c>
      <c r="H1536" s="361" t="s">
        <v>1390</v>
      </c>
      <c r="I1536" s="359" t="s">
        <v>1379</v>
      </c>
      <c r="J1536" s="358">
        <v>0.7</v>
      </c>
      <c r="K1536" s="359" t="s">
        <v>1391</v>
      </c>
      <c r="L1536" s="359" t="s">
        <v>1392</v>
      </c>
      <c r="M1536" s="368">
        <v>2011</v>
      </c>
      <c r="N1536" s="205"/>
      <c r="O1536" s="203" t="s">
        <v>2510</v>
      </c>
    </row>
    <row r="1537" spans="1:15" ht="27.75" hidden="1" customHeight="1" x14ac:dyDescent="0.25">
      <c r="A1537" s="203" t="s">
        <v>1773</v>
      </c>
      <c r="B1537" s="202" t="s">
        <v>2378</v>
      </c>
      <c r="C1537" s="203" t="s">
        <v>2485</v>
      </c>
      <c r="D1537" s="202" t="s">
        <v>1775</v>
      </c>
      <c r="E1537" s="202" t="s">
        <v>1776</v>
      </c>
      <c r="F1537" s="202" t="s">
        <v>505</v>
      </c>
      <c r="G1537" s="262">
        <v>7.3</v>
      </c>
      <c r="H1537" s="361" t="s">
        <v>1390</v>
      </c>
      <c r="I1537" s="359" t="s">
        <v>1382</v>
      </c>
      <c r="J1537" s="358">
        <v>0.7</v>
      </c>
      <c r="K1537" s="359" t="s">
        <v>1391</v>
      </c>
      <c r="L1537" s="359" t="s">
        <v>1392</v>
      </c>
      <c r="M1537" s="368">
        <v>2011</v>
      </c>
      <c r="N1537" s="205"/>
      <c r="O1537" s="203" t="s">
        <v>2510</v>
      </c>
    </row>
    <row r="1538" spans="1:15" ht="27.75" hidden="1" customHeight="1" x14ac:dyDescent="0.25">
      <c r="A1538" s="203" t="s">
        <v>1773</v>
      </c>
      <c r="B1538" s="202" t="s">
        <v>2378</v>
      </c>
      <c r="C1538" s="203" t="s">
        <v>2485</v>
      </c>
      <c r="D1538" s="202" t="s">
        <v>1775</v>
      </c>
      <c r="E1538" s="202" t="s">
        <v>1776</v>
      </c>
      <c r="F1538" s="202" t="s">
        <v>505</v>
      </c>
      <c r="G1538" s="262">
        <v>1.7</v>
      </c>
      <c r="H1538" s="361" t="s">
        <v>1390</v>
      </c>
      <c r="I1538" s="359" t="s">
        <v>1383</v>
      </c>
      <c r="J1538" s="358">
        <v>0.7</v>
      </c>
      <c r="K1538" s="359" t="s">
        <v>1391</v>
      </c>
      <c r="L1538" s="359" t="s">
        <v>1392</v>
      </c>
      <c r="M1538" s="368">
        <v>2011</v>
      </c>
      <c r="N1538" s="205"/>
      <c r="O1538" s="203" t="s">
        <v>2510</v>
      </c>
    </row>
    <row r="1539" spans="1:15" ht="27.75" hidden="1" customHeight="1" x14ac:dyDescent="0.25">
      <c r="A1539" s="203" t="s">
        <v>1773</v>
      </c>
      <c r="B1539" s="202" t="s">
        <v>2378</v>
      </c>
      <c r="C1539" s="203" t="s">
        <v>2485</v>
      </c>
      <c r="D1539" s="202" t="s">
        <v>1775</v>
      </c>
      <c r="E1539" s="202" t="s">
        <v>1776</v>
      </c>
      <c r="F1539" s="202" t="s">
        <v>505</v>
      </c>
      <c r="G1539" s="262">
        <v>0.48</v>
      </c>
      <c r="H1539" s="361" t="s">
        <v>1390</v>
      </c>
      <c r="I1539" s="359" t="s">
        <v>1384</v>
      </c>
      <c r="J1539" s="358">
        <v>0.7</v>
      </c>
      <c r="K1539" s="359" t="s">
        <v>1391</v>
      </c>
      <c r="L1539" s="359" t="s">
        <v>1392</v>
      </c>
      <c r="M1539" s="368">
        <v>2011</v>
      </c>
      <c r="N1539" s="205"/>
      <c r="O1539" s="203" t="s">
        <v>2510</v>
      </c>
    </row>
    <row r="1540" spans="1:15" ht="27.75" hidden="1" customHeight="1" x14ac:dyDescent="0.25">
      <c r="A1540" s="203" t="s">
        <v>1773</v>
      </c>
      <c r="B1540" s="202" t="s">
        <v>2378</v>
      </c>
      <c r="C1540" s="203" t="s">
        <v>2485</v>
      </c>
      <c r="D1540" s="202" t="s">
        <v>1775</v>
      </c>
      <c r="E1540" s="202" t="s">
        <v>1776</v>
      </c>
      <c r="F1540" s="202" t="s">
        <v>505</v>
      </c>
      <c r="G1540" s="262">
        <v>0.1</v>
      </c>
      <c r="H1540" s="361" t="s">
        <v>1390</v>
      </c>
      <c r="I1540" s="359" t="s">
        <v>1385</v>
      </c>
      <c r="J1540" s="358">
        <v>0.7</v>
      </c>
      <c r="K1540" s="359" t="s">
        <v>1391</v>
      </c>
      <c r="L1540" s="359" t="s">
        <v>1392</v>
      </c>
      <c r="M1540" s="368">
        <v>2011</v>
      </c>
      <c r="N1540" s="205"/>
      <c r="O1540" s="203" t="s">
        <v>2510</v>
      </c>
    </row>
    <row r="1541" spans="1:15" ht="27.75" hidden="1" customHeight="1" x14ac:dyDescent="0.25">
      <c r="A1541" s="203" t="s">
        <v>1773</v>
      </c>
      <c r="B1541" s="202" t="s">
        <v>2378</v>
      </c>
      <c r="C1541" s="203" t="s">
        <v>2485</v>
      </c>
      <c r="D1541" s="202" t="s">
        <v>2511</v>
      </c>
      <c r="E1541" s="202" t="s">
        <v>2512</v>
      </c>
      <c r="F1541" s="202" t="s">
        <v>505</v>
      </c>
      <c r="G1541" s="262">
        <v>1.9</v>
      </c>
      <c r="H1541" s="361" t="s">
        <v>1390</v>
      </c>
      <c r="I1541" s="359" t="s">
        <v>1379</v>
      </c>
      <c r="J1541" s="358">
        <v>0.45</v>
      </c>
      <c r="K1541" s="359" t="s">
        <v>1391</v>
      </c>
      <c r="L1541" s="359" t="s">
        <v>1392</v>
      </c>
      <c r="M1541" s="368">
        <v>2011</v>
      </c>
      <c r="N1541" s="205"/>
      <c r="O1541" s="203" t="s">
        <v>2510</v>
      </c>
    </row>
    <row r="1542" spans="1:15" ht="27.75" hidden="1" customHeight="1" x14ac:dyDescent="0.25">
      <c r="A1542" s="203" t="s">
        <v>1773</v>
      </c>
      <c r="B1542" s="202" t="s">
        <v>2378</v>
      </c>
      <c r="C1542" s="203" t="s">
        <v>2485</v>
      </c>
      <c r="D1542" s="202" t="s">
        <v>2511</v>
      </c>
      <c r="E1542" s="202" t="s">
        <v>2512</v>
      </c>
      <c r="F1542" s="202" t="s">
        <v>505</v>
      </c>
      <c r="G1542" s="262">
        <v>0.4</v>
      </c>
      <c r="H1542" s="361" t="s">
        <v>1390</v>
      </c>
      <c r="I1542" s="359" t="s">
        <v>1382</v>
      </c>
      <c r="J1542" s="358">
        <v>0.45</v>
      </c>
      <c r="K1542" s="359" t="s">
        <v>1391</v>
      </c>
      <c r="L1542" s="359" t="s">
        <v>1392</v>
      </c>
      <c r="M1542" s="368">
        <v>2011</v>
      </c>
      <c r="N1542" s="205"/>
      <c r="O1542" s="203" t="s">
        <v>2510</v>
      </c>
    </row>
    <row r="1543" spans="1:15" ht="27.75" hidden="1" customHeight="1" x14ac:dyDescent="0.25">
      <c r="A1543" s="203" t="s">
        <v>1773</v>
      </c>
      <c r="B1543" s="202" t="s">
        <v>2378</v>
      </c>
      <c r="C1543" s="203" t="s">
        <v>2485</v>
      </c>
      <c r="D1543" s="202" t="s">
        <v>2511</v>
      </c>
      <c r="E1543" s="202" t="s">
        <v>2512</v>
      </c>
      <c r="F1543" s="202" t="s">
        <v>505</v>
      </c>
      <c r="G1543" s="262">
        <v>0.11</v>
      </c>
      <c r="H1543" s="361" t="s">
        <v>1390</v>
      </c>
      <c r="I1543" s="359" t="s">
        <v>1383</v>
      </c>
      <c r="J1543" s="358">
        <v>0.45</v>
      </c>
      <c r="K1543" s="359" t="s">
        <v>1391</v>
      </c>
      <c r="L1543" s="359" t="s">
        <v>1392</v>
      </c>
      <c r="M1543" s="368">
        <v>2011</v>
      </c>
      <c r="N1543" s="205"/>
      <c r="O1543" s="203" t="s">
        <v>2510</v>
      </c>
    </row>
    <row r="1544" spans="1:15" ht="27.75" hidden="1" customHeight="1" x14ac:dyDescent="0.25">
      <c r="A1544" s="203" t="s">
        <v>1773</v>
      </c>
      <c r="B1544" s="202" t="s">
        <v>2378</v>
      </c>
      <c r="C1544" s="203" t="s">
        <v>2485</v>
      </c>
      <c r="D1544" s="202" t="s">
        <v>2511</v>
      </c>
      <c r="E1544" s="202" t="s">
        <v>2512</v>
      </c>
      <c r="F1544" s="202" t="s">
        <v>505</v>
      </c>
      <c r="G1544" s="262">
        <v>3.4000000000000002E-2</v>
      </c>
      <c r="H1544" s="361" t="s">
        <v>1390</v>
      </c>
      <c r="I1544" s="359" t="s">
        <v>1384</v>
      </c>
      <c r="J1544" s="358">
        <v>0.45</v>
      </c>
      <c r="K1544" s="359" t="s">
        <v>1391</v>
      </c>
      <c r="L1544" s="359" t="s">
        <v>1392</v>
      </c>
      <c r="M1544" s="368">
        <v>2011</v>
      </c>
      <c r="N1544" s="205"/>
      <c r="O1544" s="203" t="s">
        <v>2510</v>
      </c>
    </row>
    <row r="1545" spans="1:15" ht="27.75" hidden="1" customHeight="1" x14ac:dyDescent="0.25">
      <c r="A1545" s="203" t="s">
        <v>1773</v>
      </c>
      <c r="B1545" s="202" t="s">
        <v>2378</v>
      </c>
      <c r="C1545" s="203" t="s">
        <v>2485</v>
      </c>
      <c r="D1545" s="202" t="s">
        <v>2511</v>
      </c>
      <c r="E1545" s="202" t="s">
        <v>2512</v>
      </c>
      <c r="F1545" s="202" t="s">
        <v>505</v>
      </c>
      <c r="G1545" s="262">
        <v>7.1999999999999998E-3</v>
      </c>
      <c r="H1545" s="361" t="s">
        <v>1390</v>
      </c>
      <c r="I1545" s="359" t="s">
        <v>1385</v>
      </c>
      <c r="J1545" s="358">
        <v>0.45</v>
      </c>
      <c r="K1545" s="359" t="s">
        <v>1391</v>
      </c>
      <c r="L1545" s="359" t="s">
        <v>1392</v>
      </c>
      <c r="M1545" s="368">
        <v>2011</v>
      </c>
      <c r="N1545" s="205"/>
      <c r="O1545" s="203" t="s">
        <v>2510</v>
      </c>
    </row>
    <row r="1546" spans="1:15" ht="27.75" hidden="1" customHeight="1" x14ac:dyDescent="0.25">
      <c r="A1546" s="203" t="s">
        <v>1773</v>
      </c>
      <c r="B1546" s="202" t="s">
        <v>2378</v>
      </c>
      <c r="C1546" s="203" t="s">
        <v>2485</v>
      </c>
      <c r="D1546" s="202" t="s">
        <v>2513</v>
      </c>
      <c r="E1546" s="202" t="s">
        <v>2514</v>
      </c>
      <c r="F1546" s="202" t="s">
        <v>505</v>
      </c>
      <c r="G1546" s="262">
        <v>1.3</v>
      </c>
      <c r="H1546" s="361" t="s">
        <v>1390</v>
      </c>
      <c r="I1546" s="359" t="s">
        <v>1379</v>
      </c>
      <c r="J1546" s="358">
        <v>0.44</v>
      </c>
      <c r="K1546" s="359" t="s">
        <v>1391</v>
      </c>
      <c r="L1546" s="359" t="s">
        <v>1392</v>
      </c>
      <c r="M1546" s="368">
        <v>2011</v>
      </c>
      <c r="N1546" s="205"/>
      <c r="O1546" s="203" t="s">
        <v>2510</v>
      </c>
    </row>
    <row r="1547" spans="1:15" ht="27.75" hidden="1" customHeight="1" x14ac:dyDescent="0.25">
      <c r="A1547" s="203" t="s">
        <v>1773</v>
      </c>
      <c r="B1547" s="202" t="s">
        <v>2378</v>
      </c>
      <c r="C1547" s="203" t="s">
        <v>2485</v>
      </c>
      <c r="D1547" s="202" t="s">
        <v>2513</v>
      </c>
      <c r="E1547" s="202" t="s">
        <v>2514</v>
      </c>
      <c r="F1547" s="202" t="s">
        <v>505</v>
      </c>
      <c r="G1547" s="262">
        <v>0.28000000000000003</v>
      </c>
      <c r="H1547" s="361" t="s">
        <v>1390</v>
      </c>
      <c r="I1547" s="359" t="s">
        <v>1382</v>
      </c>
      <c r="J1547" s="358">
        <v>0.44</v>
      </c>
      <c r="K1547" s="359" t="s">
        <v>1391</v>
      </c>
      <c r="L1547" s="359" t="s">
        <v>1392</v>
      </c>
      <c r="M1547" s="368">
        <v>2011</v>
      </c>
      <c r="N1547" s="205"/>
      <c r="O1547" s="203" t="s">
        <v>2510</v>
      </c>
    </row>
    <row r="1548" spans="1:15" ht="27.75" hidden="1" customHeight="1" x14ac:dyDescent="0.25">
      <c r="A1548" s="203" t="s">
        <v>1773</v>
      </c>
      <c r="B1548" s="202" t="s">
        <v>2378</v>
      </c>
      <c r="C1548" s="203" t="s">
        <v>2485</v>
      </c>
      <c r="D1548" s="202" t="s">
        <v>2513</v>
      </c>
      <c r="E1548" s="202" t="s">
        <v>2514</v>
      </c>
      <c r="F1548" s="202" t="s">
        <v>505</v>
      </c>
      <c r="G1548" s="262">
        <v>7.8E-2</v>
      </c>
      <c r="H1548" s="361" t="s">
        <v>1390</v>
      </c>
      <c r="I1548" s="359" t="s">
        <v>1383</v>
      </c>
      <c r="J1548" s="358">
        <v>0.44</v>
      </c>
      <c r="K1548" s="359" t="s">
        <v>1391</v>
      </c>
      <c r="L1548" s="359" t="s">
        <v>1392</v>
      </c>
      <c r="M1548" s="368">
        <v>2011</v>
      </c>
      <c r="N1548" s="205"/>
      <c r="O1548" s="203" t="s">
        <v>2510</v>
      </c>
    </row>
    <row r="1549" spans="1:15" ht="27.75" hidden="1" customHeight="1" x14ac:dyDescent="0.25">
      <c r="A1549" s="203" t="s">
        <v>1773</v>
      </c>
      <c r="B1549" s="202" t="s">
        <v>2378</v>
      </c>
      <c r="C1549" s="203" t="s">
        <v>2485</v>
      </c>
      <c r="D1549" s="202" t="s">
        <v>2513</v>
      </c>
      <c r="E1549" s="202" t="s">
        <v>2514</v>
      </c>
      <c r="F1549" s="202" t="s">
        <v>505</v>
      </c>
      <c r="G1549" s="262">
        <v>2.4E-2</v>
      </c>
      <c r="H1549" s="361" t="s">
        <v>1390</v>
      </c>
      <c r="I1549" s="359" t="s">
        <v>1384</v>
      </c>
      <c r="J1549" s="358">
        <v>0.44</v>
      </c>
      <c r="K1549" s="359" t="s">
        <v>1391</v>
      </c>
      <c r="L1549" s="359" t="s">
        <v>1392</v>
      </c>
      <c r="M1549" s="368">
        <v>2011</v>
      </c>
      <c r="N1549" s="205"/>
      <c r="O1549" s="203" t="s">
        <v>2510</v>
      </c>
    </row>
    <row r="1550" spans="1:15" ht="27.75" hidden="1" customHeight="1" x14ac:dyDescent="0.25">
      <c r="A1550" s="203" t="s">
        <v>1773</v>
      </c>
      <c r="B1550" s="202" t="s">
        <v>2378</v>
      </c>
      <c r="C1550" s="203" t="s">
        <v>2485</v>
      </c>
      <c r="D1550" s="202" t="s">
        <v>2513</v>
      </c>
      <c r="E1550" s="202" t="s">
        <v>2514</v>
      </c>
      <c r="F1550" s="202" t="s">
        <v>505</v>
      </c>
      <c r="G1550" s="262">
        <v>5.0000000000000001E-3</v>
      </c>
      <c r="H1550" s="361" t="s">
        <v>1390</v>
      </c>
      <c r="I1550" s="359" t="s">
        <v>1385</v>
      </c>
      <c r="J1550" s="358">
        <v>0.44</v>
      </c>
      <c r="K1550" s="359" t="s">
        <v>1391</v>
      </c>
      <c r="L1550" s="359" t="s">
        <v>1392</v>
      </c>
      <c r="M1550" s="368">
        <v>2011</v>
      </c>
      <c r="N1550" s="205"/>
      <c r="O1550" s="203" t="s">
        <v>2510</v>
      </c>
    </row>
    <row r="1551" spans="1:15" ht="27.75" hidden="1" customHeight="1" x14ac:dyDescent="0.25">
      <c r="A1551" s="203" t="s">
        <v>1773</v>
      </c>
      <c r="B1551" s="202" t="s">
        <v>2378</v>
      </c>
      <c r="C1551" s="203" t="s">
        <v>2485</v>
      </c>
      <c r="D1551" s="202" t="s">
        <v>2515</v>
      </c>
      <c r="E1551" s="202" t="s">
        <v>2516</v>
      </c>
      <c r="F1551" s="202" t="s">
        <v>505</v>
      </c>
      <c r="G1551" s="262">
        <v>7.1</v>
      </c>
      <c r="H1551" s="361" t="s">
        <v>1390</v>
      </c>
      <c r="I1551" s="359" t="s">
        <v>1379</v>
      </c>
      <c r="J1551" s="358">
        <v>0.85</v>
      </c>
      <c r="K1551" s="359" t="s">
        <v>1391</v>
      </c>
      <c r="L1551" s="359" t="s">
        <v>1392</v>
      </c>
      <c r="M1551" s="368">
        <v>2011</v>
      </c>
      <c r="N1551" s="205"/>
      <c r="O1551" s="203" t="s">
        <v>2510</v>
      </c>
    </row>
    <row r="1552" spans="1:15" ht="27.75" hidden="1" customHeight="1" x14ac:dyDescent="0.25">
      <c r="A1552" s="203" t="s">
        <v>1773</v>
      </c>
      <c r="B1552" s="202" t="s">
        <v>2378</v>
      </c>
      <c r="C1552" s="203" t="s">
        <v>2485</v>
      </c>
      <c r="D1552" s="202" t="s">
        <v>2515</v>
      </c>
      <c r="E1552" s="202" t="s">
        <v>2516</v>
      </c>
      <c r="F1552" s="202" t="s">
        <v>505</v>
      </c>
      <c r="G1552" s="262">
        <v>1.4</v>
      </c>
      <c r="H1552" s="361" t="s">
        <v>1390</v>
      </c>
      <c r="I1552" s="359" t="s">
        <v>1382</v>
      </c>
      <c r="J1552" s="358">
        <v>0.85</v>
      </c>
      <c r="K1552" s="359" t="s">
        <v>1391</v>
      </c>
      <c r="L1552" s="359" t="s">
        <v>1392</v>
      </c>
      <c r="M1552" s="368">
        <v>2011</v>
      </c>
      <c r="N1552" s="205"/>
      <c r="O1552" s="203" t="s">
        <v>2510</v>
      </c>
    </row>
    <row r="1553" spans="1:15" ht="27.75" hidden="1" customHeight="1" x14ac:dyDescent="0.25">
      <c r="A1553" s="203" t="s">
        <v>1773</v>
      </c>
      <c r="B1553" s="202" t="s">
        <v>2378</v>
      </c>
      <c r="C1553" s="203" t="s">
        <v>2485</v>
      </c>
      <c r="D1553" s="202" t="s">
        <v>2515</v>
      </c>
      <c r="E1553" s="202" t="s">
        <v>2516</v>
      </c>
      <c r="F1553" s="202" t="s">
        <v>505</v>
      </c>
      <c r="G1553" s="262">
        <v>0.37</v>
      </c>
      <c r="H1553" s="361" t="s">
        <v>1390</v>
      </c>
      <c r="I1553" s="359" t="s">
        <v>1383</v>
      </c>
      <c r="J1553" s="358">
        <v>0.85</v>
      </c>
      <c r="K1553" s="359" t="s">
        <v>1391</v>
      </c>
      <c r="L1553" s="359" t="s">
        <v>1392</v>
      </c>
      <c r="M1553" s="368">
        <v>2011</v>
      </c>
      <c r="N1553" s="205"/>
      <c r="O1553" s="203" t="s">
        <v>2510</v>
      </c>
    </row>
    <row r="1554" spans="1:15" ht="27.75" hidden="1" customHeight="1" x14ac:dyDescent="0.25">
      <c r="A1554" s="203" t="s">
        <v>1773</v>
      </c>
      <c r="B1554" s="202" t="s">
        <v>2378</v>
      </c>
      <c r="C1554" s="203" t="s">
        <v>2485</v>
      </c>
      <c r="D1554" s="202" t="s">
        <v>2515</v>
      </c>
      <c r="E1554" s="202" t="s">
        <v>2516</v>
      </c>
      <c r="F1554" s="202" t="s">
        <v>505</v>
      </c>
      <c r="G1554" s="262">
        <v>0.1</v>
      </c>
      <c r="H1554" s="361" t="s">
        <v>1390</v>
      </c>
      <c r="I1554" s="359" t="s">
        <v>1384</v>
      </c>
      <c r="J1554" s="358">
        <v>0.85</v>
      </c>
      <c r="K1554" s="359" t="s">
        <v>1391</v>
      </c>
      <c r="L1554" s="359" t="s">
        <v>1392</v>
      </c>
      <c r="M1554" s="368">
        <v>2011</v>
      </c>
      <c r="N1554" s="205"/>
      <c r="O1554" s="203" t="s">
        <v>2510</v>
      </c>
    </row>
    <row r="1555" spans="1:15" ht="27.75" hidden="1" customHeight="1" x14ac:dyDescent="0.25">
      <c r="A1555" s="203" t="s">
        <v>1773</v>
      </c>
      <c r="B1555" s="202" t="s">
        <v>2378</v>
      </c>
      <c r="C1555" s="203" t="s">
        <v>2485</v>
      </c>
      <c r="D1555" s="202" t="s">
        <v>2515</v>
      </c>
      <c r="E1555" s="202" t="s">
        <v>2516</v>
      </c>
      <c r="F1555" s="202" t="s">
        <v>505</v>
      </c>
      <c r="G1555" s="262">
        <v>2.1000000000000001E-2</v>
      </c>
      <c r="H1555" s="361" t="s">
        <v>1390</v>
      </c>
      <c r="I1555" s="359" t="s">
        <v>1385</v>
      </c>
      <c r="J1555" s="358">
        <v>0.85</v>
      </c>
      <c r="K1555" s="359" t="s">
        <v>1391</v>
      </c>
      <c r="L1555" s="359" t="s">
        <v>1392</v>
      </c>
      <c r="M1555" s="368">
        <v>2011</v>
      </c>
      <c r="N1555" s="205"/>
      <c r="O1555" s="203" t="s">
        <v>2510</v>
      </c>
    </row>
    <row r="1556" spans="1:15" ht="27.75" hidden="1" customHeight="1" x14ac:dyDescent="0.25">
      <c r="A1556" s="203" t="s">
        <v>1773</v>
      </c>
      <c r="B1556" s="202" t="s">
        <v>2378</v>
      </c>
      <c r="C1556" s="203" t="s">
        <v>2485</v>
      </c>
      <c r="D1556" s="202" t="s">
        <v>2517</v>
      </c>
      <c r="E1556" s="202" t="s">
        <v>2518</v>
      </c>
      <c r="F1556" s="202" t="s">
        <v>505</v>
      </c>
      <c r="G1556" s="262">
        <v>24</v>
      </c>
      <c r="H1556" s="361" t="s">
        <v>1390</v>
      </c>
      <c r="I1556" s="359" t="s">
        <v>1379</v>
      </c>
      <c r="J1556" s="358">
        <v>0.89</v>
      </c>
      <c r="K1556" s="359" t="s">
        <v>1391</v>
      </c>
      <c r="L1556" s="359" t="s">
        <v>1392</v>
      </c>
      <c r="M1556" s="368">
        <v>2011</v>
      </c>
      <c r="N1556" s="205"/>
      <c r="O1556" s="203" t="s">
        <v>2510</v>
      </c>
    </row>
    <row r="1557" spans="1:15" ht="27.75" hidden="1" customHeight="1" x14ac:dyDescent="0.25">
      <c r="A1557" s="203" t="s">
        <v>1773</v>
      </c>
      <c r="B1557" s="202" t="s">
        <v>2378</v>
      </c>
      <c r="C1557" s="203" t="s">
        <v>2485</v>
      </c>
      <c r="D1557" s="202" t="s">
        <v>2517</v>
      </c>
      <c r="E1557" s="202" t="s">
        <v>2518</v>
      </c>
      <c r="F1557" s="202" t="s">
        <v>505</v>
      </c>
      <c r="G1557" s="262">
        <v>4.4000000000000004</v>
      </c>
      <c r="H1557" s="361" t="s">
        <v>1390</v>
      </c>
      <c r="I1557" s="359" t="s">
        <v>1382</v>
      </c>
      <c r="J1557" s="358">
        <v>0.89</v>
      </c>
      <c r="K1557" s="359" t="s">
        <v>1391</v>
      </c>
      <c r="L1557" s="359" t="s">
        <v>1392</v>
      </c>
      <c r="M1557" s="368">
        <v>2011</v>
      </c>
      <c r="N1557" s="205"/>
      <c r="O1557" s="203" t="s">
        <v>2510</v>
      </c>
    </row>
    <row r="1558" spans="1:15" ht="27.75" hidden="1" customHeight="1" x14ac:dyDescent="0.25">
      <c r="A1558" s="203" t="s">
        <v>1773</v>
      </c>
      <c r="B1558" s="202" t="s">
        <v>2378</v>
      </c>
      <c r="C1558" s="203" t="s">
        <v>2485</v>
      </c>
      <c r="D1558" s="202" t="s">
        <v>2517</v>
      </c>
      <c r="E1558" s="202" t="s">
        <v>2518</v>
      </c>
      <c r="F1558" s="202" t="s">
        <v>505</v>
      </c>
      <c r="G1558" s="262">
        <v>1.2</v>
      </c>
      <c r="H1558" s="361" t="s">
        <v>1390</v>
      </c>
      <c r="I1558" s="359" t="s">
        <v>1383</v>
      </c>
      <c r="J1558" s="358">
        <v>0.89</v>
      </c>
      <c r="K1558" s="359" t="s">
        <v>1391</v>
      </c>
      <c r="L1558" s="359" t="s">
        <v>1392</v>
      </c>
      <c r="M1558" s="368">
        <v>2011</v>
      </c>
      <c r="N1558" s="205"/>
      <c r="O1558" s="203" t="s">
        <v>2510</v>
      </c>
    </row>
    <row r="1559" spans="1:15" ht="27.75" hidden="1" customHeight="1" x14ac:dyDescent="0.25">
      <c r="A1559" s="203" t="s">
        <v>1773</v>
      </c>
      <c r="B1559" s="202" t="s">
        <v>2378</v>
      </c>
      <c r="C1559" s="203" t="s">
        <v>2485</v>
      </c>
      <c r="D1559" s="202" t="s">
        <v>2517</v>
      </c>
      <c r="E1559" s="202" t="s">
        <v>2518</v>
      </c>
      <c r="F1559" s="202" t="s">
        <v>505</v>
      </c>
      <c r="G1559" s="262">
        <v>0.35</v>
      </c>
      <c r="H1559" s="361" t="s">
        <v>1390</v>
      </c>
      <c r="I1559" s="359" t="s">
        <v>1384</v>
      </c>
      <c r="J1559" s="358">
        <v>0.89</v>
      </c>
      <c r="K1559" s="359" t="s">
        <v>1391</v>
      </c>
      <c r="L1559" s="359" t="s">
        <v>1392</v>
      </c>
      <c r="M1559" s="368">
        <v>2011</v>
      </c>
      <c r="N1559" s="205"/>
      <c r="O1559" s="203" t="s">
        <v>2510</v>
      </c>
    </row>
    <row r="1560" spans="1:15" ht="27.75" hidden="1" customHeight="1" x14ac:dyDescent="0.25">
      <c r="A1560" s="203" t="s">
        <v>1773</v>
      </c>
      <c r="B1560" s="202" t="s">
        <v>2378</v>
      </c>
      <c r="C1560" s="203" t="s">
        <v>2485</v>
      </c>
      <c r="D1560" s="202" t="s">
        <v>2517</v>
      </c>
      <c r="E1560" s="202" t="s">
        <v>2518</v>
      </c>
      <c r="F1560" s="202" t="s">
        <v>505</v>
      </c>
      <c r="G1560" s="262">
        <v>8.7999999999999995E-2</v>
      </c>
      <c r="H1560" s="361" t="s">
        <v>1390</v>
      </c>
      <c r="I1560" s="359" t="s">
        <v>1385</v>
      </c>
      <c r="J1560" s="358">
        <v>0.89</v>
      </c>
      <c r="K1560" s="359" t="s">
        <v>1391</v>
      </c>
      <c r="L1560" s="359" t="s">
        <v>1392</v>
      </c>
      <c r="M1560" s="368">
        <v>2011</v>
      </c>
      <c r="N1560" s="205"/>
      <c r="O1560" s="203" t="s">
        <v>2510</v>
      </c>
    </row>
    <row r="1561" spans="1:15" ht="27.75" hidden="1" customHeight="1" x14ac:dyDescent="0.25">
      <c r="A1561" s="203" t="s">
        <v>1773</v>
      </c>
      <c r="B1561" s="202" t="s">
        <v>2378</v>
      </c>
      <c r="C1561" s="203" t="s">
        <v>2485</v>
      </c>
      <c r="D1561" s="202" t="s">
        <v>2519</v>
      </c>
      <c r="E1561" s="202" t="s">
        <v>2520</v>
      </c>
      <c r="F1561" s="202" t="s">
        <v>505</v>
      </c>
      <c r="G1561" s="262">
        <v>24</v>
      </c>
      <c r="H1561" s="361" t="s">
        <v>1390</v>
      </c>
      <c r="I1561" s="359" t="s">
        <v>1379</v>
      </c>
      <c r="J1561" s="358">
        <v>0.92</v>
      </c>
      <c r="K1561" s="359" t="s">
        <v>1391</v>
      </c>
      <c r="L1561" s="359" t="s">
        <v>1392</v>
      </c>
      <c r="M1561" s="368">
        <v>2011</v>
      </c>
      <c r="N1561" s="205"/>
      <c r="O1561" s="203" t="s">
        <v>2510</v>
      </c>
    </row>
    <row r="1562" spans="1:15" ht="27.75" hidden="1" customHeight="1" x14ac:dyDescent="0.25">
      <c r="A1562" s="203" t="s">
        <v>1773</v>
      </c>
      <c r="B1562" s="202" t="s">
        <v>2378</v>
      </c>
      <c r="C1562" s="203" t="s">
        <v>2485</v>
      </c>
      <c r="D1562" s="202" t="s">
        <v>2519</v>
      </c>
      <c r="E1562" s="202" t="s">
        <v>2520</v>
      </c>
      <c r="F1562" s="202" t="s">
        <v>505</v>
      </c>
      <c r="G1562" s="262">
        <v>4.5</v>
      </c>
      <c r="H1562" s="361" t="s">
        <v>1390</v>
      </c>
      <c r="I1562" s="359" t="s">
        <v>1382</v>
      </c>
      <c r="J1562" s="358">
        <v>0.92</v>
      </c>
      <c r="K1562" s="359" t="s">
        <v>1391</v>
      </c>
      <c r="L1562" s="359" t="s">
        <v>1392</v>
      </c>
      <c r="M1562" s="368">
        <v>2011</v>
      </c>
      <c r="N1562" s="205"/>
      <c r="O1562" s="203" t="s">
        <v>2510</v>
      </c>
    </row>
    <row r="1563" spans="1:15" ht="27.75" hidden="1" customHeight="1" x14ac:dyDescent="0.25">
      <c r="A1563" s="203" t="s">
        <v>1773</v>
      </c>
      <c r="B1563" s="202" t="s">
        <v>2378</v>
      </c>
      <c r="C1563" s="203" t="s">
        <v>2485</v>
      </c>
      <c r="D1563" s="202" t="s">
        <v>2519</v>
      </c>
      <c r="E1563" s="202" t="s">
        <v>2520</v>
      </c>
      <c r="F1563" s="202" t="s">
        <v>505</v>
      </c>
      <c r="G1563" s="262">
        <v>1.3</v>
      </c>
      <c r="H1563" s="361" t="s">
        <v>1390</v>
      </c>
      <c r="I1563" s="359" t="s">
        <v>1383</v>
      </c>
      <c r="J1563" s="358">
        <v>0.92</v>
      </c>
      <c r="K1563" s="359" t="s">
        <v>1391</v>
      </c>
      <c r="L1563" s="359" t="s">
        <v>1392</v>
      </c>
      <c r="M1563" s="368">
        <v>2011</v>
      </c>
      <c r="N1563" s="205"/>
      <c r="O1563" s="203" t="s">
        <v>2510</v>
      </c>
    </row>
    <row r="1564" spans="1:15" ht="27.75" hidden="1" customHeight="1" x14ac:dyDescent="0.25">
      <c r="A1564" s="203" t="s">
        <v>1773</v>
      </c>
      <c r="B1564" s="202" t="s">
        <v>2378</v>
      </c>
      <c r="C1564" s="203" t="s">
        <v>2485</v>
      </c>
      <c r="D1564" s="202" t="s">
        <v>2519</v>
      </c>
      <c r="E1564" s="202" t="s">
        <v>2520</v>
      </c>
      <c r="F1564" s="202" t="s">
        <v>505</v>
      </c>
      <c r="G1564" s="262">
        <v>0.38</v>
      </c>
      <c r="H1564" s="361" t="s">
        <v>1390</v>
      </c>
      <c r="I1564" s="359" t="s">
        <v>1384</v>
      </c>
      <c r="J1564" s="358">
        <v>0.92</v>
      </c>
      <c r="K1564" s="359" t="s">
        <v>1391</v>
      </c>
      <c r="L1564" s="359" t="s">
        <v>1392</v>
      </c>
      <c r="M1564" s="368">
        <v>2011</v>
      </c>
      <c r="N1564" s="205"/>
      <c r="O1564" s="203" t="s">
        <v>2510</v>
      </c>
    </row>
    <row r="1565" spans="1:15" ht="27.75" hidden="1" customHeight="1" x14ac:dyDescent="0.25">
      <c r="A1565" s="203" t="s">
        <v>1773</v>
      </c>
      <c r="B1565" s="202" t="s">
        <v>2378</v>
      </c>
      <c r="C1565" s="203" t="s">
        <v>2485</v>
      </c>
      <c r="D1565" s="202" t="s">
        <v>2519</v>
      </c>
      <c r="E1565" s="202" t="s">
        <v>2520</v>
      </c>
      <c r="F1565" s="202" t="s">
        <v>505</v>
      </c>
      <c r="G1565" s="262">
        <v>0.11</v>
      </c>
      <c r="H1565" s="361" t="s">
        <v>1390</v>
      </c>
      <c r="I1565" s="359" t="s">
        <v>1385</v>
      </c>
      <c r="J1565" s="358">
        <v>0.92</v>
      </c>
      <c r="K1565" s="359" t="s">
        <v>1391</v>
      </c>
      <c r="L1565" s="359" t="s">
        <v>1392</v>
      </c>
      <c r="M1565" s="368">
        <v>2011</v>
      </c>
      <c r="N1565" s="205"/>
      <c r="O1565" s="203" t="s">
        <v>2510</v>
      </c>
    </row>
    <row r="1566" spans="1:15" ht="27.75" hidden="1" customHeight="1" x14ac:dyDescent="0.25">
      <c r="A1566" s="203" t="s">
        <v>81</v>
      </c>
      <c r="B1566" s="202" t="s">
        <v>720</v>
      </c>
      <c r="C1566" s="203" t="s">
        <v>82</v>
      </c>
      <c r="D1566" s="202" t="s">
        <v>721</v>
      </c>
      <c r="E1566" s="202" t="s">
        <v>83</v>
      </c>
      <c r="F1566" s="202" t="s">
        <v>505</v>
      </c>
      <c r="G1566" s="253">
        <v>0.42699999999999999</v>
      </c>
      <c r="H1566" s="361" t="s">
        <v>488</v>
      </c>
      <c r="I1566" s="359" t="s">
        <v>1379</v>
      </c>
      <c r="J1566" s="359" t="s">
        <v>1380</v>
      </c>
      <c r="K1566" s="359" t="s">
        <v>22</v>
      </c>
      <c r="L1566" s="359" t="s">
        <v>1392</v>
      </c>
      <c r="M1566" s="368">
        <v>2005</v>
      </c>
      <c r="N1566" s="205">
        <v>40361</v>
      </c>
      <c r="O1566" s="203"/>
    </row>
    <row r="1567" spans="1:15" ht="27.75" hidden="1" customHeight="1" x14ac:dyDescent="0.25">
      <c r="A1567" s="203" t="s">
        <v>81</v>
      </c>
      <c r="B1567" s="202" t="s">
        <v>720</v>
      </c>
      <c r="C1567" s="203" t="s">
        <v>82</v>
      </c>
      <c r="D1567" s="202" t="s">
        <v>721</v>
      </c>
      <c r="E1567" s="202" t="s">
        <v>83</v>
      </c>
      <c r="F1567" s="202" t="s">
        <v>505</v>
      </c>
      <c r="G1567" s="253">
        <v>6.6000000000000003E-2</v>
      </c>
      <c r="H1567" s="361" t="s">
        <v>488</v>
      </c>
      <c r="I1567" s="359" t="s">
        <v>1382</v>
      </c>
      <c r="J1567" s="359" t="s">
        <v>1380</v>
      </c>
      <c r="K1567" s="359" t="s">
        <v>22</v>
      </c>
      <c r="L1567" s="359" t="s">
        <v>1392</v>
      </c>
      <c r="M1567" s="368">
        <v>2005</v>
      </c>
      <c r="N1567" s="205">
        <v>40361</v>
      </c>
      <c r="O1567" s="203"/>
    </row>
    <row r="1568" spans="1:15" ht="27.75" hidden="1" customHeight="1" x14ac:dyDescent="0.25">
      <c r="A1568" s="203" t="s">
        <v>81</v>
      </c>
      <c r="B1568" s="202" t="s">
        <v>720</v>
      </c>
      <c r="C1568" s="203" t="s">
        <v>82</v>
      </c>
      <c r="D1568" s="202" t="s">
        <v>721</v>
      </c>
      <c r="E1568" s="202" t="s">
        <v>83</v>
      </c>
      <c r="F1568" s="202" t="s">
        <v>505</v>
      </c>
      <c r="G1568" s="253">
        <v>3.1E-2</v>
      </c>
      <c r="H1568" s="361" t="s">
        <v>488</v>
      </c>
      <c r="I1568" s="359" t="s">
        <v>1383</v>
      </c>
      <c r="J1568" s="359" t="s">
        <v>1380</v>
      </c>
      <c r="K1568" s="359" t="s">
        <v>22</v>
      </c>
      <c r="L1568" s="359" t="s">
        <v>1392</v>
      </c>
      <c r="M1568" s="368">
        <v>2005</v>
      </c>
      <c r="N1568" s="205">
        <v>40361</v>
      </c>
      <c r="O1568" s="203"/>
    </row>
    <row r="1569" spans="1:15" ht="27.75" hidden="1" customHeight="1" x14ac:dyDescent="0.25">
      <c r="A1569" s="203" t="s">
        <v>81</v>
      </c>
      <c r="B1569" s="202" t="s">
        <v>720</v>
      </c>
      <c r="C1569" s="203" t="s">
        <v>82</v>
      </c>
      <c r="D1569" s="202" t="s">
        <v>721</v>
      </c>
      <c r="E1569" s="202" t="s">
        <v>83</v>
      </c>
      <c r="F1569" s="202" t="s">
        <v>505</v>
      </c>
      <c r="G1569" s="253">
        <v>1.0999999999999999E-2</v>
      </c>
      <c r="H1569" s="361" t="s">
        <v>488</v>
      </c>
      <c r="I1569" s="359" t="s">
        <v>1384</v>
      </c>
      <c r="J1569" s="359" t="s">
        <v>1380</v>
      </c>
      <c r="K1569" s="359" t="s">
        <v>22</v>
      </c>
      <c r="L1569" s="359" t="s">
        <v>1392</v>
      </c>
      <c r="M1569" s="368">
        <v>2005</v>
      </c>
      <c r="N1569" s="205">
        <v>40361</v>
      </c>
      <c r="O1569" s="203"/>
    </row>
    <row r="1570" spans="1:15" ht="27.75" hidden="1" customHeight="1" x14ac:dyDescent="0.25">
      <c r="A1570" s="203" t="s">
        <v>81</v>
      </c>
      <c r="B1570" s="202" t="s">
        <v>720</v>
      </c>
      <c r="C1570" s="203" t="s">
        <v>82</v>
      </c>
      <c r="D1570" s="202" t="s">
        <v>721</v>
      </c>
      <c r="E1570" s="202" t="s">
        <v>83</v>
      </c>
      <c r="F1570" s="202" t="s">
        <v>505</v>
      </c>
      <c r="G1570" s="253">
        <v>4.0000000000000001E-3</v>
      </c>
      <c r="H1570" s="361" t="s">
        <v>488</v>
      </c>
      <c r="I1570" s="359" t="s">
        <v>1385</v>
      </c>
      <c r="J1570" s="359" t="s">
        <v>1380</v>
      </c>
      <c r="K1570" s="359" t="s">
        <v>22</v>
      </c>
      <c r="L1570" s="359" t="s">
        <v>1392</v>
      </c>
      <c r="M1570" s="368">
        <v>2005</v>
      </c>
      <c r="N1570" s="205">
        <v>40361</v>
      </c>
      <c r="O1570" s="203"/>
    </row>
    <row r="1571" spans="1:15" ht="27.75" hidden="1" customHeight="1" x14ac:dyDescent="0.25">
      <c r="A1571" s="203" t="s">
        <v>81</v>
      </c>
      <c r="B1571" s="202" t="s">
        <v>720</v>
      </c>
      <c r="C1571" s="203" t="s">
        <v>1779</v>
      </c>
      <c r="D1571" s="202" t="s">
        <v>1780</v>
      </c>
      <c r="E1571" s="202" t="s">
        <v>1781</v>
      </c>
      <c r="F1571" s="202" t="s">
        <v>505</v>
      </c>
      <c r="G1571" s="253">
        <v>4</v>
      </c>
      <c r="H1571" s="361" t="s">
        <v>1414</v>
      </c>
      <c r="I1571" s="359" t="s">
        <v>1379</v>
      </c>
      <c r="J1571" s="358">
        <v>0.96</v>
      </c>
      <c r="K1571" s="359" t="s">
        <v>22</v>
      </c>
      <c r="L1571" s="359" t="s">
        <v>1392</v>
      </c>
      <c r="M1571" s="368">
        <v>2016</v>
      </c>
      <c r="N1571" s="205">
        <v>43518</v>
      </c>
      <c r="O1571" s="203"/>
    </row>
    <row r="1572" spans="1:15" ht="27.75" hidden="1" customHeight="1" x14ac:dyDescent="0.25">
      <c r="A1572" s="203" t="s">
        <v>81</v>
      </c>
      <c r="B1572" s="202" t="s">
        <v>720</v>
      </c>
      <c r="C1572" s="203" t="s">
        <v>1779</v>
      </c>
      <c r="D1572" s="202" t="s">
        <v>1780</v>
      </c>
      <c r="E1572" s="202" t="s">
        <v>1781</v>
      </c>
      <c r="F1572" s="202" t="s">
        <v>505</v>
      </c>
      <c r="G1572" s="253">
        <v>1</v>
      </c>
      <c r="H1572" s="361" t="s">
        <v>1414</v>
      </c>
      <c r="I1572" s="359" t="s">
        <v>1382</v>
      </c>
      <c r="J1572" s="358">
        <v>0.15</v>
      </c>
      <c r="K1572" s="359" t="s">
        <v>22</v>
      </c>
      <c r="L1572" s="359" t="s">
        <v>1392</v>
      </c>
      <c r="M1572" s="368">
        <v>2016</v>
      </c>
      <c r="N1572" s="205">
        <v>43518</v>
      </c>
      <c r="O1572" s="203"/>
    </row>
    <row r="1573" spans="1:15" ht="27.75" hidden="1" customHeight="1" x14ac:dyDescent="0.25">
      <c r="A1573" s="203" t="s">
        <v>81</v>
      </c>
      <c r="B1573" s="202" t="s">
        <v>720</v>
      </c>
      <c r="C1573" s="203" t="s">
        <v>1779</v>
      </c>
      <c r="D1573" s="202" t="s">
        <v>1780</v>
      </c>
      <c r="E1573" s="202" t="s">
        <v>1781</v>
      </c>
      <c r="F1573" s="202" t="s">
        <v>505</v>
      </c>
      <c r="G1573" s="253">
        <v>0.5</v>
      </c>
      <c r="H1573" s="361" t="s">
        <v>1414</v>
      </c>
      <c r="I1573" s="359" t="s">
        <v>1383</v>
      </c>
      <c r="J1573" s="358">
        <v>0</v>
      </c>
      <c r="K1573" s="359" t="s">
        <v>22</v>
      </c>
      <c r="L1573" s="359" t="s">
        <v>1392</v>
      </c>
      <c r="M1573" s="368">
        <v>2016</v>
      </c>
      <c r="N1573" s="205">
        <v>43518</v>
      </c>
      <c r="O1573" s="203"/>
    </row>
    <row r="1574" spans="1:15" ht="27.75" hidden="1" customHeight="1" x14ac:dyDescent="0.25">
      <c r="A1574" s="203" t="s">
        <v>81</v>
      </c>
      <c r="B1574" s="202" t="s">
        <v>720</v>
      </c>
      <c r="C1574" s="203" t="s">
        <v>1779</v>
      </c>
      <c r="D1574" s="202" t="s">
        <v>1780</v>
      </c>
      <c r="E1574" s="202" t="s">
        <v>1781</v>
      </c>
      <c r="F1574" s="202" t="s">
        <v>505</v>
      </c>
      <c r="G1574" s="253">
        <v>0.2</v>
      </c>
      <c r="H1574" s="361" t="s">
        <v>1414</v>
      </c>
      <c r="I1574" s="359" t="s">
        <v>1384</v>
      </c>
      <c r="J1574" s="358">
        <v>0</v>
      </c>
      <c r="K1574" s="359" t="s">
        <v>22</v>
      </c>
      <c r="L1574" s="359" t="s">
        <v>1392</v>
      </c>
      <c r="M1574" s="368">
        <v>2016</v>
      </c>
      <c r="N1574" s="205">
        <v>43518</v>
      </c>
      <c r="O1574" s="203"/>
    </row>
    <row r="1575" spans="1:15" ht="27.75" hidden="1" customHeight="1" x14ac:dyDescent="0.25">
      <c r="A1575" s="203" t="s">
        <v>81</v>
      </c>
      <c r="B1575" s="202" t="s">
        <v>720</v>
      </c>
      <c r="C1575" s="203" t="s">
        <v>1779</v>
      </c>
      <c r="D1575" s="202" t="s">
        <v>1780</v>
      </c>
      <c r="E1575" s="202" t="s">
        <v>1781</v>
      </c>
      <c r="F1575" s="202" t="s">
        <v>505</v>
      </c>
      <c r="G1575" s="253">
        <v>0.1</v>
      </c>
      <c r="H1575" s="361" t="s">
        <v>1414</v>
      </c>
      <c r="I1575" s="359" t="s">
        <v>1385</v>
      </c>
      <c r="J1575" s="358">
        <v>0</v>
      </c>
      <c r="K1575" s="359" t="s">
        <v>22</v>
      </c>
      <c r="L1575" s="359" t="s">
        <v>1392</v>
      </c>
      <c r="M1575" s="368">
        <v>2016</v>
      </c>
      <c r="N1575" s="205">
        <v>43518</v>
      </c>
      <c r="O1575" s="203"/>
    </row>
    <row r="1576" spans="1:15" ht="27.75" hidden="1" customHeight="1" x14ac:dyDescent="0.25">
      <c r="A1576" s="203" t="s">
        <v>81</v>
      </c>
      <c r="B1576" s="202" t="s">
        <v>720</v>
      </c>
      <c r="C1576" s="203" t="s">
        <v>1779</v>
      </c>
      <c r="D1576" s="202" t="s">
        <v>1782</v>
      </c>
      <c r="E1576" s="202" t="s">
        <v>1783</v>
      </c>
      <c r="F1576" s="202" t="s">
        <v>505</v>
      </c>
      <c r="G1576" s="253">
        <v>0.3</v>
      </c>
      <c r="H1576" s="361" t="s">
        <v>1414</v>
      </c>
      <c r="I1576" s="359" t="s">
        <v>1379</v>
      </c>
      <c r="J1576" s="274">
        <v>0.84</v>
      </c>
      <c r="K1576" s="359" t="s">
        <v>22</v>
      </c>
      <c r="L1576" s="359" t="s">
        <v>1392</v>
      </c>
      <c r="M1576" s="368">
        <v>2016</v>
      </c>
      <c r="N1576" s="205">
        <v>43518</v>
      </c>
      <c r="O1576" s="203" t="s">
        <v>1537</v>
      </c>
    </row>
    <row r="1577" spans="1:15" ht="27.75" hidden="1" customHeight="1" x14ac:dyDescent="0.25">
      <c r="A1577" s="203" t="s">
        <v>81</v>
      </c>
      <c r="B1577" s="202" t="s">
        <v>720</v>
      </c>
      <c r="C1577" s="203" t="s">
        <v>1779</v>
      </c>
      <c r="D1577" s="202" t="s">
        <v>1782</v>
      </c>
      <c r="E1577" s="202" t="s">
        <v>1783</v>
      </c>
      <c r="F1577" s="202" t="s">
        <v>505</v>
      </c>
      <c r="G1577" s="253">
        <v>0.08</v>
      </c>
      <c r="H1577" s="361" t="s">
        <v>1414</v>
      </c>
      <c r="I1577" s="359" t="s">
        <v>1382</v>
      </c>
      <c r="J1577" s="274">
        <v>0.84</v>
      </c>
      <c r="K1577" s="359" t="s">
        <v>22</v>
      </c>
      <c r="L1577" s="359" t="s">
        <v>1392</v>
      </c>
      <c r="M1577" s="368">
        <v>2016</v>
      </c>
      <c r="N1577" s="205">
        <v>43518</v>
      </c>
      <c r="O1577" s="203" t="s">
        <v>1537</v>
      </c>
    </row>
    <row r="1578" spans="1:15" ht="27.75" hidden="1" customHeight="1" x14ac:dyDescent="0.25">
      <c r="A1578" s="203" t="s">
        <v>81</v>
      </c>
      <c r="B1578" s="202" t="s">
        <v>720</v>
      </c>
      <c r="C1578" s="203" t="s">
        <v>1779</v>
      </c>
      <c r="D1578" s="202" t="s">
        <v>1782</v>
      </c>
      <c r="E1578" s="202" t="s">
        <v>1783</v>
      </c>
      <c r="F1578" s="202" t="s">
        <v>505</v>
      </c>
      <c r="G1578" s="253">
        <v>0.03</v>
      </c>
      <c r="H1578" s="361" t="s">
        <v>1414</v>
      </c>
      <c r="I1578" s="359" t="s">
        <v>1383</v>
      </c>
      <c r="J1578" s="274">
        <v>0.84</v>
      </c>
      <c r="K1578" s="359" t="s">
        <v>22</v>
      </c>
      <c r="L1578" s="359" t="s">
        <v>1392</v>
      </c>
      <c r="M1578" s="368">
        <v>2016</v>
      </c>
      <c r="N1578" s="205">
        <v>43518</v>
      </c>
      <c r="O1578" s="203" t="s">
        <v>1537</v>
      </c>
    </row>
    <row r="1579" spans="1:15" ht="27.75" hidden="1" customHeight="1" x14ac:dyDescent="0.25">
      <c r="A1579" s="203" t="s">
        <v>81</v>
      </c>
      <c r="B1579" s="202" t="s">
        <v>720</v>
      </c>
      <c r="C1579" s="203" t="s">
        <v>1779</v>
      </c>
      <c r="D1579" s="202" t="s">
        <v>1782</v>
      </c>
      <c r="E1579" s="202" t="s">
        <v>1783</v>
      </c>
      <c r="F1579" s="202" t="s">
        <v>505</v>
      </c>
      <c r="G1579" s="253">
        <v>4.0000000000000001E-3</v>
      </c>
      <c r="H1579" s="361" t="s">
        <v>1414</v>
      </c>
      <c r="I1579" s="359" t="s">
        <v>1384</v>
      </c>
      <c r="J1579" s="274">
        <v>0.84</v>
      </c>
      <c r="K1579" s="359" t="s">
        <v>22</v>
      </c>
      <c r="L1579" s="359" t="s">
        <v>1392</v>
      </c>
      <c r="M1579" s="368">
        <v>2016</v>
      </c>
      <c r="N1579" s="205">
        <v>43518</v>
      </c>
      <c r="O1579" s="203" t="s">
        <v>1537</v>
      </c>
    </row>
    <row r="1580" spans="1:15" ht="27.75" hidden="1" customHeight="1" x14ac:dyDescent="0.25">
      <c r="A1580" s="203" t="s">
        <v>81</v>
      </c>
      <c r="B1580" s="202" t="s">
        <v>720</v>
      </c>
      <c r="C1580" s="203" t="s">
        <v>1779</v>
      </c>
      <c r="D1580" s="202" t="s">
        <v>1782</v>
      </c>
      <c r="E1580" s="202" t="s">
        <v>1783</v>
      </c>
      <c r="F1580" s="202" t="s">
        <v>505</v>
      </c>
      <c r="G1580" s="253" t="s">
        <v>515</v>
      </c>
      <c r="H1580" s="361" t="s">
        <v>1414</v>
      </c>
      <c r="I1580" s="359" t="s">
        <v>1385</v>
      </c>
      <c r="J1580" s="274">
        <v>0.84</v>
      </c>
      <c r="K1580" s="359" t="s">
        <v>22</v>
      </c>
      <c r="L1580" s="359" t="s">
        <v>1392</v>
      </c>
      <c r="M1580" s="368">
        <v>2016</v>
      </c>
      <c r="N1580" s="205">
        <v>43518</v>
      </c>
      <c r="O1580" s="203" t="s">
        <v>1537</v>
      </c>
    </row>
    <row r="1581" spans="1:15" ht="27.75" hidden="1" customHeight="1" x14ac:dyDescent="0.25">
      <c r="A1581" s="203" t="s">
        <v>1784</v>
      </c>
      <c r="B1581" s="202" t="s">
        <v>517</v>
      </c>
      <c r="C1581" s="203" t="s">
        <v>1736</v>
      </c>
      <c r="D1581" s="202" t="s">
        <v>1737</v>
      </c>
      <c r="E1581" s="202" t="s">
        <v>1738</v>
      </c>
      <c r="F1581" s="202" t="s">
        <v>505</v>
      </c>
      <c r="G1581" s="253">
        <v>95.9</v>
      </c>
      <c r="H1581" s="361" t="s">
        <v>1433</v>
      </c>
      <c r="I1581" s="359" t="s">
        <v>1407</v>
      </c>
      <c r="J1581" s="358">
        <v>0.2707</v>
      </c>
      <c r="K1581" s="359" t="s">
        <v>1113</v>
      </c>
      <c r="L1581" s="359" t="s">
        <v>1408</v>
      </c>
      <c r="M1581" s="368">
        <v>2008</v>
      </c>
      <c r="N1581" s="205">
        <v>42359</v>
      </c>
      <c r="O1581" s="203"/>
    </row>
    <row r="1582" spans="1:15" ht="27.75" hidden="1" customHeight="1" x14ac:dyDescent="0.25">
      <c r="A1582" s="203" t="s">
        <v>1784</v>
      </c>
      <c r="B1582" s="202" t="s">
        <v>517</v>
      </c>
      <c r="C1582" s="203" t="s">
        <v>1736</v>
      </c>
      <c r="D1582" s="202" t="s">
        <v>1737</v>
      </c>
      <c r="E1582" s="202" t="s">
        <v>1738</v>
      </c>
      <c r="F1582" s="202" t="s">
        <v>505</v>
      </c>
      <c r="G1582" s="253">
        <v>0.26300000000000001</v>
      </c>
      <c r="H1582" s="361" t="s">
        <v>1414</v>
      </c>
      <c r="I1582" s="359" t="s">
        <v>1407</v>
      </c>
      <c r="J1582" s="358">
        <v>0.26939999999999997</v>
      </c>
      <c r="K1582" s="359" t="s">
        <v>1113</v>
      </c>
      <c r="L1582" s="359" t="s">
        <v>1392</v>
      </c>
      <c r="M1582" s="368">
        <v>2008</v>
      </c>
      <c r="N1582" s="205">
        <v>42359</v>
      </c>
      <c r="O1582" s="203"/>
    </row>
    <row r="1583" spans="1:15" ht="27.75" hidden="1" customHeight="1" x14ac:dyDescent="0.25">
      <c r="A1583" s="203" t="s">
        <v>1784</v>
      </c>
      <c r="B1583" s="202" t="s">
        <v>517</v>
      </c>
      <c r="C1583" s="203" t="s">
        <v>1736</v>
      </c>
      <c r="D1583" s="202" t="s">
        <v>1739</v>
      </c>
      <c r="E1583" s="202" t="s">
        <v>1480</v>
      </c>
      <c r="F1583" s="202" t="s">
        <v>505</v>
      </c>
      <c r="G1583" s="253">
        <v>6.8</v>
      </c>
      <c r="H1583" s="361" t="s">
        <v>1433</v>
      </c>
      <c r="I1583" s="359" t="s">
        <v>1407</v>
      </c>
      <c r="J1583" s="358">
        <v>0.12820000000000001</v>
      </c>
      <c r="K1583" s="359" t="s">
        <v>1113</v>
      </c>
      <c r="L1583" s="359" t="s">
        <v>1408</v>
      </c>
      <c r="M1583" s="368">
        <v>2008</v>
      </c>
      <c r="N1583" s="205">
        <v>42359</v>
      </c>
      <c r="O1583" s="203"/>
    </row>
    <row r="1584" spans="1:15" ht="27.75" hidden="1" customHeight="1" x14ac:dyDescent="0.25">
      <c r="A1584" s="203" t="s">
        <v>1784</v>
      </c>
      <c r="B1584" s="202" t="s">
        <v>517</v>
      </c>
      <c r="C1584" s="203" t="s">
        <v>1736</v>
      </c>
      <c r="D1584" s="202" t="s">
        <v>1739</v>
      </c>
      <c r="E1584" s="202" t="s">
        <v>1480</v>
      </c>
      <c r="F1584" s="202" t="s">
        <v>505</v>
      </c>
      <c r="G1584" s="253">
        <v>1.8599999999999998E-2</v>
      </c>
      <c r="H1584" s="361" t="s">
        <v>1414</v>
      </c>
      <c r="I1584" s="359" t="s">
        <v>1407</v>
      </c>
      <c r="J1584" s="358">
        <v>0.1308</v>
      </c>
      <c r="K1584" s="359" t="s">
        <v>1113</v>
      </c>
      <c r="L1584" s="359" t="s">
        <v>1392</v>
      </c>
      <c r="M1584" s="368">
        <v>2008</v>
      </c>
      <c r="N1584" s="205">
        <v>42359</v>
      </c>
      <c r="O1584" s="203"/>
    </row>
    <row r="1585" spans="1:15" ht="27.75" hidden="1" customHeight="1" x14ac:dyDescent="0.25">
      <c r="A1585" s="203" t="s">
        <v>1784</v>
      </c>
      <c r="B1585" s="202" t="s">
        <v>517</v>
      </c>
      <c r="C1585" s="203" t="s">
        <v>1736</v>
      </c>
      <c r="D1585" s="202" t="s">
        <v>1740</v>
      </c>
      <c r="E1585" s="202" t="s">
        <v>1741</v>
      </c>
      <c r="F1585" s="202" t="s">
        <v>505</v>
      </c>
      <c r="G1585" s="253">
        <v>30.3</v>
      </c>
      <c r="H1585" s="361" t="s">
        <v>1433</v>
      </c>
      <c r="I1585" s="359" t="s">
        <v>1407</v>
      </c>
      <c r="J1585" s="358">
        <v>0.27510000000000001</v>
      </c>
      <c r="K1585" s="359" t="s">
        <v>1113</v>
      </c>
      <c r="L1585" s="359" t="s">
        <v>1408</v>
      </c>
      <c r="M1585" s="368">
        <v>2008</v>
      </c>
      <c r="N1585" s="205">
        <v>42359</v>
      </c>
      <c r="O1585" s="203"/>
    </row>
    <row r="1586" spans="1:15" ht="27.75" hidden="1" customHeight="1" x14ac:dyDescent="0.25">
      <c r="A1586" s="203" t="s">
        <v>1784</v>
      </c>
      <c r="B1586" s="202" t="s">
        <v>517</v>
      </c>
      <c r="C1586" s="203" t="s">
        <v>1736</v>
      </c>
      <c r="D1586" s="202" t="s">
        <v>1740</v>
      </c>
      <c r="E1586" s="202" t="s">
        <v>1741</v>
      </c>
      <c r="F1586" s="202" t="s">
        <v>505</v>
      </c>
      <c r="G1586" s="253">
        <v>8.3000000000000004E-2</v>
      </c>
      <c r="H1586" s="361" t="s">
        <v>1414</v>
      </c>
      <c r="I1586" s="359" t="s">
        <v>1407</v>
      </c>
      <c r="J1586" s="358">
        <v>0.27510000000000001</v>
      </c>
      <c r="K1586" s="359" t="s">
        <v>1113</v>
      </c>
      <c r="L1586" s="359" t="s">
        <v>1392</v>
      </c>
      <c r="M1586" s="368">
        <v>2008</v>
      </c>
      <c r="N1586" s="205">
        <v>42359</v>
      </c>
      <c r="O1586" s="203"/>
    </row>
    <row r="1587" spans="1:15" ht="27.75" hidden="1" customHeight="1" x14ac:dyDescent="0.25">
      <c r="A1587" s="203" t="s">
        <v>1784</v>
      </c>
      <c r="B1587" s="202" t="s">
        <v>517</v>
      </c>
      <c r="C1587" s="203" t="s">
        <v>1736</v>
      </c>
      <c r="D1587" s="202" t="s">
        <v>1785</v>
      </c>
      <c r="E1587" s="202" t="s">
        <v>1480</v>
      </c>
      <c r="F1587" s="202" t="s">
        <v>505</v>
      </c>
      <c r="G1587" s="253">
        <v>7.3</v>
      </c>
      <c r="H1587" s="361" t="s">
        <v>1433</v>
      </c>
      <c r="I1587" s="359" t="s">
        <v>1407</v>
      </c>
      <c r="J1587" s="358">
        <v>0.42059999999999997</v>
      </c>
      <c r="K1587" s="359" t="s">
        <v>1113</v>
      </c>
      <c r="L1587" s="359" t="s">
        <v>1408</v>
      </c>
      <c r="M1587" s="368">
        <v>2008</v>
      </c>
      <c r="N1587" s="205">
        <v>42359</v>
      </c>
      <c r="O1587" s="203"/>
    </row>
    <row r="1588" spans="1:15" ht="27.75" hidden="1" customHeight="1" x14ac:dyDescent="0.25">
      <c r="A1588" s="203" t="s">
        <v>1784</v>
      </c>
      <c r="B1588" s="202" t="s">
        <v>517</v>
      </c>
      <c r="C1588" s="203" t="s">
        <v>1736</v>
      </c>
      <c r="D1588" s="202" t="s">
        <v>1785</v>
      </c>
      <c r="E1588" s="202" t="s">
        <v>1480</v>
      </c>
      <c r="F1588" s="202" t="s">
        <v>505</v>
      </c>
      <c r="G1588" s="253">
        <v>0.02</v>
      </c>
      <c r="H1588" s="361" t="s">
        <v>1414</v>
      </c>
      <c r="I1588" s="359" t="s">
        <v>1407</v>
      </c>
      <c r="J1588" s="358">
        <v>0.42030000000000001</v>
      </c>
      <c r="K1588" s="359" t="s">
        <v>1113</v>
      </c>
      <c r="L1588" s="359" t="s">
        <v>1392</v>
      </c>
      <c r="M1588" s="368">
        <v>2008</v>
      </c>
      <c r="N1588" s="205">
        <v>42359</v>
      </c>
      <c r="O1588" s="203"/>
    </row>
    <row r="1589" spans="1:15" ht="27.75" hidden="1" customHeight="1" x14ac:dyDescent="0.25">
      <c r="A1589" s="203" t="s">
        <v>1784</v>
      </c>
      <c r="B1589" s="202" t="s">
        <v>517</v>
      </c>
      <c r="C1589" s="203" t="s">
        <v>1742</v>
      </c>
      <c r="D1589" s="202" t="s">
        <v>738</v>
      </c>
      <c r="E1589" s="202" t="s">
        <v>1743</v>
      </c>
      <c r="F1589" s="202" t="s">
        <v>505</v>
      </c>
      <c r="G1589" s="253">
        <v>264</v>
      </c>
      <c r="H1589" s="361" t="s">
        <v>1433</v>
      </c>
      <c r="I1589" s="359" t="s">
        <v>1407</v>
      </c>
      <c r="J1589" s="358" t="s">
        <v>1786</v>
      </c>
      <c r="K1589" s="359" t="s">
        <v>1113</v>
      </c>
      <c r="L1589" s="359" t="s">
        <v>1408</v>
      </c>
      <c r="M1589" s="368">
        <v>2006</v>
      </c>
      <c r="N1589" s="205">
        <v>40430</v>
      </c>
      <c r="O1589" s="361" t="s">
        <v>1597</v>
      </c>
    </row>
    <row r="1590" spans="1:15" ht="27.75" hidden="1" customHeight="1" x14ac:dyDescent="0.25">
      <c r="A1590" s="203" t="s">
        <v>1784</v>
      </c>
      <c r="B1590" s="202" t="s">
        <v>517</v>
      </c>
      <c r="C1590" s="203" t="s">
        <v>1742</v>
      </c>
      <c r="D1590" s="202" t="s">
        <v>738</v>
      </c>
      <c r="E1590" s="202" t="s">
        <v>1743</v>
      </c>
      <c r="F1590" s="202" t="s">
        <v>505</v>
      </c>
      <c r="G1590" s="253">
        <v>0.72</v>
      </c>
      <c r="H1590" s="361" t="s">
        <v>1414</v>
      </c>
      <c r="I1590" s="359" t="s">
        <v>1407</v>
      </c>
      <c r="J1590" s="358" t="s">
        <v>1786</v>
      </c>
      <c r="K1590" s="359" t="s">
        <v>1113</v>
      </c>
      <c r="L1590" s="359" t="s">
        <v>1392</v>
      </c>
      <c r="M1590" s="368">
        <v>2006</v>
      </c>
      <c r="N1590" s="205">
        <v>40430</v>
      </c>
      <c r="O1590" s="361" t="s">
        <v>1597</v>
      </c>
    </row>
    <row r="1591" spans="1:15" ht="27.75" hidden="1" customHeight="1" x14ac:dyDescent="0.25">
      <c r="A1591" s="203" t="s">
        <v>1784</v>
      </c>
      <c r="B1591" s="202" t="s">
        <v>517</v>
      </c>
      <c r="C1591" s="203" t="s">
        <v>1376</v>
      </c>
      <c r="D1591" s="203" t="s">
        <v>1475</v>
      </c>
      <c r="E1591" s="202" t="s">
        <v>1474</v>
      </c>
      <c r="F1591" s="202" t="s">
        <v>475</v>
      </c>
      <c r="G1591" s="253">
        <v>8.6199999999999992</v>
      </c>
      <c r="H1591" s="361" t="s">
        <v>1378</v>
      </c>
      <c r="I1591" s="359" t="s">
        <v>1379</v>
      </c>
      <c r="J1591" s="359" t="s">
        <v>1380</v>
      </c>
      <c r="K1591" s="359" t="s">
        <v>9</v>
      </c>
      <c r="L1591" s="359" t="s">
        <v>1381</v>
      </c>
      <c r="M1591" s="368">
        <v>1988</v>
      </c>
      <c r="N1591" s="205">
        <v>38812</v>
      </c>
      <c r="O1591" s="203"/>
    </row>
    <row r="1592" spans="1:15" ht="27.75" hidden="1" customHeight="1" x14ac:dyDescent="0.25">
      <c r="A1592" s="203" t="s">
        <v>1784</v>
      </c>
      <c r="B1592" s="202" t="s">
        <v>517</v>
      </c>
      <c r="C1592" s="203" t="s">
        <v>1376</v>
      </c>
      <c r="D1592" s="203" t="s">
        <v>1475</v>
      </c>
      <c r="E1592" s="202" t="s">
        <v>1474</v>
      </c>
      <c r="F1592" s="202" t="s">
        <v>475</v>
      </c>
      <c r="G1592" s="253">
        <v>3.09</v>
      </c>
      <c r="H1592" s="361" t="s">
        <v>1378</v>
      </c>
      <c r="I1592" s="359" t="s">
        <v>1382</v>
      </c>
      <c r="J1592" s="359" t="s">
        <v>1380</v>
      </c>
      <c r="K1592" s="359" t="s">
        <v>9</v>
      </c>
      <c r="L1592" s="359" t="s">
        <v>1381</v>
      </c>
      <c r="M1592" s="368">
        <v>1988</v>
      </c>
      <c r="N1592" s="205">
        <v>38812</v>
      </c>
      <c r="O1592" s="203"/>
    </row>
    <row r="1593" spans="1:15" ht="27.75" hidden="1" customHeight="1" x14ac:dyDescent="0.25">
      <c r="A1593" s="203" t="s">
        <v>1784</v>
      </c>
      <c r="B1593" s="202" t="s">
        <v>517</v>
      </c>
      <c r="C1593" s="203" t="s">
        <v>1376</v>
      </c>
      <c r="D1593" s="203" t="s">
        <v>1475</v>
      </c>
      <c r="E1593" s="202" t="s">
        <v>1474</v>
      </c>
      <c r="F1593" s="202" t="s">
        <v>475</v>
      </c>
      <c r="G1593" s="253">
        <v>1.57</v>
      </c>
      <c r="H1593" s="361" t="s">
        <v>1378</v>
      </c>
      <c r="I1593" s="359" t="s">
        <v>1383</v>
      </c>
      <c r="J1593" s="359" t="s">
        <v>1380</v>
      </c>
      <c r="K1593" s="359" t="s">
        <v>9</v>
      </c>
      <c r="L1593" s="359" t="s">
        <v>1381</v>
      </c>
      <c r="M1593" s="368">
        <v>1988</v>
      </c>
      <c r="N1593" s="205">
        <v>38812</v>
      </c>
      <c r="O1593" s="203"/>
    </row>
    <row r="1594" spans="1:15" ht="27.75" hidden="1" customHeight="1" x14ac:dyDescent="0.25">
      <c r="A1594" s="203" t="s">
        <v>1784</v>
      </c>
      <c r="B1594" s="202" t="s">
        <v>517</v>
      </c>
      <c r="C1594" s="203" t="s">
        <v>1376</v>
      </c>
      <c r="D1594" s="203" t="s">
        <v>1475</v>
      </c>
      <c r="E1594" s="202" t="s">
        <v>1474</v>
      </c>
      <c r="F1594" s="202" t="s">
        <v>475</v>
      </c>
      <c r="G1594" s="253">
        <v>0.3</v>
      </c>
      <c r="H1594" s="361" t="s">
        <v>1378</v>
      </c>
      <c r="I1594" s="359" t="s">
        <v>1384</v>
      </c>
      <c r="J1594" s="359" t="s">
        <v>1380</v>
      </c>
      <c r="K1594" s="359" t="s">
        <v>9</v>
      </c>
      <c r="L1594" s="359" t="s">
        <v>1381</v>
      </c>
      <c r="M1594" s="368">
        <v>1988</v>
      </c>
      <c r="N1594" s="205">
        <v>38812</v>
      </c>
      <c r="O1594" s="203"/>
    </row>
    <row r="1595" spans="1:15" ht="27.75" hidden="1" customHeight="1" x14ac:dyDescent="0.25">
      <c r="A1595" s="203" t="s">
        <v>1784</v>
      </c>
      <c r="B1595" s="202" t="s">
        <v>517</v>
      </c>
      <c r="C1595" s="203" t="s">
        <v>1376</v>
      </c>
      <c r="D1595" s="203" t="s">
        <v>1475</v>
      </c>
      <c r="E1595" s="202" t="s">
        <v>1474</v>
      </c>
      <c r="F1595" s="202" t="s">
        <v>475</v>
      </c>
      <c r="G1595" s="253" t="s">
        <v>515</v>
      </c>
      <c r="H1595" s="361" t="s">
        <v>1378</v>
      </c>
      <c r="I1595" s="359" t="s">
        <v>1385</v>
      </c>
      <c r="J1595" s="359" t="s">
        <v>1380</v>
      </c>
      <c r="K1595" s="359" t="s">
        <v>9</v>
      </c>
      <c r="L1595" s="359" t="s">
        <v>1381</v>
      </c>
      <c r="M1595" s="368">
        <v>1988</v>
      </c>
      <c r="N1595" s="205">
        <v>38812</v>
      </c>
      <c r="O1595" s="203"/>
    </row>
    <row r="1596" spans="1:15" ht="27.75" hidden="1" customHeight="1" x14ac:dyDescent="0.25">
      <c r="A1596" s="203" t="s">
        <v>1784</v>
      </c>
      <c r="B1596" s="202" t="s">
        <v>517</v>
      </c>
      <c r="C1596" s="203" t="s">
        <v>1376</v>
      </c>
      <c r="D1596" s="202" t="s">
        <v>524</v>
      </c>
      <c r="E1596" s="202" t="s">
        <v>1474</v>
      </c>
      <c r="F1596" s="202" t="s">
        <v>475</v>
      </c>
      <c r="G1596" s="253">
        <v>5.99</v>
      </c>
      <c r="H1596" s="361" t="s">
        <v>1378</v>
      </c>
      <c r="I1596" s="359" t="s">
        <v>1379</v>
      </c>
      <c r="J1596" s="359" t="s">
        <v>1380</v>
      </c>
      <c r="K1596" s="359" t="s">
        <v>9</v>
      </c>
      <c r="L1596" s="359" t="s">
        <v>1381</v>
      </c>
      <c r="M1596" s="368">
        <v>1988</v>
      </c>
      <c r="N1596" s="205">
        <v>38812</v>
      </c>
      <c r="O1596" s="203"/>
    </row>
    <row r="1597" spans="1:15" ht="27.75" hidden="1" customHeight="1" x14ac:dyDescent="0.25">
      <c r="A1597" s="203" t="s">
        <v>1784</v>
      </c>
      <c r="B1597" s="202" t="s">
        <v>517</v>
      </c>
      <c r="C1597" s="203" t="s">
        <v>1376</v>
      </c>
      <c r="D1597" s="202" t="s">
        <v>524</v>
      </c>
      <c r="E1597" s="202" t="s">
        <v>1474</v>
      </c>
      <c r="F1597" s="202" t="s">
        <v>475</v>
      </c>
      <c r="G1597" s="253">
        <v>1.57</v>
      </c>
      <c r="H1597" s="361" t="s">
        <v>1378</v>
      </c>
      <c r="I1597" s="359" t="s">
        <v>1382</v>
      </c>
      <c r="J1597" s="359" t="s">
        <v>1380</v>
      </c>
      <c r="K1597" s="359" t="s">
        <v>9</v>
      </c>
      <c r="L1597" s="359" t="s">
        <v>1381</v>
      </c>
      <c r="M1597" s="368">
        <v>1988</v>
      </c>
      <c r="N1597" s="205">
        <v>38812</v>
      </c>
      <c r="O1597" s="203"/>
    </row>
    <row r="1598" spans="1:15" ht="27.75" hidden="1" customHeight="1" x14ac:dyDescent="0.25">
      <c r="A1598" s="203" t="s">
        <v>1784</v>
      </c>
      <c r="B1598" s="202" t="s">
        <v>517</v>
      </c>
      <c r="C1598" s="203" t="s">
        <v>1376</v>
      </c>
      <c r="D1598" s="202" t="s">
        <v>524</v>
      </c>
      <c r="E1598" s="202" t="s">
        <v>1474</v>
      </c>
      <c r="F1598" s="202" t="s">
        <v>475</v>
      </c>
      <c r="G1598" s="253">
        <v>0.36</v>
      </c>
      <c r="H1598" s="361" t="s">
        <v>1378</v>
      </c>
      <c r="I1598" s="359" t="s">
        <v>1383</v>
      </c>
      <c r="J1598" s="359" t="s">
        <v>1380</v>
      </c>
      <c r="K1598" s="359" t="s">
        <v>9</v>
      </c>
      <c r="L1598" s="359" t="s">
        <v>1381</v>
      </c>
      <c r="M1598" s="368">
        <v>1988</v>
      </c>
      <c r="N1598" s="205">
        <v>38812</v>
      </c>
      <c r="O1598" s="203"/>
    </row>
    <row r="1599" spans="1:15" ht="27.75" hidden="1" customHeight="1" x14ac:dyDescent="0.25">
      <c r="A1599" s="203" t="s">
        <v>1784</v>
      </c>
      <c r="B1599" s="202" t="s">
        <v>517</v>
      </c>
      <c r="C1599" s="203" t="s">
        <v>1376</v>
      </c>
      <c r="D1599" s="202" t="s">
        <v>524</v>
      </c>
      <c r="E1599" s="202" t="s">
        <v>1474</v>
      </c>
      <c r="F1599" s="202" t="s">
        <v>475</v>
      </c>
      <c r="G1599" s="253" t="s">
        <v>515</v>
      </c>
      <c r="H1599" s="361" t="s">
        <v>1378</v>
      </c>
      <c r="I1599" s="359" t="s">
        <v>1384</v>
      </c>
      <c r="J1599" s="359" t="s">
        <v>1380</v>
      </c>
      <c r="K1599" s="359" t="s">
        <v>9</v>
      </c>
      <c r="L1599" s="359" t="s">
        <v>1381</v>
      </c>
      <c r="M1599" s="368">
        <v>1988</v>
      </c>
      <c r="N1599" s="205">
        <v>38812</v>
      </c>
      <c r="O1599" s="203"/>
    </row>
    <row r="1600" spans="1:15" ht="27.75" hidden="1" customHeight="1" x14ac:dyDescent="0.25">
      <c r="A1600" s="203" t="s">
        <v>1784</v>
      </c>
      <c r="B1600" s="202" t="s">
        <v>517</v>
      </c>
      <c r="C1600" s="203" t="s">
        <v>1376</v>
      </c>
      <c r="D1600" s="202" t="s">
        <v>524</v>
      </c>
      <c r="E1600" s="202" t="s">
        <v>1474</v>
      </c>
      <c r="F1600" s="202" t="s">
        <v>475</v>
      </c>
      <c r="G1600" s="253" t="s">
        <v>515</v>
      </c>
      <c r="H1600" s="361" t="s">
        <v>1378</v>
      </c>
      <c r="I1600" s="359" t="s">
        <v>1385</v>
      </c>
      <c r="J1600" s="359" t="s">
        <v>1380</v>
      </c>
      <c r="K1600" s="359" t="s">
        <v>9</v>
      </c>
      <c r="L1600" s="359" t="s">
        <v>1381</v>
      </c>
      <c r="M1600" s="368">
        <v>1988</v>
      </c>
      <c r="N1600" s="205">
        <v>38812</v>
      </c>
      <c r="O1600" s="203"/>
    </row>
    <row r="1601" spans="1:15" ht="27.75" hidden="1" customHeight="1" x14ac:dyDescent="0.25">
      <c r="A1601" s="203" t="s">
        <v>1784</v>
      </c>
      <c r="B1601" s="202" t="s">
        <v>517</v>
      </c>
      <c r="C1601" s="203" t="s">
        <v>1403</v>
      </c>
      <c r="D1601" s="202" t="s">
        <v>1404</v>
      </c>
      <c r="E1601" s="202" t="s">
        <v>1405</v>
      </c>
      <c r="F1601" s="202" t="s">
        <v>475</v>
      </c>
      <c r="G1601" s="253">
        <v>154</v>
      </c>
      <c r="H1601" s="361" t="s">
        <v>1406</v>
      </c>
      <c r="I1601" s="359" t="s">
        <v>1407</v>
      </c>
      <c r="J1601" s="359" t="s">
        <v>1380</v>
      </c>
      <c r="K1601" s="359" t="s">
        <v>22</v>
      </c>
      <c r="L1601" s="359" t="s">
        <v>1408</v>
      </c>
      <c r="M1601" s="368" t="s">
        <v>1407</v>
      </c>
      <c r="N1601" s="205">
        <v>42486</v>
      </c>
      <c r="O1601" s="203"/>
    </row>
    <row r="1602" spans="1:15" ht="27.75" hidden="1" customHeight="1" x14ac:dyDescent="0.25">
      <c r="A1602" s="203" t="s">
        <v>1784</v>
      </c>
      <c r="B1602" s="202" t="s">
        <v>517</v>
      </c>
      <c r="C1602" s="203" t="s">
        <v>1476</v>
      </c>
      <c r="D1602" s="202" t="s">
        <v>1479</v>
      </c>
      <c r="E1602" s="202" t="s">
        <v>1480</v>
      </c>
      <c r="F1602" s="202" t="s">
        <v>505</v>
      </c>
      <c r="G1602" s="253">
        <v>0.05</v>
      </c>
      <c r="H1602" s="361" t="s">
        <v>1433</v>
      </c>
      <c r="I1602" s="359" t="s">
        <v>1407</v>
      </c>
      <c r="J1602" s="358">
        <v>0</v>
      </c>
      <c r="K1602" s="359" t="s">
        <v>1113</v>
      </c>
      <c r="L1602" s="359" t="s">
        <v>1408</v>
      </c>
      <c r="M1602" s="368">
        <v>2010</v>
      </c>
      <c r="N1602" s="205">
        <v>42359</v>
      </c>
      <c r="O1602" s="203"/>
    </row>
    <row r="1603" spans="1:15" ht="27.75" hidden="1" customHeight="1" x14ac:dyDescent="0.25">
      <c r="A1603" s="203" t="s">
        <v>1784</v>
      </c>
      <c r="B1603" s="202" t="s">
        <v>517</v>
      </c>
      <c r="C1603" s="203" t="s">
        <v>1476</v>
      </c>
      <c r="D1603" s="202" t="s">
        <v>1479</v>
      </c>
      <c r="E1603" s="202" t="s">
        <v>1480</v>
      </c>
      <c r="F1603" s="202" t="s">
        <v>505</v>
      </c>
      <c r="G1603" s="253">
        <v>1E-4</v>
      </c>
      <c r="H1603" s="361" t="s">
        <v>1414</v>
      </c>
      <c r="I1603" s="359" t="s">
        <v>1407</v>
      </c>
      <c r="J1603" s="358">
        <v>0</v>
      </c>
      <c r="K1603" s="359" t="s">
        <v>1113</v>
      </c>
      <c r="L1603" s="359" t="s">
        <v>1392</v>
      </c>
      <c r="M1603" s="368">
        <v>2010</v>
      </c>
      <c r="N1603" s="205">
        <v>42359</v>
      </c>
      <c r="O1603" s="203"/>
    </row>
    <row r="1604" spans="1:15" ht="27.75" hidden="1" customHeight="1" x14ac:dyDescent="0.25">
      <c r="A1604" s="129" t="s">
        <v>1784</v>
      </c>
      <c r="B1604" s="269" t="s">
        <v>517</v>
      </c>
      <c r="C1604" s="226" t="s">
        <v>2568</v>
      </c>
      <c r="D1604" s="269" t="s">
        <v>641</v>
      </c>
      <c r="E1604" s="372" t="s">
        <v>1557</v>
      </c>
      <c r="F1604" s="269" t="s">
        <v>475</v>
      </c>
      <c r="G1604" s="373">
        <v>119.2</v>
      </c>
      <c r="H1604" s="225" t="s">
        <v>488</v>
      </c>
      <c r="I1604" s="269" t="s">
        <v>1379</v>
      </c>
      <c r="J1604" s="374">
        <v>0</v>
      </c>
      <c r="K1604" s="269" t="s">
        <v>22</v>
      </c>
      <c r="L1604" s="269" t="s">
        <v>1392</v>
      </c>
      <c r="M1604" s="369">
        <v>2010</v>
      </c>
      <c r="N1604" s="375">
        <v>43873</v>
      </c>
      <c r="O1604" s="226" t="s">
        <v>2569</v>
      </c>
    </row>
    <row r="1605" spans="1:15" ht="27.75" hidden="1" customHeight="1" x14ac:dyDescent="0.25">
      <c r="A1605" s="129" t="s">
        <v>1784</v>
      </c>
      <c r="B1605" s="269" t="s">
        <v>517</v>
      </c>
      <c r="C1605" s="226" t="s">
        <v>2568</v>
      </c>
      <c r="D1605" s="269" t="s">
        <v>641</v>
      </c>
      <c r="E1605" s="372" t="s">
        <v>1557</v>
      </c>
      <c r="F1605" s="269" t="s">
        <v>475</v>
      </c>
      <c r="G1605" s="373">
        <v>44.21</v>
      </c>
      <c r="H1605" s="225" t="s">
        <v>488</v>
      </c>
      <c r="I1605" s="269" t="s">
        <v>1382</v>
      </c>
      <c r="J1605" s="374">
        <v>0</v>
      </c>
      <c r="K1605" s="269" t="s">
        <v>22</v>
      </c>
      <c r="L1605" s="269" t="s">
        <v>1392</v>
      </c>
      <c r="M1605" s="369">
        <v>2010</v>
      </c>
      <c r="N1605" s="375">
        <v>43873</v>
      </c>
      <c r="O1605" s="226" t="s">
        <v>2569</v>
      </c>
    </row>
    <row r="1606" spans="1:15" ht="27.75" hidden="1" customHeight="1" x14ac:dyDescent="0.25">
      <c r="A1606" s="129" t="s">
        <v>1784</v>
      </c>
      <c r="B1606" s="269" t="s">
        <v>517</v>
      </c>
      <c r="C1606" s="226" t="s">
        <v>2568</v>
      </c>
      <c r="D1606" s="269" t="s">
        <v>641</v>
      </c>
      <c r="E1606" s="372" t="s">
        <v>1557</v>
      </c>
      <c r="F1606" s="269" t="s">
        <v>475</v>
      </c>
      <c r="G1606" s="373">
        <v>17.829999999999998</v>
      </c>
      <c r="H1606" s="225" t="s">
        <v>488</v>
      </c>
      <c r="I1606" s="269" t="s">
        <v>1383</v>
      </c>
      <c r="J1606" s="374">
        <v>0</v>
      </c>
      <c r="K1606" s="269" t="s">
        <v>22</v>
      </c>
      <c r="L1606" s="269" t="s">
        <v>1392</v>
      </c>
      <c r="M1606" s="369">
        <v>2010</v>
      </c>
      <c r="N1606" s="375">
        <v>43873</v>
      </c>
      <c r="O1606" s="226" t="s">
        <v>2569</v>
      </c>
    </row>
    <row r="1607" spans="1:15" ht="27.75" hidden="1" customHeight="1" x14ac:dyDescent="0.25">
      <c r="A1607" s="129" t="s">
        <v>1784</v>
      </c>
      <c r="B1607" s="269" t="s">
        <v>517</v>
      </c>
      <c r="C1607" s="226" t="s">
        <v>2568</v>
      </c>
      <c r="D1607" s="269" t="s">
        <v>641</v>
      </c>
      <c r="E1607" s="372" t="s">
        <v>1557</v>
      </c>
      <c r="F1607" s="269" t="s">
        <v>475</v>
      </c>
      <c r="G1607" s="373">
        <v>8.1199999999999992</v>
      </c>
      <c r="H1607" s="225" t="s">
        <v>488</v>
      </c>
      <c r="I1607" s="372" t="s">
        <v>1384</v>
      </c>
      <c r="J1607" s="374">
        <v>0</v>
      </c>
      <c r="K1607" s="269" t="s">
        <v>22</v>
      </c>
      <c r="L1607" s="269" t="s">
        <v>1392</v>
      </c>
      <c r="M1607" s="369">
        <v>2010</v>
      </c>
      <c r="N1607" s="375">
        <v>43873</v>
      </c>
      <c r="O1607" s="226" t="s">
        <v>2569</v>
      </c>
    </row>
    <row r="1608" spans="1:15" ht="27.75" hidden="1" customHeight="1" x14ac:dyDescent="0.25">
      <c r="A1608" s="129" t="s">
        <v>1784</v>
      </c>
      <c r="B1608" s="269" t="s">
        <v>517</v>
      </c>
      <c r="C1608" s="226" t="s">
        <v>2568</v>
      </c>
      <c r="D1608" s="269" t="s">
        <v>641</v>
      </c>
      <c r="E1608" s="372" t="s">
        <v>1557</v>
      </c>
      <c r="F1608" s="269" t="s">
        <v>475</v>
      </c>
      <c r="G1608" s="373">
        <v>3.9</v>
      </c>
      <c r="H1608" s="225" t="s">
        <v>488</v>
      </c>
      <c r="I1608" s="372" t="s">
        <v>1385</v>
      </c>
      <c r="J1608" s="374">
        <v>0</v>
      </c>
      <c r="K1608" s="269" t="s">
        <v>22</v>
      </c>
      <c r="L1608" s="269" t="s">
        <v>1392</v>
      </c>
      <c r="M1608" s="369">
        <v>2010</v>
      </c>
      <c r="N1608" s="375">
        <v>43873</v>
      </c>
      <c r="O1608" s="226" t="s">
        <v>2569</v>
      </c>
    </row>
    <row r="1609" spans="1:15" ht="27.75" hidden="1" customHeight="1" x14ac:dyDescent="0.25">
      <c r="A1609" s="203" t="s">
        <v>1787</v>
      </c>
      <c r="B1609" s="202" t="s">
        <v>2379</v>
      </c>
      <c r="C1609" s="203" t="s">
        <v>1549</v>
      </c>
      <c r="D1609" s="202" t="s">
        <v>804</v>
      </c>
      <c r="E1609" s="202" t="s">
        <v>1550</v>
      </c>
      <c r="F1609" s="202" t="s">
        <v>475</v>
      </c>
      <c r="G1609" s="253">
        <v>6.11</v>
      </c>
      <c r="H1609" s="224" t="s">
        <v>1551</v>
      </c>
      <c r="I1609" s="359" t="s">
        <v>1379</v>
      </c>
      <c r="J1609" s="359" t="s">
        <v>1380</v>
      </c>
      <c r="K1609" s="359" t="s">
        <v>9</v>
      </c>
      <c r="L1609" s="359" t="s">
        <v>1392</v>
      </c>
      <c r="M1609" s="368">
        <v>2000</v>
      </c>
      <c r="N1609" s="207" t="s">
        <v>1552</v>
      </c>
      <c r="O1609" s="203"/>
    </row>
    <row r="1610" spans="1:15" ht="27.75" hidden="1" customHeight="1" x14ac:dyDescent="0.25">
      <c r="A1610" s="203" t="s">
        <v>1787</v>
      </c>
      <c r="B1610" s="202" t="s">
        <v>2379</v>
      </c>
      <c r="C1610" s="203" t="s">
        <v>1549</v>
      </c>
      <c r="D1610" s="202" t="s">
        <v>804</v>
      </c>
      <c r="E1610" s="202" t="s">
        <v>1550</v>
      </c>
      <c r="F1610" s="202" t="s">
        <v>475</v>
      </c>
      <c r="G1610" s="253">
        <v>2.5299999999999998</v>
      </c>
      <c r="H1610" s="224" t="s">
        <v>1551</v>
      </c>
      <c r="I1610" s="359" t="s">
        <v>1382</v>
      </c>
      <c r="J1610" s="359" t="s">
        <v>1380</v>
      </c>
      <c r="K1610" s="359" t="s">
        <v>9</v>
      </c>
      <c r="L1610" s="359" t="s">
        <v>1392</v>
      </c>
      <c r="M1610" s="368">
        <v>2000</v>
      </c>
      <c r="N1610" s="207" t="s">
        <v>1552</v>
      </c>
      <c r="O1610" s="203"/>
    </row>
    <row r="1611" spans="1:15" ht="27.75" hidden="1" customHeight="1" x14ac:dyDescent="0.25">
      <c r="A1611" s="203" t="s">
        <v>1787</v>
      </c>
      <c r="B1611" s="202" t="s">
        <v>2379</v>
      </c>
      <c r="C1611" s="203" t="s">
        <v>1549</v>
      </c>
      <c r="D1611" s="202" t="s">
        <v>804</v>
      </c>
      <c r="E1611" s="202" t="s">
        <v>1550</v>
      </c>
      <c r="F1611" s="202" t="s">
        <v>475</v>
      </c>
      <c r="G1611" s="253">
        <v>1.1399999999999999</v>
      </c>
      <c r="H1611" s="224" t="s">
        <v>1551</v>
      </c>
      <c r="I1611" s="359" t="s">
        <v>1383</v>
      </c>
      <c r="J1611" s="359" t="s">
        <v>1380</v>
      </c>
      <c r="K1611" s="359" t="s">
        <v>9</v>
      </c>
      <c r="L1611" s="359" t="s">
        <v>1392</v>
      </c>
      <c r="M1611" s="368">
        <v>2000</v>
      </c>
      <c r="N1611" s="207" t="s">
        <v>1552</v>
      </c>
      <c r="O1611" s="203"/>
    </row>
    <row r="1612" spans="1:15" ht="27.75" hidden="1" customHeight="1" x14ac:dyDescent="0.25">
      <c r="A1612" s="203" t="s">
        <v>1787</v>
      </c>
      <c r="B1612" s="202" t="s">
        <v>2379</v>
      </c>
      <c r="C1612" s="203" t="s">
        <v>1549</v>
      </c>
      <c r="D1612" s="202" t="s">
        <v>804</v>
      </c>
      <c r="E1612" s="202" t="s">
        <v>1550</v>
      </c>
      <c r="F1612" s="202" t="s">
        <v>475</v>
      </c>
      <c r="G1612" s="253">
        <v>0.26</v>
      </c>
      <c r="H1612" s="224" t="s">
        <v>1551</v>
      </c>
      <c r="I1612" s="359" t="s">
        <v>1384</v>
      </c>
      <c r="J1612" s="359" t="s">
        <v>1380</v>
      </c>
      <c r="K1612" s="359" t="s">
        <v>9</v>
      </c>
      <c r="L1612" s="359" t="s">
        <v>1392</v>
      </c>
      <c r="M1612" s="368">
        <v>2000</v>
      </c>
      <c r="N1612" s="207" t="s">
        <v>1552</v>
      </c>
      <c r="O1612" s="203"/>
    </row>
    <row r="1613" spans="1:15" ht="27.75" hidden="1" customHeight="1" x14ac:dyDescent="0.25">
      <c r="A1613" s="203" t="s">
        <v>1787</v>
      </c>
      <c r="B1613" s="202" t="s">
        <v>2379</v>
      </c>
      <c r="C1613" s="203" t="s">
        <v>1549</v>
      </c>
      <c r="D1613" s="202" t="s">
        <v>804</v>
      </c>
      <c r="E1613" s="202" t="s">
        <v>1550</v>
      </c>
      <c r="F1613" s="202" t="s">
        <v>475</v>
      </c>
      <c r="G1613" s="253" t="s">
        <v>515</v>
      </c>
      <c r="H1613" s="224" t="s">
        <v>1551</v>
      </c>
      <c r="I1613" s="359" t="s">
        <v>1385</v>
      </c>
      <c r="J1613" s="359" t="s">
        <v>1380</v>
      </c>
      <c r="K1613" s="359" t="s">
        <v>9</v>
      </c>
      <c r="L1613" s="359" t="s">
        <v>1392</v>
      </c>
      <c r="M1613" s="368">
        <v>2000</v>
      </c>
      <c r="N1613" s="207" t="s">
        <v>1552</v>
      </c>
      <c r="O1613" s="203"/>
    </row>
    <row r="1614" spans="1:15" ht="27.75" hidden="1" customHeight="1" x14ac:dyDescent="0.25">
      <c r="A1614" s="203" t="s">
        <v>1787</v>
      </c>
      <c r="B1614" s="202" t="s">
        <v>2379</v>
      </c>
      <c r="C1614" s="203" t="s">
        <v>1549</v>
      </c>
      <c r="D1614" s="202" t="s">
        <v>686</v>
      </c>
      <c r="E1614" s="202" t="s">
        <v>1553</v>
      </c>
      <c r="F1614" s="202" t="s">
        <v>475</v>
      </c>
      <c r="G1614" s="253">
        <v>3.15</v>
      </c>
      <c r="H1614" s="224" t="s">
        <v>1551</v>
      </c>
      <c r="I1614" s="359" t="s">
        <v>1385</v>
      </c>
      <c r="J1614" s="359" t="s">
        <v>1380</v>
      </c>
      <c r="K1614" s="359" t="s">
        <v>9</v>
      </c>
      <c r="L1614" s="359" t="s">
        <v>1392</v>
      </c>
      <c r="M1614" s="368">
        <v>2004</v>
      </c>
      <c r="N1614" s="207" t="s">
        <v>1552</v>
      </c>
      <c r="O1614" s="203"/>
    </row>
    <row r="1615" spans="1:15" ht="27.75" hidden="1" customHeight="1" x14ac:dyDescent="0.25">
      <c r="A1615" s="203" t="s">
        <v>1787</v>
      </c>
      <c r="B1615" s="202" t="s">
        <v>2379</v>
      </c>
      <c r="C1615" s="203" t="s">
        <v>1549</v>
      </c>
      <c r="D1615" s="202" t="s">
        <v>686</v>
      </c>
      <c r="E1615" s="202" t="s">
        <v>1553</v>
      </c>
      <c r="F1615" s="202" t="s">
        <v>475</v>
      </c>
      <c r="G1615" s="253">
        <v>1.39</v>
      </c>
      <c r="H1615" s="224" t="s">
        <v>1551</v>
      </c>
      <c r="I1615" s="359" t="s">
        <v>1385</v>
      </c>
      <c r="J1615" s="359" t="s">
        <v>1380</v>
      </c>
      <c r="K1615" s="359" t="s">
        <v>9</v>
      </c>
      <c r="L1615" s="359" t="s">
        <v>1392</v>
      </c>
      <c r="M1615" s="368">
        <v>2004</v>
      </c>
      <c r="N1615" s="207" t="s">
        <v>1552</v>
      </c>
      <c r="O1615" s="203"/>
    </row>
    <row r="1616" spans="1:15" ht="27.75" hidden="1" customHeight="1" x14ac:dyDescent="0.25">
      <c r="A1616" s="203" t="s">
        <v>1787</v>
      </c>
      <c r="B1616" s="202" t="s">
        <v>2379</v>
      </c>
      <c r="C1616" s="203" t="s">
        <v>1549</v>
      </c>
      <c r="D1616" s="202" t="s">
        <v>686</v>
      </c>
      <c r="E1616" s="202" t="s">
        <v>1553</v>
      </c>
      <c r="F1616" s="202" t="s">
        <v>475</v>
      </c>
      <c r="G1616" s="253">
        <v>0.59</v>
      </c>
      <c r="H1616" s="224" t="s">
        <v>1551</v>
      </c>
      <c r="I1616" s="359" t="s">
        <v>1385</v>
      </c>
      <c r="J1616" s="359" t="s">
        <v>1380</v>
      </c>
      <c r="K1616" s="359" t="s">
        <v>9</v>
      </c>
      <c r="L1616" s="359" t="s">
        <v>1392</v>
      </c>
      <c r="M1616" s="368">
        <v>2004</v>
      </c>
      <c r="N1616" s="207" t="s">
        <v>1552</v>
      </c>
      <c r="O1616" s="203"/>
    </row>
    <row r="1617" spans="1:15" ht="27.75" hidden="1" customHeight="1" x14ac:dyDescent="0.25">
      <c r="A1617" s="203" t="s">
        <v>1787</v>
      </c>
      <c r="B1617" s="202" t="s">
        <v>2379</v>
      </c>
      <c r="C1617" s="203" t="s">
        <v>1549</v>
      </c>
      <c r="D1617" s="202" t="s">
        <v>686</v>
      </c>
      <c r="E1617" s="202" t="s">
        <v>1553</v>
      </c>
      <c r="F1617" s="202" t="s">
        <v>475</v>
      </c>
      <c r="G1617" s="253">
        <v>0.1</v>
      </c>
      <c r="H1617" s="224" t="s">
        <v>1551</v>
      </c>
      <c r="I1617" s="359" t="s">
        <v>1385</v>
      </c>
      <c r="J1617" s="359" t="s">
        <v>1380</v>
      </c>
      <c r="K1617" s="359" t="s">
        <v>9</v>
      </c>
      <c r="L1617" s="359" t="s">
        <v>1392</v>
      </c>
      <c r="M1617" s="368">
        <v>2004</v>
      </c>
      <c r="N1617" s="207" t="s">
        <v>1552</v>
      </c>
      <c r="O1617" s="203"/>
    </row>
    <row r="1618" spans="1:15" ht="27.75" hidden="1" customHeight="1" x14ac:dyDescent="0.25">
      <c r="A1618" s="203" t="s">
        <v>1787</v>
      </c>
      <c r="B1618" s="202" t="s">
        <v>2379</v>
      </c>
      <c r="C1618" s="203" t="s">
        <v>1549</v>
      </c>
      <c r="D1618" s="202" t="s">
        <v>686</v>
      </c>
      <c r="E1618" s="202" t="s">
        <v>1553</v>
      </c>
      <c r="F1618" s="202" t="s">
        <v>475</v>
      </c>
      <c r="G1618" s="253" t="s">
        <v>515</v>
      </c>
      <c r="H1618" s="224" t="s">
        <v>1551</v>
      </c>
      <c r="I1618" s="359" t="s">
        <v>1385</v>
      </c>
      <c r="J1618" s="359" t="s">
        <v>1380</v>
      </c>
      <c r="K1618" s="359" t="s">
        <v>9</v>
      </c>
      <c r="L1618" s="359" t="s">
        <v>1392</v>
      </c>
      <c r="M1618" s="368">
        <v>2004</v>
      </c>
      <c r="N1618" s="207" t="s">
        <v>1552</v>
      </c>
      <c r="O1618" s="203"/>
    </row>
    <row r="1619" spans="1:15" ht="27.75" hidden="1" customHeight="1" x14ac:dyDescent="0.25">
      <c r="A1619" s="203" t="s">
        <v>1787</v>
      </c>
      <c r="B1619" s="202" t="s">
        <v>2379</v>
      </c>
      <c r="C1619" s="203" t="s">
        <v>1554</v>
      </c>
      <c r="D1619" s="202" t="s">
        <v>1555</v>
      </c>
      <c r="E1619" s="202" t="s">
        <v>1553</v>
      </c>
      <c r="F1619" s="202" t="s">
        <v>505</v>
      </c>
      <c r="G1619" s="253">
        <v>12.8</v>
      </c>
      <c r="H1619" s="361" t="s">
        <v>1400</v>
      </c>
      <c r="I1619" s="359" t="s">
        <v>1379</v>
      </c>
      <c r="J1619" s="359" t="s">
        <v>1380</v>
      </c>
      <c r="K1619" s="359" t="s">
        <v>1391</v>
      </c>
      <c r="L1619" s="359" t="s">
        <v>1392</v>
      </c>
      <c r="M1619" s="368">
        <v>2010</v>
      </c>
      <c r="N1619" s="205">
        <v>42444</v>
      </c>
      <c r="O1619" s="203"/>
    </row>
    <row r="1620" spans="1:15" ht="27.75" hidden="1" customHeight="1" x14ac:dyDescent="0.25">
      <c r="A1620" s="203" t="s">
        <v>1787</v>
      </c>
      <c r="B1620" s="202" t="s">
        <v>2379</v>
      </c>
      <c r="C1620" s="203" t="s">
        <v>1554</v>
      </c>
      <c r="D1620" s="202" t="s">
        <v>1555</v>
      </c>
      <c r="E1620" s="202" t="s">
        <v>1553</v>
      </c>
      <c r="F1620" s="202" t="s">
        <v>505</v>
      </c>
      <c r="G1620" s="253">
        <v>3.7</v>
      </c>
      <c r="H1620" s="361" t="s">
        <v>1400</v>
      </c>
      <c r="I1620" s="359" t="s">
        <v>1382</v>
      </c>
      <c r="J1620" s="359" t="s">
        <v>1380</v>
      </c>
      <c r="K1620" s="359" t="s">
        <v>1391</v>
      </c>
      <c r="L1620" s="359" t="s">
        <v>1392</v>
      </c>
      <c r="M1620" s="368">
        <v>2010</v>
      </c>
      <c r="N1620" s="205">
        <v>42444</v>
      </c>
      <c r="O1620" s="203"/>
    </row>
    <row r="1621" spans="1:15" ht="27.75" hidden="1" customHeight="1" x14ac:dyDescent="0.25">
      <c r="A1621" s="203" t="s">
        <v>1787</v>
      </c>
      <c r="B1621" s="202" t="s">
        <v>2379</v>
      </c>
      <c r="C1621" s="203" t="s">
        <v>1554</v>
      </c>
      <c r="D1621" s="202" t="s">
        <v>1555</v>
      </c>
      <c r="E1621" s="202" t="s">
        <v>1553</v>
      </c>
      <c r="F1621" s="202" t="s">
        <v>505</v>
      </c>
      <c r="G1621" s="253">
        <v>1.5</v>
      </c>
      <c r="H1621" s="361" t="s">
        <v>1400</v>
      </c>
      <c r="I1621" s="359" t="s">
        <v>1383</v>
      </c>
      <c r="J1621" s="359" t="s">
        <v>1380</v>
      </c>
      <c r="K1621" s="359" t="s">
        <v>1391</v>
      </c>
      <c r="L1621" s="359" t="s">
        <v>1392</v>
      </c>
      <c r="M1621" s="368">
        <v>2010</v>
      </c>
      <c r="N1621" s="205">
        <v>42444</v>
      </c>
      <c r="O1621" s="203"/>
    </row>
    <row r="1622" spans="1:15" ht="27.75" hidden="1" customHeight="1" x14ac:dyDescent="0.25">
      <c r="A1622" s="203" t="s">
        <v>1787</v>
      </c>
      <c r="B1622" s="202" t="s">
        <v>2379</v>
      </c>
      <c r="C1622" s="203" t="s">
        <v>1554</v>
      </c>
      <c r="D1622" s="202" t="s">
        <v>1555</v>
      </c>
      <c r="E1622" s="202" t="s">
        <v>1553</v>
      </c>
      <c r="F1622" s="202" t="s">
        <v>505</v>
      </c>
      <c r="G1622" s="253">
        <v>0.5</v>
      </c>
      <c r="H1622" s="361" t="s">
        <v>1400</v>
      </c>
      <c r="I1622" s="359" t="s">
        <v>1384</v>
      </c>
      <c r="J1622" s="359" t="s">
        <v>1380</v>
      </c>
      <c r="K1622" s="359" t="s">
        <v>1391</v>
      </c>
      <c r="L1622" s="359" t="s">
        <v>1392</v>
      </c>
      <c r="M1622" s="368">
        <v>2010</v>
      </c>
      <c r="N1622" s="205">
        <v>42444</v>
      </c>
      <c r="O1622" s="203"/>
    </row>
    <row r="1623" spans="1:15" ht="27.75" hidden="1" customHeight="1" x14ac:dyDescent="0.25">
      <c r="A1623" s="203" t="s">
        <v>1787</v>
      </c>
      <c r="B1623" s="202" t="s">
        <v>2379</v>
      </c>
      <c r="C1623" s="203" t="s">
        <v>1554</v>
      </c>
      <c r="D1623" s="202" t="s">
        <v>1555</v>
      </c>
      <c r="E1623" s="202" t="s">
        <v>1553</v>
      </c>
      <c r="F1623" s="202" t="s">
        <v>505</v>
      </c>
      <c r="G1623" s="253" t="s">
        <v>515</v>
      </c>
      <c r="H1623" s="361" t="s">
        <v>1400</v>
      </c>
      <c r="I1623" s="359" t="s">
        <v>1385</v>
      </c>
      <c r="J1623" s="359" t="s">
        <v>1380</v>
      </c>
      <c r="K1623" s="359" t="s">
        <v>1391</v>
      </c>
      <c r="L1623" s="359" t="s">
        <v>1392</v>
      </c>
      <c r="M1623" s="368">
        <v>2010</v>
      </c>
      <c r="N1623" s="205">
        <v>42444</v>
      </c>
      <c r="O1623" s="203"/>
    </row>
    <row r="1624" spans="1:15" ht="27.75" hidden="1" customHeight="1" x14ac:dyDescent="0.25">
      <c r="A1624" s="203" t="s">
        <v>1787</v>
      </c>
      <c r="B1624" s="202" t="s">
        <v>2379</v>
      </c>
      <c r="C1624" s="203" t="s">
        <v>1556</v>
      </c>
      <c r="D1624" s="202" t="s">
        <v>641</v>
      </c>
      <c r="E1624" s="202" t="s">
        <v>1557</v>
      </c>
      <c r="F1624" s="202" t="s">
        <v>475</v>
      </c>
      <c r="G1624" s="253">
        <v>42.2</v>
      </c>
      <c r="H1624" s="361" t="s">
        <v>1414</v>
      </c>
      <c r="I1624" s="359" t="s">
        <v>1407</v>
      </c>
      <c r="J1624" s="358">
        <v>0.3</v>
      </c>
      <c r="K1624" s="359" t="s">
        <v>1113</v>
      </c>
      <c r="L1624" s="359" t="s">
        <v>1392</v>
      </c>
      <c r="M1624" s="368">
        <v>1988</v>
      </c>
      <c r="N1624" s="207" t="s">
        <v>1558</v>
      </c>
      <c r="O1624" s="203"/>
    </row>
    <row r="1625" spans="1:15" ht="27.75" hidden="1" customHeight="1" x14ac:dyDescent="0.25">
      <c r="A1625" s="203" t="s">
        <v>1787</v>
      </c>
      <c r="B1625" s="202" t="s">
        <v>2379</v>
      </c>
      <c r="C1625" s="203" t="s">
        <v>1403</v>
      </c>
      <c r="D1625" s="202" t="s">
        <v>1404</v>
      </c>
      <c r="E1625" s="202" t="s">
        <v>1405</v>
      </c>
      <c r="F1625" s="202" t="s">
        <v>475</v>
      </c>
      <c r="G1625" s="253">
        <v>154</v>
      </c>
      <c r="H1625" s="361" t="s">
        <v>1406</v>
      </c>
      <c r="I1625" s="359" t="s">
        <v>1407</v>
      </c>
      <c r="J1625" s="359" t="s">
        <v>1380</v>
      </c>
      <c r="K1625" s="359" t="s">
        <v>22</v>
      </c>
      <c r="L1625" s="359" t="s">
        <v>1408</v>
      </c>
      <c r="M1625" s="368" t="s">
        <v>1407</v>
      </c>
      <c r="N1625" s="205">
        <v>42486</v>
      </c>
      <c r="O1625" s="203"/>
    </row>
    <row r="1626" spans="1:15" ht="27.75" hidden="1" customHeight="1" x14ac:dyDescent="0.25">
      <c r="A1626" s="129" t="s">
        <v>1787</v>
      </c>
      <c r="B1626" s="269" t="s">
        <v>2379</v>
      </c>
      <c r="C1626" s="226" t="s">
        <v>2568</v>
      </c>
      <c r="D1626" s="269" t="s">
        <v>1569</v>
      </c>
      <c r="E1626" s="269" t="s">
        <v>1557</v>
      </c>
      <c r="F1626" s="269" t="s">
        <v>2574</v>
      </c>
      <c r="G1626" s="373">
        <v>25.54</v>
      </c>
      <c r="H1626" s="225" t="s">
        <v>488</v>
      </c>
      <c r="I1626" s="269" t="s">
        <v>1379</v>
      </c>
      <c r="J1626" s="374">
        <v>0</v>
      </c>
      <c r="K1626" s="269" t="s">
        <v>22</v>
      </c>
      <c r="L1626" s="269" t="s">
        <v>1392</v>
      </c>
      <c r="M1626" s="369">
        <v>2010</v>
      </c>
      <c r="N1626" s="375">
        <v>43873</v>
      </c>
      <c r="O1626" s="226" t="s">
        <v>2569</v>
      </c>
    </row>
    <row r="1627" spans="1:15" ht="27.75" hidden="1" customHeight="1" x14ac:dyDescent="0.25">
      <c r="A1627" s="129" t="s">
        <v>1787</v>
      </c>
      <c r="B1627" s="269" t="s">
        <v>2379</v>
      </c>
      <c r="C1627" s="226" t="s">
        <v>2568</v>
      </c>
      <c r="D1627" s="269" t="s">
        <v>1569</v>
      </c>
      <c r="E1627" s="269" t="s">
        <v>1557</v>
      </c>
      <c r="F1627" s="269" t="s">
        <v>2574</v>
      </c>
      <c r="G1627" s="373">
        <v>9.4700000000000006</v>
      </c>
      <c r="H1627" s="225" t="s">
        <v>488</v>
      </c>
      <c r="I1627" s="269" t="s">
        <v>1382</v>
      </c>
      <c r="J1627" s="374">
        <v>0</v>
      </c>
      <c r="K1627" s="269" t="s">
        <v>22</v>
      </c>
      <c r="L1627" s="269" t="s">
        <v>1392</v>
      </c>
      <c r="M1627" s="369">
        <v>2010</v>
      </c>
      <c r="N1627" s="375">
        <v>43873</v>
      </c>
      <c r="O1627" s="226" t="s">
        <v>2569</v>
      </c>
    </row>
    <row r="1628" spans="1:15" ht="27.75" hidden="1" customHeight="1" x14ac:dyDescent="0.25">
      <c r="A1628" s="129" t="s">
        <v>1787</v>
      </c>
      <c r="B1628" s="269" t="s">
        <v>2379</v>
      </c>
      <c r="C1628" s="226" t="s">
        <v>2568</v>
      </c>
      <c r="D1628" s="269" t="s">
        <v>1569</v>
      </c>
      <c r="E1628" s="269" t="s">
        <v>1557</v>
      </c>
      <c r="F1628" s="269" t="s">
        <v>2574</v>
      </c>
      <c r="G1628" s="373">
        <v>3.82</v>
      </c>
      <c r="H1628" s="225" t="s">
        <v>488</v>
      </c>
      <c r="I1628" s="269" t="s">
        <v>1383</v>
      </c>
      <c r="J1628" s="374">
        <v>0</v>
      </c>
      <c r="K1628" s="269" t="s">
        <v>22</v>
      </c>
      <c r="L1628" s="269" t="s">
        <v>1392</v>
      </c>
      <c r="M1628" s="369">
        <v>2010</v>
      </c>
      <c r="N1628" s="375">
        <v>43873</v>
      </c>
      <c r="O1628" s="226" t="s">
        <v>2569</v>
      </c>
    </row>
    <row r="1629" spans="1:15" ht="27.75" hidden="1" customHeight="1" x14ac:dyDescent="0.25">
      <c r="A1629" s="129" t="s">
        <v>1787</v>
      </c>
      <c r="B1629" s="269" t="s">
        <v>2379</v>
      </c>
      <c r="C1629" s="226" t="s">
        <v>2568</v>
      </c>
      <c r="D1629" s="269" t="s">
        <v>1569</v>
      </c>
      <c r="E1629" s="269" t="s">
        <v>1557</v>
      </c>
      <c r="F1629" s="269" t="s">
        <v>2574</v>
      </c>
      <c r="G1629" s="373">
        <v>1.74</v>
      </c>
      <c r="H1629" s="225" t="s">
        <v>488</v>
      </c>
      <c r="I1629" s="372" t="s">
        <v>1384</v>
      </c>
      <c r="J1629" s="374">
        <v>0</v>
      </c>
      <c r="K1629" s="269" t="s">
        <v>22</v>
      </c>
      <c r="L1629" s="269" t="s">
        <v>1392</v>
      </c>
      <c r="M1629" s="369">
        <v>2010</v>
      </c>
      <c r="N1629" s="375">
        <v>43873</v>
      </c>
      <c r="O1629" s="226" t="s">
        <v>2569</v>
      </c>
    </row>
    <row r="1630" spans="1:15" ht="27.75" hidden="1" customHeight="1" x14ac:dyDescent="0.25">
      <c r="A1630" s="129" t="s">
        <v>1787</v>
      </c>
      <c r="B1630" s="269" t="s">
        <v>2379</v>
      </c>
      <c r="C1630" s="226" t="s">
        <v>2568</v>
      </c>
      <c r="D1630" s="269" t="s">
        <v>1569</v>
      </c>
      <c r="E1630" s="269" t="s">
        <v>1557</v>
      </c>
      <c r="F1630" s="269" t="s">
        <v>2574</v>
      </c>
      <c r="G1630" s="373">
        <v>0.84</v>
      </c>
      <c r="H1630" s="225" t="s">
        <v>488</v>
      </c>
      <c r="I1630" s="372" t="s">
        <v>1385</v>
      </c>
      <c r="J1630" s="374">
        <v>0</v>
      </c>
      <c r="K1630" s="269" t="s">
        <v>22</v>
      </c>
      <c r="L1630" s="269" t="s">
        <v>1392</v>
      </c>
      <c r="M1630" s="369">
        <v>2010</v>
      </c>
      <c r="N1630" s="375">
        <v>43873</v>
      </c>
      <c r="O1630" s="226" t="s">
        <v>2569</v>
      </c>
    </row>
    <row r="1631" spans="1:15" ht="27.75" hidden="1" customHeight="1" x14ac:dyDescent="0.25">
      <c r="A1631" s="129" t="s">
        <v>1787</v>
      </c>
      <c r="B1631" s="269" t="s">
        <v>2379</v>
      </c>
      <c r="C1631" s="226" t="s">
        <v>2568</v>
      </c>
      <c r="D1631" s="269" t="s">
        <v>804</v>
      </c>
      <c r="E1631" s="372" t="s">
        <v>1550</v>
      </c>
      <c r="F1631" s="269" t="s">
        <v>2574</v>
      </c>
      <c r="G1631" s="373">
        <v>5.6</v>
      </c>
      <c r="H1631" s="225" t="s">
        <v>488</v>
      </c>
      <c r="I1631" s="269" t="s">
        <v>1379</v>
      </c>
      <c r="J1631" s="374">
        <v>0</v>
      </c>
      <c r="K1631" s="269" t="s">
        <v>22</v>
      </c>
      <c r="L1631" s="269" t="s">
        <v>1392</v>
      </c>
      <c r="M1631" s="369">
        <v>2010</v>
      </c>
      <c r="N1631" s="375">
        <v>43873</v>
      </c>
      <c r="O1631" s="226" t="s">
        <v>2569</v>
      </c>
    </row>
    <row r="1632" spans="1:15" ht="27.75" hidden="1" customHeight="1" x14ac:dyDescent="0.25">
      <c r="A1632" s="129" t="s">
        <v>1787</v>
      </c>
      <c r="B1632" s="269" t="s">
        <v>2379</v>
      </c>
      <c r="C1632" s="226" t="s">
        <v>2568</v>
      </c>
      <c r="D1632" s="269" t="s">
        <v>804</v>
      </c>
      <c r="E1632" s="372" t="s">
        <v>1550</v>
      </c>
      <c r="F1632" s="269" t="s">
        <v>2574</v>
      </c>
      <c r="G1632" s="373">
        <v>2.08</v>
      </c>
      <c r="H1632" s="225" t="s">
        <v>488</v>
      </c>
      <c r="I1632" s="269" t="s">
        <v>1382</v>
      </c>
      <c r="J1632" s="374">
        <v>0</v>
      </c>
      <c r="K1632" s="269" t="s">
        <v>22</v>
      </c>
      <c r="L1632" s="269" t="s">
        <v>1392</v>
      </c>
      <c r="M1632" s="369">
        <v>2010</v>
      </c>
      <c r="N1632" s="375">
        <v>43873</v>
      </c>
      <c r="O1632" s="226" t="s">
        <v>2569</v>
      </c>
    </row>
    <row r="1633" spans="1:15" ht="27.75" hidden="1" customHeight="1" x14ac:dyDescent="0.25">
      <c r="A1633" s="129" t="s">
        <v>1787</v>
      </c>
      <c r="B1633" s="269" t="s">
        <v>2379</v>
      </c>
      <c r="C1633" s="226" t="s">
        <v>2568</v>
      </c>
      <c r="D1633" s="269" t="s">
        <v>804</v>
      </c>
      <c r="E1633" s="372" t="s">
        <v>1550</v>
      </c>
      <c r="F1633" s="269" t="s">
        <v>2574</v>
      </c>
      <c r="G1633" s="373">
        <v>0.84</v>
      </c>
      <c r="H1633" s="225" t="s">
        <v>488</v>
      </c>
      <c r="I1633" s="269" t="s">
        <v>1383</v>
      </c>
      <c r="J1633" s="374">
        <v>0</v>
      </c>
      <c r="K1633" s="269" t="s">
        <v>22</v>
      </c>
      <c r="L1633" s="269" t="s">
        <v>1392</v>
      </c>
      <c r="M1633" s="369">
        <v>2010</v>
      </c>
      <c r="N1633" s="375">
        <v>43873</v>
      </c>
      <c r="O1633" s="226" t="s">
        <v>2569</v>
      </c>
    </row>
    <row r="1634" spans="1:15" ht="27.75" hidden="1" customHeight="1" x14ac:dyDescent="0.25">
      <c r="A1634" s="129" t="s">
        <v>1787</v>
      </c>
      <c r="B1634" s="269" t="s">
        <v>2379</v>
      </c>
      <c r="C1634" s="226" t="s">
        <v>2568</v>
      </c>
      <c r="D1634" s="269" t="s">
        <v>804</v>
      </c>
      <c r="E1634" s="372" t="s">
        <v>1550</v>
      </c>
      <c r="F1634" s="269" t="s">
        <v>2574</v>
      </c>
      <c r="G1634" s="373">
        <v>0.38</v>
      </c>
      <c r="H1634" s="225" t="s">
        <v>488</v>
      </c>
      <c r="I1634" s="372" t="s">
        <v>1384</v>
      </c>
      <c r="J1634" s="374">
        <v>0</v>
      </c>
      <c r="K1634" s="269" t="s">
        <v>22</v>
      </c>
      <c r="L1634" s="269" t="s">
        <v>1392</v>
      </c>
      <c r="M1634" s="369">
        <v>2010</v>
      </c>
      <c r="N1634" s="375">
        <v>43873</v>
      </c>
      <c r="O1634" s="226" t="s">
        <v>2569</v>
      </c>
    </row>
    <row r="1635" spans="1:15" ht="27.75" hidden="1" customHeight="1" x14ac:dyDescent="0.25">
      <c r="A1635" s="129" t="s">
        <v>1787</v>
      </c>
      <c r="B1635" s="269" t="s">
        <v>2379</v>
      </c>
      <c r="C1635" s="226" t="s">
        <v>2568</v>
      </c>
      <c r="D1635" s="269" t="s">
        <v>804</v>
      </c>
      <c r="E1635" s="372" t="s">
        <v>1550</v>
      </c>
      <c r="F1635" s="269" t="s">
        <v>2574</v>
      </c>
      <c r="G1635" s="373">
        <v>0.18</v>
      </c>
      <c r="H1635" s="225" t="s">
        <v>488</v>
      </c>
      <c r="I1635" s="372" t="s">
        <v>1385</v>
      </c>
      <c r="J1635" s="374">
        <v>0</v>
      </c>
      <c r="K1635" s="269" t="s">
        <v>22</v>
      </c>
      <c r="L1635" s="269" t="s">
        <v>1392</v>
      </c>
      <c r="M1635" s="369">
        <v>2010</v>
      </c>
      <c r="N1635" s="375">
        <v>43873</v>
      </c>
      <c r="O1635" s="226" t="s">
        <v>2569</v>
      </c>
    </row>
    <row r="1636" spans="1:15" ht="27.75" hidden="1" customHeight="1" x14ac:dyDescent="0.25">
      <c r="A1636" s="129" t="s">
        <v>1787</v>
      </c>
      <c r="B1636" s="269" t="s">
        <v>2379</v>
      </c>
      <c r="C1636" s="226" t="s">
        <v>2568</v>
      </c>
      <c r="D1636" s="381" t="s">
        <v>686</v>
      </c>
      <c r="E1636" s="372" t="s">
        <v>1553</v>
      </c>
      <c r="F1636" s="269" t="s">
        <v>475</v>
      </c>
      <c r="G1636" s="373">
        <v>2.13</v>
      </c>
      <c r="H1636" s="225" t="s">
        <v>488</v>
      </c>
      <c r="I1636" s="269" t="s">
        <v>1379</v>
      </c>
      <c r="J1636" s="374">
        <v>0</v>
      </c>
      <c r="K1636" s="269" t="s">
        <v>22</v>
      </c>
      <c r="L1636" s="269" t="s">
        <v>1392</v>
      </c>
      <c r="M1636" s="369">
        <v>2010</v>
      </c>
      <c r="N1636" s="375">
        <v>43873</v>
      </c>
      <c r="O1636" s="226" t="s">
        <v>2569</v>
      </c>
    </row>
    <row r="1637" spans="1:15" ht="27.75" hidden="1" customHeight="1" x14ac:dyDescent="0.25">
      <c r="A1637" s="129" t="s">
        <v>1787</v>
      </c>
      <c r="B1637" s="269" t="s">
        <v>2379</v>
      </c>
      <c r="C1637" s="226" t="s">
        <v>2568</v>
      </c>
      <c r="D1637" s="381" t="s">
        <v>686</v>
      </c>
      <c r="E1637" s="372" t="s">
        <v>1553</v>
      </c>
      <c r="F1637" s="269" t="s">
        <v>475</v>
      </c>
      <c r="G1637" s="373">
        <v>0.79</v>
      </c>
      <c r="H1637" s="225" t="s">
        <v>488</v>
      </c>
      <c r="I1637" s="269" t="s">
        <v>1382</v>
      </c>
      <c r="J1637" s="374">
        <v>0</v>
      </c>
      <c r="K1637" s="269" t="s">
        <v>22</v>
      </c>
      <c r="L1637" s="269" t="s">
        <v>1392</v>
      </c>
      <c r="M1637" s="369">
        <v>2010</v>
      </c>
      <c r="N1637" s="375">
        <v>43873</v>
      </c>
      <c r="O1637" s="226" t="s">
        <v>2569</v>
      </c>
    </row>
    <row r="1638" spans="1:15" ht="27.75" hidden="1" customHeight="1" x14ac:dyDescent="0.25">
      <c r="A1638" s="129" t="s">
        <v>1787</v>
      </c>
      <c r="B1638" s="269" t="s">
        <v>2379</v>
      </c>
      <c r="C1638" s="226" t="s">
        <v>2568</v>
      </c>
      <c r="D1638" s="381" t="s">
        <v>686</v>
      </c>
      <c r="E1638" s="372" t="s">
        <v>1553</v>
      </c>
      <c r="F1638" s="269" t="s">
        <v>475</v>
      </c>
      <c r="G1638" s="373">
        <v>0.32</v>
      </c>
      <c r="H1638" s="225" t="s">
        <v>488</v>
      </c>
      <c r="I1638" s="269" t="s">
        <v>1383</v>
      </c>
      <c r="J1638" s="374">
        <v>0</v>
      </c>
      <c r="K1638" s="269" t="s">
        <v>22</v>
      </c>
      <c r="L1638" s="269" t="s">
        <v>1392</v>
      </c>
      <c r="M1638" s="369">
        <v>2010</v>
      </c>
      <c r="N1638" s="375">
        <v>43873</v>
      </c>
      <c r="O1638" s="226" t="s">
        <v>2569</v>
      </c>
    </row>
    <row r="1639" spans="1:15" ht="27.75" hidden="1" customHeight="1" x14ac:dyDescent="0.25">
      <c r="A1639" s="129" t="s">
        <v>1787</v>
      </c>
      <c r="B1639" s="269" t="s">
        <v>2379</v>
      </c>
      <c r="C1639" s="226" t="s">
        <v>2568</v>
      </c>
      <c r="D1639" s="381" t="s">
        <v>686</v>
      </c>
      <c r="E1639" s="372" t="s">
        <v>1553</v>
      </c>
      <c r="F1639" s="269" t="s">
        <v>475</v>
      </c>
      <c r="G1639" s="373">
        <v>0.15</v>
      </c>
      <c r="H1639" s="225" t="s">
        <v>488</v>
      </c>
      <c r="I1639" s="372" t="s">
        <v>1384</v>
      </c>
      <c r="J1639" s="374">
        <v>0</v>
      </c>
      <c r="K1639" s="269" t="s">
        <v>22</v>
      </c>
      <c r="L1639" s="269" t="s">
        <v>1392</v>
      </c>
      <c r="M1639" s="369">
        <v>2010</v>
      </c>
      <c r="N1639" s="375">
        <v>43873</v>
      </c>
      <c r="O1639" s="226" t="s">
        <v>2569</v>
      </c>
    </row>
    <row r="1640" spans="1:15" ht="27.75" hidden="1" customHeight="1" x14ac:dyDescent="0.25">
      <c r="A1640" s="129" t="s">
        <v>1787</v>
      </c>
      <c r="B1640" s="269" t="s">
        <v>2379</v>
      </c>
      <c r="C1640" s="226" t="s">
        <v>2568</v>
      </c>
      <c r="D1640" s="381" t="s">
        <v>686</v>
      </c>
      <c r="E1640" s="372" t="s">
        <v>1553</v>
      </c>
      <c r="F1640" s="269" t="s">
        <v>475</v>
      </c>
      <c r="G1640" s="373">
        <v>7.0000000000000007E-2</v>
      </c>
      <c r="H1640" s="225" t="s">
        <v>488</v>
      </c>
      <c r="I1640" s="372" t="s">
        <v>1385</v>
      </c>
      <c r="J1640" s="374">
        <v>0</v>
      </c>
      <c r="K1640" s="269" t="s">
        <v>22</v>
      </c>
      <c r="L1640" s="269" t="s">
        <v>1392</v>
      </c>
      <c r="M1640" s="369">
        <v>2010</v>
      </c>
      <c r="N1640" s="375">
        <v>43873</v>
      </c>
      <c r="O1640" s="226" t="s">
        <v>2569</v>
      </c>
    </row>
    <row r="1641" spans="1:15" ht="27.75" hidden="1" customHeight="1" x14ac:dyDescent="0.25">
      <c r="A1641" s="129" t="s">
        <v>1787</v>
      </c>
      <c r="B1641" s="269" t="s">
        <v>2379</v>
      </c>
      <c r="C1641" s="226" t="s">
        <v>2568</v>
      </c>
      <c r="D1641" s="381" t="s">
        <v>2583</v>
      </c>
      <c r="E1641" s="372" t="s">
        <v>1553</v>
      </c>
      <c r="F1641" s="269" t="s">
        <v>475</v>
      </c>
      <c r="G1641" s="373">
        <v>2.04</v>
      </c>
      <c r="H1641" s="225" t="s">
        <v>488</v>
      </c>
      <c r="I1641" s="269" t="s">
        <v>1379</v>
      </c>
      <c r="J1641" s="374">
        <v>0</v>
      </c>
      <c r="K1641" s="269" t="s">
        <v>22</v>
      </c>
      <c r="L1641" s="269" t="s">
        <v>1392</v>
      </c>
      <c r="M1641" s="369">
        <v>2010</v>
      </c>
      <c r="N1641" s="375">
        <v>43873</v>
      </c>
      <c r="O1641" s="226" t="s">
        <v>2569</v>
      </c>
    </row>
    <row r="1642" spans="1:15" ht="27.75" hidden="1" customHeight="1" x14ac:dyDescent="0.25">
      <c r="A1642" s="129" t="s">
        <v>1787</v>
      </c>
      <c r="B1642" s="269" t="s">
        <v>2379</v>
      </c>
      <c r="C1642" s="226" t="s">
        <v>2568</v>
      </c>
      <c r="D1642" s="381" t="s">
        <v>2583</v>
      </c>
      <c r="E1642" s="372" t="s">
        <v>1553</v>
      </c>
      <c r="F1642" s="269" t="s">
        <v>475</v>
      </c>
      <c r="G1642" s="373">
        <v>0.76</v>
      </c>
      <c r="H1642" s="225" t="s">
        <v>488</v>
      </c>
      <c r="I1642" s="269" t="s">
        <v>1382</v>
      </c>
      <c r="J1642" s="374">
        <v>0</v>
      </c>
      <c r="K1642" s="269" t="s">
        <v>22</v>
      </c>
      <c r="L1642" s="269" t="s">
        <v>1392</v>
      </c>
      <c r="M1642" s="369">
        <v>2010</v>
      </c>
      <c r="N1642" s="375">
        <v>43873</v>
      </c>
      <c r="O1642" s="226" t="s">
        <v>2569</v>
      </c>
    </row>
    <row r="1643" spans="1:15" ht="27.75" hidden="1" customHeight="1" x14ac:dyDescent="0.25">
      <c r="A1643" s="129" t="s">
        <v>1787</v>
      </c>
      <c r="B1643" s="269" t="s">
        <v>2379</v>
      </c>
      <c r="C1643" s="226" t="s">
        <v>2568</v>
      </c>
      <c r="D1643" s="381" t="s">
        <v>2583</v>
      </c>
      <c r="E1643" s="372" t="s">
        <v>1553</v>
      </c>
      <c r="F1643" s="269" t="s">
        <v>475</v>
      </c>
      <c r="G1643" s="373">
        <v>0.31</v>
      </c>
      <c r="H1643" s="225" t="s">
        <v>488</v>
      </c>
      <c r="I1643" s="269" t="s">
        <v>1383</v>
      </c>
      <c r="J1643" s="374">
        <v>0</v>
      </c>
      <c r="K1643" s="269" t="s">
        <v>22</v>
      </c>
      <c r="L1643" s="269" t="s">
        <v>1392</v>
      </c>
      <c r="M1643" s="369">
        <v>2010</v>
      </c>
      <c r="N1643" s="375">
        <v>43873</v>
      </c>
      <c r="O1643" s="226" t="s">
        <v>2569</v>
      </c>
    </row>
    <row r="1644" spans="1:15" ht="27.75" hidden="1" customHeight="1" x14ac:dyDescent="0.25">
      <c r="A1644" s="129" t="s">
        <v>1787</v>
      </c>
      <c r="B1644" s="269" t="s">
        <v>2379</v>
      </c>
      <c r="C1644" s="226" t="s">
        <v>2568</v>
      </c>
      <c r="D1644" s="381" t="s">
        <v>2583</v>
      </c>
      <c r="E1644" s="372" t="s">
        <v>1553</v>
      </c>
      <c r="F1644" s="269" t="s">
        <v>475</v>
      </c>
      <c r="G1644" s="373">
        <v>0.14000000000000001</v>
      </c>
      <c r="H1644" s="225" t="s">
        <v>488</v>
      </c>
      <c r="I1644" s="372" t="s">
        <v>1384</v>
      </c>
      <c r="J1644" s="374">
        <v>0</v>
      </c>
      <c r="K1644" s="269" t="s">
        <v>22</v>
      </c>
      <c r="L1644" s="269" t="s">
        <v>1392</v>
      </c>
      <c r="M1644" s="369">
        <v>2010</v>
      </c>
      <c r="N1644" s="375">
        <v>43873</v>
      </c>
      <c r="O1644" s="226" t="s">
        <v>2569</v>
      </c>
    </row>
    <row r="1645" spans="1:15" ht="27.75" hidden="1" customHeight="1" x14ac:dyDescent="0.25">
      <c r="A1645" s="129" t="s">
        <v>1787</v>
      </c>
      <c r="B1645" s="269" t="s">
        <v>2379</v>
      </c>
      <c r="C1645" s="226" t="s">
        <v>2568</v>
      </c>
      <c r="D1645" s="381" t="s">
        <v>2583</v>
      </c>
      <c r="E1645" s="372" t="s">
        <v>1553</v>
      </c>
      <c r="F1645" s="269" t="s">
        <v>475</v>
      </c>
      <c r="G1645" s="373">
        <v>6.7000000000000004E-2</v>
      </c>
      <c r="H1645" s="225" t="s">
        <v>488</v>
      </c>
      <c r="I1645" s="372" t="s">
        <v>1385</v>
      </c>
      <c r="J1645" s="374">
        <v>0</v>
      </c>
      <c r="K1645" s="269" t="s">
        <v>22</v>
      </c>
      <c r="L1645" s="269" t="s">
        <v>1392</v>
      </c>
      <c r="M1645" s="369">
        <v>2010</v>
      </c>
      <c r="N1645" s="375">
        <v>43873</v>
      </c>
      <c r="O1645" s="226" t="s">
        <v>2569</v>
      </c>
    </row>
    <row r="1646" spans="1:15" ht="27.75" hidden="1" customHeight="1" x14ac:dyDescent="0.25">
      <c r="A1646" s="129" t="s">
        <v>1787</v>
      </c>
      <c r="B1646" s="269" t="s">
        <v>2379</v>
      </c>
      <c r="C1646" s="226" t="s">
        <v>2568</v>
      </c>
      <c r="D1646" s="381" t="s">
        <v>1555</v>
      </c>
      <c r="E1646" s="372" t="s">
        <v>1553</v>
      </c>
      <c r="F1646" s="269" t="s">
        <v>475</v>
      </c>
      <c r="G1646" s="373">
        <v>2.04</v>
      </c>
      <c r="H1646" s="225" t="s">
        <v>488</v>
      </c>
      <c r="I1646" s="269" t="s">
        <v>1379</v>
      </c>
      <c r="J1646" s="374">
        <v>0</v>
      </c>
      <c r="K1646" s="269" t="s">
        <v>22</v>
      </c>
      <c r="L1646" s="269" t="s">
        <v>1392</v>
      </c>
      <c r="M1646" s="369">
        <v>2010</v>
      </c>
      <c r="N1646" s="375">
        <v>43873</v>
      </c>
      <c r="O1646" s="226" t="s">
        <v>2569</v>
      </c>
    </row>
    <row r="1647" spans="1:15" ht="27.75" hidden="1" customHeight="1" x14ac:dyDescent="0.25">
      <c r="A1647" s="129" t="s">
        <v>1787</v>
      </c>
      <c r="B1647" s="269" t="s">
        <v>2379</v>
      </c>
      <c r="C1647" s="226" t="s">
        <v>2568</v>
      </c>
      <c r="D1647" s="381" t="s">
        <v>1555</v>
      </c>
      <c r="E1647" s="372" t="s">
        <v>1553</v>
      </c>
      <c r="F1647" s="269" t="s">
        <v>475</v>
      </c>
      <c r="G1647" s="373">
        <v>0.76</v>
      </c>
      <c r="H1647" s="225" t="s">
        <v>488</v>
      </c>
      <c r="I1647" s="269" t="s">
        <v>1382</v>
      </c>
      <c r="J1647" s="374">
        <v>0</v>
      </c>
      <c r="K1647" s="269" t="s">
        <v>22</v>
      </c>
      <c r="L1647" s="269" t="s">
        <v>1392</v>
      </c>
      <c r="M1647" s="369">
        <v>2010</v>
      </c>
      <c r="N1647" s="375">
        <v>43873</v>
      </c>
      <c r="O1647" s="226" t="s">
        <v>2569</v>
      </c>
    </row>
    <row r="1648" spans="1:15" ht="27.75" hidden="1" customHeight="1" x14ac:dyDescent="0.25">
      <c r="A1648" s="129" t="s">
        <v>1787</v>
      </c>
      <c r="B1648" s="269" t="s">
        <v>2379</v>
      </c>
      <c r="C1648" s="226" t="s">
        <v>2568</v>
      </c>
      <c r="D1648" s="381" t="s">
        <v>1555</v>
      </c>
      <c r="E1648" s="372" t="s">
        <v>1553</v>
      </c>
      <c r="F1648" s="269" t="s">
        <v>475</v>
      </c>
      <c r="G1648" s="373">
        <v>0.31</v>
      </c>
      <c r="H1648" s="225" t="s">
        <v>488</v>
      </c>
      <c r="I1648" s="269" t="s">
        <v>1383</v>
      </c>
      <c r="J1648" s="374">
        <v>0</v>
      </c>
      <c r="K1648" s="269" t="s">
        <v>22</v>
      </c>
      <c r="L1648" s="269" t="s">
        <v>1392</v>
      </c>
      <c r="M1648" s="369">
        <v>2010</v>
      </c>
      <c r="N1648" s="375">
        <v>43873</v>
      </c>
      <c r="O1648" s="226" t="s">
        <v>2569</v>
      </c>
    </row>
    <row r="1649" spans="1:15" ht="27.75" hidden="1" customHeight="1" x14ac:dyDescent="0.25">
      <c r="A1649" s="129" t="s">
        <v>1787</v>
      </c>
      <c r="B1649" s="269" t="s">
        <v>2379</v>
      </c>
      <c r="C1649" s="226" t="s">
        <v>2568</v>
      </c>
      <c r="D1649" s="381" t="s">
        <v>1555</v>
      </c>
      <c r="E1649" s="372" t="s">
        <v>1553</v>
      </c>
      <c r="F1649" s="269" t="s">
        <v>475</v>
      </c>
      <c r="G1649" s="373">
        <v>0.14000000000000001</v>
      </c>
      <c r="H1649" s="225" t="s">
        <v>488</v>
      </c>
      <c r="I1649" s="372" t="s">
        <v>1384</v>
      </c>
      <c r="J1649" s="374">
        <v>0</v>
      </c>
      <c r="K1649" s="269" t="s">
        <v>22</v>
      </c>
      <c r="L1649" s="269" t="s">
        <v>1392</v>
      </c>
      <c r="M1649" s="369">
        <v>2010</v>
      </c>
      <c r="N1649" s="375">
        <v>43873</v>
      </c>
      <c r="O1649" s="226" t="s">
        <v>2569</v>
      </c>
    </row>
    <row r="1650" spans="1:15" ht="27.75" hidden="1" customHeight="1" x14ac:dyDescent="0.25">
      <c r="A1650" s="129" t="s">
        <v>1787</v>
      </c>
      <c r="B1650" s="269" t="s">
        <v>2379</v>
      </c>
      <c r="C1650" s="226" t="s">
        <v>2568</v>
      </c>
      <c r="D1650" s="381" t="s">
        <v>1555</v>
      </c>
      <c r="E1650" s="372" t="s">
        <v>1553</v>
      </c>
      <c r="F1650" s="269" t="s">
        <v>475</v>
      </c>
      <c r="G1650" s="373">
        <v>6.7000000000000004E-2</v>
      </c>
      <c r="H1650" s="225" t="s">
        <v>488</v>
      </c>
      <c r="I1650" s="372" t="s">
        <v>1385</v>
      </c>
      <c r="J1650" s="374">
        <v>0</v>
      </c>
      <c r="K1650" s="269" t="s">
        <v>22</v>
      </c>
      <c r="L1650" s="269" t="s">
        <v>1392</v>
      </c>
      <c r="M1650" s="369">
        <v>2010</v>
      </c>
      <c r="N1650" s="375">
        <v>43873</v>
      </c>
      <c r="O1650" s="226" t="s">
        <v>2569</v>
      </c>
    </row>
    <row r="1651" spans="1:15" ht="27.75" hidden="1" customHeight="1" x14ac:dyDescent="0.25">
      <c r="A1651" s="129" t="s">
        <v>1787</v>
      </c>
      <c r="B1651" s="269" t="s">
        <v>2379</v>
      </c>
      <c r="C1651" s="226" t="s">
        <v>2568</v>
      </c>
      <c r="D1651" s="269" t="s">
        <v>641</v>
      </c>
      <c r="E1651" s="372" t="s">
        <v>1557</v>
      </c>
      <c r="F1651" s="269" t="s">
        <v>475</v>
      </c>
      <c r="G1651" s="373">
        <v>119.2</v>
      </c>
      <c r="H1651" s="225" t="s">
        <v>488</v>
      </c>
      <c r="I1651" s="269" t="s">
        <v>1379</v>
      </c>
      <c r="J1651" s="374">
        <v>0</v>
      </c>
      <c r="K1651" s="269" t="s">
        <v>22</v>
      </c>
      <c r="L1651" s="269" t="s">
        <v>1392</v>
      </c>
      <c r="M1651" s="369">
        <v>2010</v>
      </c>
      <c r="N1651" s="375">
        <v>43873</v>
      </c>
      <c r="O1651" s="226" t="s">
        <v>2569</v>
      </c>
    </row>
    <row r="1652" spans="1:15" ht="27.75" hidden="1" customHeight="1" x14ac:dyDescent="0.25">
      <c r="A1652" s="129" t="s">
        <v>1787</v>
      </c>
      <c r="B1652" s="269" t="s">
        <v>2379</v>
      </c>
      <c r="C1652" s="226" t="s">
        <v>2568</v>
      </c>
      <c r="D1652" s="269" t="s">
        <v>641</v>
      </c>
      <c r="E1652" s="372" t="s">
        <v>1557</v>
      </c>
      <c r="F1652" s="269" t="s">
        <v>475</v>
      </c>
      <c r="G1652" s="373">
        <v>44.21</v>
      </c>
      <c r="H1652" s="225" t="s">
        <v>488</v>
      </c>
      <c r="I1652" s="269" t="s">
        <v>1382</v>
      </c>
      <c r="J1652" s="374">
        <v>0</v>
      </c>
      <c r="K1652" s="269" t="s">
        <v>22</v>
      </c>
      <c r="L1652" s="269" t="s">
        <v>1392</v>
      </c>
      <c r="M1652" s="369">
        <v>2010</v>
      </c>
      <c r="N1652" s="375">
        <v>43873</v>
      </c>
      <c r="O1652" s="226" t="s">
        <v>2569</v>
      </c>
    </row>
    <row r="1653" spans="1:15" ht="27.75" hidden="1" customHeight="1" x14ac:dyDescent="0.25">
      <c r="A1653" s="129" t="s">
        <v>1787</v>
      </c>
      <c r="B1653" s="269" t="s">
        <v>2379</v>
      </c>
      <c r="C1653" s="226" t="s">
        <v>2568</v>
      </c>
      <c r="D1653" s="269" t="s">
        <v>641</v>
      </c>
      <c r="E1653" s="372" t="s">
        <v>1557</v>
      </c>
      <c r="F1653" s="269" t="s">
        <v>475</v>
      </c>
      <c r="G1653" s="373">
        <v>17.829999999999998</v>
      </c>
      <c r="H1653" s="225" t="s">
        <v>488</v>
      </c>
      <c r="I1653" s="269" t="s">
        <v>1383</v>
      </c>
      <c r="J1653" s="374">
        <v>0</v>
      </c>
      <c r="K1653" s="269" t="s">
        <v>22</v>
      </c>
      <c r="L1653" s="269" t="s">
        <v>1392</v>
      </c>
      <c r="M1653" s="369">
        <v>2010</v>
      </c>
      <c r="N1653" s="375">
        <v>43873</v>
      </c>
      <c r="O1653" s="226" t="s">
        <v>2569</v>
      </c>
    </row>
    <row r="1654" spans="1:15" ht="27.75" hidden="1" customHeight="1" x14ac:dyDescent="0.25">
      <c r="A1654" s="129" t="s">
        <v>1787</v>
      </c>
      <c r="B1654" s="269" t="s">
        <v>2379</v>
      </c>
      <c r="C1654" s="226" t="s">
        <v>2568</v>
      </c>
      <c r="D1654" s="269" t="s">
        <v>641</v>
      </c>
      <c r="E1654" s="372" t="s">
        <v>1557</v>
      </c>
      <c r="F1654" s="269" t="s">
        <v>475</v>
      </c>
      <c r="G1654" s="373">
        <v>8.1199999999999992</v>
      </c>
      <c r="H1654" s="225" t="s">
        <v>488</v>
      </c>
      <c r="I1654" s="372" t="s">
        <v>1384</v>
      </c>
      <c r="J1654" s="374">
        <v>0</v>
      </c>
      <c r="K1654" s="269" t="s">
        <v>22</v>
      </c>
      <c r="L1654" s="269" t="s">
        <v>1392</v>
      </c>
      <c r="M1654" s="369">
        <v>2010</v>
      </c>
      <c r="N1654" s="375">
        <v>43873</v>
      </c>
      <c r="O1654" s="226" t="s">
        <v>2569</v>
      </c>
    </row>
    <row r="1655" spans="1:15" ht="27.75" hidden="1" customHeight="1" x14ac:dyDescent="0.25">
      <c r="A1655" s="129" t="s">
        <v>1787</v>
      </c>
      <c r="B1655" s="269" t="s">
        <v>2379</v>
      </c>
      <c r="C1655" s="226" t="s">
        <v>2568</v>
      </c>
      <c r="D1655" s="269" t="s">
        <v>641</v>
      </c>
      <c r="E1655" s="372" t="s">
        <v>1557</v>
      </c>
      <c r="F1655" s="269" t="s">
        <v>475</v>
      </c>
      <c r="G1655" s="373">
        <v>3.9</v>
      </c>
      <c r="H1655" s="225" t="s">
        <v>488</v>
      </c>
      <c r="I1655" s="372" t="s">
        <v>1385</v>
      </c>
      <c r="J1655" s="374">
        <v>0</v>
      </c>
      <c r="K1655" s="269" t="s">
        <v>22</v>
      </c>
      <c r="L1655" s="269" t="s">
        <v>1392</v>
      </c>
      <c r="M1655" s="369">
        <v>2010</v>
      </c>
      <c r="N1655" s="375">
        <v>43873</v>
      </c>
      <c r="O1655" s="226" t="s">
        <v>2569</v>
      </c>
    </row>
    <row r="1656" spans="1:15" ht="27.75" hidden="1" customHeight="1" x14ac:dyDescent="0.25">
      <c r="A1656" s="129" t="s">
        <v>1787</v>
      </c>
      <c r="B1656" s="269" t="s">
        <v>2379</v>
      </c>
      <c r="C1656" s="226" t="s">
        <v>2568</v>
      </c>
      <c r="D1656" s="269" t="s">
        <v>643</v>
      </c>
      <c r="E1656" s="372" t="s">
        <v>1557</v>
      </c>
      <c r="F1656" s="269" t="s">
        <v>475</v>
      </c>
      <c r="G1656" s="373">
        <v>45.77</v>
      </c>
      <c r="H1656" s="225" t="s">
        <v>488</v>
      </c>
      <c r="I1656" s="372" t="s">
        <v>1379</v>
      </c>
      <c r="J1656" s="374">
        <v>0</v>
      </c>
      <c r="K1656" s="269" t="s">
        <v>22</v>
      </c>
      <c r="L1656" s="269" t="s">
        <v>1392</v>
      </c>
      <c r="M1656" s="369">
        <v>2010</v>
      </c>
      <c r="N1656" s="375">
        <v>43873</v>
      </c>
      <c r="O1656" s="226" t="s">
        <v>2569</v>
      </c>
    </row>
    <row r="1657" spans="1:15" ht="27.75" hidden="1" customHeight="1" x14ac:dyDescent="0.25">
      <c r="A1657" s="129" t="s">
        <v>1787</v>
      </c>
      <c r="B1657" s="269" t="s">
        <v>2379</v>
      </c>
      <c r="C1657" s="226" t="s">
        <v>2568</v>
      </c>
      <c r="D1657" s="269" t="s">
        <v>643</v>
      </c>
      <c r="E1657" s="372" t="s">
        <v>1557</v>
      </c>
      <c r="F1657" s="269" t="s">
        <v>475</v>
      </c>
      <c r="G1657" s="373">
        <v>16.98</v>
      </c>
      <c r="H1657" s="225" t="s">
        <v>488</v>
      </c>
      <c r="I1657" s="372" t="s">
        <v>1382</v>
      </c>
      <c r="J1657" s="374">
        <v>0</v>
      </c>
      <c r="K1657" s="269" t="s">
        <v>22</v>
      </c>
      <c r="L1657" s="269" t="s">
        <v>1392</v>
      </c>
      <c r="M1657" s="369">
        <v>2010</v>
      </c>
      <c r="N1657" s="375">
        <v>43873</v>
      </c>
      <c r="O1657" s="226" t="s">
        <v>2569</v>
      </c>
    </row>
    <row r="1658" spans="1:15" ht="27.75" hidden="1" customHeight="1" x14ac:dyDescent="0.25">
      <c r="A1658" s="129" t="s">
        <v>1787</v>
      </c>
      <c r="B1658" s="269" t="s">
        <v>2379</v>
      </c>
      <c r="C1658" s="226" t="s">
        <v>2568</v>
      </c>
      <c r="D1658" s="269" t="s">
        <v>643</v>
      </c>
      <c r="E1658" s="372" t="s">
        <v>1557</v>
      </c>
      <c r="F1658" s="269" t="s">
        <v>475</v>
      </c>
      <c r="G1658" s="373">
        <v>6.85</v>
      </c>
      <c r="H1658" s="225" t="s">
        <v>488</v>
      </c>
      <c r="I1658" s="372" t="s">
        <v>1383</v>
      </c>
      <c r="J1658" s="374">
        <v>0</v>
      </c>
      <c r="K1658" s="269" t="s">
        <v>22</v>
      </c>
      <c r="L1658" s="269" t="s">
        <v>1392</v>
      </c>
      <c r="M1658" s="369">
        <v>2010</v>
      </c>
      <c r="N1658" s="375">
        <v>43873</v>
      </c>
      <c r="O1658" s="226" t="s">
        <v>2569</v>
      </c>
    </row>
    <row r="1659" spans="1:15" ht="27.75" hidden="1" customHeight="1" x14ac:dyDescent="0.25">
      <c r="A1659" s="129" t="s">
        <v>1787</v>
      </c>
      <c r="B1659" s="269" t="s">
        <v>2379</v>
      </c>
      <c r="C1659" s="226" t="s">
        <v>2568</v>
      </c>
      <c r="D1659" s="269" t="s">
        <v>643</v>
      </c>
      <c r="E1659" s="372" t="s">
        <v>1557</v>
      </c>
      <c r="F1659" s="269" t="s">
        <v>475</v>
      </c>
      <c r="G1659" s="373">
        <v>3.12</v>
      </c>
      <c r="H1659" s="225" t="s">
        <v>488</v>
      </c>
      <c r="I1659" s="372" t="s">
        <v>1384</v>
      </c>
      <c r="J1659" s="374">
        <v>0</v>
      </c>
      <c r="K1659" s="269" t="s">
        <v>22</v>
      </c>
      <c r="L1659" s="269" t="s">
        <v>1392</v>
      </c>
      <c r="M1659" s="369">
        <v>2010</v>
      </c>
      <c r="N1659" s="375">
        <v>43873</v>
      </c>
      <c r="O1659" s="226" t="s">
        <v>2569</v>
      </c>
    </row>
    <row r="1660" spans="1:15" ht="27.75" hidden="1" customHeight="1" x14ac:dyDescent="0.25">
      <c r="A1660" s="129" t="s">
        <v>1787</v>
      </c>
      <c r="B1660" s="269" t="s">
        <v>2379</v>
      </c>
      <c r="C1660" s="226" t="s">
        <v>2568</v>
      </c>
      <c r="D1660" s="269" t="s">
        <v>643</v>
      </c>
      <c r="E1660" s="372" t="s">
        <v>1557</v>
      </c>
      <c r="F1660" s="269" t="s">
        <v>475</v>
      </c>
      <c r="G1660" s="373">
        <v>1.5</v>
      </c>
      <c r="H1660" s="225" t="s">
        <v>488</v>
      </c>
      <c r="I1660" s="372" t="s">
        <v>1385</v>
      </c>
      <c r="J1660" s="374">
        <v>0</v>
      </c>
      <c r="K1660" s="269" t="s">
        <v>22</v>
      </c>
      <c r="L1660" s="269" t="s">
        <v>1392</v>
      </c>
      <c r="M1660" s="369">
        <v>2010</v>
      </c>
      <c r="N1660" s="375">
        <v>43873</v>
      </c>
      <c r="O1660" s="226" t="s">
        <v>2569</v>
      </c>
    </row>
    <row r="1661" spans="1:15" ht="27.75" hidden="1" customHeight="1" x14ac:dyDescent="0.25">
      <c r="A1661" s="129" t="s">
        <v>1787</v>
      </c>
      <c r="B1661" s="269" t="s">
        <v>2379</v>
      </c>
      <c r="C1661" s="226" t="s">
        <v>2568</v>
      </c>
      <c r="D1661" s="269" t="s">
        <v>2590</v>
      </c>
      <c r="E1661" s="372" t="s">
        <v>1557</v>
      </c>
      <c r="F1661" s="269" t="s">
        <v>475</v>
      </c>
      <c r="G1661" s="373">
        <v>26.38</v>
      </c>
      <c r="H1661" s="225" t="s">
        <v>488</v>
      </c>
      <c r="I1661" s="269" t="s">
        <v>1379</v>
      </c>
      <c r="J1661" s="374">
        <v>0</v>
      </c>
      <c r="K1661" s="269" t="s">
        <v>22</v>
      </c>
      <c r="L1661" s="269" t="s">
        <v>1392</v>
      </c>
      <c r="M1661" s="369">
        <v>2010</v>
      </c>
      <c r="N1661" s="375">
        <v>43873</v>
      </c>
      <c r="O1661" s="226" t="s">
        <v>2569</v>
      </c>
    </row>
    <row r="1662" spans="1:15" ht="27.75" hidden="1" customHeight="1" x14ac:dyDescent="0.25">
      <c r="A1662" s="129" t="s">
        <v>1787</v>
      </c>
      <c r="B1662" s="269" t="s">
        <v>2379</v>
      </c>
      <c r="C1662" s="226" t="s">
        <v>2568</v>
      </c>
      <c r="D1662" s="269" t="s">
        <v>2590</v>
      </c>
      <c r="E1662" s="372" t="s">
        <v>1557</v>
      </c>
      <c r="F1662" s="269" t="s">
        <v>475</v>
      </c>
      <c r="G1662" s="373">
        <v>9.7799999999999994</v>
      </c>
      <c r="H1662" s="225" t="s">
        <v>488</v>
      </c>
      <c r="I1662" s="269" t="s">
        <v>1382</v>
      </c>
      <c r="J1662" s="374">
        <v>0</v>
      </c>
      <c r="K1662" s="269" t="s">
        <v>22</v>
      </c>
      <c r="L1662" s="269" t="s">
        <v>1392</v>
      </c>
      <c r="M1662" s="369">
        <v>2010</v>
      </c>
      <c r="N1662" s="375">
        <v>43873</v>
      </c>
      <c r="O1662" s="226" t="s">
        <v>2569</v>
      </c>
    </row>
    <row r="1663" spans="1:15" ht="27.75" hidden="1" customHeight="1" x14ac:dyDescent="0.25">
      <c r="A1663" s="129" t="s">
        <v>1787</v>
      </c>
      <c r="B1663" s="269" t="s">
        <v>2379</v>
      </c>
      <c r="C1663" s="226" t="s">
        <v>2568</v>
      </c>
      <c r="D1663" s="269" t="s">
        <v>2590</v>
      </c>
      <c r="E1663" s="372" t="s">
        <v>1557</v>
      </c>
      <c r="F1663" s="269" t="s">
        <v>475</v>
      </c>
      <c r="G1663" s="373">
        <v>3.95</v>
      </c>
      <c r="H1663" s="225" t="s">
        <v>488</v>
      </c>
      <c r="I1663" s="269" t="s">
        <v>1383</v>
      </c>
      <c r="J1663" s="374">
        <v>0</v>
      </c>
      <c r="K1663" s="269" t="s">
        <v>22</v>
      </c>
      <c r="L1663" s="269" t="s">
        <v>1392</v>
      </c>
      <c r="M1663" s="369">
        <v>2010</v>
      </c>
      <c r="N1663" s="375">
        <v>43873</v>
      </c>
      <c r="O1663" s="226" t="s">
        <v>2569</v>
      </c>
    </row>
    <row r="1664" spans="1:15" ht="27.75" hidden="1" customHeight="1" x14ac:dyDescent="0.25">
      <c r="A1664" s="129" t="s">
        <v>1787</v>
      </c>
      <c r="B1664" s="269" t="s">
        <v>2379</v>
      </c>
      <c r="C1664" s="226" t="s">
        <v>2568</v>
      </c>
      <c r="D1664" s="269" t="s">
        <v>2590</v>
      </c>
      <c r="E1664" s="372" t="s">
        <v>1557</v>
      </c>
      <c r="F1664" s="269" t="s">
        <v>475</v>
      </c>
      <c r="G1664" s="373">
        <v>1.8</v>
      </c>
      <c r="H1664" s="225" t="s">
        <v>488</v>
      </c>
      <c r="I1664" s="372" t="s">
        <v>1384</v>
      </c>
      <c r="J1664" s="374">
        <v>0</v>
      </c>
      <c r="K1664" s="269" t="s">
        <v>22</v>
      </c>
      <c r="L1664" s="269" t="s">
        <v>1392</v>
      </c>
      <c r="M1664" s="369">
        <v>2010</v>
      </c>
      <c r="N1664" s="375">
        <v>43873</v>
      </c>
      <c r="O1664" s="226" t="s">
        <v>2569</v>
      </c>
    </row>
    <row r="1665" spans="1:15" ht="27.75" hidden="1" customHeight="1" x14ac:dyDescent="0.25">
      <c r="A1665" s="129" t="s">
        <v>1787</v>
      </c>
      <c r="B1665" s="269" t="s">
        <v>2379</v>
      </c>
      <c r="C1665" s="226" t="s">
        <v>2568</v>
      </c>
      <c r="D1665" s="269" t="s">
        <v>2590</v>
      </c>
      <c r="E1665" s="372" t="s">
        <v>1557</v>
      </c>
      <c r="F1665" s="269" t="s">
        <v>475</v>
      </c>
      <c r="G1665" s="373">
        <v>0.86</v>
      </c>
      <c r="H1665" s="225" t="s">
        <v>488</v>
      </c>
      <c r="I1665" s="372" t="s">
        <v>1385</v>
      </c>
      <c r="J1665" s="374">
        <v>0</v>
      </c>
      <c r="K1665" s="269" t="s">
        <v>22</v>
      </c>
      <c r="L1665" s="269" t="s">
        <v>1392</v>
      </c>
      <c r="M1665" s="369">
        <v>2010</v>
      </c>
      <c r="N1665" s="375">
        <v>43873</v>
      </c>
      <c r="O1665" s="226" t="s">
        <v>2569</v>
      </c>
    </row>
    <row r="1666" spans="1:15" ht="27.75" hidden="1" customHeight="1" x14ac:dyDescent="0.25">
      <c r="A1666" s="129" t="s">
        <v>1787</v>
      </c>
      <c r="B1666" s="269" t="s">
        <v>2379</v>
      </c>
      <c r="C1666" s="226" t="s">
        <v>2568</v>
      </c>
      <c r="D1666" s="269" t="s">
        <v>1634</v>
      </c>
      <c r="E1666" s="372" t="s">
        <v>1557</v>
      </c>
      <c r="F1666" s="269" t="s">
        <v>475</v>
      </c>
      <c r="G1666" s="373">
        <v>30.27</v>
      </c>
      <c r="H1666" s="225" t="s">
        <v>488</v>
      </c>
      <c r="I1666" s="269" t="s">
        <v>1379</v>
      </c>
      <c r="J1666" s="374">
        <v>0</v>
      </c>
      <c r="K1666" s="269" t="s">
        <v>22</v>
      </c>
      <c r="L1666" s="269" t="s">
        <v>1392</v>
      </c>
      <c r="M1666" s="369">
        <v>2010</v>
      </c>
      <c r="N1666" s="375">
        <v>43873</v>
      </c>
      <c r="O1666" s="226" t="s">
        <v>2569</v>
      </c>
    </row>
    <row r="1667" spans="1:15" ht="27.75" hidden="1" customHeight="1" x14ac:dyDescent="0.25">
      <c r="A1667" s="129" t="s">
        <v>1787</v>
      </c>
      <c r="B1667" s="269" t="s">
        <v>2379</v>
      </c>
      <c r="C1667" s="226" t="s">
        <v>2568</v>
      </c>
      <c r="D1667" s="269" t="s">
        <v>1634</v>
      </c>
      <c r="E1667" s="372" t="s">
        <v>1557</v>
      </c>
      <c r="F1667" s="269" t="s">
        <v>475</v>
      </c>
      <c r="G1667" s="373">
        <v>11.23</v>
      </c>
      <c r="H1667" s="225" t="s">
        <v>488</v>
      </c>
      <c r="I1667" s="269" t="s">
        <v>1382</v>
      </c>
      <c r="J1667" s="374">
        <v>0</v>
      </c>
      <c r="K1667" s="269" t="s">
        <v>22</v>
      </c>
      <c r="L1667" s="269" t="s">
        <v>1392</v>
      </c>
      <c r="M1667" s="369">
        <v>2010</v>
      </c>
      <c r="N1667" s="375">
        <v>43873</v>
      </c>
      <c r="O1667" s="226" t="s">
        <v>2569</v>
      </c>
    </row>
    <row r="1668" spans="1:15" ht="27.75" hidden="1" customHeight="1" x14ac:dyDescent="0.25">
      <c r="A1668" s="129" t="s">
        <v>1787</v>
      </c>
      <c r="B1668" s="269" t="s">
        <v>2379</v>
      </c>
      <c r="C1668" s="226" t="s">
        <v>2568</v>
      </c>
      <c r="D1668" s="269" t="s">
        <v>1634</v>
      </c>
      <c r="E1668" s="372" t="s">
        <v>1557</v>
      </c>
      <c r="F1668" s="269" t="s">
        <v>475</v>
      </c>
      <c r="G1668" s="373">
        <v>4.53</v>
      </c>
      <c r="H1668" s="225" t="s">
        <v>488</v>
      </c>
      <c r="I1668" s="269" t="s">
        <v>1383</v>
      </c>
      <c r="J1668" s="374">
        <v>0</v>
      </c>
      <c r="K1668" s="269" t="s">
        <v>22</v>
      </c>
      <c r="L1668" s="269" t="s">
        <v>1392</v>
      </c>
      <c r="M1668" s="369">
        <v>2010</v>
      </c>
      <c r="N1668" s="375">
        <v>43873</v>
      </c>
      <c r="O1668" s="226" t="s">
        <v>2569</v>
      </c>
    </row>
    <row r="1669" spans="1:15" ht="27.75" hidden="1" customHeight="1" x14ac:dyDescent="0.25">
      <c r="A1669" s="129" t="s">
        <v>1787</v>
      </c>
      <c r="B1669" s="269" t="s">
        <v>2379</v>
      </c>
      <c r="C1669" s="226" t="s">
        <v>2568</v>
      </c>
      <c r="D1669" s="269" t="s">
        <v>1634</v>
      </c>
      <c r="E1669" s="372" t="s">
        <v>1557</v>
      </c>
      <c r="F1669" s="269" t="s">
        <v>475</v>
      </c>
      <c r="G1669" s="373">
        <v>2.06</v>
      </c>
      <c r="H1669" s="225" t="s">
        <v>488</v>
      </c>
      <c r="I1669" s="372" t="s">
        <v>1384</v>
      </c>
      <c r="J1669" s="374">
        <v>0</v>
      </c>
      <c r="K1669" s="269" t="s">
        <v>22</v>
      </c>
      <c r="L1669" s="269" t="s">
        <v>1392</v>
      </c>
      <c r="M1669" s="369">
        <v>2010</v>
      </c>
      <c r="N1669" s="375">
        <v>43873</v>
      </c>
      <c r="O1669" s="226" t="s">
        <v>2569</v>
      </c>
    </row>
    <row r="1670" spans="1:15" ht="27.75" hidden="1" customHeight="1" x14ac:dyDescent="0.25">
      <c r="A1670" s="129" t="s">
        <v>1787</v>
      </c>
      <c r="B1670" s="269" t="s">
        <v>2379</v>
      </c>
      <c r="C1670" s="226" t="s">
        <v>2568</v>
      </c>
      <c r="D1670" s="269" t="s">
        <v>1634</v>
      </c>
      <c r="E1670" s="372" t="s">
        <v>1557</v>
      </c>
      <c r="F1670" s="269" t="s">
        <v>475</v>
      </c>
      <c r="G1670" s="373">
        <v>0.99</v>
      </c>
      <c r="H1670" s="225" t="s">
        <v>488</v>
      </c>
      <c r="I1670" s="372" t="s">
        <v>1385</v>
      </c>
      <c r="J1670" s="374">
        <v>0</v>
      </c>
      <c r="K1670" s="269" t="s">
        <v>22</v>
      </c>
      <c r="L1670" s="269" t="s">
        <v>1392</v>
      </c>
      <c r="M1670" s="369">
        <v>2010</v>
      </c>
      <c r="N1670" s="375">
        <v>43873</v>
      </c>
      <c r="O1670" s="226" t="s">
        <v>2569</v>
      </c>
    </row>
    <row r="1671" spans="1:15" ht="27.75" hidden="1" customHeight="1" x14ac:dyDescent="0.25">
      <c r="A1671" s="203" t="s">
        <v>1788</v>
      </c>
      <c r="B1671" s="202" t="s">
        <v>669</v>
      </c>
      <c r="C1671" s="203" t="s">
        <v>1518</v>
      </c>
      <c r="D1671" s="202" t="s">
        <v>1519</v>
      </c>
      <c r="E1671" s="202" t="s">
        <v>1520</v>
      </c>
      <c r="F1671" s="202" t="s">
        <v>475</v>
      </c>
      <c r="G1671" s="253">
        <v>0.19</v>
      </c>
      <c r="H1671" s="361" t="s">
        <v>1406</v>
      </c>
      <c r="I1671" s="359" t="s">
        <v>1407</v>
      </c>
      <c r="J1671" s="358">
        <v>0.34</v>
      </c>
      <c r="K1671" s="359" t="s">
        <v>1113</v>
      </c>
      <c r="L1671" s="359" t="s">
        <v>1408</v>
      </c>
      <c r="M1671" s="368">
        <v>1992</v>
      </c>
      <c r="N1671" s="207" t="s">
        <v>1521</v>
      </c>
      <c r="O1671" s="203"/>
    </row>
    <row r="1672" spans="1:15" ht="27.75" hidden="1" customHeight="1" x14ac:dyDescent="0.25">
      <c r="A1672" s="203" t="s">
        <v>1788</v>
      </c>
      <c r="B1672" s="202" t="s">
        <v>669</v>
      </c>
      <c r="C1672" s="203" t="s">
        <v>1415</v>
      </c>
      <c r="D1672" s="202" t="s">
        <v>1416</v>
      </c>
      <c r="E1672" s="202" t="s">
        <v>1417</v>
      </c>
      <c r="F1672" s="202" t="s">
        <v>505</v>
      </c>
      <c r="G1672" s="253">
        <v>108.39</v>
      </c>
      <c r="H1672" s="361" t="s">
        <v>1400</v>
      </c>
      <c r="I1672" s="359" t="s">
        <v>1379</v>
      </c>
      <c r="J1672" s="273">
        <v>0.57999999999999996</v>
      </c>
      <c r="K1672" s="361" t="s">
        <v>1391</v>
      </c>
      <c r="L1672" s="359" t="s">
        <v>1392</v>
      </c>
      <c r="M1672" s="368">
        <v>2006</v>
      </c>
      <c r="N1672" s="205">
        <v>43004</v>
      </c>
      <c r="O1672" s="203" t="s">
        <v>1418</v>
      </c>
    </row>
    <row r="1673" spans="1:15" ht="27.75" hidden="1" customHeight="1" x14ac:dyDescent="0.25">
      <c r="A1673" s="203" t="s">
        <v>1788</v>
      </c>
      <c r="B1673" s="202" t="s">
        <v>669</v>
      </c>
      <c r="C1673" s="203" t="s">
        <v>1415</v>
      </c>
      <c r="D1673" s="202" t="s">
        <v>1416</v>
      </c>
      <c r="E1673" s="202" t="s">
        <v>1417</v>
      </c>
      <c r="F1673" s="202" t="s">
        <v>505</v>
      </c>
      <c r="G1673" s="253">
        <v>56.62</v>
      </c>
      <c r="H1673" s="361" t="s">
        <v>1400</v>
      </c>
      <c r="I1673" s="359" t="s">
        <v>1382</v>
      </c>
      <c r="J1673" s="273">
        <v>0.57999999999999996</v>
      </c>
      <c r="K1673" s="361" t="s">
        <v>1391</v>
      </c>
      <c r="L1673" s="359" t="s">
        <v>1392</v>
      </c>
      <c r="M1673" s="368">
        <v>2006</v>
      </c>
      <c r="N1673" s="205">
        <v>43004</v>
      </c>
      <c r="O1673" s="203" t="s">
        <v>1418</v>
      </c>
    </row>
    <row r="1674" spans="1:15" ht="27.75" hidden="1" customHeight="1" x14ac:dyDescent="0.25">
      <c r="A1674" s="203" t="s">
        <v>1788</v>
      </c>
      <c r="B1674" s="202" t="s">
        <v>669</v>
      </c>
      <c r="C1674" s="203" t="s">
        <v>1415</v>
      </c>
      <c r="D1674" s="202" t="s">
        <v>1416</v>
      </c>
      <c r="E1674" s="202" t="s">
        <v>1417</v>
      </c>
      <c r="F1674" s="202" t="s">
        <v>505</v>
      </c>
      <c r="G1674" s="253">
        <v>35.14</v>
      </c>
      <c r="H1674" s="361" t="s">
        <v>1400</v>
      </c>
      <c r="I1674" s="359" t="s">
        <v>1383</v>
      </c>
      <c r="J1674" s="273">
        <v>0.57999999999999996</v>
      </c>
      <c r="K1674" s="361" t="s">
        <v>1391</v>
      </c>
      <c r="L1674" s="359" t="s">
        <v>1392</v>
      </c>
      <c r="M1674" s="368">
        <v>2006</v>
      </c>
      <c r="N1674" s="205">
        <v>43004</v>
      </c>
      <c r="O1674" s="203" t="s">
        <v>1418</v>
      </c>
    </row>
    <row r="1675" spans="1:15" ht="27.75" hidden="1" customHeight="1" x14ac:dyDescent="0.25">
      <c r="A1675" s="203" t="s">
        <v>1788</v>
      </c>
      <c r="B1675" s="202" t="s">
        <v>669</v>
      </c>
      <c r="C1675" s="203" t="s">
        <v>1415</v>
      </c>
      <c r="D1675" s="202" t="s">
        <v>1416</v>
      </c>
      <c r="E1675" s="202" t="s">
        <v>1417</v>
      </c>
      <c r="F1675" s="202" t="s">
        <v>505</v>
      </c>
      <c r="G1675" s="253">
        <v>24.65</v>
      </c>
      <c r="H1675" s="361" t="s">
        <v>1400</v>
      </c>
      <c r="I1675" s="359" t="s">
        <v>1384</v>
      </c>
      <c r="J1675" s="273">
        <v>0.57999999999999996</v>
      </c>
      <c r="K1675" s="361" t="s">
        <v>1391</v>
      </c>
      <c r="L1675" s="359" t="s">
        <v>1392</v>
      </c>
      <c r="M1675" s="368">
        <v>2006</v>
      </c>
      <c r="N1675" s="205">
        <v>43004</v>
      </c>
      <c r="O1675" s="203" t="s">
        <v>1418</v>
      </c>
    </row>
    <row r="1676" spans="1:15" ht="27.75" hidden="1" customHeight="1" x14ac:dyDescent="0.25">
      <c r="A1676" s="203" t="s">
        <v>1788</v>
      </c>
      <c r="B1676" s="202" t="s">
        <v>669</v>
      </c>
      <c r="C1676" s="203" t="s">
        <v>1415</v>
      </c>
      <c r="D1676" s="202" t="s">
        <v>1416</v>
      </c>
      <c r="E1676" s="202" t="s">
        <v>1417</v>
      </c>
      <c r="F1676" s="202" t="s">
        <v>505</v>
      </c>
      <c r="G1676" s="253">
        <v>13.06</v>
      </c>
      <c r="H1676" s="361" t="s">
        <v>1400</v>
      </c>
      <c r="I1676" s="359" t="s">
        <v>1385</v>
      </c>
      <c r="J1676" s="273">
        <v>0.57999999999999996</v>
      </c>
      <c r="K1676" s="361" t="s">
        <v>1391</v>
      </c>
      <c r="L1676" s="359" t="s">
        <v>1392</v>
      </c>
      <c r="M1676" s="368">
        <v>2006</v>
      </c>
      <c r="N1676" s="205">
        <v>43004</v>
      </c>
      <c r="O1676" s="203" t="s">
        <v>1418</v>
      </c>
    </row>
    <row r="1677" spans="1:15" ht="27.75" hidden="1" customHeight="1" x14ac:dyDescent="0.25">
      <c r="A1677" s="203" t="s">
        <v>1788</v>
      </c>
      <c r="B1677" s="202" t="s">
        <v>669</v>
      </c>
      <c r="C1677" s="203" t="s">
        <v>1403</v>
      </c>
      <c r="D1677" s="202" t="s">
        <v>1404</v>
      </c>
      <c r="E1677" s="202" t="s">
        <v>1405</v>
      </c>
      <c r="F1677" s="202" t="s">
        <v>475</v>
      </c>
      <c r="G1677" s="253">
        <v>154</v>
      </c>
      <c r="H1677" s="361" t="s">
        <v>1406</v>
      </c>
      <c r="I1677" s="359" t="s">
        <v>1407</v>
      </c>
      <c r="J1677" s="208">
        <v>0</v>
      </c>
      <c r="K1677" s="359" t="s">
        <v>22</v>
      </c>
      <c r="L1677" s="359" t="s">
        <v>1408</v>
      </c>
      <c r="M1677" s="368" t="s">
        <v>1407</v>
      </c>
      <c r="N1677" s="205">
        <v>42486</v>
      </c>
      <c r="O1677" s="203"/>
    </row>
    <row r="1678" spans="1:15" ht="27.75" hidden="1" customHeight="1" x14ac:dyDescent="0.25">
      <c r="A1678" s="203" t="s">
        <v>1788</v>
      </c>
      <c r="B1678" s="202" t="s">
        <v>669</v>
      </c>
      <c r="C1678" s="203" t="s">
        <v>1789</v>
      </c>
      <c r="D1678" s="202" t="s">
        <v>1790</v>
      </c>
      <c r="E1678" s="202" t="s">
        <v>1791</v>
      </c>
      <c r="F1678" s="202" t="s">
        <v>505</v>
      </c>
      <c r="G1678" s="253">
        <v>21.3</v>
      </c>
      <c r="H1678" s="361" t="s">
        <v>1433</v>
      </c>
      <c r="I1678" s="359" t="s">
        <v>1407</v>
      </c>
      <c r="J1678" s="358">
        <v>0</v>
      </c>
      <c r="K1678" s="359" t="s">
        <v>1113</v>
      </c>
      <c r="L1678" s="359" t="s">
        <v>1408</v>
      </c>
      <c r="M1678" s="368" t="s">
        <v>1407</v>
      </c>
      <c r="N1678" s="205">
        <v>41757</v>
      </c>
      <c r="O1678" s="203"/>
    </row>
    <row r="1679" spans="1:15" ht="27.75" hidden="1" customHeight="1" x14ac:dyDescent="0.25">
      <c r="A1679" s="203" t="s">
        <v>1788</v>
      </c>
      <c r="B1679" s="202" t="s">
        <v>669</v>
      </c>
      <c r="C1679" s="203" t="s">
        <v>1789</v>
      </c>
      <c r="D1679" s="202" t="s">
        <v>1790</v>
      </c>
      <c r="E1679" s="202" t="s">
        <v>1791</v>
      </c>
      <c r="F1679" s="202" t="s">
        <v>505</v>
      </c>
      <c r="G1679" s="253">
        <v>5.8000000000000003E-2</v>
      </c>
      <c r="H1679" s="361" t="s">
        <v>1414</v>
      </c>
      <c r="I1679" s="359" t="s">
        <v>1407</v>
      </c>
      <c r="J1679" s="358">
        <v>0</v>
      </c>
      <c r="K1679" s="359" t="s">
        <v>1113</v>
      </c>
      <c r="L1679" s="359" t="s">
        <v>1392</v>
      </c>
      <c r="M1679" s="368" t="s">
        <v>1407</v>
      </c>
      <c r="N1679" s="205">
        <v>41757</v>
      </c>
      <c r="O1679" s="203"/>
    </row>
    <row r="1680" spans="1:15" ht="27.75" hidden="1" customHeight="1" x14ac:dyDescent="0.25">
      <c r="A1680" s="203" t="s">
        <v>1788</v>
      </c>
      <c r="B1680" s="202" t="s">
        <v>669</v>
      </c>
      <c r="C1680" s="203" t="s">
        <v>1792</v>
      </c>
      <c r="D1680" s="202" t="s">
        <v>671</v>
      </c>
      <c r="E1680" s="202" t="s">
        <v>1793</v>
      </c>
      <c r="F1680" s="202" t="s">
        <v>505</v>
      </c>
      <c r="G1680" s="253">
        <v>7</v>
      </c>
      <c r="H1680" s="361" t="s">
        <v>1433</v>
      </c>
      <c r="I1680" s="359" t="s">
        <v>1407</v>
      </c>
      <c r="J1680" s="358">
        <v>0</v>
      </c>
      <c r="K1680" s="359" t="s">
        <v>1113</v>
      </c>
      <c r="L1680" s="359" t="s">
        <v>1408</v>
      </c>
      <c r="M1680" s="368">
        <v>2007</v>
      </c>
      <c r="N1680" s="205">
        <v>41080</v>
      </c>
      <c r="O1680" s="203"/>
    </row>
    <row r="1681" spans="1:15" ht="27.75" hidden="1" customHeight="1" x14ac:dyDescent="0.25">
      <c r="A1681" s="203" t="s">
        <v>1788</v>
      </c>
      <c r="B1681" s="202" t="s">
        <v>669</v>
      </c>
      <c r="C1681" s="203" t="s">
        <v>1792</v>
      </c>
      <c r="D1681" s="202" t="s">
        <v>671</v>
      </c>
      <c r="E1681" s="202" t="s">
        <v>1793</v>
      </c>
      <c r="F1681" s="202" t="s">
        <v>505</v>
      </c>
      <c r="G1681" s="253">
        <v>1.9E-2</v>
      </c>
      <c r="H1681" s="361" t="s">
        <v>1414</v>
      </c>
      <c r="I1681" s="359" t="s">
        <v>1407</v>
      </c>
      <c r="J1681" s="358">
        <v>0</v>
      </c>
      <c r="K1681" s="359" t="s">
        <v>1113</v>
      </c>
      <c r="L1681" s="359" t="s">
        <v>1392</v>
      </c>
      <c r="M1681" s="368">
        <v>2007</v>
      </c>
      <c r="N1681" s="205">
        <v>41080</v>
      </c>
      <c r="O1681" s="203"/>
    </row>
    <row r="1682" spans="1:15" ht="27.75" hidden="1" customHeight="1" x14ac:dyDescent="0.25">
      <c r="A1682" s="203" t="s">
        <v>1794</v>
      </c>
      <c r="B1682" s="203" t="s">
        <v>2380</v>
      </c>
      <c r="C1682" s="203" t="s">
        <v>1795</v>
      </c>
      <c r="D1682" s="203" t="s">
        <v>1796</v>
      </c>
      <c r="E1682" s="203" t="s">
        <v>1797</v>
      </c>
      <c r="F1682" s="203" t="s">
        <v>505</v>
      </c>
      <c r="G1682" s="257">
        <v>0.65</v>
      </c>
      <c r="H1682" s="361" t="s">
        <v>488</v>
      </c>
      <c r="I1682" s="361" t="s">
        <v>1379</v>
      </c>
      <c r="J1682" s="361" t="s">
        <v>1380</v>
      </c>
      <c r="K1682" s="361" t="s">
        <v>22</v>
      </c>
      <c r="L1682" s="361" t="s">
        <v>1392</v>
      </c>
      <c r="M1682" s="370">
        <v>2011</v>
      </c>
      <c r="N1682" s="207">
        <v>43822</v>
      </c>
      <c r="O1682" s="203"/>
    </row>
    <row r="1683" spans="1:15" ht="27.75" hidden="1" customHeight="1" x14ac:dyDescent="0.25">
      <c r="A1683" s="203" t="s">
        <v>1794</v>
      </c>
      <c r="B1683" s="203" t="s">
        <v>2380</v>
      </c>
      <c r="C1683" s="203" t="s">
        <v>1795</v>
      </c>
      <c r="D1683" s="203" t="s">
        <v>1796</v>
      </c>
      <c r="E1683" s="203" t="s">
        <v>1797</v>
      </c>
      <c r="F1683" s="203" t="s">
        <v>505</v>
      </c>
      <c r="G1683" s="257">
        <v>0.23</v>
      </c>
      <c r="H1683" s="361" t="s">
        <v>488</v>
      </c>
      <c r="I1683" s="361" t="s">
        <v>1382</v>
      </c>
      <c r="J1683" s="361" t="s">
        <v>1380</v>
      </c>
      <c r="K1683" s="361" t="s">
        <v>22</v>
      </c>
      <c r="L1683" s="361" t="s">
        <v>1392</v>
      </c>
      <c r="M1683" s="370">
        <v>2011</v>
      </c>
      <c r="N1683" s="207">
        <v>43822</v>
      </c>
      <c r="O1683" s="203"/>
    </row>
    <row r="1684" spans="1:15" ht="27.75" hidden="1" customHeight="1" x14ac:dyDescent="0.25">
      <c r="A1684" s="203" t="s">
        <v>1794</v>
      </c>
      <c r="B1684" s="203" t="s">
        <v>2380</v>
      </c>
      <c r="C1684" s="203" t="s">
        <v>1795</v>
      </c>
      <c r="D1684" s="203" t="s">
        <v>1796</v>
      </c>
      <c r="E1684" s="203" t="s">
        <v>1797</v>
      </c>
      <c r="F1684" s="203" t="s">
        <v>505</v>
      </c>
      <c r="G1684" s="257">
        <v>0.13</v>
      </c>
      <c r="H1684" s="361" t="s">
        <v>488</v>
      </c>
      <c r="I1684" s="361" t="s">
        <v>1383</v>
      </c>
      <c r="J1684" s="361" t="s">
        <v>1380</v>
      </c>
      <c r="K1684" s="361" t="s">
        <v>22</v>
      </c>
      <c r="L1684" s="361" t="s">
        <v>1392</v>
      </c>
      <c r="M1684" s="370">
        <v>2011</v>
      </c>
      <c r="N1684" s="207">
        <v>43822</v>
      </c>
      <c r="O1684" s="203"/>
    </row>
    <row r="1685" spans="1:15" ht="27.75" hidden="1" customHeight="1" x14ac:dyDescent="0.25">
      <c r="A1685" s="203" t="s">
        <v>1794</v>
      </c>
      <c r="B1685" s="203" t="s">
        <v>2380</v>
      </c>
      <c r="C1685" s="203" t="s">
        <v>1795</v>
      </c>
      <c r="D1685" s="203" t="s">
        <v>1796</v>
      </c>
      <c r="E1685" s="203" t="s">
        <v>1797</v>
      </c>
      <c r="F1685" s="203" t="s">
        <v>505</v>
      </c>
      <c r="G1685" s="257">
        <v>0.08</v>
      </c>
      <c r="H1685" s="361" t="s">
        <v>488</v>
      </c>
      <c r="I1685" s="361" t="s">
        <v>1384</v>
      </c>
      <c r="J1685" s="361" t="s">
        <v>1380</v>
      </c>
      <c r="K1685" s="361" t="s">
        <v>22</v>
      </c>
      <c r="L1685" s="361" t="s">
        <v>1392</v>
      </c>
      <c r="M1685" s="370">
        <v>2011</v>
      </c>
      <c r="N1685" s="207">
        <v>43822</v>
      </c>
      <c r="O1685" s="203"/>
    </row>
    <row r="1686" spans="1:15" ht="27.75" hidden="1" customHeight="1" x14ac:dyDescent="0.25">
      <c r="A1686" s="203" t="s">
        <v>1794</v>
      </c>
      <c r="B1686" s="203" t="s">
        <v>2380</v>
      </c>
      <c r="C1686" s="203" t="s">
        <v>1795</v>
      </c>
      <c r="D1686" s="203" t="s">
        <v>1796</v>
      </c>
      <c r="E1686" s="203" t="s">
        <v>1797</v>
      </c>
      <c r="F1686" s="203" t="s">
        <v>505</v>
      </c>
      <c r="G1686" s="257">
        <v>0.02</v>
      </c>
      <c r="H1686" s="361" t="s">
        <v>488</v>
      </c>
      <c r="I1686" s="361" t="s">
        <v>1385</v>
      </c>
      <c r="J1686" s="361" t="s">
        <v>1380</v>
      </c>
      <c r="K1686" s="361" t="s">
        <v>22</v>
      </c>
      <c r="L1686" s="361" t="s">
        <v>1392</v>
      </c>
      <c r="M1686" s="370">
        <v>2011</v>
      </c>
      <c r="N1686" s="207">
        <v>43822</v>
      </c>
      <c r="O1686" s="203"/>
    </row>
    <row r="1687" spans="1:15" ht="27.75" hidden="1" customHeight="1" x14ac:dyDescent="0.25">
      <c r="A1687" s="203" t="s">
        <v>1798</v>
      </c>
      <c r="B1687" s="203" t="s">
        <v>623</v>
      </c>
      <c r="C1687" s="203" t="s">
        <v>1535</v>
      </c>
      <c r="D1687" s="203" t="s">
        <v>1538</v>
      </c>
      <c r="E1687" s="203" t="s">
        <v>1539</v>
      </c>
      <c r="F1687" s="203" t="s">
        <v>505</v>
      </c>
      <c r="G1687" s="257">
        <v>27.7</v>
      </c>
      <c r="H1687" s="361" t="s">
        <v>1390</v>
      </c>
      <c r="I1687" s="361" t="s">
        <v>1379</v>
      </c>
      <c r="J1687" s="275">
        <v>0.68</v>
      </c>
      <c r="K1687" s="361" t="s">
        <v>1391</v>
      </c>
      <c r="L1687" s="361" t="s">
        <v>1392</v>
      </c>
      <c r="M1687" s="370">
        <v>2012</v>
      </c>
      <c r="N1687" s="207">
        <v>43903</v>
      </c>
      <c r="O1687" s="361" t="s">
        <v>1537</v>
      </c>
    </row>
    <row r="1688" spans="1:15" ht="27.75" hidden="1" customHeight="1" x14ac:dyDescent="0.25">
      <c r="A1688" s="203" t="s">
        <v>1798</v>
      </c>
      <c r="B1688" s="203" t="s">
        <v>623</v>
      </c>
      <c r="C1688" s="203" t="s">
        <v>1535</v>
      </c>
      <c r="D1688" s="203" t="s">
        <v>1538</v>
      </c>
      <c r="E1688" s="203" t="s">
        <v>1539</v>
      </c>
      <c r="F1688" s="203" t="s">
        <v>505</v>
      </c>
      <c r="G1688" s="257">
        <v>23.4</v>
      </c>
      <c r="H1688" s="361" t="s">
        <v>1390</v>
      </c>
      <c r="I1688" s="361" t="s">
        <v>1382</v>
      </c>
      <c r="J1688" s="275">
        <v>0.68</v>
      </c>
      <c r="K1688" s="361" t="s">
        <v>1391</v>
      </c>
      <c r="L1688" s="361" t="s">
        <v>1392</v>
      </c>
      <c r="M1688" s="370">
        <v>2012</v>
      </c>
      <c r="N1688" s="207">
        <v>43903</v>
      </c>
      <c r="O1688" s="361" t="s">
        <v>1537</v>
      </c>
    </row>
    <row r="1689" spans="1:15" ht="27.75" hidden="1" customHeight="1" x14ac:dyDescent="0.25">
      <c r="A1689" s="203" t="s">
        <v>1798</v>
      </c>
      <c r="B1689" s="203" t="s">
        <v>623</v>
      </c>
      <c r="C1689" s="203" t="s">
        <v>1535</v>
      </c>
      <c r="D1689" s="203" t="s">
        <v>1538</v>
      </c>
      <c r="E1689" s="203" t="s">
        <v>1539</v>
      </c>
      <c r="F1689" s="203" t="s">
        <v>505</v>
      </c>
      <c r="G1689" s="257">
        <v>6.7</v>
      </c>
      <c r="H1689" s="361" t="s">
        <v>1390</v>
      </c>
      <c r="I1689" s="361" t="s">
        <v>1383</v>
      </c>
      <c r="J1689" s="275">
        <v>0.68</v>
      </c>
      <c r="K1689" s="361" t="s">
        <v>1391</v>
      </c>
      <c r="L1689" s="361" t="s">
        <v>1392</v>
      </c>
      <c r="M1689" s="370">
        <v>2012</v>
      </c>
      <c r="N1689" s="207">
        <v>43903</v>
      </c>
      <c r="O1689" s="361" t="s">
        <v>1537</v>
      </c>
    </row>
    <row r="1690" spans="1:15" ht="27.75" hidden="1" customHeight="1" x14ac:dyDescent="0.25">
      <c r="A1690" s="203" t="s">
        <v>1798</v>
      </c>
      <c r="B1690" s="203" t="s">
        <v>623</v>
      </c>
      <c r="C1690" s="203" t="s">
        <v>1535</v>
      </c>
      <c r="D1690" s="203" t="s">
        <v>1538</v>
      </c>
      <c r="E1690" s="203" t="s">
        <v>1539</v>
      </c>
      <c r="F1690" s="203" t="s">
        <v>505</v>
      </c>
      <c r="G1690" s="257">
        <v>2.6</v>
      </c>
      <c r="H1690" s="361" t="s">
        <v>1390</v>
      </c>
      <c r="I1690" s="361" t="s">
        <v>1384</v>
      </c>
      <c r="J1690" s="275">
        <v>0.68</v>
      </c>
      <c r="K1690" s="361" t="s">
        <v>1391</v>
      </c>
      <c r="L1690" s="361" t="s">
        <v>1392</v>
      </c>
      <c r="M1690" s="370">
        <v>2012</v>
      </c>
      <c r="N1690" s="207">
        <v>43903</v>
      </c>
      <c r="O1690" s="361" t="s">
        <v>1537</v>
      </c>
    </row>
    <row r="1691" spans="1:15" ht="27.75" hidden="1" customHeight="1" x14ac:dyDescent="0.25">
      <c r="A1691" s="203" t="s">
        <v>1798</v>
      </c>
      <c r="B1691" s="203" t="s">
        <v>623</v>
      </c>
      <c r="C1691" s="203" t="s">
        <v>1535</v>
      </c>
      <c r="D1691" s="203" t="s">
        <v>1538</v>
      </c>
      <c r="E1691" s="203" t="s">
        <v>1539</v>
      </c>
      <c r="F1691" s="203" t="s">
        <v>505</v>
      </c>
      <c r="G1691" s="257">
        <v>0.9</v>
      </c>
      <c r="H1691" s="361" t="s">
        <v>1390</v>
      </c>
      <c r="I1691" s="361" t="s">
        <v>1385</v>
      </c>
      <c r="J1691" s="275">
        <v>0.68</v>
      </c>
      <c r="K1691" s="361" t="s">
        <v>1391</v>
      </c>
      <c r="L1691" s="361" t="s">
        <v>1392</v>
      </c>
      <c r="M1691" s="370">
        <v>2012</v>
      </c>
      <c r="N1691" s="207">
        <v>43903</v>
      </c>
      <c r="O1691" s="361" t="s">
        <v>1537</v>
      </c>
    </row>
    <row r="1692" spans="1:15" ht="27.75" hidden="1" customHeight="1" x14ac:dyDescent="0.25">
      <c r="A1692" s="203" t="s">
        <v>1798</v>
      </c>
      <c r="B1692" s="203" t="s">
        <v>623</v>
      </c>
      <c r="C1692" s="203" t="s">
        <v>1535</v>
      </c>
      <c r="D1692" s="203" t="s">
        <v>1641</v>
      </c>
      <c r="E1692" s="203" t="s">
        <v>1642</v>
      </c>
      <c r="F1692" s="203" t="s">
        <v>505</v>
      </c>
      <c r="G1692" s="257">
        <v>64</v>
      </c>
      <c r="H1692" s="361" t="s">
        <v>1433</v>
      </c>
      <c r="I1692" s="361" t="s">
        <v>1407</v>
      </c>
      <c r="J1692" s="360">
        <v>0.22889999999999999</v>
      </c>
      <c r="K1692" s="361" t="s">
        <v>1113</v>
      </c>
      <c r="L1692" s="361" t="s">
        <v>1408</v>
      </c>
      <c r="M1692" s="370">
        <v>2014</v>
      </c>
      <c r="N1692" s="207">
        <v>43903</v>
      </c>
      <c r="O1692" s="203"/>
    </row>
    <row r="1693" spans="1:15" ht="27.75" hidden="1" customHeight="1" x14ac:dyDescent="0.25">
      <c r="A1693" s="203" t="s">
        <v>1798</v>
      </c>
      <c r="B1693" s="203" t="s">
        <v>623</v>
      </c>
      <c r="C1693" s="203" t="s">
        <v>1535</v>
      </c>
      <c r="D1693" s="203" t="s">
        <v>1641</v>
      </c>
      <c r="E1693" s="203" t="s">
        <v>1642</v>
      </c>
      <c r="F1693" s="203" t="s">
        <v>505</v>
      </c>
      <c r="G1693" s="257">
        <v>0.17499999999999999</v>
      </c>
      <c r="H1693" s="361" t="s">
        <v>1414</v>
      </c>
      <c r="I1693" s="361" t="s">
        <v>1407</v>
      </c>
      <c r="J1693" s="360">
        <v>0.2291</v>
      </c>
      <c r="K1693" s="361" t="s">
        <v>1113</v>
      </c>
      <c r="L1693" s="361" t="s">
        <v>1392</v>
      </c>
      <c r="M1693" s="370">
        <v>2014</v>
      </c>
      <c r="N1693" s="207">
        <v>43903</v>
      </c>
      <c r="O1693" s="203"/>
    </row>
    <row r="1694" spans="1:15" ht="27.75" hidden="1" customHeight="1" x14ac:dyDescent="0.25">
      <c r="A1694" s="203" t="s">
        <v>1798</v>
      </c>
      <c r="B1694" s="203" t="s">
        <v>623</v>
      </c>
      <c r="C1694" s="203" t="s">
        <v>1535</v>
      </c>
      <c r="D1694" s="203" t="s">
        <v>1643</v>
      </c>
      <c r="E1694" s="203" t="s">
        <v>1644</v>
      </c>
      <c r="F1694" s="203" t="s">
        <v>505</v>
      </c>
      <c r="G1694" s="257">
        <v>350</v>
      </c>
      <c r="H1694" s="361" t="s">
        <v>1433</v>
      </c>
      <c r="I1694" s="361" t="s">
        <v>1407</v>
      </c>
      <c r="J1694" s="360">
        <v>3.5799999999999998E-2</v>
      </c>
      <c r="K1694" s="361" t="s">
        <v>1113</v>
      </c>
      <c r="L1694" s="361" t="s">
        <v>1408</v>
      </c>
      <c r="M1694" s="370">
        <v>2014</v>
      </c>
      <c r="N1694" s="207">
        <v>43903</v>
      </c>
      <c r="O1694" s="203"/>
    </row>
    <row r="1695" spans="1:15" ht="27.75" hidden="1" customHeight="1" x14ac:dyDescent="0.25">
      <c r="A1695" s="203" t="s">
        <v>1798</v>
      </c>
      <c r="B1695" s="203" t="s">
        <v>623</v>
      </c>
      <c r="C1695" s="203" t="s">
        <v>1535</v>
      </c>
      <c r="D1695" s="203" t="s">
        <v>1643</v>
      </c>
      <c r="E1695" s="203" t="s">
        <v>1644</v>
      </c>
      <c r="F1695" s="203" t="s">
        <v>505</v>
      </c>
      <c r="G1695" s="257">
        <v>0.95899999999999996</v>
      </c>
      <c r="H1695" s="361" t="s">
        <v>1414</v>
      </c>
      <c r="I1695" s="361" t="s">
        <v>1407</v>
      </c>
      <c r="J1695" s="360">
        <v>3.6200000000000003E-2</v>
      </c>
      <c r="K1695" s="361" t="s">
        <v>1113</v>
      </c>
      <c r="L1695" s="361" t="s">
        <v>1392</v>
      </c>
      <c r="M1695" s="370">
        <v>2014</v>
      </c>
      <c r="N1695" s="207">
        <v>43903</v>
      </c>
      <c r="O1695" s="203"/>
    </row>
    <row r="1696" spans="1:15" ht="27.75" hidden="1" customHeight="1" x14ac:dyDescent="0.25">
      <c r="A1696" s="203" t="s">
        <v>1798</v>
      </c>
      <c r="B1696" s="203" t="s">
        <v>623</v>
      </c>
      <c r="C1696" s="203" t="s">
        <v>1535</v>
      </c>
      <c r="D1696" s="203" t="s">
        <v>1645</v>
      </c>
      <c r="E1696" s="203" t="s">
        <v>1646</v>
      </c>
      <c r="F1696" s="203" t="s">
        <v>505</v>
      </c>
      <c r="G1696" s="257">
        <v>7</v>
      </c>
      <c r="H1696" s="361" t="s">
        <v>1433</v>
      </c>
      <c r="I1696" s="361" t="s">
        <v>1407</v>
      </c>
      <c r="J1696" s="360">
        <v>0</v>
      </c>
      <c r="K1696" s="361" t="s">
        <v>1113</v>
      </c>
      <c r="L1696" s="361" t="s">
        <v>1408</v>
      </c>
      <c r="M1696" s="370">
        <v>2015</v>
      </c>
      <c r="N1696" s="207">
        <v>43903</v>
      </c>
      <c r="O1696" s="203"/>
    </row>
    <row r="1697" spans="1:15" ht="27.75" hidden="1" customHeight="1" x14ac:dyDescent="0.25">
      <c r="A1697" s="203" t="s">
        <v>1798</v>
      </c>
      <c r="B1697" s="203" t="s">
        <v>623</v>
      </c>
      <c r="C1697" s="203" t="s">
        <v>1535</v>
      </c>
      <c r="D1697" s="203" t="s">
        <v>1645</v>
      </c>
      <c r="E1697" s="203" t="s">
        <v>1646</v>
      </c>
      <c r="F1697" s="203" t="s">
        <v>505</v>
      </c>
      <c r="G1697" s="257">
        <v>1.9E-2</v>
      </c>
      <c r="H1697" s="361" t="s">
        <v>1414</v>
      </c>
      <c r="I1697" s="361" t="s">
        <v>1407</v>
      </c>
      <c r="J1697" s="360">
        <v>0</v>
      </c>
      <c r="K1697" s="361" t="s">
        <v>1113</v>
      </c>
      <c r="L1697" s="361" t="s">
        <v>1392</v>
      </c>
      <c r="M1697" s="370">
        <v>2015</v>
      </c>
      <c r="N1697" s="207">
        <v>43903</v>
      </c>
      <c r="O1697" s="203"/>
    </row>
    <row r="1698" spans="1:15" ht="27.75" hidden="1" customHeight="1" x14ac:dyDescent="0.25">
      <c r="A1698" s="203" t="s">
        <v>1798</v>
      </c>
      <c r="B1698" s="203" t="s">
        <v>623</v>
      </c>
      <c r="C1698" s="203" t="s">
        <v>1535</v>
      </c>
      <c r="D1698" s="203" t="s">
        <v>1682</v>
      </c>
      <c r="E1698" s="203" t="s">
        <v>1683</v>
      </c>
      <c r="F1698" s="203" t="s">
        <v>505</v>
      </c>
      <c r="G1698" s="257">
        <v>449</v>
      </c>
      <c r="H1698" s="361" t="s">
        <v>1433</v>
      </c>
      <c r="I1698" s="361" t="s">
        <v>1407</v>
      </c>
      <c r="J1698" s="360">
        <v>0.28389999999999999</v>
      </c>
      <c r="K1698" s="361" t="s">
        <v>1113</v>
      </c>
      <c r="L1698" s="361" t="s">
        <v>1408</v>
      </c>
      <c r="M1698" s="370">
        <v>2015</v>
      </c>
      <c r="N1698" s="207">
        <v>43903</v>
      </c>
      <c r="O1698" s="203"/>
    </row>
    <row r="1699" spans="1:15" ht="27.75" hidden="1" customHeight="1" x14ac:dyDescent="0.25">
      <c r="A1699" s="203" t="s">
        <v>1798</v>
      </c>
      <c r="B1699" s="203" t="s">
        <v>623</v>
      </c>
      <c r="C1699" s="203" t="s">
        <v>1535</v>
      </c>
      <c r="D1699" s="203" t="s">
        <v>1682</v>
      </c>
      <c r="E1699" s="203" t="s">
        <v>1683</v>
      </c>
      <c r="F1699" s="203" t="s">
        <v>505</v>
      </c>
      <c r="G1699" s="257">
        <v>1.23</v>
      </c>
      <c r="H1699" s="361" t="s">
        <v>1414</v>
      </c>
      <c r="I1699" s="361" t="s">
        <v>1407</v>
      </c>
      <c r="J1699" s="360">
        <v>0.28410000000000002</v>
      </c>
      <c r="K1699" s="361" t="s">
        <v>1113</v>
      </c>
      <c r="L1699" s="361" t="s">
        <v>1392</v>
      </c>
      <c r="M1699" s="370">
        <v>2015</v>
      </c>
      <c r="N1699" s="207">
        <v>43903</v>
      </c>
      <c r="O1699" s="203"/>
    </row>
    <row r="1700" spans="1:15" ht="27.75" hidden="1" customHeight="1" x14ac:dyDescent="0.25">
      <c r="A1700" s="203" t="s">
        <v>1798</v>
      </c>
      <c r="B1700" s="203" t="s">
        <v>623</v>
      </c>
      <c r="C1700" s="203" t="s">
        <v>1535</v>
      </c>
      <c r="D1700" s="203" t="s">
        <v>1799</v>
      </c>
      <c r="E1700" s="203" t="s">
        <v>1800</v>
      </c>
      <c r="F1700" s="203" t="s">
        <v>505</v>
      </c>
      <c r="G1700" s="258">
        <v>2059</v>
      </c>
      <c r="H1700" s="361" t="s">
        <v>1414</v>
      </c>
      <c r="I1700" s="361" t="s">
        <v>1379</v>
      </c>
      <c r="J1700" s="275">
        <v>0.88</v>
      </c>
      <c r="K1700" s="361" t="s">
        <v>22</v>
      </c>
      <c r="L1700" s="361" t="s">
        <v>1392</v>
      </c>
      <c r="M1700" s="370">
        <v>2011</v>
      </c>
      <c r="N1700" s="207">
        <v>43903</v>
      </c>
      <c r="O1700" s="361" t="s">
        <v>1537</v>
      </c>
    </row>
    <row r="1701" spans="1:15" ht="27.75" hidden="1" customHeight="1" x14ac:dyDescent="0.25">
      <c r="A1701" s="203" t="s">
        <v>1798</v>
      </c>
      <c r="B1701" s="203" t="s">
        <v>623</v>
      </c>
      <c r="C1701" s="203" t="s">
        <v>1535</v>
      </c>
      <c r="D1701" s="203" t="s">
        <v>1799</v>
      </c>
      <c r="E1701" s="203" t="s">
        <v>1800</v>
      </c>
      <c r="F1701" s="203" t="s">
        <v>505</v>
      </c>
      <c r="G1701" s="257">
        <v>553</v>
      </c>
      <c r="H1701" s="361" t="s">
        <v>1414</v>
      </c>
      <c r="I1701" s="361" t="s">
        <v>1382</v>
      </c>
      <c r="J1701" s="275">
        <v>0.88</v>
      </c>
      <c r="K1701" s="361" t="s">
        <v>22</v>
      </c>
      <c r="L1701" s="361" t="s">
        <v>1392</v>
      </c>
      <c r="M1701" s="370">
        <v>2011</v>
      </c>
      <c r="N1701" s="207">
        <v>43903</v>
      </c>
      <c r="O1701" s="361" t="s">
        <v>1537</v>
      </c>
    </row>
    <row r="1702" spans="1:15" ht="27.75" hidden="1" customHeight="1" x14ac:dyDescent="0.25">
      <c r="A1702" s="203" t="s">
        <v>1798</v>
      </c>
      <c r="B1702" s="203" t="s">
        <v>623</v>
      </c>
      <c r="C1702" s="203" t="s">
        <v>1535</v>
      </c>
      <c r="D1702" s="203" t="s">
        <v>1799</v>
      </c>
      <c r="E1702" s="203" t="s">
        <v>1800</v>
      </c>
      <c r="F1702" s="203" t="s">
        <v>505</v>
      </c>
      <c r="G1702" s="257">
        <v>206</v>
      </c>
      <c r="H1702" s="361" t="s">
        <v>1414</v>
      </c>
      <c r="I1702" s="361" t="s">
        <v>1383</v>
      </c>
      <c r="J1702" s="275">
        <v>0.88</v>
      </c>
      <c r="K1702" s="361" t="s">
        <v>22</v>
      </c>
      <c r="L1702" s="361" t="s">
        <v>1392</v>
      </c>
      <c r="M1702" s="370">
        <v>2011</v>
      </c>
      <c r="N1702" s="207">
        <v>43903</v>
      </c>
      <c r="O1702" s="361" t="s">
        <v>1537</v>
      </c>
    </row>
    <row r="1703" spans="1:15" ht="27.75" hidden="1" customHeight="1" x14ac:dyDescent="0.25">
      <c r="A1703" s="203" t="s">
        <v>1798</v>
      </c>
      <c r="B1703" s="203" t="s">
        <v>623</v>
      </c>
      <c r="C1703" s="203" t="s">
        <v>1535</v>
      </c>
      <c r="D1703" s="203" t="s">
        <v>1799</v>
      </c>
      <c r="E1703" s="203" t="s">
        <v>1800</v>
      </c>
      <c r="F1703" s="203" t="s">
        <v>505</v>
      </c>
      <c r="G1703" s="257">
        <v>29</v>
      </c>
      <c r="H1703" s="361" t="s">
        <v>1414</v>
      </c>
      <c r="I1703" s="361" t="s">
        <v>1384</v>
      </c>
      <c r="J1703" s="275">
        <v>0.88</v>
      </c>
      <c r="K1703" s="361" t="s">
        <v>22</v>
      </c>
      <c r="L1703" s="361" t="s">
        <v>1392</v>
      </c>
      <c r="M1703" s="370">
        <v>2011</v>
      </c>
      <c r="N1703" s="207">
        <v>43903</v>
      </c>
      <c r="O1703" s="361" t="s">
        <v>1537</v>
      </c>
    </row>
    <row r="1704" spans="1:15" ht="27.75" hidden="1" customHeight="1" x14ac:dyDescent="0.25">
      <c r="A1704" s="203" t="s">
        <v>1798</v>
      </c>
      <c r="B1704" s="203" t="s">
        <v>623</v>
      </c>
      <c r="C1704" s="203" t="s">
        <v>1535</v>
      </c>
      <c r="D1704" s="203" t="s">
        <v>1799</v>
      </c>
      <c r="E1704" s="203" t="s">
        <v>1800</v>
      </c>
      <c r="F1704" s="203" t="s">
        <v>505</v>
      </c>
      <c r="G1704" s="257">
        <v>21</v>
      </c>
      <c r="H1704" s="361" t="s">
        <v>1414</v>
      </c>
      <c r="I1704" s="361" t="s">
        <v>1385</v>
      </c>
      <c r="J1704" s="275">
        <v>0.88</v>
      </c>
      <c r="K1704" s="361" t="s">
        <v>22</v>
      </c>
      <c r="L1704" s="361" t="s">
        <v>1392</v>
      </c>
      <c r="M1704" s="370">
        <v>2011</v>
      </c>
      <c r="N1704" s="207">
        <v>43903</v>
      </c>
      <c r="O1704" s="361" t="s">
        <v>1537</v>
      </c>
    </row>
    <row r="1705" spans="1:15" ht="27.75" hidden="1" customHeight="1" x14ac:dyDescent="0.25">
      <c r="A1705" s="203" t="s">
        <v>1798</v>
      </c>
      <c r="B1705" s="203" t="s">
        <v>623</v>
      </c>
      <c r="C1705" s="203" t="s">
        <v>1535</v>
      </c>
      <c r="D1705" s="203" t="s">
        <v>1799</v>
      </c>
      <c r="E1705" s="203" t="s">
        <v>1800</v>
      </c>
      <c r="F1705" s="203" t="s">
        <v>505</v>
      </c>
      <c r="G1705" s="257">
        <v>6</v>
      </c>
      <c r="H1705" s="361" t="s">
        <v>1390</v>
      </c>
      <c r="I1705" s="361" t="s">
        <v>1379</v>
      </c>
      <c r="J1705" s="275">
        <v>0.81</v>
      </c>
      <c r="K1705" s="361" t="s">
        <v>1391</v>
      </c>
      <c r="L1705" s="361" t="s">
        <v>1392</v>
      </c>
      <c r="M1705" s="370">
        <v>2012</v>
      </c>
      <c r="N1705" s="207">
        <v>43903</v>
      </c>
      <c r="O1705" s="361" t="s">
        <v>1537</v>
      </c>
    </row>
    <row r="1706" spans="1:15" ht="27.75" hidden="1" customHeight="1" x14ac:dyDescent="0.25">
      <c r="A1706" s="203" t="s">
        <v>1798</v>
      </c>
      <c r="B1706" s="203" t="s">
        <v>623</v>
      </c>
      <c r="C1706" s="203" t="s">
        <v>1535</v>
      </c>
      <c r="D1706" s="203" t="s">
        <v>1799</v>
      </c>
      <c r="E1706" s="203" t="s">
        <v>1800</v>
      </c>
      <c r="F1706" s="203" t="s">
        <v>505</v>
      </c>
      <c r="G1706" s="257">
        <v>4.9000000000000004</v>
      </c>
      <c r="H1706" s="361" t="s">
        <v>1390</v>
      </c>
      <c r="I1706" s="361" t="s">
        <v>1382</v>
      </c>
      <c r="J1706" s="275">
        <v>0.81</v>
      </c>
      <c r="K1706" s="361" t="s">
        <v>1391</v>
      </c>
      <c r="L1706" s="361" t="s">
        <v>1392</v>
      </c>
      <c r="M1706" s="370">
        <v>2012</v>
      </c>
      <c r="N1706" s="207">
        <v>43903</v>
      </c>
      <c r="O1706" s="361" t="s">
        <v>1537</v>
      </c>
    </row>
    <row r="1707" spans="1:15" ht="27.75" hidden="1" customHeight="1" x14ac:dyDescent="0.25">
      <c r="A1707" s="203" t="s">
        <v>1798</v>
      </c>
      <c r="B1707" s="203" t="s">
        <v>623</v>
      </c>
      <c r="C1707" s="203" t="s">
        <v>1535</v>
      </c>
      <c r="D1707" s="203" t="s">
        <v>1799</v>
      </c>
      <c r="E1707" s="203" t="s">
        <v>1800</v>
      </c>
      <c r="F1707" s="203" t="s">
        <v>505</v>
      </c>
      <c r="G1707" s="257">
        <v>1.8</v>
      </c>
      <c r="H1707" s="361" t="s">
        <v>1390</v>
      </c>
      <c r="I1707" s="361" t="s">
        <v>1383</v>
      </c>
      <c r="J1707" s="275">
        <v>0.81</v>
      </c>
      <c r="K1707" s="361" t="s">
        <v>1391</v>
      </c>
      <c r="L1707" s="361" t="s">
        <v>1392</v>
      </c>
      <c r="M1707" s="370">
        <v>2012</v>
      </c>
      <c r="N1707" s="207">
        <v>43903</v>
      </c>
      <c r="O1707" s="361" t="s">
        <v>1537</v>
      </c>
    </row>
    <row r="1708" spans="1:15" ht="27.75" hidden="1" customHeight="1" x14ac:dyDescent="0.25">
      <c r="A1708" s="203" t="s">
        <v>1798</v>
      </c>
      <c r="B1708" s="203" t="s">
        <v>623</v>
      </c>
      <c r="C1708" s="203" t="s">
        <v>1535</v>
      </c>
      <c r="D1708" s="203" t="s">
        <v>1799</v>
      </c>
      <c r="E1708" s="203" t="s">
        <v>1800</v>
      </c>
      <c r="F1708" s="203" t="s">
        <v>505</v>
      </c>
      <c r="G1708" s="257">
        <v>1.3</v>
      </c>
      <c r="H1708" s="361" t="s">
        <v>1390</v>
      </c>
      <c r="I1708" s="361" t="s">
        <v>1384</v>
      </c>
      <c r="J1708" s="275">
        <v>0.81</v>
      </c>
      <c r="K1708" s="361" t="s">
        <v>1391</v>
      </c>
      <c r="L1708" s="361" t="s">
        <v>1392</v>
      </c>
      <c r="M1708" s="370">
        <v>2012</v>
      </c>
      <c r="N1708" s="207">
        <v>43903</v>
      </c>
      <c r="O1708" s="361" t="s">
        <v>1537</v>
      </c>
    </row>
    <row r="1709" spans="1:15" ht="27.75" hidden="1" customHeight="1" x14ac:dyDescent="0.25">
      <c r="A1709" s="203" t="s">
        <v>1798</v>
      </c>
      <c r="B1709" s="203" t="s">
        <v>623</v>
      </c>
      <c r="C1709" s="203" t="s">
        <v>1535</v>
      </c>
      <c r="D1709" s="203" t="s">
        <v>1799</v>
      </c>
      <c r="E1709" s="203" t="s">
        <v>1800</v>
      </c>
      <c r="F1709" s="203" t="s">
        <v>505</v>
      </c>
      <c r="G1709" s="257">
        <v>1</v>
      </c>
      <c r="H1709" s="361" t="s">
        <v>1390</v>
      </c>
      <c r="I1709" s="361" t="s">
        <v>1385</v>
      </c>
      <c r="J1709" s="275">
        <v>0.81</v>
      </c>
      <c r="K1709" s="361" t="s">
        <v>1391</v>
      </c>
      <c r="L1709" s="361" t="s">
        <v>1392</v>
      </c>
      <c r="M1709" s="370">
        <v>2012</v>
      </c>
      <c r="N1709" s="207">
        <v>43903</v>
      </c>
      <c r="O1709" s="361" t="s">
        <v>1537</v>
      </c>
    </row>
    <row r="1710" spans="1:15" ht="27.75" hidden="1" customHeight="1" x14ac:dyDescent="0.25">
      <c r="A1710" s="203" t="s">
        <v>1798</v>
      </c>
      <c r="B1710" s="202" t="s">
        <v>623</v>
      </c>
      <c r="C1710" s="203" t="s">
        <v>1544</v>
      </c>
      <c r="D1710" s="203" t="s">
        <v>1545</v>
      </c>
      <c r="E1710" s="202" t="s">
        <v>1546</v>
      </c>
      <c r="F1710" s="202" t="s">
        <v>475</v>
      </c>
      <c r="G1710" s="253">
        <v>1885</v>
      </c>
      <c r="H1710" s="361" t="s">
        <v>1547</v>
      </c>
      <c r="I1710" s="359" t="s">
        <v>1407</v>
      </c>
      <c r="J1710" s="358">
        <v>0.62190000000000001</v>
      </c>
      <c r="K1710" s="359" t="s">
        <v>8</v>
      </c>
      <c r="L1710" s="359" t="s">
        <v>1408</v>
      </c>
      <c r="M1710" s="368">
        <v>2003</v>
      </c>
      <c r="N1710" s="205">
        <v>40511</v>
      </c>
      <c r="O1710" s="203"/>
    </row>
    <row r="1711" spans="1:15" ht="27.75" hidden="1" customHeight="1" x14ac:dyDescent="0.25">
      <c r="A1711" s="203" t="s">
        <v>1798</v>
      </c>
      <c r="B1711" s="202" t="s">
        <v>623</v>
      </c>
      <c r="C1711" s="203" t="s">
        <v>1544</v>
      </c>
      <c r="D1711" s="203" t="s">
        <v>1545</v>
      </c>
      <c r="E1711" s="202" t="s">
        <v>1546</v>
      </c>
      <c r="F1711" s="202" t="s">
        <v>475</v>
      </c>
      <c r="G1711" s="253">
        <v>5.1639999999999997</v>
      </c>
      <c r="H1711" s="361" t="s">
        <v>488</v>
      </c>
      <c r="I1711" s="359" t="s">
        <v>1407</v>
      </c>
      <c r="J1711" s="358">
        <v>0.62190000000000001</v>
      </c>
      <c r="K1711" s="359" t="s">
        <v>8</v>
      </c>
      <c r="L1711" s="359" t="s">
        <v>1392</v>
      </c>
      <c r="M1711" s="368">
        <v>2003</v>
      </c>
      <c r="N1711" s="205">
        <v>40511</v>
      </c>
      <c r="O1711" s="203"/>
    </row>
    <row r="1712" spans="1:15" ht="27.75" hidden="1" customHeight="1" x14ac:dyDescent="0.25">
      <c r="A1712" s="203" t="s">
        <v>1798</v>
      </c>
      <c r="B1712" s="202" t="s">
        <v>623</v>
      </c>
      <c r="C1712" s="203" t="s">
        <v>1403</v>
      </c>
      <c r="D1712" s="202" t="s">
        <v>1404</v>
      </c>
      <c r="E1712" s="202" t="s">
        <v>1405</v>
      </c>
      <c r="F1712" s="202" t="s">
        <v>475</v>
      </c>
      <c r="G1712" s="253">
        <v>154</v>
      </c>
      <c r="H1712" s="361" t="s">
        <v>1406</v>
      </c>
      <c r="I1712" s="359" t="s">
        <v>1407</v>
      </c>
      <c r="J1712" s="359" t="s">
        <v>1380</v>
      </c>
      <c r="K1712" s="359" t="s">
        <v>22</v>
      </c>
      <c r="L1712" s="359" t="s">
        <v>1408</v>
      </c>
      <c r="M1712" s="368" t="s">
        <v>1407</v>
      </c>
      <c r="N1712" s="205">
        <v>42486</v>
      </c>
      <c r="O1712" s="203"/>
    </row>
    <row r="1713" spans="1:15" ht="27.75" hidden="1" customHeight="1" x14ac:dyDescent="0.25">
      <c r="A1713" s="129" t="s">
        <v>1798</v>
      </c>
      <c r="B1713" s="269" t="s">
        <v>623</v>
      </c>
      <c r="C1713" s="226" t="s">
        <v>2568</v>
      </c>
      <c r="D1713" s="269" t="s">
        <v>641</v>
      </c>
      <c r="E1713" s="372" t="s">
        <v>1557</v>
      </c>
      <c r="F1713" s="269" t="s">
        <v>475</v>
      </c>
      <c r="G1713" s="373">
        <v>119.2</v>
      </c>
      <c r="H1713" s="225" t="s">
        <v>488</v>
      </c>
      <c r="I1713" s="269" t="s">
        <v>1379</v>
      </c>
      <c r="J1713" s="374">
        <v>0</v>
      </c>
      <c r="K1713" s="269" t="s">
        <v>22</v>
      </c>
      <c r="L1713" s="269" t="s">
        <v>1392</v>
      </c>
      <c r="M1713" s="369">
        <v>2010</v>
      </c>
      <c r="N1713" s="375">
        <v>43873</v>
      </c>
      <c r="O1713" s="226" t="s">
        <v>2569</v>
      </c>
    </row>
    <row r="1714" spans="1:15" ht="27.75" hidden="1" customHeight="1" x14ac:dyDescent="0.25">
      <c r="A1714" s="129" t="s">
        <v>1798</v>
      </c>
      <c r="B1714" s="269" t="s">
        <v>623</v>
      </c>
      <c r="C1714" s="226" t="s">
        <v>2568</v>
      </c>
      <c r="D1714" s="269" t="s">
        <v>641</v>
      </c>
      <c r="E1714" s="372" t="s">
        <v>1557</v>
      </c>
      <c r="F1714" s="269" t="s">
        <v>475</v>
      </c>
      <c r="G1714" s="373">
        <v>44.21</v>
      </c>
      <c r="H1714" s="225" t="s">
        <v>488</v>
      </c>
      <c r="I1714" s="269" t="s">
        <v>1382</v>
      </c>
      <c r="J1714" s="374">
        <v>0</v>
      </c>
      <c r="K1714" s="269" t="s">
        <v>22</v>
      </c>
      <c r="L1714" s="269" t="s">
        <v>1392</v>
      </c>
      <c r="M1714" s="369">
        <v>2010</v>
      </c>
      <c r="N1714" s="375">
        <v>43873</v>
      </c>
      <c r="O1714" s="226" t="s">
        <v>2569</v>
      </c>
    </row>
    <row r="1715" spans="1:15" ht="27.75" hidden="1" customHeight="1" x14ac:dyDescent="0.25">
      <c r="A1715" s="129" t="s">
        <v>1798</v>
      </c>
      <c r="B1715" s="269" t="s">
        <v>623</v>
      </c>
      <c r="C1715" s="226" t="s">
        <v>2568</v>
      </c>
      <c r="D1715" s="269" t="s">
        <v>641</v>
      </c>
      <c r="E1715" s="372" t="s">
        <v>1557</v>
      </c>
      <c r="F1715" s="269" t="s">
        <v>475</v>
      </c>
      <c r="G1715" s="373">
        <v>17.829999999999998</v>
      </c>
      <c r="H1715" s="225" t="s">
        <v>488</v>
      </c>
      <c r="I1715" s="269" t="s">
        <v>1383</v>
      </c>
      <c r="J1715" s="374">
        <v>0</v>
      </c>
      <c r="K1715" s="269" t="s">
        <v>22</v>
      </c>
      <c r="L1715" s="269" t="s">
        <v>1392</v>
      </c>
      <c r="M1715" s="369">
        <v>2010</v>
      </c>
      <c r="N1715" s="375">
        <v>43873</v>
      </c>
      <c r="O1715" s="226" t="s">
        <v>2569</v>
      </c>
    </row>
    <row r="1716" spans="1:15" ht="27.75" hidden="1" customHeight="1" x14ac:dyDescent="0.25">
      <c r="A1716" s="129" t="s">
        <v>1798</v>
      </c>
      <c r="B1716" s="269" t="s">
        <v>623</v>
      </c>
      <c r="C1716" s="226" t="s">
        <v>2568</v>
      </c>
      <c r="D1716" s="269" t="s">
        <v>641</v>
      </c>
      <c r="E1716" s="372" t="s">
        <v>1557</v>
      </c>
      <c r="F1716" s="269" t="s">
        <v>475</v>
      </c>
      <c r="G1716" s="373">
        <v>8.1199999999999992</v>
      </c>
      <c r="H1716" s="225" t="s">
        <v>488</v>
      </c>
      <c r="I1716" s="372" t="s">
        <v>1384</v>
      </c>
      <c r="J1716" s="374">
        <v>0</v>
      </c>
      <c r="K1716" s="269" t="s">
        <v>22</v>
      </c>
      <c r="L1716" s="269" t="s">
        <v>1392</v>
      </c>
      <c r="M1716" s="369">
        <v>2010</v>
      </c>
      <c r="N1716" s="375">
        <v>43873</v>
      </c>
      <c r="O1716" s="226" t="s">
        <v>2569</v>
      </c>
    </row>
    <row r="1717" spans="1:15" ht="27.75" hidden="1" customHeight="1" x14ac:dyDescent="0.25">
      <c r="A1717" s="129" t="s">
        <v>1798</v>
      </c>
      <c r="B1717" s="269" t="s">
        <v>623</v>
      </c>
      <c r="C1717" s="226" t="s">
        <v>2568</v>
      </c>
      <c r="D1717" s="269" t="s">
        <v>641</v>
      </c>
      <c r="E1717" s="372" t="s">
        <v>1557</v>
      </c>
      <c r="F1717" s="269" t="s">
        <v>475</v>
      </c>
      <c r="G1717" s="373">
        <v>3.9</v>
      </c>
      <c r="H1717" s="225" t="s">
        <v>488</v>
      </c>
      <c r="I1717" s="372" t="s">
        <v>1385</v>
      </c>
      <c r="J1717" s="374">
        <v>0</v>
      </c>
      <c r="K1717" s="269" t="s">
        <v>22</v>
      </c>
      <c r="L1717" s="269" t="s">
        <v>1392</v>
      </c>
      <c r="M1717" s="369">
        <v>2010</v>
      </c>
      <c r="N1717" s="375">
        <v>43873</v>
      </c>
      <c r="O1717" s="226" t="s">
        <v>2569</v>
      </c>
    </row>
    <row r="1718" spans="1:15" ht="27.75" hidden="1" customHeight="1" x14ac:dyDescent="0.25">
      <c r="A1718" s="129" t="s">
        <v>1798</v>
      </c>
      <c r="B1718" s="269" t="s">
        <v>623</v>
      </c>
      <c r="C1718" s="226" t="s">
        <v>2568</v>
      </c>
      <c r="D1718" s="269" t="s">
        <v>643</v>
      </c>
      <c r="E1718" s="372" t="s">
        <v>1557</v>
      </c>
      <c r="F1718" s="269" t="s">
        <v>475</v>
      </c>
      <c r="G1718" s="373">
        <v>45.77</v>
      </c>
      <c r="H1718" s="225" t="s">
        <v>488</v>
      </c>
      <c r="I1718" s="372" t="s">
        <v>1379</v>
      </c>
      <c r="J1718" s="374">
        <v>0</v>
      </c>
      <c r="K1718" s="269" t="s">
        <v>22</v>
      </c>
      <c r="L1718" s="269" t="s">
        <v>1392</v>
      </c>
      <c r="M1718" s="369">
        <v>2010</v>
      </c>
      <c r="N1718" s="375">
        <v>43873</v>
      </c>
      <c r="O1718" s="226" t="s">
        <v>2569</v>
      </c>
    </row>
    <row r="1719" spans="1:15" ht="27.75" hidden="1" customHeight="1" x14ac:dyDescent="0.25">
      <c r="A1719" s="129" t="s">
        <v>1798</v>
      </c>
      <c r="B1719" s="269" t="s">
        <v>623</v>
      </c>
      <c r="C1719" s="226" t="s">
        <v>2568</v>
      </c>
      <c r="D1719" s="269" t="s">
        <v>643</v>
      </c>
      <c r="E1719" s="372" t="s">
        <v>1557</v>
      </c>
      <c r="F1719" s="269" t="s">
        <v>475</v>
      </c>
      <c r="G1719" s="373">
        <v>16.98</v>
      </c>
      <c r="H1719" s="225" t="s">
        <v>488</v>
      </c>
      <c r="I1719" s="372" t="s">
        <v>1382</v>
      </c>
      <c r="J1719" s="374">
        <v>0</v>
      </c>
      <c r="K1719" s="269" t="s">
        <v>22</v>
      </c>
      <c r="L1719" s="269" t="s">
        <v>1392</v>
      </c>
      <c r="M1719" s="369">
        <v>2010</v>
      </c>
      <c r="N1719" s="375">
        <v>43873</v>
      </c>
      <c r="O1719" s="226" t="s">
        <v>2569</v>
      </c>
    </row>
    <row r="1720" spans="1:15" ht="27.75" hidden="1" customHeight="1" x14ac:dyDescent="0.25">
      <c r="A1720" s="129" t="s">
        <v>1798</v>
      </c>
      <c r="B1720" s="269" t="s">
        <v>623</v>
      </c>
      <c r="C1720" s="226" t="s">
        <v>2568</v>
      </c>
      <c r="D1720" s="269" t="s">
        <v>643</v>
      </c>
      <c r="E1720" s="372" t="s">
        <v>1557</v>
      </c>
      <c r="F1720" s="269" t="s">
        <v>475</v>
      </c>
      <c r="G1720" s="373">
        <v>6.85</v>
      </c>
      <c r="H1720" s="225" t="s">
        <v>488</v>
      </c>
      <c r="I1720" s="372" t="s">
        <v>1383</v>
      </c>
      <c r="J1720" s="374">
        <v>0</v>
      </c>
      <c r="K1720" s="269" t="s">
        <v>22</v>
      </c>
      <c r="L1720" s="269" t="s">
        <v>1392</v>
      </c>
      <c r="M1720" s="369">
        <v>2010</v>
      </c>
      <c r="N1720" s="375">
        <v>43873</v>
      </c>
      <c r="O1720" s="226" t="s">
        <v>2569</v>
      </c>
    </row>
    <row r="1721" spans="1:15" ht="27.75" hidden="1" customHeight="1" x14ac:dyDescent="0.25">
      <c r="A1721" s="129" t="s">
        <v>1798</v>
      </c>
      <c r="B1721" s="269" t="s">
        <v>623</v>
      </c>
      <c r="C1721" s="226" t="s">
        <v>2568</v>
      </c>
      <c r="D1721" s="269" t="s">
        <v>643</v>
      </c>
      <c r="E1721" s="372" t="s">
        <v>1557</v>
      </c>
      <c r="F1721" s="269" t="s">
        <v>475</v>
      </c>
      <c r="G1721" s="373">
        <v>3.12</v>
      </c>
      <c r="H1721" s="225" t="s">
        <v>488</v>
      </c>
      <c r="I1721" s="372" t="s">
        <v>1384</v>
      </c>
      <c r="J1721" s="374">
        <v>0</v>
      </c>
      <c r="K1721" s="269" t="s">
        <v>22</v>
      </c>
      <c r="L1721" s="269" t="s">
        <v>1392</v>
      </c>
      <c r="M1721" s="369">
        <v>2010</v>
      </c>
      <c r="N1721" s="375">
        <v>43873</v>
      </c>
      <c r="O1721" s="226" t="s">
        <v>2569</v>
      </c>
    </row>
    <row r="1722" spans="1:15" ht="27.75" hidden="1" customHeight="1" x14ac:dyDescent="0.25">
      <c r="A1722" s="129" t="s">
        <v>1798</v>
      </c>
      <c r="B1722" s="269" t="s">
        <v>623</v>
      </c>
      <c r="C1722" s="226" t="s">
        <v>2568</v>
      </c>
      <c r="D1722" s="269" t="s">
        <v>643</v>
      </c>
      <c r="E1722" s="372" t="s">
        <v>1557</v>
      </c>
      <c r="F1722" s="269" t="s">
        <v>475</v>
      </c>
      <c r="G1722" s="373">
        <v>1.5</v>
      </c>
      <c r="H1722" s="225" t="s">
        <v>488</v>
      </c>
      <c r="I1722" s="372" t="s">
        <v>1385</v>
      </c>
      <c r="J1722" s="374">
        <v>0</v>
      </c>
      <c r="K1722" s="269" t="s">
        <v>22</v>
      </c>
      <c r="L1722" s="269" t="s">
        <v>1392</v>
      </c>
      <c r="M1722" s="369">
        <v>2010</v>
      </c>
      <c r="N1722" s="375">
        <v>43873</v>
      </c>
      <c r="O1722" s="226" t="s">
        <v>2569</v>
      </c>
    </row>
    <row r="1723" spans="1:15" ht="27.75" hidden="1" customHeight="1" x14ac:dyDescent="0.25">
      <c r="A1723" s="203" t="s">
        <v>1801</v>
      </c>
      <c r="B1723" s="203" t="s">
        <v>624</v>
      </c>
      <c r="C1723" s="203" t="s">
        <v>1535</v>
      </c>
      <c r="D1723" s="203" t="s">
        <v>1802</v>
      </c>
      <c r="E1723" s="203" t="s">
        <v>1803</v>
      </c>
      <c r="F1723" s="203" t="s">
        <v>505</v>
      </c>
      <c r="G1723" s="257">
        <v>93</v>
      </c>
      <c r="H1723" s="361" t="s">
        <v>1433</v>
      </c>
      <c r="I1723" s="361" t="s">
        <v>1407</v>
      </c>
      <c r="J1723" s="360">
        <v>0.48899999999999999</v>
      </c>
      <c r="K1723" s="361" t="s">
        <v>1113</v>
      </c>
      <c r="L1723" s="361" t="s">
        <v>1408</v>
      </c>
      <c r="M1723" s="370">
        <v>2015</v>
      </c>
      <c r="N1723" s="207">
        <v>43903</v>
      </c>
      <c r="O1723" s="203"/>
    </row>
    <row r="1724" spans="1:15" ht="27.75" hidden="1" customHeight="1" x14ac:dyDescent="0.25">
      <c r="A1724" s="203" t="s">
        <v>1801</v>
      </c>
      <c r="B1724" s="203" t="s">
        <v>624</v>
      </c>
      <c r="C1724" s="203" t="s">
        <v>1535</v>
      </c>
      <c r="D1724" s="203" t="s">
        <v>1802</v>
      </c>
      <c r="E1724" s="203" t="s">
        <v>1803</v>
      </c>
      <c r="F1724" s="203" t="s">
        <v>505</v>
      </c>
      <c r="G1724" s="257">
        <v>0.76200000000000001</v>
      </c>
      <c r="H1724" s="361" t="s">
        <v>1414</v>
      </c>
      <c r="I1724" s="361" t="s">
        <v>1407</v>
      </c>
      <c r="J1724" s="360">
        <v>0.48930000000000001</v>
      </c>
      <c r="K1724" s="361" t="s">
        <v>1113</v>
      </c>
      <c r="L1724" s="361" t="s">
        <v>1392</v>
      </c>
      <c r="M1724" s="370">
        <v>2015</v>
      </c>
      <c r="N1724" s="207">
        <v>43903</v>
      </c>
      <c r="O1724" s="203"/>
    </row>
    <row r="1725" spans="1:15" ht="27.75" hidden="1" customHeight="1" x14ac:dyDescent="0.25">
      <c r="A1725" s="203" t="s">
        <v>1801</v>
      </c>
      <c r="B1725" s="203" t="s">
        <v>624</v>
      </c>
      <c r="C1725" s="203" t="s">
        <v>1535</v>
      </c>
      <c r="D1725" s="203" t="s">
        <v>1804</v>
      </c>
      <c r="E1725" s="203" t="s">
        <v>1805</v>
      </c>
      <c r="F1725" s="203" t="s">
        <v>505</v>
      </c>
      <c r="G1725" s="257">
        <v>26</v>
      </c>
      <c r="H1725" s="361" t="s">
        <v>1433</v>
      </c>
      <c r="I1725" s="361" t="s">
        <v>1407</v>
      </c>
      <c r="J1725" s="360">
        <v>0</v>
      </c>
      <c r="K1725" s="361" t="s">
        <v>1113</v>
      </c>
      <c r="L1725" s="361" t="s">
        <v>1408</v>
      </c>
      <c r="M1725" s="370">
        <v>2016</v>
      </c>
      <c r="N1725" s="207">
        <v>43903</v>
      </c>
      <c r="O1725" s="203"/>
    </row>
    <row r="1726" spans="1:15" ht="27.75" hidden="1" customHeight="1" x14ac:dyDescent="0.25">
      <c r="A1726" s="203" t="s">
        <v>1801</v>
      </c>
      <c r="B1726" s="203" t="s">
        <v>624</v>
      </c>
      <c r="C1726" s="203" t="s">
        <v>1535</v>
      </c>
      <c r="D1726" s="203" t="s">
        <v>1804</v>
      </c>
      <c r="E1726" s="203" t="s">
        <v>1805</v>
      </c>
      <c r="F1726" s="203" t="s">
        <v>505</v>
      </c>
      <c r="G1726" s="257">
        <v>0.21299999999999999</v>
      </c>
      <c r="H1726" s="361" t="s">
        <v>1414</v>
      </c>
      <c r="I1726" s="361" t="s">
        <v>1407</v>
      </c>
      <c r="J1726" s="360">
        <v>0</v>
      </c>
      <c r="K1726" s="361" t="s">
        <v>1113</v>
      </c>
      <c r="L1726" s="361" t="s">
        <v>1392</v>
      </c>
      <c r="M1726" s="370">
        <v>2016</v>
      </c>
      <c r="N1726" s="207">
        <v>43903</v>
      </c>
      <c r="O1726" s="203"/>
    </row>
    <row r="1727" spans="1:15" ht="27.75" hidden="1" customHeight="1" x14ac:dyDescent="0.25">
      <c r="A1727" s="203" t="s">
        <v>1801</v>
      </c>
      <c r="B1727" s="203" t="s">
        <v>624</v>
      </c>
      <c r="C1727" s="203" t="s">
        <v>1535</v>
      </c>
      <c r="D1727" s="203" t="s">
        <v>1806</v>
      </c>
      <c r="E1727" s="203" t="s">
        <v>1807</v>
      </c>
      <c r="F1727" s="203" t="s">
        <v>505</v>
      </c>
      <c r="G1727" s="257">
        <v>74</v>
      </c>
      <c r="H1727" s="361" t="s">
        <v>1433</v>
      </c>
      <c r="I1727" s="361" t="s">
        <v>1407</v>
      </c>
      <c r="J1727" s="360">
        <v>0.33929999999999999</v>
      </c>
      <c r="K1727" s="361" t="s">
        <v>1113</v>
      </c>
      <c r="L1727" s="361" t="s">
        <v>1408</v>
      </c>
      <c r="M1727" s="370">
        <v>2015</v>
      </c>
      <c r="N1727" s="207">
        <v>43903</v>
      </c>
      <c r="O1727" s="203"/>
    </row>
    <row r="1728" spans="1:15" ht="27.75" hidden="1" customHeight="1" x14ac:dyDescent="0.25">
      <c r="A1728" s="203" t="s">
        <v>1801</v>
      </c>
      <c r="B1728" s="203" t="s">
        <v>624</v>
      </c>
      <c r="C1728" s="203" t="s">
        <v>1535</v>
      </c>
      <c r="D1728" s="203" t="s">
        <v>1806</v>
      </c>
      <c r="E1728" s="203" t="s">
        <v>1807</v>
      </c>
      <c r="F1728" s="203" t="s">
        <v>505</v>
      </c>
      <c r="G1728" s="257">
        <v>0.60699999999999998</v>
      </c>
      <c r="H1728" s="361" t="s">
        <v>1414</v>
      </c>
      <c r="I1728" s="361" t="s">
        <v>1407</v>
      </c>
      <c r="J1728" s="360">
        <v>0.33879999999999999</v>
      </c>
      <c r="K1728" s="361" t="s">
        <v>1113</v>
      </c>
      <c r="L1728" s="361" t="s">
        <v>1392</v>
      </c>
      <c r="M1728" s="370">
        <v>2015</v>
      </c>
      <c r="N1728" s="207">
        <v>43903</v>
      </c>
      <c r="O1728" s="203"/>
    </row>
    <row r="1729" spans="1:15" ht="27.75" hidden="1" customHeight="1" x14ac:dyDescent="0.25">
      <c r="A1729" s="203" t="s">
        <v>1801</v>
      </c>
      <c r="B1729" s="202" t="s">
        <v>624</v>
      </c>
      <c r="C1729" s="203" t="s">
        <v>1808</v>
      </c>
      <c r="D1729" s="202" t="s">
        <v>1809</v>
      </c>
      <c r="E1729" s="202" t="s">
        <v>1810</v>
      </c>
      <c r="F1729" s="202" t="s">
        <v>505</v>
      </c>
      <c r="G1729" s="253">
        <v>424.4</v>
      </c>
      <c r="H1729" s="361" t="s">
        <v>1448</v>
      </c>
      <c r="I1729" s="359" t="s">
        <v>1407</v>
      </c>
      <c r="J1729" s="358">
        <v>0.49559999999999998</v>
      </c>
      <c r="K1729" s="359" t="s">
        <v>1113</v>
      </c>
      <c r="L1729" s="359" t="s">
        <v>1408</v>
      </c>
      <c r="M1729" s="368">
        <v>2006</v>
      </c>
      <c r="N1729" s="205">
        <v>41694</v>
      </c>
      <c r="O1729" s="203" t="s">
        <v>1811</v>
      </c>
    </row>
    <row r="1730" spans="1:15" ht="27.75" hidden="1" customHeight="1" x14ac:dyDescent="0.25">
      <c r="A1730" s="203" t="s">
        <v>1801</v>
      </c>
      <c r="B1730" s="202" t="s">
        <v>624</v>
      </c>
      <c r="C1730" s="203" t="s">
        <v>1808</v>
      </c>
      <c r="D1730" s="202" t="s">
        <v>1809</v>
      </c>
      <c r="E1730" s="202" t="s">
        <v>1810</v>
      </c>
      <c r="F1730" s="202" t="s">
        <v>505</v>
      </c>
      <c r="G1730" s="253">
        <v>3.4790000000000001</v>
      </c>
      <c r="H1730" s="361" t="s">
        <v>1450</v>
      </c>
      <c r="I1730" s="359" t="s">
        <v>1407</v>
      </c>
      <c r="J1730" s="358">
        <v>0.49559999999999998</v>
      </c>
      <c r="K1730" s="359" t="s">
        <v>1113</v>
      </c>
      <c r="L1730" s="359" t="s">
        <v>1392</v>
      </c>
      <c r="M1730" s="368">
        <v>2006</v>
      </c>
      <c r="N1730" s="205">
        <v>41694</v>
      </c>
      <c r="O1730" s="203" t="s">
        <v>1811</v>
      </c>
    </row>
    <row r="1731" spans="1:15" ht="27.75" hidden="1" customHeight="1" x14ac:dyDescent="0.25">
      <c r="A1731" s="203" t="s">
        <v>1801</v>
      </c>
      <c r="B1731" s="202" t="s">
        <v>624</v>
      </c>
      <c r="C1731" s="203" t="s">
        <v>1808</v>
      </c>
      <c r="D1731" s="202" t="s">
        <v>1658</v>
      </c>
      <c r="E1731" s="202" t="s">
        <v>1659</v>
      </c>
      <c r="F1731" s="202" t="s">
        <v>475</v>
      </c>
      <c r="G1731" s="253">
        <v>588.20000000000005</v>
      </c>
      <c r="H1731" s="361" t="s">
        <v>1400</v>
      </c>
      <c r="I1731" s="359" t="s">
        <v>1379</v>
      </c>
      <c r="J1731" s="359" t="s">
        <v>1380</v>
      </c>
      <c r="K1731" s="359" t="s">
        <v>1391</v>
      </c>
      <c r="L1731" s="359" t="s">
        <v>1392</v>
      </c>
      <c r="M1731" s="368">
        <v>2006</v>
      </c>
      <c r="N1731" s="205">
        <v>41694</v>
      </c>
      <c r="O1731" s="203"/>
    </row>
    <row r="1732" spans="1:15" ht="27.75" hidden="1" customHeight="1" x14ac:dyDescent="0.25">
      <c r="A1732" s="203" t="s">
        <v>1801</v>
      </c>
      <c r="B1732" s="202" t="s">
        <v>624</v>
      </c>
      <c r="C1732" s="203" t="s">
        <v>1808</v>
      </c>
      <c r="D1732" s="202" t="s">
        <v>1658</v>
      </c>
      <c r="E1732" s="202" t="s">
        <v>1659</v>
      </c>
      <c r="F1732" s="202" t="s">
        <v>475</v>
      </c>
      <c r="G1732" s="253">
        <v>285.10000000000002</v>
      </c>
      <c r="H1732" s="361" t="s">
        <v>1400</v>
      </c>
      <c r="I1732" s="359" t="s">
        <v>1382</v>
      </c>
      <c r="J1732" s="359" t="s">
        <v>1380</v>
      </c>
      <c r="K1732" s="359" t="s">
        <v>1391</v>
      </c>
      <c r="L1732" s="359" t="s">
        <v>1392</v>
      </c>
      <c r="M1732" s="368">
        <v>2006</v>
      </c>
      <c r="N1732" s="205">
        <v>41694</v>
      </c>
      <c r="O1732" s="203"/>
    </row>
    <row r="1733" spans="1:15" ht="27.75" hidden="1" customHeight="1" x14ac:dyDescent="0.25">
      <c r="A1733" s="203" t="s">
        <v>1801</v>
      </c>
      <c r="B1733" s="202" t="s">
        <v>624</v>
      </c>
      <c r="C1733" s="203" t="s">
        <v>1808</v>
      </c>
      <c r="D1733" s="202" t="s">
        <v>1658</v>
      </c>
      <c r="E1733" s="202" t="s">
        <v>1659</v>
      </c>
      <c r="F1733" s="202" t="s">
        <v>475</v>
      </c>
      <c r="G1733" s="253">
        <v>103.9</v>
      </c>
      <c r="H1733" s="361" t="s">
        <v>1400</v>
      </c>
      <c r="I1733" s="359" t="s">
        <v>1383</v>
      </c>
      <c r="J1733" s="359" t="s">
        <v>1380</v>
      </c>
      <c r="K1733" s="359" t="s">
        <v>1391</v>
      </c>
      <c r="L1733" s="359" t="s">
        <v>1392</v>
      </c>
      <c r="M1733" s="368">
        <v>2006</v>
      </c>
      <c r="N1733" s="205">
        <v>41694</v>
      </c>
      <c r="O1733" s="203"/>
    </row>
    <row r="1734" spans="1:15" ht="27.75" hidden="1" customHeight="1" x14ac:dyDescent="0.25">
      <c r="A1734" s="203" t="s">
        <v>1801</v>
      </c>
      <c r="B1734" s="202" t="s">
        <v>624</v>
      </c>
      <c r="C1734" s="203" t="s">
        <v>1808</v>
      </c>
      <c r="D1734" s="202" t="s">
        <v>1658</v>
      </c>
      <c r="E1734" s="202" t="s">
        <v>1659</v>
      </c>
      <c r="F1734" s="202" t="s">
        <v>475</v>
      </c>
      <c r="G1734" s="253">
        <v>27.74</v>
      </c>
      <c r="H1734" s="361" t="s">
        <v>1400</v>
      </c>
      <c r="I1734" s="359" t="s">
        <v>1384</v>
      </c>
      <c r="J1734" s="359" t="s">
        <v>1380</v>
      </c>
      <c r="K1734" s="359" t="s">
        <v>1391</v>
      </c>
      <c r="L1734" s="359" t="s">
        <v>1392</v>
      </c>
      <c r="M1734" s="368">
        <v>2006</v>
      </c>
      <c r="N1734" s="205">
        <v>41694</v>
      </c>
      <c r="O1734" s="203"/>
    </row>
    <row r="1735" spans="1:15" ht="27.75" hidden="1" customHeight="1" x14ac:dyDescent="0.25">
      <c r="A1735" s="203" t="s">
        <v>1801</v>
      </c>
      <c r="B1735" s="202" t="s">
        <v>624</v>
      </c>
      <c r="C1735" s="203" t="s">
        <v>1808</v>
      </c>
      <c r="D1735" s="202" t="s">
        <v>1658</v>
      </c>
      <c r="E1735" s="202" t="s">
        <v>1659</v>
      </c>
      <c r="F1735" s="202" t="s">
        <v>475</v>
      </c>
      <c r="G1735" s="253">
        <v>7.94</v>
      </c>
      <c r="H1735" s="361" t="s">
        <v>1400</v>
      </c>
      <c r="I1735" s="359" t="s">
        <v>1385</v>
      </c>
      <c r="J1735" s="359" t="s">
        <v>1380</v>
      </c>
      <c r="K1735" s="359" t="s">
        <v>1391</v>
      </c>
      <c r="L1735" s="359" t="s">
        <v>1392</v>
      </c>
      <c r="M1735" s="368">
        <v>2006</v>
      </c>
      <c r="N1735" s="205">
        <v>41694</v>
      </c>
      <c r="O1735" s="203"/>
    </row>
    <row r="1736" spans="1:15" ht="27.75" hidden="1" customHeight="1" x14ac:dyDescent="0.25">
      <c r="A1736" s="203" t="s">
        <v>1801</v>
      </c>
      <c r="B1736" s="202" t="s">
        <v>624</v>
      </c>
      <c r="C1736" s="203" t="s">
        <v>1544</v>
      </c>
      <c r="D1736" s="203" t="s">
        <v>1545</v>
      </c>
      <c r="E1736" s="202" t="s">
        <v>1546</v>
      </c>
      <c r="F1736" s="202" t="s">
        <v>475</v>
      </c>
      <c r="G1736" s="253">
        <v>1885</v>
      </c>
      <c r="H1736" s="361" t="s">
        <v>1547</v>
      </c>
      <c r="I1736" s="359" t="s">
        <v>1407</v>
      </c>
      <c r="J1736" s="358">
        <v>0.62190000000000001</v>
      </c>
      <c r="K1736" s="359" t="s">
        <v>8</v>
      </c>
      <c r="L1736" s="359" t="s">
        <v>1408</v>
      </c>
      <c r="M1736" s="368">
        <v>2003</v>
      </c>
      <c r="N1736" s="205">
        <v>40511</v>
      </c>
      <c r="O1736" s="203"/>
    </row>
    <row r="1737" spans="1:15" ht="27.75" hidden="1" customHeight="1" x14ac:dyDescent="0.25">
      <c r="A1737" s="203" t="s">
        <v>1801</v>
      </c>
      <c r="B1737" s="202" t="s">
        <v>624</v>
      </c>
      <c r="C1737" s="203" t="s">
        <v>1544</v>
      </c>
      <c r="D1737" s="203" t="s">
        <v>1545</v>
      </c>
      <c r="E1737" s="202" t="s">
        <v>1546</v>
      </c>
      <c r="F1737" s="202" t="s">
        <v>475</v>
      </c>
      <c r="G1737" s="253">
        <v>5.1639999999999997</v>
      </c>
      <c r="H1737" s="361" t="s">
        <v>488</v>
      </c>
      <c r="I1737" s="359" t="s">
        <v>1407</v>
      </c>
      <c r="J1737" s="358">
        <v>0.62190000000000001</v>
      </c>
      <c r="K1737" s="359" t="s">
        <v>8</v>
      </c>
      <c r="L1737" s="359" t="s">
        <v>1392</v>
      </c>
      <c r="M1737" s="368">
        <v>2003</v>
      </c>
      <c r="N1737" s="205">
        <v>40511</v>
      </c>
      <c r="O1737" s="203"/>
    </row>
    <row r="1738" spans="1:15" ht="27.75" hidden="1" customHeight="1" x14ac:dyDescent="0.25">
      <c r="A1738" s="203" t="s">
        <v>1801</v>
      </c>
      <c r="B1738" s="202" t="s">
        <v>624</v>
      </c>
      <c r="C1738" s="203" t="s">
        <v>1403</v>
      </c>
      <c r="D1738" s="202" t="s">
        <v>1404</v>
      </c>
      <c r="E1738" s="202" t="s">
        <v>1405</v>
      </c>
      <c r="F1738" s="202" t="s">
        <v>475</v>
      </c>
      <c r="G1738" s="253">
        <v>154</v>
      </c>
      <c r="H1738" s="361" t="s">
        <v>1406</v>
      </c>
      <c r="I1738" s="359" t="s">
        <v>1407</v>
      </c>
      <c r="J1738" s="359" t="s">
        <v>1380</v>
      </c>
      <c r="K1738" s="359" t="s">
        <v>22</v>
      </c>
      <c r="L1738" s="359" t="s">
        <v>1408</v>
      </c>
      <c r="M1738" s="368" t="s">
        <v>1407</v>
      </c>
      <c r="N1738" s="205">
        <v>42486</v>
      </c>
      <c r="O1738" s="203"/>
    </row>
    <row r="1739" spans="1:15" ht="27.75" hidden="1" customHeight="1" x14ac:dyDescent="0.25">
      <c r="A1739" s="203" t="s">
        <v>1801</v>
      </c>
      <c r="B1739" s="202" t="s">
        <v>624</v>
      </c>
      <c r="C1739" s="203" t="s">
        <v>1461</v>
      </c>
      <c r="D1739" s="202" t="s">
        <v>1658</v>
      </c>
      <c r="E1739" s="202" t="s">
        <v>1659</v>
      </c>
      <c r="F1739" s="202" t="s">
        <v>475</v>
      </c>
      <c r="G1739" s="254">
        <v>28679140</v>
      </c>
      <c r="H1739" s="361" t="s">
        <v>1433</v>
      </c>
      <c r="I1739" s="359" t="s">
        <v>1407</v>
      </c>
      <c r="J1739" s="359" t="s">
        <v>1380</v>
      </c>
      <c r="K1739" s="359" t="s">
        <v>8</v>
      </c>
      <c r="L1739" s="359" t="s">
        <v>1408</v>
      </c>
      <c r="M1739" s="368" t="s">
        <v>1407</v>
      </c>
      <c r="N1739" s="205">
        <v>42530</v>
      </c>
      <c r="O1739" s="203"/>
    </row>
    <row r="1740" spans="1:15" ht="27.75" hidden="1" customHeight="1" x14ac:dyDescent="0.25">
      <c r="A1740" s="203" t="s">
        <v>1801</v>
      </c>
      <c r="B1740" s="202" t="s">
        <v>624</v>
      </c>
      <c r="C1740" s="203" t="s">
        <v>1461</v>
      </c>
      <c r="D1740" s="202" t="s">
        <v>1658</v>
      </c>
      <c r="E1740" s="202" t="s">
        <v>1659</v>
      </c>
      <c r="F1740" s="202" t="s">
        <v>475</v>
      </c>
      <c r="G1740" s="254">
        <v>189928</v>
      </c>
      <c r="H1740" s="361" t="s">
        <v>1414</v>
      </c>
      <c r="I1740" s="359" t="s">
        <v>1407</v>
      </c>
      <c r="J1740" s="359" t="s">
        <v>1380</v>
      </c>
      <c r="K1740" s="359" t="s">
        <v>8</v>
      </c>
      <c r="L1740" s="359" t="s">
        <v>1392</v>
      </c>
      <c r="M1740" s="368" t="s">
        <v>1407</v>
      </c>
      <c r="N1740" s="205">
        <v>42530</v>
      </c>
      <c r="O1740" s="203"/>
    </row>
    <row r="1741" spans="1:15" ht="27.75" hidden="1" customHeight="1" x14ac:dyDescent="0.25">
      <c r="A1741" s="129" t="s">
        <v>1801</v>
      </c>
      <c r="B1741" s="269" t="s">
        <v>624</v>
      </c>
      <c r="C1741" s="226" t="s">
        <v>2568</v>
      </c>
      <c r="D1741" s="269" t="s">
        <v>641</v>
      </c>
      <c r="E1741" s="372" t="s">
        <v>1557</v>
      </c>
      <c r="F1741" s="269" t="s">
        <v>475</v>
      </c>
      <c r="G1741" s="373">
        <v>119.2</v>
      </c>
      <c r="H1741" s="225" t="s">
        <v>488</v>
      </c>
      <c r="I1741" s="269" t="s">
        <v>1379</v>
      </c>
      <c r="J1741" s="374">
        <v>0</v>
      </c>
      <c r="K1741" s="269" t="s">
        <v>22</v>
      </c>
      <c r="L1741" s="269" t="s">
        <v>1392</v>
      </c>
      <c r="M1741" s="369">
        <v>2010</v>
      </c>
      <c r="N1741" s="375">
        <v>43873</v>
      </c>
      <c r="O1741" s="226" t="s">
        <v>2569</v>
      </c>
    </row>
    <row r="1742" spans="1:15" ht="27.75" hidden="1" customHeight="1" x14ac:dyDescent="0.25">
      <c r="A1742" s="129" t="s">
        <v>1801</v>
      </c>
      <c r="B1742" s="269" t="s">
        <v>624</v>
      </c>
      <c r="C1742" s="226" t="s">
        <v>2568</v>
      </c>
      <c r="D1742" s="269" t="s">
        <v>641</v>
      </c>
      <c r="E1742" s="372" t="s">
        <v>1557</v>
      </c>
      <c r="F1742" s="269" t="s">
        <v>475</v>
      </c>
      <c r="G1742" s="373">
        <v>44.21</v>
      </c>
      <c r="H1742" s="225" t="s">
        <v>488</v>
      </c>
      <c r="I1742" s="269" t="s">
        <v>1382</v>
      </c>
      <c r="J1742" s="374">
        <v>0</v>
      </c>
      <c r="K1742" s="269" t="s">
        <v>22</v>
      </c>
      <c r="L1742" s="269" t="s">
        <v>1392</v>
      </c>
      <c r="M1742" s="369">
        <v>2010</v>
      </c>
      <c r="N1742" s="375">
        <v>43873</v>
      </c>
      <c r="O1742" s="226" t="s">
        <v>2569</v>
      </c>
    </row>
    <row r="1743" spans="1:15" ht="27.75" hidden="1" customHeight="1" x14ac:dyDescent="0.25">
      <c r="A1743" s="129" t="s">
        <v>1801</v>
      </c>
      <c r="B1743" s="269" t="s">
        <v>624</v>
      </c>
      <c r="C1743" s="226" t="s">
        <v>2568</v>
      </c>
      <c r="D1743" s="269" t="s">
        <v>641</v>
      </c>
      <c r="E1743" s="372" t="s">
        <v>1557</v>
      </c>
      <c r="F1743" s="269" t="s">
        <v>475</v>
      </c>
      <c r="G1743" s="373">
        <v>17.829999999999998</v>
      </c>
      <c r="H1743" s="225" t="s">
        <v>488</v>
      </c>
      <c r="I1743" s="269" t="s">
        <v>1383</v>
      </c>
      <c r="J1743" s="374">
        <v>0</v>
      </c>
      <c r="K1743" s="269" t="s">
        <v>22</v>
      </c>
      <c r="L1743" s="269" t="s">
        <v>1392</v>
      </c>
      <c r="M1743" s="369">
        <v>2010</v>
      </c>
      <c r="N1743" s="375">
        <v>43873</v>
      </c>
      <c r="O1743" s="226" t="s">
        <v>2569</v>
      </c>
    </row>
    <row r="1744" spans="1:15" ht="27.75" hidden="1" customHeight="1" x14ac:dyDescent="0.25">
      <c r="A1744" s="129" t="s">
        <v>1801</v>
      </c>
      <c r="B1744" s="269" t="s">
        <v>624</v>
      </c>
      <c r="C1744" s="226" t="s">
        <v>2568</v>
      </c>
      <c r="D1744" s="269" t="s">
        <v>641</v>
      </c>
      <c r="E1744" s="372" t="s">
        <v>1557</v>
      </c>
      <c r="F1744" s="269" t="s">
        <v>475</v>
      </c>
      <c r="G1744" s="373">
        <v>8.1199999999999992</v>
      </c>
      <c r="H1744" s="225" t="s">
        <v>488</v>
      </c>
      <c r="I1744" s="372" t="s">
        <v>1384</v>
      </c>
      <c r="J1744" s="374">
        <v>0</v>
      </c>
      <c r="K1744" s="269" t="s">
        <v>22</v>
      </c>
      <c r="L1744" s="269" t="s">
        <v>1392</v>
      </c>
      <c r="M1744" s="369">
        <v>2010</v>
      </c>
      <c r="N1744" s="375">
        <v>43873</v>
      </c>
      <c r="O1744" s="226" t="s">
        <v>2569</v>
      </c>
    </row>
    <row r="1745" spans="1:15" ht="27.75" hidden="1" customHeight="1" x14ac:dyDescent="0.25">
      <c r="A1745" s="129" t="s">
        <v>1801</v>
      </c>
      <c r="B1745" s="269" t="s">
        <v>624</v>
      </c>
      <c r="C1745" s="226" t="s">
        <v>2568</v>
      </c>
      <c r="D1745" s="269" t="s">
        <v>641</v>
      </c>
      <c r="E1745" s="372" t="s">
        <v>1557</v>
      </c>
      <c r="F1745" s="269" t="s">
        <v>475</v>
      </c>
      <c r="G1745" s="373">
        <v>3.9</v>
      </c>
      <c r="H1745" s="225" t="s">
        <v>488</v>
      </c>
      <c r="I1745" s="372" t="s">
        <v>1385</v>
      </c>
      <c r="J1745" s="374">
        <v>0</v>
      </c>
      <c r="K1745" s="269" t="s">
        <v>22</v>
      </c>
      <c r="L1745" s="269" t="s">
        <v>1392</v>
      </c>
      <c r="M1745" s="369">
        <v>2010</v>
      </c>
      <c r="N1745" s="375">
        <v>43873</v>
      </c>
      <c r="O1745" s="226" t="s">
        <v>2569</v>
      </c>
    </row>
    <row r="1746" spans="1:15" ht="27.75" hidden="1" customHeight="1" x14ac:dyDescent="0.25">
      <c r="A1746" s="203" t="s">
        <v>1812</v>
      </c>
      <c r="B1746" s="202" t="s">
        <v>2381</v>
      </c>
      <c r="C1746" s="203" t="s">
        <v>1513</v>
      </c>
      <c r="D1746" s="202" t="s">
        <v>1525</v>
      </c>
      <c r="E1746" s="202" t="s">
        <v>1526</v>
      </c>
      <c r="F1746" s="202" t="s">
        <v>475</v>
      </c>
      <c r="G1746" s="253">
        <v>468.11</v>
      </c>
      <c r="H1746" s="361" t="s">
        <v>1433</v>
      </c>
      <c r="I1746" s="359" t="s">
        <v>1407</v>
      </c>
      <c r="J1746" s="359" t="s">
        <v>1380</v>
      </c>
      <c r="K1746" s="359" t="s">
        <v>1113</v>
      </c>
      <c r="L1746" s="359" t="s">
        <v>1408</v>
      </c>
      <c r="M1746" s="368">
        <v>2009</v>
      </c>
      <c r="N1746" s="205">
        <v>42138</v>
      </c>
      <c r="O1746" s="203"/>
    </row>
    <row r="1747" spans="1:15" ht="27.75" hidden="1" customHeight="1" x14ac:dyDescent="0.25">
      <c r="A1747" s="203" t="s">
        <v>1812</v>
      </c>
      <c r="B1747" s="202" t="s">
        <v>2381</v>
      </c>
      <c r="C1747" s="203" t="s">
        <v>1513</v>
      </c>
      <c r="D1747" s="202" t="s">
        <v>1525</v>
      </c>
      <c r="E1747" s="202" t="s">
        <v>1526</v>
      </c>
      <c r="F1747" s="202" t="s">
        <v>475</v>
      </c>
      <c r="G1747" s="253">
        <v>1.282</v>
      </c>
      <c r="H1747" s="361" t="s">
        <v>1414</v>
      </c>
      <c r="I1747" s="359" t="s">
        <v>1407</v>
      </c>
      <c r="J1747" s="359" t="s">
        <v>1380</v>
      </c>
      <c r="K1747" s="359" t="s">
        <v>1113</v>
      </c>
      <c r="L1747" s="359" t="s">
        <v>1392</v>
      </c>
      <c r="M1747" s="368">
        <v>2009</v>
      </c>
      <c r="N1747" s="205">
        <v>42138</v>
      </c>
      <c r="O1747" s="203"/>
    </row>
    <row r="1748" spans="1:15" ht="27.75" hidden="1" customHeight="1" x14ac:dyDescent="0.25">
      <c r="A1748" s="203" t="s">
        <v>1812</v>
      </c>
      <c r="B1748" s="202" t="s">
        <v>2381</v>
      </c>
      <c r="C1748" s="203" t="s">
        <v>1513</v>
      </c>
      <c r="D1748" s="202" t="s">
        <v>1527</v>
      </c>
      <c r="E1748" s="202" t="s">
        <v>1528</v>
      </c>
      <c r="F1748" s="202" t="s">
        <v>475</v>
      </c>
      <c r="G1748" s="253">
        <v>468.11</v>
      </c>
      <c r="H1748" s="361" t="s">
        <v>1433</v>
      </c>
      <c r="I1748" s="359" t="s">
        <v>1407</v>
      </c>
      <c r="J1748" s="359" t="s">
        <v>1380</v>
      </c>
      <c r="K1748" s="359" t="s">
        <v>1113</v>
      </c>
      <c r="L1748" s="359" t="s">
        <v>1408</v>
      </c>
      <c r="M1748" s="368">
        <v>2009</v>
      </c>
      <c r="N1748" s="205">
        <v>42138</v>
      </c>
      <c r="O1748" s="203"/>
    </row>
    <row r="1749" spans="1:15" ht="27.75" hidden="1" customHeight="1" x14ac:dyDescent="0.25">
      <c r="A1749" s="203" t="s">
        <v>1812</v>
      </c>
      <c r="B1749" s="202" t="s">
        <v>2381</v>
      </c>
      <c r="C1749" s="203" t="s">
        <v>1513</v>
      </c>
      <c r="D1749" s="202" t="s">
        <v>1527</v>
      </c>
      <c r="E1749" s="202" t="s">
        <v>1528</v>
      </c>
      <c r="F1749" s="202" t="s">
        <v>475</v>
      </c>
      <c r="G1749" s="253">
        <v>1.282</v>
      </c>
      <c r="H1749" s="361" t="s">
        <v>1414</v>
      </c>
      <c r="I1749" s="359" t="s">
        <v>1407</v>
      </c>
      <c r="J1749" s="359" t="s">
        <v>1380</v>
      </c>
      <c r="K1749" s="359" t="s">
        <v>1113</v>
      </c>
      <c r="L1749" s="359" t="s">
        <v>1392</v>
      </c>
      <c r="M1749" s="368">
        <v>2009</v>
      </c>
      <c r="N1749" s="205">
        <v>42138</v>
      </c>
      <c r="O1749" s="203"/>
    </row>
    <row r="1750" spans="1:15" ht="27.75" hidden="1" customHeight="1" x14ac:dyDescent="0.25">
      <c r="A1750" s="203" t="s">
        <v>1812</v>
      </c>
      <c r="B1750" s="202" t="s">
        <v>2381</v>
      </c>
      <c r="C1750" s="203" t="s">
        <v>1415</v>
      </c>
      <c r="D1750" s="202" t="s">
        <v>1422</v>
      </c>
      <c r="E1750" s="202" t="s">
        <v>1423</v>
      </c>
      <c r="F1750" s="202" t="s">
        <v>505</v>
      </c>
      <c r="G1750" s="253">
        <v>171</v>
      </c>
      <c r="H1750" s="361" t="s">
        <v>1414</v>
      </c>
      <c r="I1750" s="359" t="s">
        <v>1407</v>
      </c>
      <c r="J1750" s="358">
        <v>0.5</v>
      </c>
      <c r="K1750" s="361" t="s">
        <v>1421</v>
      </c>
      <c r="L1750" s="359" t="s">
        <v>1392</v>
      </c>
      <c r="M1750" s="368">
        <v>2006</v>
      </c>
      <c r="N1750" s="205">
        <v>43004</v>
      </c>
      <c r="O1750" s="203"/>
    </row>
    <row r="1751" spans="1:15" ht="27.75" hidden="1" customHeight="1" x14ac:dyDescent="0.25">
      <c r="A1751" s="203" t="s">
        <v>1812</v>
      </c>
      <c r="B1751" s="202" t="s">
        <v>2381</v>
      </c>
      <c r="C1751" s="203" t="s">
        <v>1403</v>
      </c>
      <c r="D1751" s="202" t="s">
        <v>1404</v>
      </c>
      <c r="E1751" s="202" t="s">
        <v>1405</v>
      </c>
      <c r="F1751" s="202" t="s">
        <v>475</v>
      </c>
      <c r="G1751" s="253">
        <v>154</v>
      </c>
      <c r="H1751" s="361" t="s">
        <v>1406</v>
      </c>
      <c r="I1751" s="359" t="s">
        <v>1407</v>
      </c>
      <c r="J1751" s="208">
        <v>0</v>
      </c>
      <c r="K1751" s="359" t="s">
        <v>22</v>
      </c>
      <c r="L1751" s="359" t="s">
        <v>1408</v>
      </c>
      <c r="M1751" s="368" t="s">
        <v>1407</v>
      </c>
      <c r="N1751" s="205">
        <v>42486</v>
      </c>
      <c r="O1751" s="203"/>
    </row>
    <row r="1752" spans="1:15" ht="27.75" hidden="1" customHeight="1" x14ac:dyDescent="0.25">
      <c r="A1752" s="203" t="s">
        <v>1813</v>
      </c>
      <c r="B1752" s="203" t="s">
        <v>2382</v>
      </c>
      <c r="C1752" s="203" t="s">
        <v>1535</v>
      </c>
      <c r="D1752" s="203" t="s">
        <v>1814</v>
      </c>
      <c r="E1752" s="203" t="s">
        <v>1815</v>
      </c>
      <c r="F1752" s="203" t="s">
        <v>505</v>
      </c>
      <c r="G1752" s="257">
        <v>16.100000000000001</v>
      </c>
      <c r="H1752" s="361" t="s">
        <v>1433</v>
      </c>
      <c r="I1752" s="361" t="s">
        <v>1407</v>
      </c>
      <c r="J1752" s="360">
        <v>0.73029999999999995</v>
      </c>
      <c r="K1752" s="361" t="s">
        <v>1113</v>
      </c>
      <c r="L1752" s="361" t="s">
        <v>1408</v>
      </c>
      <c r="M1752" s="370">
        <v>2014</v>
      </c>
      <c r="N1752" s="207">
        <v>43903</v>
      </c>
      <c r="O1752" s="203"/>
    </row>
    <row r="1753" spans="1:15" ht="27.75" hidden="1" customHeight="1" x14ac:dyDescent="0.25">
      <c r="A1753" s="203" t="s">
        <v>1813</v>
      </c>
      <c r="B1753" s="203" t="s">
        <v>2382</v>
      </c>
      <c r="C1753" s="203" t="s">
        <v>1535</v>
      </c>
      <c r="D1753" s="203" t="s">
        <v>1814</v>
      </c>
      <c r="E1753" s="203" t="s">
        <v>1815</v>
      </c>
      <c r="F1753" s="203" t="s">
        <v>505</v>
      </c>
      <c r="G1753" s="257">
        <v>4.41E-2</v>
      </c>
      <c r="H1753" s="361" t="s">
        <v>1414</v>
      </c>
      <c r="I1753" s="361" t="s">
        <v>1407</v>
      </c>
      <c r="J1753" s="360">
        <v>0.73109999999999997</v>
      </c>
      <c r="K1753" s="361" t="s">
        <v>1113</v>
      </c>
      <c r="L1753" s="361" t="s">
        <v>1392</v>
      </c>
      <c r="M1753" s="370">
        <v>2014</v>
      </c>
      <c r="N1753" s="207">
        <v>43903</v>
      </c>
      <c r="O1753" s="203"/>
    </row>
    <row r="1754" spans="1:15" ht="27.75" hidden="1" customHeight="1" x14ac:dyDescent="0.25">
      <c r="A1754" s="203" t="s">
        <v>1813</v>
      </c>
      <c r="B1754" s="203" t="s">
        <v>2382</v>
      </c>
      <c r="C1754" s="203" t="s">
        <v>1535</v>
      </c>
      <c r="D1754" s="203" t="s">
        <v>1816</v>
      </c>
      <c r="E1754" s="203" t="s">
        <v>1428</v>
      </c>
      <c r="F1754" s="203" t="s">
        <v>505</v>
      </c>
      <c r="G1754" s="257">
        <v>0.12</v>
      </c>
      <c r="H1754" s="361" t="s">
        <v>1414</v>
      </c>
      <c r="I1754" s="361" t="s">
        <v>1407</v>
      </c>
      <c r="J1754" s="360">
        <v>0.67</v>
      </c>
      <c r="K1754" s="361" t="s">
        <v>1113</v>
      </c>
      <c r="L1754" s="361" t="s">
        <v>1392</v>
      </c>
      <c r="M1754" s="370">
        <v>2010</v>
      </c>
      <c r="N1754" s="207">
        <v>43903</v>
      </c>
      <c r="O1754" s="361" t="s">
        <v>1817</v>
      </c>
    </row>
    <row r="1755" spans="1:15" ht="27.75" hidden="1" customHeight="1" x14ac:dyDescent="0.25">
      <c r="A1755" s="203" t="s">
        <v>1813</v>
      </c>
      <c r="B1755" s="203" t="s">
        <v>2382</v>
      </c>
      <c r="C1755" s="203" t="s">
        <v>1535</v>
      </c>
      <c r="D1755" s="203" t="s">
        <v>1816</v>
      </c>
      <c r="E1755" s="203" t="s">
        <v>1428</v>
      </c>
      <c r="F1755" s="203" t="s">
        <v>505</v>
      </c>
      <c r="G1755" s="257">
        <v>256</v>
      </c>
      <c r="H1755" s="361" t="s">
        <v>1414</v>
      </c>
      <c r="I1755" s="361" t="s">
        <v>1379</v>
      </c>
      <c r="J1755" s="275">
        <v>0.89</v>
      </c>
      <c r="K1755" s="361" t="s">
        <v>22</v>
      </c>
      <c r="L1755" s="361" t="s">
        <v>1392</v>
      </c>
      <c r="M1755" s="370">
        <v>2010</v>
      </c>
      <c r="N1755" s="207">
        <v>43903</v>
      </c>
      <c r="O1755" s="361" t="s">
        <v>1817</v>
      </c>
    </row>
    <row r="1756" spans="1:15" ht="27.75" hidden="1" customHeight="1" x14ac:dyDescent="0.25">
      <c r="A1756" s="203" t="s">
        <v>1813</v>
      </c>
      <c r="B1756" s="203" t="s">
        <v>2382</v>
      </c>
      <c r="C1756" s="203" t="s">
        <v>1535</v>
      </c>
      <c r="D1756" s="203" t="s">
        <v>1816</v>
      </c>
      <c r="E1756" s="203" t="s">
        <v>1428</v>
      </c>
      <c r="F1756" s="203" t="s">
        <v>505</v>
      </c>
      <c r="G1756" s="257">
        <v>60</v>
      </c>
      <c r="H1756" s="361" t="s">
        <v>1414</v>
      </c>
      <c r="I1756" s="361" t="s">
        <v>1382</v>
      </c>
      <c r="J1756" s="275">
        <v>0.89</v>
      </c>
      <c r="K1756" s="361" t="s">
        <v>22</v>
      </c>
      <c r="L1756" s="361" t="s">
        <v>1392</v>
      </c>
      <c r="M1756" s="370">
        <v>2010</v>
      </c>
      <c r="N1756" s="207">
        <v>43903</v>
      </c>
      <c r="O1756" s="361" t="s">
        <v>1817</v>
      </c>
    </row>
    <row r="1757" spans="1:15" ht="27.75" hidden="1" customHeight="1" x14ac:dyDescent="0.25">
      <c r="A1757" s="203" t="s">
        <v>1813</v>
      </c>
      <c r="B1757" s="203" t="s">
        <v>2382</v>
      </c>
      <c r="C1757" s="203" t="s">
        <v>1535</v>
      </c>
      <c r="D1757" s="203" t="s">
        <v>1816</v>
      </c>
      <c r="E1757" s="203" t="s">
        <v>1428</v>
      </c>
      <c r="F1757" s="203" t="s">
        <v>505</v>
      </c>
      <c r="G1757" s="257">
        <v>19</v>
      </c>
      <c r="H1757" s="361" t="s">
        <v>1414</v>
      </c>
      <c r="I1757" s="361" t="s">
        <v>1383</v>
      </c>
      <c r="J1757" s="275">
        <v>0.89</v>
      </c>
      <c r="K1757" s="361" t="s">
        <v>22</v>
      </c>
      <c r="L1757" s="361" t="s">
        <v>1392</v>
      </c>
      <c r="M1757" s="370">
        <v>2010</v>
      </c>
      <c r="N1757" s="207">
        <v>43903</v>
      </c>
      <c r="O1757" s="361" t="s">
        <v>1817</v>
      </c>
    </row>
    <row r="1758" spans="1:15" ht="27.75" hidden="1" customHeight="1" x14ac:dyDescent="0.25">
      <c r="A1758" s="203" t="s">
        <v>1813</v>
      </c>
      <c r="B1758" s="203" t="s">
        <v>2382</v>
      </c>
      <c r="C1758" s="203" t="s">
        <v>1535</v>
      </c>
      <c r="D1758" s="203" t="s">
        <v>1816</v>
      </c>
      <c r="E1758" s="203" t="s">
        <v>1428</v>
      </c>
      <c r="F1758" s="203" t="s">
        <v>505</v>
      </c>
      <c r="G1758" s="257">
        <v>2.8</v>
      </c>
      <c r="H1758" s="361" t="s">
        <v>1414</v>
      </c>
      <c r="I1758" s="361" t="s">
        <v>1384</v>
      </c>
      <c r="J1758" s="275">
        <v>0.89</v>
      </c>
      <c r="K1758" s="361" t="s">
        <v>22</v>
      </c>
      <c r="L1758" s="361" t="s">
        <v>1392</v>
      </c>
      <c r="M1758" s="370">
        <v>2010</v>
      </c>
      <c r="N1758" s="207">
        <v>43903</v>
      </c>
      <c r="O1758" s="361" t="s">
        <v>1817</v>
      </c>
    </row>
    <row r="1759" spans="1:15" ht="27.75" hidden="1" customHeight="1" x14ac:dyDescent="0.25">
      <c r="A1759" s="203" t="s">
        <v>1813</v>
      </c>
      <c r="B1759" s="203" t="s">
        <v>2382</v>
      </c>
      <c r="C1759" s="203" t="s">
        <v>1535</v>
      </c>
      <c r="D1759" s="203" t="s">
        <v>1816</v>
      </c>
      <c r="E1759" s="203" t="s">
        <v>1428</v>
      </c>
      <c r="F1759" s="203" t="s">
        <v>505</v>
      </c>
      <c r="G1759" s="257" t="s">
        <v>515</v>
      </c>
      <c r="H1759" s="361" t="s">
        <v>1414</v>
      </c>
      <c r="I1759" s="361" t="s">
        <v>1385</v>
      </c>
      <c r="J1759" s="275">
        <v>0.89</v>
      </c>
      <c r="K1759" s="361" t="s">
        <v>22</v>
      </c>
      <c r="L1759" s="361" t="s">
        <v>1392</v>
      </c>
      <c r="M1759" s="370">
        <v>2010</v>
      </c>
      <c r="N1759" s="207">
        <v>43903</v>
      </c>
      <c r="O1759" s="361" t="s">
        <v>1817</v>
      </c>
    </row>
    <row r="1760" spans="1:15" ht="27.75" hidden="1" customHeight="1" x14ac:dyDescent="0.25">
      <c r="A1760" s="203" t="s">
        <v>1813</v>
      </c>
      <c r="B1760" s="203" t="s">
        <v>2382</v>
      </c>
      <c r="C1760" s="203" t="s">
        <v>1535</v>
      </c>
      <c r="D1760" s="203" t="s">
        <v>1818</v>
      </c>
      <c r="E1760" s="203" t="s">
        <v>1819</v>
      </c>
      <c r="F1760" s="203" t="s">
        <v>505</v>
      </c>
      <c r="G1760" s="257">
        <v>92</v>
      </c>
      <c r="H1760" s="361" t="s">
        <v>1414</v>
      </c>
      <c r="I1760" s="361" t="s">
        <v>1379</v>
      </c>
      <c r="J1760" s="275">
        <v>0.6</v>
      </c>
      <c r="K1760" s="361" t="s">
        <v>22</v>
      </c>
      <c r="L1760" s="361" t="s">
        <v>1392</v>
      </c>
      <c r="M1760" s="370">
        <v>2009</v>
      </c>
      <c r="N1760" s="207">
        <v>43903</v>
      </c>
      <c r="O1760" s="361" t="s">
        <v>1817</v>
      </c>
    </row>
    <row r="1761" spans="1:15" ht="27.75" hidden="1" customHeight="1" x14ac:dyDescent="0.25">
      <c r="A1761" s="203" t="s">
        <v>1813</v>
      </c>
      <c r="B1761" s="203" t="s">
        <v>2382</v>
      </c>
      <c r="C1761" s="203" t="s">
        <v>1535</v>
      </c>
      <c r="D1761" s="203" t="s">
        <v>1818</v>
      </c>
      <c r="E1761" s="203" t="s">
        <v>1819</v>
      </c>
      <c r="F1761" s="203" t="s">
        <v>505</v>
      </c>
      <c r="G1761" s="257">
        <v>20</v>
      </c>
      <c r="H1761" s="361" t="s">
        <v>1414</v>
      </c>
      <c r="I1761" s="361" t="s">
        <v>1382</v>
      </c>
      <c r="J1761" s="275">
        <v>0.6</v>
      </c>
      <c r="K1761" s="361" t="s">
        <v>22</v>
      </c>
      <c r="L1761" s="361" t="s">
        <v>1392</v>
      </c>
      <c r="M1761" s="370">
        <v>2009</v>
      </c>
      <c r="N1761" s="207">
        <v>43903</v>
      </c>
      <c r="O1761" s="361" t="s">
        <v>1817</v>
      </c>
    </row>
    <row r="1762" spans="1:15" ht="27.75" hidden="1" customHeight="1" x14ac:dyDescent="0.25">
      <c r="A1762" s="203" t="s">
        <v>1813</v>
      </c>
      <c r="B1762" s="203" t="s">
        <v>2382</v>
      </c>
      <c r="C1762" s="203" t="s">
        <v>1535</v>
      </c>
      <c r="D1762" s="203" t="s">
        <v>1818</v>
      </c>
      <c r="E1762" s="203" t="s">
        <v>1819</v>
      </c>
      <c r="F1762" s="203" t="s">
        <v>505</v>
      </c>
      <c r="G1762" s="257">
        <v>3.3</v>
      </c>
      <c r="H1762" s="361" t="s">
        <v>1414</v>
      </c>
      <c r="I1762" s="361" t="s">
        <v>1383</v>
      </c>
      <c r="J1762" s="275">
        <v>0.6</v>
      </c>
      <c r="K1762" s="361" t="s">
        <v>22</v>
      </c>
      <c r="L1762" s="361" t="s">
        <v>1392</v>
      </c>
      <c r="M1762" s="370">
        <v>2009</v>
      </c>
      <c r="N1762" s="207">
        <v>43903</v>
      </c>
      <c r="O1762" s="361" t="s">
        <v>1817</v>
      </c>
    </row>
    <row r="1763" spans="1:15" ht="27.75" hidden="1" customHeight="1" x14ac:dyDescent="0.25">
      <c r="A1763" s="203" t="s">
        <v>1813</v>
      </c>
      <c r="B1763" s="203" t="s">
        <v>2382</v>
      </c>
      <c r="C1763" s="203" t="s">
        <v>1535</v>
      </c>
      <c r="D1763" s="203" t="s">
        <v>1818</v>
      </c>
      <c r="E1763" s="203" t="s">
        <v>1819</v>
      </c>
      <c r="F1763" s="203" t="s">
        <v>505</v>
      </c>
      <c r="G1763" s="257">
        <v>4.5999999999999996</v>
      </c>
      <c r="H1763" s="361" t="s">
        <v>1414</v>
      </c>
      <c r="I1763" s="361" t="s">
        <v>1384</v>
      </c>
      <c r="J1763" s="275">
        <v>0.6</v>
      </c>
      <c r="K1763" s="361" t="s">
        <v>22</v>
      </c>
      <c r="L1763" s="361" t="s">
        <v>1392</v>
      </c>
      <c r="M1763" s="370">
        <v>2009</v>
      </c>
      <c r="N1763" s="207">
        <v>43903</v>
      </c>
      <c r="O1763" s="361" t="s">
        <v>1817</v>
      </c>
    </row>
    <row r="1764" spans="1:15" ht="27.75" hidden="1" customHeight="1" x14ac:dyDescent="0.25">
      <c r="A1764" s="203" t="s">
        <v>1813</v>
      </c>
      <c r="B1764" s="203" t="s">
        <v>2382</v>
      </c>
      <c r="C1764" s="203" t="s">
        <v>1535</v>
      </c>
      <c r="D1764" s="203" t="s">
        <v>1818</v>
      </c>
      <c r="E1764" s="203" t="s">
        <v>1819</v>
      </c>
      <c r="F1764" s="203" t="s">
        <v>505</v>
      </c>
      <c r="G1764" s="257">
        <v>1.8</v>
      </c>
      <c r="H1764" s="361" t="s">
        <v>1414</v>
      </c>
      <c r="I1764" s="361" t="s">
        <v>1385</v>
      </c>
      <c r="J1764" s="275">
        <v>0.6</v>
      </c>
      <c r="K1764" s="361" t="s">
        <v>22</v>
      </c>
      <c r="L1764" s="361" t="s">
        <v>1392</v>
      </c>
      <c r="M1764" s="370">
        <v>2009</v>
      </c>
      <c r="N1764" s="207">
        <v>43903</v>
      </c>
      <c r="O1764" s="361" t="s">
        <v>1817</v>
      </c>
    </row>
    <row r="1765" spans="1:15" ht="27.75" hidden="1" customHeight="1" x14ac:dyDescent="0.25">
      <c r="A1765" s="203" t="s">
        <v>1813</v>
      </c>
      <c r="B1765" s="203" t="s">
        <v>2382</v>
      </c>
      <c r="C1765" s="203" t="s">
        <v>1535</v>
      </c>
      <c r="D1765" s="203" t="s">
        <v>1820</v>
      </c>
      <c r="E1765" s="203" t="s">
        <v>1819</v>
      </c>
      <c r="F1765" s="203" t="s">
        <v>505</v>
      </c>
      <c r="G1765" s="257">
        <v>162</v>
      </c>
      <c r="H1765" s="361" t="s">
        <v>1414</v>
      </c>
      <c r="I1765" s="361" t="s">
        <v>1379</v>
      </c>
      <c r="J1765" s="275">
        <v>0.47</v>
      </c>
      <c r="K1765" s="361" t="s">
        <v>22</v>
      </c>
      <c r="L1765" s="361" t="s">
        <v>1392</v>
      </c>
      <c r="M1765" s="370">
        <v>2010</v>
      </c>
      <c r="N1765" s="207">
        <v>43903</v>
      </c>
      <c r="O1765" s="361" t="s">
        <v>1817</v>
      </c>
    </row>
    <row r="1766" spans="1:15" ht="27.75" hidden="1" customHeight="1" x14ac:dyDescent="0.25">
      <c r="A1766" s="203" t="s">
        <v>1813</v>
      </c>
      <c r="B1766" s="203" t="s">
        <v>2382</v>
      </c>
      <c r="C1766" s="203" t="s">
        <v>1535</v>
      </c>
      <c r="D1766" s="203" t="s">
        <v>1820</v>
      </c>
      <c r="E1766" s="203" t="s">
        <v>1819</v>
      </c>
      <c r="F1766" s="203" t="s">
        <v>505</v>
      </c>
      <c r="G1766" s="257">
        <v>45</v>
      </c>
      <c r="H1766" s="361" t="s">
        <v>1414</v>
      </c>
      <c r="I1766" s="361" t="s">
        <v>1382</v>
      </c>
      <c r="J1766" s="275">
        <v>0.47</v>
      </c>
      <c r="K1766" s="361" t="s">
        <v>22</v>
      </c>
      <c r="L1766" s="361" t="s">
        <v>1392</v>
      </c>
      <c r="M1766" s="370">
        <v>2010</v>
      </c>
      <c r="N1766" s="207">
        <v>43903</v>
      </c>
      <c r="O1766" s="361" t="s">
        <v>1817</v>
      </c>
    </row>
    <row r="1767" spans="1:15" ht="27.75" hidden="1" customHeight="1" x14ac:dyDescent="0.25">
      <c r="A1767" s="203" t="s">
        <v>1813</v>
      </c>
      <c r="B1767" s="203" t="s">
        <v>2382</v>
      </c>
      <c r="C1767" s="203" t="s">
        <v>1535</v>
      </c>
      <c r="D1767" s="203" t="s">
        <v>1820</v>
      </c>
      <c r="E1767" s="203" t="s">
        <v>1819</v>
      </c>
      <c r="F1767" s="203" t="s">
        <v>505</v>
      </c>
      <c r="G1767" s="257">
        <v>19</v>
      </c>
      <c r="H1767" s="361" t="s">
        <v>1414</v>
      </c>
      <c r="I1767" s="361" t="s">
        <v>1383</v>
      </c>
      <c r="J1767" s="275">
        <v>0.47</v>
      </c>
      <c r="K1767" s="361" t="s">
        <v>22</v>
      </c>
      <c r="L1767" s="361" t="s">
        <v>1392</v>
      </c>
      <c r="M1767" s="370">
        <v>2010</v>
      </c>
      <c r="N1767" s="207">
        <v>43903</v>
      </c>
      <c r="O1767" s="361" t="s">
        <v>1817</v>
      </c>
    </row>
    <row r="1768" spans="1:15" ht="27.75" hidden="1" customHeight="1" x14ac:dyDescent="0.25">
      <c r="A1768" s="203" t="s">
        <v>1813</v>
      </c>
      <c r="B1768" s="203" t="s">
        <v>2382</v>
      </c>
      <c r="C1768" s="203" t="s">
        <v>1535</v>
      </c>
      <c r="D1768" s="203" t="s">
        <v>1820</v>
      </c>
      <c r="E1768" s="203" t="s">
        <v>1819</v>
      </c>
      <c r="F1768" s="203" t="s">
        <v>505</v>
      </c>
      <c r="G1768" s="257">
        <v>4</v>
      </c>
      <c r="H1768" s="361" t="s">
        <v>1414</v>
      </c>
      <c r="I1768" s="361" t="s">
        <v>1384</v>
      </c>
      <c r="J1768" s="275">
        <v>0.47</v>
      </c>
      <c r="K1768" s="361" t="s">
        <v>22</v>
      </c>
      <c r="L1768" s="361" t="s">
        <v>1392</v>
      </c>
      <c r="M1768" s="370">
        <v>2010</v>
      </c>
      <c r="N1768" s="207">
        <v>43903</v>
      </c>
      <c r="O1768" s="361" t="s">
        <v>1817</v>
      </c>
    </row>
    <row r="1769" spans="1:15" ht="27.75" hidden="1" customHeight="1" x14ac:dyDescent="0.25">
      <c r="A1769" s="203" t="s">
        <v>1813</v>
      </c>
      <c r="B1769" s="203" t="s">
        <v>2382</v>
      </c>
      <c r="C1769" s="203" t="s">
        <v>1535</v>
      </c>
      <c r="D1769" s="203" t="s">
        <v>1820</v>
      </c>
      <c r="E1769" s="203" t="s">
        <v>1819</v>
      </c>
      <c r="F1769" s="203" t="s">
        <v>505</v>
      </c>
      <c r="G1769" s="257">
        <v>3.1</v>
      </c>
      <c r="H1769" s="361" t="s">
        <v>1414</v>
      </c>
      <c r="I1769" s="361" t="s">
        <v>1385</v>
      </c>
      <c r="J1769" s="275">
        <v>0.47</v>
      </c>
      <c r="K1769" s="361" t="s">
        <v>22</v>
      </c>
      <c r="L1769" s="361" t="s">
        <v>1392</v>
      </c>
      <c r="M1769" s="370">
        <v>2010</v>
      </c>
      <c r="N1769" s="207">
        <v>43903</v>
      </c>
      <c r="O1769" s="361" t="s">
        <v>1817</v>
      </c>
    </row>
    <row r="1770" spans="1:15" ht="27.75" hidden="1" customHeight="1" x14ac:dyDescent="0.25">
      <c r="A1770" s="203" t="s">
        <v>1813</v>
      </c>
      <c r="B1770" s="203" t="s">
        <v>2382</v>
      </c>
      <c r="C1770" s="203" t="s">
        <v>1535</v>
      </c>
      <c r="D1770" s="203" t="s">
        <v>1820</v>
      </c>
      <c r="E1770" s="203" t="s">
        <v>1819</v>
      </c>
      <c r="F1770" s="203" t="s">
        <v>505</v>
      </c>
      <c r="G1770" s="257">
        <v>2.9</v>
      </c>
      <c r="H1770" s="361" t="s">
        <v>1390</v>
      </c>
      <c r="I1770" s="361" t="s">
        <v>1379</v>
      </c>
      <c r="J1770" s="275">
        <v>0.7</v>
      </c>
      <c r="K1770" s="361" t="s">
        <v>1391</v>
      </c>
      <c r="L1770" s="361" t="s">
        <v>1392</v>
      </c>
      <c r="M1770" s="370">
        <v>2014</v>
      </c>
      <c r="N1770" s="207">
        <v>43903</v>
      </c>
      <c r="O1770" s="361" t="s">
        <v>1817</v>
      </c>
    </row>
    <row r="1771" spans="1:15" ht="27.75" hidden="1" customHeight="1" x14ac:dyDescent="0.25">
      <c r="A1771" s="203" t="s">
        <v>1813</v>
      </c>
      <c r="B1771" s="203" t="s">
        <v>2382</v>
      </c>
      <c r="C1771" s="203" t="s">
        <v>1535</v>
      </c>
      <c r="D1771" s="203" t="s">
        <v>1820</v>
      </c>
      <c r="E1771" s="203" t="s">
        <v>1819</v>
      </c>
      <c r="F1771" s="203" t="s">
        <v>505</v>
      </c>
      <c r="G1771" s="257">
        <v>0.79</v>
      </c>
      <c r="H1771" s="361" t="s">
        <v>1390</v>
      </c>
      <c r="I1771" s="361" t="s">
        <v>1382</v>
      </c>
      <c r="J1771" s="275">
        <v>0.7</v>
      </c>
      <c r="K1771" s="361" t="s">
        <v>1391</v>
      </c>
      <c r="L1771" s="361" t="s">
        <v>1392</v>
      </c>
      <c r="M1771" s="370">
        <v>2014</v>
      </c>
      <c r="N1771" s="207">
        <v>43903</v>
      </c>
      <c r="O1771" s="361" t="s">
        <v>1817</v>
      </c>
    </row>
    <row r="1772" spans="1:15" ht="27.75" hidden="1" customHeight="1" x14ac:dyDescent="0.25">
      <c r="A1772" s="203" t="s">
        <v>1813</v>
      </c>
      <c r="B1772" s="203" t="s">
        <v>2382</v>
      </c>
      <c r="C1772" s="203" t="s">
        <v>1535</v>
      </c>
      <c r="D1772" s="203" t="s">
        <v>1820</v>
      </c>
      <c r="E1772" s="203" t="s">
        <v>1819</v>
      </c>
      <c r="F1772" s="203" t="s">
        <v>505</v>
      </c>
      <c r="G1772" s="257">
        <v>0.33</v>
      </c>
      <c r="H1772" s="361" t="s">
        <v>1390</v>
      </c>
      <c r="I1772" s="361" t="s">
        <v>1383</v>
      </c>
      <c r="J1772" s="275">
        <v>0.7</v>
      </c>
      <c r="K1772" s="361" t="s">
        <v>1391</v>
      </c>
      <c r="L1772" s="361" t="s">
        <v>1392</v>
      </c>
      <c r="M1772" s="370">
        <v>2014</v>
      </c>
      <c r="N1772" s="207">
        <v>43903</v>
      </c>
      <c r="O1772" s="361" t="s">
        <v>1817</v>
      </c>
    </row>
    <row r="1773" spans="1:15" ht="27.75" hidden="1" customHeight="1" x14ac:dyDescent="0.25">
      <c r="A1773" s="203" t="s">
        <v>1813</v>
      </c>
      <c r="B1773" s="203" t="s">
        <v>2382</v>
      </c>
      <c r="C1773" s="203" t="s">
        <v>1535</v>
      </c>
      <c r="D1773" s="203" t="s">
        <v>1820</v>
      </c>
      <c r="E1773" s="203" t="s">
        <v>1819</v>
      </c>
      <c r="F1773" s="203" t="s">
        <v>505</v>
      </c>
      <c r="G1773" s="257">
        <v>0.14000000000000001</v>
      </c>
      <c r="H1773" s="361" t="s">
        <v>1390</v>
      </c>
      <c r="I1773" s="361" t="s">
        <v>1384</v>
      </c>
      <c r="J1773" s="275">
        <v>0.7</v>
      </c>
      <c r="K1773" s="361" t="s">
        <v>1391</v>
      </c>
      <c r="L1773" s="361" t="s">
        <v>1392</v>
      </c>
      <c r="M1773" s="370">
        <v>2014</v>
      </c>
      <c r="N1773" s="207">
        <v>43903</v>
      </c>
      <c r="O1773" s="361" t="s">
        <v>1817</v>
      </c>
    </row>
    <row r="1774" spans="1:15" ht="27.75" hidden="1" customHeight="1" x14ac:dyDescent="0.25">
      <c r="A1774" s="203" t="s">
        <v>1813</v>
      </c>
      <c r="B1774" s="203" t="s">
        <v>2382</v>
      </c>
      <c r="C1774" s="203" t="s">
        <v>1535</v>
      </c>
      <c r="D1774" s="203" t="s">
        <v>1820</v>
      </c>
      <c r="E1774" s="203" t="s">
        <v>1819</v>
      </c>
      <c r="F1774" s="203" t="s">
        <v>505</v>
      </c>
      <c r="G1774" s="257">
        <v>5.3999999999999999E-2</v>
      </c>
      <c r="H1774" s="361" t="s">
        <v>1390</v>
      </c>
      <c r="I1774" s="361" t="s">
        <v>1385</v>
      </c>
      <c r="J1774" s="275">
        <v>0.7</v>
      </c>
      <c r="K1774" s="361" t="s">
        <v>1391</v>
      </c>
      <c r="L1774" s="361" t="s">
        <v>1392</v>
      </c>
      <c r="M1774" s="370">
        <v>2014</v>
      </c>
      <c r="N1774" s="207">
        <v>43903</v>
      </c>
      <c r="O1774" s="361" t="s">
        <v>1817</v>
      </c>
    </row>
    <row r="1775" spans="1:15" ht="27.75" hidden="1" customHeight="1" x14ac:dyDescent="0.25">
      <c r="A1775" s="203" t="s">
        <v>1813</v>
      </c>
      <c r="B1775" s="203" t="s">
        <v>2382</v>
      </c>
      <c r="C1775" s="203" t="s">
        <v>1535</v>
      </c>
      <c r="D1775" s="203" t="s">
        <v>1816</v>
      </c>
      <c r="E1775" s="203" t="s">
        <v>1428</v>
      </c>
      <c r="F1775" s="203" t="s">
        <v>505</v>
      </c>
      <c r="G1775" s="257">
        <v>4.5</v>
      </c>
      <c r="H1775" s="361" t="s">
        <v>1390</v>
      </c>
      <c r="I1775" s="361" t="s">
        <v>1379</v>
      </c>
      <c r="J1775" s="275">
        <v>0.68</v>
      </c>
      <c r="K1775" s="361" t="s">
        <v>1391</v>
      </c>
      <c r="L1775" s="361" t="s">
        <v>1392</v>
      </c>
      <c r="M1775" s="370">
        <v>2010</v>
      </c>
      <c r="N1775" s="207">
        <v>43903</v>
      </c>
      <c r="O1775" s="361" t="s">
        <v>1817</v>
      </c>
    </row>
    <row r="1776" spans="1:15" ht="27.75" hidden="1" customHeight="1" x14ac:dyDescent="0.25">
      <c r="A1776" s="203" t="s">
        <v>1813</v>
      </c>
      <c r="B1776" s="203" t="s">
        <v>2382</v>
      </c>
      <c r="C1776" s="203" t="s">
        <v>1535</v>
      </c>
      <c r="D1776" s="203" t="s">
        <v>1816</v>
      </c>
      <c r="E1776" s="203" t="s">
        <v>1428</v>
      </c>
      <c r="F1776" s="203" t="s">
        <v>505</v>
      </c>
      <c r="G1776" s="257">
        <v>1</v>
      </c>
      <c r="H1776" s="361" t="s">
        <v>1390</v>
      </c>
      <c r="I1776" s="361" t="s">
        <v>1382</v>
      </c>
      <c r="J1776" s="275">
        <v>0.68</v>
      </c>
      <c r="K1776" s="361" t="s">
        <v>1391</v>
      </c>
      <c r="L1776" s="361" t="s">
        <v>1392</v>
      </c>
      <c r="M1776" s="370">
        <v>2010</v>
      </c>
      <c r="N1776" s="207">
        <v>43903</v>
      </c>
      <c r="O1776" s="361" t="s">
        <v>1817</v>
      </c>
    </row>
    <row r="1777" spans="1:15" ht="27.75" hidden="1" customHeight="1" x14ac:dyDescent="0.25">
      <c r="A1777" s="203" t="s">
        <v>1813</v>
      </c>
      <c r="B1777" s="203" t="s">
        <v>2382</v>
      </c>
      <c r="C1777" s="203" t="s">
        <v>1535</v>
      </c>
      <c r="D1777" s="203" t="s">
        <v>1816</v>
      </c>
      <c r="E1777" s="203" t="s">
        <v>1428</v>
      </c>
      <c r="F1777" s="203" t="s">
        <v>505</v>
      </c>
      <c r="G1777" s="257">
        <v>0.32</v>
      </c>
      <c r="H1777" s="361" t="s">
        <v>1390</v>
      </c>
      <c r="I1777" s="361" t="s">
        <v>1383</v>
      </c>
      <c r="J1777" s="275">
        <v>0.68</v>
      </c>
      <c r="K1777" s="361" t="s">
        <v>1391</v>
      </c>
      <c r="L1777" s="361" t="s">
        <v>1392</v>
      </c>
      <c r="M1777" s="370">
        <v>2010</v>
      </c>
      <c r="N1777" s="207">
        <v>43903</v>
      </c>
      <c r="O1777" s="361" t="s">
        <v>1817</v>
      </c>
    </row>
    <row r="1778" spans="1:15" ht="27.75" hidden="1" customHeight="1" x14ac:dyDescent="0.25">
      <c r="A1778" s="203" t="s">
        <v>1813</v>
      </c>
      <c r="B1778" s="203" t="s">
        <v>2382</v>
      </c>
      <c r="C1778" s="203" t="s">
        <v>1535</v>
      </c>
      <c r="D1778" s="203" t="s">
        <v>1816</v>
      </c>
      <c r="E1778" s="203" t="s">
        <v>1428</v>
      </c>
      <c r="F1778" s="203" t="s">
        <v>505</v>
      </c>
      <c r="G1778" s="257">
        <v>3.4000000000000002E-2</v>
      </c>
      <c r="H1778" s="361" t="s">
        <v>1390</v>
      </c>
      <c r="I1778" s="361" t="s">
        <v>1384</v>
      </c>
      <c r="J1778" s="275">
        <v>0.68</v>
      </c>
      <c r="K1778" s="361" t="s">
        <v>1391</v>
      </c>
      <c r="L1778" s="361" t="s">
        <v>1392</v>
      </c>
      <c r="M1778" s="370">
        <v>2010</v>
      </c>
      <c r="N1778" s="207">
        <v>43903</v>
      </c>
      <c r="O1778" s="361" t="s">
        <v>1817</v>
      </c>
    </row>
    <row r="1779" spans="1:15" ht="27.75" hidden="1" customHeight="1" x14ac:dyDescent="0.25">
      <c r="A1779" s="203" t="s">
        <v>1813</v>
      </c>
      <c r="B1779" s="203" t="s">
        <v>2382</v>
      </c>
      <c r="C1779" s="203" t="s">
        <v>1535</v>
      </c>
      <c r="D1779" s="203" t="s">
        <v>1816</v>
      </c>
      <c r="E1779" s="203" t="s">
        <v>1428</v>
      </c>
      <c r="F1779" s="203" t="s">
        <v>505</v>
      </c>
      <c r="G1779" s="257" t="s">
        <v>515</v>
      </c>
      <c r="H1779" s="361" t="s">
        <v>1390</v>
      </c>
      <c r="I1779" s="361" t="s">
        <v>1385</v>
      </c>
      <c r="J1779" s="275">
        <v>0.68</v>
      </c>
      <c r="K1779" s="361" t="s">
        <v>1391</v>
      </c>
      <c r="L1779" s="361" t="s">
        <v>1392</v>
      </c>
      <c r="M1779" s="370">
        <v>2010</v>
      </c>
      <c r="N1779" s="207">
        <v>43903</v>
      </c>
      <c r="O1779" s="361" t="s">
        <v>1817</v>
      </c>
    </row>
    <row r="1780" spans="1:15" ht="27.75" hidden="1" customHeight="1" x14ac:dyDescent="0.25">
      <c r="A1780" s="203" t="s">
        <v>1813</v>
      </c>
      <c r="B1780" s="202" t="s">
        <v>2382</v>
      </c>
      <c r="C1780" s="203" t="s">
        <v>1403</v>
      </c>
      <c r="D1780" s="202" t="s">
        <v>1404</v>
      </c>
      <c r="E1780" s="202" t="s">
        <v>1405</v>
      </c>
      <c r="F1780" s="202" t="s">
        <v>475</v>
      </c>
      <c r="G1780" s="253">
        <v>154</v>
      </c>
      <c r="H1780" s="361" t="s">
        <v>1406</v>
      </c>
      <c r="I1780" s="359" t="s">
        <v>1407</v>
      </c>
      <c r="J1780" s="359" t="s">
        <v>1380</v>
      </c>
      <c r="K1780" s="359" t="s">
        <v>22</v>
      </c>
      <c r="L1780" s="359" t="s">
        <v>1408</v>
      </c>
      <c r="M1780" s="368" t="s">
        <v>1407</v>
      </c>
      <c r="N1780" s="205">
        <v>42486</v>
      </c>
      <c r="O1780" s="203"/>
    </row>
    <row r="1781" spans="1:15" ht="27.75" hidden="1" customHeight="1" x14ac:dyDescent="0.25">
      <c r="A1781" s="203" t="s">
        <v>1813</v>
      </c>
      <c r="B1781" s="202" t="s">
        <v>2382</v>
      </c>
      <c r="C1781" s="203" t="s">
        <v>1461</v>
      </c>
      <c r="D1781" s="202" t="s">
        <v>1816</v>
      </c>
      <c r="E1781" s="202" t="s">
        <v>1428</v>
      </c>
      <c r="F1781" s="202" t="s">
        <v>475</v>
      </c>
      <c r="G1781" s="254">
        <v>4402547</v>
      </c>
      <c r="H1781" s="361" t="s">
        <v>1433</v>
      </c>
      <c r="I1781" s="359" t="s">
        <v>1407</v>
      </c>
      <c r="J1781" s="359" t="s">
        <v>1380</v>
      </c>
      <c r="K1781" s="359" t="s">
        <v>8</v>
      </c>
      <c r="L1781" s="359" t="s">
        <v>1408</v>
      </c>
      <c r="M1781" s="368" t="s">
        <v>1407</v>
      </c>
      <c r="N1781" s="205">
        <v>42530</v>
      </c>
      <c r="O1781" s="203"/>
    </row>
    <row r="1782" spans="1:15" ht="27.75" hidden="1" customHeight="1" x14ac:dyDescent="0.25">
      <c r="A1782" s="203" t="s">
        <v>1813</v>
      </c>
      <c r="B1782" s="202" t="s">
        <v>2382</v>
      </c>
      <c r="C1782" s="203" t="s">
        <v>1461</v>
      </c>
      <c r="D1782" s="202" t="s">
        <v>1816</v>
      </c>
      <c r="E1782" s="202" t="s">
        <v>1428</v>
      </c>
      <c r="F1782" s="202" t="s">
        <v>475</v>
      </c>
      <c r="G1782" s="254">
        <v>29156</v>
      </c>
      <c r="H1782" s="361" t="s">
        <v>1414</v>
      </c>
      <c r="I1782" s="359" t="s">
        <v>1407</v>
      </c>
      <c r="J1782" s="359" t="s">
        <v>1380</v>
      </c>
      <c r="K1782" s="359" t="s">
        <v>8</v>
      </c>
      <c r="L1782" s="359" t="s">
        <v>1392</v>
      </c>
      <c r="M1782" s="368" t="s">
        <v>1407</v>
      </c>
      <c r="N1782" s="205">
        <v>42530</v>
      </c>
      <c r="O1782" s="203"/>
    </row>
    <row r="1783" spans="1:15" ht="27.75" hidden="1" customHeight="1" x14ac:dyDescent="0.25">
      <c r="A1783" s="203" t="s">
        <v>1813</v>
      </c>
      <c r="B1783" s="202" t="s">
        <v>2382</v>
      </c>
      <c r="C1783" s="203" t="s">
        <v>1461</v>
      </c>
      <c r="D1783" s="202" t="s">
        <v>1821</v>
      </c>
      <c r="E1783" s="202" t="s">
        <v>1428</v>
      </c>
      <c r="F1783" s="202" t="s">
        <v>475</v>
      </c>
      <c r="G1783" s="254">
        <v>4402547</v>
      </c>
      <c r="H1783" s="361" t="s">
        <v>1433</v>
      </c>
      <c r="I1783" s="359" t="s">
        <v>1407</v>
      </c>
      <c r="J1783" s="359" t="s">
        <v>1380</v>
      </c>
      <c r="K1783" s="359" t="s">
        <v>8</v>
      </c>
      <c r="L1783" s="359" t="s">
        <v>1408</v>
      </c>
      <c r="M1783" s="368" t="s">
        <v>1407</v>
      </c>
      <c r="N1783" s="205">
        <v>42530</v>
      </c>
      <c r="O1783" s="203"/>
    </row>
    <row r="1784" spans="1:15" ht="27.75" hidden="1" customHeight="1" x14ac:dyDescent="0.25">
      <c r="A1784" s="203" t="s">
        <v>1813</v>
      </c>
      <c r="B1784" s="202" t="s">
        <v>2382</v>
      </c>
      <c r="C1784" s="203" t="s">
        <v>1461</v>
      </c>
      <c r="D1784" s="202" t="s">
        <v>1821</v>
      </c>
      <c r="E1784" s="202" t="s">
        <v>1428</v>
      </c>
      <c r="F1784" s="202" t="s">
        <v>475</v>
      </c>
      <c r="G1784" s="254">
        <v>29156</v>
      </c>
      <c r="H1784" s="361" t="s">
        <v>1414</v>
      </c>
      <c r="I1784" s="359" t="s">
        <v>1407</v>
      </c>
      <c r="J1784" s="359" t="s">
        <v>1380</v>
      </c>
      <c r="K1784" s="359" t="s">
        <v>8</v>
      </c>
      <c r="L1784" s="359" t="s">
        <v>1392</v>
      </c>
      <c r="M1784" s="368" t="s">
        <v>1407</v>
      </c>
      <c r="N1784" s="205">
        <v>42530</v>
      </c>
      <c r="O1784" s="203"/>
    </row>
    <row r="1785" spans="1:15" ht="27.75" hidden="1" customHeight="1" x14ac:dyDescent="0.25">
      <c r="A1785" s="203" t="s">
        <v>1813</v>
      </c>
      <c r="B1785" s="202" t="s">
        <v>2382</v>
      </c>
      <c r="C1785" s="203" t="s">
        <v>1476</v>
      </c>
      <c r="D1785" s="202" t="s">
        <v>1728</v>
      </c>
      <c r="E1785" s="202" t="s">
        <v>1474</v>
      </c>
      <c r="F1785" s="202" t="s">
        <v>505</v>
      </c>
      <c r="G1785" s="253">
        <v>15.17</v>
      </c>
      <c r="H1785" s="361" t="s">
        <v>1400</v>
      </c>
      <c r="I1785" s="359" t="s">
        <v>1379</v>
      </c>
      <c r="J1785" s="358">
        <v>0.71</v>
      </c>
      <c r="K1785" s="359" t="s">
        <v>1391</v>
      </c>
      <c r="L1785" s="359" t="s">
        <v>1392</v>
      </c>
      <c r="M1785" s="368">
        <v>2009</v>
      </c>
      <c r="N1785" s="205">
        <v>42359</v>
      </c>
      <c r="O1785" s="203"/>
    </row>
    <row r="1786" spans="1:15" ht="27.75" hidden="1" customHeight="1" x14ac:dyDescent="0.25">
      <c r="A1786" s="203" t="s">
        <v>1813</v>
      </c>
      <c r="B1786" s="202" t="s">
        <v>2382</v>
      </c>
      <c r="C1786" s="203" t="s">
        <v>1476</v>
      </c>
      <c r="D1786" s="202" t="s">
        <v>1728</v>
      </c>
      <c r="E1786" s="202" t="s">
        <v>1474</v>
      </c>
      <c r="F1786" s="202" t="s">
        <v>505</v>
      </c>
      <c r="G1786" s="253">
        <v>5.0599999999999996</v>
      </c>
      <c r="H1786" s="361" t="s">
        <v>1400</v>
      </c>
      <c r="I1786" s="359" t="s">
        <v>1382</v>
      </c>
      <c r="J1786" s="358">
        <v>0.22</v>
      </c>
      <c r="K1786" s="359" t="s">
        <v>1391</v>
      </c>
      <c r="L1786" s="359" t="s">
        <v>1392</v>
      </c>
      <c r="M1786" s="368">
        <v>2009</v>
      </c>
      <c r="N1786" s="205">
        <v>42359</v>
      </c>
      <c r="O1786" s="203"/>
    </row>
    <row r="1787" spans="1:15" ht="27.75" hidden="1" customHeight="1" x14ac:dyDescent="0.25">
      <c r="A1787" s="203" t="s">
        <v>1813</v>
      </c>
      <c r="B1787" s="202" t="s">
        <v>2382</v>
      </c>
      <c r="C1787" s="203" t="s">
        <v>1476</v>
      </c>
      <c r="D1787" s="202" t="s">
        <v>1728</v>
      </c>
      <c r="E1787" s="202" t="s">
        <v>1474</v>
      </c>
      <c r="F1787" s="202" t="s">
        <v>505</v>
      </c>
      <c r="G1787" s="253">
        <v>2.48</v>
      </c>
      <c r="H1787" s="361" t="s">
        <v>1400</v>
      </c>
      <c r="I1787" s="359" t="s">
        <v>1383</v>
      </c>
      <c r="J1787" s="358">
        <v>0.05</v>
      </c>
      <c r="K1787" s="359" t="s">
        <v>1391</v>
      </c>
      <c r="L1787" s="359" t="s">
        <v>1392</v>
      </c>
      <c r="M1787" s="368">
        <v>2009</v>
      </c>
      <c r="N1787" s="205">
        <v>42359</v>
      </c>
      <c r="O1787" s="203"/>
    </row>
    <row r="1788" spans="1:15" ht="27.75" hidden="1" customHeight="1" x14ac:dyDescent="0.25">
      <c r="A1788" s="203" t="s">
        <v>1813</v>
      </c>
      <c r="B1788" s="202" t="s">
        <v>2382</v>
      </c>
      <c r="C1788" s="203" t="s">
        <v>1476</v>
      </c>
      <c r="D1788" s="202" t="s">
        <v>1728</v>
      </c>
      <c r="E1788" s="202" t="s">
        <v>1474</v>
      </c>
      <c r="F1788" s="202" t="s">
        <v>505</v>
      </c>
      <c r="G1788" s="253">
        <v>1.36</v>
      </c>
      <c r="H1788" s="361" t="s">
        <v>1400</v>
      </c>
      <c r="I1788" s="359" t="s">
        <v>1384</v>
      </c>
      <c r="J1788" s="358">
        <v>0.62</v>
      </c>
      <c r="K1788" s="359" t="s">
        <v>1391</v>
      </c>
      <c r="L1788" s="359" t="s">
        <v>1392</v>
      </c>
      <c r="M1788" s="368">
        <v>2009</v>
      </c>
      <c r="N1788" s="205">
        <v>42359</v>
      </c>
      <c r="O1788" s="203"/>
    </row>
    <row r="1789" spans="1:15" ht="27.75" hidden="1" customHeight="1" x14ac:dyDescent="0.25">
      <c r="A1789" s="203" t="s">
        <v>1813</v>
      </c>
      <c r="B1789" s="202" t="s">
        <v>2382</v>
      </c>
      <c r="C1789" s="203" t="s">
        <v>1476</v>
      </c>
      <c r="D1789" s="202" t="s">
        <v>1728</v>
      </c>
      <c r="E1789" s="202" t="s">
        <v>1474</v>
      </c>
      <c r="F1789" s="202" t="s">
        <v>505</v>
      </c>
      <c r="G1789" s="253">
        <v>0.7</v>
      </c>
      <c r="H1789" s="361" t="s">
        <v>1400</v>
      </c>
      <c r="I1789" s="359" t="s">
        <v>1385</v>
      </c>
      <c r="J1789" s="358">
        <v>0.8</v>
      </c>
      <c r="K1789" s="359" t="s">
        <v>1391</v>
      </c>
      <c r="L1789" s="359" t="s">
        <v>1392</v>
      </c>
      <c r="M1789" s="368">
        <v>2009</v>
      </c>
      <c r="N1789" s="205">
        <v>42359</v>
      </c>
      <c r="O1789" s="203"/>
    </row>
    <row r="1790" spans="1:15" ht="27.75" hidden="1" customHeight="1" x14ac:dyDescent="0.25">
      <c r="A1790" s="203" t="s">
        <v>1813</v>
      </c>
      <c r="B1790" s="202" t="s">
        <v>2382</v>
      </c>
      <c r="C1790" s="203" t="s">
        <v>1476</v>
      </c>
      <c r="D1790" s="202" t="s">
        <v>1729</v>
      </c>
      <c r="E1790" s="202" t="s">
        <v>1474</v>
      </c>
      <c r="F1790" s="202" t="s">
        <v>505</v>
      </c>
      <c r="G1790" s="253">
        <v>14.4</v>
      </c>
      <c r="H1790" s="361" t="s">
        <v>1400</v>
      </c>
      <c r="I1790" s="359" t="s">
        <v>1379</v>
      </c>
      <c r="J1790" s="358">
        <v>0.73</v>
      </c>
      <c r="K1790" s="359" t="s">
        <v>1391</v>
      </c>
      <c r="L1790" s="359" t="s">
        <v>1392</v>
      </c>
      <c r="M1790" s="368">
        <v>2009</v>
      </c>
      <c r="N1790" s="205">
        <v>42359</v>
      </c>
      <c r="O1790" s="203"/>
    </row>
    <row r="1791" spans="1:15" ht="27.75" hidden="1" customHeight="1" x14ac:dyDescent="0.25">
      <c r="A1791" s="203" t="s">
        <v>1813</v>
      </c>
      <c r="B1791" s="202" t="s">
        <v>2382</v>
      </c>
      <c r="C1791" s="203" t="s">
        <v>1476</v>
      </c>
      <c r="D1791" s="202" t="s">
        <v>1729</v>
      </c>
      <c r="E1791" s="202" t="s">
        <v>1474</v>
      </c>
      <c r="F1791" s="202" t="s">
        <v>505</v>
      </c>
      <c r="G1791" s="253">
        <v>6.077</v>
      </c>
      <c r="H1791" s="361" t="s">
        <v>1400</v>
      </c>
      <c r="I1791" s="359" t="s">
        <v>1382</v>
      </c>
      <c r="J1791" s="358">
        <v>0.34</v>
      </c>
      <c r="K1791" s="359" t="s">
        <v>1391</v>
      </c>
      <c r="L1791" s="359" t="s">
        <v>1392</v>
      </c>
      <c r="M1791" s="368">
        <v>2009</v>
      </c>
      <c r="N1791" s="205">
        <v>42359</v>
      </c>
      <c r="O1791" s="203"/>
    </row>
    <row r="1792" spans="1:15" ht="27.75" hidden="1" customHeight="1" x14ac:dyDescent="0.25">
      <c r="A1792" s="203" t="s">
        <v>1813</v>
      </c>
      <c r="B1792" s="202" t="s">
        <v>2382</v>
      </c>
      <c r="C1792" s="203" t="s">
        <v>1476</v>
      </c>
      <c r="D1792" s="202" t="s">
        <v>1729</v>
      </c>
      <c r="E1792" s="202" t="s">
        <v>1474</v>
      </c>
      <c r="F1792" s="202" t="s">
        <v>505</v>
      </c>
      <c r="G1792" s="253">
        <v>3.0779999999999998</v>
      </c>
      <c r="H1792" s="361" t="s">
        <v>1400</v>
      </c>
      <c r="I1792" s="359" t="s">
        <v>1383</v>
      </c>
      <c r="J1792" s="358">
        <v>0.57999999999999996</v>
      </c>
      <c r="K1792" s="359" t="s">
        <v>1391</v>
      </c>
      <c r="L1792" s="359" t="s">
        <v>1392</v>
      </c>
      <c r="M1792" s="368">
        <v>2009</v>
      </c>
      <c r="N1792" s="205">
        <v>42359</v>
      </c>
      <c r="O1792" s="203"/>
    </row>
    <row r="1793" spans="1:15" ht="27.75" hidden="1" customHeight="1" x14ac:dyDescent="0.25">
      <c r="A1793" s="203" t="s">
        <v>1813</v>
      </c>
      <c r="B1793" s="202" t="s">
        <v>2382</v>
      </c>
      <c r="C1793" s="203" t="s">
        <v>1476</v>
      </c>
      <c r="D1793" s="202" t="s">
        <v>1729</v>
      </c>
      <c r="E1793" s="202" t="s">
        <v>1474</v>
      </c>
      <c r="F1793" s="202" t="s">
        <v>505</v>
      </c>
      <c r="G1793" s="253">
        <v>1.821</v>
      </c>
      <c r="H1793" s="361" t="s">
        <v>1400</v>
      </c>
      <c r="I1793" s="359" t="s">
        <v>1384</v>
      </c>
      <c r="J1793" s="358">
        <v>0.55000000000000004</v>
      </c>
      <c r="K1793" s="359" t="s">
        <v>1391</v>
      </c>
      <c r="L1793" s="359" t="s">
        <v>1392</v>
      </c>
      <c r="M1793" s="368">
        <v>2009</v>
      </c>
      <c r="N1793" s="205">
        <v>42359</v>
      </c>
      <c r="O1793" s="203"/>
    </row>
    <row r="1794" spans="1:15" ht="27.75" hidden="1" customHeight="1" x14ac:dyDescent="0.25">
      <c r="A1794" s="203" t="s">
        <v>1813</v>
      </c>
      <c r="B1794" s="202" t="s">
        <v>2382</v>
      </c>
      <c r="C1794" s="203" t="s">
        <v>1476</v>
      </c>
      <c r="D1794" s="202" t="s">
        <v>1729</v>
      </c>
      <c r="E1794" s="202" t="s">
        <v>1474</v>
      </c>
      <c r="F1794" s="202" t="s">
        <v>505</v>
      </c>
      <c r="G1794" s="253">
        <v>1.198</v>
      </c>
      <c r="H1794" s="361" t="s">
        <v>1400</v>
      </c>
      <c r="I1794" s="359" t="s">
        <v>1385</v>
      </c>
      <c r="J1794" s="358">
        <v>0.71</v>
      </c>
      <c r="K1794" s="359" t="s">
        <v>1391</v>
      </c>
      <c r="L1794" s="359" t="s">
        <v>1392</v>
      </c>
      <c r="M1794" s="368">
        <v>2009</v>
      </c>
      <c r="N1794" s="205">
        <v>42359</v>
      </c>
      <c r="O1794" s="203"/>
    </row>
    <row r="1795" spans="1:15" ht="27.75" hidden="1" customHeight="1" x14ac:dyDescent="0.25">
      <c r="A1795" s="203" t="s">
        <v>1813</v>
      </c>
      <c r="B1795" s="202" t="s">
        <v>2382</v>
      </c>
      <c r="C1795" s="203" t="s">
        <v>1476</v>
      </c>
      <c r="D1795" s="202" t="s">
        <v>1729</v>
      </c>
      <c r="E1795" s="202" t="s">
        <v>1474</v>
      </c>
      <c r="F1795" s="202" t="s">
        <v>505</v>
      </c>
      <c r="G1795" s="253">
        <v>167.93</v>
      </c>
      <c r="H1795" s="361" t="s">
        <v>1414</v>
      </c>
      <c r="I1795" s="359" t="s">
        <v>1379</v>
      </c>
      <c r="J1795" s="358">
        <v>0.5</v>
      </c>
      <c r="K1795" s="359" t="s">
        <v>22</v>
      </c>
      <c r="L1795" s="359" t="s">
        <v>1392</v>
      </c>
      <c r="M1795" s="368">
        <v>2009</v>
      </c>
      <c r="N1795" s="205">
        <v>42359</v>
      </c>
      <c r="O1795" s="203"/>
    </row>
    <row r="1796" spans="1:15" ht="27.75" hidden="1" customHeight="1" x14ac:dyDescent="0.25">
      <c r="A1796" s="203" t="s">
        <v>1813</v>
      </c>
      <c r="B1796" s="202" t="s">
        <v>2382</v>
      </c>
      <c r="C1796" s="203" t="s">
        <v>1476</v>
      </c>
      <c r="D1796" s="202" t="s">
        <v>1729</v>
      </c>
      <c r="E1796" s="202" t="s">
        <v>1474</v>
      </c>
      <c r="F1796" s="202" t="s">
        <v>505</v>
      </c>
      <c r="G1796" s="253">
        <v>73.739999999999995</v>
      </c>
      <c r="H1796" s="361" t="s">
        <v>1414</v>
      </c>
      <c r="I1796" s="359" t="s">
        <v>1382</v>
      </c>
      <c r="J1796" s="358">
        <v>0.09</v>
      </c>
      <c r="K1796" s="359" t="s">
        <v>22</v>
      </c>
      <c r="L1796" s="359" t="s">
        <v>1392</v>
      </c>
      <c r="M1796" s="368">
        <v>2009</v>
      </c>
      <c r="N1796" s="205">
        <v>42359</v>
      </c>
      <c r="O1796" s="203"/>
    </row>
    <row r="1797" spans="1:15" ht="27.75" hidden="1" customHeight="1" x14ac:dyDescent="0.25">
      <c r="A1797" s="203" t="s">
        <v>1813</v>
      </c>
      <c r="B1797" s="202" t="s">
        <v>2382</v>
      </c>
      <c r="C1797" s="203" t="s">
        <v>1476</v>
      </c>
      <c r="D1797" s="202" t="s">
        <v>1729</v>
      </c>
      <c r="E1797" s="202" t="s">
        <v>1474</v>
      </c>
      <c r="F1797" s="202" t="s">
        <v>505</v>
      </c>
      <c r="G1797" s="253">
        <v>38.86</v>
      </c>
      <c r="H1797" s="361" t="s">
        <v>1414</v>
      </c>
      <c r="I1797" s="359" t="s">
        <v>1383</v>
      </c>
      <c r="J1797" s="358">
        <v>0</v>
      </c>
      <c r="K1797" s="359" t="s">
        <v>22</v>
      </c>
      <c r="L1797" s="359" t="s">
        <v>1392</v>
      </c>
      <c r="M1797" s="368">
        <v>2009</v>
      </c>
      <c r="N1797" s="205">
        <v>42359</v>
      </c>
      <c r="O1797" s="203"/>
    </row>
    <row r="1798" spans="1:15" ht="27.75" hidden="1" customHeight="1" x14ac:dyDescent="0.25">
      <c r="A1798" s="203" t="s">
        <v>1813</v>
      </c>
      <c r="B1798" s="202" t="s">
        <v>2382</v>
      </c>
      <c r="C1798" s="203" t="s">
        <v>1476</v>
      </c>
      <c r="D1798" s="202" t="s">
        <v>1729</v>
      </c>
      <c r="E1798" s="202" t="s">
        <v>1474</v>
      </c>
      <c r="F1798" s="202" t="s">
        <v>505</v>
      </c>
      <c r="G1798" s="253">
        <v>22.2</v>
      </c>
      <c r="H1798" s="361" t="s">
        <v>1414</v>
      </c>
      <c r="I1798" s="359" t="s">
        <v>1384</v>
      </c>
      <c r="J1798" s="358">
        <v>0</v>
      </c>
      <c r="K1798" s="359" t="s">
        <v>22</v>
      </c>
      <c r="L1798" s="359" t="s">
        <v>1392</v>
      </c>
      <c r="M1798" s="368">
        <v>2009</v>
      </c>
      <c r="N1798" s="205">
        <v>42359</v>
      </c>
      <c r="O1798" s="203"/>
    </row>
    <row r="1799" spans="1:15" ht="27.75" hidden="1" customHeight="1" x14ac:dyDescent="0.25">
      <c r="A1799" s="203" t="s">
        <v>1813</v>
      </c>
      <c r="B1799" s="202" t="s">
        <v>2382</v>
      </c>
      <c r="C1799" s="203" t="s">
        <v>1476</v>
      </c>
      <c r="D1799" s="202" t="s">
        <v>1729</v>
      </c>
      <c r="E1799" s="202" t="s">
        <v>1474</v>
      </c>
      <c r="F1799" s="202" t="s">
        <v>505</v>
      </c>
      <c r="G1799" s="253">
        <v>13.58</v>
      </c>
      <c r="H1799" s="361" t="s">
        <v>1414</v>
      </c>
      <c r="I1799" s="359" t="s">
        <v>1385</v>
      </c>
      <c r="J1799" s="358">
        <v>0</v>
      </c>
      <c r="K1799" s="359" t="s">
        <v>22</v>
      </c>
      <c r="L1799" s="359" t="s">
        <v>1392</v>
      </c>
      <c r="M1799" s="368">
        <v>2009</v>
      </c>
      <c r="N1799" s="205">
        <v>42359</v>
      </c>
      <c r="O1799" s="203"/>
    </row>
    <row r="1800" spans="1:15" ht="27.75" hidden="1" customHeight="1" x14ac:dyDescent="0.25">
      <c r="A1800" s="129" t="s">
        <v>1813</v>
      </c>
      <c r="B1800" s="269" t="s">
        <v>2382</v>
      </c>
      <c r="C1800" s="226" t="s">
        <v>2568</v>
      </c>
      <c r="D1800" s="269" t="s">
        <v>641</v>
      </c>
      <c r="E1800" s="372" t="s">
        <v>1557</v>
      </c>
      <c r="F1800" s="269" t="s">
        <v>475</v>
      </c>
      <c r="G1800" s="373">
        <v>119.2</v>
      </c>
      <c r="H1800" s="225" t="s">
        <v>488</v>
      </c>
      <c r="I1800" s="269" t="s">
        <v>1379</v>
      </c>
      <c r="J1800" s="374">
        <v>0</v>
      </c>
      <c r="K1800" s="269" t="s">
        <v>22</v>
      </c>
      <c r="L1800" s="269" t="s">
        <v>1392</v>
      </c>
      <c r="M1800" s="369">
        <v>2010</v>
      </c>
      <c r="N1800" s="375">
        <v>43873</v>
      </c>
      <c r="O1800" s="226" t="s">
        <v>2569</v>
      </c>
    </row>
    <row r="1801" spans="1:15" ht="27.75" hidden="1" customHeight="1" x14ac:dyDescent="0.25">
      <c r="A1801" s="129" t="s">
        <v>1813</v>
      </c>
      <c r="B1801" s="269" t="s">
        <v>2382</v>
      </c>
      <c r="C1801" s="226" t="s">
        <v>2568</v>
      </c>
      <c r="D1801" s="269" t="s">
        <v>641</v>
      </c>
      <c r="E1801" s="372" t="s">
        <v>1557</v>
      </c>
      <c r="F1801" s="269" t="s">
        <v>475</v>
      </c>
      <c r="G1801" s="373">
        <v>44.21</v>
      </c>
      <c r="H1801" s="225" t="s">
        <v>488</v>
      </c>
      <c r="I1801" s="269" t="s">
        <v>1382</v>
      </c>
      <c r="J1801" s="374">
        <v>0</v>
      </c>
      <c r="K1801" s="269" t="s">
        <v>22</v>
      </c>
      <c r="L1801" s="269" t="s">
        <v>1392</v>
      </c>
      <c r="M1801" s="369">
        <v>2010</v>
      </c>
      <c r="N1801" s="375">
        <v>43873</v>
      </c>
      <c r="O1801" s="226" t="s">
        <v>2569</v>
      </c>
    </row>
    <row r="1802" spans="1:15" ht="27.75" hidden="1" customHeight="1" x14ac:dyDescent="0.25">
      <c r="A1802" s="129" t="s">
        <v>1813</v>
      </c>
      <c r="B1802" s="269" t="s">
        <v>2382</v>
      </c>
      <c r="C1802" s="226" t="s">
        <v>2568</v>
      </c>
      <c r="D1802" s="269" t="s">
        <v>641</v>
      </c>
      <c r="E1802" s="372" t="s">
        <v>1557</v>
      </c>
      <c r="F1802" s="269" t="s">
        <v>475</v>
      </c>
      <c r="G1802" s="373">
        <v>17.829999999999998</v>
      </c>
      <c r="H1802" s="225" t="s">
        <v>488</v>
      </c>
      <c r="I1802" s="269" t="s">
        <v>1383</v>
      </c>
      <c r="J1802" s="374">
        <v>0</v>
      </c>
      <c r="K1802" s="269" t="s">
        <v>22</v>
      </c>
      <c r="L1802" s="269" t="s">
        <v>1392</v>
      </c>
      <c r="M1802" s="369">
        <v>2010</v>
      </c>
      <c r="N1802" s="375">
        <v>43873</v>
      </c>
      <c r="O1802" s="226" t="s">
        <v>2569</v>
      </c>
    </row>
    <row r="1803" spans="1:15" ht="27.75" hidden="1" customHeight="1" x14ac:dyDescent="0.25">
      <c r="A1803" s="129" t="s">
        <v>1813</v>
      </c>
      <c r="B1803" s="269" t="s">
        <v>2382</v>
      </c>
      <c r="C1803" s="226" t="s">
        <v>2568</v>
      </c>
      <c r="D1803" s="269" t="s">
        <v>641</v>
      </c>
      <c r="E1803" s="372" t="s">
        <v>1557</v>
      </c>
      <c r="F1803" s="269" t="s">
        <v>475</v>
      </c>
      <c r="G1803" s="373">
        <v>8.1199999999999992</v>
      </c>
      <c r="H1803" s="225" t="s">
        <v>488</v>
      </c>
      <c r="I1803" s="372" t="s">
        <v>1384</v>
      </c>
      <c r="J1803" s="374">
        <v>0</v>
      </c>
      <c r="K1803" s="269" t="s">
        <v>22</v>
      </c>
      <c r="L1803" s="269" t="s">
        <v>1392</v>
      </c>
      <c r="M1803" s="369">
        <v>2010</v>
      </c>
      <c r="N1803" s="375">
        <v>43873</v>
      </c>
      <c r="O1803" s="226" t="s">
        <v>2569</v>
      </c>
    </row>
    <row r="1804" spans="1:15" ht="27.75" hidden="1" customHeight="1" x14ac:dyDescent="0.25">
      <c r="A1804" s="129" t="s">
        <v>1813</v>
      </c>
      <c r="B1804" s="269" t="s">
        <v>2382</v>
      </c>
      <c r="C1804" s="226" t="s">
        <v>2568</v>
      </c>
      <c r="D1804" s="269" t="s">
        <v>641</v>
      </c>
      <c r="E1804" s="372" t="s">
        <v>1557</v>
      </c>
      <c r="F1804" s="269" t="s">
        <v>475</v>
      </c>
      <c r="G1804" s="373">
        <v>3.9</v>
      </c>
      <c r="H1804" s="225" t="s">
        <v>488</v>
      </c>
      <c r="I1804" s="372" t="s">
        <v>1385</v>
      </c>
      <c r="J1804" s="374">
        <v>0</v>
      </c>
      <c r="K1804" s="269" t="s">
        <v>22</v>
      </c>
      <c r="L1804" s="269" t="s">
        <v>1392</v>
      </c>
      <c r="M1804" s="369">
        <v>2010</v>
      </c>
      <c r="N1804" s="375">
        <v>43873</v>
      </c>
      <c r="O1804" s="226" t="s">
        <v>2569</v>
      </c>
    </row>
    <row r="1805" spans="1:15" ht="27.75" hidden="1" customHeight="1" x14ac:dyDescent="0.25">
      <c r="A1805" s="129" t="s">
        <v>1813</v>
      </c>
      <c r="B1805" s="269" t="s">
        <v>2382</v>
      </c>
      <c r="C1805" s="226" t="s">
        <v>2568</v>
      </c>
      <c r="D1805" s="269" t="s">
        <v>643</v>
      </c>
      <c r="E1805" s="372" t="s">
        <v>1557</v>
      </c>
      <c r="F1805" s="269" t="s">
        <v>475</v>
      </c>
      <c r="G1805" s="373">
        <v>45.77</v>
      </c>
      <c r="H1805" s="225" t="s">
        <v>488</v>
      </c>
      <c r="I1805" s="372" t="s">
        <v>1379</v>
      </c>
      <c r="J1805" s="374">
        <v>0</v>
      </c>
      <c r="K1805" s="269" t="s">
        <v>22</v>
      </c>
      <c r="L1805" s="269" t="s">
        <v>1392</v>
      </c>
      <c r="M1805" s="369">
        <v>2010</v>
      </c>
      <c r="N1805" s="375">
        <v>43873</v>
      </c>
      <c r="O1805" s="226" t="s">
        <v>2569</v>
      </c>
    </row>
    <row r="1806" spans="1:15" ht="27.75" hidden="1" customHeight="1" x14ac:dyDescent="0.25">
      <c r="A1806" s="129" t="s">
        <v>1813</v>
      </c>
      <c r="B1806" s="269" t="s">
        <v>2382</v>
      </c>
      <c r="C1806" s="226" t="s">
        <v>2568</v>
      </c>
      <c r="D1806" s="269" t="s">
        <v>643</v>
      </c>
      <c r="E1806" s="372" t="s">
        <v>1557</v>
      </c>
      <c r="F1806" s="269" t="s">
        <v>475</v>
      </c>
      <c r="G1806" s="373">
        <v>16.98</v>
      </c>
      <c r="H1806" s="225" t="s">
        <v>488</v>
      </c>
      <c r="I1806" s="372" t="s">
        <v>1382</v>
      </c>
      <c r="J1806" s="374">
        <v>0</v>
      </c>
      <c r="K1806" s="269" t="s">
        <v>22</v>
      </c>
      <c r="L1806" s="269" t="s">
        <v>1392</v>
      </c>
      <c r="M1806" s="369">
        <v>2010</v>
      </c>
      <c r="N1806" s="375">
        <v>43873</v>
      </c>
      <c r="O1806" s="226" t="s">
        <v>2569</v>
      </c>
    </row>
    <row r="1807" spans="1:15" ht="27.75" hidden="1" customHeight="1" x14ac:dyDescent="0.25">
      <c r="A1807" s="129" t="s">
        <v>1813</v>
      </c>
      <c r="B1807" s="269" t="s">
        <v>2382</v>
      </c>
      <c r="C1807" s="226" t="s">
        <v>2568</v>
      </c>
      <c r="D1807" s="269" t="s">
        <v>643</v>
      </c>
      <c r="E1807" s="372" t="s">
        <v>1557</v>
      </c>
      <c r="F1807" s="269" t="s">
        <v>475</v>
      </c>
      <c r="G1807" s="373">
        <v>6.85</v>
      </c>
      <c r="H1807" s="225" t="s">
        <v>488</v>
      </c>
      <c r="I1807" s="372" t="s">
        <v>1383</v>
      </c>
      <c r="J1807" s="374">
        <v>0</v>
      </c>
      <c r="K1807" s="269" t="s">
        <v>22</v>
      </c>
      <c r="L1807" s="269" t="s">
        <v>1392</v>
      </c>
      <c r="M1807" s="369">
        <v>2010</v>
      </c>
      <c r="N1807" s="375">
        <v>43873</v>
      </c>
      <c r="O1807" s="226" t="s">
        <v>2569</v>
      </c>
    </row>
    <row r="1808" spans="1:15" ht="27.75" hidden="1" customHeight="1" x14ac:dyDescent="0.25">
      <c r="A1808" s="129" t="s">
        <v>1813</v>
      </c>
      <c r="B1808" s="269" t="s">
        <v>2382</v>
      </c>
      <c r="C1808" s="226" t="s">
        <v>2568</v>
      </c>
      <c r="D1808" s="269" t="s">
        <v>643</v>
      </c>
      <c r="E1808" s="372" t="s">
        <v>1557</v>
      </c>
      <c r="F1808" s="269" t="s">
        <v>475</v>
      </c>
      <c r="G1808" s="373">
        <v>3.12</v>
      </c>
      <c r="H1808" s="225" t="s">
        <v>488</v>
      </c>
      <c r="I1808" s="372" t="s">
        <v>1384</v>
      </c>
      <c r="J1808" s="374">
        <v>0</v>
      </c>
      <c r="K1808" s="269" t="s">
        <v>22</v>
      </c>
      <c r="L1808" s="269" t="s">
        <v>1392</v>
      </c>
      <c r="M1808" s="369">
        <v>2010</v>
      </c>
      <c r="N1808" s="375">
        <v>43873</v>
      </c>
      <c r="O1808" s="226" t="s">
        <v>2569</v>
      </c>
    </row>
    <row r="1809" spans="1:15" ht="27.75" hidden="1" customHeight="1" x14ac:dyDescent="0.25">
      <c r="A1809" s="129" t="s">
        <v>1813</v>
      </c>
      <c r="B1809" s="269" t="s">
        <v>2382</v>
      </c>
      <c r="C1809" s="226" t="s">
        <v>2568</v>
      </c>
      <c r="D1809" s="269" t="s">
        <v>643</v>
      </c>
      <c r="E1809" s="372" t="s">
        <v>1557</v>
      </c>
      <c r="F1809" s="269" t="s">
        <v>475</v>
      </c>
      <c r="G1809" s="373">
        <v>1.5</v>
      </c>
      <c r="H1809" s="225" t="s">
        <v>488</v>
      </c>
      <c r="I1809" s="372" t="s">
        <v>1385</v>
      </c>
      <c r="J1809" s="374">
        <v>0</v>
      </c>
      <c r="K1809" s="269" t="s">
        <v>22</v>
      </c>
      <c r="L1809" s="269" t="s">
        <v>1392</v>
      </c>
      <c r="M1809" s="369">
        <v>2010</v>
      </c>
      <c r="N1809" s="375">
        <v>43873</v>
      </c>
      <c r="O1809" s="226" t="s">
        <v>2569</v>
      </c>
    </row>
    <row r="1810" spans="1:15" ht="27.75" hidden="1" customHeight="1" x14ac:dyDescent="0.25">
      <c r="A1810" s="129" t="s">
        <v>1813</v>
      </c>
      <c r="B1810" s="269" t="s">
        <v>2382</v>
      </c>
      <c r="C1810" s="226" t="s">
        <v>2568</v>
      </c>
      <c r="D1810" s="269" t="s">
        <v>1634</v>
      </c>
      <c r="E1810" s="372" t="s">
        <v>1557</v>
      </c>
      <c r="F1810" s="269" t="s">
        <v>475</v>
      </c>
      <c r="G1810" s="373">
        <v>30.27</v>
      </c>
      <c r="H1810" s="225" t="s">
        <v>488</v>
      </c>
      <c r="I1810" s="269" t="s">
        <v>1379</v>
      </c>
      <c r="J1810" s="374">
        <v>0</v>
      </c>
      <c r="K1810" s="269" t="s">
        <v>22</v>
      </c>
      <c r="L1810" s="269" t="s">
        <v>1392</v>
      </c>
      <c r="M1810" s="369">
        <v>2010</v>
      </c>
      <c r="N1810" s="375">
        <v>43873</v>
      </c>
      <c r="O1810" s="226" t="s">
        <v>2569</v>
      </c>
    </row>
    <row r="1811" spans="1:15" ht="27.75" hidden="1" customHeight="1" x14ac:dyDescent="0.25">
      <c r="A1811" s="129" t="s">
        <v>1813</v>
      </c>
      <c r="B1811" s="269" t="s">
        <v>2382</v>
      </c>
      <c r="C1811" s="226" t="s">
        <v>2568</v>
      </c>
      <c r="D1811" s="269" t="s">
        <v>1634</v>
      </c>
      <c r="E1811" s="372" t="s">
        <v>1557</v>
      </c>
      <c r="F1811" s="269" t="s">
        <v>475</v>
      </c>
      <c r="G1811" s="373">
        <v>11.23</v>
      </c>
      <c r="H1811" s="225" t="s">
        <v>488</v>
      </c>
      <c r="I1811" s="269" t="s">
        <v>1382</v>
      </c>
      <c r="J1811" s="374">
        <v>0</v>
      </c>
      <c r="K1811" s="269" t="s">
        <v>22</v>
      </c>
      <c r="L1811" s="269" t="s">
        <v>1392</v>
      </c>
      <c r="M1811" s="369">
        <v>2010</v>
      </c>
      <c r="N1811" s="375">
        <v>43873</v>
      </c>
      <c r="O1811" s="226" t="s">
        <v>2569</v>
      </c>
    </row>
    <row r="1812" spans="1:15" ht="27.75" hidden="1" customHeight="1" x14ac:dyDescent="0.25">
      <c r="A1812" s="129" t="s">
        <v>1813</v>
      </c>
      <c r="B1812" s="269" t="s">
        <v>2382</v>
      </c>
      <c r="C1812" s="226" t="s">
        <v>2568</v>
      </c>
      <c r="D1812" s="269" t="s">
        <v>1634</v>
      </c>
      <c r="E1812" s="372" t="s">
        <v>1557</v>
      </c>
      <c r="F1812" s="269" t="s">
        <v>475</v>
      </c>
      <c r="G1812" s="373">
        <v>4.53</v>
      </c>
      <c r="H1812" s="225" t="s">
        <v>488</v>
      </c>
      <c r="I1812" s="269" t="s">
        <v>1383</v>
      </c>
      <c r="J1812" s="374">
        <v>0</v>
      </c>
      <c r="K1812" s="269" t="s">
        <v>22</v>
      </c>
      <c r="L1812" s="269" t="s">
        <v>1392</v>
      </c>
      <c r="M1812" s="369">
        <v>2010</v>
      </c>
      <c r="N1812" s="375">
        <v>43873</v>
      </c>
      <c r="O1812" s="226" t="s">
        <v>2569</v>
      </c>
    </row>
    <row r="1813" spans="1:15" ht="27.75" hidden="1" customHeight="1" x14ac:dyDescent="0.25">
      <c r="A1813" s="129" t="s">
        <v>1813</v>
      </c>
      <c r="B1813" s="269" t="s">
        <v>2382</v>
      </c>
      <c r="C1813" s="226" t="s">
        <v>2568</v>
      </c>
      <c r="D1813" s="269" t="s">
        <v>1634</v>
      </c>
      <c r="E1813" s="372" t="s">
        <v>1557</v>
      </c>
      <c r="F1813" s="269" t="s">
        <v>475</v>
      </c>
      <c r="G1813" s="373">
        <v>2.06</v>
      </c>
      <c r="H1813" s="225" t="s">
        <v>488</v>
      </c>
      <c r="I1813" s="372" t="s">
        <v>1384</v>
      </c>
      <c r="J1813" s="374">
        <v>0</v>
      </c>
      <c r="K1813" s="269" t="s">
        <v>22</v>
      </c>
      <c r="L1813" s="269" t="s">
        <v>1392</v>
      </c>
      <c r="M1813" s="369">
        <v>2010</v>
      </c>
      <c r="N1813" s="375">
        <v>43873</v>
      </c>
      <c r="O1813" s="226" t="s">
        <v>2569</v>
      </c>
    </row>
    <row r="1814" spans="1:15" ht="27.75" hidden="1" customHeight="1" x14ac:dyDescent="0.25">
      <c r="A1814" s="129" t="s">
        <v>1813</v>
      </c>
      <c r="B1814" s="269" t="s">
        <v>2382</v>
      </c>
      <c r="C1814" s="226" t="s">
        <v>2568</v>
      </c>
      <c r="D1814" s="269" t="s">
        <v>1634</v>
      </c>
      <c r="E1814" s="372" t="s">
        <v>1557</v>
      </c>
      <c r="F1814" s="269" t="s">
        <v>475</v>
      </c>
      <c r="G1814" s="373">
        <v>0.99</v>
      </c>
      <c r="H1814" s="225" t="s">
        <v>488</v>
      </c>
      <c r="I1814" s="372" t="s">
        <v>1385</v>
      </c>
      <c r="J1814" s="374">
        <v>0</v>
      </c>
      <c r="K1814" s="269" t="s">
        <v>22</v>
      </c>
      <c r="L1814" s="269" t="s">
        <v>1392</v>
      </c>
      <c r="M1814" s="369">
        <v>2010</v>
      </c>
      <c r="N1814" s="375">
        <v>43873</v>
      </c>
      <c r="O1814" s="226" t="s">
        <v>2569</v>
      </c>
    </row>
    <row r="1815" spans="1:15" ht="27.75" hidden="1" customHeight="1" x14ac:dyDescent="0.25">
      <c r="A1815" s="226" t="s">
        <v>90</v>
      </c>
      <c r="B1815" s="211" t="s">
        <v>518</v>
      </c>
      <c r="C1815" s="203" t="s">
        <v>1376</v>
      </c>
      <c r="D1815" s="203" t="s">
        <v>1475</v>
      </c>
      <c r="E1815" s="202" t="s">
        <v>1474</v>
      </c>
      <c r="F1815" s="202" t="s">
        <v>475</v>
      </c>
      <c r="G1815" s="253">
        <v>8.6199999999999992</v>
      </c>
      <c r="H1815" s="361" t="s">
        <v>1378</v>
      </c>
      <c r="I1815" s="359" t="s">
        <v>1379</v>
      </c>
      <c r="J1815" s="359" t="s">
        <v>1380</v>
      </c>
      <c r="K1815" s="359" t="s">
        <v>9</v>
      </c>
      <c r="L1815" s="359" t="s">
        <v>1381</v>
      </c>
      <c r="M1815" s="368">
        <v>1988</v>
      </c>
      <c r="N1815" s="205">
        <v>38812</v>
      </c>
      <c r="O1815" s="203"/>
    </row>
    <row r="1816" spans="1:15" ht="27.75" hidden="1" customHeight="1" x14ac:dyDescent="0.25">
      <c r="A1816" s="226" t="s">
        <v>90</v>
      </c>
      <c r="B1816" s="211" t="s">
        <v>518</v>
      </c>
      <c r="C1816" s="203" t="s">
        <v>1376</v>
      </c>
      <c r="D1816" s="203" t="s">
        <v>1475</v>
      </c>
      <c r="E1816" s="202" t="s">
        <v>1474</v>
      </c>
      <c r="F1816" s="202" t="s">
        <v>475</v>
      </c>
      <c r="G1816" s="253">
        <v>3.09</v>
      </c>
      <c r="H1816" s="361" t="s">
        <v>1378</v>
      </c>
      <c r="I1816" s="359" t="s">
        <v>1382</v>
      </c>
      <c r="J1816" s="359" t="s">
        <v>1380</v>
      </c>
      <c r="K1816" s="359" t="s">
        <v>9</v>
      </c>
      <c r="L1816" s="359" t="s">
        <v>1381</v>
      </c>
      <c r="M1816" s="368">
        <v>1988</v>
      </c>
      <c r="N1816" s="205">
        <v>38812</v>
      </c>
      <c r="O1816" s="203"/>
    </row>
    <row r="1817" spans="1:15" ht="27.75" hidden="1" customHeight="1" x14ac:dyDescent="0.25">
      <c r="A1817" s="226" t="s">
        <v>90</v>
      </c>
      <c r="B1817" s="211" t="s">
        <v>518</v>
      </c>
      <c r="C1817" s="203" t="s">
        <v>1376</v>
      </c>
      <c r="D1817" s="203" t="s">
        <v>1475</v>
      </c>
      <c r="E1817" s="202" t="s">
        <v>1474</v>
      </c>
      <c r="F1817" s="202" t="s">
        <v>475</v>
      </c>
      <c r="G1817" s="253">
        <v>1.57</v>
      </c>
      <c r="H1817" s="361" t="s">
        <v>1378</v>
      </c>
      <c r="I1817" s="359" t="s">
        <v>1383</v>
      </c>
      <c r="J1817" s="359" t="s">
        <v>1380</v>
      </c>
      <c r="K1817" s="359" t="s">
        <v>9</v>
      </c>
      <c r="L1817" s="359" t="s">
        <v>1381</v>
      </c>
      <c r="M1817" s="368">
        <v>1988</v>
      </c>
      <c r="N1817" s="205">
        <v>38812</v>
      </c>
      <c r="O1817" s="203"/>
    </row>
    <row r="1818" spans="1:15" ht="27.75" hidden="1" customHeight="1" x14ac:dyDescent="0.25">
      <c r="A1818" s="226" t="s">
        <v>90</v>
      </c>
      <c r="B1818" s="211" t="s">
        <v>518</v>
      </c>
      <c r="C1818" s="203" t="s">
        <v>1376</v>
      </c>
      <c r="D1818" s="203" t="s">
        <v>1475</v>
      </c>
      <c r="E1818" s="202" t="s">
        <v>1474</v>
      </c>
      <c r="F1818" s="202" t="s">
        <v>475</v>
      </c>
      <c r="G1818" s="253">
        <v>0.3</v>
      </c>
      <c r="H1818" s="361" t="s">
        <v>1378</v>
      </c>
      <c r="I1818" s="359" t="s">
        <v>1384</v>
      </c>
      <c r="J1818" s="359" t="s">
        <v>1380</v>
      </c>
      <c r="K1818" s="359" t="s">
        <v>9</v>
      </c>
      <c r="L1818" s="359" t="s">
        <v>1381</v>
      </c>
      <c r="M1818" s="368">
        <v>1988</v>
      </c>
      <c r="N1818" s="205">
        <v>38812</v>
      </c>
      <c r="O1818" s="203"/>
    </row>
    <row r="1819" spans="1:15" ht="27.75" hidden="1" customHeight="1" x14ac:dyDescent="0.25">
      <c r="A1819" s="226" t="s">
        <v>90</v>
      </c>
      <c r="B1819" s="211" t="s">
        <v>518</v>
      </c>
      <c r="C1819" s="203" t="s">
        <v>1376</v>
      </c>
      <c r="D1819" s="203" t="s">
        <v>1475</v>
      </c>
      <c r="E1819" s="202" t="s">
        <v>1474</v>
      </c>
      <c r="F1819" s="202" t="s">
        <v>475</v>
      </c>
      <c r="G1819" s="253" t="s">
        <v>515</v>
      </c>
      <c r="H1819" s="361" t="s">
        <v>1378</v>
      </c>
      <c r="I1819" s="359" t="s">
        <v>1385</v>
      </c>
      <c r="J1819" s="359" t="s">
        <v>1380</v>
      </c>
      <c r="K1819" s="359" t="s">
        <v>9</v>
      </c>
      <c r="L1819" s="359" t="s">
        <v>1381</v>
      </c>
      <c r="M1819" s="368">
        <v>1988</v>
      </c>
      <c r="N1819" s="205">
        <v>38812</v>
      </c>
      <c r="O1819" s="203"/>
    </row>
    <row r="1820" spans="1:15" ht="27.75" hidden="1" customHeight="1" x14ac:dyDescent="0.25">
      <c r="A1820" s="203" t="s">
        <v>90</v>
      </c>
      <c r="B1820" s="202" t="s">
        <v>518</v>
      </c>
      <c r="C1820" s="203" t="s">
        <v>1376</v>
      </c>
      <c r="D1820" s="202" t="s">
        <v>524</v>
      </c>
      <c r="E1820" s="202" t="s">
        <v>1474</v>
      </c>
      <c r="F1820" s="202" t="s">
        <v>475</v>
      </c>
      <c r="G1820" s="253">
        <v>5.99</v>
      </c>
      <c r="H1820" s="361" t="s">
        <v>1378</v>
      </c>
      <c r="I1820" s="359" t="s">
        <v>1379</v>
      </c>
      <c r="J1820" s="359" t="s">
        <v>1380</v>
      </c>
      <c r="K1820" s="359" t="s">
        <v>9</v>
      </c>
      <c r="L1820" s="359" t="s">
        <v>1381</v>
      </c>
      <c r="M1820" s="368">
        <v>1988</v>
      </c>
      <c r="N1820" s="205">
        <v>38812</v>
      </c>
      <c r="O1820" s="203"/>
    </row>
    <row r="1821" spans="1:15" ht="27.75" hidden="1" customHeight="1" x14ac:dyDescent="0.25">
      <c r="A1821" s="203" t="s">
        <v>90</v>
      </c>
      <c r="B1821" s="202" t="s">
        <v>518</v>
      </c>
      <c r="C1821" s="203" t="s">
        <v>1376</v>
      </c>
      <c r="D1821" s="202" t="s">
        <v>524</v>
      </c>
      <c r="E1821" s="202" t="s">
        <v>1474</v>
      </c>
      <c r="F1821" s="202" t="s">
        <v>475</v>
      </c>
      <c r="G1821" s="253">
        <v>1.57</v>
      </c>
      <c r="H1821" s="361" t="s">
        <v>1378</v>
      </c>
      <c r="I1821" s="359" t="s">
        <v>1382</v>
      </c>
      <c r="J1821" s="359" t="s">
        <v>1380</v>
      </c>
      <c r="K1821" s="359" t="s">
        <v>9</v>
      </c>
      <c r="L1821" s="359" t="s">
        <v>1381</v>
      </c>
      <c r="M1821" s="368">
        <v>1988</v>
      </c>
      <c r="N1821" s="205">
        <v>38812</v>
      </c>
      <c r="O1821" s="203"/>
    </row>
    <row r="1822" spans="1:15" ht="27.75" hidden="1" customHeight="1" x14ac:dyDescent="0.25">
      <c r="A1822" s="203" t="s">
        <v>90</v>
      </c>
      <c r="B1822" s="202" t="s">
        <v>518</v>
      </c>
      <c r="C1822" s="203" t="s">
        <v>1376</v>
      </c>
      <c r="D1822" s="202" t="s">
        <v>524</v>
      </c>
      <c r="E1822" s="202" t="s">
        <v>1474</v>
      </c>
      <c r="F1822" s="202" t="s">
        <v>475</v>
      </c>
      <c r="G1822" s="253">
        <v>0.36</v>
      </c>
      <c r="H1822" s="361" t="s">
        <v>1378</v>
      </c>
      <c r="I1822" s="359" t="s">
        <v>1383</v>
      </c>
      <c r="J1822" s="359" t="s">
        <v>1380</v>
      </c>
      <c r="K1822" s="359" t="s">
        <v>9</v>
      </c>
      <c r="L1822" s="359" t="s">
        <v>1381</v>
      </c>
      <c r="M1822" s="368">
        <v>1988</v>
      </c>
      <c r="N1822" s="205">
        <v>38812</v>
      </c>
      <c r="O1822" s="203"/>
    </row>
    <row r="1823" spans="1:15" ht="27.75" hidden="1" customHeight="1" x14ac:dyDescent="0.25">
      <c r="A1823" s="203" t="s">
        <v>90</v>
      </c>
      <c r="B1823" s="202" t="s">
        <v>518</v>
      </c>
      <c r="C1823" s="203" t="s">
        <v>1376</v>
      </c>
      <c r="D1823" s="202" t="s">
        <v>524</v>
      </c>
      <c r="E1823" s="202" t="s">
        <v>1474</v>
      </c>
      <c r="F1823" s="202" t="s">
        <v>475</v>
      </c>
      <c r="G1823" s="253" t="s">
        <v>515</v>
      </c>
      <c r="H1823" s="361" t="s">
        <v>1378</v>
      </c>
      <c r="I1823" s="359" t="s">
        <v>1384</v>
      </c>
      <c r="J1823" s="359" t="s">
        <v>1380</v>
      </c>
      <c r="K1823" s="359" t="s">
        <v>9</v>
      </c>
      <c r="L1823" s="359" t="s">
        <v>1381</v>
      </c>
      <c r="M1823" s="368">
        <v>1988</v>
      </c>
      <c r="N1823" s="205">
        <v>38812</v>
      </c>
      <c r="O1823" s="203"/>
    </row>
    <row r="1824" spans="1:15" ht="27.75" hidden="1" customHeight="1" x14ac:dyDescent="0.25">
      <c r="A1824" s="203" t="s">
        <v>90</v>
      </c>
      <c r="B1824" s="202" t="s">
        <v>518</v>
      </c>
      <c r="C1824" s="203" t="s">
        <v>1376</v>
      </c>
      <c r="D1824" s="202" t="s">
        <v>524</v>
      </c>
      <c r="E1824" s="202" t="s">
        <v>1474</v>
      </c>
      <c r="F1824" s="202" t="s">
        <v>475</v>
      </c>
      <c r="G1824" s="253" t="s">
        <v>515</v>
      </c>
      <c r="H1824" s="361" t="s">
        <v>1378</v>
      </c>
      <c r="I1824" s="359" t="s">
        <v>1385</v>
      </c>
      <c r="J1824" s="359" t="s">
        <v>1380</v>
      </c>
      <c r="K1824" s="359" t="s">
        <v>9</v>
      </c>
      <c r="L1824" s="359" t="s">
        <v>1381</v>
      </c>
      <c r="M1824" s="368">
        <v>1988</v>
      </c>
      <c r="N1824" s="205">
        <v>38812</v>
      </c>
      <c r="O1824" s="203"/>
    </row>
    <row r="1825" spans="1:15" ht="27.75" hidden="1" customHeight="1" x14ac:dyDescent="0.25">
      <c r="A1825" s="203" t="s">
        <v>90</v>
      </c>
      <c r="B1825" s="202" t="s">
        <v>518</v>
      </c>
      <c r="C1825" s="203" t="s">
        <v>207</v>
      </c>
      <c r="D1825" s="202" t="s">
        <v>526</v>
      </c>
      <c r="E1825" s="202" t="s">
        <v>1474</v>
      </c>
      <c r="F1825" s="202" t="s">
        <v>505</v>
      </c>
      <c r="G1825" s="253">
        <v>279</v>
      </c>
      <c r="H1825" s="361" t="s">
        <v>527</v>
      </c>
      <c r="I1825" s="359" t="s">
        <v>1407</v>
      </c>
      <c r="J1825" s="358">
        <v>0</v>
      </c>
      <c r="K1825" s="359" t="s">
        <v>22</v>
      </c>
      <c r="L1825" s="359" t="s">
        <v>1392</v>
      </c>
      <c r="M1825" s="368">
        <v>2000</v>
      </c>
      <c r="N1825" s="205">
        <v>40085</v>
      </c>
      <c r="O1825" s="203"/>
    </row>
    <row r="1826" spans="1:15" ht="27.75" hidden="1" customHeight="1" x14ac:dyDescent="0.25">
      <c r="A1826" s="203" t="s">
        <v>90</v>
      </c>
      <c r="B1826" s="202" t="s">
        <v>518</v>
      </c>
      <c r="C1826" s="203" t="s">
        <v>1403</v>
      </c>
      <c r="D1826" s="202" t="s">
        <v>1404</v>
      </c>
      <c r="E1826" s="202" t="s">
        <v>1405</v>
      </c>
      <c r="F1826" s="202" t="s">
        <v>475</v>
      </c>
      <c r="G1826" s="253">
        <v>154</v>
      </c>
      <c r="H1826" s="361" t="s">
        <v>1406</v>
      </c>
      <c r="I1826" s="359" t="s">
        <v>1407</v>
      </c>
      <c r="J1826" s="359" t="s">
        <v>1380</v>
      </c>
      <c r="K1826" s="359" t="s">
        <v>22</v>
      </c>
      <c r="L1826" s="359" t="s">
        <v>1408</v>
      </c>
      <c r="M1826" s="368" t="s">
        <v>1407</v>
      </c>
      <c r="N1826" s="205">
        <v>42486</v>
      </c>
      <c r="O1826" s="203"/>
    </row>
    <row r="1827" spans="1:15" ht="27.75" hidden="1" customHeight="1" x14ac:dyDescent="0.25">
      <c r="A1827" s="203" t="s">
        <v>90</v>
      </c>
      <c r="B1827" s="202" t="s">
        <v>518</v>
      </c>
      <c r="C1827" s="203" t="s">
        <v>1476</v>
      </c>
      <c r="D1827" s="202" t="s">
        <v>1479</v>
      </c>
      <c r="E1827" s="202" t="s">
        <v>1480</v>
      </c>
      <c r="F1827" s="202" t="s">
        <v>505</v>
      </c>
      <c r="G1827" s="253">
        <v>3.0000000000000001E-3</v>
      </c>
      <c r="H1827" s="361" t="s">
        <v>1433</v>
      </c>
      <c r="I1827" s="359" t="s">
        <v>1407</v>
      </c>
      <c r="J1827" s="358">
        <v>0</v>
      </c>
      <c r="K1827" s="359" t="s">
        <v>1113</v>
      </c>
      <c r="L1827" s="359" t="s">
        <v>1408</v>
      </c>
      <c r="M1827" s="368">
        <v>2010</v>
      </c>
      <c r="N1827" s="205">
        <v>42359</v>
      </c>
      <c r="O1827" s="203"/>
    </row>
    <row r="1828" spans="1:15" ht="27.75" hidden="1" customHeight="1" x14ac:dyDescent="0.25">
      <c r="A1828" s="203" t="s">
        <v>90</v>
      </c>
      <c r="B1828" s="202" t="s">
        <v>518</v>
      </c>
      <c r="C1828" s="203" t="s">
        <v>1476</v>
      </c>
      <c r="D1828" s="202" t="s">
        <v>1479</v>
      </c>
      <c r="E1828" s="202" t="s">
        <v>1480</v>
      </c>
      <c r="F1828" s="202" t="s">
        <v>505</v>
      </c>
      <c r="G1828" s="253">
        <v>1.0000000000000001E-5</v>
      </c>
      <c r="H1828" s="361" t="s">
        <v>1414</v>
      </c>
      <c r="I1828" s="359" t="s">
        <v>1407</v>
      </c>
      <c r="J1828" s="358">
        <v>0</v>
      </c>
      <c r="K1828" s="359" t="s">
        <v>1113</v>
      </c>
      <c r="L1828" s="359" t="s">
        <v>1392</v>
      </c>
      <c r="M1828" s="368">
        <v>2010</v>
      </c>
      <c r="N1828" s="205">
        <v>42359</v>
      </c>
      <c r="O1828" s="203"/>
    </row>
    <row r="1829" spans="1:15" ht="27.75" hidden="1" customHeight="1" x14ac:dyDescent="0.25">
      <c r="A1829" s="203" t="s">
        <v>90</v>
      </c>
      <c r="B1829" s="202" t="s">
        <v>518</v>
      </c>
      <c r="C1829" s="203" t="s">
        <v>1476</v>
      </c>
      <c r="D1829" s="202" t="s">
        <v>1729</v>
      </c>
      <c r="E1829" s="202" t="s">
        <v>1474</v>
      </c>
      <c r="F1829" s="202" t="s">
        <v>505</v>
      </c>
      <c r="G1829" s="253">
        <v>3.3000000000000002E-2</v>
      </c>
      <c r="H1829" s="361" t="s">
        <v>1400</v>
      </c>
      <c r="I1829" s="359" t="s">
        <v>1379</v>
      </c>
      <c r="J1829" s="358">
        <v>0.73</v>
      </c>
      <c r="K1829" s="359" t="s">
        <v>1391</v>
      </c>
      <c r="L1829" s="359" t="s">
        <v>1392</v>
      </c>
      <c r="M1829" s="368">
        <v>2009</v>
      </c>
      <c r="N1829" s="205">
        <v>42359</v>
      </c>
      <c r="O1829" s="203"/>
    </row>
    <row r="1830" spans="1:15" ht="27.75" hidden="1" customHeight="1" x14ac:dyDescent="0.25">
      <c r="A1830" s="203" t="s">
        <v>90</v>
      </c>
      <c r="B1830" s="202" t="s">
        <v>518</v>
      </c>
      <c r="C1830" s="203" t="s">
        <v>1476</v>
      </c>
      <c r="D1830" s="202" t="s">
        <v>1729</v>
      </c>
      <c r="E1830" s="202" t="s">
        <v>1474</v>
      </c>
      <c r="F1830" s="202" t="s">
        <v>505</v>
      </c>
      <c r="G1830" s="253">
        <v>1.4E-2</v>
      </c>
      <c r="H1830" s="361" t="s">
        <v>1400</v>
      </c>
      <c r="I1830" s="359" t="s">
        <v>1382</v>
      </c>
      <c r="J1830" s="358">
        <v>0.34</v>
      </c>
      <c r="K1830" s="359" t="s">
        <v>1391</v>
      </c>
      <c r="L1830" s="359" t="s">
        <v>1392</v>
      </c>
      <c r="M1830" s="368">
        <v>2009</v>
      </c>
      <c r="N1830" s="205">
        <v>42359</v>
      </c>
      <c r="O1830" s="203"/>
    </row>
    <row r="1831" spans="1:15" ht="27.75" hidden="1" customHeight="1" x14ac:dyDescent="0.25">
      <c r="A1831" s="203" t="s">
        <v>90</v>
      </c>
      <c r="B1831" s="202" t="s">
        <v>518</v>
      </c>
      <c r="C1831" s="203" t="s">
        <v>1476</v>
      </c>
      <c r="D1831" s="202" t="s">
        <v>1729</v>
      </c>
      <c r="E1831" s="202" t="s">
        <v>1474</v>
      </c>
      <c r="F1831" s="202" t="s">
        <v>505</v>
      </c>
      <c r="G1831" s="253">
        <v>7.0000000000000001E-3</v>
      </c>
      <c r="H1831" s="361" t="s">
        <v>1400</v>
      </c>
      <c r="I1831" s="359" t="s">
        <v>1383</v>
      </c>
      <c r="J1831" s="358">
        <v>0.57999999999999996</v>
      </c>
      <c r="K1831" s="359" t="s">
        <v>1391</v>
      </c>
      <c r="L1831" s="359" t="s">
        <v>1392</v>
      </c>
      <c r="M1831" s="368">
        <v>2009</v>
      </c>
      <c r="N1831" s="205">
        <v>42359</v>
      </c>
      <c r="O1831" s="203"/>
    </row>
    <row r="1832" spans="1:15" ht="27.75" hidden="1" customHeight="1" x14ac:dyDescent="0.25">
      <c r="A1832" s="203" t="s">
        <v>90</v>
      </c>
      <c r="B1832" s="202" t="s">
        <v>518</v>
      </c>
      <c r="C1832" s="203" t="s">
        <v>1476</v>
      </c>
      <c r="D1832" s="202" t="s">
        <v>1729</v>
      </c>
      <c r="E1832" s="202" t="s">
        <v>1474</v>
      </c>
      <c r="F1832" s="202" t="s">
        <v>505</v>
      </c>
      <c r="G1832" s="253">
        <v>4.0000000000000001E-3</v>
      </c>
      <c r="H1832" s="361" t="s">
        <v>1400</v>
      </c>
      <c r="I1832" s="359" t="s">
        <v>1384</v>
      </c>
      <c r="J1832" s="358">
        <v>0.55000000000000004</v>
      </c>
      <c r="K1832" s="359" t="s">
        <v>1391</v>
      </c>
      <c r="L1832" s="359" t="s">
        <v>1392</v>
      </c>
      <c r="M1832" s="368">
        <v>2009</v>
      </c>
      <c r="N1832" s="205">
        <v>42359</v>
      </c>
      <c r="O1832" s="203"/>
    </row>
    <row r="1833" spans="1:15" ht="27.75" hidden="1" customHeight="1" x14ac:dyDescent="0.25">
      <c r="A1833" s="203" t="s">
        <v>90</v>
      </c>
      <c r="B1833" s="202" t="s">
        <v>518</v>
      </c>
      <c r="C1833" s="203" t="s">
        <v>1476</v>
      </c>
      <c r="D1833" s="202" t="s">
        <v>1729</v>
      </c>
      <c r="E1833" s="202" t="s">
        <v>1474</v>
      </c>
      <c r="F1833" s="202" t="s">
        <v>505</v>
      </c>
      <c r="G1833" s="253">
        <v>3.0000000000000001E-3</v>
      </c>
      <c r="H1833" s="361" t="s">
        <v>1400</v>
      </c>
      <c r="I1833" s="359" t="s">
        <v>1385</v>
      </c>
      <c r="J1833" s="358">
        <v>0.71</v>
      </c>
      <c r="K1833" s="359" t="s">
        <v>1391</v>
      </c>
      <c r="L1833" s="359" t="s">
        <v>1392</v>
      </c>
      <c r="M1833" s="368">
        <v>2009</v>
      </c>
      <c r="N1833" s="205">
        <v>42359</v>
      </c>
      <c r="O1833" s="203"/>
    </row>
    <row r="1834" spans="1:15" ht="27.75" hidden="1" customHeight="1" x14ac:dyDescent="0.25">
      <c r="A1834" s="203" t="s">
        <v>90</v>
      </c>
      <c r="B1834" s="202" t="s">
        <v>518</v>
      </c>
      <c r="C1834" s="203" t="s">
        <v>1476</v>
      </c>
      <c r="D1834" s="202" t="s">
        <v>1729</v>
      </c>
      <c r="E1834" s="202" t="s">
        <v>1474</v>
      </c>
      <c r="F1834" s="202" t="s">
        <v>505</v>
      </c>
      <c r="G1834" s="253">
        <v>0.38</v>
      </c>
      <c r="H1834" s="361" t="s">
        <v>1414</v>
      </c>
      <c r="I1834" s="359" t="s">
        <v>1379</v>
      </c>
      <c r="J1834" s="358">
        <v>0.5</v>
      </c>
      <c r="K1834" s="359" t="s">
        <v>22</v>
      </c>
      <c r="L1834" s="359" t="s">
        <v>1392</v>
      </c>
      <c r="M1834" s="368">
        <v>2009</v>
      </c>
      <c r="N1834" s="205">
        <v>42359</v>
      </c>
      <c r="O1834" s="203"/>
    </row>
    <row r="1835" spans="1:15" ht="27.75" hidden="1" customHeight="1" x14ac:dyDescent="0.25">
      <c r="A1835" s="203" t="s">
        <v>90</v>
      </c>
      <c r="B1835" s="202" t="s">
        <v>518</v>
      </c>
      <c r="C1835" s="203" t="s">
        <v>1476</v>
      </c>
      <c r="D1835" s="202" t="s">
        <v>1729</v>
      </c>
      <c r="E1835" s="202" t="s">
        <v>1474</v>
      </c>
      <c r="F1835" s="202" t="s">
        <v>505</v>
      </c>
      <c r="G1835" s="253">
        <v>0.17</v>
      </c>
      <c r="H1835" s="361" t="s">
        <v>1414</v>
      </c>
      <c r="I1835" s="359" t="s">
        <v>1382</v>
      </c>
      <c r="J1835" s="358">
        <v>0.09</v>
      </c>
      <c r="K1835" s="359" t="s">
        <v>22</v>
      </c>
      <c r="L1835" s="359" t="s">
        <v>1392</v>
      </c>
      <c r="M1835" s="368">
        <v>2009</v>
      </c>
      <c r="N1835" s="205">
        <v>42359</v>
      </c>
      <c r="O1835" s="203"/>
    </row>
    <row r="1836" spans="1:15" ht="27.75" hidden="1" customHeight="1" x14ac:dyDescent="0.25">
      <c r="A1836" s="203" t="s">
        <v>90</v>
      </c>
      <c r="B1836" s="202" t="s">
        <v>518</v>
      </c>
      <c r="C1836" s="203" t="s">
        <v>1476</v>
      </c>
      <c r="D1836" s="202" t="s">
        <v>1729</v>
      </c>
      <c r="E1836" s="202" t="s">
        <v>1474</v>
      </c>
      <c r="F1836" s="202" t="s">
        <v>505</v>
      </c>
      <c r="G1836" s="253">
        <v>0.09</v>
      </c>
      <c r="H1836" s="361" t="s">
        <v>1414</v>
      </c>
      <c r="I1836" s="359" t="s">
        <v>1383</v>
      </c>
      <c r="J1836" s="358">
        <v>0</v>
      </c>
      <c r="K1836" s="359" t="s">
        <v>22</v>
      </c>
      <c r="L1836" s="359" t="s">
        <v>1392</v>
      </c>
      <c r="M1836" s="368">
        <v>2009</v>
      </c>
      <c r="N1836" s="205">
        <v>42359</v>
      </c>
      <c r="O1836" s="203"/>
    </row>
    <row r="1837" spans="1:15" ht="27.75" hidden="1" customHeight="1" x14ac:dyDescent="0.25">
      <c r="A1837" s="203" t="s">
        <v>90</v>
      </c>
      <c r="B1837" s="202" t="s">
        <v>518</v>
      </c>
      <c r="C1837" s="203" t="s">
        <v>1476</v>
      </c>
      <c r="D1837" s="202" t="s">
        <v>1729</v>
      </c>
      <c r="E1837" s="202" t="s">
        <v>1474</v>
      </c>
      <c r="F1837" s="202" t="s">
        <v>505</v>
      </c>
      <c r="G1837" s="253">
        <v>0.05</v>
      </c>
      <c r="H1837" s="361" t="s">
        <v>1414</v>
      </c>
      <c r="I1837" s="359" t="s">
        <v>1384</v>
      </c>
      <c r="J1837" s="358">
        <v>0</v>
      </c>
      <c r="K1837" s="359" t="s">
        <v>22</v>
      </c>
      <c r="L1837" s="359" t="s">
        <v>1392</v>
      </c>
      <c r="M1837" s="368">
        <v>2009</v>
      </c>
      <c r="N1837" s="205">
        <v>42359</v>
      </c>
      <c r="O1837" s="203"/>
    </row>
    <row r="1838" spans="1:15" ht="27.75" hidden="1" customHeight="1" x14ac:dyDescent="0.25">
      <c r="A1838" s="203" t="s">
        <v>90</v>
      </c>
      <c r="B1838" s="202" t="s">
        <v>518</v>
      </c>
      <c r="C1838" s="203" t="s">
        <v>1476</v>
      </c>
      <c r="D1838" s="202" t="s">
        <v>1729</v>
      </c>
      <c r="E1838" s="202" t="s">
        <v>1474</v>
      </c>
      <c r="F1838" s="202" t="s">
        <v>505</v>
      </c>
      <c r="G1838" s="253">
        <v>0.03</v>
      </c>
      <c r="H1838" s="361" t="s">
        <v>1414</v>
      </c>
      <c r="I1838" s="359" t="s">
        <v>1385</v>
      </c>
      <c r="J1838" s="358">
        <v>0</v>
      </c>
      <c r="K1838" s="359" t="s">
        <v>22</v>
      </c>
      <c r="L1838" s="359" t="s">
        <v>1392</v>
      </c>
      <c r="M1838" s="368">
        <v>2009</v>
      </c>
      <c r="N1838" s="205">
        <v>42359</v>
      </c>
      <c r="O1838" s="203"/>
    </row>
    <row r="1839" spans="1:15" ht="27.75" hidden="1" customHeight="1" x14ac:dyDescent="0.25">
      <c r="A1839" s="203" t="s">
        <v>90</v>
      </c>
      <c r="B1839" s="202" t="s">
        <v>518</v>
      </c>
      <c r="C1839" s="203" t="s">
        <v>1476</v>
      </c>
      <c r="D1839" s="202" t="s">
        <v>1752</v>
      </c>
      <c r="E1839" s="202" t="s">
        <v>1399</v>
      </c>
      <c r="F1839" s="202" t="s">
        <v>505</v>
      </c>
      <c r="G1839" s="253">
        <v>8.0000000000000002E-3</v>
      </c>
      <c r="H1839" s="361" t="s">
        <v>1400</v>
      </c>
      <c r="I1839" s="359" t="s">
        <v>1379</v>
      </c>
      <c r="J1839" s="358">
        <v>0.46</v>
      </c>
      <c r="K1839" s="359" t="s">
        <v>1391</v>
      </c>
      <c r="L1839" s="359" t="s">
        <v>1392</v>
      </c>
      <c r="M1839" s="368">
        <v>2009</v>
      </c>
      <c r="N1839" s="205">
        <v>42359</v>
      </c>
      <c r="O1839" s="203"/>
    </row>
    <row r="1840" spans="1:15" ht="27.75" hidden="1" customHeight="1" x14ac:dyDescent="0.25">
      <c r="A1840" s="203" t="s">
        <v>90</v>
      </c>
      <c r="B1840" s="202" t="s">
        <v>518</v>
      </c>
      <c r="C1840" s="203" t="s">
        <v>1476</v>
      </c>
      <c r="D1840" s="202" t="s">
        <v>1752</v>
      </c>
      <c r="E1840" s="202" t="s">
        <v>1399</v>
      </c>
      <c r="F1840" s="202" t="s">
        <v>505</v>
      </c>
      <c r="G1840" s="253">
        <v>3.0000000000000001E-3</v>
      </c>
      <c r="H1840" s="361" t="s">
        <v>1400</v>
      </c>
      <c r="I1840" s="359" t="s">
        <v>1382</v>
      </c>
      <c r="J1840" s="358">
        <v>0.79</v>
      </c>
      <c r="K1840" s="359" t="s">
        <v>1391</v>
      </c>
      <c r="L1840" s="359" t="s">
        <v>1392</v>
      </c>
      <c r="M1840" s="368">
        <v>2009</v>
      </c>
      <c r="N1840" s="205">
        <v>42359</v>
      </c>
      <c r="O1840" s="203"/>
    </row>
    <row r="1841" spans="1:15" ht="27.75" hidden="1" customHeight="1" x14ac:dyDescent="0.25">
      <c r="A1841" s="203" t="s">
        <v>90</v>
      </c>
      <c r="B1841" s="202" t="s">
        <v>518</v>
      </c>
      <c r="C1841" s="203" t="s">
        <v>1476</v>
      </c>
      <c r="D1841" s="202" t="s">
        <v>1752</v>
      </c>
      <c r="E1841" s="202" t="s">
        <v>1399</v>
      </c>
      <c r="F1841" s="202" t="s">
        <v>505</v>
      </c>
      <c r="G1841" s="253">
        <v>2E-3</v>
      </c>
      <c r="H1841" s="361" t="s">
        <v>1400</v>
      </c>
      <c r="I1841" s="359" t="s">
        <v>1383</v>
      </c>
      <c r="J1841" s="358">
        <v>0.88</v>
      </c>
      <c r="K1841" s="359" t="s">
        <v>1391</v>
      </c>
      <c r="L1841" s="359" t="s">
        <v>1392</v>
      </c>
      <c r="M1841" s="368">
        <v>2009</v>
      </c>
      <c r="N1841" s="205">
        <v>42359</v>
      </c>
      <c r="O1841" s="203"/>
    </row>
    <row r="1842" spans="1:15" ht="27.75" hidden="1" customHeight="1" x14ac:dyDescent="0.25">
      <c r="A1842" s="203" t="s">
        <v>90</v>
      </c>
      <c r="B1842" s="202" t="s">
        <v>518</v>
      </c>
      <c r="C1842" s="203" t="s">
        <v>1476</v>
      </c>
      <c r="D1842" s="202" t="s">
        <v>1752</v>
      </c>
      <c r="E1842" s="202" t="s">
        <v>1399</v>
      </c>
      <c r="F1842" s="202" t="s">
        <v>505</v>
      </c>
      <c r="G1842" s="253">
        <v>1E-3</v>
      </c>
      <c r="H1842" s="361" t="s">
        <v>1400</v>
      </c>
      <c r="I1842" s="359" t="s">
        <v>1384</v>
      </c>
      <c r="J1842" s="358">
        <v>0.92</v>
      </c>
      <c r="K1842" s="359" t="s">
        <v>1391</v>
      </c>
      <c r="L1842" s="359" t="s">
        <v>1392</v>
      </c>
      <c r="M1842" s="368">
        <v>2009</v>
      </c>
      <c r="N1842" s="205">
        <v>42359</v>
      </c>
      <c r="O1842" s="203"/>
    </row>
    <row r="1843" spans="1:15" ht="27.75" hidden="1" customHeight="1" x14ac:dyDescent="0.25">
      <c r="A1843" s="203" t="s">
        <v>90</v>
      </c>
      <c r="B1843" s="202" t="s">
        <v>518</v>
      </c>
      <c r="C1843" s="203" t="s">
        <v>1476</v>
      </c>
      <c r="D1843" s="202" t="s">
        <v>1752</v>
      </c>
      <c r="E1843" s="202" t="s">
        <v>1399</v>
      </c>
      <c r="F1843" s="202" t="s">
        <v>505</v>
      </c>
      <c r="G1843" s="253">
        <v>1E-3</v>
      </c>
      <c r="H1843" s="361" t="s">
        <v>1400</v>
      </c>
      <c r="I1843" s="359" t="s">
        <v>1385</v>
      </c>
      <c r="J1843" s="358">
        <v>0.91</v>
      </c>
      <c r="K1843" s="359" t="s">
        <v>1391</v>
      </c>
      <c r="L1843" s="359" t="s">
        <v>1392</v>
      </c>
      <c r="M1843" s="368">
        <v>2009</v>
      </c>
      <c r="N1843" s="205">
        <v>42359</v>
      </c>
      <c r="O1843" s="203"/>
    </row>
    <row r="1844" spans="1:15" ht="27.75" hidden="1" customHeight="1" x14ac:dyDescent="0.25">
      <c r="A1844" s="203" t="s">
        <v>90</v>
      </c>
      <c r="B1844" s="202" t="s">
        <v>518</v>
      </c>
      <c r="C1844" s="203" t="s">
        <v>1476</v>
      </c>
      <c r="D1844" s="202" t="s">
        <v>1753</v>
      </c>
      <c r="E1844" s="202" t="s">
        <v>1754</v>
      </c>
      <c r="F1844" s="202" t="s">
        <v>505</v>
      </c>
      <c r="G1844" s="253">
        <v>9.5359999999999996</v>
      </c>
      <c r="H1844" s="361" t="s">
        <v>1400</v>
      </c>
      <c r="I1844" s="359" t="s">
        <v>1379</v>
      </c>
      <c r="J1844" s="358">
        <v>0.62</v>
      </c>
      <c r="K1844" s="359" t="s">
        <v>1391</v>
      </c>
      <c r="L1844" s="359" t="s">
        <v>1392</v>
      </c>
      <c r="M1844" s="368">
        <v>2009</v>
      </c>
      <c r="N1844" s="205">
        <v>42359</v>
      </c>
      <c r="O1844" s="203"/>
    </row>
    <row r="1845" spans="1:15" ht="27.75" hidden="1" customHeight="1" x14ac:dyDescent="0.25">
      <c r="A1845" s="203" t="s">
        <v>90</v>
      </c>
      <c r="B1845" s="202" t="s">
        <v>518</v>
      </c>
      <c r="C1845" s="203" t="s">
        <v>1476</v>
      </c>
      <c r="D1845" s="202" t="s">
        <v>1753</v>
      </c>
      <c r="E1845" s="202" t="s">
        <v>1754</v>
      </c>
      <c r="F1845" s="202" t="s">
        <v>505</v>
      </c>
      <c r="G1845" s="253">
        <v>3.0790000000000002</v>
      </c>
      <c r="H1845" s="361" t="s">
        <v>1400</v>
      </c>
      <c r="I1845" s="359" t="s">
        <v>1382</v>
      </c>
      <c r="J1845" s="358">
        <v>0.26</v>
      </c>
      <c r="K1845" s="359" t="s">
        <v>1391</v>
      </c>
      <c r="L1845" s="359" t="s">
        <v>1392</v>
      </c>
      <c r="M1845" s="368">
        <v>2009</v>
      </c>
      <c r="N1845" s="205">
        <v>42359</v>
      </c>
      <c r="O1845" s="203"/>
    </row>
    <row r="1846" spans="1:15" ht="27.75" hidden="1" customHeight="1" x14ac:dyDescent="0.25">
      <c r="A1846" s="203" t="s">
        <v>90</v>
      </c>
      <c r="B1846" s="202" t="s">
        <v>518</v>
      </c>
      <c r="C1846" s="203" t="s">
        <v>1476</v>
      </c>
      <c r="D1846" s="202" t="s">
        <v>1753</v>
      </c>
      <c r="E1846" s="202" t="s">
        <v>1754</v>
      </c>
      <c r="F1846" s="202" t="s">
        <v>505</v>
      </c>
      <c r="G1846" s="253">
        <v>1.6080000000000001</v>
      </c>
      <c r="H1846" s="361" t="s">
        <v>1400</v>
      </c>
      <c r="I1846" s="359" t="s">
        <v>1383</v>
      </c>
      <c r="J1846" s="358">
        <v>0.39</v>
      </c>
      <c r="K1846" s="359" t="s">
        <v>1391</v>
      </c>
      <c r="L1846" s="359" t="s">
        <v>1392</v>
      </c>
      <c r="M1846" s="368">
        <v>2009</v>
      </c>
      <c r="N1846" s="205">
        <v>42359</v>
      </c>
      <c r="O1846" s="203"/>
    </row>
    <row r="1847" spans="1:15" ht="27.75" hidden="1" customHeight="1" x14ac:dyDescent="0.25">
      <c r="A1847" s="203" t="s">
        <v>90</v>
      </c>
      <c r="B1847" s="202" t="s">
        <v>518</v>
      </c>
      <c r="C1847" s="203" t="s">
        <v>1476</v>
      </c>
      <c r="D1847" s="202" t="s">
        <v>1753</v>
      </c>
      <c r="E1847" s="202" t="s">
        <v>1754</v>
      </c>
      <c r="F1847" s="202" t="s">
        <v>505</v>
      </c>
      <c r="G1847" s="253">
        <v>0.86099999999999999</v>
      </c>
      <c r="H1847" s="361" t="s">
        <v>1400</v>
      </c>
      <c r="I1847" s="359" t="s">
        <v>1384</v>
      </c>
      <c r="J1847" s="358">
        <v>0.02</v>
      </c>
      <c r="K1847" s="359" t="s">
        <v>1391</v>
      </c>
      <c r="L1847" s="359" t="s">
        <v>1392</v>
      </c>
      <c r="M1847" s="368">
        <v>2009</v>
      </c>
      <c r="N1847" s="205">
        <v>42359</v>
      </c>
      <c r="O1847" s="203"/>
    </row>
    <row r="1848" spans="1:15" ht="27.75" hidden="1" customHeight="1" x14ac:dyDescent="0.25">
      <c r="A1848" s="203" t="s">
        <v>90</v>
      </c>
      <c r="B1848" s="202" t="s">
        <v>518</v>
      </c>
      <c r="C1848" s="203" t="s">
        <v>1476</v>
      </c>
      <c r="D1848" s="202" t="s">
        <v>1753</v>
      </c>
      <c r="E1848" s="202" t="s">
        <v>1754</v>
      </c>
      <c r="F1848" s="202" t="s">
        <v>505</v>
      </c>
      <c r="G1848" s="253">
        <v>0.376</v>
      </c>
      <c r="H1848" s="361" t="s">
        <v>1400</v>
      </c>
      <c r="I1848" s="359" t="s">
        <v>1385</v>
      </c>
      <c r="J1848" s="358">
        <v>0.49</v>
      </c>
      <c r="K1848" s="359" t="s">
        <v>1391</v>
      </c>
      <c r="L1848" s="359" t="s">
        <v>1392</v>
      </c>
      <c r="M1848" s="368">
        <v>2009</v>
      </c>
      <c r="N1848" s="205">
        <v>42359</v>
      </c>
      <c r="O1848" s="203"/>
    </row>
    <row r="1849" spans="1:15" ht="27.75" hidden="1" customHeight="1" x14ac:dyDescent="0.25">
      <c r="A1849" s="203" t="s">
        <v>90</v>
      </c>
      <c r="B1849" s="202" t="s">
        <v>518</v>
      </c>
      <c r="C1849" s="203" t="s">
        <v>1476</v>
      </c>
      <c r="D1849" s="202" t="s">
        <v>1757</v>
      </c>
      <c r="E1849" s="202" t="s">
        <v>1754</v>
      </c>
      <c r="F1849" s="202" t="s">
        <v>505</v>
      </c>
      <c r="G1849" s="253">
        <v>3.83</v>
      </c>
      <c r="H1849" s="361" t="s">
        <v>1400</v>
      </c>
      <c r="I1849" s="359" t="s">
        <v>1379</v>
      </c>
      <c r="J1849" s="358">
        <v>0.41</v>
      </c>
      <c r="K1849" s="359" t="s">
        <v>1391</v>
      </c>
      <c r="L1849" s="359" t="s">
        <v>1392</v>
      </c>
      <c r="M1849" s="368">
        <v>2009</v>
      </c>
      <c r="N1849" s="205">
        <v>42359</v>
      </c>
      <c r="O1849" s="203"/>
    </row>
    <row r="1850" spans="1:15" ht="27.75" hidden="1" customHeight="1" x14ac:dyDescent="0.25">
      <c r="A1850" s="203" t="s">
        <v>90</v>
      </c>
      <c r="B1850" s="202" t="s">
        <v>518</v>
      </c>
      <c r="C1850" s="203" t="s">
        <v>1476</v>
      </c>
      <c r="D1850" s="202" t="s">
        <v>1757</v>
      </c>
      <c r="E1850" s="202" t="s">
        <v>1754</v>
      </c>
      <c r="F1850" s="202" t="s">
        <v>505</v>
      </c>
      <c r="G1850" s="253">
        <v>1.56</v>
      </c>
      <c r="H1850" s="361" t="s">
        <v>1400</v>
      </c>
      <c r="I1850" s="359" t="s">
        <v>1382</v>
      </c>
      <c r="J1850" s="358">
        <v>0</v>
      </c>
      <c r="K1850" s="359" t="s">
        <v>1391</v>
      </c>
      <c r="L1850" s="359" t="s">
        <v>1392</v>
      </c>
      <c r="M1850" s="368">
        <v>2009</v>
      </c>
      <c r="N1850" s="205">
        <v>42359</v>
      </c>
      <c r="O1850" s="203"/>
    </row>
    <row r="1851" spans="1:15" ht="27.75" hidden="1" customHeight="1" x14ac:dyDescent="0.25">
      <c r="A1851" s="203" t="s">
        <v>90</v>
      </c>
      <c r="B1851" s="202" t="s">
        <v>518</v>
      </c>
      <c r="C1851" s="203" t="s">
        <v>1476</v>
      </c>
      <c r="D1851" s="202" t="s">
        <v>1757</v>
      </c>
      <c r="E1851" s="202" t="s">
        <v>1754</v>
      </c>
      <c r="F1851" s="202" t="s">
        <v>505</v>
      </c>
      <c r="G1851" s="253">
        <v>0.83</v>
      </c>
      <c r="H1851" s="361" t="s">
        <v>1400</v>
      </c>
      <c r="I1851" s="359" t="s">
        <v>1383</v>
      </c>
      <c r="J1851" s="358">
        <v>0.28000000000000003</v>
      </c>
      <c r="K1851" s="359" t="s">
        <v>1391</v>
      </c>
      <c r="L1851" s="359" t="s">
        <v>1392</v>
      </c>
      <c r="M1851" s="368">
        <v>2009</v>
      </c>
      <c r="N1851" s="205">
        <v>42359</v>
      </c>
      <c r="O1851" s="203"/>
    </row>
    <row r="1852" spans="1:15" ht="27.75" hidden="1" customHeight="1" x14ac:dyDescent="0.25">
      <c r="A1852" s="203" t="s">
        <v>90</v>
      </c>
      <c r="B1852" s="202" t="s">
        <v>518</v>
      </c>
      <c r="C1852" s="203" t="s">
        <v>1476</v>
      </c>
      <c r="D1852" s="202" t="s">
        <v>1757</v>
      </c>
      <c r="E1852" s="202" t="s">
        <v>1754</v>
      </c>
      <c r="F1852" s="202" t="s">
        <v>505</v>
      </c>
      <c r="G1852" s="253">
        <v>0.48</v>
      </c>
      <c r="H1852" s="361" t="s">
        <v>1400</v>
      </c>
      <c r="I1852" s="359" t="s">
        <v>1384</v>
      </c>
      <c r="J1852" s="358">
        <v>0.1</v>
      </c>
      <c r="K1852" s="359" t="s">
        <v>1391</v>
      </c>
      <c r="L1852" s="359" t="s">
        <v>1392</v>
      </c>
      <c r="M1852" s="368">
        <v>2009</v>
      </c>
      <c r="N1852" s="205">
        <v>42359</v>
      </c>
      <c r="O1852" s="203"/>
    </row>
    <row r="1853" spans="1:15" ht="27.75" hidden="1" customHeight="1" x14ac:dyDescent="0.25">
      <c r="A1853" s="203" t="s">
        <v>90</v>
      </c>
      <c r="B1853" s="202" t="s">
        <v>518</v>
      </c>
      <c r="C1853" s="203" t="s">
        <v>1476</v>
      </c>
      <c r="D1853" s="202" t="s">
        <v>1757</v>
      </c>
      <c r="E1853" s="202" t="s">
        <v>1754</v>
      </c>
      <c r="F1853" s="202" t="s">
        <v>505</v>
      </c>
      <c r="G1853" s="253">
        <v>0.27</v>
      </c>
      <c r="H1853" s="361" t="s">
        <v>1400</v>
      </c>
      <c r="I1853" s="359" t="s">
        <v>1385</v>
      </c>
      <c r="J1853" s="358">
        <v>0.51</v>
      </c>
      <c r="K1853" s="359" t="s">
        <v>1391</v>
      </c>
      <c r="L1853" s="359" t="s">
        <v>1392</v>
      </c>
      <c r="M1853" s="368">
        <v>2009</v>
      </c>
      <c r="N1853" s="205">
        <v>42359</v>
      </c>
      <c r="O1853" s="203"/>
    </row>
    <row r="1854" spans="1:15" ht="27.75" hidden="1" customHeight="1" x14ac:dyDescent="0.25">
      <c r="A1854" s="203" t="s">
        <v>90</v>
      </c>
      <c r="B1854" s="202" t="s">
        <v>518</v>
      </c>
      <c r="C1854" s="203" t="s">
        <v>1476</v>
      </c>
      <c r="D1854" s="202" t="s">
        <v>1758</v>
      </c>
      <c r="E1854" s="202" t="s">
        <v>1754</v>
      </c>
      <c r="F1854" s="202" t="s">
        <v>505</v>
      </c>
      <c r="G1854" s="253">
        <v>4.3362100000000003</v>
      </c>
      <c r="H1854" s="361" t="s">
        <v>1400</v>
      </c>
      <c r="I1854" s="359" t="s">
        <v>1379</v>
      </c>
      <c r="J1854" s="358">
        <v>0.56000000000000005</v>
      </c>
      <c r="K1854" s="359" t="s">
        <v>1391</v>
      </c>
      <c r="L1854" s="359" t="s">
        <v>1392</v>
      </c>
      <c r="M1854" s="368">
        <v>2009</v>
      </c>
      <c r="N1854" s="205">
        <v>42359</v>
      </c>
      <c r="O1854" s="203"/>
    </row>
    <row r="1855" spans="1:15" ht="27.75" hidden="1" customHeight="1" x14ac:dyDescent="0.25">
      <c r="A1855" s="203" t="s">
        <v>90</v>
      </c>
      <c r="B1855" s="202" t="s">
        <v>518</v>
      </c>
      <c r="C1855" s="203" t="s">
        <v>1476</v>
      </c>
      <c r="D1855" s="202" t="s">
        <v>1758</v>
      </c>
      <c r="E1855" s="202" t="s">
        <v>1754</v>
      </c>
      <c r="F1855" s="202" t="s">
        <v>505</v>
      </c>
      <c r="G1855" s="253">
        <v>1.76013</v>
      </c>
      <c r="H1855" s="361" t="s">
        <v>1400</v>
      </c>
      <c r="I1855" s="359" t="s">
        <v>1382</v>
      </c>
      <c r="J1855" s="358">
        <v>0</v>
      </c>
      <c r="K1855" s="359" t="s">
        <v>1391</v>
      </c>
      <c r="L1855" s="359" t="s">
        <v>1392</v>
      </c>
      <c r="M1855" s="368">
        <v>2009</v>
      </c>
      <c r="N1855" s="205">
        <v>42359</v>
      </c>
      <c r="O1855" s="203"/>
    </row>
    <row r="1856" spans="1:15" ht="27.75" hidden="1" customHeight="1" x14ac:dyDescent="0.25">
      <c r="A1856" s="203" t="s">
        <v>90</v>
      </c>
      <c r="B1856" s="202" t="s">
        <v>518</v>
      </c>
      <c r="C1856" s="203" t="s">
        <v>1476</v>
      </c>
      <c r="D1856" s="202" t="s">
        <v>1758</v>
      </c>
      <c r="E1856" s="202" t="s">
        <v>1754</v>
      </c>
      <c r="F1856" s="202" t="s">
        <v>505</v>
      </c>
      <c r="G1856" s="253">
        <v>0.93676000000000004</v>
      </c>
      <c r="H1856" s="361" t="s">
        <v>1400</v>
      </c>
      <c r="I1856" s="359" t="s">
        <v>1383</v>
      </c>
      <c r="J1856" s="358">
        <v>0.04</v>
      </c>
      <c r="K1856" s="359" t="s">
        <v>1391</v>
      </c>
      <c r="L1856" s="359" t="s">
        <v>1392</v>
      </c>
      <c r="M1856" s="368">
        <v>2009</v>
      </c>
      <c r="N1856" s="205">
        <v>42359</v>
      </c>
      <c r="O1856" s="203"/>
    </row>
    <row r="1857" spans="1:15" ht="27.75" hidden="1" customHeight="1" x14ac:dyDescent="0.25">
      <c r="A1857" s="203" t="s">
        <v>90</v>
      </c>
      <c r="B1857" s="202" t="s">
        <v>518</v>
      </c>
      <c r="C1857" s="203" t="s">
        <v>1476</v>
      </c>
      <c r="D1857" s="202" t="s">
        <v>1758</v>
      </c>
      <c r="E1857" s="202" t="s">
        <v>1754</v>
      </c>
      <c r="F1857" s="202" t="s">
        <v>505</v>
      </c>
      <c r="G1857" s="253">
        <v>0.54434000000000005</v>
      </c>
      <c r="H1857" s="361" t="s">
        <v>1400</v>
      </c>
      <c r="I1857" s="359" t="s">
        <v>1384</v>
      </c>
      <c r="J1857" s="358">
        <v>0.12</v>
      </c>
      <c r="K1857" s="359" t="s">
        <v>1391</v>
      </c>
      <c r="L1857" s="359" t="s">
        <v>1392</v>
      </c>
      <c r="M1857" s="368">
        <v>2009</v>
      </c>
      <c r="N1857" s="205">
        <v>42359</v>
      </c>
      <c r="O1857" s="203"/>
    </row>
    <row r="1858" spans="1:15" ht="27.75" hidden="1" customHeight="1" x14ac:dyDescent="0.25">
      <c r="A1858" s="203" t="s">
        <v>90</v>
      </c>
      <c r="B1858" s="202" t="s">
        <v>518</v>
      </c>
      <c r="C1858" s="203" t="s">
        <v>1476</v>
      </c>
      <c r="D1858" s="202" t="s">
        <v>1758</v>
      </c>
      <c r="E1858" s="202" t="s">
        <v>1754</v>
      </c>
      <c r="F1858" s="202" t="s">
        <v>505</v>
      </c>
      <c r="G1858" s="253">
        <v>0.30241000000000001</v>
      </c>
      <c r="H1858" s="361" t="s">
        <v>1400</v>
      </c>
      <c r="I1858" s="359" t="s">
        <v>1385</v>
      </c>
      <c r="J1858" s="358">
        <v>0.56000000000000005</v>
      </c>
      <c r="K1858" s="359" t="s">
        <v>1391</v>
      </c>
      <c r="L1858" s="359" t="s">
        <v>1392</v>
      </c>
      <c r="M1858" s="368">
        <v>2009</v>
      </c>
      <c r="N1858" s="205">
        <v>42359</v>
      </c>
      <c r="O1858" s="203"/>
    </row>
    <row r="1859" spans="1:15" ht="27.75" hidden="1" customHeight="1" x14ac:dyDescent="0.25">
      <c r="A1859" s="203" t="s">
        <v>90</v>
      </c>
      <c r="B1859" s="202" t="s">
        <v>518</v>
      </c>
      <c r="C1859" s="203" t="s">
        <v>1476</v>
      </c>
      <c r="D1859" s="202" t="s">
        <v>1822</v>
      </c>
      <c r="E1859" s="202" t="s">
        <v>1823</v>
      </c>
      <c r="F1859" s="202" t="s">
        <v>505</v>
      </c>
      <c r="G1859" s="253">
        <v>15.94</v>
      </c>
      <c r="H1859" s="361" t="s">
        <v>1400</v>
      </c>
      <c r="I1859" s="359" t="s">
        <v>1379</v>
      </c>
      <c r="J1859" s="358">
        <v>0.55000000000000004</v>
      </c>
      <c r="K1859" s="359" t="s">
        <v>1391</v>
      </c>
      <c r="L1859" s="359" t="s">
        <v>1392</v>
      </c>
      <c r="M1859" s="368">
        <v>2009</v>
      </c>
      <c r="N1859" s="205">
        <v>42359</v>
      </c>
      <c r="O1859" s="203"/>
    </row>
    <row r="1860" spans="1:15" ht="27.75" hidden="1" customHeight="1" x14ac:dyDescent="0.25">
      <c r="A1860" s="203" t="s">
        <v>90</v>
      </c>
      <c r="B1860" s="202" t="s">
        <v>518</v>
      </c>
      <c r="C1860" s="203" t="s">
        <v>1476</v>
      </c>
      <c r="D1860" s="202" t="s">
        <v>1822</v>
      </c>
      <c r="E1860" s="202" t="s">
        <v>1823</v>
      </c>
      <c r="F1860" s="202" t="s">
        <v>505</v>
      </c>
      <c r="G1860" s="253">
        <v>6.56</v>
      </c>
      <c r="H1860" s="361" t="s">
        <v>1400</v>
      </c>
      <c r="I1860" s="359" t="s">
        <v>1382</v>
      </c>
      <c r="J1860" s="358">
        <v>0.24</v>
      </c>
      <c r="K1860" s="359" t="s">
        <v>1391</v>
      </c>
      <c r="L1860" s="359" t="s">
        <v>1392</v>
      </c>
      <c r="M1860" s="368">
        <v>2009</v>
      </c>
      <c r="N1860" s="205">
        <v>42359</v>
      </c>
      <c r="O1860" s="203"/>
    </row>
    <row r="1861" spans="1:15" ht="27.75" hidden="1" customHeight="1" x14ac:dyDescent="0.25">
      <c r="A1861" s="203" t="s">
        <v>90</v>
      </c>
      <c r="B1861" s="202" t="s">
        <v>518</v>
      </c>
      <c r="C1861" s="203" t="s">
        <v>1476</v>
      </c>
      <c r="D1861" s="202" t="s">
        <v>1822</v>
      </c>
      <c r="E1861" s="202" t="s">
        <v>1823</v>
      </c>
      <c r="F1861" s="202" t="s">
        <v>505</v>
      </c>
      <c r="G1861" s="253">
        <v>3.66</v>
      </c>
      <c r="H1861" s="361" t="s">
        <v>1400</v>
      </c>
      <c r="I1861" s="359" t="s">
        <v>1383</v>
      </c>
      <c r="J1861" s="358">
        <v>0.36</v>
      </c>
      <c r="K1861" s="359" t="s">
        <v>1391</v>
      </c>
      <c r="L1861" s="359" t="s">
        <v>1392</v>
      </c>
      <c r="M1861" s="368">
        <v>2009</v>
      </c>
      <c r="N1861" s="205">
        <v>42359</v>
      </c>
      <c r="O1861" s="203"/>
    </row>
    <row r="1862" spans="1:15" ht="27.75" hidden="1" customHeight="1" x14ac:dyDescent="0.25">
      <c r="A1862" s="203" t="s">
        <v>90</v>
      </c>
      <c r="B1862" s="202" t="s">
        <v>518</v>
      </c>
      <c r="C1862" s="203" t="s">
        <v>1476</v>
      </c>
      <c r="D1862" s="202" t="s">
        <v>1822</v>
      </c>
      <c r="E1862" s="202" t="s">
        <v>1823</v>
      </c>
      <c r="F1862" s="202" t="s">
        <v>505</v>
      </c>
      <c r="G1862" s="253">
        <v>2.19</v>
      </c>
      <c r="H1862" s="361" t="s">
        <v>1400</v>
      </c>
      <c r="I1862" s="359" t="s">
        <v>1384</v>
      </c>
      <c r="J1862" s="358">
        <v>0.55000000000000004</v>
      </c>
      <c r="K1862" s="359" t="s">
        <v>1391</v>
      </c>
      <c r="L1862" s="359" t="s">
        <v>1392</v>
      </c>
      <c r="M1862" s="368">
        <v>2009</v>
      </c>
      <c r="N1862" s="205">
        <v>42359</v>
      </c>
      <c r="O1862" s="203"/>
    </row>
    <row r="1863" spans="1:15" ht="27.75" hidden="1" customHeight="1" x14ac:dyDescent="0.25">
      <c r="A1863" s="203" t="s">
        <v>90</v>
      </c>
      <c r="B1863" s="202" t="s">
        <v>518</v>
      </c>
      <c r="C1863" s="203" t="s">
        <v>1476</v>
      </c>
      <c r="D1863" s="202" t="s">
        <v>1822</v>
      </c>
      <c r="E1863" s="202" t="s">
        <v>1823</v>
      </c>
      <c r="F1863" s="202" t="s">
        <v>505</v>
      </c>
      <c r="G1863" s="253">
        <v>0.17</v>
      </c>
      <c r="H1863" s="361" t="s">
        <v>1400</v>
      </c>
      <c r="I1863" s="359" t="s">
        <v>1385</v>
      </c>
      <c r="J1863" s="359" t="s">
        <v>1402</v>
      </c>
      <c r="K1863" s="359" t="s">
        <v>1391</v>
      </c>
      <c r="L1863" s="359" t="s">
        <v>1392</v>
      </c>
      <c r="M1863" s="368">
        <v>2009</v>
      </c>
      <c r="N1863" s="205">
        <v>42359</v>
      </c>
      <c r="O1863" s="203"/>
    </row>
    <row r="1864" spans="1:15" ht="27.75" hidden="1" customHeight="1" x14ac:dyDescent="0.25">
      <c r="A1864" s="203" t="s">
        <v>1824</v>
      </c>
      <c r="B1864" s="202" t="s">
        <v>2383</v>
      </c>
      <c r="C1864" s="203" t="s">
        <v>1403</v>
      </c>
      <c r="D1864" s="202" t="s">
        <v>1404</v>
      </c>
      <c r="E1864" s="202" t="s">
        <v>1405</v>
      </c>
      <c r="F1864" s="202" t="s">
        <v>475</v>
      </c>
      <c r="G1864" s="253">
        <v>154</v>
      </c>
      <c r="H1864" s="361" t="s">
        <v>1406</v>
      </c>
      <c r="I1864" s="359" t="s">
        <v>1407</v>
      </c>
      <c r="J1864" s="208">
        <v>0</v>
      </c>
      <c r="K1864" s="359" t="s">
        <v>22</v>
      </c>
      <c r="L1864" s="359" t="s">
        <v>1408</v>
      </c>
      <c r="M1864" s="368" t="s">
        <v>1407</v>
      </c>
      <c r="N1864" s="205">
        <v>42486</v>
      </c>
      <c r="O1864" s="203"/>
    </row>
    <row r="1865" spans="1:15" ht="27.75" hidden="1" customHeight="1" x14ac:dyDescent="0.25">
      <c r="A1865" s="203" t="s">
        <v>1824</v>
      </c>
      <c r="B1865" s="202" t="s">
        <v>2383</v>
      </c>
      <c r="C1865" s="203" t="s">
        <v>1461</v>
      </c>
      <c r="D1865" s="202" t="s">
        <v>1658</v>
      </c>
      <c r="E1865" s="202" t="s">
        <v>1659</v>
      </c>
      <c r="F1865" s="202" t="s">
        <v>475</v>
      </c>
      <c r="G1865" s="254">
        <v>28679140</v>
      </c>
      <c r="H1865" s="361" t="s">
        <v>1433</v>
      </c>
      <c r="I1865" s="359" t="s">
        <v>1407</v>
      </c>
      <c r="J1865" s="359" t="s">
        <v>1380</v>
      </c>
      <c r="K1865" s="359" t="s">
        <v>8</v>
      </c>
      <c r="L1865" s="359" t="s">
        <v>1408</v>
      </c>
      <c r="M1865" s="368" t="s">
        <v>1407</v>
      </c>
      <c r="N1865" s="205">
        <v>42530</v>
      </c>
      <c r="O1865" s="203"/>
    </row>
    <row r="1866" spans="1:15" ht="27.75" hidden="1" customHeight="1" x14ac:dyDescent="0.25">
      <c r="A1866" s="203" t="s">
        <v>1824</v>
      </c>
      <c r="B1866" s="202" t="s">
        <v>2383</v>
      </c>
      <c r="C1866" s="203" t="s">
        <v>1461</v>
      </c>
      <c r="D1866" s="202" t="s">
        <v>1658</v>
      </c>
      <c r="E1866" s="202" t="s">
        <v>1659</v>
      </c>
      <c r="F1866" s="202" t="s">
        <v>475</v>
      </c>
      <c r="G1866" s="254">
        <v>189928</v>
      </c>
      <c r="H1866" s="361" t="s">
        <v>1414</v>
      </c>
      <c r="I1866" s="359" t="s">
        <v>1407</v>
      </c>
      <c r="J1866" s="359" t="s">
        <v>1380</v>
      </c>
      <c r="K1866" s="359" t="s">
        <v>8</v>
      </c>
      <c r="L1866" s="359" t="s">
        <v>1392</v>
      </c>
      <c r="M1866" s="368" t="s">
        <v>1407</v>
      </c>
      <c r="N1866" s="205">
        <v>42530</v>
      </c>
      <c r="O1866" s="203"/>
    </row>
    <row r="1867" spans="1:15" ht="27.75" hidden="1" customHeight="1" x14ac:dyDescent="0.25">
      <c r="A1867" s="203" t="s">
        <v>1825</v>
      </c>
      <c r="B1867" s="202" t="s">
        <v>629</v>
      </c>
      <c r="C1867" s="203" t="s">
        <v>1549</v>
      </c>
      <c r="D1867" s="202" t="s">
        <v>804</v>
      </c>
      <c r="E1867" s="202" t="s">
        <v>1550</v>
      </c>
      <c r="F1867" s="202" t="s">
        <v>475</v>
      </c>
      <c r="G1867" s="253">
        <v>6.11</v>
      </c>
      <c r="H1867" s="224" t="s">
        <v>1551</v>
      </c>
      <c r="I1867" s="359" t="s">
        <v>1379</v>
      </c>
      <c r="J1867" s="359" t="s">
        <v>1380</v>
      </c>
      <c r="K1867" s="359" t="s">
        <v>9</v>
      </c>
      <c r="L1867" s="359" t="s">
        <v>1392</v>
      </c>
      <c r="M1867" s="368">
        <v>2000</v>
      </c>
      <c r="N1867" s="207" t="s">
        <v>1552</v>
      </c>
      <c r="O1867" s="203"/>
    </row>
    <row r="1868" spans="1:15" ht="27.75" hidden="1" customHeight="1" x14ac:dyDescent="0.25">
      <c r="A1868" s="203" t="s">
        <v>1825</v>
      </c>
      <c r="B1868" s="202" t="s">
        <v>629</v>
      </c>
      <c r="C1868" s="203" t="s">
        <v>1549</v>
      </c>
      <c r="D1868" s="202" t="s">
        <v>804</v>
      </c>
      <c r="E1868" s="202" t="s">
        <v>1550</v>
      </c>
      <c r="F1868" s="202" t="s">
        <v>475</v>
      </c>
      <c r="G1868" s="253">
        <v>2.5299999999999998</v>
      </c>
      <c r="H1868" s="224" t="s">
        <v>1551</v>
      </c>
      <c r="I1868" s="359" t="s">
        <v>1382</v>
      </c>
      <c r="J1868" s="359" t="s">
        <v>1380</v>
      </c>
      <c r="K1868" s="359" t="s">
        <v>9</v>
      </c>
      <c r="L1868" s="359" t="s">
        <v>1392</v>
      </c>
      <c r="M1868" s="368">
        <v>2000</v>
      </c>
      <c r="N1868" s="207" t="s">
        <v>1552</v>
      </c>
      <c r="O1868" s="203"/>
    </row>
    <row r="1869" spans="1:15" ht="27.75" hidden="1" customHeight="1" x14ac:dyDescent="0.25">
      <c r="A1869" s="203" t="s">
        <v>1825</v>
      </c>
      <c r="B1869" s="202" t="s">
        <v>629</v>
      </c>
      <c r="C1869" s="203" t="s">
        <v>1549</v>
      </c>
      <c r="D1869" s="202" t="s">
        <v>804</v>
      </c>
      <c r="E1869" s="202" t="s">
        <v>1550</v>
      </c>
      <c r="F1869" s="202" t="s">
        <v>475</v>
      </c>
      <c r="G1869" s="253">
        <v>1.1399999999999999</v>
      </c>
      <c r="H1869" s="224" t="s">
        <v>1551</v>
      </c>
      <c r="I1869" s="359" t="s">
        <v>1383</v>
      </c>
      <c r="J1869" s="359" t="s">
        <v>1380</v>
      </c>
      <c r="K1869" s="359" t="s">
        <v>9</v>
      </c>
      <c r="L1869" s="359" t="s">
        <v>1392</v>
      </c>
      <c r="M1869" s="368">
        <v>2000</v>
      </c>
      <c r="N1869" s="207" t="s">
        <v>1552</v>
      </c>
      <c r="O1869" s="203"/>
    </row>
    <row r="1870" spans="1:15" ht="27.75" hidden="1" customHeight="1" x14ac:dyDescent="0.25">
      <c r="A1870" s="203" t="s">
        <v>1825</v>
      </c>
      <c r="B1870" s="202" t="s">
        <v>629</v>
      </c>
      <c r="C1870" s="203" t="s">
        <v>1549</v>
      </c>
      <c r="D1870" s="202" t="s">
        <v>804</v>
      </c>
      <c r="E1870" s="202" t="s">
        <v>1550</v>
      </c>
      <c r="F1870" s="202" t="s">
        <v>475</v>
      </c>
      <c r="G1870" s="253">
        <v>0.26</v>
      </c>
      <c r="H1870" s="224" t="s">
        <v>1551</v>
      </c>
      <c r="I1870" s="359" t="s">
        <v>1384</v>
      </c>
      <c r="J1870" s="359" t="s">
        <v>1380</v>
      </c>
      <c r="K1870" s="359" t="s">
        <v>9</v>
      </c>
      <c r="L1870" s="359" t="s">
        <v>1392</v>
      </c>
      <c r="M1870" s="368">
        <v>2000</v>
      </c>
      <c r="N1870" s="207" t="s">
        <v>1552</v>
      </c>
      <c r="O1870" s="203"/>
    </row>
    <row r="1871" spans="1:15" ht="27.75" hidden="1" customHeight="1" x14ac:dyDescent="0.25">
      <c r="A1871" s="203" t="s">
        <v>1825</v>
      </c>
      <c r="B1871" s="202" t="s">
        <v>629</v>
      </c>
      <c r="C1871" s="203" t="s">
        <v>1549</v>
      </c>
      <c r="D1871" s="202" t="s">
        <v>804</v>
      </c>
      <c r="E1871" s="202" t="s">
        <v>1550</v>
      </c>
      <c r="F1871" s="202" t="s">
        <v>475</v>
      </c>
      <c r="G1871" s="253" t="s">
        <v>515</v>
      </c>
      <c r="H1871" s="224" t="s">
        <v>1551</v>
      </c>
      <c r="I1871" s="359" t="s">
        <v>1385</v>
      </c>
      <c r="J1871" s="359" t="s">
        <v>1380</v>
      </c>
      <c r="K1871" s="359" t="s">
        <v>9</v>
      </c>
      <c r="L1871" s="359" t="s">
        <v>1392</v>
      </c>
      <c r="M1871" s="368">
        <v>2000</v>
      </c>
      <c r="N1871" s="207" t="s">
        <v>1552</v>
      </c>
      <c r="O1871" s="203"/>
    </row>
    <row r="1872" spans="1:15" ht="27.75" hidden="1" customHeight="1" x14ac:dyDescent="0.25">
      <c r="A1872" s="203" t="s">
        <v>1825</v>
      </c>
      <c r="B1872" s="202" t="s">
        <v>629</v>
      </c>
      <c r="C1872" s="203" t="s">
        <v>1549</v>
      </c>
      <c r="D1872" s="202" t="s">
        <v>771</v>
      </c>
      <c r="E1872" s="202" t="s">
        <v>1826</v>
      </c>
      <c r="F1872" s="202" t="s">
        <v>505</v>
      </c>
      <c r="G1872" s="253">
        <v>1.87</v>
      </c>
      <c r="H1872" s="224" t="s">
        <v>1551</v>
      </c>
      <c r="I1872" s="359" t="s">
        <v>1379</v>
      </c>
      <c r="J1872" s="359" t="s">
        <v>1380</v>
      </c>
      <c r="K1872" s="359" t="s">
        <v>9</v>
      </c>
      <c r="L1872" s="359" t="s">
        <v>1392</v>
      </c>
      <c r="M1872" s="368">
        <v>2003</v>
      </c>
      <c r="N1872" s="207" t="s">
        <v>1552</v>
      </c>
      <c r="O1872" s="203"/>
    </row>
    <row r="1873" spans="1:15" ht="27.75" hidden="1" customHeight="1" x14ac:dyDescent="0.25">
      <c r="A1873" s="203" t="s">
        <v>1825</v>
      </c>
      <c r="B1873" s="202" t="s">
        <v>629</v>
      </c>
      <c r="C1873" s="203" t="s">
        <v>1549</v>
      </c>
      <c r="D1873" s="202" t="s">
        <v>771</v>
      </c>
      <c r="E1873" s="202" t="s">
        <v>1826</v>
      </c>
      <c r="F1873" s="202" t="s">
        <v>505</v>
      </c>
      <c r="G1873" s="253">
        <v>0.73</v>
      </c>
      <c r="H1873" s="224" t="s">
        <v>1551</v>
      </c>
      <c r="I1873" s="359" t="s">
        <v>1382</v>
      </c>
      <c r="J1873" s="359" t="s">
        <v>1380</v>
      </c>
      <c r="K1873" s="359" t="s">
        <v>9</v>
      </c>
      <c r="L1873" s="359" t="s">
        <v>1392</v>
      </c>
      <c r="M1873" s="368">
        <v>2003</v>
      </c>
      <c r="N1873" s="207" t="s">
        <v>1552</v>
      </c>
      <c r="O1873" s="203"/>
    </row>
    <row r="1874" spans="1:15" ht="27.75" hidden="1" customHeight="1" x14ac:dyDescent="0.25">
      <c r="A1874" s="203" t="s">
        <v>1825</v>
      </c>
      <c r="B1874" s="202" t="s">
        <v>629</v>
      </c>
      <c r="C1874" s="203" t="s">
        <v>1549</v>
      </c>
      <c r="D1874" s="202" t="s">
        <v>771</v>
      </c>
      <c r="E1874" s="202" t="s">
        <v>1826</v>
      </c>
      <c r="F1874" s="202" t="s">
        <v>505</v>
      </c>
      <c r="G1874" s="253">
        <v>0.32</v>
      </c>
      <c r="H1874" s="224" t="s">
        <v>1551</v>
      </c>
      <c r="I1874" s="359" t="s">
        <v>1383</v>
      </c>
      <c r="J1874" s="359" t="s">
        <v>1380</v>
      </c>
      <c r="K1874" s="359" t="s">
        <v>9</v>
      </c>
      <c r="L1874" s="359" t="s">
        <v>1392</v>
      </c>
      <c r="M1874" s="368">
        <v>2003</v>
      </c>
      <c r="N1874" s="207" t="s">
        <v>1552</v>
      </c>
      <c r="O1874" s="203"/>
    </row>
    <row r="1875" spans="1:15" ht="27.75" hidden="1" customHeight="1" x14ac:dyDescent="0.25">
      <c r="A1875" s="203" t="s">
        <v>1825</v>
      </c>
      <c r="B1875" s="202" t="s">
        <v>629</v>
      </c>
      <c r="C1875" s="203" t="s">
        <v>1549</v>
      </c>
      <c r="D1875" s="202" t="s">
        <v>771</v>
      </c>
      <c r="E1875" s="202" t="s">
        <v>1826</v>
      </c>
      <c r="F1875" s="202" t="s">
        <v>505</v>
      </c>
      <c r="G1875" s="253">
        <v>0.06</v>
      </c>
      <c r="H1875" s="224" t="s">
        <v>1551</v>
      </c>
      <c r="I1875" s="359" t="s">
        <v>1384</v>
      </c>
      <c r="J1875" s="359" t="s">
        <v>1380</v>
      </c>
      <c r="K1875" s="359" t="s">
        <v>9</v>
      </c>
      <c r="L1875" s="359" t="s">
        <v>1392</v>
      </c>
      <c r="M1875" s="368">
        <v>2003</v>
      </c>
      <c r="N1875" s="207" t="s">
        <v>1552</v>
      </c>
      <c r="O1875" s="203"/>
    </row>
    <row r="1876" spans="1:15" ht="27.75" hidden="1" customHeight="1" x14ac:dyDescent="0.25">
      <c r="A1876" s="203" t="s">
        <v>1825</v>
      </c>
      <c r="B1876" s="202" t="s">
        <v>629</v>
      </c>
      <c r="C1876" s="203" t="s">
        <v>1549</v>
      </c>
      <c r="D1876" s="202" t="s">
        <v>771</v>
      </c>
      <c r="E1876" s="202" t="s">
        <v>1826</v>
      </c>
      <c r="F1876" s="202" t="s">
        <v>505</v>
      </c>
      <c r="G1876" s="253" t="s">
        <v>515</v>
      </c>
      <c r="H1876" s="224" t="s">
        <v>1551</v>
      </c>
      <c r="I1876" s="359" t="s">
        <v>1385</v>
      </c>
      <c r="J1876" s="359" t="s">
        <v>1380</v>
      </c>
      <c r="K1876" s="359" t="s">
        <v>9</v>
      </c>
      <c r="L1876" s="359" t="s">
        <v>1392</v>
      </c>
      <c r="M1876" s="368">
        <v>2003</v>
      </c>
      <c r="N1876" s="207" t="s">
        <v>1552</v>
      </c>
      <c r="O1876" s="203"/>
    </row>
    <row r="1877" spans="1:15" ht="27.75" hidden="1" customHeight="1" x14ac:dyDescent="0.25">
      <c r="A1877" s="203" t="s">
        <v>1825</v>
      </c>
      <c r="B1877" s="202" t="s">
        <v>629</v>
      </c>
      <c r="C1877" s="203" t="s">
        <v>1549</v>
      </c>
      <c r="D1877" s="202" t="s">
        <v>802</v>
      </c>
      <c r="E1877" s="202" t="s">
        <v>1550</v>
      </c>
      <c r="F1877" s="202" t="s">
        <v>475</v>
      </c>
      <c r="G1877" s="253">
        <v>2.94</v>
      </c>
      <c r="H1877" s="224" t="s">
        <v>1551</v>
      </c>
      <c r="I1877" s="359" t="s">
        <v>1379</v>
      </c>
      <c r="J1877" s="359" t="s">
        <v>1380</v>
      </c>
      <c r="K1877" s="359" t="s">
        <v>9</v>
      </c>
      <c r="L1877" s="359" t="s">
        <v>1392</v>
      </c>
      <c r="M1877" s="368">
        <v>2004</v>
      </c>
      <c r="N1877" s="207" t="s">
        <v>1552</v>
      </c>
      <c r="O1877" s="203"/>
    </row>
    <row r="1878" spans="1:15" ht="27.75" hidden="1" customHeight="1" x14ac:dyDescent="0.25">
      <c r="A1878" s="203" t="s">
        <v>1825</v>
      </c>
      <c r="B1878" s="202" t="s">
        <v>629</v>
      </c>
      <c r="C1878" s="203" t="s">
        <v>1549</v>
      </c>
      <c r="D1878" s="202" t="s">
        <v>802</v>
      </c>
      <c r="E1878" s="202" t="s">
        <v>1550</v>
      </c>
      <c r="F1878" s="202" t="s">
        <v>475</v>
      </c>
      <c r="G1878" s="253">
        <v>1.18</v>
      </c>
      <c r="H1878" s="224" t="s">
        <v>1551</v>
      </c>
      <c r="I1878" s="359" t="s">
        <v>1382</v>
      </c>
      <c r="J1878" s="359" t="s">
        <v>1380</v>
      </c>
      <c r="K1878" s="359" t="s">
        <v>9</v>
      </c>
      <c r="L1878" s="359" t="s">
        <v>1392</v>
      </c>
      <c r="M1878" s="368">
        <v>2004</v>
      </c>
      <c r="N1878" s="207" t="s">
        <v>1552</v>
      </c>
      <c r="O1878" s="203"/>
    </row>
    <row r="1879" spans="1:15" ht="27.75" hidden="1" customHeight="1" x14ac:dyDescent="0.25">
      <c r="A1879" s="203" t="s">
        <v>1825</v>
      </c>
      <c r="B1879" s="202" t="s">
        <v>629</v>
      </c>
      <c r="C1879" s="203" t="s">
        <v>1549</v>
      </c>
      <c r="D1879" s="202" t="s">
        <v>802</v>
      </c>
      <c r="E1879" s="202" t="s">
        <v>1550</v>
      </c>
      <c r="F1879" s="202" t="s">
        <v>475</v>
      </c>
      <c r="G1879" s="253">
        <v>0.55000000000000004</v>
      </c>
      <c r="H1879" s="224" t="s">
        <v>1551</v>
      </c>
      <c r="I1879" s="359" t="s">
        <v>1383</v>
      </c>
      <c r="J1879" s="359" t="s">
        <v>1380</v>
      </c>
      <c r="K1879" s="359" t="s">
        <v>9</v>
      </c>
      <c r="L1879" s="359" t="s">
        <v>1392</v>
      </c>
      <c r="M1879" s="368">
        <v>2004</v>
      </c>
      <c r="N1879" s="207" t="s">
        <v>1552</v>
      </c>
      <c r="O1879" s="203"/>
    </row>
    <row r="1880" spans="1:15" ht="27.75" hidden="1" customHeight="1" x14ac:dyDescent="0.25">
      <c r="A1880" s="203" t="s">
        <v>1825</v>
      </c>
      <c r="B1880" s="202" t="s">
        <v>629</v>
      </c>
      <c r="C1880" s="203" t="s">
        <v>1549</v>
      </c>
      <c r="D1880" s="202" t="s">
        <v>802</v>
      </c>
      <c r="E1880" s="202" t="s">
        <v>1550</v>
      </c>
      <c r="F1880" s="202" t="s">
        <v>475</v>
      </c>
      <c r="G1880" s="253">
        <v>0.14000000000000001</v>
      </c>
      <c r="H1880" s="224" t="s">
        <v>1551</v>
      </c>
      <c r="I1880" s="359" t="s">
        <v>1384</v>
      </c>
      <c r="J1880" s="359" t="s">
        <v>1380</v>
      </c>
      <c r="K1880" s="359" t="s">
        <v>9</v>
      </c>
      <c r="L1880" s="359" t="s">
        <v>1392</v>
      </c>
      <c r="M1880" s="368">
        <v>2004</v>
      </c>
      <c r="N1880" s="207" t="s">
        <v>1552</v>
      </c>
      <c r="O1880" s="203"/>
    </row>
    <row r="1881" spans="1:15" ht="27.75" hidden="1" customHeight="1" x14ac:dyDescent="0.25">
      <c r="A1881" s="203" t="s">
        <v>1825</v>
      </c>
      <c r="B1881" s="202" t="s">
        <v>629</v>
      </c>
      <c r="C1881" s="203" t="s">
        <v>1549</v>
      </c>
      <c r="D1881" s="202" t="s">
        <v>802</v>
      </c>
      <c r="E1881" s="202" t="s">
        <v>1550</v>
      </c>
      <c r="F1881" s="202" t="s">
        <v>475</v>
      </c>
      <c r="G1881" s="253">
        <v>0.01</v>
      </c>
      <c r="H1881" s="224" t="s">
        <v>1551</v>
      </c>
      <c r="I1881" s="359" t="s">
        <v>1385</v>
      </c>
      <c r="J1881" s="359" t="s">
        <v>1380</v>
      </c>
      <c r="K1881" s="359" t="s">
        <v>9</v>
      </c>
      <c r="L1881" s="359" t="s">
        <v>1392</v>
      </c>
      <c r="M1881" s="368">
        <v>2004</v>
      </c>
      <c r="N1881" s="207" t="s">
        <v>1552</v>
      </c>
      <c r="O1881" s="203"/>
    </row>
    <row r="1882" spans="1:15" ht="27.75" hidden="1" customHeight="1" x14ac:dyDescent="0.25">
      <c r="A1882" s="203" t="s">
        <v>1825</v>
      </c>
      <c r="B1882" s="202" t="s">
        <v>629</v>
      </c>
      <c r="C1882" s="203" t="s">
        <v>1549</v>
      </c>
      <c r="D1882" s="202" t="s">
        <v>682</v>
      </c>
      <c r="E1882" s="202" t="s">
        <v>1827</v>
      </c>
      <c r="F1882" s="202" t="s">
        <v>505</v>
      </c>
      <c r="G1882" s="253">
        <v>0.03</v>
      </c>
      <c r="H1882" s="224" t="s">
        <v>1551</v>
      </c>
      <c r="I1882" s="359" t="s">
        <v>1379</v>
      </c>
      <c r="J1882" s="359" t="s">
        <v>1380</v>
      </c>
      <c r="K1882" s="359" t="s">
        <v>9</v>
      </c>
      <c r="L1882" s="359" t="s">
        <v>1392</v>
      </c>
      <c r="M1882" s="368">
        <v>2001</v>
      </c>
      <c r="N1882" s="207" t="s">
        <v>1552</v>
      </c>
      <c r="O1882" s="203"/>
    </row>
    <row r="1883" spans="1:15" ht="27.75" hidden="1" customHeight="1" x14ac:dyDescent="0.25">
      <c r="A1883" s="203" t="s">
        <v>1825</v>
      </c>
      <c r="B1883" s="202" t="s">
        <v>629</v>
      </c>
      <c r="C1883" s="203" t="s">
        <v>1549</v>
      </c>
      <c r="D1883" s="202" t="s">
        <v>682</v>
      </c>
      <c r="E1883" s="202" t="s">
        <v>1827</v>
      </c>
      <c r="F1883" s="202" t="s">
        <v>505</v>
      </c>
      <c r="G1883" s="253">
        <v>0.01</v>
      </c>
      <c r="H1883" s="224" t="s">
        <v>1551</v>
      </c>
      <c r="I1883" s="359" t="s">
        <v>1382</v>
      </c>
      <c r="J1883" s="359" t="s">
        <v>1380</v>
      </c>
      <c r="K1883" s="359" t="s">
        <v>9</v>
      </c>
      <c r="L1883" s="359" t="s">
        <v>1392</v>
      </c>
      <c r="M1883" s="368">
        <v>2001</v>
      </c>
      <c r="N1883" s="207" t="s">
        <v>1552</v>
      </c>
      <c r="O1883" s="203"/>
    </row>
    <row r="1884" spans="1:15" ht="27.75" hidden="1" customHeight="1" x14ac:dyDescent="0.25">
      <c r="A1884" s="203" t="s">
        <v>1825</v>
      </c>
      <c r="B1884" s="202" t="s">
        <v>629</v>
      </c>
      <c r="C1884" s="203" t="s">
        <v>1549</v>
      </c>
      <c r="D1884" s="202" t="s">
        <v>682</v>
      </c>
      <c r="E1884" s="202" t="s">
        <v>1827</v>
      </c>
      <c r="F1884" s="202" t="s">
        <v>505</v>
      </c>
      <c r="G1884" s="253">
        <v>0.01</v>
      </c>
      <c r="H1884" s="224" t="s">
        <v>1551</v>
      </c>
      <c r="I1884" s="359" t="s">
        <v>1383</v>
      </c>
      <c r="J1884" s="359" t="s">
        <v>1380</v>
      </c>
      <c r="K1884" s="359" t="s">
        <v>9</v>
      </c>
      <c r="L1884" s="359" t="s">
        <v>1392</v>
      </c>
      <c r="M1884" s="368">
        <v>2001</v>
      </c>
      <c r="N1884" s="207" t="s">
        <v>1552</v>
      </c>
      <c r="O1884" s="203"/>
    </row>
    <row r="1885" spans="1:15" ht="27.75" hidden="1" customHeight="1" x14ac:dyDescent="0.25">
      <c r="A1885" s="203" t="s">
        <v>1825</v>
      </c>
      <c r="B1885" s="202" t="s">
        <v>629</v>
      </c>
      <c r="C1885" s="203" t="s">
        <v>1549</v>
      </c>
      <c r="D1885" s="202" t="s">
        <v>682</v>
      </c>
      <c r="E1885" s="202" t="s">
        <v>1827</v>
      </c>
      <c r="F1885" s="202" t="s">
        <v>505</v>
      </c>
      <c r="G1885" s="253" t="s">
        <v>515</v>
      </c>
      <c r="H1885" s="224" t="s">
        <v>1551</v>
      </c>
      <c r="I1885" s="359" t="s">
        <v>1384</v>
      </c>
      <c r="J1885" s="359" t="s">
        <v>1380</v>
      </c>
      <c r="K1885" s="359" t="s">
        <v>9</v>
      </c>
      <c r="L1885" s="359" t="s">
        <v>1392</v>
      </c>
      <c r="M1885" s="368">
        <v>2001</v>
      </c>
      <c r="N1885" s="207" t="s">
        <v>1552</v>
      </c>
      <c r="O1885" s="203"/>
    </row>
    <row r="1886" spans="1:15" ht="27.75" hidden="1" customHeight="1" x14ac:dyDescent="0.25">
      <c r="A1886" s="203" t="s">
        <v>1825</v>
      </c>
      <c r="B1886" s="202" t="s">
        <v>629</v>
      </c>
      <c r="C1886" s="203" t="s">
        <v>1549</v>
      </c>
      <c r="D1886" s="202" t="s">
        <v>682</v>
      </c>
      <c r="E1886" s="202" t="s">
        <v>1827</v>
      </c>
      <c r="F1886" s="202" t="s">
        <v>505</v>
      </c>
      <c r="G1886" s="253" t="s">
        <v>515</v>
      </c>
      <c r="H1886" s="224" t="s">
        <v>1551</v>
      </c>
      <c r="I1886" s="359" t="s">
        <v>1385</v>
      </c>
      <c r="J1886" s="359" t="s">
        <v>1380</v>
      </c>
      <c r="K1886" s="359" t="s">
        <v>9</v>
      </c>
      <c r="L1886" s="359" t="s">
        <v>1392</v>
      </c>
      <c r="M1886" s="368">
        <v>2001</v>
      </c>
      <c r="N1886" s="207" t="s">
        <v>1552</v>
      </c>
      <c r="O1886" s="203"/>
    </row>
    <row r="1887" spans="1:15" ht="27.75" hidden="1" customHeight="1" x14ac:dyDescent="0.25">
      <c r="A1887" s="203" t="s">
        <v>1825</v>
      </c>
      <c r="B1887" s="202" t="s">
        <v>629</v>
      </c>
      <c r="C1887" s="203" t="s">
        <v>1549</v>
      </c>
      <c r="D1887" s="202" t="s">
        <v>773</v>
      </c>
      <c r="E1887" s="202" t="s">
        <v>1826</v>
      </c>
      <c r="F1887" s="202" t="s">
        <v>505</v>
      </c>
      <c r="G1887" s="253">
        <v>1.27</v>
      </c>
      <c r="H1887" s="224" t="s">
        <v>1551</v>
      </c>
      <c r="I1887" s="359" t="s">
        <v>1379</v>
      </c>
      <c r="J1887" s="359" t="s">
        <v>1380</v>
      </c>
      <c r="K1887" s="359" t="s">
        <v>9</v>
      </c>
      <c r="L1887" s="359" t="s">
        <v>1392</v>
      </c>
      <c r="M1887" s="368">
        <v>2001</v>
      </c>
      <c r="N1887" s="207" t="s">
        <v>1552</v>
      </c>
      <c r="O1887" s="203"/>
    </row>
    <row r="1888" spans="1:15" ht="27.75" hidden="1" customHeight="1" x14ac:dyDescent="0.25">
      <c r="A1888" s="203" t="s">
        <v>1825</v>
      </c>
      <c r="B1888" s="202" t="s">
        <v>629</v>
      </c>
      <c r="C1888" s="203" t="s">
        <v>1549</v>
      </c>
      <c r="D1888" s="202" t="s">
        <v>773</v>
      </c>
      <c r="E1888" s="202" t="s">
        <v>1826</v>
      </c>
      <c r="F1888" s="202" t="s">
        <v>505</v>
      </c>
      <c r="G1888" s="253">
        <v>0.51</v>
      </c>
      <c r="H1888" s="224" t="s">
        <v>1551</v>
      </c>
      <c r="I1888" s="359" t="s">
        <v>1382</v>
      </c>
      <c r="J1888" s="359" t="s">
        <v>1380</v>
      </c>
      <c r="K1888" s="359" t="s">
        <v>9</v>
      </c>
      <c r="L1888" s="359" t="s">
        <v>1392</v>
      </c>
      <c r="M1888" s="368">
        <v>2001</v>
      </c>
      <c r="N1888" s="207" t="s">
        <v>1552</v>
      </c>
      <c r="O1888" s="203"/>
    </row>
    <row r="1889" spans="1:15" ht="27.75" hidden="1" customHeight="1" x14ac:dyDescent="0.25">
      <c r="A1889" s="203" t="s">
        <v>1825</v>
      </c>
      <c r="B1889" s="202" t="s">
        <v>629</v>
      </c>
      <c r="C1889" s="203" t="s">
        <v>1549</v>
      </c>
      <c r="D1889" s="202" t="s">
        <v>773</v>
      </c>
      <c r="E1889" s="202" t="s">
        <v>1826</v>
      </c>
      <c r="F1889" s="202" t="s">
        <v>505</v>
      </c>
      <c r="G1889" s="253">
        <v>0.24</v>
      </c>
      <c r="H1889" s="224" t="s">
        <v>1551</v>
      </c>
      <c r="I1889" s="359" t="s">
        <v>1383</v>
      </c>
      <c r="J1889" s="359" t="s">
        <v>1380</v>
      </c>
      <c r="K1889" s="359" t="s">
        <v>9</v>
      </c>
      <c r="L1889" s="359" t="s">
        <v>1392</v>
      </c>
      <c r="M1889" s="368">
        <v>2001</v>
      </c>
      <c r="N1889" s="207" t="s">
        <v>1552</v>
      </c>
      <c r="O1889" s="203"/>
    </row>
    <row r="1890" spans="1:15" ht="27.75" hidden="1" customHeight="1" x14ac:dyDescent="0.25">
      <c r="A1890" s="203" t="s">
        <v>1825</v>
      </c>
      <c r="B1890" s="202" t="s">
        <v>629</v>
      </c>
      <c r="C1890" s="203" t="s">
        <v>1549</v>
      </c>
      <c r="D1890" s="202" t="s">
        <v>773</v>
      </c>
      <c r="E1890" s="202" t="s">
        <v>1826</v>
      </c>
      <c r="F1890" s="202" t="s">
        <v>505</v>
      </c>
      <c r="G1890" s="253">
        <v>7.0000000000000007E-2</v>
      </c>
      <c r="H1890" s="224" t="s">
        <v>1551</v>
      </c>
      <c r="I1890" s="359" t="s">
        <v>1384</v>
      </c>
      <c r="J1890" s="359" t="s">
        <v>1380</v>
      </c>
      <c r="K1890" s="359" t="s">
        <v>9</v>
      </c>
      <c r="L1890" s="359" t="s">
        <v>1392</v>
      </c>
      <c r="M1890" s="368">
        <v>2001</v>
      </c>
      <c r="N1890" s="207" t="s">
        <v>1552</v>
      </c>
      <c r="O1890" s="203"/>
    </row>
    <row r="1891" spans="1:15" ht="27.75" hidden="1" customHeight="1" x14ac:dyDescent="0.25">
      <c r="A1891" s="203" t="s">
        <v>1825</v>
      </c>
      <c r="B1891" s="202" t="s">
        <v>629</v>
      </c>
      <c r="C1891" s="203" t="s">
        <v>1549</v>
      </c>
      <c r="D1891" s="202" t="s">
        <v>773</v>
      </c>
      <c r="E1891" s="202" t="s">
        <v>1826</v>
      </c>
      <c r="F1891" s="202" t="s">
        <v>505</v>
      </c>
      <c r="G1891" s="253">
        <v>0.01</v>
      </c>
      <c r="H1891" s="224" t="s">
        <v>1551</v>
      </c>
      <c r="I1891" s="359" t="s">
        <v>1385</v>
      </c>
      <c r="J1891" s="359" t="s">
        <v>1380</v>
      </c>
      <c r="K1891" s="359" t="s">
        <v>9</v>
      </c>
      <c r="L1891" s="359" t="s">
        <v>1392</v>
      </c>
      <c r="M1891" s="368">
        <v>2001</v>
      </c>
      <c r="N1891" s="207" t="s">
        <v>1552</v>
      </c>
      <c r="O1891" s="203"/>
    </row>
    <row r="1892" spans="1:15" ht="27.75" hidden="1" customHeight="1" x14ac:dyDescent="0.25">
      <c r="A1892" s="203" t="s">
        <v>1825</v>
      </c>
      <c r="B1892" s="202" t="s">
        <v>629</v>
      </c>
      <c r="C1892" s="203" t="s">
        <v>1549</v>
      </c>
      <c r="D1892" s="202" t="s">
        <v>1828</v>
      </c>
      <c r="E1892" s="202" t="s">
        <v>1829</v>
      </c>
      <c r="F1892" s="202" t="s">
        <v>505</v>
      </c>
      <c r="G1892" s="253">
        <v>0.11</v>
      </c>
      <c r="H1892" s="224" t="s">
        <v>1551</v>
      </c>
      <c r="I1892" s="359" t="s">
        <v>1379</v>
      </c>
      <c r="J1892" s="359" t="s">
        <v>1380</v>
      </c>
      <c r="K1892" s="359" t="s">
        <v>9</v>
      </c>
      <c r="L1892" s="359" t="s">
        <v>1392</v>
      </c>
      <c r="M1892" s="368">
        <v>2003</v>
      </c>
      <c r="N1892" s="207" t="s">
        <v>1552</v>
      </c>
      <c r="O1892" s="203"/>
    </row>
    <row r="1893" spans="1:15" ht="27.75" hidden="1" customHeight="1" x14ac:dyDescent="0.25">
      <c r="A1893" s="203" t="s">
        <v>1825</v>
      </c>
      <c r="B1893" s="202" t="s">
        <v>629</v>
      </c>
      <c r="C1893" s="203" t="s">
        <v>1549</v>
      </c>
      <c r="D1893" s="202" t="s">
        <v>1828</v>
      </c>
      <c r="E1893" s="202" t="s">
        <v>1829</v>
      </c>
      <c r="F1893" s="202" t="s">
        <v>505</v>
      </c>
      <c r="G1893" s="253">
        <v>0.04</v>
      </c>
      <c r="H1893" s="224" t="s">
        <v>1551</v>
      </c>
      <c r="I1893" s="359" t="s">
        <v>1382</v>
      </c>
      <c r="J1893" s="359" t="s">
        <v>1380</v>
      </c>
      <c r="K1893" s="359" t="s">
        <v>9</v>
      </c>
      <c r="L1893" s="359" t="s">
        <v>1392</v>
      </c>
      <c r="M1893" s="368">
        <v>2003</v>
      </c>
      <c r="N1893" s="207" t="s">
        <v>1552</v>
      </c>
      <c r="O1893" s="203"/>
    </row>
    <row r="1894" spans="1:15" ht="27.75" hidden="1" customHeight="1" x14ac:dyDescent="0.25">
      <c r="A1894" s="203" t="s">
        <v>1825</v>
      </c>
      <c r="B1894" s="202" t="s">
        <v>629</v>
      </c>
      <c r="C1894" s="203" t="s">
        <v>1549</v>
      </c>
      <c r="D1894" s="202" t="s">
        <v>1828</v>
      </c>
      <c r="E1894" s="202" t="s">
        <v>1829</v>
      </c>
      <c r="F1894" s="202" t="s">
        <v>505</v>
      </c>
      <c r="G1894" s="253">
        <v>0.02</v>
      </c>
      <c r="H1894" s="224" t="s">
        <v>1551</v>
      </c>
      <c r="I1894" s="359" t="s">
        <v>1383</v>
      </c>
      <c r="J1894" s="359" t="s">
        <v>1380</v>
      </c>
      <c r="K1894" s="359" t="s">
        <v>9</v>
      </c>
      <c r="L1894" s="359" t="s">
        <v>1392</v>
      </c>
      <c r="M1894" s="368">
        <v>2003</v>
      </c>
      <c r="N1894" s="207" t="s">
        <v>1552</v>
      </c>
      <c r="O1894" s="203"/>
    </row>
    <row r="1895" spans="1:15" ht="27.75" hidden="1" customHeight="1" x14ac:dyDescent="0.25">
      <c r="A1895" s="203" t="s">
        <v>1825</v>
      </c>
      <c r="B1895" s="202" t="s">
        <v>629</v>
      </c>
      <c r="C1895" s="203" t="s">
        <v>1549</v>
      </c>
      <c r="D1895" s="202" t="s">
        <v>1828</v>
      </c>
      <c r="E1895" s="202" t="s">
        <v>1829</v>
      </c>
      <c r="F1895" s="202" t="s">
        <v>505</v>
      </c>
      <c r="G1895" s="253">
        <v>0.01</v>
      </c>
      <c r="H1895" s="224" t="s">
        <v>1551</v>
      </c>
      <c r="I1895" s="359" t="s">
        <v>1384</v>
      </c>
      <c r="J1895" s="359" t="s">
        <v>1380</v>
      </c>
      <c r="K1895" s="359" t="s">
        <v>9</v>
      </c>
      <c r="L1895" s="359" t="s">
        <v>1392</v>
      </c>
      <c r="M1895" s="368">
        <v>2003</v>
      </c>
      <c r="N1895" s="207" t="s">
        <v>1552</v>
      </c>
      <c r="O1895" s="203"/>
    </row>
    <row r="1896" spans="1:15" ht="27.75" hidden="1" customHeight="1" x14ac:dyDescent="0.25">
      <c r="A1896" s="203" t="s">
        <v>1825</v>
      </c>
      <c r="B1896" s="202" t="s">
        <v>629</v>
      </c>
      <c r="C1896" s="203" t="s">
        <v>1549</v>
      </c>
      <c r="D1896" s="202" t="s">
        <v>1828</v>
      </c>
      <c r="E1896" s="202" t="s">
        <v>1829</v>
      </c>
      <c r="F1896" s="202" t="s">
        <v>505</v>
      </c>
      <c r="G1896" s="253" t="s">
        <v>515</v>
      </c>
      <c r="H1896" s="224" t="s">
        <v>1551</v>
      </c>
      <c r="I1896" s="359" t="s">
        <v>1385</v>
      </c>
      <c r="J1896" s="359" t="s">
        <v>1380</v>
      </c>
      <c r="K1896" s="359" t="s">
        <v>9</v>
      </c>
      <c r="L1896" s="359" t="s">
        <v>1392</v>
      </c>
      <c r="M1896" s="368">
        <v>2003</v>
      </c>
      <c r="N1896" s="207" t="s">
        <v>1552</v>
      </c>
      <c r="O1896" s="203"/>
    </row>
    <row r="1897" spans="1:15" ht="27.75" hidden="1" customHeight="1" x14ac:dyDescent="0.25">
      <c r="A1897" s="203" t="s">
        <v>1825</v>
      </c>
      <c r="B1897" s="202" t="s">
        <v>629</v>
      </c>
      <c r="C1897" s="203" t="s">
        <v>1556</v>
      </c>
      <c r="D1897" s="202" t="s">
        <v>641</v>
      </c>
      <c r="E1897" s="202" t="s">
        <v>1557</v>
      </c>
      <c r="F1897" s="202" t="s">
        <v>475</v>
      </c>
      <c r="G1897" s="253">
        <v>42.2</v>
      </c>
      <c r="H1897" s="361" t="s">
        <v>1414</v>
      </c>
      <c r="I1897" s="359" t="s">
        <v>1407</v>
      </c>
      <c r="J1897" s="358">
        <v>0.3</v>
      </c>
      <c r="K1897" s="359" t="s">
        <v>1113</v>
      </c>
      <c r="L1897" s="359" t="s">
        <v>1392</v>
      </c>
      <c r="M1897" s="368">
        <v>1988</v>
      </c>
      <c r="N1897" s="207" t="s">
        <v>1558</v>
      </c>
      <c r="O1897" s="203"/>
    </row>
    <row r="1898" spans="1:15" ht="27.75" hidden="1" customHeight="1" x14ac:dyDescent="0.25">
      <c r="A1898" s="203" t="s">
        <v>1825</v>
      </c>
      <c r="B1898" s="202" t="s">
        <v>629</v>
      </c>
      <c r="C1898" s="203" t="s">
        <v>1403</v>
      </c>
      <c r="D1898" s="202" t="s">
        <v>1404</v>
      </c>
      <c r="E1898" s="202" t="s">
        <v>1405</v>
      </c>
      <c r="F1898" s="202" t="s">
        <v>475</v>
      </c>
      <c r="G1898" s="253">
        <v>154</v>
      </c>
      <c r="H1898" s="361" t="s">
        <v>1406</v>
      </c>
      <c r="I1898" s="359" t="s">
        <v>1407</v>
      </c>
      <c r="J1898" s="359" t="s">
        <v>1380</v>
      </c>
      <c r="K1898" s="359" t="s">
        <v>22</v>
      </c>
      <c r="L1898" s="359" t="s">
        <v>1408</v>
      </c>
      <c r="M1898" s="368" t="s">
        <v>1407</v>
      </c>
      <c r="N1898" s="205">
        <v>42486</v>
      </c>
      <c r="O1898" s="203"/>
    </row>
    <row r="1899" spans="1:15" ht="27.75" hidden="1" customHeight="1" x14ac:dyDescent="0.25">
      <c r="A1899" s="129" t="s">
        <v>1825</v>
      </c>
      <c r="B1899" s="269" t="s">
        <v>629</v>
      </c>
      <c r="C1899" s="226" t="s">
        <v>2568</v>
      </c>
      <c r="D1899" s="269" t="s">
        <v>1569</v>
      </c>
      <c r="E1899" s="269" t="s">
        <v>1557</v>
      </c>
      <c r="F1899" s="269" t="s">
        <v>2574</v>
      </c>
      <c r="G1899" s="373">
        <v>25.54</v>
      </c>
      <c r="H1899" s="225" t="s">
        <v>488</v>
      </c>
      <c r="I1899" s="269" t="s">
        <v>1379</v>
      </c>
      <c r="J1899" s="374">
        <v>0</v>
      </c>
      <c r="K1899" s="269" t="s">
        <v>22</v>
      </c>
      <c r="L1899" s="269" t="s">
        <v>1392</v>
      </c>
      <c r="M1899" s="369">
        <v>2010</v>
      </c>
      <c r="N1899" s="375">
        <v>43873</v>
      </c>
      <c r="O1899" s="226" t="s">
        <v>2569</v>
      </c>
    </row>
    <row r="1900" spans="1:15" ht="27.75" hidden="1" customHeight="1" x14ac:dyDescent="0.25">
      <c r="A1900" s="129" t="s">
        <v>1825</v>
      </c>
      <c r="B1900" s="269" t="s">
        <v>629</v>
      </c>
      <c r="C1900" s="226" t="s">
        <v>2568</v>
      </c>
      <c r="D1900" s="269" t="s">
        <v>1569</v>
      </c>
      <c r="E1900" s="269" t="s">
        <v>1557</v>
      </c>
      <c r="F1900" s="269" t="s">
        <v>2574</v>
      </c>
      <c r="G1900" s="373">
        <v>9.4700000000000006</v>
      </c>
      <c r="H1900" s="225" t="s">
        <v>488</v>
      </c>
      <c r="I1900" s="269" t="s">
        <v>1382</v>
      </c>
      <c r="J1900" s="374">
        <v>0</v>
      </c>
      <c r="K1900" s="269" t="s">
        <v>22</v>
      </c>
      <c r="L1900" s="269" t="s">
        <v>1392</v>
      </c>
      <c r="M1900" s="369">
        <v>2010</v>
      </c>
      <c r="N1900" s="375">
        <v>43873</v>
      </c>
      <c r="O1900" s="226" t="s">
        <v>2569</v>
      </c>
    </row>
    <row r="1901" spans="1:15" ht="27.75" hidden="1" customHeight="1" x14ac:dyDescent="0.25">
      <c r="A1901" s="129" t="s">
        <v>1825</v>
      </c>
      <c r="B1901" s="269" t="s">
        <v>629</v>
      </c>
      <c r="C1901" s="226" t="s">
        <v>2568</v>
      </c>
      <c r="D1901" s="269" t="s">
        <v>1569</v>
      </c>
      <c r="E1901" s="269" t="s">
        <v>1557</v>
      </c>
      <c r="F1901" s="269" t="s">
        <v>2574</v>
      </c>
      <c r="G1901" s="373">
        <v>3.82</v>
      </c>
      <c r="H1901" s="225" t="s">
        <v>488</v>
      </c>
      <c r="I1901" s="269" t="s">
        <v>1383</v>
      </c>
      <c r="J1901" s="374">
        <v>0</v>
      </c>
      <c r="K1901" s="269" t="s">
        <v>22</v>
      </c>
      <c r="L1901" s="269" t="s">
        <v>1392</v>
      </c>
      <c r="M1901" s="369">
        <v>2010</v>
      </c>
      <c r="N1901" s="375">
        <v>43873</v>
      </c>
      <c r="O1901" s="226" t="s">
        <v>2569</v>
      </c>
    </row>
    <row r="1902" spans="1:15" ht="27.75" hidden="1" customHeight="1" x14ac:dyDescent="0.25">
      <c r="A1902" s="129" t="s">
        <v>1825</v>
      </c>
      <c r="B1902" s="269" t="s">
        <v>629</v>
      </c>
      <c r="C1902" s="226" t="s">
        <v>2568</v>
      </c>
      <c r="D1902" s="269" t="s">
        <v>1569</v>
      </c>
      <c r="E1902" s="269" t="s">
        <v>1557</v>
      </c>
      <c r="F1902" s="269" t="s">
        <v>2574</v>
      </c>
      <c r="G1902" s="373">
        <v>1.74</v>
      </c>
      <c r="H1902" s="225" t="s">
        <v>488</v>
      </c>
      <c r="I1902" s="372" t="s">
        <v>1384</v>
      </c>
      <c r="J1902" s="374">
        <v>0</v>
      </c>
      <c r="K1902" s="269" t="s">
        <v>22</v>
      </c>
      <c r="L1902" s="269" t="s">
        <v>1392</v>
      </c>
      <c r="M1902" s="369">
        <v>2010</v>
      </c>
      <c r="N1902" s="375">
        <v>43873</v>
      </c>
      <c r="O1902" s="226" t="s">
        <v>2569</v>
      </c>
    </row>
    <row r="1903" spans="1:15" ht="27.75" hidden="1" customHeight="1" x14ac:dyDescent="0.25">
      <c r="A1903" s="129" t="s">
        <v>1825</v>
      </c>
      <c r="B1903" s="269" t="s">
        <v>629</v>
      </c>
      <c r="C1903" s="226" t="s">
        <v>2568</v>
      </c>
      <c r="D1903" s="269" t="s">
        <v>1569</v>
      </c>
      <c r="E1903" s="269" t="s">
        <v>1557</v>
      </c>
      <c r="F1903" s="269" t="s">
        <v>2574</v>
      </c>
      <c r="G1903" s="373">
        <v>0.84</v>
      </c>
      <c r="H1903" s="225" t="s">
        <v>488</v>
      </c>
      <c r="I1903" s="372" t="s">
        <v>1385</v>
      </c>
      <c r="J1903" s="374">
        <v>0</v>
      </c>
      <c r="K1903" s="269" t="s">
        <v>22</v>
      </c>
      <c r="L1903" s="269" t="s">
        <v>1392</v>
      </c>
      <c r="M1903" s="369">
        <v>2010</v>
      </c>
      <c r="N1903" s="375">
        <v>43873</v>
      </c>
      <c r="O1903" s="226" t="s">
        <v>2569</v>
      </c>
    </row>
    <row r="1904" spans="1:15" ht="27.75" hidden="1" customHeight="1" x14ac:dyDescent="0.25">
      <c r="A1904" s="129" t="s">
        <v>1825</v>
      </c>
      <c r="B1904" s="269" t="s">
        <v>629</v>
      </c>
      <c r="C1904" s="226" t="s">
        <v>2568</v>
      </c>
      <c r="D1904" s="269" t="s">
        <v>804</v>
      </c>
      <c r="E1904" s="372" t="s">
        <v>1550</v>
      </c>
      <c r="F1904" s="269" t="s">
        <v>2574</v>
      </c>
      <c r="G1904" s="373">
        <v>5.6</v>
      </c>
      <c r="H1904" s="225" t="s">
        <v>488</v>
      </c>
      <c r="I1904" s="269" t="s">
        <v>1379</v>
      </c>
      <c r="J1904" s="374">
        <v>0</v>
      </c>
      <c r="K1904" s="269" t="s">
        <v>22</v>
      </c>
      <c r="L1904" s="269" t="s">
        <v>1392</v>
      </c>
      <c r="M1904" s="369">
        <v>2010</v>
      </c>
      <c r="N1904" s="375">
        <v>43873</v>
      </c>
      <c r="O1904" s="226" t="s">
        <v>2569</v>
      </c>
    </row>
    <row r="1905" spans="1:15" ht="27.75" hidden="1" customHeight="1" x14ac:dyDescent="0.25">
      <c r="A1905" s="129" t="s">
        <v>1825</v>
      </c>
      <c r="B1905" s="269" t="s">
        <v>629</v>
      </c>
      <c r="C1905" s="226" t="s">
        <v>2568</v>
      </c>
      <c r="D1905" s="269" t="s">
        <v>804</v>
      </c>
      <c r="E1905" s="372" t="s">
        <v>1550</v>
      </c>
      <c r="F1905" s="269" t="s">
        <v>2574</v>
      </c>
      <c r="G1905" s="373">
        <v>2.08</v>
      </c>
      <c r="H1905" s="225" t="s">
        <v>488</v>
      </c>
      <c r="I1905" s="269" t="s">
        <v>1382</v>
      </c>
      <c r="J1905" s="374">
        <v>0</v>
      </c>
      <c r="K1905" s="269" t="s">
        <v>22</v>
      </c>
      <c r="L1905" s="269" t="s">
        <v>1392</v>
      </c>
      <c r="M1905" s="369">
        <v>2010</v>
      </c>
      <c r="N1905" s="375">
        <v>43873</v>
      </c>
      <c r="O1905" s="226" t="s">
        <v>2569</v>
      </c>
    </row>
    <row r="1906" spans="1:15" ht="27.75" hidden="1" customHeight="1" x14ac:dyDescent="0.25">
      <c r="A1906" s="129" t="s">
        <v>1825</v>
      </c>
      <c r="B1906" s="269" t="s">
        <v>629</v>
      </c>
      <c r="C1906" s="226" t="s">
        <v>2568</v>
      </c>
      <c r="D1906" s="269" t="s">
        <v>804</v>
      </c>
      <c r="E1906" s="372" t="s">
        <v>1550</v>
      </c>
      <c r="F1906" s="269" t="s">
        <v>2574</v>
      </c>
      <c r="G1906" s="373">
        <v>0.84</v>
      </c>
      <c r="H1906" s="225" t="s">
        <v>488</v>
      </c>
      <c r="I1906" s="269" t="s">
        <v>1383</v>
      </c>
      <c r="J1906" s="374">
        <v>0</v>
      </c>
      <c r="K1906" s="269" t="s">
        <v>22</v>
      </c>
      <c r="L1906" s="269" t="s">
        <v>1392</v>
      </c>
      <c r="M1906" s="369">
        <v>2010</v>
      </c>
      <c r="N1906" s="375">
        <v>43873</v>
      </c>
      <c r="O1906" s="226" t="s">
        <v>2569</v>
      </c>
    </row>
    <row r="1907" spans="1:15" ht="27.75" hidden="1" customHeight="1" x14ac:dyDescent="0.25">
      <c r="A1907" s="129" t="s">
        <v>1825</v>
      </c>
      <c r="B1907" s="269" t="s">
        <v>629</v>
      </c>
      <c r="C1907" s="226" t="s">
        <v>2568</v>
      </c>
      <c r="D1907" s="269" t="s">
        <v>804</v>
      </c>
      <c r="E1907" s="372" t="s">
        <v>1550</v>
      </c>
      <c r="F1907" s="269" t="s">
        <v>2574</v>
      </c>
      <c r="G1907" s="373">
        <v>0.38</v>
      </c>
      <c r="H1907" s="225" t="s">
        <v>488</v>
      </c>
      <c r="I1907" s="372" t="s">
        <v>1384</v>
      </c>
      <c r="J1907" s="374">
        <v>0</v>
      </c>
      <c r="K1907" s="269" t="s">
        <v>22</v>
      </c>
      <c r="L1907" s="269" t="s">
        <v>1392</v>
      </c>
      <c r="M1907" s="369">
        <v>2010</v>
      </c>
      <c r="N1907" s="375">
        <v>43873</v>
      </c>
      <c r="O1907" s="226" t="s">
        <v>2569</v>
      </c>
    </row>
    <row r="1908" spans="1:15" ht="27.75" hidden="1" customHeight="1" x14ac:dyDescent="0.25">
      <c r="A1908" s="129" t="s">
        <v>1825</v>
      </c>
      <c r="B1908" s="269" t="s">
        <v>629</v>
      </c>
      <c r="C1908" s="226" t="s">
        <v>2568</v>
      </c>
      <c r="D1908" s="269" t="s">
        <v>804</v>
      </c>
      <c r="E1908" s="372" t="s">
        <v>1550</v>
      </c>
      <c r="F1908" s="269" t="s">
        <v>2574</v>
      </c>
      <c r="G1908" s="373">
        <v>0.18</v>
      </c>
      <c r="H1908" s="225" t="s">
        <v>488</v>
      </c>
      <c r="I1908" s="372" t="s">
        <v>1385</v>
      </c>
      <c r="J1908" s="374">
        <v>0</v>
      </c>
      <c r="K1908" s="269" t="s">
        <v>22</v>
      </c>
      <c r="L1908" s="269" t="s">
        <v>1392</v>
      </c>
      <c r="M1908" s="369">
        <v>2010</v>
      </c>
      <c r="N1908" s="375">
        <v>43873</v>
      </c>
      <c r="O1908" s="226" t="s">
        <v>2569</v>
      </c>
    </row>
    <row r="1909" spans="1:15" ht="27.75" hidden="1" customHeight="1" x14ac:dyDescent="0.25">
      <c r="A1909" s="129" t="s">
        <v>1825</v>
      </c>
      <c r="B1909" s="269" t="s">
        <v>629</v>
      </c>
      <c r="C1909" s="226" t="s">
        <v>2568</v>
      </c>
      <c r="D1909" s="269" t="s">
        <v>771</v>
      </c>
      <c r="E1909" s="372" t="s">
        <v>1826</v>
      </c>
      <c r="F1909" s="269" t="s">
        <v>2579</v>
      </c>
      <c r="G1909" s="373">
        <v>2.61</v>
      </c>
      <c r="H1909" s="225" t="s">
        <v>488</v>
      </c>
      <c r="I1909" s="269" t="s">
        <v>1379</v>
      </c>
      <c r="J1909" s="374">
        <v>0</v>
      </c>
      <c r="K1909" s="269" t="s">
        <v>22</v>
      </c>
      <c r="L1909" s="269" t="s">
        <v>1392</v>
      </c>
      <c r="M1909" s="369">
        <v>2010</v>
      </c>
      <c r="N1909" s="375">
        <v>43873</v>
      </c>
      <c r="O1909" s="226" t="s">
        <v>2569</v>
      </c>
    </row>
    <row r="1910" spans="1:15" ht="27.75" hidden="1" customHeight="1" x14ac:dyDescent="0.25">
      <c r="A1910" s="129" t="s">
        <v>1825</v>
      </c>
      <c r="B1910" s="269" t="s">
        <v>629</v>
      </c>
      <c r="C1910" s="226" t="s">
        <v>2568</v>
      </c>
      <c r="D1910" s="269" t="s">
        <v>771</v>
      </c>
      <c r="E1910" s="372" t="s">
        <v>1826</v>
      </c>
      <c r="F1910" s="269" t="s">
        <v>2579</v>
      </c>
      <c r="G1910" s="373">
        <v>0.97</v>
      </c>
      <c r="H1910" s="225" t="s">
        <v>488</v>
      </c>
      <c r="I1910" s="269" t="s">
        <v>1382</v>
      </c>
      <c r="J1910" s="374">
        <v>0</v>
      </c>
      <c r="K1910" s="269" t="s">
        <v>22</v>
      </c>
      <c r="L1910" s="269" t="s">
        <v>1392</v>
      </c>
      <c r="M1910" s="369">
        <v>2010</v>
      </c>
      <c r="N1910" s="375">
        <v>43873</v>
      </c>
      <c r="O1910" s="226" t="s">
        <v>2569</v>
      </c>
    </row>
    <row r="1911" spans="1:15" ht="27.75" hidden="1" customHeight="1" x14ac:dyDescent="0.25">
      <c r="A1911" s="129" t="s">
        <v>1825</v>
      </c>
      <c r="B1911" s="269" t="s">
        <v>629</v>
      </c>
      <c r="C1911" s="226" t="s">
        <v>2568</v>
      </c>
      <c r="D1911" s="269" t="s">
        <v>771</v>
      </c>
      <c r="E1911" s="372" t="s">
        <v>1826</v>
      </c>
      <c r="F1911" s="269" t="s">
        <v>2579</v>
      </c>
      <c r="G1911" s="373">
        <v>0.39</v>
      </c>
      <c r="H1911" s="225" t="s">
        <v>488</v>
      </c>
      <c r="I1911" s="269" t="s">
        <v>1383</v>
      </c>
      <c r="J1911" s="374">
        <v>0</v>
      </c>
      <c r="K1911" s="269" t="s">
        <v>22</v>
      </c>
      <c r="L1911" s="269" t="s">
        <v>1392</v>
      </c>
      <c r="M1911" s="369">
        <v>2010</v>
      </c>
      <c r="N1911" s="375">
        <v>43873</v>
      </c>
      <c r="O1911" s="226" t="s">
        <v>2569</v>
      </c>
    </row>
    <row r="1912" spans="1:15" ht="27.75" hidden="1" customHeight="1" x14ac:dyDescent="0.25">
      <c r="A1912" s="129" t="s">
        <v>1825</v>
      </c>
      <c r="B1912" s="269" t="s">
        <v>629</v>
      </c>
      <c r="C1912" s="226" t="s">
        <v>2568</v>
      </c>
      <c r="D1912" s="269" t="s">
        <v>771</v>
      </c>
      <c r="E1912" s="372" t="s">
        <v>1826</v>
      </c>
      <c r="F1912" s="269" t="s">
        <v>2579</v>
      </c>
      <c r="G1912" s="373">
        <v>0.18</v>
      </c>
      <c r="H1912" s="225" t="s">
        <v>488</v>
      </c>
      <c r="I1912" s="372" t="s">
        <v>1384</v>
      </c>
      <c r="J1912" s="374">
        <v>0</v>
      </c>
      <c r="K1912" s="269" t="s">
        <v>22</v>
      </c>
      <c r="L1912" s="269" t="s">
        <v>1392</v>
      </c>
      <c r="M1912" s="369">
        <v>2010</v>
      </c>
      <c r="N1912" s="375">
        <v>43873</v>
      </c>
      <c r="O1912" s="226" t="s">
        <v>2569</v>
      </c>
    </row>
    <row r="1913" spans="1:15" ht="27.75" hidden="1" customHeight="1" x14ac:dyDescent="0.25">
      <c r="A1913" s="129" t="s">
        <v>1825</v>
      </c>
      <c r="B1913" s="269" t="s">
        <v>629</v>
      </c>
      <c r="C1913" s="226" t="s">
        <v>2568</v>
      </c>
      <c r="D1913" s="269" t="s">
        <v>771</v>
      </c>
      <c r="E1913" s="372" t="s">
        <v>1826</v>
      </c>
      <c r="F1913" s="269" t="s">
        <v>2579</v>
      </c>
      <c r="G1913" s="373">
        <v>8.5999999999999993E-2</v>
      </c>
      <c r="H1913" s="225" t="s">
        <v>488</v>
      </c>
      <c r="I1913" s="372" t="s">
        <v>1385</v>
      </c>
      <c r="J1913" s="374">
        <v>0</v>
      </c>
      <c r="K1913" s="269" t="s">
        <v>22</v>
      </c>
      <c r="L1913" s="269" t="s">
        <v>1392</v>
      </c>
      <c r="M1913" s="369">
        <v>2010</v>
      </c>
      <c r="N1913" s="375">
        <v>43873</v>
      </c>
      <c r="O1913" s="226" t="s">
        <v>2569</v>
      </c>
    </row>
    <row r="1914" spans="1:15" ht="27.75" hidden="1" customHeight="1" x14ac:dyDescent="0.25">
      <c r="A1914" s="129" t="s">
        <v>1825</v>
      </c>
      <c r="B1914" s="269" t="s">
        <v>629</v>
      </c>
      <c r="C1914" s="226" t="s">
        <v>2568</v>
      </c>
      <c r="D1914" s="269" t="s">
        <v>2580</v>
      </c>
      <c r="E1914" s="372" t="s">
        <v>1550</v>
      </c>
      <c r="F1914" s="269" t="s">
        <v>2579</v>
      </c>
      <c r="G1914" s="373">
        <v>2.61</v>
      </c>
      <c r="H1914" s="225" t="s">
        <v>488</v>
      </c>
      <c r="I1914" s="269" t="s">
        <v>1379</v>
      </c>
      <c r="J1914" s="374">
        <v>0</v>
      </c>
      <c r="K1914" s="269" t="s">
        <v>22</v>
      </c>
      <c r="L1914" s="269" t="s">
        <v>1392</v>
      </c>
      <c r="M1914" s="369">
        <v>2010</v>
      </c>
      <c r="N1914" s="375">
        <v>43873</v>
      </c>
      <c r="O1914" s="226" t="s">
        <v>2569</v>
      </c>
    </row>
    <row r="1915" spans="1:15" ht="27.75" hidden="1" customHeight="1" x14ac:dyDescent="0.25">
      <c r="A1915" s="129" t="s">
        <v>1825</v>
      </c>
      <c r="B1915" s="269" t="s">
        <v>629</v>
      </c>
      <c r="C1915" s="226" t="s">
        <v>2568</v>
      </c>
      <c r="D1915" s="269" t="s">
        <v>2580</v>
      </c>
      <c r="E1915" s="372" t="s">
        <v>1550</v>
      </c>
      <c r="F1915" s="269" t="s">
        <v>2579</v>
      </c>
      <c r="G1915" s="373">
        <v>0.97</v>
      </c>
      <c r="H1915" s="225" t="s">
        <v>488</v>
      </c>
      <c r="I1915" s="269" t="s">
        <v>1382</v>
      </c>
      <c r="J1915" s="374">
        <v>0</v>
      </c>
      <c r="K1915" s="269" t="s">
        <v>22</v>
      </c>
      <c r="L1915" s="269" t="s">
        <v>1392</v>
      </c>
      <c r="M1915" s="369">
        <v>2010</v>
      </c>
      <c r="N1915" s="375">
        <v>43873</v>
      </c>
      <c r="O1915" s="226" t="s">
        <v>2569</v>
      </c>
    </row>
    <row r="1916" spans="1:15" ht="27.75" hidden="1" customHeight="1" x14ac:dyDescent="0.25">
      <c r="A1916" s="129" t="s">
        <v>1825</v>
      </c>
      <c r="B1916" s="269" t="s">
        <v>629</v>
      </c>
      <c r="C1916" s="226" t="s">
        <v>2568</v>
      </c>
      <c r="D1916" s="269" t="s">
        <v>2580</v>
      </c>
      <c r="E1916" s="372" t="s">
        <v>1550</v>
      </c>
      <c r="F1916" s="269" t="s">
        <v>2579</v>
      </c>
      <c r="G1916" s="373">
        <v>0.39</v>
      </c>
      <c r="H1916" s="225" t="s">
        <v>488</v>
      </c>
      <c r="I1916" s="269" t="s">
        <v>1383</v>
      </c>
      <c r="J1916" s="374">
        <v>0</v>
      </c>
      <c r="K1916" s="269" t="s">
        <v>22</v>
      </c>
      <c r="L1916" s="269" t="s">
        <v>1392</v>
      </c>
      <c r="M1916" s="369">
        <v>2010</v>
      </c>
      <c r="N1916" s="375">
        <v>43873</v>
      </c>
      <c r="O1916" s="226" t="s">
        <v>2569</v>
      </c>
    </row>
    <row r="1917" spans="1:15" ht="27.75" hidden="1" customHeight="1" x14ac:dyDescent="0.25">
      <c r="A1917" s="129" t="s">
        <v>1825</v>
      </c>
      <c r="B1917" s="269" t="s">
        <v>629</v>
      </c>
      <c r="C1917" s="226" t="s">
        <v>2568</v>
      </c>
      <c r="D1917" s="269" t="s">
        <v>2580</v>
      </c>
      <c r="E1917" s="372" t="s">
        <v>1550</v>
      </c>
      <c r="F1917" s="269" t="s">
        <v>2579</v>
      </c>
      <c r="G1917" s="373">
        <v>0.18</v>
      </c>
      <c r="H1917" s="225" t="s">
        <v>488</v>
      </c>
      <c r="I1917" s="372" t="s">
        <v>1384</v>
      </c>
      <c r="J1917" s="374">
        <v>0</v>
      </c>
      <c r="K1917" s="269" t="s">
        <v>22</v>
      </c>
      <c r="L1917" s="269" t="s">
        <v>1392</v>
      </c>
      <c r="M1917" s="369">
        <v>2010</v>
      </c>
      <c r="N1917" s="375">
        <v>43873</v>
      </c>
      <c r="O1917" s="226" t="s">
        <v>2569</v>
      </c>
    </row>
    <row r="1918" spans="1:15" ht="27.75" hidden="1" customHeight="1" x14ac:dyDescent="0.25">
      <c r="A1918" s="129" t="s">
        <v>1825</v>
      </c>
      <c r="B1918" s="269" t="s">
        <v>629</v>
      </c>
      <c r="C1918" s="226" t="s">
        <v>2568</v>
      </c>
      <c r="D1918" s="269" t="s">
        <v>2580</v>
      </c>
      <c r="E1918" s="372" t="s">
        <v>1550</v>
      </c>
      <c r="F1918" s="269" t="s">
        <v>2579</v>
      </c>
      <c r="G1918" s="373">
        <v>8.5999999999999993E-2</v>
      </c>
      <c r="H1918" s="225" t="s">
        <v>488</v>
      </c>
      <c r="I1918" s="372" t="s">
        <v>1385</v>
      </c>
      <c r="J1918" s="374">
        <v>0</v>
      </c>
      <c r="K1918" s="269" t="s">
        <v>22</v>
      </c>
      <c r="L1918" s="269" t="s">
        <v>1392</v>
      </c>
      <c r="M1918" s="369">
        <v>2010</v>
      </c>
      <c r="N1918" s="375">
        <v>43873</v>
      </c>
      <c r="O1918" s="226" t="s">
        <v>2569</v>
      </c>
    </row>
    <row r="1919" spans="1:15" ht="27.75" hidden="1" customHeight="1" x14ac:dyDescent="0.25">
      <c r="A1919" s="129" t="s">
        <v>1825</v>
      </c>
      <c r="B1919" s="269" t="s">
        <v>629</v>
      </c>
      <c r="C1919" s="226" t="s">
        <v>2568</v>
      </c>
      <c r="D1919" s="269" t="s">
        <v>802</v>
      </c>
      <c r="E1919" s="372" t="s">
        <v>1550</v>
      </c>
      <c r="F1919" s="269" t="s">
        <v>2574</v>
      </c>
      <c r="G1919" s="373">
        <v>3.03</v>
      </c>
      <c r="H1919" s="225" t="s">
        <v>488</v>
      </c>
      <c r="I1919" s="269" t="s">
        <v>1379</v>
      </c>
      <c r="J1919" s="374">
        <v>0</v>
      </c>
      <c r="K1919" s="269" t="s">
        <v>22</v>
      </c>
      <c r="L1919" s="269" t="s">
        <v>1392</v>
      </c>
      <c r="M1919" s="369">
        <v>2010</v>
      </c>
      <c r="N1919" s="375">
        <v>43873</v>
      </c>
      <c r="O1919" s="226" t="s">
        <v>2569</v>
      </c>
    </row>
    <row r="1920" spans="1:15" ht="27.75" hidden="1" customHeight="1" x14ac:dyDescent="0.25">
      <c r="A1920" s="129" t="s">
        <v>1825</v>
      </c>
      <c r="B1920" s="269" t="s">
        <v>629</v>
      </c>
      <c r="C1920" s="226" t="s">
        <v>2568</v>
      </c>
      <c r="D1920" s="269" t="s">
        <v>802</v>
      </c>
      <c r="E1920" s="372" t="s">
        <v>1550</v>
      </c>
      <c r="F1920" s="269" t="s">
        <v>2574</v>
      </c>
      <c r="G1920" s="373">
        <v>1.1200000000000001</v>
      </c>
      <c r="H1920" s="225" t="s">
        <v>488</v>
      </c>
      <c r="I1920" s="269" t="s">
        <v>1382</v>
      </c>
      <c r="J1920" s="374">
        <v>0</v>
      </c>
      <c r="K1920" s="269" t="s">
        <v>22</v>
      </c>
      <c r="L1920" s="269" t="s">
        <v>1392</v>
      </c>
      <c r="M1920" s="369">
        <v>2010</v>
      </c>
      <c r="N1920" s="375">
        <v>43873</v>
      </c>
      <c r="O1920" s="226" t="s">
        <v>2569</v>
      </c>
    </row>
    <row r="1921" spans="1:15" ht="27.75" hidden="1" customHeight="1" x14ac:dyDescent="0.25">
      <c r="A1921" s="129" t="s">
        <v>1825</v>
      </c>
      <c r="B1921" s="269" t="s">
        <v>629</v>
      </c>
      <c r="C1921" s="226" t="s">
        <v>2568</v>
      </c>
      <c r="D1921" s="269" t="s">
        <v>802</v>
      </c>
      <c r="E1921" s="372" t="s">
        <v>1550</v>
      </c>
      <c r="F1921" s="269" t="s">
        <v>2574</v>
      </c>
      <c r="G1921" s="373">
        <v>0.45</v>
      </c>
      <c r="H1921" s="225" t="s">
        <v>488</v>
      </c>
      <c r="I1921" s="269" t="s">
        <v>1383</v>
      </c>
      <c r="J1921" s="374">
        <v>0</v>
      </c>
      <c r="K1921" s="269" t="s">
        <v>22</v>
      </c>
      <c r="L1921" s="269" t="s">
        <v>1392</v>
      </c>
      <c r="M1921" s="369">
        <v>2010</v>
      </c>
      <c r="N1921" s="375">
        <v>43873</v>
      </c>
      <c r="O1921" s="226" t="s">
        <v>2569</v>
      </c>
    </row>
    <row r="1922" spans="1:15" ht="27.75" hidden="1" customHeight="1" x14ac:dyDescent="0.25">
      <c r="A1922" s="129" t="s">
        <v>1825</v>
      </c>
      <c r="B1922" s="269" t="s">
        <v>629</v>
      </c>
      <c r="C1922" s="226" t="s">
        <v>2568</v>
      </c>
      <c r="D1922" s="269" t="s">
        <v>802</v>
      </c>
      <c r="E1922" s="372" t="s">
        <v>1550</v>
      </c>
      <c r="F1922" s="269" t="s">
        <v>2574</v>
      </c>
      <c r="G1922" s="373">
        <v>0.21</v>
      </c>
      <c r="H1922" s="225" t="s">
        <v>488</v>
      </c>
      <c r="I1922" s="372" t="s">
        <v>1384</v>
      </c>
      <c r="J1922" s="374">
        <v>0</v>
      </c>
      <c r="K1922" s="269" t="s">
        <v>22</v>
      </c>
      <c r="L1922" s="269" t="s">
        <v>1392</v>
      </c>
      <c r="M1922" s="369">
        <v>2010</v>
      </c>
      <c r="N1922" s="375">
        <v>43873</v>
      </c>
      <c r="O1922" s="226" t="s">
        <v>2569</v>
      </c>
    </row>
    <row r="1923" spans="1:15" ht="27.75" hidden="1" customHeight="1" x14ac:dyDescent="0.25">
      <c r="A1923" s="129" t="s">
        <v>1825</v>
      </c>
      <c r="B1923" s="269" t="s">
        <v>629</v>
      </c>
      <c r="C1923" s="226" t="s">
        <v>2568</v>
      </c>
      <c r="D1923" s="269" t="s">
        <v>802</v>
      </c>
      <c r="E1923" s="372" t="s">
        <v>1550</v>
      </c>
      <c r="F1923" s="269" t="s">
        <v>2574</v>
      </c>
      <c r="G1923" s="373">
        <v>0.1</v>
      </c>
      <c r="H1923" s="225" t="s">
        <v>488</v>
      </c>
      <c r="I1923" s="372" t="s">
        <v>1385</v>
      </c>
      <c r="J1923" s="374">
        <v>0</v>
      </c>
      <c r="K1923" s="269" t="s">
        <v>22</v>
      </c>
      <c r="L1923" s="269" t="s">
        <v>1392</v>
      </c>
      <c r="M1923" s="369">
        <v>2010</v>
      </c>
      <c r="N1923" s="375">
        <v>43873</v>
      </c>
      <c r="O1923" s="226" t="s">
        <v>2569</v>
      </c>
    </row>
    <row r="1924" spans="1:15" ht="27.75" hidden="1" customHeight="1" x14ac:dyDescent="0.25">
      <c r="A1924" s="129" t="s">
        <v>1825</v>
      </c>
      <c r="B1924" s="269" t="s">
        <v>629</v>
      </c>
      <c r="C1924" s="226" t="s">
        <v>2568</v>
      </c>
      <c r="D1924" s="269" t="s">
        <v>2581</v>
      </c>
      <c r="E1924" s="372" t="s">
        <v>1550</v>
      </c>
      <c r="F1924" s="269" t="s">
        <v>505</v>
      </c>
      <c r="G1924" s="373">
        <v>2.61</v>
      </c>
      <c r="H1924" s="225" t="s">
        <v>488</v>
      </c>
      <c r="I1924" s="269" t="s">
        <v>1379</v>
      </c>
      <c r="J1924" s="374">
        <v>0</v>
      </c>
      <c r="K1924" s="269" t="s">
        <v>22</v>
      </c>
      <c r="L1924" s="269" t="s">
        <v>1392</v>
      </c>
      <c r="M1924" s="369">
        <v>2010</v>
      </c>
      <c r="N1924" s="375">
        <v>43873</v>
      </c>
      <c r="O1924" s="226" t="s">
        <v>2569</v>
      </c>
    </row>
    <row r="1925" spans="1:15" ht="27.75" hidden="1" customHeight="1" x14ac:dyDescent="0.25">
      <c r="A1925" s="129" t="s">
        <v>1825</v>
      </c>
      <c r="B1925" s="269" t="s">
        <v>629</v>
      </c>
      <c r="C1925" s="226" t="s">
        <v>2568</v>
      </c>
      <c r="D1925" s="269" t="s">
        <v>2581</v>
      </c>
      <c r="E1925" s="372" t="s">
        <v>1550</v>
      </c>
      <c r="F1925" s="269" t="s">
        <v>505</v>
      </c>
      <c r="G1925" s="373">
        <v>0.97</v>
      </c>
      <c r="H1925" s="225" t="s">
        <v>488</v>
      </c>
      <c r="I1925" s="269" t="s">
        <v>1382</v>
      </c>
      <c r="J1925" s="374">
        <v>0</v>
      </c>
      <c r="K1925" s="269" t="s">
        <v>22</v>
      </c>
      <c r="L1925" s="269" t="s">
        <v>1392</v>
      </c>
      <c r="M1925" s="369">
        <v>2010</v>
      </c>
      <c r="N1925" s="375">
        <v>43873</v>
      </c>
      <c r="O1925" s="226" t="s">
        <v>2569</v>
      </c>
    </row>
    <row r="1926" spans="1:15" ht="27.75" hidden="1" customHeight="1" x14ac:dyDescent="0.25">
      <c r="A1926" s="129" t="s">
        <v>1825</v>
      </c>
      <c r="B1926" s="269" t="s">
        <v>629</v>
      </c>
      <c r="C1926" s="226" t="s">
        <v>2568</v>
      </c>
      <c r="D1926" s="269" t="s">
        <v>2581</v>
      </c>
      <c r="E1926" s="372" t="s">
        <v>1550</v>
      </c>
      <c r="F1926" s="269" t="s">
        <v>505</v>
      </c>
      <c r="G1926" s="373">
        <v>0.39</v>
      </c>
      <c r="H1926" s="225" t="s">
        <v>488</v>
      </c>
      <c r="I1926" s="269" t="s">
        <v>1383</v>
      </c>
      <c r="J1926" s="374">
        <v>0</v>
      </c>
      <c r="K1926" s="269" t="s">
        <v>22</v>
      </c>
      <c r="L1926" s="269" t="s">
        <v>1392</v>
      </c>
      <c r="M1926" s="369">
        <v>2010</v>
      </c>
      <c r="N1926" s="375">
        <v>43873</v>
      </c>
      <c r="O1926" s="226" t="s">
        <v>2569</v>
      </c>
    </row>
    <row r="1927" spans="1:15" ht="27.75" hidden="1" customHeight="1" x14ac:dyDescent="0.25">
      <c r="A1927" s="129" t="s">
        <v>1825</v>
      </c>
      <c r="B1927" s="269" t="s">
        <v>629</v>
      </c>
      <c r="C1927" s="226" t="s">
        <v>2568</v>
      </c>
      <c r="D1927" s="269" t="s">
        <v>2581</v>
      </c>
      <c r="E1927" s="372" t="s">
        <v>1550</v>
      </c>
      <c r="F1927" s="269" t="s">
        <v>505</v>
      </c>
      <c r="G1927" s="373">
        <v>0.18</v>
      </c>
      <c r="H1927" s="225" t="s">
        <v>488</v>
      </c>
      <c r="I1927" s="372" t="s">
        <v>1384</v>
      </c>
      <c r="J1927" s="374">
        <v>0</v>
      </c>
      <c r="K1927" s="269" t="s">
        <v>22</v>
      </c>
      <c r="L1927" s="269" t="s">
        <v>1392</v>
      </c>
      <c r="M1927" s="369">
        <v>2010</v>
      </c>
      <c r="N1927" s="375">
        <v>43873</v>
      </c>
      <c r="O1927" s="226" t="s">
        <v>2569</v>
      </c>
    </row>
    <row r="1928" spans="1:15" ht="27.75" hidden="1" customHeight="1" x14ac:dyDescent="0.25">
      <c r="A1928" s="129" t="s">
        <v>1825</v>
      </c>
      <c r="B1928" s="269" t="s">
        <v>629</v>
      </c>
      <c r="C1928" s="226" t="s">
        <v>2568</v>
      </c>
      <c r="D1928" s="269" t="s">
        <v>2581</v>
      </c>
      <c r="E1928" s="372" t="s">
        <v>1550</v>
      </c>
      <c r="F1928" s="269" t="s">
        <v>505</v>
      </c>
      <c r="G1928" s="373">
        <v>8.5999999999999993E-2</v>
      </c>
      <c r="H1928" s="225" t="s">
        <v>488</v>
      </c>
      <c r="I1928" s="372" t="s">
        <v>1385</v>
      </c>
      <c r="J1928" s="374">
        <v>0</v>
      </c>
      <c r="K1928" s="269" t="s">
        <v>22</v>
      </c>
      <c r="L1928" s="269" t="s">
        <v>1392</v>
      </c>
      <c r="M1928" s="369">
        <v>2010</v>
      </c>
      <c r="N1928" s="375">
        <v>43873</v>
      </c>
      <c r="O1928" s="226" t="s">
        <v>2569</v>
      </c>
    </row>
    <row r="1929" spans="1:15" ht="27.75" hidden="1" customHeight="1" x14ac:dyDescent="0.25">
      <c r="A1929" s="129" t="s">
        <v>1825</v>
      </c>
      <c r="B1929" s="269" t="s">
        <v>629</v>
      </c>
      <c r="C1929" s="226" t="s">
        <v>2568</v>
      </c>
      <c r="D1929" s="269" t="s">
        <v>2582</v>
      </c>
      <c r="E1929" s="372" t="s">
        <v>1550</v>
      </c>
      <c r="F1929" s="269" t="s">
        <v>505</v>
      </c>
      <c r="G1929" s="373">
        <v>2.61</v>
      </c>
      <c r="H1929" s="225" t="s">
        <v>488</v>
      </c>
      <c r="I1929" s="269" t="s">
        <v>1379</v>
      </c>
      <c r="J1929" s="374">
        <v>0</v>
      </c>
      <c r="K1929" s="269" t="s">
        <v>22</v>
      </c>
      <c r="L1929" s="269" t="s">
        <v>1392</v>
      </c>
      <c r="M1929" s="369">
        <v>2010</v>
      </c>
      <c r="N1929" s="375">
        <v>43873</v>
      </c>
      <c r="O1929" s="226" t="s">
        <v>2569</v>
      </c>
    </row>
    <row r="1930" spans="1:15" ht="27.75" hidden="1" customHeight="1" x14ac:dyDescent="0.25">
      <c r="A1930" s="129" t="s">
        <v>1825</v>
      </c>
      <c r="B1930" s="269" t="s">
        <v>629</v>
      </c>
      <c r="C1930" s="226" t="s">
        <v>2568</v>
      </c>
      <c r="D1930" s="269" t="s">
        <v>2582</v>
      </c>
      <c r="E1930" s="372" t="s">
        <v>1550</v>
      </c>
      <c r="F1930" s="269" t="s">
        <v>505</v>
      </c>
      <c r="G1930" s="373">
        <v>0.97</v>
      </c>
      <c r="H1930" s="225" t="s">
        <v>488</v>
      </c>
      <c r="I1930" s="269" t="s">
        <v>1382</v>
      </c>
      <c r="J1930" s="374">
        <v>0</v>
      </c>
      <c r="K1930" s="269" t="s">
        <v>22</v>
      </c>
      <c r="L1930" s="269" t="s">
        <v>1392</v>
      </c>
      <c r="M1930" s="369">
        <v>2010</v>
      </c>
      <c r="N1930" s="375">
        <v>43873</v>
      </c>
      <c r="O1930" s="226" t="s">
        <v>2569</v>
      </c>
    </row>
    <row r="1931" spans="1:15" ht="27.75" hidden="1" customHeight="1" x14ac:dyDescent="0.25">
      <c r="A1931" s="129" t="s">
        <v>1825</v>
      </c>
      <c r="B1931" s="269" t="s">
        <v>629</v>
      </c>
      <c r="C1931" s="226" t="s">
        <v>2568</v>
      </c>
      <c r="D1931" s="269" t="s">
        <v>2582</v>
      </c>
      <c r="E1931" s="372" t="s">
        <v>1550</v>
      </c>
      <c r="F1931" s="269" t="s">
        <v>505</v>
      </c>
      <c r="G1931" s="373">
        <v>0.39</v>
      </c>
      <c r="H1931" s="225" t="s">
        <v>488</v>
      </c>
      <c r="I1931" s="269" t="s">
        <v>1383</v>
      </c>
      <c r="J1931" s="374">
        <v>0</v>
      </c>
      <c r="K1931" s="269" t="s">
        <v>22</v>
      </c>
      <c r="L1931" s="269" t="s">
        <v>1392</v>
      </c>
      <c r="M1931" s="369">
        <v>2010</v>
      </c>
      <c r="N1931" s="375">
        <v>43873</v>
      </c>
      <c r="O1931" s="226" t="s">
        <v>2569</v>
      </c>
    </row>
    <row r="1932" spans="1:15" ht="27.75" hidden="1" customHeight="1" x14ac:dyDescent="0.25">
      <c r="A1932" s="129" t="s">
        <v>1825</v>
      </c>
      <c r="B1932" s="269" t="s">
        <v>629</v>
      </c>
      <c r="C1932" s="226" t="s">
        <v>2568</v>
      </c>
      <c r="D1932" s="269" t="s">
        <v>2582</v>
      </c>
      <c r="E1932" s="372" t="s">
        <v>1550</v>
      </c>
      <c r="F1932" s="269" t="s">
        <v>505</v>
      </c>
      <c r="G1932" s="373">
        <v>0.18</v>
      </c>
      <c r="H1932" s="225" t="s">
        <v>488</v>
      </c>
      <c r="I1932" s="372" t="s">
        <v>1384</v>
      </c>
      <c r="J1932" s="374">
        <v>0</v>
      </c>
      <c r="K1932" s="269" t="s">
        <v>22</v>
      </c>
      <c r="L1932" s="269" t="s">
        <v>1392</v>
      </c>
      <c r="M1932" s="369">
        <v>2010</v>
      </c>
      <c r="N1932" s="375">
        <v>43873</v>
      </c>
      <c r="O1932" s="226" t="s">
        <v>2569</v>
      </c>
    </row>
    <row r="1933" spans="1:15" ht="27.75" hidden="1" customHeight="1" x14ac:dyDescent="0.25">
      <c r="A1933" s="129" t="s">
        <v>1825</v>
      </c>
      <c r="B1933" s="269" t="s">
        <v>629</v>
      </c>
      <c r="C1933" s="226" t="s">
        <v>2568</v>
      </c>
      <c r="D1933" s="269" t="s">
        <v>2582</v>
      </c>
      <c r="E1933" s="372" t="s">
        <v>1550</v>
      </c>
      <c r="F1933" s="269" t="s">
        <v>505</v>
      </c>
      <c r="G1933" s="373">
        <v>8.5999999999999993E-2</v>
      </c>
      <c r="H1933" s="225" t="s">
        <v>488</v>
      </c>
      <c r="I1933" s="372" t="s">
        <v>1385</v>
      </c>
      <c r="J1933" s="374">
        <v>0</v>
      </c>
      <c r="K1933" s="269" t="s">
        <v>22</v>
      </c>
      <c r="L1933" s="269" t="s">
        <v>1392</v>
      </c>
      <c r="M1933" s="369">
        <v>2010</v>
      </c>
      <c r="N1933" s="375">
        <v>43873</v>
      </c>
      <c r="O1933" s="226" t="s">
        <v>2569</v>
      </c>
    </row>
    <row r="1934" spans="1:15" ht="27.75" hidden="1" customHeight="1" x14ac:dyDescent="0.25">
      <c r="A1934" s="129" t="s">
        <v>1825</v>
      </c>
      <c r="B1934" s="269" t="s">
        <v>629</v>
      </c>
      <c r="C1934" s="226" t="s">
        <v>2568</v>
      </c>
      <c r="D1934" s="269" t="s">
        <v>682</v>
      </c>
      <c r="E1934" s="372" t="s">
        <v>1827</v>
      </c>
      <c r="F1934" s="269" t="s">
        <v>505</v>
      </c>
      <c r="G1934" s="373">
        <v>2.4E-2</v>
      </c>
      <c r="H1934" s="225" t="s">
        <v>488</v>
      </c>
      <c r="I1934" s="269" t="s">
        <v>1379</v>
      </c>
      <c r="J1934" s="374">
        <v>0</v>
      </c>
      <c r="K1934" s="269" t="s">
        <v>22</v>
      </c>
      <c r="L1934" s="269" t="s">
        <v>1392</v>
      </c>
      <c r="M1934" s="369">
        <v>2010</v>
      </c>
      <c r="N1934" s="375">
        <v>43873</v>
      </c>
      <c r="O1934" s="226" t="s">
        <v>2569</v>
      </c>
    </row>
    <row r="1935" spans="1:15" ht="27.75" hidden="1" customHeight="1" x14ac:dyDescent="0.25">
      <c r="A1935" s="129" t="s">
        <v>1825</v>
      </c>
      <c r="B1935" s="269" t="s">
        <v>629</v>
      </c>
      <c r="C1935" s="226" t="s">
        <v>2568</v>
      </c>
      <c r="D1935" s="269" t="s">
        <v>682</v>
      </c>
      <c r="E1935" s="372" t="s">
        <v>1827</v>
      </c>
      <c r="F1935" s="269" t="s">
        <v>505</v>
      </c>
      <c r="G1935" s="373">
        <v>8.9999999999999993E-3</v>
      </c>
      <c r="H1935" s="225" t="s">
        <v>488</v>
      </c>
      <c r="I1935" s="269" t="s">
        <v>1382</v>
      </c>
      <c r="J1935" s="374">
        <v>0</v>
      </c>
      <c r="K1935" s="269" t="s">
        <v>22</v>
      </c>
      <c r="L1935" s="269" t="s">
        <v>1392</v>
      </c>
      <c r="M1935" s="369">
        <v>2010</v>
      </c>
      <c r="N1935" s="375">
        <v>43873</v>
      </c>
      <c r="O1935" s="226" t="s">
        <v>2569</v>
      </c>
    </row>
    <row r="1936" spans="1:15" ht="27.75" hidden="1" customHeight="1" x14ac:dyDescent="0.25">
      <c r="A1936" s="129" t="s">
        <v>1825</v>
      </c>
      <c r="B1936" s="269" t="s">
        <v>629</v>
      </c>
      <c r="C1936" s="226" t="s">
        <v>2568</v>
      </c>
      <c r="D1936" s="269" t="s">
        <v>682</v>
      </c>
      <c r="E1936" s="372" t="s">
        <v>1827</v>
      </c>
      <c r="F1936" s="269" t="s">
        <v>505</v>
      </c>
      <c r="G1936" s="382">
        <v>3.5999999999999999E-3</v>
      </c>
      <c r="H1936" s="225" t="s">
        <v>488</v>
      </c>
      <c r="I1936" s="269" t="s">
        <v>1383</v>
      </c>
      <c r="J1936" s="374">
        <v>0</v>
      </c>
      <c r="K1936" s="269" t="s">
        <v>22</v>
      </c>
      <c r="L1936" s="269" t="s">
        <v>1392</v>
      </c>
      <c r="M1936" s="369">
        <v>2010</v>
      </c>
      <c r="N1936" s="375">
        <v>43873</v>
      </c>
      <c r="O1936" s="226" t="s">
        <v>2569</v>
      </c>
    </row>
    <row r="1937" spans="1:15" ht="27.75" hidden="1" customHeight="1" x14ac:dyDescent="0.25">
      <c r="A1937" s="129" t="s">
        <v>1825</v>
      </c>
      <c r="B1937" s="269" t="s">
        <v>629</v>
      </c>
      <c r="C1937" s="226" t="s">
        <v>2568</v>
      </c>
      <c r="D1937" s="269" t="s">
        <v>682</v>
      </c>
      <c r="E1937" s="372" t="s">
        <v>1827</v>
      </c>
      <c r="F1937" s="269" t="s">
        <v>505</v>
      </c>
      <c r="G1937" s="382">
        <v>1.6999999999999999E-3</v>
      </c>
      <c r="H1937" s="225" t="s">
        <v>488</v>
      </c>
      <c r="I1937" s="372" t="s">
        <v>1384</v>
      </c>
      <c r="J1937" s="374">
        <v>0</v>
      </c>
      <c r="K1937" s="269" t="s">
        <v>22</v>
      </c>
      <c r="L1937" s="269" t="s">
        <v>1392</v>
      </c>
      <c r="M1937" s="369">
        <v>2010</v>
      </c>
      <c r="N1937" s="375">
        <v>43873</v>
      </c>
      <c r="O1937" s="226" t="s">
        <v>2569</v>
      </c>
    </row>
    <row r="1938" spans="1:15" ht="27.75" hidden="1" customHeight="1" x14ac:dyDescent="0.25">
      <c r="A1938" s="129" t="s">
        <v>1825</v>
      </c>
      <c r="B1938" s="269" t="s">
        <v>629</v>
      </c>
      <c r="C1938" s="226" t="s">
        <v>2568</v>
      </c>
      <c r="D1938" s="269" t="s">
        <v>682</v>
      </c>
      <c r="E1938" s="372" t="s">
        <v>1827</v>
      </c>
      <c r="F1938" s="269" t="s">
        <v>505</v>
      </c>
      <c r="G1938" s="383">
        <v>7.9000000000000001E-4</v>
      </c>
      <c r="H1938" s="225" t="s">
        <v>488</v>
      </c>
      <c r="I1938" s="372" t="s">
        <v>1385</v>
      </c>
      <c r="J1938" s="374">
        <v>0</v>
      </c>
      <c r="K1938" s="269" t="s">
        <v>22</v>
      </c>
      <c r="L1938" s="269" t="s">
        <v>1392</v>
      </c>
      <c r="M1938" s="369">
        <v>2010</v>
      </c>
      <c r="N1938" s="375">
        <v>43873</v>
      </c>
      <c r="O1938" s="226" t="s">
        <v>2569</v>
      </c>
    </row>
    <row r="1939" spans="1:15" ht="27.75" hidden="1" customHeight="1" x14ac:dyDescent="0.25">
      <c r="A1939" s="129" t="s">
        <v>1825</v>
      </c>
      <c r="B1939" s="269" t="s">
        <v>629</v>
      </c>
      <c r="C1939" s="226" t="s">
        <v>2568</v>
      </c>
      <c r="D1939" s="269" t="s">
        <v>1828</v>
      </c>
      <c r="E1939" s="372" t="s">
        <v>1829</v>
      </c>
      <c r="F1939" s="269" t="s">
        <v>505</v>
      </c>
      <c r="G1939" s="373">
        <v>6.0999999999999999E-2</v>
      </c>
      <c r="H1939" s="225" t="s">
        <v>488</v>
      </c>
      <c r="I1939" s="269" t="s">
        <v>1379</v>
      </c>
      <c r="J1939" s="374">
        <v>0</v>
      </c>
      <c r="K1939" s="269" t="s">
        <v>22</v>
      </c>
      <c r="L1939" s="269" t="s">
        <v>1392</v>
      </c>
      <c r="M1939" s="369">
        <v>2010</v>
      </c>
      <c r="N1939" s="375">
        <v>43873</v>
      </c>
      <c r="O1939" s="226" t="s">
        <v>2569</v>
      </c>
    </row>
    <row r="1940" spans="1:15" ht="27.75" hidden="1" customHeight="1" x14ac:dyDescent="0.25">
      <c r="A1940" s="129" t="s">
        <v>1825</v>
      </c>
      <c r="B1940" s="269" t="s">
        <v>629</v>
      </c>
      <c r="C1940" s="226" t="s">
        <v>2568</v>
      </c>
      <c r="D1940" s="269" t="s">
        <v>1828</v>
      </c>
      <c r="E1940" s="372" t="s">
        <v>1829</v>
      </c>
      <c r="F1940" s="269" t="s">
        <v>505</v>
      </c>
      <c r="G1940" s="373">
        <v>2.3E-2</v>
      </c>
      <c r="H1940" s="225" t="s">
        <v>488</v>
      </c>
      <c r="I1940" s="269" t="s">
        <v>1382</v>
      </c>
      <c r="J1940" s="374">
        <v>0</v>
      </c>
      <c r="K1940" s="269" t="s">
        <v>22</v>
      </c>
      <c r="L1940" s="269" t="s">
        <v>1392</v>
      </c>
      <c r="M1940" s="369">
        <v>2010</v>
      </c>
      <c r="N1940" s="375">
        <v>43873</v>
      </c>
      <c r="O1940" s="226" t="s">
        <v>2569</v>
      </c>
    </row>
    <row r="1941" spans="1:15" ht="27.75" hidden="1" customHeight="1" x14ac:dyDescent="0.25">
      <c r="A1941" s="129" t="s">
        <v>1825</v>
      </c>
      <c r="B1941" s="269" t="s">
        <v>629</v>
      </c>
      <c r="C1941" s="226" t="s">
        <v>2568</v>
      </c>
      <c r="D1941" s="269" t="s">
        <v>1828</v>
      </c>
      <c r="E1941" s="372" t="s">
        <v>1829</v>
      </c>
      <c r="F1941" s="269" t="s">
        <v>505</v>
      </c>
      <c r="G1941" s="382">
        <v>9.1000000000000004E-3</v>
      </c>
      <c r="H1941" s="225" t="s">
        <v>488</v>
      </c>
      <c r="I1941" s="269" t="s">
        <v>1383</v>
      </c>
      <c r="J1941" s="374">
        <v>0</v>
      </c>
      <c r="K1941" s="269" t="s">
        <v>22</v>
      </c>
      <c r="L1941" s="269" t="s">
        <v>1392</v>
      </c>
      <c r="M1941" s="369">
        <v>2010</v>
      </c>
      <c r="N1941" s="375">
        <v>43873</v>
      </c>
      <c r="O1941" s="226" t="s">
        <v>2569</v>
      </c>
    </row>
    <row r="1942" spans="1:15" ht="27.75" hidden="1" customHeight="1" x14ac:dyDescent="0.25">
      <c r="A1942" s="129" t="s">
        <v>1825</v>
      </c>
      <c r="B1942" s="269" t="s">
        <v>629</v>
      </c>
      <c r="C1942" s="226" t="s">
        <v>2568</v>
      </c>
      <c r="D1942" s="269" t="s">
        <v>1828</v>
      </c>
      <c r="E1942" s="372" t="s">
        <v>1829</v>
      </c>
      <c r="F1942" s="269" t="s">
        <v>505</v>
      </c>
      <c r="G1942" s="382">
        <v>4.1999999999999997E-3</v>
      </c>
      <c r="H1942" s="225" t="s">
        <v>488</v>
      </c>
      <c r="I1942" s="372" t="s">
        <v>1384</v>
      </c>
      <c r="J1942" s="374">
        <v>0</v>
      </c>
      <c r="K1942" s="269" t="s">
        <v>22</v>
      </c>
      <c r="L1942" s="269" t="s">
        <v>1392</v>
      </c>
      <c r="M1942" s="369">
        <v>2010</v>
      </c>
      <c r="N1942" s="375">
        <v>43873</v>
      </c>
      <c r="O1942" s="226" t="s">
        <v>2569</v>
      </c>
    </row>
    <row r="1943" spans="1:15" ht="27.75" hidden="1" customHeight="1" x14ac:dyDescent="0.25">
      <c r="A1943" s="129" t="s">
        <v>1825</v>
      </c>
      <c r="B1943" s="269" t="s">
        <v>629</v>
      </c>
      <c r="C1943" s="226" t="s">
        <v>2568</v>
      </c>
      <c r="D1943" s="269" t="s">
        <v>1828</v>
      </c>
      <c r="E1943" s="372" t="s">
        <v>1829</v>
      </c>
      <c r="F1943" s="269" t="s">
        <v>505</v>
      </c>
      <c r="G1943" s="382">
        <v>2E-3</v>
      </c>
      <c r="H1943" s="225" t="s">
        <v>488</v>
      </c>
      <c r="I1943" s="372" t="s">
        <v>1385</v>
      </c>
      <c r="J1943" s="374">
        <v>0</v>
      </c>
      <c r="K1943" s="269" t="s">
        <v>22</v>
      </c>
      <c r="L1943" s="269" t="s">
        <v>1392</v>
      </c>
      <c r="M1943" s="369">
        <v>2010</v>
      </c>
      <c r="N1943" s="375">
        <v>43873</v>
      </c>
      <c r="O1943" s="226" t="s">
        <v>2569</v>
      </c>
    </row>
    <row r="1944" spans="1:15" ht="27.75" hidden="1" customHeight="1" x14ac:dyDescent="0.25">
      <c r="A1944" s="129" t="s">
        <v>1825</v>
      </c>
      <c r="B1944" s="269" t="s">
        <v>629</v>
      </c>
      <c r="C1944" s="226" t="s">
        <v>2568</v>
      </c>
      <c r="D1944" s="269" t="s">
        <v>641</v>
      </c>
      <c r="E1944" s="372" t="s">
        <v>1557</v>
      </c>
      <c r="F1944" s="269" t="s">
        <v>475</v>
      </c>
      <c r="G1944" s="373">
        <v>119.2</v>
      </c>
      <c r="H1944" s="225" t="s">
        <v>488</v>
      </c>
      <c r="I1944" s="269" t="s">
        <v>1379</v>
      </c>
      <c r="J1944" s="374">
        <v>0</v>
      </c>
      <c r="K1944" s="269" t="s">
        <v>22</v>
      </c>
      <c r="L1944" s="269" t="s">
        <v>1392</v>
      </c>
      <c r="M1944" s="369">
        <v>2010</v>
      </c>
      <c r="N1944" s="375">
        <v>43873</v>
      </c>
      <c r="O1944" s="226" t="s">
        <v>2569</v>
      </c>
    </row>
    <row r="1945" spans="1:15" ht="27.75" hidden="1" customHeight="1" x14ac:dyDescent="0.25">
      <c r="A1945" s="129" t="s">
        <v>1825</v>
      </c>
      <c r="B1945" s="269" t="s">
        <v>629</v>
      </c>
      <c r="C1945" s="226" t="s">
        <v>2568</v>
      </c>
      <c r="D1945" s="269" t="s">
        <v>641</v>
      </c>
      <c r="E1945" s="372" t="s">
        <v>1557</v>
      </c>
      <c r="F1945" s="269" t="s">
        <v>475</v>
      </c>
      <c r="G1945" s="373">
        <v>44.21</v>
      </c>
      <c r="H1945" s="225" t="s">
        <v>488</v>
      </c>
      <c r="I1945" s="269" t="s">
        <v>1382</v>
      </c>
      <c r="J1945" s="374">
        <v>0</v>
      </c>
      <c r="K1945" s="269" t="s">
        <v>22</v>
      </c>
      <c r="L1945" s="269" t="s">
        <v>1392</v>
      </c>
      <c r="M1945" s="369">
        <v>2010</v>
      </c>
      <c r="N1945" s="375">
        <v>43873</v>
      </c>
      <c r="O1945" s="226" t="s">
        <v>2569</v>
      </c>
    </row>
    <row r="1946" spans="1:15" ht="27.75" hidden="1" customHeight="1" x14ac:dyDescent="0.25">
      <c r="A1946" s="129" t="s">
        <v>1825</v>
      </c>
      <c r="B1946" s="269" t="s">
        <v>629</v>
      </c>
      <c r="C1946" s="226" t="s">
        <v>2568</v>
      </c>
      <c r="D1946" s="269" t="s">
        <v>641</v>
      </c>
      <c r="E1946" s="372" t="s">
        <v>1557</v>
      </c>
      <c r="F1946" s="269" t="s">
        <v>475</v>
      </c>
      <c r="G1946" s="373">
        <v>17.829999999999998</v>
      </c>
      <c r="H1946" s="225" t="s">
        <v>488</v>
      </c>
      <c r="I1946" s="269" t="s">
        <v>1383</v>
      </c>
      <c r="J1946" s="374">
        <v>0</v>
      </c>
      <c r="K1946" s="269" t="s">
        <v>22</v>
      </c>
      <c r="L1946" s="269" t="s">
        <v>1392</v>
      </c>
      <c r="M1946" s="369">
        <v>2010</v>
      </c>
      <c r="N1946" s="375">
        <v>43873</v>
      </c>
      <c r="O1946" s="226" t="s">
        <v>2569</v>
      </c>
    </row>
    <row r="1947" spans="1:15" ht="27.75" hidden="1" customHeight="1" x14ac:dyDescent="0.25">
      <c r="A1947" s="129" t="s">
        <v>1825</v>
      </c>
      <c r="B1947" s="269" t="s">
        <v>629</v>
      </c>
      <c r="C1947" s="226" t="s">
        <v>2568</v>
      </c>
      <c r="D1947" s="269" t="s">
        <v>641</v>
      </c>
      <c r="E1947" s="372" t="s">
        <v>1557</v>
      </c>
      <c r="F1947" s="269" t="s">
        <v>475</v>
      </c>
      <c r="G1947" s="373">
        <v>8.1199999999999992</v>
      </c>
      <c r="H1947" s="225" t="s">
        <v>488</v>
      </c>
      <c r="I1947" s="372" t="s">
        <v>1384</v>
      </c>
      <c r="J1947" s="374">
        <v>0</v>
      </c>
      <c r="K1947" s="269" t="s">
        <v>22</v>
      </c>
      <c r="L1947" s="269" t="s">
        <v>1392</v>
      </c>
      <c r="M1947" s="369">
        <v>2010</v>
      </c>
      <c r="N1947" s="375">
        <v>43873</v>
      </c>
      <c r="O1947" s="226" t="s">
        <v>2569</v>
      </c>
    </row>
    <row r="1948" spans="1:15" ht="27.75" hidden="1" customHeight="1" x14ac:dyDescent="0.25">
      <c r="A1948" s="129" t="s">
        <v>1825</v>
      </c>
      <c r="B1948" s="269" t="s">
        <v>629</v>
      </c>
      <c r="C1948" s="226" t="s">
        <v>2568</v>
      </c>
      <c r="D1948" s="269" t="s">
        <v>641</v>
      </c>
      <c r="E1948" s="372" t="s">
        <v>1557</v>
      </c>
      <c r="F1948" s="269" t="s">
        <v>475</v>
      </c>
      <c r="G1948" s="373">
        <v>3.9</v>
      </c>
      <c r="H1948" s="225" t="s">
        <v>488</v>
      </c>
      <c r="I1948" s="372" t="s">
        <v>1385</v>
      </c>
      <c r="J1948" s="374">
        <v>0</v>
      </c>
      <c r="K1948" s="269" t="s">
        <v>22</v>
      </c>
      <c r="L1948" s="269" t="s">
        <v>1392</v>
      </c>
      <c r="M1948" s="369">
        <v>2010</v>
      </c>
      <c r="N1948" s="375">
        <v>43873</v>
      </c>
      <c r="O1948" s="226" t="s">
        <v>2569</v>
      </c>
    </row>
    <row r="1949" spans="1:15" ht="27.75" hidden="1" customHeight="1" x14ac:dyDescent="0.25">
      <c r="A1949" s="129" t="s">
        <v>1825</v>
      </c>
      <c r="B1949" s="269" t="s">
        <v>629</v>
      </c>
      <c r="C1949" s="226" t="s">
        <v>2568</v>
      </c>
      <c r="D1949" s="269" t="s">
        <v>643</v>
      </c>
      <c r="E1949" s="372" t="s">
        <v>1557</v>
      </c>
      <c r="F1949" s="269" t="s">
        <v>475</v>
      </c>
      <c r="G1949" s="373">
        <v>45.77</v>
      </c>
      <c r="H1949" s="225" t="s">
        <v>488</v>
      </c>
      <c r="I1949" s="372" t="s">
        <v>1379</v>
      </c>
      <c r="J1949" s="374">
        <v>0</v>
      </c>
      <c r="K1949" s="269" t="s">
        <v>22</v>
      </c>
      <c r="L1949" s="269" t="s">
        <v>1392</v>
      </c>
      <c r="M1949" s="369">
        <v>2010</v>
      </c>
      <c r="N1949" s="375">
        <v>43873</v>
      </c>
      <c r="O1949" s="226" t="s">
        <v>2569</v>
      </c>
    </row>
    <row r="1950" spans="1:15" ht="27.75" hidden="1" customHeight="1" x14ac:dyDescent="0.25">
      <c r="A1950" s="129" t="s">
        <v>1825</v>
      </c>
      <c r="B1950" s="269" t="s">
        <v>629</v>
      </c>
      <c r="C1950" s="226" t="s">
        <v>2568</v>
      </c>
      <c r="D1950" s="269" t="s">
        <v>643</v>
      </c>
      <c r="E1950" s="372" t="s">
        <v>1557</v>
      </c>
      <c r="F1950" s="269" t="s">
        <v>475</v>
      </c>
      <c r="G1950" s="373">
        <v>16.98</v>
      </c>
      <c r="H1950" s="225" t="s">
        <v>488</v>
      </c>
      <c r="I1950" s="372" t="s">
        <v>1382</v>
      </c>
      <c r="J1950" s="374">
        <v>0</v>
      </c>
      <c r="K1950" s="269" t="s">
        <v>22</v>
      </c>
      <c r="L1950" s="269" t="s">
        <v>1392</v>
      </c>
      <c r="M1950" s="369">
        <v>2010</v>
      </c>
      <c r="N1950" s="375">
        <v>43873</v>
      </c>
      <c r="O1950" s="226" t="s">
        <v>2569</v>
      </c>
    </row>
    <row r="1951" spans="1:15" ht="27.75" hidden="1" customHeight="1" x14ac:dyDescent="0.25">
      <c r="A1951" s="129" t="s">
        <v>1825</v>
      </c>
      <c r="B1951" s="269" t="s">
        <v>629</v>
      </c>
      <c r="C1951" s="226" t="s">
        <v>2568</v>
      </c>
      <c r="D1951" s="269" t="s">
        <v>643</v>
      </c>
      <c r="E1951" s="372" t="s">
        <v>1557</v>
      </c>
      <c r="F1951" s="269" t="s">
        <v>475</v>
      </c>
      <c r="G1951" s="373">
        <v>6.85</v>
      </c>
      <c r="H1951" s="225" t="s">
        <v>488</v>
      </c>
      <c r="I1951" s="372" t="s">
        <v>1383</v>
      </c>
      <c r="J1951" s="374">
        <v>0</v>
      </c>
      <c r="K1951" s="269" t="s">
        <v>22</v>
      </c>
      <c r="L1951" s="269" t="s">
        <v>1392</v>
      </c>
      <c r="M1951" s="369">
        <v>2010</v>
      </c>
      <c r="N1951" s="375">
        <v>43873</v>
      </c>
      <c r="O1951" s="226" t="s">
        <v>2569</v>
      </c>
    </row>
    <row r="1952" spans="1:15" ht="27.75" hidden="1" customHeight="1" x14ac:dyDescent="0.25">
      <c r="A1952" s="129" t="s">
        <v>1825</v>
      </c>
      <c r="B1952" s="269" t="s">
        <v>629</v>
      </c>
      <c r="C1952" s="226" t="s">
        <v>2568</v>
      </c>
      <c r="D1952" s="269" t="s">
        <v>643</v>
      </c>
      <c r="E1952" s="372" t="s">
        <v>1557</v>
      </c>
      <c r="F1952" s="269" t="s">
        <v>475</v>
      </c>
      <c r="G1952" s="373">
        <v>3.12</v>
      </c>
      <c r="H1952" s="225" t="s">
        <v>488</v>
      </c>
      <c r="I1952" s="372" t="s">
        <v>1384</v>
      </c>
      <c r="J1952" s="374">
        <v>0</v>
      </c>
      <c r="K1952" s="269" t="s">
        <v>22</v>
      </c>
      <c r="L1952" s="269" t="s">
        <v>1392</v>
      </c>
      <c r="M1952" s="369">
        <v>2010</v>
      </c>
      <c r="N1952" s="375">
        <v>43873</v>
      </c>
      <c r="O1952" s="226" t="s">
        <v>2569</v>
      </c>
    </row>
    <row r="1953" spans="1:15" ht="27.75" hidden="1" customHeight="1" x14ac:dyDescent="0.25">
      <c r="A1953" s="129" t="s">
        <v>1825</v>
      </c>
      <c r="B1953" s="269" t="s">
        <v>629</v>
      </c>
      <c r="C1953" s="226" t="s">
        <v>2568</v>
      </c>
      <c r="D1953" s="269" t="s">
        <v>643</v>
      </c>
      <c r="E1953" s="372" t="s">
        <v>1557</v>
      </c>
      <c r="F1953" s="269" t="s">
        <v>475</v>
      </c>
      <c r="G1953" s="373">
        <v>1.5</v>
      </c>
      <c r="H1953" s="225" t="s">
        <v>488</v>
      </c>
      <c r="I1953" s="372" t="s">
        <v>1385</v>
      </c>
      <c r="J1953" s="374">
        <v>0</v>
      </c>
      <c r="K1953" s="269" t="s">
        <v>22</v>
      </c>
      <c r="L1953" s="269" t="s">
        <v>1392</v>
      </c>
      <c r="M1953" s="369">
        <v>2010</v>
      </c>
      <c r="N1953" s="375">
        <v>43873</v>
      </c>
      <c r="O1953" s="226" t="s">
        <v>2569</v>
      </c>
    </row>
    <row r="1954" spans="1:15" ht="27.75" hidden="1" customHeight="1" x14ac:dyDescent="0.25">
      <c r="A1954" s="129" t="s">
        <v>1825</v>
      </c>
      <c r="B1954" s="269" t="s">
        <v>629</v>
      </c>
      <c r="C1954" s="226" t="s">
        <v>2568</v>
      </c>
      <c r="D1954" s="269" t="s">
        <v>2590</v>
      </c>
      <c r="E1954" s="372" t="s">
        <v>1557</v>
      </c>
      <c r="F1954" s="269" t="s">
        <v>475</v>
      </c>
      <c r="G1954" s="373">
        <v>26.38</v>
      </c>
      <c r="H1954" s="225" t="s">
        <v>488</v>
      </c>
      <c r="I1954" s="269" t="s">
        <v>1379</v>
      </c>
      <c r="J1954" s="374">
        <v>0</v>
      </c>
      <c r="K1954" s="269" t="s">
        <v>22</v>
      </c>
      <c r="L1954" s="269" t="s">
        <v>1392</v>
      </c>
      <c r="M1954" s="369">
        <v>2010</v>
      </c>
      <c r="N1954" s="375">
        <v>43873</v>
      </c>
      <c r="O1954" s="226" t="s">
        <v>2569</v>
      </c>
    </row>
    <row r="1955" spans="1:15" ht="27.75" hidden="1" customHeight="1" x14ac:dyDescent="0.25">
      <c r="A1955" s="129" t="s">
        <v>1825</v>
      </c>
      <c r="B1955" s="269" t="s">
        <v>629</v>
      </c>
      <c r="C1955" s="226" t="s">
        <v>2568</v>
      </c>
      <c r="D1955" s="269" t="s">
        <v>2590</v>
      </c>
      <c r="E1955" s="372" t="s">
        <v>1557</v>
      </c>
      <c r="F1955" s="269" t="s">
        <v>475</v>
      </c>
      <c r="G1955" s="373">
        <v>9.7799999999999994</v>
      </c>
      <c r="H1955" s="225" t="s">
        <v>488</v>
      </c>
      <c r="I1955" s="269" t="s">
        <v>1382</v>
      </c>
      <c r="J1955" s="374">
        <v>0</v>
      </c>
      <c r="K1955" s="269" t="s">
        <v>22</v>
      </c>
      <c r="L1955" s="269" t="s">
        <v>1392</v>
      </c>
      <c r="M1955" s="369">
        <v>2010</v>
      </c>
      <c r="N1955" s="375">
        <v>43873</v>
      </c>
      <c r="O1955" s="226" t="s">
        <v>2569</v>
      </c>
    </row>
    <row r="1956" spans="1:15" ht="27.75" hidden="1" customHeight="1" x14ac:dyDescent="0.25">
      <c r="A1956" s="129" t="s">
        <v>1825</v>
      </c>
      <c r="B1956" s="269" t="s">
        <v>629</v>
      </c>
      <c r="C1956" s="226" t="s">
        <v>2568</v>
      </c>
      <c r="D1956" s="269" t="s">
        <v>2590</v>
      </c>
      <c r="E1956" s="372" t="s">
        <v>1557</v>
      </c>
      <c r="F1956" s="269" t="s">
        <v>475</v>
      </c>
      <c r="G1956" s="373">
        <v>3.95</v>
      </c>
      <c r="H1956" s="225" t="s">
        <v>488</v>
      </c>
      <c r="I1956" s="269" t="s">
        <v>1383</v>
      </c>
      <c r="J1956" s="374">
        <v>0</v>
      </c>
      <c r="K1956" s="269" t="s">
        <v>22</v>
      </c>
      <c r="L1956" s="269" t="s">
        <v>1392</v>
      </c>
      <c r="M1956" s="369">
        <v>2010</v>
      </c>
      <c r="N1956" s="375">
        <v>43873</v>
      </c>
      <c r="O1956" s="226" t="s">
        <v>2569</v>
      </c>
    </row>
    <row r="1957" spans="1:15" ht="27.75" hidden="1" customHeight="1" x14ac:dyDescent="0.25">
      <c r="A1957" s="129" t="s">
        <v>1825</v>
      </c>
      <c r="B1957" s="269" t="s">
        <v>629</v>
      </c>
      <c r="C1957" s="226" t="s">
        <v>2568</v>
      </c>
      <c r="D1957" s="269" t="s">
        <v>2590</v>
      </c>
      <c r="E1957" s="372" t="s">
        <v>1557</v>
      </c>
      <c r="F1957" s="269" t="s">
        <v>475</v>
      </c>
      <c r="G1957" s="373">
        <v>1.8</v>
      </c>
      <c r="H1957" s="225" t="s">
        <v>488</v>
      </c>
      <c r="I1957" s="372" t="s">
        <v>1384</v>
      </c>
      <c r="J1957" s="374">
        <v>0</v>
      </c>
      <c r="K1957" s="269" t="s">
        <v>22</v>
      </c>
      <c r="L1957" s="269" t="s">
        <v>1392</v>
      </c>
      <c r="M1957" s="369">
        <v>2010</v>
      </c>
      <c r="N1957" s="375">
        <v>43873</v>
      </c>
      <c r="O1957" s="226" t="s">
        <v>2569</v>
      </c>
    </row>
    <row r="1958" spans="1:15" ht="27.75" hidden="1" customHeight="1" x14ac:dyDescent="0.25">
      <c r="A1958" s="129" t="s">
        <v>1825</v>
      </c>
      <c r="B1958" s="269" t="s">
        <v>629</v>
      </c>
      <c r="C1958" s="226" t="s">
        <v>2568</v>
      </c>
      <c r="D1958" s="269" t="s">
        <v>2590</v>
      </c>
      <c r="E1958" s="372" t="s">
        <v>1557</v>
      </c>
      <c r="F1958" s="269" t="s">
        <v>475</v>
      </c>
      <c r="G1958" s="373">
        <v>0.86</v>
      </c>
      <c r="H1958" s="225" t="s">
        <v>488</v>
      </c>
      <c r="I1958" s="372" t="s">
        <v>1385</v>
      </c>
      <c r="J1958" s="374">
        <v>0</v>
      </c>
      <c r="K1958" s="269" t="s">
        <v>22</v>
      </c>
      <c r="L1958" s="269" t="s">
        <v>1392</v>
      </c>
      <c r="M1958" s="369">
        <v>2010</v>
      </c>
      <c r="N1958" s="375">
        <v>43873</v>
      </c>
      <c r="O1958" s="226" t="s">
        <v>2569</v>
      </c>
    </row>
    <row r="1959" spans="1:15" ht="27.75" hidden="1" customHeight="1" x14ac:dyDescent="0.25">
      <c r="A1959" s="129" t="s">
        <v>1825</v>
      </c>
      <c r="B1959" s="269" t="s">
        <v>629</v>
      </c>
      <c r="C1959" s="226" t="s">
        <v>2568</v>
      </c>
      <c r="D1959" s="269" t="s">
        <v>1634</v>
      </c>
      <c r="E1959" s="372" t="s">
        <v>1557</v>
      </c>
      <c r="F1959" s="269" t="s">
        <v>475</v>
      </c>
      <c r="G1959" s="373">
        <v>30.27</v>
      </c>
      <c r="H1959" s="225" t="s">
        <v>488</v>
      </c>
      <c r="I1959" s="269" t="s">
        <v>1379</v>
      </c>
      <c r="J1959" s="374">
        <v>0</v>
      </c>
      <c r="K1959" s="269" t="s">
        <v>22</v>
      </c>
      <c r="L1959" s="269" t="s">
        <v>1392</v>
      </c>
      <c r="M1959" s="369">
        <v>2010</v>
      </c>
      <c r="N1959" s="375">
        <v>43873</v>
      </c>
      <c r="O1959" s="226" t="s">
        <v>2569</v>
      </c>
    </row>
    <row r="1960" spans="1:15" ht="27.75" hidden="1" customHeight="1" x14ac:dyDescent="0.25">
      <c r="A1960" s="129" t="s">
        <v>1825</v>
      </c>
      <c r="B1960" s="269" t="s">
        <v>629</v>
      </c>
      <c r="C1960" s="226" t="s">
        <v>2568</v>
      </c>
      <c r="D1960" s="269" t="s">
        <v>1634</v>
      </c>
      <c r="E1960" s="372" t="s">
        <v>1557</v>
      </c>
      <c r="F1960" s="269" t="s">
        <v>475</v>
      </c>
      <c r="G1960" s="373">
        <v>11.23</v>
      </c>
      <c r="H1960" s="225" t="s">
        <v>488</v>
      </c>
      <c r="I1960" s="269" t="s">
        <v>1382</v>
      </c>
      <c r="J1960" s="374">
        <v>0</v>
      </c>
      <c r="K1960" s="269" t="s">
        <v>22</v>
      </c>
      <c r="L1960" s="269" t="s">
        <v>1392</v>
      </c>
      <c r="M1960" s="369">
        <v>2010</v>
      </c>
      <c r="N1960" s="375">
        <v>43873</v>
      </c>
      <c r="O1960" s="226" t="s">
        <v>2569</v>
      </c>
    </row>
    <row r="1961" spans="1:15" ht="27.75" hidden="1" customHeight="1" x14ac:dyDescent="0.25">
      <c r="A1961" s="129" t="s">
        <v>1825</v>
      </c>
      <c r="B1961" s="269" t="s">
        <v>629</v>
      </c>
      <c r="C1961" s="226" t="s">
        <v>2568</v>
      </c>
      <c r="D1961" s="269" t="s">
        <v>1634</v>
      </c>
      <c r="E1961" s="372" t="s">
        <v>1557</v>
      </c>
      <c r="F1961" s="269" t="s">
        <v>475</v>
      </c>
      <c r="G1961" s="373">
        <v>4.53</v>
      </c>
      <c r="H1961" s="225" t="s">
        <v>488</v>
      </c>
      <c r="I1961" s="269" t="s">
        <v>1383</v>
      </c>
      <c r="J1961" s="374">
        <v>0</v>
      </c>
      <c r="K1961" s="269" t="s">
        <v>22</v>
      </c>
      <c r="L1961" s="269" t="s">
        <v>1392</v>
      </c>
      <c r="M1961" s="369">
        <v>2010</v>
      </c>
      <c r="N1961" s="375">
        <v>43873</v>
      </c>
      <c r="O1961" s="226" t="s">
        <v>2569</v>
      </c>
    </row>
    <row r="1962" spans="1:15" ht="27.75" hidden="1" customHeight="1" x14ac:dyDescent="0.25">
      <c r="A1962" s="129" t="s">
        <v>1825</v>
      </c>
      <c r="B1962" s="269" t="s">
        <v>629</v>
      </c>
      <c r="C1962" s="226" t="s">
        <v>2568</v>
      </c>
      <c r="D1962" s="269" t="s">
        <v>1634</v>
      </c>
      <c r="E1962" s="372" t="s">
        <v>1557</v>
      </c>
      <c r="F1962" s="269" t="s">
        <v>475</v>
      </c>
      <c r="G1962" s="373">
        <v>2.06</v>
      </c>
      <c r="H1962" s="225" t="s">
        <v>488</v>
      </c>
      <c r="I1962" s="372" t="s">
        <v>1384</v>
      </c>
      <c r="J1962" s="374">
        <v>0</v>
      </c>
      <c r="K1962" s="269" t="s">
        <v>22</v>
      </c>
      <c r="L1962" s="269" t="s">
        <v>1392</v>
      </c>
      <c r="M1962" s="369">
        <v>2010</v>
      </c>
      <c r="N1962" s="375">
        <v>43873</v>
      </c>
      <c r="O1962" s="226" t="s">
        <v>2569</v>
      </c>
    </row>
    <row r="1963" spans="1:15" ht="27.75" hidden="1" customHeight="1" x14ac:dyDescent="0.25">
      <c r="A1963" s="129" t="s">
        <v>1825</v>
      </c>
      <c r="B1963" s="269" t="s">
        <v>629</v>
      </c>
      <c r="C1963" s="226" t="s">
        <v>2568</v>
      </c>
      <c r="D1963" s="269" t="s">
        <v>1634</v>
      </c>
      <c r="E1963" s="372" t="s">
        <v>1557</v>
      </c>
      <c r="F1963" s="269" t="s">
        <v>475</v>
      </c>
      <c r="G1963" s="373">
        <v>0.99</v>
      </c>
      <c r="H1963" s="225" t="s">
        <v>488</v>
      </c>
      <c r="I1963" s="372" t="s">
        <v>1385</v>
      </c>
      <c r="J1963" s="374">
        <v>0</v>
      </c>
      <c r="K1963" s="269" t="s">
        <v>22</v>
      </c>
      <c r="L1963" s="269" t="s">
        <v>1392</v>
      </c>
      <c r="M1963" s="369">
        <v>2010</v>
      </c>
      <c r="N1963" s="375">
        <v>43873</v>
      </c>
      <c r="O1963" s="226" t="s">
        <v>2569</v>
      </c>
    </row>
    <row r="1964" spans="1:15" ht="27.75" hidden="1" customHeight="1" x14ac:dyDescent="0.25">
      <c r="A1964" s="203" t="s">
        <v>1830</v>
      </c>
      <c r="B1964" s="202" t="s">
        <v>764</v>
      </c>
      <c r="C1964" s="203" t="s">
        <v>1625</v>
      </c>
      <c r="D1964" s="202" t="s">
        <v>763</v>
      </c>
      <c r="E1964" s="202" t="s">
        <v>1626</v>
      </c>
      <c r="F1964" s="202" t="s">
        <v>475</v>
      </c>
      <c r="G1964" s="253">
        <v>248.92</v>
      </c>
      <c r="H1964" s="361" t="s">
        <v>1433</v>
      </c>
      <c r="I1964" s="359" t="s">
        <v>1407</v>
      </c>
      <c r="J1964" s="358">
        <v>0.60160000000000002</v>
      </c>
      <c r="K1964" s="359" t="s">
        <v>1113</v>
      </c>
      <c r="L1964" s="359" t="s">
        <v>1408</v>
      </c>
      <c r="M1964" s="368">
        <v>2002</v>
      </c>
      <c r="N1964" s="205">
        <v>40535</v>
      </c>
      <c r="O1964" s="203"/>
    </row>
    <row r="1965" spans="1:15" ht="27.75" hidden="1" customHeight="1" x14ac:dyDescent="0.25">
      <c r="A1965" s="203" t="s">
        <v>1830</v>
      </c>
      <c r="B1965" s="202" t="s">
        <v>764</v>
      </c>
      <c r="C1965" s="203" t="s">
        <v>1625</v>
      </c>
      <c r="D1965" s="202" t="s">
        <v>763</v>
      </c>
      <c r="E1965" s="202" t="s">
        <v>1626</v>
      </c>
      <c r="F1965" s="202" t="s">
        <v>475</v>
      </c>
      <c r="G1965" s="253">
        <v>0.68</v>
      </c>
      <c r="H1965" s="361" t="s">
        <v>1414</v>
      </c>
      <c r="I1965" s="359" t="s">
        <v>1407</v>
      </c>
      <c r="J1965" s="358">
        <v>0.60160000000000002</v>
      </c>
      <c r="K1965" s="359" t="s">
        <v>1113</v>
      </c>
      <c r="L1965" s="359" t="s">
        <v>1392</v>
      </c>
      <c r="M1965" s="368">
        <v>2002</v>
      </c>
      <c r="N1965" s="205">
        <v>40535</v>
      </c>
      <c r="O1965" s="203"/>
    </row>
    <row r="1966" spans="1:15" ht="27.75" hidden="1" customHeight="1" x14ac:dyDescent="0.25">
      <c r="A1966" s="203" t="s">
        <v>1830</v>
      </c>
      <c r="B1966" s="202" t="s">
        <v>764</v>
      </c>
      <c r="C1966" s="203" t="s">
        <v>1453</v>
      </c>
      <c r="D1966" s="202" t="s">
        <v>1482</v>
      </c>
      <c r="E1966" s="202" t="s">
        <v>1483</v>
      </c>
      <c r="F1966" s="202" t="s">
        <v>475</v>
      </c>
      <c r="G1966" s="253">
        <v>201.6</v>
      </c>
      <c r="H1966" s="361" t="s">
        <v>1456</v>
      </c>
      <c r="I1966" s="359" t="s">
        <v>1407</v>
      </c>
      <c r="J1966" s="358">
        <v>0.4703</v>
      </c>
      <c r="K1966" s="359" t="s">
        <v>1113</v>
      </c>
      <c r="L1966" s="359" t="s">
        <v>1408</v>
      </c>
      <c r="M1966" s="368">
        <v>2003</v>
      </c>
      <c r="N1966" s="205">
        <v>42061</v>
      </c>
      <c r="O1966" s="203"/>
    </row>
    <row r="1967" spans="1:15" ht="27.75" hidden="1" customHeight="1" x14ac:dyDescent="0.25">
      <c r="A1967" s="203" t="s">
        <v>1830</v>
      </c>
      <c r="B1967" s="202" t="s">
        <v>764</v>
      </c>
      <c r="C1967" s="203" t="s">
        <v>1453</v>
      </c>
      <c r="D1967" s="202" t="s">
        <v>1482</v>
      </c>
      <c r="E1967" s="202" t="s">
        <v>1483</v>
      </c>
      <c r="F1967" s="202" t="s">
        <v>475</v>
      </c>
      <c r="G1967" s="253">
        <v>0.55200000000000005</v>
      </c>
      <c r="H1967" s="361" t="s">
        <v>527</v>
      </c>
      <c r="I1967" s="359" t="s">
        <v>1407</v>
      </c>
      <c r="J1967" s="358">
        <v>0.4703</v>
      </c>
      <c r="K1967" s="359" t="s">
        <v>1113</v>
      </c>
      <c r="L1967" s="359" t="s">
        <v>1392</v>
      </c>
      <c r="M1967" s="368">
        <v>2003</v>
      </c>
      <c r="N1967" s="205">
        <v>42061</v>
      </c>
      <c r="O1967" s="203"/>
    </row>
    <row r="1968" spans="1:15" ht="27.75" hidden="1" customHeight="1" x14ac:dyDescent="0.25">
      <c r="A1968" s="203" t="s">
        <v>1830</v>
      </c>
      <c r="B1968" s="202" t="s">
        <v>764</v>
      </c>
      <c r="C1968" s="203" t="s">
        <v>1403</v>
      </c>
      <c r="D1968" s="202" t="s">
        <v>1404</v>
      </c>
      <c r="E1968" s="202" t="s">
        <v>1405</v>
      </c>
      <c r="F1968" s="202" t="s">
        <v>475</v>
      </c>
      <c r="G1968" s="253">
        <v>154</v>
      </c>
      <c r="H1968" s="361" t="s">
        <v>1406</v>
      </c>
      <c r="I1968" s="359" t="s">
        <v>1407</v>
      </c>
      <c r="J1968" s="359" t="s">
        <v>1380</v>
      </c>
      <c r="K1968" s="359" t="s">
        <v>22</v>
      </c>
      <c r="L1968" s="359" t="s">
        <v>1408</v>
      </c>
      <c r="M1968" s="368" t="s">
        <v>1407</v>
      </c>
      <c r="N1968" s="205">
        <v>42486</v>
      </c>
      <c r="O1968" s="203"/>
    </row>
    <row r="1969" spans="1:15" ht="27.75" hidden="1" customHeight="1" x14ac:dyDescent="0.25">
      <c r="A1969" s="203" t="s">
        <v>1830</v>
      </c>
      <c r="B1969" s="202" t="s">
        <v>764</v>
      </c>
      <c r="C1969" s="203" t="s">
        <v>1461</v>
      </c>
      <c r="D1969" s="202" t="s">
        <v>763</v>
      </c>
      <c r="E1969" s="202" t="s">
        <v>1626</v>
      </c>
      <c r="F1969" s="202" t="s">
        <v>475</v>
      </c>
      <c r="G1969" s="254">
        <v>815144</v>
      </c>
      <c r="H1969" s="361" t="s">
        <v>1433</v>
      </c>
      <c r="I1969" s="359" t="s">
        <v>1407</v>
      </c>
      <c r="J1969" s="359" t="s">
        <v>1380</v>
      </c>
      <c r="K1969" s="359" t="s">
        <v>8</v>
      </c>
      <c r="L1969" s="359" t="s">
        <v>1408</v>
      </c>
      <c r="M1969" s="368" t="s">
        <v>1407</v>
      </c>
      <c r="N1969" s="205">
        <v>42530</v>
      </c>
      <c r="O1969" s="203"/>
    </row>
    <row r="1970" spans="1:15" ht="27.75" hidden="1" customHeight="1" x14ac:dyDescent="0.25">
      <c r="A1970" s="203" t="s">
        <v>1830</v>
      </c>
      <c r="B1970" s="202" t="s">
        <v>764</v>
      </c>
      <c r="C1970" s="203" t="s">
        <v>1461</v>
      </c>
      <c r="D1970" s="202" t="s">
        <v>763</v>
      </c>
      <c r="E1970" s="202" t="s">
        <v>1626</v>
      </c>
      <c r="F1970" s="202" t="s">
        <v>475</v>
      </c>
      <c r="G1970" s="254">
        <v>2233</v>
      </c>
      <c r="H1970" s="361" t="s">
        <v>1414</v>
      </c>
      <c r="I1970" s="359" t="s">
        <v>1407</v>
      </c>
      <c r="J1970" s="359" t="s">
        <v>1380</v>
      </c>
      <c r="K1970" s="359" t="s">
        <v>8</v>
      </c>
      <c r="L1970" s="359" t="s">
        <v>1392</v>
      </c>
      <c r="M1970" s="368" t="s">
        <v>1407</v>
      </c>
      <c r="N1970" s="205">
        <v>42530</v>
      </c>
      <c r="O1970" s="203"/>
    </row>
    <row r="1971" spans="1:15" ht="27.75" hidden="1" customHeight="1" x14ac:dyDescent="0.25">
      <c r="A1971" s="203" t="s">
        <v>1830</v>
      </c>
      <c r="B1971" s="202" t="s">
        <v>764</v>
      </c>
      <c r="C1971" s="203" t="s">
        <v>1461</v>
      </c>
      <c r="D1971" s="202" t="s">
        <v>1482</v>
      </c>
      <c r="E1971" s="202" t="s">
        <v>1483</v>
      </c>
      <c r="F1971" s="202" t="s">
        <v>475</v>
      </c>
      <c r="G1971" s="254">
        <v>1003879</v>
      </c>
      <c r="H1971" s="361" t="s">
        <v>1433</v>
      </c>
      <c r="I1971" s="359" t="s">
        <v>1407</v>
      </c>
      <c r="J1971" s="359" t="s">
        <v>1380</v>
      </c>
      <c r="K1971" s="359" t="s">
        <v>8</v>
      </c>
      <c r="L1971" s="359" t="s">
        <v>1408</v>
      </c>
      <c r="M1971" s="368" t="s">
        <v>1407</v>
      </c>
      <c r="N1971" s="205">
        <v>42530</v>
      </c>
      <c r="O1971" s="203"/>
    </row>
    <row r="1972" spans="1:15" ht="27.75" hidden="1" customHeight="1" x14ac:dyDescent="0.25">
      <c r="A1972" s="203" t="s">
        <v>1830</v>
      </c>
      <c r="B1972" s="202" t="s">
        <v>764</v>
      </c>
      <c r="C1972" s="203" t="s">
        <v>1461</v>
      </c>
      <c r="D1972" s="202" t="s">
        <v>1482</v>
      </c>
      <c r="E1972" s="202" t="s">
        <v>1483</v>
      </c>
      <c r="F1972" s="202" t="s">
        <v>475</v>
      </c>
      <c r="G1972" s="254">
        <v>2750</v>
      </c>
      <c r="H1972" s="361" t="s">
        <v>1414</v>
      </c>
      <c r="I1972" s="359" t="s">
        <v>1407</v>
      </c>
      <c r="J1972" s="359" t="s">
        <v>1380</v>
      </c>
      <c r="K1972" s="359" t="s">
        <v>8</v>
      </c>
      <c r="L1972" s="359" t="s">
        <v>1392</v>
      </c>
      <c r="M1972" s="368" t="s">
        <v>1407</v>
      </c>
      <c r="N1972" s="205">
        <v>42530</v>
      </c>
      <c r="O1972" s="203"/>
    </row>
    <row r="1973" spans="1:15" ht="27.75" hidden="1" customHeight="1" x14ac:dyDescent="0.25">
      <c r="A1973" s="203" t="s">
        <v>1830</v>
      </c>
      <c r="B1973" s="202" t="s">
        <v>764</v>
      </c>
      <c r="C1973" s="203" t="s">
        <v>1461</v>
      </c>
      <c r="D1973" s="202" t="s">
        <v>1462</v>
      </c>
      <c r="E1973" s="202" t="s">
        <v>1463</v>
      </c>
      <c r="F1973" s="202" t="s">
        <v>475</v>
      </c>
      <c r="G1973" s="254">
        <v>21534261</v>
      </c>
      <c r="H1973" s="361" t="s">
        <v>1433</v>
      </c>
      <c r="I1973" s="359" t="s">
        <v>1407</v>
      </c>
      <c r="J1973" s="359" t="s">
        <v>1380</v>
      </c>
      <c r="K1973" s="359" t="s">
        <v>8</v>
      </c>
      <c r="L1973" s="359" t="s">
        <v>1408</v>
      </c>
      <c r="M1973" s="368" t="s">
        <v>1407</v>
      </c>
      <c r="N1973" s="205">
        <v>42530</v>
      </c>
      <c r="O1973" s="203"/>
    </row>
    <row r="1974" spans="1:15" ht="27.75" hidden="1" customHeight="1" x14ac:dyDescent="0.25">
      <c r="A1974" s="203" t="s">
        <v>1830</v>
      </c>
      <c r="B1974" s="202" t="s">
        <v>764</v>
      </c>
      <c r="C1974" s="203" t="s">
        <v>1461</v>
      </c>
      <c r="D1974" s="202" t="s">
        <v>1462</v>
      </c>
      <c r="E1974" s="202" t="s">
        <v>1463</v>
      </c>
      <c r="F1974" s="202" t="s">
        <v>475</v>
      </c>
      <c r="G1974" s="254">
        <v>58998</v>
      </c>
      <c r="H1974" s="361" t="s">
        <v>1414</v>
      </c>
      <c r="I1974" s="359" t="s">
        <v>1407</v>
      </c>
      <c r="J1974" s="359" t="s">
        <v>1380</v>
      </c>
      <c r="K1974" s="359" t="s">
        <v>8</v>
      </c>
      <c r="L1974" s="359" t="s">
        <v>1392</v>
      </c>
      <c r="M1974" s="368" t="s">
        <v>1407</v>
      </c>
      <c r="N1974" s="205">
        <v>42530</v>
      </c>
      <c r="O1974" s="203"/>
    </row>
    <row r="1975" spans="1:15" ht="27.75" hidden="1" customHeight="1" x14ac:dyDescent="0.25">
      <c r="A1975" s="203" t="s">
        <v>1830</v>
      </c>
      <c r="B1975" s="202" t="s">
        <v>764</v>
      </c>
      <c r="C1975" s="203" t="s">
        <v>1461</v>
      </c>
      <c r="D1975" s="202" t="s">
        <v>1457</v>
      </c>
      <c r="E1975" s="202" t="s">
        <v>1458</v>
      </c>
      <c r="F1975" s="202" t="s">
        <v>475</v>
      </c>
      <c r="G1975" s="254">
        <v>2943971</v>
      </c>
      <c r="H1975" s="361" t="s">
        <v>1433</v>
      </c>
      <c r="I1975" s="359" t="s">
        <v>1407</v>
      </c>
      <c r="J1975" s="359" t="s">
        <v>1380</v>
      </c>
      <c r="K1975" s="359" t="s">
        <v>8</v>
      </c>
      <c r="L1975" s="359" t="s">
        <v>1408</v>
      </c>
      <c r="M1975" s="368" t="s">
        <v>1407</v>
      </c>
      <c r="N1975" s="205">
        <v>42530</v>
      </c>
      <c r="O1975" s="203"/>
    </row>
    <row r="1976" spans="1:15" ht="27.75" hidden="1" customHeight="1" x14ac:dyDescent="0.25">
      <c r="A1976" s="203" t="s">
        <v>1830</v>
      </c>
      <c r="B1976" s="202" t="s">
        <v>764</v>
      </c>
      <c r="C1976" s="203" t="s">
        <v>1461</v>
      </c>
      <c r="D1976" s="202" t="s">
        <v>1457</v>
      </c>
      <c r="E1976" s="202" t="s">
        <v>1458</v>
      </c>
      <c r="F1976" s="202" t="s">
        <v>475</v>
      </c>
      <c r="G1976" s="254">
        <v>8066</v>
      </c>
      <c r="H1976" s="361" t="s">
        <v>1414</v>
      </c>
      <c r="I1976" s="359" t="s">
        <v>1407</v>
      </c>
      <c r="J1976" s="359" t="s">
        <v>1380</v>
      </c>
      <c r="K1976" s="359" t="s">
        <v>8</v>
      </c>
      <c r="L1976" s="359" t="s">
        <v>1392</v>
      </c>
      <c r="M1976" s="368" t="s">
        <v>1407</v>
      </c>
      <c r="N1976" s="205">
        <v>42530</v>
      </c>
      <c r="O1976" s="203"/>
    </row>
    <row r="1977" spans="1:15" ht="27.75" hidden="1" customHeight="1" x14ac:dyDescent="0.25">
      <c r="A1977" s="203" t="s">
        <v>1830</v>
      </c>
      <c r="B1977" s="202" t="s">
        <v>764</v>
      </c>
      <c r="C1977" s="203" t="s">
        <v>1461</v>
      </c>
      <c r="D1977" s="202" t="s">
        <v>1831</v>
      </c>
      <c r="E1977" s="202" t="s">
        <v>1399</v>
      </c>
      <c r="F1977" s="202" t="s">
        <v>475</v>
      </c>
      <c r="G1977" s="254">
        <v>428710</v>
      </c>
      <c r="H1977" s="361" t="s">
        <v>1433</v>
      </c>
      <c r="I1977" s="359" t="s">
        <v>1407</v>
      </c>
      <c r="J1977" s="359" t="s">
        <v>1380</v>
      </c>
      <c r="K1977" s="359" t="s">
        <v>8</v>
      </c>
      <c r="L1977" s="359" t="s">
        <v>1408</v>
      </c>
      <c r="M1977" s="368" t="s">
        <v>1407</v>
      </c>
      <c r="N1977" s="205">
        <v>42530</v>
      </c>
      <c r="O1977" s="203"/>
    </row>
    <row r="1978" spans="1:15" ht="27.75" hidden="1" customHeight="1" x14ac:dyDescent="0.25">
      <c r="A1978" s="203" t="s">
        <v>1830</v>
      </c>
      <c r="B1978" s="202" t="s">
        <v>764</v>
      </c>
      <c r="C1978" s="203" t="s">
        <v>1461</v>
      </c>
      <c r="D1978" s="202" t="s">
        <v>1831</v>
      </c>
      <c r="E1978" s="202" t="s">
        <v>1399</v>
      </c>
      <c r="F1978" s="202" t="s">
        <v>475</v>
      </c>
      <c r="G1978" s="254">
        <v>2839</v>
      </c>
      <c r="H1978" s="361" t="s">
        <v>1414</v>
      </c>
      <c r="I1978" s="359" t="s">
        <v>1407</v>
      </c>
      <c r="J1978" s="359" t="s">
        <v>1380</v>
      </c>
      <c r="K1978" s="359" t="s">
        <v>8</v>
      </c>
      <c r="L1978" s="359" t="s">
        <v>1392</v>
      </c>
      <c r="M1978" s="368" t="s">
        <v>1407</v>
      </c>
      <c r="N1978" s="205">
        <v>42530</v>
      </c>
      <c r="O1978" s="203"/>
    </row>
    <row r="1979" spans="1:15" ht="27.75" hidden="1" customHeight="1" x14ac:dyDescent="0.25">
      <c r="A1979" s="203" t="s">
        <v>1830</v>
      </c>
      <c r="B1979" s="202" t="s">
        <v>764</v>
      </c>
      <c r="C1979" s="203" t="s">
        <v>1397</v>
      </c>
      <c r="D1979" s="202" t="s">
        <v>1464</v>
      </c>
      <c r="E1979" s="202" t="s">
        <v>1465</v>
      </c>
      <c r="F1979" s="202" t="s">
        <v>475</v>
      </c>
      <c r="G1979" s="253">
        <v>396</v>
      </c>
      <c r="H1979" s="361" t="s">
        <v>1400</v>
      </c>
      <c r="I1979" s="359" t="s">
        <v>1379</v>
      </c>
      <c r="J1979" s="358">
        <v>0</v>
      </c>
      <c r="K1979" s="359" t="s">
        <v>1391</v>
      </c>
      <c r="L1979" s="359" t="s">
        <v>1392</v>
      </c>
      <c r="M1979" s="368">
        <v>2010</v>
      </c>
      <c r="N1979" s="207" t="s">
        <v>1401</v>
      </c>
      <c r="O1979" s="203"/>
    </row>
    <row r="1980" spans="1:15" ht="27.75" hidden="1" customHeight="1" x14ac:dyDescent="0.25">
      <c r="A1980" s="203" t="s">
        <v>1830</v>
      </c>
      <c r="B1980" s="202" t="s">
        <v>764</v>
      </c>
      <c r="C1980" s="203" t="s">
        <v>1397</v>
      </c>
      <c r="D1980" s="202" t="s">
        <v>1464</v>
      </c>
      <c r="E1980" s="202" t="s">
        <v>1465</v>
      </c>
      <c r="F1980" s="202" t="s">
        <v>475</v>
      </c>
      <c r="G1980" s="253">
        <v>96.8</v>
      </c>
      <c r="H1980" s="361" t="s">
        <v>1400</v>
      </c>
      <c r="I1980" s="359" t="s">
        <v>1382</v>
      </c>
      <c r="J1980" s="210">
        <v>4.8000000000000001E-2</v>
      </c>
      <c r="K1980" s="359" t="s">
        <v>1391</v>
      </c>
      <c r="L1980" s="359" t="s">
        <v>1392</v>
      </c>
      <c r="M1980" s="368">
        <v>2010</v>
      </c>
      <c r="N1980" s="207" t="s">
        <v>1401</v>
      </c>
      <c r="O1980" s="203"/>
    </row>
    <row r="1981" spans="1:15" ht="27.75" hidden="1" customHeight="1" x14ac:dyDescent="0.25">
      <c r="A1981" s="203" t="s">
        <v>1830</v>
      </c>
      <c r="B1981" s="202" t="s">
        <v>764</v>
      </c>
      <c r="C1981" s="203" t="s">
        <v>1397</v>
      </c>
      <c r="D1981" s="202" t="s">
        <v>1464</v>
      </c>
      <c r="E1981" s="202" t="s">
        <v>1465</v>
      </c>
      <c r="F1981" s="202" t="s">
        <v>475</v>
      </c>
      <c r="G1981" s="253">
        <v>23.6</v>
      </c>
      <c r="H1981" s="361" t="s">
        <v>1400</v>
      </c>
      <c r="I1981" s="359" t="s">
        <v>1383</v>
      </c>
      <c r="J1981" s="358">
        <v>0.44</v>
      </c>
      <c r="K1981" s="359" t="s">
        <v>1391</v>
      </c>
      <c r="L1981" s="359" t="s">
        <v>1392</v>
      </c>
      <c r="M1981" s="368">
        <v>2010</v>
      </c>
      <c r="N1981" s="207" t="s">
        <v>1401</v>
      </c>
      <c r="O1981" s="203"/>
    </row>
    <row r="1982" spans="1:15" ht="27.75" hidden="1" customHeight="1" x14ac:dyDescent="0.25">
      <c r="A1982" s="203" t="s">
        <v>1830</v>
      </c>
      <c r="B1982" s="202" t="s">
        <v>764</v>
      </c>
      <c r="C1982" s="203" t="s">
        <v>1397</v>
      </c>
      <c r="D1982" s="202" t="s">
        <v>1464</v>
      </c>
      <c r="E1982" s="202" t="s">
        <v>1465</v>
      </c>
      <c r="F1982" s="202" t="s">
        <v>475</v>
      </c>
      <c r="G1982" s="253">
        <v>4.93</v>
      </c>
      <c r="H1982" s="361" t="s">
        <v>1400</v>
      </c>
      <c r="I1982" s="359" t="s">
        <v>1384</v>
      </c>
      <c r="J1982" s="359" t="s">
        <v>1402</v>
      </c>
      <c r="K1982" s="359" t="s">
        <v>1391</v>
      </c>
      <c r="L1982" s="359" t="s">
        <v>1392</v>
      </c>
      <c r="M1982" s="368">
        <v>2010</v>
      </c>
      <c r="N1982" s="207" t="s">
        <v>1401</v>
      </c>
      <c r="O1982" s="203"/>
    </row>
    <row r="1983" spans="1:15" ht="27.75" hidden="1" customHeight="1" x14ac:dyDescent="0.25">
      <c r="A1983" s="203" t="s">
        <v>1830</v>
      </c>
      <c r="B1983" s="202" t="s">
        <v>764</v>
      </c>
      <c r="C1983" s="203" t="s">
        <v>1397</v>
      </c>
      <c r="D1983" s="202" t="s">
        <v>1464</v>
      </c>
      <c r="E1983" s="202" t="s">
        <v>1465</v>
      </c>
      <c r="F1983" s="202" t="s">
        <v>475</v>
      </c>
      <c r="G1983" s="253">
        <v>1.75</v>
      </c>
      <c r="H1983" s="361" t="s">
        <v>1400</v>
      </c>
      <c r="I1983" s="359" t="s">
        <v>1385</v>
      </c>
      <c r="J1983" s="359" t="s">
        <v>1402</v>
      </c>
      <c r="K1983" s="359" t="s">
        <v>1391</v>
      </c>
      <c r="L1983" s="359" t="s">
        <v>1392</v>
      </c>
      <c r="M1983" s="368">
        <v>2010</v>
      </c>
      <c r="N1983" s="207" t="s">
        <v>1401</v>
      </c>
      <c r="O1983" s="203"/>
    </row>
    <row r="1984" spans="1:15" ht="27.75" hidden="1" customHeight="1" x14ac:dyDescent="0.25">
      <c r="A1984" s="203" t="s">
        <v>1832</v>
      </c>
      <c r="B1984" s="202" t="s">
        <v>543</v>
      </c>
      <c r="C1984" s="203" t="s">
        <v>1833</v>
      </c>
      <c r="D1984" s="202" t="s">
        <v>1834</v>
      </c>
      <c r="E1984" s="202" t="s">
        <v>1835</v>
      </c>
      <c r="F1984" s="202" t="s">
        <v>505</v>
      </c>
      <c r="G1984" s="253">
        <v>1.23</v>
      </c>
      <c r="H1984" s="361" t="s">
        <v>527</v>
      </c>
      <c r="I1984" s="359" t="s">
        <v>1407</v>
      </c>
      <c r="J1984" s="359" t="s">
        <v>1380</v>
      </c>
      <c r="K1984" s="361" t="s">
        <v>1113</v>
      </c>
      <c r="L1984" s="359" t="s">
        <v>1392</v>
      </c>
      <c r="M1984" s="368">
        <v>2003</v>
      </c>
      <c r="N1984" s="205">
        <v>42782</v>
      </c>
      <c r="O1984" s="203"/>
    </row>
    <row r="1985" spans="1:15" ht="27.75" hidden="1" customHeight="1" x14ac:dyDescent="0.25">
      <c r="A1985" s="203" t="s">
        <v>1832</v>
      </c>
      <c r="B1985" s="202" t="s">
        <v>543</v>
      </c>
      <c r="C1985" s="203" t="s">
        <v>1833</v>
      </c>
      <c r="D1985" s="202" t="s">
        <v>1834</v>
      </c>
      <c r="E1985" s="202" t="s">
        <v>1835</v>
      </c>
      <c r="F1985" s="202" t="s">
        <v>505</v>
      </c>
      <c r="G1985" s="253">
        <v>2.42</v>
      </c>
      <c r="H1985" s="361" t="s">
        <v>527</v>
      </c>
      <c r="I1985" s="359" t="s">
        <v>1407</v>
      </c>
      <c r="J1985" s="359" t="s">
        <v>1380</v>
      </c>
      <c r="K1985" s="361" t="s">
        <v>1113</v>
      </c>
      <c r="L1985" s="359" t="s">
        <v>1392</v>
      </c>
      <c r="M1985" s="368">
        <v>2003</v>
      </c>
      <c r="N1985" s="205">
        <v>42782</v>
      </c>
      <c r="O1985" s="203"/>
    </row>
    <row r="1986" spans="1:15" ht="27.75" hidden="1" customHeight="1" x14ac:dyDescent="0.25">
      <c r="A1986" s="203" t="s">
        <v>1832</v>
      </c>
      <c r="B1986" s="202" t="s">
        <v>543</v>
      </c>
      <c r="C1986" s="203" t="s">
        <v>1833</v>
      </c>
      <c r="D1986" s="202" t="s">
        <v>1836</v>
      </c>
      <c r="E1986" s="202" t="s">
        <v>1837</v>
      </c>
      <c r="F1986" s="202" t="s">
        <v>505</v>
      </c>
      <c r="G1986" s="253">
        <v>92.35</v>
      </c>
      <c r="H1986" s="361" t="s">
        <v>1400</v>
      </c>
      <c r="I1986" s="359" t="s">
        <v>1379</v>
      </c>
      <c r="J1986" s="359" t="s">
        <v>1380</v>
      </c>
      <c r="K1986" s="361" t="s">
        <v>1391</v>
      </c>
      <c r="L1986" s="359" t="s">
        <v>1392</v>
      </c>
      <c r="M1986" s="368">
        <v>2010</v>
      </c>
      <c r="N1986" s="205">
        <v>42782</v>
      </c>
      <c r="O1986" s="203"/>
    </row>
    <row r="1987" spans="1:15" ht="27.75" hidden="1" customHeight="1" x14ac:dyDescent="0.25">
      <c r="A1987" s="203" t="s">
        <v>1832</v>
      </c>
      <c r="B1987" s="202" t="s">
        <v>543</v>
      </c>
      <c r="C1987" s="203" t="s">
        <v>1833</v>
      </c>
      <c r="D1987" s="202" t="s">
        <v>1836</v>
      </c>
      <c r="E1987" s="202" t="s">
        <v>1837</v>
      </c>
      <c r="F1987" s="202" t="s">
        <v>505</v>
      </c>
      <c r="G1987" s="253">
        <v>28.74</v>
      </c>
      <c r="H1987" s="361" t="s">
        <v>1400</v>
      </c>
      <c r="I1987" s="359" t="s">
        <v>1382</v>
      </c>
      <c r="J1987" s="359" t="s">
        <v>1380</v>
      </c>
      <c r="K1987" s="361" t="s">
        <v>1391</v>
      </c>
      <c r="L1987" s="359" t="s">
        <v>1392</v>
      </c>
      <c r="M1987" s="368">
        <v>2010</v>
      </c>
      <c r="N1987" s="205">
        <v>42782</v>
      </c>
      <c r="O1987" s="203"/>
    </row>
    <row r="1988" spans="1:15" ht="27.75" hidden="1" customHeight="1" x14ac:dyDescent="0.25">
      <c r="A1988" s="203" t="s">
        <v>1832</v>
      </c>
      <c r="B1988" s="202" t="s">
        <v>543</v>
      </c>
      <c r="C1988" s="203" t="s">
        <v>1833</v>
      </c>
      <c r="D1988" s="202" t="s">
        <v>1836</v>
      </c>
      <c r="E1988" s="202" t="s">
        <v>1837</v>
      </c>
      <c r="F1988" s="202" t="s">
        <v>505</v>
      </c>
      <c r="G1988" s="253">
        <v>15.88</v>
      </c>
      <c r="H1988" s="361" t="s">
        <v>1400</v>
      </c>
      <c r="I1988" s="359" t="s">
        <v>1383</v>
      </c>
      <c r="J1988" s="359" t="s">
        <v>1380</v>
      </c>
      <c r="K1988" s="361" t="s">
        <v>1391</v>
      </c>
      <c r="L1988" s="359" t="s">
        <v>1392</v>
      </c>
      <c r="M1988" s="368">
        <v>2010</v>
      </c>
      <c r="N1988" s="205">
        <v>42782</v>
      </c>
      <c r="O1988" s="203"/>
    </row>
    <row r="1989" spans="1:15" ht="27.75" hidden="1" customHeight="1" x14ac:dyDescent="0.25">
      <c r="A1989" s="203" t="s">
        <v>1832</v>
      </c>
      <c r="B1989" s="202" t="s">
        <v>543</v>
      </c>
      <c r="C1989" s="203" t="s">
        <v>1833</v>
      </c>
      <c r="D1989" s="202" t="s">
        <v>1836</v>
      </c>
      <c r="E1989" s="202" t="s">
        <v>1837</v>
      </c>
      <c r="F1989" s="202" t="s">
        <v>505</v>
      </c>
      <c r="G1989" s="253">
        <v>9.26</v>
      </c>
      <c r="H1989" s="361" t="s">
        <v>1400</v>
      </c>
      <c r="I1989" s="359" t="s">
        <v>1384</v>
      </c>
      <c r="J1989" s="359" t="s">
        <v>1380</v>
      </c>
      <c r="K1989" s="361" t="s">
        <v>1391</v>
      </c>
      <c r="L1989" s="359" t="s">
        <v>1392</v>
      </c>
      <c r="M1989" s="368">
        <v>2010</v>
      </c>
      <c r="N1989" s="205">
        <v>42782</v>
      </c>
      <c r="O1989" s="203"/>
    </row>
    <row r="1990" spans="1:15" ht="27.75" hidden="1" customHeight="1" x14ac:dyDescent="0.25">
      <c r="A1990" s="203" t="s">
        <v>1832</v>
      </c>
      <c r="B1990" s="202" t="s">
        <v>543</v>
      </c>
      <c r="C1990" s="203" t="s">
        <v>1833</v>
      </c>
      <c r="D1990" s="202" t="s">
        <v>1836</v>
      </c>
      <c r="E1990" s="202" t="s">
        <v>1837</v>
      </c>
      <c r="F1990" s="202" t="s">
        <v>505</v>
      </c>
      <c r="G1990" s="253">
        <v>5.04</v>
      </c>
      <c r="H1990" s="361" t="s">
        <v>1400</v>
      </c>
      <c r="I1990" s="359" t="s">
        <v>1385</v>
      </c>
      <c r="J1990" s="359" t="s">
        <v>1380</v>
      </c>
      <c r="K1990" s="361" t="s">
        <v>1391</v>
      </c>
      <c r="L1990" s="359" t="s">
        <v>1392</v>
      </c>
      <c r="M1990" s="368">
        <v>2010</v>
      </c>
      <c r="N1990" s="205">
        <v>42782</v>
      </c>
      <c r="O1990" s="203"/>
    </row>
    <row r="1991" spans="1:15" ht="27.75" hidden="1" customHeight="1" x14ac:dyDescent="0.25">
      <c r="A1991" s="203" t="s">
        <v>1832</v>
      </c>
      <c r="B1991" s="202" t="s">
        <v>543</v>
      </c>
      <c r="C1991" s="203" t="s">
        <v>1833</v>
      </c>
      <c r="D1991" s="202" t="s">
        <v>1838</v>
      </c>
      <c r="E1991" s="202" t="s">
        <v>1837</v>
      </c>
      <c r="F1991" s="202" t="s">
        <v>505</v>
      </c>
      <c r="G1991" s="253">
        <v>95.45</v>
      </c>
      <c r="H1991" s="361" t="s">
        <v>527</v>
      </c>
      <c r="I1991" s="359" t="s">
        <v>1379</v>
      </c>
      <c r="J1991" s="359" t="s">
        <v>1380</v>
      </c>
      <c r="K1991" s="361" t="s">
        <v>1391</v>
      </c>
      <c r="L1991" s="359" t="s">
        <v>1392</v>
      </c>
      <c r="M1991" s="368">
        <v>2008</v>
      </c>
      <c r="N1991" s="205">
        <v>42782</v>
      </c>
      <c r="O1991" s="203"/>
    </row>
    <row r="1992" spans="1:15" ht="27.75" hidden="1" customHeight="1" x14ac:dyDescent="0.25">
      <c r="A1992" s="203" t="s">
        <v>1832</v>
      </c>
      <c r="B1992" s="202" t="s">
        <v>543</v>
      </c>
      <c r="C1992" s="203" t="s">
        <v>1833</v>
      </c>
      <c r="D1992" s="202" t="s">
        <v>1838</v>
      </c>
      <c r="E1992" s="202" t="s">
        <v>1837</v>
      </c>
      <c r="F1992" s="202" t="s">
        <v>505</v>
      </c>
      <c r="G1992" s="253">
        <v>29.16</v>
      </c>
      <c r="H1992" s="361" t="s">
        <v>527</v>
      </c>
      <c r="I1992" s="359" t="s">
        <v>1382</v>
      </c>
      <c r="J1992" s="359" t="s">
        <v>1380</v>
      </c>
      <c r="K1992" s="361" t="s">
        <v>1391</v>
      </c>
      <c r="L1992" s="359" t="s">
        <v>1392</v>
      </c>
      <c r="M1992" s="368">
        <v>2008</v>
      </c>
      <c r="N1992" s="205">
        <v>42782</v>
      </c>
      <c r="O1992" s="203"/>
    </row>
    <row r="1993" spans="1:15" ht="27.75" hidden="1" customHeight="1" x14ac:dyDescent="0.25">
      <c r="A1993" s="203" t="s">
        <v>1832</v>
      </c>
      <c r="B1993" s="202" t="s">
        <v>543</v>
      </c>
      <c r="C1993" s="203" t="s">
        <v>1833</v>
      </c>
      <c r="D1993" s="202" t="s">
        <v>1838</v>
      </c>
      <c r="E1993" s="202" t="s">
        <v>1837</v>
      </c>
      <c r="F1993" s="202" t="s">
        <v>505</v>
      </c>
      <c r="G1993" s="253">
        <v>14.9</v>
      </c>
      <c r="H1993" s="361" t="s">
        <v>527</v>
      </c>
      <c r="I1993" s="359" t="s">
        <v>1383</v>
      </c>
      <c r="J1993" s="359" t="s">
        <v>1380</v>
      </c>
      <c r="K1993" s="361" t="s">
        <v>1391</v>
      </c>
      <c r="L1993" s="359" t="s">
        <v>1392</v>
      </c>
      <c r="M1993" s="368">
        <v>2008</v>
      </c>
      <c r="N1993" s="205">
        <v>42782</v>
      </c>
      <c r="O1993" s="203"/>
    </row>
    <row r="1994" spans="1:15" ht="27.75" hidden="1" customHeight="1" x14ac:dyDescent="0.25">
      <c r="A1994" s="203" t="s">
        <v>1832</v>
      </c>
      <c r="B1994" s="202" t="s">
        <v>543</v>
      </c>
      <c r="C1994" s="203" t="s">
        <v>1833</v>
      </c>
      <c r="D1994" s="202" t="s">
        <v>1838</v>
      </c>
      <c r="E1994" s="202" t="s">
        <v>1837</v>
      </c>
      <c r="F1994" s="202" t="s">
        <v>505</v>
      </c>
      <c r="G1994" s="253">
        <v>8.11</v>
      </c>
      <c r="H1994" s="361" t="s">
        <v>527</v>
      </c>
      <c r="I1994" s="359" t="s">
        <v>1384</v>
      </c>
      <c r="J1994" s="359" t="s">
        <v>1380</v>
      </c>
      <c r="K1994" s="361" t="s">
        <v>1391</v>
      </c>
      <c r="L1994" s="359" t="s">
        <v>1392</v>
      </c>
      <c r="M1994" s="368">
        <v>2008</v>
      </c>
      <c r="N1994" s="205">
        <v>42782</v>
      </c>
      <c r="O1994" s="203"/>
    </row>
    <row r="1995" spans="1:15" ht="27.75" hidden="1" customHeight="1" x14ac:dyDescent="0.25">
      <c r="A1995" s="203" t="s">
        <v>1832</v>
      </c>
      <c r="B1995" s="202" t="s">
        <v>543</v>
      </c>
      <c r="C1995" s="203" t="s">
        <v>1833</v>
      </c>
      <c r="D1995" s="202" t="s">
        <v>1838</v>
      </c>
      <c r="E1995" s="202" t="s">
        <v>1837</v>
      </c>
      <c r="F1995" s="202" t="s">
        <v>505</v>
      </c>
      <c r="G1995" s="253">
        <v>3.35</v>
      </c>
      <c r="H1995" s="361" t="s">
        <v>527</v>
      </c>
      <c r="I1995" s="359" t="s">
        <v>1385</v>
      </c>
      <c r="J1995" s="359" t="s">
        <v>1380</v>
      </c>
      <c r="K1995" s="361" t="s">
        <v>1391</v>
      </c>
      <c r="L1995" s="359" t="s">
        <v>1392</v>
      </c>
      <c r="M1995" s="368">
        <v>2008</v>
      </c>
      <c r="N1995" s="205">
        <v>42782</v>
      </c>
      <c r="O1995" s="203"/>
    </row>
    <row r="1996" spans="1:15" ht="27.75" hidden="1" customHeight="1" x14ac:dyDescent="0.25">
      <c r="A1996" s="203" t="s">
        <v>1832</v>
      </c>
      <c r="B1996" s="202" t="s">
        <v>543</v>
      </c>
      <c r="C1996" s="203" t="s">
        <v>1833</v>
      </c>
      <c r="D1996" s="202" t="s">
        <v>1839</v>
      </c>
      <c r="E1996" s="202" t="s">
        <v>1837</v>
      </c>
      <c r="F1996" s="202" t="s">
        <v>505</v>
      </c>
      <c r="G1996" s="253">
        <v>95.77</v>
      </c>
      <c r="H1996" s="361" t="s">
        <v>1400</v>
      </c>
      <c r="I1996" s="359" t="s">
        <v>1379</v>
      </c>
      <c r="J1996" s="359" t="s">
        <v>1380</v>
      </c>
      <c r="K1996" s="361" t="s">
        <v>1391</v>
      </c>
      <c r="L1996" s="359" t="s">
        <v>1392</v>
      </c>
      <c r="M1996" s="368">
        <v>2008</v>
      </c>
      <c r="N1996" s="205">
        <v>42782</v>
      </c>
      <c r="O1996" s="203"/>
    </row>
    <row r="1997" spans="1:15" ht="27.75" hidden="1" customHeight="1" x14ac:dyDescent="0.25">
      <c r="A1997" s="203" t="s">
        <v>1832</v>
      </c>
      <c r="B1997" s="202" t="s">
        <v>543</v>
      </c>
      <c r="C1997" s="203" t="s">
        <v>1833</v>
      </c>
      <c r="D1997" s="202" t="s">
        <v>1839</v>
      </c>
      <c r="E1997" s="202" t="s">
        <v>1837</v>
      </c>
      <c r="F1997" s="202" t="s">
        <v>505</v>
      </c>
      <c r="G1997" s="253">
        <v>29.1</v>
      </c>
      <c r="H1997" s="361" t="s">
        <v>1400</v>
      </c>
      <c r="I1997" s="359" t="s">
        <v>1382</v>
      </c>
      <c r="J1997" s="359" t="s">
        <v>1380</v>
      </c>
      <c r="K1997" s="361" t="s">
        <v>1391</v>
      </c>
      <c r="L1997" s="359" t="s">
        <v>1392</v>
      </c>
      <c r="M1997" s="368">
        <v>2008</v>
      </c>
      <c r="N1997" s="205">
        <v>42782</v>
      </c>
      <c r="O1997" s="203"/>
    </row>
    <row r="1998" spans="1:15" ht="27.75" hidden="1" customHeight="1" x14ac:dyDescent="0.25">
      <c r="A1998" s="203" t="s">
        <v>1832</v>
      </c>
      <c r="B1998" s="202" t="s">
        <v>543</v>
      </c>
      <c r="C1998" s="203" t="s">
        <v>1833</v>
      </c>
      <c r="D1998" s="202" t="s">
        <v>1839</v>
      </c>
      <c r="E1998" s="202" t="s">
        <v>1837</v>
      </c>
      <c r="F1998" s="202" t="s">
        <v>505</v>
      </c>
      <c r="G1998" s="253">
        <v>14.99</v>
      </c>
      <c r="H1998" s="361" t="s">
        <v>1400</v>
      </c>
      <c r="I1998" s="359" t="s">
        <v>1383</v>
      </c>
      <c r="J1998" s="359" t="s">
        <v>1380</v>
      </c>
      <c r="K1998" s="361" t="s">
        <v>1391</v>
      </c>
      <c r="L1998" s="359" t="s">
        <v>1392</v>
      </c>
      <c r="M1998" s="368">
        <v>2008</v>
      </c>
      <c r="N1998" s="205">
        <v>42782</v>
      </c>
      <c r="O1998" s="203"/>
    </row>
    <row r="1999" spans="1:15" ht="27.75" hidden="1" customHeight="1" x14ac:dyDescent="0.25">
      <c r="A1999" s="203" t="s">
        <v>1832</v>
      </c>
      <c r="B1999" s="202" t="s">
        <v>543</v>
      </c>
      <c r="C1999" s="203" t="s">
        <v>1833</v>
      </c>
      <c r="D1999" s="202" t="s">
        <v>1839</v>
      </c>
      <c r="E1999" s="202" t="s">
        <v>1837</v>
      </c>
      <c r="F1999" s="202" t="s">
        <v>505</v>
      </c>
      <c r="G1999" s="253">
        <v>8.19</v>
      </c>
      <c r="H1999" s="361" t="s">
        <v>1400</v>
      </c>
      <c r="I1999" s="359" t="s">
        <v>1384</v>
      </c>
      <c r="J1999" s="359" t="s">
        <v>1380</v>
      </c>
      <c r="K1999" s="361" t="s">
        <v>1391</v>
      </c>
      <c r="L1999" s="359" t="s">
        <v>1392</v>
      </c>
      <c r="M1999" s="368">
        <v>2008</v>
      </c>
      <c r="N1999" s="205">
        <v>42782</v>
      </c>
      <c r="O1999" s="203"/>
    </row>
    <row r="2000" spans="1:15" ht="27.75" hidden="1" customHeight="1" x14ac:dyDescent="0.25">
      <c r="A2000" s="203" t="s">
        <v>1832</v>
      </c>
      <c r="B2000" s="202" t="s">
        <v>543</v>
      </c>
      <c r="C2000" s="203" t="s">
        <v>1833</v>
      </c>
      <c r="D2000" s="202" t="s">
        <v>1839</v>
      </c>
      <c r="E2000" s="202" t="s">
        <v>1837</v>
      </c>
      <c r="F2000" s="202" t="s">
        <v>505</v>
      </c>
      <c r="G2000" s="253">
        <v>3.45</v>
      </c>
      <c r="H2000" s="361" t="s">
        <v>1400</v>
      </c>
      <c r="I2000" s="359" t="s">
        <v>1385</v>
      </c>
      <c r="J2000" s="359" t="s">
        <v>1380</v>
      </c>
      <c r="K2000" s="361" t="s">
        <v>1391</v>
      </c>
      <c r="L2000" s="359" t="s">
        <v>1392</v>
      </c>
      <c r="M2000" s="368">
        <v>2008</v>
      </c>
      <c r="N2000" s="205">
        <v>42782</v>
      </c>
      <c r="O2000" s="203"/>
    </row>
    <row r="2001" spans="1:15" ht="27.75" hidden="1" customHeight="1" x14ac:dyDescent="0.25">
      <c r="A2001" s="203" t="s">
        <v>1832</v>
      </c>
      <c r="B2001" s="202" t="s">
        <v>543</v>
      </c>
      <c r="C2001" s="203" t="s">
        <v>1833</v>
      </c>
      <c r="D2001" s="202" t="s">
        <v>790</v>
      </c>
      <c r="E2001" s="202" t="s">
        <v>1837</v>
      </c>
      <c r="F2001" s="202" t="s">
        <v>505</v>
      </c>
      <c r="G2001" s="253">
        <v>5.43</v>
      </c>
      <c r="H2001" s="361" t="s">
        <v>488</v>
      </c>
      <c r="I2001" s="359" t="s">
        <v>1379</v>
      </c>
      <c r="J2001" s="359" t="s">
        <v>1380</v>
      </c>
      <c r="K2001" s="361" t="s">
        <v>22</v>
      </c>
      <c r="L2001" s="359" t="s">
        <v>1392</v>
      </c>
      <c r="M2001" s="368">
        <v>2012</v>
      </c>
      <c r="N2001" s="205">
        <v>42782</v>
      </c>
      <c r="O2001" s="203"/>
    </row>
    <row r="2002" spans="1:15" ht="27.75" hidden="1" customHeight="1" x14ac:dyDescent="0.25">
      <c r="A2002" s="203" t="s">
        <v>1832</v>
      </c>
      <c r="B2002" s="202" t="s">
        <v>543</v>
      </c>
      <c r="C2002" s="203" t="s">
        <v>1833</v>
      </c>
      <c r="D2002" s="202" t="s">
        <v>790</v>
      </c>
      <c r="E2002" s="202" t="s">
        <v>1837</v>
      </c>
      <c r="F2002" s="202" t="s">
        <v>505</v>
      </c>
      <c r="G2002" s="253">
        <v>1.65</v>
      </c>
      <c r="H2002" s="361" t="s">
        <v>488</v>
      </c>
      <c r="I2002" s="359" t="s">
        <v>1382</v>
      </c>
      <c r="J2002" s="359" t="s">
        <v>1380</v>
      </c>
      <c r="K2002" s="361" t="s">
        <v>22</v>
      </c>
      <c r="L2002" s="359" t="s">
        <v>1392</v>
      </c>
      <c r="M2002" s="368">
        <v>2012</v>
      </c>
      <c r="N2002" s="205">
        <v>42782</v>
      </c>
      <c r="O2002" s="203"/>
    </row>
    <row r="2003" spans="1:15" ht="27.75" hidden="1" customHeight="1" x14ac:dyDescent="0.25">
      <c r="A2003" s="203" t="s">
        <v>1832</v>
      </c>
      <c r="B2003" s="202" t="s">
        <v>543</v>
      </c>
      <c r="C2003" s="203" t="s">
        <v>1833</v>
      </c>
      <c r="D2003" s="202" t="s">
        <v>790</v>
      </c>
      <c r="E2003" s="202" t="s">
        <v>1837</v>
      </c>
      <c r="F2003" s="202" t="s">
        <v>505</v>
      </c>
      <c r="G2003" s="253">
        <v>0.85</v>
      </c>
      <c r="H2003" s="361" t="s">
        <v>488</v>
      </c>
      <c r="I2003" s="359" t="s">
        <v>1383</v>
      </c>
      <c r="J2003" s="359" t="s">
        <v>1380</v>
      </c>
      <c r="K2003" s="361" t="s">
        <v>22</v>
      </c>
      <c r="L2003" s="359" t="s">
        <v>1392</v>
      </c>
      <c r="M2003" s="368">
        <v>2012</v>
      </c>
      <c r="N2003" s="205">
        <v>42782</v>
      </c>
      <c r="O2003" s="203"/>
    </row>
    <row r="2004" spans="1:15" ht="27.75" hidden="1" customHeight="1" x14ac:dyDescent="0.25">
      <c r="A2004" s="203" t="s">
        <v>1832</v>
      </c>
      <c r="B2004" s="202" t="s">
        <v>543</v>
      </c>
      <c r="C2004" s="203" t="s">
        <v>1833</v>
      </c>
      <c r="D2004" s="202" t="s">
        <v>790</v>
      </c>
      <c r="E2004" s="202" t="s">
        <v>1837</v>
      </c>
      <c r="F2004" s="202" t="s">
        <v>505</v>
      </c>
      <c r="G2004" s="253">
        <v>0.46</v>
      </c>
      <c r="H2004" s="361" t="s">
        <v>488</v>
      </c>
      <c r="I2004" s="359" t="s">
        <v>1384</v>
      </c>
      <c r="J2004" s="359" t="s">
        <v>1380</v>
      </c>
      <c r="K2004" s="361" t="s">
        <v>22</v>
      </c>
      <c r="L2004" s="359" t="s">
        <v>1392</v>
      </c>
      <c r="M2004" s="368">
        <v>2012</v>
      </c>
      <c r="N2004" s="205">
        <v>42782</v>
      </c>
      <c r="O2004" s="203"/>
    </row>
    <row r="2005" spans="1:15" ht="27.75" hidden="1" customHeight="1" x14ac:dyDescent="0.25">
      <c r="A2005" s="203" t="s">
        <v>1832</v>
      </c>
      <c r="B2005" s="202" t="s">
        <v>543</v>
      </c>
      <c r="C2005" s="203" t="s">
        <v>1833</v>
      </c>
      <c r="D2005" s="202" t="s">
        <v>790</v>
      </c>
      <c r="E2005" s="202" t="s">
        <v>1837</v>
      </c>
      <c r="F2005" s="202" t="s">
        <v>505</v>
      </c>
      <c r="G2005" s="253">
        <v>0.19</v>
      </c>
      <c r="H2005" s="361" t="s">
        <v>488</v>
      </c>
      <c r="I2005" s="359" t="s">
        <v>1385</v>
      </c>
      <c r="J2005" s="359" t="s">
        <v>1380</v>
      </c>
      <c r="K2005" s="361" t="s">
        <v>22</v>
      </c>
      <c r="L2005" s="359" t="s">
        <v>1392</v>
      </c>
      <c r="M2005" s="368">
        <v>2012</v>
      </c>
      <c r="N2005" s="205">
        <v>42782</v>
      </c>
      <c r="O2005" s="203"/>
    </row>
    <row r="2006" spans="1:15" ht="27.75" hidden="1" customHeight="1" x14ac:dyDescent="0.25">
      <c r="A2006" s="203" t="s">
        <v>1832</v>
      </c>
      <c r="B2006" s="202" t="s">
        <v>543</v>
      </c>
      <c r="C2006" s="203" t="s">
        <v>1833</v>
      </c>
      <c r="D2006" s="202" t="s">
        <v>544</v>
      </c>
      <c r="E2006" s="202" t="s">
        <v>1840</v>
      </c>
      <c r="F2006" s="202" t="s">
        <v>505</v>
      </c>
      <c r="G2006" s="253">
        <v>2.2999999999999998</v>
      </c>
      <c r="H2006" s="361" t="s">
        <v>488</v>
      </c>
      <c r="I2006" s="359" t="s">
        <v>1379</v>
      </c>
      <c r="J2006" s="359" t="s">
        <v>1380</v>
      </c>
      <c r="K2006" s="361" t="s">
        <v>22</v>
      </c>
      <c r="L2006" s="359" t="s">
        <v>1392</v>
      </c>
      <c r="M2006" s="368">
        <v>2012</v>
      </c>
      <c r="N2006" s="205">
        <v>42782</v>
      </c>
      <c r="O2006" s="203"/>
    </row>
    <row r="2007" spans="1:15" ht="27.75" hidden="1" customHeight="1" x14ac:dyDescent="0.25">
      <c r="A2007" s="203" t="s">
        <v>1832</v>
      </c>
      <c r="B2007" s="202" t="s">
        <v>543</v>
      </c>
      <c r="C2007" s="203" t="s">
        <v>1833</v>
      </c>
      <c r="D2007" s="202" t="s">
        <v>544</v>
      </c>
      <c r="E2007" s="202" t="s">
        <v>1840</v>
      </c>
      <c r="F2007" s="202" t="s">
        <v>505</v>
      </c>
      <c r="G2007" s="253">
        <v>0.66</v>
      </c>
      <c r="H2007" s="361" t="s">
        <v>488</v>
      </c>
      <c r="I2007" s="359" t="s">
        <v>1382</v>
      </c>
      <c r="J2007" s="359" t="s">
        <v>1380</v>
      </c>
      <c r="K2007" s="361" t="s">
        <v>22</v>
      </c>
      <c r="L2007" s="359" t="s">
        <v>1392</v>
      </c>
      <c r="M2007" s="368">
        <v>2012</v>
      </c>
      <c r="N2007" s="205">
        <v>42782</v>
      </c>
      <c r="O2007" s="203"/>
    </row>
    <row r="2008" spans="1:15" ht="27.75" hidden="1" customHeight="1" x14ac:dyDescent="0.25">
      <c r="A2008" s="203" t="s">
        <v>1832</v>
      </c>
      <c r="B2008" s="202" t="s">
        <v>543</v>
      </c>
      <c r="C2008" s="203" t="s">
        <v>1833</v>
      </c>
      <c r="D2008" s="202" t="s">
        <v>544</v>
      </c>
      <c r="E2008" s="202" t="s">
        <v>1840</v>
      </c>
      <c r="F2008" s="202" t="s">
        <v>505</v>
      </c>
      <c r="G2008" s="253">
        <v>0.32</v>
      </c>
      <c r="H2008" s="361" t="s">
        <v>488</v>
      </c>
      <c r="I2008" s="359" t="s">
        <v>1383</v>
      </c>
      <c r="J2008" s="359" t="s">
        <v>1380</v>
      </c>
      <c r="K2008" s="361" t="s">
        <v>22</v>
      </c>
      <c r="L2008" s="359" t="s">
        <v>1392</v>
      </c>
      <c r="M2008" s="368">
        <v>2012</v>
      </c>
      <c r="N2008" s="205">
        <v>42782</v>
      </c>
      <c r="O2008" s="203"/>
    </row>
    <row r="2009" spans="1:15" ht="27.75" hidden="1" customHeight="1" x14ac:dyDescent="0.25">
      <c r="A2009" s="203" t="s">
        <v>1832</v>
      </c>
      <c r="B2009" s="202" t="s">
        <v>543</v>
      </c>
      <c r="C2009" s="203" t="s">
        <v>1833</v>
      </c>
      <c r="D2009" s="202" t="s">
        <v>544</v>
      </c>
      <c r="E2009" s="202" t="s">
        <v>1840</v>
      </c>
      <c r="F2009" s="202" t="s">
        <v>505</v>
      </c>
      <c r="G2009" s="253">
        <v>0.16</v>
      </c>
      <c r="H2009" s="361" t="s">
        <v>488</v>
      </c>
      <c r="I2009" s="359" t="s">
        <v>1384</v>
      </c>
      <c r="J2009" s="359" t="s">
        <v>1380</v>
      </c>
      <c r="K2009" s="361" t="s">
        <v>22</v>
      </c>
      <c r="L2009" s="359" t="s">
        <v>1392</v>
      </c>
      <c r="M2009" s="368">
        <v>2012</v>
      </c>
      <c r="N2009" s="205">
        <v>42782</v>
      </c>
      <c r="O2009" s="203"/>
    </row>
    <row r="2010" spans="1:15" ht="27.75" hidden="1" customHeight="1" x14ac:dyDescent="0.25">
      <c r="A2010" s="203" t="s">
        <v>1832</v>
      </c>
      <c r="B2010" s="202" t="s">
        <v>543</v>
      </c>
      <c r="C2010" s="203" t="s">
        <v>1833</v>
      </c>
      <c r="D2010" s="202" t="s">
        <v>544</v>
      </c>
      <c r="E2010" s="202" t="s">
        <v>1840</v>
      </c>
      <c r="F2010" s="202" t="s">
        <v>505</v>
      </c>
      <c r="G2010" s="253">
        <v>0.05</v>
      </c>
      <c r="H2010" s="361" t="s">
        <v>488</v>
      </c>
      <c r="I2010" s="359" t="s">
        <v>1385</v>
      </c>
      <c r="J2010" s="359" t="s">
        <v>1380</v>
      </c>
      <c r="K2010" s="361" t="s">
        <v>22</v>
      </c>
      <c r="L2010" s="359" t="s">
        <v>1392</v>
      </c>
      <c r="M2010" s="368">
        <v>2012</v>
      </c>
      <c r="N2010" s="205">
        <v>42782</v>
      </c>
      <c r="O2010" s="203"/>
    </row>
    <row r="2011" spans="1:15" ht="27.75" hidden="1" customHeight="1" x14ac:dyDescent="0.25">
      <c r="A2011" s="203" t="s">
        <v>1832</v>
      </c>
      <c r="B2011" s="202" t="s">
        <v>543</v>
      </c>
      <c r="C2011" s="203" t="s">
        <v>1833</v>
      </c>
      <c r="D2011" s="202" t="s">
        <v>1841</v>
      </c>
      <c r="E2011" s="202" t="s">
        <v>1837</v>
      </c>
      <c r="F2011" s="202" t="s">
        <v>505</v>
      </c>
      <c r="G2011" s="253">
        <v>28.52</v>
      </c>
      <c r="H2011" s="361" t="s">
        <v>1400</v>
      </c>
      <c r="I2011" s="359" t="s">
        <v>1379</v>
      </c>
      <c r="J2011" s="359" t="s">
        <v>1380</v>
      </c>
      <c r="K2011" s="361" t="s">
        <v>1391</v>
      </c>
      <c r="L2011" s="359" t="s">
        <v>1392</v>
      </c>
      <c r="M2011" s="368">
        <v>2008</v>
      </c>
      <c r="N2011" s="205">
        <v>42782</v>
      </c>
      <c r="O2011" s="203"/>
    </row>
    <row r="2012" spans="1:15" ht="27.75" hidden="1" customHeight="1" x14ac:dyDescent="0.25">
      <c r="A2012" s="203" t="s">
        <v>1832</v>
      </c>
      <c r="B2012" s="202" t="s">
        <v>543</v>
      </c>
      <c r="C2012" s="203" t="s">
        <v>1833</v>
      </c>
      <c r="D2012" s="202" t="s">
        <v>1841</v>
      </c>
      <c r="E2012" s="202" t="s">
        <v>1837</v>
      </c>
      <c r="F2012" s="202" t="s">
        <v>505</v>
      </c>
      <c r="G2012" s="253">
        <v>9.6</v>
      </c>
      <c r="H2012" s="361" t="s">
        <v>1400</v>
      </c>
      <c r="I2012" s="359" t="s">
        <v>1382</v>
      </c>
      <c r="J2012" s="359" t="s">
        <v>1380</v>
      </c>
      <c r="K2012" s="361" t="s">
        <v>1391</v>
      </c>
      <c r="L2012" s="359" t="s">
        <v>1392</v>
      </c>
      <c r="M2012" s="368">
        <v>2008</v>
      </c>
      <c r="N2012" s="205">
        <v>42782</v>
      </c>
      <c r="O2012" s="203"/>
    </row>
    <row r="2013" spans="1:15" ht="27.75" hidden="1" customHeight="1" x14ac:dyDescent="0.25">
      <c r="A2013" s="203" t="s">
        <v>1832</v>
      </c>
      <c r="B2013" s="202" t="s">
        <v>543</v>
      </c>
      <c r="C2013" s="203" t="s">
        <v>1833</v>
      </c>
      <c r="D2013" s="202" t="s">
        <v>1841</v>
      </c>
      <c r="E2013" s="202" t="s">
        <v>1837</v>
      </c>
      <c r="F2013" s="202" t="s">
        <v>505</v>
      </c>
      <c r="G2013" s="253">
        <v>4.87</v>
      </c>
      <c r="H2013" s="361" t="s">
        <v>1400</v>
      </c>
      <c r="I2013" s="359" t="s">
        <v>1383</v>
      </c>
      <c r="J2013" s="359" t="s">
        <v>1380</v>
      </c>
      <c r="K2013" s="361" t="s">
        <v>1391</v>
      </c>
      <c r="L2013" s="359" t="s">
        <v>1392</v>
      </c>
      <c r="M2013" s="368">
        <v>2008</v>
      </c>
      <c r="N2013" s="205">
        <v>42782</v>
      </c>
      <c r="O2013" s="203"/>
    </row>
    <row r="2014" spans="1:15" ht="27.75" hidden="1" customHeight="1" x14ac:dyDescent="0.25">
      <c r="A2014" s="203" t="s">
        <v>1832</v>
      </c>
      <c r="B2014" s="202" t="s">
        <v>543</v>
      </c>
      <c r="C2014" s="203" t="s">
        <v>1833</v>
      </c>
      <c r="D2014" s="202" t="s">
        <v>1841</v>
      </c>
      <c r="E2014" s="202" t="s">
        <v>1837</v>
      </c>
      <c r="F2014" s="202" t="s">
        <v>505</v>
      </c>
      <c r="G2014" s="253">
        <v>2.88</v>
      </c>
      <c r="H2014" s="361" t="s">
        <v>1400</v>
      </c>
      <c r="I2014" s="359" t="s">
        <v>1384</v>
      </c>
      <c r="J2014" s="359" t="s">
        <v>1380</v>
      </c>
      <c r="K2014" s="361" t="s">
        <v>1391</v>
      </c>
      <c r="L2014" s="359" t="s">
        <v>1392</v>
      </c>
      <c r="M2014" s="368">
        <v>2008</v>
      </c>
      <c r="N2014" s="205">
        <v>42782</v>
      </c>
      <c r="O2014" s="203"/>
    </row>
    <row r="2015" spans="1:15" ht="27.75" hidden="1" customHeight="1" x14ac:dyDescent="0.25">
      <c r="A2015" s="203" t="s">
        <v>1832</v>
      </c>
      <c r="B2015" s="202" t="s">
        <v>543</v>
      </c>
      <c r="C2015" s="203" t="s">
        <v>1833</v>
      </c>
      <c r="D2015" s="202" t="s">
        <v>1841</v>
      </c>
      <c r="E2015" s="202" t="s">
        <v>1837</v>
      </c>
      <c r="F2015" s="202" t="s">
        <v>505</v>
      </c>
      <c r="G2015" s="253">
        <v>0.83</v>
      </c>
      <c r="H2015" s="361" t="s">
        <v>1400</v>
      </c>
      <c r="I2015" s="359" t="s">
        <v>1385</v>
      </c>
      <c r="J2015" s="359" t="s">
        <v>1380</v>
      </c>
      <c r="K2015" s="361" t="s">
        <v>1391</v>
      </c>
      <c r="L2015" s="359" t="s">
        <v>1392</v>
      </c>
      <c r="M2015" s="368">
        <v>2008</v>
      </c>
      <c r="N2015" s="205">
        <v>42782</v>
      </c>
      <c r="O2015" s="203"/>
    </row>
    <row r="2016" spans="1:15" ht="27.75" hidden="1" customHeight="1" x14ac:dyDescent="0.25">
      <c r="A2016" s="203" t="s">
        <v>1832</v>
      </c>
      <c r="B2016" s="202" t="s">
        <v>543</v>
      </c>
      <c r="C2016" s="203" t="s">
        <v>1833</v>
      </c>
      <c r="D2016" s="202" t="s">
        <v>1842</v>
      </c>
      <c r="E2016" s="202" t="s">
        <v>1837</v>
      </c>
      <c r="F2016" s="202" t="s">
        <v>505</v>
      </c>
      <c r="G2016" s="253">
        <v>80.150000000000006</v>
      </c>
      <c r="H2016" s="361" t="s">
        <v>1400</v>
      </c>
      <c r="I2016" s="359" t="s">
        <v>1379</v>
      </c>
      <c r="J2016" s="359" t="s">
        <v>1380</v>
      </c>
      <c r="K2016" s="361" t="s">
        <v>1391</v>
      </c>
      <c r="L2016" s="359" t="s">
        <v>1392</v>
      </c>
      <c r="M2016" s="368">
        <v>2008</v>
      </c>
      <c r="N2016" s="205">
        <v>42782</v>
      </c>
      <c r="O2016" s="203"/>
    </row>
    <row r="2017" spans="1:15" ht="27.75" hidden="1" customHeight="1" x14ac:dyDescent="0.25">
      <c r="A2017" s="203" t="s">
        <v>1832</v>
      </c>
      <c r="B2017" s="202" t="s">
        <v>543</v>
      </c>
      <c r="C2017" s="203" t="s">
        <v>1833</v>
      </c>
      <c r="D2017" s="202" t="s">
        <v>1842</v>
      </c>
      <c r="E2017" s="202" t="s">
        <v>1837</v>
      </c>
      <c r="F2017" s="202" t="s">
        <v>505</v>
      </c>
      <c r="G2017" s="253">
        <v>24.85</v>
      </c>
      <c r="H2017" s="361" t="s">
        <v>1400</v>
      </c>
      <c r="I2017" s="359" t="s">
        <v>1382</v>
      </c>
      <c r="J2017" s="359" t="s">
        <v>1380</v>
      </c>
      <c r="K2017" s="361" t="s">
        <v>1391</v>
      </c>
      <c r="L2017" s="359" t="s">
        <v>1392</v>
      </c>
      <c r="M2017" s="368">
        <v>2008</v>
      </c>
      <c r="N2017" s="205">
        <v>42782</v>
      </c>
      <c r="O2017" s="203"/>
    </row>
    <row r="2018" spans="1:15" ht="27.75" hidden="1" customHeight="1" x14ac:dyDescent="0.25">
      <c r="A2018" s="203" t="s">
        <v>1832</v>
      </c>
      <c r="B2018" s="202" t="s">
        <v>543</v>
      </c>
      <c r="C2018" s="203" t="s">
        <v>1833</v>
      </c>
      <c r="D2018" s="202" t="s">
        <v>1842</v>
      </c>
      <c r="E2018" s="202" t="s">
        <v>1837</v>
      </c>
      <c r="F2018" s="202" t="s">
        <v>505</v>
      </c>
      <c r="G2018" s="253">
        <v>12.62</v>
      </c>
      <c r="H2018" s="361" t="s">
        <v>1400</v>
      </c>
      <c r="I2018" s="359" t="s">
        <v>1383</v>
      </c>
      <c r="J2018" s="359" t="s">
        <v>1380</v>
      </c>
      <c r="K2018" s="361" t="s">
        <v>1391</v>
      </c>
      <c r="L2018" s="359" t="s">
        <v>1392</v>
      </c>
      <c r="M2018" s="368">
        <v>2008</v>
      </c>
      <c r="N2018" s="205">
        <v>42782</v>
      </c>
      <c r="O2018" s="203"/>
    </row>
    <row r="2019" spans="1:15" ht="27.75" hidden="1" customHeight="1" x14ac:dyDescent="0.25">
      <c r="A2019" s="203" t="s">
        <v>1832</v>
      </c>
      <c r="B2019" s="202" t="s">
        <v>543</v>
      </c>
      <c r="C2019" s="203" t="s">
        <v>1833</v>
      </c>
      <c r="D2019" s="202" t="s">
        <v>1842</v>
      </c>
      <c r="E2019" s="202" t="s">
        <v>1837</v>
      </c>
      <c r="F2019" s="202" t="s">
        <v>505</v>
      </c>
      <c r="G2019" s="253">
        <v>6.72</v>
      </c>
      <c r="H2019" s="361" t="s">
        <v>1400</v>
      </c>
      <c r="I2019" s="359" t="s">
        <v>1384</v>
      </c>
      <c r="J2019" s="359" t="s">
        <v>1380</v>
      </c>
      <c r="K2019" s="361" t="s">
        <v>1391</v>
      </c>
      <c r="L2019" s="359" t="s">
        <v>1392</v>
      </c>
      <c r="M2019" s="368">
        <v>2008</v>
      </c>
      <c r="N2019" s="205">
        <v>42782</v>
      </c>
      <c r="O2019" s="203"/>
    </row>
    <row r="2020" spans="1:15" ht="27.75" hidden="1" customHeight="1" x14ac:dyDescent="0.25">
      <c r="A2020" s="203" t="s">
        <v>1832</v>
      </c>
      <c r="B2020" s="202" t="s">
        <v>543</v>
      </c>
      <c r="C2020" s="203" t="s">
        <v>1833</v>
      </c>
      <c r="D2020" s="202" t="s">
        <v>1842</v>
      </c>
      <c r="E2020" s="202" t="s">
        <v>1837</v>
      </c>
      <c r="F2020" s="202" t="s">
        <v>505</v>
      </c>
      <c r="G2020" s="253">
        <v>2.67</v>
      </c>
      <c r="H2020" s="361" t="s">
        <v>1400</v>
      </c>
      <c r="I2020" s="359" t="s">
        <v>1385</v>
      </c>
      <c r="J2020" s="359" t="s">
        <v>1380</v>
      </c>
      <c r="K2020" s="361" t="s">
        <v>1391</v>
      </c>
      <c r="L2020" s="359" t="s">
        <v>1392</v>
      </c>
      <c r="M2020" s="368">
        <v>2008</v>
      </c>
      <c r="N2020" s="205">
        <v>42782</v>
      </c>
      <c r="O2020" s="203"/>
    </row>
    <row r="2021" spans="1:15" ht="27.75" hidden="1" customHeight="1" x14ac:dyDescent="0.25">
      <c r="A2021" s="203" t="s">
        <v>1832</v>
      </c>
      <c r="B2021" s="202" t="s">
        <v>543</v>
      </c>
      <c r="C2021" s="203" t="s">
        <v>1833</v>
      </c>
      <c r="D2021" s="202" t="s">
        <v>1843</v>
      </c>
      <c r="E2021" s="202" t="s">
        <v>1837</v>
      </c>
      <c r="F2021" s="202" t="s">
        <v>505</v>
      </c>
      <c r="G2021" s="253">
        <v>95.07</v>
      </c>
      <c r="H2021" s="361" t="s">
        <v>1400</v>
      </c>
      <c r="I2021" s="359" t="s">
        <v>1379</v>
      </c>
      <c r="J2021" s="359" t="s">
        <v>1380</v>
      </c>
      <c r="K2021" s="361" t="s">
        <v>1391</v>
      </c>
      <c r="L2021" s="359" t="s">
        <v>1392</v>
      </c>
      <c r="M2021" s="368">
        <v>2008</v>
      </c>
      <c r="N2021" s="205">
        <v>42782</v>
      </c>
      <c r="O2021" s="203"/>
    </row>
    <row r="2022" spans="1:15" ht="27.75" hidden="1" customHeight="1" x14ac:dyDescent="0.25">
      <c r="A2022" s="203" t="s">
        <v>1832</v>
      </c>
      <c r="B2022" s="202" t="s">
        <v>543</v>
      </c>
      <c r="C2022" s="203" t="s">
        <v>1833</v>
      </c>
      <c r="D2022" s="202" t="s">
        <v>1843</v>
      </c>
      <c r="E2022" s="202" t="s">
        <v>1837</v>
      </c>
      <c r="F2022" s="202" t="s">
        <v>505</v>
      </c>
      <c r="G2022" s="253">
        <v>29.34</v>
      </c>
      <c r="H2022" s="361" t="s">
        <v>1400</v>
      </c>
      <c r="I2022" s="359" t="s">
        <v>1382</v>
      </c>
      <c r="J2022" s="359" t="s">
        <v>1380</v>
      </c>
      <c r="K2022" s="361" t="s">
        <v>1391</v>
      </c>
      <c r="L2022" s="359" t="s">
        <v>1392</v>
      </c>
      <c r="M2022" s="368">
        <v>2008</v>
      </c>
      <c r="N2022" s="205">
        <v>42782</v>
      </c>
      <c r="O2022" s="203"/>
    </row>
    <row r="2023" spans="1:15" ht="27.75" hidden="1" customHeight="1" x14ac:dyDescent="0.25">
      <c r="A2023" s="203" t="s">
        <v>1832</v>
      </c>
      <c r="B2023" s="202" t="s">
        <v>543</v>
      </c>
      <c r="C2023" s="203" t="s">
        <v>1833</v>
      </c>
      <c r="D2023" s="202" t="s">
        <v>1843</v>
      </c>
      <c r="E2023" s="202" t="s">
        <v>1837</v>
      </c>
      <c r="F2023" s="202" t="s">
        <v>505</v>
      </c>
      <c r="G2023" s="253">
        <v>14.99</v>
      </c>
      <c r="H2023" s="361" t="s">
        <v>1400</v>
      </c>
      <c r="I2023" s="359" t="s">
        <v>1383</v>
      </c>
      <c r="J2023" s="359" t="s">
        <v>1380</v>
      </c>
      <c r="K2023" s="361" t="s">
        <v>1391</v>
      </c>
      <c r="L2023" s="359" t="s">
        <v>1392</v>
      </c>
      <c r="M2023" s="368">
        <v>2008</v>
      </c>
      <c r="N2023" s="205">
        <v>42782</v>
      </c>
      <c r="O2023" s="203"/>
    </row>
    <row r="2024" spans="1:15" ht="27.75" hidden="1" customHeight="1" x14ac:dyDescent="0.25">
      <c r="A2024" s="203" t="s">
        <v>1832</v>
      </c>
      <c r="B2024" s="202" t="s">
        <v>543</v>
      </c>
      <c r="C2024" s="203" t="s">
        <v>1833</v>
      </c>
      <c r="D2024" s="202" t="s">
        <v>1843</v>
      </c>
      <c r="E2024" s="202" t="s">
        <v>1837</v>
      </c>
      <c r="F2024" s="202" t="s">
        <v>505</v>
      </c>
      <c r="G2024" s="253">
        <v>8.07</v>
      </c>
      <c r="H2024" s="361" t="s">
        <v>1400</v>
      </c>
      <c r="I2024" s="359" t="s">
        <v>1384</v>
      </c>
      <c r="J2024" s="359" t="s">
        <v>1380</v>
      </c>
      <c r="K2024" s="361" t="s">
        <v>1391</v>
      </c>
      <c r="L2024" s="359" t="s">
        <v>1392</v>
      </c>
      <c r="M2024" s="368">
        <v>2008</v>
      </c>
      <c r="N2024" s="205">
        <v>42782</v>
      </c>
      <c r="O2024" s="203"/>
    </row>
    <row r="2025" spans="1:15" ht="27.75" hidden="1" customHeight="1" x14ac:dyDescent="0.25">
      <c r="A2025" s="203" t="s">
        <v>1832</v>
      </c>
      <c r="B2025" s="202" t="s">
        <v>543</v>
      </c>
      <c r="C2025" s="203" t="s">
        <v>1833</v>
      </c>
      <c r="D2025" s="202" t="s">
        <v>1843</v>
      </c>
      <c r="E2025" s="202" t="s">
        <v>1837</v>
      </c>
      <c r="F2025" s="202" t="s">
        <v>505</v>
      </c>
      <c r="G2025" s="253">
        <v>3.29</v>
      </c>
      <c r="H2025" s="361" t="s">
        <v>1400</v>
      </c>
      <c r="I2025" s="359" t="s">
        <v>1385</v>
      </c>
      <c r="J2025" s="359" t="s">
        <v>1380</v>
      </c>
      <c r="K2025" s="361" t="s">
        <v>1391</v>
      </c>
      <c r="L2025" s="359" t="s">
        <v>1392</v>
      </c>
      <c r="M2025" s="368">
        <v>2008</v>
      </c>
      <c r="N2025" s="205">
        <v>42782</v>
      </c>
      <c r="O2025" s="203"/>
    </row>
    <row r="2026" spans="1:15" ht="27.75" hidden="1" customHeight="1" x14ac:dyDescent="0.25">
      <c r="A2026" s="203" t="s">
        <v>1832</v>
      </c>
      <c r="B2026" s="202" t="s">
        <v>543</v>
      </c>
      <c r="C2026" s="203" t="s">
        <v>1833</v>
      </c>
      <c r="D2026" s="202" t="s">
        <v>1844</v>
      </c>
      <c r="E2026" s="202" t="s">
        <v>1399</v>
      </c>
      <c r="F2026" s="202" t="s">
        <v>505</v>
      </c>
      <c r="G2026" s="253">
        <v>11.73</v>
      </c>
      <c r="H2026" s="361" t="s">
        <v>1400</v>
      </c>
      <c r="I2026" s="359" t="s">
        <v>1379</v>
      </c>
      <c r="J2026" s="359" t="s">
        <v>1380</v>
      </c>
      <c r="K2026" s="361" t="s">
        <v>1391</v>
      </c>
      <c r="L2026" s="359" t="s">
        <v>1392</v>
      </c>
      <c r="M2026" s="368">
        <v>2009</v>
      </c>
      <c r="N2026" s="205">
        <v>42782</v>
      </c>
      <c r="O2026" s="203"/>
    </row>
    <row r="2027" spans="1:15" ht="27.75" hidden="1" customHeight="1" x14ac:dyDescent="0.25">
      <c r="A2027" s="203" t="s">
        <v>1832</v>
      </c>
      <c r="B2027" s="202" t="s">
        <v>543</v>
      </c>
      <c r="C2027" s="203" t="s">
        <v>1833</v>
      </c>
      <c r="D2027" s="202" t="s">
        <v>1844</v>
      </c>
      <c r="E2027" s="202" t="s">
        <v>1399</v>
      </c>
      <c r="F2027" s="202" t="s">
        <v>505</v>
      </c>
      <c r="G2027" s="253">
        <v>3.08</v>
      </c>
      <c r="H2027" s="361" t="s">
        <v>1400</v>
      </c>
      <c r="I2027" s="359" t="s">
        <v>1382</v>
      </c>
      <c r="J2027" s="359" t="s">
        <v>1380</v>
      </c>
      <c r="K2027" s="361" t="s">
        <v>1391</v>
      </c>
      <c r="L2027" s="359" t="s">
        <v>1392</v>
      </c>
      <c r="M2027" s="368">
        <v>2009</v>
      </c>
      <c r="N2027" s="205">
        <v>42782</v>
      </c>
      <c r="O2027" s="203"/>
    </row>
    <row r="2028" spans="1:15" ht="27.75" hidden="1" customHeight="1" x14ac:dyDescent="0.25">
      <c r="A2028" s="203" t="s">
        <v>1832</v>
      </c>
      <c r="B2028" s="202" t="s">
        <v>543</v>
      </c>
      <c r="C2028" s="203" t="s">
        <v>1833</v>
      </c>
      <c r="D2028" s="202" t="s">
        <v>1844</v>
      </c>
      <c r="E2028" s="202" t="s">
        <v>1399</v>
      </c>
      <c r="F2028" s="202" t="s">
        <v>505</v>
      </c>
      <c r="G2028" s="253">
        <v>1.67</v>
      </c>
      <c r="H2028" s="361" t="s">
        <v>1400</v>
      </c>
      <c r="I2028" s="359" t="s">
        <v>1383</v>
      </c>
      <c r="J2028" s="359" t="s">
        <v>1380</v>
      </c>
      <c r="K2028" s="361" t="s">
        <v>1391</v>
      </c>
      <c r="L2028" s="359" t="s">
        <v>1392</v>
      </c>
      <c r="M2028" s="368">
        <v>2009</v>
      </c>
      <c r="N2028" s="205">
        <v>42782</v>
      </c>
      <c r="O2028" s="203"/>
    </row>
    <row r="2029" spans="1:15" ht="27.75" hidden="1" customHeight="1" x14ac:dyDescent="0.25">
      <c r="A2029" s="203" t="s">
        <v>1832</v>
      </c>
      <c r="B2029" s="202" t="s">
        <v>543</v>
      </c>
      <c r="C2029" s="203" t="s">
        <v>1833</v>
      </c>
      <c r="D2029" s="202" t="s">
        <v>1844</v>
      </c>
      <c r="E2029" s="202" t="s">
        <v>1399</v>
      </c>
      <c r="F2029" s="202" t="s">
        <v>505</v>
      </c>
      <c r="G2029" s="253">
        <v>1.08</v>
      </c>
      <c r="H2029" s="361" t="s">
        <v>1400</v>
      </c>
      <c r="I2029" s="359" t="s">
        <v>1384</v>
      </c>
      <c r="J2029" s="359" t="s">
        <v>1380</v>
      </c>
      <c r="K2029" s="361" t="s">
        <v>1391</v>
      </c>
      <c r="L2029" s="359" t="s">
        <v>1392</v>
      </c>
      <c r="M2029" s="368">
        <v>2009</v>
      </c>
      <c r="N2029" s="205">
        <v>42782</v>
      </c>
      <c r="O2029" s="203"/>
    </row>
    <row r="2030" spans="1:15" ht="27.75" hidden="1" customHeight="1" x14ac:dyDescent="0.25">
      <c r="A2030" s="203" t="s">
        <v>1832</v>
      </c>
      <c r="B2030" s="202" t="s">
        <v>543</v>
      </c>
      <c r="C2030" s="203" t="s">
        <v>1833</v>
      </c>
      <c r="D2030" s="202" t="s">
        <v>1844</v>
      </c>
      <c r="E2030" s="202" t="s">
        <v>1399</v>
      </c>
      <c r="F2030" s="202" t="s">
        <v>505</v>
      </c>
      <c r="G2030" s="253">
        <v>0.65</v>
      </c>
      <c r="H2030" s="361" t="s">
        <v>1400</v>
      </c>
      <c r="I2030" s="359" t="s">
        <v>1385</v>
      </c>
      <c r="J2030" s="359" t="s">
        <v>1380</v>
      </c>
      <c r="K2030" s="361" t="s">
        <v>1391</v>
      </c>
      <c r="L2030" s="359" t="s">
        <v>1392</v>
      </c>
      <c r="M2030" s="368">
        <v>2009</v>
      </c>
      <c r="N2030" s="205">
        <v>42782</v>
      </c>
      <c r="O2030" s="203"/>
    </row>
    <row r="2031" spans="1:15" ht="27.75" hidden="1" customHeight="1" x14ac:dyDescent="0.25">
      <c r="A2031" s="203" t="s">
        <v>1832</v>
      </c>
      <c r="B2031" s="202" t="s">
        <v>543</v>
      </c>
      <c r="C2031" s="203" t="s">
        <v>1833</v>
      </c>
      <c r="D2031" s="202" t="s">
        <v>1845</v>
      </c>
      <c r="E2031" s="202" t="s">
        <v>1399</v>
      </c>
      <c r="F2031" s="202" t="s">
        <v>505</v>
      </c>
      <c r="G2031" s="253">
        <v>12.94</v>
      </c>
      <c r="H2031" s="361" t="s">
        <v>1400</v>
      </c>
      <c r="I2031" s="359" t="s">
        <v>1379</v>
      </c>
      <c r="J2031" s="359" t="s">
        <v>1380</v>
      </c>
      <c r="K2031" s="361" t="s">
        <v>1391</v>
      </c>
      <c r="L2031" s="359" t="s">
        <v>1392</v>
      </c>
      <c r="M2031" s="368">
        <v>2009</v>
      </c>
      <c r="N2031" s="205">
        <v>42782</v>
      </c>
      <c r="O2031" s="203"/>
    </row>
    <row r="2032" spans="1:15" ht="27.75" hidden="1" customHeight="1" x14ac:dyDescent="0.25">
      <c r="A2032" s="203" t="s">
        <v>1832</v>
      </c>
      <c r="B2032" s="202" t="s">
        <v>543</v>
      </c>
      <c r="C2032" s="203" t="s">
        <v>1833</v>
      </c>
      <c r="D2032" s="202" t="s">
        <v>1845</v>
      </c>
      <c r="E2032" s="202" t="s">
        <v>1399</v>
      </c>
      <c r="F2032" s="202" t="s">
        <v>505</v>
      </c>
      <c r="G2032" s="253">
        <v>3.45</v>
      </c>
      <c r="H2032" s="361" t="s">
        <v>1400</v>
      </c>
      <c r="I2032" s="359" t="s">
        <v>1382</v>
      </c>
      <c r="J2032" s="359" t="s">
        <v>1380</v>
      </c>
      <c r="K2032" s="361" t="s">
        <v>1391</v>
      </c>
      <c r="L2032" s="359" t="s">
        <v>1392</v>
      </c>
      <c r="M2032" s="368">
        <v>2009</v>
      </c>
      <c r="N2032" s="205">
        <v>42782</v>
      </c>
      <c r="O2032" s="203"/>
    </row>
    <row r="2033" spans="1:15" ht="27.75" hidden="1" customHeight="1" x14ac:dyDescent="0.25">
      <c r="A2033" s="203" t="s">
        <v>1832</v>
      </c>
      <c r="B2033" s="202" t="s">
        <v>543</v>
      </c>
      <c r="C2033" s="203" t="s">
        <v>1833</v>
      </c>
      <c r="D2033" s="202" t="s">
        <v>1845</v>
      </c>
      <c r="E2033" s="202" t="s">
        <v>1399</v>
      </c>
      <c r="F2033" s="202" t="s">
        <v>505</v>
      </c>
      <c r="G2033" s="253">
        <v>1.85</v>
      </c>
      <c r="H2033" s="361" t="s">
        <v>1400</v>
      </c>
      <c r="I2033" s="359" t="s">
        <v>1383</v>
      </c>
      <c r="J2033" s="359" t="s">
        <v>1380</v>
      </c>
      <c r="K2033" s="361" t="s">
        <v>1391</v>
      </c>
      <c r="L2033" s="359" t="s">
        <v>1392</v>
      </c>
      <c r="M2033" s="368">
        <v>2009</v>
      </c>
      <c r="N2033" s="205">
        <v>42782</v>
      </c>
      <c r="O2033" s="203"/>
    </row>
    <row r="2034" spans="1:15" ht="27.75" hidden="1" customHeight="1" x14ac:dyDescent="0.25">
      <c r="A2034" s="203" t="s">
        <v>1832</v>
      </c>
      <c r="B2034" s="202" t="s">
        <v>543</v>
      </c>
      <c r="C2034" s="203" t="s">
        <v>1833</v>
      </c>
      <c r="D2034" s="202" t="s">
        <v>1845</v>
      </c>
      <c r="E2034" s="202" t="s">
        <v>1399</v>
      </c>
      <c r="F2034" s="202" t="s">
        <v>505</v>
      </c>
      <c r="G2034" s="253">
        <v>1.21</v>
      </c>
      <c r="H2034" s="361" t="s">
        <v>1400</v>
      </c>
      <c r="I2034" s="359" t="s">
        <v>1384</v>
      </c>
      <c r="J2034" s="359" t="s">
        <v>1380</v>
      </c>
      <c r="K2034" s="361" t="s">
        <v>1391</v>
      </c>
      <c r="L2034" s="359" t="s">
        <v>1392</v>
      </c>
      <c r="M2034" s="368">
        <v>2009</v>
      </c>
      <c r="N2034" s="205">
        <v>42782</v>
      </c>
      <c r="O2034" s="203"/>
    </row>
    <row r="2035" spans="1:15" ht="27.75" hidden="1" customHeight="1" x14ac:dyDescent="0.25">
      <c r="A2035" s="203" t="s">
        <v>1832</v>
      </c>
      <c r="B2035" s="202" t="s">
        <v>543</v>
      </c>
      <c r="C2035" s="203" t="s">
        <v>1833</v>
      </c>
      <c r="D2035" s="202" t="s">
        <v>1845</v>
      </c>
      <c r="E2035" s="202" t="s">
        <v>1399</v>
      </c>
      <c r="F2035" s="202" t="s">
        <v>505</v>
      </c>
      <c r="G2035" s="253">
        <v>0.72</v>
      </c>
      <c r="H2035" s="361" t="s">
        <v>1400</v>
      </c>
      <c r="I2035" s="359" t="s">
        <v>1385</v>
      </c>
      <c r="J2035" s="359" t="s">
        <v>1380</v>
      </c>
      <c r="K2035" s="361" t="s">
        <v>1391</v>
      </c>
      <c r="L2035" s="359" t="s">
        <v>1392</v>
      </c>
      <c r="M2035" s="368">
        <v>2009</v>
      </c>
      <c r="N2035" s="205">
        <v>42782</v>
      </c>
      <c r="O2035" s="203"/>
    </row>
    <row r="2036" spans="1:15" ht="27.75" hidden="1" customHeight="1" x14ac:dyDescent="0.25">
      <c r="A2036" s="203" t="s">
        <v>1832</v>
      </c>
      <c r="B2036" s="202" t="s">
        <v>543</v>
      </c>
      <c r="C2036" s="203" t="s">
        <v>1833</v>
      </c>
      <c r="D2036" s="202" t="s">
        <v>1846</v>
      </c>
      <c r="E2036" s="202" t="s">
        <v>1847</v>
      </c>
      <c r="F2036" s="202" t="s">
        <v>505</v>
      </c>
      <c r="G2036" s="253">
        <v>1.66</v>
      </c>
      <c r="H2036" s="361" t="s">
        <v>1400</v>
      </c>
      <c r="I2036" s="359" t="s">
        <v>1379</v>
      </c>
      <c r="J2036" s="359" t="s">
        <v>1380</v>
      </c>
      <c r="K2036" s="361" t="s">
        <v>1391</v>
      </c>
      <c r="L2036" s="359" t="s">
        <v>1392</v>
      </c>
      <c r="M2036" s="368">
        <v>2009</v>
      </c>
      <c r="N2036" s="205">
        <v>42782</v>
      </c>
      <c r="O2036" s="203"/>
    </row>
    <row r="2037" spans="1:15" ht="27.75" hidden="1" customHeight="1" x14ac:dyDescent="0.25">
      <c r="A2037" s="203" t="s">
        <v>1832</v>
      </c>
      <c r="B2037" s="202" t="s">
        <v>543</v>
      </c>
      <c r="C2037" s="203" t="s">
        <v>1833</v>
      </c>
      <c r="D2037" s="202" t="s">
        <v>1846</v>
      </c>
      <c r="E2037" s="202" t="s">
        <v>1847</v>
      </c>
      <c r="F2037" s="202" t="s">
        <v>505</v>
      </c>
      <c r="G2037" s="253">
        <v>0.45</v>
      </c>
      <c r="H2037" s="361" t="s">
        <v>1400</v>
      </c>
      <c r="I2037" s="359" t="s">
        <v>1382</v>
      </c>
      <c r="J2037" s="359" t="s">
        <v>1380</v>
      </c>
      <c r="K2037" s="361" t="s">
        <v>1391</v>
      </c>
      <c r="L2037" s="359" t="s">
        <v>1392</v>
      </c>
      <c r="M2037" s="368">
        <v>2009</v>
      </c>
      <c r="N2037" s="205">
        <v>42782</v>
      </c>
      <c r="O2037" s="203"/>
    </row>
    <row r="2038" spans="1:15" ht="27.75" hidden="1" customHeight="1" x14ac:dyDescent="0.25">
      <c r="A2038" s="203" t="s">
        <v>1832</v>
      </c>
      <c r="B2038" s="202" t="s">
        <v>543</v>
      </c>
      <c r="C2038" s="203" t="s">
        <v>1833</v>
      </c>
      <c r="D2038" s="202" t="s">
        <v>1846</v>
      </c>
      <c r="E2038" s="202" t="s">
        <v>1847</v>
      </c>
      <c r="F2038" s="202" t="s">
        <v>505</v>
      </c>
      <c r="G2038" s="253">
        <v>0.24</v>
      </c>
      <c r="H2038" s="361" t="s">
        <v>1400</v>
      </c>
      <c r="I2038" s="359" t="s">
        <v>1383</v>
      </c>
      <c r="J2038" s="359" t="s">
        <v>1380</v>
      </c>
      <c r="K2038" s="361" t="s">
        <v>1391</v>
      </c>
      <c r="L2038" s="359" t="s">
        <v>1392</v>
      </c>
      <c r="M2038" s="368">
        <v>2009</v>
      </c>
      <c r="N2038" s="205">
        <v>42782</v>
      </c>
      <c r="O2038" s="203"/>
    </row>
    <row r="2039" spans="1:15" ht="27.75" hidden="1" customHeight="1" x14ac:dyDescent="0.25">
      <c r="A2039" s="203" t="s">
        <v>1832</v>
      </c>
      <c r="B2039" s="202" t="s">
        <v>543</v>
      </c>
      <c r="C2039" s="203" t="s">
        <v>1833</v>
      </c>
      <c r="D2039" s="202" t="s">
        <v>1846</v>
      </c>
      <c r="E2039" s="202" t="s">
        <v>1847</v>
      </c>
      <c r="F2039" s="202" t="s">
        <v>505</v>
      </c>
      <c r="G2039" s="253">
        <v>0.13</v>
      </c>
      <c r="H2039" s="361" t="s">
        <v>1400</v>
      </c>
      <c r="I2039" s="359" t="s">
        <v>1384</v>
      </c>
      <c r="J2039" s="359" t="s">
        <v>1380</v>
      </c>
      <c r="K2039" s="361" t="s">
        <v>1391</v>
      </c>
      <c r="L2039" s="359" t="s">
        <v>1392</v>
      </c>
      <c r="M2039" s="368">
        <v>2009</v>
      </c>
      <c r="N2039" s="205">
        <v>42782</v>
      </c>
      <c r="O2039" s="203"/>
    </row>
    <row r="2040" spans="1:15" ht="27.75" hidden="1" customHeight="1" x14ac:dyDescent="0.25">
      <c r="A2040" s="203" t="s">
        <v>1832</v>
      </c>
      <c r="B2040" s="202" t="s">
        <v>543</v>
      </c>
      <c r="C2040" s="203" t="s">
        <v>1833</v>
      </c>
      <c r="D2040" s="202" t="s">
        <v>1846</v>
      </c>
      <c r="E2040" s="202" t="s">
        <v>1847</v>
      </c>
      <c r="F2040" s="202" t="s">
        <v>505</v>
      </c>
      <c r="G2040" s="253">
        <v>7.0000000000000007E-2</v>
      </c>
      <c r="H2040" s="361" t="s">
        <v>1400</v>
      </c>
      <c r="I2040" s="359" t="s">
        <v>1385</v>
      </c>
      <c r="J2040" s="359" t="s">
        <v>1380</v>
      </c>
      <c r="K2040" s="361" t="s">
        <v>1391</v>
      </c>
      <c r="L2040" s="359" t="s">
        <v>1392</v>
      </c>
      <c r="M2040" s="368">
        <v>2009</v>
      </c>
      <c r="N2040" s="205">
        <v>42782</v>
      </c>
      <c r="O2040" s="203"/>
    </row>
    <row r="2041" spans="1:15" ht="27.75" hidden="1" customHeight="1" x14ac:dyDescent="0.25">
      <c r="A2041" s="203" t="s">
        <v>1832</v>
      </c>
      <c r="B2041" s="202" t="s">
        <v>543</v>
      </c>
      <c r="C2041" s="203" t="s">
        <v>96</v>
      </c>
      <c r="D2041" s="203" t="s">
        <v>1848</v>
      </c>
      <c r="E2041" s="202" t="s">
        <v>1837</v>
      </c>
      <c r="F2041" s="202" t="s">
        <v>475</v>
      </c>
      <c r="G2041" s="259">
        <v>13.1</v>
      </c>
      <c r="H2041" s="361" t="s">
        <v>488</v>
      </c>
      <c r="I2041" s="359" t="s">
        <v>1379</v>
      </c>
      <c r="J2041" s="359" t="s">
        <v>1380</v>
      </c>
      <c r="K2041" s="359" t="s">
        <v>22</v>
      </c>
      <c r="L2041" s="359" t="s">
        <v>1392</v>
      </c>
      <c r="M2041" s="368">
        <v>1998</v>
      </c>
      <c r="N2041" s="205">
        <v>39276</v>
      </c>
      <c r="O2041" s="203"/>
    </row>
    <row r="2042" spans="1:15" ht="27.75" hidden="1" customHeight="1" x14ac:dyDescent="0.25">
      <c r="A2042" s="203" t="s">
        <v>1832</v>
      </c>
      <c r="B2042" s="202" t="s">
        <v>543</v>
      </c>
      <c r="C2042" s="203" t="s">
        <v>96</v>
      </c>
      <c r="D2042" s="203" t="s">
        <v>1848</v>
      </c>
      <c r="E2042" s="202" t="s">
        <v>1837</v>
      </c>
      <c r="F2042" s="202" t="s">
        <v>475</v>
      </c>
      <c r="G2042" s="259">
        <v>4.7</v>
      </c>
      <c r="H2042" s="361" t="s">
        <v>488</v>
      </c>
      <c r="I2042" s="359" t="s">
        <v>1382</v>
      </c>
      <c r="J2042" s="359" t="s">
        <v>1380</v>
      </c>
      <c r="K2042" s="359" t="s">
        <v>22</v>
      </c>
      <c r="L2042" s="359" t="s">
        <v>1392</v>
      </c>
      <c r="M2042" s="368">
        <v>1998</v>
      </c>
      <c r="N2042" s="205">
        <v>39276</v>
      </c>
      <c r="O2042" s="203"/>
    </row>
    <row r="2043" spans="1:15" ht="27.75" hidden="1" customHeight="1" x14ac:dyDescent="0.25">
      <c r="A2043" s="203" t="s">
        <v>1832</v>
      </c>
      <c r="B2043" s="202" t="s">
        <v>543</v>
      </c>
      <c r="C2043" s="203" t="s">
        <v>96</v>
      </c>
      <c r="D2043" s="203" t="s">
        <v>1848</v>
      </c>
      <c r="E2043" s="202" t="s">
        <v>1837</v>
      </c>
      <c r="F2043" s="202" t="s">
        <v>475</v>
      </c>
      <c r="G2043" s="259">
        <v>3</v>
      </c>
      <c r="H2043" s="361" t="s">
        <v>488</v>
      </c>
      <c r="I2043" s="359" t="s">
        <v>1383</v>
      </c>
      <c r="J2043" s="359" t="s">
        <v>1380</v>
      </c>
      <c r="K2043" s="359" t="s">
        <v>22</v>
      </c>
      <c r="L2043" s="359" t="s">
        <v>1392</v>
      </c>
      <c r="M2043" s="368">
        <v>1998</v>
      </c>
      <c r="N2043" s="205">
        <v>39276</v>
      </c>
      <c r="O2043" s="203"/>
    </row>
    <row r="2044" spans="1:15" ht="27.75" hidden="1" customHeight="1" x14ac:dyDescent="0.25">
      <c r="A2044" s="203" t="s">
        <v>1832</v>
      </c>
      <c r="B2044" s="202" t="s">
        <v>543</v>
      </c>
      <c r="C2044" s="203" t="s">
        <v>96</v>
      </c>
      <c r="D2044" s="203" t="s">
        <v>1848</v>
      </c>
      <c r="E2044" s="202" t="s">
        <v>1837</v>
      </c>
      <c r="F2044" s="202" t="s">
        <v>475</v>
      </c>
      <c r="G2044" s="259">
        <v>1.5</v>
      </c>
      <c r="H2044" s="361" t="s">
        <v>488</v>
      </c>
      <c r="I2044" s="359" t="s">
        <v>1384</v>
      </c>
      <c r="J2044" s="359" t="s">
        <v>1380</v>
      </c>
      <c r="K2044" s="359" t="s">
        <v>22</v>
      </c>
      <c r="L2044" s="359" t="s">
        <v>1392</v>
      </c>
      <c r="M2044" s="368">
        <v>1998</v>
      </c>
      <c r="N2044" s="205">
        <v>39276</v>
      </c>
      <c r="O2044" s="203"/>
    </row>
    <row r="2045" spans="1:15" ht="27.75" hidden="1" customHeight="1" x14ac:dyDescent="0.25">
      <c r="A2045" s="203" t="s">
        <v>1832</v>
      </c>
      <c r="B2045" s="202" t="s">
        <v>543</v>
      </c>
      <c r="C2045" s="203" t="s">
        <v>96</v>
      </c>
      <c r="D2045" s="203" t="s">
        <v>1848</v>
      </c>
      <c r="E2045" s="202" t="s">
        <v>1837</v>
      </c>
      <c r="F2045" s="202" t="s">
        <v>475</v>
      </c>
      <c r="G2045" s="259">
        <v>0.6</v>
      </c>
      <c r="H2045" s="361" t="s">
        <v>488</v>
      </c>
      <c r="I2045" s="359" t="s">
        <v>1385</v>
      </c>
      <c r="J2045" s="359" t="s">
        <v>1380</v>
      </c>
      <c r="K2045" s="359" t="s">
        <v>22</v>
      </c>
      <c r="L2045" s="359" t="s">
        <v>1392</v>
      </c>
      <c r="M2045" s="368">
        <v>1998</v>
      </c>
      <c r="N2045" s="205">
        <v>39276</v>
      </c>
      <c r="O2045" s="203"/>
    </row>
    <row r="2046" spans="1:15" ht="27.75" hidden="1" customHeight="1" x14ac:dyDescent="0.25">
      <c r="A2046" s="203" t="s">
        <v>1832</v>
      </c>
      <c r="B2046" s="202" t="s">
        <v>543</v>
      </c>
      <c r="C2046" s="203" t="s">
        <v>96</v>
      </c>
      <c r="D2046" s="202" t="s">
        <v>787</v>
      </c>
      <c r="E2046" s="202" t="s">
        <v>1837</v>
      </c>
      <c r="F2046" s="202" t="s">
        <v>475</v>
      </c>
      <c r="G2046" s="253">
        <v>12.1</v>
      </c>
      <c r="H2046" s="361" t="s">
        <v>488</v>
      </c>
      <c r="I2046" s="359" t="s">
        <v>1379</v>
      </c>
      <c r="J2046" s="359" t="s">
        <v>1380</v>
      </c>
      <c r="K2046" s="359" t="s">
        <v>22</v>
      </c>
      <c r="L2046" s="359" t="s">
        <v>1392</v>
      </c>
      <c r="M2046" s="368">
        <v>1998</v>
      </c>
      <c r="N2046" s="205">
        <v>39276</v>
      </c>
      <c r="O2046" s="203"/>
    </row>
    <row r="2047" spans="1:15" ht="27.75" hidden="1" customHeight="1" x14ac:dyDescent="0.25">
      <c r="A2047" s="203" t="s">
        <v>1832</v>
      </c>
      <c r="B2047" s="202" t="s">
        <v>543</v>
      </c>
      <c r="C2047" s="203" t="s">
        <v>96</v>
      </c>
      <c r="D2047" s="202" t="s">
        <v>787</v>
      </c>
      <c r="E2047" s="202" t="s">
        <v>1837</v>
      </c>
      <c r="F2047" s="202" t="s">
        <v>475</v>
      </c>
      <c r="G2047" s="253">
        <v>4.3</v>
      </c>
      <c r="H2047" s="361" t="s">
        <v>488</v>
      </c>
      <c r="I2047" s="359" t="s">
        <v>1382</v>
      </c>
      <c r="J2047" s="359" t="s">
        <v>1380</v>
      </c>
      <c r="K2047" s="359" t="s">
        <v>22</v>
      </c>
      <c r="L2047" s="359" t="s">
        <v>1392</v>
      </c>
      <c r="M2047" s="368">
        <v>1998</v>
      </c>
      <c r="N2047" s="205">
        <v>39276</v>
      </c>
      <c r="O2047" s="203"/>
    </row>
    <row r="2048" spans="1:15" ht="27.75" hidden="1" customHeight="1" x14ac:dyDescent="0.25">
      <c r="A2048" s="203" t="s">
        <v>1832</v>
      </c>
      <c r="B2048" s="202" t="s">
        <v>543</v>
      </c>
      <c r="C2048" s="203" t="s">
        <v>96</v>
      </c>
      <c r="D2048" s="202" t="s">
        <v>787</v>
      </c>
      <c r="E2048" s="202" t="s">
        <v>1837</v>
      </c>
      <c r="F2048" s="202" t="s">
        <v>475</v>
      </c>
      <c r="G2048" s="253">
        <v>2.7</v>
      </c>
      <c r="H2048" s="361" t="s">
        <v>488</v>
      </c>
      <c r="I2048" s="359" t="s">
        <v>1383</v>
      </c>
      <c r="J2048" s="359" t="s">
        <v>1380</v>
      </c>
      <c r="K2048" s="359" t="s">
        <v>22</v>
      </c>
      <c r="L2048" s="359" t="s">
        <v>1392</v>
      </c>
      <c r="M2048" s="368">
        <v>1998</v>
      </c>
      <c r="N2048" s="205">
        <v>39276</v>
      </c>
      <c r="O2048" s="203"/>
    </row>
    <row r="2049" spans="1:15" ht="27.75" hidden="1" customHeight="1" x14ac:dyDescent="0.25">
      <c r="A2049" s="203" t="s">
        <v>1832</v>
      </c>
      <c r="B2049" s="202" t="s">
        <v>543</v>
      </c>
      <c r="C2049" s="203" t="s">
        <v>96</v>
      </c>
      <c r="D2049" s="202" t="s">
        <v>787</v>
      </c>
      <c r="E2049" s="202" t="s">
        <v>1837</v>
      </c>
      <c r="F2049" s="202" t="s">
        <v>475</v>
      </c>
      <c r="G2049" s="253">
        <v>1.4</v>
      </c>
      <c r="H2049" s="361" t="s">
        <v>488</v>
      </c>
      <c r="I2049" s="359" t="s">
        <v>1384</v>
      </c>
      <c r="J2049" s="359" t="s">
        <v>1380</v>
      </c>
      <c r="K2049" s="359" t="s">
        <v>22</v>
      </c>
      <c r="L2049" s="359" t="s">
        <v>1392</v>
      </c>
      <c r="M2049" s="368">
        <v>1998</v>
      </c>
      <c r="N2049" s="205">
        <v>39276</v>
      </c>
      <c r="O2049" s="203"/>
    </row>
    <row r="2050" spans="1:15" ht="27.75" hidden="1" customHeight="1" x14ac:dyDescent="0.25">
      <c r="A2050" s="203" t="s">
        <v>1832</v>
      </c>
      <c r="B2050" s="202" t="s">
        <v>543</v>
      </c>
      <c r="C2050" s="203" t="s">
        <v>96</v>
      </c>
      <c r="D2050" s="202" t="s">
        <v>787</v>
      </c>
      <c r="E2050" s="202" t="s">
        <v>1837</v>
      </c>
      <c r="F2050" s="202" t="s">
        <v>475</v>
      </c>
      <c r="G2050" s="253">
        <v>0.5</v>
      </c>
      <c r="H2050" s="361" t="s">
        <v>488</v>
      </c>
      <c r="I2050" s="359" t="s">
        <v>1385</v>
      </c>
      <c r="J2050" s="359" t="s">
        <v>1380</v>
      </c>
      <c r="K2050" s="359" t="s">
        <v>22</v>
      </c>
      <c r="L2050" s="359" t="s">
        <v>1392</v>
      </c>
      <c r="M2050" s="368">
        <v>1998</v>
      </c>
      <c r="N2050" s="205">
        <v>39276</v>
      </c>
      <c r="O2050" s="203"/>
    </row>
    <row r="2051" spans="1:15" ht="27.75" hidden="1" customHeight="1" x14ac:dyDescent="0.25">
      <c r="A2051" s="203" t="s">
        <v>1832</v>
      </c>
      <c r="B2051" s="202" t="s">
        <v>543</v>
      </c>
      <c r="C2051" s="203" t="s">
        <v>1376</v>
      </c>
      <c r="D2051" s="202" t="s">
        <v>787</v>
      </c>
      <c r="E2051" s="202" t="s">
        <v>1837</v>
      </c>
      <c r="F2051" s="202" t="s">
        <v>475</v>
      </c>
      <c r="G2051" s="253">
        <v>6.86</v>
      </c>
      <c r="H2051" s="361" t="s">
        <v>1378</v>
      </c>
      <c r="I2051" s="359" t="s">
        <v>1379</v>
      </c>
      <c r="J2051" s="359" t="s">
        <v>1380</v>
      </c>
      <c r="K2051" s="359" t="s">
        <v>9</v>
      </c>
      <c r="L2051" s="359" t="s">
        <v>1381</v>
      </c>
      <c r="M2051" s="368">
        <v>1988</v>
      </c>
      <c r="N2051" s="205">
        <v>38812</v>
      </c>
      <c r="O2051" s="203"/>
    </row>
    <row r="2052" spans="1:15" ht="27.75" hidden="1" customHeight="1" x14ac:dyDescent="0.25">
      <c r="A2052" s="203" t="s">
        <v>1832</v>
      </c>
      <c r="B2052" s="202" t="s">
        <v>543</v>
      </c>
      <c r="C2052" s="203" t="s">
        <v>1376</v>
      </c>
      <c r="D2052" s="202" t="s">
        <v>787</v>
      </c>
      <c r="E2052" s="202" t="s">
        <v>1837</v>
      </c>
      <c r="F2052" s="202" t="s">
        <v>475</v>
      </c>
      <c r="G2052" s="253">
        <v>2.52</v>
      </c>
      <c r="H2052" s="361" t="s">
        <v>1378</v>
      </c>
      <c r="I2052" s="359" t="s">
        <v>1382</v>
      </c>
      <c r="J2052" s="359" t="s">
        <v>1380</v>
      </c>
      <c r="K2052" s="359" t="s">
        <v>9</v>
      </c>
      <c r="L2052" s="359" t="s">
        <v>1381</v>
      </c>
      <c r="M2052" s="368">
        <v>1988</v>
      </c>
      <c r="N2052" s="205">
        <v>38812</v>
      </c>
      <c r="O2052" s="203"/>
    </row>
    <row r="2053" spans="1:15" ht="27.75" hidden="1" customHeight="1" x14ac:dyDescent="0.25">
      <c r="A2053" s="203" t="s">
        <v>1832</v>
      </c>
      <c r="B2053" s="202" t="s">
        <v>543</v>
      </c>
      <c r="C2053" s="203" t="s">
        <v>1376</v>
      </c>
      <c r="D2053" s="202" t="s">
        <v>787</v>
      </c>
      <c r="E2053" s="202" t="s">
        <v>1837</v>
      </c>
      <c r="F2053" s="202" t="s">
        <v>475</v>
      </c>
      <c r="G2053" s="253">
        <v>1.1200000000000001</v>
      </c>
      <c r="H2053" s="361" t="s">
        <v>1378</v>
      </c>
      <c r="I2053" s="359" t="s">
        <v>1383</v>
      </c>
      <c r="J2053" s="359" t="s">
        <v>1380</v>
      </c>
      <c r="K2053" s="359" t="s">
        <v>9</v>
      </c>
      <c r="L2053" s="359" t="s">
        <v>1381</v>
      </c>
      <c r="M2053" s="368">
        <v>1988</v>
      </c>
      <c r="N2053" s="205">
        <v>38812</v>
      </c>
      <c r="O2053" s="203"/>
    </row>
    <row r="2054" spans="1:15" ht="27.75" hidden="1" customHeight="1" x14ac:dyDescent="0.25">
      <c r="A2054" s="203" t="s">
        <v>1832</v>
      </c>
      <c r="B2054" s="202" t="s">
        <v>543</v>
      </c>
      <c r="C2054" s="203" t="s">
        <v>1376</v>
      </c>
      <c r="D2054" s="202" t="s">
        <v>787</v>
      </c>
      <c r="E2054" s="202" t="s">
        <v>1837</v>
      </c>
      <c r="F2054" s="202" t="s">
        <v>475</v>
      </c>
      <c r="G2054" s="253">
        <v>0.39</v>
      </c>
      <c r="H2054" s="361" t="s">
        <v>1378</v>
      </c>
      <c r="I2054" s="359" t="s">
        <v>1384</v>
      </c>
      <c r="J2054" s="359" t="s">
        <v>1380</v>
      </c>
      <c r="K2054" s="359" t="s">
        <v>9</v>
      </c>
      <c r="L2054" s="359" t="s">
        <v>1381</v>
      </c>
      <c r="M2054" s="368">
        <v>1988</v>
      </c>
      <c r="N2054" s="205">
        <v>38812</v>
      </c>
      <c r="O2054" s="203"/>
    </row>
    <row r="2055" spans="1:15" ht="27.75" hidden="1" customHeight="1" x14ac:dyDescent="0.25">
      <c r="A2055" s="203" t="s">
        <v>1832</v>
      </c>
      <c r="B2055" s="202" t="s">
        <v>543</v>
      </c>
      <c r="C2055" s="203" t="s">
        <v>1376</v>
      </c>
      <c r="D2055" s="202" t="s">
        <v>787</v>
      </c>
      <c r="E2055" s="202" t="s">
        <v>1837</v>
      </c>
      <c r="F2055" s="202" t="s">
        <v>475</v>
      </c>
      <c r="G2055" s="253">
        <v>0.15</v>
      </c>
      <c r="H2055" s="361" t="s">
        <v>1378</v>
      </c>
      <c r="I2055" s="359" t="s">
        <v>1385</v>
      </c>
      <c r="J2055" s="359" t="s">
        <v>1380</v>
      </c>
      <c r="K2055" s="359" t="s">
        <v>9</v>
      </c>
      <c r="L2055" s="359" t="s">
        <v>1381</v>
      </c>
      <c r="M2055" s="368">
        <v>1988</v>
      </c>
      <c r="N2055" s="205">
        <v>38812</v>
      </c>
      <c r="O2055" s="203"/>
    </row>
    <row r="2056" spans="1:15" ht="27.75" hidden="1" customHeight="1" x14ac:dyDescent="0.25">
      <c r="A2056" s="203" t="s">
        <v>1832</v>
      </c>
      <c r="B2056" s="202" t="s">
        <v>543</v>
      </c>
      <c r="C2056" s="203" t="s">
        <v>1376</v>
      </c>
      <c r="D2056" s="202" t="s">
        <v>790</v>
      </c>
      <c r="E2056" s="202" t="s">
        <v>1837</v>
      </c>
      <c r="F2056" s="202" t="s">
        <v>475</v>
      </c>
      <c r="G2056" s="253">
        <v>6.82</v>
      </c>
      <c r="H2056" s="361" t="s">
        <v>1378</v>
      </c>
      <c r="I2056" s="359" t="s">
        <v>1379</v>
      </c>
      <c r="J2056" s="359" t="s">
        <v>1380</v>
      </c>
      <c r="K2056" s="359" t="s">
        <v>9</v>
      </c>
      <c r="L2056" s="359" t="s">
        <v>1381</v>
      </c>
      <c r="M2056" s="368">
        <v>2001</v>
      </c>
      <c r="N2056" s="205">
        <v>38812</v>
      </c>
      <c r="O2056" s="203"/>
    </row>
    <row r="2057" spans="1:15" ht="27.75" hidden="1" customHeight="1" x14ac:dyDescent="0.25">
      <c r="A2057" s="203" t="s">
        <v>1832</v>
      </c>
      <c r="B2057" s="202" t="s">
        <v>543</v>
      </c>
      <c r="C2057" s="203" t="s">
        <v>1376</v>
      </c>
      <c r="D2057" s="202" t="s">
        <v>790</v>
      </c>
      <c r="E2057" s="202" t="s">
        <v>1837</v>
      </c>
      <c r="F2057" s="202" t="s">
        <v>475</v>
      </c>
      <c r="G2057" s="253">
        <v>2.4700000000000002</v>
      </c>
      <c r="H2057" s="361" t="s">
        <v>1378</v>
      </c>
      <c r="I2057" s="359" t="s">
        <v>1382</v>
      </c>
      <c r="J2057" s="359" t="s">
        <v>1380</v>
      </c>
      <c r="K2057" s="359" t="s">
        <v>9</v>
      </c>
      <c r="L2057" s="359" t="s">
        <v>1381</v>
      </c>
      <c r="M2057" s="368">
        <v>2001</v>
      </c>
      <c r="N2057" s="205">
        <v>38812</v>
      </c>
      <c r="O2057" s="203"/>
    </row>
    <row r="2058" spans="1:15" ht="27.75" hidden="1" customHeight="1" x14ac:dyDescent="0.25">
      <c r="A2058" s="203" t="s">
        <v>1832</v>
      </c>
      <c r="B2058" s="202" t="s">
        <v>543</v>
      </c>
      <c r="C2058" s="203" t="s">
        <v>1376</v>
      </c>
      <c r="D2058" s="202" t="s">
        <v>790</v>
      </c>
      <c r="E2058" s="202" t="s">
        <v>1837</v>
      </c>
      <c r="F2058" s="202" t="s">
        <v>475</v>
      </c>
      <c r="G2058" s="253">
        <v>1.07</v>
      </c>
      <c r="H2058" s="361" t="s">
        <v>1378</v>
      </c>
      <c r="I2058" s="359" t="s">
        <v>1383</v>
      </c>
      <c r="J2058" s="359" t="s">
        <v>1380</v>
      </c>
      <c r="K2058" s="359" t="s">
        <v>9</v>
      </c>
      <c r="L2058" s="359" t="s">
        <v>1381</v>
      </c>
      <c r="M2058" s="368">
        <v>2001</v>
      </c>
      <c r="N2058" s="205">
        <v>38812</v>
      </c>
      <c r="O2058" s="203"/>
    </row>
    <row r="2059" spans="1:15" ht="27.75" hidden="1" customHeight="1" x14ac:dyDescent="0.25">
      <c r="A2059" s="203" t="s">
        <v>1832</v>
      </c>
      <c r="B2059" s="202" t="s">
        <v>543</v>
      </c>
      <c r="C2059" s="203" t="s">
        <v>1376</v>
      </c>
      <c r="D2059" s="202" t="s">
        <v>790</v>
      </c>
      <c r="E2059" s="202" t="s">
        <v>1837</v>
      </c>
      <c r="F2059" s="202" t="s">
        <v>475</v>
      </c>
      <c r="G2059" s="253">
        <v>0.35</v>
      </c>
      <c r="H2059" s="361" t="s">
        <v>1378</v>
      </c>
      <c r="I2059" s="359" t="s">
        <v>1384</v>
      </c>
      <c r="J2059" s="359" t="s">
        <v>1380</v>
      </c>
      <c r="K2059" s="359" t="s">
        <v>9</v>
      </c>
      <c r="L2059" s="359" t="s">
        <v>1381</v>
      </c>
      <c r="M2059" s="368">
        <v>2001</v>
      </c>
      <c r="N2059" s="205">
        <v>38812</v>
      </c>
      <c r="O2059" s="203"/>
    </row>
    <row r="2060" spans="1:15" ht="27.75" hidden="1" customHeight="1" x14ac:dyDescent="0.25">
      <c r="A2060" s="203" t="s">
        <v>1832</v>
      </c>
      <c r="B2060" s="202" t="s">
        <v>543</v>
      </c>
      <c r="C2060" s="203" t="s">
        <v>1376</v>
      </c>
      <c r="D2060" s="202" t="s">
        <v>790</v>
      </c>
      <c r="E2060" s="202" t="s">
        <v>1837</v>
      </c>
      <c r="F2060" s="202" t="s">
        <v>475</v>
      </c>
      <c r="G2060" s="253">
        <v>0.11</v>
      </c>
      <c r="H2060" s="361" t="s">
        <v>1378</v>
      </c>
      <c r="I2060" s="359" t="s">
        <v>1385</v>
      </c>
      <c r="J2060" s="359" t="s">
        <v>1380</v>
      </c>
      <c r="K2060" s="359" t="s">
        <v>9</v>
      </c>
      <c r="L2060" s="359" t="s">
        <v>1381</v>
      </c>
      <c r="M2060" s="368">
        <v>2001</v>
      </c>
      <c r="N2060" s="205">
        <v>38812</v>
      </c>
      <c r="O2060" s="203"/>
    </row>
    <row r="2061" spans="1:15" ht="27.75" hidden="1" customHeight="1" x14ac:dyDescent="0.25">
      <c r="A2061" s="203" t="s">
        <v>1832</v>
      </c>
      <c r="B2061" s="202" t="s">
        <v>543</v>
      </c>
      <c r="C2061" s="203" t="s">
        <v>1376</v>
      </c>
      <c r="D2061" s="202" t="s">
        <v>544</v>
      </c>
      <c r="E2061" s="202" t="s">
        <v>1840</v>
      </c>
      <c r="F2061" s="202" t="s">
        <v>475</v>
      </c>
      <c r="G2061" s="253">
        <v>4.84</v>
      </c>
      <c r="H2061" s="361" t="s">
        <v>1378</v>
      </c>
      <c r="I2061" s="359" t="s">
        <v>1379</v>
      </c>
      <c r="J2061" s="359" t="s">
        <v>1380</v>
      </c>
      <c r="K2061" s="359" t="s">
        <v>9</v>
      </c>
      <c r="L2061" s="359" t="s">
        <v>1381</v>
      </c>
      <c r="M2061" s="368">
        <v>2000</v>
      </c>
      <c r="N2061" s="205">
        <v>38812</v>
      </c>
      <c r="O2061" s="203"/>
    </row>
    <row r="2062" spans="1:15" ht="27.75" hidden="1" customHeight="1" x14ac:dyDescent="0.25">
      <c r="A2062" s="203" t="s">
        <v>1832</v>
      </c>
      <c r="B2062" s="202" t="s">
        <v>543</v>
      </c>
      <c r="C2062" s="203" t="s">
        <v>1376</v>
      </c>
      <c r="D2062" s="202" t="s">
        <v>544</v>
      </c>
      <c r="E2062" s="202" t="s">
        <v>1840</v>
      </c>
      <c r="F2062" s="202" t="s">
        <v>475</v>
      </c>
      <c r="G2062" s="253">
        <v>1.78</v>
      </c>
      <c r="H2062" s="361" t="s">
        <v>1378</v>
      </c>
      <c r="I2062" s="359" t="s">
        <v>1382</v>
      </c>
      <c r="J2062" s="359" t="s">
        <v>1380</v>
      </c>
      <c r="K2062" s="359" t="s">
        <v>9</v>
      </c>
      <c r="L2062" s="359" t="s">
        <v>1381</v>
      </c>
      <c r="M2062" s="368">
        <v>2000</v>
      </c>
      <c r="N2062" s="205">
        <v>38812</v>
      </c>
      <c r="O2062" s="203"/>
    </row>
    <row r="2063" spans="1:15" ht="27.75" hidden="1" customHeight="1" x14ac:dyDescent="0.25">
      <c r="A2063" s="203" t="s">
        <v>1832</v>
      </c>
      <c r="B2063" s="202" t="s">
        <v>543</v>
      </c>
      <c r="C2063" s="203" t="s">
        <v>1376</v>
      </c>
      <c r="D2063" s="202" t="s">
        <v>544</v>
      </c>
      <c r="E2063" s="202" t="s">
        <v>1840</v>
      </c>
      <c r="F2063" s="202" t="s">
        <v>475</v>
      </c>
      <c r="G2063" s="253">
        <v>0.8</v>
      </c>
      <c r="H2063" s="361" t="s">
        <v>1378</v>
      </c>
      <c r="I2063" s="359" t="s">
        <v>1383</v>
      </c>
      <c r="J2063" s="359" t="s">
        <v>1380</v>
      </c>
      <c r="K2063" s="359" t="s">
        <v>9</v>
      </c>
      <c r="L2063" s="359" t="s">
        <v>1381</v>
      </c>
      <c r="M2063" s="368">
        <v>2000</v>
      </c>
      <c r="N2063" s="205">
        <v>38812</v>
      </c>
      <c r="O2063" s="203"/>
    </row>
    <row r="2064" spans="1:15" ht="27.75" hidden="1" customHeight="1" x14ac:dyDescent="0.25">
      <c r="A2064" s="203" t="s">
        <v>1832</v>
      </c>
      <c r="B2064" s="202" t="s">
        <v>543</v>
      </c>
      <c r="C2064" s="203" t="s">
        <v>1376</v>
      </c>
      <c r="D2064" s="202" t="s">
        <v>544</v>
      </c>
      <c r="E2064" s="202" t="s">
        <v>1840</v>
      </c>
      <c r="F2064" s="202" t="s">
        <v>475</v>
      </c>
      <c r="G2064" s="253">
        <v>0.14000000000000001</v>
      </c>
      <c r="H2064" s="361" t="s">
        <v>1378</v>
      </c>
      <c r="I2064" s="359" t="s">
        <v>1384</v>
      </c>
      <c r="J2064" s="359" t="s">
        <v>1380</v>
      </c>
      <c r="K2064" s="359" t="s">
        <v>9</v>
      </c>
      <c r="L2064" s="359" t="s">
        <v>1381</v>
      </c>
      <c r="M2064" s="368">
        <v>2000</v>
      </c>
      <c r="N2064" s="205">
        <v>38812</v>
      </c>
      <c r="O2064" s="203"/>
    </row>
    <row r="2065" spans="1:15" ht="27.75" hidden="1" customHeight="1" x14ac:dyDescent="0.25">
      <c r="A2065" s="203" t="s">
        <v>1832</v>
      </c>
      <c r="B2065" s="202" t="s">
        <v>543</v>
      </c>
      <c r="C2065" s="203" t="s">
        <v>1376</v>
      </c>
      <c r="D2065" s="202" t="s">
        <v>544</v>
      </c>
      <c r="E2065" s="202" t="s">
        <v>1840</v>
      </c>
      <c r="F2065" s="202" t="s">
        <v>475</v>
      </c>
      <c r="G2065" s="259" t="s">
        <v>515</v>
      </c>
      <c r="H2065" s="361" t="s">
        <v>1378</v>
      </c>
      <c r="I2065" s="359" t="s">
        <v>1385</v>
      </c>
      <c r="J2065" s="359" t="s">
        <v>1380</v>
      </c>
      <c r="K2065" s="359" t="s">
        <v>9</v>
      </c>
      <c r="L2065" s="359" t="s">
        <v>1381</v>
      </c>
      <c r="M2065" s="368">
        <v>2000</v>
      </c>
      <c r="N2065" s="205">
        <v>38812</v>
      </c>
      <c r="O2065" s="203"/>
    </row>
    <row r="2066" spans="1:15" ht="27.75" hidden="1" customHeight="1" x14ac:dyDescent="0.25">
      <c r="A2066" s="203" t="s">
        <v>1832</v>
      </c>
      <c r="B2066" s="202" t="s">
        <v>543</v>
      </c>
      <c r="C2066" s="203" t="s">
        <v>1403</v>
      </c>
      <c r="D2066" s="202" t="s">
        <v>1404</v>
      </c>
      <c r="E2066" s="202" t="s">
        <v>1405</v>
      </c>
      <c r="F2066" s="202" t="s">
        <v>475</v>
      </c>
      <c r="G2066" s="253">
        <v>154</v>
      </c>
      <c r="H2066" s="361" t="s">
        <v>1406</v>
      </c>
      <c r="I2066" s="359" t="s">
        <v>1407</v>
      </c>
      <c r="J2066" s="359" t="s">
        <v>1380</v>
      </c>
      <c r="K2066" s="359" t="s">
        <v>22</v>
      </c>
      <c r="L2066" s="359" t="s">
        <v>1408</v>
      </c>
      <c r="M2066" s="368" t="s">
        <v>1407</v>
      </c>
      <c r="N2066" s="205">
        <v>42486</v>
      </c>
      <c r="O2066" s="203"/>
    </row>
    <row r="2067" spans="1:15" ht="27.75" hidden="1" customHeight="1" x14ac:dyDescent="0.25">
      <c r="A2067" s="203" t="s">
        <v>1849</v>
      </c>
      <c r="B2067" s="211" t="s">
        <v>519</v>
      </c>
      <c r="C2067" s="203" t="s">
        <v>1376</v>
      </c>
      <c r="D2067" s="203" t="s">
        <v>1475</v>
      </c>
      <c r="E2067" s="202" t="s">
        <v>1474</v>
      </c>
      <c r="F2067" s="202" t="s">
        <v>475</v>
      </c>
      <c r="G2067" s="253">
        <v>8.6199999999999992</v>
      </c>
      <c r="H2067" s="361" t="s">
        <v>1378</v>
      </c>
      <c r="I2067" s="359" t="s">
        <v>1379</v>
      </c>
      <c r="J2067" s="359" t="s">
        <v>1380</v>
      </c>
      <c r="K2067" s="359" t="s">
        <v>9</v>
      </c>
      <c r="L2067" s="359" t="s">
        <v>1381</v>
      </c>
      <c r="M2067" s="368">
        <v>1988</v>
      </c>
      <c r="N2067" s="205">
        <v>38812</v>
      </c>
      <c r="O2067" s="203"/>
    </row>
    <row r="2068" spans="1:15" ht="27.75" hidden="1" customHeight="1" x14ac:dyDescent="0.25">
      <c r="A2068" s="203" t="s">
        <v>1849</v>
      </c>
      <c r="B2068" s="211" t="s">
        <v>519</v>
      </c>
      <c r="C2068" s="203" t="s">
        <v>1376</v>
      </c>
      <c r="D2068" s="203" t="s">
        <v>1475</v>
      </c>
      <c r="E2068" s="202" t="s">
        <v>1474</v>
      </c>
      <c r="F2068" s="202" t="s">
        <v>475</v>
      </c>
      <c r="G2068" s="253">
        <v>3.09</v>
      </c>
      <c r="H2068" s="361" t="s">
        <v>1378</v>
      </c>
      <c r="I2068" s="359" t="s">
        <v>1382</v>
      </c>
      <c r="J2068" s="359" t="s">
        <v>1380</v>
      </c>
      <c r="K2068" s="359" t="s">
        <v>9</v>
      </c>
      <c r="L2068" s="359" t="s">
        <v>1381</v>
      </c>
      <c r="M2068" s="368">
        <v>1988</v>
      </c>
      <c r="N2068" s="205">
        <v>38812</v>
      </c>
      <c r="O2068" s="203"/>
    </row>
    <row r="2069" spans="1:15" ht="27.75" hidden="1" customHeight="1" x14ac:dyDescent="0.25">
      <c r="A2069" s="203" t="s">
        <v>1849</v>
      </c>
      <c r="B2069" s="211" t="s">
        <v>519</v>
      </c>
      <c r="C2069" s="203" t="s">
        <v>1376</v>
      </c>
      <c r="D2069" s="203" t="s">
        <v>1475</v>
      </c>
      <c r="E2069" s="202" t="s">
        <v>1474</v>
      </c>
      <c r="F2069" s="202" t="s">
        <v>475</v>
      </c>
      <c r="G2069" s="253">
        <v>1.57</v>
      </c>
      <c r="H2069" s="361" t="s">
        <v>1378</v>
      </c>
      <c r="I2069" s="359" t="s">
        <v>1383</v>
      </c>
      <c r="J2069" s="359" t="s">
        <v>1380</v>
      </c>
      <c r="K2069" s="359" t="s">
        <v>9</v>
      </c>
      <c r="L2069" s="359" t="s">
        <v>1381</v>
      </c>
      <c r="M2069" s="368">
        <v>1988</v>
      </c>
      <c r="N2069" s="205">
        <v>38812</v>
      </c>
      <c r="O2069" s="203"/>
    </row>
    <row r="2070" spans="1:15" ht="27.75" hidden="1" customHeight="1" x14ac:dyDescent="0.25">
      <c r="A2070" s="203" t="s">
        <v>1849</v>
      </c>
      <c r="B2070" s="211" t="s">
        <v>519</v>
      </c>
      <c r="C2070" s="203" t="s">
        <v>1376</v>
      </c>
      <c r="D2070" s="203" t="s">
        <v>1475</v>
      </c>
      <c r="E2070" s="202" t="s">
        <v>1474</v>
      </c>
      <c r="F2070" s="202" t="s">
        <v>475</v>
      </c>
      <c r="G2070" s="253">
        <v>0.3</v>
      </c>
      <c r="H2070" s="361" t="s">
        <v>1378</v>
      </c>
      <c r="I2070" s="359" t="s">
        <v>1384</v>
      </c>
      <c r="J2070" s="359" t="s">
        <v>1380</v>
      </c>
      <c r="K2070" s="359" t="s">
        <v>9</v>
      </c>
      <c r="L2070" s="359" t="s">
        <v>1381</v>
      </c>
      <c r="M2070" s="368">
        <v>1988</v>
      </c>
      <c r="N2070" s="205">
        <v>38812</v>
      </c>
      <c r="O2070" s="203"/>
    </row>
    <row r="2071" spans="1:15" ht="27.75" hidden="1" customHeight="1" x14ac:dyDescent="0.25">
      <c r="A2071" s="203" t="s">
        <v>1849</v>
      </c>
      <c r="B2071" s="211" t="s">
        <v>519</v>
      </c>
      <c r="C2071" s="203" t="s">
        <v>1376</v>
      </c>
      <c r="D2071" s="203" t="s">
        <v>1475</v>
      </c>
      <c r="E2071" s="202" t="s">
        <v>1474</v>
      </c>
      <c r="F2071" s="202" t="s">
        <v>475</v>
      </c>
      <c r="G2071" s="253" t="s">
        <v>515</v>
      </c>
      <c r="H2071" s="361" t="s">
        <v>1378</v>
      </c>
      <c r="I2071" s="359" t="s">
        <v>1385</v>
      </c>
      <c r="J2071" s="359" t="s">
        <v>1380</v>
      </c>
      <c r="K2071" s="359" t="s">
        <v>9</v>
      </c>
      <c r="L2071" s="359" t="s">
        <v>1381</v>
      </c>
      <c r="M2071" s="368">
        <v>1988</v>
      </c>
      <c r="N2071" s="205">
        <v>38812</v>
      </c>
      <c r="O2071" s="203"/>
    </row>
    <row r="2072" spans="1:15" ht="27.75" hidden="1" customHeight="1" x14ac:dyDescent="0.25">
      <c r="A2072" s="203" t="s">
        <v>1849</v>
      </c>
      <c r="B2072" s="202" t="s">
        <v>519</v>
      </c>
      <c r="C2072" s="203" t="s">
        <v>1376</v>
      </c>
      <c r="D2072" s="202" t="s">
        <v>524</v>
      </c>
      <c r="E2072" s="202" t="s">
        <v>1474</v>
      </c>
      <c r="F2072" s="202" t="s">
        <v>475</v>
      </c>
      <c r="G2072" s="253">
        <v>5.99</v>
      </c>
      <c r="H2072" s="361" t="s">
        <v>1378</v>
      </c>
      <c r="I2072" s="359" t="s">
        <v>1379</v>
      </c>
      <c r="J2072" s="359" t="s">
        <v>1380</v>
      </c>
      <c r="K2072" s="359" t="s">
        <v>9</v>
      </c>
      <c r="L2072" s="359" t="s">
        <v>1381</v>
      </c>
      <c r="M2072" s="368">
        <v>1988</v>
      </c>
      <c r="N2072" s="205">
        <v>38812</v>
      </c>
      <c r="O2072" s="203"/>
    </row>
    <row r="2073" spans="1:15" ht="27.75" hidden="1" customHeight="1" x14ac:dyDescent="0.25">
      <c r="A2073" s="203" t="s">
        <v>1849</v>
      </c>
      <c r="B2073" s="202" t="s">
        <v>519</v>
      </c>
      <c r="C2073" s="203" t="s">
        <v>1376</v>
      </c>
      <c r="D2073" s="202" t="s">
        <v>524</v>
      </c>
      <c r="E2073" s="202" t="s">
        <v>1474</v>
      </c>
      <c r="F2073" s="202" t="s">
        <v>475</v>
      </c>
      <c r="G2073" s="253">
        <v>1.57</v>
      </c>
      <c r="H2073" s="361" t="s">
        <v>1378</v>
      </c>
      <c r="I2073" s="359" t="s">
        <v>1382</v>
      </c>
      <c r="J2073" s="359" t="s">
        <v>1380</v>
      </c>
      <c r="K2073" s="359" t="s">
        <v>9</v>
      </c>
      <c r="L2073" s="359" t="s">
        <v>1381</v>
      </c>
      <c r="M2073" s="368">
        <v>1988</v>
      </c>
      <c r="N2073" s="205">
        <v>38812</v>
      </c>
      <c r="O2073" s="203"/>
    </row>
    <row r="2074" spans="1:15" ht="27.75" hidden="1" customHeight="1" x14ac:dyDescent="0.25">
      <c r="A2074" s="203" t="s">
        <v>1849</v>
      </c>
      <c r="B2074" s="202" t="s">
        <v>519</v>
      </c>
      <c r="C2074" s="203" t="s">
        <v>1376</v>
      </c>
      <c r="D2074" s="202" t="s">
        <v>524</v>
      </c>
      <c r="E2074" s="202" t="s">
        <v>1474</v>
      </c>
      <c r="F2074" s="202" t="s">
        <v>475</v>
      </c>
      <c r="G2074" s="253">
        <v>0.36</v>
      </c>
      <c r="H2074" s="361" t="s">
        <v>1378</v>
      </c>
      <c r="I2074" s="359" t="s">
        <v>1383</v>
      </c>
      <c r="J2074" s="359" t="s">
        <v>1380</v>
      </c>
      <c r="K2074" s="359" t="s">
        <v>9</v>
      </c>
      <c r="L2074" s="359" t="s">
        <v>1381</v>
      </c>
      <c r="M2074" s="368">
        <v>1988</v>
      </c>
      <c r="N2074" s="205">
        <v>38812</v>
      </c>
      <c r="O2074" s="203"/>
    </row>
    <row r="2075" spans="1:15" ht="27.75" hidden="1" customHeight="1" x14ac:dyDescent="0.25">
      <c r="A2075" s="203" t="s">
        <v>1849</v>
      </c>
      <c r="B2075" s="202" t="s">
        <v>519</v>
      </c>
      <c r="C2075" s="203" t="s">
        <v>1376</v>
      </c>
      <c r="D2075" s="202" t="s">
        <v>524</v>
      </c>
      <c r="E2075" s="202" t="s">
        <v>1474</v>
      </c>
      <c r="F2075" s="202" t="s">
        <v>475</v>
      </c>
      <c r="G2075" s="253" t="s">
        <v>515</v>
      </c>
      <c r="H2075" s="361" t="s">
        <v>1378</v>
      </c>
      <c r="I2075" s="359" t="s">
        <v>1384</v>
      </c>
      <c r="J2075" s="359" t="s">
        <v>1380</v>
      </c>
      <c r="K2075" s="359" t="s">
        <v>9</v>
      </c>
      <c r="L2075" s="359" t="s">
        <v>1381</v>
      </c>
      <c r="M2075" s="368">
        <v>1988</v>
      </c>
      <c r="N2075" s="205">
        <v>38812</v>
      </c>
      <c r="O2075" s="203"/>
    </row>
    <row r="2076" spans="1:15" ht="27.75" hidden="1" customHeight="1" x14ac:dyDescent="0.25">
      <c r="A2076" s="203" t="s">
        <v>1849</v>
      </c>
      <c r="B2076" s="202" t="s">
        <v>519</v>
      </c>
      <c r="C2076" s="203" t="s">
        <v>1376</v>
      </c>
      <c r="D2076" s="202" t="s">
        <v>524</v>
      </c>
      <c r="E2076" s="202" t="s">
        <v>1474</v>
      </c>
      <c r="F2076" s="202" t="s">
        <v>475</v>
      </c>
      <c r="G2076" s="253" t="s">
        <v>515</v>
      </c>
      <c r="H2076" s="361" t="s">
        <v>1378</v>
      </c>
      <c r="I2076" s="359" t="s">
        <v>1385</v>
      </c>
      <c r="J2076" s="359" t="s">
        <v>1380</v>
      </c>
      <c r="K2076" s="359" t="s">
        <v>9</v>
      </c>
      <c r="L2076" s="359" t="s">
        <v>1381</v>
      </c>
      <c r="M2076" s="368">
        <v>1988</v>
      </c>
      <c r="N2076" s="205">
        <v>38812</v>
      </c>
      <c r="O2076" s="203"/>
    </row>
    <row r="2077" spans="1:15" ht="27.75" hidden="1" customHeight="1" x14ac:dyDescent="0.25">
      <c r="A2077" s="203" t="s">
        <v>1849</v>
      </c>
      <c r="B2077" s="202" t="s">
        <v>519</v>
      </c>
      <c r="C2077" s="203" t="s">
        <v>207</v>
      </c>
      <c r="D2077" s="202" t="s">
        <v>526</v>
      </c>
      <c r="E2077" s="202" t="s">
        <v>1474</v>
      </c>
      <c r="F2077" s="202" t="s">
        <v>505</v>
      </c>
      <c r="G2077" s="253">
        <v>94</v>
      </c>
      <c r="H2077" s="361" t="s">
        <v>527</v>
      </c>
      <c r="I2077" s="359" t="s">
        <v>1407</v>
      </c>
      <c r="J2077" s="358">
        <v>0</v>
      </c>
      <c r="K2077" s="359" t="s">
        <v>22</v>
      </c>
      <c r="L2077" s="359" t="s">
        <v>1392</v>
      </c>
      <c r="M2077" s="368">
        <v>2000</v>
      </c>
      <c r="N2077" s="205">
        <v>40085</v>
      </c>
      <c r="O2077" s="203"/>
    </row>
    <row r="2078" spans="1:15" ht="27.75" hidden="1" customHeight="1" x14ac:dyDescent="0.25">
      <c r="A2078" s="203" t="s">
        <v>1849</v>
      </c>
      <c r="B2078" s="202" t="s">
        <v>519</v>
      </c>
      <c r="C2078" s="203" t="s">
        <v>1403</v>
      </c>
      <c r="D2078" s="202" t="s">
        <v>1404</v>
      </c>
      <c r="E2078" s="202" t="s">
        <v>1405</v>
      </c>
      <c r="F2078" s="202" t="s">
        <v>475</v>
      </c>
      <c r="G2078" s="253">
        <v>154</v>
      </c>
      <c r="H2078" s="361" t="s">
        <v>1406</v>
      </c>
      <c r="I2078" s="359" t="s">
        <v>1407</v>
      </c>
      <c r="J2078" s="359" t="s">
        <v>1380</v>
      </c>
      <c r="K2078" s="359" t="s">
        <v>22</v>
      </c>
      <c r="L2078" s="359" t="s">
        <v>1408</v>
      </c>
      <c r="M2078" s="368" t="s">
        <v>1407</v>
      </c>
      <c r="N2078" s="205">
        <v>42486</v>
      </c>
      <c r="O2078" s="203"/>
    </row>
    <row r="2079" spans="1:15" ht="27.75" hidden="1" customHeight="1" x14ac:dyDescent="0.25">
      <c r="A2079" s="203" t="s">
        <v>1849</v>
      </c>
      <c r="B2079" s="202" t="s">
        <v>519</v>
      </c>
      <c r="C2079" s="203" t="s">
        <v>1476</v>
      </c>
      <c r="D2079" s="202" t="s">
        <v>1729</v>
      </c>
      <c r="E2079" s="202" t="s">
        <v>1474</v>
      </c>
      <c r="F2079" s="202" t="s">
        <v>505</v>
      </c>
      <c r="G2079" s="253">
        <v>17.917999999999999</v>
      </c>
      <c r="H2079" s="361" t="s">
        <v>1400</v>
      </c>
      <c r="I2079" s="359" t="s">
        <v>1379</v>
      </c>
      <c r="J2079" s="358">
        <v>0.73</v>
      </c>
      <c r="K2079" s="359" t="s">
        <v>1391</v>
      </c>
      <c r="L2079" s="359" t="s">
        <v>1392</v>
      </c>
      <c r="M2079" s="368">
        <v>2009</v>
      </c>
      <c r="N2079" s="205">
        <v>42359</v>
      </c>
      <c r="O2079" s="203"/>
    </row>
    <row r="2080" spans="1:15" ht="27.75" hidden="1" customHeight="1" x14ac:dyDescent="0.25">
      <c r="A2080" s="203" t="s">
        <v>1849</v>
      </c>
      <c r="B2080" s="202" t="s">
        <v>519</v>
      </c>
      <c r="C2080" s="203" t="s">
        <v>1476</v>
      </c>
      <c r="D2080" s="202" t="s">
        <v>1729</v>
      </c>
      <c r="E2080" s="202" t="s">
        <v>1474</v>
      </c>
      <c r="F2080" s="202" t="s">
        <v>505</v>
      </c>
      <c r="G2080" s="253">
        <v>7.5620000000000003</v>
      </c>
      <c r="H2080" s="361" t="s">
        <v>1400</v>
      </c>
      <c r="I2080" s="359" t="s">
        <v>1382</v>
      </c>
      <c r="J2080" s="358">
        <v>0.34</v>
      </c>
      <c r="K2080" s="359" t="s">
        <v>1391</v>
      </c>
      <c r="L2080" s="359" t="s">
        <v>1392</v>
      </c>
      <c r="M2080" s="368">
        <v>2009</v>
      </c>
      <c r="N2080" s="205">
        <v>42359</v>
      </c>
      <c r="O2080" s="203"/>
    </row>
    <row r="2081" spans="1:15" ht="27.75" hidden="1" customHeight="1" x14ac:dyDescent="0.25">
      <c r="A2081" s="203" t="s">
        <v>1849</v>
      </c>
      <c r="B2081" s="202" t="s">
        <v>519</v>
      </c>
      <c r="C2081" s="203" t="s">
        <v>1476</v>
      </c>
      <c r="D2081" s="202" t="s">
        <v>1729</v>
      </c>
      <c r="E2081" s="202" t="s">
        <v>1474</v>
      </c>
      <c r="F2081" s="202" t="s">
        <v>505</v>
      </c>
      <c r="G2081" s="253">
        <v>3.83</v>
      </c>
      <c r="H2081" s="361" t="s">
        <v>1400</v>
      </c>
      <c r="I2081" s="359" t="s">
        <v>1383</v>
      </c>
      <c r="J2081" s="358">
        <v>0.57999999999999996</v>
      </c>
      <c r="K2081" s="359" t="s">
        <v>1391</v>
      </c>
      <c r="L2081" s="359" t="s">
        <v>1392</v>
      </c>
      <c r="M2081" s="368">
        <v>2009</v>
      </c>
      <c r="N2081" s="205">
        <v>42359</v>
      </c>
      <c r="O2081" s="203"/>
    </row>
    <row r="2082" spans="1:15" ht="27.75" hidden="1" customHeight="1" x14ac:dyDescent="0.25">
      <c r="A2082" s="203" t="s">
        <v>1849</v>
      </c>
      <c r="B2082" s="202" t="s">
        <v>519</v>
      </c>
      <c r="C2082" s="203" t="s">
        <v>1476</v>
      </c>
      <c r="D2082" s="202" t="s">
        <v>1729</v>
      </c>
      <c r="E2082" s="202" t="s">
        <v>1474</v>
      </c>
      <c r="F2082" s="202" t="s">
        <v>505</v>
      </c>
      <c r="G2082" s="253">
        <v>2.266</v>
      </c>
      <c r="H2082" s="361" t="s">
        <v>1400</v>
      </c>
      <c r="I2082" s="359" t="s">
        <v>1384</v>
      </c>
      <c r="J2082" s="358">
        <v>0.55000000000000004</v>
      </c>
      <c r="K2082" s="359" t="s">
        <v>1391</v>
      </c>
      <c r="L2082" s="359" t="s">
        <v>1392</v>
      </c>
      <c r="M2082" s="368">
        <v>2009</v>
      </c>
      <c r="N2082" s="205">
        <v>42359</v>
      </c>
      <c r="O2082" s="203"/>
    </row>
    <row r="2083" spans="1:15" ht="27.75" hidden="1" customHeight="1" x14ac:dyDescent="0.25">
      <c r="A2083" s="203" t="s">
        <v>1849</v>
      </c>
      <c r="B2083" s="202" t="s">
        <v>519</v>
      </c>
      <c r="C2083" s="203" t="s">
        <v>1476</v>
      </c>
      <c r="D2083" s="202" t="s">
        <v>1729</v>
      </c>
      <c r="E2083" s="202" t="s">
        <v>1474</v>
      </c>
      <c r="F2083" s="202" t="s">
        <v>505</v>
      </c>
      <c r="G2083" s="253">
        <v>1.49</v>
      </c>
      <c r="H2083" s="361" t="s">
        <v>1400</v>
      </c>
      <c r="I2083" s="359" t="s">
        <v>1385</v>
      </c>
      <c r="J2083" s="358">
        <v>0.71</v>
      </c>
      <c r="K2083" s="359" t="s">
        <v>1391</v>
      </c>
      <c r="L2083" s="359" t="s">
        <v>1392</v>
      </c>
      <c r="M2083" s="368">
        <v>2009</v>
      </c>
      <c r="N2083" s="205">
        <v>42359</v>
      </c>
      <c r="O2083" s="203"/>
    </row>
    <row r="2084" spans="1:15" ht="27.75" hidden="1" customHeight="1" x14ac:dyDescent="0.25">
      <c r="A2084" s="203" t="s">
        <v>1849</v>
      </c>
      <c r="B2084" s="202" t="s">
        <v>519</v>
      </c>
      <c r="C2084" s="203" t="s">
        <v>1476</v>
      </c>
      <c r="D2084" s="202" t="s">
        <v>1729</v>
      </c>
      <c r="E2084" s="202" t="s">
        <v>1474</v>
      </c>
      <c r="F2084" s="202" t="s">
        <v>505</v>
      </c>
      <c r="G2084" s="253">
        <v>208.96</v>
      </c>
      <c r="H2084" s="361" t="s">
        <v>1414</v>
      </c>
      <c r="I2084" s="359" t="s">
        <v>1379</v>
      </c>
      <c r="J2084" s="358">
        <v>0.5</v>
      </c>
      <c r="K2084" s="359" t="s">
        <v>22</v>
      </c>
      <c r="L2084" s="359" t="s">
        <v>1392</v>
      </c>
      <c r="M2084" s="368">
        <v>2009</v>
      </c>
      <c r="N2084" s="205">
        <v>42359</v>
      </c>
      <c r="O2084" s="203"/>
    </row>
    <row r="2085" spans="1:15" ht="27.75" hidden="1" customHeight="1" x14ac:dyDescent="0.25">
      <c r="A2085" s="203" t="s">
        <v>1849</v>
      </c>
      <c r="B2085" s="202" t="s">
        <v>519</v>
      </c>
      <c r="C2085" s="203" t="s">
        <v>1476</v>
      </c>
      <c r="D2085" s="202" t="s">
        <v>1729</v>
      </c>
      <c r="E2085" s="202" t="s">
        <v>1474</v>
      </c>
      <c r="F2085" s="202" t="s">
        <v>505</v>
      </c>
      <c r="G2085" s="253">
        <v>91.76</v>
      </c>
      <c r="H2085" s="361" t="s">
        <v>1414</v>
      </c>
      <c r="I2085" s="359" t="s">
        <v>1382</v>
      </c>
      <c r="J2085" s="358">
        <v>0.09</v>
      </c>
      <c r="K2085" s="359" t="s">
        <v>22</v>
      </c>
      <c r="L2085" s="359" t="s">
        <v>1392</v>
      </c>
      <c r="M2085" s="368">
        <v>2009</v>
      </c>
      <c r="N2085" s="205">
        <v>42359</v>
      </c>
      <c r="O2085" s="203"/>
    </row>
    <row r="2086" spans="1:15" ht="27.75" hidden="1" customHeight="1" x14ac:dyDescent="0.25">
      <c r="A2086" s="203" t="s">
        <v>1849</v>
      </c>
      <c r="B2086" s="202" t="s">
        <v>519</v>
      </c>
      <c r="C2086" s="203" t="s">
        <v>1476</v>
      </c>
      <c r="D2086" s="202" t="s">
        <v>1729</v>
      </c>
      <c r="E2086" s="202" t="s">
        <v>1474</v>
      </c>
      <c r="F2086" s="202" t="s">
        <v>505</v>
      </c>
      <c r="G2086" s="253">
        <v>48.35</v>
      </c>
      <c r="H2086" s="361" t="s">
        <v>1414</v>
      </c>
      <c r="I2086" s="359" t="s">
        <v>1383</v>
      </c>
      <c r="J2086" s="358">
        <v>0</v>
      </c>
      <c r="K2086" s="359" t="s">
        <v>22</v>
      </c>
      <c r="L2086" s="359" t="s">
        <v>1392</v>
      </c>
      <c r="M2086" s="368">
        <v>2009</v>
      </c>
      <c r="N2086" s="205">
        <v>42359</v>
      </c>
      <c r="O2086" s="203"/>
    </row>
    <row r="2087" spans="1:15" ht="27.75" hidden="1" customHeight="1" x14ac:dyDescent="0.25">
      <c r="A2087" s="203" t="s">
        <v>1849</v>
      </c>
      <c r="B2087" s="202" t="s">
        <v>519</v>
      </c>
      <c r="C2087" s="203" t="s">
        <v>1476</v>
      </c>
      <c r="D2087" s="202" t="s">
        <v>1729</v>
      </c>
      <c r="E2087" s="202" t="s">
        <v>1474</v>
      </c>
      <c r="F2087" s="202" t="s">
        <v>505</v>
      </c>
      <c r="G2087" s="253">
        <v>27.63</v>
      </c>
      <c r="H2087" s="361" t="s">
        <v>1414</v>
      </c>
      <c r="I2087" s="359" t="s">
        <v>1384</v>
      </c>
      <c r="J2087" s="358">
        <v>0</v>
      </c>
      <c r="K2087" s="359" t="s">
        <v>22</v>
      </c>
      <c r="L2087" s="359" t="s">
        <v>1392</v>
      </c>
      <c r="M2087" s="368">
        <v>2009</v>
      </c>
      <c r="N2087" s="205">
        <v>42359</v>
      </c>
      <c r="O2087" s="203"/>
    </row>
    <row r="2088" spans="1:15" ht="27.75" hidden="1" customHeight="1" x14ac:dyDescent="0.25">
      <c r="A2088" s="203" t="s">
        <v>1849</v>
      </c>
      <c r="B2088" s="202" t="s">
        <v>519</v>
      </c>
      <c r="C2088" s="203" t="s">
        <v>1476</v>
      </c>
      <c r="D2088" s="202" t="s">
        <v>1729</v>
      </c>
      <c r="E2088" s="202" t="s">
        <v>1474</v>
      </c>
      <c r="F2088" s="202" t="s">
        <v>505</v>
      </c>
      <c r="G2088" s="253">
        <v>16.899999999999999</v>
      </c>
      <c r="H2088" s="361" t="s">
        <v>1414</v>
      </c>
      <c r="I2088" s="359" t="s">
        <v>1385</v>
      </c>
      <c r="J2088" s="358">
        <v>0</v>
      </c>
      <c r="K2088" s="359" t="s">
        <v>22</v>
      </c>
      <c r="L2088" s="359" t="s">
        <v>1392</v>
      </c>
      <c r="M2088" s="368">
        <v>2009</v>
      </c>
      <c r="N2088" s="205">
        <v>42359</v>
      </c>
      <c r="O2088" s="203"/>
    </row>
    <row r="2089" spans="1:15" ht="27.75" hidden="1" customHeight="1" x14ac:dyDescent="0.25">
      <c r="A2089" s="203" t="s">
        <v>1849</v>
      </c>
      <c r="B2089" s="202" t="s">
        <v>519</v>
      </c>
      <c r="C2089" s="203" t="s">
        <v>1476</v>
      </c>
      <c r="D2089" s="202" t="s">
        <v>1751</v>
      </c>
      <c r="E2089" s="202" t="s">
        <v>1399</v>
      </c>
      <c r="F2089" s="202" t="s">
        <v>505</v>
      </c>
      <c r="G2089" s="253">
        <v>9.44</v>
      </c>
      <c r="H2089" s="361" t="s">
        <v>1400</v>
      </c>
      <c r="I2089" s="359" t="s">
        <v>1379</v>
      </c>
      <c r="J2089" s="358">
        <v>0.77</v>
      </c>
      <c r="K2089" s="359" t="s">
        <v>1391</v>
      </c>
      <c r="L2089" s="359" t="s">
        <v>1392</v>
      </c>
      <c r="M2089" s="368">
        <v>2010</v>
      </c>
      <c r="N2089" s="205">
        <v>42359</v>
      </c>
      <c r="O2089" s="203"/>
    </row>
    <row r="2090" spans="1:15" ht="27.75" hidden="1" customHeight="1" x14ac:dyDescent="0.25">
      <c r="A2090" s="203" t="s">
        <v>1849</v>
      </c>
      <c r="B2090" s="202" t="s">
        <v>519</v>
      </c>
      <c r="C2090" s="203" t="s">
        <v>1476</v>
      </c>
      <c r="D2090" s="202" t="s">
        <v>1751</v>
      </c>
      <c r="E2090" s="202" t="s">
        <v>1399</v>
      </c>
      <c r="F2090" s="202" t="s">
        <v>505</v>
      </c>
      <c r="G2090" s="253">
        <v>4.43</v>
      </c>
      <c r="H2090" s="361" t="s">
        <v>1400</v>
      </c>
      <c r="I2090" s="359" t="s">
        <v>1382</v>
      </c>
      <c r="J2090" s="358">
        <v>0</v>
      </c>
      <c r="K2090" s="359" t="s">
        <v>1391</v>
      </c>
      <c r="L2090" s="359" t="s">
        <v>1392</v>
      </c>
      <c r="M2090" s="368">
        <v>2010</v>
      </c>
      <c r="N2090" s="205">
        <v>42359</v>
      </c>
      <c r="O2090" s="203"/>
    </row>
    <row r="2091" spans="1:15" ht="27.75" hidden="1" customHeight="1" x14ac:dyDescent="0.25">
      <c r="A2091" s="203" t="s">
        <v>1849</v>
      </c>
      <c r="B2091" s="202" t="s">
        <v>519</v>
      </c>
      <c r="C2091" s="203" t="s">
        <v>1476</v>
      </c>
      <c r="D2091" s="202" t="s">
        <v>1751</v>
      </c>
      <c r="E2091" s="202" t="s">
        <v>1399</v>
      </c>
      <c r="F2091" s="202" t="s">
        <v>505</v>
      </c>
      <c r="G2091" s="253">
        <v>3.06</v>
      </c>
      <c r="H2091" s="361" t="s">
        <v>1400</v>
      </c>
      <c r="I2091" s="359" t="s">
        <v>1383</v>
      </c>
      <c r="J2091" s="358">
        <v>0</v>
      </c>
      <c r="K2091" s="359" t="s">
        <v>1391</v>
      </c>
      <c r="L2091" s="359" t="s">
        <v>1392</v>
      </c>
      <c r="M2091" s="368">
        <v>2010</v>
      </c>
      <c r="N2091" s="205">
        <v>42359</v>
      </c>
      <c r="O2091" s="203"/>
    </row>
    <row r="2092" spans="1:15" ht="27.75" hidden="1" customHeight="1" x14ac:dyDescent="0.25">
      <c r="A2092" s="203" t="s">
        <v>1849</v>
      </c>
      <c r="B2092" s="202" t="s">
        <v>519</v>
      </c>
      <c r="C2092" s="203" t="s">
        <v>1476</v>
      </c>
      <c r="D2092" s="202" t="s">
        <v>1751</v>
      </c>
      <c r="E2092" s="202" t="s">
        <v>1399</v>
      </c>
      <c r="F2092" s="202" t="s">
        <v>505</v>
      </c>
      <c r="G2092" s="253">
        <v>2.36</v>
      </c>
      <c r="H2092" s="361" t="s">
        <v>1400</v>
      </c>
      <c r="I2092" s="359" t="s">
        <v>1384</v>
      </c>
      <c r="J2092" s="358">
        <v>0</v>
      </c>
      <c r="K2092" s="359" t="s">
        <v>1391</v>
      </c>
      <c r="L2092" s="359" t="s">
        <v>1392</v>
      </c>
      <c r="M2092" s="368">
        <v>2010</v>
      </c>
      <c r="N2092" s="205">
        <v>42359</v>
      </c>
      <c r="O2092" s="203"/>
    </row>
    <row r="2093" spans="1:15" ht="27.75" hidden="1" customHeight="1" x14ac:dyDescent="0.25">
      <c r="A2093" s="203" t="s">
        <v>1849</v>
      </c>
      <c r="B2093" s="202" t="s">
        <v>519</v>
      </c>
      <c r="C2093" s="203" t="s">
        <v>1476</v>
      </c>
      <c r="D2093" s="202" t="s">
        <v>1751</v>
      </c>
      <c r="E2093" s="202" t="s">
        <v>1399</v>
      </c>
      <c r="F2093" s="202" t="s">
        <v>505</v>
      </c>
      <c r="G2093" s="253">
        <v>1.47</v>
      </c>
      <c r="H2093" s="361" t="s">
        <v>1400</v>
      </c>
      <c r="I2093" s="359" t="s">
        <v>1385</v>
      </c>
      <c r="J2093" s="358">
        <v>0</v>
      </c>
      <c r="K2093" s="359" t="s">
        <v>1391</v>
      </c>
      <c r="L2093" s="359" t="s">
        <v>1392</v>
      </c>
      <c r="M2093" s="368">
        <v>2010</v>
      </c>
      <c r="N2093" s="205">
        <v>42359</v>
      </c>
      <c r="O2093" s="203"/>
    </row>
    <row r="2094" spans="1:15" ht="27.75" hidden="1" customHeight="1" x14ac:dyDescent="0.25">
      <c r="A2094" s="203" t="s">
        <v>1849</v>
      </c>
      <c r="B2094" s="202" t="s">
        <v>519</v>
      </c>
      <c r="C2094" s="203" t="s">
        <v>1476</v>
      </c>
      <c r="D2094" s="202" t="s">
        <v>1752</v>
      </c>
      <c r="E2094" s="202" t="s">
        <v>1399</v>
      </c>
      <c r="F2094" s="202" t="s">
        <v>505</v>
      </c>
      <c r="G2094" s="253">
        <v>2.5999999999999999E-2</v>
      </c>
      <c r="H2094" s="361" t="s">
        <v>1400</v>
      </c>
      <c r="I2094" s="359" t="s">
        <v>1379</v>
      </c>
      <c r="J2094" s="358">
        <v>0.46</v>
      </c>
      <c r="K2094" s="359" t="s">
        <v>1391</v>
      </c>
      <c r="L2094" s="359" t="s">
        <v>1392</v>
      </c>
      <c r="M2094" s="368">
        <v>2009</v>
      </c>
      <c r="N2094" s="205">
        <v>42359</v>
      </c>
      <c r="O2094" s="203"/>
    </row>
    <row r="2095" spans="1:15" ht="27.75" hidden="1" customHeight="1" x14ac:dyDescent="0.25">
      <c r="A2095" s="203" t="s">
        <v>1849</v>
      </c>
      <c r="B2095" s="202" t="s">
        <v>519</v>
      </c>
      <c r="C2095" s="203" t="s">
        <v>1476</v>
      </c>
      <c r="D2095" s="202" t="s">
        <v>1752</v>
      </c>
      <c r="E2095" s="202" t="s">
        <v>1399</v>
      </c>
      <c r="F2095" s="202" t="s">
        <v>505</v>
      </c>
      <c r="G2095" s="253">
        <v>1.0999999999999999E-2</v>
      </c>
      <c r="H2095" s="361" t="s">
        <v>1400</v>
      </c>
      <c r="I2095" s="359" t="s">
        <v>1382</v>
      </c>
      <c r="J2095" s="358">
        <v>0.79</v>
      </c>
      <c r="K2095" s="359" t="s">
        <v>1391</v>
      </c>
      <c r="L2095" s="359" t="s">
        <v>1392</v>
      </c>
      <c r="M2095" s="368">
        <v>2009</v>
      </c>
      <c r="N2095" s="205">
        <v>42359</v>
      </c>
      <c r="O2095" s="203"/>
    </row>
    <row r="2096" spans="1:15" ht="27.75" hidden="1" customHeight="1" x14ac:dyDescent="0.25">
      <c r="A2096" s="203" t="s">
        <v>1849</v>
      </c>
      <c r="B2096" s="202" t="s">
        <v>519</v>
      </c>
      <c r="C2096" s="203" t="s">
        <v>1476</v>
      </c>
      <c r="D2096" s="202" t="s">
        <v>1752</v>
      </c>
      <c r="E2096" s="202" t="s">
        <v>1399</v>
      </c>
      <c r="F2096" s="202" t="s">
        <v>505</v>
      </c>
      <c r="G2096" s="253">
        <v>6.0000000000000001E-3</v>
      </c>
      <c r="H2096" s="361" t="s">
        <v>1400</v>
      </c>
      <c r="I2096" s="359" t="s">
        <v>1383</v>
      </c>
      <c r="J2096" s="358">
        <v>0.88</v>
      </c>
      <c r="K2096" s="359" t="s">
        <v>1391</v>
      </c>
      <c r="L2096" s="359" t="s">
        <v>1392</v>
      </c>
      <c r="M2096" s="368">
        <v>2009</v>
      </c>
      <c r="N2096" s="205">
        <v>42359</v>
      </c>
      <c r="O2096" s="203"/>
    </row>
    <row r="2097" spans="1:15" ht="27.75" hidden="1" customHeight="1" x14ac:dyDescent="0.25">
      <c r="A2097" s="203" t="s">
        <v>1849</v>
      </c>
      <c r="B2097" s="202" t="s">
        <v>519</v>
      </c>
      <c r="C2097" s="203" t="s">
        <v>1476</v>
      </c>
      <c r="D2097" s="202" t="s">
        <v>1752</v>
      </c>
      <c r="E2097" s="202" t="s">
        <v>1399</v>
      </c>
      <c r="F2097" s="202" t="s">
        <v>505</v>
      </c>
      <c r="G2097" s="253">
        <v>3.0000000000000001E-3</v>
      </c>
      <c r="H2097" s="361" t="s">
        <v>1400</v>
      </c>
      <c r="I2097" s="359" t="s">
        <v>1384</v>
      </c>
      <c r="J2097" s="358">
        <v>0.92</v>
      </c>
      <c r="K2097" s="359" t="s">
        <v>1391</v>
      </c>
      <c r="L2097" s="359" t="s">
        <v>1392</v>
      </c>
      <c r="M2097" s="368">
        <v>2009</v>
      </c>
      <c r="N2097" s="205">
        <v>42359</v>
      </c>
      <c r="O2097" s="203"/>
    </row>
    <row r="2098" spans="1:15" ht="27.75" hidden="1" customHeight="1" x14ac:dyDescent="0.25">
      <c r="A2098" s="203" t="s">
        <v>1849</v>
      </c>
      <c r="B2098" s="202" t="s">
        <v>519</v>
      </c>
      <c r="C2098" s="203" t="s">
        <v>1476</v>
      </c>
      <c r="D2098" s="202" t="s">
        <v>1752</v>
      </c>
      <c r="E2098" s="202" t="s">
        <v>1399</v>
      </c>
      <c r="F2098" s="202" t="s">
        <v>505</v>
      </c>
      <c r="G2098" s="253">
        <v>2E-3</v>
      </c>
      <c r="H2098" s="361" t="s">
        <v>1400</v>
      </c>
      <c r="I2098" s="359" t="s">
        <v>1385</v>
      </c>
      <c r="J2098" s="358">
        <v>0.91</v>
      </c>
      <c r="K2098" s="359" t="s">
        <v>1391</v>
      </c>
      <c r="L2098" s="359" t="s">
        <v>1392</v>
      </c>
      <c r="M2098" s="368">
        <v>2009</v>
      </c>
      <c r="N2098" s="205">
        <v>42359</v>
      </c>
      <c r="O2098" s="203"/>
    </row>
    <row r="2099" spans="1:15" ht="27.75" hidden="1" customHeight="1" x14ac:dyDescent="0.25">
      <c r="A2099" s="203" t="s">
        <v>1849</v>
      </c>
      <c r="B2099" s="202" t="s">
        <v>519</v>
      </c>
      <c r="C2099" s="203" t="s">
        <v>1476</v>
      </c>
      <c r="D2099" s="202" t="s">
        <v>1753</v>
      </c>
      <c r="E2099" s="202" t="s">
        <v>1754</v>
      </c>
      <c r="F2099" s="202" t="s">
        <v>505</v>
      </c>
      <c r="G2099" s="253">
        <v>65.438000000000002</v>
      </c>
      <c r="H2099" s="361" t="s">
        <v>1400</v>
      </c>
      <c r="I2099" s="359" t="s">
        <v>1379</v>
      </c>
      <c r="J2099" s="358">
        <v>0.62</v>
      </c>
      <c r="K2099" s="359" t="s">
        <v>1391</v>
      </c>
      <c r="L2099" s="359" t="s">
        <v>1392</v>
      </c>
      <c r="M2099" s="368">
        <v>2009</v>
      </c>
      <c r="N2099" s="205">
        <v>42359</v>
      </c>
      <c r="O2099" s="203"/>
    </row>
    <row r="2100" spans="1:15" ht="27.75" hidden="1" customHeight="1" x14ac:dyDescent="0.25">
      <c r="A2100" s="203" t="s">
        <v>1849</v>
      </c>
      <c r="B2100" s="202" t="s">
        <v>519</v>
      </c>
      <c r="C2100" s="203" t="s">
        <v>1476</v>
      </c>
      <c r="D2100" s="202" t="s">
        <v>1753</v>
      </c>
      <c r="E2100" s="202" t="s">
        <v>1754</v>
      </c>
      <c r="F2100" s="202" t="s">
        <v>505</v>
      </c>
      <c r="G2100" s="253">
        <v>21.129000000000001</v>
      </c>
      <c r="H2100" s="361" t="s">
        <v>1400</v>
      </c>
      <c r="I2100" s="359" t="s">
        <v>1382</v>
      </c>
      <c r="J2100" s="358">
        <v>0.26</v>
      </c>
      <c r="K2100" s="359" t="s">
        <v>1391</v>
      </c>
      <c r="L2100" s="359" t="s">
        <v>1392</v>
      </c>
      <c r="M2100" s="368">
        <v>2009</v>
      </c>
      <c r="N2100" s="205">
        <v>42359</v>
      </c>
      <c r="O2100" s="203"/>
    </row>
    <row r="2101" spans="1:15" ht="27.75" hidden="1" customHeight="1" x14ac:dyDescent="0.25">
      <c r="A2101" s="203" t="s">
        <v>1849</v>
      </c>
      <c r="B2101" s="202" t="s">
        <v>519</v>
      </c>
      <c r="C2101" s="203" t="s">
        <v>1476</v>
      </c>
      <c r="D2101" s="202" t="s">
        <v>1753</v>
      </c>
      <c r="E2101" s="202" t="s">
        <v>1754</v>
      </c>
      <c r="F2101" s="202" t="s">
        <v>505</v>
      </c>
      <c r="G2101" s="253">
        <v>11.037000000000001</v>
      </c>
      <c r="H2101" s="361" t="s">
        <v>1400</v>
      </c>
      <c r="I2101" s="359" t="s">
        <v>1383</v>
      </c>
      <c r="J2101" s="358">
        <v>0.39</v>
      </c>
      <c r="K2101" s="359" t="s">
        <v>1391</v>
      </c>
      <c r="L2101" s="359" t="s">
        <v>1392</v>
      </c>
      <c r="M2101" s="368">
        <v>2009</v>
      </c>
      <c r="N2101" s="205">
        <v>42359</v>
      </c>
      <c r="O2101" s="203"/>
    </row>
    <row r="2102" spans="1:15" ht="27.75" hidden="1" customHeight="1" x14ac:dyDescent="0.25">
      <c r="A2102" s="203" t="s">
        <v>1849</v>
      </c>
      <c r="B2102" s="202" t="s">
        <v>519</v>
      </c>
      <c r="C2102" s="203" t="s">
        <v>1476</v>
      </c>
      <c r="D2102" s="202" t="s">
        <v>1753</v>
      </c>
      <c r="E2102" s="202" t="s">
        <v>1754</v>
      </c>
      <c r="F2102" s="202" t="s">
        <v>505</v>
      </c>
      <c r="G2102" s="253">
        <v>5.9059999999999997</v>
      </c>
      <c r="H2102" s="361" t="s">
        <v>1400</v>
      </c>
      <c r="I2102" s="359" t="s">
        <v>1384</v>
      </c>
      <c r="J2102" s="358">
        <v>0.02</v>
      </c>
      <c r="K2102" s="359" t="s">
        <v>1391</v>
      </c>
      <c r="L2102" s="359" t="s">
        <v>1392</v>
      </c>
      <c r="M2102" s="368">
        <v>2009</v>
      </c>
      <c r="N2102" s="205">
        <v>42359</v>
      </c>
      <c r="O2102" s="203"/>
    </row>
    <row r="2103" spans="1:15" ht="27.75" hidden="1" customHeight="1" x14ac:dyDescent="0.25">
      <c r="A2103" s="203" t="s">
        <v>1849</v>
      </c>
      <c r="B2103" s="202" t="s">
        <v>519</v>
      </c>
      <c r="C2103" s="203" t="s">
        <v>1476</v>
      </c>
      <c r="D2103" s="202" t="s">
        <v>1753</v>
      </c>
      <c r="E2103" s="202" t="s">
        <v>1754</v>
      </c>
      <c r="F2103" s="202" t="s">
        <v>505</v>
      </c>
      <c r="G2103" s="253">
        <v>2.58</v>
      </c>
      <c r="H2103" s="361" t="s">
        <v>1400</v>
      </c>
      <c r="I2103" s="359" t="s">
        <v>1385</v>
      </c>
      <c r="J2103" s="358">
        <v>0.49</v>
      </c>
      <c r="K2103" s="359" t="s">
        <v>1391</v>
      </c>
      <c r="L2103" s="359" t="s">
        <v>1392</v>
      </c>
      <c r="M2103" s="368">
        <v>2009</v>
      </c>
      <c r="N2103" s="205">
        <v>42359</v>
      </c>
      <c r="O2103" s="203"/>
    </row>
    <row r="2104" spans="1:15" ht="27.75" hidden="1" customHeight="1" x14ac:dyDescent="0.25">
      <c r="A2104" s="203" t="s">
        <v>1849</v>
      </c>
      <c r="B2104" s="202" t="s">
        <v>519</v>
      </c>
      <c r="C2104" s="203" t="s">
        <v>1476</v>
      </c>
      <c r="D2104" s="202" t="s">
        <v>1755</v>
      </c>
      <c r="E2104" s="202" t="s">
        <v>1399</v>
      </c>
      <c r="F2104" s="202" t="s">
        <v>505</v>
      </c>
      <c r="G2104" s="253">
        <v>11.13</v>
      </c>
      <c r="H2104" s="361" t="s">
        <v>1400</v>
      </c>
      <c r="I2104" s="359" t="s">
        <v>1379</v>
      </c>
      <c r="J2104" s="359" t="s">
        <v>1402</v>
      </c>
      <c r="K2104" s="359" t="s">
        <v>1391</v>
      </c>
      <c r="L2104" s="359" t="s">
        <v>1392</v>
      </c>
      <c r="M2104" s="368">
        <v>2009</v>
      </c>
      <c r="N2104" s="205">
        <v>42359</v>
      </c>
      <c r="O2104" s="203"/>
    </row>
    <row r="2105" spans="1:15" ht="27.75" hidden="1" customHeight="1" x14ac:dyDescent="0.25">
      <c r="A2105" s="203" t="s">
        <v>1849</v>
      </c>
      <c r="B2105" s="202" t="s">
        <v>519</v>
      </c>
      <c r="C2105" s="203" t="s">
        <v>1476</v>
      </c>
      <c r="D2105" s="202" t="s">
        <v>1755</v>
      </c>
      <c r="E2105" s="202" t="s">
        <v>1399</v>
      </c>
      <c r="F2105" s="202" t="s">
        <v>505</v>
      </c>
      <c r="G2105" s="253">
        <v>3.03</v>
      </c>
      <c r="H2105" s="361" t="s">
        <v>1400</v>
      </c>
      <c r="I2105" s="359" t="s">
        <v>1382</v>
      </c>
      <c r="J2105" s="358">
        <v>0.77</v>
      </c>
      <c r="K2105" s="359" t="s">
        <v>1391</v>
      </c>
      <c r="L2105" s="359" t="s">
        <v>1392</v>
      </c>
      <c r="M2105" s="368">
        <v>2009</v>
      </c>
      <c r="N2105" s="205">
        <v>42359</v>
      </c>
      <c r="O2105" s="203"/>
    </row>
    <row r="2106" spans="1:15" ht="27.75" hidden="1" customHeight="1" x14ac:dyDescent="0.25">
      <c r="A2106" s="203" t="s">
        <v>1849</v>
      </c>
      <c r="B2106" s="202" t="s">
        <v>519</v>
      </c>
      <c r="C2106" s="203" t="s">
        <v>1476</v>
      </c>
      <c r="D2106" s="202" t="s">
        <v>1755</v>
      </c>
      <c r="E2106" s="202" t="s">
        <v>1399</v>
      </c>
      <c r="F2106" s="202" t="s">
        <v>505</v>
      </c>
      <c r="G2106" s="253">
        <v>1.25</v>
      </c>
      <c r="H2106" s="361" t="s">
        <v>1400</v>
      </c>
      <c r="I2106" s="359" t="s">
        <v>1383</v>
      </c>
      <c r="J2106" s="358">
        <v>0.82</v>
      </c>
      <c r="K2106" s="359" t="s">
        <v>1391</v>
      </c>
      <c r="L2106" s="359" t="s">
        <v>1392</v>
      </c>
      <c r="M2106" s="368">
        <v>2009</v>
      </c>
      <c r="N2106" s="205">
        <v>42359</v>
      </c>
      <c r="O2106" s="203"/>
    </row>
    <row r="2107" spans="1:15" ht="27.75" hidden="1" customHeight="1" x14ac:dyDescent="0.25">
      <c r="A2107" s="203" t="s">
        <v>1849</v>
      </c>
      <c r="B2107" s="202" t="s">
        <v>519</v>
      </c>
      <c r="C2107" s="203" t="s">
        <v>1476</v>
      </c>
      <c r="D2107" s="202" t="s">
        <v>1755</v>
      </c>
      <c r="E2107" s="202" t="s">
        <v>1399</v>
      </c>
      <c r="F2107" s="202" t="s">
        <v>505</v>
      </c>
      <c r="G2107" s="253">
        <v>0.61</v>
      </c>
      <c r="H2107" s="361" t="s">
        <v>1400</v>
      </c>
      <c r="I2107" s="359" t="s">
        <v>1384</v>
      </c>
      <c r="J2107" s="358">
        <v>0.92</v>
      </c>
      <c r="K2107" s="359" t="s">
        <v>1391</v>
      </c>
      <c r="L2107" s="359" t="s">
        <v>1392</v>
      </c>
      <c r="M2107" s="368">
        <v>2009</v>
      </c>
      <c r="N2107" s="205">
        <v>42359</v>
      </c>
      <c r="O2107" s="203"/>
    </row>
    <row r="2108" spans="1:15" ht="27.75" hidden="1" customHeight="1" x14ac:dyDescent="0.25">
      <c r="A2108" s="203" t="s">
        <v>1849</v>
      </c>
      <c r="B2108" s="202" t="s">
        <v>519</v>
      </c>
      <c r="C2108" s="203" t="s">
        <v>1476</v>
      </c>
      <c r="D2108" s="202" t="s">
        <v>1755</v>
      </c>
      <c r="E2108" s="202" t="s">
        <v>1399</v>
      </c>
      <c r="F2108" s="202" t="s">
        <v>505</v>
      </c>
      <c r="G2108" s="253">
        <v>0.22</v>
      </c>
      <c r="H2108" s="361" t="s">
        <v>1400</v>
      </c>
      <c r="I2108" s="359" t="s">
        <v>1385</v>
      </c>
      <c r="J2108" s="358">
        <v>0.94</v>
      </c>
      <c r="K2108" s="359" t="s">
        <v>1391</v>
      </c>
      <c r="L2108" s="359" t="s">
        <v>1392</v>
      </c>
      <c r="M2108" s="368">
        <v>2009</v>
      </c>
      <c r="N2108" s="205">
        <v>42359</v>
      </c>
      <c r="O2108" s="203"/>
    </row>
    <row r="2109" spans="1:15" ht="27.75" hidden="1" customHeight="1" x14ac:dyDescent="0.25">
      <c r="A2109" s="203" t="s">
        <v>1849</v>
      </c>
      <c r="B2109" s="202" t="s">
        <v>519</v>
      </c>
      <c r="C2109" s="203" t="s">
        <v>1476</v>
      </c>
      <c r="D2109" s="202" t="s">
        <v>1850</v>
      </c>
      <c r="E2109" s="202" t="s">
        <v>1399</v>
      </c>
      <c r="F2109" s="202" t="s">
        <v>505</v>
      </c>
      <c r="G2109" s="253">
        <v>4.37</v>
      </c>
      <c r="H2109" s="361" t="s">
        <v>1400</v>
      </c>
      <c r="I2109" s="359" t="s">
        <v>1379</v>
      </c>
      <c r="J2109" s="359" t="s">
        <v>1402</v>
      </c>
      <c r="K2109" s="359" t="s">
        <v>1391</v>
      </c>
      <c r="L2109" s="359" t="s">
        <v>1392</v>
      </c>
      <c r="M2109" s="368">
        <v>2009</v>
      </c>
      <c r="N2109" s="205">
        <v>42359</v>
      </c>
      <c r="O2109" s="203"/>
    </row>
    <row r="2110" spans="1:15" ht="27.75" hidden="1" customHeight="1" x14ac:dyDescent="0.25">
      <c r="A2110" s="203" t="s">
        <v>1849</v>
      </c>
      <c r="B2110" s="202" t="s">
        <v>519</v>
      </c>
      <c r="C2110" s="203" t="s">
        <v>1476</v>
      </c>
      <c r="D2110" s="202" t="s">
        <v>1850</v>
      </c>
      <c r="E2110" s="202" t="s">
        <v>1399</v>
      </c>
      <c r="F2110" s="202" t="s">
        <v>505</v>
      </c>
      <c r="G2110" s="253">
        <v>1.19</v>
      </c>
      <c r="H2110" s="361" t="s">
        <v>1400</v>
      </c>
      <c r="I2110" s="359" t="s">
        <v>1382</v>
      </c>
      <c r="J2110" s="358">
        <v>0.38</v>
      </c>
      <c r="K2110" s="359" t="s">
        <v>1391</v>
      </c>
      <c r="L2110" s="359" t="s">
        <v>1392</v>
      </c>
      <c r="M2110" s="368">
        <v>2009</v>
      </c>
      <c r="N2110" s="205">
        <v>42359</v>
      </c>
      <c r="O2110" s="203"/>
    </row>
    <row r="2111" spans="1:15" ht="27.75" hidden="1" customHeight="1" x14ac:dyDescent="0.25">
      <c r="A2111" s="203" t="s">
        <v>1849</v>
      </c>
      <c r="B2111" s="202" t="s">
        <v>519</v>
      </c>
      <c r="C2111" s="203" t="s">
        <v>1476</v>
      </c>
      <c r="D2111" s="202" t="s">
        <v>1850</v>
      </c>
      <c r="E2111" s="202" t="s">
        <v>1399</v>
      </c>
      <c r="F2111" s="202" t="s">
        <v>505</v>
      </c>
      <c r="G2111" s="253">
        <v>0.49</v>
      </c>
      <c r="H2111" s="361" t="s">
        <v>1400</v>
      </c>
      <c r="I2111" s="359" t="s">
        <v>1383</v>
      </c>
      <c r="J2111" s="358">
        <v>0.65</v>
      </c>
      <c r="K2111" s="359" t="s">
        <v>1391</v>
      </c>
      <c r="L2111" s="359" t="s">
        <v>1392</v>
      </c>
      <c r="M2111" s="368">
        <v>2009</v>
      </c>
      <c r="N2111" s="205">
        <v>42359</v>
      </c>
      <c r="O2111" s="203"/>
    </row>
    <row r="2112" spans="1:15" ht="27.75" hidden="1" customHeight="1" x14ac:dyDescent="0.25">
      <c r="A2112" s="203" t="s">
        <v>1849</v>
      </c>
      <c r="B2112" s="202" t="s">
        <v>519</v>
      </c>
      <c r="C2112" s="203" t="s">
        <v>1476</v>
      </c>
      <c r="D2112" s="202" t="s">
        <v>1850</v>
      </c>
      <c r="E2112" s="202" t="s">
        <v>1399</v>
      </c>
      <c r="F2112" s="202" t="s">
        <v>505</v>
      </c>
      <c r="G2112" s="253">
        <v>0.24</v>
      </c>
      <c r="H2112" s="361" t="s">
        <v>1400</v>
      </c>
      <c r="I2112" s="359" t="s">
        <v>1384</v>
      </c>
      <c r="J2112" s="358">
        <v>0.8</v>
      </c>
      <c r="K2112" s="359" t="s">
        <v>1391</v>
      </c>
      <c r="L2112" s="359" t="s">
        <v>1392</v>
      </c>
      <c r="M2112" s="368">
        <v>2009</v>
      </c>
      <c r="N2112" s="205">
        <v>42359</v>
      </c>
      <c r="O2112" s="203"/>
    </row>
    <row r="2113" spans="1:15" ht="27.75" hidden="1" customHeight="1" x14ac:dyDescent="0.25">
      <c r="A2113" s="203" t="s">
        <v>1849</v>
      </c>
      <c r="B2113" s="202" t="s">
        <v>519</v>
      </c>
      <c r="C2113" s="203" t="s">
        <v>1476</v>
      </c>
      <c r="D2113" s="202" t="s">
        <v>1850</v>
      </c>
      <c r="E2113" s="202" t="s">
        <v>1399</v>
      </c>
      <c r="F2113" s="202" t="s">
        <v>505</v>
      </c>
      <c r="G2113" s="253">
        <v>0.09</v>
      </c>
      <c r="H2113" s="361" t="s">
        <v>1400</v>
      </c>
      <c r="I2113" s="359" t="s">
        <v>1385</v>
      </c>
      <c r="J2113" s="358">
        <v>0.84</v>
      </c>
      <c r="K2113" s="359" t="s">
        <v>1391</v>
      </c>
      <c r="L2113" s="359" t="s">
        <v>1392</v>
      </c>
      <c r="M2113" s="368">
        <v>2009</v>
      </c>
      <c r="N2113" s="205">
        <v>42359</v>
      </c>
      <c r="O2113" s="203"/>
    </row>
    <row r="2114" spans="1:15" ht="27.75" hidden="1" customHeight="1" x14ac:dyDescent="0.25">
      <c r="A2114" s="203" t="s">
        <v>1849</v>
      </c>
      <c r="B2114" s="202" t="s">
        <v>519</v>
      </c>
      <c r="C2114" s="203" t="s">
        <v>1476</v>
      </c>
      <c r="D2114" s="202" t="s">
        <v>1756</v>
      </c>
      <c r="E2114" s="202" t="s">
        <v>1754</v>
      </c>
      <c r="F2114" s="202" t="s">
        <v>505</v>
      </c>
      <c r="G2114" s="253">
        <v>85.92</v>
      </c>
      <c r="H2114" s="361" t="s">
        <v>1400</v>
      </c>
      <c r="I2114" s="359" t="s">
        <v>1379</v>
      </c>
      <c r="J2114" s="359" t="s">
        <v>1402</v>
      </c>
      <c r="K2114" s="359" t="s">
        <v>1391</v>
      </c>
      <c r="L2114" s="359" t="s">
        <v>1392</v>
      </c>
      <c r="M2114" s="368">
        <v>2007</v>
      </c>
      <c r="N2114" s="205">
        <v>42359</v>
      </c>
      <c r="O2114" s="203"/>
    </row>
    <row r="2115" spans="1:15" ht="27.75" hidden="1" customHeight="1" x14ac:dyDescent="0.25">
      <c r="A2115" s="203" t="s">
        <v>1849</v>
      </c>
      <c r="B2115" s="202" t="s">
        <v>519</v>
      </c>
      <c r="C2115" s="203" t="s">
        <v>1476</v>
      </c>
      <c r="D2115" s="202" t="s">
        <v>1756</v>
      </c>
      <c r="E2115" s="202" t="s">
        <v>1754</v>
      </c>
      <c r="F2115" s="202" t="s">
        <v>505</v>
      </c>
      <c r="G2115" s="253">
        <v>27.67</v>
      </c>
      <c r="H2115" s="361" t="s">
        <v>1400</v>
      </c>
      <c r="I2115" s="359" t="s">
        <v>1382</v>
      </c>
      <c r="J2115" s="358">
        <v>0.33</v>
      </c>
      <c r="K2115" s="359" t="s">
        <v>1391</v>
      </c>
      <c r="L2115" s="359" t="s">
        <v>1392</v>
      </c>
      <c r="M2115" s="368">
        <v>2007</v>
      </c>
      <c r="N2115" s="205">
        <v>42359</v>
      </c>
      <c r="O2115" s="203"/>
    </row>
    <row r="2116" spans="1:15" ht="27.75" hidden="1" customHeight="1" x14ac:dyDescent="0.25">
      <c r="A2116" s="203" t="s">
        <v>1849</v>
      </c>
      <c r="B2116" s="202" t="s">
        <v>519</v>
      </c>
      <c r="C2116" s="203" t="s">
        <v>1476</v>
      </c>
      <c r="D2116" s="202" t="s">
        <v>1756</v>
      </c>
      <c r="E2116" s="202" t="s">
        <v>1754</v>
      </c>
      <c r="F2116" s="202" t="s">
        <v>505</v>
      </c>
      <c r="G2116" s="253">
        <v>14.06</v>
      </c>
      <c r="H2116" s="361" t="s">
        <v>1400</v>
      </c>
      <c r="I2116" s="359" t="s">
        <v>1383</v>
      </c>
      <c r="J2116" s="358">
        <v>0.86</v>
      </c>
      <c r="K2116" s="359" t="s">
        <v>1391</v>
      </c>
      <c r="L2116" s="359" t="s">
        <v>1392</v>
      </c>
      <c r="M2116" s="368">
        <v>2007</v>
      </c>
      <c r="N2116" s="205">
        <v>42359</v>
      </c>
      <c r="O2116" s="203"/>
    </row>
    <row r="2117" spans="1:15" ht="27.75" hidden="1" customHeight="1" x14ac:dyDescent="0.25">
      <c r="A2117" s="203" t="s">
        <v>1849</v>
      </c>
      <c r="B2117" s="202" t="s">
        <v>519</v>
      </c>
      <c r="C2117" s="203" t="s">
        <v>1476</v>
      </c>
      <c r="D2117" s="202" t="s">
        <v>1756</v>
      </c>
      <c r="E2117" s="202" t="s">
        <v>1754</v>
      </c>
      <c r="F2117" s="202" t="s">
        <v>505</v>
      </c>
      <c r="G2117" s="253">
        <v>5.98</v>
      </c>
      <c r="H2117" s="361" t="s">
        <v>1400</v>
      </c>
      <c r="I2117" s="359" t="s">
        <v>1384</v>
      </c>
      <c r="J2117" s="359" t="s">
        <v>1402</v>
      </c>
      <c r="K2117" s="359" t="s">
        <v>1391</v>
      </c>
      <c r="L2117" s="359" t="s">
        <v>1392</v>
      </c>
      <c r="M2117" s="368">
        <v>2007</v>
      </c>
      <c r="N2117" s="205">
        <v>42359</v>
      </c>
      <c r="O2117" s="203"/>
    </row>
    <row r="2118" spans="1:15" ht="27.75" hidden="1" customHeight="1" x14ac:dyDescent="0.25">
      <c r="A2118" s="203" t="s">
        <v>1849</v>
      </c>
      <c r="B2118" s="202" t="s">
        <v>519</v>
      </c>
      <c r="C2118" s="203" t="s">
        <v>1476</v>
      </c>
      <c r="D2118" s="202" t="s">
        <v>1756</v>
      </c>
      <c r="E2118" s="202" t="s">
        <v>1754</v>
      </c>
      <c r="F2118" s="202" t="s">
        <v>505</v>
      </c>
      <c r="G2118" s="253">
        <v>1.84</v>
      </c>
      <c r="H2118" s="361" t="s">
        <v>1400</v>
      </c>
      <c r="I2118" s="359" t="s">
        <v>1385</v>
      </c>
      <c r="J2118" s="359" t="s">
        <v>1402</v>
      </c>
      <c r="K2118" s="359" t="s">
        <v>1391</v>
      </c>
      <c r="L2118" s="359" t="s">
        <v>1392</v>
      </c>
      <c r="M2118" s="368">
        <v>2007</v>
      </c>
      <c r="N2118" s="205">
        <v>42359</v>
      </c>
      <c r="O2118" s="203"/>
    </row>
    <row r="2119" spans="1:15" ht="27.75" hidden="1" customHeight="1" x14ac:dyDescent="0.25">
      <c r="A2119" s="203" t="s">
        <v>1849</v>
      </c>
      <c r="B2119" s="202" t="s">
        <v>519</v>
      </c>
      <c r="C2119" s="203" t="s">
        <v>1476</v>
      </c>
      <c r="D2119" s="202" t="s">
        <v>1757</v>
      </c>
      <c r="E2119" s="202" t="s">
        <v>1754</v>
      </c>
      <c r="F2119" s="202" t="s">
        <v>505</v>
      </c>
      <c r="G2119" s="253">
        <v>15.72</v>
      </c>
      <c r="H2119" s="361" t="s">
        <v>1400</v>
      </c>
      <c r="I2119" s="359" t="s">
        <v>1379</v>
      </c>
      <c r="J2119" s="358">
        <v>0.41</v>
      </c>
      <c r="K2119" s="359" t="s">
        <v>1391</v>
      </c>
      <c r="L2119" s="359" t="s">
        <v>1392</v>
      </c>
      <c r="M2119" s="368">
        <v>2009</v>
      </c>
      <c r="N2119" s="205">
        <v>42359</v>
      </c>
      <c r="O2119" s="203"/>
    </row>
    <row r="2120" spans="1:15" ht="27.75" hidden="1" customHeight="1" x14ac:dyDescent="0.25">
      <c r="A2120" s="203" t="s">
        <v>1849</v>
      </c>
      <c r="B2120" s="202" t="s">
        <v>519</v>
      </c>
      <c r="C2120" s="203" t="s">
        <v>1476</v>
      </c>
      <c r="D2120" s="202" t="s">
        <v>1757</v>
      </c>
      <c r="E2120" s="202" t="s">
        <v>1754</v>
      </c>
      <c r="F2120" s="202" t="s">
        <v>505</v>
      </c>
      <c r="G2120" s="253">
        <v>6.38</v>
      </c>
      <c r="H2120" s="361" t="s">
        <v>1400</v>
      </c>
      <c r="I2120" s="359" t="s">
        <v>1382</v>
      </c>
      <c r="J2120" s="358">
        <v>0</v>
      </c>
      <c r="K2120" s="359" t="s">
        <v>1391</v>
      </c>
      <c r="L2120" s="359" t="s">
        <v>1392</v>
      </c>
      <c r="M2120" s="368">
        <v>2009</v>
      </c>
      <c r="N2120" s="205">
        <v>42359</v>
      </c>
      <c r="O2120" s="203"/>
    </row>
    <row r="2121" spans="1:15" ht="27.75" hidden="1" customHeight="1" x14ac:dyDescent="0.25">
      <c r="A2121" s="203" t="s">
        <v>1849</v>
      </c>
      <c r="B2121" s="202" t="s">
        <v>519</v>
      </c>
      <c r="C2121" s="203" t="s">
        <v>1476</v>
      </c>
      <c r="D2121" s="202" t="s">
        <v>1757</v>
      </c>
      <c r="E2121" s="202" t="s">
        <v>1754</v>
      </c>
      <c r="F2121" s="202" t="s">
        <v>505</v>
      </c>
      <c r="G2121" s="253">
        <v>3.4</v>
      </c>
      <c r="H2121" s="361" t="s">
        <v>1400</v>
      </c>
      <c r="I2121" s="359" t="s">
        <v>1383</v>
      </c>
      <c r="J2121" s="358">
        <v>0.28000000000000003</v>
      </c>
      <c r="K2121" s="359" t="s">
        <v>1391</v>
      </c>
      <c r="L2121" s="359" t="s">
        <v>1392</v>
      </c>
      <c r="M2121" s="368">
        <v>2009</v>
      </c>
      <c r="N2121" s="205">
        <v>42359</v>
      </c>
      <c r="O2121" s="203"/>
    </row>
    <row r="2122" spans="1:15" ht="27.75" hidden="1" customHeight="1" x14ac:dyDescent="0.25">
      <c r="A2122" s="203" t="s">
        <v>1849</v>
      </c>
      <c r="B2122" s="202" t="s">
        <v>519</v>
      </c>
      <c r="C2122" s="203" t="s">
        <v>1476</v>
      </c>
      <c r="D2122" s="202" t="s">
        <v>1757</v>
      </c>
      <c r="E2122" s="202" t="s">
        <v>1754</v>
      </c>
      <c r="F2122" s="202" t="s">
        <v>505</v>
      </c>
      <c r="G2122" s="253">
        <v>1.97</v>
      </c>
      <c r="H2122" s="361" t="s">
        <v>1400</v>
      </c>
      <c r="I2122" s="359" t="s">
        <v>1384</v>
      </c>
      <c r="J2122" s="358">
        <v>0.1</v>
      </c>
      <c r="K2122" s="359" t="s">
        <v>1391</v>
      </c>
      <c r="L2122" s="359" t="s">
        <v>1392</v>
      </c>
      <c r="M2122" s="368">
        <v>2009</v>
      </c>
      <c r="N2122" s="205">
        <v>42359</v>
      </c>
      <c r="O2122" s="203"/>
    </row>
    <row r="2123" spans="1:15" ht="27.75" hidden="1" customHeight="1" x14ac:dyDescent="0.25">
      <c r="A2123" s="203" t="s">
        <v>1849</v>
      </c>
      <c r="B2123" s="202" t="s">
        <v>519</v>
      </c>
      <c r="C2123" s="203" t="s">
        <v>1476</v>
      </c>
      <c r="D2123" s="202" t="s">
        <v>1757</v>
      </c>
      <c r="E2123" s="202" t="s">
        <v>1754</v>
      </c>
      <c r="F2123" s="202" t="s">
        <v>505</v>
      </c>
      <c r="G2123" s="253">
        <v>1.1000000000000001</v>
      </c>
      <c r="H2123" s="361" t="s">
        <v>1400</v>
      </c>
      <c r="I2123" s="359" t="s">
        <v>1385</v>
      </c>
      <c r="J2123" s="358">
        <v>0.51</v>
      </c>
      <c r="K2123" s="359" t="s">
        <v>1391</v>
      </c>
      <c r="L2123" s="359" t="s">
        <v>1392</v>
      </c>
      <c r="M2123" s="368">
        <v>2009</v>
      </c>
      <c r="N2123" s="205">
        <v>42359</v>
      </c>
      <c r="O2123" s="203"/>
    </row>
    <row r="2124" spans="1:15" ht="27.75" hidden="1" customHeight="1" x14ac:dyDescent="0.25">
      <c r="A2124" s="203" t="s">
        <v>1849</v>
      </c>
      <c r="B2124" s="202" t="s">
        <v>519</v>
      </c>
      <c r="C2124" s="203" t="s">
        <v>1476</v>
      </c>
      <c r="D2124" s="202" t="s">
        <v>1758</v>
      </c>
      <c r="E2124" s="202" t="s">
        <v>1754</v>
      </c>
      <c r="F2124" s="202" t="s">
        <v>505</v>
      </c>
      <c r="G2124" s="253">
        <v>15.719150000000001</v>
      </c>
      <c r="H2124" s="361" t="s">
        <v>1400</v>
      </c>
      <c r="I2124" s="359" t="s">
        <v>1379</v>
      </c>
      <c r="J2124" s="358">
        <v>0.56000000000000005</v>
      </c>
      <c r="K2124" s="359" t="s">
        <v>1391</v>
      </c>
      <c r="L2124" s="359" t="s">
        <v>1392</v>
      </c>
      <c r="M2124" s="368">
        <v>2009</v>
      </c>
      <c r="N2124" s="205">
        <v>42359</v>
      </c>
      <c r="O2124" s="203"/>
    </row>
    <row r="2125" spans="1:15" ht="27.75" hidden="1" customHeight="1" x14ac:dyDescent="0.25">
      <c r="A2125" s="203" t="s">
        <v>1849</v>
      </c>
      <c r="B2125" s="202" t="s">
        <v>519</v>
      </c>
      <c r="C2125" s="203" t="s">
        <v>1476</v>
      </c>
      <c r="D2125" s="202" t="s">
        <v>1758</v>
      </c>
      <c r="E2125" s="202" t="s">
        <v>1754</v>
      </c>
      <c r="F2125" s="202" t="s">
        <v>505</v>
      </c>
      <c r="G2125" s="253">
        <v>6.3806500000000002</v>
      </c>
      <c r="H2125" s="361" t="s">
        <v>1400</v>
      </c>
      <c r="I2125" s="359" t="s">
        <v>1382</v>
      </c>
      <c r="J2125" s="358">
        <v>0</v>
      </c>
      <c r="K2125" s="359" t="s">
        <v>1391</v>
      </c>
      <c r="L2125" s="359" t="s">
        <v>1392</v>
      </c>
      <c r="M2125" s="368">
        <v>2009</v>
      </c>
      <c r="N2125" s="205">
        <v>42359</v>
      </c>
      <c r="O2125" s="203"/>
    </row>
    <row r="2126" spans="1:15" ht="27.75" hidden="1" customHeight="1" x14ac:dyDescent="0.25">
      <c r="A2126" s="203" t="s">
        <v>1849</v>
      </c>
      <c r="B2126" s="202" t="s">
        <v>519</v>
      </c>
      <c r="C2126" s="203" t="s">
        <v>1476</v>
      </c>
      <c r="D2126" s="202" t="s">
        <v>1758</v>
      </c>
      <c r="E2126" s="202" t="s">
        <v>1754</v>
      </c>
      <c r="F2126" s="202" t="s">
        <v>505</v>
      </c>
      <c r="G2126" s="253">
        <v>3.3958400000000002</v>
      </c>
      <c r="H2126" s="361" t="s">
        <v>1400</v>
      </c>
      <c r="I2126" s="359" t="s">
        <v>1383</v>
      </c>
      <c r="J2126" s="358">
        <v>0.04</v>
      </c>
      <c r="K2126" s="359" t="s">
        <v>1391</v>
      </c>
      <c r="L2126" s="359" t="s">
        <v>1392</v>
      </c>
      <c r="M2126" s="368">
        <v>2009</v>
      </c>
      <c r="N2126" s="205">
        <v>42359</v>
      </c>
      <c r="O2126" s="203"/>
    </row>
    <row r="2127" spans="1:15" ht="27.75" hidden="1" customHeight="1" x14ac:dyDescent="0.25">
      <c r="A2127" s="203" t="s">
        <v>1849</v>
      </c>
      <c r="B2127" s="202" t="s">
        <v>519</v>
      </c>
      <c r="C2127" s="203" t="s">
        <v>1476</v>
      </c>
      <c r="D2127" s="202" t="s">
        <v>1758</v>
      </c>
      <c r="E2127" s="202" t="s">
        <v>1754</v>
      </c>
      <c r="F2127" s="202" t="s">
        <v>505</v>
      </c>
      <c r="G2127" s="253">
        <v>1.9733000000000001</v>
      </c>
      <c r="H2127" s="361" t="s">
        <v>1400</v>
      </c>
      <c r="I2127" s="359" t="s">
        <v>1384</v>
      </c>
      <c r="J2127" s="358">
        <v>0.12</v>
      </c>
      <c r="K2127" s="359" t="s">
        <v>1391</v>
      </c>
      <c r="L2127" s="359" t="s">
        <v>1392</v>
      </c>
      <c r="M2127" s="368">
        <v>2009</v>
      </c>
      <c r="N2127" s="205">
        <v>42359</v>
      </c>
      <c r="O2127" s="203"/>
    </row>
    <row r="2128" spans="1:15" ht="27.75" hidden="1" customHeight="1" x14ac:dyDescent="0.25">
      <c r="A2128" s="203" t="s">
        <v>1849</v>
      </c>
      <c r="B2128" s="202" t="s">
        <v>519</v>
      </c>
      <c r="C2128" s="203" t="s">
        <v>1476</v>
      </c>
      <c r="D2128" s="202" t="s">
        <v>1758</v>
      </c>
      <c r="E2128" s="202" t="s">
        <v>1754</v>
      </c>
      <c r="F2128" s="202" t="s">
        <v>505</v>
      </c>
      <c r="G2128" s="253">
        <v>1.0962499999999999</v>
      </c>
      <c r="H2128" s="361" t="s">
        <v>1400</v>
      </c>
      <c r="I2128" s="359" t="s">
        <v>1385</v>
      </c>
      <c r="J2128" s="358">
        <v>0.56000000000000005</v>
      </c>
      <c r="K2128" s="359" t="s">
        <v>1391</v>
      </c>
      <c r="L2128" s="359" t="s">
        <v>1392</v>
      </c>
      <c r="M2128" s="368">
        <v>2009</v>
      </c>
      <c r="N2128" s="205">
        <v>42359</v>
      </c>
      <c r="O2128" s="203"/>
    </row>
    <row r="2129" spans="1:15" ht="27.75" hidden="1" customHeight="1" x14ac:dyDescent="0.25">
      <c r="A2129" s="203" t="s">
        <v>1849</v>
      </c>
      <c r="B2129" s="202" t="s">
        <v>519</v>
      </c>
      <c r="C2129" s="203" t="s">
        <v>1476</v>
      </c>
      <c r="D2129" s="202" t="s">
        <v>1851</v>
      </c>
      <c r="E2129" s="202" t="s">
        <v>1823</v>
      </c>
      <c r="F2129" s="202" t="s">
        <v>505</v>
      </c>
      <c r="G2129" s="253">
        <v>0.48</v>
      </c>
      <c r="H2129" s="361" t="s">
        <v>1400</v>
      </c>
      <c r="I2129" s="359" t="s">
        <v>1379</v>
      </c>
      <c r="J2129" s="359" t="s">
        <v>1402</v>
      </c>
      <c r="K2129" s="359" t="s">
        <v>1391</v>
      </c>
      <c r="L2129" s="359" t="s">
        <v>1392</v>
      </c>
      <c r="M2129" s="368">
        <v>2007</v>
      </c>
      <c r="N2129" s="205">
        <v>42359</v>
      </c>
      <c r="O2129" s="203"/>
    </row>
    <row r="2130" spans="1:15" ht="27.75" hidden="1" customHeight="1" x14ac:dyDescent="0.25">
      <c r="A2130" s="203" t="s">
        <v>1849</v>
      </c>
      <c r="B2130" s="202" t="s">
        <v>519</v>
      </c>
      <c r="C2130" s="203" t="s">
        <v>1476</v>
      </c>
      <c r="D2130" s="202" t="s">
        <v>1851</v>
      </c>
      <c r="E2130" s="202" t="s">
        <v>1823</v>
      </c>
      <c r="F2130" s="202" t="s">
        <v>505</v>
      </c>
      <c r="G2130" s="253">
        <v>0.2</v>
      </c>
      <c r="H2130" s="361" t="s">
        <v>1400</v>
      </c>
      <c r="I2130" s="359" t="s">
        <v>1382</v>
      </c>
      <c r="J2130" s="358">
        <v>0.49</v>
      </c>
      <c r="K2130" s="359" t="s">
        <v>1391</v>
      </c>
      <c r="L2130" s="359" t="s">
        <v>1392</v>
      </c>
      <c r="M2130" s="368">
        <v>2007</v>
      </c>
      <c r="N2130" s="205">
        <v>42359</v>
      </c>
      <c r="O2130" s="203"/>
    </row>
    <row r="2131" spans="1:15" ht="27.75" hidden="1" customHeight="1" x14ac:dyDescent="0.25">
      <c r="A2131" s="203" t="s">
        <v>1849</v>
      </c>
      <c r="B2131" s="202" t="s">
        <v>519</v>
      </c>
      <c r="C2131" s="203" t="s">
        <v>1476</v>
      </c>
      <c r="D2131" s="202" t="s">
        <v>1851</v>
      </c>
      <c r="E2131" s="202" t="s">
        <v>1823</v>
      </c>
      <c r="F2131" s="202" t="s">
        <v>505</v>
      </c>
      <c r="G2131" s="253">
        <v>0.1</v>
      </c>
      <c r="H2131" s="361" t="s">
        <v>1400</v>
      </c>
      <c r="I2131" s="359" t="s">
        <v>1383</v>
      </c>
      <c r="J2131" s="358">
        <v>0.28000000000000003</v>
      </c>
      <c r="K2131" s="359" t="s">
        <v>1391</v>
      </c>
      <c r="L2131" s="359" t="s">
        <v>1392</v>
      </c>
      <c r="M2131" s="368">
        <v>2007</v>
      </c>
      <c r="N2131" s="205">
        <v>42359</v>
      </c>
      <c r="O2131" s="203"/>
    </row>
    <row r="2132" spans="1:15" ht="27.75" hidden="1" customHeight="1" x14ac:dyDescent="0.25">
      <c r="A2132" s="203" t="s">
        <v>1849</v>
      </c>
      <c r="B2132" s="202" t="s">
        <v>519</v>
      </c>
      <c r="C2132" s="203" t="s">
        <v>1476</v>
      </c>
      <c r="D2132" s="202" t="s">
        <v>1851</v>
      </c>
      <c r="E2132" s="202" t="s">
        <v>1823</v>
      </c>
      <c r="F2132" s="202" t="s">
        <v>505</v>
      </c>
      <c r="G2132" s="253">
        <v>0.04</v>
      </c>
      <c r="H2132" s="361" t="s">
        <v>1400</v>
      </c>
      <c r="I2132" s="359" t="s">
        <v>1384</v>
      </c>
      <c r="J2132" s="359" t="s">
        <v>1402</v>
      </c>
      <c r="K2132" s="359" t="s">
        <v>1391</v>
      </c>
      <c r="L2132" s="359" t="s">
        <v>1392</v>
      </c>
      <c r="M2132" s="368">
        <v>2007</v>
      </c>
      <c r="N2132" s="205">
        <v>42359</v>
      </c>
      <c r="O2132" s="203"/>
    </row>
    <row r="2133" spans="1:15" ht="27.75" hidden="1" customHeight="1" x14ac:dyDescent="0.25">
      <c r="A2133" s="203" t="s">
        <v>1849</v>
      </c>
      <c r="B2133" s="202" t="s">
        <v>519</v>
      </c>
      <c r="C2133" s="203" t="s">
        <v>1476</v>
      </c>
      <c r="D2133" s="202" t="s">
        <v>1851</v>
      </c>
      <c r="E2133" s="202" t="s">
        <v>1823</v>
      </c>
      <c r="F2133" s="202" t="s">
        <v>505</v>
      </c>
      <c r="G2133" s="253">
        <v>0.01</v>
      </c>
      <c r="H2133" s="361" t="s">
        <v>1400</v>
      </c>
      <c r="I2133" s="359" t="s">
        <v>1385</v>
      </c>
      <c r="J2133" s="359" t="s">
        <v>1402</v>
      </c>
      <c r="K2133" s="359" t="s">
        <v>1391</v>
      </c>
      <c r="L2133" s="359" t="s">
        <v>1392</v>
      </c>
      <c r="M2133" s="368">
        <v>2007</v>
      </c>
      <c r="N2133" s="205">
        <v>42359</v>
      </c>
      <c r="O2133" s="203"/>
    </row>
    <row r="2134" spans="1:15" ht="27.75" hidden="1" customHeight="1" x14ac:dyDescent="0.25">
      <c r="A2134" s="203" t="s">
        <v>1849</v>
      </c>
      <c r="B2134" s="202" t="s">
        <v>519</v>
      </c>
      <c r="C2134" s="203" t="s">
        <v>1476</v>
      </c>
      <c r="D2134" s="202" t="s">
        <v>1822</v>
      </c>
      <c r="E2134" s="202" t="s">
        <v>1823</v>
      </c>
      <c r="F2134" s="202" t="s">
        <v>505</v>
      </c>
      <c r="G2134" s="253">
        <v>0.6</v>
      </c>
      <c r="H2134" s="361" t="s">
        <v>1400</v>
      </c>
      <c r="I2134" s="359" t="s">
        <v>1379</v>
      </c>
      <c r="J2134" s="358">
        <v>0.55000000000000004</v>
      </c>
      <c r="K2134" s="359" t="s">
        <v>1391</v>
      </c>
      <c r="L2134" s="359" t="s">
        <v>1392</v>
      </c>
      <c r="M2134" s="368">
        <v>2009</v>
      </c>
      <c r="N2134" s="205">
        <v>42359</v>
      </c>
      <c r="O2134" s="203"/>
    </row>
    <row r="2135" spans="1:15" ht="27.75" hidden="1" customHeight="1" x14ac:dyDescent="0.25">
      <c r="A2135" s="203" t="s">
        <v>1849</v>
      </c>
      <c r="B2135" s="202" t="s">
        <v>519</v>
      </c>
      <c r="C2135" s="203" t="s">
        <v>1476</v>
      </c>
      <c r="D2135" s="202" t="s">
        <v>1822</v>
      </c>
      <c r="E2135" s="202" t="s">
        <v>1823</v>
      </c>
      <c r="F2135" s="202" t="s">
        <v>505</v>
      </c>
      <c r="G2135" s="253">
        <v>0.25</v>
      </c>
      <c r="H2135" s="361" t="s">
        <v>1400</v>
      </c>
      <c r="I2135" s="359" t="s">
        <v>1382</v>
      </c>
      <c r="J2135" s="358">
        <v>0.24</v>
      </c>
      <c r="K2135" s="359" t="s">
        <v>1391</v>
      </c>
      <c r="L2135" s="359" t="s">
        <v>1392</v>
      </c>
      <c r="M2135" s="368">
        <v>2009</v>
      </c>
      <c r="N2135" s="205">
        <v>42359</v>
      </c>
      <c r="O2135" s="203"/>
    </row>
    <row r="2136" spans="1:15" ht="27.75" hidden="1" customHeight="1" x14ac:dyDescent="0.25">
      <c r="A2136" s="203" t="s">
        <v>1849</v>
      </c>
      <c r="B2136" s="202" t="s">
        <v>519</v>
      </c>
      <c r="C2136" s="203" t="s">
        <v>1476</v>
      </c>
      <c r="D2136" s="202" t="s">
        <v>1822</v>
      </c>
      <c r="E2136" s="202" t="s">
        <v>1823</v>
      </c>
      <c r="F2136" s="202" t="s">
        <v>505</v>
      </c>
      <c r="G2136" s="253">
        <v>0.14000000000000001</v>
      </c>
      <c r="H2136" s="361" t="s">
        <v>1400</v>
      </c>
      <c r="I2136" s="359" t="s">
        <v>1383</v>
      </c>
      <c r="J2136" s="358">
        <v>0.36</v>
      </c>
      <c r="K2136" s="359" t="s">
        <v>1391</v>
      </c>
      <c r="L2136" s="359" t="s">
        <v>1392</v>
      </c>
      <c r="M2136" s="368">
        <v>2009</v>
      </c>
      <c r="N2136" s="205">
        <v>42359</v>
      </c>
      <c r="O2136" s="203"/>
    </row>
    <row r="2137" spans="1:15" ht="27.75" hidden="1" customHeight="1" x14ac:dyDescent="0.25">
      <c r="A2137" s="203" t="s">
        <v>1849</v>
      </c>
      <c r="B2137" s="202" t="s">
        <v>519</v>
      </c>
      <c r="C2137" s="203" t="s">
        <v>1476</v>
      </c>
      <c r="D2137" s="202" t="s">
        <v>1822</v>
      </c>
      <c r="E2137" s="202" t="s">
        <v>1823</v>
      </c>
      <c r="F2137" s="202" t="s">
        <v>505</v>
      </c>
      <c r="G2137" s="253">
        <v>0.08</v>
      </c>
      <c r="H2137" s="361" t="s">
        <v>1400</v>
      </c>
      <c r="I2137" s="359" t="s">
        <v>1384</v>
      </c>
      <c r="J2137" s="358">
        <v>0.55000000000000004</v>
      </c>
      <c r="K2137" s="359" t="s">
        <v>1391</v>
      </c>
      <c r="L2137" s="359" t="s">
        <v>1392</v>
      </c>
      <c r="M2137" s="368">
        <v>2009</v>
      </c>
      <c r="N2137" s="205">
        <v>42359</v>
      </c>
      <c r="O2137" s="203"/>
    </row>
    <row r="2138" spans="1:15" ht="27.75" hidden="1" customHeight="1" x14ac:dyDescent="0.25">
      <c r="A2138" s="203" t="s">
        <v>1849</v>
      </c>
      <c r="B2138" s="202" t="s">
        <v>519</v>
      </c>
      <c r="C2138" s="203" t="s">
        <v>1476</v>
      </c>
      <c r="D2138" s="202" t="s">
        <v>1822</v>
      </c>
      <c r="E2138" s="202" t="s">
        <v>1823</v>
      </c>
      <c r="F2138" s="202" t="s">
        <v>505</v>
      </c>
      <c r="G2138" s="253">
        <v>0.01</v>
      </c>
      <c r="H2138" s="361" t="s">
        <v>1400</v>
      </c>
      <c r="I2138" s="359" t="s">
        <v>1385</v>
      </c>
      <c r="J2138" s="359" t="s">
        <v>1402</v>
      </c>
      <c r="K2138" s="359" t="s">
        <v>1391</v>
      </c>
      <c r="L2138" s="359" t="s">
        <v>1392</v>
      </c>
      <c r="M2138" s="368">
        <v>2009</v>
      </c>
      <c r="N2138" s="205">
        <v>42359</v>
      </c>
      <c r="O2138" s="203"/>
    </row>
    <row r="2139" spans="1:15" ht="27.75" hidden="1" customHeight="1" x14ac:dyDescent="0.25">
      <c r="A2139" s="203" t="s">
        <v>1852</v>
      </c>
      <c r="B2139" s="202" t="s">
        <v>595</v>
      </c>
      <c r="C2139" s="203" t="s">
        <v>1853</v>
      </c>
      <c r="D2139" s="202" t="s">
        <v>767</v>
      </c>
      <c r="E2139" s="202" t="s">
        <v>1854</v>
      </c>
      <c r="F2139" s="202" t="s">
        <v>505</v>
      </c>
      <c r="G2139" s="253">
        <v>1.35</v>
      </c>
      <c r="H2139" s="361" t="s">
        <v>1414</v>
      </c>
      <c r="I2139" s="359" t="s">
        <v>1407</v>
      </c>
      <c r="J2139" s="358">
        <v>0</v>
      </c>
      <c r="K2139" s="359" t="s">
        <v>1113</v>
      </c>
      <c r="L2139" s="359" t="s">
        <v>1392</v>
      </c>
      <c r="M2139" s="368">
        <v>2007</v>
      </c>
      <c r="N2139" s="205">
        <v>40336</v>
      </c>
      <c r="O2139" s="203"/>
    </row>
    <row r="2140" spans="1:15" ht="27.75" hidden="1" customHeight="1" x14ac:dyDescent="0.25">
      <c r="A2140" s="203" t="s">
        <v>1852</v>
      </c>
      <c r="B2140" s="202" t="s">
        <v>595</v>
      </c>
      <c r="C2140" s="203" t="s">
        <v>1853</v>
      </c>
      <c r="D2140" s="202" t="s">
        <v>681</v>
      </c>
      <c r="E2140" s="202" t="s">
        <v>1855</v>
      </c>
      <c r="F2140" s="202" t="s">
        <v>505</v>
      </c>
      <c r="G2140" s="253">
        <v>0.01</v>
      </c>
      <c r="H2140" s="361" t="s">
        <v>1414</v>
      </c>
      <c r="I2140" s="359" t="s">
        <v>1407</v>
      </c>
      <c r="J2140" s="358">
        <v>0.33</v>
      </c>
      <c r="K2140" s="359" t="s">
        <v>1113</v>
      </c>
      <c r="L2140" s="359" t="s">
        <v>1392</v>
      </c>
      <c r="M2140" s="368">
        <v>2007</v>
      </c>
      <c r="N2140" s="205">
        <v>40336</v>
      </c>
      <c r="O2140" s="203"/>
    </row>
    <row r="2141" spans="1:15" ht="27.75" hidden="1" customHeight="1" x14ac:dyDescent="0.25">
      <c r="A2141" s="203" t="s">
        <v>1852</v>
      </c>
      <c r="B2141" s="202" t="s">
        <v>595</v>
      </c>
      <c r="C2141" s="203" t="s">
        <v>1853</v>
      </c>
      <c r="D2141" s="202" t="s">
        <v>596</v>
      </c>
      <c r="E2141" s="202" t="s">
        <v>1856</v>
      </c>
      <c r="F2141" s="202" t="s">
        <v>505</v>
      </c>
      <c r="G2141" s="253">
        <v>4.9000000000000002E-2</v>
      </c>
      <c r="H2141" s="361" t="s">
        <v>1414</v>
      </c>
      <c r="I2141" s="359" t="s">
        <v>1407</v>
      </c>
      <c r="J2141" s="358">
        <v>0.83</v>
      </c>
      <c r="K2141" s="359" t="s">
        <v>1113</v>
      </c>
      <c r="L2141" s="359" t="s">
        <v>1392</v>
      </c>
      <c r="M2141" s="368">
        <v>2007</v>
      </c>
      <c r="N2141" s="205">
        <v>40336</v>
      </c>
      <c r="O2141" s="203"/>
    </row>
    <row r="2142" spans="1:15" ht="27.75" hidden="1" customHeight="1" x14ac:dyDescent="0.25">
      <c r="A2142" s="203" t="s">
        <v>1852</v>
      </c>
      <c r="B2142" s="202" t="s">
        <v>595</v>
      </c>
      <c r="C2142" s="203" t="s">
        <v>1518</v>
      </c>
      <c r="D2142" s="202" t="s">
        <v>1519</v>
      </c>
      <c r="E2142" s="202" t="s">
        <v>1520</v>
      </c>
      <c r="F2142" s="202" t="s">
        <v>475</v>
      </c>
      <c r="G2142" s="253">
        <v>0.19</v>
      </c>
      <c r="H2142" s="361" t="s">
        <v>1406</v>
      </c>
      <c r="I2142" s="359" t="s">
        <v>1407</v>
      </c>
      <c r="J2142" s="358">
        <v>0.34</v>
      </c>
      <c r="K2142" s="359" t="s">
        <v>1113</v>
      </c>
      <c r="L2142" s="359" t="s">
        <v>1408</v>
      </c>
      <c r="M2142" s="368">
        <v>1992</v>
      </c>
      <c r="N2142" s="207" t="s">
        <v>1521</v>
      </c>
      <c r="O2142" s="203"/>
    </row>
    <row r="2143" spans="1:15" ht="27.75" hidden="1" customHeight="1" x14ac:dyDescent="0.25">
      <c r="A2143" s="203" t="s">
        <v>1852</v>
      </c>
      <c r="B2143" s="202" t="s">
        <v>595</v>
      </c>
      <c r="C2143" s="203" t="s">
        <v>1445</v>
      </c>
      <c r="D2143" s="202" t="s">
        <v>1446</v>
      </c>
      <c r="E2143" s="202" t="s">
        <v>1447</v>
      </c>
      <c r="F2143" s="202" t="s">
        <v>475</v>
      </c>
      <c r="G2143" s="253">
        <v>583</v>
      </c>
      <c r="H2143" s="361" t="s">
        <v>1448</v>
      </c>
      <c r="I2143" s="359" t="s">
        <v>1407</v>
      </c>
      <c r="J2143" s="358">
        <v>0.61799999999999999</v>
      </c>
      <c r="K2143" s="359" t="s">
        <v>1113</v>
      </c>
      <c r="L2143" s="359" t="s">
        <v>1408</v>
      </c>
      <c r="M2143" s="368">
        <v>2001</v>
      </c>
      <c r="N2143" s="205">
        <v>41603</v>
      </c>
      <c r="O2143" s="203" t="s">
        <v>1449</v>
      </c>
    </row>
    <row r="2144" spans="1:15" ht="27.75" hidden="1" customHeight="1" x14ac:dyDescent="0.25">
      <c r="A2144" s="203" t="s">
        <v>1852</v>
      </c>
      <c r="B2144" s="202" t="s">
        <v>595</v>
      </c>
      <c r="C2144" s="203" t="s">
        <v>1445</v>
      </c>
      <c r="D2144" s="202" t="s">
        <v>1446</v>
      </c>
      <c r="E2144" s="202" t="s">
        <v>1447</v>
      </c>
      <c r="F2144" s="202" t="s">
        <v>475</v>
      </c>
      <c r="G2144" s="253">
        <v>4.78</v>
      </c>
      <c r="H2144" s="361" t="s">
        <v>1450</v>
      </c>
      <c r="I2144" s="359" t="s">
        <v>1407</v>
      </c>
      <c r="J2144" s="358">
        <v>0.61760000000000004</v>
      </c>
      <c r="K2144" s="359" t="s">
        <v>1113</v>
      </c>
      <c r="L2144" s="359" t="s">
        <v>1392</v>
      </c>
      <c r="M2144" s="368">
        <v>2001</v>
      </c>
      <c r="N2144" s="205">
        <v>41603</v>
      </c>
      <c r="O2144" s="203" t="s">
        <v>1449</v>
      </c>
    </row>
    <row r="2145" spans="1:15" ht="27.75" hidden="1" customHeight="1" x14ac:dyDescent="0.25">
      <c r="A2145" s="203" t="s">
        <v>1852</v>
      </c>
      <c r="B2145" s="202" t="s">
        <v>595</v>
      </c>
      <c r="C2145" s="203" t="s">
        <v>1403</v>
      </c>
      <c r="D2145" s="202" t="s">
        <v>1404</v>
      </c>
      <c r="E2145" s="202" t="s">
        <v>1405</v>
      </c>
      <c r="F2145" s="202" t="s">
        <v>475</v>
      </c>
      <c r="G2145" s="253">
        <v>154</v>
      </c>
      <c r="H2145" s="361" t="s">
        <v>1406</v>
      </c>
      <c r="I2145" s="359" t="s">
        <v>1407</v>
      </c>
      <c r="J2145" s="208">
        <v>0</v>
      </c>
      <c r="K2145" s="359" t="s">
        <v>22</v>
      </c>
      <c r="L2145" s="359" t="s">
        <v>1408</v>
      </c>
      <c r="M2145" s="368" t="s">
        <v>1407</v>
      </c>
      <c r="N2145" s="205">
        <v>42486</v>
      </c>
      <c r="O2145" s="203"/>
    </row>
    <row r="2146" spans="1:15" ht="27.75" hidden="1" customHeight="1" x14ac:dyDescent="0.25">
      <c r="A2146" s="203" t="s">
        <v>1852</v>
      </c>
      <c r="B2146" s="202" t="s">
        <v>595</v>
      </c>
      <c r="C2146" s="203" t="s">
        <v>1461</v>
      </c>
      <c r="D2146" s="202" t="s">
        <v>1462</v>
      </c>
      <c r="E2146" s="202" t="s">
        <v>1463</v>
      </c>
      <c r="F2146" s="202" t="s">
        <v>475</v>
      </c>
      <c r="G2146" s="254">
        <v>21534261</v>
      </c>
      <c r="H2146" s="361" t="s">
        <v>1433</v>
      </c>
      <c r="I2146" s="359" t="s">
        <v>1407</v>
      </c>
      <c r="J2146" s="359" t="s">
        <v>1380</v>
      </c>
      <c r="K2146" s="359" t="s">
        <v>8</v>
      </c>
      <c r="L2146" s="359" t="s">
        <v>1408</v>
      </c>
      <c r="M2146" s="368" t="s">
        <v>1407</v>
      </c>
      <c r="N2146" s="205">
        <v>42530</v>
      </c>
      <c r="O2146" s="203"/>
    </row>
    <row r="2147" spans="1:15" ht="27.75" hidden="1" customHeight="1" x14ac:dyDescent="0.25">
      <c r="A2147" s="203" t="s">
        <v>1852</v>
      </c>
      <c r="B2147" s="202" t="s">
        <v>595</v>
      </c>
      <c r="C2147" s="203" t="s">
        <v>1461</v>
      </c>
      <c r="D2147" s="202" t="s">
        <v>1462</v>
      </c>
      <c r="E2147" s="202" t="s">
        <v>1463</v>
      </c>
      <c r="F2147" s="202" t="s">
        <v>475</v>
      </c>
      <c r="G2147" s="254">
        <v>58998</v>
      </c>
      <c r="H2147" s="361" t="s">
        <v>1414</v>
      </c>
      <c r="I2147" s="359" t="s">
        <v>1407</v>
      </c>
      <c r="J2147" s="359" t="s">
        <v>1380</v>
      </c>
      <c r="K2147" s="359" t="s">
        <v>8</v>
      </c>
      <c r="L2147" s="359" t="s">
        <v>1392</v>
      </c>
      <c r="M2147" s="368" t="s">
        <v>1407</v>
      </c>
      <c r="N2147" s="205">
        <v>42530</v>
      </c>
      <c r="O2147" s="203"/>
    </row>
    <row r="2148" spans="1:15" ht="27.75" hidden="1" customHeight="1" x14ac:dyDescent="0.25">
      <c r="A2148" s="203" t="s">
        <v>1852</v>
      </c>
      <c r="B2148" s="202" t="s">
        <v>595</v>
      </c>
      <c r="C2148" s="203" t="s">
        <v>1461</v>
      </c>
      <c r="D2148" s="202" t="s">
        <v>1857</v>
      </c>
      <c r="E2148" s="202" t="s">
        <v>1858</v>
      </c>
      <c r="F2148" s="202" t="s">
        <v>505</v>
      </c>
      <c r="G2148" s="254">
        <v>418294</v>
      </c>
      <c r="H2148" s="361" t="s">
        <v>1433</v>
      </c>
      <c r="I2148" s="359" t="s">
        <v>1407</v>
      </c>
      <c r="J2148" s="359" t="s">
        <v>1380</v>
      </c>
      <c r="K2148" s="359" t="s">
        <v>8</v>
      </c>
      <c r="L2148" s="359" t="s">
        <v>1408</v>
      </c>
      <c r="M2148" s="368" t="s">
        <v>1407</v>
      </c>
      <c r="N2148" s="205">
        <v>42530</v>
      </c>
      <c r="O2148" s="203"/>
    </row>
    <row r="2149" spans="1:15" ht="27.75" hidden="1" customHeight="1" x14ac:dyDescent="0.25">
      <c r="A2149" s="203" t="s">
        <v>1852</v>
      </c>
      <c r="B2149" s="202" t="s">
        <v>595</v>
      </c>
      <c r="C2149" s="203" t="s">
        <v>1461</v>
      </c>
      <c r="D2149" s="202" t="s">
        <v>1857</v>
      </c>
      <c r="E2149" s="202" t="s">
        <v>1858</v>
      </c>
      <c r="F2149" s="202" t="s">
        <v>505</v>
      </c>
      <c r="G2149" s="254">
        <v>2770</v>
      </c>
      <c r="H2149" s="361" t="s">
        <v>1414</v>
      </c>
      <c r="I2149" s="359" t="s">
        <v>1407</v>
      </c>
      <c r="J2149" s="359" t="s">
        <v>1380</v>
      </c>
      <c r="K2149" s="359" t="s">
        <v>8</v>
      </c>
      <c r="L2149" s="359" t="s">
        <v>1392</v>
      </c>
      <c r="M2149" s="368" t="s">
        <v>1407</v>
      </c>
      <c r="N2149" s="205">
        <v>42530</v>
      </c>
      <c r="O2149" s="203"/>
    </row>
    <row r="2150" spans="1:15" ht="27.75" hidden="1" customHeight="1" x14ac:dyDescent="0.25">
      <c r="A2150" s="203" t="s">
        <v>1852</v>
      </c>
      <c r="B2150" s="202" t="s">
        <v>595</v>
      </c>
      <c r="C2150" s="203" t="s">
        <v>1397</v>
      </c>
      <c r="D2150" s="202" t="s">
        <v>1464</v>
      </c>
      <c r="E2150" s="202" t="s">
        <v>1465</v>
      </c>
      <c r="F2150" s="202" t="s">
        <v>475</v>
      </c>
      <c r="G2150" s="253">
        <v>396</v>
      </c>
      <c r="H2150" s="361" t="s">
        <v>1400</v>
      </c>
      <c r="I2150" s="359" t="s">
        <v>1379</v>
      </c>
      <c r="J2150" s="358">
        <v>0</v>
      </c>
      <c r="K2150" s="359" t="s">
        <v>1391</v>
      </c>
      <c r="L2150" s="359" t="s">
        <v>1392</v>
      </c>
      <c r="M2150" s="368">
        <v>2010</v>
      </c>
      <c r="N2150" s="207" t="s">
        <v>1401</v>
      </c>
      <c r="O2150" s="203"/>
    </row>
    <row r="2151" spans="1:15" ht="27.75" hidden="1" customHeight="1" x14ac:dyDescent="0.25">
      <c r="A2151" s="203" t="s">
        <v>1852</v>
      </c>
      <c r="B2151" s="202" t="s">
        <v>595</v>
      </c>
      <c r="C2151" s="203" t="s">
        <v>1397</v>
      </c>
      <c r="D2151" s="202" t="s">
        <v>1464</v>
      </c>
      <c r="E2151" s="202" t="s">
        <v>1465</v>
      </c>
      <c r="F2151" s="202" t="s">
        <v>475</v>
      </c>
      <c r="G2151" s="253">
        <v>96.8</v>
      </c>
      <c r="H2151" s="361" t="s">
        <v>1400</v>
      </c>
      <c r="I2151" s="359" t="s">
        <v>1382</v>
      </c>
      <c r="J2151" s="210">
        <v>4.8000000000000001E-2</v>
      </c>
      <c r="K2151" s="359" t="s">
        <v>1391</v>
      </c>
      <c r="L2151" s="359" t="s">
        <v>1392</v>
      </c>
      <c r="M2151" s="368">
        <v>2010</v>
      </c>
      <c r="N2151" s="207" t="s">
        <v>1401</v>
      </c>
      <c r="O2151" s="203"/>
    </row>
    <row r="2152" spans="1:15" ht="27.75" hidden="1" customHeight="1" x14ac:dyDescent="0.25">
      <c r="A2152" s="203" t="s">
        <v>1852</v>
      </c>
      <c r="B2152" s="202" t="s">
        <v>595</v>
      </c>
      <c r="C2152" s="203" t="s">
        <v>1397</v>
      </c>
      <c r="D2152" s="202" t="s">
        <v>1464</v>
      </c>
      <c r="E2152" s="202" t="s">
        <v>1465</v>
      </c>
      <c r="F2152" s="202" t="s">
        <v>475</v>
      </c>
      <c r="G2152" s="253">
        <v>23.6</v>
      </c>
      <c r="H2152" s="361" t="s">
        <v>1400</v>
      </c>
      <c r="I2152" s="359" t="s">
        <v>1383</v>
      </c>
      <c r="J2152" s="358">
        <v>0.44</v>
      </c>
      <c r="K2152" s="359" t="s">
        <v>1391</v>
      </c>
      <c r="L2152" s="359" t="s">
        <v>1392</v>
      </c>
      <c r="M2152" s="368">
        <v>2010</v>
      </c>
      <c r="N2152" s="207" t="s">
        <v>1401</v>
      </c>
      <c r="O2152" s="203"/>
    </row>
    <row r="2153" spans="1:15" ht="27.75" hidden="1" customHeight="1" x14ac:dyDescent="0.25">
      <c r="A2153" s="203" t="s">
        <v>1852</v>
      </c>
      <c r="B2153" s="202" t="s">
        <v>595</v>
      </c>
      <c r="C2153" s="203" t="s">
        <v>1397</v>
      </c>
      <c r="D2153" s="202" t="s">
        <v>1464</v>
      </c>
      <c r="E2153" s="202" t="s">
        <v>1465</v>
      </c>
      <c r="F2153" s="202" t="s">
        <v>475</v>
      </c>
      <c r="G2153" s="253">
        <v>4.93</v>
      </c>
      <c r="H2153" s="361" t="s">
        <v>1400</v>
      </c>
      <c r="I2153" s="359" t="s">
        <v>1384</v>
      </c>
      <c r="J2153" s="359" t="s">
        <v>1402</v>
      </c>
      <c r="K2153" s="359" t="s">
        <v>1391</v>
      </c>
      <c r="L2153" s="359" t="s">
        <v>1392</v>
      </c>
      <c r="M2153" s="368">
        <v>2010</v>
      </c>
      <c r="N2153" s="207" t="s">
        <v>1401</v>
      </c>
      <c r="O2153" s="203"/>
    </row>
    <row r="2154" spans="1:15" ht="27.75" hidden="1" customHeight="1" x14ac:dyDescent="0.25">
      <c r="A2154" s="203" t="s">
        <v>1852</v>
      </c>
      <c r="B2154" s="202" t="s">
        <v>595</v>
      </c>
      <c r="C2154" s="203" t="s">
        <v>1397</v>
      </c>
      <c r="D2154" s="202" t="s">
        <v>1464</v>
      </c>
      <c r="E2154" s="202" t="s">
        <v>1465</v>
      </c>
      <c r="F2154" s="202" t="s">
        <v>475</v>
      </c>
      <c r="G2154" s="253">
        <v>1.75</v>
      </c>
      <c r="H2154" s="361" t="s">
        <v>1400</v>
      </c>
      <c r="I2154" s="359" t="s">
        <v>1385</v>
      </c>
      <c r="J2154" s="359" t="s">
        <v>1402</v>
      </c>
      <c r="K2154" s="359" t="s">
        <v>1391</v>
      </c>
      <c r="L2154" s="359" t="s">
        <v>1392</v>
      </c>
      <c r="M2154" s="368">
        <v>2010</v>
      </c>
      <c r="N2154" s="207" t="s">
        <v>1401</v>
      </c>
      <c r="O2154" s="203"/>
    </row>
    <row r="2155" spans="1:15" ht="27.75" hidden="1" customHeight="1" x14ac:dyDescent="0.25">
      <c r="A2155" s="203" t="s">
        <v>1859</v>
      </c>
      <c r="B2155" s="202" t="s">
        <v>2384</v>
      </c>
      <c r="C2155" s="203" t="s">
        <v>1411</v>
      </c>
      <c r="D2155" s="202" t="s">
        <v>1425</v>
      </c>
      <c r="E2155" s="202" t="s">
        <v>1426</v>
      </c>
      <c r="F2155" s="202" t="s">
        <v>475</v>
      </c>
      <c r="G2155" s="253">
        <v>58.12</v>
      </c>
      <c r="H2155" s="361" t="s">
        <v>1400</v>
      </c>
      <c r="I2155" s="359" t="s">
        <v>1379</v>
      </c>
      <c r="J2155" s="209">
        <v>0.57999999999999996</v>
      </c>
      <c r="K2155" s="359" t="s">
        <v>1391</v>
      </c>
      <c r="L2155" s="359" t="s">
        <v>1392</v>
      </c>
      <c r="M2155" s="368">
        <v>2012</v>
      </c>
      <c r="N2155" s="205">
        <v>42639</v>
      </c>
      <c r="O2155" s="203"/>
    </row>
    <row r="2156" spans="1:15" ht="27.75" hidden="1" customHeight="1" x14ac:dyDescent="0.25">
      <c r="A2156" s="203" t="s">
        <v>1859</v>
      </c>
      <c r="B2156" s="202" t="s">
        <v>2384</v>
      </c>
      <c r="C2156" s="203" t="s">
        <v>1411</v>
      </c>
      <c r="D2156" s="202" t="s">
        <v>1425</v>
      </c>
      <c r="E2156" s="202" t="s">
        <v>1426</v>
      </c>
      <c r="F2156" s="202" t="s">
        <v>475</v>
      </c>
      <c r="G2156" s="253">
        <v>38.67</v>
      </c>
      <c r="H2156" s="361" t="s">
        <v>1400</v>
      </c>
      <c r="I2156" s="359" t="s">
        <v>1382</v>
      </c>
      <c r="J2156" s="209">
        <v>0.55000000000000004</v>
      </c>
      <c r="K2156" s="359" t="s">
        <v>1391</v>
      </c>
      <c r="L2156" s="359" t="s">
        <v>1392</v>
      </c>
      <c r="M2156" s="368">
        <v>2012</v>
      </c>
      <c r="N2156" s="205">
        <v>42639</v>
      </c>
      <c r="O2156" s="203"/>
    </row>
    <row r="2157" spans="1:15" ht="27.75" hidden="1" customHeight="1" x14ac:dyDescent="0.25">
      <c r="A2157" s="203" t="s">
        <v>1859</v>
      </c>
      <c r="B2157" s="202" t="s">
        <v>2384</v>
      </c>
      <c r="C2157" s="203" t="s">
        <v>1411</v>
      </c>
      <c r="D2157" s="202" t="s">
        <v>1425</v>
      </c>
      <c r="E2157" s="202" t="s">
        <v>1426</v>
      </c>
      <c r="F2157" s="202" t="s">
        <v>475</v>
      </c>
      <c r="G2157" s="253">
        <v>29</v>
      </c>
      <c r="H2157" s="361" t="s">
        <v>1400</v>
      </c>
      <c r="I2157" s="359" t="s">
        <v>1383</v>
      </c>
      <c r="J2157" s="209">
        <v>0.65</v>
      </c>
      <c r="K2157" s="359" t="s">
        <v>1391</v>
      </c>
      <c r="L2157" s="359" t="s">
        <v>1392</v>
      </c>
      <c r="M2157" s="368">
        <v>2012</v>
      </c>
      <c r="N2157" s="205">
        <v>42639</v>
      </c>
      <c r="O2157" s="203"/>
    </row>
    <row r="2158" spans="1:15" ht="27.75" hidden="1" customHeight="1" x14ac:dyDescent="0.25">
      <c r="A2158" s="203" t="s">
        <v>1859</v>
      </c>
      <c r="B2158" s="202" t="s">
        <v>2384</v>
      </c>
      <c r="C2158" s="203" t="s">
        <v>1411</v>
      </c>
      <c r="D2158" s="202" t="s">
        <v>1425</v>
      </c>
      <c r="E2158" s="202" t="s">
        <v>1426</v>
      </c>
      <c r="F2158" s="202" t="s">
        <v>475</v>
      </c>
      <c r="G2158" s="253">
        <v>23.04</v>
      </c>
      <c r="H2158" s="361" t="s">
        <v>1400</v>
      </c>
      <c r="I2158" s="359" t="s">
        <v>1384</v>
      </c>
      <c r="J2158" s="209">
        <v>0.15</v>
      </c>
      <c r="K2158" s="359" t="s">
        <v>1391</v>
      </c>
      <c r="L2158" s="359" t="s">
        <v>1392</v>
      </c>
      <c r="M2158" s="368">
        <v>2012</v>
      </c>
      <c r="N2158" s="205">
        <v>42639</v>
      </c>
      <c r="O2158" s="203"/>
    </row>
    <row r="2159" spans="1:15" ht="27.75" hidden="1" customHeight="1" x14ac:dyDescent="0.25">
      <c r="A2159" s="203" t="s">
        <v>1859</v>
      </c>
      <c r="B2159" s="202" t="s">
        <v>2384</v>
      </c>
      <c r="C2159" s="203" t="s">
        <v>1411</v>
      </c>
      <c r="D2159" s="202" t="s">
        <v>1425</v>
      </c>
      <c r="E2159" s="202" t="s">
        <v>1426</v>
      </c>
      <c r="F2159" s="202" t="s">
        <v>475</v>
      </c>
      <c r="G2159" s="253">
        <v>15.68</v>
      </c>
      <c r="H2159" s="361" t="s">
        <v>1400</v>
      </c>
      <c r="I2159" s="359" t="s">
        <v>1385</v>
      </c>
      <c r="J2159" s="209">
        <v>0.26</v>
      </c>
      <c r="K2159" s="359" t="s">
        <v>1391</v>
      </c>
      <c r="L2159" s="359" t="s">
        <v>1392</v>
      </c>
      <c r="M2159" s="368">
        <v>2012</v>
      </c>
      <c r="N2159" s="205">
        <v>42639</v>
      </c>
      <c r="O2159" s="203"/>
    </row>
    <row r="2160" spans="1:15" ht="27.75" hidden="1" customHeight="1" x14ac:dyDescent="0.25">
      <c r="A2160" s="203" t="s">
        <v>1859</v>
      </c>
      <c r="B2160" s="202" t="s">
        <v>2384</v>
      </c>
      <c r="C2160" s="203" t="s">
        <v>1411</v>
      </c>
      <c r="D2160" s="202" t="s">
        <v>1425</v>
      </c>
      <c r="E2160" s="202" t="s">
        <v>1426</v>
      </c>
      <c r="F2160" s="202" t="s">
        <v>475</v>
      </c>
      <c r="G2160" s="253">
        <v>10.17</v>
      </c>
      <c r="H2160" s="361" t="s">
        <v>1414</v>
      </c>
      <c r="I2160" s="359" t="s">
        <v>1379</v>
      </c>
      <c r="J2160" s="206" t="s">
        <v>1380</v>
      </c>
      <c r="K2160" s="359" t="s">
        <v>1113</v>
      </c>
      <c r="L2160" s="359" t="s">
        <v>1392</v>
      </c>
      <c r="M2160" s="368">
        <v>2012</v>
      </c>
      <c r="N2160" s="205">
        <v>42639</v>
      </c>
      <c r="O2160" s="203"/>
    </row>
    <row r="2161" spans="1:15" ht="27.75" hidden="1" customHeight="1" x14ac:dyDescent="0.25">
      <c r="A2161" s="203" t="s">
        <v>1859</v>
      </c>
      <c r="B2161" s="202" t="s">
        <v>2384</v>
      </c>
      <c r="C2161" s="203" t="s">
        <v>1411</v>
      </c>
      <c r="D2161" s="202" t="s">
        <v>1425</v>
      </c>
      <c r="E2161" s="202" t="s">
        <v>1426</v>
      </c>
      <c r="F2161" s="202" t="s">
        <v>475</v>
      </c>
      <c r="G2161" s="253">
        <v>6.77</v>
      </c>
      <c r="H2161" s="361" t="s">
        <v>1414</v>
      </c>
      <c r="I2161" s="359" t="s">
        <v>1382</v>
      </c>
      <c r="J2161" s="209">
        <v>0.06</v>
      </c>
      <c r="K2161" s="359" t="s">
        <v>1113</v>
      </c>
      <c r="L2161" s="359" t="s">
        <v>1392</v>
      </c>
      <c r="M2161" s="368">
        <v>2012</v>
      </c>
      <c r="N2161" s="205">
        <v>42639</v>
      </c>
      <c r="O2161" s="203"/>
    </row>
    <row r="2162" spans="1:15" ht="27.75" hidden="1" customHeight="1" x14ac:dyDescent="0.25">
      <c r="A2162" s="203" t="s">
        <v>1859</v>
      </c>
      <c r="B2162" s="202" t="s">
        <v>2384</v>
      </c>
      <c r="C2162" s="203" t="s">
        <v>1411</v>
      </c>
      <c r="D2162" s="202" t="s">
        <v>1425</v>
      </c>
      <c r="E2162" s="202" t="s">
        <v>1426</v>
      </c>
      <c r="F2162" s="202" t="s">
        <v>475</v>
      </c>
      <c r="G2162" s="253">
        <v>5.07</v>
      </c>
      <c r="H2162" s="361" t="s">
        <v>1414</v>
      </c>
      <c r="I2162" s="359" t="s">
        <v>1383</v>
      </c>
      <c r="J2162" s="209">
        <v>0.35</v>
      </c>
      <c r="K2162" s="359" t="s">
        <v>1113</v>
      </c>
      <c r="L2162" s="359" t="s">
        <v>1392</v>
      </c>
      <c r="M2162" s="368">
        <v>2012</v>
      </c>
      <c r="N2162" s="205">
        <v>42639</v>
      </c>
      <c r="O2162" s="203"/>
    </row>
    <row r="2163" spans="1:15" ht="27.75" hidden="1" customHeight="1" x14ac:dyDescent="0.25">
      <c r="A2163" s="203" t="s">
        <v>1859</v>
      </c>
      <c r="B2163" s="202" t="s">
        <v>2384</v>
      </c>
      <c r="C2163" s="203" t="s">
        <v>1411</v>
      </c>
      <c r="D2163" s="202" t="s">
        <v>1425</v>
      </c>
      <c r="E2163" s="202" t="s">
        <v>1426</v>
      </c>
      <c r="F2163" s="202" t="s">
        <v>475</v>
      </c>
      <c r="G2163" s="253">
        <v>4.03</v>
      </c>
      <c r="H2163" s="361" t="s">
        <v>1414</v>
      </c>
      <c r="I2163" s="359" t="s">
        <v>1384</v>
      </c>
      <c r="J2163" s="209">
        <v>0.23</v>
      </c>
      <c r="K2163" s="359" t="s">
        <v>1113</v>
      </c>
      <c r="L2163" s="359" t="s">
        <v>1392</v>
      </c>
      <c r="M2163" s="368">
        <v>2012</v>
      </c>
      <c r="N2163" s="205">
        <v>42639</v>
      </c>
      <c r="O2163" s="203"/>
    </row>
    <row r="2164" spans="1:15" ht="27.75" hidden="1" customHeight="1" x14ac:dyDescent="0.25">
      <c r="A2164" s="203" t="s">
        <v>1859</v>
      </c>
      <c r="B2164" s="202" t="s">
        <v>2384</v>
      </c>
      <c r="C2164" s="203" t="s">
        <v>1411</v>
      </c>
      <c r="D2164" s="202" t="s">
        <v>1425</v>
      </c>
      <c r="E2164" s="202" t="s">
        <v>1426</v>
      </c>
      <c r="F2164" s="202" t="s">
        <v>475</v>
      </c>
      <c r="G2164" s="253">
        <v>2.44</v>
      </c>
      <c r="H2164" s="361" t="s">
        <v>1414</v>
      </c>
      <c r="I2164" s="359" t="s">
        <v>1385</v>
      </c>
      <c r="J2164" s="209">
        <v>0</v>
      </c>
      <c r="K2164" s="359" t="s">
        <v>1113</v>
      </c>
      <c r="L2164" s="359" t="s">
        <v>1392</v>
      </c>
      <c r="M2164" s="368">
        <v>2012</v>
      </c>
      <c r="N2164" s="205">
        <v>42639</v>
      </c>
      <c r="O2164" s="203"/>
    </row>
    <row r="2165" spans="1:15" ht="27.75" hidden="1" customHeight="1" x14ac:dyDescent="0.25">
      <c r="A2165" s="203" t="s">
        <v>1859</v>
      </c>
      <c r="B2165" s="202" t="s">
        <v>2384</v>
      </c>
      <c r="C2165" s="203" t="s">
        <v>1453</v>
      </c>
      <c r="D2165" s="202" t="s">
        <v>1454</v>
      </c>
      <c r="E2165" s="202" t="s">
        <v>1455</v>
      </c>
      <c r="F2165" s="202" t="s">
        <v>475</v>
      </c>
      <c r="G2165" s="253">
        <v>97.5</v>
      </c>
      <c r="H2165" s="361" t="s">
        <v>1456</v>
      </c>
      <c r="I2165" s="359" t="s">
        <v>1407</v>
      </c>
      <c r="J2165" s="358">
        <v>0.25740000000000002</v>
      </c>
      <c r="K2165" s="359" t="s">
        <v>1113</v>
      </c>
      <c r="L2165" s="359" t="s">
        <v>1408</v>
      </c>
      <c r="M2165" s="368">
        <v>2003</v>
      </c>
      <c r="N2165" s="205">
        <v>42061</v>
      </c>
      <c r="O2165" s="203"/>
    </row>
    <row r="2166" spans="1:15" ht="27.75" hidden="1" customHeight="1" x14ac:dyDescent="0.25">
      <c r="A2166" s="203" t="s">
        <v>1859</v>
      </c>
      <c r="B2166" s="202" t="s">
        <v>2384</v>
      </c>
      <c r="C2166" s="203" t="s">
        <v>1453</v>
      </c>
      <c r="D2166" s="202" t="s">
        <v>1454</v>
      </c>
      <c r="E2166" s="202" t="s">
        <v>1455</v>
      </c>
      <c r="F2166" s="202" t="s">
        <v>475</v>
      </c>
      <c r="G2166" s="253">
        <v>0.26700000000000002</v>
      </c>
      <c r="H2166" s="361" t="s">
        <v>527</v>
      </c>
      <c r="I2166" s="359" t="s">
        <v>1407</v>
      </c>
      <c r="J2166" s="358">
        <v>0.25740000000000002</v>
      </c>
      <c r="K2166" s="359" t="s">
        <v>1113</v>
      </c>
      <c r="L2166" s="359" t="s">
        <v>1392</v>
      </c>
      <c r="M2166" s="368">
        <v>2003</v>
      </c>
      <c r="N2166" s="205">
        <v>42061</v>
      </c>
      <c r="O2166" s="203"/>
    </row>
    <row r="2167" spans="1:15" ht="27.75" hidden="1" customHeight="1" x14ac:dyDescent="0.25">
      <c r="A2167" s="203" t="s">
        <v>1859</v>
      </c>
      <c r="B2167" s="202" t="s">
        <v>2384</v>
      </c>
      <c r="C2167" s="203" t="s">
        <v>1453</v>
      </c>
      <c r="D2167" s="202" t="s">
        <v>1457</v>
      </c>
      <c r="E2167" s="202" t="s">
        <v>1458</v>
      </c>
      <c r="F2167" s="202" t="s">
        <v>475</v>
      </c>
      <c r="G2167" s="253">
        <v>371.1</v>
      </c>
      <c r="H2167" s="361" t="s">
        <v>1456</v>
      </c>
      <c r="I2167" s="359" t="s">
        <v>1407</v>
      </c>
      <c r="J2167" s="358">
        <v>0.45879999999999999</v>
      </c>
      <c r="K2167" s="359" t="s">
        <v>1113</v>
      </c>
      <c r="L2167" s="359" t="s">
        <v>1408</v>
      </c>
      <c r="M2167" s="368">
        <v>2003</v>
      </c>
      <c r="N2167" s="205">
        <v>42061</v>
      </c>
      <c r="O2167" s="203"/>
    </row>
    <row r="2168" spans="1:15" ht="27.75" hidden="1" customHeight="1" x14ac:dyDescent="0.25">
      <c r="A2168" s="203" t="s">
        <v>1859</v>
      </c>
      <c r="B2168" s="202" t="s">
        <v>2384</v>
      </c>
      <c r="C2168" s="203" t="s">
        <v>1453</v>
      </c>
      <c r="D2168" s="202" t="s">
        <v>1457</v>
      </c>
      <c r="E2168" s="202" t="s">
        <v>1458</v>
      </c>
      <c r="F2168" s="202" t="s">
        <v>475</v>
      </c>
      <c r="G2168" s="253">
        <v>1.016</v>
      </c>
      <c r="H2168" s="361" t="s">
        <v>527</v>
      </c>
      <c r="I2168" s="359" t="s">
        <v>1407</v>
      </c>
      <c r="J2168" s="358">
        <v>0.45879999999999999</v>
      </c>
      <c r="K2168" s="359" t="s">
        <v>1113</v>
      </c>
      <c r="L2168" s="359" t="s">
        <v>1392</v>
      </c>
      <c r="M2168" s="368">
        <v>2003</v>
      </c>
      <c r="N2168" s="205">
        <v>42061</v>
      </c>
      <c r="O2168" s="203"/>
    </row>
    <row r="2169" spans="1:15" ht="27.75" hidden="1" customHeight="1" x14ac:dyDescent="0.25">
      <c r="A2169" s="203" t="s">
        <v>1859</v>
      </c>
      <c r="B2169" s="202" t="s">
        <v>2384</v>
      </c>
      <c r="C2169" s="203" t="s">
        <v>1403</v>
      </c>
      <c r="D2169" s="202" t="s">
        <v>1404</v>
      </c>
      <c r="E2169" s="202" t="s">
        <v>1405</v>
      </c>
      <c r="F2169" s="202" t="s">
        <v>475</v>
      </c>
      <c r="G2169" s="253">
        <v>154</v>
      </c>
      <c r="H2169" s="361" t="s">
        <v>1406</v>
      </c>
      <c r="I2169" s="359" t="s">
        <v>1407</v>
      </c>
      <c r="J2169" s="208">
        <v>0</v>
      </c>
      <c r="K2169" s="359" t="s">
        <v>22</v>
      </c>
      <c r="L2169" s="359" t="s">
        <v>1408</v>
      </c>
      <c r="M2169" s="368" t="s">
        <v>1407</v>
      </c>
      <c r="N2169" s="205">
        <v>42486</v>
      </c>
      <c r="O2169" s="203"/>
    </row>
    <row r="2170" spans="1:15" ht="27.75" hidden="1" customHeight="1" x14ac:dyDescent="0.25">
      <c r="A2170" s="203" t="s">
        <v>1859</v>
      </c>
      <c r="B2170" s="202" t="s">
        <v>2384</v>
      </c>
      <c r="C2170" s="203" t="s">
        <v>1461</v>
      </c>
      <c r="D2170" s="202" t="s">
        <v>1462</v>
      </c>
      <c r="E2170" s="202" t="s">
        <v>1463</v>
      </c>
      <c r="F2170" s="202" t="s">
        <v>475</v>
      </c>
      <c r="G2170" s="254">
        <v>21534261</v>
      </c>
      <c r="H2170" s="361" t="s">
        <v>1433</v>
      </c>
      <c r="I2170" s="359" t="s">
        <v>1407</v>
      </c>
      <c r="J2170" s="359" t="s">
        <v>1380</v>
      </c>
      <c r="K2170" s="359" t="s">
        <v>8</v>
      </c>
      <c r="L2170" s="359" t="s">
        <v>1408</v>
      </c>
      <c r="M2170" s="368" t="s">
        <v>1407</v>
      </c>
      <c r="N2170" s="205">
        <v>42530</v>
      </c>
      <c r="O2170" s="203"/>
    </row>
    <row r="2171" spans="1:15" ht="27.75" hidden="1" customHeight="1" x14ac:dyDescent="0.25">
      <c r="A2171" s="203" t="s">
        <v>1859</v>
      </c>
      <c r="B2171" s="202" t="s">
        <v>2384</v>
      </c>
      <c r="C2171" s="203" t="s">
        <v>1461</v>
      </c>
      <c r="D2171" s="202" t="s">
        <v>1462</v>
      </c>
      <c r="E2171" s="202" t="s">
        <v>1463</v>
      </c>
      <c r="F2171" s="202" t="s">
        <v>475</v>
      </c>
      <c r="G2171" s="254">
        <v>58998</v>
      </c>
      <c r="H2171" s="361" t="s">
        <v>1414</v>
      </c>
      <c r="I2171" s="359" t="s">
        <v>1407</v>
      </c>
      <c r="J2171" s="359" t="s">
        <v>1380</v>
      </c>
      <c r="K2171" s="359" t="s">
        <v>8</v>
      </c>
      <c r="L2171" s="359" t="s">
        <v>1392</v>
      </c>
      <c r="M2171" s="368" t="s">
        <v>1407</v>
      </c>
      <c r="N2171" s="205">
        <v>42530</v>
      </c>
      <c r="O2171" s="203"/>
    </row>
    <row r="2172" spans="1:15" ht="27.75" hidden="1" customHeight="1" x14ac:dyDescent="0.25">
      <c r="A2172" s="203" t="s">
        <v>1859</v>
      </c>
      <c r="B2172" s="202" t="s">
        <v>2384</v>
      </c>
      <c r="C2172" s="203" t="s">
        <v>1461</v>
      </c>
      <c r="D2172" s="202" t="s">
        <v>1457</v>
      </c>
      <c r="E2172" s="202" t="s">
        <v>1458</v>
      </c>
      <c r="F2172" s="202" t="s">
        <v>475</v>
      </c>
      <c r="G2172" s="254">
        <v>2943971</v>
      </c>
      <c r="H2172" s="361" t="s">
        <v>1433</v>
      </c>
      <c r="I2172" s="359" t="s">
        <v>1407</v>
      </c>
      <c r="J2172" s="359" t="s">
        <v>1380</v>
      </c>
      <c r="K2172" s="359" t="s">
        <v>8</v>
      </c>
      <c r="L2172" s="359" t="s">
        <v>1408</v>
      </c>
      <c r="M2172" s="368" t="s">
        <v>1407</v>
      </c>
      <c r="N2172" s="205">
        <v>42530</v>
      </c>
      <c r="O2172" s="203"/>
    </row>
    <row r="2173" spans="1:15" ht="27.75" hidden="1" customHeight="1" x14ac:dyDescent="0.25">
      <c r="A2173" s="203" t="s">
        <v>1859</v>
      </c>
      <c r="B2173" s="202" t="s">
        <v>2384</v>
      </c>
      <c r="C2173" s="203" t="s">
        <v>1461</v>
      </c>
      <c r="D2173" s="202" t="s">
        <v>1457</v>
      </c>
      <c r="E2173" s="202" t="s">
        <v>1458</v>
      </c>
      <c r="F2173" s="202" t="s">
        <v>475</v>
      </c>
      <c r="G2173" s="254">
        <v>8066</v>
      </c>
      <c r="H2173" s="361" t="s">
        <v>1414</v>
      </c>
      <c r="I2173" s="359" t="s">
        <v>1407</v>
      </c>
      <c r="J2173" s="359" t="s">
        <v>1380</v>
      </c>
      <c r="K2173" s="359" t="s">
        <v>8</v>
      </c>
      <c r="L2173" s="359" t="s">
        <v>1392</v>
      </c>
      <c r="M2173" s="368" t="s">
        <v>1407</v>
      </c>
      <c r="N2173" s="205">
        <v>42530</v>
      </c>
      <c r="O2173" s="203"/>
    </row>
    <row r="2174" spans="1:15" ht="27.75" hidden="1" customHeight="1" x14ac:dyDescent="0.25">
      <c r="A2174" s="203" t="s">
        <v>1859</v>
      </c>
      <c r="B2174" s="202" t="s">
        <v>2384</v>
      </c>
      <c r="C2174" s="203" t="s">
        <v>1397</v>
      </c>
      <c r="D2174" s="202" t="s">
        <v>1464</v>
      </c>
      <c r="E2174" s="202" t="s">
        <v>1465</v>
      </c>
      <c r="F2174" s="202" t="s">
        <v>475</v>
      </c>
      <c r="G2174" s="253">
        <v>396</v>
      </c>
      <c r="H2174" s="361" t="s">
        <v>1400</v>
      </c>
      <c r="I2174" s="359" t="s">
        <v>1379</v>
      </c>
      <c r="J2174" s="358">
        <v>0</v>
      </c>
      <c r="K2174" s="359" t="s">
        <v>1391</v>
      </c>
      <c r="L2174" s="359" t="s">
        <v>1392</v>
      </c>
      <c r="M2174" s="368">
        <v>2010</v>
      </c>
      <c r="N2174" s="207" t="s">
        <v>1401</v>
      </c>
      <c r="O2174" s="203"/>
    </row>
    <row r="2175" spans="1:15" ht="27.75" hidden="1" customHeight="1" x14ac:dyDescent="0.25">
      <c r="A2175" s="203" t="s">
        <v>1859</v>
      </c>
      <c r="B2175" s="202" t="s">
        <v>2384</v>
      </c>
      <c r="C2175" s="203" t="s">
        <v>1397</v>
      </c>
      <c r="D2175" s="202" t="s">
        <v>1464</v>
      </c>
      <c r="E2175" s="202" t="s">
        <v>1465</v>
      </c>
      <c r="F2175" s="202" t="s">
        <v>475</v>
      </c>
      <c r="G2175" s="253">
        <v>96.8</v>
      </c>
      <c r="H2175" s="361" t="s">
        <v>1400</v>
      </c>
      <c r="I2175" s="359" t="s">
        <v>1382</v>
      </c>
      <c r="J2175" s="210">
        <v>4.8000000000000001E-2</v>
      </c>
      <c r="K2175" s="359" t="s">
        <v>1391</v>
      </c>
      <c r="L2175" s="359" t="s">
        <v>1392</v>
      </c>
      <c r="M2175" s="368">
        <v>2010</v>
      </c>
      <c r="N2175" s="207" t="s">
        <v>1401</v>
      </c>
      <c r="O2175" s="203"/>
    </row>
    <row r="2176" spans="1:15" ht="27.75" hidden="1" customHeight="1" x14ac:dyDescent="0.25">
      <c r="A2176" s="203" t="s">
        <v>1859</v>
      </c>
      <c r="B2176" s="202" t="s">
        <v>2384</v>
      </c>
      <c r="C2176" s="203" t="s">
        <v>1397</v>
      </c>
      <c r="D2176" s="202" t="s">
        <v>1464</v>
      </c>
      <c r="E2176" s="202" t="s">
        <v>1465</v>
      </c>
      <c r="F2176" s="202" t="s">
        <v>475</v>
      </c>
      <c r="G2176" s="253">
        <v>23.6</v>
      </c>
      <c r="H2176" s="361" t="s">
        <v>1400</v>
      </c>
      <c r="I2176" s="359" t="s">
        <v>1383</v>
      </c>
      <c r="J2176" s="358">
        <v>0.44</v>
      </c>
      <c r="K2176" s="359" t="s">
        <v>1391</v>
      </c>
      <c r="L2176" s="359" t="s">
        <v>1392</v>
      </c>
      <c r="M2176" s="368">
        <v>2010</v>
      </c>
      <c r="N2176" s="207" t="s">
        <v>1401</v>
      </c>
      <c r="O2176" s="203"/>
    </row>
    <row r="2177" spans="1:15" ht="27.75" hidden="1" customHeight="1" x14ac:dyDescent="0.25">
      <c r="A2177" s="203" t="s">
        <v>1859</v>
      </c>
      <c r="B2177" s="202" t="s">
        <v>2384</v>
      </c>
      <c r="C2177" s="203" t="s">
        <v>1397</v>
      </c>
      <c r="D2177" s="202" t="s">
        <v>1464</v>
      </c>
      <c r="E2177" s="202" t="s">
        <v>1465</v>
      </c>
      <c r="F2177" s="202" t="s">
        <v>475</v>
      </c>
      <c r="G2177" s="253">
        <v>4.93</v>
      </c>
      <c r="H2177" s="361" t="s">
        <v>1400</v>
      </c>
      <c r="I2177" s="359" t="s">
        <v>1384</v>
      </c>
      <c r="J2177" s="359" t="s">
        <v>1402</v>
      </c>
      <c r="K2177" s="359" t="s">
        <v>1391</v>
      </c>
      <c r="L2177" s="359" t="s">
        <v>1392</v>
      </c>
      <c r="M2177" s="368">
        <v>2010</v>
      </c>
      <c r="N2177" s="207" t="s">
        <v>1401</v>
      </c>
      <c r="O2177" s="203"/>
    </row>
    <row r="2178" spans="1:15" ht="27.75" hidden="1" customHeight="1" x14ac:dyDescent="0.25">
      <c r="A2178" s="203" t="s">
        <v>1859</v>
      </c>
      <c r="B2178" s="202" t="s">
        <v>2384</v>
      </c>
      <c r="C2178" s="203" t="s">
        <v>1397</v>
      </c>
      <c r="D2178" s="202" t="s">
        <v>1464</v>
      </c>
      <c r="E2178" s="202" t="s">
        <v>1465</v>
      </c>
      <c r="F2178" s="202" t="s">
        <v>475</v>
      </c>
      <c r="G2178" s="253">
        <v>1.75</v>
      </c>
      <c r="H2178" s="361" t="s">
        <v>1400</v>
      </c>
      <c r="I2178" s="359" t="s">
        <v>1385</v>
      </c>
      <c r="J2178" s="359" t="s">
        <v>1402</v>
      </c>
      <c r="K2178" s="359" t="s">
        <v>1391</v>
      </c>
      <c r="L2178" s="359" t="s">
        <v>1392</v>
      </c>
      <c r="M2178" s="368">
        <v>2010</v>
      </c>
      <c r="N2178" s="207" t="s">
        <v>1401</v>
      </c>
      <c r="O2178" s="203"/>
    </row>
    <row r="2179" spans="1:15" ht="27.75" hidden="1" customHeight="1" x14ac:dyDescent="0.25">
      <c r="A2179" s="203" t="s">
        <v>1860</v>
      </c>
      <c r="B2179" s="202" t="s">
        <v>2385</v>
      </c>
      <c r="C2179" s="203" t="s">
        <v>1403</v>
      </c>
      <c r="D2179" s="202" t="s">
        <v>1404</v>
      </c>
      <c r="E2179" s="202" t="s">
        <v>1405</v>
      </c>
      <c r="F2179" s="202" t="s">
        <v>475</v>
      </c>
      <c r="G2179" s="253">
        <v>154</v>
      </c>
      <c r="H2179" s="361" t="s">
        <v>1406</v>
      </c>
      <c r="I2179" s="359" t="s">
        <v>1407</v>
      </c>
      <c r="J2179" s="208">
        <v>0</v>
      </c>
      <c r="K2179" s="359" t="s">
        <v>22</v>
      </c>
      <c r="L2179" s="359" t="s">
        <v>1408</v>
      </c>
      <c r="M2179" s="368" t="s">
        <v>1407</v>
      </c>
      <c r="N2179" s="205">
        <v>42486</v>
      </c>
      <c r="O2179" s="203"/>
    </row>
    <row r="2180" spans="1:15" ht="27.75" hidden="1" customHeight="1" x14ac:dyDescent="0.25">
      <c r="A2180" s="203" t="s">
        <v>1860</v>
      </c>
      <c r="B2180" s="202" t="s">
        <v>2385</v>
      </c>
      <c r="C2180" s="203" t="s">
        <v>1461</v>
      </c>
      <c r="D2180" s="202" t="s">
        <v>1861</v>
      </c>
      <c r="E2180" s="202" t="s">
        <v>1862</v>
      </c>
      <c r="F2180" s="202" t="s">
        <v>475</v>
      </c>
      <c r="G2180" s="254">
        <v>3106733</v>
      </c>
      <c r="H2180" s="361" t="s">
        <v>1433</v>
      </c>
      <c r="I2180" s="359" t="s">
        <v>1407</v>
      </c>
      <c r="J2180" s="359" t="s">
        <v>1380</v>
      </c>
      <c r="K2180" s="359" t="s">
        <v>8</v>
      </c>
      <c r="L2180" s="359" t="s">
        <v>1408</v>
      </c>
      <c r="M2180" s="368" t="s">
        <v>1407</v>
      </c>
      <c r="N2180" s="205">
        <v>42530</v>
      </c>
      <c r="O2180" s="203"/>
    </row>
    <row r="2181" spans="1:15" ht="27.75" hidden="1" customHeight="1" x14ac:dyDescent="0.25">
      <c r="A2181" s="203" t="s">
        <v>1860</v>
      </c>
      <c r="B2181" s="202" t="s">
        <v>2385</v>
      </c>
      <c r="C2181" s="203" t="s">
        <v>1461</v>
      </c>
      <c r="D2181" s="202" t="s">
        <v>1861</v>
      </c>
      <c r="E2181" s="202" t="s">
        <v>1862</v>
      </c>
      <c r="F2181" s="202" t="s">
        <v>475</v>
      </c>
      <c r="G2181" s="254">
        <v>8512</v>
      </c>
      <c r="H2181" s="361" t="s">
        <v>1414</v>
      </c>
      <c r="I2181" s="359" t="s">
        <v>1407</v>
      </c>
      <c r="J2181" s="359" t="s">
        <v>1380</v>
      </c>
      <c r="K2181" s="359" t="s">
        <v>8</v>
      </c>
      <c r="L2181" s="359" t="s">
        <v>1392</v>
      </c>
      <c r="M2181" s="368" t="s">
        <v>1407</v>
      </c>
      <c r="N2181" s="205">
        <v>42530</v>
      </c>
      <c r="O2181" s="203"/>
    </row>
    <row r="2182" spans="1:15" ht="27.75" hidden="1" customHeight="1" x14ac:dyDescent="0.25">
      <c r="A2182" s="203" t="s">
        <v>1860</v>
      </c>
      <c r="B2182" s="202" t="s">
        <v>2385</v>
      </c>
      <c r="C2182" s="203" t="s">
        <v>1466</v>
      </c>
      <c r="D2182" s="202" t="s">
        <v>1863</v>
      </c>
      <c r="E2182" s="202" t="s">
        <v>1676</v>
      </c>
      <c r="F2182" s="202" t="s">
        <v>505</v>
      </c>
      <c r="G2182" s="253">
        <v>2.2000000000000002</v>
      </c>
      <c r="H2182" s="361" t="s">
        <v>1433</v>
      </c>
      <c r="I2182" s="359" t="s">
        <v>1407</v>
      </c>
      <c r="J2182" s="358">
        <v>0.63</v>
      </c>
      <c r="K2182" s="359" t="s">
        <v>1113</v>
      </c>
      <c r="L2182" s="359" t="s">
        <v>1408</v>
      </c>
      <c r="M2182" s="368">
        <v>2007</v>
      </c>
      <c r="N2182" s="205">
        <v>41732</v>
      </c>
      <c r="O2182" s="203"/>
    </row>
    <row r="2183" spans="1:15" ht="27.75" hidden="1" customHeight="1" x14ac:dyDescent="0.25">
      <c r="A2183" s="203" t="s">
        <v>1860</v>
      </c>
      <c r="B2183" s="202" t="s">
        <v>2385</v>
      </c>
      <c r="C2183" s="203" t="s">
        <v>1466</v>
      </c>
      <c r="D2183" s="202" t="s">
        <v>1863</v>
      </c>
      <c r="E2183" s="202" t="s">
        <v>1676</v>
      </c>
      <c r="F2183" s="202" t="s">
        <v>505</v>
      </c>
      <c r="G2183" s="253">
        <v>6.0000000000000001E-3</v>
      </c>
      <c r="H2183" s="361" t="s">
        <v>1414</v>
      </c>
      <c r="I2183" s="359" t="s">
        <v>1407</v>
      </c>
      <c r="J2183" s="358">
        <v>0.63</v>
      </c>
      <c r="K2183" s="359" t="s">
        <v>1113</v>
      </c>
      <c r="L2183" s="359" t="s">
        <v>1392</v>
      </c>
      <c r="M2183" s="368">
        <v>2007</v>
      </c>
      <c r="N2183" s="205">
        <v>41732</v>
      </c>
      <c r="O2183" s="203"/>
    </row>
    <row r="2184" spans="1:15" ht="27.75" hidden="1" customHeight="1" x14ac:dyDescent="0.25">
      <c r="A2184" s="203" t="s">
        <v>1860</v>
      </c>
      <c r="B2184" s="202" t="s">
        <v>2385</v>
      </c>
      <c r="C2184" s="203" t="s">
        <v>1466</v>
      </c>
      <c r="D2184" s="202" t="s">
        <v>1864</v>
      </c>
      <c r="E2184" s="202" t="s">
        <v>1865</v>
      </c>
      <c r="F2184" s="202" t="s">
        <v>505</v>
      </c>
      <c r="G2184" s="253">
        <v>23.9</v>
      </c>
      <c r="H2184" s="361" t="s">
        <v>1433</v>
      </c>
      <c r="I2184" s="359" t="s">
        <v>1407</v>
      </c>
      <c r="J2184" s="358" t="s">
        <v>1786</v>
      </c>
      <c r="K2184" s="359" t="s">
        <v>1113</v>
      </c>
      <c r="L2184" s="359" t="s">
        <v>1408</v>
      </c>
      <c r="M2184" s="368">
        <v>2007</v>
      </c>
      <c r="N2184" s="205">
        <v>41732</v>
      </c>
      <c r="O2184" s="361" t="s">
        <v>1597</v>
      </c>
    </row>
    <row r="2185" spans="1:15" ht="27.75" hidden="1" customHeight="1" x14ac:dyDescent="0.25">
      <c r="A2185" s="203" t="s">
        <v>1860</v>
      </c>
      <c r="B2185" s="202" t="s">
        <v>2385</v>
      </c>
      <c r="C2185" s="203" t="s">
        <v>1466</v>
      </c>
      <c r="D2185" s="202" t="s">
        <v>1864</v>
      </c>
      <c r="E2185" s="202" t="s">
        <v>1865</v>
      </c>
      <c r="F2185" s="202" t="s">
        <v>505</v>
      </c>
      <c r="G2185" s="253">
        <v>6.5000000000000002E-2</v>
      </c>
      <c r="H2185" s="361" t="s">
        <v>1414</v>
      </c>
      <c r="I2185" s="359" t="s">
        <v>1407</v>
      </c>
      <c r="J2185" s="358" t="s">
        <v>1786</v>
      </c>
      <c r="K2185" s="359" t="s">
        <v>1113</v>
      </c>
      <c r="L2185" s="359" t="s">
        <v>1392</v>
      </c>
      <c r="M2185" s="368">
        <v>2007</v>
      </c>
      <c r="N2185" s="205">
        <v>41732</v>
      </c>
      <c r="O2185" s="361" t="s">
        <v>1597</v>
      </c>
    </row>
    <row r="2186" spans="1:15" ht="27.75" hidden="1" customHeight="1" x14ac:dyDescent="0.25">
      <c r="A2186" s="203" t="s">
        <v>1860</v>
      </c>
      <c r="B2186" s="202" t="s">
        <v>2385</v>
      </c>
      <c r="C2186" s="203" t="s">
        <v>1466</v>
      </c>
      <c r="D2186" s="202" t="s">
        <v>1866</v>
      </c>
      <c r="E2186" s="202" t="s">
        <v>1480</v>
      </c>
      <c r="F2186" s="202" t="s">
        <v>505</v>
      </c>
      <c r="G2186" s="253">
        <v>2.8</v>
      </c>
      <c r="H2186" s="361" t="s">
        <v>1433</v>
      </c>
      <c r="I2186" s="359" t="s">
        <v>1407</v>
      </c>
      <c r="J2186" s="358">
        <v>0.86</v>
      </c>
      <c r="K2186" s="359" t="s">
        <v>1113</v>
      </c>
      <c r="L2186" s="359" t="s">
        <v>1408</v>
      </c>
      <c r="M2186" s="368">
        <v>2007</v>
      </c>
      <c r="N2186" s="205">
        <v>41732</v>
      </c>
      <c r="O2186" s="203"/>
    </row>
    <row r="2187" spans="1:15" ht="27.75" hidden="1" customHeight="1" x14ac:dyDescent="0.25">
      <c r="A2187" s="203" t="s">
        <v>1860</v>
      </c>
      <c r="B2187" s="202" t="s">
        <v>2385</v>
      </c>
      <c r="C2187" s="203" t="s">
        <v>1466</v>
      </c>
      <c r="D2187" s="202" t="s">
        <v>1866</v>
      </c>
      <c r="E2187" s="202" t="s">
        <v>1480</v>
      </c>
      <c r="F2187" s="202" t="s">
        <v>505</v>
      </c>
      <c r="G2187" s="253">
        <v>7.0000000000000001E-3</v>
      </c>
      <c r="H2187" s="361" t="s">
        <v>1414</v>
      </c>
      <c r="I2187" s="359" t="s">
        <v>1407</v>
      </c>
      <c r="J2187" s="358">
        <v>0.86</v>
      </c>
      <c r="K2187" s="359" t="s">
        <v>1113</v>
      </c>
      <c r="L2187" s="359" t="s">
        <v>1392</v>
      </c>
      <c r="M2187" s="368">
        <v>2007</v>
      </c>
      <c r="N2187" s="205">
        <v>41732</v>
      </c>
      <c r="O2187" s="203"/>
    </row>
    <row r="2188" spans="1:15" ht="27.75" hidden="1" customHeight="1" x14ac:dyDescent="0.25">
      <c r="A2188" s="203" t="s">
        <v>1860</v>
      </c>
      <c r="B2188" s="202" t="s">
        <v>2385</v>
      </c>
      <c r="C2188" s="203" t="s">
        <v>1466</v>
      </c>
      <c r="D2188" s="202" t="s">
        <v>1867</v>
      </c>
      <c r="E2188" s="202" t="s">
        <v>1868</v>
      </c>
      <c r="F2188" s="202" t="s">
        <v>505</v>
      </c>
      <c r="G2188" s="253">
        <v>0.68</v>
      </c>
      <c r="H2188" s="361" t="s">
        <v>1400</v>
      </c>
      <c r="I2188" s="359" t="s">
        <v>1379</v>
      </c>
      <c r="J2188" s="358">
        <v>0.61</v>
      </c>
      <c r="K2188" s="359" t="s">
        <v>1391</v>
      </c>
      <c r="L2188" s="359" t="s">
        <v>1392</v>
      </c>
      <c r="M2188" s="368">
        <v>2007</v>
      </c>
      <c r="N2188" s="205">
        <v>41732</v>
      </c>
      <c r="O2188" s="203"/>
    </row>
    <row r="2189" spans="1:15" ht="27.75" hidden="1" customHeight="1" x14ac:dyDescent="0.25">
      <c r="A2189" s="203" t="s">
        <v>1860</v>
      </c>
      <c r="B2189" s="202" t="s">
        <v>2385</v>
      </c>
      <c r="C2189" s="203" t="s">
        <v>1466</v>
      </c>
      <c r="D2189" s="202" t="s">
        <v>1867</v>
      </c>
      <c r="E2189" s="202" t="s">
        <v>1868</v>
      </c>
      <c r="F2189" s="202" t="s">
        <v>505</v>
      </c>
      <c r="G2189" s="253">
        <v>0.21</v>
      </c>
      <c r="H2189" s="361" t="s">
        <v>1400</v>
      </c>
      <c r="I2189" s="359" t="s">
        <v>1382</v>
      </c>
      <c r="J2189" s="358">
        <v>0.54</v>
      </c>
      <c r="K2189" s="359" t="s">
        <v>1391</v>
      </c>
      <c r="L2189" s="359" t="s">
        <v>1392</v>
      </c>
      <c r="M2189" s="368">
        <v>2007</v>
      </c>
      <c r="N2189" s="205">
        <v>41732</v>
      </c>
      <c r="O2189" s="203"/>
    </row>
    <row r="2190" spans="1:15" ht="27.75" hidden="1" customHeight="1" x14ac:dyDescent="0.25">
      <c r="A2190" s="203" t="s">
        <v>1860</v>
      </c>
      <c r="B2190" s="202" t="s">
        <v>2385</v>
      </c>
      <c r="C2190" s="203" t="s">
        <v>1466</v>
      </c>
      <c r="D2190" s="202" t="s">
        <v>1867</v>
      </c>
      <c r="E2190" s="202" t="s">
        <v>1868</v>
      </c>
      <c r="F2190" s="202" t="s">
        <v>505</v>
      </c>
      <c r="G2190" s="253">
        <v>0.1</v>
      </c>
      <c r="H2190" s="361" t="s">
        <v>1400</v>
      </c>
      <c r="I2190" s="359" t="s">
        <v>1383</v>
      </c>
      <c r="J2190" s="358">
        <v>0.37</v>
      </c>
      <c r="K2190" s="359" t="s">
        <v>1391</v>
      </c>
      <c r="L2190" s="359" t="s">
        <v>1392</v>
      </c>
      <c r="M2190" s="368">
        <v>2007</v>
      </c>
      <c r="N2190" s="205">
        <v>41732</v>
      </c>
      <c r="O2190" s="203"/>
    </row>
    <row r="2191" spans="1:15" ht="27.75" hidden="1" customHeight="1" x14ac:dyDescent="0.25">
      <c r="A2191" s="203" t="s">
        <v>1860</v>
      </c>
      <c r="B2191" s="202" t="s">
        <v>2385</v>
      </c>
      <c r="C2191" s="203" t="s">
        <v>1466</v>
      </c>
      <c r="D2191" s="202" t="s">
        <v>1867</v>
      </c>
      <c r="E2191" s="202" t="s">
        <v>1868</v>
      </c>
      <c r="F2191" s="202" t="s">
        <v>505</v>
      </c>
      <c r="G2191" s="253">
        <v>0.04</v>
      </c>
      <c r="H2191" s="361" t="s">
        <v>1400</v>
      </c>
      <c r="I2191" s="359" t="s">
        <v>1384</v>
      </c>
      <c r="J2191" s="358">
        <v>0.56000000000000005</v>
      </c>
      <c r="K2191" s="359" t="s">
        <v>1391</v>
      </c>
      <c r="L2191" s="359" t="s">
        <v>1392</v>
      </c>
      <c r="M2191" s="368">
        <v>2007</v>
      </c>
      <c r="N2191" s="205">
        <v>41732</v>
      </c>
      <c r="O2191" s="203"/>
    </row>
    <row r="2192" spans="1:15" ht="27.75" hidden="1" customHeight="1" x14ac:dyDescent="0.25">
      <c r="A2192" s="203" t="s">
        <v>1860</v>
      </c>
      <c r="B2192" s="202" t="s">
        <v>2385</v>
      </c>
      <c r="C2192" s="203" t="s">
        <v>1466</v>
      </c>
      <c r="D2192" s="202" t="s">
        <v>1867</v>
      </c>
      <c r="E2192" s="202" t="s">
        <v>1868</v>
      </c>
      <c r="F2192" s="202" t="s">
        <v>505</v>
      </c>
      <c r="G2192" s="253" t="s">
        <v>515</v>
      </c>
      <c r="H2192" s="361" t="s">
        <v>1400</v>
      </c>
      <c r="I2192" s="359" t="s">
        <v>1385</v>
      </c>
      <c r="J2192" s="359" t="s">
        <v>515</v>
      </c>
      <c r="K2192" s="359" t="s">
        <v>1391</v>
      </c>
      <c r="L2192" s="359" t="s">
        <v>1392</v>
      </c>
      <c r="M2192" s="368">
        <v>2007</v>
      </c>
      <c r="N2192" s="205">
        <v>41732</v>
      </c>
      <c r="O2192" s="203"/>
    </row>
    <row r="2193" spans="1:15" ht="27.75" hidden="1" customHeight="1" x14ac:dyDescent="0.25">
      <c r="A2193" s="203" t="s">
        <v>1869</v>
      </c>
      <c r="B2193" s="202" t="s">
        <v>2386</v>
      </c>
      <c r="C2193" s="203" t="s">
        <v>1870</v>
      </c>
      <c r="D2193" s="203" t="s">
        <v>1871</v>
      </c>
      <c r="E2193" s="202" t="s">
        <v>1872</v>
      </c>
      <c r="F2193" s="202" t="s">
        <v>505</v>
      </c>
      <c r="G2193" s="253">
        <v>85.52</v>
      </c>
      <c r="H2193" s="361" t="s">
        <v>1390</v>
      </c>
      <c r="I2193" s="359" t="s">
        <v>1379</v>
      </c>
      <c r="J2193" s="359" t="s">
        <v>1380</v>
      </c>
      <c r="K2193" s="359" t="s">
        <v>1391</v>
      </c>
      <c r="L2193" s="359" t="s">
        <v>1392</v>
      </c>
      <c r="M2193" s="368">
        <v>2003</v>
      </c>
      <c r="N2193" s="205">
        <v>41611</v>
      </c>
      <c r="O2193" s="203"/>
    </row>
    <row r="2194" spans="1:15" ht="27.75" hidden="1" customHeight="1" x14ac:dyDescent="0.25">
      <c r="A2194" s="203" t="s">
        <v>1869</v>
      </c>
      <c r="B2194" s="202" t="s">
        <v>2386</v>
      </c>
      <c r="C2194" s="203" t="s">
        <v>1870</v>
      </c>
      <c r="D2194" s="203" t="s">
        <v>1871</v>
      </c>
      <c r="E2194" s="202" t="s">
        <v>1872</v>
      </c>
      <c r="F2194" s="202" t="s">
        <v>505</v>
      </c>
      <c r="G2194" s="253">
        <v>24.95</v>
      </c>
      <c r="H2194" s="361" t="s">
        <v>1390</v>
      </c>
      <c r="I2194" s="359" t="s">
        <v>1382</v>
      </c>
      <c r="J2194" s="359" t="s">
        <v>1380</v>
      </c>
      <c r="K2194" s="359" t="s">
        <v>1391</v>
      </c>
      <c r="L2194" s="359" t="s">
        <v>1392</v>
      </c>
      <c r="M2194" s="368">
        <v>2003</v>
      </c>
      <c r="N2194" s="205">
        <v>41611</v>
      </c>
      <c r="O2194" s="203"/>
    </row>
    <row r="2195" spans="1:15" ht="27.75" hidden="1" customHeight="1" x14ac:dyDescent="0.25">
      <c r="A2195" s="203" t="s">
        <v>1869</v>
      </c>
      <c r="B2195" s="202" t="s">
        <v>2386</v>
      </c>
      <c r="C2195" s="203" t="s">
        <v>1870</v>
      </c>
      <c r="D2195" s="203" t="s">
        <v>1871</v>
      </c>
      <c r="E2195" s="202" t="s">
        <v>1872</v>
      </c>
      <c r="F2195" s="202" t="s">
        <v>505</v>
      </c>
      <c r="G2195" s="253">
        <v>4.6900000000000004</v>
      </c>
      <c r="H2195" s="361" t="s">
        <v>1390</v>
      </c>
      <c r="I2195" s="359" t="s">
        <v>1383</v>
      </c>
      <c r="J2195" s="359" t="s">
        <v>1380</v>
      </c>
      <c r="K2195" s="359" t="s">
        <v>1391</v>
      </c>
      <c r="L2195" s="359" t="s">
        <v>1392</v>
      </c>
      <c r="M2195" s="368">
        <v>2003</v>
      </c>
      <c r="N2195" s="205">
        <v>41611</v>
      </c>
      <c r="O2195" s="203"/>
    </row>
    <row r="2196" spans="1:15" ht="27.75" hidden="1" customHeight="1" x14ac:dyDescent="0.25">
      <c r="A2196" s="203" t="s">
        <v>1869</v>
      </c>
      <c r="B2196" s="202" t="s">
        <v>2386</v>
      </c>
      <c r="C2196" s="203" t="s">
        <v>1870</v>
      </c>
      <c r="D2196" s="203" t="s">
        <v>1871</v>
      </c>
      <c r="E2196" s="202" t="s">
        <v>1872</v>
      </c>
      <c r="F2196" s="202" t="s">
        <v>505</v>
      </c>
      <c r="G2196" s="253">
        <v>0.66</v>
      </c>
      <c r="H2196" s="361" t="s">
        <v>1390</v>
      </c>
      <c r="I2196" s="359" t="s">
        <v>1384</v>
      </c>
      <c r="J2196" s="359" t="s">
        <v>1380</v>
      </c>
      <c r="K2196" s="359" t="s">
        <v>1391</v>
      </c>
      <c r="L2196" s="359" t="s">
        <v>1392</v>
      </c>
      <c r="M2196" s="368">
        <v>2003</v>
      </c>
      <c r="N2196" s="205">
        <v>41611</v>
      </c>
      <c r="O2196" s="203"/>
    </row>
    <row r="2197" spans="1:15" ht="27.75" hidden="1" customHeight="1" x14ac:dyDescent="0.25">
      <c r="A2197" s="203" t="s">
        <v>1869</v>
      </c>
      <c r="B2197" s="202" t="s">
        <v>2386</v>
      </c>
      <c r="C2197" s="203" t="s">
        <v>1870</v>
      </c>
      <c r="D2197" s="203" t="s">
        <v>1871</v>
      </c>
      <c r="E2197" s="202" t="s">
        <v>1872</v>
      </c>
      <c r="F2197" s="202" t="s">
        <v>505</v>
      </c>
      <c r="G2197" s="253">
        <v>0.19</v>
      </c>
      <c r="H2197" s="361" t="s">
        <v>1390</v>
      </c>
      <c r="I2197" s="359" t="s">
        <v>1385</v>
      </c>
      <c r="J2197" s="359" t="s">
        <v>1380</v>
      </c>
      <c r="K2197" s="359" t="s">
        <v>1391</v>
      </c>
      <c r="L2197" s="359" t="s">
        <v>1392</v>
      </c>
      <c r="M2197" s="368">
        <v>2003</v>
      </c>
      <c r="N2197" s="205">
        <v>41611</v>
      </c>
      <c r="O2197" s="203"/>
    </row>
    <row r="2198" spans="1:15" ht="27.75" hidden="1" customHeight="1" x14ac:dyDescent="0.25">
      <c r="A2198" s="203" t="s">
        <v>1869</v>
      </c>
      <c r="B2198" s="202" t="s">
        <v>2386</v>
      </c>
      <c r="C2198" s="203" t="s">
        <v>1719</v>
      </c>
      <c r="D2198" s="203" t="s">
        <v>1871</v>
      </c>
      <c r="E2198" s="202" t="s">
        <v>1872</v>
      </c>
      <c r="F2198" s="202" t="s">
        <v>505</v>
      </c>
      <c r="G2198" s="253">
        <v>95</v>
      </c>
      <c r="H2198" s="361" t="s">
        <v>1414</v>
      </c>
      <c r="I2198" s="359" t="s">
        <v>1407</v>
      </c>
      <c r="J2198" s="358">
        <v>0.56999999999999995</v>
      </c>
      <c r="K2198" s="359" t="s">
        <v>1421</v>
      </c>
      <c r="L2198" s="359" t="s">
        <v>1392</v>
      </c>
      <c r="M2198" s="368">
        <v>2007</v>
      </c>
      <c r="N2198" s="205">
        <v>43593</v>
      </c>
      <c r="O2198" s="203"/>
    </row>
    <row r="2199" spans="1:15" ht="27.75" hidden="1" customHeight="1" x14ac:dyDescent="0.25">
      <c r="A2199" s="203" t="s">
        <v>1869</v>
      </c>
      <c r="B2199" s="202" t="s">
        <v>2386</v>
      </c>
      <c r="C2199" s="203" t="s">
        <v>1719</v>
      </c>
      <c r="D2199" s="203" t="s">
        <v>1871</v>
      </c>
      <c r="E2199" s="202" t="s">
        <v>1872</v>
      </c>
      <c r="F2199" s="202" t="s">
        <v>505</v>
      </c>
      <c r="G2199" s="253">
        <v>2.7</v>
      </c>
      <c r="H2199" s="361" t="s">
        <v>488</v>
      </c>
      <c r="I2199" s="359" t="s">
        <v>1379</v>
      </c>
      <c r="J2199" s="358">
        <v>0.55000000000000004</v>
      </c>
      <c r="K2199" s="359" t="s">
        <v>22</v>
      </c>
      <c r="L2199" s="359" t="s">
        <v>1392</v>
      </c>
      <c r="M2199" s="368">
        <v>2007</v>
      </c>
      <c r="N2199" s="205">
        <v>43593</v>
      </c>
      <c r="O2199" s="203"/>
    </row>
    <row r="2200" spans="1:15" ht="27.75" hidden="1" customHeight="1" x14ac:dyDescent="0.25">
      <c r="A2200" s="203" t="s">
        <v>1869</v>
      </c>
      <c r="B2200" s="202" t="s">
        <v>2386</v>
      </c>
      <c r="C2200" s="203" t="s">
        <v>1719</v>
      </c>
      <c r="D2200" s="203" t="s">
        <v>1871</v>
      </c>
      <c r="E2200" s="202" t="s">
        <v>1872</v>
      </c>
      <c r="F2200" s="202" t="s">
        <v>505</v>
      </c>
      <c r="G2200" s="253">
        <v>0.7</v>
      </c>
      <c r="H2200" s="361" t="s">
        <v>488</v>
      </c>
      <c r="I2200" s="359" t="s">
        <v>1382</v>
      </c>
      <c r="J2200" s="358">
        <v>0.3</v>
      </c>
      <c r="K2200" s="359" t="s">
        <v>22</v>
      </c>
      <c r="L2200" s="359" t="s">
        <v>1392</v>
      </c>
      <c r="M2200" s="368">
        <v>2007</v>
      </c>
      <c r="N2200" s="205">
        <v>43593</v>
      </c>
      <c r="O2200" s="203"/>
    </row>
    <row r="2201" spans="1:15" ht="27.75" hidden="1" customHeight="1" x14ac:dyDescent="0.25">
      <c r="A2201" s="203" t="s">
        <v>1869</v>
      </c>
      <c r="B2201" s="202" t="s">
        <v>2386</v>
      </c>
      <c r="C2201" s="203" t="s">
        <v>1719</v>
      </c>
      <c r="D2201" s="203" t="s">
        <v>1871</v>
      </c>
      <c r="E2201" s="202" t="s">
        <v>1872</v>
      </c>
      <c r="F2201" s="202" t="s">
        <v>505</v>
      </c>
      <c r="G2201" s="253">
        <v>0.2</v>
      </c>
      <c r="H2201" s="361" t="s">
        <v>488</v>
      </c>
      <c r="I2201" s="359" t="s">
        <v>1383</v>
      </c>
      <c r="J2201" s="358">
        <v>0</v>
      </c>
      <c r="K2201" s="359" t="s">
        <v>22</v>
      </c>
      <c r="L2201" s="359" t="s">
        <v>1392</v>
      </c>
      <c r="M2201" s="368">
        <v>2007</v>
      </c>
      <c r="N2201" s="205">
        <v>43593</v>
      </c>
      <c r="O2201" s="203"/>
    </row>
    <row r="2202" spans="1:15" ht="27.75" hidden="1" customHeight="1" x14ac:dyDescent="0.25">
      <c r="A2202" s="203" t="s">
        <v>1869</v>
      </c>
      <c r="B2202" s="202" t="s">
        <v>2386</v>
      </c>
      <c r="C2202" s="203" t="s">
        <v>1719</v>
      </c>
      <c r="D2202" s="203" t="s">
        <v>1871</v>
      </c>
      <c r="E2202" s="202" t="s">
        <v>1872</v>
      </c>
      <c r="F2202" s="202" t="s">
        <v>505</v>
      </c>
      <c r="G2202" s="253" t="s">
        <v>1722</v>
      </c>
      <c r="H2202" s="361" t="s">
        <v>488</v>
      </c>
      <c r="I2202" s="359" t="s">
        <v>1384</v>
      </c>
      <c r="J2202" s="358">
        <v>0</v>
      </c>
      <c r="K2202" s="359" t="s">
        <v>22</v>
      </c>
      <c r="L2202" s="359" t="s">
        <v>1392</v>
      </c>
      <c r="M2202" s="368">
        <v>2007</v>
      </c>
      <c r="N2202" s="205">
        <v>43593</v>
      </c>
      <c r="O2202" s="203"/>
    </row>
    <row r="2203" spans="1:15" ht="27.75" hidden="1" customHeight="1" x14ac:dyDescent="0.25">
      <c r="A2203" s="203" t="s">
        <v>1869</v>
      </c>
      <c r="B2203" s="202" t="s">
        <v>2386</v>
      </c>
      <c r="C2203" s="203" t="s">
        <v>1719</v>
      </c>
      <c r="D2203" s="203" t="s">
        <v>1871</v>
      </c>
      <c r="E2203" s="202" t="s">
        <v>1872</v>
      </c>
      <c r="F2203" s="202" t="s">
        <v>505</v>
      </c>
      <c r="G2203" s="253" t="s">
        <v>515</v>
      </c>
      <c r="H2203" s="361" t="s">
        <v>488</v>
      </c>
      <c r="I2203" s="359" t="s">
        <v>1385</v>
      </c>
      <c r="J2203" s="358">
        <v>0</v>
      </c>
      <c r="K2203" s="359" t="s">
        <v>22</v>
      </c>
      <c r="L2203" s="359" t="s">
        <v>1392</v>
      </c>
      <c r="M2203" s="368">
        <v>2007</v>
      </c>
      <c r="N2203" s="205">
        <v>43593</v>
      </c>
      <c r="O2203" s="203"/>
    </row>
    <row r="2204" spans="1:15" ht="27.75" hidden="1" customHeight="1" x14ac:dyDescent="0.25">
      <c r="A2204" s="203" t="s">
        <v>1869</v>
      </c>
      <c r="B2204" s="202" t="s">
        <v>2386</v>
      </c>
      <c r="C2204" s="203" t="s">
        <v>1403</v>
      </c>
      <c r="D2204" s="202" t="s">
        <v>1404</v>
      </c>
      <c r="E2204" s="202" t="s">
        <v>1405</v>
      </c>
      <c r="F2204" s="202" t="s">
        <v>475</v>
      </c>
      <c r="G2204" s="253">
        <v>154</v>
      </c>
      <c r="H2204" s="361" t="s">
        <v>1406</v>
      </c>
      <c r="I2204" s="359" t="s">
        <v>1407</v>
      </c>
      <c r="J2204" s="359" t="s">
        <v>1380</v>
      </c>
      <c r="K2204" s="359" t="s">
        <v>22</v>
      </c>
      <c r="L2204" s="359" t="s">
        <v>1408</v>
      </c>
      <c r="M2204" s="368" t="s">
        <v>1407</v>
      </c>
      <c r="N2204" s="205">
        <v>42486</v>
      </c>
      <c r="O2204" s="203"/>
    </row>
    <row r="2205" spans="1:15" ht="27.75" hidden="1" customHeight="1" x14ac:dyDescent="0.25">
      <c r="A2205" s="203" t="s">
        <v>1873</v>
      </c>
      <c r="B2205" s="202" t="s">
        <v>496</v>
      </c>
      <c r="C2205" s="203" t="s">
        <v>1874</v>
      </c>
      <c r="D2205" s="202" t="s">
        <v>650</v>
      </c>
      <c r="E2205" s="202" t="s">
        <v>1875</v>
      </c>
      <c r="F2205" s="202" t="s">
        <v>475</v>
      </c>
      <c r="G2205" s="253">
        <v>3082</v>
      </c>
      <c r="H2205" s="361" t="s">
        <v>1433</v>
      </c>
      <c r="I2205" s="359" t="s">
        <v>1407</v>
      </c>
      <c r="J2205" s="358">
        <v>0.28000000000000003</v>
      </c>
      <c r="K2205" s="359" t="s">
        <v>1113</v>
      </c>
      <c r="L2205" s="359" t="s">
        <v>1408</v>
      </c>
      <c r="M2205" s="368">
        <v>2006</v>
      </c>
      <c r="N2205" s="205">
        <v>40582</v>
      </c>
      <c r="O2205" s="203"/>
    </row>
    <row r="2206" spans="1:15" ht="27.75" hidden="1" customHeight="1" x14ac:dyDescent="0.25">
      <c r="A2206" s="203" t="s">
        <v>1873</v>
      </c>
      <c r="B2206" s="202" t="s">
        <v>496</v>
      </c>
      <c r="C2206" s="203" t="s">
        <v>1874</v>
      </c>
      <c r="D2206" s="202" t="s">
        <v>650</v>
      </c>
      <c r="E2206" s="202" t="s">
        <v>1875</v>
      </c>
      <c r="F2206" s="202" t="s">
        <v>475</v>
      </c>
      <c r="G2206" s="253">
        <v>8.44</v>
      </c>
      <c r="H2206" s="361" t="s">
        <v>1414</v>
      </c>
      <c r="I2206" s="359" t="s">
        <v>1407</v>
      </c>
      <c r="J2206" s="358">
        <v>0.28000000000000003</v>
      </c>
      <c r="K2206" s="359" t="s">
        <v>1113</v>
      </c>
      <c r="L2206" s="359" t="s">
        <v>1392</v>
      </c>
      <c r="M2206" s="368">
        <v>2006</v>
      </c>
      <c r="N2206" s="205">
        <v>40582</v>
      </c>
      <c r="O2206" s="203"/>
    </row>
    <row r="2207" spans="1:15" ht="27.75" hidden="1" customHeight="1" x14ac:dyDescent="0.25">
      <c r="A2207" s="203" t="s">
        <v>1873</v>
      </c>
      <c r="B2207" s="202" t="s">
        <v>496</v>
      </c>
      <c r="C2207" s="203" t="s">
        <v>1403</v>
      </c>
      <c r="D2207" s="202" t="s">
        <v>1404</v>
      </c>
      <c r="E2207" s="202" t="s">
        <v>1405</v>
      </c>
      <c r="F2207" s="202" t="s">
        <v>475</v>
      </c>
      <c r="G2207" s="253">
        <v>154</v>
      </c>
      <c r="H2207" s="361" t="s">
        <v>1406</v>
      </c>
      <c r="I2207" s="359" t="s">
        <v>1407</v>
      </c>
      <c r="J2207" s="208">
        <v>0</v>
      </c>
      <c r="K2207" s="359" t="s">
        <v>22</v>
      </c>
      <c r="L2207" s="359" t="s">
        <v>1408</v>
      </c>
      <c r="M2207" s="368" t="s">
        <v>1407</v>
      </c>
      <c r="N2207" s="205">
        <v>42486</v>
      </c>
      <c r="O2207" s="203"/>
    </row>
    <row r="2208" spans="1:15" ht="27.75" hidden="1" customHeight="1" x14ac:dyDescent="0.25">
      <c r="A2208" s="203" t="s">
        <v>1873</v>
      </c>
      <c r="B2208" s="202" t="s">
        <v>496</v>
      </c>
      <c r="C2208" s="203" t="s">
        <v>1876</v>
      </c>
      <c r="D2208" s="202" t="s">
        <v>533</v>
      </c>
      <c r="E2208" s="202" t="s">
        <v>1877</v>
      </c>
      <c r="F2208" s="202" t="s">
        <v>475</v>
      </c>
      <c r="G2208" s="253">
        <v>488</v>
      </c>
      <c r="H2208" s="361" t="s">
        <v>1878</v>
      </c>
      <c r="I2208" s="359" t="s">
        <v>1407</v>
      </c>
      <c r="J2208" s="358">
        <v>0.14979999999999999</v>
      </c>
      <c r="K2208" s="359" t="s">
        <v>1113</v>
      </c>
      <c r="L2208" s="359" t="s">
        <v>1408</v>
      </c>
      <c r="M2208" s="368">
        <v>2004</v>
      </c>
      <c r="N2208" s="205">
        <v>40765</v>
      </c>
      <c r="O2208" s="361" t="s">
        <v>1879</v>
      </c>
    </row>
    <row r="2209" spans="1:15" ht="27.75" hidden="1" customHeight="1" x14ac:dyDescent="0.25">
      <c r="A2209" s="203" t="s">
        <v>1873</v>
      </c>
      <c r="B2209" s="202" t="s">
        <v>496</v>
      </c>
      <c r="C2209" s="203" t="s">
        <v>1876</v>
      </c>
      <c r="D2209" s="202" t="s">
        <v>533</v>
      </c>
      <c r="E2209" s="202" t="s">
        <v>1877</v>
      </c>
      <c r="F2209" s="202" t="s">
        <v>475</v>
      </c>
      <c r="G2209" s="253">
        <v>4</v>
      </c>
      <c r="H2209" s="361" t="s">
        <v>1450</v>
      </c>
      <c r="I2209" s="359" t="s">
        <v>1407</v>
      </c>
      <c r="J2209" s="358">
        <v>0.14979999999999999</v>
      </c>
      <c r="K2209" s="359" t="s">
        <v>1113</v>
      </c>
      <c r="L2209" s="359" t="s">
        <v>1392</v>
      </c>
      <c r="M2209" s="368">
        <v>2004</v>
      </c>
      <c r="N2209" s="205">
        <v>40765</v>
      </c>
      <c r="O2209" s="361" t="s">
        <v>1879</v>
      </c>
    </row>
    <row r="2210" spans="1:15" ht="27.75" hidden="1" customHeight="1" x14ac:dyDescent="0.25">
      <c r="A2210" s="203" t="s">
        <v>1873</v>
      </c>
      <c r="B2210" s="202" t="s">
        <v>496</v>
      </c>
      <c r="C2210" s="203" t="s">
        <v>1461</v>
      </c>
      <c r="D2210" s="202" t="s">
        <v>533</v>
      </c>
      <c r="E2210" s="202" t="s">
        <v>1877</v>
      </c>
      <c r="F2210" s="202" t="s">
        <v>475</v>
      </c>
      <c r="G2210" s="254">
        <v>1194142</v>
      </c>
      <c r="H2210" s="361" t="s">
        <v>1433</v>
      </c>
      <c r="I2210" s="359" t="s">
        <v>1407</v>
      </c>
      <c r="J2210" s="359" t="s">
        <v>1380</v>
      </c>
      <c r="K2210" s="359" t="s">
        <v>8</v>
      </c>
      <c r="L2210" s="359" t="s">
        <v>1408</v>
      </c>
      <c r="M2210" s="368" t="s">
        <v>1407</v>
      </c>
      <c r="N2210" s="205">
        <v>42530</v>
      </c>
      <c r="O2210" s="203"/>
    </row>
    <row r="2211" spans="1:15" ht="27.75" hidden="1" customHeight="1" x14ac:dyDescent="0.25">
      <c r="A2211" s="203" t="s">
        <v>1873</v>
      </c>
      <c r="B2211" s="202" t="s">
        <v>496</v>
      </c>
      <c r="C2211" s="203" t="s">
        <v>1461</v>
      </c>
      <c r="D2211" s="202" t="s">
        <v>533</v>
      </c>
      <c r="E2211" s="202" t="s">
        <v>1877</v>
      </c>
      <c r="F2211" s="202" t="s">
        <v>475</v>
      </c>
      <c r="G2211" s="254">
        <v>3272</v>
      </c>
      <c r="H2211" s="361" t="s">
        <v>1414</v>
      </c>
      <c r="I2211" s="359" t="s">
        <v>1407</v>
      </c>
      <c r="J2211" s="359" t="s">
        <v>1380</v>
      </c>
      <c r="K2211" s="359" t="s">
        <v>8</v>
      </c>
      <c r="L2211" s="359" t="s">
        <v>1392</v>
      </c>
      <c r="M2211" s="368" t="s">
        <v>1407</v>
      </c>
      <c r="N2211" s="205">
        <v>42530</v>
      </c>
      <c r="O2211" s="203"/>
    </row>
    <row r="2212" spans="1:15" ht="27.75" hidden="1" customHeight="1" x14ac:dyDescent="0.25">
      <c r="A2212" s="203" t="s">
        <v>1873</v>
      </c>
      <c r="B2212" s="202" t="s">
        <v>496</v>
      </c>
      <c r="C2212" s="203" t="s">
        <v>1461</v>
      </c>
      <c r="D2212" s="202" t="s">
        <v>1880</v>
      </c>
      <c r="E2212" s="202" t="s">
        <v>1881</v>
      </c>
      <c r="F2212" s="202" t="s">
        <v>475</v>
      </c>
      <c r="G2212" s="254">
        <v>897900</v>
      </c>
      <c r="H2212" s="361" t="s">
        <v>1433</v>
      </c>
      <c r="I2212" s="359" t="s">
        <v>1407</v>
      </c>
      <c r="J2212" s="359" t="s">
        <v>1380</v>
      </c>
      <c r="K2212" s="359" t="s">
        <v>8</v>
      </c>
      <c r="L2212" s="359" t="s">
        <v>1408</v>
      </c>
      <c r="M2212" s="368" t="s">
        <v>1407</v>
      </c>
      <c r="N2212" s="205">
        <v>42530</v>
      </c>
      <c r="O2212" s="203"/>
    </row>
    <row r="2213" spans="1:15" ht="27.75" hidden="1" customHeight="1" x14ac:dyDescent="0.25">
      <c r="A2213" s="203" t="s">
        <v>1873</v>
      </c>
      <c r="B2213" s="202" t="s">
        <v>496</v>
      </c>
      <c r="C2213" s="203" t="s">
        <v>1461</v>
      </c>
      <c r="D2213" s="202" t="s">
        <v>1880</v>
      </c>
      <c r="E2213" s="202" t="s">
        <v>1881</v>
      </c>
      <c r="F2213" s="202" t="s">
        <v>475</v>
      </c>
      <c r="G2213" s="254">
        <v>2460</v>
      </c>
      <c r="H2213" s="361" t="s">
        <v>1414</v>
      </c>
      <c r="I2213" s="359" t="s">
        <v>1407</v>
      </c>
      <c r="J2213" s="359" t="s">
        <v>1380</v>
      </c>
      <c r="K2213" s="359" t="s">
        <v>8</v>
      </c>
      <c r="L2213" s="359" t="s">
        <v>1392</v>
      </c>
      <c r="M2213" s="368" t="s">
        <v>1407</v>
      </c>
      <c r="N2213" s="205">
        <v>42530</v>
      </c>
      <c r="O2213" s="203"/>
    </row>
    <row r="2214" spans="1:15" ht="27.75" hidden="1" customHeight="1" x14ac:dyDescent="0.25">
      <c r="A2214" s="203" t="s">
        <v>1873</v>
      </c>
      <c r="B2214" s="202" t="s">
        <v>496</v>
      </c>
      <c r="C2214" s="203" t="s">
        <v>1461</v>
      </c>
      <c r="D2214" s="202" t="s">
        <v>1882</v>
      </c>
      <c r="E2214" s="202" t="s">
        <v>1883</v>
      </c>
      <c r="F2214" s="202" t="s">
        <v>475</v>
      </c>
      <c r="G2214" s="254">
        <v>279963</v>
      </c>
      <c r="H2214" s="361" t="s">
        <v>1433</v>
      </c>
      <c r="I2214" s="359" t="s">
        <v>1407</v>
      </c>
      <c r="J2214" s="359" t="s">
        <v>1380</v>
      </c>
      <c r="K2214" s="359" t="s">
        <v>8</v>
      </c>
      <c r="L2214" s="359" t="s">
        <v>1408</v>
      </c>
      <c r="M2214" s="368" t="s">
        <v>1407</v>
      </c>
      <c r="N2214" s="205">
        <v>42530</v>
      </c>
      <c r="O2214" s="203"/>
    </row>
    <row r="2215" spans="1:15" ht="27.75" hidden="1" customHeight="1" x14ac:dyDescent="0.25">
      <c r="A2215" s="203" t="s">
        <v>1873</v>
      </c>
      <c r="B2215" s="202" t="s">
        <v>496</v>
      </c>
      <c r="C2215" s="203" t="s">
        <v>1461</v>
      </c>
      <c r="D2215" s="202" t="s">
        <v>1882</v>
      </c>
      <c r="E2215" s="202" t="s">
        <v>1883</v>
      </c>
      <c r="F2215" s="202" t="s">
        <v>475</v>
      </c>
      <c r="G2215" s="254">
        <v>767</v>
      </c>
      <c r="H2215" s="361" t="s">
        <v>1414</v>
      </c>
      <c r="I2215" s="359" t="s">
        <v>1407</v>
      </c>
      <c r="J2215" s="359" t="s">
        <v>1380</v>
      </c>
      <c r="K2215" s="359" t="s">
        <v>8</v>
      </c>
      <c r="L2215" s="359" t="s">
        <v>1392</v>
      </c>
      <c r="M2215" s="368" t="s">
        <v>1407</v>
      </c>
      <c r="N2215" s="205">
        <v>42530</v>
      </c>
      <c r="O2215" s="203"/>
    </row>
    <row r="2216" spans="1:15" ht="27.75" hidden="1" customHeight="1" x14ac:dyDescent="0.25">
      <c r="A2216" s="203" t="s">
        <v>1873</v>
      </c>
      <c r="B2216" s="202" t="s">
        <v>496</v>
      </c>
      <c r="C2216" s="203" t="s">
        <v>1461</v>
      </c>
      <c r="D2216" s="202" t="s">
        <v>1731</v>
      </c>
      <c r="E2216" s="202" t="s">
        <v>1732</v>
      </c>
      <c r="F2216" s="202" t="s">
        <v>475</v>
      </c>
      <c r="G2216" s="254">
        <v>6642961</v>
      </c>
      <c r="H2216" s="361" t="s">
        <v>1433</v>
      </c>
      <c r="I2216" s="359" t="s">
        <v>1407</v>
      </c>
      <c r="J2216" s="359" t="s">
        <v>1380</v>
      </c>
      <c r="K2216" s="359" t="s">
        <v>8</v>
      </c>
      <c r="L2216" s="359" t="s">
        <v>1408</v>
      </c>
      <c r="M2216" s="368" t="s">
        <v>1407</v>
      </c>
      <c r="N2216" s="205">
        <v>42530</v>
      </c>
      <c r="O2216" s="203"/>
    </row>
    <row r="2217" spans="1:15" ht="27.75" hidden="1" customHeight="1" x14ac:dyDescent="0.25">
      <c r="A2217" s="203" t="s">
        <v>1873</v>
      </c>
      <c r="B2217" s="202" t="s">
        <v>496</v>
      </c>
      <c r="C2217" s="203" t="s">
        <v>1461</v>
      </c>
      <c r="D2217" s="202" t="s">
        <v>1731</v>
      </c>
      <c r="E2217" s="202" t="s">
        <v>1732</v>
      </c>
      <c r="F2217" s="202" t="s">
        <v>475</v>
      </c>
      <c r="G2217" s="254">
        <v>43993</v>
      </c>
      <c r="H2217" s="361" t="s">
        <v>1414</v>
      </c>
      <c r="I2217" s="359" t="s">
        <v>1407</v>
      </c>
      <c r="J2217" s="359" t="s">
        <v>1380</v>
      </c>
      <c r="K2217" s="359" t="s">
        <v>8</v>
      </c>
      <c r="L2217" s="359" t="s">
        <v>1392</v>
      </c>
      <c r="M2217" s="368" t="s">
        <v>1407</v>
      </c>
      <c r="N2217" s="205">
        <v>42530</v>
      </c>
      <c r="O2217" s="203"/>
    </row>
    <row r="2218" spans="1:15" ht="27.75" hidden="1" customHeight="1" x14ac:dyDescent="0.25">
      <c r="A2218" s="203" t="s">
        <v>1873</v>
      </c>
      <c r="B2218" s="202" t="s">
        <v>496</v>
      </c>
      <c r="C2218" s="203" t="s">
        <v>1461</v>
      </c>
      <c r="D2218" s="202" t="s">
        <v>1658</v>
      </c>
      <c r="E2218" s="202" t="s">
        <v>1659</v>
      </c>
      <c r="F2218" s="202" t="s">
        <v>475</v>
      </c>
      <c r="G2218" s="254">
        <v>28679140</v>
      </c>
      <c r="H2218" s="361" t="s">
        <v>1433</v>
      </c>
      <c r="I2218" s="359" t="s">
        <v>1407</v>
      </c>
      <c r="J2218" s="359" t="s">
        <v>1380</v>
      </c>
      <c r="K2218" s="359" t="s">
        <v>8</v>
      </c>
      <c r="L2218" s="359" t="s">
        <v>1408</v>
      </c>
      <c r="M2218" s="368" t="s">
        <v>1407</v>
      </c>
      <c r="N2218" s="205">
        <v>42530</v>
      </c>
      <c r="O2218" s="203"/>
    </row>
    <row r="2219" spans="1:15" ht="27.75" hidden="1" customHeight="1" x14ac:dyDescent="0.25">
      <c r="A2219" s="203" t="s">
        <v>1873</v>
      </c>
      <c r="B2219" s="202" t="s">
        <v>496</v>
      </c>
      <c r="C2219" s="203" t="s">
        <v>1461</v>
      </c>
      <c r="D2219" s="202" t="s">
        <v>1658</v>
      </c>
      <c r="E2219" s="202" t="s">
        <v>1659</v>
      </c>
      <c r="F2219" s="202" t="s">
        <v>475</v>
      </c>
      <c r="G2219" s="254">
        <v>189928</v>
      </c>
      <c r="H2219" s="361" t="s">
        <v>1414</v>
      </c>
      <c r="I2219" s="359" t="s">
        <v>1407</v>
      </c>
      <c r="J2219" s="359" t="s">
        <v>1380</v>
      </c>
      <c r="K2219" s="359" t="s">
        <v>8</v>
      </c>
      <c r="L2219" s="359" t="s">
        <v>1392</v>
      </c>
      <c r="M2219" s="368" t="s">
        <v>1407</v>
      </c>
      <c r="N2219" s="205">
        <v>42530</v>
      </c>
      <c r="O2219" s="203"/>
    </row>
    <row r="2220" spans="1:15" ht="27.75" hidden="1" customHeight="1" x14ac:dyDescent="0.25">
      <c r="A2220" s="203" t="s">
        <v>1873</v>
      </c>
      <c r="B2220" s="202" t="s">
        <v>496</v>
      </c>
      <c r="C2220" s="203" t="s">
        <v>1397</v>
      </c>
      <c r="D2220" s="202" t="s">
        <v>1731</v>
      </c>
      <c r="E2220" s="202" t="s">
        <v>1732</v>
      </c>
      <c r="F2220" s="202" t="s">
        <v>475</v>
      </c>
      <c r="G2220" s="253">
        <v>138</v>
      </c>
      <c r="H2220" s="361" t="s">
        <v>1400</v>
      </c>
      <c r="I2220" s="359" t="s">
        <v>1379</v>
      </c>
      <c r="J2220" s="358">
        <v>0.79</v>
      </c>
      <c r="K2220" s="359" t="s">
        <v>1391</v>
      </c>
      <c r="L2220" s="359" t="s">
        <v>1392</v>
      </c>
      <c r="M2220" s="368">
        <v>2010</v>
      </c>
      <c r="N2220" s="207" t="s">
        <v>1401</v>
      </c>
      <c r="O2220" s="203"/>
    </row>
    <row r="2221" spans="1:15" ht="27.75" hidden="1" customHeight="1" x14ac:dyDescent="0.25">
      <c r="A2221" s="203" t="s">
        <v>1873</v>
      </c>
      <c r="B2221" s="202" t="s">
        <v>496</v>
      </c>
      <c r="C2221" s="203" t="s">
        <v>1397</v>
      </c>
      <c r="D2221" s="202" t="s">
        <v>1731</v>
      </c>
      <c r="E2221" s="202" t="s">
        <v>1732</v>
      </c>
      <c r="F2221" s="202" t="s">
        <v>475</v>
      </c>
      <c r="G2221" s="253">
        <v>54.1</v>
      </c>
      <c r="H2221" s="361" t="s">
        <v>1400</v>
      </c>
      <c r="I2221" s="359" t="s">
        <v>1382</v>
      </c>
      <c r="J2221" s="358">
        <v>0</v>
      </c>
      <c r="K2221" s="359" t="s">
        <v>1391</v>
      </c>
      <c r="L2221" s="359" t="s">
        <v>1392</v>
      </c>
      <c r="M2221" s="368">
        <v>2010</v>
      </c>
      <c r="N2221" s="207" t="s">
        <v>1401</v>
      </c>
      <c r="O2221" s="203"/>
    </row>
    <row r="2222" spans="1:15" ht="27.75" hidden="1" customHeight="1" x14ac:dyDescent="0.25">
      <c r="A2222" s="203" t="s">
        <v>1873</v>
      </c>
      <c r="B2222" s="202" t="s">
        <v>496</v>
      </c>
      <c r="C2222" s="203" t="s">
        <v>1397</v>
      </c>
      <c r="D2222" s="202" t="s">
        <v>1731</v>
      </c>
      <c r="E2222" s="202" t="s">
        <v>1732</v>
      </c>
      <c r="F2222" s="202" t="s">
        <v>475</v>
      </c>
      <c r="G2222" s="253">
        <v>19.899999999999999</v>
      </c>
      <c r="H2222" s="361" t="s">
        <v>1400</v>
      </c>
      <c r="I2222" s="359" t="s">
        <v>1383</v>
      </c>
      <c r="J2222" s="358">
        <v>0</v>
      </c>
      <c r="K2222" s="359" t="s">
        <v>1391</v>
      </c>
      <c r="L2222" s="359" t="s">
        <v>1392</v>
      </c>
      <c r="M2222" s="368">
        <v>2010</v>
      </c>
      <c r="N2222" s="207" t="s">
        <v>1401</v>
      </c>
      <c r="O2222" s="203"/>
    </row>
    <row r="2223" spans="1:15" ht="27.75" hidden="1" customHeight="1" x14ac:dyDescent="0.25">
      <c r="A2223" s="203" t="s">
        <v>1873</v>
      </c>
      <c r="B2223" s="202" t="s">
        <v>496</v>
      </c>
      <c r="C2223" s="203" t="s">
        <v>1397</v>
      </c>
      <c r="D2223" s="202" t="s">
        <v>1731</v>
      </c>
      <c r="E2223" s="202" t="s">
        <v>1732</v>
      </c>
      <c r="F2223" s="202" t="s">
        <v>475</v>
      </c>
      <c r="G2223" s="253">
        <v>10.6</v>
      </c>
      <c r="H2223" s="361" t="s">
        <v>1400</v>
      </c>
      <c r="I2223" s="359" t="s">
        <v>1384</v>
      </c>
      <c r="J2223" s="358">
        <v>0.3</v>
      </c>
      <c r="K2223" s="359" t="s">
        <v>1391</v>
      </c>
      <c r="L2223" s="359" t="s">
        <v>1392</v>
      </c>
      <c r="M2223" s="368">
        <v>2010</v>
      </c>
      <c r="N2223" s="207" t="s">
        <v>1401</v>
      </c>
      <c r="O2223" s="203"/>
    </row>
    <row r="2224" spans="1:15" ht="27.75" hidden="1" customHeight="1" x14ac:dyDescent="0.25">
      <c r="A2224" s="203" t="s">
        <v>1873</v>
      </c>
      <c r="B2224" s="202" t="s">
        <v>496</v>
      </c>
      <c r="C2224" s="203" t="s">
        <v>1397</v>
      </c>
      <c r="D2224" s="202" t="s">
        <v>1731</v>
      </c>
      <c r="E2224" s="202" t="s">
        <v>1732</v>
      </c>
      <c r="F2224" s="202" t="s">
        <v>475</v>
      </c>
      <c r="G2224" s="253">
        <v>3.56</v>
      </c>
      <c r="H2224" s="361" t="s">
        <v>1400</v>
      </c>
      <c r="I2224" s="359" t="s">
        <v>1385</v>
      </c>
      <c r="J2224" s="358">
        <v>0.37</v>
      </c>
      <c r="K2224" s="359" t="s">
        <v>1391</v>
      </c>
      <c r="L2224" s="359" t="s">
        <v>1392</v>
      </c>
      <c r="M2224" s="368">
        <v>2010</v>
      </c>
      <c r="N2224" s="207" t="s">
        <v>1401</v>
      </c>
      <c r="O2224" s="203"/>
    </row>
    <row r="2225" spans="1:15" ht="27.75" hidden="1" customHeight="1" x14ac:dyDescent="0.25">
      <c r="A2225" s="203" t="s">
        <v>1873</v>
      </c>
      <c r="B2225" s="202" t="s">
        <v>496</v>
      </c>
      <c r="C2225" s="203" t="s">
        <v>1397</v>
      </c>
      <c r="D2225" s="202" t="s">
        <v>1733</v>
      </c>
      <c r="E2225" s="202" t="s">
        <v>1399</v>
      </c>
      <c r="F2225" s="202" t="s">
        <v>475</v>
      </c>
      <c r="G2225" s="253">
        <v>26.7</v>
      </c>
      <c r="H2225" s="361" t="s">
        <v>1400</v>
      </c>
      <c r="I2225" s="359" t="s">
        <v>1379</v>
      </c>
      <c r="J2225" s="359" t="s">
        <v>1402</v>
      </c>
      <c r="K2225" s="359" t="s">
        <v>1391</v>
      </c>
      <c r="L2225" s="359" t="s">
        <v>1392</v>
      </c>
      <c r="M2225" s="368">
        <v>2010</v>
      </c>
      <c r="N2225" s="207" t="s">
        <v>1401</v>
      </c>
      <c r="O2225" s="203"/>
    </row>
    <row r="2226" spans="1:15" ht="27.75" hidden="1" customHeight="1" x14ac:dyDescent="0.25">
      <c r="A2226" s="203" t="s">
        <v>1873</v>
      </c>
      <c r="B2226" s="202" t="s">
        <v>496</v>
      </c>
      <c r="C2226" s="203" t="s">
        <v>1397</v>
      </c>
      <c r="D2226" s="202" t="s">
        <v>1733</v>
      </c>
      <c r="E2226" s="202" t="s">
        <v>1399</v>
      </c>
      <c r="F2226" s="202" t="s">
        <v>475</v>
      </c>
      <c r="G2226" s="253">
        <v>10.6</v>
      </c>
      <c r="H2226" s="361" t="s">
        <v>1400</v>
      </c>
      <c r="I2226" s="359" t="s">
        <v>1382</v>
      </c>
      <c r="J2226" s="358">
        <v>0.84</v>
      </c>
      <c r="K2226" s="359" t="s">
        <v>1391</v>
      </c>
      <c r="L2226" s="359" t="s">
        <v>1392</v>
      </c>
      <c r="M2226" s="368">
        <v>2010</v>
      </c>
      <c r="N2226" s="207" t="s">
        <v>1401</v>
      </c>
      <c r="O2226" s="203"/>
    </row>
    <row r="2227" spans="1:15" ht="27.75" hidden="1" customHeight="1" x14ac:dyDescent="0.25">
      <c r="A2227" s="203" t="s">
        <v>1873</v>
      </c>
      <c r="B2227" s="202" t="s">
        <v>496</v>
      </c>
      <c r="C2227" s="203" t="s">
        <v>1397</v>
      </c>
      <c r="D2227" s="202" t="s">
        <v>1733</v>
      </c>
      <c r="E2227" s="202" t="s">
        <v>1399</v>
      </c>
      <c r="F2227" s="202" t="s">
        <v>475</v>
      </c>
      <c r="G2227" s="253">
        <v>3.85</v>
      </c>
      <c r="H2227" s="361" t="s">
        <v>1400</v>
      </c>
      <c r="I2227" s="359" t="s">
        <v>1383</v>
      </c>
      <c r="J2227" s="358">
        <v>0.87</v>
      </c>
      <c r="K2227" s="359" t="s">
        <v>1391</v>
      </c>
      <c r="L2227" s="359" t="s">
        <v>1392</v>
      </c>
      <c r="M2227" s="368">
        <v>2010</v>
      </c>
      <c r="N2227" s="207" t="s">
        <v>1401</v>
      </c>
      <c r="O2227" s="203"/>
    </row>
    <row r="2228" spans="1:15" ht="27.75" hidden="1" customHeight="1" x14ac:dyDescent="0.25">
      <c r="A2228" s="203" t="s">
        <v>1873</v>
      </c>
      <c r="B2228" s="202" t="s">
        <v>496</v>
      </c>
      <c r="C2228" s="203" t="s">
        <v>1397</v>
      </c>
      <c r="D2228" s="202" t="s">
        <v>1733</v>
      </c>
      <c r="E2228" s="202" t="s">
        <v>1399</v>
      </c>
      <c r="F2228" s="202" t="s">
        <v>475</v>
      </c>
      <c r="G2228" s="253">
        <v>1.69</v>
      </c>
      <c r="H2228" s="361" t="s">
        <v>1400</v>
      </c>
      <c r="I2228" s="359" t="s">
        <v>1384</v>
      </c>
      <c r="J2228" s="358">
        <v>0.85</v>
      </c>
      <c r="K2228" s="359" t="s">
        <v>1391</v>
      </c>
      <c r="L2228" s="359" t="s">
        <v>1392</v>
      </c>
      <c r="M2228" s="368">
        <v>2010</v>
      </c>
      <c r="N2228" s="207" t="s">
        <v>1401</v>
      </c>
      <c r="O2228" s="203"/>
    </row>
    <row r="2229" spans="1:15" ht="27.75" hidden="1" customHeight="1" x14ac:dyDescent="0.25">
      <c r="A2229" s="203" t="s">
        <v>1873</v>
      </c>
      <c r="B2229" s="202" t="s">
        <v>496</v>
      </c>
      <c r="C2229" s="203" t="s">
        <v>1397</v>
      </c>
      <c r="D2229" s="202" t="s">
        <v>1733</v>
      </c>
      <c r="E2229" s="202" t="s">
        <v>1399</v>
      </c>
      <c r="F2229" s="202" t="s">
        <v>475</v>
      </c>
      <c r="G2229" s="253">
        <v>0.69199999999999995</v>
      </c>
      <c r="H2229" s="361" t="s">
        <v>1400</v>
      </c>
      <c r="I2229" s="359" t="s">
        <v>1385</v>
      </c>
      <c r="J2229" s="358">
        <v>0.92</v>
      </c>
      <c r="K2229" s="359" t="s">
        <v>1391</v>
      </c>
      <c r="L2229" s="359" t="s">
        <v>1392</v>
      </c>
      <c r="M2229" s="368">
        <v>2010</v>
      </c>
      <c r="N2229" s="207" t="s">
        <v>1401</v>
      </c>
      <c r="O2229" s="203"/>
    </row>
    <row r="2230" spans="1:15" ht="27.75" hidden="1" customHeight="1" x14ac:dyDescent="0.25">
      <c r="A2230" s="203" t="s">
        <v>1873</v>
      </c>
      <c r="B2230" s="202" t="s">
        <v>496</v>
      </c>
      <c r="C2230" s="203" t="s">
        <v>1884</v>
      </c>
      <c r="D2230" s="202" t="s">
        <v>1880</v>
      </c>
      <c r="E2230" s="202" t="s">
        <v>1881</v>
      </c>
      <c r="F2230" s="202" t="s">
        <v>475</v>
      </c>
      <c r="G2230" s="253">
        <v>38</v>
      </c>
      <c r="H2230" s="361" t="s">
        <v>1433</v>
      </c>
      <c r="I2230" s="359" t="s">
        <v>1407</v>
      </c>
      <c r="J2230" s="358" t="s">
        <v>1619</v>
      </c>
      <c r="K2230" s="359" t="s">
        <v>1113</v>
      </c>
      <c r="L2230" s="359" t="s">
        <v>1408</v>
      </c>
      <c r="M2230" s="368">
        <v>2006</v>
      </c>
      <c r="N2230" s="205">
        <v>40476</v>
      </c>
      <c r="O2230" s="361" t="s">
        <v>1597</v>
      </c>
    </row>
    <row r="2231" spans="1:15" ht="27.75" hidden="1" customHeight="1" x14ac:dyDescent="0.25">
      <c r="A2231" s="203" t="s">
        <v>1873</v>
      </c>
      <c r="B2231" s="202" t="s">
        <v>496</v>
      </c>
      <c r="C2231" s="203" t="s">
        <v>1884</v>
      </c>
      <c r="D2231" s="202" t="s">
        <v>1880</v>
      </c>
      <c r="E2231" s="202" t="s">
        <v>1881</v>
      </c>
      <c r="F2231" s="202" t="s">
        <v>475</v>
      </c>
      <c r="G2231" s="253">
        <v>0.104</v>
      </c>
      <c r="H2231" s="361" t="s">
        <v>1414</v>
      </c>
      <c r="I2231" s="359" t="s">
        <v>1407</v>
      </c>
      <c r="J2231" s="358" t="s">
        <v>1619</v>
      </c>
      <c r="K2231" s="359" t="s">
        <v>1113</v>
      </c>
      <c r="L2231" s="359" t="s">
        <v>1392</v>
      </c>
      <c r="M2231" s="368">
        <v>2006</v>
      </c>
      <c r="N2231" s="205">
        <v>40476</v>
      </c>
      <c r="O2231" s="361" t="s">
        <v>1597</v>
      </c>
    </row>
    <row r="2232" spans="1:15" ht="27.75" hidden="1" customHeight="1" x14ac:dyDescent="0.25">
      <c r="A2232" s="203" t="s">
        <v>1885</v>
      </c>
      <c r="B2232" s="202" t="s">
        <v>694</v>
      </c>
      <c r="C2232" s="203" t="s">
        <v>1766</v>
      </c>
      <c r="D2232" s="202" t="s">
        <v>1767</v>
      </c>
      <c r="E2232" s="202" t="s">
        <v>1768</v>
      </c>
      <c r="F2232" s="202" t="s">
        <v>475</v>
      </c>
      <c r="G2232" s="253">
        <v>719</v>
      </c>
      <c r="H2232" s="361" t="s">
        <v>1433</v>
      </c>
      <c r="I2232" s="359" t="s">
        <v>1407</v>
      </c>
      <c r="J2232" s="358">
        <v>0.37909999999999999</v>
      </c>
      <c r="K2232" s="359" t="s">
        <v>1113</v>
      </c>
      <c r="L2232" s="359" t="s">
        <v>1408</v>
      </c>
      <c r="M2232" s="368">
        <v>2005</v>
      </c>
      <c r="N2232" s="205">
        <v>41071</v>
      </c>
      <c r="O2232" s="203"/>
    </row>
    <row r="2233" spans="1:15" ht="27.75" hidden="1" customHeight="1" x14ac:dyDescent="0.25">
      <c r="A2233" s="203" t="s">
        <v>1885</v>
      </c>
      <c r="B2233" s="202" t="s">
        <v>694</v>
      </c>
      <c r="C2233" s="203" t="s">
        <v>1766</v>
      </c>
      <c r="D2233" s="202" t="s">
        <v>1767</v>
      </c>
      <c r="E2233" s="202" t="s">
        <v>1768</v>
      </c>
      <c r="F2233" s="202" t="s">
        <v>475</v>
      </c>
      <c r="G2233" s="253">
        <v>1.97</v>
      </c>
      <c r="H2233" s="361" t="s">
        <v>1414</v>
      </c>
      <c r="I2233" s="359" t="s">
        <v>1407</v>
      </c>
      <c r="J2233" s="358">
        <v>0.38440000000000002</v>
      </c>
      <c r="K2233" s="359" t="s">
        <v>1113</v>
      </c>
      <c r="L2233" s="359" t="s">
        <v>1392</v>
      </c>
      <c r="M2233" s="368">
        <v>2005</v>
      </c>
      <c r="N2233" s="205">
        <v>41071</v>
      </c>
      <c r="O2233" s="203"/>
    </row>
    <row r="2234" spans="1:15" ht="27.75" hidden="1" customHeight="1" x14ac:dyDescent="0.25">
      <c r="A2234" s="203" t="s">
        <v>1885</v>
      </c>
      <c r="B2234" s="202" t="s">
        <v>694</v>
      </c>
      <c r="C2234" s="203" t="s">
        <v>1518</v>
      </c>
      <c r="D2234" s="202" t="s">
        <v>1519</v>
      </c>
      <c r="E2234" s="202" t="s">
        <v>1520</v>
      </c>
      <c r="F2234" s="202" t="s">
        <v>475</v>
      </c>
      <c r="G2234" s="253">
        <v>0.19</v>
      </c>
      <c r="H2234" s="361" t="s">
        <v>1406</v>
      </c>
      <c r="I2234" s="359" t="s">
        <v>1407</v>
      </c>
      <c r="J2234" s="358">
        <v>0.34</v>
      </c>
      <c r="K2234" s="359" t="s">
        <v>1113</v>
      </c>
      <c r="L2234" s="359" t="s">
        <v>1392</v>
      </c>
      <c r="M2234" s="368">
        <v>1992</v>
      </c>
      <c r="N2234" s="207" t="s">
        <v>1521</v>
      </c>
      <c r="O2234" s="203"/>
    </row>
    <row r="2235" spans="1:15" ht="27.75" hidden="1" customHeight="1" x14ac:dyDescent="0.25">
      <c r="A2235" s="203" t="s">
        <v>1885</v>
      </c>
      <c r="B2235" s="202" t="s">
        <v>694</v>
      </c>
      <c r="C2235" s="203" t="s">
        <v>1445</v>
      </c>
      <c r="D2235" s="202" t="s">
        <v>1446</v>
      </c>
      <c r="E2235" s="202" t="s">
        <v>1447</v>
      </c>
      <c r="F2235" s="202" t="s">
        <v>475</v>
      </c>
      <c r="G2235" s="253">
        <v>583</v>
      </c>
      <c r="H2235" s="361" t="s">
        <v>1448</v>
      </c>
      <c r="I2235" s="359" t="s">
        <v>1407</v>
      </c>
      <c r="J2235" s="358">
        <v>0.61799999999999999</v>
      </c>
      <c r="K2235" s="359" t="s">
        <v>1113</v>
      </c>
      <c r="L2235" s="359" t="s">
        <v>1408</v>
      </c>
      <c r="M2235" s="368">
        <v>2001</v>
      </c>
      <c r="N2235" s="205">
        <v>41603</v>
      </c>
      <c r="O2235" s="203" t="s">
        <v>1449</v>
      </c>
    </row>
    <row r="2236" spans="1:15" ht="27.75" hidden="1" customHeight="1" x14ac:dyDescent="0.25">
      <c r="A2236" s="203" t="s">
        <v>1885</v>
      </c>
      <c r="B2236" s="202" t="s">
        <v>694</v>
      </c>
      <c r="C2236" s="203" t="s">
        <v>1445</v>
      </c>
      <c r="D2236" s="202" t="s">
        <v>1446</v>
      </c>
      <c r="E2236" s="202" t="s">
        <v>1447</v>
      </c>
      <c r="F2236" s="202" t="s">
        <v>475</v>
      </c>
      <c r="G2236" s="253">
        <v>4.78</v>
      </c>
      <c r="H2236" s="361" t="s">
        <v>1450</v>
      </c>
      <c r="I2236" s="359" t="s">
        <v>1407</v>
      </c>
      <c r="J2236" s="358">
        <v>0.61760000000000004</v>
      </c>
      <c r="K2236" s="359" t="s">
        <v>1113</v>
      </c>
      <c r="L2236" s="359" t="s">
        <v>1392</v>
      </c>
      <c r="M2236" s="368">
        <v>2001</v>
      </c>
      <c r="N2236" s="205">
        <v>41603</v>
      </c>
      <c r="O2236" s="203" t="s">
        <v>1449</v>
      </c>
    </row>
    <row r="2237" spans="1:15" ht="27.75" hidden="1" customHeight="1" x14ac:dyDescent="0.25">
      <c r="A2237" s="203" t="s">
        <v>1885</v>
      </c>
      <c r="B2237" s="202" t="s">
        <v>694</v>
      </c>
      <c r="C2237" s="203" t="s">
        <v>1403</v>
      </c>
      <c r="D2237" s="202" t="s">
        <v>1404</v>
      </c>
      <c r="E2237" s="202" t="s">
        <v>1405</v>
      </c>
      <c r="F2237" s="202" t="s">
        <v>475</v>
      </c>
      <c r="G2237" s="253">
        <v>154</v>
      </c>
      <c r="H2237" s="361" t="s">
        <v>1406</v>
      </c>
      <c r="I2237" s="359" t="s">
        <v>1407</v>
      </c>
      <c r="J2237" s="208">
        <v>0</v>
      </c>
      <c r="K2237" s="359" t="s">
        <v>22</v>
      </c>
      <c r="L2237" s="359" t="s">
        <v>1408</v>
      </c>
      <c r="M2237" s="368" t="s">
        <v>1407</v>
      </c>
      <c r="N2237" s="205">
        <v>42486</v>
      </c>
      <c r="O2237" s="203"/>
    </row>
    <row r="2238" spans="1:15" ht="27.75" hidden="1" customHeight="1" x14ac:dyDescent="0.25">
      <c r="A2238" s="203" t="s">
        <v>1885</v>
      </c>
      <c r="B2238" s="202" t="s">
        <v>694</v>
      </c>
      <c r="C2238" s="203" t="s">
        <v>1461</v>
      </c>
      <c r="D2238" s="202" t="s">
        <v>1462</v>
      </c>
      <c r="E2238" s="202" t="s">
        <v>1463</v>
      </c>
      <c r="F2238" s="202" t="s">
        <v>475</v>
      </c>
      <c r="G2238" s="254">
        <v>21534261</v>
      </c>
      <c r="H2238" s="361" t="s">
        <v>1433</v>
      </c>
      <c r="I2238" s="359" t="s">
        <v>1407</v>
      </c>
      <c r="J2238" s="359" t="s">
        <v>1380</v>
      </c>
      <c r="K2238" s="359" t="s">
        <v>8</v>
      </c>
      <c r="L2238" s="359" t="s">
        <v>1408</v>
      </c>
      <c r="M2238" s="368" t="s">
        <v>1407</v>
      </c>
      <c r="N2238" s="205">
        <v>42530</v>
      </c>
      <c r="O2238" s="203"/>
    </row>
    <row r="2239" spans="1:15" ht="27.75" hidden="1" customHeight="1" x14ac:dyDescent="0.25">
      <c r="A2239" s="203" t="s">
        <v>1885</v>
      </c>
      <c r="B2239" s="202" t="s">
        <v>694</v>
      </c>
      <c r="C2239" s="203" t="s">
        <v>1461</v>
      </c>
      <c r="D2239" s="202" t="s">
        <v>1462</v>
      </c>
      <c r="E2239" s="202" t="s">
        <v>1463</v>
      </c>
      <c r="F2239" s="202" t="s">
        <v>475</v>
      </c>
      <c r="G2239" s="254">
        <v>58998</v>
      </c>
      <c r="H2239" s="361" t="s">
        <v>1414</v>
      </c>
      <c r="I2239" s="359" t="s">
        <v>1407</v>
      </c>
      <c r="J2239" s="359" t="s">
        <v>1380</v>
      </c>
      <c r="K2239" s="359" t="s">
        <v>8</v>
      </c>
      <c r="L2239" s="359" t="s">
        <v>1392</v>
      </c>
      <c r="M2239" s="368" t="s">
        <v>1407</v>
      </c>
      <c r="N2239" s="205">
        <v>42530</v>
      </c>
      <c r="O2239" s="203"/>
    </row>
    <row r="2240" spans="1:15" ht="27.75" hidden="1" customHeight="1" x14ac:dyDescent="0.25">
      <c r="A2240" s="203" t="s">
        <v>1885</v>
      </c>
      <c r="B2240" s="202" t="s">
        <v>694</v>
      </c>
      <c r="C2240" s="203" t="s">
        <v>1397</v>
      </c>
      <c r="D2240" s="202" t="s">
        <v>1464</v>
      </c>
      <c r="E2240" s="202" t="s">
        <v>1465</v>
      </c>
      <c r="F2240" s="202" t="s">
        <v>475</v>
      </c>
      <c r="G2240" s="254">
        <v>396</v>
      </c>
      <c r="H2240" s="361" t="s">
        <v>1400</v>
      </c>
      <c r="I2240" s="359" t="s">
        <v>1379</v>
      </c>
      <c r="J2240" s="358">
        <v>0</v>
      </c>
      <c r="K2240" s="359" t="s">
        <v>1391</v>
      </c>
      <c r="L2240" s="359" t="s">
        <v>1392</v>
      </c>
      <c r="M2240" s="368">
        <v>2010</v>
      </c>
      <c r="N2240" s="207" t="s">
        <v>1401</v>
      </c>
      <c r="O2240" s="203"/>
    </row>
    <row r="2241" spans="1:15" ht="27.75" hidden="1" customHeight="1" x14ac:dyDescent="0.25">
      <c r="A2241" s="203" t="s">
        <v>1885</v>
      </c>
      <c r="B2241" s="202" t="s">
        <v>694</v>
      </c>
      <c r="C2241" s="203" t="s">
        <v>1397</v>
      </c>
      <c r="D2241" s="202" t="s">
        <v>1464</v>
      </c>
      <c r="E2241" s="202" t="s">
        <v>1465</v>
      </c>
      <c r="F2241" s="202" t="s">
        <v>475</v>
      </c>
      <c r="G2241" s="254">
        <v>96.8</v>
      </c>
      <c r="H2241" s="361" t="s">
        <v>1400</v>
      </c>
      <c r="I2241" s="359" t="s">
        <v>1382</v>
      </c>
      <c r="J2241" s="210">
        <v>4.8000000000000001E-2</v>
      </c>
      <c r="K2241" s="359" t="s">
        <v>1391</v>
      </c>
      <c r="L2241" s="359" t="s">
        <v>1392</v>
      </c>
      <c r="M2241" s="368">
        <v>2010</v>
      </c>
      <c r="N2241" s="207" t="s">
        <v>1401</v>
      </c>
      <c r="O2241" s="203"/>
    </row>
    <row r="2242" spans="1:15" ht="27.75" hidden="1" customHeight="1" x14ac:dyDescent="0.25">
      <c r="A2242" s="203" t="s">
        <v>1885</v>
      </c>
      <c r="B2242" s="202" t="s">
        <v>694</v>
      </c>
      <c r="C2242" s="203" t="s">
        <v>1397</v>
      </c>
      <c r="D2242" s="202" t="s">
        <v>1464</v>
      </c>
      <c r="E2242" s="202" t="s">
        <v>1465</v>
      </c>
      <c r="F2242" s="202" t="s">
        <v>475</v>
      </c>
      <c r="G2242" s="254">
        <v>23.6</v>
      </c>
      <c r="H2242" s="361" t="s">
        <v>1400</v>
      </c>
      <c r="I2242" s="359" t="s">
        <v>1383</v>
      </c>
      <c r="J2242" s="358">
        <v>0.44</v>
      </c>
      <c r="K2242" s="359" t="s">
        <v>1391</v>
      </c>
      <c r="L2242" s="359" t="s">
        <v>1392</v>
      </c>
      <c r="M2242" s="368">
        <v>2010</v>
      </c>
      <c r="N2242" s="207" t="s">
        <v>1401</v>
      </c>
      <c r="O2242" s="203"/>
    </row>
    <row r="2243" spans="1:15" ht="27.75" hidden="1" customHeight="1" x14ac:dyDescent="0.25">
      <c r="A2243" s="203" t="s">
        <v>1885</v>
      </c>
      <c r="B2243" s="202" t="s">
        <v>694</v>
      </c>
      <c r="C2243" s="203" t="s">
        <v>1397</v>
      </c>
      <c r="D2243" s="202" t="s">
        <v>1464</v>
      </c>
      <c r="E2243" s="202" t="s">
        <v>1465</v>
      </c>
      <c r="F2243" s="202" t="s">
        <v>475</v>
      </c>
      <c r="G2243" s="254">
        <v>4.93</v>
      </c>
      <c r="H2243" s="361" t="s">
        <v>1400</v>
      </c>
      <c r="I2243" s="359" t="s">
        <v>1384</v>
      </c>
      <c r="J2243" s="359" t="s">
        <v>1402</v>
      </c>
      <c r="K2243" s="359" t="s">
        <v>1391</v>
      </c>
      <c r="L2243" s="359" t="s">
        <v>1392</v>
      </c>
      <c r="M2243" s="368">
        <v>2010</v>
      </c>
      <c r="N2243" s="207" t="s">
        <v>1401</v>
      </c>
      <c r="O2243" s="203"/>
    </row>
    <row r="2244" spans="1:15" ht="27.75" hidden="1" customHeight="1" x14ac:dyDescent="0.25">
      <c r="A2244" s="203" t="s">
        <v>1885</v>
      </c>
      <c r="B2244" s="202" t="s">
        <v>694</v>
      </c>
      <c r="C2244" s="203" t="s">
        <v>1397</v>
      </c>
      <c r="D2244" s="202" t="s">
        <v>1464</v>
      </c>
      <c r="E2244" s="202" t="s">
        <v>1465</v>
      </c>
      <c r="F2244" s="202" t="s">
        <v>475</v>
      </c>
      <c r="G2244" s="254">
        <v>1.75</v>
      </c>
      <c r="H2244" s="361" t="s">
        <v>1400</v>
      </c>
      <c r="I2244" s="359" t="s">
        <v>1385</v>
      </c>
      <c r="J2244" s="359" t="s">
        <v>1402</v>
      </c>
      <c r="K2244" s="359" t="s">
        <v>1391</v>
      </c>
      <c r="L2244" s="359" t="s">
        <v>1392</v>
      </c>
      <c r="M2244" s="368">
        <v>2010</v>
      </c>
      <c r="N2244" s="207" t="s">
        <v>1401</v>
      </c>
      <c r="O2244" s="203"/>
    </row>
    <row r="2245" spans="1:15" ht="27.75" hidden="1" customHeight="1" x14ac:dyDescent="0.25">
      <c r="A2245" s="203" t="s">
        <v>1886</v>
      </c>
      <c r="B2245" s="202" t="s">
        <v>2387</v>
      </c>
      <c r="C2245" s="203" t="s">
        <v>1403</v>
      </c>
      <c r="D2245" s="202" t="s">
        <v>1404</v>
      </c>
      <c r="E2245" s="202" t="s">
        <v>1405</v>
      </c>
      <c r="F2245" s="202" t="s">
        <v>475</v>
      </c>
      <c r="G2245" s="253">
        <v>154</v>
      </c>
      <c r="H2245" s="361" t="s">
        <v>1406</v>
      </c>
      <c r="I2245" s="359" t="s">
        <v>1407</v>
      </c>
      <c r="J2245" s="359" t="s">
        <v>1380</v>
      </c>
      <c r="K2245" s="359" t="s">
        <v>22</v>
      </c>
      <c r="L2245" s="359" t="s">
        <v>1408</v>
      </c>
      <c r="M2245" s="368" t="s">
        <v>1407</v>
      </c>
      <c r="N2245" s="205">
        <v>42486</v>
      </c>
      <c r="O2245" s="203"/>
    </row>
    <row r="2246" spans="1:15" ht="27.75" hidden="1" customHeight="1" x14ac:dyDescent="0.25">
      <c r="A2246" s="203" t="s">
        <v>1886</v>
      </c>
      <c r="B2246" s="202" t="s">
        <v>2387</v>
      </c>
      <c r="C2246" s="203" t="s">
        <v>1461</v>
      </c>
      <c r="D2246" s="202" t="s">
        <v>1658</v>
      </c>
      <c r="E2246" s="202" t="s">
        <v>1659</v>
      </c>
      <c r="F2246" s="202" t="s">
        <v>475</v>
      </c>
      <c r="G2246" s="254">
        <v>28679140</v>
      </c>
      <c r="H2246" s="361" t="s">
        <v>1433</v>
      </c>
      <c r="I2246" s="359" t="s">
        <v>1407</v>
      </c>
      <c r="J2246" s="359" t="s">
        <v>1380</v>
      </c>
      <c r="K2246" s="359" t="s">
        <v>8</v>
      </c>
      <c r="L2246" s="359" t="s">
        <v>1408</v>
      </c>
      <c r="M2246" s="368" t="s">
        <v>1407</v>
      </c>
      <c r="N2246" s="205">
        <v>42530</v>
      </c>
      <c r="O2246" s="203"/>
    </row>
    <row r="2247" spans="1:15" ht="27.75" hidden="1" customHeight="1" x14ac:dyDescent="0.25">
      <c r="A2247" s="203" t="s">
        <v>1886</v>
      </c>
      <c r="B2247" s="202" t="s">
        <v>2387</v>
      </c>
      <c r="C2247" s="203" t="s">
        <v>1461</v>
      </c>
      <c r="D2247" s="202" t="s">
        <v>1658</v>
      </c>
      <c r="E2247" s="202" t="s">
        <v>1659</v>
      </c>
      <c r="F2247" s="202" t="s">
        <v>475</v>
      </c>
      <c r="G2247" s="254">
        <v>189928</v>
      </c>
      <c r="H2247" s="361" t="s">
        <v>1414</v>
      </c>
      <c r="I2247" s="359" t="s">
        <v>1407</v>
      </c>
      <c r="J2247" s="359" t="s">
        <v>1380</v>
      </c>
      <c r="K2247" s="359" t="s">
        <v>8</v>
      </c>
      <c r="L2247" s="359" t="s">
        <v>1392</v>
      </c>
      <c r="M2247" s="368" t="s">
        <v>1407</v>
      </c>
      <c r="N2247" s="205">
        <v>42530</v>
      </c>
      <c r="O2247" s="203"/>
    </row>
    <row r="2248" spans="1:15" ht="27.75" hidden="1" customHeight="1" x14ac:dyDescent="0.25">
      <c r="A2248" s="203" t="s">
        <v>1887</v>
      </c>
      <c r="B2248" s="202" t="s">
        <v>2388</v>
      </c>
      <c r="C2248" s="203" t="s">
        <v>1411</v>
      </c>
      <c r="D2248" s="202" t="s">
        <v>1412</v>
      </c>
      <c r="E2248" s="202" t="s">
        <v>1413</v>
      </c>
      <c r="F2248" s="202" t="s">
        <v>475</v>
      </c>
      <c r="G2248" s="253">
        <v>340.16</v>
      </c>
      <c r="H2248" s="361" t="s">
        <v>1400</v>
      </c>
      <c r="I2248" s="359" t="s">
        <v>1379</v>
      </c>
      <c r="J2248" s="209">
        <v>0.39</v>
      </c>
      <c r="K2248" s="359" t="s">
        <v>1391</v>
      </c>
      <c r="L2248" s="359" t="s">
        <v>1392</v>
      </c>
      <c r="M2248" s="368">
        <v>2009</v>
      </c>
      <c r="N2248" s="205">
        <v>42639</v>
      </c>
      <c r="O2248" s="203"/>
    </row>
    <row r="2249" spans="1:15" ht="27.75" hidden="1" customHeight="1" x14ac:dyDescent="0.25">
      <c r="A2249" s="203" t="s">
        <v>1887</v>
      </c>
      <c r="B2249" s="202" t="s">
        <v>2388</v>
      </c>
      <c r="C2249" s="203" t="s">
        <v>1411</v>
      </c>
      <c r="D2249" s="202" t="s">
        <v>1412</v>
      </c>
      <c r="E2249" s="202" t="s">
        <v>1413</v>
      </c>
      <c r="F2249" s="202" t="s">
        <v>475</v>
      </c>
      <c r="G2249" s="253">
        <v>167.48</v>
      </c>
      <c r="H2249" s="361" t="s">
        <v>1400</v>
      </c>
      <c r="I2249" s="359" t="s">
        <v>1382</v>
      </c>
      <c r="J2249" s="209">
        <v>0.09</v>
      </c>
      <c r="K2249" s="359" t="s">
        <v>1391</v>
      </c>
      <c r="L2249" s="359" t="s">
        <v>1392</v>
      </c>
      <c r="M2249" s="368">
        <v>2009</v>
      </c>
      <c r="N2249" s="205">
        <v>42639</v>
      </c>
      <c r="O2249" s="203"/>
    </row>
    <row r="2250" spans="1:15" ht="27.75" hidden="1" customHeight="1" x14ac:dyDescent="0.25">
      <c r="A2250" s="203" t="s">
        <v>1887</v>
      </c>
      <c r="B2250" s="202" t="s">
        <v>2388</v>
      </c>
      <c r="C2250" s="203" t="s">
        <v>1411</v>
      </c>
      <c r="D2250" s="202" t="s">
        <v>1412</v>
      </c>
      <c r="E2250" s="202" t="s">
        <v>1413</v>
      </c>
      <c r="F2250" s="202" t="s">
        <v>475</v>
      </c>
      <c r="G2250" s="253">
        <v>103.69</v>
      </c>
      <c r="H2250" s="361" t="s">
        <v>1400</v>
      </c>
      <c r="I2250" s="359" t="s">
        <v>1383</v>
      </c>
      <c r="J2250" s="209">
        <v>0.49</v>
      </c>
      <c r="K2250" s="359" t="s">
        <v>1391</v>
      </c>
      <c r="L2250" s="359" t="s">
        <v>1392</v>
      </c>
      <c r="M2250" s="368">
        <v>2009</v>
      </c>
      <c r="N2250" s="205">
        <v>42639</v>
      </c>
      <c r="O2250" s="203"/>
    </row>
    <row r="2251" spans="1:15" ht="27.75" hidden="1" customHeight="1" x14ac:dyDescent="0.25">
      <c r="A2251" s="203" t="s">
        <v>1887</v>
      </c>
      <c r="B2251" s="202" t="s">
        <v>2388</v>
      </c>
      <c r="C2251" s="203" t="s">
        <v>1411</v>
      </c>
      <c r="D2251" s="202" t="s">
        <v>1412</v>
      </c>
      <c r="E2251" s="202" t="s">
        <v>1413</v>
      </c>
      <c r="F2251" s="202" t="s">
        <v>475</v>
      </c>
      <c r="G2251" s="253">
        <v>69.14</v>
      </c>
      <c r="H2251" s="361" t="s">
        <v>1400</v>
      </c>
      <c r="I2251" s="359" t="s">
        <v>1384</v>
      </c>
      <c r="J2251" s="209">
        <v>0.34</v>
      </c>
      <c r="K2251" s="359" t="s">
        <v>1391</v>
      </c>
      <c r="L2251" s="359" t="s">
        <v>1392</v>
      </c>
      <c r="M2251" s="368">
        <v>2009</v>
      </c>
      <c r="N2251" s="205">
        <v>42639</v>
      </c>
      <c r="O2251" s="203"/>
    </row>
    <row r="2252" spans="1:15" ht="27.75" hidden="1" customHeight="1" x14ac:dyDescent="0.25">
      <c r="A2252" s="203" t="s">
        <v>1887</v>
      </c>
      <c r="B2252" s="202" t="s">
        <v>2388</v>
      </c>
      <c r="C2252" s="203" t="s">
        <v>1411</v>
      </c>
      <c r="D2252" s="202" t="s">
        <v>1412</v>
      </c>
      <c r="E2252" s="202" t="s">
        <v>1413</v>
      </c>
      <c r="F2252" s="202" t="s">
        <v>475</v>
      </c>
      <c r="G2252" s="253">
        <v>44.67</v>
      </c>
      <c r="H2252" s="361" t="s">
        <v>1400</v>
      </c>
      <c r="I2252" s="359" t="s">
        <v>1385</v>
      </c>
      <c r="J2252" s="206" t="s">
        <v>515</v>
      </c>
      <c r="K2252" s="359" t="s">
        <v>1391</v>
      </c>
      <c r="L2252" s="359" t="s">
        <v>1392</v>
      </c>
      <c r="M2252" s="368">
        <v>2009</v>
      </c>
      <c r="N2252" s="205">
        <v>42639</v>
      </c>
      <c r="O2252" s="203"/>
    </row>
    <row r="2253" spans="1:15" ht="27.75" hidden="1" customHeight="1" x14ac:dyDescent="0.25">
      <c r="A2253" s="203" t="s">
        <v>1887</v>
      </c>
      <c r="B2253" s="202" t="s">
        <v>2388</v>
      </c>
      <c r="C2253" s="203" t="s">
        <v>1411</v>
      </c>
      <c r="D2253" s="202" t="s">
        <v>1412</v>
      </c>
      <c r="E2253" s="202" t="s">
        <v>1413</v>
      </c>
      <c r="F2253" s="202" t="s">
        <v>475</v>
      </c>
      <c r="G2253" s="253">
        <v>60.05</v>
      </c>
      <c r="H2253" s="361" t="s">
        <v>1414</v>
      </c>
      <c r="I2253" s="359" t="s">
        <v>1379</v>
      </c>
      <c r="J2253" s="209">
        <v>0.61</v>
      </c>
      <c r="K2253" s="359" t="s">
        <v>1113</v>
      </c>
      <c r="L2253" s="359" t="s">
        <v>1392</v>
      </c>
      <c r="M2253" s="368">
        <v>2009</v>
      </c>
      <c r="N2253" s="205">
        <v>42639</v>
      </c>
      <c r="O2253" s="203"/>
    </row>
    <row r="2254" spans="1:15" ht="27.75" hidden="1" customHeight="1" x14ac:dyDescent="0.25">
      <c r="A2254" s="203" t="s">
        <v>1887</v>
      </c>
      <c r="B2254" s="202" t="s">
        <v>2388</v>
      </c>
      <c r="C2254" s="203" t="s">
        <v>1411</v>
      </c>
      <c r="D2254" s="202" t="s">
        <v>1412</v>
      </c>
      <c r="E2254" s="202" t="s">
        <v>1413</v>
      </c>
      <c r="F2254" s="202" t="s">
        <v>475</v>
      </c>
      <c r="G2254" s="253">
        <v>29.41</v>
      </c>
      <c r="H2254" s="361" t="s">
        <v>1414</v>
      </c>
      <c r="I2254" s="359" t="s">
        <v>1382</v>
      </c>
      <c r="J2254" s="209">
        <v>0.47</v>
      </c>
      <c r="K2254" s="359" t="s">
        <v>1113</v>
      </c>
      <c r="L2254" s="359" t="s">
        <v>1392</v>
      </c>
      <c r="M2254" s="368">
        <v>2009</v>
      </c>
      <c r="N2254" s="205">
        <v>42639</v>
      </c>
      <c r="O2254" s="203"/>
    </row>
    <row r="2255" spans="1:15" ht="27.75" hidden="1" customHeight="1" x14ac:dyDescent="0.25">
      <c r="A2255" s="203" t="s">
        <v>1887</v>
      </c>
      <c r="B2255" s="202" t="s">
        <v>2388</v>
      </c>
      <c r="C2255" s="203" t="s">
        <v>1411</v>
      </c>
      <c r="D2255" s="202" t="s">
        <v>1412</v>
      </c>
      <c r="E2255" s="202" t="s">
        <v>1413</v>
      </c>
      <c r="F2255" s="202" t="s">
        <v>475</v>
      </c>
      <c r="G2255" s="253">
        <v>18.329999999999998</v>
      </c>
      <c r="H2255" s="361" t="s">
        <v>1414</v>
      </c>
      <c r="I2255" s="359" t="s">
        <v>1383</v>
      </c>
      <c r="J2255" s="209">
        <v>0.19</v>
      </c>
      <c r="K2255" s="359" t="s">
        <v>1113</v>
      </c>
      <c r="L2255" s="359" t="s">
        <v>1392</v>
      </c>
      <c r="M2255" s="368">
        <v>2009</v>
      </c>
      <c r="N2255" s="205">
        <v>42639</v>
      </c>
      <c r="O2255" s="203"/>
    </row>
    <row r="2256" spans="1:15" ht="27.75" hidden="1" customHeight="1" x14ac:dyDescent="0.25">
      <c r="A2256" s="203" t="s">
        <v>1887</v>
      </c>
      <c r="B2256" s="202" t="s">
        <v>2388</v>
      </c>
      <c r="C2256" s="203" t="s">
        <v>1411</v>
      </c>
      <c r="D2256" s="202" t="s">
        <v>1412</v>
      </c>
      <c r="E2256" s="202" t="s">
        <v>1413</v>
      </c>
      <c r="F2256" s="202" t="s">
        <v>475</v>
      </c>
      <c r="G2256" s="253">
        <v>11.28</v>
      </c>
      <c r="H2256" s="361" t="s">
        <v>1414</v>
      </c>
      <c r="I2256" s="359" t="s">
        <v>1384</v>
      </c>
      <c r="J2256" s="209">
        <v>0</v>
      </c>
      <c r="K2256" s="359" t="s">
        <v>1113</v>
      </c>
      <c r="L2256" s="359" t="s">
        <v>1392</v>
      </c>
      <c r="M2256" s="368">
        <v>2009</v>
      </c>
      <c r="N2256" s="205">
        <v>42639</v>
      </c>
      <c r="O2256" s="203"/>
    </row>
    <row r="2257" spans="1:15" ht="27.75" hidden="1" customHeight="1" x14ac:dyDescent="0.25">
      <c r="A2257" s="203" t="s">
        <v>1887</v>
      </c>
      <c r="B2257" s="202" t="s">
        <v>2388</v>
      </c>
      <c r="C2257" s="203" t="s">
        <v>1411</v>
      </c>
      <c r="D2257" s="202" t="s">
        <v>1412</v>
      </c>
      <c r="E2257" s="202" t="s">
        <v>1413</v>
      </c>
      <c r="F2257" s="202" t="s">
        <v>475</v>
      </c>
      <c r="G2257" s="253">
        <v>5.58</v>
      </c>
      <c r="H2257" s="361" t="s">
        <v>1414</v>
      </c>
      <c r="I2257" s="359" t="s">
        <v>1385</v>
      </c>
      <c r="J2257" s="209">
        <v>0</v>
      </c>
      <c r="K2257" s="359" t="s">
        <v>1113</v>
      </c>
      <c r="L2257" s="359" t="s">
        <v>1392</v>
      </c>
      <c r="M2257" s="368">
        <v>2009</v>
      </c>
      <c r="N2257" s="205">
        <v>42639</v>
      </c>
      <c r="O2257" s="203"/>
    </row>
    <row r="2258" spans="1:15" ht="27.75" hidden="1" customHeight="1" x14ac:dyDescent="0.25">
      <c r="A2258" s="203" t="s">
        <v>1887</v>
      </c>
      <c r="B2258" s="202" t="s">
        <v>2388</v>
      </c>
      <c r="C2258" s="203" t="s">
        <v>1411</v>
      </c>
      <c r="D2258" s="202" t="s">
        <v>1412</v>
      </c>
      <c r="E2258" s="202" t="s">
        <v>1413</v>
      </c>
      <c r="F2258" s="202" t="s">
        <v>475</v>
      </c>
      <c r="G2258" s="253">
        <v>8.94</v>
      </c>
      <c r="H2258" s="361" t="s">
        <v>488</v>
      </c>
      <c r="I2258" s="359" t="s">
        <v>1379</v>
      </c>
      <c r="J2258" s="209">
        <v>0.49</v>
      </c>
      <c r="K2258" s="359" t="s">
        <v>22</v>
      </c>
      <c r="L2258" s="359" t="s">
        <v>1392</v>
      </c>
      <c r="M2258" s="368">
        <v>2009</v>
      </c>
      <c r="N2258" s="205">
        <v>42639</v>
      </c>
      <c r="O2258" s="203"/>
    </row>
    <row r="2259" spans="1:15" ht="27.75" hidden="1" customHeight="1" x14ac:dyDescent="0.25">
      <c r="A2259" s="203" t="s">
        <v>1887</v>
      </c>
      <c r="B2259" s="202" t="s">
        <v>2388</v>
      </c>
      <c r="C2259" s="203" t="s">
        <v>1411</v>
      </c>
      <c r="D2259" s="202" t="s">
        <v>1412</v>
      </c>
      <c r="E2259" s="202" t="s">
        <v>1413</v>
      </c>
      <c r="F2259" s="202" t="s">
        <v>475</v>
      </c>
      <c r="G2259" s="253">
        <v>4.41</v>
      </c>
      <c r="H2259" s="361" t="s">
        <v>488</v>
      </c>
      <c r="I2259" s="359" t="s">
        <v>1382</v>
      </c>
      <c r="J2259" s="209">
        <v>0.49</v>
      </c>
      <c r="K2259" s="359" t="s">
        <v>22</v>
      </c>
      <c r="L2259" s="359" t="s">
        <v>1392</v>
      </c>
      <c r="M2259" s="368">
        <v>2009</v>
      </c>
      <c r="N2259" s="205">
        <v>42639</v>
      </c>
      <c r="O2259" s="203"/>
    </row>
    <row r="2260" spans="1:15" ht="27.75" hidden="1" customHeight="1" x14ac:dyDescent="0.25">
      <c r="A2260" s="203" t="s">
        <v>1887</v>
      </c>
      <c r="B2260" s="202" t="s">
        <v>2388</v>
      </c>
      <c r="C2260" s="203" t="s">
        <v>1411</v>
      </c>
      <c r="D2260" s="202" t="s">
        <v>1412</v>
      </c>
      <c r="E2260" s="202" t="s">
        <v>1413</v>
      </c>
      <c r="F2260" s="202" t="s">
        <v>475</v>
      </c>
      <c r="G2260" s="253">
        <v>2.75</v>
      </c>
      <c r="H2260" s="361" t="s">
        <v>488</v>
      </c>
      <c r="I2260" s="359" t="s">
        <v>1383</v>
      </c>
      <c r="J2260" s="209">
        <v>0.08</v>
      </c>
      <c r="K2260" s="359" t="s">
        <v>22</v>
      </c>
      <c r="L2260" s="359" t="s">
        <v>1392</v>
      </c>
      <c r="M2260" s="368">
        <v>2009</v>
      </c>
      <c r="N2260" s="205">
        <v>42639</v>
      </c>
      <c r="O2260" s="203"/>
    </row>
    <row r="2261" spans="1:15" ht="27.75" hidden="1" customHeight="1" x14ac:dyDescent="0.25">
      <c r="A2261" s="203" t="s">
        <v>1887</v>
      </c>
      <c r="B2261" s="202" t="s">
        <v>2388</v>
      </c>
      <c r="C2261" s="203" t="s">
        <v>1411</v>
      </c>
      <c r="D2261" s="202" t="s">
        <v>1412</v>
      </c>
      <c r="E2261" s="202" t="s">
        <v>1413</v>
      </c>
      <c r="F2261" s="202" t="s">
        <v>475</v>
      </c>
      <c r="G2261" s="253">
        <v>0.96</v>
      </c>
      <c r="H2261" s="361" t="s">
        <v>488</v>
      </c>
      <c r="I2261" s="359" t="s">
        <v>1384</v>
      </c>
      <c r="J2261" s="209">
        <v>0</v>
      </c>
      <c r="K2261" s="359" t="s">
        <v>22</v>
      </c>
      <c r="L2261" s="359" t="s">
        <v>1392</v>
      </c>
      <c r="M2261" s="368">
        <v>2009</v>
      </c>
      <c r="N2261" s="205">
        <v>42639</v>
      </c>
      <c r="O2261" s="203"/>
    </row>
    <row r="2262" spans="1:15" ht="27.75" hidden="1" customHeight="1" x14ac:dyDescent="0.25">
      <c r="A2262" s="203" t="s">
        <v>1887</v>
      </c>
      <c r="B2262" s="202" t="s">
        <v>2388</v>
      </c>
      <c r="C2262" s="203" t="s">
        <v>1411</v>
      </c>
      <c r="D2262" s="202" t="s">
        <v>1412</v>
      </c>
      <c r="E2262" s="202" t="s">
        <v>1413</v>
      </c>
      <c r="F2262" s="202" t="s">
        <v>475</v>
      </c>
      <c r="G2262" s="253">
        <v>0.49</v>
      </c>
      <c r="H2262" s="361" t="s">
        <v>488</v>
      </c>
      <c r="I2262" s="359" t="s">
        <v>1385</v>
      </c>
      <c r="J2262" s="209">
        <v>0</v>
      </c>
      <c r="K2262" s="359" t="s">
        <v>22</v>
      </c>
      <c r="L2262" s="359" t="s">
        <v>1392</v>
      </c>
      <c r="M2262" s="368">
        <v>2009</v>
      </c>
      <c r="N2262" s="205">
        <v>42639</v>
      </c>
      <c r="O2262" s="203"/>
    </row>
    <row r="2263" spans="1:15" ht="27.75" hidden="1" customHeight="1" x14ac:dyDescent="0.25">
      <c r="A2263" s="203" t="s">
        <v>1887</v>
      </c>
      <c r="B2263" s="202" t="s">
        <v>2388</v>
      </c>
      <c r="C2263" s="203" t="s">
        <v>1411</v>
      </c>
      <c r="D2263" s="202" t="s">
        <v>1427</v>
      </c>
      <c r="E2263" s="202" t="s">
        <v>1428</v>
      </c>
      <c r="F2263" s="202" t="s">
        <v>475</v>
      </c>
      <c r="G2263" s="253">
        <v>128.96</v>
      </c>
      <c r="H2263" s="361" t="s">
        <v>1400</v>
      </c>
      <c r="I2263" s="359" t="s">
        <v>1379</v>
      </c>
      <c r="J2263" s="209">
        <v>0</v>
      </c>
      <c r="K2263" s="359" t="s">
        <v>1391</v>
      </c>
      <c r="L2263" s="359" t="s">
        <v>1392</v>
      </c>
      <c r="M2263" s="368">
        <v>2010</v>
      </c>
      <c r="N2263" s="205">
        <v>42639</v>
      </c>
      <c r="O2263" s="203"/>
    </row>
    <row r="2264" spans="1:15" ht="27.75" hidden="1" customHeight="1" x14ac:dyDescent="0.25">
      <c r="A2264" s="203" t="s">
        <v>1887</v>
      </c>
      <c r="B2264" s="202" t="s">
        <v>2388</v>
      </c>
      <c r="C2264" s="203" t="s">
        <v>1411</v>
      </c>
      <c r="D2264" s="202" t="s">
        <v>1427</v>
      </c>
      <c r="E2264" s="202" t="s">
        <v>1428</v>
      </c>
      <c r="F2264" s="202" t="s">
        <v>475</v>
      </c>
      <c r="G2264" s="253">
        <v>151.13</v>
      </c>
      <c r="H2264" s="361" t="s">
        <v>1400</v>
      </c>
      <c r="I2264" s="359" t="s">
        <v>1382</v>
      </c>
      <c r="J2264" s="209">
        <v>0.77</v>
      </c>
      <c r="K2264" s="359" t="s">
        <v>1391</v>
      </c>
      <c r="L2264" s="359" t="s">
        <v>1392</v>
      </c>
      <c r="M2264" s="368">
        <v>2010</v>
      </c>
      <c r="N2264" s="205">
        <v>42639</v>
      </c>
      <c r="O2264" s="203"/>
    </row>
    <row r="2265" spans="1:15" ht="27.75" hidden="1" customHeight="1" x14ac:dyDescent="0.25">
      <c r="A2265" s="203" t="s">
        <v>1887</v>
      </c>
      <c r="B2265" s="202" t="s">
        <v>2388</v>
      </c>
      <c r="C2265" s="203" t="s">
        <v>1411</v>
      </c>
      <c r="D2265" s="202" t="s">
        <v>1427</v>
      </c>
      <c r="E2265" s="202" t="s">
        <v>1428</v>
      </c>
      <c r="F2265" s="202" t="s">
        <v>475</v>
      </c>
      <c r="G2265" s="253">
        <v>95.5</v>
      </c>
      <c r="H2265" s="361" t="s">
        <v>1400</v>
      </c>
      <c r="I2265" s="359" t="s">
        <v>1383</v>
      </c>
      <c r="J2265" s="206" t="s">
        <v>515</v>
      </c>
      <c r="K2265" s="359" t="s">
        <v>1391</v>
      </c>
      <c r="L2265" s="359" t="s">
        <v>1392</v>
      </c>
      <c r="M2265" s="368">
        <v>2010</v>
      </c>
      <c r="N2265" s="205">
        <v>42639</v>
      </c>
      <c r="O2265" s="203"/>
    </row>
    <row r="2266" spans="1:15" ht="27.75" hidden="1" customHeight="1" x14ac:dyDescent="0.25">
      <c r="A2266" s="203" t="s">
        <v>1887</v>
      </c>
      <c r="B2266" s="202" t="s">
        <v>2388</v>
      </c>
      <c r="C2266" s="203" t="s">
        <v>1411</v>
      </c>
      <c r="D2266" s="202" t="s">
        <v>1427</v>
      </c>
      <c r="E2266" s="202" t="s">
        <v>1428</v>
      </c>
      <c r="F2266" s="202" t="s">
        <v>475</v>
      </c>
      <c r="G2266" s="253">
        <v>58.04</v>
      </c>
      <c r="H2266" s="361" t="s">
        <v>1400</v>
      </c>
      <c r="I2266" s="359" t="s">
        <v>1384</v>
      </c>
      <c r="J2266" s="209">
        <v>0.61</v>
      </c>
      <c r="K2266" s="359" t="s">
        <v>1391</v>
      </c>
      <c r="L2266" s="359" t="s">
        <v>1392</v>
      </c>
      <c r="M2266" s="368">
        <v>2010</v>
      </c>
      <c r="N2266" s="205">
        <v>42639</v>
      </c>
      <c r="O2266" s="203"/>
    </row>
    <row r="2267" spans="1:15" ht="27.75" hidden="1" customHeight="1" x14ac:dyDescent="0.25">
      <c r="A2267" s="203" t="s">
        <v>1887</v>
      </c>
      <c r="B2267" s="202" t="s">
        <v>2388</v>
      </c>
      <c r="C2267" s="203" t="s">
        <v>1411</v>
      </c>
      <c r="D2267" s="202" t="s">
        <v>1427</v>
      </c>
      <c r="E2267" s="202" t="s">
        <v>1428</v>
      </c>
      <c r="F2267" s="202" t="s">
        <v>475</v>
      </c>
      <c r="G2267" s="253">
        <v>16.91</v>
      </c>
      <c r="H2267" s="361" t="s">
        <v>1400</v>
      </c>
      <c r="I2267" s="359" t="s">
        <v>1385</v>
      </c>
      <c r="J2267" s="209">
        <v>0.89</v>
      </c>
      <c r="K2267" s="359" t="s">
        <v>1391</v>
      </c>
      <c r="L2267" s="359" t="s">
        <v>1392</v>
      </c>
      <c r="M2267" s="368">
        <v>2010</v>
      </c>
      <c r="N2267" s="205">
        <v>42639</v>
      </c>
      <c r="O2267" s="203"/>
    </row>
    <row r="2268" spans="1:15" ht="27.75" hidden="1" customHeight="1" x14ac:dyDescent="0.25">
      <c r="A2268" s="203" t="s">
        <v>1887</v>
      </c>
      <c r="B2268" s="202" t="s">
        <v>2388</v>
      </c>
      <c r="C2268" s="203" t="s">
        <v>1411</v>
      </c>
      <c r="D2268" s="202" t="s">
        <v>1427</v>
      </c>
      <c r="E2268" s="202" t="s">
        <v>1428</v>
      </c>
      <c r="F2268" s="202" t="s">
        <v>475</v>
      </c>
      <c r="G2268" s="253">
        <v>46.29</v>
      </c>
      <c r="H2268" s="361" t="s">
        <v>1414</v>
      </c>
      <c r="I2268" s="359" t="s">
        <v>1379</v>
      </c>
      <c r="J2268" s="209">
        <v>0.33</v>
      </c>
      <c r="K2268" s="359" t="s">
        <v>1113</v>
      </c>
      <c r="L2268" s="359" t="s">
        <v>1392</v>
      </c>
      <c r="M2268" s="368">
        <v>2010</v>
      </c>
      <c r="N2268" s="205">
        <v>42639</v>
      </c>
      <c r="O2268" s="203"/>
    </row>
    <row r="2269" spans="1:15" ht="27.75" hidden="1" customHeight="1" x14ac:dyDescent="0.25">
      <c r="A2269" s="203" t="s">
        <v>1887</v>
      </c>
      <c r="B2269" s="202" t="s">
        <v>2388</v>
      </c>
      <c r="C2269" s="203" t="s">
        <v>1411</v>
      </c>
      <c r="D2269" s="202" t="s">
        <v>1427</v>
      </c>
      <c r="E2269" s="202" t="s">
        <v>1428</v>
      </c>
      <c r="F2269" s="202" t="s">
        <v>475</v>
      </c>
      <c r="G2269" s="253">
        <v>22.57</v>
      </c>
      <c r="H2269" s="361" t="s">
        <v>1414</v>
      </c>
      <c r="I2269" s="359" t="s">
        <v>1382</v>
      </c>
      <c r="J2269" s="209">
        <v>0</v>
      </c>
      <c r="K2269" s="359" t="s">
        <v>1113</v>
      </c>
      <c r="L2269" s="359" t="s">
        <v>1392</v>
      </c>
      <c r="M2269" s="368">
        <v>2010</v>
      </c>
      <c r="N2269" s="205">
        <v>42639</v>
      </c>
      <c r="O2269" s="203"/>
    </row>
    <row r="2270" spans="1:15" ht="27.75" hidden="1" customHeight="1" x14ac:dyDescent="0.25">
      <c r="A2270" s="203" t="s">
        <v>1887</v>
      </c>
      <c r="B2270" s="202" t="s">
        <v>2388</v>
      </c>
      <c r="C2270" s="203" t="s">
        <v>1411</v>
      </c>
      <c r="D2270" s="202" t="s">
        <v>1427</v>
      </c>
      <c r="E2270" s="202" t="s">
        <v>1428</v>
      </c>
      <c r="F2270" s="202" t="s">
        <v>475</v>
      </c>
      <c r="G2270" s="253">
        <v>12.7</v>
      </c>
      <c r="H2270" s="361" t="s">
        <v>1414</v>
      </c>
      <c r="I2270" s="359" t="s">
        <v>1383</v>
      </c>
      <c r="J2270" s="209">
        <v>0</v>
      </c>
      <c r="K2270" s="359" t="s">
        <v>1113</v>
      </c>
      <c r="L2270" s="359" t="s">
        <v>1392</v>
      </c>
      <c r="M2270" s="368">
        <v>2010</v>
      </c>
      <c r="N2270" s="205">
        <v>42639</v>
      </c>
      <c r="O2270" s="203"/>
    </row>
    <row r="2271" spans="1:15" ht="27.75" hidden="1" customHeight="1" x14ac:dyDescent="0.25">
      <c r="A2271" s="203" t="s">
        <v>1887</v>
      </c>
      <c r="B2271" s="202" t="s">
        <v>2388</v>
      </c>
      <c r="C2271" s="203" t="s">
        <v>1411</v>
      </c>
      <c r="D2271" s="202" t="s">
        <v>1427</v>
      </c>
      <c r="E2271" s="202" t="s">
        <v>1428</v>
      </c>
      <c r="F2271" s="202" t="s">
        <v>475</v>
      </c>
      <c r="G2271" s="253">
        <v>7.3</v>
      </c>
      <c r="H2271" s="361" t="s">
        <v>1414</v>
      </c>
      <c r="I2271" s="359" t="s">
        <v>1384</v>
      </c>
      <c r="J2271" s="209">
        <v>0</v>
      </c>
      <c r="K2271" s="359" t="s">
        <v>1113</v>
      </c>
      <c r="L2271" s="359" t="s">
        <v>1392</v>
      </c>
      <c r="M2271" s="368">
        <v>2010</v>
      </c>
      <c r="N2271" s="205">
        <v>42639</v>
      </c>
      <c r="O2271" s="203"/>
    </row>
    <row r="2272" spans="1:15" ht="27.75" hidden="1" customHeight="1" x14ac:dyDescent="0.25">
      <c r="A2272" s="203" t="s">
        <v>1887</v>
      </c>
      <c r="B2272" s="202" t="s">
        <v>2388</v>
      </c>
      <c r="C2272" s="203" t="s">
        <v>1411</v>
      </c>
      <c r="D2272" s="202" t="s">
        <v>1427</v>
      </c>
      <c r="E2272" s="202" t="s">
        <v>1428</v>
      </c>
      <c r="F2272" s="202" t="s">
        <v>475</v>
      </c>
      <c r="G2272" s="253">
        <v>1.99</v>
      </c>
      <c r="H2272" s="361" t="s">
        <v>1414</v>
      </c>
      <c r="I2272" s="359" t="s">
        <v>1385</v>
      </c>
      <c r="J2272" s="209">
        <v>0</v>
      </c>
      <c r="K2272" s="359" t="s">
        <v>1113</v>
      </c>
      <c r="L2272" s="359" t="s">
        <v>1392</v>
      </c>
      <c r="M2272" s="368">
        <v>2010</v>
      </c>
      <c r="N2272" s="205">
        <v>42639</v>
      </c>
      <c r="O2272" s="203"/>
    </row>
    <row r="2273" spans="1:15" ht="27.75" hidden="1" customHeight="1" x14ac:dyDescent="0.25">
      <c r="A2273" s="203" t="s">
        <v>1887</v>
      </c>
      <c r="B2273" s="202" t="s">
        <v>2388</v>
      </c>
      <c r="C2273" s="203" t="s">
        <v>1411</v>
      </c>
      <c r="D2273" s="202" t="s">
        <v>1427</v>
      </c>
      <c r="E2273" s="202" t="s">
        <v>1428</v>
      </c>
      <c r="F2273" s="202" t="s">
        <v>475</v>
      </c>
      <c r="G2273" s="253">
        <v>6.94</v>
      </c>
      <c r="H2273" s="361" t="s">
        <v>488</v>
      </c>
      <c r="I2273" s="359" t="s">
        <v>1379</v>
      </c>
      <c r="J2273" s="209">
        <v>0.1</v>
      </c>
      <c r="K2273" s="359" t="s">
        <v>22</v>
      </c>
      <c r="L2273" s="359" t="s">
        <v>1392</v>
      </c>
      <c r="M2273" s="368">
        <v>2010</v>
      </c>
      <c r="N2273" s="205">
        <v>42639</v>
      </c>
      <c r="O2273" s="203"/>
    </row>
    <row r="2274" spans="1:15" ht="27.75" hidden="1" customHeight="1" x14ac:dyDescent="0.25">
      <c r="A2274" s="203" t="s">
        <v>1887</v>
      </c>
      <c r="B2274" s="202" t="s">
        <v>2388</v>
      </c>
      <c r="C2274" s="203" t="s">
        <v>1411</v>
      </c>
      <c r="D2274" s="202" t="s">
        <v>1427</v>
      </c>
      <c r="E2274" s="202" t="s">
        <v>1428</v>
      </c>
      <c r="F2274" s="202" t="s">
        <v>475</v>
      </c>
      <c r="G2274" s="253">
        <v>2.29</v>
      </c>
      <c r="H2274" s="361" t="s">
        <v>488</v>
      </c>
      <c r="I2274" s="359" t="s">
        <v>1382</v>
      </c>
      <c r="J2274" s="209">
        <v>0</v>
      </c>
      <c r="K2274" s="359" t="s">
        <v>22</v>
      </c>
      <c r="L2274" s="359" t="s">
        <v>1392</v>
      </c>
      <c r="M2274" s="368">
        <v>2010</v>
      </c>
      <c r="N2274" s="205">
        <v>42639</v>
      </c>
      <c r="O2274" s="203"/>
    </row>
    <row r="2275" spans="1:15" ht="27.75" hidden="1" customHeight="1" x14ac:dyDescent="0.25">
      <c r="A2275" s="203" t="s">
        <v>1887</v>
      </c>
      <c r="B2275" s="202" t="s">
        <v>2388</v>
      </c>
      <c r="C2275" s="203" t="s">
        <v>1411</v>
      </c>
      <c r="D2275" s="202" t="s">
        <v>1427</v>
      </c>
      <c r="E2275" s="202" t="s">
        <v>1428</v>
      </c>
      <c r="F2275" s="202" t="s">
        <v>475</v>
      </c>
      <c r="G2275" s="253">
        <v>0.34</v>
      </c>
      <c r="H2275" s="361" t="s">
        <v>488</v>
      </c>
      <c r="I2275" s="359" t="s">
        <v>1383</v>
      </c>
      <c r="J2275" s="209">
        <v>0</v>
      </c>
      <c r="K2275" s="359" t="s">
        <v>22</v>
      </c>
      <c r="L2275" s="359" t="s">
        <v>1392</v>
      </c>
      <c r="M2275" s="368">
        <v>2010</v>
      </c>
      <c r="N2275" s="205">
        <v>42639</v>
      </c>
      <c r="O2275" s="203"/>
    </row>
    <row r="2276" spans="1:15" ht="27.75" hidden="1" customHeight="1" x14ac:dyDescent="0.25">
      <c r="A2276" s="203" t="s">
        <v>1887</v>
      </c>
      <c r="B2276" s="202" t="s">
        <v>2388</v>
      </c>
      <c r="C2276" s="203" t="s">
        <v>1411</v>
      </c>
      <c r="D2276" s="202" t="s">
        <v>1427</v>
      </c>
      <c r="E2276" s="202" t="s">
        <v>1428</v>
      </c>
      <c r="F2276" s="202" t="s">
        <v>475</v>
      </c>
      <c r="G2276" s="253">
        <v>0.54</v>
      </c>
      <c r="H2276" s="361" t="s">
        <v>488</v>
      </c>
      <c r="I2276" s="359" t="s">
        <v>1384</v>
      </c>
      <c r="J2276" s="209">
        <v>0</v>
      </c>
      <c r="K2276" s="359" t="s">
        <v>22</v>
      </c>
      <c r="L2276" s="359" t="s">
        <v>1392</v>
      </c>
      <c r="M2276" s="368">
        <v>2010</v>
      </c>
      <c r="N2276" s="205">
        <v>42639</v>
      </c>
      <c r="O2276" s="203"/>
    </row>
    <row r="2277" spans="1:15" ht="27.75" hidden="1" customHeight="1" x14ac:dyDescent="0.25">
      <c r="A2277" s="203" t="s">
        <v>1887</v>
      </c>
      <c r="B2277" s="202" t="s">
        <v>2388</v>
      </c>
      <c r="C2277" s="203" t="s">
        <v>1411</v>
      </c>
      <c r="D2277" s="202" t="s">
        <v>1427</v>
      </c>
      <c r="E2277" s="202" t="s">
        <v>1428</v>
      </c>
      <c r="F2277" s="202" t="s">
        <v>475</v>
      </c>
      <c r="G2277" s="253">
        <v>0.14000000000000001</v>
      </c>
      <c r="H2277" s="361" t="s">
        <v>488</v>
      </c>
      <c r="I2277" s="359" t="s">
        <v>1385</v>
      </c>
      <c r="J2277" s="209">
        <v>0</v>
      </c>
      <c r="K2277" s="359" t="s">
        <v>22</v>
      </c>
      <c r="L2277" s="359" t="s">
        <v>1392</v>
      </c>
      <c r="M2277" s="368">
        <v>2010</v>
      </c>
      <c r="N2277" s="205">
        <v>42639</v>
      </c>
      <c r="O2277" s="203"/>
    </row>
    <row r="2278" spans="1:15" ht="27.75" hidden="1" customHeight="1" x14ac:dyDescent="0.25">
      <c r="A2278" s="203" t="s">
        <v>1887</v>
      </c>
      <c r="B2278" s="202" t="s">
        <v>2388</v>
      </c>
      <c r="C2278" s="203" t="s">
        <v>1434</v>
      </c>
      <c r="D2278" s="202" t="s">
        <v>1437</v>
      </c>
      <c r="E2278" s="202" t="s">
        <v>1438</v>
      </c>
      <c r="F2278" s="202" t="s">
        <v>475</v>
      </c>
      <c r="G2278" s="253">
        <v>1.54</v>
      </c>
      <c r="H2278" s="361" t="s">
        <v>1414</v>
      </c>
      <c r="I2278" s="359" t="s">
        <v>1407</v>
      </c>
      <c r="J2278" s="358">
        <v>0</v>
      </c>
      <c r="K2278" s="359" t="s">
        <v>1113</v>
      </c>
      <c r="L2278" s="359" t="s">
        <v>1392</v>
      </c>
      <c r="M2278" s="368">
        <v>2003</v>
      </c>
      <c r="N2278" s="205">
        <v>41544</v>
      </c>
      <c r="O2278" s="203"/>
    </row>
    <row r="2279" spans="1:15" ht="27.75" hidden="1" customHeight="1" x14ac:dyDescent="0.25">
      <c r="A2279" s="203" t="s">
        <v>1887</v>
      </c>
      <c r="B2279" s="202" t="s">
        <v>2388</v>
      </c>
      <c r="C2279" s="203" t="s">
        <v>1434</v>
      </c>
      <c r="D2279" s="202" t="s">
        <v>1439</v>
      </c>
      <c r="E2279" s="202" t="s">
        <v>1440</v>
      </c>
      <c r="F2279" s="202" t="s">
        <v>475</v>
      </c>
      <c r="G2279" s="253">
        <v>1.21</v>
      </c>
      <c r="H2279" s="361" t="s">
        <v>1414</v>
      </c>
      <c r="I2279" s="359" t="s">
        <v>1407</v>
      </c>
      <c r="J2279" s="358">
        <v>0</v>
      </c>
      <c r="K2279" s="359" t="s">
        <v>1113</v>
      </c>
      <c r="L2279" s="359" t="s">
        <v>1392</v>
      </c>
      <c r="M2279" s="368">
        <v>2003</v>
      </c>
      <c r="N2279" s="205">
        <v>41544</v>
      </c>
      <c r="O2279" s="203"/>
    </row>
    <row r="2280" spans="1:15" ht="27.75" hidden="1" customHeight="1" x14ac:dyDescent="0.25">
      <c r="A2280" s="203" t="s">
        <v>1887</v>
      </c>
      <c r="B2280" s="202" t="s">
        <v>2388</v>
      </c>
      <c r="C2280" s="203" t="s">
        <v>1434</v>
      </c>
      <c r="D2280" s="202" t="s">
        <v>1441</v>
      </c>
      <c r="E2280" s="202" t="s">
        <v>1442</v>
      </c>
      <c r="F2280" s="202" t="s">
        <v>475</v>
      </c>
      <c r="G2280" s="253">
        <v>0.03</v>
      </c>
      <c r="H2280" s="361" t="s">
        <v>1414</v>
      </c>
      <c r="I2280" s="359" t="s">
        <v>1407</v>
      </c>
      <c r="J2280" s="358">
        <v>0</v>
      </c>
      <c r="K2280" s="359" t="s">
        <v>1113</v>
      </c>
      <c r="L2280" s="359" t="s">
        <v>1392</v>
      </c>
      <c r="M2280" s="368">
        <v>2003</v>
      </c>
      <c r="N2280" s="205">
        <v>41544</v>
      </c>
      <c r="O2280" s="203"/>
    </row>
    <row r="2281" spans="1:15" ht="27.75" hidden="1" customHeight="1" x14ac:dyDescent="0.25">
      <c r="A2281" s="203" t="s">
        <v>1887</v>
      </c>
      <c r="B2281" s="202" t="s">
        <v>2388</v>
      </c>
      <c r="C2281" s="203" t="s">
        <v>1434</v>
      </c>
      <c r="D2281" s="202" t="s">
        <v>1443</v>
      </c>
      <c r="E2281" s="202" t="s">
        <v>1444</v>
      </c>
      <c r="F2281" s="202" t="s">
        <v>475</v>
      </c>
      <c r="G2281" s="253">
        <v>0.22</v>
      </c>
      <c r="H2281" s="361" t="s">
        <v>1414</v>
      </c>
      <c r="I2281" s="359" t="s">
        <v>1407</v>
      </c>
      <c r="J2281" s="358">
        <v>0</v>
      </c>
      <c r="K2281" s="359" t="s">
        <v>1113</v>
      </c>
      <c r="L2281" s="359" t="s">
        <v>1392</v>
      </c>
      <c r="M2281" s="368">
        <v>2003</v>
      </c>
      <c r="N2281" s="205">
        <v>41544</v>
      </c>
      <c r="O2281" s="203"/>
    </row>
    <row r="2282" spans="1:15" ht="27.75" hidden="1" customHeight="1" x14ac:dyDescent="0.25">
      <c r="A2282" s="203" t="s">
        <v>1887</v>
      </c>
      <c r="B2282" s="202" t="s">
        <v>2388</v>
      </c>
      <c r="C2282" s="203" t="s">
        <v>1415</v>
      </c>
      <c r="D2282" s="202" t="s">
        <v>1416</v>
      </c>
      <c r="E2282" s="202" t="s">
        <v>1417</v>
      </c>
      <c r="F2282" s="202" t="s">
        <v>505</v>
      </c>
      <c r="G2282" s="253">
        <v>6</v>
      </c>
      <c r="H2282" s="361" t="s">
        <v>1400</v>
      </c>
      <c r="I2282" s="359" t="s">
        <v>1379</v>
      </c>
      <c r="J2282" s="273">
        <v>0.57999999999999996</v>
      </c>
      <c r="K2282" s="361" t="s">
        <v>1391</v>
      </c>
      <c r="L2282" s="359" t="s">
        <v>1392</v>
      </c>
      <c r="M2282" s="368">
        <v>2006</v>
      </c>
      <c r="N2282" s="205">
        <v>43004</v>
      </c>
      <c r="O2282" s="203" t="s">
        <v>1418</v>
      </c>
    </row>
    <row r="2283" spans="1:15" ht="27.75" hidden="1" customHeight="1" x14ac:dyDescent="0.25">
      <c r="A2283" s="203" t="s">
        <v>1887</v>
      </c>
      <c r="B2283" s="202" t="s">
        <v>2388</v>
      </c>
      <c r="C2283" s="203" t="s">
        <v>1415</v>
      </c>
      <c r="D2283" s="202" t="s">
        <v>1416</v>
      </c>
      <c r="E2283" s="202" t="s">
        <v>1417</v>
      </c>
      <c r="F2283" s="202" t="s">
        <v>505</v>
      </c>
      <c r="G2283" s="253">
        <v>3.13</v>
      </c>
      <c r="H2283" s="361" t="s">
        <v>1400</v>
      </c>
      <c r="I2283" s="359" t="s">
        <v>1382</v>
      </c>
      <c r="J2283" s="273">
        <v>0.57999999999999996</v>
      </c>
      <c r="K2283" s="361" t="s">
        <v>1391</v>
      </c>
      <c r="L2283" s="359" t="s">
        <v>1392</v>
      </c>
      <c r="M2283" s="368">
        <v>2006</v>
      </c>
      <c r="N2283" s="205">
        <v>43004</v>
      </c>
      <c r="O2283" s="203" t="s">
        <v>1418</v>
      </c>
    </row>
    <row r="2284" spans="1:15" ht="27.75" hidden="1" customHeight="1" x14ac:dyDescent="0.25">
      <c r="A2284" s="203" t="s">
        <v>1887</v>
      </c>
      <c r="B2284" s="202" t="s">
        <v>2388</v>
      </c>
      <c r="C2284" s="203" t="s">
        <v>1415</v>
      </c>
      <c r="D2284" s="202" t="s">
        <v>1416</v>
      </c>
      <c r="E2284" s="202" t="s">
        <v>1417</v>
      </c>
      <c r="F2284" s="202" t="s">
        <v>505</v>
      </c>
      <c r="G2284" s="253">
        <v>1.95</v>
      </c>
      <c r="H2284" s="361" t="s">
        <v>1400</v>
      </c>
      <c r="I2284" s="359" t="s">
        <v>1383</v>
      </c>
      <c r="J2284" s="273">
        <v>0.57999999999999996</v>
      </c>
      <c r="K2284" s="361" t="s">
        <v>1391</v>
      </c>
      <c r="L2284" s="359" t="s">
        <v>1392</v>
      </c>
      <c r="M2284" s="368">
        <v>2006</v>
      </c>
      <c r="N2284" s="205">
        <v>43004</v>
      </c>
      <c r="O2284" s="203" t="s">
        <v>1418</v>
      </c>
    </row>
    <row r="2285" spans="1:15" ht="27.75" hidden="1" customHeight="1" x14ac:dyDescent="0.25">
      <c r="A2285" s="203" t="s">
        <v>1887</v>
      </c>
      <c r="B2285" s="202" t="s">
        <v>2388</v>
      </c>
      <c r="C2285" s="203" t="s">
        <v>1415</v>
      </c>
      <c r="D2285" s="202" t="s">
        <v>1416</v>
      </c>
      <c r="E2285" s="202" t="s">
        <v>1417</v>
      </c>
      <c r="F2285" s="202" t="s">
        <v>505</v>
      </c>
      <c r="G2285" s="253">
        <v>1.36</v>
      </c>
      <c r="H2285" s="361" t="s">
        <v>1400</v>
      </c>
      <c r="I2285" s="359" t="s">
        <v>1384</v>
      </c>
      <c r="J2285" s="273">
        <v>0.57999999999999996</v>
      </c>
      <c r="K2285" s="361" t="s">
        <v>1391</v>
      </c>
      <c r="L2285" s="359" t="s">
        <v>1392</v>
      </c>
      <c r="M2285" s="368">
        <v>2006</v>
      </c>
      <c r="N2285" s="205">
        <v>43004</v>
      </c>
      <c r="O2285" s="203" t="s">
        <v>1418</v>
      </c>
    </row>
    <row r="2286" spans="1:15" ht="27.75" hidden="1" customHeight="1" x14ac:dyDescent="0.25">
      <c r="A2286" s="203" t="s">
        <v>1887</v>
      </c>
      <c r="B2286" s="202" t="s">
        <v>2388</v>
      </c>
      <c r="C2286" s="203" t="s">
        <v>1415</v>
      </c>
      <c r="D2286" s="202" t="s">
        <v>1416</v>
      </c>
      <c r="E2286" s="202" t="s">
        <v>1417</v>
      </c>
      <c r="F2286" s="202" t="s">
        <v>505</v>
      </c>
      <c r="G2286" s="253">
        <v>0.72</v>
      </c>
      <c r="H2286" s="361" t="s">
        <v>1400</v>
      </c>
      <c r="I2286" s="359" t="s">
        <v>1385</v>
      </c>
      <c r="J2286" s="273">
        <v>0.57999999999999996</v>
      </c>
      <c r="K2286" s="361" t="s">
        <v>1391</v>
      </c>
      <c r="L2286" s="359" t="s">
        <v>1392</v>
      </c>
      <c r="M2286" s="368">
        <v>2006</v>
      </c>
      <c r="N2286" s="205">
        <v>43004</v>
      </c>
      <c r="O2286" s="203" t="s">
        <v>1418</v>
      </c>
    </row>
    <row r="2287" spans="1:15" ht="27.75" hidden="1" customHeight="1" x14ac:dyDescent="0.25">
      <c r="A2287" s="203" t="s">
        <v>1887</v>
      </c>
      <c r="B2287" s="202" t="s">
        <v>2388</v>
      </c>
      <c r="C2287" s="203" t="s">
        <v>1403</v>
      </c>
      <c r="D2287" s="202" t="s">
        <v>1404</v>
      </c>
      <c r="E2287" s="202" t="s">
        <v>1405</v>
      </c>
      <c r="F2287" s="202" t="s">
        <v>475</v>
      </c>
      <c r="G2287" s="253">
        <v>154</v>
      </c>
      <c r="H2287" s="361" t="s">
        <v>1406</v>
      </c>
      <c r="I2287" s="359" t="s">
        <v>1407</v>
      </c>
      <c r="J2287" s="208">
        <v>0</v>
      </c>
      <c r="K2287" s="359" t="s">
        <v>22</v>
      </c>
      <c r="L2287" s="359" t="s">
        <v>1408</v>
      </c>
      <c r="M2287" s="368" t="s">
        <v>1407</v>
      </c>
      <c r="N2287" s="205">
        <v>42486</v>
      </c>
      <c r="O2287" s="203"/>
    </row>
    <row r="2288" spans="1:15" ht="27.75" hidden="1" customHeight="1" x14ac:dyDescent="0.25">
      <c r="A2288" s="203" t="s">
        <v>1889</v>
      </c>
      <c r="B2288" s="202" t="s">
        <v>2389</v>
      </c>
      <c r="C2288" s="203" t="s">
        <v>1387</v>
      </c>
      <c r="D2288" s="202" t="s">
        <v>1388</v>
      </c>
      <c r="E2288" s="202" t="s">
        <v>1389</v>
      </c>
      <c r="F2288" s="202" t="s">
        <v>505</v>
      </c>
      <c r="G2288" s="253">
        <v>20.100000000000001</v>
      </c>
      <c r="H2288" s="225" t="s">
        <v>1390</v>
      </c>
      <c r="I2288" s="359" t="s">
        <v>1379</v>
      </c>
      <c r="J2288" s="359" t="s">
        <v>1380</v>
      </c>
      <c r="K2288" s="359" t="s">
        <v>1391</v>
      </c>
      <c r="L2288" s="359" t="s">
        <v>1392</v>
      </c>
      <c r="M2288" s="368">
        <v>2005</v>
      </c>
      <c r="N2288" s="207" t="s">
        <v>1393</v>
      </c>
      <c r="O2288" s="203"/>
    </row>
    <row r="2289" spans="1:15" ht="27.75" hidden="1" customHeight="1" x14ac:dyDescent="0.25">
      <c r="A2289" s="203" t="s">
        <v>1889</v>
      </c>
      <c r="B2289" s="202" t="s">
        <v>2389</v>
      </c>
      <c r="C2289" s="203" t="s">
        <v>1387</v>
      </c>
      <c r="D2289" s="202" t="s">
        <v>1388</v>
      </c>
      <c r="E2289" s="202" t="s">
        <v>1389</v>
      </c>
      <c r="F2289" s="202" t="s">
        <v>505</v>
      </c>
      <c r="G2289" s="253">
        <v>11.4</v>
      </c>
      <c r="H2289" s="225" t="s">
        <v>1390</v>
      </c>
      <c r="I2289" s="359" t="s">
        <v>1382</v>
      </c>
      <c r="J2289" s="359" t="s">
        <v>1380</v>
      </c>
      <c r="K2289" s="359" t="s">
        <v>1391</v>
      </c>
      <c r="L2289" s="359" t="s">
        <v>1392</v>
      </c>
      <c r="M2289" s="368">
        <v>2005</v>
      </c>
      <c r="N2289" s="207" t="s">
        <v>1393</v>
      </c>
      <c r="O2289" s="203"/>
    </row>
    <row r="2290" spans="1:15" ht="27.75" hidden="1" customHeight="1" x14ac:dyDescent="0.25">
      <c r="A2290" s="203" t="s">
        <v>1889</v>
      </c>
      <c r="B2290" s="202" t="s">
        <v>2389</v>
      </c>
      <c r="C2290" s="203" t="s">
        <v>1387</v>
      </c>
      <c r="D2290" s="202" t="s">
        <v>1388</v>
      </c>
      <c r="E2290" s="202" t="s">
        <v>1389</v>
      </c>
      <c r="F2290" s="202" t="s">
        <v>505</v>
      </c>
      <c r="G2290" s="253">
        <v>6</v>
      </c>
      <c r="H2290" s="225" t="s">
        <v>1390</v>
      </c>
      <c r="I2290" s="359" t="s">
        <v>1383</v>
      </c>
      <c r="J2290" s="359" t="s">
        <v>1380</v>
      </c>
      <c r="K2290" s="359" t="s">
        <v>1391</v>
      </c>
      <c r="L2290" s="359" t="s">
        <v>1392</v>
      </c>
      <c r="M2290" s="368">
        <v>2005</v>
      </c>
      <c r="N2290" s="207" t="s">
        <v>1393</v>
      </c>
      <c r="O2290" s="203"/>
    </row>
    <row r="2291" spans="1:15" ht="27.75" hidden="1" customHeight="1" x14ac:dyDescent="0.25">
      <c r="A2291" s="203" t="s">
        <v>1889</v>
      </c>
      <c r="B2291" s="202" t="s">
        <v>2389</v>
      </c>
      <c r="C2291" s="203" t="s">
        <v>1387</v>
      </c>
      <c r="D2291" s="202" t="s">
        <v>1388</v>
      </c>
      <c r="E2291" s="202" t="s">
        <v>1389</v>
      </c>
      <c r="F2291" s="202" t="s">
        <v>505</v>
      </c>
      <c r="G2291" s="253">
        <v>1.9</v>
      </c>
      <c r="H2291" s="225" t="s">
        <v>1390</v>
      </c>
      <c r="I2291" s="359" t="s">
        <v>1384</v>
      </c>
      <c r="J2291" s="359" t="s">
        <v>1380</v>
      </c>
      <c r="K2291" s="359" t="s">
        <v>1391</v>
      </c>
      <c r="L2291" s="359" t="s">
        <v>1392</v>
      </c>
      <c r="M2291" s="368">
        <v>2005</v>
      </c>
      <c r="N2291" s="207" t="s">
        <v>1393</v>
      </c>
      <c r="O2291" s="203"/>
    </row>
    <row r="2292" spans="1:15" ht="27.75" hidden="1" customHeight="1" x14ac:dyDescent="0.25">
      <c r="A2292" s="203" t="s">
        <v>1889</v>
      </c>
      <c r="B2292" s="202" t="s">
        <v>2389</v>
      </c>
      <c r="C2292" s="203" t="s">
        <v>1387</v>
      </c>
      <c r="D2292" s="202" t="s">
        <v>1388</v>
      </c>
      <c r="E2292" s="202" t="s">
        <v>1389</v>
      </c>
      <c r="F2292" s="202" t="s">
        <v>505</v>
      </c>
      <c r="G2292" s="253">
        <v>0.6</v>
      </c>
      <c r="H2292" s="225" t="s">
        <v>1390</v>
      </c>
      <c r="I2292" s="359" t="s">
        <v>1385</v>
      </c>
      <c r="J2292" s="359" t="s">
        <v>1380</v>
      </c>
      <c r="K2292" s="359" t="s">
        <v>1391</v>
      </c>
      <c r="L2292" s="359" t="s">
        <v>1392</v>
      </c>
      <c r="M2292" s="368">
        <v>2005</v>
      </c>
      <c r="N2292" s="207" t="s">
        <v>1393</v>
      </c>
      <c r="O2292" s="203"/>
    </row>
    <row r="2293" spans="1:15" ht="27.75" hidden="1" customHeight="1" x14ac:dyDescent="0.25">
      <c r="A2293" s="203" t="s">
        <v>1889</v>
      </c>
      <c r="B2293" s="202" t="s">
        <v>2389</v>
      </c>
      <c r="C2293" s="203" t="s">
        <v>1387</v>
      </c>
      <c r="D2293" s="202" t="s">
        <v>1388</v>
      </c>
      <c r="E2293" s="202" t="s">
        <v>1389</v>
      </c>
      <c r="F2293" s="202" t="s">
        <v>505</v>
      </c>
      <c r="G2293" s="253">
        <v>4.4000000000000004</v>
      </c>
      <c r="H2293" s="224" t="s">
        <v>488</v>
      </c>
      <c r="I2293" s="359" t="s">
        <v>1379</v>
      </c>
      <c r="J2293" s="359" t="s">
        <v>1380</v>
      </c>
      <c r="K2293" s="359" t="s">
        <v>22</v>
      </c>
      <c r="L2293" s="359" t="s">
        <v>1392</v>
      </c>
      <c r="M2293" s="368">
        <v>2005</v>
      </c>
      <c r="N2293" s="207" t="s">
        <v>1393</v>
      </c>
      <c r="O2293" s="203"/>
    </row>
    <row r="2294" spans="1:15" ht="27.75" hidden="1" customHeight="1" x14ac:dyDescent="0.25">
      <c r="A2294" s="203" t="s">
        <v>1889</v>
      </c>
      <c r="B2294" s="202" t="s">
        <v>2389</v>
      </c>
      <c r="C2294" s="203" t="s">
        <v>1387</v>
      </c>
      <c r="D2294" s="202" t="s">
        <v>1388</v>
      </c>
      <c r="E2294" s="202" t="s">
        <v>1389</v>
      </c>
      <c r="F2294" s="202" t="s">
        <v>505</v>
      </c>
      <c r="G2294" s="253">
        <v>1.5</v>
      </c>
      <c r="H2294" s="224" t="s">
        <v>488</v>
      </c>
      <c r="I2294" s="359" t="s">
        <v>1382</v>
      </c>
      <c r="J2294" s="359" t="s">
        <v>1380</v>
      </c>
      <c r="K2294" s="359" t="s">
        <v>22</v>
      </c>
      <c r="L2294" s="359" t="s">
        <v>1392</v>
      </c>
      <c r="M2294" s="368">
        <v>2005</v>
      </c>
      <c r="N2294" s="207" t="s">
        <v>1393</v>
      </c>
      <c r="O2294" s="203"/>
    </row>
    <row r="2295" spans="1:15" ht="27.75" hidden="1" customHeight="1" x14ac:dyDescent="0.25">
      <c r="A2295" s="203" t="s">
        <v>1889</v>
      </c>
      <c r="B2295" s="202" t="s">
        <v>2389</v>
      </c>
      <c r="C2295" s="203" t="s">
        <v>1387</v>
      </c>
      <c r="D2295" s="202" t="s">
        <v>1388</v>
      </c>
      <c r="E2295" s="202" t="s">
        <v>1389</v>
      </c>
      <c r="F2295" s="202" t="s">
        <v>505</v>
      </c>
      <c r="G2295" s="253">
        <v>0.4</v>
      </c>
      <c r="H2295" s="224" t="s">
        <v>488</v>
      </c>
      <c r="I2295" s="359" t="s">
        <v>1383</v>
      </c>
      <c r="J2295" s="359" t="s">
        <v>1380</v>
      </c>
      <c r="K2295" s="359" t="s">
        <v>22</v>
      </c>
      <c r="L2295" s="359" t="s">
        <v>1392</v>
      </c>
      <c r="M2295" s="368">
        <v>2005</v>
      </c>
      <c r="N2295" s="207" t="s">
        <v>1393</v>
      </c>
      <c r="O2295" s="203"/>
    </row>
    <row r="2296" spans="1:15" ht="27.75" hidden="1" customHeight="1" x14ac:dyDescent="0.25">
      <c r="A2296" s="203" t="s">
        <v>1889</v>
      </c>
      <c r="B2296" s="202" t="s">
        <v>2389</v>
      </c>
      <c r="C2296" s="203" t="s">
        <v>1387</v>
      </c>
      <c r="D2296" s="202" t="s">
        <v>1388</v>
      </c>
      <c r="E2296" s="202" t="s">
        <v>1389</v>
      </c>
      <c r="F2296" s="202" t="s">
        <v>505</v>
      </c>
      <c r="G2296" s="253">
        <v>0.2</v>
      </c>
      <c r="H2296" s="224" t="s">
        <v>488</v>
      </c>
      <c r="I2296" s="359" t="s">
        <v>1384</v>
      </c>
      <c r="J2296" s="359" t="s">
        <v>1380</v>
      </c>
      <c r="K2296" s="359" t="s">
        <v>22</v>
      </c>
      <c r="L2296" s="359" t="s">
        <v>1392</v>
      </c>
      <c r="M2296" s="368">
        <v>2005</v>
      </c>
      <c r="N2296" s="207" t="s">
        <v>1393</v>
      </c>
      <c r="O2296" s="203"/>
    </row>
    <row r="2297" spans="1:15" ht="27.75" hidden="1" customHeight="1" x14ac:dyDescent="0.25">
      <c r="A2297" s="203" t="s">
        <v>1889</v>
      </c>
      <c r="B2297" s="202" t="s">
        <v>2389</v>
      </c>
      <c r="C2297" s="203" t="s">
        <v>1387</v>
      </c>
      <c r="D2297" s="202" t="s">
        <v>1388</v>
      </c>
      <c r="E2297" s="202" t="s">
        <v>1389</v>
      </c>
      <c r="F2297" s="202" t="s">
        <v>505</v>
      </c>
      <c r="G2297" s="253">
        <v>0.1</v>
      </c>
      <c r="H2297" s="224" t="s">
        <v>488</v>
      </c>
      <c r="I2297" s="359" t="s">
        <v>1385</v>
      </c>
      <c r="J2297" s="359" t="s">
        <v>1380</v>
      </c>
      <c r="K2297" s="359" t="s">
        <v>22</v>
      </c>
      <c r="L2297" s="359" t="s">
        <v>1392</v>
      </c>
      <c r="M2297" s="368">
        <v>2005</v>
      </c>
      <c r="N2297" s="207" t="s">
        <v>1393</v>
      </c>
      <c r="O2297" s="203"/>
    </row>
    <row r="2298" spans="1:15" ht="27.75" hidden="1" customHeight="1" x14ac:dyDescent="0.25">
      <c r="A2298" s="203" t="s">
        <v>1889</v>
      </c>
      <c r="B2298" s="202" t="s">
        <v>2389</v>
      </c>
      <c r="C2298" s="203" t="s">
        <v>1403</v>
      </c>
      <c r="D2298" s="202" t="s">
        <v>1404</v>
      </c>
      <c r="E2298" s="202" t="s">
        <v>1405</v>
      </c>
      <c r="F2298" s="202" t="s">
        <v>475</v>
      </c>
      <c r="G2298" s="253">
        <v>154</v>
      </c>
      <c r="H2298" s="361" t="s">
        <v>1406</v>
      </c>
      <c r="I2298" s="359" t="s">
        <v>1407</v>
      </c>
      <c r="J2298" s="359" t="s">
        <v>1380</v>
      </c>
      <c r="K2298" s="359" t="s">
        <v>22</v>
      </c>
      <c r="L2298" s="359" t="s">
        <v>1408</v>
      </c>
      <c r="M2298" s="368" t="s">
        <v>1407</v>
      </c>
      <c r="N2298" s="205">
        <v>42486</v>
      </c>
      <c r="O2298" s="203"/>
    </row>
    <row r="2299" spans="1:15" ht="27.75" hidden="1" customHeight="1" x14ac:dyDescent="0.25">
      <c r="A2299" s="203" t="s">
        <v>1888</v>
      </c>
      <c r="B2299" s="211" t="s">
        <v>520</v>
      </c>
      <c r="C2299" s="203" t="s">
        <v>1376</v>
      </c>
      <c r="D2299" s="203" t="s">
        <v>1475</v>
      </c>
      <c r="E2299" s="202" t="s">
        <v>1474</v>
      </c>
      <c r="F2299" s="202" t="s">
        <v>475</v>
      </c>
      <c r="G2299" s="253">
        <v>8.6199999999999992</v>
      </c>
      <c r="H2299" s="361" t="s">
        <v>1378</v>
      </c>
      <c r="I2299" s="359" t="s">
        <v>1379</v>
      </c>
      <c r="J2299" s="359" t="s">
        <v>1380</v>
      </c>
      <c r="K2299" s="359" t="s">
        <v>9</v>
      </c>
      <c r="L2299" s="359" t="s">
        <v>1381</v>
      </c>
      <c r="M2299" s="368">
        <v>1988</v>
      </c>
      <c r="N2299" s="205">
        <v>38812</v>
      </c>
      <c r="O2299" s="203"/>
    </row>
    <row r="2300" spans="1:15" ht="27.75" hidden="1" customHeight="1" x14ac:dyDescent="0.25">
      <c r="A2300" s="203" t="s">
        <v>1888</v>
      </c>
      <c r="B2300" s="211" t="s">
        <v>520</v>
      </c>
      <c r="C2300" s="203" t="s">
        <v>1376</v>
      </c>
      <c r="D2300" s="203" t="s">
        <v>1475</v>
      </c>
      <c r="E2300" s="202" t="s">
        <v>1474</v>
      </c>
      <c r="F2300" s="202" t="s">
        <v>475</v>
      </c>
      <c r="G2300" s="253">
        <v>3.09</v>
      </c>
      <c r="H2300" s="361" t="s">
        <v>1378</v>
      </c>
      <c r="I2300" s="359" t="s">
        <v>1382</v>
      </c>
      <c r="J2300" s="359" t="s">
        <v>1380</v>
      </c>
      <c r="K2300" s="359" t="s">
        <v>9</v>
      </c>
      <c r="L2300" s="359" t="s">
        <v>1381</v>
      </c>
      <c r="M2300" s="368">
        <v>1988</v>
      </c>
      <c r="N2300" s="205">
        <v>38812</v>
      </c>
      <c r="O2300" s="203"/>
    </row>
    <row r="2301" spans="1:15" ht="27.75" hidden="1" customHeight="1" x14ac:dyDescent="0.25">
      <c r="A2301" s="203" t="s">
        <v>1888</v>
      </c>
      <c r="B2301" s="211" t="s">
        <v>520</v>
      </c>
      <c r="C2301" s="203" t="s">
        <v>1376</v>
      </c>
      <c r="D2301" s="203" t="s">
        <v>1475</v>
      </c>
      <c r="E2301" s="202" t="s">
        <v>1474</v>
      </c>
      <c r="F2301" s="202" t="s">
        <v>475</v>
      </c>
      <c r="G2301" s="253">
        <v>1.57</v>
      </c>
      <c r="H2301" s="361" t="s">
        <v>1378</v>
      </c>
      <c r="I2301" s="359" t="s">
        <v>1383</v>
      </c>
      <c r="J2301" s="359" t="s">
        <v>1380</v>
      </c>
      <c r="K2301" s="359" t="s">
        <v>9</v>
      </c>
      <c r="L2301" s="359" t="s">
        <v>1381</v>
      </c>
      <c r="M2301" s="368">
        <v>1988</v>
      </c>
      <c r="N2301" s="205">
        <v>38812</v>
      </c>
      <c r="O2301" s="203"/>
    </row>
    <row r="2302" spans="1:15" ht="27.75" hidden="1" customHeight="1" x14ac:dyDescent="0.25">
      <c r="A2302" s="203" t="s">
        <v>1888</v>
      </c>
      <c r="B2302" s="211" t="s">
        <v>520</v>
      </c>
      <c r="C2302" s="203" t="s">
        <v>1376</v>
      </c>
      <c r="D2302" s="203" t="s">
        <v>1475</v>
      </c>
      <c r="E2302" s="202" t="s">
        <v>1474</v>
      </c>
      <c r="F2302" s="202" t="s">
        <v>475</v>
      </c>
      <c r="G2302" s="253">
        <v>0.3</v>
      </c>
      <c r="H2302" s="361" t="s">
        <v>1378</v>
      </c>
      <c r="I2302" s="359" t="s">
        <v>1384</v>
      </c>
      <c r="J2302" s="359" t="s">
        <v>1380</v>
      </c>
      <c r="K2302" s="359" t="s">
        <v>9</v>
      </c>
      <c r="L2302" s="359" t="s">
        <v>1381</v>
      </c>
      <c r="M2302" s="368">
        <v>1988</v>
      </c>
      <c r="N2302" s="205">
        <v>38812</v>
      </c>
      <c r="O2302" s="203"/>
    </row>
    <row r="2303" spans="1:15" ht="27.75" hidden="1" customHeight="1" x14ac:dyDescent="0.25">
      <c r="A2303" s="203" t="s">
        <v>1888</v>
      </c>
      <c r="B2303" s="211" t="s">
        <v>520</v>
      </c>
      <c r="C2303" s="203" t="s">
        <v>1376</v>
      </c>
      <c r="D2303" s="203" t="s">
        <v>1475</v>
      </c>
      <c r="E2303" s="202" t="s">
        <v>1474</v>
      </c>
      <c r="F2303" s="202" t="s">
        <v>475</v>
      </c>
      <c r="G2303" s="253" t="s">
        <v>515</v>
      </c>
      <c r="H2303" s="361" t="s">
        <v>1378</v>
      </c>
      <c r="I2303" s="359" t="s">
        <v>1385</v>
      </c>
      <c r="J2303" s="359" t="s">
        <v>1380</v>
      </c>
      <c r="K2303" s="359" t="s">
        <v>9</v>
      </c>
      <c r="L2303" s="359" t="s">
        <v>1381</v>
      </c>
      <c r="M2303" s="368">
        <v>1988</v>
      </c>
      <c r="N2303" s="205">
        <v>38812</v>
      </c>
      <c r="O2303" s="203"/>
    </row>
    <row r="2304" spans="1:15" ht="27.75" hidden="1" customHeight="1" x14ac:dyDescent="0.25">
      <c r="A2304" s="203" t="s">
        <v>1888</v>
      </c>
      <c r="B2304" s="202" t="s">
        <v>520</v>
      </c>
      <c r="C2304" s="203" t="s">
        <v>207</v>
      </c>
      <c r="D2304" s="202" t="s">
        <v>526</v>
      </c>
      <c r="E2304" s="202" t="s">
        <v>1474</v>
      </c>
      <c r="F2304" s="202" t="s">
        <v>505</v>
      </c>
      <c r="G2304" s="253">
        <v>64</v>
      </c>
      <c r="H2304" s="361" t="s">
        <v>527</v>
      </c>
      <c r="I2304" s="359" t="s">
        <v>1407</v>
      </c>
      <c r="J2304" s="358">
        <v>0</v>
      </c>
      <c r="K2304" s="359" t="s">
        <v>22</v>
      </c>
      <c r="L2304" s="359" t="s">
        <v>1392</v>
      </c>
      <c r="M2304" s="368">
        <v>2000</v>
      </c>
      <c r="N2304" s="205">
        <v>40085</v>
      </c>
      <c r="O2304" s="203"/>
    </row>
    <row r="2305" spans="1:15" ht="27.75" hidden="1" customHeight="1" x14ac:dyDescent="0.25">
      <c r="A2305" s="203" t="s">
        <v>1888</v>
      </c>
      <c r="B2305" s="202" t="s">
        <v>520</v>
      </c>
      <c r="C2305" s="203" t="s">
        <v>1403</v>
      </c>
      <c r="D2305" s="202" t="s">
        <v>1404</v>
      </c>
      <c r="E2305" s="202" t="s">
        <v>1405</v>
      </c>
      <c r="F2305" s="202" t="s">
        <v>475</v>
      </c>
      <c r="G2305" s="253">
        <v>154</v>
      </c>
      <c r="H2305" s="361" t="s">
        <v>1406</v>
      </c>
      <c r="I2305" s="359" t="s">
        <v>1407</v>
      </c>
      <c r="J2305" s="359" t="s">
        <v>1380</v>
      </c>
      <c r="K2305" s="359" t="s">
        <v>22</v>
      </c>
      <c r="L2305" s="359" t="s">
        <v>1408</v>
      </c>
      <c r="M2305" s="368" t="s">
        <v>1407</v>
      </c>
      <c r="N2305" s="205">
        <v>42486</v>
      </c>
      <c r="O2305" s="203"/>
    </row>
    <row r="2306" spans="1:15" ht="27.75" hidden="1" customHeight="1" x14ac:dyDescent="0.25">
      <c r="A2306" s="203" t="s">
        <v>110</v>
      </c>
      <c r="B2306" s="202" t="s">
        <v>661</v>
      </c>
      <c r="C2306" s="203" t="s">
        <v>1508</v>
      </c>
      <c r="D2306" s="202" t="s">
        <v>806</v>
      </c>
      <c r="E2306" s="202" t="s">
        <v>1509</v>
      </c>
      <c r="F2306" s="202" t="s">
        <v>475</v>
      </c>
      <c r="G2306" s="253">
        <v>0.94</v>
      </c>
      <c r="H2306" s="361" t="s">
        <v>1414</v>
      </c>
      <c r="I2306" s="359" t="s">
        <v>1407</v>
      </c>
      <c r="J2306" s="359" t="s">
        <v>1380</v>
      </c>
      <c r="K2306" s="359" t="s">
        <v>1113</v>
      </c>
      <c r="L2306" s="212" t="s">
        <v>1392</v>
      </c>
      <c r="M2306" s="368">
        <v>2009</v>
      </c>
      <c r="N2306" s="205">
        <v>41074</v>
      </c>
      <c r="O2306" s="203"/>
    </row>
    <row r="2307" spans="1:15" ht="27.75" hidden="1" customHeight="1" x14ac:dyDescent="0.25">
      <c r="A2307" s="203" t="s">
        <v>110</v>
      </c>
      <c r="B2307" s="202" t="s">
        <v>661</v>
      </c>
      <c r="C2307" s="203" t="s">
        <v>1508</v>
      </c>
      <c r="D2307" s="213" t="s">
        <v>740</v>
      </c>
      <c r="E2307" s="214" t="s">
        <v>741</v>
      </c>
      <c r="F2307" s="215" t="s">
        <v>475</v>
      </c>
      <c r="G2307" s="255">
        <v>0.13</v>
      </c>
      <c r="H2307" s="216" t="s">
        <v>488</v>
      </c>
      <c r="I2307" s="212" t="s">
        <v>1379</v>
      </c>
      <c r="J2307" s="216" t="s">
        <v>1380</v>
      </c>
      <c r="K2307" s="216" t="s">
        <v>22</v>
      </c>
      <c r="L2307" s="212" t="s">
        <v>1392</v>
      </c>
      <c r="M2307" s="369">
        <v>2009</v>
      </c>
      <c r="N2307" s="218">
        <v>41074</v>
      </c>
      <c r="O2307" s="203"/>
    </row>
    <row r="2308" spans="1:15" ht="27.75" hidden="1" customHeight="1" x14ac:dyDescent="0.25">
      <c r="A2308" s="203" t="s">
        <v>110</v>
      </c>
      <c r="B2308" s="202" t="s">
        <v>661</v>
      </c>
      <c r="C2308" s="203" t="s">
        <v>1508</v>
      </c>
      <c r="D2308" s="213" t="s">
        <v>740</v>
      </c>
      <c r="E2308" s="214" t="s">
        <v>741</v>
      </c>
      <c r="F2308" s="215" t="s">
        <v>475</v>
      </c>
      <c r="G2308" s="255">
        <v>0.05</v>
      </c>
      <c r="H2308" s="216" t="s">
        <v>488</v>
      </c>
      <c r="I2308" s="212" t="s">
        <v>1382</v>
      </c>
      <c r="J2308" s="216" t="s">
        <v>1380</v>
      </c>
      <c r="K2308" s="216" t="s">
        <v>22</v>
      </c>
      <c r="L2308" s="212" t="s">
        <v>1392</v>
      </c>
      <c r="M2308" s="369">
        <v>2009</v>
      </c>
      <c r="N2308" s="218">
        <v>41074</v>
      </c>
      <c r="O2308" s="203"/>
    </row>
    <row r="2309" spans="1:15" ht="27.75" hidden="1" customHeight="1" x14ac:dyDescent="0.25">
      <c r="A2309" s="203" t="s">
        <v>110</v>
      </c>
      <c r="B2309" s="202" t="s">
        <v>661</v>
      </c>
      <c r="C2309" s="203" t="s">
        <v>1508</v>
      </c>
      <c r="D2309" s="213" t="s">
        <v>740</v>
      </c>
      <c r="E2309" s="214" t="s">
        <v>741</v>
      </c>
      <c r="F2309" s="215" t="s">
        <v>475</v>
      </c>
      <c r="G2309" s="255">
        <v>0.03</v>
      </c>
      <c r="H2309" s="216" t="s">
        <v>488</v>
      </c>
      <c r="I2309" s="212" t="s">
        <v>1383</v>
      </c>
      <c r="J2309" s="216" t="s">
        <v>1380</v>
      </c>
      <c r="K2309" s="216" t="s">
        <v>22</v>
      </c>
      <c r="L2309" s="212" t="s">
        <v>1392</v>
      </c>
      <c r="M2309" s="369">
        <v>2009</v>
      </c>
      <c r="N2309" s="218">
        <v>41074</v>
      </c>
      <c r="O2309" s="203"/>
    </row>
    <row r="2310" spans="1:15" ht="27.75" hidden="1" customHeight="1" x14ac:dyDescent="0.25">
      <c r="A2310" s="203" t="s">
        <v>110</v>
      </c>
      <c r="B2310" s="202" t="s">
        <v>661</v>
      </c>
      <c r="C2310" s="203" t="s">
        <v>1508</v>
      </c>
      <c r="D2310" s="213" t="s">
        <v>740</v>
      </c>
      <c r="E2310" s="214" t="s">
        <v>741</v>
      </c>
      <c r="F2310" s="215" t="s">
        <v>475</v>
      </c>
      <c r="G2310" s="255">
        <v>0.02</v>
      </c>
      <c r="H2310" s="216" t="s">
        <v>488</v>
      </c>
      <c r="I2310" s="212" t="s">
        <v>1384</v>
      </c>
      <c r="J2310" s="216" t="s">
        <v>1380</v>
      </c>
      <c r="K2310" s="216" t="s">
        <v>22</v>
      </c>
      <c r="L2310" s="212" t="s">
        <v>1392</v>
      </c>
      <c r="M2310" s="369">
        <v>2009</v>
      </c>
      <c r="N2310" s="218">
        <v>41074</v>
      </c>
      <c r="O2310" s="203"/>
    </row>
    <row r="2311" spans="1:15" ht="27.75" hidden="1" customHeight="1" x14ac:dyDescent="0.25">
      <c r="A2311" s="203" t="s">
        <v>110</v>
      </c>
      <c r="B2311" s="202" t="s">
        <v>661</v>
      </c>
      <c r="C2311" s="203" t="s">
        <v>1508</v>
      </c>
      <c r="D2311" s="213" t="s">
        <v>740</v>
      </c>
      <c r="E2311" s="214" t="s">
        <v>741</v>
      </c>
      <c r="F2311" s="215" t="s">
        <v>475</v>
      </c>
      <c r="G2311" s="255">
        <v>0.01</v>
      </c>
      <c r="H2311" s="216" t="s">
        <v>488</v>
      </c>
      <c r="I2311" s="212" t="s">
        <v>1385</v>
      </c>
      <c r="J2311" s="216" t="s">
        <v>1380</v>
      </c>
      <c r="K2311" s="216" t="s">
        <v>22</v>
      </c>
      <c r="L2311" s="212" t="s">
        <v>1392</v>
      </c>
      <c r="M2311" s="369">
        <v>2009</v>
      </c>
      <c r="N2311" s="218">
        <v>41074</v>
      </c>
      <c r="O2311" s="203"/>
    </row>
    <row r="2312" spans="1:15" ht="27.75" hidden="1" customHeight="1" x14ac:dyDescent="0.25">
      <c r="A2312" s="203" t="s">
        <v>110</v>
      </c>
      <c r="B2312" s="202" t="s">
        <v>661</v>
      </c>
      <c r="C2312" s="203" t="s">
        <v>1508</v>
      </c>
      <c r="D2312" s="202" t="s">
        <v>740</v>
      </c>
      <c r="E2312" s="202" t="s">
        <v>1510</v>
      </c>
      <c r="F2312" s="202" t="s">
        <v>475</v>
      </c>
      <c r="G2312" s="253">
        <v>539.42999999999995</v>
      </c>
      <c r="H2312" s="361" t="s">
        <v>1400</v>
      </c>
      <c r="I2312" s="359" t="s">
        <v>1379</v>
      </c>
      <c r="J2312" s="359" t="s">
        <v>1380</v>
      </c>
      <c r="K2312" s="359" t="s">
        <v>1391</v>
      </c>
      <c r="L2312" s="359" t="s">
        <v>1392</v>
      </c>
      <c r="M2312" s="368">
        <v>2009</v>
      </c>
      <c r="N2312" s="205">
        <v>41074</v>
      </c>
      <c r="O2312" s="203"/>
    </row>
    <row r="2313" spans="1:15" ht="27.75" hidden="1" customHeight="1" x14ac:dyDescent="0.25">
      <c r="A2313" s="203" t="s">
        <v>110</v>
      </c>
      <c r="B2313" s="202" t="s">
        <v>661</v>
      </c>
      <c r="C2313" s="203" t="s">
        <v>1508</v>
      </c>
      <c r="D2313" s="202" t="s">
        <v>740</v>
      </c>
      <c r="E2313" s="202" t="s">
        <v>1510</v>
      </c>
      <c r="F2313" s="202" t="s">
        <v>475</v>
      </c>
      <c r="G2313" s="253">
        <v>203.99</v>
      </c>
      <c r="H2313" s="361" t="s">
        <v>1400</v>
      </c>
      <c r="I2313" s="359" t="s">
        <v>1382</v>
      </c>
      <c r="J2313" s="359" t="s">
        <v>1380</v>
      </c>
      <c r="K2313" s="359" t="s">
        <v>1391</v>
      </c>
      <c r="L2313" s="359" t="s">
        <v>1392</v>
      </c>
      <c r="M2313" s="368">
        <v>2009</v>
      </c>
      <c r="N2313" s="205">
        <v>41074</v>
      </c>
      <c r="O2313" s="203"/>
    </row>
    <row r="2314" spans="1:15" ht="27.75" hidden="1" customHeight="1" x14ac:dyDescent="0.25">
      <c r="A2314" s="203" t="s">
        <v>110</v>
      </c>
      <c r="B2314" s="202" t="s">
        <v>661</v>
      </c>
      <c r="C2314" s="203" t="s">
        <v>1508</v>
      </c>
      <c r="D2314" s="202" t="s">
        <v>740</v>
      </c>
      <c r="E2314" s="202" t="s">
        <v>1510</v>
      </c>
      <c r="F2314" s="202" t="s">
        <v>475</v>
      </c>
      <c r="G2314" s="253">
        <v>101.84</v>
      </c>
      <c r="H2314" s="361" t="s">
        <v>1400</v>
      </c>
      <c r="I2314" s="359" t="s">
        <v>1383</v>
      </c>
      <c r="J2314" s="359" t="s">
        <v>1380</v>
      </c>
      <c r="K2314" s="359" t="s">
        <v>1391</v>
      </c>
      <c r="L2314" s="359" t="s">
        <v>1392</v>
      </c>
      <c r="M2314" s="368">
        <v>2009</v>
      </c>
      <c r="N2314" s="205">
        <v>41074</v>
      </c>
      <c r="O2314" s="203"/>
    </row>
    <row r="2315" spans="1:15" ht="27.75" hidden="1" customHeight="1" x14ac:dyDescent="0.25">
      <c r="A2315" s="203" t="s">
        <v>110</v>
      </c>
      <c r="B2315" s="202" t="s">
        <v>661</v>
      </c>
      <c r="C2315" s="203" t="s">
        <v>1508</v>
      </c>
      <c r="D2315" s="202" t="s">
        <v>740</v>
      </c>
      <c r="E2315" s="202" t="s">
        <v>1510</v>
      </c>
      <c r="F2315" s="202" t="s">
        <v>475</v>
      </c>
      <c r="G2315" s="253">
        <v>61.01</v>
      </c>
      <c r="H2315" s="361" t="s">
        <v>1400</v>
      </c>
      <c r="I2315" s="359" t="s">
        <v>1384</v>
      </c>
      <c r="J2315" s="359" t="s">
        <v>1380</v>
      </c>
      <c r="K2315" s="359" t="s">
        <v>1391</v>
      </c>
      <c r="L2315" s="359" t="s">
        <v>1392</v>
      </c>
      <c r="M2315" s="368">
        <v>2009</v>
      </c>
      <c r="N2315" s="205">
        <v>41074</v>
      </c>
      <c r="O2315" s="203"/>
    </row>
    <row r="2316" spans="1:15" ht="27.75" hidden="1" customHeight="1" x14ac:dyDescent="0.25">
      <c r="A2316" s="203" t="s">
        <v>110</v>
      </c>
      <c r="B2316" s="202" t="s">
        <v>661</v>
      </c>
      <c r="C2316" s="203" t="s">
        <v>1508</v>
      </c>
      <c r="D2316" s="202" t="s">
        <v>740</v>
      </c>
      <c r="E2316" s="202" t="s">
        <v>1510</v>
      </c>
      <c r="F2316" s="202" t="s">
        <v>475</v>
      </c>
      <c r="G2316" s="253">
        <v>29.95</v>
      </c>
      <c r="H2316" s="361" t="s">
        <v>1400</v>
      </c>
      <c r="I2316" s="359" t="s">
        <v>1385</v>
      </c>
      <c r="J2316" s="359" t="s">
        <v>1380</v>
      </c>
      <c r="K2316" s="359" t="s">
        <v>1391</v>
      </c>
      <c r="L2316" s="359" t="s">
        <v>1392</v>
      </c>
      <c r="M2316" s="368">
        <v>2009</v>
      </c>
      <c r="N2316" s="205">
        <v>41074</v>
      </c>
      <c r="O2316" s="203"/>
    </row>
    <row r="2317" spans="1:15" ht="27.75" hidden="1" customHeight="1" x14ac:dyDescent="0.25">
      <c r="A2317" s="203" t="s">
        <v>110</v>
      </c>
      <c r="B2317" s="202" t="s">
        <v>661</v>
      </c>
      <c r="C2317" s="203" t="s">
        <v>1403</v>
      </c>
      <c r="D2317" s="202" t="s">
        <v>1404</v>
      </c>
      <c r="E2317" s="202" t="s">
        <v>1405</v>
      </c>
      <c r="F2317" s="202" t="s">
        <v>475</v>
      </c>
      <c r="G2317" s="253">
        <v>154</v>
      </c>
      <c r="H2317" s="361" t="s">
        <v>1406</v>
      </c>
      <c r="I2317" s="359" t="s">
        <v>1407</v>
      </c>
      <c r="J2317" s="208">
        <v>0</v>
      </c>
      <c r="K2317" s="359" t="s">
        <v>22</v>
      </c>
      <c r="L2317" s="359" t="s">
        <v>1408</v>
      </c>
      <c r="M2317" s="368" t="s">
        <v>1407</v>
      </c>
      <c r="N2317" s="205">
        <v>42486</v>
      </c>
      <c r="O2317" s="203"/>
    </row>
    <row r="2318" spans="1:15" ht="27.75" hidden="1" customHeight="1" x14ac:dyDescent="0.25">
      <c r="A2318" s="203" t="s">
        <v>111</v>
      </c>
      <c r="B2318" s="202" t="s">
        <v>480</v>
      </c>
      <c r="C2318" s="203" t="s">
        <v>1376</v>
      </c>
      <c r="D2318" s="226" t="s">
        <v>571</v>
      </c>
      <c r="E2318" s="202" t="s">
        <v>1666</v>
      </c>
      <c r="F2318" s="129" t="s">
        <v>475</v>
      </c>
      <c r="G2318" s="259">
        <v>5.17</v>
      </c>
      <c r="H2318" s="361" t="s">
        <v>1378</v>
      </c>
      <c r="I2318" s="359" t="s">
        <v>1379</v>
      </c>
      <c r="J2318" s="359" t="s">
        <v>1380</v>
      </c>
      <c r="K2318" s="359" t="s">
        <v>9</v>
      </c>
      <c r="L2318" s="359" t="s">
        <v>1381</v>
      </c>
      <c r="M2318" s="368">
        <v>2001</v>
      </c>
      <c r="N2318" s="205">
        <v>38812</v>
      </c>
      <c r="O2318" s="203"/>
    </row>
    <row r="2319" spans="1:15" ht="27.75" hidden="1" customHeight="1" x14ac:dyDescent="0.25">
      <c r="A2319" s="203" t="s">
        <v>111</v>
      </c>
      <c r="B2319" s="202" t="s">
        <v>480</v>
      </c>
      <c r="C2319" s="203" t="s">
        <v>1376</v>
      </c>
      <c r="D2319" s="226" t="s">
        <v>571</v>
      </c>
      <c r="E2319" s="202" t="s">
        <v>1666</v>
      </c>
      <c r="F2319" s="129" t="s">
        <v>475</v>
      </c>
      <c r="G2319" s="259">
        <v>1.97</v>
      </c>
      <c r="H2319" s="361" t="s">
        <v>1378</v>
      </c>
      <c r="I2319" s="359" t="s">
        <v>1382</v>
      </c>
      <c r="J2319" s="359" t="s">
        <v>1380</v>
      </c>
      <c r="K2319" s="359" t="s">
        <v>9</v>
      </c>
      <c r="L2319" s="359" t="s">
        <v>1381</v>
      </c>
      <c r="M2319" s="368">
        <v>2001</v>
      </c>
      <c r="N2319" s="205">
        <v>38812</v>
      </c>
      <c r="O2319" s="203"/>
    </row>
    <row r="2320" spans="1:15" ht="27.75" hidden="1" customHeight="1" x14ac:dyDescent="0.25">
      <c r="A2320" s="203" t="s">
        <v>111</v>
      </c>
      <c r="B2320" s="202" t="s">
        <v>480</v>
      </c>
      <c r="C2320" s="203" t="s">
        <v>1376</v>
      </c>
      <c r="D2320" s="226" t="s">
        <v>571</v>
      </c>
      <c r="E2320" s="202" t="s">
        <v>1666</v>
      </c>
      <c r="F2320" s="129" t="s">
        <v>475</v>
      </c>
      <c r="G2320" s="259">
        <v>1.26</v>
      </c>
      <c r="H2320" s="361" t="s">
        <v>1378</v>
      </c>
      <c r="I2320" s="359" t="s">
        <v>1383</v>
      </c>
      <c r="J2320" s="359" t="s">
        <v>1380</v>
      </c>
      <c r="K2320" s="359" t="s">
        <v>9</v>
      </c>
      <c r="L2320" s="359" t="s">
        <v>1381</v>
      </c>
      <c r="M2320" s="368">
        <v>2001</v>
      </c>
      <c r="N2320" s="205">
        <v>38812</v>
      </c>
      <c r="O2320" s="203"/>
    </row>
    <row r="2321" spans="1:15" ht="27.75" hidden="1" customHeight="1" x14ac:dyDescent="0.25">
      <c r="A2321" s="203" t="s">
        <v>111</v>
      </c>
      <c r="B2321" s="202" t="s">
        <v>480</v>
      </c>
      <c r="C2321" s="203" t="s">
        <v>1376</v>
      </c>
      <c r="D2321" s="226" t="s">
        <v>571</v>
      </c>
      <c r="E2321" s="202" t="s">
        <v>1666</v>
      </c>
      <c r="F2321" s="129" t="s">
        <v>475</v>
      </c>
      <c r="G2321" s="259">
        <v>0.54</v>
      </c>
      <c r="H2321" s="361" t="s">
        <v>1378</v>
      </c>
      <c r="I2321" s="359" t="s">
        <v>1384</v>
      </c>
      <c r="J2321" s="359" t="s">
        <v>1380</v>
      </c>
      <c r="K2321" s="359" t="s">
        <v>9</v>
      </c>
      <c r="L2321" s="359" t="s">
        <v>1381</v>
      </c>
      <c r="M2321" s="368">
        <v>2001</v>
      </c>
      <c r="N2321" s="205">
        <v>38812</v>
      </c>
      <c r="O2321" s="203"/>
    </row>
    <row r="2322" spans="1:15" ht="27.75" hidden="1" customHeight="1" x14ac:dyDescent="0.25">
      <c r="A2322" s="203" t="s">
        <v>111</v>
      </c>
      <c r="B2322" s="202" t="s">
        <v>480</v>
      </c>
      <c r="C2322" s="203" t="s">
        <v>1376</v>
      </c>
      <c r="D2322" s="226" t="s">
        <v>571</v>
      </c>
      <c r="E2322" s="202" t="s">
        <v>1666</v>
      </c>
      <c r="F2322" s="129" t="s">
        <v>475</v>
      </c>
      <c r="G2322" s="259">
        <v>0.18</v>
      </c>
      <c r="H2322" s="361" t="s">
        <v>1378</v>
      </c>
      <c r="I2322" s="359" t="s">
        <v>1385</v>
      </c>
      <c r="J2322" s="359" t="s">
        <v>1380</v>
      </c>
      <c r="K2322" s="359" t="s">
        <v>9</v>
      </c>
      <c r="L2322" s="359" t="s">
        <v>1381</v>
      </c>
      <c r="M2322" s="368">
        <v>2001</v>
      </c>
      <c r="N2322" s="205">
        <v>38812</v>
      </c>
      <c r="O2322" s="203"/>
    </row>
    <row r="2323" spans="1:15" ht="27.75" hidden="1" customHeight="1" x14ac:dyDescent="0.25">
      <c r="A2323" s="203" t="s">
        <v>111</v>
      </c>
      <c r="B2323" s="202" t="s">
        <v>480</v>
      </c>
      <c r="C2323" s="203" t="s">
        <v>1376</v>
      </c>
      <c r="D2323" s="226" t="s">
        <v>494</v>
      </c>
      <c r="E2323" s="202" t="s">
        <v>1666</v>
      </c>
      <c r="F2323" s="129" t="s">
        <v>475</v>
      </c>
      <c r="G2323" s="259">
        <v>10.68</v>
      </c>
      <c r="H2323" s="361" t="s">
        <v>1378</v>
      </c>
      <c r="I2323" s="359" t="s">
        <v>1379</v>
      </c>
      <c r="J2323" s="359" t="s">
        <v>1380</v>
      </c>
      <c r="K2323" s="359" t="s">
        <v>9</v>
      </c>
      <c r="L2323" s="359" t="s">
        <v>1381</v>
      </c>
      <c r="M2323" s="368">
        <v>1988</v>
      </c>
      <c r="N2323" s="205">
        <v>38812</v>
      </c>
      <c r="O2323" s="203"/>
    </row>
    <row r="2324" spans="1:15" ht="27.75" hidden="1" customHeight="1" x14ac:dyDescent="0.25">
      <c r="A2324" s="203" t="s">
        <v>111</v>
      </c>
      <c r="B2324" s="202" t="s">
        <v>480</v>
      </c>
      <c r="C2324" s="203" t="s">
        <v>1376</v>
      </c>
      <c r="D2324" s="226" t="s">
        <v>494</v>
      </c>
      <c r="E2324" s="202" t="s">
        <v>1666</v>
      </c>
      <c r="F2324" s="129" t="s">
        <v>475</v>
      </c>
      <c r="G2324" s="259">
        <v>3.76</v>
      </c>
      <c r="H2324" s="361" t="s">
        <v>1378</v>
      </c>
      <c r="I2324" s="359" t="s">
        <v>1382</v>
      </c>
      <c r="J2324" s="359" t="s">
        <v>1380</v>
      </c>
      <c r="K2324" s="359" t="s">
        <v>9</v>
      </c>
      <c r="L2324" s="359" t="s">
        <v>1381</v>
      </c>
      <c r="M2324" s="368">
        <v>1988</v>
      </c>
      <c r="N2324" s="205">
        <v>38812</v>
      </c>
      <c r="O2324" s="203"/>
    </row>
    <row r="2325" spans="1:15" ht="27.75" hidden="1" customHeight="1" x14ac:dyDescent="0.25">
      <c r="A2325" s="203" t="s">
        <v>111</v>
      </c>
      <c r="B2325" s="202" t="s">
        <v>480</v>
      </c>
      <c r="C2325" s="203" t="s">
        <v>1376</v>
      </c>
      <c r="D2325" s="226" t="s">
        <v>494</v>
      </c>
      <c r="E2325" s="202" t="s">
        <v>1666</v>
      </c>
      <c r="F2325" s="129" t="s">
        <v>475</v>
      </c>
      <c r="G2325" s="259">
        <v>2.23</v>
      </c>
      <c r="H2325" s="361" t="s">
        <v>1378</v>
      </c>
      <c r="I2325" s="359" t="s">
        <v>1383</v>
      </c>
      <c r="J2325" s="359" t="s">
        <v>1380</v>
      </c>
      <c r="K2325" s="359" t="s">
        <v>9</v>
      </c>
      <c r="L2325" s="359" t="s">
        <v>1381</v>
      </c>
      <c r="M2325" s="368">
        <v>1988</v>
      </c>
      <c r="N2325" s="205">
        <v>38812</v>
      </c>
      <c r="O2325" s="203"/>
    </row>
    <row r="2326" spans="1:15" ht="27.75" hidden="1" customHeight="1" x14ac:dyDescent="0.25">
      <c r="A2326" s="203" t="s">
        <v>111</v>
      </c>
      <c r="B2326" s="202" t="s">
        <v>480</v>
      </c>
      <c r="C2326" s="203" t="s">
        <v>1376</v>
      </c>
      <c r="D2326" s="226" t="s">
        <v>494</v>
      </c>
      <c r="E2326" s="202" t="s">
        <v>1666</v>
      </c>
      <c r="F2326" s="129" t="s">
        <v>475</v>
      </c>
      <c r="G2326" s="259">
        <v>0.67</v>
      </c>
      <c r="H2326" s="361" t="s">
        <v>1378</v>
      </c>
      <c r="I2326" s="359" t="s">
        <v>1384</v>
      </c>
      <c r="J2326" s="359" t="s">
        <v>1380</v>
      </c>
      <c r="K2326" s="359" t="s">
        <v>9</v>
      </c>
      <c r="L2326" s="359" t="s">
        <v>1381</v>
      </c>
      <c r="M2326" s="368">
        <v>1988</v>
      </c>
      <c r="N2326" s="205">
        <v>38812</v>
      </c>
      <c r="O2326" s="203"/>
    </row>
    <row r="2327" spans="1:15" ht="27.75" hidden="1" customHeight="1" x14ac:dyDescent="0.25">
      <c r="A2327" s="203" t="s">
        <v>111</v>
      </c>
      <c r="B2327" s="202" t="s">
        <v>480</v>
      </c>
      <c r="C2327" s="203" t="s">
        <v>1376</v>
      </c>
      <c r="D2327" s="226" t="s">
        <v>494</v>
      </c>
      <c r="E2327" s="202" t="s">
        <v>1666</v>
      </c>
      <c r="F2327" s="129" t="s">
        <v>475</v>
      </c>
      <c r="G2327" s="259" t="s">
        <v>515</v>
      </c>
      <c r="H2327" s="361" t="s">
        <v>1378</v>
      </c>
      <c r="I2327" s="359" t="s">
        <v>1385</v>
      </c>
      <c r="J2327" s="359" t="s">
        <v>1380</v>
      </c>
      <c r="K2327" s="359" t="s">
        <v>9</v>
      </c>
      <c r="L2327" s="359" t="s">
        <v>1381</v>
      </c>
      <c r="M2327" s="368">
        <v>1988</v>
      </c>
      <c r="N2327" s="205">
        <v>38812</v>
      </c>
      <c r="O2327" s="203"/>
    </row>
    <row r="2328" spans="1:15" ht="27.75" hidden="1" customHeight="1" x14ac:dyDescent="0.25">
      <c r="A2328" s="203" t="s">
        <v>111</v>
      </c>
      <c r="B2328" s="202" t="s">
        <v>480</v>
      </c>
      <c r="C2328" s="203" t="s">
        <v>1376</v>
      </c>
      <c r="D2328" s="226" t="s">
        <v>492</v>
      </c>
      <c r="E2328" s="227" t="s">
        <v>1666</v>
      </c>
      <c r="F2328" s="129" t="s">
        <v>475</v>
      </c>
      <c r="G2328" s="259">
        <v>1.8</v>
      </c>
      <c r="H2328" s="361" t="s">
        <v>1378</v>
      </c>
      <c r="I2328" s="359" t="s">
        <v>1379</v>
      </c>
      <c r="J2328" s="359" t="s">
        <v>1380</v>
      </c>
      <c r="K2328" s="359" t="s">
        <v>9</v>
      </c>
      <c r="L2328" s="359" t="s">
        <v>1381</v>
      </c>
      <c r="M2328" s="369">
        <v>2008</v>
      </c>
      <c r="N2328" s="205">
        <v>38812</v>
      </c>
      <c r="O2328" s="203"/>
    </row>
    <row r="2329" spans="1:15" ht="27.75" hidden="1" customHeight="1" x14ac:dyDescent="0.25">
      <c r="A2329" s="203" t="s">
        <v>111</v>
      </c>
      <c r="B2329" s="202" t="s">
        <v>480</v>
      </c>
      <c r="C2329" s="203" t="s">
        <v>1376</v>
      </c>
      <c r="D2329" s="226" t="s">
        <v>492</v>
      </c>
      <c r="E2329" s="227" t="s">
        <v>1666</v>
      </c>
      <c r="F2329" s="129" t="s">
        <v>475</v>
      </c>
      <c r="G2329" s="259">
        <v>0.68</v>
      </c>
      <c r="H2329" s="361" t="s">
        <v>1378</v>
      </c>
      <c r="I2329" s="359" t="s">
        <v>1382</v>
      </c>
      <c r="J2329" s="359" t="s">
        <v>1380</v>
      </c>
      <c r="K2329" s="359" t="s">
        <v>9</v>
      </c>
      <c r="L2329" s="359" t="s">
        <v>1381</v>
      </c>
      <c r="M2329" s="369">
        <v>2008</v>
      </c>
      <c r="N2329" s="205">
        <v>38812</v>
      </c>
      <c r="O2329" s="203"/>
    </row>
    <row r="2330" spans="1:15" ht="27.75" hidden="1" customHeight="1" x14ac:dyDescent="0.25">
      <c r="A2330" s="203" t="s">
        <v>111</v>
      </c>
      <c r="B2330" s="202" t="s">
        <v>480</v>
      </c>
      <c r="C2330" s="203" t="s">
        <v>1376</v>
      </c>
      <c r="D2330" s="226" t="s">
        <v>492</v>
      </c>
      <c r="E2330" s="227" t="s">
        <v>1666</v>
      </c>
      <c r="F2330" s="129" t="s">
        <v>475</v>
      </c>
      <c r="G2330" s="259">
        <v>0.44</v>
      </c>
      <c r="H2330" s="361" t="s">
        <v>1378</v>
      </c>
      <c r="I2330" s="359" t="s">
        <v>1383</v>
      </c>
      <c r="J2330" s="359" t="s">
        <v>1380</v>
      </c>
      <c r="K2330" s="359" t="s">
        <v>9</v>
      </c>
      <c r="L2330" s="359" t="s">
        <v>1381</v>
      </c>
      <c r="M2330" s="369">
        <v>2008</v>
      </c>
      <c r="N2330" s="205">
        <v>38812</v>
      </c>
      <c r="O2330" s="203"/>
    </row>
    <row r="2331" spans="1:15" ht="27.75" hidden="1" customHeight="1" x14ac:dyDescent="0.25">
      <c r="A2331" s="203" t="s">
        <v>111</v>
      </c>
      <c r="B2331" s="202" t="s">
        <v>480</v>
      </c>
      <c r="C2331" s="203" t="s">
        <v>1376</v>
      </c>
      <c r="D2331" s="226" t="s">
        <v>492</v>
      </c>
      <c r="E2331" s="227" t="s">
        <v>1666</v>
      </c>
      <c r="F2331" s="129" t="s">
        <v>475</v>
      </c>
      <c r="G2331" s="259">
        <v>0.19</v>
      </c>
      <c r="H2331" s="361" t="s">
        <v>1378</v>
      </c>
      <c r="I2331" s="359" t="s">
        <v>1384</v>
      </c>
      <c r="J2331" s="359" t="s">
        <v>1380</v>
      </c>
      <c r="K2331" s="359" t="s">
        <v>9</v>
      </c>
      <c r="L2331" s="359" t="s">
        <v>1381</v>
      </c>
      <c r="M2331" s="369">
        <v>2008</v>
      </c>
      <c r="N2331" s="205">
        <v>38812</v>
      </c>
      <c r="O2331" s="203"/>
    </row>
    <row r="2332" spans="1:15" ht="27.75" hidden="1" customHeight="1" x14ac:dyDescent="0.25">
      <c r="A2332" s="203" t="s">
        <v>111</v>
      </c>
      <c r="B2332" s="202" t="s">
        <v>480</v>
      </c>
      <c r="C2332" s="203" t="s">
        <v>1376</v>
      </c>
      <c r="D2332" s="226" t="s">
        <v>492</v>
      </c>
      <c r="E2332" s="227" t="s">
        <v>1666</v>
      </c>
      <c r="F2332" s="129" t="s">
        <v>475</v>
      </c>
      <c r="G2332" s="259">
        <v>0.06</v>
      </c>
      <c r="H2332" s="361" t="s">
        <v>1378</v>
      </c>
      <c r="I2332" s="359" t="s">
        <v>1385</v>
      </c>
      <c r="J2332" s="359" t="s">
        <v>1380</v>
      </c>
      <c r="K2332" s="359" t="s">
        <v>9</v>
      </c>
      <c r="L2332" s="359" t="s">
        <v>1381</v>
      </c>
      <c r="M2332" s="369">
        <v>2008</v>
      </c>
      <c r="N2332" s="205">
        <v>38812</v>
      </c>
      <c r="O2332" s="203"/>
    </row>
    <row r="2333" spans="1:15" ht="27.75" hidden="1" customHeight="1" x14ac:dyDescent="0.25">
      <c r="A2333" s="203" t="s">
        <v>111</v>
      </c>
      <c r="B2333" s="202" t="s">
        <v>480</v>
      </c>
      <c r="C2333" s="203" t="s">
        <v>1376</v>
      </c>
      <c r="D2333" s="226" t="s">
        <v>567</v>
      </c>
      <c r="E2333" s="202" t="s">
        <v>1666</v>
      </c>
      <c r="F2333" s="129" t="s">
        <v>475</v>
      </c>
      <c r="G2333" s="259">
        <v>5.74</v>
      </c>
      <c r="H2333" s="361" t="s">
        <v>1378</v>
      </c>
      <c r="I2333" s="359" t="s">
        <v>1379</v>
      </c>
      <c r="J2333" s="359" t="s">
        <v>1380</v>
      </c>
      <c r="K2333" s="359" t="s">
        <v>9</v>
      </c>
      <c r="L2333" s="359" t="s">
        <v>1381</v>
      </c>
      <c r="M2333" s="368">
        <v>2001</v>
      </c>
      <c r="N2333" s="205">
        <v>38812</v>
      </c>
      <c r="O2333" s="203"/>
    </row>
    <row r="2334" spans="1:15" ht="27.75" hidden="1" customHeight="1" x14ac:dyDescent="0.25">
      <c r="A2334" s="203" t="s">
        <v>111</v>
      </c>
      <c r="B2334" s="202" t="s">
        <v>480</v>
      </c>
      <c r="C2334" s="203" t="s">
        <v>1376</v>
      </c>
      <c r="D2334" s="226" t="s">
        <v>567</v>
      </c>
      <c r="E2334" s="202" t="s">
        <v>1666</v>
      </c>
      <c r="F2334" s="129" t="s">
        <v>475</v>
      </c>
      <c r="G2334" s="259">
        <v>2.19</v>
      </c>
      <c r="H2334" s="361" t="s">
        <v>1378</v>
      </c>
      <c r="I2334" s="359" t="s">
        <v>1382</v>
      </c>
      <c r="J2334" s="359" t="s">
        <v>1380</v>
      </c>
      <c r="K2334" s="359" t="s">
        <v>9</v>
      </c>
      <c r="L2334" s="359" t="s">
        <v>1381</v>
      </c>
      <c r="M2334" s="369">
        <v>2001</v>
      </c>
      <c r="N2334" s="205">
        <v>38812</v>
      </c>
      <c r="O2334" s="203"/>
    </row>
    <row r="2335" spans="1:15" ht="27.75" hidden="1" customHeight="1" x14ac:dyDescent="0.25">
      <c r="A2335" s="203" t="s">
        <v>111</v>
      </c>
      <c r="B2335" s="202" t="s">
        <v>480</v>
      </c>
      <c r="C2335" s="203" t="s">
        <v>1376</v>
      </c>
      <c r="D2335" s="226" t="s">
        <v>567</v>
      </c>
      <c r="E2335" s="202" t="s">
        <v>1666</v>
      </c>
      <c r="F2335" s="129" t="s">
        <v>475</v>
      </c>
      <c r="G2335" s="259">
        <v>1.4</v>
      </c>
      <c r="H2335" s="361" t="s">
        <v>1378</v>
      </c>
      <c r="I2335" s="359" t="s">
        <v>1383</v>
      </c>
      <c r="J2335" s="359" t="s">
        <v>1380</v>
      </c>
      <c r="K2335" s="359" t="s">
        <v>9</v>
      </c>
      <c r="L2335" s="359" t="s">
        <v>1381</v>
      </c>
      <c r="M2335" s="369">
        <v>2001</v>
      </c>
      <c r="N2335" s="205">
        <v>38812</v>
      </c>
      <c r="O2335" s="203"/>
    </row>
    <row r="2336" spans="1:15" ht="27.75" hidden="1" customHeight="1" x14ac:dyDescent="0.25">
      <c r="A2336" s="203" t="s">
        <v>111</v>
      </c>
      <c r="B2336" s="202" t="s">
        <v>480</v>
      </c>
      <c r="C2336" s="203" t="s">
        <v>1376</v>
      </c>
      <c r="D2336" s="226" t="s">
        <v>567</v>
      </c>
      <c r="E2336" s="202" t="s">
        <v>1666</v>
      </c>
      <c r="F2336" s="129" t="s">
        <v>475</v>
      </c>
      <c r="G2336" s="259">
        <v>0.6</v>
      </c>
      <c r="H2336" s="361" t="s">
        <v>1378</v>
      </c>
      <c r="I2336" s="359" t="s">
        <v>1384</v>
      </c>
      <c r="J2336" s="359" t="s">
        <v>1380</v>
      </c>
      <c r="K2336" s="359" t="s">
        <v>9</v>
      </c>
      <c r="L2336" s="359" t="s">
        <v>1381</v>
      </c>
      <c r="M2336" s="369">
        <v>2001</v>
      </c>
      <c r="N2336" s="205">
        <v>38812</v>
      </c>
      <c r="O2336" s="203"/>
    </row>
    <row r="2337" spans="1:15" ht="27.75" hidden="1" customHeight="1" x14ac:dyDescent="0.25">
      <c r="A2337" s="203" t="s">
        <v>111</v>
      </c>
      <c r="B2337" s="202" t="s">
        <v>480</v>
      </c>
      <c r="C2337" s="203" t="s">
        <v>1376</v>
      </c>
      <c r="D2337" s="226" t="s">
        <v>567</v>
      </c>
      <c r="E2337" s="202" t="s">
        <v>1666</v>
      </c>
      <c r="F2337" s="129" t="s">
        <v>475</v>
      </c>
      <c r="G2337" s="259">
        <v>0.2</v>
      </c>
      <c r="H2337" s="361" t="s">
        <v>1378</v>
      </c>
      <c r="I2337" s="359" t="s">
        <v>1385</v>
      </c>
      <c r="J2337" s="359" t="s">
        <v>1380</v>
      </c>
      <c r="K2337" s="359" t="s">
        <v>9</v>
      </c>
      <c r="L2337" s="359" t="s">
        <v>1381</v>
      </c>
      <c r="M2337" s="369">
        <v>2001</v>
      </c>
      <c r="N2337" s="205">
        <v>38812</v>
      </c>
      <c r="O2337" s="203"/>
    </row>
    <row r="2338" spans="1:15" ht="27.75" hidden="1" customHeight="1" x14ac:dyDescent="0.25">
      <c r="A2338" s="203" t="s">
        <v>111</v>
      </c>
      <c r="B2338" s="202" t="s">
        <v>480</v>
      </c>
      <c r="C2338" s="203" t="s">
        <v>1376</v>
      </c>
      <c r="D2338" s="226" t="s">
        <v>490</v>
      </c>
      <c r="E2338" s="202" t="s">
        <v>1667</v>
      </c>
      <c r="F2338" s="129" t="s">
        <v>475</v>
      </c>
      <c r="G2338" s="259">
        <v>7.3</v>
      </c>
      <c r="H2338" s="361" t="s">
        <v>1378</v>
      </c>
      <c r="I2338" s="359" t="s">
        <v>1379</v>
      </c>
      <c r="J2338" s="359" t="s">
        <v>1380</v>
      </c>
      <c r="K2338" s="359" t="s">
        <v>9</v>
      </c>
      <c r="L2338" s="359" t="s">
        <v>1381</v>
      </c>
      <c r="M2338" s="368">
        <v>2002</v>
      </c>
      <c r="N2338" s="205">
        <v>38812</v>
      </c>
      <c r="O2338" s="203"/>
    </row>
    <row r="2339" spans="1:15" ht="27.75" hidden="1" customHeight="1" x14ac:dyDescent="0.25">
      <c r="A2339" s="203" t="s">
        <v>111</v>
      </c>
      <c r="B2339" s="202" t="s">
        <v>480</v>
      </c>
      <c r="C2339" s="203" t="s">
        <v>1376</v>
      </c>
      <c r="D2339" s="226" t="s">
        <v>490</v>
      </c>
      <c r="E2339" s="202" t="s">
        <v>1667</v>
      </c>
      <c r="F2339" s="129" t="s">
        <v>475</v>
      </c>
      <c r="G2339" s="259">
        <v>3.39</v>
      </c>
      <c r="H2339" s="361" t="s">
        <v>1378</v>
      </c>
      <c r="I2339" s="359" t="s">
        <v>1382</v>
      </c>
      <c r="J2339" s="359" t="s">
        <v>1380</v>
      </c>
      <c r="K2339" s="359" t="s">
        <v>9</v>
      </c>
      <c r="L2339" s="359" t="s">
        <v>1381</v>
      </c>
      <c r="M2339" s="368">
        <v>2002</v>
      </c>
      <c r="N2339" s="205">
        <v>38812</v>
      </c>
      <c r="O2339" s="203"/>
    </row>
    <row r="2340" spans="1:15" ht="27.75" hidden="1" customHeight="1" x14ac:dyDescent="0.25">
      <c r="A2340" s="203" t="s">
        <v>111</v>
      </c>
      <c r="B2340" s="202" t="s">
        <v>480</v>
      </c>
      <c r="C2340" s="203" t="s">
        <v>1376</v>
      </c>
      <c r="D2340" s="226" t="s">
        <v>490</v>
      </c>
      <c r="E2340" s="202" t="s">
        <v>1667</v>
      </c>
      <c r="F2340" s="129" t="s">
        <v>475</v>
      </c>
      <c r="G2340" s="259">
        <v>2.34</v>
      </c>
      <c r="H2340" s="361" t="s">
        <v>1378</v>
      </c>
      <c r="I2340" s="359" t="s">
        <v>1383</v>
      </c>
      <c r="J2340" s="359" t="s">
        <v>1380</v>
      </c>
      <c r="K2340" s="359" t="s">
        <v>9</v>
      </c>
      <c r="L2340" s="359" t="s">
        <v>1381</v>
      </c>
      <c r="M2340" s="368">
        <v>2002</v>
      </c>
      <c r="N2340" s="205">
        <v>38812</v>
      </c>
      <c r="O2340" s="203"/>
    </row>
    <row r="2341" spans="1:15" ht="27.75" hidden="1" customHeight="1" x14ac:dyDescent="0.25">
      <c r="A2341" s="203" t="s">
        <v>111</v>
      </c>
      <c r="B2341" s="202" t="s">
        <v>480</v>
      </c>
      <c r="C2341" s="203" t="s">
        <v>1376</v>
      </c>
      <c r="D2341" s="226" t="s">
        <v>490</v>
      </c>
      <c r="E2341" s="202" t="s">
        <v>1667</v>
      </c>
      <c r="F2341" s="129" t="s">
        <v>475</v>
      </c>
      <c r="G2341" s="259">
        <v>1.37</v>
      </c>
      <c r="H2341" s="361" t="s">
        <v>1378</v>
      </c>
      <c r="I2341" s="359" t="s">
        <v>1384</v>
      </c>
      <c r="J2341" s="359" t="s">
        <v>1380</v>
      </c>
      <c r="K2341" s="359" t="s">
        <v>9</v>
      </c>
      <c r="L2341" s="359" t="s">
        <v>1381</v>
      </c>
      <c r="M2341" s="368">
        <v>2002</v>
      </c>
      <c r="N2341" s="205">
        <v>38812</v>
      </c>
      <c r="O2341" s="203"/>
    </row>
    <row r="2342" spans="1:15" ht="27.75" hidden="1" customHeight="1" x14ac:dyDescent="0.25">
      <c r="A2342" s="203" t="s">
        <v>111</v>
      </c>
      <c r="B2342" s="202" t="s">
        <v>480</v>
      </c>
      <c r="C2342" s="203" t="s">
        <v>1376</v>
      </c>
      <c r="D2342" s="226" t="s">
        <v>490</v>
      </c>
      <c r="E2342" s="202" t="s">
        <v>1667</v>
      </c>
      <c r="F2342" s="129" t="s">
        <v>475</v>
      </c>
      <c r="G2342" s="259">
        <v>1.05</v>
      </c>
      <c r="H2342" s="361" t="s">
        <v>1378</v>
      </c>
      <c r="I2342" s="359" t="s">
        <v>1385</v>
      </c>
      <c r="J2342" s="359" t="s">
        <v>1380</v>
      </c>
      <c r="K2342" s="359" t="s">
        <v>9</v>
      </c>
      <c r="L2342" s="359" t="s">
        <v>1381</v>
      </c>
      <c r="M2342" s="368">
        <v>2002</v>
      </c>
      <c r="N2342" s="205">
        <v>38812</v>
      </c>
      <c r="O2342" s="203"/>
    </row>
    <row r="2343" spans="1:15" ht="27.75" hidden="1" customHeight="1" x14ac:dyDescent="0.25">
      <c r="A2343" s="203" t="s">
        <v>111</v>
      </c>
      <c r="B2343" s="202" t="s">
        <v>480</v>
      </c>
      <c r="C2343" s="203" t="s">
        <v>1376</v>
      </c>
      <c r="D2343" s="226" t="s">
        <v>474</v>
      </c>
      <c r="E2343" s="202" t="s">
        <v>1667</v>
      </c>
      <c r="F2343" s="129" t="s">
        <v>475</v>
      </c>
      <c r="G2343" s="259">
        <v>7.31</v>
      </c>
      <c r="H2343" s="361" t="s">
        <v>1378</v>
      </c>
      <c r="I2343" s="359" t="s">
        <v>1379</v>
      </c>
      <c r="J2343" s="359" t="s">
        <v>1380</v>
      </c>
      <c r="K2343" s="359" t="s">
        <v>9</v>
      </c>
      <c r="L2343" s="359" t="s">
        <v>1381</v>
      </c>
      <c r="M2343" s="368">
        <v>2002</v>
      </c>
      <c r="N2343" s="205">
        <v>38812</v>
      </c>
      <c r="O2343" s="203"/>
    </row>
    <row r="2344" spans="1:15" ht="27.75" hidden="1" customHeight="1" x14ac:dyDescent="0.25">
      <c r="A2344" s="203" t="s">
        <v>111</v>
      </c>
      <c r="B2344" s="202" t="s">
        <v>480</v>
      </c>
      <c r="C2344" s="203" t="s">
        <v>1376</v>
      </c>
      <c r="D2344" s="226" t="s">
        <v>474</v>
      </c>
      <c r="E2344" s="202" t="s">
        <v>1667</v>
      </c>
      <c r="F2344" s="129" t="s">
        <v>475</v>
      </c>
      <c r="G2344" s="259">
        <v>3.4</v>
      </c>
      <c r="H2344" s="361" t="s">
        <v>1378</v>
      </c>
      <c r="I2344" s="359" t="s">
        <v>1382</v>
      </c>
      <c r="J2344" s="359" t="s">
        <v>1380</v>
      </c>
      <c r="K2344" s="359" t="s">
        <v>9</v>
      </c>
      <c r="L2344" s="359" t="s">
        <v>1381</v>
      </c>
      <c r="M2344" s="368">
        <v>2002</v>
      </c>
      <c r="N2344" s="205">
        <v>38812</v>
      </c>
      <c r="O2344" s="203"/>
    </row>
    <row r="2345" spans="1:15" ht="27.75" hidden="1" customHeight="1" x14ac:dyDescent="0.25">
      <c r="A2345" s="203" t="s">
        <v>111</v>
      </c>
      <c r="B2345" s="202" t="s">
        <v>480</v>
      </c>
      <c r="C2345" s="203" t="s">
        <v>1376</v>
      </c>
      <c r="D2345" s="226" t="s">
        <v>474</v>
      </c>
      <c r="E2345" s="202" t="s">
        <v>1667</v>
      </c>
      <c r="F2345" s="129" t="s">
        <v>475</v>
      </c>
      <c r="G2345" s="259">
        <v>2.35</v>
      </c>
      <c r="H2345" s="361" t="s">
        <v>1378</v>
      </c>
      <c r="I2345" s="359" t="s">
        <v>1383</v>
      </c>
      <c r="J2345" s="359" t="s">
        <v>1380</v>
      </c>
      <c r="K2345" s="359" t="s">
        <v>9</v>
      </c>
      <c r="L2345" s="359" t="s">
        <v>1381</v>
      </c>
      <c r="M2345" s="368">
        <v>2002</v>
      </c>
      <c r="N2345" s="205">
        <v>38812</v>
      </c>
      <c r="O2345" s="203"/>
    </row>
    <row r="2346" spans="1:15" ht="27.75" hidden="1" customHeight="1" x14ac:dyDescent="0.25">
      <c r="A2346" s="203" t="s">
        <v>111</v>
      </c>
      <c r="B2346" s="202" t="s">
        <v>480</v>
      </c>
      <c r="C2346" s="203" t="s">
        <v>1376</v>
      </c>
      <c r="D2346" s="226" t="s">
        <v>474</v>
      </c>
      <c r="E2346" s="202" t="s">
        <v>1667</v>
      </c>
      <c r="F2346" s="129" t="s">
        <v>475</v>
      </c>
      <c r="G2346" s="259">
        <v>1.38</v>
      </c>
      <c r="H2346" s="361" t="s">
        <v>1378</v>
      </c>
      <c r="I2346" s="359" t="s">
        <v>1384</v>
      </c>
      <c r="J2346" s="359" t="s">
        <v>1380</v>
      </c>
      <c r="K2346" s="359" t="s">
        <v>9</v>
      </c>
      <c r="L2346" s="359" t="s">
        <v>1381</v>
      </c>
      <c r="M2346" s="368">
        <v>2002</v>
      </c>
      <c r="N2346" s="205">
        <v>38812</v>
      </c>
      <c r="O2346" s="203"/>
    </row>
    <row r="2347" spans="1:15" ht="27.75" hidden="1" customHeight="1" x14ac:dyDescent="0.25">
      <c r="A2347" s="203" t="s">
        <v>111</v>
      </c>
      <c r="B2347" s="202" t="s">
        <v>480</v>
      </c>
      <c r="C2347" s="203" t="s">
        <v>1376</v>
      </c>
      <c r="D2347" s="226" t="s">
        <v>474</v>
      </c>
      <c r="E2347" s="202" t="s">
        <v>1667</v>
      </c>
      <c r="F2347" s="129" t="s">
        <v>475</v>
      </c>
      <c r="G2347" s="259">
        <v>1.05</v>
      </c>
      <c r="H2347" s="361" t="s">
        <v>1378</v>
      </c>
      <c r="I2347" s="359" t="s">
        <v>1385</v>
      </c>
      <c r="J2347" s="359" t="s">
        <v>1380</v>
      </c>
      <c r="K2347" s="359" t="s">
        <v>9</v>
      </c>
      <c r="L2347" s="359" t="s">
        <v>1381</v>
      </c>
      <c r="M2347" s="368">
        <v>2002</v>
      </c>
      <c r="N2347" s="205">
        <v>38812</v>
      </c>
      <c r="O2347" s="203"/>
    </row>
    <row r="2348" spans="1:15" ht="27.75" hidden="1" customHeight="1" x14ac:dyDescent="0.25">
      <c r="A2348" s="203" t="s">
        <v>111</v>
      </c>
      <c r="B2348" s="202" t="s">
        <v>480</v>
      </c>
      <c r="C2348" s="203" t="s">
        <v>1668</v>
      </c>
      <c r="D2348" s="202" t="s">
        <v>474</v>
      </c>
      <c r="E2348" s="202" t="s">
        <v>1667</v>
      </c>
      <c r="F2348" s="202" t="s">
        <v>475</v>
      </c>
      <c r="G2348" s="253">
        <v>26.51</v>
      </c>
      <c r="H2348" s="361" t="s">
        <v>488</v>
      </c>
      <c r="I2348" s="359" t="s">
        <v>1379</v>
      </c>
      <c r="J2348" s="359" t="s">
        <v>1380</v>
      </c>
      <c r="K2348" s="359" t="s">
        <v>22</v>
      </c>
      <c r="L2348" s="359" t="s">
        <v>1392</v>
      </c>
      <c r="M2348" s="368">
        <v>2008</v>
      </c>
      <c r="N2348" s="205">
        <v>41054</v>
      </c>
      <c r="O2348" s="203"/>
    </row>
    <row r="2349" spans="1:15" ht="27.75" hidden="1" customHeight="1" x14ac:dyDescent="0.25">
      <c r="A2349" s="203" t="s">
        <v>111</v>
      </c>
      <c r="B2349" s="202" t="s">
        <v>480</v>
      </c>
      <c r="C2349" s="203" t="s">
        <v>1668</v>
      </c>
      <c r="D2349" s="202" t="s">
        <v>474</v>
      </c>
      <c r="E2349" s="202" t="s">
        <v>1667</v>
      </c>
      <c r="F2349" s="202" t="s">
        <v>475</v>
      </c>
      <c r="G2349" s="253">
        <v>11.15</v>
      </c>
      <c r="H2349" s="361" t="s">
        <v>488</v>
      </c>
      <c r="I2349" s="359" t="s">
        <v>1382</v>
      </c>
      <c r="J2349" s="359" t="s">
        <v>1380</v>
      </c>
      <c r="K2349" s="359" t="s">
        <v>22</v>
      </c>
      <c r="L2349" s="359" t="s">
        <v>1392</v>
      </c>
      <c r="M2349" s="368">
        <v>2008</v>
      </c>
      <c r="N2349" s="205">
        <v>41054</v>
      </c>
      <c r="O2349" s="203"/>
    </row>
    <row r="2350" spans="1:15" ht="27.75" hidden="1" customHeight="1" x14ac:dyDescent="0.25">
      <c r="A2350" s="203" t="s">
        <v>111</v>
      </c>
      <c r="B2350" s="202" t="s">
        <v>480</v>
      </c>
      <c r="C2350" s="203" t="s">
        <v>1668</v>
      </c>
      <c r="D2350" s="202" t="s">
        <v>474</v>
      </c>
      <c r="E2350" s="202" t="s">
        <v>1667</v>
      </c>
      <c r="F2350" s="202" t="s">
        <v>475</v>
      </c>
      <c r="G2350" s="253">
        <v>7.21</v>
      </c>
      <c r="H2350" s="361" t="s">
        <v>488</v>
      </c>
      <c r="I2350" s="359" t="s">
        <v>1383</v>
      </c>
      <c r="J2350" s="359" t="s">
        <v>1380</v>
      </c>
      <c r="K2350" s="359" t="s">
        <v>22</v>
      </c>
      <c r="L2350" s="359" t="s">
        <v>1392</v>
      </c>
      <c r="M2350" s="368">
        <v>2008</v>
      </c>
      <c r="N2350" s="205">
        <v>41054</v>
      </c>
      <c r="O2350" s="203"/>
    </row>
    <row r="2351" spans="1:15" ht="27.75" hidden="1" customHeight="1" x14ac:dyDescent="0.25">
      <c r="A2351" s="203" t="s">
        <v>111</v>
      </c>
      <c r="B2351" s="202" t="s">
        <v>480</v>
      </c>
      <c r="C2351" s="203" t="s">
        <v>1668</v>
      </c>
      <c r="D2351" s="202" t="s">
        <v>474</v>
      </c>
      <c r="E2351" s="202" t="s">
        <v>1667</v>
      </c>
      <c r="F2351" s="202" t="s">
        <v>475</v>
      </c>
      <c r="G2351" s="253">
        <v>5.13</v>
      </c>
      <c r="H2351" s="361" t="s">
        <v>488</v>
      </c>
      <c r="I2351" s="359" t="s">
        <v>1384</v>
      </c>
      <c r="J2351" s="359" t="s">
        <v>1380</v>
      </c>
      <c r="K2351" s="359" t="s">
        <v>22</v>
      </c>
      <c r="L2351" s="359" t="s">
        <v>1392</v>
      </c>
      <c r="M2351" s="368">
        <v>2008</v>
      </c>
      <c r="N2351" s="205">
        <v>41054</v>
      </c>
      <c r="O2351" s="203"/>
    </row>
    <row r="2352" spans="1:15" ht="27.75" hidden="1" customHeight="1" x14ac:dyDescent="0.25">
      <c r="A2352" s="203" t="s">
        <v>111</v>
      </c>
      <c r="B2352" s="202" t="s">
        <v>480</v>
      </c>
      <c r="C2352" s="203" t="s">
        <v>1668</v>
      </c>
      <c r="D2352" s="202" t="s">
        <v>474</v>
      </c>
      <c r="E2352" s="202" t="s">
        <v>1667</v>
      </c>
      <c r="F2352" s="202" t="s">
        <v>475</v>
      </c>
      <c r="G2352" s="253">
        <v>4.33</v>
      </c>
      <c r="H2352" s="361" t="s">
        <v>488</v>
      </c>
      <c r="I2352" s="359" t="s">
        <v>1385</v>
      </c>
      <c r="J2352" s="359" t="s">
        <v>1380</v>
      </c>
      <c r="K2352" s="359" t="s">
        <v>22</v>
      </c>
      <c r="L2352" s="359" t="s">
        <v>1392</v>
      </c>
      <c r="M2352" s="368">
        <v>2008</v>
      </c>
      <c r="N2352" s="205">
        <v>41054</v>
      </c>
      <c r="O2352" s="203"/>
    </row>
    <row r="2353" spans="1:15" ht="27.75" hidden="1" customHeight="1" x14ac:dyDescent="0.25">
      <c r="A2353" s="203" t="s">
        <v>111</v>
      </c>
      <c r="B2353" s="202" t="s">
        <v>480</v>
      </c>
      <c r="C2353" s="203" t="s">
        <v>1668</v>
      </c>
      <c r="D2353" s="202" t="s">
        <v>494</v>
      </c>
      <c r="E2353" s="202" t="s">
        <v>1666</v>
      </c>
      <c r="F2353" s="202" t="s">
        <v>475</v>
      </c>
      <c r="G2353" s="253">
        <v>26.17</v>
      </c>
      <c r="H2353" s="361" t="s">
        <v>488</v>
      </c>
      <c r="I2353" s="359" t="s">
        <v>1379</v>
      </c>
      <c r="J2353" s="359" t="s">
        <v>1380</v>
      </c>
      <c r="K2353" s="359" t="s">
        <v>22</v>
      </c>
      <c r="L2353" s="359" t="s">
        <v>1392</v>
      </c>
      <c r="M2353" s="368">
        <v>2008</v>
      </c>
      <c r="N2353" s="205">
        <v>41054</v>
      </c>
      <c r="O2353" s="203"/>
    </row>
    <row r="2354" spans="1:15" ht="27.75" hidden="1" customHeight="1" x14ac:dyDescent="0.25">
      <c r="A2354" s="203" t="s">
        <v>111</v>
      </c>
      <c r="B2354" s="202" t="s">
        <v>480</v>
      </c>
      <c r="C2354" s="203" t="s">
        <v>1668</v>
      </c>
      <c r="D2354" s="202" t="s">
        <v>494</v>
      </c>
      <c r="E2354" s="202" t="s">
        <v>1666</v>
      </c>
      <c r="F2354" s="202" t="s">
        <v>475</v>
      </c>
      <c r="G2354" s="253">
        <v>10.34</v>
      </c>
      <c r="H2354" s="361" t="s">
        <v>488</v>
      </c>
      <c r="I2354" s="359" t="s">
        <v>1382</v>
      </c>
      <c r="J2354" s="359" t="s">
        <v>1380</v>
      </c>
      <c r="K2354" s="359" t="s">
        <v>22</v>
      </c>
      <c r="L2354" s="359" t="s">
        <v>1392</v>
      </c>
      <c r="M2354" s="368">
        <v>2008</v>
      </c>
      <c r="N2354" s="205">
        <v>41054</v>
      </c>
      <c r="O2354" s="203"/>
    </row>
    <row r="2355" spans="1:15" ht="27.75" hidden="1" customHeight="1" x14ac:dyDescent="0.25">
      <c r="A2355" s="203" t="s">
        <v>111</v>
      </c>
      <c r="B2355" s="202" t="s">
        <v>480</v>
      </c>
      <c r="C2355" s="203" t="s">
        <v>1668</v>
      </c>
      <c r="D2355" s="202" t="s">
        <v>494</v>
      </c>
      <c r="E2355" s="202" t="s">
        <v>1666</v>
      </c>
      <c r="F2355" s="202" t="s">
        <v>475</v>
      </c>
      <c r="G2355" s="253">
        <v>3.96</v>
      </c>
      <c r="H2355" s="361" t="s">
        <v>488</v>
      </c>
      <c r="I2355" s="359" t="s">
        <v>1383</v>
      </c>
      <c r="J2355" s="359" t="s">
        <v>1380</v>
      </c>
      <c r="K2355" s="359" t="s">
        <v>22</v>
      </c>
      <c r="L2355" s="359" t="s">
        <v>1392</v>
      </c>
      <c r="M2355" s="368">
        <v>2008</v>
      </c>
      <c r="N2355" s="205">
        <v>41054</v>
      </c>
      <c r="O2355" s="203"/>
    </row>
    <row r="2356" spans="1:15" ht="27.75" hidden="1" customHeight="1" x14ac:dyDescent="0.25">
      <c r="A2356" s="203" t="s">
        <v>111</v>
      </c>
      <c r="B2356" s="202" t="s">
        <v>480</v>
      </c>
      <c r="C2356" s="203" t="s">
        <v>1668</v>
      </c>
      <c r="D2356" s="202" t="s">
        <v>494</v>
      </c>
      <c r="E2356" s="202" t="s">
        <v>1666</v>
      </c>
      <c r="F2356" s="202" t="s">
        <v>475</v>
      </c>
      <c r="G2356" s="253">
        <v>1.81</v>
      </c>
      <c r="H2356" s="361" t="s">
        <v>488</v>
      </c>
      <c r="I2356" s="359" t="s">
        <v>1384</v>
      </c>
      <c r="J2356" s="359" t="s">
        <v>1380</v>
      </c>
      <c r="K2356" s="359" t="s">
        <v>22</v>
      </c>
      <c r="L2356" s="359" t="s">
        <v>1392</v>
      </c>
      <c r="M2356" s="368">
        <v>2008</v>
      </c>
      <c r="N2356" s="205">
        <v>41054</v>
      </c>
      <c r="O2356" s="203"/>
    </row>
    <row r="2357" spans="1:15" ht="27.75" hidden="1" customHeight="1" x14ac:dyDescent="0.25">
      <c r="A2357" s="203" t="s">
        <v>111</v>
      </c>
      <c r="B2357" s="202" t="s">
        <v>480</v>
      </c>
      <c r="C2357" s="203" t="s">
        <v>1668</v>
      </c>
      <c r="D2357" s="202" t="s">
        <v>494</v>
      </c>
      <c r="E2357" s="202" t="s">
        <v>1666</v>
      </c>
      <c r="F2357" s="202" t="s">
        <v>475</v>
      </c>
      <c r="G2357" s="253">
        <v>0.95</v>
      </c>
      <c r="H2357" s="361" t="s">
        <v>488</v>
      </c>
      <c r="I2357" s="359" t="s">
        <v>1385</v>
      </c>
      <c r="J2357" s="359" t="s">
        <v>1380</v>
      </c>
      <c r="K2357" s="359" t="s">
        <v>22</v>
      </c>
      <c r="L2357" s="359" t="s">
        <v>1392</v>
      </c>
      <c r="M2357" s="368">
        <v>2008</v>
      </c>
      <c r="N2357" s="205">
        <v>41054</v>
      </c>
      <c r="O2357" s="203"/>
    </row>
    <row r="2358" spans="1:15" ht="27.75" hidden="1" customHeight="1" x14ac:dyDescent="0.25">
      <c r="A2358" s="203" t="s">
        <v>111</v>
      </c>
      <c r="B2358" s="202" t="s">
        <v>480</v>
      </c>
      <c r="C2358" s="203" t="s">
        <v>1668</v>
      </c>
      <c r="D2358" s="202" t="s">
        <v>807</v>
      </c>
      <c r="E2358" s="202" t="s">
        <v>1890</v>
      </c>
      <c r="F2358" s="202" t="s">
        <v>475</v>
      </c>
      <c r="G2358" s="253">
        <v>9.48</v>
      </c>
      <c r="H2358" s="361" t="s">
        <v>488</v>
      </c>
      <c r="I2358" s="359" t="s">
        <v>1379</v>
      </c>
      <c r="J2358" s="359" t="s">
        <v>1596</v>
      </c>
      <c r="K2358" s="359" t="s">
        <v>22</v>
      </c>
      <c r="L2358" s="359" t="s">
        <v>1392</v>
      </c>
      <c r="M2358" s="368">
        <v>2008</v>
      </c>
      <c r="N2358" s="205">
        <v>41054</v>
      </c>
      <c r="O2358" s="203" t="s">
        <v>1597</v>
      </c>
    </row>
    <row r="2359" spans="1:15" ht="27.75" hidden="1" customHeight="1" x14ac:dyDescent="0.25">
      <c r="A2359" s="203" t="s">
        <v>111</v>
      </c>
      <c r="B2359" s="202" t="s">
        <v>480</v>
      </c>
      <c r="C2359" s="203" t="s">
        <v>1668</v>
      </c>
      <c r="D2359" s="202" t="s">
        <v>807</v>
      </c>
      <c r="E2359" s="202" t="s">
        <v>1890</v>
      </c>
      <c r="F2359" s="202" t="s">
        <v>475</v>
      </c>
      <c r="G2359" s="253">
        <v>5.1100000000000003</v>
      </c>
      <c r="H2359" s="361" t="s">
        <v>488</v>
      </c>
      <c r="I2359" s="359" t="s">
        <v>1382</v>
      </c>
      <c r="J2359" s="359" t="s">
        <v>1596</v>
      </c>
      <c r="K2359" s="359" t="s">
        <v>22</v>
      </c>
      <c r="L2359" s="359" t="s">
        <v>1392</v>
      </c>
      <c r="M2359" s="368">
        <v>2008</v>
      </c>
      <c r="N2359" s="205">
        <v>41054</v>
      </c>
      <c r="O2359" s="203" t="s">
        <v>1597</v>
      </c>
    </row>
    <row r="2360" spans="1:15" ht="27.75" hidden="1" customHeight="1" x14ac:dyDescent="0.25">
      <c r="A2360" s="203" t="s">
        <v>111</v>
      </c>
      <c r="B2360" s="202" t="s">
        <v>480</v>
      </c>
      <c r="C2360" s="203" t="s">
        <v>1668</v>
      </c>
      <c r="D2360" s="202" t="s">
        <v>807</v>
      </c>
      <c r="E2360" s="202" t="s">
        <v>1890</v>
      </c>
      <c r="F2360" s="202" t="s">
        <v>475</v>
      </c>
      <c r="G2360" s="253">
        <v>2.63</v>
      </c>
      <c r="H2360" s="361" t="s">
        <v>488</v>
      </c>
      <c r="I2360" s="359" t="s">
        <v>1383</v>
      </c>
      <c r="J2360" s="359" t="s">
        <v>1596</v>
      </c>
      <c r="K2360" s="359" t="s">
        <v>22</v>
      </c>
      <c r="L2360" s="359" t="s">
        <v>1392</v>
      </c>
      <c r="M2360" s="368">
        <v>2008</v>
      </c>
      <c r="N2360" s="205">
        <v>41054</v>
      </c>
      <c r="O2360" s="203" t="s">
        <v>1597</v>
      </c>
    </row>
    <row r="2361" spans="1:15" ht="27.75" hidden="1" customHeight="1" x14ac:dyDescent="0.25">
      <c r="A2361" s="203" t="s">
        <v>111</v>
      </c>
      <c r="B2361" s="202" t="s">
        <v>480</v>
      </c>
      <c r="C2361" s="203" t="s">
        <v>1668</v>
      </c>
      <c r="D2361" s="202" t="s">
        <v>807</v>
      </c>
      <c r="E2361" s="202" t="s">
        <v>1890</v>
      </c>
      <c r="F2361" s="202" t="s">
        <v>475</v>
      </c>
      <c r="G2361" s="253">
        <v>1.2</v>
      </c>
      <c r="H2361" s="361" t="s">
        <v>488</v>
      </c>
      <c r="I2361" s="359" t="s">
        <v>1384</v>
      </c>
      <c r="J2361" s="359" t="s">
        <v>1596</v>
      </c>
      <c r="K2361" s="359" t="s">
        <v>22</v>
      </c>
      <c r="L2361" s="359" t="s">
        <v>1392</v>
      </c>
      <c r="M2361" s="368">
        <v>2008</v>
      </c>
      <c r="N2361" s="205">
        <v>41054</v>
      </c>
      <c r="O2361" s="203" t="s">
        <v>1597</v>
      </c>
    </row>
    <row r="2362" spans="1:15" ht="27.75" hidden="1" customHeight="1" x14ac:dyDescent="0.25">
      <c r="A2362" s="203" t="s">
        <v>111</v>
      </c>
      <c r="B2362" s="202" t="s">
        <v>480</v>
      </c>
      <c r="C2362" s="203" t="s">
        <v>1668</v>
      </c>
      <c r="D2362" s="202" t="s">
        <v>807</v>
      </c>
      <c r="E2362" s="202" t="s">
        <v>1890</v>
      </c>
      <c r="F2362" s="202" t="s">
        <v>475</v>
      </c>
      <c r="G2362" s="253">
        <v>0.73</v>
      </c>
      <c r="H2362" s="361" t="s">
        <v>488</v>
      </c>
      <c r="I2362" s="359" t="s">
        <v>1385</v>
      </c>
      <c r="J2362" s="359" t="s">
        <v>1596</v>
      </c>
      <c r="K2362" s="359" t="s">
        <v>22</v>
      </c>
      <c r="L2362" s="359" t="s">
        <v>1392</v>
      </c>
      <c r="M2362" s="368">
        <v>2008</v>
      </c>
      <c r="N2362" s="205">
        <v>41054</v>
      </c>
      <c r="O2362" s="203" t="s">
        <v>1597</v>
      </c>
    </row>
    <row r="2363" spans="1:15" ht="27.75" hidden="1" customHeight="1" x14ac:dyDescent="0.25">
      <c r="A2363" s="203" t="s">
        <v>111</v>
      </c>
      <c r="B2363" s="202" t="s">
        <v>480</v>
      </c>
      <c r="C2363" s="203" t="s">
        <v>1668</v>
      </c>
      <c r="D2363" s="202" t="s">
        <v>506</v>
      </c>
      <c r="E2363" s="202" t="s">
        <v>1669</v>
      </c>
      <c r="F2363" s="202" t="s">
        <v>475</v>
      </c>
      <c r="G2363" s="253">
        <v>5.17</v>
      </c>
      <c r="H2363" s="361" t="s">
        <v>488</v>
      </c>
      <c r="I2363" s="359" t="s">
        <v>1379</v>
      </c>
      <c r="J2363" s="359" t="s">
        <v>1596</v>
      </c>
      <c r="K2363" s="359" t="s">
        <v>22</v>
      </c>
      <c r="L2363" s="359" t="s">
        <v>1392</v>
      </c>
      <c r="M2363" s="368">
        <v>2008</v>
      </c>
      <c r="N2363" s="205">
        <v>41054</v>
      </c>
      <c r="O2363" s="361" t="s">
        <v>1597</v>
      </c>
    </row>
    <row r="2364" spans="1:15" ht="27.75" hidden="1" customHeight="1" x14ac:dyDescent="0.25">
      <c r="A2364" s="203" t="s">
        <v>111</v>
      </c>
      <c r="B2364" s="202" t="s">
        <v>480</v>
      </c>
      <c r="C2364" s="203" t="s">
        <v>1668</v>
      </c>
      <c r="D2364" s="202" t="s">
        <v>506</v>
      </c>
      <c r="E2364" s="202" t="s">
        <v>1669</v>
      </c>
      <c r="F2364" s="202" t="s">
        <v>475</v>
      </c>
      <c r="G2364" s="253">
        <v>2.79</v>
      </c>
      <c r="H2364" s="361" t="s">
        <v>488</v>
      </c>
      <c r="I2364" s="359" t="s">
        <v>1382</v>
      </c>
      <c r="J2364" s="359" t="s">
        <v>1596</v>
      </c>
      <c r="K2364" s="359" t="s">
        <v>22</v>
      </c>
      <c r="L2364" s="359" t="s">
        <v>1392</v>
      </c>
      <c r="M2364" s="368">
        <v>2008</v>
      </c>
      <c r="N2364" s="205">
        <v>41054</v>
      </c>
      <c r="O2364" s="361" t="s">
        <v>1597</v>
      </c>
    </row>
    <row r="2365" spans="1:15" ht="27.75" hidden="1" customHeight="1" x14ac:dyDescent="0.25">
      <c r="A2365" s="203" t="s">
        <v>111</v>
      </c>
      <c r="B2365" s="202" t="s">
        <v>480</v>
      </c>
      <c r="C2365" s="203" t="s">
        <v>1668</v>
      </c>
      <c r="D2365" s="202" t="s">
        <v>506</v>
      </c>
      <c r="E2365" s="202" t="s">
        <v>1669</v>
      </c>
      <c r="F2365" s="202" t="s">
        <v>475</v>
      </c>
      <c r="G2365" s="253">
        <v>1.43</v>
      </c>
      <c r="H2365" s="361" t="s">
        <v>488</v>
      </c>
      <c r="I2365" s="359" t="s">
        <v>1383</v>
      </c>
      <c r="J2365" s="359" t="s">
        <v>1596</v>
      </c>
      <c r="K2365" s="359" t="s">
        <v>22</v>
      </c>
      <c r="L2365" s="359" t="s">
        <v>1392</v>
      </c>
      <c r="M2365" s="368">
        <v>2008</v>
      </c>
      <c r="N2365" s="205">
        <v>41054</v>
      </c>
      <c r="O2365" s="361" t="s">
        <v>1597</v>
      </c>
    </row>
    <row r="2366" spans="1:15" ht="27.75" hidden="1" customHeight="1" x14ac:dyDescent="0.25">
      <c r="A2366" s="203" t="s">
        <v>111</v>
      </c>
      <c r="B2366" s="202" t="s">
        <v>480</v>
      </c>
      <c r="C2366" s="203" t="s">
        <v>1668</v>
      </c>
      <c r="D2366" s="202" t="s">
        <v>506</v>
      </c>
      <c r="E2366" s="202" t="s">
        <v>1669</v>
      </c>
      <c r="F2366" s="202" t="s">
        <v>475</v>
      </c>
      <c r="G2366" s="253">
        <v>0.65</v>
      </c>
      <c r="H2366" s="361" t="s">
        <v>488</v>
      </c>
      <c r="I2366" s="359" t="s">
        <v>1384</v>
      </c>
      <c r="J2366" s="359" t="s">
        <v>1596</v>
      </c>
      <c r="K2366" s="359" t="s">
        <v>22</v>
      </c>
      <c r="L2366" s="359" t="s">
        <v>1392</v>
      </c>
      <c r="M2366" s="368">
        <v>2008</v>
      </c>
      <c r="N2366" s="205">
        <v>41054</v>
      </c>
      <c r="O2366" s="361" t="s">
        <v>1597</v>
      </c>
    </row>
    <row r="2367" spans="1:15" ht="27.75" hidden="1" customHeight="1" x14ac:dyDescent="0.25">
      <c r="A2367" s="203" t="s">
        <v>111</v>
      </c>
      <c r="B2367" s="202" t="s">
        <v>480</v>
      </c>
      <c r="C2367" s="203" t="s">
        <v>1668</v>
      </c>
      <c r="D2367" s="202" t="s">
        <v>506</v>
      </c>
      <c r="E2367" s="202" t="s">
        <v>1669</v>
      </c>
      <c r="F2367" s="202" t="s">
        <v>475</v>
      </c>
      <c r="G2367" s="253">
        <v>0.39</v>
      </c>
      <c r="H2367" s="361" t="s">
        <v>488</v>
      </c>
      <c r="I2367" s="359" t="s">
        <v>1385</v>
      </c>
      <c r="J2367" s="359" t="s">
        <v>1596</v>
      </c>
      <c r="K2367" s="359" t="s">
        <v>22</v>
      </c>
      <c r="L2367" s="359" t="s">
        <v>1392</v>
      </c>
      <c r="M2367" s="368">
        <v>2008</v>
      </c>
      <c r="N2367" s="205">
        <v>41054</v>
      </c>
      <c r="O2367" s="361" t="s">
        <v>1597</v>
      </c>
    </row>
    <row r="2368" spans="1:15" ht="27.75" hidden="1" customHeight="1" x14ac:dyDescent="0.25">
      <c r="A2368" s="203" t="s">
        <v>111</v>
      </c>
      <c r="B2368" s="202" t="s">
        <v>480</v>
      </c>
      <c r="C2368" s="203" t="s">
        <v>1668</v>
      </c>
      <c r="D2368" s="202" t="s">
        <v>579</v>
      </c>
      <c r="E2368" s="202" t="s">
        <v>1891</v>
      </c>
      <c r="F2368" s="202" t="s">
        <v>475</v>
      </c>
      <c r="G2368" s="253">
        <v>0.7</v>
      </c>
      <c r="H2368" s="361" t="s">
        <v>488</v>
      </c>
      <c r="I2368" s="359" t="s">
        <v>1379</v>
      </c>
      <c r="J2368" s="359" t="s">
        <v>1380</v>
      </c>
      <c r="K2368" s="359" t="s">
        <v>22</v>
      </c>
      <c r="L2368" s="359" t="s">
        <v>1392</v>
      </c>
      <c r="M2368" s="368">
        <v>2008</v>
      </c>
      <c r="N2368" s="205">
        <v>41054</v>
      </c>
      <c r="O2368" s="203"/>
    </row>
    <row r="2369" spans="1:15" ht="27.75" hidden="1" customHeight="1" x14ac:dyDescent="0.25">
      <c r="A2369" s="203" t="s">
        <v>111</v>
      </c>
      <c r="B2369" s="202" t="s">
        <v>480</v>
      </c>
      <c r="C2369" s="203" t="s">
        <v>1668</v>
      </c>
      <c r="D2369" s="202" t="s">
        <v>579</v>
      </c>
      <c r="E2369" s="202" t="s">
        <v>1891</v>
      </c>
      <c r="F2369" s="202" t="s">
        <v>475</v>
      </c>
      <c r="G2369" s="253">
        <v>0.28999999999999998</v>
      </c>
      <c r="H2369" s="361" t="s">
        <v>488</v>
      </c>
      <c r="I2369" s="359" t="s">
        <v>1382</v>
      </c>
      <c r="J2369" s="359" t="s">
        <v>1380</v>
      </c>
      <c r="K2369" s="359" t="s">
        <v>22</v>
      </c>
      <c r="L2369" s="359" t="s">
        <v>1392</v>
      </c>
      <c r="M2369" s="368">
        <v>2008</v>
      </c>
      <c r="N2369" s="205">
        <v>41054</v>
      </c>
      <c r="O2369" s="203"/>
    </row>
    <row r="2370" spans="1:15" ht="27.75" hidden="1" customHeight="1" x14ac:dyDescent="0.25">
      <c r="A2370" s="203" t="s">
        <v>111</v>
      </c>
      <c r="B2370" s="202" t="s">
        <v>480</v>
      </c>
      <c r="C2370" s="203" t="s">
        <v>1668</v>
      </c>
      <c r="D2370" s="202" t="s">
        <v>579</v>
      </c>
      <c r="E2370" s="202" t="s">
        <v>1891</v>
      </c>
      <c r="F2370" s="202" t="s">
        <v>475</v>
      </c>
      <c r="G2370" s="253">
        <v>0.11</v>
      </c>
      <c r="H2370" s="361" t="s">
        <v>488</v>
      </c>
      <c r="I2370" s="359" t="s">
        <v>1383</v>
      </c>
      <c r="J2370" s="359" t="s">
        <v>1380</v>
      </c>
      <c r="K2370" s="359" t="s">
        <v>22</v>
      </c>
      <c r="L2370" s="359" t="s">
        <v>1392</v>
      </c>
      <c r="M2370" s="368">
        <v>2008</v>
      </c>
      <c r="N2370" s="205">
        <v>41054</v>
      </c>
      <c r="O2370" s="203"/>
    </row>
    <row r="2371" spans="1:15" ht="27.75" hidden="1" customHeight="1" x14ac:dyDescent="0.25">
      <c r="A2371" s="203" t="s">
        <v>111</v>
      </c>
      <c r="B2371" s="202" t="s">
        <v>480</v>
      </c>
      <c r="C2371" s="203" t="s">
        <v>1668</v>
      </c>
      <c r="D2371" s="202" t="s">
        <v>579</v>
      </c>
      <c r="E2371" s="202" t="s">
        <v>1891</v>
      </c>
      <c r="F2371" s="202" t="s">
        <v>475</v>
      </c>
      <c r="G2371" s="253">
        <v>0.03</v>
      </c>
      <c r="H2371" s="361" t="s">
        <v>488</v>
      </c>
      <c r="I2371" s="359" t="s">
        <v>1384</v>
      </c>
      <c r="J2371" s="359" t="s">
        <v>1380</v>
      </c>
      <c r="K2371" s="359" t="s">
        <v>22</v>
      </c>
      <c r="L2371" s="359" t="s">
        <v>1392</v>
      </c>
      <c r="M2371" s="368">
        <v>2008</v>
      </c>
      <c r="N2371" s="205">
        <v>41054</v>
      </c>
      <c r="O2371" s="203"/>
    </row>
    <row r="2372" spans="1:15" ht="27.75" hidden="1" customHeight="1" x14ac:dyDescent="0.25">
      <c r="A2372" s="203" t="s">
        <v>111</v>
      </c>
      <c r="B2372" s="202" t="s">
        <v>480</v>
      </c>
      <c r="C2372" s="203" t="s">
        <v>1668</v>
      </c>
      <c r="D2372" s="202" t="s">
        <v>579</v>
      </c>
      <c r="E2372" s="202" t="s">
        <v>1891</v>
      </c>
      <c r="F2372" s="202" t="s">
        <v>475</v>
      </c>
      <c r="G2372" s="253" t="s">
        <v>515</v>
      </c>
      <c r="H2372" s="361" t="s">
        <v>488</v>
      </c>
      <c r="I2372" s="359" t="s">
        <v>1385</v>
      </c>
      <c r="J2372" s="359" t="s">
        <v>1380</v>
      </c>
      <c r="K2372" s="359" t="s">
        <v>22</v>
      </c>
      <c r="L2372" s="359" t="s">
        <v>1392</v>
      </c>
      <c r="M2372" s="368">
        <v>2008</v>
      </c>
      <c r="N2372" s="205">
        <v>41054</v>
      </c>
      <c r="O2372" s="203"/>
    </row>
    <row r="2373" spans="1:15" ht="27.75" hidden="1" customHeight="1" x14ac:dyDescent="0.25">
      <c r="A2373" s="203" t="s">
        <v>111</v>
      </c>
      <c r="B2373" s="202" t="s">
        <v>480</v>
      </c>
      <c r="C2373" s="203" t="s">
        <v>1668</v>
      </c>
      <c r="D2373" s="202" t="s">
        <v>581</v>
      </c>
      <c r="E2373" s="202" t="s">
        <v>1891</v>
      </c>
      <c r="F2373" s="202" t="s">
        <v>475</v>
      </c>
      <c r="G2373" s="253">
        <v>1.4</v>
      </c>
      <c r="H2373" s="361" t="s">
        <v>488</v>
      </c>
      <c r="I2373" s="359" t="s">
        <v>1379</v>
      </c>
      <c r="J2373" s="359" t="s">
        <v>1380</v>
      </c>
      <c r="K2373" s="359" t="s">
        <v>22</v>
      </c>
      <c r="L2373" s="359" t="s">
        <v>1392</v>
      </c>
      <c r="M2373" s="368">
        <v>2005</v>
      </c>
      <c r="N2373" s="205">
        <v>41054</v>
      </c>
      <c r="O2373" s="203"/>
    </row>
    <row r="2374" spans="1:15" ht="27.75" hidden="1" customHeight="1" x14ac:dyDescent="0.25">
      <c r="A2374" s="203" t="s">
        <v>111</v>
      </c>
      <c r="B2374" s="202" t="s">
        <v>480</v>
      </c>
      <c r="C2374" s="203" t="s">
        <v>1668</v>
      </c>
      <c r="D2374" s="202" t="s">
        <v>581</v>
      </c>
      <c r="E2374" s="202" t="s">
        <v>1891</v>
      </c>
      <c r="F2374" s="202" t="s">
        <v>475</v>
      </c>
      <c r="G2374" s="253">
        <v>0.59</v>
      </c>
      <c r="H2374" s="361" t="s">
        <v>488</v>
      </c>
      <c r="I2374" s="359" t="s">
        <v>1382</v>
      </c>
      <c r="J2374" s="359" t="s">
        <v>1380</v>
      </c>
      <c r="K2374" s="359" t="s">
        <v>22</v>
      </c>
      <c r="L2374" s="359" t="s">
        <v>1392</v>
      </c>
      <c r="M2374" s="368">
        <v>2005</v>
      </c>
      <c r="N2374" s="205">
        <v>41054</v>
      </c>
      <c r="O2374" s="203"/>
    </row>
    <row r="2375" spans="1:15" ht="27.75" hidden="1" customHeight="1" x14ac:dyDescent="0.25">
      <c r="A2375" s="203" t="s">
        <v>111</v>
      </c>
      <c r="B2375" s="202" t="s">
        <v>480</v>
      </c>
      <c r="C2375" s="203" t="s">
        <v>1668</v>
      </c>
      <c r="D2375" s="202" t="s">
        <v>581</v>
      </c>
      <c r="E2375" s="202" t="s">
        <v>1891</v>
      </c>
      <c r="F2375" s="202" t="s">
        <v>475</v>
      </c>
      <c r="G2375" s="253">
        <v>0.21</v>
      </c>
      <c r="H2375" s="361" t="s">
        <v>488</v>
      </c>
      <c r="I2375" s="359" t="s">
        <v>1383</v>
      </c>
      <c r="J2375" s="359" t="s">
        <v>1380</v>
      </c>
      <c r="K2375" s="359" t="s">
        <v>22</v>
      </c>
      <c r="L2375" s="359" t="s">
        <v>1392</v>
      </c>
      <c r="M2375" s="368">
        <v>2005</v>
      </c>
      <c r="N2375" s="205">
        <v>41054</v>
      </c>
      <c r="O2375" s="203"/>
    </row>
    <row r="2376" spans="1:15" ht="27.75" hidden="1" customHeight="1" x14ac:dyDescent="0.25">
      <c r="A2376" s="203" t="s">
        <v>111</v>
      </c>
      <c r="B2376" s="202" t="s">
        <v>480</v>
      </c>
      <c r="C2376" s="203" t="s">
        <v>1668</v>
      </c>
      <c r="D2376" s="202" t="s">
        <v>581</v>
      </c>
      <c r="E2376" s="202" t="s">
        <v>1891</v>
      </c>
      <c r="F2376" s="202" t="s">
        <v>475</v>
      </c>
      <c r="G2376" s="253">
        <v>0.05</v>
      </c>
      <c r="H2376" s="361" t="s">
        <v>488</v>
      </c>
      <c r="I2376" s="359" t="s">
        <v>1384</v>
      </c>
      <c r="J2376" s="359" t="s">
        <v>1380</v>
      </c>
      <c r="K2376" s="359" t="s">
        <v>22</v>
      </c>
      <c r="L2376" s="359" t="s">
        <v>1392</v>
      </c>
      <c r="M2376" s="368">
        <v>2005</v>
      </c>
      <c r="N2376" s="205">
        <v>41054</v>
      </c>
      <c r="O2376" s="203"/>
    </row>
    <row r="2377" spans="1:15" ht="27.75" hidden="1" customHeight="1" x14ac:dyDescent="0.25">
      <c r="A2377" s="203" t="s">
        <v>111</v>
      </c>
      <c r="B2377" s="202" t="s">
        <v>480</v>
      </c>
      <c r="C2377" s="203" t="s">
        <v>1668</v>
      </c>
      <c r="D2377" s="202" t="s">
        <v>581</v>
      </c>
      <c r="E2377" s="202" t="s">
        <v>1891</v>
      </c>
      <c r="F2377" s="202" t="s">
        <v>475</v>
      </c>
      <c r="G2377" s="253" t="s">
        <v>515</v>
      </c>
      <c r="H2377" s="361" t="s">
        <v>488</v>
      </c>
      <c r="I2377" s="359" t="s">
        <v>1385</v>
      </c>
      <c r="J2377" s="359" t="s">
        <v>1380</v>
      </c>
      <c r="K2377" s="359" t="s">
        <v>22</v>
      </c>
      <c r="L2377" s="359" t="s">
        <v>1392</v>
      </c>
      <c r="M2377" s="368">
        <v>2005</v>
      </c>
      <c r="N2377" s="205">
        <v>41054</v>
      </c>
      <c r="O2377" s="203"/>
    </row>
    <row r="2378" spans="1:15" ht="27.75" hidden="1" customHeight="1" x14ac:dyDescent="0.25">
      <c r="A2378" s="203" t="s">
        <v>111</v>
      </c>
      <c r="B2378" s="202" t="s">
        <v>480</v>
      </c>
      <c r="C2378" s="203" t="s">
        <v>1668</v>
      </c>
      <c r="D2378" s="202" t="s">
        <v>779</v>
      </c>
      <c r="E2378" s="202" t="s">
        <v>1670</v>
      </c>
      <c r="F2378" s="202" t="s">
        <v>475</v>
      </c>
      <c r="G2378" s="253">
        <v>3.29</v>
      </c>
      <c r="H2378" s="361" t="s">
        <v>488</v>
      </c>
      <c r="I2378" s="359" t="s">
        <v>1379</v>
      </c>
      <c r="J2378" s="359" t="s">
        <v>1380</v>
      </c>
      <c r="K2378" s="359" t="s">
        <v>22</v>
      </c>
      <c r="L2378" s="359" t="s">
        <v>1392</v>
      </c>
      <c r="M2378" s="368">
        <v>2008</v>
      </c>
      <c r="N2378" s="205">
        <v>41054</v>
      </c>
      <c r="O2378" s="203"/>
    </row>
    <row r="2379" spans="1:15" ht="27.75" hidden="1" customHeight="1" x14ac:dyDescent="0.25">
      <c r="A2379" s="203" t="s">
        <v>111</v>
      </c>
      <c r="B2379" s="202" t="s">
        <v>480</v>
      </c>
      <c r="C2379" s="203" t="s">
        <v>1668</v>
      </c>
      <c r="D2379" s="202" t="s">
        <v>779</v>
      </c>
      <c r="E2379" s="202" t="s">
        <v>1670</v>
      </c>
      <c r="F2379" s="202" t="s">
        <v>475</v>
      </c>
      <c r="G2379" s="253">
        <v>1.73</v>
      </c>
      <c r="H2379" s="361" t="s">
        <v>488</v>
      </c>
      <c r="I2379" s="359" t="s">
        <v>1382</v>
      </c>
      <c r="J2379" s="359" t="s">
        <v>1380</v>
      </c>
      <c r="K2379" s="359" t="s">
        <v>22</v>
      </c>
      <c r="L2379" s="359" t="s">
        <v>1392</v>
      </c>
      <c r="M2379" s="368">
        <v>2008</v>
      </c>
      <c r="N2379" s="205">
        <v>41054</v>
      </c>
      <c r="O2379" s="203"/>
    </row>
    <row r="2380" spans="1:15" ht="27.75" hidden="1" customHeight="1" x14ac:dyDescent="0.25">
      <c r="A2380" s="203" t="s">
        <v>111</v>
      </c>
      <c r="B2380" s="202" t="s">
        <v>480</v>
      </c>
      <c r="C2380" s="203" t="s">
        <v>1668</v>
      </c>
      <c r="D2380" s="202" t="s">
        <v>779</v>
      </c>
      <c r="E2380" s="202" t="s">
        <v>1670</v>
      </c>
      <c r="F2380" s="202" t="s">
        <v>475</v>
      </c>
      <c r="G2380" s="253">
        <v>0.81</v>
      </c>
      <c r="H2380" s="361" t="s">
        <v>488</v>
      </c>
      <c r="I2380" s="359" t="s">
        <v>1383</v>
      </c>
      <c r="J2380" s="359" t="s">
        <v>1380</v>
      </c>
      <c r="K2380" s="359" t="s">
        <v>22</v>
      </c>
      <c r="L2380" s="359" t="s">
        <v>1392</v>
      </c>
      <c r="M2380" s="368">
        <v>2008</v>
      </c>
      <c r="N2380" s="205">
        <v>41054</v>
      </c>
      <c r="O2380" s="203"/>
    </row>
    <row r="2381" spans="1:15" ht="27.75" hidden="1" customHeight="1" x14ac:dyDescent="0.25">
      <c r="A2381" s="203" t="s">
        <v>111</v>
      </c>
      <c r="B2381" s="202" t="s">
        <v>480</v>
      </c>
      <c r="C2381" s="203" t="s">
        <v>1668</v>
      </c>
      <c r="D2381" s="202" t="s">
        <v>779</v>
      </c>
      <c r="E2381" s="202" t="s">
        <v>1670</v>
      </c>
      <c r="F2381" s="202" t="s">
        <v>475</v>
      </c>
      <c r="G2381" s="253">
        <v>0.33</v>
      </c>
      <c r="H2381" s="361" t="s">
        <v>488</v>
      </c>
      <c r="I2381" s="359" t="s">
        <v>1384</v>
      </c>
      <c r="J2381" s="359" t="s">
        <v>1380</v>
      </c>
      <c r="K2381" s="359" t="s">
        <v>22</v>
      </c>
      <c r="L2381" s="359" t="s">
        <v>1392</v>
      </c>
      <c r="M2381" s="368">
        <v>2008</v>
      </c>
      <c r="N2381" s="205">
        <v>41054</v>
      </c>
      <c r="O2381" s="203"/>
    </row>
    <row r="2382" spans="1:15" ht="27.75" hidden="1" customHeight="1" x14ac:dyDescent="0.25">
      <c r="A2382" s="203" t="s">
        <v>111</v>
      </c>
      <c r="B2382" s="202" t="s">
        <v>480</v>
      </c>
      <c r="C2382" s="203" t="s">
        <v>1668</v>
      </c>
      <c r="D2382" s="202" t="s">
        <v>779</v>
      </c>
      <c r="E2382" s="202" t="s">
        <v>1670</v>
      </c>
      <c r="F2382" s="202" t="s">
        <v>475</v>
      </c>
      <c r="G2382" s="253">
        <v>0.14000000000000001</v>
      </c>
      <c r="H2382" s="361" t="s">
        <v>488</v>
      </c>
      <c r="I2382" s="359" t="s">
        <v>1385</v>
      </c>
      <c r="J2382" s="359" t="s">
        <v>1380</v>
      </c>
      <c r="K2382" s="359" t="s">
        <v>22</v>
      </c>
      <c r="L2382" s="359" t="s">
        <v>1392</v>
      </c>
      <c r="M2382" s="368">
        <v>2008</v>
      </c>
      <c r="N2382" s="205">
        <v>41054</v>
      </c>
      <c r="O2382" s="203"/>
    </row>
    <row r="2383" spans="1:15" ht="27.75" hidden="1" customHeight="1" x14ac:dyDescent="0.25">
      <c r="A2383" s="203" t="s">
        <v>111</v>
      </c>
      <c r="B2383" s="202" t="s">
        <v>480</v>
      </c>
      <c r="C2383" s="203" t="s">
        <v>1892</v>
      </c>
      <c r="D2383" s="202" t="s">
        <v>807</v>
      </c>
      <c r="E2383" s="202" t="s">
        <v>1890</v>
      </c>
      <c r="F2383" s="202" t="s">
        <v>505</v>
      </c>
      <c r="G2383" s="253">
        <v>0.02</v>
      </c>
      <c r="H2383" s="361" t="s">
        <v>1390</v>
      </c>
      <c r="I2383" s="359" t="s">
        <v>1379</v>
      </c>
      <c r="J2383" s="359" t="s">
        <v>1380</v>
      </c>
      <c r="K2383" s="359" t="s">
        <v>1391</v>
      </c>
      <c r="L2383" s="359" t="s">
        <v>1392</v>
      </c>
      <c r="M2383" s="368">
        <v>2010</v>
      </c>
      <c r="N2383" s="205">
        <v>43153</v>
      </c>
      <c r="O2383" s="203"/>
    </row>
    <row r="2384" spans="1:15" ht="27.75" hidden="1" customHeight="1" x14ac:dyDescent="0.25">
      <c r="A2384" s="203" t="s">
        <v>111</v>
      </c>
      <c r="B2384" s="202" t="s">
        <v>480</v>
      </c>
      <c r="C2384" s="203" t="s">
        <v>1892</v>
      </c>
      <c r="D2384" s="202" t="s">
        <v>807</v>
      </c>
      <c r="E2384" s="202" t="s">
        <v>1890</v>
      </c>
      <c r="F2384" s="202" t="s">
        <v>505</v>
      </c>
      <c r="G2384" s="253">
        <v>0.01</v>
      </c>
      <c r="H2384" s="361" t="s">
        <v>1390</v>
      </c>
      <c r="I2384" s="359" t="s">
        <v>1382</v>
      </c>
      <c r="J2384" s="359" t="s">
        <v>1380</v>
      </c>
      <c r="K2384" s="359" t="s">
        <v>1391</v>
      </c>
      <c r="L2384" s="359" t="s">
        <v>1392</v>
      </c>
      <c r="M2384" s="368">
        <v>2010</v>
      </c>
      <c r="N2384" s="205">
        <v>43153</v>
      </c>
      <c r="O2384" s="203"/>
    </row>
    <row r="2385" spans="1:15" ht="27.75" hidden="1" customHeight="1" x14ac:dyDescent="0.25">
      <c r="A2385" s="203" t="s">
        <v>111</v>
      </c>
      <c r="B2385" s="202" t="s">
        <v>480</v>
      </c>
      <c r="C2385" s="203" t="s">
        <v>1892</v>
      </c>
      <c r="D2385" s="202" t="s">
        <v>807</v>
      </c>
      <c r="E2385" s="202" t="s">
        <v>1890</v>
      </c>
      <c r="F2385" s="202" t="s">
        <v>505</v>
      </c>
      <c r="G2385" s="253">
        <v>4.0000000000000001E-3</v>
      </c>
      <c r="H2385" s="361" t="s">
        <v>1390</v>
      </c>
      <c r="I2385" s="359" t="s">
        <v>1383</v>
      </c>
      <c r="J2385" s="359" t="s">
        <v>1380</v>
      </c>
      <c r="K2385" s="359" t="s">
        <v>1391</v>
      </c>
      <c r="L2385" s="359" t="s">
        <v>1392</v>
      </c>
      <c r="M2385" s="368">
        <v>2010</v>
      </c>
      <c r="N2385" s="205">
        <v>43153</v>
      </c>
      <c r="O2385" s="203"/>
    </row>
    <row r="2386" spans="1:15" ht="27.75" hidden="1" customHeight="1" x14ac:dyDescent="0.25">
      <c r="A2386" s="203" t="s">
        <v>111</v>
      </c>
      <c r="B2386" s="202" t="s">
        <v>480</v>
      </c>
      <c r="C2386" s="203" t="s">
        <v>1892</v>
      </c>
      <c r="D2386" s="202" t="s">
        <v>807</v>
      </c>
      <c r="E2386" s="202" t="s">
        <v>1890</v>
      </c>
      <c r="F2386" s="202" t="s">
        <v>505</v>
      </c>
      <c r="G2386" s="253">
        <v>2E-3</v>
      </c>
      <c r="H2386" s="361" t="s">
        <v>1390</v>
      </c>
      <c r="I2386" s="359" t="s">
        <v>1384</v>
      </c>
      <c r="J2386" s="359" t="s">
        <v>1380</v>
      </c>
      <c r="K2386" s="359" t="s">
        <v>1391</v>
      </c>
      <c r="L2386" s="359" t="s">
        <v>1392</v>
      </c>
      <c r="M2386" s="368">
        <v>2010</v>
      </c>
      <c r="N2386" s="205">
        <v>43153</v>
      </c>
      <c r="O2386" s="203"/>
    </row>
    <row r="2387" spans="1:15" ht="27.75" hidden="1" customHeight="1" x14ac:dyDescent="0.25">
      <c r="A2387" s="203" t="s">
        <v>111</v>
      </c>
      <c r="B2387" s="202" t="s">
        <v>480</v>
      </c>
      <c r="C2387" s="203" t="s">
        <v>1892</v>
      </c>
      <c r="D2387" s="202" t="s">
        <v>807</v>
      </c>
      <c r="E2387" s="202" t="s">
        <v>1890</v>
      </c>
      <c r="F2387" s="202" t="s">
        <v>505</v>
      </c>
      <c r="G2387" s="253">
        <v>1E-3</v>
      </c>
      <c r="H2387" s="361" t="s">
        <v>1390</v>
      </c>
      <c r="I2387" s="359" t="s">
        <v>1385</v>
      </c>
      <c r="J2387" s="359" t="s">
        <v>1380</v>
      </c>
      <c r="K2387" s="359" t="s">
        <v>1391</v>
      </c>
      <c r="L2387" s="359" t="s">
        <v>1392</v>
      </c>
      <c r="M2387" s="368">
        <v>2010</v>
      </c>
      <c r="N2387" s="205">
        <v>43153</v>
      </c>
      <c r="O2387" s="203"/>
    </row>
    <row r="2388" spans="1:15" ht="27.75" hidden="1" customHeight="1" x14ac:dyDescent="0.25">
      <c r="A2388" s="203" t="s">
        <v>113</v>
      </c>
      <c r="B2388" s="202" t="s">
        <v>502</v>
      </c>
      <c r="C2388" s="203" t="s">
        <v>1893</v>
      </c>
      <c r="D2388" s="202" t="s">
        <v>745</v>
      </c>
      <c r="E2388" s="202" t="s">
        <v>1894</v>
      </c>
      <c r="F2388" s="202" t="s">
        <v>475</v>
      </c>
      <c r="G2388" s="253">
        <v>186.8</v>
      </c>
      <c r="H2388" s="361" t="s">
        <v>1456</v>
      </c>
      <c r="I2388" s="359" t="s">
        <v>1407</v>
      </c>
      <c r="J2388" s="358">
        <v>0.39069999999999999</v>
      </c>
      <c r="K2388" s="359" t="s">
        <v>1113</v>
      </c>
      <c r="L2388" s="359" t="s">
        <v>1408</v>
      </c>
      <c r="M2388" s="368">
        <v>1999</v>
      </c>
      <c r="N2388" s="205">
        <v>40282</v>
      </c>
      <c r="O2388" s="203" t="s">
        <v>1895</v>
      </c>
    </row>
    <row r="2389" spans="1:15" ht="27.75" hidden="1" customHeight="1" x14ac:dyDescent="0.25">
      <c r="A2389" s="203" t="s">
        <v>113</v>
      </c>
      <c r="B2389" s="202" t="s">
        <v>502</v>
      </c>
      <c r="C2389" s="203" t="s">
        <v>1893</v>
      </c>
      <c r="D2389" s="202" t="s">
        <v>745</v>
      </c>
      <c r="E2389" s="202" t="s">
        <v>1894</v>
      </c>
      <c r="F2389" s="202" t="s">
        <v>475</v>
      </c>
      <c r="G2389" s="253">
        <v>0.51100000000000001</v>
      </c>
      <c r="H2389" s="361" t="s">
        <v>527</v>
      </c>
      <c r="I2389" s="359" t="s">
        <v>1407</v>
      </c>
      <c r="J2389" s="358">
        <v>0.39090000000000003</v>
      </c>
      <c r="K2389" s="359" t="s">
        <v>1113</v>
      </c>
      <c r="L2389" s="359" t="s">
        <v>1392</v>
      </c>
      <c r="M2389" s="368">
        <v>1999</v>
      </c>
      <c r="N2389" s="205">
        <v>40282</v>
      </c>
      <c r="O2389" s="203" t="s">
        <v>1895</v>
      </c>
    </row>
    <row r="2390" spans="1:15" ht="27.75" hidden="1" customHeight="1" x14ac:dyDescent="0.25">
      <c r="A2390" s="203" t="s">
        <v>113</v>
      </c>
      <c r="B2390" s="202" t="s">
        <v>502</v>
      </c>
      <c r="C2390" s="203" t="s">
        <v>1893</v>
      </c>
      <c r="D2390" s="202" t="s">
        <v>612</v>
      </c>
      <c r="E2390" s="202" t="s">
        <v>1458</v>
      </c>
      <c r="F2390" s="202" t="s">
        <v>475</v>
      </c>
      <c r="G2390" s="253">
        <v>127.7</v>
      </c>
      <c r="H2390" s="361" t="s">
        <v>1456</v>
      </c>
      <c r="I2390" s="359" t="s">
        <v>1407</v>
      </c>
      <c r="J2390" s="358">
        <v>0.37</v>
      </c>
      <c r="K2390" s="359" t="s">
        <v>1113</v>
      </c>
      <c r="L2390" s="359" t="s">
        <v>1408</v>
      </c>
      <c r="M2390" s="368">
        <v>1999</v>
      </c>
      <c r="N2390" s="205">
        <v>40282</v>
      </c>
      <c r="O2390" s="203" t="s">
        <v>1895</v>
      </c>
    </row>
    <row r="2391" spans="1:15" ht="27.75" hidden="1" customHeight="1" x14ac:dyDescent="0.25">
      <c r="A2391" s="203" t="s">
        <v>113</v>
      </c>
      <c r="B2391" s="202" t="s">
        <v>502</v>
      </c>
      <c r="C2391" s="203" t="s">
        <v>1893</v>
      </c>
      <c r="D2391" s="202" t="s">
        <v>612</v>
      </c>
      <c r="E2391" s="202" t="s">
        <v>1458</v>
      </c>
      <c r="F2391" s="202" t="s">
        <v>475</v>
      </c>
      <c r="G2391" s="253">
        <v>0.35</v>
      </c>
      <c r="H2391" s="361" t="s">
        <v>527</v>
      </c>
      <c r="I2391" s="359" t="s">
        <v>1407</v>
      </c>
      <c r="J2391" s="358">
        <v>0.37</v>
      </c>
      <c r="K2391" s="359" t="s">
        <v>1113</v>
      </c>
      <c r="L2391" s="359" t="s">
        <v>1392</v>
      </c>
      <c r="M2391" s="368">
        <v>1999</v>
      </c>
      <c r="N2391" s="205">
        <v>40282</v>
      </c>
      <c r="O2391" s="203" t="s">
        <v>1895</v>
      </c>
    </row>
    <row r="2392" spans="1:15" ht="27.75" hidden="1" customHeight="1" x14ac:dyDescent="0.25">
      <c r="A2392" s="203" t="s">
        <v>113</v>
      </c>
      <c r="B2392" s="202" t="s">
        <v>502</v>
      </c>
      <c r="C2392" s="203" t="s">
        <v>1893</v>
      </c>
      <c r="D2392" s="202" t="s">
        <v>778</v>
      </c>
      <c r="E2392" s="202" t="s">
        <v>1896</v>
      </c>
      <c r="F2392" s="202" t="s">
        <v>475</v>
      </c>
      <c r="G2392" s="253">
        <v>48.5</v>
      </c>
      <c r="H2392" s="361" t="s">
        <v>1456</v>
      </c>
      <c r="I2392" s="359" t="s">
        <v>1407</v>
      </c>
      <c r="J2392" s="358">
        <v>0.56310000000000004</v>
      </c>
      <c r="K2392" s="359" t="s">
        <v>1113</v>
      </c>
      <c r="L2392" s="359" t="s">
        <v>1408</v>
      </c>
      <c r="M2392" s="368">
        <v>1999</v>
      </c>
      <c r="N2392" s="205">
        <v>40282</v>
      </c>
      <c r="O2392" s="203" t="s">
        <v>1895</v>
      </c>
    </row>
    <row r="2393" spans="1:15" ht="27.75" hidden="1" customHeight="1" x14ac:dyDescent="0.25">
      <c r="A2393" s="203" t="s">
        <v>113</v>
      </c>
      <c r="B2393" s="202" t="s">
        <v>502</v>
      </c>
      <c r="C2393" s="203" t="s">
        <v>1893</v>
      </c>
      <c r="D2393" s="202" t="s">
        <v>778</v>
      </c>
      <c r="E2393" s="202" t="s">
        <v>1896</v>
      </c>
      <c r="F2393" s="202" t="s">
        <v>475</v>
      </c>
      <c r="G2393" s="253">
        <v>0.13300000000000001</v>
      </c>
      <c r="H2393" s="361" t="s">
        <v>527</v>
      </c>
      <c r="I2393" s="359" t="s">
        <v>1407</v>
      </c>
      <c r="J2393" s="358">
        <v>0.5625</v>
      </c>
      <c r="K2393" s="359" t="s">
        <v>1113</v>
      </c>
      <c r="L2393" s="359" t="s">
        <v>1392</v>
      </c>
      <c r="M2393" s="368">
        <v>1999</v>
      </c>
      <c r="N2393" s="205">
        <v>40282</v>
      </c>
      <c r="O2393" s="203" t="s">
        <v>1895</v>
      </c>
    </row>
    <row r="2394" spans="1:15" ht="27.75" hidden="1" customHeight="1" x14ac:dyDescent="0.25">
      <c r="A2394" s="203" t="s">
        <v>113</v>
      </c>
      <c r="B2394" s="202" t="s">
        <v>502</v>
      </c>
      <c r="C2394" s="203" t="s">
        <v>151</v>
      </c>
      <c r="D2394" s="202" t="s">
        <v>1897</v>
      </c>
      <c r="E2394" s="202" t="s">
        <v>1618</v>
      </c>
      <c r="F2394" s="202" t="s">
        <v>475</v>
      </c>
      <c r="G2394" s="253">
        <v>79</v>
      </c>
      <c r="H2394" s="361" t="s">
        <v>1456</v>
      </c>
      <c r="I2394" s="359" t="s">
        <v>1407</v>
      </c>
      <c r="J2394" s="358">
        <v>0.64610000000000001</v>
      </c>
      <c r="K2394" s="359" t="s">
        <v>1113</v>
      </c>
      <c r="L2394" s="359" t="s">
        <v>1408</v>
      </c>
      <c r="M2394" s="368">
        <v>2003</v>
      </c>
      <c r="N2394" s="205">
        <v>39897</v>
      </c>
      <c r="O2394" s="203"/>
    </row>
    <row r="2395" spans="1:15" ht="27.75" hidden="1" customHeight="1" x14ac:dyDescent="0.25">
      <c r="A2395" s="203" t="s">
        <v>113</v>
      </c>
      <c r="B2395" s="202" t="s">
        <v>502</v>
      </c>
      <c r="C2395" s="203" t="s">
        <v>151</v>
      </c>
      <c r="D2395" s="202" t="s">
        <v>1897</v>
      </c>
      <c r="E2395" s="202" t="s">
        <v>1618</v>
      </c>
      <c r="F2395" s="202" t="s">
        <v>475</v>
      </c>
      <c r="G2395" s="253">
        <v>0.22</v>
      </c>
      <c r="H2395" s="361" t="s">
        <v>527</v>
      </c>
      <c r="I2395" s="359" t="s">
        <v>1407</v>
      </c>
      <c r="J2395" s="358">
        <v>0.64610000000000001</v>
      </c>
      <c r="K2395" s="359" t="s">
        <v>1113</v>
      </c>
      <c r="L2395" s="359" t="s">
        <v>1392</v>
      </c>
      <c r="M2395" s="368">
        <v>2003</v>
      </c>
      <c r="N2395" s="205">
        <v>39897</v>
      </c>
      <c r="O2395" s="203"/>
    </row>
    <row r="2396" spans="1:15" ht="27.75" hidden="1" customHeight="1" x14ac:dyDescent="0.25">
      <c r="A2396" s="203" t="s">
        <v>113</v>
      </c>
      <c r="B2396" s="202" t="s">
        <v>502</v>
      </c>
      <c r="C2396" s="203" t="s">
        <v>1674</v>
      </c>
      <c r="D2396" s="202" t="s">
        <v>1702</v>
      </c>
      <c r="E2396" s="202" t="s">
        <v>1703</v>
      </c>
      <c r="F2396" s="202" t="s">
        <v>505</v>
      </c>
      <c r="G2396" s="253">
        <v>12.6</v>
      </c>
      <c r="H2396" s="361" t="s">
        <v>1433</v>
      </c>
      <c r="I2396" s="359" t="s">
        <v>1407</v>
      </c>
      <c r="J2396" s="358">
        <v>0.84060000000000001</v>
      </c>
      <c r="K2396" s="361" t="s">
        <v>1113</v>
      </c>
      <c r="L2396" s="359" t="s">
        <v>1408</v>
      </c>
      <c r="M2396" s="368">
        <v>2010</v>
      </c>
      <c r="N2396" s="205">
        <v>42912</v>
      </c>
      <c r="O2396" s="203"/>
    </row>
    <row r="2397" spans="1:15" ht="27.75" hidden="1" customHeight="1" x14ac:dyDescent="0.25">
      <c r="A2397" s="203" t="s">
        <v>113</v>
      </c>
      <c r="B2397" s="202" t="s">
        <v>502</v>
      </c>
      <c r="C2397" s="203" t="s">
        <v>1674</v>
      </c>
      <c r="D2397" s="202" t="s">
        <v>1702</v>
      </c>
      <c r="E2397" s="202" t="s">
        <v>1703</v>
      </c>
      <c r="F2397" s="202" t="s">
        <v>505</v>
      </c>
      <c r="G2397" s="253">
        <v>3.5000000000000003E-2</v>
      </c>
      <c r="H2397" s="361" t="s">
        <v>1414</v>
      </c>
      <c r="I2397" s="359" t="s">
        <v>1407</v>
      </c>
      <c r="J2397" s="358">
        <v>0.84060000000000001</v>
      </c>
      <c r="K2397" s="361" t="s">
        <v>1113</v>
      </c>
      <c r="L2397" s="359" t="s">
        <v>1392</v>
      </c>
      <c r="M2397" s="368">
        <v>2010</v>
      </c>
      <c r="N2397" s="205">
        <v>42912</v>
      </c>
      <c r="O2397" s="203"/>
    </row>
    <row r="2398" spans="1:15" ht="27.75" hidden="1" customHeight="1" x14ac:dyDescent="0.25">
      <c r="A2398" s="203" t="s">
        <v>113</v>
      </c>
      <c r="B2398" s="202" t="s">
        <v>502</v>
      </c>
      <c r="C2398" s="203" t="s">
        <v>1674</v>
      </c>
      <c r="D2398" s="202" t="s">
        <v>1898</v>
      </c>
      <c r="E2398" s="202" t="s">
        <v>1743</v>
      </c>
      <c r="F2398" s="202" t="s">
        <v>505</v>
      </c>
      <c r="G2398" s="253">
        <v>8.1999999999999993</v>
      </c>
      <c r="H2398" s="361" t="s">
        <v>1433</v>
      </c>
      <c r="I2398" s="359" t="s">
        <v>1407</v>
      </c>
      <c r="J2398" s="358">
        <v>0</v>
      </c>
      <c r="K2398" s="361" t="s">
        <v>1113</v>
      </c>
      <c r="L2398" s="359" t="s">
        <v>1408</v>
      </c>
      <c r="M2398" s="368">
        <v>2010</v>
      </c>
      <c r="N2398" s="205">
        <v>42912</v>
      </c>
      <c r="O2398" s="203"/>
    </row>
    <row r="2399" spans="1:15" ht="27.75" hidden="1" customHeight="1" x14ac:dyDescent="0.25">
      <c r="A2399" s="203" t="s">
        <v>113</v>
      </c>
      <c r="B2399" s="202" t="s">
        <v>502</v>
      </c>
      <c r="C2399" s="203" t="s">
        <v>1674</v>
      </c>
      <c r="D2399" s="202" t="s">
        <v>1898</v>
      </c>
      <c r="E2399" s="202" t="s">
        <v>1743</v>
      </c>
      <c r="F2399" s="202" t="s">
        <v>505</v>
      </c>
      <c r="G2399" s="253">
        <v>2.1999999999999999E-2</v>
      </c>
      <c r="H2399" s="361" t="s">
        <v>1414</v>
      </c>
      <c r="I2399" s="359" t="s">
        <v>1407</v>
      </c>
      <c r="J2399" s="358">
        <v>0</v>
      </c>
      <c r="K2399" s="361" t="s">
        <v>1113</v>
      </c>
      <c r="L2399" s="359" t="s">
        <v>1392</v>
      </c>
      <c r="M2399" s="368">
        <v>2010</v>
      </c>
      <c r="N2399" s="205">
        <v>42912</v>
      </c>
      <c r="O2399" s="203"/>
    </row>
    <row r="2400" spans="1:15" ht="27.75" hidden="1" customHeight="1" x14ac:dyDescent="0.25">
      <c r="A2400" s="203" t="s">
        <v>113</v>
      </c>
      <c r="B2400" s="202" t="s">
        <v>502</v>
      </c>
      <c r="C2400" s="203" t="s">
        <v>1674</v>
      </c>
      <c r="D2400" s="202" t="s">
        <v>1675</v>
      </c>
      <c r="E2400" s="202" t="s">
        <v>1676</v>
      </c>
      <c r="F2400" s="202" t="s">
        <v>505</v>
      </c>
      <c r="G2400" s="253">
        <v>0.2</v>
      </c>
      <c r="H2400" s="361" t="s">
        <v>1433</v>
      </c>
      <c r="I2400" s="359" t="s">
        <v>1407</v>
      </c>
      <c r="J2400" s="358">
        <v>0.82410000000000005</v>
      </c>
      <c r="K2400" s="361" t="s">
        <v>1113</v>
      </c>
      <c r="L2400" s="359" t="s">
        <v>1408</v>
      </c>
      <c r="M2400" s="368">
        <v>2010</v>
      </c>
      <c r="N2400" s="205">
        <v>42912</v>
      </c>
      <c r="O2400" s="203"/>
    </row>
    <row r="2401" spans="1:15" ht="27.75" hidden="1" customHeight="1" x14ac:dyDescent="0.25">
      <c r="A2401" s="203" t="s">
        <v>113</v>
      </c>
      <c r="B2401" s="202" t="s">
        <v>502</v>
      </c>
      <c r="C2401" s="203" t="s">
        <v>1674</v>
      </c>
      <c r="D2401" s="202" t="s">
        <v>1675</v>
      </c>
      <c r="E2401" s="202" t="s">
        <v>1676</v>
      </c>
      <c r="F2401" s="202" t="s">
        <v>505</v>
      </c>
      <c r="G2401" s="253">
        <v>4.0000000000000002E-4</v>
      </c>
      <c r="H2401" s="361" t="s">
        <v>1414</v>
      </c>
      <c r="I2401" s="359" t="s">
        <v>1407</v>
      </c>
      <c r="J2401" s="358">
        <v>0.82410000000000005</v>
      </c>
      <c r="K2401" s="361" t="s">
        <v>1113</v>
      </c>
      <c r="L2401" s="359" t="s">
        <v>1392</v>
      </c>
      <c r="M2401" s="368">
        <v>2010</v>
      </c>
      <c r="N2401" s="205">
        <v>42912</v>
      </c>
      <c r="O2401" s="203"/>
    </row>
    <row r="2402" spans="1:15" ht="27.75" hidden="1" customHeight="1" x14ac:dyDescent="0.25">
      <c r="A2402" s="203" t="s">
        <v>113</v>
      </c>
      <c r="B2402" s="202" t="s">
        <v>502</v>
      </c>
      <c r="C2402" s="203" t="s">
        <v>1674</v>
      </c>
      <c r="D2402" s="202" t="s">
        <v>1760</v>
      </c>
      <c r="E2402" s="202" t="s">
        <v>1761</v>
      </c>
      <c r="F2402" s="202" t="s">
        <v>505</v>
      </c>
      <c r="G2402" s="253">
        <v>4.3</v>
      </c>
      <c r="H2402" s="361" t="s">
        <v>1433</v>
      </c>
      <c r="I2402" s="359" t="s">
        <v>1407</v>
      </c>
      <c r="J2402" s="358">
        <v>0.73529999999999995</v>
      </c>
      <c r="K2402" s="361" t="s">
        <v>1113</v>
      </c>
      <c r="L2402" s="359" t="s">
        <v>1408</v>
      </c>
      <c r="M2402" s="368">
        <v>2009</v>
      </c>
      <c r="N2402" s="205">
        <v>42912</v>
      </c>
      <c r="O2402" s="203"/>
    </row>
    <row r="2403" spans="1:15" ht="27.75" hidden="1" customHeight="1" x14ac:dyDescent="0.25">
      <c r="A2403" s="203" t="s">
        <v>113</v>
      </c>
      <c r="B2403" s="202" t="s">
        <v>502</v>
      </c>
      <c r="C2403" s="203" t="s">
        <v>1674</v>
      </c>
      <c r="D2403" s="202" t="s">
        <v>1760</v>
      </c>
      <c r="E2403" s="202" t="s">
        <v>1761</v>
      </c>
      <c r="F2403" s="202" t="s">
        <v>505</v>
      </c>
      <c r="G2403" s="253">
        <v>1.2E-2</v>
      </c>
      <c r="H2403" s="361" t="s">
        <v>1414</v>
      </c>
      <c r="I2403" s="359" t="s">
        <v>1407</v>
      </c>
      <c r="J2403" s="358">
        <v>0.73529999999999995</v>
      </c>
      <c r="K2403" s="361" t="s">
        <v>1113</v>
      </c>
      <c r="L2403" s="359" t="s">
        <v>1392</v>
      </c>
      <c r="M2403" s="368">
        <v>2009</v>
      </c>
      <c r="N2403" s="205">
        <v>42912</v>
      </c>
      <c r="O2403" s="203"/>
    </row>
    <row r="2404" spans="1:15" ht="27.75" hidden="1" customHeight="1" x14ac:dyDescent="0.25">
      <c r="A2404" s="203" t="s">
        <v>113</v>
      </c>
      <c r="B2404" s="202" t="s">
        <v>502</v>
      </c>
      <c r="C2404" s="203" t="s">
        <v>1674</v>
      </c>
      <c r="D2404" s="202" t="s">
        <v>1899</v>
      </c>
      <c r="E2404" s="202" t="s">
        <v>1900</v>
      </c>
      <c r="F2404" s="202" t="s">
        <v>505</v>
      </c>
      <c r="G2404" s="253">
        <v>0.2</v>
      </c>
      <c r="H2404" s="361" t="s">
        <v>1433</v>
      </c>
      <c r="I2404" s="359" t="s">
        <v>1407</v>
      </c>
      <c r="J2404" s="358">
        <v>0.80710000000000004</v>
      </c>
      <c r="K2404" s="361" t="s">
        <v>1113</v>
      </c>
      <c r="L2404" s="359" t="s">
        <v>1408</v>
      </c>
      <c r="M2404" s="368">
        <v>2006</v>
      </c>
      <c r="N2404" s="205">
        <v>42912</v>
      </c>
      <c r="O2404" s="203"/>
    </row>
    <row r="2405" spans="1:15" ht="27.75" hidden="1" customHeight="1" x14ac:dyDescent="0.25">
      <c r="A2405" s="203" t="s">
        <v>113</v>
      </c>
      <c r="B2405" s="202" t="s">
        <v>502</v>
      </c>
      <c r="C2405" s="203" t="s">
        <v>1674</v>
      </c>
      <c r="D2405" s="202" t="s">
        <v>1899</v>
      </c>
      <c r="E2405" s="202" t="s">
        <v>1900</v>
      </c>
      <c r="F2405" s="202" t="s">
        <v>505</v>
      </c>
      <c r="G2405" s="253">
        <v>1E-3</v>
      </c>
      <c r="H2405" s="361" t="s">
        <v>1414</v>
      </c>
      <c r="I2405" s="359" t="s">
        <v>1407</v>
      </c>
      <c r="J2405" s="358">
        <v>0.80710000000000004</v>
      </c>
      <c r="K2405" s="361" t="s">
        <v>1113</v>
      </c>
      <c r="L2405" s="359" t="s">
        <v>1392</v>
      </c>
      <c r="M2405" s="368">
        <v>2006</v>
      </c>
      <c r="N2405" s="205">
        <v>42912</v>
      </c>
      <c r="O2405" s="203"/>
    </row>
    <row r="2406" spans="1:15" ht="27.75" hidden="1" customHeight="1" x14ac:dyDescent="0.25">
      <c r="A2406" s="203" t="s">
        <v>113</v>
      </c>
      <c r="B2406" s="202" t="s">
        <v>502</v>
      </c>
      <c r="C2406" s="203" t="s">
        <v>1674</v>
      </c>
      <c r="D2406" s="202" t="s">
        <v>1677</v>
      </c>
      <c r="E2406" s="202" t="s">
        <v>1678</v>
      </c>
      <c r="F2406" s="202" t="s">
        <v>505</v>
      </c>
      <c r="G2406" s="253">
        <v>3.52</v>
      </c>
      <c r="H2406" s="361" t="s">
        <v>1400</v>
      </c>
      <c r="I2406" s="359" t="s">
        <v>1379</v>
      </c>
      <c r="J2406" s="358">
        <v>0.19</v>
      </c>
      <c r="K2406" s="361" t="s">
        <v>1391</v>
      </c>
      <c r="L2406" s="359" t="s">
        <v>1392</v>
      </c>
      <c r="M2406" s="368">
        <v>2010</v>
      </c>
      <c r="N2406" s="205">
        <v>42912</v>
      </c>
      <c r="O2406" s="203"/>
    </row>
    <row r="2407" spans="1:15" ht="27.75" hidden="1" customHeight="1" x14ac:dyDescent="0.25">
      <c r="A2407" s="203" t="s">
        <v>113</v>
      </c>
      <c r="B2407" s="202" t="s">
        <v>502</v>
      </c>
      <c r="C2407" s="203" t="s">
        <v>1674</v>
      </c>
      <c r="D2407" s="202" t="s">
        <v>1677</v>
      </c>
      <c r="E2407" s="202" t="s">
        <v>1678</v>
      </c>
      <c r="F2407" s="202" t="s">
        <v>505</v>
      </c>
      <c r="G2407" s="253">
        <v>1.1000000000000001</v>
      </c>
      <c r="H2407" s="361" t="s">
        <v>1400</v>
      </c>
      <c r="I2407" s="359" t="s">
        <v>1382</v>
      </c>
      <c r="J2407" s="358">
        <v>0</v>
      </c>
      <c r="K2407" s="361" t="s">
        <v>1391</v>
      </c>
      <c r="L2407" s="359" t="s">
        <v>1392</v>
      </c>
      <c r="M2407" s="368">
        <v>2010</v>
      </c>
      <c r="N2407" s="205">
        <v>42912</v>
      </c>
      <c r="O2407" s="203"/>
    </row>
    <row r="2408" spans="1:15" ht="27.75" hidden="1" customHeight="1" x14ac:dyDescent="0.25">
      <c r="A2408" s="203" t="s">
        <v>113</v>
      </c>
      <c r="B2408" s="202" t="s">
        <v>502</v>
      </c>
      <c r="C2408" s="203" t="s">
        <v>1674</v>
      </c>
      <c r="D2408" s="202" t="s">
        <v>1677</v>
      </c>
      <c r="E2408" s="202" t="s">
        <v>1678</v>
      </c>
      <c r="F2408" s="202" t="s">
        <v>505</v>
      </c>
      <c r="G2408" s="253">
        <v>0.3</v>
      </c>
      <c r="H2408" s="361" t="s">
        <v>1400</v>
      </c>
      <c r="I2408" s="359" t="s">
        <v>1383</v>
      </c>
      <c r="J2408" s="358">
        <v>0.08</v>
      </c>
      <c r="K2408" s="361" t="s">
        <v>1391</v>
      </c>
      <c r="L2408" s="359" t="s">
        <v>1392</v>
      </c>
      <c r="M2408" s="368">
        <v>2010</v>
      </c>
      <c r="N2408" s="205">
        <v>42912</v>
      </c>
      <c r="O2408" s="203"/>
    </row>
    <row r="2409" spans="1:15" ht="27.75" hidden="1" customHeight="1" x14ac:dyDescent="0.25">
      <c r="A2409" s="203" t="s">
        <v>113</v>
      </c>
      <c r="B2409" s="202" t="s">
        <v>502</v>
      </c>
      <c r="C2409" s="203" t="s">
        <v>1674</v>
      </c>
      <c r="D2409" s="202" t="s">
        <v>1677</v>
      </c>
      <c r="E2409" s="202" t="s">
        <v>1678</v>
      </c>
      <c r="F2409" s="202" t="s">
        <v>505</v>
      </c>
      <c r="G2409" s="253">
        <v>0.12</v>
      </c>
      <c r="H2409" s="361" t="s">
        <v>1400</v>
      </c>
      <c r="I2409" s="359" t="s">
        <v>1384</v>
      </c>
      <c r="J2409" s="358">
        <v>0.25</v>
      </c>
      <c r="K2409" s="361" t="s">
        <v>1391</v>
      </c>
      <c r="L2409" s="359" t="s">
        <v>1392</v>
      </c>
      <c r="M2409" s="368">
        <v>2010</v>
      </c>
      <c r="N2409" s="205">
        <v>42912</v>
      </c>
      <c r="O2409" s="203"/>
    </row>
    <row r="2410" spans="1:15" ht="27.75" hidden="1" customHeight="1" x14ac:dyDescent="0.25">
      <c r="A2410" s="203" t="s">
        <v>113</v>
      </c>
      <c r="B2410" s="202" t="s">
        <v>502</v>
      </c>
      <c r="C2410" s="203" t="s">
        <v>1674</v>
      </c>
      <c r="D2410" s="202" t="s">
        <v>1677</v>
      </c>
      <c r="E2410" s="202" t="s">
        <v>1678</v>
      </c>
      <c r="F2410" s="202" t="s">
        <v>505</v>
      </c>
      <c r="G2410" s="253">
        <v>0.05</v>
      </c>
      <c r="H2410" s="361" t="s">
        <v>1400</v>
      </c>
      <c r="I2410" s="359" t="s">
        <v>1385</v>
      </c>
      <c r="J2410" s="358">
        <v>0</v>
      </c>
      <c r="K2410" s="361" t="s">
        <v>1391</v>
      </c>
      <c r="L2410" s="359" t="s">
        <v>1392</v>
      </c>
      <c r="M2410" s="368">
        <v>2010</v>
      </c>
      <c r="N2410" s="205">
        <v>42912</v>
      </c>
      <c r="O2410" s="203"/>
    </row>
    <row r="2411" spans="1:15" ht="27.75" hidden="1" customHeight="1" x14ac:dyDescent="0.25">
      <c r="A2411" s="203" t="s">
        <v>113</v>
      </c>
      <c r="B2411" s="202" t="s">
        <v>502</v>
      </c>
      <c r="C2411" s="203" t="s">
        <v>1674</v>
      </c>
      <c r="D2411" s="202" t="s">
        <v>1677</v>
      </c>
      <c r="E2411" s="202" t="s">
        <v>1678</v>
      </c>
      <c r="F2411" s="202" t="s">
        <v>505</v>
      </c>
      <c r="G2411" s="253">
        <v>0.19</v>
      </c>
      <c r="H2411" s="361" t="s">
        <v>1414</v>
      </c>
      <c r="I2411" s="359" t="s">
        <v>1379</v>
      </c>
      <c r="J2411" s="358">
        <v>0.77</v>
      </c>
      <c r="K2411" s="361" t="s">
        <v>1113</v>
      </c>
      <c r="L2411" s="359" t="s">
        <v>1392</v>
      </c>
      <c r="M2411" s="368">
        <v>2010</v>
      </c>
      <c r="N2411" s="205">
        <v>42912</v>
      </c>
      <c r="O2411" s="203"/>
    </row>
    <row r="2412" spans="1:15" ht="27.75" hidden="1" customHeight="1" x14ac:dyDescent="0.25">
      <c r="A2412" s="203" t="s">
        <v>113</v>
      </c>
      <c r="B2412" s="202" t="s">
        <v>502</v>
      </c>
      <c r="C2412" s="203" t="s">
        <v>1674</v>
      </c>
      <c r="D2412" s="202" t="s">
        <v>1677</v>
      </c>
      <c r="E2412" s="202" t="s">
        <v>1678</v>
      </c>
      <c r="F2412" s="202" t="s">
        <v>505</v>
      </c>
      <c r="G2412" s="253">
        <v>7.0000000000000007E-2</v>
      </c>
      <c r="H2412" s="361" t="s">
        <v>1414</v>
      </c>
      <c r="I2412" s="359" t="s">
        <v>1382</v>
      </c>
      <c r="J2412" s="358">
        <v>0.71</v>
      </c>
      <c r="K2412" s="361" t="s">
        <v>1113</v>
      </c>
      <c r="L2412" s="359" t="s">
        <v>1392</v>
      </c>
      <c r="M2412" s="368">
        <v>2010</v>
      </c>
      <c r="N2412" s="205">
        <v>42912</v>
      </c>
      <c r="O2412" s="203"/>
    </row>
    <row r="2413" spans="1:15" ht="27.75" hidden="1" customHeight="1" x14ac:dyDescent="0.25">
      <c r="A2413" s="203" t="s">
        <v>113</v>
      </c>
      <c r="B2413" s="202" t="s">
        <v>502</v>
      </c>
      <c r="C2413" s="203" t="s">
        <v>1674</v>
      </c>
      <c r="D2413" s="202" t="s">
        <v>1677</v>
      </c>
      <c r="E2413" s="202" t="s">
        <v>1678</v>
      </c>
      <c r="F2413" s="202" t="s">
        <v>505</v>
      </c>
      <c r="G2413" s="253">
        <v>0.03</v>
      </c>
      <c r="H2413" s="361" t="s">
        <v>1414</v>
      </c>
      <c r="I2413" s="359" t="s">
        <v>1383</v>
      </c>
      <c r="J2413" s="358">
        <v>0.67</v>
      </c>
      <c r="K2413" s="361" t="s">
        <v>1113</v>
      </c>
      <c r="L2413" s="359" t="s">
        <v>1392</v>
      </c>
      <c r="M2413" s="368">
        <v>2010</v>
      </c>
      <c r="N2413" s="205">
        <v>42912</v>
      </c>
      <c r="O2413" s="203"/>
    </row>
    <row r="2414" spans="1:15" ht="27.75" hidden="1" customHeight="1" x14ac:dyDescent="0.25">
      <c r="A2414" s="203" t="s">
        <v>113</v>
      </c>
      <c r="B2414" s="202" t="s">
        <v>502</v>
      </c>
      <c r="C2414" s="203" t="s">
        <v>1674</v>
      </c>
      <c r="D2414" s="202" t="s">
        <v>1677</v>
      </c>
      <c r="E2414" s="202" t="s">
        <v>1678</v>
      </c>
      <c r="F2414" s="202" t="s">
        <v>505</v>
      </c>
      <c r="G2414" s="253">
        <v>0.02</v>
      </c>
      <c r="H2414" s="361" t="s">
        <v>1414</v>
      </c>
      <c r="I2414" s="359" t="s">
        <v>1384</v>
      </c>
      <c r="J2414" s="358">
        <v>0.64</v>
      </c>
      <c r="K2414" s="361" t="s">
        <v>1113</v>
      </c>
      <c r="L2414" s="359" t="s">
        <v>1392</v>
      </c>
      <c r="M2414" s="368">
        <v>2010</v>
      </c>
      <c r="N2414" s="205">
        <v>42912</v>
      </c>
      <c r="O2414" s="203"/>
    </row>
    <row r="2415" spans="1:15" ht="27.75" hidden="1" customHeight="1" x14ac:dyDescent="0.25">
      <c r="A2415" s="203" t="s">
        <v>113</v>
      </c>
      <c r="B2415" s="202" t="s">
        <v>502</v>
      </c>
      <c r="C2415" s="203" t="s">
        <v>1674</v>
      </c>
      <c r="D2415" s="202" t="s">
        <v>1677</v>
      </c>
      <c r="E2415" s="202" t="s">
        <v>1678</v>
      </c>
      <c r="F2415" s="202" t="s">
        <v>505</v>
      </c>
      <c r="G2415" s="253">
        <v>0.01</v>
      </c>
      <c r="H2415" s="361" t="s">
        <v>1414</v>
      </c>
      <c r="I2415" s="359" t="s">
        <v>1385</v>
      </c>
      <c r="J2415" s="358">
        <v>0.53</v>
      </c>
      <c r="K2415" s="361" t="s">
        <v>1113</v>
      </c>
      <c r="L2415" s="359" t="s">
        <v>1392</v>
      </c>
      <c r="M2415" s="368">
        <v>2010</v>
      </c>
      <c r="N2415" s="205">
        <v>42912</v>
      </c>
      <c r="O2415" s="203"/>
    </row>
    <row r="2416" spans="1:15" ht="27.75" hidden="1" customHeight="1" x14ac:dyDescent="0.25">
      <c r="A2416" s="203" t="s">
        <v>113</v>
      </c>
      <c r="B2416" s="202" t="s">
        <v>502</v>
      </c>
      <c r="C2416" s="203" t="s">
        <v>1674</v>
      </c>
      <c r="D2416" s="202" t="s">
        <v>1677</v>
      </c>
      <c r="E2416" s="202" t="s">
        <v>1678</v>
      </c>
      <c r="F2416" s="202" t="s">
        <v>505</v>
      </c>
      <c r="G2416" s="253">
        <v>78.400000000000006</v>
      </c>
      <c r="H2416" s="361" t="s">
        <v>1414</v>
      </c>
      <c r="I2416" s="359" t="s">
        <v>1379</v>
      </c>
      <c r="J2416" s="358">
        <v>0.48499999999999999</v>
      </c>
      <c r="K2416" s="361" t="s">
        <v>22</v>
      </c>
      <c r="L2416" s="359" t="s">
        <v>1392</v>
      </c>
      <c r="M2416" s="368">
        <v>2010</v>
      </c>
      <c r="N2416" s="205">
        <v>42912</v>
      </c>
      <c r="O2416" s="203"/>
    </row>
    <row r="2417" spans="1:15" ht="27.75" hidden="1" customHeight="1" x14ac:dyDescent="0.25">
      <c r="A2417" s="203" t="s">
        <v>113</v>
      </c>
      <c r="B2417" s="202" t="s">
        <v>502</v>
      </c>
      <c r="C2417" s="203" t="s">
        <v>1674</v>
      </c>
      <c r="D2417" s="202" t="s">
        <v>1677</v>
      </c>
      <c r="E2417" s="202" t="s">
        <v>1678</v>
      </c>
      <c r="F2417" s="202" t="s">
        <v>505</v>
      </c>
      <c r="G2417" s="253">
        <v>34.9</v>
      </c>
      <c r="H2417" s="361" t="s">
        <v>1414</v>
      </c>
      <c r="I2417" s="359" t="s">
        <v>1382</v>
      </c>
      <c r="J2417" s="358">
        <v>0.63600000000000001</v>
      </c>
      <c r="K2417" s="361" t="s">
        <v>22</v>
      </c>
      <c r="L2417" s="359" t="s">
        <v>1392</v>
      </c>
      <c r="M2417" s="368">
        <v>2010</v>
      </c>
      <c r="N2417" s="205">
        <v>42912</v>
      </c>
      <c r="O2417" s="203"/>
    </row>
    <row r="2418" spans="1:15" ht="27.75" hidden="1" customHeight="1" x14ac:dyDescent="0.25">
      <c r="A2418" s="203" t="s">
        <v>113</v>
      </c>
      <c r="B2418" s="202" t="s">
        <v>502</v>
      </c>
      <c r="C2418" s="203" t="s">
        <v>1674</v>
      </c>
      <c r="D2418" s="202" t="s">
        <v>1677</v>
      </c>
      <c r="E2418" s="202" t="s">
        <v>1678</v>
      </c>
      <c r="F2418" s="202" t="s">
        <v>505</v>
      </c>
      <c r="G2418" s="253">
        <v>14.27</v>
      </c>
      <c r="H2418" s="361" t="s">
        <v>1414</v>
      </c>
      <c r="I2418" s="359" t="s">
        <v>1383</v>
      </c>
      <c r="J2418" s="358">
        <v>0.58899999999999997</v>
      </c>
      <c r="K2418" s="361" t="s">
        <v>22</v>
      </c>
      <c r="L2418" s="359" t="s">
        <v>1392</v>
      </c>
      <c r="M2418" s="368">
        <v>2010</v>
      </c>
      <c r="N2418" s="205">
        <v>42912</v>
      </c>
      <c r="O2418" s="203"/>
    </row>
    <row r="2419" spans="1:15" ht="27.75" hidden="1" customHeight="1" x14ac:dyDescent="0.25">
      <c r="A2419" s="203" t="s">
        <v>113</v>
      </c>
      <c r="B2419" s="202" t="s">
        <v>502</v>
      </c>
      <c r="C2419" s="203" t="s">
        <v>1674</v>
      </c>
      <c r="D2419" s="202" t="s">
        <v>1677</v>
      </c>
      <c r="E2419" s="202" t="s">
        <v>1678</v>
      </c>
      <c r="F2419" s="202" t="s">
        <v>505</v>
      </c>
      <c r="G2419" s="253">
        <v>11.37</v>
      </c>
      <c r="H2419" s="361" t="s">
        <v>1414</v>
      </c>
      <c r="I2419" s="359" t="s">
        <v>1384</v>
      </c>
      <c r="J2419" s="358">
        <v>0.64400000000000002</v>
      </c>
      <c r="K2419" s="361" t="s">
        <v>22</v>
      </c>
      <c r="L2419" s="359" t="s">
        <v>1392</v>
      </c>
      <c r="M2419" s="368">
        <v>2010</v>
      </c>
      <c r="N2419" s="205">
        <v>42912</v>
      </c>
      <c r="O2419" s="203"/>
    </row>
    <row r="2420" spans="1:15" ht="27.75" hidden="1" customHeight="1" x14ac:dyDescent="0.25">
      <c r="A2420" s="203" t="s">
        <v>113</v>
      </c>
      <c r="B2420" s="202" t="s">
        <v>502</v>
      </c>
      <c r="C2420" s="203" t="s">
        <v>1674</v>
      </c>
      <c r="D2420" s="202" t="s">
        <v>1677</v>
      </c>
      <c r="E2420" s="202" t="s">
        <v>1678</v>
      </c>
      <c r="F2420" s="202" t="s">
        <v>505</v>
      </c>
      <c r="G2420" s="253">
        <v>8.4</v>
      </c>
      <c r="H2420" s="361" t="s">
        <v>1414</v>
      </c>
      <c r="I2420" s="359" t="s">
        <v>1385</v>
      </c>
      <c r="J2420" s="358">
        <v>0.48</v>
      </c>
      <c r="K2420" s="361" t="s">
        <v>22</v>
      </c>
      <c r="L2420" s="359" t="s">
        <v>1392</v>
      </c>
      <c r="M2420" s="368">
        <v>2010</v>
      </c>
      <c r="N2420" s="205">
        <v>42912</v>
      </c>
      <c r="O2420" s="203"/>
    </row>
    <row r="2421" spans="1:15" ht="27.75" hidden="1" customHeight="1" x14ac:dyDescent="0.25">
      <c r="A2421" s="203" t="s">
        <v>113</v>
      </c>
      <c r="B2421" s="202" t="s">
        <v>502</v>
      </c>
      <c r="C2421" s="203" t="s">
        <v>1674</v>
      </c>
      <c r="D2421" s="202" t="s">
        <v>1762</v>
      </c>
      <c r="E2421" s="202" t="s">
        <v>1763</v>
      </c>
      <c r="F2421" s="202" t="s">
        <v>505</v>
      </c>
      <c r="G2421" s="253">
        <v>0.04</v>
      </c>
      <c r="H2421" s="361" t="s">
        <v>1414</v>
      </c>
      <c r="I2421" s="359" t="s">
        <v>1379</v>
      </c>
      <c r="J2421" s="358">
        <v>0.64</v>
      </c>
      <c r="K2421" s="361" t="s">
        <v>1113</v>
      </c>
      <c r="L2421" s="359" t="s">
        <v>1392</v>
      </c>
      <c r="M2421" s="368">
        <v>2010</v>
      </c>
      <c r="N2421" s="205">
        <v>42912</v>
      </c>
      <c r="O2421" s="203"/>
    </row>
    <row r="2422" spans="1:15" ht="27.75" hidden="1" customHeight="1" x14ac:dyDescent="0.25">
      <c r="A2422" s="203" t="s">
        <v>113</v>
      </c>
      <c r="B2422" s="202" t="s">
        <v>502</v>
      </c>
      <c r="C2422" s="203" t="s">
        <v>1674</v>
      </c>
      <c r="D2422" s="202" t="s">
        <v>1762</v>
      </c>
      <c r="E2422" s="202" t="s">
        <v>1763</v>
      </c>
      <c r="F2422" s="202" t="s">
        <v>505</v>
      </c>
      <c r="G2422" s="253">
        <v>0.01</v>
      </c>
      <c r="H2422" s="361" t="s">
        <v>1414</v>
      </c>
      <c r="I2422" s="359" t="s">
        <v>1382</v>
      </c>
      <c r="J2422" s="358">
        <v>0.71</v>
      </c>
      <c r="K2422" s="361" t="s">
        <v>1113</v>
      </c>
      <c r="L2422" s="359" t="s">
        <v>1392</v>
      </c>
      <c r="M2422" s="368">
        <v>2010</v>
      </c>
      <c r="N2422" s="205">
        <v>42912</v>
      </c>
      <c r="O2422" s="203"/>
    </row>
    <row r="2423" spans="1:15" ht="27.75" hidden="1" customHeight="1" x14ac:dyDescent="0.25">
      <c r="A2423" s="203" t="s">
        <v>113</v>
      </c>
      <c r="B2423" s="202" t="s">
        <v>502</v>
      </c>
      <c r="C2423" s="203" t="s">
        <v>1674</v>
      </c>
      <c r="D2423" s="202" t="s">
        <v>1762</v>
      </c>
      <c r="E2423" s="202" t="s">
        <v>1763</v>
      </c>
      <c r="F2423" s="202" t="s">
        <v>505</v>
      </c>
      <c r="G2423" s="253" t="s">
        <v>515</v>
      </c>
      <c r="H2423" s="361" t="s">
        <v>1414</v>
      </c>
      <c r="I2423" s="359" t="s">
        <v>1383</v>
      </c>
      <c r="J2423" s="358">
        <v>0.65</v>
      </c>
      <c r="K2423" s="361" t="s">
        <v>1113</v>
      </c>
      <c r="L2423" s="359" t="s">
        <v>1392</v>
      </c>
      <c r="M2423" s="368">
        <v>2010</v>
      </c>
      <c r="N2423" s="205">
        <v>42912</v>
      </c>
      <c r="O2423" s="203"/>
    </row>
    <row r="2424" spans="1:15" ht="27.75" hidden="1" customHeight="1" x14ac:dyDescent="0.25">
      <c r="A2424" s="203" t="s">
        <v>113</v>
      </c>
      <c r="B2424" s="202" t="s">
        <v>502</v>
      </c>
      <c r="C2424" s="203" t="s">
        <v>1674</v>
      </c>
      <c r="D2424" s="202" t="s">
        <v>1762</v>
      </c>
      <c r="E2424" s="202" t="s">
        <v>1763</v>
      </c>
      <c r="F2424" s="202" t="s">
        <v>505</v>
      </c>
      <c r="G2424" s="253" t="s">
        <v>515</v>
      </c>
      <c r="H2424" s="361" t="s">
        <v>1414</v>
      </c>
      <c r="I2424" s="359" t="s">
        <v>1384</v>
      </c>
      <c r="J2424" s="358">
        <v>0.66</v>
      </c>
      <c r="K2424" s="361" t="s">
        <v>1113</v>
      </c>
      <c r="L2424" s="359" t="s">
        <v>1392</v>
      </c>
      <c r="M2424" s="368">
        <v>2010</v>
      </c>
      <c r="N2424" s="205">
        <v>42912</v>
      </c>
      <c r="O2424" s="203"/>
    </row>
    <row r="2425" spans="1:15" ht="27.75" hidden="1" customHeight="1" x14ac:dyDescent="0.25">
      <c r="A2425" s="203" t="s">
        <v>113</v>
      </c>
      <c r="B2425" s="202" t="s">
        <v>502</v>
      </c>
      <c r="C2425" s="203" t="s">
        <v>1674</v>
      </c>
      <c r="D2425" s="202" t="s">
        <v>1762</v>
      </c>
      <c r="E2425" s="202" t="s">
        <v>1763</v>
      </c>
      <c r="F2425" s="202" t="s">
        <v>505</v>
      </c>
      <c r="G2425" s="253" t="s">
        <v>515</v>
      </c>
      <c r="H2425" s="361" t="s">
        <v>1414</v>
      </c>
      <c r="I2425" s="359" t="s">
        <v>1385</v>
      </c>
      <c r="J2425" s="358">
        <v>0.81</v>
      </c>
      <c r="K2425" s="361" t="s">
        <v>1113</v>
      </c>
      <c r="L2425" s="359" t="s">
        <v>1392</v>
      </c>
      <c r="M2425" s="368">
        <v>2010</v>
      </c>
      <c r="N2425" s="205">
        <v>42912</v>
      </c>
      <c r="O2425" s="203"/>
    </row>
    <row r="2426" spans="1:15" ht="27.75" hidden="1" customHeight="1" x14ac:dyDescent="0.25">
      <c r="A2426" s="203" t="s">
        <v>113</v>
      </c>
      <c r="B2426" s="202" t="s">
        <v>502</v>
      </c>
      <c r="C2426" s="203" t="s">
        <v>1674</v>
      </c>
      <c r="D2426" s="202" t="s">
        <v>1762</v>
      </c>
      <c r="E2426" s="202" t="s">
        <v>1763</v>
      </c>
      <c r="F2426" s="202" t="s">
        <v>505</v>
      </c>
      <c r="G2426" s="253">
        <v>13.74</v>
      </c>
      <c r="H2426" s="361" t="s">
        <v>1414</v>
      </c>
      <c r="I2426" s="359" t="s">
        <v>1379</v>
      </c>
      <c r="J2426" s="358">
        <v>0</v>
      </c>
      <c r="K2426" s="361" t="s">
        <v>22</v>
      </c>
      <c r="L2426" s="359" t="s">
        <v>1392</v>
      </c>
      <c r="M2426" s="368">
        <v>2010</v>
      </c>
      <c r="N2426" s="205">
        <v>42912</v>
      </c>
      <c r="O2426" s="203"/>
    </row>
    <row r="2427" spans="1:15" ht="27.75" hidden="1" customHeight="1" x14ac:dyDescent="0.25">
      <c r="A2427" s="203" t="s">
        <v>113</v>
      </c>
      <c r="B2427" s="202" t="s">
        <v>502</v>
      </c>
      <c r="C2427" s="203" t="s">
        <v>1674</v>
      </c>
      <c r="D2427" s="202" t="s">
        <v>1762</v>
      </c>
      <c r="E2427" s="202" t="s">
        <v>1763</v>
      </c>
      <c r="F2427" s="202" t="s">
        <v>505</v>
      </c>
      <c r="G2427" s="253">
        <v>4.71</v>
      </c>
      <c r="H2427" s="361" t="s">
        <v>1414</v>
      </c>
      <c r="I2427" s="359" t="s">
        <v>1382</v>
      </c>
      <c r="J2427" s="358">
        <v>0.3</v>
      </c>
      <c r="K2427" s="361" t="s">
        <v>22</v>
      </c>
      <c r="L2427" s="359" t="s">
        <v>1392</v>
      </c>
      <c r="M2427" s="368">
        <v>2010</v>
      </c>
      <c r="N2427" s="205">
        <v>42912</v>
      </c>
      <c r="O2427" s="203"/>
    </row>
    <row r="2428" spans="1:15" ht="27.75" hidden="1" customHeight="1" x14ac:dyDescent="0.25">
      <c r="A2428" s="203" t="s">
        <v>113</v>
      </c>
      <c r="B2428" s="202" t="s">
        <v>502</v>
      </c>
      <c r="C2428" s="203" t="s">
        <v>1674</v>
      </c>
      <c r="D2428" s="202" t="s">
        <v>1762</v>
      </c>
      <c r="E2428" s="202" t="s">
        <v>1763</v>
      </c>
      <c r="F2428" s="202" t="s">
        <v>505</v>
      </c>
      <c r="G2428" s="253">
        <v>1.83</v>
      </c>
      <c r="H2428" s="361" t="s">
        <v>1414</v>
      </c>
      <c r="I2428" s="359" t="s">
        <v>1383</v>
      </c>
      <c r="J2428" s="358">
        <v>0</v>
      </c>
      <c r="K2428" s="361" t="s">
        <v>22</v>
      </c>
      <c r="L2428" s="359" t="s">
        <v>1392</v>
      </c>
      <c r="M2428" s="368">
        <v>2010</v>
      </c>
      <c r="N2428" s="205">
        <v>42912</v>
      </c>
      <c r="O2428" s="203"/>
    </row>
    <row r="2429" spans="1:15" ht="27.75" hidden="1" customHeight="1" x14ac:dyDescent="0.25">
      <c r="A2429" s="203" t="s">
        <v>113</v>
      </c>
      <c r="B2429" s="202" t="s">
        <v>502</v>
      </c>
      <c r="C2429" s="203" t="s">
        <v>1674</v>
      </c>
      <c r="D2429" s="202" t="s">
        <v>1762</v>
      </c>
      <c r="E2429" s="202" t="s">
        <v>1763</v>
      </c>
      <c r="F2429" s="202" t="s">
        <v>505</v>
      </c>
      <c r="G2429" s="253">
        <v>0.67</v>
      </c>
      <c r="H2429" s="361" t="s">
        <v>1414</v>
      </c>
      <c r="I2429" s="359" t="s">
        <v>1384</v>
      </c>
      <c r="J2429" s="358">
        <v>0</v>
      </c>
      <c r="K2429" s="361" t="s">
        <v>22</v>
      </c>
      <c r="L2429" s="359" t="s">
        <v>1392</v>
      </c>
      <c r="M2429" s="368">
        <v>2010</v>
      </c>
      <c r="N2429" s="205">
        <v>42912</v>
      </c>
      <c r="O2429" s="203"/>
    </row>
    <row r="2430" spans="1:15" ht="27.75" hidden="1" customHeight="1" x14ac:dyDescent="0.25">
      <c r="A2430" s="203" t="s">
        <v>113</v>
      </c>
      <c r="B2430" s="202" t="s">
        <v>502</v>
      </c>
      <c r="C2430" s="203" t="s">
        <v>1674</v>
      </c>
      <c r="D2430" s="202" t="s">
        <v>1762</v>
      </c>
      <c r="E2430" s="202" t="s">
        <v>1763</v>
      </c>
      <c r="F2430" s="202" t="s">
        <v>505</v>
      </c>
      <c r="G2430" s="253">
        <v>0.14000000000000001</v>
      </c>
      <c r="H2430" s="361" t="s">
        <v>1414</v>
      </c>
      <c r="I2430" s="359" t="s">
        <v>1385</v>
      </c>
      <c r="J2430" s="358">
        <v>0.68</v>
      </c>
      <c r="K2430" s="361" t="s">
        <v>22</v>
      </c>
      <c r="L2430" s="359" t="s">
        <v>1392</v>
      </c>
      <c r="M2430" s="368">
        <v>2010</v>
      </c>
      <c r="N2430" s="205">
        <v>42912</v>
      </c>
      <c r="O2430" s="203"/>
    </row>
    <row r="2431" spans="1:15" ht="27.75" hidden="1" customHeight="1" x14ac:dyDescent="0.25">
      <c r="A2431" s="203" t="s">
        <v>113</v>
      </c>
      <c r="B2431" s="202" t="s">
        <v>502</v>
      </c>
      <c r="C2431" s="203" t="s">
        <v>1674</v>
      </c>
      <c r="D2431" s="202" t="s">
        <v>1704</v>
      </c>
      <c r="E2431" s="202" t="s">
        <v>1705</v>
      </c>
      <c r="F2431" s="202" t="s">
        <v>505</v>
      </c>
      <c r="G2431" s="253">
        <v>0.42</v>
      </c>
      <c r="H2431" s="361" t="s">
        <v>1400</v>
      </c>
      <c r="I2431" s="359" t="s">
        <v>1379</v>
      </c>
      <c r="J2431" s="358">
        <v>0.66</v>
      </c>
      <c r="K2431" s="361" t="s">
        <v>1391</v>
      </c>
      <c r="L2431" s="359" t="s">
        <v>1392</v>
      </c>
      <c r="M2431" s="368">
        <v>2010</v>
      </c>
      <c r="N2431" s="205">
        <v>42912</v>
      </c>
      <c r="O2431" s="203"/>
    </row>
    <row r="2432" spans="1:15" ht="27.75" hidden="1" customHeight="1" x14ac:dyDescent="0.25">
      <c r="A2432" s="203" t="s">
        <v>113</v>
      </c>
      <c r="B2432" s="202" t="s">
        <v>502</v>
      </c>
      <c r="C2432" s="203" t="s">
        <v>1674</v>
      </c>
      <c r="D2432" s="202" t="s">
        <v>1704</v>
      </c>
      <c r="E2432" s="202" t="s">
        <v>1705</v>
      </c>
      <c r="F2432" s="202" t="s">
        <v>505</v>
      </c>
      <c r="G2432" s="253">
        <v>0.12</v>
      </c>
      <c r="H2432" s="361" t="s">
        <v>1400</v>
      </c>
      <c r="I2432" s="359" t="s">
        <v>1382</v>
      </c>
      <c r="J2432" s="358">
        <v>0.4</v>
      </c>
      <c r="K2432" s="361" t="s">
        <v>1391</v>
      </c>
      <c r="L2432" s="359" t="s">
        <v>1392</v>
      </c>
      <c r="M2432" s="368">
        <v>2010</v>
      </c>
      <c r="N2432" s="205">
        <v>42912</v>
      </c>
      <c r="O2432" s="203"/>
    </row>
    <row r="2433" spans="1:15" ht="27.75" hidden="1" customHeight="1" x14ac:dyDescent="0.25">
      <c r="A2433" s="203" t="s">
        <v>113</v>
      </c>
      <c r="B2433" s="202" t="s">
        <v>502</v>
      </c>
      <c r="C2433" s="203" t="s">
        <v>1674</v>
      </c>
      <c r="D2433" s="202" t="s">
        <v>1704</v>
      </c>
      <c r="E2433" s="202" t="s">
        <v>1705</v>
      </c>
      <c r="F2433" s="202" t="s">
        <v>505</v>
      </c>
      <c r="G2433" s="253">
        <v>0.03</v>
      </c>
      <c r="H2433" s="361" t="s">
        <v>1400</v>
      </c>
      <c r="I2433" s="359" t="s">
        <v>1383</v>
      </c>
      <c r="J2433" s="358">
        <v>0.59</v>
      </c>
      <c r="K2433" s="361" t="s">
        <v>1391</v>
      </c>
      <c r="L2433" s="359" t="s">
        <v>1392</v>
      </c>
      <c r="M2433" s="368">
        <v>2010</v>
      </c>
      <c r="N2433" s="205">
        <v>42912</v>
      </c>
      <c r="O2433" s="203"/>
    </row>
    <row r="2434" spans="1:15" ht="27.75" hidden="1" customHeight="1" x14ac:dyDescent="0.25">
      <c r="A2434" s="203" t="s">
        <v>113</v>
      </c>
      <c r="B2434" s="202" t="s">
        <v>502</v>
      </c>
      <c r="C2434" s="203" t="s">
        <v>1674</v>
      </c>
      <c r="D2434" s="202" t="s">
        <v>1704</v>
      </c>
      <c r="E2434" s="202" t="s">
        <v>1705</v>
      </c>
      <c r="F2434" s="202" t="s">
        <v>505</v>
      </c>
      <c r="G2434" s="253" t="s">
        <v>515</v>
      </c>
      <c r="H2434" s="361" t="s">
        <v>1400</v>
      </c>
      <c r="I2434" s="359" t="s">
        <v>1384</v>
      </c>
      <c r="J2434" s="358">
        <v>0.75</v>
      </c>
      <c r="K2434" s="361" t="s">
        <v>1391</v>
      </c>
      <c r="L2434" s="359" t="s">
        <v>1392</v>
      </c>
      <c r="M2434" s="368">
        <v>2010</v>
      </c>
      <c r="N2434" s="205">
        <v>42912</v>
      </c>
      <c r="O2434" s="203"/>
    </row>
    <row r="2435" spans="1:15" ht="27.75" hidden="1" customHeight="1" x14ac:dyDescent="0.25">
      <c r="A2435" s="203" t="s">
        <v>113</v>
      </c>
      <c r="B2435" s="202" t="s">
        <v>502</v>
      </c>
      <c r="C2435" s="203" t="s">
        <v>1674</v>
      </c>
      <c r="D2435" s="202" t="s">
        <v>1704</v>
      </c>
      <c r="E2435" s="202" t="s">
        <v>1705</v>
      </c>
      <c r="F2435" s="202" t="s">
        <v>505</v>
      </c>
      <c r="G2435" s="253" t="s">
        <v>515</v>
      </c>
      <c r="H2435" s="361" t="s">
        <v>1400</v>
      </c>
      <c r="I2435" s="359" t="s">
        <v>1385</v>
      </c>
      <c r="J2435" s="358">
        <v>0.98</v>
      </c>
      <c r="K2435" s="361" t="s">
        <v>1391</v>
      </c>
      <c r="L2435" s="359" t="s">
        <v>1392</v>
      </c>
      <c r="M2435" s="368">
        <v>2010</v>
      </c>
      <c r="N2435" s="205">
        <v>42912</v>
      </c>
      <c r="O2435" s="203"/>
    </row>
    <row r="2436" spans="1:15" ht="27.75" hidden="1" customHeight="1" x14ac:dyDescent="0.25">
      <c r="A2436" s="203" t="s">
        <v>113</v>
      </c>
      <c r="B2436" s="202" t="s">
        <v>502</v>
      </c>
      <c r="C2436" s="203" t="s">
        <v>1674</v>
      </c>
      <c r="D2436" s="202" t="s">
        <v>1704</v>
      </c>
      <c r="E2436" s="202" t="s">
        <v>1705</v>
      </c>
      <c r="F2436" s="202" t="s">
        <v>505</v>
      </c>
      <c r="G2436" s="253">
        <v>0.09</v>
      </c>
      <c r="H2436" s="361" t="s">
        <v>1414</v>
      </c>
      <c r="I2436" s="359" t="s">
        <v>1379</v>
      </c>
      <c r="J2436" s="358">
        <v>0.79</v>
      </c>
      <c r="K2436" s="361" t="s">
        <v>1113</v>
      </c>
      <c r="L2436" s="359" t="s">
        <v>1392</v>
      </c>
      <c r="M2436" s="368">
        <v>2010</v>
      </c>
      <c r="N2436" s="205">
        <v>42912</v>
      </c>
      <c r="O2436" s="203"/>
    </row>
    <row r="2437" spans="1:15" ht="27.75" hidden="1" customHeight="1" x14ac:dyDescent="0.25">
      <c r="A2437" s="203" t="s">
        <v>113</v>
      </c>
      <c r="B2437" s="202" t="s">
        <v>502</v>
      </c>
      <c r="C2437" s="203" t="s">
        <v>1674</v>
      </c>
      <c r="D2437" s="202" t="s">
        <v>1704</v>
      </c>
      <c r="E2437" s="202" t="s">
        <v>1705</v>
      </c>
      <c r="F2437" s="202" t="s">
        <v>505</v>
      </c>
      <c r="G2437" s="253">
        <v>0.03</v>
      </c>
      <c r="H2437" s="361" t="s">
        <v>1414</v>
      </c>
      <c r="I2437" s="359" t="s">
        <v>1382</v>
      </c>
      <c r="J2437" s="358">
        <v>0.76</v>
      </c>
      <c r="K2437" s="361" t="s">
        <v>1113</v>
      </c>
      <c r="L2437" s="359" t="s">
        <v>1392</v>
      </c>
      <c r="M2437" s="368">
        <v>2010</v>
      </c>
      <c r="N2437" s="205">
        <v>42912</v>
      </c>
      <c r="O2437" s="203"/>
    </row>
    <row r="2438" spans="1:15" ht="27.75" hidden="1" customHeight="1" x14ac:dyDescent="0.25">
      <c r="A2438" s="203" t="s">
        <v>113</v>
      </c>
      <c r="B2438" s="202" t="s">
        <v>502</v>
      </c>
      <c r="C2438" s="203" t="s">
        <v>1674</v>
      </c>
      <c r="D2438" s="202" t="s">
        <v>1704</v>
      </c>
      <c r="E2438" s="202" t="s">
        <v>1705</v>
      </c>
      <c r="F2438" s="202" t="s">
        <v>505</v>
      </c>
      <c r="G2438" s="253">
        <v>0.01</v>
      </c>
      <c r="H2438" s="361" t="s">
        <v>1414</v>
      </c>
      <c r="I2438" s="359" t="s">
        <v>1383</v>
      </c>
      <c r="J2438" s="358">
        <v>0.75</v>
      </c>
      <c r="K2438" s="361" t="s">
        <v>1113</v>
      </c>
      <c r="L2438" s="359" t="s">
        <v>1392</v>
      </c>
      <c r="M2438" s="368">
        <v>2010</v>
      </c>
      <c r="N2438" s="205">
        <v>42912</v>
      </c>
      <c r="O2438" s="203"/>
    </row>
    <row r="2439" spans="1:15" ht="27.75" hidden="1" customHeight="1" x14ac:dyDescent="0.25">
      <c r="A2439" s="203" t="s">
        <v>113</v>
      </c>
      <c r="B2439" s="202" t="s">
        <v>502</v>
      </c>
      <c r="C2439" s="203" t="s">
        <v>1674</v>
      </c>
      <c r="D2439" s="202" t="s">
        <v>1704</v>
      </c>
      <c r="E2439" s="202" t="s">
        <v>1705</v>
      </c>
      <c r="F2439" s="202" t="s">
        <v>505</v>
      </c>
      <c r="G2439" s="253" t="s">
        <v>515</v>
      </c>
      <c r="H2439" s="361" t="s">
        <v>1414</v>
      </c>
      <c r="I2439" s="359" t="s">
        <v>1384</v>
      </c>
      <c r="J2439" s="358">
        <v>0.81</v>
      </c>
      <c r="K2439" s="361" t="s">
        <v>1113</v>
      </c>
      <c r="L2439" s="359" t="s">
        <v>1392</v>
      </c>
      <c r="M2439" s="368">
        <v>2010</v>
      </c>
      <c r="N2439" s="205">
        <v>42912</v>
      </c>
      <c r="O2439" s="203"/>
    </row>
    <row r="2440" spans="1:15" ht="27.75" hidden="1" customHeight="1" x14ac:dyDescent="0.25">
      <c r="A2440" s="203" t="s">
        <v>113</v>
      </c>
      <c r="B2440" s="202" t="s">
        <v>502</v>
      </c>
      <c r="C2440" s="203" t="s">
        <v>1674</v>
      </c>
      <c r="D2440" s="202" t="s">
        <v>1704</v>
      </c>
      <c r="E2440" s="202" t="s">
        <v>1705</v>
      </c>
      <c r="F2440" s="202" t="s">
        <v>505</v>
      </c>
      <c r="G2440" s="253" t="s">
        <v>515</v>
      </c>
      <c r="H2440" s="361" t="s">
        <v>1414</v>
      </c>
      <c r="I2440" s="359" t="s">
        <v>1385</v>
      </c>
      <c r="J2440" s="358">
        <v>0.93</v>
      </c>
      <c r="K2440" s="361" t="s">
        <v>1113</v>
      </c>
      <c r="L2440" s="359" t="s">
        <v>1392</v>
      </c>
      <c r="M2440" s="368">
        <v>2010</v>
      </c>
      <c r="N2440" s="205">
        <v>42912</v>
      </c>
      <c r="O2440" s="203"/>
    </row>
    <row r="2441" spans="1:15" ht="27.75" hidden="1" customHeight="1" x14ac:dyDescent="0.25">
      <c r="A2441" s="203" t="s">
        <v>113</v>
      </c>
      <c r="B2441" s="202" t="s">
        <v>502</v>
      </c>
      <c r="C2441" s="203" t="s">
        <v>1674</v>
      </c>
      <c r="D2441" s="202" t="s">
        <v>1706</v>
      </c>
      <c r="E2441" s="202" t="s">
        <v>1707</v>
      </c>
      <c r="F2441" s="202" t="s">
        <v>505</v>
      </c>
      <c r="G2441" s="253">
        <v>0.36</v>
      </c>
      <c r="H2441" s="361" t="s">
        <v>1400</v>
      </c>
      <c r="I2441" s="359" t="s">
        <v>1379</v>
      </c>
      <c r="J2441" s="358">
        <v>0.37</v>
      </c>
      <c r="K2441" s="361" t="s">
        <v>1391</v>
      </c>
      <c r="L2441" s="359" t="s">
        <v>1392</v>
      </c>
      <c r="M2441" s="368">
        <v>2010</v>
      </c>
      <c r="N2441" s="205">
        <v>42912</v>
      </c>
      <c r="O2441" s="203"/>
    </row>
    <row r="2442" spans="1:15" ht="27.75" hidden="1" customHeight="1" x14ac:dyDescent="0.25">
      <c r="A2442" s="203" t="s">
        <v>113</v>
      </c>
      <c r="B2442" s="202" t="s">
        <v>502</v>
      </c>
      <c r="C2442" s="203" t="s">
        <v>1674</v>
      </c>
      <c r="D2442" s="202" t="s">
        <v>1706</v>
      </c>
      <c r="E2442" s="202" t="s">
        <v>1707</v>
      </c>
      <c r="F2442" s="202" t="s">
        <v>505</v>
      </c>
      <c r="G2442" s="253">
        <v>0.12</v>
      </c>
      <c r="H2442" s="361" t="s">
        <v>1400</v>
      </c>
      <c r="I2442" s="359" t="s">
        <v>1382</v>
      </c>
      <c r="J2442" s="358">
        <v>0.17</v>
      </c>
      <c r="K2442" s="361" t="s">
        <v>1391</v>
      </c>
      <c r="L2442" s="359" t="s">
        <v>1392</v>
      </c>
      <c r="M2442" s="368">
        <v>2010</v>
      </c>
      <c r="N2442" s="205">
        <v>42912</v>
      </c>
      <c r="O2442" s="203"/>
    </row>
    <row r="2443" spans="1:15" ht="27.75" hidden="1" customHeight="1" x14ac:dyDescent="0.25">
      <c r="A2443" s="203" t="s">
        <v>113</v>
      </c>
      <c r="B2443" s="202" t="s">
        <v>502</v>
      </c>
      <c r="C2443" s="203" t="s">
        <v>1674</v>
      </c>
      <c r="D2443" s="202" t="s">
        <v>1706</v>
      </c>
      <c r="E2443" s="202" t="s">
        <v>1707</v>
      </c>
      <c r="F2443" s="202" t="s">
        <v>505</v>
      </c>
      <c r="G2443" s="253">
        <v>0.04</v>
      </c>
      <c r="H2443" s="361" t="s">
        <v>1400</v>
      </c>
      <c r="I2443" s="359" t="s">
        <v>1383</v>
      </c>
      <c r="J2443" s="358">
        <v>0.1</v>
      </c>
      <c r="K2443" s="361" t="s">
        <v>1391</v>
      </c>
      <c r="L2443" s="359" t="s">
        <v>1392</v>
      </c>
      <c r="M2443" s="368">
        <v>2010</v>
      </c>
      <c r="N2443" s="205">
        <v>42912</v>
      </c>
      <c r="O2443" s="203"/>
    </row>
    <row r="2444" spans="1:15" ht="27.75" hidden="1" customHeight="1" x14ac:dyDescent="0.25">
      <c r="A2444" s="203" t="s">
        <v>113</v>
      </c>
      <c r="B2444" s="202" t="s">
        <v>502</v>
      </c>
      <c r="C2444" s="203" t="s">
        <v>1674</v>
      </c>
      <c r="D2444" s="202" t="s">
        <v>1706</v>
      </c>
      <c r="E2444" s="202" t="s">
        <v>1707</v>
      </c>
      <c r="F2444" s="202" t="s">
        <v>505</v>
      </c>
      <c r="G2444" s="253">
        <v>0.01</v>
      </c>
      <c r="H2444" s="361" t="s">
        <v>1400</v>
      </c>
      <c r="I2444" s="359" t="s">
        <v>1384</v>
      </c>
      <c r="J2444" s="358">
        <v>0.36</v>
      </c>
      <c r="K2444" s="361" t="s">
        <v>1391</v>
      </c>
      <c r="L2444" s="359" t="s">
        <v>1392</v>
      </c>
      <c r="M2444" s="368">
        <v>2010</v>
      </c>
      <c r="N2444" s="205">
        <v>42912</v>
      </c>
      <c r="O2444" s="203"/>
    </row>
    <row r="2445" spans="1:15" ht="27.75" hidden="1" customHeight="1" x14ac:dyDescent="0.25">
      <c r="A2445" s="203" t="s">
        <v>113</v>
      </c>
      <c r="B2445" s="202" t="s">
        <v>502</v>
      </c>
      <c r="C2445" s="203" t="s">
        <v>1674</v>
      </c>
      <c r="D2445" s="202" t="s">
        <v>1706</v>
      </c>
      <c r="E2445" s="202" t="s">
        <v>1707</v>
      </c>
      <c r="F2445" s="202" t="s">
        <v>505</v>
      </c>
      <c r="G2445" s="253">
        <v>5.0000000000000001E-3</v>
      </c>
      <c r="H2445" s="361" t="s">
        <v>1400</v>
      </c>
      <c r="I2445" s="359" t="s">
        <v>1385</v>
      </c>
      <c r="J2445" s="358">
        <v>0</v>
      </c>
      <c r="K2445" s="361" t="s">
        <v>1391</v>
      </c>
      <c r="L2445" s="359" t="s">
        <v>1392</v>
      </c>
      <c r="M2445" s="368">
        <v>2010</v>
      </c>
      <c r="N2445" s="205">
        <v>42912</v>
      </c>
      <c r="O2445" s="203"/>
    </row>
    <row r="2446" spans="1:15" ht="27.75" hidden="1" customHeight="1" x14ac:dyDescent="0.25">
      <c r="A2446" s="203" t="s">
        <v>113</v>
      </c>
      <c r="B2446" s="202" t="s">
        <v>502</v>
      </c>
      <c r="C2446" s="203" t="s">
        <v>1674</v>
      </c>
      <c r="D2446" s="202" t="s">
        <v>1706</v>
      </c>
      <c r="E2446" s="202" t="s">
        <v>1707</v>
      </c>
      <c r="F2446" s="202" t="s">
        <v>505</v>
      </c>
      <c r="G2446" s="253">
        <v>0.06</v>
      </c>
      <c r="H2446" s="361" t="s">
        <v>1414</v>
      </c>
      <c r="I2446" s="359" t="s">
        <v>1379</v>
      </c>
      <c r="J2446" s="358">
        <v>0.61</v>
      </c>
      <c r="K2446" s="361" t="s">
        <v>1113</v>
      </c>
      <c r="L2446" s="359" t="s">
        <v>1392</v>
      </c>
      <c r="M2446" s="368">
        <v>2010</v>
      </c>
      <c r="N2446" s="205">
        <v>42912</v>
      </c>
      <c r="O2446" s="203"/>
    </row>
    <row r="2447" spans="1:15" ht="27.75" hidden="1" customHeight="1" x14ac:dyDescent="0.25">
      <c r="A2447" s="203" t="s">
        <v>113</v>
      </c>
      <c r="B2447" s="202" t="s">
        <v>502</v>
      </c>
      <c r="C2447" s="203" t="s">
        <v>1674</v>
      </c>
      <c r="D2447" s="202" t="s">
        <v>1706</v>
      </c>
      <c r="E2447" s="202" t="s">
        <v>1707</v>
      </c>
      <c r="F2447" s="202" t="s">
        <v>505</v>
      </c>
      <c r="G2447" s="253">
        <v>0.02</v>
      </c>
      <c r="H2447" s="361" t="s">
        <v>1414</v>
      </c>
      <c r="I2447" s="359" t="s">
        <v>1382</v>
      </c>
      <c r="J2447" s="358">
        <v>0.77</v>
      </c>
      <c r="K2447" s="361" t="s">
        <v>1113</v>
      </c>
      <c r="L2447" s="359" t="s">
        <v>1392</v>
      </c>
      <c r="M2447" s="368">
        <v>2010</v>
      </c>
      <c r="N2447" s="205">
        <v>42912</v>
      </c>
      <c r="O2447" s="203"/>
    </row>
    <row r="2448" spans="1:15" ht="27.75" hidden="1" customHeight="1" x14ac:dyDescent="0.25">
      <c r="A2448" s="203" t="s">
        <v>113</v>
      </c>
      <c r="B2448" s="202" t="s">
        <v>502</v>
      </c>
      <c r="C2448" s="203" t="s">
        <v>1674</v>
      </c>
      <c r="D2448" s="202" t="s">
        <v>1706</v>
      </c>
      <c r="E2448" s="202" t="s">
        <v>1707</v>
      </c>
      <c r="F2448" s="202" t="s">
        <v>505</v>
      </c>
      <c r="G2448" s="253">
        <v>0.01</v>
      </c>
      <c r="H2448" s="361" t="s">
        <v>1414</v>
      </c>
      <c r="I2448" s="359" t="s">
        <v>1383</v>
      </c>
      <c r="J2448" s="358">
        <v>0.81</v>
      </c>
      <c r="K2448" s="361" t="s">
        <v>1113</v>
      </c>
      <c r="L2448" s="359" t="s">
        <v>1392</v>
      </c>
      <c r="M2448" s="368">
        <v>2010</v>
      </c>
      <c r="N2448" s="205">
        <v>42912</v>
      </c>
      <c r="O2448" s="203"/>
    </row>
    <row r="2449" spans="1:15" ht="27.75" hidden="1" customHeight="1" x14ac:dyDescent="0.25">
      <c r="A2449" s="203" t="s">
        <v>113</v>
      </c>
      <c r="B2449" s="202" t="s">
        <v>502</v>
      </c>
      <c r="C2449" s="203" t="s">
        <v>1674</v>
      </c>
      <c r="D2449" s="202" t="s">
        <v>1706</v>
      </c>
      <c r="E2449" s="202" t="s">
        <v>1707</v>
      </c>
      <c r="F2449" s="202" t="s">
        <v>505</v>
      </c>
      <c r="G2449" s="253" t="s">
        <v>515</v>
      </c>
      <c r="H2449" s="361" t="s">
        <v>1414</v>
      </c>
      <c r="I2449" s="359" t="s">
        <v>1384</v>
      </c>
      <c r="J2449" s="358">
        <v>0.85</v>
      </c>
      <c r="K2449" s="361" t="s">
        <v>1113</v>
      </c>
      <c r="L2449" s="359" t="s">
        <v>1392</v>
      </c>
      <c r="M2449" s="368">
        <v>2010</v>
      </c>
      <c r="N2449" s="205">
        <v>42912</v>
      </c>
      <c r="O2449" s="203"/>
    </row>
    <row r="2450" spans="1:15" ht="27.75" hidden="1" customHeight="1" x14ac:dyDescent="0.25">
      <c r="A2450" s="203" t="s">
        <v>113</v>
      </c>
      <c r="B2450" s="202" t="s">
        <v>502</v>
      </c>
      <c r="C2450" s="203" t="s">
        <v>1674</v>
      </c>
      <c r="D2450" s="202" t="s">
        <v>1706</v>
      </c>
      <c r="E2450" s="202" t="s">
        <v>1707</v>
      </c>
      <c r="F2450" s="202" t="s">
        <v>505</v>
      </c>
      <c r="G2450" s="253" t="s">
        <v>515</v>
      </c>
      <c r="H2450" s="361" t="s">
        <v>1414</v>
      </c>
      <c r="I2450" s="359" t="s">
        <v>1385</v>
      </c>
      <c r="J2450" s="358">
        <v>0.66</v>
      </c>
      <c r="K2450" s="361" t="s">
        <v>1113</v>
      </c>
      <c r="L2450" s="359" t="s">
        <v>1392</v>
      </c>
      <c r="M2450" s="368">
        <v>2010</v>
      </c>
      <c r="N2450" s="205">
        <v>42912</v>
      </c>
      <c r="O2450" s="203"/>
    </row>
    <row r="2451" spans="1:15" ht="27.75" hidden="1" customHeight="1" x14ac:dyDescent="0.25">
      <c r="A2451" s="203" t="s">
        <v>113</v>
      </c>
      <c r="B2451" s="202" t="s">
        <v>502</v>
      </c>
      <c r="C2451" s="203" t="s">
        <v>1901</v>
      </c>
      <c r="D2451" s="202" t="s">
        <v>715</v>
      </c>
      <c r="E2451" s="202" t="s">
        <v>1902</v>
      </c>
      <c r="F2451" s="202" t="s">
        <v>505</v>
      </c>
      <c r="G2451" s="253" t="s">
        <v>515</v>
      </c>
      <c r="H2451" s="361" t="s">
        <v>1433</v>
      </c>
      <c r="I2451" s="359" t="s">
        <v>1407</v>
      </c>
      <c r="J2451" s="358">
        <v>0</v>
      </c>
      <c r="K2451" s="359" t="s">
        <v>1113</v>
      </c>
      <c r="L2451" s="359" t="s">
        <v>1408</v>
      </c>
      <c r="M2451" s="368">
        <v>2001</v>
      </c>
      <c r="N2451" s="205">
        <v>39136</v>
      </c>
      <c r="O2451" s="203" t="s">
        <v>1903</v>
      </c>
    </row>
    <row r="2452" spans="1:15" ht="27.75" hidden="1" customHeight="1" x14ac:dyDescent="0.25">
      <c r="A2452" s="203" t="s">
        <v>113</v>
      </c>
      <c r="B2452" s="202" t="s">
        <v>502</v>
      </c>
      <c r="C2452" s="203" t="s">
        <v>1901</v>
      </c>
      <c r="D2452" s="202" t="s">
        <v>715</v>
      </c>
      <c r="E2452" s="202" t="s">
        <v>1902</v>
      </c>
      <c r="F2452" s="202" t="s">
        <v>505</v>
      </c>
      <c r="G2452" s="253" t="s">
        <v>515</v>
      </c>
      <c r="H2452" s="361" t="s">
        <v>1414</v>
      </c>
      <c r="I2452" s="359" t="s">
        <v>1407</v>
      </c>
      <c r="J2452" s="358">
        <v>0</v>
      </c>
      <c r="K2452" s="359" t="s">
        <v>1113</v>
      </c>
      <c r="L2452" s="359" t="s">
        <v>1392</v>
      </c>
      <c r="M2452" s="368">
        <v>2001</v>
      </c>
      <c r="N2452" s="205">
        <v>39136</v>
      </c>
      <c r="O2452" s="203" t="s">
        <v>1903</v>
      </c>
    </row>
    <row r="2453" spans="1:15" ht="27.75" hidden="1" customHeight="1" x14ac:dyDescent="0.25">
      <c r="A2453" s="203" t="s">
        <v>113</v>
      </c>
      <c r="B2453" s="203" t="s">
        <v>502</v>
      </c>
      <c r="C2453" s="203" t="s">
        <v>1535</v>
      </c>
      <c r="D2453" s="203" t="s">
        <v>1643</v>
      </c>
      <c r="E2453" s="203" t="s">
        <v>1644</v>
      </c>
      <c r="F2453" s="203" t="s">
        <v>505</v>
      </c>
      <c r="G2453" s="257">
        <v>5</v>
      </c>
      <c r="H2453" s="361" t="s">
        <v>1433</v>
      </c>
      <c r="I2453" s="361" t="s">
        <v>1407</v>
      </c>
      <c r="J2453" s="360">
        <v>0</v>
      </c>
      <c r="K2453" s="361" t="s">
        <v>1113</v>
      </c>
      <c r="L2453" s="361" t="s">
        <v>1408</v>
      </c>
      <c r="M2453" s="370">
        <v>2014</v>
      </c>
      <c r="N2453" s="207">
        <v>43903</v>
      </c>
      <c r="O2453" s="203"/>
    </row>
    <row r="2454" spans="1:15" ht="27.75" hidden="1" customHeight="1" x14ac:dyDescent="0.25">
      <c r="A2454" s="203" t="s">
        <v>113</v>
      </c>
      <c r="B2454" s="203" t="s">
        <v>502</v>
      </c>
      <c r="C2454" s="203" t="s">
        <v>1535</v>
      </c>
      <c r="D2454" s="203" t="s">
        <v>1643</v>
      </c>
      <c r="E2454" s="203" t="s">
        <v>1644</v>
      </c>
      <c r="F2454" s="203" t="s">
        <v>505</v>
      </c>
      <c r="G2454" s="257">
        <v>1.4E-2</v>
      </c>
      <c r="H2454" s="361" t="s">
        <v>1414</v>
      </c>
      <c r="I2454" s="361" t="s">
        <v>1407</v>
      </c>
      <c r="J2454" s="360">
        <v>0</v>
      </c>
      <c r="K2454" s="361" t="s">
        <v>1113</v>
      </c>
      <c r="L2454" s="361" t="s">
        <v>1392</v>
      </c>
      <c r="M2454" s="370">
        <v>2014</v>
      </c>
      <c r="N2454" s="207">
        <v>43903</v>
      </c>
      <c r="O2454" s="203"/>
    </row>
    <row r="2455" spans="1:15" ht="27.75" hidden="1" customHeight="1" x14ac:dyDescent="0.25">
      <c r="A2455" s="203" t="s">
        <v>113</v>
      </c>
      <c r="B2455" s="203" t="s">
        <v>502</v>
      </c>
      <c r="C2455" s="203" t="s">
        <v>1535</v>
      </c>
      <c r="D2455" s="203" t="s">
        <v>1540</v>
      </c>
      <c r="E2455" s="203" t="s">
        <v>1541</v>
      </c>
      <c r="F2455" s="203" t="s">
        <v>505</v>
      </c>
      <c r="G2455" s="257">
        <v>6</v>
      </c>
      <c r="H2455" s="361" t="s">
        <v>1433</v>
      </c>
      <c r="I2455" s="361" t="s">
        <v>1407</v>
      </c>
      <c r="J2455" s="360">
        <v>0</v>
      </c>
      <c r="K2455" s="361" t="s">
        <v>1113</v>
      </c>
      <c r="L2455" s="361" t="s">
        <v>1408</v>
      </c>
      <c r="M2455" s="370">
        <v>2016</v>
      </c>
      <c r="N2455" s="207">
        <v>43903</v>
      </c>
      <c r="O2455" s="203"/>
    </row>
    <row r="2456" spans="1:15" ht="27.75" hidden="1" customHeight="1" x14ac:dyDescent="0.25">
      <c r="A2456" s="203" t="s">
        <v>113</v>
      </c>
      <c r="B2456" s="203" t="s">
        <v>502</v>
      </c>
      <c r="C2456" s="203" t="s">
        <v>1535</v>
      </c>
      <c r="D2456" s="203" t="s">
        <v>1540</v>
      </c>
      <c r="E2456" s="203" t="s">
        <v>1541</v>
      </c>
      <c r="F2456" s="203" t="s">
        <v>505</v>
      </c>
      <c r="G2456" s="257">
        <v>4.9000000000000002E-2</v>
      </c>
      <c r="H2456" s="361" t="s">
        <v>1414</v>
      </c>
      <c r="I2456" s="361" t="s">
        <v>1407</v>
      </c>
      <c r="J2456" s="360">
        <v>0</v>
      </c>
      <c r="K2456" s="361" t="s">
        <v>1113</v>
      </c>
      <c r="L2456" s="361" t="s">
        <v>1392</v>
      </c>
      <c r="M2456" s="370">
        <v>2016</v>
      </c>
      <c r="N2456" s="207">
        <v>43903</v>
      </c>
      <c r="O2456" s="203"/>
    </row>
    <row r="2457" spans="1:15" ht="27.75" hidden="1" customHeight="1" x14ac:dyDescent="0.25">
      <c r="A2457" s="203" t="s">
        <v>113</v>
      </c>
      <c r="B2457" s="203" t="s">
        <v>502</v>
      </c>
      <c r="C2457" s="203" t="s">
        <v>1535</v>
      </c>
      <c r="D2457" s="203" t="s">
        <v>1802</v>
      </c>
      <c r="E2457" s="203" t="s">
        <v>1803</v>
      </c>
      <c r="F2457" s="203" t="s">
        <v>505</v>
      </c>
      <c r="G2457" s="257">
        <v>4</v>
      </c>
      <c r="H2457" s="361" t="s">
        <v>1433</v>
      </c>
      <c r="I2457" s="361" t="s">
        <v>1407</v>
      </c>
      <c r="J2457" s="360">
        <v>0.5</v>
      </c>
      <c r="K2457" s="361" t="s">
        <v>1113</v>
      </c>
      <c r="L2457" s="361" t="s">
        <v>1408</v>
      </c>
      <c r="M2457" s="370">
        <v>2015</v>
      </c>
      <c r="N2457" s="207">
        <v>43903</v>
      </c>
      <c r="O2457" s="203"/>
    </row>
    <row r="2458" spans="1:15" ht="27.75" hidden="1" customHeight="1" x14ac:dyDescent="0.25">
      <c r="A2458" s="203" t="s">
        <v>113</v>
      </c>
      <c r="B2458" s="203" t="s">
        <v>502</v>
      </c>
      <c r="C2458" s="203" t="s">
        <v>1535</v>
      </c>
      <c r="D2458" s="203" t="s">
        <v>1802</v>
      </c>
      <c r="E2458" s="203" t="s">
        <v>1803</v>
      </c>
      <c r="F2458" s="203" t="s">
        <v>505</v>
      </c>
      <c r="G2458" s="257">
        <v>3.3000000000000002E-2</v>
      </c>
      <c r="H2458" s="361" t="s">
        <v>1414</v>
      </c>
      <c r="I2458" s="361" t="s">
        <v>1407</v>
      </c>
      <c r="J2458" s="360">
        <v>0.5</v>
      </c>
      <c r="K2458" s="361" t="s">
        <v>1113</v>
      </c>
      <c r="L2458" s="361" t="s">
        <v>1392</v>
      </c>
      <c r="M2458" s="370">
        <v>2015</v>
      </c>
      <c r="N2458" s="207">
        <v>43903</v>
      </c>
      <c r="O2458" s="203"/>
    </row>
    <row r="2459" spans="1:15" ht="27.75" hidden="1" customHeight="1" x14ac:dyDescent="0.25">
      <c r="A2459" s="203" t="s">
        <v>113</v>
      </c>
      <c r="B2459" s="203" t="s">
        <v>502</v>
      </c>
      <c r="C2459" s="203" t="s">
        <v>1535</v>
      </c>
      <c r="D2459" s="203" t="s">
        <v>1542</v>
      </c>
      <c r="E2459" s="203" t="s">
        <v>1543</v>
      </c>
      <c r="F2459" s="203" t="s">
        <v>505</v>
      </c>
      <c r="G2459" s="257">
        <v>0.05</v>
      </c>
      <c r="H2459" s="361" t="s">
        <v>1433</v>
      </c>
      <c r="I2459" s="361" t="s">
        <v>1407</v>
      </c>
      <c r="J2459" s="360">
        <v>0</v>
      </c>
      <c r="K2459" s="361" t="s">
        <v>1113</v>
      </c>
      <c r="L2459" s="361" t="s">
        <v>1408</v>
      </c>
      <c r="M2459" s="370">
        <v>2015</v>
      </c>
      <c r="N2459" s="207">
        <v>43903</v>
      </c>
      <c r="O2459" s="203"/>
    </row>
    <row r="2460" spans="1:15" ht="27.75" hidden="1" customHeight="1" x14ac:dyDescent="0.25">
      <c r="A2460" s="203" t="s">
        <v>113</v>
      </c>
      <c r="B2460" s="203" t="s">
        <v>502</v>
      </c>
      <c r="C2460" s="203" t="s">
        <v>1535</v>
      </c>
      <c r="D2460" s="203" t="s">
        <v>1542</v>
      </c>
      <c r="E2460" s="203" t="s">
        <v>1543</v>
      </c>
      <c r="F2460" s="203" t="s">
        <v>505</v>
      </c>
      <c r="G2460" s="257">
        <v>1E-4</v>
      </c>
      <c r="H2460" s="361" t="s">
        <v>1414</v>
      </c>
      <c r="I2460" s="361" t="s">
        <v>1407</v>
      </c>
      <c r="J2460" s="360">
        <v>0</v>
      </c>
      <c r="K2460" s="361" t="s">
        <v>1113</v>
      </c>
      <c r="L2460" s="361" t="s">
        <v>1392</v>
      </c>
      <c r="M2460" s="370">
        <v>2015</v>
      </c>
      <c r="N2460" s="207">
        <v>43903</v>
      </c>
      <c r="O2460" s="203"/>
    </row>
    <row r="2461" spans="1:15" ht="27.75" hidden="1" customHeight="1" x14ac:dyDescent="0.25">
      <c r="A2461" s="203" t="s">
        <v>113</v>
      </c>
      <c r="B2461" s="203" t="s">
        <v>502</v>
      </c>
      <c r="C2461" s="203" t="s">
        <v>1535</v>
      </c>
      <c r="D2461" s="203" t="s">
        <v>1682</v>
      </c>
      <c r="E2461" s="203" t="s">
        <v>1683</v>
      </c>
      <c r="F2461" s="203" t="s">
        <v>505</v>
      </c>
      <c r="G2461" s="257">
        <v>19</v>
      </c>
      <c r="H2461" s="361" t="s">
        <v>1433</v>
      </c>
      <c r="I2461" s="361" t="s">
        <v>1407</v>
      </c>
      <c r="J2461" s="360">
        <v>0</v>
      </c>
      <c r="K2461" s="361" t="s">
        <v>1113</v>
      </c>
      <c r="L2461" s="361" t="s">
        <v>1408</v>
      </c>
      <c r="M2461" s="370">
        <v>2015</v>
      </c>
      <c r="N2461" s="207">
        <v>43903</v>
      </c>
      <c r="O2461" s="203"/>
    </row>
    <row r="2462" spans="1:15" ht="27.75" hidden="1" customHeight="1" x14ac:dyDescent="0.25">
      <c r="A2462" s="203" t="s">
        <v>113</v>
      </c>
      <c r="B2462" s="203" t="s">
        <v>502</v>
      </c>
      <c r="C2462" s="203" t="s">
        <v>1535</v>
      </c>
      <c r="D2462" s="203" t="s">
        <v>1682</v>
      </c>
      <c r="E2462" s="203" t="s">
        <v>1683</v>
      </c>
      <c r="F2462" s="203" t="s">
        <v>505</v>
      </c>
      <c r="G2462" s="257">
        <v>5.1999999999999998E-2</v>
      </c>
      <c r="H2462" s="361" t="s">
        <v>1414</v>
      </c>
      <c r="I2462" s="361" t="s">
        <v>1407</v>
      </c>
      <c r="J2462" s="360">
        <v>0</v>
      </c>
      <c r="K2462" s="361" t="s">
        <v>1113</v>
      </c>
      <c r="L2462" s="361" t="s">
        <v>1392</v>
      </c>
      <c r="M2462" s="370">
        <v>2015</v>
      </c>
      <c r="N2462" s="207">
        <v>43903</v>
      </c>
      <c r="O2462" s="203"/>
    </row>
    <row r="2463" spans="1:15" ht="27.75" hidden="1" customHeight="1" x14ac:dyDescent="0.25">
      <c r="A2463" s="203" t="s">
        <v>113</v>
      </c>
      <c r="B2463" s="203" t="s">
        <v>502</v>
      </c>
      <c r="C2463" s="203" t="s">
        <v>1535</v>
      </c>
      <c r="D2463" s="203" t="s">
        <v>1904</v>
      </c>
      <c r="E2463" s="203" t="s">
        <v>1905</v>
      </c>
      <c r="F2463" s="203" t="s">
        <v>505</v>
      </c>
      <c r="G2463" s="257">
        <v>0.5</v>
      </c>
      <c r="H2463" s="361" t="s">
        <v>1433</v>
      </c>
      <c r="I2463" s="361" t="s">
        <v>1407</v>
      </c>
      <c r="J2463" s="360">
        <v>0</v>
      </c>
      <c r="K2463" s="361" t="s">
        <v>1113</v>
      </c>
      <c r="L2463" s="361" t="s">
        <v>1408</v>
      </c>
      <c r="M2463" s="370">
        <v>2016</v>
      </c>
      <c r="N2463" s="207">
        <v>43903</v>
      </c>
      <c r="O2463" s="203"/>
    </row>
    <row r="2464" spans="1:15" ht="27.75" hidden="1" customHeight="1" x14ac:dyDescent="0.25">
      <c r="A2464" s="203" t="s">
        <v>113</v>
      </c>
      <c r="B2464" s="203" t="s">
        <v>502</v>
      </c>
      <c r="C2464" s="203" t="s">
        <v>1535</v>
      </c>
      <c r="D2464" s="203" t="s">
        <v>1904</v>
      </c>
      <c r="E2464" s="203" t="s">
        <v>1905</v>
      </c>
      <c r="F2464" s="203" t="s">
        <v>505</v>
      </c>
      <c r="G2464" s="257">
        <v>4.0000000000000001E-3</v>
      </c>
      <c r="H2464" s="361" t="s">
        <v>1414</v>
      </c>
      <c r="I2464" s="361" t="s">
        <v>1407</v>
      </c>
      <c r="J2464" s="360">
        <v>0</v>
      </c>
      <c r="K2464" s="361" t="s">
        <v>1113</v>
      </c>
      <c r="L2464" s="361" t="s">
        <v>1392</v>
      </c>
      <c r="M2464" s="370">
        <v>2016</v>
      </c>
      <c r="N2464" s="207">
        <v>43903</v>
      </c>
      <c r="O2464" s="203"/>
    </row>
    <row r="2465" spans="1:15" ht="27.75" hidden="1" customHeight="1" x14ac:dyDescent="0.25">
      <c r="A2465" s="203" t="s">
        <v>113</v>
      </c>
      <c r="B2465" s="203" t="s">
        <v>502</v>
      </c>
      <c r="C2465" s="203" t="s">
        <v>1535</v>
      </c>
      <c r="D2465" s="203" t="s">
        <v>1906</v>
      </c>
      <c r="E2465" s="203" t="s">
        <v>1907</v>
      </c>
      <c r="F2465" s="203" t="s">
        <v>505</v>
      </c>
      <c r="G2465" s="257">
        <v>1</v>
      </c>
      <c r="H2465" s="361" t="s">
        <v>1433</v>
      </c>
      <c r="I2465" s="361" t="s">
        <v>1407</v>
      </c>
      <c r="J2465" s="360">
        <v>0</v>
      </c>
      <c r="K2465" s="361" t="s">
        <v>1113</v>
      </c>
      <c r="L2465" s="361" t="s">
        <v>1408</v>
      </c>
      <c r="M2465" s="370">
        <v>2016</v>
      </c>
      <c r="N2465" s="207">
        <v>43903</v>
      </c>
      <c r="O2465" s="203"/>
    </row>
    <row r="2466" spans="1:15" ht="27.75" hidden="1" customHeight="1" x14ac:dyDescent="0.25">
      <c r="A2466" s="203" t="s">
        <v>113</v>
      </c>
      <c r="B2466" s="203" t="s">
        <v>502</v>
      </c>
      <c r="C2466" s="203" t="s">
        <v>1535</v>
      </c>
      <c r="D2466" s="203" t="s">
        <v>1906</v>
      </c>
      <c r="E2466" s="203" t="s">
        <v>1907</v>
      </c>
      <c r="F2466" s="203" t="s">
        <v>505</v>
      </c>
      <c r="G2466" s="257">
        <v>8.0000000000000002E-3</v>
      </c>
      <c r="H2466" s="361" t="s">
        <v>1414</v>
      </c>
      <c r="I2466" s="361" t="s">
        <v>1407</v>
      </c>
      <c r="J2466" s="360">
        <v>0</v>
      </c>
      <c r="K2466" s="361" t="s">
        <v>1113</v>
      </c>
      <c r="L2466" s="361" t="s">
        <v>1392</v>
      </c>
      <c r="M2466" s="370">
        <v>2016</v>
      </c>
      <c r="N2466" s="207">
        <v>43903</v>
      </c>
      <c r="O2466" s="203"/>
    </row>
    <row r="2467" spans="1:15" ht="27.75" hidden="1" customHeight="1" x14ac:dyDescent="0.25">
      <c r="A2467" s="203" t="s">
        <v>113</v>
      </c>
      <c r="B2467" s="203" t="s">
        <v>502</v>
      </c>
      <c r="C2467" s="203" t="s">
        <v>1535</v>
      </c>
      <c r="D2467" s="203" t="s">
        <v>1799</v>
      </c>
      <c r="E2467" s="203" t="s">
        <v>1800</v>
      </c>
      <c r="F2467" s="203" t="s">
        <v>505</v>
      </c>
      <c r="G2467" s="257">
        <v>146</v>
      </c>
      <c r="H2467" s="361" t="s">
        <v>1414</v>
      </c>
      <c r="I2467" s="361" t="s">
        <v>1379</v>
      </c>
      <c r="J2467" s="275">
        <v>0.88</v>
      </c>
      <c r="K2467" s="361" t="s">
        <v>22</v>
      </c>
      <c r="L2467" s="361" t="s">
        <v>1392</v>
      </c>
      <c r="M2467" s="370">
        <v>2011</v>
      </c>
      <c r="N2467" s="207">
        <v>43903</v>
      </c>
      <c r="O2467" s="361" t="s">
        <v>1537</v>
      </c>
    </row>
    <row r="2468" spans="1:15" ht="27.75" hidden="1" customHeight="1" x14ac:dyDescent="0.25">
      <c r="A2468" s="203" t="s">
        <v>113</v>
      </c>
      <c r="B2468" s="203" t="s">
        <v>502</v>
      </c>
      <c r="C2468" s="203" t="s">
        <v>1535</v>
      </c>
      <c r="D2468" s="203" t="s">
        <v>1799</v>
      </c>
      <c r="E2468" s="203" t="s">
        <v>1800</v>
      </c>
      <c r="F2468" s="203" t="s">
        <v>505</v>
      </c>
      <c r="G2468" s="257">
        <v>39</v>
      </c>
      <c r="H2468" s="361" t="s">
        <v>1414</v>
      </c>
      <c r="I2468" s="361" t="s">
        <v>1382</v>
      </c>
      <c r="J2468" s="275">
        <v>0.88</v>
      </c>
      <c r="K2468" s="361" t="s">
        <v>22</v>
      </c>
      <c r="L2468" s="361" t="s">
        <v>1392</v>
      </c>
      <c r="M2468" s="370">
        <v>2011</v>
      </c>
      <c r="N2468" s="207">
        <v>43903</v>
      </c>
      <c r="O2468" s="361" t="s">
        <v>1537</v>
      </c>
    </row>
    <row r="2469" spans="1:15" ht="27.75" hidden="1" customHeight="1" x14ac:dyDescent="0.25">
      <c r="A2469" s="203" t="s">
        <v>113</v>
      </c>
      <c r="B2469" s="203" t="s">
        <v>502</v>
      </c>
      <c r="C2469" s="203" t="s">
        <v>1535</v>
      </c>
      <c r="D2469" s="203" t="s">
        <v>1799</v>
      </c>
      <c r="E2469" s="203" t="s">
        <v>1800</v>
      </c>
      <c r="F2469" s="203" t="s">
        <v>505</v>
      </c>
      <c r="G2469" s="257">
        <v>15</v>
      </c>
      <c r="H2469" s="361" t="s">
        <v>1414</v>
      </c>
      <c r="I2469" s="361" t="s">
        <v>1383</v>
      </c>
      <c r="J2469" s="275">
        <v>0.88</v>
      </c>
      <c r="K2469" s="361" t="s">
        <v>22</v>
      </c>
      <c r="L2469" s="361" t="s">
        <v>1392</v>
      </c>
      <c r="M2469" s="370">
        <v>2011</v>
      </c>
      <c r="N2469" s="207">
        <v>43903</v>
      </c>
      <c r="O2469" s="361" t="s">
        <v>1537</v>
      </c>
    </row>
    <row r="2470" spans="1:15" ht="27.75" hidden="1" customHeight="1" x14ac:dyDescent="0.25">
      <c r="A2470" s="203" t="s">
        <v>113</v>
      </c>
      <c r="B2470" s="203" t="s">
        <v>502</v>
      </c>
      <c r="C2470" s="203" t="s">
        <v>1535</v>
      </c>
      <c r="D2470" s="203" t="s">
        <v>1799</v>
      </c>
      <c r="E2470" s="203" t="s">
        <v>1800</v>
      </c>
      <c r="F2470" s="203" t="s">
        <v>505</v>
      </c>
      <c r="G2470" s="257">
        <v>2</v>
      </c>
      <c r="H2470" s="361" t="s">
        <v>1414</v>
      </c>
      <c r="I2470" s="361" t="s">
        <v>1384</v>
      </c>
      <c r="J2470" s="275">
        <v>0.88</v>
      </c>
      <c r="K2470" s="361" t="s">
        <v>22</v>
      </c>
      <c r="L2470" s="361" t="s">
        <v>1392</v>
      </c>
      <c r="M2470" s="370">
        <v>2011</v>
      </c>
      <c r="N2470" s="207">
        <v>43903</v>
      </c>
      <c r="O2470" s="361" t="s">
        <v>1537</v>
      </c>
    </row>
    <row r="2471" spans="1:15" ht="27.75" hidden="1" customHeight="1" x14ac:dyDescent="0.25">
      <c r="A2471" s="203" t="s">
        <v>113</v>
      </c>
      <c r="B2471" s="203" t="s">
        <v>502</v>
      </c>
      <c r="C2471" s="203" t="s">
        <v>1535</v>
      </c>
      <c r="D2471" s="203" t="s">
        <v>1799</v>
      </c>
      <c r="E2471" s="203" t="s">
        <v>1800</v>
      </c>
      <c r="F2471" s="203" t="s">
        <v>505</v>
      </c>
      <c r="G2471" s="257">
        <v>1</v>
      </c>
      <c r="H2471" s="361" t="s">
        <v>1414</v>
      </c>
      <c r="I2471" s="361" t="s">
        <v>1385</v>
      </c>
      <c r="J2471" s="275">
        <v>0.88</v>
      </c>
      <c r="K2471" s="361" t="s">
        <v>22</v>
      </c>
      <c r="L2471" s="361" t="s">
        <v>1392</v>
      </c>
      <c r="M2471" s="370">
        <v>2011</v>
      </c>
      <c r="N2471" s="207">
        <v>43903</v>
      </c>
      <c r="O2471" s="361" t="s">
        <v>1537</v>
      </c>
    </row>
    <row r="2472" spans="1:15" ht="27.75" hidden="1" customHeight="1" x14ac:dyDescent="0.25">
      <c r="A2472" s="203" t="s">
        <v>113</v>
      </c>
      <c r="B2472" s="203" t="s">
        <v>502</v>
      </c>
      <c r="C2472" s="203" t="s">
        <v>1535</v>
      </c>
      <c r="D2472" s="203" t="s">
        <v>1536</v>
      </c>
      <c r="E2472" s="203" t="s">
        <v>38</v>
      </c>
      <c r="F2472" s="203" t="s">
        <v>505</v>
      </c>
      <c r="G2472" s="257">
        <v>5.2</v>
      </c>
      <c r="H2472" s="361" t="s">
        <v>1390</v>
      </c>
      <c r="I2472" s="361" t="s">
        <v>1379</v>
      </c>
      <c r="J2472" s="275">
        <v>0.41</v>
      </c>
      <c r="K2472" s="361" t="s">
        <v>1391</v>
      </c>
      <c r="L2472" s="361" t="s">
        <v>1392</v>
      </c>
      <c r="M2472" s="370">
        <v>2012</v>
      </c>
      <c r="N2472" s="207">
        <v>43903</v>
      </c>
      <c r="O2472" s="361" t="s">
        <v>1537</v>
      </c>
    </row>
    <row r="2473" spans="1:15" ht="27.75" hidden="1" customHeight="1" x14ac:dyDescent="0.25">
      <c r="A2473" s="203" t="s">
        <v>113</v>
      </c>
      <c r="B2473" s="203" t="s">
        <v>502</v>
      </c>
      <c r="C2473" s="203" t="s">
        <v>1535</v>
      </c>
      <c r="D2473" s="203" t="s">
        <v>1536</v>
      </c>
      <c r="E2473" s="203" t="s">
        <v>38</v>
      </c>
      <c r="F2473" s="203" t="s">
        <v>505</v>
      </c>
      <c r="G2473" s="257">
        <v>0.7</v>
      </c>
      <c r="H2473" s="361" t="s">
        <v>1390</v>
      </c>
      <c r="I2473" s="361" t="s">
        <v>1382</v>
      </c>
      <c r="J2473" s="275">
        <v>0.41</v>
      </c>
      <c r="K2473" s="361" t="s">
        <v>1391</v>
      </c>
      <c r="L2473" s="361" t="s">
        <v>1392</v>
      </c>
      <c r="M2473" s="370">
        <v>2012</v>
      </c>
      <c r="N2473" s="207">
        <v>43903</v>
      </c>
      <c r="O2473" s="361" t="s">
        <v>1537</v>
      </c>
    </row>
    <row r="2474" spans="1:15" ht="27.75" hidden="1" customHeight="1" x14ac:dyDescent="0.25">
      <c r="A2474" s="203" t="s">
        <v>113</v>
      </c>
      <c r="B2474" s="203" t="s">
        <v>502</v>
      </c>
      <c r="C2474" s="203" t="s">
        <v>1535</v>
      </c>
      <c r="D2474" s="203" t="s">
        <v>1536</v>
      </c>
      <c r="E2474" s="203" t="s">
        <v>38</v>
      </c>
      <c r="F2474" s="203" t="s">
        <v>505</v>
      </c>
      <c r="G2474" s="257">
        <v>0.5</v>
      </c>
      <c r="H2474" s="361" t="s">
        <v>1390</v>
      </c>
      <c r="I2474" s="361" t="s">
        <v>1383</v>
      </c>
      <c r="J2474" s="275">
        <v>0.41</v>
      </c>
      <c r="K2474" s="361" t="s">
        <v>1391</v>
      </c>
      <c r="L2474" s="361" t="s">
        <v>1392</v>
      </c>
      <c r="M2474" s="370">
        <v>2012</v>
      </c>
      <c r="N2474" s="207">
        <v>43903</v>
      </c>
      <c r="O2474" s="361" t="s">
        <v>1537</v>
      </c>
    </row>
    <row r="2475" spans="1:15" ht="27.75" hidden="1" customHeight="1" x14ac:dyDescent="0.25">
      <c r="A2475" s="203" t="s">
        <v>113</v>
      </c>
      <c r="B2475" s="203" t="s">
        <v>502</v>
      </c>
      <c r="C2475" s="203" t="s">
        <v>1535</v>
      </c>
      <c r="D2475" s="203" t="s">
        <v>1536</v>
      </c>
      <c r="E2475" s="203" t="s">
        <v>38</v>
      </c>
      <c r="F2475" s="203" t="s">
        <v>505</v>
      </c>
      <c r="G2475" s="257">
        <v>0.2</v>
      </c>
      <c r="H2475" s="361" t="s">
        <v>1390</v>
      </c>
      <c r="I2475" s="361" t="s">
        <v>1384</v>
      </c>
      <c r="J2475" s="275">
        <v>0.41</v>
      </c>
      <c r="K2475" s="361" t="s">
        <v>1391</v>
      </c>
      <c r="L2475" s="361" t="s">
        <v>1392</v>
      </c>
      <c r="M2475" s="370">
        <v>2012</v>
      </c>
      <c r="N2475" s="207">
        <v>43903</v>
      </c>
      <c r="O2475" s="361" t="s">
        <v>1537</v>
      </c>
    </row>
    <row r="2476" spans="1:15" ht="27.75" hidden="1" customHeight="1" x14ac:dyDescent="0.25">
      <c r="A2476" s="203" t="s">
        <v>113</v>
      </c>
      <c r="B2476" s="203" t="s">
        <v>502</v>
      </c>
      <c r="C2476" s="203" t="s">
        <v>1535</v>
      </c>
      <c r="D2476" s="203" t="s">
        <v>1536</v>
      </c>
      <c r="E2476" s="203" t="s">
        <v>38</v>
      </c>
      <c r="F2476" s="203" t="s">
        <v>505</v>
      </c>
      <c r="G2476" s="257">
        <v>0.1</v>
      </c>
      <c r="H2476" s="361" t="s">
        <v>1390</v>
      </c>
      <c r="I2476" s="361" t="s">
        <v>1385</v>
      </c>
      <c r="J2476" s="275">
        <v>0.41</v>
      </c>
      <c r="K2476" s="361" t="s">
        <v>1391</v>
      </c>
      <c r="L2476" s="361" t="s">
        <v>1392</v>
      </c>
      <c r="M2476" s="370">
        <v>2012</v>
      </c>
      <c r="N2476" s="207">
        <v>43903</v>
      </c>
      <c r="O2476" s="361" t="s">
        <v>1537</v>
      </c>
    </row>
    <row r="2477" spans="1:15" ht="27.75" hidden="1" customHeight="1" x14ac:dyDescent="0.25">
      <c r="A2477" s="203" t="s">
        <v>113</v>
      </c>
      <c r="B2477" s="203" t="s">
        <v>502</v>
      </c>
      <c r="C2477" s="203" t="s">
        <v>1535</v>
      </c>
      <c r="D2477" s="203" t="s">
        <v>1538</v>
      </c>
      <c r="E2477" s="203" t="s">
        <v>1539</v>
      </c>
      <c r="F2477" s="203" t="s">
        <v>505</v>
      </c>
      <c r="G2477" s="257">
        <v>1</v>
      </c>
      <c r="H2477" s="361" t="s">
        <v>1390</v>
      </c>
      <c r="I2477" s="361" t="s">
        <v>1379</v>
      </c>
      <c r="J2477" s="275">
        <v>0.68</v>
      </c>
      <c r="K2477" s="361" t="s">
        <v>1391</v>
      </c>
      <c r="L2477" s="361" t="s">
        <v>1392</v>
      </c>
      <c r="M2477" s="370">
        <v>2012</v>
      </c>
      <c r="N2477" s="207">
        <v>43903</v>
      </c>
      <c r="O2477" s="361" t="s">
        <v>1537</v>
      </c>
    </row>
    <row r="2478" spans="1:15" ht="27.75" hidden="1" customHeight="1" x14ac:dyDescent="0.25">
      <c r="A2478" s="203" t="s">
        <v>113</v>
      </c>
      <c r="B2478" s="203" t="s">
        <v>502</v>
      </c>
      <c r="C2478" s="203" t="s">
        <v>1535</v>
      </c>
      <c r="D2478" s="203" t="s">
        <v>1538</v>
      </c>
      <c r="E2478" s="203" t="s">
        <v>1539</v>
      </c>
      <c r="F2478" s="203" t="s">
        <v>505</v>
      </c>
      <c r="G2478" s="257">
        <v>0.8</v>
      </c>
      <c r="H2478" s="361" t="s">
        <v>1390</v>
      </c>
      <c r="I2478" s="361" t="s">
        <v>1382</v>
      </c>
      <c r="J2478" s="275">
        <v>0.68</v>
      </c>
      <c r="K2478" s="361" t="s">
        <v>1391</v>
      </c>
      <c r="L2478" s="361" t="s">
        <v>1392</v>
      </c>
      <c r="M2478" s="370">
        <v>2012</v>
      </c>
      <c r="N2478" s="207">
        <v>43903</v>
      </c>
      <c r="O2478" s="361" t="s">
        <v>1537</v>
      </c>
    </row>
    <row r="2479" spans="1:15" ht="27.75" hidden="1" customHeight="1" x14ac:dyDescent="0.25">
      <c r="A2479" s="203" t="s">
        <v>113</v>
      </c>
      <c r="B2479" s="203" t="s">
        <v>502</v>
      </c>
      <c r="C2479" s="203" t="s">
        <v>1535</v>
      </c>
      <c r="D2479" s="203" t="s">
        <v>1538</v>
      </c>
      <c r="E2479" s="203" t="s">
        <v>1539</v>
      </c>
      <c r="F2479" s="203" t="s">
        <v>505</v>
      </c>
      <c r="G2479" s="257">
        <v>0.2</v>
      </c>
      <c r="H2479" s="361" t="s">
        <v>1390</v>
      </c>
      <c r="I2479" s="361" t="s">
        <v>1383</v>
      </c>
      <c r="J2479" s="275">
        <v>0.68</v>
      </c>
      <c r="K2479" s="361" t="s">
        <v>1391</v>
      </c>
      <c r="L2479" s="361" t="s">
        <v>1392</v>
      </c>
      <c r="M2479" s="370">
        <v>2012</v>
      </c>
      <c r="N2479" s="207">
        <v>43903</v>
      </c>
      <c r="O2479" s="361" t="s">
        <v>1537</v>
      </c>
    </row>
    <row r="2480" spans="1:15" ht="27.75" hidden="1" customHeight="1" x14ac:dyDescent="0.25">
      <c r="A2480" s="203" t="s">
        <v>113</v>
      </c>
      <c r="B2480" s="203" t="s">
        <v>502</v>
      </c>
      <c r="C2480" s="203" t="s">
        <v>1535</v>
      </c>
      <c r="D2480" s="203" t="s">
        <v>1538</v>
      </c>
      <c r="E2480" s="203" t="s">
        <v>1539</v>
      </c>
      <c r="F2480" s="203" t="s">
        <v>505</v>
      </c>
      <c r="G2480" s="257">
        <v>0.1</v>
      </c>
      <c r="H2480" s="361" t="s">
        <v>1390</v>
      </c>
      <c r="I2480" s="361" t="s">
        <v>1384</v>
      </c>
      <c r="J2480" s="275">
        <v>0.68</v>
      </c>
      <c r="K2480" s="361" t="s">
        <v>1391</v>
      </c>
      <c r="L2480" s="361" t="s">
        <v>1392</v>
      </c>
      <c r="M2480" s="370">
        <v>2012</v>
      </c>
      <c r="N2480" s="207">
        <v>43903</v>
      </c>
      <c r="O2480" s="361" t="s">
        <v>1537</v>
      </c>
    </row>
    <row r="2481" spans="1:15" ht="27.75" hidden="1" customHeight="1" x14ac:dyDescent="0.25">
      <c r="A2481" s="203" t="s">
        <v>113</v>
      </c>
      <c r="B2481" s="203" t="s">
        <v>502</v>
      </c>
      <c r="C2481" s="203" t="s">
        <v>1535</v>
      </c>
      <c r="D2481" s="203" t="s">
        <v>1538</v>
      </c>
      <c r="E2481" s="203" t="s">
        <v>1539</v>
      </c>
      <c r="F2481" s="203" t="s">
        <v>505</v>
      </c>
      <c r="G2481" s="257">
        <v>0.03</v>
      </c>
      <c r="H2481" s="361" t="s">
        <v>1390</v>
      </c>
      <c r="I2481" s="361" t="s">
        <v>1385</v>
      </c>
      <c r="J2481" s="275">
        <v>0.68</v>
      </c>
      <c r="K2481" s="361" t="s">
        <v>1391</v>
      </c>
      <c r="L2481" s="361" t="s">
        <v>1392</v>
      </c>
      <c r="M2481" s="370">
        <v>2012</v>
      </c>
      <c r="N2481" s="207">
        <v>43903</v>
      </c>
      <c r="O2481" s="361" t="s">
        <v>1537</v>
      </c>
    </row>
    <row r="2482" spans="1:15" ht="27.75" hidden="1" customHeight="1" x14ac:dyDescent="0.25">
      <c r="A2482" s="203" t="s">
        <v>113</v>
      </c>
      <c r="B2482" s="203" t="s">
        <v>502</v>
      </c>
      <c r="C2482" s="203" t="s">
        <v>1535</v>
      </c>
      <c r="D2482" s="203" t="s">
        <v>1799</v>
      </c>
      <c r="E2482" s="203" t="s">
        <v>1800</v>
      </c>
      <c r="F2482" s="203" t="s">
        <v>505</v>
      </c>
      <c r="G2482" s="257">
        <v>0.2</v>
      </c>
      <c r="H2482" s="361" t="s">
        <v>1390</v>
      </c>
      <c r="I2482" s="361" t="s">
        <v>1379</v>
      </c>
      <c r="J2482" s="275">
        <v>0.81</v>
      </c>
      <c r="K2482" s="361" t="s">
        <v>1391</v>
      </c>
      <c r="L2482" s="361" t="s">
        <v>1392</v>
      </c>
      <c r="M2482" s="370">
        <v>2012</v>
      </c>
      <c r="N2482" s="207">
        <v>43903</v>
      </c>
      <c r="O2482" s="361" t="s">
        <v>1537</v>
      </c>
    </row>
    <row r="2483" spans="1:15" ht="27.75" hidden="1" customHeight="1" x14ac:dyDescent="0.25">
      <c r="A2483" s="203" t="s">
        <v>113</v>
      </c>
      <c r="B2483" s="203" t="s">
        <v>502</v>
      </c>
      <c r="C2483" s="203" t="s">
        <v>1535</v>
      </c>
      <c r="D2483" s="203" t="s">
        <v>1799</v>
      </c>
      <c r="E2483" s="203" t="s">
        <v>1800</v>
      </c>
      <c r="F2483" s="203" t="s">
        <v>505</v>
      </c>
      <c r="G2483" s="257">
        <v>0.1</v>
      </c>
      <c r="H2483" s="361" t="s">
        <v>1390</v>
      </c>
      <c r="I2483" s="361" t="s">
        <v>1382</v>
      </c>
      <c r="J2483" s="275">
        <v>0.81</v>
      </c>
      <c r="K2483" s="361" t="s">
        <v>1391</v>
      </c>
      <c r="L2483" s="361" t="s">
        <v>1392</v>
      </c>
      <c r="M2483" s="370">
        <v>2012</v>
      </c>
      <c r="N2483" s="207">
        <v>43903</v>
      </c>
      <c r="O2483" s="361" t="s">
        <v>1537</v>
      </c>
    </row>
    <row r="2484" spans="1:15" ht="27.75" hidden="1" customHeight="1" x14ac:dyDescent="0.25">
      <c r="A2484" s="203" t="s">
        <v>113</v>
      </c>
      <c r="B2484" s="203" t="s">
        <v>502</v>
      </c>
      <c r="C2484" s="203" t="s">
        <v>1535</v>
      </c>
      <c r="D2484" s="203" t="s">
        <v>1799</v>
      </c>
      <c r="E2484" s="203" t="s">
        <v>1800</v>
      </c>
      <c r="F2484" s="203" t="s">
        <v>505</v>
      </c>
      <c r="G2484" s="257">
        <v>0.1</v>
      </c>
      <c r="H2484" s="361" t="s">
        <v>1390</v>
      </c>
      <c r="I2484" s="361" t="s">
        <v>1383</v>
      </c>
      <c r="J2484" s="275">
        <v>0.81</v>
      </c>
      <c r="K2484" s="361" t="s">
        <v>1391</v>
      </c>
      <c r="L2484" s="361" t="s">
        <v>1392</v>
      </c>
      <c r="M2484" s="370">
        <v>2012</v>
      </c>
      <c r="N2484" s="207">
        <v>43903</v>
      </c>
      <c r="O2484" s="361" t="s">
        <v>1537</v>
      </c>
    </row>
    <row r="2485" spans="1:15" ht="27.75" hidden="1" customHeight="1" x14ac:dyDescent="0.25">
      <c r="A2485" s="203" t="s">
        <v>113</v>
      </c>
      <c r="B2485" s="203" t="s">
        <v>502</v>
      </c>
      <c r="C2485" s="203" t="s">
        <v>1535</v>
      </c>
      <c r="D2485" s="203" t="s">
        <v>1799</v>
      </c>
      <c r="E2485" s="203" t="s">
        <v>1800</v>
      </c>
      <c r="F2485" s="203" t="s">
        <v>505</v>
      </c>
      <c r="G2485" s="257">
        <v>0.04</v>
      </c>
      <c r="H2485" s="361" t="s">
        <v>1390</v>
      </c>
      <c r="I2485" s="361" t="s">
        <v>1384</v>
      </c>
      <c r="J2485" s="275">
        <v>0.81</v>
      </c>
      <c r="K2485" s="361" t="s">
        <v>1391</v>
      </c>
      <c r="L2485" s="361" t="s">
        <v>1392</v>
      </c>
      <c r="M2485" s="370">
        <v>2012</v>
      </c>
      <c r="N2485" s="207">
        <v>43903</v>
      </c>
      <c r="O2485" s="361" t="s">
        <v>1537</v>
      </c>
    </row>
    <row r="2486" spans="1:15" ht="27.75" hidden="1" customHeight="1" x14ac:dyDescent="0.25">
      <c r="A2486" s="203" t="s">
        <v>113</v>
      </c>
      <c r="B2486" s="203" t="s">
        <v>502</v>
      </c>
      <c r="C2486" s="203" t="s">
        <v>1535</v>
      </c>
      <c r="D2486" s="203" t="s">
        <v>1799</v>
      </c>
      <c r="E2486" s="203" t="s">
        <v>1800</v>
      </c>
      <c r="F2486" s="203" t="s">
        <v>505</v>
      </c>
      <c r="G2486" s="257">
        <v>0.03</v>
      </c>
      <c r="H2486" s="361" t="s">
        <v>1390</v>
      </c>
      <c r="I2486" s="361" t="s">
        <v>1385</v>
      </c>
      <c r="J2486" s="275">
        <v>0.81</v>
      </c>
      <c r="K2486" s="361" t="s">
        <v>1391</v>
      </c>
      <c r="L2486" s="361" t="s">
        <v>1392</v>
      </c>
      <c r="M2486" s="370">
        <v>2012</v>
      </c>
      <c r="N2486" s="207">
        <v>43903</v>
      </c>
      <c r="O2486" s="361" t="s">
        <v>1537</v>
      </c>
    </row>
    <row r="2487" spans="1:15" ht="27.75" hidden="1" customHeight="1" x14ac:dyDescent="0.25">
      <c r="A2487" s="203" t="s">
        <v>113</v>
      </c>
      <c r="B2487" s="202" t="s">
        <v>502</v>
      </c>
      <c r="C2487" s="203" t="s">
        <v>1874</v>
      </c>
      <c r="D2487" s="202" t="s">
        <v>650</v>
      </c>
      <c r="E2487" s="202" t="s">
        <v>1875</v>
      </c>
      <c r="F2487" s="202" t="s">
        <v>505</v>
      </c>
      <c r="G2487" s="253">
        <v>48</v>
      </c>
      <c r="H2487" s="361" t="s">
        <v>1433</v>
      </c>
      <c r="I2487" s="359" t="s">
        <v>1407</v>
      </c>
      <c r="J2487" s="358">
        <v>0.28000000000000003</v>
      </c>
      <c r="K2487" s="359" t="s">
        <v>1113</v>
      </c>
      <c r="L2487" s="359" t="s">
        <v>1408</v>
      </c>
      <c r="M2487" s="368">
        <v>2006</v>
      </c>
      <c r="N2487" s="205">
        <v>40582</v>
      </c>
      <c r="O2487" s="203"/>
    </row>
    <row r="2488" spans="1:15" ht="27.75" hidden="1" customHeight="1" x14ac:dyDescent="0.25">
      <c r="A2488" s="203" t="s">
        <v>113</v>
      </c>
      <c r="B2488" s="202" t="s">
        <v>502</v>
      </c>
      <c r="C2488" s="203" t="s">
        <v>1874</v>
      </c>
      <c r="D2488" s="202" t="s">
        <v>650</v>
      </c>
      <c r="E2488" s="202" t="s">
        <v>1875</v>
      </c>
      <c r="F2488" s="202" t="s">
        <v>505</v>
      </c>
      <c r="G2488" s="253">
        <v>0.13200000000000001</v>
      </c>
      <c r="H2488" s="361" t="s">
        <v>1414</v>
      </c>
      <c r="I2488" s="359" t="s">
        <v>1407</v>
      </c>
      <c r="J2488" s="358">
        <v>0.28000000000000003</v>
      </c>
      <c r="K2488" s="359" t="s">
        <v>1113</v>
      </c>
      <c r="L2488" s="359" t="s">
        <v>1392</v>
      </c>
      <c r="M2488" s="368">
        <v>2006</v>
      </c>
      <c r="N2488" s="205">
        <v>40582</v>
      </c>
      <c r="O2488" s="203"/>
    </row>
    <row r="2489" spans="1:15" ht="27.75" hidden="1" customHeight="1" x14ac:dyDescent="0.25">
      <c r="A2489" s="203" t="s">
        <v>113</v>
      </c>
      <c r="B2489" s="202" t="s">
        <v>502</v>
      </c>
      <c r="C2489" s="203" t="s">
        <v>1808</v>
      </c>
      <c r="D2489" s="202" t="s">
        <v>1809</v>
      </c>
      <c r="E2489" s="202" t="s">
        <v>1810</v>
      </c>
      <c r="F2489" s="202" t="s">
        <v>505</v>
      </c>
      <c r="G2489" s="253">
        <v>34.200000000000003</v>
      </c>
      <c r="H2489" s="361" t="s">
        <v>1448</v>
      </c>
      <c r="I2489" s="359" t="s">
        <v>1407</v>
      </c>
      <c r="J2489" s="358">
        <v>0.35349999999999998</v>
      </c>
      <c r="K2489" s="359" t="s">
        <v>1113</v>
      </c>
      <c r="L2489" s="359" t="s">
        <v>1408</v>
      </c>
      <c r="M2489" s="368">
        <v>2006</v>
      </c>
      <c r="N2489" s="205">
        <v>41694</v>
      </c>
      <c r="O2489" s="203" t="s">
        <v>1811</v>
      </c>
    </row>
    <row r="2490" spans="1:15" ht="27.75" hidden="1" customHeight="1" x14ac:dyDescent="0.25">
      <c r="A2490" s="203" t="s">
        <v>113</v>
      </c>
      <c r="B2490" s="202" t="s">
        <v>502</v>
      </c>
      <c r="C2490" s="203" t="s">
        <v>1808</v>
      </c>
      <c r="D2490" s="202" t="s">
        <v>1809</v>
      </c>
      <c r="E2490" s="202" t="s">
        <v>1810</v>
      </c>
      <c r="F2490" s="202" t="s">
        <v>505</v>
      </c>
      <c r="G2490" s="253">
        <v>0.28000000000000003</v>
      </c>
      <c r="H2490" s="361" t="s">
        <v>1450</v>
      </c>
      <c r="I2490" s="359" t="s">
        <v>1407</v>
      </c>
      <c r="J2490" s="358">
        <v>0.35349999999999998</v>
      </c>
      <c r="K2490" s="359" t="s">
        <v>1113</v>
      </c>
      <c r="L2490" s="359" t="s">
        <v>1392</v>
      </c>
      <c r="M2490" s="368">
        <v>2006</v>
      </c>
      <c r="N2490" s="205">
        <v>41694</v>
      </c>
      <c r="O2490" s="203" t="s">
        <v>1811</v>
      </c>
    </row>
    <row r="2491" spans="1:15" ht="27.75" hidden="1" customHeight="1" x14ac:dyDescent="0.25">
      <c r="A2491" s="203" t="s">
        <v>113</v>
      </c>
      <c r="B2491" s="202" t="s">
        <v>502</v>
      </c>
      <c r="C2491" s="203" t="s">
        <v>1808</v>
      </c>
      <c r="D2491" s="202" t="s">
        <v>1658</v>
      </c>
      <c r="E2491" s="202" t="s">
        <v>1659</v>
      </c>
      <c r="F2491" s="202" t="s">
        <v>475</v>
      </c>
      <c r="G2491" s="253">
        <v>588.20000000000005</v>
      </c>
      <c r="H2491" s="361" t="s">
        <v>1400</v>
      </c>
      <c r="I2491" s="359" t="s">
        <v>1379</v>
      </c>
      <c r="J2491" s="359" t="s">
        <v>1380</v>
      </c>
      <c r="K2491" s="359" t="s">
        <v>1391</v>
      </c>
      <c r="L2491" s="359" t="s">
        <v>1392</v>
      </c>
      <c r="M2491" s="368">
        <v>2006</v>
      </c>
      <c r="N2491" s="205">
        <v>41694</v>
      </c>
      <c r="O2491" s="203"/>
    </row>
    <row r="2492" spans="1:15" ht="27.75" hidden="1" customHeight="1" x14ac:dyDescent="0.25">
      <c r="A2492" s="203" t="s">
        <v>113</v>
      </c>
      <c r="B2492" s="202" t="s">
        <v>502</v>
      </c>
      <c r="C2492" s="203" t="s">
        <v>1808</v>
      </c>
      <c r="D2492" s="202" t="s">
        <v>1658</v>
      </c>
      <c r="E2492" s="202" t="s">
        <v>1659</v>
      </c>
      <c r="F2492" s="202" t="s">
        <v>475</v>
      </c>
      <c r="G2492" s="253">
        <v>285.10000000000002</v>
      </c>
      <c r="H2492" s="361" t="s">
        <v>1400</v>
      </c>
      <c r="I2492" s="359" t="s">
        <v>1382</v>
      </c>
      <c r="J2492" s="359" t="s">
        <v>1380</v>
      </c>
      <c r="K2492" s="359" t="s">
        <v>1391</v>
      </c>
      <c r="L2492" s="359" t="s">
        <v>1392</v>
      </c>
      <c r="M2492" s="368">
        <v>2006</v>
      </c>
      <c r="N2492" s="205">
        <v>41694</v>
      </c>
      <c r="O2492" s="203"/>
    </row>
    <row r="2493" spans="1:15" ht="27.75" hidden="1" customHeight="1" x14ac:dyDescent="0.25">
      <c r="A2493" s="203" t="s">
        <v>113</v>
      </c>
      <c r="B2493" s="202" t="s">
        <v>502</v>
      </c>
      <c r="C2493" s="203" t="s">
        <v>1808</v>
      </c>
      <c r="D2493" s="202" t="s">
        <v>1658</v>
      </c>
      <c r="E2493" s="202" t="s">
        <v>1659</v>
      </c>
      <c r="F2493" s="202" t="s">
        <v>475</v>
      </c>
      <c r="G2493" s="253">
        <v>103.9</v>
      </c>
      <c r="H2493" s="361" t="s">
        <v>1400</v>
      </c>
      <c r="I2493" s="359" t="s">
        <v>1383</v>
      </c>
      <c r="J2493" s="359" t="s">
        <v>1380</v>
      </c>
      <c r="K2493" s="359" t="s">
        <v>1391</v>
      </c>
      <c r="L2493" s="359" t="s">
        <v>1392</v>
      </c>
      <c r="M2493" s="368">
        <v>2006</v>
      </c>
      <c r="N2493" s="205">
        <v>41694</v>
      </c>
      <c r="O2493" s="203"/>
    </row>
    <row r="2494" spans="1:15" ht="27.75" hidden="1" customHeight="1" x14ac:dyDescent="0.25">
      <c r="A2494" s="203" t="s">
        <v>113</v>
      </c>
      <c r="B2494" s="202" t="s">
        <v>502</v>
      </c>
      <c r="C2494" s="203" t="s">
        <v>1808</v>
      </c>
      <c r="D2494" s="202" t="s">
        <v>1658</v>
      </c>
      <c r="E2494" s="202" t="s">
        <v>1659</v>
      </c>
      <c r="F2494" s="202" t="s">
        <v>475</v>
      </c>
      <c r="G2494" s="253">
        <v>27.74</v>
      </c>
      <c r="H2494" s="361" t="s">
        <v>1400</v>
      </c>
      <c r="I2494" s="359" t="s">
        <v>1384</v>
      </c>
      <c r="J2494" s="359" t="s">
        <v>1380</v>
      </c>
      <c r="K2494" s="359" t="s">
        <v>1391</v>
      </c>
      <c r="L2494" s="359" t="s">
        <v>1392</v>
      </c>
      <c r="M2494" s="368">
        <v>2006</v>
      </c>
      <c r="N2494" s="205">
        <v>41694</v>
      </c>
      <c r="O2494" s="203"/>
    </row>
    <row r="2495" spans="1:15" ht="27.75" hidden="1" customHeight="1" x14ac:dyDescent="0.25">
      <c r="A2495" s="203" t="s">
        <v>113</v>
      </c>
      <c r="B2495" s="202" t="s">
        <v>502</v>
      </c>
      <c r="C2495" s="203" t="s">
        <v>1808</v>
      </c>
      <c r="D2495" s="202" t="s">
        <v>1658</v>
      </c>
      <c r="E2495" s="202" t="s">
        <v>1659</v>
      </c>
      <c r="F2495" s="202" t="s">
        <v>475</v>
      </c>
      <c r="G2495" s="253">
        <v>7.94</v>
      </c>
      <c r="H2495" s="361" t="s">
        <v>1400</v>
      </c>
      <c r="I2495" s="359" t="s">
        <v>1385</v>
      </c>
      <c r="J2495" s="359" t="s">
        <v>1380</v>
      </c>
      <c r="K2495" s="359" t="s">
        <v>1391</v>
      </c>
      <c r="L2495" s="359" t="s">
        <v>1392</v>
      </c>
      <c r="M2495" s="368">
        <v>2006</v>
      </c>
      <c r="N2495" s="205">
        <v>41694</v>
      </c>
      <c r="O2495" s="203"/>
    </row>
    <row r="2496" spans="1:15" ht="27.75" hidden="1" customHeight="1" x14ac:dyDescent="0.25">
      <c r="A2496" s="203" t="s">
        <v>113</v>
      </c>
      <c r="B2496" s="202" t="s">
        <v>502</v>
      </c>
      <c r="C2496" s="203" t="s">
        <v>1653</v>
      </c>
      <c r="D2496" s="202" t="s">
        <v>1908</v>
      </c>
      <c r="E2496" s="202" t="s">
        <v>1909</v>
      </c>
      <c r="F2496" s="202" t="s">
        <v>505</v>
      </c>
      <c r="G2496" s="253">
        <v>11</v>
      </c>
      <c r="H2496" s="361" t="s">
        <v>1433</v>
      </c>
      <c r="I2496" s="359" t="s">
        <v>1407</v>
      </c>
      <c r="J2496" s="358">
        <v>0.3</v>
      </c>
      <c r="K2496" s="359" t="s">
        <v>1113</v>
      </c>
      <c r="L2496" s="359" t="s">
        <v>1408</v>
      </c>
      <c r="M2496" s="368">
        <v>2003</v>
      </c>
      <c r="N2496" s="205">
        <v>40658</v>
      </c>
      <c r="O2496" s="203" t="s">
        <v>1910</v>
      </c>
    </row>
    <row r="2497" spans="1:15" ht="27.75" hidden="1" customHeight="1" x14ac:dyDescent="0.25">
      <c r="A2497" s="203" t="s">
        <v>113</v>
      </c>
      <c r="B2497" s="202" t="s">
        <v>502</v>
      </c>
      <c r="C2497" s="203" t="s">
        <v>1653</v>
      </c>
      <c r="D2497" s="202" t="s">
        <v>1908</v>
      </c>
      <c r="E2497" s="202" t="s">
        <v>1909</v>
      </c>
      <c r="F2497" s="202" t="s">
        <v>505</v>
      </c>
      <c r="G2497" s="253">
        <v>3.0300000000000001E-2</v>
      </c>
      <c r="H2497" s="361" t="s">
        <v>1414</v>
      </c>
      <c r="I2497" s="359" t="s">
        <v>1407</v>
      </c>
      <c r="J2497" s="358">
        <v>0.3</v>
      </c>
      <c r="K2497" s="359" t="s">
        <v>1113</v>
      </c>
      <c r="L2497" s="359" t="s">
        <v>1392</v>
      </c>
      <c r="M2497" s="368">
        <v>2003</v>
      </c>
      <c r="N2497" s="205">
        <v>40658</v>
      </c>
      <c r="O2497" s="203" t="s">
        <v>1910</v>
      </c>
    </row>
    <row r="2498" spans="1:15" ht="27.75" hidden="1" customHeight="1" x14ac:dyDescent="0.25">
      <c r="A2498" s="203" t="s">
        <v>113</v>
      </c>
      <c r="B2498" s="202" t="s">
        <v>502</v>
      </c>
      <c r="C2498" s="203" t="s">
        <v>1544</v>
      </c>
      <c r="D2498" s="203" t="s">
        <v>1545</v>
      </c>
      <c r="E2498" s="202" t="s">
        <v>1546</v>
      </c>
      <c r="F2498" s="202" t="s">
        <v>505</v>
      </c>
      <c r="G2498" s="253">
        <v>169</v>
      </c>
      <c r="H2498" s="361" t="s">
        <v>1547</v>
      </c>
      <c r="I2498" s="359" t="s">
        <v>1407</v>
      </c>
      <c r="J2498" s="358">
        <v>0.77790000000000004</v>
      </c>
      <c r="K2498" s="359" t="s">
        <v>8</v>
      </c>
      <c r="L2498" s="359" t="s">
        <v>1408</v>
      </c>
      <c r="M2498" s="368">
        <v>2003</v>
      </c>
      <c r="N2498" s="205">
        <v>40511</v>
      </c>
      <c r="O2498" s="203"/>
    </row>
    <row r="2499" spans="1:15" ht="27.75" hidden="1" customHeight="1" x14ac:dyDescent="0.25">
      <c r="A2499" s="203" t="s">
        <v>113</v>
      </c>
      <c r="B2499" s="202" t="s">
        <v>502</v>
      </c>
      <c r="C2499" s="203" t="s">
        <v>1544</v>
      </c>
      <c r="D2499" s="203" t="s">
        <v>1545</v>
      </c>
      <c r="E2499" s="202" t="s">
        <v>1546</v>
      </c>
      <c r="F2499" s="202" t="s">
        <v>505</v>
      </c>
      <c r="G2499" s="253">
        <v>0.46300000000000002</v>
      </c>
      <c r="H2499" s="361" t="s">
        <v>488</v>
      </c>
      <c r="I2499" s="359" t="s">
        <v>1407</v>
      </c>
      <c r="J2499" s="358">
        <v>0.77790000000000004</v>
      </c>
      <c r="K2499" s="359" t="s">
        <v>8</v>
      </c>
      <c r="L2499" s="359" t="s">
        <v>1392</v>
      </c>
      <c r="M2499" s="368">
        <v>2003</v>
      </c>
      <c r="N2499" s="205">
        <v>40511</v>
      </c>
      <c r="O2499" s="203"/>
    </row>
    <row r="2500" spans="1:15" ht="27.75" hidden="1" customHeight="1" x14ac:dyDescent="0.25">
      <c r="A2500" s="203" t="s">
        <v>113</v>
      </c>
      <c r="B2500" s="202" t="s">
        <v>502</v>
      </c>
      <c r="C2500" s="203" t="s">
        <v>1387</v>
      </c>
      <c r="D2500" s="202" t="s">
        <v>1388</v>
      </c>
      <c r="E2500" s="202" t="s">
        <v>1389</v>
      </c>
      <c r="F2500" s="202" t="s">
        <v>505</v>
      </c>
      <c r="G2500" s="253">
        <v>0.3</v>
      </c>
      <c r="H2500" s="361" t="s">
        <v>1400</v>
      </c>
      <c r="I2500" s="359" t="s">
        <v>1379</v>
      </c>
      <c r="J2500" s="359" t="s">
        <v>1380</v>
      </c>
      <c r="K2500" s="359" t="s">
        <v>1391</v>
      </c>
      <c r="L2500" s="359" t="s">
        <v>1392</v>
      </c>
      <c r="M2500" s="368">
        <v>2005</v>
      </c>
      <c r="N2500" s="207" t="s">
        <v>1393</v>
      </c>
      <c r="O2500" s="203"/>
    </row>
    <row r="2501" spans="1:15" ht="27.75" hidden="1" customHeight="1" x14ac:dyDescent="0.25">
      <c r="A2501" s="203" t="s">
        <v>113</v>
      </c>
      <c r="B2501" s="202" t="s">
        <v>502</v>
      </c>
      <c r="C2501" s="203" t="s">
        <v>1387</v>
      </c>
      <c r="D2501" s="202" t="s">
        <v>1388</v>
      </c>
      <c r="E2501" s="202" t="s">
        <v>1389</v>
      </c>
      <c r="F2501" s="202" t="s">
        <v>505</v>
      </c>
      <c r="G2501" s="253">
        <v>0.2</v>
      </c>
      <c r="H2501" s="361" t="s">
        <v>1400</v>
      </c>
      <c r="I2501" s="359" t="s">
        <v>1382</v>
      </c>
      <c r="J2501" s="359" t="s">
        <v>1380</v>
      </c>
      <c r="K2501" s="359" t="s">
        <v>1391</v>
      </c>
      <c r="L2501" s="359" t="s">
        <v>1392</v>
      </c>
      <c r="M2501" s="368">
        <v>2005</v>
      </c>
      <c r="N2501" s="207" t="s">
        <v>1393</v>
      </c>
      <c r="O2501" s="203"/>
    </row>
    <row r="2502" spans="1:15" ht="27.75" hidden="1" customHeight="1" x14ac:dyDescent="0.25">
      <c r="A2502" s="203" t="s">
        <v>113</v>
      </c>
      <c r="B2502" s="202" t="s">
        <v>502</v>
      </c>
      <c r="C2502" s="203" t="s">
        <v>1387</v>
      </c>
      <c r="D2502" s="202" t="s">
        <v>1388</v>
      </c>
      <c r="E2502" s="202" t="s">
        <v>1389</v>
      </c>
      <c r="F2502" s="202" t="s">
        <v>505</v>
      </c>
      <c r="G2502" s="253">
        <v>0.1</v>
      </c>
      <c r="H2502" s="361" t="s">
        <v>1400</v>
      </c>
      <c r="I2502" s="359" t="s">
        <v>1383</v>
      </c>
      <c r="J2502" s="359" t="s">
        <v>1380</v>
      </c>
      <c r="K2502" s="359" t="s">
        <v>1391</v>
      </c>
      <c r="L2502" s="359" t="s">
        <v>1392</v>
      </c>
      <c r="M2502" s="368">
        <v>2005</v>
      </c>
      <c r="N2502" s="207" t="s">
        <v>1393</v>
      </c>
      <c r="O2502" s="203"/>
    </row>
    <row r="2503" spans="1:15" ht="27.75" hidden="1" customHeight="1" x14ac:dyDescent="0.25">
      <c r="A2503" s="203" t="s">
        <v>113</v>
      </c>
      <c r="B2503" s="202" t="s">
        <v>502</v>
      </c>
      <c r="C2503" s="203" t="s">
        <v>1387</v>
      </c>
      <c r="D2503" s="202" t="s">
        <v>1388</v>
      </c>
      <c r="E2503" s="202" t="s">
        <v>1389</v>
      </c>
      <c r="F2503" s="202" t="s">
        <v>505</v>
      </c>
      <c r="G2503" s="253">
        <v>0.1</v>
      </c>
      <c r="H2503" s="361" t="s">
        <v>1400</v>
      </c>
      <c r="I2503" s="359" t="s">
        <v>1384</v>
      </c>
      <c r="J2503" s="359" t="s">
        <v>1380</v>
      </c>
      <c r="K2503" s="359" t="s">
        <v>1391</v>
      </c>
      <c r="L2503" s="359" t="s">
        <v>1392</v>
      </c>
      <c r="M2503" s="368">
        <v>2005</v>
      </c>
      <c r="N2503" s="207" t="s">
        <v>1393</v>
      </c>
      <c r="O2503" s="203"/>
    </row>
    <row r="2504" spans="1:15" ht="27.75" hidden="1" customHeight="1" x14ac:dyDescent="0.25">
      <c r="A2504" s="203" t="s">
        <v>113</v>
      </c>
      <c r="B2504" s="202" t="s">
        <v>502</v>
      </c>
      <c r="C2504" s="203" t="s">
        <v>1387</v>
      </c>
      <c r="D2504" s="202" t="s">
        <v>1388</v>
      </c>
      <c r="E2504" s="202" t="s">
        <v>1389</v>
      </c>
      <c r="F2504" s="202" t="s">
        <v>505</v>
      </c>
      <c r="G2504" s="253">
        <v>0.1</v>
      </c>
      <c r="H2504" s="361" t="s">
        <v>1400</v>
      </c>
      <c r="I2504" s="359" t="s">
        <v>1385</v>
      </c>
      <c r="J2504" s="359" t="s">
        <v>1380</v>
      </c>
      <c r="K2504" s="359" t="s">
        <v>1391</v>
      </c>
      <c r="L2504" s="359" t="s">
        <v>1392</v>
      </c>
      <c r="M2504" s="368">
        <v>2005</v>
      </c>
      <c r="N2504" s="207" t="s">
        <v>1393</v>
      </c>
      <c r="O2504" s="203"/>
    </row>
    <row r="2505" spans="1:15" ht="27.75" hidden="1" customHeight="1" x14ac:dyDescent="0.25">
      <c r="A2505" s="203" t="s">
        <v>113</v>
      </c>
      <c r="B2505" s="202" t="s">
        <v>502</v>
      </c>
      <c r="C2505" s="203" t="s">
        <v>1387</v>
      </c>
      <c r="D2505" s="202" t="s">
        <v>1388</v>
      </c>
      <c r="E2505" s="202" t="s">
        <v>1389</v>
      </c>
      <c r="F2505" s="202" t="s">
        <v>505</v>
      </c>
      <c r="G2505" s="253">
        <v>0.1</v>
      </c>
      <c r="H2505" s="361" t="s">
        <v>488</v>
      </c>
      <c r="I2505" s="359" t="s">
        <v>1379</v>
      </c>
      <c r="J2505" s="359" t="s">
        <v>1380</v>
      </c>
      <c r="K2505" s="359" t="s">
        <v>22</v>
      </c>
      <c r="L2505" s="359" t="s">
        <v>1392</v>
      </c>
      <c r="M2505" s="368">
        <v>2004</v>
      </c>
      <c r="N2505" s="207" t="s">
        <v>1393</v>
      </c>
      <c r="O2505" s="203"/>
    </row>
    <row r="2506" spans="1:15" ht="27.75" hidden="1" customHeight="1" x14ac:dyDescent="0.25">
      <c r="A2506" s="203" t="s">
        <v>113</v>
      </c>
      <c r="B2506" s="202" t="s">
        <v>502</v>
      </c>
      <c r="C2506" s="203" t="s">
        <v>1387</v>
      </c>
      <c r="D2506" s="202" t="s">
        <v>1388</v>
      </c>
      <c r="E2506" s="202" t="s">
        <v>1389</v>
      </c>
      <c r="F2506" s="202" t="s">
        <v>505</v>
      </c>
      <c r="G2506" s="253">
        <v>0.1</v>
      </c>
      <c r="H2506" s="361" t="s">
        <v>488</v>
      </c>
      <c r="I2506" s="359" t="s">
        <v>1382</v>
      </c>
      <c r="J2506" s="359" t="s">
        <v>1380</v>
      </c>
      <c r="K2506" s="359" t="s">
        <v>22</v>
      </c>
      <c r="L2506" s="359" t="s">
        <v>1392</v>
      </c>
      <c r="M2506" s="368">
        <v>2004</v>
      </c>
      <c r="N2506" s="207" t="s">
        <v>1393</v>
      </c>
      <c r="O2506" s="203"/>
    </row>
    <row r="2507" spans="1:15" ht="27.75" hidden="1" customHeight="1" x14ac:dyDescent="0.25">
      <c r="A2507" s="203" t="s">
        <v>113</v>
      </c>
      <c r="B2507" s="202" t="s">
        <v>502</v>
      </c>
      <c r="C2507" s="203" t="s">
        <v>1387</v>
      </c>
      <c r="D2507" s="202" t="s">
        <v>1388</v>
      </c>
      <c r="E2507" s="202" t="s">
        <v>1389</v>
      </c>
      <c r="F2507" s="202" t="s">
        <v>505</v>
      </c>
      <c r="G2507" s="253">
        <v>0.1</v>
      </c>
      <c r="H2507" s="361" t="s">
        <v>488</v>
      </c>
      <c r="I2507" s="359" t="s">
        <v>1383</v>
      </c>
      <c r="J2507" s="359" t="s">
        <v>1380</v>
      </c>
      <c r="K2507" s="359" t="s">
        <v>22</v>
      </c>
      <c r="L2507" s="359" t="s">
        <v>1392</v>
      </c>
      <c r="M2507" s="368">
        <v>2004</v>
      </c>
      <c r="N2507" s="207" t="s">
        <v>1393</v>
      </c>
      <c r="O2507" s="203"/>
    </row>
    <row r="2508" spans="1:15" ht="27.75" hidden="1" customHeight="1" x14ac:dyDescent="0.25">
      <c r="A2508" s="203" t="s">
        <v>113</v>
      </c>
      <c r="B2508" s="202" t="s">
        <v>502</v>
      </c>
      <c r="C2508" s="203" t="s">
        <v>1387</v>
      </c>
      <c r="D2508" s="202" t="s">
        <v>1388</v>
      </c>
      <c r="E2508" s="202" t="s">
        <v>1389</v>
      </c>
      <c r="F2508" s="202" t="s">
        <v>505</v>
      </c>
      <c r="G2508" s="253">
        <v>0.1</v>
      </c>
      <c r="H2508" s="361" t="s">
        <v>488</v>
      </c>
      <c r="I2508" s="359" t="s">
        <v>1384</v>
      </c>
      <c r="J2508" s="359" t="s">
        <v>1380</v>
      </c>
      <c r="K2508" s="359" t="s">
        <v>22</v>
      </c>
      <c r="L2508" s="359" t="s">
        <v>1392</v>
      </c>
      <c r="M2508" s="368">
        <v>2004</v>
      </c>
      <c r="N2508" s="207" t="s">
        <v>1393</v>
      </c>
      <c r="O2508" s="203"/>
    </row>
    <row r="2509" spans="1:15" ht="27.75" hidden="1" customHeight="1" x14ac:dyDescent="0.25">
      <c r="A2509" s="203" t="s">
        <v>113</v>
      </c>
      <c r="B2509" s="202" t="s">
        <v>502</v>
      </c>
      <c r="C2509" s="203" t="s">
        <v>1387</v>
      </c>
      <c r="D2509" s="202" t="s">
        <v>1388</v>
      </c>
      <c r="E2509" s="202" t="s">
        <v>1389</v>
      </c>
      <c r="F2509" s="202" t="s">
        <v>505</v>
      </c>
      <c r="G2509" s="253">
        <v>0.1</v>
      </c>
      <c r="H2509" s="361" t="s">
        <v>488</v>
      </c>
      <c r="I2509" s="359" t="s">
        <v>1385</v>
      </c>
      <c r="J2509" s="359" t="s">
        <v>1380</v>
      </c>
      <c r="K2509" s="359" t="s">
        <v>22</v>
      </c>
      <c r="L2509" s="359" t="s">
        <v>1392</v>
      </c>
      <c r="M2509" s="368">
        <v>2004</v>
      </c>
      <c r="N2509" s="207" t="s">
        <v>1393</v>
      </c>
      <c r="O2509" s="203"/>
    </row>
    <row r="2510" spans="1:15" ht="27.75" hidden="1" customHeight="1" x14ac:dyDescent="0.25">
      <c r="A2510" s="203" t="s">
        <v>113</v>
      </c>
      <c r="B2510" s="202" t="s">
        <v>502</v>
      </c>
      <c r="C2510" s="203" t="s">
        <v>1453</v>
      </c>
      <c r="D2510" s="202" t="s">
        <v>1457</v>
      </c>
      <c r="E2510" s="202" t="s">
        <v>1458</v>
      </c>
      <c r="F2510" s="202" t="s">
        <v>475</v>
      </c>
      <c r="G2510" s="253">
        <v>371.1</v>
      </c>
      <c r="H2510" s="361" t="s">
        <v>1456</v>
      </c>
      <c r="I2510" s="359" t="s">
        <v>1407</v>
      </c>
      <c r="J2510" s="358">
        <v>0.45879999999999999</v>
      </c>
      <c r="K2510" s="359" t="s">
        <v>1113</v>
      </c>
      <c r="L2510" s="359" t="s">
        <v>1408</v>
      </c>
      <c r="M2510" s="368">
        <v>2003</v>
      </c>
      <c r="N2510" s="205">
        <v>42061</v>
      </c>
      <c r="O2510" s="203"/>
    </row>
    <row r="2511" spans="1:15" ht="27.75" hidden="1" customHeight="1" x14ac:dyDescent="0.25">
      <c r="A2511" s="203" t="s">
        <v>113</v>
      </c>
      <c r="B2511" s="202" t="s">
        <v>502</v>
      </c>
      <c r="C2511" s="203" t="s">
        <v>1453</v>
      </c>
      <c r="D2511" s="202" t="s">
        <v>1457</v>
      </c>
      <c r="E2511" s="202" t="s">
        <v>1458</v>
      </c>
      <c r="F2511" s="202" t="s">
        <v>475</v>
      </c>
      <c r="G2511" s="253">
        <v>1.016</v>
      </c>
      <c r="H2511" s="361" t="s">
        <v>527</v>
      </c>
      <c r="I2511" s="359" t="s">
        <v>1407</v>
      </c>
      <c r="J2511" s="358">
        <v>0.45879999999999999</v>
      </c>
      <c r="K2511" s="359" t="s">
        <v>1113</v>
      </c>
      <c r="L2511" s="359" t="s">
        <v>1392</v>
      </c>
      <c r="M2511" s="368">
        <v>2003</v>
      </c>
      <c r="N2511" s="205">
        <v>42061</v>
      </c>
      <c r="O2511" s="203"/>
    </row>
    <row r="2512" spans="1:15" ht="27.75" hidden="1" customHeight="1" x14ac:dyDescent="0.25">
      <c r="A2512" s="203" t="s">
        <v>113</v>
      </c>
      <c r="B2512" s="202" t="s">
        <v>502</v>
      </c>
      <c r="C2512" s="203" t="s">
        <v>1911</v>
      </c>
      <c r="D2512" s="202" t="s">
        <v>1912</v>
      </c>
      <c r="E2512" s="202" t="s">
        <v>1913</v>
      </c>
      <c r="F2512" s="202" t="s">
        <v>475</v>
      </c>
      <c r="G2512" s="253">
        <v>374.8</v>
      </c>
      <c r="H2512" s="361" t="s">
        <v>1456</v>
      </c>
      <c r="I2512" s="359" t="s">
        <v>1407</v>
      </c>
      <c r="J2512" s="358">
        <v>0.35389999999999999</v>
      </c>
      <c r="K2512" s="359" t="s">
        <v>1113</v>
      </c>
      <c r="L2512" s="359" t="s">
        <v>1408</v>
      </c>
      <c r="M2512" s="368">
        <v>2002</v>
      </c>
      <c r="N2512" s="205">
        <v>40081</v>
      </c>
      <c r="O2512" s="203" t="s">
        <v>1914</v>
      </c>
    </row>
    <row r="2513" spans="1:15" ht="27.75" hidden="1" customHeight="1" x14ac:dyDescent="0.25">
      <c r="A2513" s="203" t="s">
        <v>113</v>
      </c>
      <c r="B2513" s="202" t="s">
        <v>502</v>
      </c>
      <c r="C2513" s="203" t="s">
        <v>1911</v>
      </c>
      <c r="D2513" s="202" t="s">
        <v>1912</v>
      </c>
      <c r="E2513" s="202" t="s">
        <v>1913</v>
      </c>
      <c r="F2513" s="202" t="s">
        <v>475</v>
      </c>
      <c r="G2513" s="253">
        <v>1.03</v>
      </c>
      <c r="H2513" s="361" t="s">
        <v>527</v>
      </c>
      <c r="I2513" s="359" t="s">
        <v>1407</v>
      </c>
      <c r="J2513" s="358">
        <v>0.35220000000000001</v>
      </c>
      <c r="K2513" s="359" t="s">
        <v>1113</v>
      </c>
      <c r="L2513" s="359" t="s">
        <v>1392</v>
      </c>
      <c r="M2513" s="368">
        <v>2002</v>
      </c>
      <c r="N2513" s="205">
        <v>40081</v>
      </c>
      <c r="O2513" s="203" t="s">
        <v>1914</v>
      </c>
    </row>
    <row r="2514" spans="1:15" ht="27.75" hidden="1" customHeight="1" x14ac:dyDescent="0.25">
      <c r="A2514" s="203" t="s">
        <v>113</v>
      </c>
      <c r="B2514" s="202" t="s">
        <v>502</v>
      </c>
      <c r="C2514" s="203" t="s">
        <v>1580</v>
      </c>
      <c r="D2514" s="202" t="s">
        <v>583</v>
      </c>
      <c r="E2514" s="202" t="s">
        <v>1581</v>
      </c>
      <c r="F2514" s="202" t="s">
        <v>475</v>
      </c>
      <c r="G2514" s="253">
        <v>11.8</v>
      </c>
      <c r="H2514" s="361" t="s">
        <v>527</v>
      </c>
      <c r="I2514" s="359" t="s">
        <v>1407</v>
      </c>
      <c r="J2514" s="358">
        <v>0</v>
      </c>
      <c r="K2514" s="359" t="s">
        <v>1582</v>
      </c>
      <c r="L2514" s="359" t="s">
        <v>1392</v>
      </c>
      <c r="M2514" s="368">
        <v>2008</v>
      </c>
      <c r="N2514" s="205">
        <v>40851</v>
      </c>
      <c r="O2514" s="203"/>
    </row>
    <row r="2515" spans="1:15" ht="27.75" hidden="1" customHeight="1" x14ac:dyDescent="0.25">
      <c r="A2515" s="203" t="s">
        <v>113</v>
      </c>
      <c r="B2515" s="202" t="s">
        <v>502</v>
      </c>
      <c r="C2515" s="203" t="s">
        <v>1580</v>
      </c>
      <c r="D2515" s="202" t="s">
        <v>583</v>
      </c>
      <c r="E2515" s="202" t="s">
        <v>1583</v>
      </c>
      <c r="F2515" s="202" t="s">
        <v>475</v>
      </c>
      <c r="G2515" s="253">
        <v>35.799999999999997</v>
      </c>
      <c r="H2515" s="361" t="s">
        <v>527</v>
      </c>
      <c r="I2515" s="359" t="s">
        <v>1407</v>
      </c>
      <c r="J2515" s="358">
        <v>0</v>
      </c>
      <c r="K2515" s="359" t="s">
        <v>1582</v>
      </c>
      <c r="L2515" s="359" t="s">
        <v>1392</v>
      </c>
      <c r="M2515" s="368">
        <v>2008</v>
      </c>
      <c r="N2515" s="205">
        <v>40851</v>
      </c>
      <c r="O2515" s="203"/>
    </row>
    <row r="2516" spans="1:15" ht="27.75" hidden="1" customHeight="1" x14ac:dyDescent="0.25">
      <c r="A2516" s="203" t="s">
        <v>113</v>
      </c>
      <c r="B2516" s="202" t="s">
        <v>502</v>
      </c>
      <c r="C2516" s="203" t="s">
        <v>1580</v>
      </c>
      <c r="D2516" s="202" t="s">
        <v>1602</v>
      </c>
      <c r="E2516" s="202" t="s">
        <v>1603</v>
      </c>
      <c r="F2516" s="202" t="s">
        <v>475</v>
      </c>
      <c r="G2516" s="253">
        <v>35.799999999999997</v>
      </c>
      <c r="H2516" s="361" t="s">
        <v>527</v>
      </c>
      <c r="I2516" s="359" t="s">
        <v>1407</v>
      </c>
      <c r="J2516" s="358">
        <v>0</v>
      </c>
      <c r="K2516" s="359" t="s">
        <v>1582</v>
      </c>
      <c r="L2516" s="359" t="s">
        <v>1392</v>
      </c>
      <c r="M2516" s="368">
        <v>2008</v>
      </c>
      <c r="N2516" s="205">
        <v>40851</v>
      </c>
      <c r="O2516" s="203"/>
    </row>
    <row r="2517" spans="1:15" ht="27.75" hidden="1" customHeight="1" x14ac:dyDescent="0.25">
      <c r="A2517" s="203" t="s">
        <v>113</v>
      </c>
      <c r="B2517" s="202" t="s">
        <v>502</v>
      </c>
      <c r="C2517" s="203" t="s">
        <v>591</v>
      </c>
      <c r="D2517" s="202" t="s">
        <v>583</v>
      </c>
      <c r="E2517" s="202" t="s">
        <v>1584</v>
      </c>
      <c r="F2517" s="202" t="s">
        <v>475</v>
      </c>
      <c r="G2517" s="253"/>
      <c r="H2517" s="361"/>
      <c r="I2517" s="359" t="s">
        <v>594</v>
      </c>
      <c r="J2517" s="358">
        <v>0.6</v>
      </c>
      <c r="K2517" s="359" t="s">
        <v>8</v>
      </c>
      <c r="L2517" s="359" t="s">
        <v>1392</v>
      </c>
      <c r="M2517" s="368" t="s">
        <v>1407</v>
      </c>
      <c r="N2517" s="205"/>
      <c r="O2517" s="203"/>
    </row>
    <row r="2518" spans="1:15" ht="27.75" hidden="1" customHeight="1" x14ac:dyDescent="0.25">
      <c r="A2518" s="203" t="s">
        <v>113</v>
      </c>
      <c r="B2518" s="202" t="s">
        <v>502</v>
      </c>
      <c r="C2518" s="203" t="s">
        <v>591</v>
      </c>
      <c r="D2518" s="202" t="s">
        <v>583</v>
      </c>
      <c r="E2518" s="202" t="s">
        <v>1584</v>
      </c>
      <c r="F2518" s="202" t="s">
        <v>475</v>
      </c>
      <c r="G2518" s="253"/>
      <c r="H2518" s="361"/>
      <c r="I2518" s="359" t="s">
        <v>593</v>
      </c>
      <c r="J2518" s="358">
        <v>0.67</v>
      </c>
      <c r="K2518" s="359" t="s">
        <v>8</v>
      </c>
      <c r="L2518" s="359" t="s">
        <v>1392</v>
      </c>
      <c r="M2518" s="368" t="s">
        <v>1407</v>
      </c>
      <c r="N2518" s="205"/>
      <c r="O2518" s="203"/>
    </row>
    <row r="2519" spans="1:15" ht="27.75" hidden="1" customHeight="1" x14ac:dyDescent="0.25">
      <c r="A2519" s="203" t="s">
        <v>113</v>
      </c>
      <c r="B2519" s="202" t="s">
        <v>502</v>
      </c>
      <c r="C2519" s="203" t="s">
        <v>591</v>
      </c>
      <c r="D2519" s="202" t="s">
        <v>583</v>
      </c>
      <c r="E2519" s="202" t="s">
        <v>1584</v>
      </c>
      <c r="F2519" s="202" t="s">
        <v>475</v>
      </c>
      <c r="G2519" s="253">
        <v>23.2</v>
      </c>
      <c r="H2519" s="361" t="s">
        <v>488</v>
      </c>
      <c r="I2519" s="359" t="s">
        <v>1379</v>
      </c>
      <c r="J2519" s="359" t="s">
        <v>1380</v>
      </c>
      <c r="K2519" s="359" t="s">
        <v>8</v>
      </c>
      <c r="L2519" s="359" t="s">
        <v>1392</v>
      </c>
      <c r="M2519" s="370">
        <v>2003</v>
      </c>
      <c r="N2519" s="205">
        <v>39127</v>
      </c>
      <c r="O2519" s="203"/>
    </row>
    <row r="2520" spans="1:15" ht="27.75" hidden="1" customHeight="1" x14ac:dyDescent="0.25">
      <c r="A2520" s="203" t="s">
        <v>113</v>
      </c>
      <c r="B2520" s="202" t="s">
        <v>502</v>
      </c>
      <c r="C2520" s="203" t="s">
        <v>591</v>
      </c>
      <c r="D2520" s="202" t="s">
        <v>583</v>
      </c>
      <c r="E2520" s="202" t="s">
        <v>1584</v>
      </c>
      <c r="F2520" s="202" t="s">
        <v>475</v>
      </c>
      <c r="G2520" s="253">
        <v>7.2</v>
      </c>
      <c r="H2520" s="361" t="s">
        <v>488</v>
      </c>
      <c r="I2520" s="359" t="s">
        <v>1382</v>
      </c>
      <c r="J2520" s="359" t="s">
        <v>1380</v>
      </c>
      <c r="K2520" s="359" t="s">
        <v>8</v>
      </c>
      <c r="L2520" s="359" t="s">
        <v>1392</v>
      </c>
      <c r="M2520" s="370">
        <v>2003</v>
      </c>
      <c r="N2520" s="205">
        <v>39127</v>
      </c>
      <c r="O2520" s="203"/>
    </row>
    <row r="2521" spans="1:15" ht="27.75" hidden="1" customHeight="1" x14ac:dyDescent="0.25">
      <c r="A2521" s="203" t="s">
        <v>113</v>
      </c>
      <c r="B2521" s="202" t="s">
        <v>502</v>
      </c>
      <c r="C2521" s="203" t="s">
        <v>591</v>
      </c>
      <c r="D2521" s="202" t="s">
        <v>583</v>
      </c>
      <c r="E2521" s="202" t="s">
        <v>1584</v>
      </c>
      <c r="F2521" s="202" t="s">
        <v>475</v>
      </c>
      <c r="G2521" s="253">
        <v>2.9</v>
      </c>
      <c r="H2521" s="361" t="s">
        <v>488</v>
      </c>
      <c r="I2521" s="359" t="s">
        <v>1383</v>
      </c>
      <c r="J2521" s="359" t="s">
        <v>1380</v>
      </c>
      <c r="K2521" s="359" t="s">
        <v>8</v>
      </c>
      <c r="L2521" s="359" t="s">
        <v>1392</v>
      </c>
      <c r="M2521" s="370">
        <v>2003</v>
      </c>
      <c r="N2521" s="205">
        <v>39127</v>
      </c>
      <c r="O2521" s="203"/>
    </row>
    <row r="2522" spans="1:15" ht="27.75" hidden="1" customHeight="1" x14ac:dyDescent="0.25">
      <c r="A2522" s="203" t="s">
        <v>113</v>
      </c>
      <c r="B2522" s="202" t="s">
        <v>502</v>
      </c>
      <c r="C2522" s="203" t="s">
        <v>591</v>
      </c>
      <c r="D2522" s="202" t="s">
        <v>583</v>
      </c>
      <c r="E2522" s="202" t="s">
        <v>1584</v>
      </c>
      <c r="F2522" s="202" t="s">
        <v>475</v>
      </c>
      <c r="G2522" s="253">
        <v>1.8</v>
      </c>
      <c r="H2522" s="361" t="s">
        <v>488</v>
      </c>
      <c r="I2522" s="359" t="s">
        <v>1384</v>
      </c>
      <c r="J2522" s="359" t="s">
        <v>1380</v>
      </c>
      <c r="K2522" s="359" t="s">
        <v>8</v>
      </c>
      <c r="L2522" s="359" t="s">
        <v>1392</v>
      </c>
      <c r="M2522" s="370">
        <v>2003</v>
      </c>
      <c r="N2522" s="205">
        <v>39127</v>
      </c>
      <c r="O2522" s="203"/>
    </row>
    <row r="2523" spans="1:15" ht="27.75" hidden="1" customHeight="1" x14ac:dyDescent="0.25">
      <c r="A2523" s="203" t="s">
        <v>113</v>
      </c>
      <c r="B2523" s="202" t="s">
        <v>502</v>
      </c>
      <c r="C2523" s="203" t="s">
        <v>591</v>
      </c>
      <c r="D2523" s="202" t="s">
        <v>583</v>
      </c>
      <c r="E2523" s="202" t="s">
        <v>1584</v>
      </c>
      <c r="F2523" s="202" t="s">
        <v>475</v>
      </c>
      <c r="G2523" s="253">
        <v>0.3</v>
      </c>
      <c r="H2523" s="361" t="s">
        <v>488</v>
      </c>
      <c r="I2523" s="359" t="s">
        <v>1385</v>
      </c>
      <c r="J2523" s="359" t="s">
        <v>1380</v>
      </c>
      <c r="K2523" s="359" t="s">
        <v>8</v>
      </c>
      <c r="L2523" s="359" t="s">
        <v>1392</v>
      </c>
      <c r="M2523" s="370">
        <v>2003</v>
      </c>
      <c r="N2523" s="205">
        <v>39127</v>
      </c>
      <c r="O2523" s="203"/>
    </row>
    <row r="2524" spans="1:15" ht="27.75" hidden="1" customHeight="1" x14ac:dyDescent="0.25">
      <c r="A2524" s="203" t="s">
        <v>113</v>
      </c>
      <c r="B2524" s="202" t="s">
        <v>502</v>
      </c>
      <c r="C2524" s="203" t="s">
        <v>1459</v>
      </c>
      <c r="D2524" s="202" t="s">
        <v>574</v>
      </c>
      <c r="E2524" s="202" t="s">
        <v>1460</v>
      </c>
      <c r="F2524" s="202" t="s">
        <v>475</v>
      </c>
      <c r="G2524" s="253">
        <v>201</v>
      </c>
      <c r="H2524" s="361" t="s">
        <v>1433</v>
      </c>
      <c r="I2524" s="359" t="s">
        <v>1407</v>
      </c>
      <c r="J2524" s="358">
        <v>0.16600000000000001</v>
      </c>
      <c r="K2524" s="359" t="s">
        <v>1113</v>
      </c>
      <c r="L2524" s="359" t="s">
        <v>1408</v>
      </c>
      <c r="M2524" s="368">
        <v>2002</v>
      </c>
      <c r="N2524" s="205">
        <v>40388</v>
      </c>
      <c r="O2524" s="203"/>
    </row>
    <row r="2525" spans="1:15" ht="27.75" hidden="1" customHeight="1" x14ac:dyDescent="0.25">
      <c r="A2525" s="203" t="s">
        <v>113</v>
      </c>
      <c r="B2525" s="202" t="s">
        <v>502</v>
      </c>
      <c r="C2525" s="203" t="s">
        <v>1459</v>
      </c>
      <c r="D2525" s="202" t="s">
        <v>574</v>
      </c>
      <c r="E2525" s="202" t="s">
        <v>1460</v>
      </c>
      <c r="F2525" s="202" t="s">
        <v>475</v>
      </c>
      <c r="G2525" s="253">
        <v>0.55000000000000004</v>
      </c>
      <c r="H2525" s="361" t="s">
        <v>1414</v>
      </c>
      <c r="I2525" s="359" t="s">
        <v>1407</v>
      </c>
      <c r="J2525" s="358">
        <v>0.16600000000000001</v>
      </c>
      <c r="K2525" s="359" t="s">
        <v>1113</v>
      </c>
      <c r="L2525" s="359" t="s">
        <v>1392</v>
      </c>
      <c r="M2525" s="368">
        <v>2002</v>
      </c>
      <c r="N2525" s="205">
        <v>40388</v>
      </c>
      <c r="O2525" s="203"/>
    </row>
    <row r="2526" spans="1:15" ht="27.75" hidden="1" customHeight="1" x14ac:dyDescent="0.25">
      <c r="A2526" s="203" t="s">
        <v>113</v>
      </c>
      <c r="B2526" s="202" t="s">
        <v>502</v>
      </c>
      <c r="C2526" s="203" t="s">
        <v>1403</v>
      </c>
      <c r="D2526" s="202" t="s">
        <v>1404</v>
      </c>
      <c r="E2526" s="202" t="s">
        <v>1405</v>
      </c>
      <c r="F2526" s="202" t="s">
        <v>475</v>
      </c>
      <c r="G2526" s="253">
        <v>154</v>
      </c>
      <c r="H2526" s="361" t="s">
        <v>1406</v>
      </c>
      <c r="I2526" s="359" t="s">
        <v>1407</v>
      </c>
      <c r="J2526" s="359" t="s">
        <v>1380</v>
      </c>
      <c r="K2526" s="359" t="s">
        <v>22</v>
      </c>
      <c r="L2526" s="359" t="s">
        <v>1408</v>
      </c>
      <c r="M2526" s="368" t="s">
        <v>1407</v>
      </c>
      <c r="N2526" s="205">
        <v>42486</v>
      </c>
      <c r="O2526" s="203"/>
    </row>
    <row r="2527" spans="1:15" ht="27.75" hidden="1" customHeight="1" x14ac:dyDescent="0.25">
      <c r="A2527" s="203" t="s">
        <v>113</v>
      </c>
      <c r="B2527" s="202" t="s">
        <v>502</v>
      </c>
      <c r="C2527" s="203" t="s">
        <v>1876</v>
      </c>
      <c r="D2527" s="202" t="s">
        <v>533</v>
      </c>
      <c r="E2527" s="202" t="s">
        <v>1877</v>
      </c>
      <c r="F2527" s="202" t="s">
        <v>475</v>
      </c>
      <c r="G2527" s="253">
        <v>488</v>
      </c>
      <c r="H2527" s="361" t="s">
        <v>1878</v>
      </c>
      <c r="I2527" s="359" t="s">
        <v>1407</v>
      </c>
      <c r="J2527" s="358">
        <v>0.14979999999999999</v>
      </c>
      <c r="K2527" s="359" t="s">
        <v>1113</v>
      </c>
      <c r="L2527" s="359" t="s">
        <v>1408</v>
      </c>
      <c r="M2527" s="368">
        <v>2004</v>
      </c>
      <c r="N2527" s="205">
        <v>40765</v>
      </c>
      <c r="O2527" s="361" t="s">
        <v>1879</v>
      </c>
    </row>
    <row r="2528" spans="1:15" ht="27.75" hidden="1" customHeight="1" x14ac:dyDescent="0.25">
      <c r="A2528" s="203" t="s">
        <v>113</v>
      </c>
      <c r="B2528" s="202" t="s">
        <v>502</v>
      </c>
      <c r="C2528" s="203" t="s">
        <v>1876</v>
      </c>
      <c r="D2528" s="202" t="s">
        <v>533</v>
      </c>
      <c r="E2528" s="202" t="s">
        <v>1877</v>
      </c>
      <c r="F2528" s="202" t="s">
        <v>475</v>
      </c>
      <c r="G2528" s="253">
        <v>4</v>
      </c>
      <c r="H2528" s="361" t="s">
        <v>1450</v>
      </c>
      <c r="I2528" s="359" t="s">
        <v>1407</v>
      </c>
      <c r="J2528" s="358">
        <v>0.14979999999999999</v>
      </c>
      <c r="K2528" s="359" t="s">
        <v>1113</v>
      </c>
      <c r="L2528" s="359" t="s">
        <v>1392</v>
      </c>
      <c r="M2528" s="368">
        <v>2004</v>
      </c>
      <c r="N2528" s="205">
        <v>40765</v>
      </c>
      <c r="O2528" s="361" t="s">
        <v>1879</v>
      </c>
    </row>
    <row r="2529" spans="1:15" ht="27.75" hidden="1" customHeight="1" x14ac:dyDescent="0.25">
      <c r="A2529" s="203" t="s">
        <v>113</v>
      </c>
      <c r="B2529" s="202" t="s">
        <v>502</v>
      </c>
      <c r="C2529" s="203" t="s">
        <v>1586</v>
      </c>
      <c r="D2529" s="202" t="s">
        <v>619</v>
      </c>
      <c r="E2529" s="202" t="s">
        <v>1587</v>
      </c>
      <c r="F2529" s="202" t="s">
        <v>475</v>
      </c>
      <c r="G2529" s="253">
        <v>192</v>
      </c>
      <c r="H2529" s="361" t="s">
        <v>1588</v>
      </c>
      <c r="I2529" s="359" t="s">
        <v>1407</v>
      </c>
      <c r="J2529" s="359" t="s">
        <v>1380</v>
      </c>
      <c r="K2529" s="359" t="s">
        <v>1113</v>
      </c>
      <c r="L2529" s="359" t="s">
        <v>1408</v>
      </c>
      <c r="M2529" s="368">
        <v>1999</v>
      </c>
      <c r="N2529" s="205">
        <v>39395</v>
      </c>
      <c r="O2529" s="203"/>
    </row>
    <row r="2530" spans="1:15" ht="27.75" hidden="1" customHeight="1" x14ac:dyDescent="0.25">
      <c r="A2530" s="203" t="s">
        <v>113</v>
      </c>
      <c r="B2530" s="202" t="s">
        <v>502</v>
      </c>
      <c r="C2530" s="203" t="s">
        <v>1586</v>
      </c>
      <c r="D2530" s="202" t="s">
        <v>619</v>
      </c>
      <c r="E2530" s="202" t="s">
        <v>1587</v>
      </c>
      <c r="F2530" s="202" t="s">
        <v>475</v>
      </c>
      <c r="G2530" s="253">
        <v>1.6</v>
      </c>
      <c r="H2530" s="361" t="s">
        <v>1589</v>
      </c>
      <c r="I2530" s="359" t="s">
        <v>1407</v>
      </c>
      <c r="J2530" s="359" t="s">
        <v>1380</v>
      </c>
      <c r="K2530" s="359" t="s">
        <v>1113</v>
      </c>
      <c r="L2530" s="359" t="s">
        <v>1392</v>
      </c>
      <c r="M2530" s="368">
        <v>1999</v>
      </c>
      <c r="N2530" s="205">
        <v>39395</v>
      </c>
      <c r="O2530" s="203"/>
    </row>
    <row r="2531" spans="1:15" ht="27.75" hidden="1" customHeight="1" x14ac:dyDescent="0.25">
      <c r="A2531" s="203" t="s">
        <v>113</v>
      </c>
      <c r="B2531" s="202" t="s">
        <v>502</v>
      </c>
      <c r="C2531" s="203" t="s">
        <v>1586</v>
      </c>
      <c r="D2531" s="202" t="s">
        <v>619</v>
      </c>
      <c r="E2531" s="202" t="s">
        <v>1587</v>
      </c>
      <c r="F2531" s="202" t="s">
        <v>475</v>
      </c>
      <c r="G2531" s="253">
        <v>335</v>
      </c>
      <c r="H2531" s="361" t="s">
        <v>1590</v>
      </c>
      <c r="I2531" s="359" t="s">
        <v>1407</v>
      </c>
      <c r="J2531" s="359" t="s">
        <v>1380</v>
      </c>
      <c r="K2531" s="359" t="s">
        <v>1113</v>
      </c>
      <c r="L2531" s="359" t="s">
        <v>1408</v>
      </c>
      <c r="M2531" s="368">
        <v>1999</v>
      </c>
      <c r="N2531" s="205">
        <v>39395</v>
      </c>
      <c r="O2531" s="203"/>
    </row>
    <row r="2532" spans="1:15" ht="27.75" hidden="1" customHeight="1" x14ac:dyDescent="0.25">
      <c r="A2532" s="203" t="s">
        <v>113</v>
      </c>
      <c r="B2532" s="202" t="s">
        <v>502</v>
      </c>
      <c r="C2532" s="203" t="s">
        <v>1586</v>
      </c>
      <c r="D2532" s="202" t="s">
        <v>619</v>
      </c>
      <c r="E2532" s="202" t="s">
        <v>1587</v>
      </c>
      <c r="F2532" s="202" t="s">
        <v>475</v>
      </c>
      <c r="G2532" s="253">
        <v>2.7</v>
      </c>
      <c r="H2532" s="361" t="s">
        <v>1591</v>
      </c>
      <c r="I2532" s="359" t="s">
        <v>1407</v>
      </c>
      <c r="J2532" s="359" t="s">
        <v>1380</v>
      </c>
      <c r="K2532" s="359" t="s">
        <v>1113</v>
      </c>
      <c r="L2532" s="359" t="s">
        <v>1392</v>
      </c>
      <c r="M2532" s="368">
        <v>1999</v>
      </c>
      <c r="N2532" s="205">
        <v>39395</v>
      </c>
      <c r="O2532" s="203"/>
    </row>
    <row r="2533" spans="1:15" ht="27.75" hidden="1" customHeight="1" x14ac:dyDescent="0.25">
      <c r="A2533" s="203" t="s">
        <v>113</v>
      </c>
      <c r="B2533" s="202" t="s">
        <v>502</v>
      </c>
      <c r="C2533" s="203" t="s">
        <v>1586</v>
      </c>
      <c r="D2533" s="202" t="s">
        <v>619</v>
      </c>
      <c r="E2533" s="202" t="s">
        <v>1587</v>
      </c>
      <c r="F2533" s="202" t="s">
        <v>475</v>
      </c>
      <c r="G2533" s="253">
        <v>165</v>
      </c>
      <c r="H2533" s="361" t="s">
        <v>1592</v>
      </c>
      <c r="I2533" s="359" t="s">
        <v>1407</v>
      </c>
      <c r="J2533" s="359" t="s">
        <v>1380</v>
      </c>
      <c r="K2533" s="359" t="s">
        <v>1113</v>
      </c>
      <c r="L2533" s="359" t="s">
        <v>1408</v>
      </c>
      <c r="M2533" s="368">
        <v>1999</v>
      </c>
      <c r="N2533" s="205">
        <v>39395</v>
      </c>
      <c r="O2533" s="203"/>
    </row>
    <row r="2534" spans="1:15" ht="27.75" hidden="1" customHeight="1" x14ac:dyDescent="0.25">
      <c r="A2534" s="203" t="s">
        <v>113</v>
      </c>
      <c r="B2534" s="202" t="s">
        <v>502</v>
      </c>
      <c r="C2534" s="203" t="s">
        <v>1586</v>
      </c>
      <c r="D2534" s="202" t="s">
        <v>619</v>
      </c>
      <c r="E2534" s="202" t="s">
        <v>1587</v>
      </c>
      <c r="F2534" s="202" t="s">
        <v>475</v>
      </c>
      <c r="G2534" s="253">
        <v>1.4</v>
      </c>
      <c r="H2534" s="361" t="s">
        <v>1593</v>
      </c>
      <c r="I2534" s="359" t="s">
        <v>1407</v>
      </c>
      <c r="J2534" s="359" t="s">
        <v>1380</v>
      </c>
      <c r="K2534" s="359" t="s">
        <v>1113</v>
      </c>
      <c r="L2534" s="359" t="s">
        <v>1392</v>
      </c>
      <c r="M2534" s="368">
        <v>1999</v>
      </c>
      <c r="N2534" s="205">
        <v>39395</v>
      </c>
      <c r="O2534" s="203"/>
    </row>
    <row r="2535" spans="1:15" ht="27.75" hidden="1" customHeight="1" x14ac:dyDescent="0.25">
      <c r="A2535" s="203" t="s">
        <v>113</v>
      </c>
      <c r="B2535" s="202" t="s">
        <v>502</v>
      </c>
      <c r="C2535" s="203" t="s">
        <v>1586</v>
      </c>
      <c r="D2535" s="202" t="s">
        <v>648</v>
      </c>
      <c r="E2535" s="202" t="s">
        <v>1594</v>
      </c>
      <c r="F2535" s="202" t="s">
        <v>475</v>
      </c>
      <c r="G2535" s="253">
        <v>141</v>
      </c>
      <c r="H2535" s="361" t="s">
        <v>1588</v>
      </c>
      <c r="I2535" s="359" t="s">
        <v>1407</v>
      </c>
      <c r="J2535" s="359" t="s">
        <v>1380</v>
      </c>
      <c r="K2535" s="359" t="s">
        <v>1113</v>
      </c>
      <c r="L2535" s="359" t="s">
        <v>1408</v>
      </c>
      <c r="M2535" s="368">
        <v>1999</v>
      </c>
      <c r="N2535" s="205">
        <v>39395</v>
      </c>
      <c r="O2535" s="203"/>
    </row>
    <row r="2536" spans="1:15" ht="27.75" hidden="1" customHeight="1" x14ac:dyDescent="0.25">
      <c r="A2536" s="203" t="s">
        <v>113</v>
      </c>
      <c r="B2536" s="202" t="s">
        <v>502</v>
      </c>
      <c r="C2536" s="203" t="s">
        <v>1586</v>
      </c>
      <c r="D2536" s="202" t="s">
        <v>648</v>
      </c>
      <c r="E2536" s="202" t="s">
        <v>1594</v>
      </c>
      <c r="F2536" s="202" t="s">
        <v>475</v>
      </c>
      <c r="G2536" s="253">
        <v>0.4</v>
      </c>
      <c r="H2536" s="361" t="s">
        <v>1589</v>
      </c>
      <c r="I2536" s="359" t="s">
        <v>1407</v>
      </c>
      <c r="J2536" s="359" t="s">
        <v>1380</v>
      </c>
      <c r="K2536" s="359" t="s">
        <v>1113</v>
      </c>
      <c r="L2536" s="359" t="s">
        <v>1392</v>
      </c>
      <c r="M2536" s="368">
        <v>1999</v>
      </c>
      <c r="N2536" s="205">
        <v>39395</v>
      </c>
      <c r="O2536" s="203"/>
    </row>
    <row r="2537" spans="1:15" ht="27.75" hidden="1" customHeight="1" x14ac:dyDescent="0.25">
      <c r="A2537" s="203" t="s">
        <v>113</v>
      </c>
      <c r="B2537" s="202" t="s">
        <v>502</v>
      </c>
      <c r="C2537" s="203" t="s">
        <v>1586</v>
      </c>
      <c r="D2537" s="202" t="s">
        <v>648</v>
      </c>
      <c r="E2537" s="202" t="s">
        <v>1594</v>
      </c>
      <c r="F2537" s="202" t="s">
        <v>475</v>
      </c>
      <c r="G2537" s="253">
        <v>263</v>
      </c>
      <c r="H2537" s="361" t="s">
        <v>1590</v>
      </c>
      <c r="I2537" s="359" t="s">
        <v>1407</v>
      </c>
      <c r="J2537" s="359" t="s">
        <v>1380</v>
      </c>
      <c r="K2537" s="359" t="s">
        <v>1113</v>
      </c>
      <c r="L2537" s="359" t="s">
        <v>1408</v>
      </c>
      <c r="M2537" s="368">
        <v>1999</v>
      </c>
      <c r="N2537" s="205">
        <v>39395</v>
      </c>
      <c r="O2537" s="203"/>
    </row>
    <row r="2538" spans="1:15" ht="27.75" hidden="1" customHeight="1" x14ac:dyDescent="0.25">
      <c r="A2538" s="203" t="s">
        <v>113</v>
      </c>
      <c r="B2538" s="202" t="s">
        <v>502</v>
      </c>
      <c r="C2538" s="203" t="s">
        <v>1586</v>
      </c>
      <c r="D2538" s="202" t="s">
        <v>648</v>
      </c>
      <c r="E2538" s="202" t="s">
        <v>1594</v>
      </c>
      <c r="F2538" s="202" t="s">
        <v>475</v>
      </c>
      <c r="G2538" s="253">
        <v>0.7</v>
      </c>
      <c r="H2538" s="361" t="s">
        <v>1591</v>
      </c>
      <c r="I2538" s="359" t="s">
        <v>1407</v>
      </c>
      <c r="J2538" s="359" t="s">
        <v>1380</v>
      </c>
      <c r="K2538" s="359" t="s">
        <v>1113</v>
      </c>
      <c r="L2538" s="359" t="s">
        <v>1392</v>
      </c>
      <c r="M2538" s="368">
        <v>1999</v>
      </c>
      <c r="N2538" s="205">
        <v>39395</v>
      </c>
      <c r="O2538" s="203"/>
    </row>
    <row r="2539" spans="1:15" ht="27.75" hidden="1" customHeight="1" x14ac:dyDescent="0.25">
      <c r="A2539" s="203" t="s">
        <v>113</v>
      </c>
      <c r="B2539" s="202" t="s">
        <v>502</v>
      </c>
      <c r="C2539" s="203" t="s">
        <v>1586</v>
      </c>
      <c r="D2539" s="202" t="s">
        <v>648</v>
      </c>
      <c r="E2539" s="202" t="s">
        <v>1594</v>
      </c>
      <c r="F2539" s="202" t="s">
        <v>475</v>
      </c>
      <c r="G2539" s="253">
        <v>130</v>
      </c>
      <c r="H2539" s="361" t="s">
        <v>1592</v>
      </c>
      <c r="I2539" s="359" t="s">
        <v>1407</v>
      </c>
      <c r="J2539" s="359" t="s">
        <v>1380</v>
      </c>
      <c r="K2539" s="359" t="s">
        <v>1113</v>
      </c>
      <c r="L2539" s="359" t="s">
        <v>1408</v>
      </c>
      <c r="M2539" s="368">
        <v>1999</v>
      </c>
      <c r="N2539" s="205">
        <v>39395</v>
      </c>
      <c r="O2539" s="203"/>
    </row>
    <row r="2540" spans="1:15" ht="27.75" hidden="1" customHeight="1" x14ac:dyDescent="0.25">
      <c r="A2540" s="203" t="s">
        <v>113</v>
      </c>
      <c r="B2540" s="202" t="s">
        <v>502</v>
      </c>
      <c r="C2540" s="203" t="s">
        <v>1586</v>
      </c>
      <c r="D2540" s="202" t="s">
        <v>648</v>
      </c>
      <c r="E2540" s="202" t="s">
        <v>1594</v>
      </c>
      <c r="F2540" s="202" t="s">
        <v>475</v>
      </c>
      <c r="G2540" s="253">
        <v>0.3</v>
      </c>
      <c r="H2540" s="361" t="s">
        <v>1593</v>
      </c>
      <c r="I2540" s="359" t="s">
        <v>1407</v>
      </c>
      <c r="J2540" s="359" t="s">
        <v>1380</v>
      </c>
      <c r="K2540" s="359" t="s">
        <v>1113</v>
      </c>
      <c r="L2540" s="359" t="s">
        <v>1392</v>
      </c>
      <c r="M2540" s="368">
        <v>1999</v>
      </c>
      <c r="N2540" s="205">
        <v>39395</v>
      </c>
      <c r="O2540" s="203"/>
    </row>
    <row r="2541" spans="1:15" ht="27.75" hidden="1" customHeight="1" x14ac:dyDescent="0.25">
      <c r="A2541" s="203" t="s">
        <v>113</v>
      </c>
      <c r="B2541" s="202" t="s">
        <v>502</v>
      </c>
      <c r="C2541" s="203" t="s">
        <v>1586</v>
      </c>
      <c r="D2541" s="202" t="s">
        <v>551</v>
      </c>
      <c r="E2541" s="202" t="s">
        <v>1595</v>
      </c>
      <c r="F2541" s="202" t="s">
        <v>475</v>
      </c>
      <c r="G2541" s="253">
        <v>258</v>
      </c>
      <c r="H2541" s="361" t="s">
        <v>1588</v>
      </c>
      <c r="I2541" s="359" t="s">
        <v>1407</v>
      </c>
      <c r="J2541" s="359" t="s">
        <v>1596</v>
      </c>
      <c r="K2541" s="359" t="s">
        <v>1113</v>
      </c>
      <c r="L2541" s="359" t="s">
        <v>1408</v>
      </c>
      <c r="M2541" s="368">
        <v>1999</v>
      </c>
      <c r="N2541" s="205">
        <v>39395</v>
      </c>
      <c r="O2541" s="361" t="s">
        <v>1597</v>
      </c>
    </row>
    <row r="2542" spans="1:15" ht="27.75" hidden="1" customHeight="1" x14ac:dyDescent="0.25">
      <c r="A2542" s="203" t="s">
        <v>113</v>
      </c>
      <c r="B2542" s="202" t="s">
        <v>502</v>
      </c>
      <c r="C2542" s="203" t="s">
        <v>1586</v>
      </c>
      <c r="D2542" s="202" t="s">
        <v>551</v>
      </c>
      <c r="E2542" s="202" t="s">
        <v>1595</v>
      </c>
      <c r="F2542" s="202" t="s">
        <v>475</v>
      </c>
      <c r="G2542" s="253">
        <v>2.1</v>
      </c>
      <c r="H2542" s="361" t="s">
        <v>1589</v>
      </c>
      <c r="I2542" s="359" t="s">
        <v>1407</v>
      </c>
      <c r="J2542" s="359" t="s">
        <v>1596</v>
      </c>
      <c r="K2542" s="359" t="s">
        <v>1113</v>
      </c>
      <c r="L2542" s="359" t="s">
        <v>1392</v>
      </c>
      <c r="M2542" s="368">
        <v>1999</v>
      </c>
      <c r="N2542" s="205">
        <v>39395</v>
      </c>
      <c r="O2542" s="361" t="s">
        <v>1597</v>
      </c>
    </row>
    <row r="2543" spans="1:15" ht="27.75" hidden="1" customHeight="1" x14ac:dyDescent="0.25">
      <c r="A2543" s="203" t="s">
        <v>113</v>
      </c>
      <c r="B2543" s="202" t="s">
        <v>502</v>
      </c>
      <c r="C2543" s="203" t="s">
        <v>1586</v>
      </c>
      <c r="D2543" s="202" t="s">
        <v>551</v>
      </c>
      <c r="E2543" s="202" t="s">
        <v>1595</v>
      </c>
      <c r="F2543" s="202" t="s">
        <v>475</v>
      </c>
      <c r="G2543" s="253">
        <v>405</v>
      </c>
      <c r="H2543" s="361" t="s">
        <v>1590</v>
      </c>
      <c r="I2543" s="359" t="s">
        <v>1407</v>
      </c>
      <c r="J2543" s="359" t="s">
        <v>1596</v>
      </c>
      <c r="K2543" s="359" t="s">
        <v>1113</v>
      </c>
      <c r="L2543" s="359" t="s">
        <v>1408</v>
      </c>
      <c r="M2543" s="368">
        <v>1999</v>
      </c>
      <c r="N2543" s="205">
        <v>39395</v>
      </c>
      <c r="O2543" s="361" t="s">
        <v>1597</v>
      </c>
    </row>
    <row r="2544" spans="1:15" ht="27.75" hidden="1" customHeight="1" x14ac:dyDescent="0.25">
      <c r="A2544" s="203" t="s">
        <v>113</v>
      </c>
      <c r="B2544" s="202" t="s">
        <v>502</v>
      </c>
      <c r="C2544" s="203" t="s">
        <v>1586</v>
      </c>
      <c r="D2544" s="202" t="s">
        <v>551</v>
      </c>
      <c r="E2544" s="202" t="s">
        <v>1595</v>
      </c>
      <c r="F2544" s="202" t="s">
        <v>475</v>
      </c>
      <c r="G2544" s="253">
        <v>3.3</v>
      </c>
      <c r="H2544" s="361" t="s">
        <v>1591</v>
      </c>
      <c r="I2544" s="359" t="s">
        <v>1407</v>
      </c>
      <c r="J2544" s="359" t="s">
        <v>1596</v>
      </c>
      <c r="K2544" s="359" t="s">
        <v>1113</v>
      </c>
      <c r="L2544" s="359" t="s">
        <v>1392</v>
      </c>
      <c r="M2544" s="368">
        <v>1999</v>
      </c>
      <c r="N2544" s="205">
        <v>39395</v>
      </c>
      <c r="O2544" s="361" t="s">
        <v>1597</v>
      </c>
    </row>
    <row r="2545" spans="1:15" ht="27.75" hidden="1" customHeight="1" x14ac:dyDescent="0.25">
      <c r="A2545" s="203" t="s">
        <v>113</v>
      </c>
      <c r="B2545" s="202" t="s">
        <v>502</v>
      </c>
      <c r="C2545" s="203" t="s">
        <v>1586</v>
      </c>
      <c r="D2545" s="202" t="s">
        <v>551</v>
      </c>
      <c r="E2545" s="202" t="s">
        <v>1595</v>
      </c>
      <c r="F2545" s="202" t="s">
        <v>475</v>
      </c>
      <c r="G2545" s="253">
        <v>252</v>
      </c>
      <c r="H2545" s="361" t="s">
        <v>1592</v>
      </c>
      <c r="I2545" s="359" t="s">
        <v>1407</v>
      </c>
      <c r="J2545" s="359" t="s">
        <v>1596</v>
      </c>
      <c r="K2545" s="359" t="s">
        <v>1113</v>
      </c>
      <c r="L2545" s="359" t="s">
        <v>1408</v>
      </c>
      <c r="M2545" s="368">
        <v>1999</v>
      </c>
      <c r="N2545" s="205">
        <v>39395</v>
      </c>
      <c r="O2545" s="361" t="s">
        <v>1597</v>
      </c>
    </row>
    <row r="2546" spans="1:15" ht="27.75" hidden="1" customHeight="1" x14ac:dyDescent="0.25">
      <c r="A2546" s="203" t="s">
        <v>113</v>
      </c>
      <c r="B2546" s="202" t="s">
        <v>502</v>
      </c>
      <c r="C2546" s="203" t="s">
        <v>1586</v>
      </c>
      <c r="D2546" s="202" t="s">
        <v>551</v>
      </c>
      <c r="E2546" s="202" t="s">
        <v>1595</v>
      </c>
      <c r="F2546" s="202" t="s">
        <v>475</v>
      </c>
      <c r="G2546" s="253">
        <v>2.1</v>
      </c>
      <c r="H2546" s="361" t="s">
        <v>1593</v>
      </c>
      <c r="I2546" s="359" t="s">
        <v>1407</v>
      </c>
      <c r="J2546" s="359" t="s">
        <v>1596</v>
      </c>
      <c r="K2546" s="359" t="s">
        <v>1113</v>
      </c>
      <c r="L2546" s="359" t="s">
        <v>1392</v>
      </c>
      <c r="M2546" s="368">
        <v>1999</v>
      </c>
      <c r="N2546" s="205">
        <v>39395</v>
      </c>
      <c r="O2546" s="361" t="s">
        <v>1597</v>
      </c>
    </row>
    <row r="2547" spans="1:15" ht="27.75" hidden="1" customHeight="1" x14ac:dyDescent="0.25">
      <c r="A2547" s="203" t="s">
        <v>113</v>
      </c>
      <c r="B2547" s="202" t="s">
        <v>502</v>
      </c>
      <c r="C2547" s="203" t="s">
        <v>1586</v>
      </c>
      <c r="D2547" s="202" t="s">
        <v>601</v>
      </c>
      <c r="E2547" s="202" t="s">
        <v>1598</v>
      </c>
      <c r="F2547" s="202" t="s">
        <v>475</v>
      </c>
      <c r="G2547" s="253">
        <v>170</v>
      </c>
      <c r="H2547" s="361" t="s">
        <v>1588</v>
      </c>
      <c r="I2547" s="359" t="s">
        <v>1407</v>
      </c>
      <c r="J2547" s="359" t="s">
        <v>1596</v>
      </c>
      <c r="K2547" s="359" t="s">
        <v>1113</v>
      </c>
      <c r="L2547" s="359" t="s">
        <v>1408</v>
      </c>
      <c r="M2547" s="368">
        <v>1999</v>
      </c>
      <c r="N2547" s="205">
        <v>39395</v>
      </c>
      <c r="O2547" s="361" t="s">
        <v>1597</v>
      </c>
    </row>
    <row r="2548" spans="1:15" ht="27.75" hidden="1" customHeight="1" x14ac:dyDescent="0.25">
      <c r="A2548" s="203" t="s">
        <v>113</v>
      </c>
      <c r="B2548" s="202" t="s">
        <v>502</v>
      </c>
      <c r="C2548" s="203" t="s">
        <v>1586</v>
      </c>
      <c r="D2548" s="202" t="s">
        <v>601</v>
      </c>
      <c r="E2548" s="202" t="s">
        <v>1598</v>
      </c>
      <c r="F2548" s="202" t="s">
        <v>475</v>
      </c>
      <c r="G2548" s="253">
        <v>0.5</v>
      </c>
      <c r="H2548" s="361" t="s">
        <v>1589</v>
      </c>
      <c r="I2548" s="359" t="s">
        <v>1407</v>
      </c>
      <c r="J2548" s="359" t="s">
        <v>1596</v>
      </c>
      <c r="K2548" s="359" t="s">
        <v>1113</v>
      </c>
      <c r="L2548" s="359" t="s">
        <v>1392</v>
      </c>
      <c r="M2548" s="368">
        <v>1999</v>
      </c>
      <c r="N2548" s="205">
        <v>39395</v>
      </c>
      <c r="O2548" s="361" t="s">
        <v>1597</v>
      </c>
    </row>
    <row r="2549" spans="1:15" ht="27.75" hidden="1" customHeight="1" x14ac:dyDescent="0.25">
      <c r="A2549" s="203" t="s">
        <v>113</v>
      </c>
      <c r="B2549" s="202" t="s">
        <v>502</v>
      </c>
      <c r="C2549" s="203" t="s">
        <v>1586</v>
      </c>
      <c r="D2549" s="202" t="s">
        <v>601</v>
      </c>
      <c r="E2549" s="202" t="s">
        <v>1598</v>
      </c>
      <c r="F2549" s="202" t="s">
        <v>475</v>
      </c>
      <c r="G2549" s="253">
        <v>278</v>
      </c>
      <c r="H2549" s="361" t="s">
        <v>1590</v>
      </c>
      <c r="I2549" s="359" t="s">
        <v>1407</v>
      </c>
      <c r="J2549" s="359" t="s">
        <v>1596</v>
      </c>
      <c r="K2549" s="359" t="s">
        <v>1113</v>
      </c>
      <c r="L2549" s="359" t="s">
        <v>1408</v>
      </c>
      <c r="M2549" s="368">
        <v>1999</v>
      </c>
      <c r="N2549" s="205">
        <v>39395</v>
      </c>
      <c r="O2549" s="361" t="s">
        <v>1597</v>
      </c>
    </row>
    <row r="2550" spans="1:15" ht="27.75" hidden="1" customHeight="1" x14ac:dyDescent="0.25">
      <c r="A2550" s="203" t="s">
        <v>113</v>
      </c>
      <c r="B2550" s="202" t="s">
        <v>502</v>
      </c>
      <c r="C2550" s="203" t="s">
        <v>1586</v>
      </c>
      <c r="D2550" s="202" t="s">
        <v>601</v>
      </c>
      <c r="E2550" s="202" t="s">
        <v>1598</v>
      </c>
      <c r="F2550" s="202" t="s">
        <v>475</v>
      </c>
      <c r="G2550" s="253">
        <v>0.8</v>
      </c>
      <c r="H2550" s="361" t="s">
        <v>1591</v>
      </c>
      <c r="I2550" s="359" t="s">
        <v>1407</v>
      </c>
      <c r="J2550" s="359" t="s">
        <v>1596</v>
      </c>
      <c r="K2550" s="359" t="s">
        <v>1113</v>
      </c>
      <c r="L2550" s="359" t="s">
        <v>1392</v>
      </c>
      <c r="M2550" s="368">
        <v>1999</v>
      </c>
      <c r="N2550" s="205">
        <v>39395</v>
      </c>
      <c r="O2550" s="361" t="s">
        <v>1597</v>
      </c>
    </row>
    <row r="2551" spans="1:15" ht="27.75" hidden="1" customHeight="1" x14ac:dyDescent="0.25">
      <c r="A2551" s="203" t="s">
        <v>113</v>
      </c>
      <c r="B2551" s="202" t="s">
        <v>502</v>
      </c>
      <c r="C2551" s="203" t="s">
        <v>1586</v>
      </c>
      <c r="D2551" s="202" t="s">
        <v>601</v>
      </c>
      <c r="E2551" s="202" t="s">
        <v>1598</v>
      </c>
      <c r="F2551" s="202" t="s">
        <v>475</v>
      </c>
      <c r="G2551" s="253">
        <v>167</v>
      </c>
      <c r="H2551" s="361" t="s">
        <v>1592</v>
      </c>
      <c r="I2551" s="359" t="s">
        <v>1407</v>
      </c>
      <c r="J2551" s="359" t="s">
        <v>1596</v>
      </c>
      <c r="K2551" s="359" t="s">
        <v>1113</v>
      </c>
      <c r="L2551" s="359" t="s">
        <v>1408</v>
      </c>
      <c r="M2551" s="368">
        <v>1999</v>
      </c>
      <c r="N2551" s="205">
        <v>39395</v>
      </c>
      <c r="O2551" s="361" t="s">
        <v>1597</v>
      </c>
    </row>
    <row r="2552" spans="1:15" ht="27.75" hidden="1" customHeight="1" x14ac:dyDescent="0.25">
      <c r="A2552" s="203" t="s">
        <v>113</v>
      </c>
      <c r="B2552" s="202" t="s">
        <v>502</v>
      </c>
      <c r="C2552" s="203" t="s">
        <v>1586</v>
      </c>
      <c r="D2552" s="202" t="s">
        <v>601</v>
      </c>
      <c r="E2552" s="202" t="s">
        <v>1598</v>
      </c>
      <c r="F2552" s="202" t="s">
        <v>475</v>
      </c>
      <c r="G2552" s="253">
        <v>0.4</v>
      </c>
      <c r="H2552" s="361" t="s">
        <v>1593</v>
      </c>
      <c r="I2552" s="359" t="s">
        <v>1407</v>
      </c>
      <c r="J2552" s="359" t="s">
        <v>1596</v>
      </c>
      <c r="K2552" s="359" t="s">
        <v>1113</v>
      </c>
      <c r="L2552" s="359" t="s">
        <v>1392</v>
      </c>
      <c r="M2552" s="368">
        <v>1999</v>
      </c>
      <c r="N2552" s="205">
        <v>39395</v>
      </c>
      <c r="O2552" s="361" t="s">
        <v>1597</v>
      </c>
    </row>
    <row r="2553" spans="1:15" ht="27.75" hidden="1" customHeight="1" x14ac:dyDescent="0.25">
      <c r="A2553" s="203" t="s">
        <v>113</v>
      </c>
      <c r="B2553" s="202" t="s">
        <v>502</v>
      </c>
      <c r="C2553" s="203" t="s">
        <v>1461</v>
      </c>
      <c r="D2553" s="202" t="s">
        <v>1915</v>
      </c>
      <c r="E2553" s="202" t="s">
        <v>1916</v>
      </c>
      <c r="F2553" s="202" t="s">
        <v>475</v>
      </c>
      <c r="G2553" s="254">
        <v>179242</v>
      </c>
      <c r="H2553" s="361" t="s">
        <v>1433</v>
      </c>
      <c r="I2553" s="359" t="s">
        <v>1407</v>
      </c>
      <c r="J2553" s="359" t="s">
        <v>1380</v>
      </c>
      <c r="K2553" s="359" t="s">
        <v>8</v>
      </c>
      <c r="L2553" s="359" t="s">
        <v>1408</v>
      </c>
      <c r="M2553" s="368" t="s">
        <v>1407</v>
      </c>
      <c r="N2553" s="205">
        <v>42530</v>
      </c>
      <c r="O2553" s="203"/>
    </row>
    <row r="2554" spans="1:15" ht="27.75" hidden="1" customHeight="1" x14ac:dyDescent="0.25">
      <c r="A2554" s="203" t="s">
        <v>113</v>
      </c>
      <c r="B2554" s="202" t="s">
        <v>502</v>
      </c>
      <c r="C2554" s="203" t="s">
        <v>1461</v>
      </c>
      <c r="D2554" s="202" t="s">
        <v>1915</v>
      </c>
      <c r="E2554" s="202" t="s">
        <v>1916</v>
      </c>
      <c r="F2554" s="202" t="s">
        <v>475</v>
      </c>
      <c r="G2554" s="254">
        <v>491</v>
      </c>
      <c r="H2554" s="361" t="s">
        <v>1414</v>
      </c>
      <c r="I2554" s="359" t="s">
        <v>1407</v>
      </c>
      <c r="J2554" s="359" t="s">
        <v>1380</v>
      </c>
      <c r="K2554" s="359" t="s">
        <v>8</v>
      </c>
      <c r="L2554" s="359" t="s">
        <v>1392</v>
      </c>
      <c r="M2554" s="368" t="s">
        <v>1407</v>
      </c>
      <c r="N2554" s="205">
        <v>42530</v>
      </c>
      <c r="O2554" s="203"/>
    </row>
    <row r="2555" spans="1:15" ht="27.75" hidden="1" customHeight="1" x14ac:dyDescent="0.25">
      <c r="A2555" s="203" t="s">
        <v>113</v>
      </c>
      <c r="B2555" s="202" t="s">
        <v>502</v>
      </c>
      <c r="C2555" s="203" t="s">
        <v>1461</v>
      </c>
      <c r="D2555" s="202" t="s">
        <v>1917</v>
      </c>
      <c r="E2555" s="202" t="s">
        <v>1761</v>
      </c>
      <c r="F2555" s="202" t="s">
        <v>475</v>
      </c>
      <c r="G2555" s="254">
        <v>398534</v>
      </c>
      <c r="H2555" s="361" t="s">
        <v>1433</v>
      </c>
      <c r="I2555" s="359" t="s">
        <v>1407</v>
      </c>
      <c r="J2555" s="359" t="s">
        <v>1380</v>
      </c>
      <c r="K2555" s="359" t="s">
        <v>8</v>
      </c>
      <c r="L2555" s="359" t="s">
        <v>1408</v>
      </c>
      <c r="M2555" s="368" t="s">
        <v>1407</v>
      </c>
      <c r="N2555" s="205">
        <v>42530</v>
      </c>
      <c r="O2555" s="203"/>
    </row>
    <row r="2556" spans="1:15" ht="27.75" hidden="1" customHeight="1" x14ac:dyDescent="0.25">
      <c r="A2556" s="203" t="s">
        <v>113</v>
      </c>
      <c r="B2556" s="202" t="s">
        <v>502</v>
      </c>
      <c r="C2556" s="203" t="s">
        <v>1461</v>
      </c>
      <c r="D2556" s="202" t="s">
        <v>1917</v>
      </c>
      <c r="E2556" s="202" t="s">
        <v>1761</v>
      </c>
      <c r="F2556" s="202" t="s">
        <v>475</v>
      </c>
      <c r="G2556" s="254">
        <v>1092</v>
      </c>
      <c r="H2556" s="361" t="s">
        <v>1414</v>
      </c>
      <c r="I2556" s="359" t="s">
        <v>1407</v>
      </c>
      <c r="J2556" s="359" t="s">
        <v>1380</v>
      </c>
      <c r="K2556" s="359" t="s">
        <v>8</v>
      </c>
      <c r="L2556" s="359" t="s">
        <v>1392</v>
      </c>
      <c r="M2556" s="368" t="s">
        <v>1407</v>
      </c>
      <c r="N2556" s="205">
        <v>42530</v>
      </c>
      <c r="O2556" s="203"/>
    </row>
    <row r="2557" spans="1:15" ht="27.75" hidden="1" customHeight="1" x14ac:dyDescent="0.25">
      <c r="A2557" s="203" t="s">
        <v>113</v>
      </c>
      <c r="B2557" s="202" t="s">
        <v>502</v>
      </c>
      <c r="C2557" s="203" t="s">
        <v>1461</v>
      </c>
      <c r="D2557" s="202" t="s">
        <v>533</v>
      </c>
      <c r="E2557" s="202" t="s">
        <v>1877</v>
      </c>
      <c r="F2557" s="202" t="s">
        <v>475</v>
      </c>
      <c r="G2557" s="254">
        <v>1194142</v>
      </c>
      <c r="H2557" s="361" t="s">
        <v>1433</v>
      </c>
      <c r="I2557" s="359" t="s">
        <v>1407</v>
      </c>
      <c r="J2557" s="359" t="s">
        <v>1380</v>
      </c>
      <c r="K2557" s="359" t="s">
        <v>8</v>
      </c>
      <c r="L2557" s="359" t="s">
        <v>1408</v>
      </c>
      <c r="M2557" s="368" t="s">
        <v>1407</v>
      </c>
      <c r="N2557" s="205">
        <v>42530</v>
      </c>
      <c r="O2557" s="203"/>
    </row>
    <row r="2558" spans="1:15" ht="27.75" hidden="1" customHeight="1" x14ac:dyDescent="0.25">
      <c r="A2558" s="203" t="s">
        <v>113</v>
      </c>
      <c r="B2558" s="202" t="s">
        <v>502</v>
      </c>
      <c r="C2558" s="203" t="s">
        <v>1461</v>
      </c>
      <c r="D2558" s="202" t="s">
        <v>533</v>
      </c>
      <c r="E2558" s="202" t="s">
        <v>1877</v>
      </c>
      <c r="F2558" s="202" t="s">
        <v>475</v>
      </c>
      <c r="G2558" s="254">
        <v>3272</v>
      </c>
      <c r="H2558" s="361" t="s">
        <v>1414</v>
      </c>
      <c r="I2558" s="359" t="s">
        <v>1407</v>
      </c>
      <c r="J2558" s="359" t="s">
        <v>1380</v>
      </c>
      <c r="K2558" s="359" t="s">
        <v>8</v>
      </c>
      <c r="L2558" s="359" t="s">
        <v>1392</v>
      </c>
      <c r="M2558" s="368" t="s">
        <v>1407</v>
      </c>
      <c r="N2558" s="205">
        <v>42530</v>
      </c>
      <c r="O2558" s="203"/>
    </row>
    <row r="2559" spans="1:15" ht="27.75" hidden="1" customHeight="1" x14ac:dyDescent="0.25">
      <c r="A2559" s="203" t="s">
        <v>113</v>
      </c>
      <c r="B2559" s="202" t="s">
        <v>502</v>
      </c>
      <c r="C2559" s="203" t="s">
        <v>1461</v>
      </c>
      <c r="D2559" s="202" t="s">
        <v>1880</v>
      </c>
      <c r="E2559" s="202" t="s">
        <v>1881</v>
      </c>
      <c r="F2559" s="202" t="s">
        <v>475</v>
      </c>
      <c r="G2559" s="254">
        <v>897900</v>
      </c>
      <c r="H2559" s="361" t="s">
        <v>1433</v>
      </c>
      <c r="I2559" s="359" t="s">
        <v>1407</v>
      </c>
      <c r="J2559" s="359" t="s">
        <v>1380</v>
      </c>
      <c r="K2559" s="359" t="s">
        <v>8</v>
      </c>
      <c r="L2559" s="359" t="s">
        <v>1408</v>
      </c>
      <c r="M2559" s="368" t="s">
        <v>1407</v>
      </c>
      <c r="N2559" s="205">
        <v>42530</v>
      </c>
      <c r="O2559" s="203"/>
    </row>
    <row r="2560" spans="1:15" ht="27.75" hidden="1" customHeight="1" x14ac:dyDescent="0.25">
      <c r="A2560" s="203" t="s">
        <v>113</v>
      </c>
      <c r="B2560" s="202" t="s">
        <v>502</v>
      </c>
      <c r="C2560" s="203" t="s">
        <v>1461</v>
      </c>
      <c r="D2560" s="202" t="s">
        <v>1880</v>
      </c>
      <c r="E2560" s="202" t="s">
        <v>1881</v>
      </c>
      <c r="F2560" s="202" t="s">
        <v>475</v>
      </c>
      <c r="G2560" s="254">
        <v>2460</v>
      </c>
      <c r="H2560" s="361" t="s">
        <v>1414</v>
      </c>
      <c r="I2560" s="359" t="s">
        <v>1407</v>
      </c>
      <c r="J2560" s="359" t="s">
        <v>1380</v>
      </c>
      <c r="K2560" s="359" t="s">
        <v>8</v>
      </c>
      <c r="L2560" s="359" t="s">
        <v>1392</v>
      </c>
      <c r="M2560" s="368" t="s">
        <v>1407</v>
      </c>
      <c r="N2560" s="205">
        <v>42530</v>
      </c>
      <c r="O2560" s="203"/>
    </row>
    <row r="2561" spans="1:15" ht="27.75" hidden="1" customHeight="1" x14ac:dyDescent="0.25">
      <c r="A2561" s="203" t="s">
        <v>113</v>
      </c>
      <c r="B2561" s="202" t="s">
        <v>502</v>
      </c>
      <c r="C2561" s="203" t="s">
        <v>1461</v>
      </c>
      <c r="D2561" s="202" t="s">
        <v>1918</v>
      </c>
      <c r="E2561" s="202" t="s">
        <v>1919</v>
      </c>
      <c r="F2561" s="202" t="s">
        <v>475</v>
      </c>
      <c r="G2561" s="254">
        <v>528161</v>
      </c>
      <c r="H2561" s="361" t="s">
        <v>1433</v>
      </c>
      <c r="I2561" s="359" t="s">
        <v>1407</v>
      </c>
      <c r="J2561" s="359" t="s">
        <v>1380</v>
      </c>
      <c r="K2561" s="359" t="s">
        <v>8</v>
      </c>
      <c r="L2561" s="359" t="s">
        <v>1408</v>
      </c>
      <c r="M2561" s="368" t="s">
        <v>1407</v>
      </c>
      <c r="N2561" s="205">
        <v>42530</v>
      </c>
      <c r="O2561" s="203"/>
    </row>
    <row r="2562" spans="1:15" ht="27.75" hidden="1" customHeight="1" x14ac:dyDescent="0.25">
      <c r="A2562" s="203" t="s">
        <v>113</v>
      </c>
      <c r="B2562" s="202" t="s">
        <v>502</v>
      </c>
      <c r="C2562" s="203" t="s">
        <v>1461</v>
      </c>
      <c r="D2562" s="202" t="s">
        <v>1918</v>
      </c>
      <c r="E2562" s="202" t="s">
        <v>1919</v>
      </c>
      <c r="F2562" s="202" t="s">
        <v>475</v>
      </c>
      <c r="G2562" s="254">
        <v>1447</v>
      </c>
      <c r="H2562" s="361" t="s">
        <v>1414</v>
      </c>
      <c r="I2562" s="359" t="s">
        <v>1407</v>
      </c>
      <c r="J2562" s="359" t="s">
        <v>1380</v>
      </c>
      <c r="K2562" s="359" t="s">
        <v>8</v>
      </c>
      <c r="L2562" s="359" t="s">
        <v>1392</v>
      </c>
      <c r="M2562" s="368" t="s">
        <v>1407</v>
      </c>
      <c r="N2562" s="205">
        <v>42530</v>
      </c>
      <c r="O2562" s="203"/>
    </row>
    <row r="2563" spans="1:15" ht="27.75" hidden="1" customHeight="1" x14ac:dyDescent="0.25">
      <c r="A2563" s="203" t="s">
        <v>113</v>
      </c>
      <c r="B2563" s="202" t="s">
        <v>502</v>
      </c>
      <c r="C2563" s="203" t="s">
        <v>1461</v>
      </c>
      <c r="D2563" s="202" t="s">
        <v>1920</v>
      </c>
      <c r="E2563" s="202" t="s">
        <v>1921</v>
      </c>
      <c r="F2563" s="202" t="s">
        <v>475</v>
      </c>
      <c r="G2563" s="254">
        <v>165889</v>
      </c>
      <c r="H2563" s="361" t="s">
        <v>1433</v>
      </c>
      <c r="I2563" s="359" t="s">
        <v>1407</v>
      </c>
      <c r="J2563" s="359" t="s">
        <v>1380</v>
      </c>
      <c r="K2563" s="359" t="s">
        <v>8</v>
      </c>
      <c r="L2563" s="359" t="s">
        <v>1408</v>
      </c>
      <c r="M2563" s="368" t="s">
        <v>1407</v>
      </c>
      <c r="N2563" s="205">
        <v>42530</v>
      </c>
      <c r="O2563" s="203"/>
    </row>
    <row r="2564" spans="1:15" ht="27.75" hidden="1" customHeight="1" x14ac:dyDescent="0.25">
      <c r="A2564" s="203" t="s">
        <v>113</v>
      </c>
      <c r="B2564" s="202" t="s">
        <v>502</v>
      </c>
      <c r="C2564" s="203" t="s">
        <v>1461</v>
      </c>
      <c r="D2564" s="202" t="s">
        <v>1920</v>
      </c>
      <c r="E2564" s="202" t="s">
        <v>1921</v>
      </c>
      <c r="F2564" s="202" t="s">
        <v>475</v>
      </c>
      <c r="G2564" s="254">
        <v>454</v>
      </c>
      <c r="H2564" s="361" t="s">
        <v>1414</v>
      </c>
      <c r="I2564" s="359" t="s">
        <v>1407</v>
      </c>
      <c r="J2564" s="359" t="s">
        <v>1380</v>
      </c>
      <c r="K2564" s="359" t="s">
        <v>8</v>
      </c>
      <c r="L2564" s="359" t="s">
        <v>1392</v>
      </c>
      <c r="M2564" s="368" t="s">
        <v>1407</v>
      </c>
      <c r="N2564" s="205">
        <v>42530</v>
      </c>
      <c r="O2564" s="203"/>
    </row>
    <row r="2565" spans="1:15" ht="27.75" hidden="1" customHeight="1" x14ac:dyDescent="0.25">
      <c r="A2565" s="203" t="s">
        <v>113</v>
      </c>
      <c r="B2565" s="202" t="s">
        <v>502</v>
      </c>
      <c r="C2565" s="203" t="s">
        <v>1461</v>
      </c>
      <c r="D2565" s="202" t="s">
        <v>1462</v>
      </c>
      <c r="E2565" s="202" t="s">
        <v>1463</v>
      </c>
      <c r="F2565" s="202" t="s">
        <v>475</v>
      </c>
      <c r="G2565" s="254">
        <v>21534261</v>
      </c>
      <c r="H2565" s="361" t="s">
        <v>1433</v>
      </c>
      <c r="I2565" s="359" t="s">
        <v>1407</v>
      </c>
      <c r="J2565" s="359" t="s">
        <v>1380</v>
      </c>
      <c r="K2565" s="359" t="s">
        <v>8</v>
      </c>
      <c r="L2565" s="359" t="s">
        <v>1408</v>
      </c>
      <c r="M2565" s="368" t="s">
        <v>1407</v>
      </c>
      <c r="N2565" s="205">
        <v>42530</v>
      </c>
      <c r="O2565" s="203"/>
    </row>
    <row r="2566" spans="1:15" ht="27.75" hidden="1" customHeight="1" x14ac:dyDescent="0.25">
      <c r="A2566" s="203" t="s">
        <v>113</v>
      </c>
      <c r="B2566" s="202" t="s">
        <v>502</v>
      </c>
      <c r="C2566" s="203" t="s">
        <v>1461</v>
      </c>
      <c r="D2566" s="202" t="s">
        <v>1462</v>
      </c>
      <c r="E2566" s="202" t="s">
        <v>1463</v>
      </c>
      <c r="F2566" s="202" t="s">
        <v>475</v>
      </c>
      <c r="G2566" s="254">
        <v>58998</v>
      </c>
      <c r="H2566" s="361" t="s">
        <v>1414</v>
      </c>
      <c r="I2566" s="359" t="s">
        <v>1407</v>
      </c>
      <c r="J2566" s="359" t="s">
        <v>1380</v>
      </c>
      <c r="K2566" s="359" t="s">
        <v>8</v>
      </c>
      <c r="L2566" s="359" t="s">
        <v>1392</v>
      </c>
      <c r="M2566" s="368" t="s">
        <v>1407</v>
      </c>
      <c r="N2566" s="205">
        <v>42530</v>
      </c>
      <c r="O2566" s="203"/>
    </row>
    <row r="2567" spans="1:15" ht="27.75" hidden="1" customHeight="1" x14ac:dyDescent="0.25">
      <c r="A2567" s="203" t="s">
        <v>113</v>
      </c>
      <c r="B2567" s="202" t="s">
        <v>502</v>
      </c>
      <c r="C2567" s="203" t="s">
        <v>1461</v>
      </c>
      <c r="D2567" s="202" t="s">
        <v>1457</v>
      </c>
      <c r="E2567" s="202" t="s">
        <v>1458</v>
      </c>
      <c r="F2567" s="202" t="s">
        <v>475</v>
      </c>
      <c r="G2567" s="254">
        <v>2943971</v>
      </c>
      <c r="H2567" s="361" t="s">
        <v>1433</v>
      </c>
      <c r="I2567" s="359" t="s">
        <v>1407</v>
      </c>
      <c r="J2567" s="359" t="s">
        <v>1380</v>
      </c>
      <c r="K2567" s="359" t="s">
        <v>8</v>
      </c>
      <c r="L2567" s="359" t="s">
        <v>1408</v>
      </c>
      <c r="M2567" s="368" t="s">
        <v>1407</v>
      </c>
      <c r="N2567" s="205">
        <v>42530</v>
      </c>
      <c r="O2567" s="203"/>
    </row>
    <row r="2568" spans="1:15" ht="27.75" hidden="1" customHeight="1" x14ac:dyDescent="0.25">
      <c r="A2568" s="203" t="s">
        <v>113</v>
      </c>
      <c r="B2568" s="202" t="s">
        <v>502</v>
      </c>
      <c r="C2568" s="203" t="s">
        <v>1461</v>
      </c>
      <c r="D2568" s="202" t="s">
        <v>1457</v>
      </c>
      <c r="E2568" s="202" t="s">
        <v>1458</v>
      </c>
      <c r="F2568" s="202" t="s">
        <v>475</v>
      </c>
      <c r="G2568" s="254">
        <v>8066</v>
      </c>
      <c r="H2568" s="361" t="s">
        <v>1414</v>
      </c>
      <c r="I2568" s="359" t="s">
        <v>1407</v>
      </c>
      <c r="J2568" s="359" t="s">
        <v>1380</v>
      </c>
      <c r="K2568" s="359" t="s">
        <v>8</v>
      </c>
      <c r="L2568" s="359" t="s">
        <v>1392</v>
      </c>
      <c r="M2568" s="368" t="s">
        <v>1407</v>
      </c>
      <c r="N2568" s="205">
        <v>42530</v>
      </c>
      <c r="O2568" s="203"/>
    </row>
    <row r="2569" spans="1:15" ht="27.75" hidden="1" customHeight="1" x14ac:dyDescent="0.25">
      <c r="A2569" s="203" t="s">
        <v>113</v>
      </c>
      <c r="B2569" s="202" t="s">
        <v>502</v>
      </c>
      <c r="C2569" s="203" t="s">
        <v>1461</v>
      </c>
      <c r="D2569" s="202" t="s">
        <v>574</v>
      </c>
      <c r="E2569" s="202" t="s">
        <v>1460</v>
      </c>
      <c r="F2569" s="202" t="s">
        <v>475</v>
      </c>
      <c r="G2569" s="254">
        <v>303409</v>
      </c>
      <c r="H2569" s="361" t="s">
        <v>1433</v>
      </c>
      <c r="I2569" s="359" t="s">
        <v>1407</v>
      </c>
      <c r="J2569" s="359" t="s">
        <v>1380</v>
      </c>
      <c r="K2569" s="359" t="s">
        <v>8</v>
      </c>
      <c r="L2569" s="359" t="s">
        <v>1408</v>
      </c>
      <c r="M2569" s="368" t="s">
        <v>1407</v>
      </c>
      <c r="N2569" s="205">
        <v>42530</v>
      </c>
      <c r="O2569" s="203"/>
    </row>
    <row r="2570" spans="1:15" ht="27.75" hidden="1" customHeight="1" x14ac:dyDescent="0.25">
      <c r="A2570" s="203" t="s">
        <v>113</v>
      </c>
      <c r="B2570" s="202" t="s">
        <v>502</v>
      </c>
      <c r="C2570" s="203" t="s">
        <v>1461</v>
      </c>
      <c r="D2570" s="202" t="s">
        <v>574</v>
      </c>
      <c r="E2570" s="202" t="s">
        <v>1460</v>
      </c>
      <c r="F2570" s="202" t="s">
        <v>475</v>
      </c>
      <c r="G2570" s="254">
        <v>831</v>
      </c>
      <c r="H2570" s="361" t="s">
        <v>1414</v>
      </c>
      <c r="I2570" s="359" t="s">
        <v>1407</v>
      </c>
      <c r="J2570" s="359" t="s">
        <v>1380</v>
      </c>
      <c r="K2570" s="359" t="s">
        <v>8</v>
      </c>
      <c r="L2570" s="359" t="s">
        <v>1392</v>
      </c>
      <c r="M2570" s="368" t="s">
        <v>1407</v>
      </c>
      <c r="N2570" s="205">
        <v>42530</v>
      </c>
      <c r="O2570" s="203"/>
    </row>
    <row r="2571" spans="1:15" ht="27.75" hidden="1" customHeight="1" x14ac:dyDescent="0.25">
      <c r="A2571" s="203" t="s">
        <v>113</v>
      </c>
      <c r="B2571" s="202" t="s">
        <v>502</v>
      </c>
      <c r="C2571" s="203" t="s">
        <v>1461</v>
      </c>
      <c r="D2571" s="202" t="s">
        <v>1677</v>
      </c>
      <c r="E2571" s="202" t="s">
        <v>1678</v>
      </c>
      <c r="F2571" s="202" t="s">
        <v>475</v>
      </c>
      <c r="G2571" s="254">
        <v>17386888</v>
      </c>
      <c r="H2571" s="361" t="s">
        <v>1433</v>
      </c>
      <c r="I2571" s="359" t="s">
        <v>1407</v>
      </c>
      <c r="J2571" s="359" t="s">
        <v>1380</v>
      </c>
      <c r="K2571" s="359" t="s">
        <v>8</v>
      </c>
      <c r="L2571" s="359" t="s">
        <v>1408</v>
      </c>
      <c r="M2571" s="368" t="s">
        <v>1407</v>
      </c>
      <c r="N2571" s="205">
        <v>42530</v>
      </c>
      <c r="O2571" s="203"/>
    </row>
    <row r="2572" spans="1:15" ht="27.75" hidden="1" customHeight="1" x14ac:dyDescent="0.25">
      <c r="A2572" s="203" t="s">
        <v>113</v>
      </c>
      <c r="B2572" s="202" t="s">
        <v>502</v>
      </c>
      <c r="C2572" s="203" t="s">
        <v>1461</v>
      </c>
      <c r="D2572" s="202" t="s">
        <v>1677</v>
      </c>
      <c r="E2572" s="202" t="s">
        <v>1678</v>
      </c>
      <c r="F2572" s="202" t="s">
        <v>475</v>
      </c>
      <c r="G2572" s="254">
        <v>115145</v>
      </c>
      <c r="H2572" s="361" t="s">
        <v>1414</v>
      </c>
      <c r="I2572" s="359" t="s">
        <v>1407</v>
      </c>
      <c r="J2572" s="359" t="s">
        <v>1380</v>
      </c>
      <c r="K2572" s="359" t="s">
        <v>8</v>
      </c>
      <c r="L2572" s="359" t="s">
        <v>1392</v>
      </c>
      <c r="M2572" s="368" t="s">
        <v>1407</v>
      </c>
      <c r="N2572" s="205">
        <v>42530</v>
      </c>
      <c r="O2572" s="203"/>
    </row>
    <row r="2573" spans="1:15" ht="27.75" hidden="1" customHeight="1" x14ac:dyDescent="0.25">
      <c r="A2573" s="203" t="s">
        <v>113</v>
      </c>
      <c r="B2573" s="202" t="s">
        <v>502</v>
      </c>
      <c r="C2573" s="203" t="s">
        <v>1461</v>
      </c>
      <c r="D2573" s="202" t="s">
        <v>1922</v>
      </c>
      <c r="E2573" s="202" t="s">
        <v>1399</v>
      </c>
      <c r="F2573" s="202" t="s">
        <v>475</v>
      </c>
      <c r="G2573" s="254">
        <v>1699006</v>
      </c>
      <c r="H2573" s="361" t="s">
        <v>1433</v>
      </c>
      <c r="I2573" s="359" t="s">
        <v>1407</v>
      </c>
      <c r="J2573" s="359" t="s">
        <v>1380</v>
      </c>
      <c r="K2573" s="359" t="s">
        <v>8</v>
      </c>
      <c r="L2573" s="359" t="s">
        <v>1408</v>
      </c>
      <c r="M2573" s="368" t="s">
        <v>1407</v>
      </c>
      <c r="N2573" s="205">
        <v>42530</v>
      </c>
      <c r="O2573" s="203"/>
    </row>
    <row r="2574" spans="1:15" ht="27.75" hidden="1" customHeight="1" x14ac:dyDescent="0.25">
      <c r="A2574" s="203" t="s">
        <v>113</v>
      </c>
      <c r="B2574" s="202" t="s">
        <v>502</v>
      </c>
      <c r="C2574" s="203" t="s">
        <v>1461</v>
      </c>
      <c r="D2574" s="202" t="s">
        <v>1922</v>
      </c>
      <c r="E2574" s="202" t="s">
        <v>1399</v>
      </c>
      <c r="F2574" s="202" t="s">
        <v>475</v>
      </c>
      <c r="G2574" s="254">
        <v>11252</v>
      </c>
      <c r="H2574" s="361" t="s">
        <v>1414</v>
      </c>
      <c r="I2574" s="359" t="s">
        <v>1407</v>
      </c>
      <c r="J2574" s="359" t="s">
        <v>1380</v>
      </c>
      <c r="K2574" s="359" t="s">
        <v>8</v>
      </c>
      <c r="L2574" s="359" t="s">
        <v>1392</v>
      </c>
      <c r="M2574" s="368" t="s">
        <v>1407</v>
      </c>
      <c r="N2574" s="205">
        <v>42530</v>
      </c>
      <c r="O2574" s="203"/>
    </row>
    <row r="2575" spans="1:15" ht="27.75" hidden="1" customHeight="1" x14ac:dyDescent="0.25">
      <c r="A2575" s="203" t="s">
        <v>113</v>
      </c>
      <c r="B2575" s="202" t="s">
        <v>502</v>
      </c>
      <c r="C2575" s="203" t="s">
        <v>1461</v>
      </c>
      <c r="D2575" s="202" t="s">
        <v>1731</v>
      </c>
      <c r="E2575" s="202" t="s">
        <v>1732</v>
      </c>
      <c r="F2575" s="202" t="s">
        <v>475</v>
      </c>
      <c r="G2575" s="254">
        <v>6642961</v>
      </c>
      <c r="H2575" s="361" t="s">
        <v>1433</v>
      </c>
      <c r="I2575" s="359" t="s">
        <v>1407</v>
      </c>
      <c r="J2575" s="359" t="s">
        <v>1380</v>
      </c>
      <c r="K2575" s="359" t="s">
        <v>8</v>
      </c>
      <c r="L2575" s="359" t="s">
        <v>1408</v>
      </c>
      <c r="M2575" s="368" t="s">
        <v>1407</v>
      </c>
      <c r="N2575" s="205">
        <v>42530</v>
      </c>
      <c r="O2575" s="203"/>
    </row>
    <row r="2576" spans="1:15" ht="27.75" hidden="1" customHeight="1" x14ac:dyDescent="0.25">
      <c r="A2576" s="203" t="s">
        <v>113</v>
      </c>
      <c r="B2576" s="202" t="s">
        <v>502</v>
      </c>
      <c r="C2576" s="203" t="s">
        <v>1461</v>
      </c>
      <c r="D2576" s="202" t="s">
        <v>1731</v>
      </c>
      <c r="E2576" s="202" t="s">
        <v>1732</v>
      </c>
      <c r="F2576" s="202" t="s">
        <v>475</v>
      </c>
      <c r="G2576" s="254">
        <v>43993</v>
      </c>
      <c r="H2576" s="361" t="s">
        <v>1414</v>
      </c>
      <c r="I2576" s="359" t="s">
        <v>1407</v>
      </c>
      <c r="J2576" s="359" t="s">
        <v>1380</v>
      </c>
      <c r="K2576" s="359" t="s">
        <v>8</v>
      </c>
      <c r="L2576" s="359" t="s">
        <v>1392</v>
      </c>
      <c r="M2576" s="368" t="s">
        <v>1407</v>
      </c>
      <c r="N2576" s="205">
        <v>42530</v>
      </c>
      <c r="O2576" s="203"/>
    </row>
    <row r="2577" spans="1:15" ht="27.75" hidden="1" customHeight="1" x14ac:dyDescent="0.25">
      <c r="A2577" s="203" t="s">
        <v>113</v>
      </c>
      <c r="B2577" s="202" t="s">
        <v>502</v>
      </c>
      <c r="C2577" s="203" t="s">
        <v>1461</v>
      </c>
      <c r="D2577" s="202" t="s">
        <v>1658</v>
      </c>
      <c r="E2577" s="202" t="s">
        <v>1659</v>
      </c>
      <c r="F2577" s="202" t="s">
        <v>475</v>
      </c>
      <c r="G2577" s="254">
        <v>28679140</v>
      </c>
      <c r="H2577" s="361" t="s">
        <v>1433</v>
      </c>
      <c r="I2577" s="359" t="s">
        <v>1407</v>
      </c>
      <c r="J2577" s="359" t="s">
        <v>1380</v>
      </c>
      <c r="K2577" s="359" t="s">
        <v>8</v>
      </c>
      <c r="L2577" s="359" t="s">
        <v>1408</v>
      </c>
      <c r="M2577" s="368" t="s">
        <v>1407</v>
      </c>
      <c r="N2577" s="205">
        <v>42530</v>
      </c>
      <c r="O2577" s="203"/>
    </row>
    <row r="2578" spans="1:15" ht="27.75" hidden="1" customHeight="1" x14ac:dyDescent="0.25">
      <c r="A2578" s="203" t="s">
        <v>113</v>
      </c>
      <c r="B2578" s="202" t="s">
        <v>502</v>
      </c>
      <c r="C2578" s="203" t="s">
        <v>1461</v>
      </c>
      <c r="D2578" s="202" t="s">
        <v>1658</v>
      </c>
      <c r="E2578" s="202" t="s">
        <v>1659</v>
      </c>
      <c r="F2578" s="202" t="s">
        <v>475</v>
      </c>
      <c r="G2578" s="254">
        <v>189928</v>
      </c>
      <c r="H2578" s="361" t="s">
        <v>1414</v>
      </c>
      <c r="I2578" s="359" t="s">
        <v>1407</v>
      </c>
      <c r="J2578" s="359" t="s">
        <v>1380</v>
      </c>
      <c r="K2578" s="359" t="s">
        <v>8</v>
      </c>
      <c r="L2578" s="359" t="s">
        <v>1392</v>
      </c>
      <c r="M2578" s="368" t="s">
        <v>1407</v>
      </c>
      <c r="N2578" s="205">
        <v>42530</v>
      </c>
      <c r="O2578" s="203"/>
    </row>
    <row r="2579" spans="1:15" ht="27.75" hidden="1" customHeight="1" x14ac:dyDescent="0.25">
      <c r="A2579" s="203" t="s">
        <v>113</v>
      </c>
      <c r="B2579" s="202" t="s">
        <v>502</v>
      </c>
      <c r="C2579" s="203" t="s">
        <v>1461</v>
      </c>
      <c r="D2579" s="202" t="s">
        <v>1923</v>
      </c>
      <c r="E2579" s="202" t="s">
        <v>1399</v>
      </c>
      <c r="F2579" s="202" t="s">
        <v>475</v>
      </c>
      <c r="G2579" s="254">
        <v>208979</v>
      </c>
      <c r="H2579" s="361" t="s">
        <v>1433</v>
      </c>
      <c r="I2579" s="359" t="s">
        <v>1407</v>
      </c>
      <c r="J2579" s="359" t="s">
        <v>1380</v>
      </c>
      <c r="K2579" s="359" t="s">
        <v>8</v>
      </c>
      <c r="L2579" s="359" t="s">
        <v>1408</v>
      </c>
      <c r="M2579" s="368" t="s">
        <v>1407</v>
      </c>
      <c r="N2579" s="205">
        <v>42530</v>
      </c>
      <c r="O2579" s="203"/>
    </row>
    <row r="2580" spans="1:15" ht="27.75" hidden="1" customHeight="1" x14ac:dyDescent="0.25">
      <c r="A2580" s="203" t="s">
        <v>113</v>
      </c>
      <c r="B2580" s="202" t="s">
        <v>502</v>
      </c>
      <c r="C2580" s="203" t="s">
        <v>1461</v>
      </c>
      <c r="D2580" s="202" t="s">
        <v>1923</v>
      </c>
      <c r="E2580" s="202" t="s">
        <v>1399</v>
      </c>
      <c r="F2580" s="202" t="s">
        <v>475</v>
      </c>
      <c r="G2580" s="254">
        <v>1384</v>
      </c>
      <c r="H2580" s="361" t="s">
        <v>1414</v>
      </c>
      <c r="I2580" s="359" t="s">
        <v>1407</v>
      </c>
      <c r="J2580" s="359" t="s">
        <v>1380</v>
      </c>
      <c r="K2580" s="359" t="s">
        <v>8</v>
      </c>
      <c r="L2580" s="359" t="s">
        <v>1392</v>
      </c>
      <c r="M2580" s="368" t="s">
        <v>1407</v>
      </c>
      <c r="N2580" s="205">
        <v>42530</v>
      </c>
      <c r="O2580" s="203"/>
    </row>
    <row r="2581" spans="1:15" ht="27.75" hidden="1" customHeight="1" x14ac:dyDescent="0.25">
      <c r="A2581" s="203" t="s">
        <v>113</v>
      </c>
      <c r="B2581" s="202" t="s">
        <v>502</v>
      </c>
      <c r="C2581" s="203" t="s">
        <v>1461</v>
      </c>
      <c r="D2581" s="202" t="s">
        <v>1706</v>
      </c>
      <c r="E2581" s="202" t="s">
        <v>1707</v>
      </c>
      <c r="F2581" s="202" t="s">
        <v>475</v>
      </c>
      <c r="G2581" s="254">
        <v>3646696</v>
      </c>
      <c r="H2581" s="361" t="s">
        <v>1433</v>
      </c>
      <c r="I2581" s="359" t="s">
        <v>1407</v>
      </c>
      <c r="J2581" s="359" t="s">
        <v>1380</v>
      </c>
      <c r="K2581" s="359" t="s">
        <v>8</v>
      </c>
      <c r="L2581" s="359" t="s">
        <v>1408</v>
      </c>
      <c r="M2581" s="368" t="s">
        <v>1407</v>
      </c>
      <c r="N2581" s="205">
        <v>42530</v>
      </c>
      <c r="O2581" s="203"/>
    </row>
    <row r="2582" spans="1:15" ht="27.75" hidden="1" customHeight="1" x14ac:dyDescent="0.25">
      <c r="A2582" s="203" t="s">
        <v>113</v>
      </c>
      <c r="B2582" s="202" t="s">
        <v>502</v>
      </c>
      <c r="C2582" s="203" t="s">
        <v>1461</v>
      </c>
      <c r="D2582" s="202" t="s">
        <v>1706</v>
      </c>
      <c r="E2582" s="202" t="s">
        <v>1707</v>
      </c>
      <c r="F2582" s="202" t="s">
        <v>475</v>
      </c>
      <c r="G2582" s="254">
        <v>24150</v>
      </c>
      <c r="H2582" s="361" t="s">
        <v>1414</v>
      </c>
      <c r="I2582" s="359" t="s">
        <v>1407</v>
      </c>
      <c r="J2582" s="359" t="s">
        <v>1380</v>
      </c>
      <c r="K2582" s="359" t="s">
        <v>8</v>
      </c>
      <c r="L2582" s="359" t="s">
        <v>1392</v>
      </c>
      <c r="M2582" s="368" t="s">
        <v>1407</v>
      </c>
      <c r="N2582" s="205">
        <v>42530</v>
      </c>
      <c r="O2582" s="203"/>
    </row>
    <row r="2583" spans="1:15" ht="27.75" hidden="1" customHeight="1" x14ac:dyDescent="0.25">
      <c r="A2583" s="203" t="s">
        <v>113</v>
      </c>
      <c r="B2583" s="202" t="s">
        <v>502</v>
      </c>
      <c r="C2583" s="203" t="s">
        <v>1461</v>
      </c>
      <c r="D2583" s="202" t="s">
        <v>1604</v>
      </c>
      <c r="E2583" s="202" t="s">
        <v>1603</v>
      </c>
      <c r="F2583" s="202" t="s">
        <v>475</v>
      </c>
      <c r="G2583" s="254">
        <v>1432047</v>
      </c>
      <c r="H2583" s="361" t="s">
        <v>1433</v>
      </c>
      <c r="I2583" s="359" t="s">
        <v>1407</v>
      </c>
      <c r="J2583" s="359" t="s">
        <v>1380</v>
      </c>
      <c r="K2583" s="359" t="s">
        <v>8</v>
      </c>
      <c r="L2583" s="359" t="s">
        <v>1408</v>
      </c>
      <c r="M2583" s="368" t="s">
        <v>1407</v>
      </c>
      <c r="N2583" s="205">
        <v>42530</v>
      </c>
      <c r="O2583" s="203"/>
    </row>
    <row r="2584" spans="1:15" ht="27.75" hidden="1" customHeight="1" x14ac:dyDescent="0.25">
      <c r="A2584" s="203" t="s">
        <v>113</v>
      </c>
      <c r="B2584" s="202" t="s">
        <v>502</v>
      </c>
      <c r="C2584" s="203" t="s">
        <v>1461</v>
      </c>
      <c r="D2584" s="202" t="s">
        <v>1604</v>
      </c>
      <c r="E2584" s="202" t="s">
        <v>1603</v>
      </c>
      <c r="F2584" s="202" t="s">
        <v>475</v>
      </c>
      <c r="G2584" s="254">
        <v>9484</v>
      </c>
      <c r="H2584" s="361" t="s">
        <v>1414</v>
      </c>
      <c r="I2584" s="359" t="s">
        <v>1407</v>
      </c>
      <c r="J2584" s="359" t="s">
        <v>1380</v>
      </c>
      <c r="K2584" s="359" t="s">
        <v>8</v>
      </c>
      <c r="L2584" s="359" t="s">
        <v>1392</v>
      </c>
      <c r="M2584" s="368" t="s">
        <v>1407</v>
      </c>
      <c r="N2584" s="205">
        <v>42530</v>
      </c>
      <c r="O2584" s="203"/>
    </row>
    <row r="2585" spans="1:15" ht="27.75" hidden="1" customHeight="1" x14ac:dyDescent="0.25">
      <c r="A2585" s="203" t="s">
        <v>113</v>
      </c>
      <c r="B2585" s="202" t="s">
        <v>502</v>
      </c>
      <c r="C2585" s="203" t="s">
        <v>1660</v>
      </c>
      <c r="D2585" s="202" t="s">
        <v>1924</v>
      </c>
      <c r="E2585" s="202" t="s">
        <v>1925</v>
      </c>
      <c r="F2585" s="202" t="s">
        <v>505</v>
      </c>
      <c r="G2585" s="253">
        <v>0.1</v>
      </c>
      <c r="H2585" s="361" t="s">
        <v>1433</v>
      </c>
      <c r="I2585" s="359" t="s">
        <v>1407</v>
      </c>
      <c r="J2585" s="358">
        <v>0</v>
      </c>
      <c r="K2585" s="359" t="s">
        <v>1113</v>
      </c>
      <c r="L2585" s="359" t="s">
        <v>1408</v>
      </c>
      <c r="M2585" s="368">
        <v>2006</v>
      </c>
      <c r="N2585" s="207" t="s">
        <v>1663</v>
      </c>
      <c r="O2585" s="203"/>
    </row>
    <row r="2586" spans="1:15" ht="27.75" hidden="1" customHeight="1" x14ac:dyDescent="0.25">
      <c r="A2586" s="203" t="s">
        <v>113</v>
      </c>
      <c r="B2586" s="202" t="s">
        <v>502</v>
      </c>
      <c r="C2586" s="203" t="s">
        <v>1660</v>
      </c>
      <c r="D2586" s="202" t="s">
        <v>1924</v>
      </c>
      <c r="E2586" s="202" t="s">
        <v>1925</v>
      </c>
      <c r="F2586" s="202" t="s">
        <v>505</v>
      </c>
      <c r="G2586" s="253">
        <v>2.7999999999999998E-4</v>
      </c>
      <c r="H2586" s="361" t="s">
        <v>1414</v>
      </c>
      <c r="I2586" s="359" t="s">
        <v>1407</v>
      </c>
      <c r="J2586" s="358">
        <v>0</v>
      </c>
      <c r="K2586" s="359" t="s">
        <v>1113</v>
      </c>
      <c r="L2586" s="359" t="s">
        <v>1392</v>
      </c>
      <c r="M2586" s="368">
        <v>2006</v>
      </c>
      <c r="N2586" s="207" t="s">
        <v>1663</v>
      </c>
      <c r="O2586" s="203"/>
    </row>
    <row r="2587" spans="1:15" ht="27.75" hidden="1" customHeight="1" x14ac:dyDescent="0.25">
      <c r="A2587" s="203" t="s">
        <v>113</v>
      </c>
      <c r="B2587" s="202" t="s">
        <v>502</v>
      </c>
      <c r="C2587" s="203" t="s">
        <v>1660</v>
      </c>
      <c r="D2587" s="202" t="s">
        <v>1926</v>
      </c>
      <c r="E2587" s="202" t="s">
        <v>1927</v>
      </c>
      <c r="F2587" s="202" t="s">
        <v>505</v>
      </c>
      <c r="G2587" s="253">
        <v>2.66</v>
      </c>
      <c r="H2587" s="361" t="s">
        <v>1433</v>
      </c>
      <c r="I2587" s="359" t="s">
        <v>1407</v>
      </c>
      <c r="J2587" s="358">
        <v>0.73</v>
      </c>
      <c r="K2587" s="359" t="s">
        <v>1113</v>
      </c>
      <c r="L2587" s="359" t="s">
        <v>1408</v>
      </c>
      <c r="M2587" s="368">
        <v>2008</v>
      </c>
      <c r="N2587" s="207" t="s">
        <v>1663</v>
      </c>
      <c r="O2587" s="203"/>
    </row>
    <row r="2588" spans="1:15" ht="27.75" hidden="1" customHeight="1" x14ac:dyDescent="0.25">
      <c r="A2588" s="203" t="s">
        <v>113</v>
      </c>
      <c r="B2588" s="202" t="s">
        <v>502</v>
      </c>
      <c r="C2588" s="203" t="s">
        <v>1660</v>
      </c>
      <c r="D2588" s="202" t="s">
        <v>1926</v>
      </c>
      <c r="E2588" s="202" t="s">
        <v>1927</v>
      </c>
      <c r="F2588" s="202" t="s">
        <v>505</v>
      </c>
      <c r="G2588" s="253">
        <v>7.0000000000000001E-3</v>
      </c>
      <c r="H2588" s="361" t="s">
        <v>1414</v>
      </c>
      <c r="I2588" s="359" t="s">
        <v>1407</v>
      </c>
      <c r="J2588" s="358">
        <v>0.73</v>
      </c>
      <c r="K2588" s="359" t="s">
        <v>1113</v>
      </c>
      <c r="L2588" s="359" t="s">
        <v>1392</v>
      </c>
      <c r="M2588" s="368">
        <v>2008</v>
      </c>
      <c r="N2588" s="207" t="s">
        <v>1663</v>
      </c>
      <c r="O2588" s="203"/>
    </row>
    <row r="2589" spans="1:15" ht="27.75" hidden="1" customHeight="1" x14ac:dyDescent="0.25">
      <c r="A2589" s="203" t="s">
        <v>113</v>
      </c>
      <c r="B2589" s="202" t="s">
        <v>502</v>
      </c>
      <c r="C2589" s="203" t="s">
        <v>1660</v>
      </c>
      <c r="D2589" s="202" t="s">
        <v>1928</v>
      </c>
      <c r="E2589" s="202" t="s">
        <v>1929</v>
      </c>
      <c r="F2589" s="202" t="s">
        <v>505</v>
      </c>
      <c r="G2589" s="253">
        <v>0.53300000000000003</v>
      </c>
      <c r="H2589" s="361" t="s">
        <v>1433</v>
      </c>
      <c r="I2589" s="359" t="s">
        <v>1407</v>
      </c>
      <c r="J2589" s="358">
        <v>0.40410000000000001</v>
      </c>
      <c r="K2589" s="359" t="s">
        <v>1113</v>
      </c>
      <c r="L2589" s="359" t="s">
        <v>1408</v>
      </c>
      <c r="M2589" s="368">
        <v>2007</v>
      </c>
      <c r="N2589" s="207" t="s">
        <v>1663</v>
      </c>
      <c r="O2589" s="203"/>
    </row>
    <row r="2590" spans="1:15" ht="27.75" hidden="1" customHeight="1" x14ac:dyDescent="0.25">
      <c r="A2590" s="203" t="s">
        <v>113</v>
      </c>
      <c r="B2590" s="202" t="s">
        <v>502</v>
      </c>
      <c r="C2590" s="203" t="s">
        <v>1660</v>
      </c>
      <c r="D2590" s="202" t="s">
        <v>1928</v>
      </c>
      <c r="E2590" s="202" t="s">
        <v>1929</v>
      </c>
      <c r="F2590" s="202" t="s">
        <v>505</v>
      </c>
      <c r="G2590" s="253">
        <v>1.4599999999999999E-3</v>
      </c>
      <c r="H2590" s="361" t="s">
        <v>1414</v>
      </c>
      <c r="I2590" s="359" t="s">
        <v>1407</v>
      </c>
      <c r="J2590" s="358">
        <v>0.40410000000000001</v>
      </c>
      <c r="K2590" s="359" t="s">
        <v>1113</v>
      </c>
      <c r="L2590" s="359" t="s">
        <v>1392</v>
      </c>
      <c r="M2590" s="368">
        <v>2007</v>
      </c>
      <c r="N2590" s="207" t="s">
        <v>1663</v>
      </c>
      <c r="O2590" s="203"/>
    </row>
    <row r="2591" spans="1:15" ht="27.75" hidden="1" customHeight="1" x14ac:dyDescent="0.25">
      <c r="A2591" s="203" t="s">
        <v>113</v>
      </c>
      <c r="B2591" s="202" t="s">
        <v>502</v>
      </c>
      <c r="C2591" s="203" t="s">
        <v>1660</v>
      </c>
      <c r="D2591" s="202" t="s">
        <v>1930</v>
      </c>
      <c r="E2591" s="202" t="s">
        <v>1931</v>
      </c>
      <c r="F2591" s="202" t="s">
        <v>505</v>
      </c>
      <c r="G2591" s="253">
        <v>2.41</v>
      </c>
      <c r="H2591" s="361" t="s">
        <v>1433</v>
      </c>
      <c r="I2591" s="359" t="s">
        <v>1407</v>
      </c>
      <c r="J2591" s="358">
        <v>0.60709999999999997</v>
      </c>
      <c r="K2591" s="359" t="s">
        <v>1113</v>
      </c>
      <c r="L2591" s="359" t="s">
        <v>1408</v>
      </c>
      <c r="M2591" s="368">
        <v>2007</v>
      </c>
      <c r="N2591" s="207" t="s">
        <v>1663</v>
      </c>
      <c r="O2591" s="203"/>
    </row>
    <row r="2592" spans="1:15" ht="27.75" hidden="1" customHeight="1" x14ac:dyDescent="0.25">
      <c r="A2592" s="203" t="s">
        <v>113</v>
      </c>
      <c r="B2592" s="202" t="s">
        <v>502</v>
      </c>
      <c r="C2592" s="203" t="s">
        <v>1660</v>
      </c>
      <c r="D2592" s="202" t="s">
        <v>1930</v>
      </c>
      <c r="E2592" s="202" t="s">
        <v>1931</v>
      </c>
      <c r="F2592" s="202" t="s">
        <v>505</v>
      </c>
      <c r="G2592" s="253">
        <v>6.6E-3</v>
      </c>
      <c r="H2592" s="361" t="s">
        <v>1414</v>
      </c>
      <c r="I2592" s="359" t="s">
        <v>1407</v>
      </c>
      <c r="J2592" s="358">
        <v>0.60709999999999997</v>
      </c>
      <c r="K2592" s="359" t="s">
        <v>1113</v>
      </c>
      <c r="L2592" s="359" t="s">
        <v>1392</v>
      </c>
      <c r="M2592" s="368">
        <v>2007</v>
      </c>
      <c r="N2592" s="207" t="s">
        <v>1663</v>
      </c>
      <c r="O2592" s="203"/>
    </row>
    <row r="2593" spans="1:15" ht="27.75" hidden="1" customHeight="1" x14ac:dyDescent="0.25">
      <c r="A2593" s="203" t="s">
        <v>113</v>
      </c>
      <c r="B2593" s="202" t="s">
        <v>502</v>
      </c>
      <c r="C2593" s="203" t="s">
        <v>1660</v>
      </c>
      <c r="D2593" s="202" t="s">
        <v>1932</v>
      </c>
      <c r="E2593" s="202" t="s">
        <v>1933</v>
      </c>
      <c r="F2593" s="202" t="s">
        <v>505</v>
      </c>
      <c r="G2593" s="253">
        <v>5.84</v>
      </c>
      <c r="H2593" s="361" t="s">
        <v>1433</v>
      </c>
      <c r="I2593" s="359" t="s">
        <v>1407</v>
      </c>
      <c r="J2593" s="358">
        <v>0.6</v>
      </c>
      <c r="K2593" s="359" t="s">
        <v>1113</v>
      </c>
      <c r="L2593" s="359" t="s">
        <v>1408</v>
      </c>
      <c r="M2593" s="368">
        <v>2008</v>
      </c>
      <c r="N2593" s="207" t="s">
        <v>1663</v>
      </c>
      <c r="O2593" s="203"/>
    </row>
    <row r="2594" spans="1:15" ht="27.75" hidden="1" customHeight="1" x14ac:dyDescent="0.25">
      <c r="A2594" s="203" t="s">
        <v>113</v>
      </c>
      <c r="B2594" s="202" t="s">
        <v>502</v>
      </c>
      <c r="C2594" s="203" t="s">
        <v>1660</v>
      </c>
      <c r="D2594" s="202" t="s">
        <v>1932</v>
      </c>
      <c r="E2594" s="202" t="s">
        <v>1933</v>
      </c>
      <c r="F2594" s="202" t="s">
        <v>505</v>
      </c>
      <c r="G2594" s="253">
        <v>1.6E-2</v>
      </c>
      <c r="H2594" s="361" t="s">
        <v>1414</v>
      </c>
      <c r="I2594" s="359" t="s">
        <v>1407</v>
      </c>
      <c r="J2594" s="358">
        <v>0.59899999999999998</v>
      </c>
      <c r="K2594" s="359" t="s">
        <v>1113</v>
      </c>
      <c r="L2594" s="359" t="s">
        <v>1392</v>
      </c>
      <c r="M2594" s="368">
        <v>2008</v>
      </c>
      <c r="N2594" s="207" t="s">
        <v>1663</v>
      </c>
      <c r="O2594" s="203"/>
    </row>
    <row r="2595" spans="1:15" ht="27.75" hidden="1" customHeight="1" x14ac:dyDescent="0.25">
      <c r="A2595" s="203" t="s">
        <v>113</v>
      </c>
      <c r="B2595" s="202" t="s">
        <v>502</v>
      </c>
      <c r="C2595" s="203" t="s">
        <v>1660</v>
      </c>
      <c r="D2595" s="202" t="s">
        <v>1934</v>
      </c>
      <c r="E2595" s="202" t="s">
        <v>1935</v>
      </c>
      <c r="F2595" s="202" t="s">
        <v>505</v>
      </c>
      <c r="G2595" s="253">
        <v>2.63</v>
      </c>
      <c r="H2595" s="361" t="s">
        <v>1433</v>
      </c>
      <c r="I2595" s="359" t="s">
        <v>1407</v>
      </c>
      <c r="J2595" s="358">
        <v>0.4511</v>
      </c>
      <c r="K2595" s="359" t="s">
        <v>1113</v>
      </c>
      <c r="L2595" s="359" t="s">
        <v>1408</v>
      </c>
      <c r="M2595" s="368">
        <v>2008</v>
      </c>
      <c r="N2595" s="207" t="s">
        <v>1663</v>
      </c>
      <c r="O2595" s="203"/>
    </row>
    <row r="2596" spans="1:15" ht="27.75" hidden="1" customHeight="1" x14ac:dyDescent="0.25">
      <c r="A2596" s="203" t="s">
        <v>113</v>
      </c>
      <c r="B2596" s="202" t="s">
        <v>502</v>
      </c>
      <c r="C2596" s="203" t="s">
        <v>1660</v>
      </c>
      <c r="D2596" s="202" t="s">
        <v>1934</v>
      </c>
      <c r="E2596" s="202" t="s">
        <v>1935</v>
      </c>
      <c r="F2596" s="202" t="s">
        <v>505</v>
      </c>
      <c r="G2596" s="253">
        <v>7.1900000000000002E-3</v>
      </c>
      <c r="H2596" s="361" t="s">
        <v>1414</v>
      </c>
      <c r="I2596" s="359" t="s">
        <v>1407</v>
      </c>
      <c r="J2596" s="358">
        <v>0.4511</v>
      </c>
      <c r="K2596" s="359" t="s">
        <v>1113</v>
      </c>
      <c r="L2596" s="359" t="s">
        <v>1392</v>
      </c>
      <c r="M2596" s="368">
        <v>2008</v>
      </c>
      <c r="N2596" s="207" t="s">
        <v>1663</v>
      </c>
      <c r="O2596" s="203"/>
    </row>
    <row r="2597" spans="1:15" ht="27.75" hidden="1" customHeight="1" x14ac:dyDescent="0.25">
      <c r="A2597" s="203" t="s">
        <v>113</v>
      </c>
      <c r="B2597" s="202" t="s">
        <v>502</v>
      </c>
      <c r="C2597" s="203" t="s">
        <v>1660</v>
      </c>
      <c r="D2597" s="202" t="s">
        <v>1936</v>
      </c>
      <c r="E2597" s="202" t="s">
        <v>1937</v>
      </c>
      <c r="F2597" s="202" t="s">
        <v>505</v>
      </c>
      <c r="G2597" s="253">
        <v>0.97</v>
      </c>
      <c r="H2597" s="361" t="s">
        <v>1433</v>
      </c>
      <c r="I2597" s="359" t="s">
        <v>1407</v>
      </c>
      <c r="J2597" s="358">
        <v>0.94740000000000002</v>
      </c>
      <c r="K2597" s="359" t="s">
        <v>1113</v>
      </c>
      <c r="L2597" s="359" t="s">
        <v>1408</v>
      </c>
      <c r="M2597" s="368">
        <v>2008</v>
      </c>
      <c r="N2597" s="207" t="s">
        <v>1663</v>
      </c>
      <c r="O2597" s="203"/>
    </row>
    <row r="2598" spans="1:15" ht="27.75" hidden="1" customHeight="1" x14ac:dyDescent="0.25">
      <c r="A2598" s="203" t="s">
        <v>113</v>
      </c>
      <c r="B2598" s="202" t="s">
        <v>502</v>
      </c>
      <c r="C2598" s="203" t="s">
        <v>1660</v>
      </c>
      <c r="D2598" s="202" t="s">
        <v>1936</v>
      </c>
      <c r="E2598" s="202" t="s">
        <v>1937</v>
      </c>
      <c r="F2598" s="202" t="s">
        <v>505</v>
      </c>
      <c r="G2598" s="253">
        <v>2.65E-3</v>
      </c>
      <c r="H2598" s="361" t="s">
        <v>1414</v>
      </c>
      <c r="I2598" s="359" t="s">
        <v>1407</v>
      </c>
      <c r="J2598" s="358">
        <v>0.94969999999999999</v>
      </c>
      <c r="K2598" s="359" t="s">
        <v>1113</v>
      </c>
      <c r="L2598" s="359" t="s">
        <v>1392</v>
      </c>
      <c r="M2598" s="368">
        <v>2008</v>
      </c>
      <c r="N2598" s="207" t="s">
        <v>1663</v>
      </c>
      <c r="O2598" s="203"/>
    </row>
    <row r="2599" spans="1:15" ht="27.75" hidden="1" customHeight="1" x14ac:dyDescent="0.25">
      <c r="A2599" s="203" t="s">
        <v>113</v>
      </c>
      <c r="B2599" s="202" t="s">
        <v>502</v>
      </c>
      <c r="C2599" s="203" t="s">
        <v>1660</v>
      </c>
      <c r="D2599" s="202" t="s">
        <v>1938</v>
      </c>
      <c r="E2599" s="202" t="s">
        <v>1939</v>
      </c>
      <c r="F2599" s="202" t="s">
        <v>505</v>
      </c>
      <c r="G2599" s="253">
        <v>2.15</v>
      </c>
      <c r="H2599" s="361" t="s">
        <v>1433</v>
      </c>
      <c r="I2599" s="359" t="s">
        <v>1407</v>
      </c>
      <c r="J2599" s="358">
        <v>0.71430000000000005</v>
      </c>
      <c r="K2599" s="359" t="s">
        <v>1113</v>
      </c>
      <c r="L2599" s="359" t="s">
        <v>1408</v>
      </c>
      <c r="M2599" s="368">
        <v>2008</v>
      </c>
      <c r="N2599" s="207" t="s">
        <v>1663</v>
      </c>
      <c r="O2599" s="203"/>
    </row>
    <row r="2600" spans="1:15" ht="27.75" hidden="1" customHeight="1" x14ac:dyDescent="0.25">
      <c r="A2600" s="203" t="s">
        <v>113</v>
      </c>
      <c r="B2600" s="202" t="s">
        <v>502</v>
      </c>
      <c r="C2600" s="203" t="s">
        <v>1660</v>
      </c>
      <c r="D2600" s="202" t="s">
        <v>1938</v>
      </c>
      <c r="E2600" s="202" t="s">
        <v>1939</v>
      </c>
      <c r="F2600" s="202" t="s">
        <v>505</v>
      </c>
      <c r="G2600" s="253">
        <v>5.8900000000000003E-3</v>
      </c>
      <c r="H2600" s="361" t="s">
        <v>1414</v>
      </c>
      <c r="I2600" s="359" t="s">
        <v>1407</v>
      </c>
      <c r="J2600" s="358">
        <v>0.70989999999999998</v>
      </c>
      <c r="K2600" s="359" t="s">
        <v>1113</v>
      </c>
      <c r="L2600" s="359" t="s">
        <v>1392</v>
      </c>
      <c r="M2600" s="368">
        <v>2008</v>
      </c>
      <c r="N2600" s="207" t="s">
        <v>1663</v>
      </c>
      <c r="O2600" s="203"/>
    </row>
    <row r="2601" spans="1:15" ht="27.75" hidden="1" customHeight="1" x14ac:dyDescent="0.25">
      <c r="A2601" s="203" t="s">
        <v>113</v>
      </c>
      <c r="B2601" s="202" t="s">
        <v>502</v>
      </c>
      <c r="C2601" s="203" t="s">
        <v>1660</v>
      </c>
      <c r="D2601" s="202" t="s">
        <v>1940</v>
      </c>
      <c r="E2601" s="202" t="s">
        <v>1941</v>
      </c>
      <c r="F2601" s="202" t="s">
        <v>505</v>
      </c>
      <c r="G2601" s="253">
        <v>7.0000000000000007E-2</v>
      </c>
      <c r="H2601" s="361" t="s">
        <v>1433</v>
      </c>
      <c r="I2601" s="359" t="s">
        <v>1407</v>
      </c>
      <c r="J2601" s="358">
        <v>0.88890000000000002</v>
      </c>
      <c r="K2601" s="359" t="s">
        <v>1113</v>
      </c>
      <c r="L2601" s="359" t="s">
        <v>1408</v>
      </c>
      <c r="M2601" s="368">
        <v>2007</v>
      </c>
      <c r="N2601" s="207" t="s">
        <v>1663</v>
      </c>
      <c r="O2601" s="203"/>
    </row>
    <row r="2602" spans="1:15" ht="27.75" hidden="1" customHeight="1" x14ac:dyDescent="0.25">
      <c r="A2602" s="203" t="s">
        <v>113</v>
      </c>
      <c r="B2602" s="202" t="s">
        <v>502</v>
      </c>
      <c r="C2602" s="203" t="s">
        <v>1660</v>
      </c>
      <c r="D2602" s="202" t="s">
        <v>1940</v>
      </c>
      <c r="E2602" s="202" t="s">
        <v>1941</v>
      </c>
      <c r="F2602" s="202" t="s">
        <v>505</v>
      </c>
      <c r="G2602" s="253">
        <v>2.0000000000000001E-4</v>
      </c>
      <c r="H2602" s="361" t="s">
        <v>1414</v>
      </c>
      <c r="I2602" s="359" t="s">
        <v>1407</v>
      </c>
      <c r="J2602" s="358">
        <v>0.88890000000000002</v>
      </c>
      <c r="K2602" s="359" t="s">
        <v>1113</v>
      </c>
      <c r="L2602" s="359" t="s">
        <v>1392</v>
      </c>
      <c r="M2602" s="368">
        <v>2007</v>
      </c>
      <c r="N2602" s="207" t="s">
        <v>1663</v>
      </c>
      <c r="O2602" s="203"/>
    </row>
    <row r="2603" spans="1:15" ht="27.75" hidden="1" customHeight="1" x14ac:dyDescent="0.25">
      <c r="A2603" s="203" t="s">
        <v>113</v>
      </c>
      <c r="B2603" s="202" t="s">
        <v>502</v>
      </c>
      <c r="C2603" s="203" t="s">
        <v>1660</v>
      </c>
      <c r="D2603" s="202" t="s">
        <v>1942</v>
      </c>
      <c r="E2603" s="202" t="s">
        <v>1943</v>
      </c>
      <c r="F2603" s="202" t="s">
        <v>505</v>
      </c>
      <c r="G2603" s="253">
        <v>3.18</v>
      </c>
      <c r="H2603" s="361" t="s">
        <v>1433</v>
      </c>
      <c r="I2603" s="359" t="s">
        <v>1407</v>
      </c>
      <c r="J2603" s="358">
        <v>0.61839999999999995</v>
      </c>
      <c r="K2603" s="359" t="s">
        <v>1113</v>
      </c>
      <c r="L2603" s="359" t="s">
        <v>1408</v>
      </c>
      <c r="M2603" s="368">
        <v>2008</v>
      </c>
      <c r="N2603" s="207" t="s">
        <v>1663</v>
      </c>
      <c r="O2603" s="203"/>
    </row>
    <row r="2604" spans="1:15" ht="27.75" hidden="1" customHeight="1" x14ac:dyDescent="0.25">
      <c r="A2604" s="203" t="s">
        <v>113</v>
      </c>
      <c r="B2604" s="202" t="s">
        <v>502</v>
      </c>
      <c r="C2604" s="203" t="s">
        <v>1660</v>
      </c>
      <c r="D2604" s="202" t="s">
        <v>1942</v>
      </c>
      <c r="E2604" s="202" t="s">
        <v>1943</v>
      </c>
      <c r="F2604" s="202" t="s">
        <v>505</v>
      </c>
      <c r="G2604" s="253">
        <v>8.6999999999999994E-3</v>
      </c>
      <c r="H2604" s="361" t="s">
        <v>1414</v>
      </c>
      <c r="I2604" s="359" t="s">
        <v>1407</v>
      </c>
      <c r="J2604" s="358">
        <v>0.61839999999999995</v>
      </c>
      <c r="K2604" s="359" t="s">
        <v>1113</v>
      </c>
      <c r="L2604" s="359" t="s">
        <v>1392</v>
      </c>
      <c r="M2604" s="368">
        <v>2008</v>
      </c>
      <c r="N2604" s="207" t="s">
        <v>1663</v>
      </c>
      <c r="O2604" s="203"/>
    </row>
    <row r="2605" spans="1:15" ht="27.75" hidden="1" customHeight="1" x14ac:dyDescent="0.25">
      <c r="A2605" s="203" t="s">
        <v>113</v>
      </c>
      <c r="B2605" s="202" t="s">
        <v>502</v>
      </c>
      <c r="C2605" s="203" t="s">
        <v>1660</v>
      </c>
      <c r="D2605" s="202" t="s">
        <v>1944</v>
      </c>
      <c r="E2605" s="202" t="s">
        <v>1945</v>
      </c>
      <c r="F2605" s="202" t="s">
        <v>505</v>
      </c>
      <c r="G2605" s="253">
        <v>2.0499999999999998</v>
      </c>
      <c r="H2605" s="361" t="s">
        <v>1433</v>
      </c>
      <c r="I2605" s="359" t="s">
        <v>1407</v>
      </c>
      <c r="J2605" s="358">
        <v>0.68779999999999997</v>
      </c>
      <c r="K2605" s="359" t="s">
        <v>1113</v>
      </c>
      <c r="L2605" s="359" t="s">
        <v>1408</v>
      </c>
      <c r="M2605" s="368">
        <v>2008</v>
      </c>
      <c r="N2605" s="207" t="s">
        <v>1663</v>
      </c>
      <c r="O2605" s="203"/>
    </row>
    <row r="2606" spans="1:15" ht="27.75" hidden="1" customHeight="1" x14ac:dyDescent="0.25">
      <c r="A2606" s="203" t="s">
        <v>113</v>
      </c>
      <c r="B2606" s="202" t="s">
        <v>502</v>
      </c>
      <c r="C2606" s="203" t="s">
        <v>1660</v>
      </c>
      <c r="D2606" s="202" t="s">
        <v>1944</v>
      </c>
      <c r="E2606" s="202" t="s">
        <v>1945</v>
      </c>
      <c r="F2606" s="202" t="s">
        <v>505</v>
      </c>
      <c r="G2606" s="253">
        <v>5.62E-3</v>
      </c>
      <c r="H2606" s="361" t="s">
        <v>1414</v>
      </c>
      <c r="I2606" s="359" t="s">
        <v>1407</v>
      </c>
      <c r="J2606" s="358">
        <v>0.68779999999999997</v>
      </c>
      <c r="K2606" s="359" t="s">
        <v>1113</v>
      </c>
      <c r="L2606" s="359" t="s">
        <v>1392</v>
      </c>
      <c r="M2606" s="368">
        <v>2008</v>
      </c>
      <c r="N2606" s="207" t="s">
        <v>1663</v>
      </c>
      <c r="O2606" s="203"/>
    </row>
    <row r="2607" spans="1:15" ht="27.75" hidden="1" customHeight="1" x14ac:dyDescent="0.25">
      <c r="A2607" s="203" t="s">
        <v>113</v>
      </c>
      <c r="B2607" s="202" t="s">
        <v>502</v>
      </c>
      <c r="C2607" s="203" t="s">
        <v>1660</v>
      </c>
      <c r="D2607" s="202" t="s">
        <v>1946</v>
      </c>
      <c r="E2607" s="202" t="s">
        <v>1947</v>
      </c>
      <c r="F2607" s="202" t="s">
        <v>505</v>
      </c>
      <c r="G2607" s="253">
        <v>6.0000000000000002E-5</v>
      </c>
      <c r="H2607" s="361" t="s">
        <v>1433</v>
      </c>
      <c r="I2607" s="359" t="s">
        <v>1407</v>
      </c>
      <c r="J2607" s="358">
        <v>0.8</v>
      </c>
      <c r="K2607" s="359" t="s">
        <v>1113</v>
      </c>
      <c r="L2607" s="359" t="s">
        <v>1408</v>
      </c>
      <c r="M2607" s="368">
        <v>2007</v>
      </c>
      <c r="N2607" s="207" t="s">
        <v>1663</v>
      </c>
      <c r="O2607" s="203"/>
    </row>
    <row r="2608" spans="1:15" ht="27.75" hidden="1" customHeight="1" x14ac:dyDescent="0.25">
      <c r="A2608" s="203" t="s">
        <v>113</v>
      </c>
      <c r="B2608" s="202" t="s">
        <v>502</v>
      </c>
      <c r="C2608" s="203" t="s">
        <v>1660</v>
      </c>
      <c r="D2608" s="202" t="s">
        <v>1946</v>
      </c>
      <c r="E2608" s="202" t="s">
        <v>1947</v>
      </c>
      <c r="F2608" s="202" t="s">
        <v>505</v>
      </c>
      <c r="G2608" s="253">
        <v>1.9999999999999999E-7</v>
      </c>
      <c r="H2608" s="361" t="s">
        <v>1414</v>
      </c>
      <c r="I2608" s="359" t="s">
        <v>1407</v>
      </c>
      <c r="J2608" s="358">
        <v>0.8</v>
      </c>
      <c r="K2608" s="359" t="s">
        <v>1113</v>
      </c>
      <c r="L2608" s="359" t="s">
        <v>1392</v>
      </c>
      <c r="M2608" s="368">
        <v>2007</v>
      </c>
      <c r="N2608" s="207" t="s">
        <v>1663</v>
      </c>
      <c r="O2608" s="203"/>
    </row>
    <row r="2609" spans="1:15" ht="27.75" hidden="1" customHeight="1" x14ac:dyDescent="0.25">
      <c r="A2609" s="203" t="s">
        <v>113</v>
      </c>
      <c r="B2609" s="202" t="s">
        <v>502</v>
      </c>
      <c r="C2609" s="203" t="s">
        <v>1660</v>
      </c>
      <c r="D2609" s="202" t="s">
        <v>1948</v>
      </c>
      <c r="E2609" s="202" t="s">
        <v>1949</v>
      </c>
      <c r="F2609" s="202" t="s">
        <v>505</v>
      </c>
      <c r="G2609" s="253">
        <v>1E-3</v>
      </c>
      <c r="H2609" s="361" t="s">
        <v>1433</v>
      </c>
      <c r="I2609" s="359" t="s">
        <v>1407</v>
      </c>
      <c r="J2609" s="358">
        <v>0.98</v>
      </c>
      <c r="K2609" s="359" t="s">
        <v>1113</v>
      </c>
      <c r="L2609" s="359" t="s">
        <v>1408</v>
      </c>
      <c r="M2609" s="368">
        <v>2007</v>
      </c>
      <c r="N2609" s="207" t="s">
        <v>1663</v>
      </c>
      <c r="O2609" s="203"/>
    </row>
    <row r="2610" spans="1:15" ht="27.75" hidden="1" customHeight="1" x14ac:dyDescent="0.25">
      <c r="A2610" s="203" t="s">
        <v>113</v>
      </c>
      <c r="B2610" s="202" t="s">
        <v>502</v>
      </c>
      <c r="C2610" s="203" t="s">
        <v>1660</v>
      </c>
      <c r="D2610" s="202" t="s">
        <v>1948</v>
      </c>
      <c r="E2610" s="202" t="s">
        <v>1949</v>
      </c>
      <c r="F2610" s="202" t="s">
        <v>505</v>
      </c>
      <c r="G2610" s="253">
        <v>3.19E-6</v>
      </c>
      <c r="H2610" s="361" t="s">
        <v>1414</v>
      </c>
      <c r="I2610" s="359" t="s">
        <v>1407</v>
      </c>
      <c r="J2610" s="358">
        <v>0.98</v>
      </c>
      <c r="K2610" s="359" t="s">
        <v>1113</v>
      </c>
      <c r="L2610" s="359" t="s">
        <v>1392</v>
      </c>
      <c r="M2610" s="368">
        <v>2007</v>
      </c>
      <c r="N2610" s="207" t="s">
        <v>1663</v>
      </c>
      <c r="O2610" s="203"/>
    </row>
    <row r="2611" spans="1:15" ht="27.75" hidden="1" customHeight="1" x14ac:dyDescent="0.25">
      <c r="A2611" s="203" t="s">
        <v>113</v>
      </c>
      <c r="B2611" s="202" t="s">
        <v>502</v>
      </c>
      <c r="C2611" s="203" t="s">
        <v>1660</v>
      </c>
      <c r="D2611" s="202" t="s">
        <v>1950</v>
      </c>
      <c r="E2611" s="202" t="s">
        <v>1472</v>
      </c>
      <c r="F2611" s="202" t="s">
        <v>505</v>
      </c>
      <c r="G2611" s="253">
        <v>6</v>
      </c>
      <c r="H2611" s="361" t="s">
        <v>1433</v>
      </c>
      <c r="I2611" s="359" t="s">
        <v>1407</v>
      </c>
      <c r="J2611" s="358">
        <v>0.86</v>
      </c>
      <c r="K2611" s="359" t="s">
        <v>1113</v>
      </c>
      <c r="L2611" s="359" t="s">
        <v>1408</v>
      </c>
      <c r="M2611" s="368">
        <v>2008</v>
      </c>
      <c r="N2611" s="207" t="s">
        <v>1663</v>
      </c>
      <c r="O2611" s="203"/>
    </row>
    <row r="2612" spans="1:15" ht="27.75" hidden="1" customHeight="1" x14ac:dyDescent="0.25">
      <c r="A2612" s="203" t="s">
        <v>113</v>
      </c>
      <c r="B2612" s="202" t="s">
        <v>502</v>
      </c>
      <c r="C2612" s="203" t="s">
        <v>1660</v>
      </c>
      <c r="D2612" s="202" t="s">
        <v>1950</v>
      </c>
      <c r="E2612" s="202" t="s">
        <v>1472</v>
      </c>
      <c r="F2612" s="202" t="s">
        <v>505</v>
      </c>
      <c r="G2612" s="253">
        <v>1.5299999999999999E-2</v>
      </c>
      <c r="H2612" s="361" t="s">
        <v>1414</v>
      </c>
      <c r="I2612" s="359" t="s">
        <v>1407</v>
      </c>
      <c r="J2612" s="358">
        <v>0.86</v>
      </c>
      <c r="K2612" s="359" t="s">
        <v>1113</v>
      </c>
      <c r="L2612" s="359" t="s">
        <v>1392</v>
      </c>
      <c r="M2612" s="368">
        <v>2008</v>
      </c>
      <c r="N2612" s="207" t="s">
        <v>1663</v>
      </c>
      <c r="O2612" s="203"/>
    </row>
    <row r="2613" spans="1:15" ht="27.75" hidden="1" customHeight="1" x14ac:dyDescent="0.25">
      <c r="A2613" s="203" t="s">
        <v>113</v>
      </c>
      <c r="B2613" s="202" t="s">
        <v>502</v>
      </c>
      <c r="C2613" s="203" t="s">
        <v>1660</v>
      </c>
      <c r="D2613" s="202" t="s">
        <v>1951</v>
      </c>
      <c r="E2613" s="202" t="s">
        <v>1952</v>
      </c>
      <c r="F2613" s="202" t="s">
        <v>505</v>
      </c>
      <c r="G2613" s="253">
        <v>0.47</v>
      </c>
      <c r="H2613" s="361" t="s">
        <v>1433</v>
      </c>
      <c r="I2613" s="359" t="s">
        <v>1407</v>
      </c>
      <c r="J2613" s="358">
        <v>0.63560000000000005</v>
      </c>
      <c r="K2613" s="359" t="s">
        <v>1113</v>
      </c>
      <c r="L2613" s="359" t="s">
        <v>1408</v>
      </c>
      <c r="M2613" s="368">
        <v>2008</v>
      </c>
      <c r="N2613" s="207" t="s">
        <v>1663</v>
      </c>
      <c r="O2613" s="203"/>
    </row>
    <row r="2614" spans="1:15" ht="27.75" hidden="1" customHeight="1" x14ac:dyDescent="0.25">
      <c r="A2614" s="203" t="s">
        <v>113</v>
      </c>
      <c r="B2614" s="202" t="s">
        <v>502</v>
      </c>
      <c r="C2614" s="203" t="s">
        <v>1660</v>
      </c>
      <c r="D2614" s="202" t="s">
        <v>1951</v>
      </c>
      <c r="E2614" s="202" t="s">
        <v>1952</v>
      </c>
      <c r="F2614" s="202" t="s">
        <v>505</v>
      </c>
      <c r="G2614" s="253">
        <v>1.2899999999999999E-3</v>
      </c>
      <c r="H2614" s="361" t="s">
        <v>1414</v>
      </c>
      <c r="I2614" s="359" t="s">
        <v>1407</v>
      </c>
      <c r="J2614" s="358">
        <v>0.63560000000000005</v>
      </c>
      <c r="K2614" s="359" t="s">
        <v>1113</v>
      </c>
      <c r="L2614" s="359" t="s">
        <v>1392</v>
      </c>
      <c r="M2614" s="368">
        <v>2008</v>
      </c>
      <c r="N2614" s="207" t="s">
        <v>1663</v>
      </c>
      <c r="O2614" s="203"/>
    </row>
    <row r="2615" spans="1:15" ht="27.75" hidden="1" customHeight="1" x14ac:dyDescent="0.25">
      <c r="A2615" s="203" t="s">
        <v>113</v>
      </c>
      <c r="B2615" s="202" t="s">
        <v>502</v>
      </c>
      <c r="C2615" s="203" t="s">
        <v>1660</v>
      </c>
      <c r="D2615" s="202" t="s">
        <v>1953</v>
      </c>
      <c r="E2615" s="202" t="s">
        <v>1954</v>
      </c>
      <c r="F2615" s="202" t="s">
        <v>505</v>
      </c>
      <c r="G2615" s="253">
        <v>3.94</v>
      </c>
      <c r="H2615" s="361" t="s">
        <v>1433</v>
      </c>
      <c r="I2615" s="359" t="s">
        <v>1407</v>
      </c>
      <c r="J2615" s="358">
        <v>0.44619999999999999</v>
      </c>
      <c r="K2615" s="359" t="s">
        <v>1113</v>
      </c>
      <c r="L2615" s="359" t="s">
        <v>1408</v>
      </c>
      <c r="M2615" s="368">
        <v>2010</v>
      </c>
      <c r="N2615" s="207" t="s">
        <v>1663</v>
      </c>
      <c r="O2615" s="203"/>
    </row>
    <row r="2616" spans="1:15" ht="27.75" hidden="1" customHeight="1" x14ac:dyDescent="0.25">
      <c r="A2616" s="203" t="s">
        <v>113</v>
      </c>
      <c r="B2616" s="202" t="s">
        <v>502</v>
      </c>
      <c r="C2616" s="203" t="s">
        <v>1660</v>
      </c>
      <c r="D2616" s="202" t="s">
        <v>1953</v>
      </c>
      <c r="E2616" s="202" t="s">
        <v>1954</v>
      </c>
      <c r="F2616" s="202" t="s">
        <v>505</v>
      </c>
      <c r="G2616" s="253">
        <v>1.0800000000000001E-2</v>
      </c>
      <c r="H2616" s="361" t="s">
        <v>1414</v>
      </c>
      <c r="I2616" s="359" t="s">
        <v>1407</v>
      </c>
      <c r="J2616" s="358">
        <v>0.44619999999999999</v>
      </c>
      <c r="K2616" s="359" t="s">
        <v>1113</v>
      </c>
      <c r="L2616" s="359" t="s">
        <v>1392</v>
      </c>
      <c r="M2616" s="368">
        <v>2010</v>
      </c>
      <c r="N2616" s="207" t="s">
        <v>1663</v>
      </c>
      <c r="O2616" s="203"/>
    </row>
    <row r="2617" spans="1:15" ht="27.75" hidden="1" customHeight="1" x14ac:dyDescent="0.25">
      <c r="A2617" s="203" t="s">
        <v>113</v>
      </c>
      <c r="B2617" s="202" t="s">
        <v>502</v>
      </c>
      <c r="C2617" s="203" t="s">
        <v>1660</v>
      </c>
      <c r="D2617" s="202" t="s">
        <v>1955</v>
      </c>
      <c r="E2617" s="202" t="s">
        <v>1956</v>
      </c>
      <c r="F2617" s="202" t="s">
        <v>505</v>
      </c>
      <c r="G2617" s="253">
        <v>3.61E-2</v>
      </c>
      <c r="H2617" s="361" t="s">
        <v>1400</v>
      </c>
      <c r="I2617" s="359" t="s">
        <v>1379</v>
      </c>
      <c r="J2617" s="358">
        <v>0</v>
      </c>
      <c r="K2617" s="359" t="s">
        <v>1391</v>
      </c>
      <c r="L2617" s="359" t="s">
        <v>1392</v>
      </c>
      <c r="M2617" s="368">
        <v>2006</v>
      </c>
      <c r="N2617" s="207" t="s">
        <v>1663</v>
      </c>
      <c r="O2617" s="203"/>
    </row>
    <row r="2618" spans="1:15" ht="27.75" hidden="1" customHeight="1" x14ac:dyDescent="0.25">
      <c r="A2618" s="203" t="s">
        <v>113</v>
      </c>
      <c r="B2618" s="202" t="s">
        <v>502</v>
      </c>
      <c r="C2618" s="203" t="s">
        <v>1660</v>
      </c>
      <c r="D2618" s="202" t="s">
        <v>1955</v>
      </c>
      <c r="E2618" s="202" t="s">
        <v>1956</v>
      </c>
      <c r="F2618" s="202" t="s">
        <v>505</v>
      </c>
      <c r="G2618" s="253">
        <v>1.8100000000000002E-2</v>
      </c>
      <c r="H2618" s="361" t="s">
        <v>1400</v>
      </c>
      <c r="I2618" s="359" t="s">
        <v>1382</v>
      </c>
      <c r="J2618" s="358">
        <v>0</v>
      </c>
      <c r="K2618" s="359" t="s">
        <v>1391</v>
      </c>
      <c r="L2618" s="359" t="s">
        <v>1392</v>
      </c>
      <c r="M2618" s="368">
        <v>2006</v>
      </c>
      <c r="N2618" s="207" t="s">
        <v>1663</v>
      </c>
      <c r="O2618" s="203"/>
    </row>
    <row r="2619" spans="1:15" ht="27.75" hidden="1" customHeight="1" x14ac:dyDescent="0.25">
      <c r="A2619" s="203" t="s">
        <v>113</v>
      </c>
      <c r="B2619" s="202" t="s">
        <v>502</v>
      </c>
      <c r="C2619" s="203" t="s">
        <v>1660</v>
      </c>
      <c r="D2619" s="202" t="s">
        <v>1955</v>
      </c>
      <c r="E2619" s="202" t="s">
        <v>1956</v>
      </c>
      <c r="F2619" s="202" t="s">
        <v>505</v>
      </c>
      <c r="G2619" s="253">
        <v>2.4E-2</v>
      </c>
      <c r="H2619" s="361" t="s">
        <v>1400</v>
      </c>
      <c r="I2619" s="359" t="s">
        <v>1383</v>
      </c>
      <c r="J2619" s="358">
        <v>0</v>
      </c>
      <c r="K2619" s="359" t="s">
        <v>1391</v>
      </c>
      <c r="L2619" s="359" t="s">
        <v>1392</v>
      </c>
      <c r="M2619" s="368">
        <v>2006</v>
      </c>
      <c r="N2619" s="207" t="s">
        <v>1663</v>
      </c>
      <c r="O2619" s="203"/>
    </row>
    <row r="2620" spans="1:15" ht="27.75" hidden="1" customHeight="1" x14ac:dyDescent="0.25">
      <c r="A2620" s="203" t="s">
        <v>113</v>
      </c>
      <c r="B2620" s="202" t="s">
        <v>502</v>
      </c>
      <c r="C2620" s="203" t="s">
        <v>1660</v>
      </c>
      <c r="D2620" s="202" t="s">
        <v>1955</v>
      </c>
      <c r="E2620" s="202" t="s">
        <v>1956</v>
      </c>
      <c r="F2620" s="202" t="s">
        <v>505</v>
      </c>
      <c r="G2620" s="253">
        <v>3.1800000000000001E-3</v>
      </c>
      <c r="H2620" s="361" t="s">
        <v>1400</v>
      </c>
      <c r="I2620" s="359" t="s">
        <v>1384</v>
      </c>
      <c r="J2620" s="358">
        <v>0.31</v>
      </c>
      <c r="K2620" s="359" t="s">
        <v>1391</v>
      </c>
      <c r="L2620" s="359" t="s">
        <v>1392</v>
      </c>
      <c r="M2620" s="368">
        <v>2006</v>
      </c>
      <c r="N2620" s="207" t="s">
        <v>1663</v>
      </c>
      <c r="O2620" s="203"/>
    </row>
    <row r="2621" spans="1:15" ht="27.75" hidden="1" customHeight="1" x14ac:dyDescent="0.25">
      <c r="A2621" s="203" t="s">
        <v>113</v>
      </c>
      <c r="B2621" s="202" t="s">
        <v>502</v>
      </c>
      <c r="C2621" s="203" t="s">
        <v>1660</v>
      </c>
      <c r="D2621" s="202" t="s">
        <v>1955</v>
      </c>
      <c r="E2621" s="202" t="s">
        <v>1956</v>
      </c>
      <c r="F2621" s="202" t="s">
        <v>505</v>
      </c>
      <c r="G2621" s="253">
        <v>4.0000000000000003E-5</v>
      </c>
      <c r="H2621" s="361" t="s">
        <v>1400</v>
      </c>
      <c r="I2621" s="359" t="s">
        <v>1385</v>
      </c>
      <c r="J2621" s="358">
        <v>0.37</v>
      </c>
      <c r="K2621" s="359" t="s">
        <v>1391</v>
      </c>
      <c r="L2621" s="359" t="s">
        <v>1392</v>
      </c>
      <c r="M2621" s="368">
        <v>2006</v>
      </c>
      <c r="N2621" s="207" t="s">
        <v>1663</v>
      </c>
      <c r="O2621" s="203"/>
    </row>
    <row r="2622" spans="1:15" ht="27.75" hidden="1" customHeight="1" x14ac:dyDescent="0.25">
      <c r="A2622" s="203" t="s">
        <v>113</v>
      </c>
      <c r="B2622" s="202" t="s">
        <v>502</v>
      </c>
      <c r="C2622" s="203" t="s">
        <v>1397</v>
      </c>
      <c r="D2622" s="202" t="s">
        <v>583</v>
      </c>
      <c r="E2622" s="202" t="s">
        <v>1584</v>
      </c>
      <c r="F2622" s="202" t="s">
        <v>475</v>
      </c>
      <c r="G2622" s="253">
        <v>202</v>
      </c>
      <c r="H2622" s="361" t="s">
        <v>1400</v>
      </c>
      <c r="I2622" s="359" t="s">
        <v>1379</v>
      </c>
      <c r="J2622" s="358">
        <v>0.61</v>
      </c>
      <c r="K2622" s="359" t="s">
        <v>1391</v>
      </c>
      <c r="L2622" s="359" t="s">
        <v>1392</v>
      </c>
      <c r="M2622" s="368">
        <v>2010</v>
      </c>
      <c r="N2622" s="207" t="s">
        <v>1401</v>
      </c>
      <c r="O2622" s="203"/>
    </row>
    <row r="2623" spans="1:15" ht="27.75" hidden="1" customHeight="1" x14ac:dyDescent="0.25">
      <c r="A2623" s="203" t="s">
        <v>113</v>
      </c>
      <c r="B2623" s="202" t="s">
        <v>502</v>
      </c>
      <c r="C2623" s="203" t="s">
        <v>1397</v>
      </c>
      <c r="D2623" s="202" t="s">
        <v>583</v>
      </c>
      <c r="E2623" s="202" t="s">
        <v>1584</v>
      </c>
      <c r="F2623" s="202" t="s">
        <v>475</v>
      </c>
      <c r="G2623" s="253">
        <v>68.400000000000006</v>
      </c>
      <c r="H2623" s="361" t="s">
        <v>1400</v>
      </c>
      <c r="I2623" s="359" t="s">
        <v>1382</v>
      </c>
      <c r="J2623" s="358">
        <v>0.43</v>
      </c>
      <c r="K2623" s="359" t="s">
        <v>1391</v>
      </c>
      <c r="L2623" s="359" t="s">
        <v>1392</v>
      </c>
      <c r="M2623" s="368">
        <v>2010</v>
      </c>
      <c r="N2623" s="207" t="s">
        <v>1401</v>
      </c>
      <c r="O2623" s="203"/>
    </row>
    <row r="2624" spans="1:15" ht="27.75" hidden="1" customHeight="1" x14ac:dyDescent="0.25">
      <c r="A2624" s="203" t="s">
        <v>113</v>
      </c>
      <c r="B2624" s="202" t="s">
        <v>502</v>
      </c>
      <c r="C2624" s="203" t="s">
        <v>1397</v>
      </c>
      <c r="D2624" s="202" t="s">
        <v>583</v>
      </c>
      <c r="E2624" s="202" t="s">
        <v>1584</v>
      </c>
      <c r="F2624" s="202" t="s">
        <v>475</v>
      </c>
      <c r="G2624" s="253">
        <v>22.9</v>
      </c>
      <c r="H2624" s="361" t="s">
        <v>1400</v>
      </c>
      <c r="I2624" s="359" t="s">
        <v>1383</v>
      </c>
      <c r="J2624" s="358">
        <v>0.69</v>
      </c>
      <c r="K2624" s="359" t="s">
        <v>1391</v>
      </c>
      <c r="L2624" s="359" t="s">
        <v>1392</v>
      </c>
      <c r="M2624" s="368">
        <v>2010</v>
      </c>
      <c r="N2624" s="207" t="s">
        <v>1401</v>
      </c>
      <c r="O2624" s="203"/>
    </row>
    <row r="2625" spans="1:15" ht="27.75" hidden="1" customHeight="1" x14ac:dyDescent="0.25">
      <c r="A2625" s="203" t="s">
        <v>113</v>
      </c>
      <c r="B2625" s="202" t="s">
        <v>502</v>
      </c>
      <c r="C2625" s="203" t="s">
        <v>1397</v>
      </c>
      <c r="D2625" s="202" t="s">
        <v>583</v>
      </c>
      <c r="E2625" s="202" t="s">
        <v>1584</v>
      </c>
      <c r="F2625" s="202" t="s">
        <v>475</v>
      </c>
      <c r="G2625" s="253">
        <v>8.19</v>
      </c>
      <c r="H2625" s="361" t="s">
        <v>1400</v>
      </c>
      <c r="I2625" s="359" t="s">
        <v>1384</v>
      </c>
      <c r="J2625" s="358">
        <v>0.13</v>
      </c>
      <c r="K2625" s="359" t="s">
        <v>1391</v>
      </c>
      <c r="L2625" s="359" t="s">
        <v>1392</v>
      </c>
      <c r="M2625" s="368">
        <v>2010</v>
      </c>
      <c r="N2625" s="207" t="s">
        <v>1401</v>
      </c>
      <c r="O2625" s="203"/>
    </row>
    <row r="2626" spans="1:15" ht="27.75" hidden="1" customHeight="1" x14ac:dyDescent="0.25">
      <c r="A2626" s="203" t="s">
        <v>113</v>
      </c>
      <c r="B2626" s="202" t="s">
        <v>502</v>
      </c>
      <c r="C2626" s="203" t="s">
        <v>1397</v>
      </c>
      <c r="D2626" s="202" t="s">
        <v>583</v>
      </c>
      <c r="E2626" s="202" t="s">
        <v>1584</v>
      </c>
      <c r="F2626" s="202" t="s">
        <v>475</v>
      </c>
      <c r="G2626" s="253">
        <v>1.33</v>
      </c>
      <c r="H2626" s="361" t="s">
        <v>1400</v>
      </c>
      <c r="I2626" s="359" t="s">
        <v>1385</v>
      </c>
      <c r="J2626" s="358">
        <v>0.68</v>
      </c>
      <c r="K2626" s="359" t="s">
        <v>1391</v>
      </c>
      <c r="L2626" s="359" t="s">
        <v>1392</v>
      </c>
      <c r="M2626" s="368">
        <v>2010</v>
      </c>
      <c r="N2626" s="207" t="s">
        <v>1401</v>
      </c>
      <c r="O2626" s="203"/>
    </row>
    <row r="2627" spans="1:15" ht="27.75" hidden="1" customHeight="1" x14ac:dyDescent="0.25">
      <c r="A2627" s="203" t="s">
        <v>113</v>
      </c>
      <c r="B2627" s="202" t="s">
        <v>502</v>
      </c>
      <c r="C2627" s="203" t="s">
        <v>1397</v>
      </c>
      <c r="D2627" s="202" t="s">
        <v>1922</v>
      </c>
      <c r="E2627" s="202" t="s">
        <v>1399</v>
      </c>
      <c r="F2627" s="202" t="s">
        <v>475</v>
      </c>
      <c r="G2627" s="253">
        <v>61.1</v>
      </c>
      <c r="H2627" s="361" t="s">
        <v>1400</v>
      </c>
      <c r="I2627" s="359" t="s">
        <v>1379</v>
      </c>
      <c r="J2627" s="358">
        <v>0.51</v>
      </c>
      <c r="K2627" s="359" t="s">
        <v>1391</v>
      </c>
      <c r="L2627" s="359" t="s">
        <v>1392</v>
      </c>
      <c r="M2627" s="368">
        <v>2010</v>
      </c>
      <c r="N2627" s="207" t="s">
        <v>1401</v>
      </c>
      <c r="O2627" s="203"/>
    </row>
    <row r="2628" spans="1:15" ht="27.75" hidden="1" customHeight="1" x14ac:dyDescent="0.25">
      <c r="A2628" s="203" t="s">
        <v>113</v>
      </c>
      <c r="B2628" s="202" t="s">
        <v>502</v>
      </c>
      <c r="C2628" s="203" t="s">
        <v>1397</v>
      </c>
      <c r="D2628" s="202" t="s">
        <v>1922</v>
      </c>
      <c r="E2628" s="202" t="s">
        <v>1399</v>
      </c>
      <c r="F2628" s="202" t="s">
        <v>475</v>
      </c>
      <c r="G2628" s="253">
        <v>24.3</v>
      </c>
      <c r="H2628" s="361" t="s">
        <v>1400</v>
      </c>
      <c r="I2628" s="359" t="s">
        <v>1382</v>
      </c>
      <c r="J2628" s="358">
        <v>0.41</v>
      </c>
      <c r="K2628" s="359" t="s">
        <v>1391</v>
      </c>
      <c r="L2628" s="359" t="s">
        <v>1392</v>
      </c>
      <c r="M2628" s="368">
        <v>2010</v>
      </c>
      <c r="N2628" s="207" t="s">
        <v>1401</v>
      </c>
      <c r="O2628" s="203"/>
    </row>
    <row r="2629" spans="1:15" ht="27.75" hidden="1" customHeight="1" x14ac:dyDescent="0.25">
      <c r="A2629" s="203" t="s">
        <v>113</v>
      </c>
      <c r="B2629" s="202" t="s">
        <v>502</v>
      </c>
      <c r="C2629" s="203" t="s">
        <v>1397</v>
      </c>
      <c r="D2629" s="202" t="s">
        <v>1922</v>
      </c>
      <c r="E2629" s="202" t="s">
        <v>1399</v>
      </c>
      <c r="F2629" s="202" t="s">
        <v>475</v>
      </c>
      <c r="G2629" s="253">
        <v>8.83</v>
      </c>
      <c r="H2629" s="361" t="s">
        <v>1400</v>
      </c>
      <c r="I2629" s="359" t="s">
        <v>1383</v>
      </c>
      <c r="J2629" s="358">
        <v>0.74</v>
      </c>
      <c r="K2629" s="359" t="s">
        <v>1391</v>
      </c>
      <c r="L2629" s="359" t="s">
        <v>1392</v>
      </c>
      <c r="M2629" s="368">
        <v>2010</v>
      </c>
      <c r="N2629" s="207" t="s">
        <v>1401</v>
      </c>
      <c r="O2629" s="203"/>
    </row>
    <row r="2630" spans="1:15" ht="27.75" hidden="1" customHeight="1" x14ac:dyDescent="0.25">
      <c r="A2630" s="203" t="s">
        <v>113</v>
      </c>
      <c r="B2630" s="202" t="s">
        <v>502</v>
      </c>
      <c r="C2630" s="203" t="s">
        <v>1397</v>
      </c>
      <c r="D2630" s="202" t="s">
        <v>1922</v>
      </c>
      <c r="E2630" s="202" t="s">
        <v>1399</v>
      </c>
      <c r="F2630" s="202" t="s">
        <v>475</v>
      </c>
      <c r="G2630" s="253">
        <v>3.89</v>
      </c>
      <c r="H2630" s="361" t="s">
        <v>1400</v>
      </c>
      <c r="I2630" s="359" t="s">
        <v>1384</v>
      </c>
      <c r="J2630" s="358">
        <v>0</v>
      </c>
      <c r="K2630" s="359" t="s">
        <v>1391</v>
      </c>
      <c r="L2630" s="359" t="s">
        <v>1392</v>
      </c>
      <c r="M2630" s="368">
        <v>2010</v>
      </c>
      <c r="N2630" s="207" t="s">
        <v>1401</v>
      </c>
      <c r="O2630" s="203"/>
    </row>
    <row r="2631" spans="1:15" ht="27.75" hidden="1" customHeight="1" x14ac:dyDescent="0.25">
      <c r="A2631" s="203" t="s">
        <v>113</v>
      </c>
      <c r="B2631" s="202" t="s">
        <v>502</v>
      </c>
      <c r="C2631" s="203" t="s">
        <v>1397</v>
      </c>
      <c r="D2631" s="202" t="s">
        <v>1922</v>
      </c>
      <c r="E2631" s="202" t="s">
        <v>1399</v>
      </c>
      <c r="F2631" s="202" t="s">
        <v>475</v>
      </c>
      <c r="G2631" s="253">
        <v>1.59</v>
      </c>
      <c r="H2631" s="361" t="s">
        <v>1400</v>
      </c>
      <c r="I2631" s="359" t="s">
        <v>1385</v>
      </c>
      <c r="J2631" s="359" t="s">
        <v>1402</v>
      </c>
      <c r="K2631" s="359" t="s">
        <v>1391</v>
      </c>
      <c r="L2631" s="359" t="s">
        <v>1392</v>
      </c>
      <c r="M2631" s="368">
        <v>2010</v>
      </c>
      <c r="N2631" s="207" t="s">
        <v>1401</v>
      </c>
      <c r="O2631" s="203"/>
    </row>
    <row r="2632" spans="1:15" ht="27.75" hidden="1" customHeight="1" x14ac:dyDescent="0.25">
      <c r="A2632" s="203" t="s">
        <v>113</v>
      </c>
      <c r="B2632" s="202" t="s">
        <v>502</v>
      </c>
      <c r="C2632" s="203" t="s">
        <v>1397</v>
      </c>
      <c r="D2632" s="202" t="s">
        <v>1731</v>
      </c>
      <c r="E2632" s="202" t="s">
        <v>1732</v>
      </c>
      <c r="F2632" s="202" t="s">
        <v>475</v>
      </c>
      <c r="G2632" s="253">
        <v>138</v>
      </c>
      <c r="H2632" s="361" t="s">
        <v>1400</v>
      </c>
      <c r="I2632" s="359" t="s">
        <v>1379</v>
      </c>
      <c r="J2632" s="358">
        <v>0.79</v>
      </c>
      <c r="K2632" s="359" t="s">
        <v>1391</v>
      </c>
      <c r="L2632" s="359" t="s">
        <v>1392</v>
      </c>
      <c r="M2632" s="368">
        <v>2010</v>
      </c>
      <c r="N2632" s="207" t="s">
        <v>1401</v>
      </c>
      <c r="O2632" s="203"/>
    </row>
    <row r="2633" spans="1:15" ht="27.75" hidden="1" customHeight="1" x14ac:dyDescent="0.25">
      <c r="A2633" s="203" t="s">
        <v>113</v>
      </c>
      <c r="B2633" s="202" t="s">
        <v>502</v>
      </c>
      <c r="C2633" s="203" t="s">
        <v>1397</v>
      </c>
      <c r="D2633" s="202" t="s">
        <v>1731</v>
      </c>
      <c r="E2633" s="202" t="s">
        <v>1732</v>
      </c>
      <c r="F2633" s="202" t="s">
        <v>475</v>
      </c>
      <c r="G2633" s="253">
        <v>54.1</v>
      </c>
      <c r="H2633" s="361" t="s">
        <v>1400</v>
      </c>
      <c r="I2633" s="359" t="s">
        <v>1382</v>
      </c>
      <c r="J2633" s="358">
        <v>0</v>
      </c>
      <c r="K2633" s="359" t="s">
        <v>1391</v>
      </c>
      <c r="L2633" s="359" t="s">
        <v>1392</v>
      </c>
      <c r="M2633" s="368">
        <v>2010</v>
      </c>
      <c r="N2633" s="207" t="s">
        <v>1401</v>
      </c>
      <c r="O2633" s="203"/>
    </row>
    <row r="2634" spans="1:15" ht="27.75" hidden="1" customHeight="1" x14ac:dyDescent="0.25">
      <c r="A2634" s="203" t="s">
        <v>113</v>
      </c>
      <c r="B2634" s="202" t="s">
        <v>502</v>
      </c>
      <c r="C2634" s="203" t="s">
        <v>1397</v>
      </c>
      <c r="D2634" s="202" t="s">
        <v>1731</v>
      </c>
      <c r="E2634" s="202" t="s">
        <v>1732</v>
      </c>
      <c r="F2634" s="202" t="s">
        <v>475</v>
      </c>
      <c r="G2634" s="253">
        <v>19.899999999999999</v>
      </c>
      <c r="H2634" s="361" t="s">
        <v>1400</v>
      </c>
      <c r="I2634" s="359" t="s">
        <v>1383</v>
      </c>
      <c r="J2634" s="358">
        <v>0</v>
      </c>
      <c r="K2634" s="359" t="s">
        <v>1391</v>
      </c>
      <c r="L2634" s="359" t="s">
        <v>1392</v>
      </c>
      <c r="M2634" s="368">
        <v>2010</v>
      </c>
      <c r="N2634" s="207" t="s">
        <v>1401</v>
      </c>
      <c r="O2634" s="203"/>
    </row>
    <row r="2635" spans="1:15" ht="27.75" hidden="1" customHeight="1" x14ac:dyDescent="0.25">
      <c r="A2635" s="203" t="s">
        <v>113</v>
      </c>
      <c r="B2635" s="202" t="s">
        <v>502</v>
      </c>
      <c r="C2635" s="203" t="s">
        <v>1397</v>
      </c>
      <c r="D2635" s="202" t="s">
        <v>1731</v>
      </c>
      <c r="E2635" s="202" t="s">
        <v>1732</v>
      </c>
      <c r="F2635" s="202" t="s">
        <v>475</v>
      </c>
      <c r="G2635" s="253">
        <v>10.6</v>
      </c>
      <c r="H2635" s="361" t="s">
        <v>1400</v>
      </c>
      <c r="I2635" s="359" t="s">
        <v>1384</v>
      </c>
      <c r="J2635" s="358">
        <v>0.3</v>
      </c>
      <c r="K2635" s="359" t="s">
        <v>1391</v>
      </c>
      <c r="L2635" s="359" t="s">
        <v>1392</v>
      </c>
      <c r="M2635" s="368">
        <v>2010</v>
      </c>
      <c r="N2635" s="207" t="s">
        <v>1401</v>
      </c>
      <c r="O2635" s="203"/>
    </row>
    <row r="2636" spans="1:15" ht="27.75" hidden="1" customHeight="1" x14ac:dyDescent="0.25">
      <c r="A2636" s="203" t="s">
        <v>113</v>
      </c>
      <c r="B2636" s="202" t="s">
        <v>502</v>
      </c>
      <c r="C2636" s="203" t="s">
        <v>1397</v>
      </c>
      <c r="D2636" s="202" t="s">
        <v>1731</v>
      </c>
      <c r="E2636" s="202" t="s">
        <v>1732</v>
      </c>
      <c r="F2636" s="202" t="s">
        <v>475</v>
      </c>
      <c r="G2636" s="253">
        <v>3.56</v>
      </c>
      <c r="H2636" s="361" t="s">
        <v>1400</v>
      </c>
      <c r="I2636" s="359" t="s">
        <v>1385</v>
      </c>
      <c r="J2636" s="358">
        <v>0.37</v>
      </c>
      <c r="K2636" s="359" t="s">
        <v>1391</v>
      </c>
      <c r="L2636" s="359" t="s">
        <v>1392</v>
      </c>
      <c r="M2636" s="368">
        <v>2010</v>
      </c>
      <c r="N2636" s="207" t="s">
        <v>1401</v>
      </c>
      <c r="O2636" s="203"/>
    </row>
    <row r="2637" spans="1:15" ht="27.75" hidden="1" customHeight="1" x14ac:dyDescent="0.25">
      <c r="A2637" s="203" t="s">
        <v>113</v>
      </c>
      <c r="B2637" s="202" t="s">
        <v>502</v>
      </c>
      <c r="C2637" s="203" t="s">
        <v>1397</v>
      </c>
      <c r="D2637" s="202" t="s">
        <v>1733</v>
      </c>
      <c r="E2637" s="202" t="s">
        <v>1399</v>
      </c>
      <c r="F2637" s="202" t="s">
        <v>475</v>
      </c>
      <c r="G2637" s="253">
        <v>26.7</v>
      </c>
      <c r="H2637" s="361" t="s">
        <v>1400</v>
      </c>
      <c r="I2637" s="359" t="s">
        <v>1379</v>
      </c>
      <c r="J2637" s="359" t="s">
        <v>1402</v>
      </c>
      <c r="K2637" s="359" t="s">
        <v>1391</v>
      </c>
      <c r="L2637" s="359" t="s">
        <v>1392</v>
      </c>
      <c r="M2637" s="368">
        <v>2010</v>
      </c>
      <c r="N2637" s="207" t="s">
        <v>1401</v>
      </c>
      <c r="O2637" s="203"/>
    </row>
    <row r="2638" spans="1:15" ht="27.75" hidden="1" customHeight="1" x14ac:dyDescent="0.25">
      <c r="A2638" s="203" t="s">
        <v>113</v>
      </c>
      <c r="B2638" s="202" t="s">
        <v>502</v>
      </c>
      <c r="C2638" s="203" t="s">
        <v>1397</v>
      </c>
      <c r="D2638" s="202" t="s">
        <v>1733</v>
      </c>
      <c r="E2638" s="202" t="s">
        <v>1399</v>
      </c>
      <c r="F2638" s="202" t="s">
        <v>475</v>
      </c>
      <c r="G2638" s="253">
        <v>10.6</v>
      </c>
      <c r="H2638" s="361" t="s">
        <v>1400</v>
      </c>
      <c r="I2638" s="359" t="s">
        <v>1382</v>
      </c>
      <c r="J2638" s="358">
        <v>0.84</v>
      </c>
      <c r="K2638" s="359" t="s">
        <v>1391</v>
      </c>
      <c r="L2638" s="359" t="s">
        <v>1392</v>
      </c>
      <c r="M2638" s="368">
        <v>2010</v>
      </c>
      <c r="N2638" s="207" t="s">
        <v>1401</v>
      </c>
      <c r="O2638" s="203"/>
    </row>
    <row r="2639" spans="1:15" ht="27.75" hidden="1" customHeight="1" x14ac:dyDescent="0.25">
      <c r="A2639" s="203" t="s">
        <v>113</v>
      </c>
      <c r="B2639" s="202" t="s">
        <v>502</v>
      </c>
      <c r="C2639" s="203" t="s">
        <v>1397</v>
      </c>
      <c r="D2639" s="202" t="s">
        <v>1733</v>
      </c>
      <c r="E2639" s="202" t="s">
        <v>1399</v>
      </c>
      <c r="F2639" s="202" t="s">
        <v>475</v>
      </c>
      <c r="G2639" s="253">
        <v>3.85</v>
      </c>
      <c r="H2639" s="361" t="s">
        <v>1400</v>
      </c>
      <c r="I2639" s="359" t="s">
        <v>1383</v>
      </c>
      <c r="J2639" s="358">
        <v>0.87</v>
      </c>
      <c r="K2639" s="359" t="s">
        <v>1391</v>
      </c>
      <c r="L2639" s="359" t="s">
        <v>1392</v>
      </c>
      <c r="M2639" s="368">
        <v>2010</v>
      </c>
      <c r="N2639" s="207" t="s">
        <v>1401</v>
      </c>
      <c r="O2639" s="203"/>
    </row>
    <row r="2640" spans="1:15" ht="27.75" hidden="1" customHeight="1" x14ac:dyDescent="0.25">
      <c r="A2640" s="203" t="s">
        <v>113</v>
      </c>
      <c r="B2640" s="202" t="s">
        <v>502</v>
      </c>
      <c r="C2640" s="203" t="s">
        <v>1397</v>
      </c>
      <c r="D2640" s="202" t="s">
        <v>1733</v>
      </c>
      <c r="E2640" s="202" t="s">
        <v>1399</v>
      </c>
      <c r="F2640" s="202" t="s">
        <v>475</v>
      </c>
      <c r="G2640" s="253">
        <v>1.69</v>
      </c>
      <c r="H2640" s="361" t="s">
        <v>1400</v>
      </c>
      <c r="I2640" s="359" t="s">
        <v>1384</v>
      </c>
      <c r="J2640" s="358">
        <v>0.85</v>
      </c>
      <c r="K2640" s="359" t="s">
        <v>1391</v>
      </c>
      <c r="L2640" s="359" t="s">
        <v>1392</v>
      </c>
      <c r="M2640" s="368">
        <v>2010</v>
      </c>
      <c r="N2640" s="207" t="s">
        <v>1401</v>
      </c>
      <c r="O2640" s="203"/>
    </row>
    <row r="2641" spans="1:15" ht="27.75" hidden="1" customHeight="1" x14ac:dyDescent="0.25">
      <c r="A2641" s="203" t="s">
        <v>113</v>
      </c>
      <c r="B2641" s="202" t="s">
        <v>502</v>
      </c>
      <c r="C2641" s="203" t="s">
        <v>1397</v>
      </c>
      <c r="D2641" s="202" t="s">
        <v>1733</v>
      </c>
      <c r="E2641" s="202" t="s">
        <v>1399</v>
      </c>
      <c r="F2641" s="202" t="s">
        <v>475</v>
      </c>
      <c r="G2641" s="253">
        <v>0.69199999999999995</v>
      </c>
      <c r="H2641" s="361" t="s">
        <v>1400</v>
      </c>
      <c r="I2641" s="359" t="s">
        <v>1385</v>
      </c>
      <c r="J2641" s="358">
        <v>0.92</v>
      </c>
      <c r="K2641" s="359" t="s">
        <v>1391</v>
      </c>
      <c r="L2641" s="359" t="s">
        <v>1392</v>
      </c>
      <c r="M2641" s="368">
        <v>2010</v>
      </c>
      <c r="N2641" s="207" t="s">
        <v>1401</v>
      </c>
      <c r="O2641" s="203"/>
    </row>
    <row r="2642" spans="1:15" ht="27.75" hidden="1" customHeight="1" x14ac:dyDescent="0.25">
      <c r="A2642" s="203" t="s">
        <v>113</v>
      </c>
      <c r="B2642" s="202" t="s">
        <v>502</v>
      </c>
      <c r="C2642" s="203" t="s">
        <v>1397</v>
      </c>
      <c r="D2642" s="202" t="s">
        <v>1464</v>
      </c>
      <c r="E2642" s="202" t="s">
        <v>1465</v>
      </c>
      <c r="F2642" s="202" t="s">
        <v>475</v>
      </c>
      <c r="G2642" s="253">
        <v>396</v>
      </c>
      <c r="H2642" s="361" t="s">
        <v>1400</v>
      </c>
      <c r="I2642" s="359" t="s">
        <v>1379</v>
      </c>
      <c r="J2642" s="358">
        <v>0</v>
      </c>
      <c r="K2642" s="359" t="s">
        <v>1391</v>
      </c>
      <c r="L2642" s="359" t="s">
        <v>1392</v>
      </c>
      <c r="M2642" s="368">
        <v>2010</v>
      </c>
      <c r="N2642" s="207" t="s">
        <v>1401</v>
      </c>
      <c r="O2642" s="203"/>
    </row>
    <row r="2643" spans="1:15" ht="27.75" hidden="1" customHeight="1" x14ac:dyDescent="0.25">
      <c r="A2643" s="203" t="s">
        <v>113</v>
      </c>
      <c r="B2643" s="202" t="s">
        <v>502</v>
      </c>
      <c r="C2643" s="203" t="s">
        <v>1397</v>
      </c>
      <c r="D2643" s="202" t="s">
        <v>1464</v>
      </c>
      <c r="E2643" s="202" t="s">
        <v>1465</v>
      </c>
      <c r="F2643" s="202" t="s">
        <v>475</v>
      </c>
      <c r="G2643" s="253">
        <v>96.8</v>
      </c>
      <c r="H2643" s="361" t="s">
        <v>1400</v>
      </c>
      <c r="I2643" s="359" t="s">
        <v>1382</v>
      </c>
      <c r="J2643" s="210">
        <v>4.8000000000000001E-2</v>
      </c>
      <c r="K2643" s="359" t="s">
        <v>1391</v>
      </c>
      <c r="L2643" s="359" t="s">
        <v>1392</v>
      </c>
      <c r="M2643" s="368">
        <v>2010</v>
      </c>
      <c r="N2643" s="207" t="s">
        <v>1401</v>
      </c>
      <c r="O2643" s="203"/>
    </row>
    <row r="2644" spans="1:15" ht="27.75" hidden="1" customHeight="1" x14ac:dyDescent="0.25">
      <c r="A2644" s="203" t="s">
        <v>113</v>
      </c>
      <c r="B2644" s="202" t="s">
        <v>502</v>
      </c>
      <c r="C2644" s="203" t="s">
        <v>1397</v>
      </c>
      <c r="D2644" s="202" t="s">
        <v>1464</v>
      </c>
      <c r="E2644" s="202" t="s">
        <v>1465</v>
      </c>
      <c r="F2644" s="202" t="s">
        <v>475</v>
      </c>
      <c r="G2644" s="253">
        <v>23.6</v>
      </c>
      <c r="H2644" s="361" t="s">
        <v>1400</v>
      </c>
      <c r="I2644" s="359" t="s">
        <v>1383</v>
      </c>
      <c r="J2644" s="358">
        <v>0.44</v>
      </c>
      <c r="K2644" s="359" t="s">
        <v>1391</v>
      </c>
      <c r="L2644" s="359" t="s">
        <v>1392</v>
      </c>
      <c r="M2644" s="368">
        <v>2010</v>
      </c>
      <c r="N2644" s="207" t="s">
        <v>1401</v>
      </c>
      <c r="O2644" s="203"/>
    </row>
    <row r="2645" spans="1:15" ht="27.75" hidden="1" customHeight="1" x14ac:dyDescent="0.25">
      <c r="A2645" s="203" t="s">
        <v>113</v>
      </c>
      <c r="B2645" s="202" t="s">
        <v>502</v>
      </c>
      <c r="C2645" s="203" t="s">
        <v>1397</v>
      </c>
      <c r="D2645" s="202" t="s">
        <v>1464</v>
      </c>
      <c r="E2645" s="202" t="s">
        <v>1465</v>
      </c>
      <c r="F2645" s="202" t="s">
        <v>475</v>
      </c>
      <c r="G2645" s="253">
        <v>4.93</v>
      </c>
      <c r="H2645" s="361" t="s">
        <v>1400</v>
      </c>
      <c r="I2645" s="359" t="s">
        <v>1384</v>
      </c>
      <c r="J2645" s="359" t="s">
        <v>1402</v>
      </c>
      <c r="K2645" s="359" t="s">
        <v>1391</v>
      </c>
      <c r="L2645" s="359" t="s">
        <v>1392</v>
      </c>
      <c r="M2645" s="368">
        <v>2010</v>
      </c>
      <c r="N2645" s="207" t="s">
        <v>1401</v>
      </c>
      <c r="O2645" s="203"/>
    </row>
    <row r="2646" spans="1:15" ht="27.75" hidden="1" customHeight="1" x14ac:dyDescent="0.25">
      <c r="A2646" s="203" t="s">
        <v>113</v>
      </c>
      <c r="B2646" s="202" t="s">
        <v>502</v>
      </c>
      <c r="C2646" s="203" t="s">
        <v>1397</v>
      </c>
      <c r="D2646" s="202" t="s">
        <v>1464</v>
      </c>
      <c r="E2646" s="202" t="s">
        <v>1465</v>
      </c>
      <c r="F2646" s="202" t="s">
        <v>475</v>
      </c>
      <c r="G2646" s="253">
        <v>1.75</v>
      </c>
      <c r="H2646" s="361" t="s">
        <v>1400</v>
      </c>
      <c r="I2646" s="359" t="s">
        <v>1385</v>
      </c>
      <c r="J2646" s="359" t="s">
        <v>1402</v>
      </c>
      <c r="K2646" s="359" t="s">
        <v>1391</v>
      </c>
      <c r="L2646" s="359" t="s">
        <v>1392</v>
      </c>
      <c r="M2646" s="368">
        <v>2010</v>
      </c>
      <c r="N2646" s="207" t="s">
        <v>1401</v>
      </c>
      <c r="O2646" s="203"/>
    </row>
    <row r="2647" spans="1:15" ht="27.75" hidden="1" customHeight="1" x14ac:dyDescent="0.25">
      <c r="A2647" s="203" t="s">
        <v>113</v>
      </c>
      <c r="B2647" s="202" t="s">
        <v>502</v>
      </c>
      <c r="C2647" s="203" t="s">
        <v>1884</v>
      </c>
      <c r="D2647" s="202" t="s">
        <v>1880</v>
      </c>
      <c r="E2647" s="202" t="s">
        <v>1881</v>
      </c>
      <c r="F2647" s="202" t="s">
        <v>475</v>
      </c>
      <c r="G2647" s="253">
        <v>38</v>
      </c>
      <c r="H2647" s="361" t="s">
        <v>1433</v>
      </c>
      <c r="I2647" s="359" t="s">
        <v>1407</v>
      </c>
      <c r="J2647" s="358" t="s">
        <v>1619</v>
      </c>
      <c r="K2647" s="359" t="s">
        <v>1113</v>
      </c>
      <c r="L2647" s="359" t="s">
        <v>1408</v>
      </c>
      <c r="M2647" s="368">
        <v>2006</v>
      </c>
      <c r="N2647" s="205">
        <v>40476</v>
      </c>
      <c r="O2647" s="361" t="s">
        <v>1597</v>
      </c>
    </row>
    <row r="2648" spans="1:15" ht="27.75" hidden="1" customHeight="1" x14ac:dyDescent="0.25">
      <c r="A2648" s="203" t="s">
        <v>113</v>
      </c>
      <c r="B2648" s="202" t="s">
        <v>502</v>
      </c>
      <c r="C2648" s="203" t="s">
        <v>1884</v>
      </c>
      <c r="D2648" s="202" t="s">
        <v>1880</v>
      </c>
      <c r="E2648" s="202" t="s">
        <v>1881</v>
      </c>
      <c r="F2648" s="202" t="s">
        <v>475</v>
      </c>
      <c r="G2648" s="253">
        <v>0.104</v>
      </c>
      <c r="H2648" s="361" t="s">
        <v>1414</v>
      </c>
      <c r="I2648" s="359" t="s">
        <v>1407</v>
      </c>
      <c r="J2648" s="358" t="s">
        <v>1619</v>
      </c>
      <c r="K2648" s="359" t="s">
        <v>1113</v>
      </c>
      <c r="L2648" s="359" t="s">
        <v>1392</v>
      </c>
      <c r="M2648" s="368">
        <v>2006</v>
      </c>
      <c r="N2648" s="205">
        <v>40476</v>
      </c>
      <c r="O2648" s="361" t="s">
        <v>1597</v>
      </c>
    </row>
    <row r="2649" spans="1:15" ht="27.75" hidden="1" customHeight="1" x14ac:dyDescent="0.25">
      <c r="A2649" s="129" t="s">
        <v>113</v>
      </c>
      <c r="B2649" s="269" t="s">
        <v>502</v>
      </c>
      <c r="C2649" s="226" t="s">
        <v>2568</v>
      </c>
      <c r="D2649" s="269" t="s">
        <v>641</v>
      </c>
      <c r="E2649" s="372" t="s">
        <v>1557</v>
      </c>
      <c r="F2649" s="269" t="s">
        <v>475</v>
      </c>
      <c r="G2649" s="373">
        <v>119.2</v>
      </c>
      <c r="H2649" s="225" t="s">
        <v>488</v>
      </c>
      <c r="I2649" s="269" t="s">
        <v>1379</v>
      </c>
      <c r="J2649" s="374">
        <v>0</v>
      </c>
      <c r="K2649" s="269" t="s">
        <v>22</v>
      </c>
      <c r="L2649" s="269" t="s">
        <v>1392</v>
      </c>
      <c r="M2649" s="369">
        <v>2010</v>
      </c>
      <c r="N2649" s="375">
        <v>43873</v>
      </c>
      <c r="O2649" s="226" t="s">
        <v>2569</v>
      </c>
    </row>
    <row r="2650" spans="1:15" ht="27.75" hidden="1" customHeight="1" x14ac:dyDescent="0.25">
      <c r="A2650" s="129" t="s">
        <v>113</v>
      </c>
      <c r="B2650" s="269" t="s">
        <v>502</v>
      </c>
      <c r="C2650" s="226" t="s">
        <v>2568</v>
      </c>
      <c r="D2650" s="269" t="s">
        <v>641</v>
      </c>
      <c r="E2650" s="372" t="s">
        <v>1557</v>
      </c>
      <c r="F2650" s="269" t="s">
        <v>475</v>
      </c>
      <c r="G2650" s="373">
        <v>44.21</v>
      </c>
      <c r="H2650" s="225" t="s">
        <v>488</v>
      </c>
      <c r="I2650" s="269" t="s">
        <v>1382</v>
      </c>
      <c r="J2650" s="374">
        <v>0</v>
      </c>
      <c r="K2650" s="269" t="s">
        <v>22</v>
      </c>
      <c r="L2650" s="269" t="s">
        <v>1392</v>
      </c>
      <c r="M2650" s="369">
        <v>2010</v>
      </c>
      <c r="N2650" s="375">
        <v>43873</v>
      </c>
      <c r="O2650" s="226" t="s">
        <v>2569</v>
      </c>
    </row>
    <row r="2651" spans="1:15" ht="27.75" hidden="1" customHeight="1" x14ac:dyDescent="0.25">
      <c r="A2651" s="129" t="s">
        <v>113</v>
      </c>
      <c r="B2651" s="269" t="s">
        <v>502</v>
      </c>
      <c r="C2651" s="226" t="s">
        <v>2568</v>
      </c>
      <c r="D2651" s="269" t="s">
        <v>641</v>
      </c>
      <c r="E2651" s="372" t="s">
        <v>1557</v>
      </c>
      <c r="F2651" s="269" t="s">
        <v>475</v>
      </c>
      <c r="G2651" s="373">
        <v>17.829999999999998</v>
      </c>
      <c r="H2651" s="225" t="s">
        <v>488</v>
      </c>
      <c r="I2651" s="269" t="s">
        <v>1383</v>
      </c>
      <c r="J2651" s="374">
        <v>0</v>
      </c>
      <c r="K2651" s="269" t="s">
        <v>22</v>
      </c>
      <c r="L2651" s="269" t="s">
        <v>1392</v>
      </c>
      <c r="M2651" s="369">
        <v>2010</v>
      </c>
      <c r="N2651" s="375">
        <v>43873</v>
      </c>
      <c r="O2651" s="226" t="s">
        <v>2569</v>
      </c>
    </row>
    <row r="2652" spans="1:15" ht="27.75" hidden="1" customHeight="1" x14ac:dyDescent="0.25">
      <c r="A2652" s="129" t="s">
        <v>113</v>
      </c>
      <c r="B2652" s="269" t="s">
        <v>502</v>
      </c>
      <c r="C2652" s="226" t="s">
        <v>2568</v>
      </c>
      <c r="D2652" s="269" t="s">
        <v>641</v>
      </c>
      <c r="E2652" s="372" t="s">
        <v>1557</v>
      </c>
      <c r="F2652" s="269" t="s">
        <v>475</v>
      </c>
      <c r="G2652" s="373">
        <v>8.1199999999999992</v>
      </c>
      <c r="H2652" s="225" t="s">
        <v>488</v>
      </c>
      <c r="I2652" s="372" t="s">
        <v>1384</v>
      </c>
      <c r="J2652" s="374">
        <v>0</v>
      </c>
      <c r="K2652" s="269" t="s">
        <v>22</v>
      </c>
      <c r="L2652" s="269" t="s">
        <v>1392</v>
      </c>
      <c r="M2652" s="369">
        <v>2010</v>
      </c>
      <c r="N2652" s="375">
        <v>43873</v>
      </c>
      <c r="O2652" s="226" t="s">
        <v>2569</v>
      </c>
    </row>
    <row r="2653" spans="1:15" ht="27.75" hidden="1" customHeight="1" x14ac:dyDescent="0.25">
      <c r="A2653" s="129" t="s">
        <v>113</v>
      </c>
      <c r="B2653" s="269" t="s">
        <v>502</v>
      </c>
      <c r="C2653" s="226" t="s">
        <v>2568</v>
      </c>
      <c r="D2653" s="269" t="s">
        <v>641</v>
      </c>
      <c r="E2653" s="372" t="s">
        <v>1557</v>
      </c>
      <c r="F2653" s="269" t="s">
        <v>475</v>
      </c>
      <c r="G2653" s="373">
        <v>3.9</v>
      </c>
      <c r="H2653" s="225" t="s">
        <v>488</v>
      </c>
      <c r="I2653" s="372" t="s">
        <v>1385</v>
      </c>
      <c r="J2653" s="374">
        <v>0</v>
      </c>
      <c r="K2653" s="269" t="s">
        <v>22</v>
      </c>
      <c r="L2653" s="269" t="s">
        <v>1392</v>
      </c>
      <c r="M2653" s="369">
        <v>2010</v>
      </c>
      <c r="N2653" s="375">
        <v>43873</v>
      </c>
      <c r="O2653" s="226" t="s">
        <v>2569</v>
      </c>
    </row>
    <row r="2654" spans="1:15" ht="27.75" hidden="1" customHeight="1" x14ac:dyDescent="0.25">
      <c r="A2654" s="129" t="s">
        <v>113</v>
      </c>
      <c r="B2654" s="269" t="s">
        <v>502</v>
      </c>
      <c r="C2654" s="226" t="s">
        <v>2568</v>
      </c>
      <c r="D2654" s="269" t="s">
        <v>643</v>
      </c>
      <c r="E2654" s="372" t="s">
        <v>1557</v>
      </c>
      <c r="F2654" s="269" t="s">
        <v>475</v>
      </c>
      <c r="G2654" s="373">
        <v>45.77</v>
      </c>
      <c r="H2654" s="225" t="s">
        <v>488</v>
      </c>
      <c r="I2654" s="372" t="s">
        <v>1379</v>
      </c>
      <c r="J2654" s="374">
        <v>0</v>
      </c>
      <c r="K2654" s="269" t="s">
        <v>22</v>
      </c>
      <c r="L2654" s="269" t="s">
        <v>1392</v>
      </c>
      <c r="M2654" s="369">
        <v>2010</v>
      </c>
      <c r="N2654" s="375">
        <v>43873</v>
      </c>
      <c r="O2654" s="226" t="s">
        <v>2569</v>
      </c>
    </row>
    <row r="2655" spans="1:15" ht="27.75" hidden="1" customHeight="1" x14ac:dyDescent="0.25">
      <c r="A2655" s="129" t="s">
        <v>113</v>
      </c>
      <c r="B2655" s="269" t="s">
        <v>502</v>
      </c>
      <c r="C2655" s="226" t="s">
        <v>2568</v>
      </c>
      <c r="D2655" s="269" t="s">
        <v>643</v>
      </c>
      <c r="E2655" s="372" t="s">
        <v>1557</v>
      </c>
      <c r="F2655" s="269" t="s">
        <v>475</v>
      </c>
      <c r="G2655" s="373">
        <v>16.98</v>
      </c>
      <c r="H2655" s="225" t="s">
        <v>488</v>
      </c>
      <c r="I2655" s="372" t="s">
        <v>1382</v>
      </c>
      <c r="J2655" s="374">
        <v>0</v>
      </c>
      <c r="K2655" s="269" t="s">
        <v>22</v>
      </c>
      <c r="L2655" s="269" t="s">
        <v>1392</v>
      </c>
      <c r="M2655" s="369">
        <v>2010</v>
      </c>
      <c r="N2655" s="375">
        <v>43873</v>
      </c>
      <c r="O2655" s="226" t="s">
        <v>2569</v>
      </c>
    </row>
    <row r="2656" spans="1:15" ht="27.75" hidden="1" customHeight="1" x14ac:dyDescent="0.25">
      <c r="A2656" s="129" t="s">
        <v>113</v>
      </c>
      <c r="B2656" s="269" t="s">
        <v>502</v>
      </c>
      <c r="C2656" s="226" t="s">
        <v>2568</v>
      </c>
      <c r="D2656" s="269" t="s">
        <v>643</v>
      </c>
      <c r="E2656" s="372" t="s">
        <v>1557</v>
      </c>
      <c r="F2656" s="269" t="s">
        <v>475</v>
      </c>
      <c r="G2656" s="373">
        <v>6.85</v>
      </c>
      <c r="H2656" s="225" t="s">
        <v>488</v>
      </c>
      <c r="I2656" s="372" t="s">
        <v>1383</v>
      </c>
      <c r="J2656" s="374">
        <v>0</v>
      </c>
      <c r="K2656" s="269" t="s">
        <v>22</v>
      </c>
      <c r="L2656" s="269" t="s">
        <v>1392</v>
      </c>
      <c r="M2656" s="369">
        <v>2010</v>
      </c>
      <c r="N2656" s="375">
        <v>43873</v>
      </c>
      <c r="O2656" s="226" t="s">
        <v>2569</v>
      </c>
    </row>
    <row r="2657" spans="1:15" ht="27.75" hidden="1" customHeight="1" x14ac:dyDescent="0.25">
      <c r="A2657" s="129" t="s">
        <v>113</v>
      </c>
      <c r="B2657" s="269" t="s">
        <v>502</v>
      </c>
      <c r="C2657" s="226" t="s">
        <v>2568</v>
      </c>
      <c r="D2657" s="269" t="s">
        <v>643</v>
      </c>
      <c r="E2657" s="372" t="s">
        <v>1557</v>
      </c>
      <c r="F2657" s="269" t="s">
        <v>475</v>
      </c>
      <c r="G2657" s="373">
        <v>3.12</v>
      </c>
      <c r="H2657" s="225" t="s">
        <v>488</v>
      </c>
      <c r="I2657" s="372" t="s">
        <v>1384</v>
      </c>
      <c r="J2657" s="374">
        <v>0</v>
      </c>
      <c r="K2657" s="269" t="s">
        <v>22</v>
      </c>
      <c r="L2657" s="269" t="s">
        <v>1392</v>
      </c>
      <c r="M2657" s="369">
        <v>2010</v>
      </c>
      <c r="N2657" s="375">
        <v>43873</v>
      </c>
      <c r="O2657" s="226" t="s">
        <v>2569</v>
      </c>
    </row>
    <row r="2658" spans="1:15" ht="27.75" hidden="1" customHeight="1" x14ac:dyDescent="0.25">
      <c r="A2658" s="129" t="s">
        <v>113</v>
      </c>
      <c r="B2658" s="269" t="s">
        <v>502</v>
      </c>
      <c r="C2658" s="226" t="s">
        <v>2568</v>
      </c>
      <c r="D2658" s="269" t="s">
        <v>643</v>
      </c>
      <c r="E2658" s="372" t="s">
        <v>1557</v>
      </c>
      <c r="F2658" s="269" t="s">
        <v>475</v>
      </c>
      <c r="G2658" s="373">
        <v>1.5</v>
      </c>
      <c r="H2658" s="225" t="s">
        <v>488</v>
      </c>
      <c r="I2658" s="372" t="s">
        <v>1385</v>
      </c>
      <c r="J2658" s="374">
        <v>0</v>
      </c>
      <c r="K2658" s="269" t="s">
        <v>22</v>
      </c>
      <c r="L2658" s="269" t="s">
        <v>1392</v>
      </c>
      <c r="M2658" s="369">
        <v>2010</v>
      </c>
      <c r="N2658" s="375">
        <v>43873</v>
      </c>
      <c r="O2658" s="226" t="s">
        <v>2569</v>
      </c>
    </row>
    <row r="2659" spans="1:15" ht="27.75" hidden="1" customHeight="1" x14ac:dyDescent="0.25">
      <c r="A2659" s="203" t="s">
        <v>1957</v>
      </c>
      <c r="B2659" s="203" t="s">
        <v>2390</v>
      </c>
      <c r="C2659" s="203" t="s">
        <v>1535</v>
      </c>
      <c r="D2659" s="203" t="s">
        <v>1682</v>
      </c>
      <c r="E2659" s="203" t="s">
        <v>1683</v>
      </c>
      <c r="F2659" s="203" t="s">
        <v>505</v>
      </c>
      <c r="G2659" s="257">
        <v>14</v>
      </c>
      <c r="H2659" s="361" t="s">
        <v>1433</v>
      </c>
      <c r="I2659" s="361" t="s">
        <v>1407</v>
      </c>
      <c r="J2659" s="360">
        <v>0</v>
      </c>
      <c r="K2659" s="361" t="s">
        <v>1113</v>
      </c>
      <c r="L2659" s="361" t="s">
        <v>1408</v>
      </c>
      <c r="M2659" s="370">
        <v>2015</v>
      </c>
      <c r="N2659" s="207">
        <v>43903</v>
      </c>
      <c r="O2659" s="203"/>
    </row>
    <row r="2660" spans="1:15" ht="27.75" hidden="1" customHeight="1" x14ac:dyDescent="0.25">
      <c r="A2660" s="203" t="s">
        <v>1957</v>
      </c>
      <c r="B2660" s="203" t="s">
        <v>2390</v>
      </c>
      <c r="C2660" s="203" t="s">
        <v>1535</v>
      </c>
      <c r="D2660" s="203" t="s">
        <v>1682</v>
      </c>
      <c r="E2660" s="203" t="s">
        <v>1683</v>
      </c>
      <c r="F2660" s="203" t="s">
        <v>505</v>
      </c>
      <c r="G2660" s="257">
        <v>3.7999999999999999E-2</v>
      </c>
      <c r="H2660" s="361" t="s">
        <v>1414</v>
      </c>
      <c r="I2660" s="361" t="s">
        <v>1407</v>
      </c>
      <c r="J2660" s="360">
        <v>0</v>
      </c>
      <c r="K2660" s="361" t="s">
        <v>1113</v>
      </c>
      <c r="L2660" s="361" t="s">
        <v>1392</v>
      </c>
      <c r="M2660" s="370">
        <v>2015</v>
      </c>
      <c r="N2660" s="207">
        <v>43903</v>
      </c>
      <c r="O2660" s="203"/>
    </row>
    <row r="2661" spans="1:15" ht="27.75" hidden="1" customHeight="1" x14ac:dyDescent="0.25">
      <c r="A2661" s="203" t="s">
        <v>1957</v>
      </c>
      <c r="B2661" s="203" t="s">
        <v>2390</v>
      </c>
      <c r="C2661" s="203" t="s">
        <v>1535</v>
      </c>
      <c r="D2661" s="203" t="s">
        <v>1538</v>
      </c>
      <c r="E2661" s="203" t="s">
        <v>1539</v>
      </c>
      <c r="F2661" s="203" t="s">
        <v>505</v>
      </c>
      <c r="G2661" s="257">
        <v>0.6</v>
      </c>
      <c r="H2661" s="361" t="s">
        <v>1390</v>
      </c>
      <c r="I2661" s="361" t="s">
        <v>1379</v>
      </c>
      <c r="J2661" s="275">
        <v>0.68</v>
      </c>
      <c r="K2661" s="361" t="s">
        <v>1391</v>
      </c>
      <c r="L2661" s="361" t="s">
        <v>1392</v>
      </c>
      <c r="M2661" s="370">
        <v>2012</v>
      </c>
      <c r="N2661" s="207">
        <v>43903</v>
      </c>
      <c r="O2661" s="361" t="s">
        <v>1537</v>
      </c>
    </row>
    <row r="2662" spans="1:15" ht="27.75" hidden="1" customHeight="1" x14ac:dyDescent="0.25">
      <c r="A2662" s="203" t="s">
        <v>1957</v>
      </c>
      <c r="B2662" s="203" t="s">
        <v>2390</v>
      </c>
      <c r="C2662" s="203" t="s">
        <v>1535</v>
      </c>
      <c r="D2662" s="203" t="s">
        <v>1538</v>
      </c>
      <c r="E2662" s="203" t="s">
        <v>1539</v>
      </c>
      <c r="F2662" s="203" t="s">
        <v>505</v>
      </c>
      <c r="G2662" s="257">
        <v>0.5</v>
      </c>
      <c r="H2662" s="361" t="s">
        <v>1390</v>
      </c>
      <c r="I2662" s="361" t="s">
        <v>1382</v>
      </c>
      <c r="J2662" s="275">
        <v>0.68</v>
      </c>
      <c r="K2662" s="361" t="s">
        <v>1391</v>
      </c>
      <c r="L2662" s="361" t="s">
        <v>1392</v>
      </c>
      <c r="M2662" s="370">
        <v>2012</v>
      </c>
      <c r="N2662" s="207">
        <v>43903</v>
      </c>
      <c r="O2662" s="361" t="s">
        <v>1537</v>
      </c>
    </row>
    <row r="2663" spans="1:15" ht="27.75" hidden="1" customHeight="1" x14ac:dyDescent="0.25">
      <c r="A2663" s="203" t="s">
        <v>1957</v>
      </c>
      <c r="B2663" s="203" t="s">
        <v>2390</v>
      </c>
      <c r="C2663" s="203" t="s">
        <v>1535</v>
      </c>
      <c r="D2663" s="203" t="s">
        <v>1538</v>
      </c>
      <c r="E2663" s="203" t="s">
        <v>1539</v>
      </c>
      <c r="F2663" s="203" t="s">
        <v>505</v>
      </c>
      <c r="G2663" s="257">
        <v>0.1</v>
      </c>
      <c r="H2663" s="361" t="s">
        <v>1390</v>
      </c>
      <c r="I2663" s="361" t="s">
        <v>1383</v>
      </c>
      <c r="J2663" s="275">
        <v>0.68</v>
      </c>
      <c r="K2663" s="361" t="s">
        <v>1391</v>
      </c>
      <c r="L2663" s="361" t="s">
        <v>1392</v>
      </c>
      <c r="M2663" s="370">
        <v>2012</v>
      </c>
      <c r="N2663" s="207">
        <v>43903</v>
      </c>
      <c r="O2663" s="361" t="s">
        <v>1537</v>
      </c>
    </row>
    <row r="2664" spans="1:15" ht="27.75" hidden="1" customHeight="1" x14ac:dyDescent="0.25">
      <c r="A2664" s="203" t="s">
        <v>1957</v>
      </c>
      <c r="B2664" s="203" t="s">
        <v>2390</v>
      </c>
      <c r="C2664" s="203" t="s">
        <v>1535</v>
      </c>
      <c r="D2664" s="203" t="s">
        <v>1538</v>
      </c>
      <c r="E2664" s="203" t="s">
        <v>1539</v>
      </c>
      <c r="F2664" s="203" t="s">
        <v>505</v>
      </c>
      <c r="G2664" s="257">
        <v>0.1</v>
      </c>
      <c r="H2664" s="361" t="s">
        <v>1390</v>
      </c>
      <c r="I2664" s="361" t="s">
        <v>1384</v>
      </c>
      <c r="J2664" s="275">
        <v>0.68</v>
      </c>
      <c r="K2664" s="361" t="s">
        <v>1391</v>
      </c>
      <c r="L2664" s="361" t="s">
        <v>1392</v>
      </c>
      <c r="M2664" s="370">
        <v>2012</v>
      </c>
      <c r="N2664" s="207">
        <v>43903</v>
      </c>
      <c r="O2664" s="361" t="s">
        <v>1537</v>
      </c>
    </row>
    <row r="2665" spans="1:15" ht="27.75" hidden="1" customHeight="1" x14ac:dyDescent="0.25">
      <c r="A2665" s="203" t="s">
        <v>1957</v>
      </c>
      <c r="B2665" s="203" t="s">
        <v>2390</v>
      </c>
      <c r="C2665" s="203" t="s">
        <v>1535</v>
      </c>
      <c r="D2665" s="203" t="s">
        <v>1538</v>
      </c>
      <c r="E2665" s="203" t="s">
        <v>1539</v>
      </c>
      <c r="F2665" s="203" t="s">
        <v>505</v>
      </c>
      <c r="G2665" s="257">
        <v>0.02</v>
      </c>
      <c r="H2665" s="361" t="s">
        <v>1390</v>
      </c>
      <c r="I2665" s="361" t="s">
        <v>1385</v>
      </c>
      <c r="J2665" s="275">
        <v>0.68</v>
      </c>
      <c r="K2665" s="361" t="s">
        <v>1391</v>
      </c>
      <c r="L2665" s="361" t="s">
        <v>1392</v>
      </c>
      <c r="M2665" s="370">
        <v>2012</v>
      </c>
      <c r="N2665" s="207">
        <v>43903</v>
      </c>
      <c r="O2665" s="361" t="s">
        <v>1537</v>
      </c>
    </row>
    <row r="2666" spans="1:15" ht="27.75" hidden="1" customHeight="1" x14ac:dyDescent="0.25">
      <c r="A2666" s="203" t="s">
        <v>1957</v>
      </c>
      <c r="B2666" s="202" t="s">
        <v>2390</v>
      </c>
      <c r="C2666" s="203" t="s">
        <v>1403</v>
      </c>
      <c r="D2666" s="202" t="s">
        <v>1404</v>
      </c>
      <c r="E2666" s="202" t="s">
        <v>1405</v>
      </c>
      <c r="F2666" s="202" t="s">
        <v>475</v>
      </c>
      <c r="G2666" s="253">
        <v>154</v>
      </c>
      <c r="H2666" s="361" t="s">
        <v>1406</v>
      </c>
      <c r="I2666" s="359" t="s">
        <v>1407</v>
      </c>
      <c r="J2666" s="359" t="s">
        <v>1380</v>
      </c>
      <c r="K2666" s="359" t="s">
        <v>22</v>
      </c>
      <c r="L2666" s="359" t="s">
        <v>1408</v>
      </c>
      <c r="M2666" s="368" t="s">
        <v>1407</v>
      </c>
      <c r="N2666" s="205">
        <v>42486</v>
      </c>
      <c r="O2666" s="203"/>
    </row>
    <row r="2667" spans="1:15" ht="27.75" hidden="1" customHeight="1" x14ac:dyDescent="0.25">
      <c r="A2667" s="226" t="s">
        <v>1957</v>
      </c>
      <c r="B2667" s="269" t="s">
        <v>2390</v>
      </c>
      <c r="C2667" s="226" t="s">
        <v>2568</v>
      </c>
      <c r="D2667" s="269" t="s">
        <v>641</v>
      </c>
      <c r="E2667" s="372" t="s">
        <v>1557</v>
      </c>
      <c r="F2667" s="269" t="s">
        <v>475</v>
      </c>
      <c r="G2667" s="373">
        <v>119.2</v>
      </c>
      <c r="H2667" s="225" t="s">
        <v>488</v>
      </c>
      <c r="I2667" s="269" t="s">
        <v>1379</v>
      </c>
      <c r="J2667" s="374">
        <v>0</v>
      </c>
      <c r="K2667" s="269" t="s">
        <v>22</v>
      </c>
      <c r="L2667" s="269" t="s">
        <v>1392</v>
      </c>
      <c r="M2667" s="369">
        <v>2010</v>
      </c>
      <c r="N2667" s="375">
        <v>43873</v>
      </c>
      <c r="O2667" s="226" t="s">
        <v>2569</v>
      </c>
    </row>
    <row r="2668" spans="1:15" ht="27.75" hidden="1" customHeight="1" x14ac:dyDescent="0.25">
      <c r="A2668" s="226" t="s">
        <v>1957</v>
      </c>
      <c r="B2668" s="269" t="s">
        <v>2390</v>
      </c>
      <c r="C2668" s="226" t="s">
        <v>2568</v>
      </c>
      <c r="D2668" s="269" t="s">
        <v>641</v>
      </c>
      <c r="E2668" s="372" t="s">
        <v>1557</v>
      </c>
      <c r="F2668" s="269" t="s">
        <v>475</v>
      </c>
      <c r="G2668" s="373">
        <v>44.21</v>
      </c>
      <c r="H2668" s="225" t="s">
        <v>488</v>
      </c>
      <c r="I2668" s="269" t="s">
        <v>1382</v>
      </c>
      <c r="J2668" s="374">
        <v>0</v>
      </c>
      <c r="K2668" s="269" t="s">
        <v>22</v>
      </c>
      <c r="L2668" s="269" t="s">
        <v>1392</v>
      </c>
      <c r="M2668" s="369">
        <v>2010</v>
      </c>
      <c r="N2668" s="375">
        <v>43873</v>
      </c>
      <c r="O2668" s="226" t="s">
        <v>2569</v>
      </c>
    </row>
    <row r="2669" spans="1:15" ht="27.75" hidden="1" customHeight="1" x14ac:dyDescent="0.25">
      <c r="A2669" s="226" t="s">
        <v>1957</v>
      </c>
      <c r="B2669" s="269" t="s">
        <v>2390</v>
      </c>
      <c r="C2669" s="226" t="s">
        <v>2568</v>
      </c>
      <c r="D2669" s="269" t="s">
        <v>641</v>
      </c>
      <c r="E2669" s="372" t="s">
        <v>1557</v>
      </c>
      <c r="F2669" s="269" t="s">
        <v>475</v>
      </c>
      <c r="G2669" s="373">
        <v>17.829999999999998</v>
      </c>
      <c r="H2669" s="225" t="s">
        <v>488</v>
      </c>
      <c r="I2669" s="269" t="s">
        <v>1383</v>
      </c>
      <c r="J2669" s="374">
        <v>0</v>
      </c>
      <c r="K2669" s="269" t="s">
        <v>22</v>
      </c>
      <c r="L2669" s="269" t="s">
        <v>1392</v>
      </c>
      <c r="M2669" s="369">
        <v>2010</v>
      </c>
      <c r="N2669" s="375">
        <v>43873</v>
      </c>
      <c r="O2669" s="226" t="s">
        <v>2569</v>
      </c>
    </row>
    <row r="2670" spans="1:15" ht="27.75" hidden="1" customHeight="1" x14ac:dyDescent="0.25">
      <c r="A2670" s="226" t="s">
        <v>1957</v>
      </c>
      <c r="B2670" s="269" t="s">
        <v>2390</v>
      </c>
      <c r="C2670" s="226" t="s">
        <v>2568</v>
      </c>
      <c r="D2670" s="269" t="s">
        <v>641</v>
      </c>
      <c r="E2670" s="372" t="s">
        <v>1557</v>
      </c>
      <c r="F2670" s="269" t="s">
        <v>475</v>
      </c>
      <c r="G2670" s="373">
        <v>8.1199999999999992</v>
      </c>
      <c r="H2670" s="225" t="s">
        <v>488</v>
      </c>
      <c r="I2670" s="372" t="s">
        <v>1384</v>
      </c>
      <c r="J2670" s="374">
        <v>0</v>
      </c>
      <c r="K2670" s="269" t="s">
        <v>22</v>
      </c>
      <c r="L2670" s="269" t="s">
        <v>1392</v>
      </c>
      <c r="M2670" s="369">
        <v>2010</v>
      </c>
      <c r="N2670" s="375">
        <v>43873</v>
      </c>
      <c r="O2670" s="226" t="s">
        <v>2569</v>
      </c>
    </row>
    <row r="2671" spans="1:15" ht="27.75" hidden="1" customHeight="1" x14ac:dyDescent="0.25">
      <c r="A2671" s="226" t="s">
        <v>1957</v>
      </c>
      <c r="B2671" s="269" t="s">
        <v>2390</v>
      </c>
      <c r="C2671" s="226" t="s">
        <v>2568</v>
      </c>
      <c r="D2671" s="269" t="s">
        <v>641</v>
      </c>
      <c r="E2671" s="372" t="s">
        <v>1557</v>
      </c>
      <c r="F2671" s="269" t="s">
        <v>475</v>
      </c>
      <c r="G2671" s="373">
        <v>3.9</v>
      </c>
      <c r="H2671" s="225" t="s">
        <v>488</v>
      </c>
      <c r="I2671" s="372" t="s">
        <v>1385</v>
      </c>
      <c r="J2671" s="374">
        <v>0</v>
      </c>
      <c r="K2671" s="269" t="s">
        <v>22</v>
      </c>
      <c r="L2671" s="269" t="s">
        <v>1392</v>
      </c>
      <c r="M2671" s="369">
        <v>2010</v>
      </c>
      <c r="N2671" s="375">
        <v>43873</v>
      </c>
      <c r="O2671" s="226" t="s">
        <v>2569</v>
      </c>
    </row>
    <row r="2672" spans="1:15" ht="27.75" hidden="1" customHeight="1" x14ac:dyDescent="0.25">
      <c r="A2672" s="203" t="s">
        <v>1958</v>
      </c>
      <c r="B2672" s="202" t="s">
        <v>2391</v>
      </c>
      <c r="C2672" s="203" t="s">
        <v>1774</v>
      </c>
      <c r="D2672" s="202" t="s">
        <v>1775</v>
      </c>
      <c r="E2672" s="202" t="s">
        <v>1776</v>
      </c>
      <c r="F2672" s="202" t="s">
        <v>505</v>
      </c>
      <c r="G2672" s="260">
        <v>821</v>
      </c>
      <c r="H2672" s="361" t="s">
        <v>1777</v>
      </c>
      <c r="I2672" s="359" t="s">
        <v>1379</v>
      </c>
      <c r="J2672" s="359" t="s">
        <v>1380</v>
      </c>
      <c r="K2672" s="359" t="s">
        <v>1778</v>
      </c>
      <c r="L2672" s="359" t="s">
        <v>1392</v>
      </c>
      <c r="M2672" s="368">
        <v>2008</v>
      </c>
      <c r="N2672" s="205">
        <v>43109</v>
      </c>
      <c r="O2672" s="203"/>
    </row>
    <row r="2673" spans="1:15" ht="27.75" hidden="1" customHeight="1" x14ac:dyDescent="0.25">
      <c r="A2673" s="203" t="s">
        <v>1958</v>
      </c>
      <c r="B2673" s="202" t="s">
        <v>2391</v>
      </c>
      <c r="C2673" s="203" t="s">
        <v>1774</v>
      </c>
      <c r="D2673" s="202" t="s">
        <v>1775</v>
      </c>
      <c r="E2673" s="202" t="s">
        <v>1776</v>
      </c>
      <c r="F2673" s="202" t="s">
        <v>505</v>
      </c>
      <c r="G2673" s="260">
        <v>177</v>
      </c>
      <c r="H2673" s="361" t="s">
        <v>1777</v>
      </c>
      <c r="I2673" s="359" t="s">
        <v>1382</v>
      </c>
      <c r="J2673" s="359" t="s">
        <v>1380</v>
      </c>
      <c r="K2673" s="359" t="s">
        <v>1778</v>
      </c>
      <c r="L2673" s="359" t="s">
        <v>1392</v>
      </c>
      <c r="M2673" s="368">
        <v>2008</v>
      </c>
      <c r="N2673" s="205">
        <v>43109</v>
      </c>
      <c r="O2673" s="203"/>
    </row>
    <row r="2674" spans="1:15" ht="27.75" hidden="1" customHeight="1" x14ac:dyDescent="0.25">
      <c r="A2674" s="203" t="s">
        <v>1958</v>
      </c>
      <c r="B2674" s="202" t="s">
        <v>2391</v>
      </c>
      <c r="C2674" s="203" t="s">
        <v>1774</v>
      </c>
      <c r="D2674" s="202" t="s">
        <v>1775</v>
      </c>
      <c r="E2674" s="202" t="s">
        <v>1776</v>
      </c>
      <c r="F2674" s="202" t="s">
        <v>505</v>
      </c>
      <c r="G2674" s="260">
        <v>61</v>
      </c>
      <c r="H2674" s="361" t="s">
        <v>1777</v>
      </c>
      <c r="I2674" s="359" t="s">
        <v>1383</v>
      </c>
      <c r="J2674" s="359" t="s">
        <v>1380</v>
      </c>
      <c r="K2674" s="359" t="s">
        <v>1778</v>
      </c>
      <c r="L2674" s="359" t="s">
        <v>1392</v>
      </c>
      <c r="M2674" s="368">
        <v>2008</v>
      </c>
      <c r="N2674" s="205">
        <v>43109</v>
      </c>
      <c r="O2674" s="203"/>
    </row>
    <row r="2675" spans="1:15" ht="27.75" hidden="1" customHeight="1" x14ac:dyDescent="0.25">
      <c r="A2675" s="203" t="s">
        <v>1958</v>
      </c>
      <c r="B2675" s="202" t="s">
        <v>2391</v>
      </c>
      <c r="C2675" s="203" t="s">
        <v>1774</v>
      </c>
      <c r="D2675" s="202" t="s">
        <v>1775</v>
      </c>
      <c r="E2675" s="202" t="s">
        <v>1776</v>
      </c>
      <c r="F2675" s="202" t="s">
        <v>505</v>
      </c>
      <c r="G2675" s="260">
        <v>19</v>
      </c>
      <c r="H2675" s="361" t="s">
        <v>1777</v>
      </c>
      <c r="I2675" s="359" t="s">
        <v>1384</v>
      </c>
      <c r="J2675" s="359" t="s">
        <v>1380</v>
      </c>
      <c r="K2675" s="359" t="s">
        <v>1778</v>
      </c>
      <c r="L2675" s="359" t="s">
        <v>1392</v>
      </c>
      <c r="M2675" s="368">
        <v>2008</v>
      </c>
      <c r="N2675" s="205">
        <v>43109</v>
      </c>
      <c r="O2675" s="203"/>
    </row>
    <row r="2676" spans="1:15" ht="27.75" hidden="1" customHeight="1" x14ac:dyDescent="0.25">
      <c r="A2676" s="203" t="s">
        <v>1958</v>
      </c>
      <c r="B2676" s="202" t="s">
        <v>2391</v>
      </c>
      <c r="C2676" s="203" t="s">
        <v>1774</v>
      </c>
      <c r="D2676" s="202" t="s">
        <v>1775</v>
      </c>
      <c r="E2676" s="202" t="s">
        <v>1776</v>
      </c>
      <c r="F2676" s="202" t="s">
        <v>505</v>
      </c>
      <c r="G2676" s="260">
        <v>2.1</v>
      </c>
      <c r="H2676" s="361" t="s">
        <v>1777</v>
      </c>
      <c r="I2676" s="359" t="s">
        <v>1385</v>
      </c>
      <c r="J2676" s="359" t="s">
        <v>1380</v>
      </c>
      <c r="K2676" s="359" t="s">
        <v>1778</v>
      </c>
      <c r="L2676" s="359" t="s">
        <v>1392</v>
      </c>
      <c r="M2676" s="368">
        <v>2008</v>
      </c>
      <c r="N2676" s="205">
        <v>43109</v>
      </c>
      <c r="O2676" s="203"/>
    </row>
    <row r="2677" spans="1:15" ht="27.75" hidden="1" customHeight="1" x14ac:dyDescent="0.25">
      <c r="A2677" s="203" t="s">
        <v>1958</v>
      </c>
      <c r="B2677" s="202" t="s">
        <v>2391</v>
      </c>
      <c r="C2677" s="203" t="s">
        <v>2485</v>
      </c>
      <c r="D2677" s="202" t="s">
        <v>2486</v>
      </c>
      <c r="E2677" s="202" t="s">
        <v>2487</v>
      </c>
      <c r="F2677" s="202" t="s">
        <v>505</v>
      </c>
      <c r="G2677" s="228">
        <v>44</v>
      </c>
      <c r="H2677" s="361" t="s">
        <v>1414</v>
      </c>
      <c r="I2677" s="359" t="s">
        <v>1379</v>
      </c>
      <c r="J2677" s="358">
        <v>0.6</v>
      </c>
      <c r="K2677" s="359" t="s">
        <v>22</v>
      </c>
      <c r="L2677" s="359" t="s">
        <v>1392</v>
      </c>
      <c r="M2677" s="368">
        <v>2011</v>
      </c>
      <c r="N2677" s="205"/>
      <c r="O2677" s="203"/>
    </row>
    <row r="2678" spans="1:15" ht="27.75" hidden="1" customHeight="1" x14ac:dyDescent="0.25">
      <c r="A2678" s="203" t="s">
        <v>1958</v>
      </c>
      <c r="B2678" s="202" t="s">
        <v>2391</v>
      </c>
      <c r="C2678" s="203" t="s">
        <v>2485</v>
      </c>
      <c r="D2678" s="202" t="s">
        <v>2486</v>
      </c>
      <c r="E2678" s="202" t="s">
        <v>2487</v>
      </c>
      <c r="F2678" s="202" t="s">
        <v>505</v>
      </c>
      <c r="G2678" s="228">
        <v>9.5</v>
      </c>
      <c r="H2678" s="361" t="s">
        <v>1414</v>
      </c>
      <c r="I2678" s="359" t="s">
        <v>1382</v>
      </c>
      <c r="J2678" s="358">
        <v>0.6</v>
      </c>
      <c r="K2678" s="359" t="s">
        <v>22</v>
      </c>
      <c r="L2678" s="359" t="s">
        <v>1392</v>
      </c>
      <c r="M2678" s="368">
        <v>2011</v>
      </c>
      <c r="N2678" s="205"/>
      <c r="O2678" s="203"/>
    </row>
    <row r="2679" spans="1:15" ht="27.75" hidden="1" customHeight="1" x14ac:dyDescent="0.25">
      <c r="A2679" s="203" t="s">
        <v>1958</v>
      </c>
      <c r="B2679" s="202" t="s">
        <v>2391</v>
      </c>
      <c r="C2679" s="203" t="s">
        <v>2485</v>
      </c>
      <c r="D2679" s="202" t="s">
        <v>2486</v>
      </c>
      <c r="E2679" s="202" t="s">
        <v>2487</v>
      </c>
      <c r="F2679" s="202" t="s">
        <v>505</v>
      </c>
      <c r="G2679" s="228">
        <v>2.7</v>
      </c>
      <c r="H2679" s="361" t="s">
        <v>1414</v>
      </c>
      <c r="I2679" s="359" t="s">
        <v>1383</v>
      </c>
      <c r="J2679" s="358">
        <v>0.6</v>
      </c>
      <c r="K2679" s="359" t="s">
        <v>22</v>
      </c>
      <c r="L2679" s="359" t="s">
        <v>1392</v>
      </c>
      <c r="M2679" s="368">
        <v>2011</v>
      </c>
      <c r="N2679" s="205"/>
      <c r="O2679" s="203"/>
    </row>
    <row r="2680" spans="1:15" ht="27.75" hidden="1" customHeight="1" x14ac:dyDescent="0.25">
      <c r="A2680" s="203" t="s">
        <v>1958</v>
      </c>
      <c r="B2680" s="202" t="s">
        <v>2391</v>
      </c>
      <c r="C2680" s="203" t="s">
        <v>2485</v>
      </c>
      <c r="D2680" s="202" t="s">
        <v>2486</v>
      </c>
      <c r="E2680" s="202" t="s">
        <v>2487</v>
      </c>
      <c r="F2680" s="202" t="s">
        <v>505</v>
      </c>
      <c r="G2680" s="260">
        <v>0.74</v>
      </c>
      <c r="H2680" s="361" t="s">
        <v>1414</v>
      </c>
      <c r="I2680" s="359" t="s">
        <v>1384</v>
      </c>
      <c r="J2680" s="358">
        <v>0.6</v>
      </c>
      <c r="K2680" s="359" t="s">
        <v>22</v>
      </c>
      <c r="L2680" s="359" t="s">
        <v>1392</v>
      </c>
      <c r="M2680" s="368">
        <v>2011</v>
      </c>
      <c r="N2680" s="205"/>
      <c r="O2680" s="203"/>
    </row>
    <row r="2681" spans="1:15" ht="27.75" hidden="1" customHeight="1" x14ac:dyDescent="0.25">
      <c r="A2681" s="203" t="s">
        <v>1958</v>
      </c>
      <c r="B2681" s="202" t="s">
        <v>2391</v>
      </c>
      <c r="C2681" s="203" t="s">
        <v>2485</v>
      </c>
      <c r="D2681" s="202" t="s">
        <v>2486</v>
      </c>
      <c r="E2681" s="202" t="s">
        <v>2487</v>
      </c>
      <c r="F2681" s="202" t="s">
        <v>505</v>
      </c>
      <c r="G2681" s="260">
        <v>0.15</v>
      </c>
      <c r="H2681" s="361" t="s">
        <v>1414</v>
      </c>
      <c r="I2681" s="359" t="s">
        <v>1385</v>
      </c>
      <c r="J2681" s="358">
        <v>0.6</v>
      </c>
      <c r="K2681" s="359" t="s">
        <v>22</v>
      </c>
      <c r="L2681" s="359" t="s">
        <v>1392</v>
      </c>
      <c r="M2681" s="368">
        <v>2011</v>
      </c>
      <c r="N2681" s="205"/>
      <c r="O2681" s="203"/>
    </row>
    <row r="2682" spans="1:15" ht="27.75" hidden="1" customHeight="1" x14ac:dyDescent="0.25">
      <c r="A2682" s="203" t="s">
        <v>1958</v>
      </c>
      <c r="B2682" s="202" t="s">
        <v>2391</v>
      </c>
      <c r="C2682" s="203" t="s">
        <v>1695</v>
      </c>
      <c r="D2682" s="202" t="s">
        <v>1696</v>
      </c>
      <c r="E2682" s="202" t="s">
        <v>1697</v>
      </c>
      <c r="F2682" s="202" t="s">
        <v>505</v>
      </c>
      <c r="G2682" s="253">
        <v>0.27300000000000002</v>
      </c>
      <c r="H2682" s="361" t="s">
        <v>1400</v>
      </c>
      <c r="I2682" s="359" t="s">
        <v>1379</v>
      </c>
      <c r="J2682" s="358">
        <v>0</v>
      </c>
      <c r="K2682" s="359" t="s">
        <v>1391</v>
      </c>
      <c r="L2682" s="359" t="s">
        <v>1392</v>
      </c>
      <c r="M2682" s="368">
        <v>2012</v>
      </c>
      <c r="N2682" s="205">
        <v>43390</v>
      </c>
      <c r="O2682" s="203"/>
    </row>
    <row r="2683" spans="1:15" ht="27.75" hidden="1" customHeight="1" x14ac:dyDescent="0.25">
      <c r="A2683" s="203" t="s">
        <v>1958</v>
      </c>
      <c r="B2683" s="202" t="s">
        <v>2391</v>
      </c>
      <c r="C2683" s="203" t="s">
        <v>1695</v>
      </c>
      <c r="D2683" s="202" t="s">
        <v>1696</v>
      </c>
      <c r="E2683" s="202" t="s">
        <v>1697</v>
      </c>
      <c r="F2683" s="202" t="s">
        <v>505</v>
      </c>
      <c r="G2683" s="253">
        <v>8.3299999999999999E-2</v>
      </c>
      <c r="H2683" s="361" t="s">
        <v>1400</v>
      </c>
      <c r="I2683" s="359" t="s">
        <v>1382</v>
      </c>
      <c r="J2683" s="358">
        <v>0</v>
      </c>
      <c r="K2683" s="359" t="s">
        <v>1391</v>
      </c>
      <c r="L2683" s="359" t="s">
        <v>1392</v>
      </c>
      <c r="M2683" s="368">
        <v>2012</v>
      </c>
      <c r="N2683" s="205">
        <v>43390</v>
      </c>
      <c r="O2683" s="203"/>
    </row>
    <row r="2684" spans="1:15" ht="27.75" hidden="1" customHeight="1" x14ac:dyDescent="0.25">
      <c r="A2684" s="203" t="s">
        <v>1958</v>
      </c>
      <c r="B2684" s="202" t="s">
        <v>2391</v>
      </c>
      <c r="C2684" s="203" t="s">
        <v>1695</v>
      </c>
      <c r="D2684" s="202" t="s">
        <v>1696</v>
      </c>
      <c r="E2684" s="202" t="s">
        <v>1697</v>
      </c>
      <c r="F2684" s="202" t="s">
        <v>505</v>
      </c>
      <c r="G2684" s="253">
        <v>3.3000000000000002E-2</v>
      </c>
      <c r="H2684" s="361" t="s">
        <v>1400</v>
      </c>
      <c r="I2684" s="359" t="s">
        <v>1383</v>
      </c>
      <c r="J2684" s="358">
        <v>0</v>
      </c>
      <c r="K2684" s="359" t="s">
        <v>1391</v>
      </c>
      <c r="L2684" s="359" t="s">
        <v>1392</v>
      </c>
      <c r="M2684" s="368">
        <v>2012</v>
      </c>
      <c r="N2684" s="205">
        <v>43390</v>
      </c>
      <c r="O2684" s="203"/>
    </row>
    <row r="2685" spans="1:15" ht="27.75" hidden="1" customHeight="1" x14ac:dyDescent="0.25">
      <c r="A2685" s="203" t="s">
        <v>1958</v>
      </c>
      <c r="B2685" s="202" t="s">
        <v>2391</v>
      </c>
      <c r="C2685" s="203" t="s">
        <v>1695</v>
      </c>
      <c r="D2685" s="202" t="s">
        <v>1696</v>
      </c>
      <c r="E2685" s="202" t="s">
        <v>1697</v>
      </c>
      <c r="F2685" s="202" t="s">
        <v>505</v>
      </c>
      <c r="G2685" s="253">
        <v>1.0699999999999999E-2</v>
      </c>
      <c r="H2685" s="361" t="s">
        <v>1400</v>
      </c>
      <c r="I2685" s="359" t="s">
        <v>1384</v>
      </c>
      <c r="J2685" s="358">
        <v>0</v>
      </c>
      <c r="K2685" s="359" t="s">
        <v>1391</v>
      </c>
      <c r="L2685" s="359" t="s">
        <v>1392</v>
      </c>
      <c r="M2685" s="368">
        <v>2012</v>
      </c>
      <c r="N2685" s="205">
        <v>43390</v>
      </c>
      <c r="O2685" s="203"/>
    </row>
    <row r="2686" spans="1:15" ht="27.75" hidden="1" customHeight="1" x14ac:dyDescent="0.25">
      <c r="A2686" s="203" t="s">
        <v>1958</v>
      </c>
      <c r="B2686" s="202" t="s">
        <v>2391</v>
      </c>
      <c r="C2686" s="203" t="s">
        <v>1695</v>
      </c>
      <c r="D2686" s="202" t="s">
        <v>1696</v>
      </c>
      <c r="E2686" s="202" t="s">
        <v>1697</v>
      </c>
      <c r="F2686" s="202" t="s">
        <v>505</v>
      </c>
      <c r="G2686" s="253">
        <v>2.9499999999999999E-3</v>
      </c>
      <c r="H2686" s="361" t="s">
        <v>1400</v>
      </c>
      <c r="I2686" s="359" t="s">
        <v>1385</v>
      </c>
      <c r="J2686" s="358">
        <v>0</v>
      </c>
      <c r="K2686" s="359" t="s">
        <v>1391</v>
      </c>
      <c r="L2686" s="359" t="s">
        <v>1392</v>
      </c>
      <c r="M2686" s="368">
        <v>2012</v>
      </c>
      <c r="N2686" s="205">
        <v>43390</v>
      </c>
      <c r="O2686" s="203"/>
    </row>
    <row r="2687" spans="1:15" ht="27.75" hidden="1" customHeight="1" x14ac:dyDescent="0.25">
      <c r="A2687" s="203" t="s">
        <v>1958</v>
      </c>
      <c r="B2687" s="202" t="s">
        <v>2391</v>
      </c>
      <c r="C2687" s="203" t="s">
        <v>1695</v>
      </c>
      <c r="D2687" s="202" t="s">
        <v>1959</v>
      </c>
      <c r="E2687" s="202" t="s">
        <v>1960</v>
      </c>
      <c r="F2687" s="202" t="s">
        <v>505</v>
      </c>
      <c r="G2687" s="253">
        <v>0.88500000000000001</v>
      </c>
      <c r="H2687" s="361" t="s">
        <v>1400</v>
      </c>
      <c r="I2687" s="359" t="s">
        <v>1379</v>
      </c>
      <c r="J2687" s="358">
        <v>0</v>
      </c>
      <c r="K2687" s="359" t="s">
        <v>1391</v>
      </c>
      <c r="L2687" s="359" t="s">
        <v>1392</v>
      </c>
      <c r="M2687" s="368">
        <v>2012</v>
      </c>
      <c r="N2687" s="205">
        <v>43390</v>
      </c>
      <c r="O2687" s="203"/>
    </row>
    <row r="2688" spans="1:15" ht="27.75" hidden="1" customHeight="1" x14ac:dyDescent="0.25">
      <c r="A2688" s="203" t="s">
        <v>1958</v>
      </c>
      <c r="B2688" s="202" t="s">
        <v>2391</v>
      </c>
      <c r="C2688" s="203" t="s">
        <v>1695</v>
      </c>
      <c r="D2688" s="202" t="s">
        <v>1959</v>
      </c>
      <c r="E2688" s="202" t="s">
        <v>1960</v>
      </c>
      <c r="F2688" s="202" t="s">
        <v>505</v>
      </c>
      <c r="G2688" s="253">
        <v>0.27100000000000002</v>
      </c>
      <c r="H2688" s="361" t="s">
        <v>1400</v>
      </c>
      <c r="I2688" s="359" t="s">
        <v>1382</v>
      </c>
      <c r="J2688" s="358">
        <v>0</v>
      </c>
      <c r="K2688" s="359" t="s">
        <v>1391</v>
      </c>
      <c r="L2688" s="359" t="s">
        <v>1392</v>
      </c>
      <c r="M2688" s="368">
        <v>2012</v>
      </c>
      <c r="N2688" s="205">
        <v>43390</v>
      </c>
      <c r="O2688" s="203"/>
    </row>
    <row r="2689" spans="1:15" ht="27.75" hidden="1" customHeight="1" x14ac:dyDescent="0.25">
      <c r="A2689" s="203" t="s">
        <v>1958</v>
      </c>
      <c r="B2689" s="202" t="s">
        <v>2391</v>
      </c>
      <c r="C2689" s="203" t="s">
        <v>1695</v>
      </c>
      <c r="D2689" s="202" t="s">
        <v>1959</v>
      </c>
      <c r="E2689" s="202" t="s">
        <v>1960</v>
      </c>
      <c r="F2689" s="202" t="s">
        <v>505</v>
      </c>
      <c r="G2689" s="253">
        <v>0.109</v>
      </c>
      <c r="H2689" s="361" t="s">
        <v>1400</v>
      </c>
      <c r="I2689" s="359" t="s">
        <v>1383</v>
      </c>
      <c r="J2689" s="358">
        <v>0</v>
      </c>
      <c r="K2689" s="359" t="s">
        <v>1391</v>
      </c>
      <c r="L2689" s="359" t="s">
        <v>1392</v>
      </c>
      <c r="M2689" s="368">
        <v>2012</v>
      </c>
      <c r="N2689" s="205">
        <v>43390</v>
      </c>
      <c r="O2689" s="203"/>
    </row>
    <row r="2690" spans="1:15" ht="27.75" hidden="1" customHeight="1" x14ac:dyDescent="0.25">
      <c r="A2690" s="203" t="s">
        <v>1958</v>
      </c>
      <c r="B2690" s="202" t="s">
        <v>2391</v>
      </c>
      <c r="C2690" s="203" t="s">
        <v>1695</v>
      </c>
      <c r="D2690" s="202" t="s">
        <v>1959</v>
      </c>
      <c r="E2690" s="202" t="s">
        <v>1960</v>
      </c>
      <c r="F2690" s="202" t="s">
        <v>505</v>
      </c>
      <c r="G2690" s="253">
        <v>3.6799999999999999E-2</v>
      </c>
      <c r="H2690" s="361" t="s">
        <v>1400</v>
      </c>
      <c r="I2690" s="359" t="s">
        <v>1384</v>
      </c>
      <c r="J2690" s="358">
        <v>0</v>
      </c>
      <c r="K2690" s="359" t="s">
        <v>1391</v>
      </c>
      <c r="L2690" s="359" t="s">
        <v>1392</v>
      </c>
      <c r="M2690" s="368">
        <v>2012</v>
      </c>
      <c r="N2690" s="205">
        <v>43390</v>
      </c>
      <c r="O2690" s="203"/>
    </row>
    <row r="2691" spans="1:15" ht="27.75" hidden="1" customHeight="1" x14ac:dyDescent="0.25">
      <c r="A2691" s="203" t="s">
        <v>1958</v>
      </c>
      <c r="B2691" s="202" t="s">
        <v>2391</v>
      </c>
      <c r="C2691" s="203" t="s">
        <v>1695</v>
      </c>
      <c r="D2691" s="202" t="s">
        <v>1959</v>
      </c>
      <c r="E2691" s="202" t="s">
        <v>1960</v>
      </c>
      <c r="F2691" s="202" t="s">
        <v>505</v>
      </c>
      <c r="G2691" s="253">
        <v>1.0999999999999999E-2</v>
      </c>
      <c r="H2691" s="361" t="s">
        <v>1400</v>
      </c>
      <c r="I2691" s="359" t="s">
        <v>1385</v>
      </c>
      <c r="J2691" s="358">
        <v>0</v>
      </c>
      <c r="K2691" s="359" t="s">
        <v>1391</v>
      </c>
      <c r="L2691" s="359" t="s">
        <v>1392</v>
      </c>
      <c r="M2691" s="368">
        <v>2012</v>
      </c>
      <c r="N2691" s="205">
        <v>43390</v>
      </c>
      <c r="O2691" s="203"/>
    </row>
    <row r="2692" spans="1:15" ht="27.75" hidden="1" customHeight="1" x14ac:dyDescent="0.25">
      <c r="A2692" s="203" t="s">
        <v>1958</v>
      </c>
      <c r="B2692" s="202" t="s">
        <v>2391</v>
      </c>
      <c r="C2692" s="203" t="s">
        <v>2485</v>
      </c>
      <c r="D2692" s="202" t="s">
        <v>2508</v>
      </c>
      <c r="E2692" s="202" t="s">
        <v>2509</v>
      </c>
      <c r="F2692" s="202" t="s">
        <v>505</v>
      </c>
      <c r="G2692" s="262">
        <v>6.1</v>
      </c>
      <c r="H2692" s="361" t="s">
        <v>1390</v>
      </c>
      <c r="I2692" s="359" t="s">
        <v>1379</v>
      </c>
      <c r="J2692" s="358">
        <v>0.87</v>
      </c>
      <c r="K2692" s="359" t="s">
        <v>1391</v>
      </c>
      <c r="L2692" s="359" t="s">
        <v>1392</v>
      </c>
      <c r="M2692" s="368">
        <v>2011</v>
      </c>
      <c r="N2692" s="205"/>
      <c r="O2692" s="203" t="s">
        <v>2510</v>
      </c>
    </row>
    <row r="2693" spans="1:15" ht="27.75" hidden="1" customHeight="1" x14ac:dyDescent="0.25">
      <c r="A2693" s="203" t="s">
        <v>1958</v>
      </c>
      <c r="B2693" s="202" t="s">
        <v>2391</v>
      </c>
      <c r="C2693" s="203" t="s">
        <v>2485</v>
      </c>
      <c r="D2693" s="202" t="s">
        <v>2508</v>
      </c>
      <c r="E2693" s="202" t="s">
        <v>2509</v>
      </c>
      <c r="F2693" s="202" t="s">
        <v>505</v>
      </c>
      <c r="G2693" s="262">
        <v>1.3</v>
      </c>
      <c r="H2693" s="361" t="s">
        <v>1390</v>
      </c>
      <c r="I2693" s="359" t="s">
        <v>1382</v>
      </c>
      <c r="J2693" s="358">
        <v>0.87</v>
      </c>
      <c r="K2693" s="359" t="s">
        <v>1391</v>
      </c>
      <c r="L2693" s="359" t="s">
        <v>1392</v>
      </c>
      <c r="M2693" s="368">
        <v>2011</v>
      </c>
      <c r="N2693" s="205"/>
      <c r="O2693" s="203" t="s">
        <v>2510</v>
      </c>
    </row>
    <row r="2694" spans="1:15" ht="27.75" hidden="1" customHeight="1" x14ac:dyDescent="0.25">
      <c r="A2694" s="203" t="s">
        <v>1958</v>
      </c>
      <c r="B2694" s="202" t="s">
        <v>2391</v>
      </c>
      <c r="C2694" s="203" t="s">
        <v>2485</v>
      </c>
      <c r="D2694" s="202" t="s">
        <v>2508</v>
      </c>
      <c r="E2694" s="202" t="s">
        <v>2509</v>
      </c>
      <c r="F2694" s="202" t="s">
        <v>505</v>
      </c>
      <c r="G2694" s="262">
        <v>0.35</v>
      </c>
      <c r="H2694" s="361" t="s">
        <v>1390</v>
      </c>
      <c r="I2694" s="359" t="s">
        <v>1383</v>
      </c>
      <c r="J2694" s="358">
        <v>0.87</v>
      </c>
      <c r="K2694" s="359" t="s">
        <v>1391</v>
      </c>
      <c r="L2694" s="359" t="s">
        <v>1392</v>
      </c>
      <c r="M2694" s="368">
        <v>2011</v>
      </c>
      <c r="N2694" s="205"/>
      <c r="O2694" s="203" t="s">
        <v>2510</v>
      </c>
    </row>
    <row r="2695" spans="1:15" ht="27.75" hidden="1" customHeight="1" x14ac:dyDescent="0.25">
      <c r="A2695" s="203" t="s">
        <v>1958</v>
      </c>
      <c r="B2695" s="202" t="s">
        <v>2391</v>
      </c>
      <c r="C2695" s="203" t="s">
        <v>2485</v>
      </c>
      <c r="D2695" s="202" t="s">
        <v>2508</v>
      </c>
      <c r="E2695" s="202" t="s">
        <v>2509</v>
      </c>
      <c r="F2695" s="202" t="s">
        <v>505</v>
      </c>
      <c r="G2695" s="262">
        <v>0.1</v>
      </c>
      <c r="H2695" s="361" t="s">
        <v>1390</v>
      </c>
      <c r="I2695" s="359" t="s">
        <v>1384</v>
      </c>
      <c r="J2695" s="358">
        <v>0.87</v>
      </c>
      <c r="K2695" s="359" t="s">
        <v>1391</v>
      </c>
      <c r="L2695" s="359" t="s">
        <v>1392</v>
      </c>
      <c r="M2695" s="368">
        <v>2011</v>
      </c>
      <c r="N2695" s="205"/>
      <c r="O2695" s="203" t="s">
        <v>2510</v>
      </c>
    </row>
    <row r="2696" spans="1:15" ht="27.75" hidden="1" customHeight="1" x14ac:dyDescent="0.25">
      <c r="A2696" s="203" t="s">
        <v>1958</v>
      </c>
      <c r="B2696" s="202" t="s">
        <v>2391</v>
      </c>
      <c r="C2696" s="203" t="s">
        <v>2485</v>
      </c>
      <c r="D2696" s="202" t="s">
        <v>2508</v>
      </c>
      <c r="E2696" s="202" t="s">
        <v>2509</v>
      </c>
      <c r="F2696" s="202" t="s">
        <v>505</v>
      </c>
      <c r="G2696" s="262">
        <v>1.9E-2</v>
      </c>
      <c r="H2696" s="361" t="s">
        <v>1390</v>
      </c>
      <c r="I2696" s="359" t="s">
        <v>1385</v>
      </c>
      <c r="J2696" s="358">
        <v>0.87</v>
      </c>
      <c r="K2696" s="359" t="s">
        <v>1391</v>
      </c>
      <c r="L2696" s="359" t="s">
        <v>1392</v>
      </c>
      <c r="M2696" s="368">
        <v>2011</v>
      </c>
      <c r="N2696" s="205"/>
      <c r="O2696" s="203" t="s">
        <v>2510</v>
      </c>
    </row>
    <row r="2697" spans="1:15" ht="27.75" hidden="1" customHeight="1" x14ac:dyDescent="0.25">
      <c r="A2697" s="203" t="s">
        <v>1958</v>
      </c>
      <c r="B2697" s="202" t="s">
        <v>2391</v>
      </c>
      <c r="C2697" s="203" t="s">
        <v>2485</v>
      </c>
      <c r="D2697" s="202" t="s">
        <v>1775</v>
      </c>
      <c r="E2697" s="202" t="s">
        <v>1776</v>
      </c>
      <c r="F2697" s="202" t="s">
        <v>505</v>
      </c>
      <c r="G2697" s="262">
        <v>12</v>
      </c>
      <c r="H2697" s="361" t="s">
        <v>1390</v>
      </c>
      <c r="I2697" s="359" t="s">
        <v>1379</v>
      </c>
      <c r="J2697" s="358">
        <v>0.7</v>
      </c>
      <c r="K2697" s="359" t="s">
        <v>1391</v>
      </c>
      <c r="L2697" s="359" t="s">
        <v>1392</v>
      </c>
      <c r="M2697" s="368">
        <v>2011</v>
      </c>
      <c r="N2697" s="205"/>
      <c r="O2697" s="203" t="s">
        <v>2510</v>
      </c>
    </row>
    <row r="2698" spans="1:15" ht="27.75" hidden="1" customHeight="1" x14ac:dyDescent="0.25">
      <c r="A2698" s="203" t="s">
        <v>1958</v>
      </c>
      <c r="B2698" s="202" t="s">
        <v>2391</v>
      </c>
      <c r="C2698" s="203" t="s">
        <v>2485</v>
      </c>
      <c r="D2698" s="202" t="s">
        <v>1775</v>
      </c>
      <c r="E2698" s="202" t="s">
        <v>1776</v>
      </c>
      <c r="F2698" s="202" t="s">
        <v>505</v>
      </c>
      <c r="G2698" s="262">
        <v>2.2000000000000002</v>
      </c>
      <c r="H2698" s="361" t="s">
        <v>1390</v>
      </c>
      <c r="I2698" s="359" t="s">
        <v>1382</v>
      </c>
      <c r="J2698" s="358">
        <v>0.7</v>
      </c>
      <c r="K2698" s="359" t="s">
        <v>1391</v>
      </c>
      <c r="L2698" s="359" t="s">
        <v>1392</v>
      </c>
      <c r="M2698" s="368">
        <v>2011</v>
      </c>
      <c r="N2698" s="205"/>
      <c r="O2698" s="203" t="s">
        <v>2510</v>
      </c>
    </row>
    <row r="2699" spans="1:15" ht="27.75" hidden="1" customHeight="1" x14ac:dyDescent="0.25">
      <c r="A2699" s="203" t="s">
        <v>1958</v>
      </c>
      <c r="B2699" s="202" t="s">
        <v>2391</v>
      </c>
      <c r="C2699" s="203" t="s">
        <v>2485</v>
      </c>
      <c r="D2699" s="202" t="s">
        <v>1775</v>
      </c>
      <c r="E2699" s="202" t="s">
        <v>1776</v>
      </c>
      <c r="F2699" s="202" t="s">
        <v>505</v>
      </c>
      <c r="G2699" s="262">
        <v>0.53</v>
      </c>
      <c r="H2699" s="361" t="s">
        <v>1390</v>
      </c>
      <c r="I2699" s="359" t="s">
        <v>1383</v>
      </c>
      <c r="J2699" s="358">
        <v>0.7</v>
      </c>
      <c r="K2699" s="359" t="s">
        <v>1391</v>
      </c>
      <c r="L2699" s="359" t="s">
        <v>1392</v>
      </c>
      <c r="M2699" s="368">
        <v>2011</v>
      </c>
      <c r="N2699" s="205"/>
      <c r="O2699" s="203" t="s">
        <v>2510</v>
      </c>
    </row>
    <row r="2700" spans="1:15" ht="27.75" hidden="1" customHeight="1" x14ac:dyDescent="0.25">
      <c r="A2700" s="203" t="s">
        <v>1958</v>
      </c>
      <c r="B2700" s="202" t="s">
        <v>2391</v>
      </c>
      <c r="C2700" s="203" t="s">
        <v>2485</v>
      </c>
      <c r="D2700" s="202" t="s">
        <v>1775</v>
      </c>
      <c r="E2700" s="202" t="s">
        <v>1776</v>
      </c>
      <c r="F2700" s="202" t="s">
        <v>505</v>
      </c>
      <c r="G2700" s="262">
        <v>0.15</v>
      </c>
      <c r="H2700" s="361" t="s">
        <v>1390</v>
      </c>
      <c r="I2700" s="359" t="s">
        <v>1384</v>
      </c>
      <c r="J2700" s="358">
        <v>0.7</v>
      </c>
      <c r="K2700" s="359" t="s">
        <v>1391</v>
      </c>
      <c r="L2700" s="359" t="s">
        <v>1392</v>
      </c>
      <c r="M2700" s="368">
        <v>2011</v>
      </c>
      <c r="N2700" s="205"/>
      <c r="O2700" s="203" t="s">
        <v>2510</v>
      </c>
    </row>
    <row r="2701" spans="1:15" ht="27.75" hidden="1" customHeight="1" x14ac:dyDescent="0.25">
      <c r="A2701" s="203" t="s">
        <v>1958</v>
      </c>
      <c r="B2701" s="202" t="s">
        <v>2391</v>
      </c>
      <c r="C2701" s="203" t="s">
        <v>2485</v>
      </c>
      <c r="D2701" s="202" t="s">
        <v>1775</v>
      </c>
      <c r="E2701" s="202" t="s">
        <v>1776</v>
      </c>
      <c r="F2701" s="202" t="s">
        <v>505</v>
      </c>
      <c r="G2701" s="262">
        <v>3.1E-2</v>
      </c>
      <c r="H2701" s="361" t="s">
        <v>1390</v>
      </c>
      <c r="I2701" s="359" t="s">
        <v>1385</v>
      </c>
      <c r="J2701" s="358">
        <v>0.7</v>
      </c>
      <c r="K2701" s="359" t="s">
        <v>1391</v>
      </c>
      <c r="L2701" s="359" t="s">
        <v>1392</v>
      </c>
      <c r="M2701" s="368">
        <v>2011</v>
      </c>
      <c r="N2701" s="205"/>
      <c r="O2701" s="203" t="s">
        <v>2510</v>
      </c>
    </row>
    <row r="2702" spans="1:15" ht="27.75" hidden="1" customHeight="1" x14ac:dyDescent="0.25">
      <c r="A2702" s="203" t="s">
        <v>1958</v>
      </c>
      <c r="B2702" s="202" t="s">
        <v>2391</v>
      </c>
      <c r="C2702" s="203" t="s">
        <v>2485</v>
      </c>
      <c r="D2702" s="202" t="s">
        <v>2515</v>
      </c>
      <c r="E2702" s="202" t="s">
        <v>2516</v>
      </c>
      <c r="F2702" s="202" t="s">
        <v>505</v>
      </c>
      <c r="G2702" s="262">
        <v>0.63</v>
      </c>
      <c r="H2702" s="361" t="s">
        <v>1390</v>
      </c>
      <c r="I2702" s="359" t="s">
        <v>1379</v>
      </c>
      <c r="J2702" s="358">
        <v>0.85</v>
      </c>
      <c r="K2702" s="359" t="s">
        <v>1391</v>
      </c>
      <c r="L2702" s="359" t="s">
        <v>1392</v>
      </c>
      <c r="M2702" s="368">
        <v>2011</v>
      </c>
      <c r="N2702" s="205"/>
      <c r="O2702" s="203" t="s">
        <v>2510</v>
      </c>
    </row>
    <row r="2703" spans="1:15" ht="27.75" hidden="1" customHeight="1" x14ac:dyDescent="0.25">
      <c r="A2703" s="203" t="s">
        <v>1958</v>
      </c>
      <c r="B2703" s="202" t="s">
        <v>2391</v>
      </c>
      <c r="C2703" s="203" t="s">
        <v>2485</v>
      </c>
      <c r="D2703" s="202" t="s">
        <v>2515</v>
      </c>
      <c r="E2703" s="202" t="s">
        <v>2516</v>
      </c>
      <c r="F2703" s="202" t="s">
        <v>505</v>
      </c>
      <c r="G2703" s="262">
        <v>0.12</v>
      </c>
      <c r="H2703" s="361" t="s">
        <v>1390</v>
      </c>
      <c r="I2703" s="359" t="s">
        <v>1382</v>
      </c>
      <c r="J2703" s="358">
        <v>0.85</v>
      </c>
      <c r="K2703" s="359" t="s">
        <v>1391</v>
      </c>
      <c r="L2703" s="359" t="s">
        <v>1392</v>
      </c>
      <c r="M2703" s="368">
        <v>2011</v>
      </c>
      <c r="N2703" s="205"/>
      <c r="O2703" s="203" t="s">
        <v>2510</v>
      </c>
    </row>
    <row r="2704" spans="1:15" ht="27.75" hidden="1" customHeight="1" x14ac:dyDescent="0.25">
      <c r="A2704" s="203" t="s">
        <v>1958</v>
      </c>
      <c r="B2704" s="202" t="s">
        <v>2391</v>
      </c>
      <c r="C2704" s="203" t="s">
        <v>2485</v>
      </c>
      <c r="D2704" s="202" t="s">
        <v>2515</v>
      </c>
      <c r="E2704" s="202" t="s">
        <v>2516</v>
      </c>
      <c r="F2704" s="202" t="s">
        <v>505</v>
      </c>
      <c r="G2704" s="262">
        <v>3.3000000000000002E-2</v>
      </c>
      <c r="H2704" s="361" t="s">
        <v>1390</v>
      </c>
      <c r="I2704" s="359" t="s">
        <v>1383</v>
      </c>
      <c r="J2704" s="358">
        <v>0.85</v>
      </c>
      <c r="K2704" s="359" t="s">
        <v>1391</v>
      </c>
      <c r="L2704" s="359" t="s">
        <v>1392</v>
      </c>
      <c r="M2704" s="368">
        <v>2011</v>
      </c>
      <c r="N2704" s="205"/>
      <c r="O2704" s="203" t="s">
        <v>2510</v>
      </c>
    </row>
    <row r="2705" spans="1:15" ht="27.75" hidden="1" customHeight="1" x14ac:dyDescent="0.25">
      <c r="A2705" s="203" t="s">
        <v>1958</v>
      </c>
      <c r="B2705" s="202" t="s">
        <v>2391</v>
      </c>
      <c r="C2705" s="203" t="s">
        <v>2485</v>
      </c>
      <c r="D2705" s="202" t="s">
        <v>2515</v>
      </c>
      <c r="E2705" s="202" t="s">
        <v>2516</v>
      </c>
      <c r="F2705" s="202" t="s">
        <v>505</v>
      </c>
      <c r="G2705" s="262">
        <v>9.1000000000000004E-3</v>
      </c>
      <c r="H2705" s="361" t="s">
        <v>1390</v>
      </c>
      <c r="I2705" s="359" t="s">
        <v>1384</v>
      </c>
      <c r="J2705" s="358">
        <v>0.85</v>
      </c>
      <c r="K2705" s="359" t="s">
        <v>1391</v>
      </c>
      <c r="L2705" s="359" t="s">
        <v>1392</v>
      </c>
      <c r="M2705" s="368">
        <v>2011</v>
      </c>
      <c r="N2705" s="205"/>
      <c r="O2705" s="203" t="s">
        <v>2510</v>
      </c>
    </row>
    <row r="2706" spans="1:15" ht="27.75" hidden="1" customHeight="1" x14ac:dyDescent="0.25">
      <c r="A2706" s="203" t="s">
        <v>1958</v>
      </c>
      <c r="B2706" s="202" t="s">
        <v>2391</v>
      </c>
      <c r="C2706" s="203" t="s">
        <v>2485</v>
      </c>
      <c r="D2706" s="202" t="s">
        <v>2515</v>
      </c>
      <c r="E2706" s="202" t="s">
        <v>2516</v>
      </c>
      <c r="F2706" s="202" t="s">
        <v>505</v>
      </c>
      <c r="G2706" s="262">
        <v>1.9E-3</v>
      </c>
      <c r="H2706" s="361" t="s">
        <v>1390</v>
      </c>
      <c r="I2706" s="359" t="s">
        <v>1385</v>
      </c>
      <c r="J2706" s="358">
        <v>0.85</v>
      </c>
      <c r="K2706" s="359" t="s">
        <v>1391</v>
      </c>
      <c r="L2706" s="359" t="s">
        <v>1392</v>
      </c>
      <c r="M2706" s="368">
        <v>2011</v>
      </c>
      <c r="N2706" s="205"/>
      <c r="O2706" s="203" t="s">
        <v>2510</v>
      </c>
    </row>
    <row r="2707" spans="1:15" ht="27.75" hidden="1" customHeight="1" x14ac:dyDescent="0.25">
      <c r="A2707" s="203" t="s">
        <v>1961</v>
      </c>
      <c r="B2707" s="203" t="s">
        <v>2392</v>
      </c>
      <c r="C2707" s="203" t="s">
        <v>1962</v>
      </c>
      <c r="D2707" s="203" t="s">
        <v>1963</v>
      </c>
      <c r="E2707" s="203" t="s">
        <v>1964</v>
      </c>
      <c r="F2707" s="203" t="s">
        <v>505</v>
      </c>
      <c r="G2707" s="257">
        <v>93.7</v>
      </c>
      <c r="H2707" s="361" t="s">
        <v>1400</v>
      </c>
      <c r="I2707" s="361" t="s">
        <v>1379</v>
      </c>
      <c r="J2707" s="361" t="s">
        <v>515</v>
      </c>
      <c r="K2707" s="361" t="s">
        <v>1391</v>
      </c>
      <c r="L2707" s="361" t="s">
        <v>1392</v>
      </c>
      <c r="M2707" s="370">
        <v>2015</v>
      </c>
      <c r="N2707" s="207">
        <v>43739</v>
      </c>
      <c r="O2707" s="203"/>
    </row>
    <row r="2708" spans="1:15" ht="27.75" hidden="1" customHeight="1" x14ac:dyDescent="0.25">
      <c r="A2708" s="203" t="s">
        <v>1961</v>
      </c>
      <c r="B2708" s="203" t="s">
        <v>2392</v>
      </c>
      <c r="C2708" s="203" t="s">
        <v>1962</v>
      </c>
      <c r="D2708" s="203" t="s">
        <v>1963</v>
      </c>
      <c r="E2708" s="203" t="s">
        <v>1964</v>
      </c>
      <c r="F2708" s="203" t="s">
        <v>505</v>
      </c>
      <c r="G2708" s="257">
        <v>34.1</v>
      </c>
      <c r="H2708" s="361" t="s">
        <v>1400</v>
      </c>
      <c r="I2708" s="361" t="s">
        <v>1382</v>
      </c>
      <c r="J2708" s="361" t="s">
        <v>515</v>
      </c>
      <c r="K2708" s="361" t="s">
        <v>1391</v>
      </c>
      <c r="L2708" s="361" t="s">
        <v>1392</v>
      </c>
      <c r="M2708" s="370">
        <v>2015</v>
      </c>
      <c r="N2708" s="207">
        <v>43739</v>
      </c>
      <c r="O2708" s="203"/>
    </row>
    <row r="2709" spans="1:15" ht="27.75" hidden="1" customHeight="1" x14ac:dyDescent="0.25">
      <c r="A2709" s="203" t="s">
        <v>1961</v>
      </c>
      <c r="B2709" s="203" t="s">
        <v>2392</v>
      </c>
      <c r="C2709" s="203" t="s">
        <v>1962</v>
      </c>
      <c r="D2709" s="203" t="s">
        <v>1963</v>
      </c>
      <c r="E2709" s="203" t="s">
        <v>1964</v>
      </c>
      <c r="F2709" s="203" t="s">
        <v>505</v>
      </c>
      <c r="G2709" s="257">
        <v>16.3</v>
      </c>
      <c r="H2709" s="361" t="s">
        <v>1400</v>
      </c>
      <c r="I2709" s="361" t="s">
        <v>1383</v>
      </c>
      <c r="J2709" s="360">
        <v>0.52</v>
      </c>
      <c r="K2709" s="361" t="s">
        <v>1391</v>
      </c>
      <c r="L2709" s="361" t="s">
        <v>1392</v>
      </c>
      <c r="M2709" s="370">
        <v>2015</v>
      </c>
      <c r="N2709" s="207">
        <v>43739</v>
      </c>
      <c r="O2709" s="203"/>
    </row>
    <row r="2710" spans="1:15" ht="27.75" hidden="1" customHeight="1" x14ac:dyDescent="0.25">
      <c r="A2710" s="203" t="s">
        <v>1961</v>
      </c>
      <c r="B2710" s="203" t="s">
        <v>2392</v>
      </c>
      <c r="C2710" s="203" t="s">
        <v>1962</v>
      </c>
      <c r="D2710" s="203" t="s">
        <v>1963</v>
      </c>
      <c r="E2710" s="203" t="s">
        <v>1964</v>
      </c>
      <c r="F2710" s="203" t="s">
        <v>505</v>
      </c>
      <c r="G2710" s="257">
        <v>9</v>
      </c>
      <c r="H2710" s="361" t="s">
        <v>1400</v>
      </c>
      <c r="I2710" s="361" t="s">
        <v>1384</v>
      </c>
      <c r="J2710" s="361" t="s">
        <v>515</v>
      </c>
      <c r="K2710" s="361" t="s">
        <v>1391</v>
      </c>
      <c r="L2710" s="361" t="s">
        <v>1392</v>
      </c>
      <c r="M2710" s="370">
        <v>2015</v>
      </c>
      <c r="N2710" s="207">
        <v>43739</v>
      </c>
      <c r="O2710" s="203"/>
    </row>
    <row r="2711" spans="1:15" ht="27.75" hidden="1" customHeight="1" x14ac:dyDescent="0.25">
      <c r="A2711" s="203" t="s">
        <v>1961</v>
      </c>
      <c r="B2711" s="203" t="s">
        <v>2392</v>
      </c>
      <c r="C2711" s="203" t="s">
        <v>1962</v>
      </c>
      <c r="D2711" s="203" t="s">
        <v>1963</v>
      </c>
      <c r="E2711" s="203" t="s">
        <v>1964</v>
      </c>
      <c r="F2711" s="203" t="s">
        <v>505</v>
      </c>
      <c r="G2711" s="257">
        <v>3.5</v>
      </c>
      <c r="H2711" s="361" t="s">
        <v>1400</v>
      </c>
      <c r="I2711" s="361" t="s">
        <v>1385</v>
      </c>
      <c r="J2711" s="361" t="s">
        <v>515</v>
      </c>
      <c r="K2711" s="361" t="s">
        <v>1391</v>
      </c>
      <c r="L2711" s="361" t="s">
        <v>1392</v>
      </c>
      <c r="M2711" s="370">
        <v>2015</v>
      </c>
      <c r="N2711" s="207">
        <v>43739</v>
      </c>
      <c r="O2711" s="203"/>
    </row>
    <row r="2712" spans="1:15" ht="27.75" hidden="1" customHeight="1" x14ac:dyDescent="0.25">
      <c r="A2712" s="203" t="s">
        <v>1961</v>
      </c>
      <c r="B2712" s="203" t="s">
        <v>2392</v>
      </c>
      <c r="C2712" s="203" t="s">
        <v>1962</v>
      </c>
      <c r="D2712" s="203" t="s">
        <v>1965</v>
      </c>
      <c r="E2712" s="203" t="s">
        <v>1966</v>
      </c>
      <c r="F2712" s="203" t="s">
        <v>505</v>
      </c>
      <c r="G2712" s="257">
        <v>76</v>
      </c>
      <c r="H2712" s="361" t="s">
        <v>1400</v>
      </c>
      <c r="I2712" s="361" t="s">
        <v>1379</v>
      </c>
      <c r="J2712" s="361" t="s">
        <v>1380</v>
      </c>
      <c r="K2712" s="361" t="s">
        <v>1391</v>
      </c>
      <c r="L2712" s="361" t="s">
        <v>1392</v>
      </c>
      <c r="M2712" s="370">
        <v>2015</v>
      </c>
      <c r="N2712" s="207">
        <v>43739</v>
      </c>
      <c r="O2712" s="203"/>
    </row>
    <row r="2713" spans="1:15" ht="27.75" hidden="1" customHeight="1" x14ac:dyDescent="0.25">
      <c r="A2713" s="203" t="s">
        <v>1961</v>
      </c>
      <c r="B2713" s="203" t="s">
        <v>2392</v>
      </c>
      <c r="C2713" s="203" t="s">
        <v>1962</v>
      </c>
      <c r="D2713" s="203" t="s">
        <v>1965</v>
      </c>
      <c r="E2713" s="203" t="s">
        <v>1966</v>
      </c>
      <c r="F2713" s="203" t="s">
        <v>505</v>
      </c>
      <c r="G2713" s="257">
        <v>26</v>
      </c>
      <c r="H2713" s="361" t="s">
        <v>1400</v>
      </c>
      <c r="I2713" s="361" t="s">
        <v>1382</v>
      </c>
      <c r="J2713" s="361" t="s">
        <v>1380</v>
      </c>
      <c r="K2713" s="361" t="s">
        <v>1391</v>
      </c>
      <c r="L2713" s="361" t="s">
        <v>1392</v>
      </c>
      <c r="M2713" s="370">
        <v>2015</v>
      </c>
      <c r="N2713" s="207">
        <v>43739</v>
      </c>
      <c r="O2713" s="203"/>
    </row>
    <row r="2714" spans="1:15" ht="27.75" hidden="1" customHeight="1" x14ac:dyDescent="0.25">
      <c r="A2714" s="203" t="s">
        <v>1961</v>
      </c>
      <c r="B2714" s="203" t="s">
        <v>2392</v>
      </c>
      <c r="C2714" s="203" t="s">
        <v>1962</v>
      </c>
      <c r="D2714" s="203" t="s">
        <v>1965</v>
      </c>
      <c r="E2714" s="203" t="s">
        <v>1966</v>
      </c>
      <c r="F2714" s="203" t="s">
        <v>505</v>
      </c>
      <c r="G2714" s="257">
        <v>12.7</v>
      </c>
      <c r="H2714" s="361" t="s">
        <v>1400</v>
      </c>
      <c r="I2714" s="361" t="s">
        <v>1383</v>
      </c>
      <c r="J2714" s="361" t="s">
        <v>1380</v>
      </c>
      <c r="K2714" s="361" t="s">
        <v>1391</v>
      </c>
      <c r="L2714" s="361" t="s">
        <v>1392</v>
      </c>
      <c r="M2714" s="370">
        <v>2015</v>
      </c>
      <c r="N2714" s="207">
        <v>43739</v>
      </c>
      <c r="O2714" s="203"/>
    </row>
    <row r="2715" spans="1:15" ht="27.75" hidden="1" customHeight="1" x14ac:dyDescent="0.25">
      <c r="A2715" s="203" t="s">
        <v>1961</v>
      </c>
      <c r="B2715" s="203" t="s">
        <v>2392</v>
      </c>
      <c r="C2715" s="203" t="s">
        <v>1962</v>
      </c>
      <c r="D2715" s="203" t="s">
        <v>1965</v>
      </c>
      <c r="E2715" s="203" t="s">
        <v>1966</v>
      </c>
      <c r="F2715" s="203" t="s">
        <v>505</v>
      </c>
      <c r="G2715" s="257">
        <v>7.9</v>
      </c>
      <c r="H2715" s="361" t="s">
        <v>1400</v>
      </c>
      <c r="I2715" s="361" t="s">
        <v>1384</v>
      </c>
      <c r="J2715" s="361" t="s">
        <v>1380</v>
      </c>
      <c r="K2715" s="361" t="s">
        <v>1391</v>
      </c>
      <c r="L2715" s="361" t="s">
        <v>1392</v>
      </c>
      <c r="M2715" s="370">
        <v>2015</v>
      </c>
      <c r="N2715" s="207">
        <v>43739</v>
      </c>
      <c r="O2715" s="203"/>
    </row>
    <row r="2716" spans="1:15" ht="27.75" hidden="1" customHeight="1" x14ac:dyDescent="0.25">
      <c r="A2716" s="203" t="s">
        <v>1961</v>
      </c>
      <c r="B2716" s="203" t="s">
        <v>2392</v>
      </c>
      <c r="C2716" s="203" t="s">
        <v>1962</v>
      </c>
      <c r="D2716" s="203" t="s">
        <v>1965</v>
      </c>
      <c r="E2716" s="203" t="s">
        <v>1966</v>
      </c>
      <c r="F2716" s="203" t="s">
        <v>505</v>
      </c>
      <c r="G2716" s="257">
        <v>5.6</v>
      </c>
      <c r="H2716" s="361" t="s">
        <v>1400</v>
      </c>
      <c r="I2716" s="361" t="s">
        <v>1385</v>
      </c>
      <c r="J2716" s="361" t="s">
        <v>1380</v>
      </c>
      <c r="K2716" s="361" t="s">
        <v>1391</v>
      </c>
      <c r="L2716" s="361" t="s">
        <v>1392</v>
      </c>
      <c r="M2716" s="370">
        <v>2015</v>
      </c>
      <c r="N2716" s="207">
        <v>43739</v>
      </c>
      <c r="O2716" s="203"/>
    </row>
    <row r="2717" spans="1:15" ht="27.75" hidden="1" customHeight="1" x14ac:dyDescent="0.25">
      <c r="A2717" s="203" t="s">
        <v>1961</v>
      </c>
      <c r="B2717" s="202" t="s">
        <v>2392</v>
      </c>
      <c r="C2717" s="203" t="s">
        <v>1695</v>
      </c>
      <c r="D2717" s="202" t="s">
        <v>1967</v>
      </c>
      <c r="E2717" s="202" t="s">
        <v>1399</v>
      </c>
      <c r="F2717" s="202" t="s">
        <v>505</v>
      </c>
      <c r="G2717" s="253">
        <v>9.19</v>
      </c>
      <c r="H2717" s="361" t="s">
        <v>1400</v>
      </c>
      <c r="I2717" s="359" t="s">
        <v>1379</v>
      </c>
      <c r="J2717" s="358">
        <v>0.51</v>
      </c>
      <c r="K2717" s="359" t="s">
        <v>1391</v>
      </c>
      <c r="L2717" s="359" t="s">
        <v>1392</v>
      </c>
      <c r="M2717" s="368">
        <v>2012</v>
      </c>
      <c r="N2717" s="205">
        <v>43390</v>
      </c>
      <c r="O2717" s="203"/>
    </row>
    <row r="2718" spans="1:15" ht="27.75" hidden="1" customHeight="1" x14ac:dyDescent="0.25">
      <c r="A2718" s="203" t="s">
        <v>1961</v>
      </c>
      <c r="B2718" s="202" t="s">
        <v>2392</v>
      </c>
      <c r="C2718" s="203" t="s">
        <v>1695</v>
      </c>
      <c r="D2718" s="202" t="s">
        <v>1967</v>
      </c>
      <c r="E2718" s="202" t="s">
        <v>1399</v>
      </c>
      <c r="F2718" s="202" t="s">
        <v>505</v>
      </c>
      <c r="G2718" s="253">
        <v>2.48</v>
      </c>
      <c r="H2718" s="361" t="s">
        <v>1400</v>
      </c>
      <c r="I2718" s="359" t="s">
        <v>1382</v>
      </c>
      <c r="J2718" s="358">
        <v>0</v>
      </c>
      <c r="K2718" s="359" t="s">
        <v>1391</v>
      </c>
      <c r="L2718" s="359" t="s">
        <v>1392</v>
      </c>
      <c r="M2718" s="368">
        <v>2012</v>
      </c>
      <c r="N2718" s="205">
        <v>43390</v>
      </c>
      <c r="O2718" s="203"/>
    </row>
    <row r="2719" spans="1:15" ht="27.75" hidden="1" customHeight="1" x14ac:dyDescent="0.25">
      <c r="A2719" s="203" t="s">
        <v>1961</v>
      </c>
      <c r="B2719" s="202" t="s">
        <v>2392</v>
      </c>
      <c r="C2719" s="203" t="s">
        <v>1695</v>
      </c>
      <c r="D2719" s="202" t="s">
        <v>1967</v>
      </c>
      <c r="E2719" s="202" t="s">
        <v>1399</v>
      </c>
      <c r="F2719" s="202" t="s">
        <v>505</v>
      </c>
      <c r="G2719" s="253">
        <v>1.05</v>
      </c>
      <c r="H2719" s="361" t="s">
        <v>1400</v>
      </c>
      <c r="I2719" s="359" t="s">
        <v>1383</v>
      </c>
      <c r="J2719" s="358">
        <v>0</v>
      </c>
      <c r="K2719" s="359" t="s">
        <v>1391</v>
      </c>
      <c r="L2719" s="359" t="s">
        <v>1392</v>
      </c>
      <c r="M2719" s="368">
        <v>2012</v>
      </c>
      <c r="N2719" s="205">
        <v>43390</v>
      </c>
      <c r="O2719" s="203"/>
    </row>
    <row r="2720" spans="1:15" ht="27.75" hidden="1" customHeight="1" x14ac:dyDescent="0.25">
      <c r="A2720" s="203" t="s">
        <v>1961</v>
      </c>
      <c r="B2720" s="202" t="s">
        <v>2392</v>
      </c>
      <c r="C2720" s="203" t="s">
        <v>1695</v>
      </c>
      <c r="D2720" s="202" t="s">
        <v>1967</v>
      </c>
      <c r="E2720" s="202" t="s">
        <v>1399</v>
      </c>
      <c r="F2720" s="202" t="s">
        <v>505</v>
      </c>
      <c r="G2720" s="253">
        <v>0.60599999999999998</v>
      </c>
      <c r="H2720" s="361" t="s">
        <v>1400</v>
      </c>
      <c r="I2720" s="359" t="s">
        <v>1384</v>
      </c>
      <c r="J2720" s="358">
        <v>0</v>
      </c>
      <c r="K2720" s="359" t="s">
        <v>1391</v>
      </c>
      <c r="L2720" s="359" t="s">
        <v>1392</v>
      </c>
      <c r="M2720" s="368">
        <v>2012</v>
      </c>
      <c r="N2720" s="205">
        <v>43390</v>
      </c>
      <c r="O2720" s="203"/>
    </row>
    <row r="2721" spans="1:15" ht="27.75" hidden="1" customHeight="1" x14ac:dyDescent="0.25">
      <c r="A2721" s="203" t="s">
        <v>1961</v>
      </c>
      <c r="B2721" s="202" t="s">
        <v>2392</v>
      </c>
      <c r="C2721" s="203" t="s">
        <v>1695</v>
      </c>
      <c r="D2721" s="202" t="s">
        <v>1967</v>
      </c>
      <c r="E2721" s="202" t="s">
        <v>1399</v>
      </c>
      <c r="F2721" s="202" t="s">
        <v>505</v>
      </c>
      <c r="G2721" s="253">
        <v>0.41399999999999998</v>
      </c>
      <c r="H2721" s="361" t="s">
        <v>1400</v>
      </c>
      <c r="I2721" s="359" t="s">
        <v>1385</v>
      </c>
      <c r="J2721" s="358">
        <v>0</v>
      </c>
      <c r="K2721" s="359" t="s">
        <v>1391</v>
      </c>
      <c r="L2721" s="359" t="s">
        <v>1392</v>
      </c>
      <c r="M2721" s="368">
        <v>2012</v>
      </c>
      <c r="N2721" s="205">
        <v>43390</v>
      </c>
      <c r="O2721" s="203"/>
    </row>
    <row r="2722" spans="1:15" ht="27.75" hidden="1" customHeight="1" x14ac:dyDescent="0.25">
      <c r="A2722" s="203" t="s">
        <v>1961</v>
      </c>
      <c r="B2722" s="202" t="s">
        <v>2392</v>
      </c>
      <c r="C2722" s="203" t="s">
        <v>1695</v>
      </c>
      <c r="D2722" s="202" t="s">
        <v>1968</v>
      </c>
      <c r="E2722" s="202" t="s">
        <v>1969</v>
      </c>
      <c r="F2722" s="202" t="s">
        <v>505</v>
      </c>
      <c r="G2722" s="253">
        <v>6</v>
      </c>
      <c r="H2722" s="361" t="s">
        <v>488</v>
      </c>
      <c r="I2722" s="359" t="s">
        <v>1379</v>
      </c>
      <c r="J2722" s="358">
        <v>0.97</v>
      </c>
      <c r="K2722" s="359" t="s">
        <v>22</v>
      </c>
      <c r="L2722" s="359" t="s">
        <v>1392</v>
      </c>
      <c r="M2722" s="368">
        <v>2012</v>
      </c>
      <c r="N2722" s="205">
        <v>43390</v>
      </c>
      <c r="O2722" s="203"/>
    </row>
    <row r="2723" spans="1:15" ht="27.75" hidden="1" customHeight="1" x14ac:dyDescent="0.25">
      <c r="A2723" s="203" t="s">
        <v>1961</v>
      </c>
      <c r="B2723" s="202" t="s">
        <v>2392</v>
      </c>
      <c r="C2723" s="203" t="s">
        <v>1695</v>
      </c>
      <c r="D2723" s="202" t="s">
        <v>1968</v>
      </c>
      <c r="E2723" s="202" t="s">
        <v>1969</v>
      </c>
      <c r="F2723" s="202" t="s">
        <v>505</v>
      </c>
      <c r="G2723" s="253">
        <v>1.6</v>
      </c>
      <c r="H2723" s="361" t="s">
        <v>488</v>
      </c>
      <c r="I2723" s="359" t="s">
        <v>1382</v>
      </c>
      <c r="J2723" s="358">
        <v>0.81</v>
      </c>
      <c r="K2723" s="359" t="s">
        <v>22</v>
      </c>
      <c r="L2723" s="359" t="s">
        <v>1392</v>
      </c>
      <c r="M2723" s="368">
        <v>2012</v>
      </c>
      <c r="N2723" s="205">
        <v>43390</v>
      </c>
      <c r="O2723" s="203"/>
    </row>
    <row r="2724" spans="1:15" ht="27.75" hidden="1" customHeight="1" x14ac:dyDescent="0.25">
      <c r="A2724" s="203" t="s">
        <v>1961</v>
      </c>
      <c r="B2724" s="202" t="s">
        <v>2392</v>
      </c>
      <c r="C2724" s="203" t="s">
        <v>1695</v>
      </c>
      <c r="D2724" s="202" t="s">
        <v>1968</v>
      </c>
      <c r="E2724" s="202" t="s">
        <v>1969</v>
      </c>
      <c r="F2724" s="202" t="s">
        <v>505</v>
      </c>
      <c r="G2724" s="253">
        <v>0.64</v>
      </c>
      <c r="H2724" s="361" t="s">
        <v>488</v>
      </c>
      <c r="I2724" s="359" t="s">
        <v>1383</v>
      </c>
      <c r="J2724" s="358">
        <v>0.63</v>
      </c>
      <c r="K2724" s="359" t="s">
        <v>22</v>
      </c>
      <c r="L2724" s="359" t="s">
        <v>1392</v>
      </c>
      <c r="M2724" s="368">
        <v>2012</v>
      </c>
      <c r="N2724" s="205">
        <v>43390</v>
      </c>
      <c r="O2724" s="203"/>
    </row>
    <row r="2725" spans="1:15" ht="27.75" hidden="1" customHeight="1" x14ac:dyDescent="0.25">
      <c r="A2725" s="203" t="s">
        <v>1961</v>
      </c>
      <c r="B2725" s="202" t="s">
        <v>2392</v>
      </c>
      <c r="C2725" s="203" t="s">
        <v>1695</v>
      </c>
      <c r="D2725" s="202" t="s">
        <v>1968</v>
      </c>
      <c r="E2725" s="202" t="s">
        <v>1969</v>
      </c>
      <c r="F2725" s="202" t="s">
        <v>505</v>
      </c>
      <c r="G2725" s="253" t="s">
        <v>515</v>
      </c>
      <c r="H2725" s="361" t="s">
        <v>488</v>
      </c>
      <c r="I2725" s="359" t="s">
        <v>1384</v>
      </c>
      <c r="J2725" s="358">
        <v>0</v>
      </c>
      <c r="K2725" s="359" t="s">
        <v>22</v>
      </c>
      <c r="L2725" s="359" t="s">
        <v>1392</v>
      </c>
      <c r="M2725" s="368">
        <v>2012</v>
      </c>
      <c r="N2725" s="205">
        <v>43390</v>
      </c>
      <c r="O2725" s="203"/>
    </row>
    <row r="2726" spans="1:15" ht="27.75" hidden="1" customHeight="1" x14ac:dyDescent="0.25">
      <c r="A2726" s="203" t="s">
        <v>1961</v>
      </c>
      <c r="B2726" s="202" t="s">
        <v>2392</v>
      </c>
      <c r="C2726" s="203" t="s">
        <v>1695</v>
      </c>
      <c r="D2726" s="202" t="s">
        <v>1968</v>
      </c>
      <c r="E2726" s="202" t="s">
        <v>1969</v>
      </c>
      <c r="F2726" s="202" t="s">
        <v>505</v>
      </c>
      <c r="G2726" s="253" t="s">
        <v>515</v>
      </c>
      <c r="H2726" s="361" t="s">
        <v>488</v>
      </c>
      <c r="I2726" s="359" t="s">
        <v>1385</v>
      </c>
      <c r="J2726" s="359" t="s">
        <v>515</v>
      </c>
      <c r="K2726" s="359" t="s">
        <v>22</v>
      </c>
      <c r="L2726" s="359" t="s">
        <v>1392</v>
      </c>
      <c r="M2726" s="368">
        <v>2012</v>
      </c>
      <c r="N2726" s="205">
        <v>43390</v>
      </c>
      <c r="O2726" s="203"/>
    </row>
    <row r="2727" spans="1:15" ht="27.75" hidden="1" customHeight="1" x14ac:dyDescent="0.25">
      <c r="A2727" s="203" t="s">
        <v>1961</v>
      </c>
      <c r="B2727" s="202" t="s">
        <v>2392</v>
      </c>
      <c r="C2727" s="203" t="s">
        <v>1695</v>
      </c>
      <c r="D2727" s="202" t="s">
        <v>1970</v>
      </c>
      <c r="E2727" s="202" t="s">
        <v>1971</v>
      </c>
      <c r="F2727" s="202" t="s">
        <v>505</v>
      </c>
      <c r="G2727" s="253">
        <v>21.3</v>
      </c>
      <c r="H2727" s="361" t="s">
        <v>1400</v>
      </c>
      <c r="I2727" s="359" t="s">
        <v>1379</v>
      </c>
      <c r="J2727" s="358">
        <v>0.82</v>
      </c>
      <c r="K2727" s="359" t="s">
        <v>1391</v>
      </c>
      <c r="L2727" s="359" t="s">
        <v>1392</v>
      </c>
      <c r="M2727" s="368">
        <v>2012</v>
      </c>
      <c r="N2727" s="205">
        <v>43390</v>
      </c>
      <c r="O2727" s="203"/>
    </row>
    <row r="2728" spans="1:15" ht="27.75" hidden="1" customHeight="1" x14ac:dyDescent="0.25">
      <c r="A2728" s="203" t="s">
        <v>1961</v>
      </c>
      <c r="B2728" s="202" t="s">
        <v>2392</v>
      </c>
      <c r="C2728" s="203" t="s">
        <v>1695</v>
      </c>
      <c r="D2728" s="202" t="s">
        <v>1970</v>
      </c>
      <c r="E2728" s="202" t="s">
        <v>1971</v>
      </c>
      <c r="F2728" s="202" t="s">
        <v>505</v>
      </c>
      <c r="G2728" s="253">
        <v>5.23</v>
      </c>
      <c r="H2728" s="361" t="s">
        <v>1400</v>
      </c>
      <c r="I2728" s="359" t="s">
        <v>1382</v>
      </c>
      <c r="J2728" s="358">
        <v>0.54</v>
      </c>
      <c r="K2728" s="359" t="s">
        <v>1391</v>
      </c>
      <c r="L2728" s="359" t="s">
        <v>1392</v>
      </c>
      <c r="M2728" s="368">
        <v>2012</v>
      </c>
      <c r="N2728" s="205">
        <v>43390</v>
      </c>
      <c r="O2728" s="203"/>
    </row>
    <row r="2729" spans="1:15" ht="27.75" hidden="1" customHeight="1" x14ac:dyDescent="0.25">
      <c r="A2729" s="203" t="s">
        <v>1961</v>
      </c>
      <c r="B2729" s="202" t="s">
        <v>2392</v>
      </c>
      <c r="C2729" s="203" t="s">
        <v>1695</v>
      </c>
      <c r="D2729" s="202" t="s">
        <v>1970</v>
      </c>
      <c r="E2729" s="202" t="s">
        <v>1971</v>
      </c>
      <c r="F2729" s="202" t="s">
        <v>505</v>
      </c>
      <c r="G2729" s="253">
        <v>1.74</v>
      </c>
      <c r="H2729" s="361" t="s">
        <v>1400</v>
      </c>
      <c r="I2729" s="359" t="s">
        <v>1383</v>
      </c>
      <c r="J2729" s="358">
        <v>0.66</v>
      </c>
      <c r="K2729" s="359" t="s">
        <v>1391</v>
      </c>
      <c r="L2729" s="359" t="s">
        <v>1392</v>
      </c>
      <c r="M2729" s="368">
        <v>2012</v>
      </c>
      <c r="N2729" s="205">
        <v>43390</v>
      </c>
      <c r="O2729" s="203"/>
    </row>
    <row r="2730" spans="1:15" ht="27.75" hidden="1" customHeight="1" x14ac:dyDescent="0.25">
      <c r="A2730" s="203" t="s">
        <v>1961</v>
      </c>
      <c r="B2730" s="202" t="s">
        <v>2392</v>
      </c>
      <c r="C2730" s="203" t="s">
        <v>1695</v>
      </c>
      <c r="D2730" s="202" t="s">
        <v>1970</v>
      </c>
      <c r="E2730" s="202" t="s">
        <v>1971</v>
      </c>
      <c r="F2730" s="202" t="s">
        <v>505</v>
      </c>
      <c r="G2730" s="253">
        <v>0.55500000000000005</v>
      </c>
      <c r="H2730" s="361" t="s">
        <v>1400</v>
      </c>
      <c r="I2730" s="359" t="s">
        <v>1384</v>
      </c>
      <c r="J2730" s="358">
        <v>0.79</v>
      </c>
      <c r="K2730" s="359" t="s">
        <v>1391</v>
      </c>
      <c r="L2730" s="359" t="s">
        <v>1392</v>
      </c>
      <c r="M2730" s="368">
        <v>2012</v>
      </c>
      <c r="N2730" s="205">
        <v>43390</v>
      </c>
      <c r="O2730" s="203"/>
    </row>
    <row r="2731" spans="1:15" ht="27.75" hidden="1" customHeight="1" x14ac:dyDescent="0.25">
      <c r="A2731" s="203" t="s">
        <v>1961</v>
      </c>
      <c r="B2731" s="202" t="s">
        <v>2392</v>
      </c>
      <c r="C2731" s="203" t="s">
        <v>1695</v>
      </c>
      <c r="D2731" s="202" t="s">
        <v>1970</v>
      </c>
      <c r="E2731" s="202" t="s">
        <v>1971</v>
      </c>
      <c r="F2731" s="202" t="s">
        <v>505</v>
      </c>
      <c r="G2731" s="253">
        <v>0.11</v>
      </c>
      <c r="H2731" s="361" t="s">
        <v>1400</v>
      </c>
      <c r="I2731" s="359" t="s">
        <v>1385</v>
      </c>
      <c r="J2731" s="359" t="s">
        <v>515</v>
      </c>
      <c r="K2731" s="359" t="s">
        <v>1391</v>
      </c>
      <c r="L2731" s="359" t="s">
        <v>1392</v>
      </c>
      <c r="M2731" s="368">
        <v>2012</v>
      </c>
      <c r="N2731" s="205">
        <v>43390</v>
      </c>
      <c r="O2731" s="203"/>
    </row>
    <row r="2732" spans="1:15" ht="27.75" hidden="1" customHeight="1" x14ac:dyDescent="0.25">
      <c r="A2732" s="203" t="s">
        <v>1961</v>
      </c>
      <c r="B2732" s="202" t="s">
        <v>2392</v>
      </c>
      <c r="C2732" s="203" t="s">
        <v>1695</v>
      </c>
      <c r="D2732" s="202" t="s">
        <v>1972</v>
      </c>
      <c r="E2732" s="202" t="s">
        <v>1973</v>
      </c>
      <c r="F2732" s="202" t="s">
        <v>505</v>
      </c>
      <c r="G2732" s="253">
        <v>0.20100000000000001</v>
      </c>
      <c r="H2732" s="361" t="s">
        <v>1400</v>
      </c>
      <c r="I2732" s="359" t="s">
        <v>1379</v>
      </c>
      <c r="J2732" s="358">
        <v>0</v>
      </c>
      <c r="K2732" s="359" t="s">
        <v>1391</v>
      </c>
      <c r="L2732" s="359" t="s">
        <v>1392</v>
      </c>
      <c r="M2732" s="368">
        <v>2012</v>
      </c>
      <c r="N2732" s="205">
        <v>43390</v>
      </c>
      <c r="O2732" s="203"/>
    </row>
    <row r="2733" spans="1:15" ht="27.75" hidden="1" customHeight="1" x14ac:dyDescent="0.25">
      <c r="A2733" s="203" t="s">
        <v>1961</v>
      </c>
      <c r="B2733" s="202" t="s">
        <v>2392</v>
      </c>
      <c r="C2733" s="203" t="s">
        <v>1695</v>
      </c>
      <c r="D2733" s="202" t="s">
        <v>1972</v>
      </c>
      <c r="E2733" s="202" t="s">
        <v>1973</v>
      </c>
      <c r="F2733" s="202" t="s">
        <v>505</v>
      </c>
      <c r="G2733" s="253">
        <v>4.8099999999999997E-2</v>
      </c>
      <c r="H2733" s="361" t="s">
        <v>1400</v>
      </c>
      <c r="I2733" s="359" t="s">
        <v>1382</v>
      </c>
      <c r="J2733" s="358">
        <v>0</v>
      </c>
      <c r="K2733" s="359" t="s">
        <v>1391</v>
      </c>
      <c r="L2733" s="359" t="s">
        <v>1392</v>
      </c>
      <c r="M2733" s="368">
        <v>2012</v>
      </c>
      <c r="N2733" s="205">
        <v>43390</v>
      </c>
      <c r="O2733" s="203"/>
    </row>
    <row r="2734" spans="1:15" ht="27.75" hidden="1" customHeight="1" x14ac:dyDescent="0.25">
      <c r="A2734" s="203" t="s">
        <v>1961</v>
      </c>
      <c r="B2734" s="202" t="s">
        <v>2392</v>
      </c>
      <c r="C2734" s="203" t="s">
        <v>1695</v>
      </c>
      <c r="D2734" s="202" t="s">
        <v>1972</v>
      </c>
      <c r="E2734" s="202" t="s">
        <v>1973</v>
      </c>
      <c r="F2734" s="202" t="s">
        <v>505</v>
      </c>
      <c r="G2734" s="253">
        <v>1.5599999999999999E-2</v>
      </c>
      <c r="H2734" s="361" t="s">
        <v>1400</v>
      </c>
      <c r="I2734" s="359" t="s">
        <v>1383</v>
      </c>
      <c r="J2734" s="358">
        <v>0</v>
      </c>
      <c r="K2734" s="359" t="s">
        <v>1391</v>
      </c>
      <c r="L2734" s="359" t="s">
        <v>1392</v>
      </c>
      <c r="M2734" s="368">
        <v>2012</v>
      </c>
      <c r="N2734" s="205">
        <v>43390</v>
      </c>
      <c r="O2734" s="203"/>
    </row>
    <row r="2735" spans="1:15" ht="27.75" hidden="1" customHeight="1" x14ac:dyDescent="0.25">
      <c r="A2735" s="203" t="s">
        <v>1961</v>
      </c>
      <c r="B2735" s="202" t="s">
        <v>2392</v>
      </c>
      <c r="C2735" s="203" t="s">
        <v>1695</v>
      </c>
      <c r="D2735" s="202" t="s">
        <v>1972</v>
      </c>
      <c r="E2735" s="202" t="s">
        <v>1973</v>
      </c>
      <c r="F2735" s="202" t="s">
        <v>505</v>
      </c>
      <c r="G2735" s="253">
        <v>4.9399999999999999E-3</v>
      </c>
      <c r="H2735" s="361" t="s">
        <v>1400</v>
      </c>
      <c r="I2735" s="359" t="s">
        <v>1384</v>
      </c>
      <c r="J2735" s="358">
        <v>0</v>
      </c>
      <c r="K2735" s="359" t="s">
        <v>1391</v>
      </c>
      <c r="L2735" s="359" t="s">
        <v>1392</v>
      </c>
      <c r="M2735" s="368">
        <v>2012</v>
      </c>
      <c r="N2735" s="205">
        <v>43390</v>
      </c>
      <c r="O2735" s="203"/>
    </row>
    <row r="2736" spans="1:15" ht="27.75" hidden="1" customHeight="1" x14ac:dyDescent="0.25">
      <c r="A2736" s="203" t="s">
        <v>1961</v>
      </c>
      <c r="B2736" s="202" t="s">
        <v>2392</v>
      </c>
      <c r="C2736" s="203" t="s">
        <v>1695</v>
      </c>
      <c r="D2736" s="202" t="s">
        <v>1972</v>
      </c>
      <c r="E2736" s="202" t="s">
        <v>1973</v>
      </c>
      <c r="F2736" s="202" t="s">
        <v>505</v>
      </c>
      <c r="G2736" s="253">
        <v>6.3100000000000005E-4</v>
      </c>
      <c r="H2736" s="361" t="s">
        <v>1400</v>
      </c>
      <c r="I2736" s="359" t="s">
        <v>1385</v>
      </c>
      <c r="J2736" s="358">
        <v>0</v>
      </c>
      <c r="K2736" s="359" t="s">
        <v>1391</v>
      </c>
      <c r="L2736" s="359" t="s">
        <v>1392</v>
      </c>
      <c r="M2736" s="368">
        <v>2012</v>
      </c>
      <c r="N2736" s="205">
        <v>43390</v>
      </c>
      <c r="O2736" s="203"/>
    </row>
    <row r="2737" spans="1:15" ht="27.75" hidden="1" customHeight="1" x14ac:dyDescent="0.25">
      <c r="A2737" s="203" t="s">
        <v>1961</v>
      </c>
      <c r="B2737" s="202" t="s">
        <v>2392</v>
      </c>
      <c r="C2737" s="203" t="s">
        <v>1695</v>
      </c>
      <c r="D2737" s="202" t="s">
        <v>1974</v>
      </c>
      <c r="E2737" s="202" t="s">
        <v>1975</v>
      </c>
      <c r="F2737" s="202" t="s">
        <v>505</v>
      </c>
      <c r="G2737" s="253">
        <v>4.1100000000000003</v>
      </c>
      <c r="H2737" s="361" t="s">
        <v>1400</v>
      </c>
      <c r="I2737" s="359" t="s">
        <v>1379</v>
      </c>
      <c r="J2737" s="358">
        <v>0</v>
      </c>
      <c r="K2737" s="359" t="s">
        <v>1391</v>
      </c>
      <c r="L2737" s="359" t="s">
        <v>1392</v>
      </c>
      <c r="M2737" s="368">
        <v>2012</v>
      </c>
      <c r="N2737" s="205">
        <v>43390</v>
      </c>
      <c r="O2737" s="203"/>
    </row>
    <row r="2738" spans="1:15" ht="27.75" hidden="1" customHeight="1" x14ac:dyDescent="0.25">
      <c r="A2738" s="203" t="s">
        <v>1961</v>
      </c>
      <c r="B2738" s="202" t="s">
        <v>2392</v>
      </c>
      <c r="C2738" s="203" t="s">
        <v>1695</v>
      </c>
      <c r="D2738" s="202" t="s">
        <v>1974</v>
      </c>
      <c r="E2738" s="202" t="s">
        <v>1975</v>
      </c>
      <c r="F2738" s="202" t="s">
        <v>505</v>
      </c>
      <c r="G2738" s="253">
        <v>0.98399999999999999</v>
      </c>
      <c r="H2738" s="361" t="s">
        <v>1400</v>
      </c>
      <c r="I2738" s="359" t="s">
        <v>1382</v>
      </c>
      <c r="J2738" s="358">
        <v>0</v>
      </c>
      <c r="K2738" s="359" t="s">
        <v>1391</v>
      </c>
      <c r="L2738" s="359" t="s">
        <v>1392</v>
      </c>
      <c r="M2738" s="368">
        <v>2012</v>
      </c>
      <c r="N2738" s="205">
        <v>43390</v>
      </c>
      <c r="O2738" s="203"/>
    </row>
    <row r="2739" spans="1:15" ht="27.75" hidden="1" customHeight="1" x14ac:dyDescent="0.25">
      <c r="A2739" s="203" t="s">
        <v>1961</v>
      </c>
      <c r="B2739" s="202" t="s">
        <v>2392</v>
      </c>
      <c r="C2739" s="203" t="s">
        <v>1695</v>
      </c>
      <c r="D2739" s="202" t="s">
        <v>1974</v>
      </c>
      <c r="E2739" s="202" t="s">
        <v>1975</v>
      </c>
      <c r="F2739" s="202" t="s">
        <v>505</v>
      </c>
      <c r="G2739" s="253">
        <v>0.30099999999999999</v>
      </c>
      <c r="H2739" s="361" t="s">
        <v>1400</v>
      </c>
      <c r="I2739" s="359" t="s">
        <v>1383</v>
      </c>
      <c r="J2739" s="358">
        <v>0</v>
      </c>
      <c r="K2739" s="359" t="s">
        <v>1391</v>
      </c>
      <c r="L2739" s="359" t="s">
        <v>1392</v>
      </c>
      <c r="M2739" s="368">
        <v>2012</v>
      </c>
      <c r="N2739" s="205">
        <v>43390</v>
      </c>
      <c r="O2739" s="203"/>
    </row>
    <row r="2740" spans="1:15" ht="27.75" hidden="1" customHeight="1" x14ac:dyDescent="0.25">
      <c r="A2740" s="203" t="s">
        <v>1961</v>
      </c>
      <c r="B2740" s="202" t="s">
        <v>2392</v>
      </c>
      <c r="C2740" s="203" t="s">
        <v>1695</v>
      </c>
      <c r="D2740" s="202" t="s">
        <v>1974</v>
      </c>
      <c r="E2740" s="202" t="s">
        <v>1975</v>
      </c>
      <c r="F2740" s="202" t="s">
        <v>505</v>
      </c>
      <c r="G2740" s="253">
        <v>8.9200000000000002E-2</v>
      </c>
      <c r="H2740" s="361" t="s">
        <v>1400</v>
      </c>
      <c r="I2740" s="359" t="s">
        <v>1384</v>
      </c>
      <c r="J2740" s="358">
        <v>0</v>
      </c>
      <c r="K2740" s="359" t="s">
        <v>1391</v>
      </c>
      <c r="L2740" s="359" t="s">
        <v>1392</v>
      </c>
      <c r="M2740" s="368">
        <v>2012</v>
      </c>
      <c r="N2740" s="205">
        <v>43390</v>
      </c>
      <c r="O2740" s="203"/>
    </row>
    <row r="2741" spans="1:15" ht="27.75" hidden="1" customHeight="1" x14ac:dyDescent="0.25">
      <c r="A2741" s="203" t="s">
        <v>1961</v>
      </c>
      <c r="B2741" s="202" t="s">
        <v>2392</v>
      </c>
      <c r="C2741" s="203" t="s">
        <v>1695</v>
      </c>
      <c r="D2741" s="202" t="s">
        <v>1974</v>
      </c>
      <c r="E2741" s="202" t="s">
        <v>1975</v>
      </c>
      <c r="F2741" s="202" t="s">
        <v>505</v>
      </c>
      <c r="G2741" s="253">
        <v>2.2100000000000002E-2</v>
      </c>
      <c r="H2741" s="361" t="s">
        <v>1400</v>
      </c>
      <c r="I2741" s="359" t="s">
        <v>1385</v>
      </c>
      <c r="J2741" s="358">
        <v>0</v>
      </c>
      <c r="K2741" s="359" t="s">
        <v>1391</v>
      </c>
      <c r="L2741" s="359" t="s">
        <v>1392</v>
      </c>
      <c r="M2741" s="368">
        <v>2012</v>
      </c>
      <c r="N2741" s="205">
        <v>43390</v>
      </c>
      <c r="O2741" s="203"/>
    </row>
    <row r="2742" spans="1:15" ht="27.75" hidden="1" customHeight="1" x14ac:dyDescent="0.25">
      <c r="A2742" s="203" t="s">
        <v>1961</v>
      </c>
      <c r="B2742" s="202" t="s">
        <v>2392</v>
      </c>
      <c r="C2742" s="203" t="s">
        <v>1695</v>
      </c>
      <c r="D2742" s="202" t="s">
        <v>1976</v>
      </c>
      <c r="E2742" s="202" t="s">
        <v>1971</v>
      </c>
      <c r="F2742" s="202" t="s">
        <v>505</v>
      </c>
      <c r="G2742" s="253">
        <v>6.97</v>
      </c>
      <c r="H2742" s="361" t="s">
        <v>1400</v>
      </c>
      <c r="I2742" s="359" t="s">
        <v>1379</v>
      </c>
      <c r="J2742" s="358">
        <v>0.59</v>
      </c>
      <c r="K2742" s="359" t="s">
        <v>1391</v>
      </c>
      <c r="L2742" s="359" t="s">
        <v>1392</v>
      </c>
      <c r="M2742" s="368">
        <v>2012</v>
      </c>
      <c r="N2742" s="205">
        <v>43390</v>
      </c>
      <c r="O2742" s="203"/>
    </row>
    <row r="2743" spans="1:15" ht="27.75" hidden="1" customHeight="1" x14ac:dyDescent="0.25">
      <c r="A2743" s="203" t="s">
        <v>1961</v>
      </c>
      <c r="B2743" s="202" t="s">
        <v>2392</v>
      </c>
      <c r="C2743" s="203" t="s">
        <v>1695</v>
      </c>
      <c r="D2743" s="202" t="s">
        <v>1976</v>
      </c>
      <c r="E2743" s="202" t="s">
        <v>1971</v>
      </c>
      <c r="F2743" s="202" t="s">
        <v>505</v>
      </c>
      <c r="G2743" s="253">
        <v>1.69</v>
      </c>
      <c r="H2743" s="361" t="s">
        <v>1400</v>
      </c>
      <c r="I2743" s="359" t="s">
        <v>1382</v>
      </c>
      <c r="J2743" s="358">
        <v>0</v>
      </c>
      <c r="K2743" s="359" t="s">
        <v>1391</v>
      </c>
      <c r="L2743" s="359" t="s">
        <v>1392</v>
      </c>
      <c r="M2743" s="368">
        <v>2012</v>
      </c>
      <c r="N2743" s="205">
        <v>43390</v>
      </c>
      <c r="O2743" s="203"/>
    </row>
    <row r="2744" spans="1:15" ht="27.75" hidden="1" customHeight="1" x14ac:dyDescent="0.25">
      <c r="A2744" s="203" t="s">
        <v>1961</v>
      </c>
      <c r="B2744" s="202" t="s">
        <v>2392</v>
      </c>
      <c r="C2744" s="203" t="s">
        <v>1695</v>
      </c>
      <c r="D2744" s="202" t="s">
        <v>1976</v>
      </c>
      <c r="E2744" s="202" t="s">
        <v>1971</v>
      </c>
      <c r="F2744" s="202" t="s">
        <v>505</v>
      </c>
      <c r="G2744" s="253">
        <v>0.59299999999999997</v>
      </c>
      <c r="H2744" s="361" t="s">
        <v>1400</v>
      </c>
      <c r="I2744" s="359" t="s">
        <v>1383</v>
      </c>
      <c r="J2744" s="358">
        <v>0</v>
      </c>
      <c r="K2744" s="359" t="s">
        <v>1391</v>
      </c>
      <c r="L2744" s="359" t="s">
        <v>1392</v>
      </c>
      <c r="M2744" s="368">
        <v>2012</v>
      </c>
      <c r="N2744" s="205">
        <v>43390</v>
      </c>
      <c r="O2744" s="203"/>
    </row>
    <row r="2745" spans="1:15" ht="27.75" hidden="1" customHeight="1" x14ac:dyDescent="0.25">
      <c r="A2745" s="203" t="s">
        <v>1961</v>
      </c>
      <c r="B2745" s="202" t="s">
        <v>2392</v>
      </c>
      <c r="C2745" s="203" t="s">
        <v>1695</v>
      </c>
      <c r="D2745" s="202" t="s">
        <v>1976</v>
      </c>
      <c r="E2745" s="202" t="s">
        <v>1971</v>
      </c>
      <c r="F2745" s="202" t="s">
        <v>505</v>
      </c>
      <c r="G2745" s="253">
        <v>0.19800000000000001</v>
      </c>
      <c r="H2745" s="361" t="s">
        <v>1400</v>
      </c>
      <c r="I2745" s="359" t="s">
        <v>1384</v>
      </c>
      <c r="J2745" s="358">
        <v>0</v>
      </c>
      <c r="K2745" s="359" t="s">
        <v>1391</v>
      </c>
      <c r="L2745" s="359" t="s">
        <v>1392</v>
      </c>
      <c r="M2745" s="368">
        <v>2012</v>
      </c>
      <c r="N2745" s="205">
        <v>43390</v>
      </c>
      <c r="O2745" s="203"/>
    </row>
    <row r="2746" spans="1:15" ht="27.75" hidden="1" customHeight="1" x14ac:dyDescent="0.25">
      <c r="A2746" s="203" t="s">
        <v>1961</v>
      </c>
      <c r="B2746" s="202" t="s">
        <v>2392</v>
      </c>
      <c r="C2746" s="203" t="s">
        <v>1695</v>
      </c>
      <c r="D2746" s="202" t="s">
        <v>1976</v>
      </c>
      <c r="E2746" s="202" t="s">
        <v>1971</v>
      </c>
      <c r="F2746" s="202" t="s">
        <v>505</v>
      </c>
      <c r="G2746" s="253">
        <v>5.0299999999999997E-2</v>
      </c>
      <c r="H2746" s="361" t="s">
        <v>1400</v>
      </c>
      <c r="I2746" s="359" t="s">
        <v>1385</v>
      </c>
      <c r="J2746" s="358">
        <v>0</v>
      </c>
      <c r="K2746" s="359" t="s">
        <v>1391</v>
      </c>
      <c r="L2746" s="359" t="s">
        <v>1392</v>
      </c>
      <c r="M2746" s="368">
        <v>2012</v>
      </c>
      <c r="N2746" s="205">
        <v>43390</v>
      </c>
      <c r="O2746" s="203"/>
    </row>
    <row r="2747" spans="1:15" ht="27.75" hidden="1" customHeight="1" x14ac:dyDescent="0.25">
      <c r="A2747" s="203" t="s">
        <v>1961</v>
      </c>
      <c r="B2747" s="202" t="s">
        <v>2392</v>
      </c>
      <c r="C2747" s="203" t="s">
        <v>1695</v>
      </c>
      <c r="D2747" s="202" t="s">
        <v>1977</v>
      </c>
      <c r="E2747" s="202" t="s">
        <v>1978</v>
      </c>
      <c r="F2747" s="202" t="s">
        <v>505</v>
      </c>
      <c r="G2747" s="253">
        <v>27.4</v>
      </c>
      <c r="H2747" s="361" t="s">
        <v>1400</v>
      </c>
      <c r="I2747" s="359" t="s">
        <v>1379</v>
      </c>
      <c r="J2747" s="358">
        <v>0.72</v>
      </c>
      <c r="K2747" s="359" t="s">
        <v>1391</v>
      </c>
      <c r="L2747" s="359" t="s">
        <v>1392</v>
      </c>
      <c r="M2747" s="368">
        <v>2012</v>
      </c>
      <c r="N2747" s="205">
        <v>43390</v>
      </c>
      <c r="O2747" s="203"/>
    </row>
    <row r="2748" spans="1:15" ht="27.75" hidden="1" customHeight="1" x14ac:dyDescent="0.25">
      <c r="A2748" s="203" t="s">
        <v>1961</v>
      </c>
      <c r="B2748" s="202" t="s">
        <v>2392</v>
      </c>
      <c r="C2748" s="203" t="s">
        <v>1695</v>
      </c>
      <c r="D2748" s="202" t="s">
        <v>1977</v>
      </c>
      <c r="E2748" s="202" t="s">
        <v>1978</v>
      </c>
      <c r="F2748" s="202" t="s">
        <v>505</v>
      </c>
      <c r="G2748" s="253">
        <v>7.37</v>
      </c>
      <c r="H2748" s="361" t="s">
        <v>1400</v>
      </c>
      <c r="I2748" s="359" t="s">
        <v>1382</v>
      </c>
      <c r="J2748" s="358">
        <v>0.49</v>
      </c>
      <c r="K2748" s="359" t="s">
        <v>1391</v>
      </c>
      <c r="L2748" s="359" t="s">
        <v>1392</v>
      </c>
      <c r="M2748" s="368">
        <v>2012</v>
      </c>
      <c r="N2748" s="205">
        <v>43390</v>
      </c>
      <c r="O2748" s="203"/>
    </row>
    <row r="2749" spans="1:15" ht="27.75" hidden="1" customHeight="1" x14ac:dyDescent="0.25">
      <c r="A2749" s="203" t="s">
        <v>1961</v>
      </c>
      <c r="B2749" s="202" t="s">
        <v>2392</v>
      </c>
      <c r="C2749" s="203" t="s">
        <v>1695</v>
      </c>
      <c r="D2749" s="202" t="s">
        <v>1977</v>
      </c>
      <c r="E2749" s="202" t="s">
        <v>1978</v>
      </c>
      <c r="F2749" s="202" t="s">
        <v>505</v>
      </c>
      <c r="G2749" s="253">
        <v>3.12</v>
      </c>
      <c r="H2749" s="361" t="s">
        <v>1400</v>
      </c>
      <c r="I2749" s="359" t="s">
        <v>1383</v>
      </c>
      <c r="J2749" s="358">
        <v>0</v>
      </c>
      <c r="K2749" s="359" t="s">
        <v>1391</v>
      </c>
      <c r="L2749" s="359" t="s">
        <v>1392</v>
      </c>
      <c r="M2749" s="368">
        <v>2012</v>
      </c>
      <c r="N2749" s="205">
        <v>43390</v>
      </c>
      <c r="O2749" s="203"/>
    </row>
    <row r="2750" spans="1:15" ht="27.75" hidden="1" customHeight="1" x14ac:dyDescent="0.25">
      <c r="A2750" s="203" t="s">
        <v>1961</v>
      </c>
      <c r="B2750" s="202" t="s">
        <v>2392</v>
      </c>
      <c r="C2750" s="203" t="s">
        <v>1695</v>
      </c>
      <c r="D2750" s="202" t="s">
        <v>1977</v>
      </c>
      <c r="E2750" s="202" t="s">
        <v>1978</v>
      </c>
      <c r="F2750" s="202" t="s">
        <v>505</v>
      </c>
      <c r="G2750" s="253">
        <v>1.82</v>
      </c>
      <c r="H2750" s="361" t="s">
        <v>1400</v>
      </c>
      <c r="I2750" s="359" t="s">
        <v>1384</v>
      </c>
      <c r="J2750" s="358">
        <v>0.82</v>
      </c>
      <c r="K2750" s="359" t="s">
        <v>1391</v>
      </c>
      <c r="L2750" s="359" t="s">
        <v>1392</v>
      </c>
      <c r="M2750" s="368">
        <v>2012</v>
      </c>
      <c r="N2750" s="205">
        <v>43390</v>
      </c>
      <c r="O2750" s="203"/>
    </row>
    <row r="2751" spans="1:15" ht="27.75" hidden="1" customHeight="1" x14ac:dyDescent="0.25">
      <c r="A2751" s="203" t="s">
        <v>1961</v>
      </c>
      <c r="B2751" s="202" t="s">
        <v>2392</v>
      </c>
      <c r="C2751" s="203" t="s">
        <v>1695</v>
      </c>
      <c r="D2751" s="202" t="s">
        <v>1977</v>
      </c>
      <c r="E2751" s="202" t="s">
        <v>1978</v>
      </c>
      <c r="F2751" s="202" t="s">
        <v>505</v>
      </c>
      <c r="G2751" s="253">
        <v>1.21</v>
      </c>
      <c r="H2751" s="361" t="s">
        <v>1400</v>
      </c>
      <c r="I2751" s="359" t="s">
        <v>1385</v>
      </c>
      <c r="J2751" s="359" t="s">
        <v>515</v>
      </c>
      <c r="K2751" s="359" t="s">
        <v>1391</v>
      </c>
      <c r="L2751" s="359" t="s">
        <v>1392</v>
      </c>
      <c r="M2751" s="368">
        <v>2012</v>
      </c>
      <c r="N2751" s="205">
        <v>43390</v>
      </c>
      <c r="O2751" s="203"/>
    </row>
    <row r="2752" spans="1:15" ht="27.75" hidden="1" customHeight="1" x14ac:dyDescent="0.25">
      <c r="A2752" s="203" t="s">
        <v>1961</v>
      </c>
      <c r="B2752" s="202" t="s">
        <v>2392</v>
      </c>
      <c r="C2752" s="203" t="s">
        <v>1695</v>
      </c>
      <c r="D2752" s="202" t="s">
        <v>1979</v>
      </c>
      <c r="E2752" s="202" t="s">
        <v>1980</v>
      </c>
      <c r="F2752" s="202" t="s">
        <v>505</v>
      </c>
      <c r="G2752" s="253">
        <v>12.6</v>
      </c>
      <c r="H2752" s="361" t="s">
        <v>1400</v>
      </c>
      <c r="I2752" s="359" t="s">
        <v>1379</v>
      </c>
      <c r="J2752" s="358">
        <v>0.79</v>
      </c>
      <c r="K2752" s="359" t="s">
        <v>1391</v>
      </c>
      <c r="L2752" s="359" t="s">
        <v>1392</v>
      </c>
      <c r="M2752" s="368">
        <v>2012</v>
      </c>
      <c r="N2752" s="205">
        <v>43390</v>
      </c>
      <c r="O2752" s="203"/>
    </row>
    <row r="2753" spans="1:15" ht="27.75" hidden="1" customHeight="1" x14ac:dyDescent="0.25">
      <c r="A2753" s="203" t="s">
        <v>1961</v>
      </c>
      <c r="B2753" s="202" t="s">
        <v>2392</v>
      </c>
      <c r="C2753" s="203" t="s">
        <v>1695</v>
      </c>
      <c r="D2753" s="202" t="s">
        <v>1979</v>
      </c>
      <c r="E2753" s="202" t="s">
        <v>1980</v>
      </c>
      <c r="F2753" s="202" t="s">
        <v>505</v>
      </c>
      <c r="G2753" s="253">
        <v>3.12</v>
      </c>
      <c r="H2753" s="361" t="s">
        <v>1400</v>
      </c>
      <c r="I2753" s="359" t="s">
        <v>1382</v>
      </c>
      <c r="J2753" s="358">
        <v>0.75</v>
      </c>
      <c r="K2753" s="359" t="s">
        <v>1391</v>
      </c>
      <c r="L2753" s="359" t="s">
        <v>1392</v>
      </c>
      <c r="M2753" s="368">
        <v>2012</v>
      </c>
      <c r="N2753" s="205">
        <v>43390</v>
      </c>
      <c r="O2753" s="203"/>
    </row>
    <row r="2754" spans="1:15" ht="27.75" hidden="1" customHeight="1" x14ac:dyDescent="0.25">
      <c r="A2754" s="203" t="s">
        <v>1961</v>
      </c>
      <c r="B2754" s="202" t="s">
        <v>2392</v>
      </c>
      <c r="C2754" s="203" t="s">
        <v>1695</v>
      </c>
      <c r="D2754" s="202" t="s">
        <v>1979</v>
      </c>
      <c r="E2754" s="202" t="s">
        <v>1980</v>
      </c>
      <c r="F2754" s="202" t="s">
        <v>505</v>
      </c>
      <c r="G2754" s="253">
        <v>1</v>
      </c>
      <c r="H2754" s="361" t="s">
        <v>1400</v>
      </c>
      <c r="I2754" s="359" t="s">
        <v>1383</v>
      </c>
      <c r="J2754" s="358">
        <v>0.91</v>
      </c>
      <c r="K2754" s="359" t="s">
        <v>1391</v>
      </c>
      <c r="L2754" s="359" t="s">
        <v>1392</v>
      </c>
      <c r="M2754" s="368">
        <v>2012</v>
      </c>
      <c r="N2754" s="205">
        <v>43390</v>
      </c>
      <c r="O2754" s="203"/>
    </row>
    <row r="2755" spans="1:15" ht="27.75" hidden="1" customHeight="1" x14ac:dyDescent="0.25">
      <c r="A2755" s="203" t="s">
        <v>1961</v>
      </c>
      <c r="B2755" s="202" t="s">
        <v>2392</v>
      </c>
      <c r="C2755" s="203" t="s">
        <v>1695</v>
      </c>
      <c r="D2755" s="202" t="s">
        <v>1979</v>
      </c>
      <c r="E2755" s="202" t="s">
        <v>1980</v>
      </c>
      <c r="F2755" s="202" t="s">
        <v>505</v>
      </c>
      <c r="G2755" s="253">
        <v>0.30599999999999999</v>
      </c>
      <c r="H2755" s="361" t="s">
        <v>1400</v>
      </c>
      <c r="I2755" s="359" t="s">
        <v>1384</v>
      </c>
      <c r="J2755" s="358">
        <v>0.93</v>
      </c>
      <c r="K2755" s="359" t="s">
        <v>1391</v>
      </c>
      <c r="L2755" s="359" t="s">
        <v>1392</v>
      </c>
      <c r="M2755" s="368">
        <v>2012</v>
      </c>
      <c r="N2755" s="205">
        <v>43390</v>
      </c>
      <c r="O2755" s="203"/>
    </row>
    <row r="2756" spans="1:15" ht="27.75" hidden="1" customHeight="1" x14ac:dyDescent="0.25">
      <c r="A2756" s="203" t="s">
        <v>1961</v>
      </c>
      <c r="B2756" s="202" t="s">
        <v>2392</v>
      </c>
      <c r="C2756" s="203" t="s">
        <v>1695</v>
      </c>
      <c r="D2756" s="202" t="s">
        <v>1979</v>
      </c>
      <c r="E2756" s="202" t="s">
        <v>1980</v>
      </c>
      <c r="F2756" s="202" t="s">
        <v>505</v>
      </c>
      <c r="G2756" s="253">
        <v>4.4299999999999999E-2</v>
      </c>
      <c r="H2756" s="361" t="s">
        <v>1400</v>
      </c>
      <c r="I2756" s="359" t="s">
        <v>1385</v>
      </c>
      <c r="J2756" s="359" t="s">
        <v>515</v>
      </c>
      <c r="K2756" s="359" t="s">
        <v>1391</v>
      </c>
      <c r="L2756" s="359" t="s">
        <v>1392</v>
      </c>
      <c r="M2756" s="368">
        <v>2012</v>
      </c>
      <c r="N2756" s="205">
        <v>43390</v>
      </c>
      <c r="O2756" s="203"/>
    </row>
    <row r="2757" spans="1:15" ht="27.75" hidden="1" customHeight="1" x14ac:dyDescent="0.25">
      <c r="A2757" s="203" t="s">
        <v>1961</v>
      </c>
      <c r="B2757" s="202" t="s">
        <v>2392</v>
      </c>
      <c r="C2757" s="203" t="s">
        <v>1695</v>
      </c>
      <c r="D2757" s="202" t="s">
        <v>1981</v>
      </c>
      <c r="E2757" s="202" t="s">
        <v>1399</v>
      </c>
      <c r="F2757" s="202" t="s">
        <v>505</v>
      </c>
      <c r="G2757" s="253">
        <v>2.5099999999999998</v>
      </c>
      <c r="H2757" s="361" t="s">
        <v>1400</v>
      </c>
      <c r="I2757" s="359" t="s">
        <v>1379</v>
      </c>
      <c r="J2757" s="358">
        <v>0</v>
      </c>
      <c r="K2757" s="359" t="s">
        <v>1391</v>
      </c>
      <c r="L2757" s="359" t="s">
        <v>1392</v>
      </c>
      <c r="M2757" s="368">
        <v>2012</v>
      </c>
      <c r="N2757" s="205">
        <v>43390</v>
      </c>
      <c r="O2757" s="203"/>
    </row>
    <row r="2758" spans="1:15" ht="27.75" hidden="1" customHeight="1" x14ac:dyDescent="0.25">
      <c r="A2758" s="203" t="s">
        <v>1961</v>
      </c>
      <c r="B2758" s="202" t="s">
        <v>2392</v>
      </c>
      <c r="C2758" s="203" t="s">
        <v>1695</v>
      </c>
      <c r="D2758" s="202" t="s">
        <v>1981</v>
      </c>
      <c r="E2758" s="202" t="s">
        <v>1399</v>
      </c>
      <c r="F2758" s="202" t="s">
        <v>505</v>
      </c>
      <c r="G2758" s="253">
        <v>0.59899999999999998</v>
      </c>
      <c r="H2758" s="361" t="s">
        <v>1400</v>
      </c>
      <c r="I2758" s="359" t="s">
        <v>1382</v>
      </c>
      <c r="J2758" s="358">
        <v>0</v>
      </c>
      <c r="K2758" s="359" t="s">
        <v>1391</v>
      </c>
      <c r="L2758" s="359" t="s">
        <v>1392</v>
      </c>
      <c r="M2758" s="368">
        <v>2012</v>
      </c>
      <c r="N2758" s="205">
        <v>43390</v>
      </c>
      <c r="O2758" s="203"/>
    </row>
    <row r="2759" spans="1:15" ht="27.75" hidden="1" customHeight="1" x14ac:dyDescent="0.25">
      <c r="A2759" s="203" t="s">
        <v>1961</v>
      </c>
      <c r="B2759" s="202" t="s">
        <v>2392</v>
      </c>
      <c r="C2759" s="203" t="s">
        <v>1695</v>
      </c>
      <c r="D2759" s="202" t="s">
        <v>1981</v>
      </c>
      <c r="E2759" s="202" t="s">
        <v>1399</v>
      </c>
      <c r="F2759" s="202" t="s">
        <v>505</v>
      </c>
      <c r="G2759" s="253">
        <v>0.17899999999999999</v>
      </c>
      <c r="H2759" s="361" t="s">
        <v>1400</v>
      </c>
      <c r="I2759" s="359" t="s">
        <v>1383</v>
      </c>
      <c r="J2759" s="358">
        <v>0</v>
      </c>
      <c r="K2759" s="359" t="s">
        <v>1391</v>
      </c>
      <c r="L2759" s="359" t="s">
        <v>1392</v>
      </c>
      <c r="M2759" s="368">
        <v>2012</v>
      </c>
      <c r="N2759" s="205">
        <v>43390</v>
      </c>
      <c r="O2759" s="203"/>
    </row>
    <row r="2760" spans="1:15" ht="27.75" hidden="1" customHeight="1" x14ac:dyDescent="0.25">
      <c r="A2760" s="203" t="s">
        <v>1961</v>
      </c>
      <c r="B2760" s="202" t="s">
        <v>2392</v>
      </c>
      <c r="C2760" s="203" t="s">
        <v>1695</v>
      </c>
      <c r="D2760" s="202" t="s">
        <v>1981</v>
      </c>
      <c r="E2760" s="202" t="s">
        <v>1399</v>
      </c>
      <c r="F2760" s="202" t="s">
        <v>505</v>
      </c>
      <c r="G2760" s="253">
        <v>4.9000000000000002E-2</v>
      </c>
      <c r="H2760" s="361" t="s">
        <v>1400</v>
      </c>
      <c r="I2760" s="359" t="s">
        <v>1384</v>
      </c>
      <c r="J2760" s="358">
        <v>0</v>
      </c>
      <c r="K2760" s="359" t="s">
        <v>1391</v>
      </c>
      <c r="L2760" s="359" t="s">
        <v>1392</v>
      </c>
      <c r="M2760" s="368">
        <v>2012</v>
      </c>
      <c r="N2760" s="205">
        <v>43390</v>
      </c>
      <c r="O2760" s="203"/>
    </row>
    <row r="2761" spans="1:15" ht="27.75" hidden="1" customHeight="1" x14ac:dyDescent="0.25">
      <c r="A2761" s="203" t="s">
        <v>1961</v>
      </c>
      <c r="B2761" s="202" t="s">
        <v>2392</v>
      </c>
      <c r="C2761" s="203" t="s">
        <v>1695</v>
      </c>
      <c r="D2761" s="202" t="s">
        <v>1981</v>
      </c>
      <c r="E2761" s="202" t="s">
        <v>1399</v>
      </c>
      <c r="F2761" s="202" t="s">
        <v>505</v>
      </c>
      <c r="G2761" s="253">
        <v>7.62E-3</v>
      </c>
      <c r="H2761" s="361" t="s">
        <v>1400</v>
      </c>
      <c r="I2761" s="359" t="s">
        <v>1385</v>
      </c>
      <c r="J2761" s="358">
        <v>0</v>
      </c>
      <c r="K2761" s="359" t="s">
        <v>1391</v>
      </c>
      <c r="L2761" s="359" t="s">
        <v>1392</v>
      </c>
      <c r="M2761" s="368">
        <v>2012</v>
      </c>
      <c r="N2761" s="205">
        <v>43390</v>
      </c>
      <c r="O2761" s="203"/>
    </row>
    <row r="2762" spans="1:15" ht="27.75" hidden="1" customHeight="1" x14ac:dyDescent="0.25">
      <c r="A2762" s="203" t="s">
        <v>1982</v>
      </c>
      <c r="B2762" s="202" t="s">
        <v>2393</v>
      </c>
      <c r="C2762" s="203" t="s">
        <v>1403</v>
      </c>
      <c r="D2762" s="202" t="s">
        <v>1404</v>
      </c>
      <c r="E2762" s="202" t="s">
        <v>1405</v>
      </c>
      <c r="F2762" s="202" t="s">
        <v>475</v>
      </c>
      <c r="G2762" s="253">
        <v>154</v>
      </c>
      <c r="H2762" s="361" t="s">
        <v>1406</v>
      </c>
      <c r="I2762" s="359" t="s">
        <v>1407</v>
      </c>
      <c r="J2762" s="208">
        <v>0</v>
      </c>
      <c r="K2762" s="359" t="s">
        <v>22</v>
      </c>
      <c r="L2762" s="359" t="s">
        <v>1408</v>
      </c>
      <c r="M2762" s="368" t="s">
        <v>1407</v>
      </c>
      <c r="N2762" s="205">
        <v>42486</v>
      </c>
      <c r="O2762" s="203"/>
    </row>
    <row r="2763" spans="1:15" ht="27.75" hidden="1" customHeight="1" x14ac:dyDescent="0.25">
      <c r="A2763" s="203" t="s">
        <v>1983</v>
      </c>
      <c r="B2763" s="202" t="s">
        <v>625</v>
      </c>
      <c r="C2763" s="203" t="s">
        <v>1808</v>
      </c>
      <c r="D2763" s="202" t="s">
        <v>1809</v>
      </c>
      <c r="E2763" s="202" t="s">
        <v>1810</v>
      </c>
      <c r="F2763" s="202" t="s">
        <v>505</v>
      </c>
      <c r="G2763" s="253">
        <v>170.5</v>
      </c>
      <c r="H2763" s="361" t="s">
        <v>1448</v>
      </c>
      <c r="I2763" s="359" t="s">
        <v>1407</v>
      </c>
      <c r="J2763" s="358">
        <v>0.55579999999999996</v>
      </c>
      <c r="K2763" s="359" t="s">
        <v>1113</v>
      </c>
      <c r="L2763" s="359" t="s">
        <v>1408</v>
      </c>
      <c r="M2763" s="368">
        <v>2006</v>
      </c>
      <c r="N2763" s="205">
        <v>41694</v>
      </c>
      <c r="O2763" s="203" t="s">
        <v>1811</v>
      </c>
    </row>
    <row r="2764" spans="1:15" ht="27.75" hidden="1" customHeight="1" x14ac:dyDescent="0.25">
      <c r="A2764" s="203" t="s">
        <v>1983</v>
      </c>
      <c r="B2764" s="202" t="s">
        <v>625</v>
      </c>
      <c r="C2764" s="203" t="s">
        <v>1808</v>
      </c>
      <c r="D2764" s="202" t="s">
        <v>1809</v>
      </c>
      <c r="E2764" s="202" t="s">
        <v>1810</v>
      </c>
      <c r="F2764" s="202" t="s">
        <v>505</v>
      </c>
      <c r="G2764" s="253">
        <v>1.3979999999999999</v>
      </c>
      <c r="H2764" s="361" t="s">
        <v>1450</v>
      </c>
      <c r="I2764" s="359" t="s">
        <v>1407</v>
      </c>
      <c r="J2764" s="358">
        <v>0.55579999999999996</v>
      </c>
      <c r="K2764" s="359" t="s">
        <v>1113</v>
      </c>
      <c r="L2764" s="359" t="s">
        <v>1392</v>
      </c>
      <c r="M2764" s="368">
        <v>2006</v>
      </c>
      <c r="N2764" s="205">
        <v>41694</v>
      </c>
      <c r="O2764" s="203" t="s">
        <v>1811</v>
      </c>
    </row>
    <row r="2765" spans="1:15" ht="27.75" hidden="1" customHeight="1" x14ac:dyDescent="0.25">
      <c r="A2765" s="203" t="s">
        <v>1983</v>
      </c>
      <c r="B2765" s="202" t="s">
        <v>625</v>
      </c>
      <c r="C2765" s="203" t="s">
        <v>1808</v>
      </c>
      <c r="D2765" s="202" t="s">
        <v>1658</v>
      </c>
      <c r="E2765" s="202" t="s">
        <v>1659</v>
      </c>
      <c r="F2765" s="202" t="s">
        <v>475</v>
      </c>
      <c r="G2765" s="253">
        <v>588.20000000000005</v>
      </c>
      <c r="H2765" s="361" t="s">
        <v>1400</v>
      </c>
      <c r="I2765" s="359" t="s">
        <v>1379</v>
      </c>
      <c r="J2765" s="359" t="s">
        <v>1380</v>
      </c>
      <c r="K2765" s="359" t="s">
        <v>1391</v>
      </c>
      <c r="L2765" s="359" t="s">
        <v>1392</v>
      </c>
      <c r="M2765" s="368">
        <v>2006</v>
      </c>
      <c r="N2765" s="205">
        <v>41694</v>
      </c>
      <c r="O2765" s="203"/>
    </row>
    <row r="2766" spans="1:15" ht="27.75" hidden="1" customHeight="1" x14ac:dyDescent="0.25">
      <c r="A2766" s="203" t="s">
        <v>1983</v>
      </c>
      <c r="B2766" s="202" t="s">
        <v>625</v>
      </c>
      <c r="C2766" s="203" t="s">
        <v>1808</v>
      </c>
      <c r="D2766" s="202" t="s">
        <v>1658</v>
      </c>
      <c r="E2766" s="202" t="s">
        <v>1659</v>
      </c>
      <c r="F2766" s="202" t="s">
        <v>475</v>
      </c>
      <c r="G2766" s="253">
        <v>285.10000000000002</v>
      </c>
      <c r="H2766" s="361" t="s">
        <v>1400</v>
      </c>
      <c r="I2766" s="359" t="s">
        <v>1382</v>
      </c>
      <c r="J2766" s="359" t="s">
        <v>1380</v>
      </c>
      <c r="K2766" s="359" t="s">
        <v>1391</v>
      </c>
      <c r="L2766" s="359" t="s">
        <v>1392</v>
      </c>
      <c r="M2766" s="368">
        <v>2006</v>
      </c>
      <c r="N2766" s="205">
        <v>41694</v>
      </c>
      <c r="O2766" s="203"/>
    </row>
    <row r="2767" spans="1:15" ht="27.75" hidden="1" customHeight="1" x14ac:dyDescent="0.25">
      <c r="A2767" s="203" t="s">
        <v>1983</v>
      </c>
      <c r="B2767" s="202" t="s">
        <v>625</v>
      </c>
      <c r="C2767" s="203" t="s">
        <v>1808</v>
      </c>
      <c r="D2767" s="202" t="s">
        <v>1658</v>
      </c>
      <c r="E2767" s="202" t="s">
        <v>1659</v>
      </c>
      <c r="F2767" s="202" t="s">
        <v>475</v>
      </c>
      <c r="G2767" s="253">
        <v>103.9</v>
      </c>
      <c r="H2767" s="361" t="s">
        <v>1400</v>
      </c>
      <c r="I2767" s="359" t="s">
        <v>1383</v>
      </c>
      <c r="J2767" s="359" t="s">
        <v>1380</v>
      </c>
      <c r="K2767" s="359" t="s">
        <v>1391</v>
      </c>
      <c r="L2767" s="359" t="s">
        <v>1392</v>
      </c>
      <c r="M2767" s="368">
        <v>2006</v>
      </c>
      <c r="N2767" s="205">
        <v>41694</v>
      </c>
      <c r="O2767" s="203"/>
    </row>
    <row r="2768" spans="1:15" ht="27.75" hidden="1" customHeight="1" x14ac:dyDescent="0.25">
      <c r="A2768" s="203" t="s">
        <v>1983</v>
      </c>
      <c r="B2768" s="202" t="s">
        <v>625</v>
      </c>
      <c r="C2768" s="203" t="s">
        <v>1808</v>
      </c>
      <c r="D2768" s="202" t="s">
        <v>1658</v>
      </c>
      <c r="E2768" s="202" t="s">
        <v>1659</v>
      </c>
      <c r="F2768" s="202" t="s">
        <v>475</v>
      </c>
      <c r="G2768" s="253">
        <v>27.74</v>
      </c>
      <c r="H2768" s="361" t="s">
        <v>1400</v>
      </c>
      <c r="I2768" s="359" t="s">
        <v>1384</v>
      </c>
      <c r="J2768" s="359" t="s">
        <v>1380</v>
      </c>
      <c r="K2768" s="359" t="s">
        <v>1391</v>
      </c>
      <c r="L2768" s="359" t="s">
        <v>1392</v>
      </c>
      <c r="M2768" s="368">
        <v>2006</v>
      </c>
      <c r="N2768" s="205">
        <v>41694</v>
      </c>
      <c r="O2768" s="203"/>
    </row>
    <row r="2769" spans="1:15" ht="27.75" hidden="1" customHeight="1" x14ac:dyDescent="0.25">
      <c r="A2769" s="203" t="s">
        <v>1983</v>
      </c>
      <c r="B2769" s="202" t="s">
        <v>625</v>
      </c>
      <c r="C2769" s="203" t="s">
        <v>1808</v>
      </c>
      <c r="D2769" s="202" t="s">
        <v>1658</v>
      </c>
      <c r="E2769" s="202" t="s">
        <v>1659</v>
      </c>
      <c r="F2769" s="202" t="s">
        <v>475</v>
      </c>
      <c r="G2769" s="253">
        <v>7.94</v>
      </c>
      <c r="H2769" s="361" t="s">
        <v>1400</v>
      </c>
      <c r="I2769" s="359" t="s">
        <v>1385</v>
      </c>
      <c r="J2769" s="359" t="s">
        <v>1380</v>
      </c>
      <c r="K2769" s="359" t="s">
        <v>1391</v>
      </c>
      <c r="L2769" s="359" t="s">
        <v>1392</v>
      </c>
      <c r="M2769" s="368">
        <v>2006</v>
      </c>
      <c r="N2769" s="205">
        <v>41694</v>
      </c>
      <c r="O2769" s="203"/>
    </row>
    <row r="2770" spans="1:15" ht="27.75" hidden="1" customHeight="1" x14ac:dyDescent="0.25">
      <c r="A2770" s="203" t="s">
        <v>1983</v>
      </c>
      <c r="B2770" s="202" t="s">
        <v>625</v>
      </c>
      <c r="C2770" s="203" t="s">
        <v>1544</v>
      </c>
      <c r="D2770" s="203" t="s">
        <v>1545</v>
      </c>
      <c r="E2770" s="202" t="s">
        <v>1546</v>
      </c>
      <c r="F2770" s="202" t="s">
        <v>475</v>
      </c>
      <c r="G2770" s="253">
        <v>1885</v>
      </c>
      <c r="H2770" s="361" t="s">
        <v>1547</v>
      </c>
      <c r="I2770" s="359" t="s">
        <v>1407</v>
      </c>
      <c r="J2770" s="358">
        <v>0.62190000000000001</v>
      </c>
      <c r="K2770" s="359" t="s">
        <v>8</v>
      </c>
      <c r="L2770" s="359" t="s">
        <v>1408</v>
      </c>
      <c r="M2770" s="368">
        <v>2003</v>
      </c>
      <c r="N2770" s="205">
        <v>40511</v>
      </c>
      <c r="O2770" s="203"/>
    </row>
    <row r="2771" spans="1:15" ht="27.75" hidden="1" customHeight="1" x14ac:dyDescent="0.25">
      <c r="A2771" s="203" t="s">
        <v>1983</v>
      </c>
      <c r="B2771" s="202" t="s">
        <v>625</v>
      </c>
      <c r="C2771" s="203" t="s">
        <v>1544</v>
      </c>
      <c r="D2771" s="203" t="s">
        <v>1545</v>
      </c>
      <c r="E2771" s="202" t="s">
        <v>1546</v>
      </c>
      <c r="F2771" s="202" t="s">
        <v>475</v>
      </c>
      <c r="G2771" s="253">
        <v>5.1639999999999997</v>
      </c>
      <c r="H2771" s="361" t="s">
        <v>488</v>
      </c>
      <c r="I2771" s="359" t="s">
        <v>1407</v>
      </c>
      <c r="J2771" s="358">
        <v>0.62190000000000001</v>
      </c>
      <c r="K2771" s="359" t="s">
        <v>8</v>
      </c>
      <c r="L2771" s="359" t="s">
        <v>1392</v>
      </c>
      <c r="M2771" s="368">
        <v>2003</v>
      </c>
      <c r="N2771" s="205">
        <v>40511</v>
      </c>
      <c r="O2771" s="203"/>
    </row>
    <row r="2772" spans="1:15" ht="27.75" hidden="1" customHeight="1" x14ac:dyDescent="0.25">
      <c r="A2772" s="203" t="s">
        <v>1983</v>
      </c>
      <c r="B2772" s="202" t="s">
        <v>625</v>
      </c>
      <c r="C2772" s="203" t="s">
        <v>1403</v>
      </c>
      <c r="D2772" s="202" t="s">
        <v>1404</v>
      </c>
      <c r="E2772" s="202" t="s">
        <v>1405</v>
      </c>
      <c r="F2772" s="202" t="s">
        <v>475</v>
      </c>
      <c r="G2772" s="253">
        <v>154</v>
      </c>
      <c r="H2772" s="361" t="s">
        <v>1406</v>
      </c>
      <c r="I2772" s="359" t="s">
        <v>1407</v>
      </c>
      <c r="J2772" s="359" t="s">
        <v>1380</v>
      </c>
      <c r="K2772" s="359" t="s">
        <v>22</v>
      </c>
      <c r="L2772" s="359" t="s">
        <v>1408</v>
      </c>
      <c r="M2772" s="368" t="s">
        <v>1407</v>
      </c>
      <c r="N2772" s="205">
        <v>42486</v>
      </c>
      <c r="O2772" s="203"/>
    </row>
    <row r="2773" spans="1:15" ht="27.75" hidden="1" customHeight="1" x14ac:dyDescent="0.25">
      <c r="A2773" s="203" t="s">
        <v>1983</v>
      </c>
      <c r="B2773" s="202" t="s">
        <v>625</v>
      </c>
      <c r="C2773" s="203" t="s">
        <v>1461</v>
      </c>
      <c r="D2773" s="202" t="s">
        <v>1658</v>
      </c>
      <c r="E2773" s="202" t="s">
        <v>1659</v>
      </c>
      <c r="F2773" s="202" t="s">
        <v>475</v>
      </c>
      <c r="G2773" s="254">
        <v>28679140</v>
      </c>
      <c r="H2773" s="361" t="s">
        <v>1433</v>
      </c>
      <c r="I2773" s="359" t="s">
        <v>1407</v>
      </c>
      <c r="J2773" s="359" t="s">
        <v>1380</v>
      </c>
      <c r="K2773" s="359" t="s">
        <v>8</v>
      </c>
      <c r="L2773" s="359" t="s">
        <v>1408</v>
      </c>
      <c r="M2773" s="368" t="s">
        <v>1407</v>
      </c>
      <c r="N2773" s="205">
        <v>42530</v>
      </c>
      <c r="O2773" s="203"/>
    </row>
    <row r="2774" spans="1:15" ht="27.75" hidden="1" customHeight="1" x14ac:dyDescent="0.25">
      <c r="A2774" s="203" t="s">
        <v>1983</v>
      </c>
      <c r="B2774" s="202" t="s">
        <v>625</v>
      </c>
      <c r="C2774" s="203" t="s">
        <v>1461</v>
      </c>
      <c r="D2774" s="202" t="s">
        <v>1658</v>
      </c>
      <c r="E2774" s="202" t="s">
        <v>1659</v>
      </c>
      <c r="F2774" s="202" t="s">
        <v>475</v>
      </c>
      <c r="G2774" s="254">
        <v>189928</v>
      </c>
      <c r="H2774" s="361" t="s">
        <v>1414</v>
      </c>
      <c r="I2774" s="359" t="s">
        <v>1407</v>
      </c>
      <c r="J2774" s="359" t="s">
        <v>1380</v>
      </c>
      <c r="K2774" s="359" t="s">
        <v>8</v>
      </c>
      <c r="L2774" s="359" t="s">
        <v>1392</v>
      </c>
      <c r="M2774" s="368" t="s">
        <v>1407</v>
      </c>
      <c r="N2774" s="205">
        <v>42530</v>
      </c>
      <c r="O2774" s="203"/>
    </row>
    <row r="2775" spans="1:15" ht="27.75" hidden="1" customHeight="1" x14ac:dyDescent="0.25">
      <c r="A2775" s="129" t="s">
        <v>1983</v>
      </c>
      <c r="B2775" s="269" t="s">
        <v>625</v>
      </c>
      <c r="C2775" s="226" t="s">
        <v>2568</v>
      </c>
      <c r="D2775" s="269" t="s">
        <v>641</v>
      </c>
      <c r="E2775" s="372" t="s">
        <v>1557</v>
      </c>
      <c r="F2775" s="269" t="s">
        <v>475</v>
      </c>
      <c r="G2775" s="373">
        <v>119.2</v>
      </c>
      <c r="H2775" s="225" t="s">
        <v>488</v>
      </c>
      <c r="I2775" s="269" t="s">
        <v>1379</v>
      </c>
      <c r="J2775" s="374">
        <v>0</v>
      </c>
      <c r="K2775" s="269" t="s">
        <v>22</v>
      </c>
      <c r="L2775" s="269" t="s">
        <v>1392</v>
      </c>
      <c r="M2775" s="369">
        <v>2010</v>
      </c>
      <c r="N2775" s="375">
        <v>43873</v>
      </c>
      <c r="O2775" s="226" t="s">
        <v>2569</v>
      </c>
    </row>
    <row r="2776" spans="1:15" ht="27.75" hidden="1" customHeight="1" x14ac:dyDescent="0.25">
      <c r="A2776" s="129" t="s">
        <v>1983</v>
      </c>
      <c r="B2776" s="269" t="s">
        <v>625</v>
      </c>
      <c r="C2776" s="226" t="s">
        <v>2568</v>
      </c>
      <c r="D2776" s="269" t="s">
        <v>641</v>
      </c>
      <c r="E2776" s="372" t="s">
        <v>1557</v>
      </c>
      <c r="F2776" s="269" t="s">
        <v>475</v>
      </c>
      <c r="G2776" s="373">
        <v>44.21</v>
      </c>
      <c r="H2776" s="225" t="s">
        <v>488</v>
      </c>
      <c r="I2776" s="269" t="s">
        <v>1382</v>
      </c>
      <c r="J2776" s="374">
        <v>0</v>
      </c>
      <c r="K2776" s="269" t="s">
        <v>22</v>
      </c>
      <c r="L2776" s="269" t="s">
        <v>1392</v>
      </c>
      <c r="M2776" s="369">
        <v>2010</v>
      </c>
      <c r="N2776" s="375">
        <v>43873</v>
      </c>
      <c r="O2776" s="226" t="s">
        <v>2569</v>
      </c>
    </row>
    <row r="2777" spans="1:15" ht="27.75" hidden="1" customHeight="1" x14ac:dyDescent="0.25">
      <c r="A2777" s="129" t="s">
        <v>1983</v>
      </c>
      <c r="B2777" s="269" t="s">
        <v>625</v>
      </c>
      <c r="C2777" s="226" t="s">
        <v>2568</v>
      </c>
      <c r="D2777" s="269" t="s">
        <v>641</v>
      </c>
      <c r="E2777" s="372" t="s">
        <v>1557</v>
      </c>
      <c r="F2777" s="269" t="s">
        <v>475</v>
      </c>
      <c r="G2777" s="373">
        <v>17.829999999999998</v>
      </c>
      <c r="H2777" s="225" t="s">
        <v>488</v>
      </c>
      <c r="I2777" s="269" t="s">
        <v>1383</v>
      </c>
      <c r="J2777" s="374">
        <v>0</v>
      </c>
      <c r="K2777" s="269" t="s">
        <v>22</v>
      </c>
      <c r="L2777" s="269" t="s">
        <v>1392</v>
      </c>
      <c r="M2777" s="369">
        <v>2010</v>
      </c>
      <c r="N2777" s="375">
        <v>43873</v>
      </c>
      <c r="O2777" s="226" t="s">
        <v>2569</v>
      </c>
    </row>
    <row r="2778" spans="1:15" ht="27.75" hidden="1" customHeight="1" x14ac:dyDescent="0.25">
      <c r="A2778" s="129" t="s">
        <v>1983</v>
      </c>
      <c r="B2778" s="269" t="s">
        <v>625</v>
      </c>
      <c r="C2778" s="226" t="s">
        <v>2568</v>
      </c>
      <c r="D2778" s="269" t="s">
        <v>641</v>
      </c>
      <c r="E2778" s="372" t="s">
        <v>1557</v>
      </c>
      <c r="F2778" s="269" t="s">
        <v>475</v>
      </c>
      <c r="G2778" s="373">
        <v>8.1199999999999992</v>
      </c>
      <c r="H2778" s="225" t="s">
        <v>488</v>
      </c>
      <c r="I2778" s="372" t="s">
        <v>1384</v>
      </c>
      <c r="J2778" s="374">
        <v>0</v>
      </c>
      <c r="K2778" s="269" t="s">
        <v>22</v>
      </c>
      <c r="L2778" s="269" t="s">
        <v>1392</v>
      </c>
      <c r="M2778" s="369">
        <v>2010</v>
      </c>
      <c r="N2778" s="375">
        <v>43873</v>
      </c>
      <c r="O2778" s="226" t="s">
        <v>2569</v>
      </c>
    </row>
    <row r="2779" spans="1:15" ht="27.75" hidden="1" customHeight="1" x14ac:dyDescent="0.25">
      <c r="A2779" s="129" t="s">
        <v>1983</v>
      </c>
      <c r="B2779" s="269" t="s">
        <v>625</v>
      </c>
      <c r="C2779" s="226" t="s">
        <v>2568</v>
      </c>
      <c r="D2779" s="269" t="s">
        <v>641</v>
      </c>
      <c r="E2779" s="372" t="s">
        <v>1557</v>
      </c>
      <c r="F2779" s="269" t="s">
        <v>475</v>
      </c>
      <c r="G2779" s="373">
        <v>3.9</v>
      </c>
      <c r="H2779" s="225" t="s">
        <v>488</v>
      </c>
      <c r="I2779" s="372" t="s">
        <v>1385</v>
      </c>
      <c r="J2779" s="374">
        <v>0</v>
      </c>
      <c r="K2779" s="269" t="s">
        <v>22</v>
      </c>
      <c r="L2779" s="269" t="s">
        <v>1392</v>
      </c>
      <c r="M2779" s="369">
        <v>2010</v>
      </c>
      <c r="N2779" s="375">
        <v>43873</v>
      </c>
      <c r="O2779" s="226" t="s">
        <v>2569</v>
      </c>
    </row>
    <row r="2780" spans="1:15" ht="27.75" hidden="1" customHeight="1" x14ac:dyDescent="0.25">
      <c r="A2780" s="203" t="s">
        <v>2500</v>
      </c>
      <c r="B2780" s="202" t="s">
        <v>2501</v>
      </c>
      <c r="C2780" s="203" t="s">
        <v>2496</v>
      </c>
      <c r="D2780" s="202" t="s">
        <v>2497</v>
      </c>
      <c r="E2780" s="202" t="s">
        <v>2498</v>
      </c>
      <c r="F2780" s="202" t="s">
        <v>505</v>
      </c>
      <c r="G2780" s="254">
        <v>4.2</v>
      </c>
      <c r="H2780" s="361" t="s">
        <v>1414</v>
      </c>
      <c r="I2780" s="359" t="s">
        <v>1379</v>
      </c>
      <c r="J2780" s="358">
        <v>0</v>
      </c>
      <c r="K2780" s="359" t="s">
        <v>22</v>
      </c>
      <c r="L2780" s="359" t="s">
        <v>1392</v>
      </c>
      <c r="M2780" s="368">
        <v>2013</v>
      </c>
      <c r="N2780" s="205">
        <v>44074</v>
      </c>
      <c r="O2780" s="203" t="s">
        <v>2499</v>
      </c>
    </row>
    <row r="2781" spans="1:15" ht="27.75" hidden="1" customHeight="1" x14ac:dyDescent="0.25">
      <c r="A2781" s="203" t="s">
        <v>2500</v>
      </c>
      <c r="B2781" s="202" t="s">
        <v>2501</v>
      </c>
      <c r="C2781" s="203" t="s">
        <v>2496</v>
      </c>
      <c r="D2781" s="202" t="s">
        <v>2497</v>
      </c>
      <c r="E2781" s="202" t="s">
        <v>2498</v>
      </c>
      <c r="F2781" s="202" t="s">
        <v>505</v>
      </c>
      <c r="G2781" s="254">
        <v>2.5</v>
      </c>
      <c r="H2781" s="361" t="s">
        <v>1414</v>
      </c>
      <c r="I2781" s="359" t="s">
        <v>1382</v>
      </c>
      <c r="J2781" s="358">
        <v>0</v>
      </c>
      <c r="K2781" s="359" t="s">
        <v>22</v>
      </c>
      <c r="L2781" s="359" t="s">
        <v>1392</v>
      </c>
      <c r="M2781" s="368">
        <v>2013</v>
      </c>
      <c r="N2781" s="205">
        <v>44074</v>
      </c>
      <c r="O2781" s="203" t="s">
        <v>2499</v>
      </c>
    </row>
    <row r="2782" spans="1:15" ht="27.75" hidden="1" customHeight="1" x14ac:dyDescent="0.25">
      <c r="A2782" s="203" t="s">
        <v>2500</v>
      </c>
      <c r="B2782" s="202" t="s">
        <v>2501</v>
      </c>
      <c r="C2782" s="203" t="s">
        <v>2496</v>
      </c>
      <c r="D2782" s="202" t="s">
        <v>2497</v>
      </c>
      <c r="E2782" s="202" t="s">
        <v>2498</v>
      </c>
      <c r="F2782" s="202" t="s">
        <v>505</v>
      </c>
      <c r="G2782" s="254">
        <v>2.2000000000000002</v>
      </c>
      <c r="H2782" s="361" t="s">
        <v>1414</v>
      </c>
      <c r="I2782" s="359" t="s">
        <v>1383</v>
      </c>
      <c r="J2782" s="358">
        <v>0</v>
      </c>
      <c r="K2782" s="359" t="s">
        <v>22</v>
      </c>
      <c r="L2782" s="359" t="s">
        <v>1392</v>
      </c>
      <c r="M2782" s="368">
        <v>2013</v>
      </c>
      <c r="N2782" s="205">
        <v>44074</v>
      </c>
      <c r="O2782" s="203" t="s">
        <v>2499</v>
      </c>
    </row>
    <row r="2783" spans="1:15" ht="27.75" hidden="1" customHeight="1" x14ac:dyDescent="0.25">
      <c r="A2783" s="203" t="s">
        <v>2500</v>
      </c>
      <c r="B2783" s="202" t="s">
        <v>2501</v>
      </c>
      <c r="C2783" s="203" t="s">
        <v>2496</v>
      </c>
      <c r="D2783" s="202" t="s">
        <v>2497</v>
      </c>
      <c r="E2783" s="202" t="s">
        <v>2498</v>
      </c>
      <c r="F2783" s="202" t="s">
        <v>505</v>
      </c>
      <c r="G2783" s="254">
        <v>1.9</v>
      </c>
      <c r="H2783" s="361" t="s">
        <v>1414</v>
      </c>
      <c r="I2783" s="359" t="s">
        <v>1384</v>
      </c>
      <c r="J2783" s="358">
        <v>0</v>
      </c>
      <c r="K2783" s="359" t="s">
        <v>22</v>
      </c>
      <c r="L2783" s="359" t="s">
        <v>1392</v>
      </c>
      <c r="M2783" s="368">
        <v>2013</v>
      </c>
      <c r="N2783" s="205">
        <v>44074</v>
      </c>
      <c r="O2783" s="203" t="s">
        <v>2499</v>
      </c>
    </row>
    <row r="2784" spans="1:15" ht="27.75" hidden="1" customHeight="1" x14ac:dyDescent="0.25">
      <c r="A2784" s="203" t="s">
        <v>2500</v>
      </c>
      <c r="B2784" s="202" t="s">
        <v>2501</v>
      </c>
      <c r="C2784" s="203" t="s">
        <v>2496</v>
      </c>
      <c r="D2784" s="202" t="s">
        <v>2497</v>
      </c>
      <c r="E2784" s="202" t="s">
        <v>2498</v>
      </c>
      <c r="F2784" s="202" t="s">
        <v>505</v>
      </c>
      <c r="G2784" s="254">
        <v>1.7</v>
      </c>
      <c r="H2784" s="361" t="s">
        <v>1414</v>
      </c>
      <c r="I2784" s="359" t="s">
        <v>1385</v>
      </c>
      <c r="J2784" s="358">
        <v>0</v>
      </c>
      <c r="K2784" s="359" t="s">
        <v>22</v>
      </c>
      <c r="L2784" s="359" t="s">
        <v>1392</v>
      </c>
      <c r="M2784" s="368">
        <v>2013</v>
      </c>
      <c r="N2784" s="205">
        <v>44074</v>
      </c>
      <c r="O2784" s="203" t="s">
        <v>2499</v>
      </c>
    </row>
    <row r="2785" spans="1:15" ht="27.75" hidden="1" customHeight="1" x14ac:dyDescent="0.25">
      <c r="A2785" s="203" t="s">
        <v>2500</v>
      </c>
      <c r="B2785" s="202" t="s">
        <v>2501</v>
      </c>
      <c r="C2785" s="203" t="s">
        <v>2496</v>
      </c>
      <c r="D2785" s="202" t="s">
        <v>2497</v>
      </c>
      <c r="E2785" s="202" t="s">
        <v>2498</v>
      </c>
      <c r="F2785" s="202" t="s">
        <v>505</v>
      </c>
      <c r="G2785" s="254">
        <v>0.14799999999999999</v>
      </c>
      <c r="H2785" s="361" t="s">
        <v>1400</v>
      </c>
      <c r="I2785" s="359" t="s">
        <v>1379</v>
      </c>
      <c r="J2785" s="358">
        <v>0</v>
      </c>
      <c r="K2785" s="359" t="s">
        <v>1391</v>
      </c>
      <c r="L2785" s="359" t="s">
        <v>1392</v>
      </c>
      <c r="M2785" s="368">
        <v>2013</v>
      </c>
      <c r="N2785" s="205">
        <v>44074</v>
      </c>
      <c r="O2785" s="203" t="s">
        <v>2499</v>
      </c>
    </row>
    <row r="2786" spans="1:15" ht="27.75" hidden="1" customHeight="1" x14ac:dyDescent="0.25">
      <c r="A2786" s="203" t="s">
        <v>2500</v>
      </c>
      <c r="B2786" s="202" t="s">
        <v>2501</v>
      </c>
      <c r="C2786" s="203" t="s">
        <v>2496</v>
      </c>
      <c r="D2786" s="202" t="s">
        <v>2497</v>
      </c>
      <c r="E2786" s="202" t="s">
        <v>2498</v>
      </c>
      <c r="F2786" s="202" t="s">
        <v>505</v>
      </c>
      <c r="G2786" s="254">
        <v>8.5999999999999993E-2</v>
      </c>
      <c r="H2786" s="361" t="s">
        <v>1400</v>
      </c>
      <c r="I2786" s="359" t="s">
        <v>1382</v>
      </c>
      <c r="J2786" s="358">
        <v>0</v>
      </c>
      <c r="K2786" s="359" t="s">
        <v>1391</v>
      </c>
      <c r="L2786" s="359" t="s">
        <v>1392</v>
      </c>
      <c r="M2786" s="368">
        <v>2013</v>
      </c>
      <c r="N2786" s="205">
        <v>44074</v>
      </c>
      <c r="O2786" s="203" t="s">
        <v>2499</v>
      </c>
    </row>
    <row r="2787" spans="1:15" ht="27.75" hidden="1" customHeight="1" x14ac:dyDescent="0.25">
      <c r="A2787" s="203" t="s">
        <v>2500</v>
      </c>
      <c r="B2787" s="202" t="s">
        <v>2501</v>
      </c>
      <c r="C2787" s="203" t="s">
        <v>2496</v>
      </c>
      <c r="D2787" s="202" t="s">
        <v>2497</v>
      </c>
      <c r="E2787" s="202" t="s">
        <v>2498</v>
      </c>
      <c r="F2787" s="202" t="s">
        <v>505</v>
      </c>
      <c r="G2787" s="254">
        <v>7.4999999999999997E-2</v>
      </c>
      <c r="H2787" s="361" t="s">
        <v>1400</v>
      </c>
      <c r="I2787" s="359" t="s">
        <v>1383</v>
      </c>
      <c r="J2787" s="358">
        <v>0</v>
      </c>
      <c r="K2787" s="359" t="s">
        <v>1391</v>
      </c>
      <c r="L2787" s="359" t="s">
        <v>1392</v>
      </c>
      <c r="M2787" s="368">
        <v>2013</v>
      </c>
      <c r="N2787" s="205">
        <v>44074</v>
      </c>
      <c r="O2787" s="203" t="s">
        <v>2499</v>
      </c>
    </row>
    <row r="2788" spans="1:15" ht="27.75" hidden="1" customHeight="1" x14ac:dyDescent="0.25">
      <c r="A2788" s="203" t="s">
        <v>2500</v>
      </c>
      <c r="B2788" s="202" t="s">
        <v>2501</v>
      </c>
      <c r="C2788" s="203" t="s">
        <v>2496</v>
      </c>
      <c r="D2788" s="202" t="s">
        <v>2497</v>
      </c>
      <c r="E2788" s="202" t="s">
        <v>2498</v>
      </c>
      <c r="F2788" s="202" t="s">
        <v>505</v>
      </c>
      <c r="G2788" s="254">
        <v>6.6000000000000003E-2</v>
      </c>
      <c r="H2788" s="361" t="s">
        <v>1400</v>
      </c>
      <c r="I2788" s="359" t="s">
        <v>1384</v>
      </c>
      <c r="J2788" s="358">
        <v>0</v>
      </c>
      <c r="K2788" s="359" t="s">
        <v>1391</v>
      </c>
      <c r="L2788" s="359" t="s">
        <v>1392</v>
      </c>
      <c r="M2788" s="368">
        <v>2013</v>
      </c>
      <c r="N2788" s="205">
        <v>44074</v>
      </c>
      <c r="O2788" s="203" t="s">
        <v>2499</v>
      </c>
    </row>
    <row r="2789" spans="1:15" ht="27.75" hidden="1" customHeight="1" x14ac:dyDescent="0.25">
      <c r="A2789" s="203" t="s">
        <v>2500</v>
      </c>
      <c r="B2789" s="202" t="s">
        <v>2501</v>
      </c>
      <c r="C2789" s="203" t="s">
        <v>2496</v>
      </c>
      <c r="D2789" s="202" t="s">
        <v>2497</v>
      </c>
      <c r="E2789" s="202" t="s">
        <v>2498</v>
      </c>
      <c r="F2789" s="202" t="s">
        <v>505</v>
      </c>
      <c r="G2789" s="254">
        <v>5.8999999999999997E-2</v>
      </c>
      <c r="H2789" s="361" t="s">
        <v>1400</v>
      </c>
      <c r="I2789" s="359" t="s">
        <v>1385</v>
      </c>
      <c r="J2789" s="358">
        <v>0</v>
      </c>
      <c r="K2789" s="359" t="s">
        <v>1391</v>
      </c>
      <c r="L2789" s="359" t="s">
        <v>1392</v>
      </c>
      <c r="M2789" s="368">
        <v>2013</v>
      </c>
      <c r="N2789" s="205">
        <v>44074</v>
      </c>
      <c r="O2789" s="203" t="s">
        <v>2499</v>
      </c>
    </row>
    <row r="2790" spans="1:15" ht="27.75" hidden="1" customHeight="1" x14ac:dyDescent="0.25">
      <c r="A2790" s="203" t="s">
        <v>1984</v>
      </c>
      <c r="B2790" s="202" t="s">
        <v>695</v>
      </c>
      <c r="C2790" s="203" t="s">
        <v>1766</v>
      </c>
      <c r="D2790" s="202" t="s">
        <v>1767</v>
      </c>
      <c r="E2790" s="202" t="s">
        <v>1768</v>
      </c>
      <c r="F2790" s="202" t="s">
        <v>475</v>
      </c>
      <c r="G2790" s="253">
        <v>719</v>
      </c>
      <c r="H2790" s="361" t="s">
        <v>1433</v>
      </c>
      <c r="I2790" s="359" t="s">
        <v>1407</v>
      </c>
      <c r="J2790" s="358">
        <v>0.37909999999999999</v>
      </c>
      <c r="K2790" s="359" t="s">
        <v>1113</v>
      </c>
      <c r="L2790" s="359" t="s">
        <v>1408</v>
      </c>
      <c r="M2790" s="368">
        <v>2005</v>
      </c>
      <c r="N2790" s="205">
        <v>41071</v>
      </c>
      <c r="O2790" s="203"/>
    </row>
    <row r="2791" spans="1:15" ht="27.75" hidden="1" customHeight="1" x14ac:dyDescent="0.25">
      <c r="A2791" s="203" t="s">
        <v>1984</v>
      </c>
      <c r="B2791" s="202" t="s">
        <v>695</v>
      </c>
      <c r="C2791" s="203" t="s">
        <v>1766</v>
      </c>
      <c r="D2791" s="202" t="s">
        <v>1767</v>
      </c>
      <c r="E2791" s="202" t="s">
        <v>1768</v>
      </c>
      <c r="F2791" s="202" t="s">
        <v>475</v>
      </c>
      <c r="G2791" s="253">
        <v>1.97</v>
      </c>
      <c r="H2791" s="361" t="s">
        <v>1414</v>
      </c>
      <c r="I2791" s="359" t="s">
        <v>1407</v>
      </c>
      <c r="J2791" s="358">
        <v>0.38440000000000002</v>
      </c>
      <c r="K2791" s="359" t="s">
        <v>1113</v>
      </c>
      <c r="L2791" s="359" t="s">
        <v>1392</v>
      </c>
      <c r="M2791" s="368">
        <v>2005</v>
      </c>
      <c r="N2791" s="205">
        <v>41071</v>
      </c>
      <c r="O2791" s="203"/>
    </row>
    <row r="2792" spans="1:15" ht="27.75" hidden="1" customHeight="1" x14ac:dyDescent="0.25">
      <c r="A2792" s="203" t="s">
        <v>1984</v>
      </c>
      <c r="B2792" s="202" t="s">
        <v>695</v>
      </c>
      <c r="C2792" s="203" t="s">
        <v>21</v>
      </c>
      <c r="D2792" s="202" t="s">
        <v>727</v>
      </c>
      <c r="E2792" s="202" t="s">
        <v>1420</v>
      </c>
      <c r="F2792" s="202" t="s">
        <v>475</v>
      </c>
      <c r="G2792" s="253">
        <v>413</v>
      </c>
      <c r="H2792" s="361" t="s">
        <v>1414</v>
      </c>
      <c r="I2792" s="359" t="s">
        <v>1379</v>
      </c>
      <c r="J2792" s="359" t="s">
        <v>1380</v>
      </c>
      <c r="K2792" s="359" t="s">
        <v>22</v>
      </c>
      <c r="L2792" s="359" t="s">
        <v>1392</v>
      </c>
      <c r="M2792" s="368">
        <v>2002</v>
      </c>
      <c r="N2792" s="205">
        <v>39982</v>
      </c>
      <c r="O2792" s="203"/>
    </row>
    <row r="2793" spans="1:15" ht="27.75" hidden="1" customHeight="1" x14ac:dyDescent="0.25">
      <c r="A2793" s="203" t="s">
        <v>1984</v>
      </c>
      <c r="B2793" s="202" t="s">
        <v>695</v>
      </c>
      <c r="C2793" s="203" t="s">
        <v>21</v>
      </c>
      <c r="D2793" s="202" t="s">
        <v>727</v>
      </c>
      <c r="E2793" s="202" t="s">
        <v>1420</v>
      </c>
      <c r="F2793" s="202" t="s">
        <v>475</v>
      </c>
      <c r="G2793" s="253">
        <v>100</v>
      </c>
      <c r="H2793" s="361" t="s">
        <v>1414</v>
      </c>
      <c r="I2793" s="359" t="s">
        <v>1382</v>
      </c>
      <c r="J2793" s="359" t="s">
        <v>1380</v>
      </c>
      <c r="K2793" s="359" t="s">
        <v>22</v>
      </c>
      <c r="L2793" s="359" t="s">
        <v>1392</v>
      </c>
      <c r="M2793" s="368">
        <v>2002</v>
      </c>
      <c r="N2793" s="205">
        <v>39982</v>
      </c>
      <c r="O2793" s="203"/>
    </row>
    <row r="2794" spans="1:15" ht="27.75" hidden="1" customHeight="1" x14ac:dyDescent="0.25">
      <c r="A2794" s="203" t="s">
        <v>1984</v>
      </c>
      <c r="B2794" s="202" t="s">
        <v>695</v>
      </c>
      <c r="C2794" s="203" t="s">
        <v>21</v>
      </c>
      <c r="D2794" s="202" t="s">
        <v>727</v>
      </c>
      <c r="E2794" s="202" t="s">
        <v>1420</v>
      </c>
      <c r="F2794" s="202" t="s">
        <v>475</v>
      </c>
      <c r="G2794" s="253">
        <v>38</v>
      </c>
      <c r="H2794" s="361" t="s">
        <v>1414</v>
      </c>
      <c r="I2794" s="359" t="s">
        <v>1383</v>
      </c>
      <c r="J2794" s="359" t="s">
        <v>1380</v>
      </c>
      <c r="K2794" s="359" t="s">
        <v>22</v>
      </c>
      <c r="L2794" s="359" t="s">
        <v>1392</v>
      </c>
      <c r="M2794" s="368">
        <v>2002</v>
      </c>
      <c r="N2794" s="205">
        <v>39982</v>
      </c>
      <c r="O2794" s="203"/>
    </row>
    <row r="2795" spans="1:15" ht="27.75" hidden="1" customHeight="1" x14ac:dyDescent="0.25">
      <c r="A2795" s="203" t="s">
        <v>1984</v>
      </c>
      <c r="B2795" s="202" t="s">
        <v>695</v>
      </c>
      <c r="C2795" s="203" t="s">
        <v>21</v>
      </c>
      <c r="D2795" s="202" t="s">
        <v>727</v>
      </c>
      <c r="E2795" s="202" t="s">
        <v>1420</v>
      </c>
      <c r="F2795" s="202" t="s">
        <v>475</v>
      </c>
      <c r="G2795" s="253">
        <v>17</v>
      </c>
      <c r="H2795" s="361" t="s">
        <v>1414</v>
      </c>
      <c r="I2795" s="359" t="s">
        <v>1384</v>
      </c>
      <c r="J2795" s="359" t="s">
        <v>1380</v>
      </c>
      <c r="K2795" s="359" t="s">
        <v>22</v>
      </c>
      <c r="L2795" s="359" t="s">
        <v>1392</v>
      </c>
      <c r="M2795" s="368">
        <v>2002</v>
      </c>
      <c r="N2795" s="205">
        <v>39982</v>
      </c>
      <c r="O2795" s="203"/>
    </row>
    <row r="2796" spans="1:15" ht="27.75" hidden="1" customHeight="1" x14ac:dyDescent="0.25">
      <c r="A2796" s="203" t="s">
        <v>1984</v>
      </c>
      <c r="B2796" s="202" t="s">
        <v>695</v>
      </c>
      <c r="C2796" s="203" t="s">
        <v>21</v>
      </c>
      <c r="D2796" s="202" t="s">
        <v>727</v>
      </c>
      <c r="E2796" s="202" t="s">
        <v>1420</v>
      </c>
      <c r="F2796" s="202" t="s">
        <v>475</v>
      </c>
      <c r="G2796" s="253">
        <v>6</v>
      </c>
      <c r="H2796" s="361" t="s">
        <v>1414</v>
      </c>
      <c r="I2796" s="359" t="s">
        <v>1385</v>
      </c>
      <c r="J2796" s="359" t="s">
        <v>1380</v>
      </c>
      <c r="K2796" s="359" t="s">
        <v>22</v>
      </c>
      <c r="L2796" s="359" t="s">
        <v>1392</v>
      </c>
      <c r="M2796" s="368">
        <v>2002</v>
      </c>
      <c r="N2796" s="205">
        <v>39982</v>
      </c>
      <c r="O2796" s="203"/>
    </row>
    <row r="2797" spans="1:15" ht="27.75" hidden="1" customHeight="1" x14ac:dyDescent="0.25">
      <c r="A2797" s="203" t="s">
        <v>1984</v>
      </c>
      <c r="B2797" s="202" t="s">
        <v>695</v>
      </c>
      <c r="C2797" s="203" t="s">
        <v>21</v>
      </c>
      <c r="D2797" s="202" t="s">
        <v>727</v>
      </c>
      <c r="E2797" s="202" t="s">
        <v>1420</v>
      </c>
      <c r="F2797" s="202" t="s">
        <v>475</v>
      </c>
      <c r="G2797" s="253">
        <v>104</v>
      </c>
      <c r="H2797" s="361" t="s">
        <v>1414</v>
      </c>
      <c r="I2797" s="359" t="s">
        <v>1379</v>
      </c>
      <c r="J2797" s="359" t="s">
        <v>1380</v>
      </c>
      <c r="K2797" s="359" t="s">
        <v>1421</v>
      </c>
      <c r="L2797" s="359" t="s">
        <v>1392</v>
      </c>
      <c r="M2797" s="368">
        <v>2002</v>
      </c>
      <c r="N2797" s="205">
        <v>39982</v>
      </c>
      <c r="O2797" s="203"/>
    </row>
    <row r="2798" spans="1:15" ht="27.75" hidden="1" customHeight="1" x14ac:dyDescent="0.25">
      <c r="A2798" s="203" t="s">
        <v>1984</v>
      </c>
      <c r="B2798" s="202" t="s">
        <v>695</v>
      </c>
      <c r="C2798" s="203" t="s">
        <v>21</v>
      </c>
      <c r="D2798" s="202" t="s">
        <v>727</v>
      </c>
      <c r="E2798" s="202" t="s">
        <v>1420</v>
      </c>
      <c r="F2798" s="202" t="s">
        <v>475</v>
      </c>
      <c r="G2798" s="253">
        <v>25</v>
      </c>
      <c r="H2798" s="361" t="s">
        <v>1414</v>
      </c>
      <c r="I2798" s="359" t="s">
        <v>1382</v>
      </c>
      <c r="J2798" s="359" t="s">
        <v>1380</v>
      </c>
      <c r="K2798" s="359" t="s">
        <v>1421</v>
      </c>
      <c r="L2798" s="359" t="s">
        <v>1392</v>
      </c>
      <c r="M2798" s="368">
        <v>2002</v>
      </c>
      <c r="N2798" s="205">
        <v>39982</v>
      </c>
      <c r="O2798" s="203"/>
    </row>
    <row r="2799" spans="1:15" ht="27.75" hidden="1" customHeight="1" x14ac:dyDescent="0.25">
      <c r="A2799" s="203" t="s">
        <v>1984</v>
      </c>
      <c r="B2799" s="202" t="s">
        <v>695</v>
      </c>
      <c r="C2799" s="203" t="s">
        <v>21</v>
      </c>
      <c r="D2799" s="202" t="s">
        <v>727</v>
      </c>
      <c r="E2799" s="202" t="s">
        <v>1420</v>
      </c>
      <c r="F2799" s="202" t="s">
        <v>475</v>
      </c>
      <c r="G2799" s="253">
        <v>10</v>
      </c>
      <c r="H2799" s="361" t="s">
        <v>1414</v>
      </c>
      <c r="I2799" s="359" t="s">
        <v>1383</v>
      </c>
      <c r="J2799" s="359" t="s">
        <v>1380</v>
      </c>
      <c r="K2799" s="359" t="s">
        <v>1421</v>
      </c>
      <c r="L2799" s="359" t="s">
        <v>1392</v>
      </c>
      <c r="M2799" s="368">
        <v>2002</v>
      </c>
      <c r="N2799" s="205">
        <v>39982</v>
      </c>
      <c r="O2799" s="203"/>
    </row>
    <row r="2800" spans="1:15" ht="27.75" hidden="1" customHeight="1" x14ac:dyDescent="0.25">
      <c r="A2800" s="203" t="s">
        <v>1984</v>
      </c>
      <c r="B2800" s="202" t="s">
        <v>695</v>
      </c>
      <c r="C2800" s="203" t="s">
        <v>21</v>
      </c>
      <c r="D2800" s="202" t="s">
        <v>727</v>
      </c>
      <c r="E2800" s="202" t="s">
        <v>1420</v>
      </c>
      <c r="F2800" s="202" t="s">
        <v>475</v>
      </c>
      <c r="G2800" s="253">
        <v>5</v>
      </c>
      <c r="H2800" s="361" t="s">
        <v>1414</v>
      </c>
      <c r="I2800" s="359" t="s">
        <v>1384</v>
      </c>
      <c r="J2800" s="359" t="s">
        <v>1380</v>
      </c>
      <c r="K2800" s="359" t="s">
        <v>1421</v>
      </c>
      <c r="L2800" s="359" t="s">
        <v>1392</v>
      </c>
      <c r="M2800" s="368">
        <v>2002</v>
      </c>
      <c r="N2800" s="205">
        <v>39982</v>
      </c>
      <c r="O2800" s="203"/>
    </row>
    <row r="2801" spans="1:15" ht="27.75" hidden="1" customHeight="1" x14ac:dyDescent="0.25">
      <c r="A2801" s="203" t="s">
        <v>1984</v>
      </c>
      <c r="B2801" s="202" t="s">
        <v>695</v>
      </c>
      <c r="C2801" s="203" t="s">
        <v>21</v>
      </c>
      <c r="D2801" s="202" t="s">
        <v>727</v>
      </c>
      <c r="E2801" s="202" t="s">
        <v>1420</v>
      </c>
      <c r="F2801" s="202" t="s">
        <v>475</v>
      </c>
      <c r="G2801" s="253">
        <v>2</v>
      </c>
      <c r="H2801" s="361" t="s">
        <v>1414</v>
      </c>
      <c r="I2801" s="359" t="s">
        <v>1385</v>
      </c>
      <c r="J2801" s="359" t="s">
        <v>1380</v>
      </c>
      <c r="K2801" s="359" t="s">
        <v>1421</v>
      </c>
      <c r="L2801" s="359" t="s">
        <v>1392</v>
      </c>
      <c r="M2801" s="368">
        <v>2002</v>
      </c>
      <c r="N2801" s="205">
        <v>39982</v>
      </c>
      <c r="O2801" s="203"/>
    </row>
    <row r="2802" spans="1:15" ht="27.75" hidden="1" customHeight="1" x14ac:dyDescent="0.25">
      <c r="A2802" s="203" t="s">
        <v>1984</v>
      </c>
      <c r="B2802" s="202" t="s">
        <v>695</v>
      </c>
      <c r="C2802" s="203" t="s">
        <v>1518</v>
      </c>
      <c r="D2802" s="202" t="s">
        <v>1519</v>
      </c>
      <c r="E2802" s="202" t="s">
        <v>1520</v>
      </c>
      <c r="F2802" s="202" t="s">
        <v>475</v>
      </c>
      <c r="G2802" s="253">
        <v>0.19</v>
      </c>
      <c r="H2802" s="361" t="s">
        <v>1406</v>
      </c>
      <c r="I2802" s="359" t="s">
        <v>1407</v>
      </c>
      <c r="J2802" s="358">
        <v>0.34</v>
      </c>
      <c r="K2802" s="359" t="s">
        <v>1113</v>
      </c>
      <c r="L2802" s="359" t="s">
        <v>1408</v>
      </c>
      <c r="M2802" s="368">
        <v>1992</v>
      </c>
      <c r="N2802" s="207" t="s">
        <v>1521</v>
      </c>
      <c r="O2802" s="203"/>
    </row>
    <row r="2803" spans="1:15" ht="27.75" hidden="1" customHeight="1" x14ac:dyDescent="0.25">
      <c r="A2803" s="203" t="s">
        <v>1984</v>
      </c>
      <c r="B2803" s="202" t="s">
        <v>695</v>
      </c>
      <c r="C2803" s="203" t="s">
        <v>1445</v>
      </c>
      <c r="D2803" s="202" t="s">
        <v>1446</v>
      </c>
      <c r="E2803" s="202" t="s">
        <v>1447</v>
      </c>
      <c r="F2803" s="202" t="s">
        <v>475</v>
      </c>
      <c r="G2803" s="253">
        <v>583</v>
      </c>
      <c r="H2803" s="361" t="s">
        <v>1448</v>
      </c>
      <c r="I2803" s="359" t="s">
        <v>1407</v>
      </c>
      <c r="J2803" s="358">
        <v>0.61799999999999999</v>
      </c>
      <c r="K2803" s="359" t="s">
        <v>1113</v>
      </c>
      <c r="L2803" s="359" t="s">
        <v>1408</v>
      </c>
      <c r="M2803" s="368">
        <v>2001</v>
      </c>
      <c r="N2803" s="205">
        <v>41603</v>
      </c>
      <c r="O2803" s="203" t="s">
        <v>1449</v>
      </c>
    </row>
    <row r="2804" spans="1:15" ht="27.75" hidden="1" customHeight="1" x14ac:dyDescent="0.25">
      <c r="A2804" s="203" t="s">
        <v>1984</v>
      </c>
      <c r="B2804" s="202" t="s">
        <v>695</v>
      </c>
      <c r="C2804" s="203" t="s">
        <v>1445</v>
      </c>
      <c r="D2804" s="202" t="s">
        <v>1446</v>
      </c>
      <c r="E2804" s="202" t="s">
        <v>1447</v>
      </c>
      <c r="F2804" s="202" t="s">
        <v>475</v>
      </c>
      <c r="G2804" s="253">
        <v>4.78</v>
      </c>
      <c r="H2804" s="361" t="s">
        <v>1450</v>
      </c>
      <c r="I2804" s="359" t="s">
        <v>1407</v>
      </c>
      <c r="J2804" s="358">
        <v>0.61760000000000004</v>
      </c>
      <c r="K2804" s="359" t="s">
        <v>1113</v>
      </c>
      <c r="L2804" s="359" t="s">
        <v>1392</v>
      </c>
      <c r="M2804" s="368">
        <v>2001</v>
      </c>
      <c r="N2804" s="205">
        <v>41603</v>
      </c>
      <c r="O2804" s="203" t="s">
        <v>1449</v>
      </c>
    </row>
    <row r="2805" spans="1:15" ht="27.75" hidden="1" customHeight="1" x14ac:dyDescent="0.25">
      <c r="A2805" s="203" t="s">
        <v>1984</v>
      </c>
      <c r="B2805" s="202" t="s">
        <v>695</v>
      </c>
      <c r="C2805" s="203" t="s">
        <v>1403</v>
      </c>
      <c r="D2805" s="202" t="s">
        <v>1404</v>
      </c>
      <c r="E2805" s="202" t="s">
        <v>1405</v>
      </c>
      <c r="F2805" s="202" t="s">
        <v>475</v>
      </c>
      <c r="G2805" s="253">
        <v>154</v>
      </c>
      <c r="H2805" s="361" t="s">
        <v>1406</v>
      </c>
      <c r="I2805" s="359" t="s">
        <v>1407</v>
      </c>
      <c r="J2805" s="208">
        <v>0</v>
      </c>
      <c r="K2805" s="359" t="s">
        <v>22</v>
      </c>
      <c r="L2805" s="359" t="s">
        <v>1408</v>
      </c>
      <c r="M2805" s="368" t="s">
        <v>1407</v>
      </c>
      <c r="N2805" s="205">
        <v>42486</v>
      </c>
      <c r="O2805" s="203"/>
    </row>
    <row r="2806" spans="1:15" ht="27.75" hidden="1" customHeight="1" x14ac:dyDescent="0.25">
      <c r="A2806" s="203" t="s">
        <v>1984</v>
      </c>
      <c r="B2806" s="202" t="s">
        <v>695</v>
      </c>
      <c r="C2806" s="203" t="s">
        <v>1461</v>
      </c>
      <c r="D2806" s="202" t="s">
        <v>1462</v>
      </c>
      <c r="E2806" s="202" t="s">
        <v>1463</v>
      </c>
      <c r="F2806" s="202" t="s">
        <v>475</v>
      </c>
      <c r="G2806" s="254">
        <v>21534261</v>
      </c>
      <c r="H2806" s="361" t="s">
        <v>1433</v>
      </c>
      <c r="I2806" s="359" t="s">
        <v>1407</v>
      </c>
      <c r="J2806" s="359" t="s">
        <v>1380</v>
      </c>
      <c r="K2806" s="359" t="s">
        <v>8</v>
      </c>
      <c r="L2806" s="359" t="s">
        <v>1408</v>
      </c>
      <c r="M2806" s="368" t="s">
        <v>1407</v>
      </c>
      <c r="N2806" s="205">
        <v>42530</v>
      </c>
      <c r="O2806" s="203"/>
    </row>
    <row r="2807" spans="1:15" ht="27.75" hidden="1" customHeight="1" x14ac:dyDescent="0.25">
      <c r="A2807" s="203" t="s">
        <v>1984</v>
      </c>
      <c r="B2807" s="202" t="s">
        <v>695</v>
      </c>
      <c r="C2807" s="203" t="s">
        <v>1461</v>
      </c>
      <c r="D2807" s="202" t="s">
        <v>1462</v>
      </c>
      <c r="E2807" s="202" t="s">
        <v>1463</v>
      </c>
      <c r="F2807" s="202" t="s">
        <v>475</v>
      </c>
      <c r="G2807" s="254">
        <v>58998</v>
      </c>
      <c r="H2807" s="361" t="s">
        <v>1414</v>
      </c>
      <c r="I2807" s="359" t="s">
        <v>1407</v>
      </c>
      <c r="J2807" s="359" t="s">
        <v>1380</v>
      </c>
      <c r="K2807" s="359" t="s">
        <v>8</v>
      </c>
      <c r="L2807" s="359" t="s">
        <v>1392</v>
      </c>
      <c r="M2807" s="368" t="s">
        <v>1407</v>
      </c>
      <c r="N2807" s="205">
        <v>42530</v>
      </c>
      <c r="O2807" s="203"/>
    </row>
    <row r="2808" spans="1:15" ht="27.75" hidden="1" customHeight="1" x14ac:dyDescent="0.25">
      <c r="A2808" s="203" t="s">
        <v>1984</v>
      </c>
      <c r="B2808" s="202" t="s">
        <v>695</v>
      </c>
      <c r="C2808" s="203" t="s">
        <v>1397</v>
      </c>
      <c r="D2808" s="202" t="s">
        <v>1464</v>
      </c>
      <c r="E2808" s="202" t="s">
        <v>1465</v>
      </c>
      <c r="F2808" s="202" t="s">
        <v>475</v>
      </c>
      <c r="G2808" s="253">
        <v>396</v>
      </c>
      <c r="H2808" s="361" t="s">
        <v>1400</v>
      </c>
      <c r="I2808" s="359" t="s">
        <v>1379</v>
      </c>
      <c r="J2808" s="358">
        <v>0</v>
      </c>
      <c r="K2808" s="359" t="s">
        <v>1391</v>
      </c>
      <c r="L2808" s="359" t="s">
        <v>1392</v>
      </c>
      <c r="M2808" s="368">
        <v>2010</v>
      </c>
      <c r="N2808" s="207" t="s">
        <v>1401</v>
      </c>
      <c r="O2808" s="203"/>
    </row>
    <row r="2809" spans="1:15" ht="27.75" hidden="1" customHeight="1" x14ac:dyDescent="0.25">
      <c r="A2809" s="203" t="s">
        <v>1984</v>
      </c>
      <c r="B2809" s="202" t="s">
        <v>695</v>
      </c>
      <c r="C2809" s="203" t="s">
        <v>1397</v>
      </c>
      <c r="D2809" s="202" t="s">
        <v>1464</v>
      </c>
      <c r="E2809" s="202" t="s">
        <v>1465</v>
      </c>
      <c r="F2809" s="202" t="s">
        <v>475</v>
      </c>
      <c r="G2809" s="253">
        <v>96.8</v>
      </c>
      <c r="H2809" s="361" t="s">
        <v>1400</v>
      </c>
      <c r="I2809" s="359" t="s">
        <v>1382</v>
      </c>
      <c r="J2809" s="210">
        <v>4.8000000000000001E-2</v>
      </c>
      <c r="K2809" s="359" t="s">
        <v>1391</v>
      </c>
      <c r="L2809" s="359" t="s">
        <v>1392</v>
      </c>
      <c r="M2809" s="368">
        <v>2010</v>
      </c>
      <c r="N2809" s="207" t="s">
        <v>1401</v>
      </c>
      <c r="O2809" s="203"/>
    </row>
    <row r="2810" spans="1:15" ht="27.75" hidden="1" customHeight="1" x14ac:dyDescent="0.25">
      <c r="A2810" s="203" t="s">
        <v>1984</v>
      </c>
      <c r="B2810" s="202" t="s">
        <v>695</v>
      </c>
      <c r="C2810" s="203" t="s">
        <v>1397</v>
      </c>
      <c r="D2810" s="202" t="s">
        <v>1464</v>
      </c>
      <c r="E2810" s="202" t="s">
        <v>1465</v>
      </c>
      <c r="F2810" s="202" t="s">
        <v>475</v>
      </c>
      <c r="G2810" s="253">
        <v>23.6</v>
      </c>
      <c r="H2810" s="361" t="s">
        <v>1400</v>
      </c>
      <c r="I2810" s="359" t="s">
        <v>1383</v>
      </c>
      <c r="J2810" s="358">
        <v>0.44</v>
      </c>
      <c r="K2810" s="359" t="s">
        <v>1391</v>
      </c>
      <c r="L2810" s="359" t="s">
        <v>1392</v>
      </c>
      <c r="M2810" s="368">
        <v>2010</v>
      </c>
      <c r="N2810" s="207" t="s">
        <v>1401</v>
      </c>
      <c r="O2810" s="203"/>
    </row>
    <row r="2811" spans="1:15" ht="27.75" hidden="1" customHeight="1" x14ac:dyDescent="0.25">
      <c r="A2811" s="203" t="s">
        <v>1984</v>
      </c>
      <c r="B2811" s="202" t="s">
        <v>695</v>
      </c>
      <c r="C2811" s="203" t="s">
        <v>1397</v>
      </c>
      <c r="D2811" s="202" t="s">
        <v>1464</v>
      </c>
      <c r="E2811" s="202" t="s">
        <v>1465</v>
      </c>
      <c r="F2811" s="202" t="s">
        <v>475</v>
      </c>
      <c r="G2811" s="253">
        <v>4.93</v>
      </c>
      <c r="H2811" s="361" t="s">
        <v>1400</v>
      </c>
      <c r="I2811" s="359" t="s">
        <v>1384</v>
      </c>
      <c r="J2811" s="359" t="s">
        <v>1402</v>
      </c>
      <c r="K2811" s="359" t="s">
        <v>1391</v>
      </c>
      <c r="L2811" s="359" t="s">
        <v>1392</v>
      </c>
      <c r="M2811" s="368">
        <v>2010</v>
      </c>
      <c r="N2811" s="207" t="s">
        <v>1401</v>
      </c>
      <c r="O2811" s="203"/>
    </row>
    <row r="2812" spans="1:15" ht="27.75" hidden="1" customHeight="1" x14ac:dyDescent="0.25">
      <c r="A2812" s="203" t="s">
        <v>1984</v>
      </c>
      <c r="B2812" s="202" t="s">
        <v>695</v>
      </c>
      <c r="C2812" s="203" t="s">
        <v>1397</v>
      </c>
      <c r="D2812" s="202" t="s">
        <v>1464</v>
      </c>
      <c r="E2812" s="202" t="s">
        <v>1465</v>
      </c>
      <c r="F2812" s="202" t="s">
        <v>475</v>
      </c>
      <c r="G2812" s="253">
        <v>1.75</v>
      </c>
      <c r="H2812" s="361" t="s">
        <v>1400</v>
      </c>
      <c r="I2812" s="359" t="s">
        <v>1385</v>
      </c>
      <c r="J2812" s="359" t="s">
        <v>1402</v>
      </c>
      <c r="K2812" s="359" t="s">
        <v>1391</v>
      </c>
      <c r="L2812" s="359" t="s">
        <v>1392</v>
      </c>
      <c r="M2812" s="368">
        <v>2010</v>
      </c>
      <c r="N2812" s="207" t="s">
        <v>1401</v>
      </c>
      <c r="O2812" s="203"/>
    </row>
    <row r="2813" spans="1:15" ht="27.75" hidden="1" customHeight="1" x14ac:dyDescent="0.25">
      <c r="A2813" s="203" t="s">
        <v>1985</v>
      </c>
      <c r="B2813" s="202" t="s">
        <v>2394</v>
      </c>
      <c r="C2813" s="203" t="s">
        <v>1719</v>
      </c>
      <c r="D2813" s="202" t="s">
        <v>1720</v>
      </c>
      <c r="E2813" s="202" t="s">
        <v>1721</v>
      </c>
      <c r="F2813" s="202" t="s">
        <v>505</v>
      </c>
      <c r="G2813" s="253">
        <v>80.849999999999994</v>
      </c>
      <c r="H2813" s="361" t="s">
        <v>1400</v>
      </c>
      <c r="I2813" s="359" t="s">
        <v>1379</v>
      </c>
      <c r="J2813" s="358">
        <v>0.32</v>
      </c>
      <c r="K2813" s="359" t="s">
        <v>1391</v>
      </c>
      <c r="L2813" s="359" t="s">
        <v>1392</v>
      </c>
      <c r="M2813" s="368">
        <v>2013</v>
      </c>
      <c r="N2813" s="205">
        <v>43593</v>
      </c>
      <c r="O2813" s="203"/>
    </row>
    <row r="2814" spans="1:15" ht="27.75" hidden="1" customHeight="1" x14ac:dyDescent="0.25">
      <c r="A2814" s="203" t="s">
        <v>1985</v>
      </c>
      <c r="B2814" s="202" t="s">
        <v>2394</v>
      </c>
      <c r="C2814" s="203" t="s">
        <v>1719</v>
      </c>
      <c r="D2814" s="202" t="s">
        <v>1720</v>
      </c>
      <c r="E2814" s="202" t="s">
        <v>1721</v>
      </c>
      <c r="F2814" s="202" t="s">
        <v>505</v>
      </c>
      <c r="G2814" s="253">
        <v>22.14</v>
      </c>
      <c r="H2814" s="361" t="s">
        <v>1400</v>
      </c>
      <c r="I2814" s="359" t="s">
        <v>1382</v>
      </c>
      <c r="J2814" s="358">
        <v>0.33</v>
      </c>
      <c r="K2814" s="359" t="s">
        <v>1391</v>
      </c>
      <c r="L2814" s="359" t="s">
        <v>1392</v>
      </c>
      <c r="M2814" s="368">
        <v>2013</v>
      </c>
      <c r="N2814" s="205">
        <v>43593</v>
      </c>
      <c r="O2814" s="203"/>
    </row>
    <row r="2815" spans="1:15" ht="27.75" hidden="1" customHeight="1" x14ac:dyDescent="0.25">
      <c r="A2815" s="203" t="s">
        <v>1985</v>
      </c>
      <c r="B2815" s="202" t="s">
        <v>2394</v>
      </c>
      <c r="C2815" s="203" t="s">
        <v>1719</v>
      </c>
      <c r="D2815" s="202" t="s">
        <v>1720</v>
      </c>
      <c r="E2815" s="202" t="s">
        <v>1721</v>
      </c>
      <c r="F2815" s="202" t="s">
        <v>505</v>
      </c>
      <c r="G2815" s="253">
        <v>6.41</v>
      </c>
      <c r="H2815" s="361" t="s">
        <v>1400</v>
      </c>
      <c r="I2815" s="359" t="s">
        <v>1383</v>
      </c>
      <c r="J2815" s="358">
        <v>0.47</v>
      </c>
      <c r="K2815" s="359" t="s">
        <v>1391</v>
      </c>
      <c r="L2815" s="359" t="s">
        <v>1392</v>
      </c>
      <c r="M2815" s="368">
        <v>2013</v>
      </c>
      <c r="N2815" s="205">
        <v>43593</v>
      </c>
      <c r="O2815" s="203"/>
    </row>
    <row r="2816" spans="1:15" ht="27.75" hidden="1" customHeight="1" x14ac:dyDescent="0.25">
      <c r="A2816" s="203" t="s">
        <v>1985</v>
      </c>
      <c r="B2816" s="202" t="s">
        <v>2394</v>
      </c>
      <c r="C2816" s="203" t="s">
        <v>1719</v>
      </c>
      <c r="D2816" s="202" t="s">
        <v>1720</v>
      </c>
      <c r="E2816" s="202" t="s">
        <v>1721</v>
      </c>
      <c r="F2816" s="202" t="s">
        <v>505</v>
      </c>
      <c r="G2816" s="253">
        <v>1.9</v>
      </c>
      <c r="H2816" s="361" t="s">
        <v>1400</v>
      </c>
      <c r="I2816" s="359" t="s">
        <v>1384</v>
      </c>
      <c r="J2816" s="358">
        <v>0.36</v>
      </c>
      <c r="K2816" s="359" t="s">
        <v>1391</v>
      </c>
      <c r="L2816" s="359" t="s">
        <v>1392</v>
      </c>
      <c r="M2816" s="368">
        <v>2013</v>
      </c>
      <c r="N2816" s="205">
        <v>43593</v>
      </c>
      <c r="O2816" s="203"/>
    </row>
    <row r="2817" spans="1:15" ht="27.75" hidden="1" customHeight="1" x14ac:dyDescent="0.25">
      <c r="A2817" s="203" t="s">
        <v>1985</v>
      </c>
      <c r="B2817" s="202" t="s">
        <v>2394</v>
      </c>
      <c r="C2817" s="203" t="s">
        <v>1719</v>
      </c>
      <c r="D2817" s="202" t="s">
        <v>1720</v>
      </c>
      <c r="E2817" s="202" t="s">
        <v>1721</v>
      </c>
      <c r="F2817" s="202" t="s">
        <v>505</v>
      </c>
      <c r="G2817" s="253" t="s">
        <v>515</v>
      </c>
      <c r="H2817" s="361" t="s">
        <v>1400</v>
      </c>
      <c r="I2817" s="359" t="s">
        <v>1385</v>
      </c>
      <c r="J2817" s="359" t="s">
        <v>515</v>
      </c>
      <c r="K2817" s="359" t="s">
        <v>1391</v>
      </c>
      <c r="L2817" s="359" t="s">
        <v>1392</v>
      </c>
      <c r="M2817" s="368">
        <v>2013</v>
      </c>
      <c r="N2817" s="205">
        <v>43593</v>
      </c>
      <c r="O2817" s="203"/>
    </row>
    <row r="2818" spans="1:15" ht="27.75" hidden="1" customHeight="1" x14ac:dyDescent="0.25">
      <c r="A2818" s="203" t="s">
        <v>1985</v>
      </c>
      <c r="B2818" s="202" t="s">
        <v>2394</v>
      </c>
      <c r="C2818" s="203" t="s">
        <v>1719</v>
      </c>
      <c r="D2818" s="202" t="s">
        <v>1986</v>
      </c>
      <c r="E2818" s="202" t="s">
        <v>1721</v>
      </c>
      <c r="F2818" s="202" t="s">
        <v>475</v>
      </c>
      <c r="G2818" s="253">
        <v>3.3</v>
      </c>
      <c r="H2818" s="361" t="s">
        <v>488</v>
      </c>
      <c r="I2818" s="359" t="s">
        <v>1379</v>
      </c>
      <c r="J2818" s="358">
        <v>0.37</v>
      </c>
      <c r="K2818" s="359" t="s">
        <v>22</v>
      </c>
      <c r="L2818" s="359" t="s">
        <v>1392</v>
      </c>
      <c r="M2818" s="368">
        <v>2007</v>
      </c>
      <c r="N2818" s="205">
        <v>43593</v>
      </c>
      <c r="O2818" s="203"/>
    </row>
    <row r="2819" spans="1:15" ht="27.75" hidden="1" customHeight="1" x14ac:dyDescent="0.25">
      <c r="A2819" s="203" t="s">
        <v>1985</v>
      </c>
      <c r="B2819" s="202" t="s">
        <v>2394</v>
      </c>
      <c r="C2819" s="203" t="s">
        <v>1719</v>
      </c>
      <c r="D2819" s="202" t="s">
        <v>1986</v>
      </c>
      <c r="E2819" s="202" t="s">
        <v>1721</v>
      </c>
      <c r="F2819" s="202" t="s">
        <v>475</v>
      </c>
      <c r="G2819" s="253">
        <v>0.9</v>
      </c>
      <c r="H2819" s="361" t="s">
        <v>488</v>
      </c>
      <c r="I2819" s="359" t="s">
        <v>1382</v>
      </c>
      <c r="J2819" s="358">
        <v>0</v>
      </c>
      <c r="K2819" s="359" t="s">
        <v>22</v>
      </c>
      <c r="L2819" s="359" t="s">
        <v>1392</v>
      </c>
      <c r="M2819" s="368">
        <v>2007</v>
      </c>
      <c r="N2819" s="205">
        <v>43593</v>
      </c>
      <c r="O2819" s="203"/>
    </row>
    <row r="2820" spans="1:15" ht="27.75" hidden="1" customHeight="1" x14ac:dyDescent="0.25">
      <c r="A2820" s="203" t="s">
        <v>1985</v>
      </c>
      <c r="B2820" s="202" t="s">
        <v>2394</v>
      </c>
      <c r="C2820" s="203" t="s">
        <v>1719</v>
      </c>
      <c r="D2820" s="202" t="s">
        <v>1986</v>
      </c>
      <c r="E2820" s="202" t="s">
        <v>1721</v>
      </c>
      <c r="F2820" s="202" t="s">
        <v>475</v>
      </c>
      <c r="G2820" s="253">
        <v>0.2</v>
      </c>
      <c r="H2820" s="361" t="s">
        <v>488</v>
      </c>
      <c r="I2820" s="359" t="s">
        <v>1383</v>
      </c>
      <c r="J2820" s="358">
        <v>0</v>
      </c>
      <c r="K2820" s="359" t="s">
        <v>22</v>
      </c>
      <c r="L2820" s="359" t="s">
        <v>1392</v>
      </c>
      <c r="M2820" s="368">
        <v>2007</v>
      </c>
      <c r="N2820" s="205">
        <v>43593</v>
      </c>
      <c r="O2820" s="203"/>
    </row>
    <row r="2821" spans="1:15" ht="27.75" hidden="1" customHeight="1" x14ac:dyDescent="0.25">
      <c r="A2821" s="203" t="s">
        <v>1985</v>
      </c>
      <c r="B2821" s="202" t="s">
        <v>2394</v>
      </c>
      <c r="C2821" s="203" t="s">
        <v>1719</v>
      </c>
      <c r="D2821" s="202" t="s">
        <v>1986</v>
      </c>
      <c r="E2821" s="202" t="s">
        <v>1721</v>
      </c>
      <c r="F2821" s="202" t="s">
        <v>475</v>
      </c>
      <c r="G2821" s="253" t="s">
        <v>515</v>
      </c>
      <c r="H2821" s="361" t="s">
        <v>488</v>
      </c>
      <c r="I2821" s="359" t="s">
        <v>1384</v>
      </c>
      <c r="J2821" s="358">
        <v>0</v>
      </c>
      <c r="K2821" s="359" t="s">
        <v>22</v>
      </c>
      <c r="L2821" s="359" t="s">
        <v>1392</v>
      </c>
      <c r="M2821" s="368">
        <v>2007</v>
      </c>
      <c r="N2821" s="205">
        <v>43593</v>
      </c>
      <c r="O2821" s="203"/>
    </row>
    <row r="2822" spans="1:15" ht="27.75" hidden="1" customHeight="1" x14ac:dyDescent="0.25">
      <c r="A2822" s="203" t="s">
        <v>1985</v>
      </c>
      <c r="B2822" s="202" t="s">
        <v>2394</v>
      </c>
      <c r="C2822" s="203" t="s">
        <v>1719</v>
      </c>
      <c r="D2822" s="202" t="s">
        <v>1986</v>
      </c>
      <c r="E2822" s="202" t="s">
        <v>1721</v>
      </c>
      <c r="F2822" s="202" t="s">
        <v>475</v>
      </c>
      <c r="G2822" s="253" t="s">
        <v>515</v>
      </c>
      <c r="H2822" s="361" t="s">
        <v>488</v>
      </c>
      <c r="I2822" s="359" t="s">
        <v>1385</v>
      </c>
      <c r="J2822" s="358">
        <v>0</v>
      </c>
      <c r="K2822" s="359" t="s">
        <v>22</v>
      </c>
      <c r="L2822" s="359" t="s">
        <v>1392</v>
      </c>
      <c r="M2822" s="368">
        <v>2007</v>
      </c>
      <c r="N2822" s="205">
        <v>43593</v>
      </c>
      <c r="O2822" s="203"/>
    </row>
    <row r="2823" spans="1:15" ht="27.75" hidden="1" customHeight="1" x14ac:dyDescent="0.25">
      <c r="A2823" s="203" t="s">
        <v>1985</v>
      </c>
      <c r="B2823" s="202" t="s">
        <v>2394</v>
      </c>
      <c r="C2823" s="203" t="s">
        <v>1719</v>
      </c>
      <c r="D2823" s="202" t="s">
        <v>1987</v>
      </c>
      <c r="E2823" s="202" t="s">
        <v>1721</v>
      </c>
      <c r="F2823" s="202" t="s">
        <v>505</v>
      </c>
      <c r="G2823" s="253">
        <v>1.8</v>
      </c>
      <c r="H2823" s="361" t="s">
        <v>488</v>
      </c>
      <c r="I2823" s="359" t="s">
        <v>1379</v>
      </c>
      <c r="J2823" s="358">
        <v>0.42</v>
      </c>
      <c r="K2823" s="359" t="s">
        <v>22</v>
      </c>
      <c r="L2823" s="359" t="s">
        <v>1392</v>
      </c>
      <c r="M2823" s="368">
        <v>2007</v>
      </c>
      <c r="N2823" s="205">
        <v>43593</v>
      </c>
      <c r="O2823" s="203"/>
    </row>
    <row r="2824" spans="1:15" ht="27.75" hidden="1" customHeight="1" x14ac:dyDescent="0.25">
      <c r="A2824" s="203" t="s">
        <v>1985</v>
      </c>
      <c r="B2824" s="202" t="s">
        <v>2394</v>
      </c>
      <c r="C2824" s="203" t="s">
        <v>1719</v>
      </c>
      <c r="D2824" s="202" t="s">
        <v>1987</v>
      </c>
      <c r="E2824" s="202" t="s">
        <v>1721</v>
      </c>
      <c r="F2824" s="202" t="s">
        <v>505</v>
      </c>
      <c r="G2824" s="253">
        <v>0.5</v>
      </c>
      <c r="H2824" s="361" t="s">
        <v>488</v>
      </c>
      <c r="I2824" s="359" t="s">
        <v>1382</v>
      </c>
      <c r="J2824" s="358">
        <v>0</v>
      </c>
      <c r="K2824" s="359" t="s">
        <v>22</v>
      </c>
      <c r="L2824" s="359" t="s">
        <v>1392</v>
      </c>
      <c r="M2824" s="368">
        <v>2007</v>
      </c>
      <c r="N2824" s="205">
        <v>43593</v>
      </c>
      <c r="O2824" s="203"/>
    </row>
    <row r="2825" spans="1:15" ht="27.75" hidden="1" customHeight="1" x14ac:dyDescent="0.25">
      <c r="A2825" s="203" t="s">
        <v>1985</v>
      </c>
      <c r="B2825" s="202" t="s">
        <v>2394</v>
      </c>
      <c r="C2825" s="203" t="s">
        <v>1719</v>
      </c>
      <c r="D2825" s="202" t="s">
        <v>1987</v>
      </c>
      <c r="E2825" s="202" t="s">
        <v>1721</v>
      </c>
      <c r="F2825" s="202" t="s">
        <v>505</v>
      </c>
      <c r="G2825" s="253">
        <v>0.1</v>
      </c>
      <c r="H2825" s="361" t="s">
        <v>488</v>
      </c>
      <c r="I2825" s="359" t="s">
        <v>1383</v>
      </c>
      <c r="J2825" s="358">
        <v>0</v>
      </c>
      <c r="K2825" s="359" t="s">
        <v>22</v>
      </c>
      <c r="L2825" s="359" t="s">
        <v>1392</v>
      </c>
      <c r="M2825" s="368">
        <v>2007</v>
      </c>
      <c r="N2825" s="205">
        <v>43593</v>
      </c>
      <c r="O2825" s="203"/>
    </row>
    <row r="2826" spans="1:15" ht="27.75" hidden="1" customHeight="1" x14ac:dyDescent="0.25">
      <c r="A2826" s="203" t="s">
        <v>1985</v>
      </c>
      <c r="B2826" s="202" t="s">
        <v>2394</v>
      </c>
      <c r="C2826" s="203" t="s">
        <v>1719</v>
      </c>
      <c r="D2826" s="202" t="s">
        <v>1987</v>
      </c>
      <c r="E2826" s="202" t="s">
        <v>1721</v>
      </c>
      <c r="F2826" s="202" t="s">
        <v>505</v>
      </c>
      <c r="G2826" s="253" t="s">
        <v>1722</v>
      </c>
      <c r="H2826" s="361" t="s">
        <v>488</v>
      </c>
      <c r="I2826" s="359" t="s">
        <v>1384</v>
      </c>
      <c r="J2826" s="358">
        <v>0</v>
      </c>
      <c r="K2826" s="359" t="s">
        <v>22</v>
      </c>
      <c r="L2826" s="359" t="s">
        <v>1392</v>
      </c>
      <c r="M2826" s="368">
        <v>2007</v>
      </c>
      <c r="N2826" s="205">
        <v>43593</v>
      </c>
      <c r="O2826" s="203"/>
    </row>
    <row r="2827" spans="1:15" ht="27.75" hidden="1" customHeight="1" x14ac:dyDescent="0.25">
      <c r="A2827" s="203" t="s">
        <v>1985</v>
      </c>
      <c r="B2827" s="202" t="s">
        <v>2394</v>
      </c>
      <c r="C2827" s="203" t="s">
        <v>1719</v>
      </c>
      <c r="D2827" s="202" t="s">
        <v>1987</v>
      </c>
      <c r="E2827" s="202" t="s">
        <v>1721</v>
      </c>
      <c r="F2827" s="202" t="s">
        <v>505</v>
      </c>
      <c r="G2827" s="253" t="s">
        <v>515</v>
      </c>
      <c r="H2827" s="361" t="s">
        <v>488</v>
      </c>
      <c r="I2827" s="359" t="s">
        <v>1385</v>
      </c>
      <c r="J2827" s="358">
        <v>0</v>
      </c>
      <c r="K2827" s="359" t="s">
        <v>22</v>
      </c>
      <c r="L2827" s="359" t="s">
        <v>1392</v>
      </c>
      <c r="M2827" s="368">
        <v>2007</v>
      </c>
      <c r="N2827" s="205">
        <v>43593</v>
      </c>
      <c r="O2827" s="203"/>
    </row>
    <row r="2828" spans="1:15" ht="27.75" hidden="1" customHeight="1" x14ac:dyDescent="0.25">
      <c r="A2828" s="203" t="s">
        <v>1985</v>
      </c>
      <c r="B2828" s="202" t="s">
        <v>2394</v>
      </c>
      <c r="C2828" s="203" t="s">
        <v>1403</v>
      </c>
      <c r="D2828" s="202" t="s">
        <v>1404</v>
      </c>
      <c r="E2828" s="202" t="s">
        <v>1405</v>
      </c>
      <c r="F2828" s="202" t="s">
        <v>475</v>
      </c>
      <c r="G2828" s="253">
        <v>154</v>
      </c>
      <c r="H2828" s="361" t="s">
        <v>1406</v>
      </c>
      <c r="I2828" s="359" t="s">
        <v>1407</v>
      </c>
      <c r="J2828" s="359" t="s">
        <v>1380</v>
      </c>
      <c r="K2828" s="359" t="s">
        <v>22</v>
      </c>
      <c r="L2828" s="359" t="s">
        <v>1408</v>
      </c>
      <c r="M2828" s="368" t="s">
        <v>1407</v>
      </c>
      <c r="N2828" s="205">
        <v>42486</v>
      </c>
      <c r="O2828" s="203"/>
    </row>
    <row r="2829" spans="1:15" ht="27.75" hidden="1" customHeight="1" x14ac:dyDescent="0.25">
      <c r="A2829" s="203" t="s">
        <v>1988</v>
      </c>
      <c r="B2829" s="202" t="s">
        <v>710</v>
      </c>
      <c r="C2829" s="203" t="s">
        <v>1901</v>
      </c>
      <c r="D2829" s="202" t="s">
        <v>715</v>
      </c>
      <c r="E2829" s="202" t="s">
        <v>1902</v>
      </c>
      <c r="F2829" s="202" t="s">
        <v>505</v>
      </c>
      <c r="G2829" s="253">
        <v>356</v>
      </c>
      <c r="H2829" s="361" t="s">
        <v>1433</v>
      </c>
      <c r="I2829" s="359" t="s">
        <v>1407</v>
      </c>
      <c r="J2829" s="358">
        <v>0.60040000000000004</v>
      </c>
      <c r="K2829" s="359" t="s">
        <v>1113</v>
      </c>
      <c r="L2829" s="359" t="s">
        <v>1408</v>
      </c>
      <c r="M2829" s="368">
        <v>2001</v>
      </c>
      <c r="N2829" s="205">
        <v>39136</v>
      </c>
      <c r="O2829" s="203"/>
    </row>
    <row r="2830" spans="1:15" ht="27.75" hidden="1" customHeight="1" x14ac:dyDescent="0.25">
      <c r="A2830" s="203" t="s">
        <v>1988</v>
      </c>
      <c r="B2830" s="202" t="s">
        <v>710</v>
      </c>
      <c r="C2830" s="203" t="s">
        <v>1901</v>
      </c>
      <c r="D2830" s="202" t="s">
        <v>715</v>
      </c>
      <c r="E2830" s="202" t="s">
        <v>1902</v>
      </c>
      <c r="F2830" s="202" t="s">
        <v>505</v>
      </c>
      <c r="G2830" s="253">
        <v>0.95</v>
      </c>
      <c r="H2830" s="361" t="s">
        <v>1414</v>
      </c>
      <c r="I2830" s="359" t="s">
        <v>1407</v>
      </c>
      <c r="J2830" s="358">
        <v>0.60040000000000004</v>
      </c>
      <c r="K2830" s="359" t="s">
        <v>1113</v>
      </c>
      <c r="L2830" s="359" t="s">
        <v>1392</v>
      </c>
      <c r="M2830" s="368">
        <v>2001</v>
      </c>
      <c r="N2830" s="205">
        <v>39136</v>
      </c>
      <c r="O2830" s="203"/>
    </row>
    <row r="2831" spans="1:15" ht="27.75" hidden="1" customHeight="1" x14ac:dyDescent="0.25">
      <c r="A2831" s="203" t="s">
        <v>1988</v>
      </c>
      <c r="B2831" s="202" t="s">
        <v>710</v>
      </c>
      <c r="C2831" s="203" t="s">
        <v>1709</v>
      </c>
      <c r="D2831" s="202" t="s">
        <v>1710</v>
      </c>
      <c r="E2831" s="202" t="s">
        <v>1711</v>
      </c>
      <c r="F2831" s="202" t="s">
        <v>505</v>
      </c>
      <c r="G2831" s="253">
        <v>173.49</v>
      </c>
      <c r="H2831" s="361" t="s">
        <v>1433</v>
      </c>
      <c r="I2831" s="359" t="s">
        <v>1407</v>
      </c>
      <c r="J2831" s="358">
        <v>0.45250000000000001</v>
      </c>
      <c r="K2831" s="359" t="s">
        <v>1113</v>
      </c>
      <c r="L2831" s="359" t="s">
        <v>1408</v>
      </c>
      <c r="M2831" s="368">
        <v>2004</v>
      </c>
      <c r="N2831" s="205">
        <v>40658</v>
      </c>
      <c r="O2831" s="203"/>
    </row>
    <row r="2832" spans="1:15" ht="27.75" hidden="1" customHeight="1" x14ac:dyDescent="0.25">
      <c r="A2832" s="203" t="s">
        <v>1988</v>
      </c>
      <c r="B2832" s="202" t="s">
        <v>710</v>
      </c>
      <c r="C2832" s="203" t="s">
        <v>1709</v>
      </c>
      <c r="D2832" s="202" t="s">
        <v>1710</v>
      </c>
      <c r="E2832" s="202" t="s">
        <v>1711</v>
      </c>
      <c r="F2832" s="202" t="s">
        <v>505</v>
      </c>
      <c r="G2832" s="253">
        <v>0.47499999999999998</v>
      </c>
      <c r="H2832" s="361" t="s">
        <v>1414</v>
      </c>
      <c r="I2832" s="359" t="s">
        <v>1407</v>
      </c>
      <c r="J2832" s="358">
        <v>0.45279999999999998</v>
      </c>
      <c r="K2832" s="359" t="s">
        <v>1113</v>
      </c>
      <c r="L2832" s="359" t="s">
        <v>1392</v>
      </c>
      <c r="M2832" s="368">
        <v>2004</v>
      </c>
      <c r="N2832" s="205">
        <v>40658</v>
      </c>
      <c r="O2832" s="203"/>
    </row>
    <row r="2833" spans="1:15" ht="27.75" hidden="1" customHeight="1" x14ac:dyDescent="0.25">
      <c r="A2833" s="203" t="s">
        <v>1988</v>
      </c>
      <c r="B2833" s="202" t="s">
        <v>710</v>
      </c>
      <c r="C2833" s="203" t="s">
        <v>1709</v>
      </c>
      <c r="D2833" s="202" t="s">
        <v>1712</v>
      </c>
      <c r="E2833" s="202" t="s">
        <v>1713</v>
      </c>
      <c r="F2833" s="202" t="s">
        <v>505</v>
      </c>
      <c r="G2833" s="253">
        <v>173.49</v>
      </c>
      <c r="H2833" s="361" t="s">
        <v>1433</v>
      </c>
      <c r="I2833" s="359" t="s">
        <v>1407</v>
      </c>
      <c r="J2833" s="358">
        <v>0.45250000000000001</v>
      </c>
      <c r="K2833" s="359" t="s">
        <v>1113</v>
      </c>
      <c r="L2833" s="359" t="s">
        <v>1408</v>
      </c>
      <c r="M2833" s="368">
        <v>2004</v>
      </c>
      <c r="N2833" s="205">
        <v>40658</v>
      </c>
      <c r="O2833" s="203"/>
    </row>
    <row r="2834" spans="1:15" ht="27.75" hidden="1" customHeight="1" x14ac:dyDescent="0.25">
      <c r="A2834" s="203" t="s">
        <v>1988</v>
      </c>
      <c r="B2834" s="202" t="s">
        <v>710</v>
      </c>
      <c r="C2834" s="203" t="s">
        <v>1709</v>
      </c>
      <c r="D2834" s="202" t="s">
        <v>1712</v>
      </c>
      <c r="E2834" s="202" t="s">
        <v>1713</v>
      </c>
      <c r="F2834" s="202" t="s">
        <v>505</v>
      </c>
      <c r="G2834" s="253">
        <v>0.47499999999999998</v>
      </c>
      <c r="H2834" s="361" t="s">
        <v>1414</v>
      </c>
      <c r="I2834" s="359" t="s">
        <v>1407</v>
      </c>
      <c r="J2834" s="358">
        <v>0.45279999999999998</v>
      </c>
      <c r="K2834" s="359" t="s">
        <v>1113</v>
      </c>
      <c r="L2834" s="359" t="s">
        <v>1392</v>
      </c>
      <c r="M2834" s="368">
        <v>2004</v>
      </c>
      <c r="N2834" s="205">
        <v>40658</v>
      </c>
      <c r="O2834" s="203"/>
    </row>
    <row r="2835" spans="1:15" ht="27.75" hidden="1" customHeight="1" x14ac:dyDescent="0.25">
      <c r="A2835" s="203" t="s">
        <v>1988</v>
      </c>
      <c r="B2835" s="202" t="s">
        <v>710</v>
      </c>
      <c r="C2835" s="203" t="s">
        <v>1387</v>
      </c>
      <c r="D2835" s="202" t="s">
        <v>1388</v>
      </c>
      <c r="E2835" s="202" t="s">
        <v>1389</v>
      </c>
      <c r="F2835" s="202" t="s">
        <v>505</v>
      </c>
      <c r="G2835" s="253">
        <v>12.2</v>
      </c>
      <c r="H2835" s="361" t="s">
        <v>1400</v>
      </c>
      <c r="I2835" s="359" t="s">
        <v>1379</v>
      </c>
      <c r="J2835" s="359" t="s">
        <v>1380</v>
      </c>
      <c r="K2835" s="359" t="s">
        <v>1391</v>
      </c>
      <c r="L2835" s="359" t="s">
        <v>1392</v>
      </c>
      <c r="M2835" s="368">
        <v>2005</v>
      </c>
      <c r="N2835" s="207" t="s">
        <v>1393</v>
      </c>
      <c r="O2835" s="203"/>
    </row>
    <row r="2836" spans="1:15" ht="27.75" hidden="1" customHeight="1" x14ac:dyDescent="0.25">
      <c r="A2836" s="203" t="s">
        <v>1988</v>
      </c>
      <c r="B2836" s="202" t="s">
        <v>710</v>
      </c>
      <c r="C2836" s="203" t="s">
        <v>1387</v>
      </c>
      <c r="D2836" s="202" t="s">
        <v>1388</v>
      </c>
      <c r="E2836" s="202" t="s">
        <v>1389</v>
      </c>
      <c r="F2836" s="202" t="s">
        <v>505</v>
      </c>
      <c r="G2836" s="253">
        <v>7</v>
      </c>
      <c r="H2836" s="361" t="s">
        <v>1400</v>
      </c>
      <c r="I2836" s="359" t="s">
        <v>1382</v>
      </c>
      <c r="J2836" s="359" t="s">
        <v>1380</v>
      </c>
      <c r="K2836" s="359" t="s">
        <v>1391</v>
      </c>
      <c r="L2836" s="359" t="s">
        <v>1392</v>
      </c>
      <c r="M2836" s="368">
        <v>2005</v>
      </c>
      <c r="N2836" s="207" t="s">
        <v>1393</v>
      </c>
      <c r="O2836" s="203"/>
    </row>
    <row r="2837" spans="1:15" ht="27.75" hidden="1" customHeight="1" x14ac:dyDescent="0.25">
      <c r="A2837" s="203" t="s">
        <v>1988</v>
      </c>
      <c r="B2837" s="202" t="s">
        <v>710</v>
      </c>
      <c r="C2837" s="203" t="s">
        <v>1387</v>
      </c>
      <c r="D2837" s="202" t="s">
        <v>1388</v>
      </c>
      <c r="E2837" s="202" t="s">
        <v>1389</v>
      </c>
      <c r="F2837" s="202" t="s">
        <v>505</v>
      </c>
      <c r="G2837" s="253">
        <v>3.6</v>
      </c>
      <c r="H2837" s="361" t="s">
        <v>1400</v>
      </c>
      <c r="I2837" s="359" t="s">
        <v>1383</v>
      </c>
      <c r="J2837" s="359" t="s">
        <v>1380</v>
      </c>
      <c r="K2837" s="359" t="s">
        <v>1391</v>
      </c>
      <c r="L2837" s="359" t="s">
        <v>1392</v>
      </c>
      <c r="M2837" s="368">
        <v>2005</v>
      </c>
      <c r="N2837" s="207" t="s">
        <v>1393</v>
      </c>
      <c r="O2837" s="203"/>
    </row>
    <row r="2838" spans="1:15" ht="27.75" hidden="1" customHeight="1" x14ac:dyDescent="0.25">
      <c r="A2838" s="203" t="s">
        <v>1988</v>
      </c>
      <c r="B2838" s="202" t="s">
        <v>710</v>
      </c>
      <c r="C2838" s="203" t="s">
        <v>1387</v>
      </c>
      <c r="D2838" s="202" t="s">
        <v>1388</v>
      </c>
      <c r="E2838" s="202" t="s">
        <v>1389</v>
      </c>
      <c r="F2838" s="202" t="s">
        <v>505</v>
      </c>
      <c r="G2838" s="253">
        <v>1.2</v>
      </c>
      <c r="H2838" s="361" t="s">
        <v>1400</v>
      </c>
      <c r="I2838" s="359" t="s">
        <v>1384</v>
      </c>
      <c r="J2838" s="359" t="s">
        <v>1380</v>
      </c>
      <c r="K2838" s="359" t="s">
        <v>1391</v>
      </c>
      <c r="L2838" s="359" t="s">
        <v>1392</v>
      </c>
      <c r="M2838" s="368">
        <v>2005</v>
      </c>
      <c r="N2838" s="207" t="s">
        <v>1393</v>
      </c>
      <c r="O2838" s="203"/>
    </row>
    <row r="2839" spans="1:15" ht="27.75" hidden="1" customHeight="1" x14ac:dyDescent="0.25">
      <c r="A2839" s="203" t="s">
        <v>1988</v>
      </c>
      <c r="B2839" s="202" t="s">
        <v>710</v>
      </c>
      <c r="C2839" s="203" t="s">
        <v>1387</v>
      </c>
      <c r="D2839" s="202" t="s">
        <v>1388</v>
      </c>
      <c r="E2839" s="202" t="s">
        <v>1389</v>
      </c>
      <c r="F2839" s="202" t="s">
        <v>505</v>
      </c>
      <c r="G2839" s="253">
        <v>0.3</v>
      </c>
      <c r="H2839" s="361" t="s">
        <v>1400</v>
      </c>
      <c r="I2839" s="359" t="s">
        <v>1385</v>
      </c>
      <c r="J2839" s="359" t="s">
        <v>1380</v>
      </c>
      <c r="K2839" s="359" t="s">
        <v>1391</v>
      </c>
      <c r="L2839" s="359" t="s">
        <v>1392</v>
      </c>
      <c r="M2839" s="368">
        <v>2005</v>
      </c>
      <c r="N2839" s="207" t="s">
        <v>1393</v>
      </c>
      <c r="O2839" s="203"/>
    </row>
    <row r="2840" spans="1:15" ht="27.75" hidden="1" customHeight="1" x14ac:dyDescent="0.25">
      <c r="A2840" s="203" t="s">
        <v>1988</v>
      </c>
      <c r="B2840" s="202" t="s">
        <v>710</v>
      </c>
      <c r="C2840" s="203" t="s">
        <v>1387</v>
      </c>
      <c r="D2840" s="202" t="s">
        <v>1388</v>
      </c>
      <c r="E2840" s="202" t="s">
        <v>1389</v>
      </c>
      <c r="F2840" s="202" t="s">
        <v>505</v>
      </c>
      <c r="G2840" s="253">
        <v>2.7</v>
      </c>
      <c r="H2840" s="361" t="s">
        <v>488</v>
      </c>
      <c r="I2840" s="359" t="s">
        <v>1379</v>
      </c>
      <c r="J2840" s="359" t="s">
        <v>1380</v>
      </c>
      <c r="K2840" s="359" t="s">
        <v>22</v>
      </c>
      <c r="L2840" s="359" t="s">
        <v>1392</v>
      </c>
      <c r="M2840" s="368">
        <v>2004</v>
      </c>
      <c r="N2840" s="207" t="s">
        <v>1393</v>
      </c>
      <c r="O2840" s="203"/>
    </row>
    <row r="2841" spans="1:15" ht="27.75" hidden="1" customHeight="1" x14ac:dyDescent="0.25">
      <c r="A2841" s="203" t="s">
        <v>1988</v>
      </c>
      <c r="B2841" s="202" t="s">
        <v>710</v>
      </c>
      <c r="C2841" s="203" t="s">
        <v>1387</v>
      </c>
      <c r="D2841" s="202" t="s">
        <v>1388</v>
      </c>
      <c r="E2841" s="202" t="s">
        <v>1389</v>
      </c>
      <c r="F2841" s="202" t="s">
        <v>505</v>
      </c>
      <c r="G2841" s="253">
        <v>0.9</v>
      </c>
      <c r="H2841" s="361" t="s">
        <v>488</v>
      </c>
      <c r="I2841" s="359" t="s">
        <v>1382</v>
      </c>
      <c r="J2841" s="359" t="s">
        <v>1380</v>
      </c>
      <c r="K2841" s="359" t="s">
        <v>22</v>
      </c>
      <c r="L2841" s="359" t="s">
        <v>1392</v>
      </c>
      <c r="M2841" s="368">
        <v>2004</v>
      </c>
      <c r="N2841" s="207" t="s">
        <v>1393</v>
      </c>
      <c r="O2841" s="203"/>
    </row>
    <row r="2842" spans="1:15" ht="27.75" hidden="1" customHeight="1" x14ac:dyDescent="0.25">
      <c r="A2842" s="203" t="s">
        <v>1988</v>
      </c>
      <c r="B2842" s="202" t="s">
        <v>710</v>
      </c>
      <c r="C2842" s="203" t="s">
        <v>1387</v>
      </c>
      <c r="D2842" s="202" t="s">
        <v>1388</v>
      </c>
      <c r="E2842" s="202" t="s">
        <v>1389</v>
      </c>
      <c r="F2842" s="202" t="s">
        <v>505</v>
      </c>
      <c r="G2842" s="253">
        <v>0.3</v>
      </c>
      <c r="H2842" s="361" t="s">
        <v>488</v>
      </c>
      <c r="I2842" s="359" t="s">
        <v>1383</v>
      </c>
      <c r="J2842" s="359" t="s">
        <v>1380</v>
      </c>
      <c r="K2842" s="359" t="s">
        <v>22</v>
      </c>
      <c r="L2842" s="359" t="s">
        <v>1392</v>
      </c>
      <c r="M2842" s="368">
        <v>2004</v>
      </c>
      <c r="N2842" s="207" t="s">
        <v>1393</v>
      </c>
      <c r="O2842" s="203"/>
    </row>
    <row r="2843" spans="1:15" ht="27.75" hidden="1" customHeight="1" x14ac:dyDescent="0.25">
      <c r="A2843" s="203" t="s">
        <v>1988</v>
      </c>
      <c r="B2843" s="202" t="s">
        <v>710</v>
      </c>
      <c r="C2843" s="203" t="s">
        <v>1387</v>
      </c>
      <c r="D2843" s="202" t="s">
        <v>1388</v>
      </c>
      <c r="E2843" s="202" t="s">
        <v>1389</v>
      </c>
      <c r="F2843" s="202" t="s">
        <v>505</v>
      </c>
      <c r="G2843" s="253">
        <v>0.1</v>
      </c>
      <c r="H2843" s="361" t="s">
        <v>488</v>
      </c>
      <c r="I2843" s="359" t="s">
        <v>1384</v>
      </c>
      <c r="J2843" s="359" t="s">
        <v>1380</v>
      </c>
      <c r="K2843" s="359" t="s">
        <v>22</v>
      </c>
      <c r="L2843" s="359" t="s">
        <v>1392</v>
      </c>
      <c r="M2843" s="368">
        <v>2004</v>
      </c>
      <c r="N2843" s="207" t="s">
        <v>1393</v>
      </c>
      <c r="O2843" s="203"/>
    </row>
    <row r="2844" spans="1:15" ht="27.75" hidden="1" customHeight="1" x14ac:dyDescent="0.25">
      <c r="A2844" s="203" t="s">
        <v>1988</v>
      </c>
      <c r="B2844" s="202" t="s">
        <v>710</v>
      </c>
      <c r="C2844" s="203" t="s">
        <v>1387</v>
      </c>
      <c r="D2844" s="202" t="s">
        <v>1388</v>
      </c>
      <c r="E2844" s="202" t="s">
        <v>1389</v>
      </c>
      <c r="F2844" s="202" t="s">
        <v>505</v>
      </c>
      <c r="G2844" s="253">
        <v>0.1</v>
      </c>
      <c r="H2844" s="361" t="s">
        <v>488</v>
      </c>
      <c r="I2844" s="359" t="s">
        <v>1385</v>
      </c>
      <c r="J2844" s="359" t="s">
        <v>1380</v>
      </c>
      <c r="K2844" s="359" t="s">
        <v>22</v>
      </c>
      <c r="L2844" s="359" t="s">
        <v>1392</v>
      </c>
      <c r="M2844" s="368">
        <v>2004</v>
      </c>
      <c r="N2844" s="207" t="s">
        <v>1393</v>
      </c>
      <c r="O2844" s="203"/>
    </row>
    <row r="2845" spans="1:15" ht="27.75" hidden="1" customHeight="1" x14ac:dyDescent="0.25">
      <c r="A2845" s="203" t="s">
        <v>1988</v>
      </c>
      <c r="B2845" s="202" t="s">
        <v>710</v>
      </c>
      <c r="C2845" s="203" t="s">
        <v>1714</v>
      </c>
      <c r="D2845" s="202" t="s">
        <v>1989</v>
      </c>
      <c r="E2845" s="202" t="s">
        <v>1990</v>
      </c>
      <c r="F2845" s="202" t="s">
        <v>505</v>
      </c>
      <c r="G2845" s="253">
        <v>1.23</v>
      </c>
      <c r="H2845" s="361" t="s">
        <v>1400</v>
      </c>
      <c r="I2845" s="359" t="s">
        <v>1379</v>
      </c>
      <c r="J2845" s="358">
        <v>0.62</v>
      </c>
      <c r="K2845" s="361" t="s">
        <v>1391</v>
      </c>
      <c r="L2845" s="359" t="s">
        <v>1392</v>
      </c>
      <c r="M2845" s="368">
        <v>2011</v>
      </c>
      <c r="N2845" s="205">
        <v>43007</v>
      </c>
      <c r="O2845" s="203"/>
    </row>
    <row r="2846" spans="1:15" ht="27.75" hidden="1" customHeight="1" x14ac:dyDescent="0.25">
      <c r="A2846" s="203" t="s">
        <v>1988</v>
      </c>
      <c r="B2846" s="202" t="s">
        <v>710</v>
      </c>
      <c r="C2846" s="203" t="s">
        <v>1714</v>
      </c>
      <c r="D2846" s="202" t="s">
        <v>1989</v>
      </c>
      <c r="E2846" s="202" t="s">
        <v>1990</v>
      </c>
      <c r="F2846" s="202" t="s">
        <v>505</v>
      </c>
      <c r="G2846" s="253">
        <v>0.41</v>
      </c>
      <c r="H2846" s="361" t="s">
        <v>1400</v>
      </c>
      <c r="I2846" s="359" t="s">
        <v>1382</v>
      </c>
      <c r="J2846" s="358">
        <v>0</v>
      </c>
      <c r="K2846" s="361" t="s">
        <v>1391</v>
      </c>
      <c r="L2846" s="359" t="s">
        <v>1392</v>
      </c>
      <c r="M2846" s="368">
        <v>2011</v>
      </c>
      <c r="N2846" s="205">
        <v>43007</v>
      </c>
      <c r="O2846" s="203"/>
    </row>
    <row r="2847" spans="1:15" ht="27.75" hidden="1" customHeight="1" x14ac:dyDescent="0.25">
      <c r="A2847" s="203" t="s">
        <v>1988</v>
      </c>
      <c r="B2847" s="202" t="s">
        <v>710</v>
      </c>
      <c r="C2847" s="203" t="s">
        <v>1714</v>
      </c>
      <c r="D2847" s="202" t="s">
        <v>1989</v>
      </c>
      <c r="E2847" s="202" t="s">
        <v>1990</v>
      </c>
      <c r="F2847" s="202" t="s">
        <v>505</v>
      </c>
      <c r="G2847" s="253">
        <v>0.23</v>
      </c>
      <c r="H2847" s="361" t="s">
        <v>1400</v>
      </c>
      <c r="I2847" s="359" t="s">
        <v>1383</v>
      </c>
      <c r="J2847" s="358">
        <v>0.19</v>
      </c>
      <c r="K2847" s="361" t="s">
        <v>1391</v>
      </c>
      <c r="L2847" s="359" t="s">
        <v>1392</v>
      </c>
      <c r="M2847" s="368">
        <v>2011</v>
      </c>
      <c r="N2847" s="205">
        <v>43007</v>
      </c>
      <c r="O2847" s="203"/>
    </row>
    <row r="2848" spans="1:15" ht="27.75" hidden="1" customHeight="1" x14ac:dyDescent="0.25">
      <c r="A2848" s="203" t="s">
        <v>1988</v>
      </c>
      <c r="B2848" s="202" t="s">
        <v>710</v>
      </c>
      <c r="C2848" s="203" t="s">
        <v>1714</v>
      </c>
      <c r="D2848" s="202" t="s">
        <v>1989</v>
      </c>
      <c r="E2848" s="202" t="s">
        <v>1990</v>
      </c>
      <c r="F2848" s="202" t="s">
        <v>505</v>
      </c>
      <c r="G2848" s="253">
        <v>0.05</v>
      </c>
      <c r="H2848" s="361" t="s">
        <v>1400</v>
      </c>
      <c r="I2848" s="359" t="s">
        <v>1384</v>
      </c>
      <c r="J2848" s="358">
        <v>0.51</v>
      </c>
      <c r="K2848" s="361" t="s">
        <v>1391</v>
      </c>
      <c r="L2848" s="359" t="s">
        <v>1392</v>
      </c>
      <c r="M2848" s="368">
        <v>2011</v>
      </c>
      <c r="N2848" s="205">
        <v>43007</v>
      </c>
      <c r="O2848" s="203"/>
    </row>
    <row r="2849" spans="1:15" ht="27.75" hidden="1" customHeight="1" x14ac:dyDescent="0.25">
      <c r="A2849" s="203" t="s">
        <v>1988</v>
      </c>
      <c r="B2849" s="202" t="s">
        <v>710</v>
      </c>
      <c r="C2849" s="203" t="s">
        <v>1714</v>
      </c>
      <c r="D2849" s="202" t="s">
        <v>1989</v>
      </c>
      <c r="E2849" s="202" t="s">
        <v>1990</v>
      </c>
      <c r="F2849" s="202" t="s">
        <v>505</v>
      </c>
      <c r="G2849" s="253">
        <v>0.02</v>
      </c>
      <c r="H2849" s="361" t="s">
        <v>1400</v>
      </c>
      <c r="I2849" s="359" t="s">
        <v>1385</v>
      </c>
      <c r="J2849" s="358">
        <v>0.26</v>
      </c>
      <c r="K2849" s="361" t="s">
        <v>1391</v>
      </c>
      <c r="L2849" s="359" t="s">
        <v>1392</v>
      </c>
      <c r="M2849" s="368">
        <v>2011</v>
      </c>
      <c r="N2849" s="205">
        <v>43007</v>
      </c>
      <c r="O2849" s="203"/>
    </row>
    <row r="2850" spans="1:15" ht="27.75" hidden="1" customHeight="1" x14ac:dyDescent="0.25">
      <c r="A2850" s="203" t="s">
        <v>1988</v>
      </c>
      <c r="B2850" s="202" t="s">
        <v>710</v>
      </c>
      <c r="C2850" s="203" t="s">
        <v>1719</v>
      </c>
      <c r="D2850" s="202" t="s">
        <v>1991</v>
      </c>
      <c r="E2850" s="202" t="s">
        <v>1440</v>
      </c>
      <c r="F2850" s="202" t="s">
        <v>505</v>
      </c>
      <c r="G2850" s="253">
        <v>138.69999999999999</v>
      </c>
      <c r="H2850" s="361" t="s">
        <v>1433</v>
      </c>
      <c r="I2850" s="359" t="s">
        <v>1407</v>
      </c>
      <c r="J2850" s="358">
        <v>0.81640000000000001</v>
      </c>
      <c r="K2850" s="359" t="s">
        <v>1113</v>
      </c>
      <c r="L2850" s="359" t="s">
        <v>1408</v>
      </c>
      <c r="M2850" s="368">
        <v>2011</v>
      </c>
      <c r="N2850" s="205">
        <v>43593</v>
      </c>
      <c r="O2850" s="203"/>
    </row>
    <row r="2851" spans="1:15" ht="27.75" hidden="1" customHeight="1" x14ac:dyDescent="0.25">
      <c r="A2851" s="203" t="s">
        <v>1988</v>
      </c>
      <c r="B2851" s="202" t="s">
        <v>710</v>
      </c>
      <c r="C2851" s="203" t="s">
        <v>1719</v>
      </c>
      <c r="D2851" s="202" t="s">
        <v>1991</v>
      </c>
      <c r="E2851" s="202" t="s">
        <v>1440</v>
      </c>
      <c r="F2851" s="202" t="s">
        <v>505</v>
      </c>
      <c r="G2851" s="253">
        <v>0.38</v>
      </c>
      <c r="H2851" s="361" t="s">
        <v>1414</v>
      </c>
      <c r="I2851" s="359" t="s">
        <v>1407</v>
      </c>
      <c r="J2851" s="358">
        <v>0.81640000000000001</v>
      </c>
      <c r="K2851" s="359" t="s">
        <v>1113</v>
      </c>
      <c r="L2851" s="359" t="s">
        <v>1392</v>
      </c>
      <c r="M2851" s="368">
        <v>2011</v>
      </c>
      <c r="N2851" s="205">
        <v>43593</v>
      </c>
      <c r="O2851" s="203"/>
    </row>
    <row r="2852" spans="1:15" ht="27.75" hidden="1" customHeight="1" x14ac:dyDescent="0.25">
      <c r="A2852" s="203" t="s">
        <v>1988</v>
      </c>
      <c r="B2852" s="202" t="s">
        <v>710</v>
      </c>
      <c r="C2852" s="203" t="s">
        <v>1719</v>
      </c>
      <c r="D2852" s="202" t="s">
        <v>1720</v>
      </c>
      <c r="E2852" s="202" t="s">
        <v>1721</v>
      </c>
      <c r="F2852" s="202" t="s">
        <v>505</v>
      </c>
      <c r="G2852" s="253">
        <v>256.61</v>
      </c>
      <c r="H2852" s="361" t="s">
        <v>1400</v>
      </c>
      <c r="I2852" s="359" t="s">
        <v>1379</v>
      </c>
      <c r="J2852" s="358">
        <v>0.32</v>
      </c>
      <c r="K2852" s="359" t="s">
        <v>1391</v>
      </c>
      <c r="L2852" s="359" t="s">
        <v>1392</v>
      </c>
      <c r="M2852" s="368">
        <v>2013</v>
      </c>
      <c r="N2852" s="205">
        <v>43593</v>
      </c>
      <c r="O2852" s="203"/>
    </row>
    <row r="2853" spans="1:15" ht="27.75" hidden="1" customHeight="1" x14ac:dyDescent="0.25">
      <c r="A2853" s="203" t="s">
        <v>1988</v>
      </c>
      <c r="B2853" s="202" t="s">
        <v>710</v>
      </c>
      <c r="C2853" s="203" t="s">
        <v>1719</v>
      </c>
      <c r="D2853" s="202" t="s">
        <v>1720</v>
      </c>
      <c r="E2853" s="202" t="s">
        <v>1721</v>
      </c>
      <c r="F2853" s="202" t="s">
        <v>505</v>
      </c>
      <c r="G2853" s="253">
        <v>70.27</v>
      </c>
      <c r="H2853" s="361" t="s">
        <v>1400</v>
      </c>
      <c r="I2853" s="359" t="s">
        <v>1382</v>
      </c>
      <c r="J2853" s="358">
        <v>0.33</v>
      </c>
      <c r="K2853" s="359" t="s">
        <v>1391</v>
      </c>
      <c r="L2853" s="359" t="s">
        <v>1392</v>
      </c>
      <c r="M2853" s="368">
        <v>2013</v>
      </c>
      <c r="N2853" s="205">
        <v>43593</v>
      </c>
      <c r="O2853" s="203"/>
    </row>
    <row r="2854" spans="1:15" ht="27.75" hidden="1" customHeight="1" x14ac:dyDescent="0.25">
      <c r="A2854" s="203" t="s">
        <v>1988</v>
      </c>
      <c r="B2854" s="202" t="s">
        <v>710</v>
      </c>
      <c r="C2854" s="203" t="s">
        <v>1719</v>
      </c>
      <c r="D2854" s="202" t="s">
        <v>1720</v>
      </c>
      <c r="E2854" s="202" t="s">
        <v>1721</v>
      </c>
      <c r="F2854" s="202" t="s">
        <v>505</v>
      </c>
      <c r="G2854" s="253">
        <v>20.329999999999998</v>
      </c>
      <c r="H2854" s="361" t="s">
        <v>1400</v>
      </c>
      <c r="I2854" s="359" t="s">
        <v>1383</v>
      </c>
      <c r="J2854" s="358">
        <v>0.47</v>
      </c>
      <c r="K2854" s="359" t="s">
        <v>1391</v>
      </c>
      <c r="L2854" s="359" t="s">
        <v>1392</v>
      </c>
      <c r="M2854" s="368">
        <v>2013</v>
      </c>
      <c r="N2854" s="205">
        <v>43593</v>
      </c>
      <c r="O2854" s="203"/>
    </row>
    <row r="2855" spans="1:15" ht="27.75" hidden="1" customHeight="1" x14ac:dyDescent="0.25">
      <c r="A2855" s="203" t="s">
        <v>1988</v>
      </c>
      <c r="B2855" s="202" t="s">
        <v>710</v>
      </c>
      <c r="C2855" s="203" t="s">
        <v>1719</v>
      </c>
      <c r="D2855" s="202" t="s">
        <v>1720</v>
      </c>
      <c r="E2855" s="202" t="s">
        <v>1721</v>
      </c>
      <c r="F2855" s="202" t="s">
        <v>505</v>
      </c>
      <c r="G2855" s="253">
        <v>6.02</v>
      </c>
      <c r="H2855" s="361" t="s">
        <v>1400</v>
      </c>
      <c r="I2855" s="359" t="s">
        <v>1384</v>
      </c>
      <c r="J2855" s="358">
        <v>0.36</v>
      </c>
      <c r="K2855" s="359" t="s">
        <v>1391</v>
      </c>
      <c r="L2855" s="359" t="s">
        <v>1392</v>
      </c>
      <c r="M2855" s="368">
        <v>2013</v>
      </c>
      <c r="N2855" s="205">
        <v>43593</v>
      </c>
      <c r="O2855" s="203"/>
    </row>
    <row r="2856" spans="1:15" ht="27.75" hidden="1" customHeight="1" x14ac:dyDescent="0.25">
      <c r="A2856" s="203" t="s">
        <v>1988</v>
      </c>
      <c r="B2856" s="202" t="s">
        <v>710</v>
      </c>
      <c r="C2856" s="203" t="s">
        <v>1719</v>
      </c>
      <c r="D2856" s="202" t="s">
        <v>1720</v>
      </c>
      <c r="E2856" s="202" t="s">
        <v>1721</v>
      </c>
      <c r="F2856" s="202" t="s">
        <v>505</v>
      </c>
      <c r="G2856" s="253" t="s">
        <v>515</v>
      </c>
      <c r="H2856" s="361" t="s">
        <v>1400</v>
      </c>
      <c r="I2856" s="359" t="s">
        <v>1385</v>
      </c>
      <c r="J2856" s="359" t="s">
        <v>515</v>
      </c>
      <c r="K2856" s="359" t="s">
        <v>1391</v>
      </c>
      <c r="L2856" s="359" t="s">
        <v>1392</v>
      </c>
      <c r="M2856" s="368">
        <v>2013</v>
      </c>
      <c r="N2856" s="205">
        <v>43593</v>
      </c>
      <c r="O2856" s="203"/>
    </row>
    <row r="2857" spans="1:15" ht="27.75" hidden="1" customHeight="1" x14ac:dyDescent="0.25">
      <c r="A2857" s="203" t="s">
        <v>1988</v>
      </c>
      <c r="B2857" s="202" t="s">
        <v>710</v>
      </c>
      <c r="C2857" s="203" t="s">
        <v>1719</v>
      </c>
      <c r="D2857" s="202" t="s">
        <v>1720</v>
      </c>
      <c r="E2857" s="202" t="s">
        <v>1721</v>
      </c>
      <c r="F2857" s="202" t="s">
        <v>475</v>
      </c>
      <c r="G2857" s="253">
        <v>10.199999999999999</v>
      </c>
      <c r="H2857" s="361" t="s">
        <v>488</v>
      </c>
      <c r="I2857" s="359" t="s">
        <v>1379</v>
      </c>
      <c r="J2857" s="358">
        <v>0.49</v>
      </c>
      <c r="K2857" s="359" t="s">
        <v>22</v>
      </c>
      <c r="L2857" s="359" t="s">
        <v>1392</v>
      </c>
      <c r="M2857" s="368">
        <v>2007</v>
      </c>
      <c r="N2857" s="205">
        <v>43593</v>
      </c>
      <c r="O2857" s="203"/>
    </row>
    <row r="2858" spans="1:15" ht="27.75" hidden="1" customHeight="1" x14ac:dyDescent="0.25">
      <c r="A2858" s="203" t="s">
        <v>1988</v>
      </c>
      <c r="B2858" s="202" t="s">
        <v>710</v>
      </c>
      <c r="C2858" s="203" t="s">
        <v>1719</v>
      </c>
      <c r="D2858" s="202" t="s">
        <v>1720</v>
      </c>
      <c r="E2858" s="202" t="s">
        <v>1721</v>
      </c>
      <c r="F2858" s="202" t="s">
        <v>475</v>
      </c>
      <c r="G2858" s="253">
        <v>4</v>
      </c>
      <c r="H2858" s="361" t="s">
        <v>488</v>
      </c>
      <c r="I2858" s="359" t="s">
        <v>1382</v>
      </c>
      <c r="J2858" s="358">
        <v>0.09</v>
      </c>
      <c r="K2858" s="359" t="s">
        <v>22</v>
      </c>
      <c r="L2858" s="359" t="s">
        <v>1392</v>
      </c>
      <c r="M2858" s="368">
        <v>2007</v>
      </c>
      <c r="N2858" s="205">
        <v>43593</v>
      </c>
      <c r="O2858" s="203"/>
    </row>
    <row r="2859" spans="1:15" ht="27.75" hidden="1" customHeight="1" x14ac:dyDescent="0.25">
      <c r="A2859" s="203" t="s">
        <v>1988</v>
      </c>
      <c r="B2859" s="202" t="s">
        <v>710</v>
      </c>
      <c r="C2859" s="203" t="s">
        <v>1719</v>
      </c>
      <c r="D2859" s="202" t="s">
        <v>1720</v>
      </c>
      <c r="E2859" s="202" t="s">
        <v>1721</v>
      </c>
      <c r="F2859" s="202" t="s">
        <v>475</v>
      </c>
      <c r="G2859" s="253">
        <v>1.2</v>
      </c>
      <c r="H2859" s="361" t="s">
        <v>488</v>
      </c>
      <c r="I2859" s="359" t="s">
        <v>1383</v>
      </c>
      <c r="J2859" s="358">
        <v>0</v>
      </c>
      <c r="K2859" s="359" t="s">
        <v>22</v>
      </c>
      <c r="L2859" s="359" t="s">
        <v>1392</v>
      </c>
      <c r="M2859" s="368">
        <v>2007</v>
      </c>
      <c r="N2859" s="205">
        <v>43593</v>
      </c>
      <c r="O2859" s="203"/>
    </row>
    <row r="2860" spans="1:15" ht="27.75" hidden="1" customHeight="1" x14ac:dyDescent="0.25">
      <c r="A2860" s="203" t="s">
        <v>1988</v>
      </c>
      <c r="B2860" s="202" t="s">
        <v>710</v>
      </c>
      <c r="C2860" s="203" t="s">
        <v>1719</v>
      </c>
      <c r="D2860" s="202" t="s">
        <v>1720</v>
      </c>
      <c r="E2860" s="202" t="s">
        <v>1721</v>
      </c>
      <c r="F2860" s="202" t="s">
        <v>475</v>
      </c>
      <c r="G2860" s="253">
        <v>0.3</v>
      </c>
      <c r="H2860" s="361" t="s">
        <v>488</v>
      </c>
      <c r="I2860" s="359" t="s">
        <v>1384</v>
      </c>
      <c r="J2860" s="358">
        <v>0</v>
      </c>
      <c r="K2860" s="359" t="s">
        <v>22</v>
      </c>
      <c r="L2860" s="359" t="s">
        <v>1392</v>
      </c>
      <c r="M2860" s="368">
        <v>2007</v>
      </c>
      <c r="N2860" s="205">
        <v>43593</v>
      </c>
      <c r="O2860" s="203"/>
    </row>
    <row r="2861" spans="1:15" ht="27.75" hidden="1" customHeight="1" x14ac:dyDescent="0.25">
      <c r="A2861" s="203" t="s">
        <v>1988</v>
      </c>
      <c r="B2861" s="202" t="s">
        <v>710</v>
      </c>
      <c r="C2861" s="203" t="s">
        <v>1719</v>
      </c>
      <c r="D2861" s="202" t="s">
        <v>1720</v>
      </c>
      <c r="E2861" s="202" t="s">
        <v>1721</v>
      </c>
      <c r="F2861" s="202" t="s">
        <v>475</v>
      </c>
      <c r="G2861" s="253" t="s">
        <v>1722</v>
      </c>
      <c r="H2861" s="361" t="s">
        <v>488</v>
      </c>
      <c r="I2861" s="359" t="s">
        <v>1385</v>
      </c>
      <c r="J2861" s="358">
        <v>0</v>
      </c>
      <c r="K2861" s="359" t="s">
        <v>22</v>
      </c>
      <c r="L2861" s="359" t="s">
        <v>1392</v>
      </c>
      <c r="M2861" s="368">
        <v>2007</v>
      </c>
      <c r="N2861" s="205">
        <v>43593</v>
      </c>
      <c r="O2861" s="203"/>
    </row>
    <row r="2862" spans="1:15" ht="27.75" hidden="1" customHeight="1" x14ac:dyDescent="0.25">
      <c r="A2862" s="203" t="s">
        <v>1988</v>
      </c>
      <c r="B2862" s="202" t="s">
        <v>710</v>
      </c>
      <c r="C2862" s="203" t="s">
        <v>1403</v>
      </c>
      <c r="D2862" s="202" t="s">
        <v>1404</v>
      </c>
      <c r="E2862" s="202" t="s">
        <v>1405</v>
      </c>
      <c r="F2862" s="202" t="s">
        <v>475</v>
      </c>
      <c r="G2862" s="253">
        <v>154</v>
      </c>
      <c r="H2862" s="361" t="s">
        <v>1406</v>
      </c>
      <c r="I2862" s="359" t="s">
        <v>1407</v>
      </c>
      <c r="J2862" s="359" t="s">
        <v>1380</v>
      </c>
      <c r="K2862" s="359" t="s">
        <v>22</v>
      </c>
      <c r="L2862" s="359" t="s">
        <v>1408</v>
      </c>
      <c r="M2862" s="368" t="s">
        <v>1407</v>
      </c>
      <c r="N2862" s="205">
        <v>42486</v>
      </c>
      <c r="O2862" s="203"/>
    </row>
    <row r="2863" spans="1:15" ht="27.75" hidden="1" customHeight="1" x14ac:dyDescent="0.25">
      <c r="A2863" s="203" t="s">
        <v>1988</v>
      </c>
      <c r="B2863" s="202" t="s">
        <v>710</v>
      </c>
      <c r="C2863" s="203" t="s">
        <v>1461</v>
      </c>
      <c r="D2863" s="202" t="s">
        <v>1658</v>
      </c>
      <c r="E2863" s="202" t="s">
        <v>1659</v>
      </c>
      <c r="F2863" s="202" t="s">
        <v>475</v>
      </c>
      <c r="G2863" s="254">
        <v>28679140</v>
      </c>
      <c r="H2863" s="361" t="s">
        <v>1433</v>
      </c>
      <c r="I2863" s="359" t="s">
        <v>1407</v>
      </c>
      <c r="J2863" s="359" t="s">
        <v>1380</v>
      </c>
      <c r="K2863" s="359" t="s">
        <v>8</v>
      </c>
      <c r="L2863" s="359" t="s">
        <v>1408</v>
      </c>
      <c r="M2863" s="368" t="s">
        <v>1407</v>
      </c>
      <c r="N2863" s="205">
        <v>42530</v>
      </c>
      <c r="O2863" s="203"/>
    </row>
    <row r="2864" spans="1:15" ht="27.75" hidden="1" customHeight="1" x14ac:dyDescent="0.25">
      <c r="A2864" s="203" t="s">
        <v>1988</v>
      </c>
      <c r="B2864" s="202" t="s">
        <v>710</v>
      </c>
      <c r="C2864" s="203" t="s">
        <v>1461</v>
      </c>
      <c r="D2864" s="202" t="s">
        <v>1658</v>
      </c>
      <c r="E2864" s="202" t="s">
        <v>1659</v>
      </c>
      <c r="F2864" s="202" t="s">
        <v>475</v>
      </c>
      <c r="G2864" s="254">
        <v>189928</v>
      </c>
      <c r="H2864" s="361" t="s">
        <v>1414</v>
      </c>
      <c r="I2864" s="359" t="s">
        <v>1407</v>
      </c>
      <c r="J2864" s="359" t="s">
        <v>1380</v>
      </c>
      <c r="K2864" s="359" t="s">
        <v>8</v>
      </c>
      <c r="L2864" s="359" t="s">
        <v>1392</v>
      </c>
      <c r="M2864" s="368" t="s">
        <v>1407</v>
      </c>
      <c r="N2864" s="205">
        <v>42530</v>
      </c>
      <c r="O2864" s="203"/>
    </row>
    <row r="2865" spans="1:15" ht="27.75" hidden="1" customHeight="1" x14ac:dyDescent="0.25">
      <c r="A2865" s="203" t="s">
        <v>1988</v>
      </c>
      <c r="B2865" s="202" t="s">
        <v>710</v>
      </c>
      <c r="C2865" s="203" t="s">
        <v>1660</v>
      </c>
      <c r="D2865" s="202" t="s">
        <v>1938</v>
      </c>
      <c r="E2865" s="202" t="s">
        <v>1939</v>
      </c>
      <c r="F2865" s="202" t="s">
        <v>505</v>
      </c>
      <c r="G2865" s="253">
        <v>188.89</v>
      </c>
      <c r="H2865" s="361" t="s">
        <v>1433</v>
      </c>
      <c r="I2865" s="359" t="s">
        <v>1407</v>
      </c>
      <c r="J2865" s="358">
        <v>0.76549999999999996</v>
      </c>
      <c r="K2865" s="359" t="s">
        <v>1113</v>
      </c>
      <c r="L2865" s="359" t="s">
        <v>1408</v>
      </c>
      <c r="M2865" s="368">
        <v>2008</v>
      </c>
      <c r="N2865" s="207" t="s">
        <v>1663</v>
      </c>
      <c r="O2865" s="203"/>
    </row>
    <row r="2866" spans="1:15" ht="27.75" hidden="1" customHeight="1" x14ac:dyDescent="0.25">
      <c r="A2866" s="203" t="s">
        <v>1988</v>
      </c>
      <c r="B2866" s="202" t="s">
        <v>710</v>
      </c>
      <c r="C2866" s="203" t="s">
        <v>1660</v>
      </c>
      <c r="D2866" s="202" t="s">
        <v>1938</v>
      </c>
      <c r="E2866" s="202" t="s">
        <v>1939</v>
      </c>
      <c r="F2866" s="202" t="s">
        <v>505</v>
      </c>
      <c r="G2866" s="253">
        <v>0.51700000000000002</v>
      </c>
      <c r="H2866" s="361" t="s">
        <v>1414</v>
      </c>
      <c r="I2866" s="359" t="s">
        <v>1407</v>
      </c>
      <c r="J2866" s="358">
        <v>0.7661</v>
      </c>
      <c r="K2866" s="359" t="s">
        <v>1113</v>
      </c>
      <c r="L2866" s="359" t="s">
        <v>1392</v>
      </c>
      <c r="M2866" s="368">
        <v>2008</v>
      </c>
      <c r="N2866" s="207" t="s">
        <v>1663</v>
      </c>
      <c r="O2866" s="203"/>
    </row>
    <row r="2867" spans="1:15" ht="27.75" hidden="1" customHeight="1" x14ac:dyDescent="0.25">
      <c r="A2867" s="203" t="s">
        <v>1988</v>
      </c>
      <c r="B2867" s="202" t="s">
        <v>710</v>
      </c>
      <c r="C2867" s="203" t="s">
        <v>1660</v>
      </c>
      <c r="D2867" s="202" t="s">
        <v>1955</v>
      </c>
      <c r="E2867" s="202" t="s">
        <v>1956</v>
      </c>
      <c r="F2867" s="202" t="s">
        <v>505</v>
      </c>
      <c r="G2867" s="253">
        <v>11.8</v>
      </c>
      <c r="H2867" s="361" t="s">
        <v>1400</v>
      </c>
      <c r="I2867" s="359" t="s">
        <v>1379</v>
      </c>
      <c r="J2867" s="358">
        <v>0</v>
      </c>
      <c r="K2867" s="359" t="s">
        <v>1391</v>
      </c>
      <c r="L2867" s="359" t="s">
        <v>1392</v>
      </c>
      <c r="M2867" s="368">
        <v>2006</v>
      </c>
      <c r="N2867" s="207" t="s">
        <v>1663</v>
      </c>
      <c r="O2867" s="203"/>
    </row>
    <row r="2868" spans="1:15" ht="27.75" hidden="1" customHeight="1" x14ac:dyDescent="0.25">
      <c r="A2868" s="203" t="s">
        <v>1988</v>
      </c>
      <c r="B2868" s="202" t="s">
        <v>710</v>
      </c>
      <c r="C2868" s="203" t="s">
        <v>1660</v>
      </c>
      <c r="D2868" s="202" t="s">
        <v>1955</v>
      </c>
      <c r="E2868" s="202" t="s">
        <v>1956</v>
      </c>
      <c r="F2868" s="202" t="s">
        <v>505</v>
      </c>
      <c r="G2868" s="253">
        <v>5.92</v>
      </c>
      <c r="H2868" s="361" t="s">
        <v>1400</v>
      </c>
      <c r="I2868" s="359" t="s">
        <v>1382</v>
      </c>
      <c r="J2868" s="358">
        <v>0</v>
      </c>
      <c r="K2868" s="359" t="s">
        <v>1391</v>
      </c>
      <c r="L2868" s="359" t="s">
        <v>1392</v>
      </c>
      <c r="M2868" s="368">
        <v>2006</v>
      </c>
      <c r="N2868" s="207" t="s">
        <v>1663</v>
      </c>
      <c r="O2868" s="203"/>
    </row>
    <row r="2869" spans="1:15" ht="27.75" hidden="1" customHeight="1" x14ac:dyDescent="0.25">
      <c r="A2869" s="203" t="s">
        <v>1988</v>
      </c>
      <c r="B2869" s="202" t="s">
        <v>710</v>
      </c>
      <c r="C2869" s="203" t="s">
        <v>1660</v>
      </c>
      <c r="D2869" s="202" t="s">
        <v>1955</v>
      </c>
      <c r="E2869" s="202" t="s">
        <v>1956</v>
      </c>
      <c r="F2869" s="202" t="s">
        <v>505</v>
      </c>
      <c r="G2869" s="253">
        <v>7.85</v>
      </c>
      <c r="H2869" s="361" t="s">
        <v>1400</v>
      </c>
      <c r="I2869" s="359" t="s">
        <v>1383</v>
      </c>
      <c r="J2869" s="358">
        <v>0</v>
      </c>
      <c r="K2869" s="359" t="s">
        <v>1391</v>
      </c>
      <c r="L2869" s="359" t="s">
        <v>1392</v>
      </c>
      <c r="M2869" s="368">
        <v>2006</v>
      </c>
      <c r="N2869" s="207" t="s">
        <v>1663</v>
      </c>
      <c r="O2869" s="203"/>
    </row>
    <row r="2870" spans="1:15" ht="27.75" hidden="1" customHeight="1" x14ac:dyDescent="0.25">
      <c r="A2870" s="203" t="s">
        <v>1988</v>
      </c>
      <c r="B2870" s="202" t="s">
        <v>710</v>
      </c>
      <c r="C2870" s="203" t="s">
        <v>1660</v>
      </c>
      <c r="D2870" s="202" t="s">
        <v>1955</v>
      </c>
      <c r="E2870" s="202" t="s">
        <v>1956</v>
      </c>
      <c r="F2870" s="202" t="s">
        <v>505</v>
      </c>
      <c r="G2870" s="253">
        <v>1.04</v>
      </c>
      <c r="H2870" s="361" t="s">
        <v>1400</v>
      </c>
      <c r="I2870" s="359" t="s">
        <v>1384</v>
      </c>
      <c r="J2870" s="358">
        <v>0.31</v>
      </c>
      <c r="K2870" s="359" t="s">
        <v>1391</v>
      </c>
      <c r="L2870" s="359" t="s">
        <v>1392</v>
      </c>
      <c r="M2870" s="368">
        <v>2006</v>
      </c>
      <c r="N2870" s="207" t="s">
        <v>1663</v>
      </c>
      <c r="O2870" s="203"/>
    </row>
    <row r="2871" spans="1:15" ht="27.75" hidden="1" customHeight="1" x14ac:dyDescent="0.25">
      <c r="A2871" s="203" t="s">
        <v>1988</v>
      </c>
      <c r="B2871" s="202" t="s">
        <v>710</v>
      </c>
      <c r="C2871" s="203" t="s">
        <v>1660</v>
      </c>
      <c r="D2871" s="202" t="s">
        <v>1955</v>
      </c>
      <c r="E2871" s="202" t="s">
        <v>1956</v>
      </c>
      <c r="F2871" s="202" t="s">
        <v>505</v>
      </c>
      <c r="G2871" s="253">
        <v>1.2E-2</v>
      </c>
      <c r="H2871" s="361" t="s">
        <v>1400</v>
      </c>
      <c r="I2871" s="359" t="s">
        <v>1385</v>
      </c>
      <c r="J2871" s="358">
        <v>0.37</v>
      </c>
      <c r="K2871" s="359" t="s">
        <v>1391</v>
      </c>
      <c r="L2871" s="359" t="s">
        <v>1392</v>
      </c>
      <c r="M2871" s="368">
        <v>2006</v>
      </c>
      <c r="N2871" s="207" t="s">
        <v>1663</v>
      </c>
      <c r="O2871" s="203"/>
    </row>
    <row r="2872" spans="1:15" ht="27.75" hidden="1" customHeight="1" x14ac:dyDescent="0.25">
      <c r="A2872" s="203" t="s">
        <v>1992</v>
      </c>
      <c r="B2872" s="211" t="s">
        <v>521</v>
      </c>
      <c r="C2872" s="203" t="s">
        <v>1376</v>
      </c>
      <c r="D2872" s="203" t="s">
        <v>1475</v>
      </c>
      <c r="E2872" s="202" t="s">
        <v>1474</v>
      </c>
      <c r="F2872" s="202" t="s">
        <v>475</v>
      </c>
      <c r="G2872" s="253">
        <v>3.09</v>
      </c>
      <c r="H2872" s="361" t="s">
        <v>1378</v>
      </c>
      <c r="I2872" s="359" t="s">
        <v>1382</v>
      </c>
      <c r="J2872" s="359" t="s">
        <v>1380</v>
      </c>
      <c r="K2872" s="359" t="s">
        <v>9</v>
      </c>
      <c r="L2872" s="359" t="s">
        <v>1381</v>
      </c>
      <c r="M2872" s="368">
        <v>1988</v>
      </c>
      <c r="N2872" s="205">
        <v>38812</v>
      </c>
      <c r="O2872" s="203"/>
    </row>
    <row r="2873" spans="1:15" ht="27.75" hidden="1" customHeight="1" x14ac:dyDescent="0.25">
      <c r="A2873" s="203" t="s">
        <v>1992</v>
      </c>
      <c r="B2873" s="211" t="s">
        <v>521</v>
      </c>
      <c r="C2873" s="203" t="s">
        <v>1376</v>
      </c>
      <c r="D2873" s="203" t="s">
        <v>1475</v>
      </c>
      <c r="E2873" s="202" t="s">
        <v>1474</v>
      </c>
      <c r="F2873" s="202" t="s">
        <v>475</v>
      </c>
      <c r="G2873" s="253">
        <v>1.57</v>
      </c>
      <c r="H2873" s="361" t="s">
        <v>1378</v>
      </c>
      <c r="I2873" s="359" t="s">
        <v>1383</v>
      </c>
      <c r="J2873" s="359" t="s">
        <v>1380</v>
      </c>
      <c r="K2873" s="359" t="s">
        <v>9</v>
      </c>
      <c r="L2873" s="359" t="s">
        <v>1381</v>
      </c>
      <c r="M2873" s="368">
        <v>1988</v>
      </c>
      <c r="N2873" s="205">
        <v>38812</v>
      </c>
      <c r="O2873" s="203"/>
    </row>
    <row r="2874" spans="1:15" ht="27.75" hidden="1" customHeight="1" x14ac:dyDescent="0.25">
      <c r="A2874" s="203" t="s">
        <v>1992</v>
      </c>
      <c r="B2874" s="211" t="s">
        <v>521</v>
      </c>
      <c r="C2874" s="203" t="s">
        <v>1376</v>
      </c>
      <c r="D2874" s="203" t="s">
        <v>1475</v>
      </c>
      <c r="E2874" s="202" t="s">
        <v>1474</v>
      </c>
      <c r="F2874" s="202" t="s">
        <v>475</v>
      </c>
      <c r="G2874" s="253">
        <v>0.3</v>
      </c>
      <c r="H2874" s="361" t="s">
        <v>1378</v>
      </c>
      <c r="I2874" s="359" t="s">
        <v>1384</v>
      </c>
      <c r="J2874" s="359" t="s">
        <v>1380</v>
      </c>
      <c r="K2874" s="359" t="s">
        <v>9</v>
      </c>
      <c r="L2874" s="359" t="s">
        <v>1381</v>
      </c>
      <c r="M2874" s="368">
        <v>1988</v>
      </c>
      <c r="N2874" s="205">
        <v>38812</v>
      </c>
      <c r="O2874" s="203"/>
    </row>
    <row r="2875" spans="1:15" ht="27.75" hidden="1" customHeight="1" x14ac:dyDescent="0.25">
      <c r="A2875" s="203" t="s">
        <v>1992</v>
      </c>
      <c r="B2875" s="211" t="s">
        <v>521</v>
      </c>
      <c r="C2875" s="203" t="s">
        <v>1376</v>
      </c>
      <c r="D2875" s="203" t="s">
        <v>1475</v>
      </c>
      <c r="E2875" s="202" t="s">
        <v>1474</v>
      </c>
      <c r="F2875" s="202" t="s">
        <v>475</v>
      </c>
      <c r="G2875" s="253" t="s">
        <v>515</v>
      </c>
      <c r="H2875" s="361" t="s">
        <v>1378</v>
      </c>
      <c r="I2875" s="359" t="s">
        <v>1385</v>
      </c>
      <c r="J2875" s="359" t="s">
        <v>1380</v>
      </c>
      <c r="K2875" s="359" t="s">
        <v>9</v>
      </c>
      <c r="L2875" s="359" t="s">
        <v>1381</v>
      </c>
      <c r="M2875" s="368">
        <v>1988</v>
      </c>
      <c r="N2875" s="205">
        <v>38812</v>
      </c>
      <c r="O2875" s="203"/>
    </row>
    <row r="2876" spans="1:15" ht="27.75" hidden="1" customHeight="1" x14ac:dyDescent="0.25">
      <c r="A2876" s="203" t="s">
        <v>1992</v>
      </c>
      <c r="B2876" s="202" t="s">
        <v>521</v>
      </c>
      <c r="C2876" s="203" t="s">
        <v>1736</v>
      </c>
      <c r="D2876" s="202" t="s">
        <v>1739</v>
      </c>
      <c r="E2876" s="202" t="s">
        <v>1480</v>
      </c>
      <c r="F2876" s="202" t="s">
        <v>505</v>
      </c>
      <c r="G2876" s="253">
        <v>0.5</v>
      </c>
      <c r="H2876" s="361" t="s">
        <v>1433</v>
      </c>
      <c r="I2876" s="359" t="s">
        <v>1407</v>
      </c>
      <c r="J2876" s="358">
        <v>0</v>
      </c>
      <c r="K2876" s="359" t="s">
        <v>1113</v>
      </c>
      <c r="L2876" s="359" t="s">
        <v>1408</v>
      </c>
      <c r="M2876" s="368">
        <v>2008</v>
      </c>
      <c r="N2876" s="205">
        <v>42359</v>
      </c>
      <c r="O2876" s="203"/>
    </row>
    <row r="2877" spans="1:15" ht="27.75" hidden="1" customHeight="1" x14ac:dyDescent="0.25">
      <c r="A2877" s="203" t="s">
        <v>1992</v>
      </c>
      <c r="B2877" s="202" t="s">
        <v>521</v>
      </c>
      <c r="C2877" s="203" t="s">
        <v>1736</v>
      </c>
      <c r="D2877" s="202" t="s">
        <v>1739</v>
      </c>
      <c r="E2877" s="202" t="s">
        <v>1480</v>
      </c>
      <c r="F2877" s="202" t="s">
        <v>505</v>
      </c>
      <c r="G2877" s="253">
        <v>1.2999999999999999E-3</v>
      </c>
      <c r="H2877" s="361" t="s">
        <v>1414</v>
      </c>
      <c r="I2877" s="359" t="s">
        <v>1407</v>
      </c>
      <c r="J2877" s="358">
        <v>0</v>
      </c>
      <c r="K2877" s="359" t="s">
        <v>1113</v>
      </c>
      <c r="L2877" s="359" t="s">
        <v>1392</v>
      </c>
      <c r="M2877" s="368">
        <v>2008</v>
      </c>
      <c r="N2877" s="205">
        <v>42359</v>
      </c>
      <c r="O2877" s="203"/>
    </row>
    <row r="2878" spans="1:15" ht="27.75" hidden="1" customHeight="1" x14ac:dyDescent="0.25">
      <c r="A2878" s="203" t="s">
        <v>1992</v>
      </c>
      <c r="B2878" s="202" t="s">
        <v>521</v>
      </c>
      <c r="C2878" s="203" t="s">
        <v>1736</v>
      </c>
      <c r="D2878" s="202" t="s">
        <v>1785</v>
      </c>
      <c r="E2878" s="202" t="s">
        <v>1480</v>
      </c>
      <c r="F2878" s="202" t="s">
        <v>505</v>
      </c>
      <c r="G2878" s="253">
        <v>0.6</v>
      </c>
      <c r="H2878" s="361" t="s">
        <v>1433</v>
      </c>
      <c r="I2878" s="359" t="s">
        <v>1407</v>
      </c>
      <c r="J2878" s="358">
        <v>0</v>
      </c>
      <c r="K2878" s="359" t="s">
        <v>1113</v>
      </c>
      <c r="L2878" s="359" t="s">
        <v>1408</v>
      </c>
      <c r="M2878" s="368">
        <v>2008</v>
      </c>
      <c r="N2878" s="205">
        <v>42359</v>
      </c>
      <c r="O2878" s="203"/>
    </row>
    <row r="2879" spans="1:15" ht="27.75" hidden="1" customHeight="1" x14ac:dyDescent="0.25">
      <c r="A2879" s="203" t="s">
        <v>1992</v>
      </c>
      <c r="B2879" s="202" t="s">
        <v>521</v>
      </c>
      <c r="C2879" s="203" t="s">
        <v>1736</v>
      </c>
      <c r="D2879" s="202" t="s">
        <v>1785</v>
      </c>
      <c r="E2879" s="202" t="s">
        <v>1480</v>
      </c>
      <c r="F2879" s="202" t="s">
        <v>505</v>
      </c>
      <c r="G2879" s="253">
        <v>1.6999999999999999E-3</v>
      </c>
      <c r="H2879" s="361" t="s">
        <v>1414</v>
      </c>
      <c r="I2879" s="359" t="s">
        <v>1407</v>
      </c>
      <c r="J2879" s="358">
        <v>0</v>
      </c>
      <c r="K2879" s="359" t="s">
        <v>1113</v>
      </c>
      <c r="L2879" s="359" t="s">
        <v>1392</v>
      </c>
      <c r="M2879" s="368">
        <v>2008</v>
      </c>
      <c r="N2879" s="205">
        <v>42359</v>
      </c>
      <c r="O2879" s="203"/>
    </row>
    <row r="2880" spans="1:15" ht="27.75" hidden="1" customHeight="1" x14ac:dyDescent="0.25">
      <c r="A2880" s="203" t="s">
        <v>1992</v>
      </c>
      <c r="B2880" s="202" t="s">
        <v>521</v>
      </c>
      <c r="C2880" s="203" t="s">
        <v>1742</v>
      </c>
      <c r="D2880" s="202" t="s">
        <v>738</v>
      </c>
      <c r="E2880" s="202" t="s">
        <v>1743</v>
      </c>
      <c r="F2880" s="202" t="s">
        <v>505</v>
      </c>
      <c r="G2880" s="253">
        <v>1</v>
      </c>
      <c r="H2880" s="361" t="s">
        <v>1433</v>
      </c>
      <c r="I2880" s="359" t="s">
        <v>1407</v>
      </c>
      <c r="J2880" s="358" t="s">
        <v>1619</v>
      </c>
      <c r="K2880" s="359" t="s">
        <v>1113</v>
      </c>
      <c r="L2880" s="359" t="s">
        <v>1408</v>
      </c>
      <c r="M2880" s="368">
        <v>2006</v>
      </c>
      <c r="N2880" s="205">
        <v>40430</v>
      </c>
      <c r="O2880" s="361" t="s">
        <v>1597</v>
      </c>
    </row>
    <row r="2881" spans="1:15" ht="27.75" hidden="1" customHeight="1" x14ac:dyDescent="0.25">
      <c r="A2881" s="203" t="s">
        <v>1992</v>
      </c>
      <c r="B2881" s="202" t="s">
        <v>521</v>
      </c>
      <c r="C2881" s="203" t="s">
        <v>1742</v>
      </c>
      <c r="D2881" s="202" t="s">
        <v>738</v>
      </c>
      <c r="E2881" s="202" t="s">
        <v>1743</v>
      </c>
      <c r="F2881" s="202" t="s">
        <v>505</v>
      </c>
      <c r="G2881" s="253">
        <v>3.0000000000000001E-3</v>
      </c>
      <c r="H2881" s="361" t="s">
        <v>1414</v>
      </c>
      <c r="I2881" s="359" t="s">
        <v>1407</v>
      </c>
      <c r="J2881" s="358" t="s">
        <v>1619</v>
      </c>
      <c r="K2881" s="359" t="s">
        <v>1113</v>
      </c>
      <c r="L2881" s="359" t="s">
        <v>1392</v>
      </c>
      <c r="M2881" s="368">
        <v>2006</v>
      </c>
      <c r="N2881" s="205">
        <v>40430</v>
      </c>
      <c r="O2881" s="361" t="s">
        <v>1597</v>
      </c>
    </row>
    <row r="2882" spans="1:15" ht="27.75" hidden="1" customHeight="1" x14ac:dyDescent="0.25">
      <c r="A2882" s="203" t="s">
        <v>1992</v>
      </c>
      <c r="B2882" s="202" t="s">
        <v>521</v>
      </c>
      <c r="C2882" s="203" t="s">
        <v>1376</v>
      </c>
      <c r="D2882" s="202" t="s">
        <v>524</v>
      </c>
      <c r="E2882" s="202" t="s">
        <v>1474</v>
      </c>
      <c r="F2882" s="202" t="s">
        <v>475</v>
      </c>
      <c r="G2882" s="253">
        <v>5.99</v>
      </c>
      <c r="H2882" s="361" t="s">
        <v>1378</v>
      </c>
      <c r="I2882" s="359" t="s">
        <v>1379</v>
      </c>
      <c r="J2882" s="359" t="s">
        <v>1380</v>
      </c>
      <c r="K2882" s="359" t="s">
        <v>9</v>
      </c>
      <c r="L2882" s="359" t="s">
        <v>1381</v>
      </c>
      <c r="M2882" s="368">
        <v>1988</v>
      </c>
      <c r="N2882" s="205">
        <v>38812</v>
      </c>
      <c r="O2882" s="203"/>
    </row>
    <row r="2883" spans="1:15" ht="27.75" hidden="1" customHeight="1" x14ac:dyDescent="0.25">
      <c r="A2883" s="203" t="s">
        <v>1992</v>
      </c>
      <c r="B2883" s="202" t="s">
        <v>521</v>
      </c>
      <c r="C2883" s="203" t="s">
        <v>1376</v>
      </c>
      <c r="D2883" s="202" t="s">
        <v>524</v>
      </c>
      <c r="E2883" s="202" t="s">
        <v>1474</v>
      </c>
      <c r="F2883" s="202" t="s">
        <v>475</v>
      </c>
      <c r="G2883" s="253">
        <v>1.57</v>
      </c>
      <c r="H2883" s="361" t="s">
        <v>1378</v>
      </c>
      <c r="I2883" s="359" t="s">
        <v>1382</v>
      </c>
      <c r="J2883" s="359" t="s">
        <v>1380</v>
      </c>
      <c r="K2883" s="359" t="s">
        <v>9</v>
      </c>
      <c r="L2883" s="359" t="s">
        <v>1381</v>
      </c>
      <c r="M2883" s="368">
        <v>1988</v>
      </c>
      <c r="N2883" s="205">
        <v>38812</v>
      </c>
      <c r="O2883" s="203"/>
    </row>
    <row r="2884" spans="1:15" ht="27.75" hidden="1" customHeight="1" x14ac:dyDescent="0.25">
      <c r="A2884" s="203" t="s">
        <v>1992</v>
      </c>
      <c r="B2884" s="202" t="s">
        <v>521</v>
      </c>
      <c r="C2884" s="203" t="s">
        <v>1376</v>
      </c>
      <c r="D2884" s="202" t="s">
        <v>524</v>
      </c>
      <c r="E2884" s="202" t="s">
        <v>1474</v>
      </c>
      <c r="F2884" s="202" t="s">
        <v>475</v>
      </c>
      <c r="G2884" s="253">
        <v>0.36</v>
      </c>
      <c r="H2884" s="361" t="s">
        <v>1378</v>
      </c>
      <c r="I2884" s="359" t="s">
        <v>1383</v>
      </c>
      <c r="J2884" s="359" t="s">
        <v>1380</v>
      </c>
      <c r="K2884" s="359" t="s">
        <v>9</v>
      </c>
      <c r="L2884" s="359" t="s">
        <v>1381</v>
      </c>
      <c r="M2884" s="368">
        <v>1988</v>
      </c>
      <c r="N2884" s="205">
        <v>38812</v>
      </c>
      <c r="O2884" s="203"/>
    </row>
    <row r="2885" spans="1:15" ht="27.75" hidden="1" customHeight="1" x14ac:dyDescent="0.25">
      <c r="A2885" s="203" t="s">
        <v>1992</v>
      </c>
      <c r="B2885" s="202" t="s">
        <v>521</v>
      </c>
      <c r="C2885" s="203" t="s">
        <v>1376</v>
      </c>
      <c r="D2885" s="202" t="s">
        <v>524</v>
      </c>
      <c r="E2885" s="202" t="s">
        <v>1474</v>
      </c>
      <c r="F2885" s="202" t="s">
        <v>475</v>
      </c>
      <c r="G2885" s="253" t="s">
        <v>515</v>
      </c>
      <c r="H2885" s="361" t="s">
        <v>1378</v>
      </c>
      <c r="I2885" s="359" t="s">
        <v>1384</v>
      </c>
      <c r="J2885" s="359" t="s">
        <v>1380</v>
      </c>
      <c r="K2885" s="359" t="s">
        <v>9</v>
      </c>
      <c r="L2885" s="359" t="s">
        <v>1381</v>
      </c>
      <c r="M2885" s="368">
        <v>1988</v>
      </c>
      <c r="N2885" s="205">
        <v>38812</v>
      </c>
      <c r="O2885" s="203"/>
    </row>
    <row r="2886" spans="1:15" ht="27.75" hidden="1" customHeight="1" x14ac:dyDescent="0.25">
      <c r="A2886" s="203" t="s">
        <v>1992</v>
      </c>
      <c r="B2886" s="202" t="s">
        <v>521</v>
      </c>
      <c r="C2886" s="203" t="s">
        <v>1376</v>
      </c>
      <c r="D2886" s="202" t="s">
        <v>524</v>
      </c>
      <c r="E2886" s="202" t="s">
        <v>1474</v>
      </c>
      <c r="F2886" s="202" t="s">
        <v>475</v>
      </c>
      <c r="G2886" s="253" t="s">
        <v>515</v>
      </c>
      <c r="H2886" s="361" t="s">
        <v>1378</v>
      </c>
      <c r="I2886" s="359" t="s">
        <v>1385</v>
      </c>
      <c r="J2886" s="359" t="s">
        <v>1380</v>
      </c>
      <c r="K2886" s="359" t="s">
        <v>9</v>
      </c>
      <c r="L2886" s="359" t="s">
        <v>1381</v>
      </c>
      <c r="M2886" s="368">
        <v>1988</v>
      </c>
      <c r="N2886" s="205">
        <v>38812</v>
      </c>
      <c r="O2886" s="203"/>
    </row>
    <row r="2887" spans="1:15" ht="27.75" hidden="1" customHeight="1" x14ac:dyDescent="0.25">
      <c r="A2887" s="203" t="s">
        <v>1992</v>
      </c>
      <c r="B2887" s="211" t="s">
        <v>521</v>
      </c>
      <c r="C2887" s="203" t="s">
        <v>1376</v>
      </c>
      <c r="D2887" s="203" t="s">
        <v>1475</v>
      </c>
      <c r="E2887" s="202" t="s">
        <v>1474</v>
      </c>
      <c r="F2887" s="202" t="s">
        <v>475</v>
      </c>
      <c r="G2887" s="253">
        <v>8.6199999999999992</v>
      </c>
      <c r="H2887" s="361" t="s">
        <v>1378</v>
      </c>
      <c r="I2887" s="359" t="s">
        <v>1379</v>
      </c>
      <c r="J2887" s="359" t="s">
        <v>1380</v>
      </c>
      <c r="K2887" s="359" t="s">
        <v>9</v>
      </c>
      <c r="L2887" s="359" t="s">
        <v>1381</v>
      </c>
      <c r="M2887" s="368">
        <v>1988</v>
      </c>
      <c r="N2887" s="205">
        <v>38812</v>
      </c>
      <c r="O2887" s="203"/>
    </row>
    <row r="2888" spans="1:15" ht="27.75" hidden="1" customHeight="1" x14ac:dyDescent="0.25">
      <c r="A2888" s="203" t="s">
        <v>1992</v>
      </c>
      <c r="B2888" s="202" t="s">
        <v>521</v>
      </c>
      <c r="C2888" s="203" t="s">
        <v>1403</v>
      </c>
      <c r="D2888" s="202" t="s">
        <v>1404</v>
      </c>
      <c r="E2888" s="202" t="s">
        <v>1405</v>
      </c>
      <c r="F2888" s="202" t="s">
        <v>475</v>
      </c>
      <c r="G2888" s="253">
        <v>154</v>
      </c>
      <c r="H2888" s="361" t="s">
        <v>1406</v>
      </c>
      <c r="I2888" s="359" t="s">
        <v>1407</v>
      </c>
      <c r="J2888" s="359" t="s">
        <v>1380</v>
      </c>
      <c r="K2888" s="359" t="s">
        <v>22</v>
      </c>
      <c r="L2888" s="359" t="s">
        <v>1408</v>
      </c>
      <c r="M2888" s="368" t="s">
        <v>1407</v>
      </c>
      <c r="N2888" s="205">
        <v>42486</v>
      </c>
      <c r="O2888" s="203"/>
    </row>
    <row r="2889" spans="1:15" ht="27.75" hidden="1" customHeight="1" x14ac:dyDescent="0.25">
      <c r="A2889" s="203" t="s">
        <v>1992</v>
      </c>
      <c r="B2889" s="202" t="s">
        <v>521</v>
      </c>
      <c r="C2889" s="203" t="s">
        <v>1397</v>
      </c>
      <c r="D2889" s="202" t="s">
        <v>1750</v>
      </c>
      <c r="E2889" s="202" t="s">
        <v>1399</v>
      </c>
      <c r="F2889" s="202" t="s">
        <v>475</v>
      </c>
      <c r="G2889" s="253">
        <v>26.9</v>
      </c>
      <c r="H2889" s="361" t="s">
        <v>1400</v>
      </c>
      <c r="I2889" s="359" t="s">
        <v>1379</v>
      </c>
      <c r="J2889" s="358">
        <v>0.31</v>
      </c>
      <c r="K2889" s="359" t="s">
        <v>1391</v>
      </c>
      <c r="L2889" s="359" t="s">
        <v>1392</v>
      </c>
      <c r="M2889" s="368">
        <v>2010</v>
      </c>
      <c r="N2889" s="207" t="s">
        <v>1401</v>
      </c>
      <c r="O2889" s="203"/>
    </row>
    <row r="2890" spans="1:15" ht="27.75" hidden="1" customHeight="1" x14ac:dyDescent="0.25">
      <c r="A2890" s="203" t="s">
        <v>1992</v>
      </c>
      <c r="B2890" s="202" t="s">
        <v>521</v>
      </c>
      <c r="C2890" s="203" t="s">
        <v>1397</v>
      </c>
      <c r="D2890" s="202" t="s">
        <v>1750</v>
      </c>
      <c r="E2890" s="202" t="s">
        <v>1399</v>
      </c>
      <c r="F2890" s="202" t="s">
        <v>475</v>
      </c>
      <c r="G2890" s="253">
        <v>10.8</v>
      </c>
      <c r="H2890" s="361" t="s">
        <v>1400</v>
      </c>
      <c r="I2890" s="359" t="s">
        <v>1382</v>
      </c>
      <c r="J2890" s="358">
        <v>0.56999999999999995</v>
      </c>
      <c r="K2890" s="359" t="s">
        <v>1391</v>
      </c>
      <c r="L2890" s="359" t="s">
        <v>1392</v>
      </c>
      <c r="M2890" s="368">
        <v>2010</v>
      </c>
      <c r="N2890" s="207" t="s">
        <v>1401</v>
      </c>
      <c r="O2890" s="203"/>
    </row>
    <row r="2891" spans="1:15" ht="27.75" hidden="1" customHeight="1" x14ac:dyDescent="0.25">
      <c r="A2891" s="203" t="s">
        <v>1992</v>
      </c>
      <c r="B2891" s="202" t="s">
        <v>521</v>
      </c>
      <c r="C2891" s="203" t="s">
        <v>1397</v>
      </c>
      <c r="D2891" s="202" t="s">
        <v>1750</v>
      </c>
      <c r="E2891" s="202" t="s">
        <v>1399</v>
      </c>
      <c r="F2891" s="202" t="s">
        <v>475</v>
      </c>
      <c r="G2891" s="253">
        <v>4.08</v>
      </c>
      <c r="H2891" s="361" t="s">
        <v>1400</v>
      </c>
      <c r="I2891" s="359" t="s">
        <v>1383</v>
      </c>
      <c r="J2891" s="358">
        <v>0</v>
      </c>
      <c r="K2891" s="359" t="s">
        <v>1391</v>
      </c>
      <c r="L2891" s="359" t="s">
        <v>1392</v>
      </c>
      <c r="M2891" s="368">
        <v>2010</v>
      </c>
      <c r="N2891" s="207" t="s">
        <v>1401</v>
      </c>
      <c r="O2891" s="203"/>
    </row>
    <row r="2892" spans="1:15" ht="27.75" hidden="1" customHeight="1" x14ac:dyDescent="0.25">
      <c r="A2892" s="203" t="s">
        <v>1992</v>
      </c>
      <c r="B2892" s="202" t="s">
        <v>521</v>
      </c>
      <c r="C2892" s="203" t="s">
        <v>1397</v>
      </c>
      <c r="D2892" s="202" t="s">
        <v>1750</v>
      </c>
      <c r="E2892" s="202" t="s">
        <v>1399</v>
      </c>
      <c r="F2892" s="202" t="s">
        <v>475</v>
      </c>
      <c r="G2892" s="253">
        <v>1.2</v>
      </c>
      <c r="H2892" s="361" t="s">
        <v>1400</v>
      </c>
      <c r="I2892" s="359" t="s">
        <v>1384</v>
      </c>
      <c r="J2892" s="358">
        <v>0</v>
      </c>
      <c r="K2892" s="359" t="s">
        <v>1391</v>
      </c>
      <c r="L2892" s="359" t="s">
        <v>1392</v>
      </c>
      <c r="M2892" s="368">
        <v>2010</v>
      </c>
      <c r="N2892" s="207" t="s">
        <v>1401</v>
      </c>
      <c r="O2892" s="203"/>
    </row>
    <row r="2893" spans="1:15" ht="27.75" hidden="1" customHeight="1" x14ac:dyDescent="0.25">
      <c r="A2893" s="203" t="s">
        <v>1992</v>
      </c>
      <c r="B2893" s="202" t="s">
        <v>521</v>
      </c>
      <c r="C2893" s="203" t="s">
        <v>1397</v>
      </c>
      <c r="D2893" s="202" t="s">
        <v>1750</v>
      </c>
      <c r="E2893" s="202" t="s">
        <v>1399</v>
      </c>
      <c r="F2893" s="202" t="s">
        <v>475</v>
      </c>
      <c r="G2893" s="253">
        <v>0.12</v>
      </c>
      <c r="H2893" s="361" t="s">
        <v>1400</v>
      </c>
      <c r="I2893" s="359" t="s">
        <v>1385</v>
      </c>
      <c r="J2893" s="358">
        <v>0.33</v>
      </c>
      <c r="K2893" s="359" t="s">
        <v>1391</v>
      </c>
      <c r="L2893" s="359" t="s">
        <v>1392</v>
      </c>
      <c r="M2893" s="368">
        <v>2010</v>
      </c>
      <c r="N2893" s="207" t="s">
        <v>1401</v>
      </c>
      <c r="O2893" s="203"/>
    </row>
    <row r="2894" spans="1:15" ht="27.75" hidden="1" customHeight="1" x14ac:dyDescent="0.25">
      <c r="A2894" s="129" t="s">
        <v>1992</v>
      </c>
      <c r="B2894" s="269" t="s">
        <v>521</v>
      </c>
      <c r="C2894" s="226" t="s">
        <v>2568</v>
      </c>
      <c r="D2894" s="269" t="s">
        <v>641</v>
      </c>
      <c r="E2894" s="372" t="s">
        <v>1557</v>
      </c>
      <c r="F2894" s="269" t="s">
        <v>475</v>
      </c>
      <c r="G2894" s="373">
        <v>119.2</v>
      </c>
      <c r="H2894" s="225" t="s">
        <v>488</v>
      </c>
      <c r="I2894" s="269" t="s">
        <v>1379</v>
      </c>
      <c r="J2894" s="374">
        <v>0</v>
      </c>
      <c r="K2894" s="269" t="s">
        <v>22</v>
      </c>
      <c r="L2894" s="269" t="s">
        <v>1392</v>
      </c>
      <c r="M2894" s="369">
        <v>2010</v>
      </c>
      <c r="N2894" s="375">
        <v>43873</v>
      </c>
      <c r="O2894" s="226" t="s">
        <v>2569</v>
      </c>
    </row>
    <row r="2895" spans="1:15" ht="27.75" hidden="1" customHeight="1" x14ac:dyDescent="0.25">
      <c r="A2895" s="129" t="s">
        <v>1992</v>
      </c>
      <c r="B2895" s="269" t="s">
        <v>521</v>
      </c>
      <c r="C2895" s="226" t="s">
        <v>2568</v>
      </c>
      <c r="D2895" s="269" t="s">
        <v>641</v>
      </c>
      <c r="E2895" s="372" t="s">
        <v>1557</v>
      </c>
      <c r="F2895" s="269" t="s">
        <v>475</v>
      </c>
      <c r="G2895" s="373">
        <v>44.21</v>
      </c>
      <c r="H2895" s="225" t="s">
        <v>488</v>
      </c>
      <c r="I2895" s="269" t="s">
        <v>1382</v>
      </c>
      <c r="J2895" s="374">
        <v>0</v>
      </c>
      <c r="K2895" s="269" t="s">
        <v>22</v>
      </c>
      <c r="L2895" s="269" t="s">
        <v>1392</v>
      </c>
      <c r="M2895" s="369">
        <v>2010</v>
      </c>
      <c r="N2895" s="375">
        <v>43873</v>
      </c>
      <c r="O2895" s="226" t="s">
        <v>2569</v>
      </c>
    </row>
    <row r="2896" spans="1:15" ht="27.75" hidden="1" customHeight="1" x14ac:dyDescent="0.25">
      <c r="A2896" s="129" t="s">
        <v>1992</v>
      </c>
      <c r="B2896" s="269" t="s">
        <v>521</v>
      </c>
      <c r="C2896" s="226" t="s">
        <v>2568</v>
      </c>
      <c r="D2896" s="269" t="s">
        <v>641</v>
      </c>
      <c r="E2896" s="372" t="s">
        <v>1557</v>
      </c>
      <c r="F2896" s="269" t="s">
        <v>475</v>
      </c>
      <c r="G2896" s="373">
        <v>17.829999999999998</v>
      </c>
      <c r="H2896" s="225" t="s">
        <v>488</v>
      </c>
      <c r="I2896" s="269" t="s">
        <v>1383</v>
      </c>
      <c r="J2896" s="374">
        <v>0</v>
      </c>
      <c r="K2896" s="269" t="s">
        <v>22</v>
      </c>
      <c r="L2896" s="269" t="s">
        <v>1392</v>
      </c>
      <c r="M2896" s="369">
        <v>2010</v>
      </c>
      <c r="N2896" s="375">
        <v>43873</v>
      </c>
      <c r="O2896" s="226" t="s">
        <v>2569</v>
      </c>
    </row>
    <row r="2897" spans="1:15" ht="27.75" hidden="1" customHeight="1" x14ac:dyDescent="0.25">
      <c r="A2897" s="129" t="s">
        <v>1992</v>
      </c>
      <c r="B2897" s="269" t="s">
        <v>521</v>
      </c>
      <c r="C2897" s="226" t="s">
        <v>2568</v>
      </c>
      <c r="D2897" s="269" t="s">
        <v>641</v>
      </c>
      <c r="E2897" s="372" t="s">
        <v>1557</v>
      </c>
      <c r="F2897" s="269" t="s">
        <v>475</v>
      </c>
      <c r="G2897" s="373">
        <v>8.1199999999999992</v>
      </c>
      <c r="H2897" s="225" t="s">
        <v>488</v>
      </c>
      <c r="I2897" s="372" t="s">
        <v>1384</v>
      </c>
      <c r="J2897" s="374">
        <v>0</v>
      </c>
      <c r="K2897" s="269" t="s">
        <v>22</v>
      </c>
      <c r="L2897" s="269" t="s">
        <v>1392</v>
      </c>
      <c r="M2897" s="369">
        <v>2010</v>
      </c>
      <c r="N2897" s="375">
        <v>43873</v>
      </c>
      <c r="O2897" s="226" t="s">
        <v>2569</v>
      </c>
    </row>
    <row r="2898" spans="1:15" ht="27.75" hidden="1" customHeight="1" x14ac:dyDescent="0.25">
      <c r="A2898" s="129" t="s">
        <v>1992</v>
      </c>
      <c r="B2898" s="269" t="s">
        <v>521</v>
      </c>
      <c r="C2898" s="226" t="s">
        <v>2568</v>
      </c>
      <c r="D2898" s="269" t="s">
        <v>641</v>
      </c>
      <c r="E2898" s="372" t="s">
        <v>1557</v>
      </c>
      <c r="F2898" s="269" t="s">
        <v>475</v>
      </c>
      <c r="G2898" s="373">
        <v>3.9</v>
      </c>
      <c r="H2898" s="225" t="s">
        <v>488</v>
      </c>
      <c r="I2898" s="372" t="s">
        <v>1385</v>
      </c>
      <c r="J2898" s="374">
        <v>0</v>
      </c>
      <c r="K2898" s="269" t="s">
        <v>22</v>
      </c>
      <c r="L2898" s="269" t="s">
        <v>1392</v>
      </c>
      <c r="M2898" s="369">
        <v>2010</v>
      </c>
      <c r="N2898" s="375">
        <v>43873</v>
      </c>
      <c r="O2898" s="226" t="s">
        <v>2569</v>
      </c>
    </row>
    <row r="2899" spans="1:15" ht="27.75" hidden="1" customHeight="1" x14ac:dyDescent="0.25">
      <c r="A2899" s="203" t="s">
        <v>1993</v>
      </c>
      <c r="B2899" s="202" t="s">
        <v>2395</v>
      </c>
      <c r="C2899" s="203" t="s">
        <v>1403</v>
      </c>
      <c r="D2899" s="202" t="s">
        <v>1404</v>
      </c>
      <c r="E2899" s="202" t="s">
        <v>1405</v>
      </c>
      <c r="F2899" s="202" t="s">
        <v>475</v>
      </c>
      <c r="G2899" s="253">
        <v>154</v>
      </c>
      <c r="H2899" s="361" t="s">
        <v>1406</v>
      </c>
      <c r="I2899" s="359" t="s">
        <v>1407</v>
      </c>
      <c r="J2899" s="359" t="s">
        <v>1380</v>
      </c>
      <c r="K2899" s="359" t="s">
        <v>22</v>
      </c>
      <c r="L2899" s="359" t="s">
        <v>1408</v>
      </c>
      <c r="M2899" s="368" t="s">
        <v>1407</v>
      </c>
      <c r="N2899" s="205">
        <v>42486</v>
      </c>
      <c r="O2899" s="203"/>
    </row>
    <row r="2900" spans="1:15" ht="27.75" hidden="1" customHeight="1" x14ac:dyDescent="0.25">
      <c r="A2900" s="203" t="s">
        <v>1994</v>
      </c>
      <c r="B2900" s="202" t="s">
        <v>2396</v>
      </c>
      <c r="C2900" s="203" t="s">
        <v>1415</v>
      </c>
      <c r="D2900" s="202" t="s">
        <v>1416</v>
      </c>
      <c r="E2900" s="202" t="s">
        <v>1417</v>
      </c>
      <c r="F2900" s="202" t="s">
        <v>505</v>
      </c>
      <c r="G2900" s="253">
        <v>1.51</v>
      </c>
      <c r="H2900" s="361" t="s">
        <v>1400</v>
      </c>
      <c r="I2900" s="359" t="s">
        <v>1379</v>
      </c>
      <c r="J2900" s="273">
        <v>0.57999999999999996</v>
      </c>
      <c r="K2900" s="361" t="s">
        <v>1391</v>
      </c>
      <c r="L2900" s="359" t="s">
        <v>1392</v>
      </c>
      <c r="M2900" s="368">
        <v>2006</v>
      </c>
      <c r="N2900" s="205">
        <v>43004</v>
      </c>
      <c r="O2900" s="203" t="s">
        <v>1418</v>
      </c>
    </row>
    <row r="2901" spans="1:15" ht="27.75" hidden="1" customHeight="1" x14ac:dyDescent="0.25">
      <c r="A2901" s="203" t="s">
        <v>1994</v>
      </c>
      <c r="B2901" s="202" t="s">
        <v>2396</v>
      </c>
      <c r="C2901" s="203" t="s">
        <v>1415</v>
      </c>
      <c r="D2901" s="202" t="s">
        <v>1416</v>
      </c>
      <c r="E2901" s="202" t="s">
        <v>1417</v>
      </c>
      <c r="F2901" s="202" t="s">
        <v>505</v>
      </c>
      <c r="G2901" s="253">
        <v>0.79</v>
      </c>
      <c r="H2901" s="361" t="s">
        <v>1400</v>
      </c>
      <c r="I2901" s="359" t="s">
        <v>1382</v>
      </c>
      <c r="J2901" s="273">
        <v>0.57999999999999996</v>
      </c>
      <c r="K2901" s="361" t="s">
        <v>1391</v>
      </c>
      <c r="L2901" s="359" t="s">
        <v>1392</v>
      </c>
      <c r="M2901" s="368">
        <v>2006</v>
      </c>
      <c r="N2901" s="205">
        <v>43004</v>
      </c>
      <c r="O2901" s="203" t="s">
        <v>1418</v>
      </c>
    </row>
    <row r="2902" spans="1:15" ht="27.75" hidden="1" customHeight="1" x14ac:dyDescent="0.25">
      <c r="A2902" s="203" t="s">
        <v>1994</v>
      </c>
      <c r="B2902" s="202" t="s">
        <v>2396</v>
      </c>
      <c r="C2902" s="203" t="s">
        <v>1415</v>
      </c>
      <c r="D2902" s="202" t="s">
        <v>1416</v>
      </c>
      <c r="E2902" s="202" t="s">
        <v>1417</v>
      </c>
      <c r="F2902" s="202" t="s">
        <v>505</v>
      </c>
      <c r="G2902" s="253">
        <v>0.49</v>
      </c>
      <c r="H2902" s="361" t="s">
        <v>1400</v>
      </c>
      <c r="I2902" s="359" t="s">
        <v>1383</v>
      </c>
      <c r="J2902" s="273">
        <v>0.57999999999999996</v>
      </c>
      <c r="K2902" s="361" t="s">
        <v>1391</v>
      </c>
      <c r="L2902" s="359" t="s">
        <v>1392</v>
      </c>
      <c r="M2902" s="368">
        <v>2006</v>
      </c>
      <c r="N2902" s="205">
        <v>43004</v>
      </c>
      <c r="O2902" s="203" t="s">
        <v>1418</v>
      </c>
    </row>
    <row r="2903" spans="1:15" ht="27.75" hidden="1" customHeight="1" x14ac:dyDescent="0.25">
      <c r="A2903" s="203" t="s">
        <v>1994</v>
      </c>
      <c r="B2903" s="202" t="s">
        <v>2396</v>
      </c>
      <c r="C2903" s="203" t="s">
        <v>1415</v>
      </c>
      <c r="D2903" s="202" t="s">
        <v>1416</v>
      </c>
      <c r="E2903" s="202" t="s">
        <v>1417</v>
      </c>
      <c r="F2903" s="202" t="s">
        <v>505</v>
      </c>
      <c r="G2903" s="253">
        <v>0.34</v>
      </c>
      <c r="H2903" s="361" t="s">
        <v>1400</v>
      </c>
      <c r="I2903" s="359" t="s">
        <v>1384</v>
      </c>
      <c r="J2903" s="273">
        <v>0.57999999999999996</v>
      </c>
      <c r="K2903" s="361" t="s">
        <v>1391</v>
      </c>
      <c r="L2903" s="359" t="s">
        <v>1392</v>
      </c>
      <c r="M2903" s="368">
        <v>2006</v>
      </c>
      <c r="N2903" s="205">
        <v>43004</v>
      </c>
      <c r="O2903" s="203" t="s">
        <v>1418</v>
      </c>
    </row>
    <row r="2904" spans="1:15" ht="27.75" hidden="1" customHeight="1" x14ac:dyDescent="0.25">
      <c r="A2904" s="203" t="s">
        <v>1994</v>
      </c>
      <c r="B2904" s="202" t="s">
        <v>2396</v>
      </c>
      <c r="C2904" s="203" t="s">
        <v>1415</v>
      </c>
      <c r="D2904" s="202" t="s">
        <v>1416</v>
      </c>
      <c r="E2904" s="202" t="s">
        <v>1417</v>
      </c>
      <c r="F2904" s="202" t="s">
        <v>505</v>
      </c>
      <c r="G2904" s="253">
        <v>0.18</v>
      </c>
      <c r="H2904" s="361" t="s">
        <v>1400</v>
      </c>
      <c r="I2904" s="359" t="s">
        <v>1385</v>
      </c>
      <c r="J2904" s="273">
        <v>0.57999999999999996</v>
      </c>
      <c r="K2904" s="361" t="s">
        <v>1391</v>
      </c>
      <c r="L2904" s="359" t="s">
        <v>1392</v>
      </c>
      <c r="M2904" s="368">
        <v>2006</v>
      </c>
      <c r="N2904" s="205">
        <v>43004</v>
      </c>
      <c r="O2904" s="203" t="s">
        <v>1418</v>
      </c>
    </row>
    <row r="2905" spans="1:15" ht="27.75" hidden="1" customHeight="1" x14ac:dyDescent="0.25">
      <c r="A2905" s="203" t="s">
        <v>1994</v>
      </c>
      <c r="B2905" s="202" t="s">
        <v>2396</v>
      </c>
      <c r="C2905" s="203" t="s">
        <v>1403</v>
      </c>
      <c r="D2905" s="202" t="s">
        <v>1404</v>
      </c>
      <c r="E2905" s="202" t="s">
        <v>1405</v>
      </c>
      <c r="F2905" s="202" t="s">
        <v>475</v>
      </c>
      <c r="G2905" s="253">
        <v>154</v>
      </c>
      <c r="H2905" s="361" t="s">
        <v>1406</v>
      </c>
      <c r="I2905" s="359" t="s">
        <v>1407</v>
      </c>
      <c r="J2905" s="208">
        <v>0</v>
      </c>
      <c r="K2905" s="359" t="s">
        <v>22</v>
      </c>
      <c r="L2905" s="359" t="s">
        <v>1408</v>
      </c>
      <c r="M2905" s="368" t="s">
        <v>1407</v>
      </c>
      <c r="N2905" s="205">
        <v>42486</v>
      </c>
      <c r="O2905" s="203"/>
    </row>
    <row r="2906" spans="1:15" ht="27.75" hidden="1" customHeight="1" x14ac:dyDescent="0.25">
      <c r="A2906" s="203" t="s">
        <v>1995</v>
      </c>
      <c r="B2906" s="202" t="s">
        <v>2397</v>
      </c>
      <c r="C2906" s="203" t="s">
        <v>1403</v>
      </c>
      <c r="D2906" s="202" t="s">
        <v>1404</v>
      </c>
      <c r="E2906" s="202" t="s">
        <v>1405</v>
      </c>
      <c r="F2906" s="202" t="s">
        <v>475</v>
      </c>
      <c r="G2906" s="253">
        <v>154</v>
      </c>
      <c r="H2906" s="361" t="s">
        <v>1406</v>
      </c>
      <c r="I2906" s="359" t="s">
        <v>1407</v>
      </c>
      <c r="J2906" s="359" t="s">
        <v>1380</v>
      </c>
      <c r="K2906" s="359" t="s">
        <v>22</v>
      </c>
      <c r="L2906" s="359" t="s">
        <v>1408</v>
      </c>
      <c r="M2906" s="368" t="s">
        <v>1407</v>
      </c>
      <c r="N2906" s="205">
        <v>42486</v>
      </c>
      <c r="O2906" s="203"/>
    </row>
    <row r="2907" spans="1:15" ht="27.75" hidden="1" customHeight="1" x14ac:dyDescent="0.25">
      <c r="A2907" s="203" t="s">
        <v>1995</v>
      </c>
      <c r="B2907" s="202" t="s">
        <v>2397</v>
      </c>
      <c r="C2907" s="203" t="s">
        <v>1461</v>
      </c>
      <c r="D2907" s="202" t="s">
        <v>1816</v>
      </c>
      <c r="E2907" s="202" t="s">
        <v>1428</v>
      </c>
      <c r="F2907" s="202" t="s">
        <v>475</v>
      </c>
      <c r="G2907" s="254">
        <v>4402547</v>
      </c>
      <c r="H2907" s="361" t="s">
        <v>1433</v>
      </c>
      <c r="I2907" s="359" t="s">
        <v>1407</v>
      </c>
      <c r="J2907" s="359" t="s">
        <v>1380</v>
      </c>
      <c r="K2907" s="359" t="s">
        <v>8</v>
      </c>
      <c r="L2907" s="359" t="s">
        <v>1408</v>
      </c>
      <c r="M2907" s="368" t="s">
        <v>1407</v>
      </c>
      <c r="N2907" s="205">
        <v>42530</v>
      </c>
      <c r="O2907" s="203"/>
    </row>
    <row r="2908" spans="1:15" ht="27.75" hidden="1" customHeight="1" x14ac:dyDescent="0.25">
      <c r="A2908" s="203" t="s">
        <v>1995</v>
      </c>
      <c r="B2908" s="202" t="s">
        <v>2397</v>
      </c>
      <c r="C2908" s="203" t="s">
        <v>1461</v>
      </c>
      <c r="D2908" s="202" t="s">
        <v>1816</v>
      </c>
      <c r="E2908" s="202" t="s">
        <v>1428</v>
      </c>
      <c r="F2908" s="202" t="s">
        <v>475</v>
      </c>
      <c r="G2908" s="254">
        <v>29156</v>
      </c>
      <c r="H2908" s="361" t="s">
        <v>1414</v>
      </c>
      <c r="I2908" s="359" t="s">
        <v>1407</v>
      </c>
      <c r="J2908" s="359" t="s">
        <v>1380</v>
      </c>
      <c r="K2908" s="359" t="s">
        <v>8</v>
      </c>
      <c r="L2908" s="359" t="s">
        <v>1392</v>
      </c>
      <c r="M2908" s="368" t="s">
        <v>1407</v>
      </c>
      <c r="N2908" s="205">
        <v>42530</v>
      </c>
      <c r="O2908" s="203"/>
    </row>
    <row r="2909" spans="1:15" ht="27.75" hidden="1" customHeight="1" x14ac:dyDescent="0.25">
      <c r="A2909" s="203" t="s">
        <v>1995</v>
      </c>
      <c r="B2909" s="202" t="s">
        <v>2397</v>
      </c>
      <c r="C2909" s="203" t="s">
        <v>1461</v>
      </c>
      <c r="D2909" s="202" t="s">
        <v>1821</v>
      </c>
      <c r="E2909" s="202" t="s">
        <v>1428</v>
      </c>
      <c r="F2909" s="202" t="s">
        <v>475</v>
      </c>
      <c r="G2909" s="254">
        <v>4402547</v>
      </c>
      <c r="H2909" s="361" t="s">
        <v>1433</v>
      </c>
      <c r="I2909" s="359" t="s">
        <v>1407</v>
      </c>
      <c r="J2909" s="359" t="s">
        <v>1380</v>
      </c>
      <c r="K2909" s="359" t="s">
        <v>8</v>
      </c>
      <c r="L2909" s="359" t="s">
        <v>1408</v>
      </c>
      <c r="M2909" s="368" t="s">
        <v>1407</v>
      </c>
      <c r="N2909" s="205">
        <v>42530</v>
      </c>
      <c r="O2909" s="203"/>
    </row>
    <row r="2910" spans="1:15" ht="27.75" hidden="1" customHeight="1" x14ac:dyDescent="0.25">
      <c r="A2910" s="203" t="s">
        <v>1995</v>
      </c>
      <c r="B2910" s="202" t="s">
        <v>2397</v>
      </c>
      <c r="C2910" s="203" t="s">
        <v>1461</v>
      </c>
      <c r="D2910" s="202" t="s">
        <v>1821</v>
      </c>
      <c r="E2910" s="202" t="s">
        <v>1428</v>
      </c>
      <c r="F2910" s="202" t="s">
        <v>475</v>
      </c>
      <c r="G2910" s="254">
        <v>29156</v>
      </c>
      <c r="H2910" s="361" t="s">
        <v>1414</v>
      </c>
      <c r="I2910" s="359" t="s">
        <v>1407</v>
      </c>
      <c r="J2910" s="359" t="s">
        <v>1380</v>
      </c>
      <c r="K2910" s="359" t="s">
        <v>8</v>
      </c>
      <c r="L2910" s="359" t="s">
        <v>1392</v>
      </c>
      <c r="M2910" s="368" t="s">
        <v>1407</v>
      </c>
      <c r="N2910" s="205">
        <v>42530</v>
      </c>
      <c r="O2910" s="203"/>
    </row>
    <row r="2911" spans="1:15" ht="27.75" hidden="1" customHeight="1" x14ac:dyDescent="0.25">
      <c r="A2911" s="129" t="s">
        <v>1995</v>
      </c>
      <c r="B2911" s="269" t="s">
        <v>2397</v>
      </c>
      <c r="C2911" s="226" t="s">
        <v>2568</v>
      </c>
      <c r="D2911" s="269" t="s">
        <v>641</v>
      </c>
      <c r="E2911" s="372" t="s">
        <v>1557</v>
      </c>
      <c r="F2911" s="269" t="s">
        <v>475</v>
      </c>
      <c r="G2911" s="373">
        <v>119.2</v>
      </c>
      <c r="H2911" s="225" t="s">
        <v>488</v>
      </c>
      <c r="I2911" s="269" t="s">
        <v>1379</v>
      </c>
      <c r="J2911" s="374">
        <v>0</v>
      </c>
      <c r="K2911" s="269" t="s">
        <v>22</v>
      </c>
      <c r="L2911" s="269" t="s">
        <v>1392</v>
      </c>
      <c r="M2911" s="369">
        <v>2010</v>
      </c>
      <c r="N2911" s="375">
        <v>43873</v>
      </c>
      <c r="O2911" s="226" t="s">
        <v>2569</v>
      </c>
    </row>
    <row r="2912" spans="1:15" ht="27.75" hidden="1" customHeight="1" x14ac:dyDescent="0.25">
      <c r="A2912" s="129" t="s">
        <v>1995</v>
      </c>
      <c r="B2912" s="269" t="s">
        <v>2397</v>
      </c>
      <c r="C2912" s="226" t="s">
        <v>2568</v>
      </c>
      <c r="D2912" s="269" t="s">
        <v>641</v>
      </c>
      <c r="E2912" s="372" t="s">
        <v>1557</v>
      </c>
      <c r="F2912" s="269" t="s">
        <v>475</v>
      </c>
      <c r="G2912" s="373">
        <v>44.21</v>
      </c>
      <c r="H2912" s="225" t="s">
        <v>488</v>
      </c>
      <c r="I2912" s="269" t="s">
        <v>1382</v>
      </c>
      <c r="J2912" s="374">
        <v>0</v>
      </c>
      <c r="K2912" s="269" t="s">
        <v>22</v>
      </c>
      <c r="L2912" s="269" t="s">
        <v>1392</v>
      </c>
      <c r="M2912" s="369">
        <v>2010</v>
      </c>
      <c r="N2912" s="375">
        <v>43873</v>
      </c>
      <c r="O2912" s="226" t="s">
        <v>2569</v>
      </c>
    </row>
    <row r="2913" spans="1:15" ht="27.75" hidden="1" customHeight="1" x14ac:dyDescent="0.25">
      <c r="A2913" s="129" t="s">
        <v>1995</v>
      </c>
      <c r="B2913" s="269" t="s">
        <v>2397</v>
      </c>
      <c r="C2913" s="226" t="s">
        <v>2568</v>
      </c>
      <c r="D2913" s="269" t="s">
        <v>641</v>
      </c>
      <c r="E2913" s="372" t="s">
        <v>1557</v>
      </c>
      <c r="F2913" s="269" t="s">
        <v>475</v>
      </c>
      <c r="G2913" s="373">
        <v>17.829999999999998</v>
      </c>
      <c r="H2913" s="225" t="s">
        <v>488</v>
      </c>
      <c r="I2913" s="269" t="s">
        <v>1383</v>
      </c>
      <c r="J2913" s="374">
        <v>0</v>
      </c>
      <c r="K2913" s="269" t="s">
        <v>22</v>
      </c>
      <c r="L2913" s="269" t="s">
        <v>1392</v>
      </c>
      <c r="M2913" s="369">
        <v>2010</v>
      </c>
      <c r="N2913" s="375">
        <v>43873</v>
      </c>
      <c r="O2913" s="226" t="s">
        <v>2569</v>
      </c>
    </row>
    <row r="2914" spans="1:15" ht="27.75" hidden="1" customHeight="1" x14ac:dyDescent="0.25">
      <c r="A2914" s="129" t="s">
        <v>1995</v>
      </c>
      <c r="B2914" s="269" t="s">
        <v>2397</v>
      </c>
      <c r="C2914" s="226" t="s">
        <v>2568</v>
      </c>
      <c r="D2914" s="269" t="s">
        <v>641</v>
      </c>
      <c r="E2914" s="372" t="s">
        <v>1557</v>
      </c>
      <c r="F2914" s="269" t="s">
        <v>475</v>
      </c>
      <c r="G2914" s="373">
        <v>8.1199999999999992</v>
      </c>
      <c r="H2914" s="225" t="s">
        <v>488</v>
      </c>
      <c r="I2914" s="372" t="s">
        <v>1384</v>
      </c>
      <c r="J2914" s="374">
        <v>0</v>
      </c>
      <c r="K2914" s="269" t="s">
        <v>22</v>
      </c>
      <c r="L2914" s="269" t="s">
        <v>1392</v>
      </c>
      <c r="M2914" s="369">
        <v>2010</v>
      </c>
      <c r="N2914" s="375">
        <v>43873</v>
      </c>
      <c r="O2914" s="226" t="s">
        <v>2569</v>
      </c>
    </row>
    <row r="2915" spans="1:15" ht="27.75" hidden="1" customHeight="1" x14ac:dyDescent="0.25">
      <c r="A2915" s="129" t="s">
        <v>1995</v>
      </c>
      <c r="B2915" s="269" t="s">
        <v>2397</v>
      </c>
      <c r="C2915" s="226" t="s">
        <v>2568</v>
      </c>
      <c r="D2915" s="269" t="s">
        <v>641</v>
      </c>
      <c r="E2915" s="372" t="s">
        <v>1557</v>
      </c>
      <c r="F2915" s="269" t="s">
        <v>475</v>
      </c>
      <c r="G2915" s="373">
        <v>3.9</v>
      </c>
      <c r="H2915" s="225" t="s">
        <v>488</v>
      </c>
      <c r="I2915" s="372" t="s">
        <v>1385</v>
      </c>
      <c r="J2915" s="374">
        <v>0</v>
      </c>
      <c r="K2915" s="269" t="s">
        <v>22</v>
      </c>
      <c r="L2915" s="269" t="s">
        <v>1392</v>
      </c>
      <c r="M2915" s="369">
        <v>2010</v>
      </c>
      <c r="N2915" s="375">
        <v>43873</v>
      </c>
      <c r="O2915" s="226" t="s">
        <v>2569</v>
      </c>
    </row>
    <row r="2916" spans="1:15" ht="27.75" hidden="1" customHeight="1" x14ac:dyDescent="0.25">
      <c r="A2916" s="129" t="s">
        <v>1995</v>
      </c>
      <c r="B2916" s="269" t="s">
        <v>2397</v>
      </c>
      <c r="C2916" s="226" t="s">
        <v>2568</v>
      </c>
      <c r="D2916" s="269" t="s">
        <v>643</v>
      </c>
      <c r="E2916" s="372" t="s">
        <v>1557</v>
      </c>
      <c r="F2916" s="269" t="s">
        <v>475</v>
      </c>
      <c r="G2916" s="373">
        <v>45.77</v>
      </c>
      <c r="H2916" s="225" t="s">
        <v>488</v>
      </c>
      <c r="I2916" s="372" t="s">
        <v>1379</v>
      </c>
      <c r="J2916" s="374">
        <v>0</v>
      </c>
      <c r="K2916" s="269" t="s">
        <v>22</v>
      </c>
      <c r="L2916" s="269" t="s">
        <v>1392</v>
      </c>
      <c r="M2916" s="369">
        <v>2010</v>
      </c>
      <c r="N2916" s="375">
        <v>43873</v>
      </c>
      <c r="O2916" s="226" t="s">
        <v>2569</v>
      </c>
    </row>
    <row r="2917" spans="1:15" ht="27.75" hidden="1" customHeight="1" x14ac:dyDescent="0.25">
      <c r="A2917" s="129" t="s">
        <v>1995</v>
      </c>
      <c r="B2917" s="269" t="s">
        <v>2397</v>
      </c>
      <c r="C2917" s="226" t="s">
        <v>2568</v>
      </c>
      <c r="D2917" s="269" t="s">
        <v>643</v>
      </c>
      <c r="E2917" s="372" t="s">
        <v>1557</v>
      </c>
      <c r="F2917" s="269" t="s">
        <v>475</v>
      </c>
      <c r="G2917" s="373">
        <v>16.98</v>
      </c>
      <c r="H2917" s="225" t="s">
        <v>488</v>
      </c>
      <c r="I2917" s="372" t="s">
        <v>1382</v>
      </c>
      <c r="J2917" s="374">
        <v>0</v>
      </c>
      <c r="K2917" s="269" t="s">
        <v>22</v>
      </c>
      <c r="L2917" s="269" t="s">
        <v>1392</v>
      </c>
      <c r="M2917" s="369">
        <v>2010</v>
      </c>
      <c r="N2917" s="375">
        <v>43873</v>
      </c>
      <c r="O2917" s="226" t="s">
        <v>2569</v>
      </c>
    </row>
    <row r="2918" spans="1:15" ht="27.75" hidden="1" customHeight="1" x14ac:dyDescent="0.25">
      <c r="A2918" s="129" t="s">
        <v>1995</v>
      </c>
      <c r="B2918" s="269" t="s">
        <v>2397</v>
      </c>
      <c r="C2918" s="226" t="s">
        <v>2568</v>
      </c>
      <c r="D2918" s="269" t="s">
        <v>643</v>
      </c>
      <c r="E2918" s="372" t="s">
        <v>1557</v>
      </c>
      <c r="F2918" s="269" t="s">
        <v>475</v>
      </c>
      <c r="G2918" s="373">
        <v>6.85</v>
      </c>
      <c r="H2918" s="225" t="s">
        <v>488</v>
      </c>
      <c r="I2918" s="372" t="s">
        <v>1383</v>
      </c>
      <c r="J2918" s="374">
        <v>0</v>
      </c>
      <c r="K2918" s="269" t="s">
        <v>22</v>
      </c>
      <c r="L2918" s="269" t="s">
        <v>1392</v>
      </c>
      <c r="M2918" s="369">
        <v>2010</v>
      </c>
      <c r="N2918" s="375">
        <v>43873</v>
      </c>
      <c r="O2918" s="226" t="s">
        <v>2569</v>
      </c>
    </row>
    <row r="2919" spans="1:15" ht="27.75" hidden="1" customHeight="1" x14ac:dyDescent="0.25">
      <c r="A2919" s="129" t="s">
        <v>1995</v>
      </c>
      <c r="B2919" s="269" t="s">
        <v>2397</v>
      </c>
      <c r="C2919" s="226" t="s">
        <v>2568</v>
      </c>
      <c r="D2919" s="269" t="s">
        <v>643</v>
      </c>
      <c r="E2919" s="372" t="s">
        <v>1557</v>
      </c>
      <c r="F2919" s="269" t="s">
        <v>475</v>
      </c>
      <c r="G2919" s="373">
        <v>3.12</v>
      </c>
      <c r="H2919" s="225" t="s">
        <v>488</v>
      </c>
      <c r="I2919" s="372" t="s">
        <v>1384</v>
      </c>
      <c r="J2919" s="374">
        <v>0</v>
      </c>
      <c r="K2919" s="269" t="s">
        <v>22</v>
      </c>
      <c r="L2919" s="269" t="s">
        <v>1392</v>
      </c>
      <c r="M2919" s="369">
        <v>2010</v>
      </c>
      <c r="N2919" s="375">
        <v>43873</v>
      </c>
      <c r="O2919" s="226" t="s">
        <v>2569</v>
      </c>
    </row>
    <row r="2920" spans="1:15" ht="27.75" hidden="1" customHeight="1" x14ac:dyDescent="0.25">
      <c r="A2920" s="129" t="s">
        <v>1995</v>
      </c>
      <c r="B2920" s="269" t="s">
        <v>2397</v>
      </c>
      <c r="C2920" s="226" t="s">
        <v>2568</v>
      </c>
      <c r="D2920" s="269" t="s">
        <v>643</v>
      </c>
      <c r="E2920" s="372" t="s">
        <v>1557</v>
      </c>
      <c r="F2920" s="269" t="s">
        <v>475</v>
      </c>
      <c r="G2920" s="373">
        <v>1.5</v>
      </c>
      <c r="H2920" s="225" t="s">
        <v>488</v>
      </c>
      <c r="I2920" s="372" t="s">
        <v>1385</v>
      </c>
      <c r="J2920" s="374">
        <v>0</v>
      </c>
      <c r="K2920" s="269" t="s">
        <v>22</v>
      </c>
      <c r="L2920" s="269" t="s">
        <v>1392</v>
      </c>
      <c r="M2920" s="369">
        <v>2010</v>
      </c>
      <c r="N2920" s="375">
        <v>43873</v>
      </c>
      <c r="O2920" s="226" t="s">
        <v>2569</v>
      </c>
    </row>
    <row r="2921" spans="1:15" ht="27.75" hidden="1" customHeight="1" x14ac:dyDescent="0.25">
      <c r="A2921" s="129" t="s">
        <v>1995</v>
      </c>
      <c r="B2921" s="269" t="s">
        <v>2397</v>
      </c>
      <c r="C2921" s="226" t="s">
        <v>2568</v>
      </c>
      <c r="D2921" s="269" t="s">
        <v>1634</v>
      </c>
      <c r="E2921" s="372" t="s">
        <v>1557</v>
      </c>
      <c r="F2921" s="269" t="s">
        <v>475</v>
      </c>
      <c r="G2921" s="373">
        <v>30.27</v>
      </c>
      <c r="H2921" s="225" t="s">
        <v>488</v>
      </c>
      <c r="I2921" s="269" t="s">
        <v>1379</v>
      </c>
      <c r="J2921" s="374">
        <v>0</v>
      </c>
      <c r="K2921" s="269" t="s">
        <v>22</v>
      </c>
      <c r="L2921" s="269" t="s">
        <v>1392</v>
      </c>
      <c r="M2921" s="369">
        <v>2010</v>
      </c>
      <c r="N2921" s="375">
        <v>43873</v>
      </c>
      <c r="O2921" s="226" t="s">
        <v>2569</v>
      </c>
    </row>
    <row r="2922" spans="1:15" ht="27.75" hidden="1" customHeight="1" x14ac:dyDescent="0.25">
      <c r="A2922" s="129" t="s">
        <v>1995</v>
      </c>
      <c r="B2922" s="269" t="s">
        <v>2397</v>
      </c>
      <c r="C2922" s="226" t="s">
        <v>2568</v>
      </c>
      <c r="D2922" s="269" t="s">
        <v>1634</v>
      </c>
      <c r="E2922" s="372" t="s">
        <v>1557</v>
      </c>
      <c r="F2922" s="269" t="s">
        <v>475</v>
      </c>
      <c r="G2922" s="373">
        <v>11.23</v>
      </c>
      <c r="H2922" s="225" t="s">
        <v>488</v>
      </c>
      <c r="I2922" s="269" t="s">
        <v>1382</v>
      </c>
      <c r="J2922" s="374">
        <v>0</v>
      </c>
      <c r="K2922" s="269" t="s">
        <v>22</v>
      </c>
      <c r="L2922" s="269" t="s">
        <v>1392</v>
      </c>
      <c r="M2922" s="369">
        <v>2010</v>
      </c>
      <c r="N2922" s="375">
        <v>43873</v>
      </c>
      <c r="O2922" s="226" t="s">
        <v>2569</v>
      </c>
    </row>
    <row r="2923" spans="1:15" ht="27.75" hidden="1" customHeight="1" x14ac:dyDescent="0.25">
      <c r="A2923" s="129" t="s">
        <v>1995</v>
      </c>
      <c r="B2923" s="269" t="s">
        <v>2397</v>
      </c>
      <c r="C2923" s="226" t="s">
        <v>2568</v>
      </c>
      <c r="D2923" s="269" t="s">
        <v>1634</v>
      </c>
      <c r="E2923" s="372" t="s">
        <v>1557</v>
      </c>
      <c r="F2923" s="269" t="s">
        <v>475</v>
      </c>
      <c r="G2923" s="373">
        <v>4.53</v>
      </c>
      <c r="H2923" s="225" t="s">
        <v>488</v>
      </c>
      <c r="I2923" s="269" t="s">
        <v>1383</v>
      </c>
      <c r="J2923" s="374">
        <v>0</v>
      </c>
      <c r="K2923" s="269" t="s">
        <v>22</v>
      </c>
      <c r="L2923" s="269" t="s">
        <v>1392</v>
      </c>
      <c r="M2923" s="369">
        <v>2010</v>
      </c>
      <c r="N2923" s="375">
        <v>43873</v>
      </c>
      <c r="O2923" s="226" t="s">
        <v>2569</v>
      </c>
    </row>
    <row r="2924" spans="1:15" ht="27.75" hidden="1" customHeight="1" x14ac:dyDescent="0.25">
      <c r="A2924" s="129" t="s">
        <v>1995</v>
      </c>
      <c r="B2924" s="269" t="s">
        <v>2397</v>
      </c>
      <c r="C2924" s="226" t="s">
        <v>2568</v>
      </c>
      <c r="D2924" s="269" t="s">
        <v>1634</v>
      </c>
      <c r="E2924" s="372" t="s">
        <v>1557</v>
      </c>
      <c r="F2924" s="269" t="s">
        <v>475</v>
      </c>
      <c r="G2924" s="373">
        <v>2.06</v>
      </c>
      <c r="H2924" s="225" t="s">
        <v>488</v>
      </c>
      <c r="I2924" s="372" t="s">
        <v>1384</v>
      </c>
      <c r="J2924" s="374">
        <v>0</v>
      </c>
      <c r="K2924" s="269" t="s">
        <v>22</v>
      </c>
      <c r="L2924" s="269" t="s">
        <v>1392</v>
      </c>
      <c r="M2924" s="369">
        <v>2010</v>
      </c>
      <c r="N2924" s="375">
        <v>43873</v>
      </c>
      <c r="O2924" s="226" t="s">
        <v>2569</v>
      </c>
    </row>
    <row r="2925" spans="1:15" ht="27.75" hidden="1" customHeight="1" x14ac:dyDescent="0.25">
      <c r="A2925" s="129" t="s">
        <v>1995</v>
      </c>
      <c r="B2925" s="269" t="s">
        <v>2397</v>
      </c>
      <c r="C2925" s="226" t="s">
        <v>2568</v>
      </c>
      <c r="D2925" s="269" t="s">
        <v>1634</v>
      </c>
      <c r="E2925" s="372" t="s">
        <v>1557</v>
      </c>
      <c r="F2925" s="269" t="s">
        <v>475</v>
      </c>
      <c r="G2925" s="373">
        <v>0.99</v>
      </c>
      <c r="H2925" s="225" t="s">
        <v>488</v>
      </c>
      <c r="I2925" s="372" t="s">
        <v>1385</v>
      </c>
      <c r="J2925" s="374">
        <v>0</v>
      </c>
      <c r="K2925" s="269" t="s">
        <v>22</v>
      </c>
      <c r="L2925" s="269" t="s">
        <v>1392</v>
      </c>
      <c r="M2925" s="369">
        <v>2010</v>
      </c>
      <c r="N2925" s="375">
        <v>43873</v>
      </c>
      <c r="O2925" s="226" t="s">
        <v>2569</v>
      </c>
    </row>
    <row r="2926" spans="1:15" ht="27.75" hidden="1" customHeight="1" x14ac:dyDescent="0.25">
      <c r="A2926" s="129" t="s">
        <v>2587</v>
      </c>
      <c r="B2926" s="269" t="s">
        <v>515</v>
      </c>
      <c r="C2926" s="226" t="s">
        <v>2568</v>
      </c>
      <c r="D2926" s="269" t="s">
        <v>641</v>
      </c>
      <c r="E2926" s="372" t="s">
        <v>1557</v>
      </c>
      <c r="F2926" s="269" t="s">
        <v>475</v>
      </c>
      <c r="G2926" s="373">
        <v>119.2</v>
      </c>
      <c r="H2926" s="225" t="s">
        <v>488</v>
      </c>
      <c r="I2926" s="269" t="s">
        <v>1379</v>
      </c>
      <c r="J2926" s="374">
        <v>0</v>
      </c>
      <c r="K2926" s="269" t="s">
        <v>22</v>
      </c>
      <c r="L2926" s="269" t="s">
        <v>1392</v>
      </c>
      <c r="M2926" s="369">
        <v>2010</v>
      </c>
      <c r="N2926" s="375">
        <v>43873</v>
      </c>
      <c r="O2926" s="226" t="s">
        <v>2569</v>
      </c>
    </row>
    <row r="2927" spans="1:15" ht="27.75" hidden="1" customHeight="1" x14ac:dyDescent="0.25">
      <c r="A2927" s="129" t="s">
        <v>2587</v>
      </c>
      <c r="B2927" s="269" t="s">
        <v>515</v>
      </c>
      <c r="C2927" s="226" t="s">
        <v>2568</v>
      </c>
      <c r="D2927" s="269" t="s">
        <v>641</v>
      </c>
      <c r="E2927" s="372" t="s">
        <v>1557</v>
      </c>
      <c r="F2927" s="269" t="s">
        <v>475</v>
      </c>
      <c r="G2927" s="373">
        <v>44.21</v>
      </c>
      <c r="H2927" s="225" t="s">
        <v>488</v>
      </c>
      <c r="I2927" s="269" t="s">
        <v>1382</v>
      </c>
      <c r="J2927" s="374">
        <v>0</v>
      </c>
      <c r="K2927" s="269" t="s">
        <v>22</v>
      </c>
      <c r="L2927" s="269" t="s">
        <v>1392</v>
      </c>
      <c r="M2927" s="369">
        <v>2010</v>
      </c>
      <c r="N2927" s="375">
        <v>43873</v>
      </c>
      <c r="O2927" s="226" t="s">
        <v>2569</v>
      </c>
    </row>
    <row r="2928" spans="1:15" ht="27.75" hidden="1" customHeight="1" x14ac:dyDescent="0.25">
      <c r="A2928" s="129" t="s">
        <v>2587</v>
      </c>
      <c r="B2928" s="269" t="s">
        <v>515</v>
      </c>
      <c r="C2928" s="226" t="s">
        <v>2568</v>
      </c>
      <c r="D2928" s="269" t="s">
        <v>641</v>
      </c>
      <c r="E2928" s="372" t="s">
        <v>1557</v>
      </c>
      <c r="F2928" s="269" t="s">
        <v>475</v>
      </c>
      <c r="G2928" s="373">
        <v>17.829999999999998</v>
      </c>
      <c r="H2928" s="225" t="s">
        <v>488</v>
      </c>
      <c r="I2928" s="269" t="s">
        <v>1383</v>
      </c>
      <c r="J2928" s="374">
        <v>0</v>
      </c>
      <c r="K2928" s="269" t="s">
        <v>22</v>
      </c>
      <c r="L2928" s="269" t="s">
        <v>1392</v>
      </c>
      <c r="M2928" s="369">
        <v>2010</v>
      </c>
      <c r="N2928" s="375">
        <v>43873</v>
      </c>
      <c r="O2928" s="226" t="s">
        <v>2569</v>
      </c>
    </row>
    <row r="2929" spans="1:15" ht="27.75" hidden="1" customHeight="1" x14ac:dyDescent="0.25">
      <c r="A2929" s="129" t="s">
        <v>2587</v>
      </c>
      <c r="B2929" s="269" t="s">
        <v>515</v>
      </c>
      <c r="C2929" s="226" t="s">
        <v>2568</v>
      </c>
      <c r="D2929" s="269" t="s">
        <v>641</v>
      </c>
      <c r="E2929" s="372" t="s">
        <v>1557</v>
      </c>
      <c r="F2929" s="269" t="s">
        <v>475</v>
      </c>
      <c r="G2929" s="373">
        <v>8.1199999999999992</v>
      </c>
      <c r="H2929" s="225" t="s">
        <v>488</v>
      </c>
      <c r="I2929" s="372" t="s">
        <v>1384</v>
      </c>
      <c r="J2929" s="374">
        <v>0</v>
      </c>
      <c r="K2929" s="269" t="s">
        <v>22</v>
      </c>
      <c r="L2929" s="269" t="s">
        <v>1392</v>
      </c>
      <c r="M2929" s="369">
        <v>2010</v>
      </c>
      <c r="N2929" s="375">
        <v>43873</v>
      </c>
      <c r="O2929" s="226" t="s">
        <v>2569</v>
      </c>
    </row>
    <row r="2930" spans="1:15" ht="27.75" hidden="1" customHeight="1" x14ac:dyDescent="0.25">
      <c r="A2930" s="129" t="s">
        <v>2587</v>
      </c>
      <c r="B2930" s="269" t="s">
        <v>515</v>
      </c>
      <c r="C2930" s="226" t="s">
        <v>2568</v>
      </c>
      <c r="D2930" s="269" t="s">
        <v>641</v>
      </c>
      <c r="E2930" s="372" t="s">
        <v>1557</v>
      </c>
      <c r="F2930" s="269" t="s">
        <v>475</v>
      </c>
      <c r="G2930" s="373">
        <v>3.9</v>
      </c>
      <c r="H2930" s="225" t="s">
        <v>488</v>
      </c>
      <c r="I2930" s="372" t="s">
        <v>1385</v>
      </c>
      <c r="J2930" s="374">
        <v>0</v>
      </c>
      <c r="K2930" s="269" t="s">
        <v>22</v>
      </c>
      <c r="L2930" s="269" t="s">
        <v>1392</v>
      </c>
      <c r="M2930" s="369">
        <v>2010</v>
      </c>
      <c r="N2930" s="375">
        <v>43873</v>
      </c>
      <c r="O2930" s="226" t="s">
        <v>2569</v>
      </c>
    </row>
    <row r="2931" spans="1:15" ht="27.75" hidden="1" customHeight="1" x14ac:dyDescent="0.25">
      <c r="A2931" s="129" t="s">
        <v>2587</v>
      </c>
      <c r="B2931" s="269" t="s">
        <v>515</v>
      </c>
      <c r="C2931" s="226" t="s">
        <v>2568</v>
      </c>
      <c r="D2931" s="269" t="s">
        <v>643</v>
      </c>
      <c r="E2931" s="372" t="s">
        <v>1557</v>
      </c>
      <c r="F2931" s="269" t="s">
        <v>475</v>
      </c>
      <c r="G2931" s="373">
        <v>45.77</v>
      </c>
      <c r="H2931" s="225" t="s">
        <v>488</v>
      </c>
      <c r="I2931" s="372" t="s">
        <v>1379</v>
      </c>
      <c r="J2931" s="374">
        <v>0</v>
      </c>
      <c r="K2931" s="269" t="s">
        <v>22</v>
      </c>
      <c r="L2931" s="269" t="s">
        <v>1392</v>
      </c>
      <c r="M2931" s="369">
        <v>2010</v>
      </c>
      <c r="N2931" s="375">
        <v>43873</v>
      </c>
      <c r="O2931" s="226" t="s">
        <v>2569</v>
      </c>
    </row>
    <row r="2932" spans="1:15" ht="27.75" hidden="1" customHeight="1" x14ac:dyDescent="0.25">
      <c r="A2932" s="129" t="s">
        <v>2587</v>
      </c>
      <c r="B2932" s="269" t="s">
        <v>515</v>
      </c>
      <c r="C2932" s="226" t="s">
        <v>2568</v>
      </c>
      <c r="D2932" s="269" t="s">
        <v>643</v>
      </c>
      <c r="E2932" s="372" t="s">
        <v>1557</v>
      </c>
      <c r="F2932" s="269" t="s">
        <v>475</v>
      </c>
      <c r="G2932" s="373">
        <v>16.98</v>
      </c>
      <c r="H2932" s="225" t="s">
        <v>488</v>
      </c>
      <c r="I2932" s="372" t="s">
        <v>1382</v>
      </c>
      <c r="J2932" s="374">
        <v>0</v>
      </c>
      <c r="K2932" s="269" t="s">
        <v>22</v>
      </c>
      <c r="L2932" s="269" t="s">
        <v>1392</v>
      </c>
      <c r="M2932" s="369">
        <v>2010</v>
      </c>
      <c r="N2932" s="375">
        <v>43873</v>
      </c>
      <c r="O2932" s="226" t="s">
        <v>2569</v>
      </c>
    </row>
    <row r="2933" spans="1:15" ht="27.75" hidden="1" customHeight="1" x14ac:dyDescent="0.25">
      <c r="A2933" s="129" t="s">
        <v>2587</v>
      </c>
      <c r="B2933" s="269" t="s">
        <v>515</v>
      </c>
      <c r="C2933" s="226" t="s">
        <v>2568</v>
      </c>
      <c r="D2933" s="269" t="s">
        <v>643</v>
      </c>
      <c r="E2933" s="372" t="s">
        <v>1557</v>
      </c>
      <c r="F2933" s="269" t="s">
        <v>475</v>
      </c>
      <c r="G2933" s="373">
        <v>6.85</v>
      </c>
      <c r="H2933" s="225" t="s">
        <v>488</v>
      </c>
      <c r="I2933" s="372" t="s">
        <v>1383</v>
      </c>
      <c r="J2933" s="374">
        <v>0</v>
      </c>
      <c r="K2933" s="269" t="s">
        <v>22</v>
      </c>
      <c r="L2933" s="269" t="s">
        <v>1392</v>
      </c>
      <c r="M2933" s="369">
        <v>2010</v>
      </c>
      <c r="N2933" s="375">
        <v>43873</v>
      </c>
      <c r="O2933" s="226" t="s">
        <v>2569</v>
      </c>
    </row>
    <row r="2934" spans="1:15" ht="27.75" hidden="1" customHeight="1" x14ac:dyDescent="0.25">
      <c r="A2934" s="129" t="s">
        <v>2587</v>
      </c>
      <c r="B2934" s="269" t="s">
        <v>515</v>
      </c>
      <c r="C2934" s="226" t="s">
        <v>2568</v>
      </c>
      <c r="D2934" s="269" t="s">
        <v>643</v>
      </c>
      <c r="E2934" s="372" t="s">
        <v>1557</v>
      </c>
      <c r="F2934" s="269" t="s">
        <v>475</v>
      </c>
      <c r="G2934" s="373">
        <v>3.12</v>
      </c>
      <c r="H2934" s="225" t="s">
        <v>488</v>
      </c>
      <c r="I2934" s="372" t="s">
        <v>1384</v>
      </c>
      <c r="J2934" s="374">
        <v>0</v>
      </c>
      <c r="K2934" s="269" t="s">
        <v>22</v>
      </c>
      <c r="L2934" s="269" t="s">
        <v>1392</v>
      </c>
      <c r="M2934" s="369">
        <v>2010</v>
      </c>
      <c r="N2934" s="375">
        <v>43873</v>
      </c>
      <c r="O2934" s="226" t="s">
        <v>2569</v>
      </c>
    </row>
    <row r="2935" spans="1:15" ht="27.75" hidden="1" customHeight="1" x14ac:dyDescent="0.25">
      <c r="A2935" s="129" t="s">
        <v>2587</v>
      </c>
      <c r="B2935" s="269" t="s">
        <v>515</v>
      </c>
      <c r="C2935" s="226" t="s">
        <v>2568</v>
      </c>
      <c r="D2935" s="269" t="s">
        <v>643</v>
      </c>
      <c r="E2935" s="372" t="s">
        <v>1557</v>
      </c>
      <c r="F2935" s="269" t="s">
        <v>475</v>
      </c>
      <c r="G2935" s="373">
        <v>1.5</v>
      </c>
      <c r="H2935" s="225" t="s">
        <v>488</v>
      </c>
      <c r="I2935" s="372" t="s">
        <v>1385</v>
      </c>
      <c r="J2935" s="374">
        <v>0</v>
      </c>
      <c r="K2935" s="269" t="s">
        <v>22</v>
      </c>
      <c r="L2935" s="269" t="s">
        <v>1392</v>
      </c>
      <c r="M2935" s="369">
        <v>2010</v>
      </c>
      <c r="N2935" s="375">
        <v>43873</v>
      </c>
      <c r="O2935" s="226" t="s">
        <v>2569</v>
      </c>
    </row>
    <row r="2936" spans="1:15" ht="27.75" hidden="1" customHeight="1" x14ac:dyDescent="0.25">
      <c r="A2936" s="129" t="s">
        <v>2587</v>
      </c>
      <c r="B2936" s="269" t="s">
        <v>515</v>
      </c>
      <c r="C2936" s="226" t="s">
        <v>2568</v>
      </c>
      <c r="D2936" s="269" t="s">
        <v>1634</v>
      </c>
      <c r="E2936" s="372" t="s">
        <v>1557</v>
      </c>
      <c r="F2936" s="269" t="s">
        <v>475</v>
      </c>
      <c r="G2936" s="373">
        <v>30.27</v>
      </c>
      <c r="H2936" s="225" t="s">
        <v>488</v>
      </c>
      <c r="I2936" s="269" t="s">
        <v>1379</v>
      </c>
      <c r="J2936" s="374">
        <v>0</v>
      </c>
      <c r="K2936" s="269" t="s">
        <v>22</v>
      </c>
      <c r="L2936" s="269" t="s">
        <v>1392</v>
      </c>
      <c r="M2936" s="369">
        <v>2010</v>
      </c>
      <c r="N2936" s="375">
        <v>43873</v>
      </c>
      <c r="O2936" s="226" t="s">
        <v>2569</v>
      </c>
    </row>
    <row r="2937" spans="1:15" ht="27.75" hidden="1" customHeight="1" x14ac:dyDescent="0.25">
      <c r="A2937" s="129" t="s">
        <v>2587</v>
      </c>
      <c r="B2937" s="269" t="s">
        <v>515</v>
      </c>
      <c r="C2937" s="226" t="s">
        <v>2568</v>
      </c>
      <c r="D2937" s="269" t="s">
        <v>1634</v>
      </c>
      <c r="E2937" s="372" t="s">
        <v>1557</v>
      </c>
      <c r="F2937" s="269" t="s">
        <v>475</v>
      </c>
      <c r="G2937" s="373">
        <v>11.23</v>
      </c>
      <c r="H2937" s="225" t="s">
        <v>488</v>
      </c>
      <c r="I2937" s="269" t="s">
        <v>1382</v>
      </c>
      <c r="J2937" s="374">
        <v>0</v>
      </c>
      <c r="K2937" s="269" t="s">
        <v>22</v>
      </c>
      <c r="L2937" s="269" t="s">
        <v>1392</v>
      </c>
      <c r="M2937" s="369">
        <v>2010</v>
      </c>
      <c r="N2937" s="375">
        <v>43873</v>
      </c>
      <c r="O2937" s="226" t="s">
        <v>2569</v>
      </c>
    </row>
    <row r="2938" spans="1:15" ht="27.75" hidden="1" customHeight="1" x14ac:dyDescent="0.25">
      <c r="A2938" s="129" t="s">
        <v>2587</v>
      </c>
      <c r="B2938" s="269" t="s">
        <v>515</v>
      </c>
      <c r="C2938" s="226" t="s">
        <v>2568</v>
      </c>
      <c r="D2938" s="269" t="s">
        <v>1634</v>
      </c>
      <c r="E2938" s="372" t="s">
        <v>1557</v>
      </c>
      <c r="F2938" s="269" t="s">
        <v>475</v>
      </c>
      <c r="G2938" s="373">
        <v>4.53</v>
      </c>
      <c r="H2938" s="225" t="s">
        <v>488</v>
      </c>
      <c r="I2938" s="269" t="s">
        <v>1383</v>
      </c>
      <c r="J2938" s="374">
        <v>0</v>
      </c>
      <c r="K2938" s="269" t="s">
        <v>22</v>
      </c>
      <c r="L2938" s="269" t="s">
        <v>1392</v>
      </c>
      <c r="M2938" s="369">
        <v>2010</v>
      </c>
      <c r="N2938" s="375">
        <v>43873</v>
      </c>
      <c r="O2938" s="226" t="s">
        <v>2569</v>
      </c>
    </row>
    <row r="2939" spans="1:15" ht="27.75" hidden="1" customHeight="1" x14ac:dyDescent="0.25">
      <c r="A2939" s="129" t="s">
        <v>2587</v>
      </c>
      <c r="B2939" s="269" t="s">
        <v>515</v>
      </c>
      <c r="C2939" s="226" t="s">
        <v>2568</v>
      </c>
      <c r="D2939" s="269" t="s">
        <v>1634</v>
      </c>
      <c r="E2939" s="372" t="s">
        <v>1557</v>
      </c>
      <c r="F2939" s="269" t="s">
        <v>475</v>
      </c>
      <c r="G2939" s="373">
        <v>2.06</v>
      </c>
      <c r="H2939" s="225" t="s">
        <v>488</v>
      </c>
      <c r="I2939" s="372" t="s">
        <v>1384</v>
      </c>
      <c r="J2939" s="374">
        <v>0</v>
      </c>
      <c r="K2939" s="269" t="s">
        <v>22</v>
      </c>
      <c r="L2939" s="269" t="s">
        <v>1392</v>
      </c>
      <c r="M2939" s="369">
        <v>2010</v>
      </c>
      <c r="N2939" s="375">
        <v>43873</v>
      </c>
      <c r="O2939" s="226" t="s">
        <v>2569</v>
      </c>
    </row>
    <row r="2940" spans="1:15" ht="27.75" hidden="1" customHeight="1" x14ac:dyDescent="0.25">
      <c r="A2940" s="129" t="s">
        <v>2587</v>
      </c>
      <c r="B2940" s="269" t="s">
        <v>515</v>
      </c>
      <c r="C2940" s="226" t="s">
        <v>2568</v>
      </c>
      <c r="D2940" s="269" t="s">
        <v>1634</v>
      </c>
      <c r="E2940" s="372" t="s">
        <v>1557</v>
      </c>
      <c r="F2940" s="269" t="s">
        <v>475</v>
      </c>
      <c r="G2940" s="373">
        <v>0.99</v>
      </c>
      <c r="H2940" s="225" t="s">
        <v>488</v>
      </c>
      <c r="I2940" s="372" t="s">
        <v>1385</v>
      </c>
      <c r="J2940" s="374">
        <v>0</v>
      </c>
      <c r="K2940" s="269" t="s">
        <v>22</v>
      </c>
      <c r="L2940" s="269" t="s">
        <v>1392</v>
      </c>
      <c r="M2940" s="369">
        <v>2010</v>
      </c>
      <c r="N2940" s="375">
        <v>43873</v>
      </c>
      <c r="O2940" s="226" t="s">
        <v>2569</v>
      </c>
    </row>
    <row r="2941" spans="1:15" ht="27.75" hidden="1" customHeight="1" x14ac:dyDescent="0.25">
      <c r="A2941" s="203" t="s">
        <v>2494</v>
      </c>
      <c r="B2941" s="202" t="s">
        <v>2495</v>
      </c>
      <c r="C2941" s="203" t="s">
        <v>2496</v>
      </c>
      <c r="D2941" s="202" t="s">
        <v>2497</v>
      </c>
      <c r="E2941" s="202" t="s">
        <v>2498</v>
      </c>
      <c r="F2941" s="202" t="s">
        <v>505</v>
      </c>
      <c r="G2941" s="254">
        <v>42</v>
      </c>
      <c r="H2941" s="361" t="s">
        <v>1414</v>
      </c>
      <c r="I2941" s="359" t="s">
        <v>1379</v>
      </c>
      <c r="J2941" s="358">
        <v>0</v>
      </c>
      <c r="K2941" s="359" t="s">
        <v>22</v>
      </c>
      <c r="L2941" s="359" t="s">
        <v>1392</v>
      </c>
      <c r="M2941" s="368">
        <v>2013</v>
      </c>
      <c r="N2941" s="205">
        <v>44074</v>
      </c>
      <c r="O2941" s="203" t="s">
        <v>2499</v>
      </c>
    </row>
    <row r="2942" spans="1:15" ht="27.75" hidden="1" customHeight="1" x14ac:dyDescent="0.25">
      <c r="A2942" s="203" t="s">
        <v>2494</v>
      </c>
      <c r="B2942" s="202" t="s">
        <v>2495</v>
      </c>
      <c r="C2942" s="203" t="s">
        <v>2496</v>
      </c>
      <c r="D2942" s="202" t="s">
        <v>2497</v>
      </c>
      <c r="E2942" s="202" t="s">
        <v>2498</v>
      </c>
      <c r="F2942" s="202" t="s">
        <v>505</v>
      </c>
      <c r="G2942" s="254">
        <v>24.5</v>
      </c>
      <c r="H2942" s="361" t="s">
        <v>1414</v>
      </c>
      <c r="I2942" s="359" t="s">
        <v>1382</v>
      </c>
      <c r="J2942" s="358">
        <v>0</v>
      </c>
      <c r="K2942" s="359" t="s">
        <v>22</v>
      </c>
      <c r="L2942" s="359" t="s">
        <v>1392</v>
      </c>
      <c r="M2942" s="368">
        <v>2013</v>
      </c>
      <c r="N2942" s="205">
        <v>44074</v>
      </c>
      <c r="O2942" s="203" t="s">
        <v>2499</v>
      </c>
    </row>
    <row r="2943" spans="1:15" ht="27.75" hidden="1" customHeight="1" x14ac:dyDescent="0.25">
      <c r="A2943" s="203" t="s">
        <v>2494</v>
      </c>
      <c r="B2943" s="202" t="s">
        <v>2495</v>
      </c>
      <c r="C2943" s="203" t="s">
        <v>2496</v>
      </c>
      <c r="D2943" s="202" t="s">
        <v>2497</v>
      </c>
      <c r="E2943" s="202" t="s">
        <v>2498</v>
      </c>
      <c r="F2943" s="202" t="s">
        <v>505</v>
      </c>
      <c r="G2943" s="254">
        <v>21.4</v>
      </c>
      <c r="H2943" s="361" t="s">
        <v>1414</v>
      </c>
      <c r="I2943" s="359" t="s">
        <v>1383</v>
      </c>
      <c r="J2943" s="358">
        <v>0</v>
      </c>
      <c r="K2943" s="359" t="s">
        <v>22</v>
      </c>
      <c r="L2943" s="359" t="s">
        <v>1392</v>
      </c>
      <c r="M2943" s="368">
        <v>2013</v>
      </c>
      <c r="N2943" s="205">
        <v>44074</v>
      </c>
      <c r="O2943" s="203" t="s">
        <v>2499</v>
      </c>
    </row>
    <row r="2944" spans="1:15" ht="27.75" hidden="1" customHeight="1" x14ac:dyDescent="0.25">
      <c r="A2944" s="203" t="s">
        <v>2494</v>
      </c>
      <c r="B2944" s="202" t="s">
        <v>2495</v>
      </c>
      <c r="C2944" s="203" t="s">
        <v>2496</v>
      </c>
      <c r="D2944" s="202" t="s">
        <v>2497</v>
      </c>
      <c r="E2944" s="202" t="s">
        <v>2498</v>
      </c>
      <c r="F2944" s="202" t="s">
        <v>505</v>
      </c>
      <c r="G2944" s="254">
        <v>18.8</v>
      </c>
      <c r="H2944" s="361" t="s">
        <v>1414</v>
      </c>
      <c r="I2944" s="359" t="s">
        <v>1384</v>
      </c>
      <c r="J2944" s="358">
        <v>0</v>
      </c>
      <c r="K2944" s="359" t="s">
        <v>22</v>
      </c>
      <c r="L2944" s="359" t="s">
        <v>1392</v>
      </c>
      <c r="M2944" s="368">
        <v>2013</v>
      </c>
      <c r="N2944" s="205">
        <v>44074</v>
      </c>
      <c r="O2944" s="203" t="s">
        <v>2499</v>
      </c>
    </row>
    <row r="2945" spans="1:15" ht="27.75" hidden="1" customHeight="1" x14ac:dyDescent="0.25">
      <c r="A2945" s="203" t="s">
        <v>2494</v>
      </c>
      <c r="B2945" s="202" t="s">
        <v>2495</v>
      </c>
      <c r="C2945" s="203" t="s">
        <v>2496</v>
      </c>
      <c r="D2945" s="202" t="s">
        <v>2497</v>
      </c>
      <c r="E2945" s="202" t="s">
        <v>2498</v>
      </c>
      <c r="F2945" s="202" t="s">
        <v>505</v>
      </c>
      <c r="G2945" s="254">
        <v>16.600000000000001</v>
      </c>
      <c r="H2945" s="361" t="s">
        <v>1414</v>
      </c>
      <c r="I2945" s="359" t="s">
        <v>1385</v>
      </c>
      <c r="J2945" s="358">
        <v>0</v>
      </c>
      <c r="K2945" s="359" t="s">
        <v>22</v>
      </c>
      <c r="L2945" s="359" t="s">
        <v>1392</v>
      </c>
      <c r="M2945" s="368">
        <v>2013</v>
      </c>
      <c r="N2945" s="205">
        <v>44074</v>
      </c>
      <c r="O2945" s="203" t="s">
        <v>2499</v>
      </c>
    </row>
    <row r="2946" spans="1:15" ht="27.75" hidden="1" customHeight="1" x14ac:dyDescent="0.25">
      <c r="A2946" s="203" t="s">
        <v>2494</v>
      </c>
      <c r="B2946" s="202" t="s">
        <v>2495</v>
      </c>
      <c r="C2946" s="203" t="s">
        <v>2496</v>
      </c>
      <c r="D2946" s="202" t="s">
        <v>2497</v>
      </c>
      <c r="E2946" s="202" t="s">
        <v>2498</v>
      </c>
      <c r="F2946" s="202" t="s">
        <v>505</v>
      </c>
      <c r="G2946" s="254">
        <v>1.4730000000000001</v>
      </c>
      <c r="H2946" s="361" t="s">
        <v>1400</v>
      </c>
      <c r="I2946" s="359" t="s">
        <v>1379</v>
      </c>
      <c r="J2946" s="358">
        <v>0</v>
      </c>
      <c r="K2946" s="359" t="s">
        <v>1391</v>
      </c>
      <c r="L2946" s="359" t="s">
        <v>1392</v>
      </c>
      <c r="M2946" s="368">
        <v>2013</v>
      </c>
      <c r="N2946" s="205">
        <v>44074</v>
      </c>
      <c r="O2946" s="203" t="s">
        <v>2499</v>
      </c>
    </row>
    <row r="2947" spans="1:15" ht="27.75" hidden="1" customHeight="1" x14ac:dyDescent="0.25">
      <c r="A2947" s="203" t="s">
        <v>2494</v>
      </c>
      <c r="B2947" s="202" t="s">
        <v>2495</v>
      </c>
      <c r="C2947" s="203" t="s">
        <v>2496</v>
      </c>
      <c r="D2947" s="202" t="s">
        <v>2497</v>
      </c>
      <c r="E2947" s="202" t="s">
        <v>2498</v>
      </c>
      <c r="F2947" s="202" t="s">
        <v>505</v>
      </c>
      <c r="G2947" s="254">
        <v>0.85699999999999998</v>
      </c>
      <c r="H2947" s="361" t="s">
        <v>1400</v>
      </c>
      <c r="I2947" s="359" t="s">
        <v>1382</v>
      </c>
      <c r="J2947" s="358">
        <v>0</v>
      </c>
      <c r="K2947" s="359" t="s">
        <v>1391</v>
      </c>
      <c r="L2947" s="359" t="s">
        <v>1392</v>
      </c>
      <c r="M2947" s="368">
        <v>2013</v>
      </c>
      <c r="N2947" s="205">
        <v>44074</v>
      </c>
      <c r="O2947" s="203" t="s">
        <v>2499</v>
      </c>
    </row>
    <row r="2948" spans="1:15" ht="27.75" hidden="1" customHeight="1" x14ac:dyDescent="0.25">
      <c r="A2948" s="203" t="s">
        <v>2494</v>
      </c>
      <c r="B2948" s="202" t="s">
        <v>2495</v>
      </c>
      <c r="C2948" s="203" t="s">
        <v>2496</v>
      </c>
      <c r="D2948" s="202" t="s">
        <v>2497</v>
      </c>
      <c r="E2948" s="202" t="s">
        <v>2498</v>
      </c>
      <c r="F2948" s="202" t="s">
        <v>505</v>
      </c>
      <c r="G2948" s="254">
        <v>0.748</v>
      </c>
      <c r="H2948" s="361" t="s">
        <v>1400</v>
      </c>
      <c r="I2948" s="359" t="s">
        <v>1383</v>
      </c>
      <c r="J2948" s="358">
        <v>0</v>
      </c>
      <c r="K2948" s="359" t="s">
        <v>1391</v>
      </c>
      <c r="L2948" s="359" t="s">
        <v>1392</v>
      </c>
      <c r="M2948" s="368">
        <v>2013</v>
      </c>
      <c r="N2948" s="205">
        <v>44074</v>
      </c>
      <c r="O2948" s="203" t="s">
        <v>2499</v>
      </c>
    </row>
    <row r="2949" spans="1:15" ht="27.75" hidden="1" customHeight="1" x14ac:dyDescent="0.25">
      <c r="A2949" s="203" t="s">
        <v>2494</v>
      </c>
      <c r="B2949" s="202" t="s">
        <v>2495</v>
      </c>
      <c r="C2949" s="203" t="s">
        <v>2496</v>
      </c>
      <c r="D2949" s="202" t="s">
        <v>2497</v>
      </c>
      <c r="E2949" s="202" t="s">
        <v>2498</v>
      </c>
      <c r="F2949" s="202" t="s">
        <v>505</v>
      </c>
      <c r="G2949" s="254">
        <v>0.65500000000000003</v>
      </c>
      <c r="H2949" s="361" t="s">
        <v>1400</v>
      </c>
      <c r="I2949" s="359" t="s">
        <v>1384</v>
      </c>
      <c r="J2949" s="358">
        <v>0</v>
      </c>
      <c r="K2949" s="359" t="s">
        <v>1391</v>
      </c>
      <c r="L2949" s="359" t="s">
        <v>1392</v>
      </c>
      <c r="M2949" s="368">
        <v>2013</v>
      </c>
      <c r="N2949" s="205">
        <v>44074</v>
      </c>
      <c r="O2949" s="203" t="s">
        <v>2499</v>
      </c>
    </row>
    <row r="2950" spans="1:15" ht="27.75" hidden="1" customHeight="1" x14ac:dyDescent="0.25">
      <c r="A2950" s="203" t="s">
        <v>2494</v>
      </c>
      <c r="B2950" s="202" t="s">
        <v>2495</v>
      </c>
      <c r="C2950" s="203" t="s">
        <v>2496</v>
      </c>
      <c r="D2950" s="202" t="s">
        <v>2497</v>
      </c>
      <c r="E2950" s="202" t="s">
        <v>2498</v>
      </c>
      <c r="F2950" s="202" t="s">
        <v>505</v>
      </c>
      <c r="G2950" s="254">
        <v>0.58499999999999996</v>
      </c>
      <c r="H2950" s="361" t="s">
        <v>1400</v>
      </c>
      <c r="I2950" s="359" t="s">
        <v>1385</v>
      </c>
      <c r="J2950" s="358">
        <v>0</v>
      </c>
      <c r="K2950" s="359" t="s">
        <v>1391</v>
      </c>
      <c r="L2950" s="359" t="s">
        <v>1392</v>
      </c>
      <c r="M2950" s="368">
        <v>2013</v>
      </c>
      <c r="N2950" s="205">
        <v>44074</v>
      </c>
      <c r="O2950" s="203" t="s">
        <v>2499</v>
      </c>
    </row>
    <row r="2951" spans="1:15" ht="27.75" hidden="1" customHeight="1" x14ac:dyDescent="0.25">
      <c r="A2951" s="203" t="s">
        <v>1996</v>
      </c>
      <c r="B2951" s="202" t="s">
        <v>2398</v>
      </c>
      <c r="C2951" s="203" t="s">
        <v>1997</v>
      </c>
      <c r="D2951" s="202" t="s">
        <v>1998</v>
      </c>
      <c r="E2951" s="202" t="s">
        <v>1999</v>
      </c>
      <c r="F2951" s="202" t="s">
        <v>505</v>
      </c>
      <c r="G2951" s="254">
        <v>2</v>
      </c>
      <c r="H2951" s="361" t="s">
        <v>1400</v>
      </c>
      <c r="I2951" s="359" t="s">
        <v>1379</v>
      </c>
      <c r="J2951" s="359" t="s">
        <v>1380</v>
      </c>
      <c r="K2951" s="359" t="s">
        <v>1391</v>
      </c>
      <c r="L2951" s="359" t="s">
        <v>1392</v>
      </c>
      <c r="M2951" s="368">
        <v>2010</v>
      </c>
      <c r="N2951" s="207" t="s">
        <v>2000</v>
      </c>
      <c r="O2951" s="203"/>
    </row>
    <row r="2952" spans="1:15" ht="27.75" hidden="1" customHeight="1" x14ac:dyDescent="0.25">
      <c r="A2952" s="203" t="s">
        <v>1996</v>
      </c>
      <c r="B2952" s="202" t="s">
        <v>2398</v>
      </c>
      <c r="C2952" s="203" t="s">
        <v>1997</v>
      </c>
      <c r="D2952" s="202" t="s">
        <v>1404</v>
      </c>
      <c r="E2952" s="202" t="s">
        <v>1999</v>
      </c>
      <c r="F2952" s="202" t="s">
        <v>505</v>
      </c>
      <c r="G2952" s="254">
        <v>1.5</v>
      </c>
      <c r="H2952" s="361" t="s">
        <v>1400</v>
      </c>
      <c r="I2952" s="359" t="s">
        <v>1382</v>
      </c>
      <c r="J2952" s="359" t="s">
        <v>1380</v>
      </c>
      <c r="K2952" s="359" t="s">
        <v>1391</v>
      </c>
      <c r="L2952" s="359" t="s">
        <v>1392</v>
      </c>
      <c r="M2952" s="368">
        <v>2010</v>
      </c>
      <c r="N2952" s="207" t="s">
        <v>2000</v>
      </c>
      <c r="O2952" s="203"/>
    </row>
    <row r="2953" spans="1:15" ht="27.75" hidden="1" customHeight="1" x14ac:dyDescent="0.25">
      <c r="A2953" s="203" t="s">
        <v>1996</v>
      </c>
      <c r="B2953" s="202" t="s">
        <v>2398</v>
      </c>
      <c r="C2953" s="203" t="s">
        <v>1997</v>
      </c>
      <c r="D2953" s="202" t="s">
        <v>2001</v>
      </c>
      <c r="E2953" s="202" t="s">
        <v>1999</v>
      </c>
      <c r="F2953" s="202" t="s">
        <v>505</v>
      </c>
      <c r="G2953" s="254">
        <v>1.4</v>
      </c>
      <c r="H2953" s="361" t="s">
        <v>1400</v>
      </c>
      <c r="I2953" s="359" t="s">
        <v>1383</v>
      </c>
      <c r="J2953" s="359" t="s">
        <v>1380</v>
      </c>
      <c r="K2953" s="359" t="s">
        <v>1391</v>
      </c>
      <c r="L2953" s="359" t="s">
        <v>1392</v>
      </c>
      <c r="M2953" s="368">
        <v>2010</v>
      </c>
      <c r="N2953" s="207" t="s">
        <v>2000</v>
      </c>
      <c r="O2953" s="203"/>
    </row>
    <row r="2954" spans="1:15" ht="27.75" hidden="1" customHeight="1" x14ac:dyDescent="0.25">
      <c r="A2954" s="203" t="s">
        <v>1996</v>
      </c>
      <c r="B2954" s="202" t="s">
        <v>2398</v>
      </c>
      <c r="C2954" s="203" t="s">
        <v>1997</v>
      </c>
      <c r="D2954" s="202" t="s">
        <v>2002</v>
      </c>
      <c r="E2954" s="202" t="s">
        <v>1999</v>
      </c>
      <c r="F2954" s="202" t="s">
        <v>505</v>
      </c>
      <c r="G2954" s="254">
        <v>1.2</v>
      </c>
      <c r="H2954" s="361" t="s">
        <v>1400</v>
      </c>
      <c r="I2954" s="359" t="s">
        <v>1384</v>
      </c>
      <c r="J2954" s="359" t="s">
        <v>1380</v>
      </c>
      <c r="K2954" s="359" t="s">
        <v>1391</v>
      </c>
      <c r="L2954" s="359" t="s">
        <v>1392</v>
      </c>
      <c r="M2954" s="368">
        <v>2010</v>
      </c>
      <c r="N2954" s="207" t="s">
        <v>2000</v>
      </c>
      <c r="O2954" s="203"/>
    </row>
    <row r="2955" spans="1:15" ht="27.75" hidden="1" customHeight="1" x14ac:dyDescent="0.25">
      <c r="A2955" s="203" t="s">
        <v>1996</v>
      </c>
      <c r="B2955" s="202" t="s">
        <v>2398</v>
      </c>
      <c r="C2955" s="203" t="s">
        <v>1997</v>
      </c>
      <c r="D2955" s="202" t="s">
        <v>2003</v>
      </c>
      <c r="E2955" s="202" t="s">
        <v>1999</v>
      </c>
      <c r="F2955" s="202" t="s">
        <v>505</v>
      </c>
      <c r="G2955" s="254">
        <v>1</v>
      </c>
      <c r="H2955" s="361" t="s">
        <v>1400</v>
      </c>
      <c r="I2955" s="359" t="s">
        <v>1385</v>
      </c>
      <c r="J2955" s="359" t="s">
        <v>1380</v>
      </c>
      <c r="K2955" s="359" t="s">
        <v>1391</v>
      </c>
      <c r="L2955" s="359" t="s">
        <v>1392</v>
      </c>
      <c r="M2955" s="368">
        <v>2010</v>
      </c>
      <c r="N2955" s="207" t="s">
        <v>2000</v>
      </c>
      <c r="O2955" s="203"/>
    </row>
    <row r="2956" spans="1:15" ht="27.75" hidden="1" customHeight="1" x14ac:dyDescent="0.25">
      <c r="A2956" s="203" t="s">
        <v>1996</v>
      </c>
      <c r="B2956" s="202" t="s">
        <v>2398</v>
      </c>
      <c r="C2956" s="203" t="s">
        <v>1997</v>
      </c>
      <c r="D2956" s="202" t="s">
        <v>2003</v>
      </c>
      <c r="E2956" s="202" t="s">
        <v>1776</v>
      </c>
      <c r="F2956" s="202" t="s">
        <v>505</v>
      </c>
      <c r="G2956" s="254">
        <v>4</v>
      </c>
      <c r="H2956" s="361" t="s">
        <v>1400</v>
      </c>
      <c r="I2956" s="359" t="s">
        <v>1379</v>
      </c>
      <c r="J2956" s="359" t="s">
        <v>1380</v>
      </c>
      <c r="K2956" s="359" t="s">
        <v>1391</v>
      </c>
      <c r="L2956" s="359" t="s">
        <v>1392</v>
      </c>
      <c r="M2956" s="368">
        <v>2010</v>
      </c>
      <c r="N2956" s="207" t="s">
        <v>2000</v>
      </c>
      <c r="O2956" s="203"/>
    </row>
    <row r="2957" spans="1:15" ht="27.75" hidden="1" customHeight="1" x14ac:dyDescent="0.25">
      <c r="A2957" s="203" t="s">
        <v>1996</v>
      </c>
      <c r="B2957" s="202" t="s">
        <v>2398</v>
      </c>
      <c r="C2957" s="203" t="s">
        <v>1997</v>
      </c>
      <c r="D2957" s="202" t="s">
        <v>2004</v>
      </c>
      <c r="E2957" s="202" t="s">
        <v>1776</v>
      </c>
      <c r="F2957" s="202" t="s">
        <v>505</v>
      </c>
      <c r="G2957" s="254">
        <v>3.2</v>
      </c>
      <c r="H2957" s="361" t="s">
        <v>1400</v>
      </c>
      <c r="I2957" s="359" t="s">
        <v>1382</v>
      </c>
      <c r="J2957" s="359" t="s">
        <v>1380</v>
      </c>
      <c r="K2957" s="359" t="s">
        <v>1391</v>
      </c>
      <c r="L2957" s="359" t="s">
        <v>1392</v>
      </c>
      <c r="M2957" s="368">
        <v>2010</v>
      </c>
      <c r="N2957" s="207" t="s">
        <v>2000</v>
      </c>
      <c r="O2957" s="203"/>
    </row>
    <row r="2958" spans="1:15" ht="27.75" hidden="1" customHeight="1" x14ac:dyDescent="0.25">
      <c r="A2958" s="203" t="s">
        <v>1996</v>
      </c>
      <c r="B2958" s="202" t="s">
        <v>2398</v>
      </c>
      <c r="C2958" s="203" t="s">
        <v>1997</v>
      </c>
      <c r="D2958" s="202" t="s">
        <v>2005</v>
      </c>
      <c r="E2958" s="202" t="s">
        <v>1776</v>
      </c>
      <c r="F2958" s="202" t="s">
        <v>505</v>
      </c>
      <c r="G2958" s="254">
        <v>2.8</v>
      </c>
      <c r="H2958" s="361" t="s">
        <v>1400</v>
      </c>
      <c r="I2958" s="359" t="s">
        <v>1383</v>
      </c>
      <c r="J2958" s="359" t="s">
        <v>1380</v>
      </c>
      <c r="K2958" s="359" t="s">
        <v>1391</v>
      </c>
      <c r="L2958" s="359" t="s">
        <v>1392</v>
      </c>
      <c r="M2958" s="368">
        <v>2010</v>
      </c>
      <c r="N2958" s="207" t="s">
        <v>2000</v>
      </c>
      <c r="O2958" s="203"/>
    </row>
    <row r="2959" spans="1:15" ht="27.75" hidden="1" customHeight="1" x14ac:dyDescent="0.25">
      <c r="A2959" s="203" t="s">
        <v>1996</v>
      </c>
      <c r="B2959" s="202" t="s">
        <v>2398</v>
      </c>
      <c r="C2959" s="203" t="s">
        <v>1997</v>
      </c>
      <c r="D2959" s="202" t="s">
        <v>2006</v>
      </c>
      <c r="E2959" s="202" t="s">
        <v>1776</v>
      </c>
      <c r="F2959" s="202" t="s">
        <v>505</v>
      </c>
      <c r="G2959" s="254">
        <v>2.5</v>
      </c>
      <c r="H2959" s="361" t="s">
        <v>1400</v>
      </c>
      <c r="I2959" s="359" t="s">
        <v>1384</v>
      </c>
      <c r="J2959" s="359" t="s">
        <v>1380</v>
      </c>
      <c r="K2959" s="359" t="s">
        <v>1391</v>
      </c>
      <c r="L2959" s="359" t="s">
        <v>1392</v>
      </c>
      <c r="M2959" s="368">
        <v>2010</v>
      </c>
      <c r="N2959" s="207" t="s">
        <v>2000</v>
      </c>
      <c r="O2959" s="203"/>
    </row>
    <row r="2960" spans="1:15" ht="27.75" hidden="1" customHeight="1" x14ac:dyDescent="0.25">
      <c r="A2960" s="203" t="s">
        <v>1996</v>
      </c>
      <c r="B2960" s="202" t="s">
        <v>2398</v>
      </c>
      <c r="C2960" s="203" t="s">
        <v>1997</v>
      </c>
      <c r="D2960" s="202" t="s">
        <v>2007</v>
      </c>
      <c r="E2960" s="202" t="s">
        <v>1776</v>
      </c>
      <c r="F2960" s="202" t="s">
        <v>505</v>
      </c>
      <c r="G2960" s="254">
        <v>2.1</v>
      </c>
      <c r="H2960" s="361" t="s">
        <v>1400</v>
      </c>
      <c r="I2960" s="359" t="s">
        <v>1385</v>
      </c>
      <c r="J2960" s="359" t="s">
        <v>1380</v>
      </c>
      <c r="K2960" s="359" t="s">
        <v>1391</v>
      </c>
      <c r="L2960" s="359" t="s">
        <v>1392</v>
      </c>
      <c r="M2960" s="368">
        <v>2010</v>
      </c>
      <c r="N2960" s="207" t="s">
        <v>2000</v>
      </c>
      <c r="O2960" s="203"/>
    </row>
    <row r="2961" spans="1:15" ht="27.75" hidden="1" customHeight="1" x14ac:dyDescent="0.25">
      <c r="A2961" s="203" t="s">
        <v>1996</v>
      </c>
      <c r="B2961" s="202" t="s">
        <v>2398</v>
      </c>
      <c r="C2961" s="203" t="s">
        <v>1403</v>
      </c>
      <c r="D2961" s="202" t="s">
        <v>1404</v>
      </c>
      <c r="E2961" s="202" t="s">
        <v>1405</v>
      </c>
      <c r="F2961" s="202" t="s">
        <v>475</v>
      </c>
      <c r="G2961" s="253">
        <v>154</v>
      </c>
      <c r="H2961" s="361" t="s">
        <v>1406</v>
      </c>
      <c r="I2961" s="359" t="s">
        <v>1407</v>
      </c>
      <c r="J2961" s="359" t="s">
        <v>1380</v>
      </c>
      <c r="K2961" s="359" t="s">
        <v>22</v>
      </c>
      <c r="L2961" s="359" t="s">
        <v>1408</v>
      </c>
      <c r="M2961" s="368" t="s">
        <v>1407</v>
      </c>
      <c r="N2961" s="205">
        <v>42486</v>
      </c>
      <c r="O2961" s="203"/>
    </row>
    <row r="2962" spans="1:15" ht="27.75" hidden="1" customHeight="1" x14ac:dyDescent="0.25">
      <c r="A2962" s="203" t="s">
        <v>2008</v>
      </c>
      <c r="B2962" s="202" t="s">
        <v>696</v>
      </c>
      <c r="C2962" s="203" t="s">
        <v>2009</v>
      </c>
      <c r="D2962" s="202" t="s">
        <v>795</v>
      </c>
      <c r="E2962" s="202" t="s">
        <v>2010</v>
      </c>
      <c r="F2962" s="202" t="s">
        <v>505</v>
      </c>
      <c r="G2962" s="253">
        <v>1.1000000000000001</v>
      </c>
      <c r="H2962" s="361" t="s">
        <v>2011</v>
      </c>
      <c r="I2962" s="359" t="s">
        <v>1379</v>
      </c>
      <c r="J2962" s="358">
        <v>0</v>
      </c>
      <c r="K2962" s="359" t="s">
        <v>1778</v>
      </c>
      <c r="L2962" s="359" t="s">
        <v>1392</v>
      </c>
      <c r="M2962" s="368">
        <v>2007</v>
      </c>
      <c r="N2962" s="205">
        <v>40533</v>
      </c>
      <c r="O2962" s="203"/>
    </row>
    <row r="2963" spans="1:15" ht="27.75" hidden="1" customHeight="1" x14ac:dyDescent="0.25">
      <c r="A2963" s="203" t="s">
        <v>2008</v>
      </c>
      <c r="B2963" s="202" t="s">
        <v>696</v>
      </c>
      <c r="C2963" s="203" t="s">
        <v>2009</v>
      </c>
      <c r="D2963" s="202" t="s">
        <v>795</v>
      </c>
      <c r="E2963" s="202" t="s">
        <v>2010</v>
      </c>
      <c r="F2963" s="202" t="s">
        <v>505</v>
      </c>
      <c r="G2963" s="253">
        <v>0.2</v>
      </c>
      <c r="H2963" s="361" t="s">
        <v>2011</v>
      </c>
      <c r="I2963" s="359" t="s">
        <v>1382</v>
      </c>
      <c r="J2963" s="358">
        <v>0</v>
      </c>
      <c r="K2963" s="359" t="s">
        <v>1778</v>
      </c>
      <c r="L2963" s="359" t="s">
        <v>1392</v>
      </c>
      <c r="M2963" s="368">
        <v>2007</v>
      </c>
      <c r="N2963" s="205">
        <v>40533</v>
      </c>
      <c r="O2963" s="203"/>
    </row>
    <row r="2964" spans="1:15" ht="27.75" hidden="1" customHeight="1" x14ac:dyDescent="0.25">
      <c r="A2964" s="203" t="s">
        <v>2008</v>
      </c>
      <c r="B2964" s="202" t="s">
        <v>696</v>
      </c>
      <c r="C2964" s="203" t="s">
        <v>2009</v>
      </c>
      <c r="D2964" s="202" t="s">
        <v>795</v>
      </c>
      <c r="E2964" s="202" t="s">
        <v>2010</v>
      </c>
      <c r="F2964" s="202" t="s">
        <v>505</v>
      </c>
      <c r="G2964" s="253">
        <v>0.09</v>
      </c>
      <c r="H2964" s="361" t="s">
        <v>2011</v>
      </c>
      <c r="I2964" s="359" t="s">
        <v>1383</v>
      </c>
      <c r="J2964" s="358">
        <v>0</v>
      </c>
      <c r="K2964" s="359" t="s">
        <v>1778</v>
      </c>
      <c r="L2964" s="359" t="s">
        <v>1392</v>
      </c>
      <c r="M2964" s="368">
        <v>2007</v>
      </c>
      <c r="N2964" s="205">
        <v>40533</v>
      </c>
      <c r="O2964" s="203"/>
    </row>
    <row r="2965" spans="1:15" ht="27.75" hidden="1" customHeight="1" x14ac:dyDescent="0.25">
      <c r="A2965" s="203" t="s">
        <v>2008</v>
      </c>
      <c r="B2965" s="202" t="s">
        <v>696</v>
      </c>
      <c r="C2965" s="203" t="s">
        <v>2009</v>
      </c>
      <c r="D2965" s="202" t="s">
        <v>795</v>
      </c>
      <c r="E2965" s="202" t="s">
        <v>2010</v>
      </c>
      <c r="F2965" s="202" t="s">
        <v>505</v>
      </c>
      <c r="G2965" s="253">
        <v>0.04</v>
      </c>
      <c r="H2965" s="361" t="s">
        <v>2011</v>
      </c>
      <c r="I2965" s="359" t="s">
        <v>1384</v>
      </c>
      <c r="J2965" s="358">
        <v>0</v>
      </c>
      <c r="K2965" s="359" t="s">
        <v>1778</v>
      </c>
      <c r="L2965" s="359" t="s">
        <v>1392</v>
      </c>
      <c r="M2965" s="368">
        <v>2007</v>
      </c>
      <c r="N2965" s="205">
        <v>40533</v>
      </c>
      <c r="O2965" s="203"/>
    </row>
    <row r="2966" spans="1:15" ht="27.75" hidden="1" customHeight="1" x14ac:dyDescent="0.25">
      <c r="A2966" s="203" t="s">
        <v>2008</v>
      </c>
      <c r="B2966" s="202" t="s">
        <v>696</v>
      </c>
      <c r="C2966" s="203" t="s">
        <v>2009</v>
      </c>
      <c r="D2966" s="202" t="s">
        <v>795</v>
      </c>
      <c r="E2966" s="202" t="s">
        <v>2010</v>
      </c>
      <c r="F2966" s="202" t="s">
        <v>505</v>
      </c>
      <c r="G2966" s="253">
        <v>2.3E-2</v>
      </c>
      <c r="H2966" s="361" t="s">
        <v>2011</v>
      </c>
      <c r="I2966" s="359" t="s">
        <v>1385</v>
      </c>
      <c r="J2966" s="358">
        <v>0</v>
      </c>
      <c r="K2966" s="359" t="s">
        <v>1778</v>
      </c>
      <c r="L2966" s="359" t="s">
        <v>1392</v>
      </c>
      <c r="M2966" s="368">
        <v>2007</v>
      </c>
      <c r="N2966" s="205">
        <v>40533</v>
      </c>
      <c r="O2966" s="203"/>
    </row>
    <row r="2967" spans="1:15" ht="27.75" hidden="1" customHeight="1" x14ac:dyDescent="0.25">
      <c r="A2967" s="203" t="s">
        <v>2008</v>
      </c>
      <c r="B2967" s="202" t="s">
        <v>696</v>
      </c>
      <c r="C2967" s="203" t="s">
        <v>2009</v>
      </c>
      <c r="D2967" s="202" t="s">
        <v>795</v>
      </c>
      <c r="E2967" s="202" t="s">
        <v>2010</v>
      </c>
      <c r="F2967" s="202" t="s">
        <v>505</v>
      </c>
      <c r="G2967" s="253">
        <v>1.1000000000000001</v>
      </c>
      <c r="H2967" s="361" t="s">
        <v>1414</v>
      </c>
      <c r="I2967" s="359" t="s">
        <v>1379</v>
      </c>
      <c r="J2967" s="358">
        <v>0</v>
      </c>
      <c r="K2967" s="359" t="s">
        <v>22</v>
      </c>
      <c r="L2967" s="359" t="s">
        <v>1392</v>
      </c>
      <c r="M2967" s="368">
        <v>2007</v>
      </c>
      <c r="N2967" s="205">
        <v>40533</v>
      </c>
      <c r="O2967" s="203"/>
    </row>
    <row r="2968" spans="1:15" ht="27.75" hidden="1" customHeight="1" x14ac:dyDescent="0.25">
      <c r="A2968" s="203" t="s">
        <v>2008</v>
      </c>
      <c r="B2968" s="202" t="s">
        <v>696</v>
      </c>
      <c r="C2968" s="203" t="s">
        <v>2009</v>
      </c>
      <c r="D2968" s="202" t="s">
        <v>795</v>
      </c>
      <c r="E2968" s="202" t="s">
        <v>2010</v>
      </c>
      <c r="F2968" s="202" t="s">
        <v>505</v>
      </c>
      <c r="G2968" s="253">
        <v>0.5</v>
      </c>
      <c r="H2968" s="361" t="s">
        <v>1414</v>
      </c>
      <c r="I2968" s="359" t="s">
        <v>1382</v>
      </c>
      <c r="J2968" s="358">
        <v>0</v>
      </c>
      <c r="K2968" s="359" t="s">
        <v>22</v>
      </c>
      <c r="L2968" s="359" t="s">
        <v>1392</v>
      </c>
      <c r="M2968" s="368">
        <v>2007</v>
      </c>
      <c r="N2968" s="205">
        <v>40533</v>
      </c>
      <c r="O2968" s="203"/>
    </row>
    <row r="2969" spans="1:15" ht="27.75" hidden="1" customHeight="1" x14ac:dyDescent="0.25">
      <c r="A2969" s="203" t="s">
        <v>2008</v>
      </c>
      <c r="B2969" s="202" t="s">
        <v>696</v>
      </c>
      <c r="C2969" s="203" t="s">
        <v>2009</v>
      </c>
      <c r="D2969" s="202" t="s">
        <v>795</v>
      </c>
      <c r="E2969" s="202" t="s">
        <v>2010</v>
      </c>
      <c r="F2969" s="202" t="s">
        <v>505</v>
      </c>
      <c r="G2969" s="253">
        <v>0.4</v>
      </c>
      <c r="H2969" s="361" t="s">
        <v>1414</v>
      </c>
      <c r="I2969" s="359" t="s">
        <v>1383</v>
      </c>
      <c r="J2969" s="358">
        <v>0</v>
      </c>
      <c r="K2969" s="359" t="s">
        <v>22</v>
      </c>
      <c r="L2969" s="359" t="s">
        <v>1392</v>
      </c>
      <c r="M2969" s="368">
        <v>2007</v>
      </c>
      <c r="N2969" s="205">
        <v>40533</v>
      </c>
      <c r="O2969" s="203"/>
    </row>
    <row r="2970" spans="1:15" ht="27.75" hidden="1" customHeight="1" x14ac:dyDescent="0.25">
      <c r="A2970" s="203" t="s">
        <v>2008</v>
      </c>
      <c r="B2970" s="202" t="s">
        <v>696</v>
      </c>
      <c r="C2970" s="203" t="s">
        <v>2009</v>
      </c>
      <c r="D2970" s="202" t="s">
        <v>795</v>
      </c>
      <c r="E2970" s="202" t="s">
        <v>2010</v>
      </c>
      <c r="F2970" s="202" t="s">
        <v>505</v>
      </c>
      <c r="G2970" s="253">
        <v>0.3</v>
      </c>
      <c r="H2970" s="361" t="s">
        <v>1414</v>
      </c>
      <c r="I2970" s="359" t="s">
        <v>1384</v>
      </c>
      <c r="J2970" s="358">
        <v>0</v>
      </c>
      <c r="K2970" s="359" t="s">
        <v>22</v>
      </c>
      <c r="L2970" s="359" t="s">
        <v>1392</v>
      </c>
      <c r="M2970" s="368">
        <v>2007</v>
      </c>
      <c r="N2970" s="205">
        <v>40533</v>
      </c>
      <c r="O2970" s="203"/>
    </row>
    <row r="2971" spans="1:15" ht="27.75" hidden="1" customHeight="1" x14ac:dyDescent="0.25">
      <c r="A2971" s="203" t="s">
        <v>2008</v>
      </c>
      <c r="B2971" s="202" t="s">
        <v>696</v>
      </c>
      <c r="C2971" s="203" t="s">
        <v>2009</v>
      </c>
      <c r="D2971" s="202" t="s">
        <v>795</v>
      </c>
      <c r="E2971" s="202" t="s">
        <v>2010</v>
      </c>
      <c r="F2971" s="202" t="s">
        <v>505</v>
      </c>
      <c r="G2971" s="253">
        <v>0.2</v>
      </c>
      <c r="H2971" s="361" t="s">
        <v>1414</v>
      </c>
      <c r="I2971" s="359" t="s">
        <v>1385</v>
      </c>
      <c r="J2971" s="358">
        <v>0</v>
      </c>
      <c r="K2971" s="359" t="s">
        <v>22</v>
      </c>
      <c r="L2971" s="359" t="s">
        <v>1392</v>
      </c>
      <c r="M2971" s="368">
        <v>2007</v>
      </c>
      <c r="N2971" s="205">
        <v>40533</v>
      </c>
      <c r="O2971" s="203"/>
    </row>
    <row r="2972" spans="1:15" ht="27.75" hidden="1" customHeight="1" x14ac:dyDescent="0.25">
      <c r="A2972" s="203" t="s">
        <v>2008</v>
      </c>
      <c r="B2972" s="202" t="s">
        <v>696</v>
      </c>
      <c r="C2972" s="203" t="s">
        <v>1518</v>
      </c>
      <c r="D2972" s="202" t="s">
        <v>1519</v>
      </c>
      <c r="E2972" s="202" t="s">
        <v>1520</v>
      </c>
      <c r="F2972" s="202" t="s">
        <v>475</v>
      </c>
      <c r="G2972" s="253">
        <v>0.19</v>
      </c>
      <c r="H2972" s="361" t="s">
        <v>1406</v>
      </c>
      <c r="I2972" s="359" t="s">
        <v>1407</v>
      </c>
      <c r="J2972" s="358">
        <v>0.34</v>
      </c>
      <c r="K2972" s="359" t="s">
        <v>1113</v>
      </c>
      <c r="L2972" s="359" t="s">
        <v>1408</v>
      </c>
      <c r="M2972" s="368">
        <v>1992</v>
      </c>
      <c r="N2972" s="207" t="s">
        <v>1521</v>
      </c>
      <c r="O2972" s="203"/>
    </row>
    <row r="2973" spans="1:15" ht="27.75" hidden="1" customHeight="1" x14ac:dyDescent="0.25">
      <c r="A2973" s="203" t="s">
        <v>2008</v>
      </c>
      <c r="B2973" s="202" t="s">
        <v>696</v>
      </c>
      <c r="C2973" s="203" t="s">
        <v>1403</v>
      </c>
      <c r="D2973" s="202" t="s">
        <v>1404</v>
      </c>
      <c r="E2973" s="202" t="s">
        <v>1405</v>
      </c>
      <c r="F2973" s="202" t="s">
        <v>475</v>
      </c>
      <c r="G2973" s="253">
        <v>154</v>
      </c>
      <c r="H2973" s="361" t="s">
        <v>1406</v>
      </c>
      <c r="I2973" s="359" t="s">
        <v>1407</v>
      </c>
      <c r="J2973" s="208">
        <v>0</v>
      </c>
      <c r="K2973" s="359" t="s">
        <v>22</v>
      </c>
      <c r="L2973" s="359" t="s">
        <v>1408</v>
      </c>
      <c r="M2973" s="368" t="s">
        <v>1407</v>
      </c>
      <c r="N2973" s="205">
        <v>42486</v>
      </c>
      <c r="O2973" s="203"/>
    </row>
    <row r="2974" spans="1:15" ht="27.75" hidden="1" customHeight="1" x14ac:dyDescent="0.25">
      <c r="A2974" s="203" t="s">
        <v>2008</v>
      </c>
      <c r="B2974" s="202" t="s">
        <v>696</v>
      </c>
      <c r="C2974" s="203" t="s">
        <v>2012</v>
      </c>
      <c r="D2974" s="202" t="s">
        <v>2013</v>
      </c>
      <c r="E2974" s="202" t="s">
        <v>2014</v>
      </c>
      <c r="F2974" s="202" t="s">
        <v>505</v>
      </c>
      <c r="G2974" s="253">
        <v>6</v>
      </c>
      <c r="H2974" s="361" t="s">
        <v>1433</v>
      </c>
      <c r="I2974" s="359" t="s">
        <v>1407</v>
      </c>
      <c r="J2974" s="358">
        <v>0</v>
      </c>
      <c r="K2974" s="359" t="s">
        <v>1113</v>
      </c>
      <c r="L2974" s="359" t="s">
        <v>1408</v>
      </c>
      <c r="M2974" s="368">
        <v>2006</v>
      </c>
      <c r="N2974" s="205">
        <v>42558</v>
      </c>
      <c r="O2974" s="203"/>
    </row>
    <row r="2975" spans="1:15" ht="27.75" hidden="1" customHeight="1" x14ac:dyDescent="0.25">
      <c r="A2975" s="203" t="s">
        <v>2008</v>
      </c>
      <c r="B2975" s="202" t="s">
        <v>696</v>
      </c>
      <c r="C2975" s="203" t="s">
        <v>2012</v>
      </c>
      <c r="D2975" s="202" t="s">
        <v>2013</v>
      </c>
      <c r="E2975" s="202" t="s">
        <v>2014</v>
      </c>
      <c r="F2975" s="202" t="s">
        <v>505</v>
      </c>
      <c r="G2975" s="253">
        <v>4.8899999999999999E-2</v>
      </c>
      <c r="H2975" s="361" t="s">
        <v>1414</v>
      </c>
      <c r="I2975" s="359" t="s">
        <v>1407</v>
      </c>
      <c r="J2975" s="358">
        <v>0</v>
      </c>
      <c r="K2975" s="359" t="s">
        <v>1113</v>
      </c>
      <c r="L2975" s="359" t="s">
        <v>1392</v>
      </c>
      <c r="M2975" s="368">
        <v>2006</v>
      </c>
      <c r="N2975" s="205">
        <v>42558</v>
      </c>
      <c r="O2975" s="203"/>
    </row>
    <row r="2976" spans="1:15" ht="27.75" hidden="1" customHeight="1" x14ac:dyDescent="0.25">
      <c r="A2976" s="203" t="s">
        <v>128</v>
      </c>
      <c r="B2976" s="202" t="s">
        <v>510</v>
      </c>
      <c r="C2976" s="203" t="s">
        <v>2015</v>
      </c>
      <c r="D2976" s="202" t="s">
        <v>2016</v>
      </c>
      <c r="E2976" s="202" t="s">
        <v>2017</v>
      </c>
      <c r="F2976" s="202" t="s">
        <v>505</v>
      </c>
      <c r="G2976" s="253">
        <v>1</v>
      </c>
      <c r="H2976" s="361" t="s">
        <v>1456</v>
      </c>
      <c r="I2976" s="359" t="s">
        <v>1407</v>
      </c>
      <c r="J2976" s="359" t="s">
        <v>1380</v>
      </c>
      <c r="K2976" s="359" t="s">
        <v>1113</v>
      </c>
      <c r="L2976" s="359" t="s">
        <v>1408</v>
      </c>
      <c r="M2976" s="368">
        <v>2004</v>
      </c>
      <c r="N2976" s="205">
        <v>40449</v>
      </c>
      <c r="O2976" s="203"/>
    </row>
    <row r="2977" spans="1:15" ht="27.75" hidden="1" customHeight="1" x14ac:dyDescent="0.25">
      <c r="A2977" s="203" t="s">
        <v>128</v>
      </c>
      <c r="B2977" s="202" t="s">
        <v>510</v>
      </c>
      <c r="C2977" s="203" t="s">
        <v>2015</v>
      </c>
      <c r="D2977" s="202" t="s">
        <v>2016</v>
      </c>
      <c r="E2977" s="202" t="s">
        <v>2017</v>
      </c>
      <c r="F2977" s="202" t="s">
        <v>505</v>
      </c>
      <c r="G2977" s="253">
        <v>2E-3</v>
      </c>
      <c r="H2977" s="361" t="s">
        <v>527</v>
      </c>
      <c r="I2977" s="359" t="s">
        <v>1407</v>
      </c>
      <c r="J2977" s="359" t="s">
        <v>1380</v>
      </c>
      <c r="K2977" s="359" t="s">
        <v>1113</v>
      </c>
      <c r="L2977" s="359" t="s">
        <v>1392</v>
      </c>
      <c r="M2977" s="368">
        <v>2004</v>
      </c>
      <c r="N2977" s="205">
        <v>40449</v>
      </c>
      <c r="O2977" s="203"/>
    </row>
    <row r="2978" spans="1:15" ht="27.75" hidden="1" customHeight="1" x14ac:dyDescent="0.25">
      <c r="A2978" s="203" t="s">
        <v>128</v>
      </c>
      <c r="B2978" s="202" t="s">
        <v>510</v>
      </c>
      <c r="C2978" s="203" t="s">
        <v>1628</v>
      </c>
      <c r="D2978" s="202" t="s">
        <v>784</v>
      </c>
      <c r="E2978" s="202" t="s">
        <v>57</v>
      </c>
      <c r="F2978" s="202" t="s">
        <v>505</v>
      </c>
      <c r="G2978" s="253">
        <v>534.6</v>
      </c>
      <c r="H2978" s="361" t="s">
        <v>527</v>
      </c>
      <c r="I2978" s="359" t="s">
        <v>1379</v>
      </c>
      <c r="J2978" s="358">
        <v>0</v>
      </c>
      <c r="K2978" s="359" t="s">
        <v>22</v>
      </c>
      <c r="L2978" s="359" t="s">
        <v>1392</v>
      </c>
      <c r="M2978" s="368">
        <v>1999</v>
      </c>
      <c r="N2978" s="205">
        <v>41178</v>
      </c>
      <c r="O2978" s="203"/>
    </row>
    <row r="2979" spans="1:15" ht="27.75" hidden="1" customHeight="1" x14ac:dyDescent="0.25">
      <c r="A2979" s="203" t="s">
        <v>128</v>
      </c>
      <c r="B2979" s="202" t="s">
        <v>510</v>
      </c>
      <c r="C2979" s="203" t="s">
        <v>1628</v>
      </c>
      <c r="D2979" s="202" t="s">
        <v>784</v>
      </c>
      <c r="E2979" s="202" t="s">
        <v>57</v>
      </c>
      <c r="F2979" s="202" t="s">
        <v>505</v>
      </c>
      <c r="G2979" s="253">
        <v>166.1</v>
      </c>
      <c r="H2979" s="361" t="s">
        <v>527</v>
      </c>
      <c r="I2979" s="359" t="s">
        <v>1382</v>
      </c>
      <c r="J2979" s="358">
        <v>0</v>
      </c>
      <c r="K2979" s="359" t="s">
        <v>22</v>
      </c>
      <c r="L2979" s="359" t="s">
        <v>1392</v>
      </c>
      <c r="M2979" s="368">
        <v>1999</v>
      </c>
      <c r="N2979" s="205">
        <v>41178</v>
      </c>
      <c r="O2979" s="203"/>
    </row>
    <row r="2980" spans="1:15" ht="27.75" hidden="1" customHeight="1" x14ac:dyDescent="0.25">
      <c r="A2980" s="203" t="s">
        <v>128</v>
      </c>
      <c r="B2980" s="202" t="s">
        <v>510</v>
      </c>
      <c r="C2980" s="203" t="s">
        <v>1628</v>
      </c>
      <c r="D2980" s="202" t="s">
        <v>784</v>
      </c>
      <c r="E2980" s="202" t="s">
        <v>57</v>
      </c>
      <c r="F2980" s="202" t="s">
        <v>505</v>
      </c>
      <c r="G2980" s="253">
        <v>55.3</v>
      </c>
      <c r="H2980" s="361" t="s">
        <v>527</v>
      </c>
      <c r="I2980" s="359" t="s">
        <v>1383</v>
      </c>
      <c r="J2980" s="358">
        <v>0</v>
      </c>
      <c r="K2980" s="359" t="s">
        <v>22</v>
      </c>
      <c r="L2980" s="359" t="s">
        <v>1392</v>
      </c>
      <c r="M2980" s="368">
        <v>1999</v>
      </c>
      <c r="N2980" s="205">
        <v>41178</v>
      </c>
      <c r="O2980" s="203"/>
    </row>
    <row r="2981" spans="1:15" ht="27.75" hidden="1" customHeight="1" x14ac:dyDescent="0.25">
      <c r="A2981" s="203" t="s">
        <v>128</v>
      </c>
      <c r="B2981" s="202" t="s">
        <v>510</v>
      </c>
      <c r="C2981" s="203" t="s">
        <v>1628</v>
      </c>
      <c r="D2981" s="202" t="s">
        <v>784</v>
      </c>
      <c r="E2981" s="202" t="s">
        <v>57</v>
      </c>
      <c r="F2981" s="202" t="s">
        <v>505</v>
      </c>
      <c r="G2981" s="253">
        <v>18.2</v>
      </c>
      <c r="H2981" s="361" t="s">
        <v>527</v>
      </c>
      <c r="I2981" s="359" t="s">
        <v>1384</v>
      </c>
      <c r="J2981" s="358">
        <v>0</v>
      </c>
      <c r="K2981" s="359" t="s">
        <v>22</v>
      </c>
      <c r="L2981" s="359" t="s">
        <v>1392</v>
      </c>
      <c r="M2981" s="368">
        <v>1999</v>
      </c>
      <c r="N2981" s="205">
        <v>41178</v>
      </c>
      <c r="O2981" s="203"/>
    </row>
    <row r="2982" spans="1:15" ht="27.75" hidden="1" customHeight="1" x14ac:dyDescent="0.25">
      <c r="A2982" s="203" t="s">
        <v>128</v>
      </c>
      <c r="B2982" s="202" t="s">
        <v>510</v>
      </c>
      <c r="C2982" s="203" t="s">
        <v>1628</v>
      </c>
      <c r="D2982" s="202" t="s">
        <v>784</v>
      </c>
      <c r="E2982" s="202" t="s">
        <v>57</v>
      </c>
      <c r="F2982" s="202" t="s">
        <v>505</v>
      </c>
      <c r="G2982" s="253">
        <v>2.4</v>
      </c>
      <c r="H2982" s="361" t="s">
        <v>527</v>
      </c>
      <c r="I2982" s="359" t="s">
        <v>1385</v>
      </c>
      <c r="J2982" s="358">
        <v>0</v>
      </c>
      <c r="K2982" s="359" t="s">
        <v>22</v>
      </c>
      <c r="L2982" s="359" t="s">
        <v>1392</v>
      </c>
      <c r="M2982" s="368">
        <v>1999</v>
      </c>
      <c r="N2982" s="205">
        <v>41178</v>
      </c>
      <c r="O2982" s="203"/>
    </row>
    <row r="2983" spans="1:15" ht="27.75" hidden="1" customHeight="1" x14ac:dyDescent="0.25">
      <c r="A2983" s="203" t="s">
        <v>128</v>
      </c>
      <c r="B2983" s="203" t="s">
        <v>510</v>
      </c>
      <c r="C2983" s="203" t="s">
        <v>1535</v>
      </c>
      <c r="D2983" s="203" t="s">
        <v>2018</v>
      </c>
      <c r="E2983" s="203" t="s">
        <v>2019</v>
      </c>
      <c r="F2983" s="203" t="s">
        <v>505</v>
      </c>
      <c r="G2983" s="257">
        <v>2.8</v>
      </c>
      <c r="H2983" s="361" t="s">
        <v>1433</v>
      </c>
      <c r="I2983" s="361" t="s">
        <v>1407</v>
      </c>
      <c r="J2983" s="360">
        <v>0.88329999999999997</v>
      </c>
      <c r="K2983" s="361" t="s">
        <v>1113</v>
      </c>
      <c r="L2983" s="361" t="s">
        <v>1408</v>
      </c>
      <c r="M2983" s="370">
        <v>2001</v>
      </c>
      <c r="N2983" s="207">
        <v>43903</v>
      </c>
      <c r="O2983" s="203"/>
    </row>
    <row r="2984" spans="1:15" ht="27.75" hidden="1" customHeight="1" x14ac:dyDescent="0.25">
      <c r="A2984" s="203" t="s">
        <v>128</v>
      </c>
      <c r="B2984" s="203" t="s">
        <v>510</v>
      </c>
      <c r="C2984" s="203" t="s">
        <v>1535</v>
      </c>
      <c r="D2984" s="203" t="s">
        <v>2018</v>
      </c>
      <c r="E2984" s="203" t="s">
        <v>2019</v>
      </c>
      <c r="F2984" s="203" t="s">
        <v>505</v>
      </c>
      <c r="G2984" s="257">
        <v>7.6E-3</v>
      </c>
      <c r="H2984" s="361" t="s">
        <v>1414</v>
      </c>
      <c r="I2984" s="361" t="s">
        <v>1407</v>
      </c>
      <c r="J2984" s="360">
        <v>0.8831</v>
      </c>
      <c r="K2984" s="361" t="s">
        <v>1113</v>
      </c>
      <c r="L2984" s="361" t="s">
        <v>1392</v>
      </c>
      <c r="M2984" s="370">
        <v>2001</v>
      </c>
      <c r="N2984" s="207">
        <v>43903</v>
      </c>
      <c r="O2984" s="203"/>
    </row>
    <row r="2985" spans="1:15" ht="27.75" hidden="1" customHeight="1" x14ac:dyDescent="0.25">
      <c r="A2985" s="203" t="s">
        <v>128</v>
      </c>
      <c r="B2985" s="203" t="s">
        <v>510</v>
      </c>
      <c r="C2985" s="203" t="s">
        <v>1535</v>
      </c>
      <c r="D2985" s="203" t="s">
        <v>1630</v>
      </c>
      <c r="E2985" s="203" t="s">
        <v>1631</v>
      </c>
      <c r="F2985" s="203" t="s">
        <v>505</v>
      </c>
      <c r="G2985" s="257">
        <v>9.9</v>
      </c>
      <c r="H2985" s="361" t="s">
        <v>1390</v>
      </c>
      <c r="I2985" s="361" t="s">
        <v>1379</v>
      </c>
      <c r="J2985" s="275">
        <v>0.76</v>
      </c>
      <c r="K2985" s="361" t="s">
        <v>1391</v>
      </c>
      <c r="L2985" s="361" t="s">
        <v>1392</v>
      </c>
      <c r="M2985" s="370">
        <v>2011</v>
      </c>
      <c r="N2985" s="207">
        <v>43903</v>
      </c>
      <c r="O2985" s="361" t="s">
        <v>1537</v>
      </c>
    </row>
    <row r="2986" spans="1:15" ht="27.75" hidden="1" customHeight="1" x14ac:dyDescent="0.25">
      <c r="A2986" s="203" t="s">
        <v>128</v>
      </c>
      <c r="B2986" s="203" t="s">
        <v>510</v>
      </c>
      <c r="C2986" s="203" t="s">
        <v>1535</v>
      </c>
      <c r="D2986" s="203" t="s">
        <v>1630</v>
      </c>
      <c r="E2986" s="203" t="s">
        <v>1631</v>
      </c>
      <c r="F2986" s="203" t="s">
        <v>505</v>
      </c>
      <c r="G2986" s="257">
        <v>2.8</v>
      </c>
      <c r="H2986" s="361" t="s">
        <v>1390</v>
      </c>
      <c r="I2986" s="361" t="s">
        <v>1382</v>
      </c>
      <c r="J2986" s="275">
        <v>0.76</v>
      </c>
      <c r="K2986" s="361" t="s">
        <v>1391</v>
      </c>
      <c r="L2986" s="361" t="s">
        <v>1392</v>
      </c>
      <c r="M2986" s="370">
        <v>2011</v>
      </c>
      <c r="N2986" s="207">
        <v>43903</v>
      </c>
      <c r="O2986" s="361" t="s">
        <v>1537</v>
      </c>
    </row>
    <row r="2987" spans="1:15" ht="27.75" hidden="1" customHeight="1" x14ac:dyDescent="0.25">
      <c r="A2987" s="203" t="s">
        <v>128</v>
      </c>
      <c r="B2987" s="203" t="s">
        <v>510</v>
      </c>
      <c r="C2987" s="203" t="s">
        <v>1535</v>
      </c>
      <c r="D2987" s="203" t="s">
        <v>1630</v>
      </c>
      <c r="E2987" s="203" t="s">
        <v>1631</v>
      </c>
      <c r="F2987" s="203" t="s">
        <v>505</v>
      </c>
      <c r="G2987" s="257">
        <v>1.2</v>
      </c>
      <c r="H2987" s="361" t="s">
        <v>1390</v>
      </c>
      <c r="I2987" s="361" t="s">
        <v>1383</v>
      </c>
      <c r="J2987" s="275">
        <v>0.76</v>
      </c>
      <c r="K2987" s="361" t="s">
        <v>1391</v>
      </c>
      <c r="L2987" s="361" t="s">
        <v>1392</v>
      </c>
      <c r="M2987" s="370">
        <v>2011</v>
      </c>
      <c r="N2987" s="207">
        <v>43903</v>
      </c>
      <c r="O2987" s="361" t="s">
        <v>1537</v>
      </c>
    </row>
    <row r="2988" spans="1:15" ht="27.75" hidden="1" customHeight="1" x14ac:dyDescent="0.25">
      <c r="A2988" s="203" t="s">
        <v>128</v>
      </c>
      <c r="B2988" s="203" t="s">
        <v>510</v>
      </c>
      <c r="C2988" s="203" t="s">
        <v>1535</v>
      </c>
      <c r="D2988" s="203" t="s">
        <v>1630</v>
      </c>
      <c r="E2988" s="203" t="s">
        <v>1631</v>
      </c>
      <c r="F2988" s="203" t="s">
        <v>505</v>
      </c>
      <c r="G2988" s="257">
        <v>0.57999999999999996</v>
      </c>
      <c r="H2988" s="361" t="s">
        <v>1390</v>
      </c>
      <c r="I2988" s="361" t="s">
        <v>1384</v>
      </c>
      <c r="J2988" s="275">
        <v>0.76</v>
      </c>
      <c r="K2988" s="361" t="s">
        <v>1391</v>
      </c>
      <c r="L2988" s="361" t="s">
        <v>1392</v>
      </c>
      <c r="M2988" s="370">
        <v>2011</v>
      </c>
      <c r="N2988" s="207">
        <v>43903</v>
      </c>
      <c r="O2988" s="361" t="s">
        <v>1537</v>
      </c>
    </row>
    <row r="2989" spans="1:15" ht="27.75" hidden="1" customHeight="1" x14ac:dyDescent="0.25">
      <c r="A2989" s="203" t="s">
        <v>128</v>
      </c>
      <c r="B2989" s="203" t="s">
        <v>510</v>
      </c>
      <c r="C2989" s="203" t="s">
        <v>1535</v>
      </c>
      <c r="D2989" s="203" t="s">
        <v>1630</v>
      </c>
      <c r="E2989" s="203" t="s">
        <v>1631</v>
      </c>
      <c r="F2989" s="203" t="s">
        <v>505</v>
      </c>
      <c r="G2989" s="257">
        <v>0.25</v>
      </c>
      <c r="H2989" s="361" t="s">
        <v>1390</v>
      </c>
      <c r="I2989" s="361" t="s">
        <v>1385</v>
      </c>
      <c r="J2989" s="275">
        <v>0.76</v>
      </c>
      <c r="K2989" s="361" t="s">
        <v>1391</v>
      </c>
      <c r="L2989" s="361" t="s">
        <v>1392</v>
      </c>
      <c r="M2989" s="370">
        <v>2011</v>
      </c>
      <c r="N2989" s="207">
        <v>43903</v>
      </c>
      <c r="O2989" s="361" t="s">
        <v>1537</v>
      </c>
    </row>
    <row r="2990" spans="1:15" ht="27.75" hidden="1" customHeight="1" x14ac:dyDescent="0.25">
      <c r="A2990" s="203" t="s">
        <v>128</v>
      </c>
      <c r="B2990" s="203" t="s">
        <v>510</v>
      </c>
      <c r="C2990" s="203" t="s">
        <v>1535</v>
      </c>
      <c r="D2990" s="203" t="s">
        <v>1651</v>
      </c>
      <c r="E2990" s="203" t="s">
        <v>1652</v>
      </c>
      <c r="F2990" s="203" t="s">
        <v>505</v>
      </c>
      <c r="G2990" s="257">
        <v>13</v>
      </c>
      <c r="H2990" s="361" t="s">
        <v>1414</v>
      </c>
      <c r="I2990" s="361" t="s">
        <v>1379</v>
      </c>
      <c r="J2990" s="275">
        <v>0.02</v>
      </c>
      <c r="K2990" s="361" t="s">
        <v>22</v>
      </c>
      <c r="L2990" s="361" t="s">
        <v>1392</v>
      </c>
      <c r="M2990" s="370">
        <v>2010</v>
      </c>
      <c r="N2990" s="207">
        <v>43903</v>
      </c>
      <c r="O2990" s="361" t="s">
        <v>1537</v>
      </c>
    </row>
    <row r="2991" spans="1:15" ht="27.75" hidden="1" customHeight="1" x14ac:dyDescent="0.25">
      <c r="A2991" s="203" t="s">
        <v>128</v>
      </c>
      <c r="B2991" s="203" t="s">
        <v>510</v>
      </c>
      <c r="C2991" s="203" t="s">
        <v>1535</v>
      </c>
      <c r="D2991" s="203" t="s">
        <v>1651</v>
      </c>
      <c r="E2991" s="203" t="s">
        <v>1652</v>
      </c>
      <c r="F2991" s="203" t="s">
        <v>505</v>
      </c>
      <c r="G2991" s="257">
        <v>2</v>
      </c>
      <c r="H2991" s="361" t="s">
        <v>1414</v>
      </c>
      <c r="I2991" s="361" t="s">
        <v>1382</v>
      </c>
      <c r="J2991" s="275">
        <v>0.02</v>
      </c>
      <c r="K2991" s="361" t="s">
        <v>22</v>
      </c>
      <c r="L2991" s="361" t="s">
        <v>1392</v>
      </c>
      <c r="M2991" s="370">
        <v>2010</v>
      </c>
      <c r="N2991" s="207">
        <v>43903</v>
      </c>
      <c r="O2991" s="361" t="s">
        <v>1537</v>
      </c>
    </row>
    <row r="2992" spans="1:15" ht="27.75" hidden="1" customHeight="1" x14ac:dyDescent="0.25">
      <c r="A2992" s="203" t="s">
        <v>128</v>
      </c>
      <c r="B2992" s="203" t="s">
        <v>510</v>
      </c>
      <c r="C2992" s="203" t="s">
        <v>1535</v>
      </c>
      <c r="D2992" s="203" t="s">
        <v>1651</v>
      </c>
      <c r="E2992" s="203" t="s">
        <v>1652</v>
      </c>
      <c r="F2992" s="203" t="s">
        <v>505</v>
      </c>
      <c r="G2992" s="257">
        <v>0.56000000000000005</v>
      </c>
      <c r="H2992" s="361" t="s">
        <v>1414</v>
      </c>
      <c r="I2992" s="361" t="s">
        <v>1383</v>
      </c>
      <c r="J2992" s="275">
        <v>0.02</v>
      </c>
      <c r="K2992" s="361" t="s">
        <v>22</v>
      </c>
      <c r="L2992" s="361" t="s">
        <v>1392</v>
      </c>
      <c r="M2992" s="370">
        <v>2010</v>
      </c>
      <c r="N2992" s="207">
        <v>43903</v>
      </c>
      <c r="O2992" s="361" t="s">
        <v>1537</v>
      </c>
    </row>
    <row r="2993" spans="1:15" ht="27.75" hidden="1" customHeight="1" x14ac:dyDescent="0.25">
      <c r="A2993" s="203" t="s">
        <v>128</v>
      </c>
      <c r="B2993" s="203" t="s">
        <v>510</v>
      </c>
      <c r="C2993" s="203" t="s">
        <v>1535</v>
      </c>
      <c r="D2993" s="203" t="s">
        <v>1651</v>
      </c>
      <c r="E2993" s="203" t="s">
        <v>1652</v>
      </c>
      <c r="F2993" s="203" t="s">
        <v>505</v>
      </c>
      <c r="G2993" s="257">
        <v>0.27</v>
      </c>
      <c r="H2993" s="361" t="s">
        <v>1414</v>
      </c>
      <c r="I2993" s="361" t="s">
        <v>1384</v>
      </c>
      <c r="J2993" s="275">
        <v>0.02</v>
      </c>
      <c r="K2993" s="361" t="s">
        <v>22</v>
      </c>
      <c r="L2993" s="361" t="s">
        <v>1392</v>
      </c>
      <c r="M2993" s="370">
        <v>2010</v>
      </c>
      <c r="N2993" s="207">
        <v>43903</v>
      </c>
      <c r="O2993" s="361" t="s">
        <v>1537</v>
      </c>
    </row>
    <row r="2994" spans="1:15" ht="27.75" hidden="1" customHeight="1" x14ac:dyDescent="0.25">
      <c r="A2994" s="203" t="s">
        <v>128</v>
      </c>
      <c r="B2994" s="203" t="s">
        <v>510</v>
      </c>
      <c r="C2994" s="203" t="s">
        <v>1535</v>
      </c>
      <c r="D2994" s="203" t="s">
        <v>1651</v>
      </c>
      <c r="E2994" s="203" t="s">
        <v>1652</v>
      </c>
      <c r="F2994" s="203" t="s">
        <v>505</v>
      </c>
      <c r="G2994" s="257">
        <v>6.1999999999999998E-3</v>
      </c>
      <c r="H2994" s="361" t="s">
        <v>1414</v>
      </c>
      <c r="I2994" s="361" t="s">
        <v>1385</v>
      </c>
      <c r="J2994" s="275">
        <v>0.02</v>
      </c>
      <c r="K2994" s="361" t="s">
        <v>22</v>
      </c>
      <c r="L2994" s="361" t="s">
        <v>1392</v>
      </c>
      <c r="M2994" s="370">
        <v>2010</v>
      </c>
      <c r="N2994" s="207">
        <v>43903</v>
      </c>
      <c r="O2994" s="361" t="s">
        <v>1537</v>
      </c>
    </row>
    <row r="2995" spans="1:15" ht="27.75" hidden="1" customHeight="1" x14ac:dyDescent="0.25">
      <c r="A2995" s="203" t="s">
        <v>128</v>
      </c>
      <c r="B2995" s="203" t="s">
        <v>510</v>
      </c>
      <c r="C2995" s="203" t="s">
        <v>1535</v>
      </c>
      <c r="D2995" s="203" t="s">
        <v>2020</v>
      </c>
      <c r="E2995" s="203" t="s">
        <v>1633</v>
      </c>
      <c r="F2995" s="203" t="s">
        <v>505</v>
      </c>
      <c r="G2995" s="257">
        <v>3</v>
      </c>
      <c r="H2995" s="361" t="s">
        <v>1400</v>
      </c>
      <c r="I2995" s="361" t="s">
        <v>1379</v>
      </c>
      <c r="J2995" s="275">
        <v>0.17</v>
      </c>
      <c r="K2995" s="361" t="s">
        <v>1391</v>
      </c>
      <c r="L2995" s="361" t="s">
        <v>1392</v>
      </c>
      <c r="M2995" s="370">
        <v>2010</v>
      </c>
      <c r="N2995" s="207">
        <v>43903</v>
      </c>
      <c r="O2995" s="361" t="s">
        <v>1537</v>
      </c>
    </row>
    <row r="2996" spans="1:15" ht="27.75" hidden="1" customHeight="1" x14ac:dyDescent="0.25">
      <c r="A2996" s="203" t="s">
        <v>128</v>
      </c>
      <c r="B2996" s="203" t="s">
        <v>510</v>
      </c>
      <c r="C2996" s="203" t="s">
        <v>1535</v>
      </c>
      <c r="D2996" s="203" t="s">
        <v>2020</v>
      </c>
      <c r="E2996" s="203" t="s">
        <v>1633</v>
      </c>
      <c r="F2996" s="203" t="s">
        <v>505</v>
      </c>
      <c r="G2996" s="257">
        <v>1.1000000000000001</v>
      </c>
      <c r="H2996" s="361" t="s">
        <v>1400</v>
      </c>
      <c r="I2996" s="361" t="s">
        <v>1382</v>
      </c>
      <c r="J2996" s="275">
        <v>0.17</v>
      </c>
      <c r="K2996" s="361" t="s">
        <v>1391</v>
      </c>
      <c r="L2996" s="361" t="s">
        <v>1392</v>
      </c>
      <c r="M2996" s="370">
        <v>2010</v>
      </c>
      <c r="N2996" s="207">
        <v>43903</v>
      </c>
      <c r="O2996" s="361" t="s">
        <v>1537</v>
      </c>
    </row>
    <row r="2997" spans="1:15" ht="27.75" hidden="1" customHeight="1" x14ac:dyDescent="0.25">
      <c r="A2997" s="203" t="s">
        <v>128</v>
      </c>
      <c r="B2997" s="203" t="s">
        <v>510</v>
      </c>
      <c r="C2997" s="203" t="s">
        <v>1535</v>
      </c>
      <c r="D2997" s="203" t="s">
        <v>2020</v>
      </c>
      <c r="E2997" s="203" t="s">
        <v>1633</v>
      </c>
      <c r="F2997" s="203" t="s">
        <v>505</v>
      </c>
      <c r="G2997" s="257">
        <v>0.68</v>
      </c>
      <c r="H2997" s="361" t="s">
        <v>1400</v>
      </c>
      <c r="I2997" s="361" t="s">
        <v>1383</v>
      </c>
      <c r="J2997" s="275">
        <v>0.17</v>
      </c>
      <c r="K2997" s="361" t="s">
        <v>1391</v>
      </c>
      <c r="L2997" s="361" t="s">
        <v>1392</v>
      </c>
      <c r="M2997" s="370">
        <v>2010</v>
      </c>
      <c r="N2997" s="207">
        <v>43903</v>
      </c>
      <c r="O2997" s="361" t="s">
        <v>1537</v>
      </c>
    </row>
    <row r="2998" spans="1:15" ht="27.75" hidden="1" customHeight="1" x14ac:dyDescent="0.25">
      <c r="A2998" s="203" t="s">
        <v>128</v>
      </c>
      <c r="B2998" s="203" t="s">
        <v>510</v>
      </c>
      <c r="C2998" s="203" t="s">
        <v>1535</v>
      </c>
      <c r="D2998" s="203" t="s">
        <v>2020</v>
      </c>
      <c r="E2998" s="203" t="s">
        <v>1633</v>
      </c>
      <c r="F2998" s="203" t="s">
        <v>505</v>
      </c>
      <c r="G2998" s="257">
        <v>0.42</v>
      </c>
      <c r="H2998" s="361" t="s">
        <v>1400</v>
      </c>
      <c r="I2998" s="361" t="s">
        <v>1384</v>
      </c>
      <c r="J2998" s="275">
        <v>0.17</v>
      </c>
      <c r="K2998" s="361" t="s">
        <v>1391</v>
      </c>
      <c r="L2998" s="361" t="s">
        <v>1392</v>
      </c>
      <c r="M2998" s="370">
        <v>2010</v>
      </c>
      <c r="N2998" s="207">
        <v>43903</v>
      </c>
      <c r="O2998" s="361" t="s">
        <v>1537</v>
      </c>
    </row>
    <row r="2999" spans="1:15" ht="27.75" hidden="1" customHeight="1" x14ac:dyDescent="0.25">
      <c r="A2999" s="203" t="s">
        <v>128</v>
      </c>
      <c r="B2999" s="203" t="s">
        <v>510</v>
      </c>
      <c r="C2999" s="203" t="s">
        <v>1535</v>
      </c>
      <c r="D2999" s="203" t="s">
        <v>2020</v>
      </c>
      <c r="E2999" s="203" t="s">
        <v>1633</v>
      </c>
      <c r="F2999" s="203" t="s">
        <v>505</v>
      </c>
      <c r="G2999" s="257">
        <v>7.0999999999999994E-2</v>
      </c>
      <c r="H2999" s="361" t="s">
        <v>1400</v>
      </c>
      <c r="I2999" s="361" t="s">
        <v>1385</v>
      </c>
      <c r="J2999" s="275">
        <v>0.17</v>
      </c>
      <c r="K2999" s="361" t="s">
        <v>1391</v>
      </c>
      <c r="L2999" s="361" t="s">
        <v>1392</v>
      </c>
      <c r="M2999" s="370">
        <v>2010</v>
      </c>
      <c r="N2999" s="207">
        <v>43903</v>
      </c>
      <c r="O2999" s="361" t="s">
        <v>1537</v>
      </c>
    </row>
    <row r="3000" spans="1:15" ht="27.75" hidden="1" customHeight="1" x14ac:dyDescent="0.25">
      <c r="A3000" s="203" t="s">
        <v>128</v>
      </c>
      <c r="B3000" s="203" t="s">
        <v>510</v>
      </c>
      <c r="C3000" s="203" t="s">
        <v>1535</v>
      </c>
      <c r="D3000" s="203" t="s">
        <v>2021</v>
      </c>
      <c r="E3000" s="203" t="s">
        <v>2022</v>
      </c>
      <c r="F3000" s="203" t="s">
        <v>505</v>
      </c>
      <c r="G3000" s="257">
        <v>0.82</v>
      </c>
      <c r="H3000" s="361" t="s">
        <v>1400</v>
      </c>
      <c r="I3000" s="361" t="s">
        <v>1379</v>
      </c>
      <c r="J3000" s="275">
        <v>0.56999999999999995</v>
      </c>
      <c r="K3000" s="361" t="s">
        <v>1391</v>
      </c>
      <c r="L3000" s="361" t="s">
        <v>1392</v>
      </c>
      <c r="M3000" s="370">
        <v>2011</v>
      </c>
      <c r="N3000" s="207">
        <v>43903</v>
      </c>
      <c r="O3000" s="361" t="s">
        <v>1537</v>
      </c>
    </row>
    <row r="3001" spans="1:15" ht="27.75" hidden="1" customHeight="1" x14ac:dyDescent="0.25">
      <c r="A3001" s="203" t="s">
        <v>128</v>
      </c>
      <c r="B3001" s="203" t="s">
        <v>510</v>
      </c>
      <c r="C3001" s="203" t="s">
        <v>1535</v>
      </c>
      <c r="D3001" s="203" t="s">
        <v>2021</v>
      </c>
      <c r="E3001" s="203" t="s">
        <v>2022</v>
      </c>
      <c r="F3001" s="203" t="s">
        <v>505</v>
      </c>
      <c r="G3001" s="257">
        <v>0.42</v>
      </c>
      <c r="H3001" s="361" t="s">
        <v>1400</v>
      </c>
      <c r="I3001" s="361" t="s">
        <v>1382</v>
      </c>
      <c r="J3001" s="275">
        <v>0.56999999999999995</v>
      </c>
      <c r="K3001" s="361" t="s">
        <v>1391</v>
      </c>
      <c r="L3001" s="361" t="s">
        <v>1392</v>
      </c>
      <c r="M3001" s="370">
        <v>2011</v>
      </c>
      <c r="N3001" s="207">
        <v>43903</v>
      </c>
      <c r="O3001" s="361" t="s">
        <v>1537</v>
      </c>
    </row>
    <row r="3002" spans="1:15" ht="27.75" hidden="1" customHeight="1" x14ac:dyDescent="0.25">
      <c r="A3002" s="203" t="s">
        <v>128</v>
      </c>
      <c r="B3002" s="203" t="s">
        <v>510</v>
      </c>
      <c r="C3002" s="203" t="s">
        <v>1535</v>
      </c>
      <c r="D3002" s="203" t="s">
        <v>2021</v>
      </c>
      <c r="E3002" s="203" t="s">
        <v>2022</v>
      </c>
      <c r="F3002" s="203" t="s">
        <v>505</v>
      </c>
      <c r="G3002" s="257">
        <v>0.12</v>
      </c>
      <c r="H3002" s="361" t="s">
        <v>1400</v>
      </c>
      <c r="I3002" s="361" t="s">
        <v>1383</v>
      </c>
      <c r="J3002" s="275">
        <v>0.56999999999999995</v>
      </c>
      <c r="K3002" s="361" t="s">
        <v>1391</v>
      </c>
      <c r="L3002" s="361" t="s">
        <v>1392</v>
      </c>
      <c r="M3002" s="370">
        <v>2011</v>
      </c>
      <c r="N3002" s="207">
        <v>43903</v>
      </c>
      <c r="O3002" s="361" t="s">
        <v>1537</v>
      </c>
    </row>
    <row r="3003" spans="1:15" ht="27.75" hidden="1" customHeight="1" x14ac:dyDescent="0.25">
      <c r="A3003" s="203" t="s">
        <v>128</v>
      </c>
      <c r="B3003" s="203" t="s">
        <v>510</v>
      </c>
      <c r="C3003" s="203" t="s">
        <v>1535</v>
      </c>
      <c r="D3003" s="203" t="s">
        <v>2021</v>
      </c>
      <c r="E3003" s="203" t="s">
        <v>2022</v>
      </c>
      <c r="F3003" s="203" t="s">
        <v>505</v>
      </c>
      <c r="G3003" s="257">
        <v>2.9000000000000001E-2</v>
      </c>
      <c r="H3003" s="361" t="s">
        <v>1400</v>
      </c>
      <c r="I3003" s="361" t="s">
        <v>1384</v>
      </c>
      <c r="J3003" s="275">
        <v>0.56999999999999995</v>
      </c>
      <c r="K3003" s="361" t="s">
        <v>1391</v>
      </c>
      <c r="L3003" s="361" t="s">
        <v>1392</v>
      </c>
      <c r="M3003" s="370">
        <v>2011</v>
      </c>
      <c r="N3003" s="207">
        <v>43903</v>
      </c>
      <c r="O3003" s="361" t="s">
        <v>1537</v>
      </c>
    </row>
    <row r="3004" spans="1:15" ht="27.75" hidden="1" customHeight="1" x14ac:dyDescent="0.25">
      <c r="A3004" s="203" t="s">
        <v>128</v>
      </c>
      <c r="B3004" s="203" t="s">
        <v>510</v>
      </c>
      <c r="C3004" s="203" t="s">
        <v>1535</v>
      </c>
      <c r="D3004" s="203" t="s">
        <v>2021</v>
      </c>
      <c r="E3004" s="203" t="s">
        <v>2022</v>
      </c>
      <c r="F3004" s="203" t="s">
        <v>505</v>
      </c>
      <c r="G3004" s="257">
        <v>7.6E-3</v>
      </c>
      <c r="H3004" s="361" t="s">
        <v>1400</v>
      </c>
      <c r="I3004" s="361" t="s">
        <v>1385</v>
      </c>
      <c r="J3004" s="275">
        <v>0.56999999999999995</v>
      </c>
      <c r="K3004" s="361" t="s">
        <v>1391</v>
      </c>
      <c r="L3004" s="361" t="s">
        <v>1392</v>
      </c>
      <c r="M3004" s="370">
        <v>2011</v>
      </c>
      <c r="N3004" s="207">
        <v>43903</v>
      </c>
      <c r="O3004" s="361" t="s">
        <v>1537</v>
      </c>
    </row>
    <row r="3005" spans="1:15" ht="27.75" hidden="1" customHeight="1" x14ac:dyDescent="0.25">
      <c r="A3005" s="203" t="s">
        <v>128</v>
      </c>
      <c r="B3005" s="202" t="s">
        <v>510</v>
      </c>
      <c r="C3005" s="203" t="s">
        <v>1653</v>
      </c>
      <c r="D3005" s="202" t="s">
        <v>1654</v>
      </c>
      <c r="E3005" s="202" t="s">
        <v>1655</v>
      </c>
      <c r="F3005" s="202" t="s">
        <v>505</v>
      </c>
      <c r="G3005" s="253">
        <v>61</v>
      </c>
      <c r="H3005" s="361" t="s">
        <v>1433</v>
      </c>
      <c r="I3005" s="359" t="s">
        <v>1407</v>
      </c>
      <c r="J3005" s="358" t="s">
        <v>1380</v>
      </c>
      <c r="K3005" s="359" t="s">
        <v>1113</v>
      </c>
      <c r="L3005" s="359" t="s">
        <v>1408</v>
      </c>
      <c r="M3005" s="370">
        <v>2003</v>
      </c>
      <c r="N3005" s="205">
        <v>40658</v>
      </c>
      <c r="O3005" s="203"/>
    </row>
    <row r="3006" spans="1:15" ht="27.75" hidden="1" customHeight="1" x14ac:dyDescent="0.25">
      <c r="A3006" s="203" t="s">
        <v>128</v>
      </c>
      <c r="B3006" s="202" t="s">
        <v>510</v>
      </c>
      <c r="C3006" s="203" t="s">
        <v>1653</v>
      </c>
      <c r="D3006" s="202" t="s">
        <v>1654</v>
      </c>
      <c r="E3006" s="202" t="s">
        <v>1655</v>
      </c>
      <c r="F3006" s="202" t="s">
        <v>505</v>
      </c>
      <c r="G3006" s="253">
        <v>0.16700000000000001</v>
      </c>
      <c r="H3006" s="361" t="s">
        <v>1414</v>
      </c>
      <c r="I3006" s="359" t="s">
        <v>1407</v>
      </c>
      <c r="J3006" s="358" t="s">
        <v>1380</v>
      </c>
      <c r="K3006" s="359" t="s">
        <v>1113</v>
      </c>
      <c r="L3006" s="359" t="s">
        <v>1392</v>
      </c>
      <c r="M3006" s="370">
        <v>2003</v>
      </c>
      <c r="N3006" s="205">
        <v>40658</v>
      </c>
      <c r="O3006" s="203"/>
    </row>
    <row r="3007" spans="1:15" ht="27.75" hidden="1" customHeight="1" x14ac:dyDescent="0.25">
      <c r="A3007" s="203" t="s">
        <v>128</v>
      </c>
      <c r="B3007" s="202" t="s">
        <v>510</v>
      </c>
      <c r="C3007" s="203" t="s">
        <v>1653</v>
      </c>
      <c r="D3007" s="202" t="s">
        <v>1656</v>
      </c>
      <c r="E3007" s="202" t="s">
        <v>1657</v>
      </c>
      <c r="F3007" s="202" t="s">
        <v>505</v>
      </c>
      <c r="G3007" s="253">
        <v>57</v>
      </c>
      <c r="H3007" s="361" t="s">
        <v>1433</v>
      </c>
      <c r="I3007" s="359" t="s">
        <v>1407</v>
      </c>
      <c r="J3007" s="358" t="s">
        <v>1380</v>
      </c>
      <c r="K3007" s="359" t="s">
        <v>1113</v>
      </c>
      <c r="L3007" s="359" t="s">
        <v>1408</v>
      </c>
      <c r="M3007" s="370">
        <v>2003</v>
      </c>
      <c r="N3007" s="205">
        <v>40658</v>
      </c>
      <c r="O3007" s="203"/>
    </row>
    <row r="3008" spans="1:15" ht="27.75" hidden="1" customHeight="1" x14ac:dyDescent="0.25">
      <c r="A3008" s="203" t="s">
        <v>128</v>
      </c>
      <c r="B3008" s="202" t="s">
        <v>510</v>
      </c>
      <c r="C3008" s="203" t="s">
        <v>1653</v>
      </c>
      <c r="D3008" s="202" t="s">
        <v>1656</v>
      </c>
      <c r="E3008" s="202" t="s">
        <v>1657</v>
      </c>
      <c r="F3008" s="202" t="s">
        <v>505</v>
      </c>
      <c r="G3008" s="253">
        <v>0.157</v>
      </c>
      <c r="H3008" s="361" t="s">
        <v>1414</v>
      </c>
      <c r="I3008" s="359" t="s">
        <v>1407</v>
      </c>
      <c r="J3008" s="358" t="s">
        <v>1380</v>
      </c>
      <c r="K3008" s="359" t="s">
        <v>1113</v>
      </c>
      <c r="L3008" s="359" t="s">
        <v>1392</v>
      </c>
      <c r="M3008" s="370">
        <v>2003</v>
      </c>
      <c r="N3008" s="205">
        <v>40658</v>
      </c>
      <c r="O3008" s="203"/>
    </row>
    <row r="3009" spans="1:15" ht="27.75" hidden="1" customHeight="1" x14ac:dyDescent="0.25">
      <c r="A3009" s="203" t="s">
        <v>128</v>
      </c>
      <c r="B3009" s="203" t="s">
        <v>510</v>
      </c>
      <c r="C3009" s="203" t="s">
        <v>1535</v>
      </c>
      <c r="D3009" s="203" t="s">
        <v>1651</v>
      </c>
      <c r="E3009" s="203" t="s">
        <v>1652</v>
      </c>
      <c r="F3009" s="203" t="s">
        <v>505</v>
      </c>
      <c r="G3009" s="257">
        <v>0.23</v>
      </c>
      <c r="H3009" s="361" t="s">
        <v>1390</v>
      </c>
      <c r="I3009" s="361" t="s">
        <v>1379</v>
      </c>
      <c r="J3009" s="275">
        <v>0.66</v>
      </c>
      <c r="K3009" s="361" t="s">
        <v>1391</v>
      </c>
      <c r="L3009" s="361" t="s">
        <v>1392</v>
      </c>
      <c r="M3009" s="370">
        <v>2011</v>
      </c>
      <c r="N3009" s="207">
        <v>43903</v>
      </c>
      <c r="O3009" s="361" t="s">
        <v>1537</v>
      </c>
    </row>
    <row r="3010" spans="1:15" ht="27.75" hidden="1" customHeight="1" x14ac:dyDescent="0.25">
      <c r="A3010" s="203" t="s">
        <v>128</v>
      </c>
      <c r="B3010" s="203" t="s">
        <v>510</v>
      </c>
      <c r="C3010" s="203" t="s">
        <v>1535</v>
      </c>
      <c r="D3010" s="203" t="s">
        <v>1651</v>
      </c>
      <c r="E3010" s="203" t="s">
        <v>1652</v>
      </c>
      <c r="F3010" s="203" t="s">
        <v>505</v>
      </c>
      <c r="G3010" s="257">
        <v>5.8999999999999997E-2</v>
      </c>
      <c r="H3010" s="361" t="s">
        <v>1390</v>
      </c>
      <c r="I3010" s="361" t="s">
        <v>1382</v>
      </c>
      <c r="J3010" s="275">
        <v>0.66</v>
      </c>
      <c r="K3010" s="361" t="s">
        <v>1391</v>
      </c>
      <c r="L3010" s="361" t="s">
        <v>1392</v>
      </c>
      <c r="M3010" s="370">
        <v>2011</v>
      </c>
      <c r="N3010" s="207">
        <v>43903</v>
      </c>
      <c r="O3010" s="361" t="s">
        <v>1537</v>
      </c>
    </row>
    <row r="3011" spans="1:15" ht="27.75" hidden="1" customHeight="1" x14ac:dyDescent="0.25">
      <c r="A3011" s="203" t="s">
        <v>128</v>
      </c>
      <c r="B3011" s="203" t="s">
        <v>510</v>
      </c>
      <c r="C3011" s="203" t="s">
        <v>1535</v>
      </c>
      <c r="D3011" s="203" t="s">
        <v>1651</v>
      </c>
      <c r="E3011" s="203" t="s">
        <v>1652</v>
      </c>
      <c r="F3011" s="203" t="s">
        <v>505</v>
      </c>
      <c r="G3011" s="257">
        <v>2.3E-2</v>
      </c>
      <c r="H3011" s="361" t="s">
        <v>1390</v>
      </c>
      <c r="I3011" s="361" t="s">
        <v>1383</v>
      </c>
      <c r="J3011" s="275">
        <v>0.66</v>
      </c>
      <c r="K3011" s="361" t="s">
        <v>1391</v>
      </c>
      <c r="L3011" s="361" t="s">
        <v>1392</v>
      </c>
      <c r="M3011" s="370">
        <v>2011</v>
      </c>
      <c r="N3011" s="207">
        <v>43903</v>
      </c>
      <c r="O3011" s="361" t="s">
        <v>1537</v>
      </c>
    </row>
    <row r="3012" spans="1:15" ht="27.75" hidden="1" customHeight="1" x14ac:dyDescent="0.25">
      <c r="A3012" s="203" t="s">
        <v>128</v>
      </c>
      <c r="B3012" s="203" t="s">
        <v>510</v>
      </c>
      <c r="C3012" s="203" t="s">
        <v>1535</v>
      </c>
      <c r="D3012" s="203" t="s">
        <v>1651</v>
      </c>
      <c r="E3012" s="203" t="s">
        <v>1652</v>
      </c>
      <c r="F3012" s="203" t="s">
        <v>505</v>
      </c>
      <c r="G3012" s="257">
        <v>9.4000000000000004E-3</v>
      </c>
      <c r="H3012" s="361" t="s">
        <v>1390</v>
      </c>
      <c r="I3012" s="361" t="s">
        <v>1384</v>
      </c>
      <c r="J3012" s="275">
        <v>0.66</v>
      </c>
      <c r="K3012" s="361" t="s">
        <v>1391</v>
      </c>
      <c r="L3012" s="361" t="s">
        <v>1392</v>
      </c>
      <c r="M3012" s="370">
        <v>2011</v>
      </c>
      <c r="N3012" s="207">
        <v>43903</v>
      </c>
      <c r="O3012" s="361" t="s">
        <v>1537</v>
      </c>
    </row>
    <row r="3013" spans="1:15" ht="27.75" hidden="1" customHeight="1" x14ac:dyDescent="0.25">
      <c r="A3013" s="203" t="s">
        <v>128</v>
      </c>
      <c r="B3013" s="203" t="s">
        <v>510</v>
      </c>
      <c r="C3013" s="203" t="s">
        <v>1535</v>
      </c>
      <c r="D3013" s="203" t="s">
        <v>1651</v>
      </c>
      <c r="E3013" s="203" t="s">
        <v>1652</v>
      </c>
      <c r="F3013" s="203" t="s">
        <v>505</v>
      </c>
      <c r="G3013" s="257">
        <v>3.0999999999999999E-3</v>
      </c>
      <c r="H3013" s="361" t="s">
        <v>1390</v>
      </c>
      <c r="I3013" s="361" t="s">
        <v>1385</v>
      </c>
      <c r="J3013" s="275">
        <v>0.66</v>
      </c>
      <c r="K3013" s="361" t="s">
        <v>1391</v>
      </c>
      <c r="L3013" s="361" t="s">
        <v>1392</v>
      </c>
      <c r="M3013" s="370">
        <v>2011</v>
      </c>
      <c r="N3013" s="207">
        <v>43903</v>
      </c>
      <c r="O3013" s="361" t="s">
        <v>1537</v>
      </c>
    </row>
    <row r="3014" spans="1:15" ht="27.75" hidden="1" customHeight="1" x14ac:dyDescent="0.25">
      <c r="A3014" s="203" t="s">
        <v>128</v>
      </c>
      <c r="B3014" s="202" t="s">
        <v>510</v>
      </c>
      <c r="C3014" s="203" t="s">
        <v>2023</v>
      </c>
      <c r="D3014" s="202" t="s">
        <v>2024</v>
      </c>
      <c r="E3014" s="202" t="s">
        <v>2025</v>
      </c>
      <c r="F3014" s="202" t="s">
        <v>505</v>
      </c>
      <c r="G3014" s="253">
        <v>6.97</v>
      </c>
      <c r="H3014" s="361" t="s">
        <v>1456</v>
      </c>
      <c r="I3014" s="359" t="s">
        <v>1407</v>
      </c>
      <c r="J3014" s="359" t="s">
        <v>1380</v>
      </c>
      <c r="K3014" s="359" t="s">
        <v>1113</v>
      </c>
      <c r="L3014" s="359" t="s">
        <v>1408</v>
      </c>
      <c r="M3014" s="368">
        <v>2004</v>
      </c>
      <c r="N3014" s="205">
        <v>40441</v>
      </c>
      <c r="O3014" s="203"/>
    </row>
    <row r="3015" spans="1:15" ht="27.75" hidden="1" customHeight="1" x14ac:dyDescent="0.25">
      <c r="A3015" s="203" t="s">
        <v>128</v>
      </c>
      <c r="B3015" s="202" t="s">
        <v>510</v>
      </c>
      <c r="C3015" s="203" t="s">
        <v>2023</v>
      </c>
      <c r="D3015" s="202" t="s">
        <v>2024</v>
      </c>
      <c r="E3015" s="202" t="s">
        <v>2025</v>
      </c>
      <c r="F3015" s="202" t="s">
        <v>505</v>
      </c>
      <c r="G3015" s="253">
        <v>0.02</v>
      </c>
      <c r="H3015" s="361" t="s">
        <v>527</v>
      </c>
      <c r="I3015" s="359" t="s">
        <v>1407</v>
      </c>
      <c r="J3015" s="359" t="s">
        <v>1380</v>
      </c>
      <c r="K3015" s="359" t="s">
        <v>1113</v>
      </c>
      <c r="L3015" s="359" t="s">
        <v>1392</v>
      </c>
      <c r="M3015" s="368">
        <v>2004</v>
      </c>
      <c r="N3015" s="205">
        <v>40441</v>
      </c>
      <c r="O3015" s="203"/>
    </row>
    <row r="3016" spans="1:15" ht="27.75" hidden="1" customHeight="1" x14ac:dyDescent="0.25">
      <c r="A3016" s="203" t="s">
        <v>128</v>
      </c>
      <c r="B3016" s="202" t="s">
        <v>510</v>
      </c>
      <c r="C3016" s="203" t="s">
        <v>1403</v>
      </c>
      <c r="D3016" s="202" t="s">
        <v>1404</v>
      </c>
      <c r="E3016" s="202" t="s">
        <v>1405</v>
      </c>
      <c r="F3016" s="202" t="s">
        <v>475</v>
      </c>
      <c r="G3016" s="253">
        <v>154</v>
      </c>
      <c r="H3016" s="361" t="s">
        <v>1406</v>
      </c>
      <c r="I3016" s="359" t="s">
        <v>1407</v>
      </c>
      <c r="J3016" s="359" t="s">
        <v>1380</v>
      </c>
      <c r="K3016" s="359" t="s">
        <v>22</v>
      </c>
      <c r="L3016" s="359" t="s">
        <v>1408</v>
      </c>
      <c r="M3016" s="368" t="s">
        <v>1407</v>
      </c>
      <c r="N3016" s="205">
        <v>42486</v>
      </c>
      <c r="O3016" s="203"/>
    </row>
    <row r="3017" spans="1:15" ht="27.75" hidden="1" customHeight="1" x14ac:dyDescent="0.25">
      <c r="A3017" s="203" t="s">
        <v>128</v>
      </c>
      <c r="B3017" s="202" t="s">
        <v>510</v>
      </c>
      <c r="C3017" s="203" t="s">
        <v>1461</v>
      </c>
      <c r="D3017" s="202" t="s">
        <v>1658</v>
      </c>
      <c r="E3017" s="202" t="s">
        <v>1659</v>
      </c>
      <c r="F3017" s="202" t="s">
        <v>475</v>
      </c>
      <c r="G3017" s="254">
        <v>28679140</v>
      </c>
      <c r="H3017" s="361" t="s">
        <v>1433</v>
      </c>
      <c r="I3017" s="359" t="s">
        <v>1407</v>
      </c>
      <c r="J3017" s="359" t="s">
        <v>1380</v>
      </c>
      <c r="K3017" s="359" t="s">
        <v>8</v>
      </c>
      <c r="L3017" s="359" t="s">
        <v>1408</v>
      </c>
      <c r="M3017" s="368" t="s">
        <v>1407</v>
      </c>
      <c r="N3017" s="205">
        <v>42530</v>
      </c>
      <c r="O3017" s="203"/>
    </row>
    <row r="3018" spans="1:15" ht="27.75" hidden="1" customHeight="1" x14ac:dyDescent="0.25">
      <c r="A3018" s="203" t="s">
        <v>128</v>
      </c>
      <c r="B3018" s="202" t="s">
        <v>510</v>
      </c>
      <c r="C3018" s="203" t="s">
        <v>1461</v>
      </c>
      <c r="D3018" s="202" t="s">
        <v>1658</v>
      </c>
      <c r="E3018" s="202" t="s">
        <v>1659</v>
      </c>
      <c r="F3018" s="202" t="s">
        <v>475</v>
      </c>
      <c r="G3018" s="254">
        <v>189928</v>
      </c>
      <c r="H3018" s="361" t="s">
        <v>1414</v>
      </c>
      <c r="I3018" s="359" t="s">
        <v>1407</v>
      </c>
      <c r="J3018" s="359" t="s">
        <v>1380</v>
      </c>
      <c r="K3018" s="359" t="s">
        <v>8</v>
      </c>
      <c r="L3018" s="359" t="s">
        <v>1392</v>
      </c>
      <c r="M3018" s="368" t="s">
        <v>1407</v>
      </c>
      <c r="N3018" s="205">
        <v>42530</v>
      </c>
      <c r="O3018" s="203"/>
    </row>
    <row r="3019" spans="1:15" ht="27.75" hidden="1" customHeight="1" x14ac:dyDescent="0.25">
      <c r="A3019" s="203" t="s">
        <v>128</v>
      </c>
      <c r="B3019" s="202" t="s">
        <v>510</v>
      </c>
      <c r="C3019" s="203" t="s">
        <v>1660</v>
      </c>
      <c r="D3019" s="202" t="s">
        <v>1664</v>
      </c>
      <c r="E3019" s="202" t="s">
        <v>1665</v>
      </c>
      <c r="F3019" s="202" t="s">
        <v>505</v>
      </c>
      <c r="G3019" s="253">
        <v>2.21</v>
      </c>
      <c r="H3019" s="361" t="s">
        <v>1433</v>
      </c>
      <c r="I3019" s="359" t="s">
        <v>1407</v>
      </c>
      <c r="J3019" s="358">
        <v>0</v>
      </c>
      <c r="K3019" s="359" t="s">
        <v>1113</v>
      </c>
      <c r="L3019" s="359" t="s">
        <v>1408</v>
      </c>
      <c r="M3019" s="368">
        <v>2010</v>
      </c>
      <c r="N3019" s="207" t="s">
        <v>1663</v>
      </c>
      <c r="O3019" s="203"/>
    </row>
    <row r="3020" spans="1:15" ht="27.75" hidden="1" customHeight="1" x14ac:dyDescent="0.25">
      <c r="A3020" s="203" t="s">
        <v>128</v>
      </c>
      <c r="B3020" s="202" t="s">
        <v>510</v>
      </c>
      <c r="C3020" s="203" t="s">
        <v>1660</v>
      </c>
      <c r="D3020" s="202" t="s">
        <v>1664</v>
      </c>
      <c r="E3020" s="202" t="s">
        <v>1665</v>
      </c>
      <c r="F3020" s="202" t="s">
        <v>505</v>
      </c>
      <c r="G3020" s="253">
        <v>6.0499999999999998E-3</v>
      </c>
      <c r="H3020" s="361" t="s">
        <v>1414</v>
      </c>
      <c r="I3020" s="359" t="s">
        <v>1407</v>
      </c>
      <c r="J3020" s="358">
        <v>0</v>
      </c>
      <c r="K3020" s="359" t="s">
        <v>1113</v>
      </c>
      <c r="L3020" s="359" t="s">
        <v>1392</v>
      </c>
      <c r="M3020" s="368">
        <v>2010</v>
      </c>
      <c r="N3020" s="207" t="s">
        <v>1663</v>
      </c>
      <c r="O3020" s="203"/>
    </row>
    <row r="3021" spans="1:15" ht="27.75" hidden="1" customHeight="1" x14ac:dyDescent="0.25">
      <c r="A3021" s="203" t="s">
        <v>128</v>
      </c>
      <c r="B3021" s="202" t="s">
        <v>510</v>
      </c>
      <c r="C3021" s="203" t="s">
        <v>1660</v>
      </c>
      <c r="D3021" s="202" t="s">
        <v>2026</v>
      </c>
      <c r="E3021" s="202" t="s">
        <v>2027</v>
      </c>
      <c r="F3021" s="202" t="s">
        <v>505</v>
      </c>
      <c r="G3021" s="253">
        <v>2.77</v>
      </c>
      <c r="H3021" s="361" t="s">
        <v>1433</v>
      </c>
      <c r="I3021" s="359" t="s">
        <v>1407</v>
      </c>
      <c r="J3021" s="358">
        <v>0.32</v>
      </c>
      <c r="K3021" s="359" t="s">
        <v>1113</v>
      </c>
      <c r="L3021" s="359" t="s">
        <v>1408</v>
      </c>
      <c r="M3021" s="368">
        <v>2006</v>
      </c>
      <c r="N3021" s="207" t="s">
        <v>1663</v>
      </c>
      <c r="O3021" s="203"/>
    </row>
    <row r="3022" spans="1:15" ht="27.75" hidden="1" customHeight="1" x14ac:dyDescent="0.25">
      <c r="A3022" s="203" t="s">
        <v>128</v>
      </c>
      <c r="B3022" s="202" t="s">
        <v>510</v>
      </c>
      <c r="C3022" s="203" t="s">
        <v>1660</v>
      </c>
      <c r="D3022" s="202" t="s">
        <v>2026</v>
      </c>
      <c r="E3022" s="202" t="s">
        <v>2027</v>
      </c>
      <c r="F3022" s="202" t="s">
        <v>505</v>
      </c>
      <c r="G3022" s="253">
        <v>8.0000000000000002E-3</v>
      </c>
      <c r="H3022" s="361" t="s">
        <v>1414</v>
      </c>
      <c r="I3022" s="359" t="s">
        <v>1407</v>
      </c>
      <c r="J3022" s="358">
        <v>0.32</v>
      </c>
      <c r="K3022" s="359" t="s">
        <v>1113</v>
      </c>
      <c r="L3022" s="359" t="s">
        <v>1392</v>
      </c>
      <c r="M3022" s="368">
        <v>2006</v>
      </c>
      <c r="N3022" s="207" t="s">
        <v>1663</v>
      </c>
      <c r="O3022" s="203"/>
    </row>
    <row r="3023" spans="1:15" ht="27.75" hidden="1" customHeight="1" x14ac:dyDescent="0.25">
      <c r="A3023" s="203" t="s">
        <v>128</v>
      </c>
      <c r="B3023" s="202" t="s">
        <v>510</v>
      </c>
      <c r="C3023" s="203" t="s">
        <v>1660</v>
      </c>
      <c r="D3023" s="202" t="s">
        <v>1924</v>
      </c>
      <c r="E3023" s="202" t="s">
        <v>1925</v>
      </c>
      <c r="F3023" s="202" t="s">
        <v>505</v>
      </c>
      <c r="G3023" s="253">
        <v>1.53</v>
      </c>
      <c r="H3023" s="361" t="s">
        <v>1433</v>
      </c>
      <c r="I3023" s="359" t="s">
        <v>1407</v>
      </c>
      <c r="J3023" s="358">
        <v>0</v>
      </c>
      <c r="K3023" s="359" t="s">
        <v>1113</v>
      </c>
      <c r="L3023" s="359" t="s">
        <v>1408</v>
      </c>
      <c r="M3023" s="368">
        <v>2006</v>
      </c>
      <c r="N3023" s="207" t="s">
        <v>1663</v>
      </c>
      <c r="O3023" s="203"/>
    </row>
    <row r="3024" spans="1:15" ht="27.75" hidden="1" customHeight="1" x14ac:dyDescent="0.25">
      <c r="A3024" s="203" t="s">
        <v>128</v>
      </c>
      <c r="B3024" s="202" t="s">
        <v>510</v>
      </c>
      <c r="C3024" s="203" t="s">
        <v>1660</v>
      </c>
      <c r="D3024" s="202" t="s">
        <v>1924</v>
      </c>
      <c r="E3024" s="202" t="s">
        <v>1925</v>
      </c>
      <c r="F3024" s="202" t="s">
        <v>505</v>
      </c>
      <c r="G3024" s="253">
        <v>4.1999999999999997E-3</v>
      </c>
      <c r="H3024" s="361" t="s">
        <v>1414</v>
      </c>
      <c r="I3024" s="359" t="s">
        <v>1407</v>
      </c>
      <c r="J3024" s="358">
        <v>0</v>
      </c>
      <c r="K3024" s="359" t="s">
        <v>1113</v>
      </c>
      <c r="L3024" s="359" t="s">
        <v>1392</v>
      </c>
      <c r="M3024" s="368">
        <v>2006</v>
      </c>
      <c r="N3024" s="207" t="s">
        <v>1663</v>
      </c>
      <c r="O3024" s="203"/>
    </row>
    <row r="3025" spans="1:15" ht="27.75" hidden="1" customHeight="1" x14ac:dyDescent="0.25">
      <c r="A3025" s="203" t="s">
        <v>128</v>
      </c>
      <c r="B3025" s="202" t="s">
        <v>510</v>
      </c>
      <c r="C3025" s="203" t="s">
        <v>1660</v>
      </c>
      <c r="D3025" s="202" t="s">
        <v>1932</v>
      </c>
      <c r="E3025" s="202" t="s">
        <v>1933</v>
      </c>
      <c r="F3025" s="202" t="s">
        <v>505</v>
      </c>
      <c r="G3025" s="253">
        <v>285.22000000000003</v>
      </c>
      <c r="H3025" s="361" t="s">
        <v>1433</v>
      </c>
      <c r="I3025" s="359" t="s">
        <v>1407</v>
      </c>
      <c r="J3025" s="358">
        <v>0.78469999999999995</v>
      </c>
      <c r="K3025" s="359" t="s">
        <v>1113</v>
      </c>
      <c r="L3025" s="359" t="s">
        <v>1408</v>
      </c>
      <c r="M3025" s="368">
        <v>2008</v>
      </c>
      <c r="N3025" s="207" t="s">
        <v>1663</v>
      </c>
      <c r="O3025" s="203"/>
    </row>
    <row r="3026" spans="1:15" ht="27.75" hidden="1" customHeight="1" x14ac:dyDescent="0.25">
      <c r="A3026" s="203" t="s">
        <v>128</v>
      </c>
      <c r="B3026" s="202" t="s">
        <v>510</v>
      </c>
      <c r="C3026" s="203" t="s">
        <v>1660</v>
      </c>
      <c r="D3026" s="202" t="s">
        <v>1932</v>
      </c>
      <c r="E3026" s="202" t="s">
        <v>1933</v>
      </c>
      <c r="F3026" s="202" t="s">
        <v>505</v>
      </c>
      <c r="G3026" s="253">
        <v>0.78100000000000003</v>
      </c>
      <c r="H3026" s="361" t="s">
        <v>1414</v>
      </c>
      <c r="I3026" s="359" t="s">
        <v>1407</v>
      </c>
      <c r="J3026" s="358">
        <v>0.7843</v>
      </c>
      <c r="K3026" s="359" t="s">
        <v>1113</v>
      </c>
      <c r="L3026" s="359" t="s">
        <v>1392</v>
      </c>
      <c r="M3026" s="368">
        <v>2008</v>
      </c>
      <c r="N3026" s="207" t="s">
        <v>1663</v>
      </c>
      <c r="O3026" s="203"/>
    </row>
    <row r="3027" spans="1:15" ht="27.75" hidden="1" customHeight="1" x14ac:dyDescent="0.25">
      <c r="A3027" s="129" t="s">
        <v>128</v>
      </c>
      <c r="B3027" s="269" t="s">
        <v>510</v>
      </c>
      <c r="C3027" s="226" t="s">
        <v>2568</v>
      </c>
      <c r="D3027" s="269" t="s">
        <v>641</v>
      </c>
      <c r="E3027" s="372" t="s">
        <v>1557</v>
      </c>
      <c r="F3027" s="269" t="s">
        <v>475</v>
      </c>
      <c r="G3027" s="373">
        <v>119.2</v>
      </c>
      <c r="H3027" s="225" t="s">
        <v>488</v>
      </c>
      <c r="I3027" s="269" t="s">
        <v>1379</v>
      </c>
      <c r="J3027" s="374">
        <v>0</v>
      </c>
      <c r="K3027" s="269" t="s">
        <v>22</v>
      </c>
      <c r="L3027" s="269" t="s">
        <v>1392</v>
      </c>
      <c r="M3027" s="369">
        <v>2010</v>
      </c>
      <c r="N3027" s="375">
        <v>43873</v>
      </c>
      <c r="O3027" s="226" t="s">
        <v>2569</v>
      </c>
    </row>
    <row r="3028" spans="1:15" ht="27.75" hidden="1" customHeight="1" x14ac:dyDescent="0.25">
      <c r="A3028" s="129" t="s">
        <v>128</v>
      </c>
      <c r="B3028" s="269" t="s">
        <v>510</v>
      </c>
      <c r="C3028" s="226" t="s">
        <v>2568</v>
      </c>
      <c r="D3028" s="269" t="s">
        <v>641</v>
      </c>
      <c r="E3028" s="372" t="s">
        <v>1557</v>
      </c>
      <c r="F3028" s="269" t="s">
        <v>475</v>
      </c>
      <c r="G3028" s="373">
        <v>44.21</v>
      </c>
      <c r="H3028" s="225" t="s">
        <v>488</v>
      </c>
      <c r="I3028" s="269" t="s">
        <v>1382</v>
      </c>
      <c r="J3028" s="374">
        <v>0</v>
      </c>
      <c r="K3028" s="269" t="s">
        <v>22</v>
      </c>
      <c r="L3028" s="269" t="s">
        <v>1392</v>
      </c>
      <c r="M3028" s="369">
        <v>2010</v>
      </c>
      <c r="N3028" s="375">
        <v>43873</v>
      </c>
      <c r="O3028" s="226" t="s">
        <v>2569</v>
      </c>
    </row>
    <row r="3029" spans="1:15" ht="27.75" hidden="1" customHeight="1" x14ac:dyDescent="0.25">
      <c r="A3029" s="129" t="s">
        <v>128</v>
      </c>
      <c r="B3029" s="269" t="s">
        <v>510</v>
      </c>
      <c r="C3029" s="226" t="s">
        <v>2568</v>
      </c>
      <c r="D3029" s="269" t="s">
        <v>641</v>
      </c>
      <c r="E3029" s="372" t="s">
        <v>1557</v>
      </c>
      <c r="F3029" s="269" t="s">
        <v>475</v>
      </c>
      <c r="G3029" s="373">
        <v>17.829999999999998</v>
      </c>
      <c r="H3029" s="225" t="s">
        <v>488</v>
      </c>
      <c r="I3029" s="269" t="s">
        <v>1383</v>
      </c>
      <c r="J3029" s="374">
        <v>0</v>
      </c>
      <c r="K3029" s="269" t="s">
        <v>22</v>
      </c>
      <c r="L3029" s="269" t="s">
        <v>1392</v>
      </c>
      <c r="M3029" s="369">
        <v>2010</v>
      </c>
      <c r="N3029" s="375">
        <v>43873</v>
      </c>
      <c r="O3029" s="226" t="s">
        <v>2569</v>
      </c>
    </row>
    <row r="3030" spans="1:15" ht="27.75" hidden="1" customHeight="1" x14ac:dyDescent="0.25">
      <c r="A3030" s="129" t="s">
        <v>128</v>
      </c>
      <c r="B3030" s="269" t="s">
        <v>510</v>
      </c>
      <c r="C3030" s="226" t="s">
        <v>2568</v>
      </c>
      <c r="D3030" s="269" t="s">
        <v>641</v>
      </c>
      <c r="E3030" s="372" t="s">
        <v>1557</v>
      </c>
      <c r="F3030" s="269" t="s">
        <v>475</v>
      </c>
      <c r="G3030" s="373">
        <v>8.1199999999999992</v>
      </c>
      <c r="H3030" s="225" t="s">
        <v>488</v>
      </c>
      <c r="I3030" s="372" t="s">
        <v>1384</v>
      </c>
      <c r="J3030" s="374">
        <v>0</v>
      </c>
      <c r="K3030" s="269" t="s">
        <v>22</v>
      </c>
      <c r="L3030" s="269" t="s">
        <v>1392</v>
      </c>
      <c r="M3030" s="369">
        <v>2010</v>
      </c>
      <c r="N3030" s="375">
        <v>43873</v>
      </c>
      <c r="O3030" s="226" t="s">
        <v>2569</v>
      </c>
    </row>
    <row r="3031" spans="1:15" ht="27.75" hidden="1" customHeight="1" x14ac:dyDescent="0.25">
      <c r="A3031" s="129" t="s">
        <v>128</v>
      </c>
      <c r="B3031" s="269" t="s">
        <v>510</v>
      </c>
      <c r="C3031" s="226" t="s">
        <v>2568</v>
      </c>
      <c r="D3031" s="269" t="s">
        <v>641</v>
      </c>
      <c r="E3031" s="372" t="s">
        <v>1557</v>
      </c>
      <c r="F3031" s="269" t="s">
        <v>475</v>
      </c>
      <c r="G3031" s="373">
        <v>3.9</v>
      </c>
      <c r="H3031" s="225" t="s">
        <v>488</v>
      </c>
      <c r="I3031" s="372" t="s">
        <v>1385</v>
      </c>
      <c r="J3031" s="374">
        <v>0</v>
      </c>
      <c r="K3031" s="269" t="s">
        <v>22</v>
      </c>
      <c r="L3031" s="269" t="s">
        <v>1392</v>
      </c>
      <c r="M3031" s="369">
        <v>2010</v>
      </c>
      <c r="N3031" s="375">
        <v>43873</v>
      </c>
      <c r="O3031" s="226" t="s">
        <v>2569</v>
      </c>
    </row>
    <row r="3032" spans="1:15" ht="27.75" hidden="1" customHeight="1" x14ac:dyDescent="0.25">
      <c r="A3032" s="129" t="s">
        <v>128</v>
      </c>
      <c r="B3032" s="269" t="s">
        <v>510</v>
      </c>
      <c r="C3032" s="226" t="s">
        <v>2568</v>
      </c>
      <c r="D3032" s="269" t="s">
        <v>643</v>
      </c>
      <c r="E3032" s="372" t="s">
        <v>1557</v>
      </c>
      <c r="F3032" s="269" t="s">
        <v>475</v>
      </c>
      <c r="G3032" s="373">
        <v>45.77</v>
      </c>
      <c r="H3032" s="225" t="s">
        <v>488</v>
      </c>
      <c r="I3032" s="372" t="s">
        <v>1379</v>
      </c>
      <c r="J3032" s="374">
        <v>0</v>
      </c>
      <c r="K3032" s="269" t="s">
        <v>22</v>
      </c>
      <c r="L3032" s="269" t="s">
        <v>1392</v>
      </c>
      <c r="M3032" s="369">
        <v>2010</v>
      </c>
      <c r="N3032" s="375">
        <v>43873</v>
      </c>
      <c r="O3032" s="226" t="s">
        <v>2569</v>
      </c>
    </row>
    <row r="3033" spans="1:15" ht="27.75" hidden="1" customHeight="1" x14ac:dyDescent="0.25">
      <c r="A3033" s="129" t="s">
        <v>128</v>
      </c>
      <c r="B3033" s="269" t="s">
        <v>510</v>
      </c>
      <c r="C3033" s="226" t="s">
        <v>2568</v>
      </c>
      <c r="D3033" s="269" t="s">
        <v>643</v>
      </c>
      <c r="E3033" s="372" t="s">
        <v>1557</v>
      </c>
      <c r="F3033" s="269" t="s">
        <v>475</v>
      </c>
      <c r="G3033" s="373">
        <v>16.98</v>
      </c>
      <c r="H3033" s="225" t="s">
        <v>488</v>
      </c>
      <c r="I3033" s="372" t="s">
        <v>1382</v>
      </c>
      <c r="J3033" s="374">
        <v>0</v>
      </c>
      <c r="K3033" s="269" t="s">
        <v>22</v>
      </c>
      <c r="L3033" s="269" t="s">
        <v>1392</v>
      </c>
      <c r="M3033" s="369">
        <v>2010</v>
      </c>
      <c r="N3033" s="375">
        <v>43873</v>
      </c>
      <c r="O3033" s="226" t="s">
        <v>2569</v>
      </c>
    </row>
    <row r="3034" spans="1:15" ht="27.75" hidden="1" customHeight="1" x14ac:dyDescent="0.25">
      <c r="A3034" s="129" t="s">
        <v>128</v>
      </c>
      <c r="B3034" s="269" t="s">
        <v>510</v>
      </c>
      <c r="C3034" s="226" t="s">
        <v>2568</v>
      </c>
      <c r="D3034" s="269" t="s">
        <v>643</v>
      </c>
      <c r="E3034" s="372" t="s">
        <v>1557</v>
      </c>
      <c r="F3034" s="269" t="s">
        <v>475</v>
      </c>
      <c r="G3034" s="373">
        <v>6.85</v>
      </c>
      <c r="H3034" s="225" t="s">
        <v>488</v>
      </c>
      <c r="I3034" s="372" t="s">
        <v>1383</v>
      </c>
      <c r="J3034" s="374">
        <v>0</v>
      </c>
      <c r="K3034" s="269" t="s">
        <v>22</v>
      </c>
      <c r="L3034" s="269" t="s">
        <v>1392</v>
      </c>
      <c r="M3034" s="369">
        <v>2010</v>
      </c>
      <c r="N3034" s="375">
        <v>43873</v>
      </c>
      <c r="O3034" s="226" t="s">
        <v>2569</v>
      </c>
    </row>
    <row r="3035" spans="1:15" ht="27.75" hidden="1" customHeight="1" x14ac:dyDescent="0.25">
      <c r="A3035" s="129" t="s">
        <v>128</v>
      </c>
      <c r="B3035" s="269" t="s">
        <v>510</v>
      </c>
      <c r="C3035" s="226" t="s">
        <v>2568</v>
      </c>
      <c r="D3035" s="269" t="s">
        <v>643</v>
      </c>
      <c r="E3035" s="372" t="s">
        <v>1557</v>
      </c>
      <c r="F3035" s="269" t="s">
        <v>475</v>
      </c>
      <c r="G3035" s="373">
        <v>3.12</v>
      </c>
      <c r="H3035" s="225" t="s">
        <v>488</v>
      </c>
      <c r="I3035" s="372" t="s">
        <v>1384</v>
      </c>
      <c r="J3035" s="374">
        <v>0</v>
      </c>
      <c r="K3035" s="269" t="s">
        <v>22</v>
      </c>
      <c r="L3035" s="269" t="s">
        <v>1392</v>
      </c>
      <c r="M3035" s="369">
        <v>2010</v>
      </c>
      <c r="N3035" s="375">
        <v>43873</v>
      </c>
      <c r="O3035" s="226" t="s">
        <v>2569</v>
      </c>
    </row>
    <row r="3036" spans="1:15" ht="27.75" hidden="1" customHeight="1" x14ac:dyDescent="0.25">
      <c r="A3036" s="129" t="s">
        <v>128</v>
      </c>
      <c r="B3036" s="269" t="s">
        <v>510</v>
      </c>
      <c r="C3036" s="226" t="s">
        <v>2568</v>
      </c>
      <c r="D3036" s="269" t="s">
        <v>643</v>
      </c>
      <c r="E3036" s="372" t="s">
        <v>1557</v>
      </c>
      <c r="F3036" s="269" t="s">
        <v>475</v>
      </c>
      <c r="G3036" s="373">
        <v>1.5</v>
      </c>
      <c r="H3036" s="225" t="s">
        <v>488</v>
      </c>
      <c r="I3036" s="372" t="s">
        <v>1385</v>
      </c>
      <c r="J3036" s="374">
        <v>0</v>
      </c>
      <c r="K3036" s="269" t="s">
        <v>22</v>
      </c>
      <c r="L3036" s="269" t="s">
        <v>1392</v>
      </c>
      <c r="M3036" s="369">
        <v>2010</v>
      </c>
      <c r="N3036" s="375">
        <v>43873</v>
      </c>
      <c r="O3036" s="226" t="s">
        <v>2569</v>
      </c>
    </row>
    <row r="3037" spans="1:15" ht="27.75" hidden="1" customHeight="1" x14ac:dyDescent="0.25">
      <c r="A3037" s="203" t="s">
        <v>2028</v>
      </c>
      <c r="B3037" s="202" t="s">
        <v>522</v>
      </c>
      <c r="C3037" s="203" t="s">
        <v>24</v>
      </c>
      <c r="D3037" s="202" t="s">
        <v>758</v>
      </c>
      <c r="E3037" s="202" t="s">
        <v>1618</v>
      </c>
      <c r="F3037" s="202" t="s">
        <v>505</v>
      </c>
      <c r="G3037" s="253">
        <v>230</v>
      </c>
      <c r="H3037" s="361" t="s">
        <v>1433</v>
      </c>
      <c r="I3037" s="359" t="s">
        <v>1407</v>
      </c>
      <c r="J3037" s="358" t="s">
        <v>1619</v>
      </c>
      <c r="K3037" s="359" t="s">
        <v>1113</v>
      </c>
      <c r="L3037" s="359" t="s">
        <v>1408</v>
      </c>
      <c r="M3037" s="368">
        <v>2008</v>
      </c>
      <c r="N3037" s="205">
        <v>40816</v>
      </c>
      <c r="O3037" s="361" t="s">
        <v>1597</v>
      </c>
    </row>
    <row r="3038" spans="1:15" ht="27.75" hidden="1" customHeight="1" x14ac:dyDescent="0.25">
      <c r="A3038" s="203" t="s">
        <v>2028</v>
      </c>
      <c r="B3038" s="202" t="s">
        <v>522</v>
      </c>
      <c r="C3038" s="203" t="s">
        <v>24</v>
      </c>
      <c r="D3038" s="202" t="s">
        <v>758</v>
      </c>
      <c r="E3038" s="202" t="s">
        <v>1618</v>
      </c>
      <c r="F3038" s="202" t="s">
        <v>505</v>
      </c>
      <c r="G3038" s="253">
        <v>0.63</v>
      </c>
      <c r="H3038" s="361" t="s">
        <v>1414</v>
      </c>
      <c r="I3038" s="359" t="s">
        <v>1407</v>
      </c>
      <c r="J3038" s="358" t="s">
        <v>1619</v>
      </c>
      <c r="K3038" s="359" t="s">
        <v>1113</v>
      </c>
      <c r="L3038" s="359" t="s">
        <v>1392</v>
      </c>
      <c r="M3038" s="368">
        <v>2008</v>
      </c>
      <c r="N3038" s="205">
        <v>40816</v>
      </c>
      <c r="O3038" s="361" t="s">
        <v>1597</v>
      </c>
    </row>
    <row r="3039" spans="1:15" ht="27.75" hidden="1" customHeight="1" x14ac:dyDescent="0.25">
      <c r="A3039" s="203" t="s">
        <v>2028</v>
      </c>
      <c r="B3039" s="202" t="s">
        <v>522</v>
      </c>
      <c r="C3039" s="203" t="s">
        <v>24</v>
      </c>
      <c r="D3039" s="202" t="s">
        <v>685</v>
      </c>
      <c r="E3039" s="202" t="s">
        <v>1734</v>
      </c>
      <c r="F3039" s="202" t="s">
        <v>505</v>
      </c>
      <c r="G3039" s="253">
        <v>37</v>
      </c>
      <c r="H3039" s="361" t="s">
        <v>1433</v>
      </c>
      <c r="I3039" s="359" t="s">
        <v>1407</v>
      </c>
      <c r="J3039" s="358" t="s">
        <v>2029</v>
      </c>
      <c r="K3039" s="359" t="s">
        <v>1113</v>
      </c>
      <c r="L3039" s="359" t="s">
        <v>1408</v>
      </c>
      <c r="M3039" s="368">
        <v>2008</v>
      </c>
      <c r="N3039" s="205">
        <v>40816</v>
      </c>
      <c r="O3039" s="361" t="s">
        <v>1597</v>
      </c>
    </row>
    <row r="3040" spans="1:15" ht="27.75" hidden="1" customHeight="1" x14ac:dyDescent="0.25">
      <c r="A3040" s="203" t="s">
        <v>2028</v>
      </c>
      <c r="B3040" s="202" t="s">
        <v>522</v>
      </c>
      <c r="C3040" s="203" t="s">
        <v>24</v>
      </c>
      <c r="D3040" s="202" t="s">
        <v>685</v>
      </c>
      <c r="E3040" s="202" t="s">
        <v>1734</v>
      </c>
      <c r="F3040" s="202" t="s">
        <v>505</v>
      </c>
      <c r="G3040" s="253">
        <v>0.10100000000000001</v>
      </c>
      <c r="H3040" s="361" t="s">
        <v>1414</v>
      </c>
      <c r="I3040" s="359" t="s">
        <v>1407</v>
      </c>
      <c r="J3040" s="358" t="s">
        <v>2029</v>
      </c>
      <c r="K3040" s="359" t="s">
        <v>1113</v>
      </c>
      <c r="L3040" s="359" t="s">
        <v>1392</v>
      </c>
      <c r="M3040" s="368">
        <v>2008</v>
      </c>
      <c r="N3040" s="205">
        <v>40816</v>
      </c>
      <c r="O3040" s="361" t="s">
        <v>1597</v>
      </c>
    </row>
    <row r="3041" spans="1:15" ht="27.75" hidden="1" customHeight="1" x14ac:dyDescent="0.25">
      <c r="A3041" s="203" t="s">
        <v>2028</v>
      </c>
      <c r="B3041" s="203" t="s">
        <v>522</v>
      </c>
      <c r="C3041" s="203" t="s">
        <v>1535</v>
      </c>
      <c r="D3041" s="203" t="s">
        <v>1620</v>
      </c>
      <c r="E3041" s="203" t="s">
        <v>1621</v>
      </c>
      <c r="F3041" s="203" t="s">
        <v>475</v>
      </c>
      <c r="G3041" s="258">
        <v>22368</v>
      </c>
      <c r="H3041" s="361" t="s">
        <v>1414</v>
      </c>
      <c r="I3041" s="361" t="s">
        <v>1407</v>
      </c>
      <c r="J3041" s="361" t="s">
        <v>1380</v>
      </c>
      <c r="K3041" s="361" t="s">
        <v>8</v>
      </c>
      <c r="L3041" s="361" t="s">
        <v>1392</v>
      </c>
      <c r="M3041" s="370">
        <v>2010</v>
      </c>
      <c r="N3041" s="207">
        <v>43903</v>
      </c>
      <c r="O3041" s="203"/>
    </row>
    <row r="3042" spans="1:15" ht="27.75" hidden="1" customHeight="1" x14ac:dyDescent="0.25">
      <c r="A3042" s="203" t="s">
        <v>2028</v>
      </c>
      <c r="B3042" s="203" t="s">
        <v>522</v>
      </c>
      <c r="C3042" s="203" t="s">
        <v>1535</v>
      </c>
      <c r="D3042" s="203" t="s">
        <v>1620</v>
      </c>
      <c r="E3042" s="203" t="s">
        <v>1621</v>
      </c>
      <c r="F3042" s="203" t="s">
        <v>505</v>
      </c>
      <c r="G3042" s="257">
        <v>12</v>
      </c>
      <c r="H3042" s="361" t="s">
        <v>1390</v>
      </c>
      <c r="I3042" s="361" t="s">
        <v>1379</v>
      </c>
      <c r="J3042" s="275">
        <v>0.71</v>
      </c>
      <c r="K3042" s="361" t="s">
        <v>1391</v>
      </c>
      <c r="L3042" s="361" t="s">
        <v>1392</v>
      </c>
      <c r="M3042" s="370">
        <v>2010</v>
      </c>
      <c r="N3042" s="207">
        <v>43903</v>
      </c>
      <c r="O3042" s="361" t="s">
        <v>1537</v>
      </c>
    </row>
    <row r="3043" spans="1:15" ht="27.75" hidden="1" customHeight="1" x14ac:dyDescent="0.25">
      <c r="A3043" s="203" t="s">
        <v>2028</v>
      </c>
      <c r="B3043" s="203" t="s">
        <v>522</v>
      </c>
      <c r="C3043" s="203" t="s">
        <v>1535</v>
      </c>
      <c r="D3043" s="203" t="s">
        <v>1620</v>
      </c>
      <c r="E3043" s="203" t="s">
        <v>1621</v>
      </c>
      <c r="F3043" s="203" t="s">
        <v>505</v>
      </c>
      <c r="G3043" s="257">
        <v>2.9</v>
      </c>
      <c r="H3043" s="361" t="s">
        <v>1390</v>
      </c>
      <c r="I3043" s="361" t="s">
        <v>1382</v>
      </c>
      <c r="J3043" s="275">
        <v>0.71</v>
      </c>
      <c r="K3043" s="361" t="s">
        <v>1391</v>
      </c>
      <c r="L3043" s="361" t="s">
        <v>1392</v>
      </c>
      <c r="M3043" s="370">
        <v>2010</v>
      </c>
      <c r="N3043" s="207">
        <v>43903</v>
      </c>
      <c r="O3043" s="361" t="s">
        <v>1537</v>
      </c>
    </row>
    <row r="3044" spans="1:15" ht="27.75" hidden="1" customHeight="1" x14ac:dyDescent="0.25">
      <c r="A3044" s="203" t="s">
        <v>2028</v>
      </c>
      <c r="B3044" s="203" t="s">
        <v>522</v>
      </c>
      <c r="C3044" s="203" t="s">
        <v>1535</v>
      </c>
      <c r="D3044" s="203" t="s">
        <v>1620</v>
      </c>
      <c r="E3044" s="203" t="s">
        <v>1621</v>
      </c>
      <c r="F3044" s="203" t="s">
        <v>505</v>
      </c>
      <c r="G3044" s="257">
        <v>1.7</v>
      </c>
      <c r="H3044" s="361" t="s">
        <v>1390</v>
      </c>
      <c r="I3044" s="361" t="s">
        <v>1383</v>
      </c>
      <c r="J3044" s="275">
        <v>0.71</v>
      </c>
      <c r="K3044" s="361" t="s">
        <v>1391</v>
      </c>
      <c r="L3044" s="361" t="s">
        <v>1392</v>
      </c>
      <c r="M3044" s="370">
        <v>2010</v>
      </c>
      <c r="N3044" s="207">
        <v>43903</v>
      </c>
      <c r="O3044" s="361" t="s">
        <v>1537</v>
      </c>
    </row>
    <row r="3045" spans="1:15" ht="27.75" hidden="1" customHeight="1" x14ac:dyDescent="0.25">
      <c r="A3045" s="203" t="s">
        <v>2028</v>
      </c>
      <c r="B3045" s="203" t="s">
        <v>522</v>
      </c>
      <c r="C3045" s="203" t="s">
        <v>1535</v>
      </c>
      <c r="D3045" s="203" t="s">
        <v>1620</v>
      </c>
      <c r="E3045" s="203" t="s">
        <v>1621</v>
      </c>
      <c r="F3045" s="203" t="s">
        <v>505</v>
      </c>
      <c r="G3045" s="257">
        <v>0.45</v>
      </c>
      <c r="H3045" s="361" t="s">
        <v>1390</v>
      </c>
      <c r="I3045" s="361" t="s">
        <v>1384</v>
      </c>
      <c r="J3045" s="275">
        <v>0.71</v>
      </c>
      <c r="K3045" s="361" t="s">
        <v>1391</v>
      </c>
      <c r="L3045" s="361" t="s">
        <v>1392</v>
      </c>
      <c r="M3045" s="370">
        <v>2010</v>
      </c>
      <c r="N3045" s="207">
        <v>43903</v>
      </c>
      <c r="O3045" s="361" t="s">
        <v>1537</v>
      </c>
    </row>
    <row r="3046" spans="1:15" ht="27.75" hidden="1" customHeight="1" x14ac:dyDescent="0.25">
      <c r="A3046" s="203" t="s">
        <v>2028</v>
      </c>
      <c r="B3046" s="203" t="s">
        <v>522</v>
      </c>
      <c r="C3046" s="203" t="s">
        <v>1535</v>
      </c>
      <c r="D3046" s="203" t="s">
        <v>1620</v>
      </c>
      <c r="E3046" s="203" t="s">
        <v>1621</v>
      </c>
      <c r="F3046" s="203" t="s">
        <v>505</v>
      </c>
      <c r="G3046" s="257">
        <v>0.33</v>
      </c>
      <c r="H3046" s="361" t="s">
        <v>1390</v>
      </c>
      <c r="I3046" s="361" t="s">
        <v>1385</v>
      </c>
      <c r="J3046" s="275">
        <v>0.71</v>
      </c>
      <c r="K3046" s="361" t="s">
        <v>1391</v>
      </c>
      <c r="L3046" s="361" t="s">
        <v>1392</v>
      </c>
      <c r="M3046" s="370">
        <v>2010</v>
      </c>
      <c r="N3046" s="207">
        <v>43903</v>
      </c>
      <c r="O3046" s="361" t="s">
        <v>1537</v>
      </c>
    </row>
    <row r="3047" spans="1:15" ht="27.75" hidden="1" customHeight="1" x14ac:dyDescent="0.25">
      <c r="A3047" s="203" t="s">
        <v>2028</v>
      </c>
      <c r="B3047" s="202" t="s">
        <v>522</v>
      </c>
      <c r="C3047" s="203" t="s">
        <v>1376</v>
      </c>
      <c r="D3047" s="202" t="s">
        <v>524</v>
      </c>
      <c r="E3047" s="202" t="s">
        <v>1474</v>
      </c>
      <c r="F3047" s="202" t="s">
        <v>475</v>
      </c>
      <c r="G3047" s="253">
        <v>5.99</v>
      </c>
      <c r="H3047" s="361" t="s">
        <v>1378</v>
      </c>
      <c r="I3047" s="359" t="s">
        <v>1379</v>
      </c>
      <c r="J3047" s="359" t="s">
        <v>1380</v>
      </c>
      <c r="K3047" s="359" t="s">
        <v>9</v>
      </c>
      <c r="L3047" s="359" t="s">
        <v>1381</v>
      </c>
      <c r="M3047" s="368">
        <v>1988</v>
      </c>
      <c r="N3047" s="205">
        <v>38812</v>
      </c>
      <c r="O3047" s="203"/>
    </row>
    <row r="3048" spans="1:15" ht="27.75" hidden="1" customHeight="1" x14ac:dyDescent="0.25">
      <c r="A3048" s="203" t="s">
        <v>2028</v>
      </c>
      <c r="B3048" s="202" t="s">
        <v>522</v>
      </c>
      <c r="C3048" s="203" t="s">
        <v>1376</v>
      </c>
      <c r="D3048" s="202" t="s">
        <v>524</v>
      </c>
      <c r="E3048" s="202" t="s">
        <v>1474</v>
      </c>
      <c r="F3048" s="202" t="s">
        <v>475</v>
      </c>
      <c r="G3048" s="253">
        <v>1.57</v>
      </c>
      <c r="H3048" s="361" t="s">
        <v>1378</v>
      </c>
      <c r="I3048" s="359" t="s">
        <v>1382</v>
      </c>
      <c r="J3048" s="359" t="s">
        <v>1380</v>
      </c>
      <c r="K3048" s="359" t="s">
        <v>9</v>
      </c>
      <c r="L3048" s="359" t="s">
        <v>1381</v>
      </c>
      <c r="M3048" s="368">
        <v>1988</v>
      </c>
      <c r="N3048" s="205">
        <v>38812</v>
      </c>
      <c r="O3048" s="203"/>
    </row>
    <row r="3049" spans="1:15" ht="27.75" hidden="1" customHeight="1" x14ac:dyDescent="0.25">
      <c r="A3049" s="203" t="s">
        <v>2028</v>
      </c>
      <c r="B3049" s="202" t="s">
        <v>522</v>
      </c>
      <c r="C3049" s="203" t="s">
        <v>1376</v>
      </c>
      <c r="D3049" s="202" t="s">
        <v>524</v>
      </c>
      <c r="E3049" s="202" t="s">
        <v>1474</v>
      </c>
      <c r="F3049" s="202" t="s">
        <v>475</v>
      </c>
      <c r="G3049" s="253">
        <v>0.36</v>
      </c>
      <c r="H3049" s="361" t="s">
        <v>1378</v>
      </c>
      <c r="I3049" s="359" t="s">
        <v>1383</v>
      </c>
      <c r="J3049" s="359" t="s">
        <v>1380</v>
      </c>
      <c r="K3049" s="359" t="s">
        <v>9</v>
      </c>
      <c r="L3049" s="359" t="s">
        <v>1381</v>
      </c>
      <c r="M3049" s="368">
        <v>1988</v>
      </c>
      <c r="N3049" s="205">
        <v>38812</v>
      </c>
      <c r="O3049" s="203"/>
    </row>
    <row r="3050" spans="1:15" ht="27.75" hidden="1" customHeight="1" x14ac:dyDescent="0.25">
      <c r="A3050" s="203" t="s">
        <v>2028</v>
      </c>
      <c r="B3050" s="202" t="s">
        <v>522</v>
      </c>
      <c r="C3050" s="203" t="s">
        <v>1376</v>
      </c>
      <c r="D3050" s="202" t="s">
        <v>524</v>
      </c>
      <c r="E3050" s="202" t="s">
        <v>1474</v>
      </c>
      <c r="F3050" s="202" t="s">
        <v>475</v>
      </c>
      <c r="G3050" s="253" t="s">
        <v>515</v>
      </c>
      <c r="H3050" s="361" t="s">
        <v>1378</v>
      </c>
      <c r="I3050" s="359" t="s">
        <v>1384</v>
      </c>
      <c r="J3050" s="359" t="s">
        <v>1380</v>
      </c>
      <c r="K3050" s="359" t="s">
        <v>9</v>
      </c>
      <c r="L3050" s="359" t="s">
        <v>1381</v>
      </c>
      <c r="M3050" s="368">
        <v>1988</v>
      </c>
      <c r="N3050" s="205">
        <v>38812</v>
      </c>
      <c r="O3050" s="203"/>
    </row>
    <row r="3051" spans="1:15" ht="27.75" hidden="1" customHeight="1" x14ac:dyDescent="0.25">
      <c r="A3051" s="203" t="s">
        <v>2028</v>
      </c>
      <c r="B3051" s="202" t="s">
        <v>522</v>
      </c>
      <c r="C3051" s="203" t="s">
        <v>1376</v>
      </c>
      <c r="D3051" s="202" t="s">
        <v>524</v>
      </c>
      <c r="E3051" s="202" t="s">
        <v>1474</v>
      </c>
      <c r="F3051" s="202" t="s">
        <v>475</v>
      </c>
      <c r="G3051" s="253" t="s">
        <v>515</v>
      </c>
      <c r="H3051" s="361" t="s">
        <v>1378</v>
      </c>
      <c r="I3051" s="359" t="s">
        <v>1385</v>
      </c>
      <c r="J3051" s="359" t="s">
        <v>1380</v>
      </c>
      <c r="K3051" s="359" t="s">
        <v>9</v>
      </c>
      <c r="L3051" s="359" t="s">
        <v>1381</v>
      </c>
      <c r="M3051" s="368">
        <v>1988</v>
      </c>
      <c r="N3051" s="205">
        <v>38812</v>
      </c>
      <c r="O3051" s="203"/>
    </row>
    <row r="3052" spans="1:15" ht="27.75" hidden="1" customHeight="1" x14ac:dyDescent="0.25">
      <c r="A3052" s="203" t="s">
        <v>2028</v>
      </c>
      <c r="B3052" s="202" t="s">
        <v>522</v>
      </c>
      <c r="C3052" s="203" t="s">
        <v>1376</v>
      </c>
      <c r="D3052" s="203" t="s">
        <v>1475</v>
      </c>
      <c r="E3052" s="202" t="s">
        <v>1474</v>
      </c>
      <c r="F3052" s="202" t="s">
        <v>475</v>
      </c>
      <c r="G3052" s="253">
        <v>8.6199999999999992</v>
      </c>
      <c r="H3052" s="361" t="s">
        <v>1378</v>
      </c>
      <c r="I3052" s="359" t="s">
        <v>1379</v>
      </c>
      <c r="J3052" s="359" t="s">
        <v>1380</v>
      </c>
      <c r="K3052" s="359" t="s">
        <v>9</v>
      </c>
      <c r="L3052" s="359" t="s">
        <v>1381</v>
      </c>
      <c r="M3052" s="368">
        <v>1988</v>
      </c>
      <c r="N3052" s="205">
        <v>38812</v>
      </c>
      <c r="O3052" s="203"/>
    </row>
    <row r="3053" spans="1:15" ht="27.75" hidden="1" customHeight="1" x14ac:dyDescent="0.25">
      <c r="A3053" s="203" t="s">
        <v>2028</v>
      </c>
      <c r="B3053" s="202" t="s">
        <v>522</v>
      </c>
      <c r="C3053" s="203" t="s">
        <v>1376</v>
      </c>
      <c r="D3053" s="203" t="s">
        <v>1475</v>
      </c>
      <c r="E3053" s="202" t="s">
        <v>1474</v>
      </c>
      <c r="F3053" s="202" t="s">
        <v>475</v>
      </c>
      <c r="G3053" s="253">
        <v>3.09</v>
      </c>
      <c r="H3053" s="361" t="s">
        <v>1378</v>
      </c>
      <c r="I3053" s="359" t="s">
        <v>1382</v>
      </c>
      <c r="J3053" s="359" t="s">
        <v>1380</v>
      </c>
      <c r="K3053" s="359" t="s">
        <v>9</v>
      </c>
      <c r="L3053" s="359" t="s">
        <v>1381</v>
      </c>
      <c r="M3053" s="368">
        <v>1988</v>
      </c>
      <c r="N3053" s="205">
        <v>38812</v>
      </c>
      <c r="O3053" s="203"/>
    </row>
    <row r="3054" spans="1:15" ht="27.75" hidden="1" customHeight="1" x14ac:dyDescent="0.25">
      <c r="A3054" s="203" t="s">
        <v>2028</v>
      </c>
      <c r="B3054" s="202" t="s">
        <v>522</v>
      </c>
      <c r="C3054" s="203" t="s">
        <v>1376</v>
      </c>
      <c r="D3054" s="203" t="s">
        <v>1475</v>
      </c>
      <c r="E3054" s="202" t="s">
        <v>1474</v>
      </c>
      <c r="F3054" s="202" t="s">
        <v>475</v>
      </c>
      <c r="G3054" s="253">
        <v>1.57</v>
      </c>
      <c r="H3054" s="361" t="s">
        <v>1378</v>
      </c>
      <c r="I3054" s="359" t="s">
        <v>1383</v>
      </c>
      <c r="J3054" s="359" t="s">
        <v>1380</v>
      </c>
      <c r="K3054" s="359" t="s">
        <v>9</v>
      </c>
      <c r="L3054" s="359" t="s">
        <v>1381</v>
      </c>
      <c r="M3054" s="368">
        <v>1988</v>
      </c>
      <c r="N3054" s="205">
        <v>38812</v>
      </c>
      <c r="O3054" s="203"/>
    </row>
    <row r="3055" spans="1:15" ht="27.75" hidden="1" customHeight="1" x14ac:dyDescent="0.25">
      <c r="A3055" s="203" t="s">
        <v>2028</v>
      </c>
      <c r="B3055" s="202" t="s">
        <v>522</v>
      </c>
      <c r="C3055" s="203" t="s">
        <v>1376</v>
      </c>
      <c r="D3055" s="203" t="s">
        <v>1475</v>
      </c>
      <c r="E3055" s="202" t="s">
        <v>1474</v>
      </c>
      <c r="F3055" s="202" t="s">
        <v>475</v>
      </c>
      <c r="G3055" s="253">
        <v>0.3</v>
      </c>
      <c r="H3055" s="361" t="s">
        <v>1378</v>
      </c>
      <c r="I3055" s="359" t="s">
        <v>1384</v>
      </c>
      <c r="J3055" s="359" t="s">
        <v>1380</v>
      </c>
      <c r="K3055" s="359" t="s">
        <v>9</v>
      </c>
      <c r="L3055" s="359" t="s">
        <v>1381</v>
      </c>
      <c r="M3055" s="368">
        <v>1988</v>
      </c>
      <c r="N3055" s="205">
        <v>38812</v>
      </c>
      <c r="O3055" s="203"/>
    </row>
    <row r="3056" spans="1:15" ht="27.75" hidden="1" customHeight="1" x14ac:dyDescent="0.25">
      <c r="A3056" s="203" t="s">
        <v>2028</v>
      </c>
      <c r="B3056" s="202" t="s">
        <v>522</v>
      </c>
      <c r="C3056" s="203" t="s">
        <v>1376</v>
      </c>
      <c r="D3056" s="203" t="s">
        <v>1475</v>
      </c>
      <c r="E3056" s="202" t="s">
        <v>1474</v>
      </c>
      <c r="F3056" s="202" t="s">
        <v>475</v>
      </c>
      <c r="G3056" s="253" t="s">
        <v>515</v>
      </c>
      <c r="H3056" s="361" t="s">
        <v>1378</v>
      </c>
      <c r="I3056" s="359" t="s">
        <v>1385</v>
      </c>
      <c r="J3056" s="359" t="s">
        <v>1380</v>
      </c>
      <c r="K3056" s="359" t="s">
        <v>9</v>
      </c>
      <c r="L3056" s="359" t="s">
        <v>1381</v>
      </c>
      <c r="M3056" s="368">
        <v>1988</v>
      </c>
      <c r="N3056" s="205">
        <v>38812</v>
      </c>
      <c r="O3056" s="203"/>
    </row>
    <row r="3057" spans="1:15" ht="27.75" hidden="1" customHeight="1" x14ac:dyDescent="0.25">
      <c r="A3057" s="203" t="s">
        <v>2028</v>
      </c>
      <c r="B3057" s="202" t="s">
        <v>522</v>
      </c>
      <c r="C3057" s="203" t="s">
        <v>207</v>
      </c>
      <c r="D3057" s="202" t="s">
        <v>526</v>
      </c>
      <c r="E3057" s="202" t="s">
        <v>1474</v>
      </c>
      <c r="F3057" s="202" t="s">
        <v>505</v>
      </c>
      <c r="G3057" s="253">
        <v>363</v>
      </c>
      <c r="H3057" s="361" t="s">
        <v>527</v>
      </c>
      <c r="I3057" s="359" t="s">
        <v>1407</v>
      </c>
      <c r="J3057" s="358">
        <v>0</v>
      </c>
      <c r="K3057" s="359" t="s">
        <v>22</v>
      </c>
      <c r="L3057" s="359" t="s">
        <v>1392</v>
      </c>
      <c r="M3057" s="368">
        <v>2000</v>
      </c>
      <c r="N3057" s="205">
        <v>40085</v>
      </c>
      <c r="O3057" s="203"/>
    </row>
    <row r="3058" spans="1:15" ht="27.75" hidden="1" customHeight="1" x14ac:dyDescent="0.25">
      <c r="A3058" s="203" t="s">
        <v>2028</v>
      </c>
      <c r="B3058" s="202" t="s">
        <v>522</v>
      </c>
      <c r="C3058" s="203" t="s">
        <v>1403</v>
      </c>
      <c r="D3058" s="202" t="s">
        <v>1404</v>
      </c>
      <c r="E3058" s="202" t="s">
        <v>1405</v>
      </c>
      <c r="F3058" s="202" t="s">
        <v>475</v>
      </c>
      <c r="G3058" s="253">
        <v>154</v>
      </c>
      <c r="H3058" s="361" t="s">
        <v>1406</v>
      </c>
      <c r="I3058" s="359" t="s">
        <v>1407</v>
      </c>
      <c r="J3058" s="359" t="s">
        <v>1380</v>
      </c>
      <c r="K3058" s="359" t="s">
        <v>22</v>
      </c>
      <c r="L3058" s="359" t="s">
        <v>1408</v>
      </c>
      <c r="M3058" s="368" t="s">
        <v>1407</v>
      </c>
      <c r="N3058" s="205">
        <v>42486</v>
      </c>
      <c r="O3058" s="203"/>
    </row>
    <row r="3059" spans="1:15" ht="27.75" hidden="1" customHeight="1" x14ac:dyDescent="0.25">
      <c r="A3059" s="203" t="s">
        <v>2028</v>
      </c>
      <c r="B3059" s="202" t="s">
        <v>522</v>
      </c>
      <c r="C3059" s="203" t="s">
        <v>1476</v>
      </c>
      <c r="D3059" s="202" t="s">
        <v>1479</v>
      </c>
      <c r="E3059" s="202" t="s">
        <v>1480</v>
      </c>
      <c r="F3059" s="202" t="s">
        <v>505</v>
      </c>
      <c r="G3059" s="253">
        <v>50.3</v>
      </c>
      <c r="H3059" s="361" t="s">
        <v>1433</v>
      </c>
      <c r="I3059" s="359" t="s">
        <v>1407</v>
      </c>
      <c r="J3059" s="358">
        <v>0.46550000000000002</v>
      </c>
      <c r="K3059" s="359" t="s">
        <v>1113</v>
      </c>
      <c r="L3059" s="359" t="s">
        <v>1408</v>
      </c>
      <c r="M3059" s="368">
        <v>2010</v>
      </c>
      <c r="N3059" s="205">
        <v>42359</v>
      </c>
      <c r="O3059" s="203"/>
    </row>
    <row r="3060" spans="1:15" ht="27.75" hidden="1" customHeight="1" x14ac:dyDescent="0.25">
      <c r="A3060" s="203" t="s">
        <v>2028</v>
      </c>
      <c r="B3060" s="202" t="s">
        <v>522</v>
      </c>
      <c r="C3060" s="203" t="s">
        <v>1476</v>
      </c>
      <c r="D3060" s="202" t="s">
        <v>1479</v>
      </c>
      <c r="E3060" s="202" t="s">
        <v>1480</v>
      </c>
      <c r="F3060" s="202" t="s">
        <v>505</v>
      </c>
      <c r="G3060" s="253">
        <v>0.14000000000000001</v>
      </c>
      <c r="H3060" s="361" t="s">
        <v>1414</v>
      </c>
      <c r="I3060" s="359" t="s">
        <v>1407</v>
      </c>
      <c r="J3060" s="358">
        <v>0.46550000000000002</v>
      </c>
      <c r="K3060" s="359" t="s">
        <v>1113</v>
      </c>
      <c r="L3060" s="359" t="s">
        <v>1392</v>
      </c>
      <c r="M3060" s="368">
        <v>2010</v>
      </c>
      <c r="N3060" s="205">
        <v>42359</v>
      </c>
      <c r="O3060" s="203"/>
    </row>
    <row r="3061" spans="1:15" ht="27.75" hidden="1" customHeight="1" x14ac:dyDescent="0.25">
      <c r="A3061" s="203" t="s">
        <v>2028</v>
      </c>
      <c r="B3061" s="202" t="s">
        <v>522</v>
      </c>
      <c r="C3061" s="203" t="s">
        <v>1476</v>
      </c>
      <c r="D3061" s="202" t="s">
        <v>1728</v>
      </c>
      <c r="E3061" s="202" t="s">
        <v>1474</v>
      </c>
      <c r="F3061" s="202" t="s">
        <v>505</v>
      </c>
      <c r="G3061" s="253">
        <v>0.8</v>
      </c>
      <c r="H3061" s="361" t="s">
        <v>1400</v>
      </c>
      <c r="I3061" s="359" t="s">
        <v>1379</v>
      </c>
      <c r="J3061" s="358">
        <v>0.71</v>
      </c>
      <c r="K3061" s="359" t="s">
        <v>1391</v>
      </c>
      <c r="L3061" s="359" t="s">
        <v>1392</v>
      </c>
      <c r="M3061" s="368">
        <v>2009</v>
      </c>
      <c r="N3061" s="205">
        <v>42359</v>
      </c>
      <c r="O3061" s="203"/>
    </row>
    <row r="3062" spans="1:15" ht="27.75" hidden="1" customHeight="1" x14ac:dyDescent="0.25">
      <c r="A3062" s="203" t="s">
        <v>2028</v>
      </c>
      <c r="B3062" s="202" t="s">
        <v>522</v>
      </c>
      <c r="C3062" s="203" t="s">
        <v>1476</v>
      </c>
      <c r="D3062" s="202" t="s">
        <v>1728</v>
      </c>
      <c r="E3062" s="202" t="s">
        <v>1474</v>
      </c>
      <c r="F3062" s="202" t="s">
        <v>505</v>
      </c>
      <c r="G3062" s="253">
        <v>0.27</v>
      </c>
      <c r="H3062" s="361" t="s">
        <v>1400</v>
      </c>
      <c r="I3062" s="359" t="s">
        <v>1382</v>
      </c>
      <c r="J3062" s="358">
        <v>0.22</v>
      </c>
      <c r="K3062" s="359" t="s">
        <v>1391</v>
      </c>
      <c r="L3062" s="359" t="s">
        <v>1392</v>
      </c>
      <c r="M3062" s="368">
        <v>2009</v>
      </c>
      <c r="N3062" s="205">
        <v>42359</v>
      </c>
      <c r="O3062" s="203"/>
    </row>
    <row r="3063" spans="1:15" ht="27.75" hidden="1" customHeight="1" x14ac:dyDescent="0.25">
      <c r="A3063" s="203" t="s">
        <v>2028</v>
      </c>
      <c r="B3063" s="202" t="s">
        <v>522</v>
      </c>
      <c r="C3063" s="203" t="s">
        <v>1476</v>
      </c>
      <c r="D3063" s="202" t="s">
        <v>1728</v>
      </c>
      <c r="E3063" s="202" t="s">
        <v>1474</v>
      </c>
      <c r="F3063" s="202" t="s">
        <v>505</v>
      </c>
      <c r="G3063" s="253">
        <v>0.13</v>
      </c>
      <c r="H3063" s="361" t="s">
        <v>1400</v>
      </c>
      <c r="I3063" s="359" t="s">
        <v>1383</v>
      </c>
      <c r="J3063" s="358">
        <v>0.05</v>
      </c>
      <c r="K3063" s="359" t="s">
        <v>1391</v>
      </c>
      <c r="L3063" s="359" t="s">
        <v>1392</v>
      </c>
      <c r="M3063" s="368">
        <v>2009</v>
      </c>
      <c r="N3063" s="205">
        <v>42359</v>
      </c>
      <c r="O3063" s="203"/>
    </row>
    <row r="3064" spans="1:15" ht="27.75" hidden="1" customHeight="1" x14ac:dyDescent="0.25">
      <c r="A3064" s="203" t="s">
        <v>2028</v>
      </c>
      <c r="B3064" s="202" t="s">
        <v>522</v>
      </c>
      <c r="C3064" s="203" t="s">
        <v>1476</v>
      </c>
      <c r="D3064" s="202" t="s">
        <v>1728</v>
      </c>
      <c r="E3064" s="202" t="s">
        <v>1474</v>
      </c>
      <c r="F3064" s="202" t="s">
        <v>505</v>
      </c>
      <c r="G3064" s="253">
        <v>7.0000000000000007E-2</v>
      </c>
      <c r="H3064" s="361" t="s">
        <v>1400</v>
      </c>
      <c r="I3064" s="359" t="s">
        <v>1384</v>
      </c>
      <c r="J3064" s="358">
        <v>0.62</v>
      </c>
      <c r="K3064" s="359" t="s">
        <v>1391</v>
      </c>
      <c r="L3064" s="359" t="s">
        <v>1392</v>
      </c>
      <c r="M3064" s="368">
        <v>2009</v>
      </c>
      <c r="N3064" s="205">
        <v>42359</v>
      </c>
      <c r="O3064" s="203"/>
    </row>
    <row r="3065" spans="1:15" ht="27.75" hidden="1" customHeight="1" x14ac:dyDescent="0.25">
      <c r="A3065" s="203" t="s">
        <v>2028</v>
      </c>
      <c r="B3065" s="202" t="s">
        <v>522</v>
      </c>
      <c r="C3065" s="203" t="s">
        <v>1476</v>
      </c>
      <c r="D3065" s="202" t="s">
        <v>1728</v>
      </c>
      <c r="E3065" s="202" t="s">
        <v>1474</v>
      </c>
      <c r="F3065" s="202" t="s">
        <v>505</v>
      </c>
      <c r="G3065" s="253">
        <v>0.04</v>
      </c>
      <c r="H3065" s="361" t="s">
        <v>1400</v>
      </c>
      <c r="I3065" s="359" t="s">
        <v>1385</v>
      </c>
      <c r="J3065" s="358">
        <v>0.8</v>
      </c>
      <c r="K3065" s="359" t="s">
        <v>1391</v>
      </c>
      <c r="L3065" s="359" t="s">
        <v>1392</v>
      </c>
      <c r="M3065" s="368">
        <v>2009</v>
      </c>
      <c r="N3065" s="205">
        <v>42359</v>
      </c>
      <c r="O3065" s="203"/>
    </row>
    <row r="3066" spans="1:15" ht="27.75" hidden="1" customHeight="1" x14ac:dyDescent="0.25">
      <c r="A3066" s="203" t="s">
        <v>2028</v>
      </c>
      <c r="B3066" s="202" t="s">
        <v>522</v>
      </c>
      <c r="C3066" s="203" t="s">
        <v>1476</v>
      </c>
      <c r="D3066" s="202" t="s">
        <v>1729</v>
      </c>
      <c r="E3066" s="202" t="s">
        <v>1474</v>
      </c>
      <c r="F3066" s="202" t="s">
        <v>505</v>
      </c>
      <c r="G3066" s="253">
        <v>64.709000000000003</v>
      </c>
      <c r="H3066" s="361" t="s">
        <v>1400</v>
      </c>
      <c r="I3066" s="359" t="s">
        <v>1379</v>
      </c>
      <c r="J3066" s="358">
        <v>0.73</v>
      </c>
      <c r="K3066" s="359" t="s">
        <v>1391</v>
      </c>
      <c r="L3066" s="359" t="s">
        <v>1392</v>
      </c>
      <c r="M3066" s="368">
        <v>2009</v>
      </c>
      <c r="N3066" s="205">
        <v>42359</v>
      </c>
      <c r="O3066" s="203"/>
    </row>
    <row r="3067" spans="1:15" ht="27.75" hidden="1" customHeight="1" x14ac:dyDescent="0.25">
      <c r="A3067" s="203" t="s">
        <v>2028</v>
      </c>
      <c r="B3067" s="202" t="s">
        <v>522</v>
      </c>
      <c r="C3067" s="203" t="s">
        <v>1476</v>
      </c>
      <c r="D3067" s="202" t="s">
        <v>1729</v>
      </c>
      <c r="E3067" s="202" t="s">
        <v>1474</v>
      </c>
      <c r="F3067" s="202" t="s">
        <v>505</v>
      </c>
      <c r="G3067" s="253">
        <v>27.31</v>
      </c>
      <c r="H3067" s="361" t="s">
        <v>1400</v>
      </c>
      <c r="I3067" s="359" t="s">
        <v>1382</v>
      </c>
      <c r="J3067" s="358">
        <v>0.34</v>
      </c>
      <c r="K3067" s="359" t="s">
        <v>1391</v>
      </c>
      <c r="L3067" s="359" t="s">
        <v>1392</v>
      </c>
      <c r="M3067" s="368">
        <v>2009</v>
      </c>
      <c r="N3067" s="205">
        <v>42359</v>
      </c>
      <c r="O3067" s="203"/>
    </row>
    <row r="3068" spans="1:15" ht="27.75" hidden="1" customHeight="1" x14ac:dyDescent="0.25">
      <c r="A3068" s="203" t="s">
        <v>2028</v>
      </c>
      <c r="B3068" s="202" t="s">
        <v>522</v>
      </c>
      <c r="C3068" s="203" t="s">
        <v>1476</v>
      </c>
      <c r="D3068" s="202" t="s">
        <v>1729</v>
      </c>
      <c r="E3068" s="202" t="s">
        <v>1474</v>
      </c>
      <c r="F3068" s="202" t="s">
        <v>505</v>
      </c>
      <c r="G3068" s="253">
        <v>13.831</v>
      </c>
      <c r="H3068" s="361" t="s">
        <v>1400</v>
      </c>
      <c r="I3068" s="359" t="s">
        <v>1383</v>
      </c>
      <c r="J3068" s="358">
        <v>0.57999999999999996</v>
      </c>
      <c r="K3068" s="359" t="s">
        <v>1391</v>
      </c>
      <c r="L3068" s="359" t="s">
        <v>1392</v>
      </c>
      <c r="M3068" s="368">
        <v>2009</v>
      </c>
      <c r="N3068" s="205">
        <v>42359</v>
      </c>
      <c r="O3068" s="203"/>
    </row>
    <row r="3069" spans="1:15" ht="27.75" hidden="1" customHeight="1" x14ac:dyDescent="0.25">
      <c r="A3069" s="203" t="s">
        <v>2028</v>
      </c>
      <c r="B3069" s="202" t="s">
        <v>522</v>
      </c>
      <c r="C3069" s="203" t="s">
        <v>1476</v>
      </c>
      <c r="D3069" s="202" t="s">
        <v>1729</v>
      </c>
      <c r="E3069" s="202" t="s">
        <v>1474</v>
      </c>
      <c r="F3069" s="202" t="s">
        <v>505</v>
      </c>
      <c r="G3069" s="253">
        <v>8.1839999999999993</v>
      </c>
      <c r="H3069" s="361" t="s">
        <v>1400</v>
      </c>
      <c r="I3069" s="359" t="s">
        <v>1384</v>
      </c>
      <c r="J3069" s="358">
        <v>0.55000000000000004</v>
      </c>
      <c r="K3069" s="359" t="s">
        <v>1391</v>
      </c>
      <c r="L3069" s="359" t="s">
        <v>1392</v>
      </c>
      <c r="M3069" s="368">
        <v>2009</v>
      </c>
      <c r="N3069" s="205">
        <v>42359</v>
      </c>
      <c r="O3069" s="203"/>
    </row>
    <row r="3070" spans="1:15" ht="27.75" hidden="1" customHeight="1" x14ac:dyDescent="0.25">
      <c r="A3070" s="203" t="s">
        <v>2028</v>
      </c>
      <c r="B3070" s="202" t="s">
        <v>522</v>
      </c>
      <c r="C3070" s="203" t="s">
        <v>1476</v>
      </c>
      <c r="D3070" s="202" t="s">
        <v>1729</v>
      </c>
      <c r="E3070" s="202" t="s">
        <v>1474</v>
      </c>
      <c r="F3070" s="202" t="s">
        <v>505</v>
      </c>
      <c r="G3070" s="253">
        <v>5.383</v>
      </c>
      <c r="H3070" s="361" t="s">
        <v>1400</v>
      </c>
      <c r="I3070" s="359" t="s">
        <v>1385</v>
      </c>
      <c r="J3070" s="358">
        <v>0.71</v>
      </c>
      <c r="K3070" s="359" t="s">
        <v>1391</v>
      </c>
      <c r="L3070" s="359" t="s">
        <v>1392</v>
      </c>
      <c r="M3070" s="368">
        <v>2009</v>
      </c>
      <c r="N3070" s="205">
        <v>42359</v>
      </c>
      <c r="O3070" s="203"/>
    </row>
    <row r="3071" spans="1:15" ht="27.75" hidden="1" customHeight="1" x14ac:dyDescent="0.25">
      <c r="A3071" s="203" t="s">
        <v>2028</v>
      </c>
      <c r="B3071" s="202" t="s">
        <v>522</v>
      </c>
      <c r="C3071" s="203" t="s">
        <v>1476</v>
      </c>
      <c r="D3071" s="202" t="s">
        <v>1729</v>
      </c>
      <c r="E3071" s="202" t="s">
        <v>1474</v>
      </c>
      <c r="F3071" s="202" t="s">
        <v>505</v>
      </c>
      <c r="G3071" s="253">
        <v>754.64</v>
      </c>
      <c r="H3071" s="361" t="s">
        <v>1414</v>
      </c>
      <c r="I3071" s="359" t="s">
        <v>1379</v>
      </c>
      <c r="J3071" s="358">
        <v>0.5</v>
      </c>
      <c r="K3071" s="359" t="s">
        <v>22</v>
      </c>
      <c r="L3071" s="359" t="s">
        <v>1392</v>
      </c>
      <c r="M3071" s="368">
        <v>2009</v>
      </c>
      <c r="N3071" s="205">
        <v>42359</v>
      </c>
      <c r="O3071" s="203"/>
    </row>
    <row r="3072" spans="1:15" ht="27.75" hidden="1" customHeight="1" x14ac:dyDescent="0.25">
      <c r="A3072" s="203" t="s">
        <v>2028</v>
      </c>
      <c r="B3072" s="202" t="s">
        <v>522</v>
      </c>
      <c r="C3072" s="203" t="s">
        <v>1476</v>
      </c>
      <c r="D3072" s="202" t="s">
        <v>1729</v>
      </c>
      <c r="E3072" s="202" t="s">
        <v>1474</v>
      </c>
      <c r="F3072" s="202" t="s">
        <v>505</v>
      </c>
      <c r="G3072" s="253">
        <v>331.36</v>
      </c>
      <c r="H3072" s="361" t="s">
        <v>1414</v>
      </c>
      <c r="I3072" s="359" t="s">
        <v>1382</v>
      </c>
      <c r="J3072" s="358">
        <v>0.09</v>
      </c>
      <c r="K3072" s="359" t="s">
        <v>22</v>
      </c>
      <c r="L3072" s="359" t="s">
        <v>1392</v>
      </c>
      <c r="M3072" s="368">
        <v>2009</v>
      </c>
      <c r="N3072" s="205">
        <v>42359</v>
      </c>
      <c r="O3072" s="203"/>
    </row>
    <row r="3073" spans="1:15" ht="27.75" hidden="1" customHeight="1" x14ac:dyDescent="0.25">
      <c r="A3073" s="203" t="s">
        <v>2028</v>
      </c>
      <c r="B3073" s="202" t="s">
        <v>522</v>
      </c>
      <c r="C3073" s="203" t="s">
        <v>1476</v>
      </c>
      <c r="D3073" s="202" t="s">
        <v>1729</v>
      </c>
      <c r="E3073" s="202" t="s">
        <v>1474</v>
      </c>
      <c r="F3073" s="202" t="s">
        <v>505</v>
      </c>
      <c r="G3073" s="253">
        <v>174.6</v>
      </c>
      <c r="H3073" s="361" t="s">
        <v>1414</v>
      </c>
      <c r="I3073" s="359" t="s">
        <v>1383</v>
      </c>
      <c r="J3073" s="358">
        <v>0</v>
      </c>
      <c r="K3073" s="359" t="s">
        <v>22</v>
      </c>
      <c r="L3073" s="359" t="s">
        <v>1392</v>
      </c>
      <c r="M3073" s="368">
        <v>2009</v>
      </c>
      <c r="N3073" s="205">
        <v>42359</v>
      </c>
      <c r="O3073" s="203"/>
    </row>
    <row r="3074" spans="1:15" ht="27.75" hidden="1" customHeight="1" x14ac:dyDescent="0.25">
      <c r="A3074" s="203" t="s">
        <v>2028</v>
      </c>
      <c r="B3074" s="202" t="s">
        <v>522</v>
      </c>
      <c r="C3074" s="203" t="s">
        <v>1476</v>
      </c>
      <c r="D3074" s="202" t="s">
        <v>1729</v>
      </c>
      <c r="E3074" s="202" t="s">
        <v>1474</v>
      </c>
      <c r="F3074" s="202" t="s">
        <v>505</v>
      </c>
      <c r="G3074" s="253">
        <v>99.77</v>
      </c>
      <c r="H3074" s="361" t="s">
        <v>1414</v>
      </c>
      <c r="I3074" s="359" t="s">
        <v>1384</v>
      </c>
      <c r="J3074" s="358">
        <v>0</v>
      </c>
      <c r="K3074" s="359" t="s">
        <v>22</v>
      </c>
      <c r="L3074" s="359" t="s">
        <v>1392</v>
      </c>
      <c r="M3074" s="368">
        <v>2009</v>
      </c>
      <c r="N3074" s="205">
        <v>42359</v>
      </c>
      <c r="O3074" s="203"/>
    </row>
    <row r="3075" spans="1:15" ht="27.75" hidden="1" customHeight="1" x14ac:dyDescent="0.25">
      <c r="A3075" s="203" t="s">
        <v>2028</v>
      </c>
      <c r="B3075" s="202" t="s">
        <v>522</v>
      </c>
      <c r="C3075" s="203" t="s">
        <v>1476</v>
      </c>
      <c r="D3075" s="202" t="s">
        <v>1729</v>
      </c>
      <c r="E3075" s="202" t="s">
        <v>1474</v>
      </c>
      <c r="F3075" s="202" t="s">
        <v>505</v>
      </c>
      <c r="G3075" s="253">
        <v>61.01</v>
      </c>
      <c r="H3075" s="361" t="s">
        <v>1414</v>
      </c>
      <c r="I3075" s="359" t="s">
        <v>1385</v>
      </c>
      <c r="J3075" s="358">
        <v>0</v>
      </c>
      <c r="K3075" s="359" t="s">
        <v>22</v>
      </c>
      <c r="L3075" s="359" t="s">
        <v>1392</v>
      </c>
      <c r="M3075" s="368">
        <v>2009</v>
      </c>
      <c r="N3075" s="205">
        <v>42359</v>
      </c>
      <c r="O3075" s="203"/>
    </row>
    <row r="3076" spans="1:15" ht="27.75" hidden="1" customHeight="1" x14ac:dyDescent="0.25">
      <c r="A3076" s="203" t="s">
        <v>2028</v>
      </c>
      <c r="B3076" s="202" t="s">
        <v>522</v>
      </c>
      <c r="C3076" s="203" t="s">
        <v>1476</v>
      </c>
      <c r="D3076" s="202" t="s">
        <v>1751</v>
      </c>
      <c r="E3076" s="202" t="s">
        <v>1399</v>
      </c>
      <c r="F3076" s="202" t="s">
        <v>505</v>
      </c>
      <c r="G3076" s="253">
        <v>53.01</v>
      </c>
      <c r="H3076" s="361" t="s">
        <v>1400</v>
      </c>
      <c r="I3076" s="359" t="s">
        <v>1379</v>
      </c>
      <c r="J3076" s="358">
        <v>0.77</v>
      </c>
      <c r="K3076" s="359" t="s">
        <v>1391</v>
      </c>
      <c r="L3076" s="359" t="s">
        <v>1392</v>
      </c>
      <c r="M3076" s="368">
        <v>2010</v>
      </c>
      <c r="N3076" s="205">
        <v>42359</v>
      </c>
      <c r="O3076" s="203"/>
    </row>
    <row r="3077" spans="1:15" ht="27.75" hidden="1" customHeight="1" x14ac:dyDescent="0.25">
      <c r="A3077" s="203" t="s">
        <v>2028</v>
      </c>
      <c r="B3077" s="202" t="s">
        <v>522</v>
      </c>
      <c r="C3077" s="203" t="s">
        <v>1476</v>
      </c>
      <c r="D3077" s="202" t="s">
        <v>1751</v>
      </c>
      <c r="E3077" s="202" t="s">
        <v>1399</v>
      </c>
      <c r="F3077" s="202" t="s">
        <v>505</v>
      </c>
      <c r="G3077" s="253">
        <v>24.85</v>
      </c>
      <c r="H3077" s="361" t="s">
        <v>1400</v>
      </c>
      <c r="I3077" s="359" t="s">
        <v>1382</v>
      </c>
      <c r="J3077" s="358">
        <v>0</v>
      </c>
      <c r="K3077" s="359" t="s">
        <v>1391</v>
      </c>
      <c r="L3077" s="359" t="s">
        <v>1392</v>
      </c>
      <c r="M3077" s="368">
        <v>2010</v>
      </c>
      <c r="N3077" s="205">
        <v>42359</v>
      </c>
      <c r="O3077" s="203"/>
    </row>
    <row r="3078" spans="1:15" ht="27.75" hidden="1" customHeight="1" x14ac:dyDescent="0.25">
      <c r="A3078" s="203" t="s">
        <v>2028</v>
      </c>
      <c r="B3078" s="202" t="s">
        <v>522</v>
      </c>
      <c r="C3078" s="203" t="s">
        <v>1476</v>
      </c>
      <c r="D3078" s="202" t="s">
        <v>1751</v>
      </c>
      <c r="E3078" s="202" t="s">
        <v>1399</v>
      </c>
      <c r="F3078" s="202" t="s">
        <v>505</v>
      </c>
      <c r="G3078" s="253">
        <v>17.2</v>
      </c>
      <c r="H3078" s="361" t="s">
        <v>1400</v>
      </c>
      <c r="I3078" s="359" t="s">
        <v>1383</v>
      </c>
      <c r="J3078" s="358">
        <v>0</v>
      </c>
      <c r="K3078" s="359" t="s">
        <v>1391</v>
      </c>
      <c r="L3078" s="359" t="s">
        <v>1392</v>
      </c>
      <c r="M3078" s="368">
        <v>2010</v>
      </c>
      <c r="N3078" s="205">
        <v>42359</v>
      </c>
      <c r="O3078" s="203"/>
    </row>
    <row r="3079" spans="1:15" ht="27.75" hidden="1" customHeight="1" x14ac:dyDescent="0.25">
      <c r="A3079" s="203" t="s">
        <v>2028</v>
      </c>
      <c r="B3079" s="202" t="s">
        <v>522</v>
      </c>
      <c r="C3079" s="203" t="s">
        <v>1476</v>
      </c>
      <c r="D3079" s="202" t="s">
        <v>1751</v>
      </c>
      <c r="E3079" s="202" t="s">
        <v>1399</v>
      </c>
      <c r="F3079" s="202" t="s">
        <v>505</v>
      </c>
      <c r="G3079" s="253">
        <v>13.25</v>
      </c>
      <c r="H3079" s="361" t="s">
        <v>1400</v>
      </c>
      <c r="I3079" s="359" t="s">
        <v>1384</v>
      </c>
      <c r="J3079" s="358">
        <v>0</v>
      </c>
      <c r="K3079" s="359" t="s">
        <v>1391</v>
      </c>
      <c r="L3079" s="359" t="s">
        <v>1392</v>
      </c>
      <c r="M3079" s="368">
        <v>2010</v>
      </c>
      <c r="N3079" s="205">
        <v>42359</v>
      </c>
      <c r="O3079" s="203"/>
    </row>
    <row r="3080" spans="1:15" ht="27.75" hidden="1" customHeight="1" x14ac:dyDescent="0.25">
      <c r="A3080" s="203" t="s">
        <v>2028</v>
      </c>
      <c r="B3080" s="202" t="s">
        <v>522</v>
      </c>
      <c r="C3080" s="203" t="s">
        <v>1476</v>
      </c>
      <c r="D3080" s="202" t="s">
        <v>1751</v>
      </c>
      <c r="E3080" s="202" t="s">
        <v>1399</v>
      </c>
      <c r="F3080" s="202" t="s">
        <v>505</v>
      </c>
      <c r="G3080" s="253">
        <v>8.27</v>
      </c>
      <c r="H3080" s="361" t="s">
        <v>1400</v>
      </c>
      <c r="I3080" s="359" t="s">
        <v>1385</v>
      </c>
      <c r="J3080" s="358">
        <v>0</v>
      </c>
      <c r="K3080" s="359" t="s">
        <v>1391</v>
      </c>
      <c r="L3080" s="359" t="s">
        <v>1392</v>
      </c>
      <c r="M3080" s="368">
        <v>2010</v>
      </c>
      <c r="N3080" s="205">
        <v>42359</v>
      </c>
      <c r="O3080" s="203"/>
    </row>
    <row r="3081" spans="1:15" ht="27.75" hidden="1" customHeight="1" x14ac:dyDescent="0.25">
      <c r="A3081" s="203" t="s">
        <v>2028</v>
      </c>
      <c r="B3081" s="202" t="s">
        <v>522</v>
      </c>
      <c r="C3081" s="203" t="s">
        <v>1476</v>
      </c>
      <c r="D3081" s="202" t="s">
        <v>1752</v>
      </c>
      <c r="E3081" s="202" t="s">
        <v>1399</v>
      </c>
      <c r="F3081" s="202" t="s">
        <v>505</v>
      </c>
      <c r="G3081" s="253">
        <v>34.238999999999997</v>
      </c>
      <c r="H3081" s="361" t="s">
        <v>1400</v>
      </c>
      <c r="I3081" s="359" t="s">
        <v>1379</v>
      </c>
      <c r="J3081" s="358">
        <v>0.46</v>
      </c>
      <c r="K3081" s="359" t="s">
        <v>1391</v>
      </c>
      <c r="L3081" s="359" t="s">
        <v>1392</v>
      </c>
      <c r="M3081" s="368">
        <v>2009</v>
      </c>
      <c r="N3081" s="205">
        <v>42359</v>
      </c>
      <c r="O3081" s="203"/>
    </row>
    <row r="3082" spans="1:15" ht="27.75" hidden="1" customHeight="1" x14ac:dyDescent="0.25">
      <c r="A3082" s="203" t="s">
        <v>2028</v>
      </c>
      <c r="B3082" s="202" t="s">
        <v>522</v>
      </c>
      <c r="C3082" s="203" t="s">
        <v>1476</v>
      </c>
      <c r="D3082" s="202" t="s">
        <v>1752</v>
      </c>
      <c r="E3082" s="202" t="s">
        <v>1399</v>
      </c>
      <c r="F3082" s="202" t="s">
        <v>505</v>
      </c>
      <c r="G3082" s="253">
        <v>13.898</v>
      </c>
      <c r="H3082" s="361" t="s">
        <v>1400</v>
      </c>
      <c r="I3082" s="359" t="s">
        <v>1382</v>
      </c>
      <c r="J3082" s="358">
        <v>0.79</v>
      </c>
      <c r="K3082" s="359" t="s">
        <v>1391</v>
      </c>
      <c r="L3082" s="359" t="s">
        <v>1392</v>
      </c>
      <c r="M3082" s="368">
        <v>2009</v>
      </c>
      <c r="N3082" s="205">
        <v>42359</v>
      </c>
      <c r="O3082" s="203"/>
    </row>
    <row r="3083" spans="1:15" ht="27.75" hidden="1" customHeight="1" x14ac:dyDescent="0.25">
      <c r="A3083" s="203" t="s">
        <v>2028</v>
      </c>
      <c r="B3083" s="202" t="s">
        <v>522</v>
      </c>
      <c r="C3083" s="203" t="s">
        <v>1476</v>
      </c>
      <c r="D3083" s="202" t="s">
        <v>1752</v>
      </c>
      <c r="E3083" s="202" t="s">
        <v>1399</v>
      </c>
      <c r="F3083" s="202" t="s">
        <v>505</v>
      </c>
      <c r="G3083" s="253">
        <v>7.3970000000000002</v>
      </c>
      <c r="H3083" s="361" t="s">
        <v>1400</v>
      </c>
      <c r="I3083" s="359" t="s">
        <v>1383</v>
      </c>
      <c r="J3083" s="358">
        <v>0.88</v>
      </c>
      <c r="K3083" s="359" t="s">
        <v>1391</v>
      </c>
      <c r="L3083" s="359" t="s">
        <v>1392</v>
      </c>
      <c r="M3083" s="368">
        <v>2009</v>
      </c>
      <c r="N3083" s="205">
        <v>42359</v>
      </c>
      <c r="O3083" s="203"/>
    </row>
    <row r="3084" spans="1:15" ht="27.75" hidden="1" customHeight="1" x14ac:dyDescent="0.25">
      <c r="A3084" s="203" t="s">
        <v>2028</v>
      </c>
      <c r="B3084" s="202" t="s">
        <v>522</v>
      </c>
      <c r="C3084" s="203" t="s">
        <v>1476</v>
      </c>
      <c r="D3084" s="202" t="s">
        <v>1752</v>
      </c>
      <c r="E3084" s="202" t="s">
        <v>1399</v>
      </c>
      <c r="F3084" s="202" t="s">
        <v>505</v>
      </c>
      <c r="G3084" s="253">
        <v>4.298</v>
      </c>
      <c r="H3084" s="361" t="s">
        <v>1400</v>
      </c>
      <c r="I3084" s="359" t="s">
        <v>1384</v>
      </c>
      <c r="J3084" s="358">
        <v>0.92</v>
      </c>
      <c r="K3084" s="359" t="s">
        <v>1391</v>
      </c>
      <c r="L3084" s="359" t="s">
        <v>1392</v>
      </c>
      <c r="M3084" s="368">
        <v>2009</v>
      </c>
      <c r="N3084" s="205">
        <v>42359</v>
      </c>
      <c r="O3084" s="203"/>
    </row>
    <row r="3085" spans="1:15" ht="27.75" hidden="1" customHeight="1" x14ac:dyDescent="0.25">
      <c r="A3085" s="203" t="s">
        <v>2028</v>
      </c>
      <c r="B3085" s="202" t="s">
        <v>522</v>
      </c>
      <c r="C3085" s="203" t="s">
        <v>1476</v>
      </c>
      <c r="D3085" s="202" t="s">
        <v>1752</v>
      </c>
      <c r="E3085" s="202" t="s">
        <v>1399</v>
      </c>
      <c r="F3085" s="202" t="s">
        <v>505</v>
      </c>
      <c r="G3085" s="253">
        <v>2.3879999999999999</v>
      </c>
      <c r="H3085" s="361" t="s">
        <v>1400</v>
      </c>
      <c r="I3085" s="359" t="s">
        <v>1385</v>
      </c>
      <c r="J3085" s="358">
        <v>0.91</v>
      </c>
      <c r="K3085" s="359" t="s">
        <v>1391</v>
      </c>
      <c r="L3085" s="359" t="s">
        <v>1392</v>
      </c>
      <c r="M3085" s="368">
        <v>2009</v>
      </c>
      <c r="N3085" s="205">
        <v>42359</v>
      </c>
      <c r="O3085" s="203"/>
    </row>
    <row r="3086" spans="1:15" ht="27.75" hidden="1" customHeight="1" x14ac:dyDescent="0.25">
      <c r="A3086" s="203" t="s">
        <v>2028</v>
      </c>
      <c r="B3086" s="202" t="s">
        <v>522</v>
      </c>
      <c r="C3086" s="203" t="s">
        <v>1476</v>
      </c>
      <c r="D3086" s="202" t="s">
        <v>1753</v>
      </c>
      <c r="E3086" s="202" t="s">
        <v>1754</v>
      </c>
      <c r="F3086" s="202" t="s">
        <v>505</v>
      </c>
      <c r="G3086" s="253">
        <v>82.703999999999994</v>
      </c>
      <c r="H3086" s="361" t="s">
        <v>1400</v>
      </c>
      <c r="I3086" s="359" t="s">
        <v>1379</v>
      </c>
      <c r="J3086" s="358">
        <v>0.62</v>
      </c>
      <c r="K3086" s="359" t="s">
        <v>1391</v>
      </c>
      <c r="L3086" s="359" t="s">
        <v>1392</v>
      </c>
      <c r="M3086" s="368">
        <v>2009</v>
      </c>
      <c r="N3086" s="205">
        <v>42359</v>
      </c>
      <c r="O3086" s="203"/>
    </row>
    <row r="3087" spans="1:15" ht="27.75" hidden="1" customHeight="1" x14ac:dyDescent="0.25">
      <c r="A3087" s="203" t="s">
        <v>2028</v>
      </c>
      <c r="B3087" s="202" t="s">
        <v>522</v>
      </c>
      <c r="C3087" s="203" t="s">
        <v>1476</v>
      </c>
      <c r="D3087" s="202" t="s">
        <v>1753</v>
      </c>
      <c r="E3087" s="202" t="s">
        <v>1754</v>
      </c>
      <c r="F3087" s="202" t="s">
        <v>505</v>
      </c>
      <c r="G3087" s="253">
        <v>26.704000000000001</v>
      </c>
      <c r="H3087" s="361" t="s">
        <v>1400</v>
      </c>
      <c r="I3087" s="359" t="s">
        <v>1382</v>
      </c>
      <c r="J3087" s="358">
        <v>0.26</v>
      </c>
      <c r="K3087" s="359" t="s">
        <v>1391</v>
      </c>
      <c r="L3087" s="359" t="s">
        <v>1392</v>
      </c>
      <c r="M3087" s="368">
        <v>2009</v>
      </c>
      <c r="N3087" s="205">
        <v>42359</v>
      </c>
      <c r="O3087" s="203"/>
    </row>
    <row r="3088" spans="1:15" ht="27.75" hidden="1" customHeight="1" x14ac:dyDescent="0.25">
      <c r="A3088" s="203" t="s">
        <v>2028</v>
      </c>
      <c r="B3088" s="202" t="s">
        <v>522</v>
      </c>
      <c r="C3088" s="203" t="s">
        <v>1476</v>
      </c>
      <c r="D3088" s="202" t="s">
        <v>1753</v>
      </c>
      <c r="E3088" s="202" t="s">
        <v>1754</v>
      </c>
      <c r="F3088" s="202" t="s">
        <v>505</v>
      </c>
      <c r="G3088" s="253">
        <v>13.949</v>
      </c>
      <c r="H3088" s="361" t="s">
        <v>1400</v>
      </c>
      <c r="I3088" s="359" t="s">
        <v>1383</v>
      </c>
      <c r="J3088" s="358">
        <v>0.39</v>
      </c>
      <c r="K3088" s="359" t="s">
        <v>1391</v>
      </c>
      <c r="L3088" s="359" t="s">
        <v>1392</v>
      </c>
      <c r="M3088" s="368">
        <v>2009</v>
      </c>
      <c r="N3088" s="205">
        <v>42359</v>
      </c>
      <c r="O3088" s="203"/>
    </row>
    <row r="3089" spans="1:15" ht="27.75" hidden="1" customHeight="1" x14ac:dyDescent="0.25">
      <c r="A3089" s="203" t="s">
        <v>2028</v>
      </c>
      <c r="B3089" s="202" t="s">
        <v>522</v>
      </c>
      <c r="C3089" s="203" t="s">
        <v>1476</v>
      </c>
      <c r="D3089" s="202" t="s">
        <v>1753</v>
      </c>
      <c r="E3089" s="202" t="s">
        <v>1754</v>
      </c>
      <c r="F3089" s="202" t="s">
        <v>505</v>
      </c>
      <c r="G3089" s="253">
        <v>7.4640000000000004</v>
      </c>
      <c r="H3089" s="361" t="s">
        <v>1400</v>
      </c>
      <c r="I3089" s="359" t="s">
        <v>1384</v>
      </c>
      <c r="J3089" s="358">
        <v>0.02</v>
      </c>
      <c r="K3089" s="359" t="s">
        <v>1391</v>
      </c>
      <c r="L3089" s="359" t="s">
        <v>1392</v>
      </c>
      <c r="M3089" s="368">
        <v>2009</v>
      </c>
      <c r="N3089" s="205">
        <v>42359</v>
      </c>
      <c r="O3089" s="203"/>
    </row>
    <row r="3090" spans="1:15" ht="27.75" hidden="1" customHeight="1" x14ac:dyDescent="0.25">
      <c r="A3090" s="203" t="s">
        <v>2028</v>
      </c>
      <c r="B3090" s="202" t="s">
        <v>522</v>
      </c>
      <c r="C3090" s="203" t="s">
        <v>1476</v>
      </c>
      <c r="D3090" s="202" t="s">
        <v>1753</v>
      </c>
      <c r="E3090" s="202" t="s">
        <v>1754</v>
      </c>
      <c r="F3090" s="202" t="s">
        <v>505</v>
      </c>
      <c r="G3090" s="253">
        <v>3.2610000000000001</v>
      </c>
      <c r="H3090" s="361" t="s">
        <v>1400</v>
      </c>
      <c r="I3090" s="359" t="s">
        <v>1385</v>
      </c>
      <c r="J3090" s="358">
        <v>0.49</v>
      </c>
      <c r="K3090" s="359" t="s">
        <v>1391</v>
      </c>
      <c r="L3090" s="359" t="s">
        <v>1392</v>
      </c>
      <c r="M3090" s="368">
        <v>2009</v>
      </c>
      <c r="N3090" s="205">
        <v>42359</v>
      </c>
      <c r="O3090" s="203"/>
    </row>
    <row r="3091" spans="1:15" ht="27.75" hidden="1" customHeight="1" x14ac:dyDescent="0.25">
      <c r="A3091" s="203" t="s">
        <v>2028</v>
      </c>
      <c r="B3091" s="202" t="s">
        <v>522</v>
      </c>
      <c r="C3091" s="203" t="s">
        <v>1476</v>
      </c>
      <c r="D3091" s="202" t="s">
        <v>1755</v>
      </c>
      <c r="E3091" s="202" t="s">
        <v>1399</v>
      </c>
      <c r="F3091" s="202" t="s">
        <v>505</v>
      </c>
      <c r="G3091" s="253">
        <v>25.41</v>
      </c>
      <c r="H3091" s="361" t="s">
        <v>1400</v>
      </c>
      <c r="I3091" s="359" t="s">
        <v>1379</v>
      </c>
      <c r="J3091" s="359" t="s">
        <v>1402</v>
      </c>
      <c r="K3091" s="359" t="s">
        <v>1391</v>
      </c>
      <c r="L3091" s="359" t="s">
        <v>1392</v>
      </c>
      <c r="M3091" s="368">
        <v>2009</v>
      </c>
      <c r="N3091" s="205">
        <v>42359</v>
      </c>
      <c r="O3091" s="203"/>
    </row>
    <row r="3092" spans="1:15" ht="27.75" hidden="1" customHeight="1" x14ac:dyDescent="0.25">
      <c r="A3092" s="203" t="s">
        <v>2028</v>
      </c>
      <c r="B3092" s="202" t="s">
        <v>522</v>
      </c>
      <c r="C3092" s="203" t="s">
        <v>1476</v>
      </c>
      <c r="D3092" s="202" t="s">
        <v>1755</v>
      </c>
      <c r="E3092" s="202" t="s">
        <v>1399</v>
      </c>
      <c r="F3092" s="202" t="s">
        <v>505</v>
      </c>
      <c r="G3092" s="253">
        <v>6.92</v>
      </c>
      <c r="H3092" s="361" t="s">
        <v>1400</v>
      </c>
      <c r="I3092" s="359" t="s">
        <v>1382</v>
      </c>
      <c r="J3092" s="358">
        <v>0.77</v>
      </c>
      <c r="K3092" s="359" t="s">
        <v>1391</v>
      </c>
      <c r="L3092" s="359" t="s">
        <v>1392</v>
      </c>
      <c r="M3092" s="368">
        <v>2009</v>
      </c>
      <c r="N3092" s="205">
        <v>42359</v>
      </c>
      <c r="O3092" s="203"/>
    </row>
    <row r="3093" spans="1:15" ht="27.75" hidden="1" customHeight="1" x14ac:dyDescent="0.25">
      <c r="A3093" s="203" t="s">
        <v>2028</v>
      </c>
      <c r="B3093" s="202" t="s">
        <v>522</v>
      </c>
      <c r="C3093" s="203" t="s">
        <v>1476</v>
      </c>
      <c r="D3093" s="202" t="s">
        <v>1755</v>
      </c>
      <c r="E3093" s="202" t="s">
        <v>1399</v>
      </c>
      <c r="F3093" s="202" t="s">
        <v>505</v>
      </c>
      <c r="G3093" s="253">
        <v>2.86</v>
      </c>
      <c r="H3093" s="361" t="s">
        <v>1400</v>
      </c>
      <c r="I3093" s="359" t="s">
        <v>1383</v>
      </c>
      <c r="J3093" s="358">
        <v>0.82</v>
      </c>
      <c r="K3093" s="359" t="s">
        <v>1391</v>
      </c>
      <c r="L3093" s="359" t="s">
        <v>1392</v>
      </c>
      <c r="M3093" s="368">
        <v>2009</v>
      </c>
      <c r="N3093" s="205">
        <v>42359</v>
      </c>
      <c r="O3093" s="203"/>
    </row>
    <row r="3094" spans="1:15" ht="27.75" hidden="1" customHeight="1" x14ac:dyDescent="0.25">
      <c r="A3094" s="203" t="s">
        <v>2028</v>
      </c>
      <c r="B3094" s="202" t="s">
        <v>522</v>
      </c>
      <c r="C3094" s="203" t="s">
        <v>1476</v>
      </c>
      <c r="D3094" s="202" t="s">
        <v>1755</v>
      </c>
      <c r="E3094" s="202" t="s">
        <v>1399</v>
      </c>
      <c r="F3094" s="202" t="s">
        <v>505</v>
      </c>
      <c r="G3094" s="253">
        <v>1.4</v>
      </c>
      <c r="H3094" s="361" t="s">
        <v>1400</v>
      </c>
      <c r="I3094" s="359" t="s">
        <v>1384</v>
      </c>
      <c r="J3094" s="358">
        <v>0.92</v>
      </c>
      <c r="K3094" s="359" t="s">
        <v>1391</v>
      </c>
      <c r="L3094" s="359" t="s">
        <v>1392</v>
      </c>
      <c r="M3094" s="368">
        <v>2009</v>
      </c>
      <c r="N3094" s="205">
        <v>42359</v>
      </c>
      <c r="O3094" s="203"/>
    </row>
    <row r="3095" spans="1:15" ht="27.75" hidden="1" customHeight="1" x14ac:dyDescent="0.25">
      <c r="A3095" s="203" t="s">
        <v>2028</v>
      </c>
      <c r="B3095" s="202" t="s">
        <v>522</v>
      </c>
      <c r="C3095" s="203" t="s">
        <v>1476</v>
      </c>
      <c r="D3095" s="202" t="s">
        <v>1755</v>
      </c>
      <c r="E3095" s="202" t="s">
        <v>1399</v>
      </c>
      <c r="F3095" s="202" t="s">
        <v>505</v>
      </c>
      <c r="G3095" s="253">
        <v>0.5</v>
      </c>
      <c r="H3095" s="361" t="s">
        <v>1400</v>
      </c>
      <c r="I3095" s="359" t="s">
        <v>1385</v>
      </c>
      <c r="J3095" s="358">
        <v>0.94</v>
      </c>
      <c r="K3095" s="359" t="s">
        <v>1391</v>
      </c>
      <c r="L3095" s="359" t="s">
        <v>1392</v>
      </c>
      <c r="M3095" s="368">
        <v>2009</v>
      </c>
      <c r="N3095" s="205">
        <v>42359</v>
      </c>
      <c r="O3095" s="203"/>
    </row>
    <row r="3096" spans="1:15" ht="27.75" hidden="1" customHeight="1" x14ac:dyDescent="0.25">
      <c r="A3096" s="203" t="s">
        <v>2028</v>
      </c>
      <c r="B3096" s="202" t="s">
        <v>522</v>
      </c>
      <c r="C3096" s="203" t="s">
        <v>1476</v>
      </c>
      <c r="D3096" s="202" t="s">
        <v>1850</v>
      </c>
      <c r="E3096" s="202" t="s">
        <v>1399</v>
      </c>
      <c r="F3096" s="202" t="s">
        <v>505</v>
      </c>
      <c r="G3096" s="253">
        <v>18.690000000000001</v>
      </c>
      <c r="H3096" s="361" t="s">
        <v>1400</v>
      </c>
      <c r="I3096" s="359" t="s">
        <v>1379</v>
      </c>
      <c r="J3096" s="359" t="s">
        <v>1402</v>
      </c>
      <c r="K3096" s="359" t="s">
        <v>1391</v>
      </c>
      <c r="L3096" s="359" t="s">
        <v>1392</v>
      </c>
      <c r="M3096" s="368">
        <v>2009</v>
      </c>
      <c r="N3096" s="205">
        <v>42359</v>
      </c>
      <c r="O3096" s="203"/>
    </row>
    <row r="3097" spans="1:15" ht="27.75" hidden="1" customHeight="1" x14ac:dyDescent="0.25">
      <c r="A3097" s="203" t="s">
        <v>2028</v>
      </c>
      <c r="B3097" s="202" t="s">
        <v>522</v>
      </c>
      <c r="C3097" s="203" t="s">
        <v>1476</v>
      </c>
      <c r="D3097" s="202" t="s">
        <v>1850</v>
      </c>
      <c r="E3097" s="202" t="s">
        <v>1399</v>
      </c>
      <c r="F3097" s="202" t="s">
        <v>505</v>
      </c>
      <c r="G3097" s="253">
        <v>5.09</v>
      </c>
      <c r="H3097" s="361" t="s">
        <v>1400</v>
      </c>
      <c r="I3097" s="359" t="s">
        <v>1382</v>
      </c>
      <c r="J3097" s="358">
        <v>0.38</v>
      </c>
      <c r="K3097" s="359" t="s">
        <v>1391</v>
      </c>
      <c r="L3097" s="359" t="s">
        <v>1392</v>
      </c>
      <c r="M3097" s="368">
        <v>2009</v>
      </c>
      <c r="N3097" s="205">
        <v>42359</v>
      </c>
      <c r="O3097" s="203"/>
    </row>
    <row r="3098" spans="1:15" ht="27.75" hidden="1" customHeight="1" x14ac:dyDescent="0.25">
      <c r="A3098" s="203" t="s">
        <v>2028</v>
      </c>
      <c r="B3098" s="202" t="s">
        <v>522</v>
      </c>
      <c r="C3098" s="203" t="s">
        <v>1476</v>
      </c>
      <c r="D3098" s="202" t="s">
        <v>1850</v>
      </c>
      <c r="E3098" s="202" t="s">
        <v>1399</v>
      </c>
      <c r="F3098" s="202" t="s">
        <v>505</v>
      </c>
      <c r="G3098" s="253">
        <v>2.1</v>
      </c>
      <c r="H3098" s="361" t="s">
        <v>1400</v>
      </c>
      <c r="I3098" s="359" t="s">
        <v>1383</v>
      </c>
      <c r="J3098" s="358">
        <v>0.65</v>
      </c>
      <c r="K3098" s="359" t="s">
        <v>1391</v>
      </c>
      <c r="L3098" s="359" t="s">
        <v>1392</v>
      </c>
      <c r="M3098" s="368">
        <v>2009</v>
      </c>
      <c r="N3098" s="205">
        <v>42359</v>
      </c>
      <c r="O3098" s="203"/>
    </row>
    <row r="3099" spans="1:15" ht="27.75" hidden="1" customHeight="1" x14ac:dyDescent="0.25">
      <c r="A3099" s="203" t="s">
        <v>2028</v>
      </c>
      <c r="B3099" s="202" t="s">
        <v>522</v>
      </c>
      <c r="C3099" s="203" t="s">
        <v>1476</v>
      </c>
      <c r="D3099" s="202" t="s">
        <v>1850</v>
      </c>
      <c r="E3099" s="202" t="s">
        <v>1399</v>
      </c>
      <c r="F3099" s="202" t="s">
        <v>505</v>
      </c>
      <c r="G3099" s="253">
        <v>1.03</v>
      </c>
      <c r="H3099" s="361" t="s">
        <v>1400</v>
      </c>
      <c r="I3099" s="359" t="s">
        <v>1384</v>
      </c>
      <c r="J3099" s="358">
        <v>0.8</v>
      </c>
      <c r="K3099" s="359" t="s">
        <v>1391</v>
      </c>
      <c r="L3099" s="359" t="s">
        <v>1392</v>
      </c>
      <c r="M3099" s="368">
        <v>2009</v>
      </c>
      <c r="N3099" s="205">
        <v>42359</v>
      </c>
      <c r="O3099" s="203"/>
    </row>
    <row r="3100" spans="1:15" ht="27.75" hidden="1" customHeight="1" x14ac:dyDescent="0.25">
      <c r="A3100" s="203" t="s">
        <v>2028</v>
      </c>
      <c r="B3100" s="202" t="s">
        <v>522</v>
      </c>
      <c r="C3100" s="203" t="s">
        <v>1476</v>
      </c>
      <c r="D3100" s="202" t="s">
        <v>1850</v>
      </c>
      <c r="E3100" s="202" t="s">
        <v>1399</v>
      </c>
      <c r="F3100" s="202" t="s">
        <v>505</v>
      </c>
      <c r="G3100" s="253">
        <v>0.37</v>
      </c>
      <c r="H3100" s="361" t="s">
        <v>1400</v>
      </c>
      <c r="I3100" s="359" t="s">
        <v>1385</v>
      </c>
      <c r="J3100" s="358">
        <v>0.84</v>
      </c>
      <c r="K3100" s="359" t="s">
        <v>1391</v>
      </c>
      <c r="L3100" s="359" t="s">
        <v>1392</v>
      </c>
      <c r="M3100" s="368">
        <v>2009</v>
      </c>
      <c r="N3100" s="205">
        <v>42359</v>
      </c>
      <c r="O3100" s="203"/>
    </row>
    <row r="3101" spans="1:15" ht="27.75" hidden="1" customHeight="1" x14ac:dyDescent="0.25">
      <c r="A3101" s="203" t="s">
        <v>2028</v>
      </c>
      <c r="B3101" s="202" t="s">
        <v>522</v>
      </c>
      <c r="C3101" s="203" t="s">
        <v>1476</v>
      </c>
      <c r="D3101" s="202" t="s">
        <v>1756</v>
      </c>
      <c r="E3101" s="202" t="s">
        <v>1754</v>
      </c>
      <c r="F3101" s="202" t="s">
        <v>505</v>
      </c>
      <c r="G3101" s="253">
        <v>5.58</v>
      </c>
      <c r="H3101" s="361" t="s">
        <v>1400</v>
      </c>
      <c r="I3101" s="359" t="s">
        <v>1379</v>
      </c>
      <c r="J3101" s="359" t="s">
        <v>1402</v>
      </c>
      <c r="K3101" s="359" t="s">
        <v>1391</v>
      </c>
      <c r="L3101" s="359" t="s">
        <v>1392</v>
      </c>
      <c r="M3101" s="368">
        <v>2007</v>
      </c>
      <c r="N3101" s="205">
        <v>42359</v>
      </c>
      <c r="O3101" s="203"/>
    </row>
    <row r="3102" spans="1:15" ht="27.75" hidden="1" customHeight="1" x14ac:dyDescent="0.25">
      <c r="A3102" s="203" t="s">
        <v>2028</v>
      </c>
      <c r="B3102" s="202" t="s">
        <v>522</v>
      </c>
      <c r="C3102" s="203" t="s">
        <v>1476</v>
      </c>
      <c r="D3102" s="202" t="s">
        <v>1756</v>
      </c>
      <c r="E3102" s="202" t="s">
        <v>1754</v>
      </c>
      <c r="F3102" s="202" t="s">
        <v>505</v>
      </c>
      <c r="G3102" s="253">
        <v>1.8</v>
      </c>
      <c r="H3102" s="361" t="s">
        <v>1400</v>
      </c>
      <c r="I3102" s="359" t="s">
        <v>1382</v>
      </c>
      <c r="J3102" s="358">
        <v>0.33</v>
      </c>
      <c r="K3102" s="359" t="s">
        <v>1391</v>
      </c>
      <c r="L3102" s="359" t="s">
        <v>1392</v>
      </c>
      <c r="M3102" s="368">
        <v>2007</v>
      </c>
      <c r="N3102" s="205">
        <v>42359</v>
      </c>
      <c r="O3102" s="203"/>
    </row>
    <row r="3103" spans="1:15" ht="27.75" hidden="1" customHeight="1" x14ac:dyDescent="0.25">
      <c r="A3103" s="203" t="s">
        <v>2028</v>
      </c>
      <c r="B3103" s="202" t="s">
        <v>522</v>
      </c>
      <c r="C3103" s="203" t="s">
        <v>1476</v>
      </c>
      <c r="D3103" s="202" t="s">
        <v>1756</v>
      </c>
      <c r="E3103" s="202" t="s">
        <v>1754</v>
      </c>
      <c r="F3103" s="202" t="s">
        <v>505</v>
      </c>
      <c r="G3103" s="253">
        <v>0.91</v>
      </c>
      <c r="H3103" s="361" t="s">
        <v>1400</v>
      </c>
      <c r="I3103" s="359" t="s">
        <v>1383</v>
      </c>
      <c r="J3103" s="358">
        <v>0.86</v>
      </c>
      <c r="K3103" s="359" t="s">
        <v>1391</v>
      </c>
      <c r="L3103" s="359" t="s">
        <v>1392</v>
      </c>
      <c r="M3103" s="368">
        <v>2007</v>
      </c>
      <c r="N3103" s="205">
        <v>42359</v>
      </c>
      <c r="O3103" s="203"/>
    </row>
    <row r="3104" spans="1:15" ht="27.75" hidden="1" customHeight="1" x14ac:dyDescent="0.25">
      <c r="A3104" s="203" t="s">
        <v>2028</v>
      </c>
      <c r="B3104" s="202" t="s">
        <v>522</v>
      </c>
      <c r="C3104" s="203" t="s">
        <v>1476</v>
      </c>
      <c r="D3104" s="202" t="s">
        <v>1756</v>
      </c>
      <c r="E3104" s="202" t="s">
        <v>1754</v>
      </c>
      <c r="F3104" s="202" t="s">
        <v>505</v>
      </c>
      <c r="G3104" s="253">
        <v>0.39</v>
      </c>
      <c r="H3104" s="361" t="s">
        <v>1400</v>
      </c>
      <c r="I3104" s="359" t="s">
        <v>1384</v>
      </c>
      <c r="J3104" s="359" t="s">
        <v>1402</v>
      </c>
      <c r="K3104" s="359" t="s">
        <v>1391</v>
      </c>
      <c r="L3104" s="359" t="s">
        <v>1392</v>
      </c>
      <c r="M3104" s="368">
        <v>2007</v>
      </c>
      <c r="N3104" s="205">
        <v>42359</v>
      </c>
      <c r="O3104" s="203"/>
    </row>
    <row r="3105" spans="1:15" ht="27.75" hidden="1" customHeight="1" x14ac:dyDescent="0.25">
      <c r="A3105" s="203" t="s">
        <v>2028</v>
      </c>
      <c r="B3105" s="202" t="s">
        <v>522</v>
      </c>
      <c r="C3105" s="203" t="s">
        <v>1476</v>
      </c>
      <c r="D3105" s="202" t="s">
        <v>1756</v>
      </c>
      <c r="E3105" s="202" t="s">
        <v>1754</v>
      </c>
      <c r="F3105" s="202" t="s">
        <v>505</v>
      </c>
      <c r="G3105" s="253">
        <v>0.12</v>
      </c>
      <c r="H3105" s="361" t="s">
        <v>1400</v>
      </c>
      <c r="I3105" s="359" t="s">
        <v>1385</v>
      </c>
      <c r="J3105" s="359" t="s">
        <v>1402</v>
      </c>
      <c r="K3105" s="359" t="s">
        <v>1391</v>
      </c>
      <c r="L3105" s="359" t="s">
        <v>1392</v>
      </c>
      <c r="M3105" s="368">
        <v>2007</v>
      </c>
      <c r="N3105" s="205">
        <v>42359</v>
      </c>
      <c r="O3105" s="203"/>
    </row>
    <row r="3106" spans="1:15" ht="27.75" hidden="1" customHeight="1" x14ac:dyDescent="0.25">
      <c r="A3106" s="203" t="s">
        <v>2028</v>
      </c>
      <c r="B3106" s="202" t="s">
        <v>522</v>
      </c>
      <c r="C3106" s="203" t="s">
        <v>1476</v>
      </c>
      <c r="D3106" s="202" t="s">
        <v>1757</v>
      </c>
      <c r="E3106" s="202" t="s">
        <v>1754</v>
      </c>
      <c r="F3106" s="202" t="s">
        <v>505</v>
      </c>
      <c r="G3106" s="253">
        <v>34.409999999999997</v>
      </c>
      <c r="H3106" s="361" t="s">
        <v>1400</v>
      </c>
      <c r="I3106" s="359" t="s">
        <v>1379</v>
      </c>
      <c r="J3106" s="358">
        <v>0.41</v>
      </c>
      <c r="K3106" s="359" t="s">
        <v>1391</v>
      </c>
      <c r="L3106" s="359" t="s">
        <v>1392</v>
      </c>
      <c r="M3106" s="368">
        <v>2009</v>
      </c>
      <c r="N3106" s="205">
        <v>42359</v>
      </c>
      <c r="O3106" s="203"/>
    </row>
    <row r="3107" spans="1:15" ht="27.75" hidden="1" customHeight="1" x14ac:dyDescent="0.25">
      <c r="A3107" s="203" t="s">
        <v>2028</v>
      </c>
      <c r="B3107" s="202" t="s">
        <v>522</v>
      </c>
      <c r="C3107" s="203" t="s">
        <v>1476</v>
      </c>
      <c r="D3107" s="202" t="s">
        <v>1757</v>
      </c>
      <c r="E3107" s="202" t="s">
        <v>1754</v>
      </c>
      <c r="F3107" s="202" t="s">
        <v>505</v>
      </c>
      <c r="G3107" s="253">
        <v>13.97</v>
      </c>
      <c r="H3107" s="361" t="s">
        <v>1400</v>
      </c>
      <c r="I3107" s="359" t="s">
        <v>1382</v>
      </c>
      <c r="J3107" s="358">
        <v>0</v>
      </c>
      <c r="K3107" s="359" t="s">
        <v>1391</v>
      </c>
      <c r="L3107" s="359" t="s">
        <v>1392</v>
      </c>
      <c r="M3107" s="368">
        <v>2009</v>
      </c>
      <c r="N3107" s="205">
        <v>42359</v>
      </c>
      <c r="O3107" s="203"/>
    </row>
    <row r="3108" spans="1:15" ht="27.75" hidden="1" customHeight="1" x14ac:dyDescent="0.25">
      <c r="A3108" s="203" t="s">
        <v>2028</v>
      </c>
      <c r="B3108" s="202" t="s">
        <v>522</v>
      </c>
      <c r="C3108" s="203" t="s">
        <v>1476</v>
      </c>
      <c r="D3108" s="202" t="s">
        <v>1757</v>
      </c>
      <c r="E3108" s="202" t="s">
        <v>1754</v>
      </c>
      <c r="F3108" s="202" t="s">
        <v>505</v>
      </c>
      <c r="G3108" s="253">
        <v>7.43</v>
      </c>
      <c r="H3108" s="361" t="s">
        <v>1400</v>
      </c>
      <c r="I3108" s="359" t="s">
        <v>1383</v>
      </c>
      <c r="J3108" s="358">
        <v>0.28000000000000003</v>
      </c>
      <c r="K3108" s="359" t="s">
        <v>1391</v>
      </c>
      <c r="L3108" s="359" t="s">
        <v>1392</v>
      </c>
      <c r="M3108" s="368">
        <v>2009</v>
      </c>
      <c r="N3108" s="205">
        <v>42359</v>
      </c>
      <c r="O3108" s="203"/>
    </row>
    <row r="3109" spans="1:15" ht="27.75" hidden="1" customHeight="1" x14ac:dyDescent="0.25">
      <c r="A3109" s="203" t="s">
        <v>2028</v>
      </c>
      <c r="B3109" s="202" t="s">
        <v>522</v>
      </c>
      <c r="C3109" s="203" t="s">
        <v>1476</v>
      </c>
      <c r="D3109" s="202" t="s">
        <v>1757</v>
      </c>
      <c r="E3109" s="202" t="s">
        <v>1754</v>
      </c>
      <c r="F3109" s="202" t="s">
        <v>505</v>
      </c>
      <c r="G3109" s="253">
        <v>4.32</v>
      </c>
      <c r="H3109" s="361" t="s">
        <v>1400</v>
      </c>
      <c r="I3109" s="359" t="s">
        <v>1384</v>
      </c>
      <c r="J3109" s="358">
        <v>0.1</v>
      </c>
      <c r="K3109" s="359" t="s">
        <v>1391</v>
      </c>
      <c r="L3109" s="359" t="s">
        <v>1392</v>
      </c>
      <c r="M3109" s="368">
        <v>2009</v>
      </c>
      <c r="N3109" s="205">
        <v>42359</v>
      </c>
      <c r="O3109" s="203"/>
    </row>
    <row r="3110" spans="1:15" ht="27.75" hidden="1" customHeight="1" x14ac:dyDescent="0.25">
      <c r="A3110" s="203" t="s">
        <v>2028</v>
      </c>
      <c r="B3110" s="202" t="s">
        <v>522</v>
      </c>
      <c r="C3110" s="203" t="s">
        <v>1476</v>
      </c>
      <c r="D3110" s="202" t="s">
        <v>1757</v>
      </c>
      <c r="E3110" s="202" t="s">
        <v>1754</v>
      </c>
      <c r="F3110" s="202" t="s">
        <v>505</v>
      </c>
      <c r="G3110" s="253">
        <v>2.4</v>
      </c>
      <c r="H3110" s="361" t="s">
        <v>1400</v>
      </c>
      <c r="I3110" s="359" t="s">
        <v>1385</v>
      </c>
      <c r="J3110" s="358">
        <v>0.51</v>
      </c>
      <c r="K3110" s="359" t="s">
        <v>1391</v>
      </c>
      <c r="L3110" s="359" t="s">
        <v>1392</v>
      </c>
      <c r="M3110" s="368">
        <v>2009</v>
      </c>
      <c r="N3110" s="205">
        <v>42359</v>
      </c>
      <c r="O3110" s="203"/>
    </row>
    <row r="3111" spans="1:15" ht="27.75" hidden="1" customHeight="1" x14ac:dyDescent="0.25">
      <c r="A3111" s="203" t="s">
        <v>2028</v>
      </c>
      <c r="B3111" s="202" t="s">
        <v>522</v>
      </c>
      <c r="C3111" s="203" t="s">
        <v>1476</v>
      </c>
      <c r="D3111" s="202" t="s">
        <v>1758</v>
      </c>
      <c r="E3111" s="202" t="s">
        <v>1754</v>
      </c>
      <c r="F3111" s="202" t="s">
        <v>505</v>
      </c>
      <c r="G3111" s="253">
        <v>34.409550000000003</v>
      </c>
      <c r="H3111" s="361" t="s">
        <v>1400</v>
      </c>
      <c r="I3111" s="359" t="s">
        <v>1379</v>
      </c>
      <c r="J3111" s="358">
        <v>0.56000000000000005</v>
      </c>
      <c r="K3111" s="359" t="s">
        <v>1391</v>
      </c>
      <c r="L3111" s="359" t="s">
        <v>1392</v>
      </c>
      <c r="M3111" s="368">
        <v>2009</v>
      </c>
      <c r="N3111" s="205">
        <v>42359</v>
      </c>
      <c r="O3111" s="203"/>
    </row>
    <row r="3112" spans="1:15" ht="27.75" hidden="1" customHeight="1" x14ac:dyDescent="0.25">
      <c r="A3112" s="203" t="s">
        <v>2028</v>
      </c>
      <c r="B3112" s="202" t="s">
        <v>522</v>
      </c>
      <c r="C3112" s="203" t="s">
        <v>1476</v>
      </c>
      <c r="D3112" s="202" t="s">
        <v>1758</v>
      </c>
      <c r="E3112" s="202" t="s">
        <v>1754</v>
      </c>
      <c r="F3112" s="202" t="s">
        <v>505</v>
      </c>
      <c r="G3112" s="253">
        <v>13.967370000000001</v>
      </c>
      <c r="H3112" s="361" t="s">
        <v>1400</v>
      </c>
      <c r="I3112" s="359" t="s">
        <v>1382</v>
      </c>
      <c r="J3112" s="358">
        <v>0</v>
      </c>
      <c r="K3112" s="359" t="s">
        <v>1391</v>
      </c>
      <c r="L3112" s="359" t="s">
        <v>1392</v>
      </c>
      <c r="M3112" s="368">
        <v>2009</v>
      </c>
      <c r="N3112" s="205">
        <v>42359</v>
      </c>
      <c r="O3112" s="203"/>
    </row>
    <row r="3113" spans="1:15" ht="27.75" hidden="1" customHeight="1" x14ac:dyDescent="0.25">
      <c r="A3113" s="203" t="s">
        <v>2028</v>
      </c>
      <c r="B3113" s="202" t="s">
        <v>522</v>
      </c>
      <c r="C3113" s="203" t="s">
        <v>1476</v>
      </c>
      <c r="D3113" s="202" t="s">
        <v>1758</v>
      </c>
      <c r="E3113" s="202" t="s">
        <v>1754</v>
      </c>
      <c r="F3113" s="202" t="s">
        <v>505</v>
      </c>
      <c r="G3113" s="253">
        <v>7.4335699999999996</v>
      </c>
      <c r="H3113" s="361" t="s">
        <v>1400</v>
      </c>
      <c r="I3113" s="359" t="s">
        <v>1383</v>
      </c>
      <c r="J3113" s="358">
        <v>0.04</v>
      </c>
      <c r="K3113" s="359" t="s">
        <v>1391</v>
      </c>
      <c r="L3113" s="359" t="s">
        <v>1392</v>
      </c>
      <c r="M3113" s="368">
        <v>2009</v>
      </c>
      <c r="N3113" s="205">
        <v>42359</v>
      </c>
      <c r="O3113" s="203"/>
    </row>
    <row r="3114" spans="1:15" ht="27.75" hidden="1" customHeight="1" x14ac:dyDescent="0.25">
      <c r="A3114" s="203" t="s">
        <v>2028</v>
      </c>
      <c r="B3114" s="202" t="s">
        <v>522</v>
      </c>
      <c r="C3114" s="203" t="s">
        <v>1476</v>
      </c>
      <c r="D3114" s="202" t="s">
        <v>1758</v>
      </c>
      <c r="E3114" s="202" t="s">
        <v>1754</v>
      </c>
      <c r="F3114" s="202" t="s">
        <v>505</v>
      </c>
      <c r="G3114" s="253">
        <v>4.3195899999999998</v>
      </c>
      <c r="H3114" s="361" t="s">
        <v>1400</v>
      </c>
      <c r="I3114" s="359" t="s">
        <v>1384</v>
      </c>
      <c r="J3114" s="358">
        <v>0.12</v>
      </c>
      <c r="K3114" s="359" t="s">
        <v>1391</v>
      </c>
      <c r="L3114" s="359" t="s">
        <v>1392</v>
      </c>
      <c r="M3114" s="368">
        <v>2009</v>
      </c>
      <c r="N3114" s="205">
        <v>42359</v>
      </c>
      <c r="O3114" s="203"/>
    </row>
    <row r="3115" spans="1:15" ht="27.75" hidden="1" customHeight="1" x14ac:dyDescent="0.25">
      <c r="A3115" s="203" t="s">
        <v>2028</v>
      </c>
      <c r="B3115" s="202" t="s">
        <v>522</v>
      </c>
      <c r="C3115" s="203" t="s">
        <v>1476</v>
      </c>
      <c r="D3115" s="202" t="s">
        <v>1758</v>
      </c>
      <c r="E3115" s="202" t="s">
        <v>1754</v>
      </c>
      <c r="F3115" s="202" t="s">
        <v>505</v>
      </c>
      <c r="G3115" s="253">
        <v>2.3997199999999999</v>
      </c>
      <c r="H3115" s="361" t="s">
        <v>1400</v>
      </c>
      <c r="I3115" s="359" t="s">
        <v>1385</v>
      </c>
      <c r="J3115" s="358">
        <v>0.56000000000000005</v>
      </c>
      <c r="K3115" s="359" t="s">
        <v>1391</v>
      </c>
      <c r="L3115" s="359" t="s">
        <v>1392</v>
      </c>
      <c r="M3115" s="368">
        <v>2009</v>
      </c>
      <c r="N3115" s="205">
        <v>42359</v>
      </c>
      <c r="O3115" s="203"/>
    </row>
    <row r="3116" spans="1:15" ht="27.75" hidden="1" customHeight="1" x14ac:dyDescent="0.25">
      <c r="A3116" s="129" t="s">
        <v>2028</v>
      </c>
      <c r="B3116" s="269" t="s">
        <v>522</v>
      </c>
      <c r="C3116" s="226" t="s">
        <v>2568</v>
      </c>
      <c r="D3116" s="269" t="s">
        <v>641</v>
      </c>
      <c r="E3116" s="372" t="s">
        <v>1557</v>
      </c>
      <c r="F3116" s="269" t="s">
        <v>475</v>
      </c>
      <c r="G3116" s="373">
        <v>119.2</v>
      </c>
      <c r="H3116" s="225" t="s">
        <v>488</v>
      </c>
      <c r="I3116" s="269" t="s">
        <v>1379</v>
      </c>
      <c r="J3116" s="374">
        <v>0</v>
      </c>
      <c r="K3116" s="269" t="s">
        <v>22</v>
      </c>
      <c r="L3116" s="269" t="s">
        <v>1392</v>
      </c>
      <c r="M3116" s="369">
        <v>2010</v>
      </c>
      <c r="N3116" s="375">
        <v>43873</v>
      </c>
      <c r="O3116" s="226" t="s">
        <v>2569</v>
      </c>
    </row>
    <row r="3117" spans="1:15" ht="27.75" hidden="1" customHeight="1" x14ac:dyDescent="0.25">
      <c r="A3117" s="129" t="s">
        <v>2028</v>
      </c>
      <c r="B3117" s="269" t="s">
        <v>522</v>
      </c>
      <c r="C3117" s="226" t="s">
        <v>2568</v>
      </c>
      <c r="D3117" s="269" t="s">
        <v>641</v>
      </c>
      <c r="E3117" s="372" t="s">
        <v>1557</v>
      </c>
      <c r="F3117" s="269" t="s">
        <v>475</v>
      </c>
      <c r="G3117" s="373">
        <v>44.21</v>
      </c>
      <c r="H3117" s="225" t="s">
        <v>488</v>
      </c>
      <c r="I3117" s="269" t="s">
        <v>1382</v>
      </c>
      <c r="J3117" s="374">
        <v>0</v>
      </c>
      <c r="K3117" s="269" t="s">
        <v>22</v>
      </c>
      <c r="L3117" s="269" t="s">
        <v>1392</v>
      </c>
      <c r="M3117" s="369">
        <v>2010</v>
      </c>
      <c r="N3117" s="375">
        <v>43873</v>
      </c>
      <c r="O3117" s="226" t="s">
        <v>2569</v>
      </c>
    </row>
    <row r="3118" spans="1:15" ht="27.75" hidden="1" customHeight="1" x14ac:dyDescent="0.25">
      <c r="A3118" s="129" t="s">
        <v>2028</v>
      </c>
      <c r="B3118" s="269" t="s">
        <v>522</v>
      </c>
      <c r="C3118" s="226" t="s">
        <v>2568</v>
      </c>
      <c r="D3118" s="269" t="s">
        <v>641</v>
      </c>
      <c r="E3118" s="372" t="s">
        <v>1557</v>
      </c>
      <c r="F3118" s="269" t="s">
        <v>475</v>
      </c>
      <c r="G3118" s="373">
        <v>17.829999999999998</v>
      </c>
      <c r="H3118" s="225" t="s">
        <v>488</v>
      </c>
      <c r="I3118" s="269" t="s">
        <v>1383</v>
      </c>
      <c r="J3118" s="374">
        <v>0</v>
      </c>
      <c r="K3118" s="269" t="s">
        <v>22</v>
      </c>
      <c r="L3118" s="269" t="s">
        <v>1392</v>
      </c>
      <c r="M3118" s="369">
        <v>2010</v>
      </c>
      <c r="N3118" s="375">
        <v>43873</v>
      </c>
      <c r="O3118" s="226" t="s">
        <v>2569</v>
      </c>
    </row>
    <row r="3119" spans="1:15" ht="27.75" hidden="1" customHeight="1" x14ac:dyDescent="0.25">
      <c r="A3119" s="129" t="s">
        <v>2028</v>
      </c>
      <c r="B3119" s="269" t="s">
        <v>522</v>
      </c>
      <c r="C3119" s="226" t="s">
        <v>2568</v>
      </c>
      <c r="D3119" s="269" t="s">
        <v>641</v>
      </c>
      <c r="E3119" s="372" t="s">
        <v>1557</v>
      </c>
      <c r="F3119" s="269" t="s">
        <v>475</v>
      </c>
      <c r="G3119" s="373">
        <v>8.1199999999999992</v>
      </c>
      <c r="H3119" s="225" t="s">
        <v>488</v>
      </c>
      <c r="I3119" s="372" t="s">
        <v>1384</v>
      </c>
      <c r="J3119" s="374">
        <v>0</v>
      </c>
      <c r="K3119" s="269" t="s">
        <v>22</v>
      </c>
      <c r="L3119" s="269" t="s">
        <v>1392</v>
      </c>
      <c r="M3119" s="369">
        <v>2010</v>
      </c>
      <c r="N3119" s="375">
        <v>43873</v>
      </c>
      <c r="O3119" s="226" t="s">
        <v>2569</v>
      </c>
    </row>
    <row r="3120" spans="1:15" ht="27.75" hidden="1" customHeight="1" x14ac:dyDescent="0.25">
      <c r="A3120" s="129" t="s">
        <v>2028</v>
      </c>
      <c r="B3120" s="269" t="s">
        <v>522</v>
      </c>
      <c r="C3120" s="226" t="s">
        <v>2568</v>
      </c>
      <c r="D3120" s="269" t="s">
        <v>641</v>
      </c>
      <c r="E3120" s="372" t="s">
        <v>1557</v>
      </c>
      <c r="F3120" s="269" t="s">
        <v>475</v>
      </c>
      <c r="G3120" s="373">
        <v>3.9</v>
      </c>
      <c r="H3120" s="225" t="s">
        <v>488</v>
      </c>
      <c r="I3120" s="372" t="s">
        <v>1385</v>
      </c>
      <c r="J3120" s="374">
        <v>0</v>
      </c>
      <c r="K3120" s="269" t="s">
        <v>22</v>
      </c>
      <c r="L3120" s="269" t="s">
        <v>1392</v>
      </c>
      <c r="M3120" s="369">
        <v>2010</v>
      </c>
      <c r="N3120" s="375">
        <v>43873</v>
      </c>
      <c r="O3120" s="226" t="s">
        <v>2569</v>
      </c>
    </row>
    <row r="3121" spans="1:15" ht="27.75" hidden="1" customHeight="1" x14ac:dyDescent="0.25">
      <c r="A3121" s="203" t="s">
        <v>2030</v>
      </c>
      <c r="B3121" s="202" t="s">
        <v>2399</v>
      </c>
      <c r="C3121" s="203" t="s">
        <v>1403</v>
      </c>
      <c r="D3121" s="202" t="s">
        <v>1404</v>
      </c>
      <c r="E3121" s="202" t="s">
        <v>1405</v>
      </c>
      <c r="F3121" s="202" t="s">
        <v>475</v>
      </c>
      <c r="G3121" s="253">
        <v>154</v>
      </c>
      <c r="H3121" s="361" t="s">
        <v>1406</v>
      </c>
      <c r="I3121" s="359" t="s">
        <v>1407</v>
      </c>
      <c r="J3121" s="359" t="s">
        <v>1380</v>
      </c>
      <c r="K3121" s="359" t="s">
        <v>22</v>
      </c>
      <c r="L3121" s="359" t="s">
        <v>1408</v>
      </c>
      <c r="M3121" s="368" t="s">
        <v>1407</v>
      </c>
      <c r="N3121" s="205">
        <v>42486</v>
      </c>
      <c r="O3121" s="203"/>
    </row>
    <row r="3122" spans="1:15" ht="27.75" hidden="1" customHeight="1" x14ac:dyDescent="0.25">
      <c r="A3122" s="203" t="s">
        <v>2030</v>
      </c>
      <c r="B3122" s="202" t="s">
        <v>2399</v>
      </c>
      <c r="C3122" s="203" t="s">
        <v>1461</v>
      </c>
      <c r="D3122" s="202" t="s">
        <v>2031</v>
      </c>
      <c r="E3122" s="202" t="s">
        <v>2032</v>
      </c>
      <c r="F3122" s="202" t="s">
        <v>475</v>
      </c>
      <c r="G3122" s="254">
        <v>1766033</v>
      </c>
      <c r="H3122" s="361" t="s">
        <v>1433</v>
      </c>
      <c r="I3122" s="359" t="s">
        <v>1407</v>
      </c>
      <c r="J3122" s="359" t="s">
        <v>1380</v>
      </c>
      <c r="K3122" s="359" t="s">
        <v>8</v>
      </c>
      <c r="L3122" s="359" t="s">
        <v>1408</v>
      </c>
      <c r="M3122" s="368" t="s">
        <v>1407</v>
      </c>
      <c r="N3122" s="205">
        <v>42530</v>
      </c>
      <c r="O3122" s="203"/>
    </row>
    <row r="3123" spans="1:15" ht="27.75" hidden="1" customHeight="1" x14ac:dyDescent="0.25">
      <c r="A3123" s="203" t="s">
        <v>2030</v>
      </c>
      <c r="B3123" s="202" t="s">
        <v>2399</v>
      </c>
      <c r="C3123" s="203" t="s">
        <v>1461</v>
      </c>
      <c r="D3123" s="202" t="s">
        <v>2031</v>
      </c>
      <c r="E3123" s="202" t="s">
        <v>2032</v>
      </c>
      <c r="F3123" s="202" t="s">
        <v>475</v>
      </c>
      <c r="G3123" s="254">
        <v>4838</v>
      </c>
      <c r="H3123" s="361" t="s">
        <v>1414</v>
      </c>
      <c r="I3123" s="359" t="s">
        <v>1407</v>
      </c>
      <c r="J3123" s="359" t="s">
        <v>1380</v>
      </c>
      <c r="K3123" s="359" t="s">
        <v>8</v>
      </c>
      <c r="L3123" s="359" t="s">
        <v>1392</v>
      </c>
      <c r="M3123" s="368" t="s">
        <v>1407</v>
      </c>
      <c r="N3123" s="205">
        <v>42530</v>
      </c>
      <c r="O3123" s="203"/>
    </row>
    <row r="3124" spans="1:15" ht="27.75" hidden="1" customHeight="1" x14ac:dyDescent="0.25">
      <c r="A3124" s="203" t="s">
        <v>2030</v>
      </c>
      <c r="B3124" s="202" t="s">
        <v>2399</v>
      </c>
      <c r="C3124" s="203" t="s">
        <v>1461</v>
      </c>
      <c r="D3124" s="202" t="s">
        <v>2033</v>
      </c>
      <c r="E3124" s="202" t="s">
        <v>2034</v>
      </c>
      <c r="F3124" s="202" t="s">
        <v>475</v>
      </c>
      <c r="G3124" s="254">
        <v>677746</v>
      </c>
      <c r="H3124" s="361" t="s">
        <v>1433</v>
      </c>
      <c r="I3124" s="359" t="s">
        <v>1407</v>
      </c>
      <c r="J3124" s="359" t="s">
        <v>1380</v>
      </c>
      <c r="K3124" s="359" t="s">
        <v>8</v>
      </c>
      <c r="L3124" s="359" t="s">
        <v>1408</v>
      </c>
      <c r="M3124" s="368" t="s">
        <v>1407</v>
      </c>
      <c r="N3124" s="205">
        <v>42530</v>
      </c>
      <c r="O3124" s="203"/>
    </row>
    <row r="3125" spans="1:15" ht="27.75" hidden="1" customHeight="1" x14ac:dyDescent="0.25">
      <c r="A3125" s="203" t="s">
        <v>2030</v>
      </c>
      <c r="B3125" s="202" t="s">
        <v>2399</v>
      </c>
      <c r="C3125" s="203" t="s">
        <v>1461</v>
      </c>
      <c r="D3125" s="202" t="s">
        <v>2033</v>
      </c>
      <c r="E3125" s="202" t="s">
        <v>2034</v>
      </c>
      <c r="F3125" s="202" t="s">
        <v>475</v>
      </c>
      <c r="G3125" s="254">
        <v>1857</v>
      </c>
      <c r="H3125" s="361" t="s">
        <v>1414</v>
      </c>
      <c r="I3125" s="359" t="s">
        <v>1407</v>
      </c>
      <c r="J3125" s="359" t="s">
        <v>1380</v>
      </c>
      <c r="K3125" s="359" t="s">
        <v>8</v>
      </c>
      <c r="L3125" s="359" t="s">
        <v>1392</v>
      </c>
      <c r="M3125" s="368" t="s">
        <v>1407</v>
      </c>
      <c r="N3125" s="205">
        <v>42530</v>
      </c>
      <c r="O3125" s="203"/>
    </row>
    <row r="3126" spans="1:15" ht="27.75" hidden="1" customHeight="1" x14ac:dyDescent="0.25">
      <c r="A3126" s="203" t="s">
        <v>2030</v>
      </c>
      <c r="B3126" s="202" t="s">
        <v>2399</v>
      </c>
      <c r="C3126" s="203" t="s">
        <v>1461</v>
      </c>
      <c r="D3126" s="202" t="s">
        <v>2035</v>
      </c>
      <c r="E3126" s="202" t="s">
        <v>2032</v>
      </c>
      <c r="F3126" s="202" t="s">
        <v>475</v>
      </c>
      <c r="G3126" s="254">
        <v>1909551</v>
      </c>
      <c r="H3126" s="361" t="s">
        <v>1433</v>
      </c>
      <c r="I3126" s="359" t="s">
        <v>1407</v>
      </c>
      <c r="J3126" s="359" t="s">
        <v>1380</v>
      </c>
      <c r="K3126" s="359" t="s">
        <v>8</v>
      </c>
      <c r="L3126" s="359" t="s">
        <v>1408</v>
      </c>
      <c r="M3126" s="368" t="s">
        <v>1407</v>
      </c>
      <c r="N3126" s="205">
        <v>42530</v>
      </c>
      <c r="O3126" s="203"/>
    </row>
    <row r="3127" spans="1:15" ht="27.75" hidden="1" customHeight="1" x14ac:dyDescent="0.25">
      <c r="A3127" s="203" t="s">
        <v>2030</v>
      </c>
      <c r="B3127" s="202" t="s">
        <v>2399</v>
      </c>
      <c r="C3127" s="203" t="s">
        <v>1461</v>
      </c>
      <c r="D3127" s="202" t="s">
        <v>2035</v>
      </c>
      <c r="E3127" s="202" t="s">
        <v>2032</v>
      </c>
      <c r="F3127" s="202" t="s">
        <v>475</v>
      </c>
      <c r="G3127" s="254">
        <v>12646</v>
      </c>
      <c r="H3127" s="361" t="s">
        <v>1414</v>
      </c>
      <c r="I3127" s="359" t="s">
        <v>1407</v>
      </c>
      <c r="J3127" s="359" t="s">
        <v>1380</v>
      </c>
      <c r="K3127" s="359" t="s">
        <v>8</v>
      </c>
      <c r="L3127" s="359" t="s">
        <v>1392</v>
      </c>
      <c r="M3127" s="368" t="s">
        <v>1407</v>
      </c>
      <c r="N3127" s="205">
        <v>42530</v>
      </c>
      <c r="O3127" s="203"/>
    </row>
    <row r="3128" spans="1:15" ht="27.75" hidden="1" customHeight="1" x14ac:dyDescent="0.25">
      <c r="A3128" s="203" t="s">
        <v>2036</v>
      </c>
      <c r="B3128" s="202" t="s">
        <v>2400</v>
      </c>
      <c r="C3128" s="203" t="s">
        <v>1403</v>
      </c>
      <c r="D3128" s="202" t="s">
        <v>1404</v>
      </c>
      <c r="E3128" s="202" t="s">
        <v>1405</v>
      </c>
      <c r="F3128" s="202" t="s">
        <v>475</v>
      </c>
      <c r="G3128" s="253">
        <v>154</v>
      </c>
      <c r="H3128" s="361" t="s">
        <v>1406</v>
      </c>
      <c r="I3128" s="359" t="s">
        <v>1407</v>
      </c>
      <c r="J3128" s="208">
        <v>0</v>
      </c>
      <c r="K3128" s="359" t="s">
        <v>22</v>
      </c>
      <c r="L3128" s="359" t="s">
        <v>1408</v>
      </c>
      <c r="M3128" s="368" t="s">
        <v>1407</v>
      </c>
      <c r="N3128" s="205">
        <v>42486</v>
      </c>
      <c r="O3128" s="203"/>
    </row>
    <row r="3129" spans="1:15" ht="27.75" hidden="1" customHeight="1" x14ac:dyDescent="0.25">
      <c r="A3129" s="203" t="s">
        <v>2036</v>
      </c>
      <c r="B3129" s="202" t="s">
        <v>2400</v>
      </c>
      <c r="C3129" s="203" t="s">
        <v>1461</v>
      </c>
      <c r="D3129" s="202" t="s">
        <v>1462</v>
      </c>
      <c r="E3129" s="202" t="s">
        <v>1463</v>
      </c>
      <c r="F3129" s="202" t="s">
        <v>475</v>
      </c>
      <c r="G3129" s="254">
        <v>21534261</v>
      </c>
      <c r="H3129" s="361" t="s">
        <v>1433</v>
      </c>
      <c r="I3129" s="359" t="s">
        <v>1407</v>
      </c>
      <c r="J3129" s="359" t="s">
        <v>1380</v>
      </c>
      <c r="K3129" s="359" t="s">
        <v>8</v>
      </c>
      <c r="L3129" s="359" t="s">
        <v>1408</v>
      </c>
      <c r="M3129" s="368" t="s">
        <v>1407</v>
      </c>
      <c r="N3129" s="205">
        <v>42530</v>
      </c>
      <c r="O3129" s="203"/>
    </row>
    <row r="3130" spans="1:15" ht="27.75" hidden="1" customHeight="1" x14ac:dyDescent="0.25">
      <c r="A3130" s="203" t="s">
        <v>2036</v>
      </c>
      <c r="B3130" s="202" t="s">
        <v>2400</v>
      </c>
      <c r="C3130" s="203" t="s">
        <v>1461</v>
      </c>
      <c r="D3130" s="202" t="s">
        <v>1462</v>
      </c>
      <c r="E3130" s="202" t="s">
        <v>1463</v>
      </c>
      <c r="F3130" s="202" t="s">
        <v>475</v>
      </c>
      <c r="G3130" s="254">
        <v>58998</v>
      </c>
      <c r="H3130" s="361" t="s">
        <v>1414</v>
      </c>
      <c r="I3130" s="359" t="s">
        <v>1407</v>
      </c>
      <c r="J3130" s="359" t="s">
        <v>1380</v>
      </c>
      <c r="K3130" s="359" t="s">
        <v>8</v>
      </c>
      <c r="L3130" s="359" t="s">
        <v>1392</v>
      </c>
      <c r="M3130" s="368" t="s">
        <v>1407</v>
      </c>
      <c r="N3130" s="205">
        <v>42530</v>
      </c>
      <c r="O3130" s="203"/>
    </row>
    <row r="3131" spans="1:15" ht="27.75" hidden="1" customHeight="1" x14ac:dyDescent="0.25">
      <c r="A3131" s="203" t="s">
        <v>2036</v>
      </c>
      <c r="B3131" s="202" t="s">
        <v>2400</v>
      </c>
      <c r="C3131" s="203" t="s">
        <v>1461</v>
      </c>
      <c r="D3131" s="202" t="s">
        <v>1457</v>
      </c>
      <c r="E3131" s="202" t="s">
        <v>1458</v>
      </c>
      <c r="F3131" s="202" t="s">
        <v>475</v>
      </c>
      <c r="G3131" s="254">
        <v>2943971</v>
      </c>
      <c r="H3131" s="361" t="s">
        <v>1433</v>
      </c>
      <c r="I3131" s="359" t="s">
        <v>1407</v>
      </c>
      <c r="J3131" s="359" t="s">
        <v>1380</v>
      </c>
      <c r="K3131" s="359" t="s">
        <v>8</v>
      </c>
      <c r="L3131" s="359" t="s">
        <v>1408</v>
      </c>
      <c r="M3131" s="368" t="s">
        <v>1407</v>
      </c>
      <c r="N3131" s="205">
        <v>42530</v>
      </c>
      <c r="O3131" s="203"/>
    </row>
    <row r="3132" spans="1:15" ht="27.75" hidden="1" customHeight="1" x14ac:dyDescent="0.25">
      <c r="A3132" s="203" t="s">
        <v>2036</v>
      </c>
      <c r="B3132" s="202" t="s">
        <v>2400</v>
      </c>
      <c r="C3132" s="203" t="s">
        <v>1461</v>
      </c>
      <c r="D3132" s="202" t="s">
        <v>1457</v>
      </c>
      <c r="E3132" s="202" t="s">
        <v>1458</v>
      </c>
      <c r="F3132" s="202" t="s">
        <v>475</v>
      </c>
      <c r="G3132" s="254">
        <v>8066</v>
      </c>
      <c r="H3132" s="361" t="s">
        <v>1414</v>
      </c>
      <c r="I3132" s="359" t="s">
        <v>1407</v>
      </c>
      <c r="J3132" s="359" t="s">
        <v>1380</v>
      </c>
      <c r="K3132" s="359" t="s">
        <v>8</v>
      </c>
      <c r="L3132" s="359" t="s">
        <v>1392</v>
      </c>
      <c r="M3132" s="368" t="s">
        <v>1407</v>
      </c>
      <c r="N3132" s="205">
        <v>42530</v>
      </c>
      <c r="O3132" s="203"/>
    </row>
    <row r="3133" spans="1:15" ht="27.75" hidden="1" customHeight="1" x14ac:dyDescent="0.25">
      <c r="A3133" s="203" t="s">
        <v>2036</v>
      </c>
      <c r="B3133" s="202" t="s">
        <v>2400</v>
      </c>
      <c r="C3133" s="203" t="s">
        <v>1397</v>
      </c>
      <c r="D3133" s="202" t="s">
        <v>1464</v>
      </c>
      <c r="E3133" s="202" t="s">
        <v>1465</v>
      </c>
      <c r="F3133" s="202" t="s">
        <v>475</v>
      </c>
      <c r="G3133" s="253">
        <v>396</v>
      </c>
      <c r="H3133" s="361" t="s">
        <v>1400</v>
      </c>
      <c r="I3133" s="359" t="s">
        <v>1379</v>
      </c>
      <c r="J3133" s="358">
        <v>0</v>
      </c>
      <c r="K3133" s="359" t="s">
        <v>1391</v>
      </c>
      <c r="L3133" s="359" t="s">
        <v>1392</v>
      </c>
      <c r="M3133" s="368">
        <v>2010</v>
      </c>
      <c r="N3133" s="207" t="s">
        <v>1401</v>
      </c>
      <c r="O3133" s="203"/>
    </row>
    <row r="3134" spans="1:15" ht="27.75" hidden="1" customHeight="1" x14ac:dyDescent="0.25">
      <c r="A3134" s="203" t="s">
        <v>2036</v>
      </c>
      <c r="B3134" s="202" t="s">
        <v>2400</v>
      </c>
      <c r="C3134" s="203" t="s">
        <v>1397</v>
      </c>
      <c r="D3134" s="202" t="s">
        <v>1464</v>
      </c>
      <c r="E3134" s="202" t="s">
        <v>1465</v>
      </c>
      <c r="F3134" s="202" t="s">
        <v>475</v>
      </c>
      <c r="G3134" s="253">
        <v>96.8</v>
      </c>
      <c r="H3134" s="361" t="s">
        <v>1400</v>
      </c>
      <c r="I3134" s="359" t="s">
        <v>1382</v>
      </c>
      <c r="J3134" s="210">
        <v>4.8000000000000001E-2</v>
      </c>
      <c r="K3134" s="359" t="s">
        <v>1391</v>
      </c>
      <c r="L3134" s="359" t="s">
        <v>1392</v>
      </c>
      <c r="M3134" s="368">
        <v>2010</v>
      </c>
      <c r="N3134" s="207" t="s">
        <v>1401</v>
      </c>
      <c r="O3134" s="203"/>
    </row>
    <row r="3135" spans="1:15" ht="27.75" hidden="1" customHeight="1" x14ac:dyDescent="0.25">
      <c r="A3135" s="203" t="s">
        <v>2036</v>
      </c>
      <c r="B3135" s="202" t="s">
        <v>2400</v>
      </c>
      <c r="C3135" s="203" t="s">
        <v>1397</v>
      </c>
      <c r="D3135" s="202" t="s">
        <v>1464</v>
      </c>
      <c r="E3135" s="202" t="s">
        <v>1465</v>
      </c>
      <c r="F3135" s="202" t="s">
        <v>475</v>
      </c>
      <c r="G3135" s="253">
        <v>23.6</v>
      </c>
      <c r="H3135" s="361" t="s">
        <v>1400</v>
      </c>
      <c r="I3135" s="359" t="s">
        <v>1383</v>
      </c>
      <c r="J3135" s="358">
        <v>0.44</v>
      </c>
      <c r="K3135" s="359" t="s">
        <v>1391</v>
      </c>
      <c r="L3135" s="359" t="s">
        <v>1392</v>
      </c>
      <c r="M3135" s="368">
        <v>2010</v>
      </c>
      <c r="N3135" s="207" t="s">
        <v>1401</v>
      </c>
      <c r="O3135" s="203"/>
    </row>
    <row r="3136" spans="1:15" ht="27.75" hidden="1" customHeight="1" x14ac:dyDescent="0.25">
      <c r="A3136" s="203" t="s">
        <v>2036</v>
      </c>
      <c r="B3136" s="202" t="s">
        <v>2400</v>
      </c>
      <c r="C3136" s="203" t="s">
        <v>1397</v>
      </c>
      <c r="D3136" s="202" t="s">
        <v>1464</v>
      </c>
      <c r="E3136" s="202" t="s">
        <v>1465</v>
      </c>
      <c r="F3136" s="202" t="s">
        <v>475</v>
      </c>
      <c r="G3136" s="253">
        <v>4.93</v>
      </c>
      <c r="H3136" s="361" t="s">
        <v>1400</v>
      </c>
      <c r="I3136" s="359" t="s">
        <v>1384</v>
      </c>
      <c r="J3136" s="359" t="s">
        <v>1402</v>
      </c>
      <c r="K3136" s="359" t="s">
        <v>1391</v>
      </c>
      <c r="L3136" s="359" t="s">
        <v>1392</v>
      </c>
      <c r="M3136" s="368">
        <v>2010</v>
      </c>
      <c r="N3136" s="207" t="s">
        <v>1401</v>
      </c>
      <c r="O3136" s="203"/>
    </row>
    <row r="3137" spans="1:15" ht="27.75" hidden="1" customHeight="1" x14ac:dyDescent="0.25">
      <c r="A3137" s="203" t="s">
        <v>2036</v>
      </c>
      <c r="B3137" s="202" t="s">
        <v>2400</v>
      </c>
      <c r="C3137" s="203" t="s">
        <v>1397</v>
      </c>
      <c r="D3137" s="202" t="s">
        <v>1464</v>
      </c>
      <c r="E3137" s="202" t="s">
        <v>1465</v>
      </c>
      <c r="F3137" s="202" t="s">
        <v>475</v>
      </c>
      <c r="G3137" s="253">
        <v>1.75</v>
      </c>
      <c r="H3137" s="361" t="s">
        <v>1400</v>
      </c>
      <c r="I3137" s="359" t="s">
        <v>1385</v>
      </c>
      <c r="J3137" s="359" t="s">
        <v>1402</v>
      </c>
      <c r="K3137" s="359" t="s">
        <v>1391</v>
      </c>
      <c r="L3137" s="359" t="s">
        <v>1392</v>
      </c>
      <c r="M3137" s="368">
        <v>2010</v>
      </c>
      <c r="N3137" s="207" t="s">
        <v>1401</v>
      </c>
      <c r="O3137" s="203"/>
    </row>
    <row r="3138" spans="1:15" ht="27.75" hidden="1" customHeight="1" x14ac:dyDescent="0.25">
      <c r="A3138" s="203" t="s">
        <v>2037</v>
      </c>
      <c r="B3138" s="202" t="s">
        <v>2401</v>
      </c>
      <c r="C3138" s="203" t="s">
        <v>1403</v>
      </c>
      <c r="D3138" s="202" t="s">
        <v>1404</v>
      </c>
      <c r="E3138" s="202" t="s">
        <v>1405</v>
      </c>
      <c r="F3138" s="202" t="s">
        <v>475</v>
      </c>
      <c r="G3138" s="253">
        <v>154</v>
      </c>
      <c r="H3138" s="361" t="s">
        <v>1406</v>
      </c>
      <c r="I3138" s="359" t="s">
        <v>1407</v>
      </c>
      <c r="J3138" s="208">
        <v>0</v>
      </c>
      <c r="K3138" s="359" t="s">
        <v>22</v>
      </c>
      <c r="L3138" s="359" t="s">
        <v>1408</v>
      </c>
      <c r="M3138" s="368" t="s">
        <v>1407</v>
      </c>
      <c r="N3138" s="205">
        <v>42486</v>
      </c>
      <c r="O3138" s="203"/>
    </row>
    <row r="3139" spans="1:15" ht="27.75" hidden="1" customHeight="1" x14ac:dyDescent="0.25">
      <c r="A3139" s="203" t="s">
        <v>2037</v>
      </c>
      <c r="B3139" s="202" t="s">
        <v>2401</v>
      </c>
      <c r="C3139" s="203" t="s">
        <v>1397</v>
      </c>
      <c r="D3139" s="202" t="s">
        <v>2038</v>
      </c>
      <c r="E3139" s="202" t="s">
        <v>2039</v>
      </c>
      <c r="F3139" s="202" t="s">
        <v>475</v>
      </c>
      <c r="G3139" s="253">
        <v>9.4600000000000009</v>
      </c>
      <c r="H3139" s="361" t="s">
        <v>1400</v>
      </c>
      <c r="I3139" s="359" t="s">
        <v>1379</v>
      </c>
      <c r="J3139" s="358">
        <v>0.56999999999999995</v>
      </c>
      <c r="K3139" s="359" t="s">
        <v>1391</v>
      </c>
      <c r="L3139" s="359" t="s">
        <v>1392</v>
      </c>
      <c r="M3139" s="368">
        <v>2010</v>
      </c>
      <c r="N3139" s="207" t="s">
        <v>1401</v>
      </c>
      <c r="O3139" s="203"/>
    </row>
    <row r="3140" spans="1:15" ht="27.75" hidden="1" customHeight="1" x14ac:dyDescent="0.25">
      <c r="A3140" s="203" t="s">
        <v>2037</v>
      </c>
      <c r="B3140" s="202" t="s">
        <v>2401</v>
      </c>
      <c r="C3140" s="203" t="s">
        <v>1397</v>
      </c>
      <c r="D3140" s="202" t="s">
        <v>2038</v>
      </c>
      <c r="E3140" s="202" t="s">
        <v>2039</v>
      </c>
      <c r="F3140" s="202" t="s">
        <v>475</v>
      </c>
      <c r="G3140" s="253">
        <v>4.59</v>
      </c>
      <c r="H3140" s="361" t="s">
        <v>1400</v>
      </c>
      <c r="I3140" s="359" t="s">
        <v>1382</v>
      </c>
      <c r="J3140" s="358">
        <v>0.56000000000000005</v>
      </c>
      <c r="K3140" s="359" t="s">
        <v>1391</v>
      </c>
      <c r="L3140" s="359" t="s">
        <v>1392</v>
      </c>
      <c r="M3140" s="368">
        <v>2010</v>
      </c>
      <c r="N3140" s="207" t="s">
        <v>1401</v>
      </c>
      <c r="O3140" s="203"/>
    </row>
    <row r="3141" spans="1:15" ht="27.75" hidden="1" customHeight="1" x14ac:dyDescent="0.25">
      <c r="A3141" s="203" t="s">
        <v>2037</v>
      </c>
      <c r="B3141" s="202" t="s">
        <v>2401</v>
      </c>
      <c r="C3141" s="203" t="s">
        <v>1397</v>
      </c>
      <c r="D3141" s="202" t="s">
        <v>2038</v>
      </c>
      <c r="E3141" s="202" t="s">
        <v>2039</v>
      </c>
      <c r="F3141" s="202" t="s">
        <v>475</v>
      </c>
      <c r="G3141" s="253">
        <v>2.12</v>
      </c>
      <c r="H3141" s="361" t="s">
        <v>1400</v>
      </c>
      <c r="I3141" s="359" t="s">
        <v>1383</v>
      </c>
      <c r="J3141" s="358">
        <v>0</v>
      </c>
      <c r="K3141" s="359" t="s">
        <v>1391</v>
      </c>
      <c r="L3141" s="359" t="s">
        <v>1392</v>
      </c>
      <c r="M3141" s="368">
        <v>2010</v>
      </c>
      <c r="N3141" s="207" t="s">
        <v>1401</v>
      </c>
      <c r="O3141" s="203"/>
    </row>
    <row r="3142" spans="1:15" ht="27.75" hidden="1" customHeight="1" x14ac:dyDescent="0.25">
      <c r="A3142" s="203" t="s">
        <v>2037</v>
      </c>
      <c r="B3142" s="202" t="s">
        <v>2401</v>
      </c>
      <c r="C3142" s="203" t="s">
        <v>1397</v>
      </c>
      <c r="D3142" s="202" t="s">
        <v>2038</v>
      </c>
      <c r="E3142" s="202" t="s">
        <v>2039</v>
      </c>
      <c r="F3142" s="202" t="s">
        <v>475</v>
      </c>
      <c r="G3142" s="253">
        <v>1.4</v>
      </c>
      <c r="H3142" s="361" t="s">
        <v>1400</v>
      </c>
      <c r="I3142" s="359" t="s">
        <v>1384</v>
      </c>
      <c r="J3142" s="358">
        <v>0</v>
      </c>
      <c r="K3142" s="359" t="s">
        <v>1391</v>
      </c>
      <c r="L3142" s="359" t="s">
        <v>1392</v>
      </c>
      <c r="M3142" s="368">
        <v>2010</v>
      </c>
      <c r="N3142" s="207" t="s">
        <v>1401</v>
      </c>
      <c r="O3142" s="203"/>
    </row>
    <row r="3143" spans="1:15" ht="27.75" hidden="1" customHeight="1" x14ac:dyDescent="0.25">
      <c r="A3143" s="203" t="s">
        <v>2037</v>
      </c>
      <c r="B3143" s="202" t="s">
        <v>2401</v>
      </c>
      <c r="C3143" s="203" t="s">
        <v>1397</v>
      </c>
      <c r="D3143" s="202" t="s">
        <v>2038</v>
      </c>
      <c r="E3143" s="202" t="s">
        <v>2039</v>
      </c>
      <c r="F3143" s="202" t="s">
        <v>475</v>
      </c>
      <c r="G3143" s="253">
        <v>0.58199999999999996</v>
      </c>
      <c r="H3143" s="361" t="s">
        <v>1400</v>
      </c>
      <c r="I3143" s="359" t="s">
        <v>1385</v>
      </c>
      <c r="J3143" s="359" t="s">
        <v>1402</v>
      </c>
      <c r="K3143" s="359" t="s">
        <v>1391</v>
      </c>
      <c r="L3143" s="359" t="s">
        <v>1392</v>
      </c>
      <c r="M3143" s="368">
        <v>2010</v>
      </c>
      <c r="N3143" s="207" t="s">
        <v>1401</v>
      </c>
      <c r="O3143" s="203"/>
    </row>
    <row r="3144" spans="1:15" ht="27.75" hidden="1" customHeight="1" x14ac:dyDescent="0.25">
      <c r="A3144" s="203" t="s">
        <v>2037</v>
      </c>
      <c r="B3144" s="202" t="s">
        <v>2401</v>
      </c>
      <c r="C3144" s="203" t="s">
        <v>1397</v>
      </c>
      <c r="D3144" s="202" t="s">
        <v>1577</v>
      </c>
      <c r="E3144" s="202" t="s">
        <v>1578</v>
      </c>
      <c r="F3144" s="202" t="s">
        <v>475</v>
      </c>
      <c r="G3144" s="253">
        <v>2.91</v>
      </c>
      <c r="H3144" s="361" t="s">
        <v>1400</v>
      </c>
      <c r="I3144" s="359" t="s">
        <v>1379</v>
      </c>
      <c r="J3144" s="225" t="s">
        <v>1402</v>
      </c>
      <c r="K3144" s="359" t="s">
        <v>1391</v>
      </c>
      <c r="L3144" s="359" t="s">
        <v>1392</v>
      </c>
      <c r="M3144" s="368">
        <v>2010</v>
      </c>
      <c r="N3144" s="207" t="s">
        <v>1401</v>
      </c>
      <c r="O3144" s="203"/>
    </row>
    <row r="3145" spans="1:15" ht="27.75" hidden="1" customHeight="1" x14ac:dyDescent="0.25">
      <c r="A3145" s="203" t="s">
        <v>2037</v>
      </c>
      <c r="B3145" s="202" t="s">
        <v>2401</v>
      </c>
      <c r="C3145" s="203" t="s">
        <v>1397</v>
      </c>
      <c r="D3145" s="202" t="s">
        <v>1577</v>
      </c>
      <c r="E3145" s="202" t="s">
        <v>1578</v>
      </c>
      <c r="F3145" s="202" t="s">
        <v>475</v>
      </c>
      <c r="G3145" s="253">
        <v>1.22</v>
      </c>
      <c r="H3145" s="361" t="s">
        <v>1400</v>
      </c>
      <c r="I3145" s="359" t="s">
        <v>1382</v>
      </c>
      <c r="J3145" s="209">
        <v>0.45</v>
      </c>
      <c r="K3145" s="359" t="s">
        <v>1391</v>
      </c>
      <c r="L3145" s="359" t="s">
        <v>1392</v>
      </c>
      <c r="M3145" s="368">
        <v>2010</v>
      </c>
      <c r="N3145" s="207" t="s">
        <v>1401</v>
      </c>
      <c r="O3145" s="203"/>
    </row>
    <row r="3146" spans="1:15" ht="27.75" hidden="1" customHeight="1" x14ac:dyDescent="0.25">
      <c r="A3146" s="203" t="s">
        <v>2037</v>
      </c>
      <c r="B3146" s="202" t="s">
        <v>2401</v>
      </c>
      <c r="C3146" s="203" t="s">
        <v>1397</v>
      </c>
      <c r="D3146" s="202" t="s">
        <v>1577</v>
      </c>
      <c r="E3146" s="202" t="s">
        <v>1578</v>
      </c>
      <c r="F3146" s="202" t="s">
        <v>475</v>
      </c>
      <c r="G3146" s="253">
        <v>0.65300000000000002</v>
      </c>
      <c r="H3146" s="361" t="s">
        <v>1400</v>
      </c>
      <c r="I3146" s="359" t="s">
        <v>1383</v>
      </c>
      <c r="J3146" s="209">
        <v>0.77</v>
      </c>
      <c r="K3146" s="359" t="s">
        <v>1391</v>
      </c>
      <c r="L3146" s="359" t="s">
        <v>1392</v>
      </c>
      <c r="M3146" s="368">
        <v>2010</v>
      </c>
      <c r="N3146" s="207" t="s">
        <v>1401</v>
      </c>
      <c r="O3146" s="203"/>
    </row>
    <row r="3147" spans="1:15" ht="27.75" hidden="1" customHeight="1" x14ac:dyDescent="0.25">
      <c r="A3147" s="203" t="s">
        <v>2037</v>
      </c>
      <c r="B3147" s="202" t="s">
        <v>2401</v>
      </c>
      <c r="C3147" s="203" t="s">
        <v>1397</v>
      </c>
      <c r="D3147" s="202" t="s">
        <v>1577</v>
      </c>
      <c r="E3147" s="202" t="s">
        <v>1578</v>
      </c>
      <c r="F3147" s="202" t="s">
        <v>475</v>
      </c>
      <c r="G3147" s="253">
        <v>0.33800000000000002</v>
      </c>
      <c r="H3147" s="361" t="s">
        <v>1400</v>
      </c>
      <c r="I3147" s="359" t="s">
        <v>1384</v>
      </c>
      <c r="J3147" s="209">
        <v>0.63</v>
      </c>
      <c r="K3147" s="359" t="s">
        <v>1391</v>
      </c>
      <c r="L3147" s="359" t="s">
        <v>1392</v>
      </c>
      <c r="M3147" s="368">
        <v>2010</v>
      </c>
      <c r="N3147" s="207" t="s">
        <v>1401</v>
      </c>
      <c r="O3147" s="203"/>
    </row>
    <row r="3148" spans="1:15" ht="27.75" hidden="1" customHeight="1" x14ac:dyDescent="0.25">
      <c r="A3148" s="203" t="s">
        <v>2037</v>
      </c>
      <c r="B3148" s="202" t="s">
        <v>2401</v>
      </c>
      <c r="C3148" s="203" t="s">
        <v>1397</v>
      </c>
      <c r="D3148" s="202" t="s">
        <v>1577</v>
      </c>
      <c r="E3148" s="202" t="s">
        <v>1578</v>
      </c>
      <c r="F3148" s="202" t="s">
        <v>475</v>
      </c>
      <c r="G3148" s="253">
        <v>0.17899999999999999</v>
      </c>
      <c r="H3148" s="361" t="s">
        <v>1400</v>
      </c>
      <c r="I3148" s="359" t="s">
        <v>1385</v>
      </c>
      <c r="J3148" s="225" t="s">
        <v>1402</v>
      </c>
      <c r="K3148" s="359" t="s">
        <v>1391</v>
      </c>
      <c r="L3148" s="359" t="s">
        <v>1392</v>
      </c>
      <c r="M3148" s="368">
        <v>2010</v>
      </c>
      <c r="N3148" s="207" t="s">
        <v>1401</v>
      </c>
      <c r="O3148" s="203"/>
    </row>
    <row r="3149" spans="1:15" ht="27.75" hidden="1" customHeight="1" x14ac:dyDescent="0.25">
      <c r="A3149" s="129" t="s">
        <v>2588</v>
      </c>
      <c r="B3149" s="269" t="s">
        <v>515</v>
      </c>
      <c r="C3149" s="226" t="s">
        <v>2568</v>
      </c>
      <c r="D3149" s="269" t="s">
        <v>641</v>
      </c>
      <c r="E3149" s="372" t="s">
        <v>1557</v>
      </c>
      <c r="F3149" s="269" t="s">
        <v>475</v>
      </c>
      <c r="G3149" s="373">
        <v>119.2</v>
      </c>
      <c r="H3149" s="225" t="s">
        <v>488</v>
      </c>
      <c r="I3149" s="269" t="s">
        <v>1379</v>
      </c>
      <c r="J3149" s="374">
        <v>0</v>
      </c>
      <c r="K3149" s="269" t="s">
        <v>22</v>
      </c>
      <c r="L3149" s="269" t="s">
        <v>1392</v>
      </c>
      <c r="M3149" s="369">
        <v>2010</v>
      </c>
      <c r="N3149" s="375">
        <v>43873</v>
      </c>
      <c r="O3149" s="226" t="s">
        <v>2569</v>
      </c>
    </row>
    <row r="3150" spans="1:15" ht="27.75" hidden="1" customHeight="1" x14ac:dyDescent="0.25">
      <c r="A3150" s="129" t="s">
        <v>2588</v>
      </c>
      <c r="B3150" s="269" t="s">
        <v>515</v>
      </c>
      <c r="C3150" s="226" t="s">
        <v>2568</v>
      </c>
      <c r="D3150" s="269" t="s">
        <v>641</v>
      </c>
      <c r="E3150" s="372" t="s">
        <v>1557</v>
      </c>
      <c r="F3150" s="269" t="s">
        <v>475</v>
      </c>
      <c r="G3150" s="373">
        <v>44.21</v>
      </c>
      <c r="H3150" s="225" t="s">
        <v>488</v>
      </c>
      <c r="I3150" s="269" t="s">
        <v>1382</v>
      </c>
      <c r="J3150" s="374">
        <v>0</v>
      </c>
      <c r="K3150" s="269" t="s">
        <v>22</v>
      </c>
      <c r="L3150" s="269" t="s">
        <v>1392</v>
      </c>
      <c r="M3150" s="369">
        <v>2010</v>
      </c>
      <c r="N3150" s="375">
        <v>43873</v>
      </c>
      <c r="O3150" s="226" t="s">
        <v>2569</v>
      </c>
    </row>
    <row r="3151" spans="1:15" ht="27.75" hidden="1" customHeight="1" x14ac:dyDescent="0.25">
      <c r="A3151" s="129" t="s">
        <v>2588</v>
      </c>
      <c r="B3151" s="269" t="s">
        <v>515</v>
      </c>
      <c r="C3151" s="226" t="s">
        <v>2568</v>
      </c>
      <c r="D3151" s="269" t="s">
        <v>641</v>
      </c>
      <c r="E3151" s="372" t="s">
        <v>1557</v>
      </c>
      <c r="F3151" s="269" t="s">
        <v>475</v>
      </c>
      <c r="G3151" s="373">
        <v>17.829999999999998</v>
      </c>
      <c r="H3151" s="225" t="s">
        <v>488</v>
      </c>
      <c r="I3151" s="269" t="s">
        <v>1383</v>
      </c>
      <c r="J3151" s="374">
        <v>0</v>
      </c>
      <c r="K3151" s="269" t="s">
        <v>22</v>
      </c>
      <c r="L3151" s="269" t="s">
        <v>1392</v>
      </c>
      <c r="M3151" s="369">
        <v>2010</v>
      </c>
      <c r="N3151" s="375">
        <v>43873</v>
      </c>
      <c r="O3151" s="226" t="s">
        <v>2569</v>
      </c>
    </row>
    <row r="3152" spans="1:15" ht="27.75" hidden="1" customHeight="1" x14ac:dyDescent="0.25">
      <c r="A3152" s="129" t="s">
        <v>2588</v>
      </c>
      <c r="B3152" s="269" t="s">
        <v>515</v>
      </c>
      <c r="C3152" s="226" t="s">
        <v>2568</v>
      </c>
      <c r="D3152" s="269" t="s">
        <v>641</v>
      </c>
      <c r="E3152" s="372" t="s">
        <v>1557</v>
      </c>
      <c r="F3152" s="269" t="s">
        <v>475</v>
      </c>
      <c r="G3152" s="373">
        <v>8.1199999999999992</v>
      </c>
      <c r="H3152" s="225" t="s">
        <v>488</v>
      </c>
      <c r="I3152" s="372" t="s">
        <v>1384</v>
      </c>
      <c r="J3152" s="374">
        <v>0</v>
      </c>
      <c r="K3152" s="269" t="s">
        <v>22</v>
      </c>
      <c r="L3152" s="269" t="s">
        <v>1392</v>
      </c>
      <c r="M3152" s="369">
        <v>2010</v>
      </c>
      <c r="N3152" s="375">
        <v>43873</v>
      </c>
      <c r="O3152" s="226" t="s">
        <v>2569</v>
      </c>
    </row>
    <row r="3153" spans="1:15" ht="27.75" hidden="1" customHeight="1" x14ac:dyDescent="0.25">
      <c r="A3153" s="129" t="s">
        <v>2588</v>
      </c>
      <c r="B3153" s="269" t="s">
        <v>515</v>
      </c>
      <c r="C3153" s="226" t="s">
        <v>2568</v>
      </c>
      <c r="D3153" s="269" t="s">
        <v>641</v>
      </c>
      <c r="E3153" s="372" t="s">
        <v>1557</v>
      </c>
      <c r="F3153" s="269" t="s">
        <v>475</v>
      </c>
      <c r="G3153" s="373">
        <v>3.9</v>
      </c>
      <c r="H3153" s="225" t="s">
        <v>488</v>
      </c>
      <c r="I3153" s="372" t="s">
        <v>1385</v>
      </c>
      <c r="J3153" s="374">
        <v>0</v>
      </c>
      <c r="K3153" s="269" t="s">
        <v>22</v>
      </c>
      <c r="L3153" s="269" t="s">
        <v>1392</v>
      </c>
      <c r="M3153" s="369">
        <v>2010</v>
      </c>
      <c r="N3153" s="375">
        <v>43873</v>
      </c>
      <c r="O3153" s="226" t="s">
        <v>2569</v>
      </c>
    </row>
    <row r="3154" spans="1:15" ht="27.75" hidden="1" customHeight="1" x14ac:dyDescent="0.25">
      <c r="A3154" s="129" t="s">
        <v>2588</v>
      </c>
      <c r="B3154" s="269" t="s">
        <v>515</v>
      </c>
      <c r="C3154" s="226" t="s">
        <v>2568</v>
      </c>
      <c r="D3154" s="269" t="s">
        <v>643</v>
      </c>
      <c r="E3154" s="372" t="s">
        <v>1557</v>
      </c>
      <c r="F3154" s="269" t="s">
        <v>475</v>
      </c>
      <c r="G3154" s="373">
        <v>45.77</v>
      </c>
      <c r="H3154" s="225" t="s">
        <v>488</v>
      </c>
      <c r="I3154" s="372" t="s">
        <v>1379</v>
      </c>
      <c r="J3154" s="374">
        <v>0</v>
      </c>
      <c r="K3154" s="269" t="s">
        <v>22</v>
      </c>
      <c r="L3154" s="269" t="s">
        <v>1392</v>
      </c>
      <c r="M3154" s="369">
        <v>2010</v>
      </c>
      <c r="N3154" s="375">
        <v>43873</v>
      </c>
      <c r="O3154" s="226" t="s">
        <v>2569</v>
      </c>
    </row>
    <row r="3155" spans="1:15" ht="27.75" hidden="1" customHeight="1" x14ac:dyDescent="0.25">
      <c r="A3155" s="129" t="s">
        <v>2588</v>
      </c>
      <c r="B3155" s="269" t="s">
        <v>515</v>
      </c>
      <c r="C3155" s="226" t="s">
        <v>2568</v>
      </c>
      <c r="D3155" s="269" t="s">
        <v>643</v>
      </c>
      <c r="E3155" s="372" t="s">
        <v>1557</v>
      </c>
      <c r="F3155" s="269" t="s">
        <v>475</v>
      </c>
      <c r="G3155" s="373">
        <v>16.98</v>
      </c>
      <c r="H3155" s="225" t="s">
        <v>488</v>
      </c>
      <c r="I3155" s="372" t="s">
        <v>1382</v>
      </c>
      <c r="J3155" s="374">
        <v>0</v>
      </c>
      <c r="K3155" s="269" t="s">
        <v>22</v>
      </c>
      <c r="L3155" s="269" t="s">
        <v>1392</v>
      </c>
      <c r="M3155" s="369">
        <v>2010</v>
      </c>
      <c r="N3155" s="375">
        <v>43873</v>
      </c>
      <c r="O3155" s="226" t="s">
        <v>2569</v>
      </c>
    </row>
    <row r="3156" spans="1:15" ht="27.75" hidden="1" customHeight="1" x14ac:dyDescent="0.25">
      <c r="A3156" s="129" t="s">
        <v>2588</v>
      </c>
      <c r="B3156" s="269" t="s">
        <v>515</v>
      </c>
      <c r="C3156" s="226" t="s">
        <v>2568</v>
      </c>
      <c r="D3156" s="269" t="s">
        <v>643</v>
      </c>
      <c r="E3156" s="372" t="s">
        <v>1557</v>
      </c>
      <c r="F3156" s="269" t="s">
        <v>475</v>
      </c>
      <c r="G3156" s="373">
        <v>6.85</v>
      </c>
      <c r="H3156" s="225" t="s">
        <v>488</v>
      </c>
      <c r="I3156" s="372" t="s">
        <v>1383</v>
      </c>
      <c r="J3156" s="374">
        <v>0</v>
      </c>
      <c r="K3156" s="269" t="s">
        <v>22</v>
      </c>
      <c r="L3156" s="269" t="s">
        <v>1392</v>
      </c>
      <c r="M3156" s="369">
        <v>2010</v>
      </c>
      <c r="N3156" s="375">
        <v>43873</v>
      </c>
      <c r="O3156" s="226" t="s">
        <v>2569</v>
      </c>
    </row>
    <row r="3157" spans="1:15" ht="27.75" hidden="1" customHeight="1" x14ac:dyDescent="0.25">
      <c r="A3157" s="129" t="s">
        <v>2588</v>
      </c>
      <c r="B3157" s="269" t="s">
        <v>515</v>
      </c>
      <c r="C3157" s="226" t="s">
        <v>2568</v>
      </c>
      <c r="D3157" s="269" t="s">
        <v>643</v>
      </c>
      <c r="E3157" s="372" t="s">
        <v>1557</v>
      </c>
      <c r="F3157" s="269" t="s">
        <v>475</v>
      </c>
      <c r="G3157" s="373">
        <v>3.12</v>
      </c>
      <c r="H3157" s="225" t="s">
        <v>488</v>
      </c>
      <c r="I3157" s="372" t="s">
        <v>1384</v>
      </c>
      <c r="J3157" s="374">
        <v>0</v>
      </c>
      <c r="K3157" s="269" t="s">
        <v>22</v>
      </c>
      <c r="L3157" s="269" t="s">
        <v>1392</v>
      </c>
      <c r="M3157" s="369">
        <v>2010</v>
      </c>
      <c r="N3157" s="375">
        <v>43873</v>
      </c>
      <c r="O3157" s="226" t="s">
        <v>2569</v>
      </c>
    </row>
    <row r="3158" spans="1:15" ht="27.75" hidden="1" customHeight="1" x14ac:dyDescent="0.25">
      <c r="A3158" s="129" t="s">
        <v>2588</v>
      </c>
      <c r="B3158" s="269" t="s">
        <v>515</v>
      </c>
      <c r="C3158" s="226" t="s">
        <v>2568</v>
      </c>
      <c r="D3158" s="269" t="s">
        <v>643</v>
      </c>
      <c r="E3158" s="372" t="s">
        <v>1557</v>
      </c>
      <c r="F3158" s="269" t="s">
        <v>475</v>
      </c>
      <c r="G3158" s="373">
        <v>1.5</v>
      </c>
      <c r="H3158" s="225" t="s">
        <v>488</v>
      </c>
      <c r="I3158" s="372" t="s">
        <v>1385</v>
      </c>
      <c r="J3158" s="374">
        <v>0</v>
      </c>
      <c r="K3158" s="269" t="s">
        <v>22</v>
      </c>
      <c r="L3158" s="269" t="s">
        <v>1392</v>
      </c>
      <c r="M3158" s="369">
        <v>2010</v>
      </c>
      <c r="N3158" s="375">
        <v>43873</v>
      </c>
      <c r="O3158" s="226" t="s">
        <v>2569</v>
      </c>
    </row>
    <row r="3159" spans="1:15" ht="27.75" hidden="1" customHeight="1" x14ac:dyDescent="0.25">
      <c r="A3159" s="129" t="s">
        <v>2588</v>
      </c>
      <c r="B3159" s="269" t="s">
        <v>515</v>
      </c>
      <c r="C3159" s="226" t="s">
        <v>2568</v>
      </c>
      <c r="D3159" s="269" t="s">
        <v>2590</v>
      </c>
      <c r="E3159" s="372" t="s">
        <v>1557</v>
      </c>
      <c r="F3159" s="269" t="s">
        <v>475</v>
      </c>
      <c r="G3159" s="373">
        <v>26.38</v>
      </c>
      <c r="H3159" s="225" t="s">
        <v>488</v>
      </c>
      <c r="I3159" s="269" t="s">
        <v>1379</v>
      </c>
      <c r="J3159" s="374">
        <v>0</v>
      </c>
      <c r="K3159" s="269" t="s">
        <v>22</v>
      </c>
      <c r="L3159" s="269" t="s">
        <v>1392</v>
      </c>
      <c r="M3159" s="369">
        <v>2010</v>
      </c>
      <c r="N3159" s="375">
        <v>43873</v>
      </c>
      <c r="O3159" s="226" t="s">
        <v>2569</v>
      </c>
    </row>
    <row r="3160" spans="1:15" ht="27.75" hidden="1" customHeight="1" x14ac:dyDescent="0.25">
      <c r="A3160" s="129" t="s">
        <v>2588</v>
      </c>
      <c r="B3160" s="269" t="s">
        <v>515</v>
      </c>
      <c r="C3160" s="226" t="s">
        <v>2568</v>
      </c>
      <c r="D3160" s="269" t="s">
        <v>2590</v>
      </c>
      <c r="E3160" s="372" t="s">
        <v>1557</v>
      </c>
      <c r="F3160" s="269" t="s">
        <v>475</v>
      </c>
      <c r="G3160" s="373">
        <v>9.7799999999999994</v>
      </c>
      <c r="H3160" s="225" t="s">
        <v>488</v>
      </c>
      <c r="I3160" s="269" t="s">
        <v>1382</v>
      </c>
      <c r="J3160" s="374">
        <v>0</v>
      </c>
      <c r="K3160" s="269" t="s">
        <v>22</v>
      </c>
      <c r="L3160" s="269" t="s">
        <v>1392</v>
      </c>
      <c r="M3160" s="369">
        <v>2010</v>
      </c>
      <c r="N3160" s="375">
        <v>43873</v>
      </c>
      <c r="O3160" s="226" t="s">
        <v>2569</v>
      </c>
    </row>
    <row r="3161" spans="1:15" ht="27.75" hidden="1" customHeight="1" x14ac:dyDescent="0.25">
      <c r="A3161" s="129" t="s">
        <v>2588</v>
      </c>
      <c r="B3161" s="269" t="s">
        <v>515</v>
      </c>
      <c r="C3161" s="226" t="s">
        <v>2568</v>
      </c>
      <c r="D3161" s="269" t="s">
        <v>2590</v>
      </c>
      <c r="E3161" s="372" t="s">
        <v>1557</v>
      </c>
      <c r="F3161" s="269" t="s">
        <v>475</v>
      </c>
      <c r="G3161" s="373">
        <v>3.95</v>
      </c>
      <c r="H3161" s="225" t="s">
        <v>488</v>
      </c>
      <c r="I3161" s="269" t="s">
        <v>1383</v>
      </c>
      <c r="J3161" s="374">
        <v>0</v>
      </c>
      <c r="K3161" s="269" t="s">
        <v>22</v>
      </c>
      <c r="L3161" s="269" t="s">
        <v>1392</v>
      </c>
      <c r="M3161" s="369">
        <v>2010</v>
      </c>
      <c r="N3161" s="375">
        <v>43873</v>
      </c>
      <c r="O3161" s="226" t="s">
        <v>2569</v>
      </c>
    </row>
    <row r="3162" spans="1:15" ht="27.75" hidden="1" customHeight="1" x14ac:dyDescent="0.25">
      <c r="A3162" s="129" t="s">
        <v>2588</v>
      </c>
      <c r="B3162" s="269" t="s">
        <v>515</v>
      </c>
      <c r="C3162" s="226" t="s">
        <v>2568</v>
      </c>
      <c r="D3162" s="269" t="s">
        <v>2590</v>
      </c>
      <c r="E3162" s="372" t="s">
        <v>1557</v>
      </c>
      <c r="F3162" s="269" t="s">
        <v>475</v>
      </c>
      <c r="G3162" s="373">
        <v>1.8</v>
      </c>
      <c r="H3162" s="225" t="s">
        <v>488</v>
      </c>
      <c r="I3162" s="372" t="s">
        <v>1384</v>
      </c>
      <c r="J3162" s="374">
        <v>0</v>
      </c>
      <c r="K3162" s="269" t="s">
        <v>22</v>
      </c>
      <c r="L3162" s="269" t="s">
        <v>1392</v>
      </c>
      <c r="M3162" s="369">
        <v>2010</v>
      </c>
      <c r="N3162" s="375">
        <v>43873</v>
      </c>
      <c r="O3162" s="226" t="s">
        <v>2569</v>
      </c>
    </row>
    <row r="3163" spans="1:15" ht="27.75" hidden="1" customHeight="1" x14ac:dyDescent="0.25">
      <c r="A3163" s="129" t="s">
        <v>2588</v>
      </c>
      <c r="B3163" s="269" t="s">
        <v>515</v>
      </c>
      <c r="C3163" s="226" t="s">
        <v>2568</v>
      </c>
      <c r="D3163" s="269" t="s">
        <v>2590</v>
      </c>
      <c r="E3163" s="372" t="s">
        <v>1557</v>
      </c>
      <c r="F3163" s="269" t="s">
        <v>475</v>
      </c>
      <c r="G3163" s="373">
        <v>0.86</v>
      </c>
      <c r="H3163" s="225" t="s">
        <v>488</v>
      </c>
      <c r="I3163" s="372" t="s">
        <v>1385</v>
      </c>
      <c r="J3163" s="374">
        <v>0</v>
      </c>
      <c r="K3163" s="269" t="s">
        <v>22</v>
      </c>
      <c r="L3163" s="269" t="s">
        <v>1392</v>
      </c>
      <c r="M3163" s="369">
        <v>2010</v>
      </c>
      <c r="N3163" s="375">
        <v>43873</v>
      </c>
      <c r="O3163" s="226" t="s">
        <v>2569</v>
      </c>
    </row>
    <row r="3164" spans="1:15" ht="27.75" hidden="1" customHeight="1" x14ac:dyDescent="0.25">
      <c r="A3164" s="129" t="s">
        <v>2588</v>
      </c>
      <c r="B3164" s="269" t="s">
        <v>515</v>
      </c>
      <c r="C3164" s="226" t="s">
        <v>2568</v>
      </c>
      <c r="D3164" s="269" t="s">
        <v>1634</v>
      </c>
      <c r="E3164" s="372" t="s">
        <v>1557</v>
      </c>
      <c r="F3164" s="269" t="s">
        <v>475</v>
      </c>
      <c r="G3164" s="373">
        <v>30.27</v>
      </c>
      <c r="H3164" s="225" t="s">
        <v>488</v>
      </c>
      <c r="I3164" s="269" t="s">
        <v>1379</v>
      </c>
      <c r="J3164" s="374">
        <v>0</v>
      </c>
      <c r="K3164" s="269" t="s">
        <v>22</v>
      </c>
      <c r="L3164" s="269" t="s">
        <v>1392</v>
      </c>
      <c r="M3164" s="369">
        <v>2010</v>
      </c>
      <c r="N3164" s="375">
        <v>43873</v>
      </c>
      <c r="O3164" s="226" t="s">
        <v>2569</v>
      </c>
    </row>
    <row r="3165" spans="1:15" ht="27.75" hidden="1" customHeight="1" x14ac:dyDescent="0.25">
      <c r="A3165" s="129" t="s">
        <v>2588</v>
      </c>
      <c r="B3165" s="269" t="s">
        <v>515</v>
      </c>
      <c r="C3165" s="226" t="s">
        <v>2568</v>
      </c>
      <c r="D3165" s="269" t="s">
        <v>1634</v>
      </c>
      <c r="E3165" s="372" t="s">
        <v>1557</v>
      </c>
      <c r="F3165" s="269" t="s">
        <v>475</v>
      </c>
      <c r="G3165" s="373">
        <v>11.23</v>
      </c>
      <c r="H3165" s="225" t="s">
        <v>488</v>
      </c>
      <c r="I3165" s="269" t="s">
        <v>1382</v>
      </c>
      <c r="J3165" s="374">
        <v>0</v>
      </c>
      <c r="K3165" s="269" t="s">
        <v>22</v>
      </c>
      <c r="L3165" s="269" t="s">
        <v>1392</v>
      </c>
      <c r="M3165" s="369">
        <v>2010</v>
      </c>
      <c r="N3165" s="375">
        <v>43873</v>
      </c>
      <c r="O3165" s="226" t="s">
        <v>2569</v>
      </c>
    </row>
    <row r="3166" spans="1:15" ht="27.75" hidden="1" customHeight="1" x14ac:dyDescent="0.25">
      <c r="A3166" s="129" t="s">
        <v>2588</v>
      </c>
      <c r="B3166" s="269" t="s">
        <v>515</v>
      </c>
      <c r="C3166" s="226" t="s">
        <v>2568</v>
      </c>
      <c r="D3166" s="269" t="s">
        <v>1634</v>
      </c>
      <c r="E3166" s="372" t="s">
        <v>1557</v>
      </c>
      <c r="F3166" s="269" t="s">
        <v>475</v>
      </c>
      <c r="G3166" s="373">
        <v>4.53</v>
      </c>
      <c r="H3166" s="225" t="s">
        <v>488</v>
      </c>
      <c r="I3166" s="269" t="s">
        <v>1383</v>
      </c>
      <c r="J3166" s="374">
        <v>0</v>
      </c>
      <c r="K3166" s="269" t="s">
        <v>22</v>
      </c>
      <c r="L3166" s="269" t="s">
        <v>1392</v>
      </c>
      <c r="M3166" s="369">
        <v>2010</v>
      </c>
      <c r="N3166" s="375">
        <v>43873</v>
      </c>
      <c r="O3166" s="226" t="s">
        <v>2569</v>
      </c>
    </row>
    <row r="3167" spans="1:15" ht="27.75" hidden="1" customHeight="1" x14ac:dyDescent="0.25">
      <c r="A3167" s="129" t="s">
        <v>2588</v>
      </c>
      <c r="B3167" s="269" t="s">
        <v>515</v>
      </c>
      <c r="C3167" s="226" t="s">
        <v>2568</v>
      </c>
      <c r="D3167" s="269" t="s">
        <v>1634</v>
      </c>
      <c r="E3167" s="372" t="s">
        <v>1557</v>
      </c>
      <c r="F3167" s="269" t="s">
        <v>475</v>
      </c>
      <c r="G3167" s="373">
        <v>2.06</v>
      </c>
      <c r="H3167" s="225" t="s">
        <v>488</v>
      </c>
      <c r="I3167" s="372" t="s">
        <v>1384</v>
      </c>
      <c r="J3167" s="374">
        <v>0</v>
      </c>
      <c r="K3167" s="269" t="s">
        <v>22</v>
      </c>
      <c r="L3167" s="269" t="s">
        <v>1392</v>
      </c>
      <c r="M3167" s="369">
        <v>2010</v>
      </c>
      <c r="N3167" s="375">
        <v>43873</v>
      </c>
      <c r="O3167" s="226" t="s">
        <v>2569</v>
      </c>
    </row>
    <row r="3168" spans="1:15" ht="27.75" hidden="1" customHeight="1" x14ac:dyDescent="0.25">
      <c r="A3168" s="129" t="s">
        <v>2588</v>
      </c>
      <c r="B3168" s="269" t="s">
        <v>515</v>
      </c>
      <c r="C3168" s="226" t="s">
        <v>2568</v>
      </c>
      <c r="D3168" s="269" t="s">
        <v>1634</v>
      </c>
      <c r="E3168" s="372" t="s">
        <v>1557</v>
      </c>
      <c r="F3168" s="269" t="s">
        <v>475</v>
      </c>
      <c r="G3168" s="373">
        <v>0.99</v>
      </c>
      <c r="H3168" s="225" t="s">
        <v>488</v>
      </c>
      <c r="I3168" s="372" t="s">
        <v>1385</v>
      </c>
      <c r="J3168" s="374">
        <v>0</v>
      </c>
      <c r="K3168" s="269" t="s">
        <v>22</v>
      </c>
      <c r="L3168" s="269" t="s">
        <v>1392</v>
      </c>
      <c r="M3168" s="369">
        <v>2010</v>
      </c>
      <c r="N3168" s="375">
        <v>43873</v>
      </c>
      <c r="O3168" s="226" t="s">
        <v>2569</v>
      </c>
    </row>
    <row r="3169" spans="1:15" ht="27.75" hidden="1" customHeight="1" x14ac:dyDescent="0.25">
      <c r="A3169" s="203" t="s">
        <v>2040</v>
      </c>
      <c r="B3169" s="202" t="s">
        <v>737</v>
      </c>
      <c r="C3169" s="203" t="s">
        <v>19</v>
      </c>
      <c r="D3169" s="202" t="s">
        <v>1431</v>
      </c>
      <c r="E3169" s="202" t="s">
        <v>1432</v>
      </c>
      <c r="F3169" s="202" t="s">
        <v>475</v>
      </c>
      <c r="G3169" s="253">
        <v>138</v>
      </c>
      <c r="H3169" s="361" t="s">
        <v>1433</v>
      </c>
      <c r="I3169" s="359" t="s">
        <v>1407</v>
      </c>
      <c r="J3169" s="359" t="s">
        <v>1380</v>
      </c>
      <c r="K3169" s="359" t="s">
        <v>1113</v>
      </c>
      <c r="L3169" s="359" t="s">
        <v>1408</v>
      </c>
      <c r="M3169" s="368">
        <v>2004</v>
      </c>
      <c r="N3169" s="205">
        <v>40086</v>
      </c>
      <c r="O3169" s="203"/>
    </row>
    <row r="3170" spans="1:15" ht="27.75" hidden="1" customHeight="1" x14ac:dyDescent="0.25">
      <c r="A3170" s="203" t="s">
        <v>2040</v>
      </c>
      <c r="B3170" s="202" t="s">
        <v>737</v>
      </c>
      <c r="C3170" s="203" t="s">
        <v>19</v>
      </c>
      <c r="D3170" s="202" t="s">
        <v>1431</v>
      </c>
      <c r="E3170" s="202" t="s">
        <v>1432</v>
      </c>
      <c r="F3170" s="202" t="s">
        <v>475</v>
      </c>
      <c r="G3170" s="253">
        <v>0.38</v>
      </c>
      <c r="H3170" s="361" t="s">
        <v>1414</v>
      </c>
      <c r="I3170" s="359" t="s">
        <v>1407</v>
      </c>
      <c r="J3170" s="359" t="s">
        <v>1380</v>
      </c>
      <c r="K3170" s="359" t="s">
        <v>1113</v>
      </c>
      <c r="L3170" s="359" t="s">
        <v>1392</v>
      </c>
      <c r="M3170" s="368">
        <v>2004</v>
      </c>
      <c r="N3170" s="205">
        <v>40086</v>
      </c>
      <c r="O3170" s="203"/>
    </row>
    <row r="3171" spans="1:15" ht="27.75" hidden="1" customHeight="1" x14ac:dyDescent="0.25">
      <c r="A3171" s="203" t="s">
        <v>2040</v>
      </c>
      <c r="B3171" s="202" t="s">
        <v>737</v>
      </c>
      <c r="C3171" s="203" t="s">
        <v>1403</v>
      </c>
      <c r="D3171" s="202" t="s">
        <v>1404</v>
      </c>
      <c r="E3171" s="202" t="s">
        <v>1405</v>
      </c>
      <c r="F3171" s="202" t="s">
        <v>475</v>
      </c>
      <c r="G3171" s="253">
        <v>154</v>
      </c>
      <c r="H3171" s="361" t="s">
        <v>1406</v>
      </c>
      <c r="I3171" s="359" t="s">
        <v>1407</v>
      </c>
      <c r="J3171" s="208">
        <v>0</v>
      </c>
      <c r="K3171" s="359" t="s">
        <v>22</v>
      </c>
      <c r="L3171" s="359" t="s">
        <v>1408</v>
      </c>
      <c r="M3171" s="368" t="s">
        <v>1407</v>
      </c>
      <c r="N3171" s="205">
        <v>42486</v>
      </c>
      <c r="O3171" s="203"/>
    </row>
    <row r="3172" spans="1:15" ht="27.75" hidden="1" customHeight="1" x14ac:dyDescent="0.25">
      <c r="A3172" s="203" t="s">
        <v>2040</v>
      </c>
      <c r="B3172" s="202" t="s">
        <v>737</v>
      </c>
      <c r="C3172" s="203" t="s">
        <v>1461</v>
      </c>
      <c r="D3172" s="202" t="s">
        <v>1462</v>
      </c>
      <c r="E3172" s="202" t="s">
        <v>1463</v>
      </c>
      <c r="F3172" s="202" t="s">
        <v>475</v>
      </c>
      <c r="G3172" s="254">
        <v>21534261</v>
      </c>
      <c r="H3172" s="361" t="s">
        <v>1433</v>
      </c>
      <c r="I3172" s="359" t="s">
        <v>1407</v>
      </c>
      <c r="J3172" s="359" t="s">
        <v>1380</v>
      </c>
      <c r="K3172" s="359" t="s">
        <v>8</v>
      </c>
      <c r="L3172" s="359" t="s">
        <v>1408</v>
      </c>
      <c r="M3172" s="368" t="s">
        <v>1407</v>
      </c>
      <c r="N3172" s="205">
        <v>42530</v>
      </c>
      <c r="O3172" s="203"/>
    </row>
    <row r="3173" spans="1:15" ht="27.75" hidden="1" customHeight="1" x14ac:dyDescent="0.25">
      <c r="A3173" s="203" t="s">
        <v>2040</v>
      </c>
      <c r="B3173" s="202" t="s">
        <v>737</v>
      </c>
      <c r="C3173" s="203" t="s">
        <v>1461</v>
      </c>
      <c r="D3173" s="202" t="s">
        <v>1462</v>
      </c>
      <c r="E3173" s="202" t="s">
        <v>1463</v>
      </c>
      <c r="F3173" s="202" t="s">
        <v>475</v>
      </c>
      <c r="G3173" s="254">
        <v>58998</v>
      </c>
      <c r="H3173" s="361" t="s">
        <v>1414</v>
      </c>
      <c r="I3173" s="359" t="s">
        <v>1407</v>
      </c>
      <c r="J3173" s="359" t="s">
        <v>1380</v>
      </c>
      <c r="K3173" s="359" t="s">
        <v>8</v>
      </c>
      <c r="L3173" s="359" t="s">
        <v>1392</v>
      </c>
      <c r="M3173" s="368" t="s">
        <v>1407</v>
      </c>
      <c r="N3173" s="205">
        <v>42530</v>
      </c>
      <c r="O3173" s="203"/>
    </row>
    <row r="3174" spans="1:15" ht="27.75" hidden="1" customHeight="1" x14ac:dyDescent="0.25">
      <c r="A3174" s="203" t="s">
        <v>2040</v>
      </c>
      <c r="B3174" s="202" t="s">
        <v>737</v>
      </c>
      <c r="C3174" s="203" t="s">
        <v>1397</v>
      </c>
      <c r="D3174" s="202" t="s">
        <v>1464</v>
      </c>
      <c r="E3174" s="202" t="s">
        <v>1465</v>
      </c>
      <c r="F3174" s="202" t="s">
        <v>475</v>
      </c>
      <c r="G3174" s="253">
        <v>396</v>
      </c>
      <c r="H3174" s="361" t="s">
        <v>1400</v>
      </c>
      <c r="I3174" s="359" t="s">
        <v>1379</v>
      </c>
      <c r="J3174" s="358">
        <v>0</v>
      </c>
      <c r="K3174" s="359" t="s">
        <v>1391</v>
      </c>
      <c r="L3174" s="359" t="s">
        <v>1392</v>
      </c>
      <c r="M3174" s="368">
        <v>2010</v>
      </c>
      <c r="N3174" s="207" t="s">
        <v>1401</v>
      </c>
      <c r="O3174" s="203"/>
    </row>
    <row r="3175" spans="1:15" ht="27.75" hidden="1" customHeight="1" x14ac:dyDescent="0.25">
      <c r="A3175" s="203" t="s">
        <v>2040</v>
      </c>
      <c r="B3175" s="202" t="s">
        <v>737</v>
      </c>
      <c r="C3175" s="203" t="s">
        <v>1397</v>
      </c>
      <c r="D3175" s="202" t="s">
        <v>1464</v>
      </c>
      <c r="E3175" s="202" t="s">
        <v>1465</v>
      </c>
      <c r="F3175" s="202" t="s">
        <v>475</v>
      </c>
      <c r="G3175" s="253">
        <v>96.8</v>
      </c>
      <c r="H3175" s="361" t="s">
        <v>1400</v>
      </c>
      <c r="I3175" s="359" t="s">
        <v>1382</v>
      </c>
      <c r="J3175" s="210">
        <v>4.8000000000000001E-2</v>
      </c>
      <c r="K3175" s="359" t="s">
        <v>1391</v>
      </c>
      <c r="L3175" s="359" t="s">
        <v>1392</v>
      </c>
      <c r="M3175" s="368">
        <v>2010</v>
      </c>
      <c r="N3175" s="207" t="s">
        <v>1401</v>
      </c>
      <c r="O3175" s="203"/>
    </row>
    <row r="3176" spans="1:15" ht="27.75" hidden="1" customHeight="1" x14ac:dyDescent="0.25">
      <c r="A3176" s="203" t="s">
        <v>2040</v>
      </c>
      <c r="B3176" s="202" t="s">
        <v>737</v>
      </c>
      <c r="C3176" s="203" t="s">
        <v>1397</v>
      </c>
      <c r="D3176" s="202" t="s">
        <v>1464</v>
      </c>
      <c r="E3176" s="202" t="s">
        <v>1465</v>
      </c>
      <c r="F3176" s="202" t="s">
        <v>475</v>
      </c>
      <c r="G3176" s="253">
        <v>23.6</v>
      </c>
      <c r="H3176" s="361" t="s">
        <v>1400</v>
      </c>
      <c r="I3176" s="359" t="s">
        <v>1383</v>
      </c>
      <c r="J3176" s="358">
        <v>0.44</v>
      </c>
      <c r="K3176" s="359" t="s">
        <v>1391</v>
      </c>
      <c r="L3176" s="359" t="s">
        <v>1392</v>
      </c>
      <c r="M3176" s="368">
        <v>2010</v>
      </c>
      <c r="N3176" s="207" t="s">
        <v>1401</v>
      </c>
      <c r="O3176" s="203"/>
    </row>
    <row r="3177" spans="1:15" ht="27.75" hidden="1" customHeight="1" x14ac:dyDescent="0.25">
      <c r="A3177" s="203" t="s">
        <v>2040</v>
      </c>
      <c r="B3177" s="202" t="s">
        <v>737</v>
      </c>
      <c r="C3177" s="203" t="s">
        <v>1397</v>
      </c>
      <c r="D3177" s="202" t="s">
        <v>1464</v>
      </c>
      <c r="E3177" s="202" t="s">
        <v>1465</v>
      </c>
      <c r="F3177" s="202" t="s">
        <v>475</v>
      </c>
      <c r="G3177" s="253">
        <v>4.93</v>
      </c>
      <c r="H3177" s="361" t="s">
        <v>1400</v>
      </c>
      <c r="I3177" s="359" t="s">
        <v>1384</v>
      </c>
      <c r="J3177" s="359" t="s">
        <v>1402</v>
      </c>
      <c r="K3177" s="359" t="s">
        <v>1391</v>
      </c>
      <c r="L3177" s="359" t="s">
        <v>1392</v>
      </c>
      <c r="M3177" s="368">
        <v>2010</v>
      </c>
      <c r="N3177" s="207" t="s">
        <v>1401</v>
      </c>
      <c r="O3177" s="203"/>
    </row>
    <row r="3178" spans="1:15" ht="27.75" hidden="1" customHeight="1" x14ac:dyDescent="0.25">
      <c r="A3178" s="203" t="s">
        <v>2040</v>
      </c>
      <c r="B3178" s="202" t="s">
        <v>737</v>
      </c>
      <c r="C3178" s="203" t="s">
        <v>1397</v>
      </c>
      <c r="D3178" s="202" t="s">
        <v>1464</v>
      </c>
      <c r="E3178" s="202" t="s">
        <v>1465</v>
      </c>
      <c r="F3178" s="202" t="s">
        <v>475</v>
      </c>
      <c r="G3178" s="253">
        <v>1.75</v>
      </c>
      <c r="H3178" s="361" t="s">
        <v>1400</v>
      </c>
      <c r="I3178" s="359" t="s">
        <v>1385</v>
      </c>
      <c r="J3178" s="359" t="s">
        <v>1402</v>
      </c>
      <c r="K3178" s="359" t="s">
        <v>1391</v>
      </c>
      <c r="L3178" s="359" t="s">
        <v>1392</v>
      </c>
      <c r="M3178" s="368">
        <v>2010</v>
      </c>
      <c r="N3178" s="207" t="s">
        <v>1401</v>
      </c>
      <c r="O3178" s="203"/>
    </row>
    <row r="3179" spans="1:15" ht="27.75" hidden="1" customHeight="1" x14ac:dyDescent="0.25">
      <c r="A3179" s="203" t="s">
        <v>2041</v>
      </c>
      <c r="B3179" s="202" t="s">
        <v>2402</v>
      </c>
      <c r="C3179" s="203" t="s">
        <v>1403</v>
      </c>
      <c r="D3179" s="202" t="s">
        <v>1404</v>
      </c>
      <c r="E3179" s="202" t="s">
        <v>1405</v>
      </c>
      <c r="F3179" s="202" t="s">
        <v>475</v>
      </c>
      <c r="G3179" s="253">
        <v>154</v>
      </c>
      <c r="H3179" s="361" t="s">
        <v>1406</v>
      </c>
      <c r="I3179" s="359" t="s">
        <v>1407</v>
      </c>
      <c r="J3179" s="359" t="s">
        <v>1380</v>
      </c>
      <c r="K3179" s="359" t="s">
        <v>22</v>
      </c>
      <c r="L3179" s="359" t="s">
        <v>1408</v>
      </c>
      <c r="M3179" s="368" t="s">
        <v>1407</v>
      </c>
      <c r="N3179" s="205">
        <v>42486</v>
      </c>
      <c r="O3179" s="203"/>
    </row>
    <row r="3180" spans="1:15" ht="27.75" hidden="1" customHeight="1" x14ac:dyDescent="0.25">
      <c r="A3180" s="203" t="s">
        <v>2041</v>
      </c>
      <c r="B3180" s="202" t="s">
        <v>2402</v>
      </c>
      <c r="C3180" s="203" t="s">
        <v>1397</v>
      </c>
      <c r="D3180" s="202" t="s">
        <v>1750</v>
      </c>
      <c r="E3180" s="202" t="s">
        <v>1399</v>
      </c>
      <c r="F3180" s="202" t="s">
        <v>475</v>
      </c>
      <c r="G3180" s="253">
        <v>26.9</v>
      </c>
      <c r="H3180" s="361" t="s">
        <v>1400</v>
      </c>
      <c r="I3180" s="359" t="s">
        <v>1379</v>
      </c>
      <c r="J3180" s="358">
        <v>0.31</v>
      </c>
      <c r="K3180" s="359" t="s">
        <v>1391</v>
      </c>
      <c r="L3180" s="359" t="s">
        <v>1392</v>
      </c>
      <c r="M3180" s="368">
        <v>2010</v>
      </c>
      <c r="N3180" s="207" t="s">
        <v>1401</v>
      </c>
      <c r="O3180" s="203"/>
    </row>
    <row r="3181" spans="1:15" ht="27.75" hidden="1" customHeight="1" x14ac:dyDescent="0.25">
      <c r="A3181" s="203" t="s">
        <v>2041</v>
      </c>
      <c r="B3181" s="202" t="s">
        <v>2402</v>
      </c>
      <c r="C3181" s="203" t="s">
        <v>1397</v>
      </c>
      <c r="D3181" s="202" t="s">
        <v>1750</v>
      </c>
      <c r="E3181" s="202" t="s">
        <v>1399</v>
      </c>
      <c r="F3181" s="202" t="s">
        <v>475</v>
      </c>
      <c r="G3181" s="253">
        <v>10.8</v>
      </c>
      <c r="H3181" s="361" t="s">
        <v>1400</v>
      </c>
      <c r="I3181" s="359" t="s">
        <v>1382</v>
      </c>
      <c r="J3181" s="358">
        <v>0.56999999999999995</v>
      </c>
      <c r="K3181" s="359" t="s">
        <v>1391</v>
      </c>
      <c r="L3181" s="359" t="s">
        <v>1392</v>
      </c>
      <c r="M3181" s="368">
        <v>2010</v>
      </c>
      <c r="N3181" s="207" t="s">
        <v>1401</v>
      </c>
      <c r="O3181" s="203"/>
    </row>
    <row r="3182" spans="1:15" ht="27.75" hidden="1" customHeight="1" x14ac:dyDescent="0.25">
      <c r="A3182" s="203" t="s">
        <v>2041</v>
      </c>
      <c r="B3182" s="202" t="s">
        <v>2402</v>
      </c>
      <c r="C3182" s="203" t="s">
        <v>1397</v>
      </c>
      <c r="D3182" s="202" t="s">
        <v>1750</v>
      </c>
      <c r="E3182" s="202" t="s">
        <v>1399</v>
      </c>
      <c r="F3182" s="202" t="s">
        <v>475</v>
      </c>
      <c r="G3182" s="253">
        <v>4.08</v>
      </c>
      <c r="H3182" s="361" t="s">
        <v>1400</v>
      </c>
      <c r="I3182" s="359" t="s">
        <v>1383</v>
      </c>
      <c r="J3182" s="358">
        <v>0</v>
      </c>
      <c r="K3182" s="359" t="s">
        <v>1391</v>
      </c>
      <c r="L3182" s="359" t="s">
        <v>1392</v>
      </c>
      <c r="M3182" s="368">
        <v>2010</v>
      </c>
      <c r="N3182" s="207" t="s">
        <v>1401</v>
      </c>
      <c r="O3182" s="203"/>
    </row>
    <row r="3183" spans="1:15" ht="27.75" hidden="1" customHeight="1" x14ac:dyDescent="0.25">
      <c r="A3183" s="203" t="s">
        <v>2041</v>
      </c>
      <c r="B3183" s="202" t="s">
        <v>2402</v>
      </c>
      <c r="C3183" s="203" t="s">
        <v>1397</v>
      </c>
      <c r="D3183" s="202" t="s">
        <v>1750</v>
      </c>
      <c r="E3183" s="202" t="s">
        <v>1399</v>
      </c>
      <c r="F3183" s="202" t="s">
        <v>475</v>
      </c>
      <c r="G3183" s="253">
        <v>1.2</v>
      </c>
      <c r="H3183" s="361" t="s">
        <v>1400</v>
      </c>
      <c r="I3183" s="359" t="s">
        <v>1384</v>
      </c>
      <c r="J3183" s="358">
        <v>0</v>
      </c>
      <c r="K3183" s="359" t="s">
        <v>1391</v>
      </c>
      <c r="L3183" s="359" t="s">
        <v>1392</v>
      </c>
      <c r="M3183" s="368">
        <v>2010</v>
      </c>
      <c r="N3183" s="207" t="s">
        <v>1401</v>
      </c>
      <c r="O3183" s="203"/>
    </row>
    <row r="3184" spans="1:15" ht="27.75" hidden="1" customHeight="1" x14ac:dyDescent="0.25">
      <c r="A3184" s="203" t="s">
        <v>2041</v>
      </c>
      <c r="B3184" s="202" t="s">
        <v>2402</v>
      </c>
      <c r="C3184" s="203" t="s">
        <v>1397</v>
      </c>
      <c r="D3184" s="202" t="s">
        <v>1750</v>
      </c>
      <c r="E3184" s="202" t="s">
        <v>1399</v>
      </c>
      <c r="F3184" s="202" t="s">
        <v>475</v>
      </c>
      <c r="G3184" s="253">
        <v>0.12</v>
      </c>
      <c r="H3184" s="361" t="s">
        <v>1400</v>
      </c>
      <c r="I3184" s="359" t="s">
        <v>1385</v>
      </c>
      <c r="J3184" s="358">
        <v>0.33</v>
      </c>
      <c r="K3184" s="359" t="s">
        <v>1391</v>
      </c>
      <c r="L3184" s="359" t="s">
        <v>1392</v>
      </c>
      <c r="M3184" s="368">
        <v>2010</v>
      </c>
      <c r="N3184" s="207" t="s">
        <v>1401</v>
      </c>
      <c r="O3184" s="203"/>
    </row>
    <row r="3185" spans="1:15" ht="27.75" hidden="1" customHeight="1" x14ac:dyDescent="0.25">
      <c r="A3185" s="129" t="s">
        <v>2041</v>
      </c>
      <c r="B3185" s="269" t="s">
        <v>2402</v>
      </c>
      <c r="C3185" s="226" t="s">
        <v>2568</v>
      </c>
      <c r="D3185" s="269" t="s">
        <v>641</v>
      </c>
      <c r="E3185" s="372" t="s">
        <v>1557</v>
      </c>
      <c r="F3185" s="269" t="s">
        <v>475</v>
      </c>
      <c r="G3185" s="373">
        <v>119.2</v>
      </c>
      <c r="H3185" s="225" t="s">
        <v>488</v>
      </c>
      <c r="I3185" s="269" t="s">
        <v>1379</v>
      </c>
      <c r="J3185" s="374">
        <v>0</v>
      </c>
      <c r="K3185" s="269" t="s">
        <v>22</v>
      </c>
      <c r="L3185" s="269" t="s">
        <v>1392</v>
      </c>
      <c r="M3185" s="369">
        <v>2010</v>
      </c>
      <c r="N3185" s="375">
        <v>43873</v>
      </c>
      <c r="O3185" s="226" t="s">
        <v>2569</v>
      </c>
    </row>
    <row r="3186" spans="1:15" ht="27.75" hidden="1" customHeight="1" x14ac:dyDescent="0.25">
      <c r="A3186" s="129" t="s">
        <v>2041</v>
      </c>
      <c r="B3186" s="269" t="s">
        <v>2402</v>
      </c>
      <c r="C3186" s="226" t="s">
        <v>2568</v>
      </c>
      <c r="D3186" s="269" t="s">
        <v>641</v>
      </c>
      <c r="E3186" s="372" t="s">
        <v>1557</v>
      </c>
      <c r="F3186" s="269" t="s">
        <v>475</v>
      </c>
      <c r="G3186" s="373">
        <v>44.21</v>
      </c>
      <c r="H3186" s="225" t="s">
        <v>488</v>
      </c>
      <c r="I3186" s="269" t="s">
        <v>1382</v>
      </c>
      <c r="J3186" s="374">
        <v>0</v>
      </c>
      <c r="K3186" s="269" t="s">
        <v>22</v>
      </c>
      <c r="L3186" s="269" t="s">
        <v>1392</v>
      </c>
      <c r="M3186" s="369">
        <v>2010</v>
      </c>
      <c r="N3186" s="375">
        <v>43873</v>
      </c>
      <c r="O3186" s="226" t="s">
        <v>2569</v>
      </c>
    </row>
    <row r="3187" spans="1:15" ht="27.75" hidden="1" customHeight="1" x14ac:dyDescent="0.25">
      <c r="A3187" s="129" t="s">
        <v>2041</v>
      </c>
      <c r="B3187" s="269" t="s">
        <v>2402</v>
      </c>
      <c r="C3187" s="226" t="s">
        <v>2568</v>
      </c>
      <c r="D3187" s="269" t="s">
        <v>641</v>
      </c>
      <c r="E3187" s="372" t="s">
        <v>1557</v>
      </c>
      <c r="F3187" s="269" t="s">
        <v>475</v>
      </c>
      <c r="G3187" s="373">
        <v>17.829999999999998</v>
      </c>
      <c r="H3187" s="225" t="s">
        <v>488</v>
      </c>
      <c r="I3187" s="269" t="s">
        <v>1383</v>
      </c>
      <c r="J3187" s="374">
        <v>0</v>
      </c>
      <c r="K3187" s="269" t="s">
        <v>22</v>
      </c>
      <c r="L3187" s="269" t="s">
        <v>1392</v>
      </c>
      <c r="M3187" s="369">
        <v>2010</v>
      </c>
      <c r="N3187" s="375">
        <v>43873</v>
      </c>
      <c r="O3187" s="226" t="s">
        <v>2569</v>
      </c>
    </row>
    <row r="3188" spans="1:15" ht="27.75" hidden="1" customHeight="1" x14ac:dyDescent="0.25">
      <c r="A3188" s="129" t="s">
        <v>2041</v>
      </c>
      <c r="B3188" s="269" t="s">
        <v>2402</v>
      </c>
      <c r="C3188" s="226" t="s">
        <v>2568</v>
      </c>
      <c r="D3188" s="269" t="s">
        <v>641</v>
      </c>
      <c r="E3188" s="372" t="s">
        <v>1557</v>
      </c>
      <c r="F3188" s="269" t="s">
        <v>475</v>
      </c>
      <c r="G3188" s="373">
        <v>8.1199999999999992</v>
      </c>
      <c r="H3188" s="225" t="s">
        <v>488</v>
      </c>
      <c r="I3188" s="372" t="s">
        <v>1384</v>
      </c>
      <c r="J3188" s="374">
        <v>0</v>
      </c>
      <c r="K3188" s="269" t="s">
        <v>22</v>
      </c>
      <c r="L3188" s="269" t="s">
        <v>1392</v>
      </c>
      <c r="M3188" s="369">
        <v>2010</v>
      </c>
      <c r="N3188" s="375">
        <v>43873</v>
      </c>
      <c r="O3188" s="226" t="s">
        <v>2569</v>
      </c>
    </row>
    <row r="3189" spans="1:15" ht="27.75" hidden="1" customHeight="1" x14ac:dyDescent="0.25">
      <c r="A3189" s="129" t="s">
        <v>2041</v>
      </c>
      <c r="B3189" s="269" t="s">
        <v>2402</v>
      </c>
      <c r="C3189" s="226" t="s">
        <v>2568</v>
      </c>
      <c r="D3189" s="269" t="s">
        <v>641</v>
      </c>
      <c r="E3189" s="372" t="s">
        <v>1557</v>
      </c>
      <c r="F3189" s="269" t="s">
        <v>475</v>
      </c>
      <c r="G3189" s="373">
        <v>3.9</v>
      </c>
      <c r="H3189" s="225" t="s">
        <v>488</v>
      </c>
      <c r="I3189" s="372" t="s">
        <v>1385</v>
      </c>
      <c r="J3189" s="374">
        <v>0</v>
      </c>
      <c r="K3189" s="269" t="s">
        <v>22</v>
      </c>
      <c r="L3189" s="269" t="s">
        <v>1392</v>
      </c>
      <c r="M3189" s="369">
        <v>2010</v>
      </c>
      <c r="N3189" s="375">
        <v>43873</v>
      </c>
      <c r="O3189" s="226" t="s">
        <v>2569</v>
      </c>
    </row>
    <row r="3190" spans="1:15" ht="27.75" hidden="1" customHeight="1" x14ac:dyDescent="0.25">
      <c r="A3190" s="203" t="s">
        <v>2042</v>
      </c>
      <c r="B3190" s="202" t="s">
        <v>729</v>
      </c>
      <c r="C3190" s="203" t="s">
        <v>1766</v>
      </c>
      <c r="D3190" s="202" t="s">
        <v>1767</v>
      </c>
      <c r="E3190" s="202" t="s">
        <v>1768</v>
      </c>
      <c r="F3190" s="202" t="s">
        <v>475</v>
      </c>
      <c r="G3190" s="253">
        <v>719</v>
      </c>
      <c r="H3190" s="361" t="s">
        <v>1433</v>
      </c>
      <c r="I3190" s="359" t="s">
        <v>1407</v>
      </c>
      <c r="J3190" s="358">
        <v>0.37909999999999999</v>
      </c>
      <c r="K3190" s="359" t="s">
        <v>1113</v>
      </c>
      <c r="L3190" s="359" t="s">
        <v>1408</v>
      </c>
      <c r="M3190" s="368">
        <v>2005</v>
      </c>
      <c r="N3190" s="205">
        <v>41071</v>
      </c>
      <c r="O3190" s="203"/>
    </row>
    <row r="3191" spans="1:15" ht="27.75" hidden="1" customHeight="1" x14ac:dyDescent="0.25">
      <c r="A3191" s="203" t="s">
        <v>2042</v>
      </c>
      <c r="B3191" s="202" t="s">
        <v>729</v>
      </c>
      <c r="C3191" s="203" t="s">
        <v>1766</v>
      </c>
      <c r="D3191" s="202" t="s">
        <v>1767</v>
      </c>
      <c r="E3191" s="202" t="s">
        <v>1768</v>
      </c>
      <c r="F3191" s="202" t="s">
        <v>475</v>
      </c>
      <c r="G3191" s="253">
        <v>1.97</v>
      </c>
      <c r="H3191" s="361" t="s">
        <v>1414</v>
      </c>
      <c r="I3191" s="359" t="s">
        <v>1407</v>
      </c>
      <c r="J3191" s="358">
        <v>0.38440000000000002</v>
      </c>
      <c r="K3191" s="359" t="s">
        <v>1113</v>
      </c>
      <c r="L3191" s="359" t="s">
        <v>1392</v>
      </c>
      <c r="M3191" s="368">
        <v>2005</v>
      </c>
      <c r="N3191" s="205">
        <v>41071</v>
      </c>
      <c r="O3191" s="203"/>
    </row>
    <row r="3192" spans="1:15" ht="27.75" hidden="1" customHeight="1" x14ac:dyDescent="0.25">
      <c r="A3192" s="203" t="s">
        <v>2042</v>
      </c>
      <c r="B3192" s="202" t="s">
        <v>729</v>
      </c>
      <c r="C3192" s="203" t="s">
        <v>19</v>
      </c>
      <c r="D3192" s="202" t="s">
        <v>1431</v>
      </c>
      <c r="E3192" s="202" t="s">
        <v>1432</v>
      </c>
      <c r="F3192" s="202" t="s">
        <v>475</v>
      </c>
      <c r="G3192" s="253">
        <v>138</v>
      </c>
      <c r="H3192" s="361" t="s">
        <v>1433</v>
      </c>
      <c r="I3192" s="359" t="s">
        <v>1407</v>
      </c>
      <c r="J3192" s="359" t="s">
        <v>1380</v>
      </c>
      <c r="K3192" s="359" t="s">
        <v>1113</v>
      </c>
      <c r="L3192" s="359" t="s">
        <v>1408</v>
      </c>
      <c r="M3192" s="368">
        <v>2004</v>
      </c>
      <c r="N3192" s="205">
        <v>40086</v>
      </c>
      <c r="O3192" s="203"/>
    </row>
    <row r="3193" spans="1:15" ht="27.75" hidden="1" customHeight="1" x14ac:dyDescent="0.25">
      <c r="A3193" s="203" t="s">
        <v>2042</v>
      </c>
      <c r="B3193" s="202" t="s">
        <v>729</v>
      </c>
      <c r="C3193" s="203" t="s">
        <v>19</v>
      </c>
      <c r="D3193" s="202" t="s">
        <v>1431</v>
      </c>
      <c r="E3193" s="202" t="s">
        <v>1432</v>
      </c>
      <c r="F3193" s="202" t="s">
        <v>475</v>
      </c>
      <c r="G3193" s="253">
        <v>0.38</v>
      </c>
      <c r="H3193" s="361" t="s">
        <v>1414</v>
      </c>
      <c r="I3193" s="359" t="s">
        <v>1407</v>
      </c>
      <c r="J3193" s="359" t="s">
        <v>1380</v>
      </c>
      <c r="K3193" s="359" t="s">
        <v>1113</v>
      </c>
      <c r="L3193" s="359" t="s">
        <v>1392</v>
      </c>
      <c r="M3193" s="368">
        <v>2004</v>
      </c>
      <c r="N3193" s="205">
        <v>40086</v>
      </c>
      <c r="O3193" s="203"/>
    </row>
    <row r="3194" spans="1:15" ht="27.75" hidden="1" customHeight="1" x14ac:dyDescent="0.25">
      <c r="A3194" s="203" t="s">
        <v>2042</v>
      </c>
      <c r="B3194" s="202" t="s">
        <v>729</v>
      </c>
      <c r="C3194" s="203" t="s">
        <v>21</v>
      </c>
      <c r="D3194" s="202" t="s">
        <v>727</v>
      </c>
      <c r="E3194" s="202" t="s">
        <v>1420</v>
      </c>
      <c r="F3194" s="202" t="s">
        <v>475</v>
      </c>
      <c r="G3194" s="253">
        <v>413</v>
      </c>
      <c r="H3194" s="361" t="s">
        <v>1414</v>
      </c>
      <c r="I3194" s="359" t="s">
        <v>1379</v>
      </c>
      <c r="J3194" s="359" t="s">
        <v>1380</v>
      </c>
      <c r="K3194" s="359" t="s">
        <v>22</v>
      </c>
      <c r="L3194" s="359" t="s">
        <v>1392</v>
      </c>
      <c r="M3194" s="368">
        <v>2002</v>
      </c>
      <c r="N3194" s="205">
        <v>39982</v>
      </c>
      <c r="O3194" s="203"/>
    </row>
    <row r="3195" spans="1:15" ht="27.75" hidden="1" customHeight="1" x14ac:dyDescent="0.25">
      <c r="A3195" s="203" t="s">
        <v>2042</v>
      </c>
      <c r="B3195" s="202" t="s">
        <v>729</v>
      </c>
      <c r="C3195" s="203" t="s">
        <v>21</v>
      </c>
      <c r="D3195" s="202" t="s">
        <v>727</v>
      </c>
      <c r="E3195" s="202" t="s">
        <v>1420</v>
      </c>
      <c r="F3195" s="202" t="s">
        <v>475</v>
      </c>
      <c r="G3195" s="253">
        <v>100</v>
      </c>
      <c r="H3195" s="361" t="s">
        <v>1414</v>
      </c>
      <c r="I3195" s="359" t="s">
        <v>1382</v>
      </c>
      <c r="J3195" s="359" t="s">
        <v>1380</v>
      </c>
      <c r="K3195" s="359" t="s">
        <v>22</v>
      </c>
      <c r="L3195" s="359" t="s">
        <v>1392</v>
      </c>
      <c r="M3195" s="368">
        <v>2002</v>
      </c>
      <c r="N3195" s="205">
        <v>39982</v>
      </c>
      <c r="O3195" s="203"/>
    </row>
    <row r="3196" spans="1:15" ht="27.75" hidden="1" customHeight="1" x14ac:dyDescent="0.25">
      <c r="A3196" s="203" t="s">
        <v>2042</v>
      </c>
      <c r="B3196" s="202" t="s">
        <v>729</v>
      </c>
      <c r="C3196" s="203" t="s">
        <v>21</v>
      </c>
      <c r="D3196" s="202" t="s">
        <v>727</v>
      </c>
      <c r="E3196" s="202" t="s">
        <v>1420</v>
      </c>
      <c r="F3196" s="202" t="s">
        <v>475</v>
      </c>
      <c r="G3196" s="253">
        <v>38</v>
      </c>
      <c r="H3196" s="361" t="s">
        <v>1414</v>
      </c>
      <c r="I3196" s="359" t="s">
        <v>1383</v>
      </c>
      <c r="J3196" s="359" t="s">
        <v>1380</v>
      </c>
      <c r="K3196" s="359" t="s">
        <v>22</v>
      </c>
      <c r="L3196" s="359" t="s">
        <v>1392</v>
      </c>
      <c r="M3196" s="368">
        <v>2002</v>
      </c>
      <c r="N3196" s="205">
        <v>39982</v>
      </c>
      <c r="O3196" s="203"/>
    </row>
    <row r="3197" spans="1:15" ht="27.75" hidden="1" customHeight="1" x14ac:dyDescent="0.25">
      <c r="A3197" s="203" t="s">
        <v>2042</v>
      </c>
      <c r="B3197" s="202" t="s">
        <v>729</v>
      </c>
      <c r="C3197" s="203" t="s">
        <v>21</v>
      </c>
      <c r="D3197" s="202" t="s">
        <v>727</v>
      </c>
      <c r="E3197" s="202" t="s">
        <v>1420</v>
      </c>
      <c r="F3197" s="202" t="s">
        <v>475</v>
      </c>
      <c r="G3197" s="253">
        <v>17</v>
      </c>
      <c r="H3197" s="361" t="s">
        <v>1414</v>
      </c>
      <c r="I3197" s="359" t="s">
        <v>1384</v>
      </c>
      <c r="J3197" s="359" t="s">
        <v>1380</v>
      </c>
      <c r="K3197" s="359" t="s">
        <v>22</v>
      </c>
      <c r="L3197" s="359" t="s">
        <v>1392</v>
      </c>
      <c r="M3197" s="368">
        <v>2002</v>
      </c>
      <c r="N3197" s="205">
        <v>39982</v>
      </c>
      <c r="O3197" s="203"/>
    </row>
    <row r="3198" spans="1:15" ht="27.75" hidden="1" customHeight="1" x14ac:dyDescent="0.25">
      <c r="A3198" s="203" t="s">
        <v>2042</v>
      </c>
      <c r="B3198" s="202" t="s">
        <v>729</v>
      </c>
      <c r="C3198" s="203" t="s">
        <v>21</v>
      </c>
      <c r="D3198" s="202" t="s">
        <v>727</v>
      </c>
      <c r="E3198" s="202" t="s">
        <v>1420</v>
      </c>
      <c r="F3198" s="202" t="s">
        <v>475</v>
      </c>
      <c r="G3198" s="253">
        <v>6</v>
      </c>
      <c r="H3198" s="361" t="s">
        <v>1414</v>
      </c>
      <c r="I3198" s="359" t="s">
        <v>1385</v>
      </c>
      <c r="J3198" s="359" t="s">
        <v>1380</v>
      </c>
      <c r="K3198" s="359" t="s">
        <v>22</v>
      </c>
      <c r="L3198" s="359" t="s">
        <v>1392</v>
      </c>
      <c r="M3198" s="368">
        <v>2002</v>
      </c>
      <c r="N3198" s="205">
        <v>39982</v>
      </c>
      <c r="O3198" s="203"/>
    </row>
    <row r="3199" spans="1:15" ht="27.75" hidden="1" customHeight="1" x14ac:dyDescent="0.25">
      <c r="A3199" s="203" t="s">
        <v>2042</v>
      </c>
      <c r="B3199" s="202" t="s">
        <v>729</v>
      </c>
      <c r="C3199" s="203" t="s">
        <v>21</v>
      </c>
      <c r="D3199" s="202" t="s">
        <v>727</v>
      </c>
      <c r="E3199" s="202" t="s">
        <v>1420</v>
      </c>
      <c r="F3199" s="202" t="s">
        <v>475</v>
      </c>
      <c r="G3199" s="253">
        <v>104</v>
      </c>
      <c r="H3199" s="361" t="s">
        <v>1414</v>
      </c>
      <c r="I3199" s="359" t="s">
        <v>1379</v>
      </c>
      <c r="J3199" s="359" t="s">
        <v>1380</v>
      </c>
      <c r="K3199" s="359" t="s">
        <v>1421</v>
      </c>
      <c r="L3199" s="359" t="s">
        <v>1392</v>
      </c>
      <c r="M3199" s="368">
        <v>2002</v>
      </c>
      <c r="N3199" s="205">
        <v>39982</v>
      </c>
      <c r="O3199" s="203"/>
    </row>
    <row r="3200" spans="1:15" ht="27.75" hidden="1" customHeight="1" x14ac:dyDescent="0.25">
      <c r="A3200" s="203" t="s">
        <v>2042</v>
      </c>
      <c r="B3200" s="202" t="s">
        <v>729</v>
      </c>
      <c r="C3200" s="203" t="s">
        <v>21</v>
      </c>
      <c r="D3200" s="202" t="s">
        <v>727</v>
      </c>
      <c r="E3200" s="202" t="s">
        <v>1420</v>
      </c>
      <c r="F3200" s="202" t="s">
        <v>475</v>
      </c>
      <c r="G3200" s="253">
        <v>25</v>
      </c>
      <c r="H3200" s="361" t="s">
        <v>1414</v>
      </c>
      <c r="I3200" s="359" t="s">
        <v>1382</v>
      </c>
      <c r="J3200" s="359" t="s">
        <v>1380</v>
      </c>
      <c r="K3200" s="359" t="s">
        <v>1421</v>
      </c>
      <c r="L3200" s="359" t="s">
        <v>1392</v>
      </c>
      <c r="M3200" s="368">
        <v>2002</v>
      </c>
      <c r="N3200" s="205">
        <v>39982</v>
      </c>
      <c r="O3200" s="203"/>
    </row>
    <row r="3201" spans="1:15" ht="27.75" hidden="1" customHeight="1" x14ac:dyDescent="0.25">
      <c r="A3201" s="203" t="s">
        <v>2042</v>
      </c>
      <c r="B3201" s="202" t="s">
        <v>729</v>
      </c>
      <c r="C3201" s="203" t="s">
        <v>21</v>
      </c>
      <c r="D3201" s="202" t="s">
        <v>727</v>
      </c>
      <c r="E3201" s="202" t="s">
        <v>1420</v>
      </c>
      <c r="F3201" s="202" t="s">
        <v>475</v>
      </c>
      <c r="G3201" s="253">
        <v>10</v>
      </c>
      <c r="H3201" s="361" t="s">
        <v>1414</v>
      </c>
      <c r="I3201" s="359" t="s">
        <v>1383</v>
      </c>
      <c r="J3201" s="359" t="s">
        <v>1380</v>
      </c>
      <c r="K3201" s="359" t="s">
        <v>1421</v>
      </c>
      <c r="L3201" s="359" t="s">
        <v>1392</v>
      </c>
      <c r="M3201" s="368">
        <v>2002</v>
      </c>
      <c r="N3201" s="205">
        <v>39982</v>
      </c>
      <c r="O3201" s="203"/>
    </row>
    <row r="3202" spans="1:15" ht="27.75" hidden="1" customHeight="1" x14ac:dyDescent="0.25">
      <c r="A3202" s="203" t="s">
        <v>2042</v>
      </c>
      <c r="B3202" s="202" t="s">
        <v>729</v>
      </c>
      <c r="C3202" s="203" t="s">
        <v>21</v>
      </c>
      <c r="D3202" s="202" t="s">
        <v>727</v>
      </c>
      <c r="E3202" s="202" t="s">
        <v>1420</v>
      </c>
      <c r="F3202" s="202" t="s">
        <v>475</v>
      </c>
      <c r="G3202" s="253">
        <v>5</v>
      </c>
      <c r="H3202" s="361" t="s">
        <v>1414</v>
      </c>
      <c r="I3202" s="359" t="s">
        <v>1384</v>
      </c>
      <c r="J3202" s="359" t="s">
        <v>1380</v>
      </c>
      <c r="K3202" s="359" t="s">
        <v>1421</v>
      </c>
      <c r="L3202" s="359" t="s">
        <v>1392</v>
      </c>
      <c r="M3202" s="368">
        <v>2002</v>
      </c>
      <c r="N3202" s="205">
        <v>39982</v>
      </c>
      <c r="O3202" s="203"/>
    </row>
    <row r="3203" spans="1:15" ht="27.75" hidden="1" customHeight="1" x14ac:dyDescent="0.25">
      <c r="A3203" s="203" t="s">
        <v>2042</v>
      </c>
      <c r="B3203" s="202" t="s">
        <v>729</v>
      </c>
      <c r="C3203" s="203" t="s">
        <v>21</v>
      </c>
      <c r="D3203" s="202" t="s">
        <v>727</v>
      </c>
      <c r="E3203" s="202" t="s">
        <v>1420</v>
      </c>
      <c r="F3203" s="202" t="s">
        <v>475</v>
      </c>
      <c r="G3203" s="253">
        <v>2</v>
      </c>
      <c r="H3203" s="361" t="s">
        <v>1414</v>
      </c>
      <c r="I3203" s="359" t="s">
        <v>1385</v>
      </c>
      <c r="J3203" s="359" t="s">
        <v>1380</v>
      </c>
      <c r="K3203" s="359" t="s">
        <v>1421</v>
      </c>
      <c r="L3203" s="359" t="s">
        <v>1392</v>
      </c>
      <c r="M3203" s="368">
        <v>2002</v>
      </c>
      <c r="N3203" s="205">
        <v>39982</v>
      </c>
      <c r="O3203" s="203"/>
    </row>
    <row r="3204" spans="1:15" ht="27.75" hidden="1" customHeight="1" x14ac:dyDescent="0.25">
      <c r="A3204" s="203" t="s">
        <v>2042</v>
      </c>
      <c r="B3204" s="202" t="s">
        <v>729</v>
      </c>
      <c r="C3204" s="203" t="s">
        <v>1434</v>
      </c>
      <c r="D3204" s="202" t="s">
        <v>1435</v>
      </c>
      <c r="E3204" s="202" t="s">
        <v>1436</v>
      </c>
      <c r="F3204" s="202" t="s">
        <v>475</v>
      </c>
      <c r="G3204" s="253">
        <v>0.42</v>
      </c>
      <c r="H3204" s="361" t="s">
        <v>1414</v>
      </c>
      <c r="I3204" s="359" t="s">
        <v>1407</v>
      </c>
      <c r="J3204" s="358">
        <v>0</v>
      </c>
      <c r="K3204" s="359" t="s">
        <v>1113</v>
      </c>
      <c r="L3204" s="359" t="s">
        <v>1392</v>
      </c>
      <c r="M3204" s="368">
        <v>2003</v>
      </c>
      <c r="N3204" s="205">
        <v>41544</v>
      </c>
      <c r="O3204" s="203"/>
    </row>
    <row r="3205" spans="1:15" ht="27.75" hidden="1" customHeight="1" x14ac:dyDescent="0.25">
      <c r="A3205" s="203" t="s">
        <v>2042</v>
      </c>
      <c r="B3205" s="202" t="s">
        <v>729</v>
      </c>
      <c r="C3205" s="203" t="s">
        <v>1434</v>
      </c>
      <c r="D3205" s="202" t="s">
        <v>1437</v>
      </c>
      <c r="E3205" s="202" t="s">
        <v>1438</v>
      </c>
      <c r="F3205" s="202" t="s">
        <v>475</v>
      </c>
      <c r="G3205" s="253">
        <v>1.54</v>
      </c>
      <c r="H3205" s="361" t="s">
        <v>1414</v>
      </c>
      <c r="I3205" s="359" t="s">
        <v>1407</v>
      </c>
      <c r="J3205" s="358">
        <v>0</v>
      </c>
      <c r="K3205" s="359" t="s">
        <v>1113</v>
      </c>
      <c r="L3205" s="359" t="s">
        <v>1392</v>
      </c>
      <c r="M3205" s="368">
        <v>2003</v>
      </c>
      <c r="N3205" s="205">
        <v>41544</v>
      </c>
      <c r="O3205" s="203"/>
    </row>
    <row r="3206" spans="1:15" ht="27.75" hidden="1" customHeight="1" x14ac:dyDescent="0.25">
      <c r="A3206" s="203" t="s">
        <v>2042</v>
      </c>
      <c r="B3206" s="202" t="s">
        <v>729</v>
      </c>
      <c r="C3206" s="203" t="s">
        <v>1434</v>
      </c>
      <c r="D3206" s="202" t="s">
        <v>1439</v>
      </c>
      <c r="E3206" s="202" t="s">
        <v>1440</v>
      </c>
      <c r="F3206" s="202" t="s">
        <v>475</v>
      </c>
      <c r="G3206" s="253">
        <v>1.21</v>
      </c>
      <c r="H3206" s="361" t="s">
        <v>1414</v>
      </c>
      <c r="I3206" s="359" t="s">
        <v>1407</v>
      </c>
      <c r="J3206" s="358">
        <v>0</v>
      </c>
      <c r="K3206" s="359" t="s">
        <v>1113</v>
      </c>
      <c r="L3206" s="359" t="s">
        <v>1392</v>
      </c>
      <c r="M3206" s="368">
        <v>2003</v>
      </c>
      <c r="N3206" s="205">
        <v>41544</v>
      </c>
      <c r="O3206" s="203"/>
    </row>
    <row r="3207" spans="1:15" ht="27.75" hidden="1" customHeight="1" x14ac:dyDescent="0.25">
      <c r="A3207" s="203" t="s">
        <v>2042</v>
      </c>
      <c r="B3207" s="202" t="s">
        <v>729</v>
      </c>
      <c r="C3207" s="203" t="s">
        <v>1434</v>
      </c>
      <c r="D3207" s="202" t="s">
        <v>1441</v>
      </c>
      <c r="E3207" s="202" t="s">
        <v>1442</v>
      </c>
      <c r="F3207" s="202" t="s">
        <v>475</v>
      </c>
      <c r="G3207" s="253">
        <v>0.03</v>
      </c>
      <c r="H3207" s="361" t="s">
        <v>1414</v>
      </c>
      <c r="I3207" s="359" t="s">
        <v>1407</v>
      </c>
      <c r="J3207" s="358">
        <v>0</v>
      </c>
      <c r="K3207" s="359" t="s">
        <v>1113</v>
      </c>
      <c r="L3207" s="359" t="s">
        <v>1392</v>
      </c>
      <c r="M3207" s="368">
        <v>2003</v>
      </c>
      <c r="N3207" s="205">
        <v>41544</v>
      </c>
      <c r="O3207" s="203"/>
    </row>
    <row r="3208" spans="1:15" ht="27.75" hidden="1" customHeight="1" x14ac:dyDescent="0.25">
      <c r="A3208" s="203" t="s">
        <v>2042</v>
      </c>
      <c r="B3208" s="202" t="s">
        <v>729</v>
      </c>
      <c r="C3208" s="203" t="s">
        <v>1434</v>
      </c>
      <c r="D3208" s="202" t="s">
        <v>1443</v>
      </c>
      <c r="E3208" s="202" t="s">
        <v>1444</v>
      </c>
      <c r="F3208" s="202" t="s">
        <v>475</v>
      </c>
      <c r="G3208" s="253">
        <v>0.22</v>
      </c>
      <c r="H3208" s="361" t="s">
        <v>1414</v>
      </c>
      <c r="I3208" s="359" t="s">
        <v>1407</v>
      </c>
      <c r="J3208" s="358">
        <v>0</v>
      </c>
      <c r="K3208" s="359" t="s">
        <v>1113</v>
      </c>
      <c r="L3208" s="359" t="s">
        <v>1392</v>
      </c>
      <c r="M3208" s="368">
        <v>2003</v>
      </c>
      <c r="N3208" s="205">
        <v>41544</v>
      </c>
      <c r="O3208" s="203"/>
    </row>
    <row r="3209" spans="1:15" ht="27.75" hidden="1" customHeight="1" x14ac:dyDescent="0.25">
      <c r="A3209" s="203" t="s">
        <v>2042</v>
      </c>
      <c r="B3209" s="202" t="s">
        <v>729</v>
      </c>
      <c r="C3209" s="203" t="s">
        <v>1445</v>
      </c>
      <c r="D3209" s="202" t="s">
        <v>1446</v>
      </c>
      <c r="E3209" s="202" t="s">
        <v>1447</v>
      </c>
      <c r="F3209" s="202" t="s">
        <v>475</v>
      </c>
      <c r="G3209" s="253">
        <v>583</v>
      </c>
      <c r="H3209" s="361" t="s">
        <v>1448</v>
      </c>
      <c r="I3209" s="359" t="s">
        <v>1407</v>
      </c>
      <c r="J3209" s="358">
        <v>0.61799999999999999</v>
      </c>
      <c r="K3209" s="359" t="s">
        <v>1113</v>
      </c>
      <c r="L3209" s="359" t="s">
        <v>1408</v>
      </c>
      <c r="M3209" s="368">
        <v>2001</v>
      </c>
      <c r="N3209" s="205">
        <v>41603</v>
      </c>
      <c r="O3209" s="203" t="s">
        <v>1449</v>
      </c>
    </row>
    <row r="3210" spans="1:15" ht="27.75" hidden="1" customHeight="1" x14ac:dyDescent="0.25">
      <c r="A3210" s="203" t="s">
        <v>2042</v>
      </c>
      <c r="B3210" s="202" t="s">
        <v>729</v>
      </c>
      <c r="C3210" s="203" t="s">
        <v>1445</v>
      </c>
      <c r="D3210" s="202" t="s">
        <v>1446</v>
      </c>
      <c r="E3210" s="202" t="s">
        <v>1447</v>
      </c>
      <c r="F3210" s="202" t="s">
        <v>475</v>
      </c>
      <c r="G3210" s="253">
        <v>4.78</v>
      </c>
      <c r="H3210" s="361" t="s">
        <v>1450</v>
      </c>
      <c r="I3210" s="359" t="s">
        <v>1407</v>
      </c>
      <c r="J3210" s="358">
        <v>0.61760000000000004</v>
      </c>
      <c r="K3210" s="359" t="s">
        <v>1113</v>
      </c>
      <c r="L3210" s="359" t="s">
        <v>1392</v>
      </c>
      <c r="M3210" s="368">
        <v>2001</v>
      </c>
      <c r="N3210" s="205">
        <v>41603</v>
      </c>
      <c r="O3210" s="203" t="s">
        <v>1449</v>
      </c>
    </row>
    <row r="3211" spans="1:15" ht="27.75" hidden="1" customHeight="1" x14ac:dyDescent="0.25">
      <c r="A3211" s="203" t="s">
        <v>2042</v>
      </c>
      <c r="B3211" s="202" t="s">
        <v>729</v>
      </c>
      <c r="C3211" s="203" t="s">
        <v>1445</v>
      </c>
      <c r="D3211" s="202" t="s">
        <v>1451</v>
      </c>
      <c r="E3211" s="202" t="s">
        <v>1452</v>
      </c>
      <c r="F3211" s="202" t="s">
        <v>475</v>
      </c>
      <c r="G3211" s="253">
        <v>26</v>
      </c>
      <c r="H3211" s="361" t="s">
        <v>1448</v>
      </c>
      <c r="I3211" s="359" t="s">
        <v>1407</v>
      </c>
      <c r="J3211" s="358">
        <v>0</v>
      </c>
      <c r="K3211" s="359" t="s">
        <v>1113</v>
      </c>
      <c r="L3211" s="359" t="s">
        <v>1408</v>
      </c>
      <c r="M3211" s="368">
        <v>2001</v>
      </c>
      <c r="N3211" s="205">
        <v>41603</v>
      </c>
      <c r="O3211" s="203" t="s">
        <v>1449</v>
      </c>
    </row>
    <row r="3212" spans="1:15" ht="27.75" hidden="1" customHeight="1" x14ac:dyDescent="0.25">
      <c r="A3212" s="203" t="s">
        <v>2042</v>
      </c>
      <c r="B3212" s="202" t="s">
        <v>729</v>
      </c>
      <c r="C3212" s="203" t="s">
        <v>1445</v>
      </c>
      <c r="D3212" s="202" t="s">
        <v>1451</v>
      </c>
      <c r="E3212" s="202" t="s">
        <v>1452</v>
      </c>
      <c r="F3212" s="202" t="s">
        <v>475</v>
      </c>
      <c r="G3212" s="253">
        <v>0.21</v>
      </c>
      <c r="H3212" s="361" t="s">
        <v>1450</v>
      </c>
      <c r="I3212" s="359" t="s">
        <v>1407</v>
      </c>
      <c r="J3212" s="358">
        <v>0</v>
      </c>
      <c r="K3212" s="359" t="s">
        <v>1113</v>
      </c>
      <c r="L3212" s="359" t="s">
        <v>1392</v>
      </c>
      <c r="M3212" s="368">
        <v>2001</v>
      </c>
      <c r="N3212" s="205">
        <v>41603</v>
      </c>
      <c r="O3212" s="203" t="s">
        <v>1449</v>
      </c>
    </row>
    <row r="3213" spans="1:15" ht="27.75" hidden="1" customHeight="1" x14ac:dyDescent="0.25">
      <c r="A3213" s="203" t="s">
        <v>2042</v>
      </c>
      <c r="B3213" s="202" t="s">
        <v>729</v>
      </c>
      <c r="C3213" s="203" t="s">
        <v>1403</v>
      </c>
      <c r="D3213" s="202" t="s">
        <v>1404</v>
      </c>
      <c r="E3213" s="202" t="s">
        <v>1405</v>
      </c>
      <c r="F3213" s="202" t="s">
        <v>475</v>
      </c>
      <c r="G3213" s="253">
        <v>154</v>
      </c>
      <c r="H3213" s="361" t="s">
        <v>1406</v>
      </c>
      <c r="I3213" s="359" t="s">
        <v>1407</v>
      </c>
      <c r="J3213" s="208">
        <v>0</v>
      </c>
      <c r="K3213" s="359" t="s">
        <v>22</v>
      </c>
      <c r="L3213" s="359" t="s">
        <v>1408</v>
      </c>
      <c r="M3213" s="368" t="s">
        <v>1407</v>
      </c>
      <c r="N3213" s="205">
        <v>42486</v>
      </c>
      <c r="O3213" s="203"/>
    </row>
    <row r="3214" spans="1:15" ht="27.75" hidden="1" customHeight="1" x14ac:dyDescent="0.25">
      <c r="A3214" s="203" t="s">
        <v>2042</v>
      </c>
      <c r="B3214" s="202" t="s">
        <v>729</v>
      </c>
      <c r="C3214" s="203" t="s">
        <v>1461</v>
      </c>
      <c r="D3214" s="202" t="s">
        <v>1462</v>
      </c>
      <c r="E3214" s="202" t="s">
        <v>1463</v>
      </c>
      <c r="F3214" s="202" t="s">
        <v>475</v>
      </c>
      <c r="G3214" s="254">
        <v>21534261</v>
      </c>
      <c r="H3214" s="361" t="s">
        <v>1433</v>
      </c>
      <c r="I3214" s="359" t="s">
        <v>1407</v>
      </c>
      <c r="J3214" s="359" t="s">
        <v>1380</v>
      </c>
      <c r="K3214" s="359" t="s">
        <v>8</v>
      </c>
      <c r="L3214" s="359" t="s">
        <v>1408</v>
      </c>
      <c r="M3214" s="368" t="s">
        <v>1407</v>
      </c>
      <c r="N3214" s="205">
        <v>42530</v>
      </c>
      <c r="O3214" s="203"/>
    </row>
    <row r="3215" spans="1:15" ht="27.75" hidden="1" customHeight="1" x14ac:dyDescent="0.25">
      <c r="A3215" s="203" t="s">
        <v>2042</v>
      </c>
      <c r="B3215" s="202" t="s">
        <v>729</v>
      </c>
      <c r="C3215" s="203" t="s">
        <v>1461</v>
      </c>
      <c r="D3215" s="202" t="s">
        <v>1462</v>
      </c>
      <c r="E3215" s="202" t="s">
        <v>1463</v>
      </c>
      <c r="F3215" s="202" t="s">
        <v>475</v>
      </c>
      <c r="G3215" s="254">
        <v>58998</v>
      </c>
      <c r="H3215" s="361" t="s">
        <v>1414</v>
      </c>
      <c r="I3215" s="359" t="s">
        <v>1407</v>
      </c>
      <c r="J3215" s="359" t="s">
        <v>1380</v>
      </c>
      <c r="K3215" s="359" t="s">
        <v>8</v>
      </c>
      <c r="L3215" s="359" t="s">
        <v>1392</v>
      </c>
      <c r="M3215" s="368" t="s">
        <v>1407</v>
      </c>
      <c r="N3215" s="205">
        <v>42530</v>
      </c>
      <c r="O3215" s="203"/>
    </row>
    <row r="3216" spans="1:15" ht="27.75" hidden="1" customHeight="1" x14ac:dyDescent="0.25">
      <c r="A3216" s="203" t="s">
        <v>2042</v>
      </c>
      <c r="B3216" s="202" t="s">
        <v>729</v>
      </c>
      <c r="C3216" s="203" t="s">
        <v>1397</v>
      </c>
      <c r="D3216" s="202" t="s">
        <v>1464</v>
      </c>
      <c r="E3216" s="202" t="s">
        <v>1465</v>
      </c>
      <c r="F3216" s="202" t="s">
        <v>475</v>
      </c>
      <c r="G3216" s="253">
        <v>396</v>
      </c>
      <c r="H3216" s="361" t="s">
        <v>1400</v>
      </c>
      <c r="I3216" s="359" t="s">
        <v>1379</v>
      </c>
      <c r="J3216" s="358">
        <v>0</v>
      </c>
      <c r="K3216" s="359" t="s">
        <v>1391</v>
      </c>
      <c r="L3216" s="359" t="s">
        <v>1392</v>
      </c>
      <c r="M3216" s="368">
        <v>2010</v>
      </c>
      <c r="N3216" s="207" t="s">
        <v>1401</v>
      </c>
      <c r="O3216" s="203"/>
    </row>
    <row r="3217" spans="1:15" ht="27.75" hidden="1" customHeight="1" x14ac:dyDescent="0.25">
      <c r="A3217" s="203" t="s">
        <v>2042</v>
      </c>
      <c r="B3217" s="202" t="s">
        <v>729</v>
      </c>
      <c r="C3217" s="203" t="s">
        <v>1397</v>
      </c>
      <c r="D3217" s="202" t="s">
        <v>1464</v>
      </c>
      <c r="E3217" s="202" t="s">
        <v>1465</v>
      </c>
      <c r="F3217" s="202" t="s">
        <v>475</v>
      </c>
      <c r="G3217" s="253">
        <v>96.8</v>
      </c>
      <c r="H3217" s="361" t="s">
        <v>1400</v>
      </c>
      <c r="I3217" s="359" t="s">
        <v>1382</v>
      </c>
      <c r="J3217" s="210">
        <v>4.8000000000000001E-2</v>
      </c>
      <c r="K3217" s="359" t="s">
        <v>1391</v>
      </c>
      <c r="L3217" s="359" t="s">
        <v>1392</v>
      </c>
      <c r="M3217" s="368">
        <v>2010</v>
      </c>
      <c r="N3217" s="207" t="s">
        <v>1401</v>
      </c>
      <c r="O3217" s="203"/>
    </row>
    <row r="3218" spans="1:15" ht="27.75" hidden="1" customHeight="1" x14ac:dyDescent="0.25">
      <c r="A3218" s="203" t="s">
        <v>2042</v>
      </c>
      <c r="B3218" s="202" t="s">
        <v>729</v>
      </c>
      <c r="C3218" s="203" t="s">
        <v>1397</v>
      </c>
      <c r="D3218" s="202" t="s">
        <v>1464</v>
      </c>
      <c r="E3218" s="202" t="s">
        <v>1465</v>
      </c>
      <c r="F3218" s="202" t="s">
        <v>475</v>
      </c>
      <c r="G3218" s="253">
        <v>23.6</v>
      </c>
      <c r="H3218" s="361" t="s">
        <v>1400</v>
      </c>
      <c r="I3218" s="359" t="s">
        <v>1383</v>
      </c>
      <c r="J3218" s="358">
        <v>0.44</v>
      </c>
      <c r="K3218" s="359" t="s">
        <v>1391</v>
      </c>
      <c r="L3218" s="359" t="s">
        <v>1392</v>
      </c>
      <c r="M3218" s="368">
        <v>2010</v>
      </c>
      <c r="N3218" s="207" t="s">
        <v>1401</v>
      </c>
      <c r="O3218" s="203"/>
    </row>
    <row r="3219" spans="1:15" ht="27.75" hidden="1" customHeight="1" x14ac:dyDescent="0.25">
      <c r="A3219" s="203" t="s">
        <v>2042</v>
      </c>
      <c r="B3219" s="202" t="s">
        <v>729</v>
      </c>
      <c r="C3219" s="203" t="s">
        <v>1397</v>
      </c>
      <c r="D3219" s="202" t="s">
        <v>1464</v>
      </c>
      <c r="E3219" s="202" t="s">
        <v>1465</v>
      </c>
      <c r="F3219" s="202" t="s">
        <v>475</v>
      </c>
      <c r="G3219" s="253">
        <v>4.93</v>
      </c>
      <c r="H3219" s="361" t="s">
        <v>1400</v>
      </c>
      <c r="I3219" s="359" t="s">
        <v>1384</v>
      </c>
      <c r="J3219" s="359" t="s">
        <v>1402</v>
      </c>
      <c r="K3219" s="359" t="s">
        <v>1391</v>
      </c>
      <c r="L3219" s="359" t="s">
        <v>1392</v>
      </c>
      <c r="M3219" s="368">
        <v>2010</v>
      </c>
      <c r="N3219" s="207" t="s">
        <v>1401</v>
      </c>
      <c r="O3219" s="203"/>
    </row>
    <row r="3220" spans="1:15" ht="27.75" hidden="1" customHeight="1" x14ac:dyDescent="0.25">
      <c r="A3220" s="203" t="s">
        <v>2042</v>
      </c>
      <c r="B3220" s="202" t="s">
        <v>729</v>
      </c>
      <c r="C3220" s="203" t="s">
        <v>1397</v>
      </c>
      <c r="D3220" s="202" t="s">
        <v>1464</v>
      </c>
      <c r="E3220" s="202" t="s">
        <v>1465</v>
      </c>
      <c r="F3220" s="202" t="s">
        <v>475</v>
      </c>
      <c r="G3220" s="253">
        <v>1.75</v>
      </c>
      <c r="H3220" s="361" t="s">
        <v>1400</v>
      </c>
      <c r="I3220" s="359" t="s">
        <v>1385</v>
      </c>
      <c r="J3220" s="359" t="s">
        <v>1402</v>
      </c>
      <c r="K3220" s="359" t="s">
        <v>1391</v>
      </c>
      <c r="L3220" s="359" t="s">
        <v>1392</v>
      </c>
      <c r="M3220" s="368">
        <v>2010</v>
      </c>
      <c r="N3220" s="207" t="s">
        <v>1401</v>
      </c>
      <c r="O3220" s="203"/>
    </row>
    <row r="3221" spans="1:15" ht="27.75" hidden="1" customHeight="1" x14ac:dyDescent="0.25">
      <c r="A3221" s="203" t="s">
        <v>2042</v>
      </c>
      <c r="B3221" s="202" t="s">
        <v>729</v>
      </c>
      <c r="C3221" s="203" t="s">
        <v>1466</v>
      </c>
      <c r="D3221" s="202" t="s">
        <v>1467</v>
      </c>
      <c r="E3221" s="202" t="s">
        <v>1468</v>
      </c>
      <c r="F3221" s="202" t="s">
        <v>505</v>
      </c>
      <c r="G3221" s="253">
        <v>1.2</v>
      </c>
      <c r="H3221" s="361" t="s">
        <v>1433</v>
      </c>
      <c r="I3221" s="359" t="s">
        <v>1407</v>
      </c>
      <c r="J3221" s="358">
        <v>0.76</v>
      </c>
      <c r="K3221" s="359" t="s">
        <v>1113</v>
      </c>
      <c r="L3221" s="359" t="s">
        <v>1408</v>
      </c>
      <c r="M3221" s="368">
        <v>2007</v>
      </c>
      <c r="N3221" s="205">
        <v>41732</v>
      </c>
      <c r="O3221" s="203"/>
    </row>
    <row r="3222" spans="1:15" ht="27.75" hidden="1" customHeight="1" x14ac:dyDescent="0.25">
      <c r="A3222" s="203" t="s">
        <v>2042</v>
      </c>
      <c r="B3222" s="202" t="s">
        <v>729</v>
      </c>
      <c r="C3222" s="203" t="s">
        <v>1466</v>
      </c>
      <c r="D3222" s="202" t="s">
        <v>1467</v>
      </c>
      <c r="E3222" s="202" t="s">
        <v>1468</v>
      </c>
      <c r="F3222" s="202" t="s">
        <v>505</v>
      </c>
      <c r="G3222" s="253">
        <v>3.0000000000000001E-3</v>
      </c>
      <c r="H3222" s="361" t="s">
        <v>1414</v>
      </c>
      <c r="I3222" s="359" t="s">
        <v>1407</v>
      </c>
      <c r="J3222" s="358">
        <v>0.76</v>
      </c>
      <c r="K3222" s="359" t="s">
        <v>1113</v>
      </c>
      <c r="L3222" s="359" t="s">
        <v>1392</v>
      </c>
      <c r="M3222" s="368">
        <v>2007</v>
      </c>
      <c r="N3222" s="205">
        <v>41732</v>
      </c>
      <c r="O3222" s="203"/>
    </row>
    <row r="3223" spans="1:15" ht="27.75" hidden="1" customHeight="1" x14ac:dyDescent="0.25">
      <c r="A3223" s="203" t="s">
        <v>2043</v>
      </c>
      <c r="B3223" s="202" t="s">
        <v>2408</v>
      </c>
      <c r="C3223" s="203" t="s">
        <v>1387</v>
      </c>
      <c r="D3223" s="202" t="s">
        <v>1388</v>
      </c>
      <c r="E3223" s="202" t="s">
        <v>1389</v>
      </c>
      <c r="F3223" s="202" t="s">
        <v>505</v>
      </c>
      <c r="G3223" s="253">
        <v>19.3</v>
      </c>
      <c r="H3223" s="361" t="s">
        <v>1400</v>
      </c>
      <c r="I3223" s="359" t="s">
        <v>1379</v>
      </c>
      <c r="J3223" s="359" t="s">
        <v>1380</v>
      </c>
      <c r="K3223" s="359" t="s">
        <v>1391</v>
      </c>
      <c r="L3223" s="359" t="s">
        <v>1392</v>
      </c>
      <c r="M3223" s="368">
        <v>2005</v>
      </c>
      <c r="N3223" s="207" t="s">
        <v>1393</v>
      </c>
      <c r="O3223" s="203"/>
    </row>
    <row r="3224" spans="1:15" ht="27.75" hidden="1" customHeight="1" x14ac:dyDescent="0.25">
      <c r="A3224" s="203" t="s">
        <v>2043</v>
      </c>
      <c r="B3224" s="202" t="s">
        <v>2408</v>
      </c>
      <c r="C3224" s="203" t="s">
        <v>1387</v>
      </c>
      <c r="D3224" s="202" t="s">
        <v>1388</v>
      </c>
      <c r="E3224" s="202" t="s">
        <v>1389</v>
      </c>
      <c r="F3224" s="202" t="s">
        <v>505</v>
      </c>
      <c r="G3224" s="253">
        <v>11</v>
      </c>
      <c r="H3224" s="361" t="s">
        <v>1400</v>
      </c>
      <c r="I3224" s="359" t="s">
        <v>1382</v>
      </c>
      <c r="J3224" s="359" t="s">
        <v>1380</v>
      </c>
      <c r="K3224" s="359" t="s">
        <v>1391</v>
      </c>
      <c r="L3224" s="359" t="s">
        <v>1392</v>
      </c>
      <c r="M3224" s="368">
        <v>2005</v>
      </c>
      <c r="N3224" s="207" t="s">
        <v>1393</v>
      </c>
      <c r="O3224" s="203"/>
    </row>
    <row r="3225" spans="1:15" ht="27.75" hidden="1" customHeight="1" x14ac:dyDescent="0.25">
      <c r="A3225" s="203" t="s">
        <v>2043</v>
      </c>
      <c r="B3225" s="202" t="s">
        <v>2408</v>
      </c>
      <c r="C3225" s="203" t="s">
        <v>1387</v>
      </c>
      <c r="D3225" s="202" t="s">
        <v>1388</v>
      </c>
      <c r="E3225" s="202" t="s">
        <v>1389</v>
      </c>
      <c r="F3225" s="202" t="s">
        <v>505</v>
      </c>
      <c r="G3225" s="253">
        <v>5.7</v>
      </c>
      <c r="H3225" s="361" t="s">
        <v>1400</v>
      </c>
      <c r="I3225" s="359" t="s">
        <v>1383</v>
      </c>
      <c r="J3225" s="359" t="s">
        <v>1380</v>
      </c>
      <c r="K3225" s="359" t="s">
        <v>1391</v>
      </c>
      <c r="L3225" s="359" t="s">
        <v>1392</v>
      </c>
      <c r="M3225" s="368">
        <v>2005</v>
      </c>
      <c r="N3225" s="207" t="s">
        <v>1393</v>
      </c>
      <c r="O3225" s="203"/>
    </row>
    <row r="3226" spans="1:15" ht="27.75" hidden="1" customHeight="1" x14ac:dyDescent="0.25">
      <c r="A3226" s="203" t="s">
        <v>2043</v>
      </c>
      <c r="B3226" s="202" t="s">
        <v>2408</v>
      </c>
      <c r="C3226" s="203" t="s">
        <v>1387</v>
      </c>
      <c r="D3226" s="202" t="s">
        <v>1388</v>
      </c>
      <c r="E3226" s="202" t="s">
        <v>1389</v>
      </c>
      <c r="F3226" s="202" t="s">
        <v>505</v>
      </c>
      <c r="G3226" s="253">
        <v>1.8</v>
      </c>
      <c r="H3226" s="361" t="s">
        <v>1400</v>
      </c>
      <c r="I3226" s="359" t="s">
        <v>1384</v>
      </c>
      <c r="J3226" s="359" t="s">
        <v>1380</v>
      </c>
      <c r="K3226" s="359" t="s">
        <v>1391</v>
      </c>
      <c r="L3226" s="359" t="s">
        <v>1392</v>
      </c>
      <c r="M3226" s="368">
        <v>2005</v>
      </c>
      <c r="N3226" s="207" t="s">
        <v>1393</v>
      </c>
      <c r="O3226" s="203"/>
    </row>
    <row r="3227" spans="1:15" ht="27.75" hidden="1" customHeight="1" x14ac:dyDescent="0.25">
      <c r="A3227" s="203" t="s">
        <v>2043</v>
      </c>
      <c r="B3227" s="202" t="s">
        <v>2408</v>
      </c>
      <c r="C3227" s="203" t="s">
        <v>1387</v>
      </c>
      <c r="D3227" s="202" t="s">
        <v>1388</v>
      </c>
      <c r="E3227" s="202" t="s">
        <v>1389</v>
      </c>
      <c r="F3227" s="202" t="s">
        <v>505</v>
      </c>
      <c r="G3227" s="253">
        <v>0.5</v>
      </c>
      <c r="H3227" s="361" t="s">
        <v>1400</v>
      </c>
      <c r="I3227" s="359" t="s">
        <v>1385</v>
      </c>
      <c r="J3227" s="359" t="s">
        <v>1380</v>
      </c>
      <c r="K3227" s="359" t="s">
        <v>1391</v>
      </c>
      <c r="L3227" s="359" t="s">
        <v>1392</v>
      </c>
      <c r="M3227" s="368">
        <v>2005</v>
      </c>
      <c r="N3227" s="207" t="s">
        <v>1393</v>
      </c>
      <c r="O3227" s="203"/>
    </row>
    <row r="3228" spans="1:15" ht="27.75" hidden="1" customHeight="1" x14ac:dyDescent="0.25">
      <c r="A3228" s="203" t="s">
        <v>2043</v>
      </c>
      <c r="B3228" s="202" t="s">
        <v>2408</v>
      </c>
      <c r="C3228" s="203" t="s">
        <v>1387</v>
      </c>
      <c r="D3228" s="202" t="s">
        <v>1388</v>
      </c>
      <c r="E3228" s="202" t="s">
        <v>1389</v>
      </c>
      <c r="F3228" s="202" t="s">
        <v>505</v>
      </c>
      <c r="G3228" s="253">
        <v>4.3</v>
      </c>
      <c r="H3228" s="361" t="s">
        <v>488</v>
      </c>
      <c r="I3228" s="359" t="s">
        <v>1379</v>
      </c>
      <c r="J3228" s="359" t="s">
        <v>1380</v>
      </c>
      <c r="K3228" s="359" t="s">
        <v>22</v>
      </c>
      <c r="L3228" s="359" t="s">
        <v>1392</v>
      </c>
      <c r="M3228" s="368">
        <v>2004</v>
      </c>
      <c r="N3228" s="207" t="s">
        <v>1393</v>
      </c>
      <c r="O3228" s="203"/>
    </row>
    <row r="3229" spans="1:15" ht="27.75" hidden="1" customHeight="1" x14ac:dyDescent="0.25">
      <c r="A3229" s="203" t="s">
        <v>2043</v>
      </c>
      <c r="B3229" s="202" t="s">
        <v>2408</v>
      </c>
      <c r="C3229" s="203" t="s">
        <v>1387</v>
      </c>
      <c r="D3229" s="202" t="s">
        <v>1388</v>
      </c>
      <c r="E3229" s="202" t="s">
        <v>1389</v>
      </c>
      <c r="F3229" s="202" t="s">
        <v>505</v>
      </c>
      <c r="G3229" s="253">
        <v>1.5</v>
      </c>
      <c r="H3229" s="361" t="s">
        <v>488</v>
      </c>
      <c r="I3229" s="359" t="s">
        <v>1382</v>
      </c>
      <c r="J3229" s="359" t="s">
        <v>1380</v>
      </c>
      <c r="K3229" s="359" t="s">
        <v>22</v>
      </c>
      <c r="L3229" s="359" t="s">
        <v>1392</v>
      </c>
      <c r="M3229" s="368">
        <v>2004</v>
      </c>
      <c r="N3229" s="207" t="s">
        <v>1393</v>
      </c>
      <c r="O3229" s="203"/>
    </row>
    <row r="3230" spans="1:15" ht="27.75" hidden="1" customHeight="1" x14ac:dyDescent="0.25">
      <c r="A3230" s="203" t="s">
        <v>2043</v>
      </c>
      <c r="B3230" s="202" t="s">
        <v>2408</v>
      </c>
      <c r="C3230" s="203" t="s">
        <v>1387</v>
      </c>
      <c r="D3230" s="202" t="s">
        <v>1388</v>
      </c>
      <c r="E3230" s="202" t="s">
        <v>1389</v>
      </c>
      <c r="F3230" s="202" t="s">
        <v>505</v>
      </c>
      <c r="G3230" s="253">
        <v>0.4</v>
      </c>
      <c r="H3230" s="361" t="s">
        <v>488</v>
      </c>
      <c r="I3230" s="359" t="s">
        <v>1383</v>
      </c>
      <c r="J3230" s="359" t="s">
        <v>1380</v>
      </c>
      <c r="K3230" s="359" t="s">
        <v>22</v>
      </c>
      <c r="L3230" s="359" t="s">
        <v>1392</v>
      </c>
      <c r="M3230" s="368">
        <v>2004</v>
      </c>
      <c r="N3230" s="207" t="s">
        <v>1393</v>
      </c>
      <c r="O3230" s="203"/>
    </row>
    <row r="3231" spans="1:15" ht="27.75" hidden="1" customHeight="1" x14ac:dyDescent="0.25">
      <c r="A3231" s="203" t="s">
        <v>2043</v>
      </c>
      <c r="B3231" s="202" t="s">
        <v>2408</v>
      </c>
      <c r="C3231" s="203" t="s">
        <v>1387</v>
      </c>
      <c r="D3231" s="202" t="s">
        <v>1388</v>
      </c>
      <c r="E3231" s="202" t="s">
        <v>1389</v>
      </c>
      <c r="F3231" s="202" t="s">
        <v>505</v>
      </c>
      <c r="G3231" s="253">
        <v>0.2</v>
      </c>
      <c r="H3231" s="361" t="s">
        <v>488</v>
      </c>
      <c r="I3231" s="359" t="s">
        <v>1384</v>
      </c>
      <c r="J3231" s="359" t="s">
        <v>1380</v>
      </c>
      <c r="K3231" s="359" t="s">
        <v>22</v>
      </c>
      <c r="L3231" s="359" t="s">
        <v>1392</v>
      </c>
      <c r="M3231" s="368">
        <v>2004</v>
      </c>
      <c r="N3231" s="207" t="s">
        <v>1393</v>
      </c>
      <c r="O3231" s="203"/>
    </row>
    <row r="3232" spans="1:15" ht="27.75" hidden="1" customHeight="1" x14ac:dyDescent="0.25">
      <c r="A3232" s="203" t="s">
        <v>2043</v>
      </c>
      <c r="B3232" s="202" t="s">
        <v>2408</v>
      </c>
      <c r="C3232" s="203" t="s">
        <v>1387</v>
      </c>
      <c r="D3232" s="202" t="s">
        <v>1388</v>
      </c>
      <c r="E3232" s="202" t="s">
        <v>1389</v>
      </c>
      <c r="F3232" s="202" t="s">
        <v>505</v>
      </c>
      <c r="G3232" s="253">
        <v>0.1</v>
      </c>
      <c r="H3232" s="361" t="s">
        <v>488</v>
      </c>
      <c r="I3232" s="359" t="s">
        <v>1385</v>
      </c>
      <c r="J3232" s="359" t="s">
        <v>1380</v>
      </c>
      <c r="K3232" s="359" t="s">
        <v>22</v>
      </c>
      <c r="L3232" s="359" t="s">
        <v>1392</v>
      </c>
      <c r="M3232" s="368">
        <v>2004</v>
      </c>
      <c r="N3232" s="207" t="s">
        <v>1393</v>
      </c>
      <c r="O3232" s="203"/>
    </row>
    <row r="3233" spans="1:15" ht="27.75" hidden="1" customHeight="1" x14ac:dyDescent="0.25">
      <c r="A3233" s="203" t="s">
        <v>2043</v>
      </c>
      <c r="B3233" s="202" t="s">
        <v>2408</v>
      </c>
      <c r="C3233" s="203" t="s">
        <v>1387</v>
      </c>
      <c r="D3233" s="202" t="s">
        <v>1606</v>
      </c>
      <c r="E3233" s="202" t="s">
        <v>1607</v>
      </c>
      <c r="F3233" s="202" t="s">
        <v>505</v>
      </c>
      <c r="G3233" s="253">
        <v>5.7</v>
      </c>
      <c r="H3233" s="361" t="s">
        <v>488</v>
      </c>
      <c r="I3233" s="359" t="s">
        <v>1379</v>
      </c>
      <c r="J3233" s="359" t="s">
        <v>1380</v>
      </c>
      <c r="K3233" s="359" t="s">
        <v>22</v>
      </c>
      <c r="L3233" s="359" t="s">
        <v>1392</v>
      </c>
      <c r="M3233" s="368">
        <v>2005</v>
      </c>
      <c r="N3233" s="207" t="s">
        <v>1393</v>
      </c>
      <c r="O3233" s="203"/>
    </row>
    <row r="3234" spans="1:15" ht="27.75" hidden="1" customHeight="1" x14ac:dyDescent="0.25">
      <c r="A3234" s="203" t="s">
        <v>2043</v>
      </c>
      <c r="B3234" s="202" t="s">
        <v>2408</v>
      </c>
      <c r="C3234" s="203" t="s">
        <v>1387</v>
      </c>
      <c r="D3234" s="202" t="s">
        <v>1606</v>
      </c>
      <c r="E3234" s="202" t="s">
        <v>1607</v>
      </c>
      <c r="F3234" s="202" t="s">
        <v>505</v>
      </c>
      <c r="G3234" s="253">
        <v>2.2999999999999998</v>
      </c>
      <c r="H3234" s="361" t="s">
        <v>488</v>
      </c>
      <c r="I3234" s="359" t="s">
        <v>1382</v>
      </c>
      <c r="J3234" s="359" t="s">
        <v>1380</v>
      </c>
      <c r="K3234" s="359" t="s">
        <v>22</v>
      </c>
      <c r="L3234" s="359" t="s">
        <v>1392</v>
      </c>
      <c r="M3234" s="368">
        <v>2005</v>
      </c>
      <c r="N3234" s="207" t="s">
        <v>1393</v>
      </c>
      <c r="O3234" s="203"/>
    </row>
    <row r="3235" spans="1:15" ht="27.75" hidden="1" customHeight="1" x14ac:dyDescent="0.25">
      <c r="A3235" s="203" t="s">
        <v>2043</v>
      </c>
      <c r="B3235" s="202" t="s">
        <v>2408</v>
      </c>
      <c r="C3235" s="203" t="s">
        <v>1387</v>
      </c>
      <c r="D3235" s="202" t="s">
        <v>1606</v>
      </c>
      <c r="E3235" s="202" t="s">
        <v>1607</v>
      </c>
      <c r="F3235" s="202" t="s">
        <v>505</v>
      </c>
      <c r="G3235" s="253">
        <v>0.7</v>
      </c>
      <c r="H3235" s="361" t="s">
        <v>488</v>
      </c>
      <c r="I3235" s="359" t="s">
        <v>1383</v>
      </c>
      <c r="J3235" s="359" t="s">
        <v>1380</v>
      </c>
      <c r="K3235" s="359" t="s">
        <v>22</v>
      </c>
      <c r="L3235" s="359" t="s">
        <v>1392</v>
      </c>
      <c r="M3235" s="368">
        <v>2005</v>
      </c>
      <c r="N3235" s="207" t="s">
        <v>1393</v>
      </c>
      <c r="O3235" s="203"/>
    </row>
    <row r="3236" spans="1:15" ht="27.75" hidden="1" customHeight="1" x14ac:dyDescent="0.25">
      <c r="A3236" s="203" t="s">
        <v>2043</v>
      </c>
      <c r="B3236" s="202" t="s">
        <v>2408</v>
      </c>
      <c r="C3236" s="203" t="s">
        <v>1387</v>
      </c>
      <c r="D3236" s="202" t="s">
        <v>1606</v>
      </c>
      <c r="E3236" s="202" t="s">
        <v>1607</v>
      </c>
      <c r="F3236" s="202" t="s">
        <v>505</v>
      </c>
      <c r="G3236" s="253">
        <v>0.3</v>
      </c>
      <c r="H3236" s="361" t="s">
        <v>488</v>
      </c>
      <c r="I3236" s="359" t="s">
        <v>1384</v>
      </c>
      <c r="J3236" s="359" t="s">
        <v>1380</v>
      </c>
      <c r="K3236" s="359" t="s">
        <v>22</v>
      </c>
      <c r="L3236" s="359" t="s">
        <v>1392</v>
      </c>
      <c r="M3236" s="368">
        <v>2005</v>
      </c>
      <c r="N3236" s="207" t="s">
        <v>1393</v>
      </c>
      <c r="O3236" s="203"/>
    </row>
    <row r="3237" spans="1:15" ht="27.75" hidden="1" customHeight="1" x14ac:dyDescent="0.25">
      <c r="A3237" s="203" t="s">
        <v>2043</v>
      </c>
      <c r="B3237" s="202" t="s">
        <v>2408</v>
      </c>
      <c r="C3237" s="203" t="s">
        <v>1387</v>
      </c>
      <c r="D3237" s="202" t="s">
        <v>1606</v>
      </c>
      <c r="E3237" s="202" t="s">
        <v>1607</v>
      </c>
      <c r="F3237" s="202" t="s">
        <v>505</v>
      </c>
      <c r="G3237" s="253">
        <v>0.2</v>
      </c>
      <c r="H3237" s="361" t="s">
        <v>488</v>
      </c>
      <c r="I3237" s="359" t="s">
        <v>1385</v>
      </c>
      <c r="J3237" s="359" t="s">
        <v>1380</v>
      </c>
      <c r="K3237" s="359" t="s">
        <v>22</v>
      </c>
      <c r="L3237" s="359" t="s">
        <v>1392</v>
      </c>
      <c r="M3237" s="368">
        <v>2005</v>
      </c>
      <c r="N3237" s="207" t="s">
        <v>1393</v>
      </c>
      <c r="O3237" s="203"/>
    </row>
    <row r="3238" spans="1:15" ht="27.75" hidden="1" customHeight="1" x14ac:dyDescent="0.25">
      <c r="A3238" s="203" t="s">
        <v>2043</v>
      </c>
      <c r="B3238" s="202" t="s">
        <v>2408</v>
      </c>
      <c r="C3238" s="203" t="s">
        <v>1387</v>
      </c>
      <c r="D3238" s="202" t="s">
        <v>2044</v>
      </c>
      <c r="E3238" s="202" t="s">
        <v>2045</v>
      </c>
      <c r="F3238" s="202" t="s">
        <v>505</v>
      </c>
      <c r="G3238" s="253">
        <v>10.4</v>
      </c>
      <c r="H3238" s="361" t="s">
        <v>527</v>
      </c>
      <c r="I3238" s="359" t="s">
        <v>1407</v>
      </c>
      <c r="J3238" s="358">
        <v>0</v>
      </c>
      <c r="K3238" s="359" t="s">
        <v>1582</v>
      </c>
      <c r="L3238" s="359" t="s">
        <v>1392</v>
      </c>
      <c r="M3238" s="368" t="s">
        <v>1407</v>
      </c>
      <c r="N3238" s="207" t="s">
        <v>1393</v>
      </c>
      <c r="O3238" s="203"/>
    </row>
    <row r="3239" spans="1:15" ht="27.75" hidden="1" customHeight="1" x14ac:dyDescent="0.25">
      <c r="A3239" s="203" t="s">
        <v>2043</v>
      </c>
      <c r="B3239" s="202" t="s">
        <v>2408</v>
      </c>
      <c r="C3239" s="203" t="s">
        <v>1387</v>
      </c>
      <c r="D3239" s="202" t="s">
        <v>2044</v>
      </c>
      <c r="E3239" s="202" t="s">
        <v>2045</v>
      </c>
      <c r="F3239" s="202" t="s">
        <v>505</v>
      </c>
      <c r="G3239" s="253">
        <v>10.4</v>
      </c>
      <c r="H3239" s="361" t="s">
        <v>527</v>
      </c>
      <c r="I3239" s="359" t="s">
        <v>1407</v>
      </c>
      <c r="J3239" s="358">
        <v>0</v>
      </c>
      <c r="K3239" s="359" t="s">
        <v>1421</v>
      </c>
      <c r="L3239" s="359" t="s">
        <v>1392</v>
      </c>
      <c r="M3239" s="368" t="s">
        <v>1407</v>
      </c>
      <c r="N3239" s="207" t="s">
        <v>1393</v>
      </c>
      <c r="O3239" s="203"/>
    </row>
    <row r="3240" spans="1:15" ht="27.75" hidden="1" customHeight="1" x14ac:dyDescent="0.25">
      <c r="A3240" s="203" t="s">
        <v>2043</v>
      </c>
      <c r="B3240" s="202" t="s">
        <v>2408</v>
      </c>
      <c r="C3240" s="203" t="s">
        <v>1394</v>
      </c>
      <c r="D3240" s="202" t="s">
        <v>2044</v>
      </c>
      <c r="E3240" s="202" t="s">
        <v>2045</v>
      </c>
      <c r="F3240" s="202" t="s">
        <v>505</v>
      </c>
      <c r="G3240" s="253">
        <v>28.8</v>
      </c>
      <c r="H3240" s="361" t="s">
        <v>1400</v>
      </c>
      <c r="I3240" s="359" t="s">
        <v>1379</v>
      </c>
      <c r="J3240" s="358">
        <v>0</v>
      </c>
      <c r="K3240" s="359" t="s">
        <v>1391</v>
      </c>
      <c r="L3240" s="359" t="s">
        <v>1392</v>
      </c>
      <c r="M3240" s="368">
        <v>2008</v>
      </c>
      <c r="N3240" s="205">
        <v>42102</v>
      </c>
      <c r="O3240" s="203"/>
    </row>
    <row r="3241" spans="1:15" ht="27.75" hidden="1" customHeight="1" x14ac:dyDescent="0.25">
      <c r="A3241" s="203" t="s">
        <v>2043</v>
      </c>
      <c r="B3241" s="202" t="s">
        <v>2408</v>
      </c>
      <c r="C3241" s="203" t="s">
        <v>1394</v>
      </c>
      <c r="D3241" s="202" t="s">
        <v>2044</v>
      </c>
      <c r="E3241" s="202" t="s">
        <v>2045</v>
      </c>
      <c r="F3241" s="202" t="s">
        <v>505</v>
      </c>
      <c r="G3241" s="253">
        <v>11.3</v>
      </c>
      <c r="H3241" s="361" t="s">
        <v>1400</v>
      </c>
      <c r="I3241" s="359" t="s">
        <v>1382</v>
      </c>
      <c r="J3241" s="358">
        <v>0</v>
      </c>
      <c r="K3241" s="359" t="s">
        <v>1391</v>
      </c>
      <c r="L3241" s="359" t="s">
        <v>1392</v>
      </c>
      <c r="M3241" s="368">
        <v>2008</v>
      </c>
      <c r="N3241" s="205">
        <v>42102</v>
      </c>
      <c r="O3241" s="203"/>
    </row>
    <row r="3242" spans="1:15" ht="27.75" hidden="1" customHeight="1" x14ac:dyDescent="0.25">
      <c r="A3242" s="203" t="s">
        <v>2043</v>
      </c>
      <c r="B3242" s="202" t="s">
        <v>2408</v>
      </c>
      <c r="C3242" s="203" t="s">
        <v>1394</v>
      </c>
      <c r="D3242" s="202" t="s">
        <v>2044</v>
      </c>
      <c r="E3242" s="202" t="s">
        <v>2045</v>
      </c>
      <c r="F3242" s="202" t="s">
        <v>505</v>
      </c>
      <c r="G3242" s="253">
        <v>4</v>
      </c>
      <c r="H3242" s="361" t="s">
        <v>1400</v>
      </c>
      <c r="I3242" s="359" t="s">
        <v>1383</v>
      </c>
      <c r="J3242" s="358">
        <v>0</v>
      </c>
      <c r="K3242" s="359" t="s">
        <v>1391</v>
      </c>
      <c r="L3242" s="359" t="s">
        <v>1392</v>
      </c>
      <c r="M3242" s="368">
        <v>2008</v>
      </c>
      <c r="N3242" s="205">
        <v>42102</v>
      </c>
      <c r="O3242" s="203"/>
    </row>
    <row r="3243" spans="1:15" ht="27.75" hidden="1" customHeight="1" x14ac:dyDescent="0.25">
      <c r="A3243" s="203" t="s">
        <v>2043</v>
      </c>
      <c r="B3243" s="202" t="s">
        <v>2408</v>
      </c>
      <c r="C3243" s="203" t="s">
        <v>1394</v>
      </c>
      <c r="D3243" s="202" t="s">
        <v>2044</v>
      </c>
      <c r="E3243" s="202" t="s">
        <v>2045</v>
      </c>
      <c r="F3243" s="202" t="s">
        <v>505</v>
      </c>
      <c r="G3243" s="253">
        <v>1.3</v>
      </c>
      <c r="H3243" s="361" t="s">
        <v>1400</v>
      </c>
      <c r="I3243" s="359" t="s">
        <v>1384</v>
      </c>
      <c r="J3243" s="358">
        <v>0.41</v>
      </c>
      <c r="K3243" s="359" t="s">
        <v>1391</v>
      </c>
      <c r="L3243" s="359" t="s">
        <v>1392</v>
      </c>
      <c r="M3243" s="368">
        <v>2008</v>
      </c>
      <c r="N3243" s="205">
        <v>42102</v>
      </c>
      <c r="O3243" s="203"/>
    </row>
    <row r="3244" spans="1:15" ht="27.75" hidden="1" customHeight="1" x14ac:dyDescent="0.25">
      <c r="A3244" s="203" t="s">
        <v>2043</v>
      </c>
      <c r="B3244" s="202" t="s">
        <v>2408</v>
      </c>
      <c r="C3244" s="203" t="s">
        <v>1394</v>
      </c>
      <c r="D3244" s="202" t="s">
        <v>2044</v>
      </c>
      <c r="E3244" s="202" t="s">
        <v>2045</v>
      </c>
      <c r="F3244" s="202" t="s">
        <v>505</v>
      </c>
      <c r="G3244" s="253">
        <v>0.2</v>
      </c>
      <c r="H3244" s="361" t="s">
        <v>1400</v>
      </c>
      <c r="I3244" s="359" t="s">
        <v>1385</v>
      </c>
      <c r="J3244" s="358">
        <v>0.55000000000000004</v>
      </c>
      <c r="K3244" s="359" t="s">
        <v>1391</v>
      </c>
      <c r="L3244" s="359" t="s">
        <v>1392</v>
      </c>
      <c r="M3244" s="368">
        <v>2008</v>
      </c>
      <c r="N3244" s="205">
        <v>42102</v>
      </c>
      <c r="O3244" s="203"/>
    </row>
    <row r="3245" spans="1:15" ht="27.75" hidden="1" customHeight="1" x14ac:dyDescent="0.25">
      <c r="A3245" s="203" t="s">
        <v>2043</v>
      </c>
      <c r="B3245" s="202" t="s">
        <v>2408</v>
      </c>
      <c r="C3245" s="203" t="s">
        <v>1403</v>
      </c>
      <c r="D3245" s="202" t="s">
        <v>1404</v>
      </c>
      <c r="E3245" s="202" t="s">
        <v>1405</v>
      </c>
      <c r="F3245" s="202" t="s">
        <v>475</v>
      </c>
      <c r="G3245" s="253">
        <v>154</v>
      </c>
      <c r="H3245" s="361" t="s">
        <v>1406</v>
      </c>
      <c r="I3245" s="359" t="s">
        <v>1407</v>
      </c>
      <c r="J3245" s="359" t="s">
        <v>1380</v>
      </c>
      <c r="K3245" s="359" t="s">
        <v>22</v>
      </c>
      <c r="L3245" s="359" t="s">
        <v>1408</v>
      </c>
      <c r="M3245" s="368" t="s">
        <v>1407</v>
      </c>
      <c r="N3245" s="205">
        <v>42486</v>
      </c>
      <c r="O3245" s="203"/>
    </row>
    <row r="3246" spans="1:15" ht="27.75" hidden="1" customHeight="1" x14ac:dyDescent="0.25">
      <c r="A3246" s="203" t="s">
        <v>2046</v>
      </c>
      <c r="B3246" s="202" t="s">
        <v>716</v>
      </c>
      <c r="C3246" s="203" t="s">
        <v>135</v>
      </c>
      <c r="D3246" s="202" t="s">
        <v>1861</v>
      </c>
      <c r="E3246" s="202" t="s">
        <v>1862</v>
      </c>
      <c r="F3246" s="202" t="s">
        <v>505</v>
      </c>
      <c r="G3246" s="253">
        <v>14</v>
      </c>
      <c r="H3246" s="361" t="s">
        <v>1433</v>
      </c>
      <c r="I3246" s="359" t="s">
        <v>1407</v>
      </c>
      <c r="J3246" s="358">
        <v>0</v>
      </c>
      <c r="K3246" s="359" t="s">
        <v>1113</v>
      </c>
      <c r="L3246" s="359" t="s">
        <v>1408</v>
      </c>
      <c r="M3246" s="368">
        <v>2001</v>
      </c>
      <c r="N3246" s="205">
        <v>40260</v>
      </c>
      <c r="O3246" s="203"/>
    </row>
    <row r="3247" spans="1:15" ht="27.75" hidden="1" customHeight="1" x14ac:dyDescent="0.25">
      <c r="A3247" s="203" t="s">
        <v>2046</v>
      </c>
      <c r="B3247" s="202" t="s">
        <v>716</v>
      </c>
      <c r="C3247" s="203" t="s">
        <v>135</v>
      </c>
      <c r="D3247" s="202" t="s">
        <v>1861</v>
      </c>
      <c r="E3247" s="202" t="s">
        <v>1862</v>
      </c>
      <c r="F3247" s="202" t="s">
        <v>505</v>
      </c>
      <c r="G3247" s="253">
        <v>0.12</v>
      </c>
      <c r="H3247" s="361" t="s">
        <v>1414</v>
      </c>
      <c r="I3247" s="359" t="s">
        <v>1407</v>
      </c>
      <c r="J3247" s="358">
        <v>0</v>
      </c>
      <c r="K3247" s="359" t="s">
        <v>1113</v>
      </c>
      <c r="L3247" s="359" t="s">
        <v>1392</v>
      </c>
      <c r="M3247" s="368">
        <v>2001</v>
      </c>
      <c r="N3247" s="205">
        <v>40260</v>
      </c>
      <c r="O3247" s="203"/>
    </row>
    <row r="3248" spans="1:15" ht="27.75" hidden="1" customHeight="1" x14ac:dyDescent="0.25">
      <c r="A3248" s="203" t="s">
        <v>2046</v>
      </c>
      <c r="B3248" s="202" t="s">
        <v>716</v>
      </c>
      <c r="C3248" s="203" t="s">
        <v>1403</v>
      </c>
      <c r="D3248" s="202" t="s">
        <v>1404</v>
      </c>
      <c r="E3248" s="202" t="s">
        <v>1405</v>
      </c>
      <c r="F3248" s="202" t="s">
        <v>475</v>
      </c>
      <c r="G3248" s="253">
        <v>154</v>
      </c>
      <c r="H3248" s="361" t="s">
        <v>1406</v>
      </c>
      <c r="I3248" s="359" t="s">
        <v>1407</v>
      </c>
      <c r="J3248" s="208">
        <v>0</v>
      </c>
      <c r="K3248" s="359" t="s">
        <v>22</v>
      </c>
      <c r="L3248" s="359" t="s">
        <v>1408</v>
      </c>
      <c r="M3248" s="368" t="s">
        <v>1407</v>
      </c>
      <c r="N3248" s="205">
        <v>42486</v>
      </c>
      <c r="O3248" s="203"/>
    </row>
    <row r="3249" spans="1:15" ht="27.75" hidden="1" customHeight="1" x14ac:dyDescent="0.25">
      <c r="A3249" s="203" t="s">
        <v>2046</v>
      </c>
      <c r="B3249" s="202" t="s">
        <v>716</v>
      </c>
      <c r="C3249" s="203" t="s">
        <v>1461</v>
      </c>
      <c r="D3249" s="202" t="s">
        <v>1861</v>
      </c>
      <c r="E3249" s="202" t="s">
        <v>1862</v>
      </c>
      <c r="F3249" s="202" t="s">
        <v>475</v>
      </c>
      <c r="G3249" s="254">
        <v>3106733</v>
      </c>
      <c r="H3249" s="361" t="s">
        <v>1433</v>
      </c>
      <c r="I3249" s="359" t="s">
        <v>1407</v>
      </c>
      <c r="J3249" s="359" t="s">
        <v>1380</v>
      </c>
      <c r="K3249" s="359" t="s">
        <v>8</v>
      </c>
      <c r="L3249" s="359" t="s">
        <v>1408</v>
      </c>
      <c r="M3249" s="368" t="s">
        <v>1407</v>
      </c>
      <c r="N3249" s="205">
        <v>42530</v>
      </c>
      <c r="O3249" s="203"/>
    </row>
    <row r="3250" spans="1:15" ht="27.75" hidden="1" customHeight="1" x14ac:dyDescent="0.25">
      <c r="A3250" s="203" t="s">
        <v>2046</v>
      </c>
      <c r="B3250" s="202" t="s">
        <v>716</v>
      </c>
      <c r="C3250" s="203" t="s">
        <v>1461</v>
      </c>
      <c r="D3250" s="202" t="s">
        <v>1861</v>
      </c>
      <c r="E3250" s="202" t="s">
        <v>1862</v>
      </c>
      <c r="F3250" s="202" t="s">
        <v>475</v>
      </c>
      <c r="G3250" s="254">
        <v>8512</v>
      </c>
      <c r="H3250" s="361" t="s">
        <v>1414</v>
      </c>
      <c r="I3250" s="359" t="s">
        <v>1407</v>
      </c>
      <c r="J3250" s="359" t="s">
        <v>1380</v>
      </c>
      <c r="K3250" s="359" t="s">
        <v>8</v>
      </c>
      <c r="L3250" s="359" t="s">
        <v>1392</v>
      </c>
      <c r="M3250" s="368" t="s">
        <v>1407</v>
      </c>
      <c r="N3250" s="205">
        <v>42530</v>
      </c>
      <c r="O3250" s="203"/>
    </row>
    <row r="3251" spans="1:15" ht="27.75" hidden="1" customHeight="1" x14ac:dyDescent="0.25">
      <c r="A3251" s="203" t="s">
        <v>2047</v>
      </c>
      <c r="B3251" s="202" t="s">
        <v>2409</v>
      </c>
      <c r="C3251" s="203" t="s">
        <v>1403</v>
      </c>
      <c r="D3251" s="202" t="s">
        <v>1404</v>
      </c>
      <c r="E3251" s="202" t="s">
        <v>1405</v>
      </c>
      <c r="F3251" s="202" t="s">
        <v>475</v>
      </c>
      <c r="G3251" s="253">
        <v>154</v>
      </c>
      <c r="H3251" s="361" t="s">
        <v>1406</v>
      </c>
      <c r="I3251" s="359" t="s">
        <v>1407</v>
      </c>
      <c r="J3251" s="208">
        <v>0</v>
      </c>
      <c r="K3251" s="359" t="s">
        <v>22</v>
      </c>
      <c r="L3251" s="359" t="s">
        <v>1408</v>
      </c>
      <c r="M3251" s="368" t="s">
        <v>1407</v>
      </c>
      <c r="N3251" s="205">
        <v>42486</v>
      </c>
      <c r="O3251" s="203"/>
    </row>
    <row r="3252" spans="1:15" ht="27.75" hidden="1" customHeight="1" x14ac:dyDescent="0.25">
      <c r="A3252" s="203" t="s">
        <v>2047</v>
      </c>
      <c r="B3252" s="202" t="s">
        <v>2409</v>
      </c>
      <c r="C3252" s="203" t="s">
        <v>2481</v>
      </c>
      <c r="D3252" s="202" t="s">
        <v>2502</v>
      </c>
      <c r="E3252" s="202" t="s">
        <v>2503</v>
      </c>
      <c r="F3252" s="202" t="s">
        <v>505</v>
      </c>
      <c r="G3252" s="253">
        <v>12</v>
      </c>
      <c r="H3252" s="361" t="s">
        <v>1400</v>
      </c>
      <c r="I3252" s="359" t="s">
        <v>1379</v>
      </c>
      <c r="J3252" s="361" t="s">
        <v>1380</v>
      </c>
      <c r="K3252" s="359" t="s">
        <v>1391</v>
      </c>
      <c r="L3252" s="359" t="s">
        <v>1392</v>
      </c>
      <c r="M3252" s="368">
        <v>2006</v>
      </c>
      <c r="N3252" s="205">
        <v>44075</v>
      </c>
      <c r="O3252" s="203"/>
    </row>
    <row r="3253" spans="1:15" ht="27.75" hidden="1" customHeight="1" x14ac:dyDescent="0.25">
      <c r="A3253" s="203" t="s">
        <v>2047</v>
      </c>
      <c r="B3253" s="202" t="s">
        <v>2409</v>
      </c>
      <c r="C3253" s="203" t="s">
        <v>2481</v>
      </c>
      <c r="D3253" s="202" t="s">
        <v>2502</v>
      </c>
      <c r="E3253" s="202" t="s">
        <v>2503</v>
      </c>
      <c r="F3253" s="202" t="s">
        <v>505</v>
      </c>
      <c r="G3253" s="253">
        <v>3.31</v>
      </c>
      <c r="H3253" s="361" t="s">
        <v>1400</v>
      </c>
      <c r="I3253" s="359" t="s">
        <v>1382</v>
      </c>
      <c r="J3253" s="208">
        <v>0.87</v>
      </c>
      <c r="K3253" s="359" t="s">
        <v>1391</v>
      </c>
      <c r="L3253" s="359" t="s">
        <v>1392</v>
      </c>
      <c r="M3253" s="368">
        <v>2006</v>
      </c>
      <c r="N3253" s="205">
        <v>44075</v>
      </c>
      <c r="O3253" s="203" t="s">
        <v>1537</v>
      </c>
    </row>
    <row r="3254" spans="1:15" ht="27.75" hidden="1" customHeight="1" x14ac:dyDescent="0.25">
      <c r="A3254" s="203" t="s">
        <v>2047</v>
      </c>
      <c r="B3254" s="202" t="s">
        <v>2409</v>
      </c>
      <c r="C3254" s="203" t="s">
        <v>2481</v>
      </c>
      <c r="D3254" s="202" t="s">
        <v>2502</v>
      </c>
      <c r="E3254" s="202" t="s">
        <v>2503</v>
      </c>
      <c r="F3254" s="202" t="s">
        <v>505</v>
      </c>
      <c r="G3254" s="253">
        <v>0.66900000000000004</v>
      </c>
      <c r="H3254" s="361" t="s">
        <v>1400</v>
      </c>
      <c r="I3254" s="359" t="s">
        <v>1383</v>
      </c>
      <c r="J3254" s="208">
        <v>0.93</v>
      </c>
      <c r="K3254" s="359" t="s">
        <v>1391</v>
      </c>
      <c r="L3254" s="359" t="s">
        <v>1392</v>
      </c>
      <c r="M3254" s="368">
        <v>2006</v>
      </c>
      <c r="N3254" s="205">
        <v>44075</v>
      </c>
      <c r="O3254" s="203" t="s">
        <v>1537</v>
      </c>
    </row>
    <row r="3255" spans="1:15" ht="27.75" hidden="1" customHeight="1" x14ac:dyDescent="0.25">
      <c r="A3255" s="203" t="s">
        <v>2047</v>
      </c>
      <c r="B3255" s="202" t="s">
        <v>2409</v>
      </c>
      <c r="C3255" s="203" t="s">
        <v>2481</v>
      </c>
      <c r="D3255" s="202" t="s">
        <v>2502</v>
      </c>
      <c r="E3255" s="202" t="s">
        <v>2503</v>
      </c>
      <c r="F3255" s="202" t="s">
        <v>505</v>
      </c>
      <c r="G3255" s="253">
        <v>0.13900000000000001</v>
      </c>
      <c r="H3255" s="361" t="s">
        <v>1400</v>
      </c>
      <c r="I3255" s="359" t="s">
        <v>1384</v>
      </c>
      <c r="J3255" s="208">
        <v>0.79</v>
      </c>
      <c r="K3255" s="359" t="s">
        <v>1391</v>
      </c>
      <c r="L3255" s="359" t="s">
        <v>1392</v>
      </c>
      <c r="M3255" s="368">
        <v>2006</v>
      </c>
      <c r="N3255" s="205">
        <v>44075</v>
      </c>
      <c r="O3255" s="203" t="s">
        <v>1537</v>
      </c>
    </row>
    <row r="3256" spans="1:15" ht="27.75" hidden="1" customHeight="1" x14ac:dyDescent="0.25">
      <c r="A3256" s="203" t="s">
        <v>2047</v>
      </c>
      <c r="B3256" s="202" t="s">
        <v>2409</v>
      </c>
      <c r="C3256" s="203" t="s">
        <v>2481</v>
      </c>
      <c r="D3256" s="202" t="s">
        <v>2502</v>
      </c>
      <c r="E3256" s="202" t="s">
        <v>2503</v>
      </c>
      <c r="F3256" s="202" t="s">
        <v>505</v>
      </c>
      <c r="G3256" s="253">
        <v>1.89E-2</v>
      </c>
      <c r="H3256" s="361" t="s">
        <v>1400</v>
      </c>
      <c r="I3256" s="359" t="s">
        <v>1385</v>
      </c>
      <c r="J3256" s="361" t="s">
        <v>1380</v>
      </c>
      <c r="K3256" s="359" t="s">
        <v>1391</v>
      </c>
      <c r="L3256" s="359" t="s">
        <v>1392</v>
      </c>
      <c r="M3256" s="368">
        <v>2006</v>
      </c>
      <c r="N3256" s="205">
        <v>44075</v>
      </c>
      <c r="O3256" s="203"/>
    </row>
    <row r="3257" spans="1:15" ht="27.75" hidden="1" customHeight="1" x14ac:dyDescent="0.25">
      <c r="A3257" s="203" t="s">
        <v>2048</v>
      </c>
      <c r="B3257" s="202" t="s">
        <v>2409</v>
      </c>
      <c r="C3257" s="203" t="s">
        <v>1403</v>
      </c>
      <c r="D3257" s="202" t="s">
        <v>1404</v>
      </c>
      <c r="E3257" s="202" t="s">
        <v>1405</v>
      </c>
      <c r="F3257" s="202" t="s">
        <v>475</v>
      </c>
      <c r="G3257" s="253">
        <v>154</v>
      </c>
      <c r="H3257" s="361" t="s">
        <v>1406</v>
      </c>
      <c r="I3257" s="359" t="s">
        <v>1407</v>
      </c>
      <c r="J3257" s="208">
        <v>0</v>
      </c>
      <c r="K3257" s="359" t="s">
        <v>22</v>
      </c>
      <c r="L3257" s="359" t="s">
        <v>1408</v>
      </c>
      <c r="M3257" s="368" t="s">
        <v>1407</v>
      </c>
      <c r="N3257" s="205">
        <v>42486</v>
      </c>
      <c r="O3257" s="203"/>
    </row>
    <row r="3258" spans="1:15" ht="27.75" hidden="1" customHeight="1" x14ac:dyDescent="0.25">
      <c r="A3258" s="203" t="s">
        <v>2048</v>
      </c>
      <c r="B3258" s="202" t="s">
        <v>2409</v>
      </c>
      <c r="C3258" s="203" t="s">
        <v>1461</v>
      </c>
      <c r="D3258" s="202" t="s">
        <v>1658</v>
      </c>
      <c r="E3258" s="202" t="s">
        <v>1659</v>
      </c>
      <c r="F3258" s="202" t="s">
        <v>475</v>
      </c>
      <c r="G3258" s="254">
        <v>28679140</v>
      </c>
      <c r="H3258" s="361" t="s">
        <v>1433</v>
      </c>
      <c r="I3258" s="359" t="s">
        <v>1407</v>
      </c>
      <c r="J3258" s="359" t="s">
        <v>1380</v>
      </c>
      <c r="K3258" s="359" t="s">
        <v>8</v>
      </c>
      <c r="L3258" s="359" t="s">
        <v>1408</v>
      </c>
      <c r="M3258" s="368" t="s">
        <v>1407</v>
      </c>
      <c r="N3258" s="205">
        <v>42530</v>
      </c>
      <c r="O3258" s="203"/>
    </row>
    <row r="3259" spans="1:15" ht="27.75" hidden="1" customHeight="1" x14ac:dyDescent="0.25">
      <c r="A3259" s="203" t="s">
        <v>2048</v>
      </c>
      <c r="B3259" s="202" t="s">
        <v>2409</v>
      </c>
      <c r="C3259" s="203" t="s">
        <v>1461</v>
      </c>
      <c r="D3259" s="202" t="s">
        <v>1658</v>
      </c>
      <c r="E3259" s="202" t="s">
        <v>1659</v>
      </c>
      <c r="F3259" s="202" t="s">
        <v>475</v>
      </c>
      <c r="G3259" s="254">
        <v>189928</v>
      </c>
      <c r="H3259" s="361" t="s">
        <v>1414</v>
      </c>
      <c r="I3259" s="359" t="s">
        <v>1407</v>
      </c>
      <c r="J3259" s="359" t="s">
        <v>1380</v>
      </c>
      <c r="K3259" s="359" t="s">
        <v>8</v>
      </c>
      <c r="L3259" s="359" t="s">
        <v>1392</v>
      </c>
      <c r="M3259" s="368" t="s">
        <v>1407</v>
      </c>
      <c r="N3259" s="205">
        <v>42530</v>
      </c>
      <c r="O3259" s="203"/>
    </row>
    <row r="3260" spans="1:15" ht="27.75" hidden="1" customHeight="1" x14ac:dyDescent="0.25">
      <c r="A3260" s="203" t="s">
        <v>2048</v>
      </c>
      <c r="B3260" s="202" t="s">
        <v>2409</v>
      </c>
      <c r="C3260" s="203" t="s">
        <v>1660</v>
      </c>
      <c r="D3260" s="202" t="s">
        <v>1944</v>
      </c>
      <c r="E3260" s="202" t="s">
        <v>1945</v>
      </c>
      <c r="F3260" s="202" t="s">
        <v>505</v>
      </c>
      <c r="G3260" s="253">
        <v>9</v>
      </c>
      <c r="H3260" s="361" t="s">
        <v>1433</v>
      </c>
      <c r="I3260" s="359" t="s">
        <v>1407</v>
      </c>
      <c r="J3260" s="358">
        <v>0.80640000000000001</v>
      </c>
      <c r="K3260" s="359" t="s">
        <v>1113</v>
      </c>
      <c r="L3260" s="359" t="s">
        <v>1408</v>
      </c>
      <c r="M3260" s="368">
        <v>2008</v>
      </c>
      <c r="N3260" s="207" t="s">
        <v>1663</v>
      </c>
      <c r="O3260" s="203"/>
    </row>
    <row r="3261" spans="1:15" ht="27.75" hidden="1" customHeight="1" x14ac:dyDescent="0.25">
      <c r="A3261" s="203" t="s">
        <v>2048</v>
      </c>
      <c r="B3261" s="202" t="s">
        <v>2409</v>
      </c>
      <c r="C3261" s="203" t="s">
        <v>1660</v>
      </c>
      <c r="D3261" s="202" t="s">
        <v>1944</v>
      </c>
      <c r="E3261" s="202" t="s">
        <v>1945</v>
      </c>
      <c r="F3261" s="202" t="s">
        <v>505</v>
      </c>
      <c r="G3261" s="253">
        <v>2.4400000000000002E-2</v>
      </c>
      <c r="H3261" s="361" t="s">
        <v>1414</v>
      </c>
      <c r="I3261" s="359" t="s">
        <v>1407</v>
      </c>
      <c r="J3261" s="358">
        <v>0.80640000000000001</v>
      </c>
      <c r="K3261" s="359" t="s">
        <v>1113</v>
      </c>
      <c r="L3261" s="359" t="s">
        <v>1392</v>
      </c>
      <c r="M3261" s="368">
        <v>2008</v>
      </c>
      <c r="N3261" s="207" t="s">
        <v>1663</v>
      </c>
      <c r="O3261" s="203"/>
    </row>
    <row r="3262" spans="1:15" ht="27.75" hidden="1" customHeight="1" x14ac:dyDescent="0.25">
      <c r="A3262" s="203" t="s">
        <v>2048</v>
      </c>
      <c r="B3262" s="202" t="s">
        <v>2409</v>
      </c>
      <c r="C3262" s="203" t="s">
        <v>1660</v>
      </c>
      <c r="D3262" s="202" t="s">
        <v>1950</v>
      </c>
      <c r="E3262" s="202" t="s">
        <v>1472</v>
      </c>
      <c r="F3262" s="202" t="s">
        <v>505</v>
      </c>
      <c r="G3262" s="253">
        <v>30</v>
      </c>
      <c r="H3262" s="361" t="s">
        <v>1433</v>
      </c>
      <c r="I3262" s="359" t="s">
        <v>1407</v>
      </c>
      <c r="J3262" s="358">
        <v>0.82320000000000004</v>
      </c>
      <c r="K3262" s="359" t="s">
        <v>1113</v>
      </c>
      <c r="L3262" s="359" t="s">
        <v>1408</v>
      </c>
      <c r="M3262" s="368">
        <v>2008</v>
      </c>
      <c r="N3262" s="207" t="s">
        <v>1663</v>
      </c>
      <c r="O3262" s="203"/>
    </row>
    <row r="3263" spans="1:15" ht="27.75" hidden="1" customHeight="1" x14ac:dyDescent="0.25">
      <c r="A3263" s="203" t="s">
        <v>2048</v>
      </c>
      <c r="B3263" s="202" t="s">
        <v>2409</v>
      </c>
      <c r="C3263" s="203" t="s">
        <v>1660</v>
      </c>
      <c r="D3263" s="202" t="s">
        <v>1950</v>
      </c>
      <c r="E3263" s="202" t="s">
        <v>1472</v>
      </c>
      <c r="F3263" s="202" t="s">
        <v>505</v>
      </c>
      <c r="G3263" s="253">
        <v>8.1100000000000005E-2</v>
      </c>
      <c r="H3263" s="361" t="s">
        <v>1414</v>
      </c>
      <c r="I3263" s="359" t="s">
        <v>1407</v>
      </c>
      <c r="J3263" s="358">
        <v>0.82410000000000005</v>
      </c>
      <c r="K3263" s="359" t="s">
        <v>1113</v>
      </c>
      <c r="L3263" s="359" t="s">
        <v>1392</v>
      </c>
      <c r="M3263" s="368">
        <v>2008</v>
      </c>
      <c r="N3263" s="207" t="s">
        <v>1663</v>
      </c>
      <c r="O3263" s="203"/>
    </row>
    <row r="3264" spans="1:15" ht="27.75" hidden="1" customHeight="1" x14ac:dyDescent="0.25">
      <c r="A3264" s="203" t="s">
        <v>2049</v>
      </c>
      <c r="B3264" s="202" t="s">
        <v>711</v>
      </c>
      <c r="C3264" s="203" t="s">
        <v>1901</v>
      </c>
      <c r="D3264" s="202" t="s">
        <v>715</v>
      </c>
      <c r="E3264" s="202" t="s">
        <v>1902</v>
      </c>
      <c r="F3264" s="202" t="s">
        <v>505</v>
      </c>
      <c r="G3264" s="253">
        <v>16</v>
      </c>
      <c r="H3264" s="361" t="s">
        <v>1433</v>
      </c>
      <c r="I3264" s="359" t="s">
        <v>1407</v>
      </c>
      <c r="J3264" s="358">
        <v>0.7681</v>
      </c>
      <c r="K3264" s="359" t="s">
        <v>1113</v>
      </c>
      <c r="L3264" s="359" t="s">
        <v>1408</v>
      </c>
      <c r="M3264" s="368">
        <v>2001</v>
      </c>
      <c r="N3264" s="205">
        <v>39136</v>
      </c>
      <c r="O3264" s="203"/>
    </row>
    <row r="3265" spans="1:15" ht="27.75" hidden="1" customHeight="1" x14ac:dyDescent="0.25">
      <c r="A3265" s="203" t="s">
        <v>2049</v>
      </c>
      <c r="B3265" s="202" t="s">
        <v>711</v>
      </c>
      <c r="C3265" s="203" t="s">
        <v>1901</v>
      </c>
      <c r="D3265" s="202" t="s">
        <v>715</v>
      </c>
      <c r="E3265" s="202" t="s">
        <v>1902</v>
      </c>
      <c r="F3265" s="202" t="s">
        <v>505</v>
      </c>
      <c r="G3265" s="253">
        <v>7.0000000000000007E-2</v>
      </c>
      <c r="H3265" s="361" t="s">
        <v>1414</v>
      </c>
      <c r="I3265" s="359" t="s">
        <v>1407</v>
      </c>
      <c r="J3265" s="358">
        <v>0.7681</v>
      </c>
      <c r="K3265" s="359" t="s">
        <v>1113</v>
      </c>
      <c r="L3265" s="359" t="s">
        <v>1392</v>
      </c>
      <c r="M3265" s="368">
        <v>2001</v>
      </c>
      <c r="N3265" s="205">
        <v>39136</v>
      </c>
      <c r="O3265" s="203"/>
    </row>
    <row r="3266" spans="1:15" ht="27.75" hidden="1" customHeight="1" x14ac:dyDescent="0.25">
      <c r="A3266" s="203" t="s">
        <v>2049</v>
      </c>
      <c r="B3266" s="202" t="s">
        <v>711</v>
      </c>
      <c r="C3266" s="203" t="s">
        <v>1709</v>
      </c>
      <c r="D3266" s="202" t="s">
        <v>1710</v>
      </c>
      <c r="E3266" s="202" t="s">
        <v>1711</v>
      </c>
      <c r="F3266" s="202" t="s">
        <v>505</v>
      </c>
      <c r="G3266" s="253">
        <v>19.37</v>
      </c>
      <c r="H3266" s="361" t="s">
        <v>1433</v>
      </c>
      <c r="I3266" s="359" t="s">
        <v>1407</v>
      </c>
      <c r="J3266" s="358">
        <v>0.65780000000000005</v>
      </c>
      <c r="K3266" s="359" t="s">
        <v>1113</v>
      </c>
      <c r="L3266" s="359" t="s">
        <v>1408</v>
      </c>
      <c r="M3266" s="368">
        <v>2004</v>
      </c>
      <c r="N3266" s="205">
        <v>40658</v>
      </c>
      <c r="O3266" s="203"/>
    </row>
    <row r="3267" spans="1:15" ht="27.75" hidden="1" customHeight="1" x14ac:dyDescent="0.25">
      <c r="A3267" s="203" t="s">
        <v>2049</v>
      </c>
      <c r="B3267" s="202" t="s">
        <v>711</v>
      </c>
      <c r="C3267" s="203" t="s">
        <v>1709</v>
      </c>
      <c r="D3267" s="202" t="s">
        <v>1710</v>
      </c>
      <c r="E3267" s="202" t="s">
        <v>1711</v>
      </c>
      <c r="F3267" s="202" t="s">
        <v>505</v>
      </c>
      <c r="G3267" s="253">
        <v>5.2999999999999999E-2</v>
      </c>
      <c r="H3267" s="361" t="s">
        <v>1414</v>
      </c>
      <c r="I3267" s="359" t="s">
        <v>1407</v>
      </c>
      <c r="J3267" s="358">
        <v>0.65810000000000002</v>
      </c>
      <c r="K3267" s="359" t="s">
        <v>1113</v>
      </c>
      <c r="L3267" s="359" t="s">
        <v>1392</v>
      </c>
      <c r="M3267" s="368">
        <v>2004</v>
      </c>
      <c r="N3267" s="205">
        <v>40658</v>
      </c>
      <c r="O3267" s="203"/>
    </row>
    <row r="3268" spans="1:15" ht="27.75" hidden="1" customHeight="1" x14ac:dyDescent="0.25">
      <c r="A3268" s="203" t="s">
        <v>2049</v>
      </c>
      <c r="B3268" s="202" t="s">
        <v>711</v>
      </c>
      <c r="C3268" s="203" t="s">
        <v>1709</v>
      </c>
      <c r="D3268" s="202" t="s">
        <v>1712</v>
      </c>
      <c r="E3268" s="202" t="s">
        <v>1713</v>
      </c>
      <c r="F3268" s="202" t="s">
        <v>505</v>
      </c>
      <c r="G3268" s="253">
        <v>19.37</v>
      </c>
      <c r="H3268" s="361" t="s">
        <v>1433</v>
      </c>
      <c r="I3268" s="359" t="s">
        <v>1407</v>
      </c>
      <c r="J3268" s="358">
        <v>0.65780000000000005</v>
      </c>
      <c r="K3268" s="359" t="s">
        <v>1113</v>
      </c>
      <c r="L3268" s="359" t="s">
        <v>1408</v>
      </c>
      <c r="M3268" s="368">
        <v>2004</v>
      </c>
      <c r="N3268" s="205">
        <v>40658</v>
      </c>
      <c r="O3268" s="203"/>
    </row>
    <row r="3269" spans="1:15" ht="27.75" hidden="1" customHeight="1" x14ac:dyDescent="0.25">
      <c r="A3269" s="203" t="s">
        <v>2049</v>
      </c>
      <c r="B3269" s="202" t="s">
        <v>711</v>
      </c>
      <c r="C3269" s="203" t="s">
        <v>1709</v>
      </c>
      <c r="D3269" s="202" t="s">
        <v>1712</v>
      </c>
      <c r="E3269" s="202" t="s">
        <v>1713</v>
      </c>
      <c r="F3269" s="202" t="s">
        <v>505</v>
      </c>
      <c r="G3269" s="253">
        <v>5.2999999999999999E-2</v>
      </c>
      <c r="H3269" s="361" t="s">
        <v>1414</v>
      </c>
      <c r="I3269" s="359" t="s">
        <v>1407</v>
      </c>
      <c r="J3269" s="358">
        <v>0.65810000000000002</v>
      </c>
      <c r="K3269" s="359" t="s">
        <v>1113</v>
      </c>
      <c r="L3269" s="359" t="s">
        <v>1392</v>
      </c>
      <c r="M3269" s="368">
        <v>2004</v>
      </c>
      <c r="N3269" s="205">
        <v>40658</v>
      </c>
      <c r="O3269" s="203"/>
    </row>
    <row r="3270" spans="1:15" ht="27.75" hidden="1" customHeight="1" x14ac:dyDescent="0.25">
      <c r="A3270" s="203" t="s">
        <v>2049</v>
      </c>
      <c r="B3270" s="202" t="s">
        <v>711</v>
      </c>
      <c r="C3270" s="203" t="s">
        <v>1387</v>
      </c>
      <c r="D3270" s="202" t="s">
        <v>1388</v>
      </c>
      <c r="E3270" s="202" t="s">
        <v>1389</v>
      </c>
      <c r="F3270" s="202" t="s">
        <v>505</v>
      </c>
      <c r="G3270" s="253">
        <v>0.5</v>
      </c>
      <c r="H3270" s="361" t="s">
        <v>1400</v>
      </c>
      <c r="I3270" s="359" t="s">
        <v>1379</v>
      </c>
      <c r="J3270" s="359" t="s">
        <v>1380</v>
      </c>
      <c r="K3270" s="359" t="s">
        <v>1391</v>
      </c>
      <c r="L3270" s="359" t="s">
        <v>1392</v>
      </c>
      <c r="M3270" s="368">
        <v>2005</v>
      </c>
      <c r="N3270" s="207" t="s">
        <v>1393</v>
      </c>
      <c r="O3270" s="203"/>
    </row>
    <row r="3271" spans="1:15" ht="27.75" hidden="1" customHeight="1" x14ac:dyDescent="0.25">
      <c r="A3271" s="203" t="s">
        <v>2049</v>
      </c>
      <c r="B3271" s="202" t="s">
        <v>711</v>
      </c>
      <c r="C3271" s="203" t="s">
        <v>1387</v>
      </c>
      <c r="D3271" s="202" t="s">
        <v>1388</v>
      </c>
      <c r="E3271" s="202" t="s">
        <v>1389</v>
      </c>
      <c r="F3271" s="202" t="s">
        <v>505</v>
      </c>
      <c r="G3271" s="253">
        <v>0.3</v>
      </c>
      <c r="H3271" s="361" t="s">
        <v>1400</v>
      </c>
      <c r="I3271" s="359" t="s">
        <v>1382</v>
      </c>
      <c r="J3271" s="359" t="s">
        <v>1380</v>
      </c>
      <c r="K3271" s="359" t="s">
        <v>1391</v>
      </c>
      <c r="L3271" s="359" t="s">
        <v>1392</v>
      </c>
      <c r="M3271" s="368">
        <v>2005</v>
      </c>
      <c r="N3271" s="207" t="s">
        <v>1393</v>
      </c>
      <c r="O3271" s="203"/>
    </row>
    <row r="3272" spans="1:15" ht="27.75" hidden="1" customHeight="1" x14ac:dyDescent="0.25">
      <c r="A3272" s="203" t="s">
        <v>2049</v>
      </c>
      <c r="B3272" s="202" t="s">
        <v>711</v>
      </c>
      <c r="C3272" s="203" t="s">
        <v>1387</v>
      </c>
      <c r="D3272" s="202" t="s">
        <v>1388</v>
      </c>
      <c r="E3272" s="202" t="s">
        <v>1389</v>
      </c>
      <c r="F3272" s="202" t="s">
        <v>505</v>
      </c>
      <c r="G3272" s="253">
        <v>0.2</v>
      </c>
      <c r="H3272" s="361" t="s">
        <v>1400</v>
      </c>
      <c r="I3272" s="359" t="s">
        <v>1383</v>
      </c>
      <c r="J3272" s="359" t="s">
        <v>1380</v>
      </c>
      <c r="K3272" s="359" t="s">
        <v>1391</v>
      </c>
      <c r="L3272" s="359" t="s">
        <v>1392</v>
      </c>
      <c r="M3272" s="368">
        <v>2005</v>
      </c>
      <c r="N3272" s="207" t="s">
        <v>1393</v>
      </c>
      <c r="O3272" s="203"/>
    </row>
    <row r="3273" spans="1:15" ht="27.75" hidden="1" customHeight="1" x14ac:dyDescent="0.25">
      <c r="A3273" s="203" t="s">
        <v>2049</v>
      </c>
      <c r="B3273" s="202" t="s">
        <v>711</v>
      </c>
      <c r="C3273" s="203" t="s">
        <v>1387</v>
      </c>
      <c r="D3273" s="202" t="s">
        <v>1388</v>
      </c>
      <c r="E3273" s="202" t="s">
        <v>1389</v>
      </c>
      <c r="F3273" s="202" t="s">
        <v>505</v>
      </c>
      <c r="G3273" s="253">
        <v>0.1</v>
      </c>
      <c r="H3273" s="361" t="s">
        <v>1400</v>
      </c>
      <c r="I3273" s="359" t="s">
        <v>1384</v>
      </c>
      <c r="J3273" s="359" t="s">
        <v>1380</v>
      </c>
      <c r="K3273" s="359" t="s">
        <v>1391</v>
      </c>
      <c r="L3273" s="359" t="s">
        <v>1392</v>
      </c>
      <c r="M3273" s="368">
        <v>2005</v>
      </c>
      <c r="N3273" s="207" t="s">
        <v>1393</v>
      </c>
      <c r="O3273" s="203"/>
    </row>
    <row r="3274" spans="1:15" ht="27.75" hidden="1" customHeight="1" x14ac:dyDescent="0.25">
      <c r="A3274" s="203" t="s">
        <v>2049</v>
      </c>
      <c r="B3274" s="202" t="s">
        <v>711</v>
      </c>
      <c r="C3274" s="203" t="s">
        <v>1387</v>
      </c>
      <c r="D3274" s="202" t="s">
        <v>1388</v>
      </c>
      <c r="E3274" s="202" t="s">
        <v>1389</v>
      </c>
      <c r="F3274" s="202" t="s">
        <v>505</v>
      </c>
      <c r="G3274" s="253">
        <v>0.1</v>
      </c>
      <c r="H3274" s="361" t="s">
        <v>1400</v>
      </c>
      <c r="I3274" s="359" t="s">
        <v>1385</v>
      </c>
      <c r="J3274" s="359" t="s">
        <v>1380</v>
      </c>
      <c r="K3274" s="359" t="s">
        <v>1391</v>
      </c>
      <c r="L3274" s="359" t="s">
        <v>1392</v>
      </c>
      <c r="M3274" s="368">
        <v>2005</v>
      </c>
      <c r="N3274" s="207" t="s">
        <v>1393</v>
      </c>
      <c r="O3274" s="203"/>
    </row>
    <row r="3275" spans="1:15" ht="27.75" hidden="1" customHeight="1" x14ac:dyDescent="0.25">
      <c r="A3275" s="203" t="s">
        <v>2049</v>
      </c>
      <c r="B3275" s="202" t="s">
        <v>711</v>
      </c>
      <c r="C3275" s="203" t="s">
        <v>1387</v>
      </c>
      <c r="D3275" s="202" t="s">
        <v>1388</v>
      </c>
      <c r="E3275" s="202" t="s">
        <v>1389</v>
      </c>
      <c r="F3275" s="202" t="s">
        <v>505</v>
      </c>
      <c r="G3275" s="253">
        <v>0.1</v>
      </c>
      <c r="H3275" s="361" t="s">
        <v>488</v>
      </c>
      <c r="I3275" s="359" t="s">
        <v>1379</v>
      </c>
      <c r="J3275" s="359" t="s">
        <v>1380</v>
      </c>
      <c r="K3275" s="359" t="s">
        <v>22</v>
      </c>
      <c r="L3275" s="359" t="s">
        <v>1392</v>
      </c>
      <c r="M3275" s="368">
        <v>2004</v>
      </c>
      <c r="N3275" s="207" t="s">
        <v>1393</v>
      </c>
      <c r="O3275" s="203"/>
    </row>
    <row r="3276" spans="1:15" ht="27.75" hidden="1" customHeight="1" x14ac:dyDescent="0.25">
      <c r="A3276" s="203" t="s">
        <v>2049</v>
      </c>
      <c r="B3276" s="202" t="s">
        <v>711</v>
      </c>
      <c r="C3276" s="203" t="s">
        <v>1387</v>
      </c>
      <c r="D3276" s="202" t="s">
        <v>1388</v>
      </c>
      <c r="E3276" s="202" t="s">
        <v>1389</v>
      </c>
      <c r="F3276" s="202" t="s">
        <v>505</v>
      </c>
      <c r="G3276" s="253">
        <v>0.1</v>
      </c>
      <c r="H3276" s="361" t="s">
        <v>488</v>
      </c>
      <c r="I3276" s="359" t="s">
        <v>1382</v>
      </c>
      <c r="J3276" s="359" t="s">
        <v>1380</v>
      </c>
      <c r="K3276" s="359" t="s">
        <v>22</v>
      </c>
      <c r="L3276" s="359" t="s">
        <v>1392</v>
      </c>
      <c r="M3276" s="368">
        <v>2004</v>
      </c>
      <c r="N3276" s="207" t="s">
        <v>1393</v>
      </c>
      <c r="O3276" s="203"/>
    </row>
    <row r="3277" spans="1:15" ht="27.75" hidden="1" customHeight="1" x14ac:dyDescent="0.25">
      <c r="A3277" s="203" t="s">
        <v>2049</v>
      </c>
      <c r="B3277" s="202" t="s">
        <v>711</v>
      </c>
      <c r="C3277" s="203" t="s">
        <v>1387</v>
      </c>
      <c r="D3277" s="202" t="s">
        <v>1388</v>
      </c>
      <c r="E3277" s="202" t="s">
        <v>1389</v>
      </c>
      <c r="F3277" s="202" t="s">
        <v>505</v>
      </c>
      <c r="G3277" s="253">
        <v>0.1</v>
      </c>
      <c r="H3277" s="361" t="s">
        <v>488</v>
      </c>
      <c r="I3277" s="359" t="s">
        <v>1383</v>
      </c>
      <c r="J3277" s="359" t="s">
        <v>1380</v>
      </c>
      <c r="K3277" s="359" t="s">
        <v>22</v>
      </c>
      <c r="L3277" s="359" t="s">
        <v>1392</v>
      </c>
      <c r="M3277" s="368">
        <v>2004</v>
      </c>
      <c r="N3277" s="207" t="s">
        <v>1393</v>
      </c>
      <c r="O3277" s="203"/>
    </row>
    <row r="3278" spans="1:15" ht="27.75" hidden="1" customHeight="1" x14ac:dyDescent="0.25">
      <c r="A3278" s="203" t="s">
        <v>2049</v>
      </c>
      <c r="B3278" s="202" t="s">
        <v>711</v>
      </c>
      <c r="C3278" s="203" t="s">
        <v>1387</v>
      </c>
      <c r="D3278" s="202" t="s">
        <v>1388</v>
      </c>
      <c r="E3278" s="202" t="s">
        <v>1389</v>
      </c>
      <c r="F3278" s="202" t="s">
        <v>505</v>
      </c>
      <c r="G3278" s="253">
        <v>0.1</v>
      </c>
      <c r="H3278" s="361" t="s">
        <v>488</v>
      </c>
      <c r="I3278" s="359" t="s">
        <v>1384</v>
      </c>
      <c r="J3278" s="359" t="s">
        <v>1380</v>
      </c>
      <c r="K3278" s="359" t="s">
        <v>22</v>
      </c>
      <c r="L3278" s="359" t="s">
        <v>1392</v>
      </c>
      <c r="M3278" s="368">
        <v>2004</v>
      </c>
      <c r="N3278" s="207" t="s">
        <v>1393</v>
      </c>
      <c r="O3278" s="203"/>
    </row>
    <row r="3279" spans="1:15" ht="27.75" hidden="1" customHeight="1" x14ac:dyDescent="0.25">
      <c r="A3279" s="203" t="s">
        <v>2049</v>
      </c>
      <c r="B3279" s="202" t="s">
        <v>711</v>
      </c>
      <c r="C3279" s="203" t="s">
        <v>1387</v>
      </c>
      <c r="D3279" s="202" t="s">
        <v>1388</v>
      </c>
      <c r="E3279" s="202" t="s">
        <v>1389</v>
      </c>
      <c r="F3279" s="202" t="s">
        <v>505</v>
      </c>
      <c r="G3279" s="253">
        <v>0.1</v>
      </c>
      <c r="H3279" s="361" t="s">
        <v>488</v>
      </c>
      <c r="I3279" s="359" t="s">
        <v>1385</v>
      </c>
      <c r="J3279" s="359" t="s">
        <v>1380</v>
      </c>
      <c r="K3279" s="359" t="s">
        <v>22</v>
      </c>
      <c r="L3279" s="359" t="s">
        <v>1392</v>
      </c>
      <c r="M3279" s="368">
        <v>2004</v>
      </c>
      <c r="N3279" s="207" t="s">
        <v>1393</v>
      </c>
      <c r="O3279" s="203"/>
    </row>
    <row r="3280" spans="1:15" ht="27.75" hidden="1" customHeight="1" x14ac:dyDescent="0.25">
      <c r="A3280" s="203" t="s">
        <v>2049</v>
      </c>
      <c r="B3280" s="202" t="s">
        <v>711</v>
      </c>
      <c r="C3280" s="203" t="s">
        <v>1714</v>
      </c>
      <c r="D3280" s="202" t="s">
        <v>1717</v>
      </c>
      <c r="E3280" s="202" t="s">
        <v>1718</v>
      </c>
      <c r="F3280" s="202" t="s">
        <v>505</v>
      </c>
      <c r="G3280" s="253">
        <v>4</v>
      </c>
      <c r="H3280" s="361" t="s">
        <v>1433</v>
      </c>
      <c r="I3280" s="359" t="s">
        <v>1407</v>
      </c>
      <c r="J3280" s="358">
        <v>0.88200000000000001</v>
      </c>
      <c r="K3280" s="361" t="s">
        <v>1113</v>
      </c>
      <c r="L3280" s="359" t="s">
        <v>1408</v>
      </c>
      <c r="M3280" s="368">
        <v>2012</v>
      </c>
      <c r="N3280" s="205">
        <v>43007</v>
      </c>
      <c r="O3280" s="203"/>
    </row>
    <row r="3281" spans="1:15" ht="27.75" hidden="1" customHeight="1" x14ac:dyDescent="0.25">
      <c r="A3281" s="203" t="s">
        <v>2049</v>
      </c>
      <c r="B3281" s="202" t="s">
        <v>711</v>
      </c>
      <c r="C3281" s="203" t="s">
        <v>1714</v>
      </c>
      <c r="D3281" s="202" t="s">
        <v>1717</v>
      </c>
      <c r="E3281" s="202" t="s">
        <v>1718</v>
      </c>
      <c r="F3281" s="202" t="s">
        <v>505</v>
      </c>
      <c r="G3281" s="253">
        <v>1.0999999999999999E-2</v>
      </c>
      <c r="H3281" s="361" t="s">
        <v>1414</v>
      </c>
      <c r="I3281" s="359" t="s">
        <v>1407</v>
      </c>
      <c r="J3281" s="358">
        <v>0.88200000000000001</v>
      </c>
      <c r="K3281" s="361" t="s">
        <v>1113</v>
      </c>
      <c r="L3281" s="359" t="s">
        <v>1392</v>
      </c>
      <c r="M3281" s="368">
        <v>2012</v>
      </c>
      <c r="N3281" s="205">
        <v>43007</v>
      </c>
      <c r="O3281" s="203"/>
    </row>
    <row r="3282" spans="1:15" ht="27.75" hidden="1" customHeight="1" x14ac:dyDescent="0.25">
      <c r="A3282" s="203" t="s">
        <v>2049</v>
      </c>
      <c r="B3282" s="202" t="s">
        <v>711</v>
      </c>
      <c r="C3282" s="203" t="s">
        <v>1714</v>
      </c>
      <c r="D3282" s="202" t="s">
        <v>2050</v>
      </c>
      <c r="E3282" s="202" t="s">
        <v>2051</v>
      </c>
      <c r="F3282" s="202" t="s">
        <v>505</v>
      </c>
      <c r="G3282" s="253">
        <v>0.04</v>
      </c>
      <c r="H3282" s="361" t="s">
        <v>1433</v>
      </c>
      <c r="I3282" s="359" t="s">
        <v>1407</v>
      </c>
      <c r="J3282" s="358">
        <v>0.92</v>
      </c>
      <c r="K3282" s="361" t="s">
        <v>1113</v>
      </c>
      <c r="L3282" s="359" t="s">
        <v>1408</v>
      </c>
      <c r="M3282" s="368">
        <v>2012</v>
      </c>
      <c r="N3282" s="205">
        <v>43007</v>
      </c>
      <c r="O3282" s="203"/>
    </row>
    <row r="3283" spans="1:15" ht="27.75" hidden="1" customHeight="1" x14ac:dyDescent="0.25">
      <c r="A3283" s="203" t="s">
        <v>2049</v>
      </c>
      <c r="B3283" s="202" t="s">
        <v>711</v>
      </c>
      <c r="C3283" s="203" t="s">
        <v>1714</v>
      </c>
      <c r="D3283" s="202" t="s">
        <v>2050</v>
      </c>
      <c r="E3283" s="202" t="s">
        <v>2051</v>
      </c>
      <c r="F3283" s="202" t="s">
        <v>505</v>
      </c>
      <c r="G3283" s="253">
        <v>1E-4</v>
      </c>
      <c r="H3283" s="361" t="s">
        <v>1414</v>
      </c>
      <c r="I3283" s="359" t="s">
        <v>1407</v>
      </c>
      <c r="J3283" s="358">
        <v>0.92</v>
      </c>
      <c r="K3283" s="361" t="s">
        <v>1113</v>
      </c>
      <c r="L3283" s="359" t="s">
        <v>1392</v>
      </c>
      <c r="M3283" s="368">
        <v>2012</v>
      </c>
      <c r="N3283" s="205">
        <v>43007</v>
      </c>
      <c r="O3283" s="203"/>
    </row>
    <row r="3284" spans="1:15" ht="27.75" hidden="1" customHeight="1" x14ac:dyDescent="0.25">
      <c r="A3284" s="203" t="s">
        <v>2049</v>
      </c>
      <c r="B3284" s="202" t="s">
        <v>711</v>
      </c>
      <c r="C3284" s="203" t="s">
        <v>1719</v>
      </c>
      <c r="D3284" s="202" t="s">
        <v>1720</v>
      </c>
      <c r="E3284" s="202" t="s">
        <v>1721</v>
      </c>
      <c r="F3284" s="202" t="s">
        <v>505</v>
      </c>
      <c r="G3284" s="253">
        <v>0.98</v>
      </c>
      <c r="H3284" s="361" t="s">
        <v>1400</v>
      </c>
      <c r="I3284" s="359" t="s">
        <v>1379</v>
      </c>
      <c r="J3284" s="358">
        <v>0.32</v>
      </c>
      <c r="K3284" s="359" t="s">
        <v>1391</v>
      </c>
      <c r="L3284" s="359" t="s">
        <v>1392</v>
      </c>
      <c r="M3284" s="368">
        <v>2013</v>
      </c>
      <c r="N3284" s="205">
        <v>43593</v>
      </c>
      <c r="O3284" s="203"/>
    </row>
    <row r="3285" spans="1:15" ht="27.75" hidden="1" customHeight="1" x14ac:dyDescent="0.25">
      <c r="A3285" s="203" t="s">
        <v>2049</v>
      </c>
      <c r="B3285" s="202" t="s">
        <v>711</v>
      </c>
      <c r="C3285" s="203" t="s">
        <v>1719</v>
      </c>
      <c r="D3285" s="202" t="s">
        <v>1720</v>
      </c>
      <c r="E3285" s="202" t="s">
        <v>1721</v>
      </c>
      <c r="F3285" s="202" t="s">
        <v>505</v>
      </c>
      <c r="G3285" s="253">
        <v>0.27</v>
      </c>
      <c r="H3285" s="361" t="s">
        <v>1400</v>
      </c>
      <c r="I3285" s="359" t="s">
        <v>1382</v>
      </c>
      <c r="J3285" s="358">
        <v>0.33</v>
      </c>
      <c r="K3285" s="359" t="s">
        <v>1391</v>
      </c>
      <c r="L3285" s="359" t="s">
        <v>1392</v>
      </c>
      <c r="M3285" s="368">
        <v>2013</v>
      </c>
      <c r="N3285" s="205">
        <v>43593</v>
      </c>
      <c r="O3285" s="203"/>
    </row>
    <row r="3286" spans="1:15" ht="27.75" hidden="1" customHeight="1" x14ac:dyDescent="0.25">
      <c r="A3286" s="203" t="s">
        <v>2049</v>
      </c>
      <c r="B3286" s="202" t="s">
        <v>711</v>
      </c>
      <c r="C3286" s="203" t="s">
        <v>1719</v>
      </c>
      <c r="D3286" s="202" t="s">
        <v>1720</v>
      </c>
      <c r="E3286" s="202" t="s">
        <v>1721</v>
      </c>
      <c r="F3286" s="202" t="s">
        <v>505</v>
      </c>
      <c r="G3286" s="253">
        <v>0.08</v>
      </c>
      <c r="H3286" s="361" t="s">
        <v>1400</v>
      </c>
      <c r="I3286" s="359" t="s">
        <v>1383</v>
      </c>
      <c r="J3286" s="358">
        <v>0.47</v>
      </c>
      <c r="K3286" s="359" t="s">
        <v>1391</v>
      </c>
      <c r="L3286" s="359" t="s">
        <v>1392</v>
      </c>
      <c r="M3286" s="368">
        <v>2013</v>
      </c>
      <c r="N3286" s="205">
        <v>43593</v>
      </c>
      <c r="O3286" s="203"/>
    </row>
    <row r="3287" spans="1:15" ht="27.75" hidden="1" customHeight="1" x14ac:dyDescent="0.25">
      <c r="A3287" s="203" t="s">
        <v>2049</v>
      </c>
      <c r="B3287" s="202" t="s">
        <v>711</v>
      </c>
      <c r="C3287" s="203" t="s">
        <v>1719</v>
      </c>
      <c r="D3287" s="202" t="s">
        <v>1720</v>
      </c>
      <c r="E3287" s="202" t="s">
        <v>1721</v>
      </c>
      <c r="F3287" s="202" t="s">
        <v>505</v>
      </c>
      <c r="G3287" s="253">
        <v>0.02</v>
      </c>
      <c r="H3287" s="361" t="s">
        <v>1400</v>
      </c>
      <c r="I3287" s="359" t="s">
        <v>1384</v>
      </c>
      <c r="J3287" s="358">
        <v>0.36</v>
      </c>
      <c r="K3287" s="359" t="s">
        <v>1391</v>
      </c>
      <c r="L3287" s="359" t="s">
        <v>1392</v>
      </c>
      <c r="M3287" s="368">
        <v>2013</v>
      </c>
      <c r="N3287" s="205">
        <v>43593</v>
      </c>
      <c r="O3287" s="203"/>
    </row>
    <row r="3288" spans="1:15" ht="27.75" hidden="1" customHeight="1" x14ac:dyDescent="0.25">
      <c r="A3288" s="203" t="s">
        <v>2049</v>
      </c>
      <c r="B3288" s="202" t="s">
        <v>711</v>
      </c>
      <c r="C3288" s="203" t="s">
        <v>1719</v>
      </c>
      <c r="D3288" s="202" t="s">
        <v>1720</v>
      </c>
      <c r="E3288" s="202" t="s">
        <v>1721</v>
      </c>
      <c r="F3288" s="202" t="s">
        <v>505</v>
      </c>
      <c r="G3288" s="253" t="s">
        <v>515</v>
      </c>
      <c r="H3288" s="361" t="s">
        <v>1400</v>
      </c>
      <c r="I3288" s="359" t="s">
        <v>1385</v>
      </c>
      <c r="J3288" s="359" t="s">
        <v>515</v>
      </c>
      <c r="K3288" s="359" t="s">
        <v>1391</v>
      </c>
      <c r="L3288" s="359" t="s">
        <v>1392</v>
      </c>
      <c r="M3288" s="368">
        <v>2013</v>
      </c>
      <c r="N3288" s="205">
        <v>43593</v>
      </c>
      <c r="O3288" s="203"/>
    </row>
    <row r="3289" spans="1:15" ht="27.75" hidden="1" customHeight="1" x14ac:dyDescent="0.25">
      <c r="A3289" s="203" t="s">
        <v>2049</v>
      </c>
      <c r="B3289" s="202" t="s">
        <v>711</v>
      </c>
      <c r="C3289" s="203" t="s">
        <v>1719</v>
      </c>
      <c r="D3289" s="202" t="s">
        <v>1720</v>
      </c>
      <c r="E3289" s="202" t="s">
        <v>1721</v>
      </c>
      <c r="F3289" s="202" t="s">
        <v>475</v>
      </c>
      <c r="G3289" s="253">
        <v>10.199999999999999</v>
      </c>
      <c r="H3289" s="361" t="s">
        <v>488</v>
      </c>
      <c r="I3289" s="359" t="s">
        <v>1379</v>
      </c>
      <c r="J3289" s="358">
        <v>0.49</v>
      </c>
      <c r="K3289" s="359" t="s">
        <v>22</v>
      </c>
      <c r="L3289" s="359" t="s">
        <v>1392</v>
      </c>
      <c r="M3289" s="368">
        <v>2007</v>
      </c>
      <c r="N3289" s="205">
        <v>43593</v>
      </c>
      <c r="O3289" s="203"/>
    </row>
    <row r="3290" spans="1:15" ht="27.75" hidden="1" customHeight="1" x14ac:dyDescent="0.25">
      <c r="A3290" s="203" t="s">
        <v>2049</v>
      </c>
      <c r="B3290" s="202" t="s">
        <v>711</v>
      </c>
      <c r="C3290" s="203" t="s">
        <v>1719</v>
      </c>
      <c r="D3290" s="202" t="s">
        <v>1720</v>
      </c>
      <c r="E3290" s="202" t="s">
        <v>1721</v>
      </c>
      <c r="F3290" s="202" t="s">
        <v>475</v>
      </c>
      <c r="G3290" s="253">
        <v>4</v>
      </c>
      <c r="H3290" s="361" t="s">
        <v>488</v>
      </c>
      <c r="I3290" s="359" t="s">
        <v>1382</v>
      </c>
      <c r="J3290" s="358">
        <v>0.09</v>
      </c>
      <c r="K3290" s="359" t="s">
        <v>22</v>
      </c>
      <c r="L3290" s="359" t="s">
        <v>1392</v>
      </c>
      <c r="M3290" s="368">
        <v>2007</v>
      </c>
      <c r="N3290" s="205">
        <v>43593</v>
      </c>
      <c r="O3290" s="203"/>
    </row>
    <row r="3291" spans="1:15" ht="27.75" hidden="1" customHeight="1" x14ac:dyDescent="0.25">
      <c r="A3291" s="203" t="s">
        <v>2049</v>
      </c>
      <c r="B3291" s="202" t="s">
        <v>711</v>
      </c>
      <c r="C3291" s="203" t="s">
        <v>1719</v>
      </c>
      <c r="D3291" s="202" t="s">
        <v>1720</v>
      </c>
      <c r="E3291" s="202" t="s">
        <v>1721</v>
      </c>
      <c r="F3291" s="202" t="s">
        <v>475</v>
      </c>
      <c r="G3291" s="253">
        <v>1.2</v>
      </c>
      <c r="H3291" s="361" t="s">
        <v>488</v>
      </c>
      <c r="I3291" s="359" t="s">
        <v>1383</v>
      </c>
      <c r="J3291" s="358">
        <v>0</v>
      </c>
      <c r="K3291" s="359" t="s">
        <v>22</v>
      </c>
      <c r="L3291" s="359" t="s">
        <v>1392</v>
      </c>
      <c r="M3291" s="368">
        <v>2007</v>
      </c>
      <c r="N3291" s="205">
        <v>43593</v>
      </c>
      <c r="O3291" s="203"/>
    </row>
    <row r="3292" spans="1:15" ht="27.75" hidden="1" customHeight="1" x14ac:dyDescent="0.25">
      <c r="A3292" s="203" t="s">
        <v>2049</v>
      </c>
      <c r="B3292" s="202" t="s">
        <v>711</v>
      </c>
      <c r="C3292" s="203" t="s">
        <v>1719</v>
      </c>
      <c r="D3292" s="202" t="s">
        <v>1720</v>
      </c>
      <c r="E3292" s="202" t="s">
        <v>1721</v>
      </c>
      <c r="F3292" s="202" t="s">
        <v>475</v>
      </c>
      <c r="G3292" s="253">
        <v>0.3</v>
      </c>
      <c r="H3292" s="361" t="s">
        <v>488</v>
      </c>
      <c r="I3292" s="359" t="s">
        <v>1384</v>
      </c>
      <c r="J3292" s="358">
        <v>0</v>
      </c>
      <c r="K3292" s="359" t="s">
        <v>22</v>
      </c>
      <c r="L3292" s="359" t="s">
        <v>1392</v>
      </c>
      <c r="M3292" s="368">
        <v>2007</v>
      </c>
      <c r="N3292" s="205">
        <v>43593</v>
      </c>
      <c r="O3292" s="203"/>
    </row>
    <row r="3293" spans="1:15" ht="27.75" hidden="1" customHeight="1" x14ac:dyDescent="0.25">
      <c r="A3293" s="203" t="s">
        <v>2049</v>
      </c>
      <c r="B3293" s="202" t="s">
        <v>711</v>
      </c>
      <c r="C3293" s="203" t="s">
        <v>1719</v>
      </c>
      <c r="D3293" s="202" t="s">
        <v>1720</v>
      </c>
      <c r="E3293" s="202" t="s">
        <v>1721</v>
      </c>
      <c r="F3293" s="202" t="s">
        <v>475</v>
      </c>
      <c r="G3293" s="253" t="s">
        <v>1722</v>
      </c>
      <c r="H3293" s="361" t="s">
        <v>488</v>
      </c>
      <c r="I3293" s="359" t="s">
        <v>1385</v>
      </c>
      <c r="J3293" s="358">
        <v>0</v>
      </c>
      <c r="K3293" s="359" t="s">
        <v>22</v>
      </c>
      <c r="L3293" s="359" t="s">
        <v>1392</v>
      </c>
      <c r="M3293" s="368">
        <v>2007</v>
      </c>
      <c r="N3293" s="205">
        <v>43593</v>
      </c>
      <c r="O3293" s="203"/>
    </row>
    <row r="3294" spans="1:15" ht="27.75" hidden="1" customHeight="1" x14ac:dyDescent="0.25">
      <c r="A3294" s="203" t="s">
        <v>2049</v>
      </c>
      <c r="B3294" s="202" t="s">
        <v>711</v>
      </c>
      <c r="C3294" s="203" t="s">
        <v>1403</v>
      </c>
      <c r="D3294" s="202" t="s">
        <v>1404</v>
      </c>
      <c r="E3294" s="202" t="s">
        <v>1405</v>
      </c>
      <c r="F3294" s="202" t="s">
        <v>475</v>
      </c>
      <c r="G3294" s="253">
        <v>154</v>
      </c>
      <c r="H3294" s="361" t="s">
        <v>1406</v>
      </c>
      <c r="I3294" s="359" t="s">
        <v>1407</v>
      </c>
      <c r="J3294" s="359" t="s">
        <v>1380</v>
      </c>
      <c r="K3294" s="359" t="s">
        <v>22</v>
      </c>
      <c r="L3294" s="359" t="s">
        <v>1408</v>
      </c>
      <c r="M3294" s="368" t="s">
        <v>1407</v>
      </c>
      <c r="N3294" s="205">
        <v>42486</v>
      </c>
      <c r="O3294" s="203"/>
    </row>
    <row r="3295" spans="1:15" ht="27.75" hidden="1" customHeight="1" x14ac:dyDescent="0.25">
      <c r="A3295" s="203" t="s">
        <v>2052</v>
      </c>
      <c r="B3295" s="203" t="s">
        <v>2410</v>
      </c>
      <c r="C3295" s="203" t="s">
        <v>1535</v>
      </c>
      <c r="D3295" s="203" t="s">
        <v>2053</v>
      </c>
      <c r="E3295" s="203" t="s">
        <v>2054</v>
      </c>
      <c r="F3295" s="203" t="s">
        <v>505</v>
      </c>
      <c r="G3295" s="257">
        <v>40.799999999999997</v>
      </c>
      <c r="H3295" s="361" t="s">
        <v>1433</v>
      </c>
      <c r="I3295" s="361" t="s">
        <v>1407</v>
      </c>
      <c r="J3295" s="360">
        <v>0.30259999999999998</v>
      </c>
      <c r="K3295" s="361" t="s">
        <v>1113</v>
      </c>
      <c r="L3295" s="361" t="s">
        <v>1408</v>
      </c>
      <c r="M3295" s="370">
        <v>2008</v>
      </c>
      <c r="N3295" s="207">
        <v>43903</v>
      </c>
      <c r="O3295" s="203"/>
    </row>
    <row r="3296" spans="1:15" ht="27.75" hidden="1" customHeight="1" x14ac:dyDescent="0.25">
      <c r="A3296" s="203" t="s">
        <v>2052</v>
      </c>
      <c r="B3296" s="203" t="s">
        <v>2410</v>
      </c>
      <c r="C3296" s="203" t="s">
        <v>1535</v>
      </c>
      <c r="D3296" s="203" t="s">
        <v>2053</v>
      </c>
      <c r="E3296" s="203" t="s">
        <v>2054</v>
      </c>
      <c r="F3296" s="203" t="s">
        <v>505</v>
      </c>
      <c r="G3296" s="257">
        <v>0.112</v>
      </c>
      <c r="H3296" s="361" t="s">
        <v>1414</v>
      </c>
      <c r="I3296" s="361" t="s">
        <v>1407</v>
      </c>
      <c r="J3296" s="360">
        <v>0.3</v>
      </c>
      <c r="K3296" s="361" t="s">
        <v>1113</v>
      </c>
      <c r="L3296" s="361" t="s">
        <v>1392</v>
      </c>
      <c r="M3296" s="370">
        <v>2008</v>
      </c>
      <c r="N3296" s="207">
        <v>43903</v>
      </c>
      <c r="O3296" s="203"/>
    </row>
    <row r="3297" spans="1:15" ht="27.75" hidden="1" customHeight="1" x14ac:dyDescent="0.25">
      <c r="A3297" s="203" t="s">
        <v>2052</v>
      </c>
      <c r="B3297" s="203" t="s">
        <v>2410</v>
      </c>
      <c r="C3297" s="203" t="s">
        <v>1535</v>
      </c>
      <c r="D3297" s="203" t="s">
        <v>1816</v>
      </c>
      <c r="E3297" s="203" t="s">
        <v>1428</v>
      </c>
      <c r="F3297" s="203" t="s">
        <v>505</v>
      </c>
      <c r="G3297" s="257">
        <v>0.86</v>
      </c>
      <c r="H3297" s="361" t="s">
        <v>1414</v>
      </c>
      <c r="I3297" s="361" t="s">
        <v>1407</v>
      </c>
      <c r="J3297" s="360">
        <v>0.67</v>
      </c>
      <c r="K3297" s="361" t="s">
        <v>1113</v>
      </c>
      <c r="L3297" s="361" t="s">
        <v>1392</v>
      </c>
      <c r="M3297" s="370">
        <v>2010</v>
      </c>
      <c r="N3297" s="207">
        <v>43903</v>
      </c>
      <c r="O3297" s="361" t="s">
        <v>1817</v>
      </c>
    </row>
    <row r="3298" spans="1:15" ht="27.75" hidden="1" customHeight="1" x14ac:dyDescent="0.25">
      <c r="A3298" s="203" t="s">
        <v>2052</v>
      </c>
      <c r="B3298" s="203" t="s">
        <v>2410</v>
      </c>
      <c r="C3298" s="203" t="s">
        <v>1535</v>
      </c>
      <c r="D3298" s="203" t="s">
        <v>1816</v>
      </c>
      <c r="E3298" s="203" t="s">
        <v>1428</v>
      </c>
      <c r="F3298" s="203" t="s">
        <v>505</v>
      </c>
      <c r="G3298" s="257">
        <v>1043</v>
      </c>
      <c r="H3298" s="361" t="s">
        <v>1414</v>
      </c>
      <c r="I3298" s="361" t="s">
        <v>1379</v>
      </c>
      <c r="J3298" s="275">
        <v>0.89</v>
      </c>
      <c r="K3298" s="361" t="s">
        <v>22</v>
      </c>
      <c r="L3298" s="361" t="s">
        <v>1392</v>
      </c>
      <c r="M3298" s="370">
        <v>2010</v>
      </c>
      <c r="N3298" s="207">
        <v>43903</v>
      </c>
      <c r="O3298" s="361" t="s">
        <v>1817</v>
      </c>
    </row>
    <row r="3299" spans="1:15" ht="27.75" hidden="1" customHeight="1" x14ac:dyDescent="0.25">
      <c r="A3299" s="203" t="s">
        <v>2052</v>
      </c>
      <c r="B3299" s="203" t="s">
        <v>2410</v>
      </c>
      <c r="C3299" s="203" t="s">
        <v>1535</v>
      </c>
      <c r="D3299" s="203" t="s">
        <v>1816</v>
      </c>
      <c r="E3299" s="203" t="s">
        <v>1428</v>
      </c>
      <c r="F3299" s="203" t="s">
        <v>505</v>
      </c>
      <c r="G3299" s="257">
        <v>246</v>
      </c>
      <c r="H3299" s="361" t="s">
        <v>1414</v>
      </c>
      <c r="I3299" s="361" t="s">
        <v>1382</v>
      </c>
      <c r="J3299" s="275">
        <v>0.89</v>
      </c>
      <c r="K3299" s="361" t="s">
        <v>22</v>
      </c>
      <c r="L3299" s="361" t="s">
        <v>1392</v>
      </c>
      <c r="M3299" s="370">
        <v>2010</v>
      </c>
      <c r="N3299" s="207">
        <v>43903</v>
      </c>
      <c r="O3299" s="361" t="s">
        <v>1817</v>
      </c>
    </row>
    <row r="3300" spans="1:15" ht="27.75" hidden="1" customHeight="1" x14ac:dyDescent="0.25">
      <c r="A3300" s="203" t="s">
        <v>2052</v>
      </c>
      <c r="B3300" s="203" t="s">
        <v>2410</v>
      </c>
      <c r="C3300" s="203" t="s">
        <v>1535</v>
      </c>
      <c r="D3300" s="203" t="s">
        <v>1816</v>
      </c>
      <c r="E3300" s="203" t="s">
        <v>1428</v>
      </c>
      <c r="F3300" s="203" t="s">
        <v>505</v>
      </c>
      <c r="G3300" s="257">
        <v>77</v>
      </c>
      <c r="H3300" s="361" t="s">
        <v>1414</v>
      </c>
      <c r="I3300" s="361" t="s">
        <v>1383</v>
      </c>
      <c r="J3300" s="275">
        <v>0.89</v>
      </c>
      <c r="K3300" s="361" t="s">
        <v>22</v>
      </c>
      <c r="L3300" s="361" t="s">
        <v>1392</v>
      </c>
      <c r="M3300" s="370">
        <v>2010</v>
      </c>
      <c r="N3300" s="207">
        <v>43903</v>
      </c>
      <c r="O3300" s="361" t="s">
        <v>1817</v>
      </c>
    </row>
    <row r="3301" spans="1:15" ht="27.75" hidden="1" customHeight="1" x14ac:dyDescent="0.25">
      <c r="A3301" s="203" t="s">
        <v>2052</v>
      </c>
      <c r="B3301" s="203" t="s">
        <v>2410</v>
      </c>
      <c r="C3301" s="203" t="s">
        <v>1535</v>
      </c>
      <c r="D3301" s="203" t="s">
        <v>1816</v>
      </c>
      <c r="E3301" s="203" t="s">
        <v>1428</v>
      </c>
      <c r="F3301" s="203" t="s">
        <v>505</v>
      </c>
      <c r="G3301" s="257">
        <v>12</v>
      </c>
      <c r="H3301" s="361" t="s">
        <v>1414</v>
      </c>
      <c r="I3301" s="361" t="s">
        <v>1384</v>
      </c>
      <c r="J3301" s="275">
        <v>0.89</v>
      </c>
      <c r="K3301" s="361" t="s">
        <v>22</v>
      </c>
      <c r="L3301" s="361" t="s">
        <v>1392</v>
      </c>
      <c r="M3301" s="370">
        <v>2010</v>
      </c>
      <c r="N3301" s="207">
        <v>43903</v>
      </c>
      <c r="O3301" s="361" t="s">
        <v>1817</v>
      </c>
    </row>
    <row r="3302" spans="1:15" ht="27.75" hidden="1" customHeight="1" x14ac:dyDescent="0.25">
      <c r="A3302" s="203" t="s">
        <v>2052</v>
      </c>
      <c r="B3302" s="203" t="s">
        <v>2410</v>
      </c>
      <c r="C3302" s="203" t="s">
        <v>1535</v>
      </c>
      <c r="D3302" s="203" t="s">
        <v>1816</v>
      </c>
      <c r="E3302" s="203" t="s">
        <v>1428</v>
      </c>
      <c r="F3302" s="203" t="s">
        <v>505</v>
      </c>
      <c r="G3302" s="257" t="s">
        <v>515</v>
      </c>
      <c r="H3302" s="361" t="s">
        <v>1414</v>
      </c>
      <c r="I3302" s="361" t="s">
        <v>1385</v>
      </c>
      <c r="J3302" s="275">
        <v>0.89</v>
      </c>
      <c r="K3302" s="361" t="s">
        <v>22</v>
      </c>
      <c r="L3302" s="361" t="s">
        <v>1392</v>
      </c>
      <c r="M3302" s="370">
        <v>2010</v>
      </c>
      <c r="N3302" s="207">
        <v>43903</v>
      </c>
      <c r="O3302" s="361" t="s">
        <v>1817</v>
      </c>
    </row>
    <row r="3303" spans="1:15" ht="27.75" hidden="1" customHeight="1" x14ac:dyDescent="0.25">
      <c r="A3303" s="203" t="s">
        <v>2052</v>
      </c>
      <c r="B3303" s="203" t="s">
        <v>2410</v>
      </c>
      <c r="C3303" s="203" t="s">
        <v>1535</v>
      </c>
      <c r="D3303" s="203" t="s">
        <v>1816</v>
      </c>
      <c r="E3303" s="203" t="s">
        <v>1428</v>
      </c>
      <c r="F3303" s="203" t="s">
        <v>505</v>
      </c>
      <c r="G3303" s="257">
        <v>18</v>
      </c>
      <c r="H3303" s="361" t="s">
        <v>1390</v>
      </c>
      <c r="I3303" s="361" t="s">
        <v>1379</v>
      </c>
      <c r="J3303" s="275">
        <v>0.68</v>
      </c>
      <c r="K3303" s="361" t="s">
        <v>1391</v>
      </c>
      <c r="L3303" s="361" t="s">
        <v>1392</v>
      </c>
      <c r="M3303" s="370">
        <v>2010</v>
      </c>
      <c r="N3303" s="207">
        <v>43903</v>
      </c>
      <c r="O3303" s="361" t="s">
        <v>1817</v>
      </c>
    </row>
    <row r="3304" spans="1:15" ht="27.75" hidden="1" customHeight="1" x14ac:dyDescent="0.25">
      <c r="A3304" s="203" t="s">
        <v>2052</v>
      </c>
      <c r="B3304" s="203" t="s">
        <v>2410</v>
      </c>
      <c r="C3304" s="203" t="s">
        <v>1535</v>
      </c>
      <c r="D3304" s="203" t="s">
        <v>1816</v>
      </c>
      <c r="E3304" s="203" t="s">
        <v>1428</v>
      </c>
      <c r="F3304" s="203" t="s">
        <v>505</v>
      </c>
      <c r="G3304" s="257">
        <v>4.3</v>
      </c>
      <c r="H3304" s="361" t="s">
        <v>1390</v>
      </c>
      <c r="I3304" s="361" t="s">
        <v>1382</v>
      </c>
      <c r="J3304" s="275">
        <v>0.68</v>
      </c>
      <c r="K3304" s="361" t="s">
        <v>1391</v>
      </c>
      <c r="L3304" s="361" t="s">
        <v>1392</v>
      </c>
      <c r="M3304" s="370">
        <v>2010</v>
      </c>
      <c r="N3304" s="207">
        <v>43903</v>
      </c>
      <c r="O3304" s="361" t="s">
        <v>1817</v>
      </c>
    </row>
    <row r="3305" spans="1:15" ht="27.75" hidden="1" customHeight="1" x14ac:dyDescent="0.25">
      <c r="A3305" s="203" t="s">
        <v>2052</v>
      </c>
      <c r="B3305" s="203" t="s">
        <v>2410</v>
      </c>
      <c r="C3305" s="203" t="s">
        <v>1535</v>
      </c>
      <c r="D3305" s="203" t="s">
        <v>1816</v>
      </c>
      <c r="E3305" s="203" t="s">
        <v>1428</v>
      </c>
      <c r="F3305" s="203" t="s">
        <v>505</v>
      </c>
      <c r="G3305" s="257">
        <v>1.3</v>
      </c>
      <c r="H3305" s="361" t="s">
        <v>1390</v>
      </c>
      <c r="I3305" s="361" t="s">
        <v>1383</v>
      </c>
      <c r="J3305" s="275">
        <v>0.68</v>
      </c>
      <c r="K3305" s="361" t="s">
        <v>1391</v>
      </c>
      <c r="L3305" s="361" t="s">
        <v>1392</v>
      </c>
      <c r="M3305" s="370">
        <v>2010</v>
      </c>
      <c r="N3305" s="207">
        <v>43903</v>
      </c>
      <c r="O3305" s="361" t="s">
        <v>1817</v>
      </c>
    </row>
    <row r="3306" spans="1:15" ht="27.75" hidden="1" customHeight="1" x14ac:dyDescent="0.25">
      <c r="A3306" s="203" t="s">
        <v>2052</v>
      </c>
      <c r="B3306" s="203" t="s">
        <v>2410</v>
      </c>
      <c r="C3306" s="203" t="s">
        <v>1535</v>
      </c>
      <c r="D3306" s="203" t="s">
        <v>1816</v>
      </c>
      <c r="E3306" s="203" t="s">
        <v>1428</v>
      </c>
      <c r="F3306" s="203" t="s">
        <v>505</v>
      </c>
      <c r="G3306" s="257">
        <v>0.14000000000000001</v>
      </c>
      <c r="H3306" s="361" t="s">
        <v>1390</v>
      </c>
      <c r="I3306" s="361" t="s">
        <v>1384</v>
      </c>
      <c r="J3306" s="275">
        <v>0.68</v>
      </c>
      <c r="K3306" s="361" t="s">
        <v>1391</v>
      </c>
      <c r="L3306" s="361" t="s">
        <v>1392</v>
      </c>
      <c r="M3306" s="370">
        <v>2010</v>
      </c>
      <c r="N3306" s="207">
        <v>43903</v>
      </c>
      <c r="O3306" s="361" t="s">
        <v>1817</v>
      </c>
    </row>
    <row r="3307" spans="1:15" ht="27.75" hidden="1" customHeight="1" x14ac:dyDescent="0.25">
      <c r="A3307" s="203" t="s">
        <v>2052</v>
      </c>
      <c r="B3307" s="203" t="s">
        <v>2410</v>
      </c>
      <c r="C3307" s="203" t="s">
        <v>1535</v>
      </c>
      <c r="D3307" s="203" t="s">
        <v>1816</v>
      </c>
      <c r="E3307" s="203" t="s">
        <v>1428</v>
      </c>
      <c r="F3307" s="203" t="s">
        <v>505</v>
      </c>
      <c r="G3307" s="257" t="s">
        <v>515</v>
      </c>
      <c r="H3307" s="361" t="s">
        <v>1390</v>
      </c>
      <c r="I3307" s="361" t="s">
        <v>1385</v>
      </c>
      <c r="J3307" s="275">
        <v>0.68</v>
      </c>
      <c r="K3307" s="361" t="s">
        <v>1391</v>
      </c>
      <c r="L3307" s="361" t="s">
        <v>1392</v>
      </c>
      <c r="M3307" s="370">
        <v>2010</v>
      </c>
      <c r="N3307" s="207">
        <v>43903</v>
      </c>
      <c r="O3307" s="361" t="s">
        <v>1817</v>
      </c>
    </row>
    <row r="3308" spans="1:15" ht="27.75" hidden="1" customHeight="1" x14ac:dyDescent="0.25">
      <c r="A3308" s="203" t="s">
        <v>2052</v>
      </c>
      <c r="B3308" s="202" t="s">
        <v>2410</v>
      </c>
      <c r="C3308" s="203" t="s">
        <v>1568</v>
      </c>
      <c r="D3308" s="202" t="s">
        <v>1634</v>
      </c>
      <c r="E3308" s="202" t="s">
        <v>1557</v>
      </c>
      <c r="F3308" s="202" t="s">
        <v>475</v>
      </c>
      <c r="G3308" s="253">
        <v>4.0999999999999996</v>
      </c>
      <c r="H3308" s="361" t="s">
        <v>1400</v>
      </c>
      <c r="I3308" s="359" t="s">
        <v>1379</v>
      </c>
      <c r="J3308" s="274">
        <v>0.6</v>
      </c>
      <c r="K3308" s="359" t="s">
        <v>1391</v>
      </c>
      <c r="L3308" s="359" t="s">
        <v>1392</v>
      </c>
      <c r="M3308" s="368">
        <v>2010</v>
      </c>
      <c r="N3308" s="205">
        <v>43627</v>
      </c>
      <c r="O3308" s="203" t="s">
        <v>1537</v>
      </c>
    </row>
    <row r="3309" spans="1:15" ht="27.75" hidden="1" customHeight="1" x14ac:dyDescent="0.25">
      <c r="A3309" s="203" t="s">
        <v>2052</v>
      </c>
      <c r="B3309" s="202" t="s">
        <v>2410</v>
      </c>
      <c r="C3309" s="203" t="s">
        <v>1568</v>
      </c>
      <c r="D3309" s="202" t="s">
        <v>1634</v>
      </c>
      <c r="E3309" s="202" t="s">
        <v>1557</v>
      </c>
      <c r="F3309" s="202" t="s">
        <v>475</v>
      </c>
      <c r="G3309" s="253">
        <v>1.7</v>
      </c>
      <c r="H3309" s="361" t="s">
        <v>1400</v>
      </c>
      <c r="I3309" s="359" t="s">
        <v>1382</v>
      </c>
      <c r="J3309" s="274">
        <v>0.6</v>
      </c>
      <c r="K3309" s="359" t="s">
        <v>1391</v>
      </c>
      <c r="L3309" s="359" t="s">
        <v>1392</v>
      </c>
      <c r="M3309" s="368">
        <v>2010</v>
      </c>
      <c r="N3309" s="205">
        <v>43627</v>
      </c>
      <c r="O3309" s="203" t="s">
        <v>1537</v>
      </c>
    </row>
    <row r="3310" spans="1:15" ht="27.75" hidden="1" customHeight="1" x14ac:dyDescent="0.25">
      <c r="A3310" s="203" t="s">
        <v>2052</v>
      </c>
      <c r="B3310" s="202" t="s">
        <v>2410</v>
      </c>
      <c r="C3310" s="203" t="s">
        <v>1568</v>
      </c>
      <c r="D3310" s="202" t="s">
        <v>1634</v>
      </c>
      <c r="E3310" s="202" t="s">
        <v>1557</v>
      </c>
      <c r="F3310" s="202" t="s">
        <v>475</v>
      </c>
      <c r="G3310" s="253">
        <v>0.23</v>
      </c>
      <c r="H3310" s="361" t="s">
        <v>1400</v>
      </c>
      <c r="I3310" s="359" t="s">
        <v>1383</v>
      </c>
      <c r="J3310" s="274">
        <v>0.6</v>
      </c>
      <c r="K3310" s="359" t="s">
        <v>1391</v>
      </c>
      <c r="L3310" s="359" t="s">
        <v>1392</v>
      </c>
      <c r="M3310" s="368">
        <v>2010</v>
      </c>
      <c r="N3310" s="205">
        <v>43627</v>
      </c>
      <c r="O3310" s="203" t="s">
        <v>1537</v>
      </c>
    </row>
    <row r="3311" spans="1:15" ht="27.75" hidden="1" customHeight="1" x14ac:dyDescent="0.25">
      <c r="A3311" s="203" t="s">
        <v>2052</v>
      </c>
      <c r="B3311" s="202" t="s">
        <v>2410</v>
      </c>
      <c r="C3311" s="203" t="s">
        <v>1568</v>
      </c>
      <c r="D3311" s="202" t="s">
        <v>1634</v>
      </c>
      <c r="E3311" s="202" t="s">
        <v>1557</v>
      </c>
      <c r="F3311" s="202" t="s">
        <v>475</v>
      </c>
      <c r="G3311" s="253">
        <v>0.06</v>
      </c>
      <c r="H3311" s="361" t="s">
        <v>1400</v>
      </c>
      <c r="I3311" s="359" t="s">
        <v>1384</v>
      </c>
      <c r="J3311" s="274">
        <v>0.6</v>
      </c>
      <c r="K3311" s="359" t="s">
        <v>1391</v>
      </c>
      <c r="L3311" s="359" t="s">
        <v>1392</v>
      </c>
      <c r="M3311" s="368">
        <v>2010</v>
      </c>
      <c r="N3311" s="205">
        <v>43627</v>
      </c>
      <c r="O3311" s="203" t="s">
        <v>1537</v>
      </c>
    </row>
    <row r="3312" spans="1:15" ht="27.75" hidden="1" customHeight="1" x14ac:dyDescent="0.25">
      <c r="A3312" s="203" t="s">
        <v>2052</v>
      </c>
      <c r="B3312" s="202" t="s">
        <v>2410</v>
      </c>
      <c r="C3312" s="203" t="s">
        <v>1568</v>
      </c>
      <c r="D3312" s="202" t="s">
        <v>1634</v>
      </c>
      <c r="E3312" s="202" t="s">
        <v>1557</v>
      </c>
      <c r="F3312" s="202" t="s">
        <v>475</v>
      </c>
      <c r="G3312" s="253">
        <v>1.9E-2</v>
      </c>
      <c r="H3312" s="361" t="s">
        <v>1400</v>
      </c>
      <c r="I3312" s="359" t="s">
        <v>1385</v>
      </c>
      <c r="J3312" s="274">
        <v>0.6</v>
      </c>
      <c r="K3312" s="359" t="s">
        <v>1391</v>
      </c>
      <c r="L3312" s="359" t="s">
        <v>1392</v>
      </c>
      <c r="M3312" s="368">
        <v>2010</v>
      </c>
      <c r="N3312" s="205">
        <v>43627</v>
      </c>
      <c r="O3312" s="203" t="s">
        <v>1537</v>
      </c>
    </row>
    <row r="3313" spans="1:15" ht="27.75" hidden="1" customHeight="1" x14ac:dyDescent="0.25">
      <c r="A3313" s="203" t="s">
        <v>2052</v>
      </c>
      <c r="B3313" s="202" t="s">
        <v>2410</v>
      </c>
      <c r="C3313" s="203" t="s">
        <v>1403</v>
      </c>
      <c r="D3313" s="202" t="s">
        <v>1404</v>
      </c>
      <c r="E3313" s="202" t="s">
        <v>1405</v>
      </c>
      <c r="F3313" s="202" t="s">
        <v>475</v>
      </c>
      <c r="G3313" s="253">
        <v>154</v>
      </c>
      <c r="H3313" s="361" t="s">
        <v>1406</v>
      </c>
      <c r="I3313" s="359" t="s">
        <v>1407</v>
      </c>
      <c r="J3313" s="359" t="s">
        <v>1380</v>
      </c>
      <c r="K3313" s="359" t="s">
        <v>22</v>
      </c>
      <c r="L3313" s="359" t="s">
        <v>1408</v>
      </c>
      <c r="M3313" s="368" t="s">
        <v>1407</v>
      </c>
      <c r="N3313" s="205">
        <v>42486</v>
      </c>
      <c r="O3313" s="203"/>
    </row>
    <row r="3314" spans="1:15" ht="27.75" hidden="1" customHeight="1" x14ac:dyDescent="0.25">
      <c r="A3314" s="203" t="s">
        <v>2052</v>
      </c>
      <c r="B3314" s="202" t="s">
        <v>2410</v>
      </c>
      <c r="C3314" s="203" t="s">
        <v>1461</v>
      </c>
      <c r="D3314" s="202" t="s">
        <v>1816</v>
      </c>
      <c r="E3314" s="202" t="s">
        <v>1428</v>
      </c>
      <c r="F3314" s="202" t="s">
        <v>475</v>
      </c>
      <c r="G3314" s="254">
        <v>4402547</v>
      </c>
      <c r="H3314" s="361" t="s">
        <v>1433</v>
      </c>
      <c r="I3314" s="359" t="s">
        <v>1407</v>
      </c>
      <c r="J3314" s="359" t="s">
        <v>1380</v>
      </c>
      <c r="K3314" s="359" t="s">
        <v>8</v>
      </c>
      <c r="L3314" s="359" t="s">
        <v>1408</v>
      </c>
      <c r="M3314" s="368" t="s">
        <v>1407</v>
      </c>
      <c r="N3314" s="205">
        <v>42530</v>
      </c>
      <c r="O3314" s="203"/>
    </row>
    <row r="3315" spans="1:15" ht="27.75" hidden="1" customHeight="1" x14ac:dyDescent="0.25">
      <c r="A3315" s="203" t="s">
        <v>2052</v>
      </c>
      <c r="B3315" s="202" t="s">
        <v>2410</v>
      </c>
      <c r="C3315" s="203" t="s">
        <v>1461</v>
      </c>
      <c r="D3315" s="202" t="s">
        <v>1816</v>
      </c>
      <c r="E3315" s="202" t="s">
        <v>1428</v>
      </c>
      <c r="F3315" s="202" t="s">
        <v>475</v>
      </c>
      <c r="G3315" s="254">
        <v>29156</v>
      </c>
      <c r="H3315" s="361" t="s">
        <v>1414</v>
      </c>
      <c r="I3315" s="359" t="s">
        <v>1407</v>
      </c>
      <c r="J3315" s="359" t="s">
        <v>1380</v>
      </c>
      <c r="K3315" s="359" t="s">
        <v>8</v>
      </c>
      <c r="L3315" s="359" t="s">
        <v>1392</v>
      </c>
      <c r="M3315" s="368" t="s">
        <v>1407</v>
      </c>
      <c r="N3315" s="205">
        <v>42530</v>
      </c>
      <c r="O3315" s="203"/>
    </row>
    <row r="3316" spans="1:15" ht="27.75" hidden="1" customHeight="1" x14ac:dyDescent="0.25">
      <c r="A3316" s="203" t="s">
        <v>2052</v>
      </c>
      <c r="B3316" s="202" t="s">
        <v>2410</v>
      </c>
      <c r="C3316" s="203" t="s">
        <v>1461</v>
      </c>
      <c r="D3316" s="202" t="s">
        <v>1821</v>
      </c>
      <c r="E3316" s="202" t="s">
        <v>1428</v>
      </c>
      <c r="F3316" s="202" t="s">
        <v>475</v>
      </c>
      <c r="G3316" s="254">
        <v>4402547</v>
      </c>
      <c r="H3316" s="361" t="s">
        <v>1433</v>
      </c>
      <c r="I3316" s="359" t="s">
        <v>1407</v>
      </c>
      <c r="J3316" s="359" t="s">
        <v>1380</v>
      </c>
      <c r="K3316" s="359" t="s">
        <v>8</v>
      </c>
      <c r="L3316" s="359" t="s">
        <v>1408</v>
      </c>
      <c r="M3316" s="368" t="s">
        <v>1407</v>
      </c>
      <c r="N3316" s="205">
        <v>42530</v>
      </c>
      <c r="O3316" s="203"/>
    </row>
    <row r="3317" spans="1:15" ht="27.75" hidden="1" customHeight="1" x14ac:dyDescent="0.25">
      <c r="A3317" s="203" t="s">
        <v>2052</v>
      </c>
      <c r="B3317" s="202" t="s">
        <v>2410</v>
      </c>
      <c r="C3317" s="203" t="s">
        <v>1461</v>
      </c>
      <c r="D3317" s="202" t="s">
        <v>1821</v>
      </c>
      <c r="E3317" s="202" t="s">
        <v>1428</v>
      </c>
      <c r="F3317" s="202" t="s">
        <v>475</v>
      </c>
      <c r="G3317" s="254">
        <v>29156</v>
      </c>
      <c r="H3317" s="361" t="s">
        <v>1414</v>
      </c>
      <c r="I3317" s="359" t="s">
        <v>1407</v>
      </c>
      <c r="J3317" s="359" t="s">
        <v>1380</v>
      </c>
      <c r="K3317" s="359" t="s">
        <v>8</v>
      </c>
      <c r="L3317" s="359" t="s">
        <v>1392</v>
      </c>
      <c r="M3317" s="368" t="s">
        <v>1407</v>
      </c>
      <c r="N3317" s="205">
        <v>42530</v>
      </c>
      <c r="O3317" s="203"/>
    </row>
    <row r="3318" spans="1:15" ht="27.75" hidden="1" customHeight="1" x14ac:dyDescent="0.25">
      <c r="A3318" s="129" t="s">
        <v>2052</v>
      </c>
      <c r="B3318" s="269" t="s">
        <v>2410</v>
      </c>
      <c r="C3318" s="226" t="s">
        <v>2568</v>
      </c>
      <c r="D3318" s="269" t="s">
        <v>641</v>
      </c>
      <c r="E3318" s="372" t="s">
        <v>1557</v>
      </c>
      <c r="F3318" s="269" t="s">
        <v>475</v>
      </c>
      <c r="G3318" s="373">
        <v>119.2</v>
      </c>
      <c r="H3318" s="225" t="s">
        <v>488</v>
      </c>
      <c r="I3318" s="269" t="s">
        <v>1379</v>
      </c>
      <c r="J3318" s="374">
        <v>0</v>
      </c>
      <c r="K3318" s="269" t="s">
        <v>22</v>
      </c>
      <c r="L3318" s="269" t="s">
        <v>1392</v>
      </c>
      <c r="M3318" s="369">
        <v>2010</v>
      </c>
      <c r="N3318" s="375">
        <v>43873</v>
      </c>
      <c r="O3318" s="226" t="s">
        <v>2569</v>
      </c>
    </row>
    <row r="3319" spans="1:15" ht="27.75" hidden="1" customHeight="1" x14ac:dyDescent="0.25">
      <c r="A3319" s="129" t="s">
        <v>2052</v>
      </c>
      <c r="B3319" s="269" t="s">
        <v>2410</v>
      </c>
      <c r="C3319" s="226" t="s">
        <v>2568</v>
      </c>
      <c r="D3319" s="269" t="s">
        <v>641</v>
      </c>
      <c r="E3319" s="372" t="s">
        <v>1557</v>
      </c>
      <c r="F3319" s="269" t="s">
        <v>475</v>
      </c>
      <c r="G3319" s="373">
        <v>44.21</v>
      </c>
      <c r="H3319" s="225" t="s">
        <v>488</v>
      </c>
      <c r="I3319" s="269" t="s">
        <v>1382</v>
      </c>
      <c r="J3319" s="374">
        <v>0</v>
      </c>
      <c r="K3319" s="269" t="s">
        <v>22</v>
      </c>
      <c r="L3319" s="269" t="s">
        <v>1392</v>
      </c>
      <c r="M3319" s="369">
        <v>2010</v>
      </c>
      <c r="N3319" s="375">
        <v>43873</v>
      </c>
      <c r="O3319" s="226" t="s">
        <v>2569</v>
      </c>
    </row>
    <row r="3320" spans="1:15" ht="27.75" hidden="1" customHeight="1" x14ac:dyDescent="0.25">
      <c r="A3320" s="129" t="s">
        <v>2052</v>
      </c>
      <c r="B3320" s="269" t="s">
        <v>2410</v>
      </c>
      <c r="C3320" s="226" t="s">
        <v>2568</v>
      </c>
      <c r="D3320" s="269" t="s">
        <v>641</v>
      </c>
      <c r="E3320" s="372" t="s">
        <v>1557</v>
      </c>
      <c r="F3320" s="269" t="s">
        <v>475</v>
      </c>
      <c r="G3320" s="373">
        <v>17.829999999999998</v>
      </c>
      <c r="H3320" s="225" t="s">
        <v>488</v>
      </c>
      <c r="I3320" s="269" t="s">
        <v>1383</v>
      </c>
      <c r="J3320" s="374">
        <v>0</v>
      </c>
      <c r="K3320" s="269" t="s">
        <v>22</v>
      </c>
      <c r="L3320" s="269" t="s">
        <v>1392</v>
      </c>
      <c r="M3320" s="369">
        <v>2010</v>
      </c>
      <c r="N3320" s="375">
        <v>43873</v>
      </c>
      <c r="O3320" s="226" t="s">
        <v>2569</v>
      </c>
    </row>
    <row r="3321" spans="1:15" ht="27.75" hidden="1" customHeight="1" x14ac:dyDescent="0.25">
      <c r="A3321" s="129" t="s">
        <v>2052</v>
      </c>
      <c r="B3321" s="269" t="s">
        <v>2410</v>
      </c>
      <c r="C3321" s="226" t="s">
        <v>2568</v>
      </c>
      <c r="D3321" s="269" t="s">
        <v>641</v>
      </c>
      <c r="E3321" s="372" t="s">
        <v>1557</v>
      </c>
      <c r="F3321" s="269" t="s">
        <v>475</v>
      </c>
      <c r="G3321" s="373">
        <v>8.1199999999999992</v>
      </c>
      <c r="H3321" s="225" t="s">
        <v>488</v>
      </c>
      <c r="I3321" s="372" t="s">
        <v>1384</v>
      </c>
      <c r="J3321" s="374">
        <v>0</v>
      </c>
      <c r="K3321" s="269" t="s">
        <v>22</v>
      </c>
      <c r="L3321" s="269" t="s">
        <v>1392</v>
      </c>
      <c r="M3321" s="369">
        <v>2010</v>
      </c>
      <c r="N3321" s="375">
        <v>43873</v>
      </c>
      <c r="O3321" s="226" t="s">
        <v>2569</v>
      </c>
    </row>
    <row r="3322" spans="1:15" ht="27.75" hidden="1" customHeight="1" x14ac:dyDescent="0.25">
      <c r="A3322" s="129" t="s">
        <v>2052</v>
      </c>
      <c r="B3322" s="269" t="s">
        <v>2410</v>
      </c>
      <c r="C3322" s="226" t="s">
        <v>2568</v>
      </c>
      <c r="D3322" s="269" t="s">
        <v>641</v>
      </c>
      <c r="E3322" s="372" t="s">
        <v>1557</v>
      </c>
      <c r="F3322" s="269" t="s">
        <v>475</v>
      </c>
      <c r="G3322" s="373">
        <v>3.9</v>
      </c>
      <c r="H3322" s="225" t="s">
        <v>488</v>
      </c>
      <c r="I3322" s="372" t="s">
        <v>1385</v>
      </c>
      <c r="J3322" s="374">
        <v>0</v>
      </c>
      <c r="K3322" s="269" t="s">
        <v>22</v>
      </c>
      <c r="L3322" s="269" t="s">
        <v>1392</v>
      </c>
      <c r="M3322" s="369">
        <v>2010</v>
      </c>
      <c r="N3322" s="375">
        <v>43873</v>
      </c>
      <c r="O3322" s="226" t="s">
        <v>2569</v>
      </c>
    </row>
    <row r="3323" spans="1:15" ht="27.75" hidden="1" customHeight="1" x14ac:dyDescent="0.25">
      <c r="A3323" s="129" t="s">
        <v>2052</v>
      </c>
      <c r="B3323" s="269" t="s">
        <v>2410</v>
      </c>
      <c r="C3323" s="226" t="s">
        <v>2568</v>
      </c>
      <c r="D3323" s="269" t="s">
        <v>643</v>
      </c>
      <c r="E3323" s="372" t="s">
        <v>1557</v>
      </c>
      <c r="F3323" s="269" t="s">
        <v>475</v>
      </c>
      <c r="G3323" s="373">
        <v>45.77</v>
      </c>
      <c r="H3323" s="225" t="s">
        <v>488</v>
      </c>
      <c r="I3323" s="372" t="s">
        <v>1379</v>
      </c>
      <c r="J3323" s="374">
        <v>0</v>
      </c>
      <c r="K3323" s="269" t="s">
        <v>22</v>
      </c>
      <c r="L3323" s="269" t="s">
        <v>1392</v>
      </c>
      <c r="M3323" s="369">
        <v>2010</v>
      </c>
      <c r="N3323" s="375">
        <v>43873</v>
      </c>
      <c r="O3323" s="226" t="s">
        <v>2569</v>
      </c>
    </row>
    <row r="3324" spans="1:15" ht="27.75" hidden="1" customHeight="1" x14ac:dyDescent="0.25">
      <c r="A3324" s="129" t="s">
        <v>2052</v>
      </c>
      <c r="B3324" s="269" t="s">
        <v>2410</v>
      </c>
      <c r="C3324" s="226" t="s">
        <v>2568</v>
      </c>
      <c r="D3324" s="269" t="s">
        <v>643</v>
      </c>
      <c r="E3324" s="372" t="s">
        <v>1557</v>
      </c>
      <c r="F3324" s="269" t="s">
        <v>475</v>
      </c>
      <c r="G3324" s="373">
        <v>16.98</v>
      </c>
      <c r="H3324" s="225" t="s">
        <v>488</v>
      </c>
      <c r="I3324" s="372" t="s">
        <v>1382</v>
      </c>
      <c r="J3324" s="374">
        <v>0</v>
      </c>
      <c r="K3324" s="269" t="s">
        <v>22</v>
      </c>
      <c r="L3324" s="269" t="s">
        <v>1392</v>
      </c>
      <c r="M3324" s="369">
        <v>2010</v>
      </c>
      <c r="N3324" s="375">
        <v>43873</v>
      </c>
      <c r="O3324" s="226" t="s">
        <v>2569</v>
      </c>
    </row>
    <row r="3325" spans="1:15" ht="27.75" hidden="1" customHeight="1" x14ac:dyDescent="0.25">
      <c r="A3325" s="129" t="s">
        <v>2052</v>
      </c>
      <c r="B3325" s="269" t="s">
        <v>2410</v>
      </c>
      <c r="C3325" s="226" t="s">
        <v>2568</v>
      </c>
      <c r="D3325" s="269" t="s">
        <v>643</v>
      </c>
      <c r="E3325" s="372" t="s">
        <v>1557</v>
      </c>
      <c r="F3325" s="269" t="s">
        <v>475</v>
      </c>
      <c r="G3325" s="373">
        <v>6.85</v>
      </c>
      <c r="H3325" s="225" t="s">
        <v>488</v>
      </c>
      <c r="I3325" s="372" t="s">
        <v>1383</v>
      </c>
      <c r="J3325" s="374">
        <v>0</v>
      </c>
      <c r="K3325" s="269" t="s">
        <v>22</v>
      </c>
      <c r="L3325" s="269" t="s">
        <v>1392</v>
      </c>
      <c r="M3325" s="369">
        <v>2010</v>
      </c>
      <c r="N3325" s="375">
        <v>43873</v>
      </c>
      <c r="O3325" s="226" t="s">
        <v>2569</v>
      </c>
    </row>
    <row r="3326" spans="1:15" ht="27.75" hidden="1" customHeight="1" x14ac:dyDescent="0.25">
      <c r="A3326" s="129" t="s">
        <v>2052</v>
      </c>
      <c r="B3326" s="269" t="s">
        <v>2410</v>
      </c>
      <c r="C3326" s="226" t="s">
        <v>2568</v>
      </c>
      <c r="D3326" s="269" t="s">
        <v>643</v>
      </c>
      <c r="E3326" s="372" t="s">
        <v>1557</v>
      </c>
      <c r="F3326" s="269" t="s">
        <v>475</v>
      </c>
      <c r="G3326" s="373">
        <v>3.12</v>
      </c>
      <c r="H3326" s="225" t="s">
        <v>488</v>
      </c>
      <c r="I3326" s="372" t="s">
        <v>1384</v>
      </c>
      <c r="J3326" s="374">
        <v>0</v>
      </c>
      <c r="K3326" s="269" t="s">
        <v>22</v>
      </c>
      <c r="L3326" s="269" t="s">
        <v>1392</v>
      </c>
      <c r="M3326" s="369">
        <v>2010</v>
      </c>
      <c r="N3326" s="375">
        <v>43873</v>
      </c>
      <c r="O3326" s="226" t="s">
        <v>2569</v>
      </c>
    </row>
    <row r="3327" spans="1:15" ht="27.75" hidden="1" customHeight="1" x14ac:dyDescent="0.25">
      <c r="A3327" s="129" t="s">
        <v>2052</v>
      </c>
      <c r="B3327" s="269" t="s">
        <v>2410</v>
      </c>
      <c r="C3327" s="226" t="s">
        <v>2568</v>
      </c>
      <c r="D3327" s="269" t="s">
        <v>643</v>
      </c>
      <c r="E3327" s="372" t="s">
        <v>1557</v>
      </c>
      <c r="F3327" s="269" t="s">
        <v>475</v>
      </c>
      <c r="G3327" s="373">
        <v>1.5</v>
      </c>
      <c r="H3327" s="225" t="s">
        <v>488</v>
      </c>
      <c r="I3327" s="372" t="s">
        <v>1385</v>
      </c>
      <c r="J3327" s="374">
        <v>0</v>
      </c>
      <c r="K3327" s="269" t="s">
        <v>22</v>
      </c>
      <c r="L3327" s="269" t="s">
        <v>1392</v>
      </c>
      <c r="M3327" s="369">
        <v>2010</v>
      </c>
      <c r="N3327" s="375">
        <v>43873</v>
      </c>
      <c r="O3327" s="226" t="s">
        <v>2569</v>
      </c>
    </row>
    <row r="3328" spans="1:15" ht="27.75" hidden="1" customHeight="1" x14ac:dyDescent="0.25">
      <c r="A3328" s="129" t="s">
        <v>2052</v>
      </c>
      <c r="B3328" s="269" t="s">
        <v>2410</v>
      </c>
      <c r="C3328" s="226" t="s">
        <v>2568</v>
      </c>
      <c r="D3328" s="269" t="s">
        <v>1634</v>
      </c>
      <c r="E3328" s="372" t="s">
        <v>1557</v>
      </c>
      <c r="F3328" s="269" t="s">
        <v>475</v>
      </c>
      <c r="G3328" s="373">
        <v>30.27</v>
      </c>
      <c r="H3328" s="225" t="s">
        <v>488</v>
      </c>
      <c r="I3328" s="269" t="s">
        <v>1379</v>
      </c>
      <c r="J3328" s="374">
        <v>0</v>
      </c>
      <c r="K3328" s="269" t="s">
        <v>22</v>
      </c>
      <c r="L3328" s="269" t="s">
        <v>1392</v>
      </c>
      <c r="M3328" s="369">
        <v>2010</v>
      </c>
      <c r="N3328" s="375">
        <v>43873</v>
      </c>
      <c r="O3328" s="226" t="s">
        <v>2569</v>
      </c>
    </row>
    <row r="3329" spans="1:15" ht="27.75" hidden="1" customHeight="1" x14ac:dyDescent="0.25">
      <c r="A3329" s="129" t="s">
        <v>2052</v>
      </c>
      <c r="B3329" s="269" t="s">
        <v>2410</v>
      </c>
      <c r="C3329" s="226" t="s">
        <v>2568</v>
      </c>
      <c r="D3329" s="269" t="s">
        <v>1634</v>
      </c>
      <c r="E3329" s="372" t="s">
        <v>1557</v>
      </c>
      <c r="F3329" s="269" t="s">
        <v>475</v>
      </c>
      <c r="G3329" s="373">
        <v>11.23</v>
      </c>
      <c r="H3329" s="225" t="s">
        <v>488</v>
      </c>
      <c r="I3329" s="269" t="s">
        <v>1382</v>
      </c>
      <c r="J3329" s="374">
        <v>0</v>
      </c>
      <c r="K3329" s="269" t="s">
        <v>22</v>
      </c>
      <c r="L3329" s="269" t="s">
        <v>1392</v>
      </c>
      <c r="M3329" s="369">
        <v>2010</v>
      </c>
      <c r="N3329" s="375">
        <v>43873</v>
      </c>
      <c r="O3329" s="226" t="s">
        <v>2569</v>
      </c>
    </row>
    <row r="3330" spans="1:15" ht="27.75" hidden="1" customHeight="1" x14ac:dyDescent="0.25">
      <c r="A3330" s="129" t="s">
        <v>2052</v>
      </c>
      <c r="B3330" s="269" t="s">
        <v>2410</v>
      </c>
      <c r="C3330" s="226" t="s">
        <v>2568</v>
      </c>
      <c r="D3330" s="269" t="s">
        <v>1634</v>
      </c>
      <c r="E3330" s="372" t="s">
        <v>1557</v>
      </c>
      <c r="F3330" s="269" t="s">
        <v>475</v>
      </c>
      <c r="G3330" s="373">
        <v>4.53</v>
      </c>
      <c r="H3330" s="225" t="s">
        <v>488</v>
      </c>
      <c r="I3330" s="269" t="s">
        <v>1383</v>
      </c>
      <c r="J3330" s="374">
        <v>0</v>
      </c>
      <c r="K3330" s="269" t="s">
        <v>22</v>
      </c>
      <c r="L3330" s="269" t="s">
        <v>1392</v>
      </c>
      <c r="M3330" s="369">
        <v>2010</v>
      </c>
      <c r="N3330" s="375">
        <v>43873</v>
      </c>
      <c r="O3330" s="226" t="s">
        <v>2569</v>
      </c>
    </row>
    <row r="3331" spans="1:15" ht="27.75" hidden="1" customHeight="1" x14ac:dyDescent="0.25">
      <c r="A3331" s="129" t="s">
        <v>2052</v>
      </c>
      <c r="B3331" s="269" t="s">
        <v>2410</v>
      </c>
      <c r="C3331" s="226" t="s">
        <v>2568</v>
      </c>
      <c r="D3331" s="269" t="s">
        <v>1634</v>
      </c>
      <c r="E3331" s="372" t="s">
        <v>1557</v>
      </c>
      <c r="F3331" s="269" t="s">
        <v>475</v>
      </c>
      <c r="G3331" s="373">
        <v>2.06</v>
      </c>
      <c r="H3331" s="225" t="s">
        <v>488</v>
      </c>
      <c r="I3331" s="372" t="s">
        <v>1384</v>
      </c>
      <c r="J3331" s="374">
        <v>0</v>
      </c>
      <c r="K3331" s="269" t="s">
        <v>22</v>
      </c>
      <c r="L3331" s="269" t="s">
        <v>1392</v>
      </c>
      <c r="M3331" s="369">
        <v>2010</v>
      </c>
      <c r="N3331" s="375">
        <v>43873</v>
      </c>
      <c r="O3331" s="226" t="s">
        <v>2569</v>
      </c>
    </row>
    <row r="3332" spans="1:15" ht="27.75" hidden="1" customHeight="1" x14ac:dyDescent="0.25">
      <c r="A3332" s="129" t="s">
        <v>2052</v>
      </c>
      <c r="B3332" s="269" t="s">
        <v>2410</v>
      </c>
      <c r="C3332" s="226" t="s">
        <v>2568</v>
      </c>
      <c r="D3332" s="269" t="s">
        <v>1634</v>
      </c>
      <c r="E3332" s="372" t="s">
        <v>1557</v>
      </c>
      <c r="F3332" s="269" t="s">
        <v>475</v>
      </c>
      <c r="G3332" s="373">
        <v>0.99</v>
      </c>
      <c r="H3332" s="225" t="s">
        <v>488</v>
      </c>
      <c r="I3332" s="372" t="s">
        <v>1385</v>
      </c>
      <c r="J3332" s="374">
        <v>0</v>
      </c>
      <c r="K3332" s="269" t="s">
        <v>22</v>
      </c>
      <c r="L3332" s="269" t="s">
        <v>1392</v>
      </c>
      <c r="M3332" s="369">
        <v>2010</v>
      </c>
      <c r="N3332" s="375">
        <v>43873</v>
      </c>
      <c r="O3332" s="226" t="s">
        <v>2569</v>
      </c>
    </row>
    <row r="3333" spans="1:15" ht="27.75" hidden="1" customHeight="1" x14ac:dyDescent="0.25">
      <c r="A3333" s="203" t="s">
        <v>2055</v>
      </c>
      <c r="B3333" s="202" t="s">
        <v>697</v>
      </c>
      <c r="C3333" s="203" t="s">
        <v>1518</v>
      </c>
      <c r="D3333" s="202" t="s">
        <v>1519</v>
      </c>
      <c r="E3333" s="202" t="s">
        <v>1520</v>
      </c>
      <c r="F3333" s="202" t="s">
        <v>475</v>
      </c>
      <c r="G3333" s="253">
        <v>0.19</v>
      </c>
      <c r="H3333" s="361" t="s">
        <v>1406</v>
      </c>
      <c r="I3333" s="359" t="s">
        <v>1407</v>
      </c>
      <c r="J3333" s="358">
        <v>0.34</v>
      </c>
      <c r="K3333" s="359" t="s">
        <v>1113</v>
      </c>
      <c r="L3333" s="359" t="s">
        <v>1408</v>
      </c>
      <c r="M3333" s="368">
        <v>1992</v>
      </c>
      <c r="N3333" s="207" t="s">
        <v>1521</v>
      </c>
      <c r="O3333" s="203"/>
    </row>
    <row r="3334" spans="1:15" ht="27.75" hidden="1" customHeight="1" x14ac:dyDescent="0.25">
      <c r="A3334" s="203" t="s">
        <v>2055</v>
      </c>
      <c r="B3334" s="202" t="s">
        <v>697</v>
      </c>
      <c r="C3334" s="203" t="s">
        <v>1445</v>
      </c>
      <c r="D3334" s="202" t="s">
        <v>1446</v>
      </c>
      <c r="E3334" s="202" t="s">
        <v>1447</v>
      </c>
      <c r="F3334" s="202" t="s">
        <v>475</v>
      </c>
      <c r="G3334" s="253">
        <v>583</v>
      </c>
      <c r="H3334" s="361" t="s">
        <v>1448</v>
      </c>
      <c r="I3334" s="359" t="s">
        <v>1407</v>
      </c>
      <c r="J3334" s="358">
        <v>0.61799999999999999</v>
      </c>
      <c r="K3334" s="359" t="s">
        <v>1113</v>
      </c>
      <c r="L3334" s="359" t="s">
        <v>1408</v>
      </c>
      <c r="M3334" s="368">
        <v>2001</v>
      </c>
      <c r="N3334" s="205">
        <v>41603</v>
      </c>
      <c r="O3334" s="203" t="s">
        <v>1449</v>
      </c>
    </row>
    <row r="3335" spans="1:15" ht="27.75" hidden="1" customHeight="1" x14ac:dyDescent="0.25">
      <c r="A3335" s="203" t="s">
        <v>2055</v>
      </c>
      <c r="B3335" s="202" t="s">
        <v>697</v>
      </c>
      <c r="C3335" s="203" t="s">
        <v>1445</v>
      </c>
      <c r="D3335" s="202" t="s">
        <v>1446</v>
      </c>
      <c r="E3335" s="202" t="s">
        <v>1447</v>
      </c>
      <c r="F3335" s="202" t="s">
        <v>475</v>
      </c>
      <c r="G3335" s="253">
        <v>4.78</v>
      </c>
      <c r="H3335" s="361" t="s">
        <v>1450</v>
      </c>
      <c r="I3335" s="359" t="s">
        <v>1407</v>
      </c>
      <c r="J3335" s="358">
        <v>0.61760000000000004</v>
      </c>
      <c r="K3335" s="359" t="s">
        <v>1113</v>
      </c>
      <c r="L3335" s="359" t="s">
        <v>1392</v>
      </c>
      <c r="M3335" s="368">
        <v>2001</v>
      </c>
      <c r="N3335" s="205">
        <v>41603</v>
      </c>
      <c r="O3335" s="203" t="s">
        <v>1449</v>
      </c>
    </row>
    <row r="3336" spans="1:15" ht="27.75" hidden="1" customHeight="1" x14ac:dyDescent="0.25">
      <c r="A3336" s="203" t="s">
        <v>2055</v>
      </c>
      <c r="B3336" s="202" t="s">
        <v>697</v>
      </c>
      <c r="C3336" s="203" t="s">
        <v>1403</v>
      </c>
      <c r="D3336" s="202" t="s">
        <v>1404</v>
      </c>
      <c r="E3336" s="202" t="s">
        <v>1405</v>
      </c>
      <c r="F3336" s="202" t="s">
        <v>475</v>
      </c>
      <c r="G3336" s="253">
        <v>154</v>
      </c>
      <c r="H3336" s="361" t="s">
        <v>1406</v>
      </c>
      <c r="I3336" s="359" t="s">
        <v>1407</v>
      </c>
      <c r="J3336" s="208">
        <v>0</v>
      </c>
      <c r="K3336" s="359" t="s">
        <v>22</v>
      </c>
      <c r="L3336" s="359" t="s">
        <v>1408</v>
      </c>
      <c r="M3336" s="368" t="s">
        <v>1407</v>
      </c>
      <c r="N3336" s="205">
        <v>42486</v>
      </c>
      <c r="O3336" s="203"/>
    </row>
    <row r="3337" spans="1:15" ht="27.75" hidden="1" customHeight="1" x14ac:dyDescent="0.25">
      <c r="A3337" s="203" t="s">
        <v>2055</v>
      </c>
      <c r="B3337" s="202" t="s">
        <v>697</v>
      </c>
      <c r="C3337" s="203" t="s">
        <v>1461</v>
      </c>
      <c r="D3337" s="202" t="s">
        <v>1462</v>
      </c>
      <c r="E3337" s="202" t="s">
        <v>1463</v>
      </c>
      <c r="F3337" s="202" t="s">
        <v>475</v>
      </c>
      <c r="G3337" s="254">
        <v>21534261</v>
      </c>
      <c r="H3337" s="361" t="s">
        <v>1433</v>
      </c>
      <c r="I3337" s="359" t="s">
        <v>1407</v>
      </c>
      <c r="J3337" s="359" t="s">
        <v>1380</v>
      </c>
      <c r="K3337" s="359" t="s">
        <v>8</v>
      </c>
      <c r="L3337" s="359" t="s">
        <v>1408</v>
      </c>
      <c r="M3337" s="368" t="s">
        <v>1407</v>
      </c>
      <c r="N3337" s="205">
        <v>42530</v>
      </c>
      <c r="O3337" s="203"/>
    </row>
    <row r="3338" spans="1:15" ht="27.75" hidden="1" customHeight="1" x14ac:dyDescent="0.25">
      <c r="A3338" s="203" t="s">
        <v>2055</v>
      </c>
      <c r="B3338" s="202" t="s">
        <v>697</v>
      </c>
      <c r="C3338" s="203" t="s">
        <v>1461</v>
      </c>
      <c r="D3338" s="202" t="s">
        <v>1462</v>
      </c>
      <c r="E3338" s="202" t="s">
        <v>1463</v>
      </c>
      <c r="F3338" s="202" t="s">
        <v>475</v>
      </c>
      <c r="G3338" s="254">
        <v>58998</v>
      </c>
      <c r="H3338" s="361" t="s">
        <v>1414</v>
      </c>
      <c r="I3338" s="359" t="s">
        <v>1407</v>
      </c>
      <c r="J3338" s="359" t="s">
        <v>1380</v>
      </c>
      <c r="K3338" s="359" t="s">
        <v>8</v>
      </c>
      <c r="L3338" s="359" t="s">
        <v>1392</v>
      </c>
      <c r="M3338" s="368" t="s">
        <v>1407</v>
      </c>
      <c r="N3338" s="205">
        <v>42530</v>
      </c>
      <c r="O3338" s="203"/>
    </row>
    <row r="3339" spans="1:15" ht="27.75" hidden="1" customHeight="1" x14ac:dyDescent="0.25">
      <c r="A3339" s="203" t="s">
        <v>2055</v>
      </c>
      <c r="B3339" s="202" t="s">
        <v>697</v>
      </c>
      <c r="C3339" s="203" t="s">
        <v>1397</v>
      </c>
      <c r="D3339" s="202" t="s">
        <v>1464</v>
      </c>
      <c r="E3339" s="202" t="s">
        <v>1465</v>
      </c>
      <c r="F3339" s="202" t="s">
        <v>475</v>
      </c>
      <c r="G3339" s="253">
        <v>396</v>
      </c>
      <c r="H3339" s="361" t="s">
        <v>1400</v>
      </c>
      <c r="I3339" s="359" t="s">
        <v>1379</v>
      </c>
      <c r="J3339" s="358">
        <v>0</v>
      </c>
      <c r="K3339" s="359" t="s">
        <v>1391</v>
      </c>
      <c r="L3339" s="359" t="s">
        <v>1392</v>
      </c>
      <c r="M3339" s="368">
        <v>2010</v>
      </c>
      <c r="N3339" s="207" t="s">
        <v>1401</v>
      </c>
      <c r="O3339" s="203"/>
    </row>
    <row r="3340" spans="1:15" ht="27.75" hidden="1" customHeight="1" x14ac:dyDescent="0.25">
      <c r="A3340" s="203" t="s">
        <v>2055</v>
      </c>
      <c r="B3340" s="202" t="s">
        <v>697</v>
      </c>
      <c r="C3340" s="203" t="s">
        <v>1397</v>
      </c>
      <c r="D3340" s="202" t="s">
        <v>1464</v>
      </c>
      <c r="E3340" s="202" t="s">
        <v>1465</v>
      </c>
      <c r="F3340" s="202" t="s">
        <v>475</v>
      </c>
      <c r="G3340" s="253">
        <v>96.8</v>
      </c>
      <c r="H3340" s="361" t="s">
        <v>1400</v>
      </c>
      <c r="I3340" s="359" t="s">
        <v>1382</v>
      </c>
      <c r="J3340" s="210">
        <v>4.8000000000000001E-2</v>
      </c>
      <c r="K3340" s="359" t="s">
        <v>1391</v>
      </c>
      <c r="L3340" s="359" t="s">
        <v>1392</v>
      </c>
      <c r="M3340" s="368">
        <v>2010</v>
      </c>
      <c r="N3340" s="207" t="s">
        <v>1401</v>
      </c>
      <c r="O3340" s="203"/>
    </row>
    <row r="3341" spans="1:15" ht="27.75" hidden="1" customHeight="1" x14ac:dyDescent="0.25">
      <c r="A3341" s="203" t="s">
        <v>2055</v>
      </c>
      <c r="B3341" s="202" t="s">
        <v>697</v>
      </c>
      <c r="C3341" s="203" t="s">
        <v>1397</v>
      </c>
      <c r="D3341" s="202" t="s">
        <v>1464</v>
      </c>
      <c r="E3341" s="202" t="s">
        <v>1465</v>
      </c>
      <c r="F3341" s="202" t="s">
        <v>475</v>
      </c>
      <c r="G3341" s="253">
        <v>23.6</v>
      </c>
      <c r="H3341" s="361" t="s">
        <v>1400</v>
      </c>
      <c r="I3341" s="359" t="s">
        <v>1383</v>
      </c>
      <c r="J3341" s="358">
        <v>0.44</v>
      </c>
      <c r="K3341" s="359" t="s">
        <v>1391</v>
      </c>
      <c r="L3341" s="359" t="s">
        <v>1392</v>
      </c>
      <c r="M3341" s="368">
        <v>2010</v>
      </c>
      <c r="N3341" s="207" t="s">
        <v>1401</v>
      </c>
      <c r="O3341" s="203"/>
    </row>
    <row r="3342" spans="1:15" ht="27.75" hidden="1" customHeight="1" x14ac:dyDescent="0.25">
      <c r="A3342" s="203" t="s">
        <v>2055</v>
      </c>
      <c r="B3342" s="202" t="s">
        <v>697</v>
      </c>
      <c r="C3342" s="203" t="s">
        <v>1397</v>
      </c>
      <c r="D3342" s="202" t="s">
        <v>1464</v>
      </c>
      <c r="E3342" s="202" t="s">
        <v>1465</v>
      </c>
      <c r="F3342" s="202" t="s">
        <v>475</v>
      </c>
      <c r="G3342" s="253">
        <v>4.93</v>
      </c>
      <c r="H3342" s="361" t="s">
        <v>1400</v>
      </c>
      <c r="I3342" s="359" t="s">
        <v>1384</v>
      </c>
      <c r="J3342" s="359" t="s">
        <v>1402</v>
      </c>
      <c r="K3342" s="359" t="s">
        <v>1391</v>
      </c>
      <c r="L3342" s="359" t="s">
        <v>1392</v>
      </c>
      <c r="M3342" s="368">
        <v>2010</v>
      </c>
      <c r="N3342" s="207" t="s">
        <v>1401</v>
      </c>
      <c r="O3342" s="203"/>
    </row>
    <row r="3343" spans="1:15" ht="27.75" hidden="1" customHeight="1" x14ac:dyDescent="0.25">
      <c r="A3343" s="203" t="s">
        <v>2055</v>
      </c>
      <c r="B3343" s="202" t="s">
        <v>697</v>
      </c>
      <c r="C3343" s="203" t="s">
        <v>1397</v>
      </c>
      <c r="D3343" s="202" t="s">
        <v>1464</v>
      </c>
      <c r="E3343" s="202" t="s">
        <v>1465</v>
      </c>
      <c r="F3343" s="202" t="s">
        <v>475</v>
      </c>
      <c r="G3343" s="253">
        <v>1.75</v>
      </c>
      <c r="H3343" s="361" t="s">
        <v>1400</v>
      </c>
      <c r="I3343" s="359" t="s">
        <v>1385</v>
      </c>
      <c r="J3343" s="359" t="s">
        <v>1402</v>
      </c>
      <c r="K3343" s="359" t="s">
        <v>1391</v>
      </c>
      <c r="L3343" s="359" t="s">
        <v>1392</v>
      </c>
      <c r="M3343" s="368">
        <v>2010</v>
      </c>
      <c r="N3343" s="207" t="s">
        <v>1401</v>
      </c>
      <c r="O3343" s="203"/>
    </row>
    <row r="3344" spans="1:15" ht="27.75" hidden="1" customHeight="1" x14ac:dyDescent="0.25">
      <c r="A3344" s="203" t="s">
        <v>2056</v>
      </c>
      <c r="B3344" s="202" t="s">
        <v>632</v>
      </c>
      <c r="C3344" s="203" t="s">
        <v>1549</v>
      </c>
      <c r="D3344" s="202" t="s">
        <v>804</v>
      </c>
      <c r="E3344" s="202" t="s">
        <v>1550</v>
      </c>
      <c r="F3344" s="202" t="s">
        <v>475</v>
      </c>
      <c r="G3344" s="253">
        <v>6.11</v>
      </c>
      <c r="H3344" s="224" t="s">
        <v>1551</v>
      </c>
      <c r="I3344" s="252" t="s">
        <v>1379</v>
      </c>
      <c r="J3344" s="359" t="s">
        <v>1380</v>
      </c>
      <c r="K3344" s="359" t="s">
        <v>9</v>
      </c>
      <c r="L3344" s="359" t="s">
        <v>1392</v>
      </c>
      <c r="M3344" s="368">
        <v>2000</v>
      </c>
      <c r="N3344" s="207" t="s">
        <v>1552</v>
      </c>
      <c r="O3344" s="203"/>
    </row>
    <row r="3345" spans="1:15" ht="27.75" hidden="1" customHeight="1" x14ac:dyDescent="0.25">
      <c r="A3345" s="203" t="s">
        <v>2056</v>
      </c>
      <c r="B3345" s="202" t="s">
        <v>632</v>
      </c>
      <c r="C3345" s="203" t="s">
        <v>1549</v>
      </c>
      <c r="D3345" s="202" t="s">
        <v>804</v>
      </c>
      <c r="E3345" s="202" t="s">
        <v>1550</v>
      </c>
      <c r="F3345" s="202" t="s">
        <v>475</v>
      </c>
      <c r="G3345" s="253">
        <v>2.5299999999999998</v>
      </c>
      <c r="H3345" s="224" t="s">
        <v>1551</v>
      </c>
      <c r="I3345" s="252" t="s">
        <v>1382</v>
      </c>
      <c r="J3345" s="359" t="s">
        <v>1380</v>
      </c>
      <c r="K3345" s="359" t="s">
        <v>9</v>
      </c>
      <c r="L3345" s="359" t="s">
        <v>1392</v>
      </c>
      <c r="M3345" s="368">
        <v>2000</v>
      </c>
      <c r="N3345" s="207" t="s">
        <v>1552</v>
      </c>
      <c r="O3345" s="203"/>
    </row>
    <row r="3346" spans="1:15" ht="27.75" hidden="1" customHeight="1" x14ac:dyDescent="0.25">
      <c r="A3346" s="203" t="s">
        <v>2056</v>
      </c>
      <c r="B3346" s="202" t="s">
        <v>632</v>
      </c>
      <c r="C3346" s="203" t="s">
        <v>1549</v>
      </c>
      <c r="D3346" s="202" t="s">
        <v>804</v>
      </c>
      <c r="E3346" s="202" t="s">
        <v>1550</v>
      </c>
      <c r="F3346" s="202" t="s">
        <v>475</v>
      </c>
      <c r="G3346" s="253">
        <v>1.1399999999999999</v>
      </c>
      <c r="H3346" s="224" t="s">
        <v>1551</v>
      </c>
      <c r="I3346" s="252" t="s">
        <v>1383</v>
      </c>
      <c r="J3346" s="359" t="s">
        <v>1380</v>
      </c>
      <c r="K3346" s="359" t="s">
        <v>9</v>
      </c>
      <c r="L3346" s="359" t="s">
        <v>1392</v>
      </c>
      <c r="M3346" s="368">
        <v>2000</v>
      </c>
      <c r="N3346" s="207" t="s">
        <v>1552</v>
      </c>
      <c r="O3346" s="203"/>
    </row>
    <row r="3347" spans="1:15" ht="27.75" hidden="1" customHeight="1" x14ac:dyDescent="0.25">
      <c r="A3347" s="203" t="s">
        <v>2056</v>
      </c>
      <c r="B3347" s="202" t="s">
        <v>632</v>
      </c>
      <c r="C3347" s="203" t="s">
        <v>1549</v>
      </c>
      <c r="D3347" s="202" t="s">
        <v>804</v>
      </c>
      <c r="E3347" s="202" t="s">
        <v>1550</v>
      </c>
      <c r="F3347" s="202" t="s">
        <v>475</v>
      </c>
      <c r="G3347" s="253">
        <v>0.26</v>
      </c>
      <c r="H3347" s="224" t="s">
        <v>1551</v>
      </c>
      <c r="I3347" s="252" t="s">
        <v>1384</v>
      </c>
      <c r="J3347" s="359" t="s">
        <v>1380</v>
      </c>
      <c r="K3347" s="359" t="s">
        <v>9</v>
      </c>
      <c r="L3347" s="359" t="s">
        <v>1392</v>
      </c>
      <c r="M3347" s="368">
        <v>2000</v>
      </c>
      <c r="N3347" s="207" t="s">
        <v>1552</v>
      </c>
      <c r="O3347" s="203"/>
    </row>
    <row r="3348" spans="1:15" ht="27.75" hidden="1" customHeight="1" x14ac:dyDescent="0.25">
      <c r="A3348" s="203" t="s">
        <v>2056</v>
      </c>
      <c r="B3348" s="202" t="s">
        <v>632</v>
      </c>
      <c r="C3348" s="203" t="s">
        <v>1549</v>
      </c>
      <c r="D3348" s="202" t="s">
        <v>804</v>
      </c>
      <c r="E3348" s="202" t="s">
        <v>1550</v>
      </c>
      <c r="F3348" s="202" t="s">
        <v>475</v>
      </c>
      <c r="G3348" s="253" t="s">
        <v>515</v>
      </c>
      <c r="H3348" s="224" t="s">
        <v>1551</v>
      </c>
      <c r="I3348" s="252" t="s">
        <v>1385</v>
      </c>
      <c r="J3348" s="359" t="s">
        <v>1380</v>
      </c>
      <c r="K3348" s="359" t="s">
        <v>9</v>
      </c>
      <c r="L3348" s="359" t="s">
        <v>1392</v>
      </c>
      <c r="M3348" s="368">
        <v>2000</v>
      </c>
      <c r="N3348" s="207" t="s">
        <v>1552</v>
      </c>
      <c r="O3348" s="203"/>
    </row>
    <row r="3349" spans="1:15" ht="27.75" hidden="1" customHeight="1" x14ac:dyDescent="0.25">
      <c r="A3349" s="203" t="s">
        <v>2056</v>
      </c>
      <c r="B3349" s="202" t="s">
        <v>632</v>
      </c>
      <c r="C3349" s="203" t="s">
        <v>1549</v>
      </c>
      <c r="D3349" s="202" t="s">
        <v>686</v>
      </c>
      <c r="E3349" s="202" t="s">
        <v>1553</v>
      </c>
      <c r="F3349" s="202" t="s">
        <v>475</v>
      </c>
      <c r="G3349" s="253">
        <v>3.15</v>
      </c>
      <c r="H3349" s="224" t="s">
        <v>1551</v>
      </c>
      <c r="I3349" s="252" t="s">
        <v>1379</v>
      </c>
      <c r="J3349" s="359" t="s">
        <v>1380</v>
      </c>
      <c r="K3349" s="359" t="s">
        <v>9</v>
      </c>
      <c r="L3349" s="359" t="s">
        <v>1392</v>
      </c>
      <c r="M3349" s="368">
        <v>2004</v>
      </c>
      <c r="N3349" s="207" t="s">
        <v>1552</v>
      </c>
      <c r="O3349" s="203"/>
    </row>
    <row r="3350" spans="1:15" ht="27.75" hidden="1" customHeight="1" x14ac:dyDescent="0.25">
      <c r="A3350" s="203" t="s">
        <v>2056</v>
      </c>
      <c r="B3350" s="202" t="s">
        <v>632</v>
      </c>
      <c r="C3350" s="203" t="s">
        <v>1549</v>
      </c>
      <c r="D3350" s="202" t="s">
        <v>686</v>
      </c>
      <c r="E3350" s="202" t="s">
        <v>1553</v>
      </c>
      <c r="F3350" s="202" t="s">
        <v>475</v>
      </c>
      <c r="G3350" s="253">
        <v>1.39</v>
      </c>
      <c r="H3350" s="224" t="s">
        <v>1551</v>
      </c>
      <c r="I3350" s="252" t="s">
        <v>1382</v>
      </c>
      <c r="J3350" s="359" t="s">
        <v>1380</v>
      </c>
      <c r="K3350" s="359" t="s">
        <v>9</v>
      </c>
      <c r="L3350" s="359" t="s">
        <v>1392</v>
      </c>
      <c r="M3350" s="368">
        <v>2004</v>
      </c>
      <c r="N3350" s="207" t="s">
        <v>1552</v>
      </c>
      <c r="O3350" s="203"/>
    </row>
    <row r="3351" spans="1:15" ht="27.75" hidden="1" customHeight="1" x14ac:dyDescent="0.25">
      <c r="A3351" s="203" t="s">
        <v>2056</v>
      </c>
      <c r="B3351" s="202" t="s">
        <v>632</v>
      </c>
      <c r="C3351" s="203" t="s">
        <v>1549</v>
      </c>
      <c r="D3351" s="202" t="s">
        <v>686</v>
      </c>
      <c r="E3351" s="202" t="s">
        <v>1553</v>
      </c>
      <c r="F3351" s="202" t="s">
        <v>475</v>
      </c>
      <c r="G3351" s="253">
        <v>0.59</v>
      </c>
      <c r="H3351" s="224" t="s">
        <v>1551</v>
      </c>
      <c r="I3351" s="252" t="s">
        <v>1383</v>
      </c>
      <c r="J3351" s="359" t="s">
        <v>1380</v>
      </c>
      <c r="K3351" s="359" t="s">
        <v>9</v>
      </c>
      <c r="L3351" s="359" t="s">
        <v>1392</v>
      </c>
      <c r="M3351" s="368">
        <v>2004</v>
      </c>
      <c r="N3351" s="207" t="s">
        <v>1552</v>
      </c>
      <c r="O3351" s="203"/>
    </row>
    <row r="3352" spans="1:15" ht="27.75" hidden="1" customHeight="1" x14ac:dyDescent="0.25">
      <c r="A3352" s="203" t="s">
        <v>2056</v>
      </c>
      <c r="B3352" s="202" t="s">
        <v>632</v>
      </c>
      <c r="C3352" s="203" t="s">
        <v>1549</v>
      </c>
      <c r="D3352" s="202" t="s">
        <v>686</v>
      </c>
      <c r="E3352" s="202" t="s">
        <v>1553</v>
      </c>
      <c r="F3352" s="202" t="s">
        <v>475</v>
      </c>
      <c r="G3352" s="253">
        <v>0.1</v>
      </c>
      <c r="H3352" s="224" t="s">
        <v>1551</v>
      </c>
      <c r="I3352" s="252" t="s">
        <v>1384</v>
      </c>
      <c r="J3352" s="359" t="s">
        <v>1380</v>
      </c>
      <c r="K3352" s="359" t="s">
        <v>9</v>
      </c>
      <c r="L3352" s="359" t="s">
        <v>1392</v>
      </c>
      <c r="M3352" s="368">
        <v>2004</v>
      </c>
      <c r="N3352" s="207" t="s">
        <v>1552</v>
      </c>
      <c r="O3352" s="203"/>
    </row>
    <row r="3353" spans="1:15" ht="27.75" hidden="1" customHeight="1" x14ac:dyDescent="0.25">
      <c r="A3353" s="203" t="s">
        <v>2056</v>
      </c>
      <c r="B3353" s="202" t="s">
        <v>632</v>
      </c>
      <c r="C3353" s="203" t="s">
        <v>1549</v>
      </c>
      <c r="D3353" s="202" t="s">
        <v>686</v>
      </c>
      <c r="E3353" s="202" t="s">
        <v>1553</v>
      </c>
      <c r="F3353" s="202" t="s">
        <v>475</v>
      </c>
      <c r="G3353" s="253" t="s">
        <v>515</v>
      </c>
      <c r="H3353" s="224" t="s">
        <v>1551</v>
      </c>
      <c r="I3353" s="252" t="s">
        <v>1385</v>
      </c>
      <c r="J3353" s="359" t="s">
        <v>1380</v>
      </c>
      <c r="K3353" s="359" t="s">
        <v>9</v>
      </c>
      <c r="L3353" s="359" t="s">
        <v>1392</v>
      </c>
      <c r="M3353" s="368">
        <v>2004</v>
      </c>
      <c r="N3353" s="207" t="s">
        <v>1552</v>
      </c>
      <c r="O3353" s="203"/>
    </row>
    <row r="3354" spans="1:15" ht="27.75" hidden="1" customHeight="1" x14ac:dyDescent="0.25">
      <c r="A3354" s="203" t="s">
        <v>2056</v>
      </c>
      <c r="B3354" s="202" t="s">
        <v>632</v>
      </c>
      <c r="C3354" s="203" t="s">
        <v>1554</v>
      </c>
      <c r="D3354" s="202" t="s">
        <v>1555</v>
      </c>
      <c r="E3354" s="202" t="s">
        <v>1553</v>
      </c>
      <c r="F3354" s="202" t="s">
        <v>505</v>
      </c>
      <c r="G3354" s="253">
        <v>17.100000000000001</v>
      </c>
      <c r="H3354" s="361" t="s">
        <v>1400</v>
      </c>
      <c r="I3354" s="252" t="s">
        <v>1379</v>
      </c>
      <c r="J3354" s="359" t="s">
        <v>1380</v>
      </c>
      <c r="K3354" s="359" t="s">
        <v>1391</v>
      </c>
      <c r="L3354" s="359" t="s">
        <v>1392</v>
      </c>
      <c r="M3354" s="368">
        <v>2010</v>
      </c>
      <c r="N3354" s="205">
        <v>42444</v>
      </c>
      <c r="O3354" s="203"/>
    </row>
    <row r="3355" spans="1:15" ht="27.75" hidden="1" customHeight="1" x14ac:dyDescent="0.25">
      <c r="A3355" s="203" t="s">
        <v>2056</v>
      </c>
      <c r="B3355" s="202" t="s">
        <v>632</v>
      </c>
      <c r="C3355" s="203" t="s">
        <v>1554</v>
      </c>
      <c r="D3355" s="202" t="s">
        <v>1555</v>
      </c>
      <c r="E3355" s="202" t="s">
        <v>1553</v>
      </c>
      <c r="F3355" s="202" t="s">
        <v>505</v>
      </c>
      <c r="G3355" s="253">
        <v>4.9000000000000004</v>
      </c>
      <c r="H3355" s="361" t="s">
        <v>1400</v>
      </c>
      <c r="I3355" s="252" t="s">
        <v>1382</v>
      </c>
      <c r="J3355" s="359" t="s">
        <v>1380</v>
      </c>
      <c r="K3355" s="359" t="s">
        <v>1391</v>
      </c>
      <c r="L3355" s="359" t="s">
        <v>1392</v>
      </c>
      <c r="M3355" s="368">
        <v>2010</v>
      </c>
      <c r="N3355" s="205">
        <v>42444</v>
      </c>
      <c r="O3355" s="203"/>
    </row>
    <row r="3356" spans="1:15" ht="27.75" hidden="1" customHeight="1" x14ac:dyDescent="0.25">
      <c r="A3356" s="203" t="s">
        <v>2056</v>
      </c>
      <c r="B3356" s="202" t="s">
        <v>632</v>
      </c>
      <c r="C3356" s="203" t="s">
        <v>1554</v>
      </c>
      <c r="D3356" s="202" t="s">
        <v>1555</v>
      </c>
      <c r="E3356" s="202" t="s">
        <v>1553</v>
      </c>
      <c r="F3356" s="202" t="s">
        <v>505</v>
      </c>
      <c r="G3356" s="253">
        <v>2</v>
      </c>
      <c r="H3356" s="361" t="s">
        <v>1400</v>
      </c>
      <c r="I3356" s="252" t="s">
        <v>1383</v>
      </c>
      <c r="J3356" s="359" t="s">
        <v>1380</v>
      </c>
      <c r="K3356" s="359" t="s">
        <v>1391</v>
      </c>
      <c r="L3356" s="359" t="s">
        <v>1392</v>
      </c>
      <c r="M3356" s="368">
        <v>2010</v>
      </c>
      <c r="N3356" s="205">
        <v>42444</v>
      </c>
      <c r="O3356" s="203"/>
    </row>
    <row r="3357" spans="1:15" ht="27.75" hidden="1" customHeight="1" x14ac:dyDescent="0.25">
      <c r="A3357" s="203" t="s">
        <v>2056</v>
      </c>
      <c r="B3357" s="202" t="s">
        <v>632</v>
      </c>
      <c r="C3357" s="203" t="s">
        <v>1554</v>
      </c>
      <c r="D3357" s="202" t="s">
        <v>1555</v>
      </c>
      <c r="E3357" s="202" t="s">
        <v>1553</v>
      </c>
      <c r="F3357" s="202" t="s">
        <v>505</v>
      </c>
      <c r="G3357" s="253">
        <v>0.6</v>
      </c>
      <c r="H3357" s="361" t="s">
        <v>1400</v>
      </c>
      <c r="I3357" s="252" t="s">
        <v>1384</v>
      </c>
      <c r="J3357" s="359" t="s">
        <v>1380</v>
      </c>
      <c r="K3357" s="359" t="s">
        <v>1391</v>
      </c>
      <c r="L3357" s="359" t="s">
        <v>1392</v>
      </c>
      <c r="M3357" s="368">
        <v>2010</v>
      </c>
      <c r="N3357" s="205">
        <v>42444</v>
      </c>
      <c r="O3357" s="203"/>
    </row>
    <row r="3358" spans="1:15" ht="27.75" hidden="1" customHeight="1" x14ac:dyDescent="0.25">
      <c r="A3358" s="203" t="s">
        <v>2056</v>
      </c>
      <c r="B3358" s="202" t="s">
        <v>632</v>
      </c>
      <c r="C3358" s="203" t="s">
        <v>1554</v>
      </c>
      <c r="D3358" s="202" t="s">
        <v>1555</v>
      </c>
      <c r="E3358" s="202" t="s">
        <v>1553</v>
      </c>
      <c r="F3358" s="202" t="s">
        <v>505</v>
      </c>
      <c r="G3358" s="253" t="s">
        <v>515</v>
      </c>
      <c r="H3358" s="361" t="s">
        <v>1400</v>
      </c>
      <c r="I3358" s="252" t="s">
        <v>1385</v>
      </c>
      <c r="J3358" s="359" t="s">
        <v>1380</v>
      </c>
      <c r="K3358" s="359" t="s">
        <v>1391</v>
      </c>
      <c r="L3358" s="359" t="s">
        <v>1392</v>
      </c>
      <c r="M3358" s="368">
        <v>2010</v>
      </c>
      <c r="N3358" s="205">
        <v>42444</v>
      </c>
      <c r="O3358" s="203"/>
    </row>
    <row r="3359" spans="1:15" ht="27.75" hidden="1" customHeight="1" x14ac:dyDescent="0.25">
      <c r="A3359" s="203" t="s">
        <v>2056</v>
      </c>
      <c r="B3359" s="202" t="s">
        <v>632</v>
      </c>
      <c r="C3359" s="203" t="s">
        <v>1556</v>
      </c>
      <c r="D3359" s="202" t="s">
        <v>641</v>
      </c>
      <c r="E3359" s="202" t="s">
        <v>1557</v>
      </c>
      <c r="F3359" s="202" t="s">
        <v>475</v>
      </c>
      <c r="G3359" s="253">
        <v>42.2</v>
      </c>
      <c r="H3359" s="361" t="s">
        <v>1414</v>
      </c>
      <c r="I3359" s="252" t="s">
        <v>1407</v>
      </c>
      <c r="J3359" s="358">
        <v>0.3</v>
      </c>
      <c r="K3359" s="359" t="s">
        <v>1113</v>
      </c>
      <c r="L3359" s="359" t="s">
        <v>1392</v>
      </c>
      <c r="M3359" s="368">
        <v>1988</v>
      </c>
      <c r="N3359" s="207" t="s">
        <v>1558</v>
      </c>
      <c r="O3359" s="203"/>
    </row>
    <row r="3360" spans="1:15" ht="27.75" hidden="1" customHeight="1" x14ac:dyDescent="0.25">
      <c r="A3360" s="203" t="s">
        <v>2056</v>
      </c>
      <c r="B3360" s="203" t="s">
        <v>632</v>
      </c>
      <c r="C3360" s="203" t="s">
        <v>1559</v>
      </c>
      <c r="D3360" s="203" t="s">
        <v>1560</v>
      </c>
      <c r="E3360" s="203" t="s">
        <v>1430</v>
      </c>
      <c r="F3360" s="203" t="s">
        <v>505</v>
      </c>
      <c r="G3360" s="257">
        <v>5.5</v>
      </c>
      <c r="H3360" s="361" t="s">
        <v>1400</v>
      </c>
      <c r="I3360" s="203" t="s">
        <v>1379</v>
      </c>
      <c r="J3360" s="275">
        <v>0.95</v>
      </c>
      <c r="K3360" s="361" t="s">
        <v>1391</v>
      </c>
      <c r="L3360" s="361" t="s">
        <v>1392</v>
      </c>
      <c r="M3360" s="370">
        <v>2010</v>
      </c>
      <c r="N3360" s="207">
        <v>43881</v>
      </c>
      <c r="O3360" s="223" t="s">
        <v>1561</v>
      </c>
    </row>
    <row r="3361" spans="1:15" ht="27.75" hidden="1" customHeight="1" x14ac:dyDescent="0.25">
      <c r="A3361" s="203" t="s">
        <v>2056</v>
      </c>
      <c r="B3361" s="203" t="s">
        <v>632</v>
      </c>
      <c r="C3361" s="203" t="s">
        <v>1559</v>
      </c>
      <c r="D3361" s="203" t="s">
        <v>1560</v>
      </c>
      <c r="E3361" s="203" t="s">
        <v>1430</v>
      </c>
      <c r="F3361" s="203" t="s">
        <v>505</v>
      </c>
      <c r="G3361" s="257">
        <v>1.1000000000000001</v>
      </c>
      <c r="H3361" s="361" t="s">
        <v>1400</v>
      </c>
      <c r="I3361" s="203" t="s">
        <v>1382</v>
      </c>
      <c r="J3361" s="275">
        <v>0.95</v>
      </c>
      <c r="K3361" s="361" t="s">
        <v>1391</v>
      </c>
      <c r="L3361" s="361" t="s">
        <v>1392</v>
      </c>
      <c r="M3361" s="370">
        <v>2010</v>
      </c>
      <c r="N3361" s="207">
        <v>43881</v>
      </c>
      <c r="O3361" s="223" t="s">
        <v>1561</v>
      </c>
    </row>
    <row r="3362" spans="1:15" ht="27.75" hidden="1" customHeight="1" x14ac:dyDescent="0.25">
      <c r="A3362" s="203" t="s">
        <v>2056</v>
      </c>
      <c r="B3362" s="203" t="s">
        <v>632</v>
      </c>
      <c r="C3362" s="203" t="s">
        <v>1559</v>
      </c>
      <c r="D3362" s="203" t="s">
        <v>1560</v>
      </c>
      <c r="E3362" s="203" t="s">
        <v>1430</v>
      </c>
      <c r="F3362" s="203" t="s">
        <v>505</v>
      </c>
      <c r="G3362" s="257">
        <v>0.34</v>
      </c>
      <c r="H3362" s="361" t="s">
        <v>1400</v>
      </c>
      <c r="I3362" s="203" t="s">
        <v>1383</v>
      </c>
      <c r="J3362" s="275">
        <v>0.95</v>
      </c>
      <c r="K3362" s="361" t="s">
        <v>1391</v>
      </c>
      <c r="L3362" s="361" t="s">
        <v>1392</v>
      </c>
      <c r="M3362" s="370">
        <v>2010</v>
      </c>
      <c r="N3362" s="207">
        <v>43881</v>
      </c>
      <c r="O3362" s="223" t="s">
        <v>1561</v>
      </c>
    </row>
    <row r="3363" spans="1:15" ht="27.75" hidden="1" customHeight="1" x14ac:dyDescent="0.25">
      <c r="A3363" s="203" t="s">
        <v>2056</v>
      </c>
      <c r="B3363" s="203" t="s">
        <v>632</v>
      </c>
      <c r="C3363" s="203" t="s">
        <v>1559</v>
      </c>
      <c r="D3363" s="203" t="s">
        <v>1560</v>
      </c>
      <c r="E3363" s="203" t="s">
        <v>1430</v>
      </c>
      <c r="F3363" s="203" t="s">
        <v>505</v>
      </c>
      <c r="G3363" s="257">
        <v>0.08</v>
      </c>
      <c r="H3363" s="361" t="s">
        <v>1400</v>
      </c>
      <c r="I3363" s="203" t="s">
        <v>1384</v>
      </c>
      <c r="J3363" s="275">
        <v>0.95</v>
      </c>
      <c r="K3363" s="361" t="s">
        <v>1391</v>
      </c>
      <c r="L3363" s="361" t="s">
        <v>1392</v>
      </c>
      <c r="M3363" s="370">
        <v>2010</v>
      </c>
      <c r="N3363" s="207">
        <v>43881</v>
      </c>
      <c r="O3363" s="223" t="s">
        <v>1561</v>
      </c>
    </row>
    <row r="3364" spans="1:15" ht="27.75" hidden="1" customHeight="1" x14ac:dyDescent="0.25">
      <c r="A3364" s="203" t="s">
        <v>2056</v>
      </c>
      <c r="B3364" s="203" t="s">
        <v>632</v>
      </c>
      <c r="C3364" s="203" t="s">
        <v>1559</v>
      </c>
      <c r="D3364" s="203" t="s">
        <v>1560</v>
      </c>
      <c r="E3364" s="203" t="s">
        <v>1430</v>
      </c>
      <c r="F3364" s="203" t="s">
        <v>505</v>
      </c>
      <c r="G3364" s="257" t="s">
        <v>515</v>
      </c>
      <c r="H3364" s="361" t="s">
        <v>1400</v>
      </c>
      <c r="I3364" s="203" t="s">
        <v>1385</v>
      </c>
      <c r="J3364" s="275">
        <v>0.95</v>
      </c>
      <c r="K3364" s="361" t="s">
        <v>1391</v>
      </c>
      <c r="L3364" s="361" t="s">
        <v>1392</v>
      </c>
      <c r="M3364" s="370">
        <v>2010</v>
      </c>
      <c r="N3364" s="207">
        <v>43881</v>
      </c>
      <c r="O3364" s="223" t="s">
        <v>1561</v>
      </c>
    </row>
    <row r="3365" spans="1:15" ht="27.75" hidden="1" customHeight="1" x14ac:dyDescent="0.25">
      <c r="A3365" s="203" t="s">
        <v>2056</v>
      </c>
      <c r="B3365" s="203" t="s">
        <v>632</v>
      </c>
      <c r="C3365" s="203" t="s">
        <v>1559</v>
      </c>
      <c r="D3365" s="203" t="s">
        <v>1562</v>
      </c>
      <c r="E3365" s="203" t="s">
        <v>1399</v>
      </c>
      <c r="F3365" s="203" t="s">
        <v>505</v>
      </c>
      <c r="G3365" s="371">
        <v>1.5469999999999999</v>
      </c>
      <c r="H3365" s="361" t="s">
        <v>1400</v>
      </c>
      <c r="I3365" s="203" t="s">
        <v>1379</v>
      </c>
      <c r="J3365" s="275">
        <v>0.88</v>
      </c>
      <c r="K3365" s="361" t="s">
        <v>1391</v>
      </c>
      <c r="L3365" s="361" t="s">
        <v>1392</v>
      </c>
      <c r="M3365" s="370">
        <v>2010</v>
      </c>
      <c r="N3365" s="207">
        <v>43881</v>
      </c>
      <c r="O3365" s="223" t="s">
        <v>1565</v>
      </c>
    </row>
    <row r="3366" spans="1:15" ht="27.75" hidden="1" customHeight="1" x14ac:dyDescent="0.25">
      <c r="A3366" s="203" t="s">
        <v>2056</v>
      </c>
      <c r="B3366" s="203" t="s">
        <v>632</v>
      </c>
      <c r="C3366" s="203" t="s">
        <v>1559</v>
      </c>
      <c r="D3366" s="203" t="s">
        <v>1562</v>
      </c>
      <c r="E3366" s="203" t="s">
        <v>1399</v>
      </c>
      <c r="F3366" s="203" t="s">
        <v>505</v>
      </c>
      <c r="G3366" s="371">
        <v>0.30299999999999999</v>
      </c>
      <c r="H3366" s="361" t="s">
        <v>1400</v>
      </c>
      <c r="I3366" s="203" t="s">
        <v>1382</v>
      </c>
      <c r="J3366" s="275">
        <v>0.88</v>
      </c>
      <c r="K3366" s="361" t="s">
        <v>1391</v>
      </c>
      <c r="L3366" s="361" t="s">
        <v>1392</v>
      </c>
      <c r="M3366" s="370">
        <v>2010</v>
      </c>
      <c r="N3366" s="207">
        <v>43881</v>
      </c>
      <c r="O3366" s="223" t="s">
        <v>1565</v>
      </c>
    </row>
    <row r="3367" spans="1:15" ht="27.75" hidden="1" customHeight="1" x14ac:dyDescent="0.25">
      <c r="A3367" s="203" t="s">
        <v>2056</v>
      </c>
      <c r="B3367" s="203" t="s">
        <v>632</v>
      </c>
      <c r="C3367" s="203" t="s">
        <v>1559</v>
      </c>
      <c r="D3367" s="203" t="s">
        <v>1562</v>
      </c>
      <c r="E3367" s="203" t="s">
        <v>1399</v>
      </c>
      <c r="F3367" s="203" t="s">
        <v>505</v>
      </c>
      <c r="G3367" s="371">
        <v>9.2999999999999999E-2</v>
      </c>
      <c r="H3367" s="361" t="s">
        <v>1400</v>
      </c>
      <c r="I3367" s="203" t="s">
        <v>1383</v>
      </c>
      <c r="J3367" s="275">
        <v>0.88</v>
      </c>
      <c r="K3367" s="361" t="s">
        <v>1391</v>
      </c>
      <c r="L3367" s="361" t="s">
        <v>1392</v>
      </c>
      <c r="M3367" s="370">
        <v>2010</v>
      </c>
      <c r="N3367" s="207">
        <v>43881</v>
      </c>
      <c r="O3367" s="223" t="s">
        <v>1565</v>
      </c>
    </row>
    <row r="3368" spans="1:15" ht="27.75" hidden="1" customHeight="1" x14ac:dyDescent="0.25">
      <c r="A3368" s="203" t="s">
        <v>2056</v>
      </c>
      <c r="B3368" s="203" t="s">
        <v>632</v>
      </c>
      <c r="C3368" s="203" t="s">
        <v>1559</v>
      </c>
      <c r="D3368" s="203" t="s">
        <v>1562</v>
      </c>
      <c r="E3368" s="203" t="s">
        <v>1399</v>
      </c>
      <c r="F3368" s="203" t="s">
        <v>505</v>
      </c>
      <c r="G3368" s="371">
        <v>2.5000000000000001E-2</v>
      </c>
      <c r="H3368" s="361" t="s">
        <v>1400</v>
      </c>
      <c r="I3368" s="203" t="s">
        <v>1384</v>
      </c>
      <c r="J3368" s="275">
        <v>0.88</v>
      </c>
      <c r="K3368" s="361" t="s">
        <v>1391</v>
      </c>
      <c r="L3368" s="361" t="s">
        <v>1392</v>
      </c>
      <c r="M3368" s="370">
        <v>2010</v>
      </c>
      <c r="N3368" s="207">
        <v>43881</v>
      </c>
      <c r="O3368" s="223" t="s">
        <v>1565</v>
      </c>
    </row>
    <row r="3369" spans="1:15" ht="27.75" hidden="1" customHeight="1" x14ac:dyDescent="0.25">
      <c r="A3369" s="203" t="s">
        <v>2056</v>
      </c>
      <c r="B3369" s="203" t="s">
        <v>632</v>
      </c>
      <c r="C3369" s="203" t="s">
        <v>1559</v>
      </c>
      <c r="D3369" s="203" t="s">
        <v>1562</v>
      </c>
      <c r="E3369" s="203" t="s">
        <v>1399</v>
      </c>
      <c r="F3369" s="203" t="s">
        <v>505</v>
      </c>
      <c r="G3369" s="371" t="s">
        <v>515</v>
      </c>
      <c r="H3369" s="361" t="s">
        <v>1400</v>
      </c>
      <c r="I3369" s="203" t="s">
        <v>1385</v>
      </c>
      <c r="J3369" s="275">
        <v>0.88</v>
      </c>
      <c r="K3369" s="361" t="s">
        <v>1391</v>
      </c>
      <c r="L3369" s="361" t="s">
        <v>1392</v>
      </c>
      <c r="M3369" s="370">
        <v>2010</v>
      </c>
      <c r="N3369" s="207">
        <v>43881</v>
      </c>
      <c r="O3369" s="223" t="s">
        <v>1565</v>
      </c>
    </row>
    <row r="3370" spans="1:15" ht="27.75" hidden="1" customHeight="1" x14ac:dyDescent="0.25">
      <c r="A3370" s="203" t="s">
        <v>2056</v>
      </c>
      <c r="B3370" s="203" t="s">
        <v>632</v>
      </c>
      <c r="C3370" s="203" t="s">
        <v>1559</v>
      </c>
      <c r="D3370" s="203" t="s">
        <v>1564</v>
      </c>
      <c r="E3370" s="203" t="s">
        <v>1399</v>
      </c>
      <c r="F3370" s="203" t="s">
        <v>505</v>
      </c>
      <c r="G3370" s="371">
        <v>3.8399999999999997E-2</v>
      </c>
      <c r="H3370" s="361" t="s">
        <v>1400</v>
      </c>
      <c r="I3370" s="203" t="s">
        <v>1379</v>
      </c>
      <c r="J3370" s="275">
        <v>0.84</v>
      </c>
      <c r="K3370" s="361" t="s">
        <v>1391</v>
      </c>
      <c r="L3370" s="361" t="s">
        <v>1392</v>
      </c>
      <c r="M3370" s="370">
        <v>2010</v>
      </c>
      <c r="N3370" s="207">
        <v>43881</v>
      </c>
      <c r="O3370" s="223" t="s">
        <v>1565</v>
      </c>
    </row>
    <row r="3371" spans="1:15" ht="27.75" hidden="1" customHeight="1" x14ac:dyDescent="0.25">
      <c r="A3371" s="203" t="s">
        <v>2056</v>
      </c>
      <c r="B3371" s="203" t="s">
        <v>632</v>
      </c>
      <c r="C3371" s="203" t="s">
        <v>1559</v>
      </c>
      <c r="D3371" s="203" t="s">
        <v>1564</v>
      </c>
      <c r="E3371" s="203" t="s">
        <v>1399</v>
      </c>
      <c r="F3371" s="203" t="s">
        <v>505</v>
      </c>
      <c r="G3371" s="371">
        <v>6.1999999999999998E-3</v>
      </c>
      <c r="H3371" s="361" t="s">
        <v>1400</v>
      </c>
      <c r="I3371" s="203" t="s">
        <v>1382</v>
      </c>
      <c r="J3371" s="275">
        <v>0.84</v>
      </c>
      <c r="K3371" s="361" t="s">
        <v>1391</v>
      </c>
      <c r="L3371" s="361" t="s">
        <v>1392</v>
      </c>
      <c r="M3371" s="370">
        <v>2010</v>
      </c>
      <c r="N3371" s="207">
        <v>43881</v>
      </c>
      <c r="O3371" s="223" t="s">
        <v>1565</v>
      </c>
    </row>
    <row r="3372" spans="1:15" ht="27.75" hidden="1" customHeight="1" x14ac:dyDescent="0.25">
      <c r="A3372" s="203" t="s">
        <v>2056</v>
      </c>
      <c r="B3372" s="203" t="s">
        <v>632</v>
      </c>
      <c r="C3372" s="203" t="s">
        <v>1559</v>
      </c>
      <c r="D3372" s="203" t="s">
        <v>1564</v>
      </c>
      <c r="E3372" s="203" t="s">
        <v>1399</v>
      </c>
      <c r="F3372" s="203" t="s">
        <v>505</v>
      </c>
      <c r="G3372" s="371">
        <v>1.9E-3</v>
      </c>
      <c r="H3372" s="361" t="s">
        <v>1400</v>
      </c>
      <c r="I3372" s="203" t="s">
        <v>1383</v>
      </c>
      <c r="J3372" s="275">
        <v>0.84</v>
      </c>
      <c r="K3372" s="361" t="s">
        <v>1391</v>
      </c>
      <c r="L3372" s="361" t="s">
        <v>1392</v>
      </c>
      <c r="M3372" s="370">
        <v>2010</v>
      </c>
      <c r="N3372" s="207">
        <v>43881</v>
      </c>
      <c r="O3372" s="223" t="s">
        <v>1565</v>
      </c>
    </row>
    <row r="3373" spans="1:15" ht="27.75" hidden="1" customHeight="1" x14ac:dyDescent="0.25">
      <c r="A3373" s="203" t="s">
        <v>2056</v>
      </c>
      <c r="B3373" s="203" t="s">
        <v>632</v>
      </c>
      <c r="C3373" s="203" t="s">
        <v>1559</v>
      </c>
      <c r="D3373" s="203" t="s">
        <v>1564</v>
      </c>
      <c r="E3373" s="203" t="s">
        <v>1399</v>
      </c>
      <c r="F3373" s="203" t="s">
        <v>505</v>
      </c>
      <c r="G3373" s="371">
        <v>2.9999999999999997E-4</v>
      </c>
      <c r="H3373" s="361" t="s">
        <v>1400</v>
      </c>
      <c r="I3373" s="203" t="s">
        <v>1384</v>
      </c>
      <c r="J3373" s="275">
        <v>0.84</v>
      </c>
      <c r="K3373" s="361" t="s">
        <v>1391</v>
      </c>
      <c r="L3373" s="361" t="s">
        <v>1392</v>
      </c>
      <c r="M3373" s="370">
        <v>2010</v>
      </c>
      <c r="N3373" s="207">
        <v>43881</v>
      </c>
      <c r="O3373" s="223" t="s">
        <v>1565</v>
      </c>
    </row>
    <row r="3374" spans="1:15" ht="27.75" hidden="1" customHeight="1" x14ac:dyDescent="0.25">
      <c r="A3374" s="203" t="s">
        <v>2056</v>
      </c>
      <c r="B3374" s="203" t="s">
        <v>632</v>
      </c>
      <c r="C3374" s="203" t="s">
        <v>1559</v>
      </c>
      <c r="D3374" s="203" t="s">
        <v>1564</v>
      </c>
      <c r="E3374" s="203" t="s">
        <v>1399</v>
      </c>
      <c r="F3374" s="203" t="s">
        <v>505</v>
      </c>
      <c r="G3374" s="371" t="s">
        <v>515</v>
      </c>
      <c r="H3374" s="361" t="s">
        <v>1400</v>
      </c>
      <c r="I3374" s="203" t="s">
        <v>1385</v>
      </c>
      <c r="J3374" s="275">
        <v>0.84</v>
      </c>
      <c r="K3374" s="361" t="s">
        <v>1391</v>
      </c>
      <c r="L3374" s="361" t="s">
        <v>1392</v>
      </c>
      <c r="M3374" s="370">
        <v>2010</v>
      </c>
      <c r="N3374" s="207">
        <v>43881</v>
      </c>
      <c r="O3374" s="223" t="s">
        <v>1565</v>
      </c>
    </row>
    <row r="3375" spans="1:15" ht="27.75" hidden="1" customHeight="1" x14ac:dyDescent="0.25">
      <c r="A3375" s="203" t="s">
        <v>2056</v>
      </c>
      <c r="B3375" s="203" t="s">
        <v>632</v>
      </c>
      <c r="C3375" s="203" t="s">
        <v>1559</v>
      </c>
      <c r="D3375" s="203" t="s">
        <v>1566</v>
      </c>
      <c r="E3375" s="203" t="s">
        <v>1399</v>
      </c>
      <c r="F3375" s="203" t="s">
        <v>505</v>
      </c>
      <c r="G3375" s="371">
        <v>1.0692999999999999</v>
      </c>
      <c r="H3375" s="361" t="s">
        <v>1400</v>
      </c>
      <c r="I3375" s="203" t="s">
        <v>1379</v>
      </c>
      <c r="J3375" s="275">
        <v>0.75</v>
      </c>
      <c r="K3375" s="361" t="s">
        <v>1391</v>
      </c>
      <c r="L3375" s="361" t="s">
        <v>1392</v>
      </c>
      <c r="M3375" s="370">
        <v>2010</v>
      </c>
      <c r="N3375" s="207">
        <v>43881</v>
      </c>
      <c r="O3375" s="223" t="s">
        <v>1565</v>
      </c>
    </row>
    <row r="3376" spans="1:15" ht="27.75" hidden="1" customHeight="1" x14ac:dyDescent="0.25">
      <c r="A3376" s="203" t="s">
        <v>2056</v>
      </c>
      <c r="B3376" s="203" t="s">
        <v>632</v>
      </c>
      <c r="C3376" s="203" t="s">
        <v>1559</v>
      </c>
      <c r="D3376" s="203" t="s">
        <v>1566</v>
      </c>
      <c r="E3376" s="203" t="s">
        <v>1399</v>
      </c>
      <c r="F3376" s="203" t="s">
        <v>505</v>
      </c>
      <c r="G3376" s="371">
        <v>0.1925</v>
      </c>
      <c r="H3376" s="361" t="s">
        <v>1400</v>
      </c>
      <c r="I3376" s="203" t="s">
        <v>1382</v>
      </c>
      <c r="J3376" s="275">
        <v>0.75</v>
      </c>
      <c r="K3376" s="361" t="s">
        <v>1391</v>
      </c>
      <c r="L3376" s="361" t="s">
        <v>1392</v>
      </c>
      <c r="M3376" s="370">
        <v>2010</v>
      </c>
      <c r="N3376" s="207">
        <v>43881</v>
      </c>
      <c r="O3376" s="223" t="s">
        <v>1565</v>
      </c>
    </row>
    <row r="3377" spans="1:15" ht="27.75" hidden="1" customHeight="1" x14ac:dyDescent="0.25">
      <c r="A3377" s="203" t="s">
        <v>2056</v>
      </c>
      <c r="B3377" s="203" t="s">
        <v>632</v>
      </c>
      <c r="C3377" s="203" t="s">
        <v>1559</v>
      </c>
      <c r="D3377" s="203" t="s">
        <v>1566</v>
      </c>
      <c r="E3377" s="203" t="s">
        <v>1399</v>
      </c>
      <c r="F3377" s="203" t="s">
        <v>505</v>
      </c>
      <c r="G3377" s="371">
        <v>5.9900000000000002E-2</v>
      </c>
      <c r="H3377" s="361" t="s">
        <v>1400</v>
      </c>
      <c r="I3377" s="203" t="s">
        <v>1383</v>
      </c>
      <c r="J3377" s="275">
        <v>0.75</v>
      </c>
      <c r="K3377" s="361" t="s">
        <v>1391</v>
      </c>
      <c r="L3377" s="361" t="s">
        <v>1392</v>
      </c>
      <c r="M3377" s="370">
        <v>2010</v>
      </c>
      <c r="N3377" s="207">
        <v>43881</v>
      </c>
      <c r="O3377" s="223" t="s">
        <v>1565</v>
      </c>
    </row>
    <row r="3378" spans="1:15" ht="27.75" hidden="1" customHeight="1" x14ac:dyDescent="0.25">
      <c r="A3378" s="203" t="s">
        <v>2056</v>
      </c>
      <c r="B3378" s="203" t="s">
        <v>632</v>
      </c>
      <c r="C3378" s="203" t="s">
        <v>1559</v>
      </c>
      <c r="D3378" s="203" t="s">
        <v>1566</v>
      </c>
      <c r="E3378" s="203" t="s">
        <v>1399</v>
      </c>
      <c r="F3378" s="203" t="s">
        <v>505</v>
      </c>
      <c r="G3378" s="371">
        <v>1.9199999999999998E-2</v>
      </c>
      <c r="H3378" s="361" t="s">
        <v>1400</v>
      </c>
      <c r="I3378" s="203" t="s">
        <v>1384</v>
      </c>
      <c r="J3378" s="275">
        <v>0.75</v>
      </c>
      <c r="K3378" s="361" t="s">
        <v>1391</v>
      </c>
      <c r="L3378" s="361" t="s">
        <v>1392</v>
      </c>
      <c r="M3378" s="370">
        <v>2010</v>
      </c>
      <c r="N3378" s="207">
        <v>43881</v>
      </c>
      <c r="O3378" s="223" t="s">
        <v>1565</v>
      </c>
    </row>
    <row r="3379" spans="1:15" ht="27.75" hidden="1" customHeight="1" x14ac:dyDescent="0.25">
      <c r="A3379" s="203" t="s">
        <v>2056</v>
      </c>
      <c r="B3379" s="203" t="s">
        <v>632</v>
      </c>
      <c r="C3379" s="203" t="s">
        <v>1559</v>
      </c>
      <c r="D3379" s="203" t="s">
        <v>1566</v>
      </c>
      <c r="E3379" s="203" t="s">
        <v>1399</v>
      </c>
      <c r="F3379" s="203" t="s">
        <v>505</v>
      </c>
      <c r="G3379" s="371" t="s">
        <v>515</v>
      </c>
      <c r="H3379" s="361" t="s">
        <v>1400</v>
      </c>
      <c r="I3379" s="203" t="s">
        <v>1385</v>
      </c>
      <c r="J3379" s="275">
        <v>0.75</v>
      </c>
      <c r="K3379" s="361" t="s">
        <v>1391</v>
      </c>
      <c r="L3379" s="361" t="s">
        <v>1392</v>
      </c>
      <c r="M3379" s="370">
        <v>2010</v>
      </c>
      <c r="N3379" s="207">
        <v>43881</v>
      </c>
      <c r="O3379" s="223" t="s">
        <v>1565</v>
      </c>
    </row>
    <row r="3380" spans="1:15" ht="27.75" hidden="1" customHeight="1" x14ac:dyDescent="0.25">
      <c r="A3380" s="203" t="s">
        <v>2056</v>
      </c>
      <c r="B3380" s="203" t="s">
        <v>632</v>
      </c>
      <c r="C3380" s="203" t="s">
        <v>1559</v>
      </c>
      <c r="D3380" s="203" t="s">
        <v>1567</v>
      </c>
      <c r="E3380" s="203" t="s">
        <v>1399</v>
      </c>
      <c r="F3380" s="203" t="s">
        <v>505</v>
      </c>
      <c r="G3380" s="371">
        <v>1.0163</v>
      </c>
      <c r="H3380" s="361" t="s">
        <v>1400</v>
      </c>
      <c r="I3380" s="203" t="s">
        <v>1379</v>
      </c>
      <c r="J3380" s="275">
        <v>0.92</v>
      </c>
      <c r="K3380" s="361" t="s">
        <v>1391</v>
      </c>
      <c r="L3380" s="361" t="s">
        <v>1392</v>
      </c>
      <c r="M3380" s="370">
        <v>2010</v>
      </c>
      <c r="N3380" s="207">
        <v>43881</v>
      </c>
      <c r="O3380" s="223" t="s">
        <v>1561</v>
      </c>
    </row>
    <row r="3381" spans="1:15" ht="27.75" hidden="1" customHeight="1" x14ac:dyDescent="0.25">
      <c r="A3381" s="203" t="s">
        <v>2056</v>
      </c>
      <c r="B3381" s="203" t="s">
        <v>632</v>
      </c>
      <c r="C3381" s="203" t="s">
        <v>1559</v>
      </c>
      <c r="D3381" s="203" t="s">
        <v>1567</v>
      </c>
      <c r="E3381" s="203" t="s">
        <v>1399</v>
      </c>
      <c r="F3381" s="203" t="s">
        <v>505</v>
      </c>
      <c r="G3381" s="371">
        <v>0.1762</v>
      </c>
      <c r="H3381" s="361" t="s">
        <v>1400</v>
      </c>
      <c r="I3381" s="203" t="s">
        <v>1382</v>
      </c>
      <c r="J3381" s="275">
        <v>0.92</v>
      </c>
      <c r="K3381" s="361" t="s">
        <v>1391</v>
      </c>
      <c r="L3381" s="361" t="s">
        <v>1392</v>
      </c>
      <c r="M3381" s="370">
        <v>2010</v>
      </c>
      <c r="N3381" s="207">
        <v>43881</v>
      </c>
      <c r="O3381" s="223" t="s">
        <v>1561</v>
      </c>
    </row>
    <row r="3382" spans="1:15" ht="27.75" hidden="1" customHeight="1" x14ac:dyDescent="0.25">
      <c r="A3382" s="203" t="s">
        <v>2056</v>
      </c>
      <c r="B3382" s="203" t="s">
        <v>632</v>
      </c>
      <c r="C3382" s="203" t="s">
        <v>1559</v>
      </c>
      <c r="D3382" s="203" t="s">
        <v>1567</v>
      </c>
      <c r="E3382" s="203" t="s">
        <v>1399</v>
      </c>
      <c r="F3382" s="203" t="s">
        <v>505</v>
      </c>
      <c r="G3382" s="371">
        <v>5.2200000000000003E-2</v>
      </c>
      <c r="H3382" s="361" t="s">
        <v>1400</v>
      </c>
      <c r="I3382" s="203" t="s">
        <v>1383</v>
      </c>
      <c r="J3382" s="275">
        <v>0.92</v>
      </c>
      <c r="K3382" s="361" t="s">
        <v>1391</v>
      </c>
      <c r="L3382" s="361" t="s">
        <v>1392</v>
      </c>
      <c r="M3382" s="370">
        <v>2010</v>
      </c>
      <c r="N3382" s="207">
        <v>43881</v>
      </c>
      <c r="O3382" s="223" t="s">
        <v>1561</v>
      </c>
    </row>
    <row r="3383" spans="1:15" ht="27.75" hidden="1" customHeight="1" x14ac:dyDescent="0.25">
      <c r="A3383" s="203" t="s">
        <v>2056</v>
      </c>
      <c r="B3383" s="203" t="s">
        <v>632</v>
      </c>
      <c r="C3383" s="203" t="s">
        <v>1559</v>
      </c>
      <c r="D3383" s="203" t="s">
        <v>1567</v>
      </c>
      <c r="E3383" s="203" t="s">
        <v>1399</v>
      </c>
      <c r="F3383" s="203" t="s">
        <v>505</v>
      </c>
      <c r="G3383" s="371">
        <v>1.29E-2</v>
      </c>
      <c r="H3383" s="361" t="s">
        <v>1400</v>
      </c>
      <c r="I3383" s="203" t="s">
        <v>1384</v>
      </c>
      <c r="J3383" s="275">
        <v>0.92</v>
      </c>
      <c r="K3383" s="361" t="s">
        <v>1391</v>
      </c>
      <c r="L3383" s="361" t="s">
        <v>1392</v>
      </c>
      <c r="M3383" s="370">
        <v>2010</v>
      </c>
      <c r="N3383" s="207">
        <v>43881</v>
      </c>
      <c r="O3383" s="223" t="s">
        <v>1561</v>
      </c>
    </row>
    <row r="3384" spans="1:15" ht="27.75" hidden="1" customHeight="1" x14ac:dyDescent="0.25">
      <c r="A3384" s="203" t="s">
        <v>2056</v>
      </c>
      <c r="B3384" s="203" t="s">
        <v>632</v>
      </c>
      <c r="C3384" s="203" t="s">
        <v>1559</v>
      </c>
      <c r="D3384" s="203" t="s">
        <v>1567</v>
      </c>
      <c r="E3384" s="203" t="s">
        <v>1399</v>
      </c>
      <c r="F3384" s="203" t="s">
        <v>505</v>
      </c>
      <c r="G3384" s="371" t="s">
        <v>515</v>
      </c>
      <c r="H3384" s="361" t="s">
        <v>1400</v>
      </c>
      <c r="I3384" s="203" t="s">
        <v>1385</v>
      </c>
      <c r="J3384" s="275">
        <v>0.92</v>
      </c>
      <c r="K3384" s="361" t="s">
        <v>1391</v>
      </c>
      <c r="L3384" s="361" t="s">
        <v>1392</v>
      </c>
      <c r="M3384" s="370">
        <v>2010</v>
      </c>
      <c r="N3384" s="207">
        <v>43881</v>
      </c>
      <c r="O3384" s="223" t="s">
        <v>1561</v>
      </c>
    </row>
    <row r="3385" spans="1:15" ht="27.75" hidden="1" customHeight="1" x14ac:dyDescent="0.25">
      <c r="A3385" s="203" t="s">
        <v>2056</v>
      </c>
      <c r="B3385" s="202" t="s">
        <v>632</v>
      </c>
      <c r="C3385" s="203" t="s">
        <v>1568</v>
      </c>
      <c r="D3385" s="202" t="s">
        <v>1569</v>
      </c>
      <c r="E3385" s="202" t="s">
        <v>1557</v>
      </c>
      <c r="F3385" s="202" t="s">
        <v>475</v>
      </c>
      <c r="G3385" s="253">
        <v>108</v>
      </c>
      <c r="H3385" s="361" t="s">
        <v>1400</v>
      </c>
      <c r="I3385" s="252" t="s">
        <v>1379</v>
      </c>
      <c r="J3385" s="274">
        <v>0.38</v>
      </c>
      <c r="K3385" s="359" t="s">
        <v>1391</v>
      </c>
      <c r="L3385" s="359" t="s">
        <v>1392</v>
      </c>
      <c r="M3385" s="368">
        <v>2010</v>
      </c>
      <c r="N3385" s="205">
        <v>43627</v>
      </c>
      <c r="O3385" s="203" t="s">
        <v>1537</v>
      </c>
    </row>
    <row r="3386" spans="1:15" ht="27.75" hidden="1" customHeight="1" x14ac:dyDescent="0.25">
      <c r="A3386" s="203" t="s">
        <v>2056</v>
      </c>
      <c r="B3386" s="202" t="s">
        <v>632</v>
      </c>
      <c r="C3386" s="203" t="s">
        <v>1568</v>
      </c>
      <c r="D3386" s="202" t="s">
        <v>1569</v>
      </c>
      <c r="E3386" s="202" t="s">
        <v>1557</v>
      </c>
      <c r="F3386" s="202" t="s">
        <v>475</v>
      </c>
      <c r="G3386" s="253">
        <v>21</v>
      </c>
      <c r="H3386" s="361" t="s">
        <v>1400</v>
      </c>
      <c r="I3386" s="252" t="s">
        <v>1382</v>
      </c>
      <c r="J3386" s="274">
        <v>0.38</v>
      </c>
      <c r="K3386" s="359" t="s">
        <v>1391</v>
      </c>
      <c r="L3386" s="359" t="s">
        <v>1392</v>
      </c>
      <c r="M3386" s="368">
        <v>2010</v>
      </c>
      <c r="N3386" s="205">
        <v>43627</v>
      </c>
      <c r="O3386" s="203" t="s">
        <v>1537</v>
      </c>
    </row>
    <row r="3387" spans="1:15" ht="27.75" hidden="1" customHeight="1" x14ac:dyDescent="0.25">
      <c r="A3387" s="203" t="s">
        <v>2056</v>
      </c>
      <c r="B3387" s="202" t="s">
        <v>632</v>
      </c>
      <c r="C3387" s="203" t="s">
        <v>1568</v>
      </c>
      <c r="D3387" s="202" t="s">
        <v>1569</v>
      </c>
      <c r="E3387" s="202" t="s">
        <v>1557</v>
      </c>
      <c r="F3387" s="202" t="s">
        <v>475</v>
      </c>
      <c r="G3387" s="253">
        <v>3.6</v>
      </c>
      <c r="H3387" s="361" t="s">
        <v>1400</v>
      </c>
      <c r="I3387" s="252" t="s">
        <v>1383</v>
      </c>
      <c r="J3387" s="274">
        <v>0.38</v>
      </c>
      <c r="K3387" s="359" t="s">
        <v>1391</v>
      </c>
      <c r="L3387" s="359" t="s">
        <v>1392</v>
      </c>
      <c r="M3387" s="368">
        <v>2010</v>
      </c>
      <c r="N3387" s="205">
        <v>43627</v>
      </c>
      <c r="O3387" s="203" t="s">
        <v>1537</v>
      </c>
    </row>
    <row r="3388" spans="1:15" ht="27.75" hidden="1" customHeight="1" x14ac:dyDescent="0.25">
      <c r="A3388" s="203" t="s">
        <v>2056</v>
      </c>
      <c r="B3388" s="202" t="s">
        <v>632</v>
      </c>
      <c r="C3388" s="203" t="s">
        <v>1568</v>
      </c>
      <c r="D3388" s="202" t="s">
        <v>1569</v>
      </c>
      <c r="E3388" s="202" t="s">
        <v>1557</v>
      </c>
      <c r="F3388" s="202" t="s">
        <v>475</v>
      </c>
      <c r="G3388" s="253">
        <v>0.45</v>
      </c>
      <c r="H3388" s="361" t="s">
        <v>1400</v>
      </c>
      <c r="I3388" s="252" t="s">
        <v>1384</v>
      </c>
      <c r="J3388" s="274">
        <v>0.38</v>
      </c>
      <c r="K3388" s="359" t="s">
        <v>1391</v>
      </c>
      <c r="L3388" s="359" t="s">
        <v>1392</v>
      </c>
      <c r="M3388" s="368">
        <v>2010</v>
      </c>
      <c r="N3388" s="205">
        <v>43627</v>
      </c>
      <c r="O3388" s="203" t="s">
        <v>1537</v>
      </c>
    </row>
    <row r="3389" spans="1:15" ht="27.75" hidden="1" customHeight="1" x14ac:dyDescent="0.25">
      <c r="A3389" s="203" t="s">
        <v>2056</v>
      </c>
      <c r="B3389" s="202" t="s">
        <v>632</v>
      </c>
      <c r="C3389" s="203" t="s">
        <v>1568</v>
      </c>
      <c r="D3389" s="202" t="s">
        <v>1569</v>
      </c>
      <c r="E3389" s="202" t="s">
        <v>1557</v>
      </c>
      <c r="F3389" s="202" t="s">
        <v>475</v>
      </c>
      <c r="G3389" s="253">
        <v>1</v>
      </c>
      <c r="H3389" s="361" t="s">
        <v>1400</v>
      </c>
      <c r="I3389" s="252" t="s">
        <v>1385</v>
      </c>
      <c r="J3389" s="274">
        <v>0.38</v>
      </c>
      <c r="K3389" s="359" t="s">
        <v>1391</v>
      </c>
      <c r="L3389" s="359" t="s">
        <v>1392</v>
      </c>
      <c r="M3389" s="368">
        <v>2010</v>
      </c>
      <c r="N3389" s="205">
        <v>43627</v>
      </c>
      <c r="O3389" s="203" t="s">
        <v>1537</v>
      </c>
    </row>
    <row r="3390" spans="1:15" ht="27.75" hidden="1" customHeight="1" x14ac:dyDescent="0.25">
      <c r="A3390" s="203" t="s">
        <v>2056</v>
      </c>
      <c r="B3390" s="202" t="s">
        <v>632</v>
      </c>
      <c r="C3390" s="203" t="s">
        <v>1403</v>
      </c>
      <c r="D3390" s="202" t="s">
        <v>1404</v>
      </c>
      <c r="E3390" s="202" t="s">
        <v>1405</v>
      </c>
      <c r="F3390" s="202" t="s">
        <v>475</v>
      </c>
      <c r="G3390" s="253">
        <v>154</v>
      </c>
      <c r="H3390" s="361" t="s">
        <v>1406</v>
      </c>
      <c r="I3390" s="252" t="s">
        <v>1407</v>
      </c>
      <c r="J3390" s="359" t="s">
        <v>1380</v>
      </c>
      <c r="K3390" s="359" t="s">
        <v>22</v>
      </c>
      <c r="L3390" s="359" t="s">
        <v>1408</v>
      </c>
      <c r="M3390" s="368" t="s">
        <v>1407</v>
      </c>
      <c r="N3390" s="205">
        <v>42486</v>
      </c>
      <c r="O3390" s="203"/>
    </row>
    <row r="3391" spans="1:15" ht="27.75" hidden="1" customHeight="1" x14ac:dyDescent="0.25">
      <c r="A3391" s="226" t="s">
        <v>2056</v>
      </c>
      <c r="B3391" s="269" t="s">
        <v>632</v>
      </c>
      <c r="C3391" s="226" t="s">
        <v>2568</v>
      </c>
      <c r="D3391" s="269" t="s">
        <v>2578</v>
      </c>
      <c r="E3391" s="269" t="s">
        <v>1557</v>
      </c>
      <c r="F3391" s="269" t="s">
        <v>2574</v>
      </c>
      <c r="G3391" s="373">
        <v>11.52</v>
      </c>
      <c r="H3391" s="225" t="s">
        <v>488</v>
      </c>
      <c r="I3391" s="269" t="s">
        <v>1379</v>
      </c>
      <c r="J3391" s="374">
        <v>0</v>
      </c>
      <c r="K3391" s="269" t="s">
        <v>22</v>
      </c>
      <c r="L3391" s="269" t="s">
        <v>1392</v>
      </c>
      <c r="M3391" s="369">
        <v>2010</v>
      </c>
      <c r="N3391" s="375">
        <v>43873</v>
      </c>
      <c r="O3391" s="226" t="s">
        <v>2569</v>
      </c>
    </row>
    <row r="3392" spans="1:15" ht="27.75" hidden="1" customHeight="1" x14ac:dyDescent="0.25">
      <c r="A3392" s="226" t="s">
        <v>2056</v>
      </c>
      <c r="B3392" s="269" t="s">
        <v>632</v>
      </c>
      <c r="C3392" s="226" t="s">
        <v>2568</v>
      </c>
      <c r="D3392" s="269" t="s">
        <v>2578</v>
      </c>
      <c r="E3392" s="269" t="s">
        <v>1557</v>
      </c>
      <c r="F3392" s="269" t="s">
        <v>2574</v>
      </c>
      <c r="G3392" s="373">
        <v>4.2699999999999996</v>
      </c>
      <c r="H3392" s="225" t="s">
        <v>488</v>
      </c>
      <c r="I3392" s="269" t="s">
        <v>1382</v>
      </c>
      <c r="J3392" s="374">
        <v>0</v>
      </c>
      <c r="K3392" s="269" t="s">
        <v>22</v>
      </c>
      <c r="L3392" s="269" t="s">
        <v>1392</v>
      </c>
      <c r="M3392" s="369">
        <v>2010</v>
      </c>
      <c r="N3392" s="375">
        <v>43873</v>
      </c>
      <c r="O3392" s="226" t="s">
        <v>2569</v>
      </c>
    </row>
    <row r="3393" spans="1:15" ht="27.75" hidden="1" customHeight="1" x14ac:dyDescent="0.25">
      <c r="A3393" s="226" t="s">
        <v>2056</v>
      </c>
      <c r="B3393" s="269" t="s">
        <v>632</v>
      </c>
      <c r="C3393" s="226" t="s">
        <v>2568</v>
      </c>
      <c r="D3393" s="269" t="s">
        <v>2578</v>
      </c>
      <c r="E3393" s="269" t="s">
        <v>1557</v>
      </c>
      <c r="F3393" s="269" t="s">
        <v>2574</v>
      </c>
      <c r="G3393" s="373">
        <v>1.72</v>
      </c>
      <c r="H3393" s="225" t="s">
        <v>488</v>
      </c>
      <c r="I3393" s="269" t="s">
        <v>1383</v>
      </c>
      <c r="J3393" s="374">
        <v>0</v>
      </c>
      <c r="K3393" s="269" t="s">
        <v>22</v>
      </c>
      <c r="L3393" s="269" t="s">
        <v>1392</v>
      </c>
      <c r="M3393" s="369">
        <v>2010</v>
      </c>
      <c r="N3393" s="375">
        <v>43873</v>
      </c>
      <c r="O3393" s="226" t="s">
        <v>2569</v>
      </c>
    </row>
    <row r="3394" spans="1:15" ht="27.75" hidden="1" customHeight="1" x14ac:dyDescent="0.25">
      <c r="A3394" s="226" t="s">
        <v>2056</v>
      </c>
      <c r="B3394" s="269" t="s">
        <v>632</v>
      </c>
      <c r="C3394" s="226" t="s">
        <v>2568</v>
      </c>
      <c r="D3394" s="269" t="s">
        <v>2578</v>
      </c>
      <c r="E3394" s="269" t="s">
        <v>1557</v>
      </c>
      <c r="F3394" s="269" t="s">
        <v>2574</v>
      </c>
      <c r="G3394" s="373">
        <v>0.78</v>
      </c>
      <c r="H3394" s="225" t="s">
        <v>488</v>
      </c>
      <c r="I3394" s="372" t="s">
        <v>1384</v>
      </c>
      <c r="J3394" s="374">
        <v>0</v>
      </c>
      <c r="K3394" s="269" t="s">
        <v>22</v>
      </c>
      <c r="L3394" s="269" t="s">
        <v>1392</v>
      </c>
      <c r="M3394" s="369">
        <v>2010</v>
      </c>
      <c r="N3394" s="375">
        <v>43873</v>
      </c>
      <c r="O3394" s="226" t="s">
        <v>2569</v>
      </c>
    </row>
    <row r="3395" spans="1:15" ht="27.75" hidden="1" customHeight="1" x14ac:dyDescent="0.25">
      <c r="A3395" s="226" t="s">
        <v>2056</v>
      </c>
      <c r="B3395" s="269" t="s">
        <v>632</v>
      </c>
      <c r="C3395" s="226" t="s">
        <v>2568</v>
      </c>
      <c r="D3395" s="269" t="s">
        <v>2578</v>
      </c>
      <c r="E3395" s="269" t="s">
        <v>1557</v>
      </c>
      <c r="F3395" s="269" t="s">
        <v>2574</v>
      </c>
      <c r="G3395" s="373">
        <v>0.38</v>
      </c>
      <c r="H3395" s="225" t="s">
        <v>488</v>
      </c>
      <c r="I3395" s="372" t="s">
        <v>1385</v>
      </c>
      <c r="J3395" s="374">
        <v>0</v>
      </c>
      <c r="K3395" s="269" t="s">
        <v>22</v>
      </c>
      <c r="L3395" s="269" t="s">
        <v>1392</v>
      </c>
      <c r="M3395" s="369">
        <v>2010</v>
      </c>
      <c r="N3395" s="375">
        <v>43873</v>
      </c>
      <c r="O3395" s="226" t="s">
        <v>2569</v>
      </c>
    </row>
    <row r="3396" spans="1:15" ht="27.75" hidden="1" customHeight="1" x14ac:dyDescent="0.25">
      <c r="A3396" s="226" t="s">
        <v>2056</v>
      </c>
      <c r="B3396" s="269" t="s">
        <v>632</v>
      </c>
      <c r="C3396" s="226" t="s">
        <v>2568</v>
      </c>
      <c r="D3396" s="269" t="s">
        <v>1569</v>
      </c>
      <c r="E3396" s="269" t="s">
        <v>1557</v>
      </c>
      <c r="F3396" s="269" t="s">
        <v>2574</v>
      </c>
      <c r="G3396" s="373">
        <v>25.54</v>
      </c>
      <c r="H3396" s="225" t="s">
        <v>488</v>
      </c>
      <c r="I3396" s="269" t="s">
        <v>1379</v>
      </c>
      <c r="J3396" s="374">
        <v>0</v>
      </c>
      <c r="K3396" s="269" t="s">
        <v>22</v>
      </c>
      <c r="L3396" s="269" t="s">
        <v>1392</v>
      </c>
      <c r="M3396" s="369">
        <v>2010</v>
      </c>
      <c r="N3396" s="375">
        <v>43873</v>
      </c>
      <c r="O3396" s="226" t="s">
        <v>2569</v>
      </c>
    </row>
    <row r="3397" spans="1:15" ht="27.75" hidden="1" customHeight="1" x14ac:dyDescent="0.25">
      <c r="A3397" s="226" t="s">
        <v>2056</v>
      </c>
      <c r="B3397" s="269" t="s">
        <v>632</v>
      </c>
      <c r="C3397" s="226" t="s">
        <v>2568</v>
      </c>
      <c r="D3397" s="269" t="s">
        <v>1569</v>
      </c>
      <c r="E3397" s="269" t="s">
        <v>1557</v>
      </c>
      <c r="F3397" s="269" t="s">
        <v>2574</v>
      </c>
      <c r="G3397" s="373">
        <v>9.4700000000000006</v>
      </c>
      <c r="H3397" s="225" t="s">
        <v>488</v>
      </c>
      <c r="I3397" s="269" t="s">
        <v>1382</v>
      </c>
      <c r="J3397" s="374">
        <v>0</v>
      </c>
      <c r="K3397" s="269" t="s">
        <v>22</v>
      </c>
      <c r="L3397" s="269" t="s">
        <v>1392</v>
      </c>
      <c r="M3397" s="369">
        <v>2010</v>
      </c>
      <c r="N3397" s="375">
        <v>43873</v>
      </c>
      <c r="O3397" s="226" t="s">
        <v>2569</v>
      </c>
    </row>
    <row r="3398" spans="1:15" ht="27.75" hidden="1" customHeight="1" x14ac:dyDescent="0.25">
      <c r="A3398" s="226" t="s">
        <v>2056</v>
      </c>
      <c r="B3398" s="269" t="s">
        <v>632</v>
      </c>
      <c r="C3398" s="226" t="s">
        <v>2568</v>
      </c>
      <c r="D3398" s="269" t="s">
        <v>1569</v>
      </c>
      <c r="E3398" s="269" t="s">
        <v>1557</v>
      </c>
      <c r="F3398" s="269" t="s">
        <v>2574</v>
      </c>
      <c r="G3398" s="373">
        <v>3.82</v>
      </c>
      <c r="H3398" s="225" t="s">
        <v>488</v>
      </c>
      <c r="I3398" s="269" t="s">
        <v>1383</v>
      </c>
      <c r="J3398" s="374">
        <v>0</v>
      </c>
      <c r="K3398" s="269" t="s">
        <v>22</v>
      </c>
      <c r="L3398" s="269" t="s">
        <v>1392</v>
      </c>
      <c r="M3398" s="369">
        <v>2010</v>
      </c>
      <c r="N3398" s="375">
        <v>43873</v>
      </c>
      <c r="O3398" s="226" t="s">
        <v>2569</v>
      </c>
    </row>
    <row r="3399" spans="1:15" ht="27.75" hidden="1" customHeight="1" x14ac:dyDescent="0.25">
      <c r="A3399" s="226" t="s">
        <v>2056</v>
      </c>
      <c r="B3399" s="269" t="s">
        <v>632</v>
      </c>
      <c r="C3399" s="226" t="s">
        <v>2568</v>
      </c>
      <c r="D3399" s="269" t="s">
        <v>1569</v>
      </c>
      <c r="E3399" s="269" t="s">
        <v>1557</v>
      </c>
      <c r="F3399" s="269" t="s">
        <v>2574</v>
      </c>
      <c r="G3399" s="373">
        <v>1.74</v>
      </c>
      <c r="H3399" s="225" t="s">
        <v>488</v>
      </c>
      <c r="I3399" s="372" t="s">
        <v>1384</v>
      </c>
      <c r="J3399" s="374">
        <v>0</v>
      </c>
      <c r="K3399" s="269" t="s">
        <v>22</v>
      </c>
      <c r="L3399" s="269" t="s">
        <v>1392</v>
      </c>
      <c r="M3399" s="369">
        <v>2010</v>
      </c>
      <c r="N3399" s="375">
        <v>43873</v>
      </c>
      <c r="O3399" s="226" t="s">
        <v>2569</v>
      </c>
    </row>
    <row r="3400" spans="1:15" ht="27.75" hidden="1" customHeight="1" x14ac:dyDescent="0.25">
      <c r="A3400" s="226" t="s">
        <v>2056</v>
      </c>
      <c r="B3400" s="269" t="s">
        <v>632</v>
      </c>
      <c r="C3400" s="226" t="s">
        <v>2568</v>
      </c>
      <c r="D3400" s="269" t="s">
        <v>1569</v>
      </c>
      <c r="E3400" s="269" t="s">
        <v>1557</v>
      </c>
      <c r="F3400" s="269" t="s">
        <v>2574</v>
      </c>
      <c r="G3400" s="373">
        <v>0.84</v>
      </c>
      <c r="H3400" s="225" t="s">
        <v>488</v>
      </c>
      <c r="I3400" s="372" t="s">
        <v>1385</v>
      </c>
      <c r="J3400" s="374">
        <v>0</v>
      </c>
      <c r="K3400" s="269" t="s">
        <v>22</v>
      </c>
      <c r="L3400" s="269" t="s">
        <v>1392</v>
      </c>
      <c r="M3400" s="369">
        <v>2010</v>
      </c>
      <c r="N3400" s="375">
        <v>43873</v>
      </c>
      <c r="O3400" s="226" t="s">
        <v>2569</v>
      </c>
    </row>
    <row r="3401" spans="1:15" ht="27.75" hidden="1" customHeight="1" x14ac:dyDescent="0.25">
      <c r="A3401" s="129" t="s">
        <v>2056</v>
      </c>
      <c r="B3401" s="269" t="s">
        <v>632</v>
      </c>
      <c r="C3401" s="226" t="s">
        <v>2568</v>
      </c>
      <c r="D3401" s="269" t="s">
        <v>804</v>
      </c>
      <c r="E3401" s="372" t="s">
        <v>1550</v>
      </c>
      <c r="F3401" s="269" t="s">
        <v>2574</v>
      </c>
      <c r="G3401" s="373">
        <v>5.6</v>
      </c>
      <c r="H3401" s="225" t="s">
        <v>488</v>
      </c>
      <c r="I3401" s="269" t="s">
        <v>1379</v>
      </c>
      <c r="J3401" s="374">
        <v>0</v>
      </c>
      <c r="K3401" s="269" t="s">
        <v>22</v>
      </c>
      <c r="L3401" s="269" t="s">
        <v>1392</v>
      </c>
      <c r="M3401" s="369">
        <v>2010</v>
      </c>
      <c r="N3401" s="375">
        <v>43873</v>
      </c>
      <c r="O3401" s="226" t="s">
        <v>2569</v>
      </c>
    </row>
    <row r="3402" spans="1:15" ht="27.75" hidden="1" customHeight="1" x14ac:dyDescent="0.25">
      <c r="A3402" s="129" t="s">
        <v>2056</v>
      </c>
      <c r="B3402" s="269" t="s">
        <v>632</v>
      </c>
      <c r="C3402" s="226" t="s">
        <v>2568</v>
      </c>
      <c r="D3402" s="269" t="s">
        <v>804</v>
      </c>
      <c r="E3402" s="372" t="s">
        <v>1550</v>
      </c>
      <c r="F3402" s="269" t="s">
        <v>2574</v>
      </c>
      <c r="G3402" s="373">
        <v>2.08</v>
      </c>
      <c r="H3402" s="225" t="s">
        <v>488</v>
      </c>
      <c r="I3402" s="269" t="s">
        <v>1382</v>
      </c>
      <c r="J3402" s="374">
        <v>0</v>
      </c>
      <c r="K3402" s="269" t="s">
        <v>22</v>
      </c>
      <c r="L3402" s="269" t="s">
        <v>1392</v>
      </c>
      <c r="M3402" s="369">
        <v>2010</v>
      </c>
      <c r="N3402" s="375">
        <v>43873</v>
      </c>
      <c r="O3402" s="226" t="s">
        <v>2569</v>
      </c>
    </row>
    <row r="3403" spans="1:15" ht="27.75" hidden="1" customHeight="1" x14ac:dyDescent="0.25">
      <c r="A3403" s="129" t="s">
        <v>2056</v>
      </c>
      <c r="B3403" s="269" t="s">
        <v>632</v>
      </c>
      <c r="C3403" s="226" t="s">
        <v>2568</v>
      </c>
      <c r="D3403" s="269" t="s">
        <v>804</v>
      </c>
      <c r="E3403" s="372" t="s">
        <v>1550</v>
      </c>
      <c r="F3403" s="269" t="s">
        <v>2574</v>
      </c>
      <c r="G3403" s="373">
        <v>0.84</v>
      </c>
      <c r="H3403" s="225" t="s">
        <v>488</v>
      </c>
      <c r="I3403" s="269" t="s">
        <v>1383</v>
      </c>
      <c r="J3403" s="374">
        <v>0</v>
      </c>
      <c r="K3403" s="269" t="s">
        <v>22</v>
      </c>
      <c r="L3403" s="269" t="s">
        <v>1392</v>
      </c>
      <c r="M3403" s="369">
        <v>2010</v>
      </c>
      <c r="N3403" s="375">
        <v>43873</v>
      </c>
      <c r="O3403" s="226" t="s">
        <v>2569</v>
      </c>
    </row>
    <row r="3404" spans="1:15" ht="27.75" hidden="1" customHeight="1" x14ac:dyDescent="0.25">
      <c r="A3404" s="129" t="s">
        <v>2056</v>
      </c>
      <c r="B3404" s="269" t="s">
        <v>632</v>
      </c>
      <c r="C3404" s="226" t="s">
        <v>2568</v>
      </c>
      <c r="D3404" s="269" t="s">
        <v>804</v>
      </c>
      <c r="E3404" s="372" t="s">
        <v>1550</v>
      </c>
      <c r="F3404" s="269" t="s">
        <v>2574</v>
      </c>
      <c r="G3404" s="373">
        <v>0.38</v>
      </c>
      <c r="H3404" s="225" t="s">
        <v>488</v>
      </c>
      <c r="I3404" s="372" t="s">
        <v>1384</v>
      </c>
      <c r="J3404" s="374">
        <v>0</v>
      </c>
      <c r="K3404" s="269" t="s">
        <v>22</v>
      </c>
      <c r="L3404" s="269" t="s">
        <v>1392</v>
      </c>
      <c r="M3404" s="369">
        <v>2010</v>
      </c>
      <c r="N3404" s="375">
        <v>43873</v>
      </c>
      <c r="O3404" s="226" t="s">
        <v>2569</v>
      </c>
    </row>
    <row r="3405" spans="1:15" ht="27.75" hidden="1" customHeight="1" x14ac:dyDescent="0.25">
      <c r="A3405" s="129" t="s">
        <v>2056</v>
      </c>
      <c r="B3405" s="269" t="s">
        <v>632</v>
      </c>
      <c r="C3405" s="226" t="s">
        <v>2568</v>
      </c>
      <c r="D3405" s="269" t="s">
        <v>804</v>
      </c>
      <c r="E3405" s="372" t="s">
        <v>1550</v>
      </c>
      <c r="F3405" s="269" t="s">
        <v>2574</v>
      </c>
      <c r="G3405" s="373">
        <v>0.18</v>
      </c>
      <c r="H3405" s="225" t="s">
        <v>488</v>
      </c>
      <c r="I3405" s="372" t="s">
        <v>1385</v>
      </c>
      <c r="J3405" s="374">
        <v>0</v>
      </c>
      <c r="K3405" s="269" t="s">
        <v>22</v>
      </c>
      <c r="L3405" s="269" t="s">
        <v>1392</v>
      </c>
      <c r="M3405" s="369">
        <v>2010</v>
      </c>
      <c r="N3405" s="375">
        <v>43873</v>
      </c>
      <c r="O3405" s="226" t="s">
        <v>2569</v>
      </c>
    </row>
    <row r="3406" spans="1:15" ht="27.75" hidden="1" customHeight="1" x14ac:dyDescent="0.25">
      <c r="A3406" s="129" t="s">
        <v>2056</v>
      </c>
      <c r="B3406" s="269" t="s">
        <v>632</v>
      </c>
      <c r="C3406" s="226" t="s">
        <v>2568</v>
      </c>
      <c r="D3406" s="381" t="s">
        <v>686</v>
      </c>
      <c r="E3406" s="372" t="s">
        <v>1553</v>
      </c>
      <c r="F3406" s="269" t="s">
        <v>475</v>
      </c>
      <c r="G3406" s="373">
        <v>2.13</v>
      </c>
      <c r="H3406" s="225" t="s">
        <v>488</v>
      </c>
      <c r="I3406" s="269" t="s">
        <v>1379</v>
      </c>
      <c r="J3406" s="374">
        <v>0</v>
      </c>
      <c r="K3406" s="269" t="s">
        <v>22</v>
      </c>
      <c r="L3406" s="269" t="s">
        <v>1392</v>
      </c>
      <c r="M3406" s="369">
        <v>2010</v>
      </c>
      <c r="N3406" s="375">
        <v>43873</v>
      </c>
      <c r="O3406" s="226" t="s">
        <v>2569</v>
      </c>
    </row>
    <row r="3407" spans="1:15" ht="27.75" hidden="1" customHeight="1" x14ac:dyDescent="0.25">
      <c r="A3407" s="129" t="s">
        <v>2056</v>
      </c>
      <c r="B3407" s="269" t="s">
        <v>632</v>
      </c>
      <c r="C3407" s="226" t="s">
        <v>2568</v>
      </c>
      <c r="D3407" s="381" t="s">
        <v>686</v>
      </c>
      <c r="E3407" s="372" t="s">
        <v>1553</v>
      </c>
      <c r="F3407" s="269" t="s">
        <v>475</v>
      </c>
      <c r="G3407" s="373">
        <v>0.79</v>
      </c>
      <c r="H3407" s="225" t="s">
        <v>488</v>
      </c>
      <c r="I3407" s="269" t="s">
        <v>1382</v>
      </c>
      <c r="J3407" s="374">
        <v>0</v>
      </c>
      <c r="K3407" s="269" t="s">
        <v>22</v>
      </c>
      <c r="L3407" s="269" t="s">
        <v>1392</v>
      </c>
      <c r="M3407" s="369">
        <v>2010</v>
      </c>
      <c r="N3407" s="375">
        <v>43873</v>
      </c>
      <c r="O3407" s="226" t="s">
        <v>2569</v>
      </c>
    </row>
    <row r="3408" spans="1:15" ht="27.75" hidden="1" customHeight="1" x14ac:dyDescent="0.25">
      <c r="A3408" s="129" t="s">
        <v>2056</v>
      </c>
      <c r="B3408" s="269" t="s">
        <v>632</v>
      </c>
      <c r="C3408" s="226" t="s">
        <v>2568</v>
      </c>
      <c r="D3408" s="381" t="s">
        <v>686</v>
      </c>
      <c r="E3408" s="372" t="s">
        <v>1553</v>
      </c>
      <c r="F3408" s="269" t="s">
        <v>475</v>
      </c>
      <c r="G3408" s="373">
        <v>0.32</v>
      </c>
      <c r="H3408" s="225" t="s">
        <v>488</v>
      </c>
      <c r="I3408" s="269" t="s">
        <v>1383</v>
      </c>
      <c r="J3408" s="374">
        <v>0</v>
      </c>
      <c r="K3408" s="269" t="s">
        <v>22</v>
      </c>
      <c r="L3408" s="269" t="s">
        <v>1392</v>
      </c>
      <c r="M3408" s="369">
        <v>2010</v>
      </c>
      <c r="N3408" s="375">
        <v>43873</v>
      </c>
      <c r="O3408" s="226" t="s">
        <v>2569</v>
      </c>
    </row>
    <row r="3409" spans="1:15" ht="27.75" hidden="1" customHeight="1" x14ac:dyDescent="0.25">
      <c r="A3409" s="129" t="s">
        <v>2056</v>
      </c>
      <c r="B3409" s="269" t="s">
        <v>632</v>
      </c>
      <c r="C3409" s="226" t="s">
        <v>2568</v>
      </c>
      <c r="D3409" s="381" t="s">
        <v>686</v>
      </c>
      <c r="E3409" s="372" t="s">
        <v>1553</v>
      </c>
      <c r="F3409" s="269" t="s">
        <v>475</v>
      </c>
      <c r="G3409" s="373">
        <v>0.15</v>
      </c>
      <c r="H3409" s="225" t="s">
        <v>488</v>
      </c>
      <c r="I3409" s="372" t="s">
        <v>1384</v>
      </c>
      <c r="J3409" s="374">
        <v>0</v>
      </c>
      <c r="K3409" s="269" t="s">
        <v>22</v>
      </c>
      <c r="L3409" s="269" t="s">
        <v>1392</v>
      </c>
      <c r="M3409" s="369">
        <v>2010</v>
      </c>
      <c r="N3409" s="375">
        <v>43873</v>
      </c>
      <c r="O3409" s="226" t="s">
        <v>2569</v>
      </c>
    </row>
    <row r="3410" spans="1:15" ht="27.75" hidden="1" customHeight="1" x14ac:dyDescent="0.25">
      <c r="A3410" s="129" t="s">
        <v>2056</v>
      </c>
      <c r="B3410" s="269" t="s">
        <v>632</v>
      </c>
      <c r="C3410" s="226" t="s">
        <v>2568</v>
      </c>
      <c r="D3410" s="381" t="s">
        <v>686</v>
      </c>
      <c r="E3410" s="372" t="s">
        <v>1553</v>
      </c>
      <c r="F3410" s="269" t="s">
        <v>475</v>
      </c>
      <c r="G3410" s="373">
        <v>7.0000000000000007E-2</v>
      </c>
      <c r="H3410" s="225" t="s">
        <v>488</v>
      </c>
      <c r="I3410" s="372" t="s">
        <v>1385</v>
      </c>
      <c r="J3410" s="374">
        <v>0</v>
      </c>
      <c r="K3410" s="269" t="s">
        <v>22</v>
      </c>
      <c r="L3410" s="269" t="s">
        <v>1392</v>
      </c>
      <c r="M3410" s="369">
        <v>2010</v>
      </c>
      <c r="N3410" s="375">
        <v>43873</v>
      </c>
      <c r="O3410" s="226" t="s">
        <v>2569</v>
      </c>
    </row>
    <row r="3411" spans="1:15" ht="27.75" hidden="1" customHeight="1" x14ac:dyDescent="0.25">
      <c r="A3411" s="129" t="s">
        <v>2056</v>
      </c>
      <c r="B3411" s="269" t="s">
        <v>632</v>
      </c>
      <c r="C3411" s="226" t="s">
        <v>2568</v>
      </c>
      <c r="D3411" s="381" t="s">
        <v>2583</v>
      </c>
      <c r="E3411" s="372" t="s">
        <v>1553</v>
      </c>
      <c r="F3411" s="269" t="s">
        <v>475</v>
      </c>
      <c r="G3411" s="373">
        <v>2.04</v>
      </c>
      <c r="H3411" s="225" t="s">
        <v>488</v>
      </c>
      <c r="I3411" s="269" t="s">
        <v>1379</v>
      </c>
      <c r="J3411" s="374">
        <v>0</v>
      </c>
      <c r="K3411" s="269" t="s">
        <v>22</v>
      </c>
      <c r="L3411" s="269" t="s">
        <v>1392</v>
      </c>
      <c r="M3411" s="369">
        <v>2010</v>
      </c>
      <c r="N3411" s="375">
        <v>43873</v>
      </c>
      <c r="O3411" s="226" t="s">
        <v>2569</v>
      </c>
    </row>
    <row r="3412" spans="1:15" ht="27.75" hidden="1" customHeight="1" x14ac:dyDescent="0.25">
      <c r="A3412" s="129" t="s">
        <v>2056</v>
      </c>
      <c r="B3412" s="269" t="s">
        <v>632</v>
      </c>
      <c r="C3412" s="226" t="s">
        <v>2568</v>
      </c>
      <c r="D3412" s="381" t="s">
        <v>2583</v>
      </c>
      <c r="E3412" s="372" t="s">
        <v>1553</v>
      </c>
      <c r="F3412" s="269" t="s">
        <v>475</v>
      </c>
      <c r="G3412" s="373">
        <v>0.76</v>
      </c>
      <c r="H3412" s="225" t="s">
        <v>488</v>
      </c>
      <c r="I3412" s="269" t="s">
        <v>1382</v>
      </c>
      <c r="J3412" s="374">
        <v>0</v>
      </c>
      <c r="K3412" s="269" t="s">
        <v>22</v>
      </c>
      <c r="L3412" s="269" t="s">
        <v>1392</v>
      </c>
      <c r="M3412" s="369">
        <v>2010</v>
      </c>
      <c r="N3412" s="375">
        <v>43873</v>
      </c>
      <c r="O3412" s="226" t="s">
        <v>2569</v>
      </c>
    </row>
    <row r="3413" spans="1:15" ht="27.75" hidden="1" customHeight="1" x14ac:dyDescent="0.25">
      <c r="A3413" s="129" t="s">
        <v>2056</v>
      </c>
      <c r="B3413" s="269" t="s">
        <v>632</v>
      </c>
      <c r="C3413" s="226" t="s">
        <v>2568</v>
      </c>
      <c r="D3413" s="381" t="s">
        <v>2583</v>
      </c>
      <c r="E3413" s="372" t="s">
        <v>1553</v>
      </c>
      <c r="F3413" s="269" t="s">
        <v>475</v>
      </c>
      <c r="G3413" s="373">
        <v>0.31</v>
      </c>
      <c r="H3413" s="225" t="s">
        <v>488</v>
      </c>
      <c r="I3413" s="269" t="s">
        <v>1383</v>
      </c>
      <c r="J3413" s="374">
        <v>0</v>
      </c>
      <c r="K3413" s="269" t="s">
        <v>22</v>
      </c>
      <c r="L3413" s="269" t="s">
        <v>1392</v>
      </c>
      <c r="M3413" s="369">
        <v>2010</v>
      </c>
      <c r="N3413" s="375">
        <v>43873</v>
      </c>
      <c r="O3413" s="226" t="s">
        <v>2569</v>
      </c>
    </row>
    <row r="3414" spans="1:15" ht="27.75" hidden="1" customHeight="1" x14ac:dyDescent="0.25">
      <c r="A3414" s="129" t="s">
        <v>2056</v>
      </c>
      <c r="B3414" s="269" t="s">
        <v>632</v>
      </c>
      <c r="C3414" s="226" t="s">
        <v>2568</v>
      </c>
      <c r="D3414" s="381" t="s">
        <v>2583</v>
      </c>
      <c r="E3414" s="372" t="s">
        <v>1553</v>
      </c>
      <c r="F3414" s="269" t="s">
        <v>475</v>
      </c>
      <c r="G3414" s="373">
        <v>0.14000000000000001</v>
      </c>
      <c r="H3414" s="225" t="s">
        <v>488</v>
      </c>
      <c r="I3414" s="372" t="s">
        <v>1384</v>
      </c>
      <c r="J3414" s="374">
        <v>0</v>
      </c>
      <c r="K3414" s="269" t="s">
        <v>22</v>
      </c>
      <c r="L3414" s="269" t="s">
        <v>1392</v>
      </c>
      <c r="M3414" s="369">
        <v>2010</v>
      </c>
      <c r="N3414" s="375">
        <v>43873</v>
      </c>
      <c r="O3414" s="226" t="s">
        <v>2569</v>
      </c>
    </row>
    <row r="3415" spans="1:15" ht="27.75" hidden="1" customHeight="1" x14ac:dyDescent="0.25">
      <c r="A3415" s="129" t="s">
        <v>2056</v>
      </c>
      <c r="B3415" s="269" t="s">
        <v>632</v>
      </c>
      <c r="C3415" s="226" t="s">
        <v>2568</v>
      </c>
      <c r="D3415" s="381" t="s">
        <v>2583</v>
      </c>
      <c r="E3415" s="372" t="s">
        <v>1553</v>
      </c>
      <c r="F3415" s="269" t="s">
        <v>475</v>
      </c>
      <c r="G3415" s="373">
        <v>6.7000000000000004E-2</v>
      </c>
      <c r="H3415" s="225" t="s">
        <v>488</v>
      </c>
      <c r="I3415" s="372" t="s">
        <v>1385</v>
      </c>
      <c r="J3415" s="374">
        <v>0</v>
      </c>
      <c r="K3415" s="269" t="s">
        <v>22</v>
      </c>
      <c r="L3415" s="269" t="s">
        <v>1392</v>
      </c>
      <c r="M3415" s="369">
        <v>2010</v>
      </c>
      <c r="N3415" s="375">
        <v>43873</v>
      </c>
      <c r="O3415" s="226" t="s">
        <v>2569</v>
      </c>
    </row>
    <row r="3416" spans="1:15" ht="27.75" hidden="1" customHeight="1" x14ac:dyDescent="0.25">
      <c r="A3416" s="129" t="s">
        <v>2056</v>
      </c>
      <c r="B3416" s="269" t="s">
        <v>632</v>
      </c>
      <c r="C3416" s="226" t="s">
        <v>2568</v>
      </c>
      <c r="D3416" s="381" t="s">
        <v>1555</v>
      </c>
      <c r="E3416" s="372" t="s">
        <v>1553</v>
      </c>
      <c r="F3416" s="269" t="s">
        <v>475</v>
      </c>
      <c r="G3416" s="373">
        <v>2.04</v>
      </c>
      <c r="H3416" s="225" t="s">
        <v>488</v>
      </c>
      <c r="I3416" s="269" t="s">
        <v>1379</v>
      </c>
      <c r="J3416" s="374">
        <v>0</v>
      </c>
      <c r="K3416" s="269" t="s">
        <v>22</v>
      </c>
      <c r="L3416" s="269" t="s">
        <v>1392</v>
      </c>
      <c r="M3416" s="369">
        <v>2010</v>
      </c>
      <c r="N3416" s="375">
        <v>43873</v>
      </c>
      <c r="O3416" s="226" t="s">
        <v>2569</v>
      </c>
    </row>
    <row r="3417" spans="1:15" ht="27.75" hidden="1" customHeight="1" x14ac:dyDescent="0.25">
      <c r="A3417" s="129" t="s">
        <v>2056</v>
      </c>
      <c r="B3417" s="269" t="s">
        <v>632</v>
      </c>
      <c r="C3417" s="226" t="s">
        <v>2568</v>
      </c>
      <c r="D3417" s="381" t="s">
        <v>1555</v>
      </c>
      <c r="E3417" s="372" t="s">
        <v>1553</v>
      </c>
      <c r="F3417" s="269" t="s">
        <v>475</v>
      </c>
      <c r="G3417" s="373">
        <v>0.76</v>
      </c>
      <c r="H3417" s="225" t="s">
        <v>488</v>
      </c>
      <c r="I3417" s="269" t="s">
        <v>1382</v>
      </c>
      <c r="J3417" s="374">
        <v>0</v>
      </c>
      <c r="K3417" s="269" t="s">
        <v>22</v>
      </c>
      <c r="L3417" s="269" t="s">
        <v>1392</v>
      </c>
      <c r="M3417" s="369">
        <v>2010</v>
      </c>
      <c r="N3417" s="375">
        <v>43873</v>
      </c>
      <c r="O3417" s="226" t="s">
        <v>2569</v>
      </c>
    </row>
    <row r="3418" spans="1:15" ht="27.75" hidden="1" customHeight="1" x14ac:dyDescent="0.25">
      <c r="A3418" s="129" t="s">
        <v>2056</v>
      </c>
      <c r="B3418" s="269" t="s">
        <v>632</v>
      </c>
      <c r="C3418" s="226" t="s">
        <v>2568</v>
      </c>
      <c r="D3418" s="381" t="s">
        <v>1555</v>
      </c>
      <c r="E3418" s="372" t="s">
        <v>1553</v>
      </c>
      <c r="F3418" s="269" t="s">
        <v>475</v>
      </c>
      <c r="G3418" s="373">
        <v>0.31</v>
      </c>
      <c r="H3418" s="225" t="s">
        <v>488</v>
      </c>
      <c r="I3418" s="269" t="s">
        <v>1383</v>
      </c>
      <c r="J3418" s="374">
        <v>0</v>
      </c>
      <c r="K3418" s="269" t="s">
        <v>22</v>
      </c>
      <c r="L3418" s="269" t="s">
        <v>1392</v>
      </c>
      <c r="M3418" s="369">
        <v>2010</v>
      </c>
      <c r="N3418" s="375">
        <v>43873</v>
      </c>
      <c r="O3418" s="226" t="s">
        <v>2569</v>
      </c>
    </row>
    <row r="3419" spans="1:15" ht="27.75" hidden="1" customHeight="1" x14ac:dyDescent="0.25">
      <c r="A3419" s="129" t="s">
        <v>2056</v>
      </c>
      <c r="B3419" s="269" t="s">
        <v>632</v>
      </c>
      <c r="C3419" s="226" t="s">
        <v>2568</v>
      </c>
      <c r="D3419" s="381" t="s">
        <v>1555</v>
      </c>
      <c r="E3419" s="372" t="s">
        <v>1553</v>
      </c>
      <c r="F3419" s="269" t="s">
        <v>475</v>
      </c>
      <c r="G3419" s="373">
        <v>0.14000000000000001</v>
      </c>
      <c r="H3419" s="225" t="s">
        <v>488</v>
      </c>
      <c r="I3419" s="372" t="s">
        <v>1384</v>
      </c>
      <c r="J3419" s="374">
        <v>0</v>
      </c>
      <c r="K3419" s="269" t="s">
        <v>22</v>
      </c>
      <c r="L3419" s="269" t="s">
        <v>1392</v>
      </c>
      <c r="M3419" s="369">
        <v>2010</v>
      </c>
      <c r="N3419" s="375">
        <v>43873</v>
      </c>
      <c r="O3419" s="226" t="s">
        <v>2569</v>
      </c>
    </row>
    <row r="3420" spans="1:15" ht="27.75" hidden="1" customHeight="1" x14ac:dyDescent="0.25">
      <c r="A3420" s="129" t="s">
        <v>2056</v>
      </c>
      <c r="B3420" s="269" t="s">
        <v>632</v>
      </c>
      <c r="C3420" s="226" t="s">
        <v>2568</v>
      </c>
      <c r="D3420" s="381" t="s">
        <v>1555</v>
      </c>
      <c r="E3420" s="372" t="s">
        <v>1553</v>
      </c>
      <c r="F3420" s="269" t="s">
        <v>475</v>
      </c>
      <c r="G3420" s="373">
        <v>6.7000000000000004E-2</v>
      </c>
      <c r="H3420" s="225" t="s">
        <v>488</v>
      </c>
      <c r="I3420" s="372" t="s">
        <v>1385</v>
      </c>
      <c r="J3420" s="374">
        <v>0</v>
      </c>
      <c r="K3420" s="269" t="s">
        <v>22</v>
      </c>
      <c r="L3420" s="269" t="s">
        <v>1392</v>
      </c>
      <c r="M3420" s="369">
        <v>2010</v>
      </c>
      <c r="N3420" s="375">
        <v>43873</v>
      </c>
      <c r="O3420" s="226" t="s">
        <v>2569</v>
      </c>
    </row>
    <row r="3421" spans="1:15" ht="27.75" hidden="1" customHeight="1" x14ac:dyDescent="0.25">
      <c r="A3421" s="129" t="s">
        <v>2056</v>
      </c>
      <c r="B3421" s="269" t="s">
        <v>632</v>
      </c>
      <c r="C3421" s="226" t="s">
        <v>2568</v>
      </c>
      <c r="D3421" s="269" t="s">
        <v>641</v>
      </c>
      <c r="E3421" s="372" t="s">
        <v>1557</v>
      </c>
      <c r="F3421" s="269" t="s">
        <v>475</v>
      </c>
      <c r="G3421" s="373">
        <v>119.2</v>
      </c>
      <c r="H3421" s="225" t="s">
        <v>488</v>
      </c>
      <c r="I3421" s="269" t="s">
        <v>1379</v>
      </c>
      <c r="J3421" s="374">
        <v>0</v>
      </c>
      <c r="K3421" s="269" t="s">
        <v>22</v>
      </c>
      <c r="L3421" s="269" t="s">
        <v>1392</v>
      </c>
      <c r="M3421" s="369">
        <v>2010</v>
      </c>
      <c r="N3421" s="375">
        <v>43873</v>
      </c>
      <c r="O3421" s="226" t="s">
        <v>2569</v>
      </c>
    </row>
    <row r="3422" spans="1:15" ht="27.75" hidden="1" customHeight="1" x14ac:dyDescent="0.25">
      <c r="A3422" s="129" t="s">
        <v>2056</v>
      </c>
      <c r="B3422" s="269" t="s">
        <v>632</v>
      </c>
      <c r="C3422" s="226" t="s">
        <v>2568</v>
      </c>
      <c r="D3422" s="269" t="s">
        <v>641</v>
      </c>
      <c r="E3422" s="372" t="s">
        <v>1557</v>
      </c>
      <c r="F3422" s="269" t="s">
        <v>475</v>
      </c>
      <c r="G3422" s="373">
        <v>44.21</v>
      </c>
      <c r="H3422" s="225" t="s">
        <v>488</v>
      </c>
      <c r="I3422" s="269" t="s">
        <v>1382</v>
      </c>
      <c r="J3422" s="374">
        <v>0</v>
      </c>
      <c r="K3422" s="269" t="s">
        <v>22</v>
      </c>
      <c r="L3422" s="269" t="s">
        <v>1392</v>
      </c>
      <c r="M3422" s="369">
        <v>2010</v>
      </c>
      <c r="N3422" s="375">
        <v>43873</v>
      </c>
      <c r="O3422" s="226" t="s">
        <v>2569</v>
      </c>
    </row>
    <row r="3423" spans="1:15" ht="27.75" hidden="1" customHeight="1" x14ac:dyDescent="0.25">
      <c r="A3423" s="129" t="s">
        <v>2056</v>
      </c>
      <c r="B3423" s="269" t="s">
        <v>632</v>
      </c>
      <c r="C3423" s="226" t="s">
        <v>2568</v>
      </c>
      <c r="D3423" s="269" t="s">
        <v>641</v>
      </c>
      <c r="E3423" s="372" t="s">
        <v>1557</v>
      </c>
      <c r="F3423" s="269" t="s">
        <v>475</v>
      </c>
      <c r="G3423" s="373">
        <v>17.829999999999998</v>
      </c>
      <c r="H3423" s="225" t="s">
        <v>488</v>
      </c>
      <c r="I3423" s="269" t="s">
        <v>1383</v>
      </c>
      <c r="J3423" s="374">
        <v>0</v>
      </c>
      <c r="K3423" s="269" t="s">
        <v>22</v>
      </c>
      <c r="L3423" s="269" t="s">
        <v>1392</v>
      </c>
      <c r="M3423" s="369">
        <v>2010</v>
      </c>
      <c r="N3423" s="375">
        <v>43873</v>
      </c>
      <c r="O3423" s="226" t="s">
        <v>2569</v>
      </c>
    </row>
    <row r="3424" spans="1:15" ht="27.75" hidden="1" customHeight="1" x14ac:dyDescent="0.25">
      <c r="A3424" s="129" t="s">
        <v>2056</v>
      </c>
      <c r="B3424" s="269" t="s">
        <v>632</v>
      </c>
      <c r="C3424" s="226" t="s">
        <v>2568</v>
      </c>
      <c r="D3424" s="269" t="s">
        <v>641</v>
      </c>
      <c r="E3424" s="372" t="s">
        <v>1557</v>
      </c>
      <c r="F3424" s="269" t="s">
        <v>475</v>
      </c>
      <c r="G3424" s="373">
        <v>8.1199999999999992</v>
      </c>
      <c r="H3424" s="225" t="s">
        <v>488</v>
      </c>
      <c r="I3424" s="372" t="s">
        <v>1384</v>
      </c>
      <c r="J3424" s="374">
        <v>0</v>
      </c>
      <c r="K3424" s="269" t="s">
        <v>22</v>
      </c>
      <c r="L3424" s="269" t="s">
        <v>1392</v>
      </c>
      <c r="M3424" s="369">
        <v>2010</v>
      </c>
      <c r="N3424" s="375">
        <v>43873</v>
      </c>
      <c r="O3424" s="226" t="s">
        <v>2569</v>
      </c>
    </row>
    <row r="3425" spans="1:15" ht="27.75" hidden="1" customHeight="1" x14ac:dyDescent="0.25">
      <c r="A3425" s="129" t="s">
        <v>2056</v>
      </c>
      <c r="B3425" s="269" t="s">
        <v>632</v>
      </c>
      <c r="C3425" s="226" t="s">
        <v>2568</v>
      </c>
      <c r="D3425" s="269" t="s">
        <v>641</v>
      </c>
      <c r="E3425" s="372" t="s">
        <v>1557</v>
      </c>
      <c r="F3425" s="269" t="s">
        <v>475</v>
      </c>
      <c r="G3425" s="373">
        <v>3.9</v>
      </c>
      <c r="H3425" s="225" t="s">
        <v>488</v>
      </c>
      <c r="I3425" s="372" t="s">
        <v>1385</v>
      </c>
      <c r="J3425" s="374">
        <v>0</v>
      </c>
      <c r="K3425" s="269" t="s">
        <v>22</v>
      </c>
      <c r="L3425" s="269" t="s">
        <v>1392</v>
      </c>
      <c r="M3425" s="369">
        <v>2010</v>
      </c>
      <c r="N3425" s="375">
        <v>43873</v>
      </c>
      <c r="O3425" s="226" t="s">
        <v>2569</v>
      </c>
    </row>
    <row r="3426" spans="1:15" ht="27.75" hidden="1" customHeight="1" x14ac:dyDescent="0.25">
      <c r="A3426" s="129" t="s">
        <v>2056</v>
      </c>
      <c r="B3426" s="269" t="s">
        <v>632</v>
      </c>
      <c r="C3426" s="226" t="s">
        <v>2568</v>
      </c>
      <c r="D3426" s="269" t="s">
        <v>643</v>
      </c>
      <c r="E3426" s="372" t="s">
        <v>1557</v>
      </c>
      <c r="F3426" s="269" t="s">
        <v>475</v>
      </c>
      <c r="G3426" s="373">
        <v>45.77</v>
      </c>
      <c r="H3426" s="225" t="s">
        <v>488</v>
      </c>
      <c r="I3426" s="372" t="s">
        <v>1379</v>
      </c>
      <c r="J3426" s="374">
        <v>0</v>
      </c>
      <c r="K3426" s="269" t="s">
        <v>22</v>
      </c>
      <c r="L3426" s="269" t="s">
        <v>1392</v>
      </c>
      <c r="M3426" s="369">
        <v>2010</v>
      </c>
      <c r="N3426" s="375">
        <v>43873</v>
      </c>
      <c r="O3426" s="226" t="s">
        <v>2569</v>
      </c>
    </row>
    <row r="3427" spans="1:15" ht="27.75" hidden="1" customHeight="1" x14ac:dyDescent="0.25">
      <c r="A3427" s="129" t="s">
        <v>2056</v>
      </c>
      <c r="B3427" s="269" t="s">
        <v>632</v>
      </c>
      <c r="C3427" s="226" t="s">
        <v>2568</v>
      </c>
      <c r="D3427" s="269" t="s">
        <v>643</v>
      </c>
      <c r="E3427" s="372" t="s">
        <v>1557</v>
      </c>
      <c r="F3427" s="269" t="s">
        <v>475</v>
      </c>
      <c r="G3427" s="373">
        <v>16.98</v>
      </c>
      <c r="H3427" s="225" t="s">
        <v>488</v>
      </c>
      <c r="I3427" s="372" t="s">
        <v>1382</v>
      </c>
      <c r="J3427" s="374">
        <v>0</v>
      </c>
      <c r="K3427" s="269" t="s">
        <v>22</v>
      </c>
      <c r="L3427" s="269" t="s">
        <v>1392</v>
      </c>
      <c r="M3427" s="369">
        <v>2010</v>
      </c>
      <c r="N3427" s="375">
        <v>43873</v>
      </c>
      <c r="O3427" s="226" t="s">
        <v>2569</v>
      </c>
    </row>
    <row r="3428" spans="1:15" ht="27.75" hidden="1" customHeight="1" x14ac:dyDescent="0.25">
      <c r="A3428" s="129" t="s">
        <v>2056</v>
      </c>
      <c r="B3428" s="269" t="s">
        <v>632</v>
      </c>
      <c r="C3428" s="226" t="s">
        <v>2568</v>
      </c>
      <c r="D3428" s="269" t="s">
        <v>643</v>
      </c>
      <c r="E3428" s="372" t="s">
        <v>1557</v>
      </c>
      <c r="F3428" s="269" t="s">
        <v>475</v>
      </c>
      <c r="G3428" s="373">
        <v>6.85</v>
      </c>
      <c r="H3428" s="225" t="s">
        <v>488</v>
      </c>
      <c r="I3428" s="372" t="s">
        <v>1383</v>
      </c>
      <c r="J3428" s="374">
        <v>0</v>
      </c>
      <c r="K3428" s="269" t="s">
        <v>22</v>
      </c>
      <c r="L3428" s="269" t="s">
        <v>1392</v>
      </c>
      <c r="M3428" s="369">
        <v>2010</v>
      </c>
      <c r="N3428" s="375">
        <v>43873</v>
      </c>
      <c r="O3428" s="226" t="s">
        <v>2569</v>
      </c>
    </row>
    <row r="3429" spans="1:15" ht="27.75" hidden="1" customHeight="1" x14ac:dyDescent="0.25">
      <c r="A3429" s="129" t="s">
        <v>2056</v>
      </c>
      <c r="B3429" s="269" t="s">
        <v>632</v>
      </c>
      <c r="C3429" s="226" t="s">
        <v>2568</v>
      </c>
      <c r="D3429" s="269" t="s">
        <v>643</v>
      </c>
      <c r="E3429" s="372" t="s">
        <v>1557</v>
      </c>
      <c r="F3429" s="269" t="s">
        <v>475</v>
      </c>
      <c r="G3429" s="373">
        <v>3.12</v>
      </c>
      <c r="H3429" s="225" t="s">
        <v>488</v>
      </c>
      <c r="I3429" s="372" t="s">
        <v>1384</v>
      </c>
      <c r="J3429" s="374">
        <v>0</v>
      </c>
      <c r="K3429" s="269" t="s">
        <v>22</v>
      </c>
      <c r="L3429" s="269" t="s">
        <v>1392</v>
      </c>
      <c r="M3429" s="369">
        <v>2010</v>
      </c>
      <c r="N3429" s="375">
        <v>43873</v>
      </c>
      <c r="O3429" s="226" t="s">
        <v>2569</v>
      </c>
    </row>
    <row r="3430" spans="1:15" ht="27.75" hidden="1" customHeight="1" x14ac:dyDescent="0.25">
      <c r="A3430" s="129" t="s">
        <v>2056</v>
      </c>
      <c r="B3430" s="269" t="s">
        <v>632</v>
      </c>
      <c r="C3430" s="226" t="s">
        <v>2568</v>
      </c>
      <c r="D3430" s="269" t="s">
        <v>643</v>
      </c>
      <c r="E3430" s="372" t="s">
        <v>1557</v>
      </c>
      <c r="F3430" s="269" t="s">
        <v>475</v>
      </c>
      <c r="G3430" s="373">
        <v>1.5</v>
      </c>
      <c r="H3430" s="225" t="s">
        <v>488</v>
      </c>
      <c r="I3430" s="372" t="s">
        <v>1385</v>
      </c>
      <c r="J3430" s="374">
        <v>0</v>
      </c>
      <c r="K3430" s="269" t="s">
        <v>22</v>
      </c>
      <c r="L3430" s="269" t="s">
        <v>1392</v>
      </c>
      <c r="M3430" s="369">
        <v>2010</v>
      </c>
      <c r="N3430" s="375">
        <v>43873</v>
      </c>
      <c r="O3430" s="226" t="s">
        <v>2569</v>
      </c>
    </row>
    <row r="3431" spans="1:15" ht="27.75" hidden="1" customHeight="1" x14ac:dyDescent="0.25">
      <c r="A3431" s="129" t="s">
        <v>2056</v>
      </c>
      <c r="B3431" s="269" t="s">
        <v>632</v>
      </c>
      <c r="C3431" s="226" t="s">
        <v>2568</v>
      </c>
      <c r="D3431" s="269" t="s">
        <v>2590</v>
      </c>
      <c r="E3431" s="372" t="s">
        <v>1557</v>
      </c>
      <c r="F3431" s="269" t="s">
        <v>475</v>
      </c>
      <c r="G3431" s="373">
        <v>26.38</v>
      </c>
      <c r="H3431" s="225" t="s">
        <v>488</v>
      </c>
      <c r="I3431" s="269" t="s">
        <v>1379</v>
      </c>
      <c r="J3431" s="374">
        <v>0</v>
      </c>
      <c r="K3431" s="269" t="s">
        <v>22</v>
      </c>
      <c r="L3431" s="269" t="s">
        <v>1392</v>
      </c>
      <c r="M3431" s="369">
        <v>2010</v>
      </c>
      <c r="N3431" s="375">
        <v>43873</v>
      </c>
      <c r="O3431" s="226" t="s">
        <v>2569</v>
      </c>
    </row>
    <row r="3432" spans="1:15" ht="27.75" hidden="1" customHeight="1" x14ac:dyDescent="0.25">
      <c r="A3432" s="129" t="s">
        <v>2056</v>
      </c>
      <c r="B3432" s="269" t="s">
        <v>632</v>
      </c>
      <c r="C3432" s="226" t="s">
        <v>2568</v>
      </c>
      <c r="D3432" s="269" t="s">
        <v>2590</v>
      </c>
      <c r="E3432" s="372" t="s">
        <v>1557</v>
      </c>
      <c r="F3432" s="269" t="s">
        <v>475</v>
      </c>
      <c r="G3432" s="373">
        <v>9.7799999999999994</v>
      </c>
      <c r="H3432" s="225" t="s">
        <v>488</v>
      </c>
      <c r="I3432" s="269" t="s">
        <v>1382</v>
      </c>
      <c r="J3432" s="374">
        <v>0</v>
      </c>
      <c r="K3432" s="269" t="s">
        <v>22</v>
      </c>
      <c r="L3432" s="269" t="s">
        <v>1392</v>
      </c>
      <c r="M3432" s="369">
        <v>2010</v>
      </c>
      <c r="N3432" s="375">
        <v>43873</v>
      </c>
      <c r="O3432" s="226" t="s">
        <v>2569</v>
      </c>
    </row>
    <row r="3433" spans="1:15" ht="27.75" hidden="1" customHeight="1" x14ac:dyDescent="0.25">
      <c r="A3433" s="129" t="s">
        <v>2056</v>
      </c>
      <c r="B3433" s="269" t="s">
        <v>632</v>
      </c>
      <c r="C3433" s="226" t="s">
        <v>2568</v>
      </c>
      <c r="D3433" s="269" t="s">
        <v>2590</v>
      </c>
      <c r="E3433" s="372" t="s">
        <v>1557</v>
      </c>
      <c r="F3433" s="269" t="s">
        <v>475</v>
      </c>
      <c r="G3433" s="373">
        <v>3.95</v>
      </c>
      <c r="H3433" s="225" t="s">
        <v>488</v>
      </c>
      <c r="I3433" s="269" t="s">
        <v>1383</v>
      </c>
      <c r="J3433" s="374">
        <v>0</v>
      </c>
      <c r="K3433" s="269" t="s">
        <v>22</v>
      </c>
      <c r="L3433" s="269" t="s">
        <v>1392</v>
      </c>
      <c r="M3433" s="369">
        <v>2010</v>
      </c>
      <c r="N3433" s="375">
        <v>43873</v>
      </c>
      <c r="O3433" s="226" t="s">
        <v>2569</v>
      </c>
    </row>
    <row r="3434" spans="1:15" ht="27.75" hidden="1" customHeight="1" x14ac:dyDescent="0.25">
      <c r="A3434" s="129" t="s">
        <v>2056</v>
      </c>
      <c r="B3434" s="269" t="s">
        <v>632</v>
      </c>
      <c r="C3434" s="226" t="s">
        <v>2568</v>
      </c>
      <c r="D3434" s="269" t="s">
        <v>2590</v>
      </c>
      <c r="E3434" s="372" t="s">
        <v>1557</v>
      </c>
      <c r="F3434" s="269" t="s">
        <v>475</v>
      </c>
      <c r="G3434" s="373">
        <v>1.8</v>
      </c>
      <c r="H3434" s="225" t="s">
        <v>488</v>
      </c>
      <c r="I3434" s="372" t="s">
        <v>1384</v>
      </c>
      <c r="J3434" s="374">
        <v>0</v>
      </c>
      <c r="K3434" s="269" t="s">
        <v>22</v>
      </c>
      <c r="L3434" s="269" t="s">
        <v>1392</v>
      </c>
      <c r="M3434" s="369">
        <v>2010</v>
      </c>
      <c r="N3434" s="375">
        <v>43873</v>
      </c>
      <c r="O3434" s="226" t="s">
        <v>2569</v>
      </c>
    </row>
    <row r="3435" spans="1:15" ht="27.75" hidden="1" customHeight="1" x14ac:dyDescent="0.25">
      <c r="A3435" s="129" t="s">
        <v>2056</v>
      </c>
      <c r="B3435" s="269" t="s">
        <v>632</v>
      </c>
      <c r="C3435" s="226" t="s">
        <v>2568</v>
      </c>
      <c r="D3435" s="269" t="s">
        <v>2590</v>
      </c>
      <c r="E3435" s="372" t="s">
        <v>1557</v>
      </c>
      <c r="F3435" s="269" t="s">
        <v>475</v>
      </c>
      <c r="G3435" s="373">
        <v>0.86</v>
      </c>
      <c r="H3435" s="225" t="s">
        <v>488</v>
      </c>
      <c r="I3435" s="372" t="s">
        <v>1385</v>
      </c>
      <c r="J3435" s="374">
        <v>0</v>
      </c>
      <c r="K3435" s="269" t="s">
        <v>22</v>
      </c>
      <c r="L3435" s="269" t="s">
        <v>1392</v>
      </c>
      <c r="M3435" s="369">
        <v>2010</v>
      </c>
      <c r="N3435" s="375">
        <v>43873</v>
      </c>
      <c r="O3435" s="226" t="s">
        <v>2569</v>
      </c>
    </row>
    <row r="3436" spans="1:15" ht="27.75" hidden="1" customHeight="1" x14ac:dyDescent="0.25">
      <c r="A3436" s="129" t="s">
        <v>2056</v>
      </c>
      <c r="B3436" s="269" t="s">
        <v>632</v>
      </c>
      <c r="C3436" s="226" t="s">
        <v>2568</v>
      </c>
      <c r="D3436" s="269" t="s">
        <v>1634</v>
      </c>
      <c r="E3436" s="372" t="s">
        <v>1557</v>
      </c>
      <c r="F3436" s="269" t="s">
        <v>475</v>
      </c>
      <c r="G3436" s="373">
        <v>30.27</v>
      </c>
      <c r="H3436" s="225" t="s">
        <v>488</v>
      </c>
      <c r="I3436" s="269" t="s">
        <v>1379</v>
      </c>
      <c r="J3436" s="374">
        <v>0</v>
      </c>
      <c r="K3436" s="269" t="s">
        <v>22</v>
      </c>
      <c r="L3436" s="269" t="s">
        <v>1392</v>
      </c>
      <c r="M3436" s="369">
        <v>2010</v>
      </c>
      <c r="N3436" s="375">
        <v>43873</v>
      </c>
      <c r="O3436" s="226" t="s">
        <v>2569</v>
      </c>
    </row>
    <row r="3437" spans="1:15" ht="27.75" hidden="1" customHeight="1" x14ac:dyDescent="0.25">
      <c r="A3437" s="129" t="s">
        <v>2056</v>
      </c>
      <c r="B3437" s="269" t="s">
        <v>632</v>
      </c>
      <c r="C3437" s="226" t="s">
        <v>2568</v>
      </c>
      <c r="D3437" s="269" t="s">
        <v>1634</v>
      </c>
      <c r="E3437" s="372" t="s">
        <v>1557</v>
      </c>
      <c r="F3437" s="269" t="s">
        <v>475</v>
      </c>
      <c r="G3437" s="373">
        <v>11.23</v>
      </c>
      <c r="H3437" s="225" t="s">
        <v>488</v>
      </c>
      <c r="I3437" s="269" t="s">
        <v>1382</v>
      </c>
      <c r="J3437" s="374">
        <v>0</v>
      </c>
      <c r="K3437" s="269" t="s">
        <v>22</v>
      </c>
      <c r="L3437" s="269" t="s">
        <v>1392</v>
      </c>
      <c r="M3437" s="369">
        <v>2010</v>
      </c>
      <c r="N3437" s="375">
        <v>43873</v>
      </c>
      <c r="O3437" s="226" t="s">
        <v>2569</v>
      </c>
    </row>
    <row r="3438" spans="1:15" ht="27.75" hidden="1" customHeight="1" x14ac:dyDescent="0.25">
      <c r="A3438" s="129" t="s">
        <v>2056</v>
      </c>
      <c r="B3438" s="269" t="s">
        <v>632</v>
      </c>
      <c r="C3438" s="226" t="s">
        <v>2568</v>
      </c>
      <c r="D3438" s="269" t="s">
        <v>1634</v>
      </c>
      <c r="E3438" s="372" t="s">
        <v>1557</v>
      </c>
      <c r="F3438" s="269" t="s">
        <v>475</v>
      </c>
      <c r="G3438" s="373">
        <v>4.53</v>
      </c>
      <c r="H3438" s="225" t="s">
        <v>488</v>
      </c>
      <c r="I3438" s="269" t="s">
        <v>1383</v>
      </c>
      <c r="J3438" s="374">
        <v>0</v>
      </c>
      <c r="K3438" s="269" t="s">
        <v>22</v>
      </c>
      <c r="L3438" s="269" t="s">
        <v>1392</v>
      </c>
      <c r="M3438" s="369">
        <v>2010</v>
      </c>
      <c r="N3438" s="375">
        <v>43873</v>
      </c>
      <c r="O3438" s="226" t="s">
        <v>2569</v>
      </c>
    </row>
    <row r="3439" spans="1:15" ht="27.75" hidden="1" customHeight="1" x14ac:dyDescent="0.25">
      <c r="A3439" s="129" t="s">
        <v>2056</v>
      </c>
      <c r="B3439" s="269" t="s">
        <v>632</v>
      </c>
      <c r="C3439" s="226" t="s">
        <v>2568</v>
      </c>
      <c r="D3439" s="269" t="s">
        <v>1634</v>
      </c>
      <c r="E3439" s="372" t="s">
        <v>1557</v>
      </c>
      <c r="F3439" s="269" t="s">
        <v>475</v>
      </c>
      <c r="G3439" s="373">
        <v>2.06</v>
      </c>
      <c r="H3439" s="225" t="s">
        <v>488</v>
      </c>
      <c r="I3439" s="372" t="s">
        <v>1384</v>
      </c>
      <c r="J3439" s="374">
        <v>0</v>
      </c>
      <c r="K3439" s="269" t="s">
        <v>22</v>
      </c>
      <c r="L3439" s="269" t="s">
        <v>1392</v>
      </c>
      <c r="M3439" s="369">
        <v>2010</v>
      </c>
      <c r="N3439" s="375">
        <v>43873</v>
      </c>
      <c r="O3439" s="226" t="s">
        <v>2569</v>
      </c>
    </row>
    <row r="3440" spans="1:15" ht="27.75" hidden="1" customHeight="1" x14ac:dyDescent="0.25">
      <c r="A3440" s="129" t="s">
        <v>2056</v>
      </c>
      <c r="B3440" s="269" t="s">
        <v>632</v>
      </c>
      <c r="C3440" s="226" t="s">
        <v>2568</v>
      </c>
      <c r="D3440" s="269" t="s">
        <v>1634</v>
      </c>
      <c r="E3440" s="372" t="s">
        <v>1557</v>
      </c>
      <c r="F3440" s="269" t="s">
        <v>475</v>
      </c>
      <c r="G3440" s="373">
        <v>0.99</v>
      </c>
      <c r="H3440" s="225" t="s">
        <v>488</v>
      </c>
      <c r="I3440" s="372" t="s">
        <v>1385</v>
      </c>
      <c r="J3440" s="374">
        <v>0</v>
      </c>
      <c r="K3440" s="269" t="s">
        <v>22</v>
      </c>
      <c r="L3440" s="269" t="s">
        <v>1392</v>
      </c>
      <c r="M3440" s="369">
        <v>2010</v>
      </c>
      <c r="N3440" s="375">
        <v>43873</v>
      </c>
      <c r="O3440" s="226" t="s">
        <v>2569</v>
      </c>
    </row>
    <row r="3441" spans="1:15" ht="27.75" hidden="1" customHeight="1" x14ac:dyDescent="0.25">
      <c r="A3441" s="203" t="s">
        <v>2057</v>
      </c>
      <c r="B3441" s="202" t="s">
        <v>632</v>
      </c>
      <c r="C3441" s="203" t="s">
        <v>1549</v>
      </c>
      <c r="D3441" s="202" t="s">
        <v>804</v>
      </c>
      <c r="E3441" s="202" t="s">
        <v>1550</v>
      </c>
      <c r="F3441" s="202" t="s">
        <v>475</v>
      </c>
      <c r="G3441" s="253">
        <v>6.11</v>
      </c>
      <c r="H3441" s="224" t="s">
        <v>1551</v>
      </c>
      <c r="I3441" s="359" t="s">
        <v>1379</v>
      </c>
      <c r="J3441" s="359" t="s">
        <v>1380</v>
      </c>
      <c r="K3441" s="359" t="s">
        <v>9</v>
      </c>
      <c r="L3441" s="359" t="s">
        <v>1392</v>
      </c>
      <c r="M3441" s="368">
        <v>2000</v>
      </c>
      <c r="N3441" s="207" t="s">
        <v>1552</v>
      </c>
      <c r="O3441" s="203"/>
    </row>
    <row r="3442" spans="1:15" ht="27.75" hidden="1" customHeight="1" x14ac:dyDescent="0.25">
      <c r="A3442" s="203" t="s">
        <v>2057</v>
      </c>
      <c r="B3442" s="202" t="s">
        <v>632</v>
      </c>
      <c r="C3442" s="203" t="s">
        <v>1549</v>
      </c>
      <c r="D3442" s="202" t="s">
        <v>804</v>
      </c>
      <c r="E3442" s="202" t="s">
        <v>1550</v>
      </c>
      <c r="F3442" s="202" t="s">
        <v>475</v>
      </c>
      <c r="G3442" s="253">
        <v>2.5299999999999998</v>
      </c>
      <c r="H3442" s="224" t="s">
        <v>1551</v>
      </c>
      <c r="I3442" s="359" t="s">
        <v>1382</v>
      </c>
      <c r="J3442" s="359" t="s">
        <v>1380</v>
      </c>
      <c r="K3442" s="359" t="s">
        <v>9</v>
      </c>
      <c r="L3442" s="359" t="s">
        <v>1392</v>
      </c>
      <c r="M3442" s="368">
        <v>2000</v>
      </c>
      <c r="N3442" s="207" t="s">
        <v>1552</v>
      </c>
      <c r="O3442" s="203"/>
    </row>
    <row r="3443" spans="1:15" ht="27.75" hidden="1" customHeight="1" x14ac:dyDescent="0.25">
      <c r="A3443" s="203" t="s">
        <v>2057</v>
      </c>
      <c r="B3443" s="202" t="s">
        <v>632</v>
      </c>
      <c r="C3443" s="203" t="s">
        <v>1549</v>
      </c>
      <c r="D3443" s="202" t="s">
        <v>804</v>
      </c>
      <c r="E3443" s="202" t="s">
        <v>1550</v>
      </c>
      <c r="F3443" s="202" t="s">
        <v>475</v>
      </c>
      <c r="G3443" s="253">
        <v>1.1399999999999999</v>
      </c>
      <c r="H3443" s="224" t="s">
        <v>1551</v>
      </c>
      <c r="I3443" s="359" t="s">
        <v>1383</v>
      </c>
      <c r="J3443" s="359" t="s">
        <v>1380</v>
      </c>
      <c r="K3443" s="359" t="s">
        <v>9</v>
      </c>
      <c r="L3443" s="359" t="s">
        <v>1392</v>
      </c>
      <c r="M3443" s="368">
        <v>2000</v>
      </c>
      <c r="N3443" s="207" t="s">
        <v>1552</v>
      </c>
      <c r="O3443" s="203"/>
    </row>
    <row r="3444" spans="1:15" ht="27.75" hidden="1" customHeight="1" x14ac:dyDescent="0.25">
      <c r="A3444" s="203" t="s">
        <v>2057</v>
      </c>
      <c r="B3444" s="202" t="s">
        <v>632</v>
      </c>
      <c r="C3444" s="203" t="s">
        <v>1549</v>
      </c>
      <c r="D3444" s="202" t="s">
        <v>804</v>
      </c>
      <c r="E3444" s="202" t="s">
        <v>1550</v>
      </c>
      <c r="F3444" s="202" t="s">
        <v>475</v>
      </c>
      <c r="G3444" s="253">
        <v>0.26</v>
      </c>
      <c r="H3444" s="224" t="s">
        <v>1551</v>
      </c>
      <c r="I3444" s="359" t="s">
        <v>1384</v>
      </c>
      <c r="J3444" s="359" t="s">
        <v>1380</v>
      </c>
      <c r="K3444" s="359" t="s">
        <v>9</v>
      </c>
      <c r="L3444" s="359" t="s">
        <v>1392</v>
      </c>
      <c r="M3444" s="368">
        <v>2000</v>
      </c>
      <c r="N3444" s="207" t="s">
        <v>1552</v>
      </c>
      <c r="O3444" s="203"/>
    </row>
    <row r="3445" spans="1:15" ht="27.75" hidden="1" customHeight="1" x14ac:dyDescent="0.25">
      <c r="A3445" s="203" t="s">
        <v>2057</v>
      </c>
      <c r="B3445" s="202" t="s">
        <v>632</v>
      </c>
      <c r="C3445" s="203" t="s">
        <v>1549</v>
      </c>
      <c r="D3445" s="202" t="s">
        <v>804</v>
      </c>
      <c r="E3445" s="202" t="s">
        <v>1550</v>
      </c>
      <c r="F3445" s="202" t="s">
        <v>475</v>
      </c>
      <c r="G3445" s="253" t="s">
        <v>515</v>
      </c>
      <c r="H3445" s="224" t="s">
        <v>1551</v>
      </c>
      <c r="I3445" s="359" t="s">
        <v>1385</v>
      </c>
      <c r="J3445" s="359" t="s">
        <v>1380</v>
      </c>
      <c r="K3445" s="359" t="s">
        <v>9</v>
      </c>
      <c r="L3445" s="359" t="s">
        <v>1392</v>
      </c>
      <c r="M3445" s="368">
        <v>2000</v>
      </c>
      <c r="N3445" s="207" t="s">
        <v>1552</v>
      </c>
      <c r="O3445" s="203"/>
    </row>
    <row r="3446" spans="1:15" ht="27.75" hidden="1" customHeight="1" x14ac:dyDescent="0.25">
      <c r="A3446" s="203" t="s">
        <v>2057</v>
      </c>
      <c r="B3446" s="202" t="s">
        <v>632</v>
      </c>
      <c r="C3446" s="203" t="s">
        <v>1549</v>
      </c>
      <c r="D3446" s="202" t="s">
        <v>686</v>
      </c>
      <c r="E3446" s="202" t="s">
        <v>1553</v>
      </c>
      <c r="F3446" s="202" t="s">
        <v>475</v>
      </c>
      <c r="G3446" s="253">
        <v>3.15</v>
      </c>
      <c r="H3446" s="224" t="s">
        <v>1551</v>
      </c>
      <c r="I3446" s="359" t="s">
        <v>1385</v>
      </c>
      <c r="J3446" s="359" t="s">
        <v>1380</v>
      </c>
      <c r="K3446" s="359" t="s">
        <v>9</v>
      </c>
      <c r="L3446" s="359" t="s">
        <v>1392</v>
      </c>
      <c r="M3446" s="368">
        <v>2004</v>
      </c>
      <c r="N3446" s="207" t="s">
        <v>1552</v>
      </c>
      <c r="O3446" s="203"/>
    </row>
    <row r="3447" spans="1:15" ht="27.75" hidden="1" customHeight="1" x14ac:dyDescent="0.25">
      <c r="A3447" s="203" t="s">
        <v>2057</v>
      </c>
      <c r="B3447" s="202" t="s">
        <v>632</v>
      </c>
      <c r="C3447" s="203" t="s">
        <v>1549</v>
      </c>
      <c r="D3447" s="202" t="s">
        <v>686</v>
      </c>
      <c r="E3447" s="202" t="s">
        <v>1553</v>
      </c>
      <c r="F3447" s="202" t="s">
        <v>475</v>
      </c>
      <c r="G3447" s="253">
        <v>1.39</v>
      </c>
      <c r="H3447" s="224" t="s">
        <v>1551</v>
      </c>
      <c r="I3447" s="359" t="s">
        <v>1385</v>
      </c>
      <c r="J3447" s="359" t="s">
        <v>1380</v>
      </c>
      <c r="K3447" s="359" t="s">
        <v>9</v>
      </c>
      <c r="L3447" s="359" t="s">
        <v>1392</v>
      </c>
      <c r="M3447" s="368">
        <v>2004</v>
      </c>
      <c r="N3447" s="207" t="s">
        <v>1552</v>
      </c>
      <c r="O3447" s="203"/>
    </row>
    <row r="3448" spans="1:15" ht="27.75" hidden="1" customHeight="1" x14ac:dyDescent="0.25">
      <c r="A3448" s="203" t="s">
        <v>2057</v>
      </c>
      <c r="B3448" s="202" t="s">
        <v>632</v>
      </c>
      <c r="C3448" s="203" t="s">
        <v>1549</v>
      </c>
      <c r="D3448" s="202" t="s">
        <v>686</v>
      </c>
      <c r="E3448" s="202" t="s">
        <v>1553</v>
      </c>
      <c r="F3448" s="202" t="s">
        <v>475</v>
      </c>
      <c r="G3448" s="253">
        <v>0.59</v>
      </c>
      <c r="H3448" s="224" t="s">
        <v>1551</v>
      </c>
      <c r="I3448" s="359" t="s">
        <v>1385</v>
      </c>
      <c r="J3448" s="359" t="s">
        <v>1380</v>
      </c>
      <c r="K3448" s="359" t="s">
        <v>9</v>
      </c>
      <c r="L3448" s="359" t="s">
        <v>1392</v>
      </c>
      <c r="M3448" s="368">
        <v>2004</v>
      </c>
      <c r="N3448" s="207" t="s">
        <v>1552</v>
      </c>
      <c r="O3448" s="203"/>
    </row>
    <row r="3449" spans="1:15" ht="27.75" hidden="1" customHeight="1" x14ac:dyDescent="0.25">
      <c r="A3449" s="203" t="s">
        <v>2057</v>
      </c>
      <c r="B3449" s="202" t="s">
        <v>632</v>
      </c>
      <c r="C3449" s="203" t="s">
        <v>1549</v>
      </c>
      <c r="D3449" s="202" t="s">
        <v>686</v>
      </c>
      <c r="E3449" s="202" t="s">
        <v>1553</v>
      </c>
      <c r="F3449" s="202" t="s">
        <v>475</v>
      </c>
      <c r="G3449" s="253">
        <v>0.1</v>
      </c>
      <c r="H3449" s="224" t="s">
        <v>1551</v>
      </c>
      <c r="I3449" s="359" t="s">
        <v>1385</v>
      </c>
      <c r="J3449" s="359" t="s">
        <v>1380</v>
      </c>
      <c r="K3449" s="359" t="s">
        <v>9</v>
      </c>
      <c r="L3449" s="359" t="s">
        <v>1392</v>
      </c>
      <c r="M3449" s="368">
        <v>2004</v>
      </c>
      <c r="N3449" s="207" t="s">
        <v>1552</v>
      </c>
      <c r="O3449" s="203"/>
    </row>
    <row r="3450" spans="1:15" ht="27.75" hidden="1" customHeight="1" x14ac:dyDescent="0.25">
      <c r="A3450" s="203" t="s">
        <v>2057</v>
      </c>
      <c r="B3450" s="202" t="s">
        <v>632</v>
      </c>
      <c r="C3450" s="203" t="s">
        <v>1549</v>
      </c>
      <c r="D3450" s="202" t="s">
        <v>686</v>
      </c>
      <c r="E3450" s="202" t="s">
        <v>1553</v>
      </c>
      <c r="F3450" s="202" t="s">
        <v>475</v>
      </c>
      <c r="G3450" s="253" t="s">
        <v>515</v>
      </c>
      <c r="H3450" s="224" t="s">
        <v>1551</v>
      </c>
      <c r="I3450" s="359" t="s">
        <v>1385</v>
      </c>
      <c r="J3450" s="359" t="s">
        <v>1380</v>
      </c>
      <c r="K3450" s="359" t="s">
        <v>9</v>
      </c>
      <c r="L3450" s="359" t="s">
        <v>1392</v>
      </c>
      <c r="M3450" s="368">
        <v>2004</v>
      </c>
      <c r="N3450" s="207" t="s">
        <v>1552</v>
      </c>
      <c r="O3450" s="203"/>
    </row>
    <row r="3451" spans="1:15" ht="27.75" hidden="1" customHeight="1" x14ac:dyDescent="0.25">
      <c r="A3451" s="203" t="s">
        <v>2057</v>
      </c>
      <c r="B3451" s="202" t="s">
        <v>2411</v>
      </c>
      <c r="C3451" s="203" t="s">
        <v>1554</v>
      </c>
      <c r="D3451" s="202" t="s">
        <v>2058</v>
      </c>
      <c r="E3451" s="202" t="s">
        <v>2059</v>
      </c>
      <c r="F3451" s="202" t="s">
        <v>505</v>
      </c>
      <c r="G3451" s="253">
        <v>0.08</v>
      </c>
      <c r="H3451" s="361" t="s">
        <v>1414</v>
      </c>
      <c r="I3451" s="359" t="s">
        <v>1407</v>
      </c>
      <c r="J3451" s="359" t="s">
        <v>1380</v>
      </c>
      <c r="K3451" s="359" t="s">
        <v>1113</v>
      </c>
      <c r="L3451" s="359" t="s">
        <v>1392</v>
      </c>
      <c r="M3451" s="368">
        <v>2010</v>
      </c>
      <c r="N3451" s="205">
        <v>42444</v>
      </c>
      <c r="O3451" s="203"/>
    </row>
    <row r="3452" spans="1:15" ht="27.75" hidden="1" customHeight="1" x14ac:dyDescent="0.25">
      <c r="A3452" s="203" t="s">
        <v>2057</v>
      </c>
      <c r="B3452" s="202" t="s">
        <v>2411</v>
      </c>
      <c r="C3452" s="203" t="s">
        <v>1554</v>
      </c>
      <c r="D3452" s="202" t="s">
        <v>1555</v>
      </c>
      <c r="E3452" s="202" t="s">
        <v>1553</v>
      </c>
      <c r="F3452" s="202" t="s">
        <v>505</v>
      </c>
      <c r="G3452" s="253">
        <v>162.1</v>
      </c>
      <c r="H3452" s="361" t="s">
        <v>1400</v>
      </c>
      <c r="I3452" s="359" t="s">
        <v>1379</v>
      </c>
      <c r="J3452" s="359" t="s">
        <v>1380</v>
      </c>
      <c r="K3452" s="359" t="s">
        <v>1391</v>
      </c>
      <c r="L3452" s="359" t="s">
        <v>1392</v>
      </c>
      <c r="M3452" s="368">
        <v>2010</v>
      </c>
      <c r="N3452" s="205">
        <v>42444</v>
      </c>
      <c r="O3452" s="203"/>
    </row>
    <row r="3453" spans="1:15" ht="27.75" hidden="1" customHeight="1" x14ac:dyDescent="0.25">
      <c r="A3453" s="203" t="s">
        <v>2057</v>
      </c>
      <c r="B3453" s="202" t="s">
        <v>2411</v>
      </c>
      <c r="C3453" s="203" t="s">
        <v>1554</v>
      </c>
      <c r="D3453" s="202" t="s">
        <v>1555</v>
      </c>
      <c r="E3453" s="202" t="s">
        <v>1553</v>
      </c>
      <c r="F3453" s="202" t="s">
        <v>505</v>
      </c>
      <c r="G3453" s="253">
        <v>46.8</v>
      </c>
      <c r="H3453" s="361" t="s">
        <v>1400</v>
      </c>
      <c r="I3453" s="359" t="s">
        <v>1382</v>
      </c>
      <c r="J3453" s="359" t="s">
        <v>1380</v>
      </c>
      <c r="K3453" s="359" t="s">
        <v>1391</v>
      </c>
      <c r="L3453" s="359" t="s">
        <v>1392</v>
      </c>
      <c r="M3453" s="368">
        <v>2010</v>
      </c>
      <c r="N3453" s="205">
        <v>42444</v>
      </c>
      <c r="O3453" s="203"/>
    </row>
    <row r="3454" spans="1:15" ht="27.75" hidden="1" customHeight="1" x14ac:dyDescent="0.25">
      <c r="A3454" s="203" t="s">
        <v>2057</v>
      </c>
      <c r="B3454" s="202" t="s">
        <v>2411</v>
      </c>
      <c r="C3454" s="203" t="s">
        <v>1554</v>
      </c>
      <c r="D3454" s="202" t="s">
        <v>1555</v>
      </c>
      <c r="E3454" s="202" t="s">
        <v>1553</v>
      </c>
      <c r="F3454" s="202" t="s">
        <v>505</v>
      </c>
      <c r="G3454" s="253">
        <v>19</v>
      </c>
      <c r="H3454" s="361" t="s">
        <v>1400</v>
      </c>
      <c r="I3454" s="359" t="s">
        <v>1383</v>
      </c>
      <c r="J3454" s="359" t="s">
        <v>1380</v>
      </c>
      <c r="K3454" s="359" t="s">
        <v>1391</v>
      </c>
      <c r="L3454" s="359" t="s">
        <v>1392</v>
      </c>
      <c r="M3454" s="368">
        <v>2010</v>
      </c>
      <c r="N3454" s="205">
        <v>42444</v>
      </c>
      <c r="O3454" s="203"/>
    </row>
    <row r="3455" spans="1:15" ht="27.75" hidden="1" customHeight="1" x14ac:dyDescent="0.25">
      <c r="A3455" s="203" t="s">
        <v>2057</v>
      </c>
      <c r="B3455" s="202" t="s">
        <v>2411</v>
      </c>
      <c r="C3455" s="203" t="s">
        <v>1554</v>
      </c>
      <c r="D3455" s="202" t="s">
        <v>1555</v>
      </c>
      <c r="E3455" s="202" t="s">
        <v>1553</v>
      </c>
      <c r="F3455" s="202" t="s">
        <v>505</v>
      </c>
      <c r="G3455" s="253">
        <v>5.7</v>
      </c>
      <c r="H3455" s="361" t="s">
        <v>1400</v>
      </c>
      <c r="I3455" s="359" t="s">
        <v>1384</v>
      </c>
      <c r="J3455" s="359" t="s">
        <v>1380</v>
      </c>
      <c r="K3455" s="359" t="s">
        <v>1391</v>
      </c>
      <c r="L3455" s="359" t="s">
        <v>1392</v>
      </c>
      <c r="M3455" s="368">
        <v>2010</v>
      </c>
      <c r="N3455" s="205">
        <v>42444</v>
      </c>
      <c r="O3455" s="203"/>
    </row>
    <row r="3456" spans="1:15" ht="27.75" hidden="1" customHeight="1" x14ac:dyDescent="0.25">
      <c r="A3456" s="203" t="s">
        <v>2057</v>
      </c>
      <c r="B3456" s="202" t="s">
        <v>2411</v>
      </c>
      <c r="C3456" s="203" t="s">
        <v>1554</v>
      </c>
      <c r="D3456" s="202" t="s">
        <v>1555</v>
      </c>
      <c r="E3456" s="202" t="s">
        <v>1553</v>
      </c>
      <c r="F3456" s="202" t="s">
        <v>505</v>
      </c>
      <c r="G3456" s="253" t="s">
        <v>515</v>
      </c>
      <c r="H3456" s="361" t="s">
        <v>1400</v>
      </c>
      <c r="I3456" s="359" t="s">
        <v>1385</v>
      </c>
      <c r="J3456" s="359" t="s">
        <v>1380</v>
      </c>
      <c r="K3456" s="359" t="s">
        <v>1391</v>
      </c>
      <c r="L3456" s="359" t="s">
        <v>1392</v>
      </c>
      <c r="M3456" s="368">
        <v>2010</v>
      </c>
      <c r="N3456" s="205">
        <v>42444</v>
      </c>
      <c r="O3456" s="203"/>
    </row>
    <row r="3457" spans="1:15" ht="27.75" hidden="1" customHeight="1" x14ac:dyDescent="0.25">
      <c r="A3457" s="203" t="s">
        <v>2057</v>
      </c>
      <c r="B3457" s="202" t="s">
        <v>2411</v>
      </c>
      <c r="C3457" s="203" t="s">
        <v>1556</v>
      </c>
      <c r="D3457" s="202" t="s">
        <v>641</v>
      </c>
      <c r="E3457" s="202" t="s">
        <v>1557</v>
      </c>
      <c r="F3457" s="202" t="s">
        <v>475</v>
      </c>
      <c r="G3457" s="253">
        <v>42.2</v>
      </c>
      <c r="H3457" s="361" t="s">
        <v>1414</v>
      </c>
      <c r="I3457" s="359" t="s">
        <v>1407</v>
      </c>
      <c r="J3457" s="358">
        <v>0.3</v>
      </c>
      <c r="K3457" s="359" t="s">
        <v>1113</v>
      </c>
      <c r="L3457" s="359" t="s">
        <v>1392</v>
      </c>
      <c r="M3457" s="368">
        <v>1988</v>
      </c>
      <c r="N3457" s="207" t="s">
        <v>1558</v>
      </c>
      <c r="O3457" s="203"/>
    </row>
    <row r="3458" spans="1:15" ht="27.75" hidden="1" customHeight="1" x14ac:dyDescent="0.25">
      <c r="A3458" s="203" t="s">
        <v>2057</v>
      </c>
      <c r="B3458" s="203" t="s">
        <v>2411</v>
      </c>
      <c r="C3458" s="203" t="s">
        <v>1559</v>
      </c>
      <c r="D3458" s="203" t="s">
        <v>1560</v>
      </c>
      <c r="E3458" s="203" t="s">
        <v>1430</v>
      </c>
      <c r="F3458" s="203" t="s">
        <v>505</v>
      </c>
      <c r="G3458" s="257">
        <v>1.39</v>
      </c>
      <c r="H3458" s="361" t="s">
        <v>1400</v>
      </c>
      <c r="I3458" s="361" t="s">
        <v>1379</v>
      </c>
      <c r="J3458" s="275">
        <v>0.95</v>
      </c>
      <c r="K3458" s="361" t="s">
        <v>1391</v>
      </c>
      <c r="L3458" s="361" t="s">
        <v>1392</v>
      </c>
      <c r="M3458" s="370">
        <v>2010</v>
      </c>
      <c r="N3458" s="207">
        <v>43881</v>
      </c>
      <c r="O3458" s="223" t="s">
        <v>1561</v>
      </c>
    </row>
    <row r="3459" spans="1:15" ht="27.75" hidden="1" customHeight="1" x14ac:dyDescent="0.25">
      <c r="A3459" s="203" t="s">
        <v>2057</v>
      </c>
      <c r="B3459" s="203" t="s">
        <v>2411</v>
      </c>
      <c r="C3459" s="203" t="s">
        <v>1559</v>
      </c>
      <c r="D3459" s="203" t="s">
        <v>1560</v>
      </c>
      <c r="E3459" s="203" t="s">
        <v>1430</v>
      </c>
      <c r="F3459" s="203" t="s">
        <v>505</v>
      </c>
      <c r="G3459" s="257">
        <v>0.28000000000000003</v>
      </c>
      <c r="H3459" s="361" t="s">
        <v>1400</v>
      </c>
      <c r="I3459" s="361" t="s">
        <v>1382</v>
      </c>
      <c r="J3459" s="275">
        <v>0.95</v>
      </c>
      <c r="K3459" s="361" t="s">
        <v>1391</v>
      </c>
      <c r="L3459" s="361" t="s">
        <v>1392</v>
      </c>
      <c r="M3459" s="370">
        <v>2010</v>
      </c>
      <c r="N3459" s="207">
        <v>43881</v>
      </c>
      <c r="O3459" s="223" t="s">
        <v>1561</v>
      </c>
    </row>
    <row r="3460" spans="1:15" ht="27.75" hidden="1" customHeight="1" x14ac:dyDescent="0.25">
      <c r="A3460" s="203" t="s">
        <v>2057</v>
      </c>
      <c r="B3460" s="203" t="s">
        <v>2411</v>
      </c>
      <c r="C3460" s="203" t="s">
        <v>1559</v>
      </c>
      <c r="D3460" s="203" t="s">
        <v>1560</v>
      </c>
      <c r="E3460" s="203" t="s">
        <v>1430</v>
      </c>
      <c r="F3460" s="203" t="s">
        <v>505</v>
      </c>
      <c r="G3460" s="257">
        <v>0.09</v>
      </c>
      <c r="H3460" s="361" t="s">
        <v>1400</v>
      </c>
      <c r="I3460" s="361" t="s">
        <v>1383</v>
      </c>
      <c r="J3460" s="275">
        <v>0.95</v>
      </c>
      <c r="K3460" s="361" t="s">
        <v>1391</v>
      </c>
      <c r="L3460" s="361" t="s">
        <v>1392</v>
      </c>
      <c r="M3460" s="370">
        <v>2010</v>
      </c>
      <c r="N3460" s="207">
        <v>43881</v>
      </c>
      <c r="O3460" s="223" t="s">
        <v>1561</v>
      </c>
    </row>
    <row r="3461" spans="1:15" ht="27.75" hidden="1" customHeight="1" x14ac:dyDescent="0.25">
      <c r="A3461" s="203" t="s">
        <v>2057</v>
      </c>
      <c r="B3461" s="203" t="s">
        <v>2411</v>
      </c>
      <c r="C3461" s="203" t="s">
        <v>1559</v>
      </c>
      <c r="D3461" s="203" t="s">
        <v>1560</v>
      </c>
      <c r="E3461" s="203" t="s">
        <v>1430</v>
      </c>
      <c r="F3461" s="203" t="s">
        <v>505</v>
      </c>
      <c r="G3461" s="257">
        <v>0.02</v>
      </c>
      <c r="H3461" s="361" t="s">
        <v>1400</v>
      </c>
      <c r="I3461" s="361" t="s">
        <v>1384</v>
      </c>
      <c r="J3461" s="275">
        <v>0.95</v>
      </c>
      <c r="K3461" s="361" t="s">
        <v>1391</v>
      </c>
      <c r="L3461" s="361" t="s">
        <v>1392</v>
      </c>
      <c r="M3461" s="370">
        <v>2010</v>
      </c>
      <c r="N3461" s="207">
        <v>43881</v>
      </c>
      <c r="O3461" s="223" t="s">
        <v>1561</v>
      </c>
    </row>
    <row r="3462" spans="1:15" ht="27.75" hidden="1" customHeight="1" x14ac:dyDescent="0.25">
      <c r="A3462" s="203" t="s">
        <v>2057</v>
      </c>
      <c r="B3462" s="203" t="s">
        <v>2411</v>
      </c>
      <c r="C3462" s="203" t="s">
        <v>1559</v>
      </c>
      <c r="D3462" s="203" t="s">
        <v>1560</v>
      </c>
      <c r="E3462" s="203" t="s">
        <v>1430</v>
      </c>
      <c r="F3462" s="203" t="s">
        <v>505</v>
      </c>
      <c r="G3462" s="257" t="s">
        <v>515</v>
      </c>
      <c r="H3462" s="361" t="s">
        <v>1400</v>
      </c>
      <c r="I3462" s="361" t="s">
        <v>1385</v>
      </c>
      <c r="J3462" s="275">
        <v>0.95</v>
      </c>
      <c r="K3462" s="361" t="s">
        <v>1391</v>
      </c>
      <c r="L3462" s="361" t="s">
        <v>1392</v>
      </c>
      <c r="M3462" s="370">
        <v>2010</v>
      </c>
      <c r="N3462" s="207">
        <v>43881</v>
      </c>
      <c r="O3462" s="223" t="s">
        <v>1561</v>
      </c>
    </row>
    <row r="3463" spans="1:15" ht="27.75" hidden="1" customHeight="1" x14ac:dyDescent="0.25">
      <c r="A3463" s="203" t="s">
        <v>2057</v>
      </c>
      <c r="B3463" s="203" t="s">
        <v>2411</v>
      </c>
      <c r="C3463" s="203" t="s">
        <v>1559</v>
      </c>
      <c r="D3463" s="203" t="s">
        <v>1562</v>
      </c>
      <c r="E3463" s="203" t="s">
        <v>1399</v>
      </c>
      <c r="F3463" s="203" t="s">
        <v>505</v>
      </c>
      <c r="G3463" s="257">
        <v>1.2130000000000001</v>
      </c>
      <c r="H3463" s="361" t="s">
        <v>1400</v>
      </c>
      <c r="I3463" s="203" t="s">
        <v>1379</v>
      </c>
      <c r="J3463" s="275">
        <v>0.88</v>
      </c>
      <c r="K3463" s="361" t="s">
        <v>1391</v>
      </c>
      <c r="L3463" s="361" t="s">
        <v>1392</v>
      </c>
      <c r="M3463" s="370">
        <v>2010</v>
      </c>
      <c r="N3463" s="207">
        <v>43881</v>
      </c>
      <c r="O3463" s="223" t="s">
        <v>1563</v>
      </c>
    </row>
    <row r="3464" spans="1:15" ht="27.75" hidden="1" customHeight="1" x14ac:dyDescent="0.25">
      <c r="A3464" s="203" t="s">
        <v>2057</v>
      </c>
      <c r="B3464" s="203" t="s">
        <v>2411</v>
      </c>
      <c r="C3464" s="203" t="s">
        <v>1559</v>
      </c>
      <c r="D3464" s="203" t="s">
        <v>1562</v>
      </c>
      <c r="E3464" s="203" t="s">
        <v>1399</v>
      </c>
      <c r="F3464" s="203" t="s">
        <v>505</v>
      </c>
      <c r="G3464" s="257">
        <v>0.23799999999999999</v>
      </c>
      <c r="H3464" s="361" t="s">
        <v>1400</v>
      </c>
      <c r="I3464" s="203" t="s">
        <v>1382</v>
      </c>
      <c r="J3464" s="275">
        <v>0.88</v>
      </c>
      <c r="K3464" s="361" t="s">
        <v>1391</v>
      </c>
      <c r="L3464" s="361" t="s">
        <v>1392</v>
      </c>
      <c r="M3464" s="370">
        <v>2010</v>
      </c>
      <c r="N3464" s="207">
        <v>43881</v>
      </c>
      <c r="O3464" s="223" t="s">
        <v>1563</v>
      </c>
    </row>
    <row r="3465" spans="1:15" ht="27.75" hidden="1" customHeight="1" x14ac:dyDescent="0.25">
      <c r="A3465" s="203" t="s">
        <v>2057</v>
      </c>
      <c r="B3465" s="203" t="s">
        <v>2411</v>
      </c>
      <c r="C3465" s="203" t="s">
        <v>1559</v>
      </c>
      <c r="D3465" s="203" t="s">
        <v>1562</v>
      </c>
      <c r="E3465" s="203" t="s">
        <v>1399</v>
      </c>
      <c r="F3465" s="203" t="s">
        <v>505</v>
      </c>
      <c r="G3465" s="257">
        <v>7.2999999999999995E-2</v>
      </c>
      <c r="H3465" s="361" t="s">
        <v>1400</v>
      </c>
      <c r="I3465" s="203" t="s">
        <v>1383</v>
      </c>
      <c r="J3465" s="275">
        <v>0.88</v>
      </c>
      <c r="K3465" s="361" t="s">
        <v>1391</v>
      </c>
      <c r="L3465" s="361" t="s">
        <v>1392</v>
      </c>
      <c r="M3465" s="370">
        <v>2010</v>
      </c>
      <c r="N3465" s="207">
        <v>43881</v>
      </c>
      <c r="O3465" s="223" t="s">
        <v>1563</v>
      </c>
    </row>
    <row r="3466" spans="1:15" ht="27.75" hidden="1" customHeight="1" x14ac:dyDescent="0.25">
      <c r="A3466" s="203" t="s">
        <v>2057</v>
      </c>
      <c r="B3466" s="203" t="s">
        <v>2411</v>
      </c>
      <c r="C3466" s="203" t="s">
        <v>1559</v>
      </c>
      <c r="D3466" s="203" t="s">
        <v>1562</v>
      </c>
      <c r="E3466" s="203" t="s">
        <v>1399</v>
      </c>
      <c r="F3466" s="203" t="s">
        <v>505</v>
      </c>
      <c r="G3466" s="257">
        <v>0.02</v>
      </c>
      <c r="H3466" s="361" t="s">
        <v>1400</v>
      </c>
      <c r="I3466" s="203" t="s">
        <v>1384</v>
      </c>
      <c r="J3466" s="275">
        <v>0.88</v>
      </c>
      <c r="K3466" s="361" t="s">
        <v>1391</v>
      </c>
      <c r="L3466" s="361" t="s">
        <v>1392</v>
      </c>
      <c r="M3466" s="370">
        <v>2010</v>
      </c>
      <c r="N3466" s="207">
        <v>43881</v>
      </c>
      <c r="O3466" s="223" t="s">
        <v>1563</v>
      </c>
    </row>
    <row r="3467" spans="1:15" ht="27.75" hidden="1" customHeight="1" x14ac:dyDescent="0.25">
      <c r="A3467" s="203" t="s">
        <v>2057</v>
      </c>
      <c r="B3467" s="203" t="s">
        <v>2411</v>
      </c>
      <c r="C3467" s="203" t="s">
        <v>1559</v>
      </c>
      <c r="D3467" s="203" t="s">
        <v>1562</v>
      </c>
      <c r="E3467" s="203" t="s">
        <v>1399</v>
      </c>
      <c r="F3467" s="203" t="s">
        <v>505</v>
      </c>
      <c r="G3467" s="257" t="s">
        <v>515</v>
      </c>
      <c r="H3467" s="361" t="s">
        <v>1400</v>
      </c>
      <c r="I3467" s="203" t="s">
        <v>1385</v>
      </c>
      <c r="J3467" s="275">
        <v>0.88</v>
      </c>
      <c r="K3467" s="361" t="s">
        <v>1391</v>
      </c>
      <c r="L3467" s="361" t="s">
        <v>1392</v>
      </c>
      <c r="M3467" s="370">
        <v>2010</v>
      </c>
      <c r="N3467" s="207">
        <v>43881</v>
      </c>
      <c r="O3467" s="223" t="s">
        <v>1563</v>
      </c>
    </row>
    <row r="3468" spans="1:15" ht="27.75" hidden="1" customHeight="1" x14ac:dyDescent="0.25">
      <c r="A3468" s="203" t="s">
        <v>2057</v>
      </c>
      <c r="B3468" s="203" t="s">
        <v>2411</v>
      </c>
      <c r="C3468" s="203" t="s">
        <v>1559</v>
      </c>
      <c r="D3468" s="203" t="s">
        <v>1564</v>
      </c>
      <c r="E3468" s="203" t="s">
        <v>1399</v>
      </c>
      <c r="F3468" s="203" t="s">
        <v>505</v>
      </c>
      <c r="G3468" s="371">
        <v>0.1057</v>
      </c>
      <c r="H3468" s="361" t="s">
        <v>1400</v>
      </c>
      <c r="I3468" s="361" t="s">
        <v>1379</v>
      </c>
      <c r="J3468" s="275">
        <v>0.84</v>
      </c>
      <c r="K3468" s="361" t="s">
        <v>1391</v>
      </c>
      <c r="L3468" s="361" t="s">
        <v>1392</v>
      </c>
      <c r="M3468" s="370">
        <v>2010</v>
      </c>
      <c r="N3468" s="207">
        <v>43881</v>
      </c>
      <c r="O3468" s="223" t="s">
        <v>1565</v>
      </c>
    </row>
    <row r="3469" spans="1:15" ht="27.75" hidden="1" customHeight="1" x14ac:dyDescent="0.25">
      <c r="A3469" s="203" t="s">
        <v>2057</v>
      </c>
      <c r="B3469" s="203" t="s">
        <v>2411</v>
      </c>
      <c r="C3469" s="203" t="s">
        <v>1559</v>
      </c>
      <c r="D3469" s="203" t="s">
        <v>1564</v>
      </c>
      <c r="E3469" s="203" t="s">
        <v>1399</v>
      </c>
      <c r="F3469" s="203" t="s">
        <v>505</v>
      </c>
      <c r="G3469" s="371">
        <v>1.6899999999999998E-2</v>
      </c>
      <c r="H3469" s="361" t="s">
        <v>1400</v>
      </c>
      <c r="I3469" s="361" t="s">
        <v>1382</v>
      </c>
      <c r="J3469" s="275">
        <v>0.84</v>
      </c>
      <c r="K3469" s="361" t="s">
        <v>1391</v>
      </c>
      <c r="L3469" s="361" t="s">
        <v>1392</v>
      </c>
      <c r="M3469" s="370">
        <v>2010</v>
      </c>
      <c r="N3469" s="207">
        <v>43881</v>
      </c>
      <c r="O3469" s="223" t="s">
        <v>1565</v>
      </c>
    </row>
    <row r="3470" spans="1:15" ht="27.75" hidden="1" customHeight="1" x14ac:dyDescent="0.25">
      <c r="A3470" s="203" t="s">
        <v>2057</v>
      </c>
      <c r="B3470" s="203" t="s">
        <v>2411</v>
      </c>
      <c r="C3470" s="203" t="s">
        <v>1559</v>
      </c>
      <c r="D3470" s="203" t="s">
        <v>1564</v>
      </c>
      <c r="E3470" s="203" t="s">
        <v>1399</v>
      </c>
      <c r="F3470" s="203" t="s">
        <v>505</v>
      </c>
      <c r="G3470" s="371">
        <v>5.1999999999999998E-3</v>
      </c>
      <c r="H3470" s="361" t="s">
        <v>1400</v>
      </c>
      <c r="I3470" s="361" t="s">
        <v>1383</v>
      </c>
      <c r="J3470" s="275">
        <v>0.84</v>
      </c>
      <c r="K3470" s="361" t="s">
        <v>1391</v>
      </c>
      <c r="L3470" s="361" t="s">
        <v>1392</v>
      </c>
      <c r="M3470" s="370">
        <v>2010</v>
      </c>
      <c r="N3470" s="207">
        <v>43881</v>
      </c>
      <c r="O3470" s="223" t="s">
        <v>1565</v>
      </c>
    </row>
    <row r="3471" spans="1:15" ht="27.75" hidden="1" customHeight="1" x14ac:dyDescent="0.25">
      <c r="A3471" s="203" t="s">
        <v>2057</v>
      </c>
      <c r="B3471" s="203" t="s">
        <v>2411</v>
      </c>
      <c r="C3471" s="203" t="s">
        <v>1559</v>
      </c>
      <c r="D3471" s="203" t="s">
        <v>1564</v>
      </c>
      <c r="E3471" s="203" t="s">
        <v>1399</v>
      </c>
      <c r="F3471" s="203" t="s">
        <v>505</v>
      </c>
      <c r="G3471" s="371">
        <v>8.0000000000000004E-4</v>
      </c>
      <c r="H3471" s="361" t="s">
        <v>1400</v>
      </c>
      <c r="I3471" s="361" t="s">
        <v>1384</v>
      </c>
      <c r="J3471" s="275">
        <v>0.84</v>
      </c>
      <c r="K3471" s="361" t="s">
        <v>1391</v>
      </c>
      <c r="L3471" s="361" t="s">
        <v>1392</v>
      </c>
      <c r="M3471" s="370">
        <v>2010</v>
      </c>
      <c r="N3471" s="207">
        <v>43881</v>
      </c>
      <c r="O3471" s="223" t="s">
        <v>1565</v>
      </c>
    </row>
    <row r="3472" spans="1:15" ht="27.75" hidden="1" customHeight="1" x14ac:dyDescent="0.25">
      <c r="A3472" s="203" t="s">
        <v>2057</v>
      </c>
      <c r="B3472" s="203" t="s">
        <v>2411</v>
      </c>
      <c r="C3472" s="203" t="s">
        <v>1559</v>
      </c>
      <c r="D3472" s="203" t="s">
        <v>1564</v>
      </c>
      <c r="E3472" s="203" t="s">
        <v>1399</v>
      </c>
      <c r="F3472" s="203" t="s">
        <v>505</v>
      </c>
      <c r="G3472" s="371" t="s">
        <v>515</v>
      </c>
      <c r="H3472" s="361" t="s">
        <v>1400</v>
      </c>
      <c r="I3472" s="361" t="s">
        <v>1385</v>
      </c>
      <c r="J3472" s="275">
        <v>0.84</v>
      </c>
      <c r="K3472" s="361" t="s">
        <v>1391</v>
      </c>
      <c r="L3472" s="361" t="s">
        <v>1392</v>
      </c>
      <c r="M3472" s="370">
        <v>2010</v>
      </c>
      <c r="N3472" s="207">
        <v>43881</v>
      </c>
      <c r="O3472" s="223" t="s">
        <v>1565</v>
      </c>
    </row>
    <row r="3473" spans="1:15" ht="27.75" hidden="1" customHeight="1" x14ac:dyDescent="0.25">
      <c r="A3473" s="203" t="s">
        <v>2057</v>
      </c>
      <c r="B3473" s="203" t="s">
        <v>2411</v>
      </c>
      <c r="C3473" s="203" t="s">
        <v>1559</v>
      </c>
      <c r="D3473" s="203" t="s">
        <v>1566</v>
      </c>
      <c r="E3473" s="203" t="s">
        <v>1399</v>
      </c>
      <c r="F3473" s="203" t="s">
        <v>505</v>
      </c>
      <c r="G3473" s="371">
        <v>1.2019</v>
      </c>
      <c r="H3473" s="361" t="s">
        <v>1400</v>
      </c>
      <c r="I3473" s="361" t="s">
        <v>1379</v>
      </c>
      <c r="J3473" s="275">
        <v>0.75</v>
      </c>
      <c r="K3473" s="361" t="s">
        <v>1391</v>
      </c>
      <c r="L3473" s="361" t="s">
        <v>1392</v>
      </c>
      <c r="M3473" s="370">
        <v>2010</v>
      </c>
      <c r="N3473" s="207">
        <v>43881</v>
      </c>
      <c r="O3473" s="223" t="s">
        <v>1565</v>
      </c>
    </row>
    <row r="3474" spans="1:15" ht="27.75" hidden="1" customHeight="1" x14ac:dyDescent="0.25">
      <c r="A3474" s="203" t="s">
        <v>2057</v>
      </c>
      <c r="B3474" s="203" t="s">
        <v>2411</v>
      </c>
      <c r="C3474" s="203" t="s">
        <v>1559</v>
      </c>
      <c r="D3474" s="203" t="s">
        <v>1566</v>
      </c>
      <c r="E3474" s="203" t="s">
        <v>1399</v>
      </c>
      <c r="F3474" s="203" t="s">
        <v>505</v>
      </c>
      <c r="G3474" s="371">
        <v>0.21629999999999999</v>
      </c>
      <c r="H3474" s="361" t="s">
        <v>1400</v>
      </c>
      <c r="I3474" s="361" t="s">
        <v>1382</v>
      </c>
      <c r="J3474" s="275">
        <v>0.75</v>
      </c>
      <c r="K3474" s="361" t="s">
        <v>1391</v>
      </c>
      <c r="L3474" s="361" t="s">
        <v>1392</v>
      </c>
      <c r="M3474" s="370">
        <v>2010</v>
      </c>
      <c r="N3474" s="207">
        <v>43881</v>
      </c>
      <c r="O3474" s="223" t="s">
        <v>1565</v>
      </c>
    </row>
    <row r="3475" spans="1:15" ht="27.75" hidden="1" customHeight="1" x14ac:dyDescent="0.25">
      <c r="A3475" s="203" t="s">
        <v>2057</v>
      </c>
      <c r="B3475" s="203" t="s">
        <v>2411</v>
      </c>
      <c r="C3475" s="203" t="s">
        <v>1559</v>
      </c>
      <c r="D3475" s="203" t="s">
        <v>1566</v>
      </c>
      <c r="E3475" s="203" t="s">
        <v>1399</v>
      </c>
      <c r="F3475" s="203" t="s">
        <v>505</v>
      </c>
      <c r="G3475" s="371">
        <v>6.7299999999999999E-2</v>
      </c>
      <c r="H3475" s="361" t="s">
        <v>1400</v>
      </c>
      <c r="I3475" s="361" t="s">
        <v>1383</v>
      </c>
      <c r="J3475" s="275">
        <v>0.75</v>
      </c>
      <c r="K3475" s="361" t="s">
        <v>1391</v>
      </c>
      <c r="L3475" s="361" t="s">
        <v>1392</v>
      </c>
      <c r="M3475" s="370">
        <v>2010</v>
      </c>
      <c r="N3475" s="207">
        <v>43881</v>
      </c>
      <c r="O3475" s="223" t="s">
        <v>1565</v>
      </c>
    </row>
    <row r="3476" spans="1:15" ht="27.75" hidden="1" customHeight="1" x14ac:dyDescent="0.25">
      <c r="A3476" s="203" t="s">
        <v>2057</v>
      </c>
      <c r="B3476" s="203" t="s">
        <v>2411</v>
      </c>
      <c r="C3476" s="203" t="s">
        <v>1559</v>
      </c>
      <c r="D3476" s="203" t="s">
        <v>1566</v>
      </c>
      <c r="E3476" s="203" t="s">
        <v>1399</v>
      </c>
      <c r="F3476" s="203" t="s">
        <v>505</v>
      </c>
      <c r="G3476" s="371">
        <v>2.1600000000000001E-2</v>
      </c>
      <c r="H3476" s="361" t="s">
        <v>1400</v>
      </c>
      <c r="I3476" s="361" t="s">
        <v>1384</v>
      </c>
      <c r="J3476" s="275">
        <v>0.75</v>
      </c>
      <c r="K3476" s="361" t="s">
        <v>1391</v>
      </c>
      <c r="L3476" s="361" t="s">
        <v>1392</v>
      </c>
      <c r="M3476" s="370">
        <v>2010</v>
      </c>
      <c r="N3476" s="207">
        <v>43881</v>
      </c>
      <c r="O3476" s="223" t="s">
        <v>1565</v>
      </c>
    </row>
    <row r="3477" spans="1:15" ht="27.75" hidden="1" customHeight="1" x14ac:dyDescent="0.25">
      <c r="A3477" s="203" t="s">
        <v>2057</v>
      </c>
      <c r="B3477" s="203" t="s">
        <v>2411</v>
      </c>
      <c r="C3477" s="203" t="s">
        <v>1559</v>
      </c>
      <c r="D3477" s="203" t="s">
        <v>1566</v>
      </c>
      <c r="E3477" s="203" t="s">
        <v>1399</v>
      </c>
      <c r="F3477" s="203" t="s">
        <v>505</v>
      </c>
      <c r="G3477" s="371" t="s">
        <v>515</v>
      </c>
      <c r="H3477" s="361" t="s">
        <v>1400</v>
      </c>
      <c r="I3477" s="361" t="s">
        <v>1385</v>
      </c>
      <c r="J3477" s="275">
        <v>0.75</v>
      </c>
      <c r="K3477" s="361" t="s">
        <v>1391</v>
      </c>
      <c r="L3477" s="361" t="s">
        <v>1392</v>
      </c>
      <c r="M3477" s="370">
        <v>2010</v>
      </c>
      <c r="N3477" s="207">
        <v>43881</v>
      </c>
      <c r="O3477" s="223" t="s">
        <v>1565</v>
      </c>
    </row>
    <row r="3478" spans="1:15" ht="27.75" hidden="1" customHeight="1" x14ac:dyDescent="0.25">
      <c r="A3478" s="203" t="s">
        <v>2057</v>
      </c>
      <c r="B3478" s="203" t="s">
        <v>2411</v>
      </c>
      <c r="C3478" s="203" t="s">
        <v>1559</v>
      </c>
      <c r="D3478" s="203" t="s">
        <v>1567</v>
      </c>
      <c r="E3478" s="203" t="s">
        <v>1399</v>
      </c>
      <c r="F3478" s="203" t="s">
        <v>505</v>
      </c>
      <c r="G3478" s="371">
        <v>0.40400000000000003</v>
      </c>
      <c r="H3478" s="361" t="s">
        <v>1400</v>
      </c>
      <c r="I3478" s="361" t="s">
        <v>1379</v>
      </c>
      <c r="J3478" s="275">
        <v>0.92</v>
      </c>
      <c r="K3478" s="361" t="s">
        <v>1391</v>
      </c>
      <c r="L3478" s="361" t="s">
        <v>1392</v>
      </c>
      <c r="M3478" s="370">
        <v>2010</v>
      </c>
      <c r="N3478" s="207">
        <v>43881</v>
      </c>
      <c r="O3478" s="223" t="s">
        <v>1561</v>
      </c>
    </row>
    <row r="3479" spans="1:15" ht="27.75" hidden="1" customHeight="1" x14ac:dyDescent="0.25">
      <c r="A3479" s="203" t="s">
        <v>2057</v>
      </c>
      <c r="B3479" s="203" t="s">
        <v>2411</v>
      </c>
      <c r="C3479" s="203" t="s">
        <v>1559</v>
      </c>
      <c r="D3479" s="203" t="s">
        <v>1567</v>
      </c>
      <c r="E3479" s="203" t="s">
        <v>1399</v>
      </c>
      <c r="F3479" s="203" t="s">
        <v>505</v>
      </c>
      <c r="G3479" s="371">
        <v>7.0000000000000007E-2</v>
      </c>
      <c r="H3479" s="361" t="s">
        <v>1400</v>
      </c>
      <c r="I3479" s="361" t="s">
        <v>1382</v>
      </c>
      <c r="J3479" s="275">
        <v>0.92</v>
      </c>
      <c r="K3479" s="361" t="s">
        <v>1391</v>
      </c>
      <c r="L3479" s="361" t="s">
        <v>1392</v>
      </c>
      <c r="M3479" s="370">
        <v>2010</v>
      </c>
      <c r="N3479" s="207">
        <v>43881</v>
      </c>
      <c r="O3479" s="223" t="s">
        <v>1561</v>
      </c>
    </row>
    <row r="3480" spans="1:15" ht="27.75" hidden="1" customHeight="1" x14ac:dyDescent="0.25">
      <c r="A3480" s="203" t="s">
        <v>2057</v>
      </c>
      <c r="B3480" s="203" t="s">
        <v>2411</v>
      </c>
      <c r="C3480" s="203" t="s">
        <v>1559</v>
      </c>
      <c r="D3480" s="203" t="s">
        <v>1567</v>
      </c>
      <c r="E3480" s="203" t="s">
        <v>1399</v>
      </c>
      <c r="F3480" s="203" t="s">
        <v>505</v>
      </c>
      <c r="G3480" s="371">
        <v>2.07E-2</v>
      </c>
      <c r="H3480" s="361" t="s">
        <v>1400</v>
      </c>
      <c r="I3480" s="361" t="s">
        <v>1383</v>
      </c>
      <c r="J3480" s="275">
        <v>0.92</v>
      </c>
      <c r="K3480" s="361" t="s">
        <v>1391</v>
      </c>
      <c r="L3480" s="361" t="s">
        <v>1392</v>
      </c>
      <c r="M3480" s="370">
        <v>2010</v>
      </c>
      <c r="N3480" s="207">
        <v>43881</v>
      </c>
      <c r="O3480" s="223" t="s">
        <v>1561</v>
      </c>
    </row>
    <row r="3481" spans="1:15" ht="27.75" hidden="1" customHeight="1" x14ac:dyDescent="0.25">
      <c r="A3481" s="203" t="s">
        <v>2057</v>
      </c>
      <c r="B3481" s="203" t="s">
        <v>2411</v>
      </c>
      <c r="C3481" s="203" t="s">
        <v>1559</v>
      </c>
      <c r="D3481" s="203" t="s">
        <v>1567</v>
      </c>
      <c r="E3481" s="203" t="s">
        <v>1399</v>
      </c>
      <c r="F3481" s="203" t="s">
        <v>505</v>
      </c>
      <c r="G3481" s="371">
        <v>5.1000000000000004E-3</v>
      </c>
      <c r="H3481" s="361" t="s">
        <v>1400</v>
      </c>
      <c r="I3481" s="361" t="s">
        <v>1384</v>
      </c>
      <c r="J3481" s="275">
        <v>0.92</v>
      </c>
      <c r="K3481" s="361" t="s">
        <v>1391</v>
      </c>
      <c r="L3481" s="361" t="s">
        <v>1392</v>
      </c>
      <c r="M3481" s="370">
        <v>2010</v>
      </c>
      <c r="N3481" s="207">
        <v>43881</v>
      </c>
      <c r="O3481" s="223" t="s">
        <v>1561</v>
      </c>
    </row>
    <row r="3482" spans="1:15" ht="27.75" hidden="1" customHeight="1" x14ac:dyDescent="0.25">
      <c r="A3482" s="203" t="s">
        <v>2057</v>
      </c>
      <c r="B3482" s="203" t="s">
        <v>2411</v>
      </c>
      <c r="C3482" s="203" t="s">
        <v>1559</v>
      </c>
      <c r="D3482" s="203" t="s">
        <v>1567</v>
      </c>
      <c r="E3482" s="203" t="s">
        <v>1399</v>
      </c>
      <c r="F3482" s="203" t="s">
        <v>505</v>
      </c>
      <c r="G3482" s="371" t="s">
        <v>515</v>
      </c>
      <c r="H3482" s="361" t="s">
        <v>1400</v>
      </c>
      <c r="I3482" s="361" t="s">
        <v>1385</v>
      </c>
      <c r="J3482" s="275">
        <v>0.92</v>
      </c>
      <c r="K3482" s="361" t="s">
        <v>1391</v>
      </c>
      <c r="L3482" s="361" t="s">
        <v>1392</v>
      </c>
      <c r="M3482" s="370">
        <v>2010</v>
      </c>
      <c r="N3482" s="207">
        <v>43881</v>
      </c>
      <c r="O3482" s="223" t="s">
        <v>1561</v>
      </c>
    </row>
    <row r="3483" spans="1:15" ht="27.75" hidden="1" customHeight="1" x14ac:dyDescent="0.25">
      <c r="A3483" s="203" t="s">
        <v>2057</v>
      </c>
      <c r="B3483" s="202" t="s">
        <v>2411</v>
      </c>
      <c r="C3483" s="203" t="s">
        <v>1568</v>
      </c>
      <c r="D3483" s="202" t="s">
        <v>1569</v>
      </c>
      <c r="E3483" s="202" t="s">
        <v>1557</v>
      </c>
      <c r="F3483" s="202" t="s">
        <v>475</v>
      </c>
      <c r="G3483" s="253">
        <v>108</v>
      </c>
      <c r="H3483" s="361" t="s">
        <v>1400</v>
      </c>
      <c r="I3483" s="359" t="s">
        <v>1379</v>
      </c>
      <c r="J3483" s="274">
        <v>0.38</v>
      </c>
      <c r="K3483" s="359" t="s">
        <v>1391</v>
      </c>
      <c r="L3483" s="359" t="s">
        <v>1392</v>
      </c>
      <c r="M3483" s="368">
        <v>2010</v>
      </c>
      <c r="N3483" s="205">
        <v>43627</v>
      </c>
      <c r="O3483" s="203" t="s">
        <v>1537</v>
      </c>
    </row>
    <row r="3484" spans="1:15" ht="27.75" hidden="1" customHeight="1" x14ac:dyDescent="0.25">
      <c r="A3484" s="203" t="s">
        <v>2057</v>
      </c>
      <c r="B3484" s="202" t="s">
        <v>2411</v>
      </c>
      <c r="C3484" s="203" t="s">
        <v>1568</v>
      </c>
      <c r="D3484" s="202" t="s">
        <v>1569</v>
      </c>
      <c r="E3484" s="202" t="s">
        <v>1557</v>
      </c>
      <c r="F3484" s="202" t="s">
        <v>475</v>
      </c>
      <c r="G3484" s="253">
        <v>21</v>
      </c>
      <c r="H3484" s="361" t="s">
        <v>1400</v>
      </c>
      <c r="I3484" s="359" t="s">
        <v>1382</v>
      </c>
      <c r="J3484" s="274">
        <v>0.38</v>
      </c>
      <c r="K3484" s="359" t="s">
        <v>1391</v>
      </c>
      <c r="L3484" s="359" t="s">
        <v>1392</v>
      </c>
      <c r="M3484" s="368">
        <v>2010</v>
      </c>
      <c r="N3484" s="205">
        <v>43627</v>
      </c>
      <c r="O3484" s="203" t="s">
        <v>1537</v>
      </c>
    </row>
    <row r="3485" spans="1:15" ht="27.75" hidden="1" customHeight="1" x14ac:dyDescent="0.25">
      <c r="A3485" s="203" t="s">
        <v>2057</v>
      </c>
      <c r="B3485" s="202" t="s">
        <v>2411</v>
      </c>
      <c r="C3485" s="203" t="s">
        <v>1568</v>
      </c>
      <c r="D3485" s="202" t="s">
        <v>1569</v>
      </c>
      <c r="E3485" s="202" t="s">
        <v>1557</v>
      </c>
      <c r="F3485" s="202" t="s">
        <v>475</v>
      </c>
      <c r="G3485" s="253">
        <v>3.6</v>
      </c>
      <c r="H3485" s="361" t="s">
        <v>1400</v>
      </c>
      <c r="I3485" s="359" t="s">
        <v>1383</v>
      </c>
      <c r="J3485" s="274">
        <v>0.38</v>
      </c>
      <c r="K3485" s="359" t="s">
        <v>1391</v>
      </c>
      <c r="L3485" s="359" t="s">
        <v>1392</v>
      </c>
      <c r="M3485" s="368">
        <v>2010</v>
      </c>
      <c r="N3485" s="205">
        <v>43627</v>
      </c>
      <c r="O3485" s="203" t="s">
        <v>1537</v>
      </c>
    </row>
    <row r="3486" spans="1:15" ht="27.75" hidden="1" customHeight="1" x14ac:dyDescent="0.25">
      <c r="A3486" s="203" t="s">
        <v>2057</v>
      </c>
      <c r="B3486" s="202" t="s">
        <v>2411</v>
      </c>
      <c r="C3486" s="203" t="s">
        <v>1568</v>
      </c>
      <c r="D3486" s="202" t="s">
        <v>1569</v>
      </c>
      <c r="E3486" s="202" t="s">
        <v>1557</v>
      </c>
      <c r="F3486" s="202" t="s">
        <v>475</v>
      </c>
      <c r="G3486" s="253">
        <v>0.45</v>
      </c>
      <c r="H3486" s="361" t="s">
        <v>1400</v>
      </c>
      <c r="I3486" s="359" t="s">
        <v>1384</v>
      </c>
      <c r="J3486" s="274">
        <v>0.38</v>
      </c>
      <c r="K3486" s="359" t="s">
        <v>1391</v>
      </c>
      <c r="L3486" s="359" t="s">
        <v>1392</v>
      </c>
      <c r="M3486" s="368">
        <v>2010</v>
      </c>
      <c r="N3486" s="205">
        <v>43627</v>
      </c>
      <c r="O3486" s="203" t="s">
        <v>1537</v>
      </c>
    </row>
    <row r="3487" spans="1:15" ht="27.75" hidden="1" customHeight="1" x14ac:dyDescent="0.25">
      <c r="A3487" s="203" t="s">
        <v>2057</v>
      </c>
      <c r="B3487" s="202" t="s">
        <v>2411</v>
      </c>
      <c r="C3487" s="203" t="s">
        <v>1568</v>
      </c>
      <c r="D3487" s="202" t="s">
        <v>1569</v>
      </c>
      <c r="E3487" s="202" t="s">
        <v>1557</v>
      </c>
      <c r="F3487" s="202" t="s">
        <v>475</v>
      </c>
      <c r="G3487" s="253">
        <v>1</v>
      </c>
      <c r="H3487" s="361" t="s">
        <v>1400</v>
      </c>
      <c r="I3487" s="359" t="s">
        <v>1385</v>
      </c>
      <c r="J3487" s="274">
        <v>0.38</v>
      </c>
      <c r="K3487" s="359" t="s">
        <v>1391</v>
      </c>
      <c r="L3487" s="359" t="s">
        <v>1392</v>
      </c>
      <c r="M3487" s="368">
        <v>2010</v>
      </c>
      <c r="N3487" s="205">
        <v>43627</v>
      </c>
      <c r="O3487" s="203" t="s">
        <v>1537</v>
      </c>
    </row>
    <row r="3488" spans="1:15" ht="27.75" hidden="1" customHeight="1" x14ac:dyDescent="0.25">
      <c r="A3488" s="203" t="s">
        <v>2057</v>
      </c>
      <c r="B3488" s="202" t="s">
        <v>2411</v>
      </c>
      <c r="C3488" s="203" t="s">
        <v>1403</v>
      </c>
      <c r="D3488" s="202" t="s">
        <v>1404</v>
      </c>
      <c r="E3488" s="202" t="s">
        <v>1405</v>
      </c>
      <c r="F3488" s="202" t="s">
        <v>475</v>
      </c>
      <c r="G3488" s="253">
        <v>154</v>
      </c>
      <c r="H3488" s="361" t="s">
        <v>1406</v>
      </c>
      <c r="I3488" s="359" t="s">
        <v>1407</v>
      </c>
      <c r="J3488" s="359" t="s">
        <v>1380</v>
      </c>
      <c r="K3488" s="359" t="s">
        <v>22</v>
      </c>
      <c r="L3488" s="359" t="s">
        <v>1408</v>
      </c>
      <c r="M3488" s="368" t="s">
        <v>1407</v>
      </c>
      <c r="N3488" s="205">
        <v>42486</v>
      </c>
      <c r="O3488" s="203"/>
    </row>
    <row r="3489" spans="1:15" ht="27.75" hidden="1" customHeight="1" x14ac:dyDescent="0.25">
      <c r="A3489" s="226" t="s">
        <v>2057</v>
      </c>
      <c r="B3489" s="269" t="s">
        <v>2411</v>
      </c>
      <c r="C3489" s="226" t="s">
        <v>2568</v>
      </c>
      <c r="D3489" s="269" t="s">
        <v>1569</v>
      </c>
      <c r="E3489" s="269" t="s">
        <v>1557</v>
      </c>
      <c r="F3489" s="269" t="s">
        <v>2574</v>
      </c>
      <c r="G3489" s="373">
        <v>25.54</v>
      </c>
      <c r="H3489" s="225" t="s">
        <v>488</v>
      </c>
      <c r="I3489" s="269" t="s">
        <v>1379</v>
      </c>
      <c r="J3489" s="374">
        <v>0</v>
      </c>
      <c r="K3489" s="269" t="s">
        <v>22</v>
      </c>
      <c r="L3489" s="269" t="s">
        <v>1392</v>
      </c>
      <c r="M3489" s="369">
        <v>2010</v>
      </c>
      <c r="N3489" s="375">
        <v>43873</v>
      </c>
      <c r="O3489" s="226" t="s">
        <v>2569</v>
      </c>
    </row>
    <row r="3490" spans="1:15" ht="27.75" hidden="1" customHeight="1" x14ac:dyDescent="0.25">
      <c r="A3490" s="226" t="s">
        <v>2057</v>
      </c>
      <c r="B3490" s="269" t="s">
        <v>2411</v>
      </c>
      <c r="C3490" s="226" t="s">
        <v>2568</v>
      </c>
      <c r="D3490" s="269" t="s">
        <v>1569</v>
      </c>
      <c r="E3490" s="269" t="s">
        <v>1557</v>
      </c>
      <c r="F3490" s="269" t="s">
        <v>2574</v>
      </c>
      <c r="G3490" s="373">
        <v>9.4700000000000006</v>
      </c>
      <c r="H3490" s="225" t="s">
        <v>488</v>
      </c>
      <c r="I3490" s="269" t="s">
        <v>1382</v>
      </c>
      <c r="J3490" s="374">
        <v>0</v>
      </c>
      <c r="K3490" s="269" t="s">
        <v>22</v>
      </c>
      <c r="L3490" s="269" t="s">
        <v>1392</v>
      </c>
      <c r="M3490" s="369">
        <v>2010</v>
      </c>
      <c r="N3490" s="375">
        <v>43873</v>
      </c>
      <c r="O3490" s="226" t="s">
        <v>2569</v>
      </c>
    </row>
    <row r="3491" spans="1:15" ht="27.75" hidden="1" customHeight="1" x14ac:dyDescent="0.25">
      <c r="A3491" s="226" t="s">
        <v>2057</v>
      </c>
      <c r="B3491" s="269" t="s">
        <v>2411</v>
      </c>
      <c r="C3491" s="226" t="s">
        <v>2568</v>
      </c>
      <c r="D3491" s="269" t="s">
        <v>1569</v>
      </c>
      <c r="E3491" s="269" t="s">
        <v>1557</v>
      </c>
      <c r="F3491" s="269" t="s">
        <v>2574</v>
      </c>
      <c r="G3491" s="373">
        <v>3.82</v>
      </c>
      <c r="H3491" s="225" t="s">
        <v>488</v>
      </c>
      <c r="I3491" s="269" t="s">
        <v>1383</v>
      </c>
      <c r="J3491" s="374">
        <v>0</v>
      </c>
      <c r="K3491" s="269" t="s">
        <v>22</v>
      </c>
      <c r="L3491" s="269" t="s">
        <v>1392</v>
      </c>
      <c r="M3491" s="369">
        <v>2010</v>
      </c>
      <c r="N3491" s="375">
        <v>43873</v>
      </c>
      <c r="O3491" s="226" t="s">
        <v>2569</v>
      </c>
    </row>
    <row r="3492" spans="1:15" ht="27.75" hidden="1" customHeight="1" x14ac:dyDescent="0.25">
      <c r="A3492" s="226" t="s">
        <v>2057</v>
      </c>
      <c r="B3492" s="269" t="s">
        <v>2411</v>
      </c>
      <c r="C3492" s="226" t="s">
        <v>2568</v>
      </c>
      <c r="D3492" s="269" t="s">
        <v>1569</v>
      </c>
      <c r="E3492" s="269" t="s">
        <v>1557</v>
      </c>
      <c r="F3492" s="269" t="s">
        <v>2574</v>
      </c>
      <c r="G3492" s="373">
        <v>1.74</v>
      </c>
      <c r="H3492" s="225" t="s">
        <v>488</v>
      </c>
      <c r="I3492" s="372" t="s">
        <v>1384</v>
      </c>
      <c r="J3492" s="374">
        <v>0</v>
      </c>
      <c r="K3492" s="269" t="s">
        <v>22</v>
      </c>
      <c r="L3492" s="269" t="s">
        <v>1392</v>
      </c>
      <c r="M3492" s="369">
        <v>2010</v>
      </c>
      <c r="N3492" s="375">
        <v>43873</v>
      </c>
      <c r="O3492" s="226" t="s">
        <v>2569</v>
      </c>
    </row>
    <row r="3493" spans="1:15" ht="27.75" hidden="1" customHeight="1" x14ac:dyDescent="0.25">
      <c r="A3493" s="226" t="s">
        <v>2057</v>
      </c>
      <c r="B3493" s="269" t="s">
        <v>2411</v>
      </c>
      <c r="C3493" s="226" t="s">
        <v>2568</v>
      </c>
      <c r="D3493" s="269" t="s">
        <v>1569</v>
      </c>
      <c r="E3493" s="269" t="s">
        <v>1557</v>
      </c>
      <c r="F3493" s="269" t="s">
        <v>2574</v>
      </c>
      <c r="G3493" s="373">
        <v>0.84</v>
      </c>
      <c r="H3493" s="225" t="s">
        <v>488</v>
      </c>
      <c r="I3493" s="372" t="s">
        <v>1385</v>
      </c>
      <c r="J3493" s="374">
        <v>0</v>
      </c>
      <c r="K3493" s="269" t="s">
        <v>22</v>
      </c>
      <c r="L3493" s="269" t="s">
        <v>1392</v>
      </c>
      <c r="M3493" s="369">
        <v>2010</v>
      </c>
      <c r="N3493" s="375">
        <v>43873</v>
      </c>
      <c r="O3493" s="226" t="s">
        <v>2569</v>
      </c>
    </row>
    <row r="3494" spans="1:15" ht="27.75" hidden="1" customHeight="1" x14ac:dyDescent="0.25">
      <c r="A3494" s="129" t="s">
        <v>2057</v>
      </c>
      <c r="B3494" s="269" t="s">
        <v>2411</v>
      </c>
      <c r="C3494" s="226" t="s">
        <v>2568</v>
      </c>
      <c r="D3494" s="269" t="s">
        <v>804</v>
      </c>
      <c r="E3494" s="372" t="s">
        <v>1550</v>
      </c>
      <c r="F3494" s="269" t="s">
        <v>2574</v>
      </c>
      <c r="G3494" s="373">
        <v>5.6</v>
      </c>
      <c r="H3494" s="225" t="s">
        <v>488</v>
      </c>
      <c r="I3494" s="269" t="s">
        <v>1379</v>
      </c>
      <c r="J3494" s="374">
        <v>0</v>
      </c>
      <c r="K3494" s="269" t="s">
        <v>22</v>
      </c>
      <c r="L3494" s="269" t="s">
        <v>1392</v>
      </c>
      <c r="M3494" s="369">
        <v>2010</v>
      </c>
      <c r="N3494" s="375">
        <v>43873</v>
      </c>
      <c r="O3494" s="226" t="s">
        <v>2569</v>
      </c>
    </row>
    <row r="3495" spans="1:15" ht="27.75" hidden="1" customHeight="1" x14ac:dyDescent="0.25">
      <c r="A3495" s="129" t="s">
        <v>2057</v>
      </c>
      <c r="B3495" s="269" t="s">
        <v>2411</v>
      </c>
      <c r="C3495" s="226" t="s">
        <v>2568</v>
      </c>
      <c r="D3495" s="269" t="s">
        <v>804</v>
      </c>
      <c r="E3495" s="372" t="s">
        <v>1550</v>
      </c>
      <c r="F3495" s="269" t="s">
        <v>2574</v>
      </c>
      <c r="G3495" s="373">
        <v>2.08</v>
      </c>
      <c r="H3495" s="225" t="s">
        <v>488</v>
      </c>
      <c r="I3495" s="269" t="s">
        <v>1382</v>
      </c>
      <c r="J3495" s="374">
        <v>0</v>
      </c>
      <c r="K3495" s="269" t="s">
        <v>22</v>
      </c>
      <c r="L3495" s="269" t="s">
        <v>1392</v>
      </c>
      <c r="M3495" s="369">
        <v>2010</v>
      </c>
      <c r="N3495" s="375">
        <v>43873</v>
      </c>
      <c r="O3495" s="226" t="s">
        <v>2569</v>
      </c>
    </row>
    <row r="3496" spans="1:15" ht="27.75" hidden="1" customHeight="1" x14ac:dyDescent="0.25">
      <c r="A3496" s="129" t="s">
        <v>2057</v>
      </c>
      <c r="B3496" s="269" t="s">
        <v>2411</v>
      </c>
      <c r="C3496" s="226" t="s">
        <v>2568</v>
      </c>
      <c r="D3496" s="269" t="s">
        <v>804</v>
      </c>
      <c r="E3496" s="372" t="s">
        <v>1550</v>
      </c>
      <c r="F3496" s="269" t="s">
        <v>2574</v>
      </c>
      <c r="G3496" s="373">
        <v>0.84</v>
      </c>
      <c r="H3496" s="225" t="s">
        <v>488</v>
      </c>
      <c r="I3496" s="269" t="s">
        <v>1383</v>
      </c>
      <c r="J3496" s="374">
        <v>0</v>
      </c>
      <c r="K3496" s="269" t="s">
        <v>22</v>
      </c>
      <c r="L3496" s="269" t="s">
        <v>1392</v>
      </c>
      <c r="M3496" s="369">
        <v>2010</v>
      </c>
      <c r="N3496" s="375">
        <v>43873</v>
      </c>
      <c r="O3496" s="226" t="s">
        <v>2569</v>
      </c>
    </row>
    <row r="3497" spans="1:15" ht="27.75" hidden="1" customHeight="1" x14ac:dyDescent="0.25">
      <c r="A3497" s="129" t="s">
        <v>2057</v>
      </c>
      <c r="B3497" s="269" t="s">
        <v>2411</v>
      </c>
      <c r="C3497" s="226" t="s">
        <v>2568</v>
      </c>
      <c r="D3497" s="269" t="s">
        <v>804</v>
      </c>
      <c r="E3497" s="372" t="s">
        <v>1550</v>
      </c>
      <c r="F3497" s="269" t="s">
        <v>2574</v>
      </c>
      <c r="G3497" s="373">
        <v>0.38</v>
      </c>
      <c r="H3497" s="225" t="s">
        <v>488</v>
      </c>
      <c r="I3497" s="372" t="s">
        <v>1384</v>
      </c>
      <c r="J3497" s="374">
        <v>0</v>
      </c>
      <c r="K3497" s="269" t="s">
        <v>22</v>
      </c>
      <c r="L3497" s="269" t="s">
        <v>1392</v>
      </c>
      <c r="M3497" s="369">
        <v>2010</v>
      </c>
      <c r="N3497" s="375">
        <v>43873</v>
      </c>
      <c r="O3497" s="226" t="s">
        <v>2569</v>
      </c>
    </row>
    <row r="3498" spans="1:15" ht="27.75" hidden="1" customHeight="1" x14ac:dyDescent="0.25">
      <c r="A3498" s="129" t="s">
        <v>2057</v>
      </c>
      <c r="B3498" s="269" t="s">
        <v>2411</v>
      </c>
      <c r="C3498" s="226" t="s">
        <v>2568</v>
      </c>
      <c r="D3498" s="269" t="s">
        <v>804</v>
      </c>
      <c r="E3498" s="372" t="s">
        <v>1550</v>
      </c>
      <c r="F3498" s="269" t="s">
        <v>2574</v>
      </c>
      <c r="G3498" s="373">
        <v>0.18</v>
      </c>
      <c r="H3498" s="225" t="s">
        <v>488</v>
      </c>
      <c r="I3498" s="372" t="s">
        <v>1385</v>
      </c>
      <c r="J3498" s="374">
        <v>0</v>
      </c>
      <c r="K3498" s="269" t="s">
        <v>22</v>
      </c>
      <c r="L3498" s="269" t="s">
        <v>1392</v>
      </c>
      <c r="M3498" s="369">
        <v>2010</v>
      </c>
      <c r="N3498" s="375">
        <v>43873</v>
      </c>
      <c r="O3498" s="226" t="s">
        <v>2569</v>
      </c>
    </row>
    <row r="3499" spans="1:15" ht="27.75" hidden="1" customHeight="1" x14ac:dyDescent="0.25">
      <c r="A3499" s="129" t="s">
        <v>2057</v>
      </c>
      <c r="B3499" s="269" t="s">
        <v>2411</v>
      </c>
      <c r="C3499" s="226" t="s">
        <v>2568</v>
      </c>
      <c r="D3499" s="381" t="s">
        <v>686</v>
      </c>
      <c r="E3499" s="372" t="s">
        <v>1553</v>
      </c>
      <c r="F3499" s="269" t="s">
        <v>475</v>
      </c>
      <c r="G3499" s="373">
        <v>2.13</v>
      </c>
      <c r="H3499" s="225" t="s">
        <v>488</v>
      </c>
      <c r="I3499" s="269" t="s">
        <v>1379</v>
      </c>
      <c r="J3499" s="374">
        <v>0</v>
      </c>
      <c r="K3499" s="269" t="s">
        <v>22</v>
      </c>
      <c r="L3499" s="269" t="s">
        <v>1392</v>
      </c>
      <c r="M3499" s="369">
        <v>2010</v>
      </c>
      <c r="N3499" s="375">
        <v>43873</v>
      </c>
      <c r="O3499" s="226" t="s">
        <v>2569</v>
      </c>
    </row>
    <row r="3500" spans="1:15" ht="27.75" hidden="1" customHeight="1" x14ac:dyDescent="0.25">
      <c r="A3500" s="129" t="s">
        <v>2057</v>
      </c>
      <c r="B3500" s="269" t="s">
        <v>2411</v>
      </c>
      <c r="C3500" s="226" t="s">
        <v>2568</v>
      </c>
      <c r="D3500" s="381" t="s">
        <v>686</v>
      </c>
      <c r="E3500" s="372" t="s">
        <v>1553</v>
      </c>
      <c r="F3500" s="269" t="s">
        <v>475</v>
      </c>
      <c r="G3500" s="373">
        <v>0.79</v>
      </c>
      <c r="H3500" s="225" t="s">
        <v>488</v>
      </c>
      <c r="I3500" s="269" t="s">
        <v>1382</v>
      </c>
      <c r="J3500" s="374">
        <v>0</v>
      </c>
      <c r="K3500" s="269" t="s">
        <v>22</v>
      </c>
      <c r="L3500" s="269" t="s">
        <v>1392</v>
      </c>
      <c r="M3500" s="369">
        <v>2010</v>
      </c>
      <c r="N3500" s="375">
        <v>43873</v>
      </c>
      <c r="O3500" s="226" t="s">
        <v>2569</v>
      </c>
    </row>
    <row r="3501" spans="1:15" ht="27.75" hidden="1" customHeight="1" x14ac:dyDescent="0.25">
      <c r="A3501" s="129" t="s">
        <v>2057</v>
      </c>
      <c r="B3501" s="269" t="s">
        <v>2411</v>
      </c>
      <c r="C3501" s="226" t="s">
        <v>2568</v>
      </c>
      <c r="D3501" s="381" t="s">
        <v>686</v>
      </c>
      <c r="E3501" s="372" t="s">
        <v>1553</v>
      </c>
      <c r="F3501" s="269" t="s">
        <v>475</v>
      </c>
      <c r="G3501" s="373">
        <v>0.32</v>
      </c>
      <c r="H3501" s="225" t="s">
        <v>488</v>
      </c>
      <c r="I3501" s="269" t="s">
        <v>1383</v>
      </c>
      <c r="J3501" s="374">
        <v>0</v>
      </c>
      <c r="K3501" s="269" t="s">
        <v>22</v>
      </c>
      <c r="L3501" s="269" t="s">
        <v>1392</v>
      </c>
      <c r="M3501" s="369">
        <v>2010</v>
      </c>
      <c r="N3501" s="375">
        <v>43873</v>
      </c>
      <c r="O3501" s="226" t="s">
        <v>2569</v>
      </c>
    </row>
    <row r="3502" spans="1:15" ht="27.75" hidden="1" customHeight="1" x14ac:dyDescent="0.25">
      <c r="A3502" s="129" t="s">
        <v>2057</v>
      </c>
      <c r="B3502" s="269" t="s">
        <v>2411</v>
      </c>
      <c r="C3502" s="226" t="s">
        <v>2568</v>
      </c>
      <c r="D3502" s="381" t="s">
        <v>686</v>
      </c>
      <c r="E3502" s="372" t="s">
        <v>1553</v>
      </c>
      <c r="F3502" s="269" t="s">
        <v>475</v>
      </c>
      <c r="G3502" s="373">
        <v>0.15</v>
      </c>
      <c r="H3502" s="225" t="s">
        <v>488</v>
      </c>
      <c r="I3502" s="372" t="s">
        <v>1384</v>
      </c>
      <c r="J3502" s="374">
        <v>0</v>
      </c>
      <c r="K3502" s="269" t="s">
        <v>22</v>
      </c>
      <c r="L3502" s="269" t="s">
        <v>1392</v>
      </c>
      <c r="M3502" s="369">
        <v>2010</v>
      </c>
      <c r="N3502" s="375">
        <v>43873</v>
      </c>
      <c r="O3502" s="226" t="s">
        <v>2569</v>
      </c>
    </row>
    <row r="3503" spans="1:15" ht="27.75" hidden="1" customHeight="1" x14ac:dyDescent="0.25">
      <c r="A3503" s="129" t="s">
        <v>2057</v>
      </c>
      <c r="B3503" s="269" t="s">
        <v>2411</v>
      </c>
      <c r="C3503" s="226" t="s">
        <v>2568</v>
      </c>
      <c r="D3503" s="381" t="s">
        <v>686</v>
      </c>
      <c r="E3503" s="372" t="s">
        <v>1553</v>
      </c>
      <c r="F3503" s="269" t="s">
        <v>475</v>
      </c>
      <c r="G3503" s="373">
        <v>7.0000000000000007E-2</v>
      </c>
      <c r="H3503" s="225" t="s">
        <v>488</v>
      </c>
      <c r="I3503" s="372" t="s">
        <v>1385</v>
      </c>
      <c r="J3503" s="374">
        <v>0</v>
      </c>
      <c r="K3503" s="269" t="s">
        <v>22</v>
      </c>
      <c r="L3503" s="269" t="s">
        <v>1392</v>
      </c>
      <c r="M3503" s="369">
        <v>2010</v>
      </c>
      <c r="N3503" s="375">
        <v>43873</v>
      </c>
      <c r="O3503" s="226" t="s">
        <v>2569</v>
      </c>
    </row>
    <row r="3504" spans="1:15" ht="27.75" hidden="1" customHeight="1" x14ac:dyDescent="0.25">
      <c r="A3504" s="129" t="s">
        <v>2057</v>
      </c>
      <c r="B3504" s="269" t="s">
        <v>2411</v>
      </c>
      <c r="C3504" s="226" t="s">
        <v>2568</v>
      </c>
      <c r="D3504" s="381" t="s">
        <v>2583</v>
      </c>
      <c r="E3504" s="372" t="s">
        <v>1553</v>
      </c>
      <c r="F3504" s="269" t="s">
        <v>475</v>
      </c>
      <c r="G3504" s="373">
        <v>2.04</v>
      </c>
      <c r="H3504" s="225" t="s">
        <v>488</v>
      </c>
      <c r="I3504" s="269" t="s">
        <v>1379</v>
      </c>
      <c r="J3504" s="374">
        <v>0</v>
      </c>
      <c r="K3504" s="269" t="s">
        <v>22</v>
      </c>
      <c r="L3504" s="269" t="s">
        <v>1392</v>
      </c>
      <c r="M3504" s="369">
        <v>2010</v>
      </c>
      <c r="N3504" s="375">
        <v>43873</v>
      </c>
      <c r="O3504" s="226" t="s">
        <v>2569</v>
      </c>
    </row>
    <row r="3505" spans="1:15" ht="27.75" hidden="1" customHeight="1" x14ac:dyDescent="0.25">
      <c r="A3505" s="129" t="s">
        <v>2057</v>
      </c>
      <c r="B3505" s="269" t="s">
        <v>2411</v>
      </c>
      <c r="C3505" s="226" t="s">
        <v>2568</v>
      </c>
      <c r="D3505" s="381" t="s">
        <v>2583</v>
      </c>
      <c r="E3505" s="372" t="s">
        <v>1553</v>
      </c>
      <c r="F3505" s="269" t="s">
        <v>475</v>
      </c>
      <c r="G3505" s="373">
        <v>0.76</v>
      </c>
      <c r="H3505" s="225" t="s">
        <v>488</v>
      </c>
      <c r="I3505" s="269" t="s">
        <v>1382</v>
      </c>
      <c r="J3505" s="374">
        <v>0</v>
      </c>
      <c r="K3505" s="269" t="s">
        <v>22</v>
      </c>
      <c r="L3505" s="269" t="s">
        <v>1392</v>
      </c>
      <c r="M3505" s="369">
        <v>2010</v>
      </c>
      <c r="N3505" s="375">
        <v>43873</v>
      </c>
      <c r="O3505" s="226" t="s">
        <v>2569</v>
      </c>
    </row>
    <row r="3506" spans="1:15" ht="27.75" hidden="1" customHeight="1" x14ac:dyDescent="0.25">
      <c r="A3506" s="129" t="s">
        <v>2057</v>
      </c>
      <c r="B3506" s="269" t="s">
        <v>2411</v>
      </c>
      <c r="C3506" s="226" t="s">
        <v>2568</v>
      </c>
      <c r="D3506" s="381" t="s">
        <v>2583</v>
      </c>
      <c r="E3506" s="372" t="s">
        <v>1553</v>
      </c>
      <c r="F3506" s="269" t="s">
        <v>475</v>
      </c>
      <c r="G3506" s="373">
        <v>0.31</v>
      </c>
      <c r="H3506" s="225" t="s">
        <v>488</v>
      </c>
      <c r="I3506" s="269" t="s">
        <v>1383</v>
      </c>
      <c r="J3506" s="374">
        <v>0</v>
      </c>
      <c r="K3506" s="269" t="s">
        <v>22</v>
      </c>
      <c r="L3506" s="269" t="s">
        <v>1392</v>
      </c>
      <c r="M3506" s="369">
        <v>2010</v>
      </c>
      <c r="N3506" s="375">
        <v>43873</v>
      </c>
      <c r="O3506" s="226" t="s">
        <v>2569</v>
      </c>
    </row>
    <row r="3507" spans="1:15" ht="27.75" hidden="1" customHeight="1" x14ac:dyDescent="0.25">
      <c r="A3507" s="129" t="s">
        <v>2057</v>
      </c>
      <c r="B3507" s="269" t="s">
        <v>2411</v>
      </c>
      <c r="C3507" s="226" t="s">
        <v>2568</v>
      </c>
      <c r="D3507" s="381" t="s">
        <v>2583</v>
      </c>
      <c r="E3507" s="372" t="s">
        <v>1553</v>
      </c>
      <c r="F3507" s="269" t="s">
        <v>475</v>
      </c>
      <c r="G3507" s="373">
        <v>0.14000000000000001</v>
      </c>
      <c r="H3507" s="225" t="s">
        <v>488</v>
      </c>
      <c r="I3507" s="372" t="s">
        <v>1384</v>
      </c>
      <c r="J3507" s="374">
        <v>0</v>
      </c>
      <c r="K3507" s="269" t="s">
        <v>22</v>
      </c>
      <c r="L3507" s="269" t="s">
        <v>1392</v>
      </c>
      <c r="M3507" s="369">
        <v>2010</v>
      </c>
      <c r="N3507" s="375">
        <v>43873</v>
      </c>
      <c r="O3507" s="226" t="s">
        <v>2569</v>
      </c>
    </row>
    <row r="3508" spans="1:15" ht="27.75" hidden="1" customHeight="1" x14ac:dyDescent="0.25">
      <c r="A3508" s="129" t="s">
        <v>2057</v>
      </c>
      <c r="B3508" s="269" t="s">
        <v>2411</v>
      </c>
      <c r="C3508" s="226" t="s">
        <v>2568</v>
      </c>
      <c r="D3508" s="381" t="s">
        <v>2583</v>
      </c>
      <c r="E3508" s="372" t="s">
        <v>1553</v>
      </c>
      <c r="F3508" s="269" t="s">
        <v>475</v>
      </c>
      <c r="G3508" s="373">
        <v>6.7000000000000004E-2</v>
      </c>
      <c r="H3508" s="225" t="s">
        <v>488</v>
      </c>
      <c r="I3508" s="372" t="s">
        <v>1385</v>
      </c>
      <c r="J3508" s="374">
        <v>0</v>
      </c>
      <c r="K3508" s="269" t="s">
        <v>22</v>
      </c>
      <c r="L3508" s="269" t="s">
        <v>1392</v>
      </c>
      <c r="M3508" s="369">
        <v>2010</v>
      </c>
      <c r="N3508" s="375">
        <v>43873</v>
      </c>
      <c r="O3508" s="226" t="s">
        <v>2569</v>
      </c>
    </row>
    <row r="3509" spans="1:15" ht="27.75" hidden="1" customHeight="1" x14ac:dyDescent="0.25">
      <c r="A3509" s="129" t="s">
        <v>2057</v>
      </c>
      <c r="B3509" s="269" t="s">
        <v>2411</v>
      </c>
      <c r="C3509" s="226" t="s">
        <v>2568</v>
      </c>
      <c r="D3509" s="381" t="s">
        <v>1555</v>
      </c>
      <c r="E3509" s="372" t="s">
        <v>1553</v>
      </c>
      <c r="F3509" s="269" t="s">
        <v>475</v>
      </c>
      <c r="G3509" s="373">
        <v>2.04</v>
      </c>
      <c r="H3509" s="225" t="s">
        <v>488</v>
      </c>
      <c r="I3509" s="269" t="s">
        <v>1379</v>
      </c>
      <c r="J3509" s="374">
        <v>0</v>
      </c>
      <c r="K3509" s="269" t="s">
        <v>22</v>
      </c>
      <c r="L3509" s="269" t="s">
        <v>1392</v>
      </c>
      <c r="M3509" s="369">
        <v>2010</v>
      </c>
      <c r="N3509" s="375">
        <v>43873</v>
      </c>
      <c r="O3509" s="226" t="s">
        <v>2569</v>
      </c>
    </row>
    <row r="3510" spans="1:15" ht="27.75" hidden="1" customHeight="1" x14ac:dyDescent="0.25">
      <c r="A3510" s="129" t="s">
        <v>2057</v>
      </c>
      <c r="B3510" s="269" t="s">
        <v>2411</v>
      </c>
      <c r="C3510" s="226" t="s">
        <v>2568</v>
      </c>
      <c r="D3510" s="381" t="s">
        <v>1555</v>
      </c>
      <c r="E3510" s="372" t="s">
        <v>1553</v>
      </c>
      <c r="F3510" s="269" t="s">
        <v>475</v>
      </c>
      <c r="G3510" s="373">
        <v>0.76</v>
      </c>
      <c r="H3510" s="225" t="s">
        <v>488</v>
      </c>
      <c r="I3510" s="269" t="s">
        <v>1382</v>
      </c>
      <c r="J3510" s="374">
        <v>0</v>
      </c>
      <c r="K3510" s="269" t="s">
        <v>22</v>
      </c>
      <c r="L3510" s="269" t="s">
        <v>1392</v>
      </c>
      <c r="M3510" s="369">
        <v>2010</v>
      </c>
      <c r="N3510" s="375">
        <v>43873</v>
      </c>
      <c r="O3510" s="226" t="s">
        <v>2569</v>
      </c>
    </row>
    <row r="3511" spans="1:15" ht="27.75" hidden="1" customHeight="1" x14ac:dyDescent="0.25">
      <c r="A3511" s="129" t="s">
        <v>2057</v>
      </c>
      <c r="B3511" s="269" t="s">
        <v>2411</v>
      </c>
      <c r="C3511" s="226" t="s">
        <v>2568</v>
      </c>
      <c r="D3511" s="381" t="s">
        <v>1555</v>
      </c>
      <c r="E3511" s="372" t="s">
        <v>1553</v>
      </c>
      <c r="F3511" s="269" t="s">
        <v>475</v>
      </c>
      <c r="G3511" s="373">
        <v>0.31</v>
      </c>
      <c r="H3511" s="225" t="s">
        <v>488</v>
      </c>
      <c r="I3511" s="269" t="s">
        <v>1383</v>
      </c>
      <c r="J3511" s="374">
        <v>0</v>
      </c>
      <c r="K3511" s="269" t="s">
        <v>22</v>
      </c>
      <c r="L3511" s="269" t="s">
        <v>1392</v>
      </c>
      <c r="M3511" s="369">
        <v>2010</v>
      </c>
      <c r="N3511" s="375">
        <v>43873</v>
      </c>
      <c r="O3511" s="226" t="s">
        <v>2569</v>
      </c>
    </row>
    <row r="3512" spans="1:15" ht="27.75" hidden="1" customHeight="1" x14ac:dyDescent="0.25">
      <c r="A3512" s="129" t="s">
        <v>2057</v>
      </c>
      <c r="B3512" s="269" t="s">
        <v>2411</v>
      </c>
      <c r="C3512" s="226" t="s">
        <v>2568</v>
      </c>
      <c r="D3512" s="381" t="s">
        <v>1555</v>
      </c>
      <c r="E3512" s="372" t="s">
        <v>1553</v>
      </c>
      <c r="F3512" s="269" t="s">
        <v>475</v>
      </c>
      <c r="G3512" s="373">
        <v>0.14000000000000001</v>
      </c>
      <c r="H3512" s="225" t="s">
        <v>488</v>
      </c>
      <c r="I3512" s="372" t="s">
        <v>1384</v>
      </c>
      <c r="J3512" s="374">
        <v>0</v>
      </c>
      <c r="K3512" s="269" t="s">
        <v>22</v>
      </c>
      <c r="L3512" s="269" t="s">
        <v>1392</v>
      </c>
      <c r="M3512" s="369">
        <v>2010</v>
      </c>
      <c r="N3512" s="375">
        <v>43873</v>
      </c>
      <c r="O3512" s="226" t="s">
        <v>2569</v>
      </c>
    </row>
    <row r="3513" spans="1:15" ht="27.75" hidden="1" customHeight="1" x14ac:dyDescent="0.25">
      <c r="A3513" s="129" t="s">
        <v>2057</v>
      </c>
      <c r="B3513" s="269" t="s">
        <v>2411</v>
      </c>
      <c r="C3513" s="226" t="s">
        <v>2568</v>
      </c>
      <c r="D3513" s="381" t="s">
        <v>1555</v>
      </c>
      <c r="E3513" s="372" t="s">
        <v>1553</v>
      </c>
      <c r="F3513" s="269" t="s">
        <v>475</v>
      </c>
      <c r="G3513" s="373">
        <v>6.7000000000000004E-2</v>
      </c>
      <c r="H3513" s="225" t="s">
        <v>488</v>
      </c>
      <c r="I3513" s="372" t="s">
        <v>1385</v>
      </c>
      <c r="J3513" s="374">
        <v>0</v>
      </c>
      <c r="K3513" s="269" t="s">
        <v>22</v>
      </c>
      <c r="L3513" s="269" t="s">
        <v>1392</v>
      </c>
      <c r="M3513" s="369">
        <v>2010</v>
      </c>
      <c r="N3513" s="375">
        <v>43873</v>
      </c>
      <c r="O3513" s="226" t="s">
        <v>2569</v>
      </c>
    </row>
    <row r="3514" spans="1:15" ht="27.75" hidden="1" customHeight="1" x14ac:dyDescent="0.25">
      <c r="A3514" s="129" t="s">
        <v>2057</v>
      </c>
      <c r="B3514" s="269" t="s">
        <v>2411</v>
      </c>
      <c r="C3514" s="226" t="s">
        <v>2568</v>
      </c>
      <c r="D3514" s="269" t="s">
        <v>641</v>
      </c>
      <c r="E3514" s="372" t="s">
        <v>1557</v>
      </c>
      <c r="F3514" s="269" t="s">
        <v>475</v>
      </c>
      <c r="G3514" s="373">
        <v>119.2</v>
      </c>
      <c r="H3514" s="225" t="s">
        <v>488</v>
      </c>
      <c r="I3514" s="269" t="s">
        <v>1379</v>
      </c>
      <c r="J3514" s="374">
        <v>0</v>
      </c>
      <c r="K3514" s="269" t="s">
        <v>22</v>
      </c>
      <c r="L3514" s="269" t="s">
        <v>1392</v>
      </c>
      <c r="M3514" s="369">
        <v>2010</v>
      </c>
      <c r="N3514" s="375">
        <v>43873</v>
      </c>
      <c r="O3514" s="226" t="s">
        <v>2569</v>
      </c>
    </row>
    <row r="3515" spans="1:15" ht="27.75" hidden="1" customHeight="1" x14ac:dyDescent="0.25">
      <c r="A3515" s="129" t="s">
        <v>2057</v>
      </c>
      <c r="B3515" s="269" t="s">
        <v>2411</v>
      </c>
      <c r="C3515" s="226" t="s">
        <v>2568</v>
      </c>
      <c r="D3515" s="269" t="s">
        <v>641</v>
      </c>
      <c r="E3515" s="372" t="s">
        <v>1557</v>
      </c>
      <c r="F3515" s="269" t="s">
        <v>475</v>
      </c>
      <c r="G3515" s="373">
        <v>44.21</v>
      </c>
      <c r="H3515" s="225" t="s">
        <v>488</v>
      </c>
      <c r="I3515" s="269" t="s">
        <v>1382</v>
      </c>
      <c r="J3515" s="374">
        <v>0</v>
      </c>
      <c r="K3515" s="269" t="s">
        <v>22</v>
      </c>
      <c r="L3515" s="269" t="s">
        <v>1392</v>
      </c>
      <c r="M3515" s="369">
        <v>2010</v>
      </c>
      <c r="N3515" s="375">
        <v>43873</v>
      </c>
      <c r="O3515" s="226" t="s">
        <v>2569</v>
      </c>
    </row>
    <row r="3516" spans="1:15" ht="27.75" hidden="1" customHeight="1" x14ac:dyDescent="0.25">
      <c r="A3516" s="129" t="s">
        <v>2057</v>
      </c>
      <c r="B3516" s="269" t="s">
        <v>2411</v>
      </c>
      <c r="C3516" s="226" t="s">
        <v>2568</v>
      </c>
      <c r="D3516" s="269" t="s">
        <v>641</v>
      </c>
      <c r="E3516" s="372" t="s">
        <v>1557</v>
      </c>
      <c r="F3516" s="269" t="s">
        <v>475</v>
      </c>
      <c r="G3516" s="373">
        <v>17.829999999999998</v>
      </c>
      <c r="H3516" s="225" t="s">
        <v>488</v>
      </c>
      <c r="I3516" s="269" t="s">
        <v>1383</v>
      </c>
      <c r="J3516" s="374">
        <v>0</v>
      </c>
      <c r="K3516" s="269" t="s">
        <v>22</v>
      </c>
      <c r="L3516" s="269" t="s">
        <v>1392</v>
      </c>
      <c r="M3516" s="369">
        <v>2010</v>
      </c>
      <c r="N3516" s="375">
        <v>43873</v>
      </c>
      <c r="O3516" s="226" t="s">
        <v>2569</v>
      </c>
    </row>
    <row r="3517" spans="1:15" ht="27.75" hidden="1" customHeight="1" x14ac:dyDescent="0.25">
      <c r="A3517" s="129" t="s">
        <v>2057</v>
      </c>
      <c r="B3517" s="269" t="s">
        <v>2411</v>
      </c>
      <c r="C3517" s="226" t="s">
        <v>2568</v>
      </c>
      <c r="D3517" s="269" t="s">
        <v>641</v>
      </c>
      <c r="E3517" s="372" t="s">
        <v>1557</v>
      </c>
      <c r="F3517" s="269" t="s">
        <v>475</v>
      </c>
      <c r="G3517" s="373">
        <v>8.1199999999999992</v>
      </c>
      <c r="H3517" s="225" t="s">
        <v>488</v>
      </c>
      <c r="I3517" s="372" t="s">
        <v>1384</v>
      </c>
      <c r="J3517" s="374">
        <v>0</v>
      </c>
      <c r="K3517" s="269" t="s">
        <v>22</v>
      </c>
      <c r="L3517" s="269" t="s">
        <v>1392</v>
      </c>
      <c r="M3517" s="369">
        <v>2010</v>
      </c>
      <c r="N3517" s="375">
        <v>43873</v>
      </c>
      <c r="O3517" s="226" t="s">
        <v>2569</v>
      </c>
    </row>
    <row r="3518" spans="1:15" ht="27.75" hidden="1" customHeight="1" x14ac:dyDescent="0.25">
      <c r="A3518" s="129" t="s">
        <v>2057</v>
      </c>
      <c r="B3518" s="269" t="s">
        <v>2411</v>
      </c>
      <c r="C3518" s="226" t="s">
        <v>2568</v>
      </c>
      <c r="D3518" s="269" t="s">
        <v>641</v>
      </c>
      <c r="E3518" s="372" t="s">
        <v>1557</v>
      </c>
      <c r="F3518" s="269" t="s">
        <v>475</v>
      </c>
      <c r="G3518" s="373">
        <v>3.9</v>
      </c>
      <c r="H3518" s="225" t="s">
        <v>488</v>
      </c>
      <c r="I3518" s="372" t="s">
        <v>1385</v>
      </c>
      <c r="J3518" s="374">
        <v>0</v>
      </c>
      <c r="K3518" s="269" t="s">
        <v>22</v>
      </c>
      <c r="L3518" s="269" t="s">
        <v>1392</v>
      </c>
      <c r="M3518" s="369">
        <v>2010</v>
      </c>
      <c r="N3518" s="375">
        <v>43873</v>
      </c>
      <c r="O3518" s="226" t="s">
        <v>2569</v>
      </c>
    </row>
    <row r="3519" spans="1:15" ht="27.75" hidden="1" customHeight="1" x14ac:dyDescent="0.25">
      <c r="A3519" s="129" t="s">
        <v>2057</v>
      </c>
      <c r="B3519" s="269" t="s">
        <v>2411</v>
      </c>
      <c r="C3519" s="226" t="s">
        <v>2568</v>
      </c>
      <c r="D3519" s="269" t="s">
        <v>643</v>
      </c>
      <c r="E3519" s="372" t="s">
        <v>1557</v>
      </c>
      <c r="F3519" s="269" t="s">
        <v>475</v>
      </c>
      <c r="G3519" s="373">
        <v>45.77</v>
      </c>
      <c r="H3519" s="225" t="s">
        <v>488</v>
      </c>
      <c r="I3519" s="372" t="s">
        <v>1379</v>
      </c>
      <c r="J3519" s="374">
        <v>0</v>
      </c>
      <c r="K3519" s="269" t="s">
        <v>22</v>
      </c>
      <c r="L3519" s="269" t="s">
        <v>1392</v>
      </c>
      <c r="M3519" s="369">
        <v>2010</v>
      </c>
      <c r="N3519" s="375">
        <v>43873</v>
      </c>
      <c r="O3519" s="226" t="s">
        <v>2569</v>
      </c>
    </row>
    <row r="3520" spans="1:15" ht="27.75" hidden="1" customHeight="1" x14ac:dyDescent="0.25">
      <c r="A3520" s="129" t="s">
        <v>2057</v>
      </c>
      <c r="B3520" s="269" t="s">
        <v>2411</v>
      </c>
      <c r="C3520" s="226" t="s">
        <v>2568</v>
      </c>
      <c r="D3520" s="269" t="s">
        <v>643</v>
      </c>
      <c r="E3520" s="372" t="s">
        <v>1557</v>
      </c>
      <c r="F3520" s="269" t="s">
        <v>475</v>
      </c>
      <c r="G3520" s="373">
        <v>16.98</v>
      </c>
      <c r="H3520" s="225" t="s">
        <v>488</v>
      </c>
      <c r="I3520" s="372" t="s">
        <v>1382</v>
      </c>
      <c r="J3520" s="374">
        <v>0</v>
      </c>
      <c r="K3520" s="269" t="s">
        <v>22</v>
      </c>
      <c r="L3520" s="269" t="s">
        <v>1392</v>
      </c>
      <c r="M3520" s="369">
        <v>2010</v>
      </c>
      <c r="N3520" s="375">
        <v>43873</v>
      </c>
      <c r="O3520" s="226" t="s">
        <v>2569</v>
      </c>
    </row>
    <row r="3521" spans="1:15" ht="27.75" hidden="1" customHeight="1" x14ac:dyDescent="0.25">
      <c r="A3521" s="129" t="s">
        <v>2057</v>
      </c>
      <c r="B3521" s="269" t="s">
        <v>2411</v>
      </c>
      <c r="C3521" s="226" t="s">
        <v>2568</v>
      </c>
      <c r="D3521" s="269" t="s">
        <v>643</v>
      </c>
      <c r="E3521" s="372" t="s">
        <v>1557</v>
      </c>
      <c r="F3521" s="269" t="s">
        <v>475</v>
      </c>
      <c r="G3521" s="373">
        <v>6.85</v>
      </c>
      <c r="H3521" s="225" t="s">
        <v>488</v>
      </c>
      <c r="I3521" s="372" t="s">
        <v>1383</v>
      </c>
      <c r="J3521" s="374">
        <v>0</v>
      </c>
      <c r="K3521" s="269" t="s">
        <v>22</v>
      </c>
      <c r="L3521" s="269" t="s">
        <v>1392</v>
      </c>
      <c r="M3521" s="369">
        <v>2010</v>
      </c>
      <c r="N3521" s="375">
        <v>43873</v>
      </c>
      <c r="O3521" s="226" t="s">
        <v>2569</v>
      </c>
    </row>
    <row r="3522" spans="1:15" ht="27.75" hidden="1" customHeight="1" x14ac:dyDescent="0.25">
      <c r="A3522" s="129" t="s">
        <v>2057</v>
      </c>
      <c r="B3522" s="269" t="s">
        <v>2411</v>
      </c>
      <c r="C3522" s="226" t="s">
        <v>2568</v>
      </c>
      <c r="D3522" s="269" t="s">
        <v>643</v>
      </c>
      <c r="E3522" s="372" t="s">
        <v>1557</v>
      </c>
      <c r="F3522" s="269" t="s">
        <v>475</v>
      </c>
      <c r="G3522" s="373">
        <v>3.12</v>
      </c>
      <c r="H3522" s="225" t="s">
        <v>488</v>
      </c>
      <c r="I3522" s="372" t="s">
        <v>1384</v>
      </c>
      <c r="J3522" s="374">
        <v>0</v>
      </c>
      <c r="K3522" s="269" t="s">
        <v>22</v>
      </c>
      <c r="L3522" s="269" t="s">
        <v>1392</v>
      </c>
      <c r="M3522" s="369">
        <v>2010</v>
      </c>
      <c r="N3522" s="375">
        <v>43873</v>
      </c>
      <c r="O3522" s="226" t="s">
        <v>2569</v>
      </c>
    </row>
    <row r="3523" spans="1:15" ht="27.75" hidden="1" customHeight="1" x14ac:dyDescent="0.25">
      <c r="A3523" s="129" t="s">
        <v>2057</v>
      </c>
      <c r="B3523" s="269" t="s">
        <v>2411</v>
      </c>
      <c r="C3523" s="226" t="s">
        <v>2568</v>
      </c>
      <c r="D3523" s="269" t="s">
        <v>643</v>
      </c>
      <c r="E3523" s="372" t="s">
        <v>1557</v>
      </c>
      <c r="F3523" s="269" t="s">
        <v>475</v>
      </c>
      <c r="G3523" s="373">
        <v>1.5</v>
      </c>
      <c r="H3523" s="225" t="s">
        <v>488</v>
      </c>
      <c r="I3523" s="372" t="s">
        <v>1385</v>
      </c>
      <c r="J3523" s="374">
        <v>0</v>
      </c>
      <c r="K3523" s="269" t="s">
        <v>22</v>
      </c>
      <c r="L3523" s="269" t="s">
        <v>1392</v>
      </c>
      <c r="M3523" s="369">
        <v>2010</v>
      </c>
      <c r="N3523" s="375">
        <v>43873</v>
      </c>
      <c r="O3523" s="226" t="s">
        <v>2569</v>
      </c>
    </row>
    <row r="3524" spans="1:15" ht="27.75" hidden="1" customHeight="1" x14ac:dyDescent="0.25">
      <c r="A3524" s="129" t="s">
        <v>2057</v>
      </c>
      <c r="B3524" s="269" t="s">
        <v>2411</v>
      </c>
      <c r="C3524" s="226" t="s">
        <v>2568</v>
      </c>
      <c r="D3524" s="269" t="s">
        <v>2590</v>
      </c>
      <c r="E3524" s="372" t="s">
        <v>1557</v>
      </c>
      <c r="F3524" s="269" t="s">
        <v>475</v>
      </c>
      <c r="G3524" s="373">
        <v>26.38</v>
      </c>
      <c r="H3524" s="225" t="s">
        <v>488</v>
      </c>
      <c r="I3524" s="269" t="s">
        <v>1379</v>
      </c>
      <c r="J3524" s="374">
        <v>0</v>
      </c>
      <c r="K3524" s="269" t="s">
        <v>22</v>
      </c>
      <c r="L3524" s="269" t="s">
        <v>1392</v>
      </c>
      <c r="M3524" s="369">
        <v>2010</v>
      </c>
      <c r="N3524" s="375">
        <v>43873</v>
      </c>
      <c r="O3524" s="226" t="s">
        <v>2569</v>
      </c>
    </row>
    <row r="3525" spans="1:15" ht="27.75" hidden="1" customHeight="1" x14ac:dyDescent="0.25">
      <c r="A3525" s="129" t="s">
        <v>2057</v>
      </c>
      <c r="B3525" s="269" t="s">
        <v>2411</v>
      </c>
      <c r="C3525" s="226" t="s">
        <v>2568</v>
      </c>
      <c r="D3525" s="269" t="s">
        <v>2590</v>
      </c>
      <c r="E3525" s="372" t="s">
        <v>1557</v>
      </c>
      <c r="F3525" s="269" t="s">
        <v>475</v>
      </c>
      <c r="G3525" s="373">
        <v>9.7799999999999994</v>
      </c>
      <c r="H3525" s="225" t="s">
        <v>488</v>
      </c>
      <c r="I3525" s="269" t="s">
        <v>1382</v>
      </c>
      <c r="J3525" s="374">
        <v>0</v>
      </c>
      <c r="K3525" s="269" t="s">
        <v>22</v>
      </c>
      <c r="L3525" s="269" t="s">
        <v>1392</v>
      </c>
      <c r="M3525" s="369">
        <v>2010</v>
      </c>
      <c r="N3525" s="375">
        <v>43873</v>
      </c>
      <c r="O3525" s="226" t="s">
        <v>2569</v>
      </c>
    </row>
    <row r="3526" spans="1:15" ht="27.75" hidden="1" customHeight="1" x14ac:dyDescent="0.25">
      <c r="A3526" s="129" t="s">
        <v>2057</v>
      </c>
      <c r="B3526" s="269" t="s">
        <v>2411</v>
      </c>
      <c r="C3526" s="226" t="s">
        <v>2568</v>
      </c>
      <c r="D3526" s="269" t="s">
        <v>2590</v>
      </c>
      <c r="E3526" s="372" t="s">
        <v>1557</v>
      </c>
      <c r="F3526" s="269" t="s">
        <v>475</v>
      </c>
      <c r="G3526" s="373">
        <v>3.95</v>
      </c>
      <c r="H3526" s="225" t="s">
        <v>488</v>
      </c>
      <c r="I3526" s="269" t="s">
        <v>1383</v>
      </c>
      <c r="J3526" s="374">
        <v>0</v>
      </c>
      <c r="K3526" s="269" t="s">
        <v>22</v>
      </c>
      <c r="L3526" s="269" t="s">
        <v>1392</v>
      </c>
      <c r="M3526" s="369">
        <v>2010</v>
      </c>
      <c r="N3526" s="375">
        <v>43873</v>
      </c>
      <c r="O3526" s="226" t="s">
        <v>2569</v>
      </c>
    </row>
    <row r="3527" spans="1:15" ht="27.75" hidden="1" customHeight="1" x14ac:dyDescent="0.25">
      <c r="A3527" s="129" t="s">
        <v>2057</v>
      </c>
      <c r="B3527" s="269" t="s">
        <v>2411</v>
      </c>
      <c r="C3527" s="226" t="s">
        <v>2568</v>
      </c>
      <c r="D3527" s="269" t="s">
        <v>2590</v>
      </c>
      <c r="E3527" s="372" t="s">
        <v>1557</v>
      </c>
      <c r="F3527" s="269" t="s">
        <v>475</v>
      </c>
      <c r="G3527" s="373">
        <v>1.8</v>
      </c>
      <c r="H3527" s="225" t="s">
        <v>488</v>
      </c>
      <c r="I3527" s="372" t="s">
        <v>1384</v>
      </c>
      <c r="J3527" s="374">
        <v>0</v>
      </c>
      <c r="K3527" s="269" t="s">
        <v>22</v>
      </c>
      <c r="L3527" s="269" t="s">
        <v>1392</v>
      </c>
      <c r="M3527" s="369">
        <v>2010</v>
      </c>
      <c r="N3527" s="375">
        <v>43873</v>
      </c>
      <c r="O3527" s="226" t="s">
        <v>2569</v>
      </c>
    </row>
    <row r="3528" spans="1:15" ht="27.75" hidden="1" customHeight="1" x14ac:dyDescent="0.25">
      <c r="A3528" s="129" t="s">
        <v>2057</v>
      </c>
      <c r="B3528" s="269" t="s">
        <v>2411</v>
      </c>
      <c r="C3528" s="226" t="s">
        <v>2568</v>
      </c>
      <c r="D3528" s="269" t="s">
        <v>2590</v>
      </c>
      <c r="E3528" s="372" t="s">
        <v>1557</v>
      </c>
      <c r="F3528" s="269" t="s">
        <v>475</v>
      </c>
      <c r="G3528" s="373">
        <v>0.86</v>
      </c>
      <c r="H3528" s="225" t="s">
        <v>488</v>
      </c>
      <c r="I3528" s="372" t="s">
        <v>1385</v>
      </c>
      <c r="J3528" s="374">
        <v>0</v>
      </c>
      <c r="K3528" s="269" t="s">
        <v>22</v>
      </c>
      <c r="L3528" s="269" t="s">
        <v>1392</v>
      </c>
      <c r="M3528" s="369">
        <v>2010</v>
      </c>
      <c r="N3528" s="375">
        <v>43873</v>
      </c>
      <c r="O3528" s="226" t="s">
        <v>2569</v>
      </c>
    </row>
    <row r="3529" spans="1:15" ht="27.75" hidden="1" customHeight="1" x14ac:dyDescent="0.25">
      <c r="A3529" s="129" t="s">
        <v>2057</v>
      </c>
      <c r="B3529" s="269" t="s">
        <v>2411</v>
      </c>
      <c r="C3529" s="226" t="s">
        <v>2568</v>
      </c>
      <c r="D3529" s="269" t="s">
        <v>1634</v>
      </c>
      <c r="E3529" s="372" t="s">
        <v>1557</v>
      </c>
      <c r="F3529" s="269" t="s">
        <v>475</v>
      </c>
      <c r="G3529" s="373">
        <v>30.27</v>
      </c>
      <c r="H3529" s="225" t="s">
        <v>488</v>
      </c>
      <c r="I3529" s="269" t="s">
        <v>1379</v>
      </c>
      <c r="J3529" s="374">
        <v>0</v>
      </c>
      <c r="K3529" s="269" t="s">
        <v>22</v>
      </c>
      <c r="L3529" s="269" t="s">
        <v>1392</v>
      </c>
      <c r="M3529" s="369">
        <v>2010</v>
      </c>
      <c r="N3529" s="375">
        <v>43873</v>
      </c>
      <c r="O3529" s="226" t="s">
        <v>2569</v>
      </c>
    </row>
    <row r="3530" spans="1:15" ht="27.75" hidden="1" customHeight="1" x14ac:dyDescent="0.25">
      <c r="A3530" s="129" t="s">
        <v>2057</v>
      </c>
      <c r="B3530" s="269" t="s">
        <v>2411</v>
      </c>
      <c r="C3530" s="226" t="s">
        <v>2568</v>
      </c>
      <c r="D3530" s="269" t="s">
        <v>1634</v>
      </c>
      <c r="E3530" s="372" t="s">
        <v>1557</v>
      </c>
      <c r="F3530" s="269" t="s">
        <v>475</v>
      </c>
      <c r="G3530" s="373">
        <v>11.23</v>
      </c>
      <c r="H3530" s="225" t="s">
        <v>488</v>
      </c>
      <c r="I3530" s="269" t="s">
        <v>1382</v>
      </c>
      <c r="J3530" s="374">
        <v>0</v>
      </c>
      <c r="K3530" s="269" t="s">
        <v>22</v>
      </c>
      <c r="L3530" s="269" t="s">
        <v>1392</v>
      </c>
      <c r="M3530" s="369">
        <v>2010</v>
      </c>
      <c r="N3530" s="375">
        <v>43873</v>
      </c>
      <c r="O3530" s="226" t="s">
        <v>2569</v>
      </c>
    </row>
    <row r="3531" spans="1:15" ht="27.75" hidden="1" customHeight="1" x14ac:dyDescent="0.25">
      <c r="A3531" s="129" t="s">
        <v>2057</v>
      </c>
      <c r="B3531" s="269" t="s">
        <v>2411</v>
      </c>
      <c r="C3531" s="226" t="s">
        <v>2568</v>
      </c>
      <c r="D3531" s="269" t="s">
        <v>1634</v>
      </c>
      <c r="E3531" s="372" t="s">
        <v>1557</v>
      </c>
      <c r="F3531" s="269" t="s">
        <v>475</v>
      </c>
      <c r="G3531" s="373">
        <v>4.53</v>
      </c>
      <c r="H3531" s="225" t="s">
        <v>488</v>
      </c>
      <c r="I3531" s="269" t="s">
        <v>1383</v>
      </c>
      <c r="J3531" s="374">
        <v>0</v>
      </c>
      <c r="K3531" s="269" t="s">
        <v>22</v>
      </c>
      <c r="L3531" s="269" t="s">
        <v>1392</v>
      </c>
      <c r="M3531" s="369">
        <v>2010</v>
      </c>
      <c r="N3531" s="375">
        <v>43873</v>
      </c>
      <c r="O3531" s="226" t="s">
        <v>2569</v>
      </c>
    </row>
    <row r="3532" spans="1:15" ht="27.75" hidden="1" customHeight="1" x14ac:dyDescent="0.25">
      <c r="A3532" s="129" t="s">
        <v>2057</v>
      </c>
      <c r="B3532" s="269" t="s">
        <v>2411</v>
      </c>
      <c r="C3532" s="226" t="s">
        <v>2568</v>
      </c>
      <c r="D3532" s="269" t="s">
        <v>1634</v>
      </c>
      <c r="E3532" s="372" t="s">
        <v>1557</v>
      </c>
      <c r="F3532" s="269" t="s">
        <v>475</v>
      </c>
      <c r="G3532" s="373">
        <v>2.06</v>
      </c>
      <c r="H3532" s="225" t="s">
        <v>488</v>
      </c>
      <c r="I3532" s="372" t="s">
        <v>1384</v>
      </c>
      <c r="J3532" s="374">
        <v>0</v>
      </c>
      <c r="K3532" s="269" t="s">
        <v>22</v>
      </c>
      <c r="L3532" s="269" t="s">
        <v>1392</v>
      </c>
      <c r="M3532" s="369">
        <v>2010</v>
      </c>
      <c r="N3532" s="375">
        <v>43873</v>
      </c>
      <c r="O3532" s="226" t="s">
        <v>2569</v>
      </c>
    </row>
    <row r="3533" spans="1:15" ht="27.75" hidden="1" customHeight="1" x14ac:dyDescent="0.25">
      <c r="A3533" s="129" t="s">
        <v>2057</v>
      </c>
      <c r="B3533" s="269" t="s">
        <v>2411</v>
      </c>
      <c r="C3533" s="226" t="s">
        <v>2568</v>
      </c>
      <c r="D3533" s="269" t="s">
        <v>1634</v>
      </c>
      <c r="E3533" s="372" t="s">
        <v>1557</v>
      </c>
      <c r="F3533" s="269" t="s">
        <v>475</v>
      </c>
      <c r="G3533" s="373">
        <v>0.99</v>
      </c>
      <c r="H3533" s="225" t="s">
        <v>488</v>
      </c>
      <c r="I3533" s="372" t="s">
        <v>1385</v>
      </c>
      <c r="J3533" s="374">
        <v>0</v>
      </c>
      <c r="K3533" s="269" t="s">
        <v>22</v>
      </c>
      <c r="L3533" s="269" t="s">
        <v>1392</v>
      </c>
      <c r="M3533" s="369">
        <v>2010</v>
      </c>
      <c r="N3533" s="375">
        <v>43873</v>
      </c>
      <c r="O3533" s="226" t="s">
        <v>2569</v>
      </c>
    </row>
    <row r="3534" spans="1:15" ht="27.75" hidden="1" customHeight="1" x14ac:dyDescent="0.25">
      <c r="A3534" s="203" t="s">
        <v>2060</v>
      </c>
      <c r="B3534" s="202" t="s">
        <v>586</v>
      </c>
      <c r="C3534" s="203" t="s">
        <v>1893</v>
      </c>
      <c r="D3534" s="202" t="s">
        <v>745</v>
      </c>
      <c r="E3534" s="202" t="s">
        <v>1894</v>
      </c>
      <c r="F3534" s="202" t="s">
        <v>475</v>
      </c>
      <c r="G3534" s="253">
        <v>186.8</v>
      </c>
      <c r="H3534" s="361" t="s">
        <v>1456</v>
      </c>
      <c r="I3534" s="359" t="s">
        <v>1407</v>
      </c>
      <c r="J3534" s="358">
        <v>0.39069999999999999</v>
      </c>
      <c r="K3534" s="359" t="s">
        <v>1113</v>
      </c>
      <c r="L3534" s="359" t="s">
        <v>1408</v>
      </c>
      <c r="M3534" s="368">
        <v>1999</v>
      </c>
      <c r="N3534" s="205">
        <v>40282</v>
      </c>
      <c r="O3534" s="203" t="s">
        <v>1895</v>
      </c>
    </row>
    <row r="3535" spans="1:15" ht="27.75" hidden="1" customHeight="1" x14ac:dyDescent="0.25">
      <c r="A3535" s="203" t="s">
        <v>2060</v>
      </c>
      <c r="B3535" s="202" t="s">
        <v>586</v>
      </c>
      <c r="C3535" s="203" t="s">
        <v>1893</v>
      </c>
      <c r="D3535" s="202" t="s">
        <v>745</v>
      </c>
      <c r="E3535" s="202" t="s">
        <v>1894</v>
      </c>
      <c r="F3535" s="202" t="s">
        <v>475</v>
      </c>
      <c r="G3535" s="253">
        <v>0.51100000000000001</v>
      </c>
      <c r="H3535" s="361" t="s">
        <v>527</v>
      </c>
      <c r="I3535" s="359" t="s">
        <v>1407</v>
      </c>
      <c r="J3535" s="358">
        <v>0.39090000000000003</v>
      </c>
      <c r="K3535" s="359" t="s">
        <v>1113</v>
      </c>
      <c r="L3535" s="359" t="s">
        <v>1392</v>
      </c>
      <c r="M3535" s="368">
        <v>1999</v>
      </c>
      <c r="N3535" s="205">
        <v>40282</v>
      </c>
      <c r="O3535" s="203" t="s">
        <v>1895</v>
      </c>
    </row>
    <row r="3536" spans="1:15" ht="27.75" hidden="1" customHeight="1" x14ac:dyDescent="0.25">
      <c r="A3536" s="203" t="s">
        <v>2060</v>
      </c>
      <c r="B3536" s="202" t="s">
        <v>586</v>
      </c>
      <c r="C3536" s="203" t="s">
        <v>1893</v>
      </c>
      <c r="D3536" s="202" t="s">
        <v>612</v>
      </c>
      <c r="E3536" s="202" t="s">
        <v>1458</v>
      </c>
      <c r="F3536" s="202" t="s">
        <v>475</v>
      </c>
      <c r="G3536" s="253">
        <v>127.7</v>
      </c>
      <c r="H3536" s="361" t="s">
        <v>1456</v>
      </c>
      <c r="I3536" s="359" t="s">
        <v>1407</v>
      </c>
      <c r="J3536" s="358">
        <v>0.37</v>
      </c>
      <c r="K3536" s="359" t="s">
        <v>1113</v>
      </c>
      <c r="L3536" s="359" t="s">
        <v>1408</v>
      </c>
      <c r="M3536" s="368">
        <v>1999</v>
      </c>
      <c r="N3536" s="205">
        <v>40282</v>
      </c>
      <c r="O3536" s="203" t="s">
        <v>1895</v>
      </c>
    </row>
    <row r="3537" spans="1:15" ht="27.75" hidden="1" customHeight="1" x14ac:dyDescent="0.25">
      <c r="A3537" s="203" t="s">
        <v>2060</v>
      </c>
      <c r="B3537" s="202" t="s">
        <v>586</v>
      </c>
      <c r="C3537" s="203" t="s">
        <v>1893</v>
      </c>
      <c r="D3537" s="202" t="s">
        <v>612</v>
      </c>
      <c r="E3537" s="202" t="s">
        <v>1458</v>
      </c>
      <c r="F3537" s="202" t="s">
        <v>475</v>
      </c>
      <c r="G3537" s="253">
        <v>0.35</v>
      </c>
      <c r="H3537" s="361" t="s">
        <v>527</v>
      </c>
      <c r="I3537" s="359" t="s">
        <v>1407</v>
      </c>
      <c r="J3537" s="358">
        <v>0.37</v>
      </c>
      <c r="K3537" s="359" t="s">
        <v>1113</v>
      </c>
      <c r="L3537" s="359" t="s">
        <v>1392</v>
      </c>
      <c r="M3537" s="368">
        <v>1999</v>
      </c>
      <c r="N3537" s="205">
        <v>40282</v>
      </c>
      <c r="O3537" s="203" t="s">
        <v>1895</v>
      </c>
    </row>
    <row r="3538" spans="1:15" ht="27.75" hidden="1" customHeight="1" x14ac:dyDescent="0.25">
      <c r="A3538" s="203" t="s">
        <v>2060</v>
      </c>
      <c r="B3538" s="202" t="s">
        <v>586</v>
      </c>
      <c r="C3538" s="203" t="s">
        <v>1893</v>
      </c>
      <c r="D3538" s="202" t="s">
        <v>778</v>
      </c>
      <c r="E3538" s="202" t="s">
        <v>1896</v>
      </c>
      <c r="F3538" s="202" t="s">
        <v>475</v>
      </c>
      <c r="G3538" s="253">
        <v>48.5</v>
      </c>
      <c r="H3538" s="361" t="s">
        <v>1456</v>
      </c>
      <c r="I3538" s="359" t="s">
        <v>1407</v>
      </c>
      <c r="J3538" s="358">
        <v>0.56310000000000004</v>
      </c>
      <c r="K3538" s="359" t="s">
        <v>1113</v>
      </c>
      <c r="L3538" s="359" t="s">
        <v>1408</v>
      </c>
      <c r="M3538" s="368">
        <v>1999</v>
      </c>
      <c r="N3538" s="205">
        <v>40282</v>
      </c>
      <c r="O3538" s="203" t="s">
        <v>1895</v>
      </c>
    </row>
    <row r="3539" spans="1:15" ht="27.75" hidden="1" customHeight="1" x14ac:dyDescent="0.25">
      <c r="A3539" s="203" t="s">
        <v>2060</v>
      </c>
      <c r="B3539" s="202" t="s">
        <v>586</v>
      </c>
      <c r="C3539" s="203" t="s">
        <v>1893</v>
      </c>
      <c r="D3539" s="202" t="s">
        <v>778</v>
      </c>
      <c r="E3539" s="202" t="s">
        <v>1896</v>
      </c>
      <c r="F3539" s="202" t="s">
        <v>475</v>
      </c>
      <c r="G3539" s="253">
        <v>0.13300000000000001</v>
      </c>
      <c r="H3539" s="361" t="s">
        <v>527</v>
      </c>
      <c r="I3539" s="359" t="s">
        <v>1407</v>
      </c>
      <c r="J3539" s="358">
        <v>0.5625</v>
      </c>
      <c r="K3539" s="359" t="s">
        <v>1113</v>
      </c>
      <c r="L3539" s="359" t="s">
        <v>1392</v>
      </c>
      <c r="M3539" s="368">
        <v>1999</v>
      </c>
      <c r="N3539" s="205">
        <v>40282</v>
      </c>
      <c r="O3539" s="203" t="s">
        <v>1895</v>
      </c>
    </row>
    <row r="3540" spans="1:15" ht="27.75" hidden="1" customHeight="1" x14ac:dyDescent="0.25">
      <c r="A3540" s="203" t="s">
        <v>2060</v>
      </c>
      <c r="B3540" s="202" t="s">
        <v>586</v>
      </c>
      <c r="C3540" s="203" t="s">
        <v>1674</v>
      </c>
      <c r="D3540" s="202" t="s">
        <v>1702</v>
      </c>
      <c r="E3540" s="202" t="s">
        <v>1703</v>
      </c>
      <c r="F3540" s="202" t="s">
        <v>505</v>
      </c>
      <c r="G3540" s="253">
        <v>654.5</v>
      </c>
      <c r="H3540" s="361" t="s">
        <v>1433</v>
      </c>
      <c r="I3540" s="359" t="s">
        <v>1407</v>
      </c>
      <c r="J3540" s="358">
        <v>0.84060000000000001</v>
      </c>
      <c r="K3540" s="361" t="s">
        <v>1113</v>
      </c>
      <c r="L3540" s="359" t="s">
        <v>1408</v>
      </c>
      <c r="M3540" s="368">
        <v>2010</v>
      </c>
      <c r="N3540" s="205">
        <v>42912</v>
      </c>
      <c r="O3540" s="203"/>
    </row>
    <row r="3541" spans="1:15" ht="27.75" hidden="1" customHeight="1" x14ac:dyDescent="0.25">
      <c r="A3541" s="203" t="s">
        <v>2060</v>
      </c>
      <c r="B3541" s="202" t="s">
        <v>586</v>
      </c>
      <c r="C3541" s="203" t="s">
        <v>1674</v>
      </c>
      <c r="D3541" s="202" t="s">
        <v>1702</v>
      </c>
      <c r="E3541" s="202" t="s">
        <v>1703</v>
      </c>
      <c r="F3541" s="202" t="s">
        <v>505</v>
      </c>
      <c r="G3541" s="253">
        <v>1.7929999999999999</v>
      </c>
      <c r="H3541" s="361" t="s">
        <v>1414</v>
      </c>
      <c r="I3541" s="359" t="s">
        <v>1407</v>
      </c>
      <c r="J3541" s="358">
        <v>0.84060000000000001</v>
      </c>
      <c r="K3541" s="361" t="s">
        <v>1113</v>
      </c>
      <c r="L3541" s="359" t="s">
        <v>1392</v>
      </c>
      <c r="M3541" s="368">
        <v>2010</v>
      </c>
      <c r="N3541" s="205">
        <v>42912</v>
      </c>
      <c r="O3541" s="203"/>
    </row>
    <row r="3542" spans="1:15" ht="27.75" hidden="1" customHeight="1" x14ac:dyDescent="0.25">
      <c r="A3542" s="203" t="s">
        <v>2060</v>
      </c>
      <c r="B3542" s="202" t="s">
        <v>586</v>
      </c>
      <c r="C3542" s="203" t="s">
        <v>1674</v>
      </c>
      <c r="D3542" s="202" t="s">
        <v>1898</v>
      </c>
      <c r="E3542" s="202" t="s">
        <v>1743</v>
      </c>
      <c r="F3542" s="202" t="s">
        <v>505</v>
      </c>
      <c r="G3542" s="253">
        <v>551.70000000000005</v>
      </c>
      <c r="H3542" s="361" t="s">
        <v>1433</v>
      </c>
      <c r="I3542" s="359" t="s">
        <v>1407</v>
      </c>
      <c r="J3542" s="358">
        <v>0</v>
      </c>
      <c r="K3542" s="361" t="s">
        <v>1113</v>
      </c>
      <c r="L3542" s="359" t="s">
        <v>1408</v>
      </c>
      <c r="M3542" s="368">
        <v>2010</v>
      </c>
      <c r="N3542" s="205">
        <v>42912</v>
      </c>
      <c r="O3542" s="203"/>
    </row>
    <row r="3543" spans="1:15" ht="27.75" hidden="1" customHeight="1" x14ac:dyDescent="0.25">
      <c r="A3543" s="203" t="s">
        <v>2060</v>
      </c>
      <c r="B3543" s="202" t="s">
        <v>586</v>
      </c>
      <c r="C3543" s="203" t="s">
        <v>1674</v>
      </c>
      <c r="D3543" s="202" t="s">
        <v>1898</v>
      </c>
      <c r="E3543" s="202" t="s">
        <v>1743</v>
      </c>
      <c r="F3543" s="202" t="s">
        <v>505</v>
      </c>
      <c r="G3543" s="253">
        <v>1.5109999999999999</v>
      </c>
      <c r="H3543" s="361" t="s">
        <v>1414</v>
      </c>
      <c r="I3543" s="359" t="s">
        <v>1407</v>
      </c>
      <c r="J3543" s="358">
        <v>0</v>
      </c>
      <c r="K3543" s="361" t="s">
        <v>1113</v>
      </c>
      <c r="L3543" s="359" t="s">
        <v>1392</v>
      </c>
      <c r="M3543" s="368">
        <v>2010</v>
      </c>
      <c r="N3543" s="205">
        <v>42912</v>
      </c>
      <c r="O3543" s="203"/>
    </row>
    <row r="3544" spans="1:15" ht="27.75" hidden="1" customHeight="1" x14ac:dyDescent="0.25">
      <c r="A3544" s="203" t="s">
        <v>2060</v>
      </c>
      <c r="B3544" s="202" t="s">
        <v>586</v>
      </c>
      <c r="C3544" s="203" t="s">
        <v>1674</v>
      </c>
      <c r="D3544" s="202" t="s">
        <v>1677</v>
      </c>
      <c r="E3544" s="202" t="s">
        <v>1678</v>
      </c>
      <c r="F3544" s="202" t="s">
        <v>505</v>
      </c>
      <c r="G3544" s="253">
        <v>141.94</v>
      </c>
      <c r="H3544" s="361" t="s">
        <v>1400</v>
      </c>
      <c r="I3544" s="359" t="s">
        <v>1379</v>
      </c>
      <c r="J3544" s="358">
        <v>0.19</v>
      </c>
      <c r="K3544" s="361" t="s">
        <v>1391</v>
      </c>
      <c r="L3544" s="359" t="s">
        <v>1392</v>
      </c>
      <c r="M3544" s="368">
        <v>2010</v>
      </c>
      <c r="N3544" s="205">
        <v>42912</v>
      </c>
      <c r="O3544" s="203"/>
    </row>
    <row r="3545" spans="1:15" ht="27.75" hidden="1" customHeight="1" x14ac:dyDescent="0.25">
      <c r="A3545" s="203" t="s">
        <v>2060</v>
      </c>
      <c r="B3545" s="202" t="s">
        <v>586</v>
      </c>
      <c r="C3545" s="203" t="s">
        <v>1674</v>
      </c>
      <c r="D3545" s="202" t="s">
        <v>1677</v>
      </c>
      <c r="E3545" s="202" t="s">
        <v>1678</v>
      </c>
      <c r="F3545" s="202" t="s">
        <v>505</v>
      </c>
      <c r="G3545" s="253">
        <v>44.34</v>
      </c>
      <c r="H3545" s="361" t="s">
        <v>1400</v>
      </c>
      <c r="I3545" s="359" t="s">
        <v>1382</v>
      </c>
      <c r="J3545" s="358">
        <v>0</v>
      </c>
      <c r="K3545" s="361" t="s">
        <v>1391</v>
      </c>
      <c r="L3545" s="359" t="s">
        <v>1392</v>
      </c>
      <c r="M3545" s="368">
        <v>2010</v>
      </c>
      <c r="N3545" s="205">
        <v>42912</v>
      </c>
      <c r="O3545" s="203"/>
    </row>
    <row r="3546" spans="1:15" ht="27.75" hidden="1" customHeight="1" x14ac:dyDescent="0.25">
      <c r="A3546" s="203" t="s">
        <v>2060</v>
      </c>
      <c r="B3546" s="202" t="s">
        <v>586</v>
      </c>
      <c r="C3546" s="203" t="s">
        <v>1674</v>
      </c>
      <c r="D3546" s="202" t="s">
        <v>1677</v>
      </c>
      <c r="E3546" s="202" t="s">
        <v>1678</v>
      </c>
      <c r="F3546" s="202" t="s">
        <v>505</v>
      </c>
      <c r="G3546" s="253">
        <v>12.14</v>
      </c>
      <c r="H3546" s="361" t="s">
        <v>1400</v>
      </c>
      <c r="I3546" s="359" t="s">
        <v>1383</v>
      </c>
      <c r="J3546" s="358">
        <v>0.08</v>
      </c>
      <c r="K3546" s="361" t="s">
        <v>1391</v>
      </c>
      <c r="L3546" s="359" t="s">
        <v>1392</v>
      </c>
      <c r="M3546" s="368">
        <v>2010</v>
      </c>
      <c r="N3546" s="205">
        <v>42912</v>
      </c>
      <c r="O3546" s="203"/>
    </row>
    <row r="3547" spans="1:15" ht="27.75" hidden="1" customHeight="1" x14ac:dyDescent="0.25">
      <c r="A3547" s="203" t="s">
        <v>2060</v>
      </c>
      <c r="B3547" s="202" t="s">
        <v>586</v>
      </c>
      <c r="C3547" s="203" t="s">
        <v>1674</v>
      </c>
      <c r="D3547" s="202" t="s">
        <v>1677</v>
      </c>
      <c r="E3547" s="202" t="s">
        <v>1678</v>
      </c>
      <c r="F3547" s="202" t="s">
        <v>505</v>
      </c>
      <c r="G3547" s="253">
        <v>4.68</v>
      </c>
      <c r="H3547" s="361" t="s">
        <v>1400</v>
      </c>
      <c r="I3547" s="359" t="s">
        <v>1384</v>
      </c>
      <c r="J3547" s="358">
        <v>0.25</v>
      </c>
      <c r="K3547" s="361" t="s">
        <v>1391</v>
      </c>
      <c r="L3547" s="359" t="s">
        <v>1392</v>
      </c>
      <c r="M3547" s="368">
        <v>2010</v>
      </c>
      <c r="N3547" s="205">
        <v>42912</v>
      </c>
      <c r="O3547" s="203"/>
    </row>
    <row r="3548" spans="1:15" ht="27.75" hidden="1" customHeight="1" x14ac:dyDescent="0.25">
      <c r="A3548" s="203" t="s">
        <v>2060</v>
      </c>
      <c r="B3548" s="202" t="s">
        <v>586</v>
      </c>
      <c r="C3548" s="203" t="s">
        <v>1674</v>
      </c>
      <c r="D3548" s="202" t="s">
        <v>1677</v>
      </c>
      <c r="E3548" s="202" t="s">
        <v>1678</v>
      </c>
      <c r="F3548" s="202" t="s">
        <v>505</v>
      </c>
      <c r="G3548" s="253">
        <v>2.14</v>
      </c>
      <c r="H3548" s="361" t="s">
        <v>1400</v>
      </c>
      <c r="I3548" s="359" t="s">
        <v>1385</v>
      </c>
      <c r="J3548" s="358">
        <v>0</v>
      </c>
      <c r="K3548" s="361" t="s">
        <v>1391</v>
      </c>
      <c r="L3548" s="359" t="s">
        <v>1392</v>
      </c>
      <c r="M3548" s="368">
        <v>2010</v>
      </c>
      <c r="N3548" s="205">
        <v>42912</v>
      </c>
      <c r="O3548" s="203"/>
    </row>
    <row r="3549" spans="1:15" ht="27.75" hidden="1" customHeight="1" x14ac:dyDescent="0.25">
      <c r="A3549" s="203" t="s">
        <v>2060</v>
      </c>
      <c r="B3549" s="202" t="s">
        <v>586</v>
      </c>
      <c r="C3549" s="203" t="s">
        <v>1674</v>
      </c>
      <c r="D3549" s="202" t="s">
        <v>1677</v>
      </c>
      <c r="E3549" s="202" t="s">
        <v>1678</v>
      </c>
      <c r="F3549" s="202" t="s">
        <v>505</v>
      </c>
      <c r="G3549" s="253">
        <v>8.26</v>
      </c>
      <c r="H3549" s="361" t="s">
        <v>1414</v>
      </c>
      <c r="I3549" s="359" t="s">
        <v>1379</v>
      </c>
      <c r="J3549" s="358">
        <v>0.77</v>
      </c>
      <c r="K3549" s="361" t="s">
        <v>1113</v>
      </c>
      <c r="L3549" s="359" t="s">
        <v>1392</v>
      </c>
      <c r="M3549" s="368">
        <v>2010</v>
      </c>
      <c r="N3549" s="205">
        <v>42912</v>
      </c>
      <c r="O3549" s="203"/>
    </row>
    <row r="3550" spans="1:15" ht="27.75" hidden="1" customHeight="1" x14ac:dyDescent="0.25">
      <c r="A3550" s="203" t="s">
        <v>2060</v>
      </c>
      <c r="B3550" s="202" t="s">
        <v>586</v>
      </c>
      <c r="C3550" s="203" t="s">
        <v>1674</v>
      </c>
      <c r="D3550" s="202" t="s">
        <v>1677</v>
      </c>
      <c r="E3550" s="202" t="s">
        <v>1678</v>
      </c>
      <c r="F3550" s="202" t="s">
        <v>505</v>
      </c>
      <c r="G3550" s="253">
        <v>3.16</v>
      </c>
      <c r="H3550" s="361" t="s">
        <v>1414</v>
      </c>
      <c r="I3550" s="359" t="s">
        <v>1382</v>
      </c>
      <c r="J3550" s="358">
        <v>0.71</v>
      </c>
      <c r="K3550" s="361" t="s">
        <v>1113</v>
      </c>
      <c r="L3550" s="359" t="s">
        <v>1392</v>
      </c>
      <c r="M3550" s="368">
        <v>2010</v>
      </c>
      <c r="N3550" s="205">
        <v>42912</v>
      </c>
      <c r="O3550" s="203"/>
    </row>
    <row r="3551" spans="1:15" ht="27.75" hidden="1" customHeight="1" x14ac:dyDescent="0.25">
      <c r="A3551" s="203" t="s">
        <v>2060</v>
      </c>
      <c r="B3551" s="202" t="s">
        <v>586</v>
      </c>
      <c r="C3551" s="203" t="s">
        <v>1674</v>
      </c>
      <c r="D3551" s="202" t="s">
        <v>1677</v>
      </c>
      <c r="E3551" s="202" t="s">
        <v>1678</v>
      </c>
      <c r="F3551" s="202" t="s">
        <v>505</v>
      </c>
      <c r="G3551" s="253">
        <v>1.44</v>
      </c>
      <c r="H3551" s="361" t="s">
        <v>1414</v>
      </c>
      <c r="I3551" s="359" t="s">
        <v>1383</v>
      </c>
      <c r="J3551" s="358">
        <v>0.67</v>
      </c>
      <c r="K3551" s="361" t="s">
        <v>1113</v>
      </c>
      <c r="L3551" s="359" t="s">
        <v>1392</v>
      </c>
      <c r="M3551" s="368">
        <v>2010</v>
      </c>
      <c r="N3551" s="205">
        <v>42912</v>
      </c>
      <c r="O3551" s="203"/>
    </row>
    <row r="3552" spans="1:15" ht="27.75" hidden="1" customHeight="1" x14ac:dyDescent="0.25">
      <c r="A3552" s="203" t="s">
        <v>2060</v>
      </c>
      <c r="B3552" s="202" t="s">
        <v>586</v>
      </c>
      <c r="C3552" s="203" t="s">
        <v>1674</v>
      </c>
      <c r="D3552" s="202" t="s">
        <v>1677</v>
      </c>
      <c r="E3552" s="202" t="s">
        <v>1678</v>
      </c>
      <c r="F3552" s="202" t="s">
        <v>505</v>
      </c>
      <c r="G3552" s="253">
        <v>0.78</v>
      </c>
      <c r="H3552" s="361" t="s">
        <v>1414</v>
      </c>
      <c r="I3552" s="359" t="s">
        <v>1384</v>
      </c>
      <c r="J3552" s="358">
        <v>0.64</v>
      </c>
      <c r="K3552" s="361" t="s">
        <v>1113</v>
      </c>
      <c r="L3552" s="359" t="s">
        <v>1392</v>
      </c>
      <c r="M3552" s="368">
        <v>2010</v>
      </c>
      <c r="N3552" s="205">
        <v>42912</v>
      </c>
      <c r="O3552" s="203"/>
    </row>
    <row r="3553" spans="1:15" ht="27.75" hidden="1" customHeight="1" x14ac:dyDescent="0.25">
      <c r="A3553" s="203" t="s">
        <v>2060</v>
      </c>
      <c r="B3553" s="202" t="s">
        <v>586</v>
      </c>
      <c r="C3553" s="203" t="s">
        <v>1674</v>
      </c>
      <c r="D3553" s="202" t="s">
        <v>1677</v>
      </c>
      <c r="E3553" s="202" t="s">
        <v>1678</v>
      </c>
      <c r="F3553" s="202" t="s">
        <v>505</v>
      </c>
      <c r="G3553" s="253">
        <v>0.51</v>
      </c>
      <c r="H3553" s="361" t="s">
        <v>1414</v>
      </c>
      <c r="I3553" s="359" t="s">
        <v>1385</v>
      </c>
      <c r="J3553" s="358">
        <v>0.53</v>
      </c>
      <c r="K3553" s="361" t="s">
        <v>1113</v>
      </c>
      <c r="L3553" s="359" t="s">
        <v>1392</v>
      </c>
      <c r="M3553" s="368">
        <v>2010</v>
      </c>
      <c r="N3553" s="205">
        <v>42912</v>
      </c>
      <c r="O3553" s="203"/>
    </row>
    <row r="3554" spans="1:15" ht="27.75" hidden="1" customHeight="1" x14ac:dyDescent="0.25">
      <c r="A3554" s="203" t="s">
        <v>2060</v>
      </c>
      <c r="B3554" s="202" t="s">
        <v>586</v>
      </c>
      <c r="C3554" s="203" t="s">
        <v>1674</v>
      </c>
      <c r="D3554" s="202" t="s">
        <v>1677</v>
      </c>
      <c r="E3554" s="202" t="s">
        <v>1678</v>
      </c>
      <c r="F3554" s="202" t="s">
        <v>505</v>
      </c>
      <c r="G3554" s="253">
        <v>3413.36</v>
      </c>
      <c r="H3554" s="361" t="s">
        <v>1414</v>
      </c>
      <c r="I3554" s="359" t="s">
        <v>1379</v>
      </c>
      <c r="J3554" s="358">
        <v>0.48499999999999999</v>
      </c>
      <c r="K3554" s="361" t="s">
        <v>22</v>
      </c>
      <c r="L3554" s="359" t="s">
        <v>1392</v>
      </c>
      <c r="M3554" s="368">
        <v>2010</v>
      </c>
      <c r="N3554" s="205">
        <v>42912</v>
      </c>
      <c r="O3554" s="203"/>
    </row>
    <row r="3555" spans="1:15" ht="27.75" hidden="1" customHeight="1" x14ac:dyDescent="0.25">
      <c r="A3555" s="203" t="s">
        <v>2060</v>
      </c>
      <c r="B3555" s="202" t="s">
        <v>586</v>
      </c>
      <c r="C3555" s="203" t="s">
        <v>1674</v>
      </c>
      <c r="D3555" s="202" t="s">
        <v>1677</v>
      </c>
      <c r="E3555" s="202" t="s">
        <v>1678</v>
      </c>
      <c r="F3555" s="202" t="s">
        <v>505</v>
      </c>
      <c r="G3555" s="253">
        <v>1519.35</v>
      </c>
      <c r="H3555" s="361" t="s">
        <v>1414</v>
      </c>
      <c r="I3555" s="359" t="s">
        <v>1382</v>
      </c>
      <c r="J3555" s="358">
        <v>0.63600000000000001</v>
      </c>
      <c r="K3555" s="361" t="s">
        <v>22</v>
      </c>
      <c r="L3555" s="359" t="s">
        <v>1392</v>
      </c>
      <c r="M3555" s="368">
        <v>2010</v>
      </c>
      <c r="N3555" s="205">
        <v>42912</v>
      </c>
      <c r="O3555" s="203"/>
    </row>
    <row r="3556" spans="1:15" ht="27.75" hidden="1" customHeight="1" x14ac:dyDescent="0.25">
      <c r="A3556" s="203" t="s">
        <v>2060</v>
      </c>
      <c r="B3556" s="202" t="s">
        <v>586</v>
      </c>
      <c r="C3556" s="203" t="s">
        <v>1674</v>
      </c>
      <c r="D3556" s="202" t="s">
        <v>1677</v>
      </c>
      <c r="E3556" s="202" t="s">
        <v>1678</v>
      </c>
      <c r="F3556" s="202" t="s">
        <v>505</v>
      </c>
      <c r="G3556" s="253">
        <v>621.44000000000005</v>
      </c>
      <c r="H3556" s="361" t="s">
        <v>1414</v>
      </c>
      <c r="I3556" s="359" t="s">
        <v>1383</v>
      </c>
      <c r="J3556" s="358">
        <v>0.58899999999999997</v>
      </c>
      <c r="K3556" s="361" t="s">
        <v>22</v>
      </c>
      <c r="L3556" s="359" t="s">
        <v>1392</v>
      </c>
      <c r="M3556" s="368">
        <v>2010</v>
      </c>
      <c r="N3556" s="205">
        <v>42912</v>
      </c>
      <c r="O3556" s="203"/>
    </row>
    <row r="3557" spans="1:15" ht="27.75" hidden="1" customHeight="1" x14ac:dyDescent="0.25">
      <c r="A3557" s="203" t="s">
        <v>2060</v>
      </c>
      <c r="B3557" s="202" t="s">
        <v>586</v>
      </c>
      <c r="C3557" s="203" t="s">
        <v>1674</v>
      </c>
      <c r="D3557" s="202" t="s">
        <v>1677</v>
      </c>
      <c r="E3557" s="202" t="s">
        <v>1678</v>
      </c>
      <c r="F3557" s="202" t="s">
        <v>505</v>
      </c>
      <c r="G3557" s="253">
        <v>495.03</v>
      </c>
      <c r="H3557" s="361" t="s">
        <v>1414</v>
      </c>
      <c r="I3557" s="359" t="s">
        <v>1384</v>
      </c>
      <c r="J3557" s="358">
        <v>0.64400000000000002</v>
      </c>
      <c r="K3557" s="361" t="s">
        <v>22</v>
      </c>
      <c r="L3557" s="359" t="s">
        <v>1392</v>
      </c>
      <c r="M3557" s="368">
        <v>2010</v>
      </c>
      <c r="N3557" s="205">
        <v>42912</v>
      </c>
      <c r="O3557" s="203"/>
    </row>
    <row r="3558" spans="1:15" ht="27.75" hidden="1" customHeight="1" x14ac:dyDescent="0.25">
      <c r="A3558" s="203" t="s">
        <v>2060</v>
      </c>
      <c r="B3558" s="202" t="s">
        <v>586</v>
      </c>
      <c r="C3558" s="203" t="s">
        <v>1674</v>
      </c>
      <c r="D3558" s="202" t="s">
        <v>1677</v>
      </c>
      <c r="E3558" s="202" t="s">
        <v>1678</v>
      </c>
      <c r="F3558" s="202" t="s">
        <v>505</v>
      </c>
      <c r="G3558" s="253">
        <v>365.77</v>
      </c>
      <c r="H3558" s="361" t="s">
        <v>1414</v>
      </c>
      <c r="I3558" s="359" t="s">
        <v>1385</v>
      </c>
      <c r="J3558" s="358">
        <v>0.48</v>
      </c>
      <c r="K3558" s="361" t="s">
        <v>22</v>
      </c>
      <c r="L3558" s="359" t="s">
        <v>1392</v>
      </c>
      <c r="M3558" s="368">
        <v>2010</v>
      </c>
      <c r="N3558" s="205">
        <v>42912</v>
      </c>
      <c r="O3558" s="203"/>
    </row>
    <row r="3559" spans="1:15" ht="27.75" hidden="1" customHeight="1" x14ac:dyDescent="0.25">
      <c r="A3559" s="203" t="s">
        <v>2060</v>
      </c>
      <c r="B3559" s="202" t="s">
        <v>586</v>
      </c>
      <c r="C3559" s="203" t="s">
        <v>1674</v>
      </c>
      <c r="D3559" s="202" t="s">
        <v>1704</v>
      </c>
      <c r="E3559" s="202" t="s">
        <v>1705</v>
      </c>
      <c r="F3559" s="202" t="s">
        <v>505</v>
      </c>
      <c r="G3559" s="253">
        <v>29.29</v>
      </c>
      <c r="H3559" s="361" t="s">
        <v>1400</v>
      </c>
      <c r="I3559" s="359" t="s">
        <v>1379</v>
      </c>
      <c r="J3559" s="358">
        <v>0.66</v>
      </c>
      <c r="K3559" s="361" t="s">
        <v>1391</v>
      </c>
      <c r="L3559" s="359" t="s">
        <v>1392</v>
      </c>
      <c r="M3559" s="368">
        <v>2010</v>
      </c>
      <c r="N3559" s="205">
        <v>42912</v>
      </c>
      <c r="O3559" s="203"/>
    </row>
    <row r="3560" spans="1:15" ht="27.75" hidden="1" customHeight="1" x14ac:dyDescent="0.25">
      <c r="A3560" s="203" t="s">
        <v>2060</v>
      </c>
      <c r="B3560" s="202" t="s">
        <v>586</v>
      </c>
      <c r="C3560" s="203" t="s">
        <v>1674</v>
      </c>
      <c r="D3560" s="202" t="s">
        <v>1704</v>
      </c>
      <c r="E3560" s="202" t="s">
        <v>1705</v>
      </c>
      <c r="F3560" s="202" t="s">
        <v>505</v>
      </c>
      <c r="G3560" s="253">
        <v>8.4499999999999993</v>
      </c>
      <c r="H3560" s="361" t="s">
        <v>1400</v>
      </c>
      <c r="I3560" s="359" t="s">
        <v>1382</v>
      </c>
      <c r="J3560" s="358">
        <v>0.4</v>
      </c>
      <c r="K3560" s="361" t="s">
        <v>1391</v>
      </c>
      <c r="L3560" s="359" t="s">
        <v>1392</v>
      </c>
      <c r="M3560" s="368">
        <v>2010</v>
      </c>
      <c r="N3560" s="205">
        <v>42912</v>
      </c>
      <c r="O3560" s="203"/>
    </row>
    <row r="3561" spans="1:15" ht="27.75" hidden="1" customHeight="1" x14ac:dyDescent="0.25">
      <c r="A3561" s="203" t="s">
        <v>2060</v>
      </c>
      <c r="B3561" s="202" t="s">
        <v>586</v>
      </c>
      <c r="C3561" s="203" t="s">
        <v>1674</v>
      </c>
      <c r="D3561" s="202" t="s">
        <v>1704</v>
      </c>
      <c r="E3561" s="202" t="s">
        <v>1705</v>
      </c>
      <c r="F3561" s="202" t="s">
        <v>505</v>
      </c>
      <c r="G3561" s="253">
        <v>2.2400000000000002</v>
      </c>
      <c r="H3561" s="361" t="s">
        <v>1400</v>
      </c>
      <c r="I3561" s="359" t="s">
        <v>1383</v>
      </c>
      <c r="J3561" s="358">
        <v>0.59</v>
      </c>
      <c r="K3561" s="361" t="s">
        <v>1391</v>
      </c>
      <c r="L3561" s="359" t="s">
        <v>1392</v>
      </c>
      <c r="M3561" s="368">
        <v>2010</v>
      </c>
      <c r="N3561" s="205">
        <v>42912</v>
      </c>
      <c r="O3561" s="203"/>
    </row>
    <row r="3562" spans="1:15" ht="27.75" hidden="1" customHeight="1" x14ac:dyDescent="0.25">
      <c r="A3562" s="203" t="s">
        <v>2060</v>
      </c>
      <c r="B3562" s="202" t="s">
        <v>586</v>
      </c>
      <c r="C3562" s="203" t="s">
        <v>1674</v>
      </c>
      <c r="D3562" s="202" t="s">
        <v>1704</v>
      </c>
      <c r="E3562" s="202" t="s">
        <v>1705</v>
      </c>
      <c r="F3562" s="202" t="s">
        <v>505</v>
      </c>
      <c r="G3562" s="253">
        <v>0.31</v>
      </c>
      <c r="H3562" s="361" t="s">
        <v>1400</v>
      </c>
      <c r="I3562" s="359" t="s">
        <v>1384</v>
      </c>
      <c r="J3562" s="358">
        <v>0.75</v>
      </c>
      <c r="K3562" s="361" t="s">
        <v>1391</v>
      </c>
      <c r="L3562" s="359" t="s">
        <v>1392</v>
      </c>
      <c r="M3562" s="368">
        <v>2010</v>
      </c>
      <c r="N3562" s="205">
        <v>42912</v>
      </c>
      <c r="O3562" s="203"/>
    </row>
    <row r="3563" spans="1:15" ht="27.75" hidden="1" customHeight="1" x14ac:dyDescent="0.25">
      <c r="A3563" s="203" t="s">
        <v>2060</v>
      </c>
      <c r="B3563" s="202" t="s">
        <v>586</v>
      </c>
      <c r="C3563" s="203" t="s">
        <v>1674</v>
      </c>
      <c r="D3563" s="202" t="s">
        <v>1704</v>
      </c>
      <c r="E3563" s="202" t="s">
        <v>1705</v>
      </c>
      <c r="F3563" s="202" t="s">
        <v>505</v>
      </c>
      <c r="G3563" s="253" t="s">
        <v>515</v>
      </c>
      <c r="H3563" s="361" t="s">
        <v>1400</v>
      </c>
      <c r="I3563" s="359" t="s">
        <v>1385</v>
      </c>
      <c r="J3563" s="358">
        <v>0.98</v>
      </c>
      <c r="K3563" s="361" t="s">
        <v>1391</v>
      </c>
      <c r="L3563" s="359" t="s">
        <v>1392</v>
      </c>
      <c r="M3563" s="368">
        <v>2010</v>
      </c>
      <c r="N3563" s="205">
        <v>42912</v>
      </c>
      <c r="O3563" s="203"/>
    </row>
    <row r="3564" spans="1:15" ht="27.75" hidden="1" customHeight="1" x14ac:dyDescent="0.25">
      <c r="A3564" s="203" t="s">
        <v>2060</v>
      </c>
      <c r="B3564" s="202" t="s">
        <v>586</v>
      </c>
      <c r="C3564" s="203" t="s">
        <v>1674</v>
      </c>
      <c r="D3564" s="202" t="s">
        <v>1704</v>
      </c>
      <c r="E3564" s="202" t="s">
        <v>1705</v>
      </c>
      <c r="F3564" s="202" t="s">
        <v>505</v>
      </c>
      <c r="G3564" s="253">
        <v>6.44</v>
      </c>
      <c r="H3564" s="361" t="s">
        <v>1414</v>
      </c>
      <c r="I3564" s="359" t="s">
        <v>1379</v>
      </c>
      <c r="J3564" s="358">
        <v>0.79</v>
      </c>
      <c r="K3564" s="361" t="s">
        <v>1113</v>
      </c>
      <c r="L3564" s="359" t="s">
        <v>1392</v>
      </c>
      <c r="M3564" s="368">
        <v>2010</v>
      </c>
      <c r="N3564" s="205">
        <v>42912</v>
      </c>
      <c r="O3564" s="203"/>
    </row>
    <row r="3565" spans="1:15" ht="27.75" hidden="1" customHeight="1" x14ac:dyDescent="0.25">
      <c r="A3565" s="203" t="s">
        <v>2060</v>
      </c>
      <c r="B3565" s="202" t="s">
        <v>586</v>
      </c>
      <c r="C3565" s="203" t="s">
        <v>1674</v>
      </c>
      <c r="D3565" s="202" t="s">
        <v>1704</v>
      </c>
      <c r="E3565" s="202" t="s">
        <v>1705</v>
      </c>
      <c r="F3565" s="202" t="s">
        <v>505</v>
      </c>
      <c r="G3565" s="253">
        <v>1.84</v>
      </c>
      <c r="H3565" s="361" t="s">
        <v>1414</v>
      </c>
      <c r="I3565" s="359" t="s">
        <v>1382</v>
      </c>
      <c r="J3565" s="358">
        <v>0.76</v>
      </c>
      <c r="K3565" s="361" t="s">
        <v>1113</v>
      </c>
      <c r="L3565" s="359" t="s">
        <v>1392</v>
      </c>
      <c r="M3565" s="368">
        <v>2010</v>
      </c>
      <c r="N3565" s="205">
        <v>42912</v>
      </c>
      <c r="O3565" s="203"/>
    </row>
    <row r="3566" spans="1:15" ht="27.75" hidden="1" customHeight="1" x14ac:dyDescent="0.25">
      <c r="A3566" s="203" t="s">
        <v>2060</v>
      </c>
      <c r="B3566" s="202" t="s">
        <v>586</v>
      </c>
      <c r="C3566" s="203" t="s">
        <v>1674</v>
      </c>
      <c r="D3566" s="202" t="s">
        <v>1704</v>
      </c>
      <c r="E3566" s="202" t="s">
        <v>1705</v>
      </c>
      <c r="F3566" s="202" t="s">
        <v>505</v>
      </c>
      <c r="G3566" s="253">
        <v>0.47</v>
      </c>
      <c r="H3566" s="361" t="s">
        <v>1414</v>
      </c>
      <c r="I3566" s="359" t="s">
        <v>1383</v>
      </c>
      <c r="J3566" s="358">
        <v>0.75</v>
      </c>
      <c r="K3566" s="361" t="s">
        <v>1113</v>
      </c>
      <c r="L3566" s="359" t="s">
        <v>1392</v>
      </c>
      <c r="M3566" s="368">
        <v>2010</v>
      </c>
      <c r="N3566" s="205">
        <v>42912</v>
      </c>
      <c r="O3566" s="203"/>
    </row>
    <row r="3567" spans="1:15" ht="27.75" hidden="1" customHeight="1" x14ac:dyDescent="0.25">
      <c r="A3567" s="203" t="s">
        <v>2060</v>
      </c>
      <c r="B3567" s="202" t="s">
        <v>586</v>
      </c>
      <c r="C3567" s="203" t="s">
        <v>1674</v>
      </c>
      <c r="D3567" s="202" t="s">
        <v>1704</v>
      </c>
      <c r="E3567" s="202" t="s">
        <v>1705</v>
      </c>
      <c r="F3567" s="202" t="s">
        <v>505</v>
      </c>
      <c r="G3567" s="253">
        <v>0.05</v>
      </c>
      <c r="H3567" s="361" t="s">
        <v>1414</v>
      </c>
      <c r="I3567" s="359" t="s">
        <v>1384</v>
      </c>
      <c r="J3567" s="358">
        <v>0.81</v>
      </c>
      <c r="K3567" s="361" t="s">
        <v>1113</v>
      </c>
      <c r="L3567" s="359" t="s">
        <v>1392</v>
      </c>
      <c r="M3567" s="368">
        <v>2010</v>
      </c>
      <c r="N3567" s="205">
        <v>42912</v>
      </c>
      <c r="O3567" s="203"/>
    </row>
    <row r="3568" spans="1:15" ht="27.75" hidden="1" customHeight="1" x14ac:dyDescent="0.25">
      <c r="A3568" s="203" t="s">
        <v>2060</v>
      </c>
      <c r="B3568" s="202" t="s">
        <v>586</v>
      </c>
      <c r="C3568" s="203" t="s">
        <v>1674</v>
      </c>
      <c r="D3568" s="202" t="s">
        <v>1704</v>
      </c>
      <c r="E3568" s="202" t="s">
        <v>1705</v>
      </c>
      <c r="F3568" s="202" t="s">
        <v>505</v>
      </c>
      <c r="G3568" s="253" t="s">
        <v>515</v>
      </c>
      <c r="H3568" s="361" t="s">
        <v>1414</v>
      </c>
      <c r="I3568" s="359" t="s">
        <v>1385</v>
      </c>
      <c r="J3568" s="358">
        <v>0.93</v>
      </c>
      <c r="K3568" s="361" t="s">
        <v>1113</v>
      </c>
      <c r="L3568" s="359" t="s">
        <v>1392</v>
      </c>
      <c r="M3568" s="368">
        <v>2010</v>
      </c>
      <c r="N3568" s="205">
        <v>42912</v>
      </c>
      <c r="O3568" s="203"/>
    </row>
    <row r="3569" spans="1:15" ht="27.75" hidden="1" customHeight="1" x14ac:dyDescent="0.25">
      <c r="A3569" s="203" t="s">
        <v>2060</v>
      </c>
      <c r="B3569" s="202" t="s">
        <v>586</v>
      </c>
      <c r="C3569" s="203" t="s">
        <v>1674</v>
      </c>
      <c r="D3569" s="202" t="s">
        <v>1706</v>
      </c>
      <c r="E3569" s="202" t="s">
        <v>1707</v>
      </c>
      <c r="F3569" s="202" t="s">
        <v>505</v>
      </c>
      <c r="G3569" s="253">
        <v>23.63</v>
      </c>
      <c r="H3569" s="361" t="s">
        <v>1400</v>
      </c>
      <c r="I3569" s="359" t="s">
        <v>1379</v>
      </c>
      <c r="J3569" s="358">
        <v>0.37</v>
      </c>
      <c r="K3569" s="361" t="s">
        <v>1391</v>
      </c>
      <c r="L3569" s="359" t="s">
        <v>1392</v>
      </c>
      <c r="M3569" s="368">
        <v>2010</v>
      </c>
      <c r="N3569" s="205">
        <v>42912</v>
      </c>
      <c r="O3569" s="203"/>
    </row>
    <row r="3570" spans="1:15" ht="27.75" hidden="1" customHeight="1" x14ac:dyDescent="0.25">
      <c r="A3570" s="203" t="s">
        <v>2060</v>
      </c>
      <c r="B3570" s="202" t="s">
        <v>586</v>
      </c>
      <c r="C3570" s="203" t="s">
        <v>1674</v>
      </c>
      <c r="D3570" s="202" t="s">
        <v>1706</v>
      </c>
      <c r="E3570" s="202" t="s">
        <v>1707</v>
      </c>
      <c r="F3570" s="202" t="s">
        <v>505</v>
      </c>
      <c r="G3570" s="253">
        <v>8.08</v>
      </c>
      <c r="H3570" s="361" t="s">
        <v>1400</v>
      </c>
      <c r="I3570" s="359" t="s">
        <v>1382</v>
      </c>
      <c r="J3570" s="358">
        <v>0.17</v>
      </c>
      <c r="K3570" s="361" t="s">
        <v>1391</v>
      </c>
      <c r="L3570" s="359" t="s">
        <v>1392</v>
      </c>
      <c r="M3570" s="368">
        <v>2010</v>
      </c>
      <c r="N3570" s="205">
        <v>42912</v>
      </c>
      <c r="O3570" s="203"/>
    </row>
    <row r="3571" spans="1:15" ht="27.75" hidden="1" customHeight="1" x14ac:dyDescent="0.25">
      <c r="A3571" s="203" t="s">
        <v>2060</v>
      </c>
      <c r="B3571" s="202" t="s">
        <v>586</v>
      </c>
      <c r="C3571" s="203" t="s">
        <v>1674</v>
      </c>
      <c r="D3571" s="202" t="s">
        <v>1706</v>
      </c>
      <c r="E3571" s="202" t="s">
        <v>1707</v>
      </c>
      <c r="F3571" s="202" t="s">
        <v>505</v>
      </c>
      <c r="G3571" s="253">
        <v>2.98</v>
      </c>
      <c r="H3571" s="361" t="s">
        <v>1400</v>
      </c>
      <c r="I3571" s="359" t="s">
        <v>1383</v>
      </c>
      <c r="J3571" s="358">
        <v>0.1</v>
      </c>
      <c r="K3571" s="361" t="s">
        <v>1391</v>
      </c>
      <c r="L3571" s="359" t="s">
        <v>1392</v>
      </c>
      <c r="M3571" s="368">
        <v>2010</v>
      </c>
      <c r="N3571" s="205">
        <v>42912</v>
      </c>
      <c r="O3571" s="203"/>
    </row>
    <row r="3572" spans="1:15" ht="27.75" hidden="1" customHeight="1" x14ac:dyDescent="0.25">
      <c r="A3572" s="203" t="s">
        <v>2060</v>
      </c>
      <c r="B3572" s="202" t="s">
        <v>586</v>
      </c>
      <c r="C3572" s="203" t="s">
        <v>1674</v>
      </c>
      <c r="D3572" s="202" t="s">
        <v>1706</v>
      </c>
      <c r="E3572" s="202" t="s">
        <v>1707</v>
      </c>
      <c r="F3572" s="202" t="s">
        <v>505</v>
      </c>
      <c r="G3572" s="253">
        <v>1.01</v>
      </c>
      <c r="H3572" s="361" t="s">
        <v>1400</v>
      </c>
      <c r="I3572" s="359" t="s">
        <v>1384</v>
      </c>
      <c r="J3572" s="358">
        <v>0.36</v>
      </c>
      <c r="K3572" s="361" t="s">
        <v>1391</v>
      </c>
      <c r="L3572" s="359" t="s">
        <v>1392</v>
      </c>
      <c r="M3572" s="368">
        <v>2010</v>
      </c>
      <c r="N3572" s="205">
        <v>42912</v>
      </c>
      <c r="O3572" s="203"/>
    </row>
    <row r="3573" spans="1:15" ht="27.75" hidden="1" customHeight="1" x14ac:dyDescent="0.25">
      <c r="A3573" s="203" t="s">
        <v>2060</v>
      </c>
      <c r="B3573" s="202" t="s">
        <v>586</v>
      </c>
      <c r="C3573" s="203" t="s">
        <v>1674</v>
      </c>
      <c r="D3573" s="202" t="s">
        <v>1706</v>
      </c>
      <c r="E3573" s="202" t="s">
        <v>1707</v>
      </c>
      <c r="F3573" s="202" t="s">
        <v>505</v>
      </c>
      <c r="G3573" s="253">
        <v>0.68</v>
      </c>
      <c r="H3573" s="361" t="s">
        <v>1400</v>
      </c>
      <c r="I3573" s="359" t="s">
        <v>1385</v>
      </c>
      <c r="J3573" s="358">
        <v>0</v>
      </c>
      <c r="K3573" s="361" t="s">
        <v>1391</v>
      </c>
      <c r="L3573" s="359" t="s">
        <v>1392</v>
      </c>
      <c r="M3573" s="368">
        <v>2010</v>
      </c>
      <c r="N3573" s="205">
        <v>42912</v>
      </c>
      <c r="O3573" s="203"/>
    </row>
    <row r="3574" spans="1:15" ht="27.75" hidden="1" customHeight="1" x14ac:dyDescent="0.25">
      <c r="A3574" s="203" t="s">
        <v>2060</v>
      </c>
      <c r="B3574" s="202" t="s">
        <v>586</v>
      </c>
      <c r="C3574" s="203" t="s">
        <v>1674</v>
      </c>
      <c r="D3574" s="202" t="s">
        <v>1706</v>
      </c>
      <c r="E3574" s="202" t="s">
        <v>1707</v>
      </c>
      <c r="F3574" s="202" t="s">
        <v>505</v>
      </c>
      <c r="G3574" s="253">
        <v>4.0999999999999996</v>
      </c>
      <c r="H3574" s="361" t="s">
        <v>1414</v>
      </c>
      <c r="I3574" s="359" t="s">
        <v>1379</v>
      </c>
      <c r="J3574" s="358">
        <v>0.61</v>
      </c>
      <c r="K3574" s="361" t="s">
        <v>1113</v>
      </c>
      <c r="L3574" s="359" t="s">
        <v>1392</v>
      </c>
      <c r="M3574" s="368">
        <v>2010</v>
      </c>
      <c r="N3574" s="205">
        <v>42912</v>
      </c>
      <c r="O3574" s="203"/>
    </row>
    <row r="3575" spans="1:15" ht="27.75" hidden="1" customHeight="1" x14ac:dyDescent="0.25">
      <c r="A3575" s="203" t="s">
        <v>2060</v>
      </c>
      <c r="B3575" s="202" t="s">
        <v>586</v>
      </c>
      <c r="C3575" s="203" t="s">
        <v>1674</v>
      </c>
      <c r="D3575" s="202" t="s">
        <v>1706</v>
      </c>
      <c r="E3575" s="202" t="s">
        <v>1707</v>
      </c>
      <c r="F3575" s="202" t="s">
        <v>505</v>
      </c>
      <c r="G3575" s="253">
        <v>1.38</v>
      </c>
      <c r="H3575" s="361" t="s">
        <v>1414</v>
      </c>
      <c r="I3575" s="359" t="s">
        <v>1382</v>
      </c>
      <c r="J3575" s="358">
        <v>0.77</v>
      </c>
      <c r="K3575" s="361" t="s">
        <v>1113</v>
      </c>
      <c r="L3575" s="359" t="s">
        <v>1392</v>
      </c>
      <c r="M3575" s="368">
        <v>2010</v>
      </c>
      <c r="N3575" s="205">
        <v>42912</v>
      </c>
      <c r="O3575" s="203"/>
    </row>
    <row r="3576" spans="1:15" ht="27.75" hidden="1" customHeight="1" x14ac:dyDescent="0.25">
      <c r="A3576" s="203" t="s">
        <v>2060</v>
      </c>
      <c r="B3576" s="202" t="s">
        <v>586</v>
      </c>
      <c r="C3576" s="203" t="s">
        <v>1674</v>
      </c>
      <c r="D3576" s="202" t="s">
        <v>1706</v>
      </c>
      <c r="E3576" s="202" t="s">
        <v>1707</v>
      </c>
      <c r="F3576" s="202" t="s">
        <v>505</v>
      </c>
      <c r="G3576" s="253">
        <v>0.49</v>
      </c>
      <c r="H3576" s="361" t="s">
        <v>1414</v>
      </c>
      <c r="I3576" s="359" t="s">
        <v>1383</v>
      </c>
      <c r="J3576" s="358">
        <v>0.81</v>
      </c>
      <c r="K3576" s="361" t="s">
        <v>1113</v>
      </c>
      <c r="L3576" s="359" t="s">
        <v>1392</v>
      </c>
      <c r="M3576" s="368">
        <v>2010</v>
      </c>
      <c r="N3576" s="205">
        <v>42912</v>
      </c>
      <c r="O3576" s="203"/>
    </row>
    <row r="3577" spans="1:15" ht="27.75" hidden="1" customHeight="1" x14ac:dyDescent="0.25">
      <c r="A3577" s="203" t="s">
        <v>2060</v>
      </c>
      <c r="B3577" s="202" t="s">
        <v>586</v>
      </c>
      <c r="C3577" s="203" t="s">
        <v>1674</v>
      </c>
      <c r="D3577" s="202" t="s">
        <v>1706</v>
      </c>
      <c r="E3577" s="202" t="s">
        <v>1707</v>
      </c>
      <c r="F3577" s="202" t="s">
        <v>505</v>
      </c>
      <c r="G3577" s="253">
        <v>0.15</v>
      </c>
      <c r="H3577" s="361" t="s">
        <v>1414</v>
      </c>
      <c r="I3577" s="359" t="s">
        <v>1384</v>
      </c>
      <c r="J3577" s="358">
        <v>0.85</v>
      </c>
      <c r="K3577" s="361" t="s">
        <v>1113</v>
      </c>
      <c r="L3577" s="359" t="s">
        <v>1392</v>
      </c>
      <c r="M3577" s="368">
        <v>2010</v>
      </c>
      <c r="N3577" s="205">
        <v>42912</v>
      </c>
      <c r="O3577" s="203"/>
    </row>
    <row r="3578" spans="1:15" ht="27.75" hidden="1" customHeight="1" x14ac:dyDescent="0.25">
      <c r="A3578" s="203" t="s">
        <v>2060</v>
      </c>
      <c r="B3578" s="202" t="s">
        <v>586</v>
      </c>
      <c r="C3578" s="203" t="s">
        <v>1674</v>
      </c>
      <c r="D3578" s="202" t="s">
        <v>1706</v>
      </c>
      <c r="E3578" s="202" t="s">
        <v>1707</v>
      </c>
      <c r="F3578" s="202" t="s">
        <v>505</v>
      </c>
      <c r="G3578" s="253">
        <v>0.09</v>
      </c>
      <c r="H3578" s="361" t="s">
        <v>1414</v>
      </c>
      <c r="I3578" s="359" t="s">
        <v>1385</v>
      </c>
      <c r="J3578" s="358">
        <v>0.66</v>
      </c>
      <c r="K3578" s="361" t="s">
        <v>1113</v>
      </c>
      <c r="L3578" s="359" t="s">
        <v>1392</v>
      </c>
      <c r="M3578" s="368">
        <v>2010</v>
      </c>
      <c r="N3578" s="205">
        <v>42912</v>
      </c>
      <c r="O3578" s="203"/>
    </row>
    <row r="3579" spans="1:15" ht="27.75" hidden="1" customHeight="1" x14ac:dyDescent="0.25">
      <c r="A3579" s="203" t="s">
        <v>2060</v>
      </c>
      <c r="B3579" s="202" t="s">
        <v>586</v>
      </c>
      <c r="C3579" s="203" t="s">
        <v>1911</v>
      </c>
      <c r="D3579" s="202" t="s">
        <v>1912</v>
      </c>
      <c r="E3579" s="202" t="s">
        <v>1913</v>
      </c>
      <c r="F3579" s="202" t="s">
        <v>475</v>
      </c>
      <c r="G3579" s="253">
        <v>374.8</v>
      </c>
      <c r="H3579" s="361" t="s">
        <v>1456</v>
      </c>
      <c r="I3579" s="359" t="s">
        <v>1407</v>
      </c>
      <c r="J3579" s="358">
        <v>0.35389999999999999</v>
      </c>
      <c r="K3579" s="359" t="s">
        <v>1113</v>
      </c>
      <c r="L3579" s="359" t="s">
        <v>1408</v>
      </c>
      <c r="M3579" s="368">
        <v>2002</v>
      </c>
      <c r="N3579" s="205">
        <v>40081</v>
      </c>
      <c r="O3579" s="203" t="s">
        <v>1914</v>
      </c>
    </row>
    <row r="3580" spans="1:15" ht="27.75" hidden="1" customHeight="1" x14ac:dyDescent="0.25">
      <c r="A3580" s="203" t="s">
        <v>2060</v>
      </c>
      <c r="B3580" s="202" t="s">
        <v>586</v>
      </c>
      <c r="C3580" s="203" t="s">
        <v>1911</v>
      </c>
      <c r="D3580" s="202" t="s">
        <v>1912</v>
      </c>
      <c r="E3580" s="202" t="s">
        <v>1913</v>
      </c>
      <c r="F3580" s="202" t="s">
        <v>475</v>
      </c>
      <c r="G3580" s="253">
        <v>1.03</v>
      </c>
      <c r="H3580" s="361" t="s">
        <v>527</v>
      </c>
      <c r="I3580" s="359" t="s">
        <v>1407</v>
      </c>
      <c r="J3580" s="358">
        <v>0.35220000000000001</v>
      </c>
      <c r="K3580" s="359" t="s">
        <v>1113</v>
      </c>
      <c r="L3580" s="359" t="s">
        <v>1392</v>
      </c>
      <c r="M3580" s="368">
        <v>2002</v>
      </c>
      <c r="N3580" s="205">
        <v>40081</v>
      </c>
      <c r="O3580" s="203" t="s">
        <v>1914</v>
      </c>
    </row>
    <row r="3581" spans="1:15" ht="27.75" hidden="1" customHeight="1" x14ac:dyDescent="0.25">
      <c r="A3581" s="203" t="s">
        <v>2060</v>
      </c>
      <c r="B3581" s="202" t="s">
        <v>586</v>
      </c>
      <c r="C3581" s="203" t="s">
        <v>1580</v>
      </c>
      <c r="D3581" s="202" t="s">
        <v>1602</v>
      </c>
      <c r="E3581" s="202" t="s">
        <v>1603</v>
      </c>
      <c r="F3581" s="202" t="s">
        <v>475</v>
      </c>
      <c r="G3581" s="253">
        <v>35.799999999999997</v>
      </c>
      <c r="H3581" s="361" t="s">
        <v>527</v>
      </c>
      <c r="I3581" s="359" t="s">
        <v>1407</v>
      </c>
      <c r="J3581" s="358">
        <v>0</v>
      </c>
      <c r="K3581" s="359" t="s">
        <v>1582</v>
      </c>
      <c r="L3581" s="359" t="s">
        <v>1392</v>
      </c>
      <c r="M3581" s="368">
        <v>2008</v>
      </c>
      <c r="N3581" s="205">
        <v>40851</v>
      </c>
      <c r="O3581" s="203"/>
    </row>
    <row r="3582" spans="1:15" ht="27.75" hidden="1" customHeight="1" x14ac:dyDescent="0.25">
      <c r="A3582" s="203" t="s">
        <v>2060</v>
      </c>
      <c r="B3582" s="202" t="s">
        <v>586</v>
      </c>
      <c r="C3582" s="203" t="s">
        <v>591</v>
      </c>
      <c r="D3582" s="202" t="s">
        <v>583</v>
      </c>
      <c r="E3582" s="202" t="s">
        <v>1584</v>
      </c>
      <c r="F3582" s="202" t="s">
        <v>475</v>
      </c>
      <c r="G3582" s="253"/>
      <c r="H3582" s="361"/>
      <c r="I3582" s="359" t="s">
        <v>594</v>
      </c>
      <c r="J3582" s="358">
        <v>0.6</v>
      </c>
      <c r="K3582" s="359" t="s">
        <v>8</v>
      </c>
      <c r="L3582" s="359" t="s">
        <v>1392</v>
      </c>
      <c r="M3582" s="370">
        <v>2003</v>
      </c>
      <c r="N3582" s="205">
        <v>39127</v>
      </c>
      <c r="O3582" s="203"/>
    </row>
    <row r="3583" spans="1:15" ht="27.75" hidden="1" customHeight="1" x14ac:dyDescent="0.25">
      <c r="A3583" s="203" t="s">
        <v>2060</v>
      </c>
      <c r="B3583" s="202" t="s">
        <v>586</v>
      </c>
      <c r="C3583" s="203" t="s">
        <v>591</v>
      </c>
      <c r="D3583" s="202" t="s">
        <v>583</v>
      </c>
      <c r="E3583" s="202" t="s">
        <v>1584</v>
      </c>
      <c r="F3583" s="202" t="s">
        <v>475</v>
      </c>
      <c r="G3583" s="253"/>
      <c r="H3583" s="361"/>
      <c r="I3583" s="359" t="s">
        <v>593</v>
      </c>
      <c r="J3583" s="358">
        <v>0.67</v>
      </c>
      <c r="K3583" s="359" t="s">
        <v>8</v>
      </c>
      <c r="L3583" s="359" t="s">
        <v>1392</v>
      </c>
      <c r="M3583" s="370">
        <v>2003</v>
      </c>
      <c r="N3583" s="205">
        <v>39127</v>
      </c>
      <c r="O3583" s="203"/>
    </row>
    <row r="3584" spans="1:15" ht="27.75" hidden="1" customHeight="1" x14ac:dyDescent="0.25">
      <c r="A3584" s="203" t="s">
        <v>2060</v>
      </c>
      <c r="B3584" s="202" t="s">
        <v>586</v>
      </c>
      <c r="C3584" s="203" t="s">
        <v>591</v>
      </c>
      <c r="D3584" s="202" t="s">
        <v>583</v>
      </c>
      <c r="E3584" s="202" t="s">
        <v>1584</v>
      </c>
      <c r="F3584" s="202" t="s">
        <v>475</v>
      </c>
      <c r="G3584" s="253">
        <v>23.2</v>
      </c>
      <c r="H3584" s="361" t="s">
        <v>488</v>
      </c>
      <c r="I3584" s="359" t="s">
        <v>1379</v>
      </c>
      <c r="J3584" s="359" t="s">
        <v>1380</v>
      </c>
      <c r="K3584" s="359" t="s">
        <v>8</v>
      </c>
      <c r="L3584" s="359" t="s">
        <v>1392</v>
      </c>
      <c r="M3584" s="370">
        <v>2003</v>
      </c>
      <c r="N3584" s="205">
        <v>39127</v>
      </c>
      <c r="O3584" s="203"/>
    </row>
    <row r="3585" spans="1:15" ht="27.75" hidden="1" customHeight="1" x14ac:dyDescent="0.25">
      <c r="A3585" s="203" t="s">
        <v>2060</v>
      </c>
      <c r="B3585" s="202" t="s">
        <v>586</v>
      </c>
      <c r="C3585" s="203" t="s">
        <v>591</v>
      </c>
      <c r="D3585" s="202" t="s">
        <v>583</v>
      </c>
      <c r="E3585" s="202" t="s">
        <v>1584</v>
      </c>
      <c r="F3585" s="202" t="s">
        <v>475</v>
      </c>
      <c r="G3585" s="253">
        <v>7.2</v>
      </c>
      <c r="H3585" s="361" t="s">
        <v>488</v>
      </c>
      <c r="I3585" s="359" t="s">
        <v>1382</v>
      </c>
      <c r="J3585" s="359" t="s">
        <v>1380</v>
      </c>
      <c r="K3585" s="359" t="s">
        <v>8</v>
      </c>
      <c r="L3585" s="359" t="s">
        <v>1392</v>
      </c>
      <c r="M3585" s="370">
        <v>2003</v>
      </c>
      <c r="N3585" s="205">
        <v>39127</v>
      </c>
      <c r="O3585" s="203"/>
    </row>
    <row r="3586" spans="1:15" ht="27.75" hidden="1" customHeight="1" x14ac:dyDescent="0.25">
      <c r="A3586" s="203" t="s">
        <v>2060</v>
      </c>
      <c r="B3586" s="202" t="s">
        <v>586</v>
      </c>
      <c r="C3586" s="203" t="s">
        <v>591</v>
      </c>
      <c r="D3586" s="202" t="s">
        <v>583</v>
      </c>
      <c r="E3586" s="202" t="s">
        <v>1584</v>
      </c>
      <c r="F3586" s="202" t="s">
        <v>475</v>
      </c>
      <c r="G3586" s="253">
        <v>2.9</v>
      </c>
      <c r="H3586" s="361" t="s">
        <v>488</v>
      </c>
      <c r="I3586" s="359" t="s">
        <v>1383</v>
      </c>
      <c r="J3586" s="359" t="s">
        <v>1380</v>
      </c>
      <c r="K3586" s="359" t="s">
        <v>8</v>
      </c>
      <c r="L3586" s="359" t="s">
        <v>1392</v>
      </c>
      <c r="M3586" s="370">
        <v>2003</v>
      </c>
      <c r="N3586" s="205">
        <v>39127</v>
      </c>
      <c r="O3586" s="203"/>
    </row>
    <row r="3587" spans="1:15" ht="27.75" hidden="1" customHeight="1" x14ac:dyDescent="0.25">
      <c r="A3587" s="203" t="s">
        <v>2060</v>
      </c>
      <c r="B3587" s="202" t="s">
        <v>586</v>
      </c>
      <c r="C3587" s="203" t="s">
        <v>591</v>
      </c>
      <c r="D3587" s="202" t="s">
        <v>583</v>
      </c>
      <c r="E3587" s="202" t="s">
        <v>1584</v>
      </c>
      <c r="F3587" s="202" t="s">
        <v>475</v>
      </c>
      <c r="G3587" s="253">
        <v>1.8</v>
      </c>
      <c r="H3587" s="361" t="s">
        <v>488</v>
      </c>
      <c r="I3587" s="359" t="s">
        <v>1384</v>
      </c>
      <c r="J3587" s="359" t="s">
        <v>1380</v>
      </c>
      <c r="K3587" s="359" t="s">
        <v>8</v>
      </c>
      <c r="L3587" s="359" t="s">
        <v>1392</v>
      </c>
      <c r="M3587" s="370">
        <v>2003</v>
      </c>
      <c r="N3587" s="205">
        <v>39127</v>
      </c>
      <c r="O3587" s="203"/>
    </row>
    <row r="3588" spans="1:15" ht="27.75" hidden="1" customHeight="1" x14ac:dyDescent="0.25">
      <c r="A3588" s="203" t="s">
        <v>2060</v>
      </c>
      <c r="B3588" s="202" t="s">
        <v>586</v>
      </c>
      <c r="C3588" s="203" t="s">
        <v>591</v>
      </c>
      <c r="D3588" s="202" t="s">
        <v>583</v>
      </c>
      <c r="E3588" s="202" t="s">
        <v>1584</v>
      </c>
      <c r="F3588" s="202" t="s">
        <v>475</v>
      </c>
      <c r="G3588" s="253">
        <v>0.3</v>
      </c>
      <c r="H3588" s="361" t="s">
        <v>488</v>
      </c>
      <c r="I3588" s="359" t="s">
        <v>1385</v>
      </c>
      <c r="J3588" s="359" t="s">
        <v>1380</v>
      </c>
      <c r="K3588" s="359" t="s">
        <v>8</v>
      </c>
      <c r="L3588" s="359" t="s">
        <v>1392</v>
      </c>
      <c r="M3588" s="370">
        <v>2003</v>
      </c>
      <c r="N3588" s="205">
        <v>39127</v>
      </c>
      <c r="O3588" s="203"/>
    </row>
    <row r="3589" spans="1:15" ht="27.75" hidden="1" customHeight="1" x14ac:dyDescent="0.25">
      <c r="A3589" s="203" t="s">
        <v>2060</v>
      </c>
      <c r="B3589" s="202" t="s">
        <v>586</v>
      </c>
      <c r="C3589" s="203" t="s">
        <v>1403</v>
      </c>
      <c r="D3589" s="202" t="s">
        <v>1404</v>
      </c>
      <c r="E3589" s="202" t="s">
        <v>1405</v>
      </c>
      <c r="F3589" s="202" t="s">
        <v>475</v>
      </c>
      <c r="G3589" s="253">
        <v>154</v>
      </c>
      <c r="H3589" s="361" t="s">
        <v>1406</v>
      </c>
      <c r="I3589" s="359" t="s">
        <v>1407</v>
      </c>
      <c r="J3589" s="208">
        <v>0</v>
      </c>
      <c r="K3589" s="359" t="s">
        <v>22</v>
      </c>
      <c r="L3589" s="359" t="s">
        <v>1408</v>
      </c>
      <c r="M3589" s="368" t="s">
        <v>1407</v>
      </c>
      <c r="N3589" s="205">
        <v>42486</v>
      </c>
      <c r="O3589" s="203"/>
    </row>
    <row r="3590" spans="1:15" ht="27.75" hidden="1" customHeight="1" x14ac:dyDescent="0.25">
      <c r="A3590" s="203" t="s">
        <v>2060</v>
      </c>
      <c r="B3590" s="202" t="s">
        <v>586</v>
      </c>
      <c r="C3590" s="203" t="s">
        <v>1461</v>
      </c>
      <c r="D3590" s="202" t="s">
        <v>1677</v>
      </c>
      <c r="E3590" s="202" t="s">
        <v>1678</v>
      </c>
      <c r="F3590" s="202" t="s">
        <v>475</v>
      </c>
      <c r="G3590" s="254">
        <v>17386888</v>
      </c>
      <c r="H3590" s="361" t="s">
        <v>1433</v>
      </c>
      <c r="I3590" s="359" t="s">
        <v>1407</v>
      </c>
      <c r="J3590" s="359" t="s">
        <v>1380</v>
      </c>
      <c r="K3590" s="359" t="s">
        <v>8</v>
      </c>
      <c r="L3590" s="359" t="s">
        <v>1408</v>
      </c>
      <c r="M3590" s="368" t="s">
        <v>1407</v>
      </c>
      <c r="N3590" s="205">
        <v>42530</v>
      </c>
      <c r="O3590" s="203"/>
    </row>
    <row r="3591" spans="1:15" ht="27.75" hidden="1" customHeight="1" x14ac:dyDescent="0.25">
      <c r="A3591" s="203" t="s">
        <v>2060</v>
      </c>
      <c r="B3591" s="202" t="s">
        <v>586</v>
      </c>
      <c r="C3591" s="203" t="s">
        <v>1461</v>
      </c>
      <c r="D3591" s="202" t="s">
        <v>1677</v>
      </c>
      <c r="E3591" s="202" t="s">
        <v>1678</v>
      </c>
      <c r="F3591" s="202" t="s">
        <v>475</v>
      </c>
      <c r="G3591" s="254">
        <v>115145</v>
      </c>
      <c r="H3591" s="361" t="s">
        <v>1414</v>
      </c>
      <c r="I3591" s="359" t="s">
        <v>1407</v>
      </c>
      <c r="J3591" s="359" t="s">
        <v>1380</v>
      </c>
      <c r="K3591" s="359" t="s">
        <v>8</v>
      </c>
      <c r="L3591" s="359" t="s">
        <v>1392</v>
      </c>
      <c r="M3591" s="368" t="s">
        <v>1407</v>
      </c>
      <c r="N3591" s="205">
        <v>42530</v>
      </c>
      <c r="O3591" s="203"/>
    </row>
    <row r="3592" spans="1:15" ht="27.75" hidden="1" customHeight="1" x14ac:dyDescent="0.25">
      <c r="A3592" s="203" t="s">
        <v>2060</v>
      </c>
      <c r="B3592" s="202" t="s">
        <v>586</v>
      </c>
      <c r="C3592" s="203" t="s">
        <v>1461</v>
      </c>
      <c r="D3592" s="202" t="s">
        <v>1706</v>
      </c>
      <c r="E3592" s="202" t="s">
        <v>1707</v>
      </c>
      <c r="F3592" s="202" t="s">
        <v>475</v>
      </c>
      <c r="G3592" s="254">
        <v>3646696</v>
      </c>
      <c r="H3592" s="361" t="s">
        <v>1433</v>
      </c>
      <c r="I3592" s="359" t="s">
        <v>1407</v>
      </c>
      <c r="J3592" s="359" t="s">
        <v>1380</v>
      </c>
      <c r="K3592" s="359" t="s">
        <v>8</v>
      </c>
      <c r="L3592" s="359" t="s">
        <v>1408</v>
      </c>
      <c r="M3592" s="368" t="s">
        <v>1407</v>
      </c>
      <c r="N3592" s="205">
        <v>42530</v>
      </c>
      <c r="O3592" s="203"/>
    </row>
    <row r="3593" spans="1:15" ht="27.75" hidden="1" customHeight="1" x14ac:dyDescent="0.25">
      <c r="A3593" s="203" t="s">
        <v>2060</v>
      </c>
      <c r="B3593" s="202" t="s">
        <v>586</v>
      </c>
      <c r="C3593" s="203" t="s">
        <v>1461</v>
      </c>
      <c r="D3593" s="202" t="s">
        <v>1706</v>
      </c>
      <c r="E3593" s="202" t="s">
        <v>1707</v>
      </c>
      <c r="F3593" s="202" t="s">
        <v>475</v>
      </c>
      <c r="G3593" s="254">
        <v>24150</v>
      </c>
      <c r="H3593" s="361" t="s">
        <v>1414</v>
      </c>
      <c r="I3593" s="359" t="s">
        <v>1407</v>
      </c>
      <c r="J3593" s="359" t="s">
        <v>1380</v>
      </c>
      <c r="K3593" s="359" t="s">
        <v>8</v>
      </c>
      <c r="L3593" s="359" t="s">
        <v>1392</v>
      </c>
      <c r="M3593" s="368" t="s">
        <v>1407</v>
      </c>
      <c r="N3593" s="205">
        <v>42530</v>
      </c>
      <c r="O3593" s="203"/>
    </row>
    <row r="3594" spans="1:15" ht="27.75" hidden="1" customHeight="1" x14ac:dyDescent="0.25">
      <c r="A3594" s="203" t="s">
        <v>2060</v>
      </c>
      <c r="B3594" s="202" t="s">
        <v>586</v>
      </c>
      <c r="C3594" s="203" t="s">
        <v>1461</v>
      </c>
      <c r="D3594" s="202" t="s">
        <v>1604</v>
      </c>
      <c r="E3594" s="202" t="s">
        <v>1603</v>
      </c>
      <c r="F3594" s="202" t="s">
        <v>475</v>
      </c>
      <c r="G3594" s="254">
        <v>1432047</v>
      </c>
      <c r="H3594" s="361" t="s">
        <v>1433</v>
      </c>
      <c r="I3594" s="359" t="s">
        <v>1407</v>
      </c>
      <c r="J3594" s="359" t="s">
        <v>1380</v>
      </c>
      <c r="K3594" s="359" t="s">
        <v>8</v>
      </c>
      <c r="L3594" s="359" t="s">
        <v>1408</v>
      </c>
      <c r="M3594" s="368" t="s">
        <v>1407</v>
      </c>
      <c r="N3594" s="205">
        <v>42530</v>
      </c>
      <c r="O3594" s="203"/>
    </row>
    <row r="3595" spans="1:15" ht="27.75" hidden="1" customHeight="1" x14ac:dyDescent="0.25">
      <c r="A3595" s="203" t="s">
        <v>2060</v>
      </c>
      <c r="B3595" s="202" t="s">
        <v>586</v>
      </c>
      <c r="C3595" s="203" t="s">
        <v>1461</v>
      </c>
      <c r="D3595" s="202" t="s">
        <v>1604</v>
      </c>
      <c r="E3595" s="202" t="s">
        <v>1603</v>
      </c>
      <c r="F3595" s="202" t="s">
        <v>475</v>
      </c>
      <c r="G3595" s="254">
        <v>9484</v>
      </c>
      <c r="H3595" s="361" t="s">
        <v>1414</v>
      </c>
      <c r="I3595" s="359" t="s">
        <v>1407</v>
      </c>
      <c r="J3595" s="359" t="s">
        <v>1380</v>
      </c>
      <c r="K3595" s="359" t="s">
        <v>8</v>
      </c>
      <c r="L3595" s="359" t="s">
        <v>1392</v>
      </c>
      <c r="M3595" s="368" t="s">
        <v>1407</v>
      </c>
      <c r="N3595" s="205">
        <v>42530</v>
      </c>
      <c r="O3595" s="203"/>
    </row>
    <row r="3596" spans="1:15" ht="27.75" hidden="1" customHeight="1" x14ac:dyDescent="0.25">
      <c r="A3596" s="203" t="s">
        <v>2060</v>
      </c>
      <c r="B3596" s="202" t="s">
        <v>586</v>
      </c>
      <c r="C3596" s="203" t="s">
        <v>1397</v>
      </c>
      <c r="D3596" s="202" t="s">
        <v>583</v>
      </c>
      <c r="E3596" s="202" t="s">
        <v>1584</v>
      </c>
      <c r="F3596" s="202" t="s">
        <v>475</v>
      </c>
      <c r="G3596" s="253">
        <v>202</v>
      </c>
      <c r="H3596" s="361" t="s">
        <v>1400</v>
      </c>
      <c r="I3596" s="359" t="s">
        <v>1379</v>
      </c>
      <c r="J3596" s="358">
        <v>0.61</v>
      </c>
      <c r="K3596" s="359" t="s">
        <v>1391</v>
      </c>
      <c r="L3596" s="359" t="s">
        <v>1392</v>
      </c>
      <c r="M3596" s="368">
        <v>2010</v>
      </c>
      <c r="N3596" s="207" t="s">
        <v>1401</v>
      </c>
      <c r="O3596" s="203"/>
    </row>
    <row r="3597" spans="1:15" ht="27.75" hidden="1" customHeight="1" x14ac:dyDescent="0.25">
      <c r="A3597" s="203" t="s">
        <v>2060</v>
      </c>
      <c r="B3597" s="202" t="s">
        <v>586</v>
      </c>
      <c r="C3597" s="203" t="s">
        <v>1397</v>
      </c>
      <c r="D3597" s="202" t="s">
        <v>583</v>
      </c>
      <c r="E3597" s="202" t="s">
        <v>1584</v>
      </c>
      <c r="F3597" s="202" t="s">
        <v>475</v>
      </c>
      <c r="G3597" s="253">
        <v>68.400000000000006</v>
      </c>
      <c r="H3597" s="361" t="s">
        <v>1400</v>
      </c>
      <c r="I3597" s="359" t="s">
        <v>1382</v>
      </c>
      <c r="J3597" s="358">
        <v>0.43</v>
      </c>
      <c r="K3597" s="359" t="s">
        <v>1391</v>
      </c>
      <c r="L3597" s="359" t="s">
        <v>1392</v>
      </c>
      <c r="M3597" s="368">
        <v>2010</v>
      </c>
      <c r="N3597" s="207" t="s">
        <v>1401</v>
      </c>
      <c r="O3597" s="203"/>
    </row>
    <row r="3598" spans="1:15" ht="27.75" hidden="1" customHeight="1" x14ac:dyDescent="0.25">
      <c r="A3598" s="203" t="s">
        <v>2060</v>
      </c>
      <c r="B3598" s="202" t="s">
        <v>586</v>
      </c>
      <c r="C3598" s="203" t="s">
        <v>1397</v>
      </c>
      <c r="D3598" s="202" t="s">
        <v>583</v>
      </c>
      <c r="E3598" s="202" t="s">
        <v>1584</v>
      </c>
      <c r="F3598" s="202" t="s">
        <v>475</v>
      </c>
      <c r="G3598" s="253">
        <v>22.9</v>
      </c>
      <c r="H3598" s="361" t="s">
        <v>1400</v>
      </c>
      <c r="I3598" s="359" t="s">
        <v>1383</v>
      </c>
      <c r="J3598" s="358">
        <v>0.69</v>
      </c>
      <c r="K3598" s="359" t="s">
        <v>1391</v>
      </c>
      <c r="L3598" s="359" t="s">
        <v>1392</v>
      </c>
      <c r="M3598" s="368">
        <v>2010</v>
      </c>
      <c r="N3598" s="207" t="s">
        <v>1401</v>
      </c>
      <c r="O3598" s="203"/>
    </row>
    <row r="3599" spans="1:15" ht="27.75" hidden="1" customHeight="1" x14ac:dyDescent="0.25">
      <c r="A3599" s="203" t="s">
        <v>2060</v>
      </c>
      <c r="B3599" s="202" t="s">
        <v>586</v>
      </c>
      <c r="C3599" s="203" t="s">
        <v>1397</v>
      </c>
      <c r="D3599" s="202" t="s">
        <v>583</v>
      </c>
      <c r="E3599" s="202" t="s">
        <v>1584</v>
      </c>
      <c r="F3599" s="202" t="s">
        <v>475</v>
      </c>
      <c r="G3599" s="253">
        <v>8.19</v>
      </c>
      <c r="H3599" s="361" t="s">
        <v>1400</v>
      </c>
      <c r="I3599" s="359" t="s">
        <v>1384</v>
      </c>
      <c r="J3599" s="358">
        <v>0.13</v>
      </c>
      <c r="K3599" s="359" t="s">
        <v>1391</v>
      </c>
      <c r="L3599" s="359" t="s">
        <v>1392</v>
      </c>
      <c r="M3599" s="368">
        <v>2010</v>
      </c>
      <c r="N3599" s="207" t="s">
        <v>1401</v>
      </c>
      <c r="O3599" s="203"/>
    </row>
    <row r="3600" spans="1:15" ht="27.75" hidden="1" customHeight="1" x14ac:dyDescent="0.25">
      <c r="A3600" s="203" t="s">
        <v>2060</v>
      </c>
      <c r="B3600" s="202" t="s">
        <v>586</v>
      </c>
      <c r="C3600" s="203" t="s">
        <v>1397</v>
      </c>
      <c r="D3600" s="202" t="s">
        <v>583</v>
      </c>
      <c r="E3600" s="202" t="s">
        <v>1584</v>
      </c>
      <c r="F3600" s="202" t="s">
        <v>475</v>
      </c>
      <c r="G3600" s="253">
        <v>1.33</v>
      </c>
      <c r="H3600" s="361" t="s">
        <v>1400</v>
      </c>
      <c r="I3600" s="359" t="s">
        <v>1385</v>
      </c>
      <c r="J3600" s="358">
        <v>0.68</v>
      </c>
      <c r="K3600" s="359" t="s">
        <v>1391</v>
      </c>
      <c r="L3600" s="359" t="s">
        <v>1392</v>
      </c>
      <c r="M3600" s="368">
        <v>2010</v>
      </c>
      <c r="N3600" s="207" t="s">
        <v>1401</v>
      </c>
      <c r="O3600" s="203"/>
    </row>
    <row r="3601" spans="1:15" ht="27.75" hidden="1" customHeight="1" x14ac:dyDescent="0.25">
      <c r="A3601" s="203" t="s">
        <v>2061</v>
      </c>
      <c r="B3601" s="202" t="s">
        <v>2403</v>
      </c>
      <c r="C3601" s="203" t="s">
        <v>1714</v>
      </c>
      <c r="D3601" s="202" t="s">
        <v>1989</v>
      </c>
      <c r="E3601" s="202" t="s">
        <v>1990</v>
      </c>
      <c r="F3601" s="202" t="s">
        <v>505</v>
      </c>
      <c r="G3601" s="253">
        <v>5.01</v>
      </c>
      <c r="H3601" s="361" t="s">
        <v>1400</v>
      </c>
      <c r="I3601" s="359" t="s">
        <v>1379</v>
      </c>
      <c r="J3601" s="358">
        <v>0.62</v>
      </c>
      <c r="K3601" s="361" t="s">
        <v>1391</v>
      </c>
      <c r="L3601" s="359" t="s">
        <v>1392</v>
      </c>
      <c r="M3601" s="368">
        <v>2011</v>
      </c>
      <c r="N3601" s="205">
        <v>43007</v>
      </c>
      <c r="O3601" s="203"/>
    </row>
    <row r="3602" spans="1:15" ht="27.75" hidden="1" customHeight="1" x14ac:dyDescent="0.25">
      <c r="A3602" s="203" t="s">
        <v>2061</v>
      </c>
      <c r="B3602" s="202" t="s">
        <v>2403</v>
      </c>
      <c r="C3602" s="203" t="s">
        <v>1714</v>
      </c>
      <c r="D3602" s="202" t="s">
        <v>1989</v>
      </c>
      <c r="E3602" s="202" t="s">
        <v>1990</v>
      </c>
      <c r="F3602" s="202" t="s">
        <v>505</v>
      </c>
      <c r="G3602" s="253">
        <v>1.66</v>
      </c>
      <c r="H3602" s="361" t="s">
        <v>1400</v>
      </c>
      <c r="I3602" s="359" t="s">
        <v>1382</v>
      </c>
      <c r="J3602" s="358">
        <v>0</v>
      </c>
      <c r="K3602" s="361" t="s">
        <v>1391</v>
      </c>
      <c r="L3602" s="359" t="s">
        <v>1392</v>
      </c>
      <c r="M3602" s="368">
        <v>2011</v>
      </c>
      <c r="N3602" s="205">
        <v>43007</v>
      </c>
      <c r="O3602" s="203"/>
    </row>
    <row r="3603" spans="1:15" ht="27.75" hidden="1" customHeight="1" x14ac:dyDescent="0.25">
      <c r="A3603" s="203" t="s">
        <v>2061</v>
      </c>
      <c r="B3603" s="202" t="s">
        <v>2403</v>
      </c>
      <c r="C3603" s="203" t="s">
        <v>1714</v>
      </c>
      <c r="D3603" s="202" t="s">
        <v>1989</v>
      </c>
      <c r="E3603" s="202" t="s">
        <v>1990</v>
      </c>
      <c r="F3603" s="202" t="s">
        <v>505</v>
      </c>
      <c r="G3603" s="253">
        <v>0.92</v>
      </c>
      <c r="H3603" s="361" t="s">
        <v>1400</v>
      </c>
      <c r="I3603" s="359" t="s">
        <v>1383</v>
      </c>
      <c r="J3603" s="358">
        <v>0.19</v>
      </c>
      <c r="K3603" s="361" t="s">
        <v>1391</v>
      </c>
      <c r="L3603" s="359" t="s">
        <v>1392</v>
      </c>
      <c r="M3603" s="368">
        <v>2011</v>
      </c>
      <c r="N3603" s="205">
        <v>43007</v>
      </c>
      <c r="O3603" s="203"/>
    </row>
    <row r="3604" spans="1:15" ht="27.75" hidden="1" customHeight="1" x14ac:dyDescent="0.25">
      <c r="A3604" s="203" t="s">
        <v>2061</v>
      </c>
      <c r="B3604" s="202" t="s">
        <v>2403</v>
      </c>
      <c r="C3604" s="203" t="s">
        <v>1714</v>
      </c>
      <c r="D3604" s="202" t="s">
        <v>1989</v>
      </c>
      <c r="E3604" s="202" t="s">
        <v>1990</v>
      </c>
      <c r="F3604" s="202" t="s">
        <v>505</v>
      </c>
      <c r="G3604" s="253">
        <v>0.21</v>
      </c>
      <c r="H3604" s="361" t="s">
        <v>1400</v>
      </c>
      <c r="I3604" s="359" t="s">
        <v>1384</v>
      </c>
      <c r="J3604" s="358">
        <v>0.51</v>
      </c>
      <c r="K3604" s="361" t="s">
        <v>1391</v>
      </c>
      <c r="L3604" s="359" t="s">
        <v>1392</v>
      </c>
      <c r="M3604" s="368">
        <v>2011</v>
      </c>
      <c r="N3604" s="205">
        <v>43007</v>
      </c>
      <c r="O3604" s="203"/>
    </row>
    <row r="3605" spans="1:15" ht="27.75" hidden="1" customHeight="1" x14ac:dyDescent="0.25">
      <c r="A3605" s="203" t="s">
        <v>2061</v>
      </c>
      <c r="B3605" s="202" t="s">
        <v>2403</v>
      </c>
      <c r="C3605" s="203" t="s">
        <v>1714</v>
      </c>
      <c r="D3605" s="202" t="s">
        <v>1989</v>
      </c>
      <c r="E3605" s="202" t="s">
        <v>1990</v>
      </c>
      <c r="F3605" s="202" t="s">
        <v>505</v>
      </c>
      <c r="G3605" s="253">
        <v>0.1</v>
      </c>
      <c r="H3605" s="361" t="s">
        <v>1400</v>
      </c>
      <c r="I3605" s="359" t="s">
        <v>1385</v>
      </c>
      <c r="J3605" s="358">
        <v>0.26</v>
      </c>
      <c r="K3605" s="361" t="s">
        <v>1391</v>
      </c>
      <c r="L3605" s="359" t="s">
        <v>1392</v>
      </c>
      <c r="M3605" s="368">
        <v>2011</v>
      </c>
      <c r="N3605" s="205">
        <v>43007</v>
      </c>
      <c r="O3605" s="203"/>
    </row>
    <row r="3606" spans="1:15" ht="27.75" hidden="1" customHeight="1" x14ac:dyDescent="0.25">
      <c r="A3606" s="203" t="s">
        <v>2061</v>
      </c>
      <c r="B3606" s="202" t="s">
        <v>2403</v>
      </c>
      <c r="C3606" s="203" t="s">
        <v>1719</v>
      </c>
      <c r="D3606" s="202" t="s">
        <v>1991</v>
      </c>
      <c r="E3606" s="202" t="s">
        <v>1440</v>
      </c>
      <c r="F3606" s="202" t="s">
        <v>505</v>
      </c>
      <c r="G3606" s="253">
        <v>8.1</v>
      </c>
      <c r="H3606" s="361" t="s">
        <v>1433</v>
      </c>
      <c r="I3606" s="359" t="s">
        <v>1407</v>
      </c>
      <c r="J3606" s="358">
        <v>0.81640000000000001</v>
      </c>
      <c r="K3606" s="359" t="s">
        <v>1113</v>
      </c>
      <c r="L3606" s="359" t="s">
        <v>1408</v>
      </c>
      <c r="M3606" s="368">
        <v>2011</v>
      </c>
      <c r="N3606" s="205">
        <v>43593</v>
      </c>
      <c r="O3606" s="203"/>
    </row>
    <row r="3607" spans="1:15" ht="27.75" hidden="1" customHeight="1" x14ac:dyDescent="0.25">
      <c r="A3607" s="203" t="s">
        <v>2061</v>
      </c>
      <c r="B3607" s="202" t="s">
        <v>2403</v>
      </c>
      <c r="C3607" s="203" t="s">
        <v>1719</v>
      </c>
      <c r="D3607" s="202" t="s">
        <v>1991</v>
      </c>
      <c r="E3607" s="202" t="s">
        <v>1440</v>
      </c>
      <c r="F3607" s="202" t="s">
        <v>505</v>
      </c>
      <c r="G3607" s="253">
        <v>0.02</v>
      </c>
      <c r="H3607" s="361" t="s">
        <v>1414</v>
      </c>
      <c r="I3607" s="359" t="s">
        <v>1407</v>
      </c>
      <c r="J3607" s="358">
        <v>0.81640000000000001</v>
      </c>
      <c r="K3607" s="359" t="s">
        <v>1113</v>
      </c>
      <c r="L3607" s="359" t="s">
        <v>1392</v>
      </c>
      <c r="M3607" s="368">
        <v>2011</v>
      </c>
      <c r="N3607" s="205">
        <v>43593</v>
      </c>
      <c r="O3607" s="203"/>
    </row>
    <row r="3608" spans="1:15" ht="27.75" hidden="1" customHeight="1" x14ac:dyDescent="0.25">
      <c r="A3608" s="203" t="s">
        <v>2061</v>
      </c>
      <c r="B3608" s="202" t="s">
        <v>2403</v>
      </c>
      <c r="C3608" s="203" t="s">
        <v>1719</v>
      </c>
      <c r="D3608" s="202" t="s">
        <v>1720</v>
      </c>
      <c r="E3608" s="202" t="s">
        <v>1721</v>
      </c>
      <c r="F3608" s="202" t="s">
        <v>505</v>
      </c>
      <c r="G3608" s="253">
        <v>6.92</v>
      </c>
      <c r="H3608" s="361" t="s">
        <v>1400</v>
      </c>
      <c r="I3608" s="359" t="s">
        <v>1379</v>
      </c>
      <c r="J3608" s="358">
        <v>0.32</v>
      </c>
      <c r="K3608" s="359" t="s">
        <v>1391</v>
      </c>
      <c r="L3608" s="359" t="s">
        <v>1392</v>
      </c>
      <c r="M3608" s="368">
        <v>2013</v>
      </c>
      <c r="N3608" s="205">
        <v>43593</v>
      </c>
      <c r="O3608" s="203"/>
    </row>
    <row r="3609" spans="1:15" ht="27.75" hidden="1" customHeight="1" x14ac:dyDescent="0.25">
      <c r="A3609" s="203" t="s">
        <v>2061</v>
      </c>
      <c r="B3609" s="202" t="s">
        <v>2403</v>
      </c>
      <c r="C3609" s="203" t="s">
        <v>1719</v>
      </c>
      <c r="D3609" s="202" t="s">
        <v>1720</v>
      </c>
      <c r="E3609" s="202" t="s">
        <v>1721</v>
      </c>
      <c r="F3609" s="202" t="s">
        <v>505</v>
      </c>
      <c r="G3609" s="253">
        <v>1.9</v>
      </c>
      <c r="H3609" s="361" t="s">
        <v>1400</v>
      </c>
      <c r="I3609" s="359" t="s">
        <v>1382</v>
      </c>
      <c r="J3609" s="358">
        <v>0.33</v>
      </c>
      <c r="K3609" s="359" t="s">
        <v>1391</v>
      </c>
      <c r="L3609" s="359" t="s">
        <v>1392</v>
      </c>
      <c r="M3609" s="368">
        <v>2013</v>
      </c>
      <c r="N3609" s="205">
        <v>43593</v>
      </c>
      <c r="O3609" s="203"/>
    </row>
    <row r="3610" spans="1:15" ht="27.75" hidden="1" customHeight="1" x14ac:dyDescent="0.25">
      <c r="A3610" s="203" t="s">
        <v>2061</v>
      </c>
      <c r="B3610" s="202" t="s">
        <v>2403</v>
      </c>
      <c r="C3610" s="203" t="s">
        <v>1719</v>
      </c>
      <c r="D3610" s="202" t="s">
        <v>1720</v>
      </c>
      <c r="E3610" s="202" t="s">
        <v>1721</v>
      </c>
      <c r="F3610" s="202" t="s">
        <v>505</v>
      </c>
      <c r="G3610" s="253">
        <v>0.55000000000000004</v>
      </c>
      <c r="H3610" s="361" t="s">
        <v>1400</v>
      </c>
      <c r="I3610" s="359" t="s">
        <v>1383</v>
      </c>
      <c r="J3610" s="358">
        <v>0.47</v>
      </c>
      <c r="K3610" s="359" t="s">
        <v>1391</v>
      </c>
      <c r="L3610" s="359" t="s">
        <v>1392</v>
      </c>
      <c r="M3610" s="368">
        <v>2013</v>
      </c>
      <c r="N3610" s="205">
        <v>43593</v>
      </c>
      <c r="O3610" s="203"/>
    </row>
    <row r="3611" spans="1:15" ht="27.75" hidden="1" customHeight="1" x14ac:dyDescent="0.25">
      <c r="A3611" s="203" t="s">
        <v>2061</v>
      </c>
      <c r="B3611" s="202" t="s">
        <v>2403</v>
      </c>
      <c r="C3611" s="203" t="s">
        <v>1719</v>
      </c>
      <c r="D3611" s="202" t="s">
        <v>1720</v>
      </c>
      <c r="E3611" s="202" t="s">
        <v>1721</v>
      </c>
      <c r="F3611" s="202" t="s">
        <v>505</v>
      </c>
      <c r="G3611" s="253">
        <v>0.16</v>
      </c>
      <c r="H3611" s="361" t="s">
        <v>1400</v>
      </c>
      <c r="I3611" s="359" t="s">
        <v>1384</v>
      </c>
      <c r="J3611" s="358">
        <v>0.36</v>
      </c>
      <c r="K3611" s="359" t="s">
        <v>1391</v>
      </c>
      <c r="L3611" s="359" t="s">
        <v>1392</v>
      </c>
      <c r="M3611" s="368">
        <v>2013</v>
      </c>
      <c r="N3611" s="205">
        <v>43593</v>
      </c>
      <c r="O3611" s="203"/>
    </row>
    <row r="3612" spans="1:15" ht="27.75" hidden="1" customHeight="1" x14ac:dyDescent="0.25">
      <c r="A3612" s="203" t="s">
        <v>2061</v>
      </c>
      <c r="B3612" s="202" t="s">
        <v>2403</v>
      </c>
      <c r="C3612" s="203" t="s">
        <v>1719</v>
      </c>
      <c r="D3612" s="202" t="s">
        <v>1720</v>
      </c>
      <c r="E3612" s="202" t="s">
        <v>1721</v>
      </c>
      <c r="F3612" s="202" t="s">
        <v>505</v>
      </c>
      <c r="G3612" s="253" t="s">
        <v>515</v>
      </c>
      <c r="H3612" s="361" t="s">
        <v>1400</v>
      </c>
      <c r="I3612" s="359" t="s">
        <v>1385</v>
      </c>
      <c r="J3612" s="359" t="s">
        <v>515</v>
      </c>
      <c r="K3612" s="359" t="s">
        <v>1391</v>
      </c>
      <c r="L3612" s="359" t="s">
        <v>1392</v>
      </c>
      <c r="M3612" s="368">
        <v>2013</v>
      </c>
      <c r="N3612" s="205">
        <v>43593</v>
      </c>
      <c r="O3612" s="203"/>
    </row>
    <row r="3613" spans="1:15" ht="27.75" hidden="1" customHeight="1" x14ac:dyDescent="0.25">
      <c r="A3613" s="203" t="s">
        <v>2061</v>
      </c>
      <c r="B3613" s="202" t="s">
        <v>2403</v>
      </c>
      <c r="C3613" s="203" t="s">
        <v>1719</v>
      </c>
      <c r="D3613" s="202" t="s">
        <v>1720</v>
      </c>
      <c r="E3613" s="202" t="s">
        <v>1721</v>
      </c>
      <c r="F3613" s="202" t="s">
        <v>475</v>
      </c>
      <c r="G3613" s="253">
        <v>10.199999999999999</v>
      </c>
      <c r="H3613" s="361" t="s">
        <v>488</v>
      </c>
      <c r="I3613" s="359" t="s">
        <v>1379</v>
      </c>
      <c r="J3613" s="358">
        <v>0.49</v>
      </c>
      <c r="K3613" s="359" t="s">
        <v>22</v>
      </c>
      <c r="L3613" s="359" t="s">
        <v>1392</v>
      </c>
      <c r="M3613" s="368">
        <v>2007</v>
      </c>
      <c r="N3613" s="205">
        <v>43593</v>
      </c>
      <c r="O3613" s="203"/>
    </row>
    <row r="3614" spans="1:15" ht="27.75" hidden="1" customHeight="1" x14ac:dyDescent="0.25">
      <c r="A3614" s="203" t="s">
        <v>2061</v>
      </c>
      <c r="B3614" s="202" t="s">
        <v>2403</v>
      </c>
      <c r="C3614" s="203" t="s">
        <v>1719</v>
      </c>
      <c r="D3614" s="202" t="s">
        <v>1720</v>
      </c>
      <c r="E3614" s="202" t="s">
        <v>1721</v>
      </c>
      <c r="F3614" s="202" t="s">
        <v>475</v>
      </c>
      <c r="G3614" s="253">
        <v>4</v>
      </c>
      <c r="H3614" s="361" t="s">
        <v>488</v>
      </c>
      <c r="I3614" s="359" t="s">
        <v>1382</v>
      </c>
      <c r="J3614" s="358">
        <v>0.09</v>
      </c>
      <c r="K3614" s="359" t="s">
        <v>22</v>
      </c>
      <c r="L3614" s="359" t="s">
        <v>1392</v>
      </c>
      <c r="M3614" s="368">
        <v>2007</v>
      </c>
      <c r="N3614" s="205">
        <v>43593</v>
      </c>
      <c r="O3614" s="203"/>
    </row>
    <row r="3615" spans="1:15" ht="27.75" hidden="1" customHeight="1" x14ac:dyDescent="0.25">
      <c r="A3615" s="203" t="s">
        <v>2061</v>
      </c>
      <c r="B3615" s="202" t="s">
        <v>2403</v>
      </c>
      <c r="C3615" s="203" t="s">
        <v>1719</v>
      </c>
      <c r="D3615" s="202" t="s">
        <v>1720</v>
      </c>
      <c r="E3615" s="202" t="s">
        <v>1721</v>
      </c>
      <c r="F3615" s="202" t="s">
        <v>475</v>
      </c>
      <c r="G3615" s="253">
        <v>1.2</v>
      </c>
      <c r="H3615" s="361" t="s">
        <v>488</v>
      </c>
      <c r="I3615" s="359" t="s">
        <v>1383</v>
      </c>
      <c r="J3615" s="358">
        <v>0</v>
      </c>
      <c r="K3615" s="359" t="s">
        <v>22</v>
      </c>
      <c r="L3615" s="359" t="s">
        <v>1392</v>
      </c>
      <c r="M3615" s="368">
        <v>2007</v>
      </c>
      <c r="N3615" s="205">
        <v>43593</v>
      </c>
      <c r="O3615" s="203"/>
    </row>
    <row r="3616" spans="1:15" ht="27.75" hidden="1" customHeight="1" x14ac:dyDescent="0.25">
      <c r="A3616" s="203" t="s">
        <v>2061</v>
      </c>
      <c r="B3616" s="202" t="s">
        <v>2403</v>
      </c>
      <c r="C3616" s="203" t="s">
        <v>1719</v>
      </c>
      <c r="D3616" s="202" t="s">
        <v>1720</v>
      </c>
      <c r="E3616" s="202" t="s">
        <v>1721</v>
      </c>
      <c r="F3616" s="202" t="s">
        <v>475</v>
      </c>
      <c r="G3616" s="253">
        <v>0.3</v>
      </c>
      <c r="H3616" s="361" t="s">
        <v>488</v>
      </c>
      <c r="I3616" s="359" t="s">
        <v>1384</v>
      </c>
      <c r="J3616" s="358">
        <v>0</v>
      </c>
      <c r="K3616" s="359" t="s">
        <v>22</v>
      </c>
      <c r="L3616" s="359" t="s">
        <v>1392</v>
      </c>
      <c r="M3616" s="368">
        <v>2007</v>
      </c>
      <c r="N3616" s="205">
        <v>43593</v>
      </c>
      <c r="O3616" s="203"/>
    </row>
    <row r="3617" spans="1:15" ht="27.75" hidden="1" customHeight="1" x14ac:dyDescent="0.25">
      <c r="A3617" s="203" t="s">
        <v>2061</v>
      </c>
      <c r="B3617" s="202" t="s">
        <v>2403</v>
      </c>
      <c r="C3617" s="203" t="s">
        <v>1719</v>
      </c>
      <c r="D3617" s="202" t="s">
        <v>1720</v>
      </c>
      <c r="E3617" s="202" t="s">
        <v>1721</v>
      </c>
      <c r="F3617" s="202" t="s">
        <v>475</v>
      </c>
      <c r="G3617" s="253" t="s">
        <v>1722</v>
      </c>
      <c r="H3617" s="361" t="s">
        <v>488</v>
      </c>
      <c r="I3617" s="359" t="s">
        <v>1385</v>
      </c>
      <c r="J3617" s="358">
        <v>0</v>
      </c>
      <c r="K3617" s="359" t="s">
        <v>22</v>
      </c>
      <c r="L3617" s="359" t="s">
        <v>1392</v>
      </c>
      <c r="M3617" s="368">
        <v>2007</v>
      </c>
      <c r="N3617" s="205">
        <v>43593</v>
      </c>
      <c r="O3617" s="203"/>
    </row>
    <row r="3618" spans="1:15" ht="27.75" hidden="1" customHeight="1" x14ac:dyDescent="0.25">
      <c r="A3618" s="203" t="s">
        <v>2061</v>
      </c>
      <c r="B3618" s="202" t="s">
        <v>2403</v>
      </c>
      <c r="C3618" s="203" t="s">
        <v>1403</v>
      </c>
      <c r="D3618" s="202" t="s">
        <v>1404</v>
      </c>
      <c r="E3618" s="202" t="s">
        <v>1405</v>
      </c>
      <c r="F3618" s="202" t="s">
        <v>475</v>
      </c>
      <c r="G3618" s="253">
        <v>154</v>
      </c>
      <c r="H3618" s="361" t="s">
        <v>1406</v>
      </c>
      <c r="I3618" s="359" t="s">
        <v>1407</v>
      </c>
      <c r="J3618" s="359" t="s">
        <v>1380</v>
      </c>
      <c r="K3618" s="359" t="s">
        <v>22</v>
      </c>
      <c r="L3618" s="359" t="s">
        <v>1408</v>
      </c>
      <c r="M3618" s="368" t="s">
        <v>1407</v>
      </c>
      <c r="N3618" s="205">
        <v>42486</v>
      </c>
      <c r="O3618" s="203"/>
    </row>
    <row r="3619" spans="1:15" ht="27.75" hidden="1" customHeight="1" x14ac:dyDescent="0.25">
      <c r="A3619" s="203" t="s">
        <v>2061</v>
      </c>
      <c r="B3619" s="202" t="s">
        <v>2403</v>
      </c>
      <c r="C3619" s="203" t="s">
        <v>1461</v>
      </c>
      <c r="D3619" s="202" t="s">
        <v>1658</v>
      </c>
      <c r="E3619" s="202" t="s">
        <v>1659</v>
      </c>
      <c r="F3619" s="202" t="s">
        <v>475</v>
      </c>
      <c r="G3619" s="254">
        <v>28679140</v>
      </c>
      <c r="H3619" s="361" t="s">
        <v>1433</v>
      </c>
      <c r="I3619" s="359" t="s">
        <v>1407</v>
      </c>
      <c r="J3619" s="359" t="s">
        <v>1380</v>
      </c>
      <c r="K3619" s="359" t="s">
        <v>8</v>
      </c>
      <c r="L3619" s="359" t="s">
        <v>1408</v>
      </c>
      <c r="M3619" s="368" t="s">
        <v>1407</v>
      </c>
      <c r="N3619" s="205">
        <v>42530</v>
      </c>
      <c r="O3619" s="203"/>
    </row>
    <row r="3620" spans="1:15" ht="27.75" hidden="1" customHeight="1" x14ac:dyDescent="0.25">
      <c r="A3620" s="203" t="s">
        <v>2061</v>
      </c>
      <c r="B3620" s="202" t="s">
        <v>2403</v>
      </c>
      <c r="C3620" s="203" t="s">
        <v>1461</v>
      </c>
      <c r="D3620" s="202" t="s">
        <v>1658</v>
      </c>
      <c r="E3620" s="202" t="s">
        <v>1659</v>
      </c>
      <c r="F3620" s="202" t="s">
        <v>475</v>
      </c>
      <c r="G3620" s="254">
        <v>189928</v>
      </c>
      <c r="H3620" s="361" t="s">
        <v>1414</v>
      </c>
      <c r="I3620" s="359" t="s">
        <v>1407</v>
      </c>
      <c r="J3620" s="359" t="s">
        <v>1380</v>
      </c>
      <c r="K3620" s="359" t="s">
        <v>8</v>
      </c>
      <c r="L3620" s="359" t="s">
        <v>1392</v>
      </c>
      <c r="M3620" s="368" t="s">
        <v>1407</v>
      </c>
      <c r="N3620" s="205">
        <v>42530</v>
      </c>
      <c r="O3620" s="203"/>
    </row>
    <row r="3621" spans="1:15" ht="27.75" hidden="1" customHeight="1" x14ac:dyDescent="0.25">
      <c r="A3621" s="203" t="s">
        <v>2061</v>
      </c>
      <c r="B3621" s="202" t="s">
        <v>2403</v>
      </c>
      <c r="C3621" s="203" t="s">
        <v>1660</v>
      </c>
      <c r="D3621" s="202" t="s">
        <v>1938</v>
      </c>
      <c r="E3621" s="202" t="s">
        <v>1939</v>
      </c>
      <c r="F3621" s="202" t="s">
        <v>505</v>
      </c>
      <c r="G3621" s="253">
        <v>18.47</v>
      </c>
      <c r="H3621" s="361" t="s">
        <v>1433</v>
      </c>
      <c r="I3621" s="359" t="s">
        <v>1407</v>
      </c>
      <c r="J3621" s="358">
        <v>0.83179999999999998</v>
      </c>
      <c r="K3621" s="359" t="s">
        <v>1113</v>
      </c>
      <c r="L3621" s="359" t="s">
        <v>1408</v>
      </c>
      <c r="M3621" s="368">
        <v>2008</v>
      </c>
      <c r="N3621" s="207" t="s">
        <v>1663</v>
      </c>
      <c r="O3621" s="203"/>
    </row>
    <row r="3622" spans="1:15" ht="27.75" hidden="1" customHeight="1" x14ac:dyDescent="0.25">
      <c r="A3622" s="203" t="s">
        <v>2061</v>
      </c>
      <c r="B3622" s="202" t="s">
        <v>2403</v>
      </c>
      <c r="C3622" s="203" t="s">
        <v>1660</v>
      </c>
      <c r="D3622" s="202" t="s">
        <v>1938</v>
      </c>
      <c r="E3622" s="202" t="s">
        <v>1939</v>
      </c>
      <c r="F3622" s="202" t="s">
        <v>505</v>
      </c>
      <c r="G3622" s="253">
        <v>5.0599999999999999E-2</v>
      </c>
      <c r="H3622" s="361" t="s">
        <v>1414</v>
      </c>
      <c r="I3622" s="359" t="s">
        <v>1407</v>
      </c>
      <c r="J3622" s="358">
        <v>0.82789999999999997</v>
      </c>
      <c r="K3622" s="359" t="s">
        <v>1113</v>
      </c>
      <c r="L3622" s="359" t="s">
        <v>1392</v>
      </c>
      <c r="M3622" s="368">
        <v>2008</v>
      </c>
      <c r="N3622" s="207" t="s">
        <v>1663</v>
      </c>
      <c r="O3622" s="203"/>
    </row>
    <row r="3623" spans="1:15" ht="27.75" hidden="1" customHeight="1" x14ac:dyDescent="0.25">
      <c r="A3623" s="203" t="s">
        <v>2061</v>
      </c>
      <c r="B3623" s="202" t="s">
        <v>2403</v>
      </c>
      <c r="C3623" s="203" t="s">
        <v>1660</v>
      </c>
      <c r="D3623" s="202" t="s">
        <v>1955</v>
      </c>
      <c r="E3623" s="202" t="s">
        <v>1956</v>
      </c>
      <c r="F3623" s="202" t="s">
        <v>505</v>
      </c>
      <c r="G3623" s="253">
        <v>1.56</v>
      </c>
      <c r="H3623" s="361" t="s">
        <v>1400</v>
      </c>
      <c r="I3623" s="359" t="s">
        <v>1379</v>
      </c>
      <c r="J3623" s="358">
        <v>0</v>
      </c>
      <c r="K3623" s="359" t="s">
        <v>1391</v>
      </c>
      <c r="L3623" s="359" t="s">
        <v>1392</v>
      </c>
      <c r="M3623" s="368">
        <v>2006</v>
      </c>
      <c r="N3623" s="207" t="s">
        <v>1663</v>
      </c>
      <c r="O3623" s="203"/>
    </row>
    <row r="3624" spans="1:15" ht="27.75" hidden="1" customHeight="1" x14ac:dyDescent="0.25">
      <c r="A3624" s="203" t="s">
        <v>2061</v>
      </c>
      <c r="B3624" s="202" t="s">
        <v>2403</v>
      </c>
      <c r="C3624" s="203" t="s">
        <v>1660</v>
      </c>
      <c r="D3624" s="202" t="s">
        <v>1955</v>
      </c>
      <c r="E3624" s="202" t="s">
        <v>1956</v>
      </c>
      <c r="F3624" s="202" t="s">
        <v>505</v>
      </c>
      <c r="G3624" s="253">
        <v>0.78300000000000003</v>
      </c>
      <c r="H3624" s="361" t="s">
        <v>1400</v>
      </c>
      <c r="I3624" s="359" t="s">
        <v>1382</v>
      </c>
      <c r="J3624" s="358">
        <v>0</v>
      </c>
      <c r="K3624" s="359" t="s">
        <v>1391</v>
      </c>
      <c r="L3624" s="359" t="s">
        <v>1392</v>
      </c>
      <c r="M3624" s="368">
        <v>2006</v>
      </c>
      <c r="N3624" s="207" t="s">
        <v>1663</v>
      </c>
      <c r="O3624" s="203"/>
    </row>
    <row r="3625" spans="1:15" ht="27.75" hidden="1" customHeight="1" x14ac:dyDescent="0.25">
      <c r="A3625" s="203" t="s">
        <v>2061</v>
      </c>
      <c r="B3625" s="202" t="s">
        <v>2403</v>
      </c>
      <c r="C3625" s="203" t="s">
        <v>1660</v>
      </c>
      <c r="D3625" s="202" t="s">
        <v>1955</v>
      </c>
      <c r="E3625" s="202" t="s">
        <v>1956</v>
      </c>
      <c r="F3625" s="202" t="s">
        <v>505</v>
      </c>
      <c r="G3625" s="253">
        <v>1.04</v>
      </c>
      <c r="H3625" s="361" t="s">
        <v>1400</v>
      </c>
      <c r="I3625" s="359" t="s">
        <v>1383</v>
      </c>
      <c r="J3625" s="358">
        <v>0</v>
      </c>
      <c r="K3625" s="359" t="s">
        <v>1391</v>
      </c>
      <c r="L3625" s="359" t="s">
        <v>1392</v>
      </c>
      <c r="M3625" s="368">
        <v>2006</v>
      </c>
      <c r="N3625" s="207" t="s">
        <v>1663</v>
      </c>
      <c r="O3625" s="203"/>
    </row>
    <row r="3626" spans="1:15" ht="27.75" hidden="1" customHeight="1" x14ac:dyDescent="0.25">
      <c r="A3626" s="203" t="s">
        <v>2061</v>
      </c>
      <c r="B3626" s="202" t="s">
        <v>2403</v>
      </c>
      <c r="C3626" s="203" t="s">
        <v>1660</v>
      </c>
      <c r="D3626" s="202" t="s">
        <v>1955</v>
      </c>
      <c r="E3626" s="202" t="s">
        <v>1956</v>
      </c>
      <c r="F3626" s="202" t="s">
        <v>505</v>
      </c>
      <c r="G3626" s="253">
        <v>0.10299999999999999</v>
      </c>
      <c r="H3626" s="361" t="s">
        <v>1400</v>
      </c>
      <c r="I3626" s="359" t="s">
        <v>1384</v>
      </c>
      <c r="J3626" s="358">
        <v>0.31</v>
      </c>
      <c r="K3626" s="359" t="s">
        <v>1391</v>
      </c>
      <c r="L3626" s="359" t="s">
        <v>1392</v>
      </c>
      <c r="M3626" s="368">
        <v>2006</v>
      </c>
      <c r="N3626" s="207" t="s">
        <v>1663</v>
      </c>
      <c r="O3626" s="203"/>
    </row>
    <row r="3627" spans="1:15" ht="27.75" hidden="1" customHeight="1" x14ac:dyDescent="0.25">
      <c r="A3627" s="203" t="s">
        <v>2061</v>
      </c>
      <c r="B3627" s="202" t="s">
        <v>2403</v>
      </c>
      <c r="C3627" s="203" t="s">
        <v>1660</v>
      </c>
      <c r="D3627" s="202" t="s">
        <v>1955</v>
      </c>
      <c r="E3627" s="202" t="s">
        <v>1956</v>
      </c>
      <c r="F3627" s="202" t="s">
        <v>505</v>
      </c>
      <c r="G3627" s="253">
        <v>1.1999999999999999E-3</v>
      </c>
      <c r="H3627" s="361" t="s">
        <v>1400</v>
      </c>
      <c r="I3627" s="359" t="s">
        <v>1385</v>
      </c>
      <c r="J3627" s="358">
        <v>0.37</v>
      </c>
      <c r="K3627" s="359" t="s">
        <v>1391</v>
      </c>
      <c r="L3627" s="359" t="s">
        <v>1392</v>
      </c>
      <c r="M3627" s="368">
        <v>2006</v>
      </c>
      <c r="N3627" s="207" t="s">
        <v>1663</v>
      </c>
      <c r="O3627" s="203"/>
    </row>
    <row r="3628" spans="1:15" ht="27.75" hidden="1" customHeight="1" x14ac:dyDescent="0.25">
      <c r="A3628" s="203" t="s">
        <v>2062</v>
      </c>
      <c r="B3628" s="202" t="s">
        <v>698</v>
      </c>
      <c r="C3628" s="203" t="s">
        <v>135</v>
      </c>
      <c r="D3628" s="202" t="s">
        <v>1861</v>
      </c>
      <c r="E3628" s="202" t="s">
        <v>1862</v>
      </c>
      <c r="F3628" s="202" t="s">
        <v>505</v>
      </c>
      <c r="G3628" s="253">
        <v>88</v>
      </c>
      <c r="H3628" s="361" t="s">
        <v>1433</v>
      </c>
      <c r="I3628" s="359" t="s">
        <v>1407</v>
      </c>
      <c r="J3628" s="358">
        <v>0.10199999999999999</v>
      </c>
      <c r="K3628" s="359" t="s">
        <v>1113</v>
      </c>
      <c r="L3628" s="359" t="s">
        <v>1408</v>
      </c>
      <c r="M3628" s="368">
        <v>2001</v>
      </c>
      <c r="N3628" s="205">
        <v>40260</v>
      </c>
      <c r="O3628" s="203"/>
    </row>
    <row r="3629" spans="1:15" ht="27.75" hidden="1" customHeight="1" x14ac:dyDescent="0.25">
      <c r="A3629" s="203" t="s">
        <v>2062</v>
      </c>
      <c r="B3629" s="202" t="s">
        <v>698</v>
      </c>
      <c r="C3629" s="203" t="s">
        <v>135</v>
      </c>
      <c r="D3629" s="202" t="s">
        <v>1861</v>
      </c>
      <c r="E3629" s="202" t="s">
        <v>1862</v>
      </c>
      <c r="F3629" s="202" t="s">
        <v>505</v>
      </c>
      <c r="G3629" s="253">
        <v>0.72</v>
      </c>
      <c r="H3629" s="361" t="s">
        <v>1414</v>
      </c>
      <c r="I3629" s="359" t="s">
        <v>1407</v>
      </c>
      <c r="J3629" s="358">
        <v>0.10199999999999999</v>
      </c>
      <c r="K3629" s="359" t="s">
        <v>1113</v>
      </c>
      <c r="L3629" s="359" t="s">
        <v>1392</v>
      </c>
      <c r="M3629" s="368">
        <v>2001</v>
      </c>
      <c r="N3629" s="205">
        <v>40260</v>
      </c>
      <c r="O3629" s="203"/>
    </row>
    <row r="3630" spans="1:15" ht="27.75" hidden="1" customHeight="1" x14ac:dyDescent="0.25">
      <c r="A3630" s="203" t="s">
        <v>2062</v>
      </c>
      <c r="B3630" s="202" t="s">
        <v>698</v>
      </c>
      <c r="C3630" s="203" t="s">
        <v>1518</v>
      </c>
      <c r="D3630" s="202" t="s">
        <v>1519</v>
      </c>
      <c r="E3630" s="202" t="s">
        <v>1520</v>
      </c>
      <c r="F3630" s="202" t="s">
        <v>475</v>
      </c>
      <c r="G3630" s="253">
        <v>0.19</v>
      </c>
      <c r="H3630" s="361" t="s">
        <v>1406</v>
      </c>
      <c r="I3630" s="359" t="s">
        <v>1407</v>
      </c>
      <c r="J3630" s="358">
        <v>0.34</v>
      </c>
      <c r="K3630" s="359" t="s">
        <v>1113</v>
      </c>
      <c r="L3630" s="359" t="s">
        <v>1408</v>
      </c>
      <c r="M3630" s="368">
        <v>1992</v>
      </c>
      <c r="N3630" s="207" t="s">
        <v>1521</v>
      </c>
      <c r="O3630" s="203"/>
    </row>
    <row r="3631" spans="1:15" ht="27.75" hidden="1" customHeight="1" x14ac:dyDescent="0.25">
      <c r="A3631" s="203" t="s">
        <v>2062</v>
      </c>
      <c r="B3631" s="202" t="s">
        <v>698</v>
      </c>
      <c r="C3631" s="203" t="s">
        <v>2063</v>
      </c>
      <c r="D3631" s="202" t="s">
        <v>2064</v>
      </c>
      <c r="E3631" s="202" t="s">
        <v>2065</v>
      </c>
      <c r="F3631" s="202" t="s">
        <v>475</v>
      </c>
      <c r="G3631" s="253">
        <v>93.1</v>
      </c>
      <c r="H3631" s="361" t="s">
        <v>1448</v>
      </c>
      <c r="I3631" s="359" t="s">
        <v>1407</v>
      </c>
      <c r="J3631" s="358">
        <v>0.26169999999999999</v>
      </c>
      <c r="K3631" s="361" t="s">
        <v>1113</v>
      </c>
      <c r="L3631" s="359" t="s">
        <v>1408</v>
      </c>
      <c r="M3631" s="368">
        <v>2004</v>
      </c>
      <c r="N3631" s="205">
        <v>43007</v>
      </c>
      <c r="O3631" s="203" t="s">
        <v>1811</v>
      </c>
    </row>
    <row r="3632" spans="1:15" ht="27.75" hidden="1" customHeight="1" x14ac:dyDescent="0.25">
      <c r="A3632" s="203" t="s">
        <v>2062</v>
      </c>
      <c r="B3632" s="202" t="s">
        <v>698</v>
      </c>
      <c r="C3632" s="203" t="s">
        <v>2063</v>
      </c>
      <c r="D3632" s="202" t="s">
        <v>2064</v>
      </c>
      <c r="E3632" s="202" t="s">
        <v>2065</v>
      </c>
      <c r="F3632" s="202" t="s">
        <v>475</v>
      </c>
      <c r="G3632" s="253">
        <v>0.76290000000000002</v>
      </c>
      <c r="H3632" s="361" t="s">
        <v>1450</v>
      </c>
      <c r="I3632" s="359" t="s">
        <v>1407</v>
      </c>
      <c r="J3632" s="358">
        <v>0.26179999999999998</v>
      </c>
      <c r="K3632" s="361" t="s">
        <v>1113</v>
      </c>
      <c r="L3632" s="359" t="s">
        <v>1392</v>
      </c>
      <c r="M3632" s="368">
        <v>2004</v>
      </c>
      <c r="N3632" s="205">
        <v>43007</v>
      </c>
      <c r="O3632" s="203" t="s">
        <v>1811</v>
      </c>
    </row>
    <row r="3633" spans="1:15" ht="27.75" hidden="1" customHeight="1" x14ac:dyDescent="0.25">
      <c r="A3633" s="203" t="s">
        <v>2062</v>
      </c>
      <c r="B3633" s="202" t="s">
        <v>698</v>
      </c>
      <c r="C3633" s="203" t="s">
        <v>2063</v>
      </c>
      <c r="D3633" s="202" t="s">
        <v>2035</v>
      </c>
      <c r="E3633" s="202" t="s">
        <v>2032</v>
      </c>
      <c r="F3633" s="202" t="s">
        <v>475</v>
      </c>
      <c r="G3633" s="253">
        <v>1763</v>
      </c>
      <c r="H3633" s="361" t="s">
        <v>1414</v>
      </c>
      <c r="I3633" s="359" t="s">
        <v>1379</v>
      </c>
      <c r="J3633" s="358">
        <v>0.91</v>
      </c>
      <c r="K3633" s="361" t="s">
        <v>22</v>
      </c>
      <c r="L3633" s="359" t="s">
        <v>1392</v>
      </c>
      <c r="M3633" s="368">
        <v>2013</v>
      </c>
      <c r="N3633" s="205">
        <v>43007</v>
      </c>
      <c r="O3633" s="203"/>
    </row>
    <row r="3634" spans="1:15" ht="27.75" hidden="1" customHeight="1" x14ac:dyDescent="0.25">
      <c r="A3634" s="203" t="s">
        <v>2062</v>
      </c>
      <c r="B3634" s="202" t="s">
        <v>698</v>
      </c>
      <c r="C3634" s="203" t="s">
        <v>2063</v>
      </c>
      <c r="D3634" s="202" t="s">
        <v>2035</v>
      </c>
      <c r="E3634" s="202" t="s">
        <v>2032</v>
      </c>
      <c r="F3634" s="202" t="s">
        <v>475</v>
      </c>
      <c r="G3634" s="253">
        <v>679</v>
      </c>
      <c r="H3634" s="361" t="s">
        <v>1414</v>
      </c>
      <c r="I3634" s="359" t="s">
        <v>1382</v>
      </c>
      <c r="J3634" s="358">
        <v>0.88</v>
      </c>
      <c r="K3634" s="361" t="s">
        <v>22</v>
      </c>
      <c r="L3634" s="359" t="s">
        <v>1392</v>
      </c>
      <c r="M3634" s="368">
        <v>2013</v>
      </c>
      <c r="N3634" s="205">
        <v>43007</v>
      </c>
      <c r="O3634" s="203"/>
    </row>
    <row r="3635" spans="1:15" ht="27.75" hidden="1" customHeight="1" x14ac:dyDescent="0.25">
      <c r="A3635" s="203" t="s">
        <v>2062</v>
      </c>
      <c r="B3635" s="202" t="s">
        <v>698</v>
      </c>
      <c r="C3635" s="203" t="s">
        <v>2063</v>
      </c>
      <c r="D3635" s="202" t="s">
        <v>2035</v>
      </c>
      <c r="E3635" s="202" t="s">
        <v>2032</v>
      </c>
      <c r="F3635" s="202" t="s">
        <v>475</v>
      </c>
      <c r="G3635" s="253">
        <v>371</v>
      </c>
      <c r="H3635" s="361" t="s">
        <v>1414</v>
      </c>
      <c r="I3635" s="359" t="s">
        <v>1383</v>
      </c>
      <c r="J3635" s="358">
        <v>0.86</v>
      </c>
      <c r="K3635" s="361" t="s">
        <v>22</v>
      </c>
      <c r="L3635" s="359" t="s">
        <v>1392</v>
      </c>
      <c r="M3635" s="368">
        <v>2013</v>
      </c>
      <c r="N3635" s="205">
        <v>43007</v>
      </c>
      <c r="O3635" s="203"/>
    </row>
    <row r="3636" spans="1:15" ht="27.75" hidden="1" customHeight="1" x14ac:dyDescent="0.25">
      <c r="A3636" s="203" t="s">
        <v>2062</v>
      </c>
      <c r="B3636" s="202" t="s">
        <v>698</v>
      </c>
      <c r="C3636" s="203" t="s">
        <v>2063</v>
      </c>
      <c r="D3636" s="202" t="s">
        <v>2035</v>
      </c>
      <c r="E3636" s="202" t="s">
        <v>2032</v>
      </c>
      <c r="F3636" s="202" t="s">
        <v>475</v>
      </c>
      <c r="G3636" s="253">
        <v>133</v>
      </c>
      <c r="H3636" s="361" t="s">
        <v>1414</v>
      </c>
      <c r="I3636" s="359" t="s">
        <v>1384</v>
      </c>
      <c r="J3636" s="358">
        <v>0.66</v>
      </c>
      <c r="K3636" s="361" t="s">
        <v>22</v>
      </c>
      <c r="L3636" s="359" t="s">
        <v>1392</v>
      </c>
      <c r="M3636" s="368">
        <v>2013</v>
      </c>
      <c r="N3636" s="205">
        <v>43007</v>
      </c>
      <c r="O3636" s="203"/>
    </row>
    <row r="3637" spans="1:15" ht="27.75" hidden="1" customHeight="1" x14ac:dyDescent="0.25">
      <c r="A3637" s="203" t="s">
        <v>2062</v>
      </c>
      <c r="B3637" s="202" t="s">
        <v>698</v>
      </c>
      <c r="C3637" s="203" t="s">
        <v>2063</v>
      </c>
      <c r="D3637" s="202" t="s">
        <v>2035</v>
      </c>
      <c r="E3637" s="202" t="s">
        <v>2032</v>
      </c>
      <c r="F3637" s="202" t="s">
        <v>475</v>
      </c>
      <c r="G3637" s="253">
        <v>12</v>
      </c>
      <c r="H3637" s="361" t="s">
        <v>1414</v>
      </c>
      <c r="I3637" s="359" t="s">
        <v>1385</v>
      </c>
      <c r="J3637" s="358">
        <v>0.73</v>
      </c>
      <c r="K3637" s="361" t="s">
        <v>22</v>
      </c>
      <c r="L3637" s="359" t="s">
        <v>1392</v>
      </c>
      <c r="M3637" s="368">
        <v>2013</v>
      </c>
      <c r="N3637" s="205">
        <v>43007</v>
      </c>
      <c r="O3637" s="203"/>
    </row>
    <row r="3638" spans="1:15" ht="27.75" hidden="1" customHeight="1" x14ac:dyDescent="0.25">
      <c r="A3638" s="203" t="s">
        <v>2062</v>
      </c>
      <c r="B3638" s="202" t="s">
        <v>698</v>
      </c>
      <c r="C3638" s="203" t="s">
        <v>2063</v>
      </c>
      <c r="D3638" s="202" t="s">
        <v>2066</v>
      </c>
      <c r="E3638" s="202" t="s">
        <v>2067</v>
      </c>
      <c r="F3638" s="202" t="s">
        <v>475</v>
      </c>
      <c r="G3638" s="253">
        <v>37.299999999999997</v>
      </c>
      <c r="H3638" s="361" t="s">
        <v>1390</v>
      </c>
      <c r="I3638" s="359" t="s">
        <v>1379</v>
      </c>
      <c r="J3638" s="358">
        <v>0</v>
      </c>
      <c r="K3638" s="361" t="s">
        <v>1391</v>
      </c>
      <c r="L3638" s="359" t="s">
        <v>1392</v>
      </c>
      <c r="M3638" s="368">
        <v>2013</v>
      </c>
      <c r="N3638" s="205">
        <v>43007</v>
      </c>
      <c r="O3638" s="203"/>
    </row>
    <row r="3639" spans="1:15" ht="27.75" hidden="1" customHeight="1" x14ac:dyDescent="0.25">
      <c r="A3639" s="203" t="s">
        <v>2062</v>
      </c>
      <c r="B3639" s="202" t="s">
        <v>698</v>
      </c>
      <c r="C3639" s="203" t="s">
        <v>2063</v>
      </c>
      <c r="D3639" s="202" t="s">
        <v>2066</v>
      </c>
      <c r="E3639" s="202" t="s">
        <v>2067</v>
      </c>
      <c r="F3639" s="202" t="s">
        <v>475</v>
      </c>
      <c r="G3639" s="253">
        <v>20.100000000000001</v>
      </c>
      <c r="H3639" s="361" t="s">
        <v>1390</v>
      </c>
      <c r="I3639" s="359" t="s">
        <v>1382</v>
      </c>
      <c r="J3639" s="358">
        <v>0.22</v>
      </c>
      <c r="K3639" s="361" t="s">
        <v>1391</v>
      </c>
      <c r="L3639" s="359" t="s">
        <v>1392</v>
      </c>
      <c r="M3639" s="368">
        <v>2013</v>
      </c>
      <c r="N3639" s="205">
        <v>43007</v>
      </c>
      <c r="O3639" s="203"/>
    </row>
    <row r="3640" spans="1:15" ht="27.75" hidden="1" customHeight="1" x14ac:dyDescent="0.25">
      <c r="A3640" s="203" t="s">
        <v>2062</v>
      </c>
      <c r="B3640" s="202" t="s">
        <v>698</v>
      </c>
      <c r="C3640" s="203" t="s">
        <v>2063</v>
      </c>
      <c r="D3640" s="202" t="s">
        <v>2066</v>
      </c>
      <c r="E3640" s="202" t="s">
        <v>2067</v>
      </c>
      <c r="F3640" s="202" t="s">
        <v>475</v>
      </c>
      <c r="G3640" s="253">
        <v>13.4</v>
      </c>
      <c r="H3640" s="361" t="s">
        <v>1390</v>
      </c>
      <c r="I3640" s="359" t="s">
        <v>1383</v>
      </c>
      <c r="J3640" s="358">
        <v>0</v>
      </c>
      <c r="K3640" s="361" t="s">
        <v>1391</v>
      </c>
      <c r="L3640" s="359" t="s">
        <v>1392</v>
      </c>
      <c r="M3640" s="368">
        <v>2013</v>
      </c>
      <c r="N3640" s="205">
        <v>43007</v>
      </c>
      <c r="O3640" s="203"/>
    </row>
    <row r="3641" spans="1:15" ht="27.75" hidden="1" customHeight="1" x14ac:dyDescent="0.25">
      <c r="A3641" s="203" t="s">
        <v>2062</v>
      </c>
      <c r="B3641" s="202" t="s">
        <v>698</v>
      </c>
      <c r="C3641" s="203" t="s">
        <v>2063</v>
      </c>
      <c r="D3641" s="202" t="s">
        <v>2066</v>
      </c>
      <c r="E3641" s="202" t="s">
        <v>2067</v>
      </c>
      <c r="F3641" s="202" t="s">
        <v>475</v>
      </c>
      <c r="G3641" s="253">
        <v>4.5999999999999996</v>
      </c>
      <c r="H3641" s="361" t="s">
        <v>1390</v>
      </c>
      <c r="I3641" s="359" t="s">
        <v>1384</v>
      </c>
      <c r="J3641" s="358">
        <v>0.26</v>
      </c>
      <c r="K3641" s="361" t="s">
        <v>1391</v>
      </c>
      <c r="L3641" s="359" t="s">
        <v>1392</v>
      </c>
      <c r="M3641" s="368">
        <v>2013</v>
      </c>
      <c r="N3641" s="205">
        <v>43007</v>
      </c>
      <c r="O3641" s="203"/>
    </row>
    <row r="3642" spans="1:15" ht="27.75" hidden="1" customHeight="1" x14ac:dyDescent="0.25">
      <c r="A3642" s="203" t="s">
        <v>2062</v>
      </c>
      <c r="B3642" s="202" t="s">
        <v>698</v>
      </c>
      <c r="C3642" s="203" t="s">
        <v>2063</v>
      </c>
      <c r="D3642" s="202" t="s">
        <v>2066</v>
      </c>
      <c r="E3642" s="202" t="s">
        <v>2067</v>
      </c>
      <c r="F3642" s="202" t="s">
        <v>475</v>
      </c>
      <c r="G3642" s="253">
        <v>0.9</v>
      </c>
      <c r="H3642" s="361" t="s">
        <v>1390</v>
      </c>
      <c r="I3642" s="359" t="s">
        <v>1385</v>
      </c>
      <c r="J3642" s="358">
        <v>0.62</v>
      </c>
      <c r="K3642" s="361" t="s">
        <v>1391</v>
      </c>
      <c r="L3642" s="359" t="s">
        <v>1392</v>
      </c>
      <c r="M3642" s="368">
        <v>2013</v>
      </c>
      <c r="N3642" s="205">
        <v>43007</v>
      </c>
      <c r="O3642" s="203"/>
    </row>
    <row r="3643" spans="1:15" ht="27.75" hidden="1" customHeight="1" x14ac:dyDescent="0.25">
      <c r="A3643" s="203" t="s">
        <v>2062</v>
      </c>
      <c r="B3643" s="202" t="s">
        <v>698</v>
      </c>
      <c r="C3643" s="203" t="s">
        <v>1403</v>
      </c>
      <c r="D3643" s="202" t="s">
        <v>1404</v>
      </c>
      <c r="E3643" s="202" t="s">
        <v>1405</v>
      </c>
      <c r="F3643" s="202" t="s">
        <v>475</v>
      </c>
      <c r="G3643" s="253">
        <v>154</v>
      </c>
      <c r="H3643" s="361" t="s">
        <v>1406</v>
      </c>
      <c r="I3643" s="359" t="s">
        <v>1407</v>
      </c>
      <c r="J3643" s="359" t="s">
        <v>1380</v>
      </c>
      <c r="K3643" s="359" t="s">
        <v>22</v>
      </c>
      <c r="L3643" s="359" t="s">
        <v>1408</v>
      </c>
      <c r="M3643" s="368" t="s">
        <v>1407</v>
      </c>
      <c r="N3643" s="205">
        <v>42486</v>
      </c>
      <c r="O3643" s="203"/>
    </row>
    <row r="3644" spans="1:15" ht="27.75" hidden="1" customHeight="1" x14ac:dyDescent="0.25">
      <c r="A3644" s="203" t="s">
        <v>2062</v>
      </c>
      <c r="B3644" s="202" t="s">
        <v>698</v>
      </c>
      <c r="C3644" s="203" t="s">
        <v>1461</v>
      </c>
      <c r="D3644" s="202" t="s">
        <v>1861</v>
      </c>
      <c r="E3644" s="202" t="s">
        <v>1862</v>
      </c>
      <c r="F3644" s="202" t="s">
        <v>475</v>
      </c>
      <c r="G3644" s="254">
        <v>3106733</v>
      </c>
      <c r="H3644" s="361" t="s">
        <v>1433</v>
      </c>
      <c r="I3644" s="359" t="s">
        <v>1407</v>
      </c>
      <c r="J3644" s="359" t="s">
        <v>1380</v>
      </c>
      <c r="K3644" s="359" t="s">
        <v>8</v>
      </c>
      <c r="L3644" s="359" t="s">
        <v>1408</v>
      </c>
      <c r="M3644" s="368" t="s">
        <v>1407</v>
      </c>
      <c r="N3644" s="205">
        <v>42530</v>
      </c>
      <c r="O3644" s="203"/>
    </row>
    <row r="3645" spans="1:15" ht="27.75" hidden="1" customHeight="1" x14ac:dyDescent="0.25">
      <c r="A3645" s="203" t="s">
        <v>2062</v>
      </c>
      <c r="B3645" s="202" t="s">
        <v>698</v>
      </c>
      <c r="C3645" s="203" t="s">
        <v>1461</v>
      </c>
      <c r="D3645" s="202" t="s">
        <v>1861</v>
      </c>
      <c r="E3645" s="202" t="s">
        <v>1862</v>
      </c>
      <c r="F3645" s="202" t="s">
        <v>475</v>
      </c>
      <c r="G3645" s="254">
        <v>8512</v>
      </c>
      <c r="H3645" s="361" t="s">
        <v>1414</v>
      </c>
      <c r="I3645" s="359" t="s">
        <v>1407</v>
      </c>
      <c r="J3645" s="359" t="s">
        <v>1380</v>
      </c>
      <c r="K3645" s="359" t="s">
        <v>8</v>
      </c>
      <c r="L3645" s="359" t="s">
        <v>1392</v>
      </c>
      <c r="M3645" s="368" t="s">
        <v>1407</v>
      </c>
      <c r="N3645" s="205">
        <v>42530</v>
      </c>
      <c r="O3645" s="203"/>
    </row>
    <row r="3646" spans="1:15" ht="27.75" hidden="1" customHeight="1" x14ac:dyDescent="0.25">
      <c r="A3646" s="203" t="s">
        <v>2062</v>
      </c>
      <c r="B3646" s="202" t="s">
        <v>698</v>
      </c>
      <c r="C3646" s="203" t="s">
        <v>1461</v>
      </c>
      <c r="D3646" s="202" t="s">
        <v>2031</v>
      </c>
      <c r="E3646" s="202" t="s">
        <v>2032</v>
      </c>
      <c r="F3646" s="202" t="s">
        <v>475</v>
      </c>
      <c r="G3646" s="254">
        <v>1766033</v>
      </c>
      <c r="H3646" s="361" t="s">
        <v>1433</v>
      </c>
      <c r="I3646" s="359" t="s">
        <v>1407</v>
      </c>
      <c r="J3646" s="359" t="s">
        <v>1380</v>
      </c>
      <c r="K3646" s="359" t="s">
        <v>8</v>
      </c>
      <c r="L3646" s="359" t="s">
        <v>1408</v>
      </c>
      <c r="M3646" s="368" t="s">
        <v>1407</v>
      </c>
      <c r="N3646" s="205">
        <v>42530</v>
      </c>
      <c r="O3646" s="203"/>
    </row>
    <row r="3647" spans="1:15" ht="27.75" hidden="1" customHeight="1" x14ac:dyDescent="0.25">
      <c r="A3647" s="203" t="s">
        <v>2062</v>
      </c>
      <c r="B3647" s="202" t="s">
        <v>698</v>
      </c>
      <c r="C3647" s="203" t="s">
        <v>1461</v>
      </c>
      <c r="D3647" s="202" t="s">
        <v>2031</v>
      </c>
      <c r="E3647" s="202" t="s">
        <v>2032</v>
      </c>
      <c r="F3647" s="202" t="s">
        <v>475</v>
      </c>
      <c r="G3647" s="254">
        <v>4838</v>
      </c>
      <c r="H3647" s="361" t="s">
        <v>1414</v>
      </c>
      <c r="I3647" s="359" t="s">
        <v>1407</v>
      </c>
      <c r="J3647" s="359" t="s">
        <v>1380</v>
      </c>
      <c r="K3647" s="359" t="s">
        <v>8</v>
      </c>
      <c r="L3647" s="359" t="s">
        <v>1392</v>
      </c>
      <c r="M3647" s="368" t="s">
        <v>1407</v>
      </c>
      <c r="N3647" s="205">
        <v>42530</v>
      </c>
      <c r="O3647" s="203"/>
    </row>
    <row r="3648" spans="1:15" ht="27.75" hidden="1" customHeight="1" x14ac:dyDescent="0.25">
      <c r="A3648" s="203" t="s">
        <v>2062</v>
      </c>
      <c r="B3648" s="202" t="s">
        <v>698</v>
      </c>
      <c r="C3648" s="203" t="s">
        <v>1461</v>
      </c>
      <c r="D3648" s="202" t="s">
        <v>2033</v>
      </c>
      <c r="E3648" s="202" t="s">
        <v>2034</v>
      </c>
      <c r="F3648" s="202" t="s">
        <v>475</v>
      </c>
      <c r="G3648" s="254">
        <v>677746</v>
      </c>
      <c r="H3648" s="361" t="s">
        <v>1433</v>
      </c>
      <c r="I3648" s="359" t="s">
        <v>1407</v>
      </c>
      <c r="J3648" s="359" t="s">
        <v>1380</v>
      </c>
      <c r="K3648" s="359" t="s">
        <v>8</v>
      </c>
      <c r="L3648" s="359" t="s">
        <v>1408</v>
      </c>
      <c r="M3648" s="368" t="s">
        <v>1407</v>
      </c>
      <c r="N3648" s="205">
        <v>42530</v>
      </c>
      <c r="O3648" s="203"/>
    </row>
    <row r="3649" spans="1:15" ht="27.75" hidden="1" customHeight="1" x14ac:dyDescent="0.25">
      <c r="A3649" s="203" t="s">
        <v>2062</v>
      </c>
      <c r="B3649" s="202" t="s">
        <v>698</v>
      </c>
      <c r="C3649" s="203" t="s">
        <v>1461</v>
      </c>
      <c r="D3649" s="202" t="s">
        <v>2033</v>
      </c>
      <c r="E3649" s="202" t="s">
        <v>2034</v>
      </c>
      <c r="F3649" s="202" t="s">
        <v>475</v>
      </c>
      <c r="G3649" s="254">
        <v>1857</v>
      </c>
      <c r="H3649" s="361" t="s">
        <v>1414</v>
      </c>
      <c r="I3649" s="359" t="s">
        <v>1407</v>
      </c>
      <c r="J3649" s="359" t="s">
        <v>1380</v>
      </c>
      <c r="K3649" s="359" t="s">
        <v>8</v>
      </c>
      <c r="L3649" s="359" t="s">
        <v>1392</v>
      </c>
      <c r="M3649" s="368" t="s">
        <v>1407</v>
      </c>
      <c r="N3649" s="205">
        <v>42530</v>
      </c>
      <c r="O3649" s="203"/>
    </row>
    <row r="3650" spans="1:15" ht="27.75" hidden="1" customHeight="1" x14ac:dyDescent="0.25">
      <c r="A3650" s="203" t="s">
        <v>2062</v>
      </c>
      <c r="B3650" s="202" t="s">
        <v>698</v>
      </c>
      <c r="C3650" s="203" t="s">
        <v>1461</v>
      </c>
      <c r="D3650" s="202" t="s">
        <v>2068</v>
      </c>
      <c r="E3650" s="202" t="s">
        <v>2069</v>
      </c>
      <c r="F3650" s="202" t="s">
        <v>475</v>
      </c>
      <c r="G3650" s="254">
        <v>878321</v>
      </c>
      <c r="H3650" s="361" t="s">
        <v>1433</v>
      </c>
      <c r="I3650" s="359" t="s">
        <v>1407</v>
      </c>
      <c r="J3650" s="359" t="s">
        <v>1380</v>
      </c>
      <c r="K3650" s="359" t="s">
        <v>8</v>
      </c>
      <c r="L3650" s="359" t="s">
        <v>1408</v>
      </c>
      <c r="M3650" s="368" t="s">
        <v>1407</v>
      </c>
      <c r="N3650" s="205">
        <v>42530</v>
      </c>
      <c r="O3650" s="203"/>
    </row>
    <row r="3651" spans="1:15" ht="27.75" hidden="1" customHeight="1" x14ac:dyDescent="0.25">
      <c r="A3651" s="203" t="s">
        <v>2062</v>
      </c>
      <c r="B3651" s="202" t="s">
        <v>698</v>
      </c>
      <c r="C3651" s="203" t="s">
        <v>1461</v>
      </c>
      <c r="D3651" s="202" t="s">
        <v>2068</v>
      </c>
      <c r="E3651" s="202" t="s">
        <v>2069</v>
      </c>
      <c r="F3651" s="202" t="s">
        <v>475</v>
      </c>
      <c r="G3651" s="254">
        <v>2406</v>
      </c>
      <c r="H3651" s="361" t="s">
        <v>1414</v>
      </c>
      <c r="I3651" s="359" t="s">
        <v>1407</v>
      </c>
      <c r="J3651" s="359" t="s">
        <v>1380</v>
      </c>
      <c r="K3651" s="359" t="s">
        <v>8</v>
      </c>
      <c r="L3651" s="359" t="s">
        <v>1392</v>
      </c>
      <c r="M3651" s="368" t="s">
        <v>1407</v>
      </c>
      <c r="N3651" s="205">
        <v>42530</v>
      </c>
      <c r="O3651" s="203"/>
    </row>
    <row r="3652" spans="1:15" ht="27.75" hidden="1" customHeight="1" x14ac:dyDescent="0.25">
      <c r="A3652" s="203" t="s">
        <v>2062</v>
      </c>
      <c r="B3652" s="202" t="s">
        <v>698</v>
      </c>
      <c r="C3652" s="203" t="s">
        <v>1461</v>
      </c>
      <c r="D3652" s="202" t="s">
        <v>2035</v>
      </c>
      <c r="E3652" s="202" t="s">
        <v>2032</v>
      </c>
      <c r="F3652" s="202" t="s">
        <v>475</v>
      </c>
      <c r="G3652" s="254">
        <v>1909551</v>
      </c>
      <c r="H3652" s="361" t="s">
        <v>1433</v>
      </c>
      <c r="I3652" s="359" t="s">
        <v>1407</v>
      </c>
      <c r="J3652" s="359" t="s">
        <v>1380</v>
      </c>
      <c r="K3652" s="359" t="s">
        <v>8</v>
      </c>
      <c r="L3652" s="359" t="s">
        <v>1408</v>
      </c>
      <c r="M3652" s="368" t="s">
        <v>1407</v>
      </c>
      <c r="N3652" s="205">
        <v>42530</v>
      </c>
      <c r="O3652" s="203"/>
    </row>
    <row r="3653" spans="1:15" ht="27.75" hidden="1" customHeight="1" x14ac:dyDescent="0.25">
      <c r="A3653" s="203" t="s">
        <v>2062</v>
      </c>
      <c r="B3653" s="202" t="s">
        <v>698</v>
      </c>
      <c r="C3653" s="203" t="s">
        <v>1461</v>
      </c>
      <c r="D3653" s="202" t="s">
        <v>2035</v>
      </c>
      <c r="E3653" s="202" t="s">
        <v>2032</v>
      </c>
      <c r="F3653" s="202" t="s">
        <v>475</v>
      </c>
      <c r="G3653" s="254">
        <v>12646</v>
      </c>
      <c r="H3653" s="361" t="s">
        <v>1414</v>
      </c>
      <c r="I3653" s="359" t="s">
        <v>1407</v>
      </c>
      <c r="J3653" s="359" t="s">
        <v>1380</v>
      </c>
      <c r="K3653" s="359" t="s">
        <v>8</v>
      </c>
      <c r="L3653" s="359" t="s">
        <v>1392</v>
      </c>
      <c r="M3653" s="368" t="s">
        <v>1407</v>
      </c>
      <c r="N3653" s="205">
        <v>42530</v>
      </c>
      <c r="O3653" s="203"/>
    </row>
    <row r="3654" spans="1:15" ht="27.75" hidden="1" customHeight="1" x14ac:dyDescent="0.25">
      <c r="A3654" s="226" t="s">
        <v>142</v>
      </c>
      <c r="B3654" s="211" t="s">
        <v>481</v>
      </c>
      <c r="C3654" s="203" t="s">
        <v>1376</v>
      </c>
      <c r="D3654" s="226" t="s">
        <v>571</v>
      </c>
      <c r="E3654" s="202" t="s">
        <v>1666</v>
      </c>
      <c r="F3654" s="129" t="s">
        <v>475</v>
      </c>
      <c r="G3654" s="259">
        <v>5.17</v>
      </c>
      <c r="H3654" s="225" t="s">
        <v>1378</v>
      </c>
      <c r="I3654" s="206" t="s">
        <v>1379</v>
      </c>
      <c r="J3654" s="206" t="s">
        <v>1380</v>
      </c>
      <c r="K3654" s="359" t="s">
        <v>9</v>
      </c>
      <c r="L3654" s="206" t="s">
        <v>1381</v>
      </c>
      <c r="M3654" s="368">
        <v>2001</v>
      </c>
      <c r="N3654" s="205">
        <v>38812</v>
      </c>
      <c r="O3654" s="203"/>
    </row>
    <row r="3655" spans="1:15" ht="27.75" hidden="1" customHeight="1" x14ac:dyDescent="0.25">
      <c r="A3655" s="226" t="s">
        <v>142</v>
      </c>
      <c r="B3655" s="211" t="s">
        <v>481</v>
      </c>
      <c r="C3655" s="203" t="s">
        <v>1376</v>
      </c>
      <c r="D3655" s="226" t="s">
        <v>571</v>
      </c>
      <c r="E3655" s="202" t="s">
        <v>1666</v>
      </c>
      <c r="F3655" s="129" t="s">
        <v>475</v>
      </c>
      <c r="G3655" s="259">
        <v>1.97</v>
      </c>
      <c r="H3655" s="225" t="s">
        <v>1378</v>
      </c>
      <c r="I3655" s="206" t="s">
        <v>1382</v>
      </c>
      <c r="J3655" s="206" t="s">
        <v>1380</v>
      </c>
      <c r="K3655" s="359" t="s">
        <v>9</v>
      </c>
      <c r="L3655" s="206" t="s">
        <v>1381</v>
      </c>
      <c r="M3655" s="368">
        <v>2001</v>
      </c>
      <c r="N3655" s="205">
        <v>38812</v>
      </c>
      <c r="O3655" s="203"/>
    </row>
    <row r="3656" spans="1:15" ht="27.75" hidden="1" customHeight="1" x14ac:dyDescent="0.25">
      <c r="A3656" s="226" t="s">
        <v>142</v>
      </c>
      <c r="B3656" s="211" t="s">
        <v>481</v>
      </c>
      <c r="C3656" s="203" t="s">
        <v>1376</v>
      </c>
      <c r="D3656" s="226" t="s">
        <v>571</v>
      </c>
      <c r="E3656" s="202" t="s">
        <v>1666</v>
      </c>
      <c r="F3656" s="129" t="s">
        <v>475</v>
      </c>
      <c r="G3656" s="259">
        <v>1.26</v>
      </c>
      <c r="H3656" s="225" t="s">
        <v>1378</v>
      </c>
      <c r="I3656" s="206" t="s">
        <v>1383</v>
      </c>
      <c r="J3656" s="206" t="s">
        <v>1380</v>
      </c>
      <c r="K3656" s="359" t="s">
        <v>9</v>
      </c>
      <c r="L3656" s="206" t="s">
        <v>1381</v>
      </c>
      <c r="M3656" s="368">
        <v>2001</v>
      </c>
      <c r="N3656" s="205">
        <v>38812</v>
      </c>
      <c r="O3656" s="203"/>
    </row>
    <row r="3657" spans="1:15" ht="27.75" hidden="1" customHeight="1" x14ac:dyDescent="0.25">
      <c r="A3657" s="226" t="s">
        <v>142</v>
      </c>
      <c r="B3657" s="211" t="s">
        <v>481</v>
      </c>
      <c r="C3657" s="203" t="s">
        <v>1376</v>
      </c>
      <c r="D3657" s="226" t="s">
        <v>571</v>
      </c>
      <c r="E3657" s="202" t="s">
        <v>1666</v>
      </c>
      <c r="F3657" s="129" t="s">
        <v>475</v>
      </c>
      <c r="G3657" s="259">
        <v>0.54</v>
      </c>
      <c r="H3657" s="225" t="s">
        <v>1378</v>
      </c>
      <c r="I3657" s="206" t="s">
        <v>1384</v>
      </c>
      <c r="J3657" s="206" t="s">
        <v>1380</v>
      </c>
      <c r="K3657" s="359" t="s">
        <v>9</v>
      </c>
      <c r="L3657" s="206" t="s">
        <v>1381</v>
      </c>
      <c r="M3657" s="368">
        <v>2001</v>
      </c>
      <c r="N3657" s="205">
        <v>38812</v>
      </c>
      <c r="O3657" s="203"/>
    </row>
    <row r="3658" spans="1:15" ht="27.75" hidden="1" customHeight="1" x14ac:dyDescent="0.25">
      <c r="A3658" s="226" t="s">
        <v>142</v>
      </c>
      <c r="B3658" s="211" t="s">
        <v>481</v>
      </c>
      <c r="C3658" s="203" t="s">
        <v>1376</v>
      </c>
      <c r="D3658" s="226" t="s">
        <v>571</v>
      </c>
      <c r="E3658" s="202" t="s">
        <v>1666</v>
      </c>
      <c r="F3658" s="129" t="s">
        <v>475</v>
      </c>
      <c r="G3658" s="259">
        <v>0.18</v>
      </c>
      <c r="H3658" s="225" t="s">
        <v>1378</v>
      </c>
      <c r="I3658" s="206" t="s">
        <v>1385</v>
      </c>
      <c r="J3658" s="206" t="s">
        <v>1380</v>
      </c>
      <c r="K3658" s="359" t="s">
        <v>9</v>
      </c>
      <c r="L3658" s="206" t="s">
        <v>1381</v>
      </c>
      <c r="M3658" s="368">
        <v>2001</v>
      </c>
      <c r="N3658" s="205">
        <v>38812</v>
      </c>
      <c r="O3658" s="203"/>
    </row>
    <row r="3659" spans="1:15" ht="27.75" hidden="1" customHeight="1" x14ac:dyDescent="0.25">
      <c r="A3659" s="226" t="s">
        <v>142</v>
      </c>
      <c r="B3659" s="211" t="s">
        <v>481</v>
      </c>
      <c r="C3659" s="203" t="s">
        <v>1376</v>
      </c>
      <c r="D3659" s="226" t="s">
        <v>494</v>
      </c>
      <c r="E3659" s="202" t="s">
        <v>1666</v>
      </c>
      <c r="F3659" s="129" t="s">
        <v>475</v>
      </c>
      <c r="G3659" s="259">
        <v>10.68</v>
      </c>
      <c r="H3659" s="225" t="s">
        <v>1378</v>
      </c>
      <c r="I3659" s="206" t="s">
        <v>1379</v>
      </c>
      <c r="J3659" s="206" t="s">
        <v>1380</v>
      </c>
      <c r="K3659" s="359" t="s">
        <v>9</v>
      </c>
      <c r="L3659" s="206" t="s">
        <v>1381</v>
      </c>
      <c r="M3659" s="368">
        <v>1988</v>
      </c>
      <c r="N3659" s="205">
        <v>38812</v>
      </c>
      <c r="O3659" s="203"/>
    </row>
    <row r="3660" spans="1:15" ht="27.75" hidden="1" customHeight="1" x14ac:dyDescent="0.25">
      <c r="A3660" s="226" t="s">
        <v>142</v>
      </c>
      <c r="B3660" s="211" t="s">
        <v>481</v>
      </c>
      <c r="C3660" s="203" t="s">
        <v>1376</v>
      </c>
      <c r="D3660" s="226" t="s">
        <v>494</v>
      </c>
      <c r="E3660" s="202" t="s">
        <v>1666</v>
      </c>
      <c r="F3660" s="129" t="s">
        <v>475</v>
      </c>
      <c r="G3660" s="259">
        <v>3.76</v>
      </c>
      <c r="H3660" s="225" t="s">
        <v>1378</v>
      </c>
      <c r="I3660" s="206" t="s">
        <v>1382</v>
      </c>
      <c r="J3660" s="206" t="s">
        <v>1380</v>
      </c>
      <c r="K3660" s="359" t="s">
        <v>9</v>
      </c>
      <c r="L3660" s="206" t="s">
        <v>1381</v>
      </c>
      <c r="M3660" s="368">
        <v>1988</v>
      </c>
      <c r="N3660" s="205">
        <v>38812</v>
      </c>
      <c r="O3660" s="203"/>
    </row>
    <row r="3661" spans="1:15" ht="27.75" hidden="1" customHeight="1" x14ac:dyDescent="0.25">
      <c r="A3661" s="226" t="s">
        <v>142</v>
      </c>
      <c r="B3661" s="211" t="s">
        <v>481</v>
      </c>
      <c r="C3661" s="203" t="s">
        <v>1376</v>
      </c>
      <c r="D3661" s="226" t="s">
        <v>494</v>
      </c>
      <c r="E3661" s="202" t="s">
        <v>1666</v>
      </c>
      <c r="F3661" s="129" t="s">
        <v>475</v>
      </c>
      <c r="G3661" s="259">
        <v>2.23</v>
      </c>
      <c r="H3661" s="225" t="s">
        <v>1378</v>
      </c>
      <c r="I3661" s="206" t="s">
        <v>1383</v>
      </c>
      <c r="J3661" s="206" t="s">
        <v>1380</v>
      </c>
      <c r="K3661" s="359" t="s">
        <v>9</v>
      </c>
      <c r="L3661" s="206" t="s">
        <v>1381</v>
      </c>
      <c r="M3661" s="368">
        <v>1988</v>
      </c>
      <c r="N3661" s="205">
        <v>38812</v>
      </c>
      <c r="O3661" s="203"/>
    </row>
    <row r="3662" spans="1:15" ht="27.75" hidden="1" customHeight="1" x14ac:dyDescent="0.25">
      <c r="A3662" s="226" t="s">
        <v>142</v>
      </c>
      <c r="B3662" s="211" t="s">
        <v>481</v>
      </c>
      <c r="C3662" s="203" t="s">
        <v>1376</v>
      </c>
      <c r="D3662" s="226" t="s">
        <v>494</v>
      </c>
      <c r="E3662" s="202" t="s">
        <v>1666</v>
      </c>
      <c r="F3662" s="129" t="s">
        <v>475</v>
      </c>
      <c r="G3662" s="259">
        <v>0.67</v>
      </c>
      <c r="H3662" s="225" t="s">
        <v>1378</v>
      </c>
      <c r="I3662" s="206" t="s">
        <v>1384</v>
      </c>
      <c r="J3662" s="206" t="s">
        <v>1380</v>
      </c>
      <c r="K3662" s="359" t="s">
        <v>9</v>
      </c>
      <c r="L3662" s="206" t="s">
        <v>1381</v>
      </c>
      <c r="M3662" s="368">
        <v>1988</v>
      </c>
      <c r="N3662" s="205">
        <v>38812</v>
      </c>
      <c r="O3662" s="203"/>
    </row>
    <row r="3663" spans="1:15" ht="27.75" hidden="1" customHeight="1" x14ac:dyDescent="0.25">
      <c r="A3663" s="226" t="s">
        <v>142</v>
      </c>
      <c r="B3663" s="211" t="s">
        <v>481</v>
      </c>
      <c r="C3663" s="203" t="s">
        <v>1376</v>
      </c>
      <c r="D3663" s="226" t="s">
        <v>494</v>
      </c>
      <c r="E3663" s="202" t="s">
        <v>1666</v>
      </c>
      <c r="F3663" s="129" t="s">
        <v>475</v>
      </c>
      <c r="G3663" s="259" t="s">
        <v>515</v>
      </c>
      <c r="H3663" s="225" t="s">
        <v>1378</v>
      </c>
      <c r="I3663" s="206" t="s">
        <v>1385</v>
      </c>
      <c r="J3663" s="206" t="s">
        <v>1380</v>
      </c>
      <c r="K3663" s="359" t="s">
        <v>9</v>
      </c>
      <c r="L3663" s="206" t="s">
        <v>1381</v>
      </c>
      <c r="M3663" s="368">
        <v>1988</v>
      </c>
      <c r="N3663" s="205">
        <v>38812</v>
      </c>
      <c r="O3663" s="203"/>
    </row>
    <row r="3664" spans="1:15" ht="27.75" hidden="1" customHeight="1" x14ac:dyDescent="0.25">
      <c r="A3664" s="226" t="s">
        <v>142</v>
      </c>
      <c r="B3664" s="211" t="s">
        <v>481</v>
      </c>
      <c r="C3664" s="203" t="s">
        <v>1376</v>
      </c>
      <c r="D3664" s="226" t="s">
        <v>492</v>
      </c>
      <c r="E3664" s="227" t="s">
        <v>1666</v>
      </c>
      <c r="F3664" s="129" t="s">
        <v>475</v>
      </c>
      <c r="G3664" s="259">
        <v>1.8</v>
      </c>
      <c r="H3664" s="225" t="s">
        <v>1378</v>
      </c>
      <c r="I3664" s="206" t="s">
        <v>1379</v>
      </c>
      <c r="J3664" s="206" t="s">
        <v>1380</v>
      </c>
      <c r="K3664" s="359" t="s">
        <v>9</v>
      </c>
      <c r="L3664" s="206" t="s">
        <v>1381</v>
      </c>
      <c r="M3664" s="369">
        <v>2008</v>
      </c>
      <c r="N3664" s="205">
        <v>38812</v>
      </c>
      <c r="O3664" s="203"/>
    </row>
    <row r="3665" spans="1:15" ht="27.75" hidden="1" customHeight="1" x14ac:dyDescent="0.25">
      <c r="A3665" s="226" t="s">
        <v>142</v>
      </c>
      <c r="B3665" s="211" t="s">
        <v>481</v>
      </c>
      <c r="C3665" s="203" t="s">
        <v>1376</v>
      </c>
      <c r="D3665" s="226" t="s">
        <v>492</v>
      </c>
      <c r="E3665" s="227" t="s">
        <v>1666</v>
      </c>
      <c r="F3665" s="129" t="s">
        <v>475</v>
      </c>
      <c r="G3665" s="259">
        <v>0.68</v>
      </c>
      <c r="H3665" s="225" t="s">
        <v>1378</v>
      </c>
      <c r="I3665" s="206" t="s">
        <v>1382</v>
      </c>
      <c r="J3665" s="206" t="s">
        <v>1380</v>
      </c>
      <c r="K3665" s="359" t="s">
        <v>9</v>
      </c>
      <c r="L3665" s="206" t="s">
        <v>1381</v>
      </c>
      <c r="M3665" s="369">
        <v>2008</v>
      </c>
      <c r="N3665" s="205">
        <v>38812</v>
      </c>
      <c r="O3665" s="203"/>
    </row>
    <row r="3666" spans="1:15" ht="27.75" hidden="1" customHeight="1" x14ac:dyDescent="0.25">
      <c r="A3666" s="226" t="s">
        <v>142</v>
      </c>
      <c r="B3666" s="211" t="s">
        <v>481</v>
      </c>
      <c r="C3666" s="203" t="s">
        <v>1376</v>
      </c>
      <c r="D3666" s="226" t="s">
        <v>492</v>
      </c>
      <c r="E3666" s="227" t="s">
        <v>1666</v>
      </c>
      <c r="F3666" s="129" t="s">
        <v>475</v>
      </c>
      <c r="G3666" s="259">
        <v>0.44</v>
      </c>
      <c r="H3666" s="225" t="s">
        <v>1378</v>
      </c>
      <c r="I3666" s="206" t="s">
        <v>1383</v>
      </c>
      <c r="J3666" s="206" t="s">
        <v>1380</v>
      </c>
      <c r="K3666" s="359" t="s">
        <v>9</v>
      </c>
      <c r="L3666" s="206" t="s">
        <v>1381</v>
      </c>
      <c r="M3666" s="369">
        <v>2008</v>
      </c>
      <c r="N3666" s="205">
        <v>38812</v>
      </c>
      <c r="O3666" s="203"/>
    </row>
    <row r="3667" spans="1:15" ht="27.75" hidden="1" customHeight="1" x14ac:dyDescent="0.25">
      <c r="A3667" s="226" t="s">
        <v>142</v>
      </c>
      <c r="B3667" s="211" t="s">
        <v>481</v>
      </c>
      <c r="C3667" s="203" t="s">
        <v>1376</v>
      </c>
      <c r="D3667" s="226" t="s">
        <v>492</v>
      </c>
      <c r="E3667" s="227" t="s">
        <v>1666</v>
      </c>
      <c r="F3667" s="129" t="s">
        <v>475</v>
      </c>
      <c r="G3667" s="259">
        <v>0.19</v>
      </c>
      <c r="H3667" s="225" t="s">
        <v>1378</v>
      </c>
      <c r="I3667" s="206" t="s">
        <v>1384</v>
      </c>
      <c r="J3667" s="206" t="s">
        <v>1380</v>
      </c>
      <c r="K3667" s="359" t="s">
        <v>9</v>
      </c>
      <c r="L3667" s="206" t="s">
        <v>1381</v>
      </c>
      <c r="M3667" s="369">
        <v>2008</v>
      </c>
      <c r="N3667" s="205">
        <v>38812</v>
      </c>
      <c r="O3667" s="203"/>
    </row>
    <row r="3668" spans="1:15" ht="27.75" hidden="1" customHeight="1" x14ac:dyDescent="0.25">
      <c r="A3668" s="226" t="s">
        <v>142</v>
      </c>
      <c r="B3668" s="211" t="s">
        <v>481</v>
      </c>
      <c r="C3668" s="203" t="s">
        <v>1376</v>
      </c>
      <c r="D3668" s="226" t="s">
        <v>492</v>
      </c>
      <c r="E3668" s="227" t="s">
        <v>1666</v>
      </c>
      <c r="F3668" s="129" t="s">
        <v>475</v>
      </c>
      <c r="G3668" s="259">
        <v>0.06</v>
      </c>
      <c r="H3668" s="225" t="s">
        <v>1378</v>
      </c>
      <c r="I3668" s="206" t="s">
        <v>1385</v>
      </c>
      <c r="J3668" s="206" t="s">
        <v>1380</v>
      </c>
      <c r="K3668" s="359" t="s">
        <v>9</v>
      </c>
      <c r="L3668" s="206" t="s">
        <v>1381</v>
      </c>
      <c r="M3668" s="369">
        <v>2008</v>
      </c>
      <c r="N3668" s="205">
        <v>38812</v>
      </c>
      <c r="O3668" s="203"/>
    </row>
    <row r="3669" spans="1:15" ht="27.75" hidden="1" customHeight="1" x14ac:dyDescent="0.25">
      <c r="A3669" s="226" t="s">
        <v>142</v>
      </c>
      <c r="B3669" s="211" t="s">
        <v>481</v>
      </c>
      <c r="C3669" s="203" t="s">
        <v>1376</v>
      </c>
      <c r="D3669" s="226" t="s">
        <v>567</v>
      </c>
      <c r="E3669" s="202" t="s">
        <v>1666</v>
      </c>
      <c r="F3669" s="129" t="s">
        <v>475</v>
      </c>
      <c r="G3669" s="259">
        <v>5.74</v>
      </c>
      <c r="H3669" s="225" t="s">
        <v>1378</v>
      </c>
      <c r="I3669" s="206" t="s">
        <v>1379</v>
      </c>
      <c r="J3669" s="206" t="s">
        <v>1380</v>
      </c>
      <c r="K3669" s="359" t="s">
        <v>9</v>
      </c>
      <c r="L3669" s="206" t="s">
        <v>1381</v>
      </c>
      <c r="M3669" s="369">
        <v>2001</v>
      </c>
      <c r="N3669" s="205">
        <v>38812</v>
      </c>
      <c r="O3669" s="203"/>
    </row>
    <row r="3670" spans="1:15" ht="27.75" hidden="1" customHeight="1" x14ac:dyDescent="0.25">
      <c r="A3670" s="226" t="s">
        <v>142</v>
      </c>
      <c r="B3670" s="211" t="s">
        <v>481</v>
      </c>
      <c r="C3670" s="203" t="s">
        <v>1376</v>
      </c>
      <c r="D3670" s="226" t="s">
        <v>567</v>
      </c>
      <c r="E3670" s="202" t="s">
        <v>1666</v>
      </c>
      <c r="F3670" s="129" t="s">
        <v>475</v>
      </c>
      <c r="G3670" s="259">
        <v>2.19</v>
      </c>
      <c r="H3670" s="225" t="s">
        <v>1378</v>
      </c>
      <c r="I3670" s="206" t="s">
        <v>1382</v>
      </c>
      <c r="J3670" s="206" t="s">
        <v>1380</v>
      </c>
      <c r="K3670" s="359" t="s">
        <v>9</v>
      </c>
      <c r="L3670" s="206" t="s">
        <v>1381</v>
      </c>
      <c r="M3670" s="369">
        <v>2001</v>
      </c>
      <c r="N3670" s="205">
        <v>38812</v>
      </c>
      <c r="O3670" s="203"/>
    </row>
    <row r="3671" spans="1:15" ht="27.75" hidden="1" customHeight="1" x14ac:dyDescent="0.25">
      <c r="A3671" s="226" t="s">
        <v>142</v>
      </c>
      <c r="B3671" s="211" t="s">
        <v>481</v>
      </c>
      <c r="C3671" s="203" t="s">
        <v>1376</v>
      </c>
      <c r="D3671" s="226" t="s">
        <v>567</v>
      </c>
      <c r="E3671" s="202" t="s">
        <v>1666</v>
      </c>
      <c r="F3671" s="129" t="s">
        <v>475</v>
      </c>
      <c r="G3671" s="259">
        <v>1.4</v>
      </c>
      <c r="H3671" s="225" t="s">
        <v>1378</v>
      </c>
      <c r="I3671" s="206" t="s">
        <v>1383</v>
      </c>
      <c r="J3671" s="206" t="s">
        <v>1380</v>
      </c>
      <c r="K3671" s="359" t="s">
        <v>9</v>
      </c>
      <c r="L3671" s="206" t="s">
        <v>1381</v>
      </c>
      <c r="M3671" s="369">
        <v>2001</v>
      </c>
      <c r="N3671" s="205">
        <v>38812</v>
      </c>
      <c r="O3671" s="203"/>
    </row>
    <row r="3672" spans="1:15" ht="27.75" hidden="1" customHeight="1" x14ac:dyDescent="0.25">
      <c r="A3672" s="226" t="s">
        <v>142</v>
      </c>
      <c r="B3672" s="211" t="s">
        <v>481</v>
      </c>
      <c r="C3672" s="203" t="s">
        <v>1376</v>
      </c>
      <c r="D3672" s="226" t="s">
        <v>567</v>
      </c>
      <c r="E3672" s="202" t="s">
        <v>1666</v>
      </c>
      <c r="F3672" s="129" t="s">
        <v>475</v>
      </c>
      <c r="G3672" s="259">
        <v>0.6</v>
      </c>
      <c r="H3672" s="225" t="s">
        <v>1378</v>
      </c>
      <c r="I3672" s="206" t="s">
        <v>1384</v>
      </c>
      <c r="J3672" s="206" t="s">
        <v>1380</v>
      </c>
      <c r="K3672" s="359" t="s">
        <v>9</v>
      </c>
      <c r="L3672" s="206" t="s">
        <v>1381</v>
      </c>
      <c r="M3672" s="369">
        <v>2001</v>
      </c>
      <c r="N3672" s="205">
        <v>38812</v>
      </c>
      <c r="O3672" s="203"/>
    </row>
    <row r="3673" spans="1:15" ht="27.75" hidden="1" customHeight="1" x14ac:dyDescent="0.25">
      <c r="A3673" s="226" t="s">
        <v>142</v>
      </c>
      <c r="B3673" s="211" t="s">
        <v>481</v>
      </c>
      <c r="C3673" s="203" t="s">
        <v>1376</v>
      </c>
      <c r="D3673" s="226" t="s">
        <v>567</v>
      </c>
      <c r="E3673" s="202" t="s">
        <v>1666</v>
      </c>
      <c r="F3673" s="129" t="s">
        <v>475</v>
      </c>
      <c r="G3673" s="259">
        <v>0.2</v>
      </c>
      <c r="H3673" s="225" t="s">
        <v>1378</v>
      </c>
      <c r="I3673" s="206" t="s">
        <v>1385</v>
      </c>
      <c r="J3673" s="206" t="s">
        <v>1380</v>
      </c>
      <c r="K3673" s="359" t="s">
        <v>9</v>
      </c>
      <c r="L3673" s="206" t="s">
        <v>1381</v>
      </c>
      <c r="M3673" s="369">
        <v>2001</v>
      </c>
      <c r="N3673" s="205">
        <v>38812</v>
      </c>
      <c r="O3673" s="203"/>
    </row>
    <row r="3674" spans="1:15" ht="27.75" hidden="1" customHeight="1" x14ac:dyDescent="0.25">
      <c r="A3674" s="226" t="s">
        <v>142</v>
      </c>
      <c r="B3674" s="211" t="s">
        <v>481</v>
      </c>
      <c r="C3674" s="203" t="s">
        <v>1376</v>
      </c>
      <c r="D3674" s="226" t="s">
        <v>490</v>
      </c>
      <c r="E3674" s="202" t="s">
        <v>1667</v>
      </c>
      <c r="F3674" s="129" t="s">
        <v>475</v>
      </c>
      <c r="G3674" s="259">
        <v>7.3</v>
      </c>
      <c r="H3674" s="225" t="s">
        <v>1378</v>
      </c>
      <c r="I3674" s="206" t="s">
        <v>1379</v>
      </c>
      <c r="J3674" s="206" t="s">
        <v>1380</v>
      </c>
      <c r="K3674" s="359" t="s">
        <v>9</v>
      </c>
      <c r="L3674" s="206" t="s">
        <v>1381</v>
      </c>
      <c r="M3674" s="368">
        <v>2002</v>
      </c>
      <c r="N3674" s="205">
        <v>38812</v>
      </c>
      <c r="O3674" s="203"/>
    </row>
    <row r="3675" spans="1:15" ht="27.75" hidden="1" customHeight="1" x14ac:dyDescent="0.25">
      <c r="A3675" s="226" t="s">
        <v>142</v>
      </c>
      <c r="B3675" s="211" t="s">
        <v>481</v>
      </c>
      <c r="C3675" s="203" t="s">
        <v>1376</v>
      </c>
      <c r="D3675" s="226" t="s">
        <v>490</v>
      </c>
      <c r="E3675" s="202" t="s">
        <v>1667</v>
      </c>
      <c r="F3675" s="129" t="s">
        <v>475</v>
      </c>
      <c r="G3675" s="259">
        <v>3.39</v>
      </c>
      <c r="H3675" s="225" t="s">
        <v>1378</v>
      </c>
      <c r="I3675" s="206" t="s">
        <v>1382</v>
      </c>
      <c r="J3675" s="206" t="s">
        <v>1380</v>
      </c>
      <c r="K3675" s="359" t="s">
        <v>9</v>
      </c>
      <c r="L3675" s="206" t="s">
        <v>1381</v>
      </c>
      <c r="M3675" s="368">
        <v>2002</v>
      </c>
      <c r="N3675" s="205">
        <v>38812</v>
      </c>
      <c r="O3675" s="203"/>
    </row>
    <row r="3676" spans="1:15" ht="27.75" hidden="1" customHeight="1" x14ac:dyDescent="0.25">
      <c r="A3676" s="226" t="s">
        <v>142</v>
      </c>
      <c r="B3676" s="211" t="s">
        <v>481</v>
      </c>
      <c r="C3676" s="203" t="s">
        <v>1376</v>
      </c>
      <c r="D3676" s="226" t="s">
        <v>490</v>
      </c>
      <c r="E3676" s="202" t="s">
        <v>1667</v>
      </c>
      <c r="F3676" s="129" t="s">
        <v>475</v>
      </c>
      <c r="G3676" s="259">
        <v>2.34</v>
      </c>
      <c r="H3676" s="225" t="s">
        <v>1378</v>
      </c>
      <c r="I3676" s="206" t="s">
        <v>1383</v>
      </c>
      <c r="J3676" s="206" t="s">
        <v>1380</v>
      </c>
      <c r="K3676" s="359" t="s">
        <v>9</v>
      </c>
      <c r="L3676" s="206" t="s">
        <v>1381</v>
      </c>
      <c r="M3676" s="368">
        <v>2002</v>
      </c>
      <c r="N3676" s="205">
        <v>38812</v>
      </c>
      <c r="O3676" s="203"/>
    </row>
    <row r="3677" spans="1:15" ht="27.75" hidden="1" customHeight="1" x14ac:dyDescent="0.25">
      <c r="A3677" s="226" t="s">
        <v>142</v>
      </c>
      <c r="B3677" s="211" t="s">
        <v>481</v>
      </c>
      <c r="C3677" s="203" t="s">
        <v>1376</v>
      </c>
      <c r="D3677" s="226" t="s">
        <v>490</v>
      </c>
      <c r="E3677" s="202" t="s">
        <v>1667</v>
      </c>
      <c r="F3677" s="129" t="s">
        <v>475</v>
      </c>
      <c r="G3677" s="259">
        <v>1.37</v>
      </c>
      <c r="H3677" s="225" t="s">
        <v>1378</v>
      </c>
      <c r="I3677" s="206" t="s">
        <v>1384</v>
      </c>
      <c r="J3677" s="206" t="s">
        <v>1380</v>
      </c>
      <c r="K3677" s="359" t="s">
        <v>9</v>
      </c>
      <c r="L3677" s="206" t="s">
        <v>1381</v>
      </c>
      <c r="M3677" s="368">
        <v>2002</v>
      </c>
      <c r="N3677" s="205">
        <v>38812</v>
      </c>
      <c r="O3677" s="203"/>
    </row>
    <row r="3678" spans="1:15" ht="27.75" hidden="1" customHeight="1" x14ac:dyDescent="0.25">
      <c r="A3678" s="226" t="s">
        <v>142</v>
      </c>
      <c r="B3678" s="211" t="s">
        <v>481</v>
      </c>
      <c r="C3678" s="203" t="s">
        <v>1376</v>
      </c>
      <c r="D3678" s="226" t="s">
        <v>490</v>
      </c>
      <c r="E3678" s="202" t="s">
        <v>1667</v>
      </c>
      <c r="F3678" s="129" t="s">
        <v>475</v>
      </c>
      <c r="G3678" s="259">
        <v>1.05</v>
      </c>
      <c r="H3678" s="225" t="s">
        <v>1378</v>
      </c>
      <c r="I3678" s="206" t="s">
        <v>1385</v>
      </c>
      <c r="J3678" s="206" t="s">
        <v>1380</v>
      </c>
      <c r="K3678" s="359" t="s">
        <v>9</v>
      </c>
      <c r="L3678" s="206" t="s">
        <v>1381</v>
      </c>
      <c r="M3678" s="368">
        <v>2002</v>
      </c>
      <c r="N3678" s="205">
        <v>38812</v>
      </c>
      <c r="O3678" s="203"/>
    </row>
    <row r="3679" spans="1:15" ht="27.75" hidden="1" customHeight="1" x14ac:dyDescent="0.25">
      <c r="A3679" s="226" t="s">
        <v>142</v>
      </c>
      <c r="B3679" s="211" t="s">
        <v>481</v>
      </c>
      <c r="C3679" s="203" t="s">
        <v>1376</v>
      </c>
      <c r="D3679" s="226" t="s">
        <v>474</v>
      </c>
      <c r="E3679" s="202" t="s">
        <v>1667</v>
      </c>
      <c r="F3679" s="129" t="s">
        <v>475</v>
      </c>
      <c r="G3679" s="259">
        <v>7.31</v>
      </c>
      <c r="H3679" s="225" t="s">
        <v>1378</v>
      </c>
      <c r="I3679" s="206" t="s">
        <v>1379</v>
      </c>
      <c r="J3679" s="206" t="s">
        <v>1380</v>
      </c>
      <c r="K3679" s="359" t="s">
        <v>9</v>
      </c>
      <c r="L3679" s="206" t="s">
        <v>1381</v>
      </c>
      <c r="M3679" s="368">
        <v>2002</v>
      </c>
      <c r="N3679" s="205">
        <v>38812</v>
      </c>
      <c r="O3679" s="203"/>
    </row>
    <row r="3680" spans="1:15" ht="27.75" hidden="1" customHeight="1" x14ac:dyDescent="0.25">
      <c r="A3680" s="226" t="s">
        <v>142</v>
      </c>
      <c r="B3680" s="211" t="s">
        <v>481</v>
      </c>
      <c r="C3680" s="203" t="s">
        <v>1376</v>
      </c>
      <c r="D3680" s="226" t="s">
        <v>474</v>
      </c>
      <c r="E3680" s="202" t="s">
        <v>1667</v>
      </c>
      <c r="F3680" s="129" t="s">
        <v>475</v>
      </c>
      <c r="G3680" s="259">
        <v>3.4</v>
      </c>
      <c r="H3680" s="225" t="s">
        <v>1378</v>
      </c>
      <c r="I3680" s="206" t="s">
        <v>1382</v>
      </c>
      <c r="J3680" s="206" t="s">
        <v>1380</v>
      </c>
      <c r="K3680" s="359" t="s">
        <v>9</v>
      </c>
      <c r="L3680" s="206" t="s">
        <v>1381</v>
      </c>
      <c r="M3680" s="368">
        <v>2002</v>
      </c>
      <c r="N3680" s="205">
        <v>38812</v>
      </c>
      <c r="O3680" s="203"/>
    </row>
    <row r="3681" spans="1:15" ht="27.75" hidden="1" customHeight="1" x14ac:dyDescent="0.25">
      <c r="A3681" s="226" t="s">
        <v>142</v>
      </c>
      <c r="B3681" s="211" t="s">
        <v>481</v>
      </c>
      <c r="C3681" s="203" t="s">
        <v>1376</v>
      </c>
      <c r="D3681" s="226" t="s">
        <v>474</v>
      </c>
      <c r="E3681" s="202" t="s">
        <v>1667</v>
      </c>
      <c r="F3681" s="129" t="s">
        <v>475</v>
      </c>
      <c r="G3681" s="259">
        <v>2.35</v>
      </c>
      <c r="H3681" s="225" t="s">
        <v>1378</v>
      </c>
      <c r="I3681" s="206" t="s">
        <v>1383</v>
      </c>
      <c r="J3681" s="206" t="s">
        <v>1380</v>
      </c>
      <c r="K3681" s="359" t="s">
        <v>9</v>
      </c>
      <c r="L3681" s="206" t="s">
        <v>1381</v>
      </c>
      <c r="M3681" s="368">
        <v>2002</v>
      </c>
      <c r="N3681" s="205">
        <v>38812</v>
      </c>
      <c r="O3681" s="203"/>
    </row>
    <row r="3682" spans="1:15" ht="27.75" hidden="1" customHeight="1" x14ac:dyDescent="0.25">
      <c r="A3682" s="226" t="s">
        <v>142</v>
      </c>
      <c r="B3682" s="211" t="s">
        <v>481</v>
      </c>
      <c r="C3682" s="203" t="s">
        <v>1376</v>
      </c>
      <c r="D3682" s="226" t="s">
        <v>474</v>
      </c>
      <c r="E3682" s="202" t="s">
        <v>1667</v>
      </c>
      <c r="F3682" s="129" t="s">
        <v>475</v>
      </c>
      <c r="G3682" s="259">
        <v>1.38</v>
      </c>
      <c r="H3682" s="225" t="s">
        <v>1378</v>
      </c>
      <c r="I3682" s="206" t="s">
        <v>1384</v>
      </c>
      <c r="J3682" s="206" t="s">
        <v>1380</v>
      </c>
      <c r="K3682" s="359" t="s">
        <v>9</v>
      </c>
      <c r="L3682" s="206" t="s">
        <v>1381</v>
      </c>
      <c r="M3682" s="368">
        <v>2002</v>
      </c>
      <c r="N3682" s="205">
        <v>38812</v>
      </c>
      <c r="O3682" s="203"/>
    </row>
    <row r="3683" spans="1:15" ht="27.75" hidden="1" customHeight="1" x14ac:dyDescent="0.25">
      <c r="A3683" s="226" t="s">
        <v>142</v>
      </c>
      <c r="B3683" s="211" t="s">
        <v>481</v>
      </c>
      <c r="C3683" s="203" t="s">
        <v>1376</v>
      </c>
      <c r="D3683" s="226" t="s">
        <v>474</v>
      </c>
      <c r="E3683" s="202" t="s">
        <v>1667</v>
      </c>
      <c r="F3683" s="129" t="s">
        <v>475</v>
      </c>
      <c r="G3683" s="259">
        <v>1.05</v>
      </c>
      <c r="H3683" s="225" t="s">
        <v>1378</v>
      </c>
      <c r="I3683" s="206" t="s">
        <v>1385</v>
      </c>
      <c r="J3683" s="206" t="s">
        <v>1380</v>
      </c>
      <c r="K3683" s="359" t="s">
        <v>9</v>
      </c>
      <c r="L3683" s="206" t="s">
        <v>1381</v>
      </c>
      <c r="M3683" s="368">
        <v>2002</v>
      </c>
      <c r="N3683" s="205">
        <v>38812</v>
      </c>
      <c r="O3683" s="203"/>
    </row>
    <row r="3684" spans="1:15" ht="27.75" hidden="1" customHeight="1" x14ac:dyDescent="0.25">
      <c r="A3684" s="203" t="s">
        <v>142</v>
      </c>
      <c r="B3684" s="202" t="s">
        <v>481</v>
      </c>
      <c r="C3684" s="203" t="s">
        <v>1668</v>
      </c>
      <c r="D3684" s="202" t="s">
        <v>474</v>
      </c>
      <c r="E3684" s="202" t="s">
        <v>1667</v>
      </c>
      <c r="F3684" s="202" t="s">
        <v>475</v>
      </c>
      <c r="G3684" s="253">
        <v>26.51</v>
      </c>
      <c r="H3684" s="361" t="s">
        <v>488</v>
      </c>
      <c r="I3684" s="359" t="s">
        <v>1379</v>
      </c>
      <c r="J3684" s="359" t="s">
        <v>1380</v>
      </c>
      <c r="K3684" s="359" t="s">
        <v>22</v>
      </c>
      <c r="L3684" s="359" t="s">
        <v>1392</v>
      </c>
      <c r="M3684" s="368">
        <v>2008</v>
      </c>
      <c r="N3684" s="205">
        <v>41054</v>
      </c>
      <c r="O3684" s="203"/>
    </row>
    <row r="3685" spans="1:15" ht="27.75" hidden="1" customHeight="1" x14ac:dyDescent="0.25">
      <c r="A3685" s="203" t="s">
        <v>142</v>
      </c>
      <c r="B3685" s="202" t="s">
        <v>481</v>
      </c>
      <c r="C3685" s="203" t="s">
        <v>1668</v>
      </c>
      <c r="D3685" s="202" t="s">
        <v>474</v>
      </c>
      <c r="E3685" s="202" t="s">
        <v>1667</v>
      </c>
      <c r="F3685" s="202" t="s">
        <v>475</v>
      </c>
      <c r="G3685" s="253">
        <v>11.15</v>
      </c>
      <c r="H3685" s="361" t="s">
        <v>488</v>
      </c>
      <c r="I3685" s="359" t="s">
        <v>1382</v>
      </c>
      <c r="J3685" s="359" t="s">
        <v>1380</v>
      </c>
      <c r="K3685" s="359" t="s">
        <v>22</v>
      </c>
      <c r="L3685" s="359" t="s">
        <v>1392</v>
      </c>
      <c r="M3685" s="368">
        <v>2008</v>
      </c>
      <c r="N3685" s="205">
        <v>41054</v>
      </c>
      <c r="O3685" s="203"/>
    </row>
    <row r="3686" spans="1:15" ht="27.75" hidden="1" customHeight="1" x14ac:dyDescent="0.25">
      <c r="A3686" s="203" t="s">
        <v>142</v>
      </c>
      <c r="B3686" s="202" t="s">
        <v>481</v>
      </c>
      <c r="C3686" s="203" t="s">
        <v>1668</v>
      </c>
      <c r="D3686" s="202" t="s">
        <v>474</v>
      </c>
      <c r="E3686" s="202" t="s">
        <v>1667</v>
      </c>
      <c r="F3686" s="202" t="s">
        <v>475</v>
      </c>
      <c r="G3686" s="253">
        <v>7.21</v>
      </c>
      <c r="H3686" s="361" t="s">
        <v>488</v>
      </c>
      <c r="I3686" s="359" t="s">
        <v>1383</v>
      </c>
      <c r="J3686" s="359" t="s">
        <v>1380</v>
      </c>
      <c r="K3686" s="359" t="s">
        <v>22</v>
      </c>
      <c r="L3686" s="359" t="s">
        <v>1392</v>
      </c>
      <c r="M3686" s="368">
        <v>2008</v>
      </c>
      <c r="N3686" s="205">
        <v>41054</v>
      </c>
      <c r="O3686" s="203"/>
    </row>
    <row r="3687" spans="1:15" ht="27.75" hidden="1" customHeight="1" x14ac:dyDescent="0.25">
      <c r="A3687" s="203" t="s">
        <v>142</v>
      </c>
      <c r="B3687" s="202" t="s">
        <v>481</v>
      </c>
      <c r="C3687" s="203" t="s">
        <v>1668</v>
      </c>
      <c r="D3687" s="202" t="s">
        <v>474</v>
      </c>
      <c r="E3687" s="202" t="s">
        <v>1667</v>
      </c>
      <c r="F3687" s="202" t="s">
        <v>475</v>
      </c>
      <c r="G3687" s="253">
        <v>5.13</v>
      </c>
      <c r="H3687" s="361" t="s">
        <v>488</v>
      </c>
      <c r="I3687" s="359" t="s">
        <v>1384</v>
      </c>
      <c r="J3687" s="359" t="s">
        <v>1380</v>
      </c>
      <c r="K3687" s="359" t="s">
        <v>22</v>
      </c>
      <c r="L3687" s="359" t="s">
        <v>1392</v>
      </c>
      <c r="M3687" s="368">
        <v>2008</v>
      </c>
      <c r="N3687" s="205">
        <v>41054</v>
      </c>
      <c r="O3687" s="203"/>
    </row>
    <row r="3688" spans="1:15" ht="27.75" hidden="1" customHeight="1" x14ac:dyDescent="0.25">
      <c r="A3688" s="203" t="s">
        <v>142</v>
      </c>
      <c r="B3688" s="202" t="s">
        <v>481</v>
      </c>
      <c r="C3688" s="203" t="s">
        <v>1668</v>
      </c>
      <c r="D3688" s="202" t="s">
        <v>474</v>
      </c>
      <c r="E3688" s="202" t="s">
        <v>1667</v>
      </c>
      <c r="F3688" s="202" t="s">
        <v>475</v>
      </c>
      <c r="G3688" s="253">
        <v>4.33</v>
      </c>
      <c r="H3688" s="361" t="s">
        <v>488</v>
      </c>
      <c r="I3688" s="359" t="s">
        <v>1385</v>
      </c>
      <c r="J3688" s="359" t="s">
        <v>1380</v>
      </c>
      <c r="K3688" s="359" t="s">
        <v>22</v>
      </c>
      <c r="L3688" s="359" t="s">
        <v>1392</v>
      </c>
      <c r="M3688" s="368">
        <v>2008</v>
      </c>
      <c r="N3688" s="205">
        <v>41054</v>
      </c>
      <c r="O3688" s="203"/>
    </row>
    <row r="3689" spans="1:15" ht="27.75" hidden="1" customHeight="1" x14ac:dyDescent="0.25">
      <c r="A3689" s="203" t="s">
        <v>142</v>
      </c>
      <c r="B3689" s="202" t="s">
        <v>481</v>
      </c>
      <c r="C3689" s="203" t="s">
        <v>1668</v>
      </c>
      <c r="D3689" s="202" t="s">
        <v>494</v>
      </c>
      <c r="E3689" s="202" t="s">
        <v>1666</v>
      </c>
      <c r="F3689" s="202" t="s">
        <v>475</v>
      </c>
      <c r="G3689" s="253">
        <v>26.17</v>
      </c>
      <c r="H3689" s="361" t="s">
        <v>488</v>
      </c>
      <c r="I3689" s="359" t="s">
        <v>1379</v>
      </c>
      <c r="J3689" s="359" t="s">
        <v>1380</v>
      </c>
      <c r="K3689" s="359" t="s">
        <v>22</v>
      </c>
      <c r="L3689" s="359" t="s">
        <v>1392</v>
      </c>
      <c r="M3689" s="368">
        <v>2008</v>
      </c>
      <c r="N3689" s="205">
        <v>41054</v>
      </c>
      <c r="O3689" s="203"/>
    </row>
    <row r="3690" spans="1:15" ht="27.75" hidden="1" customHeight="1" x14ac:dyDescent="0.25">
      <c r="A3690" s="203" t="s">
        <v>142</v>
      </c>
      <c r="B3690" s="202" t="s">
        <v>481</v>
      </c>
      <c r="C3690" s="203" t="s">
        <v>1668</v>
      </c>
      <c r="D3690" s="202" t="s">
        <v>494</v>
      </c>
      <c r="E3690" s="202" t="s">
        <v>1666</v>
      </c>
      <c r="F3690" s="202" t="s">
        <v>475</v>
      </c>
      <c r="G3690" s="253">
        <v>10.34</v>
      </c>
      <c r="H3690" s="361" t="s">
        <v>488</v>
      </c>
      <c r="I3690" s="359" t="s">
        <v>1382</v>
      </c>
      <c r="J3690" s="359" t="s">
        <v>1380</v>
      </c>
      <c r="K3690" s="359" t="s">
        <v>22</v>
      </c>
      <c r="L3690" s="359" t="s">
        <v>1392</v>
      </c>
      <c r="M3690" s="368">
        <v>2008</v>
      </c>
      <c r="N3690" s="205">
        <v>41054</v>
      </c>
      <c r="O3690" s="203"/>
    </row>
    <row r="3691" spans="1:15" ht="27.75" hidden="1" customHeight="1" x14ac:dyDescent="0.25">
      <c r="A3691" s="203" t="s">
        <v>142</v>
      </c>
      <c r="B3691" s="202" t="s">
        <v>481</v>
      </c>
      <c r="C3691" s="203" t="s">
        <v>1668</v>
      </c>
      <c r="D3691" s="202" t="s">
        <v>494</v>
      </c>
      <c r="E3691" s="202" t="s">
        <v>1666</v>
      </c>
      <c r="F3691" s="202" t="s">
        <v>475</v>
      </c>
      <c r="G3691" s="253">
        <v>3.96</v>
      </c>
      <c r="H3691" s="361" t="s">
        <v>488</v>
      </c>
      <c r="I3691" s="359" t="s">
        <v>1383</v>
      </c>
      <c r="J3691" s="359" t="s">
        <v>1380</v>
      </c>
      <c r="K3691" s="359" t="s">
        <v>22</v>
      </c>
      <c r="L3691" s="359" t="s">
        <v>1392</v>
      </c>
      <c r="M3691" s="368">
        <v>2008</v>
      </c>
      <c r="N3691" s="205">
        <v>41054</v>
      </c>
      <c r="O3691" s="203"/>
    </row>
    <row r="3692" spans="1:15" ht="27.75" hidden="1" customHeight="1" x14ac:dyDescent="0.25">
      <c r="A3692" s="203" t="s">
        <v>142</v>
      </c>
      <c r="B3692" s="202" t="s">
        <v>481</v>
      </c>
      <c r="C3692" s="203" t="s">
        <v>1668</v>
      </c>
      <c r="D3692" s="202" t="s">
        <v>494</v>
      </c>
      <c r="E3692" s="202" t="s">
        <v>1666</v>
      </c>
      <c r="F3692" s="202" t="s">
        <v>475</v>
      </c>
      <c r="G3692" s="253">
        <v>1.81</v>
      </c>
      <c r="H3692" s="361" t="s">
        <v>488</v>
      </c>
      <c r="I3692" s="359" t="s">
        <v>1384</v>
      </c>
      <c r="J3692" s="359" t="s">
        <v>1380</v>
      </c>
      <c r="K3692" s="359" t="s">
        <v>22</v>
      </c>
      <c r="L3692" s="359" t="s">
        <v>1392</v>
      </c>
      <c r="M3692" s="368">
        <v>2008</v>
      </c>
      <c r="N3692" s="205">
        <v>41054</v>
      </c>
      <c r="O3692" s="203"/>
    </row>
    <row r="3693" spans="1:15" ht="27.75" hidden="1" customHeight="1" x14ac:dyDescent="0.25">
      <c r="A3693" s="203" t="s">
        <v>142</v>
      </c>
      <c r="B3693" s="202" t="s">
        <v>481</v>
      </c>
      <c r="C3693" s="203" t="s">
        <v>1668</v>
      </c>
      <c r="D3693" s="202" t="s">
        <v>494</v>
      </c>
      <c r="E3693" s="202" t="s">
        <v>1666</v>
      </c>
      <c r="F3693" s="202" t="s">
        <v>475</v>
      </c>
      <c r="G3693" s="253">
        <v>0.95</v>
      </c>
      <c r="H3693" s="361" t="s">
        <v>488</v>
      </c>
      <c r="I3693" s="359" t="s">
        <v>1385</v>
      </c>
      <c r="J3693" s="359" t="s">
        <v>1380</v>
      </c>
      <c r="K3693" s="359" t="s">
        <v>22</v>
      </c>
      <c r="L3693" s="359" t="s">
        <v>1392</v>
      </c>
      <c r="M3693" s="368">
        <v>2008</v>
      </c>
      <c r="N3693" s="205">
        <v>41054</v>
      </c>
      <c r="O3693" s="203"/>
    </row>
    <row r="3694" spans="1:15" ht="27.75" hidden="1" customHeight="1" x14ac:dyDescent="0.25">
      <c r="A3694" s="203" t="s">
        <v>142</v>
      </c>
      <c r="B3694" s="202" t="s">
        <v>481</v>
      </c>
      <c r="C3694" s="203" t="s">
        <v>1668</v>
      </c>
      <c r="D3694" s="202" t="s">
        <v>807</v>
      </c>
      <c r="E3694" s="202" t="s">
        <v>1890</v>
      </c>
      <c r="F3694" s="202" t="s">
        <v>475</v>
      </c>
      <c r="G3694" s="253">
        <v>9.48</v>
      </c>
      <c r="H3694" s="361" t="s">
        <v>488</v>
      </c>
      <c r="I3694" s="359" t="s">
        <v>1379</v>
      </c>
      <c r="J3694" s="359" t="s">
        <v>1596</v>
      </c>
      <c r="K3694" s="359" t="s">
        <v>22</v>
      </c>
      <c r="L3694" s="359" t="s">
        <v>1392</v>
      </c>
      <c r="M3694" s="368">
        <v>2008</v>
      </c>
      <c r="N3694" s="205">
        <v>41054</v>
      </c>
      <c r="O3694" s="203" t="s">
        <v>1597</v>
      </c>
    </row>
    <row r="3695" spans="1:15" ht="27.75" hidden="1" customHeight="1" x14ac:dyDescent="0.25">
      <c r="A3695" s="203" t="s">
        <v>142</v>
      </c>
      <c r="B3695" s="202" t="s">
        <v>481</v>
      </c>
      <c r="C3695" s="203" t="s">
        <v>1668</v>
      </c>
      <c r="D3695" s="202" t="s">
        <v>807</v>
      </c>
      <c r="E3695" s="202" t="s">
        <v>1890</v>
      </c>
      <c r="F3695" s="202" t="s">
        <v>475</v>
      </c>
      <c r="G3695" s="253">
        <v>5.1100000000000003</v>
      </c>
      <c r="H3695" s="361" t="s">
        <v>488</v>
      </c>
      <c r="I3695" s="359" t="s">
        <v>1382</v>
      </c>
      <c r="J3695" s="359" t="s">
        <v>1596</v>
      </c>
      <c r="K3695" s="359" t="s">
        <v>22</v>
      </c>
      <c r="L3695" s="359" t="s">
        <v>1392</v>
      </c>
      <c r="M3695" s="368">
        <v>2008</v>
      </c>
      <c r="N3695" s="205">
        <v>41054</v>
      </c>
      <c r="O3695" s="203" t="s">
        <v>1597</v>
      </c>
    </row>
    <row r="3696" spans="1:15" ht="27.75" hidden="1" customHeight="1" x14ac:dyDescent="0.25">
      <c r="A3696" s="203" t="s">
        <v>142</v>
      </c>
      <c r="B3696" s="202" t="s">
        <v>481</v>
      </c>
      <c r="C3696" s="203" t="s">
        <v>1668</v>
      </c>
      <c r="D3696" s="202" t="s">
        <v>807</v>
      </c>
      <c r="E3696" s="202" t="s">
        <v>1890</v>
      </c>
      <c r="F3696" s="202" t="s">
        <v>475</v>
      </c>
      <c r="G3696" s="253">
        <v>2.63</v>
      </c>
      <c r="H3696" s="361" t="s">
        <v>488</v>
      </c>
      <c r="I3696" s="359" t="s">
        <v>1383</v>
      </c>
      <c r="J3696" s="359" t="s">
        <v>1596</v>
      </c>
      <c r="K3696" s="359" t="s">
        <v>22</v>
      </c>
      <c r="L3696" s="359" t="s">
        <v>1392</v>
      </c>
      <c r="M3696" s="368">
        <v>2008</v>
      </c>
      <c r="N3696" s="205">
        <v>41054</v>
      </c>
      <c r="O3696" s="203" t="s">
        <v>1597</v>
      </c>
    </row>
    <row r="3697" spans="1:15" ht="27.75" hidden="1" customHeight="1" x14ac:dyDescent="0.25">
      <c r="A3697" s="203" t="s">
        <v>142</v>
      </c>
      <c r="B3697" s="202" t="s">
        <v>481</v>
      </c>
      <c r="C3697" s="203" t="s">
        <v>1668</v>
      </c>
      <c r="D3697" s="202" t="s">
        <v>807</v>
      </c>
      <c r="E3697" s="202" t="s">
        <v>1890</v>
      </c>
      <c r="F3697" s="202" t="s">
        <v>475</v>
      </c>
      <c r="G3697" s="253">
        <v>1.2</v>
      </c>
      <c r="H3697" s="361" t="s">
        <v>488</v>
      </c>
      <c r="I3697" s="359" t="s">
        <v>1384</v>
      </c>
      <c r="J3697" s="359" t="s">
        <v>1596</v>
      </c>
      <c r="K3697" s="359" t="s">
        <v>22</v>
      </c>
      <c r="L3697" s="359" t="s">
        <v>1392</v>
      </c>
      <c r="M3697" s="368">
        <v>2008</v>
      </c>
      <c r="N3697" s="205">
        <v>41054</v>
      </c>
      <c r="O3697" s="203" t="s">
        <v>1597</v>
      </c>
    </row>
    <row r="3698" spans="1:15" ht="27.75" hidden="1" customHeight="1" x14ac:dyDescent="0.25">
      <c r="A3698" s="203" t="s">
        <v>142</v>
      </c>
      <c r="B3698" s="202" t="s">
        <v>481</v>
      </c>
      <c r="C3698" s="203" t="s">
        <v>1668</v>
      </c>
      <c r="D3698" s="202" t="s">
        <v>807</v>
      </c>
      <c r="E3698" s="202" t="s">
        <v>1890</v>
      </c>
      <c r="F3698" s="202" t="s">
        <v>475</v>
      </c>
      <c r="G3698" s="253">
        <v>0.73</v>
      </c>
      <c r="H3698" s="361" t="s">
        <v>488</v>
      </c>
      <c r="I3698" s="359" t="s">
        <v>1385</v>
      </c>
      <c r="J3698" s="359" t="s">
        <v>1596</v>
      </c>
      <c r="K3698" s="359" t="s">
        <v>22</v>
      </c>
      <c r="L3698" s="359" t="s">
        <v>1392</v>
      </c>
      <c r="M3698" s="368">
        <v>2008</v>
      </c>
      <c r="N3698" s="205">
        <v>41054</v>
      </c>
      <c r="O3698" s="203" t="s">
        <v>1597</v>
      </c>
    </row>
    <row r="3699" spans="1:15" ht="27.75" hidden="1" customHeight="1" x14ac:dyDescent="0.25">
      <c r="A3699" s="203" t="s">
        <v>142</v>
      </c>
      <c r="B3699" s="202" t="s">
        <v>481</v>
      </c>
      <c r="C3699" s="203" t="s">
        <v>1668</v>
      </c>
      <c r="D3699" s="202" t="s">
        <v>809</v>
      </c>
      <c r="E3699" s="202" t="s">
        <v>1890</v>
      </c>
      <c r="F3699" s="202" t="s">
        <v>475</v>
      </c>
      <c r="G3699" s="253">
        <v>2</v>
      </c>
      <c r="H3699" s="361" t="s">
        <v>488</v>
      </c>
      <c r="I3699" s="359" t="s">
        <v>1379</v>
      </c>
      <c r="J3699" s="359" t="s">
        <v>1596</v>
      </c>
      <c r="K3699" s="359" t="s">
        <v>22</v>
      </c>
      <c r="L3699" s="359" t="s">
        <v>1392</v>
      </c>
      <c r="M3699" s="368">
        <v>2008</v>
      </c>
      <c r="N3699" s="205">
        <v>41054</v>
      </c>
      <c r="O3699" s="203" t="s">
        <v>1597</v>
      </c>
    </row>
    <row r="3700" spans="1:15" ht="27.75" hidden="1" customHeight="1" x14ac:dyDescent="0.25">
      <c r="A3700" s="203" t="s">
        <v>142</v>
      </c>
      <c r="B3700" s="202" t="s">
        <v>481</v>
      </c>
      <c r="C3700" s="203" t="s">
        <v>1668</v>
      </c>
      <c r="D3700" s="202" t="s">
        <v>809</v>
      </c>
      <c r="E3700" s="202" t="s">
        <v>1890</v>
      </c>
      <c r="F3700" s="202" t="s">
        <v>475</v>
      </c>
      <c r="G3700" s="253">
        <v>1.08</v>
      </c>
      <c r="H3700" s="361" t="s">
        <v>488</v>
      </c>
      <c r="I3700" s="359" t="s">
        <v>1382</v>
      </c>
      <c r="J3700" s="359" t="s">
        <v>1596</v>
      </c>
      <c r="K3700" s="359" t="s">
        <v>22</v>
      </c>
      <c r="L3700" s="359" t="s">
        <v>1392</v>
      </c>
      <c r="M3700" s="368">
        <v>2008</v>
      </c>
      <c r="N3700" s="205">
        <v>41054</v>
      </c>
      <c r="O3700" s="203" t="s">
        <v>1597</v>
      </c>
    </row>
    <row r="3701" spans="1:15" ht="27.75" hidden="1" customHeight="1" x14ac:dyDescent="0.25">
      <c r="A3701" s="203" t="s">
        <v>142</v>
      </c>
      <c r="B3701" s="202" t="s">
        <v>481</v>
      </c>
      <c r="C3701" s="203" t="s">
        <v>1668</v>
      </c>
      <c r="D3701" s="202" t="s">
        <v>809</v>
      </c>
      <c r="E3701" s="202" t="s">
        <v>1890</v>
      </c>
      <c r="F3701" s="202" t="s">
        <v>475</v>
      </c>
      <c r="G3701" s="253">
        <v>0.56000000000000005</v>
      </c>
      <c r="H3701" s="361" t="s">
        <v>488</v>
      </c>
      <c r="I3701" s="359" t="s">
        <v>1383</v>
      </c>
      <c r="J3701" s="359" t="s">
        <v>1596</v>
      </c>
      <c r="K3701" s="359" t="s">
        <v>22</v>
      </c>
      <c r="L3701" s="359" t="s">
        <v>1392</v>
      </c>
      <c r="M3701" s="368">
        <v>2008</v>
      </c>
      <c r="N3701" s="205">
        <v>41054</v>
      </c>
      <c r="O3701" s="203" t="s">
        <v>1597</v>
      </c>
    </row>
    <row r="3702" spans="1:15" ht="27.75" hidden="1" customHeight="1" x14ac:dyDescent="0.25">
      <c r="A3702" s="203" t="s">
        <v>142</v>
      </c>
      <c r="B3702" s="202" t="s">
        <v>481</v>
      </c>
      <c r="C3702" s="203" t="s">
        <v>1668</v>
      </c>
      <c r="D3702" s="202" t="s">
        <v>809</v>
      </c>
      <c r="E3702" s="202" t="s">
        <v>1890</v>
      </c>
      <c r="F3702" s="202" t="s">
        <v>475</v>
      </c>
      <c r="G3702" s="253">
        <v>0.25</v>
      </c>
      <c r="H3702" s="361" t="s">
        <v>488</v>
      </c>
      <c r="I3702" s="359" t="s">
        <v>1384</v>
      </c>
      <c r="J3702" s="359" t="s">
        <v>1596</v>
      </c>
      <c r="K3702" s="359" t="s">
        <v>22</v>
      </c>
      <c r="L3702" s="359" t="s">
        <v>1392</v>
      </c>
      <c r="M3702" s="368">
        <v>2008</v>
      </c>
      <c r="N3702" s="205">
        <v>41054</v>
      </c>
      <c r="O3702" s="203" t="s">
        <v>1597</v>
      </c>
    </row>
    <row r="3703" spans="1:15" ht="27.75" hidden="1" customHeight="1" x14ac:dyDescent="0.25">
      <c r="A3703" s="203" t="s">
        <v>142</v>
      </c>
      <c r="B3703" s="202" t="s">
        <v>481</v>
      </c>
      <c r="C3703" s="203" t="s">
        <v>1668</v>
      </c>
      <c r="D3703" s="202" t="s">
        <v>809</v>
      </c>
      <c r="E3703" s="202" t="s">
        <v>1890</v>
      </c>
      <c r="F3703" s="202" t="s">
        <v>475</v>
      </c>
      <c r="G3703" s="253">
        <v>0.15</v>
      </c>
      <c r="H3703" s="361" t="s">
        <v>488</v>
      </c>
      <c r="I3703" s="359" t="s">
        <v>1385</v>
      </c>
      <c r="J3703" s="359" t="s">
        <v>1596</v>
      </c>
      <c r="K3703" s="359" t="s">
        <v>22</v>
      </c>
      <c r="L3703" s="359" t="s">
        <v>1392</v>
      </c>
      <c r="M3703" s="368">
        <v>2008</v>
      </c>
      <c r="N3703" s="205">
        <v>41054</v>
      </c>
      <c r="O3703" s="203" t="s">
        <v>1597</v>
      </c>
    </row>
    <row r="3704" spans="1:15" ht="27.75" hidden="1" customHeight="1" x14ac:dyDescent="0.25">
      <c r="A3704" s="203" t="s">
        <v>142</v>
      </c>
      <c r="B3704" s="202" t="s">
        <v>481</v>
      </c>
      <c r="C3704" s="203" t="s">
        <v>1668</v>
      </c>
      <c r="D3704" s="202" t="s">
        <v>506</v>
      </c>
      <c r="E3704" s="202" t="s">
        <v>1669</v>
      </c>
      <c r="F3704" s="202" t="s">
        <v>475</v>
      </c>
      <c r="G3704" s="253">
        <v>5.17</v>
      </c>
      <c r="H3704" s="361" t="s">
        <v>488</v>
      </c>
      <c r="I3704" s="359" t="s">
        <v>1379</v>
      </c>
      <c r="J3704" s="359" t="s">
        <v>1596</v>
      </c>
      <c r="K3704" s="359" t="s">
        <v>22</v>
      </c>
      <c r="L3704" s="359" t="s">
        <v>1392</v>
      </c>
      <c r="M3704" s="368">
        <v>2008</v>
      </c>
      <c r="N3704" s="205">
        <v>41054</v>
      </c>
      <c r="O3704" s="361" t="s">
        <v>1597</v>
      </c>
    </row>
    <row r="3705" spans="1:15" ht="27.75" hidden="1" customHeight="1" x14ac:dyDescent="0.25">
      <c r="A3705" s="203" t="s">
        <v>142</v>
      </c>
      <c r="B3705" s="202" t="s">
        <v>481</v>
      </c>
      <c r="C3705" s="203" t="s">
        <v>1668</v>
      </c>
      <c r="D3705" s="202" t="s">
        <v>506</v>
      </c>
      <c r="E3705" s="202" t="s">
        <v>1669</v>
      </c>
      <c r="F3705" s="202" t="s">
        <v>475</v>
      </c>
      <c r="G3705" s="253">
        <v>2.79</v>
      </c>
      <c r="H3705" s="361" t="s">
        <v>488</v>
      </c>
      <c r="I3705" s="359" t="s">
        <v>1382</v>
      </c>
      <c r="J3705" s="359" t="s">
        <v>1596</v>
      </c>
      <c r="K3705" s="359" t="s">
        <v>22</v>
      </c>
      <c r="L3705" s="359" t="s">
        <v>1392</v>
      </c>
      <c r="M3705" s="368">
        <v>2008</v>
      </c>
      <c r="N3705" s="205">
        <v>41054</v>
      </c>
      <c r="O3705" s="361" t="s">
        <v>1597</v>
      </c>
    </row>
    <row r="3706" spans="1:15" ht="27.75" hidden="1" customHeight="1" x14ac:dyDescent="0.25">
      <c r="A3706" s="203" t="s">
        <v>142</v>
      </c>
      <c r="B3706" s="202" t="s">
        <v>481</v>
      </c>
      <c r="C3706" s="203" t="s">
        <v>1668</v>
      </c>
      <c r="D3706" s="202" t="s">
        <v>506</v>
      </c>
      <c r="E3706" s="202" t="s">
        <v>1669</v>
      </c>
      <c r="F3706" s="202" t="s">
        <v>475</v>
      </c>
      <c r="G3706" s="253">
        <v>1.43</v>
      </c>
      <c r="H3706" s="361" t="s">
        <v>488</v>
      </c>
      <c r="I3706" s="359" t="s">
        <v>1383</v>
      </c>
      <c r="J3706" s="359" t="s">
        <v>1596</v>
      </c>
      <c r="K3706" s="359" t="s">
        <v>22</v>
      </c>
      <c r="L3706" s="359" t="s">
        <v>1392</v>
      </c>
      <c r="M3706" s="368">
        <v>2008</v>
      </c>
      <c r="N3706" s="205">
        <v>41054</v>
      </c>
      <c r="O3706" s="361" t="s">
        <v>1597</v>
      </c>
    </row>
    <row r="3707" spans="1:15" ht="27.75" hidden="1" customHeight="1" x14ac:dyDescent="0.25">
      <c r="A3707" s="203" t="s">
        <v>142</v>
      </c>
      <c r="B3707" s="202" t="s">
        <v>481</v>
      </c>
      <c r="C3707" s="203" t="s">
        <v>1668</v>
      </c>
      <c r="D3707" s="202" t="s">
        <v>506</v>
      </c>
      <c r="E3707" s="202" t="s">
        <v>1669</v>
      </c>
      <c r="F3707" s="202" t="s">
        <v>475</v>
      </c>
      <c r="G3707" s="253">
        <v>0.65</v>
      </c>
      <c r="H3707" s="361" t="s">
        <v>488</v>
      </c>
      <c r="I3707" s="359" t="s">
        <v>1384</v>
      </c>
      <c r="J3707" s="359" t="s">
        <v>1596</v>
      </c>
      <c r="K3707" s="359" t="s">
        <v>22</v>
      </c>
      <c r="L3707" s="359" t="s">
        <v>1392</v>
      </c>
      <c r="M3707" s="368">
        <v>2008</v>
      </c>
      <c r="N3707" s="205">
        <v>41054</v>
      </c>
      <c r="O3707" s="361" t="s">
        <v>1597</v>
      </c>
    </row>
    <row r="3708" spans="1:15" ht="27.75" hidden="1" customHeight="1" x14ac:dyDescent="0.25">
      <c r="A3708" s="203" t="s">
        <v>142</v>
      </c>
      <c r="B3708" s="202" t="s">
        <v>481</v>
      </c>
      <c r="C3708" s="203" t="s">
        <v>1668</v>
      </c>
      <c r="D3708" s="202" t="s">
        <v>506</v>
      </c>
      <c r="E3708" s="202" t="s">
        <v>1669</v>
      </c>
      <c r="F3708" s="202" t="s">
        <v>475</v>
      </c>
      <c r="G3708" s="253">
        <v>0.39</v>
      </c>
      <c r="H3708" s="361" t="s">
        <v>488</v>
      </c>
      <c r="I3708" s="359" t="s">
        <v>1385</v>
      </c>
      <c r="J3708" s="359" t="s">
        <v>1596</v>
      </c>
      <c r="K3708" s="359" t="s">
        <v>22</v>
      </c>
      <c r="L3708" s="359" t="s">
        <v>1392</v>
      </c>
      <c r="M3708" s="368">
        <v>2008</v>
      </c>
      <c r="N3708" s="205">
        <v>41054</v>
      </c>
      <c r="O3708" s="361" t="s">
        <v>1597</v>
      </c>
    </row>
    <row r="3709" spans="1:15" ht="27.75" hidden="1" customHeight="1" x14ac:dyDescent="0.25">
      <c r="A3709" s="203" t="s">
        <v>142</v>
      </c>
      <c r="B3709" s="202" t="s">
        <v>481</v>
      </c>
      <c r="C3709" s="203" t="s">
        <v>1668</v>
      </c>
      <c r="D3709" s="202" t="s">
        <v>579</v>
      </c>
      <c r="E3709" s="202" t="s">
        <v>1891</v>
      </c>
      <c r="F3709" s="202" t="s">
        <v>475</v>
      </c>
      <c r="G3709" s="253">
        <v>0.7</v>
      </c>
      <c r="H3709" s="361" t="s">
        <v>488</v>
      </c>
      <c r="I3709" s="359" t="s">
        <v>1379</v>
      </c>
      <c r="J3709" s="359" t="s">
        <v>1380</v>
      </c>
      <c r="K3709" s="359" t="s">
        <v>22</v>
      </c>
      <c r="L3709" s="359" t="s">
        <v>1392</v>
      </c>
      <c r="M3709" s="368">
        <v>2008</v>
      </c>
      <c r="N3709" s="205">
        <v>41054</v>
      </c>
      <c r="O3709" s="203"/>
    </row>
    <row r="3710" spans="1:15" ht="27.75" hidden="1" customHeight="1" x14ac:dyDescent="0.25">
      <c r="A3710" s="203" t="s">
        <v>142</v>
      </c>
      <c r="B3710" s="202" t="s">
        <v>481</v>
      </c>
      <c r="C3710" s="203" t="s">
        <v>1668</v>
      </c>
      <c r="D3710" s="202" t="s">
        <v>579</v>
      </c>
      <c r="E3710" s="202" t="s">
        <v>1891</v>
      </c>
      <c r="F3710" s="202" t="s">
        <v>475</v>
      </c>
      <c r="G3710" s="253">
        <v>0.28999999999999998</v>
      </c>
      <c r="H3710" s="361" t="s">
        <v>488</v>
      </c>
      <c r="I3710" s="359" t="s">
        <v>1382</v>
      </c>
      <c r="J3710" s="359" t="s">
        <v>1380</v>
      </c>
      <c r="K3710" s="359" t="s">
        <v>22</v>
      </c>
      <c r="L3710" s="359" t="s">
        <v>1392</v>
      </c>
      <c r="M3710" s="368">
        <v>2008</v>
      </c>
      <c r="N3710" s="205">
        <v>41054</v>
      </c>
      <c r="O3710" s="203"/>
    </row>
    <row r="3711" spans="1:15" ht="27.75" hidden="1" customHeight="1" x14ac:dyDescent="0.25">
      <c r="A3711" s="203" t="s">
        <v>142</v>
      </c>
      <c r="B3711" s="202" t="s">
        <v>481</v>
      </c>
      <c r="C3711" s="203" t="s">
        <v>1668</v>
      </c>
      <c r="D3711" s="202" t="s">
        <v>579</v>
      </c>
      <c r="E3711" s="202" t="s">
        <v>1891</v>
      </c>
      <c r="F3711" s="202" t="s">
        <v>475</v>
      </c>
      <c r="G3711" s="253">
        <v>0.11</v>
      </c>
      <c r="H3711" s="361" t="s">
        <v>488</v>
      </c>
      <c r="I3711" s="359" t="s">
        <v>1383</v>
      </c>
      <c r="J3711" s="359" t="s">
        <v>1380</v>
      </c>
      <c r="K3711" s="359" t="s">
        <v>22</v>
      </c>
      <c r="L3711" s="359" t="s">
        <v>1392</v>
      </c>
      <c r="M3711" s="368">
        <v>2008</v>
      </c>
      <c r="N3711" s="205">
        <v>41054</v>
      </c>
      <c r="O3711" s="203"/>
    </row>
    <row r="3712" spans="1:15" ht="27.75" hidden="1" customHeight="1" x14ac:dyDescent="0.25">
      <c r="A3712" s="203" t="s">
        <v>142</v>
      </c>
      <c r="B3712" s="202" t="s">
        <v>481</v>
      </c>
      <c r="C3712" s="203" t="s">
        <v>1668</v>
      </c>
      <c r="D3712" s="202" t="s">
        <v>579</v>
      </c>
      <c r="E3712" s="202" t="s">
        <v>1891</v>
      </c>
      <c r="F3712" s="202" t="s">
        <v>475</v>
      </c>
      <c r="G3712" s="253">
        <v>0.03</v>
      </c>
      <c r="H3712" s="361" t="s">
        <v>488</v>
      </c>
      <c r="I3712" s="359" t="s">
        <v>1384</v>
      </c>
      <c r="J3712" s="359" t="s">
        <v>1380</v>
      </c>
      <c r="K3712" s="359" t="s">
        <v>22</v>
      </c>
      <c r="L3712" s="359" t="s">
        <v>1392</v>
      </c>
      <c r="M3712" s="368">
        <v>2008</v>
      </c>
      <c r="N3712" s="205">
        <v>41054</v>
      </c>
      <c r="O3712" s="203"/>
    </row>
    <row r="3713" spans="1:15" ht="27.75" hidden="1" customHeight="1" x14ac:dyDescent="0.25">
      <c r="A3713" s="203" t="s">
        <v>142</v>
      </c>
      <c r="B3713" s="202" t="s">
        <v>481</v>
      </c>
      <c r="C3713" s="203" t="s">
        <v>1668</v>
      </c>
      <c r="D3713" s="202" t="s">
        <v>579</v>
      </c>
      <c r="E3713" s="202" t="s">
        <v>1891</v>
      </c>
      <c r="F3713" s="202" t="s">
        <v>475</v>
      </c>
      <c r="G3713" s="253" t="s">
        <v>515</v>
      </c>
      <c r="H3713" s="361" t="s">
        <v>488</v>
      </c>
      <c r="I3713" s="359" t="s">
        <v>1385</v>
      </c>
      <c r="J3713" s="359" t="s">
        <v>1380</v>
      </c>
      <c r="K3713" s="359" t="s">
        <v>22</v>
      </c>
      <c r="L3713" s="359" t="s">
        <v>1392</v>
      </c>
      <c r="M3713" s="368">
        <v>2008</v>
      </c>
      <c r="N3713" s="205">
        <v>41054</v>
      </c>
      <c r="O3713" s="203"/>
    </row>
    <row r="3714" spans="1:15" ht="27.75" hidden="1" customHeight="1" x14ac:dyDescent="0.25">
      <c r="A3714" s="203" t="s">
        <v>142</v>
      </c>
      <c r="B3714" s="202" t="s">
        <v>481</v>
      </c>
      <c r="C3714" s="203" t="s">
        <v>1668</v>
      </c>
      <c r="D3714" s="202" t="s">
        <v>581</v>
      </c>
      <c r="E3714" s="202" t="s">
        <v>1891</v>
      </c>
      <c r="F3714" s="202" t="s">
        <v>475</v>
      </c>
      <c r="G3714" s="253">
        <v>1.4</v>
      </c>
      <c r="H3714" s="361" t="s">
        <v>488</v>
      </c>
      <c r="I3714" s="359" t="s">
        <v>1379</v>
      </c>
      <c r="J3714" s="359" t="s">
        <v>1380</v>
      </c>
      <c r="K3714" s="359" t="s">
        <v>22</v>
      </c>
      <c r="L3714" s="359" t="s">
        <v>1392</v>
      </c>
      <c r="M3714" s="368">
        <v>2005</v>
      </c>
      <c r="N3714" s="205">
        <v>41054</v>
      </c>
      <c r="O3714" s="203"/>
    </row>
    <row r="3715" spans="1:15" ht="27.75" hidden="1" customHeight="1" x14ac:dyDescent="0.25">
      <c r="A3715" s="203" t="s">
        <v>142</v>
      </c>
      <c r="B3715" s="202" t="s">
        <v>481</v>
      </c>
      <c r="C3715" s="203" t="s">
        <v>1668</v>
      </c>
      <c r="D3715" s="202" t="s">
        <v>581</v>
      </c>
      <c r="E3715" s="202" t="s">
        <v>1891</v>
      </c>
      <c r="F3715" s="202" t="s">
        <v>475</v>
      </c>
      <c r="G3715" s="253">
        <v>0.59</v>
      </c>
      <c r="H3715" s="361" t="s">
        <v>488</v>
      </c>
      <c r="I3715" s="359" t="s">
        <v>1382</v>
      </c>
      <c r="J3715" s="359" t="s">
        <v>1380</v>
      </c>
      <c r="K3715" s="359" t="s">
        <v>22</v>
      </c>
      <c r="L3715" s="359" t="s">
        <v>1392</v>
      </c>
      <c r="M3715" s="368">
        <v>2005</v>
      </c>
      <c r="N3715" s="205">
        <v>41054</v>
      </c>
      <c r="O3715" s="203"/>
    </row>
    <row r="3716" spans="1:15" ht="27.75" hidden="1" customHeight="1" x14ac:dyDescent="0.25">
      <c r="A3716" s="203" t="s">
        <v>142</v>
      </c>
      <c r="B3716" s="202" t="s">
        <v>481</v>
      </c>
      <c r="C3716" s="203" t="s">
        <v>1668</v>
      </c>
      <c r="D3716" s="202" t="s">
        <v>581</v>
      </c>
      <c r="E3716" s="202" t="s">
        <v>1891</v>
      </c>
      <c r="F3716" s="202" t="s">
        <v>475</v>
      </c>
      <c r="G3716" s="253">
        <v>0.21</v>
      </c>
      <c r="H3716" s="361" t="s">
        <v>488</v>
      </c>
      <c r="I3716" s="359" t="s">
        <v>1383</v>
      </c>
      <c r="J3716" s="359" t="s">
        <v>1380</v>
      </c>
      <c r="K3716" s="359" t="s">
        <v>22</v>
      </c>
      <c r="L3716" s="359" t="s">
        <v>1392</v>
      </c>
      <c r="M3716" s="368">
        <v>2005</v>
      </c>
      <c r="N3716" s="205">
        <v>41054</v>
      </c>
      <c r="O3716" s="203"/>
    </row>
    <row r="3717" spans="1:15" ht="27.75" hidden="1" customHeight="1" x14ac:dyDescent="0.25">
      <c r="A3717" s="203" t="s">
        <v>142</v>
      </c>
      <c r="B3717" s="202" t="s">
        <v>481</v>
      </c>
      <c r="C3717" s="203" t="s">
        <v>1668</v>
      </c>
      <c r="D3717" s="202" t="s">
        <v>581</v>
      </c>
      <c r="E3717" s="202" t="s">
        <v>1891</v>
      </c>
      <c r="F3717" s="202" t="s">
        <v>475</v>
      </c>
      <c r="G3717" s="253">
        <v>0.05</v>
      </c>
      <c r="H3717" s="361" t="s">
        <v>488</v>
      </c>
      <c r="I3717" s="359" t="s">
        <v>1384</v>
      </c>
      <c r="J3717" s="359" t="s">
        <v>1380</v>
      </c>
      <c r="K3717" s="359" t="s">
        <v>22</v>
      </c>
      <c r="L3717" s="359" t="s">
        <v>1392</v>
      </c>
      <c r="M3717" s="368">
        <v>2005</v>
      </c>
      <c r="N3717" s="205">
        <v>41054</v>
      </c>
      <c r="O3717" s="203"/>
    </row>
    <row r="3718" spans="1:15" ht="27.75" hidden="1" customHeight="1" x14ac:dyDescent="0.25">
      <c r="A3718" s="203" t="s">
        <v>142</v>
      </c>
      <c r="B3718" s="202" t="s">
        <v>481</v>
      </c>
      <c r="C3718" s="203" t="s">
        <v>1668</v>
      </c>
      <c r="D3718" s="202" t="s">
        <v>581</v>
      </c>
      <c r="E3718" s="202" t="s">
        <v>1891</v>
      </c>
      <c r="F3718" s="202" t="s">
        <v>475</v>
      </c>
      <c r="G3718" s="253" t="s">
        <v>515</v>
      </c>
      <c r="H3718" s="361" t="s">
        <v>488</v>
      </c>
      <c r="I3718" s="359" t="s">
        <v>1385</v>
      </c>
      <c r="J3718" s="359" t="s">
        <v>1380</v>
      </c>
      <c r="K3718" s="359" t="s">
        <v>22</v>
      </c>
      <c r="L3718" s="359" t="s">
        <v>1392</v>
      </c>
      <c r="M3718" s="368">
        <v>2005</v>
      </c>
      <c r="N3718" s="205">
        <v>41054</v>
      </c>
      <c r="O3718" s="203"/>
    </row>
    <row r="3719" spans="1:15" ht="27.75" hidden="1" customHeight="1" x14ac:dyDescent="0.25">
      <c r="A3719" s="203" t="s">
        <v>142</v>
      </c>
      <c r="B3719" s="202" t="s">
        <v>481</v>
      </c>
      <c r="C3719" s="203" t="s">
        <v>1668</v>
      </c>
      <c r="D3719" s="202" t="s">
        <v>779</v>
      </c>
      <c r="E3719" s="202" t="s">
        <v>1670</v>
      </c>
      <c r="F3719" s="202" t="s">
        <v>475</v>
      </c>
      <c r="G3719" s="253">
        <v>3.29</v>
      </c>
      <c r="H3719" s="361" t="s">
        <v>488</v>
      </c>
      <c r="I3719" s="359" t="s">
        <v>1379</v>
      </c>
      <c r="J3719" s="359" t="s">
        <v>1380</v>
      </c>
      <c r="K3719" s="359" t="s">
        <v>22</v>
      </c>
      <c r="L3719" s="359" t="s">
        <v>1392</v>
      </c>
      <c r="M3719" s="368">
        <v>2008</v>
      </c>
      <c r="N3719" s="205">
        <v>41054</v>
      </c>
      <c r="O3719" s="203"/>
    </row>
    <row r="3720" spans="1:15" ht="27.75" hidden="1" customHeight="1" x14ac:dyDescent="0.25">
      <c r="A3720" s="203" t="s">
        <v>142</v>
      </c>
      <c r="B3720" s="202" t="s">
        <v>481</v>
      </c>
      <c r="C3720" s="203" t="s">
        <v>1668</v>
      </c>
      <c r="D3720" s="202" t="s">
        <v>779</v>
      </c>
      <c r="E3720" s="202" t="s">
        <v>1670</v>
      </c>
      <c r="F3720" s="202" t="s">
        <v>475</v>
      </c>
      <c r="G3720" s="253">
        <v>1.73</v>
      </c>
      <c r="H3720" s="361" t="s">
        <v>488</v>
      </c>
      <c r="I3720" s="359" t="s">
        <v>1382</v>
      </c>
      <c r="J3720" s="359" t="s">
        <v>1380</v>
      </c>
      <c r="K3720" s="359" t="s">
        <v>22</v>
      </c>
      <c r="L3720" s="359" t="s">
        <v>1392</v>
      </c>
      <c r="M3720" s="368">
        <v>2008</v>
      </c>
      <c r="N3720" s="205">
        <v>41054</v>
      </c>
      <c r="O3720" s="203"/>
    </row>
    <row r="3721" spans="1:15" ht="27.75" hidden="1" customHeight="1" x14ac:dyDescent="0.25">
      <c r="A3721" s="203" t="s">
        <v>142</v>
      </c>
      <c r="B3721" s="202" t="s">
        <v>481</v>
      </c>
      <c r="C3721" s="203" t="s">
        <v>1668</v>
      </c>
      <c r="D3721" s="202" t="s">
        <v>779</v>
      </c>
      <c r="E3721" s="202" t="s">
        <v>1670</v>
      </c>
      <c r="F3721" s="202" t="s">
        <v>475</v>
      </c>
      <c r="G3721" s="253">
        <v>0.81</v>
      </c>
      <c r="H3721" s="361" t="s">
        <v>488</v>
      </c>
      <c r="I3721" s="359" t="s">
        <v>1383</v>
      </c>
      <c r="J3721" s="359" t="s">
        <v>1380</v>
      </c>
      <c r="K3721" s="359" t="s">
        <v>22</v>
      </c>
      <c r="L3721" s="359" t="s">
        <v>1392</v>
      </c>
      <c r="M3721" s="368">
        <v>2008</v>
      </c>
      <c r="N3721" s="205">
        <v>41054</v>
      </c>
      <c r="O3721" s="203"/>
    </row>
    <row r="3722" spans="1:15" ht="27.75" hidden="1" customHeight="1" x14ac:dyDescent="0.25">
      <c r="A3722" s="203" t="s">
        <v>142</v>
      </c>
      <c r="B3722" s="202" t="s">
        <v>481</v>
      </c>
      <c r="C3722" s="203" t="s">
        <v>1668</v>
      </c>
      <c r="D3722" s="202" t="s">
        <v>779</v>
      </c>
      <c r="E3722" s="202" t="s">
        <v>1670</v>
      </c>
      <c r="F3722" s="202" t="s">
        <v>475</v>
      </c>
      <c r="G3722" s="253">
        <v>0.33</v>
      </c>
      <c r="H3722" s="361" t="s">
        <v>488</v>
      </c>
      <c r="I3722" s="359" t="s">
        <v>1384</v>
      </c>
      <c r="J3722" s="359" t="s">
        <v>1380</v>
      </c>
      <c r="K3722" s="359" t="s">
        <v>22</v>
      </c>
      <c r="L3722" s="359" t="s">
        <v>1392</v>
      </c>
      <c r="M3722" s="368">
        <v>2008</v>
      </c>
      <c r="N3722" s="205">
        <v>41054</v>
      </c>
      <c r="O3722" s="203"/>
    </row>
    <row r="3723" spans="1:15" ht="27.75" hidden="1" customHeight="1" x14ac:dyDescent="0.25">
      <c r="A3723" s="203" t="s">
        <v>142</v>
      </c>
      <c r="B3723" s="202" t="s">
        <v>481</v>
      </c>
      <c r="C3723" s="203" t="s">
        <v>1668</v>
      </c>
      <c r="D3723" s="202" t="s">
        <v>779</v>
      </c>
      <c r="E3723" s="202" t="s">
        <v>1670</v>
      </c>
      <c r="F3723" s="202" t="s">
        <v>475</v>
      </c>
      <c r="G3723" s="253">
        <v>0.14000000000000001</v>
      </c>
      <c r="H3723" s="361" t="s">
        <v>488</v>
      </c>
      <c r="I3723" s="359" t="s">
        <v>1385</v>
      </c>
      <c r="J3723" s="359" t="s">
        <v>1380</v>
      </c>
      <c r="K3723" s="359" t="s">
        <v>22</v>
      </c>
      <c r="L3723" s="359" t="s">
        <v>1392</v>
      </c>
      <c r="M3723" s="368">
        <v>2008</v>
      </c>
      <c r="N3723" s="205">
        <v>41054</v>
      </c>
      <c r="O3723" s="203"/>
    </row>
    <row r="3724" spans="1:15" ht="27.75" hidden="1" customHeight="1" x14ac:dyDescent="0.25">
      <c r="A3724" s="203" t="s">
        <v>142</v>
      </c>
      <c r="B3724" s="202" t="s">
        <v>481</v>
      </c>
      <c r="C3724" s="203" t="s">
        <v>1892</v>
      </c>
      <c r="D3724" s="202" t="s">
        <v>807</v>
      </c>
      <c r="E3724" s="202" t="s">
        <v>1890</v>
      </c>
      <c r="F3724" s="202" t="s">
        <v>505</v>
      </c>
      <c r="G3724" s="253">
        <v>24.58</v>
      </c>
      <c r="H3724" s="361" t="s">
        <v>1390</v>
      </c>
      <c r="I3724" s="359" t="s">
        <v>1379</v>
      </c>
      <c r="J3724" s="359" t="s">
        <v>1380</v>
      </c>
      <c r="K3724" s="359" t="s">
        <v>1391</v>
      </c>
      <c r="L3724" s="359" t="s">
        <v>1392</v>
      </c>
      <c r="M3724" s="368">
        <v>2010</v>
      </c>
      <c r="N3724" s="205">
        <v>43153</v>
      </c>
      <c r="O3724" s="203"/>
    </row>
    <row r="3725" spans="1:15" ht="27.75" hidden="1" customHeight="1" x14ac:dyDescent="0.25">
      <c r="A3725" s="203" t="s">
        <v>142</v>
      </c>
      <c r="B3725" s="202" t="s">
        <v>481</v>
      </c>
      <c r="C3725" s="203" t="s">
        <v>1892</v>
      </c>
      <c r="D3725" s="202" t="s">
        <v>807</v>
      </c>
      <c r="E3725" s="202" t="s">
        <v>1890</v>
      </c>
      <c r="F3725" s="202" t="s">
        <v>505</v>
      </c>
      <c r="G3725" s="253">
        <v>7.07</v>
      </c>
      <c r="H3725" s="361" t="s">
        <v>1390</v>
      </c>
      <c r="I3725" s="359" t="s">
        <v>1382</v>
      </c>
      <c r="J3725" s="359" t="s">
        <v>1380</v>
      </c>
      <c r="K3725" s="359" t="s">
        <v>1391</v>
      </c>
      <c r="L3725" s="359" t="s">
        <v>1392</v>
      </c>
      <c r="M3725" s="368">
        <v>2010</v>
      </c>
      <c r="N3725" s="205">
        <v>43153</v>
      </c>
      <c r="O3725" s="203"/>
    </row>
    <row r="3726" spans="1:15" ht="27.75" hidden="1" customHeight="1" x14ac:dyDescent="0.25">
      <c r="A3726" s="203" t="s">
        <v>142</v>
      </c>
      <c r="B3726" s="202" t="s">
        <v>481</v>
      </c>
      <c r="C3726" s="203" t="s">
        <v>1892</v>
      </c>
      <c r="D3726" s="202" t="s">
        <v>807</v>
      </c>
      <c r="E3726" s="202" t="s">
        <v>1890</v>
      </c>
      <c r="F3726" s="202" t="s">
        <v>505</v>
      </c>
      <c r="G3726" s="253">
        <v>3.84</v>
      </c>
      <c r="H3726" s="361" t="s">
        <v>1390</v>
      </c>
      <c r="I3726" s="359" t="s">
        <v>1383</v>
      </c>
      <c r="J3726" s="359" t="s">
        <v>1380</v>
      </c>
      <c r="K3726" s="359" t="s">
        <v>1391</v>
      </c>
      <c r="L3726" s="359" t="s">
        <v>1392</v>
      </c>
      <c r="M3726" s="368">
        <v>2010</v>
      </c>
      <c r="N3726" s="205">
        <v>43153</v>
      </c>
      <c r="O3726" s="203"/>
    </row>
    <row r="3727" spans="1:15" ht="27.75" hidden="1" customHeight="1" x14ac:dyDescent="0.25">
      <c r="A3727" s="203" t="s">
        <v>142</v>
      </c>
      <c r="B3727" s="202" t="s">
        <v>481</v>
      </c>
      <c r="C3727" s="203" t="s">
        <v>1892</v>
      </c>
      <c r="D3727" s="202" t="s">
        <v>807</v>
      </c>
      <c r="E3727" s="202" t="s">
        <v>1890</v>
      </c>
      <c r="F3727" s="202" t="s">
        <v>505</v>
      </c>
      <c r="G3727" s="253">
        <v>2.2799999999999998</v>
      </c>
      <c r="H3727" s="361" t="s">
        <v>1390</v>
      </c>
      <c r="I3727" s="359" t="s">
        <v>1384</v>
      </c>
      <c r="J3727" s="359" t="s">
        <v>1380</v>
      </c>
      <c r="K3727" s="359" t="s">
        <v>1391</v>
      </c>
      <c r="L3727" s="359" t="s">
        <v>1392</v>
      </c>
      <c r="M3727" s="368">
        <v>2010</v>
      </c>
      <c r="N3727" s="205">
        <v>43153</v>
      </c>
      <c r="O3727" s="203"/>
    </row>
    <row r="3728" spans="1:15" ht="27.75" hidden="1" customHeight="1" x14ac:dyDescent="0.25">
      <c r="A3728" s="203" t="s">
        <v>142</v>
      </c>
      <c r="B3728" s="202" t="s">
        <v>481</v>
      </c>
      <c r="C3728" s="203" t="s">
        <v>1892</v>
      </c>
      <c r="D3728" s="202" t="s">
        <v>807</v>
      </c>
      <c r="E3728" s="202" t="s">
        <v>1890</v>
      </c>
      <c r="F3728" s="202" t="s">
        <v>505</v>
      </c>
      <c r="G3728" s="253">
        <v>1.06</v>
      </c>
      <c r="H3728" s="361" t="s">
        <v>1390</v>
      </c>
      <c r="I3728" s="359" t="s">
        <v>1385</v>
      </c>
      <c r="J3728" s="359" t="s">
        <v>1380</v>
      </c>
      <c r="K3728" s="359" t="s">
        <v>1391</v>
      </c>
      <c r="L3728" s="359" t="s">
        <v>1392</v>
      </c>
      <c r="M3728" s="368">
        <v>2010</v>
      </c>
      <c r="N3728" s="205">
        <v>43153</v>
      </c>
      <c r="O3728" s="203"/>
    </row>
    <row r="3729" spans="1:15" ht="27.75" hidden="1" customHeight="1" x14ac:dyDescent="0.25">
      <c r="A3729" s="203" t="s">
        <v>2070</v>
      </c>
      <c r="B3729" s="202" t="s">
        <v>633</v>
      </c>
      <c r="C3729" s="203" t="s">
        <v>2071</v>
      </c>
      <c r="D3729" s="202" t="s">
        <v>2072</v>
      </c>
      <c r="E3729" s="202" t="s">
        <v>2073</v>
      </c>
      <c r="F3729" s="202" t="s">
        <v>505</v>
      </c>
      <c r="G3729" s="253">
        <v>1.3</v>
      </c>
      <c r="H3729" s="361" t="s">
        <v>1400</v>
      </c>
      <c r="I3729" s="359" t="s">
        <v>1379</v>
      </c>
      <c r="J3729" s="359" t="s">
        <v>1380</v>
      </c>
      <c r="K3729" s="359" t="s">
        <v>9</v>
      </c>
      <c r="L3729" s="359" t="s">
        <v>1392</v>
      </c>
      <c r="M3729" s="368">
        <v>2002</v>
      </c>
      <c r="N3729" s="205">
        <v>41647</v>
      </c>
      <c r="O3729" s="203"/>
    </row>
    <row r="3730" spans="1:15" ht="27.75" hidden="1" customHeight="1" x14ac:dyDescent="0.25">
      <c r="A3730" s="203" t="s">
        <v>2070</v>
      </c>
      <c r="B3730" s="202" t="s">
        <v>633</v>
      </c>
      <c r="C3730" s="203" t="s">
        <v>2071</v>
      </c>
      <c r="D3730" s="202" t="s">
        <v>2072</v>
      </c>
      <c r="E3730" s="202" t="s">
        <v>2073</v>
      </c>
      <c r="F3730" s="202" t="s">
        <v>505</v>
      </c>
      <c r="G3730" s="253">
        <v>0.3</v>
      </c>
      <c r="H3730" s="361" t="s">
        <v>1400</v>
      </c>
      <c r="I3730" s="359" t="s">
        <v>1382</v>
      </c>
      <c r="J3730" s="359" t="s">
        <v>1380</v>
      </c>
      <c r="K3730" s="359" t="s">
        <v>9</v>
      </c>
      <c r="L3730" s="359" t="s">
        <v>1392</v>
      </c>
      <c r="M3730" s="368">
        <v>2002</v>
      </c>
      <c r="N3730" s="205">
        <v>41647</v>
      </c>
      <c r="O3730" s="203"/>
    </row>
    <row r="3731" spans="1:15" ht="27.75" hidden="1" customHeight="1" x14ac:dyDescent="0.25">
      <c r="A3731" s="203" t="s">
        <v>2070</v>
      </c>
      <c r="B3731" s="202" t="s">
        <v>633</v>
      </c>
      <c r="C3731" s="203" t="s">
        <v>2071</v>
      </c>
      <c r="D3731" s="202" t="s">
        <v>2072</v>
      </c>
      <c r="E3731" s="202" t="s">
        <v>2073</v>
      </c>
      <c r="F3731" s="202" t="s">
        <v>505</v>
      </c>
      <c r="G3731" s="253">
        <v>0.1</v>
      </c>
      <c r="H3731" s="361" t="s">
        <v>1400</v>
      </c>
      <c r="I3731" s="359" t="s">
        <v>1383</v>
      </c>
      <c r="J3731" s="359" t="s">
        <v>1380</v>
      </c>
      <c r="K3731" s="359" t="s">
        <v>9</v>
      </c>
      <c r="L3731" s="359" t="s">
        <v>1392</v>
      </c>
      <c r="M3731" s="368">
        <v>2002</v>
      </c>
      <c r="N3731" s="205">
        <v>41647</v>
      </c>
      <c r="O3731" s="203"/>
    </row>
    <row r="3732" spans="1:15" ht="27.75" hidden="1" customHeight="1" x14ac:dyDescent="0.25">
      <c r="A3732" s="203" t="s">
        <v>2070</v>
      </c>
      <c r="B3732" s="202" t="s">
        <v>633</v>
      </c>
      <c r="C3732" s="203" t="s">
        <v>2071</v>
      </c>
      <c r="D3732" s="202" t="s">
        <v>2072</v>
      </c>
      <c r="E3732" s="202" t="s">
        <v>2073</v>
      </c>
      <c r="F3732" s="202" t="s">
        <v>505</v>
      </c>
      <c r="G3732" s="253" t="s">
        <v>515</v>
      </c>
      <c r="H3732" s="361" t="s">
        <v>1400</v>
      </c>
      <c r="I3732" s="359" t="s">
        <v>1384</v>
      </c>
      <c r="J3732" s="359" t="s">
        <v>1380</v>
      </c>
      <c r="K3732" s="359" t="s">
        <v>9</v>
      </c>
      <c r="L3732" s="359" t="s">
        <v>1392</v>
      </c>
      <c r="M3732" s="368">
        <v>2002</v>
      </c>
      <c r="N3732" s="205">
        <v>41647</v>
      </c>
      <c r="O3732" s="203"/>
    </row>
    <row r="3733" spans="1:15" ht="27.75" hidden="1" customHeight="1" x14ac:dyDescent="0.25">
      <c r="A3733" s="203" t="s">
        <v>2070</v>
      </c>
      <c r="B3733" s="202" t="s">
        <v>633</v>
      </c>
      <c r="C3733" s="203" t="s">
        <v>2071</v>
      </c>
      <c r="D3733" s="202" t="s">
        <v>2072</v>
      </c>
      <c r="E3733" s="202" t="s">
        <v>2073</v>
      </c>
      <c r="F3733" s="202" t="s">
        <v>505</v>
      </c>
      <c r="G3733" s="253" t="s">
        <v>515</v>
      </c>
      <c r="H3733" s="361" t="s">
        <v>1400</v>
      </c>
      <c r="I3733" s="359" t="s">
        <v>1385</v>
      </c>
      <c r="J3733" s="359" t="s">
        <v>1380</v>
      </c>
      <c r="K3733" s="359" t="s">
        <v>9</v>
      </c>
      <c r="L3733" s="359" t="s">
        <v>1392</v>
      </c>
      <c r="M3733" s="368">
        <v>2002</v>
      </c>
      <c r="N3733" s="205">
        <v>41647</v>
      </c>
      <c r="O3733" s="203"/>
    </row>
    <row r="3734" spans="1:15" ht="27.75" hidden="1" customHeight="1" x14ac:dyDescent="0.25">
      <c r="A3734" s="203" t="s">
        <v>2070</v>
      </c>
      <c r="B3734" s="202" t="s">
        <v>633</v>
      </c>
      <c r="C3734" s="203" t="s">
        <v>2071</v>
      </c>
      <c r="D3734" s="202" t="s">
        <v>2074</v>
      </c>
      <c r="E3734" s="202" t="s">
        <v>2073</v>
      </c>
      <c r="F3734" s="202" t="s">
        <v>505</v>
      </c>
      <c r="G3734" s="253">
        <v>1.3</v>
      </c>
      <c r="H3734" s="361" t="s">
        <v>1400</v>
      </c>
      <c r="I3734" s="359" t="s">
        <v>1379</v>
      </c>
      <c r="J3734" s="359" t="s">
        <v>1380</v>
      </c>
      <c r="K3734" s="359" t="s">
        <v>9</v>
      </c>
      <c r="L3734" s="359" t="s">
        <v>1392</v>
      </c>
      <c r="M3734" s="368">
        <v>2002</v>
      </c>
      <c r="N3734" s="205">
        <v>41647</v>
      </c>
      <c r="O3734" s="203"/>
    </row>
    <row r="3735" spans="1:15" ht="27.75" hidden="1" customHeight="1" x14ac:dyDescent="0.25">
      <c r="A3735" s="203" t="s">
        <v>2070</v>
      </c>
      <c r="B3735" s="202" t="s">
        <v>633</v>
      </c>
      <c r="C3735" s="203" t="s">
        <v>2071</v>
      </c>
      <c r="D3735" s="202" t="s">
        <v>2074</v>
      </c>
      <c r="E3735" s="202" t="s">
        <v>2073</v>
      </c>
      <c r="F3735" s="202" t="s">
        <v>505</v>
      </c>
      <c r="G3735" s="253">
        <v>0.3</v>
      </c>
      <c r="H3735" s="361" t="s">
        <v>1400</v>
      </c>
      <c r="I3735" s="359" t="s">
        <v>1382</v>
      </c>
      <c r="J3735" s="359" t="s">
        <v>1380</v>
      </c>
      <c r="K3735" s="359" t="s">
        <v>9</v>
      </c>
      <c r="L3735" s="359" t="s">
        <v>1392</v>
      </c>
      <c r="M3735" s="368">
        <v>2002</v>
      </c>
      <c r="N3735" s="205">
        <v>41647</v>
      </c>
      <c r="O3735" s="203"/>
    </row>
    <row r="3736" spans="1:15" ht="27.75" hidden="1" customHeight="1" x14ac:dyDescent="0.25">
      <c r="A3736" s="203" t="s">
        <v>2070</v>
      </c>
      <c r="B3736" s="202" t="s">
        <v>633</v>
      </c>
      <c r="C3736" s="203" t="s">
        <v>2071</v>
      </c>
      <c r="D3736" s="202" t="s">
        <v>2074</v>
      </c>
      <c r="E3736" s="202" t="s">
        <v>2073</v>
      </c>
      <c r="F3736" s="202" t="s">
        <v>505</v>
      </c>
      <c r="G3736" s="253">
        <v>0.1</v>
      </c>
      <c r="H3736" s="361" t="s">
        <v>1400</v>
      </c>
      <c r="I3736" s="359" t="s">
        <v>1383</v>
      </c>
      <c r="J3736" s="359" t="s">
        <v>1380</v>
      </c>
      <c r="K3736" s="359" t="s">
        <v>9</v>
      </c>
      <c r="L3736" s="359" t="s">
        <v>1392</v>
      </c>
      <c r="M3736" s="368">
        <v>2002</v>
      </c>
      <c r="N3736" s="205">
        <v>41647</v>
      </c>
      <c r="O3736" s="203"/>
    </row>
    <row r="3737" spans="1:15" ht="27.75" hidden="1" customHeight="1" x14ac:dyDescent="0.25">
      <c r="A3737" s="203" t="s">
        <v>2070</v>
      </c>
      <c r="B3737" s="202" t="s">
        <v>633</v>
      </c>
      <c r="C3737" s="203" t="s">
        <v>2071</v>
      </c>
      <c r="D3737" s="202" t="s">
        <v>2074</v>
      </c>
      <c r="E3737" s="202" t="s">
        <v>2073</v>
      </c>
      <c r="F3737" s="202" t="s">
        <v>505</v>
      </c>
      <c r="G3737" s="253" t="s">
        <v>515</v>
      </c>
      <c r="H3737" s="361" t="s">
        <v>1400</v>
      </c>
      <c r="I3737" s="359" t="s">
        <v>1384</v>
      </c>
      <c r="J3737" s="359" t="s">
        <v>1380</v>
      </c>
      <c r="K3737" s="359" t="s">
        <v>9</v>
      </c>
      <c r="L3737" s="359" t="s">
        <v>1392</v>
      </c>
      <c r="M3737" s="368">
        <v>2002</v>
      </c>
      <c r="N3737" s="205">
        <v>41647</v>
      </c>
      <c r="O3737" s="203"/>
    </row>
    <row r="3738" spans="1:15" ht="27.75" hidden="1" customHeight="1" x14ac:dyDescent="0.25">
      <c r="A3738" s="203" t="s">
        <v>2070</v>
      </c>
      <c r="B3738" s="202" t="s">
        <v>633</v>
      </c>
      <c r="C3738" s="203" t="s">
        <v>2071</v>
      </c>
      <c r="D3738" s="202" t="s">
        <v>2074</v>
      </c>
      <c r="E3738" s="202" t="s">
        <v>2073</v>
      </c>
      <c r="F3738" s="202" t="s">
        <v>505</v>
      </c>
      <c r="G3738" s="253" t="s">
        <v>515</v>
      </c>
      <c r="H3738" s="361" t="s">
        <v>1400</v>
      </c>
      <c r="I3738" s="359" t="s">
        <v>1385</v>
      </c>
      <c r="J3738" s="359" t="s">
        <v>1380</v>
      </c>
      <c r="K3738" s="359" t="s">
        <v>9</v>
      </c>
      <c r="L3738" s="359" t="s">
        <v>1392</v>
      </c>
      <c r="M3738" s="368">
        <v>2002</v>
      </c>
      <c r="N3738" s="205">
        <v>41647</v>
      </c>
      <c r="O3738" s="203"/>
    </row>
    <row r="3739" spans="1:15" ht="27.75" hidden="1" customHeight="1" x14ac:dyDescent="0.25">
      <c r="A3739" s="203" t="s">
        <v>2070</v>
      </c>
      <c r="B3739" s="202" t="s">
        <v>633</v>
      </c>
      <c r="C3739" s="203" t="s">
        <v>2071</v>
      </c>
      <c r="D3739" s="202" t="s">
        <v>2075</v>
      </c>
      <c r="E3739" s="202" t="s">
        <v>2073</v>
      </c>
      <c r="F3739" s="202" t="s">
        <v>505</v>
      </c>
      <c r="G3739" s="253">
        <v>1.3</v>
      </c>
      <c r="H3739" s="361" t="s">
        <v>1400</v>
      </c>
      <c r="I3739" s="359" t="s">
        <v>1379</v>
      </c>
      <c r="J3739" s="359" t="s">
        <v>1380</v>
      </c>
      <c r="K3739" s="359" t="s">
        <v>9</v>
      </c>
      <c r="L3739" s="359" t="s">
        <v>1392</v>
      </c>
      <c r="M3739" s="368">
        <v>2002</v>
      </c>
      <c r="N3739" s="205">
        <v>41647</v>
      </c>
      <c r="O3739" s="203"/>
    </row>
    <row r="3740" spans="1:15" ht="27.75" hidden="1" customHeight="1" x14ac:dyDescent="0.25">
      <c r="A3740" s="203" t="s">
        <v>2070</v>
      </c>
      <c r="B3740" s="202" t="s">
        <v>633</v>
      </c>
      <c r="C3740" s="203" t="s">
        <v>2071</v>
      </c>
      <c r="D3740" s="202" t="s">
        <v>2075</v>
      </c>
      <c r="E3740" s="202" t="s">
        <v>2073</v>
      </c>
      <c r="F3740" s="202" t="s">
        <v>505</v>
      </c>
      <c r="G3740" s="253">
        <v>0.3</v>
      </c>
      <c r="H3740" s="361" t="s">
        <v>1400</v>
      </c>
      <c r="I3740" s="359" t="s">
        <v>1382</v>
      </c>
      <c r="J3740" s="359" t="s">
        <v>1380</v>
      </c>
      <c r="K3740" s="359" t="s">
        <v>9</v>
      </c>
      <c r="L3740" s="359" t="s">
        <v>1392</v>
      </c>
      <c r="M3740" s="368">
        <v>2002</v>
      </c>
      <c r="N3740" s="205">
        <v>41647</v>
      </c>
      <c r="O3740" s="203"/>
    </row>
    <row r="3741" spans="1:15" ht="27.75" hidden="1" customHeight="1" x14ac:dyDescent="0.25">
      <c r="A3741" s="203" t="s">
        <v>2070</v>
      </c>
      <c r="B3741" s="202" t="s">
        <v>633</v>
      </c>
      <c r="C3741" s="203" t="s">
        <v>2071</v>
      </c>
      <c r="D3741" s="202" t="s">
        <v>2075</v>
      </c>
      <c r="E3741" s="202" t="s">
        <v>2073</v>
      </c>
      <c r="F3741" s="202" t="s">
        <v>505</v>
      </c>
      <c r="G3741" s="253">
        <v>0.1</v>
      </c>
      <c r="H3741" s="361" t="s">
        <v>1400</v>
      </c>
      <c r="I3741" s="359" t="s">
        <v>1383</v>
      </c>
      <c r="J3741" s="359" t="s">
        <v>1380</v>
      </c>
      <c r="K3741" s="359" t="s">
        <v>9</v>
      </c>
      <c r="L3741" s="359" t="s">
        <v>1392</v>
      </c>
      <c r="M3741" s="368">
        <v>2002</v>
      </c>
      <c r="N3741" s="205">
        <v>41647</v>
      </c>
      <c r="O3741" s="203"/>
    </row>
    <row r="3742" spans="1:15" ht="27.75" hidden="1" customHeight="1" x14ac:dyDescent="0.25">
      <c r="A3742" s="203" t="s">
        <v>2070</v>
      </c>
      <c r="B3742" s="202" t="s">
        <v>633</v>
      </c>
      <c r="C3742" s="203" t="s">
        <v>2071</v>
      </c>
      <c r="D3742" s="202" t="s">
        <v>2075</v>
      </c>
      <c r="E3742" s="202" t="s">
        <v>2073</v>
      </c>
      <c r="F3742" s="202" t="s">
        <v>505</v>
      </c>
      <c r="G3742" s="253" t="s">
        <v>515</v>
      </c>
      <c r="H3742" s="361" t="s">
        <v>1400</v>
      </c>
      <c r="I3742" s="359" t="s">
        <v>1384</v>
      </c>
      <c r="J3742" s="359" t="s">
        <v>1380</v>
      </c>
      <c r="K3742" s="359" t="s">
        <v>9</v>
      </c>
      <c r="L3742" s="359" t="s">
        <v>1392</v>
      </c>
      <c r="M3742" s="368">
        <v>2002</v>
      </c>
      <c r="N3742" s="205">
        <v>41647</v>
      </c>
      <c r="O3742" s="203"/>
    </row>
    <row r="3743" spans="1:15" ht="27.75" hidden="1" customHeight="1" x14ac:dyDescent="0.25">
      <c r="A3743" s="203" t="s">
        <v>2070</v>
      </c>
      <c r="B3743" s="202" t="s">
        <v>633</v>
      </c>
      <c r="C3743" s="203" t="s">
        <v>2071</v>
      </c>
      <c r="D3743" s="202" t="s">
        <v>2075</v>
      </c>
      <c r="E3743" s="202" t="s">
        <v>2073</v>
      </c>
      <c r="F3743" s="202" t="s">
        <v>505</v>
      </c>
      <c r="G3743" s="253" t="s">
        <v>515</v>
      </c>
      <c r="H3743" s="361" t="s">
        <v>1400</v>
      </c>
      <c r="I3743" s="359" t="s">
        <v>1385</v>
      </c>
      <c r="J3743" s="359" t="s">
        <v>1380</v>
      </c>
      <c r="K3743" s="359" t="s">
        <v>9</v>
      </c>
      <c r="L3743" s="359" t="s">
        <v>1392</v>
      </c>
      <c r="M3743" s="368">
        <v>2002</v>
      </c>
      <c r="N3743" s="205">
        <v>41647</v>
      </c>
      <c r="O3743" s="203"/>
    </row>
    <row r="3744" spans="1:15" ht="27.75" hidden="1" customHeight="1" x14ac:dyDescent="0.25">
      <c r="A3744" s="203" t="s">
        <v>2070</v>
      </c>
      <c r="B3744" s="202" t="s">
        <v>633</v>
      </c>
      <c r="C3744" s="203" t="s">
        <v>1556</v>
      </c>
      <c r="D3744" s="202" t="s">
        <v>641</v>
      </c>
      <c r="E3744" s="202" t="s">
        <v>1557</v>
      </c>
      <c r="F3744" s="202" t="s">
        <v>475</v>
      </c>
      <c r="G3744" s="253">
        <v>42.2</v>
      </c>
      <c r="H3744" s="361" t="s">
        <v>1414</v>
      </c>
      <c r="I3744" s="359" t="s">
        <v>1407</v>
      </c>
      <c r="J3744" s="358">
        <v>0.3</v>
      </c>
      <c r="K3744" s="359" t="s">
        <v>1113</v>
      </c>
      <c r="L3744" s="359" t="s">
        <v>1392</v>
      </c>
      <c r="M3744" s="368">
        <v>1988</v>
      </c>
      <c r="N3744" s="207" t="s">
        <v>1558</v>
      </c>
      <c r="O3744" s="203"/>
    </row>
    <row r="3745" spans="1:15" ht="27.75" hidden="1" customHeight="1" x14ac:dyDescent="0.25">
      <c r="A3745" s="203" t="s">
        <v>2070</v>
      </c>
      <c r="B3745" s="202" t="s">
        <v>633</v>
      </c>
      <c r="C3745" s="203" t="s">
        <v>2076</v>
      </c>
      <c r="D3745" s="202" t="s">
        <v>2077</v>
      </c>
      <c r="E3745" s="202" t="s">
        <v>2078</v>
      </c>
      <c r="F3745" s="202" t="s">
        <v>505</v>
      </c>
      <c r="G3745" s="253">
        <v>13.5</v>
      </c>
      <c r="H3745" s="361" t="s">
        <v>1400</v>
      </c>
      <c r="I3745" s="359" t="s">
        <v>1379</v>
      </c>
      <c r="J3745" s="359" t="s">
        <v>1380</v>
      </c>
      <c r="K3745" s="359" t="s">
        <v>9</v>
      </c>
      <c r="L3745" s="359" t="s">
        <v>1392</v>
      </c>
      <c r="M3745" s="368">
        <v>1999</v>
      </c>
      <c r="N3745" s="205">
        <v>41660</v>
      </c>
      <c r="O3745" s="203"/>
    </row>
    <row r="3746" spans="1:15" ht="27.75" hidden="1" customHeight="1" x14ac:dyDescent="0.25">
      <c r="A3746" s="203" t="s">
        <v>2070</v>
      </c>
      <c r="B3746" s="202" t="s">
        <v>633</v>
      </c>
      <c r="C3746" s="203" t="s">
        <v>2076</v>
      </c>
      <c r="D3746" s="202" t="s">
        <v>2077</v>
      </c>
      <c r="E3746" s="202" t="s">
        <v>2078</v>
      </c>
      <c r="F3746" s="202" t="s">
        <v>505</v>
      </c>
      <c r="G3746" s="253">
        <v>1.1000000000000001</v>
      </c>
      <c r="H3746" s="361" t="s">
        <v>1400</v>
      </c>
      <c r="I3746" s="359" t="s">
        <v>1382</v>
      </c>
      <c r="J3746" s="359" t="s">
        <v>1380</v>
      </c>
      <c r="K3746" s="359" t="s">
        <v>9</v>
      </c>
      <c r="L3746" s="359" t="s">
        <v>1392</v>
      </c>
      <c r="M3746" s="368">
        <v>1999</v>
      </c>
      <c r="N3746" s="205">
        <v>41660</v>
      </c>
      <c r="O3746" s="203"/>
    </row>
    <row r="3747" spans="1:15" ht="27.75" hidden="1" customHeight="1" x14ac:dyDescent="0.25">
      <c r="A3747" s="203" t="s">
        <v>2070</v>
      </c>
      <c r="B3747" s="202" t="s">
        <v>633</v>
      </c>
      <c r="C3747" s="203" t="s">
        <v>2076</v>
      </c>
      <c r="D3747" s="202" t="s">
        <v>2077</v>
      </c>
      <c r="E3747" s="202" t="s">
        <v>2078</v>
      </c>
      <c r="F3747" s="202" t="s">
        <v>505</v>
      </c>
      <c r="G3747" s="253" t="s">
        <v>515</v>
      </c>
      <c r="H3747" s="361" t="s">
        <v>1400</v>
      </c>
      <c r="I3747" s="359" t="s">
        <v>1383</v>
      </c>
      <c r="J3747" s="359" t="s">
        <v>1380</v>
      </c>
      <c r="K3747" s="359" t="s">
        <v>9</v>
      </c>
      <c r="L3747" s="359" t="s">
        <v>1392</v>
      </c>
      <c r="M3747" s="368">
        <v>1999</v>
      </c>
      <c r="N3747" s="205">
        <v>41660</v>
      </c>
      <c r="O3747" s="203"/>
    </row>
    <row r="3748" spans="1:15" ht="27.75" hidden="1" customHeight="1" x14ac:dyDescent="0.25">
      <c r="A3748" s="203" t="s">
        <v>2070</v>
      </c>
      <c r="B3748" s="202" t="s">
        <v>633</v>
      </c>
      <c r="C3748" s="203" t="s">
        <v>2076</v>
      </c>
      <c r="D3748" s="202" t="s">
        <v>2077</v>
      </c>
      <c r="E3748" s="202" t="s">
        <v>2078</v>
      </c>
      <c r="F3748" s="202" t="s">
        <v>505</v>
      </c>
      <c r="G3748" s="253" t="s">
        <v>515</v>
      </c>
      <c r="H3748" s="361" t="s">
        <v>1400</v>
      </c>
      <c r="I3748" s="359" t="s">
        <v>1384</v>
      </c>
      <c r="J3748" s="359" t="s">
        <v>1380</v>
      </c>
      <c r="K3748" s="359" t="s">
        <v>9</v>
      </c>
      <c r="L3748" s="359" t="s">
        <v>1392</v>
      </c>
      <c r="M3748" s="368">
        <v>1999</v>
      </c>
      <c r="N3748" s="205">
        <v>41660</v>
      </c>
      <c r="O3748" s="203"/>
    </row>
    <row r="3749" spans="1:15" ht="27.75" hidden="1" customHeight="1" x14ac:dyDescent="0.25">
      <c r="A3749" s="203" t="s">
        <v>2070</v>
      </c>
      <c r="B3749" s="202" t="s">
        <v>633</v>
      </c>
      <c r="C3749" s="203" t="s">
        <v>2076</v>
      </c>
      <c r="D3749" s="202" t="s">
        <v>2077</v>
      </c>
      <c r="E3749" s="202" t="s">
        <v>2078</v>
      </c>
      <c r="F3749" s="202" t="s">
        <v>505</v>
      </c>
      <c r="G3749" s="253" t="s">
        <v>515</v>
      </c>
      <c r="H3749" s="361" t="s">
        <v>1400</v>
      </c>
      <c r="I3749" s="359" t="s">
        <v>1385</v>
      </c>
      <c r="J3749" s="359" t="s">
        <v>1380</v>
      </c>
      <c r="K3749" s="359" t="s">
        <v>9</v>
      </c>
      <c r="L3749" s="359" t="s">
        <v>1392</v>
      </c>
      <c r="M3749" s="368">
        <v>1999</v>
      </c>
      <c r="N3749" s="205">
        <v>41660</v>
      </c>
      <c r="O3749" s="203"/>
    </row>
    <row r="3750" spans="1:15" ht="27.75" hidden="1" customHeight="1" x14ac:dyDescent="0.25">
      <c r="A3750" s="203" t="s">
        <v>2070</v>
      </c>
      <c r="B3750" s="202" t="s">
        <v>633</v>
      </c>
      <c r="C3750" s="203" t="s">
        <v>1403</v>
      </c>
      <c r="D3750" s="202" t="s">
        <v>1404</v>
      </c>
      <c r="E3750" s="202" t="s">
        <v>1405</v>
      </c>
      <c r="F3750" s="202" t="s">
        <v>475</v>
      </c>
      <c r="G3750" s="253">
        <v>154</v>
      </c>
      <c r="H3750" s="361" t="s">
        <v>1406</v>
      </c>
      <c r="I3750" s="359" t="s">
        <v>1407</v>
      </c>
      <c r="J3750" s="359" t="s">
        <v>1380</v>
      </c>
      <c r="K3750" s="359" t="s">
        <v>22</v>
      </c>
      <c r="L3750" s="359" t="s">
        <v>1408</v>
      </c>
      <c r="M3750" s="368" t="s">
        <v>1407</v>
      </c>
      <c r="N3750" s="205">
        <v>42486</v>
      </c>
      <c r="O3750" s="203"/>
    </row>
    <row r="3751" spans="1:15" ht="27.75" hidden="1" customHeight="1" x14ac:dyDescent="0.25">
      <c r="A3751" s="226" t="s">
        <v>2070</v>
      </c>
      <c r="B3751" s="269" t="s">
        <v>633</v>
      </c>
      <c r="C3751" s="226" t="s">
        <v>2568</v>
      </c>
      <c r="D3751" s="269" t="s">
        <v>2575</v>
      </c>
      <c r="E3751" s="269" t="s">
        <v>1557</v>
      </c>
      <c r="F3751" s="269" t="s">
        <v>2574</v>
      </c>
      <c r="G3751" s="373">
        <v>7.23</v>
      </c>
      <c r="H3751" s="225" t="s">
        <v>488</v>
      </c>
      <c r="I3751" s="269" t="s">
        <v>1379</v>
      </c>
      <c r="J3751" s="374">
        <v>0</v>
      </c>
      <c r="K3751" s="269" t="s">
        <v>22</v>
      </c>
      <c r="L3751" s="269" t="s">
        <v>1392</v>
      </c>
      <c r="M3751" s="369">
        <v>2010</v>
      </c>
      <c r="N3751" s="375">
        <v>43873</v>
      </c>
      <c r="O3751" s="226" t="s">
        <v>2569</v>
      </c>
    </row>
    <row r="3752" spans="1:15" ht="27.75" hidden="1" customHeight="1" x14ac:dyDescent="0.25">
      <c r="A3752" s="226" t="s">
        <v>2070</v>
      </c>
      <c r="B3752" s="269" t="s">
        <v>633</v>
      </c>
      <c r="C3752" s="226" t="s">
        <v>2568</v>
      </c>
      <c r="D3752" s="269" t="s">
        <v>2575</v>
      </c>
      <c r="E3752" s="269" t="s">
        <v>1557</v>
      </c>
      <c r="F3752" s="269" t="s">
        <v>2574</v>
      </c>
      <c r="G3752" s="373">
        <v>2.68</v>
      </c>
      <c r="H3752" s="225" t="s">
        <v>488</v>
      </c>
      <c r="I3752" s="269" t="s">
        <v>1382</v>
      </c>
      <c r="J3752" s="374">
        <v>0</v>
      </c>
      <c r="K3752" s="269" t="s">
        <v>22</v>
      </c>
      <c r="L3752" s="269" t="s">
        <v>1392</v>
      </c>
      <c r="M3752" s="369">
        <v>2010</v>
      </c>
      <c r="N3752" s="375">
        <v>43873</v>
      </c>
      <c r="O3752" s="226" t="s">
        <v>2569</v>
      </c>
    </row>
    <row r="3753" spans="1:15" ht="27.75" hidden="1" customHeight="1" x14ac:dyDescent="0.25">
      <c r="A3753" s="226" t="s">
        <v>2070</v>
      </c>
      <c r="B3753" s="269" t="s">
        <v>633</v>
      </c>
      <c r="C3753" s="226" t="s">
        <v>2568</v>
      </c>
      <c r="D3753" s="269" t="s">
        <v>2575</v>
      </c>
      <c r="E3753" s="269" t="s">
        <v>1557</v>
      </c>
      <c r="F3753" s="269" t="s">
        <v>2574</v>
      </c>
      <c r="G3753" s="373">
        <v>1.08</v>
      </c>
      <c r="H3753" s="225" t="s">
        <v>488</v>
      </c>
      <c r="I3753" s="269" t="s">
        <v>1383</v>
      </c>
      <c r="J3753" s="374">
        <v>0</v>
      </c>
      <c r="K3753" s="269" t="s">
        <v>22</v>
      </c>
      <c r="L3753" s="269" t="s">
        <v>1392</v>
      </c>
      <c r="M3753" s="369">
        <v>2010</v>
      </c>
      <c r="N3753" s="375">
        <v>43873</v>
      </c>
      <c r="O3753" s="226" t="s">
        <v>2569</v>
      </c>
    </row>
    <row r="3754" spans="1:15" ht="27.75" hidden="1" customHeight="1" x14ac:dyDescent="0.25">
      <c r="A3754" s="226" t="s">
        <v>2070</v>
      </c>
      <c r="B3754" s="269" t="s">
        <v>633</v>
      </c>
      <c r="C3754" s="226" t="s">
        <v>2568</v>
      </c>
      <c r="D3754" s="269" t="s">
        <v>2575</v>
      </c>
      <c r="E3754" s="269" t="s">
        <v>1557</v>
      </c>
      <c r="F3754" s="269" t="s">
        <v>2574</v>
      </c>
      <c r="G3754" s="373">
        <v>0.49</v>
      </c>
      <c r="H3754" s="225" t="s">
        <v>488</v>
      </c>
      <c r="I3754" s="372" t="s">
        <v>1384</v>
      </c>
      <c r="J3754" s="374">
        <v>0</v>
      </c>
      <c r="K3754" s="269" t="s">
        <v>22</v>
      </c>
      <c r="L3754" s="269" t="s">
        <v>1392</v>
      </c>
      <c r="M3754" s="369">
        <v>2010</v>
      </c>
      <c r="N3754" s="375">
        <v>43873</v>
      </c>
      <c r="O3754" s="226" t="s">
        <v>2569</v>
      </c>
    </row>
    <row r="3755" spans="1:15" ht="27.75" hidden="1" customHeight="1" x14ac:dyDescent="0.25">
      <c r="A3755" s="226" t="s">
        <v>2070</v>
      </c>
      <c r="B3755" s="269" t="s">
        <v>633</v>
      </c>
      <c r="C3755" s="226" t="s">
        <v>2568</v>
      </c>
      <c r="D3755" s="269" t="s">
        <v>2575</v>
      </c>
      <c r="E3755" s="269" t="s">
        <v>1557</v>
      </c>
      <c r="F3755" s="269" t="s">
        <v>2574</v>
      </c>
      <c r="G3755" s="373">
        <v>0.24</v>
      </c>
      <c r="H3755" s="225" t="s">
        <v>488</v>
      </c>
      <c r="I3755" s="372" t="s">
        <v>1385</v>
      </c>
      <c r="J3755" s="374">
        <v>0</v>
      </c>
      <c r="K3755" s="269" t="s">
        <v>22</v>
      </c>
      <c r="L3755" s="269" t="s">
        <v>1392</v>
      </c>
      <c r="M3755" s="369">
        <v>2010</v>
      </c>
      <c r="N3755" s="375">
        <v>43873</v>
      </c>
      <c r="O3755" s="226" t="s">
        <v>2569</v>
      </c>
    </row>
    <row r="3756" spans="1:15" ht="27.75" hidden="1" customHeight="1" x14ac:dyDescent="0.25">
      <c r="A3756" s="226" t="s">
        <v>2070</v>
      </c>
      <c r="B3756" s="269" t="s">
        <v>633</v>
      </c>
      <c r="C3756" s="226" t="s">
        <v>2568</v>
      </c>
      <c r="D3756" s="381" t="s">
        <v>2209</v>
      </c>
      <c r="E3756" s="269" t="s">
        <v>2078</v>
      </c>
      <c r="F3756" s="269" t="s">
        <v>2574</v>
      </c>
      <c r="G3756" s="373">
        <v>3.35</v>
      </c>
      <c r="H3756" s="225" t="s">
        <v>488</v>
      </c>
      <c r="I3756" s="269" t="s">
        <v>1379</v>
      </c>
      <c r="J3756" s="374">
        <v>0</v>
      </c>
      <c r="K3756" s="269" t="s">
        <v>22</v>
      </c>
      <c r="L3756" s="269" t="s">
        <v>1392</v>
      </c>
      <c r="M3756" s="369">
        <v>2010</v>
      </c>
      <c r="N3756" s="375">
        <v>43873</v>
      </c>
      <c r="O3756" s="226" t="s">
        <v>2569</v>
      </c>
    </row>
    <row r="3757" spans="1:15" ht="27.75" hidden="1" customHeight="1" x14ac:dyDescent="0.25">
      <c r="A3757" s="226" t="s">
        <v>2070</v>
      </c>
      <c r="B3757" s="269" t="s">
        <v>633</v>
      </c>
      <c r="C3757" s="226" t="s">
        <v>2568</v>
      </c>
      <c r="D3757" s="381" t="s">
        <v>2209</v>
      </c>
      <c r="E3757" s="269" t="s">
        <v>2078</v>
      </c>
      <c r="F3757" s="269" t="s">
        <v>2574</v>
      </c>
      <c r="G3757" s="373">
        <v>1.24</v>
      </c>
      <c r="H3757" s="225" t="s">
        <v>488</v>
      </c>
      <c r="I3757" s="269" t="s">
        <v>1382</v>
      </c>
      <c r="J3757" s="374">
        <v>0</v>
      </c>
      <c r="K3757" s="269" t="s">
        <v>22</v>
      </c>
      <c r="L3757" s="269" t="s">
        <v>1392</v>
      </c>
      <c r="M3757" s="369">
        <v>2010</v>
      </c>
      <c r="N3757" s="375">
        <v>43873</v>
      </c>
      <c r="O3757" s="226" t="s">
        <v>2569</v>
      </c>
    </row>
    <row r="3758" spans="1:15" ht="27.75" hidden="1" customHeight="1" x14ac:dyDescent="0.25">
      <c r="A3758" s="226" t="s">
        <v>2070</v>
      </c>
      <c r="B3758" s="269" t="s">
        <v>633</v>
      </c>
      <c r="C3758" s="226" t="s">
        <v>2568</v>
      </c>
      <c r="D3758" s="381" t="s">
        <v>2209</v>
      </c>
      <c r="E3758" s="269" t="s">
        <v>2078</v>
      </c>
      <c r="F3758" s="269" t="s">
        <v>2574</v>
      </c>
      <c r="G3758" s="373">
        <v>0.5</v>
      </c>
      <c r="H3758" s="225" t="s">
        <v>488</v>
      </c>
      <c r="I3758" s="269" t="s">
        <v>1383</v>
      </c>
      <c r="J3758" s="374">
        <v>0</v>
      </c>
      <c r="K3758" s="269" t="s">
        <v>22</v>
      </c>
      <c r="L3758" s="269" t="s">
        <v>1392</v>
      </c>
      <c r="M3758" s="369">
        <v>2010</v>
      </c>
      <c r="N3758" s="375">
        <v>43873</v>
      </c>
      <c r="O3758" s="226" t="s">
        <v>2569</v>
      </c>
    </row>
    <row r="3759" spans="1:15" ht="27.75" hidden="1" customHeight="1" x14ac:dyDescent="0.25">
      <c r="A3759" s="226" t="s">
        <v>2070</v>
      </c>
      <c r="B3759" s="269" t="s">
        <v>633</v>
      </c>
      <c r="C3759" s="226" t="s">
        <v>2568</v>
      </c>
      <c r="D3759" s="381" t="s">
        <v>2209</v>
      </c>
      <c r="E3759" s="269" t="s">
        <v>2078</v>
      </c>
      <c r="F3759" s="269" t="s">
        <v>2574</v>
      </c>
      <c r="G3759" s="373">
        <v>0.23</v>
      </c>
      <c r="H3759" s="225" t="s">
        <v>488</v>
      </c>
      <c r="I3759" s="372" t="s">
        <v>1384</v>
      </c>
      <c r="J3759" s="374">
        <v>0</v>
      </c>
      <c r="K3759" s="269" t="s">
        <v>22</v>
      </c>
      <c r="L3759" s="269" t="s">
        <v>1392</v>
      </c>
      <c r="M3759" s="369">
        <v>2010</v>
      </c>
      <c r="N3759" s="375">
        <v>43873</v>
      </c>
      <c r="O3759" s="226" t="s">
        <v>2569</v>
      </c>
    </row>
    <row r="3760" spans="1:15" ht="27.75" hidden="1" customHeight="1" x14ac:dyDescent="0.25">
      <c r="A3760" s="226" t="s">
        <v>2070</v>
      </c>
      <c r="B3760" s="269" t="s">
        <v>633</v>
      </c>
      <c r="C3760" s="226" t="s">
        <v>2568</v>
      </c>
      <c r="D3760" s="381" t="s">
        <v>2209</v>
      </c>
      <c r="E3760" s="269" t="s">
        <v>2078</v>
      </c>
      <c r="F3760" s="269" t="s">
        <v>2574</v>
      </c>
      <c r="G3760" s="373">
        <v>0.11</v>
      </c>
      <c r="H3760" s="225" t="s">
        <v>488</v>
      </c>
      <c r="I3760" s="372" t="s">
        <v>1385</v>
      </c>
      <c r="J3760" s="374">
        <v>0</v>
      </c>
      <c r="K3760" s="269" t="s">
        <v>22</v>
      </c>
      <c r="L3760" s="269" t="s">
        <v>1392</v>
      </c>
      <c r="M3760" s="369">
        <v>2010</v>
      </c>
      <c r="N3760" s="375">
        <v>43873</v>
      </c>
      <c r="O3760" s="226" t="s">
        <v>2569</v>
      </c>
    </row>
    <row r="3761" spans="1:15" ht="27.75" hidden="1" customHeight="1" x14ac:dyDescent="0.25">
      <c r="A3761" s="226" t="s">
        <v>2070</v>
      </c>
      <c r="B3761" s="269" t="s">
        <v>633</v>
      </c>
      <c r="C3761" s="226" t="s">
        <v>2568</v>
      </c>
      <c r="D3761" s="269" t="s">
        <v>2576</v>
      </c>
      <c r="E3761" s="269" t="s">
        <v>1557</v>
      </c>
      <c r="F3761" s="269" t="s">
        <v>2574</v>
      </c>
      <c r="G3761" s="373">
        <v>7.92</v>
      </c>
      <c r="H3761" s="225" t="s">
        <v>488</v>
      </c>
      <c r="I3761" s="269" t="s">
        <v>1379</v>
      </c>
      <c r="J3761" s="374">
        <v>0</v>
      </c>
      <c r="K3761" s="269" t="s">
        <v>22</v>
      </c>
      <c r="L3761" s="269" t="s">
        <v>1392</v>
      </c>
      <c r="M3761" s="369">
        <v>2010</v>
      </c>
      <c r="N3761" s="375">
        <v>43873</v>
      </c>
      <c r="O3761" s="226" t="s">
        <v>2569</v>
      </c>
    </row>
    <row r="3762" spans="1:15" ht="27.75" hidden="1" customHeight="1" x14ac:dyDescent="0.25">
      <c r="A3762" s="226" t="s">
        <v>2070</v>
      </c>
      <c r="B3762" s="269" t="s">
        <v>633</v>
      </c>
      <c r="C3762" s="226" t="s">
        <v>2568</v>
      </c>
      <c r="D3762" s="269" t="s">
        <v>2576</v>
      </c>
      <c r="E3762" s="269" t="s">
        <v>1557</v>
      </c>
      <c r="F3762" s="269" t="s">
        <v>2574</v>
      </c>
      <c r="G3762" s="373">
        <v>2.94</v>
      </c>
      <c r="H3762" s="225" t="s">
        <v>488</v>
      </c>
      <c r="I3762" s="269" t="s">
        <v>1382</v>
      </c>
      <c r="J3762" s="374">
        <v>0</v>
      </c>
      <c r="K3762" s="269" t="s">
        <v>22</v>
      </c>
      <c r="L3762" s="269" t="s">
        <v>1392</v>
      </c>
      <c r="M3762" s="369">
        <v>2010</v>
      </c>
      <c r="N3762" s="375">
        <v>43873</v>
      </c>
      <c r="O3762" s="226" t="s">
        <v>2569</v>
      </c>
    </row>
    <row r="3763" spans="1:15" ht="27.75" hidden="1" customHeight="1" x14ac:dyDescent="0.25">
      <c r="A3763" s="226" t="s">
        <v>2070</v>
      </c>
      <c r="B3763" s="269" t="s">
        <v>633</v>
      </c>
      <c r="C3763" s="226" t="s">
        <v>2568</v>
      </c>
      <c r="D3763" s="269" t="s">
        <v>2576</v>
      </c>
      <c r="E3763" s="269" t="s">
        <v>1557</v>
      </c>
      <c r="F3763" s="269" t="s">
        <v>2574</v>
      </c>
      <c r="G3763" s="373">
        <v>1.18</v>
      </c>
      <c r="H3763" s="225" t="s">
        <v>488</v>
      </c>
      <c r="I3763" s="269" t="s">
        <v>1383</v>
      </c>
      <c r="J3763" s="374">
        <v>0</v>
      </c>
      <c r="K3763" s="269" t="s">
        <v>22</v>
      </c>
      <c r="L3763" s="269" t="s">
        <v>1392</v>
      </c>
      <c r="M3763" s="369">
        <v>2010</v>
      </c>
      <c r="N3763" s="375">
        <v>43873</v>
      </c>
      <c r="O3763" s="226" t="s">
        <v>2569</v>
      </c>
    </row>
    <row r="3764" spans="1:15" ht="27.75" hidden="1" customHeight="1" x14ac:dyDescent="0.25">
      <c r="A3764" s="226" t="s">
        <v>2070</v>
      </c>
      <c r="B3764" s="269" t="s">
        <v>633</v>
      </c>
      <c r="C3764" s="226" t="s">
        <v>2568</v>
      </c>
      <c r="D3764" s="269" t="s">
        <v>2576</v>
      </c>
      <c r="E3764" s="269" t="s">
        <v>1557</v>
      </c>
      <c r="F3764" s="269" t="s">
        <v>2574</v>
      </c>
      <c r="G3764" s="373">
        <v>0.54</v>
      </c>
      <c r="H3764" s="225" t="s">
        <v>488</v>
      </c>
      <c r="I3764" s="372" t="s">
        <v>1384</v>
      </c>
      <c r="J3764" s="374">
        <v>0</v>
      </c>
      <c r="K3764" s="269" t="s">
        <v>22</v>
      </c>
      <c r="L3764" s="269" t="s">
        <v>1392</v>
      </c>
      <c r="M3764" s="369">
        <v>2010</v>
      </c>
      <c r="N3764" s="375">
        <v>43873</v>
      </c>
      <c r="O3764" s="226" t="s">
        <v>2569</v>
      </c>
    </row>
    <row r="3765" spans="1:15" ht="27.75" hidden="1" customHeight="1" x14ac:dyDescent="0.25">
      <c r="A3765" s="226" t="s">
        <v>2070</v>
      </c>
      <c r="B3765" s="269" t="s">
        <v>633</v>
      </c>
      <c r="C3765" s="226" t="s">
        <v>2568</v>
      </c>
      <c r="D3765" s="269" t="s">
        <v>2576</v>
      </c>
      <c r="E3765" s="269" t="s">
        <v>1557</v>
      </c>
      <c r="F3765" s="269" t="s">
        <v>2574</v>
      </c>
      <c r="G3765" s="373">
        <v>0.26</v>
      </c>
      <c r="H3765" s="225" t="s">
        <v>488</v>
      </c>
      <c r="I3765" s="372" t="s">
        <v>1385</v>
      </c>
      <c r="J3765" s="374">
        <v>0</v>
      </c>
      <c r="K3765" s="269" t="s">
        <v>22</v>
      </c>
      <c r="L3765" s="269" t="s">
        <v>1392</v>
      </c>
      <c r="M3765" s="369">
        <v>2010</v>
      </c>
      <c r="N3765" s="375">
        <v>43873</v>
      </c>
      <c r="O3765" s="226" t="s">
        <v>2569</v>
      </c>
    </row>
    <row r="3766" spans="1:15" ht="27.75" hidden="1" customHeight="1" x14ac:dyDescent="0.25">
      <c r="A3766" s="226" t="s">
        <v>2070</v>
      </c>
      <c r="B3766" s="269" t="s">
        <v>633</v>
      </c>
      <c r="C3766" s="226" t="s">
        <v>2568</v>
      </c>
      <c r="D3766" s="269" t="s">
        <v>2577</v>
      </c>
      <c r="E3766" s="269" t="s">
        <v>1557</v>
      </c>
      <c r="F3766" s="269" t="s">
        <v>2574</v>
      </c>
      <c r="G3766" s="373">
        <v>9.4</v>
      </c>
      <c r="H3766" s="225" t="s">
        <v>488</v>
      </c>
      <c r="I3766" s="269" t="s">
        <v>1379</v>
      </c>
      <c r="J3766" s="374">
        <v>0</v>
      </c>
      <c r="K3766" s="269" t="s">
        <v>22</v>
      </c>
      <c r="L3766" s="269" t="s">
        <v>1392</v>
      </c>
      <c r="M3766" s="369">
        <v>2010</v>
      </c>
      <c r="N3766" s="375">
        <v>43873</v>
      </c>
      <c r="O3766" s="226" t="s">
        <v>2569</v>
      </c>
    </row>
    <row r="3767" spans="1:15" ht="27.75" hidden="1" customHeight="1" x14ac:dyDescent="0.25">
      <c r="A3767" s="226" t="s">
        <v>2070</v>
      </c>
      <c r="B3767" s="269" t="s">
        <v>633</v>
      </c>
      <c r="C3767" s="226" t="s">
        <v>2568</v>
      </c>
      <c r="D3767" s="269" t="s">
        <v>2577</v>
      </c>
      <c r="E3767" s="269" t="s">
        <v>1557</v>
      </c>
      <c r="F3767" s="269" t="s">
        <v>2574</v>
      </c>
      <c r="G3767" s="373">
        <v>3.49</v>
      </c>
      <c r="H3767" s="225" t="s">
        <v>488</v>
      </c>
      <c r="I3767" s="269" t="s">
        <v>1382</v>
      </c>
      <c r="J3767" s="374">
        <v>0</v>
      </c>
      <c r="K3767" s="269" t="s">
        <v>22</v>
      </c>
      <c r="L3767" s="269" t="s">
        <v>1392</v>
      </c>
      <c r="M3767" s="369">
        <v>2010</v>
      </c>
      <c r="N3767" s="375">
        <v>43873</v>
      </c>
      <c r="O3767" s="226" t="s">
        <v>2569</v>
      </c>
    </row>
    <row r="3768" spans="1:15" ht="27.75" hidden="1" customHeight="1" x14ac:dyDescent="0.25">
      <c r="A3768" s="226" t="s">
        <v>2070</v>
      </c>
      <c r="B3768" s="269" t="s">
        <v>633</v>
      </c>
      <c r="C3768" s="226" t="s">
        <v>2568</v>
      </c>
      <c r="D3768" s="269" t="s">
        <v>2577</v>
      </c>
      <c r="E3768" s="269" t="s">
        <v>1557</v>
      </c>
      <c r="F3768" s="269" t="s">
        <v>2574</v>
      </c>
      <c r="G3768" s="373">
        <v>1.41</v>
      </c>
      <c r="H3768" s="225" t="s">
        <v>488</v>
      </c>
      <c r="I3768" s="269" t="s">
        <v>1383</v>
      </c>
      <c r="J3768" s="374">
        <v>0</v>
      </c>
      <c r="K3768" s="269" t="s">
        <v>22</v>
      </c>
      <c r="L3768" s="269" t="s">
        <v>1392</v>
      </c>
      <c r="M3768" s="369">
        <v>2010</v>
      </c>
      <c r="N3768" s="375">
        <v>43873</v>
      </c>
      <c r="O3768" s="226" t="s">
        <v>2569</v>
      </c>
    </row>
    <row r="3769" spans="1:15" ht="27.75" hidden="1" customHeight="1" x14ac:dyDescent="0.25">
      <c r="A3769" s="226" t="s">
        <v>2070</v>
      </c>
      <c r="B3769" s="269" t="s">
        <v>633</v>
      </c>
      <c r="C3769" s="226" t="s">
        <v>2568</v>
      </c>
      <c r="D3769" s="269" t="s">
        <v>2577</v>
      </c>
      <c r="E3769" s="269" t="s">
        <v>1557</v>
      </c>
      <c r="F3769" s="269" t="s">
        <v>2574</v>
      </c>
      <c r="G3769" s="373">
        <v>0.64</v>
      </c>
      <c r="H3769" s="225" t="s">
        <v>488</v>
      </c>
      <c r="I3769" s="372" t="s">
        <v>1384</v>
      </c>
      <c r="J3769" s="374">
        <v>0</v>
      </c>
      <c r="K3769" s="269" t="s">
        <v>22</v>
      </c>
      <c r="L3769" s="269" t="s">
        <v>1392</v>
      </c>
      <c r="M3769" s="369">
        <v>2010</v>
      </c>
      <c r="N3769" s="375">
        <v>43873</v>
      </c>
      <c r="O3769" s="226" t="s">
        <v>2569</v>
      </c>
    </row>
    <row r="3770" spans="1:15" ht="27.75" hidden="1" customHeight="1" x14ac:dyDescent="0.25">
      <c r="A3770" s="226" t="s">
        <v>2070</v>
      </c>
      <c r="B3770" s="269" t="s">
        <v>633</v>
      </c>
      <c r="C3770" s="226" t="s">
        <v>2568</v>
      </c>
      <c r="D3770" s="269" t="s">
        <v>2577</v>
      </c>
      <c r="E3770" s="269" t="s">
        <v>1557</v>
      </c>
      <c r="F3770" s="269" t="s">
        <v>2574</v>
      </c>
      <c r="G3770" s="373">
        <v>0.31</v>
      </c>
      <c r="H3770" s="225" t="s">
        <v>488</v>
      </c>
      <c r="I3770" s="372" t="s">
        <v>1385</v>
      </c>
      <c r="J3770" s="374">
        <v>0</v>
      </c>
      <c r="K3770" s="269" t="s">
        <v>22</v>
      </c>
      <c r="L3770" s="269" t="s">
        <v>1392</v>
      </c>
      <c r="M3770" s="369">
        <v>2010</v>
      </c>
      <c r="N3770" s="375">
        <v>43873</v>
      </c>
      <c r="O3770" s="226" t="s">
        <v>2569</v>
      </c>
    </row>
    <row r="3771" spans="1:15" ht="27.75" hidden="1" customHeight="1" x14ac:dyDescent="0.25">
      <c r="A3771" s="226" t="s">
        <v>2070</v>
      </c>
      <c r="B3771" s="269" t="s">
        <v>633</v>
      </c>
      <c r="C3771" s="226" t="s">
        <v>2568</v>
      </c>
      <c r="D3771" s="269" t="s">
        <v>2578</v>
      </c>
      <c r="E3771" s="269" t="s">
        <v>1557</v>
      </c>
      <c r="F3771" s="269" t="s">
        <v>2574</v>
      </c>
      <c r="G3771" s="373">
        <v>11.52</v>
      </c>
      <c r="H3771" s="225" t="s">
        <v>488</v>
      </c>
      <c r="I3771" s="269" t="s">
        <v>1379</v>
      </c>
      <c r="J3771" s="374">
        <v>0</v>
      </c>
      <c r="K3771" s="269" t="s">
        <v>22</v>
      </c>
      <c r="L3771" s="269" t="s">
        <v>1392</v>
      </c>
      <c r="M3771" s="369">
        <v>2010</v>
      </c>
      <c r="N3771" s="375">
        <v>43873</v>
      </c>
      <c r="O3771" s="226" t="s">
        <v>2569</v>
      </c>
    </row>
    <row r="3772" spans="1:15" ht="27.75" hidden="1" customHeight="1" x14ac:dyDescent="0.25">
      <c r="A3772" s="226" t="s">
        <v>2070</v>
      </c>
      <c r="B3772" s="269" t="s">
        <v>633</v>
      </c>
      <c r="C3772" s="226" t="s">
        <v>2568</v>
      </c>
      <c r="D3772" s="269" t="s">
        <v>2578</v>
      </c>
      <c r="E3772" s="269" t="s">
        <v>1557</v>
      </c>
      <c r="F3772" s="269" t="s">
        <v>2574</v>
      </c>
      <c r="G3772" s="373">
        <v>4.2699999999999996</v>
      </c>
      <c r="H3772" s="225" t="s">
        <v>488</v>
      </c>
      <c r="I3772" s="269" t="s">
        <v>1382</v>
      </c>
      <c r="J3772" s="374">
        <v>0</v>
      </c>
      <c r="K3772" s="269" t="s">
        <v>22</v>
      </c>
      <c r="L3772" s="269" t="s">
        <v>1392</v>
      </c>
      <c r="M3772" s="369">
        <v>2010</v>
      </c>
      <c r="N3772" s="375">
        <v>43873</v>
      </c>
      <c r="O3772" s="226" t="s">
        <v>2569</v>
      </c>
    </row>
    <row r="3773" spans="1:15" ht="27.75" hidden="1" customHeight="1" x14ac:dyDescent="0.25">
      <c r="A3773" s="226" t="s">
        <v>2070</v>
      </c>
      <c r="B3773" s="269" t="s">
        <v>633</v>
      </c>
      <c r="C3773" s="226" t="s">
        <v>2568</v>
      </c>
      <c r="D3773" s="269" t="s">
        <v>2578</v>
      </c>
      <c r="E3773" s="269" t="s">
        <v>1557</v>
      </c>
      <c r="F3773" s="269" t="s">
        <v>2574</v>
      </c>
      <c r="G3773" s="373">
        <v>1.72</v>
      </c>
      <c r="H3773" s="225" t="s">
        <v>488</v>
      </c>
      <c r="I3773" s="269" t="s">
        <v>1383</v>
      </c>
      <c r="J3773" s="374">
        <v>0</v>
      </c>
      <c r="K3773" s="269" t="s">
        <v>22</v>
      </c>
      <c r="L3773" s="269" t="s">
        <v>1392</v>
      </c>
      <c r="M3773" s="369">
        <v>2010</v>
      </c>
      <c r="N3773" s="375">
        <v>43873</v>
      </c>
      <c r="O3773" s="226" t="s">
        <v>2569</v>
      </c>
    </row>
    <row r="3774" spans="1:15" ht="27.75" hidden="1" customHeight="1" x14ac:dyDescent="0.25">
      <c r="A3774" s="226" t="s">
        <v>2070</v>
      </c>
      <c r="B3774" s="269" t="s">
        <v>633</v>
      </c>
      <c r="C3774" s="226" t="s">
        <v>2568</v>
      </c>
      <c r="D3774" s="269" t="s">
        <v>2578</v>
      </c>
      <c r="E3774" s="269" t="s">
        <v>1557</v>
      </c>
      <c r="F3774" s="269" t="s">
        <v>2574</v>
      </c>
      <c r="G3774" s="373">
        <v>0.78</v>
      </c>
      <c r="H3774" s="225" t="s">
        <v>488</v>
      </c>
      <c r="I3774" s="372" t="s">
        <v>1384</v>
      </c>
      <c r="J3774" s="374">
        <v>0</v>
      </c>
      <c r="K3774" s="269" t="s">
        <v>22</v>
      </c>
      <c r="L3774" s="269" t="s">
        <v>1392</v>
      </c>
      <c r="M3774" s="369">
        <v>2010</v>
      </c>
      <c r="N3774" s="375">
        <v>43873</v>
      </c>
      <c r="O3774" s="226" t="s">
        <v>2569</v>
      </c>
    </row>
    <row r="3775" spans="1:15" ht="27.75" hidden="1" customHeight="1" x14ac:dyDescent="0.25">
      <c r="A3775" s="226" t="s">
        <v>2070</v>
      </c>
      <c r="B3775" s="269" t="s">
        <v>633</v>
      </c>
      <c r="C3775" s="226" t="s">
        <v>2568</v>
      </c>
      <c r="D3775" s="269" t="s">
        <v>2578</v>
      </c>
      <c r="E3775" s="269" t="s">
        <v>1557</v>
      </c>
      <c r="F3775" s="269" t="s">
        <v>2574</v>
      </c>
      <c r="G3775" s="373">
        <v>0.38</v>
      </c>
      <c r="H3775" s="225" t="s">
        <v>488</v>
      </c>
      <c r="I3775" s="372" t="s">
        <v>1385</v>
      </c>
      <c r="J3775" s="374">
        <v>0</v>
      </c>
      <c r="K3775" s="269" t="s">
        <v>22</v>
      </c>
      <c r="L3775" s="269" t="s">
        <v>1392</v>
      </c>
      <c r="M3775" s="369">
        <v>2010</v>
      </c>
      <c r="N3775" s="375">
        <v>43873</v>
      </c>
      <c r="O3775" s="226" t="s">
        <v>2569</v>
      </c>
    </row>
    <row r="3776" spans="1:15" ht="27.75" hidden="1" customHeight="1" x14ac:dyDescent="0.25">
      <c r="A3776" s="226" t="s">
        <v>2070</v>
      </c>
      <c r="B3776" s="269" t="s">
        <v>633</v>
      </c>
      <c r="C3776" s="226" t="s">
        <v>2568</v>
      </c>
      <c r="D3776" s="269" t="s">
        <v>1569</v>
      </c>
      <c r="E3776" s="269" t="s">
        <v>1557</v>
      </c>
      <c r="F3776" s="269" t="s">
        <v>2574</v>
      </c>
      <c r="G3776" s="373">
        <v>25.54</v>
      </c>
      <c r="H3776" s="225" t="s">
        <v>488</v>
      </c>
      <c r="I3776" s="269" t="s">
        <v>1379</v>
      </c>
      <c r="J3776" s="374">
        <v>0</v>
      </c>
      <c r="K3776" s="269" t="s">
        <v>22</v>
      </c>
      <c r="L3776" s="269" t="s">
        <v>1392</v>
      </c>
      <c r="M3776" s="369">
        <v>2010</v>
      </c>
      <c r="N3776" s="375">
        <v>43873</v>
      </c>
      <c r="O3776" s="226" t="s">
        <v>2569</v>
      </c>
    </row>
    <row r="3777" spans="1:15" ht="27.75" hidden="1" customHeight="1" x14ac:dyDescent="0.25">
      <c r="A3777" s="226" t="s">
        <v>2070</v>
      </c>
      <c r="B3777" s="269" t="s">
        <v>633</v>
      </c>
      <c r="C3777" s="226" t="s">
        <v>2568</v>
      </c>
      <c r="D3777" s="269" t="s">
        <v>1569</v>
      </c>
      <c r="E3777" s="269" t="s">
        <v>1557</v>
      </c>
      <c r="F3777" s="269" t="s">
        <v>2574</v>
      </c>
      <c r="G3777" s="373">
        <v>9.4700000000000006</v>
      </c>
      <c r="H3777" s="225" t="s">
        <v>488</v>
      </c>
      <c r="I3777" s="269" t="s">
        <v>1382</v>
      </c>
      <c r="J3777" s="374">
        <v>0</v>
      </c>
      <c r="K3777" s="269" t="s">
        <v>22</v>
      </c>
      <c r="L3777" s="269" t="s">
        <v>1392</v>
      </c>
      <c r="M3777" s="369">
        <v>2010</v>
      </c>
      <c r="N3777" s="375">
        <v>43873</v>
      </c>
      <c r="O3777" s="226" t="s">
        <v>2569</v>
      </c>
    </row>
    <row r="3778" spans="1:15" ht="27.75" hidden="1" customHeight="1" x14ac:dyDescent="0.25">
      <c r="A3778" s="226" t="s">
        <v>2070</v>
      </c>
      <c r="B3778" s="269" t="s">
        <v>633</v>
      </c>
      <c r="C3778" s="226" t="s">
        <v>2568</v>
      </c>
      <c r="D3778" s="269" t="s">
        <v>1569</v>
      </c>
      <c r="E3778" s="269" t="s">
        <v>1557</v>
      </c>
      <c r="F3778" s="269" t="s">
        <v>2574</v>
      </c>
      <c r="G3778" s="373">
        <v>3.82</v>
      </c>
      <c r="H3778" s="225" t="s">
        <v>488</v>
      </c>
      <c r="I3778" s="269" t="s">
        <v>1383</v>
      </c>
      <c r="J3778" s="374">
        <v>0</v>
      </c>
      <c r="K3778" s="269" t="s">
        <v>22</v>
      </c>
      <c r="L3778" s="269" t="s">
        <v>1392</v>
      </c>
      <c r="M3778" s="369">
        <v>2010</v>
      </c>
      <c r="N3778" s="375">
        <v>43873</v>
      </c>
      <c r="O3778" s="226" t="s">
        <v>2569</v>
      </c>
    </row>
    <row r="3779" spans="1:15" ht="27.75" hidden="1" customHeight="1" x14ac:dyDescent="0.25">
      <c r="A3779" s="226" t="s">
        <v>2070</v>
      </c>
      <c r="B3779" s="269" t="s">
        <v>633</v>
      </c>
      <c r="C3779" s="226" t="s">
        <v>2568</v>
      </c>
      <c r="D3779" s="269" t="s">
        <v>1569</v>
      </c>
      <c r="E3779" s="269" t="s">
        <v>1557</v>
      </c>
      <c r="F3779" s="269" t="s">
        <v>2574</v>
      </c>
      <c r="G3779" s="373">
        <v>1.74</v>
      </c>
      <c r="H3779" s="225" t="s">
        <v>488</v>
      </c>
      <c r="I3779" s="372" t="s">
        <v>1384</v>
      </c>
      <c r="J3779" s="374">
        <v>0</v>
      </c>
      <c r="K3779" s="269" t="s">
        <v>22</v>
      </c>
      <c r="L3779" s="269" t="s">
        <v>1392</v>
      </c>
      <c r="M3779" s="369">
        <v>2010</v>
      </c>
      <c r="N3779" s="375">
        <v>43873</v>
      </c>
      <c r="O3779" s="226" t="s">
        <v>2569</v>
      </c>
    </row>
    <row r="3780" spans="1:15" ht="27.75" hidden="1" customHeight="1" x14ac:dyDescent="0.25">
      <c r="A3780" s="226" t="s">
        <v>2070</v>
      </c>
      <c r="B3780" s="269" t="s">
        <v>633</v>
      </c>
      <c r="C3780" s="226" t="s">
        <v>2568</v>
      </c>
      <c r="D3780" s="269" t="s">
        <v>1569</v>
      </c>
      <c r="E3780" s="269" t="s">
        <v>1557</v>
      </c>
      <c r="F3780" s="269" t="s">
        <v>2574</v>
      </c>
      <c r="G3780" s="373">
        <v>0.84</v>
      </c>
      <c r="H3780" s="225" t="s">
        <v>488</v>
      </c>
      <c r="I3780" s="372" t="s">
        <v>1385</v>
      </c>
      <c r="J3780" s="374">
        <v>0</v>
      </c>
      <c r="K3780" s="269" t="s">
        <v>22</v>
      </c>
      <c r="L3780" s="269" t="s">
        <v>1392</v>
      </c>
      <c r="M3780" s="369">
        <v>2010</v>
      </c>
      <c r="N3780" s="375">
        <v>43873</v>
      </c>
      <c r="O3780" s="226" t="s">
        <v>2569</v>
      </c>
    </row>
    <row r="3781" spans="1:15" ht="27.75" hidden="1" customHeight="1" x14ac:dyDescent="0.25">
      <c r="A3781" s="129" t="s">
        <v>2070</v>
      </c>
      <c r="B3781" s="269" t="s">
        <v>633</v>
      </c>
      <c r="C3781" s="226" t="s">
        <v>2568</v>
      </c>
      <c r="D3781" s="269" t="s">
        <v>2075</v>
      </c>
      <c r="E3781" s="372" t="s">
        <v>2151</v>
      </c>
      <c r="F3781" s="269" t="s">
        <v>2574</v>
      </c>
      <c r="G3781" s="373">
        <v>1.23</v>
      </c>
      <c r="H3781" s="225" t="s">
        <v>488</v>
      </c>
      <c r="I3781" s="269" t="s">
        <v>1379</v>
      </c>
      <c r="J3781" s="374">
        <v>0</v>
      </c>
      <c r="K3781" s="269" t="s">
        <v>22</v>
      </c>
      <c r="L3781" s="269" t="s">
        <v>1392</v>
      </c>
      <c r="M3781" s="369">
        <v>2010</v>
      </c>
      <c r="N3781" s="375">
        <v>43873</v>
      </c>
      <c r="O3781" s="226" t="s">
        <v>2569</v>
      </c>
    </row>
    <row r="3782" spans="1:15" ht="27.75" hidden="1" customHeight="1" x14ac:dyDescent="0.25">
      <c r="A3782" s="129" t="s">
        <v>2070</v>
      </c>
      <c r="B3782" s="269" t="s">
        <v>633</v>
      </c>
      <c r="C3782" s="226" t="s">
        <v>2568</v>
      </c>
      <c r="D3782" s="269" t="s">
        <v>2075</v>
      </c>
      <c r="E3782" s="372" t="s">
        <v>2151</v>
      </c>
      <c r="F3782" s="269" t="s">
        <v>2574</v>
      </c>
      <c r="G3782" s="373">
        <v>0.46</v>
      </c>
      <c r="H3782" s="225" t="s">
        <v>488</v>
      </c>
      <c r="I3782" s="269" t="s">
        <v>1382</v>
      </c>
      <c r="J3782" s="374">
        <v>0</v>
      </c>
      <c r="K3782" s="269" t="s">
        <v>22</v>
      </c>
      <c r="L3782" s="269" t="s">
        <v>1392</v>
      </c>
      <c r="M3782" s="369">
        <v>2010</v>
      </c>
      <c r="N3782" s="375">
        <v>43873</v>
      </c>
      <c r="O3782" s="226" t="s">
        <v>2569</v>
      </c>
    </row>
    <row r="3783" spans="1:15" ht="27.75" hidden="1" customHeight="1" x14ac:dyDescent="0.25">
      <c r="A3783" s="129" t="s">
        <v>2070</v>
      </c>
      <c r="B3783" s="269" t="s">
        <v>633</v>
      </c>
      <c r="C3783" s="226" t="s">
        <v>2568</v>
      </c>
      <c r="D3783" s="269" t="s">
        <v>2075</v>
      </c>
      <c r="E3783" s="372" t="s">
        <v>2151</v>
      </c>
      <c r="F3783" s="269" t="s">
        <v>2574</v>
      </c>
      <c r="G3783" s="373">
        <v>0.18</v>
      </c>
      <c r="H3783" s="225" t="s">
        <v>488</v>
      </c>
      <c r="I3783" s="269" t="s">
        <v>1383</v>
      </c>
      <c r="J3783" s="374">
        <v>0</v>
      </c>
      <c r="K3783" s="269" t="s">
        <v>22</v>
      </c>
      <c r="L3783" s="269" t="s">
        <v>1392</v>
      </c>
      <c r="M3783" s="369">
        <v>2010</v>
      </c>
      <c r="N3783" s="375">
        <v>43873</v>
      </c>
      <c r="O3783" s="226" t="s">
        <v>2569</v>
      </c>
    </row>
    <row r="3784" spans="1:15" ht="27.75" hidden="1" customHeight="1" x14ac:dyDescent="0.25">
      <c r="A3784" s="129" t="s">
        <v>2070</v>
      </c>
      <c r="B3784" s="269" t="s">
        <v>633</v>
      </c>
      <c r="C3784" s="226" t="s">
        <v>2568</v>
      </c>
      <c r="D3784" s="269" t="s">
        <v>2075</v>
      </c>
      <c r="E3784" s="372" t="s">
        <v>2151</v>
      </c>
      <c r="F3784" s="269" t="s">
        <v>2574</v>
      </c>
      <c r="G3784" s="373">
        <v>8.4000000000000005E-2</v>
      </c>
      <c r="H3784" s="225" t="s">
        <v>488</v>
      </c>
      <c r="I3784" s="372" t="s">
        <v>1384</v>
      </c>
      <c r="J3784" s="374">
        <v>0</v>
      </c>
      <c r="K3784" s="269" t="s">
        <v>22</v>
      </c>
      <c r="L3784" s="269" t="s">
        <v>1392</v>
      </c>
      <c r="M3784" s="369">
        <v>2010</v>
      </c>
      <c r="N3784" s="375">
        <v>43873</v>
      </c>
      <c r="O3784" s="226" t="s">
        <v>2569</v>
      </c>
    </row>
    <row r="3785" spans="1:15" ht="27.75" hidden="1" customHeight="1" x14ac:dyDescent="0.25">
      <c r="A3785" s="129" t="s">
        <v>2070</v>
      </c>
      <c r="B3785" s="269" t="s">
        <v>633</v>
      </c>
      <c r="C3785" s="226" t="s">
        <v>2568</v>
      </c>
      <c r="D3785" s="269" t="s">
        <v>2075</v>
      </c>
      <c r="E3785" s="372" t="s">
        <v>2151</v>
      </c>
      <c r="F3785" s="269" t="s">
        <v>2574</v>
      </c>
      <c r="G3785" s="373">
        <v>0.04</v>
      </c>
      <c r="H3785" s="225" t="s">
        <v>488</v>
      </c>
      <c r="I3785" s="372" t="s">
        <v>1385</v>
      </c>
      <c r="J3785" s="374">
        <v>0</v>
      </c>
      <c r="K3785" s="269" t="s">
        <v>22</v>
      </c>
      <c r="L3785" s="269" t="s">
        <v>1392</v>
      </c>
      <c r="M3785" s="369">
        <v>2010</v>
      </c>
      <c r="N3785" s="375">
        <v>43873</v>
      </c>
      <c r="O3785" s="226" t="s">
        <v>2569</v>
      </c>
    </row>
    <row r="3786" spans="1:15" ht="27.75" hidden="1" customHeight="1" x14ac:dyDescent="0.25">
      <c r="A3786" s="129" t="s">
        <v>2070</v>
      </c>
      <c r="B3786" s="269" t="s">
        <v>633</v>
      </c>
      <c r="C3786" s="226" t="s">
        <v>2568</v>
      </c>
      <c r="D3786" s="269" t="s">
        <v>641</v>
      </c>
      <c r="E3786" s="372" t="s">
        <v>1557</v>
      </c>
      <c r="F3786" s="269" t="s">
        <v>475</v>
      </c>
      <c r="G3786" s="373">
        <v>119.2</v>
      </c>
      <c r="H3786" s="225" t="s">
        <v>488</v>
      </c>
      <c r="I3786" s="269" t="s">
        <v>1379</v>
      </c>
      <c r="J3786" s="374">
        <v>0</v>
      </c>
      <c r="K3786" s="269" t="s">
        <v>22</v>
      </c>
      <c r="L3786" s="269" t="s">
        <v>1392</v>
      </c>
      <c r="M3786" s="369">
        <v>2010</v>
      </c>
      <c r="N3786" s="375">
        <v>43873</v>
      </c>
      <c r="O3786" s="226" t="s">
        <v>2569</v>
      </c>
    </row>
    <row r="3787" spans="1:15" ht="27.75" hidden="1" customHeight="1" x14ac:dyDescent="0.25">
      <c r="A3787" s="129" t="s">
        <v>2070</v>
      </c>
      <c r="B3787" s="269" t="s">
        <v>633</v>
      </c>
      <c r="C3787" s="226" t="s">
        <v>2568</v>
      </c>
      <c r="D3787" s="269" t="s">
        <v>641</v>
      </c>
      <c r="E3787" s="372" t="s">
        <v>1557</v>
      </c>
      <c r="F3787" s="269" t="s">
        <v>475</v>
      </c>
      <c r="G3787" s="373">
        <v>44.21</v>
      </c>
      <c r="H3787" s="225" t="s">
        <v>488</v>
      </c>
      <c r="I3787" s="269" t="s">
        <v>1382</v>
      </c>
      <c r="J3787" s="374">
        <v>0</v>
      </c>
      <c r="K3787" s="269" t="s">
        <v>22</v>
      </c>
      <c r="L3787" s="269" t="s">
        <v>1392</v>
      </c>
      <c r="M3787" s="369">
        <v>2010</v>
      </c>
      <c r="N3787" s="375">
        <v>43873</v>
      </c>
      <c r="O3787" s="226" t="s">
        <v>2569</v>
      </c>
    </row>
    <row r="3788" spans="1:15" ht="27.75" hidden="1" customHeight="1" x14ac:dyDescent="0.25">
      <c r="A3788" s="129" t="s">
        <v>2070</v>
      </c>
      <c r="B3788" s="269" t="s">
        <v>633</v>
      </c>
      <c r="C3788" s="226" t="s">
        <v>2568</v>
      </c>
      <c r="D3788" s="269" t="s">
        <v>641</v>
      </c>
      <c r="E3788" s="372" t="s">
        <v>1557</v>
      </c>
      <c r="F3788" s="269" t="s">
        <v>475</v>
      </c>
      <c r="G3788" s="373">
        <v>17.829999999999998</v>
      </c>
      <c r="H3788" s="225" t="s">
        <v>488</v>
      </c>
      <c r="I3788" s="269" t="s">
        <v>1383</v>
      </c>
      <c r="J3788" s="374">
        <v>0</v>
      </c>
      <c r="K3788" s="269" t="s">
        <v>22</v>
      </c>
      <c r="L3788" s="269" t="s">
        <v>1392</v>
      </c>
      <c r="M3788" s="369">
        <v>2010</v>
      </c>
      <c r="N3788" s="375">
        <v>43873</v>
      </c>
      <c r="O3788" s="226" t="s">
        <v>2569</v>
      </c>
    </row>
    <row r="3789" spans="1:15" ht="27.75" hidden="1" customHeight="1" x14ac:dyDescent="0.25">
      <c r="A3789" s="129" t="s">
        <v>2070</v>
      </c>
      <c r="B3789" s="269" t="s">
        <v>633</v>
      </c>
      <c r="C3789" s="226" t="s">
        <v>2568</v>
      </c>
      <c r="D3789" s="269" t="s">
        <v>641</v>
      </c>
      <c r="E3789" s="372" t="s">
        <v>1557</v>
      </c>
      <c r="F3789" s="269" t="s">
        <v>475</v>
      </c>
      <c r="G3789" s="373">
        <v>8.1199999999999992</v>
      </c>
      <c r="H3789" s="225" t="s">
        <v>488</v>
      </c>
      <c r="I3789" s="372" t="s">
        <v>1384</v>
      </c>
      <c r="J3789" s="374">
        <v>0</v>
      </c>
      <c r="K3789" s="269" t="s">
        <v>22</v>
      </c>
      <c r="L3789" s="269" t="s">
        <v>1392</v>
      </c>
      <c r="M3789" s="369">
        <v>2010</v>
      </c>
      <c r="N3789" s="375">
        <v>43873</v>
      </c>
      <c r="O3789" s="226" t="s">
        <v>2569</v>
      </c>
    </row>
    <row r="3790" spans="1:15" ht="27.75" hidden="1" customHeight="1" x14ac:dyDescent="0.25">
      <c r="A3790" s="129" t="s">
        <v>2070</v>
      </c>
      <c r="B3790" s="269" t="s">
        <v>633</v>
      </c>
      <c r="C3790" s="226" t="s">
        <v>2568</v>
      </c>
      <c r="D3790" s="269" t="s">
        <v>641</v>
      </c>
      <c r="E3790" s="372" t="s">
        <v>1557</v>
      </c>
      <c r="F3790" s="269" t="s">
        <v>475</v>
      </c>
      <c r="G3790" s="373">
        <v>3.9</v>
      </c>
      <c r="H3790" s="225" t="s">
        <v>488</v>
      </c>
      <c r="I3790" s="372" t="s">
        <v>1385</v>
      </c>
      <c r="J3790" s="374">
        <v>0</v>
      </c>
      <c r="K3790" s="269" t="s">
        <v>22</v>
      </c>
      <c r="L3790" s="269" t="s">
        <v>1392</v>
      </c>
      <c r="M3790" s="369">
        <v>2010</v>
      </c>
      <c r="N3790" s="375">
        <v>43873</v>
      </c>
      <c r="O3790" s="226" t="s">
        <v>2569</v>
      </c>
    </row>
    <row r="3791" spans="1:15" ht="27.75" hidden="1" customHeight="1" x14ac:dyDescent="0.25">
      <c r="A3791" s="129" t="s">
        <v>2070</v>
      </c>
      <c r="B3791" s="269" t="s">
        <v>633</v>
      </c>
      <c r="C3791" s="226" t="s">
        <v>2568</v>
      </c>
      <c r="D3791" s="269" t="s">
        <v>643</v>
      </c>
      <c r="E3791" s="372" t="s">
        <v>1557</v>
      </c>
      <c r="F3791" s="269" t="s">
        <v>475</v>
      </c>
      <c r="G3791" s="373">
        <v>45.77</v>
      </c>
      <c r="H3791" s="225" t="s">
        <v>488</v>
      </c>
      <c r="I3791" s="372" t="s">
        <v>1379</v>
      </c>
      <c r="J3791" s="374">
        <v>0</v>
      </c>
      <c r="K3791" s="269" t="s">
        <v>22</v>
      </c>
      <c r="L3791" s="269" t="s">
        <v>1392</v>
      </c>
      <c r="M3791" s="369">
        <v>2010</v>
      </c>
      <c r="N3791" s="375">
        <v>43873</v>
      </c>
      <c r="O3791" s="226" t="s">
        <v>2569</v>
      </c>
    </row>
    <row r="3792" spans="1:15" ht="27.75" hidden="1" customHeight="1" x14ac:dyDescent="0.25">
      <c r="A3792" s="129" t="s">
        <v>2070</v>
      </c>
      <c r="B3792" s="269" t="s">
        <v>633</v>
      </c>
      <c r="C3792" s="226" t="s">
        <v>2568</v>
      </c>
      <c r="D3792" s="269" t="s">
        <v>643</v>
      </c>
      <c r="E3792" s="372" t="s">
        <v>1557</v>
      </c>
      <c r="F3792" s="269" t="s">
        <v>475</v>
      </c>
      <c r="G3792" s="373">
        <v>16.98</v>
      </c>
      <c r="H3792" s="225" t="s">
        <v>488</v>
      </c>
      <c r="I3792" s="372" t="s">
        <v>1382</v>
      </c>
      <c r="J3792" s="374">
        <v>0</v>
      </c>
      <c r="K3792" s="269" t="s">
        <v>22</v>
      </c>
      <c r="L3792" s="269" t="s">
        <v>1392</v>
      </c>
      <c r="M3792" s="369">
        <v>2010</v>
      </c>
      <c r="N3792" s="375">
        <v>43873</v>
      </c>
      <c r="O3792" s="226" t="s">
        <v>2569</v>
      </c>
    </row>
    <row r="3793" spans="1:15" ht="27.75" hidden="1" customHeight="1" x14ac:dyDescent="0.25">
      <c r="A3793" s="129" t="s">
        <v>2070</v>
      </c>
      <c r="B3793" s="269" t="s">
        <v>633</v>
      </c>
      <c r="C3793" s="226" t="s">
        <v>2568</v>
      </c>
      <c r="D3793" s="269" t="s">
        <v>643</v>
      </c>
      <c r="E3793" s="372" t="s">
        <v>1557</v>
      </c>
      <c r="F3793" s="269" t="s">
        <v>475</v>
      </c>
      <c r="G3793" s="373">
        <v>6.85</v>
      </c>
      <c r="H3793" s="225" t="s">
        <v>488</v>
      </c>
      <c r="I3793" s="372" t="s">
        <v>1383</v>
      </c>
      <c r="J3793" s="374">
        <v>0</v>
      </c>
      <c r="K3793" s="269" t="s">
        <v>22</v>
      </c>
      <c r="L3793" s="269" t="s">
        <v>1392</v>
      </c>
      <c r="M3793" s="369">
        <v>2010</v>
      </c>
      <c r="N3793" s="375">
        <v>43873</v>
      </c>
      <c r="O3793" s="226" t="s">
        <v>2569</v>
      </c>
    </row>
    <row r="3794" spans="1:15" ht="27.75" hidden="1" customHeight="1" x14ac:dyDescent="0.25">
      <c r="A3794" s="129" t="s">
        <v>2070</v>
      </c>
      <c r="B3794" s="269" t="s">
        <v>633</v>
      </c>
      <c r="C3794" s="226" t="s">
        <v>2568</v>
      </c>
      <c r="D3794" s="269" t="s">
        <v>643</v>
      </c>
      <c r="E3794" s="372" t="s">
        <v>1557</v>
      </c>
      <c r="F3794" s="269" t="s">
        <v>475</v>
      </c>
      <c r="G3794" s="373">
        <v>3.12</v>
      </c>
      <c r="H3794" s="225" t="s">
        <v>488</v>
      </c>
      <c r="I3794" s="372" t="s">
        <v>1384</v>
      </c>
      <c r="J3794" s="374">
        <v>0</v>
      </c>
      <c r="K3794" s="269" t="s">
        <v>22</v>
      </c>
      <c r="L3794" s="269" t="s">
        <v>1392</v>
      </c>
      <c r="M3794" s="369">
        <v>2010</v>
      </c>
      <c r="N3794" s="375">
        <v>43873</v>
      </c>
      <c r="O3794" s="226" t="s">
        <v>2569</v>
      </c>
    </row>
    <row r="3795" spans="1:15" ht="27.75" hidden="1" customHeight="1" x14ac:dyDescent="0.25">
      <c r="A3795" s="129" t="s">
        <v>2070</v>
      </c>
      <c r="B3795" s="269" t="s">
        <v>633</v>
      </c>
      <c r="C3795" s="226" t="s">
        <v>2568</v>
      </c>
      <c r="D3795" s="269" t="s">
        <v>643</v>
      </c>
      <c r="E3795" s="372" t="s">
        <v>1557</v>
      </c>
      <c r="F3795" s="269" t="s">
        <v>475</v>
      </c>
      <c r="G3795" s="373">
        <v>1.5</v>
      </c>
      <c r="H3795" s="225" t="s">
        <v>488</v>
      </c>
      <c r="I3795" s="372" t="s">
        <v>1385</v>
      </c>
      <c r="J3795" s="374">
        <v>0</v>
      </c>
      <c r="K3795" s="269" t="s">
        <v>22</v>
      </c>
      <c r="L3795" s="269" t="s">
        <v>1392</v>
      </c>
      <c r="M3795" s="369">
        <v>2010</v>
      </c>
      <c r="N3795" s="375">
        <v>43873</v>
      </c>
      <c r="O3795" s="226" t="s">
        <v>2569</v>
      </c>
    </row>
    <row r="3796" spans="1:15" ht="27.75" hidden="1" customHeight="1" x14ac:dyDescent="0.25">
      <c r="A3796" s="129" t="s">
        <v>2070</v>
      </c>
      <c r="B3796" s="269" t="s">
        <v>633</v>
      </c>
      <c r="C3796" s="226" t="s">
        <v>2568</v>
      </c>
      <c r="D3796" s="269" t="s">
        <v>2590</v>
      </c>
      <c r="E3796" s="372" t="s">
        <v>1557</v>
      </c>
      <c r="F3796" s="269" t="s">
        <v>475</v>
      </c>
      <c r="G3796" s="373">
        <v>26.38</v>
      </c>
      <c r="H3796" s="225" t="s">
        <v>488</v>
      </c>
      <c r="I3796" s="269" t="s">
        <v>1379</v>
      </c>
      <c r="J3796" s="374">
        <v>0</v>
      </c>
      <c r="K3796" s="269" t="s">
        <v>22</v>
      </c>
      <c r="L3796" s="269" t="s">
        <v>1392</v>
      </c>
      <c r="M3796" s="369">
        <v>2010</v>
      </c>
      <c r="N3796" s="375">
        <v>43873</v>
      </c>
      <c r="O3796" s="226" t="s">
        <v>2569</v>
      </c>
    </row>
    <row r="3797" spans="1:15" ht="27.75" hidden="1" customHeight="1" x14ac:dyDescent="0.25">
      <c r="A3797" s="129" t="s">
        <v>2070</v>
      </c>
      <c r="B3797" s="269" t="s">
        <v>633</v>
      </c>
      <c r="C3797" s="226" t="s">
        <v>2568</v>
      </c>
      <c r="D3797" s="269" t="s">
        <v>2590</v>
      </c>
      <c r="E3797" s="372" t="s">
        <v>1557</v>
      </c>
      <c r="F3797" s="269" t="s">
        <v>475</v>
      </c>
      <c r="G3797" s="373">
        <v>9.7799999999999994</v>
      </c>
      <c r="H3797" s="225" t="s">
        <v>488</v>
      </c>
      <c r="I3797" s="269" t="s">
        <v>1382</v>
      </c>
      <c r="J3797" s="374">
        <v>0</v>
      </c>
      <c r="K3797" s="269" t="s">
        <v>22</v>
      </c>
      <c r="L3797" s="269" t="s">
        <v>1392</v>
      </c>
      <c r="M3797" s="369">
        <v>2010</v>
      </c>
      <c r="N3797" s="375">
        <v>43873</v>
      </c>
      <c r="O3797" s="226" t="s">
        <v>2569</v>
      </c>
    </row>
    <row r="3798" spans="1:15" ht="27.75" hidden="1" customHeight="1" x14ac:dyDescent="0.25">
      <c r="A3798" s="129" t="s">
        <v>2070</v>
      </c>
      <c r="B3798" s="269" t="s">
        <v>633</v>
      </c>
      <c r="C3798" s="226" t="s">
        <v>2568</v>
      </c>
      <c r="D3798" s="269" t="s">
        <v>2590</v>
      </c>
      <c r="E3798" s="372" t="s">
        <v>1557</v>
      </c>
      <c r="F3798" s="269" t="s">
        <v>475</v>
      </c>
      <c r="G3798" s="373">
        <v>3.95</v>
      </c>
      <c r="H3798" s="225" t="s">
        <v>488</v>
      </c>
      <c r="I3798" s="269" t="s">
        <v>1383</v>
      </c>
      <c r="J3798" s="374">
        <v>0</v>
      </c>
      <c r="K3798" s="269" t="s">
        <v>22</v>
      </c>
      <c r="L3798" s="269" t="s">
        <v>1392</v>
      </c>
      <c r="M3798" s="369">
        <v>2010</v>
      </c>
      <c r="N3798" s="375">
        <v>43873</v>
      </c>
      <c r="O3798" s="226" t="s">
        <v>2569</v>
      </c>
    </row>
    <row r="3799" spans="1:15" ht="27.75" hidden="1" customHeight="1" x14ac:dyDescent="0.25">
      <c r="A3799" s="129" t="s">
        <v>2070</v>
      </c>
      <c r="B3799" s="269" t="s">
        <v>633</v>
      </c>
      <c r="C3799" s="226" t="s">
        <v>2568</v>
      </c>
      <c r="D3799" s="269" t="s">
        <v>2590</v>
      </c>
      <c r="E3799" s="372" t="s">
        <v>1557</v>
      </c>
      <c r="F3799" s="269" t="s">
        <v>475</v>
      </c>
      <c r="G3799" s="373">
        <v>1.8</v>
      </c>
      <c r="H3799" s="225" t="s">
        <v>488</v>
      </c>
      <c r="I3799" s="372" t="s">
        <v>1384</v>
      </c>
      <c r="J3799" s="374">
        <v>0</v>
      </c>
      <c r="K3799" s="269" t="s">
        <v>22</v>
      </c>
      <c r="L3799" s="269" t="s">
        <v>1392</v>
      </c>
      <c r="M3799" s="369">
        <v>2010</v>
      </c>
      <c r="N3799" s="375">
        <v>43873</v>
      </c>
      <c r="O3799" s="226" t="s">
        <v>2569</v>
      </c>
    </row>
    <row r="3800" spans="1:15" ht="27.75" hidden="1" customHeight="1" x14ac:dyDescent="0.25">
      <c r="A3800" s="129" t="s">
        <v>2070</v>
      </c>
      <c r="B3800" s="269" t="s">
        <v>633</v>
      </c>
      <c r="C3800" s="226" t="s">
        <v>2568</v>
      </c>
      <c r="D3800" s="269" t="s">
        <v>2590</v>
      </c>
      <c r="E3800" s="372" t="s">
        <v>1557</v>
      </c>
      <c r="F3800" s="269" t="s">
        <v>475</v>
      </c>
      <c r="G3800" s="373">
        <v>0.86</v>
      </c>
      <c r="H3800" s="225" t="s">
        <v>488</v>
      </c>
      <c r="I3800" s="372" t="s">
        <v>1385</v>
      </c>
      <c r="J3800" s="374">
        <v>0</v>
      </c>
      <c r="K3800" s="269" t="s">
        <v>22</v>
      </c>
      <c r="L3800" s="269" t="s">
        <v>1392</v>
      </c>
      <c r="M3800" s="369">
        <v>2010</v>
      </c>
      <c r="N3800" s="375">
        <v>43873</v>
      </c>
      <c r="O3800" s="226" t="s">
        <v>2569</v>
      </c>
    </row>
    <row r="3801" spans="1:15" ht="27.75" hidden="1" customHeight="1" x14ac:dyDescent="0.25">
      <c r="A3801" s="129" t="s">
        <v>2070</v>
      </c>
      <c r="B3801" s="269" t="s">
        <v>633</v>
      </c>
      <c r="C3801" s="226" t="s">
        <v>2568</v>
      </c>
      <c r="D3801" s="269" t="s">
        <v>1634</v>
      </c>
      <c r="E3801" s="372" t="s">
        <v>1557</v>
      </c>
      <c r="F3801" s="269" t="s">
        <v>475</v>
      </c>
      <c r="G3801" s="373">
        <v>30.27</v>
      </c>
      <c r="H3801" s="225" t="s">
        <v>488</v>
      </c>
      <c r="I3801" s="269" t="s">
        <v>1379</v>
      </c>
      <c r="J3801" s="374">
        <v>0</v>
      </c>
      <c r="K3801" s="269" t="s">
        <v>22</v>
      </c>
      <c r="L3801" s="269" t="s">
        <v>1392</v>
      </c>
      <c r="M3801" s="369">
        <v>2010</v>
      </c>
      <c r="N3801" s="375">
        <v>43873</v>
      </c>
      <c r="O3801" s="226" t="s">
        <v>2569</v>
      </c>
    </row>
    <row r="3802" spans="1:15" ht="27.75" hidden="1" customHeight="1" x14ac:dyDescent="0.25">
      <c r="A3802" s="129" t="s">
        <v>2070</v>
      </c>
      <c r="B3802" s="269" t="s">
        <v>633</v>
      </c>
      <c r="C3802" s="226" t="s">
        <v>2568</v>
      </c>
      <c r="D3802" s="269" t="s">
        <v>1634</v>
      </c>
      <c r="E3802" s="372" t="s">
        <v>1557</v>
      </c>
      <c r="F3802" s="269" t="s">
        <v>475</v>
      </c>
      <c r="G3802" s="373">
        <v>11.23</v>
      </c>
      <c r="H3802" s="225" t="s">
        <v>488</v>
      </c>
      <c r="I3802" s="269" t="s">
        <v>1382</v>
      </c>
      <c r="J3802" s="374">
        <v>0</v>
      </c>
      <c r="K3802" s="269" t="s">
        <v>22</v>
      </c>
      <c r="L3802" s="269" t="s">
        <v>1392</v>
      </c>
      <c r="M3802" s="369">
        <v>2010</v>
      </c>
      <c r="N3802" s="375">
        <v>43873</v>
      </c>
      <c r="O3802" s="226" t="s">
        <v>2569</v>
      </c>
    </row>
    <row r="3803" spans="1:15" ht="27.75" hidden="1" customHeight="1" x14ac:dyDescent="0.25">
      <c r="A3803" s="129" t="s">
        <v>2070</v>
      </c>
      <c r="B3803" s="269" t="s">
        <v>633</v>
      </c>
      <c r="C3803" s="226" t="s">
        <v>2568</v>
      </c>
      <c r="D3803" s="269" t="s">
        <v>1634</v>
      </c>
      <c r="E3803" s="372" t="s">
        <v>1557</v>
      </c>
      <c r="F3803" s="269" t="s">
        <v>475</v>
      </c>
      <c r="G3803" s="373">
        <v>4.53</v>
      </c>
      <c r="H3803" s="225" t="s">
        <v>488</v>
      </c>
      <c r="I3803" s="269" t="s">
        <v>1383</v>
      </c>
      <c r="J3803" s="374">
        <v>0</v>
      </c>
      <c r="K3803" s="269" t="s">
        <v>22</v>
      </c>
      <c r="L3803" s="269" t="s">
        <v>1392</v>
      </c>
      <c r="M3803" s="369">
        <v>2010</v>
      </c>
      <c r="N3803" s="375">
        <v>43873</v>
      </c>
      <c r="O3803" s="226" t="s">
        <v>2569</v>
      </c>
    </row>
    <row r="3804" spans="1:15" ht="27.75" hidden="1" customHeight="1" x14ac:dyDescent="0.25">
      <c r="A3804" s="129" t="s">
        <v>2070</v>
      </c>
      <c r="B3804" s="269" t="s">
        <v>633</v>
      </c>
      <c r="C3804" s="226" t="s">
        <v>2568</v>
      </c>
      <c r="D3804" s="269" t="s">
        <v>1634</v>
      </c>
      <c r="E3804" s="372" t="s">
        <v>1557</v>
      </c>
      <c r="F3804" s="269" t="s">
        <v>475</v>
      </c>
      <c r="G3804" s="373">
        <v>2.06</v>
      </c>
      <c r="H3804" s="225" t="s">
        <v>488</v>
      </c>
      <c r="I3804" s="372" t="s">
        <v>1384</v>
      </c>
      <c r="J3804" s="374">
        <v>0</v>
      </c>
      <c r="K3804" s="269" t="s">
        <v>22</v>
      </c>
      <c r="L3804" s="269" t="s">
        <v>1392</v>
      </c>
      <c r="M3804" s="369">
        <v>2010</v>
      </c>
      <c r="N3804" s="375">
        <v>43873</v>
      </c>
      <c r="O3804" s="226" t="s">
        <v>2569</v>
      </c>
    </row>
    <row r="3805" spans="1:15" ht="27.75" hidden="1" customHeight="1" x14ac:dyDescent="0.25">
      <c r="A3805" s="129" t="s">
        <v>2070</v>
      </c>
      <c r="B3805" s="269" t="s">
        <v>633</v>
      </c>
      <c r="C3805" s="226" t="s">
        <v>2568</v>
      </c>
      <c r="D3805" s="269" t="s">
        <v>1634</v>
      </c>
      <c r="E3805" s="372" t="s">
        <v>1557</v>
      </c>
      <c r="F3805" s="269" t="s">
        <v>475</v>
      </c>
      <c r="G3805" s="373">
        <v>0.99</v>
      </c>
      <c r="H3805" s="225" t="s">
        <v>488</v>
      </c>
      <c r="I3805" s="372" t="s">
        <v>1385</v>
      </c>
      <c r="J3805" s="374">
        <v>0</v>
      </c>
      <c r="K3805" s="269" t="s">
        <v>22</v>
      </c>
      <c r="L3805" s="269" t="s">
        <v>1392</v>
      </c>
      <c r="M3805" s="369">
        <v>2010</v>
      </c>
      <c r="N3805" s="375">
        <v>43873</v>
      </c>
      <c r="O3805" s="226" t="s">
        <v>2569</v>
      </c>
    </row>
    <row r="3806" spans="1:15" ht="27.75" hidden="1" customHeight="1" x14ac:dyDescent="0.25">
      <c r="A3806" s="203" t="s">
        <v>2079</v>
      </c>
      <c r="B3806" s="202" t="s">
        <v>653</v>
      </c>
      <c r="C3806" s="203" t="s">
        <v>1874</v>
      </c>
      <c r="D3806" s="202" t="s">
        <v>650</v>
      </c>
      <c r="E3806" s="202" t="s">
        <v>1875</v>
      </c>
      <c r="F3806" s="202" t="s">
        <v>475</v>
      </c>
      <c r="G3806" s="253">
        <v>3082</v>
      </c>
      <c r="H3806" s="361" t="s">
        <v>1433</v>
      </c>
      <c r="I3806" s="359" t="s">
        <v>1407</v>
      </c>
      <c r="J3806" s="358">
        <v>0.28000000000000003</v>
      </c>
      <c r="K3806" s="359" t="s">
        <v>1113</v>
      </c>
      <c r="L3806" s="359" t="s">
        <v>1408</v>
      </c>
      <c r="M3806" s="368">
        <v>2006</v>
      </c>
      <c r="N3806" s="205">
        <v>40582</v>
      </c>
      <c r="O3806" s="203"/>
    </row>
    <row r="3807" spans="1:15" ht="27.75" hidden="1" customHeight="1" x14ac:dyDescent="0.25">
      <c r="A3807" s="203" t="s">
        <v>2079</v>
      </c>
      <c r="B3807" s="202" t="s">
        <v>653</v>
      </c>
      <c r="C3807" s="203" t="s">
        <v>1874</v>
      </c>
      <c r="D3807" s="202" t="s">
        <v>650</v>
      </c>
      <c r="E3807" s="202" t="s">
        <v>1875</v>
      </c>
      <c r="F3807" s="202" t="s">
        <v>475</v>
      </c>
      <c r="G3807" s="253">
        <v>8.44</v>
      </c>
      <c r="H3807" s="361" t="s">
        <v>1414</v>
      </c>
      <c r="I3807" s="359" t="s">
        <v>1407</v>
      </c>
      <c r="J3807" s="358">
        <v>0.28000000000000003</v>
      </c>
      <c r="K3807" s="359" t="s">
        <v>1113</v>
      </c>
      <c r="L3807" s="359" t="s">
        <v>1392</v>
      </c>
      <c r="M3807" s="368">
        <v>2006</v>
      </c>
      <c r="N3807" s="205">
        <v>40582</v>
      </c>
      <c r="O3807" s="203"/>
    </row>
    <row r="3808" spans="1:15" ht="27.75" hidden="1" customHeight="1" x14ac:dyDescent="0.25">
      <c r="A3808" s="203" t="s">
        <v>2079</v>
      </c>
      <c r="B3808" s="202" t="s">
        <v>653</v>
      </c>
      <c r="C3808" s="203" t="s">
        <v>1403</v>
      </c>
      <c r="D3808" s="202" t="s">
        <v>1404</v>
      </c>
      <c r="E3808" s="202" t="s">
        <v>1405</v>
      </c>
      <c r="F3808" s="202" t="s">
        <v>475</v>
      </c>
      <c r="G3808" s="253">
        <v>154</v>
      </c>
      <c r="H3808" s="361" t="s">
        <v>1406</v>
      </c>
      <c r="I3808" s="359" t="s">
        <v>1407</v>
      </c>
      <c r="J3808" s="208">
        <v>0</v>
      </c>
      <c r="K3808" s="359" t="s">
        <v>22</v>
      </c>
      <c r="L3808" s="359" t="s">
        <v>1408</v>
      </c>
      <c r="M3808" s="368" t="s">
        <v>1407</v>
      </c>
      <c r="N3808" s="205">
        <v>42486</v>
      </c>
      <c r="O3808" s="203"/>
    </row>
    <row r="3809" spans="1:15" ht="27.75" hidden="1" customHeight="1" x14ac:dyDescent="0.25">
      <c r="A3809" s="203" t="s">
        <v>2079</v>
      </c>
      <c r="B3809" s="202" t="s">
        <v>653</v>
      </c>
      <c r="C3809" s="203" t="s">
        <v>1461</v>
      </c>
      <c r="D3809" s="202" t="s">
        <v>1731</v>
      </c>
      <c r="E3809" s="202" t="s">
        <v>1732</v>
      </c>
      <c r="F3809" s="202" t="s">
        <v>475</v>
      </c>
      <c r="G3809" s="254">
        <v>6642961</v>
      </c>
      <c r="H3809" s="361" t="s">
        <v>1433</v>
      </c>
      <c r="I3809" s="359" t="s">
        <v>1407</v>
      </c>
      <c r="J3809" s="359" t="s">
        <v>1380</v>
      </c>
      <c r="K3809" s="359" t="s">
        <v>8</v>
      </c>
      <c r="L3809" s="359" t="s">
        <v>1408</v>
      </c>
      <c r="M3809" s="368" t="s">
        <v>1407</v>
      </c>
      <c r="N3809" s="205">
        <v>42530</v>
      </c>
      <c r="O3809" s="203"/>
    </row>
    <row r="3810" spans="1:15" ht="27.75" hidden="1" customHeight="1" x14ac:dyDescent="0.25">
      <c r="A3810" s="203" t="s">
        <v>2079</v>
      </c>
      <c r="B3810" s="202" t="s">
        <v>653</v>
      </c>
      <c r="C3810" s="203" t="s">
        <v>1461</v>
      </c>
      <c r="D3810" s="202" t="s">
        <v>1731</v>
      </c>
      <c r="E3810" s="202" t="s">
        <v>1732</v>
      </c>
      <c r="F3810" s="202" t="s">
        <v>475</v>
      </c>
      <c r="G3810" s="254">
        <v>43993</v>
      </c>
      <c r="H3810" s="361" t="s">
        <v>1414</v>
      </c>
      <c r="I3810" s="359" t="s">
        <v>1407</v>
      </c>
      <c r="J3810" s="359" t="s">
        <v>1380</v>
      </c>
      <c r="K3810" s="359" t="s">
        <v>8</v>
      </c>
      <c r="L3810" s="359" t="s">
        <v>1392</v>
      </c>
      <c r="M3810" s="368" t="s">
        <v>1407</v>
      </c>
      <c r="N3810" s="205">
        <v>42530</v>
      </c>
      <c r="O3810" s="203"/>
    </row>
    <row r="3811" spans="1:15" ht="27.75" hidden="1" customHeight="1" x14ac:dyDescent="0.25">
      <c r="A3811" s="203" t="s">
        <v>2079</v>
      </c>
      <c r="B3811" s="202" t="s">
        <v>653</v>
      </c>
      <c r="C3811" s="203" t="s">
        <v>1397</v>
      </c>
      <c r="D3811" s="202" t="s">
        <v>1731</v>
      </c>
      <c r="E3811" s="202" t="s">
        <v>1732</v>
      </c>
      <c r="F3811" s="202" t="s">
        <v>475</v>
      </c>
      <c r="G3811" s="253">
        <v>138</v>
      </c>
      <c r="H3811" s="361" t="s">
        <v>1400</v>
      </c>
      <c r="I3811" s="359" t="s">
        <v>1379</v>
      </c>
      <c r="J3811" s="358">
        <v>0.79</v>
      </c>
      <c r="K3811" s="359" t="s">
        <v>1391</v>
      </c>
      <c r="L3811" s="359" t="s">
        <v>1392</v>
      </c>
      <c r="M3811" s="368">
        <v>2010</v>
      </c>
      <c r="N3811" s="207" t="s">
        <v>1401</v>
      </c>
      <c r="O3811" s="203"/>
    </row>
    <row r="3812" spans="1:15" ht="27.75" hidden="1" customHeight="1" x14ac:dyDescent="0.25">
      <c r="A3812" s="203" t="s">
        <v>2079</v>
      </c>
      <c r="B3812" s="202" t="s">
        <v>653</v>
      </c>
      <c r="C3812" s="203" t="s">
        <v>1397</v>
      </c>
      <c r="D3812" s="202" t="s">
        <v>1731</v>
      </c>
      <c r="E3812" s="202" t="s">
        <v>1732</v>
      </c>
      <c r="F3812" s="202" t="s">
        <v>475</v>
      </c>
      <c r="G3812" s="253">
        <v>54.1</v>
      </c>
      <c r="H3812" s="361" t="s">
        <v>1400</v>
      </c>
      <c r="I3812" s="359" t="s">
        <v>1382</v>
      </c>
      <c r="J3812" s="358">
        <v>0</v>
      </c>
      <c r="K3812" s="359" t="s">
        <v>1391</v>
      </c>
      <c r="L3812" s="359" t="s">
        <v>1392</v>
      </c>
      <c r="M3812" s="368">
        <v>2010</v>
      </c>
      <c r="N3812" s="207" t="s">
        <v>1401</v>
      </c>
      <c r="O3812" s="203"/>
    </row>
    <row r="3813" spans="1:15" ht="27.75" hidden="1" customHeight="1" x14ac:dyDescent="0.25">
      <c r="A3813" s="203" t="s">
        <v>2079</v>
      </c>
      <c r="B3813" s="202" t="s">
        <v>653</v>
      </c>
      <c r="C3813" s="203" t="s">
        <v>1397</v>
      </c>
      <c r="D3813" s="202" t="s">
        <v>1731</v>
      </c>
      <c r="E3813" s="202" t="s">
        <v>1732</v>
      </c>
      <c r="F3813" s="202" t="s">
        <v>475</v>
      </c>
      <c r="G3813" s="253">
        <v>19.899999999999999</v>
      </c>
      <c r="H3813" s="361" t="s">
        <v>1400</v>
      </c>
      <c r="I3813" s="359" t="s">
        <v>1383</v>
      </c>
      <c r="J3813" s="358">
        <v>0</v>
      </c>
      <c r="K3813" s="359" t="s">
        <v>1391</v>
      </c>
      <c r="L3813" s="359" t="s">
        <v>1392</v>
      </c>
      <c r="M3813" s="368">
        <v>2010</v>
      </c>
      <c r="N3813" s="207" t="s">
        <v>1401</v>
      </c>
      <c r="O3813" s="203"/>
    </row>
    <row r="3814" spans="1:15" ht="27.75" hidden="1" customHeight="1" x14ac:dyDescent="0.25">
      <c r="A3814" s="203" t="s">
        <v>2079</v>
      </c>
      <c r="B3814" s="202" t="s">
        <v>653</v>
      </c>
      <c r="C3814" s="203" t="s">
        <v>1397</v>
      </c>
      <c r="D3814" s="202" t="s">
        <v>1731</v>
      </c>
      <c r="E3814" s="202" t="s">
        <v>1732</v>
      </c>
      <c r="F3814" s="202" t="s">
        <v>475</v>
      </c>
      <c r="G3814" s="253">
        <v>10.6</v>
      </c>
      <c r="H3814" s="361" t="s">
        <v>1400</v>
      </c>
      <c r="I3814" s="359" t="s">
        <v>1384</v>
      </c>
      <c r="J3814" s="358">
        <v>0.3</v>
      </c>
      <c r="K3814" s="359" t="s">
        <v>1391</v>
      </c>
      <c r="L3814" s="359" t="s">
        <v>1392</v>
      </c>
      <c r="M3814" s="368">
        <v>2010</v>
      </c>
      <c r="N3814" s="207" t="s">
        <v>1401</v>
      </c>
      <c r="O3814" s="203"/>
    </row>
    <row r="3815" spans="1:15" ht="27.75" hidden="1" customHeight="1" x14ac:dyDescent="0.25">
      <c r="A3815" s="203" t="s">
        <v>2079</v>
      </c>
      <c r="B3815" s="202" t="s">
        <v>653</v>
      </c>
      <c r="C3815" s="203" t="s">
        <v>1397</v>
      </c>
      <c r="D3815" s="202" t="s">
        <v>1731</v>
      </c>
      <c r="E3815" s="202" t="s">
        <v>1732</v>
      </c>
      <c r="F3815" s="202" t="s">
        <v>475</v>
      </c>
      <c r="G3815" s="253">
        <v>3.56</v>
      </c>
      <c r="H3815" s="361" t="s">
        <v>1400</v>
      </c>
      <c r="I3815" s="359" t="s">
        <v>1385</v>
      </c>
      <c r="J3815" s="358">
        <v>0.37</v>
      </c>
      <c r="K3815" s="359" t="s">
        <v>1391</v>
      </c>
      <c r="L3815" s="359" t="s">
        <v>1392</v>
      </c>
      <c r="M3815" s="368">
        <v>2010</v>
      </c>
      <c r="N3815" s="207" t="s">
        <v>1401</v>
      </c>
      <c r="O3815" s="203"/>
    </row>
    <row r="3816" spans="1:15" ht="27.75" hidden="1" customHeight="1" x14ac:dyDescent="0.25">
      <c r="A3816" s="203" t="s">
        <v>2080</v>
      </c>
      <c r="B3816" s="202" t="s">
        <v>712</v>
      </c>
      <c r="C3816" s="203" t="s">
        <v>1674</v>
      </c>
      <c r="D3816" s="202" t="s">
        <v>1702</v>
      </c>
      <c r="E3816" s="202" t="s">
        <v>1703</v>
      </c>
      <c r="F3816" s="202" t="s">
        <v>505</v>
      </c>
      <c r="G3816" s="253">
        <v>202.7</v>
      </c>
      <c r="H3816" s="361" t="s">
        <v>1433</v>
      </c>
      <c r="I3816" s="359" t="s">
        <v>1407</v>
      </c>
      <c r="J3816" s="358">
        <v>0.84060000000000001</v>
      </c>
      <c r="K3816" s="361" t="s">
        <v>1113</v>
      </c>
      <c r="L3816" s="359" t="s">
        <v>1408</v>
      </c>
      <c r="M3816" s="368">
        <v>2010</v>
      </c>
      <c r="N3816" s="205">
        <v>42912</v>
      </c>
      <c r="O3816" s="203"/>
    </row>
    <row r="3817" spans="1:15" ht="27.75" hidden="1" customHeight="1" x14ac:dyDescent="0.25">
      <c r="A3817" s="203" t="s">
        <v>2080</v>
      </c>
      <c r="B3817" s="202" t="s">
        <v>712</v>
      </c>
      <c r="C3817" s="203" t="s">
        <v>1674</v>
      </c>
      <c r="D3817" s="202" t="s">
        <v>1702</v>
      </c>
      <c r="E3817" s="202" t="s">
        <v>1703</v>
      </c>
      <c r="F3817" s="202" t="s">
        <v>505</v>
      </c>
      <c r="G3817" s="253">
        <v>0.55500000000000005</v>
      </c>
      <c r="H3817" s="361" t="s">
        <v>1414</v>
      </c>
      <c r="I3817" s="359" t="s">
        <v>1407</v>
      </c>
      <c r="J3817" s="358">
        <v>0.84060000000000001</v>
      </c>
      <c r="K3817" s="361" t="s">
        <v>1113</v>
      </c>
      <c r="L3817" s="359" t="s">
        <v>1392</v>
      </c>
      <c r="M3817" s="368">
        <v>2010</v>
      </c>
      <c r="N3817" s="205">
        <v>42912</v>
      </c>
      <c r="O3817" s="203"/>
    </row>
    <row r="3818" spans="1:15" ht="27.75" hidden="1" customHeight="1" x14ac:dyDescent="0.25">
      <c r="A3818" s="203" t="s">
        <v>2080</v>
      </c>
      <c r="B3818" s="202" t="s">
        <v>712</v>
      </c>
      <c r="C3818" s="203" t="s">
        <v>1674</v>
      </c>
      <c r="D3818" s="202" t="s">
        <v>1677</v>
      </c>
      <c r="E3818" s="202" t="s">
        <v>1678</v>
      </c>
      <c r="F3818" s="202" t="s">
        <v>505</v>
      </c>
      <c r="G3818" s="253">
        <v>32.97</v>
      </c>
      <c r="H3818" s="361" t="s">
        <v>1400</v>
      </c>
      <c r="I3818" s="359" t="s">
        <v>1379</v>
      </c>
      <c r="J3818" s="358">
        <v>0.19</v>
      </c>
      <c r="K3818" s="361" t="s">
        <v>1391</v>
      </c>
      <c r="L3818" s="359" t="s">
        <v>1392</v>
      </c>
      <c r="M3818" s="368">
        <v>2010</v>
      </c>
      <c r="N3818" s="205">
        <v>42912</v>
      </c>
      <c r="O3818" s="203"/>
    </row>
    <row r="3819" spans="1:15" ht="27.75" hidden="1" customHeight="1" x14ac:dyDescent="0.25">
      <c r="A3819" s="203" t="s">
        <v>2080</v>
      </c>
      <c r="B3819" s="202" t="s">
        <v>712</v>
      </c>
      <c r="C3819" s="203" t="s">
        <v>1674</v>
      </c>
      <c r="D3819" s="202" t="s">
        <v>1677</v>
      </c>
      <c r="E3819" s="202" t="s">
        <v>1678</v>
      </c>
      <c r="F3819" s="202" t="s">
        <v>505</v>
      </c>
      <c r="G3819" s="253">
        <v>10.3</v>
      </c>
      <c r="H3819" s="361" t="s">
        <v>1400</v>
      </c>
      <c r="I3819" s="359" t="s">
        <v>1382</v>
      </c>
      <c r="J3819" s="358">
        <v>0</v>
      </c>
      <c r="K3819" s="361" t="s">
        <v>1391</v>
      </c>
      <c r="L3819" s="359" t="s">
        <v>1392</v>
      </c>
      <c r="M3819" s="368">
        <v>2010</v>
      </c>
      <c r="N3819" s="205">
        <v>42912</v>
      </c>
      <c r="O3819" s="203"/>
    </row>
    <row r="3820" spans="1:15" ht="27.75" hidden="1" customHeight="1" x14ac:dyDescent="0.25">
      <c r="A3820" s="203" t="s">
        <v>2080</v>
      </c>
      <c r="B3820" s="202" t="s">
        <v>712</v>
      </c>
      <c r="C3820" s="203" t="s">
        <v>1674</v>
      </c>
      <c r="D3820" s="202" t="s">
        <v>1677</v>
      </c>
      <c r="E3820" s="202" t="s">
        <v>1678</v>
      </c>
      <c r="F3820" s="202" t="s">
        <v>505</v>
      </c>
      <c r="G3820" s="253">
        <v>2.82</v>
      </c>
      <c r="H3820" s="361" t="s">
        <v>1400</v>
      </c>
      <c r="I3820" s="359" t="s">
        <v>1383</v>
      </c>
      <c r="J3820" s="358">
        <v>0.08</v>
      </c>
      <c r="K3820" s="361" t="s">
        <v>1391</v>
      </c>
      <c r="L3820" s="359" t="s">
        <v>1392</v>
      </c>
      <c r="M3820" s="368">
        <v>2010</v>
      </c>
      <c r="N3820" s="205">
        <v>42912</v>
      </c>
      <c r="O3820" s="203"/>
    </row>
    <row r="3821" spans="1:15" ht="27.75" hidden="1" customHeight="1" x14ac:dyDescent="0.25">
      <c r="A3821" s="203" t="s">
        <v>2080</v>
      </c>
      <c r="B3821" s="202" t="s">
        <v>712</v>
      </c>
      <c r="C3821" s="203" t="s">
        <v>1674</v>
      </c>
      <c r="D3821" s="202" t="s">
        <v>1677</v>
      </c>
      <c r="E3821" s="202" t="s">
        <v>1678</v>
      </c>
      <c r="F3821" s="202" t="s">
        <v>505</v>
      </c>
      <c r="G3821" s="253">
        <v>1.0900000000000001</v>
      </c>
      <c r="H3821" s="361" t="s">
        <v>1400</v>
      </c>
      <c r="I3821" s="359" t="s">
        <v>1384</v>
      </c>
      <c r="J3821" s="358">
        <v>0.25</v>
      </c>
      <c r="K3821" s="361" t="s">
        <v>1391</v>
      </c>
      <c r="L3821" s="359" t="s">
        <v>1392</v>
      </c>
      <c r="M3821" s="368">
        <v>2010</v>
      </c>
      <c r="N3821" s="205">
        <v>42912</v>
      </c>
      <c r="O3821" s="203"/>
    </row>
    <row r="3822" spans="1:15" ht="27.75" hidden="1" customHeight="1" x14ac:dyDescent="0.25">
      <c r="A3822" s="203" t="s">
        <v>2080</v>
      </c>
      <c r="B3822" s="202" t="s">
        <v>712</v>
      </c>
      <c r="C3822" s="203" t="s">
        <v>1674</v>
      </c>
      <c r="D3822" s="202" t="s">
        <v>1677</v>
      </c>
      <c r="E3822" s="202" t="s">
        <v>1678</v>
      </c>
      <c r="F3822" s="202" t="s">
        <v>505</v>
      </c>
      <c r="G3822" s="253">
        <v>0.5</v>
      </c>
      <c r="H3822" s="361" t="s">
        <v>1400</v>
      </c>
      <c r="I3822" s="359" t="s">
        <v>1385</v>
      </c>
      <c r="J3822" s="358">
        <v>0</v>
      </c>
      <c r="K3822" s="361" t="s">
        <v>1391</v>
      </c>
      <c r="L3822" s="359" t="s">
        <v>1392</v>
      </c>
      <c r="M3822" s="368">
        <v>2010</v>
      </c>
      <c r="N3822" s="205">
        <v>42912</v>
      </c>
      <c r="O3822" s="203"/>
    </row>
    <row r="3823" spans="1:15" ht="27.75" hidden="1" customHeight="1" x14ac:dyDescent="0.25">
      <c r="A3823" s="203" t="s">
        <v>2080</v>
      </c>
      <c r="B3823" s="202" t="s">
        <v>712</v>
      </c>
      <c r="C3823" s="203" t="s">
        <v>1674</v>
      </c>
      <c r="D3823" s="202" t="s">
        <v>1677</v>
      </c>
      <c r="E3823" s="202" t="s">
        <v>1678</v>
      </c>
      <c r="F3823" s="202" t="s">
        <v>505</v>
      </c>
      <c r="G3823" s="253">
        <v>1.54</v>
      </c>
      <c r="H3823" s="361" t="s">
        <v>1414</v>
      </c>
      <c r="I3823" s="359" t="s">
        <v>1379</v>
      </c>
      <c r="J3823" s="358">
        <v>0.77</v>
      </c>
      <c r="K3823" s="361" t="s">
        <v>1113</v>
      </c>
      <c r="L3823" s="359" t="s">
        <v>1392</v>
      </c>
      <c r="M3823" s="368">
        <v>2010</v>
      </c>
      <c r="N3823" s="205">
        <v>42912</v>
      </c>
      <c r="O3823" s="203"/>
    </row>
    <row r="3824" spans="1:15" ht="27.75" hidden="1" customHeight="1" x14ac:dyDescent="0.25">
      <c r="A3824" s="203" t="s">
        <v>2080</v>
      </c>
      <c r="B3824" s="202" t="s">
        <v>712</v>
      </c>
      <c r="C3824" s="203" t="s">
        <v>1674</v>
      </c>
      <c r="D3824" s="202" t="s">
        <v>1677</v>
      </c>
      <c r="E3824" s="202" t="s">
        <v>1678</v>
      </c>
      <c r="F3824" s="202" t="s">
        <v>505</v>
      </c>
      <c r="G3824" s="253">
        <v>0.59</v>
      </c>
      <c r="H3824" s="361" t="s">
        <v>1414</v>
      </c>
      <c r="I3824" s="359" t="s">
        <v>1382</v>
      </c>
      <c r="J3824" s="358">
        <v>0.71</v>
      </c>
      <c r="K3824" s="361" t="s">
        <v>1113</v>
      </c>
      <c r="L3824" s="359" t="s">
        <v>1392</v>
      </c>
      <c r="M3824" s="368">
        <v>2010</v>
      </c>
      <c r="N3824" s="205">
        <v>42912</v>
      </c>
      <c r="O3824" s="203"/>
    </row>
    <row r="3825" spans="1:15" ht="27.75" hidden="1" customHeight="1" x14ac:dyDescent="0.25">
      <c r="A3825" s="203" t="s">
        <v>2080</v>
      </c>
      <c r="B3825" s="202" t="s">
        <v>712</v>
      </c>
      <c r="C3825" s="203" t="s">
        <v>1674</v>
      </c>
      <c r="D3825" s="202" t="s">
        <v>1677</v>
      </c>
      <c r="E3825" s="202" t="s">
        <v>1678</v>
      </c>
      <c r="F3825" s="202" t="s">
        <v>505</v>
      </c>
      <c r="G3825" s="253">
        <v>0.27</v>
      </c>
      <c r="H3825" s="361" t="s">
        <v>1414</v>
      </c>
      <c r="I3825" s="359" t="s">
        <v>1383</v>
      </c>
      <c r="J3825" s="358">
        <v>0.67</v>
      </c>
      <c r="K3825" s="361" t="s">
        <v>1113</v>
      </c>
      <c r="L3825" s="359" t="s">
        <v>1392</v>
      </c>
      <c r="M3825" s="368">
        <v>2010</v>
      </c>
      <c r="N3825" s="205">
        <v>42912</v>
      </c>
      <c r="O3825" s="203"/>
    </row>
    <row r="3826" spans="1:15" ht="27.75" hidden="1" customHeight="1" x14ac:dyDescent="0.25">
      <c r="A3826" s="203" t="s">
        <v>2080</v>
      </c>
      <c r="B3826" s="202" t="s">
        <v>712</v>
      </c>
      <c r="C3826" s="203" t="s">
        <v>1674</v>
      </c>
      <c r="D3826" s="202" t="s">
        <v>1677</v>
      </c>
      <c r="E3826" s="202" t="s">
        <v>1678</v>
      </c>
      <c r="F3826" s="202" t="s">
        <v>505</v>
      </c>
      <c r="G3826" s="253">
        <v>0.14000000000000001</v>
      </c>
      <c r="H3826" s="361" t="s">
        <v>1414</v>
      </c>
      <c r="I3826" s="359" t="s">
        <v>1384</v>
      </c>
      <c r="J3826" s="358">
        <v>0.64</v>
      </c>
      <c r="K3826" s="361" t="s">
        <v>1113</v>
      </c>
      <c r="L3826" s="359" t="s">
        <v>1392</v>
      </c>
      <c r="M3826" s="368">
        <v>2010</v>
      </c>
      <c r="N3826" s="205">
        <v>42912</v>
      </c>
      <c r="O3826" s="203"/>
    </row>
    <row r="3827" spans="1:15" ht="27.75" hidden="1" customHeight="1" x14ac:dyDescent="0.25">
      <c r="A3827" s="203" t="s">
        <v>2080</v>
      </c>
      <c r="B3827" s="202" t="s">
        <v>712</v>
      </c>
      <c r="C3827" s="203" t="s">
        <v>1674</v>
      </c>
      <c r="D3827" s="202" t="s">
        <v>1677</v>
      </c>
      <c r="E3827" s="202" t="s">
        <v>1678</v>
      </c>
      <c r="F3827" s="202" t="s">
        <v>505</v>
      </c>
      <c r="G3827" s="253">
        <v>0.09</v>
      </c>
      <c r="H3827" s="361" t="s">
        <v>1414</v>
      </c>
      <c r="I3827" s="359" t="s">
        <v>1385</v>
      </c>
      <c r="J3827" s="358">
        <v>0.53</v>
      </c>
      <c r="K3827" s="361" t="s">
        <v>1113</v>
      </c>
      <c r="L3827" s="359" t="s">
        <v>1392</v>
      </c>
      <c r="M3827" s="368">
        <v>2010</v>
      </c>
      <c r="N3827" s="205">
        <v>42912</v>
      </c>
      <c r="O3827" s="203"/>
    </row>
    <row r="3828" spans="1:15" ht="27.75" hidden="1" customHeight="1" x14ac:dyDescent="0.25">
      <c r="A3828" s="203" t="s">
        <v>2080</v>
      </c>
      <c r="B3828" s="202" t="s">
        <v>712</v>
      </c>
      <c r="C3828" s="203" t="s">
        <v>1674</v>
      </c>
      <c r="D3828" s="202" t="s">
        <v>1677</v>
      </c>
      <c r="E3828" s="202" t="s">
        <v>1678</v>
      </c>
      <c r="F3828" s="202" t="s">
        <v>505</v>
      </c>
      <c r="G3828" s="253">
        <v>896.93</v>
      </c>
      <c r="H3828" s="361" t="s">
        <v>1414</v>
      </c>
      <c r="I3828" s="359" t="s">
        <v>1379</v>
      </c>
      <c r="J3828" s="358">
        <v>0.48499999999999999</v>
      </c>
      <c r="K3828" s="361" t="s">
        <v>22</v>
      </c>
      <c r="L3828" s="359" t="s">
        <v>1392</v>
      </c>
      <c r="M3828" s="368">
        <v>2010</v>
      </c>
      <c r="N3828" s="205">
        <v>42912</v>
      </c>
      <c r="O3828" s="203"/>
    </row>
    <row r="3829" spans="1:15" ht="27.75" hidden="1" customHeight="1" x14ac:dyDescent="0.25">
      <c r="A3829" s="203" t="s">
        <v>2080</v>
      </c>
      <c r="B3829" s="202" t="s">
        <v>712</v>
      </c>
      <c r="C3829" s="203" t="s">
        <v>1674</v>
      </c>
      <c r="D3829" s="202" t="s">
        <v>1677</v>
      </c>
      <c r="E3829" s="202" t="s">
        <v>1678</v>
      </c>
      <c r="F3829" s="202" t="s">
        <v>505</v>
      </c>
      <c r="G3829" s="253">
        <v>399.24</v>
      </c>
      <c r="H3829" s="361" t="s">
        <v>1414</v>
      </c>
      <c r="I3829" s="359" t="s">
        <v>1382</v>
      </c>
      <c r="J3829" s="358">
        <v>0.63600000000000001</v>
      </c>
      <c r="K3829" s="361" t="s">
        <v>22</v>
      </c>
      <c r="L3829" s="359" t="s">
        <v>1392</v>
      </c>
      <c r="M3829" s="368">
        <v>2010</v>
      </c>
      <c r="N3829" s="205">
        <v>42912</v>
      </c>
      <c r="O3829" s="203"/>
    </row>
    <row r="3830" spans="1:15" ht="27.75" hidden="1" customHeight="1" x14ac:dyDescent="0.25">
      <c r="A3830" s="203" t="s">
        <v>2080</v>
      </c>
      <c r="B3830" s="202" t="s">
        <v>712</v>
      </c>
      <c r="C3830" s="203" t="s">
        <v>1674</v>
      </c>
      <c r="D3830" s="202" t="s">
        <v>1677</v>
      </c>
      <c r="E3830" s="202" t="s">
        <v>1678</v>
      </c>
      <c r="F3830" s="202" t="s">
        <v>505</v>
      </c>
      <c r="G3830" s="253">
        <v>163.30000000000001</v>
      </c>
      <c r="H3830" s="361" t="s">
        <v>1414</v>
      </c>
      <c r="I3830" s="359" t="s">
        <v>1383</v>
      </c>
      <c r="J3830" s="358">
        <v>0.58899999999999997</v>
      </c>
      <c r="K3830" s="361" t="s">
        <v>22</v>
      </c>
      <c r="L3830" s="359" t="s">
        <v>1392</v>
      </c>
      <c r="M3830" s="368">
        <v>2010</v>
      </c>
      <c r="N3830" s="205">
        <v>42912</v>
      </c>
      <c r="O3830" s="203"/>
    </row>
    <row r="3831" spans="1:15" ht="27.75" hidden="1" customHeight="1" x14ac:dyDescent="0.25">
      <c r="A3831" s="203" t="s">
        <v>2080</v>
      </c>
      <c r="B3831" s="202" t="s">
        <v>712</v>
      </c>
      <c r="C3831" s="203" t="s">
        <v>1674</v>
      </c>
      <c r="D3831" s="202" t="s">
        <v>1677</v>
      </c>
      <c r="E3831" s="202" t="s">
        <v>1678</v>
      </c>
      <c r="F3831" s="202" t="s">
        <v>505</v>
      </c>
      <c r="G3831" s="253">
        <v>130.08000000000001</v>
      </c>
      <c r="H3831" s="361" t="s">
        <v>1414</v>
      </c>
      <c r="I3831" s="359" t="s">
        <v>1384</v>
      </c>
      <c r="J3831" s="358">
        <v>0.64400000000000002</v>
      </c>
      <c r="K3831" s="361" t="s">
        <v>22</v>
      </c>
      <c r="L3831" s="359" t="s">
        <v>1392</v>
      </c>
      <c r="M3831" s="368">
        <v>2010</v>
      </c>
      <c r="N3831" s="205">
        <v>42912</v>
      </c>
      <c r="O3831" s="203"/>
    </row>
    <row r="3832" spans="1:15" ht="27.75" hidden="1" customHeight="1" x14ac:dyDescent="0.25">
      <c r="A3832" s="203" t="s">
        <v>2080</v>
      </c>
      <c r="B3832" s="202" t="s">
        <v>712</v>
      </c>
      <c r="C3832" s="203" t="s">
        <v>1674</v>
      </c>
      <c r="D3832" s="202" t="s">
        <v>1677</v>
      </c>
      <c r="E3832" s="202" t="s">
        <v>1678</v>
      </c>
      <c r="F3832" s="202" t="s">
        <v>505</v>
      </c>
      <c r="G3832" s="253">
        <v>96.11</v>
      </c>
      <c r="H3832" s="361" t="s">
        <v>1414</v>
      </c>
      <c r="I3832" s="359" t="s">
        <v>1385</v>
      </c>
      <c r="J3832" s="358">
        <v>0.48</v>
      </c>
      <c r="K3832" s="361" t="s">
        <v>22</v>
      </c>
      <c r="L3832" s="359" t="s">
        <v>1392</v>
      </c>
      <c r="M3832" s="368">
        <v>2010</v>
      </c>
      <c r="N3832" s="205">
        <v>42912</v>
      </c>
      <c r="O3832" s="203"/>
    </row>
    <row r="3833" spans="1:15" ht="27.75" hidden="1" customHeight="1" x14ac:dyDescent="0.25">
      <c r="A3833" s="203" t="s">
        <v>2080</v>
      </c>
      <c r="B3833" s="202" t="s">
        <v>712</v>
      </c>
      <c r="C3833" s="203" t="s">
        <v>1674</v>
      </c>
      <c r="D3833" s="202" t="s">
        <v>1704</v>
      </c>
      <c r="E3833" s="202" t="s">
        <v>1705</v>
      </c>
      <c r="F3833" s="202" t="s">
        <v>505</v>
      </c>
      <c r="G3833" s="253">
        <v>2.06</v>
      </c>
      <c r="H3833" s="361" t="s">
        <v>1414</v>
      </c>
      <c r="I3833" s="359" t="s">
        <v>1379</v>
      </c>
      <c r="J3833" s="358">
        <v>0.79</v>
      </c>
      <c r="K3833" s="361" t="s">
        <v>1113</v>
      </c>
      <c r="L3833" s="359" t="s">
        <v>1392</v>
      </c>
      <c r="M3833" s="368">
        <v>2010</v>
      </c>
      <c r="N3833" s="205">
        <v>42912</v>
      </c>
      <c r="O3833" s="203"/>
    </row>
    <row r="3834" spans="1:15" ht="27.75" hidden="1" customHeight="1" x14ac:dyDescent="0.25">
      <c r="A3834" s="203" t="s">
        <v>2080</v>
      </c>
      <c r="B3834" s="202" t="s">
        <v>712</v>
      </c>
      <c r="C3834" s="203" t="s">
        <v>1674</v>
      </c>
      <c r="D3834" s="202" t="s">
        <v>1704</v>
      </c>
      <c r="E3834" s="202" t="s">
        <v>1705</v>
      </c>
      <c r="F3834" s="202" t="s">
        <v>505</v>
      </c>
      <c r="G3834" s="253">
        <v>0.59</v>
      </c>
      <c r="H3834" s="361" t="s">
        <v>1414</v>
      </c>
      <c r="I3834" s="359" t="s">
        <v>1382</v>
      </c>
      <c r="J3834" s="358">
        <v>0.76</v>
      </c>
      <c r="K3834" s="361" t="s">
        <v>1113</v>
      </c>
      <c r="L3834" s="359" t="s">
        <v>1392</v>
      </c>
      <c r="M3834" s="368">
        <v>2010</v>
      </c>
      <c r="N3834" s="205">
        <v>42912</v>
      </c>
      <c r="O3834" s="203"/>
    </row>
    <row r="3835" spans="1:15" ht="27.75" hidden="1" customHeight="1" x14ac:dyDescent="0.25">
      <c r="A3835" s="203" t="s">
        <v>2080</v>
      </c>
      <c r="B3835" s="202" t="s">
        <v>712</v>
      </c>
      <c r="C3835" s="203" t="s">
        <v>1674</v>
      </c>
      <c r="D3835" s="202" t="s">
        <v>1704</v>
      </c>
      <c r="E3835" s="202" t="s">
        <v>1705</v>
      </c>
      <c r="F3835" s="202" t="s">
        <v>505</v>
      </c>
      <c r="G3835" s="253">
        <v>0.15</v>
      </c>
      <c r="H3835" s="361" t="s">
        <v>1414</v>
      </c>
      <c r="I3835" s="359" t="s">
        <v>1383</v>
      </c>
      <c r="J3835" s="358">
        <v>0.75</v>
      </c>
      <c r="K3835" s="361" t="s">
        <v>1113</v>
      </c>
      <c r="L3835" s="359" t="s">
        <v>1392</v>
      </c>
      <c r="M3835" s="368">
        <v>2010</v>
      </c>
      <c r="N3835" s="205">
        <v>42912</v>
      </c>
      <c r="O3835" s="203"/>
    </row>
    <row r="3836" spans="1:15" ht="27.75" hidden="1" customHeight="1" x14ac:dyDescent="0.25">
      <c r="A3836" s="203" t="s">
        <v>2080</v>
      </c>
      <c r="B3836" s="202" t="s">
        <v>712</v>
      </c>
      <c r="C3836" s="203" t="s">
        <v>1674</v>
      </c>
      <c r="D3836" s="202" t="s">
        <v>1704</v>
      </c>
      <c r="E3836" s="202" t="s">
        <v>1705</v>
      </c>
      <c r="F3836" s="202" t="s">
        <v>505</v>
      </c>
      <c r="G3836" s="253">
        <v>0.02</v>
      </c>
      <c r="H3836" s="361" t="s">
        <v>1414</v>
      </c>
      <c r="I3836" s="359" t="s">
        <v>1384</v>
      </c>
      <c r="J3836" s="358">
        <v>0.81</v>
      </c>
      <c r="K3836" s="361" t="s">
        <v>1113</v>
      </c>
      <c r="L3836" s="359" t="s">
        <v>1392</v>
      </c>
      <c r="M3836" s="368">
        <v>2010</v>
      </c>
      <c r="N3836" s="205">
        <v>42912</v>
      </c>
      <c r="O3836" s="203"/>
    </row>
    <row r="3837" spans="1:15" ht="27.75" hidden="1" customHeight="1" x14ac:dyDescent="0.25">
      <c r="A3837" s="203" t="s">
        <v>2080</v>
      </c>
      <c r="B3837" s="202" t="s">
        <v>712</v>
      </c>
      <c r="C3837" s="203" t="s">
        <v>1674</v>
      </c>
      <c r="D3837" s="202" t="s">
        <v>1704</v>
      </c>
      <c r="E3837" s="202" t="s">
        <v>1705</v>
      </c>
      <c r="F3837" s="202" t="s">
        <v>505</v>
      </c>
      <c r="G3837" s="253" t="s">
        <v>515</v>
      </c>
      <c r="H3837" s="361" t="s">
        <v>1414</v>
      </c>
      <c r="I3837" s="359" t="s">
        <v>1385</v>
      </c>
      <c r="J3837" s="358">
        <v>0.93</v>
      </c>
      <c r="K3837" s="361" t="s">
        <v>1113</v>
      </c>
      <c r="L3837" s="359" t="s">
        <v>1392</v>
      </c>
      <c r="M3837" s="368">
        <v>2010</v>
      </c>
      <c r="N3837" s="205">
        <v>42912</v>
      </c>
      <c r="O3837" s="203"/>
    </row>
    <row r="3838" spans="1:15" ht="27.75" hidden="1" customHeight="1" x14ac:dyDescent="0.25">
      <c r="A3838" s="203" t="s">
        <v>2080</v>
      </c>
      <c r="B3838" s="202" t="s">
        <v>712</v>
      </c>
      <c r="C3838" s="203" t="s">
        <v>1674</v>
      </c>
      <c r="D3838" s="202" t="s">
        <v>1706</v>
      </c>
      <c r="E3838" s="202" t="s">
        <v>1707</v>
      </c>
      <c r="F3838" s="202" t="s">
        <v>505</v>
      </c>
      <c r="G3838" s="253">
        <v>13.41</v>
      </c>
      <c r="H3838" s="361" t="s">
        <v>1400</v>
      </c>
      <c r="I3838" s="359" t="s">
        <v>1379</v>
      </c>
      <c r="J3838" s="358">
        <v>0.37</v>
      </c>
      <c r="K3838" s="361" t="s">
        <v>1391</v>
      </c>
      <c r="L3838" s="359" t="s">
        <v>1392</v>
      </c>
      <c r="M3838" s="368">
        <v>2010</v>
      </c>
      <c r="N3838" s="205">
        <v>42912</v>
      </c>
      <c r="O3838" s="203"/>
    </row>
    <row r="3839" spans="1:15" ht="27.75" hidden="1" customHeight="1" x14ac:dyDescent="0.25">
      <c r="A3839" s="203" t="s">
        <v>2080</v>
      </c>
      <c r="B3839" s="202" t="s">
        <v>712</v>
      </c>
      <c r="C3839" s="203" t="s">
        <v>1674</v>
      </c>
      <c r="D3839" s="202" t="s">
        <v>1706</v>
      </c>
      <c r="E3839" s="202" t="s">
        <v>1707</v>
      </c>
      <c r="F3839" s="202" t="s">
        <v>505</v>
      </c>
      <c r="G3839" s="253">
        <v>4.58</v>
      </c>
      <c r="H3839" s="361" t="s">
        <v>1400</v>
      </c>
      <c r="I3839" s="359" t="s">
        <v>1382</v>
      </c>
      <c r="J3839" s="358">
        <v>0.17</v>
      </c>
      <c r="K3839" s="361" t="s">
        <v>1391</v>
      </c>
      <c r="L3839" s="359" t="s">
        <v>1392</v>
      </c>
      <c r="M3839" s="368">
        <v>2010</v>
      </c>
      <c r="N3839" s="205">
        <v>42912</v>
      </c>
      <c r="O3839" s="203"/>
    </row>
    <row r="3840" spans="1:15" ht="27.75" hidden="1" customHeight="1" x14ac:dyDescent="0.25">
      <c r="A3840" s="203" t="s">
        <v>2080</v>
      </c>
      <c r="B3840" s="202" t="s">
        <v>712</v>
      </c>
      <c r="C3840" s="203" t="s">
        <v>1674</v>
      </c>
      <c r="D3840" s="202" t="s">
        <v>1706</v>
      </c>
      <c r="E3840" s="202" t="s">
        <v>1707</v>
      </c>
      <c r="F3840" s="202" t="s">
        <v>505</v>
      </c>
      <c r="G3840" s="253">
        <v>1.69</v>
      </c>
      <c r="H3840" s="361" t="s">
        <v>1400</v>
      </c>
      <c r="I3840" s="359" t="s">
        <v>1383</v>
      </c>
      <c r="J3840" s="358">
        <v>0.1</v>
      </c>
      <c r="K3840" s="361" t="s">
        <v>1391</v>
      </c>
      <c r="L3840" s="359" t="s">
        <v>1392</v>
      </c>
      <c r="M3840" s="368">
        <v>2010</v>
      </c>
      <c r="N3840" s="205">
        <v>42912</v>
      </c>
      <c r="O3840" s="203"/>
    </row>
    <row r="3841" spans="1:15" ht="27.75" hidden="1" customHeight="1" x14ac:dyDescent="0.25">
      <c r="A3841" s="203" t="s">
        <v>2080</v>
      </c>
      <c r="B3841" s="202" t="s">
        <v>712</v>
      </c>
      <c r="C3841" s="203" t="s">
        <v>1674</v>
      </c>
      <c r="D3841" s="202" t="s">
        <v>1706</v>
      </c>
      <c r="E3841" s="202" t="s">
        <v>1707</v>
      </c>
      <c r="F3841" s="202" t="s">
        <v>505</v>
      </c>
      <c r="G3841" s="253">
        <v>0.56999999999999995</v>
      </c>
      <c r="H3841" s="361" t="s">
        <v>1400</v>
      </c>
      <c r="I3841" s="359" t="s">
        <v>1384</v>
      </c>
      <c r="J3841" s="358">
        <v>0.36</v>
      </c>
      <c r="K3841" s="361" t="s">
        <v>1391</v>
      </c>
      <c r="L3841" s="359" t="s">
        <v>1392</v>
      </c>
      <c r="M3841" s="368">
        <v>2010</v>
      </c>
      <c r="N3841" s="205">
        <v>42912</v>
      </c>
      <c r="O3841" s="203"/>
    </row>
    <row r="3842" spans="1:15" ht="27.75" hidden="1" customHeight="1" x14ac:dyDescent="0.25">
      <c r="A3842" s="203" t="s">
        <v>2080</v>
      </c>
      <c r="B3842" s="202" t="s">
        <v>712</v>
      </c>
      <c r="C3842" s="203" t="s">
        <v>1674</v>
      </c>
      <c r="D3842" s="202" t="s">
        <v>1706</v>
      </c>
      <c r="E3842" s="202" t="s">
        <v>1707</v>
      </c>
      <c r="F3842" s="202" t="s">
        <v>505</v>
      </c>
      <c r="G3842" s="253">
        <v>0.38</v>
      </c>
      <c r="H3842" s="361" t="s">
        <v>1400</v>
      </c>
      <c r="I3842" s="359" t="s">
        <v>1385</v>
      </c>
      <c r="J3842" s="358">
        <v>0</v>
      </c>
      <c r="K3842" s="361" t="s">
        <v>1391</v>
      </c>
      <c r="L3842" s="359" t="s">
        <v>1392</v>
      </c>
      <c r="M3842" s="368">
        <v>2010</v>
      </c>
      <c r="N3842" s="205">
        <v>42912</v>
      </c>
      <c r="O3842" s="203"/>
    </row>
    <row r="3843" spans="1:15" ht="27.75" hidden="1" customHeight="1" x14ac:dyDescent="0.25">
      <c r="A3843" s="203" t="s">
        <v>2080</v>
      </c>
      <c r="B3843" s="202" t="s">
        <v>712</v>
      </c>
      <c r="C3843" s="203" t="s">
        <v>1674</v>
      </c>
      <c r="D3843" s="202" t="s">
        <v>1706</v>
      </c>
      <c r="E3843" s="202" t="s">
        <v>1707</v>
      </c>
      <c r="F3843" s="202" t="s">
        <v>505</v>
      </c>
      <c r="G3843" s="253">
        <v>2.36</v>
      </c>
      <c r="H3843" s="361" t="s">
        <v>1414</v>
      </c>
      <c r="I3843" s="359" t="s">
        <v>1379</v>
      </c>
      <c r="J3843" s="358">
        <v>0.61</v>
      </c>
      <c r="K3843" s="361" t="s">
        <v>1113</v>
      </c>
      <c r="L3843" s="359" t="s">
        <v>1392</v>
      </c>
      <c r="M3843" s="368">
        <v>2010</v>
      </c>
      <c r="N3843" s="205">
        <v>42912</v>
      </c>
      <c r="O3843" s="203"/>
    </row>
    <row r="3844" spans="1:15" ht="27.75" hidden="1" customHeight="1" x14ac:dyDescent="0.25">
      <c r="A3844" s="203" t="s">
        <v>2080</v>
      </c>
      <c r="B3844" s="202" t="s">
        <v>712</v>
      </c>
      <c r="C3844" s="203" t="s">
        <v>1674</v>
      </c>
      <c r="D3844" s="202" t="s">
        <v>1706</v>
      </c>
      <c r="E3844" s="202" t="s">
        <v>1707</v>
      </c>
      <c r="F3844" s="202" t="s">
        <v>505</v>
      </c>
      <c r="G3844" s="253">
        <v>0.8</v>
      </c>
      <c r="H3844" s="361" t="s">
        <v>1414</v>
      </c>
      <c r="I3844" s="359" t="s">
        <v>1382</v>
      </c>
      <c r="J3844" s="358">
        <v>0.77</v>
      </c>
      <c r="K3844" s="361" t="s">
        <v>1113</v>
      </c>
      <c r="L3844" s="359" t="s">
        <v>1392</v>
      </c>
      <c r="M3844" s="368">
        <v>2010</v>
      </c>
      <c r="N3844" s="205">
        <v>42912</v>
      </c>
      <c r="O3844" s="203"/>
    </row>
    <row r="3845" spans="1:15" ht="27.75" hidden="1" customHeight="1" x14ac:dyDescent="0.25">
      <c r="A3845" s="203" t="s">
        <v>2080</v>
      </c>
      <c r="B3845" s="202" t="s">
        <v>712</v>
      </c>
      <c r="C3845" s="203" t="s">
        <v>1674</v>
      </c>
      <c r="D3845" s="202" t="s">
        <v>1706</v>
      </c>
      <c r="E3845" s="202" t="s">
        <v>1707</v>
      </c>
      <c r="F3845" s="202" t="s">
        <v>505</v>
      </c>
      <c r="G3845" s="253">
        <v>0.28000000000000003</v>
      </c>
      <c r="H3845" s="361" t="s">
        <v>1414</v>
      </c>
      <c r="I3845" s="359" t="s">
        <v>1383</v>
      </c>
      <c r="J3845" s="358">
        <v>0.81</v>
      </c>
      <c r="K3845" s="361" t="s">
        <v>1113</v>
      </c>
      <c r="L3845" s="359" t="s">
        <v>1392</v>
      </c>
      <c r="M3845" s="368">
        <v>2010</v>
      </c>
      <c r="N3845" s="205">
        <v>42912</v>
      </c>
      <c r="O3845" s="203"/>
    </row>
    <row r="3846" spans="1:15" ht="27.75" hidden="1" customHeight="1" x14ac:dyDescent="0.25">
      <c r="A3846" s="203" t="s">
        <v>2080</v>
      </c>
      <c r="B3846" s="202" t="s">
        <v>712</v>
      </c>
      <c r="C3846" s="203" t="s">
        <v>1674</v>
      </c>
      <c r="D3846" s="202" t="s">
        <v>1706</v>
      </c>
      <c r="E3846" s="202" t="s">
        <v>1707</v>
      </c>
      <c r="F3846" s="202" t="s">
        <v>505</v>
      </c>
      <c r="G3846" s="253">
        <v>0.09</v>
      </c>
      <c r="H3846" s="361" t="s">
        <v>1414</v>
      </c>
      <c r="I3846" s="359" t="s">
        <v>1384</v>
      </c>
      <c r="J3846" s="358">
        <v>0.85</v>
      </c>
      <c r="K3846" s="361" t="s">
        <v>1113</v>
      </c>
      <c r="L3846" s="359" t="s">
        <v>1392</v>
      </c>
      <c r="M3846" s="368">
        <v>2010</v>
      </c>
      <c r="N3846" s="205">
        <v>42912</v>
      </c>
      <c r="O3846" s="203"/>
    </row>
    <row r="3847" spans="1:15" ht="27.75" hidden="1" customHeight="1" x14ac:dyDescent="0.25">
      <c r="A3847" s="203" t="s">
        <v>2080</v>
      </c>
      <c r="B3847" s="202" t="s">
        <v>712</v>
      </c>
      <c r="C3847" s="203" t="s">
        <v>1674</v>
      </c>
      <c r="D3847" s="202" t="s">
        <v>1706</v>
      </c>
      <c r="E3847" s="202" t="s">
        <v>1707</v>
      </c>
      <c r="F3847" s="202" t="s">
        <v>505</v>
      </c>
      <c r="G3847" s="253">
        <v>0.05</v>
      </c>
      <c r="H3847" s="361" t="s">
        <v>1414</v>
      </c>
      <c r="I3847" s="359" t="s">
        <v>1385</v>
      </c>
      <c r="J3847" s="358">
        <v>0.66</v>
      </c>
      <c r="K3847" s="361" t="s">
        <v>1113</v>
      </c>
      <c r="L3847" s="359" t="s">
        <v>1392</v>
      </c>
      <c r="M3847" s="368">
        <v>2010</v>
      </c>
      <c r="N3847" s="205">
        <v>42912</v>
      </c>
      <c r="O3847" s="203"/>
    </row>
    <row r="3848" spans="1:15" ht="27.75" hidden="1" customHeight="1" x14ac:dyDescent="0.25">
      <c r="A3848" s="203" t="s">
        <v>2080</v>
      </c>
      <c r="B3848" s="202" t="s">
        <v>712</v>
      </c>
      <c r="C3848" s="203" t="s">
        <v>1674</v>
      </c>
      <c r="D3848" s="202" t="s">
        <v>1708</v>
      </c>
      <c r="E3848" s="202" t="s">
        <v>1707</v>
      </c>
      <c r="F3848" s="202" t="s">
        <v>505</v>
      </c>
      <c r="G3848" s="253">
        <v>0.51</v>
      </c>
      <c r="H3848" s="361" t="s">
        <v>1414</v>
      </c>
      <c r="I3848" s="359" t="s">
        <v>1379</v>
      </c>
      <c r="J3848" s="358">
        <v>0.61</v>
      </c>
      <c r="K3848" s="361" t="s">
        <v>1113</v>
      </c>
      <c r="L3848" s="359" t="s">
        <v>1392</v>
      </c>
      <c r="M3848" s="368">
        <v>2010</v>
      </c>
      <c r="N3848" s="205">
        <v>42912</v>
      </c>
      <c r="O3848" s="203"/>
    </row>
    <row r="3849" spans="1:15" ht="27.75" hidden="1" customHeight="1" x14ac:dyDescent="0.25">
      <c r="A3849" s="203" t="s">
        <v>2080</v>
      </c>
      <c r="B3849" s="202" t="s">
        <v>712</v>
      </c>
      <c r="C3849" s="203" t="s">
        <v>1674</v>
      </c>
      <c r="D3849" s="202" t="s">
        <v>1708</v>
      </c>
      <c r="E3849" s="202" t="s">
        <v>1707</v>
      </c>
      <c r="F3849" s="202" t="s">
        <v>505</v>
      </c>
      <c r="G3849" s="253">
        <v>0.18</v>
      </c>
      <c r="H3849" s="361" t="s">
        <v>1414</v>
      </c>
      <c r="I3849" s="359" t="s">
        <v>1382</v>
      </c>
      <c r="J3849" s="358">
        <v>0.77</v>
      </c>
      <c r="K3849" s="361" t="s">
        <v>1113</v>
      </c>
      <c r="L3849" s="359" t="s">
        <v>1392</v>
      </c>
      <c r="M3849" s="368">
        <v>2010</v>
      </c>
      <c r="N3849" s="205">
        <v>42912</v>
      </c>
      <c r="O3849" s="203"/>
    </row>
    <row r="3850" spans="1:15" ht="27.75" hidden="1" customHeight="1" x14ac:dyDescent="0.25">
      <c r="A3850" s="203" t="s">
        <v>2080</v>
      </c>
      <c r="B3850" s="202" t="s">
        <v>712</v>
      </c>
      <c r="C3850" s="203" t="s">
        <v>1674</v>
      </c>
      <c r="D3850" s="202" t="s">
        <v>1708</v>
      </c>
      <c r="E3850" s="202" t="s">
        <v>1707</v>
      </c>
      <c r="F3850" s="202" t="s">
        <v>505</v>
      </c>
      <c r="G3850" s="253">
        <v>0.06</v>
      </c>
      <c r="H3850" s="361" t="s">
        <v>1414</v>
      </c>
      <c r="I3850" s="359" t="s">
        <v>1383</v>
      </c>
      <c r="J3850" s="358">
        <v>0.81</v>
      </c>
      <c r="K3850" s="361" t="s">
        <v>1113</v>
      </c>
      <c r="L3850" s="359" t="s">
        <v>1392</v>
      </c>
      <c r="M3850" s="368">
        <v>2010</v>
      </c>
      <c r="N3850" s="205">
        <v>42912</v>
      </c>
      <c r="O3850" s="203"/>
    </row>
    <row r="3851" spans="1:15" ht="27.75" hidden="1" customHeight="1" x14ac:dyDescent="0.25">
      <c r="A3851" s="203" t="s">
        <v>2080</v>
      </c>
      <c r="B3851" s="202" t="s">
        <v>712</v>
      </c>
      <c r="C3851" s="203" t="s">
        <v>1674</v>
      </c>
      <c r="D3851" s="202" t="s">
        <v>1708</v>
      </c>
      <c r="E3851" s="202" t="s">
        <v>1707</v>
      </c>
      <c r="F3851" s="202" t="s">
        <v>505</v>
      </c>
      <c r="G3851" s="253">
        <v>0.02</v>
      </c>
      <c r="H3851" s="361" t="s">
        <v>1414</v>
      </c>
      <c r="I3851" s="359" t="s">
        <v>1384</v>
      </c>
      <c r="J3851" s="358">
        <v>0.85</v>
      </c>
      <c r="K3851" s="361" t="s">
        <v>1113</v>
      </c>
      <c r="L3851" s="359" t="s">
        <v>1392</v>
      </c>
      <c r="M3851" s="368">
        <v>2010</v>
      </c>
      <c r="N3851" s="205">
        <v>42912</v>
      </c>
      <c r="O3851" s="203"/>
    </row>
    <row r="3852" spans="1:15" ht="27.75" hidden="1" customHeight="1" x14ac:dyDescent="0.25">
      <c r="A3852" s="203" t="s">
        <v>2080</v>
      </c>
      <c r="B3852" s="202" t="s">
        <v>712</v>
      </c>
      <c r="C3852" s="203" t="s">
        <v>1674</v>
      </c>
      <c r="D3852" s="202" t="s">
        <v>1708</v>
      </c>
      <c r="E3852" s="202" t="s">
        <v>1707</v>
      </c>
      <c r="F3852" s="202" t="s">
        <v>505</v>
      </c>
      <c r="G3852" s="253">
        <v>0.01</v>
      </c>
      <c r="H3852" s="361" t="s">
        <v>1414</v>
      </c>
      <c r="I3852" s="359" t="s">
        <v>1385</v>
      </c>
      <c r="J3852" s="358">
        <v>0.66</v>
      </c>
      <c r="K3852" s="361" t="s">
        <v>1113</v>
      </c>
      <c r="L3852" s="359" t="s">
        <v>1392</v>
      </c>
      <c r="M3852" s="368">
        <v>2010</v>
      </c>
      <c r="N3852" s="205">
        <v>42912</v>
      </c>
      <c r="O3852" s="203"/>
    </row>
    <row r="3853" spans="1:15" ht="27.75" hidden="1" customHeight="1" x14ac:dyDescent="0.25">
      <c r="A3853" s="203" t="s">
        <v>2080</v>
      </c>
      <c r="B3853" s="202" t="s">
        <v>712</v>
      </c>
      <c r="C3853" s="203" t="s">
        <v>1901</v>
      </c>
      <c r="D3853" s="202" t="s">
        <v>715</v>
      </c>
      <c r="E3853" s="202" t="s">
        <v>1902</v>
      </c>
      <c r="F3853" s="202" t="s">
        <v>505</v>
      </c>
      <c r="G3853" s="253">
        <v>231</v>
      </c>
      <c r="H3853" s="361" t="s">
        <v>1433</v>
      </c>
      <c r="I3853" s="359" t="s">
        <v>1407</v>
      </c>
      <c r="J3853" s="358">
        <v>0.55149999999999999</v>
      </c>
      <c r="K3853" s="359" t="s">
        <v>1113</v>
      </c>
      <c r="L3853" s="359" t="s">
        <v>1408</v>
      </c>
      <c r="M3853" s="368">
        <v>2001</v>
      </c>
      <c r="N3853" s="205">
        <v>39136</v>
      </c>
      <c r="O3853" s="203"/>
    </row>
    <row r="3854" spans="1:15" ht="27.75" hidden="1" customHeight="1" x14ac:dyDescent="0.25">
      <c r="A3854" s="203" t="s">
        <v>2080</v>
      </c>
      <c r="B3854" s="202" t="s">
        <v>712</v>
      </c>
      <c r="C3854" s="203" t="s">
        <v>1901</v>
      </c>
      <c r="D3854" s="202" t="s">
        <v>715</v>
      </c>
      <c r="E3854" s="202" t="s">
        <v>1902</v>
      </c>
      <c r="F3854" s="202" t="s">
        <v>505</v>
      </c>
      <c r="G3854" s="253">
        <v>0.63</v>
      </c>
      <c r="H3854" s="361" t="s">
        <v>1414</v>
      </c>
      <c r="I3854" s="359" t="s">
        <v>1407</v>
      </c>
      <c r="J3854" s="358">
        <v>0.55320000000000003</v>
      </c>
      <c r="K3854" s="359" t="s">
        <v>1113</v>
      </c>
      <c r="L3854" s="359" t="s">
        <v>1392</v>
      </c>
      <c r="M3854" s="368">
        <v>2001</v>
      </c>
      <c r="N3854" s="205">
        <v>39136</v>
      </c>
      <c r="O3854" s="203"/>
    </row>
    <row r="3855" spans="1:15" ht="27.75" hidden="1" customHeight="1" x14ac:dyDescent="0.25">
      <c r="A3855" s="203" t="s">
        <v>2080</v>
      </c>
      <c r="B3855" s="202" t="s">
        <v>712</v>
      </c>
      <c r="C3855" s="203" t="s">
        <v>1709</v>
      </c>
      <c r="D3855" s="202" t="s">
        <v>1710</v>
      </c>
      <c r="E3855" s="202" t="s">
        <v>1711</v>
      </c>
      <c r="F3855" s="202" t="s">
        <v>505</v>
      </c>
      <c r="G3855" s="253">
        <v>92.92</v>
      </c>
      <c r="H3855" s="361" t="s">
        <v>1433</v>
      </c>
      <c r="I3855" s="359" t="s">
        <v>1407</v>
      </c>
      <c r="J3855" s="358">
        <v>0.72819999999999996</v>
      </c>
      <c r="K3855" s="359" t="s">
        <v>1113</v>
      </c>
      <c r="L3855" s="359" t="s">
        <v>1408</v>
      </c>
      <c r="M3855" s="368">
        <v>2004</v>
      </c>
      <c r="N3855" s="205">
        <v>40658</v>
      </c>
      <c r="O3855" s="203"/>
    </row>
    <row r="3856" spans="1:15" ht="27.75" hidden="1" customHeight="1" x14ac:dyDescent="0.25">
      <c r="A3856" s="203" t="s">
        <v>2080</v>
      </c>
      <c r="B3856" s="202" t="s">
        <v>712</v>
      </c>
      <c r="C3856" s="203" t="s">
        <v>1709</v>
      </c>
      <c r="D3856" s="202" t="s">
        <v>1710</v>
      </c>
      <c r="E3856" s="202" t="s">
        <v>1711</v>
      </c>
      <c r="F3856" s="202" t="s">
        <v>505</v>
      </c>
      <c r="G3856" s="253">
        <v>0.255</v>
      </c>
      <c r="H3856" s="361" t="s">
        <v>1414</v>
      </c>
      <c r="I3856" s="359" t="s">
        <v>1407</v>
      </c>
      <c r="J3856" s="358">
        <v>0.72789999999999999</v>
      </c>
      <c r="K3856" s="359" t="s">
        <v>1113</v>
      </c>
      <c r="L3856" s="359" t="s">
        <v>1392</v>
      </c>
      <c r="M3856" s="368">
        <v>2004</v>
      </c>
      <c r="N3856" s="205">
        <v>40658</v>
      </c>
      <c r="O3856" s="203"/>
    </row>
    <row r="3857" spans="1:15" ht="27.75" hidden="1" customHeight="1" x14ac:dyDescent="0.25">
      <c r="A3857" s="203" t="s">
        <v>2080</v>
      </c>
      <c r="B3857" s="202" t="s">
        <v>712</v>
      </c>
      <c r="C3857" s="203" t="s">
        <v>1709</v>
      </c>
      <c r="D3857" s="202" t="s">
        <v>1712</v>
      </c>
      <c r="E3857" s="202" t="s">
        <v>1713</v>
      </c>
      <c r="F3857" s="202" t="s">
        <v>505</v>
      </c>
      <c r="G3857" s="253">
        <v>92.92</v>
      </c>
      <c r="H3857" s="361" t="s">
        <v>1433</v>
      </c>
      <c r="I3857" s="359" t="s">
        <v>1407</v>
      </c>
      <c r="J3857" s="358">
        <v>0.72819999999999996</v>
      </c>
      <c r="K3857" s="359" t="s">
        <v>1113</v>
      </c>
      <c r="L3857" s="359" t="s">
        <v>1408</v>
      </c>
      <c r="M3857" s="368">
        <v>2004</v>
      </c>
      <c r="N3857" s="205">
        <v>40658</v>
      </c>
      <c r="O3857" s="203"/>
    </row>
    <row r="3858" spans="1:15" ht="27.75" hidden="1" customHeight="1" x14ac:dyDescent="0.25">
      <c r="A3858" s="203" t="s">
        <v>2080</v>
      </c>
      <c r="B3858" s="202" t="s">
        <v>712</v>
      </c>
      <c r="C3858" s="203" t="s">
        <v>1709</v>
      </c>
      <c r="D3858" s="202" t="s">
        <v>1712</v>
      </c>
      <c r="E3858" s="202" t="s">
        <v>1713</v>
      </c>
      <c r="F3858" s="202" t="s">
        <v>505</v>
      </c>
      <c r="G3858" s="253">
        <v>0.255</v>
      </c>
      <c r="H3858" s="361" t="s">
        <v>1414</v>
      </c>
      <c r="I3858" s="359" t="s">
        <v>1407</v>
      </c>
      <c r="J3858" s="358">
        <v>0.72789999999999999</v>
      </c>
      <c r="K3858" s="359" t="s">
        <v>1113</v>
      </c>
      <c r="L3858" s="359" t="s">
        <v>1392</v>
      </c>
      <c r="M3858" s="368">
        <v>2004</v>
      </c>
      <c r="N3858" s="205">
        <v>40658</v>
      </c>
      <c r="O3858" s="203"/>
    </row>
    <row r="3859" spans="1:15" ht="27.75" hidden="1" customHeight="1" x14ac:dyDescent="0.25">
      <c r="A3859" s="203" t="s">
        <v>2080</v>
      </c>
      <c r="B3859" s="202" t="s">
        <v>712</v>
      </c>
      <c r="C3859" s="203" t="s">
        <v>1387</v>
      </c>
      <c r="D3859" s="202" t="s">
        <v>1388</v>
      </c>
      <c r="E3859" s="202" t="s">
        <v>1389</v>
      </c>
      <c r="F3859" s="202" t="s">
        <v>505</v>
      </c>
      <c r="G3859" s="253">
        <v>2.4</v>
      </c>
      <c r="H3859" s="361" t="s">
        <v>1400</v>
      </c>
      <c r="I3859" s="359" t="s">
        <v>1379</v>
      </c>
      <c r="J3859" s="359" t="s">
        <v>1380</v>
      </c>
      <c r="K3859" s="359" t="s">
        <v>1391</v>
      </c>
      <c r="L3859" s="359" t="s">
        <v>1392</v>
      </c>
      <c r="M3859" s="368">
        <v>2005</v>
      </c>
      <c r="N3859" s="207" t="s">
        <v>1393</v>
      </c>
      <c r="O3859" s="203"/>
    </row>
    <row r="3860" spans="1:15" ht="27.75" hidden="1" customHeight="1" x14ac:dyDescent="0.25">
      <c r="A3860" s="203" t="s">
        <v>2080</v>
      </c>
      <c r="B3860" s="202" t="s">
        <v>712</v>
      </c>
      <c r="C3860" s="203" t="s">
        <v>1387</v>
      </c>
      <c r="D3860" s="202" t="s">
        <v>1388</v>
      </c>
      <c r="E3860" s="202" t="s">
        <v>1389</v>
      </c>
      <c r="F3860" s="202" t="s">
        <v>505</v>
      </c>
      <c r="G3860" s="253">
        <v>1.4</v>
      </c>
      <c r="H3860" s="361" t="s">
        <v>1400</v>
      </c>
      <c r="I3860" s="359" t="s">
        <v>1382</v>
      </c>
      <c r="J3860" s="359" t="s">
        <v>1380</v>
      </c>
      <c r="K3860" s="359" t="s">
        <v>1391</v>
      </c>
      <c r="L3860" s="359" t="s">
        <v>1392</v>
      </c>
      <c r="M3860" s="368">
        <v>2005</v>
      </c>
      <c r="N3860" s="207" t="s">
        <v>1393</v>
      </c>
      <c r="O3860" s="203"/>
    </row>
    <row r="3861" spans="1:15" ht="27.75" hidden="1" customHeight="1" x14ac:dyDescent="0.25">
      <c r="A3861" s="203" t="s">
        <v>2080</v>
      </c>
      <c r="B3861" s="202" t="s">
        <v>712</v>
      </c>
      <c r="C3861" s="203" t="s">
        <v>1387</v>
      </c>
      <c r="D3861" s="202" t="s">
        <v>1388</v>
      </c>
      <c r="E3861" s="202" t="s">
        <v>1389</v>
      </c>
      <c r="F3861" s="202" t="s">
        <v>505</v>
      </c>
      <c r="G3861" s="253">
        <v>0.7</v>
      </c>
      <c r="H3861" s="361" t="s">
        <v>1400</v>
      </c>
      <c r="I3861" s="359" t="s">
        <v>1383</v>
      </c>
      <c r="J3861" s="359" t="s">
        <v>1380</v>
      </c>
      <c r="K3861" s="359" t="s">
        <v>1391</v>
      </c>
      <c r="L3861" s="359" t="s">
        <v>1392</v>
      </c>
      <c r="M3861" s="368">
        <v>2005</v>
      </c>
      <c r="N3861" s="207" t="s">
        <v>1393</v>
      </c>
      <c r="O3861" s="203"/>
    </row>
    <row r="3862" spans="1:15" ht="27.75" hidden="1" customHeight="1" x14ac:dyDescent="0.25">
      <c r="A3862" s="203" t="s">
        <v>2080</v>
      </c>
      <c r="B3862" s="202" t="s">
        <v>712</v>
      </c>
      <c r="C3862" s="203" t="s">
        <v>1387</v>
      </c>
      <c r="D3862" s="202" t="s">
        <v>1388</v>
      </c>
      <c r="E3862" s="202" t="s">
        <v>1389</v>
      </c>
      <c r="F3862" s="202" t="s">
        <v>505</v>
      </c>
      <c r="G3862" s="253">
        <v>0.2</v>
      </c>
      <c r="H3862" s="361" t="s">
        <v>1400</v>
      </c>
      <c r="I3862" s="359" t="s">
        <v>1384</v>
      </c>
      <c r="J3862" s="359" t="s">
        <v>1380</v>
      </c>
      <c r="K3862" s="359" t="s">
        <v>1391</v>
      </c>
      <c r="L3862" s="359" t="s">
        <v>1392</v>
      </c>
      <c r="M3862" s="368">
        <v>2005</v>
      </c>
      <c r="N3862" s="207" t="s">
        <v>1393</v>
      </c>
      <c r="O3862" s="203"/>
    </row>
    <row r="3863" spans="1:15" ht="27.75" hidden="1" customHeight="1" x14ac:dyDescent="0.25">
      <c r="A3863" s="203" t="s">
        <v>2080</v>
      </c>
      <c r="B3863" s="202" t="s">
        <v>712</v>
      </c>
      <c r="C3863" s="203" t="s">
        <v>1387</v>
      </c>
      <c r="D3863" s="202" t="s">
        <v>1388</v>
      </c>
      <c r="E3863" s="202" t="s">
        <v>1389</v>
      </c>
      <c r="F3863" s="202" t="s">
        <v>505</v>
      </c>
      <c r="G3863" s="253">
        <v>0.1</v>
      </c>
      <c r="H3863" s="361" t="s">
        <v>1400</v>
      </c>
      <c r="I3863" s="359" t="s">
        <v>1385</v>
      </c>
      <c r="J3863" s="359" t="s">
        <v>1380</v>
      </c>
      <c r="K3863" s="359" t="s">
        <v>1391</v>
      </c>
      <c r="L3863" s="359" t="s">
        <v>1392</v>
      </c>
      <c r="M3863" s="368">
        <v>2005</v>
      </c>
      <c r="N3863" s="207" t="s">
        <v>1393</v>
      </c>
      <c r="O3863" s="203"/>
    </row>
    <row r="3864" spans="1:15" ht="27.75" hidden="1" customHeight="1" x14ac:dyDescent="0.25">
      <c r="A3864" s="203" t="s">
        <v>2080</v>
      </c>
      <c r="B3864" s="202" t="s">
        <v>712</v>
      </c>
      <c r="C3864" s="203" t="s">
        <v>1387</v>
      </c>
      <c r="D3864" s="202" t="s">
        <v>1388</v>
      </c>
      <c r="E3864" s="202" t="s">
        <v>1389</v>
      </c>
      <c r="F3864" s="202" t="s">
        <v>505</v>
      </c>
      <c r="G3864" s="253">
        <v>0.5</v>
      </c>
      <c r="H3864" s="361" t="s">
        <v>488</v>
      </c>
      <c r="I3864" s="359" t="s">
        <v>1379</v>
      </c>
      <c r="J3864" s="359" t="s">
        <v>1380</v>
      </c>
      <c r="K3864" s="359" t="s">
        <v>22</v>
      </c>
      <c r="L3864" s="359" t="s">
        <v>1392</v>
      </c>
      <c r="M3864" s="368">
        <v>2004</v>
      </c>
      <c r="N3864" s="207" t="s">
        <v>1393</v>
      </c>
      <c r="O3864" s="203"/>
    </row>
    <row r="3865" spans="1:15" ht="27.75" hidden="1" customHeight="1" x14ac:dyDescent="0.25">
      <c r="A3865" s="203" t="s">
        <v>2080</v>
      </c>
      <c r="B3865" s="202" t="s">
        <v>712</v>
      </c>
      <c r="C3865" s="203" t="s">
        <v>1387</v>
      </c>
      <c r="D3865" s="202" t="s">
        <v>1388</v>
      </c>
      <c r="E3865" s="202" t="s">
        <v>1389</v>
      </c>
      <c r="F3865" s="202" t="s">
        <v>505</v>
      </c>
      <c r="G3865" s="253">
        <v>0.2</v>
      </c>
      <c r="H3865" s="361" t="s">
        <v>488</v>
      </c>
      <c r="I3865" s="359" t="s">
        <v>1382</v>
      </c>
      <c r="J3865" s="359" t="s">
        <v>1380</v>
      </c>
      <c r="K3865" s="359" t="s">
        <v>22</v>
      </c>
      <c r="L3865" s="359" t="s">
        <v>1392</v>
      </c>
      <c r="M3865" s="368">
        <v>2004</v>
      </c>
      <c r="N3865" s="207" t="s">
        <v>1393</v>
      </c>
      <c r="O3865" s="203"/>
    </row>
    <row r="3866" spans="1:15" ht="27.75" hidden="1" customHeight="1" x14ac:dyDescent="0.25">
      <c r="A3866" s="203" t="s">
        <v>2080</v>
      </c>
      <c r="B3866" s="202" t="s">
        <v>712</v>
      </c>
      <c r="C3866" s="203" t="s">
        <v>1387</v>
      </c>
      <c r="D3866" s="202" t="s">
        <v>1388</v>
      </c>
      <c r="E3866" s="202" t="s">
        <v>1389</v>
      </c>
      <c r="F3866" s="202" t="s">
        <v>505</v>
      </c>
      <c r="G3866" s="253">
        <v>0.1</v>
      </c>
      <c r="H3866" s="361" t="s">
        <v>488</v>
      </c>
      <c r="I3866" s="359" t="s">
        <v>1383</v>
      </c>
      <c r="J3866" s="359" t="s">
        <v>1380</v>
      </c>
      <c r="K3866" s="359" t="s">
        <v>22</v>
      </c>
      <c r="L3866" s="359" t="s">
        <v>1392</v>
      </c>
      <c r="M3866" s="368">
        <v>2004</v>
      </c>
      <c r="N3866" s="207" t="s">
        <v>1393</v>
      </c>
      <c r="O3866" s="203"/>
    </row>
    <row r="3867" spans="1:15" ht="27.75" hidden="1" customHeight="1" x14ac:dyDescent="0.25">
      <c r="A3867" s="203" t="s">
        <v>2080</v>
      </c>
      <c r="B3867" s="202" t="s">
        <v>712</v>
      </c>
      <c r="C3867" s="203" t="s">
        <v>1387</v>
      </c>
      <c r="D3867" s="202" t="s">
        <v>1388</v>
      </c>
      <c r="E3867" s="202" t="s">
        <v>1389</v>
      </c>
      <c r="F3867" s="202" t="s">
        <v>505</v>
      </c>
      <c r="G3867" s="253">
        <v>0.1</v>
      </c>
      <c r="H3867" s="361" t="s">
        <v>488</v>
      </c>
      <c r="I3867" s="359" t="s">
        <v>1384</v>
      </c>
      <c r="J3867" s="359" t="s">
        <v>1380</v>
      </c>
      <c r="K3867" s="359" t="s">
        <v>22</v>
      </c>
      <c r="L3867" s="359" t="s">
        <v>1392</v>
      </c>
      <c r="M3867" s="368">
        <v>2004</v>
      </c>
      <c r="N3867" s="207" t="s">
        <v>1393</v>
      </c>
      <c r="O3867" s="203"/>
    </row>
    <row r="3868" spans="1:15" ht="27.75" hidden="1" customHeight="1" x14ac:dyDescent="0.25">
      <c r="A3868" s="203" t="s">
        <v>2080</v>
      </c>
      <c r="B3868" s="202" t="s">
        <v>712</v>
      </c>
      <c r="C3868" s="203" t="s">
        <v>1387</v>
      </c>
      <c r="D3868" s="202" t="s">
        <v>1388</v>
      </c>
      <c r="E3868" s="202" t="s">
        <v>1389</v>
      </c>
      <c r="F3868" s="202" t="s">
        <v>505</v>
      </c>
      <c r="G3868" s="253">
        <v>0.1</v>
      </c>
      <c r="H3868" s="361" t="s">
        <v>488</v>
      </c>
      <c r="I3868" s="359" t="s">
        <v>1385</v>
      </c>
      <c r="J3868" s="359" t="s">
        <v>1380</v>
      </c>
      <c r="K3868" s="359" t="s">
        <v>22</v>
      </c>
      <c r="L3868" s="359" t="s">
        <v>1392</v>
      </c>
      <c r="M3868" s="368">
        <v>2004</v>
      </c>
      <c r="N3868" s="207" t="s">
        <v>1393</v>
      </c>
      <c r="O3868" s="203"/>
    </row>
    <row r="3869" spans="1:15" ht="27.75" hidden="1" customHeight="1" x14ac:dyDescent="0.25">
      <c r="A3869" s="203" t="s">
        <v>2080</v>
      </c>
      <c r="B3869" s="202" t="s">
        <v>712</v>
      </c>
      <c r="C3869" s="203" t="s">
        <v>1714</v>
      </c>
      <c r="D3869" s="202" t="s">
        <v>1715</v>
      </c>
      <c r="E3869" s="202" t="s">
        <v>1716</v>
      </c>
      <c r="F3869" s="202" t="s">
        <v>505</v>
      </c>
      <c r="G3869" s="253">
        <v>9.6</v>
      </c>
      <c r="H3869" s="361" t="s">
        <v>1433</v>
      </c>
      <c r="I3869" s="359" t="s">
        <v>1407</v>
      </c>
      <c r="J3869" s="358">
        <v>0</v>
      </c>
      <c r="K3869" s="361" t="s">
        <v>1113</v>
      </c>
      <c r="L3869" s="359" t="s">
        <v>1408</v>
      </c>
      <c r="M3869" s="368">
        <v>2012</v>
      </c>
      <c r="N3869" s="205">
        <v>43007</v>
      </c>
      <c r="O3869" s="203"/>
    </row>
    <row r="3870" spans="1:15" ht="27.75" hidden="1" customHeight="1" x14ac:dyDescent="0.25">
      <c r="A3870" s="203" t="s">
        <v>2080</v>
      </c>
      <c r="B3870" s="202" t="s">
        <v>712</v>
      </c>
      <c r="C3870" s="203" t="s">
        <v>1714</v>
      </c>
      <c r="D3870" s="202" t="s">
        <v>1715</v>
      </c>
      <c r="E3870" s="202" t="s">
        <v>1716</v>
      </c>
      <c r="F3870" s="202" t="s">
        <v>505</v>
      </c>
      <c r="G3870" s="253">
        <v>2.7E-2</v>
      </c>
      <c r="H3870" s="361" t="s">
        <v>1414</v>
      </c>
      <c r="I3870" s="359" t="s">
        <v>1407</v>
      </c>
      <c r="J3870" s="358">
        <v>0</v>
      </c>
      <c r="K3870" s="361" t="s">
        <v>1113</v>
      </c>
      <c r="L3870" s="359" t="s">
        <v>1392</v>
      </c>
      <c r="M3870" s="368">
        <v>2012</v>
      </c>
      <c r="N3870" s="205">
        <v>43007</v>
      </c>
      <c r="O3870" s="203"/>
    </row>
    <row r="3871" spans="1:15" ht="27.75" hidden="1" customHeight="1" x14ac:dyDescent="0.25">
      <c r="A3871" s="203" t="s">
        <v>2080</v>
      </c>
      <c r="B3871" s="202" t="s">
        <v>712</v>
      </c>
      <c r="C3871" s="203" t="s">
        <v>1714</v>
      </c>
      <c r="D3871" s="202" t="s">
        <v>1717</v>
      </c>
      <c r="E3871" s="202" t="s">
        <v>1718</v>
      </c>
      <c r="F3871" s="202" t="s">
        <v>505</v>
      </c>
      <c r="G3871" s="253">
        <v>12.2</v>
      </c>
      <c r="H3871" s="361" t="s">
        <v>1433</v>
      </c>
      <c r="I3871" s="359" t="s">
        <v>1407</v>
      </c>
      <c r="J3871" s="358">
        <v>0.88200000000000001</v>
      </c>
      <c r="K3871" s="361" t="s">
        <v>1113</v>
      </c>
      <c r="L3871" s="359" t="s">
        <v>1408</v>
      </c>
      <c r="M3871" s="368">
        <v>2012</v>
      </c>
      <c r="N3871" s="205">
        <v>43007</v>
      </c>
      <c r="O3871" s="203"/>
    </row>
    <row r="3872" spans="1:15" ht="27.75" hidden="1" customHeight="1" x14ac:dyDescent="0.25">
      <c r="A3872" s="203" t="s">
        <v>2080</v>
      </c>
      <c r="B3872" s="202" t="s">
        <v>712</v>
      </c>
      <c r="C3872" s="203" t="s">
        <v>1714</v>
      </c>
      <c r="D3872" s="202" t="s">
        <v>1717</v>
      </c>
      <c r="E3872" s="202" t="s">
        <v>1718</v>
      </c>
      <c r="F3872" s="202" t="s">
        <v>505</v>
      </c>
      <c r="G3872" s="253">
        <v>3.4000000000000002E-2</v>
      </c>
      <c r="H3872" s="361" t="s">
        <v>1414</v>
      </c>
      <c r="I3872" s="359" t="s">
        <v>1407</v>
      </c>
      <c r="J3872" s="358">
        <v>0.88200000000000001</v>
      </c>
      <c r="K3872" s="361" t="s">
        <v>1113</v>
      </c>
      <c r="L3872" s="359" t="s">
        <v>1392</v>
      </c>
      <c r="M3872" s="368">
        <v>2012</v>
      </c>
      <c r="N3872" s="205">
        <v>43007</v>
      </c>
      <c r="O3872" s="203"/>
    </row>
    <row r="3873" spans="1:15" ht="27.75" hidden="1" customHeight="1" x14ac:dyDescent="0.25">
      <c r="A3873" s="203" t="s">
        <v>2080</v>
      </c>
      <c r="B3873" s="202" t="s">
        <v>712</v>
      </c>
      <c r="C3873" s="203" t="s">
        <v>1714</v>
      </c>
      <c r="D3873" s="202" t="s">
        <v>2050</v>
      </c>
      <c r="E3873" s="202" t="s">
        <v>2051</v>
      </c>
      <c r="F3873" s="202" t="s">
        <v>505</v>
      </c>
      <c r="G3873" s="253">
        <v>1.3</v>
      </c>
      <c r="H3873" s="361" t="s">
        <v>1433</v>
      </c>
      <c r="I3873" s="359" t="s">
        <v>1407</v>
      </c>
      <c r="J3873" s="358">
        <v>0.92</v>
      </c>
      <c r="K3873" s="361" t="s">
        <v>1113</v>
      </c>
      <c r="L3873" s="359" t="s">
        <v>1408</v>
      </c>
      <c r="M3873" s="368">
        <v>2012</v>
      </c>
      <c r="N3873" s="205">
        <v>43007</v>
      </c>
      <c r="O3873" s="203"/>
    </row>
    <row r="3874" spans="1:15" ht="27.75" hidden="1" customHeight="1" x14ac:dyDescent="0.25">
      <c r="A3874" s="203" t="s">
        <v>2080</v>
      </c>
      <c r="B3874" s="202" t="s">
        <v>712</v>
      </c>
      <c r="C3874" s="203" t="s">
        <v>1714</v>
      </c>
      <c r="D3874" s="202" t="s">
        <v>2050</v>
      </c>
      <c r="E3874" s="202" t="s">
        <v>2051</v>
      </c>
      <c r="F3874" s="202" t="s">
        <v>505</v>
      </c>
      <c r="G3874" s="253">
        <v>4.0000000000000001E-3</v>
      </c>
      <c r="H3874" s="361" t="s">
        <v>1414</v>
      </c>
      <c r="I3874" s="359" t="s">
        <v>1407</v>
      </c>
      <c r="J3874" s="358">
        <v>0.92</v>
      </c>
      <c r="K3874" s="361" t="s">
        <v>1113</v>
      </c>
      <c r="L3874" s="359" t="s">
        <v>1392</v>
      </c>
      <c r="M3874" s="368">
        <v>2012</v>
      </c>
      <c r="N3874" s="205">
        <v>43007</v>
      </c>
      <c r="O3874" s="203"/>
    </row>
    <row r="3875" spans="1:15" ht="27.75" hidden="1" customHeight="1" x14ac:dyDescent="0.25">
      <c r="A3875" s="203" t="s">
        <v>2080</v>
      </c>
      <c r="B3875" s="202" t="s">
        <v>712</v>
      </c>
      <c r="C3875" s="203" t="s">
        <v>1719</v>
      </c>
      <c r="D3875" s="202" t="s">
        <v>1720</v>
      </c>
      <c r="E3875" s="202" t="s">
        <v>1721</v>
      </c>
      <c r="F3875" s="202" t="s">
        <v>505</v>
      </c>
      <c r="G3875" s="253">
        <v>62.75</v>
      </c>
      <c r="H3875" s="361" t="s">
        <v>1400</v>
      </c>
      <c r="I3875" s="359" t="s">
        <v>1379</v>
      </c>
      <c r="J3875" s="358">
        <v>0.32</v>
      </c>
      <c r="K3875" s="359" t="s">
        <v>1391</v>
      </c>
      <c r="L3875" s="359" t="s">
        <v>1392</v>
      </c>
      <c r="M3875" s="368">
        <v>2013</v>
      </c>
      <c r="N3875" s="205">
        <v>43593</v>
      </c>
      <c r="O3875" s="203"/>
    </row>
    <row r="3876" spans="1:15" ht="27.75" hidden="1" customHeight="1" x14ac:dyDescent="0.25">
      <c r="A3876" s="203" t="s">
        <v>2080</v>
      </c>
      <c r="B3876" s="202" t="s">
        <v>712</v>
      </c>
      <c r="C3876" s="203" t="s">
        <v>1719</v>
      </c>
      <c r="D3876" s="202" t="s">
        <v>1720</v>
      </c>
      <c r="E3876" s="202" t="s">
        <v>1721</v>
      </c>
      <c r="F3876" s="202" t="s">
        <v>505</v>
      </c>
      <c r="G3876" s="253">
        <v>17.18</v>
      </c>
      <c r="H3876" s="361" t="s">
        <v>1400</v>
      </c>
      <c r="I3876" s="359" t="s">
        <v>1382</v>
      </c>
      <c r="J3876" s="358">
        <v>0.33</v>
      </c>
      <c r="K3876" s="359" t="s">
        <v>1391</v>
      </c>
      <c r="L3876" s="359" t="s">
        <v>1392</v>
      </c>
      <c r="M3876" s="368">
        <v>2013</v>
      </c>
      <c r="N3876" s="205">
        <v>43593</v>
      </c>
      <c r="O3876" s="203"/>
    </row>
    <row r="3877" spans="1:15" ht="27.75" hidden="1" customHeight="1" x14ac:dyDescent="0.25">
      <c r="A3877" s="203" t="s">
        <v>2080</v>
      </c>
      <c r="B3877" s="202" t="s">
        <v>712</v>
      </c>
      <c r="C3877" s="203" t="s">
        <v>1719</v>
      </c>
      <c r="D3877" s="202" t="s">
        <v>1720</v>
      </c>
      <c r="E3877" s="202" t="s">
        <v>1721</v>
      </c>
      <c r="F3877" s="202" t="s">
        <v>505</v>
      </c>
      <c r="G3877" s="253">
        <v>4.97</v>
      </c>
      <c r="H3877" s="361" t="s">
        <v>1400</v>
      </c>
      <c r="I3877" s="359" t="s">
        <v>1383</v>
      </c>
      <c r="J3877" s="358">
        <v>0.47</v>
      </c>
      <c r="K3877" s="359" t="s">
        <v>1391</v>
      </c>
      <c r="L3877" s="359" t="s">
        <v>1392</v>
      </c>
      <c r="M3877" s="368">
        <v>2013</v>
      </c>
      <c r="N3877" s="205">
        <v>43593</v>
      </c>
      <c r="O3877" s="203"/>
    </row>
    <row r="3878" spans="1:15" ht="27.75" hidden="1" customHeight="1" x14ac:dyDescent="0.25">
      <c r="A3878" s="203" t="s">
        <v>2080</v>
      </c>
      <c r="B3878" s="202" t="s">
        <v>712</v>
      </c>
      <c r="C3878" s="203" t="s">
        <v>1719</v>
      </c>
      <c r="D3878" s="202" t="s">
        <v>1720</v>
      </c>
      <c r="E3878" s="202" t="s">
        <v>1721</v>
      </c>
      <c r="F3878" s="202" t="s">
        <v>505</v>
      </c>
      <c r="G3878" s="253">
        <v>1.47</v>
      </c>
      <c r="H3878" s="361" t="s">
        <v>1400</v>
      </c>
      <c r="I3878" s="359" t="s">
        <v>1384</v>
      </c>
      <c r="J3878" s="358">
        <v>0.36</v>
      </c>
      <c r="K3878" s="359" t="s">
        <v>1391</v>
      </c>
      <c r="L3878" s="359" t="s">
        <v>1392</v>
      </c>
      <c r="M3878" s="368">
        <v>2013</v>
      </c>
      <c r="N3878" s="205">
        <v>43593</v>
      </c>
      <c r="O3878" s="203"/>
    </row>
    <row r="3879" spans="1:15" ht="27.75" hidden="1" customHeight="1" x14ac:dyDescent="0.25">
      <c r="A3879" s="203" t="s">
        <v>2080</v>
      </c>
      <c r="B3879" s="202" t="s">
        <v>712</v>
      </c>
      <c r="C3879" s="203" t="s">
        <v>1719</v>
      </c>
      <c r="D3879" s="202" t="s">
        <v>1720</v>
      </c>
      <c r="E3879" s="202" t="s">
        <v>1721</v>
      </c>
      <c r="F3879" s="202" t="s">
        <v>505</v>
      </c>
      <c r="G3879" s="253" t="s">
        <v>515</v>
      </c>
      <c r="H3879" s="361" t="s">
        <v>1400</v>
      </c>
      <c r="I3879" s="359" t="s">
        <v>1385</v>
      </c>
      <c r="J3879" s="359" t="s">
        <v>515</v>
      </c>
      <c r="K3879" s="359" t="s">
        <v>1391</v>
      </c>
      <c r="L3879" s="359" t="s">
        <v>1392</v>
      </c>
      <c r="M3879" s="368">
        <v>2013</v>
      </c>
      <c r="N3879" s="205">
        <v>43593</v>
      </c>
      <c r="O3879" s="203"/>
    </row>
    <row r="3880" spans="1:15" ht="27.75" hidden="1" customHeight="1" x14ac:dyDescent="0.25">
      <c r="A3880" s="203" t="s">
        <v>2080</v>
      </c>
      <c r="B3880" s="202" t="s">
        <v>712</v>
      </c>
      <c r="C3880" s="203" t="s">
        <v>1719</v>
      </c>
      <c r="D3880" s="202" t="s">
        <v>1720</v>
      </c>
      <c r="E3880" s="202" t="s">
        <v>1721</v>
      </c>
      <c r="F3880" s="202" t="s">
        <v>475</v>
      </c>
      <c r="G3880" s="253">
        <v>10.199999999999999</v>
      </c>
      <c r="H3880" s="361" t="s">
        <v>488</v>
      </c>
      <c r="I3880" s="359" t="s">
        <v>1379</v>
      </c>
      <c r="J3880" s="358">
        <v>0.49</v>
      </c>
      <c r="K3880" s="359" t="s">
        <v>22</v>
      </c>
      <c r="L3880" s="359" t="s">
        <v>1392</v>
      </c>
      <c r="M3880" s="368">
        <v>2007</v>
      </c>
      <c r="N3880" s="205">
        <v>43593</v>
      </c>
      <c r="O3880" s="203"/>
    </row>
    <row r="3881" spans="1:15" ht="27.75" hidden="1" customHeight="1" x14ac:dyDescent="0.25">
      <c r="A3881" s="203" t="s">
        <v>2080</v>
      </c>
      <c r="B3881" s="202" t="s">
        <v>712</v>
      </c>
      <c r="C3881" s="203" t="s">
        <v>1719</v>
      </c>
      <c r="D3881" s="202" t="s">
        <v>1720</v>
      </c>
      <c r="E3881" s="202" t="s">
        <v>1721</v>
      </c>
      <c r="F3881" s="202" t="s">
        <v>475</v>
      </c>
      <c r="G3881" s="253">
        <v>4</v>
      </c>
      <c r="H3881" s="361" t="s">
        <v>488</v>
      </c>
      <c r="I3881" s="359" t="s">
        <v>1382</v>
      </c>
      <c r="J3881" s="358">
        <v>0.09</v>
      </c>
      <c r="K3881" s="359" t="s">
        <v>22</v>
      </c>
      <c r="L3881" s="359" t="s">
        <v>1392</v>
      </c>
      <c r="M3881" s="368">
        <v>2007</v>
      </c>
      <c r="N3881" s="205">
        <v>43593</v>
      </c>
      <c r="O3881" s="203"/>
    </row>
    <row r="3882" spans="1:15" ht="27.75" hidden="1" customHeight="1" x14ac:dyDescent="0.25">
      <c r="A3882" s="203" t="s">
        <v>2080</v>
      </c>
      <c r="B3882" s="202" t="s">
        <v>712</v>
      </c>
      <c r="C3882" s="203" t="s">
        <v>1719</v>
      </c>
      <c r="D3882" s="202" t="s">
        <v>1720</v>
      </c>
      <c r="E3882" s="202" t="s">
        <v>1721</v>
      </c>
      <c r="F3882" s="202" t="s">
        <v>475</v>
      </c>
      <c r="G3882" s="253">
        <v>1.2</v>
      </c>
      <c r="H3882" s="361" t="s">
        <v>488</v>
      </c>
      <c r="I3882" s="359" t="s">
        <v>1383</v>
      </c>
      <c r="J3882" s="358">
        <v>0</v>
      </c>
      <c r="K3882" s="359" t="s">
        <v>22</v>
      </c>
      <c r="L3882" s="359" t="s">
        <v>1392</v>
      </c>
      <c r="M3882" s="368">
        <v>2007</v>
      </c>
      <c r="N3882" s="205">
        <v>43593</v>
      </c>
      <c r="O3882" s="203"/>
    </row>
    <row r="3883" spans="1:15" ht="27.75" hidden="1" customHeight="1" x14ac:dyDescent="0.25">
      <c r="A3883" s="203" t="s">
        <v>2080</v>
      </c>
      <c r="B3883" s="202" t="s">
        <v>712</v>
      </c>
      <c r="C3883" s="203" t="s">
        <v>1719</v>
      </c>
      <c r="D3883" s="202" t="s">
        <v>1720</v>
      </c>
      <c r="E3883" s="202" t="s">
        <v>1721</v>
      </c>
      <c r="F3883" s="202" t="s">
        <v>475</v>
      </c>
      <c r="G3883" s="253">
        <v>0.3</v>
      </c>
      <c r="H3883" s="361" t="s">
        <v>488</v>
      </c>
      <c r="I3883" s="359" t="s">
        <v>1384</v>
      </c>
      <c r="J3883" s="358">
        <v>0</v>
      </c>
      <c r="K3883" s="359" t="s">
        <v>22</v>
      </c>
      <c r="L3883" s="359" t="s">
        <v>1392</v>
      </c>
      <c r="M3883" s="368">
        <v>2007</v>
      </c>
      <c r="N3883" s="205">
        <v>43593</v>
      </c>
      <c r="O3883" s="203"/>
    </row>
    <row r="3884" spans="1:15" ht="27.75" hidden="1" customHeight="1" x14ac:dyDescent="0.25">
      <c r="A3884" s="203" t="s">
        <v>2080</v>
      </c>
      <c r="B3884" s="202" t="s">
        <v>712</v>
      </c>
      <c r="C3884" s="203" t="s">
        <v>1719</v>
      </c>
      <c r="D3884" s="202" t="s">
        <v>1720</v>
      </c>
      <c r="E3884" s="202" t="s">
        <v>1721</v>
      </c>
      <c r="F3884" s="202" t="s">
        <v>475</v>
      </c>
      <c r="G3884" s="253" t="s">
        <v>1722</v>
      </c>
      <c r="H3884" s="361" t="s">
        <v>488</v>
      </c>
      <c r="I3884" s="359" t="s">
        <v>1385</v>
      </c>
      <c r="J3884" s="358">
        <v>0</v>
      </c>
      <c r="K3884" s="359" t="s">
        <v>22</v>
      </c>
      <c r="L3884" s="359" t="s">
        <v>1392</v>
      </c>
      <c r="M3884" s="368">
        <v>2007</v>
      </c>
      <c r="N3884" s="205">
        <v>43593</v>
      </c>
      <c r="O3884" s="203"/>
    </row>
    <row r="3885" spans="1:15" ht="27.75" hidden="1" customHeight="1" x14ac:dyDescent="0.25">
      <c r="A3885" s="203" t="s">
        <v>2080</v>
      </c>
      <c r="B3885" s="202" t="s">
        <v>712</v>
      </c>
      <c r="C3885" s="203" t="s">
        <v>1403</v>
      </c>
      <c r="D3885" s="202" t="s">
        <v>1404</v>
      </c>
      <c r="E3885" s="202" t="s">
        <v>1405</v>
      </c>
      <c r="F3885" s="202" t="s">
        <v>475</v>
      </c>
      <c r="G3885" s="253">
        <v>154</v>
      </c>
      <c r="H3885" s="361" t="s">
        <v>1406</v>
      </c>
      <c r="I3885" s="359" t="s">
        <v>1407</v>
      </c>
      <c r="J3885" s="359" t="s">
        <v>1380</v>
      </c>
      <c r="K3885" s="359" t="s">
        <v>22</v>
      </c>
      <c r="L3885" s="359" t="s">
        <v>1408</v>
      </c>
      <c r="M3885" s="368" t="s">
        <v>1407</v>
      </c>
      <c r="N3885" s="205">
        <v>42486</v>
      </c>
      <c r="O3885" s="203"/>
    </row>
    <row r="3886" spans="1:15" ht="27.75" hidden="1" customHeight="1" x14ac:dyDescent="0.25">
      <c r="A3886" s="203" t="s">
        <v>2080</v>
      </c>
      <c r="B3886" s="202" t="s">
        <v>712</v>
      </c>
      <c r="C3886" s="203" t="s">
        <v>1461</v>
      </c>
      <c r="D3886" s="202" t="s">
        <v>1677</v>
      </c>
      <c r="E3886" s="202" t="s">
        <v>1678</v>
      </c>
      <c r="F3886" s="202" t="s">
        <v>475</v>
      </c>
      <c r="G3886" s="254">
        <v>17386888</v>
      </c>
      <c r="H3886" s="361" t="s">
        <v>1433</v>
      </c>
      <c r="I3886" s="359" t="s">
        <v>1407</v>
      </c>
      <c r="J3886" s="359" t="s">
        <v>1380</v>
      </c>
      <c r="K3886" s="359" t="s">
        <v>8</v>
      </c>
      <c r="L3886" s="359" t="s">
        <v>1408</v>
      </c>
      <c r="M3886" s="368" t="s">
        <v>1407</v>
      </c>
      <c r="N3886" s="205">
        <v>42530</v>
      </c>
      <c r="O3886" s="203"/>
    </row>
    <row r="3887" spans="1:15" ht="27.75" hidden="1" customHeight="1" x14ac:dyDescent="0.25">
      <c r="A3887" s="203" t="s">
        <v>2080</v>
      </c>
      <c r="B3887" s="202" t="s">
        <v>712</v>
      </c>
      <c r="C3887" s="203" t="s">
        <v>1461</v>
      </c>
      <c r="D3887" s="202" t="s">
        <v>1677</v>
      </c>
      <c r="E3887" s="202" t="s">
        <v>1678</v>
      </c>
      <c r="F3887" s="202" t="s">
        <v>475</v>
      </c>
      <c r="G3887" s="254">
        <v>115145</v>
      </c>
      <c r="H3887" s="361" t="s">
        <v>1414</v>
      </c>
      <c r="I3887" s="359" t="s">
        <v>1407</v>
      </c>
      <c r="J3887" s="359" t="s">
        <v>1380</v>
      </c>
      <c r="K3887" s="359" t="s">
        <v>8</v>
      </c>
      <c r="L3887" s="359" t="s">
        <v>1392</v>
      </c>
      <c r="M3887" s="368" t="s">
        <v>1407</v>
      </c>
      <c r="N3887" s="205">
        <v>42530</v>
      </c>
      <c r="O3887" s="203"/>
    </row>
    <row r="3888" spans="1:15" ht="27.75" hidden="1" customHeight="1" x14ac:dyDescent="0.25">
      <c r="A3888" s="203" t="s">
        <v>2080</v>
      </c>
      <c r="B3888" s="202" t="s">
        <v>712</v>
      </c>
      <c r="C3888" s="203" t="s">
        <v>1461</v>
      </c>
      <c r="D3888" s="202" t="s">
        <v>1922</v>
      </c>
      <c r="E3888" s="202" t="s">
        <v>1399</v>
      </c>
      <c r="F3888" s="202" t="s">
        <v>475</v>
      </c>
      <c r="G3888" s="254">
        <v>1699006</v>
      </c>
      <c r="H3888" s="361" t="s">
        <v>1433</v>
      </c>
      <c r="I3888" s="359" t="s">
        <v>1407</v>
      </c>
      <c r="J3888" s="359" t="s">
        <v>1380</v>
      </c>
      <c r="K3888" s="359" t="s">
        <v>8</v>
      </c>
      <c r="L3888" s="359" t="s">
        <v>1408</v>
      </c>
      <c r="M3888" s="368" t="s">
        <v>1407</v>
      </c>
      <c r="N3888" s="205">
        <v>42530</v>
      </c>
      <c r="O3888" s="203"/>
    </row>
    <row r="3889" spans="1:15" ht="27.75" hidden="1" customHeight="1" x14ac:dyDescent="0.25">
      <c r="A3889" s="203" t="s">
        <v>2080</v>
      </c>
      <c r="B3889" s="202" t="s">
        <v>712</v>
      </c>
      <c r="C3889" s="203" t="s">
        <v>1461</v>
      </c>
      <c r="D3889" s="202" t="s">
        <v>1922</v>
      </c>
      <c r="E3889" s="202" t="s">
        <v>1399</v>
      </c>
      <c r="F3889" s="202" t="s">
        <v>475</v>
      </c>
      <c r="G3889" s="254">
        <v>11252</v>
      </c>
      <c r="H3889" s="361" t="s">
        <v>1414</v>
      </c>
      <c r="I3889" s="359" t="s">
        <v>1407</v>
      </c>
      <c r="J3889" s="359" t="s">
        <v>1380</v>
      </c>
      <c r="K3889" s="359" t="s">
        <v>8</v>
      </c>
      <c r="L3889" s="359" t="s">
        <v>1392</v>
      </c>
      <c r="M3889" s="368" t="s">
        <v>1407</v>
      </c>
      <c r="N3889" s="205">
        <v>42530</v>
      </c>
      <c r="O3889" s="203"/>
    </row>
    <row r="3890" spans="1:15" ht="27.75" hidden="1" customHeight="1" x14ac:dyDescent="0.25">
      <c r="A3890" s="203" t="s">
        <v>2080</v>
      </c>
      <c r="B3890" s="202" t="s">
        <v>712</v>
      </c>
      <c r="C3890" s="203" t="s">
        <v>1461</v>
      </c>
      <c r="D3890" s="202" t="s">
        <v>1731</v>
      </c>
      <c r="E3890" s="202" t="s">
        <v>1732</v>
      </c>
      <c r="F3890" s="202" t="s">
        <v>475</v>
      </c>
      <c r="G3890" s="254">
        <v>6642961</v>
      </c>
      <c r="H3890" s="361" t="s">
        <v>1433</v>
      </c>
      <c r="I3890" s="359" t="s">
        <v>1407</v>
      </c>
      <c r="J3890" s="359" t="s">
        <v>1380</v>
      </c>
      <c r="K3890" s="359" t="s">
        <v>8</v>
      </c>
      <c r="L3890" s="359" t="s">
        <v>1408</v>
      </c>
      <c r="M3890" s="368" t="s">
        <v>1407</v>
      </c>
      <c r="N3890" s="205">
        <v>42530</v>
      </c>
      <c r="O3890" s="203"/>
    </row>
    <row r="3891" spans="1:15" ht="27.75" hidden="1" customHeight="1" x14ac:dyDescent="0.25">
      <c r="A3891" s="203" t="s">
        <v>2080</v>
      </c>
      <c r="B3891" s="202" t="s">
        <v>712</v>
      </c>
      <c r="C3891" s="203" t="s">
        <v>1461</v>
      </c>
      <c r="D3891" s="202" t="s">
        <v>1731</v>
      </c>
      <c r="E3891" s="202" t="s">
        <v>1732</v>
      </c>
      <c r="F3891" s="202" t="s">
        <v>475</v>
      </c>
      <c r="G3891" s="254">
        <v>43993</v>
      </c>
      <c r="H3891" s="361" t="s">
        <v>1414</v>
      </c>
      <c r="I3891" s="359" t="s">
        <v>1407</v>
      </c>
      <c r="J3891" s="359" t="s">
        <v>1380</v>
      </c>
      <c r="K3891" s="359" t="s">
        <v>8</v>
      </c>
      <c r="L3891" s="359" t="s">
        <v>1392</v>
      </c>
      <c r="M3891" s="368" t="s">
        <v>1407</v>
      </c>
      <c r="N3891" s="205">
        <v>42530</v>
      </c>
      <c r="O3891" s="203"/>
    </row>
    <row r="3892" spans="1:15" ht="27.75" hidden="1" customHeight="1" x14ac:dyDescent="0.25">
      <c r="A3892" s="203" t="s">
        <v>2080</v>
      </c>
      <c r="B3892" s="202" t="s">
        <v>712</v>
      </c>
      <c r="C3892" s="203" t="s">
        <v>1461</v>
      </c>
      <c r="D3892" s="202" t="s">
        <v>1658</v>
      </c>
      <c r="E3892" s="202" t="s">
        <v>1659</v>
      </c>
      <c r="F3892" s="202" t="s">
        <v>475</v>
      </c>
      <c r="G3892" s="254">
        <v>28679140</v>
      </c>
      <c r="H3892" s="361" t="s">
        <v>1433</v>
      </c>
      <c r="I3892" s="359" t="s">
        <v>1407</v>
      </c>
      <c r="J3892" s="359" t="s">
        <v>1380</v>
      </c>
      <c r="K3892" s="359" t="s">
        <v>8</v>
      </c>
      <c r="L3892" s="359" t="s">
        <v>1408</v>
      </c>
      <c r="M3892" s="368" t="s">
        <v>1407</v>
      </c>
      <c r="N3892" s="205">
        <v>42530</v>
      </c>
      <c r="O3892" s="203"/>
    </row>
    <row r="3893" spans="1:15" ht="27.75" hidden="1" customHeight="1" x14ac:dyDescent="0.25">
      <c r="A3893" s="203" t="s">
        <v>2080</v>
      </c>
      <c r="B3893" s="202" t="s">
        <v>712</v>
      </c>
      <c r="C3893" s="203" t="s">
        <v>1461</v>
      </c>
      <c r="D3893" s="202" t="s">
        <v>1658</v>
      </c>
      <c r="E3893" s="202" t="s">
        <v>1659</v>
      </c>
      <c r="F3893" s="202" t="s">
        <v>475</v>
      </c>
      <c r="G3893" s="254">
        <v>189928</v>
      </c>
      <c r="H3893" s="361" t="s">
        <v>1414</v>
      </c>
      <c r="I3893" s="359" t="s">
        <v>1407</v>
      </c>
      <c r="J3893" s="359" t="s">
        <v>1380</v>
      </c>
      <c r="K3893" s="359" t="s">
        <v>8</v>
      </c>
      <c r="L3893" s="359" t="s">
        <v>1392</v>
      </c>
      <c r="M3893" s="368" t="s">
        <v>1407</v>
      </c>
      <c r="N3893" s="205">
        <v>42530</v>
      </c>
      <c r="O3893" s="203"/>
    </row>
    <row r="3894" spans="1:15" ht="27.75" hidden="1" customHeight="1" x14ac:dyDescent="0.25">
      <c r="A3894" s="203" t="s">
        <v>2080</v>
      </c>
      <c r="B3894" s="202" t="s">
        <v>712</v>
      </c>
      <c r="C3894" s="203" t="s">
        <v>1461</v>
      </c>
      <c r="D3894" s="202" t="s">
        <v>1706</v>
      </c>
      <c r="E3894" s="202" t="s">
        <v>1707</v>
      </c>
      <c r="F3894" s="202" t="s">
        <v>475</v>
      </c>
      <c r="G3894" s="254">
        <v>3646696</v>
      </c>
      <c r="H3894" s="361" t="s">
        <v>1433</v>
      </c>
      <c r="I3894" s="359" t="s">
        <v>1407</v>
      </c>
      <c r="J3894" s="359" t="s">
        <v>1380</v>
      </c>
      <c r="K3894" s="359" t="s">
        <v>8</v>
      </c>
      <c r="L3894" s="359" t="s">
        <v>1408</v>
      </c>
      <c r="M3894" s="368" t="s">
        <v>1407</v>
      </c>
      <c r="N3894" s="205">
        <v>42530</v>
      </c>
      <c r="O3894" s="203"/>
    </row>
    <row r="3895" spans="1:15" ht="27.75" hidden="1" customHeight="1" x14ac:dyDescent="0.25">
      <c r="A3895" s="203" t="s">
        <v>2080</v>
      </c>
      <c r="B3895" s="202" t="s">
        <v>712</v>
      </c>
      <c r="C3895" s="203" t="s">
        <v>1461</v>
      </c>
      <c r="D3895" s="202" t="s">
        <v>1706</v>
      </c>
      <c r="E3895" s="202" t="s">
        <v>1707</v>
      </c>
      <c r="F3895" s="202" t="s">
        <v>475</v>
      </c>
      <c r="G3895" s="254">
        <v>24150</v>
      </c>
      <c r="H3895" s="361" t="s">
        <v>1414</v>
      </c>
      <c r="I3895" s="359" t="s">
        <v>1407</v>
      </c>
      <c r="J3895" s="359" t="s">
        <v>1380</v>
      </c>
      <c r="K3895" s="359" t="s">
        <v>8</v>
      </c>
      <c r="L3895" s="359" t="s">
        <v>1392</v>
      </c>
      <c r="M3895" s="368" t="s">
        <v>1407</v>
      </c>
      <c r="N3895" s="205">
        <v>42530</v>
      </c>
      <c r="O3895" s="203"/>
    </row>
    <row r="3896" spans="1:15" ht="27.75" hidden="1" customHeight="1" x14ac:dyDescent="0.25">
      <c r="A3896" s="203" t="s">
        <v>2080</v>
      </c>
      <c r="B3896" s="202" t="s">
        <v>712</v>
      </c>
      <c r="C3896" s="203" t="s">
        <v>1660</v>
      </c>
      <c r="D3896" s="202" t="s">
        <v>1938</v>
      </c>
      <c r="E3896" s="202" t="s">
        <v>1939</v>
      </c>
      <c r="F3896" s="202" t="s">
        <v>505</v>
      </c>
      <c r="G3896" s="253">
        <v>139.01</v>
      </c>
      <c r="H3896" s="361" t="s">
        <v>1433</v>
      </c>
      <c r="I3896" s="359" t="s">
        <v>1407</v>
      </c>
      <c r="J3896" s="358">
        <v>0.73980000000000001</v>
      </c>
      <c r="K3896" s="359" t="s">
        <v>1113</v>
      </c>
      <c r="L3896" s="359" t="s">
        <v>1408</v>
      </c>
      <c r="M3896" s="368">
        <v>2008</v>
      </c>
      <c r="N3896" s="207" t="s">
        <v>1663</v>
      </c>
      <c r="O3896" s="203"/>
    </row>
    <row r="3897" spans="1:15" ht="27.75" hidden="1" customHeight="1" x14ac:dyDescent="0.25">
      <c r="A3897" s="203" t="s">
        <v>2080</v>
      </c>
      <c r="B3897" s="202" t="s">
        <v>712</v>
      </c>
      <c r="C3897" s="203" t="s">
        <v>1660</v>
      </c>
      <c r="D3897" s="202" t="s">
        <v>1938</v>
      </c>
      <c r="E3897" s="202" t="s">
        <v>1939</v>
      </c>
      <c r="F3897" s="202" t="s">
        <v>505</v>
      </c>
      <c r="G3897" s="253">
        <v>0.38300000000000001</v>
      </c>
      <c r="H3897" s="361" t="s">
        <v>1414</v>
      </c>
      <c r="I3897" s="359" t="s">
        <v>1407</v>
      </c>
      <c r="J3897" s="358">
        <v>0.73950000000000005</v>
      </c>
      <c r="K3897" s="359" t="s">
        <v>1113</v>
      </c>
      <c r="L3897" s="359" t="s">
        <v>1392</v>
      </c>
      <c r="M3897" s="368">
        <v>2008</v>
      </c>
      <c r="N3897" s="207" t="s">
        <v>1663</v>
      </c>
      <c r="O3897" s="203"/>
    </row>
    <row r="3898" spans="1:15" ht="27.75" hidden="1" customHeight="1" x14ac:dyDescent="0.25">
      <c r="A3898" s="203" t="s">
        <v>2080</v>
      </c>
      <c r="B3898" s="202" t="s">
        <v>712</v>
      </c>
      <c r="C3898" s="203" t="s">
        <v>1660</v>
      </c>
      <c r="D3898" s="202" t="s">
        <v>1940</v>
      </c>
      <c r="E3898" s="202" t="s">
        <v>1941</v>
      </c>
      <c r="F3898" s="202" t="s">
        <v>505</v>
      </c>
      <c r="G3898" s="253">
        <v>1.3</v>
      </c>
      <c r="H3898" s="361" t="s">
        <v>1433</v>
      </c>
      <c r="I3898" s="359" t="s">
        <v>1407</v>
      </c>
      <c r="J3898" s="358">
        <v>0.84</v>
      </c>
      <c r="K3898" s="359" t="s">
        <v>1113</v>
      </c>
      <c r="L3898" s="359" t="s">
        <v>1408</v>
      </c>
      <c r="M3898" s="368">
        <v>2007</v>
      </c>
      <c r="N3898" s="207" t="s">
        <v>1663</v>
      </c>
      <c r="O3898" s="203"/>
    </row>
    <row r="3899" spans="1:15" ht="27.75" hidden="1" customHeight="1" x14ac:dyDescent="0.25">
      <c r="A3899" s="203" t="s">
        <v>2080</v>
      </c>
      <c r="B3899" s="202" t="s">
        <v>712</v>
      </c>
      <c r="C3899" s="203" t="s">
        <v>1660</v>
      </c>
      <c r="D3899" s="202" t="s">
        <v>1940</v>
      </c>
      <c r="E3899" s="202" t="s">
        <v>1941</v>
      </c>
      <c r="F3899" s="202" t="s">
        <v>505</v>
      </c>
      <c r="G3899" s="253">
        <v>3.5500000000000002E-3</v>
      </c>
      <c r="H3899" s="361" t="s">
        <v>1414</v>
      </c>
      <c r="I3899" s="359" t="s">
        <v>1407</v>
      </c>
      <c r="J3899" s="358">
        <v>0.84</v>
      </c>
      <c r="K3899" s="359" t="s">
        <v>1113</v>
      </c>
      <c r="L3899" s="359" t="s">
        <v>1392</v>
      </c>
      <c r="M3899" s="368">
        <v>2007</v>
      </c>
      <c r="N3899" s="207" t="s">
        <v>1663</v>
      </c>
      <c r="O3899" s="203"/>
    </row>
    <row r="3900" spans="1:15" ht="27.75" hidden="1" customHeight="1" x14ac:dyDescent="0.25">
      <c r="A3900" s="203" t="s">
        <v>2080</v>
      </c>
      <c r="B3900" s="202" t="s">
        <v>712</v>
      </c>
      <c r="C3900" s="203" t="s">
        <v>1660</v>
      </c>
      <c r="D3900" s="202" t="s">
        <v>2081</v>
      </c>
      <c r="E3900" s="202" t="s">
        <v>2082</v>
      </c>
      <c r="F3900" s="202" t="s">
        <v>505</v>
      </c>
      <c r="G3900" s="253">
        <v>7.27</v>
      </c>
      <c r="H3900" s="361" t="s">
        <v>1433</v>
      </c>
      <c r="I3900" s="359" t="s">
        <v>1407</v>
      </c>
      <c r="J3900" s="358">
        <v>0.81</v>
      </c>
      <c r="K3900" s="359" t="s">
        <v>1113</v>
      </c>
      <c r="L3900" s="359" t="s">
        <v>1408</v>
      </c>
      <c r="M3900" s="368">
        <v>2009</v>
      </c>
      <c r="N3900" s="207" t="s">
        <v>1663</v>
      </c>
      <c r="O3900" s="203"/>
    </row>
    <row r="3901" spans="1:15" ht="27.75" hidden="1" customHeight="1" x14ac:dyDescent="0.25">
      <c r="A3901" s="203" t="s">
        <v>2080</v>
      </c>
      <c r="B3901" s="202" t="s">
        <v>712</v>
      </c>
      <c r="C3901" s="203" t="s">
        <v>1660</v>
      </c>
      <c r="D3901" s="202" t="s">
        <v>2081</v>
      </c>
      <c r="E3901" s="202" t="s">
        <v>2082</v>
      </c>
      <c r="F3901" s="202" t="s">
        <v>505</v>
      </c>
      <c r="G3901" s="253">
        <v>1.9900000000000001E-2</v>
      </c>
      <c r="H3901" s="361" t="s">
        <v>1414</v>
      </c>
      <c r="I3901" s="359" t="s">
        <v>1407</v>
      </c>
      <c r="J3901" s="358">
        <v>0.81399999999999995</v>
      </c>
      <c r="K3901" s="359" t="s">
        <v>1113</v>
      </c>
      <c r="L3901" s="359" t="s">
        <v>1392</v>
      </c>
      <c r="M3901" s="368">
        <v>2009</v>
      </c>
      <c r="N3901" s="207" t="s">
        <v>1663</v>
      </c>
      <c r="O3901" s="203"/>
    </row>
    <row r="3902" spans="1:15" ht="27.75" hidden="1" customHeight="1" x14ac:dyDescent="0.25">
      <c r="A3902" s="203" t="s">
        <v>2080</v>
      </c>
      <c r="B3902" s="202" t="s">
        <v>712</v>
      </c>
      <c r="C3902" s="203" t="s">
        <v>1660</v>
      </c>
      <c r="D3902" s="202" t="s">
        <v>1946</v>
      </c>
      <c r="E3902" s="202" t="s">
        <v>1947</v>
      </c>
      <c r="F3902" s="202" t="s">
        <v>505</v>
      </c>
      <c r="G3902" s="253">
        <v>16.07</v>
      </c>
      <c r="H3902" s="361" t="s">
        <v>1433</v>
      </c>
      <c r="I3902" s="359" t="s">
        <v>1407</v>
      </c>
      <c r="J3902" s="358">
        <v>0.82609999999999995</v>
      </c>
      <c r="K3902" s="359" t="s">
        <v>1113</v>
      </c>
      <c r="L3902" s="359" t="s">
        <v>1408</v>
      </c>
      <c r="M3902" s="368">
        <v>2007</v>
      </c>
      <c r="N3902" s="207" t="s">
        <v>1663</v>
      </c>
      <c r="O3902" s="203"/>
    </row>
    <row r="3903" spans="1:15" ht="27.75" hidden="1" customHeight="1" x14ac:dyDescent="0.25">
      <c r="A3903" s="203" t="s">
        <v>2080</v>
      </c>
      <c r="B3903" s="202" t="s">
        <v>712</v>
      </c>
      <c r="C3903" s="203" t="s">
        <v>1660</v>
      </c>
      <c r="D3903" s="202" t="s">
        <v>1946</v>
      </c>
      <c r="E3903" s="202" t="s">
        <v>1947</v>
      </c>
      <c r="F3903" s="202" t="s">
        <v>505</v>
      </c>
      <c r="G3903" s="253">
        <v>4.3999999999999997E-2</v>
      </c>
      <c r="H3903" s="361" t="s">
        <v>1414</v>
      </c>
      <c r="I3903" s="359" t="s">
        <v>1407</v>
      </c>
      <c r="J3903" s="358">
        <v>0.82540000000000002</v>
      </c>
      <c r="K3903" s="359" t="s">
        <v>1113</v>
      </c>
      <c r="L3903" s="359" t="s">
        <v>1392</v>
      </c>
      <c r="M3903" s="368">
        <v>2007</v>
      </c>
      <c r="N3903" s="207" t="s">
        <v>1663</v>
      </c>
      <c r="O3903" s="203"/>
    </row>
    <row r="3904" spans="1:15" ht="27.75" hidden="1" customHeight="1" x14ac:dyDescent="0.25">
      <c r="A3904" s="203" t="s">
        <v>2080</v>
      </c>
      <c r="B3904" s="202" t="s">
        <v>712</v>
      </c>
      <c r="C3904" s="203" t="s">
        <v>1660</v>
      </c>
      <c r="D3904" s="202" t="s">
        <v>1948</v>
      </c>
      <c r="E3904" s="202" t="s">
        <v>1949</v>
      </c>
      <c r="F3904" s="202" t="s">
        <v>505</v>
      </c>
      <c r="G3904" s="253">
        <v>0.85</v>
      </c>
      <c r="H3904" s="361" t="s">
        <v>1433</v>
      </c>
      <c r="I3904" s="359" t="s">
        <v>1407</v>
      </c>
      <c r="J3904" s="358">
        <v>0.97</v>
      </c>
      <c r="K3904" s="359" t="s">
        <v>1113</v>
      </c>
      <c r="L3904" s="359" t="s">
        <v>1408</v>
      </c>
      <c r="M3904" s="368">
        <v>2007</v>
      </c>
      <c r="N3904" s="207" t="s">
        <v>1663</v>
      </c>
      <c r="O3904" s="203"/>
    </row>
    <row r="3905" spans="1:15" ht="27.75" hidden="1" customHeight="1" x14ac:dyDescent="0.25">
      <c r="A3905" s="203" t="s">
        <v>2080</v>
      </c>
      <c r="B3905" s="202" t="s">
        <v>712</v>
      </c>
      <c r="C3905" s="203" t="s">
        <v>1660</v>
      </c>
      <c r="D3905" s="202" t="s">
        <v>1948</v>
      </c>
      <c r="E3905" s="202" t="s">
        <v>1949</v>
      </c>
      <c r="F3905" s="202" t="s">
        <v>505</v>
      </c>
      <c r="G3905" s="253">
        <v>2.33E-3</v>
      </c>
      <c r="H3905" s="361" t="s">
        <v>1414</v>
      </c>
      <c r="I3905" s="359" t="s">
        <v>1407</v>
      </c>
      <c r="J3905" s="358">
        <v>0.96819999999999995</v>
      </c>
      <c r="K3905" s="359" t="s">
        <v>1113</v>
      </c>
      <c r="L3905" s="359" t="s">
        <v>1392</v>
      </c>
      <c r="M3905" s="368">
        <v>2007</v>
      </c>
      <c r="N3905" s="207" t="s">
        <v>1663</v>
      </c>
      <c r="O3905" s="203"/>
    </row>
    <row r="3906" spans="1:15" ht="27.75" hidden="1" customHeight="1" x14ac:dyDescent="0.25">
      <c r="A3906" s="203" t="s">
        <v>2080</v>
      </c>
      <c r="B3906" s="202" t="s">
        <v>712</v>
      </c>
      <c r="C3906" s="203" t="s">
        <v>1660</v>
      </c>
      <c r="D3906" s="202" t="s">
        <v>1950</v>
      </c>
      <c r="E3906" s="202" t="s">
        <v>1472</v>
      </c>
      <c r="F3906" s="202" t="s">
        <v>505</v>
      </c>
      <c r="G3906" s="253">
        <v>113</v>
      </c>
      <c r="H3906" s="361" t="s">
        <v>1433</v>
      </c>
      <c r="I3906" s="359" t="s">
        <v>1407</v>
      </c>
      <c r="J3906" s="358">
        <v>0.47689999999999999</v>
      </c>
      <c r="K3906" s="359" t="s">
        <v>1113</v>
      </c>
      <c r="L3906" s="359" t="s">
        <v>1408</v>
      </c>
      <c r="M3906" s="368">
        <v>2008</v>
      </c>
      <c r="N3906" s="207" t="s">
        <v>1663</v>
      </c>
      <c r="O3906" s="203"/>
    </row>
    <row r="3907" spans="1:15" ht="27.75" hidden="1" customHeight="1" x14ac:dyDescent="0.25">
      <c r="A3907" s="203" t="s">
        <v>2080</v>
      </c>
      <c r="B3907" s="202" t="s">
        <v>712</v>
      </c>
      <c r="C3907" s="203" t="s">
        <v>1660</v>
      </c>
      <c r="D3907" s="202" t="s">
        <v>1950</v>
      </c>
      <c r="E3907" s="202" t="s">
        <v>1472</v>
      </c>
      <c r="F3907" s="202" t="s">
        <v>505</v>
      </c>
      <c r="G3907" s="253">
        <v>0.309</v>
      </c>
      <c r="H3907" s="361" t="s">
        <v>1414</v>
      </c>
      <c r="I3907" s="359" t="s">
        <v>1407</v>
      </c>
      <c r="J3907" s="358">
        <v>0.47720000000000001</v>
      </c>
      <c r="K3907" s="359" t="s">
        <v>1113</v>
      </c>
      <c r="L3907" s="359" t="s">
        <v>1392</v>
      </c>
      <c r="M3907" s="368">
        <v>2008</v>
      </c>
      <c r="N3907" s="207" t="s">
        <v>1663</v>
      </c>
      <c r="O3907" s="203"/>
    </row>
    <row r="3908" spans="1:15" ht="27.75" hidden="1" customHeight="1" x14ac:dyDescent="0.25">
      <c r="A3908" s="203" t="s">
        <v>2080</v>
      </c>
      <c r="B3908" s="202" t="s">
        <v>712</v>
      </c>
      <c r="C3908" s="203" t="s">
        <v>1660</v>
      </c>
      <c r="D3908" s="202" t="s">
        <v>1955</v>
      </c>
      <c r="E3908" s="202" t="s">
        <v>1956</v>
      </c>
      <c r="F3908" s="202" t="s">
        <v>505</v>
      </c>
      <c r="G3908" s="253">
        <v>7.85</v>
      </c>
      <c r="H3908" s="361" t="s">
        <v>1400</v>
      </c>
      <c r="I3908" s="359" t="s">
        <v>1379</v>
      </c>
      <c r="J3908" s="358">
        <v>0</v>
      </c>
      <c r="K3908" s="359" t="s">
        <v>1391</v>
      </c>
      <c r="L3908" s="359" t="s">
        <v>1392</v>
      </c>
      <c r="M3908" s="368">
        <v>2006</v>
      </c>
      <c r="N3908" s="207" t="s">
        <v>1663</v>
      </c>
      <c r="O3908" s="203"/>
    </row>
    <row r="3909" spans="1:15" ht="27.75" hidden="1" customHeight="1" x14ac:dyDescent="0.25">
      <c r="A3909" s="203" t="s">
        <v>2080</v>
      </c>
      <c r="B3909" s="202" t="s">
        <v>712</v>
      </c>
      <c r="C3909" s="203" t="s">
        <v>1660</v>
      </c>
      <c r="D3909" s="202" t="s">
        <v>1955</v>
      </c>
      <c r="E3909" s="202" t="s">
        <v>1956</v>
      </c>
      <c r="F3909" s="202" t="s">
        <v>505</v>
      </c>
      <c r="G3909" s="253">
        <v>3.94</v>
      </c>
      <c r="H3909" s="361" t="s">
        <v>1400</v>
      </c>
      <c r="I3909" s="359" t="s">
        <v>1382</v>
      </c>
      <c r="J3909" s="358">
        <v>0</v>
      </c>
      <c r="K3909" s="359" t="s">
        <v>1391</v>
      </c>
      <c r="L3909" s="359" t="s">
        <v>1392</v>
      </c>
      <c r="M3909" s="368">
        <v>2006</v>
      </c>
      <c r="N3909" s="207" t="s">
        <v>1663</v>
      </c>
      <c r="O3909" s="203"/>
    </row>
    <row r="3910" spans="1:15" ht="27.75" hidden="1" customHeight="1" x14ac:dyDescent="0.25">
      <c r="A3910" s="203" t="s">
        <v>2080</v>
      </c>
      <c r="B3910" s="202" t="s">
        <v>712</v>
      </c>
      <c r="C3910" s="203" t="s">
        <v>1660</v>
      </c>
      <c r="D3910" s="202" t="s">
        <v>1955</v>
      </c>
      <c r="E3910" s="202" t="s">
        <v>1956</v>
      </c>
      <c r="F3910" s="202" t="s">
        <v>505</v>
      </c>
      <c r="G3910" s="253">
        <v>5.22</v>
      </c>
      <c r="H3910" s="361" t="s">
        <v>1400</v>
      </c>
      <c r="I3910" s="359" t="s">
        <v>1383</v>
      </c>
      <c r="J3910" s="358">
        <v>0</v>
      </c>
      <c r="K3910" s="359" t="s">
        <v>1391</v>
      </c>
      <c r="L3910" s="359" t="s">
        <v>1392</v>
      </c>
      <c r="M3910" s="368">
        <v>2006</v>
      </c>
      <c r="N3910" s="207" t="s">
        <v>1663</v>
      </c>
      <c r="O3910" s="203"/>
    </row>
    <row r="3911" spans="1:15" ht="27.75" hidden="1" customHeight="1" x14ac:dyDescent="0.25">
      <c r="A3911" s="203" t="s">
        <v>2080</v>
      </c>
      <c r="B3911" s="202" t="s">
        <v>712</v>
      </c>
      <c r="C3911" s="203" t="s">
        <v>1660</v>
      </c>
      <c r="D3911" s="202" t="s">
        <v>1955</v>
      </c>
      <c r="E3911" s="202" t="s">
        <v>1956</v>
      </c>
      <c r="F3911" s="202" t="s">
        <v>505</v>
      </c>
      <c r="G3911" s="253">
        <v>0.77800000000000002</v>
      </c>
      <c r="H3911" s="361" t="s">
        <v>1400</v>
      </c>
      <c r="I3911" s="359" t="s">
        <v>1384</v>
      </c>
      <c r="J3911" s="358">
        <v>0.31</v>
      </c>
      <c r="K3911" s="359" t="s">
        <v>1391</v>
      </c>
      <c r="L3911" s="359" t="s">
        <v>1392</v>
      </c>
      <c r="M3911" s="368">
        <v>2006</v>
      </c>
      <c r="N3911" s="207" t="s">
        <v>1663</v>
      </c>
      <c r="O3911" s="203"/>
    </row>
    <row r="3912" spans="1:15" ht="27.75" hidden="1" customHeight="1" x14ac:dyDescent="0.25">
      <c r="A3912" s="203" t="s">
        <v>2080</v>
      </c>
      <c r="B3912" s="202" t="s">
        <v>712</v>
      </c>
      <c r="C3912" s="203" t="s">
        <v>1660</v>
      </c>
      <c r="D3912" s="202" t="s">
        <v>1955</v>
      </c>
      <c r="E3912" s="202" t="s">
        <v>1956</v>
      </c>
      <c r="F3912" s="202" t="s">
        <v>505</v>
      </c>
      <c r="G3912" s="253">
        <v>9.0299999999999998E-3</v>
      </c>
      <c r="H3912" s="361" t="s">
        <v>1400</v>
      </c>
      <c r="I3912" s="359" t="s">
        <v>1385</v>
      </c>
      <c r="J3912" s="358">
        <v>0.37</v>
      </c>
      <c r="K3912" s="359" t="s">
        <v>1391</v>
      </c>
      <c r="L3912" s="359" t="s">
        <v>1392</v>
      </c>
      <c r="M3912" s="368">
        <v>2006</v>
      </c>
      <c r="N3912" s="207" t="s">
        <v>1663</v>
      </c>
      <c r="O3912" s="203"/>
    </row>
    <row r="3913" spans="1:15" ht="27.75" hidden="1" customHeight="1" x14ac:dyDescent="0.25">
      <c r="A3913" s="203" t="s">
        <v>2083</v>
      </c>
      <c r="B3913" s="202" t="s">
        <v>2412</v>
      </c>
      <c r="C3913" s="203" t="s">
        <v>1745</v>
      </c>
      <c r="D3913" s="202" t="s">
        <v>2084</v>
      </c>
      <c r="E3913" s="202" t="s">
        <v>2085</v>
      </c>
      <c r="F3913" s="202" t="s">
        <v>505</v>
      </c>
      <c r="G3913" s="253">
        <v>0.12</v>
      </c>
      <c r="H3913" s="361" t="s">
        <v>1433</v>
      </c>
      <c r="I3913" s="359" t="s">
        <v>1407</v>
      </c>
      <c r="J3913" s="358">
        <v>0</v>
      </c>
      <c r="K3913" s="359" t="s">
        <v>1113</v>
      </c>
      <c r="L3913" s="359" t="s">
        <v>1408</v>
      </c>
      <c r="M3913" s="368">
        <v>2008</v>
      </c>
      <c r="N3913" s="205">
        <v>41967</v>
      </c>
      <c r="O3913" s="203"/>
    </row>
    <row r="3914" spans="1:15" ht="27.75" hidden="1" customHeight="1" x14ac:dyDescent="0.25">
      <c r="A3914" s="203" t="s">
        <v>2083</v>
      </c>
      <c r="B3914" s="202" t="s">
        <v>2412</v>
      </c>
      <c r="C3914" s="203" t="s">
        <v>1745</v>
      </c>
      <c r="D3914" s="202" t="s">
        <v>2084</v>
      </c>
      <c r="E3914" s="202" t="s">
        <v>2085</v>
      </c>
      <c r="F3914" s="202" t="s">
        <v>505</v>
      </c>
      <c r="G3914" s="253">
        <v>2.9999999999999997E-4</v>
      </c>
      <c r="H3914" s="361" t="s">
        <v>1414</v>
      </c>
      <c r="I3914" s="359" t="s">
        <v>1407</v>
      </c>
      <c r="J3914" s="358">
        <v>0</v>
      </c>
      <c r="K3914" s="359" t="s">
        <v>1113</v>
      </c>
      <c r="L3914" s="359" t="s">
        <v>1392</v>
      </c>
      <c r="M3914" s="368">
        <v>2008</v>
      </c>
      <c r="N3914" s="205">
        <v>41967</v>
      </c>
      <c r="O3914" s="203"/>
    </row>
    <row r="3915" spans="1:15" ht="27.75" hidden="1" customHeight="1" x14ac:dyDescent="0.25">
      <c r="A3915" s="203" t="s">
        <v>2083</v>
      </c>
      <c r="B3915" s="202" t="s">
        <v>2412</v>
      </c>
      <c r="C3915" s="203" t="s">
        <v>1403</v>
      </c>
      <c r="D3915" s="202" t="s">
        <v>1404</v>
      </c>
      <c r="E3915" s="202" t="s">
        <v>1405</v>
      </c>
      <c r="F3915" s="202" t="s">
        <v>475</v>
      </c>
      <c r="G3915" s="253">
        <v>154</v>
      </c>
      <c r="H3915" s="361" t="s">
        <v>1406</v>
      </c>
      <c r="I3915" s="359" t="s">
        <v>1407</v>
      </c>
      <c r="J3915" s="359" t="s">
        <v>1380</v>
      </c>
      <c r="K3915" s="359" t="s">
        <v>22</v>
      </c>
      <c r="L3915" s="359" t="s">
        <v>1408</v>
      </c>
      <c r="M3915" s="368" t="s">
        <v>1407</v>
      </c>
      <c r="N3915" s="205">
        <v>42486</v>
      </c>
      <c r="O3915" s="203"/>
    </row>
    <row r="3916" spans="1:15" ht="27.75" hidden="1" customHeight="1" x14ac:dyDescent="0.25">
      <c r="A3916" s="129" t="s">
        <v>2083</v>
      </c>
      <c r="B3916" s="269" t="s">
        <v>2412</v>
      </c>
      <c r="C3916" s="226" t="s">
        <v>2568</v>
      </c>
      <c r="D3916" s="269" t="s">
        <v>641</v>
      </c>
      <c r="E3916" s="372" t="s">
        <v>1557</v>
      </c>
      <c r="F3916" s="269" t="s">
        <v>475</v>
      </c>
      <c r="G3916" s="373">
        <v>119.2</v>
      </c>
      <c r="H3916" s="225" t="s">
        <v>488</v>
      </c>
      <c r="I3916" s="269" t="s">
        <v>1379</v>
      </c>
      <c r="J3916" s="374">
        <v>0</v>
      </c>
      <c r="K3916" s="269" t="s">
        <v>22</v>
      </c>
      <c r="L3916" s="269" t="s">
        <v>1392</v>
      </c>
      <c r="M3916" s="369">
        <v>2010</v>
      </c>
      <c r="N3916" s="375">
        <v>43873</v>
      </c>
      <c r="O3916" s="226" t="s">
        <v>2569</v>
      </c>
    </row>
    <row r="3917" spans="1:15" ht="27.75" hidden="1" customHeight="1" x14ac:dyDescent="0.25">
      <c r="A3917" s="129" t="s">
        <v>2083</v>
      </c>
      <c r="B3917" s="269" t="s">
        <v>2412</v>
      </c>
      <c r="C3917" s="226" t="s">
        <v>2568</v>
      </c>
      <c r="D3917" s="269" t="s">
        <v>641</v>
      </c>
      <c r="E3917" s="372" t="s">
        <v>1557</v>
      </c>
      <c r="F3917" s="269" t="s">
        <v>475</v>
      </c>
      <c r="G3917" s="373">
        <v>44.21</v>
      </c>
      <c r="H3917" s="225" t="s">
        <v>488</v>
      </c>
      <c r="I3917" s="269" t="s">
        <v>1382</v>
      </c>
      <c r="J3917" s="374">
        <v>0</v>
      </c>
      <c r="K3917" s="269" t="s">
        <v>22</v>
      </c>
      <c r="L3917" s="269" t="s">
        <v>1392</v>
      </c>
      <c r="M3917" s="369">
        <v>2010</v>
      </c>
      <c r="N3917" s="375">
        <v>43873</v>
      </c>
      <c r="O3917" s="226" t="s">
        <v>2569</v>
      </c>
    </row>
    <row r="3918" spans="1:15" ht="27.75" hidden="1" customHeight="1" x14ac:dyDescent="0.25">
      <c r="A3918" s="129" t="s">
        <v>2083</v>
      </c>
      <c r="B3918" s="269" t="s">
        <v>2412</v>
      </c>
      <c r="C3918" s="226" t="s">
        <v>2568</v>
      </c>
      <c r="D3918" s="269" t="s">
        <v>641</v>
      </c>
      <c r="E3918" s="372" t="s">
        <v>1557</v>
      </c>
      <c r="F3918" s="269" t="s">
        <v>475</v>
      </c>
      <c r="G3918" s="373">
        <v>17.829999999999998</v>
      </c>
      <c r="H3918" s="225" t="s">
        <v>488</v>
      </c>
      <c r="I3918" s="269" t="s">
        <v>1383</v>
      </c>
      <c r="J3918" s="374">
        <v>0</v>
      </c>
      <c r="K3918" s="269" t="s">
        <v>22</v>
      </c>
      <c r="L3918" s="269" t="s">
        <v>1392</v>
      </c>
      <c r="M3918" s="369">
        <v>2010</v>
      </c>
      <c r="N3918" s="375">
        <v>43873</v>
      </c>
      <c r="O3918" s="226" t="s">
        <v>2569</v>
      </c>
    </row>
    <row r="3919" spans="1:15" ht="27.75" hidden="1" customHeight="1" x14ac:dyDescent="0.25">
      <c r="A3919" s="129" t="s">
        <v>2083</v>
      </c>
      <c r="B3919" s="269" t="s">
        <v>2412</v>
      </c>
      <c r="C3919" s="226" t="s">
        <v>2568</v>
      </c>
      <c r="D3919" s="269" t="s">
        <v>641</v>
      </c>
      <c r="E3919" s="372" t="s">
        <v>1557</v>
      </c>
      <c r="F3919" s="269" t="s">
        <v>475</v>
      </c>
      <c r="G3919" s="373">
        <v>8.1199999999999992</v>
      </c>
      <c r="H3919" s="225" t="s">
        <v>488</v>
      </c>
      <c r="I3919" s="372" t="s">
        <v>1384</v>
      </c>
      <c r="J3919" s="374">
        <v>0</v>
      </c>
      <c r="K3919" s="269" t="s">
        <v>22</v>
      </c>
      <c r="L3919" s="269" t="s">
        <v>1392</v>
      </c>
      <c r="M3919" s="369">
        <v>2010</v>
      </c>
      <c r="N3919" s="375">
        <v>43873</v>
      </c>
      <c r="O3919" s="226" t="s">
        <v>2569</v>
      </c>
    </row>
    <row r="3920" spans="1:15" ht="27.75" hidden="1" customHeight="1" x14ac:dyDescent="0.25">
      <c r="A3920" s="129" t="s">
        <v>2083</v>
      </c>
      <c r="B3920" s="269" t="s">
        <v>2412</v>
      </c>
      <c r="C3920" s="226" t="s">
        <v>2568</v>
      </c>
      <c r="D3920" s="269" t="s">
        <v>641</v>
      </c>
      <c r="E3920" s="372" t="s">
        <v>1557</v>
      </c>
      <c r="F3920" s="269" t="s">
        <v>475</v>
      </c>
      <c r="G3920" s="373">
        <v>3.9</v>
      </c>
      <c r="H3920" s="225" t="s">
        <v>488</v>
      </c>
      <c r="I3920" s="372" t="s">
        <v>1385</v>
      </c>
      <c r="J3920" s="374">
        <v>0</v>
      </c>
      <c r="K3920" s="269" t="s">
        <v>22</v>
      </c>
      <c r="L3920" s="269" t="s">
        <v>1392</v>
      </c>
      <c r="M3920" s="369">
        <v>2010</v>
      </c>
      <c r="N3920" s="375">
        <v>43873</v>
      </c>
      <c r="O3920" s="226" t="s">
        <v>2569</v>
      </c>
    </row>
    <row r="3921" spans="1:15" ht="27.75" hidden="1" customHeight="1" x14ac:dyDescent="0.25">
      <c r="A3921" s="203" t="s">
        <v>2086</v>
      </c>
      <c r="B3921" s="202" t="s">
        <v>2413</v>
      </c>
      <c r="C3921" s="203" t="s">
        <v>1745</v>
      </c>
      <c r="D3921" s="202" t="s">
        <v>2084</v>
      </c>
      <c r="E3921" s="202" t="s">
        <v>2085</v>
      </c>
      <c r="F3921" s="202" t="s">
        <v>505</v>
      </c>
      <c r="G3921" s="253">
        <v>40.72</v>
      </c>
      <c r="H3921" s="361" t="s">
        <v>1433</v>
      </c>
      <c r="I3921" s="359" t="s">
        <v>1407</v>
      </c>
      <c r="J3921" s="358">
        <v>0</v>
      </c>
      <c r="K3921" s="359" t="s">
        <v>1113</v>
      </c>
      <c r="L3921" s="359" t="s">
        <v>1408</v>
      </c>
      <c r="M3921" s="368">
        <v>2008</v>
      </c>
      <c r="N3921" s="205">
        <v>41967</v>
      </c>
      <c r="O3921" s="203"/>
    </row>
    <row r="3922" spans="1:15" ht="27.75" hidden="1" customHeight="1" x14ac:dyDescent="0.25">
      <c r="A3922" s="203" t="s">
        <v>2086</v>
      </c>
      <c r="B3922" s="202" t="s">
        <v>2413</v>
      </c>
      <c r="C3922" s="203" t="s">
        <v>1745</v>
      </c>
      <c r="D3922" s="202" t="s">
        <v>2084</v>
      </c>
      <c r="E3922" s="202" t="s">
        <v>2085</v>
      </c>
      <c r="F3922" s="202" t="s">
        <v>505</v>
      </c>
      <c r="G3922" s="253">
        <v>0.1116</v>
      </c>
      <c r="H3922" s="361" t="s">
        <v>1414</v>
      </c>
      <c r="I3922" s="359" t="s">
        <v>1407</v>
      </c>
      <c r="J3922" s="358">
        <v>0</v>
      </c>
      <c r="K3922" s="359" t="s">
        <v>1113</v>
      </c>
      <c r="L3922" s="359" t="s">
        <v>1392</v>
      </c>
      <c r="M3922" s="368">
        <v>2008</v>
      </c>
      <c r="N3922" s="205">
        <v>41967</v>
      </c>
      <c r="O3922" s="203"/>
    </row>
    <row r="3923" spans="1:15" ht="27.75" hidden="1" customHeight="1" x14ac:dyDescent="0.25">
      <c r="A3923" s="203" t="s">
        <v>2086</v>
      </c>
      <c r="B3923" s="202" t="s">
        <v>2413</v>
      </c>
      <c r="C3923" s="203" t="s">
        <v>1403</v>
      </c>
      <c r="D3923" s="202" t="s">
        <v>1404</v>
      </c>
      <c r="E3923" s="202" t="s">
        <v>1405</v>
      </c>
      <c r="F3923" s="202" t="s">
        <v>475</v>
      </c>
      <c r="G3923" s="253">
        <v>154</v>
      </c>
      <c r="H3923" s="361" t="s">
        <v>1406</v>
      </c>
      <c r="I3923" s="359" t="s">
        <v>1407</v>
      </c>
      <c r="J3923" s="359" t="s">
        <v>1380</v>
      </c>
      <c r="K3923" s="359" t="s">
        <v>22</v>
      </c>
      <c r="L3923" s="359" t="s">
        <v>1408</v>
      </c>
      <c r="M3923" s="368" t="s">
        <v>1407</v>
      </c>
      <c r="N3923" s="205">
        <v>42486</v>
      </c>
      <c r="O3923" s="203"/>
    </row>
    <row r="3924" spans="1:15" ht="27.75" hidden="1" customHeight="1" x14ac:dyDescent="0.25">
      <c r="A3924" s="203" t="s">
        <v>2086</v>
      </c>
      <c r="B3924" s="202" t="s">
        <v>2413</v>
      </c>
      <c r="C3924" s="203" t="s">
        <v>1397</v>
      </c>
      <c r="D3924" s="202" t="s">
        <v>1750</v>
      </c>
      <c r="E3924" s="202" t="s">
        <v>1399</v>
      </c>
      <c r="F3924" s="202" t="s">
        <v>475</v>
      </c>
      <c r="G3924" s="253">
        <v>26.9</v>
      </c>
      <c r="H3924" s="361" t="s">
        <v>1400</v>
      </c>
      <c r="I3924" s="359" t="s">
        <v>1379</v>
      </c>
      <c r="J3924" s="358">
        <v>0.31</v>
      </c>
      <c r="K3924" s="359" t="s">
        <v>1391</v>
      </c>
      <c r="L3924" s="359" t="s">
        <v>1392</v>
      </c>
      <c r="M3924" s="368">
        <v>2010</v>
      </c>
      <c r="N3924" s="207" t="s">
        <v>1401</v>
      </c>
      <c r="O3924" s="203"/>
    </row>
    <row r="3925" spans="1:15" ht="27.75" hidden="1" customHeight="1" x14ac:dyDescent="0.25">
      <c r="A3925" s="203" t="s">
        <v>2086</v>
      </c>
      <c r="B3925" s="202" t="s">
        <v>2413</v>
      </c>
      <c r="C3925" s="203" t="s">
        <v>1397</v>
      </c>
      <c r="D3925" s="202" t="s">
        <v>1750</v>
      </c>
      <c r="E3925" s="202" t="s">
        <v>1399</v>
      </c>
      <c r="F3925" s="202" t="s">
        <v>475</v>
      </c>
      <c r="G3925" s="253">
        <v>10.8</v>
      </c>
      <c r="H3925" s="361" t="s">
        <v>1400</v>
      </c>
      <c r="I3925" s="359" t="s">
        <v>1382</v>
      </c>
      <c r="J3925" s="358">
        <v>0.56999999999999995</v>
      </c>
      <c r="K3925" s="359" t="s">
        <v>1391</v>
      </c>
      <c r="L3925" s="359" t="s">
        <v>1392</v>
      </c>
      <c r="M3925" s="368">
        <v>2010</v>
      </c>
      <c r="N3925" s="207" t="s">
        <v>1401</v>
      </c>
      <c r="O3925" s="203"/>
    </row>
    <row r="3926" spans="1:15" ht="27.75" hidden="1" customHeight="1" x14ac:dyDescent="0.25">
      <c r="A3926" s="203" t="s">
        <v>2086</v>
      </c>
      <c r="B3926" s="202" t="s">
        <v>2413</v>
      </c>
      <c r="C3926" s="203" t="s">
        <v>1397</v>
      </c>
      <c r="D3926" s="202" t="s">
        <v>1750</v>
      </c>
      <c r="E3926" s="202" t="s">
        <v>1399</v>
      </c>
      <c r="F3926" s="202" t="s">
        <v>475</v>
      </c>
      <c r="G3926" s="253">
        <v>4.08</v>
      </c>
      <c r="H3926" s="361" t="s">
        <v>1400</v>
      </c>
      <c r="I3926" s="359" t="s">
        <v>1383</v>
      </c>
      <c r="J3926" s="358">
        <v>0</v>
      </c>
      <c r="K3926" s="359" t="s">
        <v>1391</v>
      </c>
      <c r="L3926" s="359" t="s">
        <v>1392</v>
      </c>
      <c r="M3926" s="368">
        <v>2010</v>
      </c>
      <c r="N3926" s="207" t="s">
        <v>1401</v>
      </c>
      <c r="O3926" s="203"/>
    </row>
    <row r="3927" spans="1:15" ht="27.75" hidden="1" customHeight="1" x14ac:dyDescent="0.25">
      <c r="A3927" s="203" t="s">
        <v>2086</v>
      </c>
      <c r="B3927" s="202" t="s">
        <v>2413</v>
      </c>
      <c r="C3927" s="203" t="s">
        <v>1397</v>
      </c>
      <c r="D3927" s="202" t="s">
        <v>1750</v>
      </c>
      <c r="E3927" s="202" t="s">
        <v>1399</v>
      </c>
      <c r="F3927" s="202" t="s">
        <v>475</v>
      </c>
      <c r="G3927" s="253">
        <v>1.2</v>
      </c>
      <c r="H3927" s="361" t="s">
        <v>1400</v>
      </c>
      <c r="I3927" s="359" t="s">
        <v>1384</v>
      </c>
      <c r="J3927" s="358">
        <v>0</v>
      </c>
      <c r="K3927" s="359" t="s">
        <v>1391</v>
      </c>
      <c r="L3927" s="359" t="s">
        <v>1392</v>
      </c>
      <c r="M3927" s="368">
        <v>2010</v>
      </c>
      <c r="N3927" s="207" t="s">
        <v>1401</v>
      </c>
      <c r="O3927" s="203"/>
    </row>
    <row r="3928" spans="1:15" ht="27.75" hidden="1" customHeight="1" x14ac:dyDescent="0.25">
      <c r="A3928" s="203" t="s">
        <v>2086</v>
      </c>
      <c r="B3928" s="202" t="s">
        <v>2413</v>
      </c>
      <c r="C3928" s="203" t="s">
        <v>1397</v>
      </c>
      <c r="D3928" s="202" t="s">
        <v>1750</v>
      </c>
      <c r="E3928" s="202" t="s">
        <v>1399</v>
      </c>
      <c r="F3928" s="202" t="s">
        <v>475</v>
      </c>
      <c r="G3928" s="253">
        <v>0.12</v>
      </c>
      <c r="H3928" s="361" t="s">
        <v>1400</v>
      </c>
      <c r="I3928" s="359" t="s">
        <v>1385</v>
      </c>
      <c r="J3928" s="358">
        <v>0.33</v>
      </c>
      <c r="K3928" s="359" t="s">
        <v>1391</v>
      </c>
      <c r="L3928" s="359" t="s">
        <v>1392</v>
      </c>
      <c r="M3928" s="368">
        <v>2010</v>
      </c>
      <c r="N3928" s="207" t="s">
        <v>1401</v>
      </c>
      <c r="O3928" s="203"/>
    </row>
    <row r="3929" spans="1:15" ht="27.75" hidden="1" customHeight="1" x14ac:dyDescent="0.25">
      <c r="A3929" s="129" t="s">
        <v>2086</v>
      </c>
      <c r="B3929" s="269" t="s">
        <v>2413</v>
      </c>
      <c r="C3929" s="226" t="s">
        <v>2568</v>
      </c>
      <c r="D3929" s="269" t="s">
        <v>641</v>
      </c>
      <c r="E3929" s="372" t="s">
        <v>1557</v>
      </c>
      <c r="F3929" s="269" t="s">
        <v>475</v>
      </c>
      <c r="G3929" s="373">
        <v>119.2</v>
      </c>
      <c r="H3929" s="225" t="s">
        <v>488</v>
      </c>
      <c r="I3929" s="269" t="s">
        <v>1379</v>
      </c>
      <c r="J3929" s="374">
        <v>0</v>
      </c>
      <c r="K3929" s="269" t="s">
        <v>22</v>
      </c>
      <c r="L3929" s="269" t="s">
        <v>1392</v>
      </c>
      <c r="M3929" s="369">
        <v>2010</v>
      </c>
      <c r="N3929" s="375">
        <v>43873</v>
      </c>
      <c r="O3929" s="226" t="s">
        <v>2569</v>
      </c>
    </row>
    <row r="3930" spans="1:15" ht="27.75" hidden="1" customHeight="1" x14ac:dyDescent="0.25">
      <c r="A3930" s="129" t="s">
        <v>2086</v>
      </c>
      <c r="B3930" s="269" t="s">
        <v>2413</v>
      </c>
      <c r="C3930" s="226" t="s">
        <v>2568</v>
      </c>
      <c r="D3930" s="269" t="s">
        <v>641</v>
      </c>
      <c r="E3930" s="372" t="s">
        <v>1557</v>
      </c>
      <c r="F3930" s="269" t="s">
        <v>475</v>
      </c>
      <c r="G3930" s="373">
        <v>44.21</v>
      </c>
      <c r="H3930" s="225" t="s">
        <v>488</v>
      </c>
      <c r="I3930" s="269" t="s">
        <v>1382</v>
      </c>
      <c r="J3930" s="374">
        <v>0</v>
      </c>
      <c r="K3930" s="269" t="s">
        <v>22</v>
      </c>
      <c r="L3930" s="269" t="s">
        <v>1392</v>
      </c>
      <c r="M3930" s="369">
        <v>2010</v>
      </c>
      <c r="N3930" s="375">
        <v>43873</v>
      </c>
      <c r="O3930" s="226" t="s">
        <v>2569</v>
      </c>
    </row>
    <row r="3931" spans="1:15" ht="27.75" hidden="1" customHeight="1" x14ac:dyDescent="0.25">
      <c r="A3931" s="129" t="s">
        <v>2086</v>
      </c>
      <c r="B3931" s="269" t="s">
        <v>2413</v>
      </c>
      <c r="C3931" s="226" t="s">
        <v>2568</v>
      </c>
      <c r="D3931" s="269" t="s">
        <v>641</v>
      </c>
      <c r="E3931" s="372" t="s">
        <v>1557</v>
      </c>
      <c r="F3931" s="269" t="s">
        <v>475</v>
      </c>
      <c r="G3931" s="373">
        <v>17.829999999999998</v>
      </c>
      <c r="H3931" s="225" t="s">
        <v>488</v>
      </c>
      <c r="I3931" s="269" t="s">
        <v>1383</v>
      </c>
      <c r="J3931" s="374">
        <v>0</v>
      </c>
      <c r="K3931" s="269" t="s">
        <v>22</v>
      </c>
      <c r="L3931" s="269" t="s">
        <v>1392</v>
      </c>
      <c r="M3931" s="369">
        <v>2010</v>
      </c>
      <c r="N3931" s="375">
        <v>43873</v>
      </c>
      <c r="O3931" s="226" t="s">
        <v>2569</v>
      </c>
    </row>
    <row r="3932" spans="1:15" ht="27.75" hidden="1" customHeight="1" x14ac:dyDescent="0.25">
      <c r="A3932" s="129" t="s">
        <v>2086</v>
      </c>
      <c r="B3932" s="269" t="s">
        <v>2413</v>
      </c>
      <c r="C3932" s="226" t="s">
        <v>2568</v>
      </c>
      <c r="D3932" s="269" t="s">
        <v>641</v>
      </c>
      <c r="E3932" s="372" t="s">
        <v>1557</v>
      </c>
      <c r="F3932" s="269" t="s">
        <v>475</v>
      </c>
      <c r="G3932" s="373">
        <v>8.1199999999999992</v>
      </c>
      <c r="H3932" s="225" t="s">
        <v>488</v>
      </c>
      <c r="I3932" s="372" t="s">
        <v>1384</v>
      </c>
      <c r="J3932" s="374">
        <v>0</v>
      </c>
      <c r="K3932" s="269" t="s">
        <v>22</v>
      </c>
      <c r="L3932" s="269" t="s">
        <v>1392</v>
      </c>
      <c r="M3932" s="369">
        <v>2010</v>
      </c>
      <c r="N3932" s="375">
        <v>43873</v>
      </c>
      <c r="O3932" s="226" t="s">
        <v>2569</v>
      </c>
    </row>
    <row r="3933" spans="1:15" ht="27.75" hidden="1" customHeight="1" x14ac:dyDescent="0.25">
      <c r="A3933" s="129" t="s">
        <v>2086</v>
      </c>
      <c r="B3933" s="269" t="s">
        <v>2413</v>
      </c>
      <c r="C3933" s="226" t="s">
        <v>2568</v>
      </c>
      <c r="D3933" s="269" t="s">
        <v>641</v>
      </c>
      <c r="E3933" s="372" t="s">
        <v>1557</v>
      </c>
      <c r="F3933" s="269" t="s">
        <v>475</v>
      </c>
      <c r="G3933" s="373">
        <v>3.9</v>
      </c>
      <c r="H3933" s="225" t="s">
        <v>488</v>
      </c>
      <c r="I3933" s="372" t="s">
        <v>1385</v>
      </c>
      <c r="J3933" s="374">
        <v>0</v>
      </c>
      <c r="K3933" s="269" t="s">
        <v>22</v>
      </c>
      <c r="L3933" s="269" t="s">
        <v>1392</v>
      </c>
      <c r="M3933" s="369">
        <v>2010</v>
      </c>
      <c r="N3933" s="375">
        <v>43873</v>
      </c>
      <c r="O3933" s="226" t="s">
        <v>2569</v>
      </c>
    </row>
    <row r="3934" spans="1:15" ht="27.75" hidden="1" customHeight="1" x14ac:dyDescent="0.25">
      <c r="A3934" s="203" t="s">
        <v>2087</v>
      </c>
      <c r="B3934" s="202" t="s">
        <v>2414</v>
      </c>
      <c r="C3934" s="203" t="s">
        <v>1403</v>
      </c>
      <c r="D3934" s="202" t="s">
        <v>1404</v>
      </c>
      <c r="E3934" s="202" t="s">
        <v>1405</v>
      </c>
      <c r="F3934" s="202" t="s">
        <v>475</v>
      </c>
      <c r="G3934" s="253">
        <v>154</v>
      </c>
      <c r="H3934" s="361" t="s">
        <v>1406</v>
      </c>
      <c r="I3934" s="359" t="s">
        <v>1407</v>
      </c>
      <c r="J3934" s="359" t="s">
        <v>1380</v>
      </c>
      <c r="K3934" s="359" t="s">
        <v>22</v>
      </c>
      <c r="L3934" s="359" t="s">
        <v>1408</v>
      </c>
      <c r="M3934" s="368" t="s">
        <v>1407</v>
      </c>
      <c r="N3934" s="205">
        <v>42486</v>
      </c>
      <c r="O3934" s="203"/>
    </row>
    <row r="3935" spans="1:15" ht="27.75" hidden="1" customHeight="1" x14ac:dyDescent="0.25">
      <c r="A3935" s="203" t="s">
        <v>2088</v>
      </c>
      <c r="B3935" s="202" t="s">
        <v>2415</v>
      </c>
      <c r="C3935" s="203" t="s">
        <v>1403</v>
      </c>
      <c r="D3935" s="202" t="s">
        <v>1404</v>
      </c>
      <c r="E3935" s="202" t="s">
        <v>1405</v>
      </c>
      <c r="F3935" s="202" t="s">
        <v>475</v>
      </c>
      <c r="G3935" s="253">
        <v>154</v>
      </c>
      <c r="H3935" s="361" t="s">
        <v>1406</v>
      </c>
      <c r="I3935" s="359" t="s">
        <v>1407</v>
      </c>
      <c r="J3935" s="208">
        <v>0</v>
      </c>
      <c r="K3935" s="359" t="s">
        <v>22</v>
      </c>
      <c r="L3935" s="359" t="s">
        <v>1408</v>
      </c>
      <c r="M3935" s="368" t="s">
        <v>1407</v>
      </c>
      <c r="N3935" s="205">
        <v>42486</v>
      </c>
      <c r="O3935" s="203"/>
    </row>
    <row r="3936" spans="1:15" ht="27.75" hidden="1" customHeight="1" x14ac:dyDescent="0.25">
      <c r="A3936" s="203" t="s">
        <v>2088</v>
      </c>
      <c r="B3936" s="202" t="s">
        <v>2415</v>
      </c>
      <c r="C3936" s="203" t="s">
        <v>2485</v>
      </c>
      <c r="D3936" s="202" t="s">
        <v>2486</v>
      </c>
      <c r="E3936" s="202" t="s">
        <v>2487</v>
      </c>
      <c r="F3936" s="202" t="s">
        <v>505</v>
      </c>
      <c r="G3936" s="228">
        <v>26</v>
      </c>
      <c r="H3936" s="361" t="s">
        <v>1414</v>
      </c>
      <c r="I3936" s="359" t="s">
        <v>1379</v>
      </c>
      <c r="J3936" s="358">
        <v>0.6</v>
      </c>
      <c r="K3936" s="359" t="s">
        <v>22</v>
      </c>
      <c r="L3936" s="359" t="s">
        <v>1392</v>
      </c>
      <c r="M3936" s="368">
        <v>2011</v>
      </c>
      <c r="N3936" s="205"/>
      <c r="O3936" s="203"/>
    </row>
    <row r="3937" spans="1:15" ht="27.75" hidden="1" customHeight="1" x14ac:dyDescent="0.25">
      <c r="A3937" s="203" t="s">
        <v>2088</v>
      </c>
      <c r="B3937" s="202" t="s">
        <v>2415</v>
      </c>
      <c r="C3937" s="203" t="s">
        <v>2485</v>
      </c>
      <c r="D3937" s="202" t="s">
        <v>2486</v>
      </c>
      <c r="E3937" s="202" t="s">
        <v>2487</v>
      </c>
      <c r="F3937" s="202" t="s">
        <v>505</v>
      </c>
      <c r="G3937" s="228">
        <v>5.6</v>
      </c>
      <c r="H3937" s="361" t="s">
        <v>1414</v>
      </c>
      <c r="I3937" s="359" t="s">
        <v>1382</v>
      </c>
      <c r="J3937" s="358">
        <v>0.6</v>
      </c>
      <c r="K3937" s="359" t="s">
        <v>22</v>
      </c>
      <c r="L3937" s="359" t="s">
        <v>1392</v>
      </c>
      <c r="M3937" s="368">
        <v>2011</v>
      </c>
      <c r="N3937" s="205"/>
      <c r="O3937" s="203"/>
    </row>
    <row r="3938" spans="1:15" ht="27.75" hidden="1" customHeight="1" x14ac:dyDescent="0.25">
      <c r="A3938" s="203" t="s">
        <v>2088</v>
      </c>
      <c r="B3938" s="202" t="s">
        <v>2415</v>
      </c>
      <c r="C3938" s="203" t="s">
        <v>2485</v>
      </c>
      <c r="D3938" s="202" t="s">
        <v>2486</v>
      </c>
      <c r="E3938" s="202" t="s">
        <v>2487</v>
      </c>
      <c r="F3938" s="202" t="s">
        <v>505</v>
      </c>
      <c r="G3938" s="228">
        <v>1.6</v>
      </c>
      <c r="H3938" s="361" t="s">
        <v>1414</v>
      </c>
      <c r="I3938" s="359" t="s">
        <v>1383</v>
      </c>
      <c r="J3938" s="358">
        <v>0.6</v>
      </c>
      <c r="K3938" s="359" t="s">
        <v>22</v>
      </c>
      <c r="L3938" s="359" t="s">
        <v>1392</v>
      </c>
      <c r="M3938" s="368">
        <v>2011</v>
      </c>
      <c r="N3938" s="205"/>
      <c r="O3938" s="203"/>
    </row>
    <row r="3939" spans="1:15" ht="27.75" hidden="1" customHeight="1" x14ac:dyDescent="0.25">
      <c r="A3939" s="203" t="s">
        <v>2088</v>
      </c>
      <c r="B3939" s="202" t="s">
        <v>2415</v>
      </c>
      <c r="C3939" s="203" t="s">
        <v>2485</v>
      </c>
      <c r="D3939" s="202" t="s">
        <v>2486</v>
      </c>
      <c r="E3939" s="202" t="s">
        <v>2487</v>
      </c>
      <c r="F3939" s="202" t="s">
        <v>505</v>
      </c>
      <c r="G3939" s="260">
        <v>0.44</v>
      </c>
      <c r="H3939" s="361" t="s">
        <v>1414</v>
      </c>
      <c r="I3939" s="359" t="s">
        <v>1384</v>
      </c>
      <c r="J3939" s="358">
        <v>0.6</v>
      </c>
      <c r="K3939" s="359" t="s">
        <v>22</v>
      </c>
      <c r="L3939" s="359" t="s">
        <v>1392</v>
      </c>
      <c r="M3939" s="368">
        <v>2011</v>
      </c>
      <c r="N3939" s="205"/>
      <c r="O3939" s="203"/>
    </row>
    <row r="3940" spans="1:15" ht="27.75" hidden="1" customHeight="1" x14ac:dyDescent="0.25">
      <c r="A3940" s="203" t="s">
        <v>2088</v>
      </c>
      <c r="B3940" s="202" t="s">
        <v>2415</v>
      </c>
      <c r="C3940" s="203" t="s">
        <v>2485</v>
      </c>
      <c r="D3940" s="202" t="s">
        <v>2486</v>
      </c>
      <c r="E3940" s="202" t="s">
        <v>2487</v>
      </c>
      <c r="F3940" s="202" t="s">
        <v>505</v>
      </c>
      <c r="G3940" s="260">
        <v>8.7999999999999995E-2</v>
      </c>
      <c r="H3940" s="361" t="s">
        <v>1414</v>
      </c>
      <c r="I3940" s="359" t="s">
        <v>1385</v>
      </c>
      <c r="J3940" s="358">
        <v>0.6</v>
      </c>
      <c r="K3940" s="359" t="s">
        <v>22</v>
      </c>
      <c r="L3940" s="359" t="s">
        <v>1392</v>
      </c>
      <c r="M3940" s="368">
        <v>2011</v>
      </c>
      <c r="N3940" s="205"/>
      <c r="O3940" s="203"/>
    </row>
    <row r="3941" spans="1:15" ht="27.75" hidden="1" customHeight="1" x14ac:dyDescent="0.25">
      <c r="A3941" s="203" t="s">
        <v>2088</v>
      </c>
      <c r="B3941" s="202" t="s">
        <v>2415</v>
      </c>
      <c r="C3941" s="203" t="s">
        <v>1695</v>
      </c>
      <c r="D3941" s="202" t="s">
        <v>1959</v>
      </c>
      <c r="E3941" s="202" t="s">
        <v>1960</v>
      </c>
      <c r="F3941" s="202" t="s">
        <v>505</v>
      </c>
      <c r="G3941" s="253">
        <v>8.3400000000000002E-2</v>
      </c>
      <c r="H3941" s="361" t="s">
        <v>1400</v>
      </c>
      <c r="I3941" s="359" t="s">
        <v>1379</v>
      </c>
      <c r="J3941" s="358">
        <v>0</v>
      </c>
      <c r="K3941" s="359" t="s">
        <v>1391</v>
      </c>
      <c r="L3941" s="359" t="s">
        <v>1392</v>
      </c>
      <c r="M3941" s="368">
        <v>2012</v>
      </c>
      <c r="N3941" s="205">
        <v>43390</v>
      </c>
      <c r="O3941" s="203"/>
    </row>
    <row r="3942" spans="1:15" ht="27.75" hidden="1" customHeight="1" x14ac:dyDescent="0.25">
      <c r="A3942" s="203" t="s">
        <v>2088</v>
      </c>
      <c r="B3942" s="202" t="s">
        <v>2415</v>
      </c>
      <c r="C3942" s="203" t="s">
        <v>1695</v>
      </c>
      <c r="D3942" s="202" t="s">
        <v>1959</v>
      </c>
      <c r="E3942" s="202" t="s">
        <v>1960</v>
      </c>
      <c r="F3942" s="202" t="s">
        <v>505</v>
      </c>
      <c r="G3942" s="253">
        <v>2.5499999999999998E-2</v>
      </c>
      <c r="H3942" s="361" t="s">
        <v>1400</v>
      </c>
      <c r="I3942" s="359" t="s">
        <v>1382</v>
      </c>
      <c r="J3942" s="358">
        <v>0</v>
      </c>
      <c r="K3942" s="359" t="s">
        <v>1391</v>
      </c>
      <c r="L3942" s="359" t="s">
        <v>1392</v>
      </c>
      <c r="M3942" s="368">
        <v>2012</v>
      </c>
      <c r="N3942" s="205">
        <v>43390</v>
      </c>
      <c r="O3942" s="203"/>
    </row>
    <row r="3943" spans="1:15" ht="27.75" hidden="1" customHeight="1" x14ac:dyDescent="0.25">
      <c r="A3943" s="203" t="s">
        <v>2088</v>
      </c>
      <c r="B3943" s="202" t="s">
        <v>2415</v>
      </c>
      <c r="C3943" s="203" t="s">
        <v>1695</v>
      </c>
      <c r="D3943" s="202" t="s">
        <v>1959</v>
      </c>
      <c r="E3943" s="202" t="s">
        <v>1960</v>
      </c>
      <c r="F3943" s="202" t="s">
        <v>505</v>
      </c>
      <c r="G3943" s="253">
        <v>1.03E-2</v>
      </c>
      <c r="H3943" s="361" t="s">
        <v>1400</v>
      </c>
      <c r="I3943" s="359" t="s">
        <v>1383</v>
      </c>
      <c r="J3943" s="358">
        <v>0</v>
      </c>
      <c r="K3943" s="359" t="s">
        <v>1391</v>
      </c>
      <c r="L3943" s="359" t="s">
        <v>1392</v>
      </c>
      <c r="M3943" s="368">
        <v>2012</v>
      </c>
      <c r="N3943" s="205">
        <v>43390</v>
      </c>
      <c r="O3943" s="203"/>
    </row>
    <row r="3944" spans="1:15" ht="27.75" hidden="1" customHeight="1" x14ac:dyDescent="0.25">
      <c r="A3944" s="203" t="s">
        <v>2088</v>
      </c>
      <c r="B3944" s="202" t="s">
        <v>2415</v>
      </c>
      <c r="C3944" s="203" t="s">
        <v>1695</v>
      </c>
      <c r="D3944" s="202" t="s">
        <v>1959</v>
      </c>
      <c r="E3944" s="202" t="s">
        <v>1960</v>
      </c>
      <c r="F3944" s="202" t="s">
        <v>505</v>
      </c>
      <c r="G3944" s="253">
        <v>3.47E-3</v>
      </c>
      <c r="H3944" s="361" t="s">
        <v>1400</v>
      </c>
      <c r="I3944" s="359" t="s">
        <v>1384</v>
      </c>
      <c r="J3944" s="358">
        <v>0</v>
      </c>
      <c r="K3944" s="359" t="s">
        <v>1391</v>
      </c>
      <c r="L3944" s="359" t="s">
        <v>1392</v>
      </c>
      <c r="M3944" s="368">
        <v>2012</v>
      </c>
      <c r="N3944" s="205">
        <v>43390</v>
      </c>
      <c r="O3944" s="203"/>
    </row>
    <row r="3945" spans="1:15" ht="27.75" hidden="1" customHeight="1" x14ac:dyDescent="0.25">
      <c r="A3945" s="203" t="s">
        <v>2088</v>
      </c>
      <c r="B3945" s="202" t="s">
        <v>2415</v>
      </c>
      <c r="C3945" s="203" t="s">
        <v>1695</v>
      </c>
      <c r="D3945" s="202" t="s">
        <v>1959</v>
      </c>
      <c r="E3945" s="202" t="s">
        <v>1960</v>
      </c>
      <c r="F3945" s="202" t="s">
        <v>505</v>
      </c>
      <c r="G3945" s="253">
        <v>1.0300000000000001E-3</v>
      </c>
      <c r="H3945" s="361" t="s">
        <v>1400</v>
      </c>
      <c r="I3945" s="359" t="s">
        <v>1385</v>
      </c>
      <c r="J3945" s="358">
        <v>0</v>
      </c>
      <c r="K3945" s="359" t="s">
        <v>1391</v>
      </c>
      <c r="L3945" s="359" t="s">
        <v>1392</v>
      </c>
      <c r="M3945" s="368">
        <v>2012</v>
      </c>
      <c r="N3945" s="205">
        <v>43390</v>
      </c>
      <c r="O3945" s="203"/>
    </row>
    <row r="3946" spans="1:15" ht="27.75" hidden="1" customHeight="1" x14ac:dyDescent="0.25">
      <c r="A3946" s="203" t="s">
        <v>2088</v>
      </c>
      <c r="B3946" s="202" t="s">
        <v>2415</v>
      </c>
      <c r="C3946" s="203" t="s">
        <v>2485</v>
      </c>
      <c r="D3946" s="202" t="s">
        <v>2511</v>
      </c>
      <c r="E3946" s="202" t="s">
        <v>2512</v>
      </c>
      <c r="F3946" s="202" t="s">
        <v>505</v>
      </c>
      <c r="G3946" s="262">
        <v>0.51</v>
      </c>
      <c r="H3946" s="361" t="s">
        <v>1390</v>
      </c>
      <c r="I3946" s="359" t="s">
        <v>1379</v>
      </c>
      <c r="J3946" s="358">
        <v>0.45</v>
      </c>
      <c r="K3946" s="359" t="s">
        <v>1391</v>
      </c>
      <c r="L3946" s="359" t="s">
        <v>1392</v>
      </c>
      <c r="M3946" s="368">
        <v>2011</v>
      </c>
      <c r="N3946" s="205"/>
      <c r="O3946" s="203" t="s">
        <v>2510</v>
      </c>
    </row>
    <row r="3947" spans="1:15" ht="27.75" hidden="1" customHeight="1" x14ac:dyDescent="0.25">
      <c r="A3947" s="203" t="s">
        <v>2088</v>
      </c>
      <c r="B3947" s="202" t="s">
        <v>2415</v>
      </c>
      <c r="C3947" s="203" t="s">
        <v>2485</v>
      </c>
      <c r="D3947" s="202" t="s">
        <v>2511</v>
      </c>
      <c r="E3947" s="202" t="s">
        <v>2512</v>
      </c>
      <c r="F3947" s="202" t="s">
        <v>505</v>
      </c>
      <c r="G3947" s="262">
        <v>0.11</v>
      </c>
      <c r="H3947" s="361" t="s">
        <v>1390</v>
      </c>
      <c r="I3947" s="359" t="s">
        <v>1382</v>
      </c>
      <c r="J3947" s="358">
        <v>0.45</v>
      </c>
      <c r="K3947" s="359" t="s">
        <v>1391</v>
      </c>
      <c r="L3947" s="359" t="s">
        <v>1392</v>
      </c>
      <c r="M3947" s="368">
        <v>2011</v>
      </c>
      <c r="N3947" s="205"/>
      <c r="O3947" s="203" t="s">
        <v>2510</v>
      </c>
    </row>
    <row r="3948" spans="1:15" ht="27.75" hidden="1" customHeight="1" x14ac:dyDescent="0.25">
      <c r="A3948" s="203" t="s">
        <v>2088</v>
      </c>
      <c r="B3948" s="202" t="s">
        <v>2415</v>
      </c>
      <c r="C3948" s="203" t="s">
        <v>2485</v>
      </c>
      <c r="D3948" s="202" t="s">
        <v>2511</v>
      </c>
      <c r="E3948" s="202" t="s">
        <v>2512</v>
      </c>
      <c r="F3948" s="202" t="s">
        <v>505</v>
      </c>
      <c r="G3948" s="262">
        <v>0.03</v>
      </c>
      <c r="H3948" s="361" t="s">
        <v>1390</v>
      </c>
      <c r="I3948" s="359" t="s">
        <v>1383</v>
      </c>
      <c r="J3948" s="358">
        <v>0.45</v>
      </c>
      <c r="K3948" s="359" t="s">
        <v>1391</v>
      </c>
      <c r="L3948" s="359" t="s">
        <v>1392</v>
      </c>
      <c r="M3948" s="368">
        <v>2011</v>
      </c>
      <c r="N3948" s="205"/>
      <c r="O3948" s="203" t="s">
        <v>2510</v>
      </c>
    </row>
    <row r="3949" spans="1:15" ht="27.75" hidden="1" customHeight="1" x14ac:dyDescent="0.25">
      <c r="A3949" s="203" t="s">
        <v>2088</v>
      </c>
      <c r="B3949" s="202" t="s">
        <v>2415</v>
      </c>
      <c r="C3949" s="203" t="s">
        <v>2485</v>
      </c>
      <c r="D3949" s="202" t="s">
        <v>2511</v>
      </c>
      <c r="E3949" s="202" t="s">
        <v>2512</v>
      </c>
      <c r="F3949" s="202" t="s">
        <v>505</v>
      </c>
      <c r="G3949" s="262">
        <v>9.1000000000000004E-3</v>
      </c>
      <c r="H3949" s="361" t="s">
        <v>1390</v>
      </c>
      <c r="I3949" s="359" t="s">
        <v>1384</v>
      </c>
      <c r="J3949" s="358">
        <v>0.45</v>
      </c>
      <c r="K3949" s="359" t="s">
        <v>1391</v>
      </c>
      <c r="L3949" s="359" t="s">
        <v>1392</v>
      </c>
      <c r="M3949" s="368">
        <v>2011</v>
      </c>
      <c r="N3949" s="205"/>
      <c r="O3949" s="203" t="s">
        <v>2510</v>
      </c>
    </row>
    <row r="3950" spans="1:15" ht="27.75" hidden="1" customHeight="1" x14ac:dyDescent="0.25">
      <c r="A3950" s="203" t="s">
        <v>2088</v>
      </c>
      <c r="B3950" s="202" t="s">
        <v>2415</v>
      </c>
      <c r="C3950" s="203" t="s">
        <v>2485</v>
      </c>
      <c r="D3950" s="202" t="s">
        <v>2511</v>
      </c>
      <c r="E3950" s="202" t="s">
        <v>2512</v>
      </c>
      <c r="F3950" s="202" t="s">
        <v>505</v>
      </c>
      <c r="G3950" s="262">
        <v>1.9E-3</v>
      </c>
      <c r="H3950" s="361" t="s">
        <v>1390</v>
      </c>
      <c r="I3950" s="359" t="s">
        <v>1385</v>
      </c>
      <c r="J3950" s="358">
        <v>0.45</v>
      </c>
      <c r="K3950" s="359" t="s">
        <v>1391</v>
      </c>
      <c r="L3950" s="359" t="s">
        <v>1392</v>
      </c>
      <c r="M3950" s="368">
        <v>2011</v>
      </c>
      <c r="N3950" s="205"/>
      <c r="O3950" s="203" t="s">
        <v>2510</v>
      </c>
    </row>
    <row r="3951" spans="1:15" ht="27.75" hidden="1" customHeight="1" x14ac:dyDescent="0.25">
      <c r="A3951" s="203" t="s">
        <v>2088</v>
      </c>
      <c r="B3951" s="202" t="s">
        <v>2415</v>
      </c>
      <c r="C3951" s="203" t="s">
        <v>2485</v>
      </c>
      <c r="D3951" s="202" t="s">
        <v>2513</v>
      </c>
      <c r="E3951" s="202" t="s">
        <v>2514</v>
      </c>
      <c r="F3951" s="202" t="s">
        <v>505</v>
      </c>
      <c r="G3951" s="262">
        <v>0.22</v>
      </c>
      <c r="H3951" s="361" t="s">
        <v>1390</v>
      </c>
      <c r="I3951" s="359" t="s">
        <v>1379</v>
      </c>
      <c r="J3951" s="358">
        <v>0.44</v>
      </c>
      <c r="K3951" s="359" t="s">
        <v>1391</v>
      </c>
      <c r="L3951" s="359" t="s">
        <v>1392</v>
      </c>
      <c r="M3951" s="368">
        <v>2011</v>
      </c>
      <c r="N3951" s="205"/>
      <c r="O3951" s="203" t="s">
        <v>2510</v>
      </c>
    </row>
    <row r="3952" spans="1:15" ht="27.75" hidden="1" customHeight="1" x14ac:dyDescent="0.25">
      <c r="A3952" s="203" t="s">
        <v>2088</v>
      </c>
      <c r="B3952" s="202" t="s">
        <v>2415</v>
      </c>
      <c r="C3952" s="203" t="s">
        <v>2485</v>
      </c>
      <c r="D3952" s="202" t="s">
        <v>2513</v>
      </c>
      <c r="E3952" s="202" t="s">
        <v>2514</v>
      </c>
      <c r="F3952" s="202" t="s">
        <v>505</v>
      </c>
      <c r="G3952" s="262">
        <v>4.7E-2</v>
      </c>
      <c r="H3952" s="361" t="s">
        <v>1390</v>
      </c>
      <c r="I3952" s="359" t="s">
        <v>1382</v>
      </c>
      <c r="J3952" s="358">
        <v>0.44</v>
      </c>
      <c r="K3952" s="359" t="s">
        <v>1391</v>
      </c>
      <c r="L3952" s="359" t="s">
        <v>1392</v>
      </c>
      <c r="M3952" s="368">
        <v>2011</v>
      </c>
      <c r="N3952" s="205"/>
      <c r="O3952" s="203" t="s">
        <v>2510</v>
      </c>
    </row>
    <row r="3953" spans="1:15" ht="27.75" hidden="1" customHeight="1" x14ac:dyDescent="0.25">
      <c r="A3953" s="203" t="s">
        <v>2088</v>
      </c>
      <c r="B3953" s="202" t="s">
        <v>2415</v>
      </c>
      <c r="C3953" s="203" t="s">
        <v>2485</v>
      </c>
      <c r="D3953" s="202" t="s">
        <v>2513</v>
      </c>
      <c r="E3953" s="202" t="s">
        <v>2514</v>
      </c>
      <c r="F3953" s="202" t="s">
        <v>505</v>
      </c>
      <c r="G3953" s="262">
        <v>1.2999999999999999E-2</v>
      </c>
      <c r="H3953" s="361" t="s">
        <v>1390</v>
      </c>
      <c r="I3953" s="359" t="s">
        <v>1383</v>
      </c>
      <c r="J3953" s="358">
        <v>0.44</v>
      </c>
      <c r="K3953" s="359" t="s">
        <v>1391</v>
      </c>
      <c r="L3953" s="359" t="s">
        <v>1392</v>
      </c>
      <c r="M3953" s="368">
        <v>2011</v>
      </c>
      <c r="N3953" s="205"/>
      <c r="O3953" s="203" t="s">
        <v>2510</v>
      </c>
    </row>
    <row r="3954" spans="1:15" ht="27.75" hidden="1" customHeight="1" x14ac:dyDescent="0.25">
      <c r="A3954" s="203" t="s">
        <v>2088</v>
      </c>
      <c r="B3954" s="202" t="s">
        <v>2415</v>
      </c>
      <c r="C3954" s="203" t="s">
        <v>2485</v>
      </c>
      <c r="D3954" s="202" t="s">
        <v>2513</v>
      </c>
      <c r="E3954" s="202" t="s">
        <v>2514</v>
      </c>
      <c r="F3954" s="202" t="s">
        <v>505</v>
      </c>
      <c r="G3954" s="262">
        <v>3.8999999999999998E-3</v>
      </c>
      <c r="H3954" s="361" t="s">
        <v>1390</v>
      </c>
      <c r="I3954" s="359" t="s">
        <v>1384</v>
      </c>
      <c r="J3954" s="358">
        <v>0.44</v>
      </c>
      <c r="K3954" s="359" t="s">
        <v>1391</v>
      </c>
      <c r="L3954" s="359" t="s">
        <v>1392</v>
      </c>
      <c r="M3954" s="368">
        <v>2011</v>
      </c>
      <c r="N3954" s="205"/>
      <c r="O3954" s="203" t="s">
        <v>2510</v>
      </c>
    </row>
    <row r="3955" spans="1:15" ht="27.75" hidden="1" customHeight="1" x14ac:dyDescent="0.25">
      <c r="A3955" s="203" t="s">
        <v>2088</v>
      </c>
      <c r="B3955" s="202" t="s">
        <v>2415</v>
      </c>
      <c r="C3955" s="203" t="s">
        <v>2485</v>
      </c>
      <c r="D3955" s="202" t="s">
        <v>2513</v>
      </c>
      <c r="E3955" s="202" t="s">
        <v>2514</v>
      </c>
      <c r="F3955" s="202" t="s">
        <v>505</v>
      </c>
      <c r="G3955" s="262">
        <v>8.4000000000000003E-4</v>
      </c>
      <c r="H3955" s="361" t="s">
        <v>1390</v>
      </c>
      <c r="I3955" s="359" t="s">
        <v>1385</v>
      </c>
      <c r="J3955" s="358">
        <v>0.44</v>
      </c>
      <c r="K3955" s="359" t="s">
        <v>1391</v>
      </c>
      <c r="L3955" s="359" t="s">
        <v>1392</v>
      </c>
      <c r="M3955" s="368">
        <v>2011</v>
      </c>
      <c r="N3955" s="205"/>
      <c r="O3955" s="203" t="s">
        <v>2510</v>
      </c>
    </row>
    <row r="3956" spans="1:15" ht="27.75" hidden="1" customHeight="1" x14ac:dyDescent="0.25">
      <c r="A3956" s="203" t="s">
        <v>149</v>
      </c>
      <c r="B3956" s="202" t="s">
        <v>662</v>
      </c>
      <c r="C3956" s="203" t="s">
        <v>1508</v>
      </c>
      <c r="D3956" s="213" t="s">
        <v>740</v>
      </c>
      <c r="E3956" s="214" t="s">
        <v>741</v>
      </c>
      <c r="F3956" s="215" t="s">
        <v>475</v>
      </c>
      <c r="G3956" s="255">
        <v>0.13</v>
      </c>
      <c r="H3956" s="216" t="s">
        <v>488</v>
      </c>
      <c r="I3956" s="212" t="s">
        <v>1379</v>
      </c>
      <c r="J3956" s="216" t="s">
        <v>1380</v>
      </c>
      <c r="K3956" s="216" t="s">
        <v>22</v>
      </c>
      <c r="L3956" s="212" t="s">
        <v>1392</v>
      </c>
      <c r="M3956" s="369">
        <v>2009</v>
      </c>
      <c r="N3956" s="218">
        <v>41074</v>
      </c>
      <c r="O3956" s="203"/>
    </row>
    <row r="3957" spans="1:15" ht="27.75" hidden="1" customHeight="1" x14ac:dyDescent="0.25">
      <c r="A3957" s="203" t="s">
        <v>149</v>
      </c>
      <c r="B3957" s="202" t="s">
        <v>662</v>
      </c>
      <c r="C3957" s="203" t="s">
        <v>1508</v>
      </c>
      <c r="D3957" s="213" t="s">
        <v>740</v>
      </c>
      <c r="E3957" s="214" t="s">
        <v>741</v>
      </c>
      <c r="F3957" s="215" t="s">
        <v>475</v>
      </c>
      <c r="G3957" s="255">
        <v>0.05</v>
      </c>
      <c r="H3957" s="216" t="s">
        <v>488</v>
      </c>
      <c r="I3957" s="212" t="s">
        <v>1382</v>
      </c>
      <c r="J3957" s="216" t="s">
        <v>1380</v>
      </c>
      <c r="K3957" s="216" t="s">
        <v>22</v>
      </c>
      <c r="L3957" s="212" t="s">
        <v>1392</v>
      </c>
      <c r="M3957" s="369">
        <v>2009</v>
      </c>
      <c r="N3957" s="218">
        <v>41074</v>
      </c>
      <c r="O3957" s="203"/>
    </row>
    <row r="3958" spans="1:15" ht="27.75" hidden="1" customHeight="1" x14ac:dyDescent="0.25">
      <c r="A3958" s="203" t="s">
        <v>149</v>
      </c>
      <c r="B3958" s="202" t="s">
        <v>662</v>
      </c>
      <c r="C3958" s="203" t="s">
        <v>1508</v>
      </c>
      <c r="D3958" s="213" t="s">
        <v>740</v>
      </c>
      <c r="E3958" s="214" t="s">
        <v>741</v>
      </c>
      <c r="F3958" s="215" t="s">
        <v>475</v>
      </c>
      <c r="G3958" s="255">
        <v>0.03</v>
      </c>
      <c r="H3958" s="216" t="s">
        <v>488</v>
      </c>
      <c r="I3958" s="212" t="s">
        <v>1383</v>
      </c>
      <c r="J3958" s="216" t="s">
        <v>1380</v>
      </c>
      <c r="K3958" s="216" t="s">
        <v>22</v>
      </c>
      <c r="L3958" s="212" t="s">
        <v>1392</v>
      </c>
      <c r="M3958" s="369">
        <v>2009</v>
      </c>
      <c r="N3958" s="218">
        <v>41074</v>
      </c>
      <c r="O3958" s="203"/>
    </row>
    <row r="3959" spans="1:15" ht="27.75" hidden="1" customHeight="1" x14ac:dyDescent="0.25">
      <c r="A3959" s="203" t="s">
        <v>149</v>
      </c>
      <c r="B3959" s="202" t="s">
        <v>662</v>
      </c>
      <c r="C3959" s="203" t="s">
        <v>1508</v>
      </c>
      <c r="D3959" s="213" t="s">
        <v>740</v>
      </c>
      <c r="E3959" s="214" t="s">
        <v>741</v>
      </c>
      <c r="F3959" s="215" t="s">
        <v>475</v>
      </c>
      <c r="G3959" s="255">
        <v>0.02</v>
      </c>
      <c r="H3959" s="216" t="s">
        <v>488</v>
      </c>
      <c r="I3959" s="212" t="s">
        <v>1384</v>
      </c>
      <c r="J3959" s="216" t="s">
        <v>1380</v>
      </c>
      <c r="K3959" s="216" t="s">
        <v>22</v>
      </c>
      <c r="L3959" s="212" t="s">
        <v>1392</v>
      </c>
      <c r="M3959" s="369">
        <v>2009</v>
      </c>
      <c r="N3959" s="218">
        <v>41074</v>
      </c>
      <c r="O3959" s="203"/>
    </row>
    <row r="3960" spans="1:15" ht="27.75" hidden="1" customHeight="1" x14ac:dyDescent="0.25">
      <c r="A3960" s="203" t="s">
        <v>149</v>
      </c>
      <c r="B3960" s="202" t="s">
        <v>662</v>
      </c>
      <c r="C3960" s="203" t="s">
        <v>1508</v>
      </c>
      <c r="D3960" s="213" t="s">
        <v>740</v>
      </c>
      <c r="E3960" s="214" t="s">
        <v>741</v>
      </c>
      <c r="F3960" s="215" t="s">
        <v>475</v>
      </c>
      <c r="G3960" s="255">
        <v>0.01</v>
      </c>
      <c r="H3960" s="216" t="s">
        <v>488</v>
      </c>
      <c r="I3960" s="212" t="s">
        <v>1385</v>
      </c>
      <c r="J3960" s="216" t="s">
        <v>1380</v>
      </c>
      <c r="K3960" s="216" t="s">
        <v>22</v>
      </c>
      <c r="L3960" s="212" t="s">
        <v>1392</v>
      </c>
      <c r="M3960" s="369">
        <v>2009</v>
      </c>
      <c r="N3960" s="218">
        <v>41074</v>
      </c>
      <c r="O3960" s="203"/>
    </row>
    <row r="3961" spans="1:15" ht="27.75" hidden="1" customHeight="1" x14ac:dyDescent="0.25">
      <c r="A3961" s="203" t="s">
        <v>149</v>
      </c>
      <c r="B3961" s="202" t="s">
        <v>662</v>
      </c>
      <c r="C3961" s="203" t="s">
        <v>1508</v>
      </c>
      <c r="D3961" s="202" t="s">
        <v>806</v>
      </c>
      <c r="E3961" s="202" t="s">
        <v>1509</v>
      </c>
      <c r="F3961" s="202" t="s">
        <v>475</v>
      </c>
      <c r="G3961" s="253">
        <v>0.94</v>
      </c>
      <c r="H3961" s="361" t="s">
        <v>1414</v>
      </c>
      <c r="I3961" s="359" t="s">
        <v>1407</v>
      </c>
      <c r="J3961" s="359" t="s">
        <v>1380</v>
      </c>
      <c r="K3961" s="359" t="s">
        <v>1113</v>
      </c>
      <c r="L3961" s="212" t="s">
        <v>1392</v>
      </c>
      <c r="M3961" s="368">
        <v>2009</v>
      </c>
      <c r="N3961" s="205">
        <v>41074</v>
      </c>
      <c r="O3961" s="203"/>
    </row>
    <row r="3962" spans="1:15" ht="27.75" hidden="1" customHeight="1" x14ac:dyDescent="0.25">
      <c r="A3962" s="203" t="s">
        <v>149</v>
      </c>
      <c r="B3962" s="202" t="s">
        <v>662</v>
      </c>
      <c r="C3962" s="203" t="s">
        <v>1508</v>
      </c>
      <c r="D3962" s="202" t="s">
        <v>740</v>
      </c>
      <c r="E3962" s="202" t="s">
        <v>1510</v>
      </c>
      <c r="F3962" s="202" t="s">
        <v>475</v>
      </c>
      <c r="G3962" s="253">
        <v>539.42999999999995</v>
      </c>
      <c r="H3962" s="361" t="s">
        <v>1400</v>
      </c>
      <c r="I3962" s="359" t="s">
        <v>1379</v>
      </c>
      <c r="J3962" s="359" t="s">
        <v>1380</v>
      </c>
      <c r="K3962" s="359" t="s">
        <v>1391</v>
      </c>
      <c r="L3962" s="359" t="s">
        <v>1392</v>
      </c>
      <c r="M3962" s="368">
        <v>2009</v>
      </c>
      <c r="N3962" s="205">
        <v>41074</v>
      </c>
      <c r="O3962" s="203"/>
    </row>
    <row r="3963" spans="1:15" ht="27.75" hidden="1" customHeight="1" x14ac:dyDescent="0.25">
      <c r="A3963" s="203" t="s">
        <v>149</v>
      </c>
      <c r="B3963" s="202" t="s">
        <v>662</v>
      </c>
      <c r="C3963" s="203" t="s">
        <v>1508</v>
      </c>
      <c r="D3963" s="202" t="s">
        <v>740</v>
      </c>
      <c r="E3963" s="202" t="s">
        <v>1510</v>
      </c>
      <c r="F3963" s="202" t="s">
        <v>475</v>
      </c>
      <c r="G3963" s="253">
        <v>203.99</v>
      </c>
      <c r="H3963" s="361" t="s">
        <v>1400</v>
      </c>
      <c r="I3963" s="359" t="s">
        <v>1382</v>
      </c>
      <c r="J3963" s="359" t="s">
        <v>1380</v>
      </c>
      <c r="K3963" s="359" t="s">
        <v>1391</v>
      </c>
      <c r="L3963" s="359" t="s">
        <v>1392</v>
      </c>
      <c r="M3963" s="368">
        <v>2009</v>
      </c>
      <c r="N3963" s="205">
        <v>41074</v>
      </c>
      <c r="O3963" s="203"/>
    </row>
    <row r="3964" spans="1:15" ht="27.75" hidden="1" customHeight="1" x14ac:dyDescent="0.25">
      <c r="A3964" s="203" t="s">
        <v>149</v>
      </c>
      <c r="B3964" s="202" t="s">
        <v>662</v>
      </c>
      <c r="C3964" s="203" t="s">
        <v>1508</v>
      </c>
      <c r="D3964" s="202" t="s">
        <v>740</v>
      </c>
      <c r="E3964" s="202" t="s">
        <v>1510</v>
      </c>
      <c r="F3964" s="202" t="s">
        <v>475</v>
      </c>
      <c r="G3964" s="253">
        <v>101.84</v>
      </c>
      <c r="H3964" s="361" t="s">
        <v>1400</v>
      </c>
      <c r="I3964" s="359" t="s">
        <v>1383</v>
      </c>
      <c r="J3964" s="359" t="s">
        <v>1380</v>
      </c>
      <c r="K3964" s="359" t="s">
        <v>1391</v>
      </c>
      <c r="L3964" s="359" t="s">
        <v>1392</v>
      </c>
      <c r="M3964" s="368">
        <v>2009</v>
      </c>
      <c r="N3964" s="205">
        <v>41074</v>
      </c>
      <c r="O3964" s="203"/>
    </row>
    <row r="3965" spans="1:15" ht="27.75" hidden="1" customHeight="1" x14ac:dyDescent="0.25">
      <c r="A3965" s="203" t="s">
        <v>149</v>
      </c>
      <c r="B3965" s="202" t="s">
        <v>662</v>
      </c>
      <c r="C3965" s="203" t="s">
        <v>1508</v>
      </c>
      <c r="D3965" s="202" t="s">
        <v>740</v>
      </c>
      <c r="E3965" s="202" t="s">
        <v>1510</v>
      </c>
      <c r="F3965" s="202" t="s">
        <v>475</v>
      </c>
      <c r="G3965" s="253">
        <v>61.01</v>
      </c>
      <c r="H3965" s="361" t="s">
        <v>1400</v>
      </c>
      <c r="I3965" s="359" t="s">
        <v>1384</v>
      </c>
      <c r="J3965" s="359" t="s">
        <v>1380</v>
      </c>
      <c r="K3965" s="359" t="s">
        <v>1391</v>
      </c>
      <c r="L3965" s="359" t="s">
        <v>1392</v>
      </c>
      <c r="M3965" s="368">
        <v>2009</v>
      </c>
      <c r="N3965" s="205">
        <v>41074</v>
      </c>
      <c r="O3965" s="203"/>
    </row>
    <row r="3966" spans="1:15" ht="27.75" hidden="1" customHeight="1" x14ac:dyDescent="0.25">
      <c r="A3966" s="203" t="s">
        <v>149</v>
      </c>
      <c r="B3966" s="202" t="s">
        <v>662</v>
      </c>
      <c r="C3966" s="203" t="s">
        <v>1508</v>
      </c>
      <c r="D3966" s="202" t="s">
        <v>740</v>
      </c>
      <c r="E3966" s="202" t="s">
        <v>1510</v>
      </c>
      <c r="F3966" s="202" t="s">
        <v>475</v>
      </c>
      <c r="G3966" s="253">
        <v>29.95</v>
      </c>
      <c r="H3966" s="361" t="s">
        <v>1400</v>
      </c>
      <c r="I3966" s="359" t="s">
        <v>1385</v>
      </c>
      <c r="J3966" s="359" t="s">
        <v>1380</v>
      </c>
      <c r="K3966" s="359" t="s">
        <v>1391</v>
      </c>
      <c r="L3966" s="359" t="s">
        <v>1392</v>
      </c>
      <c r="M3966" s="368">
        <v>2009</v>
      </c>
      <c r="N3966" s="205">
        <v>41074</v>
      </c>
      <c r="O3966" s="203"/>
    </row>
    <row r="3967" spans="1:15" ht="27.75" hidden="1" customHeight="1" x14ac:dyDescent="0.25">
      <c r="A3967" s="203" t="s">
        <v>149</v>
      </c>
      <c r="B3967" s="202" t="s">
        <v>662</v>
      </c>
      <c r="C3967" s="203" t="s">
        <v>1513</v>
      </c>
      <c r="D3967" s="202" t="s">
        <v>1514</v>
      </c>
      <c r="E3967" s="202" t="s">
        <v>1515</v>
      </c>
      <c r="F3967" s="202" t="s">
        <v>475</v>
      </c>
      <c r="G3967" s="253">
        <v>12.16</v>
      </c>
      <c r="H3967" s="361" t="s">
        <v>1433</v>
      </c>
      <c r="I3967" s="359" t="s">
        <v>1407</v>
      </c>
      <c r="J3967" s="359" t="s">
        <v>1380</v>
      </c>
      <c r="K3967" s="359" t="s">
        <v>1113</v>
      </c>
      <c r="L3967" s="359" t="s">
        <v>1408</v>
      </c>
      <c r="M3967" s="368">
        <v>2006</v>
      </c>
      <c r="N3967" s="205">
        <v>42138</v>
      </c>
      <c r="O3967" s="203"/>
    </row>
    <row r="3968" spans="1:15" ht="27.75" hidden="1" customHeight="1" x14ac:dyDescent="0.25">
      <c r="A3968" s="203" t="s">
        <v>149</v>
      </c>
      <c r="B3968" s="202" t="s">
        <v>662</v>
      </c>
      <c r="C3968" s="203" t="s">
        <v>1513</v>
      </c>
      <c r="D3968" s="202" t="s">
        <v>1514</v>
      </c>
      <c r="E3968" s="202" t="s">
        <v>1515</v>
      </c>
      <c r="F3968" s="202" t="s">
        <v>475</v>
      </c>
      <c r="G3968" s="253">
        <v>3.3000000000000002E-2</v>
      </c>
      <c r="H3968" s="361" t="s">
        <v>1414</v>
      </c>
      <c r="I3968" s="359" t="s">
        <v>1407</v>
      </c>
      <c r="J3968" s="359" t="s">
        <v>1380</v>
      </c>
      <c r="K3968" s="359" t="s">
        <v>1113</v>
      </c>
      <c r="L3968" s="359" t="s">
        <v>1392</v>
      </c>
      <c r="M3968" s="368">
        <v>2006</v>
      </c>
      <c r="N3968" s="205">
        <v>42138</v>
      </c>
      <c r="O3968" s="203"/>
    </row>
    <row r="3969" spans="1:15" ht="27.75" hidden="1" customHeight="1" x14ac:dyDescent="0.25">
      <c r="A3969" s="203" t="s">
        <v>149</v>
      </c>
      <c r="B3969" s="202" t="s">
        <v>662</v>
      </c>
      <c r="C3969" s="203" t="s">
        <v>1403</v>
      </c>
      <c r="D3969" s="202" t="s">
        <v>1404</v>
      </c>
      <c r="E3969" s="202" t="s">
        <v>1405</v>
      </c>
      <c r="F3969" s="202" t="s">
        <v>475</v>
      </c>
      <c r="G3969" s="253">
        <v>154</v>
      </c>
      <c r="H3969" s="361" t="s">
        <v>1406</v>
      </c>
      <c r="I3969" s="359" t="s">
        <v>1407</v>
      </c>
      <c r="J3969" s="208">
        <v>0</v>
      </c>
      <c r="K3969" s="359" t="s">
        <v>22</v>
      </c>
      <c r="L3969" s="359" t="s">
        <v>1408</v>
      </c>
      <c r="M3969" s="368" t="s">
        <v>1407</v>
      </c>
      <c r="N3969" s="205">
        <v>42486</v>
      </c>
      <c r="O3969" s="203"/>
    </row>
    <row r="3970" spans="1:15" ht="27.75" hidden="1" customHeight="1" x14ac:dyDescent="0.25">
      <c r="A3970" s="230" t="s">
        <v>2089</v>
      </c>
      <c r="B3970" s="229" t="s">
        <v>2416</v>
      </c>
      <c r="C3970" s="230" t="s">
        <v>1403</v>
      </c>
      <c r="D3970" s="229" t="s">
        <v>1404</v>
      </c>
      <c r="E3970" s="229" t="s">
        <v>1405</v>
      </c>
      <c r="F3970" s="229" t="s">
        <v>475</v>
      </c>
      <c r="G3970" s="253">
        <v>154</v>
      </c>
      <c r="H3970" s="361" t="s">
        <v>1406</v>
      </c>
      <c r="I3970" s="359" t="s">
        <v>1407</v>
      </c>
      <c r="J3970" s="208">
        <v>0</v>
      </c>
      <c r="K3970" s="231" t="s">
        <v>22</v>
      </c>
      <c r="L3970" s="359" t="s">
        <v>1408</v>
      </c>
      <c r="M3970" s="368" t="s">
        <v>1407</v>
      </c>
      <c r="N3970" s="232">
        <v>42486</v>
      </c>
      <c r="O3970" s="230"/>
    </row>
    <row r="3971" spans="1:15" ht="27.75" hidden="1" customHeight="1" x14ac:dyDescent="0.25">
      <c r="A3971" s="203" t="s">
        <v>152</v>
      </c>
      <c r="B3971" s="202" t="s">
        <v>615</v>
      </c>
      <c r="C3971" s="203" t="s">
        <v>1653</v>
      </c>
      <c r="D3971" s="202" t="s">
        <v>1654</v>
      </c>
      <c r="E3971" s="202" t="s">
        <v>1655</v>
      </c>
      <c r="F3971" s="202" t="s">
        <v>505</v>
      </c>
      <c r="G3971" s="253">
        <v>0.54</v>
      </c>
      <c r="H3971" s="361" t="s">
        <v>1433</v>
      </c>
      <c r="I3971" s="359" t="s">
        <v>1407</v>
      </c>
      <c r="J3971" s="358" t="s">
        <v>1380</v>
      </c>
      <c r="K3971" s="359" t="s">
        <v>1113</v>
      </c>
      <c r="L3971" s="359" t="s">
        <v>1408</v>
      </c>
      <c r="M3971" s="370">
        <v>2003</v>
      </c>
      <c r="N3971" s="205">
        <v>40658</v>
      </c>
      <c r="O3971" s="203"/>
    </row>
    <row r="3972" spans="1:15" ht="27.75" hidden="1" customHeight="1" x14ac:dyDescent="0.25">
      <c r="A3972" s="203" t="s">
        <v>152</v>
      </c>
      <c r="B3972" s="202" t="s">
        <v>615</v>
      </c>
      <c r="C3972" s="203" t="s">
        <v>1653</v>
      </c>
      <c r="D3972" s="202" t="s">
        <v>1654</v>
      </c>
      <c r="E3972" s="202" t="s">
        <v>1655</v>
      </c>
      <c r="F3972" s="202" t="s">
        <v>505</v>
      </c>
      <c r="G3972" s="253">
        <v>1.48E-3</v>
      </c>
      <c r="H3972" s="361" t="s">
        <v>1414</v>
      </c>
      <c r="I3972" s="359" t="s">
        <v>1407</v>
      </c>
      <c r="J3972" s="358" t="s">
        <v>1380</v>
      </c>
      <c r="K3972" s="359" t="s">
        <v>1113</v>
      </c>
      <c r="L3972" s="359" t="s">
        <v>1392</v>
      </c>
      <c r="M3972" s="370">
        <v>2003</v>
      </c>
      <c r="N3972" s="205">
        <v>40658</v>
      </c>
      <c r="O3972" s="203"/>
    </row>
    <row r="3973" spans="1:15" ht="27.75" hidden="1" customHeight="1" x14ac:dyDescent="0.25">
      <c r="A3973" s="203" t="s">
        <v>152</v>
      </c>
      <c r="B3973" s="202" t="s">
        <v>615</v>
      </c>
      <c r="C3973" s="203" t="s">
        <v>1403</v>
      </c>
      <c r="D3973" s="202" t="s">
        <v>1404</v>
      </c>
      <c r="E3973" s="202" t="s">
        <v>1405</v>
      </c>
      <c r="F3973" s="202" t="s">
        <v>475</v>
      </c>
      <c r="G3973" s="253">
        <v>154</v>
      </c>
      <c r="H3973" s="361" t="s">
        <v>1406</v>
      </c>
      <c r="I3973" s="359" t="s">
        <v>1407</v>
      </c>
      <c r="J3973" s="359" t="s">
        <v>1380</v>
      </c>
      <c r="K3973" s="359" t="s">
        <v>22</v>
      </c>
      <c r="L3973" s="359" t="s">
        <v>1408</v>
      </c>
      <c r="M3973" s="368" t="s">
        <v>1407</v>
      </c>
      <c r="N3973" s="205">
        <v>42486</v>
      </c>
      <c r="O3973" s="203"/>
    </row>
    <row r="3974" spans="1:15" ht="27.75" hidden="1" customHeight="1" x14ac:dyDescent="0.25">
      <c r="A3974" s="203" t="s">
        <v>152</v>
      </c>
      <c r="B3974" s="202" t="s">
        <v>615</v>
      </c>
      <c r="C3974" s="203" t="s">
        <v>1461</v>
      </c>
      <c r="D3974" s="202" t="s">
        <v>1915</v>
      </c>
      <c r="E3974" s="202" t="s">
        <v>1916</v>
      </c>
      <c r="F3974" s="202" t="s">
        <v>475</v>
      </c>
      <c r="G3974" s="254">
        <v>179242</v>
      </c>
      <c r="H3974" s="361" t="s">
        <v>1433</v>
      </c>
      <c r="I3974" s="359" t="s">
        <v>1407</v>
      </c>
      <c r="J3974" s="359" t="s">
        <v>1380</v>
      </c>
      <c r="K3974" s="359" t="s">
        <v>8</v>
      </c>
      <c r="L3974" s="359" t="s">
        <v>1408</v>
      </c>
      <c r="M3974" s="368" t="s">
        <v>1407</v>
      </c>
      <c r="N3974" s="205">
        <v>42530</v>
      </c>
      <c r="O3974" s="203"/>
    </row>
    <row r="3975" spans="1:15" ht="27.75" hidden="1" customHeight="1" x14ac:dyDescent="0.25">
      <c r="A3975" s="203" t="s">
        <v>152</v>
      </c>
      <c r="B3975" s="202" t="s">
        <v>615</v>
      </c>
      <c r="C3975" s="203" t="s">
        <v>1461</v>
      </c>
      <c r="D3975" s="202" t="s">
        <v>1915</v>
      </c>
      <c r="E3975" s="202" t="s">
        <v>1916</v>
      </c>
      <c r="F3975" s="202" t="s">
        <v>475</v>
      </c>
      <c r="G3975" s="254">
        <v>491</v>
      </c>
      <c r="H3975" s="361" t="s">
        <v>1414</v>
      </c>
      <c r="I3975" s="359" t="s">
        <v>1407</v>
      </c>
      <c r="J3975" s="359" t="s">
        <v>1380</v>
      </c>
      <c r="K3975" s="359" t="s">
        <v>8</v>
      </c>
      <c r="L3975" s="359" t="s">
        <v>1392</v>
      </c>
      <c r="M3975" s="368" t="s">
        <v>1407</v>
      </c>
      <c r="N3975" s="205">
        <v>42530</v>
      </c>
      <c r="O3975" s="203"/>
    </row>
    <row r="3976" spans="1:15" ht="27.75" hidden="1" customHeight="1" x14ac:dyDescent="0.25">
      <c r="A3976" s="203" t="s">
        <v>152</v>
      </c>
      <c r="B3976" s="202" t="s">
        <v>615</v>
      </c>
      <c r="C3976" s="203" t="s">
        <v>1461</v>
      </c>
      <c r="D3976" s="202" t="s">
        <v>1917</v>
      </c>
      <c r="E3976" s="202" t="s">
        <v>1761</v>
      </c>
      <c r="F3976" s="202" t="s">
        <v>475</v>
      </c>
      <c r="G3976" s="254">
        <v>398534</v>
      </c>
      <c r="H3976" s="361" t="s">
        <v>1433</v>
      </c>
      <c r="I3976" s="359" t="s">
        <v>1407</v>
      </c>
      <c r="J3976" s="359" t="s">
        <v>1380</v>
      </c>
      <c r="K3976" s="359" t="s">
        <v>8</v>
      </c>
      <c r="L3976" s="359" t="s">
        <v>1408</v>
      </c>
      <c r="M3976" s="368" t="s">
        <v>1407</v>
      </c>
      <c r="N3976" s="205">
        <v>42530</v>
      </c>
      <c r="O3976" s="203"/>
    </row>
    <row r="3977" spans="1:15" ht="27.75" hidden="1" customHeight="1" x14ac:dyDescent="0.25">
      <c r="A3977" s="203" t="s">
        <v>152</v>
      </c>
      <c r="B3977" s="202" t="s">
        <v>615</v>
      </c>
      <c r="C3977" s="203" t="s">
        <v>1461</v>
      </c>
      <c r="D3977" s="202" t="s">
        <v>1917</v>
      </c>
      <c r="E3977" s="202" t="s">
        <v>1761</v>
      </c>
      <c r="F3977" s="202" t="s">
        <v>475</v>
      </c>
      <c r="G3977" s="254">
        <v>1092</v>
      </c>
      <c r="H3977" s="361" t="s">
        <v>1414</v>
      </c>
      <c r="I3977" s="359" t="s">
        <v>1407</v>
      </c>
      <c r="J3977" s="359" t="s">
        <v>1380</v>
      </c>
      <c r="K3977" s="359" t="s">
        <v>8</v>
      </c>
      <c r="L3977" s="359" t="s">
        <v>1392</v>
      </c>
      <c r="M3977" s="368" t="s">
        <v>1407</v>
      </c>
      <c r="N3977" s="205">
        <v>42530</v>
      </c>
      <c r="O3977" s="203"/>
    </row>
    <row r="3978" spans="1:15" ht="27.75" hidden="1" customHeight="1" x14ac:dyDescent="0.25">
      <c r="A3978" s="203" t="s">
        <v>152</v>
      </c>
      <c r="B3978" s="202" t="s">
        <v>615</v>
      </c>
      <c r="C3978" s="203" t="s">
        <v>1461</v>
      </c>
      <c r="D3978" s="202" t="s">
        <v>1882</v>
      </c>
      <c r="E3978" s="202" t="s">
        <v>1883</v>
      </c>
      <c r="F3978" s="202" t="s">
        <v>475</v>
      </c>
      <c r="G3978" s="254">
        <v>279963</v>
      </c>
      <c r="H3978" s="361" t="s">
        <v>1433</v>
      </c>
      <c r="I3978" s="359" t="s">
        <v>1407</v>
      </c>
      <c r="J3978" s="359" t="s">
        <v>1380</v>
      </c>
      <c r="K3978" s="359" t="s">
        <v>8</v>
      </c>
      <c r="L3978" s="359" t="s">
        <v>1408</v>
      </c>
      <c r="M3978" s="368" t="s">
        <v>1407</v>
      </c>
      <c r="N3978" s="205">
        <v>42530</v>
      </c>
      <c r="O3978" s="203"/>
    </row>
    <row r="3979" spans="1:15" ht="27.75" hidden="1" customHeight="1" x14ac:dyDescent="0.25">
      <c r="A3979" s="203" t="s">
        <v>152</v>
      </c>
      <c r="B3979" s="202" t="s">
        <v>615</v>
      </c>
      <c r="C3979" s="203" t="s">
        <v>1461</v>
      </c>
      <c r="D3979" s="202" t="s">
        <v>1882</v>
      </c>
      <c r="E3979" s="202" t="s">
        <v>1883</v>
      </c>
      <c r="F3979" s="202" t="s">
        <v>475</v>
      </c>
      <c r="G3979" s="254">
        <v>767</v>
      </c>
      <c r="H3979" s="361" t="s">
        <v>1414</v>
      </c>
      <c r="I3979" s="359" t="s">
        <v>1407</v>
      </c>
      <c r="J3979" s="359" t="s">
        <v>1380</v>
      </c>
      <c r="K3979" s="359" t="s">
        <v>8</v>
      </c>
      <c r="L3979" s="359" t="s">
        <v>1392</v>
      </c>
      <c r="M3979" s="368" t="s">
        <v>1407</v>
      </c>
      <c r="N3979" s="205">
        <v>42530</v>
      </c>
      <c r="O3979" s="203"/>
    </row>
    <row r="3980" spans="1:15" ht="27.75" hidden="1" customHeight="1" x14ac:dyDescent="0.25">
      <c r="A3980" s="203" t="s">
        <v>152</v>
      </c>
      <c r="B3980" s="202" t="s">
        <v>615</v>
      </c>
      <c r="C3980" s="203" t="s">
        <v>1461</v>
      </c>
      <c r="D3980" s="202" t="s">
        <v>1920</v>
      </c>
      <c r="E3980" s="202" t="s">
        <v>1921</v>
      </c>
      <c r="F3980" s="202" t="s">
        <v>475</v>
      </c>
      <c r="G3980" s="254">
        <v>165889</v>
      </c>
      <c r="H3980" s="361" t="s">
        <v>1433</v>
      </c>
      <c r="I3980" s="359" t="s">
        <v>1407</v>
      </c>
      <c r="J3980" s="359" t="s">
        <v>1380</v>
      </c>
      <c r="K3980" s="359" t="s">
        <v>8</v>
      </c>
      <c r="L3980" s="359" t="s">
        <v>1408</v>
      </c>
      <c r="M3980" s="368" t="s">
        <v>1407</v>
      </c>
      <c r="N3980" s="205">
        <v>42530</v>
      </c>
      <c r="O3980" s="203"/>
    </row>
    <row r="3981" spans="1:15" ht="27.75" hidden="1" customHeight="1" x14ac:dyDescent="0.25">
      <c r="A3981" s="203" t="s">
        <v>152</v>
      </c>
      <c r="B3981" s="202" t="s">
        <v>615</v>
      </c>
      <c r="C3981" s="203" t="s">
        <v>1461</v>
      </c>
      <c r="D3981" s="202" t="s">
        <v>1920</v>
      </c>
      <c r="E3981" s="202" t="s">
        <v>1921</v>
      </c>
      <c r="F3981" s="202" t="s">
        <v>475</v>
      </c>
      <c r="G3981" s="254">
        <v>454</v>
      </c>
      <c r="H3981" s="361" t="s">
        <v>1414</v>
      </c>
      <c r="I3981" s="359" t="s">
        <v>1407</v>
      </c>
      <c r="J3981" s="359" t="s">
        <v>1380</v>
      </c>
      <c r="K3981" s="359" t="s">
        <v>8</v>
      </c>
      <c r="L3981" s="359" t="s">
        <v>1392</v>
      </c>
      <c r="M3981" s="368" t="s">
        <v>1407</v>
      </c>
      <c r="N3981" s="205">
        <v>42530</v>
      </c>
      <c r="O3981" s="203"/>
    </row>
    <row r="3982" spans="1:15" ht="27.75" hidden="1" customHeight="1" x14ac:dyDescent="0.25">
      <c r="A3982" s="203" t="s">
        <v>152</v>
      </c>
      <c r="B3982" s="202" t="s">
        <v>615</v>
      </c>
      <c r="C3982" s="203" t="s">
        <v>1461</v>
      </c>
      <c r="D3982" s="202" t="s">
        <v>1658</v>
      </c>
      <c r="E3982" s="202" t="s">
        <v>1659</v>
      </c>
      <c r="F3982" s="202" t="s">
        <v>475</v>
      </c>
      <c r="G3982" s="254">
        <v>28679140</v>
      </c>
      <c r="H3982" s="361" t="s">
        <v>1433</v>
      </c>
      <c r="I3982" s="359" t="s">
        <v>1407</v>
      </c>
      <c r="J3982" s="359" t="s">
        <v>1380</v>
      </c>
      <c r="K3982" s="359" t="s">
        <v>8</v>
      </c>
      <c r="L3982" s="359" t="s">
        <v>1408</v>
      </c>
      <c r="M3982" s="368" t="s">
        <v>1407</v>
      </c>
      <c r="N3982" s="205">
        <v>42530</v>
      </c>
      <c r="O3982" s="203"/>
    </row>
    <row r="3983" spans="1:15" ht="27.75" hidden="1" customHeight="1" x14ac:dyDescent="0.25">
      <c r="A3983" s="203" t="s">
        <v>152</v>
      </c>
      <c r="B3983" s="202" t="s">
        <v>615</v>
      </c>
      <c r="C3983" s="203" t="s">
        <v>1461</v>
      </c>
      <c r="D3983" s="202" t="s">
        <v>1658</v>
      </c>
      <c r="E3983" s="202" t="s">
        <v>1659</v>
      </c>
      <c r="F3983" s="202" t="s">
        <v>475</v>
      </c>
      <c r="G3983" s="254">
        <v>189928</v>
      </c>
      <c r="H3983" s="361" t="s">
        <v>1414</v>
      </c>
      <c r="I3983" s="359" t="s">
        <v>1407</v>
      </c>
      <c r="J3983" s="359" t="s">
        <v>1380</v>
      </c>
      <c r="K3983" s="359" t="s">
        <v>8</v>
      </c>
      <c r="L3983" s="359" t="s">
        <v>1392</v>
      </c>
      <c r="M3983" s="368" t="s">
        <v>1407</v>
      </c>
      <c r="N3983" s="205">
        <v>42530</v>
      </c>
      <c r="O3983" s="203"/>
    </row>
    <row r="3984" spans="1:15" ht="27.75" hidden="1" customHeight="1" x14ac:dyDescent="0.25">
      <c r="A3984" s="203" t="s">
        <v>152</v>
      </c>
      <c r="B3984" s="202" t="s">
        <v>615</v>
      </c>
      <c r="C3984" s="203" t="s">
        <v>1461</v>
      </c>
      <c r="D3984" s="202" t="s">
        <v>1923</v>
      </c>
      <c r="E3984" s="202" t="s">
        <v>1399</v>
      </c>
      <c r="F3984" s="202" t="s">
        <v>475</v>
      </c>
      <c r="G3984" s="254">
        <v>208979</v>
      </c>
      <c r="H3984" s="361" t="s">
        <v>1433</v>
      </c>
      <c r="I3984" s="359" t="s">
        <v>1407</v>
      </c>
      <c r="J3984" s="359" t="s">
        <v>1380</v>
      </c>
      <c r="K3984" s="359" t="s">
        <v>8</v>
      </c>
      <c r="L3984" s="359" t="s">
        <v>1408</v>
      </c>
      <c r="M3984" s="368" t="s">
        <v>1407</v>
      </c>
      <c r="N3984" s="205">
        <v>42530</v>
      </c>
      <c r="O3984" s="203"/>
    </row>
    <row r="3985" spans="1:15" ht="27.75" hidden="1" customHeight="1" x14ac:dyDescent="0.25">
      <c r="A3985" s="203" t="s">
        <v>152</v>
      </c>
      <c r="B3985" s="202" t="s">
        <v>615</v>
      </c>
      <c r="C3985" s="203" t="s">
        <v>1461</v>
      </c>
      <c r="D3985" s="202" t="s">
        <v>1923</v>
      </c>
      <c r="E3985" s="202" t="s">
        <v>1399</v>
      </c>
      <c r="F3985" s="202" t="s">
        <v>475</v>
      </c>
      <c r="G3985" s="254">
        <v>1384</v>
      </c>
      <c r="H3985" s="361" t="s">
        <v>1414</v>
      </c>
      <c r="I3985" s="359" t="s">
        <v>1407</v>
      </c>
      <c r="J3985" s="359" t="s">
        <v>1380</v>
      </c>
      <c r="K3985" s="359" t="s">
        <v>8</v>
      </c>
      <c r="L3985" s="359" t="s">
        <v>1392</v>
      </c>
      <c r="M3985" s="368" t="s">
        <v>1407</v>
      </c>
      <c r="N3985" s="205">
        <v>42530</v>
      </c>
      <c r="O3985" s="203"/>
    </row>
    <row r="3986" spans="1:15" ht="27.75" hidden="1" customHeight="1" x14ac:dyDescent="0.25">
      <c r="A3986" s="203" t="s">
        <v>152</v>
      </c>
      <c r="B3986" s="202" t="s">
        <v>615</v>
      </c>
      <c r="C3986" s="203" t="s">
        <v>1660</v>
      </c>
      <c r="D3986" s="202" t="s">
        <v>1926</v>
      </c>
      <c r="E3986" s="202" t="s">
        <v>1927</v>
      </c>
      <c r="F3986" s="202" t="s">
        <v>505</v>
      </c>
      <c r="G3986" s="253">
        <v>0.21</v>
      </c>
      <c r="H3986" s="361" t="s">
        <v>1433</v>
      </c>
      <c r="I3986" s="359" t="s">
        <v>1407</v>
      </c>
      <c r="J3986" s="358">
        <v>0.56999999999999995</v>
      </c>
      <c r="K3986" s="359" t="s">
        <v>1113</v>
      </c>
      <c r="L3986" s="359" t="s">
        <v>1408</v>
      </c>
      <c r="M3986" s="368">
        <v>2008</v>
      </c>
      <c r="N3986" s="207" t="s">
        <v>1663</v>
      </c>
      <c r="O3986" s="203"/>
    </row>
    <row r="3987" spans="1:15" ht="27.75" hidden="1" customHeight="1" x14ac:dyDescent="0.25">
      <c r="A3987" s="203" t="s">
        <v>152</v>
      </c>
      <c r="B3987" s="202" t="s">
        <v>615</v>
      </c>
      <c r="C3987" s="203" t="s">
        <v>1660</v>
      </c>
      <c r="D3987" s="202" t="s">
        <v>1926</v>
      </c>
      <c r="E3987" s="202" t="s">
        <v>1927</v>
      </c>
      <c r="F3987" s="202" t="s">
        <v>505</v>
      </c>
      <c r="G3987" s="253">
        <v>5.9999999999999995E-4</v>
      </c>
      <c r="H3987" s="361" t="s">
        <v>1414</v>
      </c>
      <c r="I3987" s="359" t="s">
        <v>1407</v>
      </c>
      <c r="J3987" s="358">
        <v>0.56999999999999995</v>
      </c>
      <c r="K3987" s="359" t="s">
        <v>1113</v>
      </c>
      <c r="L3987" s="359" t="s">
        <v>1392</v>
      </c>
      <c r="M3987" s="368">
        <v>2008</v>
      </c>
      <c r="N3987" s="207" t="s">
        <v>1663</v>
      </c>
      <c r="O3987" s="203"/>
    </row>
    <row r="3988" spans="1:15" ht="27.75" hidden="1" customHeight="1" x14ac:dyDescent="0.25">
      <c r="A3988" s="203" t="s">
        <v>152</v>
      </c>
      <c r="B3988" s="202" t="s">
        <v>615</v>
      </c>
      <c r="C3988" s="203" t="s">
        <v>1660</v>
      </c>
      <c r="D3988" s="202" t="s">
        <v>1932</v>
      </c>
      <c r="E3988" s="202" t="s">
        <v>1933</v>
      </c>
      <c r="F3988" s="202" t="s">
        <v>505</v>
      </c>
      <c r="G3988" s="253">
        <v>2.13</v>
      </c>
      <c r="H3988" s="361" t="s">
        <v>1433</v>
      </c>
      <c r="I3988" s="359" t="s">
        <v>1407</v>
      </c>
      <c r="J3988" s="358">
        <v>0.76</v>
      </c>
      <c r="K3988" s="359" t="s">
        <v>1113</v>
      </c>
      <c r="L3988" s="359" t="s">
        <v>1408</v>
      </c>
      <c r="M3988" s="368">
        <v>2008</v>
      </c>
      <c r="N3988" s="207" t="s">
        <v>1663</v>
      </c>
      <c r="O3988" s="203"/>
    </row>
    <row r="3989" spans="1:15" ht="27.75" hidden="1" customHeight="1" x14ac:dyDescent="0.25">
      <c r="A3989" s="203" t="s">
        <v>152</v>
      </c>
      <c r="B3989" s="202" t="s">
        <v>615</v>
      </c>
      <c r="C3989" s="203" t="s">
        <v>1660</v>
      </c>
      <c r="D3989" s="202" t="s">
        <v>1932</v>
      </c>
      <c r="E3989" s="202" t="s">
        <v>1933</v>
      </c>
      <c r="F3989" s="202" t="s">
        <v>505</v>
      </c>
      <c r="G3989" s="253">
        <v>5.8300000000000001E-3</v>
      </c>
      <c r="H3989" s="361" t="s">
        <v>1414</v>
      </c>
      <c r="I3989" s="359" t="s">
        <v>1407</v>
      </c>
      <c r="J3989" s="358">
        <v>0.76300000000000001</v>
      </c>
      <c r="K3989" s="359" t="s">
        <v>1113</v>
      </c>
      <c r="L3989" s="359" t="s">
        <v>1392</v>
      </c>
      <c r="M3989" s="368">
        <v>2008</v>
      </c>
      <c r="N3989" s="207" t="s">
        <v>1663</v>
      </c>
      <c r="O3989" s="203"/>
    </row>
    <row r="3990" spans="1:15" ht="27.75" hidden="1" customHeight="1" x14ac:dyDescent="0.25">
      <c r="A3990" s="203" t="s">
        <v>2090</v>
      </c>
      <c r="B3990" s="202" t="s">
        <v>2417</v>
      </c>
      <c r="C3990" s="203" t="s">
        <v>1434</v>
      </c>
      <c r="D3990" s="202" t="s">
        <v>1437</v>
      </c>
      <c r="E3990" s="202" t="s">
        <v>1438</v>
      </c>
      <c r="F3990" s="202" t="s">
        <v>475</v>
      </c>
      <c r="G3990" s="253">
        <v>1.54</v>
      </c>
      <c r="H3990" s="361" t="s">
        <v>1414</v>
      </c>
      <c r="I3990" s="359" t="s">
        <v>1407</v>
      </c>
      <c r="J3990" s="358">
        <v>0</v>
      </c>
      <c r="K3990" s="359" t="s">
        <v>1113</v>
      </c>
      <c r="L3990" s="359" t="s">
        <v>1392</v>
      </c>
      <c r="M3990" s="368">
        <v>2003</v>
      </c>
      <c r="N3990" s="205">
        <v>41544</v>
      </c>
      <c r="O3990" s="203"/>
    </row>
    <row r="3991" spans="1:15" ht="27.75" hidden="1" customHeight="1" x14ac:dyDescent="0.25">
      <c r="A3991" s="203" t="s">
        <v>2090</v>
      </c>
      <c r="B3991" s="202" t="s">
        <v>2417</v>
      </c>
      <c r="C3991" s="203" t="s">
        <v>1403</v>
      </c>
      <c r="D3991" s="202" t="s">
        <v>1404</v>
      </c>
      <c r="E3991" s="202" t="s">
        <v>1405</v>
      </c>
      <c r="F3991" s="202" t="s">
        <v>475</v>
      </c>
      <c r="G3991" s="253">
        <v>154</v>
      </c>
      <c r="H3991" s="361" t="s">
        <v>1406</v>
      </c>
      <c r="I3991" s="359" t="s">
        <v>1407</v>
      </c>
      <c r="J3991" s="208">
        <v>0</v>
      </c>
      <c r="K3991" s="359" t="s">
        <v>22</v>
      </c>
      <c r="L3991" s="359" t="s">
        <v>1408</v>
      </c>
      <c r="M3991" s="368" t="s">
        <v>1407</v>
      </c>
      <c r="N3991" s="205">
        <v>42486</v>
      </c>
      <c r="O3991" s="203"/>
    </row>
    <row r="3992" spans="1:15" ht="27.75" hidden="1" customHeight="1" x14ac:dyDescent="0.25">
      <c r="A3992" s="203" t="s">
        <v>2090</v>
      </c>
      <c r="B3992" s="202" t="s">
        <v>2417</v>
      </c>
      <c r="C3992" s="203" t="s">
        <v>1461</v>
      </c>
      <c r="D3992" s="202" t="s">
        <v>1462</v>
      </c>
      <c r="E3992" s="202" t="s">
        <v>1463</v>
      </c>
      <c r="F3992" s="202" t="s">
        <v>475</v>
      </c>
      <c r="G3992" s="254">
        <v>21534261</v>
      </c>
      <c r="H3992" s="361" t="s">
        <v>1433</v>
      </c>
      <c r="I3992" s="359" t="s">
        <v>1407</v>
      </c>
      <c r="J3992" s="359" t="s">
        <v>1380</v>
      </c>
      <c r="K3992" s="359" t="s">
        <v>8</v>
      </c>
      <c r="L3992" s="359" t="s">
        <v>1408</v>
      </c>
      <c r="M3992" s="368" t="s">
        <v>1407</v>
      </c>
      <c r="N3992" s="205">
        <v>42530</v>
      </c>
      <c r="O3992" s="203"/>
    </row>
    <row r="3993" spans="1:15" ht="27.75" hidden="1" customHeight="1" x14ac:dyDescent="0.25">
      <c r="A3993" s="203" t="s">
        <v>2090</v>
      </c>
      <c r="B3993" s="202" t="s">
        <v>2417</v>
      </c>
      <c r="C3993" s="203" t="s">
        <v>1461</v>
      </c>
      <c r="D3993" s="202" t="s">
        <v>1462</v>
      </c>
      <c r="E3993" s="202" t="s">
        <v>1463</v>
      </c>
      <c r="F3993" s="202" t="s">
        <v>475</v>
      </c>
      <c r="G3993" s="254">
        <v>58998</v>
      </c>
      <c r="H3993" s="361" t="s">
        <v>1414</v>
      </c>
      <c r="I3993" s="359" t="s">
        <v>1407</v>
      </c>
      <c r="J3993" s="359" t="s">
        <v>1380</v>
      </c>
      <c r="K3993" s="359" t="s">
        <v>8</v>
      </c>
      <c r="L3993" s="359" t="s">
        <v>1392</v>
      </c>
      <c r="M3993" s="368" t="s">
        <v>1407</v>
      </c>
      <c r="N3993" s="205">
        <v>42530</v>
      </c>
      <c r="O3993" s="203"/>
    </row>
    <row r="3994" spans="1:15" ht="27.75" hidden="1" customHeight="1" x14ac:dyDescent="0.25">
      <c r="A3994" s="203" t="s">
        <v>2090</v>
      </c>
      <c r="B3994" s="202" t="s">
        <v>2417</v>
      </c>
      <c r="C3994" s="203" t="s">
        <v>1397</v>
      </c>
      <c r="D3994" s="202" t="s">
        <v>1464</v>
      </c>
      <c r="E3994" s="202" t="s">
        <v>1465</v>
      </c>
      <c r="F3994" s="202" t="s">
        <v>475</v>
      </c>
      <c r="G3994" s="253">
        <v>396</v>
      </c>
      <c r="H3994" s="361" t="s">
        <v>1400</v>
      </c>
      <c r="I3994" s="359" t="s">
        <v>1379</v>
      </c>
      <c r="J3994" s="358">
        <v>0</v>
      </c>
      <c r="K3994" s="359" t="s">
        <v>1391</v>
      </c>
      <c r="L3994" s="359" t="s">
        <v>1392</v>
      </c>
      <c r="M3994" s="368">
        <v>2010</v>
      </c>
      <c r="N3994" s="207" t="s">
        <v>1401</v>
      </c>
      <c r="O3994" s="203"/>
    </row>
    <row r="3995" spans="1:15" ht="27.75" hidden="1" customHeight="1" x14ac:dyDescent="0.25">
      <c r="A3995" s="203" t="s">
        <v>2090</v>
      </c>
      <c r="B3995" s="202" t="s">
        <v>2417</v>
      </c>
      <c r="C3995" s="203" t="s">
        <v>1397</v>
      </c>
      <c r="D3995" s="202" t="s">
        <v>1464</v>
      </c>
      <c r="E3995" s="202" t="s">
        <v>1465</v>
      </c>
      <c r="F3995" s="202" t="s">
        <v>475</v>
      </c>
      <c r="G3995" s="253">
        <v>96.8</v>
      </c>
      <c r="H3995" s="361" t="s">
        <v>1400</v>
      </c>
      <c r="I3995" s="359" t="s">
        <v>1382</v>
      </c>
      <c r="J3995" s="210">
        <v>4.8000000000000001E-2</v>
      </c>
      <c r="K3995" s="359" t="s">
        <v>1391</v>
      </c>
      <c r="L3995" s="359" t="s">
        <v>1392</v>
      </c>
      <c r="M3995" s="368">
        <v>2010</v>
      </c>
      <c r="N3995" s="207" t="s">
        <v>1401</v>
      </c>
      <c r="O3995" s="203"/>
    </row>
    <row r="3996" spans="1:15" ht="27.75" hidden="1" customHeight="1" x14ac:dyDescent="0.25">
      <c r="A3996" s="203" t="s">
        <v>2090</v>
      </c>
      <c r="B3996" s="202" t="s">
        <v>2417</v>
      </c>
      <c r="C3996" s="203" t="s">
        <v>1397</v>
      </c>
      <c r="D3996" s="202" t="s">
        <v>1464</v>
      </c>
      <c r="E3996" s="202" t="s">
        <v>1465</v>
      </c>
      <c r="F3996" s="202" t="s">
        <v>475</v>
      </c>
      <c r="G3996" s="253">
        <v>23.6</v>
      </c>
      <c r="H3996" s="361" t="s">
        <v>1400</v>
      </c>
      <c r="I3996" s="359" t="s">
        <v>1383</v>
      </c>
      <c r="J3996" s="358">
        <v>0.44</v>
      </c>
      <c r="K3996" s="359" t="s">
        <v>1391</v>
      </c>
      <c r="L3996" s="359" t="s">
        <v>1392</v>
      </c>
      <c r="M3996" s="368">
        <v>2010</v>
      </c>
      <c r="N3996" s="207" t="s">
        <v>1401</v>
      </c>
      <c r="O3996" s="203"/>
    </row>
    <row r="3997" spans="1:15" ht="27.75" hidden="1" customHeight="1" x14ac:dyDescent="0.25">
      <c r="A3997" s="203" t="s">
        <v>2090</v>
      </c>
      <c r="B3997" s="202" t="s">
        <v>2417</v>
      </c>
      <c r="C3997" s="203" t="s">
        <v>1397</v>
      </c>
      <c r="D3997" s="202" t="s">
        <v>1464</v>
      </c>
      <c r="E3997" s="202" t="s">
        <v>1465</v>
      </c>
      <c r="F3997" s="202" t="s">
        <v>475</v>
      </c>
      <c r="G3997" s="253">
        <v>4.93</v>
      </c>
      <c r="H3997" s="361" t="s">
        <v>1400</v>
      </c>
      <c r="I3997" s="359" t="s">
        <v>1384</v>
      </c>
      <c r="J3997" s="359" t="s">
        <v>1402</v>
      </c>
      <c r="K3997" s="359" t="s">
        <v>1391</v>
      </c>
      <c r="L3997" s="359" t="s">
        <v>1392</v>
      </c>
      <c r="M3997" s="368">
        <v>2010</v>
      </c>
      <c r="N3997" s="207" t="s">
        <v>1401</v>
      </c>
      <c r="O3997" s="203"/>
    </row>
    <row r="3998" spans="1:15" ht="27.75" hidden="1" customHeight="1" x14ac:dyDescent="0.25">
      <c r="A3998" s="203" t="s">
        <v>2090</v>
      </c>
      <c r="B3998" s="202" t="s">
        <v>2417</v>
      </c>
      <c r="C3998" s="203" t="s">
        <v>1397</v>
      </c>
      <c r="D3998" s="202" t="s">
        <v>1464</v>
      </c>
      <c r="E3998" s="202" t="s">
        <v>1465</v>
      </c>
      <c r="F3998" s="202" t="s">
        <v>475</v>
      </c>
      <c r="G3998" s="253">
        <v>1.75</v>
      </c>
      <c r="H3998" s="361" t="s">
        <v>1400</v>
      </c>
      <c r="I3998" s="359" t="s">
        <v>1385</v>
      </c>
      <c r="J3998" s="359" t="s">
        <v>1402</v>
      </c>
      <c r="K3998" s="359" t="s">
        <v>1391</v>
      </c>
      <c r="L3998" s="359" t="s">
        <v>1392</v>
      </c>
      <c r="M3998" s="368">
        <v>2010</v>
      </c>
      <c r="N3998" s="207" t="s">
        <v>1401</v>
      </c>
      <c r="O3998" s="203"/>
    </row>
    <row r="3999" spans="1:15" ht="27.75" hidden="1" customHeight="1" x14ac:dyDescent="0.25">
      <c r="A3999" s="203" t="s">
        <v>2091</v>
      </c>
      <c r="B3999" s="202" t="s">
        <v>663</v>
      </c>
      <c r="C3999" s="203" t="s">
        <v>1508</v>
      </c>
      <c r="D3999" s="202" t="s">
        <v>740</v>
      </c>
      <c r="E3999" s="202" t="s">
        <v>1510</v>
      </c>
      <c r="F3999" s="202" t="s">
        <v>475</v>
      </c>
      <c r="G3999" s="253">
        <v>539.42999999999995</v>
      </c>
      <c r="H3999" s="361" t="s">
        <v>1400</v>
      </c>
      <c r="I3999" s="359" t="s">
        <v>1379</v>
      </c>
      <c r="J3999" s="359" t="s">
        <v>1380</v>
      </c>
      <c r="K3999" s="359" t="s">
        <v>1391</v>
      </c>
      <c r="L3999" s="359" t="s">
        <v>1392</v>
      </c>
      <c r="M3999" s="369">
        <v>2009</v>
      </c>
      <c r="N3999" s="221">
        <v>41074</v>
      </c>
      <c r="O3999" s="203"/>
    </row>
    <row r="4000" spans="1:15" ht="27.75" hidden="1" customHeight="1" x14ac:dyDescent="0.25">
      <c r="A4000" s="203" t="s">
        <v>2091</v>
      </c>
      <c r="B4000" s="202" t="s">
        <v>663</v>
      </c>
      <c r="C4000" s="203" t="s">
        <v>1508</v>
      </c>
      <c r="D4000" s="202" t="s">
        <v>740</v>
      </c>
      <c r="E4000" s="202" t="s">
        <v>1510</v>
      </c>
      <c r="F4000" s="202" t="s">
        <v>475</v>
      </c>
      <c r="G4000" s="253">
        <v>203.99</v>
      </c>
      <c r="H4000" s="361" t="s">
        <v>1400</v>
      </c>
      <c r="I4000" s="359" t="s">
        <v>1382</v>
      </c>
      <c r="J4000" s="359" t="s">
        <v>1380</v>
      </c>
      <c r="K4000" s="359" t="s">
        <v>1391</v>
      </c>
      <c r="L4000" s="359" t="s">
        <v>1392</v>
      </c>
      <c r="M4000" s="369">
        <v>2009</v>
      </c>
      <c r="N4000" s="221">
        <v>41074</v>
      </c>
      <c r="O4000" s="203"/>
    </row>
    <row r="4001" spans="1:15" ht="27.75" hidden="1" customHeight="1" x14ac:dyDescent="0.25">
      <c r="A4001" s="203" t="s">
        <v>2091</v>
      </c>
      <c r="B4001" s="202" t="s">
        <v>663</v>
      </c>
      <c r="C4001" s="203" t="s">
        <v>1508</v>
      </c>
      <c r="D4001" s="202" t="s">
        <v>740</v>
      </c>
      <c r="E4001" s="202" t="s">
        <v>1510</v>
      </c>
      <c r="F4001" s="202" t="s">
        <v>475</v>
      </c>
      <c r="G4001" s="253">
        <v>101.84</v>
      </c>
      <c r="H4001" s="361" t="s">
        <v>1400</v>
      </c>
      <c r="I4001" s="359" t="s">
        <v>1383</v>
      </c>
      <c r="J4001" s="359" t="s">
        <v>1380</v>
      </c>
      <c r="K4001" s="359" t="s">
        <v>1391</v>
      </c>
      <c r="L4001" s="359" t="s">
        <v>1392</v>
      </c>
      <c r="M4001" s="369">
        <v>2009</v>
      </c>
      <c r="N4001" s="221">
        <v>41074</v>
      </c>
      <c r="O4001" s="203"/>
    </row>
    <row r="4002" spans="1:15" ht="27.75" hidden="1" customHeight="1" x14ac:dyDescent="0.25">
      <c r="A4002" s="203" t="s">
        <v>2091</v>
      </c>
      <c r="B4002" s="202" t="s">
        <v>663</v>
      </c>
      <c r="C4002" s="203" t="s">
        <v>1508</v>
      </c>
      <c r="D4002" s="202" t="s">
        <v>740</v>
      </c>
      <c r="E4002" s="202" t="s">
        <v>1510</v>
      </c>
      <c r="F4002" s="202" t="s">
        <v>475</v>
      </c>
      <c r="G4002" s="253">
        <v>61.01</v>
      </c>
      <c r="H4002" s="361" t="s">
        <v>1400</v>
      </c>
      <c r="I4002" s="359" t="s">
        <v>1384</v>
      </c>
      <c r="J4002" s="359" t="s">
        <v>1380</v>
      </c>
      <c r="K4002" s="359" t="s">
        <v>1391</v>
      </c>
      <c r="L4002" s="359" t="s">
        <v>1392</v>
      </c>
      <c r="M4002" s="369">
        <v>2009</v>
      </c>
      <c r="N4002" s="221">
        <v>41074</v>
      </c>
      <c r="O4002" s="203"/>
    </row>
    <row r="4003" spans="1:15" ht="27.75" hidden="1" customHeight="1" x14ac:dyDescent="0.25">
      <c r="A4003" s="203" t="s">
        <v>2091</v>
      </c>
      <c r="B4003" s="202" t="s">
        <v>663</v>
      </c>
      <c r="C4003" s="203" t="s">
        <v>1508</v>
      </c>
      <c r="D4003" s="202" t="s">
        <v>740</v>
      </c>
      <c r="E4003" s="202" t="s">
        <v>1510</v>
      </c>
      <c r="F4003" s="202" t="s">
        <v>475</v>
      </c>
      <c r="G4003" s="253">
        <v>29.95</v>
      </c>
      <c r="H4003" s="361" t="s">
        <v>1400</v>
      </c>
      <c r="I4003" s="359" t="s">
        <v>1385</v>
      </c>
      <c r="J4003" s="359" t="s">
        <v>1380</v>
      </c>
      <c r="K4003" s="359" t="s">
        <v>1391</v>
      </c>
      <c r="L4003" s="359" t="s">
        <v>1392</v>
      </c>
      <c r="M4003" s="369">
        <v>2009</v>
      </c>
      <c r="N4003" s="221">
        <v>41074</v>
      </c>
      <c r="O4003" s="203"/>
    </row>
    <row r="4004" spans="1:15" ht="27.75" hidden="1" customHeight="1" x14ac:dyDescent="0.25">
      <c r="A4004" s="203" t="s">
        <v>2091</v>
      </c>
      <c r="B4004" s="202" t="s">
        <v>663</v>
      </c>
      <c r="C4004" s="219" t="s">
        <v>1508</v>
      </c>
      <c r="D4004" s="217" t="s">
        <v>740</v>
      </c>
      <c r="E4004" s="217" t="s">
        <v>1510</v>
      </c>
      <c r="F4004" s="220" t="s">
        <v>658</v>
      </c>
      <c r="G4004" s="256">
        <v>0.13</v>
      </c>
      <c r="H4004" s="224" t="s">
        <v>488</v>
      </c>
      <c r="I4004" s="206" t="s">
        <v>1522</v>
      </c>
      <c r="J4004" s="359" t="s">
        <v>1380</v>
      </c>
      <c r="K4004" s="206" t="s">
        <v>22</v>
      </c>
      <c r="L4004" s="206" t="s">
        <v>1392</v>
      </c>
      <c r="M4004" s="369">
        <v>2009</v>
      </c>
      <c r="N4004" s="221">
        <v>41074</v>
      </c>
      <c r="O4004" s="203"/>
    </row>
    <row r="4005" spans="1:15" ht="27.75" hidden="1" customHeight="1" x14ac:dyDescent="0.25">
      <c r="A4005" s="203" t="s">
        <v>2091</v>
      </c>
      <c r="B4005" s="202" t="s">
        <v>663</v>
      </c>
      <c r="C4005" s="219" t="s">
        <v>1508</v>
      </c>
      <c r="D4005" s="217" t="s">
        <v>740</v>
      </c>
      <c r="E4005" s="217" t="s">
        <v>1510</v>
      </c>
      <c r="F4005" s="220" t="s">
        <v>658</v>
      </c>
      <c r="G4005" s="256">
        <v>0.05</v>
      </c>
      <c r="H4005" s="224" t="s">
        <v>488</v>
      </c>
      <c r="I4005" s="206" t="s">
        <v>1382</v>
      </c>
      <c r="J4005" s="359" t="s">
        <v>1380</v>
      </c>
      <c r="K4005" s="206" t="s">
        <v>22</v>
      </c>
      <c r="L4005" s="206" t="s">
        <v>1392</v>
      </c>
      <c r="M4005" s="369">
        <v>2009</v>
      </c>
      <c r="N4005" s="221">
        <v>41074</v>
      </c>
      <c r="O4005" s="203"/>
    </row>
    <row r="4006" spans="1:15" ht="27.75" hidden="1" customHeight="1" x14ac:dyDescent="0.25">
      <c r="A4006" s="203" t="s">
        <v>2091</v>
      </c>
      <c r="B4006" s="202" t="s">
        <v>663</v>
      </c>
      <c r="C4006" s="219" t="s">
        <v>1508</v>
      </c>
      <c r="D4006" s="217" t="s">
        <v>740</v>
      </c>
      <c r="E4006" s="217" t="s">
        <v>1510</v>
      </c>
      <c r="F4006" s="220" t="s">
        <v>658</v>
      </c>
      <c r="G4006" s="256">
        <v>0.03</v>
      </c>
      <c r="H4006" s="224" t="s">
        <v>488</v>
      </c>
      <c r="I4006" s="206" t="s">
        <v>1383</v>
      </c>
      <c r="J4006" s="359" t="s">
        <v>1380</v>
      </c>
      <c r="K4006" s="206" t="s">
        <v>22</v>
      </c>
      <c r="L4006" s="206" t="s">
        <v>1392</v>
      </c>
      <c r="M4006" s="369">
        <v>2009</v>
      </c>
      <c r="N4006" s="221">
        <v>41074</v>
      </c>
      <c r="O4006" s="203"/>
    </row>
    <row r="4007" spans="1:15" ht="27.75" hidden="1" customHeight="1" x14ac:dyDescent="0.25">
      <c r="A4007" s="203" t="s">
        <v>2091</v>
      </c>
      <c r="B4007" s="202" t="s">
        <v>663</v>
      </c>
      <c r="C4007" s="219" t="s">
        <v>1508</v>
      </c>
      <c r="D4007" s="217" t="s">
        <v>740</v>
      </c>
      <c r="E4007" s="217" t="s">
        <v>1510</v>
      </c>
      <c r="F4007" s="220" t="s">
        <v>658</v>
      </c>
      <c r="G4007" s="256">
        <v>0.02</v>
      </c>
      <c r="H4007" s="224" t="s">
        <v>488</v>
      </c>
      <c r="I4007" s="206" t="s">
        <v>1384</v>
      </c>
      <c r="J4007" s="359" t="s">
        <v>1380</v>
      </c>
      <c r="K4007" s="206" t="s">
        <v>22</v>
      </c>
      <c r="L4007" s="206" t="s">
        <v>1392</v>
      </c>
      <c r="M4007" s="369">
        <v>2009</v>
      </c>
      <c r="N4007" s="221">
        <v>41074</v>
      </c>
      <c r="O4007" s="203"/>
    </row>
    <row r="4008" spans="1:15" ht="27.75" hidden="1" customHeight="1" x14ac:dyDescent="0.25">
      <c r="A4008" s="203" t="s">
        <v>2091</v>
      </c>
      <c r="B4008" s="202" t="s">
        <v>663</v>
      </c>
      <c r="C4008" s="219" t="s">
        <v>1508</v>
      </c>
      <c r="D4008" s="217" t="s">
        <v>740</v>
      </c>
      <c r="E4008" s="217" t="s">
        <v>1510</v>
      </c>
      <c r="F4008" s="220" t="s">
        <v>658</v>
      </c>
      <c r="G4008" s="256">
        <v>0.01</v>
      </c>
      <c r="H4008" s="224" t="s">
        <v>488</v>
      </c>
      <c r="I4008" s="206" t="s">
        <v>1523</v>
      </c>
      <c r="J4008" s="359" t="s">
        <v>1380</v>
      </c>
      <c r="K4008" s="206" t="s">
        <v>22</v>
      </c>
      <c r="L4008" s="206" t="s">
        <v>1392</v>
      </c>
      <c r="M4008" s="369">
        <v>2009</v>
      </c>
      <c r="N4008" s="221">
        <v>41074</v>
      </c>
      <c r="O4008" s="203"/>
    </row>
    <row r="4009" spans="1:15" ht="27.75" hidden="1" customHeight="1" x14ac:dyDescent="0.25">
      <c r="A4009" s="203" t="s">
        <v>2091</v>
      </c>
      <c r="B4009" s="202" t="s">
        <v>663</v>
      </c>
      <c r="C4009" s="203" t="s">
        <v>1508</v>
      </c>
      <c r="D4009" s="202" t="s">
        <v>806</v>
      </c>
      <c r="E4009" s="202" t="s">
        <v>1509</v>
      </c>
      <c r="F4009" s="202" t="s">
        <v>475</v>
      </c>
      <c r="G4009" s="253">
        <v>0.94</v>
      </c>
      <c r="H4009" s="361" t="s">
        <v>1414</v>
      </c>
      <c r="I4009" s="359" t="s">
        <v>1407</v>
      </c>
      <c r="J4009" s="359" t="s">
        <v>1380</v>
      </c>
      <c r="K4009" s="359" t="s">
        <v>1113</v>
      </c>
      <c r="L4009" s="212" t="s">
        <v>1392</v>
      </c>
      <c r="M4009" s="368">
        <v>2009</v>
      </c>
      <c r="N4009" s="205">
        <v>41074</v>
      </c>
      <c r="O4009" s="203"/>
    </row>
    <row r="4010" spans="1:15" ht="27.75" hidden="1" customHeight="1" x14ac:dyDescent="0.25">
      <c r="A4010" s="203" t="s">
        <v>2091</v>
      </c>
      <c r="B4010" s="202" t="s">
        <v>663</v>
      </c>
      <c r="C4010" s="203" t="s">
        <v>1403</v>
      </c>
      <c r="D4010" s="202" t="s">
        <v>1404</v>
      </c>
      <c r="E4010" s="202" t="s">
        <v>1405</v>
      </c>
      <c r="F4010" s="202" t="s">
        <v>475</v>
      </c>
      <c r="G4010" s="253">
        <v>154</v>
      </c>
      <c r="H4010" s="361" t="s">
        <v>1406</v>
      </c>
      <c r="I4010" s="359" t="s">
        <v>1407</v>
      </c>
      <c r="J4010" s="208">
        <v>0</v>
      </c>
      <c r="K4010" s="359" t="s">
        <v>22</v>
      </c>
      <c r="L4010" s="359" t="s">
        <v>1408</v>
      </c>
      <c r="M4010" s="368" t="s">
        <v>1407</v>
      </c>
      <c r="N4010" s="205">
        <v>42486</v>
      </c>
      <c r="O4010" s="203"/>
    </row>
    <row r="4011" spans="1:15" ht="27.75" hidden="1" customHeight="1" x14ac:dyDescent="0.25">
      <c r="A4011" s="203" t="s">
        <v>2092</v>
      </c>
      <c r="B4011" s="202" t="s">
        <v>2418</v>
      </c>
      <c r="C4011" s="203" t="s">
        <v>1518</v>
      </c>
      <c r="D4011" s="202" t="s">
        <v>1519</v>
      </c>
      <c r="E4011" s="202" t="s">
        <v>1520</v>
      </c>
      <c r="F4011" s="202" t="s">
        <v>475</v>
      </c>
      <c r="G4011" s="253">
        <v>0.19</v>
      </c>
      <c r="H4011" s="361" t="s">
        <v>1406</v>
      </c>
      <c r="I4011" s="359" t="s">
        <v>1407</v>
      </c>
      <c r="J4011" s="358">
        <v>0.34</v>
      </c>
      <c r="K4011" s="359" t="s">
        <v>1113</v>
      </c>
      <c r="L4011" s="359" t="s">
        <v>1408</v>
      </c>
      <c r="M4011" s="368">
        <v>1992</v>
      </c>
      <c r="N4011" s="207" t="s">
        <v>1521</v>
      </c>
      <c r="O4011" s="203"/>
    </row>
    <row r="4012" spans="1:15" ht="27.75" hidden="1" customHeight="1" x14ac:dyDescent="0.25">
      <c r="A4012" s="203" t="s">
        <v>2092</v>
      </c>
      <c r="B4012" s="202" t="s">
        <v>2418</v>
      </c>
      <c r="C4012" s="203" t="s">
        <v>1403</v>
      </c>
      <c r="D4012" s="202" t="s">
        <v>1404</v>
      </c>
      <c r="E4012" s="202" t="s">
        <v>1405</v>
      </c>
      <c r="F4012" s="202" t="s">
        <v>475</v>
      </c>
      <c r="G4012" s="253">
        <v>154</v>
      </c>
      <c r="H4012" s="361" t="s">
        <v>1406</v>
      </c>
      <c r="I4012" s="359" t="s">
        <v>1407</v>
      </c>
      <c r="J4012" s="208">
        <v>0</v>
      </c>
      <c r="K4012" s="359" t="s">
        <v>22</v>
      </c>
      <c r="L4012" s="359" t="s">
        <v>1408</v>
      </c>
      <c r="M4012" s="368" t="s">
        <v>1407</v>
      </c>
      <c r="N4012" s="205">
        <v>42486</v>
      </c>
      <c r="O4012" s="203"/>
    </row>
    <row r="4013" spans="1:15" ht="27.75" hidden="1" customHeight="1" x14ac:dyDescent="0.25">
      <c r="A4013" s="203" t="s">
        <v>2093</v>
      </c>
      <c r="B4013" s="202" t="s">
        <v>2419</v>
      </c>
      <c r="C4013" s="203" t="s">
        <v>1403</v>
      </c>
      <c r="D4013" s="202" t="s">
        <v>1404</v>
      </c>
      <c r="E4013" s="202" t="s">
        <v>1405</v>
      </c>
      <c r="F4013" s="202" t="s">
        <v>475</v>
      </c>
      <c r="G4013" s="253">
        <v>154</v>
      </c>
      <c r="H4013" s="361" t="s">
        <v>1406</v>
      </c>
      <c r="I4013" s="359" t="s">
        <v>1407</v>
      </c>
      <c r="J4013" s="208">
        <v>0</v>
      </c>
      <c r="K4013" s="359" t="s">
        <v>22</v>
      </c>
      <c r="L4013" s="359" t="s">
        <v>1408</v>
      </c>
      <c r="M4013" s="368" t="s">
        <v>1407</v>
      </c>
      <c r="N4013" s="205">
        <v>42486</v>
      </c>
      <c r="O4013" s="203"/>
    </row>
    <row r="4014" spans="1:15" ht="27.75" hidden="1" customHeight="1" x14ac:dyDescent="0.25">
      <c r="A4014" s="203" t="s">
        <v>2093</v>
      </c>
      <c r="B4014" s="202" t="s">
        <v>2419</v>
      </c>
      <c r="C4014" s="203" t="s">
        <v>1461</v>
      </c>
      <c r="D4014" s="202" t="s">
        <v>1658</v>
      </c>
      <c r="E4014" s="202" t="s">
        <v>1659</v>
      </c>
      <c r="F4014" s="202" t="s">
        <v>475</v>
      </c>
      <c r="G4014" s="254">
        <v>28679140</v>
      </c>
      <c r="H4014" s="361" t="s">
        <v>1433</v>
      </c>
      <c r="I4014" s="359" t="s">
        <v>1407</v>
      </c>
      <c r="J4014" s="359" t="s">
        <v>1380</v>
      </c>
      <c r="K4014" s="359" t="s">
        <v>8</v>
      </c>
      <c r="L4014" s="359" t="s">
        <v>1408</v>
      </c>
      <c r="M4014" s="368" t="s">
        <v>1407</v>
      </c>
      <c r="N4014" s="205">
        <v>42530</v>
      </c>
      <c r="O4014" s="203"/>
    </row>
    <row r="4015" spans="1:15" ht="27.75" hidden="1" customHeight="1" x14ac:dyDescent="0.25">
      <c r="A4015" s="203" t="s">
        <v>2093</v>
      </c>
      <c r="B4015" s="202" t="s">
        <v>2419</v>
      </c>
      <c r="C4015" s="203" t="s">
        <v>1461</v>
      </c>
      <c r="D4015" s="202" t="s">
        <v>1658</v>
      </c>
      <c r="E4015" s="202" t="s">
        <v>1659</v>
      </c>
      <c r="F4015" s="202" t="s">
        <v>475</v>
      </c>
      <c r="G4015" s="254">
        <v>189928</v>
      </c>
      <c r="H4015" s="361" t="s">
        <v>1414</v>
      </c>
      <c r="I4015" s="359" t="s">
        <v>1407</v>
      </c>
      <c r="J4015" s="359" t="s">
        <v>1380</v>
      </c>
      <c r="K4015" s="359" t="s">
        <v>8</v>
      </c>
      <c r="L4015" s="359" t="s">
        <v>1392</v>
      </c>
      <c r="M4015" s="368" t="s">
        <v>1407</v>
      </c>
      <c r="N4015" s="205">
        <v>42530</v>
      </c>
      <c r="O4015" s="203"/>
    </row>
    <row r="4016" spans="1:15" ht="27.75" hidden="1" customHeight="1" x14ac:dyDescent="0.25">
      <c r="A4016" s="203" t="s">
        <v>2094</v>
      </c>
      <c r="B4016" s="203" t="s">
        <v>626</v>
      </c>
      <c r="C4016" s="203" t="s">
        <v>1535</v>
      </c>
      <c r="D4016" s="203" t="s">
        <v>1682</v>
      </c>
      <c r="E4016" s="203" t="s">
        <v>1683</v>
      </c>
      <c r="F4016" s="203" t="s">
        <v>505</v>
      </c>
      <c r="G4016" s="257">
        <v>185</v>
      </c>
      <c r="H4016" s="361" t="s">
        <v>1433</v>
      </c>
      <c r="I4016" s="361" t="s">
        <v>1407</v>
      </c>
      <c r="J4016" s="360">
        <v>0</v>
      </c>
      <c r="K4016" s="361" t="s">
        <v>1113</v>
      </c>
      <c r="L4016" s="361" t="s">
        <v>1408</v>
      </c>
      <c r="M4016" s="370">
        <v>2015</v>
      </c>
      <c r="N4016" s="207">
        <v>43903</v>
      </c>
      <c r="O4016" s="203"/>
    </row>
    <row r="4017" spans="1:15" ht="27.75" hidden="1" customHeight="1" x14ac:dyDescent="0.25">
      <c r="A4017" s="203" t="s">
        <v>2094</v>
      </c>
      <c r="B4017" s="203" t="s">
        <v>626</v>
      </c>
      <c r="C4017" s="203" t="s">
        <v>1535</v>
      </c>
      <c r="D4017" s="203" t="s">
        <v>1682</v>
      </c>
      <c r="E4017" s="203" t="s">
        <v>1683</v>
      </c>
      <c r="F4017" s="203" t="s">
        <v>505</v>
      </c>
      <c r="G4017" s="257">
        <v>0.50700000000000001</v>
      </c>
      <c r="H4017" s="361" t="s">
        <v>1414</v>
      </c>
      <c r="I4017" s="361" t="s">
        <v>1407</v>
      </c>
      <c r="J4017" s="360">
        <v>0</v>
      </c>
      <c r="K4017" s="361" t="s">
        <v>1113</v>
      </c>
      <c r="L4017" s="361" t="s">
        <v>1392</v>
      </c>
      <c r="M4017" s="370">
        <v>2015</v>
      </c>
      <c r="N4017" s="207">
        <v>43903</v>
      </c>
      <c r="O4017" s="203"/>
    </row>
    <row r="4018" spans="1:15" ht="27.75" hidden="1" customHeight="1" x14ac:dyDescent="0.25">
      <c r="A4018" s="203" t="s">
        <v>2094</v>
      </c>
      <c r="B4018" s="203" t="s">
        <v>626</v>
      </c>
      <c r="C4018" s="203" t="s">
        <v>1535</v>
      </c>
      <c r="D4018" s="203" t="s">
        <v>1904</v>
      </c>
      <c r="E4018" s="203" t="s">
        <v>1905</v>
      </c>
      <c r="F4018" s="203" t="s">
        <v>505</v>
      </c>
      <c r="G4018" s="257">
        <v>20</v>
      </c>
      <c r="H4018" s="361" t="s">
        <v>1433</v>
      </c>
      <c r="I4018" s="361" t="s">
        <v>1407</v>
      </c>
      <c r="J4018" s="360">
        <v>0</v>
      </c>
      <c r="K4018" s="361" t="s">
        <v>1113</v>
      </c>
      <c r="L4018" s="361" t="s">
        <v>1408</v>
      </c>
      <c r="M4018" s="370">
        <v>2016</v>
      </c>
      <c r="N4018" s="207">
        <v>43903</v>
      </c>
      <c r="O4018" s="203"/>
    </row>
    <row r="4019" spans="1:15" ht="27.75" hidden="1" customHeight="1" x14ac:dyDescent="0.25">
      <c r="A4019" s="203" t="s">
        <v>2094</v>
      </c>
      <c r="B4019" s="203" t="s">
        <v>626</v>
      </c>
      <c r="C4019" s="203" t="s">
        <v>1535</v>
      </c>
      <c r="D4019" s="203" t="s">
        <v>1904</v>
      </c>
      <c r="E4019" s="203" t="s">
        <v>1905</v>
      </c>
      <c r="F4019" s="203" t="s">
        <v>505</v>
      </c>
      <c r="G4019" s="257">
        <v>0.16400000000000001</v>
      </c>
      <c r="H4019" s="361" t="s">
        <v>1414</v>
      </c>
      <c r="I4019" s="361" t="s">
        <v>1407</v>
      </c>
      <c r="J4019" s="360">
        <v>0</v>
      </c>
      <c r="K4019" s="361" t="s">
        <v>1113</v>
      </c>
      <c r="L4019" s="361" t="s">
        <v>1392</v>
      </c>
      <c r="M4019" s="370">
        <v>2016</v>
      </c>
      <c r="N4019" s="207">
        <v>43903</v>
      </c>
      <c r="O4019" s="203"/>
    </row>
    <row r="4020" spans="1:15" ht="27.75" hidden="1" customHeight="1" x14ac:dyDescent="0.25">
      <c r="A4020" s="203" t="s">
        <v>2094</v>
      </c>
      <c r="B4020" s="203" t="s">
        <v>626</v>
      </c>
      <c r="C4020" s="203" t="s">
        <v>1535</v>
      </c>
      <c r="D4020" s="203" t="s">
        <v>1906</v>
      </c>
      <c r="E4020" s="203" t="s">
        <v>1907</v>
      </c>
      <c r="F4020" s="203" t="s">
        <v>505</v>
      </c>
      <c r="G4020" s="257">
        <v>20</v>
      </c>
      <c r="H4020" s="361" t="s">
        <v>1433</v>
      </c>
      <c r="I4020" s="361" t="s">
        <v>1407</v>
      </c>
      <c r="J4020" s="360">
        <v>0.25929999999999997</v>
      </c>
      <c r="K4020" s="361" t="s">
        <v>1113</v>
      </c>
      <c r="L4020" s="361" t="s">
        <v>1408</v>
      </c>
      <c r="M4020" s="370">
        <v>2016</v>
      </c>
      <c r="N4020" s="207">
        <v>43903</v>
      </c>
      <c r="O4020" s="203"/>
    </row>
    <row r="4021" spans="1:15" ht="27.75" hidden="1" customHeight="1" x14ac:dyDescent="0.25">
      <c r="A4021" s="203" t="s">
        <v>2094</v>
      </c>
      <c r="B4021" s="203" t="s">
        <v>626</v>
      </c>
      <c r="C4021" s="203" t="s">
        <v>1535</v>
      </c>
      <c r="D4021" s="203" t="s">
        <v>1906</v>
      </c>
      <c r="E4021" s="203" t="s">
        <v>1907</v>
      </c>
      <c r="F4021" s="203" t="s">
        <v>505</v>
      </c>
      <c r="G4021" s="257">
        <v>0.16400000000000001</v>
      </c>
      <c r="H4021" s="361" t="s">
        <v>1414</v>
      </c>
      <c r="I4021" s="361" t="s">
        <v>1407</v>
      </c>
      <c r="J4021" s="360">
        <v>0.25790000000000002</v>
      </c>
      <c r="K4021" s="361" t="s">
        <v>1113</v>
      </c>
      <c r="L4021" s="361" t="s">
        <v>1392</v>
      </c>
      <c r="M4021" s="370">
        <v>2016</v>
      </c>
      <c r="N4021" s="207">
        <v>43903</v>
      </c>
      <c r="O4021" s="203"/>
    </row>
    <row r="4022" spans="1:15" ht="27.75" hidden="1" customHeight="1" x14ac:dyDescent="0.25">
      <c r="A4022" s="203" t="s">
        <v>2094</v>
      </c>
      <c r="B4022" s="202" t="s">
        <v>626</v>
      </c>
      <c r="C4022" s="203" t="s">
        <v>1874</v>
      </c>
      <c r="D4022" s="202" t="s">
        <v>650</v>
      </c>
      <c r="E4022" s="202" t="s">
        <v>1875</v>
      </c>
      <c r="F4022" s="202" t="s">
        <v>475</v>
      </c>
      <c r="G4022" s="253">
        <v>3082</v>
      </c>
      <c r="H4022" s="361" t="s">
        <v>1433</v>
      </c>
      <c r="I4022" s="359" t="s">
        <v>1407</v>
      </c>
      <c r="J4022" s="358">
        <v>0.28000000000000003</v>
      </c>
      <c r="K4022" s="359" t="s">
        <v>1113</v>
      </c>
      <c r="L4022" s="359" t="s">
        <v>1408</v>
      </c>
      <c r="M4022" s="368">
        <v>2006</v>
      </c>
      <c r="N4022" s="205">
        <v>40582</v>
      </c>
      <c r="O4022" s="203"/>
    </row>
    <row r="4023" spans="1:15" ht="27.75" hidden="1" customHeight="1" x14ac:dyDescent="0.25">
      <c r="A4023" s="203" t="s">
        <v>2094</v>
      </c>
      <c r="B4023" s="202" t="s">
        <v>626</v>
      </c>
      <c r="C4023" s="203" t="s">
        <v>1874</v>
      </c>
      <c r="D4023" s="202" t="s">
        <v>650</v>
      </c>
      <c r="E4023" s="202" t="s">
        <v>1875</v>
      </c>
      <c r="F4023" s="202" t="s">
        <v>475</v>
      </c>
      <c r="G4023" s="253">
        <v>8.44</v>
      </c>
      <c r="H4023" s="361" t="s">
        <v>1414</v>
      </c>
      <c r="I4023" s="359" t="s">
        <v>1407</v>
      </c>
      <c r="J4023" s="358">
        <v>0.28000000000000003</v>
      </c>
      <c r="K4023" s="359" t="s">
        <v>1113</v>
      </c>
      <c r="L4023" s="359" t="s">
        <v>1392</v>
      </c>
      <c r="M4023" s="368">
        <v>2006</v>
      </c>
      <c r="N4023" s="205">
        <v>40582</v>
      </c>
      <c r="O4023" s="203"/>
    </row>
    <row r="4024" spans="1:15" ht="27.75" hidden="1" customHeight="1" x14ac:dyDescent="0.25">
      <c r="A4024" s="203" t="s">
        <v>2094</v>
      </c>
      <c r="B4024" s="202" t="s">
        <v>626</v>
      </c>
      <c r="C4024" s="203" t="s">
        <v>1808</v>
      </c>
      <c r="D4024" s="202" t="s">
        <v>1809</v>
      </c>
      <c r="E4024" s="202" t="s">
        <v>1810</v>
      </c>
      <c r="F4024" s="202" t="s">
        <v>505</v>
      </c>
      <c r="G4024" s="253">
        <v>696.7</v>
      </c>
      <c r="H4024" s="361" t="s">
        <v>1448</v>
      </c>
      <c r="I4024" s="359" t="s">
        <v>1407</v>
      </c>
      <c r="J4024" s="358">
        <v>0.20169999999999999</v>
      </c>
      <c r="K4024" s="359" t="s">
        <v>1113</v>
      </c>
      <c r="L4024" s="359" t="s">
        <v>1408</v>
      </c>
      <c r="M4024" s="368">
        <v>2006</v>
      </c>
      <c r="N4024" s="205">
        <v>41694</v>
      </c>
      <c r="O4024" s="203" t="s">
        <v>1811</v>
      </c>
    </row>
    <row r="4025" spans="1:15" ht="27.75" hidden="1" customHeight="1" x14ac:dyDescent="0.25">
      <c r="A4025" s="203" t="s">
        <v>2094</v>
      </c>
      <c r="B4025" s="202" t="s">
        <v>626</v>
      </c>
      <c r="C4025" s="203" t="s">
        <v>1808</v>
      </c>
      <c r="D4025" s="202" t="s">
        <v>1809</v>
      </c>
      <c r="E4025" s="202" t="s">
        <v>1810</v>
      </c>
      <c r="F4025" s="202" t="s">
        <v>505</v>
      </c>
      <c r="G4025" s="253">
        <v>5.71</v>
      </c>
      <c r="H4025" s="361" t="s">
        <v>1450</v>
      </c>
      <c r="I4025" s="359" t="s">
        <v>1407</v>
      </c>
      <c r="J4025" s="358">
        <v>0.20169999999999999</v>
      </c>
      <c r="K4025" s="359" t="s">
        <v>1113</v>
      </c>
      <c r="L4025" s="359" t="s">
        <v>1392</v>
      </c>
      <c r="M4025" s="368">
        <v>2006</v>
      </c>
      <c r="N4025" s="205">
        <v>41694</v>
      </c>
      <c r="O4025" s="203" t="s">
        <v>1811</v>
      </c>
    </row>
    <row r="4026" spans="1:15" ht="27.75" hidden="1" customHeight="1" x14ac:dyDescent="0.25">
      <c r="A4026" s="203" t="s">
        <v>2094</v>
      </c>
      <c r="B4026" s="202" t="s">
        <v>626</v>
      </c>
      <c r="C4026" s="203" t="s">
        <v>1808</v>
      </c>
      <c r="D4026" s="202" t="s">
        <v>1658</v>
      </c>
      <c r="E4026" s="202" t="s">
        <v>1659</v>
      </c>
      <c r="F4026" s="202" t="s">
        <v>475</v>
      </c>
      <c r="G4026" s="253">
        <v>588.20000000000005</v>
      </c>
      <c r="H4026" s="361" t="s">
        <v>1400</v>
      </c>
      <c r="I4026" s="359" t="s">
        <v>1379</v>
      </c>
      <c r="J4026" s="359" t="s">
        <v>1380</v>
      </c>
      <c r="K4026" s="359" t="s">
        <v>1391</v>
      </c>
      <c r="L4026" s="359" t="s">
        <v>1392</v>
      </c>
      <c r="M4026" s="368">
        <v>2006</v>
      </c>
      <c r="N4026" s="205">
        <v>41694</v>
      </c>
      <c r="O4026" s="203"/>
    </row>
    <row r="4027" spans="1:15" ht="27.75" hidden="1" customHeight="1" x14ac:dyDescent="0.25">
      <c r="A4027" s="203" t="s">
        <v>2094</v>
      </c>
      <c r="B4027" s="202" t="s">
        <v>626</v>
      </c>
      <c r="C4027" s="203" t="s">
        <v>1808</v>
      </c>
      <c r="D4027" s="202" t="s">
        <v>1658</v>
      </c>
      <c r="E4027" s="202" t="s">
        <v>1659</v>
      </c>
      <c r="F4027" s="202" t="s">
        <v>475</v>
      </c>
      <c r="G4027" s="253">
        <v>285.10000000000002</v>
      </c>
      <c r="H4027" s="361" t="s">
        <v>1400</v>
      </c>
      <c r="I4027" s="359" t="s">
        <v>1382</v>
      </c>
      <c r="J4027" s="359" t="s">
        <v>1380</v>
      </c>
      <c r="K4027" s="359" t="s">
        <v>1391</v>
      </c>
      <c r="L4027" s="359" t="s">
        <v>1392</v>
      </c>
      <c r="M4027" s="368">
        <v>2006</v>
      </c>
      <c r="N4027" s="205">
        <v>41694</v>
      </c>
      <c r="O4027" s="203"/>
    </row>
    <row r="4028" spans="1:15" ht="27.75" hidden="1" customHeight="1" x14ac:dyDescent="0.25">
      <c r="A4028" s="203" t="s">
        <v>2094</v>
      </c>
      <c r="B4028" s="202" t="s">
        <v>626</v>
      </c>
      <c r="C4028" s="203" t="s">
        <v>1808</v>
      </c>
      <c r="D4028" s="202" t="s">
        <v>1658</v>
      </c>
      <c r="E4028" s="202" t="s">
        <v>1659</v>
      </c>
      <c r="F4028" s="202" t="s">
        <v>475</v>
      </c>
      <c r="G4028" s="253">
        <v>103.9</v>
      </c>
      <c r="H4028" s="361" t="s">
        <v>1400</v>
      </c>
      <c r="I4028" s="359" t="s">
        <v>1383</v>
      </c>
      <c r="J4028" s="359" t="s">
        <v>1380</v>
      </c>
      <c r="K4028" s="359" t="s">
        <v>1391</v>
      </c>
      <c r="L4028" s="359" t="s">
        <v>1392</v>
      </c>
      <c r="M4028" s="368">
        <v>2006</v>
      </c>
      <c r="N4028" s="205">
        <v>41694</v>
      </c>
      <c r="O4028" s="203"/>
    </row>
    <row r="4029" spans="1:15" ht="27.75" hidden="1" customHeight="1" x14ac:dyDescent="0.25">
      <c r="A4029" s="203" t="s">
        <v>2094</v>
      </c>
      <c r="B4029" s="202" t="s">
        <v>626</v>
      </c>
      <c r="C4029" s="203" t="s">
        <v>1808</v>
      </c>
      <c r="D4029" s="202" t="s">
        <v>1658</v>
      </c>
      <c r="E4029" s="202" t="s">
        <v>1659</v>
      </c>
      <c r="F4029" s="202" t="s">
        <v>475</v>
      </c>
      <c r="G4029" s="253">
        <v>27.74</v>
      </c>
      <c r="H4029" s="361" t="s">
        <v>1400</v>
      </c>
      <c r="I4029" s="359" t="s">
        <v>1384</v>
      </c>
      <c r="J4029" s="359" t="s">
        <v>1380</v>
      </c>
      <c r="K4029" s="359" t="s">
        <v>1391</v>
      </c>
      <c r="L4029" s="359" t="s">
        <v>1392</v>
      </c>
      <c r="M4029" s="368">
        <v>2006</v>
      </c>
      <c r="N4029" s="205">
        <v>41694</v>
      </c>
      <c r="O4029" s="203"/>
    </row>
    <row r="4030" spans="1:15" ht="27.75" hidden="1" customHeight="1" x14ac:dyDescent="0.25">
      <c r="A4030" s="203" t="s">
        <v>2094</v>
      </c>
      <c r="B4030" s="202" t="s">
        <v>626</v>
      </c>
      <c r="C4030" s="203" t="s">
        <v>1808</v>
      </c>
      <c r="D4030" s="202" t="s">
        <v>1658</v>
      </c>
      <c r="E4030" s="202" t="s">
        <v>1659</v>
      </c>
      <c r="F4030" s="202" t="s">
        <v>475</v>
      </c>
      <c r="G4030" s="253">
        <v>7.94</v>
      </c>
      <c r="H4030" s="361" t="s">
        <v>1400</v>
      </c>
      <c r="I4030" s="359" t="s">
        <v>1385</v>
      </c>
      <c r="J4030" s="359" t="s">
        <v>1380</v>
      </c>
      <c r="K4030" s="359" t="s">
        <v>1391</v>
      </c>
      <c r="L4030" s="359" t="s">
        <v>1392</v>
      </c>
      <c r="M4030" s="368">
        <v>2006</v>
      </c>
      <c r="N4030" s="205">
        <v>41694</v>
      </c>
      <c r="O4030" s="203"/>
    </row>
    <row r="4031" spans="1:15" ht="27.75" hidden="1" customHeight="1" x14ac:dyDescent="0.25">
      <c r="A4031" s="203" t="s">
        <v>2094</v>
      </c>
      <c r="B4031" s="202" t="s">
        <v>626</v>
      </c>
      <c r="C4031" s="203" t="s">
        <v>1544</v>
      </c>
      <c r="D4031" s="203" t="s">
        <v>1545</v>
      </c>
      <c r="E4031" s="202" t="s">
        <v>1546</v>
      </c>
      <c r="F4031" s="202" t="s">
        <v>475</v>
      </c>
      <c r="G4031" s="253">
        <v>1885</v>
      </c>
      <c r="H4031" s="361" t="s">
        <v>1547</v>
      </c>
      <c r="I4031" s="359" t="s">
        <v>1407</v>
      </c>
      <c r="J4031" s="358">
        <v>0.62190000000000001</v>
      </c>
      <c r="K4031" s="359" t="s">
        <v>8</v>
      </c>
      <c r="L4031" s="359" t="s">
        <v>1408</v>
      </c>
      <c r="M4031" s="368">
        <v>2003</v>
      </c>
      <c r="N4031" s="205">
        <v>40511</v>
      </c>
      <c r="O4031" s="203"/>
    </row>
    <row r="4032" spans="1:15" ht="27.75" hidden="1" customHeight="1" x14ac:dyDescent="0.25">
      <c r="A4032" s="203" t="s">
        <v>2094</v>
      </c>
      <c r="B4032" s="202" t="s">
        <v>626</v>
      </c>
      <c r="C4032" s="203" t="s">
        <v>1544</v>
      </c>
      <c r="D4032" s="203" t="s">
        <v>1545</v>
      </c>
      <c r="E4032" s="202" t="s">
        <v>1546</v>
      </c>
      <c r="F4032" s="202" t="s">
        <v>475</v>
      </c>
      <c r="G4032" s="253">
        <v>5.1639999999999997</v>
      </c>
      <c r="H4032" s="361" t="s">
        <v>488</v>
      </c>
      <c r="I4032" s="359" t="s">
        <v>1407</v>
      </c>
      <c r="J4032" s="358">
        <v>0.62190000000000001</v>
      </c>
      <c r="K4032" s="359" t="s">
        <v>8</v>
      </c>
      <c r="L4032" s="359" t="s">
        <v>1392</v>
      </c>
      <c r="M4032" s="368">
        <v>2003</v>
      </c>
      <c r="N4032" s="205">
        <v>40511</v>
      </c>
      <c r="O4032" s="203"/>
    </row>
    <row r="4033" spans="1:15" ht="27.75" hidden="1" customHeight="1" x14ac:dyDescent="0.25">
      <c r="A4033" s="203" t="s">
        <v>2094</v>
      </c>
      <c r="B4033" s="202" t="s">
        <v>626</v>
      </c>
      <c r="C4033" s="203" t="s">
        <v>1403</v>
      </c>
      <c r="D4033" s="202" t="s">
        <v>1404</v>
      </c>
      <c r="E4033" s="202" t="s">
        <v>1405</v>
      </c>
      <c r="F4033" s="202" t="s">
        <v>475</v>
      </c>
      <c r="G4033" s="253">
        <v>154</v>
      </c>
      <c r="H4033" s="361" t="s">
        <v>1406</v>
      </c>
      <c r="I4033" s="359" t="s">
        <v>1407</v>
      </c>
      <c r="J4033" s="359" t="s">
        <v>1380</v>
      </c>
      <c r="K4033" s="359" t="s">
        <v>22</v>
      </c>
      <c r="L4033" s="359" t="s">
        <v>1408</v>
      </c>
      <c r="M4033" s="368" t="s">
        <v>1407</v>
      </c>
      <c r="N4033" s="205">
        <v>42486</v>
      </c>
      <c r="O4033" s="203"/>
    </row>
    <row r="4034" spans="1:15" ht="27.75" hidden="1" customHeight="1" x14ac:dyDescent="0.25">
      <c r="A4034" s="203" t="s">
        <v>2094</v>
      </c>
      <c r="B4034" s="202" t="s">
        <v>626</v>
      </c>
      <c r="C4034" s="203" t="s">
        <v>1461</v>
      </c>
      <c r="D4034" s="202" t="s">
        <v>1922</v>
      </c>
      <c r="E4034" s="202" t="s">
        <v>1399</v>
      </c>
      <c r="F4034" s="202" t="s">
        <v>475</v>
      </c>
      <c r="G4034" s="254">
        <v>1699006</v>
      </c>
      <c r="H4034" s="361" t="s">
        <v>1433</v>
      </c>
      <c r="I4034" s="359" t="s">
        <v>1407</v>
      </c>
      <c r="J4034" s="359" t="s">
        <v>1380</v>
      </c>
      <c r="K4034" s="359" t="s">
        <v>8</v>
      </c>
      <c r="L4034" s="359" t="s">
        <v>1408</v>
      </c>
      <c r="M4034" s="368" t="s">
        <v>1407</v>
      </c>
      <c r="N4034" s="205">
        <v>42530</v>
      </c>
      <c r="O4034" s="203"/>
    </row>
    <row r="4035" spans="1:15" ht="27.75" hidden="1" customHeight="1" x14ac:dyDescent="0.25">
      <c r="A4035" s="203" t="s">
        <v>2094</v>
      </c>
      <c r="B4035" s="202" t="s">
        <v>626</v>
      </c>
      <c r="C4035" s="203" t="s">
        <v>1461</v>
      </c>
      <c r="D4035" s="202" t="s">
        <v>1922</v>
      </c>
      <c r="E4035" s="202" t="s">
        <v>1399</v>
      </c>
      <c r="F4035" s="202" t="s">
        <v>475</v>
      </c>
      <c r="G4035" s="254">
        <v>11252</v>
      </c>
      <c r="H4035" s="361" t="s">
        <v>1414</v>
      </c>
      <c r="I4035" s="359" t="s">
        <v>1407</v>
      </c>
      <c r="J4035" s="359" t="s">
        <v>1380</v>
      </c>
      <c r="K4035" s="359" t="s">
        <v>8</v>
      </c>
      <c r="L4035" s="359" t="s">
        <v>1392</v>
      </c>
      <c r="M4035" s="368" t="s">
        <v>1407</v>
      </c>
      <c r="N4035" s="205">
        <v>42530</v>
      </c>
      <c r="O4035" s="203"/>
    </row>
    <row r="4036" spans="1:15" ht="27.75" hidden="1" customHeight="1" x14ac:dyDescent="0.25">
      <c r="A4036" s="203" t="s">
        <v>2094</v>
      </c>
      <c r="B4036" s="202" t="s">
        <v>626</v>
      </c>
      <c r="C4036" s="203" t="s">
        <v>1461</v>
      </c>
      <c r="D4036" s="202" t="s">
        <v>1731</v>
      </c>
      <c r="E4036" s="202" t="s">
        <v>1732</v>
      </c>
      <c r="F4036" s="202" t="s">
        <v>475</v>
      </c>
      <c r="G4036" s="254">
        <v>6642961</v>
      </c>
      <c r="H4036" s="361" t="s">
        <v>1433</v>
      </c>
      <c r="I4036" s="359" t="s">
        <v>1407</v>
      </c>
      <c r="J4036" s="359" t="s">
        <v>1380</v>
      </c>
      <c r="K4036" s="359" t="s">
        <v>8</v>
      </c>
      <c r="L4036" s="359" t="s">
        <v>1408</v>
      </c>
      <c r="M4036" s="368" t="s">
        <v>1407</v>
      </c>
      <c r="N4036" s="205">
        <v>42530</v>
      </c>
      <c r="O4036" s="203"/>
    </row>
    <row r="4037" spans="1:15" ht="27.75" hidden="1" customHeight="1" x14ac:dyDescent="0.25">
      <c r="A4037" s="203" t="s">
        <v>2094</v>
      </c>
      <c r="B4037" s="202" t="s">
        <v>626</v>
      </c>
      <c r="C4037" s="203" t="s">
        <v>1461</v>
      </c>
      <c r="D4037" s="202" t="s">
        <v>1731</v>
      </c>
      <c r="E4037" s="202" t="s">
        <v>1732</v>
      </c>
      <c r="F4037" s="202" t="s">
        <v>475</v>
      </c>
      <c r="G4037" s="254">
        <v>43993</v>
      </c>
      <c r="H4037" s="361" t="s">
        <v>1414</v>
      </c>
      <c r="I4037" s="359" t="s">
        <v>1407</v>
      </c>
      <c r="J4037" s="359" t="s">
        <v>1380</v>
      </c>
      <c r="K4037" s="359" t="s">
        <v>8</v>
      </c>
      <c r="L4037" s="359" t="s">
        <v>1392</v>
      </c>
      <c r="M4037" s="368" t="s">
        <v>1407</v>
      </c>
      <c r="N4037" s="205">
        <v>42530</v>
      </c>
      <c r="O4037" s="203"/>
    </row>
    <row r="4038" spans="1:15" ht="27.75" hidden="1" customHeight="1" x14ac:dyDescent="0.25">
      <c r="A4038" s="203" t="s">
        <v>2094</v>
      </c>
      <c r="B4038" s="202" t="s">
        <v>626</v>
      </c>
      <c r="C4038" s="203" t="s">
        <v>1461</v>
      </c>
      <c r="D4038" s="202" t="s">
        <v>1658</v>
      </c>
      <c r="E4038" s="202" t="s">
        <v>1659</v>
      </c>
      <c r="F4038" s="202" t="s">
        <v>475</v>
      </c>
      <c r="G4038" s="254">
        <v>28679140</v>
      </c>
      <c r="H4038" s="361" t="s">
        <v>1433</v>
      </c>
      <c r="I4038" s="359" t="s">
        <v>1407</v>
      </c>
      <c r="J4038" s="359" t="s">
        <v>1380</v>
      </c>
      <c r="K4038" s="359" t="s">
        <v>8</v>
      </c>
      <c r="L4038" s="359" t="s">
        <v>1408</v>
      </c>
      <c r="M4038" s="368" t="s">
        <v>1407</v>
      </c>
      <c r="N4038" s="205">
        <v>42530</v>
      </c>
      <c r="O4038" s="203"/>
    </row>
    <row r="4039" spans="1:15" ht="27.75" hidden="1" customHeight="1" x14ac:dyDescent="0.25">
      <c r="A4039" s="203" t="s">
        <v>2094</v>
      </c>
      <c r="B4039" s="202" t="s">
        <v>626</v>
      </c>
      <c r="C4039" s="203" t="s">
        <v>1461</v>
      </c>
      <c r="D4039" s="202" t="s">
        <v>1658</v>
      </c>
      <c r="E4039" s="202" t="s">
        <v>1659</v>
      </c>
      <c r="F4039" s="202" t="s">
        <v>475</v>
      </c>
      <c r="G4039" s="254">
        <v>189928</v>
      </c>
      <c r="H4039" s="361" t="s">
        <v>1414</v>
      </c>
      <c r="I4039" s="359" t="s">
        <v>1407</v>
      </c>
      <c r="J4039" s="359" t="s">
        <v>1380</v>
      </c>
      <c r="K4039" s="359" t="s">
        <v>8</v>
      </c>
      <c r="L4039" s="359" t="s">
        <v>1392</v>
      </c>
      <c r="M4039" s="368" t="s">
        <v>1407</v>
      </c>
      <c r="N4039" s="205">
        <v>42530</v>
      </c>
      <c r="O4039" s="203"/>
    </row>
    <row r="4040" spans="1:15" ht="27.75" hidden="1" customHeight="1" x14ac:dyDescent="0.25">
      <c r="A4040" s="203" t="s">
        <v>2094</v>
      </c>
      <c r="B4040" s="202" t="s">
        <v>626</v>
      </c>
      <c r="C4040" s="203" t="s">
        <v>1461</v>
      </c>
      <c r="D4040" s="202" t="s">
        <v>1923</v>
      </c>
      <c r="E4040" s="202" t="s">
        <v>1399</v>
      </c>
      <c r="F4040" s="202" t="s">
        <v>475</v>
      </c>
      <c r="G4040" s="254">
        <v>208979</v>
      </c>
      <c r="H4040" s="361" t="s">
        <v>1433</v>
      </c>
      <c r="I4040" s="359" t="s">
        <v>1407</v>
      </c>
      <c r="J4040" s="359" t="s">
        <v>1380</v>
      </c>
      <c r="K4040" s="359" t="s">
        <v>8</v>
      </c>
      <c r="L4040" s="359" t="s">
        <v>1408</v>
      </c>
      <c r="M4040" s="368" t="s">
        <v>1407</v>
      </c>
      <c r="N4040" s="205">
        <v>42530</v>
      </c>
      <c r="O4040" s="203"/>
    </row>
    <row r="4041" spans="1:15" ht="27.75" hidden="1" customHeight="1" x14ac:dyDescent="0.25">
      <c r="A4041" s="203" t="s">
        <v>2094</v>
      </c>
      <c r="B4041" s="202" t="s">
        <v>626</v>
      </c>
      <c r="C4041" s="203" t="s">
        <v>1461</v>
      </c>
      <c r="D4041" s="202" t="s">
        <v>1923</v>
      </c>
      <c r="E4041" s="202" t="s">
        <v>1399</v>
      </c>
      <c r="F4041" s="202" t="s">
        <v>475</v>
      </c>
      <c r="G4041" s="254">
        <v>1384</v>
      </c>
      <c r="H4041" s="361" t="s">
        <v>1414</v>
      </c>
      <c r="I4041" s="359" t="s">
        <v>1407</v>
      </c>
      <c r="J4041" s="359" t="s">
        <v>1380</v>
      </c>
      <c r="K4041" s="359" t="s">
        <v>8</v>
      </c>
      <c r="L4041" s="359" t="s">
        <v>1392</v>
      </c>
      <c r="M4041" s="368" t="s">
        <v>1407</v>
      </c>
      <c r="N4041" s="205">
        <v>42530</v>
      </c>
      <c r="O4041" s="203"/>
    </row>
    <row r="4042" spans="1:15" ht="27.75" hidden="1" customHeight="1" x14ac:dyDescent="0.25">
      <c r="A4042" s="203" t="s">
        <v>2094</v>
      </c>
      <c r="B4042" s="202" t="s">
        <v>626</v>
      </c>
      <c r="C4042" s="203" t="s">
        <v>1660</v>
      </c>
      <c r="D4042" s="202" t="s">
        <v>1926</v>
      </c>
      <c r="E4042" s="202" t="s">
        <v>1927</v>
      </c>
      <c r="F4042" s="202" t="s">
        <v>505</v>
      </c>
      <c r="G4042" s="253">
        <v>1.21</v>
      </c>
      <c r="H4042" s="361" t="s">
        <v>1433</v>
      </c>
      <c r="I4042" s="359" t="s">
        <v>1407</v>
      </c>
      <c r="J4042" s="358">
        <v>0.5</v>
      </c>
      <c r="K4042" s="359" t="s">
        <v>1113</v>
      </c>
      <c r="L4042" s="359" t="s">
        <v>1408</v>
      </c>
      <c r="M4042" s="368">
        <v>2008</v>
      </c>
      <c r="N4042" s="207" t="s">
        <v>1663</v>
      </c>
      <c r="O4042" s="203"/>
    </row>
    <row r="4043" spans="1:15" ht="27.75" hidden="1" customHeight="1" x14ac:dyDescent="0.25">
      <c r="A4043" s="203" t="s">
        <v>2094</v>
      </c>
      <c r="B4043" s="202" t="s">
        <v>626</v>
      </c>
      <c r="C4043" s="203" t="s">
        <v>1660</v>
      </c>
      <c r="D4043" s="202" t="s">
        <v>1926</v>
      </c>
      <c r="E4043" s="202" t="s">
        <v>1927</v>
      </c>
      <c r="F4043" s="202" t="s">
        <v>505</v>
      </c>
      <c r="G4043" s="253">
        <v>3.0000000000000001E-3</v>
      </c>
      <c r="H4043" s="361" t="s">
        <v>1414</v>
      </c>
      <c r="I4043" s="359" t="s">
        <v>1407</v>
      </c>
      <c r="J4043" s="358">
        <v>0.5</v>
      </c>
      <c r="K4043" s="359" t="s">
        <v>1113</v>
      </c>
      <c r="L4043" s="359" t="s">
        <v>1392</v>
      </c>
      <c r="M4043" s="368">
        <v>2008</v>
      </c>
      <c r="N4043" s="207" t="s">
        <v>1663</v>
      </c>
      <c r="O4043" s="203"/>
    </row>
    <row r="4044" spans="1:15" ht="27.75" hidden="1" customHeight="1" x14ac:dyDescent="0.25">
      <c r="A4044" s="203" t="s">
        <v>2094</v>
      </c>
      <c r="B4044" s="202" t="s">
        <v>626</v>
      </c>
      <c r="C4044" s="203" t="s">
        <v>1397</v>
      </c>
      <c r="D4044" s="202" t="s">
        <v>1922</v>
      </c>
      <c r="E4044" s="202" t="s">
        <v>1399</v>
      </c>
      <c r="F4044" s="202" t="s">
        <v>475</v>
      </c>
      <c r="G4044" s="253">
        <v>61.1</v>
      </c>
      <c r="H4044" s="361" t="s">
        <v>1400</v>
      </c>
      <c r="I4044" s="359" t="s">
        <v>1379</v>
      </c>
      <c r="J4044" s="358">
        <v>0.51</v>
      </c>
      <c r="K4044" s="359" t="s">
        <v>1391</v>
      </c>
      <c r="L4044" s="359" t="s">
        <v>1392</v>
      </c>
      <c r="M4044" s="368">
        <v>2010</v>
      </c>
      <c r="N4044" s="207" t="s">
        <v>1401</v>
      </c>
      <c r="O4044" s="203"/>
    </row>
    <row r="4045" spans="1:15" ht="27.75" hidden="1" customHeight="1" x14ac:dyDescent="0.25">
      <c r="A4045" s="203" t="s">
        <v>2094</v>
      </c>
      <c r="B4045" s="202" t="s">
        <v>626</v>
      </c>
      <c r="C4045" s="203" t="s">
        <v>1397</v>
      </c>
      <c r="D4045" s="202" t="s">
        <v>1922</v>
      </c>
      <c r="E4045" s="202" t="s">
        <v>1399</v>
      </c>
      <c r="F4045" s="202" t="s">
        <v>475</v>
      </c>
      <c r="G4045" s="253">
        <v>24.3</v>
      </c>
      <c r="H4045" s="361" t="s">
        <v>1400</v>
      </c>
      <c r="I4045" s="359" t="s">
        <v>1382</v>
      </c>
      <c r="J4045" s="358">
        <v>0.41</v>
      </c>
      <c r="K4045" s="359" t="s">
        <v>1391</v>
      </c>
      <c r="L4045" s="359" t="s">
        <v>1392</v>
      </c>
      <c r="M4045" s="368">
        <v>2010</v>
      </c>
      <c r="N4045" s="207" t="s">
        <v>1401</v>
      </c>
      <c r="O4045" s="203"/>
    </row>
    <row r="4046" spans="1:15" ht="27.75" hidden="1" customHeight="1" x14ac:dyDescent="0.25">
      <c r="A4046" s="203" t="s">
        <v>2094</v>
      </c>
      <c r="B4046" s="202" t="s">
        <v>626</v>
      </c>
      <c r="C4046" s="203" t="s">
        <v>1397</v>
      </c>
      <c r="D4046" s="202" t="s">
        <v>1922</v>
      </c>
      <c r="E4046" s="202" t="s">
        <v>1399</v>
      </c>
      <c r="F4046" s="202" t="s">
        <v>475</v>
      </c>
      <c r="G4046" s="253">
        <v>8.83</v>
      </c>
      <c r="H4046" s="361" t="s">
        <v>1400</v>
      </c>
      <c r="I4046" s="359" t="s">
        <v>1383</v>
      </c>
      <c r="J4046" s="358">
        <v>0.74</v>
      </c>
      <c r="K4046" s="359" t="s">
        <v>1391</v>
      </c>
      <c r="L4046" s="359" t="s">
        <v>1392</v>
      </c>
      <c r="M4046" s="368">
        <v>2010</v>
      </c>
      <c r="N4046" s="207" t="s">
        <v>1401</v>
      </c>
      <c r="O4046" s="203"/>
    </row>
    <row r="4047" spans="1:15" ht="27.75" hidden="1" customHeight="1" x14ac:dyDescent="0.25">
      <c r="A4047" s="203" t="s">
        <v>2094</v>
      </c>
      <c r="B4047" s="202" t="s">
        <v>626</v>
      </c>
      <c r="C4047" s="203" t="s">
        <v>1397</v>
      </c>
      <c r="D4047" s="202" t="s">
        <v>1922</v>
      </c>
      <c r="E4047" s="202" t="s">
        <v>1399</v>
      </c>
      <c r="F4047" s="202" t="s">
        <v>475</v>
      </c>
      <c r="G4047" s="253">
        <v>3.89</v>
      </c>
      <c r="H4047" s="361" t="s">
        <v>1400</v>
      </c>
      <c r="I4047" s="359" t="s">
        <v>1384</v>
      </c>
      <c r="J4047" s="358">
        <v>0</v>
      </c>
      <c r="K4047" s="359" t="s">
        <v>1391</v>
      </c>
      <c r="L4047" s="359" t="s">
        <v>1392</v>
      </c>
      <c r="M4047" s="368">
        <v>2010</v>
      </c>
      <c r="N4047" s="207" t="s">
        <v>1401</v>
      </c>
      <c r="O4047" s="203"/>
    </row>
    <row r="4048" spans="1:15" ht="27.75" hidden="1" customHeight="1" x14ac:dyDescent="0.25">
      <c r="A4048" s="203" t="s">
        <v>2094</v>
      </c>
      <c r="B4048" s="202" t="s">
        <v>626</v>
      </c>
      <c r="C4048" s="203" t="s">
        <v>1397</v>
      </c>
      <c r="D4048" s="202" t="s">
        <v>1922</v>
      </c>
      <c r="E4048" s="202" t="s">
        <v>1399</v>
      </c>
      <c r="F4048" s="202" t="s">
        <v>475</v>
      </c>
      <c r="G4048" s="253">
        <v>1.59</v>
      </c>
      <c r="H4048" s="361" t="s">
        <v>1400</v>
      </c>
      <c r="I4048" s="359" t="s">
        <v>1385</v>
      </c>
      <c r="J4048" s="359" t="s">
        <v>1402</v>
      </c>
      <c r="K4048" s="359" t="s">
        <v>1391</v>
      </c>
      <c r="L4048" s="359" t="s">
        <v>1392</v>
      </c>
      <c r="M4048" s="368">
        <v>2010</v>
      </c>
      <c r="N4048" s="207" t="s">
        <v>1401</v>
      </c>
      <c r="O4048" s="203"/>
    </row>
    <row r="4049" spans="1:15" ht="27.75" hidden="1" customHeight="1" x14ac:dyDescent="0.25">
      <c r="A4049" s="203" t="s">
        <v>2094</v>
      </c>
      <c r="B4049" s="202" t="s">
        <v>626</v>
      </c>
      <c r="C4049" s="203" t="s">
        <v>1397</v>
      </c>
      <c r="D4049" s="202" t="s">
        <v>1731</v>
      </c>
      <c r="E4049" s="202" t="s">
        <v>1732</v>
      </c>
      <c r="F4049" s="202" t="s">
        <v>475</v>
      </c>
      <c r="G4049" s="253">
        <v>138</v>
      </c>
      <c r="H4049" s="361" t="s">
        <v>1400</v>
      </c>
      <c r="I4049" s="359" t="s">
        <v>1379</v>
      </c>
      <c r="J4049" s="358">
        <v>0.79</v>
      </c>
      <c r="K4049" s="359" t="s">
        <v>1391</v>
      </c>
      <c r="L4049" s="359" t="s">
        <v>1392</v>
      </c>
      <c r="M4049" s="368">
        <v>2010</v>
      </c>
      <c r="N4049" s="207" t="s">
        <v>1401</v>
      </c>
      <c r="O4049" s="203"/>
    </row>
    <row r="4050" spans="1:15" ht="27.75" hidden="1" customHeight="1" x14ac:dyDescent="0.25">
      <c r="A4050" s="203" t="s">
        <v>2094</v>
      </c>
      <c r="B4050" s="202" t="s">
        <v>626</v>
      </c>
      <c r="C4050" s="203" t="s">
        <v>1397</v>
      </c>
      <c r="D4050" s="202" t="s">
        <v>1731</v>
      </c>
      <c r="E4050" s="202" t="s">
        <v>1732</v>
      </c>
      <c r="F4050" s="202" t="s">
        <v>475</v>
      </c>
      <c r="G4050" s="253">
        <v>54.1</v>
      </c>
      <c r="H4050" s="361" t="s">
        <v>1400</v>
      </c>
      <c r="I4050" s="359" t="s">
        <v>1382</v>
      </c>
      <c r="J4050" s="358">
        <v>0</v>
      </c>
      <c r="K4050" s="359" t="s">
        <v>1391</v>
      </c>
      <c r="L4050" s="359" t="s">
        <v>1392</v>
      </c>
      <c r="M4050" s="368">
        <v>2010</v>
      </c>
      <c r="N4050" s="207" t="s">
        <v>1401</v>
      </c>
      <c r="O4050" s="203"/>
    </row>
    <row r="4051" spans="1:15" ht="27.75" hidden="1" customHeight="1" x14ac:dyDescent="0.25">
      <c r="A4051" s="203" t="s">
        <v>2094</v>
      </c>
      <c r="B4051" s="202" t="s">
        <v>626</v>
      </c>
      <c r="C4051" s="203" t="s">
        <v>1397</v>
      </c>
      <c r="D4051" s="202" t="s">
        <v>1731</v>
      </c>
      <c r="E4051" s="202" t="s">
        <v>1732</v>
      </c>
      <c r="F4051" s="202" t="s">
        <v>475</v>
      </c>
      <c r="G4051" s="253">
        <v>19.899999999999999</v>
      </c>
      <c r="H4051" s="361" t="s">
        <v>1400</v>
      </c>
      <c r="I4051" s="359" t="s">
        <v>1383</v>
      </c>
      <c r="J4051" s="358">
        <v>0</v>
      </c>
      <c r="K4051" s="359" t="s">
        <v>1391</v>
      </c>
      <c r="L4051" s="359" t="s">
        <v>1392</v>
      </c>
      <c r="M4051" s="368">
        <v>2010</v>
      </c>
      <c r="N4051" s="207" t="s">
        <v>1401</v>
      </c>
      <c r="O4051" s="203"/>
    </row>
    <row r="4052" spans="1:15" ht="27.75" hidden="1" customHeight="1" x14ac:dyDescent="0.25">
      <c r="A4052" s="203" t="s">
        <v>2094</v>
      </c>
      <c r="B4052" s="202" t="s">
        <v>626</v>
      </c>
      <c r="C4052" s="203" t="s">
        <v>1397</v>
      </c>
      <c r="D4052" s="202" t="s">
        <v>1731</v>
      </c>
      <c r="E4052" s="202" t="s">
        <v>1732</v>
      </c>
      <c r="F4052" s="202" t="s">
        <v>475</v>
      </c>
      <c r="G4052" s="253">
        <v>10.6</v>
      </c>
      <c r="H4052" s="361" t="s">
        <v>1400</v>
      </c>
      <c r="I4052" s="359" t="s">
        <v>1384</v>
      </c>
      <c r="J4052" s="358">
        <v>0.3</v>
      </c>
      <c r="K4052" s="359" t="s">
        <v>1391</v>
      </c>
      <c r="L4052" s="359" t="s">
        <v>1392</v>
      </c>
      <c r="M4052" s="368">
        <v>2010</v>
      </c>
      <c r="N4052" s="207" t="s">
        <v>1401</v>
      </c>
      <c r="O4052" s="203"/>
    </row>
    <row r="4053" spans="1:15" ht="27.75" hidden="1" customHeight="1" x14ac:dyDescent="0.25">
      <c r="A4053" s="203" t="s">
        <v>2094</v>
      </c>
      <c r="B4053" s="202" t="s">
        <v>626</v>
      </c>
      <c r="C4053" s="203" t="s">
        <v>1397</v>
      </c>
      <c r="D4053" s="202" t="s">
        <v>1731</v>
      </c>
      <c r="E4053" s="202" t="s">
        <v>1732</v>
      </c>
      <c r="F4053" s="202" t="s">
        <v>475</v>
      </c>
      <c r="G4053" s="253">
        <v>3.56</v>
      </c>
      <c r="H4053" s="361" t="s">
        <v>1400</v>
      </c>
      <c r="I4053" s="359" t="s">
        <v>1385</v>
      </c>
      <c r="J4053" s="358">
        <v>0.37</v>
      </c>
      <c r="K4053" s="359" t="s">
        <v>1391</v>
      </c>
      <c r="L4053" s="359" t="s">
        <v>1392</v>
      </c>
      <c r="M4053" s="368">
        <v>2010</v>
      </c>
      <c r="N4053" s="207" t="s">
        <v>1401</v>
      </c>
      <c r="O4053" s="203"/>
    </row>
    <row r="4054" spans="1:15" ht="27.75" hidden="1" customHeight="1" x14ac:dyDescent="0.25">
      <c r="A4054" s="129" t="s">
        <v>2094</v>
      </c>
      <c r="B4054" s="269" t="s">
        <v>626</v>
      </c>
      <c r="C4054" s="226" t="s">
        <v>2568</v>
      </c>
      <c r="D4054" s="269" t="s">
        <v>641</v>
      </c>
      <c r="E4054" s="372" t="s">
        <v>1557</v>
      </c>
      <c r="F4054" s="269" t="s">
        <v>475</v>
      </c>
      <c r="G4054" s="373">
        <v>119.2</v>
      </c>
      <c r="H4054" s="225" t="s">
        <v>488</v>
      </c>
      <c r="I4054" s="269" t="s">
        <v>1379</v>
      </c>
      <c r="J4054" s="374">
        <v>0</v>
      </c>
      <c r="K4054" s="269" t="s">
        <v>22</v>
      </c>
      <c r="L4054" s="269" t="s">
        <v>1392</v>
      </c>
      <c r="M4054" s="369">
        <v>2010</v>
      </c>
      <c r="N4054" s="375">
        <v>43873</v>
      </c>
      <c r="O4054" s="226" t="s">
        <v>2569</v>
      </c>
    </row>
    <row r="4055" spans="1:15" ht="27.75" hidden="1" customHeight="1" x14ac:dyDescent="0.25">
      <c r="A4055" s="129" t="s">
        <v>2094</v>
      </c>
      <c r="B4055" s="269" t="s">
        <v>626</v>
      </c>
      <c r="C4055" s="226" t="s">
        <v>2568</v>
      </c>
      <c r="D4055" s="269" t="s">
        <v>641</v>
      </c>
      <c r="E4055" s="372" t="s">
        <v>1557</v>
      </c>
      <c r="F4055" s="269" t="s">
        <v>475</v>
      </c>
      <c r="G4055" s="373">
        <v>44.21</v>
      </c>
      <c r="H4055" s="225" t="s">
        <v>488</v>
      </c>
      <c r="I4055" s="269" t="s">
        <v>1382</v>
      </c>
      <c r="J4055" s="374">
        <v>0</v>
      </c>
      <c r="K4055" s="269" t="s">
        <v>22</v>
      </c>
      <c r="L4055" s="269" t="s">
        <v>1392</v>
      </c>
      <c r="M4055" s="369">
        <v>2010</v>
      </c>
      <c r="N4055" s="375">
        <v>43873</v>
      </c>
      <c r="O4055" s="226" t="s">
        <v>2569</v>
      </c>
    </row>
    <row r="4056" spans="1:15" ht="27.75" hidden="1" customHeight="1" x14ac:dyDescent="0.25">
      <c r="A4056" s="129" t="s">
        <v>2094</v>
      </c>
      <c r="B4056" s="269" t="s">
        <v>626</v>
      </c>
      <c r="C4056" s="226" t="s">
        <v>2568</v>
      </c>
      <c r="D4056" s="269" t="s">
        <v>641</v>
      </c>
      <c r="E4056" s="372" t="s">
        <v>1557</v>
      </c>
      <c r="F4056" s="269" t="s">
        <v>475</v>
      </c>
      <c r="G4056" s="373">
        <v>17.829999999999998</v>
      </c>
      <c r="H4056" s="225" t="s">
        <v>488</v>
      </c>
      <c r="I4056" s="269" t="s">
        <v>1383</v>
      </c>
      <c r="J4056" s="374">
        <v>0</v>
      </c>
      <c r="K4056" s="269" t="s">
        <v>22</v>
      </c>
      <c r="L4056" s="269" t="s">
        <v>1392</v>
      </c>
      <c r="M4056" s="369">
        <v>2010</v>
      </c>
      <c r="N4056" s="375">
        <v>43873</v>
      </c>
      <c r="O4056" s="226" t="s">
        <v>2569</v>
      </c>
    </row>
    <row r="4057" spans="1:15" ht="27.75" hidden="1" customHeight="1" x14ac:dyDescent="0.25">
      <c r="A4057" s="129" t="s">
        <v>2094</v>
      </c>
      <c r="B4057" s="269" t="s">
        <v>626</v>
      </c>
      <c r="C4057" s="226" t="s">
        <v>2568</v>
      </c>
      <c r="D4057" s="269" t="s">
        <v>641</v>
      </c>
      <c r="E4057" s="372" t="s">
        <v>1557</v>
      </c>
      <c r="F4057" s="269" t="s">
        <v>475</v>
      </c>
      <c r="G4057" s="373">
        <v>8.1199999999999992</v>
      </c>
      <c r="H4057" s="225" t="s">
        <v>488</v>
      </c>
      <c r="I4057" s="372" t="s">
        <v>1384</v>
      </c>
      <c r="J4057" s="374">
        <v>0</v>
      </c>
      <c r="K4057" s="269" t="s">
        <v>22</v>
      </c>
      <c r="L4057" s="269" t="s">
        <v>1392</v>
      </c>
      <c r="M4057" s="369">
        <v>2010</v>
      </c>
      <c r="N4057" s="375">
        <v>43873</v>
      </c>
      <c r="O4057" s="226" t="s">
        <v>2569</v>
      </c>
    </row>
    <row r="4058" spans="1:15" ht="27.75" hidden="1" customHeight="1" x14ac:dyDescent="0.25">
      <c r="A4058" s="129" t="s">
        <v>2094</v>
      </c>
      <c r="B4058" s="269" t="s">
        <v>626</v>
      </c>
      <c r="C4058" s="226" t="s">
        <v>2568</v>
      </c>
      <c r="D4058" s="269" t="s">
        <v>641</v>
      </c>
      <c r="E4058" s="372" t="s">
        <v>1557</v>
      </c>
      <c r="F4058" s="269" t="s">
        <v>475</v>
      </c>
      <c r="G4058" s="373">
        <v>3.9</v>
      </c>
      <c r="H4058" s="225" t="s">
        <v>488</v>
      </c>
      <c r="I4058" s="372" t="s">
        <v>1385</v>
      </c>
      <c r="J4058" s="374">
        <v>0</v>
      </c>
      <c r="K4058" s="269" t="s">
        <v>22</v>
      </c>
      <c r="L4058" s="269" t="s">
        <v>1392</v>
      </c>
      <c r="M4058" s="369">
        <v>2010</v>
      </c>
      <c r="N4058" s="375">
        <v>43873</v>
      </c>
      <c r="O4058" s="226" t="s">
        <v>2569</v>
      </c>
    </row>
    <row r="4059" spans="1:15" ht="27.75" hidden="1" customHeight="1" x14ac:dyDescent="0.25">
      <c r="A4059" s="203" t="s">
        <v>2095</v>
      </c>
      <c r="B4059" s="202" t="s">
        <v>616</v>
      </c>
      <c r="C4059" s="203" t="s">
        <v>1628</v>
      </c>
      <c r="D4059" s="202" t="s">
        <v>784</v>
      </c>
      <c r="E4059" s="202" t="s">
        <v>57</v>
      </c>
      <c r="F4059" s="202" t="s">
        <v>505</v>
      </c>
      <c r="G4059" s="253">
        <v>8.5</v>
      </c>
      <c r="H4059" s="361" t="s">
        <v>527</v>
      </c>
      <c r="I4059" s="359" t="s">
        <v>1379</v>
      </c>
      <c r="J4059" s="358">
        <v>0</v>
      </c>
      <c r="K4059" s="359" t="s">
        <v>22</v>
      </c>
      <c r="L4059" s="359" t="s">
        <v>1392</v>
      </c>
      <c r="M4059" s="368">
        <v>1999</v>
      </c>
      <c r="N4059" s="205">
        <v>41178</v>
      </c>
      <c r="O4059" s="203"/>
    </row>
    <row r="4060" spans="1:15" ht="27.75" hidden="1" customHeight="1" x14ac:dyDescent="0.25">
      <c r="A4060" s="203" t="s">
        <v>2095</v>
      </c>
      <c r="B4060" s="202" t="s">
        <v>616</v>
      </c>
      <c r="C4060" s="203" t="s">
        <v>1628</v>
      </c>
      <c r="D4060" s="202" t="s">
        <v>784</v>
      </c>
      <c r="E4060" s="202" t="s">
        <v>57</v>
      </c>
      <c r="F4060" s="202" t="s">
        <v>505</v>
      </c>
      <c r="G4060" s="253">
        <v>2.7</v>
      </c>
      <c r="H4060" s="361" t="s">
        <v>527</v>
      </c>
      <c r="I4060" s="359" t="s">
        <v>1382</v>
      </c>
      <c r="J4060" s="358">
        <v>0</v>
      </c>
      <c r="K4060" s="359" t="s">
        <v>22</v>
      </c>
      <c r="L4060" s="359" t="s">
        <v>1392</v>
      </c>
      <c r="M4060" s="368">
        <v>1999</v>
      </c>
      <c r="N4060" s="205">
        <v>41178</v>
      </c>
      <c r="O4060" s="203"/>
    </row>
    <row r="4061" spans="1:15" ht="27.75" hidden="1" customHeight="1" x14ac:dyDescent="0.25">
      <c r="A4061" s="203" t="s">
        <v>2095</v>
      </c>
      <c r="B4061" s="202" t="s">
        <v>616</v>
      </c>
      <c r="C4061" s="203" t="s">
        <v>1628</v>
      </c>
      <c r="D4061" s="202" t="s">
        <v>784</v>
      </c>
      <c r="E4061" s="202" t="s">
        <v>57</v>
      </c>
      <c r="F4061" s="202" t="s">
        <v>505</v>
      </c>
      <c r="G4061" s="253">
        <v>0.9</v>
      </c>
      <c r="H4061" s="361" t="s">
        <v>527</v>
      </c>
      <c r="I4061" s="359" t="s">
        <v>1383</v>
      </c>
      <c r="J4061" s="358">
        <v>0</v>
      </c>
      <c r="K4061" s="359" t="s">
        <v>22</v>
      </c>
      <c r="L4061" s="359" t="s">
        <v>1392</v>
      </c>
      <c r="M4061" s="368">
        <v>1999</v>
      </c>
      <c r="N4061" s="205">
        <v>41178</v>
      </c>
      <c r="O4061" s="203"/>
    </row>
    <row r="4062" spans="1:15" ht="27.75" hidden="1" customHeight="1" x14ac:dyDescent="0.25">
      <c r="A4062" s="203" t="s">
        <v>2095</v>
      </c>
      <c r="B4062" s="202" t="s">
        <v>616</v>
      </c>
      <c r="C4062" s="203" t="s">
        <v>1628</v>
      </c>
      <c r="D4062" s="202" t="s">
        <v>784</v>
      </c>
      <c r="E4062" s="202" t="s">
        <v>57</v>
      </c>
      <c r="F4062" s="202" t="s">
        <v>505</v>
      </c>
      <c r="G4062" s="253">
        <v>0.3</v>
      </c>
      <c r="H4062" s="361" t="s">
        <v>527</v>
      </c>
      <c r="I4062" s="359" t="s">
        <v>1384</v>
      </c>
      <c r="J4062" s="358">
        <v>0</v>
      </c>
      <c r="K4062" s="359" t="s">
        <v>22</v>
      </c>
      <c r="L4062" s="359" t="s">
        <v>1392</v>
      </c>
      <c r="M4062" s="368">
        <v>1999</v>
      </c>
      <c r="N4062" s="205">
        <v>41178</v>
      </c>
      <c r="O4062" s="203"/>
    </row>
    <row r="4063" spans="1:15" ht="27.75" hidden="1" customHeight="1" x14ac:dyDescent="0.25">
      <c r="A4063" s="203" t="s">
        <v>2095</v>
      </c>
      <c r="B4063" s="202" t="s">
        <v>616</v>
      </c>
      <c r="C4063" s="203" t="s">
        <v>1628</v>
      </c>
      <c r="D4063" s="202" t="s">
        <v>784</v>
      </c>
      <c r="E4063" s="202" t="s">
        <v>57</v>
      </c>
      <c r="F4063" s="202" t="s">
        <v>505</v>
      </c>
      <c r="G4063" s="253">
        <v>0.04</v>
      </c>
      <c r="H4063" s="361" t="s">
        <v>527</v>
      </c>
      <c r="I4063" s="359" t="s">
        <v>1385</v>
      </c>
      <c r="J4063" s="358">
        <v>0</v>
      </c>
      <c r="K4063" s="359" t="s">
        <v>22</v>
      </c>
      <c r="L4063" s="359" t="s">
        <v>1392</v>
      </c>
      <c r="M4063" s="368">
        <v>1999</v>
      </c>
      <c r="N4063" s="205">
        <v>41178</v>
      </c>
      <c r="O4063" s="203"/>
    </row>
    <row r="4064" spans="1:15" ht="27.75" hidden="1" customHeight="1" x14ac:dyDescent="0.25">
      <c r="A4064" s="203" t="s">
        <v>2095</v>
      </c>
      <c r="B4064" s="203" t="s">
        <v>616</v>
      </c>
      <c r="C4064" s="203" t="s">
        <v>1535</v>
      </c>
      <c r="D4064" s="203" t="s">
        <v>2096</v>
      </c>
      <c r="E4064" s="203" t="s">
        <v>1633</v>
      </c>
      <c r="F4064" s="203" t="s">
        <v>505</v>
      </c>
      <c r="G4064" s="257">
        <v>0.56000000000000005</v>
      </c>
      <c r="H4064" s="361" t="s">
        <v>1400</v>
      </c>
      <c r="I4064" s="361" t="s">
        <v>1379</v>
      </c>
      <c r="J4064" s="361" t="s">
        <v>1402</v>
      </c>
      <c r="K4064" s="361" t="s">
        <v>1391</v>
      </c>
      <c r="L4064" s="361" t="s">
        <v>1392</v>
      </c>
      <c r="M4064" s="370">
        <v>2010</v>
      </c>
      <c r="N4064" s="207">
        <v>43903</v>
      </c>
      <c r="O4064" s="203"/>
    </row>
    <row r="4065" spans="1:15" ht="27.75" hidden="1" customHeight="1" x14ac:dyDescent="0.25">
      <c r="A4065" s="203" t="s">
        <v>2095</v>
      </c>
      <c r="B4065" s="203" t="s">
        <v>616</v>
      </c>
      <c r="C4065" s="203" t="s">
        <v>1535</v>
      </c>
      <c r="D4065" s="203" t="s">
        <v>2096</v>
      </c>
      <c r="E4065" s="203" t="s">
        <v>1633</v>
      </c>
      <c r="F4065" s="203" t="s">
        <v>505</v>
      </c>
      <c r="G4065" s="257">
        <v>0.13</v>
      </c>
      <c r="H4065" s="361" t="s">
        <v>1400</v>
      </c>
      <c r="I4065" s="361" t="s">
        <v>1382</v>
      </c>
      <c r="J4065" s="361" t="s">
        <v>1402</v>
      </c>
      <c r="K4065" s="361" t="s">
        <v>1391</v>
      </c>
      <c r="L4065" s="361" t="s">
        <v>1392</v>
      </c>
      <c r="M4065" s="370">
        <v>2010</v>
      </c>
      <c r="N4065" s="207">
        <v>43903</v>
      </c>
      <c r="O4065" s="203"/>
    </row>
    <row r="4066" spans="1:15" ht="27.75" hidden="1" customHeight="1" x14ac:dyDescent="0.25">
      <c r="A4066" s="203" t="s">
        <v>2095</v>
      </c>
      <c r="B4066" s="203" t="s">
        <v>616</v>
      </c>
      <c r="C4066" s="203" t="s">
        <v>1535</v>
      </c>
      <c r="D4066" s="203" t="s">
        <v>2096</v>
      </c>
      <c r="E4066" s="203" t="s">
        <v>1633</v>
      </c>
      <c r="F4066" s="203" t="s">
        <v>505</v>
      </c>
      <c r="G4066" s="257">
        <v>0.02</v>
      </c>
      <c r="H4066" s="361" t="s">
        <v>1400</v>
      </c>
      <c r="I4066" s="361" t="s">
        <v>1383</v>
      </c>
      <c r="J4066" s="361" t="s">
        <v>1402</v>
      </c>
      <c r="K4066" s="361" t="s">
        <v>1391</v>
      </c>
      <c r="L4066" s="361" t="s">
        <v>1392</v>
      </c>
      <c r="M4066" s="370">
        <v>2010</v>
      </c>
      <c r="N4066" s="207">
        <v>43903</v>
      </c>
      <c r="O4066" s="203"/>
    </row>
    <row r="4067" spans="1:15" ht="27.75" hidden="1" customHeight="1" x14ac:dyDescent="0.25">
      <c r="A4067" s="203" t="s">
        <v>2095</v>
      </c>
      <c r="B4067" s="203" t="s">
        <v>616</v>
      </c>
      <c r="C4067" s="203" t="s">
        <v>1535</v>
      </c>
      <c r="D4067" s="203" t="s">
        <v>2096</v>
      </c>
      <c r="E4067" s="203" t="s">
        <v>1633</v>
      </c>
      <c r="F4067" s="203" t="s">
        <v>505</v>
      </c>
      <c r="G4067" s="257">
        <v>4.4000000000000003E-3</v>
      </c>
      <c r="H4067" s="361" t="s">
        <v>1400</v>
      </c>
      <c r="I4067" s="361" t="s">
        <v>1384</v>
      </c>
      <c r="J4067" s="361" t="s">
        <v>1402</v>
      </c>
      <c r="K4067" s="361" t="s">
        <v>1391</v>
      </c>
      <c r="L4067" s="361" t="s">
        <v>1392</v>
      </c>
      <c r="M4067" s="370">
        <v>2010</v>
      </c>
      <c r="N4067" s="207">
        <v>43903</v>
      </c>
      <c r="O4067" s="203"/>
    </row>
    <row r="4068" spans="1:15" ht="27.75" hidden="1" customHeight="1" x14ac:dyDescent="0.25">
      <c r="A4068" s="203" t="s">
        <v>2095</v>
      </c>
      <c r="B4068" s="203" t="s">
        <v>616</v>
      </c>
      <c r="C4068" s="203" t="s">
        <v>1535</v>
      </c>
      <c r="D4068" s="203" t="s">
        <v>2096</v>
      </c>
      <c r="E4068" s="203" t="s">
        <v>1633</v>
      </c>
      <c r="F4068" s="203" t="s">
        <v>505</v>
      </c>
      <c r="G4068" s="257">
        <v>4.1000000000000003E-3</v>
      </c>
      <c r="H4068" s="361" t="s">
        <v>1400</v>
      </c>
      <c r="I4068" s="361" t="s">
        <v>1385</v>
      </c>
      <c r="J4068" s="361" t="s">
        <v>1402</v>
      </c>
      <c r="K4068" s="361" t="s">
        <v>1391</v>
      </c>
      <c r="L4068" s="361" t="s">
        <v>1392</v>
      </c>
      <c r="M4068" s="370">
        <v>2010</v>
      </c>
      <c r="N4068" s="207">
        <v>43903</v>
      </c>
      <c r="O4068" s="203"/>
    </row>
    <row r="4069" spans="1:15" ht="27.75" hidden="1" customHeight="1" x14ac:dyDescent="0.25">
      <c r="A4069" s="203" t="s">
        <v>2095</v>
      </c>
      <c r="B4069" s="203" t="s">
        <v>616</v>
      </c>
      <c r="C4069" s="203" t="s">
        <v>1535</v>
      </c>
      <c r="D4069" s="203" t="s">
        <v>2021</v>
      </c>
      <c r="E4069" s="203" t="s">
        <v>2022</v>
      </c>
      <c r="F4069" s="203" t="s">
        <v>505</v>
      </c>
      <c r="G4069" s="257">
        <v>0.61</v>
      </c>
      <c r="H4069" s="361" t="s">
        <v>1400</v>
      </c>
      <c r="I4069" s="361" t="s">
        <v>1379</v>
      </c>
      <c r="J4069" s="275">
        <v>0.56999999999999995</v>
      </c>
      <c r="K4069" s="361" t="s">
        <v>1391</v>
      </c>
      <c r="L4069" s="361" t="s">
        <v>1392</v>
      </c>
      <c r="M4069" s="370">
        <v>2011</v>
      </c>
      <c r="N4069" s="207">
        <v>43903</v>
      </c>
      <c r="O4069" s="361" t="s">
        <v>1537</v>
      </c>
    </row>
    <row r="4070" spans="1:15" ht="27.75" hidden="1" customHeight="1" x14ac:dyDescent="0.25">
      <c r="A4070" s="203" t="s">
        <v>2095</v>
      </c>
      <c r="B4070" s="203" t="s">
        <v>616</v>
      </c>
      <c r="C4070" s="203" t="s">
        <v>1535</v>
      </c>
      <c r="D4070" s="203" t="s">
        <v>2021</v>
      </c>
      <c r="E4070" s="203" t="s">
        <v>2022</v>
      </c>
      <c r="F4070" s="203" t="s">
        <v>505</v>
      </c>
      <c r="G4070" s="257">
        <v>0.31</v>
      </c>
      <c r="H4070" s="361" t="s">
        <v>1400</v>
      </c>
      <c r="I4070" s="361" t="s">
        <v>1382</v>
      </c>
      <c r="J4070" s="275">
        <v>0.56999999999999995</v>
      </c>
      <c r="K4070" s="361" t="s">
        <v>1391</v>
      </c>
      <c r="L4070" s="361" t="s">
        <v>1392</v>
      </c>
      <c r="M4070" s="370">
        <v>2011</v>
      </c>
      <c r="N4070" s="207">
        <v>43903</v>
      </c>
      <c r="O4070" s="361" t="s">
        <v>1537</v>
      </c>
    </row>
    <row r="4071" spans="1:15" ht="27.75" hidden="1" customHeight="1" x14ac:dyDescent="0.25">
      <c r="A4071" s="203" t="s">
        <v>2095</v>
      </c>
      <c r="B4071" s="203" t="s">
        <v>616</v>
      </c>
      <c r="C4071" s="203" t="s">
        <v>1535</v>
      </c>
      <c r="D4071" s="203" t="s">
        <v>2021</v>
      </c>
      <c r="E4071" s="203" t="s">
        <v>2022</v>
      </c>
      <c r="F4071" s="203" t="s">
        <v>505</v>
      </c>
      <c r="G4071" s="257">
        <v>9.0999999999999998E-2</v>
      </c>
      <c r="H4071" s="361" t="s">
        <v>1400</v>
      </c>
      <c r="I4071" s="361" t="s">
        <v>1383</v>
      </c>
      <c r="J4071" s="275">
        <v>0.56999999999999995</v>
      </c>
      <c r="K4071" s="361" t="s">
        <v>1391</v>
      </c>
      <c r="L4071" s="361" t="s">
        <v>1392</v>
      </c>
      <c r="M4071" s="370">
        <v>2011</v>
      </c>
      <c r="N4071" s="207">
        <v>43903</v>
      </c>
      <c r="O4071" s="361" t="s">
        <v>1537</v>
      </c>
    </row>
    <row r="4072" spans="1:15" ht="27.75" hidden="1" customHeight="1" x14ac:dyDescent="0.25">
      <c r="A4072" s="203" t="s">
        <v>2095</v>
      </c>
      <c r="B4072" s="203" t="s">
        <v>616</v>
      </c>
      <c r="C4072" s="203" t="s">
        <v>1535</v>
      </c>
      <c r="D4072" s="203" t="s">
        <v>2021</v>
      </c>
      <c r="E4072" s="203" t="s">
        <v>2022</v>
      </c>
      <c r="F4072" s="203" t="s">
        <v>505</v>
      </c>
      <c r="G4072" s="257">
        <v>2.1999999999999999E-2</v>
      </c>
      <c r="H4072" s="361" t="s">
        <v>1400</v>
      </c>
      <c r="I4072" s="361" t="s">
        <v>1384</v>
      </c>
      <c r="J4072" s="275">
        <v>0.56999999999999995</v>
      </c>
      <c r="K4072" s="361" t="s">
        <v>1391</v>
      </c>
      <c r="L4072" s="361" t="s">
        <v>1392</v>
      </c>
      <c r="M4072" s="370">
        <v>2011</v>
      </c>
      <c r="N4072" s="207">
        <v>43903</v>
      </c>
      <c r="O4072" s="361" t="s">
        <v>1537</v>
      </c>
    </row>
    <row r="4073" spans="1:15" ht="27.75" hidden="1" customHeight="1" x14ac:dyDescent="0.25">
      <c r="A4073" s="203" t="s">
        <v>2095</v>
      </c>
      <c r="B4073" s="203" t="s">
        <v>616</v>
      </c>
      <c r="C4073" s="203" t="s">
        <v>1535</v>
      </c>
      <c r="D4073" s="203" t="s">
        <v>2021</v>
      </c>
      <c r="E4073" s="203" t="s">
        <v>2022</v>
      </c>
      <c r="F4073" s="203" t="s">
        <v>505</v>
      </c>
      <c r="G4073" s="257">
        <v>5.7000000000000002E-3</v>
      </c>
      <c r="H4073" s="361" t="s">
        <v>1400</v>
      </c>
      <c r="I4073" s="361" t="s">
        <v>1385</v>
      </c>
      <c r="J4073" s="275">
        <v>0.56999999999999995</v>
      </c>
      <c r="K4073" s="361" t="s">
        <v>1391</v>
      </c>
      <c r="L4073" s="361" t="s">
        <v>1392</v>
      </c>
      <c r="M4073" s="370">
        <v>2011</v>
      </c>
      <c r="N4073" s="207">
        <v>43903</v>
      </c>
      <c r="O4073" s="361" t="s">
        <v>1537</v>
      </c>
    </row>
    <row r="4074" spans="1:15" ht="27.75" hidden="1" customHeight="1" x14ac:dyDescent="0.25">
      <c r="A4074" s="203" t="s">
        <v>2095</v>
      </c>
      <c r="B4074" s="202" t="s">
        <v>616</v>
      </c>
      <c r="C4074" s="203" t="s">
        <v>1653</v>
      </c>
      <c r="D4074" s="202" t="s">
        <v>1654</v>
      </c>
      <c r="E4074" s="202" t="s">
        <v>1655</v>
      </c>
      <c r="F4074" s="202" t="s">
        <v>505</v>
      </c>
      <c r="G4074" s="253">
        <v>0.54</v>
      </c>
      <c r="H4074" s="361" t="s">
        <v>1433</v>
      </c>
      <c r="I4074" s="359" t="s">
        <v>1407</v>
      </c>
      <c r="J4074" s="358" t="s">
        <v>1380</v>
      </c>
      <c r="K4074" s="359" t="s">
        <v>1113</v>
      </c>
      <c r="L4074" s="359" t="s">
        <v>1408</v>
      </c>
      <c r="M4074" s="370">
        <v>2003</v>
      </c>
      <c r="N4074" s="205">
        <v>40658</v>
      </c>
      <c r="O4074" s="203"/>
    </row>
    <row r="4075" spans="1:15" ht="27.75" hidden="1" customHeight="1" x14ac:dyDescent="0.25">
      <c r="A4075" s="203" t="s">
        <v>2095</v>
      </c>
      <c r="B4075" s="202" t="s">
        <v>616</v>
      </c>
      <c r="C4075" s="203" t="s">
        <v>1653</v>
      </c>
      <c r="D4075" s="202" t="s">
        <v>1654</v>
      </c>
      <c r="E4075" s="202" t="s">
        <v>1655</v>
      </c>
      <c r="F4075" s="202" t="s">
        <v>505</v>
      </c>
      <c r="G4075" s="253">
        <v>1.48E-3</v>
      </c>
      <c r="H4075" s="361" t="s">
        <v>1414</v>
      </c>
      <c r="I4075" s="359" t="s">
        <v>1407</v>
      </c>
      <c r="J4075" s="358" t="s">
        <v>1380</v>
      </c>
      <c r="K4075" s="359" t="s">
        <v>1113</v>
      </c>
      <c r="L4075" s="359" t="s">
        <v>1392</v>
      </c>
      <c r="M4075" s="370">
        <v>2003</v>
      </c>
      <c r="N4075" s="205">
        <v>40658</v>
      </c>
      <c r="O4075" s="203"/>
    </row>
    <row r="4076" spans="1:15" ht="27.75" hidden="1" customHeight="1" x14ac:dyDescent="0.25">
      <c r="A4076" s="203" t="s">
        <v>2095</v>
      </c>
      <c r="B4076" s="202" t="s">
        <v>616</v>
      </c>
      <c r="C4076" s="203" t="s">
        <v>1719</v>
      </c>
      <c r="D4076" s="202" t="s">
        <v>2097</v>
      </c>
      <c r="E4076" s="202" t="s">
        <v>2098</v>
      </c>
      <c r="F4076" s="202" t="s">
        <v>505</v>
      </c>
      <c r="G4076" s="253">
        <v>90.6</v>
      </c>
      <c r="H4076" s="361" t="s">
        <v>1433</v>
      </c>
      <c r="I4076" s="359" t="s">
        <v>1407</v>
      </c>
      <c r="J4076" s="358">
        <v>0.72519999999999996</v>
      </c>
      <c r="K4076" s="359" t="s">
        <v>1113</v>
      </c>
      <c r="L4076" s="359" t="s">
        <v>1408</v>
      </c>
      <c r="M4076" s="368">
        <v>2011</v>
      </c>
      <c r="N4076" s="205">
        <v>43593</v>
      </c>
      <c r="O4076" s="203"/>
    </row>
    <row r="4077" spans="1:15" ht="27.75" hidden="1" customHeight="1" x14ac:dyDescent="0.25">
      <c r="A4077" s="203" t="s">
        <v>2095</v>
      </c>
      <c r="B4077" s="202" t="s">
        <v>616</v>
      </c>
      <c r="C4077" s="203" t="s">
        <v>1719</v>
      </c>
      <c r="D4077" s="202" t="s">
        <v>2097</v>
      </c>
      <c r="E4077" s="202" t="s">
        <v>2098</v>
      </c>
      <c r="F4077" s="202" t="s">
        <v>505</v>
      </c>
      <c r="G4077" s="253">
        <v>0.25</v>
      </c>
      <c r="H4077" s="361" t="s">
        <v>1414</v>
      </c>
      <c r="I4077" s="359" t="s">
        <v>1407</v>
      </c>
      <c r="J4077" s="358">
        <v>0.72519999999999996</v>
      </c>
      <c r="K4077" s="359" t="s">
        <v>1113</v>
      </c>
      <c r="L4077" s="359" t="s">
        <v>1392</v>
      </c>
      <c r="M4077" s="368">
        <v>2011</v>
      </c>
      <c r="N4077" s="205">
        <v>43593</v>
      </c>
      <c r="O4077" s="203"/>
    </row>
    <row r="4078" spans="1:15" ht="27.75" hidden="1" customHeight="1" x14ac:dyDescent="0.25">
      <c r="A4078" s="203" t="s">
        <v>2095</v>
      </c>
      <c r="B4078" s="202" t="s">
        <v>616</v>
      </c>
      <c r="C4078" s="203" t="s">
        <v>1719</v>
      </c>
      <c r="D4078" s="202" t="s">
        <v>1991</v>
      </c>
      <c r="E4078" s="202" t="s">
        <v>1440</v>
      </c>
      <c r="F4078" s="202" t="s">
        <v>505</v>
      </c>
      <c r="G4078" s="253">
        <v>66.599999999999994</v>
      </c>
      <c r="H4078" s="361" t="s">
        <v>1433</v>
      </c>
      <c r="I4078" s="359" t="s">
        <v>1407</v>
      </c>
      <c r="J4078" s="358">
        <v>0.81620000000000004</v>
      </c>
      <c r="K4078" s="359" t="s">
        <v>1113</v>
      </c>
      <c r="L4078" s="359" t="s">
        <v>1408</v>
      </c>
      <c r="M4078" s="368">
        <v>2011</v>
      </c>
      <c r="N4078" s="205">
        <v>43593</v>
      </c>
      <c r="O4078" s="203"/>
    </row>
    <row r="4079" spans="1:15" ht="27.75" hidden="1" customHeight="1" x14ac:dyDescent="0.25">
      <c r="A4079" s="203" t="s">
        <v>2095</v>
      </c>
      <c r="B4079" s="202" t="s">
        <v>616</v>
      </c>
      <c r="C4079" s="203" t="s">
        <v>1719</v>
      </c>
      <c r="D4079" s="202" t="s">
        <v>1991</v>
      </c>
      <c r="E4079" s="202" t="s">
        <v>1440</v>
      </c>
      <c r="F4079" s="202" t="s">
        <v>505</v>
      </c>
      <c r="G4079" s="253">
        <v>0.18</v>
      </c>
      <c r="H4079" s="361" t="s">
        <v>1414</v>
      </c>
      <c r="I4079" s="359" t="s">
        <v>1407</v>
      </c>
      <c r="J4079" s="358">
        <v>0.81820000000000004</v>
      </c>
      <c r="K4079" s="359" t="s">
        <v>1113</v>
      </c>
      <c r="L4079" s="359" t="s">
        <v>1392</v>
      </c>
      <c r="M4079" s="368">
        <v>2011</v>
      </c>
      <c r="N4079" s="205">
        <v>43593</v>
      </c>
      <c r="O4079" s="203"/>
    </row>
    <row r="4080" spans="1:15" ht="27.75" hidden="1" customHeight="1" x14ac:dyDescent="0.25">
      <c r="A4080" s="203" t="s">
        <v>2095</v>
      </c>
      <c r="B4080" s="202" t="s">
        <v>616</v>
      </c>
      <c r="C4080" s="203" t="s">
        <v>1719</v>
      </c>
      <c r="D4080" s="202" t="s">
        <v>1720</v>
      </c>
      <c r="E4080" s="202" t="s">
        <v>1721</v>
      </c>
      <c r="F4080" s="202" t="s">
        <v>505</v>
      </c>
      <c r="G4080" s="253">
        <v>101.23</v>
      </c>
      <c r="H4080" s="361" t="s">
        <v>1400</v>
      </c>
      <c r="I4080" s="359" t="s">
        <v>1379</v>
      </c>
      <c r="J4080" s="358">
        <v>0.32</v>
      </c>
      <c r="K4080" s="359" t="s">
        <v>1391</v>
      </c>
      <c r="L4080" s="359" t="s">
        <v>1392</v>
      </c>
      <c r="M4080" s="368">
        <v>2013</v>
      </c>
      <c r="N4080" s="205">
        <v>43593</v>
      </c>
      <c r="O4080" s="203"/>
    </row>
    <row r="4081" spans="1:15" ht="27.75" hidden="1" customHeight="1" x14ac:dyDescent="0.25">
      <c r="A4081" s="203" t="s">
        <v>2095</v>
      </c>
      <c r="B4081" s="202" t="s">
        <v>616</v>
      </c>
      <c r="C4081" s="203" t="s">
        <v>1719</v>
      </c>
      <c r="D4081" s="202" t="s">
        <v>1720</v>
      </c>
      <c r="E4081" s="202" t="s">
        <v>1721</v>
      </c>
      <c r="F4081" s="202" t="s">
        <v>505</v>
      </c>
      <c r="G4081" s="253">
        <v>27.72</v>
      </c>
      <c r="H4081" s="361" t="s">
        <v>1400</v>
      </c>
      <c r="I4081" s="359" t="s">
        <v>1382</v>
      </c>
      <c r="J4081" s="358">
        <v>0.33</v>
      </c>
      <c r="K4081" s="359" t="s">
        <v>1391</v>
      </c>
      <c r="L4081" s="359" t="s">
        <v>1392</v>
      </c>
      <c r="M4081" s="368">
        <v>2013</v>
      </c>
      <c r="N4081" s="205">
        <v>43593</v>
      </c>
      <c r="O4081" s="203"/>
    </row>
    <row r="4082" spans="1:15" ht="27.75" hidden="1" customHeight="1" x14ac:dyDescent="0.25">
      <c r="A4082" s="203" t="s">
        <v>2095</v>
      </c>
      <c r="B4082" s="202" t="s">
        <v>616</v>
      </c>
      <c r="C4082" s="203" t="s">
        <v>1719</v>
      </c>
      <c r="D4082" s="202" t="s">
        <v>1720</v>
      </c>
      <c r="E4082" s="202" t="s">
        <v>1721</v>
      </c>
      <c r="F4082" s="202" t="s">
        <v>505</v>
      </c>
      <c r="G4082" s="253">
        <v>8.02</v>
      </c>
      <c r="H4082" s="361" t="s">
        <v>1400</v>
      </c>
      <c r="I4082" s="359" t="s">
        <v>1383</v>
      </c>
      <c r="J4082" s="358">
        <v>0.47</v>
      </c>
      <c r="K4082" s="359" t="s">
        <v>1391</v>
      </c>
      <c r="L4082" s="359" t="s">
        <v>1392</v>
      </c>
      <c r="M4082" s="368">
        <v>2013</v>
      </c>
      <c r="N4082" s="205">
        <v>43593</v>
      </c>
      <c r="O4082" s="203"/>
    </row>
    <row r="4083" spans="1:15" ht="27.75" hidden="1" customHeight="1" x14ac:dyDescent="0.25">
      <c r="A4083" s="203" t="s">
        <v>2095</v>
      </c>
      <c r="B4083" s="202" t="s">
        <v>616</v>
      </c>
      <c r="C4083" s="203" t="s">
        <v>1719</v>
      </c>
      <c r="D4083" s="202" t="s">
        <v>1720</v>
      </c>
      <c r="E4083" s="202" t="s">
        <v>1721</v>
      </c>
      <c r="F4083" s="202" t="s">
        <v>505</v>
      </c>
      <c r="G4083" s="253">
        <v>2.37</v>
      </c>
      <c r="H4083" s="361" t="s">
        <v>1400</v>
      </c>
      <c r="I4083" s="359" t="s">
        <v>1384</v>
      </c>
      <c r="J4083" s="358">
        <v>0.36</v>
      </c>
      <c r="K4083" s="359" t="s">
        <v>1391</v>
      </c>
      <c r="L4083" s="359" t="s">
        <v>1392</v>
      </c>
      <c r="M4083" s="368">
        <v>2013</v>
      </c>
      <c r="N4083" s="205">
        <v>43593</v>
      </c>
      <c r="O4083" s="203"/>
    </row>
    <row r="4084" spans="1:15" ht="27.75" hidden="1" customHeight="1" x14ac:dyDescent="0.25">
      <c r="A4084" s="203" t="s">
        <v>2095</v>
      </c>
      <c r="B4084" s="202" t="s">
        <v>616</v>
      </c>
      <c r="C4084" s="203" t="s">
        <v>1719</v>
      </c>
      <c r="D4084" s="202" t="s">
        <v>1720</v>
      </c>
      <c r="E4084" s="202" t="s">
        <v>1721</v>
      </c>
      <c r="F4084" s="202" t="s">
        <v>505</v>
      </c>
      <c r="G4084" s="253" t="s">
        <v>515</v>
      </c>
      <c r="H4084" s="361" t="s">
        <v>1400</v>
      </c>
      <c r="I4084" s="359" t="s">
        <v>1385</v>
      </c>
      <c r="J4084" s="359" t="s">
        <v>515</v>
      </c>
      <c r="K4084" s="359" t="s">
        <v>1391</v>
      </c>
      <c r="L4084" s="359" t="s">
        <v>1392</v>
      </c>
      <c r="M4084" s="368">
        <v>2013</v>
      </c>
      <c r="N4084" s="205">
        <v>43593</v>
      </c>
      <c r="O4084" s="203"/>
    </row>
    <row r="4085" spans="1:15" ht="27.75" hidden="1" customHeight="1" x14ac:dyDescent="0.25">
      <c r="A4085" s="203" t="s">
        <v>2095</v>
      </c>
      <c r="B4085" s="202" t="s">
        <v>616</v>
      </c>
      <c r="C4085" s="203" t="s">
        <v>1719</v>
      </c>
      <c r="D4085" s="202" t="s">
        <v>1720</v>
      </c>
      <c r="E4085" s="202" t="s">
        <v>1721</v>
      </c>
      <c r="F4085" s="202" t="s">
        <v>475</v>
      </c>
      <c r="G4085" s="253">
        <v>10.199999999999999</v>
      </c>
      <c r="H4085" s="361" t="s">
        <v>488</v>
      </c>
      <c r="I4085" s="359" t="s">
        <v>1379</v>
      </c>
      <c r="J4085" s="358">
        <v>0.49</v>
      </c>
      <c r="K4085" s="359" t="s">
        <v>22</v>
      </c>
      <c r="L4085" s="359" t="s">
        <v>1392</v>
      </c>
      <c r="M4085" s="368">
        <v>2007</v>
      </c>
      <c r="N4085" s="205">
        <v>43593</v>
      </c>
      <c r="O4085" s="203"/>
    </row>
    <row r="4086" spans="1:15" ht="27.75" hidden="1" customHeight="1" x14ac:dyDescent="0.25">
      <c r="A4086" s="203" t="s">
        <v>2095</v>
      </c>
      <c r="B4086" s="202" t="s">
        <v>616</v>
      </c>
      <c r="C4086" s="203" t="s">
        <v>1719</v>
      </c>
      <c r="D4086" s="202" t="s">
        <v>1720</v>
      </c>
      <c r="E4086" s="202" t="s">
        <v>1721</v>
      </c>
      <c r="F4086" s="202" t="s">
        <v>475</v>
      </c>
      <c r="G4086" s="253">
        <v>4</v>
      </c>
      <c r="H4086" s="361" t="s">
        <v>488</v>
      </c>
      <c r="I4086" s="359" t="s">
        <v>1382</v>
      </c>
      <c r="J4086" s="358">
        <v>0.09</v>
      </c>
      <c r="K4086" s="359" t="s">
        <v>22</v>
      </c>
      <c r="L4086" s="359" t="s">
        <v>1392</v>
      </c>
      <c r="M4086" s="368">
        <v>2007</v>
      </c>
      <c r="N4086" s="205">
        <v>43593</v>
      </c>
      <c r="O4086" s="203"/>
    </row>
    <row r="4087" spans="1:15" ht="27.75" hidden="1" customHeight="1" x14ac:dyDescent="0.25">
      <c r="A4087" s="203" t="s">
        <v>2095</v>
      </c>
      <c r="B4087" s="202" t="s">
        <v>616</v>
      </c>
      <c r="C4087" s="203" t="s">
        <v>1719</v>
      </c>
      <c r="D4087" s="202" t="s">
        <v>1720</v>
      </c>
      <c r="E4087" s="202" t="s">
        <v>1721</v>
      </c>
      <c r="F4087" s="202" t="s">
        <v>475</v>
      </c>
      <c r="G4087" s="253">
        <v>1.2</v>
      </c>
      <c r="H4087" s="361" t="s">
        <v>488</v>
      </c>
      <c r="I4087" s="359" t="s">
        <v>1383</v>
      </c>
      <c r="J4087" s="358">
        <v>0</v>
      </c>
      <c r="K4087" s="359" t="s">
        <v>22</v>
      </c>
      <c r="L4087" s="359" t="s">
        <v>1392</v>
      </c>
      <c r="M4087" s="368">
        <v>2007</v>
      </c>
      <c r="N4087" s="205">
        <v>43593</v>
      </c>
      <c r="O4087" s="203"/>
    </row>
    <row r="4088" spans="1:15" ht="27.75" hidden="1" customHeight="1" x14ac:dyDescent="0.25">
      <c r="A4088" s="203" t="s">
        <v>2095</v>
      </c>
      <c r="B4088" s="202" t="s">
        <v>616</v>
      </c>
      <c r="C4088" s="203" t="s">
        <v>1719</v>
      </c>
      <c r="D4088" s="202" t="s">
        <v>1720</v>
      </c>
      <c r="E4088" s="202" t="s">
        <v>1721</v>
      </c>
      <c r="F4088" s="202" t="s">
        <v>475</v>
      </c>
      <c r="G4088" s="253">
        <v>0.3</v>
      </c>
      <c r="H4088" s="361" t="s">
        <v>488</v>
      </c>
      <c r="I4088" s="359" t="s">
        <v>1384</v>
      </c>
      <c r="J4088" s="358">
        <v>0</v>
      </c>
      <c r="K4088" s="359" t="s">
        <v>22</v>
      </c>
      <c r="L4088" s="359" t="s">
        <v>1392</v>
      </c>
      <c r="M4088" s="368">
        <v>2007</v>
      </c>
      <c r="N4088" s="205">
        <v>43593</v>
      </c>
      <c r="O4088" s="203"/>
    </row>
    <row r="4089" spans="1:15" ht="27.75" hidden="1" customHeight="1" x14ac:dyDescent="0.25">
      <c r="A4089" s="203" t="s">
        <v>2095</v>
      </c>
      <c r="B4089" s="202" t="s">
        <v>616</v>
      </c>
      <c r="C4089" s="203" t="s">
        <v>1719</v>
      </c>
      <c r="D4089" s="202" t="s">
        <v>1720</v>
      </c>
      <c r="E4089" s="202" t="s">
        <v>1721</v>
      </c>
      <c r="F4089" s="202" t="s">
        <v>475</v>
      </c>
      <c r="G4089" s="253" t="s">
        <v>1722</v>
      </c>
      <c r="H4089" s="361" t="s">
        <v>488</v>
      </c>
      <c r="I4089" s="359" t="s">
        <v>1385</v>
      </c>
      <c r="J4089" s="358">
        <v>0</v>
      </c>
      <c r="K4089" s="359" t="s">
        <v>22</v>
      </c>
      <c r="L4089" s="359" t="s">
        <v>1392</v>
      </c>
      <c r="M4089" s="368">
        <v>2007</v>
      </c>
      <c r="N4089" s="205">
        <v>43593</v>
      </c>
      <c r="O4089" s="203"/>
    </row>
    <row r="4090" spans="1:15" ht="27.75" hidden="1" customHeight="1" x14ac:dyDescent="0.25">
      <c r="A4090" s="203" t="s">
        <v>2095</v>
      </c>
      <c r="B4090" s="202" t="s">
        <v>616</v>
      </c>
      <c r="C4090" s="203" t="s">
        <v>1403</v>
      </c>
      <c r="D4090" s="202" t="s">
        <v>1404</v>
      </c>
      <c r="E4090" s="202" t="s">
        <v>1405</v>
      </c>
      <c r="F4090" s="202" t="s">
        <v>475</v>
      </c>
      <c r="G4090" s="253">
        <v>154</v>
      </c>
      <c r="H4090" s="361" t="s">
        <v>1406</v>
      </c>
      <c r="I4090" s="359" t="s">
        <v>1407</v>
      </c>
      <c r="J4090" s="359" t="s">
        <v>1380</v>
      </c>
      <c r="K4090" s="359" t="s">
        <v>22</v>
      </c>
      <c r="L4090" s="359" t="s">
        <v>1408</v>
      </c>
      <c r="M4090" s="368" t="s">
        <v>1407</v>
      </c>
      <c r="N4090" s="205">
        <v>42486</v>
      </c>
      <c r="O4090" s="203"/>
    </row>
    <row r="4091" spans="1:15" ht="27.75" hidden="1" customHeight="1" x14ac:dyDescent="0.25">
      <c r="A4091" s="203" t="s">
        <v>2095</v>
      </c>
      <c r="B4091" s="202" t="s">
        <v>616</v>
      </c>
      <c r="C4091" s="203" t="s">
        <v>1461</v>
      </c>
      <c r="D4091" s="202" t="s">
        <v>1658</v>
      </c>
      <c r="E4091" s="202" t="s">
        <v>1659</v>
      </c>
      <c r="F4091" s="202" t="s">
        <v>475</v>
      </c>
      <c r="G4091" s="254">
        <v>28679140</v>
      </c>
      <c r="H4091" s="361" t="s">
        <v>1433</v>
      </c>
      <c r="I4091" s="359" t="s">
        <v>1407</v>
      </c>
      <c r="J4091" s="359" t="s">
        <v>1380</v>
      </c>
      <c r="K4091" s="359" t="s">
        <v>8</v>
      </c>
      <c r="L4091" s="359" t="s">
        <v>1408</v>
      </c>
      <c r="M4091" s="368" t="s">
        <v>1407</v>
      </c>
      <c r="N4091" s="205">
        <v>42530</v>
      </c>
      <c r="O4091" s="203"/>
    </row>
    <row r="4092" spans="1:15" ht="27.75" hidden="1" customHeight="1" x14ac:dyDescent="0.25">
      <c r="A4092" s="203" t="s">
        <v>2095</v>
      </c>
      <c r="B4092" s="202" t="s">
        <v>616</v>
      </c>
      <c r="C4092" s="203" t="s">
        <v>1461</v>
      </c>
      <c r="D4092" s="202" t="s">
        <v>1658</v>
      </c>
      <c r="E4092" s="202" t="s">
        <v>1659</v>
      </c>
      <c r="F4092" s="202" t="s">
        <v>475</v>
      </c>
      <c r="G4092" s="254">
        <v>189928</v>
      </c>
      <c r="H4092" s="361" t="s">
        <v>1414</v>
      </c>
      <c r="I4092" s="359" t="s">
        <v>1407</v>
      </c>
      <c r="J4092" s="359" t="s">
        <v>1380</v>
      </c>
      <c r="K4092" s="359" t="s">
        <v>8</v>
      </c>
      <c r="L4092" s="359" t="s">
        <v>1392</v>
      </c>
      <c r="M4092" s="368" t="s">
        <v>1407</v>
      </c>
      <c r="N4092" s="205">
        <v>42530</v>
      </c>
      <c r="O4092" s="203"/>
    </row>
    <row r="4093" spans="1:15" ht="27.75" hidden="1" customHeight="1" x14ac:dyDescent="0.25">
      <c r="A4093" s="203" t="s">
        <v>2095</v>
      </c>
      <c r="B4093" s="202" t="s">
        <v>616</v>
      </c>
      <c r="C4093" s="203" t="s">
        <v>1660</v>
      </c>
      <c r="D4093" s="202" t="s">
        <v>1924</v>
      </c>
      <c r="E4093" s="202" t="s">
        <v>1925</v>
      </c>
      <c r="F4093" s="202" t="s">
        <v>505</v>
      </c>
      <c r="G4093" s="253">
        <v>8.09</v>
      </c>
      <c r="H4093" s="361" t="s">
        <v>1433</v>
      </c>
      <c r="I4093" s="359" t="s">
        <v>1407</v>
      </c>
      <c r="J4093" s="358">
        <v>0</v>
      </c>
      <c r="K4093" s="359" t="s">
        <v>1113</v>
      </c>
      <c r="L4093" s="359" t="s">
        <v>1408</v>
      </c>
      <c r="M4093" s="368">
        <v>2006</v>
      </c>
      <c r="N4093" s="207" t="s">
        <v>1663</v>
      </c>
      <c r="O4093" s="203"/>
    </row>
    <row r="4094" spans="1:15" ht="27.75" hidden="1" customHeight="1" x14ac:dyDescent="0.25">
      <c r="A4094" s="203" t="s">
        <v>2095</v>
      </c>
      <c r="B4094" s="202" t="s">
        <v>616</v>
      </c>
      <c r="C4094" s="203" t="s">
        <v>1660</v>
      </c>
      <c r="D4094" s="202" t="s">
        <v>1924</v>
      </c>
      <c r="E4094" s="202" t="s">
        <v>1925</v>
      </c>
      <c r="F4094" s="202" t="s">
        <v>505</v>
      </c>
      <c r="G4094" s="253">
        <v>2.2100000000000002E-2</v>
      </c>
      <c r="H4094" s="361" t="s">
        <v>1414</v>
      </c>
      <c r="I4094" s="359" t="s">
        <v>1407</v>
      </c>
      <c r="J4094" s="358">
        <v>0</v>
      </c>
      <c r="K4094" s="359" t="s">
        <v>1113</v>
      </c>
      <c r="L4094" s="359" t="s">
        <v>1392</v>
      </c>
      <c r="M4094" s="368">
        <v>2006</v>
      </c>
      <c r="N4094" s="207" t="s">
        <v>1663</v>
      </c>
      <c r="O4094" s="203"/>
    </row>
    <row r="4095" spans="1:15" ht="27.75" hidden="1" customHeight="1" x14ac:dyDescent="0.25">
      <c r="A4095" s="203" t="s">
        <v>2095</v>
      </c>
      <c r="B4095" s="202" t="s">
        <v>616</v>
      </c>
      <c r="C4095" s="203" t="s">
        <v>1660</v>
      </c>
      <c r="D4095" s="202" t="s">
        <v>1932</v>
      </c>
      <c r="E4095" s="202" t="s">
        <v>1933</v>
      </c>
      <c r="F4095" s="202" t="s">
        <v>505</v>
      </c>
      <c r="G4095" s="253">
        <v>381.51</v>
      </c>
      <c r="H4095" s="361" t="s">
        <v>1433</v>
      </c>
      <c r="I4095" s="359" t="s">
        <v>1407</v>
      </c>
      <c r="J4095" s="358">
        <v>0.7036</v>
      </c>
      <c r="K4095" s="359" t="s">
        <v>1113</v>
      </c>
      <c r="L4095" s="359" t="s">
        <v>1408</v>
      </c>
      <c r="M4095" s="368">
        <v>2008</v>
      </c>
      <c r="N4095" s="207" t="s">
        <v>1663</v>
      </c>
      <c r="O4095" s="203"/>
    </row>
    <row r="4096" spans="1:15" ht="27.75" hidden="1" customHeight="1" x14ac:dyDescent="0.25">
      <c r="A4096" s="203" t="s">
        <v>2095</v>
      </c>
      <c r="B4096" s="202" t="s">
        <v>616</v>
      </c>
      <c r="C4096" s="203" t="s">
        <v>1660</v>
      </c>
      <c r="D4096" s="202" t="s">
        <v>1932</v>
      </c>
      <c r="E4096" s="202" t="s">
        <v>1933</v>
      </c>
      <c r="F4096" s="202" t="s">
        <v>505</v>
      </c>
      <c r="G4096" s="253">
        <v>1.04</v>
      </c>
      <c r="H4096" s="361" t="s">
        <v>1414</v>
      </c>
      <c r="I4096" s="359" t="s">
        <v>1407</v>
      </c>
      <c r="J4096" s="358">
        <v>0.7036</v>
      </c>
      <c r="K4096" s="359" t="s">
        <v>1113</v>
      </c>
      <c r="L4096" s="359" t="s">
        <v>1392</v>
      </c>
      <c r="M4096" s="368">
        <v>2008</v>
      </c>
      <c r="N4096" s="207" t="s">
        <v>1663</v>
      </c>
      <c r="O4096" s="203"/>
    </row>
    <row r="4097" spans="1:15" ht="27.75" hidden="1" customHeight="1" x14ac:dyDescent="0.25">
      <c r="A4097" s="203" t="s">
        <v>2095</v>
      </c>
      <c r="B4097" s="202" t="s">
        <v>616</v>
      </c>
      <c r="C4097" s="203" t="s">
        <v>1660</v>
      </c>
      <c r="D4097" s="202" t="s">
        <v>1936</v>
      </c>
      <c r="E4097" s="202" t="s">
        <v>1937</v>
      </c>
      <c r="F4097" s="202" t="s">
        <v>505</v>
      </c>
      <c r="G4097" s="253">
        <v>1.4999999999999999E-2</v>
      </c>
      <c r="H4097" s="361" t="s">
        <v>1433</v>
      </c>
      <c r="I4097" s="359" t="s">
        <v>1407</v>
      </c>
      <c r="J4097" s="358">
        <v>0.98</v>
      </c>
      <c r="K4097" s="359" t="s">
        <v>1113</v>
      </c>
      <c r="L4097" s="359" t="s">
        <v>1408</v>
      </c>
      <c r="M4097" s="368">
        <v>2008</v>
      </c>
      <c r="N4097" s="207" t="s">
        <v>1663</v>
      </c>
      <c r="O4097" s="203"/>
    </row>
    <row r="4098" spans="1:15" ht="27.75" hidden="1" customHeight="1" x14ac:dyDescent="0.25">
      <c r="A4098" s="203" t="s">
        <v>2095</v>
      </c>
      <c r="B4098" s="202" t="s">
        <v>616</v>
      </c>
      <c r="C4098" s="203" t="s">
        <v>1660</v>
      </c>
      <c r="D4098" s="202" t="s">
        <v>1936</v>
      </c>
      <c r="E4098" s="202" t="s">
        <v>1937</v>
      </c>
      <c r="F4098" s="202" t="s">
        <v>505</v>
      </c>
      <c r="G4098" s="253">
        <v>4.1100000000000003E-5</v>
      </c>
      <c r="H4098" s="361" t="s">
        <v>1414</v>
      </c>
      <c r="I4098" s="359" t="s">
        <v>1407</v>
      </c>
      <c r="J4098" s="358">
        <v>0.98</v>
      </c>
      <c r="K4098" s="359" t="s">
        <v>1113</v>
      </c>
      <c r="L4098" s="359" t="s">
        <v>1392</v>
      </c>
      <c r="M4098" s="368">
        <v>2008</v>
      </c>
      <c r="N4098" s="207" t="s">
        <v>1663</v>
      </c>
      <c r="O4098" s="203"/>
    </row>
    <row r="4099" spans="1:15" ht="27.75" hidden="1" customHeight="1" x14ac:dyDescent="0.25">
      <c r="A4099" s="203" t="s">
        <v>2095</v>
      </c>
      <c r="B4099" s="202" t="s">
        <v>616</v>
      </c>
      <c r="C4099" s="203" t="s">
        <v>1660</v>
      </c>
      <c r="D4099" s="202" t="s">
        <v>1938</v>
      </c>
      <c r="E4099" s="202" t="s">
        <v>1939</v>
      </c>
      <c r="F4099" s="202" t="s">
        <v>505</v>
      </c>
      <c r="G4099" s="253">
        <v>139</v>
      </c>
      <c r="H4099" s="361" t="s">
        <v>1433</v>
      </c>
      <c r="I4099" s="359" t="s">
        <v>1407</v>
      </c>
      <c r="J4099" s="358">
        <v>0.66749999999999998</v>
      </c>
      <c r="K4099" s="359" t="s">
        <v>1113</v>
      </c>
      <c r="L4099" s="359" t="s">
        <v>1408</v>
      </c>
      <c r="M4099" s="368">
        <v>2008</v>
      </c>
      <c r="N4099" s="207" t="s">
        <v>1663</v>
      </c>
      <c r="O4099" s="203"/>
    </row>
    <row r="4100" spans="1:15" ht="27.75" hidden="1" customHeight="1" x14ac:dyDescent="0.25">
      <c r="A4100" s="203" t="s">
        <v>2095</v>
      </c>
      <c r="B4100" s="202" t="s">
        <v>616</v>
      </c>
      <c r="C4100" s="203" t="s">
        <v>1660</v>
      </c>
      <c r="D4100" s="202" t="s">
        <v>1938</v>
      </c>
      <c r="E4100" s="202" t="s">
        <v>1939</v>
      </c>
      <c r="F4100" s="202" t="s">
        <v>505</v>
      </c>
      <c r="G4100" s="253">
        <v>0.38100000000000001</v>
      </c>
      <c r="H4100" s="361" t="s">
        <v>1414</v>
      </c>
      <c r="I4100" s="359" t="s">
        <v>1407</v>
      </c>
      <c r="J4100" s="358">
        <v>0.66579999999999995</v>
      </c>
      <c r="K4100" s="359" t="s">
        <v>1113</v>
      </c>
      <c r="L4100" s="359" t="s">
        <v>1392</v>
      </c>
      <c r="M4100" s="368">
        <v>2008</v>
      </c>
      <c r="N4100" s="207" t="s">
        <v>1663</v>
      </c>
      <c r="O4100" s="203"/>
    </row>
    <row r="4101" spans="1:15" ht="27.75" hidden="1" customHeight="1" x14ac:dyDescent="0.25">
      <c r="A4101" s="203" t="s">
        <v>2095</v>
      </c>
      <c r="B4101" s="202" t="s">
        <v>616</v>
      </c>
      <c r="C4101" s="203" t="s">
        <v>1660</v>
      </c>
      <c r="D4101" s="202" t="s">
        <v>1942</v>
      </c>
      <c r="E4101" s="202" t="s">
        <v>1943</v>
      </c>
      <c r="F4101" s="202" t="s">
        <v>505</v>
      </c>
      <c r="G4101" s="253">
        <v>34.75</v>
      </c>
      <c r="H4101" s="361" t="s">
        <v>1433</v>
      </c>
      <c r="I4101" s="359" t="s">
        <v>1407</v>
      </c>
      <c r="J4101" s="358">
        <v>0.46970000000000001</v>
      </c>
      <c r="K4101" s="359" t="s">
        <v>1113</v>
      </c>
      <c r="L4101" s="359" t="s">
        <v>1408</v>
      </c>
      <c r="M4101" s="368">
        <v>2008</v>
      </c>
      <c r="N4101" s="207" t="s">
        <v>1663</v>
      </c>
      <c r="O4101" s="203"/>
    </row>
    <row r="4102" spans="1:15" ht="27.75" hidden="1" customHeight="1" x14ac:dyDescent="0.25">
      <c r="A4102" s="203" t="s">
        <v>2095</v>
      </c>
      <c r="B4102" s="202" t="s">
        <v>616</v>
      </c>
      <c r="C4102" s="203" t="s">
        <v>1660</v>
      </c>
      <c r="D4102" s="202" t="s">
        <v>1942</v>
      </c>
      <c r="E4102" s="202" t="s">
        <v>1943</v>
      </c>
      <c r="F4102" s="202" t="s">
        <v>505</v>
      </c>
      <c r="G4102" s="253">
        <v>9.5100000000000004E-2</v>
      </c>
      <c r="H4102" s="361" t="s">
        <v>1414</v>
      </c>
      <c r="I4102" s="359" t="s">
        <v>1407</v>
      </c>
      <c r="J4102" s="358">
        <v>0.47460000000000002</v>
      </c>
      <c r="K4102" s="359" t="s">
        <v>1113</v>
      </c>
      <c r="L4102" s="359" t="s">
        <v>1392</v>
      </c>
      <c r="M4102" s="368">
        <v>2008</v>
      </c>
      <c r="N4102" s="207" t="s">
        <v>1663</v>
      </c>
      <c r="O4102" s="203"/>
    </row>
    <row r="4103" spans="1:15" ht="27.75" hidden="1" customHeight="1" x14ac:dyDescent="0.25">
      <c r="A4103" s="203" t="s">
        <v>2095</v>
      </c>
      <c r="B4103" s="202" t="s">
        <v>616</v>
      </c>
      <c r="C4103" s="203" t="s">
        <v>1660</v>
      </c>
      <c r="D4103" s="202" t="s">
        <v>1951</v>
      </c>
      <c r="E4103" s="202" t="s">
        <v>1952</v>
      </c>
      <c r="F4103" s="202" t="s">
        <v>505</v>
      </c>
      <c r="G4103" s="253">
        <v>114.59</v>
      </c>
      <c r="H4103" s="361" t="s">
        <v>1433</v>
      </c>
      <c r="I4103" s="359" t="s">
        <v>1407</v>
      </c>
      <c r="J4103" s="358">
        <v>0.60070000000000001</v>
      </c>
      <c r="K4103" s="359" t="s">
        <v>1113</v>
      </c>
      <c r="L4103" s="359" t="s">
        <v>1408</v>
      </c>
      <c r="M4103" s="368">
        <v>2008</v>
      </c>
      <c r="N4103" s="207" t="s">
        <v>1663</v>
      </c>
      <c r="O4103" s="203"/>
    </row>
    <row r="4104" spans="1:15" ht="27.75" hidden="1" customHeight="1" x14ac:dyDescent="0.25">
      <c r="A4104" s="203" t="s">
        <v>2095</v>
      </c>
      <c r="B4104" s="202" t="s">
        <v>616</v>
      </c>
      <c r="C4104" s="203" t="s">
        <v>1660</v>
      </c>
      <c r="D4104" s="202" t="s">
        <v>1951</v>
      </c>
      <c r="E4104" s="202" t="s">
        <v>1952</v>
      </c>
      <c r="F4104" s="202" t="s">
        <v>505</v>
      </c>
      <c r="G4104" s="253">
        <v>0.314</v>
      </c>
      <c r="H4104" s="361" t="s">
        <v>1414</v>
      </c>
      <c r="I4104" s="359" t="s">
        <v>1407</v>
      </c>
      <c r="J4104" s="358">
        <v>0.60099999999999998</v>
      </c>
      <c r="K4104" s="359" t="s">
        <v>1113</v>
      </c>
      <c r="L4104" s="359" t="s">
        <v>1392</v>
      </c>
      <c r="M4104" s="368">
        <v>2008</v>
      </c>
      <c r="N4104" s="207" t="s">
        <v>1663</v>
      </c>
      <c r="O4104" s="203"/>
    </row>
    <row r="4105" spans="1:15" ht="27.75" hidden="1" customHeight="1" x14ac:dyDescent="0.25">
      <c r="A4105" s="203" t="s">
        <v>2095</v>
      </c>
      <c r="B4105" s="202" t="s">
        <v>616</v>
      </c>
      <c r="C4105" s="203" t="s">
        <v>1660</v>
      </c>
      <c r="D4105" s="202" t="s">
        <v>1953</v>
      </c>
      <c r="E4105" s="202" t="s">
        <v>1954</v>
      </c>
      <c r="F4105" s="202" t="s">
        <v>505</v>
      </c>
      <c r="G4105" s="253">
        <v>58.22</v>
      </c>
      <c r="H4105" s="361" t="s">
        <v>1433</v>
      </c>
      <c r="I4105" s="359" t="s">
        <v>1407</v>
      </c>
      <c r="J4105" s="358">
        <v>0.1077</v>
      </c>
      <c r="K4105" s="359" t="s">
        <v>1113</v>
      </c>
      <c r="L4105" s="359" t="s">
        <v>1408</v>
      </c>
      <c r="M4105" s="368">
        <v>2010</v>
      </c>
      <c r="N4105" s="207" t="s">
        <v>1663</v>
      </c>
      <c r="O4105" s="203"/>
    </row>
    <row r="4106" spans="1:15" ht="27.75" hidden="1" customHeight="1" x14ac:dyDescent="0.25">
      <c r="A4106" s="203" t="s">
        <v>2095</v>
      </c>
      <c r="B4106" s="202" t="s">
        <v>616</v>
      </c>
      <c r="C4106" s="203" t="s">
        <v>1660</v>
      </c>
      <c r="D4106" s="202" t="s">
        <v>1953</v>
      </c>
      <c r="E4106" s="202" t="s">
        <v>1954</v>
      </c>
      <c r="F4106" s="202" t="s">
        <v>505</v>
      </c>
      <c r="G4106" s="253">
        <v>0.159</v>
      </c>
      <c r="H4106" s="361" t="s">
        <v>1414</v>
      </c>
      <c r="I4106" s="359" t="s">
        <v>1407</v>
      </c>
      <c r="J4106" s="358">
        <v>0.1067</v>
      </c>
      <c r="K4106" s="359" t="s">
        <v>1113</v>
      </c>
      <c r="L4106" s="359" t="s">
        <v>1392</v>
      </c>
      <c r="M4106" s="368">
        <v>2010</v>
      </c>
      <c r="N4106" s="207" t="s">
        <v>1663</v>
      </c>
      <c r="O4106" s="203"/>
    </row>
    <row r="4107" spans="1:15" ht="27.75" hidden="1" customHeight="1" x14ac:dyDescent="0.25">
      <c r="A4107" s="203" t="s">
        <v>2095</v>
      </c>
      <c r="B4107" s="202" t="s">
        <v>616</v>
      </c>
      <c r="C4107" s="203" t="s">
        <v>1660</v>
      </c>
      <c r="D4107" s="202" t="s">
        <v>1955</v>
      </c>
      <c r="E4107" s="202" t="s">
        <v>1956</v>
      </c>
      <c r="F4107" s="202" t="s">
        <v>505</v>
      </c>
      <c r="G4107" s="253">
        <v>4.1500000000000004</v>
      </c>
      <c r="H4107" s="361" t="s">
        <v>1400</v>
      </c>
      <c r="I4107" s="359" t="s">
        <v>1379</v>
      </c>
      <c r="J4107" s="358">
        <v>0</v>
      </c>
      <c r="K4107" s="359" t="s">
        <v>1391</v>
      </c>
      <c r="L4107" s="359" t="s">
        <v>1392</v>
      </c>
      <c r="M4107" s="368">
        <v>2006</v>
      </c>
      <c r="N4107" s="207" t="s">
        <v>1663</v>
      </c>
      <c r="O4107" s="203"/>
    </row>
    <row r="4108" spans="1:15" ht="27.75" hidden="1" customHeight="1" x14ac:dyDescent="0.25">
      <c r="A4108" s="203" t="s">
        <v>2095</v>
      </c>
      <c r="B4108" s="202" t="s">
        <v>616</v>
      </c>
      <c r="C4108" s="203" t="s">
        <v>1660</v>
      </c>
      <c r="D4108" s="202" t="s">
        <v>1955</v>
      </c>
      <c r="E4108" s="202" t="s">
        <v>1956</v>
      </c>
      <c r="F4108" s="202" t="s">
        <v>505</v>
      </c>
      <c r="G4108" s="253">
        <v>2.08</v>
      </c>
      <c r="H4108" s="361" t="s">
        <v>1400</v>
      </c>
      <c r="I4108" s="359" t="s">
        <v>1382</v>
      </c>
      <c r="J4108" s="358">
        <v>0</v>
      </c>
      <c r="K4108" s="359" t="s">
        <v>1391</v>
      </c>
      <c r="L4108" s="359" t="s">
        <v>1392</v>
      </c>
      <c r="M4108" s="368">
        <v>2006</v>
      </c>
      <c r="N4108" s="207" t="s">
        <v>1663</v>
      </c>
      <c r="O4108" s="203"/>
    </row>
    <row r="4109" spans="1:15" ht="27.75" hidden="1" customHeight="1" x14ac:dyDescent="0.25">
      <c r="A4109" s="203" t="s">
        <v>2095</v>
      </c>
      <c r="B4109" s="202" t="s">
        <v>616</v>
      </c>
      <c r="C4109" s="203" t="s">
        <v>1660</v>
      </c>
      <c r="D4109" s="202" t="s">
        <v>1955</v>
      </c>
      <c r="E4109" s="202" t="s">
        <v>1956</v>
      </c>
      <c r="F4109" s="202" t="s">
        <v>505</v>
      </c>
      <c r="G4109" s="253">
        <v>2.76</v>
      </c>
      <c r="H4109" s="361" t="s">
        <v>1400</v>
      </c>
      <c r="I4109" s="359" t="s">
        <v>1383</v>
      </c>
      <c r="J4109" s="358">
        <v>0</v>
      </c>
      <c r="K4109" s="359" t="s">
        <v>1391</v>
      </c>
      <c r="L4109" s="359" t="s">
        <v>1392</v>
      </c>
      <c r="M4109" s="368">
        <v>2006</v>
      </c>
      <c r="N4109" s="207" t="s">
        <v>1663</v>
      </c>
      <c r="O4109" s="203"/>
    </row>
    <row r="4110" spans="1:15" ht="27.75" hidden="1" customHeight="1" x14ac:dyDescent="0.25">
      <c r="A4110" s="203" t="s">
        <v>2095</v>
      </c>
      <c r="B4110" s="202" t="s">
        <v>616</v>
      </c>
      <c r="C4110" s="203" t="s">
        <v>1660</v>
      </c>
      <c r="D4110" s="202" t="s">
        <v>1955</v>
      </c>
      <c r="E4110" s="202" t="s">
        <v>1956</v>
      </c>
      <c r="F4110" s="202" t="s">
        <v>505</v>
      </c>
      <c r="G4110" s="253">
        <v>0.50800000000000001</v>
      </c>
      <c r="H4110" s="361" t="s">
        <v>1400</v>
      </c>
      <c r="I4110" s="359" t="s">
        <v>1384</v>
      </c>
      <c r="J4110" s="358">
        <v>0.31</v>
      </c>
      <c r="K4110" s="359" t="s">
        <v>1391</v>
      </c>
      <c r="L4110" s="359" t="s">
        <v>1392</v>
      </c>
      <c r="M4110" s="368">
        <v>2006</v>
      </c>
      <c r="N4110" s="207" t="s">
        <v>1663</v>
      </c>
      <c r="O4110" s="203"/>
    </row>
    <row r="4111" spans="1:15" ht="27.75" hidden="1" customHeight="1" x14ac:dyDescent="0.25">
      <c r="A4111" s="203" t="s">
        <v>2095</v>
      </c>
      <c r="B4111" s="202" t="s">
        <v>616</v>
      </c>
      <c r="C4111" s="203" t="s">
        <v>1660</v>
      </c>
      <c r="D4111" s="202" t="s">
        <v>1955</v>
      </c>
      <c r="E4111" s="202" t="s">
        <v>1956</v>
      </c>
      <c r="F4111" s="202" t="s">
        <v>505</v>
      </c>
      <c r="G4111" s="253">
        <v>5.8999999999999999E-3</v>
      </c>
      <c r="H4111" s="361" t="s">
        <v>1400</v>
      </c>
      <c r="I4111" s="359" t="s">
        <v>1385</v>
      </c>
      <c r="J4111" s="358">
        <v>0.37</v>
      </c>
      <c r="K4111" s="359" t="s">
        <v>1391</v>
      </c>
      <c r="L4111" s="359" t="s">
        <v>1392</v>
      </c>
      <c r="M4111" s="368">
        <v>2006</v>
      </c>
      <c r="N4111" s="207" t="s">
        <v>1663</v>
      </c>
      <c r="O4111" s="203"/>
    </row>
    <row r="4112" spans="1:15" ht="27.75" hidden="1" customHeight="1" x14ac:dyDescent="0.25">
      <c r="A4112" s="129" t="s">
        <v>2095</v>
      </c>
      <c r="B4112" s="269" t="s">
        <v>616</v>
      </c>
      <c r="C4112" s="226" t="s">
        <v>2568</v>
      </c>
      <c r="D4112" s="269" t="s">
        <v>641</v>
      </c>
      <c r="E4112" s="372" t="s">
        <v>1557</v>
      </c>
      <c r="F4112" s="269" t="s">
        <v>475</v>
      </c>
      <c r="G4112" s="373">
        <v>119.2</v>
      </c>
      <c r="H4112" s="225" t="s">
        <v>488</v>
      </c>
      <c r="I4112" s="269" t="s">
        <v>1379</v>
      </c>
      <c r="J4112" s="374">
        <v>0</v>
      </c>
      <c r="K4112" s="269" t="s">
        <v>22</v>
      </c>
      <c r="L4112" s="269" t="s">
        <v>1392</v>
      </c>
      <c r="M4112" s="369">
        <v>2010</v>
      </c>
      <c r="N4112" s="375">
        <v>43873</v>
      </c>
      <c r="O4112" s="226" t="s">
        <v>2569</v>
      </c>
    </row>
    <row r="4113" spans="1:15" ht="27.75" hidden="1" customHeight="1" x14ac:dyDescent="0.25">
      <c r="A4113" s="129" t="s">
        <v>2095</v>
      </c>
      <c r="B4113" s="269" t="s">
        <v>616</v>
      </c>
      <c r="C4113" s="226" t="s">
        <v>2568</v>
      </c>
      <c r="D4113" s="269" t="s">
        <v>641</v>
      </c>
      <c r="E4113" s="372" t="s">
        <v>1557</v>
      </c>
      <c r="F4113" s="269" t="s">
        <v>475</v>
      </c>
      <c r="G4113" s="373">
        <v>44.21</v>
      </c>
      <c r="H4113" s="225" t="s">
        <v>488</v>
      </c>
      <c r="I4113" s="269" t="s">
        <v>1382</v>
      </c>
      <c r="J4113" s="374">
        <v>0</v>
      </c>
      <c r="K4113" s="269" t="s">
        <v>22</v>
      </c>
      <c r="L4113" s="269" t="s">
        <v>1392</v>
      </c>
      <c r="M4113" s="369">
        <v>2010</v>
      </c>
      <c r="N4113" s="375">
        <v>43873</v>
      </c>
      <c r="O4113" s="226" t="s">
        <v>2569</v>
      </c>
    </row>
    <row r="4114" spans="1:15" ht="27.75" hidden="1" customHeight="1" x14ac:dyDescent="0.25">
      <c r="A4114" s="129" t="s">
        <v>2095</v>
      </c>
      <c r="B4114" s="269" t="s">
        <v>616</v>
      </c>
      <c r="C4114" s="226" t="s">
        <v>2568</v>
      </c>
      <c r="D4114" s="269" t="s">
        <v>641</v>
      </c>
      <c r="E4114" s="372" t="s">
        <v>1557</v>
      </c>
      <c r="F4114" s="269" t="s">
        <v>475</v>
      </c>
      <c r="G4114" s="373">
        <v>17.829999999999998</v>
      </c>
      <c r="H4114" s="225" t="s">
        <v>488</v>
      </c>
      <c r="I4114" s="269" t="s">
        <v>1383</v>
      </c>
      <c r="J4114" s="374">
        <v>0</v>
      </c>
      <c r="K4114" s="269" t="s">
        <v>22</v>
      </c>
      <c r="L4114" s="269" t="s">
        <v>1392</v>
      </c>
      <c r="M4114" s="369">
        <v>2010</v>
      </c>
      <c r="N4114" s="375">
        <v>43873</v>
      </c>
      <c r="O4114" s="226" t="s">
        <v>2569</v>
      </c>
    </row>
    <row r="4115" spans="1:15" ht="27.75" hidden="1" customHeight="1" x14ac:dyDescent="0.25">
      <c r="A4115" s="129" t="s">
        <v>2095</v>
      </c>
      <c r="B4115" s="269" t="s">
        <v>616</v>
      </c>
      <c r="C4115" s="226" t="s">
        <v>2568</v>
      </c>
      <c r="D4115" s="269" t="s">
        <v>641</v>
      </c>
      <c r="E4115" s="372" t="s">
        <v>1557</v>
      </c>
      <c r="F4115" s="269" t="s">
        <v>475</v>
      </c>
      <c r="G4115" s="373">
        <v>8.1199999999999992</v>
      </c>
      <c r="H4115" s="225" t="s">
        <v>488</v>
      </c>
      <c r="I4115" s="372" t="s">
        <v>1384</v>
      </c>
      <c r="J4115" s="374">
        <v>0</v>
      </c>
      <c r="K4115" s="269" t="s">
        <v>22</v>
      </c>
      <c r="L4115" s="269" t="s">
        <v>1392</v>
      </c>
      <c r="M4115" s="369">
        <v>2010</v>
      </c>
      <c r="N4115" s="375">
        <v>43873</v>
      </c>
      <c r="O4115" s="226" t="s">
        <v>2569</v>
      </c>
    </row>
    <row r="4116" spans="1:15" ht="27.75" hidden="1" customHeight="1" x14ac:dyDescent="0.25">
      <c r="A4116" s="129" t="s">
        <v>2095</v>
      </c>
      <c r="B4116" s="269" t="s">
        <v>616</v>
      </c>
      <c r="C4116" s="226" t="s">
        <v>2568</v>
      </c>
      <c r="D4116" s="269" t="s">
        <v>641</v>
      </c>
      <c r="E4116" s="372" t="s">
        <v>1557</v>
      </c>
      <c r="F4116" s="269" t="s">
        <v>475</v>
      </c>
      <c r="G4116" s="373">
        <v>3.9</v>
      </c>
      <c r="H4116" s="225" t="s">
        <v>488</v>
      </c>
      <c r="I4116" s="372" t="s">
        <v>1385</v>
      </c>
      <c r="J4116" s="374">
        <v>0</v>
      </c>
      <c r="K4116" s="269" t="s">
        <v>22</v>
      </c>
      <c r="L4116" s="269" t="s">
        <v>1392</v>
      </c>
      <c r="M4116" s="369">
        <v>2010</v>
      </c>
      <c r="N4116" s="375">
        <v>43873</v>
      </c>
      <c r="O4116" s="226" t="s">
        <v>2569</v>
      </c>
    </row>
    <row r="4117" spans="1:15" ht="27.75" hidden="1" customHeight="1" x14ac:dyDescent="0.25">
      <c r="A4117" s="129" t="s">
        <v>2095</v>
      </c>
      <c r="B4117" s="269" t="s">
        <v>616</v>
      </c>
      <c r="C4117" s="226" t="s">
        <v>2568</v>
      </c>
      <c r="D4117" s="269" t="s">
        <v>643</v>
      </c>
      <c r="E4117" s="372" t="s">
        <v>1557</v>
      </c>
      <c r="F4117" s="269" t="s">
        <v>475</v>
      </c>
      <c r="G4117" s="373">
        <v>45.77</v>
      </c>
      <c r="H4117" s="225" t="s">
        <v>488</v>
      </c>
      <c r="I4117" s="372" t="s">
        <v>1379</v>
      </c>
      <c r="J4117" s="374">
        <v>0</v>
      </c>
      <c r="K4117" s="269" t="s">
        <v>22</v>
      </c>
      <c r="L4117" s="269" t="s">
        <v>1392</v>
      </c>
      <c r="M4117" s="369">
        <v>2010</v>
      </c>
      <c r="N4117" s="375">
        <v>43873</v>
      </c>
      <c r="O4117" s="226" t="s">
        <v>2569</v>
      </c>
    </row>
    <row r="4118" spans="1:15" ht="27.75" hidden="1" customHeight="1" x14ac:dyDescent="0.25">
      <c r="A4118" s="129" t="s">
        <v>2095</v>
      </c>
      <c r="B4118" s="269" t="s">
        <v>616</v>
      </c>
      <c r="C4118" s="226" t="s">
        <v>2568</v>
      </c>
      <c r="D4118" s="269" t="s">
        <v>643</v>
      </c>
      <c r="E4118" s="372" t="s">
        <v>1557</v>
      </c>
      <c r="F4118" s="269" t="s">
        <v>475</v>
      </c>
      <c r="G4118" s="373">
        <v>16.98</v>
      </c>
      <c r="H4118" s="225" t="s">
        <v>488</v>
      </c>
      <c r="I4118" s="372" t="s">
        <v>1382</v>
      </c>
      <c r="J4118" s="374">
        <v>0</v>
      </c>
      <c r="K4118" s="269" t="s">
        <v>22</v>
      </c>
      <c r="L4118" s="269" t="s">
        <v>1392</v>
      </c>
      <c r="M4118" s="369">
        <v>2010</v>
      </c>
      <c r="N4118" s="375">
        <v>43873</v>
      </c>
      <c r="O4118" s="226" t="s">
        <v>2569</v>
      </c>
    </row>
    <row r="4119" spans="1:15" ht="27.75" hidden="1" customHeight="1" x14ac:dyDescent="0.25">
      <c r="A4119" s="129" t="s">
        <v>2095</v>
      </c>
      <c r="B4119" s="269" t="s">
        <v>616</v>
      </c>
      <c r="C4119" s="226" t="s">
        <v>2568</v>
      </c>
      <c r="D4119" s="269" t="s">
        <v>643</v>
      </c>
      <c r="E4119" s="372" t="s">
        <v>1557</v>
      </c>
      <c r="F4119" s="269" t="s">
        <v>475</v>
      </c>
      <c r="G4119" s="373">
        <v>6.85</v>
      </c>
      <c r="H4119" s="225" t="s">
        <v>488</v>
      </c>
      <c r="I4119" s="372" t="s">
        <v>1383</v>
      </c>
      <c r="J4119" s="374">
        <v>0</v>
      </c>
      <c r="K4119" s="269" t="s">
        <v>22</v>
      </c>
      <c r="L4119" s="269" t="s">
        <v>1392</v>
      </c>
      <c r="M4119" s="369">
        <v>2010</v>
      </c>
      <c r="N4119" s="375">
        <v>43873</v>
      </c>
      <c r="O4119" s="226" t="s">
        <v>2569</v>
      </c>
    </row>
    <row r="4120" spans="1:15" ht="27.75" hidden="1" customHeight="1" x14ac:dyDescent="0.25">
      <c r="A4120" s="129" t="s">
        <v>2095</v>
      </c>
      <c r="B4120" s="269" t="s">
        <v>616</v>
      </c>
      <c r="C4120" s="226" t="s">
        <v>2568</v>
      </c>
      <c r="D4120" s="269" t="s">
        <v>643</v>
      </c>
      <c r="E4120" s="372" t="s">
        <v>1557</v>
      </c>
      <c r="F4120" s="269" t="s">
        <v>475</v>
      </c>
      <c r="G4120" s="373">
        <v>3.12</v>
      </c>
      <c r="H4120" s="225" t="s">
        <v>488</v>
      </c>
      <c r="I4120" s="372" t="s">
        <v>1384</v>
      </c>
      <c r="J4120" s="374">
        <v>0</v>
      </c>
      <c r="K4120" s="269" t="s">
        <v>22</v>
      </c>
      <c r="L4120" s="269" t="s">
        <v>1392</v>
      </c>
      <c r="M4120" s="369">
        <v>2010</v>
      </c>
      <c r="N4120" s="375">
        <v>43873</v>
      </c>
      <c r="O4120" s="226" t="s">
        <v>2569</v>
      </c>
    </row>
    <row r="4121" spans="1:15" ht="27.75" hidden="1" customHeight="1" x14ac:dyDescent="0.25">
      <c r="A4121" s="129" t="s">
        <v>2095</v>
      </c>
      <c r="B4121" s="269" t="s">
        <v>616</v>
      </c>
      <c r="C4121" s="226" t="s">
        <v>2568</v>
      </c>
      <c r="D4121" s="269" t="s">
        <v>643</v>
      </c>
      <c r="E4121" s="372" t="s">
        <v>1557</v>
      </c>
      <c r="F4121" s="269" t="s">
        <v>475</v>
      </c>
      <c r="G4121" s="373">
        <v>1.5</v>
      </c>
      <c r="H4121" s="225" t="s">
        <v>488</v>
      </c>
      <c r="I4121" s="372" t="s">
        <v>1385</v>
      </c>
      <c r="J4121" s="374">
        <v>0</v>
      </c>
      <c r="K4121" s="269" t="s">
        <v>22</v>
      </c>
      <c r="L4121" s="269" t="s">
        <v>1392</v>
      </c>
      <c r="M4121" s="369">
        <v>2010</v>
      </c>
      <c r="N4121" s="375">
        <v>43873</v>
      </c>
      <c r="O4121" s="226" t="s">
        <v>2569</v>
      </c>
    </row>
    <row r="4122" spans="1:15" ht="27.75" hidden="1" customHeight="1" x14ac:dyDescent="0.25">
      <c r="A4122" s="203" t="s">
        <v>157</v>
      </c>
      <c r="B4122" s="202" t="s">
        <v>504</v>
      </c>
      <c r="C4122" s="203" t="s">
        <v>1766</v>
      </c>
      <c r="D4122" s="202" t="s">
        <v>1767</v>
      </c>
      <c r="E4122" s="202" t="s">
        <v>1768</v>
      </c>
      <c r="F4122" s="202" t="s">
        <v>505</v>
      </c>
      <c r="G4122" s="253">
        <v>22</v>
      </c>
      <c r="H4122" s="361" t="s">
        <v>1433</v>
      </c>
      <c r="I4122" s="359" t="s">
        <v>1407</v>
      </c>
      <c r="J4122" s="358">
        <v>0.38</v>
      </c>
      <c r="K4122" s="359" t="s">
        <v>1113</v>
      </c>
      <c r="L4122" s="359" t="s">
        <v>1408</v>
      </c>
      <c r="M4122" s="368">
        <v>2005</v>
      </c>
      <c r="N4122" s="205">
        <v>41071</v>
      </c>
      <c r="O4122" s="203"/>
    </row>
    <row r="4123" spans="1:15" ht="27.75" hidden="1" customHeight="1" x14ac:dyDescent="0.25">
      <c r="A4123" s="203" t="s">
        <v>157</v>
      </c>
      <c r="B4123" s="202" t="s">
        <v>504</v>
      </c>
      <c r="C4123" s="203" t="s">
        <v>1766</v>
      </c>
      <c r="D4123" s="202" t="s">
        <v>1767</v>
      </c>
      <c r="E4123" s="202" t="s">
        <v>1768</v>
      </c>
      <c r="F4123" s="202" t="s">
        <v>505</v>
      </c>
      <c r="G4123" s="253">
        <v>0.06</v>
      </c>
      <c r="H4123" s="361" t="s">
        <v>1414</v>
      </c>
      <c r="I4123" s="359" t="s">
        <v>1407</v>
      </c>
      <c r="J4123" s="358">
        <v>0.38</v>
      </c>
      <c r="K4123" s="359" t="s">
        <v>1113</v>
      </c>
      <c r="L4123" s="359" t="s">
        <v>1392</v>
      </c>
      <c r="M4123" s="368">
        <v>2005</v>
      </c>
      <c r="N4123" s="205">
        <v>41071</v>
      </c>
      <c r="O4123" s="203"/>
    </row>
    <row r="4124" spans="1:15" ht="27.75" hidden="1" customHeight="1" x14ac:dyDescent="0.25">
      <c r="A4124" s="203" t="s">
        <v>157</v>
      </c>
      <c r="B4124" s="202" t="s">
        <v>504</v>
      </c>
      <c r="C4124" s="203" t="s">
        <v>1635</v>
      </c>
      <c r="D4124" s="202" t="s">
        <v>799</v>
      </c>
      <c r="E4124" s="202" t="s">
        <v>1636</v>
      </c>
      <c r="F4124" s="202" t="s">
        <v>505</v>
      </c>
      <c r="G4124" s="253">
        <v>0.13</v>
      </c>
      <c r="H4124" s="361" t="s">
        <v>488</v>
      </c>
      <c r="I4124" s="359" t="s">
        <v>1379</v>
      </c>
      <c r="J4124" s="359" t="s">
        <v>1380</v>
      </c>
      <c r="K4124" s="359" t="s">
        <v>22</v>
      </c>
      <c r="L4124" s="359" t="s">
        <v>1392</v>
      </c>
      <c r="M4124" s="368">
        <v>2008</v>
      </c>
      <c r="N4124" s="207" t="s">
        <v>1637</v>
      </c>
      <c r="O4124" s="203"/>
    </row>
    <row r="4125" spans="1:15" ht="27.75" hidden="1" customHeight="1" x14ac:dyDescent="0.25">
      <c r="A4125" s="203" t="s">
        <v>157</v>
      </c>
      <c r="B4125" s="202" t="s">
        <v>504</v>
      </c>
      <c r="C4125" s="203" t="s">
        <v>1635</v>
      </c>
      <c r="D4125" s="202" t="s">
        <v>799</v>
      </c>
      <c r="E4125" s="202" t="s">
        <v>1636</v>
      </c>
      <c r="F4125" s="202" t="s">
        <v>505</v>
      </c>
      <c r="G4125" s="253">
        <v>0.02</v>
      </c>
      <c r="H4125" s="361" t="s">
        <v>488</v>
      </c>
      <c r="I4125" s="359" t="s">
        <v>1382</v>
      </c>
      <c r="J4125" s="359" t="s">
        <v>1380</v>
      </c>
      <c r="K4125" s="359" t="s">
        <v>22</v>
      </c>
      <c r="L4125" s="359" t="s">
        <v>1392</v>
      </c>
      <c r="M4125" s="368">
        <v>2008</v>
      </c>
      <c r="N4125" s="207" t="s">
        <v>1637</v>
      </c>
      <c r="O4125" s="203"/>
    </row>
    <row r="4126" spans="1:15" ht="27.75" hidden="1" customHeight="1" x14ac:dyDescent="0.25">
      <c r="A4126" s="203" t="s">
        <v>157</v>
      </c>
      <c r="B4126" s="202" t="s">
        <v>504</v>
      </c>
      <c r="C4126" s="203" t="s">
        <v>1635</v>
      </c>
      <c r="D4126" s="202" t="s">
        <v>799</v>
      </c>
      <c r="E4126" s="202" t="s">
        <v>1636</v>
      </c>
      <c r="F4126" s="202" t="s">
        <v>505</v>
      </c>
      <c r="G4126" s="253">
        <v>0.01</v>
      </c>
      <c r="H4126" s="361" t="s">
        <v>488</v>
      </c>
      <c r="I4126" s="359" t="s">
        <v>1383</v>
      </c>
      <c r="J4126" s="359" t="s">
        <v>1380</v>
      </c>
      <c r="K4126" s="359" t="s">
        <v>22</v>
      </c>
      <c r="L4126" s="359" t="s">
        <v>1392</v>
      </c>
      <c r="M4126" s="368">
        <v>2008</v>
      </c>
      <c r="N4126" s="207" t="s">
        <v>1637</v>
      </c>
      <c r="O4126" s="203"/>
    </row>
    <row r="4127" spans="1:15" ht="27.75" hidden="1" customHeight="1" x14ac:dyDescent="0.25">
      <c r="A4127" s="203" t="s">
        <v>157</v>
      </c>
      <c r="B4127" s="202" t="s">
        <v>504</v>
      </c>
      <c r="C4127" s="203" t="s">
        <v>1635</v>
      </c>
      <c r="D4127" s="202" t="s">
        <v>799</v>
      </c>
      <c r="E4127" s="202" t="s">
        <v>1636</v>
      </c>
      <c r="F4127" s="202" t="s">
        <v>505</v>
      </c>
      <c r="G4127" s="253">
        <v>7.0000000000000001E-3</v>
      </c>
      <c r="H4127" s="361" t="s">
        <v>488</v>
      </c>
      <c r="I4127" s="359" t="s">
        <v>1384</v>
      </c>
      <c r="J4127" s="359" t="s">
        <v>1380</v>
      </c>
      <c r="K4127" s="359" t="s">
        <v>22</v>
      </c>
      <c r="L4127" s="359" t="s">
        <v>1392</v>
      </c>
      <c r="M4127" s="368">
        <v>2008</v>
      </c>
      <c r="N4127" s="207" t="s">
        <v>1637</v>
      </c>
      <c r="O4127" s="203"/>
    </row>
    <row r="4128" spans="1:15" ht="27.75" hidden="1" customHeight="1" x14ac:dyDescent="0.25">
      <c r="A4128" s="203" t="s">
        <v>157</v>
      </c>
      <c r="B4128" s="202" t="s">
        <v>504</v>
      </c>
      <c r="C4128" s="203" t="s">
        <v>1635</v>
      </c>
      <c r="D4128" s="202" t="s">
        <v>799</v>
      </c>
      <c r="E4128" s="202" t="s">
        <v>1636</v>
      </c>
      <c r="F4128" s="202" t="s">
        <v>505</v>
      </c>
      <c r="G4128" s="253">
        <v>2E-3</v>
      </c>
      <c r="H4128" s="361" t="s">
        <v>488</v>
      </c>
      <c r="I4128" s="359" t="s">
        <v>1385</v>
      </c>
      <c r="J4128" s="359" t="s">
        <v>1380</v>
      </c>
      <c r="K4128" s="359" t="s">
        <v>22</v>
      </c>
      <c r="L4128" s="359" t="s">
        <v>1392</v>
      </c>
      <c r="M4128" s="368">
        <v>2008</v>
      </c>
      <c r="N4128" s="207" t="s">
        <v>1637</v>
      </c>
      <c r="O4128" s="203"/>
    </row>
    <row r="4129" spans="1:15" ht="27.75" hidden="1" customHeight="1" x14ac:dyDescent="0.25">
      <c r="A4129" s="203" t="s">
        <v>157</v>
      </c>
      <c r="B4129" s="202" t="s">
        <v>504</v>
      </c>
      <c r="C4129" s="203" t="s">
        <v>1893</v>
      </c>
      <c r="D4129" s="202" t="s">
        <v>745</v>
      </c>
      <c r="E4129" s="202" t="s">
        <v>1894</v>
      </c>
      <c r="F4129" s="202" t="s">
        <v>475</v>
      </c>
      <c r="G4129" s="253">
        <v>186.8</v>
      </c>
      <c r="H4129" s="361" t="s">
        <v>1456</v>
      </c>
      <c r="I4129" s="359" t="s">
        <v>1407</v>
      </c>
      <c r="J4129" s="358">
        <v>0.39069999999999999</v>
      </c>
      <c r="K4129" s="359" t="s">
        <v>1113</v>
      </c>
      <c r="L4129" s="359" t="s">
        <v>1408</v>
      </c>
      <c r="M4129" s="368">
        <v>1999</v>
      </c>
      <c r="N4129" s="205">
        <v>40282</v>
      </c>
      <c r="O4129" s="203" t="s">
        <v>1895</v>
      </c>
    </row>
    <row r="4130" spans="1:15" ht="27.75" hidden="1" customHeight="1" x14ac:dyDescent="0.25">
      <c r="A4130" s="203" t="s">
        <v>157</v>
      </c>
      <c r="B4130" s="202" t="s">
        <v>504</v>
      </c>
      <c r="C4130" s="203" t="s">
        <v>1893</v>
      </c>
      <c r="D4130" s="202" t="s">
        <v>745</v>
      </c>
      <c r="E4130" s="202" t="s">
        <v>1894</v>
      </c>
      <c r="F4130" s="202" t="s">
        <v>475</v>
      </c>
      <c r="G4130" s="253">
        <v>0.51100000000000001</v>
      </c>
      <c r="H4130" s="361" t="s">
        <v>527</v>
      </c>
      <c r="I4130" s="359" t="s">
        <v>1407</v>
      </c>
      <c r="J4130" s="358">
        <v>0.39090000000000003</v>
      </c>
      <c r="K4130" s="359" t="s">
        <v>1113</v>
      </c>
      <c r="L4130" s="359" t="s">
        <v>1392</v>
      </c>
      <c r="M4130" s="368">
        <v>1999</v>
      </c>
      <c r="N4130" s="205">
        <v>40282</v>
      </c>
      <c r="O4130" s="203" t="s">
        <v>1895</v>
      </c>
    </row>
    <row r="4131" spans="1:15" ht="27.75" hidden="1" customHeight="1" x14ac:dyDescent="0.25">
      <c r="A4131" s="203" t="s">
        <v>157</v>
      </c>
      <c r="B4131" s="202" t="s">
        <v>504</v>
      </c>
      <c r="C4131" s="203" t="s">
        <v>1893</v>
      </c>
      <c r="D4131" s="202" t="s">
        <v>612</v>
      </c>
      <c r="E4131" s="202" t="s">
        <v>1458</v>
      </c>
      <c r="F4131" s="202" t="s">
        <v>475</v>
      </c>
      <c r="G4131" s="253">
        <v>127.7</v>
      </c>
      <c r="H4131" s="361" t="s">
        <v>1456</v>
      </c>
      <c r="I4131" s="359" t="s">
        <v>1407</v>
      </c>
      <c r="J4131" s="358">
        <v>0.37</v>
      </c>
      <c r="K4131" s="359" t="s">
        <v>1113</v>
      </c>
      <c r="L4131" s="359" t="s">
        <v>1408</v>
      </c>
      <c r="M4131" s="368">
        <v>1999</v>
      </c>
      <c r="N4131" s="205">
        <v>40282</v>
      </c>
      <c r="O4131" s="203" t="s">
        <v>1895</v>
      </c>
    </row>
    <row r="4132" spans="1:15" ht="27.75" hidden="1" customHeight="1" x14ac:dyDescent="0.25">
      <c r="A4132" s="203" t="s">
        <v>157</v>
      </c>
      <c r="B4132" s="202" t="s">
        <v>504</v>
      </c>
      <c r="C4132" s="203" t="s">
        <v>1893</v>
      </c>
      <c r="D4132" s="202" t="s">
        <v>612</v>
      </c>
      <c r="E4132" s="202" t="s">
        <v>1458</v>
      </c>
      <c r="F4132" s="202" t="s">
        <v>475</v>
      </c>
      <c r="G4132" s="253">
        <v>0.35</v>
      </c>
      <c r="H4132" s="361" t="s">
        <v>527</v>
      </c>
      <c r="I4132" s="359" t="s">
        <v>1407</v>
      </c>
      <c r="J4132" s="358">
        <v>0.37</v>
      </c>
      <c r="K4132" s="359" t="s">
        <v>1113</v>
      </c>
      <c r="L4132" s="359" t="s">
        <v>1392</v>
      </c>
      <c r="M4132" s="368">
        <v>1999</v>
      </c>
      <c r="N4132" s="205">
        <v>40282</v>
      </c>
      <c r="O4132" s="203" t="s">
        <v>1895</v>
      </c>
    </row>
    <row r="4133" spans="1:15" ht="27.75" hidden="1" customHeight="1" x14ac:dyDescent="0.25">
      <c r="A4133" s="203" t="s">
        <v>157</v>
      </c>
      <c r="B4133" s="202" t="s">
        <v>504</v>
      </c>
      <c r="C4133" s="203" t="s">
        <v>1893</v>
      </c>
      <c r="D4133" s="202" t="s">
        <v>778</v>
      </c>
      <c r="E4133" s="202" t="s">
        <v>1896</v>
      </c>
      <c r="F4133" s="202" t="s">
        <v>475</v>
      </c>
      <c r="G4133" s="253">
        <v>48.5</v>
      </c>
      <c r="H4133" s="361" t="s">
        <v>1456</v>
      </c>
      <c r="I4133" s="359" t="s">
        <v>1407</v>
      </c>
      <c r="J4133" s="358">
        <v>0.56310000000000004</v>
      </c>
      <c r="K4133" s="359" t="s">
        <v>1113</v>
      </c>
      <c r="L4133" s="359" t="s">
        <v>1408</v>
      </c>
      <c r="M4133" s="368">
        <v>1999</v>
      </c>
      <c r="N4133" s="205">
        <v>40282</v>
      </c>
      <c r="O4133" s="203" t="s">
        <v>1895</v>
      </c>
    </row>
    <row r="4134" spans="1:15" ht="27.75" hidden="1" customHeight="1" x14ac:dyDescent="0.25">
      <c r="A4134" s="203" t="s">
        <v>157</v>
      </c>
      <c r="B4134" s="202" t="s">
        <v>504</v>
      </c>
      <c r="C4134" s="203" t="s">
        <v>1893</v>
      </c>
      <c r="D4134" s="202" t="s">
        <v>778</v>
      </c>
      <c r="E4134" s="202" t="s">
        <v>1896</v>
      </c>
      <c r="F4134" s="202" t="s">
        <v>475</v>
      </c>
      <c r="G4134" s="253">
        <v>0.13300000000000001</v>
      </c>
      <c r="H4134" s="361" t="s">
        <v>527</v>
      </c>
      <c r="I4134" s="359" t="s">
        <v>1407</v>
      </c>
      <c r="J4134" s="358">
        <v>0.5625</v>
      </c>
      <c r="K4134" s="359" t="s">
        <v>1113</v>
      </c>
      <c r="L4134" s="359" t="s">
        <v>1392</v>
      </c>
      <c r="M4134" s="368">
        <v>1999</v>
      </c>
      <c r="N4134" s="205">
        <v>40282</v>
      </c>
      <c r="O4134" s="203" t="s">
        <v>1895</v>
      </c>
    </row>
    <row r="4135" spans="1:15" ht="27.75" hidden="1" customHeight="1" x14ac:dyDescent="0.25">
      <c r="A4135" s="203" t="s">
        <v>157</v>
      </c>
      <c r="B4135" s="202" t="s">
        <v>504</v>
      </c>
      <c r="C4135" s="203" t="s">
        <v>1625</v>
      </c>
      <c r="D4135" s="202" t="s">
        <v>763</v>
      </c>
      <c r="E4135" s="202" t="s">
        <v>1626</v>
      </c>
      <c r="F4135" s="202" t="s">
        <v>505</v>
      </c>
      <c r="G4135" s="253">
        <v>0.08</v>
      </c>
      <c r="H4135" s="361" t="s">
        <v>1433</v>
      </c>
      <c r="I4135" s="359" t="s">
        <v>1407</v>
      </c>
      <c r="J4135" s="358">
        <v>0.6</v>
      </c>
      <c r="K4135" s="359" t="s">
        <v>1113</v>
      </c>
      <c r="L4135" s="359" t="s">
        <v>1408</v>
      </c>
      <c r="M4135" s="368">
        <v>2002</v>
      </c>
      <c r="N4135" s="205">
        <v>40535</v>
      </c>
      <c r="O4135" s="203"/>
    </row>
    <row r="4136" spans="1:15" ht="27.75" hidden="1" customHeight="1" x14ac:dyDescent="0.25">
      <c r="A4136" s="203" t="s">
        <v>157</v>
      </c>
      <c r="B4136" s="202" t="s">
        <v>504</v>
      </c>
      <c r="C4136" s="203" t="s">
        <v>1625</v>
      </c>
      <c r="D4136" s="202" t="s">
        <v>763</v>
      </c>
      <c r="E4136" s="202" t="s">
        <v>1626</v>
      </c>
      <c r="F4136" s="202" t="s">
        <v>505</v>
      </c>
      <c r="G4136" s="253">
        <v>2.2000000000000001E-4</v>
      </c>
      <c r="H4136" s="361" t="s">
        <v>1414</v>
      </c>
      <c r="I4136" s="359" t="s">
        <v>1407</v>
      </c>
      <c r="J4136" s="358">
        <v>0.6</v>
      </c>
      <c r="K4136" s="359" t="s">
        <v>1113</v>
      </c>
      <c r="L4136" s="359" t="s">
        <v>1392</v>
      </c>
      <c r="M4136" s="368">
        <v>2002</v>
      </c>
      <c r="N4136" s="205">
        <v>40535</v>
      </c>
      <c r="O4136" s="203"/>
    </row>
    <row r="4137" spans="1:15" ht="27.75" hidden="1" customHeight="1" x14ac:dyDescent="0.25">
      <c r="A4137" s="203" t="s">
        <v>157</v>
      </c>
      <c r="B4137" s="202" t="s">
        <v>504</v>
      </c>
      <c r="C4137" s="203" t="s">
        <v>1411</v>
      </c>
      <c r="D4137" s="202" t="s">
        <v>1412</v>
      </c>
      <c r="E4137" s="202" t="s">
        <v>1413</v>
      </c>
      <c r="F4137" s="202" t="s">
        <v>505</v>
      </c>
      <c r="G4137" s="253">
        <v>7.41</v>
      </c>
      <c r="H4137" s="361" t="s">
        <v>1400</v>
      </c>
      <c r="I4137" s="359" t="s">
        <v>1379</v>
      </c>
      <c r="J4137" s="209">
        <v>0.39</v>
      </c>
      <c r="K4137" s="359" t="s">
        <v>1391</v>
      </c>
      <c r="L4137" s="359" t="s">
        <v>1392</v>
      </c>
      <c r="M4137" s="368">
        <v>2009</v>
      </c>
      <c r="N4137" s="205">
        <v>42639</v>
      </c>
      <c r="O4137" s="203"/>
    </row>
    <row r="4138" spans="1:15" ht="27.75" hidden="1" customHeight="1" x14ac:dyDescent="0.25">
      <c r="A4138" s="203" t="s">
        <v>157</v>
      </c>
      <c r="B4138" s="202" t="s">
        <v>504</v>
      </c>
      <c r="C4138" s="203" t="s">
        <v>1411</v>
      </c>
      <c r="D4138" s="202" t="s">
        <v>1412</v>
      </c>
      <c r="E4138" s="202" t="s">
        <v>1413</v>
      </c>
      <c r="F4138" s="202" t="s">
        <v>505</v>
      </c>
      <c r="G4138" s="253">
        <v>3.65</v>
      </c>
      <c r="H4138" s="361" t="s">
        <v>1400</v>
      </c>
      <c r="I4138" s="359" t="s">
        <v>1382</v>
      </c>
      <c r="J4138" s="209">
        <v>0.09</v>
      </c>
      <c r="K4138" s="359" t="s">
        <v>1391</v>
      </c>
      <c r="L4138" s="359" t="s">
        <v>1392</v>
      </c>
      <c r="M4138" s="368">
        <v>2009</v>
      </c>
      <c r="N4138" s="205">
        <v>42639</v>
      </c>
      <c r="O4138" s="203"/>
    </row>
    <row r="4139" spans="1:15" ht="27.75" hidden="1" customHeight="1" x14ac:dyDescent="0.25">
      <c r="A4139" s="203" t="s">
        <v>157</v>
      </c>
      <c r="B4139" s="202" t="s">
        <v>504</v>
      </c>
      <c r="C4139" s="203" t="s">
        <v>1411</v>
      </c>
      <c r="D4139" s="202" t="s">
        <v>1412</v>
      </c>
      <c r="E4139" s="202" t="s">
        <v>1413</v>
      </c>
      <c r="F4139" s="202" t="s">
        <v>505</v>
      </c>
      <c r="G4139" s="253">
        <v>2.2599999999999998</v>
      </c>
      <c r="H4139" s="361" t="s">
        <v>1400</v>
      </c>
      <c r="I4139" s="359" t="s">
        <v>1383</v>
      </c>
      <c r="J4139" s="209">
        <v>0.49</v>
      </c>
      <c r="K4139" s="359" t="s">
        <v>1391</v>
      </c>
      <c r="L4139" s="359" t="s">
        <v>1392</v>
      </c>
      <c r="M4139" s="368">
        <v>2009</v>
      </c>
      <c r="N4139" s="205">
        <v>42639</v>
      </c>
      <c r="O4139" s="203"/>
    </row>
    <row r="4140" spans="1:15" ht="27.75" hidden="1" customHeight="1" x14ac:dyDescent="0.25">
      <c r="A4140" s="203" t="s">
        <v>157</v>
      </c>
      <c r="B4140" s="202" t="s">
        <v>504</v>
      </c>
      <c r="C4140" s="203" t="s">
        <v>1411</v>
      </c>
      <c r="D4140" s="202" t="s">
        <v>1412</v>
      </c>
      <c r="E4140" s="202" t="s">
        <v>1413</v>
      </c>
      <c r="F4140" s="202" t="s">
        <v>505</v>
      </c>
      <c r="G4140" s="253">
        <v>1.51</v>
      </c>
      <c r="H4140" s="361" t="s">
        <v>1400</v>
      </c>
      <c r="I4140" s="359" t="s">
        <v>1384</v>
      </c>
      <c r="J4140" s="209">
        <v>0.34</v>
      </c>
      <c r="K4140" s="359" t="s">
        <v>1391</v>
      </c>
      <c r="L4140" s="359" t="s">
        <v>1392</v>
      </c>
      <c r="M4140" s="368">
        <v>2009</v>
      </c>
      <c r="N4140" s="205">
        <v>42639</v>
      </c>
      <c r="O4140" s="203"/>
    </row>
    <row r="4141" spans="1:15" ht="27.75" hidden="1" customHeight="1" x14ac:dyDescent="0.25">
      <c r="A4141" s="203" t="s">
        <v>157</v>
      </c>
      <c r="B4141" s="202" t="s">
        <v>504</v>
      </c>
      <c r="C4141" s="203" t="s">
        <v>1411</v>
      </c>
      <c r="D4141" s="202" t="s">
        <v>1412</v>
      </c>
      <c r="E4141" s="202" t="s">
        <v>1413</v>
      </c>
      <c r="F4141" s="202" t="s">
        <v>505</v>
      </c>
      <c r="G4141" s="253">
        <v>0.97</v>
      </c>
      <c r="H4141" s="361" t="s">
        <v>1400</v>
      </c>
      <c r="I4141" s="359" t="s">
        <v>1385</v>
      </c>
      <c r="J4141" s="206" t="s">
        <v>515</v>
      </c>
      <c r="K4141" s="359" t="s">
        <v>1391</v>
      </c>
      <c r="L4141" s="359" t="s">
        <v>1392</v>
      </c>
      <c r="M4141" s="368">
        <v>2009</v>
      </c>
      <c r="N4141" s="205">
        <v>42639</v>
      </c>
      <c r="O4141" s="203"/>
    </row>
    <row r="4142" spans="1:15" ht="27.75" hidden="1" customHeight="1" x14ac:dyDescent="0.25">
      <c r="A4142" s="203" t="s">
        <v>157</v>
      </c>
      <c r="B4142" s="202" t="s">
        <v>504</v>
      </c>
      <c r="C4142" s="203" t="s">
        <v>1411</v>
      </c>
      <c r="D4142" s="202" t="s">
        <v>1412</v>
      </c>
      <c r="E4142" s="202" t="s">
        <v>1413</v>
      </c>
      <c r="F4142" s="202" t="s">
        <v>505</v>
      </c>
      <c r="G4142" s="253">
        <v>1.31</v>
      </c>
      <c r="H4142" s="361" t="s">
        <v>1414</v>
      </c>
      <c r="I4142" s="359" t="s">
        <v>1379</v>
      </c>
      <c r="J4142" s="209">
        <v>0.61</v>
      </c>
      <c r="K4142" s="359" t="s">
        <v>1113</v>
      </c>
      <c r="L4142" s="359" t="s">
        <v>1392</v>
      </c>
      <c r="M4142" s="368">
        <v>2009</v>
      </c>
      <c r="N4142" s="205">
        <v>42639</v>
      </c>
      <c r="O4142" s="203"/>
    </row>
    <row r="4143" spans="1:15" ht="27.75" hidden="1" customHeight="1" x14ac:dyDescent="0.25">
      <c r="A4143" s="203" t="s">
        <v>157</v>
      </c>
      <c r="B4143" s="202" t="s">
        <v>504</v>
      </c>
      <c r="C4143" s="203" t="s">
        <v>1411</v>
      </c>
      <c r="D4143" s="202" t="s">
        <v>1412</v>
      </c>
      <c r="E4143" s="202" t="s">
        <v>1413</v>
      </c>
      <c r="F4143" s="202" t="s">
        <v>505</v>
      </c>
      <c r="G4143" s="253">
        <v>0.64</v>
      </c>
      <c r="H4143" s="361" t="s">
        <v>1414</v>
      </c>
      <c r="I4143" s="359" t="s">
        <v>1382</v>
      </c>
      <c r="J4143" s="209">
        <v>0.47</v>
      </c>
      <c r="K4143" s="359" t="s">
        <v>1113</v>
      </c>
      <c r="L4143" s="359" t="s">
        <v>1392</v>
      </c>
      <c r="M4143" s="368">
        <v>2009</v>
      </c>
      <c r="N4143" s="205">
        <v>42639</v>
      </c>
      <c r="O4143" s="203"/>
    </row>
    <row r="4144" spans="1:15" ht="27.75" hidden="1" customHeight="1" x14ac:dyDescent="0.25">
      <c r="A4144" s="203" t="s">
        <v>157</v>
      </c>
      <c r="B4144" s="202" t="s">
        <v>504</v>
      </c>
      <c r="C4144" s="203" t="s">
        <v>1411</v>
      </c>
      <c r="D4144" s="202" t="s">
        <v>1412</v>
      </c>
      <c r="E4144" s="202" t="s">
        <v>1413</v>
      </c>
      <c r="F4144" s="202" t="s">
        <v>505</v>
      </c>
      <c r="G4144" s="253">
        <v>0.4</v>
      </c>
      <c r="H4144" s="361" t="s">
        <v>1414</v>
      </c>
      <c r="I4144" s="359" t="s">
        <v>1383</v>
      </c>
      <c r="J4144" s="209">
        <v>0.19</v>
      </c>
      <c r="K4144" s="359" t="s">
        <v>1113</v>
      </c>
      <c r="L4144" s="359" t="s">
        <v>1392</v>
      </c>
      <c r="M4144" s="368">
        <v>2009</v>
      </c>
      <c r="N4144" s="205">
        <v>42639</v>
      </c>
      <c r="O4144" s="203"/>
    </row>
    <row r="4145" spans="1:15" ht="27.75" hidden="1" customHeight="1" x14ac:dyDescent="0.25">
      <c r="A4145" s="203" t="s">
        <v>157</v>
      </c>
      <c r="B4145" s="202" t="s">
        <v>504</v>
      </c>
      <c r="C4145" s="203" t="s">
        <v>1411</v>
      </c>
      <c r="D4145" s="202" t="s">
        <v>1412</v>
      </c>
      <c r="E4145" s="202" t="s">
        <v>1413</v>
      </c>
      <c r="F4145" s="202" t="s">
        <v>505</v>
      </c>
      <c r="G4145" s="253">
        <v>0.25</v>
      </c>
      <c r="H4145" s="361" t="s">
        <v>1414</v>
      </c>
      <c r="I4145" s="359" t="s">
        <v>1384</v>
      </c>
      <c r="J4145" s="209">
        <v>0</v>
      </c>
      <c r="K4145" s="359" t="s">
        <v>1113</v>
      </c>
      <c r="L4145" s="359" t="s">
        <v>1392</v>
      </c>
      <c r="M4145" s="368">
        <v>2009</v>
      </c>
      <c r="N4145" s="205">
        <v>42639</v>
      </c>
      <c r="O4145" s="203"/>
    </row>
    <row r="4146" spans="1:15" ht="27.75" hidden="1" customHeight="1" x14ac:dyDescent="0.25">
      <c r="A4146" s="203" t="s">
        <v>157</v>
      </c>
      <c r="B4146" s="202" t="s">
        <v>504</v>
      </c>
      <c r="C4146" s="203" t="s">
        <v>1411</v>
      </c>
      <c r="D4146" s="202" t="s">
        <v>1412</v>
      </c>
      <c r="E4146" s="202" t="s">
        <v>1413</v>
      </c>
      <c r="F4146" s="202" t="s">
        <v>505</v>
      </c>
      <c r="G4146" s="253">
        <v>0.12</v>
      </c>
      <c r="H4146" s="361" t="s">
        <v>1414</v>
      </c>
      <c r="I4146" s="359" t="s">
        <v>1385</v>
      </c>
      <c r="J4146" s="209">
        <v>0</v>
      </c>
      <c r="K4146" s="359" t="s">
        <v>1113</v>
      </c>
      <c r="L4146" s="359" t="s">
        <v>1392</v>
      </c>
      <c r="M4146" s="368">
        <v>2009</v>
      </c>
      <c r="N4146" s="205">
        <v>42639</v>
      </c>
      <c r="O4146" s="203"/>
    </row>
    <row r="4147" spans="1:15" ht="27.75" hidden="1" customHeight="1" x14ac:dyDescent="0.25">
      <c r="A4147" s="203" t="s">
        <v>157</v>
      </c>
      <c r="B4147" s="202" t="s">
        <v>504</v>
      </c>
      <c r="C4147" s="203" t="s">
        <v>1411</v>
      </c>
      <c r="D4147" s="202" t="s">
        <v>1412</v>
      </c>
      <c r="E4147" s="202" t="s">
        <v>1413</v>
      </c>
      <c r="F4147" s="202" t="s">
        <v>505</v>
      </c>
      <c r="G4147" s="253">
        <v>0.19</v>
      </c>
      <c r="H4147" s="361" t="s">
        <v>488</v>
      </c>
      <c r="I4147" s="359" t="s">
        <v>1379</v>
      </c>
      <c r="J4147" s="209">
        <v>0.49</v>
      </c>
      <c r="K4147" s="359" t="s">
        <v>22</v>
      </c>
      <c r="L4147" s="359" t="s">
        <v>1392</v>
      </c>
      <c r="M4147" s="368">
        <v>2009</v>
      </c>
      <c r="N4147" s="205">
        <v>42639</v>
      </c>
      <c r="O4147" s="203"/>
    </row>
    <row r="4148" spans="1:15" ht="27.75" hidden="1" customHeight="1" x14ac:dyDescent="0.25">
      <c r="A4148" s="203" t="s">
        <v>157</v>
      </c>
      <c r="B4148" s="202" t="s">
        <v>504</v>
      </c>
      <c r="C4148" s="203" t="s">
        <v>1411</v>
      </c>
      <c r="D4148" s="202" t="s">
        <v>1412</v>
      </c>
      <c r="E4148" s="202" t="s">
        <v>1413</v>
      </c>
      <c r="F4148" s="202" t="s">
        <v>505</v>
      </c>
      <c r="G4148" s="253">
        <v>0.1</v>
      </c>
      <c r="H4148" s="361" t="s">
        <v>488</v>
      </c>
      <c r="I4148" s="359" t="s">
        <v>1382</v>
      </c>
      <c r="J4148" s="209">
        <v>0.49</v>
      </c>
      <c r="K4148" s="359" t="s">
        <v>22</v>
      </c>
      <c r="L4148" s="359" t="s">
        <v>1392</v>
      </c>
      <c r="M4148" s="368">
        <v>2009</v>
      </c>
      <c r="N4148" s="205">
        <v>42639</v>
      </c>
      <c r="O4148" s="203"/>
    </row>
    <row r="4149" spans="1:15" ht="27.75" hidden="1" customHeight="1" x14ac:dyDescent="0.25">
      <c r="A4149" s="203" t="s">
        <v>157</v>
      </c>
      <c r="B4149" s="202" t="s">
        <v>504</v>
      </c>
      <c r="C4149" s="203" t="s">
        <v>1411</v>
      </c>
      <c r="D4149" s="202" t="s">
        <v>1412</v>
      </c>
      <c r="E4149" s="202" t="s">
        <v>1413</v>
      </c>
      <c r="F4149" s="202" t="s">
        <v>505</v>
      </c>
      <c r="G4149" s="253">
        <v>0.06</v>
      </c>
      <c r="H4149" s="361" t="s">
        <v>488</v>
      </c>
      <c r="I4149" s="359" t="s">
        <v>1383</v>
      </c>
      <c r="J4149" s="209">
        <v>0.08</v>
      </c>
      <c r="K4149" s="359" t="s">
        <v>22</v>
      </c>
      <c r="L4149" s="359" t="s">
        <v>1392</v>
      </c>
      <c r="M4149" s="368">
        <v>2009</v>
      </c>
      <c r="N4149" s="205">
        <v>42639</v>
      </c>
      <c r="O4149" s="203"/>
    </row>
    <row r="4150" spans="1:15" ht="27.75" hidden="1" customHeight="1" x14ac:dyDescent="0.25">
      <c r="A4150" s="203" t="s">
        <v>157</v>
      </c>
      <c r="B4150" s="202" t="s">
        <v>504</v>
      </c>
      <c r="C4150" s="203" t="s">
        <v>1411</v>
      </c>
      <c r="D4150" s="202" t="s">
        <v>1412</v>
      </c>
      <c r="E4150" s="202" t="s">
        <v>1413</v>
      </c>
      <c r="F4150" s="202" t="s">
        <v>505</v>
      </c>
      <c r="G4150" s="253">
        <v>0.02</v>
      </c>
      <c r="H4150" s="361" t="s">
        <v>488</v>
      </c>
      <c r="I4150" s="359" t="s">
        <v>1384</v>
      </c>
      <c r="J4150" s="209">
        <v>0</v>
      </c>
      <c r="K4150" s="359" t="s">
        <v>22</v>
      </c>
      <c r="L4150" s="359" t="s">
        <v>1392</v>
      </c>
      <c r="M4150" s="368">
        <v>2009</v>
      </c>
      <c r="N4150" s="205">
        <v>42639</v>
      </c>
      <c r="O4150" s="203"/>
    </row>
    <row r="4151" spans="1:15" ht="27.75" hidden="1" customHeight="1" x14ac:dyDescent="0.25">
      <c r="A4151" s="203" t="s">
        <v>157</v>
      </c>
      <c r="B4151" s="202" t="s">
        <v>504</v>
      </c>
      <c r="C4151" s="203" t="s">
        <v>1411</v>
      </c>
      <c r="D4151" s="202" t="s">
        <v>1412</v>
      </c>
      <c r="E4151" s="202" t="s">
        <v>1413</v>
      </c>
      <c r="F4151" s="202" t="s">
        <v>505</v>
      </c>
      <c r="G4151" s="253">
        <v>0.01</v>
      </c>
      <c r="H4151" s="361" t="s">
        <v>488</v>
      </c>
      <c r="I4151" s="359" t="s">
        <v>1385</v>
      </c>
      <c r="J4151" s="209">
        <v>0</v>
      </c>
      <c r="K4151" s="359" t="s">
        <v>22</v>
      </c>
      <c r="L4151" s="359" t="s">
        <v>1392</v>
      </c>
      <c r="M4151" s="368">
        <v>2009</v>
      </c>
      <c r="N4151" s="205">
        <v>42639</v>
      </c>
      <c r="O4151" s="203"/>
    </row>
    <row r="4152" spans="1:15" ht="27.75" hidden="1" customHeight="1" x14ac:dyDescent="0.25">
      <c r="A4152" s="203" t="s">
        <v>157</v>
      </c>
      <c r="B4152" s="202" t="s">
        <v>504</v>
      </c>
      <c r="C4152" s="203" t="s">
        <v>1411</v>
      </c>
      <c r="D4152" s="202" t="s">
        <v>1425</v>
      </c>
      <c r="E4152" s="202" t="s">
        <v>1426</v>
      </c>
      <c r="F4152" s="202" t="s">
        <v>505</v>
      </c>
      <c r="G4152" s="253">
        <v>4.22</v>
      </c>
      <c r="H4152" s="361" t="s">
        <v>1400</v>
      </c>
      <c r="I4152" s="359" t="s">
        <v>1379</v>
      </c>
      <c r="J4152" s="209">
        <v>0.57999999999999996</v>
      </c>
      <c r="K4152" s="359" t="s">
        <v>1391</v>
      </c>
      <c r="L4152" s="359" t="s">
        <v>1392</v>
      </c>
      <c r="M4152" s="368">
        <v>2012</v>
      </c>
      <c r="N4152" s="205">
        <v>42639</v>
      </c>
      <c r="O4152" s="203"/>
    </row>
    <row r="4153" spans="1:15" ht="27.75" hidden="1" customHeight="1" x14ac:dyDescent="0.25">
      <c r="A4153" s="203" t="s">
        <v>157</v>
      </c>
      <c r="B4153" s="202" t="s">
        <v>504</v>
      </c>
      <c r="C4153" s="203" t="s">
        <v>1411</v>
      </c>
      <c r="D4153" s="202" t="s">
        <v>1425</v>
      </c>
      <c r="E4153" s="202" t="s">
        <v>1426</v>
      </c>
      <c r="F4153" s="202" t="s">
        <v>505</v>
      </c>
      <c r="G4153" s="253">
        <v>2.81</v>
      </c>
      <c r="H4153" s="361" t="s">
        <v>1400</v>
      </c>
      <c r="I4153" s="359" t="s">
        <v>1382</v>
      </c>
      <c r="J4153" s="209">
        <v>0.55000000000000004</v>
      </c>
      <c r="K4153" s="359" t="s">
        <v>1391</v>
      </c>
      <c r="L4153" s="359" t="s">
        <v>1392</v>
      </c>
      <c r="M4153" s="368">
        <v>2012</v>
      </c>
      <c r="N4153" s="205">
        <v>42639</v>
      </c>
      <c r="O4153" s="203"/>
    </row>
    <row r="4154" spans="1:15" ht="27.75" hidden="1" customHeight="1" x14ac:dyDescent="0.25">
      <c r="A4154" s="203" t="s">
        <v>157</v>
      </c>
      <c r="B4154" s="202" t="s">
        <v>504</v>
      </c>
      <c r="C4154" s="203" t="s">
        <v>1411</v>
      </c>
      <c r="D4154" s="202" t="s">
        <v>1425</v>
      </c>
      <c r="E4154" s="202" t="s">
        <v>1426</v>
      </c>
      <c r="F4154" s="202" t="s">
        <v>505</v>
      </c>
      <c r="G4154" s="253">
        <v>2.11</v>
      </c>
      <c r="H4154" s="361" t="s">
        <v>1400</v>
      </c>
      <c r="I4154" s="359" t="s">
        <v>1383</v>
      </c>
      <c r="J4154" s="209">
        <v>0.65</v>
      </c>
      <c r="K4154" s="359" t="s">
        <v>1391</v>
      </c>
      <c r="L4154" s="359" t="s">
        <v>1392</v>
      </c>
      <c r="M4154" s="368">
        <v>2012</v>
      </c>
      <c r="N4154" s="205">
        <v>42639</v>
      </c>
      <c r="O4154" s="203"/>
    </row>
    <row r="4155" spans="1:15" ht="27.75" hidden="1" customHeight="1" x14ac:dyDescent="0.25">
      <c r="A4155" s="203" t="s">
        <v>157</v>
      </c>
      <c r="B4155" s="202" t="s">
        <v>504</v>
      </c>
      <c r="C4155" s="203" t="s">
        <v>1411</v>
      </c>
      <c r="D4155" s="202" t="s">
        <v>1425</v>
      </c>
      <c r="E4155" s="202" t="s">
        <v>1426</v>
      </c>
      <c r="F4155" s="202" t="s">
        <v>505</v>
      </c>
      <c r="G4155" s="253">
        <v>1.67</v>
      </c>
      <c r="H4155" s="361" t="s">
        <v>1400</v>
      </c>
      <c r="I4155" s="359" t="s">
        <v>1384</v>
      </c>
      <c r="J4155" s="209">
        <v>0.15</v>
      </c>
      <c r="K4155" s="359" t="s">
        <v>1391</v>
      </c>
      <c r="L4155" s="359" t="s">
        <v>1392</v>
      </c>
      <c r="M4155" s="368">
        <v>2012</v>
      </c>
      <c r="N4155" s="205">
        <v>42639</v>
      </c>
      <c r="O4155" s="203"/>
    </row>
    <row r="4156" spans="1:15" ht="27.75" hidden="1" customHeight="1" x14ac:dyDescent="0.25">
      <c r="A4156" s="203" t="s">
        <v>157</v>
      </c>
      <c r="B4156" s="202" t="s">
        <v>504</v>
      </c>
      <c r="C4156" s="203" t="s">
        <v>1411</v>
      </c>
      <c r="D4156" s="202" t="s">
        <v>1425</v>
      </c>
      <c r="E4156" s="202" t="s">
        <v>1426</v>
      </c>
      <c r="F4156" s="202" t="s">
        <v>505</v>
      </c>
      <c r="G4156" s="253">
        <v>1.1399999999999999</v>
      </c>
      <c r="H4156" s="361" t="s">
        <v>1400</v>
      </c>
      <c r="I4156" s="359" t="s">
        <v>1385</v>
      </c>
      <c r="J4156" s="209">
        <v>0.26</v>
      </c>
      <c r="K4156" s="359" t="s">
        <v>1391</v>
      </c>
      <c r="L4156" s="359" t="s">
        <v>1392</v>
      </c>
      <c r="M4156" s="368">
        <v>2012</v>
      </c>
      <c r="N4156" s="205">
        <v>42639</v>
      </c>
      <c r="O4156" s="203"/>
    </row>
    <row r="4157" spans="1:15" ht="27.75" hidden="1" customHeight="1" x14ac:dyDescent="0.25">
      <c r="A4157" s="203" t="s">
        <v>157</v>
      </c>
      <c r="B4157" s="202" t="s">
        <v>504</v>
      </c>
      <c r="C4157" s="203" t="s">
        <v>1411</v>
      </c>
      <c r="D4157" s="202" t="s">
        <v>1425</v>
      </c>
      <c r="E4157" s="202" t="s">
        <v>1426</v>
      </c>
      <c r="F4157" s="202" t="s">
        <v>505</v>
      </c>
      <c r="G4157" s="253">
        <v>0.74</v>
      </c>
      <c r="H4157" s="361" t="s">
        <v>1414</v>
      </c>
      <c r="I4157" s="359" t="s">
        <v>1379</v>
      </c>
      <c r="J4157" s="206" t="s">
        <v>1380</v>
      </c>
      <c r="K4157" s="359" t="s">
        <v>1113</v>
      </c>
      <c r="L4157" s="359" t="s">
        <v>1392</v>
      </c>
      <c r="M4157" s="368">
        <v>2012</v>
      </c>
      <c r="N4157" s="205">
        <v>42639</v>
      </c>
      <c r="O4157" s="203"/>
    </row>
    <row r="4158" spans="1:15" ht="27.75" hidden="1" customHeight="1" x14ac:dyDescent="0.25">
      <c r="A4158" s="203" t="s">
        <v>157</v>
      </c>
      <c r="B4158" s="202" t="s">
        <v>504</v>
      </c>
      <c r="C4158" s="203" t="s">
        <v>1411</v>
      </c>
      <c r="D4158" s="202" t="s">
        <v>1425</v>
      </c>
      <c r="E4158" s="202" t="s">
        <v>1426</v>
      </c>
      <c r="F4158" s="202" t="s">
        <v>505</v>
      </c>
      <c r="G4158" s="253">
        <v>0.49</v>
      </c>
      <c r="H4158" s="361" t="s">
        <v>1414</v>
      </c>
      <c r="I4158" s="359" t="s">
        <v>1382</v>
      </c>
      <c r="J4158" s="209">
        <v>0.06</v>
      </c>
      <c r="K4158" s="359" t="s">
        <v>1113</v>
      </c>
      <c r="L4158" s="359" t="s">
        <v>1392</v>
      </c>
      <c r="M4158" s="368">
        <v>2012</v>
      </c>
      <c r="N4158" s="205">
        <v>42639</v>
      </c>
      <c r="O4158" s="203"/>
    </row>
    <row r="4159" spans="1:15" ht="27.75" hidden="1" customHeight="1" x14ac:dyDescent="0.25">
      <c r="A4159" s="203" t="s">
        <v>157</v>
      </c>
      <c r="B4159" s="202" t="s">
        <v>504</v>
      </c>
      <c r="C4159" s="203" t="s">
        <v>1411</v>
      </c>
      <c r="D4159" s="202" t="s">
        <v>1425</v>
      </c>
      <c r="E4159" s="202" t="s">
        <v>1426</v>
      </c>
      <c r="F4159" s="202" t="s">
        <v>505</v>
      </c>
      <c r="G4159" s="253">
        <v>0.37</v>
      </c>
      <c r="H4159" s="361" t="s">
        <v>1414</v>
      </c>
      <c r="I4159" s="359" t="s">
        <v>1383</v>
      </c>
      <c r="J4159" s="209">
        <v>0.35</v>
      </c>
      <c r="K4159" s="359" t="s">
        <v>1113</v>
      </c>
      <c r="L4159" s="359" t="s">
        <v>1392</v>
      </c>
      <c r="M4159" s="368">
        <v>2012</v>
      </c>
      <c r="N4159" s="205">
        <v>42639</v>
      </c>
      <c r="O4159" s="203"/>
    </row>
    <row r="4160" spans="1:15" ht="27.75" hidden="1" customHeight="1" x14ac:dyDescent="0.25">
      <c r="A4160" s="203" t="s">
        <v>157</v>
      </c>
      <c r="B4160" s="202" t="s">
        <v>504</v>
      </c>
      <c r="C4160" s="203" t="s">
        <v>1411</v>
      </c>
      <c r="D4160" s="202" t="s">
        <v>1425</v>
      </c>
      <c r="E4160" s="202" t="s">
        <v>1426</v>
      </c>
      <c r="F4160" s="202" t="s">
        <v>505</v>
      </c>
      <c r="G4160" s="253">
        <v>0.28999999999999998</v>
      </c>
      <c r="H4160" s="361" t="s">
        <v>1414</v>
      </c>
      <c r="I4160" s="359" t="s">
        <v>1384</v>
      </c>
      <c r="J4160" s="209">
        <v>0.23</v>
      </c>
      <c r="K4160" s="359" t="s">
        <v>1113</v>
      </c>
      <c r="L4160" s="359" t="s">
        <v>1392</v>
      </c>
      <c r="M4160" s="368">
        <v>2012</v>
      </c>
      <c r="N4160" s="205">
        <v>42639</v>
      </c>
      <c r="O4160" s="203"/>
    </row>
    <row r="4161" spans="1:15" ht="27.75" hidden="1" customHeight="1" x14ac:dyDescent="0.25">
      <c r="A4161" s="203" t="s">
        <v>157</v>
      </c>
      <c r="B4161" s="202" t="s">
        <v>504</v>
      </c>
      <c r="C4161" s="203" t="s">
        <v>1411</v>
      </c>
      <c r="D4161" s="202" t="s">
        <v>1425</v>
      </c>
      <c r="E4161" s="202" t="s">
        <v>1426</v>
      </c>
      <c r="F4161" s="202" t="s">
        <v>505</v>
      </c>
      <c r="G4161" s="253">
        <v>0.18</v>
      </c>
      <c r="H4161" s="361" t="s">
        <v>1414</v>
      </c>
      <c r="I4161" s="359" t="s">
        <v>1385</v>
      </c>
      <c r="J4161" s="209">
        <v>0</v>
      </c>
      <c r="K4161" s="359" t="s">
        <v>1113</v>
      </c>
      <c r="L4161" s="359" t="s">
        <v>1392</v>
      </c>
      <c r="M4161" s="368">
        <v>2012</v>
      </c>
      <c r="N4161" s="205">
        <v>42639</v>
      </c>
      <c r="O4161" s="203"/>
    </row>
    <row r="4162" spans="1:15" ht="27.75" hidden="1" customHeight="1" x14ac:dyDescent="0.25">
      <c r="A4162" s="203" t="s">
        <v>157</v>
      </c>
      <c r="B4162" s="202" t="s">
        <v>504</v>
      </c>
      <c r="C4162" s="203" t="s">
        <v>1411</v>
      </c>
      <c r="D4162" s="202" t="s">
        <v>1427</v>
      </c>
      <c r="E4162" s="202" t="s">
        <v>1428</v>
      </c>
      <c r="F4162" s="202" t="s">
        <v>505</v>
      </c>
      <c r="G4162" s="253">
        <v>3.65</v>
      </c>
      <c r="H4162" s="361" t="s">
        <v>1400</v>
      </c>
      <c r="I4162" s="359" t="s">
        <v>1379</v>
      </c>
      <c r="J4162" s="209">
        <v>0</v>
      </c>
      <c r="K4162" s="359" t="s">
        <v>1391</v>
      </c>
      <c r="L4162" s="359" t="s">
        <v>1392</v>
      </c>
      <c r="M4162" s="368">
        <v>2010</v>
      </c>
      <c r="N4162" s="205">
        <v>42639</v>
      </c>
      <c r="O4162" s="203"/>
    </row>
    <row r="4163" spans="1:15" ht="27.75" hidden="1" customHeight="1" x14ac:dyDescent="0.25">
      <c r="A4163" s="203" t="s">
        <v>157</v>
      </c>
      <c r="B4163" s="202" t="s">
        <v>504</v>
      </c>
      <c r="C4163" s="203" t="s">
        <v>1411</v>
      </c>
      <c r="D4163" s="202" t="s">
        <v>1427</v>
      </c>
      <c r="E4163" s="202" t="s">
        <v>1428</v>
      </c>
      <c r="F4163" s="202" t="s">
        <v>505</v>
      </c>
      <c r="G4163" s="253">
        <v>4.28</v>
      </c>
      <c r="H4163" s="361" t="s">
        <v>1400</v>
      </c>
      <c r="I4163" s="359" t="s">
        <v>1382</v>
      </c>
      <c r="J4163" s="209">
        <v>0.77</v>
      </c>
      <c r="K4163" s="359" t="s">
        <v>1391</v>
      </c>
      <c r="L4163" s="359" t="s">
        <v>1392</v>
      </c>
      <c r="M4163" s="368">
        <v>2010</v>
      </c>
      <c r="N4163" s="205">
        <v>42639</v>
      </c>
      <c r="O4163" s="203"/>
    </row>
    <row r="4164" spans="1:15" ht="27.75" hidden="1" customHeight="1" x14ac:dyDescent="0.25">
      <c r="A4164" s="203" t="s">
        <v>157</v>
      </c>
      <c r="B4164" s="202" t="s">
        <v>504</v>
      </c>
      <c r="C4164" s="203" t="s">
        <v>1411</v>
      </c>
      <c r="D4164" s="202" t="s">
        <v>1427</v>
      </c>
      <c r="E4164" s="202" t="s">
        <v>1428</v>
      </c>
      <c r="F4164" s="202" t="s">
        <v>505</v>
      </c>
      <c r="G4164" s="253">
        <v>2.7</v>
      </c>
      <c r="H4164" s="361" t="s">
        <v>1400</v>
      </c>
      <c r="I4164" s="359" t="s">
        <v>1383</v>
      </c>
      <c r="J4164" s="206" t="s">
        <v>515</v>
      </c>
      <c r="K4164" s="359" t="s">
        <v>1391</v>
      </c>
      <c r="L4164" s="359" t="s">
        <v>1392</v>
      </c>
      <c r="M4164" s="368">
        <v>2010</v>
      </c>
      <c r="N4164" s="205">
        <v>42639</v>
      </c>
      <c r="O4164" s="203"/>
    </row>
    <row r="4165" spans="1:15" ht="27.75" hidden="1" customHeight="1" x14ac:dyDescent="0.25">
      <c r="A4165" s="203" t="s">
        <v>157</v>
      </c>
      <c r="B4165" s="202" t="s">
        <v>504</v>
      </c>
      <c r="C4165" s="203" t="s">
        <v>1411</v>
      </c>
      <c r="D4165" s="202" t="s">
        <v>1427</v>
      </c>
      <c r="E4165" s="202" t="s">
        <v>1428</v>
      </c>
      <c r="F4165" s="202" t="s">
        <v>505</v>
      </c>
      <c r="G4165" s="253">
        <v>1.64</v>
      </c>
      <c r="H4165" s="361" t="s">
        <v>1400</v>
      </c>
      <c r="I4165" s="359" t="s">
        <v>1384</v>
      </c>
      <c r="J4165" s="209">
        <v>0.61</v>
      </c>
      <c r="K4165" s="359" t="s">
        <v>1391</v>
      </c>
      <c r="L4165" s="359" t="s">
        <v>1392</v>
      </c>
      <c r="M4165" s="368">
        <v>2010</v>
      </c>
      <c r="N4165" s="205">
        <v>42639</v>
      </c>
      <c r="O4165" s="203"/>
    </row>
    <row r="4166" spans="1:15" ht="27.75" hidden="1" customHeight="1" x14ac:dyDescent="0.25">
      <c r="A4166" s="203" t="s">
        <v>157</v>
      </c>
      <c r="B4166" s="202" t="s">
        <v>504</v>
      </c>
      <c r="C4166" s="203" t="s">
        <v>1411</v>
      </c>
      <c r="D4166" s="202" t="s">
        <v>1427</v>
      </c>
      <c r="E4166" s="202" t="s">
        <v>1428</v>
      </c>
      <c r="F4166" s="202" t="s">
        <v>505</v>
      </c>
      <c r="G4166" s="253">
        <v>0.48</v>
      </c>
      <c r="H4166" s="361" t="s">
        <v>1400</v>
      </c>
      <c r="I4166" s="359" t="s">
        <v>1385</v>
      </c>
      <c r="J4166" s="209">
        <v>0.89</v>
      </c>
      <c r="K4166" s="359" t="s">
        <v>1391</v>
      </c>
      <c r="L4166" s="359" t="s">
        <v>1392</v>
      </c>
      <c r="M4166" s="368">
        <v>2010</v>
      </c>
      <c r="N4166" s="205">
        <v>42639</v>
      </c>
      <c r="O4166" s="203"/>
    </row>
    <row r="4167" spans="1:15" ht="27.75" hidden="1" customHeight="1" x14ac:dyDescent="0.25">
      <c r="A4167" s="203" t="s">
        <v>157</v>
      </c>
      <c r="B4167" s="202" t="s">
        <v>504</v>
      </c>
      <c r="C4167" s="203" t="s">
        <v>1411</v>
      </c>
      <c r="D4167" s="202" t="s">
        <v>1427</v>
      </c>
      <c r="E4167" s="202" t="s">
        <v>1428</v>
      </c>
      <c r="F4167" s="202" t="s">
        <v>505</v>
      </c>
      <c r="G4167" s="253">
        <v>1.31</v>
      </c>
      <c r="H4167" s="361" t="s">
        <v>1414</v>
      </c>
      <c r="I4167" s="359" t="s">
        <v>1379</v>
      </c>
      <c r="J4167" s="209">
        <v>0.33</v>
      </c>
      <c r="K4167" s="359" t="s">
        <v>1113</v>
      </c>
      <c r="L4167" s="359" t="s">
        <v>1392</v>
      </c>
      <c r="M4167" s="368">
        <v>2010</v>
      </c>
      <c r="N4167" s="205">
        <v>42639</v>
      </c>
      <c r="O4167" s="203"/>
    </row>
    <row r="4168" spans="1:15" ht="27.75" hidden="1" customHeight="1" x14ac:dyDescent="0.25">
      <c r="A4168" s="203" t="s">
        <v>157</v>
      </c>
      <c r="B4168" s="202" t="s">
        <v>504</v>
      </c>
      <c r="C4168" s="203" t="s">
        <v>1411</v>
      </c>
      <c r="D4168" s="202" t="s">
        <v>1427</v>
      </c>
      <c r="E4168" s="202" t="s">
        <v>1428</v>
      </c>
      <c r="F4168" s="202" t="s">
        <v>505</v>
      </c>
      <c r="G4168" s="253">
        <v>0.64</v>
      </c>
      <c r="H4168" s="361" t="s">
        <v>1414</v>
      </c>
      <c r="I4168" s="359" t="s">
        <v>1382</v>
      </c>
      <c r="J4168" s="209">
        <v>0</v>
      </c>
      <c r="K4168" s="359" t="s">
        <v>1113</v>
      </c>
      <c r="L4168" s="359" t="s">
        <v>1392</v>
      </c>
      <c r="M4168" s="368">
        <v>2010</v>
      </c>
      <c r="N4168" s="205">
        <v>42639</v>
      </c>
      <c r="O4168" s="203"/>
    </row>
    <row r="4169" spans="1:15" ht="27.75" hidden="1" customHeight="1" x14ac:dyDescent="0.25">
      <c r="A4169" s="203" t="s">
        <v>157</v>
      </c>
      <c r="B4169" s="202" t="s">
        <v>504</v>
      </c>
      <c r="C4169" s="203" t="s">
        <v>1411</v>
      </c>
      <c r="D4169" s="202" t="s">
        <v>1427</v>
      </c>
      <c r="E4169" s="202" t="s">
        <v>1428</v>
      </c>
      <c r="F4169" s="202" t="s">
        <v>505</v>
      </c>
      <c r="G4169" s="253">
        <v>0.36</v>
      </c>
      <c r="H4169" s="361" t="s">
        <v>1414</v>
      </c>
      <c r="I4169" s="359" t="s">
        <v>1383</v>
      </c>
      <c r="J4169" s="209">
        <v>0</v>
      </c>
      <c r="K4169" s="359" t="s">
        <v>1113</v>
      </c>
      <c r="L4169" s="359" t="s">
        <v>1392</v>
      </c>
      <c r="M4169" s="368">
        <v>2010</v>
      </c>
      <c r="N4169" s="205">
        <v>42639</v>
      </c>
      <c r="O4169" s="203"/>
    </row>
    <row r="4170" spans="1:15" ht="27.75" hidden="1" customHeight="1" x14ac:dyDescent="0.25">
      <c r="A4170" s="203" t="s">
        <v>157</v>
      </c>
      <c r="B4170" s="202" t="s">
        <v>504</v>
      </c>
      <c r="C4170" s="203" t="s">
        <v>1411</v>
      </c>
      <c r="D4170" s="202" t="s">
        <v>1427</v>
      </c>
      <c r="E4170" s="202" t="s">
        <v>1428</v>
      </c>
      <c r="F4170" s="202" t="s">
        <v>505</v>
      </c>
      <c r="G4170" s="253">
        <v>0.21</v>
      </c>
      <c r="H4170" s="361" t="s">
        <v>1414</v>
      </c>
      <c r="I4170" s="359" t="s">
        <v>1384</v>
      </c>
      <c r="J4170" s="209">
        <v>0</v>
      </c>
      <c r="K4170" s="359" t="s">
        <v>1113</v>
      </c>
      <c r="L4170" s="359" t="s">
        <v>1392</v>
      </c>
      <c r="M4170" s="368">
        <v>2010</v>
      </c>
      <c r="N4170" s="205">
        <v>42639</v>
      </c>
      <c r="O4170" s="203"/>
    </row>
    <row r="4171" spans="1:15" ht="27.75" hidden="1" customHeight="1" x14ac:dyDescent="0.25">
      <c r="A4171" s="203" t="s">
        <v>157</v>
      </c>
      <c r="B4171" s="202" t="s">
        <v>504</v>
      </c>
      <c r="C4171" s="203" t="s">
        <v>1411</v>
      </c>
      <c r="D4171" s="202" t="s">
        <v>1427</v>
      </c>
      <c r="E4171" s="202" t="s">
        <v>1428</v>
      </c>
      <c r="F4171" s="202" t="s">
        <v>505</v>
      </c>
      <c r="G4171" s="253">
        <v>0.06</v>
      </c>
      <c r="H4171" s="361" t="s">
        <v>1414</v>
      </c>
      <c r="I4171" s="359" t="s">
        <v>1385</v>
      </c>
      <c r="J4171" s="209">
        <v>0</v>
      </c>
      <c r="K4171" s="359" t="s">
        <v>1113</v>
      </c>
      <c r="L4171" s="359" t="s">
        <v>1392</v>
      </c>
      <c r="M4171" s="368">
        <v>2010</v>
      </c>
      <c r="N4171" s="205">
        <v>42639</v>
      </c>
      <c r="O4171" s="203"/>
    </row>
    <row r="4172" spans="1:15" ht="27.75" hidden="1" customHeight="1" x14ac:dyDescent="0.25">
      <c r="A4172" s="203" t="s">
        <v>157</v>
      </c>
      <c r="B4172" s="202" t="s">
        <v>504</v>
      </c>
      <c r="C4172" s="203" t="s">
        <v>1411</v>
      </c>
      <c r="D4172" s="202" t="s">
        <v>1427</v>
      </c>
      <c r="E4172" s="202" t="s">
        <v>1428</v>
      </c>
      <c r="F4172" s="202" t="s">
        <v>505</v>
      </c>
      <c r="G4172" s="253">
        <v>0.2</v>
      </c>
      <c r="H4172" s="361" t="s">
        <v>488</v>
      </c>
      <c r="I4172" s="359" t="s">
        <v>1379</v>
      </c>
      <c r="J4172" s="209">
        <v>0.1</v>
      </c>
      <c r="K4172" s="359" t="s">
        <v>22</v>
      </c>
      <c r="L4172" s="359" t="s">
        <v>1392</v>
      </c>
      <c r="M4172" s="368">
        <v>2010</v>
      </c>
      <c r="N4172" s="205">
        <v>42639</v>
      </c>
      <c r="O4172" s="203"/>
    </row>
    <row r="4173" spans="1:15" ht="27.75" hidden="1" customHeight="1" x14ac:dyDescent="0.25">
      <c r="A4173" s="203" t="s">
        <v>157</v>
      </c>
      <c r="B4173" s="202" t="s">
        <v>504</v>
      </c>
      <c r="C4173" s="203" t="s">
        <v>1411</v>
      </c>
      <c r="D4173" s="202" t="s">
        <v>1427</v>
      </c>
      <c r="E4173" s="202" t="s">
        <v>1428</v>
      </c>
      <c r="F4173" s="202" t="s">
        <v>505</v>
      </c>
      <c r="G4173" s="253">
        <v>0.06</v>
      </c>
      <c r="H4173" s="361" t="s">
        <v>488</v>
      </c>
      <c r="I4173" s="359" t="s">
        <v>1382</v>
      </c>
      <c r="J4173" s="209">
        <v>0</v>
      </c>
      <c r="K4173" s="359" t="s">
        <v>22</v>
      </c>
      <c r="L4173" s="359" t="s">
        <v>1392</v>
      </c>
      <c r="M4173" s="368">
        <v>2010</v>
      </c>
      <c r="N4173" s="205">
        <v>42639</v>
      </c>
      <c r="O4173" s="203"/>
    </row>
    <row r="4174" spans="1:15" ht="27.75" hidden="1" customHeight="1" x14ac:dyDescent="0.25">
      <c r="A4174" s="203" t="s">
        <v>157</v>
      </c>
      <c r="B4174" s="202" t="s">
        <v>504</v>
      </c>
      <c r="C4174" s="203" t="s">
        <v>1411</v>
      </c>
      <c r="D4174" s="202" t="s">
        <v>1427</v>
      </c>
      <c r="E4174" s="202" t="s">
        <v>1428</v>
      </c>
      <c r="F4174" s="202" t="s">
        <v>505</v>
      </c>
      <c r="G4174" s="253">
        <v>0.01</v>
      </c>
      <c r="H4174" s="361" t="s">
        <v>488</v>
      </c>
      <c r="I4174" s="359" t="s">
        <v>1383</v>
      </c>
      <c r="J4174" s="209">
        <v>0</v>
      </c>
      <c r="K4174" s="359" t="s">
        <v>22</v>
      </c>
      <c r="L4174" s="359" t="s">
        <v>1392</v>
      </c>
      <c r="M4174" s="368">
        <v>2010</v>
      </c>
      <c r="N4174" s="205">
        <v>42639</v>
      </c>
      <c r="O4174" s="203"/>
    </row>
    <row r="4175" spans="1:15" ht="27.75" hidden="1" customHeight="1" x14ac:dyDescent="0.25">
      <c r="A4175" s="203" t="s">
        <v>157</v>
      </c>
      <c r="B4175" s="202" t="s">
        <v>504</v>
      </c>
      <c r="C4175" s="203" t="s">
        <v>1411</v>
      </c>
      <c r="D4175" s="202" t="s">
        <v>1427</v>
      </c>
      <c r="E4175" s="202" t="s">
        <v>1428</v>
      </c>
      <c r="F4175" s="202" t="s">
        <v>505</v>
      </c>
      <c r="G4175" s="253">
        <v>0.02</v>
      </c>
      <c r="H4175" s="361" t="s">
        <v>488</v>
      </c>
      <c r="I4175" s="359" t="s">
        <v>1384</v>
      </c>
      <c r="J4175" s="209">
        <v>0</v>
      </c>
      <c r="K4175" s="359" t="s">
        <v>22</v>
      </c>
      <c r="L4175" s="359" t="s">
        <v>1392</v>
      </c>
      <c r="M4175" s="368">
        <v>2010</v>
      </c>
      <c r="N4175" s="205">
        <v>42639</v>
      </c>
      <c r="O4175" s="203"/>
    </row>
    <row r="4176" spans="1:15" ht="27.75" hidden="1" customHeight="1" x14ac:dyDescent="0.25">
      <c r="A4176" s="203" t="s">
        <v>157</v>
      </c>
      <c r="B4176" s="202" t="s">
        <v>504</v>
      </c>
      <c r="C4176" s="203" t="s">
        <v>1411</v>
      </c>
      <c r="D4176" s="202" t="s">
        <v>1427</v>
      </c>
      <c r="E4176" s="202" t="s">
        <v>1428</v>
      </c>
      <c r="F4176" s="202" t="s">
        <v>505</v>
      </c>
      <c r="G4176" s="253">
        <v>4.0000000000000001E-3</v>
      </c>
      <c r="H4176" s="361" t="s">
        <v>488</v>
      </c>
      <c r="I4176" s="359" t="s">
        <v>1385</v>
      </c>
      <c r="J4176" s="209">
        <v>0</v>
      </c>
      <c r="K4176" s="359" t="s">
        <v>22</v>
      </c>
      <c r="L4176" s="359" t="s">
        <v>1392</v>
      </c>
      <c r="M4176" s="368">
        <v>2010</v>
      </c>
      <c r="N4176" s="205">
        <v>42639</v>
      </c>
      <c r="O4176" s="203"/>
    </row>
    <row r="4177" spans="1:15" ht="27.75" hidden="1" customHeight="1" x14ac:dyDescent="0.25">
      <c r="A4177" s="203" t="s">
        <v>157</v>
      </c>
      <c r="B4177" s="202" t="s">
        <v>504</v>
      </c>
      <c r="C4177" s="203" t="s">
        <v>1411</v>
      </c>
      <c r="D4177" s="202" t="s">
        <v>1429</v>
      </c>
      <c r="E4177" s="202" t="s">
        <v>1430</v>
      </c>
      <c r="F4177" s="202" t="s">
        <v>505</v>
      </c>
      <c r="G4177" s="253">
        <v>5.8</v>
      </c>
      <c r="H4177" s="361" t="s">
        <v>1400</v>
      </c>
      <c r="I4177" s="359" t="s">
        <v>1379</v>
      </c>
      <c r="J4177" s="209">
        <v>0.48</v>
      </c>
      <c r="K4177" s="359" t="s">
        <v>1391</v>
      </c>
      <c r="L4177" s="359" t="s">
        <v>1392</v>
      </c>
      <c r="M4177" s="368">
        <v>2012</v>
      </c>
      <c r="N4177" s="205">
        <v>42639</v>
      </c>
      <c r="O4177" s="203"/>
    </row>
    <row r="4178" spans="1:15" ht="27.75" hidden="1" customHeight="1" x14ac:dyDescent="0.25">
      <c r="A4178" s="203" t="s">
        <v>157</v>
      </c>
      <c r="B4178" s="202" t="s">
        <v>504</v>
      </c>
      <c r="C4178" s="203" t="s">
        <v>1411</v>
      </c>
      <c r="D4178" s="202" t="s">
        <v>1429</v>
      </c>
      <c r="E4178" s="202" t="s">
        <v>1430</v>
      </c>
      <c r="F4178" s="202" t="s">
        <v>505</v>
      </c>
      <c r="G4178" s="253">
        <v>3.86</v>
      </c>
      <c r="H4178" s="361" t="s">
        <v>1400</v>
      </c>
      <c r="I4178" s="359" t="s">
        <v>1382</v>
      </c>
      <c r="J4178" s="209">
        <v>0.53</v>
      </c>
      <c r="K4178" s="359" t="s">
        <v>1391</v>
      </c>
      <c r="L4178" s="359" t="s">
        <v>1392</v>
      </c>
      <c r="M4178" s="368">
        <v>2012</v>
      </c>
      <c r="N4178" s="205">
        <v>42639</v>
      </c>
      <c r="O4178" s="203"/>
    </row>
    <row r="4179" spans="1:15" ht="27.75" hidden="1" customHeight="1" x14ac:dyDescent="0.25">
      <c r="A4179" s="203" t="s">
        <v>157</v>
      </c>
      <c r="B4179" s="202" t="s">
        <v>504</v>
      </c>
      <c r="C4179" s="203" t="s">
        <v>1411</v>
      </c>
      <c r="D4179" s="202" t="s">
        <v>1429</v>
      </c>
      <c r="E4179" s="202" t="s">
        <v>1430</v>
      </c>
      <c r="F4179" s="202" t="s">
        <v>505</v>
      </c>
      <c r="G4179" s="253">
        <v>2.9</v>
      </c>
      <c r="H4179" s="361" t="s">
        <v>1400</v>
      </c>
      <c r="I4179" s="359" t="s">
        <v>1383</v>
      </c>
      <c r="J4179" s="209">
        <v>0.54</v>
      </c>
      <c r="K4179" s="359" t="s">
        <v>1391</v>
      </c>
      <c r="L4179" s="359" t="s">
        <v>1392</v>
      </c>
      <c r="M4179" s="368">
        <v>2012</v>
      </c>
      <c r="N4179" s="205">
        <v>42639</v>
      </c>
      <c r="O4179" s="203"/>
    </row>
    <row r="4180" spans="1:15" ht="27.75" hidden="1" customHeight="1" x14ac:dyDescent="0.25">
      <c r="A4180" s="203" t="s">
        <v>157</v>
      </c>
      <c r="B4180" s="202" t="s">
        <v>504</v>
      </c>
      <c r="C4180" s="203" t="s">
        <v>1411</v>
      </c>
      <c r="D4180" s="202" t="s">
        <v>1429</v>
      </c>
      <c r="E4180" s="202" t="s">
        <v>1430</v>
      </c>
      <c r="F4180" s="202" t="s">
        <v>505</v>
      </c>
      <c r="G4180" s="253">
        <v>2.2999999999999998</v>
      </c>
      <c r="H4180" s="361" t="s">
        <v>1400</v>
      </c>
      <c r="I4180" s="359" t="s">
        <v>1384</v>
      </c>
      <c r="J4180" s="209">
        <v>0.52</v>
      </c>
      <c r="K4180" s="359" t="s">
        <v>1391</v>
      </c>
      <c r="L4180" s="359" t="s">
        <v>1392</v>
      </c>
      <c r="M4180" s="368">
        <v>2012</v>
      </c>
      <c r="N4180" s="205">
        <v>42639</v>
      </c>
      <c r="O4180" s="203"/>
    </row>
    <row r="4181" spans="1:15" ht="27.75" hidden="1" customHeight="1" x14ac:dyDescent="0.25">
      <c r="A4181" s="203" t="s">
        <v>157</v>
      </c>
      <c r="B4181" s="202" t="s">
        <v>504</v>
      </c>
      <c r="C4181" s="203" t="s">
        <v>1411</v>
      </c>
      <c r="D4181" s="202" t="s">
        <v>1429</v>
      </c>
      <c r="E4181" s="202" t="s">
        <v>1430</v>
      </c>
      <c r="F4181" s="202" t="s">
        <v>505</v>
      </c>
      <c r="G4181" s="253">
        <v>1.56</v>
      </c>
      <c r="H4181" s="361" t="s">
        <v>1400</v>
      </c>
      <c r="I4181" s="359" t="s">
        <v>1385</v>
      </c>
      <c r="J4181" s="209">
        <v>0.53</v>
      </c>
      <c r="K4181" s="359" t="s">
        <v>1391</v>
      </c>
      <c r="L4181" s="359" t="s">
        <v>1392</v>
      </c>
      <c r="M4181" s="368">
        <v>2012</v>
      </c>
      <c r="N4181" s="205">
        <v>42639</v>
      </c>
      <c r="O4181" s="203"/>
    </row>
    <row r="4182" spans="1:15" ht="27.75" hidden="1" customHeight="1" x14ac:dyDescent="0.25">
      <c r="A4182" s="203" t="s">
        <v>157</v>
      </c>
      <c r="B4182" s="202" t="s">
        <v>504</v>
      </c>
      <c r="C4182" s="203" t="s">
        <v>1411</v>
      </c>
      <c r="D4182" s="202" t="s">
        <v>1429</v>
      </c>
      <c r="E4182" s="202" t="s">
        <v>1430</v>
      </c>
      <c r="F4182" s="202" t="s">
        <v>505</v>
      </c>
      <c r="G4182" s="253">
        <v>1.02</v>
      </c>
      <c r="H4182" s="361" t="s">
        <v>1414</v>
      </c>
      <c r="I4182" s="359" t="s">
        <v>1379</v>
      </c>
      <c r="J4182" s="209">
        <v>0.09</v>
      </c>
      <c r="K4182" s="359" t="s">
        <v>1113</v>
      </c>
      <c r="L4182" s="359" t="s">
        <v>1392</v>
      </c>
      <c r="M4182" s="368">
        <v>2012</v>
      </c>
      <c r="N4182" s="205">
        <v>42639</v>
      </c>
      <c r="O4182" s="203"/>
    </row>
    <row r="4183" spans="1:15" ht="27.75" hidden="1" customHeight="1" x14ac:dyDescent="0.25">
      <c r="A4183" s="203" t="s">
        <v>157</v>
      </c>
      <c r="B4183" s="202" t="s">
        <v>504</v>
      </c>
      <c r="C4183" s="203" t="s">
        <v>1411</v>
      </c>
      <c r="D4183" s="202" t="s">
        <v>1429</v>
      </c>
      <c r="E4183" s="202" t="s">
        <v>1430</v>
      </c>
      <c r="F4183" s="202" t="s">
        <v>505</v>
      </c>
      <c r="G4183" s="253">
        <v>0.39</v>
      </c>
      <c r="H4183" s="361" t="s">
        <v>1414</v>
      </c>
      <c r="I4183" s="359" t="s">
        <v>1382</v>
      </c>
      <c r="J4183" s="209">
        <v>0</v>
      </c>
      <c r="K4183" s="359" t="s">
        <v>1113</v>
      </c>
      <c r="L4183" s="359" t="s">
        <v>1392</v>
      </c>
      <c r="M4183" s="368">
        <v>2012</v>
      </c>
      <c r="N4183" s="205">
        <v>42639</v>
      </c>
      <c r="O4183" s="203"/>
    </row>
    <row r="4184" spans="1:15" ht="27.75" hidden="1" customHeight="1" x14ac:dyDescent="0.25">
      <c r="A4184" s="203" t="s">
        <v>157</v>
      </c>
      <c r="B4184" s="202" t="s">
        <v>504</v>
      </c>
      <c r="C4184" s="203" t="s">
        <v>1411</v>
      </c>
      <c r="D4184" s="202" t="s">
        <v>1429</v>
      </c>
      <c r="E4184" s="202" t="s">
        <v>1430</v>
      </c>
      <c r="F4184" s="202" t="s">
        <v>505</v>
      </c>
      <c r="G4184" s="253">
        <v>0.45</v>
      </c>
      <c r="H4184" s="361" t="s">
        <v>1414</v>
      </c>
      <c r="I4184" s="359" t="s">
        <v>1383</v>
      </c>
      <c r="J4184" s="209">
        <v>0</v>
      </c>
      <c r="K4184" s="359" t="s">
        <v>1113</v>
      </c>
      <c r="L4184" s="359" t="s">
        <v>1392</v>
      </c>
      <c r="M4184" s="368">
        <v>2012</v>
      </c>
      <c r="N4184" s="205">
        <v>42639</v>
      </c>
      <c r="O4184" s="203"/>
    </row>
    <row r="4185" spans="1:15" ht="27.75" hidden="1" customHeight="1" x14ac:dyDescent="0.25">
      <c r="A4185" s="203" t="s">
        <v>157</v>
      </c>
      <c r="B4185" s="202" t="s">
        <v>504</v>
      </c>
      <c r="C4185" s="203" t="s">
        <v>1411</v>
      </c>
      <c r="D4185" s="202" t="s">
        <v>1429</v>
      </c>
      <c r="E4185" s="202" t="s">
        <v>1430</v>
      </c>
      <c r="F4185" s="202" t="s">
        <v>505</v>
      </c>
      <c r="G4185" s="253">
        <v>0.3</v>
      </c>
      <c r="H4185" s="361" t="s">
        <v>1414</v>
      </c>
      <c r="I4185" s="359" t="s">
        <v>1384</v>
      </c>
      <c r="J4185" s="209">
        <v>0</v>
      </c>
      <c r="K4185" s="359" t="s">
        <v>1113</v>
      </c>
      <c r="L4185" s="359" t="s">
        <v>1392</v>
      </c>
      <c r="M4185" s="368">
        <v>2012</v>
      </c>
      <c r="N4185" s="205">
        <v>42639</v>
      </c>
      <c r="O4185" s="203"/>
    </row>
    <row r="4186" spans="1:15" ht="27.75" hidden="1" customHeight="1" x14ac:dyDescent="0.25">
      <c r="A4186" s="203" t="s">
        <v>157</v>
      </c>
      <c r="B4186" s="202" t="s">
        <v>504</v>
      </c>
      <c r="C4186" s="203" t="s">
        <v>1411</v>
      </c>
      <c r="D4186" s="202" t="s">
        <v>1429</v>
      </c>
      <c r="E4186" s="202" t="s">
        <v>1430</v>
      </c>
      <c r="F4186" s="202" t="s">
        <v>505</v>
      </c>
      <c r="G4186" s="253">
        <v>0.19</v>
      </c>
      <c r="H4186" s="361" t="s">
        <v>1414</v>
      </c>
      <c r="I4186" s="359" t="s">
        <v>1385</v>
      </c>
      <c r="J4186" s="209">
        <v>0</v>
      </c>
      <c r="K4186" s="359" t="s">
        <v>1113</v>
      </c>
      <c r="L4186" s="359" t="s">
        <v>1392</v>
      </c>
      <c r="M4186" s="368">
        <v>2012</v>
      </c>
      <c r="N4186" s="205">
        <v>42639</v>
      </c>
      <c r="O4186" s="203"/>
    </row>
    <row r="4187" spans="1:15" ht="27.75" hidden="1" customHeight="1" x14ac:dyDescent="0.25">
      <c r="A4187" s="203" t="s">
        <v>157</v>
      </c>
      <c r="B4187" s="202" t="s">
        <v>504</v>
      </c>
      <c r="C4187" s="203" t="s">
        <v>1411</v>
      </c>
      <c r="D4187" s="202" t="s">
        <v>1429</v>
      </c>
      <c r="E4187" s="202" t="s">
        <v>1430</v>
      </c>
      <c r="F4187" s="202" t="s">
        <v>505</v>
      </c>
      <c r="G4187" s="253">
        <v>0.15</v>
      </c>
      <c r="H4187" s="361" t="s">
        <v>488</v>
      </c>
      <c r="I4187" s="359" t="s">
        <v>1379</v>
      </c>
      <c r="J4187" s="209">
        <v>0.56000000000000005</v>
      </c>
      <c r="K4187" s="359" t="s">
        <v>22</v>
      </c>
      <c r="L4187" s="359" t="s">
        <v>1392</v>
      </c>
      <c r="M4187" s="368">
        <v>2012</v>
      </c>
      <c r="N4187" s="205">
        <v>42639</v>
      </c>
      <c r="O4187" s="203"/>
    </row>
    <row r="4188" spans="1:15" ht="27.75" hidden="1" customHeight="1" x14ac:dyDescent="0.25">
      <c r="A4188" s="203" t="s">
        <v>157</v>
      </c>
      <c r="B4188" s="202" t="s">
        <v>504</v>
      </c>
      <c r="C4188" s="203" t="s">
        <v>1411</v>
      </c>
      <c r="D4188" s="202" t="s">
        <v>1429</v>
      </c>
      <c r="E4188" s="202" t="s">
        <v>1430</v>
      </c>
      <c r="F4188" s="202" t="s">
        <v>505</v>
      </c>
      <c r="G4188" s="253">
        <v>0.06</v>
      </c>
      <c r="H4188" s="361" t="s">
        <v>488</v>
      </c>
      <c r="I4188" s="359" t="s">
        <v>1382</v>
      </c>
      <c r="J4188" s="209">
        <v>0</v>
      </c>
      <c r="K4188" s="359" t="s">
        <v>22</v>
      </c>
      <c r="L4188" s="359" t="s">
        <v>1392</v>
      </c>
      <c r="M4188" s="368">
        <v>2012</v>
      </c>
      <c r="N4188" s="205">
        <v>42639</v>
      </c>
      <c r="O4188" s="203"/>
    </row>
    <row r="4189" spans="1:15" ht="27.75" hidden="1" customHeight="1" x14ac:dyDescent="0.25">
      <c r="A4189" s="203" t="s">
        <v>157</v>
      </c>
      <c r="B4189" s="202" t="s">
        <v>504</v>
      </c>
      <c r="C4189" s="203" t="s">
        <v>1411</v>
      </c>
      <c r="D4189" s="202" t="s">
        <v>1429</v>
      </c>
      <c r="E4189" s="202" t="s">
        <v>1430</v>
      </c>
      <c r="F4189" s="202" t="s">
        <v>505</v>
      </c>
      <c r="G4189" s="253">
        <v>0.08</v>
      </c>
      <c r="H4189" s="361" t="s">
        <v>488</v>
      </c>
      <c r="I4189" s="359" t="s">
        <v>1383</v>
      </c>
      <c r="J4189" s="209">
        <v>0.25</v>
      </c>
      <c r="K4189" s="359" t="s">
        <v>22</v>
      </c>
      <c r="L4189" s="359" t="s">
        <v>1392</v>
      </c>
      <c r="M4189" s="368">
        <v>2012</v>
      </c>
      <c r="N4189" s="205">
        <v>42639</v>
      </c>
      <c r="O4189" s="203"/>
    </row>
    <row r="4190" spans="1:15" ht="27.75" hidden="1" customHeight="1" x14ac:dyDescent="0.25">
      <c r="A4190" s="203" t="s">
        <v>157</v>
      </c>
      <c r="B4190" s="202" t="s">
        <v>504</v>
      </c>
      <c r="C4190" s="203" t="s">
        <v>1411</v>
      </c>
      <c r="D4190" s="202" t="s">
        <v>1429</v>
      </c>
      <c r="E4190" s="202" t="s">
        <v>1430</v>
      </c>
      <c r="F4190" s="202" t="s">
        <v>505</v>
      </c>
      <c r="G4190" s="253">
        <v>0.02</v>
      </c>
      <c r="H4190" s="361" t="s">
        <v>488</v>
      </c>
      <c r="I4190" s="359" t="s">
        <v>1384</v>
      </c>
      <c r="J4190" s="209">
        <v>0</v>
      </c>
      <c r="K4190" s="359" t="s">
        <v>22</v>
      </c>
      <c r="L4190" s="359" t="s">
        <v>1392</v>
      </c>
      <c r="M4190" s="368">
        <v>2012</v>
      </c>
      <c r="N4190" s="205">
        <v>42639</v>
      </c>
      <c r="O4190" s="203"/>
    </row>
    <row r="4191" spans="1:15" ht="27.75" hidden="1" customHeight="1" x14ac:dyDescent="0.25">
      <c r="A4191" s="203" t="s">
        <v>157</v>
      </c>
      <c r="B4191" s="202" t="s">
        <v>504</v>
      </c>
      <c r="C4191" s="203" t="s">
        <v>1411</v>
      </c>
      <c r="D4191" s="202" t="s">
        <v>1429</v>
      </c>
      <c r="E4191" s="202" t="s">
        <v>1430</v>
      </c>
      <c r="F4191" s="202" t="s">
        <v>505</v>
      </c>
      <c r="G4191" s="253">
        <v>0.03</v>
      </c>
      <c r="H4191" s="361" t="s">
        <v>488</v>
      </c>
      <c r="I4191" s="359" t="s">
        <v>1385</v>
      </c>
      <c r="J4191" s="209">
        <v>0</v>
      </c>
      <c r="K4191" s="359" t="s">
        <v>22</v>
      </c>
      <c r="L4191" s="359" t="s">
        <v>1392</v>
      </c>
      <c r="M4191" s="368">
        <v>2012</v>
      </c>
      <c r="N4191" s="205">
        <v>42639</v>
      </c>
      <c r="O4191" s="203"/>
    </row>
    <row r="4192" spans="1:15" ht="27.75" hidden="1" customHeight="1" x14ac:dyDescent="0.25">
      <c r="A4192" s="203" t="s">
        <v>157</v>
      </c>
      <c r="B4192" s="202" t="s">
        <v>504</v>
      </c>
      <c r="C4192" s="203" t="s">
        <v>24</v>
      </c>
      <c r="D4192" s="202" t="s">
        <v>758</v>
      </c>
      <c r="E4192" s="202" t="s">
        <v>1618</v>
      </c>
      <c r="F4192" s="202" t="s">
        <v>505</v>
      </c>
      <c r="G4192" s="253">
        <v>18</v>
      </c>
      <c r="H4192" s="361" t="s">
        <v>1433</v>
      </c>
      <c r="I4192" s="359" t="s">
        <v>1407</v>
      </c>
      <c r="J4192" s="358" t="s">
        <v>2099</v>
      </c>
      <c r="K4192" s="359" t="s">
        <v>1113</v>
      </c>
      <c r="L4192" s="359" t="s">
        <v>1408</v>
      </c>
      <c r="M4192" s="368">
        <v>2008</v>
      </c>
      <c r="N4192" s="205">
        <v>40816</v>
      </c>
      <c r="O4192" s="361" t="s">
        <v>1597</v>
      </c>
    </row>
    <row r="4193" spans="1:15" ht="27.75" hidden="1" customHeight="1" x14ac:dyDescent="0.25">
      <c r="A4193" s="203" t="s">
        <v>157</v>
      </c>
      <c r="B4193" s="202" t="s">
        <v>504</v>
      </c>
      <c r="C4193" s="203" t="s">
        <v>24</v>
      </c>
      <c r="D4193" s="202" t="s">
        <v>758</v>
      </c>
      <c r="E4193" s="202" t="s">
        <v>1618</v>
      </c>
      <c r="F4193" s="202" t="s">
        <v>505</v>
      </c>
      <c r="G4193" s="253">
        <v>4.9000000000000002E-2</v>
      </c>
      <c r="H4193" s="361" t="s">
        <v>1414</v>
      </c>
      <c r="I4193" s="359" t="s">
        <v>1407</v>
      </c>
      <c r="J4193" s="358" t="s">
        <v>2099</v>
      </c>
      <c r="K4193" s="359" t="s">
        <v>1113</v>
      </c>
      <c r="L4193" s="359" t="s">
        <v>1392</v>
      </c>
      <c r="M4193" s="368">
        <v>2008</v>
      </c>
      <c r="N4193" s="205">
        <v>40816</v>
      </c>
      <c r="O4193" s="361" t="s">
        <v>1597</v>
      </c>
    </row>
    <row r="4194" spans="1:15" ht="27.75" hidden="1" customHeight="1" x14ac:dyDescent="0.25">
      <c r="A4194" s="203" t="s">
        <v>157</v>
      </c>
      <c r="B4194" s="202" t="s">
        <v>504</v>
      </c>
      <c r="C4194" s="203" t="s">
        <v>24</v>
      </c>
      <c r="D4194" s="202" t="s">
        <v>685</v>
      </c>
      <c r="E4194" s="202" t="s">
        <v>1734</v>
      </c>
      <c r="F4194" s="202" t="s">
        <v>505</v>
      </c>
      <c r="G4194" s="253">
        <v>6</v>
      </c>
      <c r="H4194" s="361" t="s">
        <v>1433</v>
      </c>
      <c r="I4194" s="359" t="s">
        <v>1407</v>
      </c>
      <c r="J4194" s="358" t="s">
        <v>2100</v>
      </c>
      <c r="K4194" s="359" t="s">
        <v>1113</v>
      </c>
      <c r="L4194" s="359" t="s">
        <v>1408</v>
      </c>
      <c r="M4194" s="368">
        <v>2008</v>
      </c>
      <c r="N4194" s="205">
        <v>40816</v>
      </c>
      <c r="O4194" s="361" t="s">
        <v>1597</v>
      </c>
    </row>
    <row r="4195" spans="1:15" ht="27.75" hidden="1" customHeight="1" x14ac:dyDescent="0.25">
      <c r="A4195" s="203" t="s">
        <v>157</v>
      </c>
      <c r="B4195" s="202" t="s">
        <v>504</v>
      </c>
      <c r="C4195" s="203" t="s">
        <v>24</v>
      </c>
      <c r="D4195" s="202" t="s">
        <v>685</v>
      </c>
      <c r="E4195" s="202" t="s">
        <v>1734</v>
      </c>
      <c r="F4195" s="202" t="s">
        <v>505</v>
      </c>
      <c r="G4195" s="253">
        <v>1.6E-2</v>
      </c>
      <c r="H4195" s="361" t="s">
        <v>1414</v>
      </c>
      <c r="I4195" s="359" t="s">
        <v>1407</v>
      </c>
      <c r="J4195" s="358" t="s">
        <v>2100</v>
      </c>
      <c r="K4195" s="359" t="s">
        <v>1113</v>
      </c>
      <c r="L4195" s="359" t="s">
        <v>1392</v>
      </c>
      <c r="M4195" s="368">
        <v>2008</v>
      </c>
      <c r="N4195" s="205">
        <v>40816</v>
      </c>
      <c r="O4195" s="361" t="s">
        <v>1597</v>
      </c>
    </row>
    <row r="4196" spans="1:15" ht="27.75" hidden="1" customHeight="1" x14ac:dyDescent="0.25">
      <c r="A4196" s="203" t="s">
        <v>157</v>
      </c>
      <c r="B4196" s="202" t="s">
        <v>504</v>
      </c>
      <c r="C4196" s="203" t="s">
        <v>1736</v>
      </c>
      <c r="D4196" s="202" t="s">
        <v>1737</v>
      </c>
      <c r="E4196" s="202" t="s">
        <v>1738</v>
      </c>
      <c r="F4196" s="202" t="s">
        <v>505</v>
      </c>
      <c r="G4196" s="253">
        <v>12.7</v>
      </c>
      <c r="H4196" s="361" t="s">
        <v>1433</v>
      </c>
      <c r="I4196" s="359" t="s">
        <v>1407</v>
      </c>
      <c r="J4196" s="358">
        <v>0.22090000000000001</v>
      </c>
      <c r="K4196" s="359" t="s">
        <v>1113</v>
      </c>
      <c r="L4196" s="359" t="s">
        <v>1408</v>
      </c>
      <c r="M4196" s="368">
        <v>2008</v>
      </c>
      <c r="N4196" s="205">
        <v>42359</v>
      </c>
      <c r="O4196" s="203"/>
    </row>
    <row r="4197" spans="1:15" ht="27.75" hidden="1" customHeight="1" x14ac:dyDescent="0.25">
      <c r="A4197" s="203" t="s">
        <v>157</v>
      </c>
      <c r="B4197" s="202" t="s">
        <v>504</v>
      </c>
      <c r="C4197" s="203" t="s">
        <v>1736</v>
      </c>
      <c r="D4197" s="202" t="s">
        <v>1737</v>
      </c>
      <c r="E4197" s="202" t="s">
        <v>1738</v>
      </c>
      <c r="F4197" s="202" t="s">
        <v>505</v>
      </c>
      <c r="G4197" s="253">
        <v>3.5000000000000003E-2</v>
      </c>
      <c r="H4197" s="361" t="s">
        <v>1414</v>
      </c>
      <c r="I4197" s="359" t="s">
        <v>1407</v>
      </c>
      <c r="J4197" s="358">
        <v>0.22220000000000001</v>
      </c>
      <c r="K4197" s="359" t="s">
        <v>1113</v>
      </c>
      <c r="L4197" s="359" t="s">
        <v>1392</v>
      </c>
      <c r="M4197" s="368">
        <v>2008</v>
      </c>
      <c r="N4197" s="205">
        <v>42359</v>
      </c>
      <c r="O4197" s="203"/>
    </row>
    <row r="4198" spans="1:15" ht="27.75" hidden="1" customHeight="1" x14ac:dyDescent="0.25">
      <c r="A4198" s="203" t="s">
        <v>157</v>
      </c>
      <c r="B4198" s="202" t="s">
        <v>504</v>
      </c>
      <c r="C4198" s="203" t="s">
        <v>1736</v>
      </c>
      <c r="D4198" s="202" t="s">
        <v>1739</v>
      </c>
      <c r="E4198" s="202" t="s">
        <v>1480</v>
      </c>
      <c r="F4198" s="202" t="s">
        <v>505</v>
      </c>
      <c r="G4198" s="253">
        <v>0.4</v>
      </c>
      <c r="H4198" s="361" t="s">
        <v>1433</v>
      </c>
      <c r="I4198" s="359" t="s">
        <v>1407</v>
      </c>
      <c r="J4198" s="358">
        <v>0</v>
      </c>
      <c r="K4198" s="359" t="s">
        <v>1113</v>
      </c>
      <c r="L4198" s="359" t="s">
        <v>1408</v>
      </c>
      <c r="M4198" s="368">
        <v>2008</v>
      </c>
      <c r="N4198" s="205">
        <v>42359</v>
      </c>
      <c r="O4198" s="203"/>
    </row>
    <row r="4199" spans="1:15" ht="27.75" hidden="1" customHeight="1" x14ac:dyDescent="0.25">
      <c r="A4199" s="203" t="s">
        <v>157</v>
      </c>
      <c r="B4199" s="202" t="s">
        <v>504</v>
      </c>
      <c r="C4199" s="203" t="s">
        <v>1736</v>
      </c>
      <c r="D4199" s="202" t="s">
        <v>1739</v>
      </c>
      <c r="E4199" s="202" t="s">
        <v>1480</v>
      </c>
      <c r="F4199" s="202" t="s">
        <v>505</v>
      </c>
      <c r="G4199" s="253">
        <v>1.1000000000000001E-3</v>
      </c>
      <c r="H4199" s="361" t="s">
        <v>1414</v>
      </c>
      <c r="I4199" s="359" t="s">
        <v>1407</v>
      </c>
      <c r="J4199" s="358">
        <v>0</v>
      </c>
      <c r="K4199" s="359" t="s">
        <v>1113</v>
      </c>
      <c r="L4199" s="359" t="s">
        <v>1392</v>
      </c>
      <c r="M4199" s="368">
        <v>2008</v>
      </c>
      <c r="N4199" s="205">
        <v>42359</v>
      </c>
      <c r="O4199" s="203"/>
    </row>
    <row r="4200" spans="1:15" ht="27.75" hidden="1" customHeight="1" x14ac:dyDescent="0.25">
      <c r="A4200" s="203" t="s">
        <v>157</v>
      </c>
      <c r="B4200" s="202" t="s">
        <v>504</v>
      </c>
      <c r="C4200" s="203" t="s">
        <v>1736</v>
      </c>
      <c r="D4200" s="202" t="s">
        <v>1785</v>
      </c>
      <c r="E4200" s="202" t="s">
        <v>1480</v>
      </c>
      <c r="F4200" s="202" t="s">
        <v>505</v>
      </c>
      <c r="G4200" s="253">
        <v>0.5</v>
      </c>
      <c r="H4200" s="361" t="s">
        <v>1433</v>
      </c>
      <c r="I4200" s="359" t="s">
        <v>1407</v>
      </c>
      <c r="J4200" s="358">
        <v>0</v>
      </c>
      <c r="K4200" s="359" t="s">
        <v>1113</v>
      </c>
      <c r="L4200" s="359" t="s">
        <v>1408</v>
      </c>
      <c r="M4200" s="368">
        <v>2008</v>
      </c>
      <c r="N4200" s="205">
        <v>42359</v>
      </c>
      <c r="O4200" s="203"/>
    </row>
    <row r="4201" spans="1:15" ht="27.75" hidden="1" customHeight="1" x14ac:dyDescent="0.25">
      <c r="A4201" s="203" t="s">
        <v>157</v>
      </c>
      <c r="B4201" s="202" t="s">
        <v>504</v>
      </c>
      <c r="C4201" s="203" t="s">
        <v>1736</v>
      </c>
      <c r="D4201" s="202" t="s">
        <v>1785</v>
      </c>
      <c r="E4201" s="202" t="s">
        <v>1480</v>
      </c>
      <c r="F4201" s="202" t="s">
        <v>505</v>
      </c>
      <c r="G4201" s="253">
        <v>1.2999999999999999E-3</v>
      </c>
      <c r="H4201" s="361" t="s">
        <v>1414</v>
      </c>
      <c r="I4201" s="359" t="s">
        <v>1407</v>
      </c>
      <c r="J4201" s="358">
        <v>0</v>
      </c>
      <c r="K4201" s="359" t="s">
        <v>1113</v>
      </c>
      <c r="L4201" s="359" t="s">
        <v>1392</v>
      </c>
      <c r="M4201" s="368">
        <v>2008</v>
      </c>
      <c r="N4201" s="205">
        <v>42359</v>
      </c>
      <c r="O4201" s="203"/>
    </row>
    <row r="4202" spans="1:15" ht="27.75" hidden="1" customHeight="1" x14ac:dyDescent="0.25">
      <c r="A4202" s="203" t="s">
        <v>157</v>
      </c>
      <c r="B4202" s="202" t="s">
        <v>504</v>
      </c>
      <c r="C4202" s="203" t="s">
        <v>1674</v>
      </c>
      <c r="D4202" s="202" t="s">
        <v>1702</v>
      </c>
      <c r="E4202" s="202" t="s">
        <v>1703</v>
      </c>
      <c r="F4202" s="202" t="s">
        <v>505</v>
      </c>
      <c r="G4202" s="253">
        <v>24.1</v>
      </c>
      <c r="H4202" s="361" t="s">
        <v>1433</v>
      </c>
      <c r="I4202" s="359" t="s">
        <v>1407</v>
      </c>
      <c r="J4202" s="358">
        <v>0.84060000000000001</v>
      </c>
      <c r="K4202" s="361" t="s">
        <v>1113</v>
      </c>
      <c r="L4202" s="359" t="s">
        <v>1408</v>
      </c>
      <c r="M4202" s="368">
        <v>2010</v>
      </c>
      <c r="N4202" s="205">
        <v>42912</v>
      </c>
      <c r="O4202" s="203"/>
    </row>
    <row r="4203" spans="1:15" ht="27.75" hidden="1" customHeight="1" x14ac:dyDescent="0.25">
      <c r="A4203" s="203" t="s">
        <v>157</v>
      </c>
      <c r="B4203" s="202" t="s">
        <v>504</v>
      </c>
      <c r="C4203" s="203" t="s">
        <v>1674</v>
      </c>
      <c r="D4203" s="202" t="s">
        <v>1702</v>
      </c>
      <c r="E4203" s="202" t="s">
        <v>1703</v>
      </c>
      <c r="F4203" s="202" t="s">
        <v>505</v>
      </c>
      <c r="G4203" s="253">
        <v>6.6000000000000003E-2</v>
      </c>
      <c r="H4203" s="361" t="s">
        <v>1414</v>
      </c>
      <c r="I4203" s="359" t="s">
        <v>1407</v>
      </c>
      <c r="J4203" s="358">
        <v>0.84060000000000001</v>
      </c>
      <c r="K4203" s="361" t="s">
        <v>1113</v>
      </c>
      <c r="L4203" s="359" t="s">
        <v>1392</v>
      </c>
      <c r="M4203" s="368">
        <v>2010</v>
      </c>
      <c r="N4203" s="205">
        <v>42912</v>
      </c>
      <c r="O4203" s="203"/>
    </row>
    <row r="4204" spans="1:15" ht="27.75" hidden="1" customHeight="1" x14ac:dyDescent="0.25">
      <c r="A4204" s="203" t="s">
        <v>157</v>
      </c>
      <c r="B4204" s="202" t="s">
        <v>504</v>
      </c>
      <c r="C4204" s="203" t="s">
        <v>1674</v>
      </c>
      <c r="D4204" s="202" t="s">
        <v>1898</v>
      </c>
      <c r="E4204" s="202" t="s">
        <v>1743</v>
      </c>
      <c r="F4204" s="202" t="s">
        <v>505</v>
      </c>
      <c r="G4204" s="253">
        <v>3.7</v>
      </c>
      <c r="H4204" s="361" t="s">
        <v>1433</v>
      </c>
      <c r="I4204" s="359" t="s">
        <v>1407</v>
      </c>
      <c r="J4204" s="358">
        <v>0</v>
      </c>
      <c r="K4204" s="361" t="s">
        <v>1113</v>
      </c>
      <c r="L4204" s="359" t="s">
        <v>1408</v>
      </c>
      <c r="M4204" s="368">
        <v>2010</v>
      </c>
      <c r="N4204" s="205">
        <v>42912</v>
      </c>
      <c r="O4204" s="203"/>
    </row>
    <row r="4205" spans="1:15" ht="27.75" hidden="1" customHeight="1" x14ac:dyDescent="0.25">
      <c r="A4205" s="203" t="s">
        <v>157</v>
      </c>
      <c r="B4205" s="202" t="s">
        <v>504</v>
      </c>
      <c r="C4205" s="203" t="s">
        <v>1674</v>
      </c>
      <c r="D4205" s="202" t="s">
        <v>1898</v>
      </c>
      <c r="E4205" s="202" t="s">
        <v>1743</v>
      </c>
      <c r="F4205" s="202" t="s">
        <v>505</v>
      </c>
      <c r="G4205" s="253">
        <v>0.01</v>
      </c>
      <c r="H4205" s="361" t="s">
        <v>1414</v>
      </c>
      <c r="I4205" s="359" t="s">
        <v>1407</v>
      </c>
      <c r="J4205" s="358">
        <v>0</v>
      </c>
      <c r="K4205" s="361" t="s">
        <v>1113</v>
      </c>
      <c r="L4205" s="359" t="s">
        <v>1392</v>
      </c>
      <c r="M4205" s="368">
        <v>2010</v>
      </c>
      <c r="N4205" s="205">
        <v>42912</v>
      </c>
      <c r="O4205" s="203"/>
    </row>
    <row r="4206" spans="1:15" ht="27.75" hidden="1" customHeight="1" x14ac:dyDescent="0.25">
      <c r="A4206" s="203" t="s">
        <v>157</v>
      </c>
      <c r="B4206" s="202" t="s">
        <v>504</v>
      </c>
      <c r="C4206" s="203" t="s">
        <v>1674</v>
      </c>
      <c r="D4206" s="202" t="s">
        <v>1760</v>
      </c>
      <c r="E4206" s="202" t="s">
        <v>1761</v>
      </c>
      <c r="F4206" s="202" t="s">
        <v>505</v>
      </c>
      <c r="G4206" s="253">
        <v>4.0999999999999996</v>
      </c>
      <c r="H4206" s="361" t="s">
        <v>1433</v>
      </c>
      <c r="I4206" s="359" t="s">
        <v>1407</v>
      </c>
      <c r="J4206" s="358">
        <v>0.73529999999999995</v>
      </c>
      <c r="K4206" s="361" t="s">
        <v>1113</v>
      </c>
      <c r="L4206" s="359" t="s">
        <v>1408</v>
      </c>
      <c r="M4206" s="368">
        <v>2009</v>
      </c>
      <c r="N4206" s="205">
        <v>42912</v>
      </c>
      <c r="O4206" s="203"/>
    </row>
    <row r="4207" spans="1:15" ht="27.75" hidden="1" customHeight="1" x14ac:dyDescent="0.25">
      <c r="A4207" s="203" t="s">
        <v>157</v>
      </c>
      <c r="B4207" s="202" t="s">
        <v>504</v>
      </c>
      <c r="C4207" s="203" t="s">
        <v>1674</v>
      </c>
      <c r="D4207" s="202" t="s">
        <v>1760</v>
      </c>
      <c r="E4207" s="202" t="s">
        <v>1761</v>
      </c>
      <c r="F4207" s="202" t="s">
        <v>505</v>
      </c>
      <c r="G4207" s="253">
        <v>1.0999999999999999E-2</v>
      </c>
      <c r="H4207" s="361" t="s">
        <v>1414</v>
      </c>
      <c r="I4207" s="359" t="s">
        <v>1407</v>
      </c>
      <c r="J4207" s="358">
        <v>0.73529999999999995</v>
      </c>
      <c r="K4207" s="361" t="s">
        <v>1113</v>
      </c>
      <c r="L4207" s="359" t="s">
        <v>1392</v>
      </c>
      <c r="M4207" s="368">
        <v>2009</v>
      </c>
      <c r="N4207" s="205">
        <v>42912</v>
      </c>
      <c r="O4207" s="203"/>
    </row>
    <row r="4208" spans="1:15" ht="27.75" hidden="1" customHeight="1" x14ac:dyDescent="0.25">
      <c r="A4208" s="203" t="s">
        <v>157</v>
      </c>
      <c r="B4208" s="202" t="s">
        <v>504</v>
      </c>
      <c r="C4208" s="203" t="s">
        <v>1674</v>
      </c>
      <c r="D4208" s="202" t="s">
        <v>1677</v>
      </c>
      <c r="E4208" s="202" t="s">
        <v>1678</v>
      </c>
      <c r="F4208" s="202" t="s">
        <v>505</v>
      </c>
      <c r="G4208" s="253">
        <v>6.46</v>
      </c>
      <c r="H4208" s="361" t="s">
        <v>1400</v>
      </c>
      <c r="I4208" s="359" t="s">
        <v>1379</v>
      </c>
      <c r="J4208" s="358">
        <v>0.19</v>
      </c>
      <c r="K4208" s="361" t="s">
        <v>1391</v>
      </c>
      <c r="L4208" s="359" t="s">
        <v>1392</v>
      </c>
      <c r="M4208" s="368">
        <v>2010</v>
      </c>
      <c r="N4208" s="205">
        <v>42912</v>
      </c>
      <c r="O4208" s="203"/>
    </row>
    <row r="4209" spans="1:15" ht="27.75" hidden="1" customHeight="1" x14ac:dyDescent="0.25">
      <c r="A4209" s="203" t="s">
        <v>157</v>
      </c>
      <c r="B4209" s="202" t="s">
        <v>504</v>
      </c>
      <c r="C4209" s="203" t="s">
        <v>1674</v>
      </c>
      <c r="D4209" s="202" t="s">
        <v>1677</v>
      </c>
      <c r="E4209" s="202" t="s">
        <v>1678</v>
      </c>
      <c r="F4209" s="202" t="s">
        <v>505</v>
      </c>
      <c r="G4209" s="253">
        <v>2.02</v>
      </c>
      <c r="H4209" s="361" t="s">
        <v>1400</v>
      </c>
      <c r="I4209" s="359" t="s">
        <v>1382</v>
      </c>
      <c r="J4209" s="358">
        <v>0</v>
      </c>
      <c r="K4209" s="361" t="s">
        <v>1391</v>
      </c>
      <c r="L4209" s="359" t="s">
        <v>1392</v>
      </c>
      <c r="M4209" s="368">
        <v>2010</v>
      </c>
      <c r="N4209" s="205">
        <v>42912</v>
      </c>
      <c r="O4209" s="203"/>
    </row>
    <row r="4210" spans="1:15" ht="27.75" hidden="1" customHeight="1" x14ac:dyDescent="0.25">
      <c r="A4210" s="203" t="s">
        <v>157</v>
      </c>
      <c r="B4210" s="202" t="s">
        <v>504</v>
      </c>
      <c r="C4210" s="203" t="s">
        <v>1674</v>
      </c>
      <c r="D4210" s="202" t="s">
        <v>1677</v>
      </c>
      <c r="E4210" s="202" t="s">
        <v>1678</v>
      </c>
      <c r="F4210" s="202" t="s">
        <v>505</v>
      </c>
      <c r="G4210" s="253">
        <v>0.55000000000000004</v>
      </c>
      <c r="H4210" s="361" t="s">
        <v>1400</v>
      </c>
      <c r="I4210" s="359" t="s">
        <v>1383</v>
      </c>
      <c r="J4210" s="358">
        <v>0.08</v>
      </c>
      <c r="K4210" s="361" t="s">
        <v>1391</v>
      </c>
      <c r="L4210" s="359" t="s">
        <v>1392</v>
      </c>
      <c r="M4210" s="368">
        <v>2010</v>
      </c>
      <c r="N4210" s="205">
        <v>42912</v>
      </c>
      <c r="O4210" s="203"/>
    </row>
    <row r="4211" spans="1:15" ht="27.75" hidden="1" customHeight="1" x14ac:dyDescent="0.25">
      <c r="A4211" s="203" t="s">
        <v>157</v>
      </c>
      <c r="B4211" s="202" t="s">
        <v>504</v>
      </c>
      <c r="C4211" s="203" t="s">
        <v>1674</v>
      </c>
      <c r="D4211" s="202" t="s">
        <v>1677</v>
      </c>
      <c r="E4211" s="202" t="s">
        <v>1678</v>
      </c>
      <c r="F4211" s="202" t="s">
        <v>505</v>
      </c>
      <c r="G4211" s="253">
        <v>0.21</v>
      </c>
      <c r="H4211" s="361" t="s">
        <v>1400</v>
      </c>
      <c r="I4211" s="359" t="s">
        <v>1384</v>
      </c>
      <c r="J4211" s="358">
        <v>0.25</v>
      </c>
      <c r="K4211" s="361" t="s">
        <v>1391</v>
      </c>
      <c r="L4211" s="359" t="s">
        <v>1392</v>
      </c>
      <c r="M4211" s="368">
        <v>2010</v>
      </c>
      <c r="N4211" s="205">
        <v>42912</v>
      </c>
      <c r="O4211" s="203"/>
    </row>
    <row r="4212" spans="1:15" ht="27.75" hidden="1" customHeight="1" x14ac:dyDescent="0.25">
      <c r="A4212" s="203" t="s">
        <v>157</v>
      </c>
      <c r="B4212" s="202" t="s">
        <v>504</v>
      </c>
      <c r="C4212" s="203" t="s">
        <v>1674</v>
      </c>
      <c r="D4212" s="202" t="s">
        <v>1677</v>
      </c>
      <c r="E4212" s="202" t="s">
        <v>1678</v>
      </c>
      <c r="F4212" s="202" t="s">
        <v>505</v>
      </c>
      <c r="G4212" s="253">
        <v>0.1</v>
      </c>
      <c r="H4212" s="361" t="s">
        <v>1400</v>
      </c>
      <c r="I4212" s="359" t="s">
        <v>1385</v>
      </c>
      <c r="J4212" s="358">
        <v>0</v>
      </c>
      <c r="K4212" s="361" t="s">
        <v>1391</v>
      </c>
      <c r="L4212" s="359" t="s">
        <v>1392</v>
      </c>
      <c r="M4212" s="368">
        <v>2010</v>
      </c>
      <c r="N4212" s="205">
        <v>42912</v>
      </c>
      <c r="O4212" s="203"/>
    </row>
    <row r="4213" spans="1:15" ht="27.75" hidden="1" customHeight="1" x14ac:dyDescent="0.25">
      <c r="A4213" s="203" t="s">
        <v>157</v>
      </c>
      <c r="B4213" s="202" t="s">
        <v>504</v>
      </c>
      <c r="C4213" s="203" t="s">
        <v>1674</v>
      </c>
      <c r="D4213" s="202" t="s">
        <v>1677</v>
      </c>
      <c r="E4213" s="202" t="s">
        <v>1678</v>
      </c>
      <c r="F4213" s="202" t="s">
        <v>505</v>
      </c>
      <c r="G4213" s="253">
        <v>0.38</v>
      </c>
      <c r="H4213" s="361" t="s">
        <v>1414</v>
      </c>
      <c r="I4213" s="359" t="s">
        <v>1379</v>
      </c>
      <c r="J4213" s="358">
        <v>0.77</v>
      </c>
      <c r="K4213" s="361" t="s">
        <v>1113</v>
      </c>
      <c r="L4213" s="359" t="s">
        <v>1392</v>
      </c>
      <c r="M4213" s="368">
        <v>2010</v>
      </c>
      <c r="N4213" s="205">
        <v>42912</v>
      </c>
      <c r="O4213" s="203"/>
    </row>
    <row r="4214" spans="1:15" ht="27.75" hidden="1" customHeight="1" x14ac:dyDescent="0.25">
      <c r="A4214" s="203" t="s">
        <v>157</v>
      </c>
      <c r="B4214" s="202" t="s">
        <v>504</v>
      </c>
      <c r="C4214" s="203" t="s">
        <v>1674</v>
      </c>
      <c r="D4214" s="202" t="s">
        <v>1677</v>
      </c>
      <c r="E4214" s="202" t="s">
        <v>1678</v>
      </c>
      <c r="F4214" s="202" t="s">
        <v>505</v>
      </c>
      <c r="G4214" s="253">
        <v>0.14000000000000001</v>
      </c>
      <c r="H4214" s="361" t="s">
        <v>1414</v>
      </c>
      <c r="I4214" s="359" t="s">
        <v>1382</v>
      </c>
      <c r="J4214" s="358">
        <v>0.71</v>
      </c>
      <c r="K4214" s="361" t="s">
        <v>1113</v>
      </c>
      <c r="L4214" s="359" t="s">
        <v>1392</v>
      </c>
      <c r="M4214" s="368">
        <v>2010</v>
      </c>
      <c r="N4214" s="205">
        <v>42912</v>
      </c>
      <c r="O4214" s="203"/>
    </row>
    <row r="4215" spans="1:15" ht="27.75" hidden="1" customHeight="1" x14ac:dyDescent="0.25">
      <c r="A4215" s="203" t="s">
        <v>157</v>
      </c>
      <c r="B4215" s="202" t="s">
        <v>504</v>
      </c>
      <c r="C4215" s="203" t="s">
        <v>1674</v>
      </c>
      <c r="D4215" s="202" t="s">
        <v>1677</v>
      </c>
      <c r="E4215" s="202" t="s">
        <v>1678</v>
      </c>
      <c r="F4215" s="202" t="s">
        <v>505</v>
      </c>
      <c r="G4215" s="253">
        <v>7.0000000000000007E-2</v>
      </c>
      <c r="H4215" s="361" t="s">
        <v>1414</v>
      </c>
      <c r="I4215" s="359" t="s">
        <v>1383</v>
      </c>
      <c r="J4215" s="358">
        <v>0.67</v>
      </c>
      <c r="K4215" s="361" t="s">
        <v>1113</v>
      </c>
      <c r="L4215" s="359" t="s">
        <v>1392</v>
      </c>
      <c r="M4215" s="368">
        <v>2010</v>
      </c>
      <c r="N4215" s="205">
        <v>42912</v>
      </c>
      <c r="O4215" s="203"/>
    </row>
    <row r="4216" spans="1:15" ht="27.75" hidden="1" customHeight="1" x14ac:dyDescent="0.25">
      <c r="A4216" s="203" t="s">
        <v>157</v>
      </c>
      <c r="B4216" s="202" t="s">
        <v>504</v>
      </c>
      <c r="C4216" s="203" t="s">
        <v>1674</v>
      </c>
      <c r="D4216" s="202" t="s">
        <v>1677</v>
      </c>
      <c r="E4216" s="202" t="s">
        <v>1678</v>
      </c>
      <c r="F4216" s="202" t="s">
        <v>505</v>
      </c>
      <c r="G4216" s="253">
        <v>0.04</v>
      </c>
      <c r="H4216" s="361" t="s">
        <v>1414</v>
      </c>
      <c r="I4216" s="359" t="s">
        <v>1384</v>
      </c>
      <c r="J4216" s="358">
        <v>0.64</v>
      </c>
      <c r="K4216" s="361" t="s">
        <v>1113</v>
      </c>
      <c r="L4216" s="359" t="s">
        <v>1392</v>
      </c>
      <c r="M4216" s="368">
        <v>2010</v>
      </c>
      <c r="N4216" s="205">
        <v>42912</v>
      </c>
      <c r="O4216" s="203"/>
    </row>
    <row r="4217" spans="1:15" ht="27.75" hidden="1" customHeight="1" x14ac:dyDescent="0.25">
      <c r="A4217" s="203" t="s">
        <v>157</v>
      </c>
      <c r="B4217" s="202" t="s">
        <v>504</v>
      </c>
      <c r="C4217" s="203" t="s">
        <v>1674</v>
      </c>
      <c r="D4217" s="202" t="s">
        <v>1677</v>
      </c>
      <c r="E4217" s="202" t="s">
        <v>1678</v>
      </c>
      <c r="F4217" s="202" t="s">
        <v>505</v>
      </c>
      <c r="G4217" s="253">
        <v>0.02</v>
      </c>
      <c r="H4217" s="361" t="s">
        <v>1414</v>
      </c>
      <c r="I4217" s="359" t="s">
        <v>1385</v>
      </c>
      <c r="J4217" s="358">
        <v>0.53</v>
      </c>
      <c r="K4217" s="361" t="s">
        <v>1113</v>
      </c>
      <c r="L4217" s="359" t="s">
        <v>1392</v>
      </c>
      <c r="M4217" s="368">
        <v>2010</v>
      </c>
      <c r="N4217" s="205">
        <v>42912</v>
      </c>
      <c r="O4217" s="203"/>
    </row>
    <row r="4218" spans="1:15" ht="27.75" hidden="1" customHeight="1" x14ac:dyDescent="0.25">
      <c r="A4218" s="203" t="s">
        <v>157</v>
      </c>
      <c r="B4218" s="202" t="s">
        <v>504</v>
      </c>
      <c r="C4218" s="203" t="s">
        <v>1674</v>
      </c>
      <c r="D4218" s="202" t="s">
        <v>1677</v>
      </c>
      <c r="E4218" s="202" t="s">
        <v>1678</v>
      </c>
      <c r="F4218" s="202" t="s">
        <v>505</v>
      </c>
      <c r="G4218" s="253">
        <v>146.11000000000001</v>
      </c>
      <c r="H4218" s="361" t="s">
        <v>1414</v>
      </c>
      <c r="I4218" s="359" t="s">
        <v>1379</v>
      </c>
      <c r="J4218" s="358">
        <v>0.48499999999999999</v>
      </c>
      <c r="K4218" s="361" t="s">
        <v>22</v>
      </c>
      <c r="L4218" s="359" t="s">
        <v>1392</v>
      </c>
      <c r="M4218" s="368">
        <v>2010</v>
      </c>
      <c r="N4218" s="205">
        <v>42912</v>
      </c>
      <c r="O4218" s="203"/>
    </row>
    <row r="4219" spans="1:15" ht="27.75" hidden="1" customHeight="1" x14ac:dyDescent="0.25">
      <c r="A4219" s="203" t="s">
        <v>157</v>
      </c>
      <c r="B4219" s="202" t="s">
        <v>504</v>
      </c>
      <c r="C4219" s="203" t="s">
        <v>1674</v>
      </c>
      <c r="D4219" s="202" t="s">
        <v>1677</v>
      </c>
      <c r="E4219" s="202" t="s">
        <v>1678</v>
      </c>
      <c r="F4219" s="202" t="s">
        <v>505</v>
      </c>
      <c r="G4219" s="253">
        <v>65.03</v>
      </c>
      <c r="H4219" s="361" t="s">
        <v>1414</v>
      </c>
      <c r="I4219" s="359" t="s">
        <v>1382</v>
      </c>
      <c r="J4219" s="358">
        <v>0.63600000000000001</v>
      </c>
      <c r="K4219" s="361" t="s">
        <v>22</v>
      </c>
      <c r="L4219" s="359" t="s">
        <v>1392</v>
      </c>
      <c r="M4219" s="368">
        <v>2010</v>
      </c>
      <c r="N4219" s="205">
        <v>42912</v>
      </c>
      <c r="O4219" s="203"/>
    </row>
    <row r="4220" spans="1:15" ht="27.75" hidden="1" customHeight="1" x14ac:dyDescent="0.25">
      <c r="A4220" s="203" t="s">
        <v>157</v>
      </c>
      <c r="B4220" s="202" t="s">
        <v>504</v>
      </c>
      <c r="C4220" s="203" t="s">
        <v>1674</v>
      </c>
      <c r="D4220" s="202" t="s">
        <v>1677</v>
      </c>
      <c r="E4220" s="202" t="s">
        <v>1678</v>
      </c>
      <c r="F4220" s="202" t="s">
        <v>505</v>
      </c>
      <c r="G4220" s="253">
        <v>26.6</v>
      </c>
      <c r="H4220" s="361" t="s">
        <v>1414</v>
      </c>
      <c r="I4220" s="359" t="s">
        <v>1383</v>
      </c>
      <c r="J4220" s="358">
        <v>0.58899999999999997</v>
      </c>
      <c r="K4220" s="361" t="s">
        <v>22</v>
      </c>
      <c r="L4220" s="359" t="s">
        <v>1392</v>
      </c>
      <c r="M4220" s="368">
        <v>2010</v>
      </c>
      <c r="N4220" s="205">
        <v>42912</v>
      </c>
      <c r="O4220" s="203"/>
    </row>
    <row r="4221" spans="1:15" ht="27.75" hidden="1" customHeight="1" x14ac:dyDescent="0.25">
      <c r="A4221" s="203" t="s">
        <v>157</v>
      </c>
      <c r="B4221" s="202" t="s">
        <v>504</v>
      </c>
      <c r="C4221" s="203" t="s">
        <v>1674</v>
      </c>
      <c r="D4221" s="202" t="s">
        <v>1677</v>
      </c>
      <c r="E4221" s="202" t="s">
        <v>1678</v>
      </c>
      <c r="F4221" s="202" t="s">
        <v>505</v>
      </c>
      <c r="G4221" s="253">
        <v>21.19</v>
      </c>
      <c r="H4221" s="361" t="s">
        <v>1414</v>
      </c>
      <c r="I4221" s="359" t="s">
        <v>1384</v>
      </c>
      <c r="J4221" s="358">
        <v>0.64400000000000002</v>
      </c>
      <c r="K4221" s="361" t="s">
        <v>22</v>
      </c>
      <c r="L4221" s="359" t="s">
        <v>1392</v>
      </c>
      <c r="M4221" s="368">
        <v>2010</v>
      </c>
      <c r="N4221" s="205">
        <v>42912</v>
      </c>
      <c r="O4221" s="203"/>
    </row>
    <row r="4222" spans="1:15" ht="27.75" hidden="1" customHeight="1" x14ac:dyDescent="0.25">
      <c r="A4222" s="203" t="s">
        <v>157</v>
      </c>
      <c r="B4222" s="202" t="s">
        <v>504</v>
      </c>
      <c r="C4222" s="203" t="s">
        <v>1674</v>
      </c>
      <c r="D4222" s="202" t="s">
        <v>1677</v>
      </c>
      <c r="E4222" s="202" t="s">
        <v>1678</v>
      </c>
      <c r="F4222" s="202" t="s">
        <v>505</v>
      </c>
      <c r="G4222" s="253">
        <v>15.66</v>
      </c>
      <c r="H4222" s="361" t="s">
        <v>1414</v>
      </c>
      <c r="I4222" s="359" t="s">
        <v>1385</v>
      </c>
      <c r="J4222" s="358">
        <v>0.48</v>
      </c>
      <c r="K4222" s="361" t="s">
        <v>22</v>
      </c>
      <c r="L4222" s="359" t="s">
        <v>1392</v>
      </c>
      <c r="M4222" s="368">
        <v>2010</v>
      </c>
      <c r="N4222" s="205">
        <v>42912</v>
      </c>
      <c r="O4222" s="203"/>
    </row>
    <row r="4223" spans="1:15" ht="27.75" hidden="1" customHeight="1" x14ac:dyDescent="0.25">
      <c r="A4223" s="203" t="s">
        <v>157</v>
      </c>
      <c r="B4223" s="202" t="s">
        <v>504</v>
      </c>
      <c r="C4223" s="203" t="s">
        <v>1674</v>
      </c>
      <c r="D4223" s="202" t="s">
        <v>1762</v>
      </c>
      <c r="E4223" s="202" t="s">
        <v>1763</v>
      </c>
      <c r="F4223" s="202" t="s">
        <v>505</v>
      </c>
      <c r="G4223" s="253">
        <v>11.45</v>
      </c>
      <c r="H4223" s="361" t="s">
        <v>1414</v>
      </c>
      <c r="I4223" s="359" t="s">
        <v>1379</v>
      </c>
      <c r="J4223" s="358">
        <v>0</v>
      </c>
      <c r="K4223" s="361" t="s">
        <v>22</v>
      </c>
      <c r="L4223" s="359" t="s">
        <v>1392</v>
      </c>
      <c r="M4223" s="368">
        <v>2010</v>
      </c>
      <c r="N4223" s="205">
        <v>42912</v>
      </c>
      <c r="O4223" s="203"/>
    </row>
    <row r="4224" spans="1:15" ht="27.75" hidden="1" customHeight="1" x14ac:dyDescent="0.25">
      <c r="A4224" s="203" t="s">
        <v>157</v>
      </c>
      <c r="B4224" s="202" t="s">
        <v>504</v>
      </c>
      <c r="C4224" s="203" t="s">
        <v>1674</v>
      </c>
      <c r="D4224" s="202" t="s">
        <v>1762</v>
      </c>
      <c r="E4224" s="202" t="s">
        <v>1763</v>
      </c>
      <c r="F4224" s="202" t="s">
        <v>505</v>
      </c>
      <c r="G4224" s="253">
        <v>3.93</v>
      </c>
      <c r="H4224" s="361" t="s">
        <v>1414</v>
      </c>
      <c r="I4224" s="359" t="s">
        <v>1382</v>
      </c>
      <c r="J4224" s="358">
        <v>0.3</v>
      </c>
      <c r="K4224" s="361" t="s">
        <v>22</v>
      </c>
      <c r="L4224" s="359" t="s">
        <v>1392</v>
      </c>
      <c r="M4224" s="368">
        <v>2010</v>
      </c>
      <c r="N4224" s="205">
        <v>42912</v>
      </c>
      <c r="O4224" s="203"/>
    </row>
    <row r="4225" spans="1:15" ht="27.75" hidden="1" customHeight="1" x14ac:dyDescent="0.25">
      <c r="A4225" s="203" t="s">
        <v>157</v>
      </c>
      <c r="B4225" s="202" t="s">
        <v>504</v>
      </c>
      <c r="C4225" s="203" t="s">
        <v>1674</v>
      </c>
      <c r="D4225" s="202" t="s">
        <v>1762</v>
      </c>
      <c r="E4225" s="202" t="s">
        <v>1763</v>
      </c>
      <c r="F4225" s="202" t="s">
        <v>505</v>
      </c>
      <c r="G4225" s="253">
        <v>1.52</v>
      </c>
      <c r="H4225" s="361" t="s">
        <v>1414</v>
      </c>
      <c r="I4225" s="359" t="s">
        <v>1383</v>
      </c>
      <c r="J4225" s="358">
        <v>0</v>
      </c>
      <c r="K4225" s="361" t="s">
        <v>22</v>
      </c>
      <c r="L4225" s="359" t="s">
        <v>1392</v>
      </c>
      <c r="M4225" s="368">
        <v>2010</v>
      </c>
      <c r="N4225" s="205">
        <v>42912</v>
      </c>
      <c r="O4225" s="203"/>
    </row>
    <row r="4226" spans="1:15" ht="27.75" hidden="1" customHeight="1" x14ac:dyDescent="0.25">
      <c r="A4226" s="203" t="s">
        <v>157</v>
      </c>
      <c r="B4226" s="202" t="s">
        <v>504</v>
      </c>
      <c r="C4226" s="203" t="s">
        <v>1674</v>
      </c>
      <c r="D4226" s="202" t="s">
        <v>1762</v>
      </c>
      <c r="E4226" s="202" t="s">
        <v>1763</v>
      </c>
      <c r="F4226" s="202" t="s">
        <v>505</v>
      </c>
      <c r="G4226" s="253">
        <v>0.55000000000000004</v>
      </c>
      <c r="H4226" s="361" t="s">
        <v>1414</v>
      </c>
      <c r="I4226" s="359" t="s">
        <v>1384</v>
      </c>
      <c r="J4226" s="358">
        <v>0</v>
      </c>
      <c r="K4226" s="361" t="s">
        <v>22</v>
      </c>
      <c r="L4226" s="359" t="s">
        <v>1392</v>
      </c>
      <c r="M4226" s="368">
        <v>2010</v>
      </c>
      <c r="N4226" s="205">
        <v>42912</v>
      </c>
      <c r="O4226" s="203"/>
    </row>
    <row r="4227" spans="1:15" ht="27.75" hidden="1" customHeight="1" x14ac:dyDescent="0.25">
      <c r="A4227" s="203" t="s">
        <v>157</v>
      </c>
      <c r="B4227" s="202" t="s">
        <v>504</v>
      </c>
      <c r="C4227" s="203" t="s">
        <v>1674</v>
      </c>
      <c r="D4227" s="202" t="s">
        <v>1762</v>
      </c>
      <c r="E4227" s="202" t="s">
        <v>1763</v>
      </c>
      <c r="F4227" s="202" t="s">
        <v>505</v>
      </c>
      <c r="G4227" s="253">
        <v>0.12</v>
      </c>
      <c r="H4227" s="361" t="s">
        <v>1414</v>
      </c>
      <c r="I4227" s="359" t="s">
        <v>1385</v>
      </c>
      <c r="J4227" s="358">
        <v>0.68</v>
      </c>
      <c r="K4227" s="361" t="s">
        <v>22</v>
      </c>
      <c r="L4227" s="359" t="s">
        <v>1392</v>
      </c>
      <c r="M4227" s="368">
        <v>2010</v>
      </c>
      <c r="N4227" s="205">
        <v>42912</v>
      </c>
      <c r="O4227" s="203"/>
    </row>
    <row r="4228" spans="1:15" ht="27.75" hidden="1" customHeight="1" x14ac:dyDescent="0.25">
      <c r="A4228" s="203" t="s">
        <v>157</v>
      </c>
      <c r="B4228" s="202" t="s">
        <v>504</v>
      </c>
      <c r="C4228" s="203" t="s">
        <v>1674</v>
      </c>
      <c r="D4228" s="202" t="s">
        <v>1704</v>
      </c>
      <c r="E4228" s="202" t="s">
        <v>1705</v>
      </c>
      <c r="F4228" s="202" t="s">
        <v>505</v>
      </c>
      <c r="G4228" s="253">
        <v>1.1100000000000001</v>
      </c>
      <c r="H4228" s="361" t="s">
        <v>1400</v>
      </c>
      <c r="I4228" s="359" t="s">
        <v>1379</v>
      </c>
      <c r="J4228" s="358">
        <v>0.66</v>
      </c>
      <c r="K4228" s="361" t="s">
        <v>1391</v>
      </c>
      <c r="L4228" s="359" t="s">
        <v>1392</v>
      </c>
      <c r="M4228" s="368">
        <v>2010</v>
      </c>
      <c r="N4228" s="205">
        <v>42912</v>
      </c>
      <c r="O4228" s="203"/>
    </row>
    <row r="4229" spans="1:15" ht="27.75" hidden="1" customHeight="1" x14ac:dyDescent="0.25">
      <c r="A4229" s="203" t="s">
        <v>157</v>
      </c>
      <c r="B4229" s="202" t="s">
        <v>504</v>
      </c>
      <c r="C4229" s="203" t="s">
        <v>1674</v>
      </c>
      <c r="D4229" s="202" t="s">
        <v>1704</v>
      </c>
      <c r="E4229" s="202" t="s">
        <v>1705</v>
      </c>
      <c r="F4229" s="202" t="s">
        <v>505</v>
      </c>
      <c r="G4229" s="253">
        <v>0.32</v>
      </c>
      <c r="H4229" s="361" t="s">
        <v>1400</v>
      </c>
      <c r="I4229" s="359" t="s">
        <v>1382</v>
      </c>
      <c r="J4229" s="358">
        <v>0.4</v>
      </c>
      <c r="K4229" s="361" t="s">
        <v>1391</v>
      </c>
      <c r="L4229" s="359" t="s">
        <v>1392</v>
      </c>
      <c r="M4229" s="368">
        <v>2010</v>
      </c>
      <c r="N4229" s="205">
        <v>42912</v>
      </c>
      <c r="O4229" s="203"/>
    </row>
    <row r="4230" spans="1:15" ht="27.75" hidden="1" customHeight="1" x14ac:dyDescent="0.25">
      <c r="A4230" s="203" t="s">
        <v>157</v>
      </c>
      <c r="B4230" s="202" t="s">
        <v>504</v>
      </c>
      <c r="C4230" s="203" t="s">
        <v>1674</v>
      </c>
      <c r="D4230" s="202" t="s">
        <v>1704</v>
      </c>
      <c r="E4230" s="202" t="s">
        <v>1705</v>
      </c>
      <c r="F4230" s="202" t="s">
        <v>505</v>
      </c>
      <c r="G4230" s="253">
        <v>0.08</v>
      </c>
      <c r="H4230" s="361" t="s">
        <v>1400</v>
      </c>
      <c r="I4230" s="359" t="s">
        <v>1383</v>
      </c>
      <c r="J4230" s="358">
        <v>0.59</v>
      </c>
      <c r="K4230" s="361" t="s">
        <v>1391</v>
      </c>
      <c r="L4230" s="359" t="s">
        <v>1392</v>
      </c>
      <c r="M4230" s="368">
        <v>2010</v>
      </c>
      <c r="N4230" s="205">
        <v>42912</v>
      </c>
      <c r="O4230" s="203"/>
    </row>
    <row r="4231" spans="1:15" ht="27.75" hidden="1" customHeight="1" x14ac:dyDescent="0.25">
      <c r="A4231" s="203" t="s">
        <v>157</v>
      </c>
      <c r="B4231" s="202" t="s">
        <v>504</v>
      </c>
      <c r="C4231" s="203" t="s">
        <v>1674</v>
      </c>
      <c r="D4231" s="202" t="s">
        <v>1704</v>
      </c>
      <c r="E4231" s="202" t="s">
        <v>1705</v>
      </c>
      <c r="F4231" s="202" t="s">
        <v>505</v>
      </c>
      <c r="G4231" s="253">
        <v>0.01</v>
      </c>
      <c r="H4231" s="361" t="s">
        <v>1400</v>
      </c>
      <c r="I4231" s="359" t="s">
        <v>1384</v>
      </c>
      <c r="J4231" s="358">
        <v>0.75</v>
      </c>
      <c r="K4231" s="361" t="s">
        <v>1391</v>
      </c>
      <c r="L4231" s="359" t="s">
        <v>1392</v>
      </c>
      <c r="M4231" s="368">
        <v>2010</v>
      </c>
      <c r="N4231" s="205">
        <v>42912</v>
      </c>
      <c r="O4231" s="203"/>
    </row>
    <row r="4232" spans="1:15" ht="27.75" hidden="1" customHeight="1" x14ac:dyDescent="0.25">
      <c r="A4232" s="203" t="s">
        <v>157</v>
      </c>
      <c r="B4232" s="202" t="s">
        <v>504</v>
      </c>
      <c r="C4232" s="203" t="s">
        <v>1674</v>
      </c>
      <c r="D4232" s="202" t="s">
        <v>1704</v>
      </c>
      <c r="E4232" s="202" t="s">
        <v>1705</v>
      </c>
      <c r="F4232" s="202" t="s">
        <v>505</v>
      </c>
      <c r="G4232" s="253" t="s">
        <v>515</v>
      </c>
      <c r="H4232" s="361" t="s">
        <v>1400</v>
      </c>
      <c r="I4232" s="359" t="s">
        <v>1385</v>
      </c>
      <c r="J4232" s="358">
        <v>0.98</v>
      </c>
      <c r="K4232" s="361" t="s">
        <v>1391</v>
      </c>
      <c r="L4232" s="359" t="s">
        <v>1392</v>
      </c>
      <c r="M4232" s="368">
        <v>2010</v>
      </c>
      <c r="N4232" s="205">
        <v>42912</v>
      </c>
      <c r="O4232" s="203"/>
    </row>
    <row r="4233" spans="1:15" ht="27.75" hidden="1" customHeight="1" x14ac:dyDescent="0.25">
      <c r="A4233" s="203" t="s">
        <v>157</v>
      </c>
      <c r="B4233" s="202" t="s">
        <v>504</v>
      </c>
      <c r="C4233" s="203" t="s">
        <v>1674</v>
      </c>
      <c r="D4233" s="202" t="s">
        <v>1704</v>
      </c>
      <c r="E4233" s="202" t="s">
        <v>1705</v>
      </c>
      <c r="F4233" s="202" t="s">
        <v>505</v>
      </c>
      <c r="G4233" s="253">
        <v>0.09</v>
      </c>
      <c r="H4233" s="361" t="s">
        <v>1414</v>
      </c>
      <c r="I4233" s="359" t="s">
        <v>1379</v>
      </c>
      <c r="J4233" s="358">
        <v>0.79</v>
      </c>
      <c r="K4233" s="361" t="s">
        <v>1113</v>
      </c>
      <c r="L4233" s="359" t="s">
        <v>1392</v>
      </c>
      <c r="M4233" s="368">
        <v>2010</v>
      </c>
      <c r="N4233" s="205">
        <v>42912</v>
      </c>
      <c r="O4233" s="203"/>
    </row>
    <row r="4234" spans="1:15" ht="27.75" hidden="1" customHeight="1" x14ac:dyDescent="0.25">
      <c r="A4234" s="203" t="s">
        <v>157</v>
      </c>
      <c r="B4234" s="202" t="s">
        <v>504</v>
      </c>
      <c r="C4234" s="203" t="s">
        <v>1674</v>
      </c>
      <c r="D4234" s="202" t="s">
        <v>1704</v>
      </c>
      <c r="E4234" s="202" t="s">
        <v>1705</v>
      </c>
      <c r="F4234" s="202" t="s">
        <v>505</v>
      </c>
      <c r="G4234" s="253">
        <v>0.03</v>
      </c>
      <c r="H4234" s="361" t="s">
        <v>1414</v>
      </c>
      <c r="I4234" s="359" t="s">
        <v>1382</v>
      </c>
      <c r="J4234" s="358">
        <v>0.76</v>
      </c>
      <c r="K4234" s="361" t="s">
        <v>1113</v>
      </c>
      <c r="L4234" s="359" t="s">
        <v>1392</v>
      </c>
      <c r="M4234" s="368">
        <v>2010</v>
      </c>
      <c r="N4234" s="205">
        <v>42912</v>
      </c>
      <c r="O4234" s="203"/>
    </row>
    <row r="4235" spans="1:15" ht="27.75" hidden="1" customHeight="1" x14ac:dyDescent="0.25">
      <c r="A4235" s="203" t="s">
        <v>157</v>
      </c>
      <c r="B4235" s="202" t="s">
        <v>504</v>
      </c>
      <c r="C4235" s="203" t="s">
        <v>1674</v>
      </c>
      <c r="D4235" s="202" t="s">
        <v>1704</v>
      </c>
      <c r="E4235" s="202" t="s">
        <v>1705</v>
      </c>
      <c r="F4235" s="202" t="s">
        <v>505</v>
      </c>
      <c r="G4235" s="253">
        <v>0.01</v>
      </c>
      <c r="H4235" s="361" t="s">
        <v>1414</v>
      </c>
      <c r="I4235" s="359" t="s">
        <v>1383</v>
      </c>
      <c r="J4235" s="358">
        <v>0.75</v>
      </c>
      <c r="K4235" s="361" t="s">
        <v>1113</v>
      </c>
      <c r="L4235" s="359" t="s">
        <v>1392</v>
      </c>
      <c r="M4235" s="368">
        <v>2010</v>
      </c>
      <c r="N4235" s="205">
        <v>42912</v>
      </c>
      <c r="O4235" s="203"/>
    </row>
    <row r="4236" spans="1:15" ht="27.75" hidden="1" customHeight="1" x14ac:dyDescent="0.25">
      <c r="A4236" s="203" t="s">
        <v>157</v>
      </c>
      <c r="B4236" s="202" t="s">
        <v>504</v>
      </c>
      <c r="C4236" s="203" t="s">
        <v>1674</v>
      </c>
      <c r="D4236" s="202" t="s">
        <v>1704</v>
      </c>
      <c r="E4236" s="202" t="s">
        <v>1705</v>
      </c>
      <c r="F4236" s="202" t="s">
        <v>505</v>
      </c>
      <c r="G4236" s="253" t="s">
        <v>515</v>
      </c>
      <c r="H4236" s="361" t="s">
        <v>1414</v>
      </c>
      <c r="I4236" s="359" t="s">
        <v>1384</v>
      </c>
      <c r="J4236" s="358">
        <v>0.81</v>
      </c>
      <c r="K4236" s="361" t="s">
        <v>1113</v>
      </c>
      <c r="L4236" s="359" t="s">
        <v>1392</v>
      </c>
      <c r="M4236" s="368">
        <v>2010</v>
      </c>
      <c r="N4236" s="205">
        <v>42912</v>
      </c>
      <c r="O4236" s="203"/>
    </row>
    <row r="4237" spans="1:15" ht="27.75" hidden="1" customHeight="1" x14ac:dyDescent="0.25">
      <c r="A4237" s="203" t="s">
        <v>157</v>
      </c>
      <c r="B4237" s="202" t="s">
        <v>504</v>
      </c>
      <c r="C4237" s="203" t="s">
        <v>1674</v>
      </c>
      <c r="D4237" s="202" t="s">
        <v>1704</v>
      </c>
      <c r="E4237" s="202" t="s">
        <v>1705</v>
      </c>
      <c r="F4237" s="202" t="s">
        <v>505</v>
      </c>
      <c r="G4237" s="253" t="s">
        <v>515</v>
      </c>
      <c r="H4237" s="361" t="s">
        <v>1414</v>
      </c>
      <c r="I4237" s="359" t="s">
        <v>1385</v>
      </c>
      <c r="J4237" s="358">
        <v>0.93</v>
      </c>
      <c r="K4237" s="361" t="s">
        <v>1113</v>
      </c>
      <c r="L4237" s="359" t="s">
        <v>1392</v>
      </c>
      <c r="M4237" s="368">
        <v>2010</v>
      </c>
      <c r="N4237" s="205">
        <v>42912</v>
      </c>
      <c r="O4237" s="203"/>
    </row>
    <row r="4238" spans="1:15" ht="27.75" hidden="1" customHeight="1" x14ac:dyDescent="0.25">
      <c r="A4238" s="203" t="s">
        <v>157</v>
      </c>
      <c r="B4238" s="202" t="s">
        <v>504</v>
      </c>
      <c r="C4238" s="203" t="s">
        <v>1742</v>
      </c>
      <c r="D4238" s="202" t="s">
        <v>738</v>
      </c>
      <c r="E4238" s="202" t="s">
        <v>1743</v>
      </c>
      <c r="F4238" s="202" t="s">
        <v>505</v>
      </c>
      <c r="G4238" s="253">
        <v>1.9</v>
      </c>
      <c r="H4238" s="361" t="s">
        <v>1433</v>
      </c>
      <c r="I4238" s="359" t="s">
        <v>1407</v>
      </c>
      <c r="J4238" s="358" t="s">
        <v>1619</v>
      </c>
      <c r="K4238" s="359" t="s">
        <v>1113</v>
      </c>
      <c r="L4238" s="359" t="s">
        <v>1408</v>
      </c>
      <c r="M4238" s="368">
        <v>2006</v>
      </c>
      <c r="N4238" s="205">
        <v>40430</v>
      </c>
      <c r="O4238" s="361" t="s">
        <v>1597</v>
      </c>
    </row>
    <row r="4239" spans="1:15" ht="27.75" hidden="1" customHeight="1" x14ac:dyDescent="0.25">
      <c r="A4239" s="203" t="s">
        <v>157</v>
      </c>
      <c r="B4239" s="202" t="s">
        <v>504</v>
      </c>
      <c r="C4239" s="203" t="s">
        <v>1742</v>
      </c>
      <c r="D4239" s="202" t="s">
        <v>738</v>
      </c>
      <c r="E4239" s="202" t="s">
        <v>1743</v>
      </c>
      <c r="F4239" s="202" t="s">
        <v>505</v>
      </c>
      <c r="G4239" s="253">
        <v>5.0000000000000001E-3</v>
      </c>
      <c r="H4239" s="361" t="s">
        <v>1414</v>
      </c>
      <c r="I4239" s="359" t="s">
        <v>1407</v>
      </c>
      <c r="J4239" s="358" t="s">
        <v>1619</v>
      </c>
      <c r="K4239" s="359" t="s">
        <v>1113</v>
      </c>
      <c r="L4239" s="359" t="s">
        <v>1392</v>
      </c>
      <c r="M4239" s="368">
        <v>2006</v>
      </c>
      <c r="N4239" s="205">
        <v>40430</v>
      </c>
      <c r="O4239" s="361" t="s">
        <v>1597</v>
      </c>
    </row>
    <row r="4240" spans="1:15" ht="27.75" hidden="1" customHeight="1" x14ac:dyDescent="0.25">
      <c r="A4240" s="203" t="s">
        <v>157</v>
      </c>
      <c r="B4240" s="202" t="s">
        <v>504</v>
      </c>
      <c r="C4240" s="203" t="s">
        <v>19</v>
      </c>
      <c r="D4240" s="202" t="s">
        <v>1431</v>
      </c>
      <c r="E4240" s="202" t="s">
        <v>1432</v>
      </c>
      <c r="F4240" s="202" t="s">
        <v>505</v>
      </c>
      <c r="G4240" s="253">
        <v>2.5</v>
      </c>
      <c r="H4240" s="361" t="s">
        <v>1433</v>
      </c>
      <c r="I4240" s="359" t="s">
        <v>1407</v>
      </c>
      <c r="J4240" s="359" t="s">
        <v>1380</v>
      </c>
      <c r="K4240" s="359" t="s">
        <v>1113</v>
      </c>
      <c r="L4240" s="359" t="s">
        <v>1408</v>
      </c>
      <c r="M4240" s="368">
        <v>2004</v>
      </c>
      <c r="N4240" s="205">
        <v>40086</v>
      </c>
      <c r="O4240" s="203"/>
    </row>
    <row r="4241" spans="1:15" ht="27.75" hidden="1" customHeight="1" x14ac:dyDescent="0.25">
      <c r="A4241" s="203" t="s">
        <v>157</v>
      </c>
      <c r="B4241" s="202" t="s">
        <v>504</v>
      </c>
      <c r="C4241" s="203" t="s">
        <v>19</v>
      </c>
      <c r="D4241" s="202" t="s">
        <v>1431</v>
      </c>
      <c r="E4241" s="202" t="s">
        <v>1432</v>
      </c>
      <c r="F4241" s="202" t="s">
        <v>505</v>
      </c>
      <c r="G4241" s="253">
        <v>7.0000000000000001E-3</v>
      </c>
      <c r="H4241" s="361" t="s">
        <v>1414</v>
      </c>
      <c r="I4241" s="359" t="s">
        <v>1407</v>
      </c>
      <c r="J4241" s="359" t="s">
        <v>1380</v>
      </c>
      <c r="K4241" s="359" t="s">
        <v>1113</v>
      </c>
      <c r="L4241" s="359" t="s">
        <v>1392</v>
      </c>
      <c r="M4241" s="368">
        <v>2004</v>
      </c>
      <c r="N4241" s="205">
        <v>40086</v>
      </c>
      <c r="O4241" s="203"/>
    </row>
    <row r="4242" spans="1:15" ht="27.75" hidden="1" customHeight="1" x14ac:dyDescent="0.25">
      <c r="A4242" s="203" t="s">
        <v>157</v>
      </c>
      <c r="B4242" s="202" t="s">
        <v>504</v>
      </c>
      <c r="C4242" s="203" t="s">
        <v>21</v>
      </c>
      <c r="D4242" s="202" t="s">
        <v>727</v>
      </c>
      <c r="E4242" s="202" t="s">
        <v>1420</v>
      </c>
      <c r="F4242" s="202" t="s">
        <v>475</v>
      </c>
      <c r="G4242" s="253">
        <v>413</v>
      </c>
      <c r="H4242" s="361" t="s">
        <v>1414</v>
      </c>
      <c r="I4242" s="359" t="s">
        <v>1379</v>
      </c>
      <c r="J4242" s="359" t="s">
        <v>1380</v>
      </c>
      <c r="K4242" s="359" t="s">
        <v>22</v>
      </c>
      <c r="L4242" s="359" t="s">
        <v>1392</v>
      </c>
      <c r="M4242" s="368">
        <v>2002</v>
      </c>
      <c r="N4242" s="205">
        <v>39982</v>
      </c>
      <c r="O4242" s="203"/>
    </row>
    <row r="4243" spans="1:15" ht="27.75" hidden="1" customHeight="1" x14ac:dyDescent="0.25">
      <c r="A4243" s="203" t="s">
        <v>157</v>
      </c>
      <c r="B4243" s="202" t="s">
        <v>504</v>
      </c>
      <c r="C4243" s="203" t="s">
        <v>21</v>
      </c>
      <c r="D4243" s="202" t="s">
        <v>727</v>
      </c>
      <c r="E4243" s="202" t="s">
        <v>1420</v>
      </c>
      <c r="F4243" s="202" t="s">
        <v>475</v>
      </c>
      <c r="G4243" s="253">
        <v>100</v>
      </c>
      <c r="H4243" s="361" t="s">
        <v>1414</v>
      </c>
      <c r="I4243" s="359" t="s">
        <v>1382</v>
      </c>
      <c r="J4243" s="359" t="s">
        <v>1380</v>
      </c>
      <c r="K4243" s="359" t="s">
        <v>22</v>
      </c>
      <c r="L4243" s="359" t="s">
        <v>1392</v>
      </c>
      <c r="M4243" s="368">
        <v>2002</v>
      </c>
      <c r="N4243" s="205">
        <v>39982</v>
      </c>
      <c r="O4243" s="203"/>
    </row>
    <row r="4244" spans="1:15" ht="27.75" hidden="1" customHeight="1" x14ac:dyDescent="0.25">
      <c r="A4244" s="203" t="s">
        <v>157</v>
      </c>
      <c r="B4244" s="202" t="s">
        <v>504</v>
      </c>
      <c r="C4244" s="203" t="s">
        <v>21</v>
      </c>
      <c r="D4244" s="202" t="s">
        <v>727</v>
      </c>
      <c r="E4244" s="202" t="s">
        <v>1420</v>
      </c>
      <c r="F4244" s="202" t="s">
        <v>475</v>
      </c>
      <c r="G4244" s="253">
        <v>38</v>
      </c>
      <c r="H4244" s="361" t="s">
        <v>1414</v>
      </c>
      <c r="I4244" s="359" t="s">
        <v>1383</v>
      </c>
      <c r="J4244" s="359" t="s">
        <v>1380</v>
      </c>
      <c r="K4244" s="359" t="s">
        <v>22</v>
      </c>
      <c r="L4244" s="359" t="s">
        <v>1392</v>
      </c>
      <c r="M4244" s="368">
        <v>2002</v>
      </c>
      <c r="N4244" s="205">
        <v>39982</v>
      </c>
      <c r="O4244" s="203"/>
    </row>
    <row r="4245" spans="1:15" ht="27.75" hidden="1" customHeight="1" x14ac:dyDescent="0.25">
      <c r="A4245" s="203" t="s">
        <v>157</v>
      </c>
      <c r="B4245" s="202" t="s">
        <v>504</v>
      </c>
      <c r="C4245" s="203" t="s">
        <v>21</v>
      </c>
      <c r="D4245" s="202" t="s">
        <v>727</v>
      </c>
      <c r="E4245" s="202" t="s">
        <v>1420</v>
      </c>
      <c r="F4245" s="202" t="s">
        <v>475</v>
      </c>
      <c r="G4245" s="253">
        <v>17</v>
      </c>
      <c r="H4245" s="361" t="s">
        <v>1414</v>
      </c>
      <c r="I4245" s="359" t="s">
        <v>1384</v>
      </c>
      <c r="J4245" s="359" t="s">
        <v>1380</v>
      </c>
      <c r="K4245" s="359" t="s">
        <v>22</v>
      </c>
      <c r="L4245" s="359" t="s">
        <v>1392</v>
      </c>
      <c r="M4245" s="368">
        <v>2002</v>
      </c>
      <c r="N4245" s="205">
        <v>39982</v>
      </c>
      <c r="O4245" s="203"/>
    </row>
    <row r="4246" spans="1:15" ht="27.75" hidden="1" customHeight="1" x14ac:dyDescent="0.25">
      <c r="A4246" s="203" t="s">
        <v>157</v>
      </c>
      <c r="B4246" s="202" t="s">
        <v>504</v>
      </c>
      <c r="C4246" s="203" t="s">
        <v>21</v>
      </c>
      <c r="D4246" s="202" t="s">
        <v>727</v>
      </c>
      <c r="E4246" s="202" t="s">
        <v>1420</v>
      </c>
      <c r="F4246" s="202" t="s">
        <v>475</v>
      </c>
      <c r="G4246" s="253">
        <v>6</v>
      </c>
      <c r="H4246" s="361" t="s">
        <v>1414</v>
      </c>
      <c r="I4246" s="359" t="s">
        <v>1385</v>
      </c>
      <c r="J4246" s="359" t="s">
        <v>1380</v>
      </c>
      <c r="K4246" s="359" t="s">
        <v>22</v>
      </c>
      <c r="L4246" s="359" t="s">
        <v>1392</v>
      </c>
      <c r="M4246" s="368">
        <v>2002</v>
      </c>
      <c r="N4246" s="205">
        <v>39982</v>
      </c>
      <c r="O4246" s="203"/>
    </row>
    <row r="4247" spans="1:15" ht="27.75" hidden="1" customHeight="1" x14ac:dyDescent="0.25">
      <c r="A4247" s="203" t="s">
        <v>157</v>
      </c>
      <c r="B4247" s="202" t="s">
        <v>504</v>
      </c>
      <c r="C4247" s="203" t="s">
        <v>21</v>
      </c>
      <c r="D4247" s="202" t="s">
        <v>727</v>
      </c>
      <c r="E4247" s="202" t="s">
        <v>1420</v>
      </c>
      <c r="F4247" s="202" t="s">
        <v>475</v>
      </c>
      <c r="G4247" s="253">
        <v>104</v>
      </c>
      <c r="H4247" s="361" t="s">
        <v>1414</v>
      </c>
      <c r="I4247" s="359" t="s">
        <v>1379</v>
      </c>
      <c r="J4247" s="359" t="s">
        <v>1380</v>
      </c>
      <c r="K4247" s="359" t="s">
        <v>1421</v>
      </c>
      <c r="L4247" s="359" t="s">
        <v>1392</v>
      </c>
      <c r="M4247" s="368">
        <v>2002</v>
      </c>
      <c r="N4247" s="205">
        <v>39982</v>
      </c>
      <c r="O4247" s="203"/>
    </row>
    <row r="4248" spans="1:15" ht="27.75" hidden="1" customHeight="1" x14ac:dyDescent="0.25">
      <c r="A4248" s="203" t="s">
        <v>157</v>
      </c>
      <c r="B4248" s="202" t="s">
        <v>504</v>
      </c>
      <c r="C4248" s="203" t="s">
        <v>21</v>
      </c>
      <c r="D4248" s="202" t="s">
        <v>727</v>
      </c>
      <c r="E4248" s="202" t="s">
        <v>1420</v>
      </c>
      <c r="F4248" s="202" t="s">
        <v>475</v>
      </c>
      <c r="G4248" s="253">
        <v>25</v>
      </c>
      <c r="H4248" s="361" t="s">
        <v>1414</v>
      </c>
      <c r="I4248" s="359" t="s">
        <v>1382</v>
      </c>
      <c r="J4248" s="359" t="s">
        <v>1380</v>
      </c>
      <c r="K4248" s="359" t="s">
        <v>1421</v>
      </c>
      <c r="L4248" s="359" t="s">
        <v>1392</v>
      </c>
      <c r="M4248" s="368">
        <v>2002</v>
      </c>
      <c r="N4248" s="205">
        <v>39982</v>
      </c>
      <c r="O4248" s="203"/>
    </row>
    <row r="4249" spans="1:15" ht="27.75" hidden="1" customHeight="1" x14ac:dyDescent="0.25">
      <c r="A4249" s="203" t="s">
        <v>157</v>
      </c>
      <c r="B4249" s="202" t="s">
        <v>504</v>
      </c>
      <c r="C4249" s="203" t="s">
        <v>21</v>
      </c>
      <c r="D4249" s="202" t="s">
        <v>727</v>
      </c>
      <c r="E4249" s="202" t="s">
        <v>1420</v>
      </c>
      <c r="F4249" s="202" t="s">
        <v>475</v>
      </c>
      <c r="G4249" s="253">
        <v>10</v>
      </c>
      <c r="H4249" s="361" t="s">
        <v>1414</v>
      </c>
      <c r="I4249" s="359" t="s">
        <v>1383</v>
      </c>
      <c r="J4249" s="359" t="s">
        <v>1380</v>
      </c>
      <c r="K4249" s="359" t="s">
        <v>1421</v>
      </c>
      <c r="L4249" s="359" t="s">
        <v>1392</v>
      </c>
      <c r="M4249" s="368">
        <v>2002</v>
      </c>
      <c r="N4249" s="205">
        <v>39982</v>
      </c>
      <c r="O4249" s="203"/>
    </row>
    <row r="4250" spans="1:15" ht="27.75" hidden="1" customHeight="1" x14ac:dyDescent="0.25">
      <c r="A4250" s="203" t="s">
        <v>157</v>
      </c>
      <c r="B4250" s="202" t="s">
        <v>504</v>
      </c>
      <c r="C4250" s="203" t="s">
        <v>21</v>
      </c>
      <c r="D4250" s="202" t="s">
        <v>727</v>
      </c>
      <c r="E4250" s="202" t="s">
        <v>1420</v>
      </c>
      <c r="F4250" s="202" t="s">
        <v>475</v>
      </c>
      <c r="G4250" s="253">
        <v>5</v>
      </c>
      <c r="H4250" s="361" t="s">
        <v>1414</v>
      </c>
      <c r="I4250" s="359" t="s">
        <v>1384</v>
      </c>
      <c r="J4250" s="359" t="s">
        <v>1380</v>
      </c>
      <c r="K4250" s="359" t="s">
        <v>1421</v>
      </c>
      <c r="L4250" s="359" t="s">
        <v>1392</v>
      </c>
      <c r="M4250" s="368">
        <v>2002</v>
      </c>
      <c r="N4250" s="205">
        <v>39982</v>
      </c>
      <c r="O4250" s="203"/>
    </row>
    <row r="4251" spans="1:15" ht="27.75" hidden="1" customHeight="1" x14ac:dyDescent="0.25">
      <c r="A4251" s="203" t="s">
        <v>157</v>
      </c>
      <c r="B4251" s="202" t="s">
        <v>504</v>
      </c>
      <c r="C4251" s="203" t="s">
        <v>21</v>
      </c>
      <c r="D4251" s="202" t="s">
        <v>727</v>
      </c>
      <c r="E4251" s="202" t="s">
        <v>1420</v>
      </c>
      <c r="F4251" s="202" t="s">
        <v>475</v>
      </c>
      <c r="G4251" s="253">
        <v>2</v>
      </c>
      <c r="H4251" s="361" t="s">
        <v>1414</v>
      </c>
      <c r="I4251" s="359" t="s">
        <v>1385</v>
      </c>
      <c r="J4251" s="359" t="s">
        <v>1380</v>
      </c>
      <c r="K4251" s="359" t="s">
        <v>1421</v>
      </c>
      <c r="L4251" s="359" t="s">
        <v>1392</v>
      </c>
      <c r="M4251" s="368">
        <v>2002</v>
      </c>
      <c r="N4251" s="205">
        <v>39982</v>
      </c>
      <c r="O4251" s="203"/>
    </row>
    <row r="4252" spans="1:15" ht="27.75" hidden="1" customHeight="1" x14ac:dyDescent="0.25">
      <c r="A4252" s="203" t="s">
        <v>157</v>
      </c>
      <c r="B4252" s="202" t="s">
        <v>504</v>
      </c>
      <c r="C4252" s="203" t="s">
        <v>135</v>
      </c>
      <c r="D4252" s="202" t="s">
        <v>1861</v>
      </c>
      <c r="E4252" s="202" t="s">
        <v>1862</v>
      </c>
      <c r="F4252" s="202" t="s">
        <v>505</v>
      </c>
      <c r="G4252" s="253">
        <v>58</v>
      </c>
      <c r="H4252" s="361" t="s">
        <v>1433</v>
      </c>
      <c r="I4252" s="359" t="s">
        <v>1407</v>
      </c>
      <c r="J4252" s="358">
        <v>0.21</v>
      </c>
      <c r="K4252" s="359" t="s">
        <v>1113</v>
      </c>
      <c r="L4252" s="359" t="s">
        <v>1408</v>
      </c>
      <c r="M4252" s="368">
        <v>2001</v>
      </c>
      <c r="N4252" s="205">
        <v>40260</v>
      </c>
      <c r="O4252" s="203"/>
    </row>
    <row r="4253" spans="1:15" ht="27.75" hidden="1" customHeight="1" x14ac:dyDescent="0.25">
      <c r="A4253" s="203" t="s">
        <v>157</v>
      </c>
      <c r="B4253" s="202" t="s">
        <v>504</v>
      </c>
      <c r="C4253" s="203" t="s">
        <v>135</v>
      </c>
      <c r="D4253" s="202" t="s">
        <v>1861</v>
      </c>
      <c r="E4253" s="202" t="s">
        <v>1862</v>
      </c>
      <c r="F4253" s="202" t="s">
        <v>505</v>
      </c>
      <c r="G4253" s="253">
        <v>0.47</v>
      </c>
      <c r="H4253" s="361" t="s">
        <v>1414</v>
      </c>
      <c r="I4253" s="359" t="s">
        <v>1407</v>
      </c>
      <c r="J4253" s="358">
        <v>0.21</v>
      </c>
      <c r="K4253" s="359" t="s">
        <v>1113</v>
      </c>
      <c r="L4253" s="359" t="s">
        <v>1392</v>
      </c>
      <c r="M4253" s="368">
        <v>2001</v>
      </c>
      <c r="N4253" s="205">
        <v>40260</v>
      </c>
      <c r="O4253" s="203"/>
    </row>
    <row r="4254" spans="1:15" ht="27.75" hidden="1" customHeight="1" x14ac:dyDescent="0.25">
      <c r="A4254" s="203" t="s">
        <v>157</v>
      </c>
      <c r="B4254" s="202" t="s">
        <v>504</v>
      </c>
      <c r="C4254" s="203" t="s">
        <v>1901</v>
      </c>
      <c r="D4254" s="202" t="s">
        <v>715</v>
      </c>
      <c r="E4254" s="202" t="s">
        <v>1902</v>
      </c>
      <c r="F4254" s="202" t="s">
        <v>505</v>
      </c>
      <c r="G4254" s="253" t="s">
        <v>515</v>
      </c>
      <c r="H4254" s="361" t="s">
        <v>1433</v>
      </c>
      <c r="I4254" s="359" t="s">
        <v>1407</v>
      </c>
      <c r="J4254" s="358">
        <v>0</v>
      </c>
      <c r="K4254" s="359" t="s">
        <v>1113</v>
      </c>
      <c r="L4254" s="359" t="s">
        <v>1408</v>
      </c>
      <c r="M4254" s="368">
        <v>2001</v>
      </c>
      <c r="N4254" s="205">
        <v>39136</v>
      </c>
      <c r="O4254" s="203" t="s">
        <v>1903</v>
      </c>
    </row>
    <row r="4255" spans="1:15" ht="27.75" hidden="1" customHeight="1" x14ac:dyDescent="0.25">
      <c r="A4255" s="203" t="s">
        <v>157</v>
      </c>
      <c r="B4255" s="202" t="s">
        <v>504</v>
      </c>
      <c r="C4255" s="203" t="s">
        <v>1901</v>
      </c>
      <c r="D4255" s="202" t="s">
        <v>715</v>
      </c>
      <c r="E4255" s="202" t="s">
        <v>1902</v>
      </c>
      <c r="F4255" s="202" t="s">
        <v>505</v>
      </c>
      <c r="G4255" s="253" t="s">
        <v>515</v>
      </c>
      <c r="H4255" s="361" t="s">
        <v>1414</v>
      </c>
      <c r="I4255" s="359" t="s">
        <v>1407</v>
      </c>
      <c r="J4255" s="358">
        <v>0</v>
      </c>
      <c r="K4255" s="359" t="s">
        <v>1113</v>
      </c>
      <c r="L4255" s="359" t="s">
        <v>1392</v>
      </c>
      <c r="M4255" s="368">
        <v>2001</v>
      </c>
      <c r="N4255" s="205">
        <v>39136</v>
      </c>
      <c r="O4255" s="203" t="s">
        <v>1903</v>
      </c>
    </row>
    <row r="4256" spans="1:15" ht="27.75" hidden="1" customHeight="1" x14ac:dyDescent="0.25">
      <c r="A4256" s="203" t="s">
        <v>157</v>
      </c>
      <c r="B4256" s="202" t="s">
        <v>504</v>
      </c>
      <c r="C4256" s="203" t="s">
        <v>48</v>
      </c>
      <c r="D4256" s="202" t="s">
        <v>1600</v>
      </c>
      <c r="E4256" s="202" t="s">
        <v>1601</v>
      </c>
      <c r="F4256" s="202" t="s">
        <v>475</v>
      </c>
      <c r="G4256" s="253">
        <v>10.7</v>
      </c>
      <c r="H4256" s="361" t="s">
        <v>1456</v>
      </c>
      <c r="I4256" s="359" t="s">
        <v>1407</v>
      </c>
      <c r="J4256" s="358">
        <v>0.71840000000000004</v>
      </c>
      <c r="K4256" s="359" t="s">
        <v>1113</v>
      </c>
      <c r="L4256" s="359" t="s">
        <v>1408</v>
      </c>
      <c r="M4256" s="368">
        <v>2002</v>
      </c>
      <c r="N4256" s="205">
        <v>40451</v>
      </c>
      <c r="O4256" s="203"/>
    </row>
    <row r="4257" spans="1:15" ht="27.75" hidden="1" customHeight="1" x14ac:dyDescent="0.25">
      <c r="A4257" s="203" t="s">
        <v>157</v>
      </c>
      <c r="B4257" s="202" t="s">
        <v>504</v>
      </c>
      <c r="C4257" s="203" t="s">
        <v>48</v>
      </c>
      <c r="D4257" s="202" t="s">
        <v>1600</v>
      </c>
      <c r="E4257" s="202" t="s">
        <v>1601</v>
      </c>
      <c r="F4257" s="202" t="s">
        <v>475</v>
      </c>
      <c r="G4257" s="253">
        <v>2.9000000000000001E-2</v>
      </c>
      <c r="H4257" s="361" t="s">
        <v>527</v>
      </c>
      <c r="I4257" s="359" t="s">
        <v>1407</v>
      </c>
      <c r="J4257" s="358">
        <v>0.71840000000000004</v>
      </c>
      <c r="K4257" s="359" t="s">
        <v>1113</v>
      </c>
      <c r="L4257" s="359" t="s">
        <v>1392</v>
      </c>
      <c r="M4257" s="368">
        <v>2002</v>
      </c>
      <c r="N4257" s="205">
        <v>40451</v>
      </c>
      <c r="O4257" s="203"/>
    </row>
    <row r="4258" spans="1:15" ht="27.75" hidden="1" customHeight="1" x14ac:dyDescent="0.25">
      <c r="A4258" s="203" t="s">
        <v>157</v>
      </c>
      <c r="B4258" s="202" t="s">
        <v>504</v>
      </c>
      <c r="C4258" s="203" t="s">
        <v>1518</v>
      </c>
      <c r="D4258" s="202" t="s">
        <v>1519</v>
      </c>
      <c r="E4258" s="202" t="s">
        <v>1520</v>
      </c>
      <c r="F4258" s="202" t="s">
        <v>505</v>
      </c>
      <c r="G4258" s="253">
        <v>0.26</v>
      </c>
      <c r="H4258" s="361" t="s">
        <v>1406</v>
      </c>
      <c r="I4258" s="359" t="s">
        <v>1407</v>
      </c>
      <c r="J4258" s="358">
        <v>0.38</v>
      </c>
      <c r="K4258" s="359" t="s">
        <v>1113</v>
      </c>
      <c r="L4258" s="359" t="s">
        <v>1408</v>
      </c>
      <c r="M4258" s="368">
        <v>1992</v>
      </c>
      <c r="N4258" s="207" t="s">
        <v>1521</v>
      </c>
      <c r="O4258" s="203"/>
    </row>
    <row r="4259" spans="1:15" ht="27.75" hidden="1" customHeight="1" x14ac:dyDescent="0.25">
      <c r="A4259" s="203" t="s">
        <v>157</v>
      </c>
      <c r="B4259" s="202" t="s">
        <v>504</v>
      </c>
      <c r="C4259" s="203" t="s">
        <v>1434</v>
      </c>
      <c r="D4259" s="202" t="s">
        <v>1435</v>
      </c>
      <c r="E4259" s="202" t="s">
        <v>1436</v>
      </c>
      <c r="F4259" s="202" t="s">
        <v>505</v>
      </c>
      <c r="G4259" s="253">
        <v>0.01</v>
      </c>
      <c r="H4259" s="361" t="s">
        <v>1414</v>
      </c>
      <c r="I4259" s="359" t="s">
        <v>1407</v>
      </c>
      <c r="J4259" s="358">
        <v>0</v>
      </c>
      <c r="K4259" s="359" t="s">
        <v>1113</v>
      </c>
      <c r="L4259" s="359" t="s">
        <v>1392</v>
      </c>
      <c r="M4259" s="368">
        <v>2003</v>
      </c>
      <c r="N4259" s="205">
        <v>41544</v>
      </c>
      <c r="O4259" s="203"/>
    </row>
    <row r="4260" spans="1:15" ht="27.75" hidden="1" customHeight="1" x14ac:dyDescent="0.25">
      <c r="A4260" s="203" t="s">
        <v>157</v>
      </c>
      <c r="B4260" s="202" t="s">
        <v>504</v>
      </c>
      <c r="C4260" s="203" t="s">
        <v>1434</v>
      </c>
      <c r="D4260" s="202" t="s">
        <v>1437</v>
      </c>
      <c r="E4260" s="202" t="s">
        <v>1438</v>
      </c>
      <c r="F4260" s="202" t="s">
        <v>505</v>
      </c>
      <c r="G4260" s="253">
        <v>0.01</v>
      </c>
      <c r="H4260" s="361" t="s">
        <v>1414</v>
      </c>
      <c r="I4260" s="359" t="s">
        <v>1407</v>
      </c>
      <c r="J4260" s="358">
        <v>0</v>
      </c>
      <c r="K4260" s="359" t="s">
        <v>1113</v>
      </c>
      <c r="L4260" s="359" t="s">
        <v>1392</v>
      </c>
      <c r="M4260" s="368">
        <v>2003</v>
      </c>
      <c r="N4260" s="205">
        <v>41544</v>
      </c>
      <c r="O4260" s="203"/>
    </row>
    <row r="4261" spans="1:15" ht="27.75" hidden="1" customHeight="1" x14ac:dyDescent="0.25">
      <c r="A4261" s="203" t="s">
        <v>157</v>
      </c>
      <c r="B4261" s="202" t="s">
        <v>504</v>
      </c>
      <c r="C4261" s="203" t="s">
        <v>1434</v>
      </c>
      <c r="D4261" s="202" t="s">
        <v>1439</v>
      </c>
      <c r="E4261" s="202" t="s">
        <v>1440</v>
      </c>
      <c r="F4261" s="202" t="s">
        <v>505</v>
      </c>
      <c r="G4261" s="253">
        <v>0.01</v>
      </c>
      <c r="H4261" s="361" t="s">
        <v>1414</v>
      </c>
      <c r="I4261" s="359" t="s">
        <v>1407</v>
      </c>
      <c r="J4261" s="358">
        <v>0</v>
      </c>
      <c r="K4261" s="359" t="s">
        <v>1113</v>
      </c>
      <c r="L4261" s="359" t="s">
        <v>1392</v>
      </c>
      <c r="M4261" s="368">
        <v>2003</v>
      </c>
      <c r="N4261" s="205">
        <v>41544</v>
      </c>
      <c r="O4261" s="203"/>
    </row>
    <row r="4262" spans="1:15" ht="27.75" hidden="1" customHeight="1" x14ac:dyDescent="0.25">
      <c r="A4262" s="203" t="s">
        <v>157</v>
      </c>
      <c r="B4262" s="203" t="s">
        <v>504</v>
      </c>
      <c r="C4262" s="203" t="s">
        <v>1535</v>
      </c>
      <c r="D4262" s="203" t="s">
        <v>1641</v>
      </c>
      <c r="E4262" s="203" t="s">
        <v>1642</v>
      </c>
      <c r="F4262" s="203" t="s">
        <v>505</v>
      </c>
      <c r="G4262" s="257">
        <v>68</v>
      </c>
      <c r="H4262" s="361" t="s">
        <v>1433</v>
      </c>
      <c r="I4262" s="361" t="s">
        <v>1407</v>
      </c>
      <c r="J4262" s="360">
        <v>0.29899999999999999</v>
      </c>
      <c r="K4262" s="361" t="s">
        <v>1113</v>
      </c>
      <c r="L4262" s="361" t="s">
        <v>1408</v>
      </c>
      <c r="M4262" s="370">
        <v>2014</v>
      </c>
      <c r="N4262" s="207">
        <v>43903</v>
      </c>
      <c r="O4262" s="203"/>
    </row>
    <row r="4263" spans="1:15" ht="27.75" hidden="1" customHeight="1" x14ac:dyDescent="0.25">
      <c r="A4263" s="203" t="s">
        <v>157</v>
      </c>
      <c r="B4263" s="203" t="s">
        <v>504</v>
      </c>
      <c r="C4263" s="203" t="s">
        <v>1535</v>
      </c>
      <c r="D4263" s="203" t="s">
        <v>1641</v>
      </c>
      <c r="E4263" s="203" t="s">
        <v>1642</v>
      </c>
      <c r="F4263" s="203" t="s">
        <v>505</v>
      </c>
      <c r="G4263" s="257">
        <v>0.186</v>
      </c>
      <c r="H4263" s="361" t="s">
        <v>1414</v>
      </c>
      <c r="I4263" s="361" t="s">
        <v>1407</v>
      </c>
      <c r="J4263" s="360">
        <v>0.30080000000000001</v>
      </c>
      <c r="K4263" s="361" t="s">
        <v>1113</v>
      </c>
      <c r="L4263" s="361" t="s">
        <v>1392</v>
      </c>
      <c r="M4263" s="370">
        <v>2014</v>
      </c>
      <c r="N4263" s="207">
        <v>43903</v>
      </c>
      <c r="O4263" s="203"/>
    </row>
    <row r="4264" spans="1:15" ht="27.75" hidden="1" customHeight="1" x14ac:dyDescent="0.25">
      <c r="A4264" s="203" t="s">
        <v>157</v>
      </c>
      <c r="B4264" s="203" t="s">
        <v>504</v>
      </c>
      <c r="C4264" s="203" t="s">
        <v>1535</v>
      </c>
      <c r="D4264" s="203" t="s">
        <v>1643</v>
      </c>
      <c r="E4264" s="203" t="s">
        <v>1644</v>
      </c>
      <c r="F4264" s="203" t="s">
        <v>505</v>
      </c>
      <c r="G4264" s="257">
        <v>75</v>
      </c>
      <c r="H4264" s="361" t="s">
        <v>1433</v>
      </c>
      <c r="I4264" s="361" t="s">
        <v>1407</v>
      </c>
      <c r="J4264" s="360">
        <v>0</v>
      </c>
      <c r="K4264" s="361" t="s">
        <v>1113</v>
      </c>
      <c r="L4264" s="361" t="s">
        <v>1408</v>
      </c>
      <c r="M4264" s="370">
        <v>2014</v>
      </c>
      <c r="N4264" s="207">
        <v>43903</v>
      </c>
      <c r="O4264" s="203"/>
    </row>
    <row r="4265" spans="1:15" ht="27.75" hidden="1" customHeight="1" x14ac:dyDescent="0.25">
      <c r="A4265" s="203" t="s">
        <v>157</v>
      </c>
      <c r="B4265" s="203" t="s">
        <v>504</v>
      </c>
      <c r="C4265" s="203" t="s">
        <v>1535</v>
      </c>
      <c r="D4265" s="203" t="s">
        <v>1643</v>
      </c>
      <c r="E4265" s="203" t="s">
        <v>1644</v>
      </c>
      <c r="F4265" s="203" t="s">
        <v>505</v>
      </c>
      <c r="G4265" s="257">
        <v>0.20499999999999999</v>
      </c>
      <c r="H4265" s="361" t="s">
        <v>1414</v>
      </c>
      <c r="I4265" s="361" t="s">
        <v>1407</v>
      </c>
      <c r="J4265" s="360">
        <v>0</v>
      </c>
      <c r="K4265" s="361" t="s">
        <v>1113</v>
      </c>
      <c r="L4265" s="361" t="s">
        <v>1392</v>
      </c>
      <c r="M4265" s="370">
        <v>2014</v>
      </c>
      <c r="N4265" s="207">
        <v>43903</v>
      </c>
      <c r="O4265" s="203"/>
    </row>
    <row r="4266" spans="1:15" ht="27.75" hidden="1" customHeight="1" x14ac:dyDescent="0.25">
      <c r="A4266" s="203" t="s">
        <v>157</v>
      </c>
      <c r="B4266" s="203" t="s">
        <v>504</v>
      </c>
      <c r="C4266" s="203" t="s">
        <v>1535</v>
      </c>
      <c r="D4266" s="203" t="s">
        <v>1645</v>
      </c>
      <c r="E4266" s="203" t="s">
        <v>1646</v>
      </c>
      <c r="F4266" s="203" t="s">
        <v>505</v>
      </c>
      <c r="G4266" s="257">
        <v>3</v>
      </c>
      <c r="H4266" s="361" t="s">
        <v>1433</v>
      </c>
      <c r="I4266" s="361" t="s">
        <v>1407</v>
      </c>
      <c r="J4266" s="360">
        <v>0</v>
      </c>
      <c r="K4266" s="361" t="s">
        <v>1113</v>
      </c>
      <c r="L4266" s="361" t="s">
        <v>1408</v>
      </c>
      <c r="M4266" s="370">
        <v>2015</v>
      </c>
      <c r="N4266" s="207">
        <v>43903</v>
      </c>
      <c r="O4266" s="203"/>
    </row>
    <row r="4267" spans="1:15" ht="27.75" hidden="1" customHeight="1" x14ac:dyDescent="0.25">
      <c r="A4267" s="203" t="s">
        <v>157</v>
      </c>
      <c r="B4267" s="203" t="s">
        <v>504</v>
      </c>
      <c r="C4267" s="203" t="s">
        <v>1535</v>
      </c>
      <c r="D4267" s="203" t="s">
        <v>1645</v>
      </c>
      <c r="E4267" s="203" t="s">
        <v>1646</v>
      </c>
      <c r="F4267" s="203" t="s">
        <v>505</v>
      </c>
      <c r="G4267" s="257">
        <v>8.0000000000000002E-3</v>
      </c>
      <c r="H4267" s="361" t="s">
        <v>1414</v>
      </c>
      <c r="I4267" s="361" t="s">
        <v>1407</v>
      </c>
      <c r="J4267" s="360">
        <v>0</v>
      </c>
      <c r="K4267" s="361" t="s">
        <v>1113</v>
      </c>
      <c r="L4267" s="361" t="s">
        <v>1392</v>
      </c>
      <c r="M4267" s="370">
        <v>2015</v>
      </c>
      <c r="N4267" s="207">
        <v>43903</v>
      </c>
      <c r="O4267" s="203"/>
    </row>
    <row r="4268" spans="1:15" ht="27.75" hidden="1" customHeight="1" x14ac:dyDescent="0.25">
      <c r="A4268" s="203" t="s">
        <v>157</v>
      </c>
      <c r="B4268" s="203" t="s">
        <v>504</v>
      </c>
      <c r="C4268" s="203" t="s">
        <v>1535</v>
      </c>
      <c r="D4268" s="203" t="s">
        <v>1647</v>
      </c>
      <c r="E4268" s="203" t="s">
        <v>1648</v>
      </c>
      <c r="F4268" s="203" t="s">
        <v>505</v>
      </c>
      <c r="G4268" s="257">
        <v>27</v>
      </c>
      <c r="H4268" s="361" t="s">
        <v>1433</v>
      </c>
      <c r="I4268" s="361" t="s">
        <v>1407</v>
      </c>
      <c r="J4268" s="360">
        <v>0</v>
      </c>
      <c r="K4268" s="361" t="s">
        <v>1113</v>
      </c>
      <c r="L4268" s="361" t="s">
        <v>1408</v>
      </c>
      <c r="M4268" s="370">
        <v>2015</v>
      </c>
      <c r="N4268" s="207">
        <v>43903</v>
      </c>
      <c r="O4268" s="203"/>
    </row>
    <row r="4269" spans="1:15" ht="27.75" hidden="1" customHeight="1" x14ac:dyDescent="0.25">
      <c r="A4269" s="203" t="s">
        <v>157</v>
      </c>
      <c r="B4269" s="203" t="s">
        <v>504</v>
      </c>
      <c r="C4269" s="203" t="s">
        <v>1535</v>
      </c>
      <c r="D4269" s="203" t="s">
        <v>1647</v>
      </c>
      <c r="E4269" s="203" t="s">
        <v>1648</v>
      </c>
      <c r="F4269" s="203" t="s">
        <v>505</v>
      </c>
      <c r="G4269" s="257">
        <v>7.3999999999999996E-2</v>
      </c>
      <c r="H4269" s="361" t="s">
        <v>1414</v>
      </c>
      <c r="I4269" s="361" t="s">
        <v>1407</v>
      </c>
      <c r="J4269" s="360">
        <v>0</v>
      </c>
      <c r="K4269" s="361" t="s">
        <v>1113</v>
      </c>
      <c r="L4269" s="361" t="s">
        <v>1392</v>
      </c>
      <c r="M4269" s="370">
        <v>2015</v>
      </c>
      <c r="N4269" s="207">
        <v>43903</v>
      </c>
      <c r="O4269" s="203"/>
    </row>
    <row r="4270" spans="1:15" ht="27.75" hidden="1" customHeight="1" x14ac:dyDescent="0.25">
      <c r="A4270" s="203" t="s">
        <v>157</v>
      </c>
      <c r="B4270" s="203" t="s">
        <v>504</v>
      </c>
      <c r="C4270" s="203" t="s">
        <v>1535</v>
      </c>
      <c r="D4270" s="203" t="s">
        <v>1649</v>
      </c>
      <c r="E4270" s="203" t="s">
        <v>1650</v>
      </c>
      <c r="F4270" s="203" t="s">
        <v>505</v>
      </c>
      <c r="G4270" s="257">
        <v>1.1000000000000001</v>
      </c>
      <c r="H4270" s="361" t="s">
        <v>1433</v>
      </c>
      <c r="I4270" s="361" t="s">
        <v>1407</v>
      </c>
      <c r="J4270" s="360">
        <v>0</v>
      </c>
      <c r="K4270" s="361" t="s">
        <v>1113</v>
      </c>
      <c r="L4270" s="361" t="s">
        <v>1408</v>
      </c>
      <c r="M4270" s="370">
        <v>2009</v>
      </c>
      <c r="N4270" s="207">
        <v>43903</v>
      </c>
      <c r="O4270" s="203"/>
    </row>
    <row r="4271" spans="1:15" ht="27.75" hidden="1" customHeight="1" x14ac:dyDescent="0.25">
      <c r="A4271" s="203" t="s">
        <v>157</v>
      </c>
      <c r="B4271" s="203" t="s">
        <v>504</v>
      </c>
      <c r="C4271" s="203" t="s">
        <v>1535</v>
      </c>
      <c r="D4271" s="203" t="s">
        <v>1649</v>
      </c>
      <c r="E4271" s="203" t="s">
        <v>1650</v>
      </c>
      <c r="F4271" s="203" t="s">
        <v>505</v>
      </c>
      <c r="G4271" s="257">
        <v>3.0000000000000001E-3</v>
      </c>
      <c r="H4271" s="361" t="s">
        <v>1414</v>
      </c>
      <c r="I4271" s="361" t="s">
        <v>1407</v>
      </c>
      <c r="J4271" s="360">
        <v>0</v>
      </c>
      <c r="K4271" s="361" t="s">
        <v>1113</v>
      </c>
      <c r="L4271" s="361" t="s">
        <v>1392</v>
      </c>
      <c r="M4271" s="370">
        <v>2009</v>
      </c>
      <c r="N4271" s="207">
        <v>43903</v>
      </c>
      <c r="O4271" s="203"/>
    </row>
    <row r="4272" spans="1:15" ht="27.75" hidden="1" customHeight="1" x14ac:dyDescent="0.25">
      <c r="A4272" s="203" t="s">
        <v>157</v>
      </c>
      <c r="B4272" s="203" t="s">
        <v>504</v>
      </c>
      <c r="C4272" s="203" t="s">
        <v>1535</v>
      </c>
      <c r="D4272" s="203" t="s">
        <v>1690</v>
      </c>
      <c r="E4272" s="203" t="s">
        <v>1691</v>
      </c>
      <c r="F4272" s="203" t="s">
        <v>505</v>
      </c>
      <c r="G4272" s="257">
        <v>2.4</v>
      </c>
      <c r="H4272" s="361" t="s">
        <v>1433</v>
      </c>
      <c r="I4272" s="361" t="s">
        <v>1407</v>
      </c>
      <c r="J4272" s="360">
        <v>0</v>
      </c>
      <c r="K4272" s="361" t="s">
        <v>1113</v>
      </c>
      <c r="L4272" s="361" t="s">
        <v>1408</v>
      </c>
      <c r="M4272" s="370">
        <v>2009</v>
      </c>
      <c r="N4272" s="207">
        <v>43903</v>
      </c>
      <c r="O4272" s="203"/>
    </row>
    <row r="4273" spans="1:15" ht="27.75" hidden="1" customHeight="1" x14ac:dyDescent="0.25">
      <c r="A4273" s="203" t="s">
        <v>157</v>
      </c>
      <c r="B4273" s="203" t="s">
        <v>504</v>
      </c>
      <c r="C4273" s="203" t="s">
        <v>1535</v>
      </c>
      <c r="D4273" s="203" t="s">
        <v>1690</v>
      </c>
      <c r="E4273" s="203" t="s">
        <v>1691</v>
      </c>
      <c r="F4273" s="203" t="s">
        <v>505</v>
      </c>
      <c r="G4273" s="257">
        <v>6.4999999999999997E-3</v>
      </c>
      <c r="H4273" s="361" t="s">
        <v>1414</v>
      </c>
      <c r="I4273" s="361" t="s">
        <v>1407</v>
      </c>
      <c r="J4273" s="360">
        <v>0</v>
      </c>
      <c r="K4273" s="361" t="s">
        <v>1113</v>
      </c>
      <c r="L4273" s="361" t="s">
        <v>1392</v>
      </c>
      <c r="M4273" s="370">
        <v>2009</v>
      </c>
      <c r="N4273" s="207">
        <v>43903</v>
      </c>
      <c r="O4273" s="203"/>
    </row>
    <row r="4274" spans="1:15" ht="27.75" hidden="1" customHeight="1" x14ac:dyDescent="0.25">
      <c r="A4274" s="203" t="s">
        <v>157</v>
      </c>
      <c r="B4274" s="203" t="s">
        <v>504</v>
      </c>
      <c r="C4274" s="203" t="s">
        <v>1535</v>
      </c>
      <c r="D4274" s="203" t="s">
        <v>1540</v>
      </c>
      <c r="E4274" s="203" t="s">
        <v>1541</v>
      </c>
      <c r="F4274" s="203" t="s">
        <v>505</v>
      </c>
      <c r="G4274" s="257">
        <v>32</v>
      </c>
      <c r="H4274" s="361" t="s">
        <v>1433</v>
      </c>
      <c r="I4274" s="361" t="s">
        <v>1407</v>
      </c>
      <c r="J4274" s="360">
        <v>0.43</v>
      </c>
      <c r="K4274" s="361" t="s">
        <v>1113</v>
      </c>
      <c r="L4274" s="361" t="s">
        <v>1408</v>
      </c>
      <c r="M4274" s="370">
        <v>2016</v>
      </c>
      <c r="N4274" s="207">
        <v>43903</v>
      </c>
      <c r="O4274" s="203"/>
    </row>
    <row r="4275" spans="1:15" ht="27.75" hidden="1" customHeight="1" x14ac:dyDescent="0.25">
      <c r="A4275" s="203" t="s">
        <v>157</v>
      </c>
      <c r="B4275" s="203" t="s">
        <v>504</v>
      </c>
      <c r="C4275" s="203" t="s">
        <v>1535</v>
      </c>
      <c r="D4275" s="203" t="s">
        <v>1540</v>
      </c>
      <c r="E4275" s="203" t="s">
        <v>1541</v>
      </c>
      <c r="F4275" s="203" t="s">
        <v>505</v>
      </c>
      <c r="G4275" s="257">
        <v>0.26200000000000001</v>
      </c>
      <c r="H4275" s="361" t="s">
        <v>1414</v>
      </c>
      <c r="I4275" s="361" t="s">
        <v>1407</v>
      </c>
      <c r="J4275" s="360">
        <v>0.43</v>
      </c>
      <c r="K4275" s="361" t="s">
        <v>1113</v>
      </c>
      <c r="L4275" s="361" t="s">
        <v>1392</v>
      </c>
      <c r="M4275" s="370">
        <v>2016</v>
      </c>
      <c r="N4275" s="207">
        <v>43903</v>
      </c>
      <c r="O4275" s="203"/>
    </row>
    <row r="4276" spans="1:15" ht="27.75" hidden="1" customHeight="1" x14ac:dyDescent="0.25">
      <c r="A4276" s="203" t="s">
        <v>157</v>
      </c>
      <c r="B4276" s="203" t="s">
        <v>504</v>
      </c>
      <c r="C4276" s="203" t="s">
        <v>1535</v>
      </c>
      <c r="D4276" s="203" t="s">
        <v>1802</v>
      </c>
      <c r="E4276" s="203" t="s">
        <v>1803</v>
      </c>
      <c r="F4276" s="203" t="s">
        <v>505</v>
      </c>
      <c r="G4276" s="257">
        <v>17</v>
      </c>
      <c r="H4276" s="361" t="s">
        <v>1433</v>
      </c>
      <c r="I4276" s="361" t="s">
        <v>1407</v>
      </c>
      <c r="J4276" s="360">
        <v>0.5</v>
      </c>
      <c r="K4276" s="361" t="s">
        <v>1113</v>
      </c>
      <c r="L4276" s="361" t="s">
        <v>1408</v>
      </c>
      <c r="M4276" s="370">
        <v>2015</v>
      </c>
      <c r="N4276" s="207">
        <v>43903</v>
      </c>
      <c r="O4276" s="203"/>
    </row>
    <row r="4277" spans="1:15" ht="27.75" hidden="1" customHeight="1" x14ac:dyDescent="0.25">
      <c r="A4277" s="203" t="s">
        <v>157</v>
      </c>
      <c r="B4277" s="203" t="s">
        <v>504</v>
      </c>
      <c r="C4277" s="203" t="s">
        <v>1535</v>
      </c>
      <c r="D4277" s="203" t="s">
        <v>1802</v>
      </c>
      <c r="E4277" s="203" t="s">
        <v>1803</v>
      </c>
      <c r="F4277" s="203" t="s">
        <v>505</v>
      </c>
      <c r="G4277" s="257">
        <v>0.13900000000000001</v>
      </c>
      <c r="H4277" s="361" t="s">
        <v>1414</v>
      </c>
      <c r="I4277" s="361" t="s">
        <v>1407</v>
      </c>
      <c r="J4277" s="360">
        <v>0.50180000000000002</v>
      </c>
      <c r="K4277" s="361" t="s">
        <v>1113</v>
      </c>
      <c r="L4277" s="361" t="s">
        <v>1392</v>
      </c>
      <c r="M4277" s="370">
        <v>2015</v>
      </c>
      <c r="N4277" s="207">
        <v>43903</v>
      </c>
      <c r="O4277" s="203"/>
    </row>
    <row r="4278" spans="1:15" ht="27.75" hidden="1" customHeight="1" x14ac:dyDescent="0.25">
      <c r="A4278" s="203" t="s">
        <v>157</v>
      </c>
      <c r="B4278" s="203" t="s">
        <v>504</v>
      </c>
      <c r="C4278" s="203" t="s">
        <v>1535</v>
      </c>
      <c r="D4278" s="203" t="s">
        <v>1806</v>
      </c>
      <c r="E4278" s="203" t="s">
        <v>1807</v>
      </c>
      <c r="F4278" s="203" t="s">
        <v>505</v>
      </c>
      <c r="G4278" s="257">
        <v>4</v>
      </c>
      <c r="H4278" s="361" t="s">
        <v>1433</v>
      </c>
      <c r="I4278" s="361" t="s">
        <v>1407</v>
      </c>
      <c r="J4278" s="360">
        <v>0</v>
      </c>
      <c r="K4278" s="361" t="s">
        <v>1113</v>
      </c>
      <c r="L4278" s="361" t="s">
        <v>1408</v>
      </c>
      <c r="M4278" s="370">
        <v>2015</v>
      </c>
      <c r="N4278" s="207">
        <v>43903</v>
      </c>
      <c r="O4278" s="203"/>
    </row>
    <row r="4279" spans="1:15" ht="27.75" hidden="1" customHeight="1" x14ac:dyDescent="0.25">
      <c r="A4279" s="203" t="s">
        <v>157</v>
      </c>
      <c r="B4279" s="203" t="s">
        <v>504</v>
      </c>
      <c r="C4279" s="203" t="s">
        <v>1535</v>
      </c>
      <c r="D4279" s="203" t="s">
        <v>1806</v>
      </c>
      <c r="E4279" s="203" t="s">
        <v>1807</v>
      </c>
      <c r="F4279" s="203" t="s">
        <v>505</v>
      </c>
      <c r="G4279" s="257">
        <v>3.3000000000000002E-2</v>
      </c>
      <c r="H4279" s="361" t="s">
        <v>1414</v>
      </c>
      <c r="I4279" s="361" t="s">
        <v>1407</v>
      </c>
      <c r="J4279" s="360">
        <v>0</v>
      </c>
      <c r="K4279" s="361" t="s">
        <v>1113</v>
      </c>
      <c r="L4279" s="361" t="s">
        <v>1392</v>
      </c>
      <c r="M4279" s="370">
        <v>2015</v>
      </c>
      <c r="N4279" s="207">
        <v>43903</v>
      </c>
      <c r="O4279" s="203"/>
    </row>
    <row r="4280" spans="1:15" ht="27.75" hidden="1" customHeight="1" x14ac:dyDescent="0.25">
      <c r="A4280" s="203" t="s">
        <v>157</v>
      </c>
      <c r="B4280" s="203" t="s">
        <v>504</v>
      </c>
      <c r="C4280" s="203" t="s">
        <v>1535</v>
      </c>
      <c r="D4280" s="203" t="s">
        <v>1682</v>
      </c>
      <c r="E4280" s="203" t="s">
        <v>1683</v>
      </c>
      <c r="F4280" s="203" t="s">
        <v>505</v>
      </c>
      <c r="G4280" s="257">
        <v>63</v>
      </c>
      <c r="H4280" s="361" t="s">
        <v>1433</v>
      </c>
      <c r="I4280" s="361" t="s">
        <v>1407</v>
      </c>
      <c r="J4280" s="360">
        <v>0.28410000000000002</v>
      </c>
      <c r="K4280" s="361" t="s">
        <v>1113</v>
      </c>
      <c r="L4280" s="361" t="s">
        <v>1408</v>
      </c>
      <c r="M4280" s="370">
        <v>2015</v>
      </c>
      <c r="N4280" s="207">
        <v>43903</v>
      </c>
      <c r="O4280" s="203"/>
    </row>
    <row r="4281" spans="1:15" ht="27.75" hidden="1" customHeight="1" x14ac:dyDescent="0.25">
      <c r="A4281" s="203" t="s">
        <v>157</v>
      </c>
      <c r="B4281" s="203" t="s">
        <v>504</v>
      </c>
      <c r="C4281" s="203" t="s">
        <v>1535</v>
      </c>
      <c r="D4281" s="203" t="s">
        <v>1682</v>
      </c>
      <c r="E4281" s="203" t="s">
        <v>1683</v>
      </c>
      <c r="F4281" s="203" t="s">
        <v>505</v>
      </c>
      <c r="G4281" s="257">
        <v>0.17299999999999999</v>
      </c>
      <c r="H4281" s="361" t="s">
        <v>1414</v>
      </c>
      <c r="I4281" s="361" t="s">
        <v>1407</v>
      </c>
      <c r="J4281" s="360">
        <v>0.28220000000000001</v>
      </c>
      <c r="K4281" s="361" t="s">
        <v>1113</v>
      </c>
      <c r="L4281" s="361" t="s">
        <v>1392</v>
      </c>
      <c r="M4281" s="370">
        <v>2015</v>
      </c>
      <c r="N4281" s="207">
        <v>43903</v>
      </c>
      <c r="O4281" s="203"/>
    </row>
    <row r="4282" spans="1:15" ht="27.75" hidden="1" customHeight="1" x14ac:dyDescent="0.25">
      <c r="A4282" s="203" t="s">
        <v>157</v>
      </c>
      <c r="B4282" s="203" t="s">
        <v>504</v>
      </c>
      <c r="C4282" s="203" t="s">
        <v>1535</v>
      </c>
      <c r="D4282" s="203" t="s">
        <v>1630</v>
      </c>
      <c r="E4282" s="203" t="s">
        <v>1631</v>
      </c>
      <c r="F4282" s="203" t="s">
        <v>505</v>
      </c>
      <c r="G4282" s="257">
        <v>0.52</v>
      </c>
      <c r="H4282" s="361" t="s">
        <v>1390</v>
      </c>
      <c r="I4282" s="361" t="s">
        <v>1379</v>
      </c>
      <c r="J4282" s="275">
        <v>0.76</v>
      </c>
      <c r="K4282" s="361" t="s">
        <v>1391</v>
      </c>
      <c r="L4282" s="361" t="s">
        <v>1392</v>
      </c>
      <c r="M4282" s="370">
        <v>2011</v>
      </c>
      <c r="N4282" s="207">
        <v>43903</v>
      </c>
      <c r="O4282" s="361" t="s">
        <v>1537</v>
      </c>
    </row>
    <row r="4283" spans="1:15" ht="27.75" hidden="1" customHeight="1" x14ac:dyDescent="0.25">
      <c r="A4283" s="203" t="s">
        <v>157</v>
      </c>
      <c r="B4283" s="203" t="s">
        <v>504</v>
      </c>
      <c r="C4283" s="203" t="s">
        <v>1535</v>
      </c>
      <c r="D4283" s="203" t="s">
        <v>1630</v>
      </c>
      <c r="E4283" s="203" t="s">
        <v>1631</v>
      </c>
      <c r="F4283" s="203" t="s">
        <v>505</v>
      </c>
      <c r="G4283" s="257">
        <v>0.15</v>
      </c>
      <c r="H4283" s="361" t="s">
        <v>1390</v>
      </c>
      <c r="I4283" s="361" t="s">
        <v>1382</v>
      </c>
      <c r="J4283" s="275">
        <v>0.76</v>
      </c>
      <c r="K4283" s="361" t="s">
        <v>1391</v>
      </c>
      <c r="L4283" s="361" t="s">
        <v>1392</v>
      </c>
      <c r="M4283" s="370">
        <v>2011</v>
      </c>
      <c r="N4283" s="207">
        <v>43903</v>
      </c>
      <c r="O4283" s="361" t="s">
        <v>1537</v>
      </c>
    </row>
    <row r="4284" spans="1:15" ht="27.75" hidden="1" customHeight="1" x14ac:dyDescent="0.25">
      <c r="A4284" s="203" t="s">
        <v>157</v>
      </c>
      <c r="B4284" s="203" t="s">
        <v>504</v>
      </c>
      <c r="C4284" s="203" t="s">
        <v>1535</v>
      </c>
      <c r="D4284" s="203" t="s">
        <v>1630</v>
      </c>
      <c r="E4284" s="203" t="s">
        <v>1631</v>
      </c>
      <c r="F4284" s="203" t="s">
        <v>505</v>
      </c>
      <c r="G4284" s="257">
        <v>6.0999999999999999E-2</v>
      </c>
      <c r="H4284" s="361" t="s">
        <v>1390</v>
      </c>
      <c r="I4284" s="361" t="s">
        <v>1383</v>
      </c>
      <c r="J4284" s="275">
        <v>0.76</v>
      </c>
      <c r="K4284" s="361" t="s">
        <v>1391</v>
      </c>
      <c r="L4284" s="361" t="s">
        <v>1392</v>
      </c>
      <c r="M4284" s="370">
        <v>2011</v>
      </c>
      <c r="N4284" s="207">
        <v>43903</v>
      </c>
      <c r="O4284" s="361" t="s">
        <v>1537</v>
      </c>
    </row>
    <row r="4285" spans="1:15" ht="27.75" hidden="1" customHeight="1" x14ac:dyDescent="0.25">
      <c r="A4285" s="203" t="s">
        <v>157</v>
      </c>
      <c r="B4285" s="203" t="s">
        <v>504</v>
      </c>
      <c r="C4285" s="203" t="s">
        <v>1535</v>
      </c>
      <c r="D4285" s="203" t="s">
        <v>1630</v>
      </c>
      <c r="E4285" s="203" t="s">
        <v>1631</v>
      </c>
      <c r="F4285" s="203" t="s">
        <v>505</v>
      </c>
      <c r="G4285" s="257">
        <v>3.1E-2</v>
      </c>
      <c r="H4285" s="361" t="s">
        <v>1390</v>
      </c>
      <c r="I4285" s="361" t="s">
        <v>1384</v>
      </c>
      <c r="J4285" s="275">
        <v>0.76</v>
      </c>
      <c r="K4285" s="361" t="s">
        <v>1391</v>
      </c>
      <c r="L4285" s="361" t="s">
        <v>1392</v>
      </c>
      <c r="M4285" s="370">
        <v>2011</v>
      </c>
      <c r="N4285" s="207">
        <v>43903</v>
      </c>
      <c r="O4285" s="361" t="s">
        <v>1537</v>
      </c>
    </row>
    <row r="4286" spans="1:15" ht="27.75" hidden="1" customHeight="1" x14ac:dyDescent="0.25">
      <c r="A4286" s="203" t="s">
        <v>157</v>
      </c>
      <c r="B4286" s="203" t="s">
        <v>504</v>
      </c>
      <c r="C4286" s="203" t="s">
        <v>1535</v>
      </c>
      <c r="D4286" s="203" t="s">
        <v>1630</v>
      </c>
      <c r="E4286" s="203" t="s">
        <v>1631</v>
      </c>
      <c r="F4286" s="203" t="s">
        <v>505</v>
      </c>
      <c r="G4286" s="257">
        <v>1.2999999999999999E-2</v>
      </c>
      <c r="H4286" s="361" t="s">
        <v>1390</v>
      </c>
      <c r="I4286" s="361" t="s">
        <v>1385</v>
      </c>
      <c r="J4286" s="275">
        <v>0.76</v>
      </c>
      <c r="K4286" s="361" t="s">
        <v>1391</v>
      </c>
      <c r="L4286" s="361" t="s">
        <v>1392</v>
      </c>
      <c r="M4286" s="370">
        <v>2011</v>
      </c>
      <c r="N4286" s="207">
        <v>43903</v>
      </c>
      <c r="O4286" s="361" t="s">
        <v>1537</v>
      </c>
    </row>
    <row r="4287" spans="1:15" ht="27.75" hidden="1" customHeight="1" x14ac:dyDescent="0.25">
      <c r="A4287" s="203" t="s">
        <v>157</v>
      </c>
      <c r="B4287" s="203" t="s">
        <v>504</v>
      </c>
      <c r="C4287" s="203" t="s">
        <v>1535</v>
      </c>
      <c r="D4287" s="203" t="s">
        <v>1620</v>
      </c>
      <c r="E4287" s="203" t="s">
        <v>1621</v>
      </c>
      <c r="F4287" s="203" t="s">
        <v>475</v>
      </c>
      <c r="G4287" s="258">
        <v>22368</v>
      </c>
      <c r="H4287" s="361" t="s">
        <v>1414</v>
      </c>
      <c r="I4287" s="361" t="s">
        <v>1407</v>
      </c>
      <c r="J4287" s="361" t="s">
        <v>1380</v>
      </c>
      <c r="K4287" s="361" t="s">
        <v>8</v>
      </c>
      <c r="L4287" s="361" t="s">
        <v>1392</v>
      </c>
      <c r="M4287" s="370">
        <v>2010</v>
      </c>
      <c r="N4287" s="207">
        <v>43903</v>
      </c>
      <c r="O4287" s="203"/>
    </row>
    <row r="4288" spans="1:15" ht="27.75" hidden="1" customHeight="1" x14ac:dyDescent="0.25">
      <c r="A4288" s="203" t="s">
        <v>157</v>
      </c>
      <c r="B4288" s="203" t="s">
        <v>504</v>
      </c>
      <c r="C4288" s="203" t="s">
        <v>1535</v>
      </c>
      <c r="D4288" s="203" t="s">
        <v>1620</v>
      </c>
      <c r="E4288" s="203" t="s">
        <v>1621</v>
      </c>
      <c r="F4288" s="203" t="s">
        <v>505</v>
      </c>
      <c r="G4288" s="257">
        <v>0.32</v>
      </c>
      <c r="H4288" s="361" t="s">
        <v>1390</v>
      </c>
      <c r="I4288" s="361" t="s">
        <v>1379</v>
      </c>
      <c r="J4288" s="275">
        <v>0.71</v>
      </c>
      <c r="K4288" s="361" t="s">
        <v>1391</v>
      </c>
      <c r="L4288" s="361" t="s">
        <v>1392</v>
      </c>
      <c r="M4288" s="370">
        <v>2010</v>
      </c>
      <c r="N4288" s="207">
        <v>43903</v>
      </c>
      <c r="O4288" s="361" t="s">
        <v>1537</v>
      </c>
    </row>
    <row r="4289" spans="1:15" ht="27.75" hidden="1" customHeight="1" x14ac:dyDescent="0.25">
      <c r="A4289" s="203" t="s">
        <v>157</v>
      </c>
      <c r="B4289" s="203" t="s">
        <v>504</v>
      </c>
      <c r="C4289" s="203" t="s">
        <v>1535</v>
      </c>
      <c r="D4289" s="203" t="s">
        <v>1620</v>
      </c>
      <c r="E4289" s="203" t="s">
        <v>1621</v>
      </c>
      <c r="F4289" s="203" t="s">
        <v>505</v>
      </c>
      <c r="G4289" s="257">
        <v>7.6999999999999999E-2</v>
      </c>
      <c r="H4289" s="361" t="s">
        <v>1390</v>
      </c>
      <c r="I4289" s="361" t="s">
        <v>1382</v>
      </c>
      <c r="J4289" s="275">
        <v>0.71</v>
      </c>
      <c r="K4289" s="361" t="s">
        <v>1391</v>
      </c>
      <c r="L4289" s="361" t="s">
        <v>1392</v>
      </c>
      <c r="M4289" s="370">
        <v>2010</v>
      </c>
      <c r="N4289" s="207">
        <v>43903</v>
      </c>
      <c r="O4289" s="361" t="s">
        <v>1537</v>
      </c>
    </row>
    <row r="4290" spans="1:15" ht="27.75" hidden="1" customHeight="1" x14ac:dyDescent="0.25">
      <c r="A4290" s="203" t="s">
        <v>157</v>
      </c>
      <c r="B4290" s="203" t="s">
        <v>504</v>
      </c>
      <c r="C4290" s="203" t="s">
        <v>1535</v>
      </c>
      <c r="D4290" s="203" t="s">
        <v>1620</v>
      </c>
      <c r="E4290" s="203" t="s">
        <v>1621</v>
      </c>
      <c r="F4290" s="203" t="s">
        <v>505</v>
      </c>
      <c r="G4290" s="257">
        <v>4.3999999999999997E-2</v>
      </c>
      <c r="H4290" s="361" t="s">
        <v>1390</v>
      </c>
      <c r="I4290" s="361" t="s">
        <v>1383</v>
      </c>
      <c r="J4290" s="275">
        <v>0.71</v>
      </c>
      <c r="K4290" s="361" t="s">
        <v>1391</v>
      </c>
      <c r="L4290" s="361" t="s">
        <v>1392</v>
      </c>
      <c r="M4290" s="370">
        <v>2010</v>
      </c>
      <c r="N4290" s="207">
        <v>43903</v>
      </c>
      <c r="O4290" s="361" t="s">
        <v>1537</v>
      </c>
    </row>
    <row r="4291" spans="1:15" ht="27.75" hidden="1" customHeight="1" x14ac:dyDescent="0.25">
      <c r="A4291" s="203" t="s">
        <v>157</v>
      </c>
      <c r="B4291" s="203" t="s">
        <v>504</v>
      </c>
      <c r="C4291" s="203" t="s">
        <v>1535</v>
      </c>
      <c r="D4291" s="203" t="s">
        <v>1620</v>
      </c>
      <c r="E4291" s="203" t="s">
        <v>1621</v>
      </c>
      <c r="F4291" s="203" t="s">
        <v>505</v>
      </c>
      <c r="G4291" s="257">
        <v>1.2E-2</v>
      </c>
      <c r="H4291" s="361" t="s">
        <v>1390</v>
      </c>
      <c r="I4291" s="361" t="s">
        <v>1384</v>
      </c>
      <c r="J4291" s="275">
        <v>0.71</v>
      </c>
      <c r="K4291" s="361" t="s">
        <v>1391</v>
      </c>
      <c r="L4291" s="361" t="s">
        <v>1392</v>
      </c>
      <c r="M4291" s="370">
        <v>2010</v>
      </c>
      <c r="N4291" s="207">
        <v>43903</v>
      </c>
      <c r="O4291" s="361" t="s">
        <v>1537</v>
      </c>
    </row>
    <row r="4292" spans="1:15" ht="27.75" hidden="1" customHeight="1" x14ac:dyDescent="0.25">
      <c r="A4292" s="203" t="s">
        <v>157</v>
      </c>
      <c r="B4292" s="203" t="s">
        <v>504</v>
      </c>
      <c r="C4292" s="203" t="s">
        <v>1535</v>
      </c>
      <c r="D4292" s="203" t="s">
        <v>1620</v>
      </c>
      <c r="E4292" s="203" t="s">
        <v>1621</v>
      </c>
      <c r="F4292" s="203" t="s">
        <v>505</v>
      </c>
      <c r="G4292" s="257">
        <v>8.8000000000000005E-3</v>
      </c>
      <c r="H4292" s="361" t="s">
        <v>1390</v>
      </c>
      <c r="I4292" s="361" t="s">
        <v>1385</v>
      </c>
      <c r="J4292" s="275">
        <v>0.71</v>
      </c>
      <c r="K4292" s="361" t="s">
        <v>1391</v>
      </c>
      <c r="L4292" s="361" t="s">
        <v>1392</v>
      </c>
      <c r="M4292" s="370">
        <v>2010</v>
      </c>
      <c r="N4292" s="207">
        <v>43903</v>
      </c>
      <c r="O4292" s="361" t="s">
        <v>1537</v>
      </c>
    </row>
    <row r="4293" spans="1:15" ht="27.75" hidden="1" customHeight="1" x14ac:dyDescent="0.25">
      <c r="A4293" s="203" t="s">
        <v>157</v>
      </c>
      <c r="B4293" s="203" t="s">
        <v>504</v>
      </c>
      <c r="C4293" s="203" t="s">
        <v>1535</v>
      </c>
      <c r="D4293" s="203" t="s">
        <v>2101</v>
      </c>
      <c r="E4293" s="203" t="s">
        <v>2102</v>
      </c>
      <c r="F4293" s="203" t="s">
        <v>505</v>
      </c>
      <c r="G4293" s="257">
        <v>2.4</v>
      </c>
      <c r="H4293" s="361" t="s">
        <v>1390</v>
      </c>
      <c r="I4293" s="361" t="s">
        <v>1379</v>
      </c>
      <c r="J4293" s="275">
        <v>0.08</v>
      </c>
      <c r="K4293" s="361" t="s">
        <v>1391</v>
      </c>
      <c r="L4293" s="361" t="s">
        <v>1392</v>
      </c>
      <c r="M4293" s="370">
        <v>2010</v>
      </c>
      <c r="N4293" s="207">
        <v>43903</v>
      </c>
      <c r="O4293" s="361" t="s">
        <v>1537</v>
      </c>
    </row>
    <row r="4294" spans="1:15" ht="27.75" hidden="1" customHeight="1" x14ac:dyDescent="0.25">
      <c r="A4294" s="203" t="s">
        <v>157</v>
      </c>
      <c r="B4294" s="203" t="s">
        <v>504</v>
      </c>
      <c r="C4294" s="203" t="s">
        <v>1535</v>
      </c>
      <c r="D4294" s="203" t="s">
        <v>2101</v>
      </c>
      <c r="E4294" s="203" t="s">
        <v>2102</v>
      </c>
      <c r="F4294" s="203" t="s">
        <v>505</v>
      </c>
      <c r="G4294" s="257">
        <v>1.7</v>
      </c>
      <c r="H4294" s="361" t="s">
        <v>1390</v>
      </c>
      <c r="I4294" s="361" t="s">
        <v>1382</v>
      </c>
      <c r="J4294" s="275">
        <v>0.08</v>
      </c>
      <c r="K4294" s="361" t="s">
        <v>1391</v>
      </c>
      <c r="L4294" s="361" t="s">
        <v>1392</v>
      </c>
      <c r="M4294" s="370">
        <v>2010</v>
      </c>
      <c r="N4294" s="207">
        <v>43903</v>
      </c>
      <c r="O4294" s="361" t="s">
        <v>1537</v>
      </c>
    </row>
    <row r="4295" spans="1:15" ht="27.75" hidden="1" customHeight="1" x14ac:dyDescent="0.25">
      <c r="A4295" s="203" t="s">
        <v>157</v>
      </c>
      <c r="B4295" s="203" t="s">
        <v>504</v>
      </c>
      <c r="C4295" s="203" t="s">
        <v>1535</v>
      </c>
      <c r="D4295" s="203" t="s">
        <v>2101</v>
      </c>
      <c r="E4295" s="203" t="s">
        <v>2102</v>
      </c>
      <c r="F4295" s="203" t="s">
        <v>505</v>
      </c>
      <c r="G4295" s="257">
        <v>1.7</v>
      </c>
      <c r="H4295" s="361" t="s">
        <v>1390</v>
      </c>
      <c r="I4295" s="361" t="s">
        <v>1383</v>
      </c>
      <c r="J4295" s="275">
        <v>0.08</v>
      </c>
      <c r="K4295" s="361" t="s">
        <v>1391</v>
      </c>
      <c r="L4295" s="361" t="s">
        <v>1392</v>
      </c>
      <c r="M4295" s="370">
        <v>2010</v>
      </c>
      <c r="N4295" s="207">
        <v>43903</v>
      </c>
      <c r="O4295" s="361" t="s">
        <v>1537</v>
      </c>
    </row>
    <row r="4296" spans="1:15" ht="27.75" hidden="1" customHeight="1" x14ac:dyDescent="0.25">
      <c r="A4296" s="203" t="s">
        <v>157</v>
      </c>
      <c r="B4296" s="203" t="s">
        <v>504</v>
      </c>
      <c r="C4296" s="203" t="s">
        <v>1535</v>
      </c>
      <c r="D4296" s="203" t="s">
        <v>2101</v>
      </c>
      <c r="E4296" s="203" t="s">
        <v>2102</v>
      </c>
      <c r="F4296" s="203" t="s">
        <v>505</v>
      </c>
      <c r="G4296" s="257">
        <v>1</v>
      </c>
      <c r="H4296" s="361" t="s">
        <v>1390</v>
      </c>
      <c r="I4296" s="361" t="s">
        <v>1384</v>
      </c>
      <c r="J4296" s="275">
        <v>0.08</v>
      </c>
      <c r="K4296" s="361" t="s">
        <v>1391</v>
      </c>
      <c r="L4296" s="361" t="s">
        <v>1392</v>
      </c>
      <c r="M4296" s="370">
        <v>2010</v>
      </c>
      <c r="N4296" s="207">
        <v>43903</v>
      </c>
      <c r="O4296" s="361" t="s">
        <v>1537</v>
      </c>
    </row>
    <row r="4297" spans="1:15" ht="27.75" hidden="1" customHeight="1" x14ac:dyDescent="0.25">
      <c r="A4297" s="203" t="s">
        <v>157</v>
      </c>
      <c r="B4297" s="203" t="s">
        <v>504</v>
      </c>
      <c r="C4297" s="203" t="s">
        <v>1535</v>
      </c>
      <c r="D4297" s="203" t="s">
        <v>2101</v>
      </c>
      <c r="E4297" s="203" t="s">
        <v>2102</v>
      </c>
      <c r="F4297" s="203" t="s">
        <v>505</v>
      </c>
      <c r="G4297" s="257">
        <v>0.52</v>
      </c>
      <c r="H4297" s="361" t="s">
        <v>1390</v>
      </c>
      <c r="I4297" s="361" t="s">
        <v>1385</v>
      </c>
      <c r="J4297" s="275">
        <v>0.08</v>
      </c>
      <c r="K4297" s="361" t="s">
        <v>1391</v>
      </c>
      <c r="L4297" s="361" t="s">
        <v>1392</v>
      </c>
      <c r="M4297" s="370">
        <v>2010</v>
      </c>
      <c r="N4297" s="207">
        <v>43903</v>
      </c>
      <c r="O4297" s="361" t="s">
        <v>1537</v>
      </c>
    </row>
    <row r="4298" spans="1:15" ht="27.75" hidden="1" customHeight="1" x14ac:dyDescent="0.25">
      <c r="A4298" s="203" t="s">
        <v>157</v>
      </c>
      <c r="B4298" s="203" t="s">
        <v>504</v>
      </c>
      <c r="C4298" s="203" t="s">
        <v>1535</v>
      </c>
      <c r="D4298" s="203" t="s">
        <v>1536</v>
      </c>
      <c r="E4298" s="203" t="s">
        <v>38</v>
      </c>
      <c r="F4298" s="203" t="s">
        <v>505</v>
      </c>
      <c r="G4298" s="257">
        <v>4.5</v>
      </c>
      <c r="H4298" s="361" t="s">
        <v>1390</v>
      </c>
      <c r="I4298" s="361" t="s">
        <v>1379</v>
      </c>
      <c r="J4298" s="275">
        <v>0.41</v>
      </c>
      <c r="K4298" s="361" t="s">
        <v>1391</v>
      </c>
      <c r="L4298" s="361" t="s">
        <v>1392</v>
      </c>
      <c r="M4298" s="370">
        <v>2012</v>
      </c>
      <c r="N4298" s="207">
        <v>43903</v>
      </c>
      <c r="O4298" s="361" t="s">
        <v>1537</v>
      </c>
    </row>
    <row r="4299" spans="1:15" ht="27.75" hidden="1" customHeight="1" x14ac:dyDescent="0.25">
      <c r="A4299" s="203" t="s">
        <v>157</v>
      </c>
      <c r="B4299" s="203" t="s">
        <v>504</v>
      </c>
      <c r="C4299" s="203" t="s">
        <v>1535</v>
      </c>
      <c r="D4299" s="203" t="s">
        <v>1536</v>
      </c>
      <c r="E4299" s="203" t="s">
        <v>38</v>
      </c>
      <c r="F4299" s="203" t="s">
        <v>505</v>
      </c>
      <c r="G4299" s="257">
        <v>0.6</v>
      </c>
      <c r="H4299" s="361" t="s">
        <v>1390</v>
      </c>
      <c r="I4299" s="361" t="s">
        <v>1382</v>
      </c>
      <c r="J4299" s="275">
        <v>0.41</v>
      </c>
      <c r="K4299" s="361" t="s">
        <v>1391</v>
      </c>
      <c r="L4299" s="361" t="s">
        <v>1392</v>
      </c>
      <c r="M4299" s="370">
        <v>2012</v>
      </c>
      <c r="N4299" s="207">
        <v>43903</v>
      </c>
      <c r="O4299" s="361" t="s">
        <v>1537</v>
      </c>
    </row>
    <row r="4300" spans="1:15" ht="27.75" hidden="1" customHeight="1" x14ac:dyDescent="0.25">
      <c r="A4300" s="203" t="s">
        <v>157</v>
      </c>
      <c r="B4300" s="203" t="s">
        <v>504</v>
      </c>
      <c r="C4300" s="203" t="s">
        <v>1535</v>
      </c>
      <c r="D4300" s="203" t="s">
        <v>1536</v>
      </c>
      <c r="E4300" s="203" t="s">
        <v>38</v>
      </c>
      <c r="F4300" s="203" t="s">
        <v>505</v>
      </c>
      <c r="G4300" s="257">
        <v>0.4</v>
      </c>
      <c r="H4300" s="361" t="s">
        <v>1390</v>
      </c>
      <c r="I4300" s="361" t="s">
        <v>1383</v>
      </c>
      <c r="J4300" s="275">
        <v>0.41</v>
      </c>
      <c r="K4300" s="361" t="s">
        <v>1391</v>
      </c>
      <c r="L4300" s="361" t="s">
        <v>1392</v>
      </c>
      <c r="M4300" s="370">
        <v>2012</v>
      </c>
      <c r="N4300" s="207">
        <v>43903</v>
      </c>
      <c r="O4300" s="361" t="s">
        <v>1537</v>
      </c>
    </row>
    <row r="4301" spans="1:15" ht="27.75" hidden="1" customHeight="1" x14ac:dyDescent="0.25">
      <c r="A4301" s="203" t="s">
        <v>157</v>
      </c>
      <c r="B4301" s="203" t="s">
        <v>504</v>
      </c>
      <c r="C4301" s="203" t="s">
        <v>1535</v>
      </c>
      <c r="D4301" s="203" t="s">
        <v>1536</v>
      </c>
      <c r="E4301" s="203" t="s">
        <v>38</v>
      </c>
      <c r="F4301" s="203" t="s">
        <v>505</v>
      </c>
      <c r="G4301" s="257">
        <v>0.1</v>
      </c>
      <c r="H4301" s="361" t="s">
        <v>1390</v>
      </c>
      <c r="I4301" s="361" t="s">
        <v>1384</v>
      </c>
      <c r="J4301" s="275">
        <v>0.41</v>
      </c>
      <c r="K4301" s="361" t="s">
        <v>1391</v>
      </c>
      <c r="L4301" s="361" t="s">
        <v>1392</v>
      </c>
      <c r="M4301" s="370">
        <v>2012</v>
      </c>
      <c r="N4301" s="207">
        <v>43903</v>
      </c>
      <c r="O4301" s="361" t="s">
        <v>1537</v>
      </c>
    </row>
    <row r="4302" spans="1:15" ht="27.75" hidden="1" customHeight="1" x14ac:dyDescent="0.25">
      <c r="A4302" s="203" t="s">
        <v>157</v>
      </c>
      <c r="B4302" s="203" t="s">
        <v>504</v>
      </c>
      <c r="C4302" s="203" t="s">
        <v>1535</v>
      </c>
      <c r="D4302" s="203" t="s">
        <v>1536</v>
      </c>
      <c r="E4302" s="203" t="s">
        <v>38</v>
      </c>
      <c r="F4302" s="203" t="s">
        <v>505</v>
      </c>
      <c r="G4302" s="257">
        <v>0.05</v>
      </c>
      <c r="H4302" s="361" t="s">
        <v>1390</v>
      </c>
      <c r="I4302" s="361" t="s">
        <v>1385</v>
      </c>
      <c r="J4302" s="275">
        <v>0.41</v>
      </c>
      <c r="K4302" s="361" t="s">
        <v>1391</v>
      </c>
      <c r="L4302" s="361" t="s">
        <v>1392</v>
      </c>
      <c r="M4302" s="370">
        <v>2012</v>
      </c>
      <c r="N4302" s="207">
        <v>43903</v>
      </c>
      <c r="O4302" s="361" t="s">
        <v>1537</v>
      </c>
    </row>
    <row r="4303" spans="1:15" ht="27.75" hidden="1" customHeight="1" x14ac:dyDescent="0.25">
      <c r="A4303" s="203" t="s">
        <v>157</v>
      </c>
      <c r="B4303" s="203" t="s">
        <v>504</v>
      </c>
      <c r="C4303" s="203" t="s">
        <v>1535</v>
      </c>
      <c r="D4303" s="203" t="s">
        <v>1538</v>
      </c>
      <c r="E4303" s="203" t="s">
        <v>1539</v>
      </c>
      <c r="F4303" s="203" t="s">
        <v>505</v>
      </c>
      <c r="G4303" s="257">
        <v>1.7</v>
      </c>
      <c r="H4303" s="361" t="s">
        <v>1390</v>
      </c>
      <c r="I4303" s="361" t="s">
        <v>1379</v>
      </c>
      <c r="J4303" s="275">
        <v>0.68</v>
      </c>
      <c r="K4303" s="361" t="s">
        <v>1391</v>
      </c>
      <c r="L4303" s="361" t="s">
        <v>1392</v>
      </c>
      <c r="M4303" s="370">
        <v>2012</v>
      </c>
      <c r="N4303" s="207">
        <v>43903</v>
      </c>
      <c r="O4303" s="361" t="s">
        <v>1537</v>
      </c>
    </row>
    <row r="4304" spans="1:15" ht="27.75" hidden="1" customHeight="1" x14ac:dyDescent="0.25">
      <c r="A4304" s="203" t="s">
        <v>157</v>
      </c>
      <c r="B4304" s="203" t="s">
        <v>504</v>
      </c>
      <c r="C4304" s="203" t="s">
        <v>1535</v>
      </c>
      <c r="D4304" s="203" t="s">
        <v>1538</v>
      </c>
      <c r="E4304" s="203" t="s">
        <v>1539</v>
      </c>
      <c r="F4304" s="203" t="s">
        <v>505</v>
      </c>
      <c r="G4304" s="257">
        <v>1.4</v>
      </c>
      <c r="H4304" s="361" t="s">
        <v>1390</v>
      </c>
      <c r="I4304" s="361" t="s">
        <v>1382</v>
      </c>
      <c r="J4304" s="275">
        <v>0.68</v>
      </c>
      <c r="K4304" s="361" t="s">
        <v>1391</v>
      </c>
      <c r="L4304" s="361" t="s">
        <v>1392</v>
      </c>
      <c r="M4304" s="370">
        <v>2012</v>
      </c>
      <c r="N4304" s="207">
        <v>43903</v>
      </c>
      <c r="O4304" s="361" t="s">
        <v>1537</v>
      </c>
    </row>
    <row r="4305" spans="1:15" ht="27.75" hidden="1" customHeight="1" x14ac:dyDescent="0.25">
      <c r="A4305" s="203" t="s">
        <v>157</v>
      </c>
      <c r="B4305" s="203" t="s">
        <v>504</v>
      </c>
      <c r="C4305" s="203" t="s">
        <v>1535</v>
      </c>
      <c r="D4305" s="203" t="s">
        <v>1538</v>
      </c>
      <c r="E4305" s="203" t="s">
        <v>1539</v>
      </c>
      <c r="F4305" s="203" t="s">
        <v>505</v>
      </c>
      <c r="G4305" s="257">
        <v>0.4</v>
      </c>
      <c r="H4305" s="361" t="s">
        <v>1390</v>
      </c>
      <c r="I4305" s="361" t="s">
        <v>1383</v>
      </c>
      <c r="J4305" s="275">
        <v>0.68</v>
      </c>
      <c r="K4305" s="361" t="s">
        <v>1391</v>
      </c>
      <c r="L4305" s="361" t="s">
        <v>1392</v>
      </c>
      <c r="M4305" s="370">
        <v>2012</v>
      </c>
      <c r="N4305" s="207">
        <v>43903</v>
      </c>
      <c r="O4305" s="361" t="s">
        <v>1537</v>
      </c>
    </row>
    <row r="4306" spans="1:15" ht="27.75" hidden="1" customHeight="1" x14ac:dyDescent="0.25">
      <c r="A4306" s="203" t="s">
        <v>157</v>
      </c>
      <c r="B4306" s="203" t="s">
        <v>504</v>
      </c>
      <c r="C4306" s="203" t="s">
        <v>1535</v>
      </c>
      <c r="D4306" s="203" t="s">
        <v>1538</v>
      </c>
      <c r="E4306" s="203" t="s">
        <v>1539</v>
      </c>
      <c r="F4306" s="203" t="s">
        <v>505</v>
      </c>
      <c r="G4306" s="257">
        <v>0.2</v>
      </c>
      <c r="H4306" s="361" t="s">
        <v>1390</v>
      </c>
      <c r="I4306" s="361" t="s">
        <v>1384</v>
      </c>
      <c r="J4306" s="275">
        <v>0.68</v>
      </c>
      <c r="K4306" s="361" t="s">
        <v>1391</v>
      </c>
      <c r="L4306" s="361" t="s">
        <v>1392</v>
      </c>
      <c r="M4306" s="370">
        <v>2012</v>
      </c>
      <c r="N4306" s="207">
        <v>43903</v>
      </c>
      <c r="O4306" s="361" t="s">
        <v>1537</v>
      </c>
    </row>
    <row r="4307" spans="1:15" ht="27.75" hidden="1" customHeight="1" x14ac:dyDescent="0.25">
      <c r="A4307" s="203" t="s">
        <v>157</v>
      </c>
      <c r="B4307" s="203" t="s">
        <v>504</v>
      </c>
      <c r="C4307" s="203" t="s">
        <v>1535</v>
      </c>
      <c r="D4307" s="203" t="s">
        <v>1538</v>
      </c>
      <c r="E4307" s="203" t="s">
        <v>1539</v>
      </c>
      <c r="F4307" s="203" t="s">
        <v>505</v>
      </c>
      <c r="G4307" s="257">
        <v>0.1</v>
      </c>
      <c r="H4307" s="361" t="s">
        <v>1390</v>
      </c>
      <c r="I4307" s="361" t="s">
        <v>1385</v>
      </c>
      <c r="J4307" s="275">
        <v>0.68</v>
      </c>
      <c r="K4307" s="361" t="s">
        <v>1391</v>
      </c>
      <c r="L4307" s="361" t="s">
        <v>1392</v>
      </c>
      <c r="M4307" s="370">
        <v>2012</v>
      </c>
      <c r="N4307" s="207">
        <v>43903</v>
      </c>
      <c r="O4307" s="361" t="s">
        <v>1537</v>
      </c>
    </row>
    <row r="4308" spans="1:15" ht="27.75" hidden="1" customHeight="1" x14ac:dyDescent="0.25">
      <c r="A4308" s="203" t="s">
        <v>157</v>
      </c>
      <c r="B4308" s="203" t="s">
        <v>504</v>
      </c>
      <c r="C4308" s="203" t="s">
        <v>1535</v>
      </c>
      <c r="D4308" s="203" t="s">
        <v>1651</v>
      </c>
      <c r="E4308" s="203" t="s">
        <v>1652</v>
      </c>
      <c r="F4308" s="203" t="s">
        <v>505</v>
      </c>
      <c r="G4308" s="257">
        <v>2.2000000000000002</v>
      </c>
      <c r="H4308" s="361" t="s">
        <v>1390</v>
      </c>
      <c r="I4308" s="361" t="s">
        <v>1379</v>
      </c>
      <c r="J4308" s="275">
        <v>0.66</v>
      </c>
      <c r="K4308" s="361" t="s">
        <v>1391</v>
      </c>
      <c r="L4308" s="361" t="s">
        <v>1392</v>
      </c>
      <c r="M4308" s="370">
        <v>2011</v>
      </c>
      <c r="N4308" s="207">
        <v>43903</v>
      </c>
      <c r="O4308" s="361" t="s">
        <v>1537</v>
      </c>
    </row>
    <row r="4309" spans="1:15" ht="27.75" hidden="1" customHeight="1" x14ac:dyDescent="0.25">
      <c r="A4309" s="203" t="s">
        <v>157</v>
      </c>
      <c r="B4309" s="203" t="s">
        <v>504</v>
      </c>
      <c r="C4309" s="203" t="s">
        <v>1535</v>
      </c>
      <c r="D4309" s="203" t="s">
        <v>1651</v>
      </c>
      <c r="E4309" s="203" t="s">
        <v>1652</v>
      </c>
      <c r="F4309" s="203" t="s">
        <v>505</v>
      </c>
      <c r="G4309" s="257">
        <v>0.55000000000000004</v>
      </c>
      <c r="H4309" s="361" t="s">
        <v>1390</v>
      </c>
      <c r="I4309" s="361" t="s">
        <v>1382</v>
      </c>
      <c r="J4309" s="275">
        <v>0.66</v>
      </c>
      <c r="K4309" s="361" t="s">
        <v>1391</v>
      </c>
      <c r="L4309" s="361" t="s">
        <v>1392</v>
      </c>
      <c r="M4309" s="370">
        <v>2011</v>
      </c>
      <c r="N4309" s="207">
        <v>43903</v>
      </c>
      <c r="O4309" s="361" t="s">
        <v>1537</v>
      </c>
    </row>
    <row r="4310" spans="1:15" ht="27.75" hidden="1" customHeight="1" x14ac:dyDescent="0.25">
      <c r="A4310" s="203" t="s">
        <v>157</v>
      </c>
      <c r="B4310" s="203" t="s">
        <v>504</v>
      </c>
      <c r="C4310" s="203" t="s">
        <v>1535</v>
      </c>
      <c r="D4310" s="203" t="s">
        <v>1651</v>
      </c>
      <c r="E4310" s="203" t="s">
        <v>1652</v>
      </c>
      <c r="F4310" s="203" t="s">
        <v>505</v>
      </c>
      <c r="G4310" s="257">
        <v>0.22</v>
      </c>
      <c r="H4310" s="361" t="s">
        <v>1390</v>
      </c>
      <c r="I4310" s="361" t="s">
        <v>1383</v>
      </c>
      <c r="J4310" s="275">
        <v>0.66</v>
      </c>
      <c r="K4310" s="361" t="s">
        <v>1391</v>
      </c>
      <c r="L4310" s="361" t="s">
        <v>1392</v>
      </c>
      <c r="M4310" s="370">
        <v>2011</v>
      </c>
      <c r="N4310" s="207">
        <v>43903</v>
      </c>
      <c r="O4310" s="361" t="s">
        <v>1537</v>
      </c>
    </row>
    <row r="4311" spans="1:15" ht="27.75" hidden="1" customHeight="1" x14ac:dyDescent="0.25">
      <c r="A4311" s="203" t="s">
        <v>157</v>
      </c>
      <c r="B4311" s="203" t="s">
        <v>504</v>
      </c>
      <c r="C4311" s="203" t="s">
        <v>1535</v>
      </c>
      <c r="D4311" s="203" t="s">
        <v>1651</v>
      </c>
      <c r="E4311" s="203" t="s">
        <v>1652</v>
      </c>
      <c r="F4311" s="203" t="s">
        <v>505</v>
      </c>
      <c r="G4311" s="257">
        <v>8.7999999999999995E-2</v>
      </c>
      <c r="H4311" s="361" t="s">
        <v>1390</v>
      </c>
      <c r="I4311" s="361" t="s">
        <v>1384</v>
      </c>
      <c r="J4311" s="275">
        <v>0.66</v>
      </c>
      <c r="K4311" s="361" t="s">
        <v>1391</v>
      </c>
      <c r="L4311" s="361" t="s">
        <v>1392</v>
      </c>
      <c r="M4311" s="370">
        <v>2011</v>
      </c>
      <c r="N4311" s="207">
        <v>43903</v>
      </c>
      <c r="O4311" s="361" t="s">
        <v>1537</v>
      </c>
    </row>
    <row r="4312" spans="1:15" ht="27.75" hidden="1" customHeight="1" x14ac:dyDescent="0.25">
      <c r="A4312" s="203" t="s">
        <v>157</v>
      </c>
      <c r="B4312" s="203" t="s">
        <v>504</v>
      </c>
      <c r="C4312" s="203" t="s">
        <v>1535</v>
      </c>
      <c r="D4312" s="203" t="s">
        <v>1651</v>
      </c>
      <c r="E4312" s="203" t="s">
        <v>1652</v>
      </c>
      <c r="F4312" s="203" t="s">
        <v>505</v>
      </c>
      <c r="G4312" s="257">
        <v>0.03</v>
      </c>
      <c r="H4312" s="361" t="s">
        <v>1390</v>
      </c>
      <c r="I4312" s="361" t="s">
        <v>1385</v>
      </c>
      <c r="J4312" s="275">
        <v>0.66</v>
      </c>
      <c r="K4312" s="361" t="s">
        <v>1391</v>
      </c>
      <c r="L4312" s="361" t="s">
        <v>1392</v>
      </c>
      <c r="M4312" s="370">
        <v>2011</v>
      </c>
      <c r="N4312" s="207">
        <v>43903</v>
      </c>
      <c r="O4312" s="361" t="s">
        <v>1537</v>
      </c>
    </row>
    <row r="4313" spans="1:15" ht="27.75" hidden="1" customHeight="1" x14ac:dyDescent="0.25">
      <c r="A4313" s="203" t="s">
        <v>157</v>
      </c>
      <c r="B4313" s="203" t="s">
        <v>504</v>
      </c>
      <c r="C4313" s="203" t="s">
        <v>1535</v>
      </c>
      <c r="D4313" s="203" t="s">
        <v>1651</v>
      </c>
      <c r="E4313" s="203" t="s">
        <v>1652</v>
      </c>
      <c r="F4313" s="203" t="s">
        <v>505</v>
      </c>
      <c r="G4313" s="257">
        <v>123</v>
      </c>
      <c r="H4313" s="361" t="s">
        <v>1414</v>
      </c>
      <c r="I4313" s="361" t="s">
        <v>1379</v>
      </c>
      <c r="J4313" s="275">
        <v>0.02</v>
      </c>
      <c r="K4313" s="361" t="s">
        <v>22</v>
      </c>
      <c r="L4313" s="361" t="s">
        <v>1392</v>
      </c>
      <c r="M4313" s="370">
        <v>2010</v>
      </c>
      <c r="N4313" s="207">
        <v>43903</v>
      </c>
      <c r="O4313" s="361" t="s">
        <v>1537</v>
      </c>
    </row>
    <row r="4314" spans="1:15" ht="27.75" hidden="1" customHeight="1" x14ac:dyDescent="0.25">
      <c r="A4314" s="203" t="s">
        <v>157</v>
      </c>
      <c r="B4314" s="203" t="s">
        <v>504</v>
      </c>
      <c r="C4314" s="203" t="s">
        <v>1535</v>
      </c>
      <c r="D4314" s="203" t="s">
        <v>1651</v>
      </c>
      <c r="E4314" s="203" t="s">
        <v>1652</v>
      </c>
      <c r="F4314" s="203" t="s">
        <v>505</v>
      </c>
      <c r="G4314" s="257">
        <v>19</v>
      </c>
      <c r="H4314" s="361" t="s">
        <v>1414</v>
      </c>
      <c r="I4314" s="361" t="s">
        <v>1382</v>
      </c>
      <c r="J4314" s="275">
        <v>0.02</v>
      </c>
      <c r="K4314" s="361" t="s">
        <v>22</v>
      </c>
      <c r="L4314" s="361" t="s">
        <v>1392</v>
      </c>
      <c r="M4314" s="370">
        <v>2010</v>
      </c>
      <c r="N4314" s="207">
        <v>43903</v>
      </c>
      <c r="O4314" s="361" t="s">
        <v>1537</v>
      </c>
    </row>
    <row r="4315" spans="1:15" ht="27.75" hidden="1" customHeight="1" x14ac:dyDescent="0.25">
      <c r="A4315" s="203" t="s">
        <v>157</v>
      </c>
      <c r="B4315" s="203" t="s">
        <v>504</v>
      </c>
      <c r="C4315" s="203" t="s">
        <v>1535</v>
      </c>
      <c r="D4315" s="203" t="s">
        <v>1651</v>
      </c>
      <c r="E4315" s="203" t="s">
        <v>1652</v>
      </c>
      <c r="F4315" s="203" t="s">
        <v>505</v>
      </c>
      <c r="G4315" s="257">
        <v>5.3</v>
      </c>
      <c r="H4315" s="361" t="s">
        <v>1414</v>
      </c>
      <c r="I4315" s="361" t="s">
        <v>1383</v>
      </c>
      <c r="J4315" s="275">
        <v>0.02</v>
      </c>
      <c r="K4315" s="361" t="s">
        <v>22</v>
      </c>
      <c r="L4315" s="361" t="s">
        <v>1392</v>
      </c>
      <c r="M4315" s="370">
        <v>2010</v>
      </c>
      <c r="N4315" s="207">
        <v>43903</v>
      </c>
      <c r="O4315" s="361" t="s">
        <v>1537</v>
      </c>
    </row>
    <row r="4316" spans="1:15" ht="27.75" hidden="1" customHeight="1" x14ac:dyDescent="0.25">
      <c r="A4316" s="203" t="s">
        <v>157</v>
      </c>
      <c r="B4316" s="203" t="s">
        <v>504</v>
      </c>
      <c r="C4316" s="203" t="s">
        <v>1535</v>
      </c>
      <c r="D4316" s="203" t="s">
        <v>1651</v>
      </c>
      <c r="E4316" s="203" t="s">
        <v>1652</v>
      </c>
      <c r="F4316" s="203" t="s">
        <v>505</v>
      </c>
      <c r="G4316" s="257">
        <v>2.5</v>
      </c>
      <c r="H4316" s="361" t="s">
        <v>1414</v>
      </c>
      <c r="I4316" s="361" t="s">
        <v>1384</v>
      </c>
      <c r="J4316" s="275">
        <v>0.02</v>
      </c>
      <c r="K4316" s="361" t="s">
        <v>22</v>
      </c>
      <c r="L4316" s="361" t="s">
        <v>1392</v>
      </c>
      <c r="M4316" s="370">
        <v>2010</v>
      </c>
      <c r="N4316" s="207">
        <v>43903</v>
      </c>
      <c r="O4316" s="361" t="s">
        <v>1537</v>
      </c>
    </row>
    <row r="4317" spans="1:15" ht="27.75" hidden="1" customHeight="1" x14ac:dyDescent="0.25">
      <c r="A4317" s="203" t="s">
        <v>157</v>
      </c>
      <c r="B4317" s="203" t="s">
        <v>504</v>
      </c>
      <c r="C4317" s="203" t="s">
        <v>1535</v>
      </c>
      <c r="D4317" s="203" t="s">
        <v>1651</v>
      </c>
      <c r="E4317" s="203" t="s">
        <v>1652</v>
      </c>
      <c r="F4317" s="203" t="s">
        <v>505</v>
      </c>
      <c r="G4317" s="257">
        <v>5.8000000000000003E-2</v>
      </c>
      <c r="H4317" s="361" t="s">
        <v>1414</v>
      </c>
      <c r="I4317" s="361" t="s">
        <v>1385</v>
      </c>
      <c r="J4317" s="275">
        <v>0.02</v>
      </c>
      <c r="K4317" s="361" t="s">
        <v>22</v>
      </c>
      <c r="L4317" s="361" t="s">
        <v>1392</v>
      </c>
      <c r="M4317" s="370">
        <v>2010</v>
      </c>
      <c r="N4317" s="207">
        <v>43903</v>
      </c>
      <c r="O4317" s="361" t="s">
        <v>1537</v>
      </c>
    </row>
    <row r="4318" spans="1:15" ht="27.75" hidden="1" customHeight="1" x14ac:dyDescent="0.25">
      <c r="A4318" s="203" t="s">
        <v>157</v>
      </c>
      <c r="B4318" s="202" t="s">
        <v>504</v>
      </c>
      <c r="C4318" s="203" t="s">
        <v>1745</v>
      </c>
      <c r="D4318" s="202" t="s">
        <v>1746</v>
      </c>
      <c r="E4318" s="202" t="s">
        <v>1747</v>
      </c>
      <c r="F4318" s="202" t="s">
        <v>505</v>
      </c>
      <c r="G4318" s="253">
        <v>3.35</v>
      </c>
      <c r="H4318" s="361" t="s">
        <v>1448</v>
      </c>
      <c r="I4318" s="359" t="s">
        <v>1407</v>
      </c>
      <c r="J4318" s="358">
        <v>0.33</v>
      </c>
      <c r="K4318" s="359" t="s">
        <v>1113</v>
      </c>
      <c r="L4318" s="359" t="s">
        <v>1408</v>
      </c>
      <c r="M4318" s="368">
        <v>2012</v>
      </c>
      <c r="N4318" s="205">
        <v>41967</v>
      </c>
      <c r="O4318" s="203" t="s">
        <v>1748</v>
      </c>
    </row>
    <row r="4319" spans="1:15" ht="27.75" hidden="1" customHeight="1" x14ac:dyDescent="0.25">
      <c r="A4319" s="203" t="s">
        <v>157</v>
      </c>
      <c r="B4319" s="202" t="s">
        <v>504</v>
      </c>
      <c r="C4319" s="203" t="s">
        <v>1745</v>
      </c>
      <c r="D4319" s="202" t="s">
        <v>1746</v>
      </c>
      <c r="E4319" s="202" t="s">
        <v>1747</v>
      </c>
      <c r="F4319" s="202" t="s">
        <v>505</v>
      </c>
      <c r="G4319" s="253">
        <v>1.6E-2</v>
      </c>
      <c r="H4319" s="361" t="s">
        <v>1450</v>
      </c>
      <c r="I4319" s="359" t="s">
        <v>1407</v>
      </c>
      <c r="J4319" s="358">
        <v>0.33</v>
      </c>
      <c r="K4319" s="359" t="s">
        <v>1113</v>
      </c>
      <c r="L4319" s="359" t="s">
        <v>1392</v>
      </c>
      <c r="M4319" s="368">
        <v>2012</v>
      </c>
      <c r="N4319" s="205">
        <v>41967</v>
      </c>
      <c r="O4319" s="203" t="s">
        <v>1748</v>
      </c>
    </row>
    <row r="4320" spans="1:15" ht="27.75" hidden="1" customHeight="1" x14ac:dyDescent="0.25">
      <c r="A4320" s="203" t="s">
        <v>157</v>
      </c>
      <c r="B4320" s="202" t="s">
        <v>504</v>
      </c>
      <c r="C4320" s="203" t="s">
        <v>207</v>
      </c>
      <c r="D4320" s="202" t="s">
        <v>526</v>
      </c>
      <c r="E4320" s="202" t="s">
        <v>1474</v>
      </c>
      <c r="F4320" s="202" t="s">
        <v>505</v>
      </c>
      <c r="G4320" s="253" t="s">
        <v>515</v>
      </c>
      <c r="H4320" s="361" t="s">
        <v>527</v>
      </c>
      <c r="I4320" s="359" t="s">
        <v>1407</v>
      </c>
      <c r="J4320" s="358">
        <v>0</v>
      </c>
      <c r="K4320" s="359" t="s">
        <v>22</v>
      </c>
      <c r="L4320" s="359" t="s">
        <v>1392</v>
      </c>
      <c r="M4320" s="368">
        <v>2000</v>
      </c>
      <c r="N4320" s="205">
        <v>40085</v>
      </c>
      <c r="O4320" s="361" t="s">
        <v>1749</v>
      </c>
    </row>
    <row r="4321" spans="1:15" ht="27.75" hidden="1" customHeight="1" x14ac:dyDescent="0.25">
      <c r="A4321" s="203" t="s">
        <v>157</v>
      </c>
      <c r="B4321" s="202" t="s">
        <v>504</v>
      </c>
      <c r="C4321" s="203" t="s">
        <v>1874</v>
      </c>
      <c r="D4321" s="202" t="s">
        <v>650</v>
      </c>
      <c r="E4321" s="202" t="s">
        <v>1875</v>
      </c>
      <c r="F4321" s="202" t="s">
        <v>505</v>
      </c>
      <c r="G4321" s="253">
        <v>94</v>
      </c>
      <c r="H4321" s="361" t="s">
        <v>1433</v>
      </c>
      <c r="I4321" s="359" t="s">
        <v>1407</v>
      </c>
      <c r="J4321" s="358">
        <v>0.28000000000000003</v>
      </c>
      <c r="K4321" s="359" t="s">
        <v>1113</v>
      </c>
      <c r="L4321" s="359" t="s">
        <v>1408</v>
      </c>
      <c r="M4321" s="368">
        <v>2006</v>
      </c>
      <c r="N4321" s="205">
        <v>40582</v>
      </c>
      <c r="O4321" s="203"/>
    </row>
    <row r="4322" spans="1:15" ht="27.75" hidden="1" customHeight="1" x14ac:dyDescent="0.25">
      <c r="A4322" s="203" t="s">
        <v>157</v>
      </c>
      <c r="B4322" s="202" t="s">
        <v>504</v>
      </c>
      <c r="C4322" s="203" t="s">
        <v>1874</v>
      </c>
      <c r="D4322" s="202" t="s">
        <v>650</v>
      </c>
      <c r="E4322" s="202" t="s">
        <v>1875</v>
      </c>
      <c r="F4322" s="202" t="s">
        <v>505</v>
      </c>
      <c r="G4322" s="253">
        <v>0.26</v>
      </c>
      <c r="H4322" s="361" t="s">
        <v>1414</v>
      </c>
      <c r="I4322" s="359" t="s">
        <v>1407</v>
      </c>
      <c r="J4322" s="358">
        <v>0.28000000000000003</v>
      </c>
      <c r="K4322" s="359" t="s">
        <v>1113</v>
      </c>
      <c r="L4322" s="359" t="s">
        <v>1392</v>
      </c>
      <c r="M4322" s="368">
        <v>2006</v>
      </c>
      <c r="N4322" s="205">
        <v>40582</v>
      </c>
      <c r="O4322" s="203"/>
    </row>
    <row r="4323" spans="1:15" ht="27.75" hidden="1" customHeight="1" x14ac:dyDescent="0.25">
      <c r="A4323" s="203" t="s">
        <v>157</v>
      </c>
      <c r="B4323" s="202" t="s">
        <v>504</v>
      </c>
      <c r="C4323" s="203" t="s">
        <v>1808</v>
      </c>
      <c r="D4323" s="202" t="s">
        <v>1809</v>
      </c>
      <c r="E4323" s="202" t="s">
        <v>1810</v>
      </c>
      <c r="F4323" s="202" t="s">
        <v>505</v>
      </c>
      <c r="G4323" s="253">
        <v>95.4</v>
      </c>
      <c r="H4323" s="361" t="s">
        <v>1448</v>
      </c>
      <c r="I4323" s="359" t="s">
        <v>1407</v>
      </c>
      <c r="J4323" s="358">
        <v>0.38890000000000002</v>
      </c>
      <c r="K4323" s="359" t="s">
        <v>1113</v>
      </c>
      <c r="L4323" s="359" t="s">
        <v>1408</v>
      </c>
      <c r="M4323" s="368">
        <v>2006</v>
      </c>
      <c r="N4323" s="205">
        <v>41694</v>
      </c>
      <c r="O4323" s="203" t="s">
        <v>1811</v>
      </c>
    </row>
    <row r="4324" spans="1:15" ht="27.75" hidden="1" customHeight="1" x14ac:dyDescent="0.25">
      <c r="A4324" s="203" t="s">
        <v>157</v>
      </c>
      <c r="B4324" s="202" t="s">
        <v>504</v>
      </c>
      <c r="C4324" s="203" t="s">
        <v>1808</v>
      </c>
      <c r="D4324" s="202" t="s">
        <v>1809</v>
      </c>
      <c r="E4324" s="202" t="s">
        <v>1810</v>
      </c>
      <c r="F4324" s="202" t="s">
        <v>505</v>
      </c>
      <c r="G4324" s="253">
        <v>0.78200000000000003</v>
      </c>
      <c r="H4324" s="361" t="s">
        <v>1450</v>
      </c>
      <c r="I4324" s="359" t="s">
        <v>1407</v>
      </c>
      <c r="J4324" s="358">
        <v>0.38890000000000002</v>
      </c>
      <c r="K4324" s="359" t="s">
        <v>1113</v>
      </c>
      <c r="L4324" s="359" t="s">
        <v>1392</v>
      </c>
      <c r="M4324" s="368">
        <v>2006</v>
      </c>
      <c r="N4324" s="205">
        <v>41694</v>
      </c>
      <c r="O4324" s="203" t="s">
        <v>1811</v>
      </c>
    </row>
    <row r="4325" spans="1:15" ht="27.75" hidden="1" customHeight="1" x14ac:dyDescent="0.25">
      <c r="A4325" s="203" t="s">
        <v>157</v>
      </c>
      <c r="B4325" s="202" t="s">
        <v>504</v>
      </c>
      <c r="C4325" s="203" t="s">
        <v>1808</v>
      </c>
      <c r="D4325" s="202" t="s">
        <v>1658</v>
      </c>
      <c r="E4325" s="202" t="s">
        <v>1659</v>
      </c>
      <c r="F4325" s="202" t="s">
        <v>505</v>
      </c>
      <c r="G4325" s="253">
        <v>21.8</v>
      </c>
      <c r="H4325" s="361" t="s">
        <v>1400</v>
      </c>
      <c r="I4325" s="359" t="s">
        <v>1379</v>
      </c>
      <c r="J4325" s="359" t="s">
        <v>1380</v>
      </c>
      <c r="K4325" s="359" t="s">
        <v>1391</v>
      </c>
      <c r="L4325" s="359" t="s">
        <v>1392</v>
      </c>
      <c r="M4325" s="368">
        <v>2006</v>
      </c>
      <c r="N4325" s="205">
        <v>41694</v>
      </c>
      <c r="O4325" s="203"/>
    </row>
    <row r="4326" spans="1:15" ht="27.75" hidden="1" customHeight="1" x14ac:dyDescent="0.25">
      <c r="A4326" s="203" t="s">
        <v>157</v>
      </c>
      <c r="B4326" s="202" t="s">
        <v>504</v>
      </c>
      <c r="C4326" s="203" t="s">
        <v>1808</v>
      </c>
      <c r="D4326" s="202" t="s">
        <v>1658</v>
      </c>
      <c r="E4326" s="202" t="s">
        <v>1659</v>
      </c>
      <c r="F4326" s="202" t="s">
        <v>505</v>
      </c>
      <c r="G4326" s="253">
        <v>10.6</v>
      </c>
      <c r="H4326" s="361" t="s">
        <v>1400</v>
      </c>
      <c r="I4326" s="359" t="s">
        <v>1382</v>
      </c>
      <c r="J4326" s="359" t="s">
        <v>1380</v>
      </c>
      <c r="K4326" s="359" t="s">
        <v>1391</v>
      </c>
      <c r="L4326" s="359" t="s">
        <v>1392</v>
      </c>
      <c r="M4326" s="368">
        <v>2006</v>
      </c>
      <c r="N4326" s="205">
        <v>41694</v>
      </c>
      <c r="O4326" s="203"/>
    </row>
    <row r="4327" spans="1:15" ht="27.75" hidden="1" customHeight="1" x14ac:dyDescent="0.25">
      <c r="A4327" s="203" t="s">
        <v>157</v>
      </c>
      <c r="B4327" s="202" t="s">
        <v>504</v>
      </c>
      <c r="C4327" s="203" t="s">
        <v>1808</v>
      </c>
      <c r="D4327" s="202" t="s">
        <v>1658</v>
      </c>
      <c r="E4327" s="202" t="s">
        <v>1659</v>
      </c>
      <c r="F4327" s="202" t="s">
        <v>505</v>
      </c>
      <c r="G4327" s="253">
        <v>3.9</v>
      </c>
      <c r="H4327" s="361" t="s">
        <v>1400</v>
      </c>
      <c r="I4327" s="359" t="s">
        <v>1383</v>
      </c>
      <c r="J4327" s="359" t="s">
        <v>1380</v>
      </c>
      <c r="K4327" s="359" t="s">
        <v>1391</v>
      </c>
      <c r="L4327" s="359" t="s">
        <v>1392</v>
      </c>
      <c r="M4327" s="368">
        <v>2006</v>
      </c>
      <c r="N4327" s="205">
        <v>41694</v>
      </c>
      <c r="O4327" s="203"/>
    </row>
    <row r="4328" spans="1:15" ht="27.75" hidden="1" customHeight="1" x14ac:dyDescent="0.25">
      <c r="A4328" s="203" t="s">
        <v>157</v>
      </c>
      <c r="B4328" s="202" t="s">
        <v>504</v>
      </c>
      <c r="C4328" s="203" t="s">
        <v>1808</v>
      </c>
      <c r="D4328" s="202" t="s">
        <v>1658</v>
      </c>
      <c r="E4328" s="202" t="s">
        <v>1659</v>
      </c>
      <c r="F4328" s="202" t="s">
        <v>505</v>
      </c>
      <c r="G4328" s="253">
        <v>1.03</v>
      </c>
      <c r="H4328" s="361" t="s">
        <v>1400</v>
      </c>
      <c r="I4328" s="359" t="s">
        <v>1384</v>
      </c>
      <c r="J4328" s="359" t="s">
        <v>1380</v>
      </c>
      <c r="K4328" s="359" t="s">
        <v>1391</v>
      </c>
      <c r="L4328" s="359" t="s">
        <v>1392</v>
      </c>
      <c r="M4328" s="368">
        <v>2006</v>
      </c>
      <c r="N4328" s="205">
        <v>41694</v>
      </c>
      <c r="O4328" s="203"/>
    </row>
    <row r="4329" spans="1:15" ht="27.75" hidden="1" customHeight="1" x14ac:dyDescent="0.25">
      <c r="A4329" s="203" t="s">
        <v>157</v>
      </c>
      <c r="B4329" s="202" t="s">
        <v>504</v>
      </c>
      <c r="C4329" s="203" t="s">
        <v>1808</v>
      </c>
      <c r="D4329" s="202" t="s">
        <v>1658</v>
      </c>
      <c r="E4329" s="202" t="s">
        <v>1659</v>
      </c>
      <c r="F4329" s="202" t="s">
        <v>505</v>
      </c>
      <c r="G4329" s="253">
        <v>0.28999999999999998</v>
      </c>
      <c r="H4329" s="361" t="s">
        <v>1400</v>
      </c>
      <c r="I4329" s="359" t="s">
        <v>1385</v>
      </c>
      <c r="J4329" s="359" t="s">
        <v>1380</v>
      </c>
      <c r="K4329" s="359" t="s">
        <v>1391</v>
      </c>
      <c r="L4329" s="359" t="s">
        <v>1392</v>
      </c>
      <c r="M4329" s="368">
        <v>2006</v>
      </c>
      <c r="N4329" s="205">
        <v>41694</v>
      </c>
      <c r="O4329" s="203"/>
    </row>
    <row r="4330" spans="1:15" ht="27.75" hidden="1" customHeight="1" x14ac:dyDescent="0.25">
      <c r="A4330" s="203" t="s">
        <v>157</v>
      </c>
      <c r="B4330" s="202" t="s">
        <v>504</v>
      </c>
      <c r="C4330" s="203" t="s">
        <v>1653</v>
      </c>
      <c r="D4330" s="202" t="s">
        <v>1685</v>
      </c>
      <c r="E4330" s="202" t="s">
        <v>1686</v>
      </c>
      <c r="F4330" s="202" t="s">
        <v>505</v>
      </c>
      <c r="G4330" s="253">
        <v>7.6</v>
      </c>
      <c r="H4330" s="361" t="s">
        <v>1433</v>
      </c>
      <c r="I4330" s="359" t="s">
        <v>1407</v>
      </c>
      <c r="J4330" s="358">
        <v>0.28999999999999998</v>
      </c>
      <c r="K4330" s="359" t="s">
        <v>1113</v>
      </c>
      <c r="L4330" s="359" t="s">
        <v>1408</v>
      </c>
      <c r="M4330" s="370">
        <v>2003</v>
      </c>
      <c r="N4330" s="205">
        <v>40658</v>
      </c>
      <c r="O4330" s="203"/>
    </row>
    <row r="4331" spans="1:15" ht="27.75" hidden="1" customHeight="1" x14ac:dyDescent="0.25">
      <c r="A4331" s="203" t="s">
        <v>157</v>
      </c>
      <c r="B4331" s="202" t="s">
        <v>504</v>
      </c>
      <c r="C4331" s="203" t="s">
        <v>1653</v>
      </c>
      <c r="D4331" s="202" t="s">
        <v>1685</v>
      </c>
      <c r="E4331" s="202" t="s">
        <v>1686</v>
      </c>
      <c r="F4331" s="202" t="s">
        <v>505</v>
      </c>
      <c r="G4331" s="253">
        <v>2.1000000000000001E-2</v>
      </c>
      <c r="H4331" s="361" t="s">
        <v>1414</v>
      </c>
      <c r="I4331" s="359" t="s">
        <v>1407</v>
      </c>
      <c r="J4331" s="358">
        <v>0.28999999999999998</v>
      </c>
      <c r="K4331" s="359" t="s">
        <v>1113</v>
      </c>
      <c r="L4331" s="359" t="s">
        <v>1392</v>
      </c>
      <c r="M4331" s="370">
        <v>2003</v>
      </c>
      <c r="N4331" s="205">
        <v>40658</v>
      </c>
      <c r="O4331" s="203"/>
    </row>
    <row r="4332" spans="1:15" ht="27.75" hidden="1" customHeight="1" x14ac:dyDescent="0.25">
      <c r="A4332" s="203" t="s">
        <v>157</v>
      </c>
      <c r="B4332" s="202" t="s">
        <v>504</v>
      </c>
      <c r="C4332" s="203" t="s">
        <v>1653</v>
      </c>
      <c r="D4332" s="202" t="s">
        <v>1654</v>
      </c>
      <c r="E4332" s="202" t="s">
        <v>1655</v>
      </c>
      <c r="F4332" s="202" t="s">
        <v>505</v>
      </c>
      <c r="G4332" s="253">
        <v>1.6</v>
      </c>
      <c r="H4332" s="361" t="s">
        <v>1433</v>
      </c>
      <c r="I4332" s="359" t="s">
        <v>1407</v>
      </c>
      <c r="J4332" s="358" t="s">
        <v>1380</v>
      </c>
      <c r="K4332" s="359" t="s">
        <v>1113</v>
      </c>
      <c r="L4332" s="359" t="s">
        <v>1408</v>
      </c>
      <c r="M4332" s="370">
        <v>2003</v>
      </c>
      <c r="N4332" s="205">
        <v>40658</v>
      </c>
      <c r="O4332" s="203"/>
    </row>
    <row r="4333" spans="1:15" ht="27.75" hidden="1" customHeight="1" x14ac:dyDescent="0.25">
      <c r="A4333" s="203" t="s">
        <v>157</v>
      </c>
      <c r="B4333" s="202" t="s">
        <v>504</v>
      </c>
      <c r="C4333" s="203" t="s">
        <v>1653</v>
      </c>
      <c r="D4333" s="202" t="s">
        <v>1654</v>
      </c>
      <c r="E4333" s="202" t="s">
        <v>1655</v>
      </c>
      <c r="F4333" s="202" t="s">
        <v>505</v>
      </c>
      <c r="G4333" s="253">
        <v>4.4200000000000003E-3</v>
      </c>
      <c r="H4333" s="361" t="s">
        <v>1414</v>
      </c>
      <c r="I4333" s="359" t="s">
        <v>1407</v>
      </c>
      <c r="J4333" s="358" t="s">
        <v>1380</v>
      </c>
      <c r="K4333" s="359" t="s">
        <v>1113</v>
      </c>
      <c r="L4333" s="359" t="s">
        <v>1392</v>
      </c>
      <c r="M4333" s="370">
        <v>2003</v>
      </c>
      <c r="N4333" s="205">
        <v>40658</v>
      </c>
      <c r="O4333" s="203"/>
    </row>
    <row r="4334" spans="1:15" ht="27.75" hidden="1" customHeight="1" x14ac:dyDescent="0.25">
      <c r="A4334" s="203" t="s">
        <v>157</v>
      </c>
      <c r="B4334" s="202" t="s">
        <v>504</v>
      </c>
      <c r="C4334" s="203" t="s">
        <v>1653</v>
      </c>
      <c r="D4334" s="202" t="s">
        <v>1908</v>
      </c>
      <c r="E4334" s="202" t="s">
        <v>1909</v>
      </c>
      <c r="F4334" s="202" t="s">
        <v>505</v>
      </c>
      <c r="G4334" s="253">
        <v>11</v>
      </c>
      <c r="H4334" s="361" t="s">
        <v>1433</v>
      </c>
      <c r="I4334" s="359" t="s">
        <v>1407</v>
      </c>
      <c r="J4334" s="358">
        <v>0.09</v>
      </c>
      <c r="K4334" s="359" t="s">
        <v>1113</v>
      </c>
      <c r="L4334" s="359" t="s">
        <v>1408</v>
      </c>
      <c r="M4334" s="368">
        <v>2003</v>
      </c>
      <c r="N4334" s="205">
        <v>40658</v>
      </c>
      <c r="O4334" s="203" t="s">
        <v>1910</v>
      </c>
    </row>
    <row r="4335" spans="1:15" ht="27.75" hidden="1" customHeight="1" x14ac:dyDescent="0.25">
      <c r="A4335" s="203" t="s">
        <v>157</v>
      </c>
      <c r="B4335" s="202" t="s">
        <v>504</v>
      </c>
      <c r="C4335" s="203" t="s">
        <v>1653</v>
      </c>
      <c r="D4335" s="202" t="s">
        <v>1908</v>
      </c>
      <c r="E4335" s="202" t="s">
        <v>1909</v>
      </c>
      <c r="F4335" s="202" t="s">
        <v>505</v>
      </c>
      <c r="G4335" s="253">
        <v>2.9600000000000001E-2</v>
      </c>
      <c r="H4335" s="361" t="s">
        <v>1414</v>
      </c>
      <c r="I4335" s="359" t="s">
        <v>1407</v>
      </c>
      <c r="J4335" s="358">
        <v>0.09</v>
      </c>
      <c r="K4335" s="359" t="s">
        <v>1113</v>
      </c>
      <c r="L4335" s="359" t="s">
        <v>1392</v>
      </c>
      <c r="M4335" s="368">
        <v>2003</v>
      </c>
      <c r="N4335" s="205">
        <v>40658</v>
      </c>
      <c r="O4335" s="203" t="s">
        <v>1910</v>
      </c>
    </row>
    <row r="4336" spans="1:15" ht="27.75" hidden="1" customHeight="1" x14ac:dyDescent="0.25">
      <c r="A4336" s="203" t="s">
        <v>157</v>
      </c>
      <c r="B4336" s="202" t="s">
        <v>504</v>
      </c>
      <c r="C4336" s="203" t="s">
        <v>1544</v>
      </c>
      <c r="D4336" s="203" t="s">
        <v>1545</v>
      </c>
      <c r="E4336" s="202" t="s">
        <v>1546</v>
      </c>
      <c r="F4336" s="202" t="s">
        <v>505</v>
      </c>
      <c r="G4336" s="253">
        <v>291</v>
      </c>
      <c r="H4336" s="361" t="s">
        <v>1547</v>
      </c>
      <c r="I4336" s="359" t="s">
        <v>1407</v>
      </c>
      <c r="J4336" s="358">
        <v>0.2954</v>
      </c>
      <c r="K4336" s="359" t="s">
        <v>8</v>
      </c>
      <c r="L4336" s="359" t="s">
        <v>1408</v>
      </c>
      <c r="M4336" s="368">
        <v>2003</v>
      </c>
      <c r="N4336" s="205">
        <v>40511</v>
      </c>
      <c r="O4336" s="203"/>
    </row>
    <row r="4337" spans="1:15" ht="27.75" hidden="1" customHeight="1" x14ac:dyDescent="0.25">
      <c r="A4337" s="203" t="s">
        <v>157</v>
      </c>
      <c r="B4337" s="202" t="s">
        <v>504</v>
      </c>
      <c r="C4337" s="203" t="s">
        <v>1544</v>
      </c>
      <c r="D4337" s="203" t="s">
        <v>1545</v>
      </c>
      <c r="E4337" s="202" t="s">
        <v>1546</v>
      </c>
      <c r="F4337" s="202" t="s">
        <v>505</v>
      </c>
      <c r="G4337" s="253">
        <v>0.79700000000000004</v>
      </c>
      <c r="H4337" s="361" t="s">
        <v>488</v>
      </c>
      <c r="I4337" s="359" t="s">
        <v>1407</v>
      </c>
      <c r="J4337" s="358">
        <v>0.2954</v>
      </c>
      <c r="K4337" s="359" t="s">
        <v>8</v>
      </c>
      <c r="L4337" s="359" t="s">
        <v>1392</v>
      </c>
      <c r="M4337" s="368">
        <v>2003</v>
      </c>
      <c r="N4337" s="205">
        <v>40511</v>
      </c>
      <c r="O4337" s="203"/>
    </row>
    <row r="4338" spans="1:15" ht="27.75" hidden="1" customHeight="1" x14ac:dyDescent="0.25">
      <c r="A4338" s="203" t="s">
        <v>157</v>
      </c>
      <c r="B4338" s="202" t="s">
        <v>504</v>
      </c>
      <c r="C4338" s="203" t="s">
        <v>1387</v>
      </c>
      <c r="D4338" s="202" t="s">
        <v>1388</v>
      </c>
      <c r="E4338" s="202" t="s">
        <v>1389</v>
      </c>
      <c r="F4338" s="202" t="s">
        <v>505</v>
      </c>
      <c r="G4338" s="253">
        <v>0.3</v>
      </c>
      <c r="H4338" s="361" t="s">
        <v>1400</v>
      </c>
      <c r="I4338" s="359" t="s">
        <v>1379</v>
      </c>
      <c r="J4338" s="359" t="s">
        <v>1380</v>
      </c>
      <c r="K4338" s="359" t="s">
        <v>1391</v>
      </c>
      <c r="L4338" s="359" t="s">
        <v>1392</v>
      </c>
      <c r="M4338" s="368">
        <v>2005</v>
      </c>
      <c r="N4338" s="207" t="s">
        <v>1393</v>
      </c>
      <c r="O4338" s="203"/>
    </row>
    <row r="4339" spans="1:15" ht="27.75" hidden="1" customHeight="1" x14ac:dyDescent="0.25">
      <c r="A4339" s="203" t="s">
        <v>157</v>
      </c>
      <c r="B4339" s="202" t="s">
        <v>504</v>
      </c>
      <c r="C4339" s="203" t="s">
        <v>1387</v>
      </c>
      <c r="D4339" s="202" t="s">
        <v>1388</v>
      </c>
      <c r="E4339" s="202" t="s">
        <v>1389</v>
      </c>
      <c r="F4339" s="202" t="s">
        <v>505</v>
      </c>
      <c r="G4339" s="253">
        <v>0.2</v>
      </c>
      <c r="H4339" s="361" t="s">
        <v>1400</v>
      </c>
      <c r="I4339" s="359" t="s">
        <v>1382</v>
      </c>
      <c r="J4339" s="359" t="s">
        <v>1380</v>
      </c>
      <c r="K4339" s="359" t="s">
        <v>1391</v>
      </c>
      <c r="L4339" s="359" t="s">
        <v>1392</v>
      </c>
      <c r="M4339" s="368">
        <v>2005</v>
      </c>
      <c r="N4339" s="207" t="s">
        <v>1393</v>
      </c>
      <c r="O4339" s="203"/>
    </row>
    <row r="4340" spans="1:15" ht="27.75" hidden="1" customHeight="1" x14ac:dyDescent="0.25">
      <c r="A4340" s="203" t="s">
        <v>157</v>
      </c>
      <c r="B4340" s="202" t="s">
        <v>504</v>
      </c>
      <c r="C4340" s="203" t="s">
        <v>1387</v>
      </c>
      <c r="D4340" s="202" t="s">
        <v>1388</v>
      </c>
      <c r="E4340" s="202" t="s">
        <v>1389</v>
      </c>
      <c r="F4340" s="202" t="s">
        <v>505</v>
      </c>
      <c r="G4340" s="253">
        <v>0.1</v>
      </c>
      <c r="H4340" s="361" t="s">
        <v>1400</v>
      </c>
      <c r="I4340" s="359" t="s">
        <v>1383</v>
      </c>
      <c r="J4340" s="359" t="s">
        <v>1380</v>
      </c>
      <c r="K4340" s="359" t="s">
        <v>1391</v>
      </c>
      <c r="L4340" s="359" t="s">
        <v>1392</v>
      </c>
      <c r="M4340" s="368">
        <v>2005</v>
      </c>
      <c r="N4340" s="207" t="s">
        <v>1393</v>
      </c>
      <c r="O4340" s="203"/>
    </row>
    <row r="4341" spans="1:15" ht="27.75" hidden="1" customHeight="1" x14ac:dyDescent="0.25">
      <c r="A4341" s="203" t="s">
        <v>157</v>
      </c>
      <c r="B4341" s="202" t="s">
        <v>504</v>
      </c>
      <c r="C4341" s="203" t="s">
        <v>1387</v>
      </c>
      <c r="D4341" s="202" t="s">
        <v>1388</v>
      </c>
      <c r="E4341" s="202" t="s">
        <v>1389</v>
      </c>
      <c r="F4341" s="202" t="s">
        <v>505</v>
      </c>
      <c r="G4341" s="253">
        <v>0.1</v>
      </c>
      <c r="H4341" s="361" t="s">
        <v>1400</v>
      </c>
      <c r="I4341" s="359" t="s">
        <v>1384</v>
      </c>
      <c r="J4341" s="359" t="s">
        <v>1380</v>
      </c>
      <c r="K4341" s="359" t="s">
        <v>1391</v>
      </c>
      <c r="L4341" s="359" t="s">
        <v>1392</v>
      </c>
      <c r="M4341" s="368">
        <v>2005</v>
      </c>
      <c r="N4341" s="207" t="s">
        <v>1393</v>
      </c>
      <c r="O4341" s="203"/>
    </row>
    <row r="4342" spans="1:15" ht="27.75" hidden="1" customHeight="1" x14ac:dyDescent="0.25">
      <c r="A4342" s="203" t="s">
        <v>157</v>
      </c>
      <c r="B4342" s="202" t="s">
        <v>504</v>
      </c>
      <c r="C4342" s="203" t="s">
        <v>1387</v>
      </c>
      <c r="D4342" s="202" t="s">
        <v>1388</v>
      </c>
      <c r="E4342" s="202" t="s">
        <v>1389</v>
      </c>
      <c r="F4342" s="202" t="s">
        <v>505</v>
      </c>
      <c r="G4342" s="253">
        <v>0.1</v>
      </c>
      <c r="H4342" s="361" t="s">
        <v>1400</v>
      </c>
      <c r="I4342" s="359" t="s">
        <v>1385</v>
      </c>
      <c r="J4342" s="359" t="s">
        <v>1380</v>
      </c>
      <c r="K4342" s="359" t="s">
        <v>1391</v>
      </c>
      <c r="L4342" s="359" t="s">
        <v>1392</v>
      </c>
      <c r="M4342" s="368">
        <v>2005</v>
      </c>
      <c r="N4342" s="207" t="s">
        <v>1393</v>
      </c>
      <c r="O4342" s="203"/>
    </row>
    <row r="4343" spans="1:15" ht="27.75" hidden="1" customHeight="1" x14ac:dyDescent="0.25">
      <c r="A4343" s="203" t="s">
        <v>157</v>
      </c>
      <c r="B4343" s="202" t="s">
        <v>504</v>
      </c>
      <c r="C4343" s="203" t="s">
        <v>1387</v>
      </c>
      <c r="D4343" s="202" t="s">
        <v>1388</v>
      </c>
      <c r="E4343" s="202" t="s">
        <v>1389</v>
      </c>
      <c r="F4343" s="202" t="s">
        <v>505</v>
      </c>
      <c r="G4343" s="253">
        <v>0.1</v>
      </c>
      <c r="H4343" s="361" t="s">
        <v>488</v>
      </c>
      <c r="I4343" s="359" t="s">
        <v>1379</v>
      </c>
      <c r="J4343" s="359" t="s">
        <v>1380</v>
      </c>
      <c r="K4343" s="359" t="s">
        <v>22</v>
      </c>
      <c r="L4343" s="359" t="s">
        <v>1392</v>
      </c>
      <c r="M4343" s="368">
        <v>2004</v>
      </c>
      <c r="N4343" s="207" t="s">
        <v>1393</v>
      </c>
      <c r="O4343" s="203"/>
    </row>
    <row r="4344" spans="1:15" ht="27.75" hidden="1" customHeight="1" x14ac:dyDescent="0.25">
      <c r="A4344" s="203" t="s">
        <v>157</v>
      </c>
      <c r="B4344" s="202" t="s">
        <v>504</v>
      </c>
      <c r="C4344" s="203" t="s">
        <v>1387</v>
      </c>
      <c r="D4344" s="202" t="s">
        <v>1388</v>
      </c>
      <c r="E4344" s="202" t="s">
        <v>1389</v>
      </c>
      <c r="F4344" s="202" t="s">
        <v>505</v>
      </c>
      <c r="G4344" s="253">
        <v>0.1</v>
      </c>
      <c r="H4344" s="361" t="s">
        <v>488</v>
      </c>
      <c r="I4344" s="359" t="s">
        <v>1382</v>
      </c>
      <c r="J4344" s="359" t="s">
        <v>1380</v>
      </c>
      <c r="K4344" s="359" t="s">
        <v>22</v>
      </c>
      <c r="L4344" s="359" t="s">
        <v>1392</v>
      </c>
      <c r="M4344" s="368">
        <v>2004</v>
      </c>
      <c r="N4344" s="207" t="s">
        <v>1393</v>
      </c>
      <c r="O4344" s="203"/>
    </row>
    <row r="4345" spans="1:15" ht="27.75" hidden="1" customHeight="1" x14ac:dyDescent="0.25">
      <c r="A4345" s="203" t="s">
        <v>157</v>
      </c>
      <c r="B4345" s="202" t="s">
        <v>504</v>
      </c>
      <c r="C4345" s="203" t="s">
        <v>1387</v>
      </c>
      <c r="D4345" s="202" t="s">
        <v>1388</v>
      </c>
      <c r="E4345" s="202" t="s">
        <v>1389</v>
      </c>
      <c r="F4345" s="202" t="s">
        <v>505</v>
      </c>
      <c r="G4345" s="253">
        <v>0.1</v>
      </c>
      <c r="H4345" s="361" t="s">
        <v>488</v>
      </c>
      <c r="I4345" s="359" t="s">
        <v>1383</v>
      </c>
      <c r="J4345" s="359" t="s">
        <v>1380</v>
      </c>
      <c r="K4345" s="359" t="s">
        <v>22</v>
      </c>
      <c r="L4345" s="359" t="s">
        <v>1392</v>
      </c>
      <c r="M4345" s="368">
        <v>2004</v>
      </c>
      <c r="N4345" s="207" t="s">
        <v>1393</v>
      </c>
      <c r="O4345" s="203"/>
    </row>
    <row r="4346" spans="1:15" ht="27.75" hidden="1" customHeight="1" x14ac:dyDescent="0.25">
      <c r="A4346" s="203" t="s">
        <v>157</v>
      </c>
      <c r="B4346" s="202" t="s">
        <v>504</v>
      </c>
      <c r="C4346" s="203" t="s">
        <v>1387</v>
      </c>
      <c r="D4346" s="202" t="s">
        <v>1388</v>
      </c>
      <c r="E4346" s="202" t="s">
        <v>1389</v>
      </c>
      <c r="F4346" s="202" t="s">
        <v>505</v>
      </c>
      <c r="G4346" s="253">
        <v>0.1</v>
      </c>
      <c r="H4346" s="361" t="s">
        <v>488</v>
      </c>
      <c r="I4346" s="359" t="s">
        <v>1384</v>
      </c>
      <c r="J4346" s="359" t="s">
        <v>1380</v>
      </c>
      <c r="K4346" s="359" t="s">
        <v>22</v>
      </c>
      <c r="L4346" s="359" t="s">
        <v>1392</v>
      </c>
      <c r="M4346" s="368">
        <v>2004</v>
      </c>
      <c r="N4346" s="207" t="s">
        <v>1393</v>
      </c>
      <c r="O4346" s="203"/>
    </row>
    <row r="4347" spans="1:15" ht="27.75" hidden="1" customHeight="1" x14ac:dyDescent="0.25">
      <c r="A4347" s="203" t="s">
        <v>157</v>
      </c>
      <c r="B4347" s="202" t="s">
        <v>504</v>
      </c>
      <c r="C4347" s="203" t="s">
        <v>1387</v>
      </c>
      <c r="D4347" s="202" t="s">
        <v>1388</v>
      </c>
      <c r="E4347" s="202" t="s">
        <v>1389</v>
      </c>
      <c r="F4347" s="202" t="s">
        <v>505</v>
      </c>
      <c r="G4347" s="253">
        <v>0.1</v>
      </c>
      <c r="H4347" s="361" t="s">
        <v>488</v>
      </c>
      <c r="I4347" s="359" t="s">
        <v>1385</v>
      </c>
      <c r="J4347" s="359" t="s">
        <v>1380</v>
      </c>
      <c r="K4347" s="359" t="s">
        <v>22</v>
      </c>
      <c r="L4347" s="359" t="s">
        <v>1392</v>
      </c>
      <c r="M4347" s="368">
        <v>2004</v>
      </c>
      <c r="N4347" s="207" t="s">
        <v>1393</v>
      </c>
      <c r="O4347" s="203"/>
    </row>
    <row r="4348" spans="1:15" ht="27.75" hidden="1" customHeight="1" x14ac:dyDescent="0.25">
      <c r="A4348" s="203" t="s">
        <v>157</v>
      </c>
      <c r="B4348" s="202" t="s">
        <v>504</v>
      </c>
      <c r="C4348" s="203" t="s">
        <v>1445</v>
      </c>
      <c r="D4348" s="202" t="s">
        <v>1446</v>
      </c>
      <c r="E4348" s="202" t="s">
        <v>1447</v>
      </c>
      <c r="F4348" s="202" t="s">
        <v>505</v>
      </c>
      <c r="G4348" s="253">
        <v>4</v>
      </c>
      <c r="H4348" s="361" t="s">
        <v>1448</v>
      </c>
      <c r="I4348" s="359" t="s">
        <v>1407</v>
      </c>
      <c r="J4348" s="358">
        <v>0.62</v>
      </c>
      <c r="K4348" s="359" t="s">
        <v>1113</v>
      </c>
      <c r="L4348" s="359" t="s">
        <v>1408</v>
      </c>
      <c r="M4348" s="368">
        <v>2001</v>
      </c>
      <c r="N4348" s="205">
        <v>41603</v>
      </c>
      <c r="O4348" s="203" t="s">
        <v>1449</v>
      </c>
    </row>
    <row r="4349" spans="1:15" ht="27.75" hidden="1" customHeight="1" x14ac:dyDescent="0.25">
      <c r="A4349" s="203" t="s">
        <v>157</v>
      </c>
      <c r="B4349" s="202" t="s">
        <v>504</v>
      </c>
      <c r="C4349" s="203" t="s">
        <v>1445</v>
      </c>
      <c r="D4349" s="202" t="s">
        <v>1446</v>
      </c>
      <c r="E4349" s="202" t="s">
        <v>1447</v>
      </c>
      <c r="F4349" s="202" t="s">
        <v>505</v>
      </c>
      <c r="G4349" s="253">
        <v>0.03</v>
      </c>
      <c r="H4349" s="361" t="s">
        <v>1450</v>
      </c>
      <c r="I4349" s="359" t="s">
        <v>1407</v>
      </c>
      <c r="J4349" s="358">
        <v>0.62</v>
      </c>
      <c r="K4349" s="359" t="s">
        <v>1113</v>
      </c>
      <c r="L4349" s="359" t="s">
        <v>1392</v>
      </c>
      <c r="M4349" s="368">
        <v>2001</v>
      </c>
      <c r="N4349" s="205">
        <v>41603</v>
      </c>
      <c r="O4349" s="203" t="s">
        <v>1449</v>
      </c>
    </row>
    <row r="4350" spans="1:15" ht="27.75" hidden="1" customHeight="1" x14ac:dyDescent="0.25">
      <c r="A4350" s="203" t="s">
        <v>157</v>
      </c>
      <c r="B4350" s="202" t="s">
        <v>504</v>
      </c>
      <c r="C4350" s="203" t="s">
        <v>2103</v>
      </c>
      <c r="D4350" s="202" t="s">
        <v>548</v>
      </c>
      <c r="E4350" s="202" t="s">
        <v>2104</v>
      </c>
      <c r="F4350" s="202" t="s">
        <v>505</v>
      </c>
      <c r="G4350" s="253">
        <v>15.9</v>
      </c>
      <c r="H4350" s="361" t="s">
        <v>1433</v>
      </c>
      <c r="I4350" s="359" t="s">
        <v>1407</v>
      </c>
      <c r="J4350" s="358">
        <v>0.63700000000000001</v>
      </c>
      <c r="K4350" s="359" t="s">
        <v>1113</v>
      </c>
      <c r="L4350" s="359" t="s">
        <v>1408</v>
      </c>
      <c r="M4350" s="368">
        <v>2006</v>
      </c>
      <c r="N4350" s="205">
        <v>40800</v>
      </c>
      <c r="O4350" s="203"/>
    </row>
    <row r="4351" spans="1:15" ht="27.75" hidden="1" customHeight="1" x14ac:dyDescent="0.25">
      <c r="A4351" s="203" t="s">
        <v>157</v>
      </c>
      <c r="B4351" s="202" t="s">
        <v>504</v>
      </c>
      <c r="C4351" s="203" t="s">
        <v>2103</v>
      </c>
      <c r="D4351" s="202" t="s">
        <v>548</v>
      </c>
      <c r="E4351" s="202" t="s">
        <v>2104</v>
      </c>
      <c r="F4351" s="202" t="s">
        <v>505</v>
      </c>
      <c r="G4351" s="253">
        <v>0.04</v>
      </c>
      <c r="H4351" s="361" t="s">
        <v>1414</v>
      </c>
      <c r="I4351" s="359" t="s">
        <v>1407</v>
      </c>
      <c r="J4351" s="358">
        <v>0.63700000000000001</v>
      </c>
      <c r="K4351" s="359" t="s">
        <v>1113</v>
      </c>
      <c r="L4351" s="359" t="s">
        <v>1392</v>
      </c>
      <c r="M4351" s="368">
        <v>2006</v>
      </c>
      <c r="N4351" s="205">
        <v>40800</v>
      </c>
      <c r="O4351" s="203"/>
    </row>
    <row r="4352" spans="1:15" ht="27.75" hidden="1" customHeight="1" x14ac:dyDescent="0.25">
      <c r="A4352" s="203" t="s">
        <v>157</v>
      </c>
      <c r="B4352" s="202" t="s">
        <v>504</v>
      </c>
      <c r="C4352" s="203" t="s">
        <v>2103</v>
      </c>
      <c r="D4352" s="202" t="s">
        <v>531</v>
      </c>
      <c r="E4352" s="202" t="s">
        <v>2105</v>
      </c>
      <c r="F4352" s="202" t="s">
        <v>505</v>
      </c>
      <c r="G4352" s="253">
        <v>36.4</v>
      </c>
      <c r="H4352" s="361" t="s">
        <v>1433</v>
      </c>
      <c r="I4352" s="359" t="s">
        <v>1407</v>
      </c>
      <c r="J4352" s="358">
        <v>0</v>
      </c>
      <c r="K4352" s="359" t="s">
        <v>1113</v>
      </c>
      <c r="L4352" s="359" t="s">
        <v>1408</v>
      </c>
      <c r="M4352" s="368">
        <v>2006</v>
      </c>
      <c r="N4352" s="205">
        <v>40800</v>
      </c>
      <c r="O4352" s="203"/>
    </row>
    <row r="4353" spans="1:15" ht="27.75" hidden="1" customHeight="1" x14ac:dyDescent="0.25">
      <c r="A4353" s="203" t="s">
        <v>157</v>
      </c>
      <c r="B4353" s="202" t="s">
        <v>504</v>
      </c>
      <c r="C4353" s="203" t="s">
        <v>2103</v>
      </c>
      <c r="D4353" s="202" t="s">
        <v>531</v>
      </c>
      <c r="E4353" s="202" t="s">
        <v>2105</v>
      </c>
      <c r="F4353" s="202" t="s">
        <v>505</v>
      </c>
      <c r="G4353" s="253">
        <v>0.1</v>
      </c>
      <c r="H4353" s="361" t="s">
        <v>1414</v>
      </c>
      <c r="I4353" s="359" t="s">
        <v>1407</v>
      </c>
      <c r="J4353" s="358">
        <v>0</v>
      </c>
      <c r="K4353" s="359" t="s">
        <v>1113</v>
      </c>
      <c r="L4353" s="359" t="s">
        <v>1392</v>
      </c>
      <c r="M4353" s="368">
        <v>2006</v>
      </c>
      <c r="N4353" s="205">
        <v>40800</v>
      </c>
      <c r="O4353" s="203"/>
    </row>
    <row r="4354" spans="1:15" ht="27.75" hidden="1" customHeight="1" x14ac:dyDescent="0.25">
      <c r="A4354" s="203" t="s">
        <v>157</v>
      </c>
      <c r="B4354" s="202" t="s">
        <v>504</v>
      </c>
      <c r="C4354" s="203" t="s">
        <v>2063</v>
      </c>
      <c r="D4354" s="202" t="s">
        <v>2106</v>
      </c>
      <c r="E4354" s="202" t="s">
        <v>2107</v>
      </c>
      <c r="F4354" s="202" t="s">
        <v>505</v>
      </c>
      <c r="G4354" s="253">
        <v>1.6</v>
      </c>
      <c r="H4354" s="361" t="s">
        <v>1448</v>
      </c>
      <c r="I4354" s="359" t="s">
        <v>1407</v>
      </c>
      <c r="J4354" s="358">
        <v>0.82450000000000001</v>
      </c>
      <c r="K4354" s="361" t="s">
        <v>1113</v>
      </c>
      <c r="L4354" s="359" t="s">
        <v>1408</v>
      </c>
      <c r="M4354" s="368">
        <v>2005</v>
      </c>
      <c r="N4354" s="205">
        <v>43007</v>
      </c>
      <c r="O4354" s="203" t="s">
        <v>1811</v>
      </c>
    </row>
    <row r="4355" spans="1:15" ht="27.75" hidden="1" customHeight="1" x14ac:dyDescent="0.25">
      <c r="A4355" s="203" t="s">
        <v>157</v>
      </c>
      <c r="B4355" s="202" t="s">
        <v>504</v>
      </c>
      <c r="C4355" s="203" t="s">
        <v>2063</v>
      </c>
      <c r="D4355" s="202" t="s">
        <v>2106</v>
      </c>
      <c r="E4355" s="202" t="s">
        <v>2107</v>
      </c>
      <c r="F4355" s="202" t="s">
        <v>505</v>
      </c>
      <c r="G4355" s="253">
        <v>1.3299999999999999E-2</v>
      </c>
      <c r="H4355" s="361" t="s">
        <v>1450</v>
      </c>
      <c r="I4355" s="359" t="s">
        <v>1407</v>
      </c>
      <c r="J4355" s="358">
        <v>0.82450000000000001</v>
      </c>
      <c r="K4355" s="361" t="s">
        <v>1113</v>
      </c>
      <c r="L4355" s="359" t="s">
        <v>1392</v>
      </c>
      <c r="M4355" s="368">
        <v>2005</v>
      </c>
      <c r="N4355" s="205">
        <v>43007</v>
      </c>
      <c r="O4355" s="203" t="s">
        <v>1811</v>
      </c>
    </row>
    <row r="4356" spans="1:15" ht="27.75" hidden="1" customHeight="1" x14ac:dyDescent="0.25">
      <c r="A4356" s="203" t="s">
        <v>157</v>
      </c>
      <c r="B4356" s="202" t="s">
        <v>504</v>
      </c>
      <c r="C4356" s="203" t="s">
        <v>2063</v>
      </c>
      <c r="D4356" s="202" t="s">
        <v>2035</v>
      </c>
      <c r="E4356" s="202" t="s">
        <v>2032</v>
      </c>
      <c r="F4356" s="202" t="s">
        <v>505</v>
      </c>
      <c r="G4356" s="253">
        <v>82</v>
      </c>
      <c r="H4356" s="361" t="s">
        <v>1414</v>
      </c>
      <c r="I4356" s="359" t="s">
        <v>1379</v>
      </c>
      <c r="J4356" s="358">
        <v>0.91</v>
      </c>
      <c r="K4356" s="361" t="s">
        <v>22</v>
      </c>
      <c r="L4356" s="359" t="s">
        <v>1392</v>
      </c>
      <c r="M4356" s="368">
        <v>2013</v>
      </c>
      <c r="N4356" s="205">
        <v>43007</v>
      </c>
      <c r="O4356" s="203"/>
    </row>
    <row r="4357" spans="1:15" ht="27.75" hidden="1" customHeight="1" x14ac:dyDescent="0.25">
      <c r="A4357" s="203" t="s">
        <v>157</v>
      </c>
      <c r="B4357" s="202" t="s">
        <v>504</v>
      </c>
      <c r="C4357" s="203" t="s">
        <v>2063</v>
      </c>
      <c r="D4357" s="202" t="s">
        <v>2035</v>
      </c>
      <c r="E4357" s="202" t="s">
        <v>2032</v>
      </c>
      <c r="F4357" s="202" t="s">
        <v>505</v>
      </c>
      <c r="G4357" s="253">
        <v>32</v>
      </c>
      <c r="H4357" s="361" t="s">
        <v>1414</v>
      </c>
      <c r="I4357" s="359" t="s">
        <v>1382</v>
      </c>
      <c r="J4357" s="358">
        <v>0.88</v>
      </c>
      <c r="K4357" s="361" t="s">
        <v>22</v>
      </c>
      <c r="L4357" s="359" t="s">
        <v>1392</v>
      </c>
      <c r="M4357" s="368">
        <v>2013</v>
      </c>
      <c r="N4357" s="205">
        <v>43007</v>
      </c>
      <c r="O4357" s="203"/>
    </row>
    <row r="4358" spans="1:15" ht="27.75" hidden="1" customHeight="1" x14ac:dyDescent="0.25">
      <c r="A4358" s="203" t="s">
        <v>157</v>
      </c>
      <c r="B4358" s="202" t="s">
        <v>504</v>
      </c>
      <c r="C4358" s="203" t="s">
        <v>2063</v>
      </c>
      <c r="D4358" s="202" t="s">
        <v>2035</v>
      </c>
      <c r="E4358" s="202" t="s">
        <v>2032</v>
      </c>
      <c r="F4358" s="202" t="s">
        <v>505</v>
      </c>
      <c r="G4358" s="253">
        <v>17</v>
      </c>
      <c r="H4358" s="361" t="s">
        <v>1414</v>
      </c>
      <c r="I4358" s="359" t="s">
        <v>1383</v>
      </c>
      <c r="J4358" s="358">
        <v>0.86</v>
      </c>
      <c r="K4358" s="361" t="s">
        <v>22</v>
      </c>
      <c r="L4358" s="359" t="s">
        <v>1392</v>
      </c>
      <c r="M4358" s="368">
        <v>2013</v>
      </c>
      <c r="N4358" s="205">
        <v>43007</v>
      </c>
      <c r="O4358" s="203"/>
    </row>
    <row r="4359" spans="1:15" ht="27.75" hidden="1" customHeight="1" x14ac:dyDescent="0.25">
      <c r="A4359" s="203" t="s">
        <v>157</v>
      </c>
      <c r="B4359" s="202" t="s">
        <v>504</v>
      </c>
      <c r="C4359" s="203" t="s">
        <v>2063</v>
      </c>
      <c r="D4359" s="202" t="s">
        <v>2035</v>
      </c>
      <c r="E4359" s="202" t="s">
        <v>2032</v>
      </c>
      <c r="F4359" s="202" t="s">
        <v>505</v>
      </c>
      <c r="G4359" s="253">
        <v>6</v>
      </c>
      <c r="H4359" s="361" t="s">
        <v>1414</v>
      </c>
      <c r="I4359" s="359" t="s">
        <v>1384</v>
      </c>
      <c r="J4359" s="358">
        <v>0.66</v>
      </c>
      <c r="K4359" s="361" t="s">
        <v>22</v>
      </c>
      <c r="L4359" s="359" t="s">
        <v>1392</v>
      </c>
      <c r="M4359" s="368">
        <v>2013</v>
      </c>
      <c r="N4359" s="205">
        <v>43007</v>
      </c>
      <c r="O4359" s="203"/>
    </row>
    <row r="4360" spans="1:15" ht="27.75" hidden="1" customHeight="1" x14ac:dyDescent="0.25">
      <c r="A4360" s="203" t="s">
        <v>157</v>
      </c>
      <c r="B4360" s="202" t="s">
        <v>504</v>
      </c>
      <c r="C4360" s="203" t="s">
        <v>2063</v>
      </c>
      <c r="D4360" s="202" t="s">
        <v>2035</v>
      </c>
      <c r="E4360" s="202" t="s">
        <v>2032</v>
      </c>
      <c r="F4360" s="202" t="s">
        <v>505</v>
      </c>
      <c r="G4360" s="253">
        <v>1</v>
      </c>
      <c r="H4360" s="361" t="s">
        <v>1414</v>
      </c>
      <c r="I4360" s="359" t="s">
        <v>1385</v>
      </c>
      <c r="J4360" s="358">
        <v>0.73</v>
      </c>
      <c r="K4360" s="361" t="s">
        <v>22</v>
      </c>
      <c r="L4360" s="359" t="s">
        <v>1392</v>
      </c>
      <c r="M4360" s="368">
        <v>2013</v>
      </c>
      <c r="N4360" s="205">
        <v>43007</v>
      </c>
      <c r="O4360" s="203"/>
    </row>
    <row r="4361" spans="1:15" ht="27.75" hidden="1" customHeight="1" x14ac:dyDescent="0.25">
      <c r="A4361" s="203" t="s">
        <v>157</v>
      </c>
      <c r="B4361" s="202" t="s">
        <v>504</v>
      </c>
      <c r="C4361" s="203" t="s">
        <v>2063</v>
      </c>
      <c r="D4361" s="202" t="s">
        <v>2066</v>
      </c>
      <c r="E4361" s="202" t="s">
        <v>2067</v>
      </c>
      <c r="F4361" s="202" t="s">
        <v>505</v>
      </c>
      <c r="G4361" s="253">
        <v>2.2999999999999998</v>
      </c>
      <c r="H4361" s="361" t="s">
        <v>1390</v>
      </c>
      <c r="I4361" s="359" t="s">
        <v>1379</v>
      </c>
      <c r="J4361" s="358">
        <v>0</v>
      </c>
      <c r="K4361" s="361" t="s">
        <v>1391</v>
      </c>
      <c r="L4361" s="359" t="s">
        <v>1392</v>
      </c>
      <c r="M4361" s="368">
        <v>2013</v>
      </c>
      <c r="N4361" s="205">
        <v>43007</v>
      </c>
      <c r="O4361" s="203"/>
    </row>
    <row r="4362" spans="1:15" ht="27.75" hidden="1" customHeight="1" x14ac:dyDescent="0.25">
      <c r="A4362" s="203" t="s">
        <v>157</v>
      </c>
      <c r="B4362" s="202" t="s">
        <v>504</v>
      </c>
      <c r="C4362" s="203" t="s">
        <v>2063</v>
      </c>
      <c r="D4362" s="202" t="s">
        <v>2066</v>
      </c>
      <c r="E4362" s="202" t="s">
        <v>2067</v>
      </c>
      <c r="F4362" s="202" t="s">
        <v>505</v>
      </c>
      <c r="G4362" s="253">
        <v>1.2</v>
      </c>
      <c r="H4362" s="361" t="s">
        <v>1390</v>
      </c>
      <c r="I4362" s="359" t="s">
        <v>1382</v>
      </c>
      <c r="J4362" s="358">
        <v>0.22</v>
      </c>
      <c r="K4362" s="361" t="s">
        <v>1391</v>
      </c>
      <c r="L4362" s="359" t="s">
        <v>1392</v>
      </c>
      <c r="M4362" s="368">
        <v>2013</v>
      </c>
      <c r="N4362" s="205">
        <v>43007</v>
      </c>
      <c r="O4362" s="203"/>
    </row>
    <row r="4363" spans="1:15" ht="27.75" hidden="1" customHeight="1" x14ac:dyDescent="0.25">
      <c r="A4363" s="203" t="s">
        <v>157</v>
      </c>
      <c r="B4363" s="202" t="s">
        <v>504</v>
      </c>
      <c r="C4363" s="203" t="s">
        <v>2063</v>
      </c>
      <c r="D4363" s="202" t="s">
        <v>2066</v>
      </c>
      <c r="E4363" s="202" t="s">
        <v>2067</v>
      </c>
      <c r="F4363" s="202" t="s">
        <v>505</v>
      </c>
      <c r="G4363" s="253">
        <v>0.8</v>
      </c>
      <c r="H4363" s="361" t="s">
        <v>1390</v>
      </c>
      <c r="I4363" s="359" t="s">
        <v>1383</v>
      </c>
      <c r="J4363" s="358">
        <v>0</v>
      </c>
      <c r="K4363" s="361" t="s">
        <v>1391</v>
      </c>
      <c r="L4363" s="359" t="s">
        <v>1392</v>
      </c>
      <c r="M4363" s="368">
        <v>2013</v>
      </c>
      <c r="N4363" s="205">
        <v>43007</v>
      </c>
      <c r="O4363" s="203"/>
    </row>
    <row r="4364" spans="1:15" ht="27.75" hidden="1" customHeight="1" x14ac:dyDescent="0.25">
      <c r="A4364" s="203" t="s">
        <v>157</v>
      </c>
      <c r="B4364" s="202" t="s">
        <v>504</v>
      </c>
      <c r="C4364" s="203" t="s">
        <v>2063</v>
      </c>
      <c r="D4364" s="202" t="s">
        <v>2066</v>
      </c>
      <c r="E4364" s="202" t="s">
        <v>2067</v>
      </c>
      <c r="F4364" s="202" t="s">
        <v>505</v>
      </c>
      <c r="G4364" s="253">
        <v>0.3</v>
      </c>
      <c r="H4364" s="361" t="s">
        <v>1390</v>
      </c>
      <c r="I4364" s="359" t="s">
        <v>1384</v>
      </c>
      <c r="J4364" s="358">
        <v>0.26</v>
      </c>
      <c r="K4364" s="361" t="s">
        <v>1391</v>
      </c>
      <c r="L4364" s="359" t="s">
        <v>1392</v>
      </c>
      <c r="M4364" s="368">
        <v>2013</v>
      </c>
      <c r="N4364" s="205">
        <v>43007</v>
      </c>
      <c r="O4364" s="203"/>
    </row>
    <row r="4365" spans="1:15" ht="27.75" hidden="1" customHeight="1" x14ac:dyDescent="0.25">
      <c r="A4365" s="203" t="s">
        <v>157</v>
      </c>
      <c r="B4365" s="202" t="s">
        <v>504</v>
      </c>
      <c r="C4365" s="203" t="s">
        <v>2063</v>
      </c>
      <c r="D4365" s="202" t="s">
        <v>2066</v>
      </c>
      <c r="E4365" s="202" t="s">
        <v>2067</v>
      </c>
      <c r="F4365" s="202" t="s">
        <v>505</v>
      </c>
      <c r="G4365" s="253">
        <v>0.1</v>
      </c>
      <c r="H4365" s="361" t="s">
        <v>1390</v>
      </c>
      <c r="I4365" s="359" t="s">
        <v>1385</v>
      </c>
      <c r="J4365" s="358">
        <v>0.62</v>
      </c>
      <c r="K4365" s="361" t="s">
        <v>1391</v>
      </c>
      <c r="L4365" s="359" t="s">
        <v>1392</v>
      </c>
      <c r="M4365" s="368">
        <v>2013</v>
      </c>
      <c r="N4365" s="205">
        <v>43007</v>
      </c>
      <c r="O4365" s="203"/>
    </row>
    <row r="4366" spans="1:15" ht="27.75" hidden="1" customHeight="1" x14ac:dyDescent="0.25">
      <c r="A4366" s="203" t="s">
        <v>157</v>
      </c>
      <c r="B4366" s="202" t="s">
        <v>504</v>
      </c>
      <c r="C4366" s="203" t="s">
        <v>1453</v>
      </c>
      <c r="D4366" s="202" t="s">
        <v>1454</v>
      </c>
      <c r="E4366" s="202" t="s">
        <v>1455</v>
      </c>
      <c r="F4366" s="202" t="s">
        <v>505</v>
      </c>
      <c r="G4366" s="253">
        <v>1.9</v>
      </c>
      <c r="H4366" s="361" t="s">
        <v>1456</v>
      </c>
      <c r="I4366" s="359" t="s">
        <v>1407</v>
      </c>
      <c r="J4366" s="358">
        <v>0</v>
      </c>
      <c r="K4366" s="359" t="s">
        <v>1113</v>
      </c>
      <c r="L4366" s="359" t="s">
        <v>1408</v>
      </c>
      <c r="M4366" s="368">
        <v>2003</v>
      </c>
      <c r="N4366" s="205">
        <v>42061</v>
      </c>
      <c r="O4366" s="203"/>
    </row>
    <row r="4367" spans="1:15" ht="27.75" hidden="1" customHeight="1" x14ac:dyDescent="0.25">
      <c r="A4367" s="203" t="s">
        <v>157</v>
      </c>
      <c r="B4367" s="202" t="s">
        <v>504</v>
      </c>
      <c r="C4367" s="203" t="s">
        <v>1453</v>
      </c>
      <c r="D4367" s="202" t="s">
        <v>1454</v>
      </c>
      <c r="E4367" s="202" t="s">
        <v>1455</v>
      </c>
      <c r="F4367" s="202" t="s">
        <v>505</v>
      </c>
      <c r="G4367" s="253">
        <v>5.1999999999999998E-3</v>
      </c>
      <c r="H4367" s="361" t="s">
        <v>527</v>
      </c>
      <c r="I4367" s="359" t="s">
        <v>1407</v>
      </c>
      <c r="J4367" s="358">
        <v>0</v>
      </c>
      <c r="K4367" s="359" t="s">
        <v>1113</v>
      </c>
      <c r="L4367" s="359" t="s">
        <v>1392</v>
      </c>
      <c r="M4367" s="368">
        <v>2003</v>
      </c>
      <c r="N4367" s="205">
        <v>42061</v>
      </c>
      <c r="O4367" s="203"/>
    </row>
    <row r="4368" spans="1:15" ht="27.75" hidden="1" customHeight="1" x14ac:dyDescent="0.25">
      <c r="A4368" s="203" t="s">
        <v>157</v>
      </c>
      <c r="B4368" s="202" t="s">
        <v>504</v>
      </c>
      <c r="C4368" s="203" t="s">
        <v>1453</v>
      </c>
      <c r="D4368" s="202" t="s">
        <v>1482</v>
      </c>
      <c r="E4368" s="202" t="s">
        <v>1483</v>
      </c>
      <c r="F4368" s="202" t="s">
        <v>505</v>
      </c>
      <c r="G4368" s="253">
        <v>20.100000000000001</v>
      </c>
      <c r="H4368" s="361" t="s">
        <v>1456</v>
      </c>
      <c r="I4368" s="359" t="s">
        <v>1407</v>
      </c>
      <c r="J4368" s="358">
        <v>0.4703</v>
      </c>
      <c r="K4368" s="359" t="s">
        <v>1113</v>
      </c>
      <c r="L4368" s="359" t="s">
        <v>1408</v>
      </c>
      <c r="M4368" s="368">
        <v>2003</v>
      </c>
      <c r="N4368" s="205">
        <v>42061</v>
      </c>
      <c r="O4368" s="203"/>
    </row>
    <row r="4369" spans="1:15" ht="27.75" hidden="1" customHeight="1" x14ac:dyDescent="0.25">
      <c r="A4369" s="203" t="s">
        <v>157</v>
      </c>
      <c r="B4369" s="202" t="s">
        <v>504</v>
      </c>
      <c r="C4369" s="203" t="s">
        <v>1453</v>
      </c>
      <c r="D4369" s="202" t="s">
        <v>1482</v>
      </c>
      <c r="E4369" s="202" t="s">
        <v>1483</v>
      </c>
      <c r="F4369" s="202" t="s">
        <v>505</v>
      </c>
      <c r="G4369" s="253">
        <v>5.5E-2</v>
      </c>
      <c r="H4369" s="361" t="s">
        <v>527</v>
      </c>
      <c r="I4369" s="359" t="s">
        <v>1407</v>
      </c>
      <c r="J4369" s="358">
        <v>0.4703</v>
      </c>
      <c r="K4369" s="359" t="s">
        <v>1113</v>
      </c>
      <c r="L4369" s="359" t="s">
        <v>1392</v>
      </c>
      <c r="M4369" s="368">
        <v>2003</v>
      </c>
      <c r="N4369" s="205">
        <v>42061</v>
      </c>
      <c r="O4369" s="203"/>
    </row>
    <row r="4370" spans="1:15" ht="27.75" hidden="1" customHeight="1" x14ac:dyDescent="0.25">
      <c r="A4370" s="203" t="s">
        <v>157</v>
      </c>
      <c r="B4370" s="202" t="s">
        <v>504</v>
      </c>
      <c r="C4370" s="203" t="s">
        <v>1453</v>
      </c>
      <c r="D4370" s="202" t="s">
        <v>1484</v>
      </c>
      <c r="E4370" s="202" t="s">
        <v>1472</v>
      </c>
      <c r="F4370" s="202" t="s">
        <v>505</v>
      </c>
      <c r="G4370" s="253">
        <v>10.8</v>
      </c>
      <c r="H4370" s="361" t="s">
        <v>1456</v>
      </c>
      <c r="I4370" s="359" t="s">
        <v>1407</v>
      </c>
      <c r="J4370" s="358">
        <v>0.45729999999999998</v>
      </c>
      <c r="K4370" s="359" t="s">
        <v>1113</v>
      </c>
      <c r="L4370" s="359" t="s">
        <v>1408</v>
      </c>
      <c r="M4370" s="368">
        <v>2003</v>
      </c>
      <c r="N4370" s="205">
        <v>42061</v>
      </c>
      <c r="O4370" s="203"/>
    </row>
    <row r="4371" spans="1:15" ht="27.75" hidden="1" customHeight="1" x14ac:dyDescent="0.25">
      <c r="A4371" s="203" t="s">
        <v>157</v>
      </c>
      <c r="B4371" s="202" t="s">
        <v>504</v>
      </c>
      <c r="C4371" s="203" t="s">
        <v>1453</v>
      </c>
      <c r="D4371" s="202" t="s">
        <v>1484</v>
      </c>
      <c r="E4371" s="202" t="s">
        <v>1472</v>
      </c>
      <c r="F4371" s="202" t="s">
        <v>505</v>
      </c>
      <c r="G4371" s="253">
        <v>0.03</v>
      </c>
      <c r="H4371" s="361" t="s">
        <v>527</v>
      </c>
      <c r="I4371" s="359" t="s">
        <v>1407</v>
      </c>
      <c r="J4371" s="358">
        <v>0.4556</v>
      </c>
      <c r="K4371" s="359" t="s">
        <v>1113</v>
      </c>
      <c r="L4371" s="359" t="s">
        <v>1392</v>
      </c>
      <c r="M4371" s="368">
        <v>2003</v>
      </c>
      <c r="N4371" s="205">
        <v>42061</v>
      </c>
      <c r="O4371" s="203"/>
    </row>
    <row r="4372" spans="1:15" ht="27.75" hidden="1" customHeight="1" x14ac:dyDescent="0.25">
      <c r="A4372" s="203" t="s">
        <v>157</v>
      </c>
      <c r="B4372" s="202" t="s">
        <v>504</v>
      </c>
      <c r="C4372" s="203" t="s">
        <v>1453</v>
      </c>
      <c r="D4372" s="202" t="s">
        <v>1457</v>
      </c>
      <c r="E4372" s="202" t="s">
        <v>1458</v>
      </c>
      <c r="F4372" s="202" t="s">
        <v>505</v>
      </c>
      <c r="G4372" s="253">
        <v>27</v>
      </c>
      <c r="H4372" s="361" t="s">
        <v>1456</v>
      </c>
      <c r="I4372" s="359" t="s">
        <v>1407</v>
      </c>
      <c r="J4372" s="358">
        <v>0.45879999999999999</v>
      </c>
      <c r="K4372" s="359" t="s">
        <v>1113</v>
      </c>
      <c r="L4372" s="359" t="s">
        <v>1408</v>
      </c>
      <c r="M4372" s="368">
        <v>2003</v>
      </c>
      <c r="N4372" s="205">
        <v>42061</v>
      </c>
      <c r="O4372" s="203"/>
    </row>
    <row r="4373" spans="1:15" ht="27.75" hidden="1" customHeight="1" x14ac:dyDescent="0.25">
      <c r="A4373" s="203" t="s">
        <v>157</v>
      </c>
      <c r="B4373" s="202" t="s">
        <v>504</v>
      </c>
      <c r="C4373" s="203" t="s">
        <v>1453</v>
      </c>
      <c r="D4373" s="202" t="s">
        <v>1457</v>
      </c>
      <c r="E4373" s="202" t="s">
        <v>1458</v>
      </c>
      <c r="F4373" s="202" t="s">
        <v>505</v>
      </c>
      <c r="G4373" s="253">
        <v>7.3999999999999996E-2</v>
      </c>
      <c r="H4373" s="361" t="s">
        <v>527</v>
      </c>
      <c r="I4373" s="359" t="s">
        <v>1407</v>
      </c>
      <c r="J4373" s="358">
        <v>0.45879999999999999</v>
      </c>
      <c r="K4373" s="359" t="s">
        <v>1113</v>
      </c>
      <c r="L4373" s="359" t="s">
        <v>1392</v>
      </c>
      <c r="M4373" s="368">
        <v>2003</v>
      </c>
      <c r="N4373" s="205">
        <v>42061</v>
      </c>
      <c r="O4373" s="203"/>
    </row>
    <row r="4374" spans="1:15" ht="27.75" hidden="1" customHeight="1" x14ac:dyDescent="0.25">
      <c r="A4374" s="203" t="s">
        <v>157</v>
      </c>
      <c r="B4374" s="202" t="s">
        <v>504</v>
      </c>
      <c r="C4374" s="203" t="s">
        <v>1453</v>
      </c>
      <c r="D4374" s="202" t="s">
        <v>1485</v>
      </c>
      <c r="E4374" s="202" t="s">
        <v>1486</v>
      </c>
      <c r="F4374" s="202" t="s">
        <v>505</v>
      </c>
      <c r="G4374" s="253">
        <v>24</v>
      </c>
      <c r="H4374" s="361" t="s">
        <v>1456</v>
      </c>
      <c r="I4374" s="359" t="s">
        <v>1407</v>
      </c>
      <c r="J4374" s="358">
        <v>0.31030000000000002</v>
      </c>
      <c r="K4374" s="359" t="s">
        <v>1113</v>
      </c>
      <c r="L4374" s="359" t="s">
        <v>1408</v>
      </c>
      <c r="M4374" s="368">
        <v>2003</v>
      </c>
      <c r="N4374" s="205">
        <v>42061</v>
      </c>
      <c r="O4374" s="203"/>
    </row>
    <row r="4375" spans="1:15" ht="27.75" hidden="1" customHeight="1" x14ac:dyDescent="0.25">
      <c r="A4375" s="203" t="s">
        <v>157</v>
      </c>
      <c r="B4375" s="202" t="s">
        <v>504</v>
      </c>
      <c r="C4375" s="203" t="s">
        <v>1453</v>
      </c>
      <c r="D4375" s="202" t="s">
        <v>1485</v>
      </c>
      <c r="E4375" s="202" t="s">
        <v>1486</v>
      </c>
      <c r="F4375" s="202" t="s">
        <v>505</v>
      </c>
      <c r="G4375" s="253">
        <v>6.6000000000000003E-2</v>
      </c>
      <c r="H4375" s="361" t="s">
        <v>527</v>
      </c>
      <c r="I4375" s="359" t="s">
        <v>1407</v>
      </c>
      <c r="J4375" s="358">
        <v>0.31019999999999998</v>
      </c>
      <c r="K4375" s="359" t="s">
        <v>1113</v>
      </c>
      <c r="L4375" s="359" t="s">
        <v>1392</v>
      </c>
      <c r="M4375" s="368">
        <v>2003</v>
      </c>
      <c r="N4375" s="205">
        <v>42061</v>
      </c>
      <c r="O4375" s="203"/>
    </row>
    <row r="4376" spans="1:15" ht="27.75" hidden="1" customHeight="1" x14ac:dyDescent="0.25">
      <c r="A4376" s="203" t="s">
        <v>157</v>
      </c>
      <c r="B4376" s="202" t="s">
        <v>504</v>
      </c>
      <c r="C4376" s="203" t="s">
        <v>1453</v>
      </c>
      <c r="D4376" s="202" t="s">
        <v>2108</v>
      </c>
      <c r="E4376" s="202" t="s">
        <v>2109</v>
      </c>
      <c r="F4376" s="202" t="s">
        <v>505</v>
      </c>
      <c r="G4376" s="253">
        <v>1.3</v>
      </c>
      <c r="H4376" s="361" t="s">
        <v>1456</v>
      </c>
      <c r="I4376" s="359" t="s">
        <v>1407</v>
      </c>
      <c r="J4376" s="358">
        <v>0</v>
      </c>
      <c r="K4376" s="359" t="s">
        <v>1113</v>
      </c>
      <c r="L4376" s="359" t="s">
        <v>1408</v>
      </c>
      <c r="M4376" s="368">
        <v>2003</v>
      </c>
      <c r="N4376" s="205">
        <v>42061</v>
      </c>
      <c r="O4376" s="203"/>
    </row>
    <row r="4377" spans="1:15" ht="27.75" hidden="1" customHeight="1" x14ac:dyDescent="0.25">
      <c r="A4377" s="203" t="s">
        <v>157</v>
      </c>
      <c r="B4377" s="202" t="s">
        <v>504</v>
      </c>
      <c r="C4377" s="203" t="s">
        <v>1453</v>
      </c>
      <c r="D4377" s="202" t="s">
        <v>2108</v>
      </c>
      <c r="E4377" s="202" t="s">
        <v>2109</v>
      </c>
      <c r="F4377" s="202" t="s">
        <v>505</v>
      </c>
      <c r="G4377" s="253">
        <v>3.5999999999999999E-3</v>
      </c>
      <c r="H4377" s="361" t="s">
        <v>527</v>
      </c>
      <c r="I4377" s="359" t="s">
        <v>1407</v>
      </c>
      <c r="J4377" s="358">
        <v>0</v>
      </c>
      <c r="K4377" s="359" t="s">
        <v>1113</v>
      </c>
      <c r="L4377" s="359" t="s">
        <v>1392</v>
      </c>
      <c r="M4377" s="368">
        <v>2003</v>
      </c>
      <c r="N4377" s="205">
        <v>42061</v>
      </c>
      <c r="O4377" s="203"/>
    </row>
    <row r="4378" spans="1:15" ht="27.75" hidden="1" customHeight="1" x14ac:dyDescent="0.25">
      <c r="A4378" s="203" t="s">
        <v>157</v>
      </c>
      <c r="B4378" s="202" t="s">
        <v>504</v>
      </c>
      <c r="C4378" s="203" t="s">
        <v>1453</v>
      </c>
      <c r="D4378" s="202" t="s">
        <v>2110</v>
      </c>
      <c r="E4378" s="202" t="s">
        <v>2111</v>
      </c>
      <c r="F4378" s="202" t="s">
        <v>505</v>
      </c>
      <c r="G4378" s="253">
        <v>2</v>
      </c>
      <c r="H4378" s="361" t="s">
        <v>1456</v>
      </c>
      <c r="I4378" s="359" t="s">
        <v>1407</v>
      </c>
      <c r="J4378" s="358">
        <v>0</v>
      </c>
      <c r="K4378" s="359" t="s">
        <v>1113</v>
      </c>
      <c r="L4378" s="359" t="s">
        <v>1408</v>
      </c>
      <c r="M4378" s="368">
        <v>2003</v>
      </c>
      <c r="N4378" s="205">
        <v>42061</v>
      </c>
      <c r="O4378" s="203"/>
    </row>
    <row r="4379" spans="1:15" ht="27.75" hidden="1" customHeight="1" x14ac:dyDescent="0.25">
      <c r="A4379" s="203" t="s">
        <v>157</v>
      </c>
      <c r="B4379" s="202" t="s">
        <v>504</v>
      </c>
      <c r="C4379" s="203" t="s">
        <v>1453</v>
      </c>
      <c r="D4379" s="202" t="s">
        <v>2110</v>
      </c>
      <c r="E4379" s="202" t="s">
        <v>2111</v>
      </c>
      <c r="F4379" s="202" t="s">
        <v>505</v>
      </c>
      <c r="G4379" s="253">
        <v>5.4000000000000003E-3</v>
      </c>
      <c r="H4379" s="361" t="s">
        <v>527</v>
      </c>
      <c r="I4379" s="359" t="s">
        <v>1407</v>
      </c>
      <c r="J4379" s="358">
        <v>0</v>
      </c>
      <c r="K4379" s="359" t="s">
        <v>1113</v>
      </c>
      <c r="L4379" s="359" t="s">
        <v>1392</v>
      </c>
      <c r="M4379" s="368">
        <v>2003</v>
      </c>
      <c r="N4379" s="205">
        <v>42061</v>
      </c>
      <c r="O4379" s="203"/>
    </row>
    <row r="4380" spans="1:15" ht="27.75" hidden="1" customHeight="1" x14ac:dyDescent="0.25">
      <c r="A4380" s="203" t="s">
        <v>157</v>
      </c>
      <c r="B4380" s="202" t="s">
        <v>504</v>
      </c>
      <c r="C4380" s="203" t="s">
        <v>1415</v>
      </c>
      <c r="D4380" s="202" t="s">
        <v>1416</v>
      </c>
      <c r="E4380" s="202" t="s">
        <v>1417</v>
      </c>
      <c r="F4380" s="202" t="s">
        <v>505</v>
      </c>
      <c r="G4380" s="253">
        <v>0.08</v>
      </c>
      <c r="H4380" s="361" t="s">
        <v>1400</v>
      </c>
      <c r="I4380" s="359" t="s">
        <v>1379</v>
      </c>
      <c r="J4380" s="274">
        <v>0.57999999999999996</v>
      </c>
      <c r="K4380" s="361" t="s">
        <v>1391</v>
      </c>
      <c r="L4380" s="359" t="s">
        <v>1392</v>
      </c>
      <c r="M4380" s="368">
        <v>2006</v>
      </c>
      <c r="N4380" s="205">
        <v>43004</v>
      </c>
      <c r="O4380" s="203" t="s">
        <v>1418</v>
      </c>
    </row>
    <row r="4381" spans="1:15" ht="27.75" hidden="1" customHeight="1" x14ac:dyDescent="0.25">
      <c r="A4381" s="203" t="s">
        <v>157</v>
      </c>
      <c r="B4381" s="202" t="s">
        <v>504</v>
      </c>
      <c r="C4381" s="203" t="s">
        <v>1415</v>
      </c>
      <c r="D4381" s="202" t="s">
        <v>1416</v>
      </c>
      <c r="E4381" s="202" t="s">
        <v>1417</v>
      </c>
      <c r="F4381" s="202" t="s">
        <v>505</v>
      </c>
      <c r="G4381" s="253">
        <v>0.04</v>
      </c>
      <c r="H4381" s="361" t="s">
        <v>1400</v>
      </c>
      <c r="I4381" s="359" t="s">
        <v>1382</v>
      </c>
      <c r="J4381" s="274">
        <v>0.57999999999999996</v>
      </c>
      <c r="K4381" s="361" t="s">
        <v>1391</v>
      </c>
      <c r="L4381" s="359" t="s">
        <v>1392</v>
      </c>
      <c r="M4381" s="368">
        <v>2006</v>
      </c>
      <c r="N4381" s="205">
        <v>43004</v>
      </c>
      <c r="O4381" s="203" t="s">
        <v>1418</v>
      </c>
    </row>
    <row r="4382" spans="1:15" ht="27.75" hidden="1" customHeight="1" x14ac:dyDescent="0.25">
      <c r="A4382" s="203" t="s">
        <v>157</v>
      </c>
      <c r="B4382" s="202" t="s">
        <v>504</v>
      </c>
      <c r="C4382" s="203" t="s">
        <v>1415</v>
      </c>
      <c r="D4382" s="202" t="s">
        <v>1416</v>
      </c>
      <c r="E4382" s="202" t="s">
        <v>1417</v>
      </c>
      <c r="F4382" s="202" t="s">
        <v>505</v>
      </c>
      <c r="G4382" s="253">
        <v>0.03</v>
      </c>
      <c r="H4382" s="361" t="s">
        <v>1400</v>
      </c>
      <c r="I4382" s="359" t="s">
        <v>1383</v>
      </c>
      <c r="J4382" s="274">
        <v>0.57999999999999996</v>
      </c>
      <c r="K4382" s="361" t="s">
        <v>1391</v>
      </c>
      <c r="L4382" s="359" t="s">
        <v>1392</v>
      </c>
      <c r="M4382" s="368">
        <v>2006</v>
      </c>
      <c r="N4382" s="205">
        <v>43004</v>
      </c>
      <c r="O4382" s="203" t="s">
        <v>1418</v>
      </c>
    </row>
    <row r="4383" spans="1:15" ht="27.75" hidden="1" customHeight="1" x14ac:dyDescent="0.25">
      <c r="A4383" s="203" t="s">
        <v>157</v>
      </c>
      <c r="B4383" s="202" t="s">
        <v>504</v>
      </c>
      <c r="C4383" s="203" t="s">
        <v>1415</v>
      </c>
      <c r="D4383" s="202" t="s">
        <v>1416</v>
      </c>
      <c r="E4383" s="202" t="s">
        <v>1417</v>
      </c>
      <c r="F4383" s="202" t="s">
        <v>505</v>
      </c>
      <c r="G4383" s="253">
        <v>0.02</v>
      </c>
      <c r="H4383" s="361" t="s">
        <v>1400</v>
      </c>
      <c r="I4383" s="359" t="s">
        <v>1384</v>
      </c>
      <c r="J4383" s="274">
        <v>0.57999999999999996</v>
      </c>
      <c r="K4383" s="361" t="s">
        <v>1391</v>
      </c>
      <c r="L4383" s="359" t="s">
        <v>1392</v>
      </c>
      <c r="M4383" s="368">
        <v>2006</v>
      </c>
      <c r="N4383" s="205">
        <v>43004</v>
      </c>
      <c r="O4383" s="203" t="s">
        <v>1418</v>
      </c>
    </row>
    <row r="4384" spans="1:15" ht="27.75" hidden="1" customHeight="1" x14ac:dyDescent="0.25">
      <c r="A4384" s="203" t="s">
        <v>157</v>
      </c>
      <c r="B4384" s="202" t="s">
        <v>504</v>
      </c>
      <c r="C4384" s="203" t="s">
        <v>1415</v>
      </c>
      <c r="D4384" s="202" t="s">
        <v>1416</v>
      </c>
      <c r="E4384" s="202" t="s">
        <v>1417</v>
      </c>
      <c r="F4384" s="202" t="s">
        <v>505</v>
      </c>
      <c r="G4384" s="253">
        <v>0.01</v>
      </c>
      <c r="H4384" s="361" t="s">
        <v>1400</v>
      </c>
      <c r="I4384" s="359" t="s">
        <v>1385</v>
      </c>
      <c r="J4384" s="274">
        <v>0.57999999999999996</v>
      </c>
      <c r="K4384" s="361" t="s">
        <v>1391</v>
      </c>
      <c r="L4384" s="359" t="s">
        <v>1392</v>
      </c>
      <c r="M4384" s="368">
        <v>2006</v>
      </c>
      <c r="N4384" s="205">
        <v>43004</v>
      </c>
      <c r="O4384" s="203" t="s">
        <v>1418</v>
      </c>
    </row>
    <row r="4385" spans="1:15" ht="27.75" hidden="1" customHeight="1" x14ac:dyDescent="0.25">
      <c r="A4385" s="203" t="s">
        <v>157</v>
      </c>
      <c r="B4385" s="202" t="s">
        <v>504</v>
      </c>
      <c r="C4385" s="203" t="s">
        <v>1911</v>
      </c>
      <c r="D4385" s="202" t="s">
        <v>1912</v>
      </c>
      <c r="E4385" s="202" t="s">
        <v>1913</v>
      </c>
      <c r="F4385" s="202" t="s">
        <v>475</v>
      </c>
      <c r="G4385" s="253">
        <v>374.8</v>
      </c>
      <c r="H4385" s="361" t="s">
        <v>1456</v>
      </c>
      <c r="I4385" s="359" t="s">
        <v>1407</v>
      </c>
      <c r="J4385" s="358">
        <v>0.35389999999999999</v>
      </c>
      <c r="K4385" s="359" t="s">
        <v>1113</v>
      </c>
      <c r="L4385" s="359" t="s">
        <v>1408</v>
      </c>
      <c r="M4385" s="368">
        <v>2002</v>
      </c>
      <c r="N4385" s="205">
        <v>40081</v>
      </c>
      <c r="O4385" s="203" t="s">
        <v>1914</v>
      </c>
    </row>
    <row r="4386" spans="1:15" ht="27.75" hidden="1" customHeight="1" x14ac:dyDescent="0.25">
      <c r="A4386" s="203" t="s">
        <v>157</v>
      </c>
      <c r="B4386" s="202" t="s">
        <v>504</v>
      </c>
      <c r="C4386" s="203" t="s">
        <v>1911</v>
      </c>
      <c r="D4386" s="202" t="s">
        <v>1912</v>
      </c>
      <c r="E4386" s="202" t="s">
        <v>1913</v>
      </c>
      <c r="F4386" s="202" t="s">
        <v>475</v>
      </c>
      <c r="G4386" s="253">
        <v>1.03</v>
      </c>
      <c r="H4386" s="361" t="s">
        <v>527</v>
      </c>
      <c r="I4386" s="359" t="s">
        <v>1407</v>
      </c>
      <c r="J4386" s="358">
        <v>0.35220000000000001</v>
      </c>
      <c r="K4386" s="359" t="s">
        <v>1113</v>
      </c>
      <c r="L4386" s="359" t="s">
        <v>1392</v>
      </c>
      <c r="M4386" s="368">
        <v>2002</v>
      </c>
      <c r="N4386" s="205">
        <v>40081</v>
      </c>
      <c r="O4386" s="203" t="s">
        <v>1914</v>
      </c>
    </row>
    <row r="4387" spans="1:15" ht="27.75" hidden="1" customHeight="1" x14ac:dyDescent="0.25">
      <c r="A4387" s="203" t="s">
        <v>157</v>
      </c>
      <c r="B4387" s="202" t="s">
        <v>504</v>
      </c>
      <c r="C4387" s="203" t="s">
        <v>1580</v>
      </c>
      <c r="D4387" s="202" t="s">
        <v>583</v>
      </c>
      <c r="E4387" s="202" t="s">
        <v>1581</v>
      </c>
      <c r="F4387" s="202" t="s">
        <v>475</v>
      </c>
      <c r="G4387" s="253">
        <v>11.8</v>
      </c>
      <c r="H4387" s="361" t="s">
        <v>527</v>
      </c>
      <c r="I4387" s="359" t="s">
        <v>1407</v>
      </c>
      <c r="J4387" s="358">
        <v>0</v>
      </c>
      <c r="K4387" s="359" t="s">
        <v>1582</v>
      </c>
      <c r="L4387" s="359" t="s">
        <v>1392</v>
      </c>
      <c r="M4387" s="368">
        <v>2008</v>
      </c>
      <c r="N4387" s="205">
        <v>40851</v>
      </c>
      <c r="O4387" s="203"/>
    </row>
    <row r="4388" spans="1:15" ht="27.75" hidden="1" customHeight="1" x14ac:dyDescent="0.25">
      <c r="A4388" s="203" t="s">
        <v>157</v>
      </c>
      <c r="B4388" s="202" t="s">
        <v>504</v>
      </c>
      <c r="C4388" s="203" t="s">
        <v>1580</v>
      </c>
      <c r="D4388" s="202" t="s">
        <v>583</v>
      </c>
      <c r="E4388" s="202" t="s">
        <v>1583</v>
      </c>
      <c r="F4388" s="202" t="s">
        <v>475</v>
      </c>
      <c r="G4388" s="253">
        <v>35.799999999999997</v>
      </c>
      <c r="H4388" s="361" t="s">
        <v>527</v>
      </c>
      <c r="I4388" s="359" t="s">
        <v>1407</v>
      </c>
      <c r="J4388" s="358">
        <v>0</v>
      </c>
      <c r="K4388" s="359" t="s">
        <v>1582</v>
      </c>
      <c r="L4388" s="359" t="s">
        <v>1392</v>
      </c>
      <c r="M4388" s="368">
        <v>2008</v>
      </c>
      <c r="N4388" s="205">
        <v>40851</v>
      </c>
      <c r="O4388" s="203"/>
    </row>
    <row r="4389" spans="1:15" ht="27.75" hidden="1" customHeight="1" x14ac:dyDescent="0.25">
      <c r="A4389" s="203" t="s">
        <v>157</v>
      </c>
      <c r="B4389" s="202" t="s">
        <v>504</v>
      </c>
      <c r="C4389" s="203" t="s">
        <v>1580</v>
      </c>
      <c r="D4389" s="202" t="s">
        <v>1602</v>
      </c>
      <c r="E4389" s="202" t="s">
        <v>1603</v>
      </c>
      <c r="F4389" s="202" t="s">
        <v>475</v>
      </c>
      <c r="G4389" s="253">
        <v>35.799999999999997</v>
      </c>
      <c r="H4389" s="361" t="s">
        <v>527</v>
      </c>
      <c r="I4389" s="359" t="s">
        <v>1407</v>
      </c>
      <c r="J4389" s="358">
        <v>0</v>
      </c>
      <c r="K4389" s="359" t="s">
        <v>1582</v>
      </c>
      <c r="L4389" s="359" t="s">
        <v>1392</v>
      </c>
      <c r="M4389" s="368">
        <v>2008</v>
      </c>
      <c r="N4389" s="205">
        <v>40851</v>
      </c>
      <c r="O4389" s="203"/>
    </row>
    <row r="4390" spans="1:15" ht="27.75" hidden="1" customHeight="1" x14ac:dyDescent="0.25">
      <c r="A4390" s="203" t="s">
        <v>157</v>
      </c>
      <c r="B4390" s="202" t="s">
        <v>504</v>
      </c>
      <c r="C4390" s="203" t="s">
        <v>591</v>
      </c>
      <c r="D4390" s="202" t="s">
        <v>583</v>
      </c>
      <c r="E4390" s="202" t="s">
        <v>1584</v>
      </c>
      <c r="F4390" s="202" t="s">
        <v>475</v>
      </c>
      <c r="G4390" s="253"/>
      <c r="H4390" s="361"/>
      <c r="I4390" s="359" t="s">
        <v>594</v>
      </c>
      <c r="J4390" s="358">
        <v>0.6</v>
      </c>
      <c r="K4390" s="359" t="s">
        <v>8</v>
      </c>
      <c r="L4390" s="359" t="s">
        <v>1392</v>
      </c>
      <c r="M4390" s="368" t="s">
        <v>1407</v>
      </c>
      <c r="N4390" s="205"/>
      <c r="O4390" s="203"/>
    </row>
    <row r="4391" spans="1:15" ht="27.75" hidden="1" customHeight="1" x14ac:dyDescent="0.25">
      <c r="A4391" s="203" t="s">
        <v>157</v>
      </c>
      <c r="B4391" s="202" t="s">
        <v>504</v>
      </c>
      <c r="C4391" s="203" t="s">
        <v>591</v>
      </c>
      <c r="D4391" s="202" t="s">
        <v>583</v>
      </c>
      <c r="E4391" s="202" t="s">
        <v>1584</v>
      </c>
      <c r="F4391" s="202" t="s">
        <v>475</v>
      </c>
      <c r="G4391" s="253"/>
      <c r="H4391" s="361"/>
      <c r="I4391" s="359" t="s">
        <v>593</v>
      </c>
      <c r="J4391" s="358">
        <v>0.67</v>
      </c>
      <c r="K4391" s="359" t="s">
        <v>8</v>
      </c>
      <c r="L4391" s="359" t="s">
        <v>1392</v>
      </c>
      <c r="M4391" s="368" t="s">
        <v>1407</v>
      </c>
      <c r="N4391" s="205"/>
      <c r="O4391" s="203"/>
    </row>
    <row r="4392" spans="1:15" ht="27.75" hidden="1" customHeight="1" x14ac:dyDescent="0.25">
      <c r="A4392" s="203" t="s">
        <v>157</v>
      </c>
      <c r="B4392" s="202" t="s">
        <v>504</v>
      </c>
      <c r="C4392" s="203" t="s">
        <v>591</v>
      </c>
      <c r="D4392" s="202" t="s">
        <v>583</v>
      </c>
      <c r="E4392" s="202" t="s">
        <v>1584</v>
      </c>
      <c r="F4392" s="202" t="s">
        <v>475</v>
      </c>
      <c r="G4392" s="253">
        <v>23.2</v>
      </c>
      <c r="H4392" s="361" t="s">
        <v>488</v>
      </c>
      <c r="I4392" s="359" t="s">
        <v>1379</v>
      </c>
      <c r="J4392" s="359" t="s">
        <v>1380</v>
      </c>
      <c r="K4392" s="359" t="s">
        <v>8</v>
      </c>
      <c r="L4392" s="359" t="s">
        <v>1392</v>
      </c>
      <c r="M4392" s="370">
        <v>2003</v>
      </c>
      <c r="N4392" s="205">
        <v>39127</v>
      </c>
      <c r="O4392" s="203"/>
    </row>
    <row r="4393" spans="1:15" ht="27.75" hidden="1" customHeight="1" x14ac:dyDescent="0.25">
      <c r="A4393" s="203" t="s">
        <v>157</v>
      </c>
      <c r="B4393" s="202" t="s">
        <v>504</v>
      </c>
      <c r="C4393" s="203" t="s">
        <v>591</v>
      </c>
      <c r="D4393" s="202" t="s">
        <v>583</v>
      </c>
      <c r="E4393" s="202" t="s">
        <v>1584</v>
      </c>
      <c r="F4393" s="202" t="s">
        <v>475</v>
      </c>
      <c r="G4393" s="253">
        <v>7.2</v>
      </c>
      <c r="H4393" s="361" t="s">
        <v>488</v>
      </c>
      <c r="I4393" s="359" t="s">
        <v>1382</v>
      </c>
      <c r="J4393" s="359" t="s">
        <v>1380</v>
      </c>
      <c r="K4393" s="359" t="s">
        <v>8</v>
      </c>
      <c r="L4393" s="359" t="s">
        <v>1392</v>
      </c>
      <c r="M4393" s="370">
        <v>2003</v>
      </c>
      <c r="N4393" s="205">
        <v>39127</v>
      </c>
      <c r="O4393" s="203"/>
    </row>
    <row r="4394" spans="1:15" ht="27.75" hidden="1" customHeight="1" x14ac:dyDescent="0.25">
      <c r="A4394" s="203" t="s">
        <v>157</v>
      </c>
      <c r="B4394" s="202" t="s">
        <v>504</v>
      </c>
      <c r="C4394" s="203" t="s">
        <v>591</v>
      </c>
      <c r="D4394" s="202" t="s">
        <v>583</v>
      </c>
      <c r="E4394" s="202" t="s">
        <v>1584</v>
      </c>
      <c r="F4394" s="202" t="s">
        <v>475</v>
      </c>
      <c r="G4394" s="253">
        <v>2.9</v>
      </c>
      <c r="H4394" s="361" t="s">
        <v>488</v>
      </c>
      <c r="I4394" s="359" t="s">
        <v>1383</v>
      </c>
      <c r="J4394" s="359" t="s">
        <v>1380</v>
      </c>
      <c r="K4394" s="359" t="s">
        <v>8</v>
      </c>
      <c r="L4394" s="359" t="s">
        <v>1392</v>
      </c>
      <c r="M4394" s="370">
        <v>2003</v>
      </c>
      <c r="N4394" s="205">
        <v>39127</v>
      </c>
      <c r="O4394" s="203"/>
    </row>
    <row r="4395" spans="1:15" ht="27.75" hidden="1" customHeight="1" x14ac:dyDescent="0.25">
      <c r="A4395" s="203" t="s">
        <v>157</v>
      </c>
      <c r="B4395" s="202" t="s">
        <v>504</v>
      </c>
      <c r="C4395" s="203" t="s">
        <v>591</v>
      </c>
      <c r="D4395" s="202" t="s">
        <v>583</v>
      </c>
      <c r="E4395" s="202" t="s">
        <v>1584</v>
      </c>
      <c r="F4395" s="202" t="s">
        <v>475</v>
      </c>
      <c r="G4395" s="253">
        <v>1.8</v>
      </c>
      <c r="H4395" s="361" t="s">
        <v>488</v>
      </c>
      <c r="I4395" s="359" t="s">
        <v>1384</v>
      </c>
      <c r="J4395" s="359" t="s">
        <v>1380</v>
      </c>
      <c r="K4395" s="359" t="s">
        <v>8</v>
      </c>
      <c r="L4395" s="359" t="s">
        <v>1392</v>
      </c>
      <c r="M4395" s="370">
        <v>2003</v>
      </c>
      <c r="N4395" s="205">
        <v>39127</v>
      </c>
      <c r="O4395" s="203"/>
    </row>
    <row r="4396" spans="1:15" ht="27.75" hidden="1" customHeight="1" x14ac:dyDescent="0.25">
      <c r="A4396" s="203" t="s">
        <v>157</v>
      </c>
      <c r="B4396" s="202" t="s">
        <v>504</v>
      </c>
      <c r="C4396" s="203" t="s">
        <v>591</v>
      </c>
      <c r="D4396" s="202" t="s">
        <v>583</v>
      </c>
      <c r="E4396" s="202" t="s">
        <v>1584</v>
      </c>
      <c r="F4396" s="202" t="s">
        <v>475</v>
      </c>
      <c r="G4396" s="253">
        <v>0.3</v>
      </c>
      <c r="H4396" s="361" t="s">
        <v>488</v>
      </c>
      <c r="I4396" s="359" t="s">
        <v>1385</v>
      </c>
      <c r="J4396" s="359" t="s">
        <v>1380</v>
      </c>
      <c r="K4396" s="359" t="s">
        <v>8</v>
      </c>
      <c r="L4396" s="359" t="s">
        <v>1392</v>
      </c>
      <c r="M4396" s="370">
        <v>2003</v>
      </c>
      <c r="N4396" s="205">
        <v>39127</v>
      </c>
      <c r="O4396" s="203"/>
    </row>
    <row r="4397" spans="1:15" ht="27.75" hidden="1" customHeight="1" x14ac:dyDescent="0.25">
      <c r="A4397" s="203" t="s">
        <v>157</v>
      </c>
      <c r="B4397" s="202" t="s">
        <v>504</v>
      </c>
      <c r="C4397" s="203" t="s">
        <v>1403</v>
      </c>
      <c r="D4397" s="202" t="s">
        <v>1404</v>
      </c>
      <c r="E4397" s="202" t="s">
        <v>1405</v>
      </c>
      <c r="F4397" s="202" t="s">
        <v>475</v>
      </c>
      <c r="G4397" s="253">
        <v>154</v>
      </c>
      <c r="H4397" s="361" t="s">
        <v>1406</v>
      </c>
      <c r="I4397" s="359" t="s">
        <v>1407</v>
      </c>
      <c r="J4397" s="359" t="s">
        <v>1380</v>
      </c>
      <c r="K4397" s="359" t="s">
        <v>22</v>
      </c>
      <c r="L4397" s="359" t="s">
        <v>1408</v>
      </c>
      <c r="M4397" s="368" t="s">
        <v>1407</v>
      </c>
      <c r="N4397" s="205">
        <v>42486</v>
      </c>
      <c r="O4397" s="203"/>
    </row>
    <row r="4398" spans="1:15" ht="27.75" hidden="1" customHeight="1" x14ac:dyDescent="0.25">
      <c r="A4398" s="203" t="s">
        <v>157</v>
      </c>
      <c r="B4398" s="202" t="s">
        <v>504</v>
      </c>
      <c r="C4398" s="203" t="s">
        <v>1876</v>
      </c>
      <c r="D4398" s="202" t="s">
        <v>533</v>
      </c>
      <c r="E4398" s="202" t="s">
        <v>1877</v>
      </c>
      <c r="F4398" s="202" t="s">
        <v>505</v>
      </c>
      <c r="G4398" s="253">
        <v>79</v>
      </c>
      <c r="H4398" s="361" t="s">
        <v>1878</v>
      </c>
      <c r="I4398" s="359" t="s">
        <v>1407</v>
      </c>
      <c r="J4398" s="358">
        <v>0.15049999999999999</v>
      </c>
      <c r="K4398" s="359" t="s">
        <v>1113</v>
      </c>
      <c r="L4398" s="359" t="s">
        <v>1408</v>
      </c>
      <c r="M4398" s="368">
        <v>2004</v>
      </c>
      <c r="N4398" s="205">
        <v>40765</v>
      </c>
      <c r="O4398" s="361" t="s">
        <v>1879</v>
      </c>
    </row>
    <row r="4399" spans="1:15" ht="27.75" hidden="1" customHeight="1" x14ac:dyDescent="0.25">
      <c r="A4399" s="203" t="s">
        <v>157</v>
      </c>
      <c r="B4399" s="202" t="s">
        <v>504</v>
      </c>
      <c r="C4399" s="203" t="s">
        <v>1876</v>
      </c>
      <c r="D4399" s="202" t="s">
        <v>533</v>
      </c>
      <c r="E4399" s="202" t="s">
        <v>1877</v>
      </c>
      <c r="F4399" s="202" t="s">
        <v>505</v>
      </c>
      <c r="G4399" s="253">
        <v>0.65</v>
      </c>
      <c r="H4399" s="361" t="s">
        <v>1450</v>
      </c>
      <c r="I4399" s="359" t="s">
        <v>1407</v>
      </c>
      <c r="J4399" s="358">
        <v>0.15049999999999999</v>
      </c>
      <c r="K4399" s="359" t="s">
        <v>1113</v>
      </c>
      <c r="L4399" s="359" t="s">
        <v>1392</v>
      </c>
      <c r="M4399" s="368">
        <v>2004</v>
      </c>
      <c r="N4399" s="205">
        <v>40765</v>
      </c>
      <c r="O4399" s="361" t="s">
        <v>1879</v>
      </c>
    </row>
    <row r="4400" spans="1:15" ht="27.75" hidden="1" customHeight="1" x14ac:dyDescent="0.25">
      <c r="A4400" s="203" t="s">
        <v>157</v>
      </c>
      <c r="B4400" s="202" t="s">
        <v>504</v>
      </c>
      <c r="C4400" s="203" t="s">
        <v>1586</v>
      </c>
      <c r="D4400" s="202" t="s">
        <v>648</v>
      </c>
      <c r="E4400" s="202" t="s">
        <v>1594</v>
      </c>
      <c r="F4400" s="202" t="s">
        <v>475</v>
      </c>
      <c r="G4400" s="253">
        <v>141</v>
      </c>
      <c r="H4400" s="361" t="s">
        <v>1588</v>
      </c>
      <c r="I4400" s="359" t="s">
        <v>1407</v>
      </c>
      <c r="J4400" s="359" t="s">
        <v>1380</v>
      </c>
      <c r="K4400" s="359" t="s">
        <v>1113</v>
      </c>
      <c r="L4400" s="359" t="s">
        <v>1408</v>
      </c>
      <c r="M4400" s="368">
        <v>1999</v>
      </c>
      <c r="N4400" s="205">
        <v>39395</v>
      </c>
      <c r="O4400" s="203"/>
    </row>
    <row r="4401" spans="1:15" ht="27.75" hidden="1" customHeight="1" x14ac:dyDescent="0.25">
      <c r="A4401" s="203" t="s">
        <v>157</v>
      </c>
      <c r="B4401" s="202" t="s">
        <v>504</v>
      </c>
      <c r="C4401" s="203" t="s">
        <v>1586</v>
      </c>
      <c r="D4401" s="202" t="s">
        <v>648</v>
      </c>
      <c r="E4401" s="202" t="s">
        <v>1594</v>
      </c>
      <c r="F4401" s="202" t="s">
        <v>475</v>
      </c>
      <c r="G4401" s="253">
        <v>0.4</v>
      </c>
      <c r="H4401" s="361" t="s">
        <v>1589</v>
      </c>
      <c r="I4401" s="359" t="s">
        <v>1407</v>
      </c>
      <c r="J4401" s="359" t="s">
        <v>1380</v>
      </c>
      <c r="K4401" s="359" t="s">
        <v>1113</v>
      </c>
      <c r="L4401" s="359" t="s">
        <v>1392</v>
      </c>
      <c r="M4401" s="368">
        <v>1999</v>
      </c>
      <c r="N4401" s="205">
        <v>39395</v>
      </c>
      <c r="O4401" s="203"/>
    </row>
    <row r="4402" spans="1:15" ht="27.75" hidden="1" customHeight="1" x14ac:dyDescent="0.25">
      <c r="A4402" s="203" t="s">
        <v>157</v>
      </c>
      <c r="B4402" s="202" t="s">
        <v>504</v>
      </c>
      <c r="C4402" s="203" t="s">
        <v>1586</v>
      </c>
      <c r="D4402" s="202" t="s">
        <v>648</v>
      </c>
      <c r="E4402" s="202" t="s">
        <v>1594</v>
      </c>
      <c r="F4402" s="202" t="s">
        <v>475</v>
      </c>
      <c r="G4402" s="253">
        <v>263</v>
      </c>
      <c r="H4402" s="361" t="s">
        <v>1590</v>
      </c>
      <c r="I4402" s="359" t="s">
        <v>1407</v>
      </c>
      <c r="J4402" s="359" t="s">
        <v>1380</v>
      </c>
      <c r="K4402" s="359" t="s">
        <v>1113</v>
      </c>
      <c r="L4402" s="359" t="s">
        <v>1408</v>
      </c>
      <c r="M4402" s="368">
        <v>1999</v>
      </c>
      <c r="N4402" s="205">
        <v>39395</v>
      </c>
      <c r="O4402" s="203"/>
    </row>
    <row r="4403" spans="1:15" ht="27.75" hidden="1" customHeight="1" x14ac:dyDescent="0.25">
      <c r="A4403" s="203" t="s">
        <v>157</v>
      </c>
      <c r="B4403" s="202" t="s">
        <v>504</v>
      </c>
      <c r="C4403" s="203" t="s">
        <v>1586</v>
      </c>
      <c r="D4403" s="202" t="s">
        <v>648</v>
      </c>
      <c r="E4403" s="202" t="s">
        <v>1594</v>
      </c>
      <c r="F4403" s="202" t="s">
        <v>475</v>
      </c>
      <c r="G4403" s="253">
        <v>0.7</v>
      </c>
      <c r="H4403" s="361" t="s">
        <v>1591</v>
      </c>
      <c r="I4403" s="359" t="s">
        <v>1407</v>
      </c>
      <c r="J4403" s="359" t="s">
        <v>1380</v>
      </c>
      <c r="K4403" s="359" t="s">
        <v>1113</v>
      </c>
      <c r="L4403" s="359" t="s">
        <v>1392</v>
      </c>
      <c r="M4403" s="368">
        <v>1999</v>
      </c>
      <c r="N4403" s="205">
        <v>39395</v>
      </c>
      <c r="O4403" s="203"/>
    </row>
    <row r="4404" spans="1:15" ht="27.75" hidden="1" customHeight="1" x14ac:dyDescent="0.25">
      <c r="A4404" s="203" t="s">
        <v>157</v>
      </c>
      <c r="B4404" s="202" t="s">
        <v>504</v>
      </c>
      <c r="C4404" s="203" t="s">
        <v>1586</v>
      </c>
      <c r="D4404" s="202" t="s">
        <v>648</v>
      </c>
      <c r="E4404" s="202" t="s">
        <v>1594</v>
      </c>
      <c r="F4404" s="202" t="s">
        <v>475</v>
      </c>
      <c r="G4404" s="253">
        <v>130</v>
      </c>
      <c r="H4404" s="361" t="s">
        <v>1592</v>
      </c>
      <c r="I4404" s="359" t="s">
        <v>1407</v>
      </c>
      <c r="J4404" s="359" t="s">
        <v>1380</v>
      </c>
      <c r="K4404" s="359" t="s">
        <v>1113</v>
      </c>
      <c r="L4404" s="359" t="s">
        <v>1408</v>
      </c>
      <c r="M4404" s="368">
        <v>1999</v>
      </c>
      <c r="N4404" s="205">
        <v>39395</v>
      </c>
      <c r="O4404" s="203"/>
    </row>
    <row r="4405" spans="1:15" ht="27.75" hidden="1" customHeight="1" x14ac:dyDescent="0.25">
      <c r="A4405" s="203" t="s">
        <v>157</v>
      </c>
      <c r="B4405" s="202" t="s">
        <v>504</v>
      </c>
      <c r="C4405" s="203" t="s">
        <v>1586</v>
      </c>
      <c r="D4405" s="202" t="s">
        <v>648</v>
      </c>
      <c r="E4405" s="202" t="s">
        <v>1594</v>
      </c>
      <c r="F4405" s="202" t="s">
        <v>475</v>
      </c>
      <c r="G4405" s="253">
        <v>0.3</v>
      </c>
      <c r="H4405" s="361" t="s">
        <v>1593</v>
      </c>
      <c r="I4405" s="359" t="s">
        <v>1407</v>
      </c>
      <c r="J4405" s="359" t="s">
        <v>1380</v>
      </c>
      <c r="K4405" s="359" t="s">
        <v>1113</v>
      </c>
      <c r="L4405" s="359" t="s">
        <v>1392</v>
      </c>
      <c r="M4405" s="368">
        <v>1999</v>
      </c>
      <c r="N4405" s="205">
        <v>39395</v>
      </c>
      <c r="O4405" s="203"/>
    </row>
    <row r="4406" spans="1:15" ht="27.75" hidden="1" customHeight="1" x14ac:dyDescent="0.25">
      <c r="A4406" s="203" t="s">
        <v>157</v>
      </c>
      <c r="B4406" s="202" t="s">
        <v>504</v>
      </c>
      <c r="C4406" s="203" t="s">
        <v>1586</v>
      </c>
      <c r="D4406" s="202" t="s">
        <v>551</v>
      </c>
      <c r="E4406" s="202" t="s">
        <v>1595</v>
      </c>
      <c r="F4406" s="202" t="s">
        <v>475</v>
      </c>
      <c r="G4406" s="253">
        <v>258</v>
      </c>
      <c r="H4406" s="361" t="s">
        <v>1588</v>
      </c>
      <c r="I4406" s="359" t="s">
        <v>1407</v>
      </c>
      <c r="J4406" s="359" t="s">
        <v>1596</v>
      </c>
      <c r="K4406" s="359" t="s">
        <v>1113</v>
      </c>
      <c r="L4406" s="359" t="s">
        <v>1408</v>
      </c>
      <c r="M4406" s="368">
        <v>1999</v>
      </c>
      <c r="N4406" s="205">
        <v>39395</v>
      </c>
      <c r="O4406" s="361" t="s">
        <v>1597</v>
      </c>
    </row>
    <row r="4407" spans="1:15" ht="27.75" hidden="1" customHeight="1" x14ac:dyDescent="0.25">
      <c r="A4407" s="203" t="s">
        <v>157</v>
      </c>
      <c r="B4407" s="202" t="s">
        <v>504</v>
      </c>
      <c r="C4407" s="203" t="s">
        <v>1586</v>
      </c>
      <c r="D4407" s="202" t="s">
        <v>551</v>
      </c>
      <c r="E4407" s="202" t="s">
        <v>1595</v>
      </c>
      <c r="F4407" s="202" t="s">
        <v>475</v>
      </c>
      <c r="G4407" s="253">
        <v>2.1</v>
      </c>
      <c r="H4407" s="361" t="s">
        <v>1589</v>
      </c>
      <c r="I4407" s="359" t="s">
        <v>1407</v>
      </c>
      <c r="J4407" s="359" t="s">
        <v>1596</v>
      </c>
      <c r="K4407" s="359" t="s">
        <v>1113</v>
      </c>
      <c r="L4407" s="359" t="s">
        <v>1392</v>
      </c>
      <c r="M4407" s="368">
        <v>1999</v>
      </c>
      <c r="N4407" s="205">
        <v>39395</v>
      </c>
      <c r="O4407" s="361" t="s">
        <v>1597</v>
      </c>
    </row>
    <row r="4408" spans="1:15" ht="27.75" hidden="1" customHeight="1" x14ac:dyDescent="0.25">
      <c r="A4408" s="203" t="s">
        <v>157</v>
      </c>
      <c r="B4408" s="202" t="s">
        <v>504</v>
      </c>
      <c r="C4408" s="203" t="s">
        <v>1586</v>
      </c>
      <c r="D4408" s="202" t="s">
        <v>551</v>
      </c>
      <c r="E4408" s="202" t="s">
        <v>1595</v>
      </c>
      <c r="F4408" s="202" t="s">
        <v>475</v>
      </c>
      <c r="G4408" s="253">
        <v>405</v>
      </c>
      <c r="H4408" s="361" t="s">
        <v>1590</v>
      </c>
      <c r="I4408" s="359" t="s">
        <v>1407</v>
      </c>
      <c r="J4408" s="359" t="s">
        <v>1596</v>
      </c>
      <c r="K4408" s="359" t="s">
        <v>1113</v>
      </c>
      <c r="L4408" s="359" t="s">
        <v>1408</v>
      </c>
      <c r="M4408" s="368">
        <v>1999</v>
      </c>
      <c r="N4408" s="205">
        <v>39395</v>
      </c>
      <c r="O4408" s="361" t="s">
        <v>1597</v>
      </c>
    </row>
    <row r="4409" spans="1:15" ht="27.75" hidden="1" customHeight="1" x14ac:dyDescent="0.25">
      <c r="A4409" s="203" t="s">
        <v>157</v>
      </c>
      <c r="B4409" s="202" t="s">
        <v>504</v>
      </c>
      <c r="C4409" s="203" t="s">
        <v>1586</v>
      </c>
      <c r="D4409" s="202" t="s">
        <v>551</v>
      </c>
      <c r="E4409" s="202" t="s">
        <v>1595</v>
      </c>
      <c r="F4409" s="202" t="s">
        <v>475</v>
      </c>
      <c r="G4409" s="253">
        <v>3.3</v>
      </c>
      <c r="H4409" s="361" t="s">
        <v>1591</v>
      </c>
      <c r="I4409" s="359" t="s">
        <v>1407</v>
      </c>
      <c r="J4409" s="359" t="s">
        <v>1596</v>
      </c>
      <c r="K4409" s="359" t="s">
        <v>1113</v>
      </c>
      <c r="L4409" s="359" t="s">
        <v>1392</v>
      </c>
      <c r="M4409" s="368">
        <v>1999</v>
      </c>
      <c r="N4409" s="205">
        <v>39395</v>
      </c>
      <c r="O4409" s="361" t="s">
        <v>1597</v>
      </c>
    </row>
    <row r="4410" spans="1:15" ht="27.75" hidden="1" customHeight="1" x14ac:dyDescent="0.25">
      <c r="A4410" s="203" t="s">
        <v>157</v>
      </c>
      <c r="B4410" s="202" t="s">
        <v>504</v>
      </c>
      <c r="C4410" s="203" t="s">
        <v>1586</v>
      </c>
      <c r="D4410" s="202" t="s">
        <v>551</v>
      </c>
      <c r="E4410" s="202" t="s">
        <v>1595</v>
      </c>
      <c r="F4410" s="202" t="s">
        <v>475</v>
      </c>
      <c r="G4410" s="253">
        <v>252</v>
      </c>
      <c r="H4410" s="361" t="s">
        <v>1592</v>
      </c>
      <c r="I4410" s="359" t="s">
        <v>1407</v>
      </c>
      <c r="J4410" s="359" t="s">
        <v>1596</v>
      </c>
      <c r="K4410" s="359" t="s">
        <v>1113</v>
      </c>
      <c r="L4410" s="359" t="s">
        <v>1408</v>
      </c>
      <c r="M4410" s="368">
        <v>1999</v>
      </c>
      <c r="N4410" s="205">
        <v>39395</v>
      </c>
      <c r="O4410" s="361" t="s">
        <v>1597</v>
      </c>
    </row>
    <row r="4411" spans="1:15" ht="27.75" hidden="1" customHeight="1" x14ac:dyDescent="0.25">
      <c r="A4411" s="203" t="s">
        <v>157</v>
      </c>
      <c r="B4411" s="202" t="s">
        <v>504</v>
      </c>
      <c r="C4411" s="203" t="s">
        <v>1586</v>
      </c>
      <c r="D4411" s="202" t="s">
        <v>551</v>
      </c>
      <c r="E4411" s="202" t="s">
        <v>1595</v>
      </c>
      <c r="F4411" s="202" t="s">
        <v>475</v>
      </c>
      <c r="G4411" s="253">
        <v>2.1</v>
      </c>
      <c r="H4411" s="361" t="s">
        <v>1593</v>
      </c>
      <c r="I4411" s="359" t="s">
        <v>1407</v>
      </c>
      <c r="J4411" s="359" t="s">
        <v>1596</v>
      </c>
      <c r="K4411" s="359" t="s">
        <v>1113</v>
      </c>
      <c r="L4411" s="359" t="s">
        <v>1392</v>
      </c>
      <c r="M4411" s="368">
        <v>1999</v>
      </c>
      <c r="N4411" s="205">
        <v>39395</v>
      </c>
      <c r="O4411" s="361" t="s">
        <v>1597</v>
      </c>
    </row>
    <row r="4412" spans="1:15" ht="27.75" hidden="1" customHeight="1" x14ac:dyDescent="0.25">
      <c r="A4412" s="203" t="s">
        <v>157</v>
      </c>
      <c r="B4412" s="202" t="s">
        <v>504</v>
      </c>
      <c r="C4412" s="203" t="s">
        <v>1586</v>
      </c>
      <c r="D4412" s="202" t="s">
        <v>601</v>
      </c>
      <c r="E4412" s="202" t="s">
        <v>1598</v>
      </c>
      <c r="F4412" s="202" t="s">
        <v>475</v>
      </c>
      <c r="G4412" s="253">
        <v>170</v>
      </c>
      <c r="H4412" s="361" t="s">
        <v>1588</v>
      </c>
      <c r="I4412" s="359" t="s">
        <v>1407</v>
      </c>
      <c r="J4412" s="359" t="s">
        <v>1596</v>
      </c>
      <c r="K4412" s="359" t="s">
        <v>1113</v>
      </c>
      <c r="L4412" s="359" t="s">
        <v>1408</v>
      </c>
      <c r="M4412" s="368">
        <v>1999</v>
      </c>
      <c r="N4412" s="205">
        <v>39395</v>
      </c>
      <c r="O4412" s="361" t="s">
        <v>1597</v>
      </c>
    </row>
    <row r="4413" spans="1:15" ht="27.75" hidden="1" customHeight="1" x14ac:dyDescent="0.25">
      <c r="A4413" s="203" t="s">
        <v>157</v>
      </c>
      <c r="B4413" s="202" t="s">
        <v>504</v>
      </c>
      <c r="C4413" s="203" t="s">
        <v>1586</v>
      </c>
      <c r="D4413" s="202" t="s">
        <v>601</v>
      </c>
      <c r="E4413" s="202" t="s">
        <v>1598</v>
      </c>
      <c r="F4413" s="202" t="s">
        <v>475</v>
      </c>
      <c r="G4413" s="253">
        <v>0.5</v>
      </c>
      <c r="H4413" s="361" t="s">
        <v>1589</v>
      </c>
      <c r="I4413" s="359" t="s">
        <v>1407</v>
      </c>
      <c r="J4413" s="359" t="s">
        <v>1596</v>
      </c>
      <c r="K4413" s="359" t="s">
        <v>1113</v>
      </c>
      <c r="L4413" s="359" t="s">
        <v>1392</v>
      </c>
      <c r="M4413" s="368">
        <v>1999</v>
      </c>
      <c r="N4413" s="205">
        <v>39395</v>
      </c>
      <c r="O4413" s="361" t="s">
        <v>1597</v>
      </c>
    </row>
    <row r="4414" spans="1:15" ht="27.75" hidden="1" customHeight="1" x14ac:dyDescent="0.25">
      <c r="A4414" s="203" t="s">
        <v>157</v>
      </c>
      <c r="B4414" s="202" t="s">
        <v>504</v>
      </c>
      <c r="C4414" s="203" t="s">
        <v>1586</v>
      </c>
      <c r="D4414" s="202" t="s">
        <v>601</v>
      </c>
      <c r="E4414" s="202" t="s">
        <v>1598</v>
      </c>
      <c r="F4414" s="202" t="s">
        <v>475</v>
      </c>
      <c r="G4414" s="253">
        <v>278</v>
      </c>
      <c r="H4414" s="361" t="s">
        <v>1590</v>
      </c>
      <c r="I4414" s="359" t="s">
        <v>1407</v>
      </c>
      <c r="J4414" s="359" t="s">
        <v>1596</v>
      </c>
      <c r="K4414" s="359" t="s">
        <v>1113</v>
      </c>
      <c r="L4414" s="359" t="s">
        <v>1408</v>
      </c>
      <c r="M4414" s="368">
        <v>1999</v>
      </c>
      <c r="N4414" s="205">
        <v>39395</v>
      </c>
      <c r="O4414" s="361" t="s">
        <v>1597</v>
      </c>
    </row>
    <row r="4415" spans="1:15" ht="27.75" hidden="1" customHeight="1" x14ac:dyDescent="0.25">
      <c r="A4415" s="203" t="s">
        <v>157</v>
      </c>
      <c r="B4415" s="202" t="s">
        <v>504</v>
      </c>
      <c r="C4415" s="203" t="s">
        <v>1586</v>
      </c>
      <c r="D4415" s="202" t="s">
        <v>601</v>
      </c>
      <c r="E4415" s="202" t="s">
        <v>1598</v>
      </c>
      <c r="F4415" s="202" t="s">
        <v>475</v>
      </c>
      <c r="G4415" s="253">
        <v>0.8</v>
      </c>
      <c r="H4415" s="361" t="s">
        <v>1591</v>
      </c>
      <c r="I4415" s="359" t="s">
        <v>1407</v>
      </c>
      <c r="J4415" s="359" t="s">
        <v>1596</v>
      </c>
      <c r="K4415" s="359" t="s">
        <v>1113</v>
      </c>
      <c r="L4415" s="359" t="s">
        <v>1392</v>
      </c>
      <c r="M4415" s="368">
        <v>1999</v>
      </c>
      <c r="N4415" s="205">
        <v>39395</v>
      </c>
      <c r="O4415" s="361" t="s">
        <v>1597</v>
      </c>
    </row>
    <row r="4416" spans="1:15" ht="27.75" hidden="1" customHeight="1" x14ac:dyDescent="0.25">
      <c r="A4416" s="203" t="s">
        <v>157</v>
      </c>
      <c r="B4416" s="202" t="s">
        <v>504</v>
      </c>
      <c r="C4416" s="203" t="s">
        <v>1586</v>
      </c>
      <c r="D4416" s="202" t="s">
        <v>601</v>
      </c>
      <c r="E4416" s="202" t="s">
        <v>1598</v>
      </c>
      <c r="F4416" s="202" t="s">
        <v>475</v>
      </c>
      <c r="G4416" s="253">
        <v>167</v>
      </c>
      <c r="H4416" s="361" t="s">
        <v>1592</v>
      </c>
      <c r="I4416" s="359" t="s">
        <v>1407</v>
      </c>
      <c r="J4416" s="359" t="s">
        <v>1596</v>
      </c>
      <c r="K4416" s="359" t="s">
        <v>1113</v>
      </c>
      <c r="L4416" s="359" t="s">
        <v>1408</v>
      </c>
      <c r="M4416" s="368">
        <v>1999</v>
      </c>
      <c r="N4416" s="205">
        <v>39395</v>
      </c>
      <c r="O4416" s="361" t="s">
        <v>1597</v>
      </c>
    </row>
    <row r="4417" spans="1:15" ht="27.75" hidden="1" customHeight="1" x14ac:dyDescent="0.25">
      <c r="A4417" s="203" t="s">
        <v>157</v>
      </c>
      <c r="B4417" s="202" t="s">
        <v>504</v>
      </c>
      <c r="C4417" s="203" t="s">
        <v>1586</v>
      </c>
      <c r="D4417" s="202" t="s">
        <v>601</v>
      </c>
      <c r="E4417" s="202" t="s">
        <v>1598</v>
      </c>
      <c r="F4417" s="202" t="s">
        <v>475</v>
      </c>
      <c r="G4417" s="253">
        <v>0.4</v>
      </c>
      <c r="H4417" s="361" t="s">
        <v>1593</v>
      </c>
      <c r="I4417" s="359" t="s">
        <v>1407</v>
      </c>
      <c r="J4417" s="359" t="s">
        <v>1596</v>
      </c>
      <c r="K4417" s="359" t="s">
        <v>1113</v>
      </c>
      <c r="L4417" s="359" t="s">
        <v>1392</v>
      </c>
      <c r="M4417" s="368">
        <v>1999</v>
      </c>
      <c r="N4417" s="205">
        <v>39395</v>
      </c>
      <c r="O4417" s="361" t="s">
        <v>1597</v>
      </c>
    </row>
    <row r="4418" spans="1:15" ht="27.75" hidden="1" customHeight="1" x14ac:dyDescent="0.25">
      <c r="A4418" s="203" t="s">
        <v>157</v>
      </c>
      <c r="B4418" s="202" t="s">
        <v>504</v>
      </c>
      <c r="C4418" s="203" t="s">
        <v>1461</v>
      </c>
      <c r="D4418" s="202" t="s">
        <v>1746</v>
      </c>
      <c r="E4418" s="202" t="s">
        <v>1747</v>
      </c>
      <c r="F4418" s="202" t="s">
        <v>475</v>
      </c>
      <c r="G4418" s="254">
        <v>110159</v>
      </c>
      <c r="H4418" s="361" t="s">
        <v>1433</v>
      </c>
      <c r="I4418" s="359" t="s">
        <v>1407</v>
      </c>
      <c r="J4418" s="359" t="s">
        <v>1380</v>
      </c>
      <c r="K4418" s="359" t="s">
        <v>8</v>
      </c>
      <c r="L4418" s="359" t="s">
        <v>1408</v>
      </c>
      <c r="M4418" s="368" t="s">
        <v>1407</v>
      </c>
      <c r="N4418" s="205">
        <v>42530</v>
      </c>
      <c r="O4418" s="203"/>
    </row>
    <row r="4419" spans="1:15" ht="27.75" hidden="1" customHeight="1" x14ac:dyDescent="0.25">
      <c r="A4419" s="203" t="s">
        <v>157</v>
      </c>
      <c r="B4419" s="202" t="s">
        <v>504</v>
      </c>
      <c r="C4419" s="203" t="s">
        <v>1461</v>
      </c>
      <c r="D4419" s="202" t="s">
        <v>1746</v>
      </c>
      <c r="E4419" s="202" t="s">
        <v>1747</v>
      </c>
      <c r="F4419" s="202" t="s">
        <v>475</v>
      </c>
      <c r="G4419" s="254">
        <v>302</v>
      </c>
      <c r="H4419" s="361" t="s">
        <v>1414</v>
      </c>
      <c r="I4419" s="359" t="s">
        <v>1407</v>
      </c>
      <c r="J4419" s="359" t="s">
        <v>1380</v>
      </c>
      <c r="K4419" s="359" t="s">
        <v>8</v>
      </c>
      <c r="L4419" s="359" t="s">
        <v>1392</v>
      </c>
      <c r="M4419" s="368" t="s">
        <v>1407</v>
      </c>
      <c r="N4419" s="205">
        <v>42530</v>
      </c>
      <c r="O4419" s="203"/>
    </row>
    <row r="4420" spans="1:15" ht="27.75" hidden="1" customHeight="1" x14ac:dyDescent="0.25">
      <c r="A4420" s="203" t="s">
        <v>157</v>
      </c>
      <c r="B4420" s="202" t="s">
        <v>504</v>
      </c>
      <c r="C4420" s="203" t="s">
        <v>1461</v>
      </c>
      <c r="D4420" s="202" t="s">
        <v>1917</v>
      </c>
      <c r="E4420" s="202" t="s">
        <v>1761</v>
      </c>
      <c r="F4420" s="202" t="s">
        <v>475</v>
      </c>
      <c r="G4420" s="254">
        <v>398534</v>
      </c>
      <c r="H4420" s="361" t="s">
        <v>1433</v>
      </c>
      <c r="I4420" s="359" t="s">
        <v>1407</v>
      </c>
      <c r="J4420" s="359" t="s">
        <v>1380</v>
      </c>
      <c r="K4420" s="359" t="s">
        <v>8</v>
      </c>
      <c r="L4420" s="359" t="s">
        <v>1408</v>
      </c>
      <c r="M4420" s="368" t="s">
        <v>1407</v>
      </c>
      <c r="N4420" s="205">
        <v>42530</v>
      </c>
      <c r="O4420" s="203"/>
    </row>
    <row r="4421" spans="1:15" ht="27.75" hidden="1" customHeight="1" x14ac:dyDescent="0.25">
      <c r="A4421" s="203" t="s">
        <v>157</v>
      </c>
      <c r="B4421" s="202" t="s">
        <v>504</v>
      </c>
      <c r="C4421" s="203" t="s">
        <v>1461</v>
      </c>
      <c r="D4421" s="202" t="s">
        <v>1917</v>
      </c>
      <c r="E4421" s="202" t="s">
        <v>1761</v>
      </c>
      <c r="F4421" s="202" t="s">
        <v>475</v>
      </c>
      <c r="G4421" s="254">
        <v>1092</v>
      </c>
      <c r="H4421" s="361" t="s">
        <v>1414</v>
      </c>
      <c r="I4421" s="359" t="s">
        <v>1407</v>
      </c>
      <c r="J4421" s="359" t="s">
        <v>1380</v>
      </c>
      <c r="K4421" s="359" t="s">
        <v>8</v>
      </c>
      <c r="L4421" s="359" t="s">
        <v>1392</v>
      </c>
      <c r="M4421" s="368" t="s">
        <v>1407</v>
      </c>
      <c r="N4421" s="205">
        <v>42530</v>
      </c>
      <c r="O4421" s="203"/>
    </row>
    <row r="4422" spans="1:15" ht="27.75" hidden="1" customHeight="1" x14ac:dyDescent="0.25">
      <c r="A4422" s="203" t="s">
        <v>157</v>
      </c>
      <c r="B4422" s="202" t="s">
        <v>504</v>
      </c>
      <c r="C4422" s="203" t="s">
        <v>1461</v>
      </c>
      <c r="D4422" s="202" t="s">
        <v>533</v>
      </c>
      <c r="E4422" s="202" t="s">
        <v>1877</v>
      </c>
      <c r="F4422" s="202" t="s">
        <v>475</v>
      </c>
      <c r="G4422" s="254">
        <v>1194142</v>
      </c>
      <c r="H4422" s="361" t="s">
        <v>1433</v>
      </c>
      <c r="I4422" s="359" t="s">
        <v>1407</v>
      </c>
      <c r="J4422" s="359" t="s">
        <v>1380</v>
      </c>
      <c r="K4422" s="359" t="s">
        <v>8</v>
      </c>
      <c r="L4422" s="359" t="s">
        <v>1408</v>
      </c>
      <c r="M4422" s="368" t="s">
        <v>1407</v>
      </c>
      <c r="N4422" s="205">
        <v>42530</v>
      </c>
      <c r="O4422" s="203"/>
    </row>
    <row r="4423" spans="1:15" ht="27.75" hidden="1" customHeight="1" x14ac:dyDescent="0.25">
      <c r="A4423" s="203" t="s">
        <v>157</v>
      </c>
      <c r="B4423" s="202" t="s">
        <v>504</v>
      </c>
      <c r="C4423" s="203" t="s">
        <v>1461</v>
      </c>
      <c r="D4423" s="202" t="s">
        <v>533</v>
      </c>
      <c r="E4423" s="202" t="s">
        <v>1877</v>
      </c>
      <c r="F4423" s="202" t="s">
        <v>475</v>
      </c>
      <c r="G4423" s="254">
        <v>3272</v>
      </c>
      <c r="H4423" s="361" t="s">
        <v>1414</v>
      </c>
      <c r="I4423" s="359" t="s">
        <v>1407</v>
      </c>
      <c r="J4423" s="359" t="s">
        <v>1380</v>
      </c>
      <c r="K4423" s="359" t="s">
        <v>8</v>
      </c>
      <c r="L4423" s="359" t="s">
        <v>1392</v>
      </c>
      <c r="M4423" s="368" t="s">
        <v>1407</v>
      </c>
      <c r="N4423" s="205">
        <v>42530</v>
      </c>
      <c r="O4423" s="203"/>
    </row>
    <row r="4424" spans="1:15" ht="27.75" hidden="1" customHeight="1" x14ac:dyDescent="0.25">
      <c r="A4424" s="203" t="s">
        <v>157</v>
      </c>
      <c r="B4424" s="202" t="s">
        <v>504</v>
      </c>
      <c r="C4424" s="203" t="s">
        <v>1461</v>
      </c>
      <c r="D4424" s="202" t="s">
        <v>1880</v>
      </c>
      <c r="E4424" s="202" t="s">
        <v>1881</v>
      </c>
      <c r="F4424" s="202" t="s">
        <v>475</v>
      </c>
      <c r="G4424" s="254">
        <v>897900</v>
      </c>
      <c r="H4424" s="361" t="s">
        <v>1433</v>
      </c>
      <c r="I4424" s="359" t="s">
        <v>1407</v>
      </c>
      <c r="J4424" s="359" t="s">
        <v>1380</v>
      </c>
      <c r="K4424" s="359" t="s">
        <v>8</v>
      </c>
      <c r="L4424" s="359" t="s">
        <v>1408</v>
      </c>
      <c r="M4424" s="368" t="s">
        <v>1407</v>
      </c>
      <c r="N4424" s="205">
        <v>42530</v>
      </c>
      <c r="O4424" s="203"/>
    </row>
    <row r="4425" spans="1:15" ht="27.75" hidden="1" customHeight="1" x14ac:dyDescent="0.25">
      <c r="A4425" s="203" t="s">
        <v>157</v>
      </c>
      <c r="B4425" s="202" t="s">
        <v>504</v>
      </c>
      <c r="C4425" s="203" t="s">
        <v>1461</v>
      </c>
      <c r="D4425" s="202" t="s">
        <v>1880</v>
      </c>
      <c r="E4425" s="202" t="s">
        <v>1881</v>
      </c>
      <c r="F4425" s="202" t="s">
        <v>475</v>
      </c>
      <c r="G4425" s="254">
        <v>2460</v>
      </c>
      <c r="H4425" s="361" t="s">
        <v>1414</v>
      </c>
      <c r="I4425" s="359" t="s">
        <v>1407</v>
      </c>
      <c r="J4425" s="359" t="s">
        <v>1380</v>
      </c>
      <c r="K4425" s="359" t="s">
        <v>8</v>
      </c>
      <c r="L4425" s="359" t="s">
        <v>1392</v>
      </c>
      <c r="M4425" s="368" t="s">
        <v>1407</v>
      </c>
      <c r="N4425" s="205">
        <v>42530</v>
      </c>
      <c r="O4425" s="203"/>
    </row>
    <row r="4426" spans="1:15" ht="27.75" hidden="1" customHeight="1" x14ac:dyDescent="0.25">
      <c r="A4426" s="203" t="s">
        <v>157</v>
      </c>
      <c r="B4426" s="202" t="s">
        <v>504</v>
      </c>
      <c r="C4426" s="203" t="s">
        <v>1461</v>
      </c>
      <c r="D4426" s="202" t="s">
        <v>1882</v>
      </c>
      <c r="E4426" s="202" t="s">
        <v>1883</v>
      </c>
      <c r="F4426" s="202" t="s">
        <v>475</v>
      </c>
      <c r="G4426" s="254">
        <v>279963</v>
      </c>
      <c r="H4426" s="361" t="s">
        <v>1433</v>
      </c>
      <c r="I4426" s="359" t="s">
        <v>1407</v>
      </c>
      <c r="J4426" s="359" t="s">
        <v>1380</v>
      </c>
      <c r="K4426" s="359" t="s">
        <v>8</v>
      </c>
      <c r="L4426" s="359" t="s">
        <v>1408</v>
      </c>
      <c r="M4426" s="368" t="s">
        <v>1407</v>
      </c>
      <c r="N4426" s="205">
        <v>42530</v>
      </c>
      <c r="O4426" s="203"/>
    </row>
    <row r="4427" spans="1:15" ht="27.75" hidden="1" customHeight="1" x14ac:dyDescent="0.25">
      <c r="A4427" s="203" t="s">
        <v>157</v>
      </c>
      <c r="B4427" s="202" t="s">
        <v>504</v>
      </c>
      <c r="C4427" s="203" t="s">
        <v>1461</v>
      </c>
      <c r="D4427" s="202" t="s">
        <v>1882</v>
      </c>
      <c r="E4427" s="202" t="s">
        <v>1883</v>
      </c>
      <c r="F4427" s="202" t="s">
        <v>475</v>
      </c>
      <c r="G4427" s="254">
        <v>767</v>
      </c>
      <c r="H4427" s="361" t="s">
        <v>1414</v>
      </c>
      <c r="I4427" s="359" t="s">
        <v>1407</v>
      </c>
      <c r="J4427" s="359" t="s">
        <v>1380</v>
      </c>
      <c r="K4427" s="359" t="s">
        <v>8</v>
      </c>
      <c r="L4427" s="359" t="s">
        <v>1392</v>
      </c>
      <c r="M4427" s="368" t="s">
        <v>1407</v>
      </c>
      <c r="N4427" s="205">
        <v>42530</v>
      </c>
      <c r="O4427" s="203"/>
    </row>
    <row r="4428" spans="1:15" ht="27.75" hidden="1" customHeight="1" x14ac:dyDescent="0.25">
      <c r="A4428" s="203" t="s">
        <v>157</v>
      </c>
      <c r="B4428" s="202" t="s">
        <v>504</v>
      </c>
      <c r="C4428" s="203" t="s">
        <v>1461</v>
      </c>
      <c r="D4428" s="202" t="s">
        <v>1918</v>
      </c>
      <c r="E4428" s="202" t="s">
        <v>1919</v>
      </c>
      <c r="F4428" s="202" t="s">
        <v>475</v>
      </c>
      <c r="G4428" s="254">
        <v>528161</v>
      </c>
      <c r="H4428" s="361" t="s">
        <v>1433</v>
      </c>
      <c r="I4428" s="359" t="s">
        <v>1407</v>
      </c>
      <c r="J4428" s="359" t="s">
        <v>1380</v>
      </c>
      <c r="K4428" s="359" t="s">
        <v>8</v>
      </c>
      <c r="L4428" s="359" t="s">
        <v>1408</v>
      </c>
      <c r="M4428" s="368" t="s">
        <v>1407</v>
      </c>
      <c r="N4428" s="205">
        <v>42530</v>
      </c>
      <c r="O4428" s="203"/>
    </row>
    <row r="4429" spans="1:15" ht="27.75" hidden="1" customHeight="1" x14ac:dyDescent="0.25">
      <c r="A4429" s="203" t="s">
        <v>157</v>
      </c>
      <c r="B4429" s="202" t="s">
        <v>504</v>
      </c>
      <c r="C4429" s="203" t="s">
        <v>1461</v>
      </c>
      <c r="D4429" s="202" t="s">
        <v>1918</v>
      </c>
      <c r="E4429" s="202" t="s">
        <v>1919</v>
      </c>
      <c r="F4429" s="202" t="s">
        <v>475</v>
      </c>
      <c r="G4429" s="254">
        <v>1447</v>
      </c>
      <c r="H4429" s="361" t="s">
        <v>1414</v>
      </c>
      <c r="I4429" s="359" t="s">
        <v>1407</v>
      </c>
      <c r="J4429" s="359" t="s">
        <v>1380</v>
      </c>
      <c r="K4429" s="359" t="s">
        <v>8</v>
      </c>
      <c r="L4429" s="359" t="s">
        <v>1392</v>
      </c>
      <c r="M4429" s="368" t="s">
        <v>1407</v>
      </c>
      <c r="N4429" s="205">
        <v>42530</v>
      </c>
      <c r="O4429" s="203"/>
    </row>
    <row r="4430" spans="1:15" ht="27.75" hidden="1" customHeight="1" x14ac:dyDescent="0.25">
      <c r="A4430" s="203" t="s">
        <v>157</v>
      </c>
      <c r="B4430" s="202" t="s">
        <v>504</v>
      </c>
      <c r="C4430" s="203" t="s">
        <v>1461</v>
      </c>
      <c r="D4430" s="202" t="s">
        <v>1920</v>
      </c>
      <c r="E4430" s="202" t="s">
        <v>1921</v>
      </c>
      <c r="F4430" s="202" t="s">
        <v>475</v>
      </c>
      <c r="G4430" s="254">
        <v>165889</v>
      </c>
      <c r="H4430" s="361" t="s">
        <v>1433</v>
      </c>
      <c r="I4430" s="359" t="s">
        <v>1407</v>
      </c>
      <c r="J4430" s="359" t="s">
        <v>1380</v>
      </c>
      <c r="K4430" s="359" t="s">
        <v>8</v>
      </c>
      <c r="L4430" s="359" t="s">
        <v>1408</v>
      </c>
      <c r="M4430" s="368" t="s">
        <v>1407</v>
      </c>
      <c r="N4430" s="205">
        <v>42530</v>
      </c>
      <c r="O4430" s="203"/>
    </row>
    <row r="4431" spans="1:15" ht="27.75" hidden="1" customHeight="1" x14ac:dyDescent="0.25">
      <c r="A4431" s="203" t="s">
        <v>157</v>
      </c>
      <c r="B4431" s="202" t="s">
        <v>504</v>
      </c>
      <c r="C4431" s="203" t="s">
        <v>1461</v>
      </c>
      <c r="D4431" s="202" t="s">
        <v>1920</v>
      </c>
      <c r="E4431" s="202" t="s">
        <v>1921</v>
      </c>
      <c r="F4431" s="202" t="s">
        <v>475</v>
      </c>
      <c r="G4431" s="254">
        <v>454</v>
      </c>
      <c r="H4431" s="361" t="s">
        <v>1414</v>
      </c>
      <c r="I4431" s="359" t="s">
        <v>1407</v>
      </c>
      <c r="J4431" s="359" t="s">
        <v>1380</v>
      </c>
      <c r="K4431" s="359" t="s">
        <v>8</v>
      </c>
      <c r="L4431" s="359" t="s">
        <v>1392</v>
      </c>
      <c r="M4431" s="368" t="s">
        <v>1407</v>
      </c>
      <c r="N4431" s="205">
        <v>42530</v>
      </c>
      <c r="O4431" s="203"/>
    </row>
    <row r="4432" spans="1:15" ht="27.75" hidden="1" customHeight="1" x14ac:dyDescent="0.25">
      <c r="A4432" s="203" t="s">
        <v>157</v>
      </c>
      <c r="B4432" s="202" t="s">
        <v>504</v>
      </c>
      <c r="C4432" s="203" t="s">
        <v>1461</v>
      </c>
      <c r="D4432" s="202" t="s">
        <v>2112</v>
      </c>
      <c r="E4432" s="202" t="s">
        <v>2104</v>
      </c>
      <c r="F4432" s="202" t="s">
        <v>475</v>
      </c>
      <c r="G4432" s="254">
        <v>12792</v>
      </c>
      <c r="H4432" s="361" t="s">
        <v>1433</v>
      </c>
      <c r="I4432" s="359" t="s">
        <v>1407</v>
      </c>
      <c r="J4432" s="359" t="s">
        <v>1380</v>
      </c>
      <c r="K4432" s="359" t="s">
        <v>8</v>
      </c>
      <c r="L4432" s="359" t="s">
        <v>1408</v>
      </c>
      <c r="M4432" s="368" t="s">
        <v>1407</v>
      </c>
      <c r="N4432" s="205">
        <v>42530</v>
      </c>
      <c r="O4432" s="203"/>
    </row>
    <row r="4433" spans="1:15" ht="27.75" hidden="1" customHeight="1" x14ac:dyDescent="0.25">
      <c r="A4433" s="203" t="s">
        <v>157</v>
      </c>
      <c r="B4433" s="202" t="s">
        <v>504</v>
      </c>
      <c r="C4433" s="203" t="s">
        <v>1461</v>
      </c>
      <c r="D4433" s="202" t="s">
        <v>2112</v>
      </c>
      <c r="E4433" s="202" t="s">
        <v>2104</v>
      </c>
      <c r="F4433" s="202" t="s">
        <v>475</v>
      </c>
      <c r="G4433" s="254">
        <v>35</v>
      </c>
      <c r="H4433" s="361" t="s">
        <v>1414</v>
      </c>
      <c r="I4433" s="359" t="s">
        <v>1407</v>
      </c>
      <c r="J4433" s="359" t="s">
        <v>1380</v>
      </c>
      <c r="K4433" s="359" t="s">
        <v>8</v>
      </c>
      <c r="L4433" s="359" t="s">
        <v>1392</v>
      </c>
      <c r="M4433" s="368" t="s">
        <v>1407</v>
      </c>
      <c r="N4433" s="205">
        <v>42530</v>
      </c>
      <c r="O4433" s="203"/>
    </row>
    <row r="4434" spans="1:15" ht="27.75" hidden="1" customHeight="1" x14ac:dyDescent="0.25">
      <c r="A4434" s="203" t="s">
        <v>157</v>
      </c>
      <c r="B4434" s="202" t="s">
        <v>504</v>
      </c>
      <c r="C4434" s="203" t="s">
        <v>1461</v>
      </c>
      <c r="D4434" s="202" t="s">
        <v>1861</v>
      </c>
      <c r="E4434" s="202" t="s">
        <v>1862</v>
      </c>
      <c r="F4434" s="202" t="s">
        <v>475</v>
      </c>
      <c r="G4434" s="254">
        <v>3106733</v>
      </c>
      <c r="H4434" s="361" t="s">
        <v>1433</v>
      </c>
      <c r="I4434" s="359" t="s">
        <v>1407</v>
      </c>
      <c r="J4434" s="359" t="s">
        <v>1380</v>
      </c>
      <c r="K4434" s="359" t="s">
        <v>8</v>
      </c>
      <c r="L4434" s="359" t="s">
        <v>1408</v>
      </c>
      <c r="M4434" s="368" t="s">
        <v>1407</v>
      </c>
      <c r="N4434" s="205">
        <v>42530</v>
      </c>
      <c r="O4434" s="203"/>
    </row>
    <row r="4435" spans="1:15" ht="27.75" hidden="1" customHeight="1" x14ac:dyDescent="0.25">
      <c r="A4435" s="203" t="s">
        <v>157</v>
      </c>
      <c r="B4435" s="202" t="s">
        <v>504</v>
      </c>
      <c r="C4435" s="203" t="s">
        <v>1461</v>
      </c>
      <c r="D4435" s="202" t="s">
        <v>1861</v>
      </c>
      <c r="E4435" s="202" t="s">
        <v>1862</v>
      </c>
      <c r="F4435" s="202" t="s">
        <v>475</v>
      </c>
      <c r="G4435" s="254">
        <v>8512</v>
      </c>
      <c r="H4435" s="361" t="s">
        <v>1414</v>
      </c>
      <c r="I4435" s="359" t="s">
        <v>1407</v>
      </c>
      <c r="J4435" s="359" t="s">
        <v>1380</v>
      </c>
      <c r="K4435" s="359" t="s">
        <v>8</v>
      </c>
      <c r="L4435" s="359" t="s">
        <v>1392</v>
      </c>
      <c r="M4435" s="368" t="s">
        <v>1407</v>
      </c>
      <c r="N4435" s="205">
        <v>42530</v>
      </c>
      <c r="O4435" s="203"/>
    </row>
    <row r="4436" spans="1:15" ht="27.75" hidden="1" customHeight="1" x14ac:dyDescent="0.25">
      <c r="A4436" s="203" t="s">
        <v>157</v>
      </c>
      <c r="B4436" s="202" t="s">
        <v>504</v>
      </c>
      <c r="C4436" s="203" t="s">
        <v>1461</v>
      </c>
      <c r="D4436" s="202" t="s">
        <v>763</v>
      </c>
      <c r="E4436" s="202" t="s">
        <v>1626</v>
      </c>
      <c r="F4436" s="202" t="s">
        <v>475</v>
      </c>
      <c r="G4436" s="254">
        <v>815144</v>
      </c>
      <c r="H4436" s="361" t="s">
        <v>1433</v>
      </c>
      <c r="I4436" s="359" t="s">
        <v>1407</v>
      </c>
      <c r="J4436" s="359" t="s">
        <v>1380</v>
      </c>
      <c r="K4436" s="359" t="s">
        <v>8</v>
      </c>
      <c r="L4436" s="359" t="s">
        <v>1408</v>
      </c>
      <c r="M4436" s="368" t="s">
        <v>1407</v>
      </c>
      <c r="N4436" s="205">
        <v>42530</v>
      </c>
      <c r="O4436" s="203"/>
    </row>
    <row r="4437" spans="1:15" ht="27.75" hidden="1" customHeight="1" x14ac:dyDescent="0.25">
      <c r="A4437" s="203" t="s">
        <v>157</v>
      </c>
      <c r="B4437" s="202" t="s">
        <v>504</v>
      </c>
      <c r="C4437" s="203" t="s">
        <v>1461</v>
      </c>
      <c r="D4437" s="202" t="s">
        <v>763</v>
      </c>
      <c r="E4437" s="202" t="s">
        <v>1626</v>
      </c>
      <c r="F4437" s="202" t="s">
        <v>475</v>
      </c>
      <c r="G4437" s="254">
        <v>2233</v>
      </c>
      <c r="H4437" s="361" t="s">
        <v>1414</v>
      </c>
      <c r="I4437" s="359" t="s">
        <v>1407</v>
      </c>
      <c r="J4437" s="359" t="s">
        <v>1380</v>
      </c>
      <c r="K4437" s="359" t="s">
        <v>8</v>
      </c>
      <c r="L4437" s="359" t="s">
        <v>1392</v>
      </c>
      <c r="M4437" s="368" t="s">
        <v>1407</v>
      </c>
      <c r="N4437" s="205">
        <v>42530</v>
      </c>
      <c r="O4437" s="203"/>
    </row>
    <row r="4438" spans="1:15" ht="27.75" hidden="1" customHeight="1" x14ac:dyDescent="0.25">
      <c r="A4438" s="203" t="s">
        <v>157</v>
      </c>
      <c r="B4438" s="202" t="s">
        <v>504</v>
      </c>
      <c r="C4438" s="203" t="s">
        <v>1461</v>
      </c>
      <c r="D4438" s="202" t="s">
        <v>1482</v>
      </c>
      <c r="E4438" s="202" t="s">
        <v>1483</v>
      </c>
      <c r="F4438" s="202" t="s">
        <v>475</v>
      </c>
      <c r="G4438" s="254">
        <v>1003879</v>
      </c>
      <c r="H4438" s="361" t="s">
        <v>1433</v>
      </c>
      <c r="I4438" s="359" t="s">
        <v>1407</v>
      </c>
      <c r="J4438" s="359" t="s">
        <v>1380</v>
      </c>
      <c r="K4438" s="359" t="s">
        <v>8</v>
      </c>
      <c r="L4438" s="359" t="s">
        <v>1408</v>
      </c>
      <c r="M4438" s="368" t="s">
        <v>1407</v>
      </c>
      <c r="N4438" s="205">
        <v>42530</v>
      </c>
      <c r="O4438" s="203"/>
    </row>
    <row r="4439" spans="1:15" ht="27.75" hidden="1" customHeight="1" x14ac:dyDescent="0.25">
      <c r="A4439" s="203" t="s">
        <v>157</v>
      </c>
      <c r="B4439" s="202" t="s">
        <v>504</v>
      </c>
      <c r="C4439" s="203" t="s">
        <v>1461</v>
      </c>
      <c r="D4439" s="202" t="s">
        <v>1482</v>
      </c>
      <c r="E4439" s="202" t="s">
        <v>1483</v>
      </c>
      <c r="F4439" s="202" t="s">
        <v>475</v>
      </c>
      <c r="G4439" s="254">
        <v>2750</v>
      </c>
      <c r="H4439" s="361" t="s">
        <v>1414</v>
      </c>
      <c r="I4439" s="359" t="s">
        <v>1407</v>
      </c>
      <c r="J4439" s="359" t="s">
        <v>1380</v>
      </c>
      <c r="K4439" s="359" t="s">
        <v>8</v>
      </c>
      <c r="L4439" s="359" t="s">
        <v>1392</v>
      </c>
      <c r="M4439" s="368" t="s">
        <v>1407</v>
      </c>
      <c r="N4439" s="205">
        <v>42530</v>
      </c>
      <c r="O4439" s="203"/>
    </row>
    <row r="4440" spans="1:15" ht="27.75" hidden="1" customHeight="1" x14ac:dyDescent="0.25">
      <c r="A4440" s="203" t="s">
        <v>157</v>
      </c>
      <c r="B4440" s="202" t="s">
        <v>504</v>
      </c>
      <c r="C4440" s="203" t="s">
        <v>1461</v>
      </c>
      <c r="D4440" s="202" t="s">
        <v>1462</v>
      </c>
      <c r="E4440" s="202" t="s">
        <v>1463</v>
      </c>
      <c r="F4440" s="202" t="s">
        <v>475</v>
      </c>
      <c r="G4440" s="254">
        <v>21534261</v>
      </c>
      <c r="H4440" s="361" t="s">
        <v>1433</v>
      </c>
      <c r="I4440" s="359" t="s">
        <v>1407</v>
      </c>
      <c r="J4440" s="359" t="s">
        <v>1380</v>
      </c>
      <c r="K4440" s="359" t="s">
        <v>8</v>
      </c>
      <c r="L4440" s="359" t="s">
        <v>1408</v>
      </c>
      <c r="M4440" s="368" t="s">
        <v>1407</v>
      </c>
      <c r="N4440" s="205">
        <v>42530</v>
      </c>
      <c r="O4440" s="203"/>
    </row>
    <row r="4441" spans="1:15" ht="27.75" hidden="1" customHeight="1" x14ac:dyDescent="0.25">
      <c r="A4441" s="203" t="s">
        <v>157</v>
      </c>
      <c r="B4441" s="202" t="s">
        <v>504</v>
      </c>
      <c r="C4441" s="203" t="s">
        <v>1461</v>
      </c>
      <c r="D4441" s="202" t="s">
        <v>1462</v>
      </c>
      <c r="E4441" s="202" t="s">
        <v>1463</v>
      </c>
      <c r="F4441" s="202" t="s">
        <v>475</v>
      </c>
      <c r="G4441" s="254">
        <v>58998</v>
      </c>
      <c r="H4441" s="361" t="s">
        <v>1414</v>
      </c>
      <c r="I4441" s="359" t="s">
        <v>1407</v>
      </c>
      <c r="J4441" s="359" t="s">
        <v>1380</v>
      </c>
      <c r="K4441" s="359" t="s">
        <v>8</v>
      </c>
      <c r="L4441" s="359" t="s">
        <v>1392</v>
      </c>
      <c r="M4441" s="368" t="s">
        <v>1407</v>
      </c>
      <c r="N4441" s="205">
        <v>42530</v>
      </c>
      <c r="O4441" s="203"/>
    </row>
    <row r="4442" spans="1:15" ht="27.75" hidden="1" customHeight="1" x14ac:dyDescent="0.25">
      <c r="A4442" s="203" t="s">
        <v>157</v>
      </c>
      <c r="B4442" s="202" t="s">
        <v>504</v>
      </c>
      <c r="C4442" s="203" t="s">
        <v>1461</v>
      </c>
      <c r="D4442" s="202" t="s">
        <v>1457</v>
      </c>
      <c r="E4442" s="202" t="s">
        <v>1458</v>
      </c>
      <c r="F4442" s="202" t="s">
        <v>475</v>
      </c>
      <c r="G4442" s="254">
        <v>2943971</v>
      </c>
      <c r="H4442" s="361" t="s">
        <v>1433</v>
      </c>
      <c r="I4442" s="359" t="s">
        <v>1407</v>
      </c>
      <c r="J4442" s="359" t="s">
        <v>1380</v>
      </c>
      <c r="K4442" s="359" t="s">
        <v>8</v>
      </c>
      <c r="L4442" s="359" t="s">
        <v>1408</v>
      </c>
      <c r="M4442" s="368" t="s">
        <v>1407</v>
      </c>
      <c r="N4442" s="205">
        <v>42530</v>
      </c>
      <c r="O4442" s="203"/>
    </row>
    <row r="4443" spans="1:15" ht="27.75" hidden="1" customHeight="1" x14ac:dyDescent="0.25">
      <c r="A4443" s="203" t="s">
        <v>157</v>
      </c>
      <c r="B4443" s="202" t="s">
        <v>504</v>
      </c>
      <c r="C4443" s="203" t="s">
        <v>1461</v>
      </c>
      <c r="D4443" s="202" t="s">
        <v>1457</v>
      </c>
      <c r="E4443" s="202" t="s">
        <v>1458</v>
      </c>
      <c r="F4443" s="202" t="s">
        <v>475</v>
      </c>
      <c r="G4443" s="254">
        <v>8066</v>
      </c>
      <c r="H4443" s="361" t="s">
        <v>1414</v>
      </c>
      <c r="I4443" s="359" t="s">
        <v>1407</v>
      </c>
      <c r="J4443" s="359" t="s">
        <v>1380</v>
      </c>
      <c r="K4443" s="359" t="s">
        <v>8</v>
      </c>
      <c r="L4443" s="359" t="s">
        <v>1392</v>
      </c>
      <c r="M4443" s="368" t="s">
        <v>1407</v>
      </c>
      <c r="N4443" s="205">
        <v>42530</v>
      </c>
      <c r="O4443" s="203"/>
    </row>
    <row r="4444" spans="1:15" ht="27.75" hidden="1" customHeight="1" x14ac:dyDescent="0.25">
      <c r="A4444" s="203" t="s">
        <v>157</v>
      </c>
      <c r="B4444" s="202" t="s">
        <v>504</v>
      </c>
      <c r="C4444" s="203" t="s">
        <v>1461</v>
      </c>
      <c r="D4444" s="202" t="s">
        <v>1485</v>
      </c>
      <c r="E4444" s="202" t="s">
        <v>1486</v>
      </c>
      <c r="F4444" s="202" t="s">
        <v>475</v>
      </c>
      <c r="G4444" s="254">
        <v>955359</v>
      </c>
      <c r="H4444" s="361" t="s">
        <v>1433</v>
      </c>
      <c r="I4444" s="359" t="s">
        <v>1407</v>
      </c>
      <c r="J4444" s="359" t="s">
        <v>1380</v>
      </c>
      <c r="K4444" s="359" t="s">
        <v>8</v>
      </c>
      <c r="L4444" s="359" t="s">
        <v>1408</v>
      </c>
      <c r="M4444" s="368" t="s">
        <v>1407</v>
      </c>
      <c r="N4444" s="205">
        <v>42530</v>
      </c>
      <c r="O4444" s="203"/>
    </row>
    <row r="4445" spans="1:15" ht="27.75" hidden="1" customHeight="1" x14ac:dyDescent="0.25">
      <c r="A4445" s="203" t="s">
        <v>157</v>
      </c>
      <c r="B4445" s="202" t="s">
        <v>504</v>
      </c>
      <c r="C4445" s="203" t="s">
        <v>1461</v>
      </c>
      <c r="D4445" s="202" t="s">
        <v>1485</v>
      </c>
      <c r="E4445" s="202" t="s">
        <v>1486</v>
      </c>
      <c r="F4445" s="202" t="s">
        <v>475</v>
      </c>
      <c r="G4445" s="254">
        <v>2617</v>
      </c>
      <c r="H4445" s="361" t="s">
        <v>1414</v>
      </c>
      <c r="I4445" s="359" t="s">
        <v>1407</v>
      </c>
      <c r="J4445" s="359" t="s">
        <v>1380</v>
      </c>
      <c r="K4445" s="359" t="s">
        <v>8</v>
      </c>
      <c r="L4445" s="359" t="s">
        <v>1392</v>
      </c>
      <c r="M4445" s="368" t="s">
        <v>1407</v>
      </c>
      <c r="N4445" s="205">
        <v>42530</v>
      </c>
      <c r="O4445" s="203"/>
    </row>
    <row r="4446" spans="1:15" ht="27.75" hidden="1" customHeight="1" x14ac:dyDescent="0.25">
      <c r="A4446" s="203" t="s">
        <v>157</v>
      </c>
      <c r="B4446" s="202" t="s">
        <v>504</v>
      </c>
      <c r="C4446" s="203" t="s">
        <v>1461</v>
      </c>
      <c r="D4446" s="202" t="s">
        <v>2113</v>
      </c>
      <c r="E4446" s="202" t="s">
        <v>2114</v>
      </c>
      <c r="F4446" s="202" t="s">
        <v>475</v>
      </c>
      <c r="G4446" s="254">
        <v>8077</v>
      </c>
      <c r="H4446" s="361" t="s">
        <v>1433</v>
      </c>
      <c r="I4446" s="359" t="s">
        <v>1407</v>
      </c>
      <c r="J4446" s="359" t="s">
        <v>1380</v>
      </c>
      <c r="K4446" s="359" t="s">
        <v>8</v>
      </c>
      <c r="L4446" s="359" t="s">
        <v>1408</v>
      </c>
      <c r="M4446" s="368" t="s">
        <v>1407</v>
      </c>
      <c r="N4446" s="205">
        <v>42530</v>
      </c>
      <c r="O4446" s="203"/>
    </row>
    <row r="4447" spans="1:15" ht="27.75" hidden="1" customHeight="1" x14ac:dyDescent="0.25">
      <c r="A4447" s="203" t="s">
        <v>157</v>
      </c>
      <c r="B4447" s="202" t="s">
        <v>504</v>
      </c>
      <c r="C4447" s="203" t="s">
        <v>1461</v>
      </c>
      <c r="D4447" s="202" t="s">
        <v>2113</v>
      </c>
      <c r="E4447" s="202" t="s">
        <v>2114</v>
      </c>
      <c r="F4447" s="202" t="s">
        <v>475</v>
      </c>
      <c r="G4447" s="254">
        <v>22</v>
      </c>
      <c r="H4447" s="361" t="s">
        <v>1414</v>
      </c>
      <c r="I4447" s="359" t="s">
        <v>1407</v>
      </c>
      <c r="J4447" s="359" t="s">
        <v>1380</v>
      </c>
      <c r="K4447" s="359" t="s">
        <v>8</v>
      </c>
      <c r="L4447" s="359" t="s">
        <v>1392</v>
      </c>
      <c r="M4447" s="368" t="s">
        <v>1407</v>
      </c>
      <c r="N4447" s="205">
        <v>42530</v>
      </c>
      <c r="O4447" s="203"/>
    </row>
    <row r="4448" spans="1:15" ht="27.75" hidden="1" customHeight="1" x14ac:dyDescent="0.25">
      <c r="A4448" s="203" t="s">
        <v>157</v>
      </c>
      <c r="B4448" s="202" t="s">
        <v>504</v>
      </c>
      <c r="C4448" s="203" t="s">
        <v>1461</v>
      </c>
      <c r="D4448" s="202" t="s">
        <v>2115</v>
      </c>
      <c r="E4448" s="202" t="s">
        <v>2116</v>
      </c>
      <c r="F4448" s="202" t="s">
        <v>475</v>
      </c>
      <c r="G4448" s="254">
        <v>5112</v>
      </c>
      <c r="H4448" s="361" t="s">
        <v>1433</v>
      </c>
      <c r="I4448" s="359" t="s">
        <v>1407</v>
      </c>
      <c r="J4448" s="359" t="s">
        <v>1380</v>
      </c>
      <c r="K4448" s="359" t="s">
        <v>8</v>
      </c>
      <c r="L4448" s="359" t="s">
        <v>1408</v>
      </c>
      <c r="M4448" s="368" t="s">
        <v>1407</v>
      </c>
      <c r="N4448" s="205">
        <v>42530</v>
      </c>
      <c r="O4448" s="203"/>
    </row>
    <row r="4449" spans="1:15" ht="27.75" hidden="1" customHeight="1" x14ac:dyDescent="0.25">
      <c r="A4449" s="203" t="s">
        <v>157</v>
      </c>
      <c r="B4449" s="202" t="s">
        <v>504</v>
      </c>
      <c r="C4449" s="203" t="s">
        <v>1461</v>
      </c>
      <c r="D4449" s="202" t="s">
        <v>2115</v>
      </c>
      <c r="E4449" s="202" t="s">
        <v>2116</v>
      </c>
      <c r="F4449" s="202" t="s">
        <v>505</v>
      </c>
      <c r="G4449" s="253" t="s">
        <v>515</v>
      </c>
      <c r="H4449" s="361" t="s">
        <v>1414</v>
      </c>
      <c r="I4449" s="359" t="s">
        <v>1407</v>
      </c>
      <c r="J4449" s="359" t="s">
        <v>1380</v>
      </c>
      <c r="K4449" s="359" t="s">
        <v>8</v>
      </c>
      <c r="L4449" s="359" t="s">
        <v>1392</v>
      </c>
      <c r="M4449" s="368" t="s">
        <v>1407</v>
      </c>
      <c r="N4449" s="205">
        <v>42530</v>
      </c>
      <c r="O4449" s="203"/>
    </row>
    <row r="4450" spans="1:15" ht="27.75" hidden="1" customHeight="1" x14ac:dyDescent="0.25">
      <c r="A4450" s="203" t="s">
        <v>157</v>
      </c>
      <c r="B4450" s="202" t="s">
        <v>504</v>
      </c>
      <c r="C4450" s="203" t="s">
        <v>1461</v>
      </c>
      <c r="D4450" s="202" t="s">
        <v>2117</v>
      </c>
      <c r="E4450" s="202" t="s">
        <v>2118</v>
      </c>
      <c r="F4450" s="202" t="s">
        <v>475</v>
      </c>
      <c r="G4450" s="254">
        <v>4708</v>
      </c>
      <c r="H4450" s="361" t="s">
        <v>1433</v>
      </c>
      <c r="I4450" s="359" t="s">
        <v>1407</v>
      </c>
      <c r="J4450" s="359" t="s">
        <v>1380</v>
      </c>
      <c r="K4450" s="359" t="s">
        <v>8</v>
      </c>
      <c r="L4450" s="359" t="s">
        <v>1408</v>
      </c>
      <c r="M4450" s="368" t="s">
        <v>1407</v>
      </c>
      <c r="N4450" s="205">
        <v>42530</v>
      </c>
      <c r="O4450" s="203"/>
    </row>
    <row r="4451" spans="1:15" ht="27.75" hidden="1" customHeight="1" x14ac:dyDescent="0.25">
      <c r="A4451" s="203" t="s">
        <v>157</v>
      </c>
      <c r="B4451" s="202" t="s">
        <v>504</v>
      </c>
      <c r="C4451" s="203" t="s">
        <v>1461</v>
      </c>
      <c r="D4451" s="202" t="s">
        <v>2117</v>
      </c>
      <c r="E4451" s="202" t="s">
        <v>2118</v>
      </c>
      <c r="F4451" s="202" t="s">
        <v>475</v>
      </c>
      <c r="G4451" s="254">
        <v>13</v>
      </c>
      <c r="H4451" s="361" t="s">
        <v>1414</v>
      </c>
      <c r="I4451" s="359" t="s">
        <v>1407</v>
      </c>
      <c r="J4451" s="359" t="s">
        <v>1380</v>
      </c>
      <c r="K4451" s="359" t="s">
        <v>8</v>
      </c>
      <c r="L4451" s="359" t="s">
        <v>1392</v>
      </c>
      <c r="M4451" s="368" t="s">
        <v>1407</v>
      </c>
      <c r="N4451" s="205">
        <v>42530</v>
      </c>
      <c r="O4451" s="203"/>
    </row>
    <row r="4452" spans="1:15" ht="27.75" hidden="1" customHeight="1" x14ac:dyDescent="0.25">
      <c r="A4452" s="203" t="s">
        <v>157</v>
      </c>
      <c r="B4452" s="202" t="s">
        <v>504</v>
      </c>
      <c r="C4452" s="203" t="s">
        <v>1461</v>
      </c>
      <c r="D4452" s="202" t="s">
        <v>2031</v>
      </c>
      <c r="E4452" s="202" t="s">
        <v>2032</v>
      </c>
      <c r="F4452" s="202" t="s">
        <v>475</v>
      </c>
      <c r="G4452" s="254">
        <v>1766033</v>
      </c>
      <c r="H4452" s="361" t="s">
        <v>1433</v>
      </c>
      <c r="I4452" s="359" t="s">
        <v>1407</v>
      </c>
      <c r="J4452" s="359" t="s">
        <v>1380</v>
      </c>
      <c r="K4452" s="359" t="s">
        <v>8</v>
      </c>
      <c r="L4452" s="359" t="s">
        <v>1408</v>
      </c>
      <c r="M4452" s="368" t="s">
        <v>1407</v>
      </c>
      <c r="N4452" s="205">
        <v>42530</v>
      </c>
      <c r="O4452" s="203"/>
    </row>
    <row r="4453" spans="1:15" ht="27.75" hidden="1" customHeight="1" x14ac:dyDescent="0.25">
      <c r="A4453" s="203" t="s">
        <v>157</v>
      </c>
      <c r="B4453" s="202" t="s">
        <v>504</v>
      </c>
      <c r="C4453" s="203" t="s">
        <v>1461</v>
      </c>
      <c r="D4453" s="202" t="s">
        <v>2031</v>
      </c>
      <c r="E4453" s="202" t="s">
        <v>2032</v>
      </c>
      <c r="F4453" s="202" t="s">
        <v>475</v>
      </c>
      <c r="G4453" s="254">
        <v>4838</v>
      </c>
      <c r="H4453" s="361" t="s">
        <v>1414</v>
      </c>
      <c r="I4453" s="359" t="s">
        <v>1407</v>
      </c>
      <c r="J4453" s="359" t="s">
        <v>1380</v>
      </c>
      <c r="K4453" s="359" t="s">
        <v>8</v>
      </c>
      <c r="L4453" s="359" t="s">
        <v>1392</v>
      </c>
      <c r="M4453" s="368" t="s">
        <v>1407</v>
      </c>
      <c r="N4453" s="205">
        <v>42530</v>
      </c>
      <c r="O4453" s="203"/>
    </row>
    <row r="4454" spans="1:15" ht="27.75" hidden="1" customHeight="1" x14ac:dyDescent="0.25">
      <c r="A4454" s="203" t="s">
        <v>157</v>
      </c>
      <c r="B4454" s="202" t="s">
        <v>504</v>
      </c>
      <c r="C4454" s="203" t="s">
        <v>1461</v>
      </c>
      <c r="D4454" s="202" t="s">
        <v>2033</v>
      </c>
      <c r="E4454" s="202" t="s">
        <v>2034</v>
      </c>
      <c r="F4454" s="202" t="s">
        <v>475</v>
      </c>
      <c r="G4454" s="254">
        <v>677746</v>
      </c>
      <c r="H4454" s="361" t="s">
        <v>1433</v>
      </c>
      <c r="I4454" s="359" t="s">
        <v>1407</v>
      </c>
      <c r="J4454" s="359" t="s">
        <v>1380</v>
      </c>
      <c r="K4454" s="359" t="s">
        <v>8</v>
      </c>
      <c r="L4454" s="359" t="s">
        <v>1408</v>
      </c>
      <c r="M4454" s="368" t="s">
        <v>1407</v>
      </c>
      <c r="N4454" s="205">
        <v>42530</v>
      </c>
      <c r="O4454" s="203"/>
    </row>
    <row r="4455" spans="1:15" ht="27.75" hidden="1" customHeight="1" x14ac:dyDescent="0.25">
      <c r="A4455" s="203" t="s">
        <v>157</v>
      </c>
      <c r="B4455" s="202" t="s">
        <v>504</v>
      </c>
      <c r="C4455" s="203" t="s">
        <v>1461</v>
      </c>
      <c r="D4455" s="202" t="s">
        <v>2033</v>
      </c>
      <c r="E4455" s="202" t="s">
        <v>2034</v>
      </c>
      <c r="F4455" s="202" t="s">
        <v>475</v>
      </c>
      <c r="G4455" s="254">
        <v>1857</v>
      </c>
      <c r="H4455" s="361" t="s">
        <v>1414</v>
      </c>
      <c r="I4455" s="359" t="s">
        <v>1407</v>
      </c>
      <c r="J4455" s="359" t="s">
        <v>1380</v>
      </c>
      <c r="K4455" s="359" t="s">
        <v>8</v>
      </c>
      <c r="L4455" s="359" t="s">
        <v>1392</v>
      </c>
      <c r="M4455" s="368" t="s">
        <v>1407</v>
      </c>
      <c r="N4455" s="205">
        <v>42530</v>
      </c>
      <c r="O4455" s="203"/>
    </row>
    <row r="4456" spans="1:15" ht="27.75" hidden="1" customHeight="1" x14ac:dyDescent="0.25">
      <c r="A4456" s="203" t="s">
        <v>157</v>
      </c>
      <c r="B4456" s="202" t="s">
        <v>504</v>
      </c>
      <c r="C4456" s="203" t="s">
        <v>1461</v>
      </c>
      <c r="D4456" s="202" t="s">
        <v>2068</v>
      </c>
      <c r="E4456" s="202" t="s">
        <v>2069</v>
      </c>
      <c r="F4456" s="202" t="s">
        <v>475</v>
      </c>
      <c r="G4456" s="254">
        <v>878321</v>
      </c>
      <c r="H4456" s="361" t="s">
        <v>1433</v>
      </c>
      <c r="I4456" s="359" t="s">
        <v>1407</v>
      </c>
      <c r="J4456" s="359" t="s">
        <v>1380</v>
      </c>
      <c r="K4456" s="359" t="s">
        <v>8</v>
      </c>
      <c r="L4456" s="359" t="s">
        <v>1408</v>
      </c>
      <c r="M4456" s="368" t="s">
        <v>1407</v>
      </c>
      <c r="N4456" s="205">
        <v>42530</v>
      </c>
      <c r="O4456" s="203"/>
    </row>
    <row r="4457" spans="1:15" ht="27.75" hidden="1" customHeight="1" x14ac:dyDescent="0.25">
      <c r="A4457" s="203" t="s">
        <v>157</v>
      </c>
      <c r="B4457" s="202" t="s">
        <v>504</v>
      </c>
      <c r="C4457" s="203" t="s">
        <v>1461</v>
      </c>
      <c r="D4457" s="202" t="s">
        <v>2068</v>
      </c>
      <c r="E4457" s="202" t="s">
        <v>2069</v>
      </c>
      <c r="F4457" s="202" t="s">
        <v>475</v>
      </c>
      <c r="G4457" s="254">
        <v>2406</v>
      </c>
      <c r="H4457" s="361" t="s">
        <v>1414</v>
      </c>
      <c r="I4457" s="359" t="s">
        <v>1407</v>
      </c>
      <c r="J4457" s="359" t="s">
        <v>1380</v>
      </c>
      <c r="K4457" s="359" t="s">
        <v>8</v>
      </c>
      <c r="L4457" s="359" t="s">
        <v>1392</v>
      </c>
      <c r="M4457" s="368" t="s">
        <v>1407</v>
      </c>
      <c r="N4457" s="205">
        <v>42530</v>
      </c>
      <c r="O4457" s="203"/>
    </row>
    <row r="4458" spans="1:15" ht="27.75" hidden="1" customHeight="1" x14ac:dyDescent="0.25">
      <c r="A4458" s="203" t="s">
        <v>157</v>
      </c>
      <c r="B4458" s="202" t="s">
        <v>504</v>
      </c>
      <c r="C4458" s="203" t="s">
        <v>1461</v>
      </c>
      <c r="D4458" s="202" t="s">
        <v>1677</v>
      </c>
      <c r="E4458" s="202" t="s">
        <v>1678</v>
      </c>
      <c r="F4458" s="202" t="s">
        <v>475</v>
      </c>
      <c r="G4458" s="254">
        <v>17386888</v>
      </c>
      <c r="H4458" s="361" t="s">
        <v>1433</v>
      </c>
      <c r="I4458" s="359" t="s">
        <v>1407</v>
      </c>
      <c r="J4458" s="359" t="s">
        <v>1380</v>
      </c>
      <c r="K4458" s="359" t="s">
        <v>8</v>
      </c>
      <c r="L4458" s="359" t="s">
        <v>1408</v>
      </c>
      <c r="M4458" s="368" t="s">
        <v>1407</v>
      </c>
      <c r="N4458" s="205">
        <v>42530</v>
      </c>
      <c r="O4458" s="203"/>
    </row>
    <row r="4459" spans="1:15" ht="27.75" hidden="1" customHeight="1" x14ac:dyDescent="0.25">
      <c r="A4459" s="203" t="s">
        <v>157</v>
      </c>
      <c r="B4459" s="202" t="s">
        <v>504</v>
      </c>
      <c r="C4459" s="203" t="s">
        <v>1461</v>
      </c>
      <c r="D4459" s="202" t="s">
        <v>1677</v>
      </c>
      <c r="E4459" s="202" t="s">
        <v>1678</v>
      </c>
      <c r="F4459" s="202" t="s">
        <v>475</v>
      </c>
      <c r="G4459" s="254">
        <v>115145</v>
      </c>
      <c r="H4459" s="361" t="s">
        <v>1414</v>
      </c>
      <c r="I4459" s="359" t="s">
        <v>1407</v>
      </c>
      <c r="J4459" s="359" t="s">
        <v>1380</v>
      </c>
      <c r="K4459" s="359" t="s">
        <v>8</v>
      </c>
      <c r="L4459" s="359" t="s">
        <v>1392</v>
      </c>
      <c r="M4459" s="368" t="s">
        <v>1407</v>
      </c>
      <c r="N4459" s="205">
        <v>42530</v>
      </c>
      <c r="O4459" s="203"/>
    </row>
    <row r="4460" spans="1:15" ht="27.75" hidden="1" customHeight="1" x14ac:dyDescent="0.25">
      <c r="A4460" s="203" t="s">
        <v>157</v>
      </c>
      <c r="B4460" s="202" t="s">
        <v>504</v>
      </c>
      <c r="C4460" s="203" t="s">
        <v>1461</v>
      </c>
      <c r="D4460" s="202" t="s">
        <v>1922</v>
      </c>
      <c r="E4460" s="202" t="s">
        <v>1399</v>
      </c>
      <c r="F4460" s="202" t="s">
        <v>475</v>
      </c>
      <c r="G4460" s="254">
        <v>1699006</v>
      </c>
      <c r="H4460" s="361" t="s">
        <v>1433</v>
      </c>
      <c r="I4460" s="359" t="s">
        <v>1407</v>
      </c>
      <c r="J4460" s="359" t="s">
        <v>1380</v>
      </c>
      <c r="K4460" s="359" t="s">
        <v>8</v>
      </c>
      <c r="L4460" s="359" t="s">
        <v>1408</v>
      </c>
      <c r="M4460" s="368" t="s">
        <v>1407</v>
      </c>
      <c r="N4460" s="205">
        <v>42530</v>
      </c>
      <c r="O4460" s="203"/>
    </row>
    <row r="4461" spans="1:15" ht="27.75" hidden="1" customHeight="1" x14ac:dyDescent="0.25">
      <c r="A4461" s="203" t="s">
        <v>157</v>
      </c>
      <c r="B4461" s="202" t="s">
        <v>504</v>
      </c>
      <c r="C4461" s="203" t="s">
        <v>1461</v>
      </c>
      <c r="D4461" s="202" t="s">
        <v>1922</v>
      </c>
      <c r="E4461" s="202" t="s">
        <v>1399</v>
      </c>
      <c r="F4461" s="202" t="s">
        <v>475</v>
      </c>
      <c r="G4461" s="254">
        <v>11252</v>
      </c>
      <c r="H4461" s="361" t="s">
        <v>1414</v>
      </c>
      <c r="I4461" s="359" t="s">
        <v>1407</v>
      </c>
      <c r="J4461" s="359" t="s">
        <v>1380</v>
      </c>
      <c r="K4461" s="359" t="s">
        <v>8</v>
      </c>
      <c r="L4461" s="359" t="s">
        <v>1392</v>
      </c>
      <c r="M4461" s="368" t="s">
        <v>1407</v>
      </c>
      <c r="N4461" s="205">
        <v>42530</v>
      </c>
      <c r="O4461" s="203"/>
    </row>
    <row r="4462" spans="1:15" ht="27.75" hidden="1" customHeight="1" x14ac:dyDescent="0.25">
      <c r="A4462" s="203" t="s">
        <v>157</v>
      </c>
      <c r="B4462" s="202" t="s">
        <v>504</v>
      </c>
      <c r="C4462" s="203" t="s">
        <v>1461</v>
      </c>
      <c r="D4462" s="202" t="s">
        <v>1731</v>
      </c>
      <c r="E4462" s="202" t="s">
        <v>1732</v>
      </c>
      <c r="F4462" s="202" t="s">
        <v>475</v>
      </c>
      <c r="G4462" s="254">
        <v>6642961</v>
      </c>
      <c r="H4462" s="361" t="s">
        <v>1433</v>
      </c>
      <c r="I4462" s="359" t="s">
        <v>1407</v>
      </c>
      <c r="J4462" s="359" t="s">
        <v>1380</v>
      </c>
      <c r="K4462" s="359" t="s">
        <v>8</v>
      </c>
      <c r="L4462" s="359" t="s">
        <v>1408</v>
      </c>
      <c r="M4462" s="368" t="s">
        <v>1407</v>
      </c>
      <c r="N4462" s="205">
        <v>42530</v>
      </c>
      <c r="O4462" s="203"/>
    </row>
    <row r="4463" spans="1:15" ht="27.75" hidden="1" customHeight="1" x14ac:dyDescent="0.25">
      <c r="A4463" s="203" t="s">
        <v>157</v>
      </c>
      <c r="B4463" s="202" t="s">
        <v>504</v>
      </c>
      <c r="C4463" s="203" t="s">
        <v>1461</v>
      </c>
      <c r="D4463" s="202" t="s">
        <v>1731</v>
      </c>
      <c r="E4463" s="202" t="s">
        <v>1732</v>
      </c>
      <c r="F4463" s="202" t="s">
        <v>475</v>
      </c>
      <c r="G4463" s="254">
        <v>43993</v>
      </c>
      <c r="H4463" s="361" t="s">
        <v>1414</v>
      </c>
      <c r="I4463" s="359" t="s">
        <v>1407</v>
      </c>
      <c r="J4463" s="359" t="s">
        <v>1380</v>
      </c>
      <c r="K4463" s="359" t="s">
        <v>8</v>
      </c>
      <c r="L4463" s="359" t="s">
        <v>1392</v>
      </c>
      <c r="M4463" s="368" t="s">
        <v>1407</v>
      </c>
      <c r="N4463" s="205">
        <v>42530</v>
      </c>
      <c r="O4463" s="203"/>
    </row>
    <row r="4464" spans="1:15" ht="27.75" hidden="1" customHeight="1" x14ac:dyDescent="0.25">
      <c r="A4464" s="203" t="s">
        <v>157</v>
      </c>
      <c r="B4464" s="202" t="s">
        <v>504</v>
      </c>
      <c r="C4464" s="203" t="s">
        <v>1461</v>
      </c>
      <c r="D4464" s="202" t="s">
        <v>1658</v>
      </c>
      <c r="E4464" s="202" t="s">
        <v>1659</v>
      </c>
      <c r="F4464" s="202" t="s">
        <v>475</v>
      </c>
      <c r="G4464" s="254">
        <v>28679140</v>
      </c>
      <c r="H4464" s="361" t="s">
        <v>1433</v>
      </c>
      <c r="I4464" s="359" t="s">
        <v>1407</v>
      </c>
      <c r="J4464" s="359" t="s">
        <v>1380</v>
      </c>
      <c r="K4464" s="359" t="s">
        <v>8</v>
      </c>
      <c r="L4464" s="359" t="s">
        <v>1408</v>
      </c>
      <c r="M4464" s="368" t="s">
        <v>1407</v>
      </c>
      <c r="N4464" s="205">
        <v>42530</v>
      </c>
      <c r="O4464" s="203"/>
    </row>
    <row r="4465" spans="1:15" ht="27.75" hidden="1" customHeight="1" x14ac:dyDescent="0.25">
      <c r="A4465" s="203" t="s">
        <v>157</v>
      </c>
      <c r="B4465" s="202" t="s">
        <v>504</v>
      </c>
      <c r="C4465" s="203" t="s">
        <v>1461</v>
      </c>
      <c r="D4465" s="202" t="s">
        <v>1658</v>
      </c>
      <c r="E4465" s="202" t="s">
        <v>1659</v>
      </c>
      <c r="F4465" s="202" t="s">
        <v>475</v>
      </c>
      <c r="G4465" s="254">
        <v>189928</v>
      </c>
      <c r="H4465" s="361" t="s">
        <v>1414</v>
      </c>
      <c r="I4465" s="359" t="s">
        <v>1407</v>
      </c>
      <c r="J4465" s="359" t="s">
        <v>1380</v>
      </c>
      <c r="K4465" s="359" t="s">
        <v>8</v>
      </c>
      <c r="L4465" s="359" t="s">
        <v>1392</v>
      </c>
      <c r="M4465" s="368" t="s">
        <v>1407</v>
      </c>
      <c r="N4465" s="205">
        <v>42530</v>
      </c>
      <c r="O4465" s="203"/>
    </row>
    <row r="4466" spans="1:15" ht="27.75" hidden="1" customHeight="1" x14ac:dyDescent="0.25">
      <c r="A4466" s="203" t="s">
        <v>157</v>
      </c>
      <c r="B4466" s="202" t="s">
        <v>504</v>
      </c>
      <c r="C4466" s="203" t="s">
        <v>1461</v>
      </c>
      <c r="D4466" s="202" t="s">
        <v>2035</v>
      </c>
      <c r="E4466" s="202" t="s">
        <v>2032</v>
      </c>
      <c r="F4466" s="202" t="s">
        <v>475</v>
      </c>
      <c r="G4466" s="254">
        <v>1909551</v>
      </c>
      <c r="H4466" s="361" t="s">
        <v>1433</v>
      </c>
      <c r="I4466" s="359" t="s">
        <v>1407</v>
      </c>
      <c r="J4466" s="359" t="s">
        <v>1380</v>
      </c>
      <c r="K4466" s="359" t="s">
        <v>8</v>
      </c>
      <c r="L4466" s="359" t="s">
        <v>1408</v>
      </c>
      <c r="M4466" s="368" t="s">
        <v>1407</v>
      </c>
      <c r="N4466" s="205">
        <v>42530</v>
      </c>
      <c r="O4466" s="203"/>
    </row>
    <row r="4467" spans="1:15" ht="27.75" hidden="1" customHeight="1" x14ac:dyDescent="0.25">
      <c r="A4467" s="203" t="s">
        <v>157</v>
      </c>
      <c r="B4467" s="202" t="s">
        <v>504</v>
      </c>
      <c r="C4467" s="203" t="s">
        <v>1461</v>
      </c>
      <c r="D4467" s="202" t="s">
        <v>2035</v>
      </c>
      <c r="E4467" s="202" t="s">
        <v>2032</v>
      </c>
      <c r="F4467" s="202" t="s">
        <v>475</v>
      </c>
      <c r="G4467" s="254">
        <v>12646</v>
      </c>
      <c r="H4467" s="361" t="s">
        <v>1414</v>
      </c>
      <c r="I4467" s="359" t="s">
        <v>1407</v>
      </c>
      <c r="J4467" s="359" t="s">
        <v>1380</v>
      </c>
      <c r="K4467" s="359" t="s">
        <v>8</v>
      </c>
      <c r="L4467" s="359" t="s">
        <v>1392</v>
      </c>
      <c r="M4467" s="368" t="s">
        <v>1407</v>
      </c>
      <c r="N4467" s="205">
        <v>42530</v>
      </c>
      <c r="O4467" s="203"/>
    </row>
    <row r="4468" spans="1:15" ht="27.75" hidden="1" customHeight="1" x14ac:dyDescent="0.25">
      <c r="A4468" s="203" t="s">
        <v>157</v>
      </c>
      <c r="B4468" s="202" t="s">
        <v>504</v>
      </c>
      <c r="C4468" s="203" t="s">
        <v>1461</v>
      </c>
      <c r="D4468" s="202" t="s">
        <v>1923</v>
      </c>
      <c r="E4468" s="202" t="s">
        <v>1399</v>
      </c>
      <c r="F4468" s="202" t="s">
        <v>475</v>
      </c>
      <c r="G4468" s="254">
        <v>208979</v>
      </c>
      <c r="H4468" s="361" t="s">
        <v>1433</v>
      </c>
      <c r="I4468" s="359" t="s">
        <v>1407</v>
      </c>
      <c r="J4468" s="359" t="s">
        <v>1380</v>
      </c>
      <c r="K4468" s="359" t="s">
        <v>8</v>
      </c>
      <c r="L4468" s="359" t="s">
        <v>1408</v>
      </c>
      <c r="M4468" s="368" t="s">
        <v>1407</v>
      </c>
      <c r="N4468" s="205">
        <v>42530</v>
      </c>
      <c r="O4468" s="203"/>
    </row>
    <row r="4469" spans="1:15" ht="27.75" hidden="1" customHeight="1" x14ac:dyDescent="0.25">
      <c r="A4469" s="203" t="s">
        <v>157</v>
      </c>
      <c r="B4469" s="202" t="s">
        <v>504</v>
      </c>
      <c r="C4469" s="203" t="s">
        <v>1461</v>
      </c>
      <c r="D4469" s="202" t="s">
        <v>1923</v>
      </c>
      <c r="E4469" s="202" t="s">
        <v>1399</v>
      </c>
      <c r="F4469" s="202" t="s">
        <v>475</v>
      </c>
      <c r="G4469" s="254">
        <v>1384</v>
      </c>
      <c r="H4469" s="361" t="s">
        <v>1414</v>
      </c>
      <c r="I4469" s="359" t="s">
        <v>1407</v>
      </c>
      <c r="J4469" s="359" t="s">
        <v>1380</v>
      </c>
      <c r="K4469" s="359" t="s">
        <v>8</v>
      </c>
      <c r="L4469" s="359" t="s">
        <v>1392</v>
      </c>
      <c r="M4469" s="368" t="s">
        <v>1407</v>
      </c>
      <c r="N4469" s="205">
        <v>42530</v>
      </c>
      <c r="O4469" s="203"/>
    </row>
    <row r="4470" spans="1:15" ht="27.75" hidden="1" customHeight="1" x14ac:dyDescent="0.25">
      <c r="A4470" s="203" t="s">
        <v>157</v>
      </c>
      <c r="B4470" s="202" t="s">
        <v>504</v>
      </c>
      <c r="C4470" s="203" t="s">
        <v>1461</v>
      </c>
      <c r="D4470" s="202" t="s">
        <v>1604</v>
      </c>
      <c r="E4470" s="202" t="s">
        <v>1603</v>
      </c>
      <c r="F4470" s="202" t="s">
        <v>475</v>
      </c>
      <c r="G4470" s="254">
        <v>1432047</v>
      </c>
      <c r="H4470" s="361" t="s">
        <v>1433</v>
      </c>
      <c r="I4470" s="359" t="s">
        <v>1407</v>
      </c>
      <c r="J4470" s="359" t="s">
        <v>1380</v>
      </c>
      <c r="K4470" s="359" t="s">
        <v>8</v>
      </c>
      <c r="L4470" s="359" t="s">
        <v>1408</v>
      </c>
      <c r="M4470" s="368" t="s">
        <v>1407</v>
      </c>
      <c r="N4470" s="205">
        <v>42530</v>
      </c>
      <c r="O4470" s="203"/>
    </row>
    <row r="4471" spans="1:15" ht="27.75" hidden="1" customHeight="1" x14ac:dyDescent="0.25">
      <c r="A4471" s="203" t="s">
        <v>157</v>
      </c>
      <c r="B4471" s="202" t="s">
        <v>504</v>
      </c>
      <c r="C4471" s="203" t="s">
        <v>1461</v>
      </c>
      <c r="D4471" s="202" t="s">
        <v>1604</v>
      </c>
      <c r="E4471" s="202" t="s">
        <v>1603</v>
      </c>
      <c r="F4471" s="202" t="s">
        <v>475</v>
      </c>
      <c r="G4471" s="254">
        <v>9484</v>
      </c>
      <c r="H4471" s="361" t="s">
        <v>1414</v>
      </c>
      <c r="I4471" s="359" t="s">
        <v>1407</v>
      </c>
      <c r="J4471" s="359" t="s">
        <v>1380</v>
      </c>
      <c r="K4471" s="359" t="s">
        <v>8</v>
      </c>
      <c r="L4471" s="359" t="s">
        <v>1392</v>
      </c>
      <c r="M4471" s="368" t="s">
        <v>1407</v>
      </c>
      <c r="N4471" s="205">
        <v>42530</v>
      </c>
      <c r="O4471" s="203"/>
    </row>
    <row r="4472" spans="1:15" ht="27.75" hidden="1" customHeight="1" x14ac:dyDescent="0.25">
      <c r="A4472" s="203" t="s">
        <v>157</v>
      </c>
      <c r="B4472" s="202" t="s">
        <v>504</v>
      </c>
      <c r="C4472" s="203" t="s">
        <v>1461</v>
      </c>
      <c r="D4472" s="202" t="s">
        <v>1831</v>
      </c>
      <c r="E4472" s="202" t="s">
        <v>1399</v>
      </c>
      <c r="F4472" s="202" t="s">
        <v>475</v>
      </c>
      <c r="G4472" s="254">
        <v>428710</v>
      </c>
      <c r="H4472" s="361" t="s">
        <v>1433</v>
      </c>
      <c r="I4472" s="359" t="s">
        <v>1407</v>
      </c>
      <c r="J4472" s="359" t="s">
        <v>1380</v>
      </c>
      <c r="K4472" s="359" t="s">
        <v>8</v>
      </c>
      <c r="L4472" s="359" t="s">
        <v>1408</v>
      </c>
      <c r="M4472" s="368" t="s">
        <v>1407</v>
      </c>
      <c r="N4472" s="205">
        <v>42530</v>
      </c>
      <c r="O4472" s="203"/>
    </row>
    <row r="4473" spans="1:15" ht="27.75" hidden="1" customHeight="1" x14ac:dyDescent="0.25">
      <c r="A4473" s="203" t="s">
        <v>157</v>
      </c>
      <c r="B4473" s="202" t="s">
        <v>504</v>
      </c>
      <c r="C4473" s="203" t="s">
        <v>1461</v>
      </c>
      <c r="D4473" s="202" t="s">
        <v>1831</v>
      </c>
      <c r="E4473" s="202" t="s">
        <v>1399</v>
      </c>
      <c r="F4473" s="202" t="s">
        <v>475</v>
      </c>
      <c r="G4473" s="254">
        <v>2839</v>
      </c>
      <c r="H4473" s="361" t="s">
        <v>1414</v>
      </c>
      <c r="I4473" s="359" t="s">
        <v>1407</v>
      </c>
      <c r="J4473" s="359" t="s">
        <v>1380</v>
      </c>
      <c r="K4473" s="359" t="s">
        <v>8</v>
      </c>
      <c r="L4473" s="359" t="s">
        <v>1392</v>
      </c>
      <c r="M4473" s="368" t="s">
        <v>1407</v>
      </c>
      <c r="N4473" s="205">
        <v>42530</v>
      </c>
      <c r="O4473" s="203"/>
    </row>
    <row r="4474" spans="1:15" ht="27.75" hidden="1" customHeight="1" x14ac:dyDescent="0.25">
      <c r="A4474" s="203" t="s">
        <v>157</v>
      </c>
      <c r="B4474" s="202" t="s">
        <v>504</v>
      </c>
      <c r="C4474" s="203" t="s">
        <v>1660</v>
      </c>
      <c r="D4474" s="202" t="s">
        <v>1661</v>
      </c>
      <c r="E4474" s="202" t="s">
        <v>1662</v>
      </c>
      <c r="F4474" s="202" t="s">
        <v>505</v>
      </c>
      <c r="G4474" s="253">
        <v>1.19</v>
      </c>
      <c r="H4474" s="361" t="s">
        <v>1433</v>
      </c>
      <c r="I4474" s="359" t="s">
        <v>1407</v>
      </c>
      <c r="J4474" s="358">
        <v>0</v>
      </c>
      <c r="K4474" s="359" t="s">
        <v>1113</v>
      </c>
      <c r="L4474" s="359" t="s">
        <v>1408</v>
      </c>
      <c r="M4474" s="368">
        <v>2008</v>
      </c>
      <c r="N4474" s="207" t="s">
        <v>1663</v>
      </c>
      <c r="O4474" s="203"/>
    </row>
    <row r="4475" spans="1:15" ht="27.75" hidden="1" customHeight="1" x14ac:dyDescent="0.25">
      <c r="A4475" s="203" t="s">
        <v>157</v>
      </c>
      <c r="B4475" s="202" t="s">
        <v>504</v>
      </c>
      <c r="C4475" s="203" t="s">
        <v>1660</v>
      </c>
      <c r="D4475" s="202" t="s">
        <v>1661</v>
      </c>
      <c r="E4475" s="202" t="s">
        <v>1662</v>
      </c>
      <c r="F4475" s="202" t="s">
        <v>505</v>
      </c>
      <c r="G4475" s="253">
        <v>3.2499999999999999E-3</v>
      </c>
      <c r="H4475" s="361" t="s">
        <v>1414</v>
      </c>
      <c r="I4475" s="359" t="s">
        <v>1407</v>
      </c>
      <c r="J4475" s="358">
        <v>0</v>
      </c>
      <c r="K4475" s="359" t="s">
        <v>1113</v>
      </c>
      <c r="L4475" s="359" t="s">
        <v>1392</v>
      </c>
      <c r="M4475" s="368">
        <v>2008</v>
      </c>
      <c r="N4475" s="207" t="s">
        <v>1663</v>
      </c>
      <c r="O4475" s="203"/>
    </row>
    <row r="4476" spans="1:15" ht="27.75" hidden="1" customHeight="1" x14ac:dyDescent="0.25">
      <c r="A4476" s="203" t="s">
        <v>157</v>
      </c>
      <c r="B4476" s="202" t="s">
        <v>504</v>
      </c>
      <c r="C4476" s="203" t="s">
        <v>1660</v>
      </c>
      <c r="D4476" s="202" t="s">
        <v>1664</v>
      </c>
      <c r="E4476" s="202" t="s">
        <v>1665</v>
      </c>
      <c r="F4476" s="202" t="s">
        <v>505</v>
      </c>
      <c r="G4476" s="253">
        <v>11.17</v>
      </c>
      <c r="H4476" s="361" t="s">
        <v>1433</v>
      </c>
      <c r="I4476" s="359" t="s">
        <v>1407</v>
      </c>
      <c r="J4476" s="358">
        <v>0.59260000000000002</v>
      </c>
      <c r="K4476" s="359" t="s">
        <v>1113</v>
      </c>
      <c r="L4476" s="359" t="s">
        <v>1408</v>
      </c>
      <c r="M4476" s="368">
        <v>2010</v>
      </c>
      <c r="N4476" s="207" t="s">
        <v>1663</v>
      </c>
      <c r="O4476" s="203"/>
    </row>
    <row r="4477" spans="1:15" ht="27.75" hidden="1" customHeight="1" x14ac:dyDescent="0.25">
      <c r="A4477" s="203" t="s">
        <v>157</v>
      </c>
      <c r="B4477" s="202" t="s">
        <v>504</v>
      </c>
      <c r="C4477" s="203" t="s">
        <v>1660</v>
      </c>
      <c r="D4477" s="202" t="s">
        <v>1664</v>
      </c>
      <c r="E4477" s="202" t="s">
        <v>1665</v>
      </c>
      <c r="F4477" s="202" t="s">
        <v>505</v>
      </c>
      <c r="G4477" s="253">
        <v>3.0599999999999999E-2</v>
      </c>
      <c r="H4477" s="361" t="s">
        <v>1414</v>
      </c>
      <c r="I4477" s="359" t="s">
        <v>1407</v>
      </c>
      <c r="J4477" s="358">
        <v>0.59309999999999996</v>
      </c>
      <c r="K4477" s="359" t="s">
        <v>1113</v>
      </c>
      <c r="L4477" s="359" t="s">
        <v>1392</v>
      </c>
      <c r="M4477" s="368">
        <v>2010</v>
      </c>
      <c r="N4477" s="207" t="s">
        <v>1663</v>
      </c>
      <c r="O4477" s="203"/>
    </row>
    <row r="4478" spans="1:15" ht="27.75" hidden="1" customHeight="1" x14ac:dyDescent="0.25">
      <c r="A4478" s="203" t="s">
        <v>157</v>
      </c>
      <c r="B4478" s="202" t="s">
        <v>504</v>
      </c>
      <c r="C4478" s="203" t="s">
        <v>1660</v>
      </c>
      <c r="D4478" s="202" t="s">
        <v>1926</v>
      </c>
      <c r="E4478" s="202" t="s">
        <v>1927</v>
      </c>
      <c r="F4478" s="202" t="s">
        <v>505</v>
      </c>
      <c r="G4478" s="253">
        <v>2.6</v>
      </c>
      <c r="H4478" s="361" t="s">
        <v>1433</v>
      </c>
      <c r="I4478" s="359" t="s">
        <v>1407</v>
      </c>
      <c r="J4478" s="358">
        <v>0.47</v>
      </c>
      <c r="K4478" s="359" t="s">
        <v>1113</v>
      </c>
      <c r="L4478" s="359" t="s">
        <v>1408</v>
      </c>
      <c r="M4478" s="368">
        <v>2008</v>
      </c>
      <c r="N4478" s="207" t="s">
        <v>1663</v>
      </c>
      <c r="O4478" s="203"/>
    </row>
    <row r="4479" spans="1:15" ht="27.75" hidden="1" customHeight="1" x14ac:dyDescent="0.25">
      <c r="A4479" s="203" t="s">
        <v>157</v>
      </c>
      <c r="B4479" s="202" t="s">
        <v>504</v>
      </c>
      <c r="C4479" s="203" t="s">
        <v>1660</v>
      </c>
      <c r="D4479" s="202" t="s">
        <v>1926</v>
      </c>
      <c r="E4479" s="202" t="s">
        <v>1927</v>
      </c>
      <c r="F4479" s="202" t="s">
        <v>505</v>
      </c>
      <c r="G4479" s="253">
        <v>7.0000000000000001E-3</v>
      </c>
      <c r="H4479" s="361" t="s">
        <v>1414</v>
      </c>
      <c r="I4479" s="359" t="s">
        <v>1407</v>
      </c>
      <c r="J4479" s="358">
        <v>0.47</v>
      </c>
      <c r="K4479" s="359" t="s">
        <v>1113</v>
      </c>
      <c r="L4479" s="359" t="s">
        <v>1392</v>
      </c>
      <c r="M4479" s="368">
        <v>2008</v>
      </c>
      <c r="N4479" s="207" t="s">
        <v>1663</v>
      </c>
      <c r="O4479" s="203"/>
    </row>
    <row r="4480" spans="1:15" ht="27.75" hidden="1" customHeight="1" x14ac:dyDescent="0.25">
      <c r="A4480" s="203" t="s">
        <v>157</v>
      </c>
      <c r="B4480" s="202" t="s">
        <v>504</v>
      </c>
      <c r="C4480" s="203" t="s">
        <v>1660</v>
      </c>
      <c r="D4480" s="202" t="s">
        <v>1932</v>
      </c>
      <c r="E4480" s="202" t="s">
        <v>1933</v>
      </c>
      <c r="F4480" s="202" t="s">
        <v>505</v>
      </c>
      <c r="G4480" s="253">
        <v>3.81</v>
      </c>
      <c r="H4480" s="361" t="s">
        <v>1433</v>
      </c>
      <c r="I4480" s="359" t="s">
        <v>1407</v>
      </c>
      <c r="J4480" s="358">
        <v>0.76</v>
      </c>
      <c r="K4480" s="359" t="s">
        <v>1113</v>
      </c>
      <c r="L4480" s="359" t="s">
        <v>1408</v>
      </c>
      <c r="M4480" s="368">
        <v>2008</v>
      </c>
      <c r="N4480" s="207" t="s">
        <v>1663</v>
      </c>
      <c r="O4480" s="203"/>
    </row>
    <row r="4481" spans="1:15" ht="27.75" hidden="1" customHeight="1" x14ac:dyDescent="0.25">
      <c r="A4481" s="203" t="s">
        <v>157</v>
      </c>
      <c r="B4481" s="202" t="s">
        <v>504</v>
      </c>
      <c r="C4481" s="203" t="s">
        <v>1660</v>
      </c>
      <c r="D4481" s="202" t="s">
        <v>1932</v>
      </c>
      <c r="E4481" s="202" t="s">
        <v>1933</v>
      </c>
      <c r="F4481" s="202" t="s">
        <v>505</v>
      </c>
      <c r="G4481" s="253">
        <v>1.04E-2</v>
      </c>
      <c r="H4481" s="361" t="s">
        <v>1414</v>
      </c>
      <c r="I4481" s="359" t="s">
        <v>1407</v>
      </c>
      <c r="J4481" s="358">
        <v>0.76</v>
      </c>
      <c r="K4481" s="359" t="s">
        <v>1113</v>
      </c>
      <c r="L4481" s="359" t="s">
        <v>1392</v>
      </c>
      <c r="M4481" s="368">
        <v>2008</v>
      </c>
      <c r="N4481" s="207" t="s">
        <v>1663</v>
      </c>
      <c r="O4481" s="203"/>
    </row>
    <row r="4482" spans="1:15" ht="27.75" hidden="1" customHeight="1" x14ac:dyDescent="0.25">
      <c r="A4482" s="203" t="s">
        <v>157</v>
      </c>
      <c r="B4482" s="202" t="s">
        <v>504</v>
      </c>
      <c r="C4482" s="203" t="s">
        <v>1660</v>
      </c>
      <c r="D4482" s="202" t="s">
        <v>1934</v>
      </c>
      <c r="E4482" s="202" t="s">
        <v>1935</v>
      </c>
      <c r="F4482" s="202" t="s">
        <v>505</v>
      </c>
      <c r="G4482" s="253">
        <v>0.13</v>
      </c>
      <c r="H4482" s="361" t="s">
        <v>1433</v>
      </c>
      <c r="I4482" s="359" t="s">
        <v>1407</v>
      </c>
      <c r="J4482" s="358">
        <v>0.72089999999999999</v>
      </c>
      <c r="K4482" s="359" t="s">
        <v>1113</v>
      </c>
      <c r="L4482" s="359" t="s">
        <v>1408</v>
      </c>
      <c r="M4482" s="368">
        <v>2008</v>
      </c>
      <c r="N4482" s="207" t="s">
        <v>1663</v>
      </c>
      <c r="O4482" s="203"/>
    </row>
    <row r="4483" spans="1:15" ht="27.75" hidden="1" customHeight="1" x14ac:dyDescent="0.25">
      <c r="A4483" s="203" t="s">
        <v>157</v>
      </c>
      <c r="B4483" s="202" t="s">
        <v>504</v>
      </c>
      <c r="C4483" s="203" t="s">
        <v>1660</v>
      </c>
      <c r="D4483" s="202" t="s">
        <v>1934</v>
      </c>
      <c r="E4483" s="202" t="s">
        <v>1935</v>
      </c>
      <c r="F4483" s="202" t="s">
        <v>505</v>
      </c>
      <c r="G4483" s="253">
        <v>3.6000000000000002E-4</v>
      </c>
      <c r="H4483" s="361" t="s">
        <v>1414</v>
      </c>
      <c r="I4483" s="359" t="s">
        <v>1407</v>
      </c>
      <c r="J4483" s="358">
        <v>0.72089999999999999</v>
      </c>
      <c r="K4483" s="359" t="s">
        <v>1113</v>
      </c>
      <c r="L4483" s="359" t="s">
        <v>1392</v>
      </c>
      <c r="M4483" s="368">
        <v>2008</v>
      </c>
      <c r="N4483" s="207" t="s">
        <v>1663</v>
      </c>
      <c r="O4483" s="203"/>
    </row>
    <row r="4484" spans="1:15" ht="27.75" hidden="1" customHeight="1" x14ac:dyDescent="0.25">
      <c r="A4484" s="203" t="s">
        <v>157</v>
      </c>
      <c r="B4484" s="202" t="s">
        <v>504</v>
      </c>
      <c r="C4484" s="203" t="s">
        <v>1660</v>
      </c>
      <c r="D4484" s="202" t="s">
        <v>1944</v>
      </c>
      <c r="E4484" s="202" t="s">
        <v>1945</v>
      </c>
      <c r="F4484" s="202" t="s">
        <v>505</v>
      </c>
      <c r="G4484" s="253">
        <v>3</v>
      </c>
      <c r="H4484" s="361" t="s">
        <v>1433</v>
      </c>
      <c r="I4484" s="359" t="s">
        <v>1407</v>
      </c>
      <c r="J4484" s="358">
        <v>0.61</v>
      </c>
      <c r="K4484" s="359" t="s">
        <v>1113</v>
      </c>
      <c r="L4484" s="359" t="s">
        <v>1408</v>
      </c>
      <c r="M4484" s="368">
        <v>2008</v>
      </c>
      <c r="N4484" s="207" t="s">
        <v>1663</v>
      </c>
      <c r="O4484" s="203"/>
    </row>
    <row r="4485" spans="1:15" ht="27.75" hidden="1" customHeight="1" x14ac:dyDescent="0.25">
      <c r="A4485" s="203" t="s">
        <v>157</v>
      </c>
      <c r="B4485" s="202" t="s">
        <v>504</v>
      </c>
      <c r="C4485" s="203" t="s">
        <v>1660</v>
      </c>
      <c r="D4485" s="202" t="s">
        <v>1944</v>
      </c>
      <c r="E4485" s="202" t="s">
        <v>1945</v>
      </c>
      <c r="F4485" s="202" t="s">
        <v>505</v>
      </c>
      <c r="G4485" s="253">
        <v>7.6E-3</v>
      </c>
      <c r="H4485" s="361" t="s">
        <v>1414</v>
      </c>
      <c r="I4485" s="359" t="s">
        <v>1407</v>
      </c>
      <c r="J4485" s="358">
        <v>0.61</v>
      </c>
      <c r="K4485" s="359" t="s">
        <v>1113</v>
      </c>
      <c r="L4485" s="359" t="s">
        <v>1392</v>
      </c>
      <c r="M4485" s="368">
        <v>2008</v>
      </c>
      <c r="N4485" s="207" t="s">
        <v>1663</v>
      </c>
      <c r="O4485" s="203"/>
    </row>
    <row r="4486" spans="1:15" ht="27.75" hidden="1" customHeight="1" x14ac:dyDescent="0.25">
      <c r="A4486" s="203" t="s">
        <v>157</v>
      </c>
      <c r="B4486" s="202" t="s">
        <v>504</v>
      </c>
      <c r="C4486" s="203" t="s">
        <v>1660</v>
      </c>
      <c r="D4486" s="202" t="s">
        <v>1950</v>
      </c>
      <c r="E4486" s="202" t="s">
        <v>1472</v>
      </c>
      <c r="F4486" s="202" t="s">
        <v>505</v>
      </c>
      <c r="G4486" s="253">
        <v>2</v>
      </c>
      <c r="H4486" s="361" t="s">
        <v>1433</v>
      </c>
      <c r="I4486" s="359" t="s">
        <v>1407</v>
      </c>
      <c r="J4486" s="358">
        <v>0.91</v>
      </c>
      <c r="K4486" s="359" t="s">
        <v>1113</v>
      </c>
      <c r="L4486" s="359" t="s">
        <v>1408</v>
      </c>
      <c r="M4486" s="368">
        <v>2008</v>
      </c>
      <c r="N4486" s="207" t="s">
        <v>1663</v>
      </c>
      <c r="O4486" s="203"/>
    </row>
    <row r="4487" spans="1:15" ht="27.75" hidden="1" customHeight="1" x14ac:dyDescent="0.25">
      <c r="A4487" s="203" t="s">
        <v>157</v>
      </c>
      <c r="B4487" s="202" t="s">
        <v>504</v>
      </c>
      <c r="C4487" s="203" t="s">
        <v>1660</v>
      </c>
      <c r="D4487" s="202" t="s">
        <v>1950</v>
      </c>
      <c r="E4487" s="202" t="s">
        <v>1472</v>
      </c>
      <c r="F4487" s="202" t="s">
        <v>505</v>
      </c>
      <c r="G4487" s="253">
        <v>4.1799999999999997E-3</v>
      </c>
      <c r="H4487" s="361" t="s">
        <v>1414</v>
      </c>
      <c r="I4487" s="359" t="s">
        <v>1407</v>
      </c>
      <c r="J4487" s="358">
        <v>0.91</v>
      </c>
      <c r="K4487" s="359" t="s">
        <v>1113</v>
      </c>
      <c r="L4487" s="359" t="s">
        <v>1392</v>
      </c>
      <c r="M4487" s="368">
        <v>2008</v>
      </c>
      <c r="N4487" s="207" t="s">
        <v>1663</v>
      </c>
      <c r="O4487" s="203"/>
    </row>
    <row r="4488" spans="1:15" ht="27.75" hidden="1" customHeight="1" x14ac:dyDescent="0.25">
      <c r="A4488" s="203" t="s">
        <v>157</v>
      </c>
      <c r="B4488" s="202" t="s">
        <v>504</v>
      </c>
      <c r="C4488" s="203" t="s">
        <v>1660</v>
      </c>
      <c r="D4488" s="202" t="s">
        <v>1924</v>
      </c>
      <c r="E4488" s="202" t="s">
        <v>1925</v>
      </c>
      <c r="F4488" s="202" t="s">
        <v>505</v>
      </c>
      <c r="G4488" s="253">
        <v>9.0000000000000006E-5</v>
      </c>
      <c r="H4488" s="361" t="s">
        <v>1433</v>
      </c>
      <c r="I4488" s="359" t="s">
        <v>1407</v>
      </c>
      <c r="J4488" s="358">
        <v>0</v>
      </c>
      <c r="K4488" s="359" t="s">
        <v>1113</v>
      </c>
      <c r="L4488" s="359" t="s">
        <v>1408</v>
      </c>
      <c r="M4488" s="368">
        <v>2006</v>
      </c>
      <c r="N4488" s="207" t="s">
        <v>1663</v>
      </c>
      <c r="O4488" s="203"/>
    </row>
    <row r="4489" spans="1:15" ht="27.75" hidden="1" customHeight="1" x14ac:dyDescent="0.25">
      <c r="A4489" s="203" t="s">
        <v>157</v>
      </c>
      <c r="B4489" s="202" t="s">
        <v>504</v>
      </c>
      <c r="C4489" s="203" t="s">
        <v>1660</v>
      </c>
      <c r="D4489" s="202" t="s">
        <v>1924</v>
      </c>
      <c r="E4489" s="202" t="s">
        <v>1925</v>
      </c>
      <c r="F4489" s="202" t="s">
        <v>505</v>
      </c>
      <c r="G4489" s="253">
        <v>2.9999999999999999E-7</v>
      </c>
      <c r="H4489" s="361" t="s">
        <v>1414</v>
      </c>
      <c r="I4489" s="359" t="s">
        <v>1407</v>
      </c>
      <c r="J4489" s="358">
        <v>0</v>
      </c>
      <c r="K4489" s="359" t="s">
        <v>1113</v>
      </c>
      <c r="L4489" s="359" t="s">
        <v>1392</v>
      </c>
      <c r="M4489" s="368">
        <v>2006</v>
      </c>
      <c r="N4489" s="207" t="s">
        <v>1663</v>
      </c>
      <c r="O4489" s="203"/>
    </row>
    <row r="4490" spans="1:15" ht="27.75" hidden="1" customHeight="1" x14ac:dyDescent="0.25">
      <c r="A4490" s="203" t="s">
        <v>157</v>
      </c>
      <c r="B4490" s="202" t="s">
        <v>504</v>
      </c>
      <c r="C4490" s="203" t="s">
        <v>1397</v>
      </c>
      <c r="D4490" s="202" t="s">
        <v>583</v>
      </c>
      <c r="E4490" s="202" t="s">
        <v>1584</v>
      </c>
      <c r="F4490" s="202" t="s">
        <v>475</v>
      </c>
      <c r="G4490" s="253">
        <v>202</v>
      </c>
      <c r="H4490" s="361" t="s">
        <v>1400</v>
      </c>
      <c r="I4490" s="359" t="s">
        <v>1379</v>
      </c>
      <c r="J4490" s="358">
        <v>0.61</v>
      </c>
      <c r="K4490" s="359" t="s">
        <v>1391</v>
      </c>
      <c r="L4490" s="359" t="s">
        <v>1392</v>
      </c>
      <c r="M4490" s="368">
        <v>2010</v>
      </c>
      <c r="N4490" s="207" t="s">
        <v>1401</v>
      </c>
      <c r="O4490" s="203"/>
    </row>
    <row r="4491" spans="1:15" ht="27.75" hidden="1" customHeight="1" x14ac:dyDescent="0.25">
      <c r="A4491" s="203" t="s">
        <v>157</v>
      </c>
      <c r="B4491" s="202" t="s">
        <v>504</v>
      </c>
      <c r="C4491" s="203" t="s">
        <v>1397</v>
      </c>
      <c r="D4491" s="202" t="s">
        <v>583</v>
      </c>
      <c r="E4491" s="202" t="s">
        <v>1584</v>
      </c>
      <c r="F4491" s="202" t="s">
        <v>475</v>
      </c>
      <c r="G4491" s="253">
        <v>68.400000000000006</v>
      </c>
      <c r="H4491" s="361" t="s">
        <v>1400</v>
      </c>
      <c r="I4491" s="359" t="s">
        <v>1382</v>
      </c>
      <c r="J4491" s="358">
        <v>0.43</v>
      </c>
      <c r="K4491" s="359" t="s">
        <v>1391</v>
      </c>
      <c r="L4491" s="359" t="s">
        <v>1392</v>
      </c>
      <c r="M4491" s="368">
        <v>2010</v>
      </c>
      <c r="N4491" s="207" t="s">
        <v>1401</v>
      </c>
      <c r="O4491" s="203"/>
    </row>
    <row r="4492" spans="1:15" ht="27.75" hidden="1" customHeight="1" x14ac:dyDescent="0.25">
      <c r="A4492" s="203" t="s">
        <v>157</v>
      </c>
      <c r="B4492" s="202" t="s">
        <v>504</v>
      </c>
      <c r="C4492" s="203" t="s">
        <v>1397</v>
      </c>
      <c r="D4492" s="202" t="s">
        <v>583</v>
      </c>
      <c r="E4492" s="202" t="s">
        <v>1584</v>
      </c>
      <c r="F4492" s="202" t="s">
        <v>475</v>
      </c>
      <c r="G4492" s="253">
        <v>22.9</v>
      </c>
      <c r="H4492" s="361" t="s">
        <v>1400</v>
      </c>
      <c r="I4492" s="359" t="s">
        <v>1383</v>
      </c>
      <c r="J4492" s="358">
        <v>0.69</v>
      </c>
      <c r="K4492" s="359" t="s">
        <v>1391</v>
      </c>
      <c r="L4492" s="359" t="s">
        <v>1392</v>
      </c>
      <c r="M4492" s="368">
        <v>2010</v>
      </c>
      <c r="N4492" s="207" t="s">
        <v>1401</v>
      </c>
      <c r="O4492" s="203"/>
    </row>
    <row r="4493" spans="1:15" ht="27.75" hidden="1" customHeight="1" x14ac:dyDescent="0.25">
      <c r="A4493" s="203" t="s">
        <v>157</v>
      </c>
      <c r="B4493" s="202" t="s">
        <v>504</v>
      </c>
      <c r="C4493" s="203" t="s">
        <v>1397</v>
      </c>
      <c r="D4493" s="202" t="s">
        <v>583</v>
      </c>
      <c r="E4493" s="202" t="s">
        <v>1584</v>
      </c>
      <c r="F4493" s="202" t="s">
        <v>475</v>
      </c>
      <c r="G4493" s="253">
        <v>8.19</v>
      </c>
      <c r="H4493" s="361" t="s">
        <v>1400</v>
      </c>
      <c r="I4493" s="359" t="s">
        <v>1384</v>
      </c>
      <c r="J4493" s="358">
        <v>0.13</v>
      </c>
      <c r="K4493" s="359" t="s">
        <v>1391</v>
      </c>
      <c r="L4493" s="359" t="s">
        <v>1392</v>
      </c>
      <c r="M4493" s="368">
        <v>2010</v>
      </c>
      <c r="N4493" s="207" t="s">
        <v>1401</v>
      </c>
      <c r="O4493" s="203"/>
    </row>
    <row r="4494" spans="1:15" ht="27.75" hidden="1" customHeight="1" x14ac:dyDescent="0.25">
      <c r="A4494" s="203" t="s">
        <v>157</v>
      </c>
      <c r="B4494" s="202" t="s">
        <v>504</v>
      </c>
      <c r="C4494" s="203" t="s">
        <v>1397</v>
      </c>
      <c r="D4494" s="202" t="s">
        <v>583</v>
      </c>
      <c r="E4494" s="202" t="s">
        <v>1584</v>
      </c>
      <c r="F4494" s="202" t="s">
        <v>475</v>
      </c>
      <c r="G4494" s="253">
        <v>1.33</v>
      </c>
      <c r="H4494" s="361" t="s">
        <v>1400</v>
      </c>
      <c r="I4494" s="359" t="s">
        <v>1385</v>
      </c>
      <c r="J4494" s="358">
        <v>0.68</v>
      </c>
      <c r="K4494" s="359" t="s">
        <v>1391</v>
      </c>
      <c r="L4494" s="359" t="s">
        <v>1392</v>
      </c>
      <c r="M4494" s="368">
        <v>2010</v>
      </c>
      <c r="N4494" s="207" t="s">
        <v>1401</v>
      </c>
      <c r="O4494" s="203"/>
    </row>
    <row r="4495" spans="1:15" ht="27.75" hidden="1" customHeight="1" x14ac:dyDescent="0.25">
      <c r="A4495" s="203" t="s">
        <v>157</v>
      </c>
      <c r="B4495" s="202" t="s">
        <v>504</v>
      </c>
      <c r="C4495" s="203" t="s">
        <v>1397</v>
      </c>
      <c r="D4495" s="202" t="s">
        <v>1922</v>
      </c>
      <c r="E4495" s="202" t="s">
        <v>1399</v>
      </c>
      <c r="F4495" s="202" t="s">
        <v>475</v>
      </c>
      <c r="G4495" s="253">
        <v>61.1</v>
      </c>
      <c r="H4495" s="361" t="s">
        <v>1400</v>
      </c>
      <c r="I4495" s="359" t="s">
        <v>1379</v>
      </c>
      <c r="J4495" s="358">
        <v>0.51</v>
      </c>
      <c r="K4495" s="359" t="s">
        <v>1391</v>
      </c>
      <c r="L4495" s="359" t="s">
        <v>1392</v>
      </c>
      <c r="M4495" s="368">
        <v>2010</v>
      </c>
      <c r="N4495" s="207" t="s">
        <v>1401</v>
      </c>
      <c r="O4495" s="203"/>
    </row>
    <row r="4496" spans="1:15" ht="27.75" hidden="1" customHeight="1" x14ac:dyDescent="0.25">
      <c r="A4496" s="203" t="s">
        <v>157</v>
      </c>
      <c r="B4496" s="202" t="s">
        <v>504</v>
      </c>
      <c r="C4496" s="203" t="s">
        <v>1397</v>
      </c>
      <c r="D4496" s="202" t="s">
        <v>1922</v>
      </c>
      <c r="E4496" s="202" t="s">
        <v>1399</v>
      </c>
      <c r="F4496" s="202" t="s">
        <v>475</v>
      </c>
      <c r="G4496" s="253">
        <v>24.3</v>
      </c>
      <c r="H4496" s="361" t="s">
        <v>1400</v>
      </c>
      <c r="I4496" s="359" t="s">
        <v>1382</v>
      </c>
      <c r="J4496" s="358">
        <v>0.41</v>
      </c>
      <c r="K4496" s="359" t="s">
        <v>1391</v>
      </c>
      <c r="L4496" s="359" t="s">
        <v>1392</v>
      </c>
      <c r="M4496" s="368">
        <v>2010</v>
      </c>
      <c r="N4496" s="207" t="s">
        <v>1401</v>
      </c>
      <c r="O4496" s="203"/>
    </row>
    <row r="4497" spans="1:15" ht="27.75" hidden="1" customHeight="1" x14ac:dyDescent="0.25">
      <c r="A4497" s="203" t="s">
        <v>157</v>
      </c>
      <c r="B4497" s="202" t="s">
        <v>504</v>
      </c>
      <c r="C4497" s="203" t="s">
        <v>1397</v>
      </c>
      <c r="D4497" s="202" t="s">
        <v>1922</v>
      </c>
      <c r="E4497" s="202" t="s">
        <v>1399</v>
      </c>
      <c r="F4497" s="202" t="s">
        <v>475</v>
      </c>
      <c r="G4497" s="253">
        <v>8.83</v>
      </c>
      <c r="H4497" s="361" t="s">
        <v>1400</v>
      </c>
      <c r="I4497" s="359" t="s">
        <v>1383</v>
      </c>
      <c r="J4497" s="358">
        <v>0.74</v>
      </c>
      <c r="K4497" s="359" t="s">
        <v>1391</v>
      </c>
      <c r="L4497" s="359" t="s">
        <v>1392</v>
      </c>
      <c r="M4497" s="368">
        <v>2010</v>
      </c>
      <c r="N4497" s="207" t="s">
        <v>1401</v>
      </c>
      <c r="O4497" s="203"/>
    </row>
    <row r="4498" spans="1:15" ht="27.75" hidden="1" customHeight="1" x14ac:dyDescent="0.25">
      <c r="A4498" s="203" t="s">
        <v>157</v>
      </c>
      <c r="B4498" s="202" t="s">
        <v>504</v>
      </c>
      <c r="C4498" s="203" t="s">
        <v>1397</v>
      </c>
      <c r="D4498" s="202" t="s">
        <v>1922</v>
      </c>
      <c r="E4498" s="202" t="s">
        <v>1399</v>
      </c>
      <c r="F4498" s="202" t="s">
        <v>475</v>
      </c>
      <c r="G4498" s="253">
        <v>3.89</v>
      </c>
      <c r="H4498" s="361" t="s">
        <v>1400</v>
      </c>
      <c r="I4498" s="359" t="s">
        <v>1384</v>
      </c>
      <c r="J4498" s="358">
        <v>0</v>
      </c>
      <c r="K4498" s="359" t="s">
        <v>1391</v>
      </c>
      <c r="L4498" s="359" t="s">
        <v>1392</v>
      </c>
      <c r="M4498" s="368">
        <v>2010</v>
      </c>
      <c r="N4498" s="207" t="s">
        <v>1401</v>
      </c>
      <c r="O4498" s="203"/>
    </row>
    <row r="4499" spans="1:15" ht="27.75" hidden="1" customHeight="1" x14ac:dyDescent="0.25">
      <c r="A4499" s="203" t="s">
        <v>157</v>
      </c>
      <c r="B4499" s="202" t="s">
        <v>504</v>
      </c>
      <c r="C4499" s="203" t="s">
        <v>1397</v>
      </c>
      <c r="D4499" s="202" t="s">
        <v>1922</v>
      </c>
      <c r="E4499" s="202" t="s">
        <v>1399</v>
      </c>
      <c r="F4499" s="202" t="s">
        <v>475</v>
      </c>
      <c r="G4499" s="253">
        <v>1.59</v>
      </c>
      <c r="H4499" s="361" t="s">
        <v>1400</v>
      </c>
      <c r="I4499" s="359" t="s">
        <v>1385</v>
      </c>
      <c r="J4499" s="359" t="s">
        <v>1402</v>
      </c>
      <c r="K4499" s="359" t="s">
        <v>1391</v>
      </c>
      <c r="L4499" s="359" t="s">
        <v>1392</v>
      </c>
      <c r="M4499" s="368">
        <v>2010</v>
      </c>
      <c r="N4499" s="207" t="s">
        <v>1401</v>
      </c>
      <c r="O4499" s="203"/>
    </row>
    <row r="4500" spans="1:15" ht="27.75" hidden="1" customHeight="1" x14ac:dyDescent="0.25">
      <c r="A4500" s="203" t="s">
        <v>157</v>
      </c>
      <c r="B4500" s="202" t="s">
        <v>504</v>
      </c>
      <c r="C4500" s="203" t="s">
        <v>1397</v>
      </c>
      <c r="D4500" s="202" t="s">
        <v>1731</v>
      </c>
      <c r="E4500" s="202" t="s">
        <v>1732</v>
      </c>
      <c r="F4500" s="202" t="s">
        <v>475</v>
      </c>
      <c r="G4500" s="253">
        <v>138</v>
      </c>
      <c r="H4500" s="361" t="s">
        <v>1400</v>
      </c>
      <c r="I4500" s="359" t="s">
        <v>1379</v>
      </c>
      <c r="J4500" s="358">
        <v>0.79</v>
      </c>
      <c r="K4500" s="359" t="s">
        <v>1391</v>
      </c>
      <c r="L4500" s="359" t="s">
        <v>1392</v>
      </c>
      <c r="M4500" s="368">
        <v>2010</v>
      </c>
      <c r="N4500" s="207" t="s">
        <v>1401</v>
      </c>
      <c r="O4500" s="203"/>
    </row>
    <row r="4501" spans="1:15" ht="27.75" hidden="1" customHeight="1" x14ac:dyDescent="0.25">
      <c r="A4501" s="203" t="s">
        <v>157</v>
      </c>
      <c r="B4501" s="202" t="s">
        <v>504</v>
      </c>
      <c r="C4501" s="203" t="s">
        <v>1397</v>
      </c>
      <c r="D4501" s="202" t="s">
        <v>1731</v>
      </c>
      <c r="E4501" s="202" t="s">
        <v>1732</v>
      </c>
      <c r="F4501" s="202" t="s">
        <v>475</v>
      </c>
      <c r="G4501" s="253">
        <v>54.1</v>
      </c>
      <c r="H4501" s="361" t="s">
        <v>1400</v>
      </c>
      <c r="I4501" s="359" t="s">
        <v>1382</v>
      </c>
      <c r="J4501" s="358">
        <v>0</v>
      </c>
      <c r="K4501" s="359" t="s">
        <v>1391</v>
      </c>
      <c r="L4501" s="359" t="s">
        <v>1392</v>
      </c>
      <c r="M4501" s="368">
        <v>2010</v>
      </c>
      <c r="N4501" s="207" t="s">
        <v>1401</v>
      </c>
      <c r="O4501" s="203"/>
    </row>
    <row r="4502" spans="1:15" ht="27.75" hidden="1" customHeight="1" x14ac:dyDescent="0.25">
      <c r="A4502" s="203" t="s">
        <v>157</v>
      </c>
      <c r="B4502" s="202" t="s">
        <v>504</v>
      </c>
      <c r="C4502" s="203" t="s">
        <v>1397</v>
      </c>
      <c r="D4502" s="202" t="s">
        <v>1731</v>
      </c>
      <c r="E4502" s="202" t="s">
        <v>1732</v>
      </c>
      <c r="F4502" s="202" t="s">
        <v>475</v>
      </c>
      <c r="G4502" s="253">
        <v>19.899999999999999</v>
      </c>
      <c r="H4502" s="361" t="s">
        <v>1400</v>
      </c>
      <c r="I4502" s="359" t="s">
        <v>1383</v>
      </c>
      <c r="J4502" s="358">
        <v>0</v>
      </c>
      <c r="K4502" s="359" t="s">
        <v>1391</v>
      </c>
      <c r="L4502" s="359" t="s">
        <v>1392</v>
      </c>
      <c r="M4502" s="368">
        <v>2010</v>
      </c>
      <c r="N4502" s="207" t="s">
        <v>1401</v>
      </c>
      <c r="O4502" s="203"/>
    </row>
    <row r="4503" spans="1:15" ht="27.75" hidden="1" customHeight="1" x14ac:dyDescent="0.25">
      <c r="A4503" s="203" t="s">
        <v>157</v>
      </c>
      <c r="B4503" s="202" t="s">
        <v>504</v>
      </c>
      <c r="C4503" s="203" t="s">
        <v>1397</v>
      </c>
      <c r="D4503" s="202" t="s">
        <v>1731</v>
      </c>
      <c r="E4503" s="202" t="s">
        <v>1732</v>
      </c>
      <c r="F4503" s="202" t="s">
        <v>475</v>
      </c>
      <c r="G4503" s="253">
        <v>10.6</v>
      </c>
      <c r="H4503" s="361" t="s">
        <v>1400</v>
      </c>
      <c r="I4503" s="359" t="s">
        <v>1384</v>
      </c>
      <c r="J4503" s="358">
        <v>0.3</v>
      </c>
      <c r="K4503" s="359" t="s">
        <v>1391</v>
      </c>
      <c r="L4503" s="359" t="s">
        <v>1392</v>
      </c>
      <c r="M4503" s="368">
        <v>2010</v>
      </c>
      <c r="N4503" s="207" t="s">
        <v>1401</v>
      </c>
      <c r="O4503" s="203"/>
    </row>
    <row r="4504" spans="1:15" ht="27.75" hidden="1" customHeight="1" x14ac:dyDescent="0.25">
      <c r="A4504" s="203" t="s">
        <v>157</v>
      </c>
      <c r="B4504" s="202" t="s">
        <v>504</v>
      </c>
      <c r="C4504" s="203" t="s">
        <v>1397</v>
      </c>
      <c r="D4504" s="202" t="s">
        <v>1731</v>
      </c>
      <c r="E4504" s="202" t="s">
        <v>1732</v>
      </c>
      <c r="F4504" s="202" t="s">
        <v>475</v>
      </c>
      <c r="G4504" s="253">
        <v>3.56</v>
      </c>
      <c r="H4504" s="361" t="s">
        <v>1400</v>
      </c>
      <c r="I4504" s="359" t="s">
        <v>1385</v>
      </c>
      <c r="J4504" s="358">
        <v>0.37</v>
      </c>
      <c r="K4504" s="359" t="s">
        <v>1391</v>
      </c>
      <c r="L4504" s="359" t="s">
        <v>1392</v>
      </c>
      <c r="M4504" s="368">
        <v>2010</v>
      </c>
      <c r="N4504" s="207" t="s">
        <v>1401</v>
      </c>
      <c r="O4504" s="203"/>
    </row>
    <row r="4505" spans="1:15" ht="27.75" hidden="1" customHeight="1" x14ac:dyDescent="0.25">
      <c r="A4505" s="203" t="s">
        <v>157</v>
      </c>
      <c r="B4505" s="202" t="s">
        <v>504</v>
      </c>
      <c r="C4505" s="203" t="s">
        <v>1397</v>
      </c>
      <c r="D4505" s="202" t="s">
        <v>1750</v>
      </c>
      <c r="E4505" s="202" t="s">
        <v>1399</v>
      </c>
      <c r="F4505" s="202" t="s">
        <v>475</v>
      </c>
      <c r="G4505" s="253">
        <v>26.9</v>
      </c>
      <c r="H4505" s="361" t="s">
        <v>1400</v>
      </c>
      <c r="I4505" s="359" t="s">
        <v>1379</v>
      </c>
      <c r="J4505" s="358">
        <v>0.31</v>
      </c>
      <c r="K4505" s="359" t="s">
        <v>1391</v>
      </c>
      <c r="L4505" s="359" t="s">
        <v>1392</v>
      </c>
      <c r="M4505" s="368">
        <v>2010</v>
      </c>
      <c r="N4505" s="207" t="s">
        <v>1401</v>
      </c>
      <c r="O4505" s="203"/>
    </row>
    <row r="4506" spans="1:15" ht="27.75" hidden="1" customHeight="1" x14ac:dyDescent="0.25">
      <c r="A4506" s="203" t="s">
        <v>157</v>
      </c>
      <c r="B4506" s="202" t="s">
        <v>504</v>
      </c>
      <c r="C4506" s="203" t="s">
        <v>1397</v>
      </c>
      <c r="D4506" s="202" t="s">
        <v>1750</v>
      </c>
      <c r="E4506" s="202" t="s">
        <v>1399</v>
      </c>
      <c r="F4506" s="202" t="s">
        <v>475</v>
      </c>
      <c r="G4506" s="253">
        <v>10.8</v>
      </c>
      <c r="H4506" s="361" t="s">
        <v>1400</v>
      </c>
      <c r="I4506" s="359" t="s">
        <v>1382</v>
      </c>
      <c r="J4506" s="358">
        <v>0.56999999999999995</v>
      </c>
      <c r="K4506" s="359" t="s">
        <v>1391</v>
      </c>
      <c r="L4506" s="359" t="s">
        <v>1392</v>
      </c>
      <c r="M4506" s="368">
        <v>2010</v>
      </c>
      <c r="N4506" s="207" t="s">
        <v>1401</v>
      </c>
      <c r="O4506" s="203"/>
    </row>
    <row r="4507" spans="1:15" ht="27.75" hidden="1" customHeight="1" x14ac:dyDescent="0.25">
      <c r="A4507" s="203" t="s">
        <v>157</v>
      </c>
      <c r="B4507" s="202" t="s">
        <v>504</v>
      </c>
      <c r="C4507" s="203" t="s">
        <v>1397</v>
      </c>
      <c r="D4507" s="202" t="s">
        <v>1750</v>
      </c>
      <c r="E4507" s="202" t="s">
        <v>1399</v>
      </c>
      <c r="F4507" s="202" t="s">
        <v>475</v>
      </c>
      <c r="G4507" s="253">
        <v>4.08</v>
      </c>
      <c r="H4507" s="361" t="s">
        <v>1400</v>
      </c>
      <c r="I4507" s="359" t="s">
        <v>1383</v>
      </c>
      <c r="J4507" s="358">
        <v>0</v>
      </c>
      <c r="K4507" s="359" t="s">
        <v>1391</v>
      </c>
      <c r="L4507" s="359" t="s">
        <v>1392</v>
      </c>
      <c r="M4507" s="368">
        <v>2010</v>
      </c>
      <c r="N4507" s="207" t="s">
        <v>1401</v>
      </c>
      <c r="O4507" s="203"/>
    </row>
    <row r="4508" spans="1:15" ht="27.75" hidden="1" customHeight="1" x14ac:dyDescent="0.25">
      <c r="A4508" s="203" t="s">
        <v>157</v>
      </c>
      <c r="B4508" s="202" t="s">
        <v>504</v>
      </c>
      <c r="C4508" s="203" t="s">
        <v>1397</v>
      </c>
      <c r="D4508" s="202" t="s">
        <v>1750</v>
      </c>
      <c r="E4508" s="202" t="s">
        <v>1399</v>
      </c>
      <c r="F4508" s="202" t="s">
        <v>475</v>
      </c>
      <c r="G4508" s="253">
        <v>1.2</v>
      </c>
      <c r="H4508" s="361" t="s">
        <v>1400</v>
      </c>
      <c r="I4508" s="359" t="s">
        <v>1384</v>
      </c>
      <c r="J4508" s="358">
        <v>0</v>
      </c>
      <c r="K4508" s="359" t="s">
        <v>1391</v>
      </c>
      <c r="L4508" s="359" t="s">
        <v>1392</v>
      </c>
      <c r="M4508" s="368">
        <v>2010</v>
      </c>
      <c r="N4508" s="207" t="s">
        <v>1401</v>
      </c>
      <c r="O4508" s="203"/>
    </row>
    <row r="4509" spans="1:15" ht="27.75" hidden="1" customHeight="1" x14ac:dyDescent="0.25">
      <c r="A4509" s="203" t="s">
        <v>157</v>
      </c>
      <c r="B4509" s="202" t="s">
        <v>504</v>
      </c>
      <c r="C4509" s="203" t="s">
        <v>1397</v>
      </c>
      <c r="D4509" s="202" t="s">
        <v>1750</v>
      </c>
      <c r="E4509" s="202" t="s">
        <v>1399</v>
      </c>
      <c r="F4509" s="202" t="s">
        <v>475</v>
      </c>
      <c r="G4509" s="253">
        <v>0.12</v>
      </c>
      <c r="H4509" s="361" t="s">
        <v>1400</v>
      </c>
      <c r="I4509" s="359" t="s">
        <v>1385</v>
      </c>
      <c r="J4509" s="358">
        <v>0.33</v>
      </c>
      <c r="K4509" s="359" t="s">
        <v>1391</v>
      </c>
      <c r="L4509" s="359" t="s">
        <v>1392</v>
      </c>
      <c r="M4509" s="368">
        <v>2010</v>
      </c>
      <c r="N4509" s="207" t="s">
        <v>1401</v>
      </c>
      <c r="O4509" s="203"/>
    </row>
    <row r="4510" spans="1:15" ht="27.75" hidden="1" customHeight="1" x14ac:dyDescent="0.25">
      <c r="A4510" s="203" t="s">
        <v>157</v>
      </c>
      <c r="B4510" s="202" t="s">
        <v>504</v>
      </c>
      <c r="C4510" s="203" t="s">
        <v>1397</v>
      </c>
      <c r="D4510" s="202" t="s">
        <v>1733</v>
      </c>
      <c r="E4510" s="202" t="s">
        <v>1399</v>
      </c>
      <c r="F4510" s="202" t="s">
        <v>475</v>
      </c>
      <c r="G4510" s="253">
        <v>26.7</v>
      </c>
      <c r="H4510" s="361" t="s">
        <v>1400</v>
      </c>
      <c r="I4510" s="359" t="s">
        <v>1379</v>
      </c>
      <c r="J4510" s="359" t="s">
        <v>1402</v>
      </c>
      <c r="K4510" s="359" t="s">
        <v>1391</v>
      </c>
      <c r="L4510" s="359" t="s">
        <v>1392</v>
      </c>
      <c r="M4510" s="368">
        <v>2010</v>
      </c>
      <c r="N4510" s="207" t="s">
        <v>1401</v>
      </c>
      <c r="O4510" s="203"/>
    </row>
    <row r="4511" spans="1:15" ht="27.75" hidden="1" customHeight="1" x14ac:dyDescent="0.25">
      <c r="A4511" s="203" t="s">
        <v>157</v>
      </c>
      <c r="B4511" s="202" t="s">
        <v>504</v>
      </c>
      <c r="C4511" s="203" t="s">
        <v>1397</v>
      </c>
      <c r="D4511" s="202" t="s">
        <v>1733</v>
      </c>
      <c r="E4511" s="202" t="s">
        <v>1399</v>
      </c>
      <c r="F4511" s="202" t="s">
        <v>475</v>
      </c>
      <c r="G4511" s="253">
        <v>10.6</v>
      </c>
      <c r="H4511" s="361" t="s">
        <v>1400</v>
      </c>
      <c r="I4511" s="359" t="s">
        <v>1382</v>
      </c>
      <c r="J4511" s="358">
        <v>0.84</v>
      </c>
      <c r="K4511" s="359" t="s">
        <v>1391</v>
      </c>
      <c r="L4511" s="359" t="s">
        <v>1392</v>
      </c>
      <c r="M4511" s="368">
        <v>2010</v>
      </c>
      <c r="N4511" s="207" t="s">
        <v>1401</v>
      </c>
      <c r="O4511" s="203"/>
    </row>
    <row r="4512" spans="1:15" ht="27.75" hidden="1" customHeight="1" x14ac:dyDescent="0.25">
      <c r="A4512" s="203" t="s">
        <v>157</v>
      </c>
      <c r="B4512" s="202" t="s">
        <v>504</v>
      </c>
      <c r="C4512" s="203" t="s">
        <v>1397</v>
      </c>
      <c r="D4512" s="202" t="s">
        <v>1733</v>
      </c>
      <c r="E4512" s="202" t="s">
        <v>1399</v>
      </c>
      <c r="F4512" s="202" t="s">
        <v>475</v>
      </c>
      <c r="G4512" s="253">
        <v>3.85</v>
      </c>
      <c r="H4512" s="361" t="s">
        <v>1400</v>
      </c>
      <c r="I4512" s="359" t="s">
        <v>1383</v>
      </c>
      <c r="J4512" s="358">
        <v>0.87</v>
      </c>
      <c r="K4512" s="359" t="s">
        <v>1391</v>
      </c>
      <c r="L4512" s="359" t="s">
        <v>1392</v>
      </c>
      <c r="M4512" s="368">
        <v>2010</v>
      </c>
      <c r="N4512" s="207" t="s">
        <v>1401</v>
      </c>
      <c r="O4512" s="203"/>
    </row>
    <row r="4513" spans="1:15" ht="27.75" hidden="1" customHeight="1" x14ac:dyDescent="0.25">
      <c r="A4513" s="203" t="s">
        <v>157</v>
      </c>
      <c r="B4513" s="202" t="s">
        <v>504</v>
      </c>
      <c r="C4513" s="203" t="s">
        <v>1397</v>
      </c>
      <c r="D4513" s="202" t="s">
        <v>1733</v>
      </c>
      <c r="E4513" s="202" t="s">
        <v>1399</v>
      </c>
      <c r="F4513" s="202" t="s">
        <v>475</v>
      </c>
      <c r="G4513" s="253">
        <v>1.69</v>
      </c>
      <c r="H4513" s="361" t="s">
        <v>1400</v>
      </c>
      <c r="I4513" s="359" t="s">
        <v>1384</v>
      </c>
      <c r="J4513" s="358">
        <v>0.85</v>
      </c>
      <c r="K4513" s="359" t="s">
        <v>1391</v>
      </c>
      <c r="L4513" s="359" t="s">
        <v>1392</v>
      </c>
      <c r="M4513" s="368">
        <v>2010</v>
      </c>
      <c r="N4513" s="207" t="s">
        <v>1401</v>
      </c>
      <c r="O4513" s="203"/>
    </row>
    <row r="4514" spans="1:15" ht="27.75" hidden="1" customHeight="1" x14ac:dyDescent="0.25">
      <c r="A4514" s="203" t="s">
        <v>157</v>
      </c>
      <c r="B4514" s="202" t="s">
        <v>504</v>
      </c>
      <c r="C4514" s="203" t="s">
        <v>1397</v>
      </c>
      <c r="D4514" s="202" t="s">
        <v>1733</v>
      </c>
      <c r="E4514" s="202" t="s">
        <v>1399</v>
      </c>
      <c r="F4514" s="202" t="s">
        <v>475</v>
      </c>
      <c r="G4514" s="253">
        <v>0.69199999999999995</v>
      </c>
      <c r="H4514" s="361" t="s">
        <v>1400</v>
      </c>
      <c r="I4514" s="359" t="s">
        <v>1385</v>
      </c>
      <c r="J4514" s="358">
        <v>0.92</v>
      </c>
      <c r="K4514" s="359" t="s">
        <v>1391</v>
      </c>
      <c r="L4514" s="359" t="s">
        <v>1392</v>
      </c>
      <c r="M4514" s="368">
        <v>2010</v>
      </c>
      <c r="N4514" s="207" t="s">
        <v>1401</v>
      </c>
      <c r="O4514" s="203"/>
    </row>
    <row r="4515" spans="1:15" ht="27.75" hidden="1" customHeight="1" x14ac:dyDescent="0.25">
      <c r="A4515" s="203" t="s">
        <v>157</v>
      </c>
      <c r="B4515" s="202" t="s">
        <v>504</v>
      </c>
      <c r="C4515" s="203" t="s">
        <v>1397</v>
      </c>
      <c r="D4515" s="202" t="s">
        <v>1464</v>
      </c>
      <c r="E4515" s="202" t="s">
        <v>1465</v>
      </c>
      <c r="F4515" s="202" t="s">
        <v>475</v>
      </c>
      <c r="G4515" s="253">
        <v>396</v>
      </c>
      <c r="H4515" s="361" t="s">
        <v>1400</v>
      </c>
      <c r="I4515" s="359" t="s">
        <v>1379</v>
      </c>
      <c r="J4515" s="358">
        <v>0</v>
      </c>
      <c r="K4515" s="359" t="s">
        <v>1391</v>
      </c>
      <c r="L4515" s="359" t="s">
        <v>1392</v>
      </c>
      <c r="M4515" s="368">
        <v>2010</v>
      </c>
      <c r="N4515" s="207" t="s">
        <v>1401</v>
      </c>
      <c r="O4515" s="203"/>
    </row>
    <row r="4516" spans="1:15" ht="27.75" hidden="1" customHeight="1" x14ac:dyDescent="0.25">
      <c r="A4516" s="203" t="s">
        <v>157</v>
      </c>
      <c r="B4516" s="202" t="s">
        <v>504</v>
      </c>
      <c r="C4516" s="203" t="s">
        <v>1397</v>
      </c>
      <c r="D4516" s="202" t="s">
        <v>1464</v>
      </c>
      <c r="E4516" s="202" t="s">
        <v>1465</v>
      </c>
      <c r="F4516" s="202" t="s">
        <v>475</v>
      </c>
      <c r="G4516" s="253">
        <v>96.8</v>
      </c>
      <c r="H4516" s="361" t="s">
        <v>1400</v>
      </c>
      <c r="I4516" s="359" t="s">
        <v>1382</v>
      </c>
      <c r="J4516" s="210">
        <v>4.8000000000000001E-2</v>
      </c>
      <c r="K4516" s="359" t="s">
        <v>1391</v>
      </c>
      <c r="L4516" s="359" t="s">
        <v>1392</v>
      </c>
      <c r="M4516" s="368">
        <v>2010</v>
      </c>
      <c r="N4516" s="207" t="s">
        <v>1401</v>
      </c>
      <c r="O4516" s="203"/>
    </row>
    <row r="4517" spans="1:15" ht="27.75" hidden="1" customHeight="1" x14ac:dyDescent="0.25">
      <c r="A4517" s="203" t="s">
        <v>157</v>
      </c>
      <c r="B4517" s="202" t="s">
        <v>504</v>
      </c>
      <c r="C4517" s="203" t="s">
        <v>1397</v>
      </c>
      <c r="D4517" s="202" t="s">
        <v>1464</v>
      </c>
      <c r="E4517" s="202" t="s">
        <v>1465</v>
      </c>
      <c r="F4517" s="202" t="s">
        <v>475</v>
      </c>
      <c r="G4517" s="253">
        <v>23.6</v>
      </c>
      <c r="H4517" s="361" t="s">
        <v>1400</v>
      </c>
      <c r="I4517" s="359" t="s">
        <v>1383</v>
      </c>
      <c r="J4517" s="358">
        <v>0.44</v>
      </c>
      <c r="K4517" s="359" t="s">
        <v>1391</v>
      </c>
      <c r="L4517" s="359" t="s">
        <v>1392</v>
      </c>
      <c r="M4517" s="368">
        <v>2010</v>
      </c>
      <c r="N4517" s="207" t="s">
        <v>1401</v>
      </c>
      <c r="O4517" s="203"/>
    </row>
    <row r="4518" spans="1:15" ht="27.75" hidden="1" customHeight="1" x14ac:dyDescent="0.25">
      <c r="A4518" s="203" t="s">
        <v>157</v>
      </c>
      <c r="B4518" s="202" t="s">
        <v>504</v>
      </c>
      <c r="C4518" s="203" t="s">
        <v>1397</v>
      </c>
      <c r="D4518" s="202" t="s">
        <v>1464</v>
      </c>
      <c r="E4518" s="202" t="s">
        <v>1465</v>
      </c>
      <c r="F4518" s="202" t="s">
        <v>475</v>
      </c>
      <c r="G4518" s="253">
        <v>4.93</v>
      </c>
      <c r="H4518" s="361" t="s">
        <v>1400</v>
      </c>
      <c r="I4518" s="359" t="s">
        <v>1384</v>
      </c>
      <c r="J4518" s="359" t="s">
        <v>1402</v>
      </c>
      <c r="K4518" s="359" t="s">
        <v>1391</v>
      </c>
      <c r="L4518" s="359" t="s">
        <v>1392</v>
      </c>
      <c r="M4518" s="368">
        <v>2010</v>
      </c>
      <c r="N4518" s="207" t="s">
        <v>1401</v>
      </c>
      <c r="O4518" s="203"/>
    </row>
    <row r="4519" spans="1:15" ht="27.75" hidden="1" customHeight="1" x14ac:dyDescent="0.25">
      <c r="A4519" s="203" t="s">
        <v>157</v>
      </c>
      <c r="B4519" s="202" t="s">
        <v>504</v>
      </c>
      <c r="C4519" s="203" t="s">
        <v>1397</v>
      </c>
      <c r="D4519" s="202" t="s">
        <v>1464</v>
      </c>
      <c r="E4519" s="202" t="s">
        <v>1465</v>
      </c>
      <c r="F4519" s="202" t="s">
        <v>475</v>
      </c>
      <c r="G4519" s="253">
        <v>1.75</v>
      </c>
      <c r="H4519" s="361" t="s">
        <v>1400</v>
      </c>
      <c r="I4519" s="359" t="s">
        <v>1385</v>
      </c>
      <c r="J4519" s="359" t="s">
        <v>1402</v>
      </c>
      <c r="K4519" s="359" t="s">
        <v>1391</v>
      </c>
      <c r="L4519" s="359" t="s">
        <v>1392</v>
      </c>
      <c r="M4519" s="368">
        <v>2010</v>
      </c>
      <c r="N4519" s="207" t="s">
        <v>1401</v>
      </c>
      <c r="O4519" s="203"/>
    </row>
    <row r="4520" spans="1:15" ht="27.75" hidden="1" customHeight="1" x14ac:dyDescent="0.25">
      <c r="A4520" s="203" t="s">
        <v>157</v>
      </c>
      <c r="B4520" s="202" t="s">
        <v>504</v>
      </c>
      <c r="C4520" s="203" t="s">
        <v>1466</v>
      </c>
      <c r="D4520" s="202" t="s">
        <v>1863</v>
      </c>
      <c r="E4520" s="202" t="s">
        <v>1676</v>
      </c>
      <c r="F4520" s="202" t="s">
        <v>505</v>
      </c>
      <c r="G4520" s="253">
        <v>7.9</v>
      </c>
      <c r="H4520" s="361" t="s">
        <v>1433</v>
      </c>
      <c r="I4520" s="359" t="s">
        <v>1407</v>
      </c>
      <c r="J4520" s="358">
        <v>0.63</v>
      </c>
      <c r="K4520" s="359" t="s">
        <v>1113</v>
      </c>
      <c r="L4520" s="359" t="s">
        <v>1408</v>
      </c>
      <c r="M4520" s="368">
        <v>2007</v>
      </c>
      <c r="N4520" s="205">
        <v>41732</v>
      </c>
      <c r="O4520" s="203"/>
    </row>
    <row r="4521" spans="1:15" ht="27.75" hidden="1" customHeight="1" x14ac:dyDescent="0.25">
      <c r="A4521" s="203" t="s">
        <v>157</v>
      </c>
      <c r="B4521" s="202" t="s">
        <v>504</v>
      </c>
      <c r="C4521" s="203" t="s">
        <v>1466</v>
      </c>
      <c r="D4521" s="202" t="s">
        <v>1863</v>
      </c>
      <c r="E4521" s="202" t="s">
        <v>1676</v>
      </c>
      <c r="F4521" s="202" t="s">
        <v>505</v>
      </c>
      <c r="G4521" s="253">
        <v>2.1999999999999999E-2</v>
      </c>
      <c r="H4521" s="361" t="s">
        <v>1414</v>
      </c>
      <c r="I4521" s="359" t="s">
        <v>1407</v>
      </c>
      <c r="J4521" s="358">
        <v>0.63</v>
      </c>
      <c r="K4521" s="359" t="s">
        <v>1113</v>
      </c>
      <c r="L4521" s="359" t="s">
        <v>1392</v>
      </c>
      <c r="M4521" s="368">
        <v>2007</v>
      </c>
      <c r="N4521" s="205">
        <v>41732</v>
      </c>
      <c r="O4521" s="203"/>
    </row>
    <row r="4522" spans="1:15" ht="27.75" hidden="1" customHeight="1" x14ac:dyDescent="0.25">
      <c r="A4522" s="203" t="s">
        <v>157</v>
      </c>
      <c r="B4522" s="202" t="s">
        <v>504</v>
      </c>
      <c r="C4522" s="203" t="s">
        <v>1466</v>
      </c>
      <c r="D4522" s="202" t="s">
        <v>1864</v>
      </c>
      <c r="E4522" s="202" t="s">
        <v>1865</v>
      </c>
      <c r="F4522" s="202" t="s">
        <v>505</v>
      </c>
      <c r="G4522" s="253">
        <v>5.2</v>
      </c>
      <c r="H4522" s="361" t="s">
        <v>1433</v>
      </c>
      <c r="I4522" s="359" t="s">
        <v>1407</v>
      </c>
      <c r="J4522" s="358" t="s">
        <v>1786</v>
      </c>
      <c r="K4522" s="359" t="s">
        <v>1113</v>
      </c>
      <c r="L4522" s="359" t="s">
        <v>1408</v>
      </c>
      <c r="M4522" s="368">
        <v>2007</v>
      </c>
      <c r="N4522" s="205">
        <v>41732</v>
      </c>
      <c r="O4522" s="361" t="s">
        <v>1597</v>
      </c>
    </row>
    <row r="4523" spans="1:15" ht="27.75" hidden="1" customHeight="1" x14ac:dyDescent="0.25">
      <c r="A4523" s="203" t="s">
        <v>157</v>
      </c>
      <c r="B4523" s="202" t="s">
        <v>504</v>
      </c>
      <c r="C4523" s="203" t="s">
        <v>1466</v>
      </c>
      <c r="D4523" s="202" t="s">
        <v>1864</v>
      </c>
      <c r="E4523" s="202" t="s">
        <v>1865</v>
      </c>
      <c r="F4523" s="202" t="s">
        <v>505</v>
      </c>
      <c r="G4523" s="253">
        <v>1.4E-2</v>
      </c>
      <c r="H4523" s="361" t="s">
        <v>1414</v>
      </c>
      <c r="I4523" s="359" t="s">
        <v>1407</v>
      </c>
      <c r="J4523" s="358" t="s">
        <v>1786</v>
      </c>
      <c r="K4523" s="359" t="s">
        <v>1113</v>
      </c>
      <c r="L4523" s="359" t="s">
        <v>1392</v>
      </c>
      <c r="M4523" s="368">
        <v>2007</v>
      </c>
      <c r="N4523" s="205">
        <v>41732</v>
      </c>
      <c r="O4523" s="361" t="s">
        <v>1597</v>
      </c>
    </row>
    <row r="4524" spans="1:15" ht="27.75" hidden="1" customHeight="1" x14ac:dyDescent="0.25">
      <c r="A4524" s="203" t="s">
        <v>157</v>
      </c>
      <c r="B4524" s="202" t="s">
        <v>504</v>
      </c>
      <c r="C4524" s="203" t="s">
        <v>1466</v>
      </c>
      <c r="D4524" s="202" t="s">
        <v>1467</v>
      </c>
      <c r="E4524" s="202" t="s">
        <v>1468</v>
      </c>
      <c r="F4524" s="202" t="s">
        <v>505</v>
      </c>
      <c r="G4524" s="253">
        <v>47.2</v>
      </c>
      <c r="H4524" s="361" t="s">
        <v>1433</v>
      </c>
      <c r="I4524" s="359" t="s">
        <v>1407</v>
      </c>
      <c r="J4524" s="358">
        <v>0.76</v>
      </c>
      <c r="K4524" s="359" t="s">
        <v>1113</v>
      </c>
      <c r="L4524" s="359" t="s">
        <v>1408</v>
      </c>
      <c r="M4524" s="368">
        <v>2007</v>
      </c>
      <c r="N4524" s="205">
        <v>41732</v>
      </c>
      <c r="O4524" s="203"/>
    </row>
    <row r="4525" spans="1:15" ht="27.75" hidden="1" customHeight="1" x14ac:dyDescent="0.25">
      <c r="A4525" s="203" t="s">
        <v>157</v>
      </c>
      <c r="B4525" s="202" t="s">
        <v>504</v>
      </c>
      <c r="C4525" s="203" t="s">
        <v>1466</v>
      </c>
      <c r="D4525" s="202" t="s">
        <v>1467</v>
      </c>
      <c r="E4525" s="202" t="s">
        <v>1468</v>
      </c>
      <c r="F4525" s="202" t="s">
        <v>505</v>
      </c>
      <c r="G4525" s="253">
        <v>0.129</v>
      </c>
      <c r="H4525" s="361" t="s">
        <v>1414</v>
      </c>
      <c r="I4525" s="359" t="s">
        <v>1407</v>
      </c>
      <c r="J4525" s="358">
        <v>0.76</v>
      </c>
      <c r="K4525" s="359" t="s">
        <v>1113</v>
      </c>
      <c r="L4525" s="359" t="s">
        <v>1392</v>
      </c>
      <c r="M4525" s="368">
        <v>2007</v>
      </c>
      <c r="N4525" s="205">
        <v>41732</v>
      </c>
      <c r="O4525" s="203"/>
    </row>
    <row r="4526" spans="1:15" ht="27.75" hidden="1" customHeight="1" x14ac:dyDescent="0.25">
      <c r="A4526" s="203" t="s">
        <v>157</v>
      </c>
      <c r="B4526" s="202" t="s">
        <v>504</v>
      </c>
      <c r="C4526" s="203" t="s">
        <v>1466</v>
      </c>
      <c r="D4526" s="202" t="s">
        <v>1866</v>
      </c>
      <c r="E4526" s="202" t="s">
        <v>1480</v>
      </c>
      <c r="F4526" s="202" t="s">
        <v>505</v>
      </c>
      <c r="G4526" s="253">
        <v>3.6</v>
      </c>
      <c r="H4526" s="361" t="s">
        <v>1433</v>
      </c>
      <c r="I4526" s="359" t="s">
        <v>1407</v>
      </c>
      <c r="J4526" s="358">
        <v>0.86</v>
      </c>
      <c r="K4526" s="359" t="s">
        <v>1113</v>
      </c>
      <c r="L4526" s="359" t="s">
        <v>1408</v>
      </c>
      <c r="M4526" s="368">
        <v>2007</v>
      </c>
      <c r="N4526" s="205">
        <v>41732</v>
      </c>
      <c r="O4526" s="203"/>
    </row>
    <row r="4527" spans="1:15" ht="27.75" hidden="1" customHeight="1" x14ac:dyDescent="0.25">
      <c r="A4527" s="203" t="s">
        <v>157</v>
      </c>
      <c r="B4527" s="202" t="s">
        <v>504</v>
      </c>
      <c r="C4527" s="203" t="s">
        <v>1466</v>
      </c>
      <c r="D4527" s="202" t="s">
        <v>1866</v>
      </c>
      <c r="E4527" s="202" t="s">
        <v>1480</v>
      </c>
      <c r="F4527" s="202" t="s">
        <v>505</v>
      </c>
      <c r="G4527" s="253">
        <v>0.01</v>
      </c>
      <c r="H4527" s="361" t="s">
        <v>1414</v>
      </c>
      <c r="I4527" s="359" t="s">
        <v>1407</v>
      </c>
      <c r="J4527" s="358">
        <v>0.86</v>
      </c>
      <c r="K4527" s="359" t="s">
        <v>1113</v>
      </c>
      <c r="L4527" s="359" t="s">
        <v>1392</v>
      </c>
      <c r="M4527" s="368">
        <v>2007</v>
      </c>
      <c r="N4527" s="205">
        <v>41732</v>
      </c>
      <c r="O4527" s="203"/>
    </row>
    <row r="4528" spans="1:15" ht="27.75" hidden="1" customHeight="1" x14ac:dyDescent="0.25">
      <c r="A4528" s="203" t="s">
        <v>157</v>
      </c>
      <c r="B4528" s="202" t="s">
        <v>504</v>
      </c>
      <c r="C4528" s="203" t="s">
        <v>1466</v>
      </c>
      <c r="D4528" s="202" t="s">
        <v>1867</v>
      </c>
      <c r="E4528" s="202" t="s">
        <v>1868</v>
      </c>
      <c r="F4528" s="202" t="s">
        <v>505</v>
      </c>
      <c r="G4528" s="253">
        <v>1.17</v>
      </c>
      <c r="H4528" s="361" t="s">
        <v>1400</v>
      </c>
      <c r="I4528" s="359" t="s">
        <v>1379</v>
      </c>
      <c r="J4528" s="358">
        <v>0.61</v>
      </c>
      <c r="K4528" s="359" t="s">
        <v>1391</v>
      </c>
      <c r="L4528" s="359" t="s">
        <v>1392</v>
      </c>
      <c r="M4528" s="368">
        <v>2007</v>
      </c>
      <c r="N4528" s="205">
        <v>41732</v>
      </c>
      <c r="O4528" s="203"/>
    </row>
    <row r="4529" spans="1:15" ht="27.75" hidden="1" customHeight="1" x14ac:dyDescent="0.25">
      <c r="A4529" s="203" t="s">
        <v>157</v>
      </c>
      <c r="B4529" s="202" t="s">
        <v>504</v>
      </c>
      <c r="C4529" s="203" t="s">
        <v>1466</v>
      </c>
      <c r="D4529" s="202" t="s">
        <v>1867</v>
      </c>
      <c r="E4529" s="202" t="s">
        <v>1868</v>
      </c>
      <c r="F4529" s="202" t="s">
        <v>505</v>
      </c>
      <c r="G4529" s="253">
        <v>0.36</v>
      </c>
      <c r="H4529" s="361" t="s">
        <v>1400</v>
      </c>
      <c r="I4529" s="359" t="s">
        <v>1382</v>
      </c>
      <c r="J4529" s="358">
        <v>0.54</v>
      </c>
      <c r="K4529" s="359" t="s">
        <v>1391</v>
      </c>
      <c r="L4529" s="359" t="s">
        <v>1392</v>
      </c>
      <c r="M4529" s="368">
        <v>2007</v>
      </c>
      <c r="N4529" s="205">
        <v>41732</v>
      </c>
      <c r="O4529" s="203"/>
    </row>
    <row r="4530" spans="1:15" ht="27.75" hidden="1" customHeight="1" x14ac:dyDescent="0.25">
      <c r="A4530" s="203" t="s">
        <v>157</v>
      </c>
      <c r="B4530" s="202" t="s">
        <v>504</v>
      </c>
      <c r="C4530" s="203" t="s">
        <v>1466</v>
      </c>
      <c r="D4530" s="202" t="s">
        <v>1867</v>
      </c>
      <c r="E4530" s="202" t="s">
        <v>1868</v>
      </c>
      <c r="F4530" s="202" t="s">
        <v>505</v>
      </c>
      <c r="G4530" s="253">
        <v>0.17</v>
      </c>
      <c r="H4530" s="361" t="s">
        <v>1400</v>
      </c>
      <c r="I4530" s="359" t="s">
        <v>1383</v>
      </c>
      <c r="J4530" s="358">
        <v>0.37</v>
      </c>
      <c r="K4530" s="359" t="s">
        <v>1391</v>
      </c>
      <c r="L4530" s="359" t="s">
        <v>1392</v>
      </c>
      <c r="M4530" s="368">
        <v>2007</v>
      </c>
      <c r="N4530" s="205">
        <v>41732</v>
      </c>
      <c r="O4530" s="203"/>
    </row>
    <row r="4531" spans="1:15" ht="27.75" hidden="1" customHeight="1" x14ac:dyDescent="0.25">
      <c r="A4531" s="203" t="s">
        <v>157</v>
      </c>
      <c r="B4531" s="202" t="s">
        <v>504</v>
      </c>
      <c r="C4531" s="203" t="s">
        <v>1466</v>
      </c>
      <c r="D4531" s="202" t="s">
        <v>1867</v>
      </c>
      <c r="E4531" s="202" t="s">
        <v>1868</v>
      </c>
      <c r="F4531" s="202" t="s">
        <v>505</v>
      </c>
      <c r="G4531" s="253">
        <v>0.06</v>
      </c>
      <c r="H4531" s="361" t="s">
        <v>1400</v>
      </c>
      <c r="I4531" s="359" t="s">
        <v>1384</v>
      </c>
      <c r="J4531" s="358">
        <v>0.56000000000000005</v>
      </c>
      <c r="K4531" s="359" t="s">
        <v>1391</v>
      </c>
      <c r="L4531" s="359" t="s">
        <v>1392</v>
      </c>
      <c r="M4531" s="368">
        <v>2007</v>
      </c>
      <c r="N4531" s="205">
        <v>41732</v>
      </c>
      <c r="O4531" s="203"/>
    </row>
    <row r="4532" spans="1:15" ht="27.75" hidden="1" customHeight="1" x14ac:dyDescent="0.25">
      <c r="A4532" s="203" t="s">
        <v>157</v>
      </c>
      <c r="B4532" s="202" t="s">
        <v>504</v>
      </c>
      <c r="C4532" s="203" t="s">
        <v>1466</v>
      </c>
      <c r="D4532" s="202" t="s">
        <v>1867</v>
      </c>
      <c r="E4532" s="202" t="s">
        <v>1868</v>
      </c>
      <c r="F4532" s="202" t="s">
        <v>505</v>
      </c>
      <c r="G4532" s="253" t="s">
        <v>515</v>
      </c>
      <c r="H4532" s="361" t="s">
        <v>1400</v>
      </c>
      <c r="I4532" s="359" t="s">
        <v>1385</v>
      </c>
      <c r="J4532" s="359" t="s">
        <v>515</v>
      </c>
      <c r="K4532" s="359" t="s">
        <v>1391</v>
      </c>
      <c r="L4532" s="359" t="s">
        <v>1392</v>
      </c>
      <c r="M4532" s="368">
        <v>2007</v>
      </c>
      <c r="N4532" s="205">
        <v>41732</v>
      </c>
      <c r="O4532" s="203"/>
    </row>
    <row r="4533" spans="1:15" ht="27.75" hidden="1" customHeight="1" x14ac:dyDescent="0.25">
      <c r="A4533" s="203" t="s">
        <v>157</v>
      </c>
      <c r="B4533" s="202" t="s">
        <v>504</v>
      </c>
      <c r="C4533" s="203" t="s">
        <v>1476</v>
      </c>
      <c r="D4533" s="202" t="s">
        <v>1477</v>
      </c>
      <c r="E4533" s="202" t="s">
        <v>1478</v>
      </c>
      <c r="F4533" s="202" t="s">
        <v>505</v>
      </c>
      <c r="G4533" s="253">
        <v>6</v>
      </c>
      <c r="H4533" s="361" t="s">
        <v>1433</v>
      </c>
      <c r="I4533" s="359" t="s">
        <v>1407</v>
      </c>
      <c r="J4533" s="358">
        <v>0.30230000000000001</v>
      </c>
      <c r="K4533" s="359" t="s">
        <v>1113</v>
      </c>
      <c r="L4533" s="359" t="s">
        <v>1408</v>
      </c>
      <c r="M4533" s="368">
        <v>2010</v>
      </c>
      <c r="N4533" s="205">
        <v>42359</v>
      </c>
      <c r="O4533" s="203"/>
    </row>
    <row r="4534" spans="1:15" ht="27.75" hidden="1" customHeight="1" x14ac:dyDescent="0.25">
      <c r="A4534" s="203" t="s">
        <v>157</v>
      </c>
      <c r="B4534" s="202" t="s">
        <v>504</v>
      </c>
      <c r="C4534" s="203" t="s">
        <v>1476</v>
      </c>
      <c r="D4534" s="202" t="s">
        <v>1477</v>
      </c>
      <c r="E4534" s="202" t="s">
        <v>1478</v>
      </c>
      <c r="F4534" s="202" t="s">
        <v>505</v>
      </c>
      <c r="G4534" s="253">
        <v>0.02</v>
      </c>
      <c r="H4534" s="361" t="s">
        <v>1414</v>
      </c>
      <c r="I4534" s="359" t="s">
        <v>1407</v>
      </c>
      <c r="J4534" s="358">
        <v>0.30230000000000001</v>
      </c>
      <c r="K4534" s="359" t="s">
        <v>1113</v>
      </c>
      <c r="L4534" s="359" t="s">
        <v>1392</v>
      </c>
      <c r="M4534" s="368">
        <v>2010</v>
      </c>
      <c r="N4534" s="205">
        <v>42359</v>
      </c>
      <c r="O4534" s="203"/>
    </row>
    <row r="4535" spans="1:15" ht="27.75" hidden="1" customHeight="1" x14ac:dyDescent="0.25">
      <c r="A4535" s="203" t="s">
        <v>157</v>
      </c>
      <c r="B4535" s="202" t="s">
        <v>504</v>
      </c>
      <c r="C4535" s="203" t="s">
        <v>1476</v>
      </c>
      <c r="D4535" s="202" t="s">
        <v>1479</v>
      </c>
      <c r="E4535" s="202" t="s">
        <v>1480</v>
      </c>
      <c r="F4535" s="202" t="s">
        <v>505</v>
      </c>
      <c r="G4535" s="253">
        <v>7.7</v>
      </c>
      <c r="H4535" s="361" t="s">
        <v>1433</v>
      </c>
      <c r="I4535" s="359" t="s">
        <v>1407</v>
      </c>
      <c r="J4535" s="358">
        <v>0.36</v>
      </c>
      <c r="K4535" s="359" t="s">
        <v>1113</v>
      </c>
      <c r="L4535" s="359" t="s">
        <v>1408</v>
      </c>
      <c r="M4535" s="368">
        <v>2010</v>
      </c>
      <c r="N4535" s="205">
        <v>42359</v>
      </c>
      <c r="O4535" s="203"/>
    </row>
    <row r="4536" spans="1:15" ht="27.75" hidden="1" customHeight="1" x14ac:dyDescent="0.25">
      <c r="A4536" s="203" t="s">
        <v>157</v>
      </c>
      <c r="B4536" s="202" t="s">
        <v>504</v>
      </c>
      <c r="C4536" s="203" t="s">
        <v>1476</v>
      </c>
      <c r="D4536" s="202" t="s">
        <v>1479</v>
      </c>
      <c r="E4536" s="202" t="s">
        <v>1480</v>
      </c>
      <c r="F4536" s="202" t="s">
        <v>505</v>
      </c>
      <c r="G4536" s="253">
        <v>0.02</v>
      </c>
      <c r="H4536" s="361" t="s">
        <v>1414</v>
      </c>
      <c r="I4536" s="359" t="s">
        <v>1407</v>
      </c>
      <c r="J4536" s="358">
        <v>0.36</v>
      </c>
      <c r="K4536" s="359" t="s">
        <v>1113</v>
      </c>
      <c r="L4536" s="359" t="s">
        <v>1392</v>
      </c>
      <c r="M4536" s="368">
        <v>2010</v>
      </c>
      <c r="N4536" s="205">
        <v>42359</v>
      </c>
      <c r="O4536" s="203"/>
    </row>
    <row r="4537" spans="1:15" ht="27.75" hidden="1" customHeight="1" x14ac:dyDescent="0.25">
      <c r="A4537" s="203" t="s">
        <v>157</v>
      </c>
      <c r="B4537" s="202" t="s">
        <v>504</v>
      </c>
      <c r="C4537" s="203" t="s">
        <v>1476</v>
      </c>
      <c r="D4537" s="202" t="s">
        <v>1753</v>
      </c>
      <c r="E4537" s="202" t="s">
        <v>1754</v>
      </c>
      <c r="F4537" s="202" t="s">
        <v>505</v>
      </c>
      <c r="G4537" s="253">
        <v>7.9000000000000001E-2</v>
      </c>
      <c r="H4537" s="361" t="s">
        <v>1400</v>
      </c>
      <c r="I4537" s="359" t="s">
        <v>1379</v>
      </c>
      <c r="J4537" s="358">
        <v>0.62</v>
      </c>
      <c r="K4537" s="359" t="s">
        <v>1391</v>
      </c>
      <c r="L4537" s="359" t="s">
        <v>1392</v>
      </c>
      <c r="M4537" s="368">
        <v>2009</v>
      </c>
      <c r="N4537" s="205">
        <v>42359</v>
      </c>
      <c r="O4537" s="203"/>
    </row>
    <row r="4538" spans="1:15" ht="27.75" hidden="1" customHeight="1" x14ac:dyDescent="0.25">
      <c r="A4538" s="203" t="s">
        <v>157</v>
      </c>
      <c r="B4538" s="202" t="s">
        <v>504</v>
      </c>
      <c r="C4538" s="203" t="s">
        <v>1476</v>
      </c>
      <c r="D4538" s="202" t="s">
        <v>1753</v>
      </c>
      <c r="E4538" s="202" t="s">
        <v>1754</v>
      </c>
      <c r="F4538" s="202" t="s">
        <v>505</v>
      </c>
      <c r="G4538" s="253">
        <v>2.5999999999999999E-2</v>
      </c>
      <c r="H4538" s="361" t="s">
        <v>1400</v>
      </c>
      <c r="I4538" s="359" t="s">
        <v>1382</v>
      </c>
      <c r="J4538" s="358">
        <v>0.26</v>
      </c>
      <c r="K4538" s="359" t="s">
        <v>1391</v>
      </c>
      <c r="L4538" s="359" t="s">
        <v>1392</v>
      </c>
      <c r="M4538" s="368">
        <v>2009</v>
      </c>
      <c r="N4538" s="205">
        <v>42359</v>
      </c>
      <c r="O4538" s="203"/>
    </row>
    <row r="4539" spans="1:15" ht="27.75" hidden="1" customHeight="1" x14ac:dyDescent="0.25">
      <c r="A4539" s="203" t="s">
        <v>157</v>
      </c>
      <c r="B4539" s="202" t="s">
        <v>504</v>
      </c>
      <c r="C4539" s="203" t="s">
        <v>1476</v>
      </c>
      <c r="D4539" s="202" t="s">
        <v>1753</v>
      </c>
      <c r="E4539" s="202" t="s">
        <v>1754</v>
      </c>
      <c r="F4539" s="202" t="s">
        <v>505</v>
      </c>
      <c r="G4539" s="253">
        <v>1.2999999999999999E-2</v>
      </c>
      <c r="H4539" s="361" t="s">
        <v>1400</v>
      </c>
      <c r="I4539" s="359" t="s">
        <v>1383</v>
      </c>
      <c r="J4539" s="358">
        <v>0.39</v>
      </c>
      <c r="K4539" s="359" t="s">
        <v>1391</v>
      </c>
      <c r="L4539" s="359" t="s">
        <v>1392</v>
      </c>
      <c r="M4539" s="368">
        <v>2009</v>
      </c>
      <c r="N4539" s="205">
        <v>42359</v>
      </c>
      <c r="O4539" s="203"/>
    </row>
    <row r="4540" spans="1:15" ht="27.75" hidden="1" customHeight="1" x14ac:dyDescent="0.25">
      <c r="A4540" s="203" t="s">
        <v>157</v>
      </c>
      <c r="B4540" s="202" t="s">
        <v>504</v>
      </c>
      <c r="C4540" s="203" t="s">
        <v>1476</v>
      </c>
      <c r="D4540" s="202" t="s">
        <v>1753</v>
      </c>
      <c r="E4540" s="202" t="s">
        <v>1754</v>
      </c>
      <c r="F4540" s="202" t="s">
        <v>505</v>
      </c>
      <c r="G4540" s="253">
        <v>7.0000000000000001E-3</v>
      </c>
      <c r="H4540" s="361" t="s">
        <v>1400</v>
      </c>
      <c r="I4540" s="359" t="s">
        <v>1384</v>
      </c>
      <c r="J4540" s="358">
        <v>0.02</v>
      </c>
      <c r="K4540" s="359" t="s">
        <v>1391</v>
      </c>
      <c r="L4540" s="359" t="s">
        <v>1392</v>
      </c>
      <c r="M4540" s="368">
        <v>2009</v>
      </c>
      <c r="N4540" s="205">
        <v>42359</v>
      </c>
      <c r="O4540" s="203"/>
    </row>
    <row r="4541" spans="1:15" ht="27.75" hidden="1" customHeight="1" x14ac:dyDescent="0.25">
      <c r="A4541" s="203" t="s">
        <v>157</v>
      </c>
      <c r="B4541" s="202" t="s">
        <v>504</v>
      </c>
      <c r="C4541" s="203" t="s">
        <v>1476</v>
      </c>
      <c r="D4541" s="202" t="s">
        <v>1753</v>
      </c>
      <c r="E4541" s="202" t="s">
        <v>1754</v>
      </c>
      <c r="F4541" s="202" t="s">
        <v>505</v>
      </c>
      <c r="G4541" s="253">
        <v>3.0000000000000001E-3</v>
      </c>
      <c r="H4541" s="361" t="s">
        <v>1400</v>
      </c>
      <c r="I4541" s="359" t="s">
        <v>1385</v>
      </c>
      <c r="J4541" s="358">
        <v>0.49</v>
      </c>
      <c r="K4541" s="359" t="s">
        <v>1391</v>
      </c>
      <c r="L4541" s="359" t="s">
        <v>1392</v>
      </c>
      <c r="M4541" s="368">
        <v>2009</v>
      </c>
      <c r="N4541" s="205">
        <v>42359</v>
      </c>
      <c r="O4541" s="203"/>
    </row>
    <row r="4542" spans="1:15" ht="27.75" hidden="1" customHeight="1" x14ac:dyDescent="0.25">
      <c r="A4542" s="203" t="s">
        <v>157</v>
      </c>
      <c r="B4542" s="202" t="s">
        <v>504</v>
      </c>
      <c r="C4542" s="203" t="s">
        <v>1476</v>
      </c>
      <c r="D4542" s="202" t="s">
        <v>1758</v>
      </c>
      <c r="E4542" s="202" t="s">
        <v>1754</v>
      </c>
      <c r="F4542" s="202" t="s">
        <v>505</v>
      </c>
      <c r="G4542" s="253">
        <v>2.9999999999999997E-4</v>
      </c>
      <c r="H4542" s="361" t="s">
        <v>1400</v>
      </c>
      <c r="I4542" s="359" t="s">
        <v>1379</v>
      </c>
      <c r="J4542" s="358">
        <v>0.56000000000000005</v>
      </c>
      <c r="K4542" s="359" t="s">
        <v>1391</v>
      </c>
      <c r="L4542" s="359" t="s">
        <v>1392</v>
      </c>
      <c r="M4542" s="368">
        <v>2009</v>
      </c>
      <c r="N4542" s="205">
        <v>42359</v>
      </c>
      <c r="O4542" s="203"/>
    </row>
    <row r="4543" spans="1:15" ht="27.75" hidden="1" customHeight="1" x14ac:dyDescent="0.25">
      <c r="A4543" s="203" t="s">
        <v>157</v>
      </c>
      <c r="B4543" s="202" t="s">
        <v>504</v>
      </c>
      <c r="C4543" s="203" t="s">
        <v>1476</v>
      </c>
      <c r="D4543" s="202" t="s">
        <v>1758</v>
      </c>
      <c r="E4543" s="202" t="s">
        <v>1754</v>
      </c>
      <c r="F4543" s="202" t="s">
        <v>505</v>
      </c>
      <c r="G4543" s="253">
        <v>1E-4</v>
      </c>
      <c r="H4543" s="361" t="s">
        <v>1400</v>
      </c>
      <c r="I4543" s="359" t="s">
        <v>1382</v>
      </c>
      <c r="J4543" s="358">
        <v>0</v>
      </c>
      <c r="K4543" s="359" t="s">
        <v>1391</v>
      </c>
      <c r="L4543" s="359" t="s">
        <v>1392</v>
      </c>
      <c r="M4543" s="368">
        <v>2009</v>
      </c>
      <c r="N4543" s="205">
        <v>42359</v>
      </c>
      <c r="O4543" s="203"/>
    </row>
    <row r="4544" spans="1:15" ht="27.75" hidden="1" customHeight="1" x14ac:dyDescent="0.25">
      <c r="A4544" s="203" t="s">
        <v>157</v>
      </c>
      <c r="B4544" s="202" t="s">
        <v>504</v>
      </c>
      <c r="C4544" s="203" t="s">
        <v>1476</v>
      </c>
      <c r="D4544" s="202" t="s">
        <v>1758</v>
      </c>
      <c r="E4544" s="202" t="s">
        <v>1754</v>
      </c>
      <c r="F4544" s="202" t="s">
        <v>505</v>
      </c>
      <c r="G4544" s="253">
        <v>1E-4</v>
      </c>
      <c r="H4544" s="361" t="s">
        <v>1400</v>
      </c>
      <c r="I4544" s="359" t="s">
        <v>1383</v>
      </c>
      <c r="J4544" s="358">
        <v>0.04</v>
      </c>
      <c r="K4544" s="359" t="s">
        <v>1391</v>
      </c>
      <c r="L4544" s="359" t="s">
        <v>1392</v>
      </c>
      <c r="M4544" s="368">
        <v>2009</v>
      </c>
      <c r="N4544" s="205">
        <v>42359</v>
      </c>
      <c r="O4544" s="203"/>
    </row>
    <row r="4545" spans="1:15" ht="27.75" hidden="1" customHeight="1" x14ac:dyDescent="0.25">
      <c r="A4545" s="203" t="s">
        <v>157</v>
      </c>
      <c r="B4545" s="202" t="s">
        <v>504</v>
      </c>
      <c r="C4545" s="203" t="s">
        <v>1476</v>
      </c>
      <c r="D4545" s="202" t="s">
        <v>1758</v>
      </c>
      <c r="E4545" s="202" t="s">
        <v>1754</v>
      </c>
      <c r="F4545" s="202" t="s">
        <v>505</v>
      </c>
      <c r="G4545" s="253">
        <v>4.0000000000000003E-5</v>
      </c>
      <c r="H4545" s="361" t="s">
        <v>1400</v>
      </c>
      <c r="I4545" s="359" t="s">
        <v>1384</v>
      </c>
      <c r="J4545" s="358">
        <v>0.12</v>
      </c>
      <c r="K4545" s="359" t="s">
        <v>1391</v>
      </c>
      <c r="L4545" s="359" t="s">
        <v>1392</v>
      </c>
      <c r="M4545" s="368">
        <v>2009</v>
      </c>
      <c r="N4545" s="205">
        <v>42359</v>
      </c>
      <c r="O4545" s="203"/>
    </row>
    <row r="4546" spans="1:15" ht="27.75" hidden="1" customHeight="1" x14ac:dyDescent="0.25">
      <c r="A4546" s="203" t="s">
        <v>157</v>
      </c>
      <c r="B4546" s="202" t="s">
        <v>504</v>
      </c>
      <c r="C4546" s="203" t="s">
        <v>1476</v>
      </c>
      <c r="D4546" s="202" t="s">
        <v>1758</v>
      </c>
      <c r="E4546" s="202" t="s">
        <v>1754</v>
      </c>
      <c r="F4546" s="202" t="s">
        <v>505</v>
      </c>
      <c r="G4546" s="253">
        <v>2.0000000000000002E-5</v>
      </c>
      <c r="H4546" s="361" t="s">
        <v>1400</v>
      </c>
      <c r="I4546" s="359" t="s">
        <v>1385</v>
      </c>
      <c r="J4546" s="358">
        <v>0.56000000000000005</v>
      </c>
      <c r="K4546" s="359" t="s">
        <v>1391</v>
      </c>
      <c r="L4546" s="359" t="s">
        <v>1392</v>
      </c>
      <c r="M4546" s="368">
        <v>2009</v>
      </c>
      <c r="N4546" s="205">
        <v>42359</v>
      </c>
      <c r="O4546" s="203"/>
    </row>
    <row r="4547" spans="1:15" ht="27.75" hidden="1" customHeight="1" x14ac:dyDescent="0.25">
      <c r="A4547" s="203" t="s">
        <v>157</v>
      </c>
      <c r="B4547" s="202" t="s">
        <v>504</v>
      </c>
      <c r="C4547" s="203" t="s">
        <v>1884</v>
      </c>
      <c r="D4547" s="202" t="s">
        <v>1880</v>
      </c>
      <c r="E4547" s="202" t="s">
        <v>1881</v>
      </c>
      <c r="F4547" s="202" t="s">
        <v>505</v>
      </c>
      <c r="G4547" s="253">
        <v>28</v>
      </c>
      <c r="H4547" s="361" t="s">
        <v>1433</v>
      </c>
      <c r="I4547" s="359" t="s">
        <v>1407</v>
      </c>
      <c r="J4547" s="358" t="s">
        <v>1619</v>
      </c>
      <c r="K4547" s="359" t="s">
        <v>1113</v>
      </c>
      <c r="L4547" s="359" t="s">
        <v>1408</v>
      </c>
      <c r="M4547" s="368">
        <v>2006</v>
      </c>
      <c r="N4547" s="205">
        <v>40476</v>
      </c>
      <c r="O4547" s="361" t="s">
        <v>1597</v>
      </c>
    </row>
    <row r="4548" spans="1:15" ht="27.75" hidden="1" customHeight="1" x14ac:dyDescent="0.25">
      <c r="A4548" s="203" t="s">
        <v>157</v>
      </c>
      <c r="B4548" s="202" t="s">
        <v>504</v>
      </c>
      <c r="C4548" s="203" t="s">
        <v>1884</v>
      </c>
      <c r="D4548" s="202" t="s">
        <v>1880</v>
      </c>
      <c r="E4548" s="202" t="s">
        <v>1881</v>
      </c>
      <c r="F4548" s="202" t="s">
        <v>505</v>
      </c>
      <c r="G4548" s="253">
        <v>7.6999999999999999E-2</v>
      </c>
      <c r="H4548" s="361" t="s">
        <v>1414</v>
      </c>
      <c r="I4548" s="359" t="s">
        <v>1407</v>
      </c>
      <c r="J4548" s="358" t="s">
        <v>1619</v>
      </c>
      <c r="K4548" s="359" t="s">
        <v>1113</v>
      </c>
      <c r="L4548" s="359" t="s">
        <v>1392</v>
      </c>
      <c r="M4548" s="368">
        <v>2006</v>
      </c>
      <c r="N4548" s="205">
        <v>40476</v>
      </c>
      <c r="O4548" s="361" t="s">
        <v>1597</v>
      </c>
    </row>
    <row r="4549" spans="1:15" ht="27.75" hidden="1" customHeight="1" x14ac:dyDescent="0.25">
      <c r="A4549" s="226" t="s">
        <v>157</v>
      </c>
      <c r="B4549" s="227" t="s">
        <v>504</v>
      </c>
      <c r="C4549" s="226" t="s">
        <v>2568</v>
      </c>
      <c r="D4549" s="269" t="s">
        <v>641</v>
      </c>
      <c r="E4549" s="372" t="s">
        <v>1557</v>
      </c>
      <c r="F4549" s="269" t="s">
        <v>505</v>
      </c>
      <c r="G4549" s="373">
        <v>4.87</v>
      </c>
      <c r="H4549" s="225" t="s">
        <v>488</v>
      </c>
      <c r="I4549" s="269" t="s">
        <v>1379</v>
      </c>
      <c r="J4549" s="374">
        <v>0</v>
      </c>
      <c r="K4549" s="269" t="s">
        <v>22</v>
      </c>
      <c r="L4549" s="269" t="s">
        <v>1392</v>
      </c>
      <c r="M4549" s="369">
        <v>2010</v>
      </c>
      <c r="N4549" s="375">
        <v>43873</v>
      </c>
      <c r="O4549" s="226" t="s">
        <v>2569</v>
      </c>
    </row>
    <row r="4550" spans="1:15" ht="27.75" hidden="1" customHeight="1" x14ac:dyDescent="0.25">
      <c r="A4550" s="226" t="s">
        <v>157</v>
      </c>
      <c r="B4550" s="227" t="s">
        <v>504</v>
      </c>
      <c r="C4550" s="226" t="s">
        <v>2568</v>
      </c>
      <c r="D4550" s="269" t="s">
        <v>641</v>
      </c>
      <c r="E4550" s="372" t="s">
        <v>1557</v>
      </c>
      <c r="F4550" s="269" t="s">
        <v>505</v>
      </c>
      <c r="G4550" s="373">
        <v>1.8</v>
      </c>
      <c r="H4550" s="225" t="s">
        <v>488</v>
      </c>
      <c r="I4550" s="269" t="s">
        <v>1382</v>
      </c>
      <c r="J4550" s="374">
        <v>0</v>
      </c>
      <c r="K4550" s="269" t="s">
        <v>22</v>
      </c>
      <c r="L4550" s="269" t="s">
        <v>1392</v>
      </c>
      <c r="M4550" s="369">
        <v>2010</v>
      </c>
      <c r="N4550" s="375">
        <v>43873</v>
      </c>
      <c r="O4550" s="226" t="s">
        <v>2569</v>
      </c>
    </row>
    <row r="4551" spans="1:15" ht="27.75" hidden="1" customHeight="1" x14ac:dyDescent="0.25">
      <c r="A4551" s="226" t="s">
        <v>157</v>
      </c>
      <c r="B4551" s="227" t="s">
        <v>504</v>
      </c>
      <c r="C4551" s="226" t="s">
        <v>2568</v>
      </c>
      <c r="D4551" s="269" t="s">
        <v>641</v>
      </c>
      <c r="E4551" s="372" t="s">
        <v>1557</v>
      </c>
      <c r="F4551" s="269" t="s">
        <v>505</v>
      </c>
      <c r="G4551" s="373">
        <v>0.73</v>
      </c>
      <c r="H4551" s="225" t="s">
        <v>488</v>
      </c>
      <c r="I4551" s="269" t="s">
        <v>1383</v>
      </c>
      <c r="J4551" s="374">
        <v>0</v>
      </c>
      <c r="K4551" s="269" t="s">
        <v>22</v>
      </c>
      <c r="L4551" s="269" t="s">
        <v>1392</v>
      </c>
      <c r="M4551" s="369">
        <v>2010</v>
      </c>
      <c r="N4551" s="375">
        <v>43873</v>
      </c>
      <c r="O4551" s="226" t="s">
        <v>2569</v>
      </c>
    </row>
    <row r="4552" spans="1:15" ht="27.75" hidden="1" customHeight="1" x14ac:dyDescent="0.25">
      <c r="A4552" s="226" t="s">
        <v>157</v>
      </c>
      <c r="B4552" s="227" t="s">
        <v>504</v>
      </c>
      <c r="C4552" s="226" t="s">
        <v>2568</v>
      </c>
      <c r="D4552" s="269" t="s">
        <v>641</v>
      </c>
      <c r="E4552" s="372" t="s">
        <v>1557</v>
      </c>
      <c r="F4552" s="269" t="s">
        <v>505</v>
      </c>
      <c r="G4552" s="373">
        <v>0.33</v>
      </c>
      <c r="H4552" s="225" t="s">
        <v>488</v>
      </c>
      <c r="I4552" s="372" t="s">
        <v>1384</v>
      </c>
      <c r="J4552" s="374">
        <v>0</v>
      </c>
      <c r="K4552" s="269" t="s">
        <v>22</v>
      </c>
      <c r="L4552" s="269" t="s">
        <v>1392</v>
      </c>
      <c r="M4552" s="369">
        <v>2010</v>
      </c>
      <c r="N4552" s="375">
        <v>43873</v>
      </c>
      <c r="O4552" s="226" t="s">
        <v>2569</v>
      </c>
    </row>
    <row r="4553" spans="1:15" ht="27.75" hidden="1" customHeight="1" x14ac:dyDescent="0.25">
      <c r="A4553" s="226" t="s">
        <v>157</v>
      </c>
      <c r="B4553" s="227" t="s">
        <v>504</v>
      </c>
      <c r="C4553" s="226" t="s">
        <v>2568</v>
      </c>
      <c r="D4553" s="269" t="s">
        <v>641</v>
      </c>
      <c r="E4553" s="372" t="s">
        <v>1557</v>
      </c>
      <c r="F4553" s="269" t="s">
        <v>505</v>
      </c>
      <c r="G4553" s="373">
        <v>0.16</v>
      </c>
      <c r="H4553" s="225" t="s">
        <v>488</v>
      </c>
      <c r="I4553" s="372" t="s">
        <v>1385</v>
      </c>
      <c r="J4553" s="374">
        <v>0</v>
      </c>
      <c r="K4553" s="269" t="s">
        <v>22</v>
      </c>
      <c r="L4553" s="269" t="s">
        <v>1392</v>
      </c>
      <c r="M4553" s="369">
        <v>2010</v>
      </c>
      <c r="N4553" s="375">
        <v>43873</v>
      </c>
      <c r="O4553" s="226" t="s">
        <v>2569</v>
      </c>
    </row>
    <row r="4554" spans="1:15" ht="27.75" hidden="1" customHeight="1" x14ac:dyDescent="0.25">
      <c r="A4554" s="226" t="s">
        <v>157</v>
      </c>
      <c r="B4554" s="227" t="s">
        <v>504</v>
      </c>
      <c r="C4554" s="226" t="s">
        <v>2568</v>
      </c>
      <c r="D4554" s="269" t="s">
        <v>643</v>
      </c>
      <c r="E4554" s="372" t="s">
        <v>1557</v>
      </c>
      <c r="F4554" s="269" t="s">
        <v>505</v>
      </c>
      <c r="G4554" s="373">
        <v>0.81</v>
      </c>
      <c r="H4554" s="225" t="s">
        <v>488</v>
      </c>
      <c r="I4554" s="269" t="s">
        <v>1379</v>
      </c>
      <c r="J4554" s="374">
        <v>0</v>
      </c>
      <c r="K4554" s="269" t="s">
        <v>22</v>
      </c>
      <c r="L4554" s="269" t="s">
        <v>1392</v>
      </c>
      <c r="M4554" s="369">
        <v>2010</v>
      </c>
      <c r="N4554" s="375">
        <v>43873</v>
      </c>
      <c r="O4554" s="226" t="s">
        <v>2569</v>
      </c>
    </row>
    <row r="4555" spans="1:15" ht="27.75" hidden="1" customHeight="1" x14ac:dyDescent="0.25">
      <c r="A4555" s="226" t="s">
        <v>157</v>
      </c>
      <c r="B4555" s="227" t="s">
        <v>504</v>
      </c>
      <c r="C4555" s="226" t="s">
        <v>2568</v>
      </c>
      <c r="D4555" s="269" t="s">
        <v>643</v>
      </c>
      <c r="E4555" s="372" t="s">
        <v>1557</v>
      </c>
      <c r="F4555" s="269" t="s">
        <v>505</v>
      </c>
      <c r="G4555" s="373">
        <v>0.3</v>
      </c>
      <c r="H4555" s="225" t="s">
        <v>488</v>
      </c>
      <c r="I4555" s="269" t="s">
        <v>1382</v>
      </c>
      <c r="J4555" s="374">
        <v>0</v>
      </c>
      <c r="K4555" s="269" t="s">
        <v>22</v>
      </c>
      <c r="L4555" s="269" t="s">
        <v>1392</v>
      </c>
      <c r="M4555" s="369">
        <v>2010</v>
      </c>
      <c r="N4555" s="375">
        <v>43873</v>
      </c>
      <c r="O4555" s="226" t="s">
        <v>2569</v>
      </c>
    </row>
    <row r="4556" spans="1:15" ht="27.75" hidden="1" customHeight="1" x14ac:dyDescent="0.25">
      <c r="A4556" s="226" t="s">
        <v>157</v>
      </c>
      <c r="B4556" s="227" t="s">
        <v>504</v>
      </c>
      <c r="C4556" s="226" t="s">
        <v>2568</v>
      </c>
      <c r="D4556" s="269" t="s">
        <v>643</v>
      </c>
      <c r="E4556" s="372" t="s">
        <v>1557</v>
      </c>
      <c r="F4556" s="269" t="s">
        <v>505</v>
      </c>
      <c r="G4556" s="373">
        <v>0.12</v>
      </c>
      <c r="H4556" s="225" t="s">
        <v>488</v>
      </c>
      <c r="I4556" s="269" t="s">
        <v>1383</v>
      </c>
      <c r="J4556" s="374">
        <v>0</v>
      </c>
      <c r="K4556" s="269" t="s">
        <v>22</v>
      </c>
      <c r="L4556" s="269" t="s">
        <v>1392</v>
      </c>
      <c r="M4556" s="369">
        <v>2010</v>
      </c>
      <c r="N4556" s="375">
        <v>43873</v>
      </c>
      <c r="O4556" s="226" t="s">
        <v>2569</v>
      </c>
    </row>
    <row r="4557" spans="1:15" ht="27.75" hidden="1" customHeight="1" x14ac:dyDescent="0.25">
      <c r="A4557" s="226" t="s">
        <v>157</v>
      </c>
      <c r="B4557" s="227" t="s">
        <v>504</v>
      </c>
      <c r="C4557" s="226" t="s">
        <v>2568</v>
      </c>
      <c r="D4557" s="269" t="s">
        <v>643</v>
      </c>
      <c r="E4557" s="372" t="s">
        <v>1557</v>
      </c>
      <c r="F4557" s="269" t="s">
        <v>505</v>
      </c>
      <c r="G4557" s="373">
        <v>5.5E-2</v>
      </c>
      <c r="H4557" s="225" t="s">
        <v>488</v>
      </c>
      <c r="I4557" s="372" t="s">
        <v>1384</v>
      </c>
      <c r="J4557" s="374">
        <v>0</v>
      </c>
      <c r="K4557" s="269" t="s">
        <v>22</v>
      </c>
      <c r="L4557" s="269" t="s">
        <v>1392</v>
      </c>
      <c r="M4557" s="369">
        <v>2010</v>
      </c>
      <c r="N4557" s="375">
        <v>43873</v>
      </c>
      <c r="O4557" s="226" t="s">
        <v>2569</v>
      </c>
    </row>
    <row r="4558" spans="1:15" ht="27.75" hidden="1" customHeight="1" x14ac:dyDescent="0.25">
      <c r="A4558" s="226" t="s">
        <v>157</v>
      </c>
      <c r="B4558" s="227" t="s">
        <v>504</v>
      </c>
      <c r="C4558" s="226" t="s">
        <v>2568</v>
      </c>
      <c r="D4558" s="269" t="s">
        <v>643</v>
      </c>
      <c r="E4558" s="372" t="s">
        <v>1557</v>
      </c>
      <c r="F4558" s="269" t="s">
        <v>505</v>
      </c>
      <c r="G4558" s="373">
        <v>2.7E-2</v>
      </c>
      <c r="H4558" s="225" t="s">
        <v>488</v>
      </c>
      <c r="I4558" s="372" t="s">
        <v>1385</v>
      </c>
      <c r="J4558" s="374">
        <v>0</v>
      </c>
      <c r="K4558" s="269" t="s">
        <v>22</v>
      </c>
      <c r="L4558" s="269" t="s">
        <v>1392</v>
      </c>
      <c r="M4558" s="369">
        <v>2010</v>
      </c>
      <c r="N4558" s="375">
        <v>43873</v>
      </c>
      <c r="O4558" s="226" t="s">
        <v>2569</v>
      </c>
    </row>
    <row r="4559" spans="1:15" ht="27.75" hidden="1" customHeight="1" x14ac:dyDescent="0.25">
      <c r="A4559" s="203" t="s">
        <v>162</v>
      </c>
      <c r="B4559" s="202" t="s">
        <v>482</v>
      </c>
      <c r="C4559" s="203" t="s">
        <v>2496</v>
      </c>
      <c r="D4559" s="202" t="s">
        <v>2497</v>
      </c>
      <c r="E4559" s="202" t="s">
        <v>2498</v>
      </c>
      <c r="F4559" s="202" t="s">
        <v>505</v>
      </c>
      <c r="G4559" s="254">
        <v>0.3</v>
      </c>
      <c r="H4559" s="361" t="s">
        <v>1414</v>
      </c>
      <c r="I4559" s="359" t="s">
        <v>1379</v>
      </c>
      <c r="J4559" s="358">
        <v>0</v>
      </c>
      <c r="K4559" s="359" t="s">
        <v>22</v>
      </c>
      <c r="L4559" s="359" t="s">
        <v>1392</v>
      </c>
      <c r="M4559" s="368">
        <v>2013</v>
      </c>
      <c r="N4559" s="205">
        <v>44074</v>
      </c>
      <c r="O4559" s="203" t="s">
        <v>2499</v>
      </c>
    </row>
    <row r="4560" spans="1:15" ht="27.75" hidden="1" customHeight="1" x14ac:dyDescent="0.25">
      <c r="A4560" s="203" t="s">
        <v>162</v>
      </c>
      <c r="B4560" s="202" t="s">
        <v>482</v>
      </c>
      <c r="C4560" s="203" t="s">
        <v>2496</v>
      </c>
      <c r="D4560" s="202" t="s">
        <v>2497</v>
      </c>
      <c r="E4560" s="202" t="s">
        <v>2498</v>
      </c>
      <c r="F4560" s="202" t="s">
        <v>505</v>
      </c>
      <c r="G4560" s="254">
        <v>0.2</v>
      </c>
      <c r="H4560" s="361" t="s">
        <v>1414</v>
      </c>
      <c r="I4560" s="359" t="s">
        <v>1382</v>
      </c>
      <c r="J4560" s="358">
        <v>0</v>
      </c>
      <c r="K4560" s="359" t="s">
        <v>22</v>
      </c>
      <c r="L4560" s="359" t="s">
        <v>1392</v>
      </c>
      <c r="M4560" s="368">
        <v>2013</v>
      </c>
      <c r="N4560" s="205">
        <v>44074</v>
      </c>
      <c r="O4560" s="203" t="s">
        <v>2499</v>
      </c>
    </row>
    <row r="4561" spans="1:15" ht="27.75" hidden="1" customHeight="1" x14ac:dyDescent="0.25">
      <c r="A4561" s="203" t="s">
        <v>162</v>
      </c>
      <c r="B4561" s="202" t="s">
        <v>482</v>
      </c>
      <c r="C4561" s="203" t="s">
        <v>2496</v>
      </c>
      <c r="D4561" s="202" t="s">
        <v>2497</v>
      </c>
      <c r="E4561" s="202" t="s">
        <v>2498</v>
      </c>
      <c r="F4561" s="202" t="s">
        <v>505</v>
      </c>
      <c r="G4561" s="254">
        <v>0.15</v>
      </c>
      <c r="H4561" s="361" t="s">
        <v>1414</v>
      </c>
      <c r="I4561" s="359" t="s">
        <v>1383</v>
      </c>
      <c r="J4561" s="358">
        <v>0</v>
      </c>
      <c r="K4561" s="359" t="s">
        <v>22</v>
      </c>
      <c r="L4561" s="359" t="s">
        <v>1392</v>
      </c>
      <c r="M4561" s="368">
        <v>2013</v>
      </c>
      <c r="N4561" s="205">
        <v>44074</v>
      </c>
      <c r="O4561" s="203" t="s">
        <v>2499</v>
      </c>
    </row>
    <row r="4562" spans="1:15" ht="27.75" hidden="1" customHeight="1" x14ac:dyDescent="0.25">
      <c r="A4562" s="203" t="s">
        <v>162</v>
      </c>
      <c r="B4562" s="202" t="s">
        <v>482</v>
      </c>
      <c r="C4562" s="203" t="s">
        <v>2496</v>
      </c>
      <c r="D4562" s="202" t="s">
        <v>2497</v>
      </c>
      <c r="E4562" s="202" t="s">
        <v>2498</v>
      </c>
      <c r="F4562" s="202" t="s">
        <v>505</v>
      </c>
      <c r="G4562" s="254">
        <v>0.13</v>
      </c>
      <c r="H4562" s="361" t="s">
        <v>1414</v>
      </c>
      <c r="I4562" s="359" t="s">
        <v>1384</v>
      </c>
      <c r="J4562" s="358">
        <v>0</v>
      </c>
      <c r="K4562" s="359" t="s">
        <v>22</v>
      </c>
      <c r="L4562" s="359" t="s">
        <v>1392</v>
      </c>
      <c r="M4562" s="368">
        <v>2013</v>
      </c>
      <c r="N4562" s="205">
        <v>44074</v>
      </c>
      <c r="O4562" s="203" t="s">
        <v>2499</v>
      </c>
    </row>
    <row r="4563" spans="1:15" ht="27.75" hidden="1" customHeight="1" x14ac:dyDescent="0.25">
      <c r="A4563" s="203" t="s">
        <v>162</v>
      </c>
      <c r="B4563" s="202" t="s">
        <v>482</v>
      </c>
      <c r="C4563" s="203" t="s">
        <v>2496</v>
      </c>
      <c r="D4563" s="202" t="s">
        <v>2497</v>
      </c>
      <c r="E4563" s="202" t="s">
        <v>2498</v>
      </c>
      <c r="F4563" s="202" t="s">
        <v>505</v>
      </c>
      <c r="G4563" s="254">
        <v>0.11</v>
      </c>
      <c r="H4563" s="361" t="s">
        <v>1414</v>
      </c>
      <c r="I4563" s="359" t="s">
        <v>1385</v>
      </c>
      <c r="J4563" s="358">
        <v>0</v>
      </c>
      <c r="K4563" s="359" t="s">
        <v>22</v>
      </c>
      <c r="L4563" s="359" t="s">
        <v>1392</v>
      </c>
      <c r="M4563" s="368">
        <v>2013</v>
      </c>
      <c r="N4563" s="205">
        <v>44074</v>
      </c>
      <c r="O4563" s="203" t="s">
        <v>2499</v>
      </c>
    </row>
    <row r="4564" spans="1:15" ht="27.75" hidden="1" customHeight="1" x14ac:dyDescent="0.25">
      <c r="A4564" s="203" t="s">
        <v>162</v>
      </c>
      <c r="B4564" s="202" t="s">
        <v>482</v>
      </c>
      <c r="C4564" s="203" t="s">
        <v>2496</v>
      </c>
      <c r="D4564" s="202" t="s">
        <v>2497</v>
      </c>
      <c r="E4564" s="202" t="s">
        <v>2498</v>
      </c>
      <c r="F4564" s="202" t="s">
        <v>505</v>
      </c>
      <c r="G4564" s="254">
        <v>0.01</v>
      </c>
      <c r="H4564" s="361" t="s">
        <v>1400</v>
      </c>
      <c r="I4564" s="359" t="s">
        <v>1379</v>
      </c>
      <c r="J4564" s="358">
        <v>0</v>
      </c>
      <c r="K4564" s="359" t="s">
        <v>1391</v>
      </c>
      <c r="L4564" s="359" t="s">
        <v>1392</v>
      </c>
      <c r="M4564" s="368">
        <v>2013</v>
      </c>
      <c r="N4564" s="205">
        <v>44074</v>
      </c>
      <c r="O4564" s="203" t="s">
        <v>2499</v>
      </c>
    </row>
    <row r="4565" spans="1:15" ht="27.75" hidden="1" customHeight="1" x14ac:dyDescent="0.25">
      <c r="A4565" s="203" t="s">
        <v>162</v>
      </c>
      <c r="B4565" s="202" t="s">
        <v>482</v>
      </c>
      <c r="C4565" s="203" t="s">
        <v>2496</v>
      </c>
      <c r="D4565" s="202" t="s">
        <v>2497</v>
      </c>
      <c r="E4565" s="202" t="s">
        <v>2498</v>
      </c>
      <c r="F4565" s="202" t="s">
        <v>505</v>
      </c>
      <c r="G4565" s="254">
        <v>6.0000000000000001E-3</v>
      </c>
      <c r="H4565" s="361" t="s">
        <v>1400</v>
      </c>
      <c r="I4565" s="359" t="s">
        <v>1382</v>
      </c>
      <c r="J4565" s="358">
        <v>0</v>
      </c>
      <c r="K4565" s="359" t="s">
        <v>1391</v>
      </c>
      <c r="L4565" s="359" t="s">
        <v>1392</v>
      </c>
      <c r="M4565" s="368">
        <v>2013</v>
      </c>
      <c r="N4565" s="205">
        <v>44074</v>
      </c>
      <c r="O4565" s="203" t="s">
        <v>2499</v>
      </c>
    </row>
    <row r="4566" spans="1:15" ht="27.75" hidden="1" customHeight="1" x14ac:dyDescent="0.25">
      <c r="A4566" s="203" t="s">
        <v>162</v>
      </c>
      <c r="B4566" s="202" t="s">
        <v>482</v>
      </c>
      <c r="C4566" s="203" t="s">
        <v>2496</v>
      </c>
      <c r="D4566" s="202" t="s">
        <v>2497</v>
      </c>
      <c r="E4566" s="202" t="s">
        <v>2498</v>
      </c>
      <c r="F4566" s="202" t="s">
        <v>505</v>
      </c>
      <c r="G4566" s="254">
        <v>5.0000000000000001E-3</v>
      </c>
      <c r="H4566" s="361" t="s">
        <v>1400</v>
      </c>
      <c r="I4566" s="359" t="s">
        <v>1383</v>
      </c>
      <c r="J4566" s="358">
        <v>0</v>
      </c>
      <c r="K4566" s="359" t="s">
        <v>1391</v>
      </c>
      <c r="L4566" s="359" t="s">
        <v>1392</v>
      </c>
      <c r="M4566" s="368">
        <v>2013</v>
      </c>
      <c r="N4566" s="205">
        <v>44074</v>
      </c>
      <c r="O4566" s="203" t="s">
        <v>2499</v>
      </c>
    </row>
    <row r="4567" spans="1:15" ht="27.75" hidden="1" customHeight="1" x14ac:dyDescent="0.25">
      <c r="A4567" s="203" t="s">
        <v>162</v>
      </c>
      <c r="B4567" s="202" t="s">
        <v>482</v>
      </c>
      <c r="C4567" s="203" t="s">
        <v>2496</v>
      </c>
      <c r="D4567" s="202" t="s">
        <v>2497</v>
      </c>
      <c r="E4567" s="202" t="s">
        <v>2498</v>
      </c>
      <c r="F4567" s="202" t="s">
        <v>505</v>
      </c>
      <c r="G4567" s="254">
        <v>4.0000000000000001E-3</v>
      </c>
      <c r="H4567" s="361" t="s">
        <v>1400</v>
      </c>
      <c r="I4567" s="359" t="s">
        <v>1384</v>
      </c>
      <c r="J4567" s="358">
        <v>0</v>
      </c>
      <c r="K4567" s="359" t="s">
        <v>1391</v>
      </c>
      <c r="L4567" s="359" t="s">
        <v>1392</v>
      </c>
      <c r="M4567" s="368">
        <v>2013</v>
      </c>
      <c r="N4567" s="205">
        <v>44074</v>
      </c>
      <c r="O4567" s="203" t="s">
        <v>2499</v>
      </c>
    </row>
    <row r="4568" spans="1:15" ht="27.75" hidden="1" customHeight="1" x14ac:dyDescent="0.25">
      <c r="A4568" s="203" t="s">
        <v>162</v>
      </c>
      <c r="B4568" s="202" t="s">
        <v>482</v>
      </c>
      <c r="C4568" s="203" t="s">
        <v>2496</v>
      </c>
      <c r="D4568" s="202" t="s">
        <v>2497</v>
      </c>
      <c r="E4568" s="202" t="s">
        <v>2498</v>
      </c>
      <c r="F4568" s="202" t="s">
        <v>505</v>
      </c>
      <c r="G4568" s="254">
        <v>4.0000000000000001E-3</v>
      </c>
      <c r="H4568" s="361" t="s">
        <v>1400</v>
      </c>
      <c r="I4568" s="359" t="s">
        <v>1385</v>
      </c>
      <c r="J4568" s="358">
        <v>0</v>
      </c>
      <c r="K4568" s="359" t="s">
        <v>1391</v>
      </c>
      <c r="L4568" s="359" t="s">
        <v>1392</v>
      </c>
      <c r="M4568" s="368">
        <v>2013</v>
      </c>
      <c r="N4568" s="205">
        <v>44074</v>
      </c>
      <c r="O4568" s="203" t="s">
        <v>2499</v>
      </c>
    </row>
    <row r="4569" spans="1:15" ht="27.75" hidden="1" customHeight="1" x14ac:dyDescent="0.25">
      <c r="A4569" s="203" t="s">
        <v>162</v>
      </c>
      <c r="B4569" s="202" t="s">
        <v>482</v>
      </c>
      <c r="C4569" s="203" t="s">
        <v>1549</v>
      </c>
      <c r="D4569" s="202" t="s">
        <v>802</v>
      </c>
      <c r="E4569" s="202" t="s">
        <v>1550</v>
      </c>
      <c r="F4569" s="202" t="s">
        <v>475</v>
      </c>
      <c r="G4569" s="253">
        <v>1.1999999999999999E-3</v>
      </c>
      <c r="H4569" s="224" t="s">
        <v>1551</v>
      </c>
      <c r="I4569" s="359" t="s">
        <v>1385</v>
      </c>
      <c r="J4569" s="359" t="s">
        <v>1380</v>
      </c>
      <c r="K4569" s="359" t="s">
        <v>9</v>
      </c>
      <c r="L4569" s="359" t="s">
        <v>1392</v>
      </c>
      <c r="M4569" s="368">
        <v>2004</v>
      </c>
      <c r="N4569" s="207" t="s">
        <v>1552</v>
      </c>
      <c r="O4569" s="203"/>
    </row>
    <row r="4570" spans="1:15" ht="27.75" hidden="1" customHeight="1" x14ac:dyDescent="0.25">
      <c r="A4570" s="203" t="s">
        <v>162</v>
      </c>
      <c r="B4570" s="202" t="s">
        <v>482</v>
      </c>
      <c r="C4570" s="203" t="s">
        <v>1549</v>
      </c>
      <c r="D4570" s="202" t="s">
        <v>802</v>
      </c>
      <c r="E4570" s="202" t="s">
        <v>1550</v>
      </c>
      <c r="F4570" s="202" t="s">
        <v>475</v>
      </c>
      <c r="G4570" s="253">
        <v>5.0000000000000001E-4</v>
      </c>
      <c r="H4570" s="224" t="s">
        <v>1551</v>
      </c>
      <c r="I4570" s="359" t="s">
        <v>1385</v>
      </c>
      <c r="J4570" s="359" t="s">
        <v>1380</v>
      </c>
      <c r="K4570" s="359" t="s">
        <v>9</v>
      </c>
      <c r="L4570" s="359" t="s">
        <v>1392</v>
      </c>
      <c r="M4570" s="368">
        <v>2004</v>
      </c>
      <c r="N4570" s="207" t="s">
        <v>1552</v>
      </c>
      <c r="O4570" s="203"/>
    </row>
    <row r="4571" spans="1:15" ht="27.75" hidden="1" customHeight="1" x14ac:dyDescent="0.25">
      <c r="A4571" s="203" t="s">
        <v>162</v>
      </c>
      <c r="B4571" s="202" t="s">
        <v>482</v>
      </c>
      <c r="C4571" s="203" t="s">
        <v>1549</v>
      </c>
      <c r="D4571" s="202" t="s">
        <v>802</v>
      </c>
      <c r="E4571" s="202" t="s">
        <v>1550</v>
      </c>
      <c r="F4571" s="202" t="s">
        <v>475</v>
      </c>
      <c r="G4571" s="253">
        <v>2.0000000000000001E-4</v>
      </c>
      <c r="H4571" s="224" t="s">
        <v>1551</v>
      </c>
      <c r="I4571" s="359" t="s">
        <v>1385</v>
      </c>
      <c r="J4571" s="359" t="s">
        <v>1380</v>
      </c>
      <c r="K4571" s="359" t="s">
        <v>9</v>
      </c>
      <c r="L4571" s="359" t="s">
        <v>1392</v>
      </c>
      <c r="M4571" s="368">
        <v>2004</v>
      </c>
      <c r="N4571" s="207" t="s">
        <v>1552</v>
      </c>
      <c r="O4571" s="203"/>
    </row>
    <row r="4572" spans="1:15" ht="27.75" hidden="1" customHeight="1" x14ac:dyDescent="0.25">
      <c r="A4572" s="203" t="s">
        <v>162</v>
      </c>
      <c r="B4572" s="202" t="s">
        <v>482</v>
      </c>
      <c r="C4572" s="203" t="s">
        <v>1549</v>
      </c>
      <c r="D4572" s="202" t="s">
        <v>802</v>
      </c>
      <c r="E4572" s="202" t="s">
        <v>1550</v>
      </c>
      <c r="F4572" s="202" t="s">
        <v>475</v>
      </c>
      <c r="G4572" s="253">
        <v>1E-4</v>
      </c>
      <c r="H4572" s="224" t="s">
        <v>1551</v>
      </c>
      <c r="I4572" s="359" t="s">
        <v>1385</v>
      </c>
      <c r="J4572" s="359" t="s">
        <v>1380</v>
      </c>
      <c r="K4572" s="359" t="s">
        <v>9</v>
      </c>
      <c r="L4572" s="359" t="s">
        <v>1392</v>
      </c>
      <c r="M4572" s="368">
        <v>2004</v>
      </c>
      <c r="N4572" s="207" t="s">
        <v>1552</v>
      </c>
      <c r="O4572" s="203"/>
    </row>
    <row r="4573" spans="1:15" ht="27.75" hidden="1" customHeight="1" x14ac:dyDescent="0.25">
      <c r="A4573" s="203" t="s">
        <v>162</v>
      </c>
      <c r="B4573" s="202" t="s">
        <v>482</v>
      </c>
      <c r="C4573" s="203" t="s">
        <v>1549</v>
      </c>
      <c r="D4573" s="202" t="s">
        <v>802</v>
      </c>
      <c r="E4573" s="202" t="s">
        <v>1550</v>
      </c>
      <c r="F4573" s="202" t="s">
        <v>475</v>
      </c>
      <c r="G4573" s="253">
        <v>3.0000000000000001E-6</v>
      </c>
      <c r="H4573" s="224" t="s">
        <v>1551</v>
      </c>
      <c r="I4573" s="359" t="s">
        <v>1385</v>
      </c>
      <c r="J4573" s="359" t="s">
        <v>1380</v>
      </c>
      <c r="K4573" s="359" t="s">
        <v>9</v>
      </c>
      <c r="L4573" s="359" t="s">
        <v>1392</v>
      </c>
      <c r="M4573" s="368">
        <v>2004</v>
      </c>
      <c r="N4573" s="207" t="s">
        <v>1552</v>
      </c>
      <c r="O4573" s="203"/>
    </row>
    <row r="4574" spans="1:15" ht="27.75" hidden="1" customHeight="1" x14ac:dyDescent="0.25">
      <c r="A4574" s="203" t="s">
        <v>162</v>
      </c>
      <c r="B4574" s="202" t="s">
        <v>482</v>
      </c>
      <c r="C4574" s="203" t="s">
        <v>1549</v>
      </c>
      <c r="D4574" s="202" t="s">
        <v>804</v>
      </c>
      <c r="E4574" s="202" t="s">
        <v>1550</v>
      </c>
      <c r="F4574" s="202" t="s">
        <v>475</v>
      </c>
      <c r="G4574" s="253">
        <v>0.04</v>
      </c>
      <c r="H4574" s="224" t="s">
        <v>1551</v>
      </c>
      <c r="I4574" s="359" t="s">
        <v>1379</v>
      </c>
      <c r="J4574" s="359" t="s">
        <v>1380</v>
      </c>
      <c r="K4574" s="359" t="s">
        <v>9</v>
      </c>
      <c r="L4574" s="359" t="s">
        <v>1392</v>
      </c>
      <c r="M4574" s="368">
        <v>2000</v>
      </c>
      <c r="N4574" s="207" t="s">
        <v>1552</v>
      </c>
      <c r="O4574" s="203"/>
    </row>
    <row r="4575" spans="1:15" ht="27.75" hidden="1" customHeight="1" x14ac:dyDescent="0.25">
      <c r="A4575" s="203" t="s">
        <v>162</v>
      </c>
      <c r="B4575" s="202" t="s">
        <v>482</v>
      </c>
      <c r="C4575" s="203" t="s">
        <v>1549</v>
      </c>
      <c r="D4575" s="202" t="s">
        <v>804</v>
      </c>
      <c r="E4575" s="202" t="s">
        <v>1550</v>
      </c>
      <c r="F4575" s="202" t="s">
        <v>475</v>
      </c>
      <c r="G4575" s="253">
        <v>0.02</v>
      </c>
      <c r="H4575" s="224" t="s">
        <v>1551</v>
      </c>
      <c r="I4575" s="359" t="s">
        <v>1382</v>
      </c>
      <c r="J4575" s="359" t="s">
        <v>1380</v>
      </c>
      <c r="K4575" s="359" t="s">
        <v>9</v>
      </c>
      <c r="L4575" s="359" t="s">
        <v>1392</v>
      </c>
      <c r="M4575" s="368">
        <v>2000</v>
      </c>
      <c r="N4575" s="207" t="s">
        <v>1552</v>
      </c>
      <c r="O4575" s="203"/>
    </row>
    <row r="4576" spans="1:15" ht="27.75" hidden="1" customHeight="1" x14ac:dyDescent="0.25">
      <c r="A4576" s="203" t="s">
        <v>162</v>
      </c>
      <c r="B4576" s="202" t="s">
        <v>482</v>
      </c>
      <c r="C4576" s="203" t="s">
        <v>1549</v>
      </c>
      <c r="D4576" s="202" t="s">
        <v>804</v>
      </c>
      <c r="E4576" s="202" t="s">
        <v>1550</v>
      </c>
      <c r="F4576" s="202" t="s">
        <v>475</v>
      </c>
      <c r="G4576" s="253">
        <v>0.01</v>
      </c>
      <c r="H4576" s="224" t="s">
        <v>1551</v>
      </c>
      <c r="I4576" s="359" t="s">
        <v>1383</v>
      </c>
      <c r="J4576" s="359" t="s">
        <v>1380</v>
      </c>
      <c r="K4576" s="359" t="s">
        <v>9</v>
      </c>
      <c r="L4576" s="359" t="s">
        <v>1392</v>
      </c>
      <c r="M4576" s="368">
        <v>2000</v>
      </c>
      <c r="N4576" s="207" t="s">
        <v>1552</v>
      </c>
      <c r="O4576" s="203"/>
    </row>
    <row r="4577" spans="1:15" ht="27.75" hidden="1" customHeight="1" x14ac:dyDescent="0.25">
      <c r="A4577" s="203" t="s">
        <v>162</v>
      </c>
      <c r="B4577" s="202" t="s">
        <v>482</v>
      </c>
      <c r="C4577" s="203" t="s">
        <v>1549</v>
      </c>
      <c r="D4577" s="202" t="s">
        <v>804</v>
      </c>
      <c r="E4577" s="202" t="s">
        <v>1550</v>
      </c>
      <c r="F4577" s="202" t="s">
        <v>475</v>
      </c>
      <c r="G4577" s="253">
        <v>2E-3</v>
      </c>
      <c r="H4577" s="224" t="s">
        <v>1551</v>
      </c>
      <c r="I4577" s="359" t="s">
        <v>1384</v>
      </c>
      <c r="J4577" s="359" t="s">
        <v>1380</v>
      </c>
      <c r="K4577" s="359" t="s">
        <v>9</v>
      </c>
      <c r="L4577" s="359" t="s">
        <v>1392</v>
      </c>
      <c r="M4577" s="368">
        <v>2000</v>
      </c>
      <c r="N4577" s="207" t="s">
        <v>1552</v>
      </c>
      <c r="O4577" s="203"/>
    </row>
    <row r="4578" spans="1:15" ht="27.75" hidden="1" customHeight="1" x14ac:dyDescent="0.25">
      <c r="A4578" s="203" t="s">
        <v>162</v>
      </c>
      <c r="B4578" s="202" t="s">
        <v>482</v>
      </c>
      <c r="C4578" s="203" t="s">
        <v>1549</v>
      </c>
      <c r="D4578" s="202" t="s">
        <v>804</v>
      </c>
      <c r="E4578" s="202" t="s">
        <v>1550</v>
      </c>
      <c r="F4578" s="202" t="s">
        <v>475</v>
      </c>
      <c r="G4578" s="253" t="s">
        <v>515</v>
      </c>
      <c r="H4578" s="224" t="s">
        <v>1551</v>
      </c>
      <c r="I4578" s="359" t="s">
        <v>1385</v>
      </c>
      <c r="J4578" s="359" t="s">
        <v>1380</v>
      </c>
      <c r="K4578" s="359" t="s">
        <v>9</v>
      </c>
      <c r="L4578" s="359" t="s">
        <v>1392</v>
      </c>
      <c r="M4578" s="368">
        <v>2000</v>
      </c>
      <c r="N4578" s="207" t="s">
        <v>1552</v>
      </c>
      <c r="O4578" s="203"/>
    </row>
    <row r="4579" spans="1:15" ht="27.75" hidden="1" customHeight="1" x14ac:dyDescent="0.25">
      <c r="A4579" s="203" t="s">
        <v>162</v>
      </c>
      <c r="B4579" s="202" t="s">
        <v>482</v>
      </c>
      <c r="C4579" s="203" t="s">
        <v>1549</v>
      </c>
      <c r="D4579" s="202" t="s">
        <v>686</v>
      </c>
      <c r="E4579" s="202" t="s">
        <v>1553</v>
      </c>
      <c r="F4579" s="202" t="s">
        <v>475</v>
      </c>
      <c r="G4579" s="253">
        <v>1.2999999999999999E-3</v>
      </c>
      <c r="H4579" s="224" t="s">
        <v>1551</v>
      </c>
      <c r="I4579" s="359" t="s">
        <v>1385</v>
      </c>
      <c r="J4579" s="359" t="s">
        <v>1380</v>
      </c>
      <c r="K4579" s="359" t="s">
        <v>9</v>
      </c>
      <c r="L4579" s="359" t="s">
        <v>1392</v>
      </c>
      <c r="M4579" s="368">
        <v>2004</v>
      </c>
      <c r="N4579" s="207" t="s">
        <v>1552</v>
      </c>
      <c r="O4579" s="203"/>
    </row>
    <row r="4580" spans="1:15" ht="27.75" hidden="1" customHeight="1" x14ac:dyDescent="0.25">
      <c r="A4580" s="203" t="s">
        <v>162</v>
      </c>
      <c r="B4580" s="202" t="s">
        <v>482</v>
      </c>
      <c r="C4580" s="203" t="s">
        <v>1549</v>
      </c>
      <c r="D4580" s="202" t="s">
        <v>686</v>
      </c>
      <c r="E4580" s="202" t="s">
        <v>1553</v>
      </c>
      <c r="F4580" s="202" t="s">
        <v>475</v>
      </c>
      <c r="G4580" s="253">
        <v>5.8E-4</v>
      </c>
      <c r="H4580" s="224" t="s">
        <v>1551</v>
      </c>
      <c r="I4580" s="359" t="s">
        <v>1385</v>
      </c>
      <c r="J4580" s="359" t="s">
        <v>1380</v>
      </c>
      <c r="K4580" s="359" t="s">
        <v>9</v>
      </c>
      <c r="L4580" s="359" t="s">
        <v>1392</v>
      </c>
      <c r="M4580" s="368">
        <v>2004</v>
      </c>
      <c r="N4580" s="207" t="s">
        <v>1552</v>
      </c>
      <c r="O4580" s="203"/>
    </row>
    <row r="4581" spans="1:15" ht="27.75" hidden="1" customHeight="1" x14ac:dyDescent="0.25">
      <c r="A4581" s="203" t="s">
        <v>162</v>
      </c>
      <c r="B4581" s="202" t="s">
        <v>482</v>
      </c>
      <c r="C4581" s="203" t="s">
        <v>1549</v>
      </c>
      <c r="D4581" s="202" t="s">
        <v>686</v>
      </c>
      <c r="E4581" s="202" t="s">
        <v>1553</v>
      </c>
      <c r="F4581" s="202" t="s">
        <v>475</v>
      </c>
      <c r="G4581" s="253">
        <v>2.5000000000000001E-4</v>
      </c>
      <c r="H4581" s="224" t="s">
        <v>1551</v>
      </c>
      <c r="I4581" s="359" t="s">
        <v>1385</v>
      </c>
      <c r="J4581" s="359" t="s">
        <v>1380</v>
      </c>
      <c r="K4581" s="359" t="s">
        <v>9</v>
      </c>
      <c r="L4581" s="359" t="s">
        <v>1392</v>
      </c>
      <c r="M4581" s="368">
        <v>2004</v>
      </c>
      <c r="N4581" s="207" t="s">
        <v>1552</v>
      </c>
      <c r="O4581" s="203"/>
    </row>
    <row r="4582" spans="1:15" ht="27.75" hidden="1" customHeight="1" x14ac:dyDescent="0.25">
      <c r="A4582" s="203" t="s">
        <v>162</v>
      </c>
      <c r="B4582" s="202" t="s">
        <v>482</v>
      </c>
      <c r="C4582" s="203" t="s">
        <v>1549</v>
      </c>
      <c r="D4582" s="202" t="s">
        <v>686</v>
      </c>
      <c r="E4582" s="202" t="s">
        <v>1553</v>
      </c>
      <c r="F4582" s="202" t="s">
        <v>475</v>
      </c>
      <c r="G4582" s="253">
        <v>4.0000000000000003E-5</v>
      </c>
      <c r="H4582" s="224" t="s">
        <v>1551</v>
      </c>
      <c r="I4582" s="359" t="s">
        <v>1385</v>
      </c>
      <c r="J4582" s="359" t="s">
        <v>1380</v>
      </c>
      <c r="K4582" s="359" t="s">
        <v>9</v>
      </c>
      <c r="L4582" s="359" t="s">
        <v>1392</v>
      </c>
      <c r="M4582" s="368">
        <v>2004</v>
      </c>
      <c r="N4582" s="207" t="s">
        <v>1552</v>
      </c>
      <c r="O4582" s="203"/>
    </row>
    <row r="4583" spans="1:15" ht="27.75" hidden="1" customHeight="1" x14ac:dyDescent="0.25">
      <c r="A4583" s="203" t="s">
        <v>162</v>
      </c>
      <c r="B4583" s="202" t="s">
        <v>482</v>
      </c>
      <c r="C4583" s="203" t="s">
        <v>1549</v>
      </c>
      <c r="D4583" s="202" t="s">
        <v>686</v>
      </c>
      <c r="E4583" s="202" t="s">
        <v>1553</v>
      </c>
      <c r="F4583" s="202" t="s">
        <v>475</v>
      </c>
      <c r="G4583" s="253" t="s">
        <v>515</v>
      </c>
      <c r="H4583" s="224" t="s">
        <v>1551</v>
      </c>
      <c r="I4583" s="359" t="s">
        <v>1385</v>
      </c>
      <c r="J4583" s="359" t="s">
        <v>1380</v>
      </c>
      <c r="K4583" s="359" t="s">
        <v>9</v>
      </c>
      <c r="L4583" s="359" t="s">
        <v>1392</v>
      </c>
      <c r="M4583" s="368">
        <v>2004</v>
      </c>
      <c r="N4583" s="207" t="s">
        <v>1552</v>
      </c>
      <c r="O4583" s="203"/>
    </row>
    <row r="4584" spans="1:15" ht="27.75" hidden="1" customHeight="1" x14ac:dyDescent="0.25">
      <c r="A4584" s="203" t="s">
        <v>162</v>
      </c>
      <c r="B4584" s="202" t="s">
        <v>482</v>
      </c>
      <c r="C4584" s="203" t="s">
        <v>1568</v>
      </c>
      <c r="D4584" s="202" t="s">
        <v>1569</v>
      </c>
      <c r="E4584" s="202" t="s">
        <v>1557</v>
      </c>
      <c r="F4584" s="202" t="s">
        <v>475</v>
      </c>
      <c r="G4584" s="253">
        <v>108</v>
      </c>
      <c r="H4584" s="361" t="s">
        <v>1400</v>
      </c>
      <c r="I4584" s="359" t="s">
        <v>1379</v>
      </c>
      <c r="J4584" s="274">
        <v>0.38</v>
      </c>
      <c r="K4584" s="359" t="s">
        <v>1391</v>
      </c>
      <c r="L4584" s="359" t="s">
        <v>1392</v>
      </c>
      <c r="M4584" s="368">
        <v>2010</v>
      </c>
      <c r="N4584" s="205">
        <v>43627</v>
      </c>
      <c r="O4584" s="203" t="s">
        <v>1537</v>
      </c>
    </row>
    <row r="4585" spans="1:15" ht="27.75" hidden="1" customHeight="1" x14ac:dyDescent="0.25">
      <c r="A4585" s="203" t="s">
        <v>162</v>
      </c>
      <c r="B4585" s="202" t="s">
        <v>482</v>
      </c>
      <c r="C4585" s="203" t="s">
        <v>1568</v>
      </c>
      <c r="D4585" s="202" t="s">
        <v>1569</v>
      </c>
      <c r="E4585" s="202" t="s">
        <v>1557</v>
      </c>
      <c r="F4585" s="202" t="s">
        <v>475</v>
      </c>
      <c r="G4585" s="253">
        <v>21</v>
      </c>
      <c r="H4585" s="361" t="s">
        <v>1400</v>
      </c>
      <c r="I4585" s="359" t="s">
        <v>1382</v>
      </c>
      <c r="J4585" s="274">
        <v>0.38</v>
      </c>
      <c r="K4585" s="359" t="s">
        <v>1391</v>
      </c>
      <c r="L4585" s="359" t="s">
        <v>1392</v>
      </c>
      <c r="M4585" s="368">
        <v>2010</v>
      </c>
      <c r="N4585" s="205">
        <v>43627</v>
      </c>
      <c r="O4585" s="203" t="s">
        <v>1537</v>
      </c>
    </row>
    <row r="4586" spans="1:15" ht="27.75" hidden="1" customHeight="1" x14ac:dyDescent="0.25">
      <c r="A4586" s="203" t="s">
        <v>162</v>
      </c>
      <c r="B4586" s="202" t="s">
        <v>482</v>
      </c>
      <c r="C4586" s="203" t="s">
        <v>1568</v>
      </c>
      <c r="D4586" s="202" t="s">
        <v>1569</v>
      </c>
      <c r="E4586" s="202" t="s">
        <v>1557</v>
      </c>
      <c r="F4586" s="202" t="s">
        <v>475</v>
      </c>
      <c r="G4586" s="253">
        <v>3.6</v>
      </c>
      <c r="H4586" s="361" t="s">
        <v>1400</v>
      </c>
      <c r="I4586" s="359" t="s">
        <v>1383</v>
      </c>
      <c r="J4586" s="274">
        <v>0.38</v>
      </c>
      <c r="K4586" s="359" t="s">
        <v>1391</v>
      </c>
      <c r="L4586" s="359" t="s">
        <v>1392</v>
      </c>
      <c r="M4586" s="368">
        <v>2010</v>
      </c>
      <c r="N4586" s="205">
        <v>43627</v>
      </c>
      <c r="O4586" s="203" t="s">
        <v>1537</v>
      </c>
    </row>
    <row r="4587" spans="1:15" ht="27.75" hidden="1" customHeight="1" x14ac:dyDescent="0.25">
      <c r="A4587" s="203" t="s">
        <v>162</v>
      </c>
      <c r="B4587" s="202" t="s">
        <v>482</v>
      </c>
      <c r="C4587" s="203" t="s">
        <v>1568</v>
      </c>
      <c r="D4587" s="202" t="s">
        <v>1569</v>
      </c>
      <c r="E4587" s="202" t="s">
        <v>1557</v>
      </c>
      <c r="F4587" s="202" t="s">
        <v>475</v>
      </c>
      <c r="G4587" s="253">
        <v>0.45</v>
      </c>
      <c r="H4587" s="361" t="s">
        <v>1400</v>
      </c>
      <c r="I4587" s="359" t="s">
        <v>1384</v>
      </c>
      <c r="J4587" s="274">
        <v>0.38</v>
      </c>
      <c r="K4587" s="359" t="s">
        <v>1391</v>
      </c>
      <c r="L4587" s="359" t="s">
        <v>1392</v>
      </c>
      <c r="M4587" s="368">
        <v>2010</v>
      </c>
      <c r="N4587" s="205">
        <v>43627</v>
      </c>
      <c r="O4587" s="203" t="s">
        <v>1537</v>
      </c>
    </row>
    <row r="4588" spans="1:15" ht="27.75" hidden="1" customHeight="1" x14ac:dyDescent="0.25">
      <c r="A4588" s="203" t="s">
        <v>162</v>
      </c>
      <c r="B4588" s="202" t="s">
        <v>482</v>
      </c>
      <c r="C4588" s="203" t="s">
        <v>1568</v>
      </c>
      <c r="D4588" s="202" t="s">
        <v>1569</v>
      </c>
      <c r="E4588" s="202" t="s">
        <v>1557</v>
      </c>
      <c r="F4588" s="202" t="s">
        <v>475</v>
      </c>
      <c r="G4588" s="253">
        <v>1</v>
      </c>
      <c r="H4588" s="361" t="s">
        <v>1400</v>
      </c>
      <c r="I4588" s="359" t="s">
        <v>1385</v>
      </c>
      <c r="J4588" s="274">
        <v>0.38</v>
      </c>
      <c r="K4588" s="359" t="s">
        <v>1391</v>
      </c>
      <c r="L4588" s="359" t="s">
        <v>1392</v>
      </c>
      <c r="M4588" s="368">
        <v>2010</v>
      </c>
      <c r="N4588" s="205">
        <v>43627</v>
      </c>
      <c r="O4588" s="203" t="s">
        <v>1537</v>
      </c>
    </row>
    <row r="4589" spans="1:15" ht="27.75" hidden="1" customHeight="1" x14ac:dyDescent="0.25">
      <c r="A4589" s="203" t="s">
        <v>162</v>
      </c>
      <c r="B4589" s="202" t="s">
        <v>482</v>
      </c>
      <c r="C4589" s="203" t="s">
        <v>2485</v>
      </c>
      <c r="D4589" s="202" t="s">
        <v>2486</v>
      </c>
      <c r="E4589" s="202" t="s">
        <v>2487</v>
      </c>
      <c r="F4589" s="202" t="s">
        <v>505</v>
      </c>
      <c r="G4589" s="228">
        <v>16</v>
      </c>
      <c r="H4589" s="361" t="s">
        <v>1414</v>
      </c>
      <c r="I4589" s="359" t="s">
        <v>1379</v>
      </c>
      <c r="J4589" s="358">
        <v>0.6</v>
      </c>
      <c r="K4589" s="359" t="s">
        <v>22</v>
      </c>
      <c r="L4589" s="359" t="s">
        <v>1392</v>
      </c>
      <c r="M4589" s="368">
        <v>2011</v>
      </c>
      <c r="N4589" s="205"/>
      <c r="O4589" s="203"/>
    </row>
    <row r="4590" spans="1:15" ht="27.75" hidden="1" customHeight="1" x14ac:dyDescent="0.25">
      <c r="A4590" s="203" t="s">
        <v>162</v>
      </c>
      <c r="B4590" s="202" t="s">
        <v>482</v>
      </c>
      <c r="C4590" s="203" t="s">
        <v>2485</v>
      </c>
      <c r="D4590" s="202" t="s">
        <v>2486</v>
      </c>
      <c r="E4590" s="202" t="s">
        <v>2487</v>
      </c>
      <c r="F4590" s="202" t="s">
        <v>505</v>
      </c>
      <c r="G4590" s="228">
        <v>3.3</v>
      </c>
      <c r="H4590" s="361" t="s">
        <v>1414</v>
      </c>
      <c r="I4590" s="359" t="s">
        <v>1382</v>
      </c>
      <c r="J4590" s="358">
        <v>0.6</v>
      </c>
      <c r="K4590" s="359" t="s">
        <v>22</v>
      </c>
      <c r="L4590" s="359" t="s">
        <v>1392</v>
      </c>
      <c r="M4590" s="368">
        <v>2011</v>
      </c>
      <c r="N4590" s="205"/>
      <c r="O4590" s="203"/>
    </row>
    <row r="4591" spans="1:15" ht="27.75" hidden="1" customHeight="1" x14ac:dyDescent="0.25">
      <c r="A4591" s="203" t="s">
        <v>162</v>
      </c>
      <c r="B4591" s="202" t="s">
        <v>482</v>
      </c>
      <c r="C4591" s="203" t="s">
        <v>2485</v>
      </c>
      <c r="D4591" s="202" t="s">
        <v>2486</v>
      </c>
      <c r="E4591" s="202" t="s">
        <v>2487</v>
      </c>
      <c r="F4591" s="202" t="s">
        <v>505</v>
      </c>
      <c r="G4591" s="260">
        <v>0.96</v>
      </c>
      <c r="H4591" s="361" t="s">
        <v>1414</v>
      </c>
      <c r="I4591" s="359" t="s">
        <v>1383</v>
      </c>
      <c r="J4591" s="358">
        <v>0.6</v>
      </c>
      <c r="K4591" s="359" t="s">
        <v>22</v>
      </c>
      <c r="L4591" s="359" t="s">
        <v>1392</v>
      </c>
      <c r="M4591" s="368">
        <v>2011</v>
      </c>
      <c r="N4591" s="205"/>
      <c r="O4591" s="203"/>
    </row>
    <row r="4592" spans="1:15" ht="27.75" hidden="1" customHeight="1" x14ac:dyDescent="0.25">
      <c r="A4592" s="203" t="s">
        <v>162</v>
      </c>
      <c r="B4592" s="202" t="s">
        <v>482</v>
      </c>
      <c r="C4592" s="203" t="s">
        <v>2485</v>
      </c>
      <c r="D4592" s="202" t="s">
        <v>2486</v>
      </c>
      <c r="E4592" s="202" t="s">
        <v>2487</v>
      </c>
      <c r="F4592" s="202" t="s">
        <v>505</v>
      </c>
      <c r="G4592" s="260">
        <v>0.26</v>
      </c>
      <c r="H4592" s="361" t="s">
        <v>1414</v>
      </c>
      <c r="I4592" s="359" t="s">
        <v>1384</v>
      </c>
      <c r="J4592" s="358">
        <v>0.6</v>
      </c>
      <c r="K4592" s="359" t="s">
        <v>22</v>
      </c>
      <c r="L4592" s="359" t="s">
        <v>1392</v>
      </c>
      <c r="M4592" s="368">
        <v>2011</v>
      </c>
      <c r="N4592" s="205"/>
      <c r="O4592" s="203"/>
    </row>
    <row r="4593" spans="1:15" ht="27.75" hidden="1" customHeight="1" x14ac:dyDescent="0.25">
      <c r="A4593" s="203" t="s">
        <v>162</v>
      </c>
      <c r="B4593" s="202" t="s">
        <v>482</v>
      </c>
      <c r="C4593" s="203" t="s">
        <v>2485</v>
      </c>
      <c r="D4593" s="202" t="s">
        <v>2486</v>
      </c>
      <c r="E4593" s="202" t="s">
        <v>2487</v>
      </c>
      <c r="F4593" s="202" t="s">
        <v>505</v>
      </c>
      <c r="G4593" s="253">
        <v>5.1999999999999998E-2</v>
      </c>
      <c r="H4593" s="361" t="s">
        <v>1414</v>
      </c>
      <c r="I4593" s="359" t="s">
        <v>1385</v>
      </c>
      <c r="J4593" s="358">
        <v>0.6</v>
      </c>
      <c r="K4593" s="359" t="s">
        <v>22</v>
      </c>
      <c r="L4593" s="359" t="s">
        <v>1392</v>
      </c>
      <c r="M4593" s="368">
        <v>2011</v>
      </c>
      <c r="N4593" s="205"/>
      <c r="O4593" s="203"/>
    </row>
    <row r="4594" spans="1:15" ht="27.75" hidden="1" customHeight="1" x14ac:dyDescent="0.25">
      <c r="A4594" s="203" t="s">
        <v>162</v>
      </c>
      <c r="B4594" s="202" t="s">
        <v>482</v>
      </c>
      <c r="C4594" s="203" t="s">
        <v>2485</v>
      </c>
      <c r="D4594" s="202" t="s">
        <v>2492</v>
      </c>
      <c r="E4594" s="202" t="s">
        <v>2493</v>
      </c>
      <c r="F4594" s="202" t="s">
        <v>505</v>
      </c>
      <c r="G4594" s="260">
        <v>0.13</v>
      </c>
      <c r="H4594" s="361" t="s">
        <v>1414</v>
      </c>
      <c r="I4594" s="359" t="s">
        <v>1379</v>
      </c>
      <c r="J4594" s="358">
        <v>0.6</v>
      </c>
      <c r="K4594" s="359" t="s">
        <v>22</v>
      </c>
      <c r="L4594" s="359" t="s">
        <v>1392</v>
      </c>
      <c r="M4594" s="368">
        <v>2011</v>
      </c>
      <c r="N4594" s="205"/>
      <c r="O4594" s="203"/>
    </row>
    <row r="4595" spans="1:15" ht="27.75" hidden="1" customHeight="1" x14ac:dyDescent="0.25">
      <c r="A4595" s="203" t="s">
        <v>162</v>
      </c>
      <c r="B4595" s="202" t="s">
        <v>482</v>
      </c>
      <c r="C4595" s="203" t="s">
        <v>2485</v>
      </c>
      <c r="D4595" s="202" t="s">
        <v>2492</v>
      </c>
      <c r="E4595" s="202" t="s">
        <v>2493</v>
      </c>
      <c r="F4595" s="202" t="s">
        <v>505</v>
      </c>
      <c r="G4595" s="253">
        <v>2.5999999999999999E-2</v>
      </c>
      <c r="H4595" s="361" t="s">
        <v>1414</v>
      </c>
      <c r="I4595" s="359" t="s">
        <v>1382</v>
      </c>
      <c r="J4595" s="358">
        <v>0.6</v>
      </c>
      <c r="K4595" s="359" t="s">
        <v>22</v>
      </c>
      <c r="L4595" s="359" t="s">
        <v>1392</v>
      </c>
      <c r="M4595" s="368">
        <v>2011</v>
      </c>
      <c r="N4595" s="205"/>
      <c r="O4595" s="203"/>
    </row>
    <row r="4596" spans="1:15" ht="27.75" hidden="1" customHeight="1" x14ac:dyDescent="0.25">
      <c r="A4596" s="203" t="s">
        <v>162</v>
      </c>
      <c r="B4596" s="202" t="s">
        <v>482</v>
      </c>
      <c r="C4596" s="203" t="s">
        <v>2485</v>
      </c>
      <c r="D4596" s="202" t="s">
        <v>2492</v>
      </c>
      <c r="E4596" s="202" t="s">
        <v>2493</v>
      </c>
      <c r="F4596" s="202" t="s">
        <v>505</v>
      </c>
      <c r="G4596" s="264">
        <v>8.3000000000000001E-3</v>
      </c>
      <c r="H4596" s="361" t="s">
        <v>1414</v>
      </c>
      <c r="I4596" s="359" t="s">
        <v>1383</v>
      </c>
      <c r="J4596" s="358">
        <v>0.6</v>
      </c>
      <c r="K4596" s="359" t="s">
        <v>22</v>
      </c>
      <c r="L4596" s="359" t="s">
        <v>1392</v>
      </c>
      <c r="M4596" s="368">
        <v>2011</v>
      </c>
      <c r="N4596" s="205"/>
      <c r="O4596" s="203"/>
    </row>
    <row r="4597" spans="1:15" ht="27.75" hidden="1" customHeight="1" x14ac:dyDescent="0.25">
      <c r="A4597" s="203" t="s">
        <v>162</v>
      </c>
      <c r="B4597" s="202" t="s">
        <v>482</v>
      </c>
      <c r="C4597" s="203" t="s">
        <v>2485</v>
      </c>
      <c r="D4597" s="202" t="s">
        <v>2492</v>
      </c>
      <c r="E4597" s="202" t="s">
        <v>2493</v>
      </c>
      <c r="F4597" s="202" t="s">
        <v>505</v>
      </c>
      <c r="G4597" s="264">
        <v>2.5000000000000001E-3</v>
      </c>
      <c r="H4597" s="361" t="s">
        <v>1414</v>
      </c>
      <c r="I4597" s="359" t="s">
        <v>1384</v>
      </c>
      <c r="J4597" s="358">
        <v>0.6</v>
      </c>
      <c r="K4597" s="359" t="s">
        <v>22</v>
      </c>
      <c r="L4597" s="359" t="s">
        <v>1392</v>
      </c>
      <c r="M4597" s="368">
        <v>2011</v>
      </c>
      <c r="N4597" s="205"/>
      <c r="O4597" s="203"/>
    </row>
    <row r="4598" spans="1:15" ht="27.75" hidden="1" customHeight="1" x14ac:dyDescent="0.25">
      <c r="A4598" s="203" t="s">
        <v>162</v>
      </c>
      <c r="B4598" s="202" t="s">
        <v>482</v>
      </c>
      <c r="C4598" s="203" t="s">
        <v>2485</v>
      </c>
      <c r="D4598" s="202" t="s">
        <v>2492</v>
      </c>
      <c r="E4598" s="202" t="s">
        <v>2493</v>
      </c>
      <c r="F4598" s="202" t="s">
        <v>505</v>
      </c>
      <c r="G4598" s="265">
        <v>7.3999999999999999E-4</v>
      </c>
      <c r="H4598" s="361" t="s">
        <v>1414</v>
      </c>
      <c r="I4598" s="359" t="s">
        <v>1385</v>
      </c>
      <c r="J4598" s="358">
        <v>0.6</v>
      </c>
      <c r="K4598" s="359" t="s">
        <v>22</v>
      </c>
      <c r="L4598" s="359" t="s">
        <v>1392</v>
      </c>
      <c r="M4598" s="368">
        <v>2011</v>
      </c>
      <c r="N4598" s="205"/>
      <c r="O4598" s="203"/>
    </row>
    <row r="4599" spans="1:15" ht="27.75" hidden="1" customHeight="1" x14ac:dyDescent="0.25">
      <c r="A4599" s="203" t="s">
        <v>162</v>
      </c>
      <c r="B4599" s="202" t="s">
        <v>482</v>
      </c>
      <c r="C4599" s="203" t="s">
        <v>1508</v>
      </c>
      <c r="D4599" s="202" t="s">
        <v>806</v>
      </c>
      <c r="E4599" s="202" t="s">
        <v>1509</v>
      </c>
      <c r="F4599" s="202" t="s">
        <v>475</v>
      </c>
      <c r="G4599" s="253">
        <v>0.94</v>
      </c>
      <c r="H4599" s="361" t="s">
        <v>1414</v>
      </c>
      <c r="I4599" s="359" t="s">
        <v>1407</v>
      </c>
      <c r="J4599" s="216" t="s">
        <v>1380</v>
      </c>
      <c r="K4599" s="359" t="s">
        <v>1113</v>
      </c>
      <c r="L4599" s="212" t="s">
        <v>1392</v>
      </c>
      <c r="M4599" s="368">
        <v>2009</v>
      </c>
      <c r="N4599" s="205">
        <v>41074</v>
      </c>
      <c r="O4599" s="203"/>
    </row>
    <row r="4600" spans="1:15" ht="27.75" hidden="1" customHeight="1" x14ac:dyDescent="0.25">
      <c r="A4600" s="203" t="s">
        <v>162</v>
      </c>
      <c r="B4600" s="202" t="s">
        <v>482</v>
      </c>
      <c r="C4600" s="203" t="s">
        <v>1508</v>
      </c>
      <c r="D4600" s="213" t="s">
        <v>740</v>
      </c>
      <c r="E4600" s="214" t="s">
        <v>741</v>
      </c>
      <c r="F4600" s="215" t="s">
        <v>475</v>
      </c>
      <c r="G4600" s="255">
        <v>0.13</v>
      </c>
      <c r="H4600" s="216" t="s">
        <v>488</v>
      </c>
      <c r="I4600" s="212" t="s">
        <v>1379</v>
      </c>
      <c r="J4600" s="216" t="s">
        <v>1380</v>
      </c>
      <c r="K4600" s="216" t="s">
        <v>22</v>
      </c>
      <c r="L4600" s="212" t="s">
        <v>1392</v>
      </c>
      <c r="M4600" s="369">
        <v>2009</v>
      </c>
      <c r="N4600" s="218">
        <v>41074</v>
      </c>
      <c r="O4600" s="203"/>
    </row>
    <row r="4601" spans="1:15" ht="27.75" hidden="1" customHeight="1" x14ac:dyDescent="0.25">
      <c r="A4601" s="203" t="s">
        <v>162</v>
      </c>
      <c r="B4601" s="202" t="s">
        <v>482</v>
      </c>
      <c r="C4601" s="203" t="s">
        <v>1508</v>
      </c>
      <c r="D4601" s="213" t="s">
        <v>740</v>
      </c>
      <c r="E4601" s="214" t="s">
        <v>741</v>
      </c>
      <c r="F4601" s="215" t="s">
        <v>475</v>
      </c>
      <c r="G4601" s="255">
        <v>0.05</v>
      </c>
      <c r="H4601" s="216" t="s">
        <v>488</v>
      </c>
      <c r="I4601" s="212" t="s">
        <v>1382</v>
      </c>
      <c r="J4601" s="216" t="s">
        <v>1380</v>
      </c>
      <c r="K4601" s="216" t="s">
        <v>22</v>
      </c>
      <c r="L4601" s="212" t="s">
        <v>1392</v>
      </c>
      <c r="M4601" s="369">
        <v>2009</v>
      </c>
      <c r="N4601" s="218">
        <v>41074</v>
      </c>
      <c r="O4601" s="203"/>
    </row>
    <row r="4602" spans="1:15" ht="27.75" hidden="1" customHeight="1" x14ac:dyDescent="0.25">
      <c r="A4602" s="203" t="s">
        <v>162</v>
      </c>
      <c r="B4602" s="202" t="s">
        <v>482</v>
      </c>
      <c r="C4602" s="203" t="s">
        <v>1508</v>
      </c>
      <c r="D4602" s="213" t="s">
        <v>740</v>
      </c>
      <c r="E4602" s="214" t="s">
        <v>741</v>
      </c>
      <c r="F4602" s="215" t="s">
        <v>475</v>
      </c>
      <c r="G4602" s="255">
        <v>0.03</v>
      </c>
      <c r="H4602" s="216" t="s">
        <v>488</v>
      </c>
      <c r="I4602" s="212" t="s">
        <v>1383</v>
      </c>
      <c r="J4602" s="216" t="s">
        <v>1380</v>
      </c>
      <c r="K4602" s="216" t="s">
        <v>22</v>
      </c>
      <c r="L4602" s="212" t="s">
        <v>1392</v>
      </c>
      <c r="M4602" s="369">
        <v>2009</v>
      </c>
      <c r="N4602" s="218">
        <v>41074</v>
      </c>
      <c r="O4602" s="203"/>
    </row>
    <row r="4603" spans="1:15" ht="27.75" hidden="1" customHeight="1" x14ac:dyDescent="0.25">
      <c r="A4603" s="203" t="s">
        <v>162</v>
      </c>
      <c r="B4603" s="202" t="s">
        <v>482</v>
      </c>
      <c r="C4603" s="203" t="s">
        <v>1508</v>
      </c>
      <c r="D4603" s="213" t="s">
        <v>740</v>
      </c>
      <c r="E4603" s="214" t="s">
        <v>741</v>
      </c>
      <c r="F4603" s="215" t="s">
        <v>475</v>
      </c>
      <c r="G4603" s="255">
        <v>0.02</v>
      </c>
      <c r="H4603" s="216" t="s">
        <v>488</v>
      </c>
      <c r="I4603" s="212" t="s">
        <v>1384</v>
      </c>
      <c r="J4603" s="216" t="s">
        <v>1380</v>
      </c>
      <c r="K4603" s="216" t="s">
        <v>22</v>
      </c>
      <c r="L4603" s="212" t="s">
        <v>1392</v>
      </c>
      <c r="M4603" s="369">
        <v>2009</v>
      </c>
      <c r="N4603" s="218">
        <v>41074</v>
      </c>
      <c r="O4603" s="203"/>
    </row>
    <row r="4604" spans="1:15" ht="27.75" hidden="1" customHeight="1" x14ac:dyDescent="0.25">
      <c r="A4604" s="203" t="s">
        <v>162</v>
      </c>
      <c r="B4604" s="202" t="s">
        <v>482</v>
      </c>
      <c r="C4604" s="203" t="s">
        <v>1508</v>
      </c>
      <c r="D4604" s="213" t="s">
        <v>740</v>
      </c>
      <c r="E4604" s="214" t="s">
        <v>741</v>
      </c>
      <c r="F4604" s="215" t="s">
        <v>475</v>
      </c>
      <c r="G4604" s="255">
        <v>0.01</v>
      </c>
      <c r="H4604" s="216" t="s">
        <v>488</v>
      </c>
      <c r="I4604" s="212" t="s">
        <v>1385</v>
      </c>
      <c r="J4604" s="216" t="s">
        <v>1380</v>
      </c>
      <c r="K4604" s="216" t="s">
        <v>22</v>
      </c>
      <c r="L4604" s="212" t="s">
        <v>1392</v>
      </c>
      <c r="M4604" s="369">
        <v>2009</v>
      </c>
      <c r="N4604" s="218">
        <v>41074</v>
      </c>
      <c r="O4604" s="203"/>
    </row>
    <row r="4605" spans="1:15" ht="27.75" hidden="1" customHeight="1" x14ac:dyDescent="0.25">
      <c r="A4605" s="203" t="s">
        <v>162</v>
      </c>
      <c r="B4605" s="202" t="s">
        <v>482</v>
      </c>
      <c r="C4605" s="203" t="s">
        <v>1508</v>
      </c>
      <c r="D4605" s="202" t="s">
        <v>740</v>
      </c>
      <c r="E4605" s="202" t="s">
        <v>1510</v>
      </c>
      <c r="F4605" s="202" t="s">
        <v>475</v>
      </c>
      <c r="G4605" s="253">
        <v>539.42999999999995</v>
      </c>
      <c r="H4605" s="361" t="s">
        <v>1400</v>
      </c>
      <c r="I4605" s="359" t="s">
        <v>1379</v>
      </c>
      <c r="J4605" s="216" t="s">
        <v>1380</v>
      </c>
      <c r="K4605" s="359" t="s">
        <v>1391</v>
      </c>
      <c r="L4605" s="359" t="s">
        <v>1392</v>
      </c>
      <c r="M4605" s="368">
        <v>2009</v>
      </c>
      <c r="N4605" s="205">
        <v>41074</v>
      </c>
      <c r="O4605" s="203"/>
    </row>
    <row r="4606" spans="1:15" ht="27.75" hidden="1" customHeight="1" x14ac:dyDescent="0.25">
      <c r="A4606" s="203" t="s">
        <v>162</v>
      </c>
      <c r="B4606" s="202" t="s">
        <v>482</v>
      </c>
      <c r="C4606" s="203" t="s">
        <v>1508</v>
      </c>
      <c r="D4606" s="202" t="s">
        <v>740</v>
      </c>
      <c r="E4606" s="202" t="s">
        <v>1510</v>
      </c>
      <c r="F4606" s="202" t="s">
        <v>475</v>
      </c>
      <c r="G4606" s="253">
        <v>203.99</v>
      </c>
      <c r="H4606" s="361" t="s">
        <v>1400</v>
      </c>
      <c r="I4606" s="359" t="s">
        <v>1382</v>
      </c>
      <c r="J4606" s="216" t="s">
        <v>1380</v>
      </c>
      <c r="K4606" s="359" t="s">
        <v>1391</v>
      </c>
      <c r="L4606" s="359" t="s">
        <v>1392</v>
      </c>
      <c r="M4606" s="368">
        <v>2009</v>
      </c>
      <c r="N4606" s="205">
        <v>41074</v>
      </c>
      <c r="O4606" s="203"/>
    </row>
    <row r="4607" spans="1:15" ht="27.75" hidden="1" customHeight="1" x14ac:dyDescent="0.25">
      <c r="A4607" s="203" t="s">
        <v>162</v>
      </c>
      <c r="B4607" s="202" t="s">
        <v>482</v>
      </c>
      <c r="C4607" s="203" t="s">
        <v>1508</v>
      </c>
      <c r="D4607" s="202" t="s">
        <v>740</v>
      </c>
      <c r="E4607" s="202" t="s">
        <v>1510</v>
      </c>
      <c r="F4607" s="202" t="s">
        <v>475</v>
      </c>
      <c r="G4607" s="253">
        <v>101.84</v>
      </c>
      <c r="H4607" s="361" t="s">
        <v>1400</v>
      </c>
      <c r="I4607" s="359" t="s">
        <v>1383</v>
      </c>
      <c r="J4607" s="216" t="s">
        <v>1380</v>
      </c>
      <c r="K4607" s="359" t="s">
        <v>1391</v>
      </c>
      <c r="L4607" s="359" t="s">
        <v>1392</v>
      </c>
      <c r="M4607" s="368">
        <v>2009</v>
      </c>
      <c r="N4607" s="205">
        <v>41074</v>
      </c>
      <c r="O4607" s="203"/>
    </row>
    <row r="4608" spans="1:15" ht="27.75" hidden="1" customHeight="1" x14ac:dyDescent="0.25">
      <c r="A4608" s="203" t="s">
        <v>162</v>
      </c>
      <c r="B4608" s="202" t="s">
        <v>482</v>
      </c>
      <c r="C4608" s="203" t="s">
        <v>1508</v>
      </c>
      <c r="D4608" s="202" t="s">
        <v>740</v>
      </c>
      <c r="E4608" s="202" t="s">
        <v>1510</v>
      </c>
      <c r="F4608" s="202" t="s">
        <v>475</v>
      </c>
      <c r="G4608" s="253">
        <v>61.01</v>
      </c>
      <c r="H4608" s="361" t="s">
        <v>1400</v>
      </c>
      <c r="I4608" s="359" t="s">
        <v>1384</v>
      </c>
      <c r="J4608" s="216" t="s">
        <v>1380</v>
      </c>
      <c r="K4608" s="359" t="s">
        <v>1391</v>
      </c>
      <c r="L4608" s="359" t="s">
        <v>1392</v>
      </c>
      <c r="M4608" s="368">
        <v>2009</v>
      </c>
      <c r="N4608" s="205">
        <v>41074</v>
      </c>
      <c r="O4608" s="203"/>
    </row>
    <row r="4609" spans="1:15" ht="27.75" hidden="1" customHeight="1" x14ac:dyDescent="0.25">
      <c r="A4609" s="203" t="s">
        <v>162</v>
      </c>
      <c r="B4609" s="202" t="s">
        <v>482</v>
      </c>
      <c r="C4609" s="203" t="s">
        <v>1508</v>
      </c>
      <c r="D4609" s="202" t="s">
        <v>740</v>
      </c>
      <c r="E4609" s="202" t="s">
        <v>1510</v>
      </c>
      <c r="F4609" s="202" t="s">
        <v>475</v>
      </c>
      <c r="G4609" s="253">
        <v>29.95</v>
      </c>
      <c r="H4609" s="361" t="s">
        <v>1400</v>
      </c>
      <c r="I4609" s="359" t="s">
        <v>1385</v>
      </c>
      <c r="J4609" s="216" t="s">
        <v>1380</v>
      </c>
      <c r="K4609" s="359" t="s">
        <v>1391</v>
      </c>
      <c r="L4609" s="359" t="s">
        <v>1392</v>
      </c>
      <c r="M4609" s="368">
        <v>2009</v>
      </c>
      <c r="N4609" s="205">
        <v>41074</v>
      </c>
      <c r="O4609" s="203"/>
    </row>
    <row r="4610" spans="1:15" ht="27.75" hidden="1" customHeight="1" x14ac:dyDescent="0.25">
      <c r="A4610" s="203" t="s">
        <v>162</v>
      </c>
      <c r="B4610" s="202" t="s">
        <v>482</v>
      </c>
      <c r="C4610" s="203" t="s">
        <v>1511</v>
      </c>
      <c r="D4610" s="202" t="s">
        <v>678</v>
      </c>
      <c r="E4610" s="202" t="s">
        <v>1512</v>
      </c>
      <c r="F4610" s="202" t="s">
        <v>475</v>
      </c>
      <c r="G4610" s="253">
        <v>0.5</v>
      </c>
      <c r="H4610" s="361" t="s">
        <v>527</v>
      </c>
      <c r="I4610" s="359" t="s">
        <v>1407</v>
      </c>
      <c r="J4610" s="358">
        <v>0.55000000000000004</v>
      </c>
      <c r="K4610" s="359" t="s">
        <v>1113</v>
      </c>
      <c r="L4610" s="359" t="s">
        <v>1392</v>
      </c>
      <c r="M4610" s="368">
        <v>2007</v>
      </c>
      <c r="N4610" s="205">
        <v>40941</v>
      </c>
      <c r="O4610" s="203"/>
    </row>
    <row r="4611" spans="1:15" ht="27.75" hidden="1" customHeight="1" x14ac:dyDescent="0.25">
      <c r="A4611" s="203" t="s">
        <v>162</v>
      </c>
      <c r="B4611" s="202" t="s">
        <v>482</v>
      </c>
      <c r="C4611" s="203" t="s">
        <v>1554</v>
      </c>
      <c r="D4611" s="217" t="s">
        <v>1555</v>
      </c>
      <c r="E4611" s="217" t="s">
        <v>2119</v>
      </c>
      <c r="F4611" s="217" t="s">
        <v>505</v>
      </c>
      <c r="G4611" s="256">
        <v>2.1</v>
      </c>
      <c r="H4611" s="225" t="s">
        <v>1390</v>
      </c>
      <c r="I4611" s="359" t="s">
        <v>1379</v>
      </c>
      <c r="J4611" s="359" t="s">
        <v>1380</v>
      </c>
      <c r="K4611" s="206" t="s">
        <v>1391</v>
      </c>
      <c r="L4611" s="206" t="s">
        <v>1392</v>
      </c>
      <c r="M4611" s="369">
        <v>2010</v>
      </c>
      <c r="N4611" s="221">
        <v>42444</v>
      </c>
      <c r="O4611" s="203"/>
    </row>
    <row r="4612" spans="1:15" ht="27.75" hidden="1" customHeight="1" x14ac:dyDescent="0.25">
      <c r="A4612" s="203" t="s">
        <v>162</v>
      </c>
      <c r="B4612" s="202" t="s">
        <v>482</v>
      </c>
      <c r="C4612" s="203" t="s">
        <v>1554</v>
      </c>
      <c r="D4612" s="217" t="s">
        <v>1555</v>
      </c>
      <c r="E4612" s="217" t="s">
        <v>2119</v>
      </c>
      <c r="F4612" s="217" t="s">
        <v>505</v>
      </c>
      <c r="G4612" s="256">
        <v>0.6</v>
      </c>
      <c r="H4612" s="225" t="s">
        <v>1390</v>
      </c>
      <c r="I4612" s="206" t="s">
        <v>1382</v>
      </c>
      <c r="J4612" s="359" t="s">
        <v>1380</v>
      </c>
      <c r="K4612" s="206" t="s">
        <v>1391</v>
      </c>
      <c r="L4612" s="206" t="s">
        <v>1392</v>
      </c>
      <c r="M4612" s="369">
        <v>2010</v>
      </c>
      <c r="N4612" s="221">
        <v>42444</v>
      </c>
      <c r="O4612" s="203"/>
    </row>
    <row r="4613" spans="1:15" ht="27.75" hidden="1" customHeight="1" x14ac:dyDescent="0.25">
      <c r="A4613" s="203" t="s">
        <v>162</v>
      </c>
      <c r="B4613" s="202" t="s">
        <v>482</v>
      </c>
      <c r="C4613" s="203" t="s">
        <v>1554</v>
      </c>
      <c r="D4613" s="217" t="s">
        <v>1555</v>
      </c>
      <c r="E4613" s="217" t="s">
        <v>2119</v>
      </c>
      <c r="F4613" s="217" t="s">
        <v>505</v>
      </c>
      <c r="G4613" s="256">
        <v>0.3</v>
      </c>
      <c r="H4613" s="225" t="s">
        <v>1390</v>
      </c>
      <c r="I4613" s="206" t="s">
        <v>1383</v>
      </c>
      <c r="J4613" s="359" t="s">
        <v>1380</v>
      </c>
      <c r="K4613" s="206" t="s">
        <v>1391</v>
      </c>
      <c r="L4613" s="206" t="s">
        <v>1392</v>
      </c>
      <c r="M4613" s="369">
        <v>2010</v>
      </c>
      <c r="N4613" s="221">
        <v>42444</v>
      </c>
      <c r="O4613" s="203"/>
    </row>
    <row r="4614" spans="1:15" ht="27.75" hidden="1" customHeight="1" x14ac:dyDescent="0.25">
      <c r="A4614" s="203" t="s">
        <v>162</v>
      </c>
      <c r="B4614" s="202" t="s">
        <v>482</v>
      </c>
      <c r="C4614" s="203" t="s">
        <v>1554</v>
      </c>
      <c r="D4614" s="217" t="s">
        <v>1555</v>
      </c>
      <c r="E4614" s="217" t="s">
        <v>2119</v>
      </c>
      <c r="F4614" s="217" t="s">
        <v>505</v>
      </c>
      <c r="G4614" s="256">
        <v>0.08</v>
      </c>
      <c r="H4614" s="225" t="s">
        <v>1390</v>
      </c>
      <c r="I4614" s="206" t="s">
        <v>1384</v>
      </c>
      <c r="J4614" s="359" t="s">
        <v>1380</v>
      </c>
      <c r="K4614" s="206" t="s">
        <v>1391</v>
      </c>
      <c r="L4614" s="206" t="s">
        <v>1392</v>
      </c>
      <c r="M4614" s="369">
        <v>2010</v>
      </c>
      <c r="N4614" s="221">
        <v>42444</v>
      </c>
      <c r="O4614" s="203"/>
    </row>
    <row r="4615" spans="1:15" ht="27.75" hidden="1" customHeight="1" x14ac:dyDescent="0.25">
      <c r="A4615" s="203" t="s">
        <v>162</v>
      </c>
      <c r="B4615" s="202" t="s">
        <v>482</v>
      </c>
      <c r="C4615" s="203" t="s">
        <v>1554</v>
      </c>
      <c r="D4615" s="217" t="s">
        <v>1555</v>
      </c>
      <c r="E4615" s="217" t="s">
        <v>2119</v>
      </c>
      <c r="F4615" s="217" t="s">
        <v>505</v>
      </c>
      <c r="G4615" s="253" t="s">
        <v>515</v>
      </c>
      <c r="H4615" s="225" t="s">
        <v>1390</v>
      </c>
      <c r="I4615" s="206" t="s">
        <v>1523</v>
      </c>
      <c r="J4615" s="359" t="s">
        <v>1380</v>
      </c>
      <c r="K4615" s="206" t="s">
        <v>1391</v>
      </c>
      <c r="L4615" s="206" t="s">
        <v>1392</v>
      </c>
      <c r="M4615" s="369">
        <v>2010</v>
      </c>
      <c r="N4615" s="221">
        <v>42444</v>
      </c>
      <c r="O4615" s="203"/>
    </row>
    <row r="4616" spans="1:15" ht="27.75" hidden="1" customHeight="1" x14ac:dyDescent="0.25">
      <c r="A4616" s="203" t="s">
        <v>162</v>
      </c>
      <c r="B4616" s="202" t="s">
        <v>482</v>
      </c>
      <c r="C4616" s="203" t="s">
        <v>1556</v>
      </c>
      <c r="D4616" s="202" t="s">
        <v>641</v>
      </c>
      <c r="E4616" s="202" t="s">
        <v>1557</v>
      </c>
      <c r="F4616" s="202" t="s">
        <v>475</v>
      </c>
      <c r="G4616" s="253">
        <v>42.2</v>
      </c>
      <c r="H4616" s="361" t="s">
        <v>1414</v>
      </c>
      <c r="I4616" s="359" t="s">
        <v>1407</v>
      </c>
      <c r="J4616" s="358">
        <v>0.3</v>
      </c>
      <c r="K4616" s="359" t="s">
        <v>1113</v>
      </c>
      <c r="L4616" s="359" t="s">
        <v>1392</v>
      </c>
      <c r="M4616" s="368">
        <v>1988</v>
      </c>
      <c r="N4616" s="207" t="s">
        <v>1558</v>
      </c>
      <c r="O4616" s="203"/>
    </row>
    <row r="4617" spans="1:15" ht="27.75" hidden="1" customHeight="1" x14ac:dyDescent="0.25">
      <c r="A4617" s="203" t="s">
        <v>162</v>
      </c>
      <c r="B4617" s="202" t="s">
        <v>482</v>
      </c>
      <c r="C4617" s="203" t="s">
        <v>1376</v>
      </c>
      <c r="D4617" s="219" t="s">
        <v>571</v>
      </c>
      <c r="E4617" s="227" t="s">
        <v>1666</v>
      </c>
      <c r="F4617" s="233" t="s">
        <v>475</v>
      </c>
      <c r="G4617" s="259">
        <v>5.17</v>
      </c>
      <c r="H4617" s="224" t="s">
        <v>1378</v>
      </c>
      <c r="I4617" s="206" t="s">
        <v>1522</v>
      </c>
      <c r="J4617" s="206" t="s">
        <v>1380</v>
      </c>
      <c r="K4617" s="224" t="s">
        <v>9</v>
      </c>
      <c r="L4617" s="206" t="s">
        <v>1381</v>
      </c>
      <c r="M4617" s="369">
        <v>2001</v>
      </c>
      <c r="N4617" s="221">
        <v>38812</v>
      </c>
      <c r="O4617" s="203"/>
    </row>
    <row r="4618" spans="1:15" ht="27.75" hidden="1" customHeight="1" x14ac:dyDescent="0.25">
      <c r="A4618" s="203" t="s">
        <v>162</v>
      </c>
      <c r="B4618" s="202" t="s">
        <v>482</v>
      </c>
      <c r="C4618" s="203" t="s">
        <v>1376</v>
      </c>
      <c r="D4618" s="219" t="s">
        <v>571</v>
      </c>
      <c r="E4618" s="227" t="s">
        <v>1666</v>
      </c>
      <c r="F4618" s="233" t="s">
        <v>475</v>
      </c>
      <c r="G4618" s="259">
        <v>1.97</v>
      </c>
      <c r="H4618" s="224" t="s">
        <v>1378</v>
      </c>
      <c r="I4618" s="206" t="s">
        <v>1382</v>
      </c>
      <c r="J4618" s="206" t="s">
        <v>1380</v>
      </c>
      <c r="K4618" s="224" t="s">
        <v>9</v>
      </c>
      <c r="L4618" s="206" t="s">
        <v>1381</v>
      </c>
      <c r="M4618" s="369">
        <v>2001</v>
      </c>
      <c r="N4618" s="221">
        <v>38812</v>
      </c>
      <c r="O4618" s="203"/>
    </row>
    <row r="4619" spans="1:15" ht="27.75" hidden="1" customHeight="1" x14ac:dyDescent="0.25">
      <c r="A4619" s="203" t="s">
        <v>162</v>
      </c>
      <c r="B4619" s="202" t="s">
        <v>482</v>
      </c>
      <c r="C4619" s="203" t="s">
        <v>1376</v>
      </c>
      <c r="D4619" s="219" t="s">
        <v>571</v>
      </c>
      <c r="E4619" s="227" t="s">
        <v>1666</v>
      </c>
      <c r="F4619" s="233" t="s">
        <v>475</v>
      </c>
      <c r="G4619" s="259">
        <v>1.26</v>
      </c>
      <c r="H4619" s="224" t="s">
        <v>1378</v>
      </c>
      <c r="I4619" s="206" t="s">
        <v>1383</v>
      </c>
      <c r="J4619" s="206" t="s">
        <v>1380</v>
      </c>
      <c r="K4619" s="224" t="s">
        <v>9</v>
      </c>
      <c r="L4619" s="206" t="s">
        <v>1381</v>
      </c>
      <c r="M4619" s="369">
        <v>2001</v>
      </c>
      <c r="N4619" s="221">
        <v>38812</v>
      </c>
      <c r="O4619" s="203"/>
    </row>
    <row r="4620" spans="1:15" ht="27.75" hidden="1" customHeight="1" x14ac:dyDescent="0.25">
      <c r="A4620" s="203" t="s">
        <v>162</v>
      </c>
      <c r="B4620" s="202" t="s">
        <v>482</v>
      </c>
      <c r="C4620" s="203" t="s">
        <v>1376</v>
      </c>
      <c r="D4620" s="219" t="s">
        <v>571</v>
      </c>
      <c r="E4620" s="227" t="s">
        <v>1666</v>
      </c>
      <c r="F4620" s="233" t="s">
        <v>475</v>
      </c>
      <c r="G4620" s="259">
        <v>0.54</v>
      </c>
      <c r="H4620" s="224" t="s">
        <v>1378</v>
      </c>
      <c r="I4620" s="206" t="s">
        <v>1384</v>
      </c>
      <c r="J4620" s="206" t="s">
        <v>1380</v>
      </c>
      <c r="K4620" s="224" t="s">
        <v>9</v>
      </c>
      <c r="L4620" s="206" t="s">
        <v>1381</v>
      </c>
      <c r="M4620" s="369">
        <v>2001</v>
      </c>
      <c r="N4620" s="221">
        <v>38812</v>
      </c>
      <c r="O4620" s="203"/>
    </row>
    <row r="4621" spans="1:15" ht="27.75" hidden="1" customHeight="1" x14ac:dyDescent="0.25">
      <c r="A4621" s="203" t="s">
        <v>162</v>
      </c>
      <c r="B4621" s="202" t="s">
        <v>482</v>
      </c>
      <c r="C4621" s="203" t="s">
        <v>1376</v>
      </c>
      <c r="D4621" s="219" t="s">
        <v>571</v>
      </c>
      <c r="E4621" s="227" t="s">
        <v>1666</v>
      </c>
      <c r="F4621" s="233" t="s">
        <v>475</v>
      </c>
      <c r="G4621" s="259">
        <v>0.18</v>
      </c>
      <c r="H4621" s="224" t="s">
        <v>1378</v>
      </c>
      <c r="I4621" s="206" t="s">
        <v>1523</v>
      </c>
      <c r="J4621" s="206" t="s">
        <v>1380</v>
      </c>
      <c r="K4621" s="224" t="s">
        <v>9</v>
      </c>
      <c r="L4621" s="206" t="s">
        <v>1381</v>
      </c>
      <c r="M4621" s="369">
        <v>2001</v>
      </c>
      <c r="N4621" s="221">
        <v>38812</v>
      </c>
      <c r="O4621" s="203"/>
    </row>
    <row r="4622" spans="1:15" ht="27.75" hidden="1" customHeight="1" x14ac:dyDescent="0.25">
      <c r="A4622" s="203" t="s">
        <v>162</v>
      </c>
      <c r="B4622" s="202" t="s">
        <v>482</v>
      </c>
      <c r="C4622" s="203" t="s">
        <v>1376</v>
      </c>
      <c r="D4622" s="219" t="s">
        <v>494</v>
      </c>
      <c r="E4622" s="202" t="s">
        <v>1666</v>
      </c>
      <c r="F4622" s="233" t="s">
        <v>475</v>
      </c>
      <c r="G4622" s="259">
        <v>10.68</v>
      </c>
      <c r="H4622" s="224" t="s">
        <v>1378</v>
      </c>
      <c r="I4622" s="206" t="s">
        <v>1522</v>
      </c>
      <c r="J4622" s="206" t="s">
        <v>1380</v>
      </c>
      <c r="K4622" s="224" t="s">
        <v>9</v>
      </c>
      <c r="L4622" s="206" t="s">
        <v>1381</v>
      </c>
      <c r="M4622" s="369">
        <v>1988</v>
      </c>
      <c r="N4622" s="221">
        <v>38812</v>
      </c>
      <c r="O4622" s="203"/>
    </row>
    <row r="4623" spans="1:15" ht="27.75" hidden="1" customHeight="1" x14ac:dyDescent="0.25">
      <c r="A4623" s="203" t="s">
        <v>162</v>
      </c>
      <c r="B4623" s="202" t="s">
        <v>482</v>
      </c>
      <c r="C4623" s="203" t="s">
        <v>1376</v>
      </c>
      <c r="D4623" s="219" t="s">
        <v>494</v>
      </c>
      <c r="E4623" s="202" t="s">
        <v>1666</v>
      </c>
      <c r="F4623" s="233" t="s">
        <v>475</v>
      </c>
      <c r="G4623" s="259">
        <v>3.76</v>
      </c>
      <c r="H4623" s="224" t="s">
        <v>1378</v>
      </c>
      <c r="I4623" s="206" t="s">
        <v>1382</v>
      </c>
      <c r="J4623" s="206" t="s">
        <v>1380</v>
      </c>
      <c r="K4623" s="224" t="s">
        <v>9</v>
      </c>
      <c r="L4623" s="206" t="s">
        <v>1381</v>
      </c>
      <c r="M4623" s="369">
        <v>1988</v>
      </c>
      <c r="N4623" s="221">
        <v>38812</v>
      </c>
      <c r="O4623" s="203"/>
    </row>
    <row r="4624" spans="1:15" ht="27.75" hidden="1" customHeight="1" x14ac:dyDescent="0.25">
      <c r="A4624" s="203" t="s">
        <v>162</v>
      </c>
      <c r="B4624" s="202" t="s">
        <v>482</v>
      </c>
      <c r="C4624" s="203" t="s">
        <v>1376</v>
      </c>
      <c r="D4624" s="219" t="s">
        <v>494</v>
      </c>
      <c r="E4624" s="202" t="s">
        <v>1666</v>
      </c>
      <c r="F4624" s="233" t="s">
        <v>475</v>
      </c>
      <c r="G4624" s="259">
        <v>2.23</v>
      </c>
      <c r="H4624" s="224" t="s">
        <v>1378</v>
      </c>
      <c r="I4624" s="206" t="s">
        <v>1383</v>
      </c>
      <c r="J4624" s="206" t="s">
        <v>1380</v>
      </c>
      <c r="K4624" s="224" t="s">
        <v>9</v>
      </c>
      <c r="L4624" s="206" t="s">
        <v>1381</v>
      </c>
      <c r="M4624" s="369">
        <v>1988</v>
      </c>
      <c r="N4624" s="221">
        <v>38812</v>
      </c>
      <c r="O4624" s="203"/>
    </row>
    <row r="4625" spans="1:15" ht="27.75" hidden="1" customHeight="1" x14ac:dyDescent="0.25">
      <c r="A4625" s="203" t="s">
        <v>162</v>
      </c>
      <c r="B4625" s="202" t="s">
        <v>482</v>
      </c>
      <c r="C4625" s="203" t="s">
        <v>1376</v>
      </c>
      <c r="D4625" s="219" t="s">
        <v>494</v>
      </c>
      <c r="E4625" s="202" t="s">
        <v>1666</v>
      </c>
      <c r="F4625" s="233" t="s">
        <v>475</v>
      </c>
      <c r="G4625" s="259">
        <v>0.67</v>
      </c>
      <c r="H4625" s="224" t="s">
        <v>1378</v>
      </c>
      <c r="I4625" s="206" t="s">
        <v>1384</v>
      </c>
      <c r="J4625" s="206" t="s">
        <v>1380</v>
      </c>
      <c r="K4625" s="224" t="s">
        <v>9</v>
      </c>
      <c r="L4625" s="206" t="s">
        <v>1381</v>
      </c>
      <c r="M4625" s="369">
        <v>1988</v>
      </c>
      <c r="N4625" s="221">
        <v>38812</v>
      </c>
      <c r="O4625" s="203"/>
    </row>
    <row r="4626" spans="1:15" ht="27.75" hidden="1" customHeight="1" x14ac:dyDescent="0.25">
      <c r="A4626" s="203" t="s">
        <v>162</v>
      </c>
      <c r="B4626" s="202" t="s">
        <v>482</v>
      </c>
      <c r="C4626" s="203" t="s">
        <v>1376</v>
      </c>
      <c r="D4626" s="219" t="s">
        <v>494</v>
      </c>
      <c r="E4626" s="202" t="s">
        <v>1666</v>
      </c>
      <c r="F4626" s="233" t="s">
        <v>475</v>
      </c>
      <c r="G4626" s="259" t="s">
        <v>515</v>
      </c>
      <c r="H4626" s="224" t="s">
        <v>1378</v>
      </c>
      <c r="I4626" s="206" t="s">
        <v>1523</v>
      </c>
      <c r="J4626" s="206" t="s">
        <v>1380</v>
      </c>
      <c r="K4626" s="224" t="s">
        <v>9</v>
      </c>
      <c r="L4626" s="206" t="s">
        <v>1381</v>
      </c>
      <c r="M4626" s="369">
        <v>1988</v>
      </c>
      <c r="N4626" s="221">
        <v>38812</v>
      </c>
      <c r="O4626" s="203"/>
    </row>
    <row r="4627" spans="1:15" ht="27.75" hidden="1" customHeight="1" x14ac:dyDescent="0.25">
      <c r="A4627" s="203" t="s">
        <v>162</v>
      </c>
      <c r="B4627" s="202" t="s">
        <v>482</v>
      </c>
      <c r="C4627" s="203" t="s">
        <v>1376</v>
      </c>
      <c r="D4627" s="219" t="s">
        <v>492</v>
      </c>
      <c r="E4627" s="227" t="s">
        <v>1666</v>
      </c>
      <c r="F4627" s="233" t="s">
        <v>475</v>
      </c>
      <c r="G4627" s="259">
        <v>1.8</v>
      </c>
      <c r="H4627" s="224" t="s">
        <v>1378</v>
      </c>
      <c r="I4627" s="206" t="s">
        <v>1522</v>
      </c>
      <c r="J4627" s="206" t="s">
        <v>1380</v>
      </c>
      <c r="K4627" s="224" t="s">
        <v>9</v>
      </c>
      <c r="L4627" s="206" t="s">
        <v>1381</v>
      </c>
      <c r="M4627" s="369">
        <v>2001</v>
      </c>
      <c r="N4627" s="221">
        <v>38812</v>
      </c>
      <c r="O4627" s="203"/>
    </row>
    <row r="4628" spans="1:15" ht="27.75" hidden="1" customHeight="1" x14ac:dyDescent="0.25">
      <c r="A4628" s="203" t="s">
        <v>162</v>
      </c>
      <c r="B4628" s="202" t="s">
        <v>482</v>
      </c>
      <c r="C4628" s="203" t="s">
        <v>1376</v>
      </c>
      <c r="D4628" s="219" t="s">
        <v>492</v>
      </c>
      <c r="E4628" s="227" t="s">
        <v>1666</v>
      </c>
      <c r="F4628" s="233" t="s">
        <v>475</v>
      </c>
      <c r="G4628" s="259">
        <v>0.68</v>
      </c>
      <c r="H4628" s="224" t="s">
        <v>1378</v>
      </c>
      <c r="I4628" s="206" t="s">
        <v>1382</v>
      </c>
      <c r="J4628" s="206" t="s">
        <v>1380</v>
      </c>
      <c r="K4628" s="224" t="s">
        <v>9</v>
      </c>
      <c r="L4628" s="206" t="s">
        <v>1381</v>
      </c>
      <c r="M4628" s="369">
        <v>2001</v>
      </c>
      <c r="N4628" s="221">
        <v>38812</v>
      </c>
      <c r="O4628" s="203"/>
    </row>
    <row r="4629" spans="1:15" ht="27.75" hidden="1" customHeight="1" x14ac:dyDescent="0.25">
      <c r="A4629" s="203" t="s">
        <v>162</v>
      </c>
      <c r="B4629" s="202" t="s">
        <v>482</v>
      </c>
      <c r="C4629" s="203" t="s">
        <v>1376</v>
      </c>
      <c r="D4629" s="219" t="s">
        <v>492</v>
      </c>
      <c r="E4629" s="227" t="s">
        <v>1666</v>
      </c>
      <c r="F4629" s="233" t="s">
        <v>475</v>
      </c>
      <c r="G4629" s="259">
        <v>0.44</v>
      </c>
      <c r="H4629" s="224" t="s">
        <v>1378</v>
      </c>
      <c r="I4629" s="206" t="s">
        <v>1383</v>
      </c>
      <c r="J4629" s="206" t="s">
        <v>1380</v>
      </c>
      <c r="K4629" s="224" t="s">
        <v>9</v>
      </c>
      <c r="L4629" s="206" t="s">
        <v>1381</v>
      </c>
      <c r="M4629" s="369">
        <v>2001</v>
      </c>
      <c r="N4629" s="221">
        <v>38812</v>
      </c>
      <c r="O4629" s="203"/>
    </row>
    <row r="4630" spans="1:15" ht="27.75" hidden="1" customHeight="1" x14ac:dyDescent="0.25">
      <c r="A4630" s="203" t="s">
        <v>162</v>
      </c>
      <c r="B4630" s="202" t="s">
        <v>482</v>
      </c>
      <c r="C4630" s="203" t="s">
        <v>1376</v>
      </c>
      <c r="D4630" s="219" t="s">
        <v>492</v>
      </c>
      <c r="E4630" s="227" t="s">
        <v>1666</v>
      </c>
      <c r="F4630" s="233" t="s">
        <v>475</v>
      </c>
      <c r="G4630" s="259">
        <v>0.19</v>
      </c>
      <c r="H4630" s="224" t="s">
        <v>1378</v>
      </c>
      <c r="I4630" s="206" t="s">
        <v>1384</v>
      </c>
      <c r="J4630" s="206" t="s">
        <v>1380</v>
      </c>
      <c r="K4630" s="224" t="s">
        <v>9</v>
      </c>
      <c r="L4630" s="206" t="s">
        <v>1381</v>
      </c>
      <c r="M4630" s="369">
        <v>2001</v>
      </c>
      <c r="N4630" s="221">
        <v>38812</v>
      </c>
      <c r="O4630" s="203"/>
    </row>
    <row r="4631" spans="1:15" ht="27.75" hidden="1" customHeight="1" x14ac:dyDescent="0.25">
      <c r="A4631" s="203" t="s">
        <v>162</v>
      </c>
      <c r="B4631" s="202" t="s">
        <v>482</v>
      </c>
      <c r="C4631" s="203" t="s">
        <v>1376</v>
      </c>
      <c r="D4631" s="219" t="s">
        <v>492</v>
      </c>
      <c r="E4631" s="227" t="s">
        <v>1666</v>
      </c>
      <c r="F4631" s="233" t="s">
        <v>475</v>
      </c>
      <c r="G4631" s="259">
        <v>0.06</v>
      </c>
      <c r="H4631" s="224" t="s">
        <v>1378</v>
      </c>
      <c r="I4631" s="206" t="s">
        <v>1523</v>
      </c>
      <c r="J4631" s="206" t="s">
        <v>1380</v>
      </c>
      <c r="K4631" s="224" t="s">
        <v>9</v>
      </c>
      <c r="L4631" s="206" t="s">
        <v>1381</v>
      </c>
      <c r="M4631" s="369">
        <v>2001</v>
      </c>
      <c r="N4631" s="221">
        <v>38812</v>
      </c>
      <c r="O4631" s="203"/>
    </row>
    <row r="4632" spans="1:15" ht="27.75" hidden="1" customHeight="1" x14ac:dyDescent="0.25">
      <c r="A4632" s="203" t="s">
        <v>162</v>
      </c>
      <c r="B4632" s="202" t="s">
        <v>482</v>
      </c>
      <c r="C4632" s="203" t="s">
        <v>1376</v>
      </c>
      <c r="D4632" s="219" t="s">
        <v>567</v>
      </c>
      <c r="E4632" s="202" t="s">
        <v>1666</v>
      </c>
      <c r="F4632" s="233" t="s">
        <v>475</v>
      </c>
      <c r="G4632" s="259">
        <v>5.74</v>
      </c>
      <c r="H4632" s="224" t="s">
        <v>1378</v>
      </c>
      <c r="I4632" s="206" t="s">
        <v>1522</v>
      </c>
      <c r="J4632" s="206" t="s">
        <v>1380</v>
      </c>
      <c r="K4632" s="224" t="s">
        <v>9</v>
      </c>
      <c r="L4632" s="206" t="s">
        <v>1381</v>
      </c>
      <c r="M4632" s="369">
        <v>2001</v>
      </c>
      <c r="N4632" s="221">
        <v>38812</v>
      </c>
      <c r="O4632" s="203"/>
    </row>
    <row r="4633" spans="1:15" ht="27.75" hidden="1" customHeight="1" x14ac:dyDescent="0.25">
      <c r="A4633" s="203" t="s">
        <v>162</v>
      </c>
      <c r="B4633" s="202" t="s">
        <v>482</v>
      </c>
      <c r="C4633" s="203" t="s">
        <v>1376</v>
      </c>
      <c r="D4633" s="219" t="s">
        <v>567</v>
      </c>
      <c r="E4633" s="202" t="s">
        <v>1666</v>
      </c>
      <c r="F4633" s="233" t="s">
        <v>475</v>
      </c>
      <c r="G4633" s="259">
        <v>2.19</v>
      </c>
      <c r="H4633" s="224" t="s">
        <v>1378</v>
      </c>
      <c r="I4633" s="206" t="s">
        <v>1382</v>
      </c>
      <c r="J4633" s="206" t="s">
        <v>1380</v>
      </c>
      <c r="K4633" s="224" t="s">
        <v>9</v>
      </c>
      <c r="L4633" s="206" t="s">
        <v>1381</v>
      </c>
      <c r="M4633" s="369">
        <v>2001</v>
      </c>
      <c r="N4633" s="221">
        <v>38812</v>
      </c>
      <c r="O4633" s="203"/>
    </row>
    <row r="4634" spans="1:15" ht="27.75" hidden="1" customHeight="1" x14ac:dyDescent="0.25">
      <c r="A4634" s="203" t="s">
        <v>162</v>
      </c>
      <c r="B4634" s="202" t="s">
        <v>482</v>
      </c>
      <c r="C4634" s="203" t="s">
        <v>1376</v>
      </c>
      <c r="D4634" s="219" t="s">
        <v>567</v>
      </c>
      <c r="E4634" s="202" t="s">
        <v>1666</v>
      </c>
      <c r="F4634" s="233" t="s">
        <v>475</v>
      </c>
      <c r="G4634" s="259">
        <v>1.4</v>
      </c>
      <c r="H4634" s="224" t="s">
        <v>1378</v>
      </c>
      <c r="I4634" s="206" t="s">
        <v>1383</v>
      </c>
      <c r="J4634" s="206" t="s">
        <v>1380</v>
      </c>
      <c r="K4634" s="224" t="s">
        <v>9</v>
      </c>
      <c r="L4634" s="206" t="s">
        <v>1381</v>
      </c>
      <c r="M4634" s="369">
        <v>2001</v>
      </c>
      <c r="N4634" s="221">
        <v>38812</v>
      </c>
      <c r="O4634" s="203"/>
    </row>
    <row r="4635" spans="1:15" ht="27.75" hidden="1" customHeight="1" x14ac:dyDescent="0.25">
      <c r="A4635" s="203" t="s">
        <v>162</v>
      </c>
      <c r="B4635" s="202" t="s">
        <v>482</v>
      </c>
      <c r="C4635" s="203" t="s">
        <v>1376</v>
      </c>
      <c r="D4635" s="219" t="s">
        <v>567</v>
      </c>
      <c r="E4635" s="202" t="s">
        <v>1666</v>
      </c>
      <c r="F4635" s="233" t="s">
        <v>475</v>
      </c>
      <c r="G4635" s="259">
        <v>0.6</v>
      </c>
      <c r="H4635" s="224" t="s">
        <v>1378</v>
      </c>
      <c r="I4635" s="206" t="s">
        <v>1384</v>
      </c>
      <c r="J4635" s="206" t="s">
        <v>1380</v>
      </c>
      <c r="K4635" s="224" t="s">
        <v>9</v>
      </c>
      <c r="L4635" s="206" t="s">
        <v>1381</v>
      </c>
      <c r="M4635" s="369">
        <v>2001</v>
      </c>
      <c r="N4635" s="221">
        <v>38812</v>
      </c>
      <c r="O4635" s="203"/>
    </row>
    <row r="4636" spans="1:15" ht="27.75" hidden="1" customHeight="1" x14ac:dyDescent="0.25">
      <c r="A4636" s="203" t="s">
        <v>162</v>
      </c>
      <c r="B4636" s="202" t="s">
        <v>482</v>
      </c>
      <c r="C4636" s="203" t="s">
        <v>1376</v>
      </c>
      <c r="D4636" s="219" t="s">
        <v>567</v>
      </c>
      <c r="E4636" s="202" t="s">
        <v>1666</v>
      </c>
      <c r="F4636" s="233" t="s">
        <v>475</v>
      </c>
      <c r="G4636" s="259">
        <v>0.2</v>
      </c>
      <c r="H4636" s="224" t="s">
        <v>1378</v>
      </c>
      <c r="I4636" s="206" t="s">
        <v>1523</v>
      </c>
      <c r="J4636" s="206" t="s">
        <v>1380</v>
      </c>
      <c r="K4636" s="224" t="s">
        <v>9</v>
      </c>
      <c r="L4636" s="206" t="s">
        <v>1381</v>
      </c>
      <c r="M4636" s="369">
        <v>2001</v>
      </c>
      <c r="N4636" s="221">
        <v>38812</v>
      </c>
      <c r="O4636" s="203"/>
    </row>
    <row r="4637" spans="1:15" ht="27.75" hidden="1" customHeight="1" x14ac:dyDescent="0.25">
      <c r="A4637" s="203" t="s">
        <v>162</v>
      </c>
      <c r="B4637" s="202" t="s">
        <v>482</v>
      </c>
      <c r="C4637" s="203" t="s">
        <v>1376</v>
      </c>
      <c r="D4637" s="219" t="s">
        <v>490</v>
      </c>
      <c r="E4637" s="202" t="s">
        <v>1667</v>
      </c>
      <c r="F4637" s="233" t="s">
        <v>475</v>
      </c>
      <c r="G4637" s="259">
        <v>7.3</v>
      </c>
      <c r="H4637" s="224" t="s">
        <v>1378</v>
      </c>
      <c r="I4637" s="206" t="s">
        <v>1522</v>
      </c>
      <c r="J4637" s="206" t="s">
        <v>1380</v>
      </c>
      <c r="K4637" s="224" t="s">
        <v>9</v>
      </c>
      <c r="L4637" s="206" t="s">
        <v>1381</v>
      </c>
      <c r="M4637" s="369">
        <v>2002</v>
      </c>
      <c r="N4637" s="221">
        <v>38812</v>
      </c>
      <c r="O4637" s="203"/>
    </row>
    <row r="4638" spans="1:15" ht="27.75" hidden="1" customHeight="1" x14ac:dyDescent="0.25">
      <c r="A4638" s="203" t="s">
        <v>162</v>
      </c>
      <c r="B4638" s="202" t="s">
        <v>482</v>
      </c>
      <c r="C4638" s="203" t="s">
        <v>1376</v>
      </c>
      <c r="D4638" s="219" t="s">
        <v>490</v>
      </c>
      <c r="E4638" s="202" t="s">
        <v>1667</v>
      </c>
      <c r="F4638" s="233" t="s">
        <v>475</v>
      </c>
      <c r="G4638" s="259">
        <v>3.39</v>
      </c>
      <c r="H4638" s="224" t="s">
        <v>1378</v>
      </c>
      <c r="I4638" s="206" t="s">
        <v>1382</v>
      </c>
      <c r="J4638" s="206" t="s">
        <v>1380</v>
      </c>
      <c r="K4638" s="224" t="s">
        <v>9</v>
      </c>
      <c r="L4638" s="206" t="s">
        <v>1381</v>
      </c>
      <c r="M4638" s="369">
        <v>2002</v>
      </c>
      <c r="N4638" s="221">
        <v>38812</v>
      </c>
      <c r="O4638" s="203"/>
    </row>
    <row r="4639" spans="1:15" ht="27.75" hidden="1" customHeight="1" x14ac:dyDescent="0.25">
      <c r="A4639" s="203" t="s">
        <v>162</v>
      </c>
      <c r="B4639" s="202" t="s">
        <v>482</v>
      </c>
      <c r="C4639" s="203" t="s">
        <v>1376</v>
      </c>
      <c r="D4639" s="219" t="s">
        <v>490</v>
      </c>
      <c r="E4639" s="202" t="s">
        <v>1667</v>
      </c>
      <c r="F4639" s="233" t="s">
        <v>475</v>
      </c>
      <c r="G4639" s="259">
        <v>2.34</v>
      </c>
      <c r="H4639" s="224" t="s">
        <v>1378</v>
      </c>
      <c r="I4639" s="206" t="s">
        <v>1383</v>
      </c>
      <c r="J4639" s="206" t="s">
        <v>1380</v>
      </c>
      <c r="K4639" s="224" t="s">
        <v>9</v>
      </c>
      <c r="L4639" s="206" t="s">
        <v>1381</v>
      </c>
      <c r="M4639" s="369">
        <v>2002</v>
      </c>
      <c r="N4639" s="221">
        <v>38812</v>
      </c>
      <c r="O4639" s="203"/>
    </row>
    <row r="4640" spans="1:15" ht="27.75" hidden="1" customHeight="1" x14ac:dyDescent="0.25">
      <c r="A4640" s="203" t="s">
        <v>162</v>
      </c>
      <c r="B4640" s="202" t="s">
        <v>482</v>
      </c>
      <c r="C4640" s="203" t="s">
        <v>1376</v>
      </c>
      <c r="D4640" s="219" t="s">
        <v>490</v>
      </c>
      <c r="E4640" s="202" t="s">
        <v>1667</v>
      </c>
      <c r="F4640" s="233" t="s">
        <v>475</v>
      </c>
      <c r="G4640" s="259">
        <v>1.37</v>
      </c>
      <c r="H4640" s="224" t="s">
        <v>1378</v>
      </c>
      <c r="I4640" s="206" t="s">
        <v>1384</v>
      </c>
      <c r="J4640" s="206" t="s">
        <v>1380</v>
      </c>
      <c r="K4640" s="224" t="s">
        <v>9</v>
      </c>
      <c r="L4640" s="206" t="s">
        <v>1381</v>
      </c>
      <c r="M4640" s="369">
        <v>2002</v>
      </c>
      <c r="N4640" s="221">
        <v>38812</v>
      </c>
      <c r="O4640" s="203"/>
    </row>
    <row r="4641" spans="1:15" ht="27.75" hidden="1" customHeight="1" x14ac:dyDescent="0.25">
      <c r="A4641" s="203" t="s">
        <v>162</v>
      </c>
      <c r="B4641" s="202" t="s">
        <v>482</v>
      </c>
      <c r="C4641" s="203" t="s">
        <v>1376</v>
      </c>
      <c r="D4641" s="219" t="s">
        <v>490</v>
      </c>
      <c r="E4641" s="202" t="s">
        <v>1667</v>
      </c>
      <c r="F4641" s="233" t="s">
        <v>475</v>
      </c>
      <c r="G4641" s="259">
        <v>1.05</v>
      </c>
      <c r="H4641" s="224" t="s">
        <v>1378</v>
      </c>
      <c r="I4641" s="206" t="s">
        <v>1523</v>
      </c>
      <c r="J4641" s="206" t="s">
        <v>1380</v>
      </c>
      <c r="K4641" s="224" t="s">
        <v>9</v>
      </c>
      <c r="L4641" s="206" t="s">
        <v>1381</v>
      </c>
      <c r="M4641" s="369">
        <v>2002</v>
      </c>
      <c r="N4641" s="221">
        <v>38812</v>
      </c>
      <c r="O4641" s="203"/>
    </row>
    <row r="4642" spans="1:15" ht="27.75" hidden="1" customHeight="1" x14ac:dyDescent="0.25">
      <c r="A4642" s="203" t="s">
        <v>162</v>
      </c>
      <c r="B4642" s="202" t="s">
        <v>482</v>
      </c>
      <c r="C4642" s="203" t="s">
        <v>1376</v>
      </c>
      <c r="D4642" s="219" t="s">
        <v>474</v>
      </c>
      <c r="E4642" s="202" t="s">
        <v>1667</v>
      </c>
      <c r="F4642" s="233" t="s">
        <v>475</v>
      </c>
      <c r="G4642" s="259">
        <v>7.31</v>
      </c>
      <c r="H4642" s="224" t="s">
        <v>1378</v>
      </c>
      <c r="I4642" s="206" t="s">
        <v>1522</v>
      </c>
      <c r="J4642" s="206" t="s">
        <v>1380</v>
      </c>
      <c r="K4642" s="224" t="s">
        <v>9</v>
      </c>
      <c r="L4642" s="206" t="s">
        <v>1381</v>
      </c>
      <c r="M4642" s="369">
        <v>2002</v>
      </c>
      <c r="N4642" s="221">
        <v>38812</v>
      </c>
      <c r="O4642" s="203"/>
    </row>
    <row r="4643" spans="1:15" ht="27.75" hidden="1" customHeight="1" x14ac:dyDescent="0.25">
      <c r="A4643" s="203" t="s">
        <v>162</v>
      </c>
      <c r="B4643" s="202" t="s">
        <v>482</v>
      </c>
      <c r="C4643" s="203" t="s">
        <v>1376</v>
      </c>
      <c r="D4643" s="219" t="s">
        <v>474</v>
      </c>
      <c r="E4643" s="202" t="s">
        <v>1667</v>
      </c>
      <c r="F4643" s="233" t="s">
        <v>475</v>
      </c>
      <c r="G4643" s="259">
        <v>3.4</v>
      </c>
      <c r="H4643" s="224" t="s">
        <v>1378</v>
      </c>
      <c r="I4643" s="206" t="s">
        <v>1382</v>
      </c>
      <c r="J4643" s="206" t="s">
        <v>1380</v>
      </c>
      <c r="K4643" s="224" t="s">
        <v>9</v>
      </c>
      <c r="L4643" s="206" t="s">
        <v>1381</v>
      </c>
      <c r="M4643" s="369">
        <v>2002</v>
      </c>
      <c r="N4643" s="221">
        <v>38812</v>
      </c>
      <c r="O4643" s="203"/>
    </row>
    <row r="4644" spans="1:15" ht="27.75" hidden="1" customHeight="1" x14ac:dyDescent="0.25">
      <c r="A4644" s="203" t="s">
        <v>162</v>
      </c>
      <c r="B4644" s="202" t="s">
        <v>482</v>
      </c>
      <c r="C4644" s="203" t="s">
        <v>1376</v>
      </c>
      <c r="D4644" s="219" t="s">
        <v>474</v>
      </c>
      <c r="E4644" s="202" t="s">
        <v>1667</v>
      </c>
      <c r="F4644" s="233" t="s">
        <v>475</v>
      </c>
      <c r="G4644" s="259">
        <v>2.35</v>
      </c>
      <c r="H4644" s="224" t="s">
        <v>1378</v>
      </c>
      <c r="I4644" s="206" t="s">
        <v>1383</v>
      </c>
      <c r="J4644" s="206" t="s">
        <v>1380</v>
      </c>
      <c r="K4644" s="224" t="s">
        <v>9</v>
      </c>
      <c r="L4644" s="206" t="s">
        <v>1381</v>
      </c>
      <c r="M4644" s="369">
        <v>2002</v>
      </c>
      <c r="N4644" s="221">
        <v>38812</v>
      </c>
      <c r="O4644" s="203"/>
    </row>
    <row r="4645" spans="1:15" ht="27.75" hidden="1" customHeight="1" x14ac:dyDescent="0.25">
      <c r="A4645" s="203" t="s">
        <v>162</v>
      </c>
      <c r="B4645" s="202" t="s">
        <v>482</v>
      </c>
      <c r="C4645" s="203" t="s">
        <v>1376</v>
      </c>
      <c r="D4645" s="219" t="s">
        <v>474</v>
      </c>
      <c r="E4645" s="202" t="s">
        <v>1667</v>
      </c>
      <c r="F4645" s="233" t="s">
        <v>475</v>
      </c>
      <c r="G4645" s="259">
        <v>1.38</v>
      </c>
      <c r="H4645" s="224" t="s">
        <v>1378</v>
      </c>
      <c r="I4645" s="206" t="s">
        <v>1384</v>
      </c>
      <c r="J4645" s="206" t="s">
        <v>1380</v>
      </c>
      <c r="K4645" s="224" t="s">
        <v>9</v>
      </c>
      <c r="L4645" s="206" t="s">
        <v>1381</v>
      </c>
      <c r="M4645" s="369">
        <v>2002</v>
      </c>
      <c r="N4645" s="221">
        <v>38812</v>
      </c>
      <c r="O4645" s="203"/>
    </row>
    <row r="4646" spans="1:15" ht="27.75" hidden="1" customHeight="1" x14ac:dyDescent="0.25">
      <c r="A4646" s="203" t="s">
        <v>162</v>
      </c>
      <c r="B4646" s="202" t="s">
        <v>482</v>
      </c>
      <c r="C4646" s="203" t="s">
        <v>1376</v>
      </c>
      <c r="D4646" s="219" t="s">
        <v>474</v>
      </c>
      <c r="E4646" s="202" t="s">
        <v>1667</v>
      </c>
      <c r="F4646" s="233" t="s">
        <v>475</v>
      </c>
      <c r="G4646" s="259">
        <v>1.05</v>
      </c>
      <c r="H4646" s="224" t="s">
        <v>1378</v>
      </c>
      <c r="I4646" s="206" t="s">
        <v>1523</v>
      </c>
      <c r="J4646" s="206" t="s">
        <v>1380</v>
      </c>
      <c r="K4646" s="224" t="s">
        <v>9</v>
      </c>
      <c r="L4646" s="206" t="s">
        <v>1381</v>
      </c>
      <c r="M4646" s="369">
        <v>2002</v>
      </c>
      <c r="N4646" s="221">
        <v>38812</v>
      </c>
      <c r="O4646" s="203"/>
    </row>
    <row r="4647" spans="1:15" ht="27.75" hidden="1" customHeight="1" x14ac:dyDescent="0.25">
      <c r="A4647" s="203" t="s">
        <v>162</v>
      </c>
      <c r="B4647" s="202" t="s">
        <v>482</v>
      </c>
      <c r="C4647" s="203" t="s">
        <v>1774</v>
      </c>
      <c r="D4647" s="202" t="s">
        <v>1775</v>
      </c>
      <c r="E4647" s="202" t="s">
        <v>1776</v>
      </c>
      <c r="F4647" s="202" t="s">
        <v>505</v>
      </c>
      <c r="G4647" s="260">
        <v>215</v>
      </c>
      <c r="H4647" s="361" t="s">
        <v>1777</v>
      </c>
      <c r="I4647" s="359" t="s">
        <v>1379</v>
      </c>
      <c r="J4647" s="359" t="s">
        <v>1380</v>
      </c>
      <c r="K4647" s="359" t="s">
        <v>1778</v>
      </c>
      <c r="L4647" s="359" t="s">
        <v>1392</v>
      </c>
      <c r="M4647" s="368">
        <v>2008</v>
      </c>
      <c r="N4647" s="205">
        <v>43109</v>
      </c>
      <c r="O4647" s="203"/>
    </row>
    <row r="4648" spans="1:15" ht="27.75" hidden="1" customHeight="1" x14ac:dyDescent="0.25">
      <c r="A4648" s="203" t="s">
        <v>162</v>
      </c>
      <c r="B4648" s="202" t="s">
        <v>482</v>
      </c>
      <c r="C4648" s="203" t="s">
        <v>1774</v>
      </c>
      <c r="D4648" s="202" t="s">
        <v>1775</v>
      </c>
      <c r="E4648" s="202" t="s">
        <v>1776</v>
      </c>
      <c r="F4648" s="202" t="s">
        <v>505</v>
      </c>
      <c r="G4648" s="260">
        <v>46</v>
      </c>
      <c r="H4648" s="361" t="s">
        <v>1777</v>
      </c>
      <c r="I4648" s="359" t="s">
        <v>1382</v>
      </c>
      <c r="J4648" s="359" t="s">
        <v>1380</v>
      </c>
      <c r="K4648" s="359" t="s">
        <v>1778</v>
      </c>
      <c r="L4648" s="359" t="s">
        <v>1392</v>
      </c>
      <c r="M4648" s="368">
        <v>2008</v>
      </c>
      <c r="N4648" s="205">
        <v>43109</v>
      </c>
      <c r="O4648" s="203"/>
    </row>
    <row r="4649" spans="1:15" ht="27.75" hidden="1" customHeight="1" x14ac:dyDescent="0.25">
      <c r="A4649" s="203" t="s">
        <v>162</v>
      </c>
      <c r="B4649" s="202" t="s">
        <v>482</v>
      </c>
      <c r="C4649" s="203" t="s">
        <v>1774</v>
      </c>
      <c r="D4649" s="202" t="s">
        <v>1775</v>
      </c>
      <c r="E4649" s="202" t="s">
        <v>1776</v>
      </c>
      <c r="F4649" s="202" t="s">
        <v>505</v>
      </c>
      <c r="G4649" s="260">
        <v>16</v>
      </c>
      <c r="H4649" s="361" t="s">
        <v>1777</v>
      </c>
      <c r="I4649" s="359" t="s">
        <v>1383</v>
      </c>
      <c r="J4649" s="359" t="s">
        <v>1380</v>
      </c>
      <c r="K4649" s="359" t="s">
        <v>1778</v>
      </c>
      <c r="L4649" s="359" t="s">
        <v>1392</v>
      </c>
      <c r="M4649" s="368">
        <v>2008</v>
      </c>
      <c r="N4649" s="205">
        <v>43109</v>
      </c>
      <c r="O4649" s="203"/>
    </row>
    <row r="4650" spans="1:15" ht="27.75" hidden="1" customHeight="1" x14ac:dyDescent="0.25">
      <c r="A4650" s="203" t="s">
        <v>162</v>
      </c>
      <c r="B4650" s="202" t="s">
        <v>482</v>
      </c>
      <c r="C4650" s="203" t="s">
        <v>1774</v>
      </c>
      <c r="D4650" s="202" t="s">
        <v>1775</v>
      </c>
      <c r="E4650" s="202" t="s">
        <v>1776</v>
      </c>
      <c r="F4650" s="202" t="s">
        <v>505</v>
      </c>
      <c r="G4650" s="260">
        <v>4.9000000000000004</v>
      </c>
      <c r="H4650" s="361" t="s">
        <v>1777</v>
      </c>
      <c r="I4650" s="359" t="s">
        <v>1384</v>
      </c>
      <c r="J4650" s="359" t="s">
        <v>1380</v>
      </c>
      <c r="K4650" s="359" t="s">
        <v>1778</v>
      </c>
      <c r="L4650" s="359" t="s">
        <v>1392</v>
      </c>
      <c r="M4650" s="368">
        <v>2008</v>
      </c>
      <c r="N4650" s="205">
        <v>43109</v>
      </c>
      <c r="O4650" s="203"/>
    </row>
    <row r="4651" spans="1:15" ht="27.75" hidden="1" customHeight="1" x14ac:dyDescent="0.25">
      <c r="A4651" s="203" t="s">
        <v>162</v>
      </c>
      <c r="B4651" s="202" t="s">
        <v>482</v>
      </c>
      <c r="C4651" s="203" t="s">
        <v>1774</v>
      </c>
      <c r="D4651" s="202" t="s">
        <v>1775</v>
      </c>
      <c r="E4651" s="202" t="s">
        <v>1776</v>
      </c>
      <c r="F4651" s="202" t="s">
        <v>505</v>
      </c>
      <c r="G4651" s="260">
        <v>0.56000000000000005</v>
      </c>
      <c r="H4651" s="361" t="s">
        <v>1777</v>
      </c>
      <c r="I4651" s="359" t="s">
        <v>1385</v>
      </c>
      <c r="J4651" s="359" t="s">
        <v>1380</v>
      </c>
      <c r="K4651" s="359" t="s">
        <v>1778</v>
      </c>
      <c r="L4651" s="359" t="s">
        <v>1392</v>
      </c>
      <c r="M4651" s="368">
        <v>2008</v>
      </c>
      <c r="N4651" s="205">
        <v>43109</v>
      </c>
      <c r="O4651" s="203"/>
    </row>
    <row r="4652" spans="1:15" ht="27.75" hidden="1" customHeight="1" x14ac:dyDescent="0.25">
      <c r="A4652" s="203" t="s">
        <v>162</v>
      </c>
      <c r="B4652" s="202" t="s">
        <v>482</v>
      </c>
      <c r="C4652" s="203" t="s">
        <v>1513</v>
      </c>
      <c r="D4652" s="202" t="s">
        <v>1514</v>
      </c>
      <c r="E4652" s="202" t="s">
        <v>1515</v>
      </c>
      <c r="F4652" s="202" t="s">
        <v>475</v>
      </c>
      <c r="G4652" s="253">
        <v>12.16</v>
      </c>
      <c r="H4652" s="361" t="s">
        <v>1433</v>
      </c>
      <c r="I4652" s="359" t="s">
        <v>1407</v>
      </c>
      <c r="J4652" s="359" t="s">
        <v>1380</v>
      </c>
      <c r="K4652" s="359" t="s">
        <v>1113</v>
      </c>
      <c r="L4652" s="359" t="s">
        <v>1408</v>
      </c>
      <c r="M4652" s="368">
        <v>2006</v>
      </c>
      <c r="N4652" s="205">
        <v>42138</v>
      </c>
      <c r="O4652" s="203"/>
    </row>
    <row r="4653" spans="1:15" ht="27.75" hidden="1" customHeight="1" x14ac:dyDescent="0.25">
      <c r="A4653" s="203" t="s">
        <v>162</v>
      </c>
      <c r="B4653" s="202" t="s">
        <v>482</v>
      </c>
      <c r="C4653" s="203" t="s">
        <v>1513</v>
      </c>
      <c r="D4653" s="202" t="s">
        <v>1514</v>
      </c>
      <c r="E4653" s="202" t="s">
        <v>1515</v>
      </c>
      <c r="F4653" s="202" t="s">
        <v>475</v>
      </c>
      <c r="G4653" s="253">
        <v>3.3000000000000002E-2</v>
      </c>
      <c r="H4653" s="361" t="s">
        <v>1414</v>
      </c>
      <c r="I4653" s="359" t="s">
        <v>1407</v>
      </c>
      <c r="J4653" s="359" t="s">
        <v>1380</v>
      </c>
      <c r="K4653" s="359" t="s">
        <v>1113</v>
      </c>
      <c r="L4653" s="359" t="s">
        <v>1392</v>
      </c>
      <c r="M4653" s="368">
        <v>2006</v>
      </c>
      <c r="N4653" s="205">
        <v>42138</v>
      </c>
      <c r="O4653" s="203"/>
    </row>
    <row r="4654" spans="1:15" ht="27.75" hidden="1" customHeight="1" x14ac:dyDescent="0.25">
      <c r="A4654" s="203" t="s">
        <v>162</v>
      </c>
      <c r="B4654" s="203" t="s">
        <v>482</v>
      </c>
      <c r="C4654" s="203" t="s">
        <v>1795</v>
      </c>
      <c r="D4654" s="203" t="s">
        <v>1796</v>
      </c>
      <c r="E4654" s="203" t="s">
        <v>1797</v>
      </c>
      <c r="F4654" s="203" t="s">
        <v>505</v>
      </c>
      <c r="G4654" s="257">
        <v>0.8</v>
      </c>
      <c r="H4654" s="361" t="s">
        <v>488</v>
      </c>
      <c r="I4654" s="361" t="s">
        <v>1379</v>
      </c>
      <c r="J4654" s="361" t="s">
        <v>1380</v>
      </c>
      <c r="K4654" s="361" t="s">
        <v>22</v>
      </c>
      <c r="L4654" s="361" t="s">
        <v>1392</v>
      </c>
      <c r="M4654" s="370">
        <v>2011</v>
      </c>
      <c r="N4654" s="207">
        <v>43822</v>
      </c>
      <c r="O4654" s="203"/>
    </row>
    <row r="4655" spans="1:15" ht="27.75" hidden="1" customHeight="1" x14ac:dyDescent="0.25">
      <c r="A4655" s="203" t="s">
        <v>162</v>
      </c>
      <c r="B4655" s="203" t="s">
        <v>482</v>
      </c>
      <c r="C4655" s="203" t="s">
        <v>1795</v>
      </c>
      <c r="D4655" s="203" t="s">
        <v>1796</v>
      </c>
      <c r="E4655" s="203" t="s">
        <v>1797</v>
      </c>
      <c r="F4655" s="203" t="s">
        <v>505</v>
      </c>
      <c r="G4655" s="257">
        <v>0.28999999999999998</v>
      </c>
      <c r="H4655" s="361" t="s">
        <v>488</v>
      </c>
      <c r="I4655" s="361" t="s">
        <v>1382</v>
      </c>
      <c r="J4655" s="361" t="s">
        <v>1380</v>
      </c>
      <c r="K4655" s="361" t="s">
        <v>22</v>
      </c>
      <c r="L4655" s="361" t="s">
        <v>1392</v>
      </c>
      <c r="M4655" s="370">
        <v>2011</v>
      </c>
      <c r="N4655" s="207">
        <v>43822</v>
      </c>
      <c r="O4655" s="203"/>
    </row>
    <row r="4656" spans="1:15" ht="27.75" hidden="1" customHeight="1" x14ac:dyDescent="0.25">
      <c r="A4656" s="203" t="s">
        <v>162</v>
      </c>
      <c r="B4656" s="203" t="s">
        <v>482</v>
      </c>
      <c r="C4656" s="203" t="s">
        <v>1795</v>
      </c>
      <c r="D4656" s="203" t="s">
        <v>1796</v>
      </c>
      <c r="E4656" s="203" t="s">
        <v>1797</v>
      </c>
      <c r="F4656" s="203" t="s">
        <v>505</v>
      </c>
      <c r="G4656" s="257">
        <v>0.17</v>
      </c>
      <c r="H4656" s="361" t="s">
        <v>488</v>
      </c>
      <c r="I4656" s="361" t="s">
        <v>1383</v>
      </c>
      <c r="J4656" s="361" t="s">
        <v>1380</v>
      </c>
      <c r="K4656" s="361" t="s">
        <v>22</v>
      </c>
      <c r="L4656" s="361" t="s">
        <v>1392</v>
      </c>
      <c r="M4656" s="370">
        <v>2011</v>
      </c>
      <c r="N4656" s="207">
        <v>43822</v>
      </c>
      <c r="O4656" s="203"/>
    </row>
    <row r="4657" spans="1:15" ht="27.75" hidden="1" customHeight="1" x14ac:dyDescent="0.25">
      <c r="A4657" s="203" t="s">
        <v>162</v>
      </c>
      <c r="B4657" s="203" t="s">
        <v>482</v>
      </c>
      <c r="C4657" s="203" t="s">
        <v>1795</v>
      </c>
      <c r="D4657" s="203" t="s">
        <v>1796</v>
      </c>
      <c r="E4657" s="203" t="s">
        <v>1797</v>
      </c>
      <c r="F4657" s="203" t="s">
        <v>505</v>
      </c>
      <c r="G4657" s="257">
        <v>0.1</v>
      </c>
      <c r="H4657" s="361" t="s">
        <v>488</v>
      </c>
      <c r="I4657" s="361" t="s">
        <v>1384</v>
      </c>
      <c r="J4657" s="361" t="s">
        <v>1380</v>
      </c>
      <c r="K4657" s="361" t="s">
        <v>22</v>
      </c>
      <c r="L4657" s="361" t="s">
        <v>1392</v>
      </c>
      <c r="M4657" s="370">
        <v>2011</v>
      </c>
      <c r="N4657" s="207">
        <v>43822</v>
      </c>
      <c r="O4657" s="203"/>
    </row>
    <row r="4658" spans="1:15" ht="27.75" hidden="1" customHeight="1" x14ac:dyDescent="0.25">
      <c r="A4658" s="203" t="s">
        <v>162</v>
      </c>
      <c r="B4658" s="203" t="s">
        <v>482</v>
      </c>
      <c r="C4658" s="203" t="s">
        <v>1795</v>
      </c>
      <c r="D4658" s="203" t="s">
        <v>1796</v>
      </c>
      <c r="E4658" s="203" t="s">
        <v>1797</v>
      </c>
      <c r="F4658" s="203" t="s">
        <v>505</v>
      </c>
      <c r="G4658" s="257">
        <v>0.03</v>
      </c>
      <c r="H4658" s="361" t="s">
        <v>488</v>
      </c>
      <c r="I4658" s="361" t="s">
        <v>1385</v>
      </c>
      <c r="J4658" s="361" t="s">
        <v>1380</v>
      </c>
      <c r="K4658" s="361" t="s">
        <v>22</v>
      </c>
      <c r="L4658" s="361" t="s">
        <v>1392</v>
      </c>
      <c r="M4658" s="370">
        <v>2011</v>
      </c>
      <c r="N4658" s="207">
        <v>43822</v>
      </c>
      <c r="O4658" s="203"/>
    </row>
    <row r="4659" spans="1:15" ht="27.75" hidden="1" customHeight="1" x14ac:dyDescent="0.25">
      <c r="A4659" s="203" t="s">
        <v>162</v>
      </c>
      <c r="B4659" s="202" t="s">
        <v>482</v>
      </c>
      <c r="C4659" s="203" t="s">
        <v>1403</v>
      </c>
      <c r="D4659" s="202" t="s">
        <v>1404</v>
      </c>
      <c r="E4659" s="202" t="s">
        <v>1405</v>
      </c>
      <c r="F4659" s="202" t="s">
        <v>475</v>
      </c>
      <c r="G4659" s="253">
        <v>154</v>
      </c>
      <c r="H4659" s="361" t="s">
        <v>1406</v>
      </c>
      <c r="I4659" s="359" t="s">
        <v>1407</v>
      </c>
      <c r="J4659" s="359" t="s">
        <v>1380</v>
      </c>
      <c r="K4659" s="359" t="s">
        <v>22</v>
      </c>
      <c r="L4659" s="359" t="s">
        <v>1408</v>
      </c>
      <c r="M4659" s="368" t="s">
        <v>1407</v>
      </c>
      <c r="N4659" s="205">
        <v>42486</v>
      </c>
      <c r="O4659" s="203"/>
    </row>
    <row r="4660" spans="1:15" ht="27.75" hidden="1" customHeight="1" x14ac:dyDescent="0.25">
      <c r="A4660" s="203" t="s">
        <v>162</v>
      </c>
      <c r="B4660" s="202" t="s">
        <v>482</v>
      </c>
      <c r="C4660" s="203" t="s">
        <v>1695</v>
      </c>
      <c r="D4660" s="202" t="s">
        <v>1696</v>
      </c>
      <c r="E4660" s="202" t="s">
        <v>1697</v>
      </c>
      <c r="F4660" s="202" t="s">
        <v>505</v>
      </c>
      <c r="G4660" s="253">
        <v>0.44800000000000001</v>
      </c>
      <c r="H4660" s="361" t="s">
        <v>1400</v>
      </c>
      <c r="I4660" s="359" t="s">
        <v>1379</v>
      </c>
      <c r="J4660" s="358">
        <v>0</v>
      </c>
      <c r="K4660" s="359" t="s">
        <v>1391</v>
      </c>
      <c r="L4660" s="359" t="s">
        <v>1392</v>
      </c>
      <c r="M4660" s="368">
        <v>2012</v>
      </c>
      <c r="N4660" s="205">
        <v>43390</v>
      </c>
      <c r="O4660" s="203"/>
    </row>
    <row r="4661" spans="1:15" ht="27.75" hidden="1" customHeight="1" x14ac:dyDescent="0.25">
      <c r="A4661" s="203" t="s">
        <v>162</v>
      </c>
      <c r="B4661" s="202" t="s">
        <v>482</v>
      </c>
      <c r="C4661" s="203" t="s">
        <v>1695</v>
      </c>
      <c r="D4661" s="202" t="s">
        <v>1696</v>
      </c>
      <c r="E4661" s="202" t="s">
        <v>1697</v>
      </c>
      <c r="F4661" s="202" t="s">
        <v>505</v>
      </c>
      <c r="G4661" s="253">
        <v>0.13600000000000001</v>
      </c>
      <c r="H4661" s="361" t="s">
        <v>1400</v>
      </c>
      <c r="I4661" s="359" t="s">
        <v>1382</v>
      </c>
      <c r="J4661" s="358">
        <v>0</v>
      </c>
      <c r="K4661" s="359" t="s">
        <v>1391</v>
      </c>
      <c r="L4661" s="359" t="s">
        <v>1392</v>
      </c>
      <c r="M4661" s="368">
        <v>2012</v>
      </c>
      <c r="N4661" s="205">
        <v>43390</v>
      </c>
      <c r="O4661" s="203"/>
    </row>
    <row r="4662" spans="1:15" ht="27.75" hidden="1" customHeight="1" x14ac:dyDescent="0.25">
      <c r="A4662" s="203" t="s">
        <v>162</v>
      </c>
      <c r="B4662" s="202" t="s">
        <v>482</v>
      </c>
      <c r="C4662" s="203" t="s">
        <v>1695</v>
      </c>
      <c r="D4662" s="202" t="s">
        <v>1696</v>
      </c>
      <c r="E4662" s="202" t="s">
        <v>1697</v>
      </c>
      <c r="F4662" s="202" t="s">
        <v>505</v>
      </c>
      <c r="G4662" s="253">
        <v>5.3999999999999999E-2</v>
      </c>
      <c r="H4662" s="361" t="s">
        <v>1400</v>
      </c>
      <c r="I4662" s="359" t="s">
        <v>1383</v>
      </c>
      <c r="J4662" s="358">
        <v>0</v>
      </c>
      <c r="K4662" s="359" t="s">
        <v>1391</v>
      </c>
      <c r="L4662" s="359" t="s">
        <v>1392</v>
      </c>
      <c r="M4662" s="368">
        <v>2012</v>
      </c>
      <c r="N4662" s="205">
        <v>43390</v>
      </c>
      <c r="O4662" s="203"/>
    </row>
    <row r="4663" spans="1:15" ht="27.75" hidden="1" customHeight="1" x14ac:dyDescent="0.25">
      <c r="A4663" s="203" t="s">
        <v>162</v>
      </c>
      <c r="B4663" s="202" t="s">
        <v>482</v>
      </c>
      <c r="C4663" s="203" t="s">
        <v>1695</v>
      </c>
      <c r="D4663" s="202" t="s">
        <v>1696</v>
      </c>
      <c r="E4663" s="202" t="s">
        <v>1697</v>
      </c>
      <c r="F4663" s="202" t="s">
        <v>505</v>
      </c>
      <c r="G4663" s="253">
        <v>1.7500000000000002E-2</v>
      </c>
      <c r="H4663" s="361" t="s">
        <v>1400</v>
      </c>
      <c r="I4663" s="359" t="s">
        <v>1384</v>
      </c>
      <c r="J4663" s="358">
        <v>0</v>
      </c>
      <c r="K4663" s="359" t="s">
        <v>1391</v>
      </c>
      <c r="L4663" s="359" t="s">
        <v>1392</v>
      </c>
      <c r="M4663" s="368">
        <v>2012</v>
      </c>
      <c r="N4663" s="205">
        <v>43390</v>
      </c>
      <c r="O4663" s="203"/>
    </row>
    <row r="4664" spans="1:15" ht="27.75" hidden="1" customHeight="1" x14ac:dyDescent="0.25">
      <c r="A4664" s="203" t="s">
        <v>162</v>
      </c>
      <c r="B4664" s="202" t="s">
        <v>482</v>
      </c>
      <c r="C4664" s="203" t="s">
        <v>1695</v>
      </c>
      <c r="D4664" s="202" t="s">
        <v>1696</v>
      </c>
      <c r="E4664" s="202" t="s">
        <v>1697</v>
      </c>
      <c r="F4664" s="202" t="s">
        <v>505</v>
      </c>
      <c r="G4664" s="253">
        <v>4.8300000000000001E-3</v>
      </c>
      <c r="H4664" s="361" t="s">
        <v>1400</v>
      </c>
      <c r="I4664" s="359" t="s">
        <v>1385</v>
      </c>
      <c r="J4664" s="358">
        <v>0</v>
      </c>
      <c r="K4664" s="359" t="s">
        <v>1391</v>
      </c>
      <c r="L4664" s="359" t="s">
        <v>1392</v>
      </c>
      <c r="M4664" s="368">
        <v>2012</v>
      </c>
      <c r="N4664" s="205">
        <v>43390</v>
      </c>
      <c r="O4664" s="203"/>
    </row>
    <row r="4665" spans="1:15" ht="27.75" hidden="1" customHeight="1" x14ac:dyDescent="0.25">
      <c r="A4665" s="203" t="s">
        <v>162</v>
      </c>
      <c r="B4665" s="202" t="s">
        <v>482</v>
      </c>
      <c r="C4665" s="203" t="s">
        <v>1397</v>
      </c>
      <c r="D4665" s="202" t="s">
        <v>2120</v>
      </c>
      <c r="E4665" s="202" t="s">
        <v>2121</v>
      </c>
      <c r="F4665" s="202" t="s">
        <v>475</v>
      </c>
      <c r="G4665" s="253">
        <v>4.1900000000000004</v>
      </c>
      <c r="H4665" s="361" t="s">
        <v>1400</v>
      </c>
      <c r="I4665" s="359" t="s">
        <v>1379</v>
      </c>
      <c r="J4665" s="359" t="s">
        <v>1402</v>
      </c>
      <c r="K4665" s="359" t="s">
        <v>1391</v>
      </c>
      <c r="L4665" s="359" t="s">
        <v>1392</v>
      </c>
      <c r="M4665" s="368">
        <v>2010</v>
      </c>
      <c r="N4665" s="207" t="s">
        <v>1401</v>
      </c>
      <c r="O4665" s="203"/>
    </row>
    <row r="4666" spans="1:15" ht="27.75" hidden="1" customHeight="1" x14ac:dyDescent="0.25">
      <c r="A4666" s="203" t="s">
        <v>162</v>
      </c>
      <c r="B4666" s="202" t="s">
        <v>482</v>
      </c>
      <c r="C4666" s="203" t="s">
        <v>1397</v>
      </c>
      <c r="D4666" s="202" t="s">
        <v>2120</v>
      </c>
      <c r="E4666" s="202" t="s">
        <v>2121</v>
      </c>
      <c r="F4666" s="202" t="s">
        <v>475</v>
      </c>
      <c r="G4666" s="253">
        <v>1.75</v>
      </c>
      <c r="H4666" s="361" t="s">
        <v>1400</v>
      </c>
      <c r="I4666" s="359" t="s">
        <v>1382</v>
      </c>
      <c r="J4666" s="358">
        <v>0.53</v>
      </c>
      <c r="K4666" s="359" t="s">
        <v>1391</v>
      </c>
      <c r="L4666" s="359" t="s">
        <v>1392</v>
      </c>
      <c r="M4666" s="368">
        <v>2010</v>
      </c>
      <c r="N4666" s="207" t="s">
        <v>1401</v>
      </c>
      <c r="O4666" s="203"/>
    </row>
    <row r="4667" spans="1:15" ht="27.75" hidden="1" customHeight="1" x14ac:dyDescent="0.25">
      <c r="A4667" s="203" t="s">
        <v>162</v>
      </c>
      <c r="B4667" s="202" t="s">
        <v>482</v>
      </c>
      <c r="C4667" s="203" t="s">
        <v>1397</v>
      </c>
      <c r="D4667" s="202" t="s">
        <v>2120</v>
      </c>
      <c r="E4667" s="202" t="s">
        <v>2121</v>
      </c>
      <c r="F4667" s="202" t="s">
        <v>475</v>
      </c>
      <c r="G4667" s="253">
        <v>0.94099999999999995</v>
      </c>
      <c r="H4667" s="361" t="s">
        <v>1400</v>
      </c>
      <c r="I4667" s="359" t="s">
        <v>1383</v>
      </c>
      <c r="J4667" s="358">
        <v>0.71</v>
      </c>
      <c r="K4667" s="359" t="s">
        <v>1391</v>
      </c>
      <c r="L4667" s="359" t="s">
        <v>1392</v>
      </c>
      <c r="M4667" s="368">
        <v>2010</v>
      </c>
      <c r="N4667" s="207" t="s">
        <v>1401</v>
      </c>
      <c r="O4667" s="203"/>
    </row>
    <row r="4668" spans="1:15" ht="27.75" hidden="1" customHeight="1" x14ac:dyDescent="0.25">
      <c r="A4668" s="203" t="s">
        <v>162</v>
      </c>
      <c r="B4668" s="202" t="s">
        <v>482</v>
      </c>
      <c r="C4668" s="203" t="s">
        <v>1397</v>
      </c>
      <c r="D4668" s="202" t="s">
        <v>2120</v>
      </c>
      <c r="E4668" s="202" t="s">
        <v>2121</v>
      </c>
      <c r="F4668" s="202" t="s">
        <v>475</v>
      </c>
      <c r="G4668" s="253">
        <v>0.48499999999999999</v>
      </c>
      <c r="H4668" s="361" t="s">
        <v>1400</v>
      </c>
      <c r="I4668" s="359" t="s">
        <v>1384</v>
      </c>
      <c r="J4668" s="358">
        <v>0.54</v>
      </c>
      <c r="K4668" s="359" t="s">
        <v>1391</v>
      </c>
      <c r="L4668" s="359" t="s">
        <v>1392</v>
      </c>
      <c r="M4668" s="368">
        <v>2010</v>
      </c>
      <c r="N4668" s="207" t="s">
        <v>1401</v>
      </c>
      <c r="O4668" s="203"/>
    </row>
    <row r="4669" spans="1:15" ht="27.75" hidden="1" customHeight="1" x14ac:dyDescent="0.25">
      <c r="A4669" s="203" t="s">
        <v>162</v>
      </c>
      <c r="B4669" s="202" t="s">
        <v>482</v>
      </c>
      <c r="C4669" s="203" t="s">
        <v>1397</v>
      </c>
      <c r="D4669" s="202" t="s">
        <v>2120</v>
      </c>
      <c r="E4669" s="202" t="s">
        <v>2121</v>
      </c>
      <c r="F4669" s="202" t="s">
        <v>475</v>
      </c>
      <c r="G4669" s="253">
        <v>0.25700000000000001</v>
      </c>
      <c r="H4669" s="361" t="s">
        <v>1400</v>
      </c>
      <c r="I4669" s="359" t="s">
        <v>1385</v>
      </c>
      <c r="J4669" s="359" t="s">
        <v>1402</v>
      </c>
      <c r="K4669" s="359" t="s">
        <v>1391</v>
      </c>
      <c r="L4669" s="359" t="s">
        <v>1392</v>
      </c>
      <c r="M4669" s="368">
        <v>2010</v>
      </c>
      <c r="N4669" s="207" t="s">
        <v>1401</v>
      </c>
      <c r="O4669" s="203"/>
    </row>
    <row r="4670" spans="1:15" ht="27.75" hidden="1" customHeight="1" x14ac:dyDescent="0.25">
      <c r="A4670" s="203" t="s">
        <v>162</v>
      </c>
      <c r="B4670" s="202" t="s">
        <v>482</v>
      </c>
      <c r="C4670" s="203" t="s">
        <v>1668</v>
      </c>
      <c r="D4670" s="202" t="s">
        <v>474</v>
      </c>
      <c r="E4670" s="202" t="s">
        <v>1667</v>
      </c>
      <c r="F4670" s="202" t="s">
        <v>475</v>
      </c>
      <c r="G4670" s="253">
        <v>26.51</v>
      </c>
      <c r="H4670" s="361" t="s">
        <v>488</v>
      </c>
      <c r="I4670" s="359" t="s">
        <v>1379</v>
      </c>
      <c r="J4670" s="359" t="s">
        <v>1380</v>
      </c>
      <c r="K4670" s="359" t="s">
        <v>22</v>
      </c>
      <c r="L4670" s="359" t="s">
        <v>1392</v>
      </c>
      <c r="M4670" s="368">
        <v>2008</v>
      </c>
      <c r="N4670" s="205">
        <v>41054</v>
      </c>
      <c r="O4670" s="203"/>
    </row>
    <row r="4671" spans="1:15" ht="27.75" hidden="1" customHeight="1" x14ac:dyDescent="0.25">
      <c r="A4671" s="203" t="s">
        <v>162</v>
      </c>
      <c r="B4671" s="202" t="s">
        <v>482</v>
      </c>
      <c r="C4671" s="203" t="s">
        <v>1668</v>
      </c>
      <c r="D4671" s="202" t="s">
        <v>474</v>
      </c>
      <c r="E4671" s="202" t="s">
        <v>1667</v>
      </c>
      <c r="F4671" s="202" t="s">
        <v>475</v>
      </c>
      <c r="G4671" s="253">
        <v>11.15</v>
      </c>
      <c r="H4671" s="361" t="s">
        <v>488</v>
      </c>
      <c r="I4671" s="359" t="s">
        <v>1382</v>
      </c>
      <c r="J4671" s="359" t="s">
        <v>1380</v>
      </c>
      <c r="K4671" s="359" t="s">
        <v>22</v>
      </c>
      <c r="L4671" s="359" t="s">
        <v>1392</v>
      </c>
      <c r="M4671" s="368">
        <v>2008</v>
      </c>
      <c r="N4671" s="205">
        <v>41054</v>
      </c>
      <c r="O4671" s="203"/>
    </row>
    <row r="4672" spans="1:15" ht="27.75" hidden="1" customHeight="1" x14ac:dyDescent="0.25">
      <c r="A4672" s="203" t="s">
        <v>162</v>
      </c>
      <c r="B4672" s="202" t="s">
        <v>482</v>
      </c>
      <c r="C4672" s="203" t="s">
        <v>1668</v>
      </c>
      <c r="D4672" s="202" t="s">
        <v>474</v>
      </c>
      <c r="E4672" s="202" t="s">
        <v>1667</v>
      </c>
      <c r="F4672" s="202" t="s">
        <v>475</v>
      </c>
      <c r="G4672" s="253">
        <v>7.21</v>
      </c>
      <c r="H4672" s="361" t="s">
        <v>488</v>
      </c>
      <c r="I4672" s="359" t="s">
        <v>1383</v>
      </c>
      <c r="J4672" s="359" t="s">
        <v>1380</v>
      </c>
      <c r="K4672" s="359" t="s">
        <v>22</v>
      </c>
      <c r="L4672" s="359" t="s">
        <v>1392</v>
      </c>
      <c r="M4672" s="368">
        <v>2008</v>
      </c>
      <c r="N4672" s="205">
        <v>41054</v>
      </c>
      <c r="O4672" s="203"/>
    </row>
    <row r="4673" spans="1:15" ht="27.75" hidden="1" customHeight="1" x14ac:dyDescent="0.25">
      <c r="A4673" s="203" t="s">
        <v>162</v>
      </c>
      <c r="B4673" s="202" t="s">
        <v>482</v>
      </c>
      <c r="C4673" s="203" t="s">
        <v>1668</v>
      </c>
      <c r="D4673" s="202" t="s">
        <v>474</v>
      </c>
      <c r="E4673" s="202" t="s">
        <v>1667</v>
      </c>
      <c r="F4673" s="202" t="s">
        <v>475</v>
      </c>
      <c r="G4673" s="253">
        <v>5.13</v>
      </c>
      <c r="H4673" s="361" t="s">
        <v>488</v>
      </c>
      <c r="I4673" s="359" t="s">
        <v>1384</v>
      </c>
      <c r="J4673" s="359" t="s">
        <v>1380</v>
      </c>
      <c r="K4673" s="359" t="s">
        <v>22</v>
      </c>
      <c r="L4673" s="359" t="s">
        <v>1392</v>
      </c>
      <c r="M4673" s="368">
        <v>2008</v>
      </c>
      <c r="N4673" s="205">
        <v>41054</v>
      </c>
      <c r="O4673" s="203"/>
    </row>
    <row r="4674" spans="1:15" ht="27.75" hidden="1" customHeight="1" x14ac:dyDescent="0.25">
      <c r="A4674" s="203" t="s">
        <v>162</v>
      </c>
      <c r="B4674" s="202" t="s">
        <v>482</v>
      </c>
      <c r="C4674" s="203" t="s">
        <v>1668</v>
      </c>
      <c r="D4674" s="202" t="s">
        <v>474</v>
      </c>
      <c r="E4674" s="202" t="s">
        <v>1667</v>
      </c>
      <c r="F4674" s="202" t="s">
        <v>475</v>
      </c>
      <c r="G4674" s="253">
        <v>4.33</v>
      </c>
      <c r="H4674" s="361" t="s">
        <v>488</v>
      </c>
      <c r="I4674" s="359" t="s">
        <v>1385</v>
      </c>
      <c r="J4674" s="359" t="s">
        <v>1380</v>
      </c>
      <c r="K4674" s="359" t="s">
        <v>22</v>
      </c>
      <c r="L4674" s="359" t="s">
        <v>1392</v>
      </c>
      <c r="M4674" s="368">
        <v>2008</v>
      </c>
      <c r="N4674" s="205">
        <v>41054</v>
      </c>
      <c r="O4674" s="203"/>
    </row>
    <row r="4675" spans="1:15" ht="27.75" hidden="1" customHeight="1" x14ac:dyDescent="0.25">
      <c r="A4675" s="203" t="s">
        <v>162</v>
      </c>
      <c r="B4675" s="202" t="s">
        <v>482</v>
      </c>
      <c r="C4675" s="203" t="s">
        <v>1668</v>
      </c>
      <c r="D4675" s="202" t="s">
        <v>494</v>
      </c>
      <c r="E4675" s="202" t="s">
        <v>1666</v>
      </c>
      <c r="F4675" s="202" t="s">
        <v>475</v>
      </c>
      <c r="G4675" s="253">
        <v>26.17</v>
      </c>
      <c r="H4675" s="361" t="s">
        <v>488</v>
      </c>
      <c r="I4675" s="359" t="s">
        <v>1379</v>
      </c>
      <c r="J4675" s="359" t="s">
        <v>1380</v>
      </c>
      <c r="K4675" s="359" t="s">
        <v>22</v>
      </c>
      <c r="L4675" s="359" t="s">
        <v>1392</v>
      </c>
      <c r="M4675" s="368">
        <v>2008</v>
      </c>
      <c r="N4675" s="205">
        <v>41054</v>
      </c>
      <c r="O4675" s="203"/>
    </row>
    <row r="4676" spans="1:15" ht="27.75" hidden="1" customHeight="1" x14ac:dyDescent="0.25">
      <c r="A4676" s="203" t="s">
        <v>162</v>
      </c>
      <c r="B4676" s="202" t="s">
        <v>482</v>
      </c>
      <c r="C4676" s="203" t="s">
        <v>1668</v>
      </c>
      <c r="D4676" s="202" t="s">
        <v>494</v>
      </c>
      <c r="E4676" s="202" t="s">
        <v>1666</v>
      </c>
      <c r="F4676" s="202" t="s">
        <v>475</v>
      </c>
      <c r="G4676" s="253">
        <v>10.34</v>
      </c>
      <c r="H4676" s="361" t="s">
        <v>488</v>
      </c>
      <c r="I4676" s="359" t="s">
        <v>1382</v>
      </c>
      <c r="J4676" s="359" t="s">
        <v>1380</v>
      </c>
      <c r="K4676" s="359" t="s">
        <v>22</v>
      </c>
      <c r="L4676" s="359" t="s">
        <v>1392</v>
      </c>
      <c r="M4676" s="368">
        <v>2008</v>
      </c>
      <c r="N4676" s="205">
        <v>41054</v>
      </c>
      <c r="O4676" s="203"/>
    </row>
    <row r="4677" spans="1:15" ht="27.75" hidden="1" customHeight="1" x14ac:dyDescent="0.25">
      <c r="A4677" s="203" t="s">
        <v>162</v>
      </c>
      <c r="B4677" s="202" t="s">
        <v>482</v>
      </c>
      <c r="C4677" s="203" t="s">
        <v>1668</v>
      </c>
      <c r="D4677" s="202" t="s">
        <v>494</v>
      </c>
      <c r="E4677" s="202" t="s">
        <v>1666</v>
      </c>
      <c r="F4677" s="202" t="s">
        <v>475</v>
      </c>
      <c r="G4677" s="253">
        <v>3.96</v>
      </c>
      <c r="H4677" s="361" t="s">
        <v>488</v>
      </c>
      <c r="I4677" s="359" t="s">
        <v>1383</v>
      </c>
      <c r="J4677" s="359" t="s">
        <v>1380</v>
      </c>
      <c r="K4677" s="359" t="s">
        <v>22</v>
      </c>
      <c r="L4677" s="359" t="s">
        <v>1392</v>
      </c>
      <c r="M4677" s="368">
        <v>2008</v>
      </c>
      <c r="N4677" s="205">
        <v>41054</v>
      </c>
      <c r="O4677" s="203"/>
    </row>
    <row r="4678" spans="1:15" ht="27.75" hidden="1" customHeight="1" x14ac:dyDescent="0.25">
      <c r="A4678" s="203" t="s">
        <v>162</v>
      </c>
      <c r="B4678" s="202" t="s">
        <v>482</v>
      </c>
      <c r="C4678" s="203" t="s">
        <v>1668</v>
      </c>
      <c r="D4678" s="202" t="s">
        <v>494</v>
      </c>
      <c r="E4678" s="202" t="s">
        <v>1666</v>
      </c>
      <c r="F4678" s="202" t="s">
        <v>475</v>
      </c>
      <c r="G4678" s="253">
        <v>1.81</v>
      </c>
      <c r="H4678" s="361" t="s">
        <v>488</v>
      </c>
      <c r="I4678" s="359" t="s">
        <v>1384</v>
      </c>
      <c r="J4678" s="359" t="s">
        <v>1380</v>
      </c>
      <c r="K4678" s="359" t="s">
        <v>22</v>
      </c>
      <c r="L4678" s="359" t="s">
        <v>1392</v>
      </c>
      <c r="M4678" s="368">
        <v>2008</v>
      </c>
      <c r="N4678" s="205">
        <v>41054</v>
      </c>
      <c r="O4678" s="203"/>
    </row>
    <row r="4679" spans="1:15" ht="27.75" hidden="1" customHeight="1" x14ac:dyDescent="0.25">
      <c r="A4679" s="203" t="s">
        <v>162</v>
      </c>
      <c r="B4679" s="202" t="s">
        <v>482</v>
      </c>
      <c r="C4679" s="203" t="s">
        <v>1668</v>
      </c>
      <c r="D4679" s="202" t="s">
        <v>494</v>
      </c>
      <c r="E4679" s="202" t="s">
        <v>1666</v>
      </c>
      <c r="F4679" s="202" t="s">
        <v>475</v>
      </c>
      <c r="G4679" s="253">
        <v>0.95</v>
      </c>
      <c r="H4679" s="361" t="s">
        <v>488</v>
      </c>
      <c r="I4679" s="359" t="s">
        <v>1385</v>
      </c>
      <c r="J4679" s="359" t="s">
        <v>1380</v>
      </c>
      <c r="K4679" s="359" t="s">
        <v>22</v>
      </c>
      <c r="L4679" s="359" t="s">
        <v>1392</v>
      </c>
      <c r="M4679" s="368">
        <v>2008</v>
      </c>
      <c r="N4679" s="205">
        <v>41054</v>
      </c>
      <c r="O4679" s="203"/>
    </row>
    <row r="4680" spans="1:15" ht="27.75" hidden="1" customHeight="1" x14ac:dyDescent="0.25">
      <c r="A4680" s="203" t="s">
        <v>162</v>
      </c>
      <c r="B4680" s="202" t="s">
        <v>482</v>
      </c>
      <c r="C4680" s="203" t="s">
        <v>1668</v>
      </c>
      <c r="D4680" s="202" t="s">
        <v>492</v>
      </c>
      <c r="E4680" s="202" t="s">
        <v>1666</v>
      </c>
      <c r="F4680" s="202" t="s">
        <v>475</v>
      </c>
      <c r="G4680" s="253">
        <v>4.95</v>
      </c>
      <c r="H4680" s="361" t="s">
        <v>488</v>
      </c>
      <c r="I4680" s="359" t="s">
        <v>1379</v>
      </c>
      <c r="J4680" s="359" t="s">
        <v>1380</v>
      </c>
      <c r="K4680" s="359" t="s">
        <v>22</v>
      </c>
      <c r="L4680" s="359" t="s">
        <v>1392</v>
      </c>
      <c r="M4680" s="368">
        <v>2008</v>
      </c>
      <c r="N4680" s="205">
        <v>41054</v>
      </c>
      <c r="O4680" s="203"/>
    </row>
    <row r="4681" spans="1:15" ht="27.75" hidden="1" customHeight="1" x14ac:dyDescent="0.25">
      <c r="A4681" s="203" t="s">
        <v>162</v>
      </c>
      <c r="B4681" s="202" t="s">
        <v>482</v>
      </c>
      <c r="C4681" s="203" t="s">
        <v>1668</v>
      </c>
      <c r="D4681" s="202" t="s">
        <v>492</v>
      </c>
      <c r="E4681" s="202" t="s">
        <v>1666</v>
      </c>
      <c r="F4681" s="202" t="s">
        <v>475</v>
      </c>
      <c r="G4681" s="253">
        <v>2.0699999999999998</v>
      </c>
      <c r="H4681" s="361" t="s">
        <v>488</v>
      </c>
      <c r="I4681" s="359" t="s">
        <v>1382</v>
      </c>
      <c r="J4681" s="359" t="s">
        <v>1380</v>
      </c>
      <c r="K4681" s="359" t="s">
        <v>22</v>
      </c>
      <c r="L4681" s="359" t="s">
        <v>1392</v>
      </c>
      <c r="M4681" s="368">
        <v>2008</v>
      </c>
      <c r="N4681" s="205">
        <v>41054</v>
      </c>
      <c r="O4681" s="203"/>
    </row>
    <row r="4682" spans="1:15" ht="27.75" hidden="1" customHeight="1" x14ac:dyDescent="0.25">
      <c r="A4682" s="203" t="s">
        <v>162</v>
      </c>
      <c r="B4682" s="202" t="s">
        <v>482</v>
      </c>
      <c r="C4682" s="203" t="s">
        <v>1668</v>
      </c>
      <c r="D4682" s="202" t="s">
        <v>492</v>
      </c>
      <c r="E4682" s="202" t="s">
        <v>1666</v>
      </c>
      <c r="F4682" s="202" t="s">
        <v>475</v>
      </c>
      <c r="G4682" s="253">
        <v>1</v>
      </c>
      <c r="H4682" s="361" t="s">
        <v>488</v>
      </c>
      <c r="I4682" s="359" t="s">
        <v>1383</v>
      </c>
      <c r="J4682" s="359" t="s">
        <v>1380</v>
      </c>
      <c r="K4682" s="359" t="s">
        <v>22</v>
      </c>
      <c r="L4682" s="359" t="s">
        <v>1392</v>
      </c>
      <c r="M4682" s="368">
        <v>2008</v>
      </c>
      <c r="N4682" s="205">
        <v>41054</v>
      </c>
      <c r="O4682" s="203"/>
    </row>
    <row r="4683" spans="1:15" ht="27.75" hidden="1" customHeight="1" x14ac:dyDescent="0.25">
      <c r="A4683" s="203" t="s">
        <v>162</v>
      </c>
      <c r="B4683" s="202" t="s">
        <v>482</v>
      </c>
      <c r="C4683" s="203" t="s">
        <v>1668</v>
      </c>
      <c r="D4683" s="202" t="s">
        <v>492</v>
      </c>
      <c r="E4683" s="202" t="s">
        <v>1666</v>
      </c>
      <c r="F4683" s="202" t="s">
        <v>475</v>
      </c>
      <c r="G4683" s="253">
        <v>0.35</v>
      </c>
      <c r="H4683" s="361" t="s">
        <v>488</v>
      </c>
      <c r="I4683" s="359" t="s">
        <v>1384</v>
      </c>
      <c r="J4683" s="359" t="s">
        <v>1380</v>
      </c>
      <c r="K4683" s="359" t="s">
        <v>22</v>
      </c>
      <c r="L4683" s="359" t="s">
        <v>1392</v>
      </c>
      <c r="M4683" s="368">
        <v>2008</v>
      </c>
      <c r="N4683" s="205">
        <v>41054</v>
      </c>
      <c r="O4683" s="203"/>
    </row>
    <row r="4684" spans="1:15" ht="27.75" hidden="1" customHeight="1" x14ac:dyDescent="0.25">
      <c r="A4684" s="203" t="s">
        <v>162</v>
      </c>
      <c r="B4684" s="202" t="s">
        <v>482</v>
      </c>
      <c r="C4684" s="203" t="s">
        <v>1668</v>
      </c>
      <c r="D4684" s="202" t="s">
        <v>492</v>
      </c>
      <c r="E4684" s="202" t="s">
        <v>1666</v>
      </c>
      <c r="F4684" s="202" t="s">
        <v>475</v>
      </c>
      <c r="G4684" s="253">
        <v>0.13</v>
      </c>
      <c r="H4684" s="361" t="s">
        <v>488</v>
      </c>
      <c r="I4684" s="359" t="s">
        <v>1385</v>
      </c>
      <c r="J4684" s="359" t="s">
        <v>1380</v>
      </c>
      <c r="K4684" s="359" t="s">
        <v>22</v>
      </c>
      <c r="L4684" s="359" t="s">
        <v>1392</v>
      </c>
      <c r="M4684" s="368">
        <v>2008</v>
      </c>
      <c r="N4684" s="205">
        <v>41054</v>
      </c>
      <c r="O4684" s="203"/>
    </row>
    <row r="4685" spans="1:15" ht="27.75" hidden="1" customHeight="1" x14ac:dyDescent="0.25">
      <c r="A4685" s="203" t="s">
        <v>162</v>
      </c>
      <c r="B4685" s="202" t="s">
        <v>482</v>
      </c>
      <c r="C4685" s="203" t="s">
        <v>1668</v>
      </c>
      <c r="D4685" s="202" t="s">
        <v>807</v>
      </c>
      <c r="E4685" s="202" t="s">
        <v>1890</v>
      </c>
      <c r="F4685" s="202" t="s">
        <v>475</v>
      </c>
      <c r="G4685" s="253">
        <v>9.48</v>
      </c>
      <c r="H4685" s="361" t="s">
        <v>488</v>
      </c>
      <c r="I4685" s="359" t="s">
        <v>1379</v>
      </c>
      <c r="J4685" s="359" t="s">
        <v>1596</v>
      </c>
      <c r="K4685" s="359" t="s">
        <v>22</v>
      </c>
      <c r="L4685" s="359" t="s">
        <v>1392</v>
      </c>
      <c r="M4685" s="368">
        <v>2008</v>
      </c>
      <c r="N4685" s="205">
        <v>41054</v>
      </c>
      <c r="O4685" s="203" t="s">
        <v>1597</v>
      </c>
    </row>
    <row r="4686" spans="1:15" ht="27.75" hidden="1" customHeight="1" x14ac:dyDescent="0.25">
      <c r="A4686" s="203" t="s">
        <v>162</v>
      </c>
      <c r="B4686" s="202" t="s">
        <v>482</v>
      </c>
      <c r="C4686" s="203" t="s">
        <v>1668</v>
      </c>
      <c r="D4686" s="202" t="s">
        <v>807</v>
      </c>
      <c r="E4686" s="202" t="s">
        <v>1890</v>
      </c>
      <c r="F4686" s="202" t="s">
        <v>475</v>
      </c>
      <c r="G4686" s="253">
        <v>5.1100000000000003</v>
      </c>
      <c r="H4686" s="361" t="s">
        <v>488</v>
      </c>
      <c r="I4686" s="359" t="s">
        <v>1382</v>
      </c>
      <c r="J4686" s="359" t="s">
        <v>1596</v>
      </c>
      <c r="K4686" s="359" t="s">
        <v>22</v>
      </c>
      <c r="L4686" s="359" t="s">
        <v>1392</v>
      </c>
      <c r="M4686" s="368">
        <v>2008</v>
      </c>
      <c r="N4686" s="205">
        <v>41054</v>
      </c>
      <c r="O4686" s="203" t="s">
        <v>1597</v>
      </c>
    </row>
    <row r="4687" spans="1:15" ht="27.75" hidden="1" customHeight="1" x14ac:dyDescent="0.25">
      <c r="A4687" s="203" t="s">
        <v>162</v>
      </c>
      <c r="B4687" s="202" t="s">
        <v>482</v>
      </c>
      <c r="C4687" s="203" t="s">
        <v>1668</v>
      </c>
      <c r="D4687" s="202" t="s">
        <v>807</v>
      </c>
      <c r="E4687" s="202" t="s">
        <v>1890</v>
      </c>
      <c r="F4687" s="202" t="s">
        <v>475</v>
      </c>
      <c r="G4687" s="253">
        <v>2.63</v>
      </c>
      <c r="H4687" s="361" t="s">
        <v>488</v>
      </c>
      <c r="I4687" s="359" t="s">
        <v>1383</v>
      </c>
      <c r="J4687" s="359" t="s">
        <v>1596</v>
      </c>
      <c r="K4687" s="359" t="s">
        <v>22</v>
      </c>
      <c r="L4687" s="359" t="s">
        <v>1392</v>
      </c>
      <c r="M4687" s="368">
        <v>2008</v>
      </c>
      <c r="N4687" s="205">
        <v>41054</v>
      </c>
      <c r="O4687" s="203" t="s">
        <v>1597</v>
      </c>
    </row>
    <row r="4688" spans="1:15" ht="27.75" hidden="1" customHeight="1" x14ac:dyDescent="0.25">
      <c r="A4688" s="203" t="s">
        <v>162</v>
      </c>
      <c r="B4688" s="202" t="s">
        <v>482</v>
      </c>
      <c r="C4688" s="203" t="s">
        <v>1668</v>
      </c>
      <c r="D4688" s="202" t="s">
        <v>807</v>
      </c>
      <c r="E4688" s="202" t="s">
        <v>1890</v>
      </c>
      <c r="F4688" s="202" t="s">
        <v>475</v>
      </c>
      <c r="G4688" s="253">
        <v>1.2</v>
      </c>
      <c r="H4688" s="361" t="s">
        <v>488</v>
      </c>
      <c r="I4688" s="359" t="s">
        <v>1384</v>
      </c>
      <c r="J4688" s="359" t="s">
        <v>1596</v>
      </c>
      <c r="K4688" s="359" t="s">
        <v>22</v>
      </c>
      <c r="L4688" s="359" t="s">
        <v>1392</v>
      </c>
      <c r="M4688" s="368">
        <v>2008</v>
      </c>
      <c r="N4688" s="205">
        <v>41054</v>
      </c>
      <c r="O4688" s="203" t="s">
        <v>1597</v>
      </c>
    </row>
    <row r="4689" spans="1:15" ht="27.75" hidden="1" customHeight="1" x14ac:dyDescent="0.25">
      <c r="A4689" s="203" t="s">
        <v>162</v>
      </c>
      <c r="B4689" s="202" t="s">
        <v>482</v>
      </c>
      <c r="C4689" s="203" t="s">
        <v>1668</v>
      </c>
      <c r="D4689" s="202" t="s">
        <v>807</v>
      </c>
      <c r="E4689" s="202" t="s">
        <v>1890</v>
      </c>
      <c r="F4689" s="202" t="s">
        <v>475</v>
      </c>
      <c r="G4689" s="253">
        <v>0.73</v>
      </c>
      <c r="H4689" s="361" t="s">
        <v>488</v>
      </c>
      <c r="I4689" s="359" t="s">
        <v>1385</v>
      </c>
      <c r="J4689" s="359" t="s">
        <v>1596</v>
      </c>
      <c r="K4689" s="359" t="s">
        <v>22</v>
      </c>
      <c r="L4689" s="359" t="s">
        <v>1392</v>
      </c>
      <c r="M4689" s="368">
        <v>2008</v>
      </c>
      <c r="N4689" s="205">
        <v>41054</v>
      </c>
      <c r="O4689" s="203" t="s">
        <v>1597</v>
      </c>
    </row>
    <row r="4690" spans="1:15" ht="27.75" hidden="1" customHeight="1" x14ac:dyDescent="0.25">
      <c r="A4690" s="203" t="s">
        <v>162</v>
      </c>
      <c r="B4690" s="202" t="s">
        <v>482</v>
      </c>
      <c r="C4690" s="203" t="s">
        <v>1668</v>
      </c>
      <c r="D4690" s="202" t="s">
        <v>809</v>
      </c>
      <c r="E4690" s="202" t="s">
        <v>1890</v>
      </c>
      <c r="F4690" s="202" t="s">
        <v>475</v>
      </c>
      <c r="G4690" s="253">
        <v>2</v>
      </c>
      <c r="H4690" s="361" t="s">
        <v>488</v>
      </c>
      <c r="I4690" s="359" t="s">
        <v>1379</v>
      </c>
      <c r="J4690" s="359" t="s">
        <v>1596</v>
      </c>
      <c r="K4690" s="359" t="s">
        <v>22</v>
      </c>
      <c r="L4690" s="359" t="s">
        <v>1392</v>
      </c>
      <c r="M4690" s="368">
        <v>2008</v>
      </c>
      <c r="N4690" s="205">
        <v>41054</v>
      </c>
      <c r="O4690" s="203" t="s">
        <v>1597</v>
      </c>
    </row>
    <row r="4691" spans="1:15" ht="27.75" hidden="1" customHeight="1" x14ac:dyDescent="0.25">
      <c r="A4691" s="203" t="s">
        <v>162</v>
      </c>
      <c r="B4691" s="202" t="s">
        <v>482</v>
      </c>
      <c r="C4691" s="203" t="s">
        <v>1668</v>
      </c>
      <c r="D4691" s="202" t="s">
        <v>809</v>
      </c>
      <c r="E4691" s="202" t="s">
        <v>1890</v>
      </c>
      <c r="F4691" s="202" t="s">
        <v>475</v>
      </c>
      <c r="G4691" s="253">
        <v>1.08</v>
      </c>
      <c r="H4691" s="361" t="s">
        <v>488</v>
      </c>
      <c r="I4691" s="359" t="s">
        <v>1382</v>
      </c>
      <c r="J4691" s="359" t="s">
        <v>1596</v>
      </c>
      <c r="K4691" s="359" t="s">
        <v>22</v>
      </c>
      <c r="L4691" s="359" t="s">
        <v>1392</v>
      </c>
      <c r="M4691" s="368">
        <v>2008</v>
      </c>
      <c r="N4691" s="205">
        <v>41054</v>
      </c>
      <c r="O4691" s="203" t="s">
        <v>1597</v>
      </c>
    </row>
    <row r="4692" spans="1:15" ht="27.75" hidden="1" customHeight="1" x14ac:dyDescent="0.25">
      <c r="A4692" s="203" t="s">
        <v>162</v>
      </c>
      <c r="B4692" s="202" t="s">
        <v>482</v>
      </c>
      <c r="C4692" s="203" t="s">
        <v>1668</v>
      </c>
      <c r="D4692" s="202" t="s">
        <v>809</v>
      </c>
      <c r="E4692" s="202" t="s">
        <v>1890</v>
      </c>
      <c r="F4692" s="202" t="s">
        <v>475</v>
      </c>
      <c r="G4692" s="253">
        <v>0.56000000000000005</v>
      </c>
      <c r="H4692" s="361" t="s">
        <v>488</v>
      </c>
      <c r="I4692" s="359" t="s">
        <v>1383</v>
      </c>
      <c r="J4692" s="359" t="s">
        <v>1596</v>
      </c>
      <c r="K4692" s="359" t="s">
        <v>22</v>
      </c>
      <c r="L4692" s="359" t="s">
        <v>1392</v>
      </c>
      <c r="M4692" s="368">
        <v>2008</v>
      </c>
      <c r="N4692" s="205">
        <v>41054</v>
      </c>
      <c r="O4692" s="203" t="s">
        <v>1597</v>
      </c>
    </row>
    <row r="4693" spans="1:15" ht="27.75" hidden="1" customHeight="1" x14ac:dyDescent="0.25">
      <c r="A4693" s="203" t="s">
        <v>162</v>
      </c>
      <c r="B4693" s="202" t="s">
        <v>482</v>
      </c>
      <c r="C4693" s="203" t="s">
        <v>1668</v>
      </c>
      <c r="D4693" s="202" t="s">
        <v>809</v>
      </c>
      <c r="E4693" s="202" t="s">
        <v>1890</v>
      </c>
      <c r="F4693" s="202" t="s">
        <v>475</v>
      </c>
      <c r="G4693" s="253">
        <v>0.25</v>
      </c>
      <c r="H4693" s="361" t="s">
        <v>488</v>
      </c>
      <c r="I4693" s="359" t="s">
        <v>1384</v>
      </c>
      <c r="J4693" s="359" t="s">
        <v>1596</v>
      </c>
      <c r="K4693" s="359" t="s">
        <v>22</v>
      </c>
      <c r="L4693" s="359" t="s">
        <v>1392</v>
      </c>
      <c r="M4693" s="368">
        <v>2008</v>
      </c>
      <c r="N4693" s="205">
        <v>41054</v>
      </c>
      <c r="O4693" s="203" t="s">
        <v>1597</v>
      </c>
    </row>
    <row r="4694" spans="1:15" ht="27.75" hidden="1" customHeight="1" x14ac:dyDescent="0.25">
      <c r="A4694" s="203" t="s">
        <v>162</v>
      </c>
      <c r="B4694" s="202" t="s">
        <v>482</v>
      </c>
      <c r="C4694" s="203" t="s">
        <v>1668</v>
      </c>
      <c r="D4694" s="202" t="s">
        <v>809</v>
      </c>
      <c r="E4694" s="202" t="s">
        <v>1890</v>
      </c>
      <c r="F4694" s="202" t="s">
        <v>475</v>
      </c>
      <c r="G4694" s="253">
        <v>0.15</v>
      </c>
      <c r="H4694" s="361" t="s">
        <v>488</v>
      </c>
      <c r="I4694" s="359" t="s">
        <v>1385</v>
      </c>
      <c r="J4694" s="359" t="s">
        <v>1596</v>
      </c>
      <c r="K4694" s="359" t="s">
        <v>22</v>
      </c>
      <c r="L4694" s="359" t="s">
        <v>1392</v>
      </c>
      <c r="M4694" s="368">
        <v>2008</v>
      </c>
      <c r="N4694" s="205">
        <v>41054</v>
      </c>
      <c r="O4694" s="203" t="s">
        <v>1597</v>
      </c>
    </row>
    <row r="4695" spans="1:15" ht="27.75" hidden="1" customHeight="1" x14ac:dyDescent="0.25">
      <c r="A4695" s="203" t="s">
        <v>162</v>
      </c>
      <c r="B4695" s="202" t="s">
        <v>482</v>
      </c>
      <c r="C4695" s="203" t="s">
        <v>1668</v>
      </c>
      <c r="D4695" s="202" t="s">
        <v>506</v>
      </c>
      <c r="E4695" s="202" t="s">
        <v>1669</v>
      </c>
      <c r="F4695" s="202" t="s">
        <v>475</v>
      </c>
      <c r="G4695" s="253">
        <v>5.17</v>
      </c>
      <c r="H4695" s="361" t="s">
        <v>488</v>
      </c>
      <c r="I4695" s="359" t="s">
        <v>1379</v>
      </c>
      <c r="J4695" s="359" t="s">
        <v>1596</v>
      </c>
      <c r="K4695" s="359" t="s">
        <v>22</v>
      </c>
      <c r="L4695" s="359" t="s">
        <v>1392</v>
      </c>
      <c r="M4695" s="368">
        <v>2008</v>
      </c>
      <c r="N4695" s="205">
        <v>41054</v>
      </c>
      <c r="O4695" s="361" t="s">
        <v>1597</v>
      </c>
    </row>
    <row r="4696" spans="1:15" ht="27.75" hidden="1" customHeight="1" x14ac:dyDescent="0.25">
      <c r="A4696" s="203" t="s">
        <v>162</v>
      </c>
      <c r="B4696" s="202" t="s">
        <v>482</v>
      </c>
      <c r="C4696" s="203" t="s">
        <v>1668</v>
      </c>
      <c r="D4696" s="202" t="s">
        <v>506</v>
      </c>
      <c r="E4696" s="202" t="s">
        <v>1669</v>
      </c>
      <c r="F4696" s="202" t="s">
        <v>475</v>
      </c>
      <c r="G4696" s="253">
        <v>2.79</v>
      </c>
      <c r="H4696" s="361" t="s">
        <v>488</v>
      </c>
      <c r="I4696" s="359" t="s">
        <v>1382</v>
      </c>
      <c r="J4696" s="359" t="s">
        <v>1596</v>
      </c>
      <c r="K4696" s="359" t="s">
        <v>22</v>
      </c>
      <c r="L4696" s="359" t="s">
        <v>1392</v>
      </c>
      <c r="M4696" s="368">
        <v>2008</v>
      </c>
      <c r="N4696" s="205">
        <v>41054</v>
      </c>
      <c r="O4696" s="361" t="s">
        <v>1597</v>
      </c>
    </row>
    <row r="4697" spans="1:15" ht="27.75" hidden="1" customHeight="1" x14ac:dyDescent="0.25">
      <c r="A4697" s="203" t="s">
        <v>162</v>
      </c>
      <c r="B4697" s="202" t="s">
        <v>482</v>
      </c>
      <c r="C4697" s="203" t="s">
        <v>1668</v>
      </c>
      <c r="D4697" s="202" t="s">
        <v>506</v>
      </c>
      <c r="E4697" s="202" t="s">
        <v>1669</v>
      </c>
      <c r="F4697" s="202" t="s">
        <v>475</v>
      </c>
      <c r="G4697" s="253">
        <v>1.43</v>
      </c>
      <c r="H4697" s="361" t="s">
        <v>488</v>
      </c>
      <c r="I4697" s="359" t="s">
        <v>1383</v>
      </c>
      <c r="J4697" s="359" t="s">
        <v>1596</v>
      </c>
      <c r="K4697" s="359" t="s">
        <v>22</v>
      </c>
      <c r="L4697" s="359" t="s">
        <v>1392</v>
      </c>
      <c r="M4697" s="368">
        <v>2008</v>
      </c>
      <c r="N4697" s="205">
        <v>41054</v>
      </c>
      <c r="O4697" s="361" t="s">
        <v>1597</v>
      </c>
    </row>
    <row r="4698" spans="1:15" ht="27.75" hidden="1" customHeight="1" x14ac:dyDescent="0.25">
      <c r="A4698" s="203" t="s">
        <v>162</v>
      </c>
      <c r="B4698" s="202" t="s">
        <v>482</v>
      </c>
      <c r="C4698" s="203" t="s">
        <v>1668</v>
      </c>
      <c r="D4698" s="202" t="s">
        <v>506</v>
      </c>
      <c r="E4698" s="202" t="s">
        <v>1669</v>
      </c>
      <c r="F4698" s="202" t="s">
        <v>475</v>
      </c>
      <c r="G4698" s="253">
        <v>0.65</v>
      </c>
      <c r="H4698" s="361" t="s">
        <v>488</v>
      </c>
      <c r="I4698" s="359" t="s">
        <v>1384</v>
      </c>
      <c r="J4698" s="359" t="s">
        <v>1596</v>
      </c>
      <c r="K4698" s="359" t="s">
        <v>22</v>
      </c>
      <c r="L4698" s="359" t="s">
        <v>1392</v>
      </c>
      <c r="M4698" s="368">
        <v>2008</v>
      </c>
      <c r="N4698" s="205">
        <v>41054</v>
      </c>
      <c r="O4698" s="361" t="s">
        <v>1597</v>
      </c>
    </row>
    <row r="4699" spans="1:15" ht="27.75" hidden="1" customHeight="1" x14ac:dyDescent="0.25">
      <c r="A4699" s="203" t="s">
        <v>162</v>
      </c>
      <c r="B4699" s="202" t="s">
        <v>482</v>
      </c>
      <c r="C4699" s="203" t="s">
        <v>1668</v>
      </c>
      <c r="D4699" s="202" t="s">
        <v>506</v>
      </c>
      <c r="E4699" s="202" t="s">
        <v>1669</v>
      </c>
      <c r="F4699" s="202" t="s">
        <v>475</v>
      </c>
      <c r="G4699" s="253">
        <v>0.39</v>
      </c>
      <c r="H4699" s="361" t="s">
        <v>488</v>
      </c>
      <c r="I4699" s="359" t="s">
        <v>1385</v>
      </c>
      <c r="J4699" s="359" t="s">
        <v>1596</v>
      </c>
      <c r="K4699" s="359" t="s">
        <v>22</v>
      </c>
      <c r="L4699" s="359" t="s">
        <v>1392</v>
      </c>
      <c r="M4699" s="368">
        <v>2008</v>
      </c>
      <c r="N4699" s="205">
        <v>41054</v>
      </c>
      <c r="O4699" s="361" t="s">
        <v>1597</v>
      </c>
    </row>
    <row r="4700" spans="1:15" ht="27.75" hidden="1" customHeight="1" x14ac:dyDescent="0.25">
      <c r="A4700" s="203" t="s">
        <v>162</v>
      </c>
      <c r="B4700" s="202" t="s">
        <v>482</v>
      </c>
      <c r="C4700" s="203" t="s">
        <v>1668</v>
      </c>
      <c r="D4700" s="202" t="s">
        <v>579</v>
      </c>
      <c r="E4700" s="202" t="s">
        <v>1891</v>
      </c>
      <c r="F4700" s="202" t="s">
        <v>475</v>
      </c>
      <c r="G4700" s="253">
        <v>0.7</v>
      </c>
      <c r="H4700" s="361" t="s">
        <v>488</v>
      </c>
      <c r="I4700" s="359" t="s">
        <v>1379</v>
      </c>
      <c r="J4700" s="359" t="s">
        <v>1380</v>
      </c>
      <c r="K4700" s="359" t="s">
        <v>22</v>
      </c>
      <c r="L4700" s="359" t="s">
        <v>1392</v>
      </c>
      <c r="M4700" s="368">
        <v>2008</v>
      </c>
      <c r="N4700" s="205">
        <v>41054</v>
      </c>
      <c r="O4700" s="203"/>
    </row>
    <row r="4701" spans="1:15" ht="27.75" hidden="1" customHeight="1" x14ac:dyDescent="0.25">
      <c r="A4701" s="203" t="s">
        <v>162</v>
      </c>
      <c r="B4701" s="202" t="s">
        <v>482</v>
      </c>
      <c r="C4701" s="203" t="s">
        <v>1668</v>
      </c>
      <c r="D4701" s="202" t="s">
        <v>579</v>
      </c>
      <c r="E4701" s="202" t="s">
        <v>1891</v>
      </c>
      <c r="F4701" s="202" t="s">
        <v>475</v>
      </c>
      <c r="G4701" s="253">
        <v>0.28999999999999998</v>
      </c>
      <c r="H4701" s="361" t="s">
        <v>488</v>
      </c>
      <c r="I4701" s="359" t="s">
        <v>1382</v>
      </c>
      <c r="J4701" s="359" t="s">
        <v>1380</v>
      </c>
      <c r="K4701" s="359" t="s">
        <v>22</v>
      </c>
      <c r="L4701" s="359" t="s">
        <v>1392</v>
      </c>
      <c r="M4701" s="368">
        <v>2008</v>
      </c>
      <c r="N4701" s="205">
        <v>41054</v>
      </c>
      <c r="O4701" s="203"/>
    </row>
    <row r="4702" spans="1:15" ht="27.75" hidden="1" customHeight="1" x14ac:dyDescent="0.25">
      <c r="A4702" s="203" t="s">
        <v>162</v>
      </c>
      <c r="B4702" s="202" t="s">
        <v>482</v>
      </c>
      <c r="C4702" s="203" t="s">
        <v>1668</v>
      </c>
      <c r="D4702" s="202" t="s">
        <v>579</v>
      </c>
      <c r="E4702" s="202" t="s">
        <v>1891</v>
      </c>
      <c r="F4702" s="202" t="s">
        <v>475</v>
      </c>
      <c r="G4702" s="253">
        <v>0.11</v>
      </c>
      <c r="H4702" s="361" t="s">
        <v>488</v>
      </c>
      <c r="I4702" s="359" t="s">
        <v>1383</v>
      </c>
      <c r="J4702" s="359" t="s">
        <v>1380</v>
      </c>
      <c r="K4702" s="359" t="s">
        <v>22</v>
      </c>
      <c r="L4702" s="359" t="s">
        <v>1392</v>
      </c>
      <c r="M4702" s="368">
        <v>2008</v>
      </c>
      <c r="N4702" s="205">
        <v>41054</v>
      </c>
      <c r="O4702" s="203"/>
    </row>
    <row r="4703" spans="1:15" ht="27.75" hidden="1" customHeight="1" x14ac:dyDescent="0.25">
      <c r="A4703" s="203" t="s">
        <v>162</v>
      </c>
      <c r="B4703" s="202" t="s">
        <v>482</v>
      </c>
      <c r="C4703" s="203" t="s">
        <v>1668</v>
      </c>
      <c r="D4703" s="202" t="s">
        <v>579</v>
      </c>
      <c r="E4703" s="202" t="s">
        <v>1891</v>
      </c>
      <c r="F4703" s="202" t="s">
        <v>475</v>
      </c>
      <c r="G4703" s="253">
        <v>0.03</v>
      </c>
      <c r="H4703" s="361" t="s">
        <v>488</v>
      </c>
      <c r="I4703" s="359" t="s">
        <v>1384</v>
      </c>
      <c r="J4703" s="359" t="s">
        <v>1380</v>
      </c>
      <c r="K4703" s="359" t="s">
        <v>22</v>
      </c>
      <c r="L4703" s="359" t="s">
        <v>1392</v>
      </c>
      <c r="M4703" s="368">
        <v>2008</v>
      </c>
      <c r="N4703" s="205">
        <v>41054</v>
      </c>
      <c r="O4703" s="203"/>
    </row>
    <row r="4704" spans="1:15" ht="27.75" hidden="1" customHeight="1" x14ac:dyDescent="0.25">
      <c r="A4704" s="203" t="s">
        <v>162</v>
      </c>
      <c r="B4704" s="202" t="s">
        <v>482</v>
      </c>
      <c r="C4704" s="203" t="s">
        <v>1668</v>
      </c>
      <c r="D4704" s="202" t="s">
        <v>579</v>
      </c>
      <c r="E4704" s="202" t="s">
        <v>1891</v>
      </c>
      <c r="F4704" s="202" t="s">
        <v>475</v>
      </c>
      <c r="G4704" s="253" t="s">
        <v>515</v>
      </c>
      <c r="H4704" s="361" t="s">
        <v>488</v>
      </c>
      <c r="I4704" s="359" t="s">
        <v>1385</v>
      </c>
      <c r="J4704" s="359" t="s">
        <v>1380</v>
      </c>
      <c r="K4704" s="359" t="s">
        <v>22</v>
      </c>
      <c r="L4704" s="359" t="s">
        <v>1392</v>
      </c>
      <c r="M4704" s="368">
        <v>2008</v>
      </c>
      <c r="N4704" s="205">
        <v>41054</v>
      </c>
      <c r="O4704" s="203"/>
    </row>
    <row r="4705" spans="1:15" ht="27.75" hidden="1" customHeight="1" x14ac:dyDescent="0.25">
      <c r="A4705" s="203" t="s">
        <v>162</v>
      </c>
      <c r="B4705" s="202" t="s">
        <v>482</v>
      </c>
      <c r="C4705" s="203" t="s">
        <v>1668</v>
      </c>
      <c r="D4705" s="202" t="s">
        <v>581</v>
      </c>
      <c r="E4705" s="202" t="s">
        <v>1891</v>
      </c>
      <c r="F4705" s="202" t="s">
        <v>475</v>
      </c>
      <c r="G4705" s="253">
        <v>1.4</v>
      </c>
      <c r="H4705" s="361" t="s">
        <v>488</v>
      </c>
      <c r="I4705" s="359" t="s">
        <v>1379</v>
      </c>
      <c r="J4705" s="359" t="s">
        <v>1380</v>
      </c>
      <c r="K4705" s="359" t="s">
        <v>22</v>
      </c>
      <c r="L4705" s="359" t="s">
        <v>1392</v>
      </c>
      <c r="M4705" s="368">
        <v>2005</v>
      </c>
      <c r="N4705" s="205">
        <v>41054</v>
      </c>
      <c r="O4705" s="203"/>
    </row>
    <row r="4706" spans="1:15" ht="27.75" hidden="1" customHeight="1" x14ac:dyDescent="0.25">
      <c r="A4706" s="203" t="s">
        <v>162</v>
      </c>
      <c r="B4706" s="202" t="s">
        <v>482</v>
      </c>
      <c r="C4706" s="203" t="s">
        <v>1668</v>
      </c>
      <c r="D4706" s="202" t="s">
        <v>581</v>
      </c>
      <c r="E4706" s="202" t="s">
        <v>1891</v>
      </c>
      <c r="F4706" s="202" t="s">
        <v>475</v>
      </c>
      <c r="G4706" s="253">
        <v>0.59</v>
      </c>
      <c r="H4706" s="361" t="s">
        <v>488</v>
      </c>
      <c r="I4706" s="359" t="s">
        <v>1382</v>
      </c>
      <c r="J4706" s="359" t="s">
        <v>1380</v>
      </c>
      <c r="K4706" s="359" t="s">
        <v>22</v>
      </c>
      <c r="L4706" s="359" t="s">
        <v>1392</v>
      </c>
      <c r="M4706" s="368">
        <v>2005</v>
      </c>
      <c r="N4706" s="205">
        <v>41054</v>
      </c>
      <c r="O4706" s="203"/>
    </row>
    <row r="4707" spans="1:15" ht="27.75" hidden="1" customHeight="1" x14ac:dyDescent="0.25">
      <c r="A4707" s="203" t="s">
        <v>162</v>
      </c>
      <c r="B4707" s="202" t="s">
        <v>482</v>
      </c>
      <c r="C4707" s="203" t="s">
        <v>1668</v>
      </c>
      <c r="D4707" s="202" t="s">
        <v>581</v>
      </c>
      <c r="E4707" s="202" t="s">
        <v>1891</v>
      </c>
      <c r="F4707" s="202" t="s">
        <v>475</v>
      </c>
      <c r="G4707" s="253">
        <v>0.21</v>
      </c>
      <c r="H4707" s="361" t="s">
        <v>488</v>
      </c>
      <c r="I4707" s="359" t="s">
        <v>1383</v>
      </c>
      <c r="J4707" s="359" t="s">
        <v>1380</v>
      </c>
      <c r="K4707" s="359" t="s">
        <v>22</v>
      </c>
      <c r="L4707" s="359" t="s">
        <v>1392</v>
      </c>
      <c r="M4707" s="368">
        <v>2005</v>
      </c>
      <c r="N4707" s="205">
        <v>41054</v>
      </c>
      <c r="O4707" s="203"/>
    </row>
    <row r="4708" spans="1:15" ht="27.75" hidden="1" customHeight="1" x14ac:dyDescent="0.25">
      <c r="A4708" s="203" t="s">
        <v>162</v>
      </c>
      <c r="B4708" s="202" t="s">
        <v>482</v>
      </c>
      <c r="C4708" s="203" t="s">
        <v>1668</v>
      </c>
      <c r="D4708" s="202" t="s">
        <v>581</v>
      </c>
      <c r="E4708" s="202" t="s">
        <v>1891</v>
      </c>
      <c r="F4708" s="202" t="s">
        <v>475</v>
      </c>
      <c r="G4708" s="253">
        <v>0.05</v>
      </c>
      <c r="H4708" s="361" t="s">
        <v>488</v>
      </c>
      <c r="I4708" s="359" t="s">
        <v>1384</v>
      </c>
      <c r="J4708" s="359" t="s">
        <v>1380</v>
      </c>
      <c r="K4708" s="359" t="s">
        <v>22</v>
      </c>
      <c r="L4708" s="359" t="s">
        <v>1392</v>
      </c>
      <c r="M4708" s="368">
        <v>2005</v>
      </c>
      <c r="N4708" s="205">
        <v>41054</v>
      </c>
      <c r="O4708" s="203"/>
    </row>
    <row r="4709" spans="1:15" ht="27.75" hidden="1" customHeight="1" x14ac:dyDescent="0.25">
      <c r="A4709" s="203" t="s">
        <v>162</v>
      </c>
      <c r="B4709" s="202" t="s">
        <v>482</v>
      </c>
      <c r="C4709" s="203" t="s">
        <v>1668</v>
      </c>
      <c r="D4709" s="202" t="s">
        <v>581</v>
      </c>
      <c r="E4709" s="202" t="s">
        <v>1891</v>
      </c>
      <c r="F4709" s="202" t="s">
        <v>475</v>
      </c>
      <c r="G4709" s="253" t="s">
        <v>515</v>
      </c>
      <c r="H4709" s="361" t="s">
        <v>488</v>
      </c>
      <c r="I4709" s="359" t="s">
        <v>1385</v>
      </c>
      <c r="J4709" s="359" t="s">
        <v>1380</v>
      </c>
      <c r="K4709" s="359" t="s">
        <v>22</v>
      </c>
      <c r="L4709" s="359" t="s">
        <v>1392</v>
      </c>
      <c r="M4709" s="368">
        <v>2005</v>
      </c>
      <c r="N4709" s="205">
        <v>41054</v>
      </c>
      <c r="O4709" s="203"/>
    </row>
    <row r="4710" spans="1:15" ht="27.75" hidden="1" customHeight="1" x14ac:dyDescent="0.25">
      <c r="A4710" s="203" t="s">
        <v>162</v>
      </c>
      <c r="B4710" s="229" t="s">
        <v>482</v>
      </c>
      <c r="C4710" s="230" t="s">
        <v>1668</v>
      </c>
      <c r="D4710" s="229" t="s">
        <v>779</v>
      </c>
      <c r="E4710" s="229" t="s">
        <v>1670</v>
      </c>
      <c r="F4710" s="229" t="s">
        <v>475</v>
      </c>
      <c r="G4710" s="266">
        <v>3.29</v>
      </c>
      <c r="H4710" s="234" t="s">
        <v>488</v>
      </c>
      <c r="I4710" s="231" t="s">
        <v>1379</v>
      </c>
      <c r="J4710" s="359" t="s">
        <v>1380</v>
      </c>
      <c r="K4710" s="231" t="s">
        <v>22</v>
      </c>
      <c r="L4710" s="231" t="s">
        <v>1392</v>
      </c>
      <c r="M4710" s="376">
        <v>2008</v>
      </c>
      <c r="N4710" s="232">
        <v>41054</v>
      </c>
      <c r="O4710" s="230"/>
    </row>
    <row r="4711" spans="1:15" ht="27.75" hidden="1" customHeight="1" x14ac:dyDescent="0.25">
      <c r="A4711" s="203" t="s">
        <v>162</v>
      </c>
      <c r="B4711" s="229" t="s">
        <v>482</v>
      </c>
      <c r="C4711" s="230" t="s">
        <v>1668</v>
      </c>
      <c r="D4711" s="229" t="s">
        <v>779</v>
      </c>
      <c r="E4711" s="229" t="s">
        <v>1670</v>
      </c>
      <c r="F4711" s="229" t="s">
        <v>475</v>
      </c>
      <c r="G4711" s="266">
        <v>1.73</v>
      </c>
      <c r="H4711" s="234" t="s">
        <v>488</v>
      </c>
      <c r="I4711" s="231" t="s">
        <v>1382</v>
      </c>
      <c r="J4711" s="359" t="s">
        <v>1380</v>
      </c>
      <c r="K4711" s="231" t="s">
        <v>22</v>
      </c>
      <c r="L4711" s="231" t="s">
        <v>1392</v>
      </c>
      <c r="M4711" s="376">
        <v>2008</v>
      </c>
      <c r="N4711" s="232">
        <v>41054</v>
      </c>
      <c r="O4711" s="203"/>
    </row>
    <row r="4712" spans="1:15" ht="27.75" hidden="1" customHeight="1" x14ac:dyDescent="0.25">
      <c r="A4712" s="203" t="s">
        <v>162</v>
      </c>
      <c r="B4712" s="229" t="s">
        <v>482</v>
      </c>
      <c r="C4712" s="230" t="s">
        <v>1668</v>
      </c>
      <c r="D4712" s="229" t="s">
        <v>779</v>
      </c>
      <c r="E4712" s="229" t="s">
        <v>1670</v>
      </c>
      <c r="F4712" s="229" t="s">
        <v>475</v>
      </c>
      <c r="G4712" s="266">
        <v>0.81</v>
      </c>
      <c r="H4712" s="234" t="s">
        <v>488</v>
      </c>
      <c r="I4712" s="231" t="s">
        <v>1383</v>
      </c>
      <c r="J4712" s="359" t="s">
        <v>1380</v>
      </c>
      <c r="K4712" s="231" t="s">
        <v>22</v>
      </c>
      <c r="L4712" s="231" t="s">
        <v>1392</v>
      </c>
      <c r="M4712" s="376">
        <v>2008</v>
      </c>
      <c r="N4712" s="232">
        <v>41054</v>
      </c>
      <c r="O4712" s="203"/>
    </row>
    <row r="4713" spans="1:15" ht="27.75" hidden="1" customHeight="1" x14ac:dyDescent="0.25">
      <c r="A4713" s="203" t="s">
        <v>162</v>
      </c>
      <c r="B4713" s="229" t="s">
        <v>482</v>
      </c>
      <c r="C4713" s="230" t="s">
        <v>1668</v>
      </c>
      <c r="D4713" s="229" t="s">
        <v>779</v>
      </c>
      <c r="E4713" s="229" t="s">
        <v>1670</v>
      </c>
      <c r="F4713" s="229" t="s">
        <v>475</v>
      </c>
      <c r="G4713" s="266">
        <v>0.33</v>
      </c>
      <c r="H4713" s="234" t="s">
        <v>488</v>
      </c>
      <c r="I4713" s="231" t="s">
        <v>1384</v>
      </c>
      <c r="J4713" s="359" t="s">
        <v>1380</v>
      </c>
      <c r="K4713" s="231" t="s">
        <v>22</v>
      </c>
      <c r="L4713" s="231" t="s">
        <v>1392</v>
      </c>
      <c r="M4713" s="376">
        <v>2008</v>
      </c>
      <c r="N4713" s="232">
        <v>41054</v>
      </c>
      <c r="O4713" s="203"/>
    </row>
    <row r="4714" spans="1:15" ht="27.75" hidden="1" customHeight="1" x14ac:dyDescent="0.25">
      <c r="A4714" s="203" t="s">
        <v>162</v>
      </c>
      <c r="B4714" s="229" t="s">
        <v>482</v>
      </c>
      <c r="C4714" s="230" t="s">
        <v>1668</v>
      </c>
      <c r="D4714" s="229" t="s">
        <v>779</v>
      </c>
      <c r="E4714" s="229" t="s">
        <v>1670</v>
      </c>
      <c r="F4714" s="229" t="s">
        <v>475</v>
      </c>
      <c r="G4714" s="266">
        <v>0.14000000000000001</v>
      </c>
      <c r="H4714" s="234" t="s">
        <v>488</v>
      </c>
      <c r="I4714" s="231" t="s">
        <v>1385</v>
      </c>
      <c r="J4714" s="359" t="s">
        <v>1380</v>
      </c>
      <c r="K4714" s="231" t="s">
        <v>22</v>
      </c>
      <c r="L4714" s="231" t="s">
        <v>1392</v>
      </c>
      <c r="M4714" s="376">
        <v>2008</v>
      </c>
      <c r="N4714" s="232">
        <v>41054</v>
      </c>
      <c r="O4714" s="203"/>
    </row>
    <row r="4715" spans="1:15" ht="27.75" hidden="1" customHeight="1" x14ac:dyDescent="0.25">
      <c r="A4715" s="203" t="s">
        <v>162</v>
      </c>
      <c r="B4715" s="202" t="s">
        <v>482</v>
      </c>
      <c r="C4715" s="203" t="s">
        <v>1668</v>
      </c>
      <c r="D4715" s="202" t="s">
        <v>722</v>
      </c>
      <c r="E4715" s="202" t="s">
        <v>1399</v>
      </c>
      <c r="F4715" s="202" t="s">
        <v>475</v>
      </c>
      <c r="G4715" s="253">
        <v>3.97</v>
      </c>
      <c r="H4715" s="361" t="s">
        <v>488</v>
      </c>
      <c r="I4715" s="359" t="s">
        <v>1379</v>
      </c>
      <c r="J4715" s="359" t="s">
        <v>1596</v>
      </c>
      <c r="K4715" s="359" t="s">
        <v>22</v>
      </c>
      <c r="L4715" s="359" t="s">
        <v>1392</v>
      </c>
      <c r="M4715" s="368">
        <v>2005</v>
      </c>
      <c r="N4715" s="205">
        <v>41054</v>
      </c>
      <c r="O4715" s="203" t="s">
        <v>1597</v>
      </c>
    </row>
    <row r="4716" spans="1:15" ht="27.75" hidden="1" customHeight="1" x14ac:dyDescent="0.25">
      <c r="A4716" s="203" t="s">
        <v>162</v>
      </c>
      <c r="B4716" s="202" t="s">
        <v>482</v>
      </c>
      <c r="C4716" s="203" t="s">
        <v>1668</v>
      </c>
      <c r="D4716" s="202" t="s">
        <v>722</v>
      </c>
      <c r="E4716" s="202" t="s">
        <v>1399</v>
      </c>
      <c r="F4716" s="202" t="s">
        <v>475</v>
      </c>
      <c r="G4716" s="253">
        <v>1.64</v>
      </c>
      <c r="H4716" s="361" t="s">
        <v>488</v>
      </c>
      <c r="I4716" s="359" t="s">
        <v>1382</v>
      </c>
      <c r="J4716" s="359" t="s">
        <v>1596</v>
      </c>
      <c r="K4716" s="359" t="s">
        <v>22</v>
      </c>
      <c r="L4716" s="359" t="s">
        <v>1392</v>
      </c>
      <c r="M4716" s="368">
        <v>2005</v>
      </c>
      <c r="N4716" s="205">
        <v>41054</v>
      </c>
      <c r="O4716" s="203" t="s">
        <v>1597</v>
      </c>
    </row>
    <row r="4717" spans="1:15" ht="27.75" hidden="1" customHeight="1" x14ac:dyDescent="0.25">
      <c r="A4717" s="203" t="s">
        <v>162</v>
      </c>
      <c r="B4717" s="202" t="s">
        <v>482</v>
      </c>
      <c r="C4717" s="203" t="s">
        <v>1668</v>
      </c>
      <c r="D4717" s="202" t="s">
        <v>722</v>
      </c>
      <c r="E4717" s="202" t="s">
        <v>1399</v>
      </c>
      <c r="F4717" s="202" t="s">
        <v>475</v>
      </c>
      <c r="G4717" s="253">
        <v>0.7</v>
      </c>
      <c r="H4717" s="361" t="s">
        <v>488</v>
      </c>
      <c r="I4717" s="359" t="s">
        <v>1383</v>
      </c>
      <c r="J4717" s="359" t="s">
        <v>1596</v>
      </c>
      <c r="K4717" s="359" t="s">
        <v>22</v>
      </c>
      <c r="L4717" s="359" t="s">
        <v>1392</v>
      </c>
      <c r="M4717" s="368">
        <v>2005</v>
      </c>
      <c r="N4717" s="205">
        <v>41054</v>
      </c>
      <c r="O4717" s="203" t="s">
        <v>1597</v>
      </c>
    </row>
    <row r="4718" spans="1:15" ht="27.75" hidden="1" customHeight="1" x14ac:dyDescent="0.25">
      <c r="A4718" s="203" t="s">
        <v>162</v>
      </c>
      <c r="B4718" s="202" t="s">
        <v>482</v>
      </c>
      <c r="C4718" s="203" t="s">
        <v>1668</v>
      </c>
      <c r="D4718" s="202" t="s">
        <v>722</v>
      </c>
      <c r="E4718" s="202" t="s">
        <v>1399</v>
      </c>
      <c r="F4718" s="202" t="s">
        <v>475</v>
      </c>
      <c r="G4718" s="253">
        <v>0.39</v>
      </c>
      <c r="H4718" s="361" t="s">
        <v>488</v>
      </c>
      <c r="I4718" s="359" t="s">
        <v>1384</v>
      </c>
      <c r="J4718" s="359" t="s">
        <v>1596</v>
      </c>
      <c r="K4718" s="359" t="s">
        <v>22</v>
      </c>
      <c r="L4718" s="359" t="s">
        <v>1392</v>
      </c>
      <c r="M4718" s="368">
        <v>2005</v>
      </c>
      <c r="N4718" s="205">
        <v>41054</v>
      </c>
      <c r="O4718" s="203" t="s">
        <v>1597</v>
      </c>
    </row>
    <row r="4719" spans="1:15" ht="27.75" hidden="1" customHeight="1" x14ac:dyDescent="0.25">
      <c r="A4719" s="203" t="s">
        <v>162</v>
      </c>
      <c r="B4719" s="202" t="s">
        <v>482</v>
      </c>
      <c r="C4719" s="203" t="s">
        <v>1668</v>
      </c>
      <c r="D4719" s="202" t="s">
        <v>722</v>
      </c>
      <c r="E4719" s="202" t="s">
        <v>1399</v>
      </c>
      <c r="F4719" s="202" t="s">
        <v>475</v>
      </c>
      <c r="G4719" s="253">
        <v>0.26</v>
      </c>
      <c r="H4719" s="361" t="s">
        <v>488</v>
      </c>
      <c r="I4719" s="359" t="s">
        <v>1385</v>
      </c>
      <c r="J4719" s="359" t="s">
        <v>1596</v>
      </c>
      <c r="K4719" s="359" t="s">
        <v>22</v>
      </c>
      <c r="L4719" s="359" t="s">
        <v>1392</v>
      </c>
      <c r="M4719" s="368">
        <v>2005</v>
      </c>
      <c r="N4719" s="205">
        <v>41054</v>
      </c>
      <c r="O4719" s="203" t="s">
        <v>1597</v>
      </c>
    </row>
    <row r="4720" spans="1:15" ht="27.75" hidden="1" customHeight="1" x14ac:dyDescent="0.25">
      <c r="A4720" s="203" t="s">
        <v>162</v>
      </c>
      <c r="B4720" s="202" t="s">
        <v>482</v>
      </c>
      <c r="C4720" s="203" t="s">
        <v>1668</v>
      </c>
      <c r="D4720" s="203" t="s">
        <v>1671</v>
      </c>
      <c r="E4720" s="202" t="s">
        <v>1670</v>
      </c>
      <c r="F4720" s="202" t="s">
        <v>475</v>
      </c>
      <c r="G4720" s="253">
        <v>0.57999999999999996</v>
      </c>
      <c r="H4720" s="361" t="s">
        <v>488</v>
      </c>
      <c r="I4720" s="359" t="s">
        <v>1379</v>
      </c>
      <c r="J4720" s="359" t="s">
        <v>1380</v>
      </c>
      <c r="K4720" s="359" t="s">
        <v>22</v>
      </c>
      <c r="L4720" s="359" t="s">
        <v>1392</v>
      </c>
      <c r="M4720" s="368">
        <v>2008</v>
      </c>
      <c r="N4720" s="205">
        <v>41054</v>
      </c>
      <c r="O4720" s="203"/>
    </row>
    <row r="4721" spans="1:15" ht="27.75" hidden="1" customHeight="1" x14ac:dyDescent="0.25">
      <c r="A4721" s="203" t="s">
        <v>162</v>
      </c>
      <c r="B4721" s="202" t="s">
        <v>482</v>
      </c>
      <c r="C4721" s="203" t="s">
        <v>1668</v>
      </c>
      <c r="D4721" s="203" t="s">
        <v>1671</v>
      </c>
      <c r="E4721" s="202" t="s">
        <v>1670</v>
      </c>
      <c r="F4721" s="202" t="s">
        <v>475</v>
      </c>
      <c r="G4721" s="253">
        <v>0.3</v>
      </c>
      <c r="H4721" s="361" t="s">
        <v>488</v>
      </c>
      <c r="I4721" s="359" t="s">
        <v>1382</v>
      </c>
      <c r="J4721" s="359" t="s">
        <v>1380</v>
      </c>
      <c r="K4721" s="359" t="s">
        <v>22</v>
      </c>
      <c r="L4721" s="359" t="s">
        <v>1392</v>
      </c>
      <c r="M4721" s="368">
        <v>2008</v>
      </c>
      <c r="N4721" s="205">
        <v>41054</v>
      </c>
      <c r="O4721" s="203"/>
    </row>
    <row r="4722" spans="1:15" ht="27.75" hidden="1" customHeight="1" x14ac:dyDescent="0.25">
      <c r="A4722" s="203" t="s">
        <v>162</v>
      </c>
      <c r="B4722" s="202" t="s">
        <v>482</v>
      </c>
      <c r="C4722" s="203" t="s">
        <v>1668</v>
      </c>
      <c r="D4722" s="203" t="s">
        <v>1671</v>
      </c>
      <c r="E4722" s="202" t="s">
        <v>1670</v>
      </c>
      <c r="F4722" s="202" t="s">
        <v>475</v>
      </c>
      <c r="G4722" s="253">
        <v>0.14000000000000001</v>
      </c>
      <c r="H4722" s="361" t="s">
        <v>488</v>
      </c>
      <c r="I4722" s="359" t="s">
        <v>1383</v>
      </c>
      <c r="J4722" s="359" t="s">
        <v>1380</v>
      </c>
      <c r="K4722" s="359" t="s">
        <v>22</v>
      </c>
      <c r="L4722" s="359" t="s">
        <v>1392</v>
      </c>
      <c r="M4722" s="368">
        <v>2008</v>
      </c>
      <c r="N4722" s="205">
        <v>41054</v>
      </c>
      <c r="O4722" s="203"/>
    </row>
    <row r="4723" spans="1:15" ht="27.75" hidden="1" customHeight="1" x14ac:dyDescent="0.25">
      <c r="A4723" s="203" t="s">
        <v>162</v>
      </c>
      <c r="B4723" s="202" t="s">
        <v>482</v>
      </c>
      <c r="C4723" s="203" t="s">
        <v>1668</v>
      </c>
      <c r="D4723" s="203" t="s">
        <v>1671</v>
      </c>
      <c r="E4723" s="202" t="s">
        <v>1670</v>
      </c>
      <c r="F4723" s="202" t="s">
        <v>475</v>
      </c>
      <c r="G4723" s="253">
        <v>0.06</v>
      </c>
      <c r="H4723" s="361" t="s">
        <v>488</v>
      </c>
      <c r="I4723" s="359" t="s">
        <v>1384</v>
      </c>
      <c r="J4723" s="359" t="s">
        <v>1380</v>
      </c>
      <c r="K4723" s="359" t="s">
        <v>22</v>
      </c>
      <c r="L4723" s="359" t="s">
        <v>1392</v>
      </c>
      <c r="M4723" s="368">
        <v>2008</v>
      </c>
      <c r="N4723" s="205">
        <v>41054</v>
      </c>
      <c r="O4723" s="203"/>
    </row>
    <row r="4724" spans="1:15" ht="27.75" hidden="1" customHeight="1" x14ac:dyDescent="0.25">
      <c r="A4724" s="203" t="s">
        <v>162</v>
      </c>
      <c r="B4724" s="202" t="s">
        <v>482</v>
      </c>
      <c r="C4724" s="203" t="s">
        <v>1668</v>
      </c>
      <c r="D4724" s="203" t="s">
        <v>1671</v>
      </c>
      <c r="E4724" s="202" t="s">
        <v>1670</v>
      </c>
      <c r="F4724" s="202" t="s">
        <v>475</v>
      </c>
      <c r="G4724" s="253">
        <v>0.02</v>
      </c>
      <c r="H4724" s="361" t="s">
        <v>488</v>
      </c>
      <c r="I4724" s="359" t="s">
        <v>1385</v>
      </c>
      <c r="J4724" s="359" t="s">
        <v>1380</v>
      </c>
      <c r="K4724" s="359" t="s">
        <v>22</v>
      </c>
      <c r="L4724" s="359" t="s">
        <v>1392</v>
      </c>
      <c r="M4724" s="368">
        <v>2008</v>
      </c>
      <c r="N4724" s="205">
        <v>41054</v>
      </c>
      <c r="O4724" s="203"/>
    </row>
    <row r="4725" spans="1:15" ht="27.75" hidden="1" customHeight="1" x14ac:dyDescent="0.25">
      <c r="A4725" s="203" t="s">
        <v>162</v>
      </c>
      <c r="B4725" s="202" t="s">
        <v>482</v>
      </c>
      <c r="C4725" s="203" t="s">
        <v>1892</v>
      </c>
      <c r="D4725" s="202" t="s">
        <v>807</v>
      </c>
      <c r="E4725" s="202" t="s">
        <v>1890</v>
      </c>
      <c r="F4725" s="202" t="s">
        <v>505</v>
      </c>
      <c r="G4725" s="253">
        <v>10.42</v>
      </c>
      <c r="H4725" s="361" t="s">
        <v>1390</v>
      </c>
      <c r="I4725" s="359" t="s">
        <v>1379</v>
      </c>
      <c r="J4725" s="359" t="s">
        <v>1380</v>
      </c>
      <c r="K4725" s="359" t="s">
        <v>1391</v>
      </c>
      <c r="L4725" s="359" t="s">
        <v>1392</v>
      </c>
      <c r="M4725" s="368">
        <v>2010</v>
      </c>
      <c r="N4725" s="205">
        <v>43153</v>
      </c>
      <c r="O4725" s="203"/>
    </row>
    <row r="4726" spans="1:15" ht="27.75" hidden="1" customHeight="1" x14ac:dyDescent="0.25">
      <c r="A4726" s="203" t="s">
        <v>162</v>
      </c>
      <c r="B4726" s="202" t="s">
        <v>482</v>
      </c>
      <c r="C4726" s="203" t="s">
        <v>1892</v>
      </c>
      <c r="D4726" s="202" t="s">
        <v>807</v>
      </c>
      <c r="E4726" s="202" t="s">
        <v>1890</v>
      </c>
      <c r="F4726" s="202" t="s">
        <v>505</v>
      </c>
      <c r="G4726" s="253">
        <v>3</v>
      </c>
      <c r="H4726" s="361" t="s">
        <v>1390</v>
      </c>
      <c r="I4726" s="359" t="s">
        <v>1382</v>
      </c>
      <c r="J4726" s="359" t="s">
        <v>1380</v>
      </c>
      <c r="K4726" s="359" t="s">
        <v>1391</v>
      </c>
      <c r="L4726" s="359" t="s">
        <v>1392</v>
      </c>
      <c r="M4726" s="368">
        <v>2010</v>
      </c>
      <c r="N4726" s="205">
        <v>43153</v>
      </c>
      <c r="O4726" s="203"/>
    </row>
    <row r="4727" spans="1:15" ht="27.75" hidden="1" customHeight="1" x14ac:dyDescent="0.25">
      <c r="A4727" s="203" t="s">
        <v>162</v>
      </c>
      <c r="B4727" s="202" t="s">
        <v>482</v>
      </c>
      <c r="C4727" s="203" t="s">
        <v>1892</v>
      </c>
      <c r="D4727" s="202" t="s">
        <v>807</v>
      </c>
      <c r="E4727" s="202" t="s">
        <v>1890</v>
      </c>
      <c r="F4727" s="202" t="s">
        <v>505</v>
      </c>
      <c r="G4727" s="253">
        <v>1.63</v>
      </c>
      <c r="H4727" s="361" t="s">
        <v>1390</v>
      </c>
      <c r="I4727" s="359" t="s">
        <v>1383</v>
      </c>
      <c r="J4727" s="359" t="s">
        <v>1380</v>
      </c>
      <c r="K4727" s="359" t="s">
        <v>1391</v>
      </c>
      <c r="L4727" s="359" t="s">
        <v>1392</v>
      </c>
      <c r="M4727" s="368">
        <v>2010</v>
      </c>
      <c r="N4727" s="205">
        <v>43153</v>
      </c>
      <c r="O4727" s="203"/>
    </row>
    <row r="4728" spans="1:15" ht="27.75" hidden="1" customHeight="1" x14ac:dyDescent="0.25">
      <c r="A4728" s="203" t="s">
        <v>162</v>
      </c>
      <c r="B4728" s="202" t="s">
        <v>482</v>
      </c>
      <c r="C4728" s="203" t="s">
        <v>1892</v>
      </c>
      <c r="D4728" s="202" t="s">
        <v>807</v>
      </c>
      <c r="E4728" s="202" t="s">
        <v>1890</v>
      </c>
      <c r="F4728" s="202" t="s">
        <v>505</v>
      </c>
      <c r="G4728" s="253">
        <v>0.97</v>
      </c>
      <c r="H4728" s="361" t="s">
        <v>1390</v>
      </c>
      <c r="I4728" s="359" t="s">
        <v>1384</v>
      </c>
      <c r="J4728" s="359" t="s">
        <v>1380</v>
      </c>
      <c r="K4728" s="359" t="s">
        <v>1391</v>
      </c>
      <c r="L4728" s="359" t="s">
        <v>1392</v>
      </c>
      <c r="M4728" s="368">
        <v>2010</v>
      </c>
      <c r="N4728" s="205">
        <v>43153</v>
      </c>
      <c r="O4728" s="203"/>
    </row>
    <row r="4729" spans="1:15" ht="27.75" hidden="1" customHeight="1" x14ac:dyDescent="0.25">
      <c r="A4729" s="203" t="s">
        <v>162</v>
      </c>
      <c r="B4729" s="202" t="s">
        <v>482</v>
      </c>
      <c r="C4729" s="203" t="s">
        <v>1892</v>
      </c>
      <c r="D4729" s="202" t="s">
        <v>807</v>
      </c>
      <c r="E4729" s="202" t="s">
        <v>1890</v>
      </c>
      <c r="F4729" s="202" t="s">
        <v>505</v>
      </c>
      <c r="G4729" s="253">
        <v>0.45</v>
      </c>
      <c r="H4729" s="361" t="s">
        <v>1390</v>
      </c>
      <c r="I4729" s="359" t="s">
        <v>1385</v>
      </c>
      <c r="J4729" s="359" t="s">
        <v>1380</v>
      </c>
      <c r="K4729" s="359" t="s">
        <v>1391</v>
      </c>
      <c r="L4729" s="359" t="s">
        <v>1392</v>
      </c>
      <c r="M4729" s="368">
        <v>2010</v>
      </c>
      <c r="N4729" s="205">
        <v>43153</v>
      </c>
      <c r="O4729" s="203"/>
    </row>
    <row r="4730" spans="1:15" ht="27.75" hidden="1" customHeight="1" x14ac:dyDescent="0.25">
      <c r="A4730" s="203" t="s">
        <v>162</v>
      </c>
      <c r="B4730" s="202" t="s">
        <v>482</v>
      </c>
      <c r="C4730" s="203" t="s">
        <v>2485</v>
      </c>
      <c r="D4730" s="202" t="s">
        <v>2508</v>
      </c>
      <c r="E4730" s="202" t="s">
        <v>2509</v>
      </c>
      <c r="F4730" s="202" t="s">
        <v>505</v>
      </c>
      <c r="G4730" s="262">
        <v>0.95</v>
      </c>
      <c r="H4730" s="361" t="s">
        <v>1390</v>
      </c>
      <c r="I4730" s="359" t="s">
        <v>1379</v>
      </c>
      <c r="J4730" s="358">
        <v>0.87</v>
      </c>
      <c r="K4730" s="359" t="s">
        <v>1391</v>
      </c>
      <c r="L4730" s="359" t="s">
        <v>1392</v>
      </c>
      <c r="M4730" s="368">
        <v>2011</v>
      </c>
      <c r="N4730" s="205"/>
      <c r="O4730" s="203" t="s">
        <v>2510</v>
      </c>
    </row>
    <row r="4731" spans="1:15" ht="27.75" hidden="1" customHeight="1" x14ac:dyDescent="0.25">
      <c r="A4731" s="203" t="s">
        <v>162</v>
      </c>
      <c r="B4731" s="202" t="s">
        <v>482</v>
      </c>
      <c r="C4731" s="203" t="s">
        <v>2485</v>
      </c>
      <c r="D4731" s="202" t="s">
        <v>2508</v>
      </c>
      <c r="E4731" s="202" t="s">
        <v>2509</v>
      </c>
      <c r="F4731" s="202" t="s">
        <v>505</v>
      </c>
      <c r="G4731" s="262">
        <v>0.2</v>
      </c>
      <c r="H4731" s="361" t="s">
        <v>1390</v>
      </c>
      <c r="I4731" s="359" t="s">
        <v>1382</v>
      </c>
      <c r="J4731" s="358">
        <v>0.87</v>
      </c>
      <c r="K4731" s="359" t="s">
        <v>1391</v>
      </c>
      <c r="L4731" s="359" t="s">
        <v>1392</v>
      </c>
      <c r="M4731" s="368">
        <v>2011</v>
      </c>
      <c r="N4731" s="205"/>
      <c r="O4731" s="203" t="s">
        <v>2510</v>
      </c>
    </row>
    <row r="4732" spans="1:15" ht="27.75" hidden="1" customHeight="1" x14ac:dyDescent="0.25">
      <c r="A4732" s="203" t="s">
        <v>162</v>
      </c>
      <c r="B4732" s="202" t="s">
        <v>482</v>
      </c>
      <c r="C4732" s="203" t="s">
        <v>2485</v>
      </c>
      <c r="D4732" s="202" t="s">
        <v>2508</v>
      </c>
      <c r="E4732" s="202" t="s">
        <v>2509</v>
      </c>
      <c r="F4732" s="202" t="s">
        <v>505</v>
      </c>
      <c r="G4732" s="262">
        <v>5.5E-2</v>
      </c>
      <c r="H4732" s="361" t="s">
        <v>1390</v>
      </c>
      <c r="I4732" s="359" t="s">
        <v>1383</v>
      </c>
      <c r="J4732" s="358">
        <v>0.87</v>
      </c>
      <c r="K4732" s="359" t="s">
        <v>1391</v>
      </c>
      <c r="L4732" s="359" t="s">
        <v>1392</v>
      </c>
      <c r="M4732" s="368">
        <v>2011</v>
      </c>
      <c r="N4732" s="205"/>
      <c r="O4732" s="203" t="s">
        <v>2510</v>
      </c>
    </row>
    <row r="4733" spans="1:15" ht="27.75" hidden="1" customHeight="1" x14ac:dyDescent="0.25">
      <c r="A4733" s="203" t="s">
        <v>162</v>
      </c>
      <c r="B4733" s="202" t="s">
        <v>482</v>
      </c>
      <c r="C4733" s="203" t="s">
        <v>2485</v>
      </c>
      <c r="D4733" s="202" t="s">
        <v>2508</v>
      </c>
      <c r="E4733" s="202" t="s">
        <v>2509</v>
      </c>
      <c r="F4733" s="202" t="s">
        <v>505</v>
      </c>
      <c r="G4733" s="262">
        <v>1.6E-2</v>
      </c>
      <c r="H4733" s="361" t="s">
        <v>1390</v>
      </c>
      <c r="I4733" s="359" t="s">
        <v>1384</v>
      </c>
      <c r="J4733" s="358">
        <v>0.87</v>
      </c>
      <c r="K4733" s="359" t="s">
        <v>1391</v>
      </c>
      <c r="L4733" s="359" t="s">
        <v>1392</v>
      </c>
      <c r="M4733" s="368">
        <v>2011</v>
      </c>
      <c r="N4733" s="205"/>
      <c r="O4733" s="203" t="s">
        <v>2510</v>
      </c>
    </row>
    <row r="4734" spans="1:15" ht="27.75" hidden="1" customHeight="1" x14ac:dyDescent="0.25">
      <c r="A4734" s="203" t="s">
        <v>162</v>
      </c>
      <c r="B4734" s="202" t="s">
        <v>482</v>
      </c>
      <c r="C4734" s="203" t="s">
        <v>2485</v>
      </c>
      <c r="D4734" s="202" t="s">
        <v>2508</v>
      </c>
      <c r="E4734" s="202" t="s">
        <v>2509</v>
      </c>
      <c r="F4734" s="202" t="s">
        <v>505</v>
      </c>
      <c r="G4734" s="262">
        <v>3.0000000000000001E-3</v>
      </c>
      <c r="H4734" s="361" t="s">
        <v>1390</v>
      </c>
      <c r="I4734" s="359" t="s">
        <v>1385</v>
      </c>
      <c r="J4734" s="358">
        <v>0.87</v>
      </c>
      <c r="K4734" s="359" t="s">
        <v>1391</v>
      </c>
      <c r="L4734" s="359" t="s">
        <v>1392</v>
      </c>
      <c r="M4734" s="368">
        <v>2011</v>
      </c>
      <c r="N4734" s="205"/>
      <c r="O4734" s="203" t="s">
        <v>2510</v>
      </c>
    </row>
    <row r="4735" spans="1:15" ht="27.75" hidden="1" customHeight="1" x14ac:dyDescent="0.25">
      <c r="A4735" s="203" t="s">
        <v>162</v>
      </c>
      <c r="B4735" s="202" t="s">
        <v>482</v>
      </c>
      <c r="C4735" s="203" t="s">
        <v>2485</v>
      </c>
      <c r="D4735" s="202" t="s">
        <v>1775</v>
      </c>
      <c r="E4735" s="202" t="s">
        <v>1776</v>
      </c>
      <c r="F4735" s="202" t="s">
        <v>505</v>
      </c>
      <c r="G4735" s="262">
        <v>3.1</v>
      </c>
      <c r="H4735" s="361" t="s">
        <v>1390</v>
      </c>
      <c r="I4735" s="359" t="s">
        <v>1379</v>
      </c>
      <c r="J4735" s="358">
        <v>0.7</v>
      </c>
      <c r="K4735" s="359" t="s">
        <v>1391</v>
      </c>
      <c r="L4735" s="359" t="s">
        <v>1392</v>
      </c>
      <c r="M4735" s="368">
        <v>2011</v>
      </c>
      <c r="N4735" s="205"/>
      <c r="O4735" s="203" t="s">
        <v>2510</v>
      </c>
    </row>
    <row r="4736" spans="1:15" ht="27.75" hidden="1" customHeight="1" x14ac:dyDescent="0.25">
      <c r="A4736" s="203" t="s">
        <v>162</v>
      </c>
      <c r="B4736" s="202" t="s">
        <v>482</v>
      </c>
      <c r="C4736" s="203" t="s">
        <v>2485</v>
      </c>
      <c r="D4736" s="202" t="s">
        <v>1775</v>
      </c>
      <c r="E4736" s="202" t="s">
        <v>1776</v>
      </c>
      <c r="F4736" s="202" t="s">
        <v>505</v>
      </c>
      <c r="G4736" s="262">
        <v>0.56999999999999995</v>
      </c>
      <c r="H4736" s="361" t="s">
        <v>1390</v>
      </c>
      <c r="I4736" s="359" t="s">
        <v>1382</v>
      </c>
      <c r="J4736" s="358">
        <v>0.7</v>
      </c>
      <c r="K4736" s="359" t="s">
        <v>1391</v>
      </c>
      <c r="L4736" s="359" t="s">
        <v>1392</v>
      </c>
      <c r="M4736" s="368">
        <v>2011</v>
      </c>
      <c r="N4736" s="205"/>
      <c r="O4736" s="203" t="s">
        <v>2510</v>
      </c>
    </row>
    <row r="4737" spans="1:15" ht="27.75" hidden="1" customHeight="1" x14ac:dyDescent="0.25">
      <c r="A4737" s="203" t="s">
        <v>162</v>
      </c>
      <c r="B4737" s="202" t="s">
        <v>482</v>
      </c>
      <c r="C4737" s="203" t="s">
        <v>2485</v>
      </c>
      <c r="D4737" s="202" t="s">
        <v>1775</v>
      </c>
      <c r="E4737" s="202" t="s">
        <v>1776</v>
      </c>
      <c r="F4737" s="202" t="s">
        <v>505</v>
      </c>
      <c r="G4737" s="262">
        <v>0.14000000000000001</v>
      </c>
      <c r="H4737" s="361" t="s">
        <v>1390</v>
      </c>
      <c r="I4737" s="359" t="s">
        <v>1383</v>
      </c>
      <c r="J4737" s="358">
        <v>0.7</v>
      </c>
      <c r="K4737" s="359" t="s">
        <v>1391</v>
      </c>
      <c r="L4737" s="359" t="s">
        <v>1392</v>
      </c>
      <c r="M4737" s="368">
        <v>2011</v>
      </c>
      <c r="N4737" s="205"/>
      <c r="O4737" s="203" t="s">
        <v>2510</v>
      </c>
    </row>
    <row r="4738" spans="1:15" ht="27.75" hidden="1" customHeight="1" x14ac:dyDescent="0.25">
      <c r="A4738" s="203" t="s">
        <v>162</v>
      </c>
      <c r="B4738" s="202" t="s">
        <v>482</v>
      </c>
      <c r="C4738" s="203" t="s">
        <v>2485</v>
      </c>
      <c r="D4738" s="202" t="s">
        <v>1775</v>
      </c>
      <c r="E4738" s="202" t="s">
        <v>1776</v>
      </c>
      <c r="F4738" s="202" t="s">
        <v>505</v>
      </c>
      <c r="G4738" s="262">
        <v>3.6999999999999998E-2</v>
      </c>
      <c r="H4738" s="361" t="s">
        <v>1390</v>
      </c>
      <c r="I4738" s="359" t="s">
        <v>1384</v>
      </c>
      <c r="J4738" s="358">
        <v>0.7</v>
      </c>
      <c r="K4738" s="359" t="s">
        <v>1391</v>
      </c>
      <c r="L4738" s="359" t="s">
        <v>1392</v>
      </c>
      <c r="M4738" s="368">
        <v>2011</v>
      </c>
      <c r="N4738" s="205"/>
      <c r="O4738" s="203" t="s">
        <v>2510</v>
      </c>
    </row>
    <row r="4739" spans="1:15" ht="27.75" hidden="1" customHeight="1" x14ac:dyDescent="0.25">
      <c r="A4739" s="203" t="s">
        <v>162</v>
      </c>
      <c r="B4739" s="202" t="s">
        <v>482</v>
      </c>
      <c r="C4739" s="203" t="s">
        <v>2485</v>
      </c>
      <c r="D4739" s="202" t="s">
        <v>1775</v>
      </c>
      <c r="E4739" s="202" t="s">
        <v>1776</v>
      </c>
      <c r="F4739" s="202" t="s">
        <v>505</v>
      </c>
      <c r="G4739" s="262">
        <v>7.9000000000000008E-3</v>
      </c>
      <c r="H4739" s="361" t="s">
        <v>1390</v>
      </c>
      <c r="I4739" s="359" t="s">
        <v>1385</v>
      </c>
      <c r="J4739" s="358">
        <v>0.7</v>
      </c>
      <c r="K4739" s="359" t="s">
        <v>1391</v>
      </c>
      <c r="L4739" s="359" t="s">
        <v>1392</v>
      </c>
      <c r="M4739" s="368">
        <v>2011</v>
      </c>
      <c r="N4739" s="205"/>
      <c r="O4739" s="203" t="s">
        <v>2510</v>
      </c>
    </row>
    <row r="4740" spans="1:15" ht="27.75" hidden="1" customHeight="1" x14ac:dyDescent="0.25">
      <c r="A4740" s="203" t="s">
        <v>162</v>
      </c>
      <c r="B4740" s="202" t="s">
        <v>482</v>
      </c>
      <c r="C4740" s="203" t="s">
        <v>2485</v>
      </c>
      <c r="D4740" s="202" t="s">
        <v>2511</v>
      </c>
      <c r="E4740" s="202" t="s">
        <v>2512</v>
      </c>
      <c r="F4740" s="202" t="s">
        <v>505</v>
      </c>
      <c r="G4740" s="262">
        <v>0.11</v>
      </c>
      <c r="H4740" s="361" t="s">
        <v>1390</v>
      </c>
      <c r="I4740" s="359" t="s">
        <v>1379</v>
      </c>
      <c r="J4740" s="358">
        <v>0.45</v>
      </c>
      <c r="K4740" s="359" t="s">
        <v>1391</v>
      </c>
      <c r="L4740" s="359" t="s">
        <v>1392</v>
      </c>
      <c r="M4740" s="368">
        <v>2011</v>
      </c>
      <c r="N4740" s="205"/>
      <c r="O4740" s="203" t="s">
        <v>2510</v>
      </c>
    </row>
    <row r="4741" spans="1:15" ht="27.75" hidden="1" customHeight="1" x14ac:dyDescent="0.25">
      <c r="A4741" s="203" t="s">
        <v>162</v>
      </c>
      <c r="B4741" s="202" t="s">
        <v>482</v>
      </c>
      <c r="C4741" s="203" t="s">
        <v>2485</v>
      </c>
      <c r="D4741" s="202" t="s">
        <v>2511</v>
      </c>
      <c r="E4741" s="202" t="s">
        <v>2512</v>
      </c>
      <c r="F4741" s="202" t="s">
        <v>505</v>
      </c>
      <c r="G4741" s="262">
        <v>2.3E-2</v>
      </c>
      <c r="H4741" s="361" t="s">
        <v>1390</v>
      </c>
      <c r="I4741" s="359" t="s">
        <v>1382</v>
      </c>
      <c r="J4741" s="358">
        <v>0.45</v>
      </c>
      <c r="K4741" s="359" t="s">
        <v>1391</v>
      </c>
      <c r="L4741" s="359" t="s">
        <v>1392</v>
      </c>
      <c r="M4741" s="368">
        <v>2011</v>
      </c>
      <c r="N4741" s="205"/>
      <c r="O4741" s="203" t="s">
        <v>2510</v>
      </c>
    </row>
    <row r="4742" spans="1:15" ht="27.75" hidden="1" customHeight="1" x14ac:dyDescent="0.25">
      <c r="A4742" s="203" t="s">
        <v>162</v>
      </c>
      <c r="B4742" s="202" t="s">
        <v>482</v>
      </c>
      <c r="C4742" s="203" t="s">
        <v>2485</v>
      </c>
      <c r="D4742" s="202" t="s">
        <v>2511</v>
      </c>
      <c r="E4742" s="202" t="s">
        <v>2512</v>
      </c>
      <c r="F4742" s="202" t="s">
        <v>505</v>
      </c>
      <c r="G4742" s="262">
        <v>6.4000000000000003E-3</v>
      </c>
      <c r="H4742" s="361" t="s">
        <v>1390</v>
      </c>
      <c r="I4742" s="359" t="s">
        <v>1383</v>
      </c>
      <c r="J4742" s="358">
        <v>0.45</v>
      </c>
      <c r="K4742" s="359" t="s">
        <v>1391</v>
      </c>
      <c r="L4742" s="359" t="s">
        <v>1392</v>
      </c>
      <c r="M4742" s="368">
        <v>2011</v>
      </c>
      <c r="N4742" s="205"/>
      <c r="O4742" s="203" t="s">
        <v>2510</v>
      </c>
    </row>
    <row r="4743" spans="1:15" ht="27.75" hidden="1" customHeight="1" x14ac:dyDescent="0.25">
      <c r="A4743" s="203" t="s">
        <v>162</v>
      </c>
      <c r="B4743" s="202" t="s">
        <v>482</v>
      </c>
      <c r="C4743" s="203" t="s">
        <v>2485</v>
      </c>
      <c r="D4743" s="202" t="s">
        <v>2511</v>
      </c>
      <c r="E4743" s="202" t="s">
        <v>2512</v>
      </c>
      <c r="F4743" s="202" t="s">
        <v>505</v>
      </c>
      <c r="G4743" s="262">
        <v>1.9E-3</v>
      </c>
      <c r="H4743" s="361" t="s">
        <v>1390</v>
      </c>
      <c r="I4743" s="359" t="s">
        <v>1384</v>
      </c>
      <c r="J4743" s="358">
        <v>0.45</v>
      </c>
      <c r="K4743" s="359" t="s">
        <v>1391</v>
      </c>
      <c r="L4743" s="359" t="s">
        <v>1392</v>
      </c>
      <c r="M4743" s="368">
        <v>2011</v>
      </c>
      <c r="N4743" s="205"/>
      <c r="O4743" s="203" t="s">
        <v>2510</v>
      </c>
    </row>
    <row r="4744" spans="1:15" ht="27.75" hidden="1" customHeight="1" x14ac:dyDescent="0.25">
      <c r="A4744" s="203" t="s">
        <v>162</v>
      </c>
      <c r="B4744" s="202" t="s">
        <v>482</v>
      </c>
      <c r="C4744" s="203" t="s">
        <v>2485</v>
      </c>
      <c r="D4744" s="202" t="s">
        <v>2511</v>
      </c>
      <c r="E4744" s="202" t="s">
        <v>2512</v>
      </c>
      <c r="F4744" s="202" t="s">
        <v>505</v>
      </c>
      <c r="G4744" s="262">
        <v>4.0999999999999999E-4</v>
      </c>
      <c r="H4744" s="361" t="s">
        <v>1390</v>
      </c>
      <c r="I4744" s="359" t="s">
        <v>1385</v>
      </c>
      <c r="J4744" s="358">
        <v>0.45</v>
      </c>
      <c r="K4744" s="359" t="s">
        <v>1391</v>
      </c>
      <c r="L4744" s="359" t="s">
        <v>1392</v>
      </c>
      <c r="M4744" s="368">
        <v>2011</v>
      </c>
      <c r="N4744" s="205"/>
      <c r="O4744" s="203" t="s">
        <v>2510</v>
      </c>
    </row>
    <row r="4745" spans="1:15" ht="27.75" hidden="1" customHeight="1" x14ac:dyDescent="0.25">
      <c r="A4745" s="203" t="s">
        <v>162</v>
      </c>
      <c r="B4745" s="202" t="s">
        <v>482</v>
      </c>
      <c r="C4745" s="203" t="s">
        <v>2485</v>
      </c>
      <c r="D4745" s="202" t="s">
        <v>2513</v>
      </c>
      <c r="E4745" s="202" t="s">
        <v>2514</v>
      </c>
      <c r="F4745" s="202" t="s">
        <v>505</v>
      </c>
      <c r="G4745" s="262">
        <v>0.18</v>
      </c>
      <c r="H4745" s="361" t="s">
        <v>1390</v>
      </c>
      <c r="I4745" s="359" t="s">
        <v>1379</v>
      </c>
      <c r="J4745" s="358">
        <v>0.44</v>
      </c>
      <c r="K4745" s="359" t="s">
        <v>1391</v>
      </c>
      <c r="L4745" s="359" t="s">
        <v>1392</v>
      </c>
      <c r="M4745" s="368">
        <v>2011</v>
      </c>
      <c r="N4745" s="205"/>
      <c r="O4745" s="203" t="s">
        <v>2510</v>
      </c>
    </row>
    <row r="4746" spans="1:15" ht="27.75" hidden="1" customHeight="1" x14ac:dyDescent="0.25">
      <c r="A4746" s="203" t="s">
        <v>162</v>
      </c>
      <c r="B4746" s="202" t="s">
        <v>482</v>
      </c>
      <c r="C4746" s="203" t="s">
        <v>2485</v>
      </c>
      <c r="D4746" s="202" t="s">
        <v>2513</v>
      </c>
      <c r="E4746" s="202" t="s">
        <v>2514</v>
      </c>
      <c r="F4746" s="202" t="s">
        <v>505</v>
      </c>
      <c r="G4746" s="262">
        <v>3.9E-2</v>
      </c>
      <c r="H4746" s="361" t="s">
        <v>1390</v>
      </c>
      <c r="I4746" s="359" t="s">
        <v>1382</v>
      </c>
      <c r="J4746" s="358">
        <v>0.44</v>
      </c>
      <c r="K4746" s="359" t="s">
        <v>1391</v>
      </c>
      <c r="L4746" s="359" t="s">
        <v>1392</v>
      </c>
      <c r="M4746" s="368">
        <v>2011</v>
      </c>
      <c r="N4746" s="205"/>
      <c r="O4746" s="203" t="s">
        <v>2510</v>
      </c>
    </row>
    <row r="4747" spans="1:15" ht="27.75" hidden="1" customHeight="1" x14ac:dyDescent="0.25">
      <c r="A4747" s="203" t="s">
        <v>162</v>
      </c>
      <c r="B4747" s="202" t="s">
        <v>482</v>
      </c>
      <c r="C4747" s="203" t="s">
        <v>2485</v>
      </c>
      <c r="D4747" s="202" t="s">
        <v>2513</v>
      </c>
      <c r="E4747" s="202" t="s">
        <v>2514</v>
      </c>
      <c r="F4747" s="202" t="s">
        <v>505</v>
      </c>
      <c r="G4747" s="262">
        <v>1.0999999999999999E-2</v>
      </c>
      <c r="H4747" s="361" t="s">
        <v>1390</v>
      </c>
      <c r="I4747" s="359" t="s">
        <v>1383</v>
      </c>
      <c r="J4747" s="358">
        <v>0.44</v>
      </c>
      <c r="K4747" s="359" t="s">
        <v>1391</v>
      </c>
      <c r="L4747" s="359" t="s">
        <v>1392</v>
      </c>
      <c r="M4747" s="368">
        <v>2011</v>
      </c>
      <c r="N4747" s="205"/>
      <c r="O4747" s="203" t="s">
        <v>2510</v>
      </c>
    </row>
    <row r="4748" spans="1:15" ht="27.75" hidden="1" customHeight="1" x14ac:dyDescent="0.25">
      <c r="A4748" s="203" t="s">
        <v>162</v>
      </c>
      <c r="B4748" s="202" t="s">
        <v>482</v>
      </c>
      <c r="C4748" s="203" t="s">
        <v>2485</v>
      </c>
      <c r="D4748" s="202" t="s">
        <v>2513</v>
      </c>
      <c r="E4748" s="202" t="s">
        <v>2514</v>
      </c>
      <c r="F4748" s="202" t="s">
        <v>505</v>
      </c>
      <c r="G4748" s="262">
        <v>3.2000000000000002E-3</v>
      </c>
      <c r="H4748" s="361" t="s">
        <v>1390</v>
      </c>
      <c r="I4748" s="359" t="s">
        <v>1384</v>
      </c>
      <c r="J4748" s="358">
        <v>0.44</v>
      </c>
      <c r="K4748" s="359" t="s">
        <v>1391</v>
      </c>
      <c r="L4748" s="359" t="s">
        <v>1392</v>
      </c>
      <c r="M4748" s="368">
        <v>2011</v>
      </c>
      <c r="N4748" s="205"/>
      <c r="O4748" s="203" t="s">
        <v>2510</v>
      </c>
    </row>
    <row r="4749" spans="1:15" ht="27.75" hidden="1" customHeight="1" x14ac:dyDescent="0.25">
      <c r="A4749" s="203" t="s">
        <v>162</v>
      </c>
      <c r="B4749" s="202" t="s">
        <v>482</v>
      </c>
      <c r="C4749" s="203" t="s">
        <v>2485</v>
      </c>
      <c r="D4749" s="202" t="s">
        <v>2513</v>
      </c>
      <c r="E4749" s="202" t="s">
        <v>2514</v>
      </c>
      <c r="F4749" s="202" t="s">
        <v>505</v>
      </c>
      <c r="G4749" s="262">
        <v>6.8999999999999997E-4</v>
      </c>
      <c r="H4749" s="361" t="s">
        <v>1390</v>
      </c>
      <c r="I4749" s="359" t="s">
        <v>1385</v>
      </c>
      <c r="J4749" s="358">
        <v>0.44</v>
      </c>
      <c r="K4749" s="359" t="s">
        <v>1391</v>
      </c>
      <c r="L4749" s="359" t="s">
        <v>1392</v>
      </c>
      <c r="M4749" s="368">
        <v>2011</v>
      </c>
      <c r="N4749" s="205"/>
      <c r="O4749" s="203" t="s">
        <v>2510</v>
      </c>
    </row>
    <row r="4750" spans="1:15" ht="27.75" hidden="1" customHeight="1" x14ac:dyDescent="0.25">
      <c r="A4750" s="203" t="s">
        <v>162</v>
      </c>
      <c r="B4750" s="202" t="s">
        <v>482</v>
      </c>
      <c r="C4750" s="203" t="s">
        <v>2485</v>
      </c>
      <c r="D4750" s="202" t="s">
        <v>2515</v>
      </c>
      <c r="E4750" s="202" t="s">
        <v>2516</v>
      </c>
      <c r="F4750" s="202" t="s">
        <v>505</v>
      </c>
      <c r="G4750" s="262">
        <v>0.41</v>
      </c>
      <c r="H4750" s="361" t="s">
        <v>1390</v>
      </c>
      <c r="I4750" s="359" t="s">
        <v>1379</v>
      </c>
      <c r="J4750" s="358">
        <v>0.85</v>
      </c>
      <c r="K4750" s="359" t="s">
        <v>1391</v>
      </c>
      <c r="L4750" s="359" t="s">
        <v>1392</v>
      </c>
      <c r="M4750" s="368">
        <v>2011</v>
      </c>
      <c r="N4750" s="205"/>
      <c r="O4750" s="203" t="s">
        <v>2510</v>
      </c>
    </row>
    <row r="4751" spans="1:15" ht="27.75" hidden="1" customHeight="1" x14ac:dyDescent="0.25">
      <c r="A4751" s="203" t="s">
        <v>162</v>
      </c>
      <c r="B4751" s="202" t="s">
        <v>482</v>
      </c>
      <c r="C4751" s="203" t="s">
        <v>2485</v>
      </c>
      <c r="D4751" s="202" t="s">
        <v>2515</v>
      </c>
      <c r="E4751" s="202" t="s">
        <v>2516</v>
      </c>
      <c r="F4751" s="202" t="s">
        <v>505</v>
      </c>
      <c r="G4751" s="262">
        <v>0.08</v>
      </c>
      <c r="H4751" s="361" t="s">
        <v>1390</v>
      </c>
      <c r="I4751" s="359" t="s">
        <v>1382</v>
      </c>
      <c r="J4751" s="358">
        <v>0.85</v>
      </c>
      <c r="K4751" s="359" t="s">
        <v>1391</v>
      </c>
      <c r="L4751" s="359" t="s">
        <v>1392</v>
      </c>
      <c r="M4751" s="368">
        <v>2011</v>
      </c>
      <c r="N4751" s="205"/>
      <c r="O4751" s="203" t="s">
        <v>2510</v>
      </c>
    </row>
    <row r="4752" spans="1:15" ht="27.75" hidden="1" customHeight="1" x14ac:dyDescent="0.25">
      <c r="A4752" s="203" t="s">
        <v>162</v>
      </c>
      <c r="B4752" s="202" t="s">
        <v>482</v>
      </c>
      <c r="C4752" s="203" t="s">
        <v>2485</v>
      </c>
      <c r="D4752" s="202" t="s">
        <v>2515</v>
      </c>
      <c r="E4752" s="202" t="s">
        <v>2516</v>
      </c>
      <c r="F4752" s="202" t="s">
        <v>505</v>
      </c>
      <c r="G4752" s="262">
        <v>2.1000000000000001E-2</v>
      </c>
      <c r="H4752" s="361" t="s">
        <v>1390</v>
      </c>
      <c r="I4752" s="359" t="s">
        <v>1383</v>
      </c>
      <c r="J4752" s="358">
        <v>0.85</v>
      </c>
      <c r="K4752" s="359" t="s">
        <v>1391</v>
      </c>
      <c r="L4752" s="359" t="s">
        <v>1392</v>
      </c>
      <c r="M4752" s="368">
        <v>2011</v>
      </c>
      <c r="N4752" s="205"/>
      <c r="O4752" s="203" t="s">
        <v>2510</v>
      </c>
    </row>
    <row r="4753" spans="1:15" ht="27.75" hidden="1" customHeight="1" x14ac:dyDescent="0.25">
      <c r="A4753" s="203" t="s">
        <v>162</v>
      </c>
      <c r="B4753" s="202" t="s">
        <v>482</v>
      </c>
      <c r="C4753" s="203" t="s">
        <v>2485</v>
      </c>
      <c r="D4753" s="202" t="s">
        <v>2515</v>
      </c>
      <c r="E4753" s="202" t="s">
        <v>2516</v>
      </c>
      <c r="F4753" s="202" t="s">
        <v>505</v>
      </c>
      <c r="G4753" s="262">
        <v>6.0000000000000001E-3</v>
      </c>
      <c r="H4753" s="361" t="s">
        <v>1390</v>
      </c>
      <c r="I4753" s="359" t="s">
        <v>1384</v>
      </c>
      <c r="J4753" s="358">
        <v>0.85</v>
      </c>
      <c r="K4753" s="359" t="s">
        <v>1391</v>
      </c>
      <c r="L4753" s="359" t="s">
        <v>1392</v>
      </c>
      <c r="M4753" s="368">
        <v>2011</v>
      </c>
      <c r="N4753" s="205"/>
      <c r="O4753" s="203" t="s">
        <v>2510</v>
      </c>
    </row>
    <row r="4754" spans="1:15" ht="27.75" hidden="1" customHeight="1" x14ac:dyDescent="0.25">
      <c r="A4754" s="203" t="s">
        <v>162</v>
      </c>
      <c r="B4754" s="202" t="s">
        <v>482</v>
      </c>
      <c r="C4754" s="203" t="s">
        <v>2485</v>
      </c>
      <c r="D4754" s="202" t="s">
        <v>2515</v>
      </c>
      <c r="E4754" s="202" t="s">
        <v>2516</v>
      </c>
      <c r="F4754" s="202" t="s">
        <v>505</v>
      </c>
      <c r="G4754" s="262">
        <v>1.1999999999999999E-3</v>
      </c>
      <c r="H4754" s="361" t="s">
        <v>1390</v>
      </c>
      <c r="I4754" s="359" t="s">
        <v>1385</v>
      </c>
      <c r="J4754" s="358">
        <v>0.85</v>
      </c>
      <c r="K4754" s="359" t="s">
        <v>1391</v>
      </c>
      <c r="L4754" s="359" t="s">
        <v>1392</v>
      </c>
      <c r="M4754" s="368">
        <v>2011</v>
      </c>
      <c r="N4754" s="205"/>
      <c r="O4754" s="203" t="s">
        <v>2510</v>
      </c>
    </row>
    <row r="4755" spans="1:15" ht="27.75" hidden="1" customHeight="1" x14ac:dyDescent="0.25">
      <c r="A4755" s="203" t="s">
        <v>162</v>
      </c>
      <c r="B4755" s="202" t="s">
        <v>482</v>
      </c>
      <c r="C4755" s="203" t="s">
        <v>2485</v>
      </c>
      <c r="D4755" s="202" t="s">
        <v>2517</v>
      </c>
      <c r="E4755" s="202" t="s">
        <v>2518</v>
      </c>
      <c r="F4755" s="202" t="s">
        <v>505</v>
      </c>
      <c r="G4755" s="262">
        <v>2.5999999999999999E-2</v>
      </c>
      <c r="H4755" s="361" t="s">
        <v>1390</v>
      </c>
      <c r="I4755" s="359" t="s">
        <v>1379</v>
      </c>
      <c r="J4755" s="358">
        <v>0.89</v>
      </c>
      <c r="K4755" s="359" t="s">
        <v>1391</v>
      </c>
      <c r="L4755" s="359" t="s">
        <v>1392</v>
      </c>
      <c r="M4755" s="368">
        <v>2011</v>
      </c>
      <c r="N4755" s="205"/>
      <c r="O4755" s="203" t="s">
        <v>2510</v>
      </c>
    </row>
    <row r="4756" spans="1:15" ht="27.75" hidden="1" customHeight="1" x14ac:dyDescent="0.25">
      <c r="A4756" s="203" t="s">
        <v>162</v>
      </c>
      <c r="B4756" s="202" t="s">
        <v>482</v>
      </c>
      <c r="C4756" s="203" t="s">
        <v>2485</v>
      </c>
      <c r="D4756" s="202" t="s">
        <v>2517</v>
      </c>
      <c r="E4756" s="202" t="s">
        <v>2518</v>
      </c>
      <c r="F4756" s="202" t="s">
        <v>505</v>
      </c>
      <c r="G4756" s="262">
        <v>4.7000000000000002E-3</v>
      </c>
      <c r="H4756" s="361" t="s">
        <v>1390</v>
      </c>
      <c r="I4756" s="359" t="s">
        <v>1382</v>
      </c>
      <c r="J4756" s="358">
        <v>0.89</v>
      </c>
      <c r="K4756" s="359" t="s">
        <v>1391</v>
      </c>
      <c r="L4756" s="359" t="s">
        <v>1392</v>
      </c>
      <c r="M4756" s="368">
        <v>2011</v>
      </c>
      <c r="N4756" s="205"/>
      <c r="O4756" s="203" t="s">
        <v>2510</v>
      </c>
    </row>
    <row r="4757" spans="1:15" ht="27.75" hidden="1" customHeight="1" x14ac:dyDescent="0.25">
      <c r="A4757" s="203" t="s">
        <v>162</v>
      </c>
      <c r="B4757" s="202" t="s">
        <v>482</v>
      </c>
      <c r="C4757" s="203" t="s">
        <v>2485</v>
      </c>
      <c r="D4757" s="202" t="s">
        <v>2517</v>
      </c>
      <c r="E4757" s="202" t="s">
        <v>2518</v>
      </c>
      <c r="F4757" s="202" t="s">
        <v>505</v>
      </c>
      <c r="G4757" s="262">
        <v>1.2999999999999999E-3</v>
      </c>
      <c r="H4757" s="361" t="s">
        <v>1390</v>
      </c>
      <c r="I4757" s="359" t="s">
        <v>1383</v>
      </c>
      <c r="J4757" s="358">
        <v>0.89</v>
      </c>
      <c r="K4757" s="359" t="s">
        <v>1391</v>
      </c>
      <c r="L4757" s="359" t="s">
        <v>1392</v>
      </c>
      <c r="M4757" s="368">
        <v>2011</v>
      </c>
      <c r="N4757" s="205"/>
      <c r="O4757" s="203" t="s">
        <v>2510</v>
      </c>
    </row>
    <row r="4758" spans="1:15" ht="27.75" hidden="1" customHeight="1" x14ac:dyDescent="0.25">
      <c r="A4758" s="203" t="s">
        <v>162</v>
      </c>
      <c r="B4758" s="202" t="s">
        <v>482</v>
      </c>
      <c r="C4758" s="203" t="s">
        <v>2485</v>
      </c>
      <c r="D4758" s="202" t="s">
        <v>2517</v>
      </c>
      <c r="E4758" s="202" t="s">
        <v>2518</v>
      </c>
      <c r="F4758" s="202" t="s">
        <v>505</v>
      </c>
      <c r="G4758" s="262">
        <v>3.6999999999999999E-4</v>
      </c>
      <c r="H4758" s="361" t="s">
        <v>1390</v>
      </c>
      <c r="I4758" s="359" t="s">
        <v>1384</v>
      </c>
      <c r="J4758" s="358">
        <v>0.89</v>
      </c>
      <c r="K4758" s="359" t="s">
        <v>1391</v>
      </c>
      <c r="L4758" s="359" t="s">
        <v>1392</v>
      </c>
      <c r="M4758" s="368">
        <v>2011</v>
      </c>
      <c r="N4758" s="205"/>
      <c r="O4758" s="203" t="s">
        <v>2510</v>
      </c>
    </row>
    <row r="4759" spans="1:15" ht="27.75" hidden="1" customHeight="1" x14ac:dyDescent="0.25">
      <c r="A4759" s="203" t="s">
        <v>162</v>
      </c>
      <c r="B4759" s="202" t="s">
        <v>482</v>
      </c>
      <c r="C4759" s="203" t="s">
        <v>2485</v>
      </c>
      <c r="D4759" s="202" t="s">
        <v>2517</v>
      </c>
      <c r="E4759" s="202" t="s">
        <v>2518</v>
      </c>
      <c r="F4759" s="202" t="s">
        <v>505</v>
      </c>
      <c r="G4759" s="262">
        <v>9.2999999999999997E-5</v>
      </c>
      <c r="H4759" s="361" t="s">
        <v>1390</v>
      </c>
      <c r="I4759" s="359" t="s">
        <v>1385</v>
      </c>
      <c r="J4759" s="358">
        <v>0.89</v>
      </c>
      <c r="K4759" s="359" t="s">
        <v>1391</v>
      </c>
      <c r="L4759" s="359" t="s">
        <v>1392</v>
      </c>
      <c r="M4759" s="368">
        <v>2011</v>
      </c>
      <c r="N4759" s="205"/>
      <c r="O4759" s="203" t="s">
        <v>2510</v>
      </c>
    </row>
    <row r="4760" spans="1:15" ht="27.75" hidden="1" customHeight="1" x14ac:dyDescent="0.25">
      <c r="A4760" s="203" t="s">
        <v>162</v>
      </c>
      <c r="B4760" s="202" t="s">
        <v>482</v>
      </c>
      <c r="C4760" s="203" t="s">
        <v>2485</v>
      </c>
      <c r="D4760" s="202" t="s">
        <v>2519</v>
      </c>
      <c r="E4760" s="202" t="s">
        <v>2520</v>
      </c>
      <c r="F4760" s="202" t="s">
        <v>505</v>
      </c>
      <c r="G4760" s="262">
        <v>0.03</v>
      </c>
      <c r="H4760" s="361" t="s">
        <v>1390</v>
      </c>
      <c r="I4760" s="359" t="s">
        <v>1379</v>
      </c>
      <c r="J4760" s="358">
        <v>0.92</v>
      </c>
      <c r="K4760" s="359" t="s">
        <v>1391</v>
      </c>
      <c r="L4760" s="359" t="s">
        <v>1392</v>
      </c>
      <c r="M4760" s="368">
        <v>2011</v>
      </c>
      <c r="N4760" s="205"/>
      <c r="O4760" s="203" t="s">
        <v>2510</v>
      </c>
    </row>
    <row r="4761" spans="1:15" ht="27.75" hidden="1" customHeight="1" x14ac:dyDescent="0.25">
      <c r="A4761" s="203" t="s">
        <v>162</v>
      </c>
      <c r="B4761" s="202" t="s">
        <v>482</v>
      </c>
      <c r="C4761" s="203" t="s">
        <v>2485</v>
      </c>
      <c r="D4761" s="202" t="s">
        <v>2519</v>
      </c>
      <c r="E4761" s="202" t="s">
        <v>2520</v>
      </c>
      <c r="F4761" s="202" t="s">
        <v>505</v>
      </c>
      <c r="G4761" s="262">
        <v>5.5999999999999999E-3</v>
      </c>
      <c r="H4761" s="361" t="s">
        <v>1390</v>
      </c>
      <c r="I4761" s="359" t="s">
        <v>1382</v>
      </c>
      <c r="J4761" s="358">
        <v>0.92</v>
      </c>
      <c r="K4761" s="359" t="s">
        <v>1391</v>
      </c>
      <c r="L4761" s="359" t="s">
        <v>1392</v>
      </c>
      <c r="M4761" s="368">
        <v>2011</v>
      </c>
      <c r="N4761" s="205"/>
      <c r="O4761" s="203" t="s">
        <v>2510</v>
      </c>
    </row>
    <row r="4762" spans="1:15" ht="27.75" hidden="1" customHeight="1" x14ac:dyDescent="0.25">
      <c r="A4762" s="203" t="s">
        <v>162</v>
      </c>
      <c r="B4762" s="202" t="s">
        <v>482</v>
      </c>
      <c r="C4762" s="203" t="s">
        <v>2485</v>
      </c>
      <c r="D4762" s="202" t="s">
        <v>2519</v>
      </c>
      <c r="E4762" s="202" t="s">
        <v>2520</v>
      </c>
      <c r="F4762" s="202" t="s">
        <v>505</v>
      </c>
      <c r="G4762" s="262">
        <v>1.6000000000000001E-3</v>
      </c>
      <c r="H4762" s="361" t="s">
        <v>1390</v>
      </c>
      <c r="I4762" s="359" t="s">
        <v>1383</v>
      </c>
      <c r="J4762" s="358">
        <v>0.92</v>
      </c>
      <c r="K4762" s="359" t="s">
        <v>1391</v>
      </c>
      <c r="L4762" s="359" t="s">
        <v>1392</v>
      </c>
      <c r="M4762" s="368">
        <v>2011</v>
      </c>
      <c r="N4762" s="205"/>
      <c r="O4762" s="203" t="s">
        <v>2510</v>
      </c>
    </row>
    <row r="4763" spans="1:15" ht="27.75" hidden="1" customHeight="1" x14ac:dyDescent="0.25">
      <c r="A4763" s="203" t="s">
        <v>162</v>
      </c>
      <c r="B4763" s="202" t="s">
        <v>482</v>
      </c>
      <c r="C4763" s="203" t="s">
        <v>2485</v>
      </c>
      <c r="D4763" s="202" t="s">
        <v>2519</v>
      </c>
      <c r="E4763" s="202" t="s">
        <v>2520</v>
      </c>
      <c r="F4763" s="202" t="s">
        <v>505</v>
      </c>
      <c r="G4763" s="262">
        <v>4.6999999999999999E-4</v>
      </c>
      <c r="H4763" s="361" t="s">
        <v>1390</v>
      </c>
      <c r="I4763" s="359" t="s">
        <v>1384</v>
      </c>
      <c r="J4763" s="358">
        <v>0.92</v>
      </c>
      <c r="K4763" s="359" t="s">
        <v>1391</v>
      </c>
      <c r="L4763" s="359" t="s">
        <v>1392</v>
      </c>
      <c r="M4763" s="368">
        <v>2011</v>
      </c>
      <c r="N4763" s="205"/>
      <c r="O4763" s="203" t="s">
        <v>2510</v>
      </c>
    </row>
    <row r="4764" spans="1:15" ht="27.75" hidden="1" customHeight="1" x14ac:dyDescent="0.25">
      <c r="A4764" s="203" t="s">
        <v>162</v>
      </c>
      <c r="B4764" s="202" t="s">
        <v>482</v>
      </c>
      <c r="C4764" s="203" t="s">
        <v>2485</v>
      </c>
      <c r="D4764" s="202" t="s">
        <v>2519</v>
      </c>
      <c r="E4764" s="202" t="s">
        <v>2520</v>
      </c>
      <c r="F4764" s="202" t="s">
        <v>505</v>
      </c>
      <c r="G4764" s="262">
        <v>1.2999999999999999E-4</v>
      </c>
      <c r="H4764" s="361" t="s">
        <v>1390</v>
      </c>
      <c r="I4764" s="359" t="s">
        <v>1385</v>
      </c>
      <c r="J4764" s="358">
        <v>0.92</v>
      </c>
      <c r="K4764" s="359" t="s">
        <v>1391</v>
      </c>
      <c r="L4764" s="359" t="s">
        <v>1392</v>
      </c>
      <c r="M4764" s="368">
        <v>2011</v>
      </c>
      <c r="N4764" s="205"/>
      <c r="O4764" s="203" t="s">
        <v>2510</v>
      </c>
    </row>
    <row r="4765" spans="1:15" ht="27.75" hidden="1" customHeight="1" x14ac:dyDescent="0.25">
      <c r="A4765" s="226" t="s">
        <v>162</v>
      </c>
      <c r="B4765" s="227" t="s">
        <v>482</v>
      </c>
      <c r="C4765" s="226" t="s">
        <v>2568</v>
      </c>
      <c r="D4765" s="269" t="s">
        <v>2578</v>
      </c>
      <c r="E4765" s="269" t="s">
        <v>1557</v>
      </c>
      <c r="F4765" s="269" t="s">
        <v>505</v>
      </c>
      <c r="G4765" s="373">
        <v>3.4000000000000002E-2</v>
      </c>
      <c r="H4765" s="225" t="s">
        <v>488</v>
      </c>
      <c r="I4765" s="269" t="s">
        <v>1379</v>
      </c>
      <c r="J4765" s="374">
        <v>0</v>
      </c>
      <c r="K4765" s="269" t="s">
        <v>22</v>
      </c>
      <c r="L4765" s="269" t="s">
        <v>1392</v>
      </c>
      <c r="M4765" s="369">
        <v>2010</v>
      </c>
      <c r="N4765" s="375">
        <v>43873</v>
      </c>
      <c r="O4765" s="226" t="s">
        <v>2569</v>
      </c>
    </row>
    <row r="4766" spans="1:15" ht="27.75" hidden="1" customHeight="1" x14ac:dyDescent="0.25">
      <c r="A4766" s="226" t="s">
        <v>162</v>
      </c>
      <c r="B4766" s="227" t="s">
        <v>482</v>
      </c>
      <c r="C4766" s="226" t="s">
        <v>2568</v>
      </c>
      <c r="D4766" s="269" t="s">
        <v>2578</v>
      </c>
      <c r="E4766" s="269" t="s">
        <v>1557</v>
      </c>
      <c r="F4766" s="269" t="s">
        <v>505</v>
      </c>
      <c r="G4766" s="373">
        <v>1.2999999999999999E-2</v>
      </c>
      <c r="H4766" s="225" t="s">
        <v>488</v>
      </c>
      <c r="I4766" s="269" t="s">
        <v>1382</v>
      </c>
      <c r="J4766" s="374">
        <v>0</v>
      </c>
      <c r="K4766" s="269" t="s">
        <v>22</v>
      </c>
      <c r="L4766" s="269" t="s">
        <v>1392</v>
      </c>
      <c r="M4766" s="369">
        <v>2010</v>
      </c>
      <c r="N4766" s="375">
        <v>43873</v>
      </c>
      <c r="O4766" s="226" t="s">
        <v>2569</v>
      </c>
    </row>
    <row r="4767" spans="1:15" ht="27.75" hidden="1" customHeight="1" x14ac:dyDescent="0.25">
      <c r="A4767" s="226" t="s">
        <v>162</v>
      </c>
      <c r="B4767" s="227" t="s">
        <v>482</v>
      </c>
      <c r="C4767" s="226" t="s">
        <v>2568</v>
      </c>
      <c r="D4767" s="269" t="s">
        <v>2578</v>
      </c>
      <c r="E4767" s="269" t="s">
        <v>1557</v>
      </c>
      <c r="F4767" s="269" t="s">
        <v>505</v>
      </c>
      <c r="G4767" s="382">
        <v>5.3E-3</v>
      </c>
      <c r="H4767" s="225" t="s">
        <v>488</v>
      </c>
      <c r="I4767" s="269" t="s">
        <v>1383</v>
      </c>
      <c r="J4767" s="374">
        <v>0</v>
      </c>
      <c r="K4767" s="269" t="s">
        <v>22</v>
      </c>
      <c r="L4767" s="269" t="s">
        <v>1392</v>
      </c>
      <c r="M4767" s="369">
        <v>2010</v>
      </c>
      <c r="N4767" s="375">
        <v>43873</v>
      </c>
      <c r="O4767" s="226" t="s">
        <v>2569</v>
      </c>
    </row>
    <row r="4768" spans="1:15" ht="27.75" hidden="1" customHeight="1" x14ac:dyDescent="0.25">
      <c r="A4768" s="226" t="s">
        <v>162</v>
      </c>
      <c r="B4768" s="227" t="s">
        <v>482</v>
      </c>
      <c r="C4768" s="226" t="s">
        <v>2568</v>
      </c>
      <c r="D4768" s="269" t="s">
        <v>2578</v>
      </c>
      <c r="E4768" s="269" t="s">
        <v>1557</v>
      </c>
      <c r="F4768" s="269" t="s">
        <v>505</v>
      </c>
      <c r="G4768" s="382">
        <v>2.3E-3</v>
      </c>
      <c r="H4768" s="225" t="s">
        <v>488</v>
      </c>
      <c r="I4768" s="372" t="s">
        <v>1384</v>
      </c>
      <c r="J4768" s="374">
        <v>0</v>
      </c>
      <c r="K4768" s="269" t="s">
        <v>22</v>
      </c>
      <c r="L4768" s="269" t="s">
        <v>1392</v>
      </c>
      <c r="M4768" s="369">
        <v>2010</v>
      </c>
      <c r="N4768" s="375">
        <v>43873</v>
      </c>
      <c r="O4768" s="226" t="s">
        <v>2569</v>
      </c>
    </row>
    <row r="4769" spans="1:15" ht="27.75" hidden="1" customHeight="1" x14ac:dyDescent="0.25">
      <c r="A4769" s="226" t="s">
        <v>162</v>
      </c>
      <c r="B4769" s="227" t="s">
        <v>482</v>
      </c>
      <c r="C4769" s="226" t="s">
        <v>2568</v>
      </c>
      <c r="D4769" s="269" t="s">
        <v>2578</v>
      </c>
      <c r="E4769" s="269" t="s">
        <v>1557</v>
      </c>
      <c r="F4769" s="269" t="s">
        <v>505</v>
      </c>
      <c r="G4769" s="383">
        <v>7.5000000000000002E-4</v>
      </c>
      <c r="H4769" s="225" t="s">
        <v>488</v>
      </c>
      <c r="I4769" s="372" t="s">
        <v>1385</v>
      </c>
      <c r="J4769" s="374">
        <v>0</v>
      </c>
      <c r="K4769" s="269" t="s">
        <v>22</v>
      </c>
      <c r="L4769" s="269" t="s">
        <v>1392</v>
      </c>
      <c r="M4769" s="369">
        <v>2010</v>
      </c>
      <c r="N4769" s="375">
        <v>43873</v>
      </c>
      <c r="O4769" s="226" t="s">
        <v>2569</v>
      </c>
    </row>
    <row r="4770" spans="1:15" ht="27.75" hidden="1" customHeight="1" x14ac:dyDescent="0.25">
      <c r="A4770" s="129" t="s">
        <v>162</v>
      </c>
      <c r="B4770" s="227" t="s">
        <v>482</v>
      </c>
      <c r="C4770" s="226" t="s">
        <v>2568</v>
      </c>
      <c r="D4770" s="269" t="s">
        <v>1569</v>
      </c>
      <c r="E4770" s="269" t="s">
        <v>1557</v>
      </c>
      <c r="F4770" s="269" t="s">
        <v>505</v>
      </c>
      <c r="G4770" s="373">
        <v>0.45</v>
      </c>
      <c r="H4770" s="225" t="s">
        <v>488</v>
      </c>
      <c r="I4770" s="269" t="s">
        <v>1379</v>
      </c>
      <c r="J4770" s="374">
        <v>0</v>
      </c>
      <c r="K4770" s="269" t="s">
        <v>22</v>
      </c>
      <c r="L4770" s="269" t="s">
        <v>1392</v>
      </c>
      <c r="M4770" s="369">
        <v>2010</v>
      </c>
      <c r="N4770" s="375">
        <v>43873</v>
      </c>
      <c r="O4770" s="226" t="s">
        <v>2569</v>
      </c>
    </row>
    <row r="4771" spans="1:15" ht="27.75" hidden="1" customHeight="1" x14ac:dyDescent="0.25">
      <c r="A4771" s="129" t="s">
        <v>162</v>
      </c>
      <c r="B4771" s="227" t="s">
        <v>482</v>
      </c>
      <c r="C4771" s="226" t="s">
        <v>2568</v>
      </c>
      <c r="D4771" s="269" t="s">
        <v>1569</v>
      </c>
      <c r="E4771" s="269" t="s">
        <v>1557</v>
      </c>
      <c r="F4771" s="269" t="s">
        <v>505</v>
      </c>
      <c r="G4771" s="373">
        <v>0.17</v>
      </c>
      <c r="H4771" s="225" t="s">
        <v>488</v>
      </c>
      <c r="I4771" s="269" t="s">
        <v>1382</v>
      </c>
      <c r="J4771" s="374">
        <v>0</v>
      </c>
      <c r="K4771" s="269" t="s">
        <v>22</v>
      </c>
      <c r="L4771" s="269" t="s">
        <v>1392</v>
      </c>
      <c r="M4771" s="369">
        <v>2010</v>
      </c>
      <c r="N4771" s="375">
        <v>43873</v>
      </c>
      <c r="O4771" s="226" t="s">
        <v>2569</v>
      </c>
    </row>
    <row r="4772" spans="1:15" ht="27.75" hidden="1" customHeight="1" x14ac:dyDescent="0.25">
      <c r="A4772" s="129" t="s">
        <v>162</v>
      </c>
      <c r="B4772" s="227" t="s">
        <v>482</v>
      </c>
      <c r="C4772" s="226" t="s">
        <v>2568</v>
      </c>
      <c r="D4772" s="269" t="s">
        <v>1569</v>
      </c>
      <c r="E4772" s="269" t="s">
        <v>1557</v>
      </c>
      <c r="F4772" s="269" t="s">
        <v>505</v>
      </c>
      <c r="G4772" s="373">
        <v>7.0000000000000007E-2</v>
      </c>
      <c r="H4772" s="225" t="s">
        <v>488</v>
      </c>
      <c r="I4772" s="269" t="s">
        <v>1383</v>
      </c>
      <c r="J4772" s="374">
        <v>0</v>
      </c>
      <c r="K4772" s="269" t="s">
        <v>22</v>
      </c>
      <c r="L4772" s="269" t="s">
        <v>1392</v>
      </c>
      <c r="M4772" s="369">
        <v>2010</v>
      </c>
      <c r="N4772" s="375">
        <v>43873</v>
      </c>
      <c r="O4772" s="226" t="s">
        <v>2569</v>
      </c>
    </row>
    <row r="4773" spans="1:15" ht="27.75" hidden="1" customHeight="1" x14ac:dyDescent="0.25">
      <c r="A4773" s="129" t="s">
        <v>162</v>
      </c>
      <c r="B4773" s="227" t="s">
        <v>482</v>
      </c>
      <c r="C4773" s="226" t="s">
        <v>2568</v>
      </c>
      <c r="D4773" s="269" t="s">
        <v>1569</v>
      </c>
      <c r="E4773" s="269" t="s">
        <v>1557</v>
      </c>
      <c r="F4773" s="269" t="s">
        <v>505</v>
      </c>
      <c r="G4773" s="373">
        <v>0.03</v>
      </c>
      <c r="H4773" s="225" t="s">
        <v>488</v>
      </c>
      <c r="I4773" s="372" t="s">
        <v>1384</v>
      </c>
      <c r="J4773" s="374">
        <v>0</v>
      </c>
      <c r="K4773" s="269" t="s">
        <v>22</v>
      </c>
      <c r="L4773" s="269" t="s">
        <v>1392</v>
      </c>
      <c r="M4773" s="369">
        <v>2010</v>
      </c>
      <c r="N4773" s="375">
        <v>43873</v>
      </c>
      <c r="O4773" s="226" t="s">
        <v>2569</v>
      </c>
    </row>
    <row r="4774" spans="1:15" ht="27.75" hidden="1" customHeight="1" x14ac:dyDescent="0.25">
      <c r="A4774" s="129" t="s">
        <v>162</v>
      </c>
      <c r="B4774" s="227" t="s">
        <v>482</v>
      </c>
      <c r="C4774" s="226" t="s">
        <v>2568</v>
      </c>
      <c r="D4774" s="269" t="s">
        <v>1569</v>
      </c>
      <c r="E4774" s="269" t="s">
        <v>1557</v>
      </c>
      <c r="F4774" s="269" t="s">
        <v>505</v>
      </c>
      <c r="G4774" s="373">
        <v>0.01</v>
      </c>
      <c r="H4774" s="225" t="s">
        <v>488</v>
      </c>
      <c r="I4774" s="372" t="s">
        <v>1385</v>
      </c>
      <c r="J4774" s="374">
        <v>0</v>
      </c>
      <c r="K4774" s="269" t="s">
        <v>22</v>
      </c>
      <c r="L4774" s="269" t="s">
        <v>1392</v>
      </c>
      <c r="M4774" s="369">
        <v>2010</v>
      </c>
      <c r="N4774" s="375">
        <v>43873</v>
      </c>
      <c r="O4774" s="226" t="s">
        <v>2569</v>
      </c>
    </row>
    <row r="4775" spans="1:15" ht="27.75" hidden="1" customHeight="1" x14ac:dyDescent="0.25">
      <c r="A4775" s="129" t="s">
        <v>162</v>
      </c>
      <c r="B4775" s="227" t="s">
        <v>482</v>
      </c>
      <c r="C4775" s="226" t="s">
        <v>2568</v>
      </c>
      <c r="D4775" s="269" t="s">
        <v>804</v>
      </c>
      <c r="E4775" s="372" t="s">
        <v>1550</v>
      </c>
      <c r="F4775" s="269" t="s">
        <v>505</v>
      </c>
      <c r="G4775" s="373">
        <v>0.14000000000000001</v>
      </c>
      <c r="H4775" s="225" t="s">
        <v>488</v>
      </c>
      <c r="I4775" s="269" t="s">
        <v>1379</v>
      </c>
      <c r="J4775" s="374">
        <v>0</v>
      </c>
      <c r="K4775" s="269" t="s">
        <v>22</v>
      </c>
      <c r="L4775" s="269" t="s">
        <v>1392</v>
      </c>
      <c r="M4775" s="369">
        <v>2010</v>
      </c>
      <c r="N4775" s="375">
        <v>43873</v>
      </c>
      <c r="O4775" s="226" t="s">
        <v>2569</v>
      </c>
    </row>
    <row r="4776" spans="1:15" ht="27.75" hidden="1" customHeight="1" x14ac:dyDescent="0.25">
      <c r="A4776" s="129" t="s">
        <v>162</v>
      </c>
      <c r="B4776" s="227" t="s">
        <v>482</v>
      </c>
      <c r="C4776" s="226" t="s">
        <v>2568</v>
      </c>
      <c r="D4776" s="269" t="s">
        <v>804</v>
      </c>
      <c r="E4776" s="372" t="s">
        <v>1550</v>
      </c>
      <c r="F4776" s="269" t="s">
        <v>505</v>
      </c>
      <c r="G4776" s="373">
        <v>5.1999999999999998E-2</v>
      </c>
      <c r="H4776" s="225" t="s">
        <v>488</v>
      </c>
      <c r="I4776" s="269" t="s">
        <v>1382</v>
      </c>
      <c r="J4776" s="374">
        <v>0</v>
      </c>
      <c r="K4776" s="269" t="s">
        <v>22</v>
      </c>
      <c r="L4776" s="269" t="s">
        <v>1392</v>
      </c>
      <c r="M4776" s="369">
        <v>2010</v>
      </c>
      <c r="N4776" s="375">
        <v>43873</v>
      </c>
      <c r="O4776" s="226" t="s">
        <v>2569</v>
      </c>
    </row>
    <row r="4777" spans="1:15" ht="27.75" hidden="1" customHeight="1" x14ac:dyDescent="0.25">
      <c r="A4777" s="129" t="s">
        <v>162</v>
      </c>
      <c r="B4777" s="227" t="s">
        <v>482</v>
      </c>
      <c r="C4777" s="226" t="s">
        <v>2568</v>
      </c>
      <c r="D4777" s="269" t="s">
        <v>804</v>
      </c>
      <c r="E4777" s="372" t="s">
        <v>1550</v>
      </c>
      <c r="F4777" s="269" t="s">
        <v>505</v>
      </c>
      <c r="G4777" s="373">
        <v>2.1000000000000001E-2</v>
      </c>
      <c r="H4777" s="225" t="s">
        <v>488</v>
      </c>
      <c r="I4777" s="269" t="s">
        <v>1383</v>
      </c>
      <c r="J4777" s="374">
        <v>0</v>
      </c>
      <c r="K4777" s="269" t="s">
        <v>22</v>
      </c>
      <c r="L4777" s="269" t="s">
        <v>1392</v>
      </c>
      <c r="M4777" s="369">
        <v>2010</v>
      </c>
      <c r="N4777" s="375">
        <v>43873</v>
      </c>
      <c r="O4777" s="226" t="s">
        <v>2569</v>
      </c>
    </row>
    <row r="4778" spans="1:15" ht="27.75" hidden="1" customHeight="1" x14ac:dyDescent="0.25">
      <c r="A4778" s="129" t="s">
        <v>162</v>
      </c>
      <c r="B4778" s="227" t="s">
        <v>482</v>
      </c>
      <c r="C4778" s="226" t="s">
        <v>2568</v>
      </c>
      <c r="D4778" s="269" t="s">
        <v>804</v>
      </c>
      <c r="E4778" s="372" t="s">
        <v>1550</v>
      </c>
      <c r="F4778" s="269" t="s">
        <v>505</v>
      </c>
      <c r="G4778" s="382">
        <v>9.1000000000000004E-3</v>
      </c>
      <c r="H4778" s="225" t="s">
        <v>488</v>
      </c>
      <c r="I4778" s="372" t="s">
        <v>1384</v>
      </c>
      <c r="J4778" s="374">
        <v>0</v>
      </c>
      <c r="K4778" s="269" t="s">
        <v>22</v>
      </c>
      <c r="L4778" s="269" t="s">
        <v>1392</v>
      </c>
      <c r="M4778" s="369">
        <v>2010</v>
      </c>
      <c r="N4778" s="375">
        <v>43873</v>
      </c>
      <c r="O4778" s="226" t="s">
        <v>2569</v>
      </c>
    </row>
    <row r="4779" spans="1:15" ht="27.75" hidden="1" customHeight="1" x14ac:dyDescent="0.25">
      <c r="A4779" s="129" t="s">
        <v>162</v>
      </c>
      <c r="B4779" s="227" t="s">
        <v>482</v>
      </c>
      <c r="C4779" s="226" t="s">
        <v>2568</v>
      </c>
      <c r="D4779" s="269" t="s">
        <v>804</v>
      </c>
      <c r="E4779" s="372" t="s">
        <v>1550</v>
      </c>
      <c r="F4779" s="269" t="s">
        <v>505</v>
      </c>
      <c r="G4779" s="373">
        <v>3.0000000000000001E-3</v>
      </c>
      <c r="H4779" s="225" t="s">
        <v>488</v>
      </c>
      <c r="I4779" s="372" t="s">
        <v>1385</v>
      </c>
      <c r="J4779" s="374">
        <v>0</v>
      </c>
      <c r="K4779" s="269" t="s">
        <v>22</v>
      </c>
      <c r="L4779" s="269" t="s">
        <v>1392</v>
      </c>
      <c r="M4779" s="369">
        <v>2010</v>
      </c>
      <c r="N4779" s="375">
        <v>43873</v>
      </c>
      <c r="O4779" s="226" t="s">
        <v>2569</v>
      </c>
    </row>
    <row r="4780" spans="1:15" ht="27.75" hidden="1" customHeight="1" x14ac:dyDescent="0.25">
      <c r="A4780" s="129" t="s">
        <v>162</v>
      </c>
      <c r="B4780" s="227" t="s">
        <v>482</v>
      </c>
      <c r="C4780" s="226" t="s">
        <v>2568</v>
      </c>
      <c r="D4780" s="269" t="s">
        <v>802</v>
      </c>
      <c r="E4780" s="372" t="s">
        <v>1550</v>
      </c>
      <c r="F4780" s="269" t="s">
        <v>505</v>
      </c>
      <c r="G4780" s="373">
        <v>5.0000000000000001E-3</v>
      </c>
      <c r="H4780" s="225" t="s">
        <v>488</v>
      </c>
      <c r="I4780" s="269" t="s">
        <v>1379</v>
      </c>
      <c r="J4780" s="374">
        <v>0</v>
      </c>
      <c r="K4780" s="269" t="s">
        <v>22</v>
      </c>
      <c r="L4780" s="269" t="s">
        <v>1392</v>
      </c>
      <c r="M4780" s="369">
        <v>2010</v>
      </c>
      <c r="N4780" s="375">
        <v>43873</v>
      </c>
      <c r="O4780" s="226" t="s">
        <v>2569</v>
      </c>
    </row>
    <row r="4781" spans="1:15" ht="27.75" hidden="1" customHeight="1" x14ac:dyDescent="0.25">
      <c r="A4781" s="129" t="s">
        <v>162</v>
      </c>
      <c r="B4781" s="227" t="s">
        <v>482</v>
      </c>
      <c r="C4781" s="226" t="s">
        <v>2568</v>
      </c>
      <c r="D4781" s="269" t="s">
        <v>802</v>
      </c>
      <c r="E4781" s="372" t="s">
        <v>1550</v>
      </c>
      <c r="F4781" s="269" t="s">
        <v>505</v>
      </c>
      <c r="G4781" s="382">
        <v>1.9E-3</v>
      </c>
      <c r="H4781" s="225" t="s">
        <v>488</v>
      </c>
      <c r="I4781" s="269" t="s">
        <v>1382</v>
      </c>
      <c r="J4781" s="374">
        <v>0</v>
      </c>
      <c r="K4781" s="269" t="s">
        <v>22</v>
      </c>
      <c r="L4781" s="269" t="s">
        <v>1392</v>
      </c>
      <c r="M4781" s="369">
        <v>2010</v>
      </c>
      <c r="N4781" s="375">
        <v>43873</v>
      </c>
      <c r="O4781" s="226" t="s">
        <v>2569</v>
      </c>
    </row>
    <row r="4782" spans="1:15" ht="27.75" hidden="1" customHeight="1" x14ac:dyDescent="0.25">
      <c r="A4782" s="129" t="s">
        <v>162</v>
      </c>
      <c r="B4782" s="227" t="s">
        <v>482</v>
      </c>
      <c r="C4782" s="226" t="s">
        <v>2568</v>
      </c>
      <c r="D4782" s="269" t="s">
        <v>802</v>
      </c>
      <c r="E4782" s="372" t="s">
        <v>1550</v>
      </c>
      <c r="F4782" s="269" t="s">
        <v>505</v>
      </c>
      <c r="G4782" s="383">
        <v>7.6999999999999996E-4</v>
      </c>
      <c r="H4782" s="225" t="s">
        <v>488</v>
      </c>
      <c r="I4782" s="269" t="s">
        <v>1383</v>
      </c>
      <c r="J4782" s="374">
        <v>0</v>
      </c>
      <c r="K4782" s="269" t="s">
        <v>22</v>
      </c>
      <c r="L4782" s="269" t="s">
        <v>1392</v>
      </c>
      <c r="M4782" s="369">
        <v>2010</v>
      </c>
      <c r="N4782" s="375">
        <v>43873</v>
      </c>
      <c r="O4782" s="226" t="s">
        <v>2569</v>
      </c>
    </row>
    <row r="4783" spans="1:15" ht="27.75" hidden="1" customHeight="1" x14ac:dyDescent="0.25">
      <c r="A4783" s="129" t="s">
        <v>162</v>
      </c>
      <c r="B4783" s="227" t="s">
        <v>482</v>
      </c>
      <c r="C4783" s="226" t="s">
        <v>2568</v>
      </c>
      <c r="D4783" s="269" t="s">
        <v>802</v>
      </c>
      <c r="E4783" s="372" t="s">
        <v>1550</v>
      </c>
      <c r="F4783" s="269" t="s">
        <v>505</v>
      </c>
      <c r="G4783" s="383">
        <v>3.3E-4</v>
      </c>
      <c r="H4783" s="225" t="s">
        <v>488</v>
      </c>
      <c r="I4783" s="372" t="s">
        <v>1384</v>
      </c>
      <c r="J4783" s="374">
        <v>0</v>
      </c>
      <c r="K4783" s="269" t="s">
        <v>22</v>
      </c>
      <c r="L4783" s="269" t="s">
        <v>1392</v>
      </c>
      <c r="M4783" s="369">
        <v>2010</v>
      </c>
      <c r="N4783" s="375">
        <v>43873</v>
      </c>
      <c r="O4783" s="226" t="s">
        <v>2569</v>
      </c>
    </row>
    <row r="4784" spans="1:15" ht="27.75" hidden="1" customHeight="1" x14ac:dyDescent="0.25">
      <c r="A4784" s="129" t="s">
        <v>162</v>
      </c>
      <c r="B4784" s="227" t="s">
        <v>482</v>
      </c>
      <c r="C4784" s="226" t="s">
        <v>2568</v>
      </c>
      <c r="D4784" s="269" t="s">
        <v>802</v>
      </c>
      <c r="E4784" s="372" t="s">
        <v>1550</v>
      </c>
      <c r="F4784" s="269" t="s">
        <v>505</v>
      </c>
      <c r="G4784" s="383">
        <v>1.1E-4</v>
      </c>
      <c r="H4784" s="225" t="s">
        <v>488</v>
      </c>
      <c r="I4784" s="372" t="s">
        <v>1385</v>
      </c>
      <c r="J4784" s="374">
        <v>0</v>
      </c>
      <c r="K4784" s="269" t="s">
        <v>22</v>
      </c>
      <c r="L4784" s="269" t="s">
        <v>1392</v>
      </c>
      <c r="M4784" s="369">
        <v>2010</v>
      </c>
      <c r="N4784" s="375">
        <v>43873</v>
      </c>
      <c r="O4784" s="226" t="s">
        <v>2569</v>
      </c>
    </row>
    <row r="4785" spans="1:15" ht="27.75" hidden="1" customHeight="1" x14ac:dyDescent="0.25">
      <c r="A4785" s="129" t="s">
        <v>162</v>
      </c>
      <c r="B4785" s="227" t="s">
        <v>482</v>
      </c>
      <c r="C4785" s="226" t="s">
        <v>2568</v>
      </c>
      <c r="D4785" s="381" t="s">
        <v>686</v>
      </c>
      <c r="E4785" s="372" t="s">
        <v>1553</v>
      </c>
      <c r="F4785" s="269" t="s">
        <v>505</v>
      </c>
      <c r="G4785" s="373">
        <v>0.11</v>
      </c>
      <c r="H4785" s="225" t="s">
        <v>488</v>
      </c>
      <c r="I4785" s="269" t="s">
        <v>1379</v>
      </c>
      <c r="J4785" s="374">
        <v>0</v>
      </c>
      <c r="K4785" s="269" t="s">
        <v>22</v>
      </c>
      <c r="L4785" s="269" t="s">
        <v>1392</v>
      </c>
      <c r="M4785" s="369">
        <v>2010</v>
      </c>
      <c r="N4785" s="375">
        <v>43873</v>
      </c>
      <c r="O4785" s="226" t="s">
        <v>2569</v>
      </c>
    </row>
    <row r="4786" spans="1:15" ht="27.75" hidden="1" customHeight="1" x14ac:dyDescent="0.25">
      <c r="A4786" s="129" t="s">
        <v>162</v>
      </c>
      <c r="B4786" s="227" t="s">
        <v>482</v>
      </c>
      <c r="C4786" s="226" t="s">
        <v>2568</v>
      </c>
      <c r="D4786" s="381" t="s">
        <v>686</v>
      </c>
      <c r="E4786" s="372" t="s">
        <v>1553</v>
      </c>
      <c r="F4786" s="269" t="s">
        <v>505</v>
      </c>
      <c r="G4786" s="373">
        <v>4.1000000000000002E-2</v>
      </c>
      <c r="H4786" s="225" t="s">
        <v>488</v>
      </c>
      <c r="I4786" s="269" t="s">
        <v>1382</v>
      </c>
      <c r="J4786" s="374">
        <v>0</v>
      </c>
      <c r="K4786" s="269" t="s">
        <v>22</v>
      </c>
      <c r="L4786" s="269" t="s">
        <v>1392</v>
      </c>
      <c r="M4786" s="369">
        <v>2010</v>
      </c>
      <c r="N4786" s="375">
        <v>43873</v>
      </c>
      <c r="O4786" s="226" t="s">
        <v>2569</v>
      </c>
    </row>
    <row r="4787" spans="1:15" ht="27.75" hidden="1" customHeight="1" x14ac:dyDescent="0.25">
      <c r="A4787" s="129" t="s">
        <v>162</v>
      </c>
      <c r="B4787" s="227" t="s">
        <v>482</v>
      </c>
      <c r="C4787" s="226" t="s">
        <v>2568</v>
      </c>
      <c r="D4787" s="381" t="s">
        <v>686</v>
      </c>
      <c r="E4787" s="372" t="s">
        <v>1553</v>
      </c>
      <c r="F4787" s="269" t="s">
        <v>505</v>
      </c>
      <c r="G4787" s="373">
        <v>1.7000000000000001E-2</v>
      </c>
      <c r="H4787" s="225" t="s">
        <v>488</v>
      </c>
      <c r="I4787" s="269" t="s">
        <v>1383</v>
      </c>
      <c r="J4787" s="374">
        <v>0</v>
      </c>
      <c r="K4787" s="269" t="s">
        <v>22</v>
      </c>
      <c r="L4787" s="269" t="s">
        <v>1392</v>
      </c>
      <c r="M4787" s="369">
        <v>2010</v>
      </c>
      <c r="N4787" s="375">
        <v>43873</v>
      </c>
      <c r="O4787" s="226" t="s">
        <v>2569</v>
      </c>
    </row>
    <row r="4788" spans="1:15" ht="27.75" hidden="1" customHeight="1" x14ac:dyDescent="0.25">
      <c r="A4788" s="129" t="s">
        <v>162</v>
      </c>
      <c r="B4788" s="227" t="s">
        <v>482</v>
      </c>
      <c r="C4788" s="226" t="s">
        <v>2568</v>
      </c>
      <c r="D4788" s="381" t="s">
        <v>686</v>
      </c>
      <c r="E4788" s="372" t="s">
        <v>1553</v>
      </c>
      <c r="F4788" s="269" t="s">
        <v>505</v>
      </c>
      <c r="G4788" s="382">
        <v>7.1999999999999998E-3</v>
      </c>
      <c r="H4788" s="225" t="s">
        <v>488</v>
      </c>
      <c r="I4788" s="372" t="s">
        <v>1384</v>
      </c>
      <c r="J4788" s="374">
        <v>0</v>
      </c>
      <c r="K4788" s="269" t="s">
        <v>22</v>
      </c>
      <c r="L4788" s="269" t="s">
        <v>1392</v>
      </c>
      <c r="M4788" s="369">
        <v>2010</v>
      </c>
      <c r="N4788" s="375">
        <v>43873</v>
      </c>
      <c r="O4788" s="226" t="s">
        <v>2569</v>
      </c>
    </row>
    <row r="4789" spans="1:15" ht="27.75" hidden="1" customHeight="1" x14ac:dyDescent="0.25">
      <c r="A4789" s="129" t="s">
        <v>162</v>
      </c>
      <c r="B4789" s="227" t="s">
        <v>482</v>
      </c>
      <c r="C4789" s="226" t="s">
        <v>2568</v>
      </c>
      <c r="D4789" s="381" t="s">
        <v>686</v>
      </c>
      <c r="E4789" s="372" t="s">
        <v>1553</v>
      </c>
      <c r="F4789" s="269" t="s">
        <v>505</v>
      </c>
      <c r="G4789" s="382">
        <v>2.3999999999999998E-3</v>
      </c>
      <c r="H4789" s="225" t="s">
        <v>488</v>
      </c>
      <c r="I4789" s="372" t="s">
        <v>1385</v>
      </c>
      <c r="J4789" s="374">
        <v>0</v>
      </c>
      <c r="K4789" s="269" t="s">
        <v>22</v>
      </c>
      <c r="L4789" s="269" t="s">
        <v>1392</v>
      </c>
      <c r="M4789" s="369">
        <v>2010</v>
      </c>
      <c r="N4789" s="375">
        <v>43873</v>
      </c>
      <c r="O4789" s="226" t="s">
        <v>2569</v>
      </c>
    </row>
    <row r="4790" spans="1:15" ht="27.75" hidden="1" customHeight="1" x14ac:dyDescent="0.25">
      <c r="A4790" s="129" t="s">
        <v>162</v>
      </c>
      <c r="B4790" s="227" t="s">
        <v>482</v>
      </c>
      <c r="C4790" s="226" t="s">
        <v>2568</v>
      </c>
      <c r="D4790" s="381" t="s">
        <v>2583</v>
      </c>
      <c r="E4790" s="372" t="s">
        <v>1553</v>
      </c>
      <c r="F4790" s="269" t="s">
        <v>505</v>
      </c>
      <c r="G4790" s="373">
        <v>0.11</v>
      </c>
      <c r="H4790" s="225" t="s">
        <v>488</v>
      </c>
      <c r="I4790" s="269" t="s">
        <v>1379</v>
      </c>
      <c r="J4790" s="374">
        <v>0</v>
      </c>
      <c r="K4790" s="269" t="s">
        <v>22</v>
      </c>
      <c r="L4790" s="269" t="s">
        <v>1392</v>
      </c>
      <c r="M4790" s="369">
        <v>2010</v>
      </c>
      <c r="N4790" s="375">
        <v>43873</v>
      </c>
      <c r="O4790" s="226" t="s">
        <v>2569</v>
      </c>
    </row>
    <row r="4791" spans="1:15" ht="27.75" hidden="1" customHeight="1" x14ac:dyDescent="0.25">
      <c r="A4791" s="129" t="s">
        <v>162</v>
      </c>
      <c r="B4791" s="227" t="s">
        <v>482</v>
      </c>
      <c r="C4791" s="226" t="s">
        <v>2568</v>
      </c>
      <c r="D4791" s="381" t="s">
        <v>2583</v>
      </c>
      <c r="E4791" s="372" t="s">
        <v>1553</v>
      </c>
      <c r="F4791" s="269" t="s">
        <v>505</v>
      </c>
      <c r="G4791" s="373">
        <v>4.1000000000000002E-2</v>
      </c>
      <c r="H4791" s="225" t="s">
        <v>488</v>
      </c>
      <c r="I4791" s="269" t="s">
        <v>1382</v>
      </c>
      <c r="J4791" s="374">
        <v>0</v>
      </c>
      <c r="K4791" s="269" t="s">
        <v>22</v>
      </c>
      <c r="L4791" s="269" t="s">
        <v>1392</v>
      </c>
      <c r="M4791" s="369">
        <v>2010</v>
      </c>
      <c r="N4791" s="375">
        <v>43873</v>
      </c>
      <c r="O4791" s="226" t="s">
        <v>2569</v>
      </c>
    </row>
    <row r="4792" spans="1:15" ht="27.75" hidden="1" customHeight="1" x14ac:dyDescent="0.25">
      <c r="A4792" s="129" t="s">
        <v>162</v>
      </c>
      <c r="B4792" s="227" t="s">
        <v>482</v>
      </c>
      <c r="C4792" s="226" t="s">
        <v>2568</v>
      </c>
      <c r="D4792" s="381" t="s">
        <v>2583</v>
      </c>
      <c r="E4792" s="372" t="s">
        <v>1553</v>
      </c>
      <c r="F4792" s="269" t="s">
        <v>505</v>
      </c>
      <c r="G4792" s="373">
        <v>1.7000000000000001E-2</v>
      </c>
      <c r="H4792" s="225" t="s">
        <v>488</v>
      </c>
      <c r="I4792" s="269" t="s">
        <v>1383</v>
      </c>
      <c r="J4792" s="374">
        <v>0</v>
      </c>
      <c r="K4792" s="269" t="s">
        <v>22</v>
      </c>
      <c r="L4792" s="269" t="s">
        <v>1392</v>
      </c>
      <c r="M4792" s="369">
        <v>2010</v>
      </c>
      <c r="N4792" s="375">
        <v>43873</v>
      </c>
      <c r="O4792" s="226" t="s">
        <v>2569</v>
      </c>
    </row>
    <row r="4793" spans="1:15" ht="27.75" hidden="1" customHeight="1" x14ac:dyDescent="0.25">
      <c r="A4793" s="129" t="s">
        <v>162</v>
      </c>
      <c r="B4793" s="227" t="s">
        <v>482</v>
      </c>
      <c r="C4793" s="226" t="s">
        <v>2568</v>
      </c>
      <c r="D4793" s="381" t="s">
        <v>2583</v>
      </c>
      <c r="E4793" s="372" t="s">
        <v>1553</v>
      </c>
      <c r="F4793" s="269" t="s">
        <v>505</v>
      </c>
      <c r="G4793" s="382">
        <v>7.1999999999999998E-3</v>
      </c>
      <c r="H4793" s="225" t="s">
        <v>488</v>
      </c>
      <c r="I4793" s="372" t="s">
        <v>1384</v>
      </c>
      <c r="J4793" s="374">
        <v>0</v>
      </c>
      <c r="K4793" s="269" t="s">
        <v>22</v>
      </c>
      <c r="L4793" s="269" t="s">
        <v>1392</v>
      </c>
      <c r="M4793" s="369">
        <v>2010</v>
      </c>
      <c r="N4793" s="375">
        <v>43873</v>
      </c>
      <c r="O4793" s="226" t="s">
        <v>2569</v>
      </c>
    </row>
    <row r="4794" spans="1:15" ht="27.75" hidden="1" customHeight="1" x14ac:dyDescent="0.25">
      <c r="A4794" s="129" t="s">
        <v>162</v>
      </c>
      <c r="B4794" s="227" t="s">
        <v>482</v>
      </c>
      <c r="C4794" s="226" t="s">
        <v>2568</v>
      </c>
      <c r="D4794" s="381" t="s">
        <v>2583</v>
      </c>
      <c r="E4794" s="372" t="s">
        <v>1553</v>
      </c>
      <c r="F4794" s="269" t="s">
        <v>505</v>
      </c>
      <c r="G4794" s="382">
        <v>2.3999999999999998E-3</v>
      </c>
      <c r="H4794" s="225" t="s">
        <v>488</v>
      </c>
      <c r="I4794" s="372" t="s">
        <v>1385</v>
      </c>
      <c r="J4794" s="374">
        <v>0</v>
      </c>
      <c r="K4794" s="269" t="s">
        <v>22</v>
      </c>
      <c r="L4794" s="269" t="s">
        <v>1392</v>
      </c>
      <c r="M4794" s="369">
        <v>2010</v>
      </c>
      <c r="N4794" s="375">
        <v>43873</v>
      </c>
      <c r="O4794" s="226" t="s">
        <v>2569</v>
      </c>
    </row>
    <row r="4795" spans="1:15" ht="27.75" hidden="1" customHeight="1" x14ac:dyDescent="0.25">
      <c r="A4795" s="129" t="s">
        <v>162</v>
      </c>
      <c r="B4795" s="227" t="s">
        <v>482</v>
      </c>
      <c r="C4795" s="226" t="s">
        <v>2568</v>
      </c>
      <c r="D4795" s="381" t="s">
        <v>1555</v>
      </c>
      <c r="E4795" s="372" t="s">
        <v>1553</v>
      </c>
      <c r="F4795" s="269" t="s">
        <v>505</v>
      </c>
      <c r="G4795" s="373">
        <v>0.11</v>
      </c>
      <c r="H4795" s="225" t="s">
        <v>488</v>
      </c>
      <c r="I4795" s="269" t="s">
        <v>1379</v>
      </c>
      <c r="J4795" s="374">
        <v>0</v>
      </c>
      <c r="K4795" s="269" t="s">
        <v>22</v>
      </c>
      <c r="L4795" s="269" t="s">
        <v>1392</v>
      </c>
      <c r="M4795" s="369">
        <v>2010</v>
      </c>
      <c r="N4795" s="375">
        <v>43873</v>
      </c>
      <c r="O4795" s="226" t="s">
        <v>2569</v>
      </c>
    </row>
    <row r="4796" spans="1:15" ht="27.75" hidden="1" customHeight="1" x14ac:dyDescent="0.25">
      <c r="A4796" s="129" t="s">
        <v>162</v>
      </c>
      <c r="B4796" s="227" t="s">
        <v>482</v>
      </c>
      <c r="C4796" s="226" t="s">
        <v>2568</v>
      </c>
      <c r="D4796" s="381" t="s">
        <v>1555</v>
      </c>
      <c r="E4796" s="372" t="s">
        <v>1553</v>
      </c>
      <c r="F4796" s="269" t="s">
        <v>505</v>
      </c>
      <c r="G4796" s="373">
        <v>4.1000000000000002E-2</v>
      </c>
      <c r="H4796" s="225" t="s">
        <v>488</v>
      </c>
      <c r="I4796" s="269" t="s">
        <v>1382</v>
      </c>
      <c r="J4796" s="374">
        <v>0</v>
      </c>
      <c r="K4796" s="269" t="s">
        <v>22</v>
      </c>
      <c r="L4796" s="269" t="s">
        <v>1392</v>
      </c>
      <c r="M4796" s="369">
        <v>2010</v>
      </c>
      <c r="N4796" s="375">
        <v>43873</v>
      </c>
      <c r="O4796" s="226" t="s">
        <v>2569</v>
      </c>
    </row>
    <row r="4797" spans="1:15" ht="27.75" hidden="1" customHeight="1" x14ac:dyDescent="0.25">
      <c r="A4797" s="129" t="s">
        <v>162</v>
      </c>
      <c r="B4797" s="227" t="s">
        <v>482</v>
      </c>
      <c r="C4797" s="226" t="s">
        <v>2568</v>
      </c>
      <c r="D4797" s="381" t="s">
        <v>1555</v>
      </c>
      <c r="E4797" s="372" t="s">
        <v>1553</v>
      </c>
      <c r="F4797" s="269" t="s">
        <v>505</v>
      </c>
      <c r="G4797" s="373">
        <v>1.7000000000000001E-2</v>
      </c>
      <c r="H4797" s="225" t="s">
        <v>488</v>
      </c>
      <c r="I4797" s="269" t="s">
        <v>1383</v>
      </c>
      <c r="J4797" s="374">
        <v>0</v>
      </c>
      <c r="K4797" s="269" t="s">
        <v>22</v>
      </c>
      <c r="L4797" s="269" t="s">
        <v>1392</v>
      </c>
      <c r="M4797" s="369">
        <v>2010</v>
      </c>
      <c r="N4797" s="375">
        <v>43873</v>
      </c>
      <c r="O4797" s="226" t="s">
        <v>2569</v>
      </c>
    </row>
    <row r="4798" spans="1:15" ht="27.75" hidden="1" customHeight="1" x14ac:dyDescent="0.25">
      <c r="A4798" s="129" t="s">
        <v>162</v>
      </c>
      <c r="B4798" s="227" t="s">
        <v>482</v>
      </c>
      <c r="C4798" s="226" t="s">
        <v>2568</v>
      </c>
      <c r="D4798" s="381" t="s">
        <v>1555</v>
      </c>
      <c r="E4798" s="372" t="s">
        <v>1553</v>
      </c>
      <c r="F4798" s="269" t="s">
        <v>505</v>
      </c>
      <c r="G4798" s="382">
        <v>7.1999999999999998E-3</v>
      </c>
      <c r="H4798" s="225" t="s">
        <v>488</v>
      </c>
      <c r="I4798" s="372" t="s">
        <v>1384</v>
      </c>
      <c r="J4798" s="374">
        <v>0</v>
      </c>
      <c r="K4798" s="269" t="s">
        <v>22</v>
      </c>
      <c r="L4798" s="269" t="s">
        <v>1392</v>
      </c>
      <c r="M4798" s="369">
        <v>2010</v>
      </c>
      <c r="N4798" s="375">
        <v>43873</v>
      </c>
      <c r="O4798" s="226" t="s">
        <v>2569</v>
      </c>
    </row>
    <row r="4799" spans="1:15" ht="27.75" hidden="1" customHeight="1" x14ac:dyDescent="0.25">
      <c r="A4799" s="129" t="s">
        <v>162</v>
      </c>
      <c r="B4799" s="227" t="s">
        <v>482</v>
      </c>
      <c r="C4799" s="226" t="s">
        <v>2568</v>
      </c>
      <c r="D4799" s="381" t="s">
        <v>1555</v>
      </c>
      <c r="E4799" s="372" t="s">
        <v>1553</v>
      </c>
      <c r="F4799" s="269" t="s">
        <v>505</v>
      </c>
      <c r="G4799" s="382">
        <v>2.3999999999999998E-3</v>
      </c>
      <c r="H4799" s="225" t="s">
        <v>488</v>
      </c>
      <c r="I4799" s="372" t="s">
        <v>1385</v>
      </c>
      <c r="J4799" s="374">
        <v>0</v>
      </c>
      <c r="K4799" s="269" t="s">
        <v>22</v>
      </c>
      <c r="L4799" s="269" t="s">
        <v>1392</v>
      </c>
      <c r="M4799" s="369">
        <v>2010</v>
      </c>
      <c r="N4799" s="375">
        <v>43873</v>
      </c>
      <c r="O4799" s="226" t="s">
        <v>2569</v>
      </c>
    </row>
    <row r="4800" spans="1:15" ht="27.75" hidden="1" customHeight="1" x14ac:dyDescent="0.25">
      <c r="A4800" s="226" t="s">
        <v>162</v>
      </c>
      <c r="B4800" s="227" t="s">
        <v>482</v>
      </c>
      <c r="C4800" s="226" t="s">
        <v>2568</v>
      </c>
      <c r="D4800" s="269" t="s">
        <v>641</v>
      </c>
      <c r="E4800" s="372" t="s">
        <v>1557</v>
      </c>
      <c r="F4800" s="269" t="s">
        <v>505</v>
      </c>
      <c r="G4800" s="373">
        <v>0.45</v>
      </c>
      <c r="H4800" s="225" t="s">
        <v>488</v>
      </c>
      <c r="I4800" s="269" t="s">
        <v>1379</v>
      </c>
      <c r="J4800" s="374">
        <v>0</v>
      </c>
      <c r="K4800" s="269" t="s">
        <v>22</v>
      </c>
      <c r="L4800" s="269" t="s">
        <v>1392</v>
      </c>
      <c r="M4800" s="369">
        <v>2010</v>
      </c>
      <c r="N4800" s="375">
        <v>43873</v>
      </c>
      <c r="O4800" s="226" t="s">
        <v>2569</v>
      </c>
    </row>
    <row r="4801" spans="1:15" ht="27.75" hidden="1" customHeight="1" x14ac:dyDescent="0.25">
      <c r="A4801" s="226" t="s">
        <v>162</v>
      </c>
      <c r="B4801" s="227" t="s">
        <v>482</v>
      </c>
      <c r="C4801" s="226" t="s">
        <v>2568</v>
      </c>
      <c r="D4801" s="269" t="s">
        <v>641</v>
      </c>
      <c r="E4801" s="372" t="s">
        <v>1557</v>
      </c>
      <c r="F4801" s="269" t="s">
        <v>505</v>
      </c>
      <c r="G4801" s="373">
        <v>0.17</v>
      </c>
      <c r="H4801" s="225" t="s">
        <v>488</v>
      </c>
      <c r="I4801" s="269" t="s">
        <v>1382</v>
      </c>
      <c r="J4801" s="374">
        <v>0</v>
      </c>
      <c r="K4801" s="269" t="s">
        <v>22</v>
      </c>
      <c r="L4801" s="269" t="s">
        <v>1392</v>
      </c>
      <c r="M4801" s="369">
        <v>2010</v>
      </c>
      <c r="N4801" s="375">
        <v>43873</v>
      </c>
      <c r="O4801" s="226" t="s">
        <v>2569</v>
      </c>
    </row>
    <row r="4802" spans="1:15" ht="27.75" hidden="1" customHeight="1" x14ac:dyDescent="0.25">
      <c r="A4802" s="226" t="s">
        <v>162</v>
      </c>
      <c r="B4802" s="227" t="s">
        <v>482</v>
      </c>
      <c r="C4802" s="226" t="s">
        <v>2568</v>
      </c>
      <c r="D4802" s="269" t="s">
        <v>641</v>
      </c>
      <c r="E4802" s="372" t="s">
        <v>1557</v>
      </c>
      <c r="F4802" s="269" t="s">
        <v>505</v>
      </c>
      <c r="G4802" s="373">
        <v>7.0000000000000007E-2</v>
      </c>
      <c r="H4802" s="225" t="s">
        <v>488</v>
      </c>
      <c r="I4802" s="269" t="s">
        <v>1383</v>
      </c>
      <c r="J4802" s="374">
        <v>0</v>
      </c>
      <c r="K4802" s="269" t="s">
        <v>22</v>
      </c>
      <c r="L4802" s="269" t="s">
        <v>1392</v>
      </c>
      <c r="M4802" s="369">
        <v>2010</v>
      </c>
      <c r="N4802" s="375">
        <v>43873</v>
      </c>
      <c r="O4802" s="226" t="s">
        <v>2569</v>
      </c>
    </row>
    <row r="4803" spans="1:15" ht="27.75" hidden="1" customHeight="1" x14ac:dyDescent="0.25">
      <c r="A4803" s="226" t="s">
        <v>162</v>
      </c>
      <c r="B4803" s="227" t="s">
        <v>482</v>
      </c>
      <c r="C4803" s="226" t="s">
        <v>2568</v>
      </c>
      <c r="D4803" s="269" t="s">
        <v>641</v>
      </c>
      <c r="E4803" s="372" t="s">
        <v>1557</v>
      </c>
      <c r="F4803" s="269" t="s">
        <v>505</v>
      </c>
      <c r="G4803" s="373">
        <v>0.03</v>
      </c>
      <c r="H4803" s="225" t="s">
        <v>488</v>
      </c>
      <c r="I4803" s="372" t="s">
        <v>1384</v>
      </c>
      <c r="J4803" s="374">
        <v>0</v>
      </c>
      <c r="K4803" s="269" t="s">
        <v>22</v>
      </c>
      <c r="L4803" s="269" t="s">
        <v>1392</v>
      </c>
      <c r="M4803" s="369">
        <v>2010</v>
      </c>
      <c r="N4803" s="375">
        <v>43873</v>
      </c>
      <c r="O4803" s="226" t="s">
        <v>2569</v>
      </c>
    </row>
    <row r="4804" spans="1:15" ht="27.75" hidden="1" customHeight="1" x14ac:dyDescent="0.25">
      <c r="A4804" s="226" t="s">
        <v>162</v>
      </c>
      <c r="B4804" s="227" t="s">
        <v>482</v>
      </c>
      <c r="C4804" s="226" t="s">
        <v>2568</v>
      </c>
      <c r="D4804" s="269" t="s">
        <v>641</v>
      </c>
      <c r="E4804" s="372" t="s">
        <v>1557</v>
      </c>
      <c r="F4804" s="269" t="s">
        <v>505</v>
      </c>
      <c r="G4804" s="373">
        <v>0.01</v>
      </c>
      <c r="H4804" s="225" t="s">
        <v>488</v>
      </c>
      <c r="I4804" s="372" t="s">
        <v>1385</v>
      </c>
      <c r="J4804" s="374">
        <v>0</v>
      </c>
      <c r="K4804" s="269" t="s">
        <v>22</v>
      </c>
      <c r="L4804" s="269" t="s">
        <v>1392</v>
      </c>
      <c r="M4804" s="369">
        <v>2010</v>
      </c>
      <c r="N4804" s="375">
        <v>43873</v>
      </c>
      <c r="O4804" s="226" t="s">
        <v>2569</v>
      </c>
    </row>
    <row r="4805" spans="1:15" ht="27.75" hidden="1" customHeight="1" x14ac:dyDescent="0.25">
      <c r="A4805" s="226" t="s">
        <v>162</v>
      </c>
      <c r="B4805" s="227" t="s">
        <v>482</v>
      </c>
      <c r="C4805" s="226" t="s">
        <v>2568</v>
      </c>
      <c r="D4805" s="269" t="s">
        <v>643</v>
      </c>
      <c r="E4805" s="372" t="s">
        <v>1557</v>
      </c>
      <c r="F4805" s="269" t="s">
        <v>505</v>
      </c>
      <c r="G4805" s="373">
        <v>0.45</v>
      </c>
      <c r="H4805" s="225" t="s">
        <v>488</v>
      </c>
      <c r="I4805" s="269" t="s">
        <v>1379</v>
      </c>
      <c r="J4805" s="374">
        <v>0</v>
      </c>
      <c r="K4805" s="269" t="s">
        <v>22</v>
      </c>
      <c r="L4805" s="269" t="s">
        <v>1392</v>
      </c>
      <c r="M4805" s="369">
        <v>2010</v>
      </c>
      <c r="N4805" s="375">
        <v>43873</v>
      </c>
      <c r="O4805" s="226" t="s">
        <v>2569</v>
      </c>
    </row>
    <row r="4806" spans="1:15" ht="27.75" hidden="1" customHeight="1" x14ac:dyDescent="0.25">
      <c r="A4806" s="226" t="s">
        <v>162</v>
      </c>
      <c r="B4806" s="227" t="s">
        <v>482</v>
      </c>
      <c r="C4806" s="226" t="s">
        <v>2568</v>
      </c>
      <c r="D4806" s="269" t="s">
        <v>643</v>
      </c>
      <c r="E4806" s="372" t="s">
        <v>1557</v>
      </c>
      <c r="F4806" s="269" t="s">
        <v>505</v>
      </c>
      <c r="G4806" s="373">
        <v>0.17</v>
      </c>
      <c r="H4806" s="225" t="s">
        <v>488</v>
      </c>
      <c r="I4806" s="269" t="s">
        <v>1382</v>
      </c>
      <c r="J4806" s="374">
        <v>0</v>
      </c>
      <c r="K4806" s="269" t="s">
        <v>22</v>
      </c>
      <c r="L4806" s="269" t="s">
        <v>1392</v>
      </c>
      <c r="M4806" s="369">
        <v>2010</v>
      </c>
      <c r="N4806" s="375">
        <v>43873</v>
      </c>
      <c r="O4806" s="226" t="s">
        <v>2569</v>
      </c>
    </row>
    <row r="4807" spans="1:15" ht="27.75" hidden="1" customHeight="1" x14ac:dyDescent="0.25">
      <c r="A4807" s="226" t="s">
        <v>162</v>
      </c>
      <c r="B4807" s="227" t="s">
        <v>482</v>
      </c>
      <c r="C4807" s="226" t="s">
        <v>2568</v>
      </c>
      <c r="D4807" s="269" t="s">
        <v>643</v>
      </c>
      <c r="E4807" s="372" t="s">
        <v>1557</v>
      </c>
      <c r="F4807" s="269" t="s">
        <v>505</v>
      </c>
      <c r="G4807" s="373">
        <v>7.0000000000000007E-2</v>
      </c>
      <c r="H4807" s="225" t="s">
        <v>488</v>
      </c>
      <c r="I4807" s="269" t="s">
        <v>1383</v>
      </c>
      <c r="J4807" s="374">
        <v>0</v>
      </c>
      <c r="K4807" s="269" t="s">
        <v>22</v>
      </c>
      <c r="L4807" s="269" t="s">
        <v>1392</v>
      </c>
      <c r="M4807" s="369">
        <v>2010</v>
      </c>
      <c r="N4807" s="375">
        <v>43873</v>
      </c>
      <c r="O4807" s="226" t="s">
        <v>2569</v>
      </c>
    </row>
    <row r="4808" spans="1:15" ht="27.75" hidden="1" customHeight="1" x14ac:dyDescent="0.25">
      <c r="A4808" s="226" t="s">
        <v>162</v>
      </c>
      <c r="B4808" s="227" t="s">
        <v>482</v>
      </c>
      <c r="C4808" s="226" t="s">
        <v>2568</v>
      </c>
      <c r="D4808" s="269" t="s">
        <v>643</v>
      </c>
      <c r="E4808" s="372" t="s">
        <v>1557</v>
      </c>
      <c r="F4808" s="269" t="s">
        <v>505</v>
      </c>
      <c r="G4808" s="373">
        <v>0.03</v>
      </c>
      <c r="H4808" s="225" t="s">
        <v>488</v>
      </c>
      <c r="I4808" s="372" t="s">
        <v>1384</v>
      </c>
      <c r="J4808" s="374">
        <v>0</v>
      </c>
      <c r="K4808" s="269" t="s">
        <v>22</v>
      </c>
      <c r="L4808" s="269" t="s">
        <v>1392</v>
      </c>
      <c r="M4808" s="369">
        <v>2010</v>
      </c>
      <c r="N4808" s="375">
        <v>43873</v>
      </c>
      <c r="O4808" s="226" t="s">
        <v>2569</v>
      </c>
    </row>
    <row r="4809" spans="1:15" ht="27.75" hidden="1" customHeight="1" x14ac:dyDescent="0.25">
      <c r="A4809" s="226" t="s">
        <v>162</v>
      </c>
      <c r="B4809" s="227" t="s">
        <v>482</v>
      </c>
      <c r="C4809" s="226" t="s">
        <v>2568</v>
      </c>
      <c r="D4809" s="269" t="s">
        <v>643</v>
      </c>
      <c r="E4809" s="372" t="s">
        <v>1557</v>
      </c>
      <c r="F4809" s="269" t="s">
        <v>505</v>
      </c>
      <c r="G4809" s="373">
        <v>0.01</v>
      </c>
      <c r="H4809" s="225" t="s">
        <v>488</v>
      </c>
      <c r="I4809" s="372" t="s">
        <v>1385</v>
      </c>
      <c r="J4809" s="374">
        <v>0</v>
      </c>
      <c r="K4809" s="269" t="s">
        <v>22</v>
      </c>
      <c r="L4809" s="269" t="s">
        <v>1392</v>
      </c>
      <c r="M4809" s="369">
        <v>2010</v>
      </c>
      <c r="N4809" s="375">
        <v>43873</v>
      </c>
      <c r="O4809" s="226" t="s">
        <v>2569</v>
      </c>
    </row>
    <row r="4810" spans="1:15" ht="27.75" hidden="1" customHeight="1" x14ac:dyDescent="0.25">
      <c r="A4810" s="226" t="s">
        <v>162</v>
      </c>
      <c r="B4810" s="227" t="s">
        <v>482</v>
      </c>
      <c r="C4810" s="226" t="s">
        <v>2568</v>
      </c>
      <c r="D4810" s="269" t="s">
        <v>2590</v>
      </c>
      <c r="E4810" s="372" t="s">
        <v>1557</v>
      </c>
      <c r="F4810" s="269" t="s">
        <v>505</v>
      </c>
      <c r="G4810" s="373">
        <v>0.45</v>
      </c>
      <c r="H4810" s="225" t="s">
        <v>488</v>
      </c>
      <c r="I4810" s="269" t="s">
        <v>1379</v>
      </c>
      <c r="J4810" s="374">
        <v>0</v>
      </c>
      <c r="K4810" s="269" t="s">
        <v>22</v>
      </c>
      <c r="L4810" s="269" t="s">
        <v>1392</v>
      </c>
      <c r="M4810" s="369">
        <v>2010</v>
      </c>
      <c r="N4810" s="375">
        <v>43873</v>
      </c>
      <c r="O4810" s="226" t="s">
        <v>2569</v>
      </c>
    </row>
    <row r="4811" spans="1:15" ht="27.75" hidden="1" customHeight="1" x14ac:dyDescent="0.25">
      <c r="A4811" s="226" t="s">
        <v>162</v>
      </c>
      <c r="B4811" s="227" t="s">
        <v>482</v>
      </c>
      <c r="C4811" s="226" t="s">
        <v>2568</v>
      </c>
      <c r="D4811" s="269" t="s">
        <v>2590</v>
      </c>
      <c r="E4811" s="372" t="s">
        <v>1557</v>
      </c>
      <c r="F4811" s="269" t="s">
        <v>505</v>
      </c>
      <c r="G4811" s="373">
        <v>0.17</v>
      </c>
      <c r="H4811" s="225" t="s">
        <v>488</v>
      </c>
      <c r="I4811" s="269" t="s">
        <v>1382</v>
      </c>
      <c r="J4811" s="374">
        <v>0</v>
      </c>
      <c r="K4811" s="269" t="s">
        <v>22</v>
      </c>
      <c r="L4811" s="269" t="s">
        <v>1392</v>
      </c>
      <c r="M4811" s="369">
        <v>2010</v>
      </c>
      <c r="N4811" s="375">
        <v>43873</v>
      </c>
      <c r="O4811" s="226" t="s">
        <v>2569</v>
      </c>
    </row>
    <row r="4812" spans="1:15" ht="27.75" hidden="1" customHeight="1" x14ac:dyDescent="0.25">
      <c r="A4812" s="226" t="s">
        <v>162</v>
      </c>
      <c r="B4812" s="227" t="s">
        <v>482</v>
      </c>
      <c r="C4812" s="226" t="s">
        <v>2568</v>
      </c>
      <c r="D4812" s="269" t="s">
        <v>2590</v>
      </c>
      <c r="E4812" s="372" t="s">
        <v>1557</v>
      </c>
      <c r="F4812" s="269" t="s">
        <v>505</v>
      </c>
      <c r="G4812" s="373">
        <v>7.0000000000000007E-2</v>
      </c>
      <c r="H4812" s="225" t="s">
        <v>488</v>
      </c>
      <c r="I4812" s="269" t="s">
        <v>1383</v>
      </c>
      <c r="J4812" s="374">
        <v>0</v>
      </c>
      <c r="K4812" s="269" t="s">
        <v>22</v>
      </c>
      <c r="L4812" s="269" t="s">
        <v>1392</v>
      </c>
      <c r="M4812" s="369">
        <v>2010</v>
      </c>
      <c r="N4812" s="375">
        <v>43873</v>
      </c>
      <c r="O4812" s="226" t="s">
        <v>2569</v>
      </c>
    </row>
    <row r="4813" spans="1:15" ht="27.75" hidden="1" customHeight="1" x14ac:dyDescent="0.25">
      <c r="A4813" s="226" t="s">
        <v>162</v>
      </c>
      <c r="B4813" s="227" t="s">
        <v>482</v>
      </c>
      <c r="C4813" s="226" t="s">
        <v>2568</v>
      </c>
      <c r="D4813" s="269" t="s">
        <v>2590</v>
      </c>
      <c r="E4813" s="372" t="s">
        <v>1557</v>
      </c>
      <c r="F4813" s="269" t="s">
        <v>505</v>
      </c>
      <c r="G4813" s="373">
        <v>0.03</v>
      </c>
      <c r="H4813" s="225" t="s">
        <v>488</v>
      </c>
      <c r="I4813" s="372" t="s">
        <v>1384</v>
      </c>
      <c r="J4813" s="374">
        <v>0</v>
      </c>
      <c r="K4813" s="269" t="s">
        <v>22</v>
      </c>
      <c r="L4813" s="269" t="s">
        <v>1392</v>
      </c>
      <c r="M4813" s="369">
        <v>2010</v>
      </c>
      <c r="N4813" s="375">
        <v>43873</v>
      </c>
      <c r="O4813" s="226" t="s">
        <v>2569</v>
      </c>
    </row>
    <row r="4814" spans="1:15" ht="27.75" hidden="1" customHeight="1" x14ac:dyDescent="0.25">
      <c r="A4814" s="226" t="s">
        <v>162</v>
      </c>
      <c r="B4814" s="227" t="s">
        <v>482</v>
      </c>
      <c r="C4814" s="226" t="s">
        <v>2568</v>
      </c>
      <c r="D4814" s="269" t="s">
        <v>2590</v>
      </c>
      <c r="E4814" s="372" t="s">
        <v>1557</v>
      </c>
      <c r="F4814" s="269" t="s">
        <v>505</v>
      </c>
      <c r="G4814" s="373">
        <v>0.01</v>
      </c>
      <c r="H4814" s="225" t="s">
        <v>488</v>
      </c>
      <c r="I4814" s="372" t="s">
        <v>1385</v>
      </c>
      <c r="J4814" s="374">
        <v>0</v>
      </c>
      <c r="K4814" s="269" t="s">
        <v>22</v>
      </c>
      <c r="L4814" s="269" t="s">
        <v>1392</v>
      </c>
      <c r="M4814" s="369">
        <v>2010</v>
      </c>
      <c r="N4814" s="375">
        <v>43873</v>
      </c>
      <c r="O4814" s="226" t="s">
        <v>2569</v>
      </c>
    </row>
    <row r="4815" spans="1:15" ht="27.75" hidden="1" customHeight="1" x14ac:dyDescent="0.25">
      <c r="A4815" s="226" t="s">
        <v>162</v>
      </c>
      <c r="B4815" s="227" t="s">
        <v>482</v>
      </c>
      <c r="C4815" s="226" t="s">
        <v>2568</v>
      </c>
      <c r="D4815" s="269" t="s">
        <v>1634</v>
      </c>
      <c r="E4815" s="372" t="s">
        <v>1557</v>
      </c>
      <c r="F4815" s="269" t="s">
        <v>505</v>
      </c>
      <c r="G4815" s="373">
        <v>0.45</v>
      </c>
      <c r="H4815" s="225" t="s">
        <v>488</v>
      </c>
      <c r="I4815" s="269" t="s">
        <v>1379</v>
      </c>
      <c r="J4815" s="374">
        <v>0</v>
      </c>
      <c r="K4815" s="269" t="s">
        <v>22</v>
      </c>
      <c r="L4815" s="269" t="s">
        <v>1392</v>
      </c>
      <c r="M4815" s="369">
        <v>2010</v>
      </c>
      <c r="N4815" s="375">
        <v>43873</v>
      </c>
      <c r="O4815" s="226" t="s">
        <v>2569</v>
      </c>
    </row>
    <row r="4816" spans="1:15" ht="27.75" hidden="1" customHeight="1" x14ac:dyDescent="0.25">
      <c r="A4816" s="226" t="s">
        <v>162</v>
      </c>
      <c r="B4816" s="227" t="s">
        <v>482</v>
      </c>
      <c r="C4816" s="226" t="s">
        <v>2568</v>
      </c>
      <c r="D4816" s="269" t="s">
        <v>1634</v>
      </c>
      <c r="E4816" s="372" t="s">
        <v>1557</v>
      </c>
      <c r="F4816" s="269" t="s">
        <v>505</v>
      </c>
      <c r="G4816" s="373">
        <v>0.17</v>
      </c>
      <c r="H4816" s="225" t="s">
        <v>488</v>
      </c>
      <c r="I4816" s="269" t="s">
        <v>1382</v>
      </c>
      <c r="J4816" s="374">
        <v>0</v>
      </c>
      <c r="K4816" s="269" t="s">
        <v>22</v>
      </c>
      <c r="L4816" s="269" t="s">
        <v>1392</v>
      </c>
      <c r="M4816" s="369">
        <v>2010</v>
      </c>
      <c r="N4816" s="375">
        <v>43873</v>
      </c>
      <c r="O4816" s="226" t="s">
        <v>2569</v>
      </c>
    </row>
    <row r="4817" spans="1:15" ht="27.75" hidden="1" customHeight="1" x14ac:dyDescent="0.25">
      <c r="A4817" s="226" t="s">
        <v>162</v>
      </c>
      <c r="B4817" s="227" t="s">
        <v>482</v>
      </c>
      <c r="C4817" s="226" t="s">
        <v>2568</v>
      </c>
      <c r="D4817" s="269" t="s">
        <v>1634</v>
      </c>
      <c r="E4817" s="372" t="s">
        <v>1557</v>
      </c>
      <c r="F4817" s="269" t="s">
        <v>505</v>
      </c>
      <c r="G4817" s="373">
        <v>7.0000000000000007E-2</v>
      </c>
      <c r="H4817" s="225" t="s">
        <v>488</v>
      </c>
      <c r="I4817" s="269" t="s">
        <v>1383</v>
      </c>
      <c r="J4817" s="374">
        <v>0</v>
      </c>
      <c r="K4817" s="269" t="s">
        <v>22</v>
      </c>
      <c r="L4817" s="269" t="s">
        <v>1392</v>
      </c>
      <c r="M4817" s="369">
        <v>2010</v>
      </c>
      <c r="N4817" s="375">
        <v>43873</v>
      </c>
      <c r="O4817" s="226" t="s">
        <v>2569</v>
      </c>
    </row>
    <row r="4818" spans="1:15" ht="27.75" hidden="1" customHeight="1" x14ac:dyDescent="0.25">
      <c r="A4818" s="226" t="s">
        <v>162</v>
      </c>
      <c r="B4818" s="227" t="s">
        <v>482</v>
      </c>
      <c r="C4818" s="226" t="s">
        <v>2568</v>
      </c>
      <c r="D4818" s="269" t="s">
        <v>1634</v>
      </c>
      <c r="E4818" s="372" t="s">
        <v>1557</v>
      </c>
      <c r="F4818" s="269" t="s">
        <v>505</v>
      </c>
      <c r="G4818" s="373">
        <v>0.03</v>
      </c>
      <c r="H4818" s="225" t="s">
        <v>488</v>
      </c>
      <c r="I4818" s="372" t="s">
        <v>1384</v>
      </c>
      <c r="J4818" s="374">
        <v>0</v>
      </c>
      <c r="K4818" s="269" t="s">
        <v>22</v>
      </c>
      <c r="L4818" s="269" t="s">
        <v>1392</v>
      </c>
      <c r="M4818" s="369">
        <v>2010</v>
      </c>
      <c r="N4818" s="375">
        <v>43873</v>
      </c>
      <c r="O4818" s="226" t="s">
        <v>2569</v>
      </c>
    </row>
    <row r="4819" spans="1:15" ht="27.75" hidden="1" customHeight="1" x14ac:dyDescent="0.25">
      <c r="A4819" s="226" t="s">
        <v>162</v>
      </c>
      <c r="B4819" s="227" t="s">
        <v>482</v>
      </c>
      <c r="C4819" s="226" t="s">
        <v>2568</v>
      </c>
      <c r="D4819" s="269" t="s">
        <v>1634</v>
      </c>
      <c r="E4819" s="372" t="s">
        <v>1557</v>
      </c>
      <c r="F4819" s="269" t="s">
        <v>505</v>
      </c>
      <c r="G4819" s="373">
        <v>0.01</v>
      </c>
      <c r="H4819" s="225" t="s">
        <v>488</v>
      </c>
      <c r="I4819" s="372" t="s">
        <v>1385</v>
      </c>
      <c r="J4819" s="374">
        <v>0</v>
      </c>
      <c r="K4819" s="269" t="s">
        <v>22</v>
      </c>
      <c r="L4819" s="269" t="s">
        <v>1392</v>
      </c>
      <c r="M4819" s="369">
        <v>2010</v>
      </c>
      <c r="N4819" s="375">
        <v>43873</v>
      </c>
      <c r="O4819" s="226" t="s">
        <v>2569</v>
      </c>
    </row>
    <row r="4820" spans="1:15" ht="27.75" hidden="1" customHeight="1" x14ac:dyDescent="0.25">
      <c r="A4820" s="203" t="s">
        <v>2122</v>
      </c>
      <c r="B4820" s="202" t="s">
        <v>2420</v>
      </c>
      <c r="C4820" s="203" t="s">
        <v>1403</v>
      </c>
      <c r="D4820" s="202" t="s">
        <v>1404</v>
      </c>
      <c r="E4820" s="202" t="s">
        <v>1405</v>
      </c>
      <c r="F4820" s="202" t="s">
        <v>475</v>
      </c>
      <c r="G4820" s="253">
        <v>154</v>
      </c>
      <c r="H4820" s="361" t="s">
        <v>1406</v>
      </c>
      <c r="I4820" s="359" t="s">
        <v>1407</v>
      </c>
      <c r="J4820" s="208">
        <v>0</v>
      </c>
      <c r="K4820" s="359" t="s">
        <v>22</v>
      </c>
      <c r="L4820" s="359" t="s">
        <v>1408</v>
      </c>
      <c r="M4820" s="368" t="s">
        <v>1407</v>
      </c>
      <c r="N4820" s="205">
        <v>42486</v>
      </c>
      <c r="O4820" s="203"/>
    </row>
    <row r="4821" spans="1:15" ht="27.75" hidden="1" customHeight="1" x14ac:dyDescent="0.25">
      <c r="A4821" s="203" t="s">
        <v>2123</v>
      </c>
      <c r="B4821" s="202" t="s">
        <v>2421</v>
      </c>
      <c r="C4821" s="203" t="s">
        <v>1403</v>
      </c>
      <c r="D4821" s="202" t="s">
        <v>1404</v>
      </c>
      <c r="E4821" s="202" t="s">
        <v>1405</v>
      </c>
      <c r="F4821" s="202" t="s">
        <v>475</v>
      </c>
      <c r="G4821" s="253">
        <v>154</v>
      </c>
      <c r="H4821" s="361" t="s">
        <v>1406</v>
      </c>
      <c r="I4821" s="359" t="s">
        <v>1407</v>
      </c>
      <c r="J4821" s="208">
        <v>0</v>
      </c>
      <c r="K4821" s="359" t="s">
        <v>22</v>
      </c>
      <c r="L4821" s="359" t="s">
        <v>1408</v>
      </c>
      <c r="M4821" s="368" t="s">
        <v>1407</v>
      </c>
      <c r="N4821" s="205">
        <v>42486</v>
      </c>
      <c r="O4821" s="203"/>
    </row>
    <row r="4822" spans="1:15" ht="27.75" hidden="1" customHeight="1" x14ac:dyDescent="0.25">
      <c r="A4822" s="203" t="s">
        <v>2124</v>
      </c>
      <c r="B4822" s="202" t="s">
        <v>691</v>
      </c>
      <c r="C4822" s="203" t="s">
        <v>1518</v>
      </c>
      <c r="D4822" s="202" t="s">
        <v>1519</v>
      </c>
      <c r="E4822" s="202" t="s">
        <v>1520</v>
      </c>
      <c r="F4822" s="202" t="s">
        <v>475</v>
      </c>
      <c r="G4822" s="253">
        <v>0.19</v>
      </c>
      <c r="H4822" s="361" t="s">
        <v>1406</v>
      </c>
      <c r="I4822" s="359" t="s">
        <v>1407</v>
      </c>
      <c r="J4822" s="358">
        <v>0.34</v>
      </c>
      <c r="K4822" s="359" t="s">
        <v>1113</v>
      </c>
      <c r="L4822" s="359" t="s">
        <v>1408</v>
      </c>
      <c r="M4822" s="368">
        <v>1992</v>
      </c>
      <c r="N4822" s="207" t="s">
        <v>1521</v>
      </c>
      <c r="O4822" s="203"/>
    </row>
    <row r="4823" spans="1:15" ht="27.75" hidden="1" customHeight="1" x14ac:dyDescent="0.25">
      <c r="A4823" s="203" t="s">
        <v>2124</v>
      </c>
      <c r="B4823" s="202" t="s">
        <v>691</v>
      </c>
      <c r="C4823" s="203" t="s">
        <v>1403</v>
      </c>
      <c r="D4823" s="202" t="s">
        <v>1404</v>
      </c>
      <c r="E4823" s="202" t="s">
        <v>1405</v>
      </c>
      <c r="F4823" s="202" t="s">
        <v>475</v>
      </c>
      <c r="G4823" s="253">
        <v>154</v>
      </c>
      <c r="H4823" s="361" t="s">
        <v>1406</v>
      </c>
      <c r="I4823" s="359" t="s">
        <v>1407</v>
      </c>
      <c r="J4823" s="208">
        <v>0</v>
      </c>
      <c r="K4823" s="359" t="s">
        <v>22</v>
      </c>
      <c r="L4823" s="359" t="s">
        <v>1408</v>
      </c>
      <c r="M4823" s="368" t="s">
        <v>1407</v>
      </c>
      <c r="N4823" s="205">
        <v>42486</v>
      </c>
      <c r="O4823" s="203"/>
    </row>
    <row r="4824" spans="1:15" ht="27.75" hidden="1" customHeight="1" x14ac:dyDescent="0.25">
      <c r="A4824" s="203" t="s">
        <v>2124</v>
      </c>
      <c r="B4824" s="202" t="s">
        <v>691</v>
      </c>
      <c r="C4824" s="203" t="s">
        <v>1461</v>
      </c>
      <c r="D4824" s="202" t="s">
        <v>1861</v>
      </c>
      <c r="E4824" s="202" t="s">
        <v>1862</v>
      </c>
      <c r="F4824" s="202" t="s">
        <v>475</v>
      </c>
      <c r="G4824" s="254">
        <v>3106733</v>
      </c>
      <c r="H4824" s="361" t="s">
        <v>1433</v>
      </c>
      <c r="I4824" s="359" t="s">
        <v>1407</v>
      </c>
      <c r="J4824" s="359" t="s">
        <v>1380</v>
      </c>
      <c r="K4824" s="359" t="s">
        <v>8</v>
      </c>
      <c r="L4824" s="359" t="s">
        <v>1408</v>
      </c>
      <c r="M4824" s="368" t="s">
        <v>1407</v>
      </c>
      <c r="N4824" s="205">
        <v>42530</v>
      </c>
      <c r="O4824" s="203"/>
    </row>
    <row r="4825" spans="1:15" ht="27.75" hidden="1" customHeight="1" x14ac:dyDescent="0.25">
      <c r="A4825" s="203" t="s">
        <v>2124</v>
      </c>
      <c r="B4825" s="202" t="s">
        <v>691</v>
      </c>
      <c r="C4825" s="203" t="s">
        <v>1461</v>
      </c>
      <c r="D4825" s="202" t="s">
        <v>1861</v>
      </c>
      <c r="E4825" s="202" t="s">
        <v>1862</v>
      </c>
      <c r="F4825" s="202" t="s">
        <v>475</v>
      </c>
      <c r="G4825" s="254">
        <v>8512</v>
      </c>
      <c r="H4825" s="361" t="s">
        <v>1414</v>
      </c>
      <c r="I4825" s="359" t="s">
        <v>1407</v>
      </c>
      <c r="J4825" s="359" t="s">
        <v>1380</v>
      </c>
      <c r="K4825" s="359" t="s">
        <v>8</v>
      </c>
      <c r="L4825" s="359" t="s">
        <v>1392</v>
      </c>
      <c r="M4825" s="368" t="s">
        <v>1407</v>
      </c>
      <c r="N4825" s="205">
        <v>42530</v>
      </c>
      <c r="O4825" s="203"/>
    </row>
    <row r="4826" spans="1:15" ht="27.75" hidden="1" customHeight="1" x14ac:dyDescent="0.25">
      <c r="A4826" s="203" t="s">
        <v>2124</v>
      </c>
      <c r="B4826" s="202" t="s">
        <v>691</v>
      </c>
      <c r="C4826" s="203" t="s">
        <v>1461</v>
      </c>
      <c r="D4826" s="202" t="s">
        <v>1462</v>
      </c>
      <c r="E4826" s="202" t="s">
        <v>1463</v>
      </c>
      <c r="F4826" s="202" t="s">
        <v>475</v>
      </c>
      <c r="G4826" s="254">
        <v>21534261</v>
      </c>
      <c r="H4826" s="361" t="s">
        <v>1433</v>
      </c>
      <c r="I4826" s="359" t="s">
        <v>1407</v>
      </c>
      <c r="J4826" s="359" t="s">
        <v>1380</v>
      </c>
      <c r="K4826" s="359" t="s">
        <v>8</v>
      </c>
      <c r="L4826" s="359" t="s">
        <v>1408</v>
      </c>
      <c r="M4826" s="368" t="s">
        <v>1407</v>
      </c>
      <c r="N4826" s="205">
        <v>42530</v>
      </c>
      <c r="O4826" s="203"/>
    </row>
    <row r="4827" spans="1:15" ht="27.75" hidden="1" customHeight="1" x14ac:dyDescent="0.25">
      <c r="A4827" s="203" t="s">
        <v>2124</v>
      </c>
      <c r="B4827" s="202" t="s">
        <v>691</v>
      </c>
      <c r="C4827" s="203" t="s">
        <v>1461</v>
      </c>
      <c r="D4827" s="202" t="s">
        <v>1462</v>
      </c>
      <c r="E4827" s="202" t="s">
        <v>1463</v>
      </c>
      <c r="F4827" s="202" t="s">
        <v>475</v>
      </c>
      <c r="G4827" s="254">
        <v>58998</v>
      </c>
      <c r="H4827" s="361" t="s">
        <v>1414</v>
      </c>
      <c r="I4827" s="359" t="s">
        <v>1407</v>
      </c>
      <c r="J4827" s="359" t="s">
        <v>1380</v>
      </c>
      <c r="K4827" s="359" t="s">
        <v>8</v>
      </c>
      <c r="L4827" s="359" t="s">
        <v>1392</v>
      </c>
      <c r="M4827" s="368" t="s">
        <v>1407</v>
      </c>
      <c r="N4827" s="205">
        <v>42530</v>
      </c>
      <c r="O4827" s="203"/>
    </row>
    <row r="4828" spans="1:15" ht="27.75" hidden="1" customHeight="1" x14ac:dyDescent="0.25">
      <c r="A4828" s="203" t="s">
        <v>2124</v>
      </c>
      <c r="B4828" s="202" t="s">
        <v>691</v>
      </c>
      <c r="C4828" s="203" t="s">
        <v>1397</v>
      </c>
      <c r="D4828" s="202" t="s">
        <v>1464</v>
      </c>
      <c r="E4828" s="202" t="s">
        <v>1465</v>
      </c>
      <c r="F4828" s="202" t="s">
        <v>475</v>
      </c>
      <c r="G4828" s="253">
        <v>396</v>
      </c>
      <c r="H4828" s="361" t="s">
        <v>1400</v>
      </c>
      <c r="I4828" s="359" t="s">
        <v>1379</v>
      </c>
      <c r="J4828" s="358">
        <v>0</v>
      </c>
      <c r="K4828" s="359" t="s">
        <v>1391</v>
      </c>
      <c r="L4828" s="359" t="s">
        <v>1392</v>
      </c>
      <c r="M4828" s="368">
        <v>2010</v>
      </c>
      <c r="N4828" s="207" t="s">
        <v>1401</v>
      </c>
      <c r="O4828" s="203"/>
    </row>
    <row r="4829" spans="1:15" ht="27.75" hidden="1" customHeight="1" x14ac:dyDescent="0.25">
      <c r="A4829" s="203" t="s">
        <v>2124</v>
      </c>
      <c r="B4829" s="202" t="s">
        <v>691</v>
      </c>
      <c r="C4829" s="203" t="s">
        <v>1397</v>
      </c>
      <c r="D4829" s="202" t="s">
        <v>1464</v>
      </c>
      <c r="E4829" s="202" t="s">
        <v>1465</v>
      </c>
      <c r="F4829" s="202" t="s">
        <v>475</v>
      </c>
      <c r="G4829" s="253">
        <v>96.8</v>
      </c>
      <c r="H4829" s="361" t="s">
        <v>1400</v>
      </c>
      <c r="I4829" s="359" t="s">
        <v>1382</v>
      </c>
      <c r="J4829" s="210">
        <v>4.8000000000000001E-2</v>
      </c>
      <c r="K4829" s="359" t="s">
        <v>1391</v>
      </c>
      <c r="L4829" s="359" t="s">
        <v>1392</v>
      </c>
      <c r="M4829" s="368">
        <v>2010</v>
      </c>
      <c r="N4829" s="207" t="s">
        <v>1401</v>
      </c>
      <c r="O4829" s="203"/>
    </row>
    <row r="4830" spans="1:15" ht="27.75" hidden="1" customHeight="1" x14ac:dyDescent="0.25">
      <c r="A4830" s="203" t="s">
        <v>2124</v>
      </c>
      <c r="B4830" s="202" t="s">
        <v>691</v>
      </c>
      <c r="C4830" s="203" t="s">
        <v>1397</v>
      </c>
      <c r="D4830" s="202" t="s">
        <v>1464</v>
      </c>
      <c r="E4830" s="202" t="s">
        <v>1465</v>
      </c>
      <c r="F4830" s="202" t="s">
        <v>475</v>
      </c>
      <c r="G4830" s="253">
        <v>23.6</v>
      </c>
      <c r="H4830" s="361" t="s">
        <v>1400</v>
      </c>
      <c r="I4830" s="359" t="s">
        <v>1383</v>
      </c>
      <c r="J4830" s="358">
        <v>0.44</v>
      </c>
      <c r="K4830" s="359" t="s">
        <v>1391</v>
      </c>
      <c r="L4830" s="359" t="s">
        <v>1392</v>
      </c>
      <c r="M4830" s="368">
        <v>2010</v>
      </c>
      <c r="N4830" s="207" t="s">
        <v>1401</v>
      </c>
      <c r="O4830" s="203"/>
    </row>
    <row r="4831" spans="1:15" ht="27.75" hidden="1" customHeight="1" x14ac:dyDescent="0.25">
      <c r="A4831" s="203" t="s">
        <v>2124</v>
      </c>
      <c r="B4831" s="202" t="s">
        <v>691</v>
      </c>
      <c r="C4831" s="203" t="s">
        <v>1397</v>
      </c>
      <c r="D4831" s="202" t="s">
        <v>1464</v>
      </c>
      <c r="E4831" s="202" t="s">
        <v>1465</v>
      </c>
      <c r="F4831" s="202" t="s">
        <v>475</v>
      </c>
      <c r="G4831" s="253">
        <v>4.93</v>
      </c>
      <c r="H4831" s="361" t="s">
        <v>1400</v>
      </c>
      <c r="I4831" s="359" t="s">
        <v>1384</v>
      </c>
      <c r="J4831" s="359" t="s">
        <v>1402</v>
      </c>
      <c r="K4831" s="359" t="s">
        <v>1391</v>
      </c>
      <c r="L4831" s="359" t="s">
        <v>1392</v>
      </c>
      <c r="M4831" s="368">
        <v>2010</v>
      </c>
      <c r="N4831" s="207" t="s">
        <v>1401</v>
      </c>
      <c r="O4831" s="203"/>
    </row>
    <row r="4832" spans="1:15" ht="27.75" hidden="1" customHeight="1" x14ac:dyDescent="0.25">
      <c r="A4832" s="203" t="s">
        <v>2124</v>
      </c>
      <c r="B4832" s="202" t="s">
        <v>691</v>
      </c>
      <c r="C4832" s="203" t="s">
        <v>1397</v>
      </c>
      <c r="D4832" s="202" t="s">
        <v>1464</v>
      </c>
      <c r="E4832" s="202" t="s">
        <v>1465</v>
      </c>
      <c r="F4832" s="202" t="s">
        <v>475</v>
      </c>
      <c r="G4832" s="253">
        <v>1.75</v>
      </c>
      <c r="H4832" s="361" t="s">
        <v>1400</v>
      </c>
      <c r="I4832" s="359" t="s">
        <v>1385</v>
      </c>
      <c r="J4832" s="359" t="s">
        <v>1402</v>
      </c>
      <c r="K4832" s="359" t="s">
        <v>1391</v>
      </c>
      <c r="L4832" s="359" t="s">
        <v>1392</v>
      </c>
      <c r="M4832" s="368">
        <v>2010</v>
      </c>
      <c r="N4832" s="207" t="s">
        <v>1401</v>
      </c>
      <c r="O4832" s="203"/>
    </row>
    <row r="4833" spans="1:15" ht="27.75" hidden="1" customHeight="1" x14ac:dyDescent="0.25">
      <c r="A4833" s="203" t="s">
        <v>2125</v>
      </c>
      <c r="B4833" s="202" t="s">
        <v>2422</v>
      </c>
      <c r="C4833" s="203" t="s">
        <v>1403</v>
      </c>
      <c r="D4833" s="202" t="s">
        <v>1404</v>
      </c>
      <c r="E4833" s="202" t="s">
        <v>1405</v>
      </c>
      <c r="F4833" s="202" t="s">
        <v>475</v>
      </c>
      <c r="G4833" s="253">
        <v>154</v>
      </c>
      <c r="H4833" s="361" t="s">
        <v>1406</v>
      </c>
      <c r="I4833" s="359" t="s">
        <v>1407</v>
      </c>
      <c r="J4833" s="359" t="s">
        <v>1380</v>
      </c>
      <c r="K4833" s="359" t="s">
        <v>22</v>
      </c>
      <c r="L4833" s="359" t="s">
        <v>1408</v>
      </c>
      <c r="M4833" s="368" t="s">
        <v>1407</v>
      </c>
      <c r="N4833" s="205">
        <v>42486</v>
      </c>
      <c r="O4833" s="203"/>
    </row>
    <row r="4834" spans="1:15" ht="27.75" hidden="1" customHeight="1" x14ac:dyDescent="0.25">
      <c r="A4834" s="203" t="s">
        <v>2126</v>
      </c>
      <c r="B4834" s="202" t="s">
        <v>585</v>
      </c>
      <c r="C4834" s="203" t="s">
        <v>1580</v>
      </c>
      <c r="D4834" s="202" t="s">
        <v>1602</v>
      </c>
      <c r="E4834" s="202" t="s">
        <v>1603</v>
      </c>
      <c r="F4834" s="202" t="s">
        <v>475</v>
      </c>
      <c r="G4834" s="253">
        <v>35.799999999999997</v>
      </c>
      <c r="H4834" s="361" t="s">
        <v>527</v>
      </c>
      <c r="I4834" s="359" t="s">
        <v>1407</v>
      </c>
      <c r="J4834" s="358">
        <v>0</v>
      </c>
      <c r="K4834" s="359" t="s">
        <v>1582</v>
      </c>
      <c r="L4834" s="359" t="s">
        <v>1392</v>
      </c>
      <c r="M4834" s="368">
        <v>2008</v>
      </c>
      <c r="N4834" s="205">
        <v>40851</v>
      </c>
      <c r="O4834" s="203"/>
    </row>
    <row r="4835" spans="1:15" ht="27.75" hidden="1" customHeight="1" x14ac:dyDescent="0.25">
      <c r="A4835" s="203" t="s">
        <v>2126</v>
      </c>
      <c r="B4835" s="202" t="s">
        <v>585</v>
      </c>
      <c r="C4835" s="203" t="s">
        <v>1403</v>
      </c>
      <c r="D4835" s="202" t="s">
        <v>1404</v>
      </c>
      <c r="E4835" s="202" t="s">
        <v>1405</v>
      </c>
      <c r="F4835" s="202" t="s">
        <v>475</v>
      </c>
      <c r="G4835" s="253">
        <v>154</v>
      </c>
      <c r="H4835" s="361" t="s">
        <v>1406</v>
      </c>
      <c r="I4835" s="359" t="s">
        <v>1407</v>
      </c>
      <c r="J4835" s="208">
        <v>0</v>
      </c>
      <c r="K4835" s="359" t="s">
        <v>22</v>
      </c>
      <c r="L4835" s="359" t="s">
        <v>1408</v>
      </c>
      <c r="M4835" s="368" t="s">
        <v>1407</v>
      </c>
      <c r="N4835" s="205">
        <v>42486</v>
      </c>
      <c r="O4835" s="203"/>
    </row>
    <row r="4836" spans="1:15" ht="27.75" hidden="1" customHeight="1" x14ac:dyDescent="0.25">
      <c r="A4836" s="203" t="s">
        <v>2126</v>
      </c>
      <c r="B4836" s="202" t="s">
        <v>585</v>
      </c>
      <c r="C4836" s="203" t="s">
        <v>1397</v>
      </c>
      <c r="D4836" s="202" t="s">
        <v>583</v>
      </c>
      <c r="E4836" s="202" t="s">
        <v>1584</v>
      </c>
      <c r="F4836" s="202" t="s">
        <v>475</v>
      </c>
      <c r="G4836" s="253">
        <v>202</v>
      </c>
      <c r="H4836" s="361" t="s">
        <v>1400</v>
      </c>
      <c r="I4836" s="359" t="s">
        <v>1379</v>
      </c>
      <c r="J4836" s="358">
        <v>0.61</v>
      </c>
      <c r="K4836" s="359" t="s">
        <v>1391</v>
      </c>
      <c r="L4836" s="359" t="s">
        <v>1392</v>
      </c>
      <c r="M4836" s="368">
        <v>2010</v>
      </c>
      <c r="N4836" s="207" t="s">
        <v>1401</v>
      </c>
      <c r="O4836" s="203"/>
    </row>
    <row r="4837" spans="1:15" ht="27.75" hidden="1" customHeight="1" x14ac:dyDescent="0.25">
      <c r="A4837" s="203" t="s">
        <v>2126</v>
      </c>
      <c r="B4837" s="202" t="s">
        <v>585</v>
      </c>
      <c r="C4837" s="203" t="s">
        <v>1397</v>
      </c>
      <c r="D4837" s="202" t="s">
        <v>583</v>
      </c>
      <c r="E4837" s="202" t="s">
        <v>1584</v>
      </c>
      <c r="F4837" s="202" t="s">
        <v>475</v>
      </c>
      <c r="G4837" s="253">
        <v>68.400000000000006</v>
      </c>
      <c r="H4837" s="361" t="s">
        <v>1400</v>
      </c>
      <c r="I4837" s="359" t="s">
        <v>1382</v>
      </c>
      <c r="J4837" s="358">
        <v>0.43</v>
      </c>
      <c r="K4837" s="359" t="s">
        <v>1391</v>
      </c>
      <c r="L4837" s="359" t="s">
        <v>1392</v>
      </c>
      <c r="M4837" s="368">
        <v>2010</v>
      </c>
      <c r="N4837" s="207" t="s">
        <v>1401</v>
      </c>
      <c r="O4837" s="203"/>
    </row>
    <row r="4838" spans="1:15" ht="27.75" hidden="1" customHeight="1" x14ac:dyDescent="0.25">
      <c r="A4838" s="203" t="s">
        <v>2126</v>
      </c>
      <c r="B4838" s="202" t="s">
        <v>585</v>
      </c>
      <c r="C4838" s="203" t="s">
        <v>1397</v>
      </c>
      <c r="D4838" s="202" t="s">
        <v>583</v>
      </c>
      <c r="E4838" s="202" t="s">
        <v>1584</v>
      </c>
      <c r="F4838" s="202" t="s">
        <v>475</v>
      </c>
      <c r="G4838" s="253">
        <v>22.9</v>
      </c>
      <c r="H4838" s="361" t="s">
        <v>1400</v>
      </c>
      <c r="I4838" s="359" t="s">
        <v>1383</v>
      </c>
      <c r="J4838" s="358">
        <v>0.69</v>
      </c>
      <c r="K4838" s="359" t="s">
        <v>1391</v>
      </c>
      <c r="L4838" s="359" t="s">
        <v>1392</v>
      </c>
      <c r="M4838" s="368">
        <v>2010</v>
      </c>
      <c r="N4838" s="207" t="s">
        <v>1401</v>
      </c>
      <c r="O4838" s="203"/>
    </row>
    <row r="4839" spans="1:15" ht="27.75" hidden="1" customHeight="1" x14ac:dyDescent="0.25">
      <c r="A4839" s="203" t="s">
        <v>2126</v>
      </c>
      <c r="B4839" s="202" t="s">
        <v>585</v>
      </c>
      <c r="C4839" s="203" t="s">
        <v>1397</v>
      </c>
      <c r="D4839" s="202" t="s">
        <v>583</v>
      </c>
      <c r="E4839" s="202" t="s">
        <v>1584</v>
      </c>
      <c r="F4839" s="202" t="s">
        <v>475</v>
      </c>
      <c r="G4839" s="253">
        <v>8.19</v>
      </c>
      <c r="H4839" s="361" t="s">
        <v>1400</v>
      </c>
      <c r="I4839" s="359" t="s">
        <v>1384</v>
      </c>
      <c r="J4839" s="358">
        <v>0.13</v>
      </c>
      <c r="K4839" s="359" t="s">
        <v>1391</v>
      </c>
      <c r="L4839" s="359" t="s">
        <v>1392</v>
      </c>
      <c r="M4839" s="368">
        <v>2010</v>
      </c>
      <c r="N4839" s="207" t="s">
        <v>1401</v>
      </c>
      <c r="O4839" s="203"/>
    </row>
    <row r="4840" spans="1:15" ht="27.75" hidden="1" customHeight="1" x14ac:dyDescent="0.25">
      <c r="A4840" s="203" t="s">
        <v>2126</v>
      </c>
      <c r="B4840" s="202" t="s">
        <v>585</v>
      </c>
      <c r="C4840" s="203" t="s">
        <v>1397</v>
      </c>
      <c r="D4840" s="202" t="s">
        <v>583</v>
      </c>
      <c r="E4840" s="202" t="s">
        <v>1584</v>
      </c>
      <c r="F4840" s="202" t="s">
        <v>475</v>
      </c>
      <c r="G4840" s="253">
        <v>1.33</v>
      </c>
      <c r="H4840" s="361" t="s">
        <v>1400</v>
      </c>
      <c r="I4840" s="359" t="s">
        <v>1385</v>
      </c>
      <c r="J4840" s="358">
        <v>0.68</v>
      </c>
      <c r="K4840" s="359" t="s">
        <v>1391</v>
      </c>
      <c r="L4840" s="359" t="s">
        <v>1392</v>
      </c>
      <c r="M4840" s="368">
        <v>2010</v>
      </c>
      <c r="N4840" s="207" t="s">
        <v>1401</v>
      </c>
      <c r="O4840" s="203"/>
    </row>
    <row r="4841" spans="1:15" ht="27.75" hidden="1" customHeight="1" x14ac:dyDescent="0.25">
      <c r="A4841" s="203" t="s">
        <v>2127</v>
      </c>
      <c r="B4841" s="202" t="s">
        <v>2423</v>
      </c>
      <c r="C4841" s="203" t="s">
        <v>1774</v>
      </c>
      <c r="D4841" s="202" t="s">
        <v>1775</v>
      </c>
      <c r="E4841" s="202" t="s">
        <v>1776</v>
      </c>
      <c r="F4841" s="202" t="s">
        <v>505</v>
      </c>
      <c r="G4841" s="260">
        <v>38</v>
      </c>
      <c r="H4841" s="361" t="s">
        <v>1777</v>
      </c>
      <c r="I4841" s="359" t="s">
        <v>1379</v>
      </c>
      <c r="J4841" s="359" t="s">
        <v>1380</v>
      </c>
      <c r="K4841" s="359" t="s">
        <v>1778</v>
      </c>
      <c r="L4841" s="359" t="s">
        <v>1392</v>
      </c>
      <c r="M4841" s="368">
        <v>2008</v>
      </c>
      <c r="N4841" s="205">
        <v>43109</v>
      </c>
      <c r="O4841" s="203"/>
    </row>
    <row r="4842" spans="1:15" ht="27.75" hidden="1" customHeight="1" x14ac:dyDescent="0.25">
      <c r="A4842" s="203" t="s">
        <v>2127</v>
      </c>
      <c r="B4842" s="202" t="s">
        <v>2423</v>
      </c>
      <c r="C4842" s="203" t="s">
        <v>1774</v>
      </c>
      <c r="D4842" s="202" t="s">
        <v>1775</v>
      </c>
      <c r="E4842" s="202" t="s">
        <v>1776</v>
      </c>
      <c r="F4842" s="202" t="s">
        <v>505</v>
      </c>
      <c r="G4842" s="260">
        <v>8.1999999999999993</v>
      </c>
      <c r="H4842" s="361" t="s">
        <v>1777</v>
      </c>
      <c r="I4842" s="359" t="s">
        <v>1382</v>
      </c>
      <c r="J4842" s="359" t="s">
        <v>1380</v>
      </c>
      <c r="K4842" s="359" t="s">
        <v>1778</v>
      </c>
      <c r="L4842" s="359" t="s">
        <v>1392</v>
      </c>
      <c r="M4842" s="368">
        <v>2008</v>
      </c>
      <c r="N4842" s="205">
        <v>43109</v>
      </c>
      <c r="O4842" s="203"/>
    </row>
    <row r="4843" spans="1:15" ht="27.75" hidden="1" customHeight="1" x14ac:dyDescent="0.25">
      <c r="A4843" s="203" t="s">
        <v>2127</v>
      </c>
      <c r="B4843" s="202" t="s">
        <v>2423</v>
      </c>
      <c r="C4843" s="203" t="s">
        <v>1774</v>
      </c>
      <c r="D4843" s="202" t="s">
        <v>1775</v>
      </c>
      <c r="E4843" s="202" t="s">
        <v>1776</v>
      </c>
      <c r="F4843" s="202" t="s">
        <v>505</v>
      </c>
      <c r="G4843" s="260">
        <v>2.8</v>
      </c>
      <c r="H4843" s="361" t="s">
        <v>1777</v>
      </c>
      <c r="I4843" s="359" t="s">
        <v>1383</v>
      </c>
      <c r="J4843" s="359" t="s">
        <v>1380</v>
      </c>
      <c r="K4843" s="359" t="s">
        <v>1778</v>
      </c>
      <c r="L4843" s="359" t="s">
        <v>1392</v>
      </c>
      <c r="M4843" s="368">
        <v>2008</v>
      </c>
      <c r="N4843" s="205">
        <v>43109</v>
      </c>
      <c r="O4843" s="203"/>
    </row>
    <row r="4844" spans="1:15" ht="27.75" hidden="1" customHeight="1" x14ac:dyDescent="0.25">
      <c r="A4844" s="203" t="s">
        <v>2127</v>
      </c>
      <c r="B4844" s="202" t="s">
        <v>2423</v>
      </c>
      <c r="C4844" s="203" t="s">
        <v>1774</v>
      </c>
      <c r="D4844" s="202" t="s">
        <v>1775</v>
      </c>
      <c r="E4844" s="202" t="s">
        <v>1776</v>
      </c>
      <c r="F4844" s="202" t="s">
        <v>505</v>
      </c>
      <c r="G4844" s="260">
        <v>0.87</v>
      </c>
      <c r="H4844" s="361" t="s">
        <v>1777</v>
      </c>
      <c r="I4844" s="359" t="s">
        <v>1384</v>
      </c>
      <c r="J4844" s="359" t="s">
        <v>1380</v>
      </c>
      <c r="K4844" s="359" t="s">
        <v>1778</v>
      </c>
      <c r="L4844" s="359" t="s">
        <v>1392</v>
      </c>
      <c r="M4844" s="368">
        <v>2008</v>
      </c>
      <c r="N4844" s="205">
        <v>43109</v>
      </c>
      <c r="O4844" s="203"/>
    </row>
    <row r="4845" spans="1:15" ht="27.75" hidden="1" customHeight="1" x14ac:dyDescent="0.25">
      <c r="A4845" s="203" t="s">
        <v>2127</v>
      </c>
      <c r="B4845" s="202" t="s">
        <v>2423</v>
      </c>
      <c r="C4845" s="203" t="s">
        <v>1774</v>
      </c>
      <c r="D4845" s="202" t="s">
        <v>1775</v>
      </c>
      <c r="E4845" s="202" t="s">
        <v>1776</v>
      </c>
      <c r="F4845" s="202" t="s">
        <v>505</v>
      </c>
      <c r="G4845" s="260">
        <v>0.1</v>
      </c>
      <c r="H4845" s="361" t="s">
        <v>1777</v>
      </c>
      <c r="I4845" s="359" t="s">
        <v>1385</v>
      </c>
      <c r="J4845" s="359" t="s">
        <v>1380</v>
      </c>
      <c r="K4845" s="359" t="s">
        <v>1778</v>
      </c>
      <c r="L4845" s="359" t="s">
        <v>1392</v>
      </c>
      <c r="M4845" s="368">
        <v>2008</v>
      </c>
      <c r="N4845" s="205">
        <v>43109</v>
      </c>
      <c r="O4845" s="203"/>
    </row>
    <row r="4846" spans="1:15" ht="27.75" hidden="1" customHeight="1" x14ac:dyDescent="0.25">
      <c r="A4846" s="203" t="s">
        <v>2127</v>
      </c>
      <c r="B4846" s="202" t="s">
        <v>2423</v>
      </c>
      <c r="C4846" s="203" t="s">
        <v>2485</v>
      </c>
      <c r="D4846" s="202" t="s">
        <v>1775</v>
      </c>
      <c r="E4846" s="202" t="s">
        <v>1776</v>
      </c>
      <c r="F4846" s="202" t="s">
        <v>505</v>
      </c>
      <c r="G4846" s="262">
        <v>0.55000000000000004</v>
      </c>
      <c r="H4846" s="361" t="s">
        <v>1390</v>
      </c>
      <c r="I4846" s="359" t="s">
        <v>1379</v>
      </c>
      <c r="J4846" s="358">
        <v>0.7</v>
      </c>
      <c r="K4846" s="359" t="s">
        <v>1391</v>
      </c>
      <c r="L4846" s="359" t="s">
        <v>1392</v>
      </c>
      <c r="M4846" s="368">
        <v>2011</v>
      </c>
      <c r="N4846" s="205"/>
      <c r="O4846" s="203" t="s">
        <v>2510</v>
      </c>
    </row>
    <row r="4847" spans="1:15" ht="27.75" hidden="1" customHeight="1" x14ac:dyDescent="0.25">
      <c r="A4847" s="203" t="s">
        <v>2127</v>
      </c>
      <c r="B4847" s="202" t="s">
        <v>2423</v>
      </c>
      <c r="C4847" s="203" t="s">
        <v>2485</v>
      </c>
      <c r="D4847" s="202" t="s">
        <v>1775</v>
      </c>
      <c r="E4847" s="202" t="s">
        <v>1776</v>
      </c>
      <c r="F4847" s="202" t="s">
        <v>505</v>
      </c>
      <c r="G4847" s="262">
        <v>0.1</v>
      </c>
      <c r="H4847" s="361" t="s">
        <v>1390</v>
      </c>
      <c r="I4847" s="359" t="s">
        <v>1382</v>
      </c>
      <c r="J4847" s="358">
        <v>0.7</v>
      </c>
      <c r="K4847" s="359" t="s">
        <v>1391</v>
      </c>
      <c r="L4847" s="359" t="s">
        <v>1392</v>
      </c>
      <c r="M4847" s="368">
        <v>2011</v>
      </c>
      <c r="N4847" s="205"/>
      <c r="O4847" s="203" t="s">
        <v>2510</v>
      </c>
    </row>
    <row r="4848" spans="1:15" ht="27.75" hidden="1" customHeight="1" x14ac:dyDescent="0.25">
      <c r="A4848" s="203" t="s">
        <v>2127</v>
      </c>
      <c r="B4848" s="202" t="s">
        <v>2423</v>
      </c>
      <c r="C4848" s="203" t="s">
        <v>2485</v>
      </c>
      <c r="D4848" s="202" t="s">
        <v>1775</v>
      </c>
      <c r="E4848" s="202" t="s">
        <v>1776</v>
      </c>
      <c r="F4848" s="202" t="s">
        <v>505</v>
      </c>
      <c r="G4848" s="262">
        <v>2.5000000000000001E-2</v>
      </c>
      <c r="H4848" s="361" t="s">
        <v>1390</v>
      </c>
      <c r="I4848" s="359" t="s">
        <v>1383</v>
      </c>
      <c r="J4848" s="358">
        <v>0.7</v>
      </c>
      <c r="K4848" s="359" t="s">
        <v>1391</v>
      </c>
      <c r="L4848" s="359" t="s">
        <v>1392</v>
      </c>
      <c r="M4848" s="368">
        <v>2011</v>
      </c>
      <c r="N4848" s="205"/>
      <c r="O4848" s="203" t="s">
        <v>2510</v>
      </c>
    </row>
    <row r="4849" spans="1:15" ht="27.75" hidden="1" customHeight="1" x14ac:dyDescent="0.25">
      <c r="A4849" s="203" t="s">
        <v>2127</v>
      </c>
      <c r="B4849" s="202" t="s">
        <v>2423</v>
      </c>
      <c r="C4849" s="203" t="s">
        <v>2485</v>
      </c>
      <c r="D4849" s="202" t="s">
        <v>1775</v>
      </c>
      <c r="E4849" s="202" t="s">
        <v>1776</v>
      </c>
      <c r="F4849" s="202" t="s">
        <v>505</v>
      </c>
      <c r="G4849" s="262">
        <v>6.7000000000000002E-3</v>
      </c>
      <c r="H4849" s="361" t="s">
        <v>1390</v>
      </c>
      <c r="I4849" s="359" t="s">
        <v>1384</v>
      </c>
      <c r="J4849" s="358">
        <v>0.7</v>
      </c>
      <c r="K4849" s="359" t="s">
        <v>1391</v>
      </c>
      <c r="L4849" s="359" t="s">
        <v>1392</v>
      </c>
      <c r="M4849" s="368">
        <v>2011</v>
      </c>
      <c r="N4849" s="205"/>
      <c r="O4849" s="203" t="s">
        <v>2510</v>
      </c>
    </row>
    <row r="4850" spans="1:15" ht="27.75" hidden="1" customHeight="1" x14ac:dyDescent="0.25">
      <c r="A4850" s="203" t="s">
        <v>2127</v>
      </c>
      <c r="B4850" s="202" t="s">
        <v>2423</v>
      </c>
      <c r="C4850" s="203" t="s">
        <v>2485</v>
      </c>
      <c r="D4850" s="202" t="s">
        <v>1775</v>
      </c>
      <c r="E4850" s="202" t="s">
        <v>1776</v>
      </c>
      <c r="F4850" s="202" t="s">
        <v>505</v>
      </c>
      <c r="G4850" s="262">
        <v>1.4E-3</v>
      </c>
      <c r="H4850" s="361" t="s">
        <v>1390</v>
      </c>
      <c r="I4850" s="359" t="s">
        <v>1385</v>
      </c>
      <c r="J4850" s="358">
        <v>0.7</v>
      </c>
      <c r="K4850" s="359" t="s">
        <v>1391</v>
      </c>
      <c r="L4850" s="359" t="s">
        <v>1392</v>
      </c>
      <c r="M4850" s="368">
        <v>2011</v>
      </c>
      <c r="N4850" s="205"/>
      <c r="O4850" s="203" t="s">
        <v>2510</v>
      </c>
    </row>
    <row r="4851" spans="1:15" ht="27.75" hidden="1" customHeight="1" x14ac:dyDescent="0.25">
      <c r="A4851" s="203" t="s">
        <v>2128</v>
      </c>
      <c r="B4851" s="202" t="s">
        <v>2424</v>
      </c>
      <c r="C4851" s="203" t="s">
        <v>1556</v>
      </c>
      <c r="D4851" s="202" t="s">
        <v>641</v>
      </c>
      <c r="E4851" s="202" t="s">
        <v>1557</v>
      </c>
      <c r="F4851" s="202" t="s">
        <v>475</v>
      </c>
      <c r="G4851" s="253">
        <v>42.2</v>
      </c>
      <c r="H4851" s="361" t="s">
        <v>1414</v>
      </c>
      <c r="I4851" s="359" t="s">
        <v>1407</v>
      </c>
      <c r="J4851" s="358">
        <v>0.3</v>
      </c>
      <c r="K4851" s="359" t="s">
        <v>1113</v>
      </c>
      <c r="L4851" s="359" t="s">
        <v>1392</v>
      </c>
      <c r="M4851" s="368">
        <v>1988</v>
      </c>
      <c r="N4851" s="207" t="s">
        <v>1558</v>
      </c>
      <c r="O4851" s="203"/>
    </row>
    <row r="4852" spans="1:15" ht="27.75" hidden="1" customHeight="1" x14ac:dyDescent="0.25">
      <c r="A4852" s="203" t="s">
        <v>2128</v>
      </c>
      <c r="B4852" s="203" t="s">
        <v>2424</v>
      </c>
      <c r="C4852" s="203" t="s">
        <v>1559</v>
      </c>
      <c r="D4852" s="203" t="s">
        <v>1560</v>
      </c>
      <c r="E4852" s="203" t="s">
        <v>1430</v>
      </c>
      <c r="F4852" s="203" t="s">
        <v>505</v>
      </c>
      <c r="G4852" s="257">
        <v>1.93</v>
      </c>
      <c r="H4852" s="361" t="s">
        <v>1400</v>
      </c>
      <c r="I4852" s="361" t="s">
        <v>1379</v>
      </c>
      <c r="J4852" s="275">
        <v>0.95</v>
      </c>
      <c r="K4852" s="361" t="s">
        <v>1391</v>
      </c>
      <c r="L4852" s="361" t="s">
        <v>1392</v>
      </c>
      <c r="M4852" s="370">
        <v>2010</v>
      </c>
      <c r="N4852" s="207">
        <v>43881</v>
      </c>
      <c r="O4852" s="223" t="s">
        <v>1561</v>
      </c>
    </row>
    <row r="4853" spans="1:15" ht="27.75" hidden="1" customHeight="1" x14ac:dyDescent="0.25">
      <c r="A4853" s="203" t="s">
        <v>2128</v>
      </c>
      <c r="B4853" s="203" t="s">
        <v>2424</v>
      </c>
      <c r="C4853" s="203" t="s">
        <v>1559</v>
      </c>
      <c r="D4853" s="203" t="s">
        <v>1560</v>
      </c>
      <c r="E4853" s="203" t="s">
        <v>1430</v>
      </c>
      <c r="F4853" s="203" t="s">
        <v>505</v>
      </c>
      <c r="G4853" s="257">
        <v>0.39</v>
      </c>
      <c r="H4853" s="361" t="s">
        <v>1400</v>
      </c>
      <c r="I4853" s="361" t="s">
        <v>1382</v>
      </c>
      <c r="J4853" s="275">
        <v>0.95</v>
      </c>
      <c r="K4853" s="361" t="s">
        <v>1391</v>
      </c>
      <c r="L4853" s="361" t="s">
        <v>1392</v>
      </c>
      <c r="M4853" s="370">
        <v>2010</v>
      </c>
      <c r="N4853" s="207">
        <v>43881</v>
      </c>
      <c r="O4853" s="223" t="s">
        <v>1561</v>
      </c>
    </row>
    <row r="4854" spans="1:15" ht="27.75" hidden="1" customHeight="1" x14ac:dyDescent="0.25">
      <c r="A4854" s="203" t="s">
        <v>2128</v>
      </c>
      <c r="B4854" s="203" t="s">
        <v>2424</v>
      </c>
      <c r="C4854" s="203" t="s">
        <v>1559</v>
      </c>
      <c r="D4854" s="203" t="s">
        <v>1560</v>
      </c>
      <c r="E4854" s="203" t="s">
        <v>1430</v>
      </c>
      <c r="F4854" s="203" t="s">
        <v>505</v>
      </c>
      <c r="G4854" s="257">
        <v>0.12</v>
      </c>
      <c r="H4854" s="361" t="s">
        <v>1400</v>
      </c>
      <c r="I4854" s="361" t="s">
        <v>1383</v>
      </c>
      <c r="J4854" s="275">
        <v>0.95</v>
      </c>
      <c r="K4854" s="361" t="s">
        <v>1391</v>
      </c>
      <c r="L4854" s="361" t="s">
        <v>1392</v>
      </c>
      <c r="M4854" s="370">
        <v>2010</v>
      </c>
      <c r="N4854" s="207">
        <v>43881</v>
      </c>
      <c r="O4854" s="223" t="s">
        <v>1561</v>
      </c>
    </row>
    <row r="4855" spans="1:15" ht="27.75" hidden="1" customHeight="1" x14ac:dyDescent="0.25">
      <c r="A4855" s="203" t="s">
        <v>2128</v>
      </c>
      <c r="B4855" s="203" t="s">
        <v>2424</v>
      </c>
      <c r="C4855" s="203" t="s">
        <v>1559</v>
      </c>
      <c r="D4855" s="203" t="s">
        <v>1560</v>
      </c>
      <c r="E4855" s="203" t="s">
        <v>1430</v>
      </c>
      <c r="F4855" s="203" t="s">
        <v>505</v>
      </c>
      <c r="G4855" s="257">
        <v>0.03</v>
      </c>
      <c r="H4855" s="361" t="s">
        <v>1400</v>
      </c>
      <c r="I4855" s="361" t="s">
        <v>1384</v>
      </c>
      <c r="J4855" s="275">
        <v>0.95</v>
      </c>
      <c r="K4855" s="361" t="s">
        <v>1391</v>
      </c>
      <c r="L4855" s="361" t="s">
        <v>1392</v>
      </c>
      <c r="M4855" s="370">
        <v>2010</v>
      </c>
      <c r="N4855" s="207">
        <v>43881</v>
      </c>
      <c r="O4855" s="223" t="s">
        <v>1561</v>
      </c>
    </row>
    <row r="4856" spans="1:15" ht="27.75" hidden="1" customHeight="1" x14ac:dyDescent="0.25">
      <c r="A4856" s="203" t="s">
        <v>2128</v>
      </c>
      <c r="B4856" s="203" t="s">
        <v>2424</v>
      </c>
      <c r="C4856" s="203" t="s">
        <v>1559</v>
      </c>
      <c r="D4856" s="203" t="s">
        <v>1560</v>
      </c>
      <c r="E4856" s="203" t="s">
        <v>1430</v>
      </c>
      <c r="F4856" s="203" t="s">
        <v>505</v>
      </c>
      <c r="G4856" s="257" t="s">
        <v>515</v>
      </c>
      <c r="H4856" s="361" t="s">
        <v>1400</v>
      </c>
      <c r="I4856" s="361" t="s">
        <v>1385</v>
      </c>
      <c r="J4856" s="275">
        <v>0.95</v>
      </c>
      <c r="K4856" s="361" t="s">
        <v>1391</v>
      </c>
      <c r="L4856" s="361" t="s">
        <v>1392</v>
      </c>
      <c r="M4856" s="370">
        <v>2010</v>
      </c>
      <c r="N4856" s="207">
        <v>43881</v>
      </c>
      <c r="O4856" s="223" t="s">
        <v>1561</v>
      </c>
    </row>
    <row r="4857" spans="1:15" ht="27.75" hidden="1" customHeight="1" x14ac:dyDescent="0.25">
      <c r="A4857" s="203" t="s">
        <v>2128</v>
      </c>
      <c r="B4857" s="202" t="s">
        <v>2424</v>
      </c>
      <c r="C4857" s="203" t="s">
        <v>1568</v>
      </c>
      <c r="D4857" s="202" t="s">
        <v>1569</v>
      </c>
      <c r="E4857" s="202" t="s">
        <v>1557</v>
      </c>
      <c r="F4857" s="202" t="s">
        <v>475</v>
      </c>
      <c r="G4857" s="253">
        <v>108</v>
      </c>
      <c r="H4857" s="361" t="s">
        <v>1400</v>
      </c>
      <c r="I4857" s="359" t="s">
        <v>1379</v>
      </c>
      <c r="J4857" s="274">
        <v>0.38</v>
      </c>
      <c r="K4857" s="359" t="s">
        <v>1391</v>
      </c>
      <c r="L4857" s="359" t="s">
        <v>1392</v>
      </c>
      <c r="M4857" s="368">
        <v>2010</v>
      </c>
      <c r="N4857" s="205">
        <v>43627</v>
      </c>
      <c r="O4857" s="203" t="s">
        <v>1537</v>
      </c>
    </row>
    <row r="4858" spans="1:15" ht="27.75" hidden="1" customHeight="1" x14ac:dyDescent="0.25">
      <c r="A4858" s="203" t="s">
        <v>2128</v>
      </c>
      <c r="B4858" s="202" t="s">
        <v>2424</v>
      </c>
      <c r="C4858" s="203" t="s">
        <v>1568</v>
      </c>
      <c r="D4858" s="202" t="s">
        <v>1569</v>
      </c>
      <c r="E4858" s="202" t="s">
        <v>1557</v>
      </c>
      <c r="F4858" s="202" t="s">
        <v>475</v>
      </c>
      <c r="G4858" s="253">
        <v>21</v>
      </c>
      <c r="H4858" s="361" t="s">
        <v>1400</v>
      </c>
      <c r="I4858" s="359" t="s">
        <v>1382</v>
      </c>
      <c r="J4858" s="274">
        <v>0.38</v>
      </c>
      <c r="K4858" s="359" t="s">
        <v>1391</v>
      </c>
      <c r="L4858" s="359" t="s">
        <v>1392</v>
      </c>
      <c r="M4858" s="368">
        <v>2010</v>
      </c>
      <c r="N4858" s="205">
        <v>43627</v>
      </c>
      <c r="O4858" s="203" t="s">
        <v>1537</v>
      </c>
    </row>
    <row r="4859" spans="1:15" ht="27.75" hidden="1" customHeight="1" x14ac:dyDescent="0.25">
      <c r="A4859" s="203" t="s">
        <v>2128</v>
      </c>
      <c r="B4859" s="202" t="s">
        <v>2424</v>
      </c>
      <c r="C4859" s="203" t="s">
        <v>1568</v>
      </c>
      <c r="D4859" s="202" t="s">
        <v>1569</v>
      </c>
      <c r="E4859" s="202" t="s">
        <v>1557</v>
      </c>
      <c r="F4859" s="202" t="s">
        <v>475</v>
      </c>
      <c r="G4859" s="253">
        <v>3.6</v>
      </c>
      <c r="H4859" s="361" t="s">
        <v>1400</v>
      </c>
      <c r="I4859" s="359" t="s">
        <v>1383</v>
      </c>
      <c r="J4859" s="274">
        <v>0.38</v>
      </c>
      <c r="K4859" s="359" t="s">
        <v>1391</v>
      </c>
      <c r="L4859" s="359" t="s">
        <v>1392</v>
      </c>
      <c r="M4859" s="368">
        <v>2010</v>
      </c>
      <c r="N4859" s="205">
        <v>43627</v>
      </c>
      <c r="O4859" s="203" t="s">
        <v>1537</v>
      </c>
    </row>
    <row r="4860" spans="1:15" ht="27.75" hidden="1" customHeight="1" x14ac:dyDescent="0.25">
      <c r="A4860" s="203" t="s">
        <v>2128</v>
      </c>
      <c r="B4860" s="202" t="s">
        <v>2424</v>
      </c>
      <c r="C4860" s="203" t="s">
        <v>1568</v>
      </c>
      <c r="D4860" s="202" t="s">
        <v>1569</v>
      </c>
      <c r="E4860" s="202" t="s">
        <v>1557</v>
      </c>
      <c r="F4860" s="202" t="s">
        <v>475</v>
      </c>
      <c r="G4860" s="253">
        <v>0.45</v>
      </c>
      <c r="H4860" s="361" t="s">
        <v>1400</v>
      </c>
      <c r="I4860" s="359" t="s">
        <v>1384</v>
      </c>
      <c r="J4860" s="274">
        <v>0.38</v>
      </c>
      <c r="K4860" s="359" t="s">
        <v>1391</v>
      </c>
      <c r="L4860" s="359" t="s">
        <v>1392</v>
      </c>
      <c r="M4860" s="368">
        <v>2010</v>
      </c>
      <c r="N4860" s="205">
        <v>43627</v>
      </c>
      <c r="O4860" s="203" t="s">
        <v>1537</v>
      </c>
    </row>
    <row r="4861" spans="1:15" ht="27.75" hidden="1" customHeight="1" x14ac:dyDescent="0.25">
      <c r="A4861" s="203" t="s">
        <v>2128</v>
      </c>
      <c r="B4861" s="202" t="s">
        <v>2424</v>
      </c>
      <c r="C4861" s="203" t="s">
        <v>1568</v>
      </c>
      <c r="D4861" s="202" t="s">
        <v>1569</v>
      </c>
      <c r="E4861" s="202" t="s">
        <v>1557</v>
      </c>
      <c r="F4861" s="202" t="s">
        <v>475</v>
      </c>
      <c r="G4861" s="253">
        <v>1</v>
      </c>
      <c r="H4861" s="361" t="s">
        <v>1400</v>
      </c>
      <c r="I4861" s="359" t="s">
        <v>1385</v>
      </c>
      <c r="J4861" s="274">
        <v>0.38</v>
      </c>
      <c r="K4861" s="359" t="s">
        <v>1391</v>
      </c>
      <c r="L4861" s="359" t="s">
        <v>1392</v>
      </c>
      <c r="M4861" s="368">
        <v>2010</v>
      </c>
      <c r="N4861" s="205">
        <v>43627</v>
      </c>
      <c r="O4861" s="203" t="s">
        <v>1537</v>
      </c>
    </row>
    <row r="4862" spans="1:15" ht="27.75" hidden="1" customHeight="1" x14ac:dyDescent="0.25">
      <c r="A4862" s="203" t="s">
        <v>2128</v>
      </c>
      <c r="B4862" s="269" t="s">
        <v>2424</v>
      </c>
      <c r="C4862" s="226" t="s">
        <v>2568</v>
      </c>
      <c r="D4862" s="269" t="s">
        <v>1569</v>
      </c>
      <c r="E4862" s="269" t="s">
        <v>1557</v>
      </c>
      <c r="F4862" s="269" t="s">
        <v>475</v>
      </c>
      <c r="G4862" s="373">
        <v>25.54</v>
      </c>
      <c r="H4862" s="225" t="s">
        <v>488</v>
      </c>
      <c r="I4862" s="269" t="s">
        <v>1379</v>
      </c>
      <c r="J4862" s="374">
        <v>0</v>
      </c>
      <c r="K4862" s="269" t="s">
        <v>22</v>
      </c>
      <c r="L4862" s="269" t="s">
        <v>1392</v>
      </c>
      <c r="M4862" s="369">
        <v>2010</v>
      </c>
      <c r="N4862" s="375">
        <v>43873</v>
      </c>
      <c r="O4862" s="226" t="s">
        <v>2569</v>
      </c>
    </row>
    <row r="4863" spans="1:15" ht="27.75" hidden="1" customHeight="1" x14ac:dyDescent="0.25">
      <c r="A4863" s="203" t="s">
        <v>2128</v>
      </c>
      <c r="B4863" s="269" t="s">
        <v>2424</v>
      </c>
      <c r="C4863" s="226" t="s">
        <v>2568</v>
      </c>
      <c r="D4863" s="269" t="s">
        <v>1569</v>
      </c>
      <c r="E4863" s="269" t="s">
        <v>1557</v>
      </c>
      <c r="F4863" s="269" t="s">
        <v>475</v>
      </c>
      <c r="G4863" s="373">
        <v>9.4700000000000006</v>
      </c>
      <c r="H4863" s="225" t="s">
        <v>488</v>
      </c>
      <c r="I4863" s="269" t="s">
        <v>1382</v>
      </c>
      <c r="J4863" s="374">
        <v>0</v>
      </c>
      <c r="K4863" s="269" t="s">
        <v>22</v>
      </c>
      <c r="L4863" s="269" t="s">
        <v>1392</v>
      </c>
      <c r="M4863" s="369">
        <v>2010</v>
      </c>
      <c r="N4863" s="375">
        <v>43873</v>
      </c>
      <c r="O4863" s="226" t="s">
        <v>2569</v>
      </c>
    </row>
    <row r="4864" spans="1:15" ht="27.75" hidden="1" customHeight="1" x14ac:dyDescent="0.25">
      <c r="A4864" s="203" t="s">
        <v>2128</v>
      </c>
      <c r="B4864" s="269" t="s">
        <v>2424</v>
      </c>
      <c r="C4864" s="226" t="s">
        <v>2568</v>
      </c>
      <c r="D4864" s="269" t="s">
        <v>1569</v>
      </c>
      <c r="E4864" s="269" t="s">
        <v>1557</v>
      </c>
      <c r="F4864" s="269" t="s">
        <v>475</v>
      </c>
      <c r="G4864" s="373">
        <v>3.82</v>
      </c>
      <c r="H4864" s="225" t="s">
        <v>488</v>
      </c>
      <c r="I4864" s="269" t="s">
        <v>1383</v>
      </c>
      <c r="J4864" s="374">
        <v>0</v>
      </c>
      <c r="K4864" s="269" t="s">
        <v>22</v>
      </c>
      <c r="L4864" s="269" t="s">
        <v>1392</v>
      </c>
      <c r="M4864" s="369">
        <v>2010</v>
      </c>
      <c r="N4864" s="375">
        <v>43873</v>
      </c>
      <c r="O4864" s="226" t="s">
        <v>2569</v>
      </c>
    </row>
    <row r="4865" spans="1:15" ht="27.75" hidden="1" customHeight="1" x14ac:dyDescent="0.25">
      <c r="A4865" s="203" t="s">
        <v>2128</v>
      </c>
      <c r="B4865" s="269" t="s">
        <v>2424</v>
      </c>
      <c r="C4865" s="226" t="s">
        <v>2568</v>
      </c>
      <c r="D4865" s="269" t="s">
        <v>1569</v>
      </c>
      <c r="E4865" s="269" t="s">
        <v>1557</v>
      </c>
      <c r="F4865" s="269" t="s">
        <v>475</v>
      </c>
      <c r="G4865" s="373">
        <v>1.74</v>
      </c>
      <c r="H4865" s="225" t="s">
        <v>488</v>
      </c>
      <c r="I4865" s="372" t="s">
        <v>1384</v>
      </c>
      <c r="J4865" s="374">
        <v>0</v>
      </c>
      <c r="K4865" s="269" t="s">
        <v>22</v>
      </c>
      <c r="L4865" s="269" t="s">
        <v>1392</v>
      </c>
      <c r="M4865" s="369">
        <v>2010</v>
      </c>
      <c r="N4865" s="375">
        <v>43873</v>
      </c>
      <c r="O4865" s="226" t="s">
        <v>2569</v>
      </c>
    </row>
    <row r="4866" spans="1:15" ht="27.75" hidden="1" customHeight="1" x14ac:dyDescent="0.25">
      <c r="A4866" s="203" t="s">
        <v>2128</v>
      </c>
      <c r="B4866" s="269" t="s">
        <v>2424</v>
      </c>
      <c r="C4866" s="226" t="s">
        <v>2568</v>
      </c>
      <c r="D4866" s="269" t="s">
        <v>1569</v>
      </c>
      <c r="E4866" s="269" t="s">
        <v>1557</v>
      </c>
      <c r="F4866" s="269" t="s">
        <v>475</v>
      </c>
      <c r="G4866" s="373">
        <v>0.84</v>
      </c>
      <c r="H4866" s="225" t="s">
        <v>488</v>
      </c>
      <c r="I4866" s="372" t="s">
        <v>1385</v>
      </c>
      <c r="J4866" s="374">
        <v>0</v>
      </c>
      <c r="K4866" s="269" t="s">
        <v>22</v>
      </c>
      <c r="L4866" s="269" t="s">
        <v>1392</v>
      </c>
      <c r="M4866" s="369">
        <v>2010</v>
      </c>
      <c r="N4866" s="375">
        <v>43873</v>
      </c>
      <c r="O4866" s="226" t="s">
        <v>2569</v>
      </c>
    </row>
    <row r="4867" spans="1:15" ht="27.75" hidden="1" customHeight="1" x14ac:dyDescent="0.25">
      <c r="A4867" s="203" t="s">
        <v>2128</v>
      </c>
      <c r="B4867" s="269" t="s">
        <v>2424</v>
      </c>
      <c r="C4867" s="226" t="s">
        <v>2568</v>
      </c>
      <c r="D4867" s="269" t="s">
        <v>641</v>
      </c>
      <c r="E4867" s="372" t="s">
        <v>1557</v>
      </c>
      <c r="F4867" s="269" t="s">
        <v>475</v>
      </c>
      <c r="G4867" s="373">
        <v>119.2</v>
      </c>
      <c r="H4867" s="225" t="s">
        <v>488</v>
      </c>
      <c r="I4867" s="269" t="s">
        <v>1379</v>
      </c>
      <c r="J4867" s="374">
        <v>0</v>
      </c>
      <c r="K4867" s="269" t="s">
        <v>22</v>
      </c>
      <c r="L4867" s="269" t="s">
        <v>1392</v>
      </c>
      <c r="M4867" s="369">
        <v>2010</v>
      </c>
      <c r="N4867" s="375">
        <v>43873</v>
      </c>
      <c r="O4867" s="226" t="s">
        <v>2569</v>
      </c>
    </row>
    <row r="4868" spans="1:15" ht="27.75" hidden="1" customHeight="1" x14ac:dyDescent="0.25">
      <c r="A4868" s="203" t="s">
        <v>2128</v>
      </c>
      <c r="B4868" s="269" t="s">
        <v>2424</v>
      </c>
      <c r="C4868" s="226" t="s">
        <v>2568</v>
      </c>
      <c r="D4868" s="269" t="s">
        <v>641</v>
      </c>
      <c r="E4868" s="372" t="s">
        <v>1557</v>
      </c>
      <c r="F4868" s="269" t="s">
        <v>475</v>
      </c>
      <c r="G4868" s="373">
        <v>44.21</v>
      </c>
      <c r="H4868" s="225" t="s">
        <v>488</v>
      </c>
      <c r="I4868" s="269" t="s">
        <v>1382</v>
      </c>
      <c r="J4868" s="374">
        <v>0</v>
      </c>
      <c r="K4868" s="269" t="s">
        <v>22</v>
      </c>
      <c r="L4868" s="269" t="s">
        <v>1392</v>
      </c>
      <c r="M4868" s="369">
        <v>2010</v>
      </c>
      <c r="N4868" s="375">
        <v>43873</v>
      </c>
      <c r="O4868" s="226" t="s">
        <v>2569</v>
      </c>
    </row>
    <row r="4869" spans="1:15" ht="27.75" hidden="1" customHeight="1" x14ac:dyDescent="0.25">
      <c r="A4869" s="203" t="s">
        <v>2128</v>
      </c>
      <c r="B4869" s="269" t="s">
        <v>2424</v>
      </c>
      <c r="C4869" s="226" t="s">
        <v>2568</v>
      </c>
      <c r="D4869" s="269" t="s">
        <v>641</v>
      </c>
      <c r="E4869" s="372" t="s">
        <v>1557</v>
      </c>
      <c r="F4869" s="269" t="s">
        <v>475</v>
      </c>
      <c r="G4869" s="373">
        <v>17.829999999999998</v>
      </c>
      <c r="H4869" s="225" t="s">
        <v>488</v>
      </c>
      <c r="I4869" s="269" t="s">
        <v>1383</v>
      </c>
      <c r="J4869" s="374">
        <v>0</v>
      </c>
      <c r="K4869" s="269" t="s">
        <v>22</v>
      </c>
      <c r="L4869" s="269" t="s">
        <v>1392</v>
      </c>
      <c r="M4869" s="369">
        <v>2010</v>
      </c>
      <c r="N4869" s="375">
        <v>43873</v>
      </c>
      <c r="O4869" s="226" t="s">
        <v>2569</v>
      </c>
    </row>
    <row r="4870" spans="1:15" ht="27.75" hidden="1" customHeight="1" x14ac:dyDescent="0.25">
      <c r="A4870" s="203" t="s">
        <v>2128</v>
      </c>
      <c r="B4870" s="269" t="s">
        <v>2424</v>
      </c>
      <c r="C4870" s="226" t="s">
        <v>2568</v>
      </c>
      <c r="D4870" s="269" t="s">
        <v>641</v>
      </c>
      <c r="E4870" s="372" t="s">
        <v>1557</v>
      </c>
      <c r="F4870" s="269" t="s">
        <v>475</v>
      </c>
      <c r="G4870" s="373">
        <v>8.1199999999999992</v>
      </c>
      <c r="H4870" s="225" t="s">
        <v>488</v>
      </c>
      <c r="I4870" s="372" t="s">
        <v>1384</v>
      </c>
      <c r="J4870" s="374">
        <v>0</v>
      </c>
      <c r="K4870" s="269" t="s">
        <v>22</v>
      </c>
      <c r="L4870" s="269" t="s">
        <v>1392</v>
      </c>
      <c r="M4870" s="369">
        <v>2010</v>
      </c>
      <c r="N4870" s="375">
        <v>43873</v>
      </c>
      <c r="O4870" s="226" t="s">
        <v>2569</v>
      </c>
    </row>
    <row r="4871" spans="1:15" ht="27.75" hidden="1" customHeight="1" x14ac:dyDescent="0.25">
      <c r="A4871" s="203" t="s">
        <v>2128</v>
      </c>
      <c r="B4871" s="269" t="s">
        <v>2424</v>
      </c>
      <c r="C4871" s="226" t="s">
        <v>2568</v>
      </c>
      <c r="D4871" s="269" t="s">
        <v>641</v>
      </c>
      <c r="E4871" s="372" t="s">
        <v>1557</v>
      </c>
      <c r="F4871" s="269" t="s">
        <v>475</v>
      </c>
      <c r="G4871" s="373">
        <v>3.9</v>
      </c>
      <c r="H4871" s="225" t="s">
        <v>488</v>
      </c>
      <c r="I4871" s="372" t="s">
        <v>1385</v>
      </c>
      <c r="J4871" s="374">
        <v>0</v>
      </c>
      <c r="K4871" s="269" t="s">
        <v>22</v>
      </c>
      <c r="L4871" s="269" t="s">
        <v>1392</v>
      </c>
      <c r="M4871" s="369">
        <v>2010</v>
      </c>
      <c r="N4871" s="375">
        <v>43873</v>
      </c>
      <c r="O4871" s="226" t="s">
        <v>2569</v>
      </c>
    </row>
    <row r="4872" spans="1:15" ht="27.75" hidden="1" customHeight="1" x14ac:dyDescent="0.25">
      <c r="A4872" s="203" t="s">
        <v>2128</v>
      </c>
      <c r="B4872" s="269" t="s">
        <v>2424</v>
      </c>
      <c r="C4872" s="226" t="s">
        <v>2568</v>
      </c>
      <c r="D4872" s="269" t="s">
        <v>643</v>
      </c>
      <c r="E4872" s="372" t="s">
        <v>1557</v>
      </c>
      <c r="F4872" s="269" t="s">
        <v>475</v>
      </c>
      <c r="G4872" s="373">
        <v>45.77</v>
      </c>
      <c r="H4872" s="225" t="s">
        <v>488</v>
      </c>
      <c r="I4872" s="372" t="s">
        <v>1379</v>
      </c>
      <c r="J4872" s="374">
        <v>0</v>
      </c>
      <c r="K4872" s="269" t="s">
        <v>22</v>
      </c>
      <c r="L4872" s="269" t="s">
        <v>1392</v>
      </c>
      <c r="M4872" s="369">
        <v>2010</v>
      </c>
      <c r="N4872" s="375">
        <v>43873</v>
      </c>
      <c r="O4872" s="226" t="s">
        <v>2569</v>
      </c>
    </row>
    <row r="4873" spans="1:15" ht="27.75" hidden="1" customHeight="1" x14ac:dyDescent="0.25">
      <c r="A4873" s="203" t="s">
        <v>2128</v>
      </c>
      <c r="B4873" s="269" t="s">
        <v>2424</v>
      </c>
      <c r="C4873" s="226" t="s">
        <v>2568</v>
      </c>
      <c r="D4873" s="269" t="s">
        <v>643</v>
      </c>
      <c r="E4873" s="372" t="s">
        <v>1557</v>
      </c>
      <c r="F4873" s="269" t="s">
        <v>475</v>
      </c>
      <c r="G4873" s="373">
        <v>16.98</v>
      </c>
      <c r="H4873" s="225" t="s">
        <v>488</v>
      </c>
      <c r="I4873" s="372" t="s">
        <v>1382</v>
      </c>
      <c r="J4873" s="374">
        <v>0</v>
      </c>
      <c r="K4873" s="269" t="s">
        <v>22</v>
      </c>
      <c r="L4873" s="269" t="s">
        <v>1392</v>
      </c>
      <c r="M4873" s="369">
        <v>2010</v>
      </c>
      <c r="N4873" s="375">
        <v>43873</v>
      </c>
      <c r="O4873" s="226" t="s">
        <v>2569</v>
      </c>
    </row>
    <row r="4874" spans="1:15" ht="27.75" hidden="1" customHeight="1" x14ac:dyDescent="0.25">
      <c r="A4874" s="203" t="s">
        <v>2128</v>
      </c>
      <c r="B4874" s="269" t="s">
        <v>2424</v>
      </c>
      <c r="C4874" s="226" t="s">
        <v>2568</v>
      </c>
      <c r="D4874" s="269" t="s">
        <v>643</v>
      </c>
      <c r="E4874" s="372" t="s">
        <v>1557</v>
      </c>
      <c r="F4874" s="269" t="s">
        <v>475</v>
      </c>
      <c r="G4874" s="373">
        <v>6.85</v>
      </c>
      <c r="H4874" s="225" t="s">
        <v>488</v>
      </c>
      <c r="I4874" s="372" t="s">
        <v>1383</v>
      </c>
      <c r="J4874" s="374">
        <v>0</v>
      </c>
      <c r="K4874" s="269" t="s">
        <v>22</v>
      </c>
      <c r="L4874" s="269" t="s">
        <v>1392</v>
      </c>
      <c r="M4874" s="369">
        <v>2010</v>
      </c>
      <c r="N4874" s="375">
        <v>43873</v>
      </c>
      <c r="O4874" s="226" t="s">
        <v>2569</v>
      </c>
    </row>
    <row r="4875" spans="1:15" ht="27.75" hidden="1" customHeight="1" x14ac:dyDescent="0.25">
      <c r="A4875" s="203" t="s">
        <v>2128</v>
      </c>
      <c r="B4875" s="269" t="s">
        <v>2424</v>
      </c>
      <c r="C4875" s="226" t="s">
        <v>2568</v>
      </c>
      <c r="D4875" s="269" t="s">
        <v>643</v>
      </c>
      <c r="E4875" s="372" t="s">
        <v>1557</v>
      </c>
      <c r="F4875" s="269" t="s">
        <v>475</v>
      </c>
      <c r="G4875" s="373">
        <v>3.12</v>
      </c>
      <c r="H4875" s="225" t="s">
        <v>488</v>
      </c>
      <c r="I4875" s="372" t="s">
        <v>1384</v>
      </c>
      <c r="J4875" s="374">
        <v>0</v>
      </c>
      <c r="K4875" s="269" t="s">
        <v>22</v>
      </c>
      <c r="L4875" s="269" t="s">
        <v>1392</v>
      </c>
      <c r="M4875" s="369">
        <v>2010</v>
      </c>
      <c r="N4875" s="375">
        <v>43873</v>
      </c>
      <c r="O4875" s="226" t="s">
        <v>2569</v>
      </c>
    </row>
    <row r="4876" spans="1:15" ht="27.75" hidden="1" customHeight="1" x14ac:dyDescent="0.25">
      <c r="A4876" s="203" t="s">
        <v>2128</v>
      </c>
      <c r="B4876" s="269" t="s">
        <v>2424</v>
      </c>
      <c r="C4876" s="226" t="s">
        <v>2568</v>
      </c>
      <c r="D4876" s="269" t="s">
        <v>643</v>
      </c>
      <c r="E4876" s="372" t="s">
        <v>1557</v>
      </c>
      <c r="F4876" s="269" t="s">
        <v>475</v>
      </c>
      <c r="G4876" s="373">
        <v>1.5</v>
      </c>
      <c r="H4876" s="225" t="s">
        <v>488</v>
      </c>
      <c r="I4876" s="372" t="s">
        <v>1385</v>
      </c>
      <c r="J4876" s="374">
        <v>0</v>
      </c>
      <c r="K4876" s="269" t="s">
        <v>22</v>
      </c>
      <c r="L4876" s="269" t="s">
        <v>1392</v>
      </c>
      <c r="M4876" s="369">
        <v>2010</v>
      </c>
      <c r="N4876" s="375">
        <v>43873</v>
      </c>
      <c r="O4876" s="226" t="s">
        <v>2569</v>
      </c>
    </row>
    <row r="4877" spans="1:15" ht="27.75" hidden="1" customHeight="1" x14ac:dyDescent="0.25">
      <c r="A4877" s="203" t="s">
        <v>2128</v>
      </c>
      <c r="B4877" s="269" t="s">
        <v>2424</v>
      </c>
      <c r="C4877" s="226" t="s">
        <v>2568</v>
      </c>
      <c r="D4877" s="269" t="s">
        <v>2590</v>
      </c>
      <c r="E4877" s="372" t="s">
        <v>1557</v>
      </c>
      <c r="F4877" s="269" t="s">
        <v>475</v>
      </c>
      <c r="G4877" s="373">
        <v>26.38</v>
      </c>
      <c r="H4877" s="225" t="s">
        <v>488</v>
      </c>
      <c r="I4877" s="269" t="s">
        <v>1379</v>
      </c>
      <c r="J4877" s="374">
        <v>0</v>
      </c>
      <c r="K4877" s="269" t="s">
        <v>22</v>
      </c>
      <c r="L4877" s="269" t="s">
        <v>1392</v>
      </c>
      <c r="M4877" s="369">
        <v>2010</v>
      </c>
      <c r="N4877" s="375">
        <v>43873</v>
      </c>
      <c r="O4877" s="226" t="s">
        <v>2569</v>
      </c>
    </row>
    <row r="4878" spans="1:15" ht="27.75" hidden="1" customHeight="1" x14ac:dyDescent="0.25">
      <c r="A4878" s="203" t="s">
        <v>2128</v>
      </c>
      <c r="B4878" s="269" t="s">
        <v>2424</v>
      </c>
      <c r="C4878" s="226" t="s">
        <v>2568</v>
      </c>
      <c r="D4878" s="269" t="s">
        <v>2590</v>
      </c>
      <c r="E4878" s="372" t="s">
        <v>1557</v>
      </c>
      <c r="F4878" s="269" t="s">
        <v>475</v>
      </c>
      <c r="G4878" s="373">
        <v>9.7799999999999994</v>
      </c>
      <c r="H4878" s="225" t="s">
        <v>488</v>
      </c>
      <c r="I4878" s="269" t="s">
        <v>1382</v>
      </c>
      <c r="J4878" s="374">
        <v>0</v>
      </c>
      <c r="K4878" s="269" t="s">
        <v>22</v>
      </c>
      <c r="L4878" s="269" t="s">
        <v>1392</v>
      </c>
      <c r="M4878" s="369">
        <v>2010</v>
      </c>
      <c r="N4878" s="375">
        <v>43873</v>
      </c>
      <c r="O4878" s="226" t="s">
        <v>2569</v>
      </c>
    </row>
    <row r="4879" spans="1:15" ht="27.75" hidden="1" customHeight="1" x14ac:dyDescent="0.25">
      <c r="A4879" s="203" t="s">
        <v>2128</v>
      </c>
      <c r="B4879" s="269" t="s">
        <v>2424</v>
      </c>
      <c r="C4879" s="226" t="s">
        <v>2568</v>
      </c>
      <c r="D4879" s="269" t="s">
        <v>2590</v>
      </c>
      <c r="E4879" s="372" t="s">
        <v>1557</v>
      </c>
      <c r="F4879" s="269" t="s">
        <v>475</v>
      </c>
      <c r="G4879" s="373">
        <v>3.95</v>
      </c>
      <c r="H4879" s="225" t="s">
        <v>488</v>
      </c>
      <c r="I4879" s="269" t="s">
        <v>1383</v>
      </c>
      <c r="J4879" s="374">
        <v>0</v>
      </c>
      <c r="K4879" s="269" t="s">
        <v>22</v>
      </c>
      <c r="L4879" s="269" t="s">
        <v>1392</v>
      </c>
      <c r="M4879" s="369">
        <v>2010</v>
      </c>
      <c r="N4879" s="375">
        <v>43873</v>
      </c>
      <c r="O4879" s="226" t="s">
        <v>2569</v>
      </c>
    </row>
    <row r="4880" spans="1:15" ht="27.75" hidden="1" customHeight="1" x14ac:dyDescent="0.25">
      <c r="A4880" s="203" t="s">
        <v>2128</v>
      </c>
      <c r="B4880" s="269" t="s">
        <v>2424</v>
      </c>
      <c r="C4880" s="226" t="s">
        <v>2568</v>
      </c>
      <c r="D4880" s="269" t="s">
        <v>2590</v>
      </c>
      <c r="E4880" s="372" t="s">
        <v>1557</v>
      </c>
      <c r="F4880" s="269" t="s">
        <v>475</v>
      </c>
      <c r="G4880" s="373">
        <v>1.8</v>
      </c>
      <c r="H4880" s="225" t="s">
        <v>488</v>
      </c>
      <c r="I4880" s="372" t="s">
        <v>1384</v>
      </c>
      <c r="J4880" s="374">
        <v>0</v>
      </c>
      <c r="K4880" s="269" t="s">
        <v>22</v>
      </c>
      <c r="L4880" s="269" t="s">
        <v>1392</v>
      </c>
      <c r="M4880" s="369">
        <v>2010</v>
      </c>
      <c r="N4880" s="375">
        <v>43873</v>
      </c>
      <c r="O4880" s="226" t="s">
        <v>2569</v>
      </c>
    </row>
    <row r="4881" spans="1:15" ht="27.75" hidden="1" customHeight="1" x14ac:dyDescent="0.25">
      <c r="A4881" s="203" t="s">
        <v>2128</v>
      </c>
      <c r="B4881" s="269" t="s">
        <v>2424</v>
      </c>
      <c r="C4881" s="226" t="s">
        <v>2568</v>
      </c>
      <c r="D4881" s="269" t="s">
        <v>2590</v>
      </c>
      <c r="E4881" s="372" t="s">
        <v>1557</v>
      </c>
      <c r="F4881" s="269" t="s">
        <v>475</v>
      </c>
      <c r="G4881" s="373">
        <v>0.86</v>
      </c>
      <c r="H4881" s="225" t="s">
        <v>488</v>
      </c>
      <c r="I4881" s="372" t="s">
        <v>1385</v>
      </c>
      <c r="J4881" s="374">
        <v>0</v>
      </c>
      <c r="K4881" s="269" t="s">
        <v>22</v>
      </c>
      <c r="L4881" s="269" t="s">
        <v>1392</v>
      </c>
      <c r="M4881" s="369">
        <v>2010</v>
      </c>
      <c r="N4881" s="375">
        <v>43873</v>
      </c>
      <c r="O4881" s="226" t="s">
        <v>2569</v>
      </c>
    </row>
    <row r="4882" spans="1:15" ht="27.75" hidden="1" customHeight="1" x14ac:dyDescent="0.25">
      <c r="A4882" s="203" t="s">
        <v>2128</v>
      </c>
      <c r="B4882" s="269" t="s">
        <v>2424</v>
      </c>
      <c r="C4882" s="226" t="s">
        <v>2568</v>
      </c>
      <c r="D4882" s="269" t="s">
        <v>1634</v>
      </c>
      <c r="E4882" s="372" t="s">
        <v>1557</v>
      </c>
      <c r="F4882" s="269" t="s">
        <v>475</v>
      </c>
      <c r="G4882" s="373">
        <v>30.27</v>
      </c>
      <c r="H4882" s="225" t="s">
        <v>488</v>
      </c>
      <c r="I4882" s="269" t="s">
        <v>1379</v>
      </c>
      <c r="J4882" s="374">
        <v>0</v>
      </c>
      <c r="K4882" s="269" t="s">
        <v>22</v>
      </c>
      <c r="L4882" s="269" t="s">
        <v>1392</v>
      </c>
      <c r="M4882" s="369">
        <v>2010</v>
      </c>
      <c r="N4882" s="375">
        <v>43873</v>
      </c>
      <c r="O4882" s="226" t="s">
        <v>2569</v>
      </c>
    </row>
    <row r="4883" spans="1:15" ht="27.75" hidden="1" customHeight="1" x14ac:dyDescent="0.25">
      <c r="A4883" s="203" t="s">
        <v>2128</v>
      </c>
      <c r="B4883" s="269" t="s">
        <v>2424</v>
      </c>
      <c r="C4883" s="226" t="s">
        <v>2568</v>
      </c>
      <c r="D4883" s="269" t="s">
        <v>1634</v>
      </c>
      <c r="E4883" s="372" t="s">
        <v>1557</v>
      </c>
      <c r="F4883" s="269" t="s">
        <v>475</v>
      </c>
      <c r="G4883" s="373">
        <v>11.23</v>
      </c>
      <c r="H4883" s="225" t="s">
        <v>488</v>
      </c>
      <c r="I4883" s="269" t="s">
        <v>1382</v>
      </c>
      <c r="J4883" s="374">
        <v>0</v>
      </c>
      <c r="K4883" s="269" t="s">
        <v>22</v>
      </c>
      <c r="L4883" s="269" t="s">
        <v>1392</v>
      </c>
      <c r="M4883" s="369">
        <v>2010</v>
      </c>
      <c r="N4883" s="375">
        <v>43873</v>
      </c>
      <c r="O4883" s="226" t="s">
        <v>2569</v>
      </c>
    </row>
    <row r="4884" spans="1:15" ht="27.75" hidden="1" customHeight="1" x14ac:dyDescent="0.25">
      <c r="A4884" s="203" t="s">
        <v>2128</v>
      </c>
      <c r="B4884" s="269" t="s">
        <v>2424</v>
      </c>
      <c r="C4884" s="226" t="s">
        <v>2568</v>
      </c>
      <c r="D4884" s="269" t="s">
        <v>1634</v>
      </c>
      <c r="E4884" s="372" t="s">
        <v>1557</v>
      </c>
      <c r="F4884" s="269" t="s">
        <v>475</v>
      </c>
      <c r="G4884" s="373">
        <v>4.53</v>
      </c>
      <c r="H4884" s="225" t="s">
        <v>488</v>
      </c>
      <c r="I4884" s="269" t="s">
        <v>1383</v>
      </c>
      <c r="J4884" s="374">
        <v>0</v>
      </c>
      <c r="K4884" s="269" t="s">
        <v>22</v>
      </c>
      <c r="L4884" s="269" t="s">
        <v>1392</v>
      </c>
      <c r="M4884" s="369">
        <v>2010</v>
      </c>
      <c r="N4884" s="375">
        <v>43873</v>
      </c>
      <c r="O4884" s="226" t="s">
        <v>2569</v>
      </c>
    </row>
    <row r="4885" spans="1:15" ht="27.75" hidden="1" customHeight="1" x14ac:dyDescent="0.25">
      <c r="A4885" s="203" t="s">
        <v>2128</v>
      </c>
      <c r="B4885" s="269" t="s">
        <v>2424</v>
      </c>
      <c r="C4885" s="226" t="s">
        <v>2568</v>
      </c>
      <c r="D4885" s="269" t="s">
        <v>1634</v>
      </c>
      <c r="E4885" s="372" t="s">
        <v>1557</v>
      </c>
      <c r="F4885" s="269" t="s">
        <v>475</v>
      </c>
      <c r="G4885" s="373">
        <v>2.06</v>
      </c>
      <c r="H4885" s="225" t="s">
        <v>488</v>
      </c>
      <c r="I4885" s="372" t="s">
        <v>1384</v>
      </c>
      <c r="J4885" s="374">
        <v>0</v>
      </c>
      <c r="K4885" s="269" t="s">
        <v>22</v>
      </c>
      <c r="L4885" s="269" t="s">
        <v>1392</v>
      </c>
      <c r="M4885" s="369">
        <v>2010</v>
      </c>
      <c r="N4885" s="375">
        <v>43873</v>
      </c>
      <c r="O4885" s="226" t="s">
        <v>2569</v>
      </c>
    </row>
    <row r="4886" spans="1:15" ht="27.75" hidden="1" customHeight="1" x14ac:dyDescent="0.25">
      <c r="A4886" s="203" t="s">
        <v>2128</v>
      </c>
      <c r="B4886" s="269" t="s">
        <v>2424</v>
      </c>
      <c r="C4886" s="226" t="s">
        <v>2568</v>
      </c>
      <c r="D4886" s="269" t="s">
        <v>1634</v>
      </c>
      <c r="E4886" s="372" t="s">
        <v>1557</v>
      </c>
      <c r="F4886" s="269" t="s">
        <v>475</v>
      </c>
      <c r="G4886" s="373">
        <v>0.99</v>
      </c>
      <c r="H4886" s="225" t="s">
        <v>488</v>
      </c>
      <c r="I4886" s="372" t="s">
        <v>1385</v>
      </c>
      <c r="J4886" s="374">
        <v>0</v>
      </c>
      <c r="K4886" s="269" t="s">
        <v>22</v>
      </c>
      <c r="L4886" s="269" t="s">
        <v>1392</v>
      </c>
      <c r="M4886" s="369">
        <v>2010</v>
      </c>
      <c r="N4886" s="375">
        <v>43873</v>
      </c>
      <c r="O4886" s="226" t="s">
        <v>2569</v>
      </c>
    </row>
    <row r="4887" spans="1:15" ht="27.75" hidden="1" customHeight="1" x14ac:dyDescent="0.25">
      <c r="A4887" s="203" t="s">
        <v>2570</v>
      </c>
      <c r="B4887" s="202" t="s">
        <v>2424</v>
      </c>
      <c r="C4887" s="203" t="s">
        <v>1403</v>
      </c>
      <c r="D4887" s="202" t="s">
        <v>1404</v>
      </c>
      <c r="E4887" s="202" t="s">
        <v>1405</v>
      </c>
      <c r="F4887" s="202" t="s">
        <v>475</v>
      </c>
      <c r="G4887" s="253">
        <v>154</v>
      </c>
      <c r="H4887" s="361" t="s">
        <v>1406</v>
      </c>
      <c r="I4887" s="359" t="s">
        <v>1407</v>
      </c>
      <c r="J4887" s="359" t="s">
        <v>1380</v>
      </c>
      <c r="K4887" s="359" t="s">
        <v>22</v>
      </c>
      <c r="L4887" s="359" t="s">
        <v>1408</v>
      </c>
      <c r="M4887" s="368" t="s">
        <v>1407</v>
      </c>
      <c r="N4887" s="205">
        <v>42530</v>
      </c>
      <c r="O4887" s="203"/>
    </row>
    <row r="4888" spans="1:15" ht="27.75" hidden="1" customHeight="1" x14ac:dyDescent="0.25">
      <c r="A4888" s="203" t="s">
        <v>2129</v>
      </c>
      <c r="B4888" s="202" t="s">
        <v>627</v>
      </c>
      <c r="C4888" s="203" t="s">
        <v>1544</v>
      </c>
      <c r="D4888" s="203" t="s">
        <v>1545</v>
      </c>
      <c r="E4888" s="202" t="s">
        <v>1546</v>
      </c>
      <c r="F4888" s="202" t="s">
        <v>475</v>
      </c>
      <c r="G4888" s="253">
        <v>1885</v>
      </c>
      <c r="H4888" s="361" t="s">
        <v>1547</v>
      </c>
      <c r="I4888" s="359" t="s">
        <v>1407</v>
      </c>
      <c r="J4888" s="358">
        <v>0.62190000000000001</v>
      </c>
      <c r="K4888" s="359" t="s">
        <v>8</v>
      </c>
      <c r="L4888" s="359" t="s">
        <v>1408</v>
      </c>
      <c r="M4888" s="368">
        <v>2003</v>
      </c>
      <c r="N4888" s="205">
        <v>40511</v>
      </c>
      <c r="O4888" s="203"/>
    </row>
    <row r="4889" spans="1:15" ht="27.75" hidden="1" customHeight="1" x14ac:dyDescent="0.25">
      <c r="A4889" s="203" t="s">
        <v>2129</v>
      </c>
      <c r="B4889" s="202" t="s">
        <v>627</v>
      </c>
      <c r="C4889" s="203" t="s">
        <v>1544</v>
      </c>
      <c r="D4889" s="203" t="s">
        <v>1545</v>
      </c>
      <c r="E4889" s="202" t="s">
        <v>1546</v>
      </c>
      <c r="F4889" s="202" t="s">
        <v>475</v>
      </c>
      <c r="G4889" s="253">
        <v>5.1639999999999997</v>
      </c>
      <c r="H4889" s="361" t="s">
        <v>488</v>
      </c>
      <c r="I4889" s="359" t="s">
        <v>1407</v>
      </c>
      <c r="J4889" s="358">
        <v>0.62190000000000001</v>
      </c>
      <c r="K4889" s="359" t="s">
        <v>8</v>
      </c>
      <c r="L4889" s="359" t="s">
        <v>1392</v>
      </c>
      <c r="M4889" s="368">
        <v>2003</v>
      </c>
      <c r="N4889" s="205">
        <v>40511</v>
      </c>
      <c r="O4889" s="203"/>
    </row>
    <row r="4890" spans="1:15" ht="27.75" hidden="1" customHeight="1" x14ac:dyDescent="0.25">
      <c r="A4890" s="230" t="s">
        <v>2129</v>
      </c>
      <c r="B4890" s="202" t="s">
        <v>627</v>
      </c>
      <c r="C4890" s="203" t="s">
        <v>1403</v>
      </c>
      <c r="D4890" s="202" t="s">
        <v>1404</v>
      </c>
      <c r="E4890" s="202" t="s">
        <v>1405</v>
      </c>
      <c r="F4890" s="202" t="s">
        <v>475</v>
      </c>
      <c r="G4890" s="253">
        <v>154</v>
      </c>
      <c r="H4890" s="361" t="s">
        <v>1406</v>
      </c>
      <c r="I4890" s="359" t="s">
        <v>1407</v>
      </c>
      <c r="J4890" s="359" t="s">
        <v>1380</v>
      </c>
      <c r="K4890" s="359" t="s">
        <v>22</v>
      </c>
      <c r="L4890" s="359" t="s">
        <v>1408</v>
      </c>
      <c r="M4890" s="368" t="s">
        <v>1407</v>
      </c>
      <c r="N4890" s="205">
        <v>42486</v>
      </c>
      <c r="O4890" s="203"/>
    </row>
    <row r="4891" spans="1:15" ht="27.75" hidden="1" customHeight="1" x14ac:dyDescent="0.25">
      <c r="A4891" s="129" t="s">
        <v>2129</v>
      </c>
      <c r="B4891" s="269" t="s">
        <v>627</v>
      </c>
      <c r="C4891" s="226" t="s">
        <v>2568</v>
      </c>
      <c r="D4891" s="269" t="s">
        <v>641</v>
      </c>
      <c r="E4891" s="372" t="s">
        <v>1557</v>
      </c>
      <c r="F4891" s="269" t="s">
        <v>475</v>
      </c>
      <c r="G4891" s="373">
        <v>119.2</v>
      </c>
      <c r="H4891" s="225" t="s">
        <v>488</v>
      </c>
      <c r="I4891" s="269" t="s">
        <v>1379</v>
      </c>
      <c r="J4891" s="374">
        <v>0</v>
      </c>
      <c r="K4891" s="269" t="s">
        <v>22</v>
      </c>
      <c r="L4891" s="269" t="s">
        <v>1392</v>
      </c>
      <c r="M4891" s="369">
        <v>2010</v>
      </c>
      <c r="N4891" s="375">
        <v>43873</v>
      </c>
      <c r="O4891" s="226" t="s">
        <v>2569</v>
      </c>
    </row>
    <row r="4892" spans="1:15" ht="27.75" hidden="1" customHeight="1" x14ac:dyDescent="0.25">
      <c r="A4892" s="129" t="s">
        <v>2129</v>
      </c>
      <c r="B4892" s="269" t="s">
        <v>627</v>
      </c>
      <c r="C4892" s="226" t="s">
        <v>2568</v>
      </c>
      <c r="D4892" s="269" t="s">
        <v>641</v>
      </c>
      <c r="E4892" s="372" t="s">
        <v>1557</v>
      </c>
      <c r="F4892" s="269" t="s">
        <v>475</v>
      </c>
      <c r="G4892" s="373">
        <v>44.21</v>
      </c>
      <c r="H4892" s="225" t="s">
        <v>488</v>
      </c>
      <c r="I4892" s="269" t="s">
        <v>1382</v>
      </c>
      <c r="J4892" s="374">
        <v>0</v>
      </c>
      <c r="K4892" s="269" t="s">
        <v>22</v>
      </c>
      <c r="L4892" s="269" t="s">
        <v>1392</v>
      </c>
      <c r="M4892" s="369">
        <v>2010</v>
      </c>
      <c r="N4892" s="375">
        <v>43873</v>
      </c>
      <c r="O4892" s="226" t="s">
        <v>2569</v>
      </c>
    </row>
    <row r="4893" spans="1:15" ht="27.75" hidden="1" customHeight="1" x14ac:dyDescent="0.25">
      <c r="A4893" s="129" t="s">
        <v>2129</v>
      </c>
      <c r="B4893" s="269" t="s">
        <v>627</v>
      </c>
      <c r="C4893" s="226" t="s">
        <v>2568</v>
      </c>
      <c r="D4893" s="269" t="s">
        <v>641</v>
      </c>
      <c r="E4893" s="372" t="s">
        <v>1557</v>
      </c>
      <c r="F4893" s="269" t="s">
        <v>475</v>
      </c>
      <c r="G4893" s="373">
        <v>17.829999999999998</v>
      </c>
      <c r="H4893" s="225" t="s">
        <v>488</v>
      </c>
      <c r="I4893" s="269" t="s">
        <v>1383</v>
      </c>
      <c r="J4893" s="374">
        <v>0</v>
      </c>
      <c r="K4893" s="269" t="s">
        <v>22</v>
      </c>
      <c r="L4893" s="269" t="s">
        <v>1392</v>
      </c>
      <c r="M4893" s="369">
        <v>2010</v>
      </c>
      <c r="N4893" s="375">
        <v>43873</v>
      </c>
      <c r="O4893" s="226" t="s">
        <v>2569</v>
      </c>
    </row>
    <row r="4894" spans="1:15" ht="27.75" hidden="1" customHeight="1" x14ac:dyDescent="0.25">
      <c r="A4894" s="129" t="s">
        <v>2129</v>
      </c>
      <c r="B4894" s="269" t="s">
        <v>627</v>
      </c>
      <c r="C4894" s="226" t="s">
        <v>2568</v>
      </c>
      <c r="D4894" s="269" t="s">
        <v>641</v>
      </c>
      <c r="E4894" s="372" t="s">
        <v>1557</v>
      </c>
      <c r="F4894" s="269" t="s">
        <v>475</v>
      </c>
      <c r="G4894" s="373">
        <v>8.1199999999999992</v>
      </c>
      <c r="H4894" s="225" t="s">
        <v>488</v>
      </c>
      <c r="I4894" s="372" t="s">
        <v>1384</v>
      </c>
      <c r="J4894" s="374">
        <v>0</v>
      </c>
      <c r="K4894" s="269" t="s">
        <v>22</v>
      </c>
      <c r="L4894" s="269" t="s">
        <v>1392</v>
      </c>
      <c r="M4894" s="369">
        <v>2010</v>
      </c>
      <c r="N4894" s="375">
        <v>43873</v>
      </c>
      <c r="O4894" s="226" t="s">
        <v>2569</v>
      </c>
    </row>
    <row r="4895" spans="1:15" ht="27.75" hidden="1" customHeight="1" x14ac:dyDescent="0.25">
      <c r="A4895" s="129" t="s">
        <v>2129</v>
      </c>
      <c r="B4895" s="269" t="s">
        <v>627</v>
      </c>
      <c r="C4895" s="226" t="s">
        <v>2568</v>
      </c>
      <c r="D4895" s="269" t="s">
        <v>641</v>
      </c>
      <c r="E4895" s="372" t="s">
        <v>1557</v>
      </c>
      <c r="F4895" s="269" t="s">
        <v>475</v>
      </c>
      <c r="G4895" s="373">
        <v>3.9</v>
      </c>
      <c r="H4895" s="225" t="s">
        <v>488</v>
      </c>
      <c r="I4895" s="372" t="s">
        <v>1385</v>
      </c>
      <c r="J4895" s="374">
        <v>0</v>
      </c>
      <c r="K4895" s="269" t="s">
        <v>22</v>
      </c>
      <c r="L4895" s="269" t="s">
        <v>1392</v>
      </c>
      <c r="M4895" s="369">
        <v>2010</v>
      </c>
      <c r="N4895" s="375">
        <v>43873</v>
      </c>
      <c r="O4895" s="226" t="s">
        <v>2569</v>
      </c>
    </row>
    <row r="4896" spans="1:15" ht="27.75" hidden="1" customHeight="1" x14ac:dyDescent="0.25">
      <c r="A4896" s="203" t="s">
        <v>2130</v>
      </c>
      <c r="B4896" s="202" t="s">
        <v>587</v>
      </c>
      <c r="C4896" s="203" t="s">
        <v>1580</v>
      </c>
      <c r="D4896" s="202" t="s">
        <v>1602</v>
      </c>
      <c r="E4896" s="202" t="s">
        <v>1603</v>
      </c>
      <c r="F4896" s="202" t="s">
        <v>475</v>
      </c>
      <c r="G4896" s="253">
        <v>35.799999999999997</v>
      </c>
      <c r="H4896" s="361" t="s">
        <v>527</v>
      </c>
      <c r="I4896" s="359" t="s">
        <v>1407</v>
      </c>
      <c r="J4896" s="358">
        <v>0</v>
      </c>
      <c r="K4896" s="359" t="s">
        <v>1582</v>
      </c>
      <c r="L4896" s="359" t="s">
        <v>1392</v>
      </c>
      <c r="M4896" s="368">
        <v>2008</v>
      </c>
      <c r="N4896" s="205">
        <v>40851</v>
      </c>
      <c r="O4896" s="203"/>
    </row>
    <row r="4897" spans="1:15" ht="27.75" hidden="1" customHeight="1" x14ac:dyDescent="0.25">
      <c r="A4897" s="230" t="s">
        <v>2130</v>
      </c>
      <c r="B4897" s="202" t="s">
        <v>587</v>
      </c>
      <c r="C4897" s="203" t="s">
        <v>1403</v>
      </c>
      <c r="D4897" s="202" t="s">
        <v>1404</v>
      </c>
      <c r="E4897" s="202" t="s">
        <v>1405</v>
      </c>
      <c r="F4897" s="202" t="s">
        <v>475</v>
      </c>
      <c r="G4897" s="253">
        <v>154</v>
      </c>
      <c r="H4897" s="361" t="s">
        <v>1406</v>
      </c>
      <c r="I4897" s="359" t="s">
        <v>1407</v>
      </c>
      <c r="J4897" s="208">
        <v>0</v>
      </c>
      <c r="K4897" s="359" t="s">
        <v>22</v>
      </c>
      <c r="L4897" s="359" t="s">
        <v>1408</v>
      </c>
      <c r="M4897" s="368" t="s">
        <v>1407</v>
      </c>
      <c r="N4897" s="205">
        <v>42486</v>
      </c>
      <c r="O4897" s="203"/>
    </row>
    <row r="4898" spans="1:15" ht="27.75" hidden="1" customHeight="1" x14ac:dyDescent="0.25">
      <c r="A4898" s="203" t="s">
        <v>2130</v>
      </c>
      <c r="B4898" s="202" t="s">
        <v>587</v>
      </c>
      <c r="C4898" s="203" t="s">
        <v>1397</v>
      </c>
      <c r="D4898" s="202" t="s">
        <v>583</v>
      </c>
      <c r="E4898" s="202" t="s">
        <v>1584</v>
      </c>
      <c r="F4898" s="202" t="s">
        <v>475</v>
      </c>
      <c r="G4898" s="253">
        <v>202</v>
      </c>
      <c r="H4898" s="361" t="s">
        <v>1400</v>
      </c>
      <c r="I4898" s="359" t="s">
        <v>1379</v>
      </c>
      <c r="J4898" s="358">
        <v>0.61</v>
      </c>
      <c r="K4898" s="359" t="s">
        <v>1391</v>
      </c>
      <c r="L4898" s="359" t="s">
        <v>1392</v>
      </c>
      <c r="M4898" s="368">
        <v>2010</v>
      </c>
      <c r="N4898" s="207" t="s">
        <v>1401</v>
      </c>
      <c r="O4898" s="203"/>
    </row>
    <row r="4899" spans="1:15" ht="27.75" hidden="1" customHeight="1" x14ac:dyDescent="0.25">
      <c r="A4899" s="203" t="s">
        <v>2130</v>
      </c>
      <c r="B4899" s="202" t="s">
        <v>587</v>
      </c>
      <c r="C4899" s="203" t="s">
        <v>1397</v>
      </c>
      <c r="D4899" s="202" t="s">
        <v>583</v>
      </c>
      <c r="E4899" s="202" t="s">
        <v>1584</v>
      </c>
      <c r="F4899" s="202" t="s">
        <v>475</v>
      </c>
      <c r="G4899" s="253">
        <v>68.400000000000006</v>
      </c>
      <c r="H4899" s="361" t="s">
        <v>1400</v>
      </c>
      <c r="I4899" s="359" t="s">
        <v>1382</v>
      </c>
      <c r="J4899" s="358">
        <v>0.43</v>
      </c>
      <c r="K4899" s="359" t="s">
        <v>1391</v>
      </c>
      <c r="L4899" s="359" t="s">
        <v>1392</v>
      </c>
      <c r="M4899" s="368">
        <v>2010</v>
      </c>
      <c r="N4899" s="207" t="s">
        <v>1401</v>
      </c>
      <c r="O4899" s="203"/>
    </row>
    <row r="4900" spans="1:15" ht="27.75" hidden="1" customHeight="1" x14ac:dyDescent="0.25">
      <c r="A4900" s="203" t="s">
        <v>2130</v>
      </c>
      <c r="B4900" s="202" t="s">
        <v>587</v>
      </c>
      <c r="C4900" s="203" t="s">
        <v>1397</v>
      </c>
      <c r="D4900" s="202" t="s">
        <v>583</v>
      </c>
      <c r="E4900" s="202" t="s">
        <v>1584</v>
      </c>
      <c r="F4900" s="202" t="s">
        <v>475</v>
      </c>
      <c r="G4900" s="253">
        <v>22.9</v>
      </c>
      <c r="H4900" s="361" t="s">
        <v>1400</v>
      </c>
      <c r="I4900" s="359" t="s">
        <v>1383</v>
      </c>
      <c r="J4900" s="358">
        <v>0.69</v>
      </c>
      <c r="K4900" s="359" t="s">
        <v>1391</v>
      </c>
      <c r="L4900" s="359" t="s">
        <v>1392</v>
      </c>
      <c r="M4900" s="368">
        <v>2010</v>
      </c>
      <c r="N4900" s="207" t="s">
        <v>1401</v>
      </c>
      <c r="O4900" s="203"/>
    </row>
    <row r="4901" spans="1:15" ht="27.75" hidden="1" customHeight="1" x14ac:dyDescent="0.25">
      <c r="A4901" s="203" t="s">
        <v>2130</v>
      </c>
      <c r="B4901" s="202" t="s">
        <v>587</v>
      </c>
      <c r="C4901" s="203" t="s">
        <v>1397</v>
      </c>
      <c r="D4901" s="202" t="s">
        <v>583</v>
      </c>
      <c r="E4901" s="202" t="s">
        <v>1584</v>
      </c>
      <c r="F4901" s="202" t="s">
        <v>475</v>
      </c>
      <c r="G4901" s="253">
        <v>8.19</v>
      </c>
      <c r="H4901" s="361" t="s">
        <v>1400</v>
      </c>
      <c r="I4901" s="359" t="s">
        <v>1384</v>
      </c>
      <c r="J4901" s="358">
        <v>0.13</v>
      </c>
      <c r="K4901" s="359" t="s">
        <v>1391</v>
      </c>
      <c r="L4901" s="359" t="s">
        <v>1392</v>
      </c>
      <c r="M4901" s="368">
        <v>2010</v>
      </c>
      <c r="N4901" s="207" t="s">
        <v>1401</v>
      </c>
      <c r="O4901" s="203"/>
    </row>
    <row r="4902" spans="1:15" ht="27.75" hidden="1" customHeight="1" x14ac:dyDescent="0.25">
      <c r="A4902" s="203" t="s">
        <v>2130</v>
      </c>
      <c r="B4902" s="202" t="s">
        <v>587</v>
      </c>
      <c r="C4902" s="203" t="s">
        <v>1397</v>
      </c>
      <c r="D4902" s="202" t="s">
        <v>583</v>
      </c>
      <c r="E4902" s="202" t="s">
        <v>1584</v>
      </c>
      <c r="F4902" s="202" t="s">
        <v>475</v>
      </c>
      <c r="G4902" s="253">
        <v>1.33</v>
      </c>
      <c r="H4902" s="361" t="s">
        <v>1400</v>
      </c>
      <c r="I4902" s="359" t="s">
        <v>1385</v>
      </c>
      <c r="J4902" s="358">
        <v>0.68</v>
      </c>
      <c r="K4902" s="359" t="s">
        <v>1391</v>
      </c>
      <c r="L4902" s="359" t="s">
        <v>1392</v>
      </c>
      <c r="M4902" s="368">
        <v>2010</v>
      </c>
      <c r="N4902" s="207" t="s">
        <v>1401</v>
      </c>
      <c r="O4902" s="203"/>
    </row>
    <row r="4903" spans="1:15" ht="27.75" hidden="1" customHeight="1" x14ac:dyDescent="0.25">
      <c r="A4903" s="203" t="s">
        <v>2131</v>
      </c>
      <c r="B4903" s="202" t="s">
        <v>485</v>
      </c>
      <c r="C4903" s="203" t="s">
        <v>1376</v>
      </c>
      <c r="D4903" s="129" t="s">
        <v>571</v>
      </c>
      <c r="E4903" s="202" t="s">
        <v>1666</v>
      </c>
      <c r="F4903" s="129" t="s">
        <v>475</v>
      </c>
      <c r="G4903" s="259">
        <v>5.17</v>
      </c>
      <c r="H4903" s="361" t="s">
        <v>1378</v>
      </c>
      <c r="I4903" s="359" t="s">
        <v>1379</v>
      </c>
      <c r="J4903" s="359" t="s">
        <v>1380</v>
      </c>
      <c r="K4903" s="359" t="s">
        <v>9</v>
      </c>
      <c r="L4903" s="359" t="s">
        <v>1381</v>
      </c>
      <c r="M4903" s="368">
        <v>2001</v>
      </c>
      <c r="N4903" s="205">
        <v>38812</v>
      </c>
      <c r="O4903" s="203"/>
    </row>
    <row r="4904" spans="1:15" ht="27.75" hidden="1" customHeight="1" x14ac:dyDescent="0.25">
      <c r="A4904" s="203" t="s">
        <v>2131</v>
      </c>
      <c r="B4904" s="202" t="s">
        <v>485</v>
      </c>
      <c r="C4904" s="203" t="s">
        <v>1376</v>
      </c>
      <c r="D4904" s="129" t="s">
        <v>571</v>
      </c>
      <c r="E4904" s="202" t="s">
        <v>1666</v>
      </c>
      <c r="F4904" s="129" t="s">
        <v>475</v>
      </c>
      <c r="G4904" s="259">
        <v>1.97</v>
      </c>
      <c r="H4904" s="361" t="s">
        <v>1378</v>
      </c>
      <c r="I4904" s="359" t="s">
        <v>1382</v>
      </c>
      <c r="J4904" s="359" t="s">
        <v>1380</v>
      </c>
      <c r="K4904" s="359" t="s">
        <v>9</v>
      </c>
      <c r="L4904" s="359" t="s">
        <v>1381</v>
      </c>
      <c r="M4904" s="368">
        <v>2001</v>
      </c>
      <c r="N4904" s="205">
        <v>38812</v>
      </c>
      <c r="O4904" s="203"/>
    </row>
    <row r="4905" spans="1:15" ht="27.75" hidden="1" customHeight="1" x14ac:dyDescent="0.25">
      <c r="A4905" s="203" t="s">
        <v>2131</v>
      </c>
      <c r="B4905" s="202" t="s">
        <v>485</v>
      </c>
      <c r="C4905" s="203" t="s">
        <v>1376</v>
      </c>
      <c r="D4905" s="129" t="s">
        <v>571</v>
      </c>
      <c r="E4905" s="202" t="s">
        <v>1666</v>
      </c>
      <c r="F4905" s="129" t="s">
        <v>475</v>
      </c>
      <c r="G4905" s="259">
        <v>1.26</v>
      </c>
      <c r="H4905" s="361" t="s">
        <v>1378</v>
      </c>
      <c r="I4905" s="359" t="s">
        <v>1383</v>
      </c>
      <c r="J4905" s="359" t="s">
        <v>1380</v>
      </c>
      <c r="K4905" s="359" t="s">
        <v>9</v>
      </c>
      <c r="L4905" s="359" t="s">
        <v>1381</v>
      </c>
      <c r="M4905" s="368">
        <v>2001</v>
      </c>
      <c r="N4905" s="205">
        <v>38812</v>
      </c>
      <c r="O4905" s="203"/>
    </row>
    <row r="4906" spans="1:15" ht="27.75" hidden="1" customHeight="1" x14ac:dyDescent="0.25">
      <c r="A4906" s="203" t="s">
        <v>2131</v>
      </c>
      <c r="B4906" s="202" t="s">
        <v>485</v>
      </c>
      <c r="C4906" s="203" t="s">
        <v>1376</v>
      </c>
      <c r="D4906" s="129" t="s">
        <v>571</v>
      </c>
      <c r="E4906" s="202" t="s">
        <v>1666</v>
      </c>
      <c r="F4906" s="129" t="s">
        <v>475</v>
      </c>
      <c r="G4906" s="259">
        <v>0.54</v>
      </c>
      <c r="H4906" s="361" t="s">
        <v>1378</v>
      </c>
      <c r="I4906" s="359" t="s">
        <v>1384</v>
      </c>
      <c r="J4906" s="359" t="s">
        <v>1380</v>
      </c>
      <c r="K4906" s="359" t="s">
        <v>9</v>
      </c>
      <c r="L4906" s="359" t="s">
        <v>1381</v>
      </c>
      <c r="M4906" s="368">
        <v>2001</v>
      </c>
      <c r="N4906" s="205">
        <v>38812</v>
      </c>
      <c r="O4906" s="203"/>
    </row>
    <row r="4907" spans="1:15" ht="27.75" hidden="1" customHeight="1" x14ac:dyDescent="0.25">
      <c r="A4907" s="203" t="s">
        <v>2131</v>
      </c>
      <c r="B4907" s="202" t="s">
        <v>485</v>
      </c>
      <c r="C4907" s="203" t="s">
        <v>1376</v>
      </c>
      <c r="D4907" s="129" t="s">
        <v>571</v>
      </c>
      <c r="E4907" s="202" t="s">
        <v>1666</v>
      </c>
      <c r="F4907" s="129" t="s">
        <v>475</v>
      </c>
      <c r="G4907" s="259">
        <v>0.18</v>
      </c>
      <c r="H4907" s="361" t="s">
        <v>1378</v>
      </c>
      <c r="I4907" s="359" t="s">
        <v>1385</v>
      </c>
      <c r="J4907" s="359" t="s">
        <v>1380</v>
      </c>
      <c r="K4907" s="359" t="s">
        <v>9</v>
      </c>
      <c r="L4907" s="359" t="s">
        <v>1381</v>
      </c>
      <c r="M4907" s="368">
        <v>2001</v>
      </c>
      <c r="N4907" s="205">
        <v>38812</v>
      </c>
      <c r="O4907" s="203"/>
    </row>
    <row r="4908" spans="1:15" ht="27.75" hidden="1" customHeight="1" x14ac:dyDescent="0.25">
      <c r="A4908" s="203" t="s">
        <v>2131</v>
      </c>
      <c r="B4908" s="202" t="s">
        <v>485</v>
      </c>
      <c r="C4908" s="203" t="s">
        <v>1376</v>
      </c>
      <c r="D4908" s="129" t="s">
        <v>494</v>
      </c>
      <c r="E4908" s="202" t="s">
        <v>1666</v>
      </c>
      <c r="F4908" s="129" t="s">
        <v>475</v>
      </c>
      <c r="G4908" s="259">
        <v>10.68</v>
      </c>
      <c r="H4908" s="361" t="s">
        <v>1378</v>
      </c>
      <c r="I4908" s="359" t="s">
        <v>1379</v>
      </c>
      <c r="J4908" s="359" t="s">
        <v>1380</v>
      </c>
      <c r="K4908" s="359" t="s">
        <v>9</v>
      </c>
      <c r="L4908" s="359" t="s">
        <v>1381</v>
      </c>
      <c r="M4908" s="368">
        <v>1988</v>
      </c>
      <c r="N4908" s="205">
        <v>38812</v>
      </c>
      <c r="O4908" s="203"/>
    </row>
    <row r="4909" spans="1:15" ht="27.75" hidden="1" customHeight="1" x14ac:dyDescent="0.25">
      <c r="A4909" s="203" t="s">
        <v>2131</v>
      </c>
      <c r="B4909" s="202" t="s">
        <v>485</v>
      </c>
      <c r="C4909" s="203" t="s">
        <v>1376</v>
      </c>
      <c r="D4909" s="129" t="s">
        <v>494</v>
      </c>
      <c r="E4909" s="202" t="s">
        <v>1666</v>
      </c>
      <c r="F4909" s="129" t="s">
        <v>475</v>
      </c>
      <c r="G4909" s="259">
        <v>3.76</v>
      </c>
      <c r="H4909" s="361" t="s">
        <v>1378</v>
      </c>
      <c r="I4909" s="359" t="s">
        <v>1382</v>
      </c>
      <c r="J4909" s="359" t="s">
        <v>1380</v>
      </c>
      <c r="K4909" s="359" t="s">
        <v>9</v>
      </c>
      <c r="L4909" s="359" t="s">
        <v>1381</v>
      </c>
      <c r="M4909" s="368">
        <v>1988</v>
      </c>
      <c r="N4909" s="205">
        <v>38812</v>
      </c>
      <c r="O4909" s="203"/>
    </row>
    <row r="4910" spans="1:15" ht="27.75" hidden="1" customHeight="1" x14ac:dyDescent="0.25">
      <c r="A4910" s="203" t="s">
        <v>2131</v>
      </c>
      <c r="B4910" s="202" t="s">
        <v>485</v>
      </c>
      <c r="C4910" s="203" t="s">
        <v>1376</v>
      </c>
      <c r="D4910" s="129" t="s">
        <v>494</v>
      </c>
      <c r="E4910" s="202" t="s">
        <v>1666</v>
      </c>
      <c r="F4910" s="129" t="s">
        <v>475</v>
      </c>
      <c r="G4910" s="259">
        <v>2.23</v>
      </c>
      <c r="H4910" s="361" t="s">
        <v>1378</v>
      </c>
      <c r="I4910" s="359" t="s">
        <v>1383</v>
      </c>
      <c r="J4910" s="359" t="s">
        <v>1380</v>
      </c>
      <c r="K4910" s="359" t="s">
        <v>9</v>
      </c>
      <c r="L4910" s="359" t="s">
        <v>1381</v>
      </c>
      <c r="M4910" s="368">
        <v>1988</v>
      </c>
      <c r="N4910" s="205">
        <v>38812</v>
      </c>
      <c r="O4910" s="203"/>
    </row>
    <row r="4911" spans="1:15" ht="27.75" hidden="1" customHeight="1" x14ac:dyDescent="0.25">
      <c r="A4911" s="203" t="s">
        <v>2131</v>
      </c>
      <c r="B4911" s="202" t="s">
        <v>485</v>
      </c>
      <c r="C4911" s="203" t="s">
        <v>1376</v>
      </c>
      <c r="D4911" s="129" t="s">
        <v>494</v>
      </c>
      <c r="E4911" s="202" t="s">
        <v>1666</v>
      </c>
      <c r="F4911" s="129" t="s">
        <v>475</v>
      </c>
      <c r="G4911" s="259">
        <v>0.67</v>
      </c>
      <c r="H4911" s="361" t="s">
        <v>1378</v>
      </c>
      <c r="I4911" s="359" t="s">
        <v>1384</v>
      </c>
      <c r="J4911" s="359" t="s">
        <v>1380</v>
      </c>
      <c r="K4911" s="359" t="s">
        <v>9</v>
      </c>
      <c r="L4911" s="359" t="s">
        <v>1381</v>
      </c>
      <c r="M4911" s="368">
        <v>1988</v>
      </c>
      <c r="N4911" s="205">
        <v>38812</v>
      </c>
      <c r="O4911" s="203"/>
    </row>
    <row r="4912" spans="1:15" ht="27.75" hidden="1" customHeight="1" x14ac:dyDescent="0.25">
      <c r="A4912" s="203" t="s">
        <v>2131</v>
      </c>
      <c r="B4912" s="202" t="s">
        <v>485</v>
      </c>
      <c r="C4912" s="203" t="s">
        <v>1376</v>
      </c>
      <c r="D4912" s="129" t="s">
        <v>494</v>
      </c>
      <c r="E4912" s="202" t="s">
        <v>1666</v>
      </c>
      <c r="F4912" s="129" t="s">
        <v>475</v>
      </c>
      <c r="G4912" s="259" t="s">
        <v>515</v>
      </c>
      <c r="H4912" s="361" t="s">
        <v>1378</v>
      </c>
      <c r="I4912" s="359" t="s">
        <v>1385</v>
      </c>
      <c r="J4912" s="359" t="s">
        <v>1380</v>
      </c>
      <c r="K4912" s="359" t="s">
        <v>9</v>
      </c>
      <c r="L4912" s="359" t="s">
        <v>1381</v>
      </c>
      <c r="M4912" s="368">
        <v>1988</v>
      </c>
      <c r="N4912" s="205">
        <v>38812</v>
      </c>
      <c r="O4912" s="203"/>
    </row>
    <row r="4913" spans="1:15" ht="27.75" hidden="1" customHeight="1" x14ac:dyDescent="0.25">
      <c r="A4913" s="203" t="s">
        <v>2131</v>
      </c>
      <c r="B4913" s="202" t="s">
        <v>485</v>
      </c>
      <c r="C4913" s="203" t="s">
        <v>1376</v>
      </c>
      <c r="D4913" s="129" t="s">
        <v>492</v>
      </c>
      <c r="E4913" s="227" t="s">
        <v>1666</v>
      </c>
      <c r="F4913" s="129" t="s">
        <v>475</v>
      </c>
      <c r="G4913" s="259">
        <v>1.8</v>
      </c>
      <c r="H4913" s="361" t="s">
        <v>1378</v>
      </c>
      <c r="I4913" s="359" t="s">
        <v>1379</v>
      </c>
      <c r="J4913" s="359" t="s">
        <v>1380</v>
      </c>
      <c r="K4913" s="359" t="s">
        <v>9</v>
      </c>
      <c r="L4913" s="359" t="s">
        <v>1381</v>
      </c>
      <c r="M4913" s="369">
        <v>2008</v>
      </c>
      <c r="N4913" s="205">
        <v>38812</v>
      </c>
      <c r="O4913" s="203"/>
    </row>
    <row r="4914" spans="1:15" ht="27.75" hidden="1" customHeight="1" x14ac:dyDescent="0.25">
      <c r="A4914" s="203" t="s">
        <v>2131</v>
      </c>
      <c r="B4914" s="202" t="s">
        <v>485</v>
      </c>
      <c r="C4914" s="203" t="s">
        <v>1376</v>
      </c>
      <c r="D4914" s="129" t="s">
        <v>492</v>
      </c>
      <c r="E4914" s="227" t="s">
        <v>1666</v>
      </c>
      <c r="F4914" s="129" t="s">
        <v>475</v>
      </c>
      <c r="G4914" s="259">
        <v>0.68</v>
      </c>
      <c r="H4914" s="361" t="s">
        <v>1378</v>
      </c>
      <c r="I4914" s="359" t="s">
        <v>1382</v>
      </c>
      <c r="J4914" s="359" t="s">
        <v>1380</v>
      </c>
      <c r="K4914" s="359" t="s">
        <v>9</v>
      </c>
      <c r="L4914" s="359" t="s">
        <v>1381</v>
      </c>
      <c r="M4914" s="369">
        <v>2008</v>
      </c>
      <c r="N4914" s="205">
        <v>38812</v>
      </c>
      <c r="O4914" s="203"/>
    </row>
    <row r="4915" spans="1:15" ht="27.75" hidden="1" customHeight="1" x14ac:dyDescent="0.25">
      <c r="A4915" s="203" t="s">
        <v>2131</v>
      </c>
      <c r="B4915" s="202" t="s">
        <v>485</v>
      </c>
      <c r="C4915" s="203" t="s">
        <v>1376</v>
      </c>
      <c r="D4915" s="129" t="s">
        <v>492</v>
      </c>
      <c r="E4915" s="227" t="s">
        <v>1666</v>
      </c>
      <c r="F4915" s="129" t="s">
        <v>475</v>
      </c>
      <c r="G4915" s="259">
        <v>0.44</v>
      </c>
      <c r="H4915" s="361" t="s">
        <v>1378</v>
      </c>
      <c r="I4915" s="359" t="s">
        <v>1383</v>
      </c>
      <c r="J4915" s="359" t="s">
        <v>1380</v>
      </c>
      <c r="K4915" s="359" t="s">
        <v>9</v>
      </c>
      <c r="L4915" s="359" t="s">
        <v>1381</v>
      </c>
      <c r="M4915" s="369">
        <v>2008</v>
      </c>
      <c r="N4915" s="205">
        <v>38812</v>
      </c>
      <c r="O4915" s="203"/>
    </row>
    <row r="4916" spans="1:15" ht="27.75" hidden="1" customHeight="1" x14ac:dyDescent="0.25">
      <c r="A4916" s="203" t="s">
        <v>2131</v>
      </c>
      <c r="B4916" s="202" t="s">
        <v>485</v>
      </c>
      <c r="C4916" s="203" t="s">
        <v>1376</v>
      </c>
      <c r="D4916" s="129" t="s">
        <v>492</v>
      </c>
      <c r="E4916" s="227" t="s">
        <v>1666</v>
      </c>
      <c r="F4916" s="129" t="s">
        <v>475</v>
      </c>
      <c r="G4916" s="259">
        <v>0.19</v>
      </c>
      <c r="H4916" s="361" t="s">
        <v>1378</v>
      </c>
      <c r="I4916" s="359" t="s">
        <v>1384</v>
      </c>
      <c r="J4916" s="359" t="s">
        <v>1380</v>
      </c>
      <c r="K4916" s="359" t="s">
        <v>9</v>
      </c>
      <c r="L4916" s="359" t="s">
        <v>1381</v>
      </c>
      <c r="M4916" s="369">
        <v>2008</v>
      </c>
      <c r="N4916" s="205">
        <v>38812</v>
      </c>
      <c r="O4916" s="203"/>
    </row>
    <row r="4917" spans="1:15" ht="27.75" hidden="1" customHeight="1" x14ac:dyDescent="0.25">
      <c r="A4917" s="203" t="s">
        <v>2131</v>
      </c>
      <c r="B4917" s="202" t="s">
        <v>485</v>
      </c>
      <c r="C4917" s="203" t="s">
        <v>1376</v>
      </c>
      <c r="D4917" s="129" t="s">
        <v>492</v>
      </c>
      <c r="E4917" s="227" t="s">
        <v>1666</v>
      </c>
      <c r="F4917" s="129" t="s">
        <v>475</v>
      </c>
      <c r="G4917" s="259">
        <v>0.06</v>
      </c>
      <c r="H4917" s="361" t="s">
        <v>1378</v>
      </c>
      <c r="I4917" s="359" t="s">
        <v>1385</v>
      </c>
      <c r="J4917" s="359" t="s">
        <v>1380</v>
      </c>
      <c r="K4917" s="359" t="s">
        <v>9</v>
      </c>
      <c r="L4917" s="359" t="s">
        <v>1381</v>
      </c>
      <c r="M4917" s="369">
        <v>2008</v>
      </c>
      <c r="N4917" s="205">
        <v>38812</v>
      </c>
      <c r="O4917" s="203"/>
    </row>
    <row r="4918" spans="1:15" ht="27.75" hidden="1" customHeight="1" x14ac:dyDescent="0.25">
      <c r="A4918" s="203" t="s">
        <v>2131</v>
      </c>
      <c r="B4918" s="202" t="s">
        <v>485</v>
      </c>
      <c r="C4918" s="203" t="s">
        <v>1376</v>
      </c>
      <c r="D4918" s="129" t="s">
        <v>567</v>
      </c>
      <c r="E4918" s="202" t="s">
        <v>1666</v>
      </c>
      <c r="F4918" s="129" t="s">
        <v>475</v>
      </c>
      <c r="G4918" s="259">
        <v>5.74</v>
      </c>
      <c r="H4918" s="361" t="s">
        <v>1378</v>
      </c>
      <c r="I4918" s="359" t="s">
        <v>1379</v>
      </c>
      <c r="J4918" s="359" t="s">
        <v>1380</v>
      </c>
      <c r="K4918" s="359" t="s">
        <v>9</v>
      </c>
      <c r="L4918" s="359" t="s">
        <v>1381</v>
      </c>
      <c r="M4918" s="369">
        <v>2001</v>
      </c>
      <c r="N4918" s="205">
        <v>38812</v>
      </c>
      <c r="O4918" s="203"/>
    </row>
    <row r="4919" spans="1:15" ht="27.75" hidden="1" customHeight="1" x14ac:dyDescent="0.25">
      <c r="A4919" s="203" t="s">
        <v>2131</v>
      </c>
      <c r="B4919" s="202" t="s">
        <v>485</v>
      </c>
      <c r="C4919" s="203" t="s">
        <v>1376</v>
      </c>
      <c r="D4919" s="129" t="s">
        <v>567</v>
      </c>
      <c r="E4919" s="202" t="s">
        <v>1666</v>
      </c>
      <c r="F4919" s="129" t="s">
        <v>475</v>
      </c>
      <c r="G4919" s="259">
        <v>2.19</v>
      </c>
      <c r="H4919" s="361" t="s">
        <v>1378</v>
      </c>
      <c r="I4919" s="359" t="s">
        <v>1382</v>
      </c>
      <c r="J4919" s="359" t="s">
        <v>1380</v>
      </c>
      <c r="K4919" s="359" t="s">
        <v>9</v>
      </c>
      <c r="L4919" s="359" t="s">
        <v>1381</v>
      </c>
      <c r="M4919" s="369">
        <v>2001</v>
      </c>
      <c r="N4919" s="205">
        <v>38812</v>
      </c>
      <c r="O4919" s="203"/>
    </row>
    <row r="4920" spans="1:15" ht="27.75" hidden="1" customHeight="1" x14ac:dyDescent="0.25">
      <c r="A4920" s="203" t="s">
        <v>2131</v>
      </c>
      <c r="B4920" s="202" t="s">
        <v>485</v>
      </c>
      <c r="C4920" s="203" t="s">
        <v>1376</v>
      </c>
      <c r="D4920" s="129" t="s">
        <v>567</v>
      </c>
      <c r="E4920" s="202" t="s">
        <v>1666</v>
      </c>
      <c r="F4920" s="129" t="s">
        <v>475</v>
      </c>
      <c r="G4920" s="259">
        <v>1.4</v>
      </c>
      <c r="H4920" s="361" t="s">
        <v>1378</v>
      </c>
      <c r="I4920" s="359" t="s">
        <v>1383</v>
      </c>
      <c r="J4920" s="359" t="s">
        <v>1380</v>
      </c>
      <c r="K4920" s="359" t="s">
        <v>9</v>
      </c>
      <c r="L4920" s="359" t="s">
        <v>1381</v>
      </c>
      <c r="M4920" s="369">
        <v>2001</v>
      </c>
      <c r="N4920" s="205">
        <v>38812</v>
      </c>
      <c r="O4920" s="203"/>
    </row>
    <row r="4921" spans="1:15" ht="27.75" hidden="1" customHeight="1" x14ac:dyDescent="0.25">
      <c r="A4921" s="203" t="s">
        <v>2131</v>
      </c>
      <c r="B4921" s="202" t="s">
        <v>485</v>
      </c>
      <c r="C4921" s="203" t="s">
        <v>1376</v>
      </c>
      <c r="D4921" s="129" t="s">
        <v>567</v>
      </c>
      <c r="E4921" s="202" t="s">
        <v>1666</v>
      </c>
      <c r="F4921" s="129" t="s">
        <v>475</v>
      </c>
      <c r="G4921" s="259">
        <v>0.6</v>
      </c>
      <c r="H4921" s="361" t="s">
        <v>1378</v>
      </c>
      <c r="I4921" s="359" t="s">
        <v>1384</v>
      </c>
      <c r="J4921" s="359" t="s">
        <v>1380</v>
      </c>
      <c r="K4921" s="359" t="s">
        <v>9</v>
      </c>
      <c r="L4921" s="359" t="s">
        <v>1381</v>
      </c>
      <c r="M4921" s="369">
        <v>2001</v>
      </c>
      <c r="N4921" s="205">
        <v>38812</v>
      </c>
      <c r="O4921" s="203"/>
    </row>
    <row r="4922" spans="1:15" ht="27.75" hidden="1" customHeight="1" x14ac:dyDescent="0.25">
      <c r="A4922" s="203" t="s">
        <v>2131</v>
      </c>
      <c r="B4922" s="202" t="s">
        <v>485</v>
      </c>
      <c r="C4922" s="203" t="s">
        <v>1376</v>
      </c>
      <c r="D4922" s="129" t="s">
        <v>567</v>
      </c>
      <c r="E4922" s="202" t="s">
        <v>1666</v>
      </c>
      <c r="F4922" s="129" t="s">
        <v>475</v>
      </c>
      <c r="G4922" s="259">
        <v>0.2</v>
      </c>
      <c r="H4922" s="361" t="s">
        <v>1378</v>
      </c>
      <c r="I4922" s="359" t="s">
        <v>1385</v>
      </c>
      <c r="J4922" s="359" t="s">
        <v>1380</v>
      </c>
      <c r="K4922" s="359" t="s">
        <v>9</v>
      </c>
      <c r="L4922" s="359" t="s">
        <v>1381</v>
      </c>
      <c r="M4922" s="369">
        <v>2001</v>
      </c>
      <c r="N4922" s="205">
        <v>38812</v>
      </c>
      <c r="O4922" s="203"/>
    </row>
    <row r="4923" spans="1:15" ht="27.75" hidden="1" customHeight="1" x14ac:dyDescent="0.25">
      <c r="A4923" s="203" t="s">
        <v>2131</v>
      </c>
      <c r="B4923" s="202" t="s">
        <v>485</v>
      </c>
      <c r="C4923" s="203" t="s">
        <v>1376</v>
      </c>
      <c r="D4923" s="226" t="s">
        <v>490</v>
      </c>
      <c r="E4923" s="202" t="s">
        <v>1667</v>
      </c>
      <c r="F4923" s="129" t="s">
        <v>475</v>
      </c>
      <c r="G4923" s="259">
        <v>7.3</v>
      </c>
      <c r="H4923" s="361" t="s">
        <v>1378</v>
      </c>
      <c r="I4923" s="359" t="s">
        <v>1379</v>
      </c>
      <c r="J4923" s="359" t="s">
        <v>1380</v>
      </c>
      <c r="K4923" s="359" t="s">
        <v>9</v>
      </c>
      <c r="L4923" s="359" t="s">
        <v>1381</v>
      </c>
      <c r="M4923" s="368">
        <v>2002</v>
      </c>
      <c r="N4923" s="205">
        <v>38812</v>
      </c>
      <c r="O4923" s="203"/>
    </row>
    <row r="4924" spans="1:15" ht="27.75" hidden="1" customHeight="1" x14ac:dyDescent="0.25">
      <c r="A4924" s="203" t="s">
        <v>2131</v>
      </c>
      <c r="B4924" s="202" t="s">
        <v>485</v>
      </c>
      <c r="C4924" s="203" t="s">
        <v>1376</v>
      </c>
      <c r="D4924" s="226" t="s">
        <v>490</v>
      </c>
      <c r="E4924" s="202" t="s">
        <v>1667</v>
      </c>
      <c r="F4924" s="129" t="s">
        <v>475</v>
      </c>
      <c r="G4924" s="259">
        <v>3.39</v>
      </c>
      <c r="H4924" s="361" t="s">
        <v>1378</v>
      </c>
      <c r="I4924" s="359" t="s">
        <v>1382</v>
      </c>
      <c r="J4924" s="359" t="s">
        <v>1380</v>
      </c>
      <c r="K4924" s="359" t="s">
        <v>9</v>
      </c>
      <c r="L4924" s="359" t="s">
        <v>1381</v>
      </c>
      <c r="M4924" s="368">
        <v>2002</v>
      </c>
      <c r="N4924" s="205">
        <v>38812</v>
      </c>
      <c r="O4924" s="203"/>
    </row>
    <row r="4925" spans="1:15" ht="27.75" hidden="1" customHeight="1" x14ac:dyDescent="0.25">
      <c r="A4925" s="203" t="s">
        <v>2131</v>
      </c>
      <c r="B4925" s="202" t="s">
        <v>485</v>
      </c>
      <c r="C4925" s="203" t="s">
        <v>1376</v>
      </c>
      <c r="D4925" s="226" t="s">
        <v>490</v>
      </c>
      <c r="E4925" s="202" t="s">
        <v>1667</v>
      </c>
      <c r="F4925" s="129" t="s">
        <v>475</v>
      </c>
      <c r="G4925" s="259">
        <v>2.34</v>
      </c>
      <c r="H4925" s="361" t="s">
        <v>1378</v>
      </c>
      <c r="I4925" s="359" t="s">
        <v>1383</v>
      </c>
      <c r="J4925" s="359" t="s">
        <v>1380</v>
      </c>
      <c r="K4925" s="359" t="s">
        <v>9</v>
      </c>
      <c r="L4925" s="359" t="s">
        <v>1381</v>
      </c>
      <c r="M4925" s="368">
        <v>2002</v>
      </c>
      <c r="N4925" s="205">
        <v>38812</v>
      </c>
      <c r="O4925" s="203"/>
    </row>
    <row r="4926" spans="1:15" ht="27.75" hidden="1" customHeight="1" x14ac:dyDescent="0.25">
      <c r="A4926" s="203" t="s">
        <v>2131</v>
      </c>
      <c r="B4926" s="202" t="s">
        <v>485</v>
      </c>
      <c r="C4926" s="203" t="s">
        <v>1376</v>
      </c>
      <c r="D4926" s="226" t="s">
        <v>490</v>
      </c>
      <c r="E4926" s="202" t="s">
        <v>1667</v>
      </c>
      <c r="F4926" s="129" t="s">
        <v>475</v>
      </c>
      <c r="G4926" s="259">
        <v>1.37</v>
      </c>
      <c r="H4926" s="361" t="s">
        <v>1378</v>
      </c>
      <c r="I4926" s="359" t="s">
        <v>1384</v>
      </c>
      <c r="J4926" s="359" t="s">
        <v>1380</v>
      </c>
      <c r="K4926" s="359" t="s">
        <v>9</v>
      </c>
      <c r="L4926" s="359" t="s">
        <v>1381</v>
      </c>
      <c r="M4926" s="368">
        <v>2002</v>
      </c>
      <c r="N4926" s="205">
        <v>38812</v>
      </c>
      <c r="O4926" s="203"/>
    </row>
    <row r="4927" spans="1:15" ht="27.75" hidden="1" customHeight="1" x14ac:dyDescent="0.25">
      <c r="A4927" s="203" t="s">
        <v>2131</v>
      </c>
      <c r="B4927" s="202" t="s">
        <v>485</v>
      </c>
      <c r="C4927" s="203" t="s">
        <v>1376</v>
      </c>
      <c r="D4927" s="226" t="s">
        <v>490</v>
      </c>
      <c r="E4927" s="202" t="s">
        <v>1667</v>
      </c>
      <c r="F4927" s="129" t="s">
        <v>475</v>
      </c>
      <c r="G4927" s="259">
        <v>1.05</v>
      </c>
      <c r="H4927" s="361" t="s">
        <v>1378</v>
      </c>
      <c r="I4927" s="359" t="s">
        <v>1385</v>
      </c>
      <c r="J4927" s="359" t="s">
        <v>1380</v>
      </c>
      <c r="K4927" s="359" t="s">
        <v>9</v>
      </c>
      <c r="L4927" s="359" t="s">
        <v>1381</v>
      </c>
      <c r="M4927" s="368">
        <v>2002</v>
      </c>
      <c r="N4927" s="205">
        <v>38812</v>
      </c>
      <c r="O4927" s="203"/>
    </row>
    <row r="4928" spans="1:15" ht="27.75" hidden="1" customHeight="1" x14ac:dyDescent="0.25">
      <c r="A4928" s="203" t="s">
        <v>2131</v>
      </c>
      <c r="B4928" s="202" t="s">
        <v>485</v>
      </c>
      <c r="C4928" s="203" t="s">
        <v>1376</v>
      </c>
      <c r="D4928" s="226" t="s">
        <v>474</v>
      </c>
      <c r="E4928" s="202" t="s">
        <v>1667</v>
      </c>
      <c r="F4928" s="129" t="s">
        <v>475</v>
      </c>
      <c r="G4928" s="259">
        <v>7.31</v>
      </c>
      <c r="H4928" s="361" t="s">
        <v>1378</v>
      </c>
      <c r="I4928" s="359" t="s">
        <v>1379</v>
      </c>
      <c r="J4928" s="359" t="s">
        <v>1380</v>
      </c>
      <c r="K4928" s="359" t="s">
        <v>9</v>
      </c>
      <c r="L4928" s="359" t="s">
        <v>1381</v>
      </c>
      <c r="M4928" s="368">
        <v>2002</v>
      </c>
      <c r="N4928" s="205">
        <v>38812</v>
      </c>
      <c r="O4928" s="203"/>
    </row>
    <row r="4929" spans="1:15" ht="27.75" hidden="1" customHeight="1" x14ac:dyDescent="0.25">
      <c r="A4929" s="203" t="s">
        <v>2131</v>
      </c>
      <c r="B4929" s="202" t="s">
        <v>485</v>
      </c>
      <c r="C4929" s="203" t="s">
        <v>1376</v>
      </c>
      <c r="D4929" s="226" t="s">
        <v>474</v>
      </c>
      <c r="E4929" s="202" t="s">
        <v>1667</v>
      </c>
      <c r="F4929" s="129" t="s">
        <v>475</v>
      </c>
      <c r="G4929" s="259">
        <v>3.4</v>
      </c>
      <c r="H4929" s="361" t="s">
        <v>1378</v>
      </c>
      <c r="I4929" s="359" t="s">
        <v>1382</v>
      </c>
      <c r="J4929" s="359" t="s">
        <v>1380</v>
      </c>
      <c r="K4929" s="359" t="s">
        <v>9</v>
      </c>
      <c r="L4929" s="359" t="s">
        <v>1381</v>
      </c>
      <c r="M4929" s="368">
        <v>2002</v>
      </c>
      <c r="N4929" s="205">
        <v>38812</v>
      </c>
      <c r="O4929" s="203"/>
    </row>
    <row r="4930" spans="1:15" ht="27.75" hidden="1" customHeight="1" x14ac:dyDescent="0.25">
      <c r="A4930" s="203" t="s">
        <v>2131</v>
      </c>
      <c r="B4930" s="202" t="s">
        <v>485</v>
      </c>
      <c r="C4930" s="203" t="s">
        <v>1376</v>
      </c>
      <c r="D4930" s="226" t="s">
        <v>474</v>
      </c>
      <c r="E4930" s="202" t="s">
        <v>1667</v>
      </c>
      <c r="F4930" s="129" t="s">
        <v>475</v>
      </c>
      <c r="G4930" s="259">
        <v>2.35</v>
      </c>
      <c r="H4930" s="361" t="s">
        <v>1378</v>
      </c>
      <c r="I4930" s="359" t="s">
        <v>1383</v>
      </c>
      <c r="J4930" s="359" t="s">
        <v>1380</v>
      </c>
      <c r="K4930" s="359" t="s">
        <v>9</v>
      </c>
      <c r="L4930" s="359" t="s">
        <v>1381</v>
      </c>
      <c r="M4930" s="368">
        <v>2002</v>
      </c>
      <c r="N4930" s="205">
        <v>38812</v>
      </c>
      <c r="O4930" s="203"/>
    </row>
    <row r="4931" spans="1:15" ht="27.75" hidden="1" customHeight="1" x14ac:dyDescent="0.25">
      <c r="A4931" s="203" t="s">
        <v>2131</v>
      </c>
      <c r="B4931" s="202" t="s">
        <v>485</v>
      </c>
      <c r="C4931" s="203" t="s">
        <v>1376</v>
      </c>
      <c r="D4931" s="226" t="s">
        <v>474</v>
      </c>
      <c r="E4931" s="202" t="s">
        <v>1667</v>
      </c>
      <c r="F4931" s="129" t="s">
        <v>475</v>
      </c>
      <c r="G4931" s="259">
        <v>1.38</v>
      </c>
      <c r="H4931" s="361" t="s">
        <v>1378</v>
      </c>
      <c r="I4931" s="359" t="s">
        <v>1384</v>
      </c>
      <c r="J4931" s="359" t="s">
        <v>1380</v>
      </c>
      <c r="K4931" s="359" t="s">
        <v>9</v>
      </c>
      <c r="L4931" s="359" t="s">
        <v>1381</v>
      </c>
      <c r="M4931" s="368">
        <v>2002</v>
      </c>
      <c r="N4931" s="205">
        <v>38812</v>
      </c>
      <c r="O4931" s="203"/>
    </row>
    <row r="4932" spans="1:15" ht="27.75" hidden="1" customHeight="1" x14ac:dyDescent="0.25">
      <c r="A4932" s="203" t="s">
        <v>2131</v>
      </c>
      <c r="B4932" s="202" t="s">
        <v>485</v>
      </c>
      <c r="C4932" s="203" t="s">
        <v>1376</v>
      </c>
      <c r="D4932" s="226" t="s">
        <v>474</v>
      </c>
      <c r="E4932" s="202" t="s">
        <v>1667</v>
      </c>
      <c r="F4932" s="129" t="s">
        <v>475</v>
      </c>
      <c r="G4932" s="259">
        <v>1.05</v>
      </c>
      <c r="H4932" s="361" t="s">
        <v>1378</v>
      </c>
      <c r="I4932" s="359" t="s">
        <v>1385</v>
      </c>
      <c r="J4932" s="359" t="s">
        <v>1380</v>
      </c>
      <c r="K4932" s="359" t="s">
        <v>9</v>
      </c>
      <c r="L4932" s="359" t="s">
        <v>1381</v>
      </c>
      <c r="M4932" s="368">
        <v>2002</v>
      </c>
      <c r="N4932" s="205">
        <v>38812</v>
      </c>
      <c r="O4932" s="203"/>
    </row>
    <row r="4933" spans="1:15" ht="27.75" hidden="1" customHeight="1" x14ac:dyDescent="0.25">
      <c r="A4933" s="203" t="s">
        <v>2131</v>
      </c>
      <c r="B4933" s="202" t="s">
        <v>485</v>
      </c>
      <c r="C4933" s="203" t="s">
        <v>1668</v>
      </c>
      <c r="D4933" s="202" t="s">
        <v>474</v>
      </c>
      <c r="E4933" s="202" t="s">
        <v>1667</v>
      </c>
      <c r="F4933" s="202" t="s">
        <v>475</v>
      </c>
      <c r="G4933" s="253">
        <v>26.51</v>
      </c>
      <c r="H4933" s="361" t="s">
        <v>488</v>
      </c>
      <c r="I4933" s="359" t="s">
        <v>1379</v>
      </c>
      <c r="J4933" s="359" t="s">
        <v>1380</v>
      </c>
      <c r="K4933" s="359" t="s">
        <v>22</v>
      </c>
      <c r="L4933" s="359" t="s">
        <v>1392</v>
      </c>
      <c r="M4933" s="368">
        <v>2008</v>
      </c>
      <c r="N4933" s="205">
        <v>41054</v>
      </c>
      <c r="O4933" s="203"/>
    </row>
    <row r="4934" spans="1:15" ht="27.75" hidden="1" customHeight="1" x14ac:dyDescent="0.25">
      <c r="A4934" s="203" t="s">
        <v>2131</v>
      </c>
      <c r="B4934" s="202" t="s">
        <v>485</v>
      </c>
      <c r="C4934" s="203" t="s">
        <v>1668</v>
      </c>
      <c r="D4934" s="202" t="s">
        <v>474</v>
      </c>
      <c r="E4934" s="202" t="s">
        <v>1667</v>
      </c>
      <c r="F4934" s="202" t="s">
        <v>475</v>
      </c>
      <c r="G4934" s="253">
        <v>11.15</v>
      </c>
      <c r="H4934" s="361" t="s">
        <v>488</v>
      </c>
      <c r="I4934" s="359" t="s">
        <v>1382</v>
      </c>
      <c r="J4934" s="359" t="s">
        <v>1380</v>
      </c>
      <c r="K4934" s="359" t="s">
        <v>22</v>
      </c>
      <c r="L4934" s="359" t="s">
        <v>1392</v>
      </c>
      <c r="M4934" s="368">
        <v>2008</v>
      </c>
      <c r="N4934" s="205">
        <v>41054</v>
      </c>
      <c r="O4934" s="203"/>
    </row>
    <row r="4935" spans="1:15" ht="27.75" hidden="1" customHeight="1" x14ac:dyDescent="0.25">
      <c r="A4935" s="203" t="s">
        <v>2131</v>
      </c>
      <c r="B4935" s="202" t="s">
        <v>485</v>
      </c>
      <c r="C4935" s="203" t="s">
        <v>1668</v>
      </c>
      <c r="D4935" s="202" t="s">
        <v>474</v>
      </c>
      <c r="E4935" s="202" t="s">
        <v>1667</v>
      </c>
      <c r="F4935" s="202" t="s">
        <v>475</v>
      </c>
      <c r="G4935" s="253">
        <v>7.21</v>
      </c>
      <c r="H4935" s="361" t="s">
        <v>488</v>
      </c>
      <c r="I4935" s="359" t="s">
        <v>1383</v>
      </c>
      <c r="J4935" s="359" t="s">
        <v>1380</v>
      </c>
      <c r="K4935" s="359" t="s">
        <v>22</v>
      </c>
      <c r="L4935" s="359" t="s">
        <v>1392</v>
      </c>
      <c r="M4935" s="368">
        <v>2008</v>
      </c>
      <c r="N4935" s="205">
        <v>41054</v>
      </c>
      <c r="O4935" s="203"/>
    </row>
    <row r="4936" spans="1:15" ht="27.75" hidden="1" customHeight="1" x14ac:dyDescent="0.25">
      <c r="A4936" s="203" t="s">
        <v>2131</v>
      </c>
      <c r="B4936" s="202" t="s">
        <v>485</v>
      </c>
      <c r="C4936" s="203" t="s">
        <v>1668</v>
      </c>
      <c r="D4936" s="202" t="s">
        <v>474</v>
      </c>
      <c r="E4936" s="202" t="s">
        <v>1667</v>
      </c>
      <c r="F4936" s="202" t="s">
        <v>475</v>
      </c>
      <c r="G4936" s="253">
        <v>5.13</v>
      </c>
      <c r="H4936" s="361" t="s">
        <v>488</v>
      </c>
      <c r="I4936" s="359" t="s">
        <v>1384</v>
      </c>
      <c r="J4936" s="359" t="s">
        <v>1380</v>
      </c>
      <c r="K4936" s="359" t="s">
        <v>22</v>
      </c>
      <c r="L4936" s="359" t="s">
        <v>1392</v>
      </c>
      <c r="M4936" s="368">
        <v>2008</v>
      </c>
      <c r="N4936" s="205">
        <v>41054</v>
      </c>
      <c r="O4936" s="203"/>
    </row>
    <row r="4937" spans="1:15" ht="27.75" hidden="1" customHeight="1" x14ac:dyDescent="0.25">
      <c r="A4937" s="203" t="s">
        <v>2131</v>
      </c>
      <c r="B4937" s="202" t="s">
        <v>485</v>
      </c>
      <c r="C4937" s="203" t="s">
        <v>1668</v>
      </c>
      <c r="D4937" s="202" t="s">
        <v>474</v>
      </c>
      <c r="E4937" s="202" t="s">
        <v>1667</v>
      </c>
      <c r="F4937" s="202" t="s">
        <v>475</v>
      </c>
      <c r="G4937" s="253">
        <v>4.33</v>
      </c>
      <c r="H4937" s="361" t="s">
        <v>488</v>
      </c>
      <c r="I4937" s="359" t="s">
        <v>1385</v>
      </c>
      <c r="J4937" s="359" t="s">
        <v>1380</v>
      </c>
      <c r="K4937" s="359" t="s">
        <v>22</v>
      </c>
      <c r="L4937" s="359" t="s">
        <v>1392</v>
      </c>
      <c r="M4937" s="368">
        <v>2008</v>
      </c>
      <c r="N4937" s="205">
        <v>41054</v>
      </c>
      <c r="O4937" s="203"/>
    </row>
    <row r="4938" spans="1:15" ht="27.75" hidden="1" customHeight="1" x14ac:dyDescent="0.25">
      <c r="A4938" s="203" t="s">
        <v>2131</v>
      </c>
      <c r="B4938" s="202" t="s">
        <v>485</v>
      </c>
      <c r="C4938" s="203" t="s">
        <v>1668</v>
      </c>
      <c r="D4938" s="202" t="s">
        <v>494</v>
      </c>
      <c r="E4938" s="202" t="s">
        <v>1666</v>
      </c>
      <c r="F4938" s="202" t="s">
        <v>475</v>
      </c>
      <c r="G4938" s="253">
        <v>26.17</v>
      </c>
      <c r="H4938" s="361" t="s">
        <v>488</v>
      </c>
      <c r="I4938" s="359" t="s">
        <v>1379</v>
      </c>
      <c r="J4938" s="359" t="s">
        <v>1380</v>
      </c>
      <c r="K4938" s="359" t="s">
        <v>22</v>
      </c>
      <c r="L4938" s="359" t="s">
        <v>1392</v>
      </c>
      <c r="M4938" s="368">
        <v>2008</v>
      </c>
      <c r="N4938" s="205">
        <v>41054</v>
      </c>
      <c r="O4938" s="203"/>
    </row>
    <row r="4939" spans="1:15" ht="27.75" hidden="1" customHeight="1" x14ac:dyDescent="0.25">
      <c r="A4939" s="203" t="s">
        <v>2131</v>
      </c>
      <c r="B4939" s="202" t="s">
        <v>485</v>
      </c>
      <c r="C4939" s="203" t="s">
        <v>1668</v>
      </c>
      <c r="D4939" s="202" t="s">
        <v>494</v>
      </c>
      <c r="E4939" s="202" t="s">
        <v>1666</v>
      </c>
      <c r="F4939" s="202" t="s">
        <v>475</v>
      </c>
      <c r="G4939" s="253">
        <v>10.34</v>
      </c>
      <c r="H4939" s="361" t="s">
        <v>488</v>
      </c>
      <c r="I4939" s="359" t="s">
        <v>1382</v>
      </c>
      <c r="J4939" s="359" t="s">
        <v>1380</v>
      </c>
      <c r="K4939" s="359" t="s">
        <v>22</v>
      </c>
      <c r="L4939" s="359" t="s">
        <v>1392</v>
      </c>
      <c r="M4939" s="368">
        <v>2008</v>
      </c>
      <c r="N4939" s="205">
        <v>41054</v>
      </c>
      <c r="O4939" s="203"/>
    </row>
    <row r="4940" spans="1:15" ht="27.75" hidden="1" customHeight="1" x14ac:dyDescent="0.25">
      <c r="A4940" s="203" t="s">
        <v>2131</v>
      </c>
      <c r="B4940" s="202" t="s">
        <v>485</v>
      </c>
      <c r="C4940" s="203" t="s">
        <v>1668</v>
      </c>
      <c r="D4940" s="202" t="s">
        <v>494</v>
      </c>
      <c r="E4940" s="202" t="s">
        <v>1666</v>
      </c>
      <c r="F4940" s="202" t="s">
        <v>475</v>
      </c>
      <c r="G4940" s="253">
        <v>3.96</v>
      </c>
      <c r="H4940" s="361" t="s">
        <v>488</v>
      </c>
      <c r="I4940" s="359" t="s">
        <v>1383</v>
      </c>
      <c r="J4940" s="359" t="s">
        <v>1380</v>
      </c>
      <c r="K4940" s="359" t="s">
        <v>22</v>
      </c>
      <c r="L4940" s="359" t="s">
        <v>1392</v>
      </c>
      <c r="M4940" s="368">
        <v>2008</v>
      </c>
      <c r="N4940" s="205">
        <v>41054</v>
      </c>
      <c r="O4940" s="203"/>
    </row>
    <row r="4941" spans="1:15" ht="27.75" hidden="1" customHeight="1" x14ac:dyDescent="0.25">
      <c r="A4941" s="203" t="s">
        <v>2131</v>
      </c>
      <c r="B4941" s="202" t="s">
        <v>485</v>
      </c>
      <c r="C4941" s="203" t="s">
        <v>1668</v>
      </c>
      <c r="D4941" s="202" t="s">
        <v>494</v>
      </c>
      <c r="E4941" s="202" t="s">
        <v>1666</v>
      </c>
      <c r="F4941" s="202" t="s">
        <v>475</v>
      </c>
      <c r="G4941" s="253">
        <v>1.81</v>
      </c>
      <c r="H4941" s="361" t="s">
        <v>488</v>
      </c>
      <c r="I4941" s="359" t="s">
        <v>1384</v>
      </c>
      <c r="J4941" s="359" t="s">
        <v>1380</v>
      </c>
      <c r="K4941" s="359" t="s">
        <v>22</v>
      </c>
      <c r="L4941" s="359" t="s">
        <v>1392</v>
      </c>
      <c r="M4941" s="368">
        <v>2008</v>
      </c>
      <c r="N4941" s="205">
        <v>41054</v>
      </c>
      <c r="O4941" s="203"/>
    </row>
    <row r="4942" spans="1:15" ht="27.75" hidden="1" customHeight="1" x14ac:dyDescent="0.25">
      <c r="A4942" s="203" t="s">
        <v>2131</v>
      </c>
      <c r="B4942" s="202" t="s">
        <v>485</v>
      </c>
      <c r="C4942" s="203" t="s">
        <v>1668</v>
      </c>
      <c r="D4942" s="202" t="s">
        <v>494</v>
      </c>
      <c r="E4942" s="202" t="s">
        <v>1666</v>
      </c>
      <c r="F4942" s="202" t="s">
        <v>475</v>
      </c>
      <c r="G4942" s="253">
        <v>0.95</v>
      </c>
      <c r="H4942" s="361" t="s">
        <v>488</v>
      </c>
      <c r="I4942" s="359" t="s">
        <v>1385</v>
      </c>
      <c r="J4942" s="359" t="s">
        <v>1380</v>
      </c>
      <c r="K4942" s="359" t="s">
        <v>22</v>
      </c>
      <c r="L4942" s="359" t="s">
        <v>1392</v>
      </c>
      <c r="M4942" s="368">
        <v>2008</v>
      </c>
      <c r="N4942" s="205">
        <v>41054</v>
      </c>
      <c r="O4942" s="203"/>
    </row>
    <row r="4943" spans="1:15" ht="27.75" hidden="1" customHeight="1" x14ac:dyDescent="0.25">
      <c r="A4943" s="203" t="s">
        <v>2131</v>
      </c>
      <c r="B4943" s="202" t="s">
        <v>485</v>
      </c>
      <c r="C4943" s="203" t="s">
        <v>1668</v>
      </c>
      <c r="D4943" s="202" t="s">
        <v>807</v>
      </c>
      <c r="E4943" s="202" t="s">
        <v>1890</v>
      </c>
      <c r="F4943" s="202" t="s">
        <v>475</v>
      </c>
      <c r="G4943" s="253">
        <v>9.48</v>
      </c>
      <c r="H4943" s="361" t="s">
        <v>488</v>
      </c>
      <c r="I4943" s="359" t="s">
        <v>1379</v>
      </c>
      <c r="J4943" s="359" t="s">
        <v>1596</v>
      </c>
      <c r="K4943" s="359" t="s">
        <v>22</v>
      </c>
      <c r="L4943" s="359" t="s">
        <v>1392</v>
      </c>
      <c r="M4943" s="368">
        <v>2008</v>
      </c>
      <c r="N4943" s="205">
        <v>41054</v>
      </c>
      <c r="O4943" s="203" t="s">
        <v>1597</v>
      </c>
    </row>
    <row r="4944" spans="1:15" ht="27.75" hidden="1" customHeight="1" x14ac:dyDescent="0.25">
      <c r="A4944" s="203" t="s">
        <v>2131</v>
      </c>
      <c r="B4944" s="202" t="s">
        <v>485</v>
      </c>
      <c r="C4944" s="203" t="s">
        <v>1668</v>
      </c>
      <c r="D4944" s="202" t="s">
        <v>807</v>
      </c>
      <c r="E4944" s="202" t="s">
        <v>1890</v>
      </c>
      <c r="F4944" s="202" t="s">
        <v>475</v>
      </c>
      <c r="G4944" s="253">
        <v>5.1100000000000003</v>
      </c>
      <c r="H4944" s="361" t="s">
        <v>488</v>
      </c>
      <c r="I4944" s="359" t="s">
        <v>1382</v>
      </c>
      <c r="J4944" s="359" t="s">
        <v>1596</v>
      </c>
      <c r="K4944" s="359" t="s">
        <v>22</v>
      </c>
      <c r="L4944" s="359" t="s">
        <v>1392</v>
      </c>
      <c r="M4944" s="368">
        <v>2008</v>
      </c>
      <c r="N4944" s="205">
        <v>41054</v>
      </c>
      <c r="O4944" s="203" t="s">
        <v>1597</v>
      </c>
    </row>
    <row r="4945" spans="1:15" ht="27.75" hidden="1" customHeight="1" x14ac:dyDescent="0.25">
      <c r="A4945" s="203" t="s">
        <v>2131</v>
      </c>
      <c r="B4945" s="202" t="s">
        <v>485</v>
      </c>
      <c r="C4945" s="203" t="s">
        <v>1668</v>
      </c>
      <c r="D4945" s="202" t="s">
        <v>807</v>
      </c>
      <c r="E4945" s="202" t="s">
        <v>1890</v>
      </c>
      <c r="F4945" s="202" t="s">
        <v>475</v>
      </c>
      <c r="G4945" s="253">
        <v>2.63</v>
      </c>
      <c r="H4945" s="361" t="s">
        <v>488</v>
      </c>
      <c r="I4945" s="359" t="s">
        <v>1383</v>
      </c>
      <c r="J4945" s="359" t="s">
        <v>1596</v>
      </c>
      <c r="K4945" s="359" t="s">
        <v>22</v>
      </c>
      <c r="L4945" s="359" t="s">
        <v>1392</v>
      </c>
      <c r="M4945" s="368">
        <v>2008</v>
      </c>
      <c r="N4945" s="205">
        <v>41054</v>
      </c>
      <c r="O4945" s="203" t="s">
        <v>1597</v>
      </c>
    </row>
    <row r="4946" spans="1:15" ht="27.75" hidden="1" customHeight="1" x14ac:dyDescent="0.25">
      <c r="A4946" s="203" t="s">
        <v>2131</v>
      </c>
      <c r="B4946" s="202" t="s">
        <v>485</v>
      </c>
      <c r="C4946" s="203" t="s">
        <v>1668</v>
      </c>
      <c r="D4946" s="202" t="s">
        <v>807</v>
      </c>
      <c r="E4946" s="202" t="s">
        <v>1890</v>
      </c>
      <c r="F4946" s="202" t="s">
        <v>475</v>
      </c>
      <c r="G4946" s="253">
        <v>1.2</v>
      </c>
      <c r="H4946" s="361" t="s">
        <v>488</v>
      </c>
      <c r="I4946" s="359" t="s">
        <v>1384</v>
      </c>
      <c r="J4946" s="359" t="s">
        <v>1596</v>
      </c>
      <c r="K4946" s="359" t="s">
        <v>22</v>
      </c>
      <c r="L4946" s="359" t="s">
        <v>1392</v>
      </c>
      <c r="M4946" s="368">
        <v>2008</v>
      </c>
      <c r="N4946" s="205">
        <v>41054</v>
      </c>
      <c r="O4946" s="203" t="s">
        <v>1597</v>
      </c>
    </row>
    <row r="4947" spans="1:15" ht="27.75" hidden="1" customHeight="1" x14ac:dyDescent="0.25">
      <c r="A4947" s="203" t="s">
        <v>2131</v>
      </c>
      <c r="B4947" s="202" t="s">
        <v>485</v>
      </c>
      <c r="C4947" s="203" t="s">
        <v>1668</v>
      </c>
      <c r="D4947" s="202" t="s">
        <v>807</v>
      </c>
      <c r="E4947" s="202" t="s">
        <v>1890</v>
      </c>
      <c r="F4947" s="202" t="s">
        <v>475</v>
      </c>
      <c r="G4947" s="253">
        <v>0.73</v>
      </c>
      <c r="H4947" s="361" t="s">
        <v>488</v>
      </c>
      <c r="I4947" s="359" t="s">
        <v>1385</v>
      </c>
      <c r="J4947" s="359" t="s">
        <v>1596</v>
      </c>
      <c r="K4947" s="359" t="s">
        <v>22</v>
      </c>
      <c r="L4947" s="359" t="s">
        <v>1392</v>
      </c>
      <c r="M4947" s="368">
        <v>2008</v>
      </c>
      <c r="N4947" s="205">
        <v>41054</v>
      </c>
      <c r="O4947" s="203" t="s">
        <v>1597</v>
      </c>
    </row>
    <row r="4948" spans="1:15" ht="27.75" hidden="1" customHeight="1" x14ac:dyDescent="0.25">
      <c r="A4948" s="203" t="s">
        <v>2131</v>
      </c>
      <c r="B4948" s="202" t="s">
        <v>485</v>
      </c>
      <c r="C4948" s="203" t="s">
        <v>1668</v>
      </c>
      <c r="D4948" s="202" t="s">
        <v>506</v>
      </c>
      <c r="E4948" s="202" t="s">
        <v>1669</v>
      </c>
      <c r="F4948" s="202" t="s">
        <v>475</v>
      </c>
      <c r="G4948" s="253">
        <v>5.17</v>
      </c>
      <c r="H4948" s="361" t="s">
        <v>488</v>
      </c>
      <c r="I4948" s="359" t="s">
        <v>1379</v>
      </c>
      <c r="J4948" s="359" t="s">
        <v>1596</v>
      </c>
      <c r="K4948" s="359" t="s">
        <v>22</v>
      </c>
      <c r="L4948" s="359" t="s">
        <v>1392</v>
      </c>
      <c r="M4948" s="368">
        <v>2008</v>
      </c>
      <c r="N4948" s="205">
        <v>41054</v>
      </c>
      <c r="O4948" s="361" t="s">
        <v>1597</v>
      </c>
    </row>
    <row r="4949" spans="1:15" ht="27.75" hidden="1" customHeight="1" x14ac:dyDescent="0.25">
      <c r="A4949" s="203" t="s">
        <v>2131</v>
      </c>
      <c r="B4949" s="202" t="s">
        <v>485</v>
      </c>
      <c r="C4949" s="203" t="s">
        <v>1668</v>
      </c>
      <c r="D4949" s="202" t="s">
        <v>506</v>
      </c>
      <c r="E4949" s="202" t="s">
        <v>1669</v>
      </c>
      <c r="F4949" s="202" t="s">
        <v>475</v>
      </c>
      <c r="G4949" s="253">
        <v>2.79</v>
      </c>
      <c r="H4949" s="361" t="s">
        <v>488</v>
      </c>
      <c r="I4949" s="359" t="s">
        <v>1382</v>
      </c>
      <c r="J4949" s="359" t="s">
        <v>1596</v>
      </c>
      <c r="K4949" s="359" t="s">
        <v>22</v>
      </c>
      <c r="L4949" s="359" t="s">
        <v>1392</v>
      </c>
      <c r="M4949" s="368">
        <v>2008</v>
      </c>
      <c r="N4949" s="205">
        <v>41054</v>
      </c>
      <c r="O4949" s="361" t="s">
        <v>1597</v>
      </c>
    </row>
    <row r="4950" spans="1:15" ht="27.75" hidden="1" customHeight="1" x14ac:dyDescent="0.25">
      <c r="A4950" s="203" t="s">
        <v>2131</v>
      </c>
      <c r="B4950" s="202" t="s">
        <v>485</v>
      </c>
      <c r="C4950" s="203" t="s">
        <v>1668</v>
      </c>
      <c r="D4950" s="202" t="s">
        <v>506</v>
      </c>
      <c r="E4950" s="202" t="s">
        <v>1669</v>
      </c>
      <c r="F4950" s="202" t="s">
        <v>475</v>
      </c>
      <c r="G4950" s="253">
        <v>1.43</v>
      </c>
      <c r="H4950" s="361" t="s">
        <v>488</v>
      </c>
      <c r="I4950" s="359" t="s">
        <v>1383</v>
      </c>
      <c r="J4950" s="359" t="s">
        <v>1596</v>
      </c>
      <c r="K4950" s="359" t="s">
        <v>22</v>
      </c>
      <c r="L4950" s="359" t="s">
        <v>1392</v>
      </c>
      <c r="M4950" s="368">
        <v>2008</v>
      </c>
      <c r="N4950" s="205">
        <v>41054</v>
      </c>
      <c r="O4950" s="361" t="s">
        <v>1597</v>
      </c>
    </row>
    <row r="4951" spans="1:15" ht="27.75" hidden="1" customHeight="1" x14ac:dyDescent="0.25">
      <c r="A4951" s="203" t="s">
        <v>2131</v>
      </c>
      <c r="B4951" s="202" t="s">
        <v>485</v>
      </c>
      <c r="C4951" s="203" t="s">
        <v>1668</v>
      </c>
      <c r="D4951" s="202" t="s">
        <v>506</v>
      </c>
      <c r="E4951" s="202" t="s">
        <v>1669</v>
      </c>
      <c r="F4951" s="202" t="s">
        <v>475</v>
      </c>
      <c r="G4951" s="253">
        <v>0.65</v>
      </c>
      <c r="H4951" s="361" t="s">
        <v>488</v>
      </c>
      <c r="I4951" s="359" t="s">
        <v>1384</v>
      </c>
      <c r="J4951" s="359" t="s">
        <v>1596</v>
      </c>
      <c r="K4951" s="359" t="s">
        <v>22</v>
      </c>
      <c r="L4951" s="359" t="s">
        <v>1392</v>
      </c>
      <c r="M4951" s="368">
        <v>2008</v>
      </c>
      <c r="N4951" s="205">
        <v>41054</v>
      </c>
      <c r="O4951" s="361" t="s">
        <v>1597</v>
      </c>
    </row>
    <row r="4952" spans="1:15" ht="27.75" hidden="1" customHeight="1" x14ac:dyDescent="0.25">
      <c r="A4952" s="203" t="s">
        <v>2131</v>
      </c>
      <c r="B4952" s="202" t="s">
        <v>485</v>
      </c>
      <c r="C4952" s="203" t="s">
        <v>1668</v>
      </c>
      <c r="D4952" s="202" t="s">
        <v>506</v>
      </c>
      <c r="E4952" s="202" t="s">
        <v>1669</v>
      </c>
      <c r="F4952" s="202" t="s">
        <v>475</v>
      </c>
      <c r="G4952" s="253">
        <v>0.39</v>
      </c>
      <c r="H4952" s="361" t="s">
        <v>488</v>
      </c>
      <c r="I4952" s="359" t="s">
        <v>1385</v>
      </c>
      <c r="J4952" s="359" t="s">
        <v>1596</v>
      </c>
      <c r="K4952" s="359" t="s">
        <v>22</v>
      </c>
      <c r="L4952" s="359" t="s">
        <v>1392</v>
      </c>
      <c r="M4952" s="368">
        <v>2008</v>
      </c>
      <c r="N4952" s="205">
        <v>41054</v>
      </c>
      <c r="O4952" s="361" t="s">
        <v>1597</v>
      </c>
    </row>
    <row r="4953" spans="1:15" ht="27.75" hidden="1" customHeight="1" x14ac:dyDescent="0.25">
      <c r="A4953" s="203" t="s">
        <v>2131</v>
      </c>
      <c r="B4953" s="202" t="s">
        <v>485</v>
      </c>
      <c r="C4953" s="203" t="s">
        <v>1668</v>
      </c>
      <c r="D4953" s="202" t="s">
        <v>779</v>
      </c>
      <c r="E4953" s="202" t="s">
        <v>1670</v>
      </c>
      <c r="F4953" s="202" t="s">
        <v>475</v>
      </c>
      <c r="G4953" s="253">
        <v>3.29</v>
      </c>
      <c r="H4953" s="361" t="s">
        <v>488</v>
      </c>
      <c r="I4953" s="359" t="s">
        <v>1379</v>
      </c>
      <c r="J4953" s="359" t="s">
        <v>1380</v>
      </c>
      <c r="K4953" s="359" t="s">
        <v>22</v>
      </c>
      <c r="L4953" s="359" t="s">
        <v>1392</v>
      </c>
      <c r="M4953" s="368">
        <v>2008</v>
      </c>
      <c r="N4953" s="205">
        <v>41054</v>
      </c>
      <c r="O4953" s="203"/>
    </row>
    <row r="4954" spans="1:15" ht="27.75" hidden="1" customHeight="1" x14ac:dyDescent="0.25">
      <c r="A4954" s="203" t="s">
        <v>2131</v>
      </c>
      <c r="B4954" s="202" t="s">
        <v>485</v>
      </c>
      <c r="C4954" s="203" t="s">
        <v>1668</v>
      </c>
      <c r="D4954" s="202" t="s">
        <v>779</v>
      </c>
      <c r="E4954" s="202" t="s">
        <v>1670</v>
      </c>
      <c r="F4954" s="202" t="s">
        <v>475</v>
      </c>
      <c r="G4954" s="253">
        <v>1.73</v>
      </c>
      <c r="H4954" s="361" t="s">
        <v>488</v>
      </c>
      <c r="I4954" s="359" t="s">
        <v>1382</v>
      </c>
      <c r="J4954" s="359" t="s">
        <v>1380</v>
      </c>
      <c r="K4954" s="359" t="s">
        <v>22</v>
      </c>
      <c r="L4954" s="359" t="s">
        <v>1392</v>
      </c>
      <c r="M4954" s="368">
        <v>2008</v>
      </c>
      <c r="N4954" s="205">
        <v>41054</v>
      </c>
      <c r="O4954" s="203"/>
    </row>
    <row r="4955" spans="1:15" ht="27.75" hidden="1" customHeight="1" x14ac:dyDescent="0.25">
      <c r="A4955" s="203" t="s">
        <v>2131</v>
      </c>
      <c r="B4955" s="202" t="s">
        <v>485</v>
      </c>
      <c r="C4955" s="203" t="s">
        <v>1668</v>
      </c>
      <c r="D4955" s="202" t="s">
        <v>779</v>
      </c>
      <c r="E4955" s="202" t="s">
        <v>1670</v>
      </c>
      <c r="F4955" s="202" t="s">
        <v>475</v>
      </c>
      <c r="G4955" s="253">
        <v>0.81</v>
      </c>
      <c r="H4955" s="361" t="s">
        <v>488</v>
      </c>
      <c r="I4955" s="359" t="s">
        <v>1383</v>
      </c>
      <c r="J4955" s="359" t="s">
        <v>1380</v>
      </c>
      <c r="K4955" s="359" t="s">
        <v>22</v>
      </c>
      <c r="L4955" s="359" t="s">
        <v>1392</v>
      </c>
      <c r="M4955" s="368">
        <v>2008</v>
      </c>
      <c r="N4955" s="205">
        <v>41054</v>
      </c>
      <c r="O4955" s="203"/>
    </row>
    <row r="4956" spans="1:15" ht="27.75" hidden="1" customHeight="1" x14ac:dyDescent="0.25">
      <c r="A4956" s="203" t="s">
        <v>2131</v>
      </c>
      <c r="B4956" s="202" t="s">
        <v>485</v>
      </c>
      <c r="C4956" s="203" t="s">
        <v>1668</v>
      </c>
      <c r="D4956" s="202" t="s">
        <v>779</v>
      </c>
      <c r="E4956" s="202" t="s">
        <v>1670</v>
      </c>
      <c r="F4956" s="202" t="s">
        <v>475</v>
      </c>
      <c r="G4956" s="253">
        <v>0.33</v>
      </c>
      <c r="H4956" s="361" t="s">
        <v>488</v>
      </c>
      <c r="I4956" s="359" t="s">
        <v>1384</v>
      </c>
      <c r="J4956" s="359" t="s">
        <v>1380</v>
      </c>
      <c r="K4956" s="359" t="s">
        <v>22</v>
      </c>
      <c r="L4956" s="359" t="s">
        <v>1392</v>
      </c>
      <c r="M4956" s="368">
        <v>2008</v>
      </c>
      <c r="N4956" s="205">
        <v>41054</v>
      </c>
      <c r="O4956" s="203"/>
    </row>
    <row r="4957" spans="1:15" ht="27.75" hidden="1" customHeight="1" x14ac:dyDescent="0.25">
      <c r="A4957" s="203" t="s">
        <v>2131</v>
      </c>
      <c r="B4957" s="202" t="s">
        <v>485</v>
      </c>
      <c r="C4957" s="203" t="s">
        <v>1668</v>
      </c>
      <c r="D4957" s="202" t="s">
        <v>779</v>
      </c>
      <c r="E4957" s="202" t="s">
        <v>1670</v>
      </c>
      <c r="F4957" s="202" t="s">
        <v>475</v>
      </c>
      <c r="G4957" s="253">
        <v>0.14000000000000001</v>
      </c>
      <c r="H4957" s="361" t="s">
        <v>488</v>
      </c>
      <c r="I4957" s="359" t="s">
        <v>1385</v>
      </c>
      <c r="J4957" s="359" t="s">
        <v>1380</v>
      </c>
      <c r="K4957" s="359" t="s">
        <v>22</v>
      </c>
      <c r="L4957" s="359" t="s">
        <v>1392</v>
      </c>
      <c r="M4957" s="368">
        <v>2008</v>
      </c>
      <c r="N4957" s="205">
        <v>41054</v>
      </c>
      <c r="O4957" s="203"/>
    </row>
    <row r="4958" spans="1:15" ht="27.75" hidden="1" customHeight="1" x14ac:dyDescent="0.25">
      <c r="A4958" s="203" t="s">
        <v>2131</v>
      </c>
      <c r="B4958" s="202" t="s">
        <v>485</v>
      </c>
      <c r="C4958" s="203" t="s">
        <v>1892</v>
      </c>
      <c r="D4958" s="202" t="s">
        <v>807</v>
      </c>
      <c r="E4958" s="202" t="s">
        <v>1890</v>
      </c>
      <c r="F4958" s="202" t="s">
        <v>505</v>
      </c>
      <c r="G4958" s="253">
        <v>1.23</v>
      </c>
      <c r="H4958" s="361" t="s">
        <v>1390</v>
      </c>
      <c r="I4958" s="359" t="s">
        <v>1379</v>
      </c>
      <c r="J4958" s="359" t="s">
        <v>1380</v>
      </c>
      <c r="K4958" s="359" t="s">
        <v>1391</v>
      </c>
      <c r="L4958" s="359" t="s">
        <v>1392</v>
      </c>
      <c r="M4958" s="368">
        <v>2010</v>
      </c>
      <c r="N4958" s="205">
        <v>43153</v>
      </c>
      <c r="O4958" s="203"/>
    </row>
    <row r="4959" spans="1:15" ht="27.75" hidden="1" customHeight="1" x14ac:dyDescent="0.25">
      <c r="A4959" s="203" t="s">
        <v>2131</v>
      </c>
      <c r="B4959" s="202" t="s">
        <v>485</v>
      </c>
      <c r="C4959" s="203" t="s">
        <v>1892</v>
      </c>
      <c r="D4959" s="202" t="s">
        <v>807</v>
      </c>
      <c r="E4959" s="202" t="s">
        <v>1890</v>
      </c>
      <c r="F4959" s="202" t="s">
        <v>505</v>
      </c>
      <c r="G4959" s="253">
        <v>0.35</v>
      </c>
      <c r="H4959" s="361" t="s">
        <v>1390</v>
      </c>
      <c r="I4959" s="359" t="s">
        <v>1382</v>
      </c>
      <c r="J4959" s="359" t="s">
        <v>1380</v>
      </c>
      <c r="K4959" s="359" t="s">
        <v>1391</v>
      </c>
      <c r="L4959" s="359" t="s">
        <v>1392</v>
      </c>
      <c r="M4959" s="368">
        <v>2010</v>
      </c>
      <c r="N4959" s="205">
        <v>43153</v>
      </c>
      <c r="O4959" s="203"/>
    </row>
    <row r="4960" spans="1:15" ht="27.75" hidden="1" customHeight="1" x14ac:dyDescent="0.25">
      <c r="A4960" s="203" t="s">
        <v>2131</v>
      </c>
      <c r="B4960" s="202" t="s">
        <v>485</v>
      </c>
      <c r="C4960" s="203" t="s">
        <v>1892</v>
      </c>
      <c r="D4960" s="202" t="s">
        <v>807</v>
      </c>
      <c r="E4960" s="202" t="s">
        <v>1890</v>
      </c>
      <c r="F4960" s="202" t="s">
        <v>505</v>
      </c>
      <c r="G4960" s="253">
        <v>0.19</v>
      </c>
      <c r="H4960" s="361" t="s">
        <v>1390</v>
      </c>
      <c r="I4960" s="359" t="s">
        <v>1383</v>
      </c>
      <c r="J4960" s="359" t="s">
        <v>1380</v>
      </c>
      <c r="K4960" s="359" t="s">
        <v>1391</v>
      </c>
      <c r="L4960" s="359" t="s">
        <v>1392</v>
      </c>
      <c r="M4960" s="368">
        <v>2010</v>
      </c>
      <c r="N4960" s="205">
        <v>43153</v>
      </c>
      <c r="O4960" s="203"/>
    </row>
    <row r="4961" spans="1:15" ht="27.75" hidden="1" customHeight="1" x14ac:dyDescent="0.25">
      <c r="A4961" s="203" t="s">
        <v>2131</v>
      </c>
      <c r="B4961" s="202" t="s">
        <v>485</v>
      </c>
      <c r="C4961" s="203" t="s">
        <v>1892</v>
      </c>
      <c r="D4961" s="202" t="s">
        <v>807</v>
      </c>
      <c r="E4961" s="202" t="s">
        <v>1890</v>
      </c>
      <c r="F4961" s="202" t="s">
        <v>505</v>
      </c>
      <c r="G4961" s="253">
        <v>0.11</v>
      </c>
      <c r="H4961" s="361" t="s">
        <v>1390</v>
      </c>
      <c r="I4961" s="359" t="s">
        <v>1384</v>
      </c>
      <c r="J4961" s="359" t="s">
        <v>1380</v>
      </c>
      <c r="K4961" s="359" t="s">
        <v>1391</v>
      </c>
      <c r="L4961" s="359" t="s">
        <v>1392</v>
      </c>
      <c r="M4961" s="368">
        <v>2010</v>
      </c>
      <c r="N4961" s="205">
        <v>43153</v>
      </c>
      <c r="O4961" s="203"/>
    </row>
    <row r="4962" spans="1:15" ht="27.75" hidden="1" customHeight="1" x14ac:dyDescent="0.25">
      <c r="A4962" s="203" t="s">
        <v>2131</v>
      </c>
      <c r="B4962" s="202" t="s">
        <v>485</v>
      </c>
      <c r="C4962" s="203" t="s">
        <v>1892</v>
      </c>
      <c r="D4962" s="202" t="s">
        <v>807</v>
      </c>
      <c r="E4962" s="202" t="s">
        <v>1890</v>
      </c>
      <c r="F4962" s="202" t="s">
        <v>505</v>
      </c>
      <c r="G4962" s="253">
        <v>0.05</v>
      </c>
      <c r="H4962" s="361" t="s">
        <v>1390</v>
      </c>
      <c r="I4962" s="359" t="s">
        <v>1385</v>
      </c>
      <c r="J4962" s="359" t="s">
        <v>1380</v>
      </c>
      <c r="K4962" s="359" t="s">
        <v>1391</v>
      </c>
      <c r="L4962" s="359" t="s">
        <v>1392</v>
      </c>
      <c r="M4962" s="368">
        <v>2010</v>
      </c>
      <c r="N4962" s="205">
        <v>43153</v>
      </c>
      <c r="O4962" s="203"/>
    </row>
    <row r="4963" spans="1:15" ht="27.75" hidden="1" customHeight="1" x14ac:dyDescent="0.25">
      <c r="A4963" s="230" t="s">
        <v>2132</v>
      </c>
      <c r="B4963" s="202" t="s">
        <v>2425</v>
      </c>
      <c r="C4963" s="203" t="s">
        <v>1403</v>
      </c>
      <c r="D4963" s="202" t="s">
        <v>1404</v>
      </c>
      <c r="E4963" s="202" t="s">
        <v>1405</v>
      </c>
      <c r="F4963" s="202" t="s">
        <v>475</v>
      </c>
      <c r="G4963" s="253">
        <v>154</v>
      </c>
      <c r="H4963" s="361" t="s">
        <v>1406</v>
      </c>
      <c r="I4963" s="359" t="s">
        <v>1407</v>
      </c>
      <c r="J4963" s="208">
        <v>0</v>
      </c>
      <c r="K4963" s="359" t="s">
        <v>22</v>
      </c>
      <c r="L4963" s="359" t="s">
        <v>1408</v>
      </c>
      <c r="M4963" s="368" t="s">
        <v>1407</v>
      </c>
      <c r="N4963" s="205">
        <v>42486</v>
      </c>
      <c r="O4963" s="203"/>
    </row>
    <row r="4964" spans="1:15" ht="27.75" hidden="1" customHeight="1" x14ac:dyDescent="0.25">
      <c r="A4964" s="203" t="s">
        <v>2133</v>
      </c>
      <c r="B4964" s="202" t="s">
        <v>2426</v>
      </c>
      <c r="C4964" s="203" t="s">
        <v>1403</v>
      </c>
      <c r="D4964" s="202" t="s">
        <v>1404</v>
      </c>
      <c r="E4964" s="202" t="s">
        <v>1405</v>
      </c>
      <c r="F4964" s="202" t="s">
        <v>475</v>
      </c>
      <c r="G4964" s="253">
        <v>154</v>
      </c>
      <c r="H4964" s="361" t="s">
        <v>1406</v>
      </c>
      <c r="I4964" s="359" t="s">
        <v>1407</v>
      </c>
      <c r="J4964" s="359" t="s">
        <v>1380</v>
      </c>
      <c r="K4964" s="359" t="s">
        <v>22</v>
      </c>
      <c r="L4964" s="359" t="s">
        <v>1408</v>
      </c>
      <c r="M4964" s="368" t="s">
        <v>1407</v>
      </c>
      <c r="N4964" s="205">
        <v>42486</v>
      </c>
      <c r="O4964" s="203"/>
    </row>
    <row r="4965" spans="1:15" ht="27.75" hidden="1" customHeight="1" x14ac:dyDescent="0.25">
      <c r="A4965" s="203" t="s">
        <v>2134</v>
      </c>
      <c r="B4965" s="202" t="s">
        <v>768</v>
      </c>
      <c r="C4965" s="203" t="s">
        <v>2135</v>
      </c>
      <c r="D4965" s="202" t="s">
        <v>769</v>
      </c>
      <c r="E4965" s="202" t="s">
        <v>2136</v>
      </c>
      <c r="F4965" s="202" t="s">
        <v>505</v>
      </c>
      <c r="G4965" s="253">
        <v>12</v>
      </c>
      <c r="H4965" s="361" t="s">
        <v>1390</v>
      </c>
      <c r="I4965" s="359" t="s">
        <v>1379</v>
      </c>
      <c r="J4965" s="359" t="s">
        <v>1380</v>
      </c>
      <c r="K4965" s="359" t="s">
        <v>9</v>
      </c>
      <c r="L4965" s="359" t="s">
        <v>1392</v>
      </c>
      <c r="M4965" s="368">
        <v>1993</v>
      </c>
      <c r="N4965" s="205">
        <v>39093</v>
      </c>
      <c r="O4965" s="203"/>
    </row>
    <row r="4966" spans="1:15" ht="27.75" hidden="1" customHeight="1" x14ac:dyDescent="0.25">
      <c r="A4966" s="203" t="s">
        <v>2134</v>
      </c>
      <c r="B4966" s="202" t="s">
        <v>768</v>
      </c>
      <c r="C4966" s="203" t="s">
        <v>2135</v>
      </c>
      <c r="D4966" s="202" t="s">
        <v>769</v>
      </c>
      <c r="E4966" s="202" t="s">
        <v>2136</v>
      </c>
      <c r="F4966" s="202" t="s">
        <v>505</v>
      </c>
      <c r="G4966" s="253">
        <v>3</v>
      </c>
      <c r="H4966" s="361" t="s">
        <v>1390</v>
      </c>
      <c r="I4966" s="359" t="s">
        <v>1382</v>
      </c>
      <c r="J4966" s="359" t="s">
        <v>1380</v>
      </c>
      <c r="K4966" s="359" t="s">
        <v>9</v>
      </c>
      <c r="L4966" s="359" t="s">
        <v>1392</v>
      </c>
      <c r="M4966" s="368">
        <v>1993</v>
      </c>
      <c r="N4966" s="205">
        <v>39093</v>
      </c>
      <c r="O4966" s="203"/>
    </row>
    <row r="4967" spans="1:15" ht="27.75" hidden="1" customHeight="1" x14ac:dyDescent="0.25">
      <c r="A4967" s="203" t="s">
        <v>2134</v>
      </c>
      <c r="B4967" s="202" t="s">
        <v>768</v>
      </c>
      <c r="C4967" s="203" t="s">
        <v>2135</v>
      </c>
      <c r="D4967" s="202" t="s">
        <v>769</v>
      </c>
      <c r="E4967" s="202" t="s">
        <v>2136</v>
      </c>
      <c r="F4967" s="202" t="s">
        <v>505</v>
      </c>
      <c r="G4967" s="253">
        <v>1</v>
      </c>
      <c r="H4967" s="361" t="s">
        <v>1390</v>
      </c>
      <c r="I4967" s="359" t="s">
        <v>1383</v>
      </c>
      <c r="J4967" s="359" t="s">
        <v>1380</v>
      </c>
      <c r="K4967" s="359" t="s">
        <v>9</v>
      </c>
      <c r="L4967" s="359" t="s">
        <v>1392</v>
      </c>
      <c r="M4967" s="368">
        <v>1993</v>
      </c>
      <c r="N4967" s="205">
        <v>39093</v>
      </c>
      <c r="O4967" s="203"/>
    </row>
    <row r="4968" spans="1:15" ht="27.75" hidden="1" customHeight="1" x14ac:dyDescent="0.25">
      <c r="A4968" s="203" t="s">
        <v>2134</v>
      </c>
      <c r="B4968" s="202" t="s">
        <v>768</v>
      </c>
      <c r="C4968" s="203" t="s">
        <v>2135</v>
      </c>
      <c r="D4968" s="202" t="s">
        <v>769</v>
      </c>
      <c r="E4968" s="202" t="s">
        <v>2136</v>
      </c>
      <c r="F4968" s="202" t="s">
        <v>505</v>
      </c>
      <c r="G4968" s="253">
        <v>0.1</v>
      </c>
      <c r="H4968" s="361" t="s">
        <v>1390</v>
      </c>
      <c r="I4968" s="359" t="s">
        <v>1384</v>
      </c>
      <c r="J4968" s="359" t="s">
        <v>1380</v>
      </c>
      <c r="K4968" s="359" t="s">
        <v>9</v>
      </c>
      <c r="L4968" s="359" t="s">
        <v>1392</v>
      </c>
      <c r="M4968" s="368">
        <v>1993</v>
      </c>
      <c r="N4968" s="205">
        <v>39093</v>
      </c>
      <c r="O4968" s="203"/>
    </row>
    <row r="4969" spans="1:15" ht="27.75" hidden="1" customHeight="1" x14ac:dyDescent="0.25">
      <c r="A4969" s="203" t="s">
        <v>2134</v>
      </c>
      <c r="B4969" s="202" t="s">
        <v>768</v>
      </c>
      <c r="C4969" s="203" t="s">
        <v>2135</v>
      </c>
      <c r="D4969" s="202" t="s">
        <v>769</v>
      </c>
      <c r="E4969" s="202" t="s">
        <v>2136</v>
      </c>
      <c r="F4969" s="202" t="s">
        <v>505</v>
      </c>
      <c r="G4969" s="253" t="s">
        <v>515</v>
      </c>
      <c r="H4969" s="361" t="s">
        <v>1390</v>
      </c>
      <c r="I4969" s="359" t="s">
        <v>1385</v>
      </c>
      <c r="J4969" s="359" t="s">
        <v>1380</v>
      </c>
      <c r="K4969" s="359" t="s">
        <v>9</v>
      </c>
      <c r="L4969" s="359" t="s">
        <v>1392</v>
      </c>
      <c r="M4969" s="368">
        <v>1993</v>
      </c>
      <c r="N4969" s="205">
        <v>39093</v>
      </c>
      <c r="O4969" s="203"/>
    </row>
    <row r="4970" spans="1:15" ht="27.75" hidden="1" customHeight="1" x14ac:dyDescent="0.25">
      <c r="A4970" s="203" t="s">
        <v>2134</v>
      </c>
      <c r="B4970" s="202" t="s">
        <v>768</v>
      </c>
      <c r="C4970" s="203" t="s">
        <v>1556</v>
      </c>
      <c r="D4970" s="202" t="s">
        <v>641</v>
      </c>
      <c r="E4970" s="202" t="s">
        <v>1557</v>
      </c>
      <c r="F4970" s="202" t="s">
        <v>475</v>
      </c>
      <c r="G4970" s="253">
        <v>42.2</v>
      </c>
      <c r="H4970" s="361" t="s">
        <v>1414</v>
      </c>
      <c r="I4970" s="359" t="s">
        <v>1407</v>
      </c>
      <c r="J4970" s="358">
        <v>0.3</v>
      </c>
      <c r="K4970" s="359" t="s">
        <v>1113</v>
      </c>
      <c r="L4970" s="359" t="s">
        <v>1392</v>
      </c>
      <c r="M4970" s="368">
        <v>1988</v>
      </c>
      <c r="N4970" s="207" t="s">
        <v>1558</v>
      </c>
      <c r="O4970" s="203"/>
    </row>
    <row r="4971" spans="1:15" ht="27.75" hidden="1" customHeight="1" x14ac:dyDescent="0.25">
      <c r="A4971" s="203" t="s">
        <v>2134</v>
      </c>
      <c r="B4971" s="202" t="s">
        <v>768</v>
      </c>
      <c r="C4971" s="203" t="s">
        <v>1568</v>
      </c>
      <c r="D4971" s="202" t="s">
        <v>2137</v>
      </c>
      <c r="E4971" s="202" t="s">
        <v>1557</v>
      </c>
      <c r="F4971" s="202" t="s">
        <v>505</v>
      </c>
      <c r="G4971" s="253">
        <v>4.4000000000000004</v>
      </c>
      <c r="H4971" s="361" t="s">
        <v>1400</v>
      </c>
      <c r="I4971" s="359" t="s">
        <v>1379</v>
      </c>
      <c r="J4971" s="274">
        <v>0.26</v>
      </c>
      <c r="K4971" s="359" t="s">
        <v>1391</v>
      </c>
      <c r="L4971" s="359" t="s">
        <v>1392</v>
      </c>
      <c r="M4971" s="368">
        <v>2011</v>
      </c>
      <c r="N4971" s="205">
        <v>43627</v>
      </c>
      <c r="O4971" s="203" t="s">
        <v>1537</v>
      </c>
    </row>
    <row r="4972" spans="1:15" ht="27.75" hidden="1" customHeight="1" x14ac:dyDescent="0.25">
      <c r="A4972" s="203" t="s">
        <v>2134</v>
      </c>
      <c r="B4972" s="202" t="s">
        <v>768</v>
      </c>
      <c r="C4972" s="203" t="s">
        <v>1568</v>
      </c>
      <c r="D4972" s="202" t="s">
        <v>2137</v>
      </c>
      <c r="E4972" s="202" t="s">
        <v>1557</v>
      </c>
      <c r="F4972" s="202" t="s">
        <v>505</v>
      </c>
      <c r="G4972" s="253">
        <v>0.39</v>
      </c>
      <c r="H4972" s="361" t="s">
        <v>1400</v>
      </c>
      <c r="I4972" s="359" t="s">
        <v>1382</v>
      </c>
      <c r="J4972" s="274">
        <v>0.26</v>
      </c>
      <c r="K4972" s="359" t="s">
        <v>1391</v>
      </c>
      <c r="L4972" s="359" t="s">
        <v>1392</v>
      </c>
      <c r="M4972" s="368">
        <v>2011</v>
      </c>
      <c r="N4972" s="205">
        <v>43627</v>
      </c>
      <c r="O4972" s="203" t="s">
        <v>1537</v>
      </c>
    </row>
    <row r="4973" spans="1:15" ht="27.75" hidden="1" customHeight="1" x14ac:dyDescent="0.25">
      <c r="A4973" s="203" t="s">
        <v>2134</v>
      </c>
      <c r="B4973" s="202" t="s">
        <v>768</v>
      </c>
      <c r="C4973" s="203" t="s">
        <v>1568</v>
      </c>
      <c r="D4973" s="202" t="s">
        <v>2137</v>
      </c>
      <c r="E4973" s="202" t="s">
        <v>1557</v>
      </c>
      <c r="F4973" s="202" t="s">
        <v>505</v>
      </c>
      <c r="G4973" s="253">
        <v>0.54</v>
      </c>
      <c r="H4973" s="361" t="s">
        <v>1400</v>
      </c>
      <c r="I4973" s="359" t="s">
        <v>1383</v>
      </c>
      <c r="J4973" s="274">
        <v>0.26</v>
      </c>
      <c r="K4973" s="359" t="s">
        <v>1391</v>
      </c>
      <c r="L4973" s="359" t="s">
        <v>1392</v>
      </c>
      <c r="M4973" s="368">
        <v>2011</v>
      </c>
      <c r="N4973" s="205">
        <v>43627</v>
      </c>
      <c r="O4973" s="203" t="s">
        <v>1537</v>
      </c>
    </row>
    <row r="4974" spans="1:15" ht="27.75" hidden="1" customHeight="1" x14ac:dyDescent="0.25">
      <c r="A4974" s="203" t="s">
        <v>2134</v>
      </c>
      <c r="B4974" s="202" t="s">
        <v>768</v>
      </c>
      <c r="C4974" s="203" t="s">
        <v>1568</v>
      </c>
      <c r="D4974" s="202" t="s">
        <v>2137</v>
      </c>
      <c r="E4974" s="202" t="s">
        <v>1557</v>
      </c>
      <c r="F4974" s="202" t="s">
        <v>505</v>
      </c>
      <c r="G4974" s="253">
        <v>0.23</v>
      </c>
      <c r="H4974" s="361" t="s">
        <v>1400</v>
      </c>
      <c r="I4974" s="359" t="s">
        <v>1384</v>
      </c>
      <c r="J4974" s="274">
        <v>0.26</v>
      </c>
      <c r="K4974" s="359" t="s">
        <v>1391</v>
      </c>
      <c r="L4974" s="359" t="s">
        <v>1392</v>
      </c>
      <c r="M4974" s="368">
        <v>2011</v>
      </c>
      <c r="N4974" s="205">
        <v>43627</v>
      </c>
      <c r="O4974" s="203" t="s">
        <v>1537</v>
      </c>
    </row>
    <row r="4975" spans="1:15" ht="27.75" hidden="1" customHeight="1" x14ac:dyDescent="0.25">
      <c r="A4975" s="203" t="s">
        <v>2134</v>
      </c>
      <c r="B4975" s="202" t="s">
        <v>768</v>
      </c>
      <c r="C4975" s="203" t="s">
        <v>1568</v>
      </c>
      <c r="D4975" s="202" t="s">
        <v>2137</v>
      </c>
      <c r="E4975" s="202" t="s">
        <v>1557</v>
      </c>
      <c r="F4975" s="202" t="s">
        <v>505</v>
      </c>
      <c r="G4975" s="253">
        <v>3.2000000000000001E-2</v>
      </c>
      <c r="H4975" s="361" t="s">
        <v>1400</v>
      </c>
      <c r="I4975" s="359" t="s">
        <v>1385</v>
      </c>
      <c r="J4975" s="274">
        <v>0.26</v>
      </c>
      <c r="K4975" s="359" t="s">
        <v>1391</v>
      </c>
      <c r="L4975" s="359" t="s">
        <v>1392</v>
      </c>
      <c r="M4975" s="368">
        <v>2011</v>
      </c>
      <c r="N4975" s="205">
        <v>43627</v>
      </c>
      <c r="O4975" s="203" t="s">
        <v>1537</v>
      </c>
    </row>
    <row r="4976" spans="1:15" ht="27.75" hidden="1" customHeight="1" x14ac:dyDescent="0.25">
      <c r="A4976" s="203" t="s">
        <v>2134</v>
      </c>
      <c r="B4976" s="202" t="s">
        <v>768</v>
      </c>
      <c r="C4976" s="203" t="s">
        <v>1403</v>
      </c>
      <c r="D4976" s="202" t="s">
        <v>1404</v>
      </c>
      <c r="E4976" s="202" t="s">
        <v>1405</v>
      </c>
      <c r="F4976" s="202" t="s">
        <v>475</v>
      </c>
      <c r="G4976" s="253">
        <v>154</v>
      </c>
      <c r="H4976" s="361" t="s">
        <v>1406</v>
      </c>
      <c r="I4976" s="359" t="s">
        <v>1407</v>
      </c>
      <c r="J4976" s="359" t="s">
        <v>1380</v>
      </c>
      <c r="K4976" s="359" t="s">
        <v>22</v>
      </c>
      <c r="L4976" s="359" t="s">
        <v>1408</v>
      </c>
      <c r="M4976" s="368" t="s">
        <v>1407</v>
      </c>
      <c r="N4976" s="205">
        <v>42486</v>
      </c>
      <c r="O4976" s="203"/>
    </row>
    <row r="4977" spans="1:15" ht="27.75" hidden="1" customHeight="1" x14ac:dyDescent="0.25">
      <c r="A4977" s="226" t="s">
        <v>2134</v>
      </c>
      <c r="B4977" s="269" t="s">
        <v>768</v>
      </c>
      <c r="C4977" s="226" t="s">
        <v>2568</v>
      </c>
      <c r="D4977" s="269" t="s">
        <v>2137</v>
      </c>
      <c r="E4977" s="269" t="s">
        <v>1557</v>
      </c>
      <c r="F4977" s="269" t="s">
        <v>475</v>
      </c>
      <c r="G4977" s="373">
        <v>1.29</v>
      </c>
      <c r="H4977" s="225" t="s">
        <v>488</v>
      </c>
      <c r="I4977" s="269" t="s">
        <v>1379</v>
      </c>
      <c r="J4977" s="374">
        <v>0</v>
      </c>
      <c r="K4977" s="269" t="s">
        <v>22</v>
      </c>
      <c r="L4977" s="269" t="s">
        <v>1392</v>
      </c>
      <c r="M4977" s="369">
        <v>2010</v>
      </c>
      <c r="N4977" s="375">
        <v>43873</v>
      </c>
      <c r="O4977" s="226" t="s">
        <v>2569</v>
      </c>
    </row>
    <row r="4978" spans="1:15" ht="27.75" hidden="1" customHeight="1" x14ac:dyDescent="0.25">
      <c r="A4978" s="226" t="s">
        <v>2134</v>
      </c>
      <c r="B4978" s="269" t="s">
        <v>768</v>
      </c>
      <c r="C4978" s="226" t="s">
        <v>2568</v>
      </c>
      <c r="D4978" s="269" t="s">
        <v>2137</v>
      </c>
      <c r="E4978" s="269" t="s">
        <v>1557</v>
      </c>
      <c r="F4978" s="269" t="s">
        <v>475</v>
      </c>
      <c r="G4978" s="373">
        <v>0.48</v>
      </c>
      <c r="H4978" s="225" t="s">
        <v>488</v>
      </c>
      <c r="I4978" s="269" t="s">
        <v>1382</v>
      </c>
      <c r="J4978" s="374">
        <v>0</v>
      </c>
      <c r="K4978" s="269" t="s">
        <v>22</v>
      </c>
      <c r="L4978" s="269" t="s">
        <v>1392</v>
      </c>
      <c r="M4978" s="369">
        <v>2010</v>
      </c>
      <c r="N4978" s="375">
        <v>43873</v>
      </c>
      <c r="O4978" s="226" t="s">
        <v>2569</v>
      </c>
    </row>
    <row r="4979" spans="1:15" ht="27.75" hidden="1" customHeight="1" x14ac:dyDescent="0.25">
      <c r="A4979" s="226" t="s">
        <v>2134</v>
      </c>
      <c r="B4979" s="269" t="s">
        <v>768</v>
      </c>
      <c r="C4979" s="226" t="s">
        <v>2568</v>
      </c>
      <c r="D4979" s="269" t="s">
        <v>2137</v>
      </c>
      <c r="E4979" s="269" t="s">
        <v>1557</v>
      </c>
      <c r="F4979" s="269" t="s">
        <v>475</v>
      </c>
      <c r="G4979" s="373">
        <v>0.19</v>
      </c>
      <c r="H4979" s="225" t="s">
        <v>488</v>
      </c>
      <c r="I4979" s="269" t="s">
        <v>1383</v>
      </c>
      <c r="J4979" s="374">
        <v>0</v>
      </c>
      <c r="K4979" s="269" t="s">
        <v>22</v>
      </c>
      <c r="L4979" s="269" t="s">
        <v>1392</v>
      </c>
      <c r="M4979" s="369">
        <v>2010</v>
      </c>
      <c r="N4979" s="375">
        <v>43873</v>
      </c>
      <c r="O4979" s="226" t="s">
        <v>2569</v>
      </c>
    </row>
    <row r="4980" spans="1:15" ht="27.75" hidden="1" customHeight="1" x14ac:dyDescent="0.25">
      <c r="A4980" s="226" t="s">
        <v>2134</v>
      </c>
      <c r="B4980" s="269" t="s">
        <v>768</v>
      </c>
      <c r="C4980" s="226" t="s">
        <v>2568</v>
      </c>
      <c r="D4980" s="269" t="s">
        <v>2137</v>
      </c>
      <c r="E4980" s="269" t="s">
        <v>1557</v>
      </c>
      <c r="F4980" s="269" t="s">
        <v>475</v>
      </c>
      <c r="G4980" s="373">
        <v>8.7999999999999995E-2</v>
      </c>
      <c r="H4980" s="225" t="s">
        <v>488</v>
      </c>
      <c r="I4980" s="372" t="s">
        <v>1384</v>
      </c>
      <c r="J4980" s="374">
        <v>0</v>
      </c>
      <c r="K4980" s="269" t="s">
        <v>22</v>
      </c>
      <c r="L4980" s="269" t="s">
        <v>1392</v>
      </c>
      <c r="M4980" s="369">
        <v>2010</v>
      </c>
      <c r="N4980" s="375">
        <v>43873</v>
      </c>
      <c r="O4980" s="226" t="s">
        <v>2569</v>
      </c>
    </row>
    <row r="4981" spans="1:15" ht="27.75" hidden="1" customHeight="1" x14ac:dyDescent="0.25">
      <c r="A4981" s="226" t="s">
        <v>2134</v>
      </c>
      <c r="B4981" s="269" t="s">
        <v>768</v>
      </c>
      <c r="C4981" s="226" t="s">
        <v>2568</v>
      </c>
      <c r="D4981" s="269" t="s">
        <v>2137</v>
      </c>
      <c r="E4981" s="269" t="s">
        <v>1557</v>
      </c>
      <c r="F4981" s="269" t="s">
        <v>475</v>
      </c>
      <c r="G4981" s="373">
        <v>4.2000000000000003E-2</v>
      </c>
      <c r="H4981" s="225" t="s">
        <v>488</v>
      </c>
      <c r="I4981" s="372" t="s">
        <v>1385</v>
      </c>
      <c r="J4981" s="374">
        <v>0</v>
      </c>
      <c r="K4981" s="269" t="s">
        <v>22</v>
      </c>
      <c r="L4981" s="269" t="s">
        <v>1392</v>
      </c>
      <c r="M4981" s="369">
        <v>2010</v>
      </c>
      <c r="N4981" s="375">
        <v>43873</v>
      </c>
      <c r="O4981" s="226" t="s">
        <v>2569</v>
      </c>
    </row>
    <row r="4982" spans="1:15" ht="27.75" hidden="1" customHeight="1" x14ac:dyDescent="0.25">
      <c r="A4982" s="226" t="s">
        <v>2134</v>
      </c>
      <c r="B4982" s="269" t="s">
        <v>768</v>
      </c>
      <c r="C4982" s="226" t="s">
        <v>2568</v>
      </c>
      <c r="D4982" s="269" t="s">
        <v>2572</v>
      </c>
      <c r="E4982" s="269" t="s">
        <v>1557</v>
      </c>
      <c r="F4982" s="269" t="s">
        <v>475</v>
      </c>
      <c r="G4982" s="373">
        <v>1.29</v>
      </c>
      <c r="H4982" s="225" t="s">
        <v>488</v>
      </c>
      <c r="I4982" s="269" t="s">
        <v>1379</v>
      </c>
      <c r="J4982" s="374">
        <v>0</v>
      </c>
      <c r="K4982" s="269" t="s">
        <v>22</v>
      </c>
      <c r="L4982" s="269" t="s">
        <v>1392</v>
      </c>
      <c r="M4982" s="369">
        <v>2010</v>
      </c>
      <c r="N4982" s="375">
        <v>43873</v>
      </c>
      <c r="O4982" s="226" t="s">
        <v>2569</v>
      </c>
    </row>
    <row r="4983" spans="1:15" ht="27.75" hidden="1" customHeight="1" x14ac:dyDescent="0.25">
      <c r="A4983" s="226" t="s">
        <v>2134</v>
      </c>
      <c r="B4983" s="269" t="s">
        <v>768</v>
      </c>
      <c r="C4983" s="226" t="s">
        <v>2568</v>
      </c>
      <c r="D4983" s="269" t="s">
        <v>2572</v>
      </c>
      <c r="E4983" s="269" t="s">
        <v>1557</v>
      </c>
      <c r="F4983" s="269" t="s">
        <v>475</v>
      </c>
      <c r="G4983" s="373">
        <v>0.48</v>
      </c>
      <c r="H4983" s="225" t="s">
        <v>488</v>
      </c>
      <c r="I4983" s="269" t="s">
        <v>1382</v>
      </c>
      <c r="J4983" s="374">
        <v>0</v>
      </c>
      <c r="K4983" s="269" t="s">
        <v>22</v>
      </c>
      <c r="L4983" s="269" t="s">
        <v>1392</v>
      </c>
      <c r="M4983" s="369">
        <v>2010</v>
      </c>
      <c r="N4983" s="375">
        <v>43873</v>
      </c>
      <c r="O4983" s="226" t="s">
        <v>2569</v>
      </c>
    </row>
    <row r="4984" spans="1:15" ht="27.75" hidden="1" customHeight="1" x14ac:dyDescent="0.25">
      <c r="A4984" s="226" t="s">
        <v>2134</v>
      </c>
      <c r="B4984" s="269" t="s">
        <v>768</v>
      </c>
      <c r="C4984" s="226" t="s">
        <v>2568</v>
      </c>
      <c r="D4984" s="269" t="s">
        <v>2572</v>
      </c>
      <c r="E4984" s="269" t="s">
        <v>1557</v>
      </c>
      <c r="F4984" s="269" t="s">
        <v>475</v>
      </c>
      <c r="G4984" s="373">
        <v>0.19</v>
      </c>
      <c r="H4984" s="225" t="s">
        <v>488</v>
      </c>
      <c r="I4984" s="269" t="s">
        <v>1383</v>
      </c>
      <c r="J4984" s="374">
        <v>0</v>
      </c>
      <c r="K4984" s="269" t="s">
        <v>22</v>
      </c>
      <c r="L4984" s="269" t="s">
        <v>1392</v>
      </c>
      <c r="M4984" s="369">
        <v>2010</v>
      </c>
      <c r="N4984" s="375">
        <v>43873</v>
      </c>
      <c r="O4984" s="226" t="s">
        <v>2569</v>
      </c>
    </row>
    <row r="4985" spans="1:15" ht="27.75" hidden="1" customHeight="1" x14ac:dyDescent="0.25">
      <c r="A4985" s="226" t="s">
        <v>2134</v>
      </c>
      <c r="B4985" s="269" t="s">
        <v>768</v>
      </c>
      <c r="C4985" s="226" t="s">
        <v>2568</v>
      </c>
      <c r="D4985" s="269" t="s">
        <v>2572</v>
      </c>
      <c r="E4985" s="269" t="s">
        <v>1557</v>
      </c>
      <c r="F4985" s="269" t="s">
        <v>475</v>
      </c>
      <c r="G4985" s="373">
        <v>8.7999999999999995E-2</v>
      </c>
      <c r="H4985" s="225" t="s">
        <v>488</v>
      </c>
      <c r="I4985" s="372" t="s">
        <v>1384</v>
      </c>
      <c r="J4985" s="374">
        <v>0</v>
      </c>
      <c r="K4985" s="269" t="s">
        <v>22</v>
      </c>
      <c r="L4985" s="269" t="s">
        <v>1392</v>
      </c>
      <c r="M4985" s="369">
        <v>2010</v>
      </c>
      <c r="N4985" s="375">
        <v>43873</v>
      </c>
      <c r="O4985" s="226" t="s">
        <v>2569</v>
      </c>
    </row>
    <row r="4986" spans="1:15" ht="27.75" hidden="1" customHeight="1" x14ac:dyDescent="0.25">
      <c r="A4986" s="226" t="s">
        <v>2134</v>
      </c>
      <c r="B4986" s="269" t="s">
        <v>768</v>
      </c>
      <c r="C4986" s="226" t="s">
        <v>2568</v>
      </c>
      <c r="D4986" s="269" t="s">
        <v>2572</v>
      </c>
      <c r="E4986" s="269" t="s">
        <v>1557</v>
      </c>
      <c r="F4986" s="269" t="s">
        <v>475</v>
      </c>
      <c r="G4986" s="373">
        <v>4.2000000000000003E-2</v>
      </c>
      <c r="H4986" s="225" t="s">
        <v>488</v>
      </c>
      <c r="I4986" s="372" t="s">
        <v>1385</v>
      </c>
      <c r="J4986" s="374">
        <v>0</v>
      </c>
      <c r="K4986" s="269" t="s">
        <v>22</v>
      </c>
      <c r="L4986" s="269" t="s">
        <v>1392</v>
      </c>
      <c r="M4986" s="369">
        <v>2010</v>
      </c>
      <c r="N4986" s="375">
        <v>43873</v>
      </c>
      <c r="O4986" s="226" t="s">
        <v>2569</v>
      </c>
    </row>
    <row r="4987" spans="1:15" ht="27.75" hidden="1" customHeight="1" x14ac:dyDescent="0.25">
      <c r="A4987" s="226" t="s">
        <v>2134</v>
      </c>
      <c r="B4987" s="269" t="s">
        <v>768</v>
      </c>
      <c r="C4987" s="226" t="s">
        <v>2568</v>
      </c>
      <c r="D4987" s="269" t="s">
        <v>2573</v>
      </c>
      <c r="E4987" s="269" t="s">
        <v>1557</v>
      </c>
      <c r="F4987" s="269" t="s">
        <v>475</v>
      </c>
      <c r="G4987" s="373">
        <v>3.88</v>
      </c>
      <c r="H4987" s="225" t="s">
        <v>488</v>
      </c>
      <c r="I4987" s="269" t="s">
        <v>1379</v>
      </c>
      <c r="J4987" s="374">
        <v>0</v>
      </c>
      <c r="K4987" s="269" t="s">
        <v>22</v>
      </c>
      <c r="L4987" s="269" t="s">
        <v>1392</v>
      </c>
      <c r="M4987" s="369">
        <v>2010</v>
      </c>
      <c r="N4987" s="375">
        <v>43873</v>
      </c>
      <c r="O4987" s="226" t="s">
        <v>2569</v>
      </c>
    </row>
    <row r="4988" spans="1:15" ht="27.75" hidden="1" customHeight="1" x14ac:dyDescent="0.25">
      <c r="A4988" s="226" t="s">
        <v>2134</v>
      </c>
      <c r="B4988" s="269" t="s">
        <v>768</v>
      </c>
      <c r="C4988" s="226" t="s">
        <v>2568</v>
      </c>
      <c r="D4988" s="269" t="s">
        <v>2573</v>
      </c>
      <c r="E4988" s="269" t="s">
        <v>1557</v>
      </c>
      <c r="F4988" s="269" t="s">
        <v>475</v>
      </c>
      <c r="G4988" s="373">
        <v>1.44</v>
      </c>
      <c r="H4988" s="225" t="s">
        <v>488</v>
      </c>
      <c r="I4988" s="269" t="s">
        <v>1382</v>
      </c>
      <c r="J4988" s="374">
        <v>0</v>
      </c>
      <c r="K4988" s="269" t="s">
        <v>22</v>
      </c>
      <c r="L4988" s="269" t="s">
        <v>1392</v>
      </c>
      <c r="M4988" s="369">
        <v>2010</v>
      </c>
      <c r="N4988" s="375">
        <v>43873</v>
      </c>
      <c r="O4988" s="226" t="s">
        <v>2569</v>
      </c>
    </row>
    <row r="4989" spans="1:15" ht="27.75" hidden="1" customHeight="1" x14ac:dyDescent="0.25">
      <c r="A4989" s="226" t="s">
        <v>2134</v>
      </c>
      <c r="B4989" s="269" t="s">
        <v>768</v>
      </c>
      <c r="C4989" s="226" t="s">
        <v>2568</v>
      </c>
      <c r="D4989" s="269" t="s">
        <v>2573</v>
      </c>
      <c r="E4989" s="269" t="s">
        <v>1557</v>
      </c>
      <c r="F4989" s="269" t="s">
        <v>475</v>
      </c>
      <c r="G4989" s="373">
        <v>0.57999999999999996</v>
      </c>
      <c r="H4989" s="225" t="s">
        <v>488</v>
      </c>
      <c r="I4989" s="269" t="s">
        <v>1383</v>
      </c>
      <c r="J4989" s="374">
        <v>0</v>
      </c>
      <c r="K4989" s="269" t="s">
        <v>22</v>
      </c>
      <c r="L4989" s="269" t="s">
        <v>1392</v>
      </c>
      <c r="M4989" s="369">
        <v>2010</v>
      </c>
      <c r="N4989" s="375">
        <v>43873</v>
      </c>
      <c r="O4989" s="226" t="s">
        <v>2569</v>
      </c>
    </row>
    <row r="4990" spans="1:15" ht="27.75" hidden="1" customHeight="1" x14ac:dyDescent="0.25">
      <c r="A4990" s="226" t="s">
        <v>2134</v>
      </c>
      <c r="B4990" s="269" t="s">
        <v>768</v>
      </c>
      <c r="C4990" s="226" t="s">
        <v>2568</v>
      </c>
      <c r="D4990" s="269" t="s">
        <v>2573</v>
      </c>
      <c r="E4990" s="269" t="s">
        <v>1557</v>
      </c>
      <c r="F4990" s="269" t="s">
        <v>475</v>
      </c>
      <c r="G4990" s="373">
        <v>0.26</v>
      </c>
      <c r="H4990" s="225" t="s">
        <v>488</v>
      </c>
      <c r="I4990" s="372" t="s">
        <v>1384</v>
      </c>
      <c r="J4990" s="374">
        <v>0</v>
      </c>
      <c r="K4990" s="269" t="s">
        <v>22</v>
      </c>
      <c r="L4990" s="269" t="s">
        <v>1392</v>
      </c>
      <c r="M4990" s="369">
        <v>2010</v>
      </c>
      <c r="N4990" s="375">
        <v>43873</v>
      </c>
      <c r="O4990" s="226" t="s">
        <v>2569</v>
      </c>
    </row>
    <row r="4991" spans="1:15" ht="27.75" hidden="1" customHeight="1" x14ac:dyDescent="0.25">
      <c r="A4991" s="226" t="s">
        <v>2134</v>
      </c>
      <c r="B4991" s="269" t="s">
        <v>768</v>
      </c>
      <c r="C4991" s="226" t="s">
        <v>2568</v>
      </c>
      <c r="D4991" s="269" t="s">
        <v>2573</v>
      </c>
      <c r="E4991" s="269" t="s">
        <v>1557</v>
      </c>
      <c r="F4991" s="269" t="s">
        <v>475</v>
      </c>
      <c r="G4991" s="373">
        <v>0.13</v>
      </c>
      <c r="H4991" s="225" t="s">
        <v>488</v>
      </c>
      <c r="I4991" s="372" t="s">
        <v>1385</v>
      </c>
      <c r="J4991" s="374">
        <v>0</v>
      </c>
      <c r="K4991" s="269" t="s">
        <v>22</v>
      </c>
      <c r="L4991" s="269" t="s">
        <v>1392</v>
      </c>
      <c r="M4991" s="369">
        <v>2010</v>
      </c>
      <c r="N4991" s="375">
        <v>43873</v>
      </c>
      <c r="O4991" s="226" t="s">
        <v>2569</v>
      </c>
    </row>
    <row r="4992" spans="1:15" ht="27.75" hidden="1" customHeight="1" x14ac:dyDescent="0.25">
      <c r="A4992" s="226" t="s">
        <v>2134</v>
      </c>
      <c r="B4992" s="269" t="s">
        <v>768</v>
      </c>
      <c r="C4992" s="226" t="s">
        <v>2568</v>
      </c>
      <c r="D4992" s="269" t="s">
        <v>2575</v>
      </c>
      <c r="E4992" s="269" t="s">
        <v>1557</v>
      </c>
      <c r="F4992" s="269" t="s">
        <v>475</v>
      </c>
      <c r="G4992" s="373">
        <v>7.23</v>
      </c>
      <c r="H4992" s="225" t="s">
        <v>488</v>
      </c>
      <c r="I4992" s="269" t="s">
        <v>1379</v>
      </c>
      <c r="J4992" s="374">
        <v>0</v>
      </c>
      <c r="K4992" s="269" t="s">
        <v>22</v>
      </c>
      <c r="L4992" s="269" t="s">
        <v>1392</v>
      </c>
      <c r="M4992" s="369">
        <v>2010</v>
      </c>
      <c r="N4992" s="375">
        <v>43873</v>
      </c>
      <c r="O4992" s="226" t="s">
        <v>2569</v>
      </c>
    </row>
    <row r="4993" spans="1:15" ht="27.75" hidden="1" customHeight="1" x14ac:dyDescent="0.25">
      <c r="A4993" s="226" t="s">
        <v>2134</v>
      </c>
      <c r="B4993" s="269" t="s">
        <v>768</v>
      </c>
      <c r="C4993" s="226" t="s">
        <v>2568</v>
      </c>
      <c r="D4993" s="269" t="s">
        <v>2575</v>
      </c>
      <c r="E4993" s="269" t="s">
        <v>1557</v>
      </c>
      <c r="F4993" s="269" t="s">
        <v>475</v>
      </c>
      <c r="G4993" s="373">
        <v>2.68</v>
      </c>
      <c r="H4993" s="225" t="s">
        <v>488</v>
      </c>
      <c r="I4993" s="269" t="s">
        <v>1382</v>
      </c>
      <c r="J4993" s="374">
        <v>0</v>
      </c>
      <c r="K4993" s="269" t="s">
        <v>22</v>
      </c>
      <c r="L4993" s="269" t="s">
        <v>1392</v>
      </c>
      <c r="M4993" s="369">
        <v>2010</v>
      </c>
      <c r="N4993" s="375">
        <v>43873</v>
      </c>
      <c r="O4993" s="226" t="s">
        <v>2569</v>
      </c>
    </row>
    <row r="4994" spans="1:15" ht="27.75" hidden="1" customHeight="1" x14ac:dyDescent="0.25">
      <c r="A4994" s="226" t="s">
        <v>2134</v>
      </c>
      <c r="B4994" s="269" t="s">
        <v>768</v>
      </c>
      <c r="C4994" s="226" t="s">
        <v>2568</v>
      </c>
      <c r="D4994" s="269" t="s">
        <v>2575</v>
      </c>
      <c r="E4994" s="269" t="s">
        <v>1557</v>
      </c>
      <c r="F4994" s="269" t="s">
        <v>475</v>
      </c>
      <c r="G4994" s="373">
        <v>1.08</v>
      </c>
      <c r="H4994" s="225" t="s">
        <v>488</v>
      </c>
      <c r="I4994" s="269" t="s">
        <v>1383</v>
      </c>
      <c r="J4994" s="374">
        <v>0</v>
      </c>
      <c r="K4994" s="269" t="s">
        <v>22</v>
      </c>
      <c r="L4994" s="269" t="s">
        <v>1392</v>
      </c>
      <c r="M4994" s="369">
        <v>2010</v>
      </c>
      <c r="N4994" s="375">
        <v>43873</v>
      </c>
      <c r="O4994" s="226" t="s">
        <v>2569</v>
      </c>
    </row>
    <row r="4995" spans="1:15" ht="27.75" hidden="1" customHeight="1" x14ac:dyDescent="0.25">
      <c r="A4995" s="226" t="s">
        <v>2134</v>
      </c>
      <c r="B4995" s="269" t="s">
        <v>768</v>
      </c>
      <c r="C4995" s="226" t="s">
        <v>2568</v>
      </c>
      <c r="D4995" s="269" t="s">
        <v>2575</v>
      </c>
      <c r="E4995" s="269" t="s">
        <v>1557</v>
      </c>
      <c r="F4995" s="269" t="s">
        <v>475</v>
      </c>
      <c r="G4995" s="373">
        <v>0.49</v>
      </c>
      <c r="H4995" s="225" t="s">
        <v>488</v>
      </c>
      <c r="I4995" s="372" t="s">
        <v>1384</v>
      </c>
      <c r="J4995" s="374">
        <v>0</v>
      </c>
      <c r="K4995" s="269" t="s">
        <v>22</v>
      </c>
      <c r="L4995" s="269" t="s">
        <v>1392</v>
      </c>
      <c r="M4995" s="369">
        <v>2010</v>
      </c>
      <c r="N4995" s="375">
        <v>43873</v>
      </c>
      <c r="O4995" s="226" t="s">
        <v>2569</v>
      </c>
    </row>
    <row r="4996" spans="1:15" ht="27.75" hidden="1" customHeight="1" x14ac:dyDescent="0.25">
      <c r="A4996" s="226" t="s">
        <v>2134</v>
      </c>
      <c r="B4996" s="269" t="s">
        <v>768</v>
      </c>
      <c r="C4996" s="226" t="s">
        <v>2568</v>
      </c>
      <c r="D4996" s="269" t="s">
        <v>2575</v>
      </c>
      <c r="E4996" s="269" t="s">
        <v>1557</v>
      </c>
      <c r="F4996" s="269" t="s">
        <v>475</v>
      </c>
      <c r="G4996" s="373">
        <v>0.24</v>
      </c>
      <c r="H4996" s="225" t="s">
        <v>488</v>
      </c>
      <c r="I4996" s="372" t="s">
        <v>1385</v>
      </c>
      <c r="J4996" s="374">
        <v>0</v>
      </c>
      <c r="K4996" s="269" t="s">
        <v>22</v>
      </c>
      <c r="L4996" s="269" t="s">
        <v>1392</v>
      </c>
      <c r="M4996" s="369">
        <v>2010</v>
      </c>
      <c r="N4996" s="375">
        <v>43873</v>
      </c>
      <c r="O4996" s="226" t="s">
        <v>2569</v>
      </c>
    </row>
    <row r="4997" spans="1:15" ht="27.75" hidden="1" customHeight="1" x14ac:dyDescent="0.25">
      <c r="A4997" s="226" t="s">
        <v>2134</v>
      </c>
      <c r="B4997" s="269" t="s">
        <v>768</v>
      </c>
      <c r="C4997" s="226" t="s">
        <v>2568</v>
      </c>
      <c r="D4997" s="269" t="s">
        <v>769</v>
      </c>
      <c r="E4997" s="269" t="s">
        <v>2136</v>
      </c>
      <c r="F4997" s="269" t="s">
        <v>475</v>
      </c>
      <c r="G4997" s="373">
        <v>0.63</v>
      </c>
      <c r="H4997" s="225" t="s">
        <v>488</v>
      </c>
      <c r="I4997" s="269" t="s">
        <v>1379</v>
      </c>
      <c r="J4997" s="374">
        <v>0</v>
      </c>
      <c r="K4997" s="269" t="s">
        <v>22</v>
      </c>
      <c r="L4997" s="269" t="s">
        <v>1392</v>
      </c>
      <c r="M4997" s="369">
        <v>2010</v>
      </c>
      <c r="N4997" s="375">
        <v>43873</v>
      </c>
      <c r="O4997" s="226" t="s">
        <v>2569</v>
      </c>
    </row>
    <row r="4998" spans="1:15" ht="27.75" hidden="1" customHeight="1" x14ac:dyDescent="0.25">
      <c r="A4998" s="226" t="s">
        <v>2134</v>
      </c>
      <c r="B4998" s="269" t="s">
        <v>768</v>
      </c>
      <c r="C4998" s="226" t="s">
        <v>2568</v>
      </c>
      <c r="D4998" s="269" t="s">
        <v>769</v>
      </c>
      <c r="E4998" s="269" t="s">
        <v>2136</v>
      </c>
      <c r="F4998" s="269" t="s">
        <v>475</v>
      </c>
      <c r="G4998" s="373">
        <v>0.23</v>
      </c>
      <c r="H4998" s="225" t="s">
        <v>488</v>
      </c>
      <c r="I4998" s="269" t="s">
        <v>1382</v>
      </c>
      <c r="J4998" s="374">
        <v>0</v>
      </c>
      <c r="K4998" s="269" t="s">
        <v>22</v>
      </c>
      <c r="L4998" s="269" t="s">
        <v>1392</v>
      </c>
      <c r="M4998" s="369">
        <v>2010</v>
      </c>
      <c r="N4998" s="375">
        <v>43873</v>
      </c>
      <c r="O4998" s="226" t="s">
        <v>2569</v>
      </c>
    </row>
    <row r="4999" spans="1:15" ht="27.75" hidden="1" customHeight="1" x14ac:dyDescent="0.25">
      <c r="A4999" s="226" t="s">
        <v>2134</v>
      </c>
      <c r="B4999" s="269" t="s">
        <v>768</v>
      </c>
      <c r="C4999" s="226" t="s">
        <v>2568</v>
      </c>
      <c r="D4999" s="269" t="s">
        <v>769</v>
      </c>
      <c r="E4999" s="269" t="s">
        <v>2136</v>
      </c>
      <c r="F4999" s="269" t="s">
        <v>475</v>
      </c>
      <c r="G4999" s="373">
        <v>9.4E-2</v>
      </c>
      <c r="H4999" s="225" t="s">
        <v>488</v>
      </c>
      <c r="I4999" s="269" t="s">
        <v>1383</v>
      </c>
      <c r="J4999" s="374">
        <v>0</v>
      </c>
      <c r="K4999" s="269" t="s">
        <v>22</v>
      </c>
      <c r="L4999" s="269" t="s">
        <v>1392</v>
      </c>
      <c r="M4999" s="369">
        <v>2010</v>
      </c>
      <c r="N4999" s="375">
        <v>43873</v>
      </c>
      <c r="O4999" s="226" t="s">
        <v>2569</v>
      </c>
    </row>
    <row r="5000" spans="1:15" ht="27.75" hidden="1" customHeight="1" x14ac:dyDescent="0.25">
      <c r="A5000" s="226" t="s">
        <v>2134</v>
      </c>
      <c r="B5000" s="269" t="s">
        <v>768</v>
      </c>
      <c r="C5000" s="226" t="s">
        <v>2568</v>
      </c>
      <c r="D5000" s="269" t="s">
        <v>769</v>
      </c>
      <c r="E5000" s="269" t="s">
        <v>2136</v>
      </c>
      <c r="F5000" s="269" t="s">
        <v>475</v>
      </c>
      <c r="G5000" s="373">
        <v>4.2999999999999997E-2</v>
      </c>
      <c r="H5000" s="225" t="s">
        <v>488</v>
      </c>
      <c r="I5000" s="372" t="s">
        <v>1384</v>
      </c>
      <c r="J5000" s="374">
        <v>0</v>
      </c>
      <c r="K5000" s="269" t="s">
        <v>22</v>
      </c>
      <c r="L5000" s="269" t="s">
        <v>1392</v>
      </c>
      <c r="M5000" s="369">
        <v>2010</v>
      </c>
      <c r="N5000" s="375">
        <v>43873</v>
      </c>
      <c r="O5000" s="226" t="s">
        <v>2569</v>
      </c>
    </row>
    <row r="5001" spans="1:15" ht="27.75" hidden="1" customHeight="1" x14ac:dyDescent="0.25">
      <c r="A5001" s="226" t="s">
        <v>2134</v>
      </c>
      <c r="B5001" s="269" t="s">
        <v>768</v>
      </c>
      <c r="C5001" s="226" t="s">
        <v>2568</v>
      </c>
      <c r="D5001" s="269" t="s">
        <v>769</v>
      </c>
      <c r="E5001" s="269" t="s">
        <v>2136</v>
      </c>
      <c r="F5001" s="269" t="s">
        <v>475</v>
      </c>
      <c r="G5001" s="373">
        <v>2.1000000000000001E-2</v>
      </c>
      <c r="H5001" s="225" t="s">
        <v>488</v>
      </c>
      <c r="I5001" s="372" t="s">
        <v>1385</v>
      </c>
      <c r="J5001" s="374">
        <v>0</v>
      </c>
      <c r="K5001" s="269" t="s">
        <v>22</v>
      </c>
      <c r="L5001" s="269" t="s">
        <v>1392</v>
      </c>
      <c r="M5001" s="369">
        <v>2010</v>
      </c>
      <c r="N5001" s="375">
        <v>43873</v>
      </c>
      <c r="O5001" s="226" t="s">
        <v>2569</v>
      </c>
    </row>
    <row r="5002" spans="1:15" ht="27.75" hidden="1" customHeight="1" x14ac:dyDescent="0.25">
      <c r="A5002" s="226" t="s">
        <v>2134</v>
      </c>
      <c r="B5002" s="269" t="s">
        <v>768</v>
      </c>
      <c r="C5002" s="226" t="s">
        <v>2568</v>
      </c>
      <c r="D5002" s="269" t="s">
        <v>2576</v>
      </c>
      <c r="E5002" s="269" t="s">
        <v>1557</v>
      </c>
      <c r="F5002" s="269" t="s">
        <v>475</v>
      </c>
      <c r="G5002" s="373">
        <v>7.92</v>
      </c>
      <c r="H5002" s="225" t="s">
        <v>488</v>
      </c>
      <c r="I5002" s="269" t="s">
        <v>1379</v>
      </c>
      <c r="J5002" s="374">
        <v>0</v>
      </c>
      <c r="K5002" s="269" t="s">
        <v>22</v>
      </c>
      <c r="L5002" s="269" t="s">
        <v>1392</v>
      </c>
      <c r="M5002" s="369">
        <v>2010</v>
      </c>
      <c r="N5002" s="375">
        <v>43873</v>
      </c>
      <c r="O5002" s="226" t="s">
        <v>2569</v>
      </c>
    </row>
    <row r="5003" spans="1:15" ht="27.75" hidden="1" customHeight="1" x14ac:dyDescent="0.25">
      <c r="A5003" s="226" t="s">
        <v>2134</v>
      </c>
      <c r="B5003" s="269" t="s">
        <v>768</v>
      </c>
      <c r="C5003" s="226" t="s">
        <v>2568</v>
      </c>
      <c r="D5003" s="269" t="s">
        <v>2576</v>
      </c>
      <c r="E5003" s="269" t="s">
        <v>1557</v>
      </c>
      <c r="F5003" s="269" t="s">
        <v>475</v>
      </c>
      <c r="G5003" s="373">
        <v>2.94</v>
      </c>
      <c r="H5003" s="225" t="s">
        <v>488</v>
      </c>
      <c r="I5003" s="269" t="s">
        <v>1382</v>
      </c>
      <c r="J5003" s="374">
        <v>0</v>
      </c>
      <c r="K5003" s="269" t="s">
        <v>22</v>
      </c>
      <c r="L5003" s="269" t="s">
        <v>1392</v>
      </c>
      <c r="M5003" s="369">
        <v>2010</v>
      </c>
      <c r="N5003" s="375">
        <v>43873</v>
      </c>
      <c r="O5003" s="226" t="s">
        <v>2569</v>
      </c>
    </row>
    <row r="5004" spans="1:15" ht="27.75" hidden="1" customHeight="1" x14ac:dyDescent="0.25">
      <c r="A5004" s="226" t="s">
        <v>2134</v>
      </c>
      <c r="B5004" s="269" t="s">
        <v>768</v>
      </c>
      <c r="C5004" s="226" t="s">
        <v>2568</v>
      </c>
      <c r="D5004" s="269" t="s">
        <v>2576</v>
      </c>
      <c r="E5004" s="269" t="s">
        <v>1557</v>
      </c>
      <c r="F5004" s="269" t="s">
        <v>475</v>
      </c>
      <c r="G5004" s="373">
        <v>1.18</v>
      </c>
      <c r="H5004" s="225" t="s">
        <v>488</v>
      </c>
      <c r="I5004" s="269" t="s">
        <v>1383</v>
      </c>
      <c r="J5004" s="374">
        <v>0</v>
      </c>
      <c r="K5004" s="269" t="s">
        <v>22</v>
      </c>
      <c r="L5004" s="269" t="s">
        <v>1392</v>
      </c>
      <c r="M5004" s="369">
        <v>2010</v>
      </c>
      <c r="N5004" s="375">
        <v>43873</v>
      </c>
      <c r="O5004" s="226" t="s">
        <v>2569</v>
      </c>
    </row>
    <row r="5005" spans="1:15" ht="27.75" hidden="1" customHeight="1" x14ac:dyDescent="0.25">
      <c r="A5005" s="226" t="s">
        <v>2134</v>
      </c>
      <c r="B5005" s="269" t="s">
        <v>768</v>
      </c>
      <c r="C5005" s="226" t="s">
        <v>2568</v>
      </c>
      <c r="D5005" s="269" t="s">
        <v>2576</v>
      </c>
      <c r="E5005" s="269" t="s">
        <v>1557</v>
      </c>
      <c r="F5005" s="269" t="s">
        <v>475</v>
      </c>
      <c r="G5005" s="373">
        <v>0.54</v>
      </c>
      <c r="H5005" s="225" t="s">
        <v>488</v>
      </c>
      <c r="I5005" s="372" t="s">
        <v>1384</v>
      </c>
      <c r="J5005" s="374">
        <v>0</v>
      </c>
      <c r="K5005" s="269" t="s">
        <v>22</v>
      </c>
      <c r="L5005" s="269" t="s">
        <v>1392</v>
      </c>
      <c r="M5005" s="369">
        <v>2010</v>
      </c>
      <c r="N5005" s="375">
        <v>43873</v>
      </c>
      <c r="O5005" s="226" t="s">
        <v>2569</v>
      </c>
    </row>
    <row r="5006" spans="1:15" ht="27.75" hidden="1" customHeight="1" x14ac:dyDescent="0.25">
      <c r="A5006" s="226" t="s">
        <v>2134</v>
      </c>
      <c r="B5006" s="269" t="s">
        <v>768</v>
      </c>
      <c r="C5006" s="226" t="s">
        <v>2568</v>
      </c>
      <c r="D5006" s="269" t="s">
        <v>2576</v>
      </c>
      <c r="E5006" s="269" t="s">
        <v>1557</v>
      </c>
      <c r="F5006" s="269" t="s">
        <v>475</v>
      </c>
      <c r="G5006" s="373">
        <v>0.26</v>
      </c>
      <c r="H5006" s="225" t="s">
        <v>488</v>
      </c>
      <c r="I5006" s="372" t="s">
        <v>1385</v>
      </c>
      <c r="J5006" s="374">
        <v>0</v>
      </c>
      <c r="K5006" s="269" t="s">
        <v>22</v>
      </c>
      <c r="L5006" s="269" t="s">
        <v>1392</v>
      </c>
      <c r="M5006" s="369">
        <v>2010</v>
      </c>
      <c r="N5006" s="375">
        <v>43873</v>
      </c>
      <c r="O5006" s="226" t="s">
        <v>2569</v>
      </c>
    </row>
    <row r="5007" spans="1:15" ht="27.75" hidden="1" customHeight="1" x14ac:dyDescent="0.25">
      <c r="A5007" s="226" t="s">
        <v>2134</v>
      </c>
      <c r="B5007" s="269" t="s">
        <v>768</v>
      </c>
      <c r="C5007" s="226" t="s">
        <v>2568</v>
      </c>
      <c r="D5007" s="269" t="s">
        <v>2577</v>
      </c>
      <c r="E5007" s="269" t="s">
        <v>1557</v>
      </c>
      <c r="F5007" s="269" t="s">
        <v>475</v>
      </c>
      <c r="G5007" s="373">
        <v>9.4</v>
      </c>
      <c r="H5007" s="225" t="s">
        <v>488</v>
      </c>
      <c r="I5007" s="269" t="s">
        <v>1379</v>
      </c>
      <c r="J5007" s="374">
        <v>0</v>
      </c>
      <c r="K5007" s="269" t="s">
        <v>22</v>
      </c>
      <c r="L5007" s="269" t="s">
        <v>1392</v>
      </c>
      <c r="M5007" s="369">
        <v>2010</v>
      </c>
      <c r="N5007" s="375">
        <v>43873</v>
      </c>
      <c r="O5007" s="226" t="s">
        <v>2569</v>
      </c>
    </row>
    <row r="5008" spans="1:15" ht="27.75" hidden="1" customHeight="1" x14ac:dyDescent="0.25">
      <c r="A5008" s="226" t="s">
        <v>2134</v>
      </c>
      <c r="B5008" s="269" t="s">
        <v>768</v>
      </c>
      <c r="C5008" s="226" t="s">
        <v>2568</v>
      </c>
      <c r="D5008" s="269" t="s">
        <v>2577</v>
      </c>
      <c r="E5008" s="269" t="s">
        <v>1557</v>
      </c>
      <c r="F5008" s="269" t="s">
        <v>475</v>
      </c>
      <c r="G5008" s="373">
        <v>3.49</v>
      </c>
      <c r="H5008" s="225" t="s">
        <v>488</v>
      </c>
      <c r="I5008" s="269" t="s">
        <v>1382</v>
      </c>
      <c r="J5008" s="374">
        <v>0</v>
      </c>
      <c r="K5008" s="269" t="s">
        <v>22</v>
      </c>
      <c r="L5008" s="269" t="s">
        <v>1392</v>
      </c>
      <c r="M5008" s="369">
        <v>2010</v>
      </c>
      <c r="N5008" s="375">
        <v>43873</v>
      </c>
      <c r="O5008" s="226" t="s">
        <v>2569</v>
      </c>
    </row>
    <row r="5009" spans="1:15" ht="27.75" hidden="1" customHeight="1" x14ac:dyDescent="0.25">
      <c r="A5009" s="226" t="s">
        <v>2134</v>
      </c>
      <c r="B5009" s="269" t="s">
        <v>768</v>
      </c>
      <c r="C5009" s="226" t="s">
        <v>2568</v>
      </c>
      <c r="D5009" s="269" t="s">
        <v>2577</v>
      </c>
      <c r="E5009" s="269" t="s">
        <v>1557</v>
      </c>
      <c r="F5009" s="269" t="s">
        <v>475</v>
      </c>
      <c r="G5009" s="373">
        <v>1.41</v>
      </c>
      <c r="H5009" s="225" t="s">
        <v>488</v>
      </c>
      <c r="I5009" s="269" t="s">
        <v>1383</v>
      </c>
      <c r="J5009" s="374">
        <v>0</v>
      </c>
      <c r="K5009" s="269" t="s">
        <v>22</v>
      </c>
      <c r="L5009" s="269" t="s">
        <v>1392</v>
      </c>
      <c r="M5009" s="369">
        <v>2010</v>
      </c>
      <c r="N5009" s="375">
        <v>43873</v>
      </c>
      <c r="O5009" s="226" t="s">
        <v>2569</v>
      </c>
    </row>
    <row r="5010" spans="1:15" ht="27.75" hidden="1" customHeight="1" x14ac:dyDescent="0.25">
      <c r="A5010" s="226" t="s">
        <v>2134</v>
      </c>
      <c r="B5010" s="269" t="s">
        <v>768</v>
      </c>
      <c r="C5010" s="226" t="s">
        <v>2568</v>
      </c>
      <c r="D5010" s="269" t="s">
        <v>2577</v>
      </c>
      <c r="E5010" s="269" t="s">
        <v>1557</v>
      </c>
      <c r="F5010" s="269" t="s">
        <v>475</v>
      </c>
      <c r="G5010" s="373">
        <v>0.64</v>
      </c>
      <c r="H5010" s="225" t="s">
        <v>488</v>
      </c>
      <c r="I5010" s="372" t="s">
        <v>1384</v>
      </c>
      <c r="J5010" s="374">
        <v>0</v>
      </c>
      <c r="K5010" s="269" t="s">
        <v>22</v>
      </c>
      <c r="L5010" s="269" t="s">
        <v>1392</v>
      </c>
      <c r="M5010" s="369">
        <v>2010</v>
      </c>
      <c r="N5010" s="375">
        <v>43873</v>
      </c>
      <c r="O5010" s="226" t="s">
        <v>2569</v>
      </c>
    </row>
    <row r="5011" spans="1:15" ht="27.75" hidden="1" customHeight="1" x14ac:dyDescent="0.25">
      <c r="A5011" s="226" t="s">
        <v>2134</v>
      </c>
      <c r="B5011" s="269" t="s">
        <v>768</v>
      </c>
      <c r="C5011" s="226" t="s">
        <v>2568</v>
      </c>
      <c r="D5011" s="269" t="s">
        <v>2577</v>
      </c>
      <c r="E5011" s="269" t="s">
        <v>1557</v>
      </c>
      <c r="F5011" s="269" t="s">
        <v>475</v>
      </c>
      <c r="G5011" s="373">
        <v>0.31</v>
      </c>
      <c r="H5011" s="225" t="s">
        <v>488</v>
      </c>
      <c r="I5011" s="372" t="s">
        <v>1385</v>
      </c>
      <c r="J5011" s="374">
        <v>0</v>
      </c>
      <c r="K5011" s="269" t="s">
        <v>22</v>
      </c>
      <c r="L5011" s="269" t="s">
        <v>1392</v>
      </c>
      <c r="M5011" s="369">
        <v>2010</v>
      </c>
      <c r="N5011" s="375">
        <v>43873</v>
      </c>
      <c r="O5011" s="226" t="s">
        <v>2569</v>
      </c>
    </row>
    <row r="5012" spans="1:15" ht="27.75" hidden="1" customHeight="1" x14ac:dyDescent="0.25">
      <c r="A5012" s="226" t="s">
        <v>2134</v>
      </c>
      <c r="B5012" s="269" t="s">
        <v>768</v>
      </c>
      <c r="C5012" s="226" t="s">
        <v>2568</v>
      </c>
      <c r="D5012" s="269" t="s">
        <v>2578</v>
      </c>
      <c r="E5012" s="269" t="s">
        <v>1557</v>
      </c>
      <c r="F5012" s="269" t="s">
        <v>475</v>
      </c>
      <c r="G5012" s="373">
        <v>11.52</v>
      </c>
      <c r="H5012" s="225" t="s">
        <v>488</v>
      </c>
      <c r="I5012" s="269" t="s">
        <v>1379</v>
      </c>
      <c r="J5012" s="374">
        <v>0</v>
      </c>
      <c r="K5012" s="269" t="s">
        <v>22</v>
      </c>
      <c r="L5012" s="269" t="s">
        <v>1392</v>
      </c>
      <c r="M5012" s="369">
        <v>2010</v>
      </c>
      <c r="N5012" s="375">
        <v>43873</v>
      </c>
      <c r="O5012" s="226" t="s">
        <v>2569</v>
      </c>
    </row>
    <row r="5013" spans="1:15" ht="27.75" hidden="1" customHeight="1" x14ac:dyDescent="0.25">
      <c r="A5013" s="226" t="s">
        <v>2134</v>
      </c>
      <c r="B5013" s="269" t="s">
        <v>768</v>
      </c>
      <c r="C5013" s="226" t="s">
        <v>2568</v>
      </c>
      <c r="D5013" s="269" t="s">
        <v>2578</v>
      </c>
      <c r="E5013" s="269" t="s">
        <v>1557</v>
      </c>
      <c r="F5013" s="269" t="s">
        <v>475</v>
      </c>
      <c r="G5013" s="373">
        <v>4.2699999999999996</v>
      </c>
      <c r="H5013" s="225" t="s">
        <v>488</v>
      </c>
      <c r="I5013" s="269" t="s">
        <v>1382</v>
      </c>
      <c r="J5013" s="374">
        <v>0</v>
      </c>
      <c r="K5013" s="269" t="s">
        <v>22</v>
      </c>
      <c r="L5013" s="269" t="s">
        <v>1392</v>
      </c>
      <c r="M5013" s="369">
        <v>2010</v>
      </c>
      <c r="N5013" s="375">
        <v>43873</v>
      </c>
      <c r="O5013" s="226" t="s">
        <v>2569</v>
      </c>
    </row>
    <row r="5014" spans="1:15" ht="27.75" hidden="1" customHeight="1" x14ac:dyDescent="0.25">
      <c r="A5014" s="226" t="s">
        <v>2134</v>
      </c>
      <c r="B5014" s="269" t="s">
        <v>768</v>
      </c>
      <c r="C5014" s="226" t="s">
        <v>2568</v>
      </c>
      <c r="D5014" s="269" t="s">
        <v>2578</v>
      </c>
      <c r="E5014" s="269" t="s">
        <v>1557</v>
      </c>
      <c r="F5014" s="269" t="s">
        <v>475</v>
      </c>
      <c r="G5014" s="373">
        <v>1.72</v>
      </c>
      <c r="H5014" s="225" t="s">
        <v>488</v>
      </c>
      <c r="I5014" s="269" t="s">
        <v>1383</v>
      </c>
      <c r="J5014" s="374">
        <v>0</v>
      </c>
      <c r="K5014" s="269" t="s">
        <v>22</v>
      </c>
      <c r="L5014" s="269" t="s">
        <v>1392</v>
      </c>
      <c r="M5014" s="369">
        <v>2010</v>
      </c>
      <c r="N5014" s="375">
        <v>43873</v>
      </c>
      <c r="O5014" s="226" t="s">
        <v>2569</v>
      </c>
    </row>
    <row r="5015" spans="1:15" ht="27.75" hidden="1" customHeight="1" x14ac:dyDescent="0.25">
      <c r="A5015" s="226" t="s">
        <v>2134</v>
      </c>
      <c r="B5015" s="269" t="s">
        <v>768</v>
      </c>
      <c r="C5015" s="226" t="s">
        <v>2568</v>
      </c>
      <c r="D5015" s="269" t="s">
        <v>2578</v>
      </c>
      <c r="E5015" s="269" t="s">
        <v>1557</v>
      </c>
      <c r="F5015" s="269" t="s">
        <v>475</v>
      </c>
      <c r="G5015" s="373">
        <v>0.78</v>
      </c>
      <c r="H5015" s="225" t="s">
        <v>488</v>
      </c>
      <c r="I5015" s="372" t="s">
        <v>1384</v>
      </c>
      <c r="J5015" s="374">
        <v>0</v>
      </c>
      <c r="K5015" s="269" t="s">
        <v>22</v>
      </c>
      <c r="L5015" s="269" t="s">
        <v>1392</v>
      </c>
      <c r="M5015" s="369">
        <v>2010</v>
      </c>
      <c r="N5015" s="375">
        <v>43873</v>
      </c>
      <c r="O5015" s="226" t="s">
        <v>2569</v>
      </c>
    </row>
    <row r="5016" spans="1:15" ht="27.75" hidden="1" customHeight="1" x14ac:dyDescent="0.25">
      <c r="A5016" s="226" t="s">
        <v>2134</v>
      </c>
      <c r="B5016" s="269" t="s">
        <v>768</v>
      </c>
      <c r="C5016" s="226" t="s">
        <v>2568</v>
      </c>
      <c r="D5016" s="269" t="s">
        <v>2578</v>
      </c>
      <c r="E5016" s="269" t="s">
        <v>1557</v>
      </c>
      <c r="F5016" s="269" t="s">
        <v>475</v>
      </c>
      <c r="G5016" s="373">
        <v>0.38</v>
      </c>
      <c r="H5016" s="225" t="s">
        <v>488</v>
      </c>
      <c r="I5016" s="372" t="s">
        <v>1385</v>
      </c>
      <c r="J5016" s="374">
        <v>0</v>
      </c>
      <c r="K5016" s="269" t="s">
        <v>22</v>
      </c>
      <c r="L5016" s="269" t="s">
        <v>1392</v>
      </c>
      <c r="M5016" s="369">
        <v>2010</v>
      </c>
      <c r="N5016" s="375">
        <v>43873</v>
      </c>
      <c r="O5016" s="226" t="s">
        <v>2569</v>
      </c>
    </row>
    <row r="5017" spans="1:15" ht="27.75" hidden="1" customHeight="1" x14ac:dyDescent="0.25">
      <c r="A5017" s="129" t="s">
        <v>2134</v>
      </c>
      <c r="B5017" s="269" t="s">
        <v>768</v>
      </c>
      <c r="C5017" s="226" t="s">
        <v>2568</v>
      </c>
      <c r="D5017" s="269" t="s">
        <v>1569</v>
      </c>
      <c r="E5017" s="269" t="s">
        <v>1557</v>
      </c>
      <c r="F5017" s="269" t="s">
        <v>475</v>
      </c>
      <c r="G5017" s="373">
        <v>25.54</v>
      </c>
      <c r="H5017" s="225" t="s">
        <v>488</v>
      </c>
      <c r="I5017" s="269" t="s">
        <v>1379</v>
      </c>
      <c r="J5017" s="374">
        <v>0</v>
      </c>
      <c r="K5017" s="269" t="s">
        <v>22</v>
      </c>
      <c r="L5017" s="269" t="s">
        <v>1392</v>
      </c>
      <c r="M5017" s="369">
        <v>2010</v>
      </c>
      <c r="N5017" s="375">
        <v>43873</v>
      </c>
      <c r="O5017" s="226" t="s">
        <v>2569</v>
      </c>
    </row>
    <row r="5018" spans="1:15" ht="27.75" hidden="1" customHeight="1" x14ac:dyDescent="0.25">
      <c r="A5018" s="129" t="s">
        <v>2134</v>
      </c>
      <c r="B5018" s="269" t="s">
        <v>768</v>
      </c>
      <c r="C5018" s="226" t="s">
        <v>2568</v>
      </c>
      <c r="D5018" s="269" t="s">
        <v>1569</v>
      </c>
      <c r="E5018" s="269" t="s">
        <v>1557</v>
      </c>
      <c r="F5018" s="269" t="s">
        <v>475</v>
      </c>
      <c r="G5018" s="373">
        <v>9.4700000000000006</v>
      </c>
      <c r="H5018" s="225" t="s">
        <v>488</v>
      </c>
      <c r="I5018" s="269" t="s">
        <v>1382</v>
      </c>
      <c r="J5018" s="374">
        <v>0</v>
      </c>
      <c r="K5018" s="269" t="s">
        <v>22</v>
      </c>
      <c r="L5018" s="269" t="s">
        <v>1392</v>
      </c>
      <c r="M5018" s="369">
        <v>2010</v>
      </c>
      <c r="N5018" s="375">
        <v>43873</v>
      </c>
      <c r="O5018" s="226" t="s">
        <v>2569</v>
      </c>
    </row>
    <row r="5019" spans="1:15" ht="27.75" hidden="1" customHeight="1" x14ac:dyDescent="0.25">
      <c r="A5019" s="129" t="s">
        <v>2134</v>
      </c>
      <c r="B5019" s="269" t="s">
        <v>768</v>
      </c>
      <c r="C5019" s="226" t="s">
        <v>2568</v>
      </c>
      <c r="D5019" s="269" t="s">
        <v>1569</v>
      </c>
      <c r="E5019" s="269" t="s">
        <v>1557</v>
      </c>
      <c r="F5019" s="269" t="s">
        <v>475</v>
      </c>
      <c r="G5019" s="373">
        <v>3.82</v>
      </c>
      <c r="H5019" s="225" t="s">
        <v>488</v>
      </c>
      <c r="I5019" s="269" t="s">
        <v>1383</v>
      </c>
      <c r="J5019" s="374">
        <v>0</v>
      </c>
      <c r="K5019" s="269" t="s">
        <v>22</v>
      </c>
      <c r="L5019" s="269" t="s">
        <v>1392</v>
      </c>
      <c r="M5019" s="369">
        <v>2010</v>
      </c>
      <c r="N5019" s="375">
        <v>43873</v>
      </c>
      <c r="O5019" s="226" t="s">
        <v>2569</v>
      </c>
    </row>
    <row r="5020" spans="1:15" ht="27.75" hidden="1" customHeight="1" x14ac:dyDescent="0.25">
      <c r="A5020" s="129" t="s">
        <v>2134</v>
      </c>
      <c r="B5020" s="269" t="s">
        <v>768</v>
      </c>
      <c r="C5020" s="226" t="s">
        <v>2568</v>
      </c>
      <c r="D5020" s="269" t="s">
        <v>1569</v>
      </c>
      <c r="E5020" s="269" t="s">
        <v>1557</v>
      </c>
      <c r="F5020" s="269" t="s">
        <v>475</v>
      </c>
      <c r="G5020" s="373">
        <v>1.74</v>
      </c>
      <c r="H5020" s="225" t="s">
        <v>488</v>
      </c>
      <c r="I5020" s="372" t="s">
        <v>1384</v>
      </c>
      <c r="J5020" s="374">
        <v>0</v>
      </c>
      <c r="K5020" s="269" t="s">
        <v>22</v>
      </c>
      <c r="L5020" s="269" t="s">
        <v>1392</v>
      </c>
      <c r="M5020" s="369">
        <v>2010</v>
      </c>
      <c r="N5020" s="375">
        <v>43873</v>
      </c>
      <c r="O5020" s="226" t="s">
        <v>2569</v>
      </c>
    </row>
    <row r="5021" spans="1:15" ht="27.75" hidden="1" customHeight="1" x14ac:dyDescent="0.25">
      <c r="A5021" s="129" t="s">
        <v>2134</v>
      </c>
      <c r="B5021" s="269" t="s">
        <v>768</v>
      </c>
      <c r="C5021" s="226" t="s">
        <v>2568</v>
      </c>
      <c r="D5021" s="269" t="s">
        <v>1569</v>
      </c>
      <c r="E5021" s="269" t="s">
        <v>1557</v>
      </c>
      <c r="F5021" s="269" t="s">
        <v>475</v>
      </c>
      <c r="G5021" s="373">
        <v>0.84</v>
      </c>
      <c r="H5021" s="225" t="s">
        <v>488</v>
      </c>
      <c r="I5021" s="372" t="s">
        <v>1385</v>
      </c>
      <c r="J5021" s="374">
        <v>0</v>
      </c>
      <c r="K5021" s="269" t="s">
        <v>22</v>
      </c>
      <c r="L5021" s="269" t="s">
        <v>1392</v>
      </c>
      <c r="M5021" s="369">
        <v>2010</v>
      </c>
      <c r="N5021" s="375">
        <v>43873</v>
      </c>
      <c r="O5021" s="226" t="s">
        <v>2569</v>
      </c>
    </row>
    <row r="5022" spans="1:15" ht="27.75" hidden="1" customHeight="1" x14ac:dyDescent="0.25">
      <c r="A5022" s="129" t="s">
        <v>2134</v>
      </c>
      <c r="B5022" s="269" t="s">
        <v>768</v>
      </c>
      <c r="C5022" s="226" t="s">
        <v>2568</v>
      </c>
      <c r="D5022" s="269" t="s">
        <v>641</v>
      </c>
      <c r="E5022" s="372" t="s">
        <v>1557</v>
      </c>
      <c r="F5022" s="269" t="s">
        <v>475</v>
      </c>
      <c r="G5022" s="373">
        <v>119.2</v>
      </c>
      <c r="H5022" s="225" t="s">
        <v>488</v>
      </c>
      <c r="I5022" s="269" t="s">
        <v>1379</v>
      </c>
      <c r="J5022" s="374">
        <v>0</v>
      </c>
      <c r="K5022" s="269" t="s">
        <v>22</v>
      </c>
      <c r="L5022" s="269" t="s">
        <v>1392</v>
      </c>
      <c r="M5022" s="369">
        <v>2010</v>
      </c>
      <c r="N5022" s="375">
        <v>43873</v>
      </c>
      <c r="O5022" s="226" t="s">
        <v>2569</v>
      </c>
    </row>
    <row r="5023" spans="1:15" ht="27.75" hidden="1" customHeight="1" x14ac:dyDescent="0.25">
      <c r="A5023" s="129" t="s">
        <v>2134</v>
      </c>
      <c r="B5023" s="269" t="s">
        <v>768</v>
      </c>
      <c r="C5023" s="226" t="s">
        <v>2568</v>
      </c>
      <c r="D5023" s="269" t="s">
        <v>641</v>
      </c>
      <c r="E5023" s="372" t="s">
        <v>1557</v>
      </c>
      <c r="F5023" s="269" t="s">
        <v>475</v>
      </c>
      <c r="G5023" s="373">
        <v>44.21</v>
      </c>
      <c r="H5023" s="225" t="s">
        <v>488</v>
      </c>
      <c r="I5023" s="269" t="s">
        <v>1382</v>
      </c>
      <c r="J5023" s="374">
        <v>0</v>
      </c>
      <c r="K5023" s="269" t="s">
        <v>22</v>
      </c>
      <c r="L5023" s="269" t="s">
        <v>1392</v>
      </c>
      <c r="M5023" s="369">
        <v>2010</v>
      </c>
      <c r="N5023" s="375">
        <v>43873</v>
      </c>
      <c r="O5023" s="226" t="s">
        <v>2569</v>
      </c>
    </row>
    <row r="5024" spans="1:15" ht="27.75" hidden="1" customHeight="1" x14ac:dyDescent="0.25">
      <c r="A5024" s="129" t="s">
        <v>2134</v>
      </c>
      <c r="B5024" s="269" t="s">
        <v>768</v>
      </c>
      <c r="C5024" s="226" t="s">
        <v>2568</v>
      </c>
      <c r="D5024" s="269" t="s">
        <v>641</v>
      </c>
      <c r="E5024" s="372" t="s">
        <v>1557</v>
      </c>
      <c r="F5024" s="269" t="s">
        <v>475</v>
      </c>
      <c r="G5024" s="373">
        <v>17.829999999999998</v>
      </c>
      <c r="H5024" s="225" t="s">
        <v>488</v>
      </c>
      <c r="I5024" s="269" t="s">
        <v>1383</v>
      </c>
      <c r="J5024" s="374">
        <v>0</v>
      </c>
      <c r="K5024" s="269" t="s">
        <v>22</v>
      </c>
      <c r="L5024" s="269" t="s">
        <v>1392</v>
      </c>
      <c r="M5024" s="369">
        <v>2010</v>
      </c>
      <c r="N5024" s="375">
        <v>43873</v>
      </c>
      <c r="O5024" s="226" t="s">
        <v>2569</v>
      </c>
    </row>
    <row r="5025" spans="1:15" ht="27.75" hidden="1" customHeight="1" x14ac:dyDescent="0.25">
      <c r="A5025" s="129" t="s">
        <v>2134</v>
      </c>
      <c r="B5025" s="269" t="s">
        <v>768</v>
      </c>
      <c r="C5025" s="226" t="s">
        <v>2568</v>
      </c>
      <c r="D5025" s="269" t="s">
        <v>641</v>
      </c>
      <c r="E5025" s="372" t="s">
        <v>1557</v>
      </c>
      <c r="F5025" s="269" t="s">
        <v>475</v>
      </c>
      <c r="G5025" s="373">
        <v>8.1199999999999992</v>
      </c>
      <c r="H5025" s="225" t="s">
        <v>488</v>
      </c>
      <c r="I5025" s="372" t="s">
        <v>1384</v>
      </c>
      <c r="J5025" s="374">
        <v>0</v>
      </c>
      <c r="K5025" s="269" t="s">
        <v>22</v>
      </c>
      <c r="L5025" s="269" t="s">
        <v>1392</v>
      </c>
      <c r="M5025" s="369">
        <v>2010</v>
      </c>
      <c r="N5025" s="375">
        <v>43873</v>
      </c>
      <c r="O5025" s="226" t="s">
        <v>2569</v>
      </c>
    </row>
    <row r="5026" spans="1:15" ht="27.75" hidden="1" customHeight="1" x14ac:dyDescent="0.25">
      <c r="A5026" s="129" t="s">
        <v>2134</v>
      </c>
      <c r="B5026" s="269" t="s">
        <v>768</v>
      </c>
      <c r="C5026" s="226" t="s">
        <v>2568</v>
      </c>
      <c r="D5026" s="269" t="s">
        <v>641</v>
      </c>
      <c r="E5026" s="372" t="s">
        <v>1557</v>
      </c>
      <c r="F5026" s="269" t="s">
        <v>475</v>
      </c>
      <c r="G5026" s="373">
        <v>3.9</v>
      </c>
      <c r="H5026" s="225" t="s">
        <v>488</v>
      </c>
      <c r="I5026" s="372" t="s">
        <v>1385</v>
      </c>
      <c r="J5026" s="374">
        <v>0</v>
      </c>
      <c r="K5026" s="269" t="s">
        <v>22</v>
      </c>
      <c r="L5026" s="269" t="s">
        <v>1392</v>
      </c>
      <c r="M5026" s="369">
        <v>2010</v>
      </c>
      <c r="N5026" s="375">
        <v>43873</v>
      </c>
      <c r="O5026" s="226" t="s">
        <v>2569</v>
      </c>
    </row>
    <row r="5027" spans="1:15" ht="27.75" hidden="1" customHeight="1" x14ac:dyDescent="0.25">
      <c r="A5027" s="129" t="s">
        <v>2134</v>
      </c>
      <c r="B5027" s="269" t="s">
        <v>768</v>
      </c>
      <c r="C5027" s="226" t="s">
        <v>2568</v>
      </c>
      <c r="D5027" s="269" t="s">
        <v>643</v>
      </c>
      <c r="E5027" s="372" t="s">
        <v>1557</v>
      </c>
      <c r="F5027" s="269" t="s">
        <v>475</v>
      </c>
      <c r="G5027" s="373">
        <v>45.77</v>
      </c>
      <c r="H5027" s="225" t="s">
        <v>488</v>
      </c>
      <c r="I5027" s="372" t="s">
        <v>1379</v>
      </c>
      <c r="J5027" s="374">
        <v>0</v>
      </c>
      <c r="K5027" s="269" t="s">
        <v>22</v>
      </c>
      <c r="L5027" s="269" t="s">
        <v>1392</v>
      </c>
      <c r="M5027" s="369">
        <v>2010</v>
      </c>
      <c r="N5027" s="375">
        <v>43873</v>
      </c>
      <c r="O5027" s="226" t="s">
        <v>2569</v>
      </c>
    </row>
    <row r="5028" spans="1:15" ht="27.75" hidden="1" customHeight="1" x14ac:dyDescent="0.25">
      <c r="A5028" s="129" t="s">
        <v>2134</v>
      </c>
      <c r="B5028" s="269" t="s">
        <v>768</v>
      </c>
      <c r="C5028" s="226" t="s">
        <v>2568</v>
      </c>
      <c r="D5028" s="269" t="s">
        <v>643</v>
      </c>
      <c r="E5028" s="372" t="s">
        <v>1557</v>
      </c>
      <c r="F5028" s="269" t="s">
        <v>475</v>
      </c>
      <c r="G5028" s="373">
        <v>16.98</v>
      </c>
      <c r="H5028" s="225" t="s">
        <v>488</v>
      </c>
      <c r="I5028" s="372" t="s">
        <v>1382</v>
      </c>
      <c r="J5028" s="374">
        <v>0</v>
      </c>
      <c r="K5028" s="269" t="s">
        <v>22</v>
      </c>
      <c r="L5028" s="269" t="s">
        <v>1392</v>
      </c>
      <c r="M5028" s="369">
        <v>2010</v>
      </c>
      <c r="N5028" s="375">
        <v>43873</v>
      </c>
      <c r="O5028" s="226" t="s">
        <v>2569</v>
      </c>
    </row>
    <row r="5029" spans="1:15" ht="27.75" hidden="1" customHeight="1" x14ac:dyDescent="0.25">
      <c r="A5029" s="129" t="s">
        <v>2134</v>
      </c>
      <c r="B5029" s="269" t="s">
        <v>768</v>
      </c>
      <c r="C5029" s="226" t="s">
        <v>2568</v>
      </c>
      <c r="D5029" s="269" t="s">
        <v>643</v>
      </c>
      <c r="E5029" s="372" t="s">
        <v>1557</v>
      </c>
      <c r="F5029" s="269" t="s">
        <v>475</v>
      </c>
      <c r="G5029" s="373">
        <v>6.85</v>
      </c>
      <c r="H5029" s="225" t="s">
        <v>488</v>
      </c>
      <c r="I5029" s="372" t="s">
        <v>1383</v>
      </c>
      <c r="J5029" s="374">
        <v>0</v>
      </c>
      <c r="K5029" s="269" t="s">
        <v>22</v>
      </c>
      <c r="L5029" s="269" t="s">
        <v>1392</v>
      </c>
      <c r="M5029" s="369">
        <v>2010</v>
      </c>
      <c r="N5029" s="375">
        <v>43873</v>
      </c>
      <c r="O5029" s="226" t="s">
        <v>2569</v>
      </c>
    </row>
    <row r="5030" spans="1:15" ht="27.75" hidden="1" customHeight="1" x14ac:dyDescent="0.25">
      <c r="A5030" s="129" t="s">
        <v>2134</v>
      </c>
      <c r="B5030" s="269" t="s">
        <v>768</v>
      </c>
      <c r="C5030" s="226" t="s">
        <v>2568</v>
      </c>
      <c r="D5030" s="269" t="s">
        <v>643</v>
      </c>
      <c r="E5030" s="372" t="s">
        <v>1557</v>
      </c>
      <c r="F5030" s="269" t="s">
        <v>475</v>
      </c>
      <c r="G5030" s="373">
        <v>3.12</v>
      </c>
      <c r="H5030" s="225" t="s">
        <v>488</v>
      </c>
      <c r="I5030" s="372" t="s">
        <v>1384</v>
      </c>
      <c r="J5030" s="374">
        <v>0</v>
      </c>
      <c r="K5030" s="269" t="s">
        <v>22</v>
      </c>
      <c r="L5030" s="269" t="s">
        <v>1392</v>
      </c>
      <c r="M5030" s="369">
        <v>2010</v>
      </c>
      <c r="N5030" s="375">
        <v>43873</v>
      </c>
      <c r="O5030" s="226" t="s">
        <v>2569</v>
      </c>
    </row>
    <row r="5031" spans="1:15" ht="27.75" hidden="1" customHeight="1" x14ac:dyDescent="0.25">
      <c r="A5031" s="129" t="s">
        <v>2134</v>
      </c>
      <c r="B5031" s="269" t="s">
        <v>768</v>
      </c>
      <c r="C5031" s="226" t="s">
        <v>2568</v>
      </c>
      <c r="D5031" s="269" t="s">
        <v>643</v>
      </c>
      <c r="E5031" s="372" t="s">
        <v>1557</v>
      </c>
      <c r="F5031" s="269" t="s">
        <v>475</v>
      </c>
      <c r="G5031" s="373">
        <v>1.5</v>
      </c>
      <c r="H5031" s="225" t="s">
        <v>488</v>
      </c>
      <c r="I5031" s="372" t="s">
        <v>1385</v>
      </c>
      <c r="J5031" s="374">
        <v>0</v>
      </c>
      <c r="K5031" s="269" t="s">
        <v>22</v>
      </c>
      <c r="L5031" s="269" t="s">
        <v>1392</v>
      </c>
      <c r="M5031" s="369">
        <v>2010</v>
      </c>
      <c r="N5031" s="375">
        <v>43873</v>
      </c>
      <c r="O5031" s="226" t="s">
        <v>2569</v>
      </c>
    </row>
    <row r="5032" spans="1:15" ht="27.75" hidden="1" customHeight="1" x14ac:dyDescent="0.25">
      <c r="A5032" s="129" t="s">
        <v>2134</v>
      </c>
      <c r="B5032" s="269" t="s">
        <v>768</v>
      </c>
      <c r="C5032" s="226" t="s">
        <v>2568</v>
      </c>
      <c r="D5032" s="269" t="s">
        <v>2590</v>
      </c>
      <c r="E5032" s="372" t="s">
        <v>1557</v>
      </c>
      <c r="F5032" s="269" t="s">
        <v>475</v>
      </c>
      <c r="G5032" s="373">
        <v>26.38</v>
      </c>
      <c r="H5032" s="225" t="s">
        <v>488</v>
      </c>
      <c r="I5032" s="269" t="s">
        <v>1379</v>
      </c>
      <c r="J5032" s="374">
        <v>0</v>
      </c>
      <c r="K5032" s="269" t="s">
        <v>22</v>
      </c>
      <c r="L5032" s="269" t="s">
        <v>1392</v>
      </c>
      <c r="M5032" s="369">
        <v>2010</v>
      </c>
      <c r="N5032" s="375">
        <v>43873</v>
      </c>
      <c r="O5032" s="226" t="s">
        <v>2569</v>
      </c>
    </row>
    <row r="5033" spans="1:15" ht="27.75" hidden="1" customHeight="1" x14ac:dyDescent="0.25">
      <c r="A5033" s="129" t="s">
        <v>2134</v>
      </c>
      <c r="B5033" s="269" t="s">
        <v>768</v>
      </c>
      <c r="C5033" s="226" t="s">
        <v>2568</v>
      </c>
      <c r="D5033" s="269" t="s">
        <v>2590</v>
      </c>
      <c r="E5033" s="372" t="s">
        <v>1557</v>
      </c>
      <c r="F5033" s="269" t="s">
        <v>475</v>
      </c>
      <c r="G5033" s="373">
        <v>9.7799999999999994</v>
      </c>
      <c r="H5033" s="225" t="s">
        <v>488</v>
      </c>
      <c r="I5033" s="269" t="s">
        <v>1382</v>
      </c>
      <c r="J5033" s="374">
        <v>0</v>
      </c>
      <c r="K5033" s="269" t="s">
        <v>22</v>
      </c>
      <c r="L5033" s="269" t="s">
        <v>1392</v>
      </c>
      <c r="M5033" s="369">
        <v>2010</v>
      </c>
      <c r="N5033" s="375">
        <v>43873</v>
      </c>
      <c r="O5033" s="226" t="s">
        <v>2569</v>
      </c>
    </row>
    <row r="5034" spans="1:15" ht="27.75" hidden="1" customHeight="1" x14ac:dyDescent="0.25">
      <c r="A5034" s="129" t="s">
        <v>2134</v>
      </c>
      <c r="B5034" s="269" t="s">
        <v>768</v>
      </c>
      <c r="C5034" s="226" t="s">
        <v>2568</v>
      </c>
      <c r="D5034" s="269" t="s">
        <v>2590</v>
      </c>
      <c r="E5034" s="372" t="s">
        <v>1557</v>
      </c>
      <c r="F5034" s="269" t="s">
        <v>475</v>
      </c>
      <c r="G5034" s="373">
        <v>3.95</v>
      </c>
      <c r="H5034" s="225" t="s">
        <v>488</v>
      </c>
      <c r="I5034" s="269" t="s">
        <v>1383</v>
      </c>
      <c r="J5034" s="374">
        <v>0</v>
      </c>
      <c r="K5034" s="269" t="s">
        <v>22</v>
      </c>
      <c r="L5034" s="269" t="s">
        <v>1392</v>
      </c>
      <c r="M5034" s="369">
        <v>2010</v>
      </c>
      <c r="N5034" s="375">
        <v>43873</v>
      </c>
      <c r="O5034" s="226" t="s">
        <v>2569</v>
      </c>
    </row>
    <row r="5035" spans="1:15" ht="27.75" hidden="1" customHeight="1" x14ac:dyDescent="0.25">
      <c r="A5035" s="129" t="s">
        <v>2134</v>
      </c>
      <c r="B5035" s="269" t="s">
        <v>768</v>
      </c>
      <c r="C5035" s="226" t="s">
        <v>2568</v>
      </c>
      <c r="D5035" s="269" t="s">
        <v>2590</v>
      </c>
      <c r="E5035" s="372" t="s">
        <v>1557</v>
      </c>
      <c r="F5035" s="269" t="s">
        <v>475</v>
      </c>
      <c r="G5035" s="373">
        <v>1.8</v>
      </c>
      <c r="H5035" s="225" t="s">
        <v>488</v>
      </c>
      <c r="I5035" s="372" t="s">
        <v>1384</v>
      </c>
      <c r="J5035" s="374">
        <v>0</v>
      </c>
      <c r="K5035" s="269" t="s">
        <v>22</v>
      </c>
      <c r="L5035" s="269" t="s">
        <v>1392</v>
      </c>
      <c r="M5035" s="369">
        <v>2010</v>
      </c>
      <c r="N5035" s="375">
        <v>43873</v>
      </c>
      <c r="O5035" s="226" t="s">
        <v>2569</v>
      </c>
    </row>
    <row r="5036" spans="1:15" ht="27.75" hidden="1" customHeight="1" x14ac:dyDescent="0.25">
      <c r="A5036" s="129" t="s">
        <v>2134</v>
      </c>
      <c r="B5036" s="269" t="s">
        <v>768</v>
      </c>
      <c r="C5036" s="226" t="s">
        <v>2568</v>
      </c>
      <c r="D5036" s="269" t="s">
        <v>2590</v>
      </c>
      <c r="E5036" s="372" t="s">
        <v>1557</v>
      </c>
      <c r="F5036" s="269" t="s">
        <v>475</v>
      </c>
      <c r="G5036" s="373">
        <v>0.86</v>
      </c>
      <c r="H5036" s="225" t="s">
        <v>488</v>
      </c>
      <c r="I5036" s="372" t="s">
        <v>1385</v>
      </c>
      <c r="J5036" s="374">
        <v>0</v>
      </c>
      <c r="K5036" s="269" t="s">
        <v>22</v>
      </c>
      <c r="L5036" s="269" t="s">
        <v>1392</v>
      </c>
      <c r="M5036" s="369">
        <v>2010</v>
      </c>
      <c r="N5036" s="375">
        <v>43873</v>
      </c>
      <c r="O5036" s="226" t="s">
        <v>2569</v>
      </c>
    </row>
    <row r="5037" spans="1:15" ht="27.75" hidden="1" customHeight="1" x14ac:dyDescent="0.25">
      <c r="A5037" s="129" t="s">
        <v>2134</v>
      </c>
      <c r="B5037" s="269" t="s">
        <v>768</v>
      </c>
      <c r="C5037" s="226" t="s">
        <v>2568</v>
      </c>
      <c r="D5037" s="269" t="s">
        <v>1634</v>
      </c>
      <c r="E5037" s="372" t="s">
        <v>1557</v>
      </c>
      <c r="F5037" s="269" t="s">
        <v>475</v>
      </c>
      <c r="G5037" s="373">
        <v>30.27</v>
      </c>
      <c r="H5037" s="225" t="s">
        <v>488</v>
      </c>
      <c r="I5037" s="269" t="s">
        <v>1379</v>
      </c>
      <c r="J5037" s="374">
        <v>0</v>
      </c>
      <c r="K5037" s="269" t="s">
        <v>22</v>
      </c>
      <c r="L5037" s="269" t="s">
        <v>1392</v>
      </c>
      <c r="M5037" s="369">
        <v>2010</v>
      </c>
      <c r="N5037" s="375">
        <v>43873</v>
      </c>
      <c r="O5037" s="226" t="s">
        <v>2569</v>
      </c>
    </row>
    <row r="5038" spans="1:15" ht="27.75" hidden="1" customHeight="1" x14ac:dyDescent="0.25">
      <c r="A5038" s="129" t="s">
        <v>2134</v>
      </c>
      <c r="B5038" s="269" t="s">
        <v>768</v>
      </c>
      <c r="C5038" s="226" t="s">
        <v>2568</v>
      </c>
      <c r="D5038" s="269" t="s">
        <v>1634</v>
      </c>
      <c r="E5038" s="372" t="s">
        <v>1557</v>
      </c>
      <c r="F5038" s="269" t="s">
        <v>475</v>
      </c>
      <c r="G5038" s="373">
        <v>11.23</v>
      </c>
      <c r="H5038" s="225" t="s">
        <v>488</v>
      </c>
      <c r="I5038" s="269" t="s">
        <v>1382</v>
      </c>
      <c r="J5038" s="374">
        <v>0</v>
      </c>
      <c r="K5038" s="269" t="s">
        <v>22</v>
      </c>
      <c r="L5038" s="269" t="s">
        <v>1392</v>
      </c>
      <c r="M5038" s="369">
        <v>2010</v>
      </c>
      <c r="N5038" s="375">
        <v>43873</v>
      </c>
      <c r="O5038" s="226" t="s">
        <v>2569</v>
      </c>
    </row>
    <row r="5039" spans="1:15" ht="27.75" hidden="1" customHeight="1" x14ac:dyDescent="0.25">
      <c r="A5039" s="129" t="s">
        <v>2134</v>
      </c>
      <c r="B5039" s="269" t="s">
        <v>768</v>
      </c>
      <c r="C5039" s="226" t="s">
        <v>2568</v>
      </c>
      <c r="D5039" s="269" t="s">
        <v>1634</v>
      </c>
      <c r="E5039" s="372" t="s">
        <v>1557</v>
      </c>
      <c r="F5039" s="269" t="s">
        <v>475</v>
      </c>
      <c r="G5039" s="373">
        <v>4.53</v>
      </c>
      <c r="H5039" s="225" t="s">
        <v>488</v>
      </c>
      <c r="I5039" s="269" t="s">
        <v>1383</v>
      </c>
      <c r="J5039" s="374">
        <v>0</v>
      </c>
      <c r="K5039" s="269" t="s">
        <v>22</v>
      </c>
      <c r="L5039" s="269" t="s">
        <v>1392</v>
      </c>
      <c r="M5039" s="369">
        <v>2010</v>
      </c>
      <c r="N5039" s="375">
        <v>43873</v>
      </c>
      <c r="O5039" s="226" t="s">
        <v>2569</v>
      </c>
    </row>
    <row r="5040" spans="1:15" ht="27.75" hidden="1" customHeight="1" x14ac:dyDescent="0.25">
      <c r="A5040" s="129" t="s">
        <v>2134</v>
      </c>
      <c r="B5040" s="269" t="s">
        <v>768</v>
      </c>
      <c r="C5040" s="226" t="s">
        <v>2568</v>
      </c>
      <c r="D5040" s="269" t="s">
        <v>1634</v>
      </c>
      <c r="E5040" s="372" t="s">
        <v>1557</v>
      </c>
      <c r="F5040" s="269" t="s">
        <v>475</v>
      </c>
      <c r="G5040" s="373">
        <v>2.06</v>
      </c>
      <c r="H5040" s="225" t="s">
        <v>488</v>
      </c>
      <c r="I5040" s="372" t="s">
        <v>1384</v>
      </c>
      <c r="J5040" s="374">
        <v>0</v>
      </c>
      <c r="K5040" s="269" t="s">
        <v>22</v>
      </c>
      <c r="L5040" s="269" t="s">
        <v>1392</v>
      </c>
      <c r="M5040" s="369">
        <v>2010</v>
      </c>
      <c r="N5040" s="375">
        <v>43873</v>
      </c>
      <c r="O5040" s="226" t="s">
        <v>2569</v>
      </c>
    </row>
    <row r="5041" spans="1:15" ht="27.75" hidden="1" customHeight="1" x14ac:dyDescent="0.25">
      <c r="A5041" s="129" t="s">
        <v>2134</v>
      </c>
      <c r="B5041" s="269" t="s">
        <v>768</v>
      </c>
      <c r="C5041" s="226" t="s">
        <v>2568</v>
      </c>
      <c r="D5041" s="269" t="s">
        <v>1634</v>
      </c>
      <c r="E5041" s="372" t="s">
        <v>1557</v>
      </c>
      <c r="F5041" s="269" t="s">
        <v>475</v>
      </c>
      <c r="G5041" s="373">
        <v>0.99</v>
      </c>
      <c r="H5041" s="225" t="s">
        <v>488</v>
      </c>
      <c r="I5041" s="372" t="s">
        <v>1385</v>
      </c>
      <c r="J5041" s="374">
        <v>0</v>
      </c>
      <c r="K5041" s="269" t="s">
        <v>22</v>
      </c>
      <c r="L5041" s="269" t="s">
        <v>1392</v>
      </c>
      <c r="M5041" s="369">
        <v>2010</v>
      </c>
      <c r="N5041" s="375">
        <v>43873</v>
      </c>
      <c r="O5041" s="226" t="s">
        <v>2569</v>
      </c>
    </row>
    <row r="5042" spans="1:15" ht="27.75" hidden="1" customHeight="1" x14ac:dyDescent="0.25">
      <c r="A5042" s="203" t="s">
        <v>2138</v>
      </c>
      <c r="B5042" s="202" t="s">
        <v>634</v>
      </c>
      <c r="C5042" s="203" t="s">
        <v>1387</v>
      </c>
      <c r="D5042" s="202" t="s">
        <v>1388</v>
      </c>
      <c r="E5042" s="202" t="s">
        <v>1389</v>
      </c>
      <c r="F5042" s="202" t="s">
        <v>505</v>
      </c>
      <c r="G5042" s="253">
        <v>0.4</v>
      </c>
      <c r="H5042" s="361" t="s">
        <v>1400</v>
      </c>
      <c r="I5042" s="359" t="s">
        <v>1379</v>
      </c>
      <c r="J5042" s="359" t="s">
        <v>1380</v>
      </c>
      <c r="K5042" s="359" t="s">
        <v>1391</v>
      </c>
      <c r="L5042" s="359" t="s">
        <v>1392</v>
      </c>
      <c r="M5042" s="368">
        <v>2005</v>
      </c>
      <c r="N5042" s="207" t="s">
        <v>1393</v>
      </c>
      <c r="O5042" s="203"/>
    </row>
    <row r="5043" spans="1:15" ht="27.75" hidden="1" customHeight="1" x14ac:dyDescent="0.25">
      <c r="A5043" s="203" t="s">
        <v>2138</v>
      </c>
      <c r="B5043" s="202" t="s">
        <v>634</v>
      </c>
      <c r="C5043" s="203" t="s">
        <v>1387</v>
      </c>
      <c r="D5043" s="202" t="s">
        <v>1388</v>
      </c>
      <c r="E5043" s="202" t="s">
        <v>1389</v>
      </c>
      <c r="F5043" s="202" t="s">
        <v>505</v>
      </c>
      <c r="G5043" s="253">
        <v>0.2</v>
      </c>
      <c r="H5043" s="361" t="s">
        <v>1400</v>
      </c>
      <c r="I5043" s="359" t="s">
        <v>1382</v>
      </c>
      <c r="J5043" s="359" t="s">
        <v>1380</v>
      </c>
      <c r="K5043" s="359" t="s">
        <v>1391</v>
      </c>
      <c r="L5043" s="359" t="s">
        <v>1392</v>
      </c>
      <c r="M5043" s="368">
        <v>2005</v>
      </c>
      <c r="N5043" s="207" t="s">
        <v>1393</v>
      </c>
      <c r="O5043" s="203"/>
    </row>
    <row r="5044" spans="1:15" ht="27.75" hidden="1" customHeight="1" x14ac:dyDescent="0.25">
      <c r="A5044" s="203" t="s">
        <v>2138</v>
      </c>
      <c r="B5044" s="202" t="s">
        <v>634</v>
      </c>
      <c r="C5044" s="203" t="s">
        <v>1387</v>
      </c>
      <c r="D5044" s="202" t="s">
        <v>1388</v>
      </c>
      <c r="E5044" s="202" t="s">
        <v>1389</v>
      </c>
      <c r="F5044" s="202" t="s">
        <v>505</v>
      </c>
      <c r="G5044" s="253">
        <v>0.1</v>
      </c>
      <c r="H5044" s="361" t="s">
        <v>1400</v>
      </c>
      <c r="I5044" s="359" t="s">
        <v>1383</v>
      </c>
      <c r="J5044" s="359" t="s">
        <v>1380</v>
      </c>
      <c r="K5044" s="359" t="s">
        <v>1391</v>
      </c>
      <c r="L5044" s="359" t="s">
        <v>1392</v>
      </c>
      <c r="M5044" s="368">
        <v>2005</v>
      </c>
      <c r="N5044" s="207" t="s">
        <v>1393</v>
      </c>
      <c r="O5044" s="203"/>
    </row>
    <row r="5045" spans="1:15" ht="27.75" hidden="1" customHeight="1" x14ac:dyDescent="0.25">
      <c r="A5045" s="203" t="s">
        <v>2138</v>
      </c>
      <c r="B5045" s="202" t="s">
        <v>634</v>
      </c>
      <c r="C5045" s="203" t="s">
        <v>1387</v>
      </c>
      <c r="D5045" s="202" t="s">
        <v>1388</v>
      </c>
      <c r="E5045" s="202" t="s">
        <v>1389</v>
      </c>
      <c r="F5045" s="202" t="s">
        <v>505</v>
      </c>
      <c r="G5045" s="253">
        <v>0.1</v>
      </c>
      <c r="H5045" s="361" t="s">
        <v>1400</v>
      </c>
      <c r="I5045" s="359" t="s">
        <v>1384</v>
      </c>
      <c r="J5045" s="359" t="s">
        <v>1380</v>
      </c>
      <c r="K5045" s="359" t="s">
        <v>1391</v>
      </c>
      <c r="L5045" s="359" t="s">
        <v>1392</v>
      </c>
      <c r="M5045" s="368">
        <v>2005</v>
      </c>
      <c r="N5045" s="207" t="s">
        <v>1393</v>
      </c>
      <c r="O5045" s="203"/>
    </row>
    <row r="5046" spans="1:15" ht="27.75" hidden="1" customHeight="1" x14ac:dyDescent="0.25">
      <c r="A5046" s="203" t="s">
        <v>2138</v>
      </c>
      <c r="B5046" s="202" t="s">
        <v>634</v>
      </c>
      <c r="C5046" s="203" t="s">
        <v>1387</v>
      </c>
      <c r="D5046" s="202" t="s">
        <v>1388</v>
      </c>
      <c r="E5046" s="202" t="s">
        <v>1389</v>
      </c>
      <c r="F5046" s="202" t="s">
        <v>505</v>
      </c>
      <c r="G5046" s="253">
        <v>0.1</v>
      </c>
      <c r="H5046" s="361" t="s">
        <v>1400</v>
      </c>
      <c r="I5046" s="359" t="s">
        <v>1385</v>
      </c>
      <c r="J5046" s="359" t="s">
        <v>1380</v>
      </c>
      <c r="K5046" s="359" t="s">
        <v>1391</v>
      </c>
      <c r="L5046" s="359" t="s">
        <v>1392</v>
      </c>
      <c r="M5046" s="368">
        <v>2005</v>
      </c>
      <c r="N5046" s="207" t="s">
        <v>1393</v>
      </c>
      <c r="O5046" s="203"/>
    </row>
    <row r="5047" spans="1:15" ht="27.75" hidden="1" customHeight="1" x14ac:dyDescent="0.25">
      <c r="A5047" s="203" t="s">
        <v>2138</v>
      </c>
      <c r="B5047" s="202" t="s">
        <v>634</v>
      </c>
      <c r="C5047" s="203" t="s">
        <v>1387</v>
      </c>
      <c r="D5047" s="202" t="s">
        <v>1388</v>
      </c>
      <c r="E5047" s="202" t="s">
        <v>1389</v>
      </c>
      <c r="F5047" s="202" t="s">
        <v>505</v>
      </c>
      <c r="G5047" s="253">
        <v>0.1</v>
      </c>
      <c r="H5047" s="361" t="s">
        <v>488</v>
      </c>
      <c r="I5047" s="359" t="s">
        <v>1379</v>
      </c>
      <c r="J5047" s="359" t="s">
        <v>1380</v>
      </c>
      <c r="K5047" s="359" t="s">
        <v>22</v>
      </c>
      <c r="L5047" s="359" t="s">
        <v>1392</v>
      </c>
      <c r="M5047" s="368">
        <v>2004</v>
      </c>
      <c r="N5047" s="207" t="s">
        <v>1393</v>
      </c>
      <c r="O5047" s="203"/>
    </row>
    <row r="5048" spans="1:15" ht="27.75" hidden="1" customHeight="1" x14ac:dyDescent="0.25">
      <c r="A5048" s="203" t="s">
        <v>2138</v>
      </c>
      <c r="B5048" s="202" t="s">
        <v>634</v>
      </c>
      <c r="C5048" s="203" t="s">
        <v>1387</v>
      </c>
      <c r="D5048" s="202" t="s">
        <v>1388</v>
      </c>
      <c r="E5048" s="202" t="s">
        <v>1389</v>
      </c>
      <c r="F5048" s="202" t="s">
        <v>505</v>
      </c>
      <c r="G5048" s="253">
        <v>0.1</v>
      </c>
      <c r="H5048" s="361" t="s">
        <v>488</v>
      </c>
      <c r="I5048" s="359" t="s">
        <v>1382</v>
      </c>
      <c r="J5048" s="359" t="s">
        <v>1380</v>
      </c>
      <c r="K5048" s="359" t="s">
        <v>22</v>
      </c>
      <c r="L5048" s="359" t="s">
        <v>1392</v>
      </c>
      <c r="M5048" s="368">
        <v>2004</v>
      </c>
      <c r="N5048" s="207" t="s">
        <v>1393</v>
      </c>
      <c r="O5048" s="203"/>
    </row>
    <row r="5049" spans="1:15" ht="27.75" hidden="1" customHeight="1" x14ac:dyDescent="0.25">
      <c r="A5049" s="203" t="s">
        <v>2138</v>
      </c>
      <c r="B5049" s="202" t="s">
        <v>634</v>
      </c>
      <c r="C5049" s="203" t="s">
        <v>1387</v>
      </c>
      <c r="D5049" s="202" t="s">
        <v>1388</v>
      </c>
      <c r="E5049" s="202" t="s">
        <v>1389</v>
      </c>
      <c r="F5049" s="202" t="s">
        <v>505</v>
      </c>
      <c r="G5049" s="253">
        <v>0.1</v>
      </c>
      <c r="H5049" s="361" t="s">
        <v>488</v>
      </c>
      <c r="I5049" s="359" t="s">
        <v>1383</v>
      </c>
      <c r="J5049" s="359" t="s">
        <v>1380</v>
      </c>
      <c r="K5049" s="359" t="s">
        <v>22</v>
      </c>
      <c r="L5049" s="359" t="s">
        <v>1392</v>
      </c>
      <c r="M5049" s="368">
        <v>2004</v>
      </c>
      <c r="N5049" s="207" t="s">
        <v>1393</v>
      </c>
      <c r="O5049" s="203"/>
    </row>
    <row r="5050" spans="1:15" ht="27.75" hidden="1" customHeight="1" x14ac:dyDescent="0.25">
      <c r="A5050" s="203" t="s">
        <v>2138</v>
      </c>
      <c r="B5050" s="202" t="s">
        <v>634</v>
      </c>
      <c r="C5050" s="203" t="s">
        <v>1387</v>
      </c>
      <c r="D5050" s="202" t="s">
        <v>1388</v>
      </c>
      <c r="E5050" s="202" t="s">
        <v>1389</v>
      </c>
      <c r="F5050" s="202" t="s">
        <v>505</v>
      </c>
      <c r="G5050" s="253">
        <v>0.1</v>
      </c>
      <c r="H5050" s="361" t="s">
        <v>488</v>
      </c>
      <c r="I5050" s="359" t="s">
        <v>1384</v>
      </c>
      <c r="J5050" s="359" t="s">
        <v>1380</v>
      </c>
      <c r="K5050" s="359" t="s">
        <v>22</v>
      </c>
      <c r="L5050" s="359" t="s">
        <v>1392</v>
      </c>
      <c r="M5050" s="368">
        <v>2004</v>
      </c>
      <c r="N5050" s="207" t="s">
        <v>1393</v>
      </c>
      <c r="O5050" s="203"/>
    </row>
    <row r="5051" spans="1:15" ht="27.75" hidden="1" customHeight="1" x14ac:dyDescent="0.25">
      <c r="A5051" s="203" t="s">
        <v>2138</v>
      </c>
      <c r="B5051" s="202" t="s">
        <v>634</v>
      </c>
      <c r="C5051" s="203" t="s">
        <v>1387</v>
      </c>
      <c r="D5051" s="202" t="s">
        <v>1388</v>
      </c>
      <c r="E5051" s="202" t="s">
        <v>1389</v>
      </c>
      <c r="F5051" s="202" t="s">
        <v>505</v>
      </c>
      <c r="G5051" s="253">
        <v>0.1</v>
      </c>
      <c r="H5051" s="361" t="s">
        <v>488</v>
      </c>
      <c r="I5051" s="359" t="s">
        <v>1385</v>
      </c>
      <c r="J5051" s="359" t="s">
        <v>1380</v>
      </c>
      <c r="K5051" s="359" t="s">
        <v>22</v>
      </c>
      <c r="L5051" s="359" t="s">
        <v>1392</v>
      </c>
      <c r="M5051" s="368">
        <v>2004</v>
      </c>
      <c r="N5051" s="207" t="s">
        <v>1393</v>
      </c>
      <c r="O5051" s="203"/>
    </row>
    <row r="5052" spans="1:15" ht="27.75" hidden="1" customHeight="1" x14ac:dyDescent="0.25">
      <c r="A5052" s="203" t="s">
        <v>2138</v>
      </c>
      <c r="B5052" s="202" t="s">
        <v>634</v>
      </c>
      <c r="C5052" s="203" t="s">
        <v>1394</v>
      </c>
      <c r="D5052" s="202" t="s">
        <v>1608</v>
      </c>
      <c r="E5052" s="202" t="s">
        <v>1609</v>
      </c>
      <c r="F5052" s="202" t="s">
        <v>505</v>
      </c>
      <c r="G5052" s="253">
        <v>4.5999999999999996</v>
      </c>
      <c r="H5052" s="361" t="s">
        <v>1433</v>
      </c>
      <c r="I5052" s="359" t="s">
        <v>1407</v>
      </c>
      <c r="J5052" s="358">
        <v>0.53059999999999996</v>
      </c>
      <c r="K5052" s="359" t="s">
        <v>1113</v>
      </c>
      <c r="L5052" s="359" t="s">
        <v>1408</v>
      </c>
      <c r="M5052" s="368">
        <v>2005</v>
      </c>
      <c r="N5052" s="205">
        <v>42102</v>
      </c>
      <c r="O5052" s="203"/>
    </row>
    <row r="5053" spans="1:15" ht="27.75" hidden="1" customHeight="1" x14ac:dyDescent="0.25">
      <c r="A5053" s="203" t="s">
        <v>2138</v>
      </c>
      <c r="B5053" s="202" t="s">
        <v>634</v>
      </c>
      <c r="C5053" s="203" t="s">
        <v>1394</v>
      </c>
      <c r="D5053" s="202" t="s">
        <v>1608</v>
      </c>
      <c r="E5053" s="202" t="s">
        <v>1609</v>
      </c>
      <c r="F5053" s="202" t="s">
        <v>505</v>
      </c>
      <c r="G5053" s="253">
        <v>0.01</v>
      </c>
      <c r="H5053" s="361" t="s">
        <v>1414</v>
      </c>
      <c r="I5053" s="359" t="s">
        <v>1407</v>
      </c>
      <c r="J5053" s="358">
        <v>0.53059999999999996</v>
      </c>
      <c r="K5053" s="359" t="s">
        <v>1113</v>
      </c>
      <c r="L5053" s="359" t="s">
        <v>1392</v>
      </c>
      <c r="M5053" s="368">
        <v>2005</v>
      </c>
      <c r="N5053" s="205">
        <v>42102</v>
      </c>
      <c r="O5053" s="203"/>
    </row>
    <row r="5054" spans="1:15" ht="27.75" hidden="1" customHeight="1" x14ac:dyDescent="0.25">
      <c r="A5054" s="203" t="s">
        <v>2138</v>
      </c>
      <c r="B5054" s="202" t="s">
        <v>634</v>
      </c>
      <c r="C5054" s="203" t="s">
        <v>1394</v>
      </c>
      <c r="D5054" s="202" t="s">
        <v>1395</v>
      </c>
      <c r="E5054" s="202" t="s">
        <v>1396</v>
      </c>
      <c r="F5054" s="202" t="s">
        <v>505</v>
      </c>
      <c r="G5054" s="253">
        <v>1</v>
      </c>
      <c r="H5054" s="361" t="s">
        <v>1400</v>
      </c>
      <c r="I5054" s="359" t="s">
        <v>1379</v>
      </c>
      <c r="J5054" s="358">
        <v>0.01</v>
      </c>
      <c r="K5054" s="359" t="s">
        <v>1391</v>
      </c>
      <c r="L5054" s="359" t="s">
        <v>1392</v>
      </c>
      <c r="M5054" s="368">
        <v>2008</v>
      </c>
      <c r="N5054" s="205">
        <v>42102</v>
      </c>
      <c r="O5054" s="203"/>
    </row>
    <row r="5055" spans="1:15" ht="27.75" hidden="1" customHeight="1" x14ac:dyDescent="0.25">
      <c r="A5055" s="203" t="s">
        <v>2138</v>
      </c>
      <c r="B5055" s="202" t="s">
        <v>634</v>
      </c>
      <c r="C5055" s="203" t="s">
        <v>1394</v>
      </c>
      <c r="D5055" s="202" t="s">
        <v>1395</v>
      </c>
      <c r="E5055" s="202" t="s">
        <v>1396</v>
      </c>
      <c r="F5055" s="202" t="s">
        <v>505</v>
      </c>
      <c r="G5055" s="253">
        <v>0.3</v>
      </c>
      <c r="H5055" s="361" t="s">
        <v>1400</v>
      </c>
      <c r="I5055" s="359" t="s">
        <v>1382</v>
      </c>
      <c r="J5055" s="358">
        <v>0</v>
      </c>
      <c r="K5055" s="359" t="s">
        <v>1391</v>
      </c>
      <c r="L5055" s="359" t="s">
        <v>1392</v>
      </c>
      <c r="M5055" s="368">
        <v>2008</v>
      </c>
      <c r="N5055" s="205">
        <v>42102</v>
      </c>
      <c r="O5055" s="203"/>
    </row>
    <row r="5056" spans="1:15" ht="27.75" hidden="1" customHeight="1" x14ac:dyDescent="0.25">
      <c r="A5056" s="203" t="s">
        <v>2138</v>
      </c>
      <c r="B5056" s="202" t="s">
        <v>634</v>
      </c>
      <c r="C5056" s="203" t="s">
        <v>1394</v>
      </c>
      <c r="D5056" s="202" t="s">
        <v>1395</v>
      </c>
      <c r="E5056" s="202" t="s">
        <v>1396</v>
      </c>
      <c r="F5056" s="202" t="s">
        <v>505</v>
      </c>
      <c r="G5056" s="253">
        <v>0.1</v>
      </c>
      <c r="H5056" s="361" t="s">
        <v>1400</v>
      </c>
      <c r="I5056" s="359" t="s">
        <v>1383</v>
      </c>
      <c r="J5056" s="358">
        <v>0.46</v>
      </c>
      <c r="K5056" s="359" t="s">
        <v>1391</v>
      </c>
      <c r="L5056" s="359" t="s">
        <v>1392</v>
      </c>
      <c r="M5056" s="368">
        <v>2008</v>
      </c>
      <c r="N5056" s="205">
        <v>42102</v>
      </c>
      <c r="O5056" s="203"/>
    </row>
    <row r="5057" spans="1:15" ht="27.75" hidden="1" customHeight="1" x14ac:dyDescent="0.25">
      <c r="A5057" s="203" t="s">
        <v>2138</v>
      </c>
      <c r="B5057" s="202" t="s">
        <v>634</v>
      </c>
      <c r="C5057" s="203" t="s">
        <v>1394</v>
      </c>
      <c r="D5057" s="202" t="s">
        <v>1395</v>
      </c>
      <c r="E5057" s="202" t="s">
        <v>1396</v>
      </c>
      <c r="F5057" s="202" t="s">
        <v>505</v>
      </c>
      <c r="G5057" s="253">
        <v>0.1</v>
      </c>
      <c r="H5057" s="361" t="s">
        <v>1400</v>
      </c>
      <c r="I5057" s="359" t="s">
        <v>1384</v>
      </c>
      <c r="J5057" s="358">
        <v>0.83</v>
      </c>
      <c r="K5057" s="359" t="s">
        <v>1391</v>
      </c>
      <c r="L5057" s="359" t="s">
        <v>1392</v>
      </c>
      <c r="M5057" s="368">
        <v>2008</v>
      </c>
      <c r="N5057" s="205">
        <v>42102</v>
      </c>
      <c r="O5057" s="203"/>
    </row>
    <row r="5058" spans="1:15" ht="27.75" hidden="1" customHeight="1" x14ac:dyDescent="0.25">
      <c r="A5058" s="203" t="s">
        <v>2138</v>
      </c>
      <c r="B5058" s="202" t="s">
        <v>634</v>
      </c>
      <c r="C5058" s="203" t="s">
        <v>1394</v>
      </c>
      <c r="D5058" s="202" t="s">
        <v>1395</v>
      </c>
      <c r="E5058" s="202" t="s">
        <v>1396</v>
      </c>
      <c r="F5058" s="202" t="s">
        <v>505</v>
      </c>
      <c r="G5058" s="253">
        <v>0.1</v>
      </c>
      <c r="H5058" s="361" t="s">
        <v>1400</v>
      </c>
      <c r="I5058" s="359" t="s">
        <v>1385</v>
      </c>
      <c r="J5058" s="358">
        <v>0.81</v>
      </c>
      <c r="K5058" s="359" t="s">
        <v>1391</v>
      </c>
      <c r="L5058" s="359" t="s">
        <v>1392</v>
      </c>
      <c r="M5058" s="368">
        <v>2008</v>
      </c>
      <c r="N5058" s="205">
        <v>42102</v>
      </c>
      <c r="O5058" s="203"/>
    </row>
    <row r="5059" spans="1:15" ht="27.75" hidden="1" customHeight="1" x14ac:dyDescent="0.25">
      <c r="A5059" s="203" t="s">
        <v>2138</v>
      </c>
      <c r="B5059" s="202" t="s">
        <v>634</v>
      </c>
      <c r="C5059" s="203" t="s">
        <v>1403</v>
      </c>
      <c r="D5059" s="202" t="s">
        <v>1404</v>
      </c>
      <c r="E5059" s="202" t="s">
        <v>1405</v>
      </c>
      <c r="F5059" s="202" t="s">
        <v>475</v>
      </c>
      <c r="G5059" s="253">
        <v>154</v>
      </c>
      <c r="H5059" s="361" t="s">
        <v>1406</v>
      </c>
      <c r="I5059" s="359" t="s">
        <v>1407</v>
      </c>
      <c r="J5059" s="359" t="s">
        <v>1380</v>
      </c>
      <c r="K5059" s="359" t="s">
        <v>22</v>
      </c>
      <c r="L5059" s="359" t="s">
        <v>1408</v>
      </c>
      <c r="M5059" s="368" t="s">
        <v>1407</v>
      </c>
      <c r="N5059" s="205">
        <v>42486</v>
      </c>
      <c r="O5059" s="203"/>
    </row>
    <row r="5060" spans="1:15" ht="27.75" hidden="1" customHeight="1" x14ac:dyDescent="0.25">
      <c r="A5060" s="203" t="s">
        <v>2139</v>
      </c>
      <c r="B5060" s="202" t="s">
        <v>606</v>
      </c>
      <c r="C5060" s="203" t="s">
        <v>2140</v>
      </c>
      <c r="D5060" s="202" t="s">
        <v>608</v>
      </c>
      <c r="E5060" s="202" t="s">
        <v>2141</v>
      </c>
      <c r="F5060" s="202" t="s">
        <v>505</v>
      </c>
      <c r="G5060" s="253">
        <v>18</v>
      </c>
      <c r="H5060" s="361" t="s">
        <v>1400</v>
      </c>
      <c r="I5060" s="359" t="s">
        <v>1379</v>
      </c>
      <c r="J5060" s="359" t="s">
        <v>1380</v>
      </c>
      <c r="K5060" s="359" t="s">
        <v>9</v>
      </c>
      <c r="L5060" s="359" t="s">
        <v>1392</v>
      </c>
      <c r="M5060" s="368">
        <v>1988</v>
      </c>
      <c r="N5060" s="205">
        <v>39423</v>
      </c>
      <c r="O5060" s="203"/>
    </row>
    <row r="5061" spans="1:15" ht="27.75" hidden="1" customHeight="1" x14ac:dyDescent="0.25">
      <c r="A5061" s="203" t="s">
        <v>2139</v>
      </c>
      <c r="B5061" s="202" t="s">
        <v>606</v>
      </c>
      <c r="C5061" s="203" t="s">
        <v>2140</v>
      </c>
      <c r="D5061" s="202" t="s">
        <v>608</v>
      </c>
      <c r="E5061" s="202" t="s">
        <v>2141</v>
      </c>
      <c r="F5061" s="202" t="s">
        <v>505</v>
      </c>
      <c r="G5061" s="253">
        <v>5</v>
      </c>
      <c r="H5061" s="361" t="s">
        <v>1400</v>
      </c>
      <c r="I5061" s="359" t="s">
        <v>1382</v>
      </c>
      <c r="J5061" s="359" t="s">
        <v>1380</v>
      </c>
      <c r="K5061" s="359" t="s">
        <v>9</v>
      </c>
      <c r="L5061" s="359" t="s">
        <v>1392</v>
      </c>
      <c r="M5061" s="368">
        <v>1988</v>
      </c>
      <c r="N5061" s="205">
        <v>39423</v>
      </c>
      <c r="O5061" s="203"/>
    </row>
    <row r="5062" spans="1:15" ht="27.75" hidden="1" customHeight="1" x14ac:dyDescent="0.25">
      <c r="A5062" s="203" t="s">
        <v>2139</v>
      </c>
      <c r="B5062" s="202" t="s">
        <v>606</v>
      </c>
      <c r="C5062" s="203" t="s">
        <v>2140</v>
      </c>
      <c r="D5062" s="202" t="s">
        <v>608</v>
      </c>
      <c r="E5062" s="202" t="s">
        <v>2141</v>
      </c>
      <c r="F5062" s="202" t="s">
        <v>505</v>
      </c>
      <c r="G5062" s="253">
        <v>2</v>
      </c>
      <c r="H5062" s="361" t="s">
        <v>1400</v>
      </c>
      <c r="I5062" s="359" t="s">
        <v>1383</v>
      </c>
      <c r="J5062" s="359" t="s">
        <v>1380</v>
      </c>
      <c r="K5062" s="359" t="s">
        <v>9</v>
      </c>
      <c r="L5062" s="359" t="s">
        <v>1392</v>
      </c>
      <c r="M5062" s="368">
        <v>1988</v>
      </c>
      <c r="N5062" s="205">
        <v>39423</v>
      </c>
      <c r="O5062" s="203"/>
    </row>
    <row r="5063" spans="1:15" ht="27.75" hidden="1" customHeight="1" x14ac:dyDescent="0.25">
      <c r="A5063" s="203" t="s">
        <v>2139</v>
      </c>
      <c r="B5063" s="202" t="s">
        <v>606</v>
      </c>
      <c r="C5063" s="203" t="s">
        <v>2140</v>
      </c>
      <c r="D5063" s="202" t="s">
        <v>608</v>
      </c>
      <c r="E5063" s="202" t="s">
        <v>2141</v>
      </c>
      <c r="F5063" s="202" t="s">
        <v>505</v>
      </c>
      <c r="G5063" s="253" t="s">
        <v>515</v>
      </c>
      <c r="H5063" s="361" t="s">
        <v>1400</v>
      </c>
      <c r="I5063" s="359" t="s">
        <v>1384</v>
      </c>
      <c r="J5063" s="359" t="s">
        <v>1380</v>
      </c>
      <c r="K5063" s="359" t="s">
        <v>9</v>
      </c>
      <c r="L5063" s="359" t="s">
        <v>1392</v>
      </c>
      <c r="M5063" s="368">
        <v>1988</v>
      </c>
      <c r="N5063" s="205">
        <v>39423</v>
      </c>
      <c r="O5063" s="203"/>
    </row>
    <row r="5064" spans="1:15" ht="27.75" hidden="1" customHeight="1" x14ac:dyDescent="0.25">
      <c r="A5064" s="203" t="s">
        <v>2139</v>
      </c>
      <c r="B5064" s="202" t="s">
        <v>606</v>
      </c>
      <c r="C5064" s="203" t="s">
        <v>2140</v>
      </c>
      <c r="D5064" s="202" t="s">
        <v>608</v>
      </c>
      <c r="E5064" s="202" t="s">
        <v>2141</v>
      </c>
      <c r="F5064" s="202" t="s">
        <v>505</v>
      </c>
      <c r="G5064" s="253" t="s">
        <v>515</v>
      </c>
      <c r="H5064" s="361" t="s">
        <v>1400</v>
      </c>
      <c r="I5064" s="359" t="s">
        <v>1385</v>
      </c>
      <c r="J5064" s="359" t="s">
        <v>1380</v>
      </c>
      <c r="K5064" s="359" t="s">
        <v>9</v>
      </c>
      <c r="L5064" s="359" t="s">
        <v>1392</v>
      </c>
      <c r="M5064" s="368">
        <v>1988</v>
      </c>
      <c r="N5064" s="205">
        <v>39423</v>
      </c>
      <c r="O5064" s="203"/>
    </row>
    <row r="5065" spans="1:15" ht="27.75" hidden="1" customHeight="1" x14ac:dyDescent="0.25">
      <c r="A5065" s="203" t="s">
        <v>2139</v>
      </c>
      <c r="B5065" s="202" t="s">
        <v>606</v>
      </c>
      <c r="C5065" s="203" t="s">
        <v>2142</v>
      </c>
      <c r="D5065" s="202" t="s">
        <v>608</v>
      </c>
      <c r="E5065" s="202" t="s">
        <v>2141</v>
      </c>
      <c r="F5065" s="202" t="s">
        <v>505</v>
      </c>
      <c r="G5065" s="253">
        <v>1.01</v>
      </c>
      <c r="H5065" s="361" t="s">
        <v>488</v>
      </c>
      <c r="I5065" s="359" t="s">
        <v>1379</v>
      </c>
      <c r="J5065" s="359" t="s">
        <v>1380</v>
      </c>
      <c r="K5065" s="359" t="s">
        <v>22</v>
      </c>
      <c r="L5065" s="359" t="s">
        <v>1392</v>
      </c>
      <c r="M5065" s="368">
        <v>2002</v>
      </c>
      <c r="N5065" s="205">
        <v>40807</v>
      </c>
      <c r="O5065" s="377"/>
    </row>
    <row r="5066" spans="1:15" ht="27.75" hidden="1" customHeight="1" x14ac:dyDescent="0.25">
      <c r="A5066" s="203" t="s">
        <v>2139</v>
      </c>
      <c r="B5066" s="202" t="s">
        <v>606</v>
      </c>
      <c r="C5066" s="203" t="s">
        <v>2142</v>
      </c>
      <c r="D5066" s="202" t="s">
        <v>608</v>
      </c>
      <c r="E5066" s="202" t="s">
        <v>2141</v>
      </c>
      <c r="F5066" s="202" t="s">
        <v>505</v>
      </c>
      <c r="G5066" s="253">
        <v>0.38200000000000001</v>
      </c>
      <c r="H5066" s="361" t="s">
        <v>488</v>
      </c>
      <c r="I5066" s="359" t="s">
        <v>1382</v>
      </c>
      <c r="J5066" s="359" t="s">
        <v>1380</v>
      </c>
      <c r="K5066" s="359" t="s">
        <v>22</v>
      </c>
      <c r="L5066" s="359" t="s">
        <v>1392</v>
      </c>
      <c r="M5066" s="368">
        <v>2002</v>
      </c>
      <c r="N5066" s="205">
        <v>40807</v>
      </c>
      <c r="O5066" s="203"/>
    </row>
    <row r="5067" spans="1:15" ht="27.75" hidden="1" customHeight="1" x14ac:dyDescent="0.25">
      <c r="A5067" s="203" t="s">
        <v>2139</v>
      </c>
      <c r="B5067" s="202" t="s">
        <v>606</v>
      </c>
      <c r="C5067" s="203" t="s">
        <v>2142</v>
      </c>
      <c r="D5067" s="202" t="s">
        <v>608</v>
      </c>
      <c r="E5067" s="202" t="s">
        <v>2141</v>
      </c>
      <c r="F5067" s="202" t="s">
        <v>505</v>
      </c>
      <c r="G5067" s="253">
        <v>0.18</v>
      </c>
      <c r="H5067" s="361" t="s">
        <v>488</v>
      </c>
      <c r="I5067" s="359" t="s">
        <v>1383</v>
      </c>
      <c r="J5067" s="359" t="s">
        <v>1380</v>
      </c>
      <c r="K5067" s="359" t="s">
        <v>22</v>
      </c>
      <c r="L5067" s="359" t="s">
        <v>1392</v>
      </c>
      <c r="M5067" s="368">
        <v>2002</v>
      </c>
      <c r="N5067" s="205">
        <v>40807</v>
      </c>
      <c r="O5067" s="203"/>
    </row>
    <row r="5068" spans="1:15" ht="27.75" hidden="1" customHeight="1" x14ac:dyDescent="0.25">
      <c r="A5068" s="203" t="s">
        <v>2139</v>
      </c>
      <c r="B5068" s="202" t="s">
        <v>606</v>
      </c>
      <c r="C5068" s="203" t="s">
        <v>2142</v>
      </c>
      <c r="D5068" s="202" t="s">
        <v>608</v>
      </c>
      <c r="E5068" s="202" t="s">
        <v>2141</v>
      </c>
      <c r="F5068" s="202" t="s">
        <v>505</v>
      </c>
      <c r="G5068" s="253">
        <v>7.9000000000000001E-2</v>
      </c>
      <c r="H5068" s="361" t="s">
        <v>488</v>
      </c>
      <c r="I5068" s="359" t="s">
        <v>1384</v>
      </c>
      <c r="J5068" s="359" t="s">
        <v>1380</v>
      </c>
      <c r="K5068" s="359" t="s">
        <v>22</v>
      </c>
      <c r="L5068" s="359" t="s">
        <v>1392</v>
      </c>
      <c r="M5068" s="368">
        <v>2002</v>
      </c>
      <c r="N5068" s="205">
        <v>40807</v>
      </c>
      <c r="O5068" s="203"/>
    </row>
    <row r="5069" spans="1:15" ht="27.75" hidden="1" customHeight="1" x14ac:dyDescent="0.25">
      <c r="A5069" s="203" t="s">
        <v>2139</v>
      </c>
      <c r="B5069" s="202" t="s">
        <v>606</v>
      </c>
      <c r="C5069" s="203" t="s">
        <v>2142</v>
      </c>
      <c r="D5069" s="202" t="s">
        <v>608</v>
      </c>
      <c r="E5069" s="202" t="s">
        <v>2141</v>
      </c>
      <c r="F5069" s="202" t="s">
        <v>505</v>
      </c>
      <c r="G5069" s="253" t="s">
        <v>515</v>
      </c>
      <c r="H5069" s="361" t="s">
        <v>488</v>
      </c>
      <c r="I5069" s="359" t="s">
        <v>1385</v>
      </c>
      <c r="J5069" s="359" t="s">
        <v>1380</v>
      </c>
      <c r="K5069" s="359" t="s">
        <v>22</v>
      </c>
      <c r="L5069" s="359" t="s">
        <v>1392</v>
      </c>
      <c r="M5069" s="368">
        <v>2002</v>
      </c>
      <c r="N5069" s="205">
        <v>40807</v>
      </c>
      <c r="O5069" s="203"/>
    </row>
    <row r="5070" spans="1:15" ht="27.75" hidden="1" customHeight="1" x14ac:dyDescent="0.25">
      <c r="A5070" s="203" t="s">
        <v>2139</v>
      </c>
      <c r="B5070" s="202" t="s">
        <v>606</v>
      </c>
      <c r="C5070" s="203" t="s">
        <v>1403</v>
      </c>
      <c r="D5070" s="202" t="s">
        <v>1404</v>
      </c>
      <c r="E5070" s="202" t="s">
        <v>1405</v>
      </c>
      <c r="F5070" s="202" t="s">
        <v>475</v>
      </c>
      <c r="G5070" s="253">
        <v>154</v>
      </c>
      <c r="H5070" s="361" t="s">
        <v>1406</v>
      </c>
      <c r="I5070" s="359" t="s">
        <v>1407</v>
      </c>
      <c r="J5070" s="359" t="s">
        <v>1380</v>
      </c>
      <c r="K5070" s="359" t="s">
        <v>22</v>
      </c>
      <c r="L5070" s="359" t="s">
        <v>1408</v>
      </c>
      <c r="M5070" s="368" t="s">
        <v>1407</v>
      </c>
      <c r="N5070" s="205">
        <v>42486</v>
      </c>
      <c r="O5070" s="203"/>
    </row>
    <row r="5071" spans="1:15" ht="27.75" hidden="1" customHeight="1" x14ac:dyDescent="0.25">
      <c r="A5071" s="203" t="s">
        <v>2143</v>
      </c>
      <c r="B5071" s="202" t="s">
        <v>2404</v>
      </c>
      <c r="C5071" s="203" t="s">
        <v>1403</v>
      </c>
      <c r="D5071" s="202" t="s">
        <v>1404</v>
      </c>
      <c r="E5071" s="202" t="s">
        <v>1405</v>
      </c>
      <c r="F5071" s="202" t="s">
        <v>475</v>
      </c>
      <c r="G5071" s="253">
        <v>154</v>
      </c>
      <c r="H5071" s="361" t="s">
        <v>1406</v>
      </c>
      <c r="I5071" s="359" t="s">
        <v>1407</v>
      </c>
      <c r="J5071" s="208">
        <v>0</v>
      </c>
      <c r="K5071" s="359" t="s">
        <v>22</v>
      </c>
      <c r="L5071" s="359" t="s">
        <v>1408</v>
      </c>
      <c r="M5071" s="368" t="s">
        <v>1407</v>
      </c>
      <c r="N5071" s="205">
        <v>42486</v>
      </c>
      <c r="O5071" s="203"/>
    </row>
    <row r="5072" spans="1:15" ht="27.75" hidden="1" customHeight="1" x14ac:dyDescent="0.25">
      <c r="A5072" s="203" t="s">
        <v>2143</v>
      </c>
      <c r="B5072" s="202" t="s">
        <v>2404</v>
      </c>
      <c r="C5072" s="203" t="s">
        <v>1461</v>
      </c>
      <c r="D5072" s="202" t="s">
        <v>1658</v>
      </c>
      <c r="E5072" s="202" t="s">
        <v>1659</v>
      </c>
      <c r="F5072" s="202" t="s">
        <v>475</v>
      </c>
      <c r="G5072" s="254">
        <v>28679140</v>
      </c>
      <c r="H5072" s="361" t="s">
        <v>1433</v>
      </c>
      <c r="I5072" s="359" t="s">
        <v>1407</v>
      </c>
      <c r="J5072" s="359" t="s">
        <v>1380</v>
      </c>
      <c r="K5072" s="359" t="s">
        <v>8</v>
      </c>
      <c r="L5072" s="359" t="s">
        <v>1408</v>
      </c>
      <c r="M5072" s="368" t="s">
        <v>1407</v>
      </c>
      <c r="N5072" s="205">
        <v>42530</v>
      </c>
      <c r="O5072" s="203"/>
    </row>
    <row r="5073" spans="1:15" ht="27.75" hidden="1" customHeight="1" x14ac:dyDescent="0.25">
      <c r="A5073" s="203" t="s">
        <v>2143</v>
      </c>
      <c r="B5073" s="202" t="s">
        <v>2404</v>
      </c>
      <c r="C5073" s="203" t="s">
        <v>1461</v>
      </c>
      <c r="D5073" s="202" t="s">
        <v>1658</v>
      </c>
      <c r="E5073" s="202" t="s">
        <v>1659</v>
      </c>
      <c r="F5073" s="202" t="s">
        <v>475</v>
      </c>
      <c r="G5073" s="254">
        <v>189928</v>
      </c>
      <c r="H5073" s="361" t="s">
        <v>1414</v>
      </c>
      <c r="I5073" s="359" t="s">
        <v>1407</v>
      </c>
      <c r="J5073" s="359" t="s">
        <v>1380</v>
      </c>
      <c r="K5073" s="359" t="s">
        <v>8</v>
      </c>
      <c r="L5073" s="359" t="s">
        <v>1392</v>
      </c>
      <c r="M5073" s="368" t="s">
        <v>1407</v>
      </c>
      <c r="N5073" s="205">
        <v>42530</v>
      </c>
      <c r="O5073" s="203"/>
    </row>
    <row r="5074" spans="1:15" ht="27.75" hidden="1" customHeight="1" x14ac:dyDescent="0.25">
      <c r="A5074" s="203" t="s">
        <v>2143</v>
      </c>
      <c r="B5074" s="202" t="s">
        <v>2404</v>
      </c>
      <c r="C5074" s="203" t="s">
        <v>1660</v>
      </c>
      <c r="D5074" s="202" t="s">
        <v>1932</v>
      </c>
      <c r="E5074" s="202" t="s">
        <v>1933</v>
      </c>
      <c r="F5074" s="202" t="s">
        <v>505</v>
      </c>
      <c r="G5074" s="253">
        <v>4.76</v>
      </c>
      <c r="H5074" s="361" t="s">
        <v>1433</v>
      </c>
      <c r="I5074" s="359" t="s">
        <v>1407</v>
      </c>
      <c r="J5074" s="358">
        <v>0.5806</v>
      </c>
      <c r="K5074" s="359" t="s">
        <v>1113</v>
      </c>
      <c r="L5074" s="359" t="s">
        <v>1408</v>
      </c>
      <c r="M5074" s="368">
        <v>2008</v>
      </c>
      <c r="N5074" s="207" t="s">
        <v>1663</v>
      </c>
      <c r="O5074" s="203"/>
    </row>
    <row r="5075" spans="1:15" ht="27.75" hidden="1" customHeight="1" x14ac:dyDescent="0.25">
      <c r="A5075" s="203" t="s">
        <v>2143</v>
      </c>
      <c r="B5075" s="202" t="s">
        <v>2404</v>
      </c>
      <c r="C5075" s="203" t="s">
        <v>1660</v>
      </c>
      <c r="D5075" s="202" t="s">
        <v>1932</v>
      </c>
      <c r="E5075" s="202" t="s">
        <v>1933</v>
      </c>
      <c r="F5075" s="202" t="s">
        <v>505</v>
      </c>
      <c r="G5075" s="253">
        <v>1.2999999999999999E-2</v>
      </c>
      <c r="H5075" s="361" t="s">
        <v>1414</v>
      </c>
      <c r="I5075" s="359" t="s">
        <v>1407</v>
      </c>
      <c r="J5075" s="358">
        <v>0.5806</v>
      </c>
      <c r="K5075" s="359" t="s">
        <v>1113</v>
      </c>
      <c r="L5075" s="359" t="s">
        <v>1392</v>
      </c>
      <c r="M5075" s="368">
        <v>2008</v>
      </c>
      <c r="N5075" s="207" t="s">
        <v>1663</v>
      </c>
      <c r="O5075" s="203"/>
    </row>
    <row r="5076" spans="1:15" ht="27.75" hidden="1" customHeight="1" x14ac:dyDescent="0.25">
      <c r="A5076" s="203" t="s">
        <v>2143</v>
      </c>
      <c r="B5076" s="202" t="s">
        <v>2404</v>
      </c>
      <c r="C5076" s="203" t="s">
        <v>1660</v>
      </c>
      <c r="D5076" s="202" t="s">
        <v>1936</v>
      </c>
      <c r="E5076" s="202" t="s">
        <v>1937</v>
      </c>
      <c r="F5076" s="202" t="s">
        <v>505</v>
      </c>
      <c r="G5076" s="253">
        <v>3.61</v>
      </c>
      <c r="H5076" s="361" t="s">
        <v>1433</v>
      </c>
      <c r="I5076" s="359" t="s">
        <v>1407</v>
      </c>
      <c r="J5076" s="358">
        <v>0.93130000000000002</v>
      </c>
      <c r="K5076" s="359" t="s">
        <v>1113</v>
      </c>
      <c r="L5076" s="359" t="s">
        <v>1408</v>
      </c>
      <c r="M5076" s="368">
        <v>2008</v>
      </c>
      <c r="N5076" s="207" t="s">
        <v>1663</v>
      </c>
      <c r="O5076" s="203"/>
    </row>
    <row r="5077" spans="1:15" ht="27.75" hidden="1" customHeight="1" x14ac:dyDescent="0.25">
      <c r="A5077" s="203" t="s">
        <v>2143</v>
      </c>
      <c r="B5077" s="202" t="s">
        <v>2404</v>
      </c>
      <c r="C5077" s="203" t="s">
        <v>1660</v>
      </c>
      <c r="D5077" s="202" t="s">
        <v>1936</v>
      </c>
      <c r="E5077" s="202" t="s">
        <v>1937</v>
      </c>
      <c r="F5077" s="202" t="s">
        <v>505</v>
      </c>
      <c r="G5077" s="253">
        <v>9.9000000000000008E-3</v>
      </c>
      <c r="H5077" s="361" t="s">
        <v>1414</v>
      </c>
      <c r="I5077" s="359" t="s">
        <v>1407</v>
      </c>
      <c r="J5077" s="358">
        <v>0.93130000000000002</v>
      </c>
      <c r="K5077" s="359" t="s">
        <v>1113</v>
      </c>
      <c r="L5077" s="359" t="s">
        <v>1392</v>
      </c>
      <c r="M5077" s="368">
        <v>2008</v>
      </c>
      <c r="N5077" s="207" t="s">
        <v>1663</v>
      </c>
      <c r="O5077" s="203"/>
    </row>
    <row r="5078" spans="1:15" ht="27.75" hidden="1" customHeight="1" x14ac:dyDescent="0.25">
      <c r="A5078" s="203" t="s">
        <v>2143</v>
      </c>
      <c r="B5078" s="202" t="s">
        <v>2404</v>
      </c>
      <c r="C5078" s="203" t="s">
        <v>1660</v>
      </c>
      <c r="D5078" s="202" t="s">
        <v>1938</v>
      </c>
      <c r="E5078" s="202" t="s">
        <v>1939</v>
      </c>
      <c r="F5078" s="202" t="s">
        <v>505</v>
      </c>
      <c r="G5078" s="253">
        <v>8.48</v>
      </c>
      <c r="H5078" s="361" t="s">
        <v>1433</v>
      </c>
      <c r="I5078" s="359" t="s">
        <v>1407</v>
      </c>
      <c r="J5078" s="358">
        <v>0.72989999999999999</v>
      </c>
      <c r="K5078" s="359" t="s">
        <v>1113</v>
      </c>
      <c r="L5078" s="359" t="s">
        <v>1408</v>
      </c>
      <c r="M5078" s="368">
        <v>2008</v>
      </c>
      <c r="N5078" s="207" t="s">
        <v>1663</v>
      </c>
      <c r="O5078" s="203"/>
    </row>
    <row r="5079" spans="1:15" ht="27.75" hidden="1" customHeight="1" x14ac:dyDescent="0.25">
      <c r="A5079" s="203" t="s">
        <v>2143</v>
      </c>
      <c r="B5079" s="202" t="s">
        <v>2404</v>
      </c>
      <c r="C5079" s="203" t="s">
        <v>1660</v>
      </c>
      <c r="D5079" s="202" t="s">
        <v>1938</v>
      </c>
      <c r="E5079" s="202" t="s">
        <v>1939</v>
      </c>
      <c r="F5079" s="202" t="s">
        <v>505</v>
      </c>
      <c r="G5079" s="253">
        <v>2.3199999999999998E-2</v>
      </c>
      <c r="H5079" s="361" t="s">
        <v>1414</v>
      </c>
      <c r="I5079" s="359" t="s">
        <v>1407</v>
      </c>
      <c r="J5079" s="358">
        <v>0.72989999999999999</v>
      </c>
      <c r="K5079" s="359" t="s">
        <v>1113</v>
      </c>
      <c r="L5079" s="359" t="s">
        <v>1392</v>
      </c>
      <c r="M5079" s="368">
        <v>2008</v>
      </c>
      <c r="N5079" s="207" t="s">
        <v>1663</v>
      </c>
      <c r="O5079" s="203"/>
    </row>
    <row r="5080" spans="1:15" ht="27.75" hidden="1" customHeight="1" x14ac:dyDescent="0.25">
      <c r="A5080" s="203" t="s">
        <v>2143</v>
      </c>
      <c r="B5080" s="202" t="s">
        <v>2404</v>
      </c>
      <c r="C5080" s="203" t="s">
        <v>1660</v>
      </c>
      <c r="D5080" s="202" t="s">
        <v>1951</v>
      </c>
      <c r="E5080" s="202" t="s">
        <v>1952</v>
      </c>
      <c r="F5080" s="202" t="s">
        <v>505</v>
      </c>
      <c r="G5080" s="253">
        <v>9.8000000000000007</v>
      </c>
      <c r="H5080" s="361" t="s">
        <v>1433</v>
      </c>
      <c r="I5080" s="359" t="s">
        <v>1407</v>
      </c>
      <c r="J5080" s="358">
        <v>0.6552</v>
      </c>
      <c r="K5080" s="359" t="s">
        <v>1113</v>
      </c>
      <c r="L5080" s="359" t="s">
        <v>1408</v>
      </c>
      <c r="M5080" s="368">
        <v>2008</v>
      </c>
      <c r="N5080" s="207" t="s">
        <v>1663</v>
      </c>
      <c r="O5080" s="203"/>
    </row>
    <row r="5081" spans="1:15" ht="27.75" hidden="1" customHeight="1" x14ac:dyDescent="0.25">
      <c r="A5081" s="203" t="s">
        <v>2143</v>
      </c>
      <c r="B5081" s="202" t="s">
        <v>2404</v>
      </c>
      <c r="C5081" s="203" t="s">
        <v>1660</v>
      </c>
      <c r="D5081" s="202" t="s">
        <v>1951</v>
      </c>
      <c r="E5081" s="202" t="s">
        <v>1952</v>
      </c>
      <c r="F5081" s="202" t="s">
        <v>505</v>
      </c>
      <c r="G5081" s="253">
        <v>2.6800000000000001E-2</v>
      </c>
      <c r="H5081" s="361" t="s">
        <v>1414</v>
      </c>
      <c r="I5081" s="359" t="s">
        <v>1407</v>
      </c>
      <c r="J5081" s="358">
        <v>0.66290000000000004</v>
      </c>
      <c r="K5081" s="359" t="s">
        <v>1113</v>
      </c>
      <c r="L5081" s="359" t="s">
        <v>1392</v>
      </c>
      <c r="M5081" s="368">
        <v>2008</v>
      </c>
      <c r="N5081" s="207" t="s">
        <v>1663</v>
      </c>
      <c r="O5081" s="203"/>
    </row>
    <row r="5082" spans="1:15" ht="27.75" hidden="1" customHeight="1" x14ac:dyDescent="0.25">
      <c r="A5082" s="203" t="s">
        <v>2143</v>
      </c>
      <c r="B5082" s="202" t="s">
        <v>2404</v>
      </c>
      <c r="C5082" s="203" t="s">
        <v>1660</v>
      </c>
      <c r="D5082" s="202" t="s">
        <v>1953</v>
      </c>
      <c r="E5082" s="202" t="s">
        <v>1954</v>
      </c>
      <c r="F5082" s="202" t="s">
        <v>505</v>
      </c>
      <c r="G5082" s="253">
        <v>57.73</v>
      </c>
      <c r="H5082" s="361" t="s">
        <v>1433</v>
      </c>
      <c r="I5082" s="359" t="s">
        <v>1407</v>
      </c>
      <c r="J5082" s="358">
        <v>0.36959999999999998</v>
      </c>
      <c r="K5082" s="359" t="s">
        <v>1113</v>
      </c>
      <c r="L5082" s="359" t="s">
        <v>1408</v>
      </c>
      <c r="M5082" s="368">
        <v>2010</v>
      </c>
      <c r="N5082" s="207" t="s">
        <v>1663</v>
      </c>
      <c r="O5082" s="203"/>
    </row>
    <row r="5083" spans="1:15" ht="27.75" hidden="1" customHeight="1" x14ac:dyDescent="0.25">
      <c r="A5083" s="203" t="s">
        <v>2143</v>
      </c>
      <c r="B5083" s="202" t="s">
        <v>2404</v>
      </c>
      <c r="C5083" s="203" t="s">
        <v>1660</v>
      </c>
      <c r="D5083" s="202" t="s">
        <v>1953</v>
      </c>
      <c r="E5083" s="202" t="s">
        <v>1954</v>
      </c>
      <c r="F5083" s="202" t="s">
        <v>505</v>
      </c>
      <c r="G5083" s="253">
        <v>0.158</v>
      </c>
      <c r="H5083" s="361" t="s">
        <v>1414</v>
      </c>
      <c r="I5083" s="359" t="s">
        <v>1407</v>
      </c>
      <c r="J5083" s="358">
        <v>0.373</v>
      </c>
      <c r="K5083" s="359" t="s">
        <v>1113</v>
      </c>
      <c r="L5083" s="359" t="s">
        <v>1392</v>
      </c>
      <c r="M5083" s="368">
        <v>2010</v>
      </c>
      <c r="N5083" s="207" t="s">
        <v>1663</v>
      </c>
      <c r="O5083" s="203"/>
    </row>
    <row r="5084" spans="1:15" ht="27.75" hidden="1" customHeight="1" x14ac:dyDescent="0.25">
      <c r="A5084" s="203" t="s">
        <v>2144</v>
      </c>
      <c r="B5084" s="202" t="s">
        <v>2427</v>
      </c>
      <c r="C5084" s="203" t="s">
        <v>1403</v>
      </c>
      <c r="D5084" s="202" t="s">
        <v>1404</v>
      </c>
      <c r="E5084" s="202" t="s">
        <v>1405</v>
      </c>
      <c r="F5084" s="202" t="s">
        <v>475</v>
      </c>
      <c r="G5084" s="253">
        <v>154</v>
      </c>
      <c r="H5084" s="361" t="s">
        <v>1406</v>
      </c>
      <c r="I5084" s="359" t="s">
        <v>1407</v>
      </c>
      <c r="J5084" s="208">
        <v>0</v>
      </c>
      <c r="K5084" s="359" t="s">
        <v>22</v>
      </c>
      <c r="L5084" s="359" t="s">
        <v>1408</v>
      </c>
      <c r="M5084" s="368" t="s">
        <v>1407</v>
      </c>
      <c r="N5084" s="205">
        <v>42486</v>
      </c>
      <c r="O5084" s="203"/>
    </row>
    <row r="5085" spans="1:15" ht="27.75" hidden="1" customHeight="1" x14ac:dyDescent="0.25">
      <c r="A5085" s="203" t="s">
        <v>2144</v>
      </c>
      <c r="B5085" s="202" t="s">
        <v>2427</v>
      </c>
      <c r="C5085" s="203" t="s">
        <v>1461</v>
      </c>
      <c r="D5085" s="202" t="s">
        <v>1462</v>
      </c>
      <c r="E5085" s="202" t="s">
        <v>1463</v>
      </c>
      <c r="F5085" s="202" t="s">
        <v>475</v>
      </c>
      <c r="G5085" s="254">
        <v>21534261</v>
      </c>
      <c r="H5085" s="361" t="s">
        <v>1433</v>
      </c>
      <c r="I5085" s="359" t="s">
        <v>1407</v>
      </c>
      <c r="J5085" s="359" t="s">
        <v>1380</v>
      </c>
      <c r="K5085" s="359" t="s">
        <v>8</v>
      </c>
      <c r="L5085" s="359" t="s">
        <v>1408</v>
      </c>
      <c r="M5085" s="368" t="s">
        <v>1407</v>
      </c>
      <c r="N5085" s="205">
        <v>42530</v>
      </c>
      <c r="O5085" s="203"/>
    </row>
    <row r="5086" spans="1:15" ht="27.75" hidden="1" customHeight="1" x14ac:dyDescent="0.25">
      <c r="A5086" s="203" t="s">
        <v>2144</v>
      </c>
      <c r="B5086" s="202" t="s">
        <v>2427</v>
      </c>
      <c r="C5086" s="203" t="s">
        <v>1461</v>
      </c>
      <c r="D5086" s="202" t="s">
        <v>1462</v>
      </c>
      <c r="E5086" s="202" t="s">
        <v>1463</v>
      </c>
      <c r="F5086" s="202" t="s">
        <v>475</v>
      </c>
      <c r="G5086" s="254">
        <v>58998</v>
      </c>
      <c r="H5086" s="361" t="s">
        <v>1414</v>
      </c>
      <c r="I5086" s="359" t="s">
        <v>1407</v>
      </c>
      <c r="J5086" s="359" t="s">
        <v>1380</v>
      </c>
      <c r="K5086" s="359" t="s">
        <v>8</v>
      </c>
      <c r="L5086" s="359" t="s">
        <v>1392</v>
      </c>
      <c r="M5086" s="368" t="s">
        <v>1407</v>
      </c>
      <c r="N5086" s="205">
        <v>42530</v>
      </c>
      <c r="O5086" s="203"/>
    </row>
    <row r="5087" spans="1:15" ht="27.75" hidden="1" customHeight="1" x14ac:dyDescent="0.25">
      <c r="A5087" s="203" t="s">
        <v>2144</v>
      </c>
      <c r="B5087" s="202" t="s">
        <v>2427</v>
      </c>
      <c r="C5087" s="203" t="s">
        <v>1397</v>
      </c>
      <c r="D5087" s="202" t="s">
        <v>1464</v>
      </c>
      <c r="E5087" s="202" t="s">
        <v>1465</v>
      </c>
      <c r="F5087" s="202" t="s">
        <v>475</v>
      </c>
      <c r="G5087" s="253">
        <v>396</v>
      </c>
      <c r="H5087" s="361" t="s">
        <v>1400</v>
      </c>
      <c r="I5087" s="359" t="s">
        <v>1379</v>
      </c>
      <c r="J5087" s="358">
        <v>0</v>
      </c>
      <c r="K5087" s="359" t="s">
        <v>1391</v>
      </c>
      <c r="L5087" s="359" t="s">
        <v>1392</v>
      </c>
      <c r="M5087" s="368">
        <v>2010</v>
      </c>
      <c r="N5087" s="207" t="s">
        <v>1401</v>
      </c>
      <c r="O5087" s="203"/>
    </row>
    <row r="5088" spans="1:15" ht="27.75" hidden="1" customHeight="1" x14ac:dyDescent="0.25">
      <c r="A5088" s="203" t="s">
        <v>2144</v>
      </c>
      <c r="B5088" s="202" t="s">
        <v>2427</v>
      </c>
      <c r="C5088" s="203" t="s">
        <v>1397</v>
      </c>
      <c r="D5088" s="202" t="s">
        <v>1464</v>
      </c>
      <c r="E5088" s="202" t="s">
        <v>1465</v>
      </c>
      <c r="F5088" s="202" t="s">
        <v>475</v>
      </c>
      <c r="G5088" s="253">
        <v>96.8</v>
      </c>
      <c r="H5088" s="361" t="s">
        <v>1400</v>
      </c>
      <c r="I5088" s="359" t="s">
        <v>1382</v>
      </c>
      <c r="J5088" s="210">
        <v>4.8000000000000001E-2</v>
      </c>
      <c r="K5088" s="359" t="s">
        <v>1391</v>
      </c>
      <c r="L5088" s="359" t="s">
        <v>1392</v>
      </c>
      <c r="M5088" s="368">
        <v>2010</v>
      </c>
      <c r="N5088" s="207" t="s">
        <v>1401</v>
      </c>
      <c r="O5088" s="203"/>
    </row>
    <row r="5089" spans="1:15" ht="27.75" hidden="1" customHeight="1" x14ac:dyDescent="0.25">
      <c r="A5089" s="203" t="s">
        <v>2144</v>
      </c>
      <c r="B5089" s="202" t="s">
        <v>2427</v>
      </c>
      <c r="C5089" s="203" t="s">
        <v>1397</v>
      </c>
      <c r="D5089" s="202" t="s">
        <v>1464</v>
      </c>
      <c r="E5089" s="202" t="s">
        <v>1465</v>
      </c>
      <c r="F5089" s="202" t="s">
        <v>475</v>
      </c>
      <c r="G5089" s="253">
        <v>23.6</v>
      </c>
      <c r="H5089" s="361" t="s">
        <v>1400</v>
      </c>
      <c r="I5089" s="359" t="s">
        <v>1383</v>
      </c>
      <c r="J5089" s="358">
        <v>0.44</v>
      </c>
      <c r="K5089" s="359" t="s">
        <v>1391</v>
      </c>
      <c r="L5089" s="359" t="s">
        <v>1392</v>
      </c>
      <c r="M5089" s="368">
        <v>2010</v>
      </c>
      <c r="N5089" s="207" t="s">
        <v>1401</v>
      </c>
      <c r="O5089" s="203"/>
    </row>
    <row r="5090" spans="1:15" ht="27.75" hidden="1" customHeight="1" x14ac:dyDescent="0.25">
      <c r="A5090" s="203" t="s">
        <v>2144</v>
      </c>
      <c r="B5090" s="202" t="s">
        <v>2427</v>
      </c>
      <c r="C5090" s="203" t="s">
        <v>1397</v>
      </c>
      <c r="D5090" s="202" t="s">
        <v>1464</v>
      </c>
      <c r="E5090" s="202" t="s">
        <v>1465</v>
      </c>
      <c r="F5090" s="202" t="s">
        <v>475</v>
      </c>
      <c r="G5090" s="253">
        <v>4.93</v>
      </c>
      <c r="H5090" s="361" t="s">
        <v>1400</v>
      </c>
      <c r="I5090" s="359" t="s">
        <v>1384</v>
      </c>
      <c r="J5090" s="359" t="s">
        <v>1402</v>
      </c>
      <c r="K5090" s="359" t="s">
        <v>1391</v>
      </c>
      <c r="L5090" s="359" t="s">
        <v>1392</v>
      </c>
      <c r="M5090" s="368">
        <v>2010</v>
      </c>
      <c r="N5090" s="207" t="s">
        <v>1401</v>
      </c>
      <c r="O5090" s="203"/>
    </row>
    <row r="5091" spans="1:15" ht="27.75" hidden="1" customHeight="1" x14ac:dyDescent="0.25">
      <c r="A5091" s="203" t="s">
        <v>2144</v>
      </c>
      <c r="B5091" s="202" t="s">
        <v>2427</v>
      </c>
      <c r="C5091" s="203" t="s">
        <v>1397</v>
      </c>
      <c r="D5091" s="202" t="s">
        <v>1464</v>
      </c>
      <c r="E5091" s="202" t="s">
        <v>1465</v>
      </c>
      <c r="F5091" s="202" t="s">
        <v>475</v>
      </c>
      <c r="G5091" s="253">
        <v>1.75</v>
      </c>
      <c r="H5091" s="361" t="s">
        <v>1400</v>
      </c>
      <c r="I5091" s="359" t="s">
        <v>1385</v>
      </c>
      <c r="J5091" s="359" t="s">
        <v>1402</v>
      </c>
      <c r="K5091" s="359" t="s">
        <v>1391</v>
      </c>
      <c r="L5091" s="359" t="s">
        <v>1392</v>
      </c>
      <c r="M5091" s="368">
        <v>2010</v>
      </c>
      <c r="N5091" s="207" t="s">
        <v>1401</v>
      </c>
      <c r="O5091" s="203"/>
    </row>
    <row r="5092" spans="1:15" ht="27.75" hidden="1" customHeight="1" x14ac:dyDescent="0.25">
      <c r="A5092" s="203" t="s">
        <v>2145</v>
      </c>
      <c r="B5092" s="202" t="s">
        <v>576</v>
      </c>
      <c r="C5092" s="203" t="s">
        <v>1453</v>
      </c>
      <c r="D5092" s="202" t="s">
        <v>1454</v>
      </c>
      <c r="E5092" s="202" t="s">
        <v>1455</v>
      </c>
      <c r="F5092" s="202" t="s">
        <v>475</v>
      </c>
      <c r="G5092" s="253">
        <v>97.5</v>
      </c>
      <c r="H5092" s="361" t="s">
        <v>1456</v>
      </c>
      <c r="I5092" s="359" t="s">
        <v>1407</v>
      </c>
      <c r="J5092" s="358">
        <v>0.25740000000000002</v>
      </c>
      <c r="K5092" s="359" t="s">
        <v>1113</v>
      </c>
      <c r="L5092" s="359" t="s">
        <v>1408</v>
      </c>
      <c r="M5092" s="368">
        <v>2003</v>
      </c>
      <c r="N5092" s="205">
        <v>42061</v>
      </c>
      <c r="O5092" s="203"/>
    </row>
    <row r="5093" spans="1:15" ht="27.75" hidden="1" customHeight="1" x14ac:dyDescent="0.25">
      <c r="A5093" s="203" t="s">
        <v>2145</v>
      </c>
      <c r="B5093" s="202" t="s">
        <v>576</v>
      </c>
      <c r="C5093" s="203" t="s">
        <v>1453</v>
      </c>
      <c r="D5093" s="202" t="s">
        <v>1454</v>
      </c>
      <c r="E5093" s="202" t="s">
        <v>1455</v>
      </c>
      <c r="F5093" s="202" t="s">
        <v>475</v>
      </c>
      <c r="G5093" s="253">
        <v>0.26700000000000002</v>
      </c>
      <c r="H5093" s="361" t="s">
        <v>527</v>
      </c>
      <c r="I5093" s="359" t="s">
        <v>1407</v>
      </c>
      <c r="J5093" s="358">
        <v>0.25740000000000002</v>
      </c>
      <c r="K5093" s="359" t="s">
        <v>1113</v>
      </c>
      <c r="L5093" s="359" t="s">
        <v>1392</v>
      </c>
      <c r="M5093" s="368">
        <v>2003</v>
      </c>
      <c r="N5093" s="205">
        <v>42061</v>
      </c>
      <c r="O5093" s="203"/>
    </row>
    <row r="5094" spans="1:15" ht="27.75" hidden="1" customHeight="1" x14ac:dyDescent="0.25">
      <c r="A5094" s="203" t="s">
        <v>2145</v>
      </c>
      <c r="B5094" s="202" t="s">
        <v>576</v>
      </c>
      <c r="C5094" s="203" t="s">
        <v>1453</v>
      </c>
      <c r="D5094" s="202" t="s">
        <v>1484</v>
      </c>
      <c r="E5094" s="202" t="s">
        <v>1472</v>
      </c>
      <c r="F5094" s="202" t="s">
        <v>475</v>
      </c>
      <c r="G5094" s="253">
        <v>167.4</v>
      </c>
      <c r="H5094" s="361" t="s">
        <v>1456</v>
      </c>
      <c r="I5094" s="359" t="s">
        <v>1407</v>
      </c>
      <c r="J5094" s="358">
        <v>0.4556</v>
      </c>
      <c r="K5094" s="359" t="s">
        <v>1113</v>
      </c>
      <c r="L5094" s="359" t="s">
        <v>1408</v>
      </c>
      <c r="M5094" s="368">
        <v>2003</v>
      </c>
      <c r="N5094" s="205">
        <v>42061</v>
      </c>
      <c r="O5094" s="203"/>
    </row>
    <row r="5095" spans="1:15" ht="27.75" hidden="1" customHeight="1" x14ac:dyDescent="0.25">
      <c r="A5095" s="203" t="s">
        <v>2145</v>
      </c>
      <c r="B5095" s="202" t="s">
        <v>576</v>
      </c>
      <c r="C5095" s="203" t="s">
        <v>1453</v>
      </c>
      <c r="D5095" s="202" t="s">
        <v>1484</v>
      </c>
      <c r="E5095" s="202" t="s">
        <v>1472</v>
      </c>
      <c r="F5095" s="202" t="s">
        <v>475</v>
      </c>
      <c r="G5095" s="253">
        <v>0.45900000000000002</v>
      </c>
      <c r="H5095" s="361" t="s">
        <v>527</v>
      </c>
      <c r="I5095" s="359" t="s">
        <v>1407</v>
      </c>
      <c r="J5095" s="358">
        <v>0.4556</v>
      </c>
      <c r="K5095" s="359" t="s">
        <v>1113</v>
      </c>
      <c r="L5095" s="359" t="s">
        <v>1392</v>
      </c>
      <c r="M5095" s="368">
        <v>2003</v>
      </c>
      <c r="N5095" s="205">
        <v>42061</v>
      </c>
      <c r="O5095" s="203"/>
    </row>
    <row r="5096" spans="1:15" ht="27.75" hidden="1" customHeight="1" x14ac:dyDescent="0.25">
      <c r="A5096" s="203" t="s">
        <v>2145</v>
      </c>
      <c r="B5096" s="202" t="s">
        <v>576</v>
      </c>
      <c r="C5096" s="203" t="s">
        <v>1453</v>
      </c>
      <c r="D5096" s="202" t="s">
        <v>1457</v>
      </c>
      <c r="E5096" s="202" t="s">
        <v>1458</v>
      </c>
      <c r="F5096" s="202" t="s">
        <v>475</v>
      </c>
      <c r="G5096" s="253">
        <v>371.1</v>
      </c>
      <c r="H5096" s="361" t="s">
        <v>1456</v>
      </c>
      <c r="I5096" s="359" t="s">
        <v>1407</v>
      </c>
      <c r="J5096" s="358">
        <v>0.45879999999999999</v>
      </c>
      <c r="K5096" s="359" t="s">
        <v>1113</v>
      </c>
      <c r="L5096" s="359" t="s">
        <v>1408</v>
      </c>
      <c r="M5096" s="368">
        <v>2003</v>
      </c>
      <c r="N5096" s="205">
        <v>42061</v>
      </c>
      <c r="O5096" s="203"/>
    </row>
    <row r="5097" spans="1:15" ht="27.75" hidden="1" customHeight="1" x14ac:dyDescent="0.25">
      <c r="A5097" s="203" t="s">
        <v>2145</v>
      </c>
      <c r="B5097" s="202" t="s">
        <v>576</v>
      </c>
      <c r="C5097" s="203" t="s">
        <v>1453</v>
      </c>
      <c r="D5097" s="202" t="s">
        <v>1457</v>
      </c>
      <c r="E5097" s="202" t="s">
        <v>1458</v>
      </c>
      <c r="F5097" s="202" t="s">
        <v>475</v>
      </c>
      <c r="G5097" s="253">
        <v>1.016</v>
      </c>
      <c r="H5097" s="361" t="s">
        <v>527</v>
      </c>
      <c r="I5097" s="359" t="s">
        <v>1407</v>
      </c>
      <c r="J5097" s="358">
        <v>0.45879999999999999</v>
      </c>
      <c r="K5097" s="359" t="s">
        <v>1113</v>
      </c>
      <c r="L5097" s="359" t="s">
        <v>1392</v>
      </c>
      <c r="M5097" s="368">
        <v>2003</v>
      </c>
      <c r="N5097" s="205">
        <v>42061</v>
      </c>
      <c r="O5097" s="203"/>
    </row>
    <row r="5098" spans="1:15" ht="27.75" hidden="1" customHeight="1" x14ac:dyDescent="0.25">
      <c r="A5098" s="203" t="s">
        <v>2145</v>
      </c>
      <c r="B5098" s="202" t="s">
        <v>576</v>
      </c>
      <c r="C5098" s="203" t="s">
        <v>1459</v>
      </c>
      <c r="D5098" s="202" t="s">
        <v>574</v>
      </c>
      <c r="E5098" s="202" t="s">
        <v>1460</v>
      </c>
      <c r="F5098" s="202" t="s">
        <v>475</v>
      </c>
      <c r="G5098" s="253">
        <v>201</v>
      </c>
      <c r="H5098" s="361" t="s">
        <v>1433</v>
      </c>
      <c r="I5098" s="359" t="s">
        <v>1407</v>
      </c>
      <c r="J5098" s="358">
        <v>0.16600000000000001</v>
      </c>
      <c r="K5098" s="359" t="s">
        <v>1113</v>
      </c>
      <c r="L5098" s="359" t="s">
        <v>1408</v>
      </c>
      <c r="M5098" s="368">
        <v>2002</v>
      </c>
      <c r="N5098" s="205">
        <v>40388</v>
      </c>
      <c r="O5098" s="203"/>
    </row>
    <row r="5099" spans="1:15" ht="27.75" hidden="1" customHeight="1" x14ac:dyDescent="0.25">
      <c r="A5099" s="203" t="s">
        <v>2145</v>
      </c>
      <c r="B5099" s="202" t="s">
        <v>576</v>
      </c>
      <c r="C5099" s="203" t="s">
        <v>1459</v>
      </c>
      <c r="D5099" s="202" t="s">
        <v>574</v>
      </c>
      <c r="E5099" s="202" t="s">
        <v>1460</v>
      </c>
      <c r="F5099" s="202" t="s">
        <v>475</v>
      </c>
      <c r="G5099" s="253">
        <v>0.55000000000000004</v>
      </c>
      <c r="H5099" s="361" t="s">
        <v>1414</v>
      </c>
      <c r="I5099" s="359" t="s">
        <v>1407</v>
      </c>
      <c r="J5099" s="358">
        <v>0.16600000000000001</v>
      </c>
      <c r="K5099" s="359" t="s">
        <v>1113</v>
      </c>
      <c r="L5099" s="359" t="s">
        <v>1392</v>
      </c>
      <c r="M5099" s="368">
        <v>2002</v>
      </c>
      <c r="N5099" s="205">
        <v>40388</v>
      </c>
      <c r="O5099" s="203"/>
    </row>
    <row r="5100" spans="1:15" ht="27.75" hidden="1" customHeight="1" x14ac:dyDescent="0.25">
      <c r="A5100" s="203" t="s">
        <v>2145</v>
      </c>
      <c r="B5100" s="202" t="s">
        <v>576</v>
      </c>
      <c r="C5100" s="203" t="s">
        <v>1403</v>
      </c>
      <c r="D5100" s="202" t="s">
        <v>1404</v>
      </c>
      <c r="E5100" s="202" t="s">
        <v>1405</v>
      </c>
      <c r="F5100" s="202" t="s">
        <v>475</v>
      </c>
      <c r="G5100" s="253">
        <v>154</v>
      </c>
      <c r="H5100" s="361" t="s">
        <v>1406</v>
      </c>
      <c r="I5100" s="359" t="s">
        <v>1407</v>
      </c>
      <c r="J5100" s="208">
        <v>0</v>
      </c>
      <c r="K5100" s="359" t="s">
        <v>22</v>
      </c>
      <c r="L5100" s="359" t="s">
        <v>1408</v>
      </c>
      <c r="M5100" s="368" t="s">
        <v>1407</v>
      </c>
      <c r="N5100" s="205">
        <v>42486</v>
      </c>
      <c r="O5100" s="203"/>
    </row>
    <row r="5101" spans="1:15" ht="27.75" hidden="1" customHeight="1" x14ac:dyDescent="0.25">
      <c r="A5101" s="203" t="s">
        <v>2145</v>
      </c>
      <c r="B5101" s="202" t="s">
        <v>576</v>
      </c>
      <c r="C5101" s="203" t="s">
        <v>1461</v>
      </c>
      <c r="D5101" s="202" t="s">
        <v>1462</v>
      </c>
      <c r="E5101" s="202" t="s">
        <v>1463</v>
      </c>
      <c r="F5101" s="202" t="s">
        <v>475</v>
      </c>
      <c r="G5101" s="254">
        <v>21534261</v>
      </c>
      <c r="H5101" s="361" t="s">
        <v>1433</v>
      </c>
      <c r="I5101" s="359" t="s">
        <v>1407</v>
      </c>
      <c r="J5101" s="359" t="s">
        <v>1380</v>
      </c>
      <c r="K5101" s="359" t="s">
        <v>8</v>
      </c>
      <c r="L5101" s="359" t="s">
        <v>1408</v>
      </c>
      <c r="M5101" s="368" t="s">
        <v>1407</v>
      </c>
      <c r="N5101" s="205">
        <v>42530</v>
      </c>
      <c r="O5101" s="203"/>
    </row>
    <row r="5102" spans="1:15" ht="27.75" hidden="1" customHeight="1" x14ac:dyDescent="0.25">
      <c r="A5102" s="203" t="s">
        <v>2145</v>
      </c>
      <c r="B5102" s="202" t="s">
        <v>576</v>
      </c>
      <c r="C5102" s="203" t="s">
        <v>1461</v>
      </c>
      <c r="D5102" s="202" t="s">
        <v>1462</v>
      </c>
      <c r="E5102" s="202" t="s">
        <v>1463</v>
      </c>
      <c r="F5102" s="202" t="s">
        <v>475</v>
      </c>
      <c r="G5102" s="254">
        <v>58998</v>
      </c>
      <c r="H5102" s="361" t="s">
        <v>1414</v>
      </c>
      <c r="I5102" s="359" t="s">
        <v>1407</v>
      </c>
      <c r="J5102" s="359" t="s">
        <v>1380</v>
      </c>
      <c r="K5102" s="359" t="s">
        <v>8</v>
      </c>
      <c r="L5102" s="359" t="s">
        <v>1392</v>
      </c>
      <c r="M5102" s="368" t="s">
        <v>1407</v>
      </c>
      <c r="N5102" s="205">
        <v>42530</v>
      </c>
      <c r="O5102" s="203"/>
    </row>
    <row r="5103" spans="1:15" ht="27.75" hidden="1" customHeight="1" x14ac:dyDescent="0.25">
      <c r="A5103" s="203" t="s">
        <v>2145</v>
      </c>
      <c r="B5103" s="202" t="s">
        <v>576</v>
      </c>
      <c r="C5103" s="203" t="s">
        <v>1461</v>
      </c>
      <c r="D5103" s="202" t="s">
        <v>1457</v>
      </c>
      <c r="E5103" s="202" t="s">
        <v>1458</v>
      </c>
      <c r="F5103" s="202" t="s">
        <v>475</v>
      </c>
      <c r="G5103" s="254">
        <v>2943971</v>
      </c>
      <c r="H5103" s="361" t="s">
        <v>1433</v>
      </c>
      <c r="I5103" s="359" t="s">
        <v>1407</v>
      </c>
      <c r="J5103" s="359" t="s">
        <v>1380</v>
      </c>
      <c r="K5103" s="359" t="s">
        <v>8</v>
      </c>
      <c r="L5103" s="359" t="s">
        <v>1408</v>
      </c>
      <c r="M5103" s="368" t="s">
        <v>1407</v>
      </c>
      <c r="N5103" s="205">
        <v>42530</v>
      </c>
      <c r="O5103" s="203"/>
    </row>
    <row r="5104" spans="1:15" ht="27.75" hidden="1" customHeight="1" x14ac:dyDescent="0.25">
      <c r="A5104" s="203" t="s">
        <v>2145</v>
      </c>
      <c r="B5104" s="202" t="s">
        <v>576</v>
      </c>
      <c r="C5104" s="203" t="s">
        <v>1461</v>
      </c>
      <c r="D5104" s="202" t="s">
        <v>1457</v>
      </c>
      <c r="E5104" s="202" t="s">
        <v>1458</v>
      </c>
      <c r="F5104" s="202" t="s">
        <v>475</v>
      </c>
      <c r="G5104" s="254">
        <v>8066</v>
      </c>
      <c r="H5104" s="361" t="s">
        <v>1414</v>
      </c>
      <c r="I5104" s="359" t="s">
        <v>1407</v>
      </c>
      <c r="J5104" s="359" t="s">
        <v>1380</v>
      </c>
      <c r="K5104" s="359" t="s">
        <v>8</v>
      </c>
      <c r="L5104" s="359" t="s">
        <v>1392</v>
      </c>
      <c r="M5104" s="368" t="s">
        <v>1407</v>
      </c>
      <c r="N5104" s="205">
        <v>42530</v>
      </c>
      <c r="O5104" s="203"/>
    </row>
    <row r="5105" spans="1:15" ht="27.75" hidden="1" customHeight="1" x14ac:dyDescent="0.25">
      <c r="A5105" s="203" t="s">
        <v>2145</v>
      </c>
      <c r="B5105" s="202" t="s">
        <v>576</v>
      </c>
      <c r="C5105" s="203" t="s">
        <v>1461</v>
      </c>
      <c r="D5105" s="202" t="s">
        <v>574</v>
      </c>
      <c r="E5105" s="202" t="s">
        <v>1460</v>
      </c>
      <c r="F5105" s="202" t="s">
        <v>475</v>
      </c>
      <c r="G5105" s="254">
        <v>303409</v>
      </c>
      <c r="H5105" s="361" t="s">
        <v>1433</v>
      </c>
      <c r="I5105" s="359" t="s">
        <v>1407</v>
      </c>
      <c r="J5105" s="359" t="s">
        <v>1380</v>
      </c>
      <c r="K5105" s="359" t="s">
        <v>8</v>
      </c>
      <c r="L5105" s="359" t="s">
        <v>1408</v>
      </c>
      <c r="M5105" s="368" t="s">
        <v>1407</v>
      </c>
      <c r="N5105" s="205">
        <v>42530</v>
      </c>
      <c r="O5105" s="203"/>
    </row>
    <row r="5106" spans="1:15" ht="27.75" hidden="1" customHeight="1" x14ac:dyDescent="0.25">
      <c r="A5106" s="203" t="s">
        <v>2145</v>
      </c>
      <c r="B5106" s="202" t="s">
        <v>576</v>
      </c>
      <c r="C5106" s="203" t="s">
        <v>1461</v>
      </c>
      <c r="D5106" s="202" t="s">
        <v>574</v>
      </c>
      <c r="E5106" s="202" t="s">
        <v>1460</v>
      </c>
      <c r="F5106" s="202" t="s">
        <v>475</v>
      </c>
      <c r="G5106" s="254">
        <v>831</v>
      </c>
      <c r="H5106" s="361" t="s">
        <v>1414</v>
      </c>
      <c r="I5106" s="359" t="s">
        <v>1407</v>
      </c>
      <c r="J5106" s="359" t="s">
        <v>1380</v>
      </c>
      <c r="K5106" s="359" t="s">
        <v>8</v>
      </c>
      <c r="L5106" s="359" t="s">
        <v>1392</v>
      </c>
      <c r="M5106" s="368" t="s">
        <v>1407</v>
      </c>
      <c r="N5106" s="205">
        <v>42530</v>
      </c>
      <c r="O5106" s="203"/>
    </row>
    <row r="5107" spans="1:15" ht="27.75" hidden="1" customHeight="1" x14ac:dyDescent="0.25">
      <c r="A5107" s="203" t="s">
        <v>2145</v>
      </c>
      <c r="B5107" s="202" t="s">
        <v>576</v>
      </c>
      <c r="C5107" s="203" t="s">
        <v>1397</v>
      </c>
      <c r="D5107" s="202" t="s">
        <v>1464</v>
      </c>
      <c r="E5107" s="202" t="s">
        <v>1465</v>
      </c>
      <c r="F5107" s="202" t="s">
        <v>475</v>
      </c>
      <c r="G5107" s="253">
        <v>396</v>
      </c>
      <c r="H5107" s="361" t="s">
        <v>1400</v>
      </c>
      <c r="I5107" s="359" t="s">
        <v>1379</v>
      </c>
      <c r="J5107" s="358">
        <v>0</v>
      </c>
      <c r="K5107" s="359" t="s">
        <v>1391</v>
      </c>
      <c r="L5107" s="359" t="s">
        <v>1392</v>
      </c>
      <c r="M5107" s="368">
        <v>2010</v>
      </c>
      <c r="N5107" s="207" t="s">
        <v>1401</v>
      </c>
      <c r="O5107" s="203"/>
    </row>
    <row r="5108" spans="1:15" ht="27.75" hidden="1" customHeight="1" x14ac:dyDescent="0.25">
      <c r="A5108" s="203" t="s">
        <v>2145</v>
      </c>
      <c r="B5108" s="202" t="s">
        <v>576</v>
      </c>
      <c r="C5108" s="203" t="s">
        <v>1397</v>
      </c>
      <c r="D5108" s="202" t="s">
        <v>1464</v>
      </c>
      <c r="E5108" s="202" t="s">
        <v>1465</v>
      </c>
      <c r="F5108" s="202" t="s">
        <v>475</v>
      </c>
      <c r="G5108" s="253">
        <v>96.8</v>
      </c>
      <c r="H5108" s="361" t="s">
        <v>1400</v>
      </c>
      <c r="I5108" s="359" t="s">
        <v>1382</v>
      </c>
      <c r="J5108" s="210">
        <v>4.8000000000000001E-2</v>
      </c>
      <c r="K5108" s="359" t="s">
        <v>1391</v>
      </c>
      <c r="L5108" s="359" t="s">
        <v>1392</v>
      </c>
      <c r="M5108" s="368">
        <v>2010</v>
      </c>
      <c r="N5108" s="207" t="s">
        <v>1401</v>
      </c>
      <c r="O5108" s="203"/>
    </row>
    <row r="5109" spans="1:15" ht="27.75" hidden="1" customHeight="1" x14ac:dyDescent="0.25">
      <c r="A5109" s="203" t="s">
        <v>2145</v>
      </c>
      <c r="B5109" s="202" t="s">
        <v>576</v>
      </c>
      <c r="C5109" s="203" t="s">
        <v>1397</v>
      </c>
      <c r="D5109" s="202" t="s">
        <v>1464</v>
      </c>
      <c r="E5109" s="202" t="s">
        <v>1465</v>
      </c>
      <c r="F5109" s="202" t="s">
        <v>475</v>
      </c>
      <c r="G5109" s="253">
        <v>23.6</v>
      </c>
      <c r="H5109" s="361" t="s">
        <v>1400</v>
      </c>
      <c r="I5109" s="359" t="s">
        <v>1383</v>
      </c>
      <c r="J5109" s="358">
        <v>0.44</v>
      </c>
      <c r="K5109" s="359" t="s">
        <v>1391</v>
      </c>
      <c r="L5109" s="359" t="s">
        <v>1392</v>
      </c>
      <c r="M5109" s="368">
        <v>2010</v>
      </c>
      <c r="N5109" s="207" t="s">
        <v>1401</v>
      </c>
      <c r="O5109" s="203"/>
    </row>
    <row r="5110" spans="1:15" ht="27.75" hidden="1" customHeight="1" x14ac:dyDescent="0.25">
      <c r="A5110" s="203" t="s">
        <v>2145</v>
      </c>
      <c r="B5110" s="202" t="s">
        <v>576</v>
      </c>
      <c r="C5110" s="203" t="s">
        <v>1397</v>
      </c>
      <c r="D5110" s="202" t="s">
        <v>1464</v>
      </c>
      <c r="E5110" s="202" t="s">
        <v>1465</v>
      </c>
      <c r="F5110" s="202" t="s">
        <v>475</v>
      </c>
      <c r="G5110" s="253">
        <v>4.93</v>
      </c>
      <c r="H5110" s="361" t="s">
        <v>1400</v>
      </c>
      <c r="I5110" s="359" t="s">
        <v>1384</v>
      </c>
      <c r="J5110" s="359" t="s">
        <v>1402</v>
      </c>
      <c r="K5110" s="359" t="s">
        <v>1391</v>
      </c>
      <c r="L5110" s="359" t="s">
        <v>1392</v>
      </c>
      <c r="M5110" s="368">
        <v>2010</v>
      </c>
      <c r="N5110" s="207" t="s">
        <v>1401</v>
      </c>
      <c r="O5110" s="203"/>
    </row>
    <row r="5111" spans="1:15" ht="27.75" hidden="1" customHeight="1" x14ac:dyDescent="0.25">
      <c r="A5111" s="203" t="s">
        <v>2145</v>
      </c>
      <c r="B5111" s="202" t="s">
        <v>576</v>
      </c>
      <c r="C5111" s="203" t="s">
        <v>1397</v>
      </c>
      <c r="D5111" s="202" t="s">
        <v>1464</v>
      </c>
      <c r="E5111" s="202" t="s">
        <v>1465</v>
      </c>
      <c r="F5111" s="202" t="s">
        <v>475</v>
      </c>
      <c r="G5111" s="253">
        <v>1.75</v>
      </c>
      <c r="H5111" s="361" t="s">
        <v>1400</v>
      </c>
      <c r="I5111" s="359" t="s">
        <v>1385</v>
      </c>
      <c r="J5111" s="359" t="s">
        <v>1402</v>
      </c>
      <c r="K5111" s="359" t="s">
        <v>1391</v>
      </c>
      <c r="L5111" s="359" t="s">
        <v>1392</v>
      </c>
      <c r="M5111" s="368">
        <v>2010</v>
      </c>
      <c r="N5111" s="207" t="s">
        <v>1401</v>
      </c>
      <c r="O5111" s="203"/>
    </row>
    <row r="5112" spans="1:15" ht="27.75" hidden="1" customHeight="1" x14ac:dyDescent="0.25">
      <c r="A5112" s="203" t="s">
        <v>2146</v>
      </c>
      <c r="B5112" s="202" t="s">
        <v>557</v>
      </c>
      <c r="C5112" s="203" t="s">
        <v>2147</v>
      </c>
      <c r="D5112" s="202" t="s">
        <v>2148</v>
      </c>
      <c r="E5112" s="202" t="s">
        <v>2149</v>
      </c>
      <c r="F5112" s="202" t="s">
        <v>475</v>
      </c>
      <c r="G5112" s="253">
        <v>9</v>
      </c>
      <c r="H5112" s="361" t="s">
        <v>1456</v>
      </c>
      <c r="I5112" s="359" t="s">
        <v>1407</v>
      </c>
      <c r="J5112" s="358">
        <v>0.82889999999999997</v>
      </c>
      <c r="K5112" s="359" t="s">
        <v>1113</v>
      </c>
      <c r="L5112" s="359" t="s">
        <v>1408</v>
      </c>
      <c r="M5112" s="368">
        <v>2002</v>
      </c>
      <c r="N5112" s="205">
        <v>40260</v>
      </c>
      <c r="O5112" s="203"/>
    </row>
    <row r="5113" spans="1:15" ht="27.75" hidden="1" customHeight="1" x14ac:dyDescent="0.25">
      <c r="A5113" s="203" t="s">
        <v>2146</v>
      </c>
      <c r="B5113" s="202" t="s">
        <v>557</v>
      </c>
      <c r="C5113" s="203" t="s">
        <v>2147</v>
      </c>
      <c r="D5113" s="202" t="s">
        <v>2148</v>
      </c>
      <c r="E5113" s="202" t="s">
        <v>2149</v>
      </c>
      <c r="F5113" s="202" t="s">
        <v>475</v>
      </c>
      <c r="G5113" s="253">
        <v>2.5000000000000001E-2</v>
      </c>
      <c r="H5113" s="361" t="s">
        <v>527</v>
      </c>
      <c r="I5113" s="359" t="s">
        <v>1407</v>
      </c>
      <c r="J5113" s="358">
        <v>0.82640000000000002</v>
      </c>
      <c r="K5113" s="359" t="s">
        <v>1113</v>
      </c>
      <c r="L5113" s="359" t="s">
        <v>1392</v>
      </c>
      <c r="M5113" s="368">
        <v>2002</v>
      </c>
      <c r="N5113" s="205">
        <v>40260</v>
      </c>
      <c r="O5113" s="203"/>
    </row>
    <row r="5114" spans="1:15" ht="27.75" hidden="1" customHeight="1" x14ac:dyDescent="0.25">
      <c r="A5114" s="203" t="s">
        <v>2146</v>
      </c>
      <c r="B5114" s="202" t="s">
        <v>557</v>
      </c>
      <c r="C5114" s="203" t="s">
        <v>1874</v>
      </c>
      <c r="D5114" s="202" t="s">
        <v>650</v>
      </c>
      <c r="E5114" s="202" t="s">
        <v>1875</v>
      </c>
      <c r="F5114" s="202" t="s">
        <v>475</v>
      </c>
      <c r="G5114" s="253">
        <v>3082</v>
      </c>
      <c r="H5114" s="361" t="s">
        <v>1433</v>
      </c>
      <c r="I5114" s="359" t="s">
        <v>1407</v>
      </c>
      <c r="J5114" s="358">
        <v>0.28000000000000003</v>
      </c>
      <c r="K5114" s="359" t="s">
        <v>1113</v>
      </c>
      <c r="L5114" s="359" t="s">
        <v>1408</v>
      </c>
      <c r="M5114" s="368">
        <v>2006</v>
      </c>
      <c r="N5114" s="205">
        <v>40582</v>
      </c>
      <c r="O5114" s="203"/>
    </row>
    <row r="5115" spans="1:15" ht="27.75" hidden="1" customHeight="1" x14ac:dyDescent="0.25">
      <c r="A5115" s="203" t="s">
        <v>2146</v>
      </c>
      <c r="B5115" s="202" t="s">
        <v>557</v>
      </c>
      <c r="C5115" s="203" t="s">
        <v>1874</v>
      </c>
      <c r="D5115" s="202" t="s">
        <v>650</v>
      </c>
      <c r="E5115" s="202" t="s">
        <v>1875</v>
      </c>
      <c r="F5115" s="202" t="s">
        <v>475</v>
      </c>
      <c r="G5115" s="253">
        <v>8.44</v>
      </c>
      <c r="H5115" s="361" t="s">
        <v>1414</v>
      </c>
      <c r="I5115" s="359" t="s">
        <v>1407</v>
      </c>
      <c r="J5115" s="358">
        <v>0.28000000000000003</v>
      </c>
      <c r="K5115" s="359" t="s">
        <v>1113</v>
      </c>
      <c r="L5115" s="359" t="s">
        <v>1392</v>
      </c>
      <c r="M5115" s="368">
        <v>2006</v>
      </c>
      <c r="N5115" s="205">
        <v>40582</v>
      </c>
      <c r="O5115" s="203"/>
    </row>
    <row r="5116" spans="1:15" ht="27.75" hidden="1" customHeight="1" x14ac:dyDescent="0.25">
      <c r="A5116" s="203" t="s">
        <v>2146</v>
      </c>
      <c r="B5116" s="202" t="s">
        <v>557</v>
      </c>
      <c r="C5116" s="203" t="s">
        <v>1580</v>
      </c>
      <c r="D5116" s="202" t="s">
        <v>1602</v>
      </c>
      <c r="E5116" s="202" t="s">
        <v>1603</v>
      </c>
      <c r="F5116" s="202" t="s">
        <v>475</v>
      </c>
      <c r="G5116" s="253">
        <v>35.799999999999997</v>
      </c>
      <c r="H5116" s="361" t="s">
        <v>527</v>
      </c>
      <c r="I5116" s="359" t="s">
        <v>1407</v>
      </c>
      <c r="J5116" s="358">
        <v>0</v>
      </c>
      <c r="K5116" s="359" t="s">
        <v>1582</v>
      </c>
      <c r="L5116" s="359" t="s">
        <v>1392</v>
      </c>
      <c r="M5116" s="368">
        <v>2008</v>
      </c>
      <c r="N5116" s="205">
        <v>40851</v>
      </c>
      <c r="O5116" s="203"/>
    </row>
    <row r="5117" spans="1:15" ht="27.75" hidden="1" customHeight="1" x14ac:dyDescent="0.25">
      <c r="A5117" s="203" t="s">
        <v>2146</v>
      </c>
      <c r="B5117" s="202" t="s">
        <v>557</v>
      </c>
      <c r="C5117" s="203" t="s">
        <v>591</v>
      </c>
      <c r="D5117" s="202" t="s">
        <v>583</v>
      </c>
      <c r="E5117" s="202" t="s">
        <v>1584</v>
      </c>
      <c r="F5117" s="202" t="s">
        <v>475</v>
      </c>
      <c r="G5117" s="253"/>
      <c r="H5117" s="361"/>
      <c r="I5117" s="359" t="s">
        <v>594</v>
      </c>
      <c r="J5117" s="358">
        <v>0.6</v>
      </c>
      <c r="K5117" s="359" t="s">
        <v>8</v>
      </c>
      <c r="L5117" s="359" t="s">
        <v>1392</v>
      </c>
      <c r="M5117" s="368" t="s">
        <v>1407</v>
      </c>
      <c r="N5117" s="205"/>
      <c r="O5117" s="203"/>
    </row>
    <row r="5118" spans="1:15" ht="27.75" hidden="1" customHeight="1" x14ac:dyDescent="0.25">
      <c r="A5118" s="203" t="s">
        <v>2146</v>
      </c>
      <c r="B5118" s="202" t="s">
        <v>557</v>
      </c>
      <c r="C5118" s="203" t="s">
        <v>591</v>
      </c>
      <c r="D5118" s="202" t="s">
        <v>583</v>
      </c>
      <c r="E5118" s="202" t="s">
        <v>1584</v>
      </c>
      <c r="F5118" s="202" t="s">
        <v>475</v>
      </c>
      <c r="G5118" s="253"/>
      <c r="H5118" s="361"/>
      <c r="I5118" s="359" t="s">
        <v>593</v>
      </c>
      <c r="J5118" s="358">
        <v>0.67</v>
      </c>
      <c r="K5118" s="359" t="s">
        <v>8</v>
      </c>
      <c r="L5118" s="359" t="s">
        <v>1392</v>
      </c>
      <c r="M5118" s="368" t="s">
        <v>1407</v>
      </c>
      <c r="N5118" s="205"/>
      <c r="O5118" s="203"/>
    </row>
    <row r="5119" spans="1:15" ht="27.75" hidden="1" customHeight="1" x14ac:dyDescent="0.25">
      <c r="A5119" s="203" t="s">
        <v>2146</v>
      </c>
      <c r="B5119" s="202" t="s">
        <v>557</v>
      </c>
      <c r="C5119" s="203" t="s">
        <v>591</v>
      </c>
      <c r="D5119" s="202" t="s">
        <v>583</v>
      </c>
      <c r="E5119" s="202" t="s">
        <v>1584</v>
      </c>
      <c r="F5119" s="202" t="s">
        <v>475</v>
      </c>
      <c r="G5119" s="253">
        <v>23.2</v>
      </c>
      <c r="H5119" s="361" t="s">
        <v>488</v>
      </c>
      <c r="I5119" s="359" t="s">
        <v>1379</v>
      </c>
      <c r="J5119" s="359" t="s">
        <v>1380</v>
      </c>
      <c r="K5119" s="359" t="s">
        <v>8</v>
      </c>
      <c r="L5119" s="359" t="s">
        <v>1392</v>
      </c>
      <c r="M5119" s="370">
        <v>2003</v>
      </c>
      <c r="N5119" s="205">
        <v>39127</v>
      </c>
      <c r="O5119" s="203"/>
    </row>
    <row r="5120" spans="1:15" ht="27.75" hidden="1" customHeight="1" x14ac:dyDescent="0.25">
      <c r="A5120" s="203" t="s">
        <v>2146</v>
      </c>
      <c r="B5120" s="202" t="s">
        <v>557</v>
      </c>
      <c r="C5120" s="203" t="s">
        <v>591</v>
      </c>
      <c r="D5120" s="202" t="s">
        <v>583</v>
      </c>
      <c r="E5120" s="202" t="s">
        <v>1584</v>
      </c>
      <c r="F5120" s="202" t="s">
        <v>475</v>
      </c>
      <c r="G5120" s="253">
        <v>7.2</v>
      </c>
      <c r="H5120" s="361" t="s">
        <v>488</v>
      </c>
      <c r="I5120" s="359" t="s">
        <v>1382</v>
      </c>
      <c r="J5120" s="359" t="s">
        <v>1380</v>
      </c>
      <c r="K5120" s="359" t="s">
        <v>8</v>
      </c>
      <c r="L5120" s="359" t="s">
        <v>1392</v>
      </c>
      <c r="M5120" s="370">
        <v>2003</v>
      </c>
      <c r="N5120" s="205">
        <v>39127</v>
      </c>
      <c r="O5120" s="203"/>
    </row>
    <row r="5121" spans="1:15" ht="27.75" hidden="1" customHeight="1" x14ac:dyDescent="0.25">
      <c r="A5121" s="203" t="s">
        <v>2146</v>
      </c>
      <c r="B5121" s="202" t="s">
        <v>557</v>
      </c>
      <c r="C5121" s="203" t="s">
        <v>591</v>
      </c>
      <c r="D5121" s="202" t="s">
        <v>583</v>
      </c>
      <c r="E5121" s="202" t="s">
        <v>1584</v>
      </c>
      <c r="F5121" s="202" t="s">
        <v>475</v>
      </c>
      <c r="G5121" s="253">
        <v>2.9</v>
      </c>
      <c r="H5121" s="361" t="s">
        <v>488</v>
      </c>
      <c r="I5121" s="359" t="s">
        <v>1383</v>
      </c>
      <c r="J5121" s="359" t="s">
        <v>1380</v>
      </c>
      <c r="K5121" s="359" t="s">
        <v>8</v>
      </c>
      <c r="L5121" s="359" t="s">
        <v>1392</v>
      </c>
      <c r="M5121" s="370">
        <v>2003</v>
      </c>
      <c r="N5121" s="205">
        <v>39127</v>
      </c>
      <c r="O5121" s="203"/>
    </row>
    <row r="5122" spans="1:15" ht="27.75" hidden="1" customHeight="1" x14ac:dyDescent="0.25">
      <c r="A5122" s="203" t="s">
        <v>2146</v>
      </c>
      <c r="B5122" s="202" t="s">
        <v>557</v>
      </c>
      <c r="C5122" s="203" t="s">
        <v>591</v>
      </c>
      <c r="D5122" s="202" t="s">
        <v>583</v>
      </c>
      <c r="E5122" s="202" t="s">
        <v>1584</v>
      </c>
      <c r="F5122" s="202" t="s">
        <v>475</v>
      </c>
      <c r="G5122" s="253">
        <v>1.8</v>
      </c>
      <c r="H5122" s="361" t="s">
        <v>488</v>
      </c>
      <c r="I5122" s="359" t="s">
        <v>1384</v>
      </c>
      <c r="J5122" s="359" t="s">
        <v>1380</v>
      </c>
      <c r="K5122" s="359" t="s">
        <v>8</v>
      </c>
      <c r="L5122" s="359" t="s">
        <v>1392</v>
      </c>
      <c r="M5122" s="370">
        <v>2003</v>
      </c>
      <c r="N5122" s="205">
        <v>39127</v>
      </c>
      <c r="O5122" s="203"/>
    </row>
    <row r="5123" spans="1:15" ht="27.75" hidden="1" customHeight="1" x14ac:dyDescent="0.25">
      <c r="A5123" s="203" t="s">
        <v>2146</v>
      </c>
      <c r="B5123" s="202" t="s">
        <v>557</v>
      </c>
      <c r="C5123" s="203" t="s">
        <v>591</v>
      </c>
      <c r="D5123" s="202" t="s">
        <v>583</v>
      </c>
      <c r="E5123" s="202" t="s">
        <v>1584</v>
      </c>
      <c r="F5123" s="202" t="s">
        <v>475</v>
      </c>
      <c r="G5123" s="253">
        <v>0.3</v>
      </c>
      <c r="H5123" s="361" t="s">
        <v>488</v>
      </c>
      <c r="I5123" s="359" t="s">
        <v>1385</v>
      </c>
      <c r="J5123" s="359" t="s">
        <v>1380</v>
      </c>
      <c r="K5123" s="359" t="s">
        <v>8</v>
      </c>
      <c r="L5123" s="359" t="s">
        <v>1392</v>
      </c>
      <c r="M5123" s="370">
        <v>2003</v>
      </c>
      <c r="N5123" s="205">
        <v>39127</v>
      </c>
      <c r="O5123" s="203"/>
    </row>
    <row r="5124" spans="1:15" ht="27.75" hidden="1" customHeight="1" x14ac:dyDescent="0.25">
      <c r="A5124" s="203" t="s">
        <v>2146</v>
      </c>
      <c r="B5124" s="202" t="s">
        <v>557</v>
      </c>
      <c r="C5124" s="203" t="s">
        <v>1403</v>
      </c>
      <c r="D5124" s="202" t="s">
        <v>1404</v>
      </c>
      <c r="E5124" s="202" t="s">
        <v>1405</v>
      </c>
      <c r="F5124" s="202" t="s">
        <v>475</v>
      </c>
      <c r="G5124" s="253">
        <v>154</v>
      </c>
      <c r="H5124" s="361" t="s">
        <v>1406</v>
      </c>
      <c r="I5124" s="359" t="s">
        <v>1407</v>
      </c>
      <c r="J5124" s="208">
        <v>0</v>
      </c>
      <c r="K5124" s="359" t="s">
        <v>22</v>
      </c>
      <c r="L5124" s="359" t="s">
        <v>1408</v>
      </c>
      <c r="M5124" s="368" t="s">
        <v>1407</v>
      </c>
      <c r="N5124" s="205">
        <v>42486</v>
      </c>
      <c r="O5124" s="203"/>
    </row>
    <row r="5125" spans="1:15" ht="27.75" hidden="1" customHeight="1" x14ac:dyDescent="0.25">
      <c r="A5125" s="203" t="s">
        <v>2146</v>
      </c>
      <c r="B5125" s="202" t="s">
        <v>557</v>
      </c>
      <c r="C5125" s="203" t="s">
        <v>1586</v>
      </c>
      <c r="D5125" s="202" t="s">
        <v>619</v>
      </c>
      <c r="E5125" s="202" t="s">
        <v>1587</v>
      </c>
      <c r="F5125" s="202" t="s">
        <v>475</v>
      </c>
      <c r="G5125" s="253">
        <v>192</v>
      </c>
      <c r="H5125" s="361" t="s">
        <v>1588</v>
      </c>
      <c r="I5125" s="359" t="s">
        <v>1407</v>
      </c>
      <c r="J5125" s="359" t="s">
        <v>1380</v>
      </c>
      <c r="K5125" s="359" t="s">
        <v>1113</v>
      </c>
      <c r="L5125" s="359" t="s">
        <v>1408</v>
      </c>
      <c r="M5125" s="368">
        <v>1999</v>
      </c>
      <c r="N5125" s="205">
        <v>39395</v>
      </c>
      <c r="O5125" s="203"/>
    </row>
    <row r="5126" spans="1:15" ht="27.75" hidden="1" customHeight="1" x14ac:dyDescent="0.25">
      <c r="A5126" s="203" t="s">
        <v>2146</v>
      </c>
      <c r="B5126" s="202" t="s">
        <v>557</v>
      </c>
      <c r="C5126" s="203" t="s">
        <v>1586</v>
      </c>
      <c r="D5126" s="202" t="s">
        <v>619</v>
      </c>
      <c r="E5126" s="202" t="s">
        <v>1587</v>
      </c>
      <c r="F5126" s="202" t="s">
        <v>475</v>
      </c>
      <c r="G5126" s="253">
        <v>1.6</v>
      </c>
      <c r="H5126" s="361" t="s">
        <v>1589</v>
      </c>
      <c r="I5126" s="359" t="s">
        <v>1407</v>
      </c>
      <c r="J5126" s="359" t="s">
        <v>1380</v>
      </c>
      <c r="K5126" s="359" t="s">
        <v>1113</v>
      </c>
      <c r="L5126" s="359" t="s">
        <v>1392</v>
      </c>
      <c r="M5126" s="368">
        <v>1999</v>
      </c>
      <c r="N5126" s="205">
        <v>39395</v>
      </c>
      <c r="O5126" s="203"/>
    </row>
    <row r="5127" spans="1:15" ht="27.75" hidden="1" customHeight="1" x14ac:dyDescent="0.25">
      <c r="A5127" s="203" t="s">
        <v>2146</v>
      </c>
      <c r="B5127" s="202" t="s">
        <v>557</v>
      </c>
      <c r="C5127" s="203" t="s">
        <v>1586</v>
      </c>
      <c r="D5127" s="202" t="s">
        <v>619</v>
      </c>
      <c r="E5127" s="202" t="s">
        <v>1587</v>
      </c>
      <c r="F5127" s="202" t="s">
        <v>475</v>
      </c>
      <c r="G5127" s="253">
        <v>335</v>
      </c>
      <c r="H5127" s="361" t="s">
        <v>1590</v>
      </c>
      <c r="I5127" s="359" t="s">
        <v>1407</v>
      </c>
      <c r="J5127" s="359" t="s">
        <v>1380</v>
      </c>
      <c r="K5127" s="359" t="s">
        <v>1113</v>
      </c>
      <c r="L5127" s="359" t="s">
        <v>1408</v>
      </c>
      <c r="M5127" s="368">
        <v>1999</v>
      </c>
      <c r="N5127" s="205">
        <v>39395</v>
      </c>
      <c r="O5127" s="203"/>
    </row>
    <row r="5128" spans="1:15" ht="27.75" hidden="1" customHeight="1" x14ac:dyDescent="0.25">
      <c r="A5128" s="203" t="s">
        <v>2146</v>
      </c>
      <c r="B5128" s="202" t="s">
        <v>557</v>
      </c>
      <c r="C5128" s="203" t="s">
        <v>1586</v>
      </c>
      <c r="D5128" s="202" t="s">
        <v>619</v>
      </c>
      <c r="E5128" s="202" t="s">
        <v>1587</v>
      </c>
      <c r="F5128" s="202" t="s">
        <v>475</v>
      </c>
      <c r="G5128" s="253">
        <v>2.7</v>
      </c>
      <c r="H5128" s="361" t="s">
        <v>1591</v>
      </c>
      <c r="I5128" s="359" t="s">
        <v>1407</v>
      </c>
      <c r="J5128" s="359" t="s">
        <v>1380</v>
      </c>
      <c r="K5128" s="359" t="s">
        <v>1113</v>
      </c>
      <c r="L5128" s="359" t="s">
        <v>1392</v>
      </c>
      <c r="M5128" s="368">
        <v>1999</v>
      </c>
      <c r="N5128" s="205">
        <v>39395</v>
      </c>
      <c r="O5128" s="203"/>
    </row>
    <row r="5129" spans="1:15" ht="27.75" hidden="1" customHeight="1" x14ac:dyDescent="0.25">
      <c r="A5129" s="203" t="s">
        <v>2146</v>
      </c>
      <c r="B5129" s="202" t="s">
        <v>557</v>
      </c>
      <c r="C5129" s="203" t="s">
        <v>1586</v>
      </c>
      <c r="D5129" s="202" t="s">
        <v>619</v>
      </c>
      <c r="E5129" s="202" t="s">
        <v>1587</v>
      </c>
      <c r="F5129" s="202" t="s">
        <v>475</v>
      </c>
      <c r="G5129" s="253">
        <v>165</v>
      </c>
      <c r="H5129" s="361" t="s">
        <v>1592</v>
      </c>
      <c r="I5129" s="359" t="s">
        <v>1407</v>
      </c>
      <c r="J5129" s="359" t="s">
        <v>1380</v>
      </c>
      <c r="K5129" s="359" t="s">
        <v>1113</v>
      </c>
      <c r="L5129" s="359" t="s">
        <v>1408</v>
      </c>
      <c r="M5129" s="368">
        <v>1999</v>
      </c>
      <c r="N5129" s="205">
        <v>39395</v>
      </c>
      <c r="O5129" s="203"/>
    </row>
    <row r="5130" spans="1:15" ht="27.75" hidden="1" customHeight="1" x14ac:dyDescent="0.25">
      <c r="A5130" s="203" t="s">
        <v>2146</v>
      </c>
      <c r="B5130" s="202" t="s">
        <v>557</v>
      </c>
      <c r="C5130" s="203" t="s">
        <v>1586</v>
      </c>
      <c r="D5130" s="202" t="s">
        <v>619</v>
      </c>
      <c r="E5130" s="202" t="s">
        <v>1587</v>
      </c>
      <c r="F5130" s="202" t="s">
        <v>475</v>
      </c>
      <c r="G5130" s="253">
        <v>1.4</v>
      </c>
      <c r="H5130" s="361" t="s">
        <v>1593</v>
      </c>
      <c r="I5130" s="359" t="s">
        <v>1407</v>
      </c>
      <c r="J5130" s="359" t="s">
        <v>1380</v>
      </c>
      <c r="K5130" s="359" t="s">
        <v>1113</v>
      </c>
      <c r="L5130" s="359" t="s">
        <v>1392</v>
      </c>
      <c r="M5130" s="368">
        <v>1999</v>
      </c>
      <c r="N5130" s="205">
        <v>39395</v>
      </c>
      <c r="O5130" s="203"/>
    </row>
    <row r="5131" spans="1:15" ht="27.75" hidden="1" customHeight="1" x14ac:dyDescent="0.25">
      <c r="A5131" s="203" t="s">
        <v>2146</v>
      </c>
      <c r="B5131" s="202" t="s">
        <v>557</v>
      </c>
      <c r="C5131" s="203" t="s">
        <v>1586</v>
      </c>
      <c r="D5131" s="202" t="s">
        <v>648</v>
      </c>
      <c r="E5131" s="202" t="s">
        <v>1594</v>
      </c>
      <c r="F5131" s="202" t="s">
        <v>475</v>
      </c>
      <c r="G5131" s="253">
        <v>141</v>
      </c>
      <c r="H5131" s="361" t="s">
        <v>1588</v>
      </c>
      <c r="I5131" s="359" t="s">
        <v>1407</v>
      </c>
      <c r="J5131" s="359" t="s">
        <v>1380</v>
      </c>
      <c r="K5131" s="359" t="s">
        <v>1113</v>
      </c>
      <c r="L5131" s="359" t="s">
        <v>1408</v>
      </c>
      <c r="M5131" s="368">
        <v>1999</v>
      </c>
      <c r="N5131" s="205">
        <v>39395</v>
      </c>
      <c r="O5131" s="203"/>
    </row>
    <row r="5132" spans="1:15" ht="27.75" hidden="1" customHeight="1" x14ac:dyDescent="0.25">
      <c r="A5132" s="203" t="s">
        <v>2146</v>
      </c>
      <c r="B5132" s="202" t="s">
        <v>557</v>
      </c>
      <c r="C5132" s="203" t="s">
        <v>1586</v>
      </c>
      <c r="D5132" s="202" t="s">
        <v>648</v>
      </c>
      <c r="E5132" s="202" t="s">
        <v>1594</v>
      </c>
      <c r="F5132" s="202" t="s">
        <v>475</v>
      </c>
      <c r="G5132" s="253">
        <v>0.4</v>
      </c>
      <c r="H5132" s="361" t="s">
        <v>1589</v>
      </c>
      <c r="I5132" s="359" t="s">
        <v>1407</v>
      </c>
      <c r="J5132" s="359" t="s">
        <v>1380</v>
      </c>
      <c r="K5132" s="359" t="s">
        <v>1113</v>
      </c>
      <c r="L5132" s="359" t="s">
        <v>1392</v>
      </c>
      <c r="M5132" s="368">
        <v>1999</v>
      </c>
      <c r="N5132" s="205">
        <v>39395</v>
      </c>
      <c r="O5132" s="203"/>
    </row>
    <row r="5133" spans="1:15" ht="27.75" hidden="1" customHeight="1" x14ac:dyDescent="0.25">
      <c r="A5133" s="203" t="s">
        <v>2146</v>
      </c>
      <c r="B5133" s="202" t="s">
        <v>557</v>
      </c>
      <c r="C5133" s="203" t="s">
        <v>1586</v>
      </c>
      <c r="D5133" s="202" t="s">
        <v>648</v>
      </c>
      <c r="E5133" s="202" t="s">
        <v>1594</v>
      </c>
      <c r="F5133" s="202" t="s">
        <v>475</v>
      </c>
      <c r="G5133" s="253">
        <v>263</v>
      </c>
      <c r="H5133" s="361" t="s">
        <v>1590</v>
      </c>
      <c r="I5133" s="359" t="s">
        <v>1407</v>
      </c>
      <c r="J5133" s="359" t="s">
        <v>1380</v>
      </c>
      <c r="K5133" s="359" t="s">
        <v>1113</v>
      </c>
      <c r="L5133" s="359" t="s">
        <v>1408</v>
      </c>
      <c r="M5133" s="368">
        <v>1999</v>
      </c>
      <c r="N5133" s="205">
        <v>39395</v>
      </c>
      <c r="O5133" s="203"/>
    </row>
    <row r="5134" spans="1:15" ht="27.75" hidden="1" customHeight="1" x14ac:dyDescent="0.25">
      <c r="A5134" s="203" t="s">
        <v>2146</v>
      </c>
      <c r="B5134" s="202" t="s">
        <v>557</v>
      </c>
      <c r="C5134" s="203" t="s">
        <v>1586</v>
      </c>
      <c r="D5134" s="202" t="s">
        <v>648</v>
      </c>
      <c r="E5134" s="202" t="s">
        <v>1594</v>
      </c>
      <c r="F5134" s="202" t="s">
        <v>475</v>
      </c>
      <c r="G5134" s="253">
        <v>0.7</v>
      </c>
      <c r="H5134" s="361" t="s">
        <v>1591</v>
      </c>
      <c r="I5134" s="359" t="s">
        <v>1407</v>
      </c>
      <c r="J5134" s="359" t="s">
        <v>1380</v>
      </c>
      <c r="K5134" s="359" t="s">
        <v>1113</v>
      </c>
      <c r="L5134" s="359" t="s">
        <v>1392</v>
      </c>
      <c r="M5134" s="368">
        <v>1999</v>
      </c>
      <c r="N5134" s="205">
        <v>39395</v>
      </c>
      <c r="O5134" s="203"/>
    </row>
    <row r="5135" spans="1:15" ht="27.75" hidden="1" customHeight="1" x14ac:dyDescent="0.25">
      <c r="A5135" s="203" t="s">
        <v>2146</v>
      </c>
      <c r="B5135" s="202" t="s">
        <v>557</v>
      </c>
      <c r="C5135" s="203" t="s">
        <v>1586</v>
      </c>
      <c r="D5135" s="202" t="s">
        <v>648</v>
      </c>
      <c r="E5135" s="202" t="s">
        <v>1594</v>
      </c>
      <c r="F5135" s="202" t="s">
        <v>475</v>
      </c>
      <c r="G5135" s="253">
        <v>130</v>
      </c>
      <c r="H5135" s="361" t="s">
        <v>1592</v>
      </c>
      <c r="I5135" s="359" t="s">
        <v>1407</v>
      </c>
      <c r="J5135" s="359" t="s">
        <v>1380</v>
      </c>
      <c r="K5135" s="359" t="s">
        <v>1113</v>
      </c>
      <c r="L5135" s="359" t="s">
        <v>1408</v>
      </c>
      <c r="M5135" s="368">
        <v>1999</v>
      </c>
      <c r="N5135" s="205">
        <v>39395</v>
      </c>
      <c r="O5135" s="203"/>
    </row>
    <row r="5136" spans="1:15" ht="27.75" hidden="1" customHeight="1" x14ac:dyDescent="0.25">
      <c r="A5136" s="203" t="s">
        <v>2146</v>
      </c>
      <c r="B5136" s="202" t="s">
        <v>557</v>
      </c>
      <c r="C5136" s="203" t="s">
        <v>1586</v>
      </c>
      <c r="D5136" s="202" t="s">
        <v>648</v>
      </c>
      <c r="E5136" s="202" t="s">
        <v>1594</v>
      </c>
      <c r="F5136" s="202" t="s">
        <v>475</v>
      </c>
      <c r="G5136" s="253">
        <v>0.3</v>
      </c>
      <c r="H5136" s="361" t="s">
        <v>1593</v>
      </c>
      <c r="I5136" s="359" t="s">
        <v>1407</v>
      </c>
      <c r="J5136" s="359" t="s">
        <v>1380</v>
      </c>
      <c r="K5136" s="359" t="s">
        <v>1113</v>
      </c>
      <c r="L5136" s="359" t="s">
        <v>1392</v>
      </c>
      <c r="M5136" s="368">
        <v>1999</v>
      </c>
      <c r="N5136" s="205">
        <v>39395</v>
      </c>
      <c r="O5136" s="203"/>
    </row>
    <row r="5137" spans="1:15" ht="27.75" hidden="1" customHeight="1" x14ac:dyDescent="0.25">
      <c r="A5137" s="203" t="s">
        <v>2146</v>
      </c>
      <c r="B5137" s="202" t="s">
        <v>557</v>
      </c>
      <c r="C5137" s="203" t="s">
        <v>1586</v>
      </c>
      <c r="D5137" s="202" t="s">
        <v>551</v>
      </c>
      <c r="E5137" s="202" t="s">
        <v>1595</v>
      </c>
      <c r="F5137" s="202" t="s">
        <v>475</v>
      </c>
      <c r="G5137" s="253">
        <v>258</v>
      </c>
      <c r="H5137" s="361" t="s">
        <v>1588</v>
      </c>
      <c r="I5137" s="359" t="s">
        <v>1407</v>
      </c>
      <c r="J5137" s="359" t="s">
        <v>1596</v>
      </c>
      <c r="K5137" s="359" t="s">
        <v>1113</v>
      </c>
      <c r="L5137" s="359" t="s">
        <v>1408</v>
      </c>
      <c r="M5137" s="368">
        <v>1999</v>
      </c>
      <c r="N5137" s="205">
        <v>39395</v>
      </c>
      <c r="O5137" s="361" t="s">
        <v>1597</v>
      </c>
    </row>
    <row r="5138" spans="1:15" ht="27.75" hidden="1" customHeight="1" x14ac:dyDescent="0.25">
      <c r="A5138" s="203" t="s">
        <v>2146</v>
      </c>
      <c r="B5138" s="202" t="s">
        <v>557</v>
      </c>
      <c r="C5138" s="203" t="s">
        <v>1586</v>
      </c>
      <c r="D5138" s="202" t="s">
        <v>551</v>
      </c>
      <c r="E5138" s="202" t="s">
        <v>1595</v>
      </c>
      <c r="F5138" s="202" t="s">
        <v>475</v>
      </c>
      <c r="G5138" s="253">
        <v>2.1</v>
      </c>
      <c r="H5138" s="361" t="s">
        <v>1589</v>
      </c>
      <c r="I5138" s="359" t="s">
        <v>1407</v>
      </c>
      <c r="J5138" s="359" t="s">
        <v>1596</v>
      </c>
      <c r="K5138" s="359" t="s">
        <v>1113</v>
      </c>
      <c r="L5138" s="359" t="s">
        <v>1392</v>
      </c>
      <c r="M5138" s="368">
        <v>1999</v>
      </c>
      <c r="N5138" s="205">
        <v>39395</v>
      </c>
      <c r="O5138" s="361" t="s">
        <v>1597</v>
      </c>
    </row>
    <row r="5139" spans="1:15" ht="27.75" hidden="1" customHeight="1" x14ac:dyDescent="0.25">
      <c r="A5139" s="203" t="s">
        <v>2146</v>
      </c>
      <c r="B5139" s="202" t="s">
        <v>557</v>
      </c>
      <c r="C5139" s="203" t="s">
        <v>1586</v>
      </c>
      <c r="D5139" s="202" t="s">
        <v>551</v>
      </c>
      <c r="E5139" s="202" t="s">
        <v>1595</v>
      </c>
      <c r="F5139" s="202" t="s">
        <v>475</v>
      </c>
      <c r="G5139" s="253">
        <v>405</v>
      </c>
      <c r="H5139" s="361" t="s">
        <v>1590</v>
      </c>
      <c r="I5139" s="359" t="s">
        <v>1407</v>
      </c>
      <c r="J5139" s="359" t="s">
        <v>1596</v>
      </c>
      <c r="K5139" s="359" t="s">
        <v>1113</v>
      </c>
      <c r="L5139" s="359" t="s">
        <v>1408</v>
      </c>
      <c r="M5139" s="368">
        <v>1999</v>
      </c>
      <c r="N5139" s="205">
        <v>39395</v>
      </c>
      <c r="O5139" s="361" t="s">
        <v>1597</v>
      </c>
    </row>
    <row r="5140" spans="1:15" ht="27.75" hidden="1" customHeight="1" x14ac:dyDescent="0.25">
      <c r="A5140" s="203" t="s">
        <v>2146</v>
      </c>
      <c r="B5140" s="202" t="s">
        <v>557</v>
      </c>
      <c r="C5140" s="203" t="s">
        <v>1586</v>
      </c>
      <c r="D5140" s="202" t="s">
        <v>551</v>
      </c>
      <c r="E5140" s="202" t="s">
        <v>1595</v>
      </c>
      <c r="F5140" s="202" t="s">
        <v>475</v>
      </c>
      <c r="G5140" s="253">
        <v>3.3</v>
      </c>
      <c r="H5140" s="361" t="s">
        <v>1591</v>
      </c>
      <c r="I5140" s="359" t="s">
        <v>1407</v>
      </c>
      <c r="J5140" s="359" t="s">
        <v>1596</v>
      </c>
      <c r="K5140" s="359" t="s">
        <v>1113</v>
      </c>
      <c r="L5140" s="359" t="s">
        <v>1392</v>
      </c>
      <c r="M5140" s="368">
        <v>1999</v>
      </c>
      <c r="N5140" s="205">
        <v>39395</v>
      </c>
      <c r="O5140" s="361" t="s">
        <v>1597</v>
      </c>
    </row>
    <row r="5141" spans="1:15" ht="27.75" hidden="1" customHeight="1" x14ac:dyDescent="0.25">
      <c r="A5141" s="203" t="s">
        <v>2146</v>
      </c>
      <c r="B5141" s="202" t="s">
        <v>557</v>
      </c>
      <c r="C5141" s="203" t="s">
        <v>1586</v>
      </c>
      <c r="D5141" s="202" t="s">
        <v>551</v>
      </c>
      <c r="E5141" s="202" t="s">
        <v>1595</v>
      </c>
      <c r="F5141" s="202" t="s">
        <v>475</v>
      </c>
      <c r="G5141" s="253">
        <v>252</v>
      </c>
      <c r="H5141" s="361" t="s">
        <v>1592</v>
      </c>
      <c r="I5141" s="359" t="s">
        <v>1407</v>
      </c>
      <c r="J5141" s="359" t="s">
        <v>1596</v>
      </c>
      <c r="K5141" s="359" t="s">
        <v>1113</v>
      </c>
      <c r="L5141" s="359" t="s">
        <v>1408</v>
      </c>
      <c r="M5141" s="368">
        <v>1999</v>
      </c>
      <c r="N5141" s="205">
        <v>39395</v>
      </c>
      <c r="O5141" s="361" t="s">
        <v>1597</v>
      </c>
    </row>
    <row r="5142" spans="1:15" ht="27.75" hidden="1" customHeight="1" x14ac:dyDescent="0.25">
      <c r="A5142" s="203" t="s">
        <v>2146</v>
      </c>
      <c r="B5142" s="202" t="s">
        <v>557</v>
      </c>
      <c r="C5142" s="203" t="s">
        <v>1586</v>
      </c>
      <c r="D5142" s="202" t="s">
        <v>551</v>
      </c>
      <c r="E5142" s="202" t="s">
        <v>1595</v>
      </c>
      <c r="F5142" s="202" t="s">
        <v>475</v>
      </c>
      <c r="G5142" s="253">
        <v>2.1</v>
      </c>
      <c r="H5142" s="361" t="s">
        <v>1593</v>
      </c>
      <c r="I5142" s="359" t="s">
        <v>1407</v>
      </c>
      <c r="J5142" s="359" t="s">
        <v>1596</v>
      </c>
      <c r="K5142" s="359" t="s">
        <v>1113</v>
      </c>
      <c r="L5142" s="359" t="s">
        <v>1392</v>
      </c>
      <c r="M5142" s="368">
        <v>1999</v>
      </c>
      <c r="N5142" s="205">
        <v>39395</v>
      </c>
      <c r="O5142" s="361" t="s">
        <v>1597</v>
      </c>
    </row>
    <row r="5143" spans="1:15" ht="27.75" hidden="1" customHeight="1" x14ac:dyDescent="0.25">
      <c r="A5143" s="203" t="s">
        <v>2146</v>
      </c>
      <c r="B5143" s="202" t="s">
        <v>557</v>
      </c>
      <c r="C5143" s="203" t="s">
        <v>1586</v>
      </c>
      <c r="D5143" s="202" t="s">
        <v>601</v>
      </c>
      <c r="E5143" s="202" t="s">
        <v>1598</v>
      </c>
      <c r="F5143" s="202" t="s">
        <v>475</v>
      </c>
      <c r="G5143" s="253">
        <v>170</v>
      </c>
      <c r="H5143" s="361" t="s">
        <v>1588</v>
      </c>
      <c r="I5143" s="359" t="s">
        <v>1407</v>
      </c>
      <c r="J5143" s="359" t="s">
        <v>1596</v>
      </c>
      <c r="K5143" s="359" t="s">
        <v>1113</v>
      </c>
      <c r="L5143" s="359" t="s">
        <v>1408</v>
      </c>
      <c r="M5143" s="368">
        <v>1999</v>
      </c>
      <c r="N5143" s="205">
        <v>39395</v>
      </c>
      <c r="O5143" s="361" t="s">
        <v>1597</v>
      </c>
    </row>
    <row r="5144" spans="1:15" ht="27.75" hidden="1" customHeight="1" x14ac:dyDescent="0.25">
      <c r="A5144" s="203" t="s">
        <v>2146</v>
      </c>
      <c r="B5144" s="202" t="s">
        <v>557</v>
      </c>
      <c r="C5144" s="203" t="s">
        <v>1586</v>
      </c>
      <c r="D5144" s="202" t="s">
        <v>601</v>
      </c>
      <c r="E5144" s="202" t="s">
        <v>1598</v>
      </c>
      <c r="F5144" s="202" t="s">
        <v>475</v>
      </c>
      <c r="G5144" s="253">
        <v>0.5</v>
      </c>
      <c r="H5144" s="361" t="s">
        <v>1589</v>
      </c>
      <c r="I5144" s="359" t="s">
        <v>1407</v>
      </c>
      <c r="J5144" s="359" t="s">
        <v>1596</v>
      </c>
      <c r="K5144" s="359" t="s">
        <v>1113</v>
      </c>
      <c r="L5144" s="359" t="s">
        <v>1392</v>
      </c>
      <c r="M5144" s="368">
        <v>1999</v>
      </c>
      <c r="N5144" s="205">
        <v>39395</v>
      </c>
      <c r="O5144" s="361" t="s">
        <v>1597</v>
      </c>
    </row>
    <row r="5145" spans="1:15" ht="27.75" hidden="1" customHeight="1" x14ac:dyDescent="0.25">
      <c r="A5145" s="203" t="s">
        <v>2146</v>
      </c>
      <c r="B5145" s="202" t="s">
        <v>557</v>
      </c>
      <c r="C5145" s="203" t="s">
        <v>1586</v>
      </c>
      <c r="D5145" s="202" t="s">
        <v>601</v>
      </c>
      <c r="E5145" s="202" t="s">
        <v>1598</v>
      </c>
      <c r="F5145" s="202" t="s">
        <v>475</v>
      </c>
      <c r="G5145" s="253">
        <v>278</v>
      </c>
      <c r="H5145" s="361" t="s">
        <v>1590</v>
      </c>
      <c r="I5145" s="359" t="s">
        <v>1407</v>
      </c>
      <c r="J5145" s="359" t="s">
        <v>1596</v>
      </c>
      <c r="K5145" s="359" t="s">
        <v>1113</v>
      </c>
      <c r="L5145" s="359" t="s">
        <v>1408</v>
      </c>
      <c r="M5145" s="368">
        <v>1999</v>
      </c>
      <c r="N5145" s="205">
        <v>39395</v>
      </c>
      <c r="O5145" s="361" t="s">
        <v>1597</v>
      </c>
    </row>
    <row r="5146" spans="1:15" ht="27.75" hidden="1" customHeight="1" x14ac:dyDescent="0.25">
      <c r="A5146" s="203" t="s">
        <v>2146</v>
      </c>
      <c r="B5146" s="202" t="s">
        <v>557</v>
      </c>
      <c r="C5146" s="203" t="s">
        <v>1586</v>
      </c>
      <c r="D5146" s="202" t="s">
        <v>601</v>
      </c>
      <c r="E5146" s="202" t="s">
        <v>1598</v>
      </c>
      <c r="F5146" s="202" t="s">
        <v>475</v>
      </c>
      <c r="G5146" s="253">
        <v>0.8</v>
      </c>
      <c r="H5146" s="361" t="s">
        <v>1591</v>
      </c>
      <c r="I5146" s="359" t="s">
        <v>1407</v>
      </c>
      <c r="J5146" s="359" t="s">
        <v>1596</v>
      </c>
      <c r="K5146" s="359" t="s">
        <v>1113</v>
      </c>
      <c r="L5146" s="359" t="s">
        <v>1392</v>
      </c>
      <c r="M5146" s="368">
        <v>1999</v>
      </c>
      <c r="N5146" s="205">
        <v>39395</v>
      </c>
      <c r="O5146" s="361" t="s">
        <v>1597</v>
      </c>
    </row>
    <row r="5147" spans="1:15" ht="27.75" hidden="1" customHeight="1" x14ac:dyDescent="0.25">
      <c r="A5147" s="203" t="s">
        <v>2146</v>
      </c>
      <c r="B5147" s="202" t="s">
        <v>557</v>
      </c>
      <c r="C5147" s="203" t="s">
        <v>1586</v>
      </c>
      <c r="D5147" s="202" t="s">
        <v>601</v>
      </c>
      <c r="E5147" s="202" t="s">
        <v>1598</v>
      </c>
      <c r="F5147" s="202" t="s">
        <v>475</v>
      </c>
      <c r="G5147" s="253">
        <v>167</v>
      </c>
      <c r="H5147" s="361" t="s">
        <v>1592</v>
      </c>
      <c r="I5147" s="359" t="s">
        <v>1407</v>
      </c>
      <c r="J5147" s="359" t="s">
        <v>1596</v>
      </c>
      <c r="K5147" s="359" t="s">
        <v>1113</v>
      </c>
      <c r="L5147" s="359" t="s">
        <v>1408</v>
      </c>
      <c r="M5147" s="368">
        <v>1999</v>
      </c>
      <c r="N5147" s="205">
        <v>39395</v>
      </c>
      <c r="O5147" s="361" t="s">
        <v>1597</v>
      </c>
    </row>
    <row r="5148" spans="1:15" ht="27.75" hidden="1" customHeight="1" x14ac:dyDescent="0.25">
      <c r="A5148" s="203" t="s">
        <v>2146</v>
      </c>
      <c r="B5148" s="202" t="s">
        <v>557</v>
      </c>
      <c r="C5148" s="203" t="s">
        <v>1586</v>
      </c>
      <c r="D5148" s="202" t="s">
        <v>601</v>
      </c>
      <c r="E5148" s="202" t="s">
        <v>1598</v>
      </c>
      <c r="F5148" s="202" t="s">
        <v>475</v>
      </c>
      <c r="G5148" s="253">
        <v>0.4</v>
      </c>
      <c r="H5148" s="361" t="s">
        <v>1593</v>
      </c>
      <c r="I5148" s="359" t="s">
        <v>1407</v>
      </c>
      <c r="J5148" s="359" t="s">
        <v>1596</v>
      </c>
      <c r="K5148" s="359" t="s">
        <v>1113</v>
      </c>
      <c r="L5148" s="359" t="s">
        <v>1392</v>
      </c>
      <c r="M5148" s="368">
        <v>1999</v>
      </c>
      <c r="N5148" s="205">
        <v>39395</v>
      </c>
      <c r="O5148" s="361" t="s">
        <v>1597</v>
      </c>
    </row>
    <row r="5149" spans="1:15" ht="27.75" hidden="1" customHeight="1" x14ac:dyDescent="0.25">
      <c r="A5149" s="203" t="s">
        <v>2146</v>
      </c>
      <c r="B5149" s="202" t="s">
        <v>557</v>
      </c>
      <c r="C5149" s="203" t="s">
        <v>1461</v>
      </c>
      <c r="D5149" s="202" t="s">
        <v>1731</v>
      </c>
      <c r="E5149" s="202" t="s">
        <v>1732</v>
      </c>
      <c r="F5149" s="202" t="s">
        <v>475</v>
      </c>
      <c r="G5149" s="254">
        <v>6642961</v>
      </c>
      <c r="H5149" s="361" t="s">
        <v>1433</v>
      </c>
      <c r="I5149" s="359" t="s">
        <v>1407</v>
      </c>
      <c r="J5149" s="359" t="s">
        <v>1380</v>
      </c>
      <c r="K5149" s="359" t="s">
        <v>8</v>
      </c>
      <c r="L5149" s="359" t="s">
        <v>1408</v>
      </c>
      <c r="M5149" s="368" t="s">
        <v>1407</v>
      </c>
      <c r="N5149" s="205">
        <v>42530</v>
      </c>
      <c r="O5149" s="203"/>
    </row>
    <row r="5150" spans="1:15" ht="27.75" hidden="1" customHeight="1" x14ac:dyDescent="0.25">
      <c r="A5150" s="203" t="s">
        <v>2146</v>
      </c>
      <c r="B5150" s="202" t="s">
        <v>557</v>
      </c>
      <c r="C5150" s="203" t="s">
        <v>1461</v>
      </c>
      <c r="D5150" s="202" t="s">
        <v>1731</v>
      </c>
      <c r="E5150" s="202" t="s">
        <v>1732</v>
      </c>
      <c r="F5150" s="202" t="s">
        <v>475</v>
      </c>
      <c r="G5150" s="254">
        <v>43993</v>
      </c>
      <c r="H5150" s="361" t="s">
        <v>1414</v>
      </c>
      <c r="I5150" s="359" t="s">
        <v>1407</v>
      </c>
      <c r="J5150" s="359" t="s">
        <v>1380</v>
      </c>
      <c r="K5150" s="359" t="s">
        <v>8</v>
      </c>
      <c r="L5150" s="359" t="s">
        <v>1392</v>
      </c>
      <c r="M5150" s="368" t="s">
        <v>1407</v>
      </c>
      <c r="N5150" s="205">
        <v>42530</v>
      </c>
      <c r="O5150" s="203"/>
    </row>
    <row r="5151" spans="1:15" ht="27.75" hidden="1" customHeight="1" x14ac:dyDescent="0.25">
      <c r="A5151" s="203" t="s">
        <v>2146</v>
      </c>
      <c r="B5151" s="202" t="s">
        <v>557</v>
      </c>
      <c r="C5151" s="203" t="s">
        <v>1461</v>
      </c>
      <c r="D5151" s="202" t="s">
        <v>1604</v>
      </c>
      <c r="E5151" s="202" t="s">
        <v>1603</v>
      </c>
      <c r="F5151" s="202" t="s">
        <v>475</v>
      </c>
      <c r="G5151" s="254">
        <v>1432047</v>
      </c>
      <c r="H5151" s="361" t="s">
        <v>1433</v>
      </c>
      <c r="I5151" s="359" t="s">
        <v>1407</v>
      </c>
      <c r="J5151" s="359" t="s">
        <v>1380</v>
      </c>
      <c r="K5151" s="359" t="s">
        <v>8</v>
      </c>
      <c r="L5151" s="359" t="s">
        <v>1408</v>
      </c>
      <c r="M5151" s="368" t="s">
        <v>1407</v>
      </c>
      <c r="N5151" s="205">
        <v>42530</v>
      </c>
      <c r="O5151" s="203"/>
    </row>
    <row r="5152" spans="1:15" ht="27.75" hidden="1" customHeight="1" x14ac:dyDescent="0.25">
      <c r="A5152" s="203" t="s">
        <v>2146</v>
      </c>
      <c r="B5152" s="202" t="s">
        <v>557</v>
      </c>
      <c r="C5152" s="203" t="s">
        <v>1461</v>
      </c>
      <c r="D5152" s="202" t="s">
        <v>1604</v>
      </c>
      <c r="E5152" s="202" t="s">
        <v>1603</v>
      </c>
      <c r="F5152" s="202" t="s">
        <v>475</v>
      </c>
      <c r="G5152" s="254">
        <v>9484</v>
      </c>
      <c r="H5152" s="361" t="s">
        <v>1414</v>
      </c>
      <c r="I5152" s="359" t="s">
        <v>1407</v>
      </c>
      <c r="J5152" s="359" t="s">
        <v>1380</v>
      </c>
      <c r="K5152" s="359" t="s">
        <v>8</v>
      </c>
      <c r="L5152" s="359" t="s">
        <v>1392</v>
      </c>
      <c r="M5152" s="368" t="s">
        <v>1407</v>
      </c>
      <c r="N5152" s="205">
        <v>42530</v>
      </c>
      <c r="O5152" s="203"/>
    </row>
    <row r="5153" spans="1:15" ht="27.75" hidden="1" customHeight="1" x14ac:dyDescent="0.25">
      <c r="A5153" s="203" t="s">
        <v>2146</v>
      </c>
      <c r="B5153" s="202" t="s">
        <v>557</v>
      </c>
      <c r="C5153" s="203" t="s">
        <v>1397</v>
      </c>
      <c r="D5153" s="202" t="s">
        <v>583</v>
      </c>
      <c r="E5153" s="202" t="s">
        <v>1584</v>
      </c>
      <c r="F5153" s="202" t="s">
        <v>475</v>
      </c>
      <c r="G5153" s="253">
        <v>202</v>
      </c>
      <c r="H5153" s="361" t="s">
        <v>1400</v>
      </c>
      <c r="I5153" s="359" t="s">
        <v>1379</v>
      </c>
      <c r="J5153" s="358">
        <v>0.61</v>
      </c>
      <c r="K5153" s="359" t="s">
        <v>1391</v>
      </c>
      <c r="L5153" s="359" t="s">
        <v>1392</v>
      </c>
      <c r="M5153" s="368">
        <v>2010</v>
      </c>
      <c r="N5153" s="207" t="s">
        <v>1401</v>
      </c>
      <c r="O5153" s="203"/>
    </row>
    <row r="5154" spans="1:15" ht="27.75" hidden="1" customHeight="1" x14ac:dyDescent="0.25">
      <c r="A5154" s="203" t="s">
        <v>2146</v>
      </c>
      <c r="B5154" s="202" t="s">
        <v>557</v>
      </c>
      <c r="C5154" s="203" t="s">
        <v>1397</v>
      </c>
      <c r="D5154" s="202" t="s">
        <v>583</v>
      </c>
      <c r="E5154" s="202" t="s">
        <v>1584</v>
      </c>
      <c r="F5154" s="202" t="s">
        <v>475</v>
      </c>
      <c r="G5154" s="253">
        <v>68.400000000000006</v>
      </c>
      <c r="H5154" s="361" t="s">
        <v>1400</v>
      </c>
      <c r="I5154" s="359" t="s">
        <v>1382</v>
      </c>
      <c r="J5154" s="358">
        <v>0.43</v>
      </c>
      <c r="K5154" s="359" t="s">
        <v>1391</v>
      </c>
      <c r="L5154" s="359" t="s">
        <v>1392</v>
      </c>
      <c r="M5154" s="368">
        <v>2010</v>
      </c>
      <c r="N5154" s="207" t="s">
        <v>1401</v>
      </c>
      <c r="O5154" s="203"/>
    </row>
    <row r="5155" spans="1:15" ht="27.75" hidden="1" customHeight="1" x14ac:dyDescent="0.25">
      <c r="A5155" s="203" t="s">
        <v>2146</v>
      </c>
      <c r="B5155" s="202" t="s">
        <v>557</v>
      </c>
      <c r="C5155" s="203" t="s">
        <v>1397</v>
      </c>
      <c r="D5155" s="202" t="s">
        <v>583</v>
      </c>
      <c r="E5155" s="202" t="s">
        <v>1584</v>
      </c>
      <c r="F5155" s="202" t="s">
        <v>475</v>
      </c>
      <c r="G5155" s="253">
        <v>22.9</v>
      </c>
      <c r="H5155" s="361" t="s">
        <v>1400</v>
      </c>
      <c r="I5155" s="359" t="s">
        <v>1383</v>
      </c>
      <c r="J5155" s="358">
        <v>0.69</v>
      </c>
      <c r="K5155" s="359" t="s">
        <v>1391</v>
      </c>
      <c r="L5155" s="359" t="s">
        <v>1392</v>
      </c>
      <c r="M5155" s="368">
        <v>2010</v>
      </c>
      <c r="N5155" s="207" t="s">
        <v>1401</v>
      </c>
      <c r="O5155" s="203"/>
    </row>
    <row r="5156" spans="1:15" ht="27.75" hidden="1" customHeight="1" x14ac:dyDescent="0.25">
      <c r="A5156" s="203" t="s">
        <v>2146</v>
      </c>
      <c r="B5156" s="202" t="s">
        <v>557</v>
      </c>
      <c r="C5156" s="203" t="s">
        <v>1397</v>
      </c>
      <c r="D5156" s="202" t="s">
        <v>583</v>
      </c>
      <c r="E5156" s="202" t="s">
        <v>1584</v>
      </c>
      <c r="F5156" s="202" t="s">
        <v>475</v>
      </c>
      <c r="G5156" s="253">
        <v>8.19</v>
      </c>
      <c r="H5156" s="361" t="s">
        <v>1400</v>
      </c>
      <c r="I5156" s="359" t="s">
        <v>1384</v>
      </c>
      <c r="J5156" s="358">
        <v>0.13</v>
      </c>
      <c r="K5156" s="359" t="s">
        <v>1391</v>
      </c>
      <c r="L5156" s="359" t="s">
        <v>1392</v>
      </c>
      <c r="M5156" s="368">
        <v>2010</v>
      </c>
      <c r="N5156" s="207" t="s">
        <v>1401</v>
      </c>
      <c r="O5156" s="203"/>
    </row>
    <row r="5157" spans="1:15" ht="27.75" hidden="1" customHeight="1" x14ac:dyDescent="0.25">
      <c r="A5157" s="203" t="s">
        <v>2146</v>
      </c>
      <c r="B5157" s="202" t="s">
        <v>557</v>
      </c>
      <c r="C5157" s="203" t="s">
        <v>1397</v>
      </c>
      <c r="D5157" s="202" t="s">
        <v>583</v>
      </c>
      <c r="E5157" s="202" t="s">
        <v>1584</v>
      </c>
      <c r="F5157" s="202" t="s">
        <v>475</v>
      </c>
      <c r="G5157" s="253">
        <v>1.33</v>
      </c>
      <c r="H5157" s="361" t="s">
        <v>1400</v>
      </c>
      <c r="I5157" s="359" t="s">
        <v>1385</v>
      </c>
      <c r="J5157" s="358">
        <v>0.68</v>
      </c>
      <c r="K5157" s="359" t="s">
        <v>1391</v>
      </c>
      <c r="L5157" s="359" t="s">
        <v>1392</v>
      </c>
      <c r="M5157" s="368">
        <v>2010</v>
      </c>
      <c r="N5157" s="207" t="s">
        <v>1401</v>
      </c>
      <c r="O5157" s="203"/>
    </row>
    <row r="5158" spans="1:15" ht="27.75" hidden="1" customHeight="1" x14ac:dyDescent="0.25">
      <c r="A5158" s="203" t="s">
        <v>2146</v>
      </c>
      <c r="B5158" s="202" t="s">
        <v>557</v>
      </c>
      <c r="C5158" s="203" t="s">
        <v>1397</v>
      </c>
      <c r="D5158" s="202" t="s">
        <v>1731</v>
      </c>
      <c r="E5158" s="202" t="s">
        <v>1732</v>
      </c>
      <c r="F5158" s="202" t="s">
        <v>475</v>
      </c>
      <c r="G5158" s="253">
        <v>138</v>
      </c>
      <c r="H5158" s="361" t="s">
        <v>1400</v>
      </c>
      <c r="I5158" s="359" t="s">
        <v>1379</v>
      </c>
      <c r="J5158" s="358">
        <v>0.79</v>
      </c>
      <c r="K5158" s="359" t="s">
        <v>1391</v>
      </c>
      <c r="L5158" s="359" t="s">
        <v>1392</v>
      </c>
      <c r="M5158" s="368">
        <v>2010</v>
      </c>
      <c r="N5158" s="207" t="s">
        <v>1401</v>
      </c>
      <c r="O5158" s="203"/>
    </row>
    <row r="5159" spans="1:15" ht="27.75" hidden="1" customHeight="1" x14ac:dyDescent="0.25">
      <c r="A5159" s="203" t="s">
        <v>2146</v>
      </c>
      <c r="B5159" s="202" t="s">
        <v>557</v>
      </c>
      <c r="C5159" s="203" t="s">
        <v>1397</v>
      </c>
      <c r="D5159" s="202" t="s">
        <v>1731</v>
      </c>
      <c r="E5159" s="202" t="s">
        <v>1732</v>
      </c>
      <c r="F5159" s="202" t="s">
        <v>475</v>
      </c>
      <c r="G5159" s="253">
        <v>54.1</v>
      </c>
      <c r="H5159" s="361" t="s">
        <v>1400</v>
      </c>
      <c r="I5159" s="359" t="s">
        <v>1382</v>
      </c>
      <c r="J5159" s="358">
        <v>0</v>
      </c>
      <c r="K5159" s="359" t="s">
        <v>1391</v>
      </c>
      <c r="L5159" s="359" t="s">
        <v>1392</v>
      </c>
      <c r="M5159" s="368">
        <v>2010</v>
      </c>
      <c r="N5159" s="207" t="s">
        <v>1401</v>
      </c>
      <c r="O5159" s="203"/>
    </row>
    <row r="5160" spans="1:15" ht="27.75" hidden="1" customHeight="1" x14ac:dyDescent="0.25">
      <c r="A5160" s="203" t="s">
        <v>2146</v>
      </c>
      <c r="B5160" s="202" t="s">
        <v>557</v>
      </c>
      <c r="C5160" s="203" t="s">
        <v>1397</v>
      </c>
      <c r="D5160" s="202" t="s">
        <v>1731</v>
      </c>
      <c r="E5160" s="202" t="s">
        <v>1732</v>
      </c>
      <c r="F5160" s="202" t="s">
        <v>475</v>
      </c>
      <c r="G5160" s="253">
        <v>19.899999999999999</v>
      </c>
      <c r="H5160" s="361" t="s">
        <v>1400</v>
      </c>
      <c r="I5160" s="359" t="s">
        <v>1383</v>
      </c>
      <c r="J5160" s="358">
        <v>0</v>
      </c>
      <c r="K5160" s="359" t="s">
        <v>1391</v>
      </c>
      <c r="L5160" s="359" t="s">
        <v>1392</v>
      </c>
      <c r="M5160" s="368">
        <v>2010</v>
      </c>
      <c r="N5160" s="207" t="s">
        <v>1401</v>
      </c>
      <c r="O5160" s="203"/>
    </row>
    <row r="5161" spans="1:15" ht="27.75" hidden="1" customHeight="1" x14ac:dyDescent="0.25">
      <c r="A5161" s="203" t="s">
        <v>2146</v>
      </c>
      <c r="B5161" s="202" t="s">
        <v>557</v>
      </c>
      <c r="C5161" s="203" t="s">
        <v>1397</v>
      </c>
      <c r="D5161" s="202" t="s">
        <v>1731</v>
      </c>
      <c r="E5161" s="202" t="s">
        <v>1732</v>
      </c>
      <c r="F5161" s="202" t="s">
        <v>475</v>
      </c>
      <c r="G5161" s="253">
        <v>10.6</v>
      </c>
      <c r="H5161" s="361" t="s">
        <v>1400</v>
      </c>
      <c r="I5161" s="359" t="s">
        <v>1384</v>
      </c>
      <c r="J5161" s="358">
        <v>0.3</v>
      </c>
      <c r="K5161" s="359" t="s">
        <v>1391</v>
      </c>
      <c r="L5161" s="359" t="s">
        <v>1392</v>
      </c>
      <c r="M5161" s="368">
        <v>2010</v>
      </c>
      <c r="N5161" s="207" t="s">
        <v>1401</v>
      </c>
      <c r="O5161" s="203"/>
    </row>
    <row r="5162" spans="1:15" ht="27.75" hidden="1" customHeight="1" x14ac:dyDescent="0.25">
      <c r="A5162" s="203" t="s">
        <v>2146</v>
      </c>
      <c r="B5162" s="202" t="s">
        <v>557</v>
      </c>
      <c r="C5162" s="203" t="s">
        <v>1397</v>
      </c>
      <c r="D5162" s="202" t="s">
        <v>1731</v>
      </c>
      <c r="E5162" s="202" t="s">
        <v>1732</v>
      </c>
      <c r="F5162" s="202" t="s">
        <v>475</v>
      </c>
      <c r="G5162" s="253">
        <v>3.56</v>
      </c>
      <c r="H5162" s="361" t="s">
        <v>1400</v>
      </c>
      <c r="I5162" s="359" t="s">
        <v>1385</v>
      </c>
      <c r="J5162" s="358">
        <v>0.37</v>
      </c>
      <c r="K5162" s="359" t="s">
        <v>1391</v>
      </c>
      <c r="L5162" s="359" t="s">
        <v>1392</v>
      </c>
      <c r="M5162" s="368">
        <v>2010</v>
      </c>
      <c r="N5162" s="207" t="s">
        <v>1401</v>
      </c>
      <c r="O5162" s="203"/>
    </row>
    <row r="5163" spans="1:15" ht="27.75" hidden="1" customHeight="1" x14ac:dyDescent="0.25">
      <c r="A5163" s="203" t="s">
        <v>2146</v>
      </c>
      <c r="B5163" s="202" t="s">
        <v>557</v>
      </c>
      <c r="C5163" s="203" t="s">
        <v>1397</v>
      </c>
      <c r="D5163" s="202" t="s">
        <v>1733</v>
      </c>
      <c r="E5163" s="202" t="s">
        <v>1399</v>
      </c>
      <c r="F5163" s="202" t="s">
        <v>475</v>
      </c>
      <c r="G5163" s="253">
        <v>26.7</v>
      </c>
      <c r="H5163" s="361" t="s">
        <v>1400</v>
      </c>
      <c r="I5163" s="359" t="s">
        <v>1379</v>
      </c>
      <c r="J5163" s="359" t="s">
        <v>1402</v>
      </c>
      <c r="K5163" s="359" t="s">
        <v>1391</v>
      </c>
      <c r="L5163" s="359" t="s">
        <v>1392</v>
      </c>
      <c r="M5163" s="368">
        <v>2010</v>
      </c>
      <c r="N5163" s="207" t="s">
        <v>1401</v>
      </c>
      <c r="O5163" s="203"/>
    </row>
    <row r="5164" spans="1:15" ht="27.75" hidden="1" customHeight="1" x14ac:dyDescent="0.25">
      <c r="A5164" s="203" t="s">
        <v>2146</v>
      </c>
      <c r="B5164" s="202" t="s">
        <v>557</v>
      </c>
      <c r="C5164" s="203" t="s">
        <v>1397</v>
      </c>
      <c r="D5164" s="202" t="s">
        <v>1733</v>
      </c>
      <c r="E5164" s="202" t="s">
        <v>1399</v>
      </c>
      <c r="F5164" s="202" t="s">
        <v>475</v>
      </c>
      <c r="G5164" s="253">
        <v>10.6</v>
      </c>
      <c r="H5164" s="361" t="s">
        <v>1400</v>
      </c>
      <c r="I5164" s="359" t="s">
        <v>1382</v>
      </c>
      <c r="J5164" s="358">
        <v>0.84</v>
      </c>
      <c r="K5164" s="359" t="s">
        <v>1391</v>
      </c>
      <c r="L5164" s="359" t="s">
        <v>1392</v>
      </c>
      <c r="M5164" s="368">
        <v>2010</v>
      </c>
      <c r="N5164" s="207" t="s">
        <v>1401</v>
      </c>
      <c r="O5164" s="203"/>
    </row>
    <row r="5165" spans="1:15" ht="27.75" hidden="1" customHeight="1" x14ac:dyDescent="0.25">
      <c r="A5165" s="203" t="s">
        <v>2146</v>
      </c>
      <c r="B5165" s="202" t="s">
        <v>557</v>
      </c>
      <c r="C5165" s="203" t="s">
        <v>1397</v>
      </c>
      <c r="D5165" s="202" t="s">
        <v>1733</v>
      </c>
      <c r="E5165" s="202" t="s">
        <v>1399</v>
      </c>
      <c r="F5165" s="202" t="s">
        <v>475</v>
      </c>
      <c r="G5165" s="253">
        <v>3.85</v>
      </c>
      <c r="H5165" s="361" t="s">
        <v>1400</v>
      </c>
      <c r="I5165" s="359" t="s">
        <v>1383</v>
      </c>
      <c r="J5165" s="358">
        <v>0.87</v>
      </c>
      <c r="K5165" s="359" t="s">
        <v>1391</v>
      </c>
      <c r="L5165" s="359" t="s">
        <v>1392</v>
      </c>
      <c r="M5165" s="368">
        <v>2010</v>
      </c>
      <c r="N5165" s="207" t="s">
        <v>1401</v>
      </c>
      <c r="O5165" s="203"/>
    </row>
    <row r="5166" spans="1:15" ht="27.75" hidden="1" customHeight="1" x14ac:dyDescent="0.25">
      <c r="A5166" s="203" t="s">
        <v>2146</v>
      </c>
      <c r="B5166" s="202" t="s">
        <v>557</v>
      </c>
      <c r="C5166" s="203" t="s">
        <v>1397</v>
      </c>
      <c r="D5166" s="202" t="s">
        <v>1733</v>
      </c>
      <c r="E5166" s="202" t="s">
        <v>1399</v>
      </c>
      <c r="F5166" s="202" t="s">
        <v>475</v>
      </c>
      <c r="G5166" s="253">
        <v>1.69</v>
      </c>
      <c r="H5166" s="361" t="s">
        <v>1400</v>
      </c>
      <c r="I5166" s="359" t="s">
        <v>1384</v>
      </c>
      <c r="J5166" s="358">
        <v>0.85</v>
      </c>
      <c r="K5166" s="359" t="s">
        <v>1391</v>
      </c>
      <c r="L5166" s="359" t="s">
        <v>1392</v>
      </c>
      <c r="M5166" s="368">
        <v>2010</v>
      </c>
      <c r="N5166" s="207" t="s">
        <v>1401</v>
      </c>
      <c r="O5166" s="203"/>
    </row>
    <row r="5167" spans="1:15" ht="27.75" hidden="1" customHeight="1" x14ac:dyDescent="0.25">
      <c r="A5167" s="203" t="s">
        <v>2146</v>
      </c>
      <c r="B5167" s="202" t="s">
        <v>557</v>
      </c>
      <c r="C5167" s="203" t="s">
        <v>1397</v>
      </c>
      <c r="D5167" s="202" t="s">
        <v>1733</v>
      </c>
      <c r="E5167" s="202" t="s">
        <v>1399</v>
      </c>
      <c r="F5167" s="202" t="s">
        <v>475</v>
      </c>
      <c r="G5167" s="253">
        <v>0.69199999999999995</v>
      </c>
      <c r="H5167" s="361" t="s">
        <v>1400</v>
      </c>
      <c r="I5167" s="359" t="s">
        <v>1385</v>
      </c>
      <c r="J5167" s="358">
        <v>0.92</v>
      </c>
      <c r="K5167" s="359" t="s">
        <v>1391</v>
      </c>
      <c r="L5167" s="359" t="s">
        <v>1392</v>
      </c>
      <c r="M5167" s="368">
        <v>2010</v>
      </c>
      <c r="N5167" s="207" t="s">
        <v>1401</v>
      </c>
      <c r="O5167" s="203"/>
    </row>
    <row r="5168" spans="1:15" ht="27.75" hidden="1" customHeight="1" x14ac:dyDescent="0.25">
      <c r="A5168" s="129" t="s">
        <v>2586</v>
      </c>
      <c r="B5168" s="269" t="s">
        <v>515</v>
      </c>
      <c r="C5168" s="226" t="s">
        <v>2568</v>
      </c>
      <c r="D5168" s="269" t="s">
        <v>641</v>
      </c>
      <c r="E5168" s="372" t="s">
        <v>1557</v>
      </c>
      <c r="F5168" s="269" t="s">
        <v>475</v>
      </c>
      <c r="G5168" s="373">
        <v>119.2</v>
      </c>
      <c r="H5168" s="225" t="s">
        <v>488</v>
      </c>
      <c r="I5168" s="269" t="s">
        <v>1379</v>
      </c>
      <c r="J5168" s="374">
        <v>0</v>
      </c>
      <c r="K5168" s="269" t="s">
        <v>22</v>
      </c>
      <c r="L5168" s="269" t="s">
        <v>1392</v>
      </c>
      <c r="M5168" s="369">
        <v>2010</v>
      </c>
      <c r="N5168" s="375">
        <v>43873</v>
      </c>
      <c r="O5168" s="226" t="s">
        <v>2569</v>
      </c>
    </row>
    <row r="5169" spans="1:15" ht="27.75" hidden="1" customHeight="1" x14ac:dyDescent="0.25">
      <c r="A5169" s="129" t="s">
        <v>2586</v>
      </c>
      <c r="B5169" s="269" t="s">
        <v>515</v>
      </c>
      <c r="C5169" s="226" t="s">
        <v>2568</v>
      </c>
      <c r="D5169" s="269" t="s">
        <v>641</v>
      </c>
      <c r="E5169" s="372" t="s">
        <v>1557</v>
      </c>
      <c r="F5169" s="269" t="s">
        <v>475</v>
      </c>
      <c r="G5169" s="373">
        <v>44.21</v>
      </c>
      <c r="H5169" s="225" t="s">
        <v>488</v>
      </c>
      <c r="I5169" s="269" t="s">
        <v>1382</v>
      </c>
      <c r="J5169" s="374">
        <v>0</v>
      </c>
      <c r="K5169" s="269" t="s">
        <v>22</v>
      </c>
      <c r="L5169" s="269" t="s">
        <v>1392</v>
      </c>
      <c r="M5169" s="369">
        <v>2010</v>
      </c>
      <c r="N5169" s="375">
        <v>43873</v>
      </c>
      <c r="O5169" s="226" t="s">
        <v>2569</v>
      </c>
    </row>
    <row r="5170" spans="1:15" ht="27.75" hidden="1" customHeight="1" x14ac:dyDescent="0.25">
      <c r="A5170" s="129" t="s">
        <v>2586</v>
      </c>
      <c r="B5170" s="269" t="s">
        <v>515</v>
      </c>
      <c r="C5170" s="226" t="s">
        <v>2568</v>
      </c>
      <c r="D5170" s="269" t="s">
        <v>641</v>
      </c>
      <c r="E5170" s="372" t="s">
        <v>1557</v>
      </c>
      <c r="F5170" s="269" t="s">
        <v>475</v>
      </c>
      <c r="G5170" s="373">
        <v>17.829999999999998</v>
      </c>
      <c r="H5170" s="225" t="s">
        <v>488</v>
      </c>
      <c r="I5170" s="269" t="s">
        <v>1383</v>
      </c>
      <c r="J5170" s="374">
        <v>0</v>
      </c>
      <c r="K5170" s="269" t="s">
        <v>22</v>
      </c>
      <c r="L5170" s="269" t="s">
        <v>1392</v>
      </c>
      <c r="M5170" s="369">
        <v>2010</v>
      </c>
      <c r="N5170" s="375">
        <v>43873</v>
      </c>
      <c r="O5170" s="226" t="s">
        <v>2569</v>
      </c>
    </row>
    <row r="5171" spans="1:15" ht="27.75" hidden="1" customHeight="1" x14ac:dyDescent="0.25">
      <c r="A5171" s="129" t="s">
        <v>2586</v>
      </c>
      <c r="B5171" s="269" t="s">
        <v>515</v>
      </c>
      <c r="C5171" s="226" t="s">
        <v>2568</v>
      </c>
      <c r="D5171" s="269" t="s">
        <v>641</v>
      </c>
      <c r="E5171" s="372" t="s">
        <v>1557</v>
      </c>
      <c r="F5171" s="269" t="s">
        <v>475</v>
      </c>
      <c r="G5171" s="373">
        <v>8.1199999999999992</v>
      </c>
      <c r="H5171" s="225" t="s">
        <v>488</v>
      </c>
      <c r="I5171" s="372" t="s">
        <v>1384</v>
      </c>
      <c r="J5171" s="374">
        <v>0</v>
      </c>
      <c r="K5171" s="269" t="s">
        <v>22</v>
      </c>
      <c r="L5171" s="269" t="s">
        <v>1392</v>
      </c>
      <c r="M5171" s="369">
        <v>2010</v>
      </c>
      <c r="N5171" s="375">
        <v>43873</v>
      </c>
      <c r="O5171" s="226" t="s">
        <v>2569</v>
      </c>
    </row>
    <row r="5172" spans="1:15" ht="27.75" hidden="1" customHeight="1" x14ac:dyDescent="0.25">
      <c r="A5172" s="129" t="s">
        <v>2586</v>
      </c>
      <c r="B5172" s="269" t="s">
        <v>515</v>
      </c>
      <c r="C5172" s="226" t="s">
        <v>2568</v>
      </c>
      <c r="D5172" s="269" t="s">
        <v>641</v>
      </c>
      <c r="E5172" s="372" t="s">
        <v>1557</v>
      </c>
      <c r="F5172" s="269" t="s">
        <v>475</v>
      </c>
      <c r="G5172" s="373">
        <v>3.9</v>
      </c>
      <c r="H5172" s="225" t="s">
        <v>488</v>
      </c>
      <c r="I5172" s="372" t="s">
        <v>1385</v>
      </c>
      <c r="J5172" s="374">
        <v>0</v>
      </c>
      <c r="K5172" s="269" t="s">
        <v>22</v>
      </c>
      <c r="L5172" s="269" t="s">
        <v>1392</v>
      </c>
      <c r="M5172" s="369">
        <v>2010</v>
      </c>
      <c r="N5172" s="375">
        <v>43873</v>
      </c>
      <c r="O5172" s="226" t="s">
        <v>2569</v>
      </c>
    </row>
    <row r="5173" spans="1:15" ht="27.75" hidden="1" customHeight="1" x14ac:dyDescent="0.25">
      <c r="A5173" s="129" t="s">
        <v>2586</v>
      </c>
      <c r="B5173" s="269" t="s">
        <v>515</v>
      </c>
      <c r="C5173" s="226" t="s">
        <v>2568</v>
      </c>
      <c r="D5173" s="269" t="s">
        <v>643</v>
      </c>
      <c r="E5173" s="372" t="s">
        <v>1557</v>
      </c>
      <c r="F5173" s="269" t="s">
        <v>475</v>
      </c>
      <c r="G5173" s="373">
        <v>45.77</v>
      </c>
      <c r="H5173" s="225" t="s">
        <v>488</v>
      </c>
      <c r="I5173" s="372" t="s">
        <v>1379</v>
      </c>
      <c r="J5173" s="374">
        <v>0</v>
      </c>
      <c r="K5173" s="269" t="s">
        <v>22</v>
      </c>
      <c r="L5173" s="269" t="s">
        <v>1392</v>
      </c>
      <c r="M5173" s="369">
        <v>2010</v>
      </c>
      <c r="N5173" s="375">
        <v>43873</v>
      </c>
      <c r="O5173" s="226" t="s">
        <v>2569</v>
      </c>
    </row>
    <row r="5174" spans="1:15" ht="27.75" hidden="1" customHeight="1" x14ac:dyDescent="0.25">
      <c r="A5174" s="129" t="s">
        <v>2586</v>
      </c>
      <c r="B5174" s="269" t="s">
        <v>515</v>
      </c>
      <c r="C5174" s="226" t="s">
        <v>2568</v>
      </c>
      <c r="D5174" s="269" t="s">
        <v>643</v>
      </c>
      <c r="E5174" s="372" t="s">
        <v>1557</v>
      </c>
      <c r="F5174" s="269" t="s">
        <v>475</v>
      </c>
      <c r="G5174" s="373">
        <v>16.98</v>
      </c>
      <c r="H5174" s="225" t="s">
        <v>488</v>
      </c>
      <c r="I5174" s="372" t="s">
        <v>1382</v>
      </c>
      <c r="J5174" s="374">
        <v>0</v>
      </c>
      <c r="K5174" s="269" t="s">
        <v>22</v>
      </c>
      <c r="L5174" s="269" t="s">
        <v>1392</v>
      </c>
      <c r="M5174" s="369">
        <v>2010</v>
      </c>
      <c r="N5174" s="375">
        <v>43873</v>
      </c>
      <c r="O5174" s="226" t="s">
        <v>2569</v>
      </c>
    </row>
    <row r="5175" spans="1:15" ht="27.75" hidden="1" customHeight="1" x14ac:dyDescent="0.25">
      <c r="A5175" s="129" t="s">
        <v>2586</v>
      </c>
      <c r="B5175" s="269" t="s">
        <v>515</v>
      </c>
      <c r="C5175" s="226" t="s">
        <v>2568</v>
      </c>
      <c r="D5175" s="269" t="s">
        <v>643</v>
      </c>
      <c r="E5175" s="372" t="s">
        <v>1557</v>
      </c>
      <c r="F5175" s="269" t="s">
        <v>475</v>
      </c>
      <c r="G5175" s="373">
        <v>6.85</v>
      </c>
      <c r="H5175" s="225" t="s">
        <v>488</v>
      </c>
      <c r="I5175" s="372" t="s">
        <v>1383</v>
      </c>
      <c r="J5175" s="374">
        <v>0</v>
      </c>
      <c r="K5175" s="269" t="s">
        <v>22</v>
      </c>
      <c r="L5175" s="269" t="s">
        <v>1392</v>
      </c>
      <c r="M5175" s="369">
        <v>2010</v>
      </c>
      <c r="N5175" s="375">
        <v>43873</v>
      </c>
      <c r="O5175" s="226" t="s">
        <v>2569</v>
      </c>
    </row>
    <row r="5176" spans="1:15" ht="27.75" hidden="1" customHeight="1" x14ac:dyDescent="0.25">
      <c r="A5176" s="129" t="s">
        <v>2586</v>
      </c>
      <c r="B5176" s="269" t="s">
        <v>515</v>
      </c>
      <c r="C5176" s="226" t="s">
        <v>2568</v>
      </c>
      <c r="D5176" s="269" t="s">
        <v>643</v>
      </c>
      <c r="E5176" s="372" t="s">
        <v>1557</v>
      </c>
      <c r="F5176" s="269" t="s">
        <v>475</v>
      </c>
      <c r="G5176" s="373">
        <v>3.12</v>
      </c>
      <c r="H5176" s="225" t="s">
        <v>488</v>
      </c>
      <c r="I5176" s="372" t="s">
        <v>1384</v>
      </c>
      <c r="J5176" s="374">
        <v>0</v>
      </c>
      <c r="K5176" s="269" t="s">
        <v>22</v>
      </c>
      <c r="L5176" s="269" t="s">
        <v>1392</v>
      </c>
      <c r="M5176" s="369">
        <v>2010</v>
      </c>
      <c r="N5176" s="375">
        <v>43873</v>
      </c>
      <c r="O5176" s="226" t="s">
        <v>2569</v>
      </c>
    </row>
    <row r="5177" spans="1:15" ht="27.75" hidden="1" customHeight="1" x14ac:dyDescent="0.25">
      <c r="A5177" s="129" t="s">
        <v>2586</v>
      </c>
      <c r="B5177" s="269" t="s">
        <v>515</v>
      </c>
      <c r="C5177" s="226" t="s">
        <v>2568</v>
      </c>
      <c r="D5177" s="269" t="s">
        <v>643</v>
      </c>
      <c r="E5177" s="372" t="s">
        <v>1557</v>
      </c>
      <c r="F5177" s="269" t="s">
        <v>475</v>
      </c>
      <c r="G5177" s="373">
        <v>1.5</v>
      </c>
      <c r="H5177" s="225" t="s">
        <v>488</v>
      </c>
      <c r="I5177" s="372" t="s">
        <v>1385</v>
      </c>
      <c r="J5177" s="374">
        <v>0</v>
      </c>
      <c r="K5177" s="269" t="s">
        <v>22</v>
      </c>
      <c r="L5177" s="269" t="s">
        <v>1392</v>
      </c>
      <c r="M5177" s="369">
        <v>2010</v>
      </c>
      <c r="N5177" s="375">
        <v>43873</v>
      </c>
      <c r="O5177" s="226" t="s">
        <v>2569</v>
      </c>
    </row>
    <row r="5178" spans="1:15" ht="27.75" hidden="1" customHeight="1" x14ac:dyDescent="0.25">
      <c r="A5178" s="129" t="s">
        <v>2586</v>
      </c>
      <c r="B5178" s="269" t="s">
        <v>515</v>
      </c>
      <c r="C5178" s="226" t="s">
        <v>2568</v>
      </c>
      <c r="D5178" s="269" t="s">
        <v>1634</v>
      </c>
      <c r="E5178" s="372" t="s">
        <v>1557</v>
      </c>
      <c r="F5178" s="269" t="s">
        <v>475</v>
      </c>
      <c r="G5178" s="373">
        <v>30.27</v>
      </c>
      <c r="H5178" s="225" t="s">
        <v>488</v>
      </c>
      <c r="I5178" s="269" t="s">
        <v>1379</v>
      </c>
      <c r="J5178" s="374">
        <v>0</v>
      </c>
      <c r="K5178" s="269" t="s">
        <v>22</v>
      </c>
      <c r="L5178" s="269" t="s">
        <v>1392</v>
      </c>
      <c r="M5178" s="369">
        <v>2010</v>
      </c>
      <c r="N5178" s="375">
        <v>43873</v>
      </c>
      <c r="O5178" s="226" t="s">
        <v>2569</v>
      </c>
    </row>
    <row r="5179" spans="1:15" ht="27.75" hidden="1" customHeight="1" x14ac:dyDescent="0.25">
      <c r="A5179" s="129" t="s">
        <v>2586</v>
      </c>
      <c r="B5179" s="269" t="s">
        <v>515</v>
      </c>
      <c r="C5179" s="226" t="s">
        <v>2568</v>
      </c>
      <c r="D5179" s="269" t="s">
        <v>1634</v>
      </c>
      <c r="E5179" s="372" t="s">
        <v>1557</v>
      </c>
      <c r="F5179" s="269" t="s">
        <v>475</v>
      </c>
      <c r="G5179" s="373">
        <v>11.23</v>
      </c>
      <c r="H5179" s="225" t="s">
        <v>488</v>
      </c>
      <c r="I5179" s="269" t="s">
        <v>1382</v>
      </c>
      <c r="J5179" s="374">
        <v>0</v>
      </c>
      <c r="K5179" s="269" t="s">
        <v>22</v>
      </c>
      <c r="L5179" s="269" t="s">
        <v>1392</v>
      </c>
      <c r="M5179" s="369">
        <v>2010</v>
      </c>
      <c r="N5179" s="375">
        <v>43873</v>
      </c>
      <c r="O5179" s="226" t="s">
        <v>2569</v>
      </c>
    </row>
    <row r="5180" spans="1:15" ht="27.75" hidden="1" customHeight="1" x14ac:dyDescent="0.25">
      <c r="A5180" s="129" t="s">
        <v>2586</v>
      </c>
      <c r="B5180" s="269" t="s">
        <v>515</v>
      </c>
      <c r="C5180" s="226" t="s">
        <v>2568</v>
      </c>
      <c r="D5180" s="269" t="s">
        <v>1634</v>
      </c>
      <c r="E5180" s="372" t="s">
        <v>1557</v>
      </c>
      <c r="F5180" s="269" t="s">
        <v>475</v>
      </c>
      <c r="G5180" s="373">
        <v>4.53</v>
      </c>
      <c r="H5180" s="225" t="s">
        <v>488</v>
      </c>
      <c r="I5180" s="269" t="s">
        <v>1383</v>
      </c>
      <c r="J5180" s="374">
        <v>0</v>
      </c>
      <c r="K5180" s="269" t="s">
        <v>22</v>
      </c>
      <c r="L5180" s="269" t="s">
        <v>1392</v>
      </c>
      <c r="M5180" s="369">
        <v>2010</v>
      </c>
      <c r="N5180" s="375">
        <v>43873</v>
      </c>
      <c r="O5180" s="226" t="s">
        <v>2569</v>
      </c>
    </row>
    <row r="5181" spans="1:15" ht="27.75" hidden="1" customHeight="1" x14ac:dyDescent="0.25">
      <c r="A5181" s="129" t="s">
        <v>2586</v>
      </c>
      <c r="B5181" s="269" t="s">
        <v>515</v>
      </c>
      <c r="C5181" s="226" t="s">
        <v>2568</v>
      </c>
      <c r="D5181" s="269" t="s">
        <v>1634</v>
      </c>
      <c r="E5181" s="372" t="s">
        <v>1557</v>
      </c>
      <c r="F5181" s="269" t="s">
        <v>475</v>
      </c>
      <c r="G5181" s="373">
        <v>2.06</v>
      </c>
      <c r="H5181" s="225" t="s">
        <v>488</v>
      </c>
      <c r="I5181" s="372" t="s">
        <v>1384</v>
      </c>
      <c r="J5181" s="374">
        <v>0</v>
      </c>
      <c r="K5181" s="269" t="s">
        <v>22</v>
      </c>
      <c r="L5181" s="269" t="s">
        <v>1392</v>
      </c>
      <c r="M5181" s="369">
        <v>2010</v>
      </c>
      <c r="N5181" s="375">
        <v>43873</v>
      </c>
      <c r="O5181" s="226" t="s">
        <v>2569</v>
      </c>
    </row>
    <row r="5182" spans="1:15" ht="27.75" hidden="1" customHeight="1" x14ac:dyDescent="0.25">
      <c r="A5182" s="129" t="s">
        <v>2586</v>
      </c>
      <c r="B5182" s="269" t="s">
        <v>515</v>
      </c>
      <c r="C5182" s="226" t="s">
        <v>2568</v>
      </c>
      <c r="D5182" s="269" t="s">
        <v>1634</v>
      </c>
      <c r="E5182" s="372" t="s">
        <v>1557</v>
      </c>
      <c r="F5182" s="269" t="s">
        <v>475</v>
      </c>
      <c r="G5182" s="373">
        <v>0.99</v>
      </c>
      <c r="H5182" s="225" t="s">
        <v>488</v>
      </c>
      <c r="I5182" s="372" t="s">
        <v>1385</v>
      </c>
      <c r="J5182" s="374">
        <v>0</v>
      </c>
      <c r="K5182" s="269" t="s">
        <v>22</v>
      </c>
      <c r="L5182" s="269" t="s">
        <v>1392</v>
      </c>
      <c r="M5182" s="369">
        <v>2010</v>
      </c>
      <c r="N5182" s="375">
        <v>43873</v>
      </c>
      <c r="O5182" s="226" t="s">
        <v>2569</v>
      </c>
    </row>
    <row r="5183" spans="1:15" ht="27.75" hidden="1" customHeight="1" x14ac:dyDescent="0.25">
      <c r="A5183" s="203" t="s">
        <v>2150</v>
      </c>
      <c r="B5183" s="202" t="s">
        <v>635</v>
      </c>
      <c r="C5183" s="203" t="s">
        <v>2071</v>
      </c>
      <c r="D5183" s="202" t="s">
        <v>2075</v>
      </c>
      <c r="E5183" s="202" t="s">
        <v>2151</v>
      </c>
      <c r="F5183" s="202" t="s">
        <v>505</v>
      </c>
      <c r="G5183" s="253">
        <v>16.899999999999999</v>
      </c>
      <c r="H5183" s="361" t="s">
        <v>1400</v>
      </c>
      <c r="I5183" s="359" t="s">
        <v>1379</v>
      </c>
      <c r="J5183" s="359" t="s">
        <v>1380</v>
      </c>
      <c r="K5183" s="359" t="s">
        <v>9</v>
      </c>
      <c r="L5183" s="359" t="s">
        <v>1392</v>
      </c>
      <c r="M5183" s="368">
        <v>2002</v>
      </c>
      <c r="N5183" s="205">
        <v>41647</v>
      </c>
      <c r="O5183" s="203"/>
    </row>
    <row r="5184" spans="1:15" ht="27.75" hidden="1" customHeight="1" x14ac:dyDescent="0.25">
      <c r="A5184" s="203" t="s">
        <v>2150</v>
      </c>
      <c r="B5184" s="202" t="s">
        <v>635</v>
      </c>
      <c r="C5184" s="203" t="s">
        <v>2071</v>
      </c>
      <c r="D5184" s="202" t="s">
        <v>2075</v>
      </c>
      <c r="E5184" s="202" t="s">
        <v>2151</v>
      </c>
      <c r="F5184" s="202" t="s">
        <v>505</v>
      </c>
      <c r="G5184" s="253">
        <v>3.5</v>
      </c>
      <c r="H5184" s="361" t="s">
        <v>1400</v>
      </c>
      <c r="I5184" s="359" t="s">
        <v>1382</v>
      </c>
      <c r="J5184" s="359" t="s">
        <v>1380</v>
      </c>
      <c r="K5184" s="359" t="s">
        <v>9</v>
      </c>
      <c r="L5184" s="359" t="s">
        <v>1392</v>
      </c>
      <c r="M5184" s="368">
        <v>2002</v>
      </c>
      <c r="N5184" s="205">
        <v>41647</v>
      </c>
      <c r="O5184" s="203"/>
    </row>
    <row r="5185" spans="1:15" ht="27.75" hidden="1" customHeight="1" x14ac:dyDescent="0.25">
      <c r="A5185" s="203" t="s">
        <v>2150</v>
      </c>
      <c r="B5185" s="202" t="s">
        <v>635</v>
      </c>
      <c r="C5185" s="203" t="s">
        <v>2071</v>
      </c>
      <c r="D5185" s="202" t="s">
        <v>2075</v>
      </c>
      <c r="E5185" s="202" t="s">
        <v>2151</v>
      </c>
      <c r="F5185" s="202" t="s">
        <v>505</v>
      </c>
      <c r="G5185" s="253">
        <v>1.4</v>
      </c>
      <c r="H5185" s="361" t="s">
        <v>1400</v>
      </c>
      <c r="I5185" s="359" t="s">
        <v>1383</v>
      </c>
      <c r="J5185" s="359" t="s">
        <v>1380</v>
      </c>
      <c r="K5185" s="359" t="s">
        <v>9</v>
      </c>
      <c r="L5185" s="359" t="s">
        <v>1392</v>
      </c>
      <c r="M5185" s="368">
        <v>2002</v>
      </c>
      <c r="N5185" s="205">
        <v>41647</v>
      </c>
      <c r="O5185" s="203"/>
    </row>
    <row r="5186" spans="1:15" ht="27.75" hidden="1" customHeight="1" x14ac:dyDescent="0.25">
      <c r="A5186" s="203" t="s">
        <v>2150</v>
      </c>
      <c r="B5186" s="202" t="s">
        <v>635</v>
      </c>
      <c r="C5186" s="203" t="s">
        <v>2071</v>
      </c>
      <c r="D5186" s="202" t="s">
        <v>2075</v>
      </c>
      <c r="E5186" s="202" t="s">
        <v>2151</v>
      </c>
      <c r="F5186" s="202" t="s">
        <v>505</v>
      </c>
      <c r="G5186" s="253">
        <v>0.2</v>
      </c>
      <c r="H5186" s="361" t="s">
        <v>1400</v>
      </c>
      <c r="I5186" s="359" t="s">
        <v>1384</v>
      </c>
      <c r="J5186" s="359" t="s">
        <v>1380</v>
      </c>
      <c r="K5186" s="359" t="s">
        <v>9</v>
      </c>
      <c r="L5186" s="359" t="s">
        <v>1392</v>
      </c>
      <c r="M5186" s="368">
        <v>2002</v>
      </c>
      <c r="N5186" s="205">
        <v>41647</v>
      </c>
      <c r="O5186" s="203"/>
    </row>
    <row r="5187" spans="1:15" ht="27.75" hidden="1" customHeight="1" x14ac:dyDescent="0.25">
      <c r="A5187" s="203" t="s">
        <v>2150</v>
      </c>
      <c r="B5187" s="202" t="s">
        <v>635</v>
      </c>
      <c r="C5187" s="203" t="s">
        <v>2071</v>
      </c>
      <c r="D5187" s="202" t="s">
        <v>2075</v>
      </c>
      <c r="E5187" s="202" t="s">
        <v>2151</v>
      </c>
      <c r="F5187" s="202" t="s">
        <v>505</v>
      </c>
      <c r="G5187" s="253" t="s">
        <v>515</v>
      </c>
      <c r="H5187" s="361" t="s">
        <v>1400</v>
      </c>
      <c r="I5187" s="359" t="s">
        <v>1385</v>
      </c>
      <c r="J5187" s="359" t="s">
        <v>1380</v>
      </c>
      <c r="K5187" s="359" t="s">
        <v>9</v>
      </c>
      <c r="L5187" s="359" t="s">
        <v>1392</v>
      </c>
      <c r="M5187" s="368">
        <v>2002</v>
      </c>
      <c r="N5187" s="205">
        <v>41647</v>
      </c>
      <c r="O5187" s="203"/>
    </row>
    <row r="5188" spans="1:15" ht="27.75" hidden="1" customHeight="1" x14ac:dyDescent="0.25">
      <c r="A5188" s="203" t="s">
        <v>2150</v>
      </c>
      <c r="B5188" s="202" t="s">
        <v>635</v>
      </c>
      <c r="C5188" s="203" t="s">
        <v>1556</v>
      </c>
      <c r="D5188" s="202" t="s">
        <v>641</v>
      </c>
      <c r="E5188" s="202" t="s">
        <v>1557</v>
      </c>
      <c r="F5188" s="202" t="s">
        <v>475</v>
      </c>
      <c r="G5188" s="253">
        <v>42.2</v>
      </c>
      <c r="H5188" s="361" t="s">
        <v>1414</v>
      </c>
      <c r="I5188" s="359" t="s">
        <v>1407</v>
      </c>
      <c r="J5188" s="358">
        <v>0.3</v>
      </c>
      <c r="K5188" s="359" t="s">
        <v>1113</v>
      </c>
      <c r="L5188" s="359" t="s">
        <v>1392</v>
      </c>
      <c r="M5188" s="368">
        <v>1988</v>
      </c>
      <c r="N5188" s="207" t="s">
        <v>1558</v>
      </c>
      <c r="O5188" s="203"/>
    </row>
    <row r="5189" spans="1:15" ht="27.75" hidden="1" customHeight="1" x14ac:dyDescent="0.25">
      <c r="A5189" s="203" t="s">
        <v>2150</v>
      </c>
      <c r="B5189" s="202" t="s">
        <v>635</v>
      </c>
      <c r="C5189" s="203" t="s">
        <v>1568</v>
      </c>
      <c r="D5189" s="202" t="s">
        <v>1569</v>
      </c>
      <c r="E5189" s="202" t="s">
        <v>1557</v>
      </c>
      <c r="F5189" s="202" t="s">
        <v>475</v>
      </c>
      <c r="G5189" s="253">
        <v>108</v>
      </c>
      <c r="H5189" s="361" t="s">
        <v>1400</v>
      </c>
      <c r="I5189" s="359" t="s">
        <v>1382</v>
      </c>
      <c r="J5189" s="274">
        <v>0.38</v>
      </c>
      <c r="K5189" s="359" t="s">
        <v>1391</v>
      </c>
      <c r="L5189" s="359" t="s">
        <v>1392</v>
      </c>
      <c r="M5189" s="368">
        <v>2010</v>
      </c>
      <c r="N5189" s="205">
        <v>43627</v>
      </c>
      <c r="O5189" s="203" t="s">
        <v>1537</v>
      </c>
    </row>
    <row r="5190" spans="1:15" ht="27.75" hidden="1" customHeight="1" x14ac:dyDescent="0.25">
      <c r="A5190" s="203" t="s">
        <v>2150</v>
      </c>
      <c r="B5190" s="202" t="s">
        <v>635</v>
      </c>
      <c r="C5190" s="203" t="s">
        <v>1568</v>
      </c>
      <c r="D5190" s="202" t="s">
        <v>1569</v>
      </c>
      <c r="E5190" s="202" t="s">
        <v>1557</v>
      </c>
      <c r="F5190" s="202" t="s">
        <v>475</v>
      </c>
      <c r="G5190" s="253">
        <v>21</v>
      </c>
      <c r="H5190" s="361" t="s">
        <v>1400</v>
      </c>
      <c r="I5190" s="359" t="s">
        <v>1383</v>
      </c>
      <c r="J5190" s="274">
        <v>0.38</v>
      </c>
      <c r="K5190" s="359" t="s">
        <v>1391</v>
      </c>
      <c r="L5190" s="359" t="s">
        <v>1392</v>
      </c>
      <c r="M5190" s="368">
        <v>2010</v>
      </c>
      <c r="N5190" s="205">
        <v>43627</v>
      </c>
      <c r="O5190" s="203" t="s">
        <v>1537</v>
      </c>
    </row>
    <row r="5191" spans="1:15" ht="27.75" hidden="1" customHeight="1" x14ac:dyDescent="0.25">
      <c r="A5191" s="203" t="s">
        <v>2150</v>
      </c>
      <c r="B5191" s="202" t="s">
        <v>635</v>
      </c>
      <c r="C5191" s="203" t="s">
        <v>1568</v>
      </c>
      <c r="D5191" s="202" t="s">
        <v>1569</v>
      </c>
      <c r="E5191" s="202" t="s">
        <v>1557</v>
      </c>
      <c r="F5191" s="202" t="s">
        <v>475</v>
      </c>
      <c r="G5191" s="253">
        <v>3.6</v>
      </c>
      <c r="H5191" s="361" t="s">
        <v>1400</v>
      </c>
      <c r="I5191" s="359" t="s">
        <v>1384</v>
      </c>
      <c r="J5191" s="274">
        <v>0.38</v>
      </c>
      <c r="K5191" s="359" t="s">
        <v>1391</v>
      </c>
      <c r="L5191" s="359" t="s">
        <v>1392</v>
      </c>
      <c r="M5191" s="368">
        <v>2010</v>
      </c>
      <c r="N5191" s="205">
        <v>43627</v>
      </c>
      <c r="O5191" s="203" t="s">
        <v>1537</v>
      </c>
    </row>
    <row r="5192" spans="1:15" ht="27.75" hidden="1" customHeight="1" x14ac:dyDescent="0.25">
      <c r="A5192" s="203" t="s">
        <v>2150</v>
      </c>
      <c r="B5192" s="202" t="s">
        <v>635</v>
      </c>
      <c r="C5192" s="203" t="s">
        <v>1568</v>
      </c>
      <c r="D5192" s="202" t="s">
        <v>1569</v>
      </c>
      <c r="E5192" s="202" t="s">
        <v>1557</v>
      </c>
      <c r="F5192" s="202" t="s">
        <v>475</v>
      </c>
      <c r="G5192" s="253">
        <v>0.45</v>
      </c>
      <c r="H5192" s="361" t="s">
        <v>1400</v>
      </c>
      <c r="I5192" s="359" t="s">
        <v>1385</v>
      </c>
      <c r="J5192" s="274">
        <v>0.38</v>
      </c>
      <c r="K5192" s="359" t="s">
        <v>1391</v>
      </c>
      <c r="L5192" s="359" t="s">
        <v>1392</v>
      </c>
      <c r="M5192" s="368">
        <v>2010</v>
      </c>
      <c r="N5192" s="205">
        <v>43627</v>
      </c>
      <c r="O5192" s="203" t="s">
        <v>1537</v>
      </c>
    </row>
    <row r="5193" spans="1:15" ht="27.75" hidden="1" customHeight="1" x14ac:dyDescent="0.25">
      <c r="A5193" s="203" t="s">
        <v>2150</v>
      </c>
      <c r="B5193" s="202" t="s">
        <v>635</v>
      </c>
      <c r="C5193" s="203" t="s">
        <v>1568</v>
      </c>
      <c r="D5193" s="202" t="s">
        <v>1569</v>
      </c>
      <c r="E5193" s="202" t="s">
        <v>1557</v>
      </c>
      <c r="F5193" s="202" t="s">
        <v>475</v>
      </c>
      <c r="G5193" s="253">
        <v>1</v>
      </c>
      <c r="H5193" s="361" t="s">
        <v>1400</v>
      </c>
      <c r="I5193" s="359" t="s">
        <v>1407</v>
      </c>
      <c r="J5193" s="274">
        <v>0.38</v>
      </c>
      <c r="K5193" s="359" t="s">
        <v>1391</v>
      </c>
      <c r="L5193" s="359" t="s">
        <v>1392</v>
      </c>
      <c r="M5193" s="368">
        <v>2010</v>
      </c>
      <c r="N5193" s="205">
        <v>43627</v>
      </c>
      <c r="O5193" s="203" t="s">
        <v>1537</v>
      </c>
    </row>
    <row r="5194" spans="1:15" ht="27.75" hidden="1" customHeight="1" x14ac:dyDescent="0.25">
      <c r="A5194" s="203" t="s">
        <v>2150</v>
      </c>
      <c r="B5194" s="202" t="s">
        <v>635</v>
      </c>
      <c r="C5194" s="203" t="s">
        <v>1403</v>
      </c>
      <c r="D5194" s="202" t="s">
        <v>1404</v>
      </c>
      <c r="E5194" s="202" t="s">
        <v>1405</v>
      </c>
      <c r="F5194" s="202" t="s">
        <v>475</v>
      </c>
      <c r="G5194" s="253">
        <v>154</v>
      </c>
      <c r="H5194" s="361" t="s">
        <v>1406</v>
      </c>
      <c r="I5194" s="359" t="s">
        <v>1407</v>
      </c>
      <c r="J5194" s="359" t="s">
        <v>1380</v>
      </c>
      <c r="K5194" s="359" t="s">
        <v>22</v>
      </c>
      <c r="L5194" s="359" t="s">
        <v>1408</v>
      </c>
      <c r="M5194" s="368" t="s">
        <v>1407</v>
      </c>
      <c r="N5194" s="205">
        <v>42486</v>
      </c>
      <c r="O5194" s="203"/>
    </row>
    <row r="5195" spans="1:15" ht="27.75" hidden="1" customHeight="1" x14ac:dyDescent="0.25">
      <c r="A5195" s="226" t="s">
        <v>2150</v>
      </c>
      <c r="B5195" s="269" t="s">
        <v>635</v>
      </c>
      <c r="C5195" s="226" t="s">
        <v>2568</v>
      </c>
      <c r="D5195" s="269" t="s">
        <v>2577</v>
      </c>
      <c r="E5195" s="269" t="s">
        <v>1557</v>
      </c>
      <c r="F5195" s="269" t="s">
        <v>2574</v>
      </c>
      <c r="G5195" s="373">
        <v>9.4</v>
      </c>
      <c r="H5195" s="225" t="s">
        <v>488</v>
      </c>
      <c r="I5195" s="269" t="s">
        <v>1379</v>
      </c>
      <c r="J5195" s="374">
        <v>0</v>
      </c>
      <c r="K5195" s="269" t="s">
        <v>22</v>
      </c>
      <c r="L5195" s="269" t="s">
        <v>1392</v>
      </c>
      <c r="M5195" s="369">
        <v>2010</v>
      </c>
      <c r="N5195" s="375">
        <v>43873</v>
      </c>
      <c r="O5195" s="226" t="s">
        <v>2569</v>
      </c>
    </row>
    <row r="5196" spans="1:15" ht="27.75" hidden="1" customHeight="1" x14ac:dyDescent="0.25">
      <c r="A5196" s="226" t="s">
        <v>2150</v>
      </c>
      <c r="B5196" s="269" t="s">
        <v>635</v>
      </c>
      <c r="C5196" s="226" t="s">
        <v>2568</v>
      </c>
      <c r="D5196" s="269" t="s">
        <v>2577</v>
      </c>
      <c r="E5196" s="269" t="s">
        <v>1557</v>
      </c>
      <c r="F5196" s="269" t="s">
        <v>2574</v>
      </c>
      <c r="G5196" s="373">
        <v>3.49</v>
      </c>
      <c r="H5196" s="225" t="s">
        <v>488</v>
      </c>
      <c r="I5196" s="269" t="s">
        <v>1382</v>
      </c>
      <c r="J5196" s="374">
        <v>0</v>
      </c>
      <c r="K5196" s="269" t="s">
        <v>22</v>
      </c>
      <c r="L5196" s="269" t="s">
        <v>1392</v>
      </c>
      <c r="M5196" s="369">
        <v>2010</v>
      </c>
      <c r="N5196" s="375">
        <v>43873</v>
      </c>
      <c r="O5196" s="226" t="s">
        <v>2569</v>
      </c>
    </row>
    <row r="5197" spans="1:15" ht="27.75" hidden="1" customHeight="1" x14ac:dyDescent="0.25">
      <c r="A5197" s="226" t="s">
        <v>2150</v>
      </c>
      <c r="B5197" s="269" t="s">
        <v>635</v>
      </c>
      <c r="C5197" s="226" t="s">
        <v>2568</v>
      </c>
      <c r="D5197" s="269" t="s">
        <v>2577</v>
      </c>
      <c r="E5197" s="269" t="s">
        <v>1557</v>
      </c>
      <c r="F5197" s="269" t="s">
        <v>2574</v>
      </c>
      <c r="G5197" s="373">
        <v>1.41</v>
      </c>
      <c r="H5197" s="225" t="s">
        <v>488</v>
      </c>
      <c r="I5197" s="269" t="s">
        <v>1383</v>
      </c>
      <c r="J5197" s="374">
        <v>0</v>
      </c>
      <c r="K5197" s="269" t="s">
        <v>22</v>
      </c>
      <c r="L5197" s="269" t="s">
        <v>1392</v>
      </c>
      <c r="M5197" s="369">
        <v>2010</v>
      </c>
      <c r="N5197" s="375">
        <v>43873</v>
      </c>
      <c r="O5197" s="226" t="s">
        <v>2569</v>
      </c>
    </row>
    <row r="5198" spans="1:15" ht="27.75" hidden="1" customHeight="1" x14ac:dyDescent="0.25">
      <c r="A5198" s="226" t="s">
        <v>2150</v>
      </c>
      <c r="B5198" s="269" t="s">
        <v>635</v>
      </c>
      <c r="C5198" s="226" t="s">
        <v>2568</v>
      </c>
      <c r="D5198" s="269" t="s">
        <v>2577</v>
      </c>
      <c r="E5198" s="269" t="s">
        <v>1557</v>
      </c>
      <c r="F5198" s="269" t="s">
        <v>2574</v>
      </c>
      <c r="G5198" s="373">
        <v>0.64</v>
      </c>
      <c r="H5198" s="225" t="s">
        <v>488</v>
      </c>
      <c r="I5198" s="372" t="s">
        <v>1384</v>
      </c>
      <c r="J5198" s="374">
        <v>0</v>
      </c>
      <c r="K5198" s="269" t="s">
        <v>22</v>
      </c>
      <c r="L5198" s="269" t="s">
        <v>1392</v>
      </c>
      <c r="M5198" s="369">
        <v>2010</v>
      </c>
      <c r="N5198" s="375">
        <v>43873</v>
      </c>
      <c r="O5198" s="226" t="s">
        <v>2569</v>
      </c>
    </row>
    <row r="5199" spans="1:15" ht="27.75" hidden="1" customHeight="1" x14ac:dyDescent="0.25">
      <c r="A5199" s="226" t="s">
        <v>2150</v>
      </c>
      <c r="B5199" s="269" t="s">
        <v>635</v>
      </c>
      <c r="C5199" s="226" t="s">
        <v>2568</v>
      </c>
      <c r="D5199" s="269" t="s">
        <v>2577</v>
      </c>
      <c r="E5199" s="269" t="s">
        <v>1557</v>
      </c>
      <c r="F5199" s="269" t="s">
        <v>2574</v>
      </c>
      <c r="G5199" s="373">
        <v>0.31</v>
      </c>
      <c r="H5199" s="225" t="s">
        <v>488</v>
      </c>
      <c r="I5199" s="372" t="s">
        <v>1385</v>
      </c>
      <c r="J5199" s="374">
        <v>0</v>
      </c>
      <c r="K5199" s="269" t="s">
        <v>22</v>
      </c>
      <c r="L5199" s="269" t="s">
        <v>1392</v>
      </c>
      <c r="M5199" s="369">
        <v>2010</v>
      </c>
      <c r="N5199" s="375">
        <v>43873</v>
      </c>
      <c r="O5199" s="226" t="s">
        <v>2569</v>
      </c>
    </row>
    <row r="5200" spans="1:15" ht="27.75" hidden="1" customHeight="1" x14ac:dyDescent="0.25">
      <c r="A5200" s="226" t="s">
        <v>2150</v>
      </c>
      <c r="B5200" s="269" t="s">
        <v>635</v>
      </c>
      <c r="C5200" s="226" t="s">
        <v>2568</v>
      </c>
      <c r="D5200" s="269" t="s">
        <v>2578</v>
      </c>
      <c r="E5200" s="269" t="s">
        <v>1557</v>
      </c>
      <c r="F5200" s="269" t="s">
        <v>2574</v>
      </c>
      <c r="G5200" s="373">
        <v>11.52</v>
      </c>
      <c r="H5200" s="225" t="s">
        <v>488</v>
      </c>
      <c r="I5200" s="269" t="s">
        <v>1379</v>
      </c>
      <c r="J5200" s="374">
        <v>0</v>
      </c>
      <c r="K5200" s="269" t="s">
        <v>22</v>
      </c>
      <c r="L5200" s="269" t="s">
        <v>1392</v>
      </c>
      <c r="M5200" s="369">
        <v>2010</v>
      </c>
      <c r="N5200" s="375">
        <v>43873</v>
      </c>
      <c r="O5200" s="226" t="s">
        <v>2569</v>
      </c>
    </row>
    <row r="5201" spans="1:15" ht="27.75" hidden="1" customHeight="1" x14ac:dyDescent="0.25">
      <c r="A5201" s="226" t="s">
        <v>2150</v>
      </c>
      <c r="B5201" s="269" t="s">
        <v>635</v>
      </c>
      <c r="C5201" s="226" t="s">
        <v>2568</v>
      </c>
      <c r="D5201" s="269" t="s">
        <v>2578</v>
      </c>
      <c r="E5201" s="269" t="s">
        <v>1557</v>
      </c>
      <c r="F5201" s="269" t="s">
        <v>2574</v>
      </c>
      <c r="G5201" s="373">
        <v>4.2699999999999996</v>
      </c>
      <c r="H5201" s="225" t="s">
        <v>488</v>
      </c>
      <c r="I5201" s="269" t="s">
        <v>1382</v>
      </c>
      <c r="J5201" s="374">
        <v>0</v>
      </c>
      <c r="K5201" s="269" t="s">
        <v>22</v>
      </c>
      <c r="L5201" s="269" t="s">
        <v>1392</v>
      </c>
      <c r="M5201" s="369">
        <v>2010</v>
      </c>
      <c r="N5201" s="375">
        <v>43873</v>
      </c>
      <c r="O5201" s="226" t="s">
        <v>2569</v>
      </c>
    </row>
    <row r="5202" spans="1:15" ht="27.75" hidden="1" customHeight="1" x14ac:dyDescent="0.25">
      <c r="A5202" s="226" t="s">
        <v>2150</v>
      </c>
      <c r="B5202" s="269" t="s">
        <v>635</v>
      </c>
      <c r="C5202" s="226" t="s">
        <v>2568</v>
      </c>
      <c r="D5202" s="269" t="s">
        <v>2578</v>
      </c>
      <c r="E5202" s="269" t="s">
        <v>1557</v>
      </c>
      <c r="F5202" s="269" t="s">
        <v>2574</v>
      </c>
      <c r="G5202" s="373">
        <v>1.72</v>
      </c>
      <c r="H5202" s="225" t="s">
        <v>488</v>
      </c>
      <c r="I5202" s="269" t="s">
        <v>1383</v>
      </c>
      <c r="J5202" s="374">
        <v>0</v>
      </c>
      <c r="K5202" s="269" t="s">
        <v>22</v>
      </c>
      <c r="L5202" s="269" t="s">
        <v>1392</v>
      </c>
      <c r="M5202" s="369">
        <v>2010</v>
      </c>
      <c r="N5202" s="375">
        <v>43873</v>
      </c>
      <c r="O5202" s="226" t="s">
        <v>2569</v>
      </c>
    </row>
    <row r="5203" spans="1:15" ht="27.75" hidden="1" customHeight="1" x14ac:dyDescent="0.25">
      <c r="A5203" s="226" t="s">
        <v>2150</v>
      </c>
      <c r="B5203" s="269" t="s">
        <v>635</v>
      </c>
      <c r="C5203" s="226" t="s">
        <v>2568</v>
      </c>
      <c r="D5203" s="269" t="s">
        <v>2578</v>
      </c>
      <c r="E5203" s="269" t="s">
        <v>1557</v>
      </c>
      <c r="F5203" s="269" t="s">
        <v>2574</v>
      </c>
      <c r="G5203" s="373">
        <v>0.78</v>
      </c>
      <c r="H5203" s="225" t="s">
        <v>488</v>
      </c>
      <c r="I5203" s="372" t="s">
        <v>1384</v>
      </c>
      <c r="J5203" s="374">
        <v>0</v>
      </c>
      <c r="K5203" s="269" t="s">
        <v>22</v>
      </c>
      <c r="L5203" s="269" t="s">
        <v>1392</v>
      </c>
      <c r="M5203" s="369">
        <v>2010</v>
      </c>
      <c r="N5203" s="375">
        <v>43873</v>
      </c>
      <c r="O5203" s="226" t="s">
        <v>2569</v>
      </c>
    </row>
    <row r="5204" spans="1:15" ht="27.75" hidden="1" customHeight="1" x14ac:dyDescent="0.25">
      <c r="A5204" s="226" t="s">
        <v>2150</v>
      </c>
      <c r="B5204" s="269" t="s">
        <v>635</v>
      </c>
      <c r="C5204" s="226" t="s">
        <v>2568</v>
      </c>
      <c r="D5204" s="269" t="s">
        <v>2578</v>
      </c>
      <c r="E5204" s="269" t="s">
        <v>1557</v>
      </c>
      <c r="F5204" s="269" t="s">
        <v>2574</v>
      </c>
      <c r="G5204" s="373">
        <v>0.38</v>
      </c>
      <c r="H5204" s="225" t="s">
        <v>488</v>
      </c>
      <c r="I5204" s="372" t="s">
        <v>1385</v>
      </c>
      <c r="J5204" s="374">
        <v>0</v>
      </c>
      <c r="K5204" s="269" t="s">
        <v>22</v>
      </c>
      <c r="L5204" s="269" t="s">
        <v>1392</v>
      </c>
      <c r="M5204" s="369">
        <v>2010</v>
      </c>
      <c r="N5204" s="375">
        <v>43873</v>
      </c>
      <c r="O5204" s="226" t="s">
        <v>2569</v>
      </c>
    </row>
    <row r="5205" spans="1:15" ht="27.75" hidden="1" customHeight="1" x14ac:dyDescent="0.25">
      <c r="A5205" s="129" t="s">
        <v>2150</v>
      </c>
      <c r="B5205" s="269" t="s">
        <v>635</v>
      </c>
      <c r="C5205" s="226" t="s">
        <v>2568</v>
      </c>
      <c r="D5205" s="269" t="s">
        <v>1569</v>
      </c>
      <c r="E5205" s="269" t="s">
        <v>1557</v>
      </c>
      <c r="F5205" s="269" t="s">
        <v>2574</v>
      </c>
      <c r="G5205" s="373">
        <v>25.54</v>
      </c>
      <c r="H5205" s="225" t="s">
        <v>488</v>
      </c>
      <c r="I5205" s="269" t="s">
        <v>1379</v>
      </c>
      <c r="J5205" s="374">
        <v>0</v>
      </c>
      <c r="K5205" s="269" t="s">
        <v>22</v>
      </c>
      <c r="L5205" s="269" t="s">
        <v>1392</v>
      </c>
      <c r="M5205" s="369">
        <v>2010</v>
      </c>
      <c r="N5205" s="375">
        <v>43873</v>
      </c>
      <c r="O5205" s="226" t="s">
        <v>2569</v>
      </c>
    </row>
    <row r="5206" spans="1:15" ht="27.75" hidden="1" customHeight="1" x14ac:dyDescent="0.25">
      <c r="A5206" s="129" t="s">
        <v>2150</v>
      </c>
      <c r="B5206" s="269" t="s">
        <v>635</v>
      </c>
      <c r="C5206" s="226" t="s">
        <v>2568</v>
      </c>
      <c r="D5206" s="269" t="s">
        <v>1569</v>
      </c>
      <c r="E5206" s="269" t="s">
        <v>1557</v>
      </c>
      <c r="F5206" s="269" t="s">
        <v>2574</v>
      </c>
      <c r="G5206" s="373">
        <v>9.4700000000000006</v>
      </c>
      <c r="H5206" s="225" t="s">
        <v>488</v>
      </c>
      <c r="I5206" s="269" t="s">
        <v>1382</v>
      </c>
      <c r="J5206" s="374">
        <v>0</v>
      </c>
      <c r="K5206" s="269" t="s">
        <v>22</v>
      </c>
      <c r="L5206" s="269" t="s">
        <v>1392</v>
      </c>
      <c r="M5206" s="369">
        <v>2010</v>
      </c>
      <c r="N5206" s="375">
        <v>43873</v>
      </c>
      <c r="O5206" s="226" t="s">
        <v>2569</v>
      </c>
    </row>
    <row r="5207" spans="1:15" ht="27.75" hidden="1" customHeight="1" x14ac:dyDescent="0.25">
      <c r="A5207" s="129" t="s">
        <v>2150</v>
      </c>
      <c r="B5207" s="269" t="s">
        <v>635</v>
      </c>
      <c r="C5207" s="226" t="s">
        <v>2568</v>
      </c>
      <c r="D5207" s="269" t="s">
        <v>1569</v>
      </c>
      <c r="E5207" s="269" t="s">
        <v>1557</v>
      </c>
      <c r="F5207" s="269" t="s">
        <v>2574</v>
      </c>
      <c r="G5207" s="373">
        <v>3.82</v>
      </c>
      <c r="H5207" s="225" t="s">
        <v>488</v>
      </c>
      <c r="I5207" s="269" t="s">
        <v>1383</v>
      </c>
      <c r="J5207" s="374">
        <v>0</v>
      </c>
      <c r="K5207" s="269" t="s">
        <v>22</v>
      </c>
      <c r="L5207" s="269" t="s">
        <v>1392</v>
      </c>
      <c r="M5207" s="369">
        <v>2010</v>
      </c>
      <c r="N5207" s="375">
        <v>43873</v>
      </c>
      <c r="O5207" s="226" t="s">
        <v>2569</v>
      </c>
    </row>
    <row r="5208" spans="1:15" ht="27.75" hidden="1" customHeight="1" x14ac:dyDescent="0.25">
      <c r="A5208" s="129" t="s">
        <v>2150</v>
      </c>
      <c r="B5208" s="269" t="s">
        <v>635</v>
      </c>
      <c r="C5208" s="226" t="s">
        <v>2568</v>
      </c>
      <c r="D5208" s="269" t="s">
        <v>1569</v>
      </c>
      <c r="E5208" s="269" t="s">
        <v>1557</v>
      </c>
      <c r="F5208" s="269" t="s">
        <v>2574</v>
      </c>
      <c r="G5208" s="373">
        <v>1.74</v>
      </c>
      <c r="H5208" s="225" t="s">
        <v>488</v>
      </c>
      <c r="I5208" s="372" t="s">
        <v>1384</v>
      </c>
      <c r="J5208" s="374">
        <v>0</v>
      </c>
      <c r="K5208" s="269" t="s">
        <v>22</v>
      </c>
      <c r="L5208" s="269" t="s">
        <v>1392</v>
      </c>
      <c r="M5208" s="369">
        <v>2010</v>
      </c>
      <c r="N5208" s="375">
        <v>43873</v>
      </c>
      <c r="O5208" s="226" t="s">
        <v>2569</v>
      </c>
    </row>
    <row r="5209" spans="1:15" ht="27.75" hidden="1" customHeight="1" x14ac:dyDescent="0.25">
      <c r="A5209" s="129" t="s">
        <v>2150</v>
      </c>
      <c r="B5209" s="269" t="s">
        <v>635</v>
      </c>
      <c r="C5209" s="226" t="s">
        <v>2568</v>
      </c>
      <c r="D5209" s="269" t="s">
        <v>1569</v>
      </c>
      <c r="E5209" s="269" t="s">
        <v>1557</v>
      </c>
      <c r="F5209" s="269" t="s">
        <v>2574</v>
      </c>
      <c r="G5209" s="373">
        <v>0.84</v>
      </c>
      <c r="H5209" s="225" t="s">
        <v>488</v>
      </c>
      <c r="I5209" s="372" t="s">
        <v>1385</v>
      </c>
      <c r="J5209" s="374">
        <v>0</v>
      </c>
      <c r="K5209" s="269" t="s">
        <v>22</v>
      </c>
      <c r="L5209" s="269" t="s">
        <v>1392</v>
      </c>
      <c r="M5209" s="369">
        <v>2010</v>
      </c>
      <c r="N5209" s="375">
        <v>43873</v>
      </c>
      <c r="O5209" s="226" t="s">
        <v>2569</v>
      </c>
    </row>
    <row r="5210" spans="1:15" ht="27.75" hidden="1" customHeight="1" x14ac:dyDescent="0.25">
      <c r="A5210" s="129" t="s">
        <v>2150</v>
      </c>
      <c r="B5210" s="269" t="s">
        <v>635</v>
      </c>
      <c r="C5210" s="226" t="s">
        <v>2568</v>
      </c>
      <c r="D5210" s="269" t="s">
        <v>2075</v>
      </c>
      <c r="E5210" s="372" t="s">
        <v>2151</v>
      </c>
      <c r="F5210" s="269" t="s">
        <v>2574</v>
      </c>
      <c r="G5210" s="373">
        <v>1.23</v>
      </c>
      <c r="H5210" s="225" t="s">
        <v>488</v>
      </c>
      <c r="I5210" s="269" t="s">
        <v>1379</v>
      </c>
      <c r="J5210" s="374">
        <v>0</v>
      </c>
      <c r="K5210" s="269" t="s">
        <v>22</v>
      </c>
      <c r="L5210" s="269" t="s">
        <v>1392</v>
      </c>
      <c r="M5210" s="369">
        <v>2010</v>
      </c>
      <c r="N5210" s="375">
        <v>43873</v>
      </c>
      <c r="O5210" s="226" t="s">
        <v>2569</v>
      </c>
    </row>
    <row r="5211" spans="1:15" ht="27.75" hidden="1" customHeight="1" x14ac:dyDescent="0.25">
      <c r="A5211" s="129" t="s">
        <v>2150</v>
      </c>
      <c r="B5211" s="269" t="s">
        <v>635</v>
      </c>
      <c r="C5211" s="226" t="s">
        <v>2568</v>
      </c>
      <c r="D5211" s="269" t="s">
        <v>2075</v>
      </c>
      <c r="E5211" s="372" t="s">
        <v>2151</v>
      </c>
      <c r="F5211" s="269" t="s">
        <v>2574</v>
      </c>
      <c r="G5211" s="373">
        <v>0.46</v>
      </c>
      <c r="H5211" s="225" t="s">
        <v>488</v>
      </c>
      <c r="I5211" s="269" t="s">
        <v>1382</v>
      </c>
      <c r="J5211" s="374">
        <v>0</v>
      </c>
      <c r="K5211" s="269" t="s">
        <v>22</v>
      </c>
      <c r="L5211" s="269" t="s">
        <v>1392</v>
      </c>
      <c r="M5211" s="369">
        <v>2010</v>
      </c>
      <c r="N5211" s="375">
        <v>43873</v>
      </c>
      <c r="O5211" s="226" t="s">
        <v>2569</v>
      </c>
    </row>
    <row r="5212" spans="1:15" ht="27.75" hidden="1" customHeight="1" x14ac:dyDescent="0.25">
      <c r="A5212" s="129" t="s">
        <v>2150</v>
      </c>
      <c r="B5212" s="269" t="s">
        <v>635</v>
      </c>
      <c r="C5212" s="226" t="s">
        <v>2568</v>
      </c>
      <c r="D5212" s="269" t="s">
        <v>2075</v>
      </c>
      <c r="E5212" s="372" t="s">
        <v>2151</v>
      </c>
      <c r="F5212" s="269" t="s">
        <v>2574</v>
      </c>
      <c r="G5212" s="373">
        <v>0.18</v>
      </c>
      <c r="H5212" s="225" t="s">
        <v>488</v>
      </c>
      <c r="I5212" s="269" t="s">
        <v>1383</v>
      </c>
      <c r="J5212" s="374">
        <v>0</v>
      </c>
      <c r="K5212" s="269" t="s">
        <v>22</v>
      </c>
      <c r="L5212" s="269" t="s">
        <v>1392</v>
      </c>
      <c r="M5212" s="369">
        <v>2010</v>
      </c>
      <c r="N5212" s="375">
        <v>43873</v>
      </c>
      <c r="O5212" s="226" t="s">
        <v>2569</v>
      </c>
    </row>
    <row r="5213" spans="1:15" ht="27.75" hidden="1" customHeight="1" x14ac:dyDescent="0.25">
      <c r="A5213" s="129" t="s">
        <v>2150</v>
      </c>
      <c r="B5213" s="269" t="s">
        <v>635</v>
      </c>
      <c r="C5213" s="226" t="s">
        <v>2568</v>
      </c>
      <c r="D5213" s="269" t="s">
        <v>2075</v>
      </c>
      <c r="E5213" s="372" t="s">
        <v>2151</v>
      </c>
      <c r="F5213" s="269" t="s">
        <v>2574</v>
      </c>
      <c r="G5213" s="373">
        <v>8.4000000000000005E-2</v>
      </c>
      <c r="H5213" s="225" t="s">
        <v>488</v>
      </c>
      <c r="I5213" s="372" t="s">
        <v>1384</v>
      </c>
      <c r="J5213" s="374">
        <v>0</v>
      </c>
      <c r="K5213" s="269" t="s">
        <v>22</v>
      </c>
      <c r="L5213" s="269" t="s">
        <v>1392</v>
      </c>
      <c r="M5213" s="369">
        <v>2010</v>
      </c>
      <c r="N5213" s="375">
        <v>43873</v>
      </c>
      <c r="O5213" s="226" t="s">
        <v>2569</v>
      </c>
    </row>
    <row r="5214" spans="1:15" ht="27.75" hidden="1" customHeight="1" x14ac:dyDescent="0.25">
      <c r="A5214" s="129" t="s">
        <v>2150</v>
      </c>
      <c r="B5214" s="269" t="s">
        <v>635</v>
      </c>
      <c r="C5214" s="226" t="s">
        <v>2568</v>
      </c>
      <c r="D5214" s="269" t="s">
        <v>2075</v>
      </c>
      <c r="E5214" s="372" t="s">
        <v>2151</v>
      </c>
      <c r="F5214" s="269" t="s">
        <v>2574</v>
      </c>
      <c r="G5214" s="373">
        <v>0.04</v>
      </c>
      <c r="H5214" s="225" t="s">
        <v>488</v>
      </c>
      <c r="I5214" s="372" t="s">
        <v>1385</v>
      </c>
      <c r="J5214" s="374">
        <v>0</v>
      </c>
      <c r="K5214" s="269" t="s">
        <v>22</v>
      </c>
      <c r="L5214" s="269" t="s">
        <v>1392</v>
      </c>
      <c r="M5214" s="369">
        <v>2010</v>
      </c>
      <c r="N5214" s="375">
        <v>43873</v>
      </c>
      <c r="O5214" s="226" t="s">
        <v>2569</v>
      </c>
    </row>
    <row r="5215" spans="1:15" ht="27.75" hidden="1" customHeight="1" x14ac:dyDescent="0.25">
      <c r="A5215" s="129" t="s">
        <v>2150</v>
      </c>
      <c r="B5215" s="269" t="s">
        <v>635</v>
      </c>
      <c r="C5215" s="226" t="s">
        <v>2568</v>
      </c>
      <c r="D5215" s="269" t="s">
        <v>641</v>
      </c>
      <c r="E5215" s="372" t="s">
        <v>1557</v>
      </c>
      <c r="F5215" s="269" t="s">
        <v>475</v>
      </c>
      <c r="G5215" s="373">
        <v>119.2</v>
      </c>
      <c r="H5215" s="225" t="s">
        <v>488</v>
      </c>
      <c r="I5215" s="269" t="s">
        <v>1379</v>
      </c>
      <c r="J5215" s="374">
        <v>0</v>
      </c>
      <c r="K5215" s="269" t="s">
        <v>22</v>
      </c>
      <c r="L5215" s="269" t="s">
        <v>1392</v>
      </c>
      <c r="M5215" s="369">
        <v>2010</v>
      </c>
      <c r="N5215" s="375">
        <v>43873</v>
      </c>
      <c r="O5215" s="226" t="s">
        <v>2569</v>
      </c>
    </row>
    <row r="5216" spans="1:15" ht="27.75" hidden="1" customHeight="1" x14ac:dyDescent="0.25">
      <c r="A5216" s="129" t="s">
        <v>2150</v>
      </c>
      <c r="B5216" s="269" t="s">
        <v>635</v>
      </c>
      <c r="C5216" s="226" t="s">
        <v>2568</v>
      </c>
      <c r="D5216" s="269" t="s">
        <v>641</v>
      </c>
      <c r="E5216" s="372" t="s">
        <v>1557</v>
      </c>
      <c r="F5216" s="269" t="s">
        <v>475</v>
      </c>
      <c r="G5216" s="373">
        <v>44.21</v>
      </c>
      <c r="H5216" s="225" t="s">
        <v>488</v>
      </c>
      <c r="I5216" s="269" t="s">
        <v>1382</v>
      </c>
      <c r="J5216" s="374">
        <v>0</v>
      </c>
      <c r="K5216" s="269" t="s">
        <v>22</v>
      </c>
      <c r="L5216" s="269" t="s">
        <v>1392</v>
      </c>
      <c r="M5216" s="369">
        <v>2010</v>
      </c>
      <c r="N5216" s="375">
        <v>43873</v>
      </c>
      <c r="O5216" s="226" t="s">
        <v>2569</v>
      </c>
    </row>
    <row r="5217" spans="1:15" ht="27.75" hidden="1" customHeight="1" x14ac:dyDescent="0.25">
      <c r="A5217" s="129" t="s">
        <v>2150</v>
      </c>
      <c r="B5217" s="269" t="s">
        <v>635</v>
      </c>
      <c r="C5217" s="226" t="s">
        <v>2568</v>
      </c>
      <c r="D5217" s="269" t="s">
        <v>641</v>
      </c>
      <c r="E5217" s="372" t="s">
        <v>1557</v>
      </c>
      <c r="F5217" s="269" t="s">
        <v>475</v>
      </c>
      <c r="G5217" s="373">
        <v>17.829999999999998</v>
      </c>
      <c r="H5217" s="225" t="s">
        <v>488</v>
      </c>
      <c r="I5217" s="269" t="s">
        <v>1383</v>
      </c>
      <c r="J5217" s="374">
        <v>0</v>
      </c>
      <c r="K5217" s="269" t="s">
        <v>22</v>
      </c>
      <c r="L5217" s="269" t="s">
        <v>1392</v>
      </c>
      <c r="M5217" s="369">
        <v>2010</v>
      </c>
      <c r="N5217" s="375">
        <v>43873</v>
      </c>
      <c r="O5217" s="226" t="s">
        <v>2569</v>
      </c>
    </row>
    <row r="5218" spans="1:15" ht="27.75" hidden="1" customHeight="1" x14ac:dyDescent="0.25">
      <c r="A5218" s="129" t="s">
        <v>2150</v>
      </c>
      <c r="B5218" s="269" t="s">
        <v>635</v>
      </c>
      <c r="C5218" s="226" t="s">
        <v>2568</v>
      </c>
      <c r="D5218" s="269" t="s">
        <v>641</v>
      </c>
      <c r="E5218" s="372" t="s">
        <v>1557</v>
      </c>
      <c r="F5218" s="269" t="s">
        <v>475</v>
      </c>
      <c r="G5218" s="373">
        <v>8.1199999999999992</v>
      </c>
      <c r="H5218" s="225" t="s">
        <v>488</v>
      </c>
      <c r="I5218" s="372" t="s">
        <v>1384</v>
      </c>
      <c r="J5218" s="374">
        <v>0</v>
      </c>
      <c r="K5218" s="269" t="s">
        <v>22</v>
      </c>
      <c r="L5218" s="269" t="s">
        <v>1392</v>
      </c>
      <c r="M5218" s="369">
        <v>2010</v>
      </c>
      <c r="N5218" s="375">
        <v>43873</v>
      </c>
      <c r="O5218" s="226" t="s">
        <v>2569</v>
      </c>
    </row>
    <row r="5219" spans="1:15" ht="27.75" hidden="1" customHeight="1" x14ac:dyDescent="0.25">
      <c r="A5219" s="129" t="s">
        <v>2150</v>
      </c>
      <c r="B5219" s="269" t="s">
        <v>635</v>
      </c>
      <c r="C5219" s="226" t="s">
        <v>2568</v>
      </c>
      <c r="D5219" s="269" t="s">
        <v>641</v>
      </c>
      <c r="E5219" s="372" t="s">
        <v>1557</v>
      </c>
      <c r="F5219" s="269" t="s">
        <v>475</v>
      </c>
      <c r="G5219" s="373">
        <v>3.9</v>
      </c>
      <c r="H5219" s="225" t="s">
        <v>488</v>
      </c>
      <c r="I5219" s="372" t="s">
        <v>1385</v>
      </c>
      <c r="J5219" s="374">
        <v>0</v>
      </c>
      <c r="K5219" s="269" t="s">
        <v>22</v>
      </c>
      <c r="L5219" s="269" t="s">
        <v>1392</v>
      </c>
      <c r="M5219" s="369">
        <v>2010</v>
      </c>
      <c r="N5219" s="375">
        <v>43873</v>
      </c>
      <c r="O5219" s="226" t="s">
        <v>2569</v>
      </c>
    </row>
    <row r="5220" spans="1:15" ht="27.75" hidden="1" customHeight="1" x14ac:dyDescent="0.25">
      <c r="A5220" s="129" t="s">
        <v>2150</v>
      </c>
      <c r="B5220" s="269" t="s">
        <v>635</v>
      </c>
      <c r="C5220" s="226" t="s">
        <v>2568</v>
      </c>
      <c r="D5220" s="269" t="s">
        <v>643</v>
      </c>
      <c r="E5220" s="372" t="s">
        <v>1557</v>
      </c>
      <c r="F5220" s="269" t="s">
        <v>475</v>
      </c>
      <c r="G5220" s="373">
        <v>45.77</v>
      </c>
      <c r="H5220" s="225" t="s">
        <v>488</v>
      </c>
      <c r="I5220" s="372" t="s">
        <v>1379</v>
      </c>
      <c r="J5220" s="374">
        <v>0</v>
      </c>
      <c r="K5220" s="269" t="s">
        <v>22</v>
      </c>
      <c r="L5220" s="269" t="s">
        <v>1392</v>
      </c>
      <c r="M5220" s="369">
        <v>2010</v>
      </c>
      <c r="N5220" s="375">
        <v>43873</v>
      </c>
      <c r="O5220" s="226" t="s">
        <v>2569</v>
      </c>
    </row>
    <row r="5221" spans="1:15" ht="27.75" hidden="1" customHeight="1" x14ac:dyDescent="0.25">
      <c r="A5221" s="129" t="s">
        <v>2150</v>
      </c>
      <c r="B5221" s="269" t="s">
        <v>635</v>
      </c>
      <c r="C5221" s="226" t="s">
        <v>2568</v>
      </c>
      <c r="D5221" s="269" t="s">
        <v>643</v>
      </c>
      <c r="E5221" s="372" t="s">
        <v>1557</v>
      </c>
      <c r="F5221" s="269" t="s">
        <v>475</v>
      </c>
      <c r="G5221" s="373">
        <v>16.98</v>
      </c>
      <c r="H5221" s="225" t="s">
        <v>488</v>
      </c>
      <c r="I5221" s="372" t="s">
        <v>1382</v>
      </c>
      <c r="J5221" s="374">
        <v>0</v>
      </c>
      <c r="K5221" s="269" t="s">
        <v>22</v>
      </c>
      <c r="L5221" s="269" t="s">
        <v>1392</v>
      </c>
      <c r="M5221" s="369">
        <v>2010</v>
      </c>
      <c r="N5221" s="375">
        <v>43873</v>
      </c>
      <c r="O5221" s="226" t="s">
        <v>2569</v>
      </c>
    </row>
    <row r="5222" spans="1:15" ht="27.75" hidden="1" customHeight="1" x14ac:dyDescent="0.25">
      <c r="A5222" s="129" t="s">
        <v>2150</v>
      </c>
      <c r="B5222" s="269" t="s">
        <v>635</v>
      </c>
      <c r="C5222" s="226" t="s">
        <v>2568</v>
      </c>
      <c r="D5222" s="269" t="s">
        <v>643</v>
      </c>
      <c r="E5222" s="372" t="s">
        <v>1557</v>
      </c>
      <c r="F5222" s="269" t="s">
        <v>475</v>
      </c>
      <c r="G5222" s="373">
        <v>6.85</v>
      </c>
      <c r="H5222" s="225" t="s">
        <v>488</v>
      </c>
      <c r="I5222" s="372" t="s">
        <v>1383</v>
      </c>
      <c r="J5222" s="374">
        <v>0</v>
      </c>
      <c r="K5222" s="269" t="s">
        <v>22</v>
      </c>
      <c r="L5222" s="269" t="s">
        <v>1392</v>
      </c>
      <c r="M5222" s="369">
        <v>2010</v>
      </c>
      <c r="N5222" s="375">
        <v>43873</v>
      </c>
      <c r="O5222" s="226" t="s">
        <v>2569</v>
      </c>
    </row>
    <row r="5223" spans="1:15" ht="27.75" hidden="1" customHeight="1" x14ac:dyDescent="0.25">
      <c r="A5223" s="129" t="s">
        <v>2150</v>
      </c>
      <c r="B5223" s="269" t="s">
        <v>635</v>
      </c>
      <c r="C5223" s="226" t="s">
        <v>2568</v>
      </c>
      <c r="D5223" s="269" t="s">
        <v>643</v>
      </c>
      <c r="E5223" s="372" t="s">
        <v>1557</v>
      </c>
      <c r="F5223" s="269" t="s">
        <v>475</v>
      </c>
      <c r="G5223" s="373">
        <v>3.12</v>
      </c>
      <c r="H5223" s="225" t="s">
        <v>488</v>
      </c>
      <c r="I5223" s="372" t="s">
        <v>1384</v>
      </c>
      <c r="J5223" s="374">
        <v>0</v>
      </c>
      <c r="K5223" s="269" t="s">
        <v>22</v>
      </c>
      <c r="L5223" s="269" t="s">
        <v>1392</v>
      </c>
      <c r="M5223" s="369">
        <v>2010</v>
      </c>
      <c r="N5223" s="375">
        <v>43873</v>
      </c>
      <c r="O5223" s="226" t="s">
        <v>2569</v>
      </c>
    </row>
    <row r="5224" spans="1:15" ht="27.75" hidden="1" customHeight="1" x14ac:dyDescent="0.25">
      <c r="A5224" s="129" t="s">
        <v>2150</v>
      </c>
      <c r="B5224" s="269" t="s">
        <v>635</v>
      </c>
      <c r="C5224" s="226" t="s">
        <v>2568</v>
      </c>
      <c r="D5224" s="269" t="s">
        <v>643</v>
      </c>
      <c r="E5224" s="372" t="s">
        <v>1557</v>
      </c>
      <c r="F5224" s="269" t="s">
        <v>475</v>
      </c>
      <c r="G5224" s="373">
        <v>1.5</v>
      </c>
      <c r="H5224" s="225" t="s">
        <v>488</v>
      </c>
      <c r="I5224" s="372" t="s">
        <v>1385</v>
      </c>
      <c r="J5224" s="374">
        <v>0</v>
      </c>
      <c r="K5224" s="269" t="s">
        <v>22</v>
      </c>
      <c r="L5224" s="269" t="s">
        <v>1392</v>
      </c>
      <c r="M5224" s="369">
        <v>2010</v>
      </c>
      <c r="N5224" s="375">
        <v>43873</v>
      </c>
      <c r="O5224" s="226" t="s">
        <v>2569</v>
      </c>
    </row>
    <row r="5225" spans="1:15" ht="27.75" hidden="1" customHeight="1" x14ac:dyDescent="0.25">
      <c r="A5225" s="129" t="s">
        <v>2150</v>
      </c>
      <c r="B5225" s="269" t="s">
        <v>635</v>
      </c>
      <c r="C5225" s="226" t="s">
        <v>2568</v>
      </c>
      <c r="D5225" s="269" t="s">
        <v>2590</v>
      </c>
      <c r="E5225" s="372" t="s">
        <v>1557</v>
      </c>
      <c r="F5225" s="269" t="s">
        <v>475</v>
      </c>
      <c r="G5225" s="373">
        <v>26.38</v>
      </c>
      <c r="H5225" s="225" t="s">
        <v>488</v>
      </c>
      <c r="I5225" s="269" t="s">
        <v>1379</v>
      </c>
      <c r="J5225" s="374">
        <v>0</v>
      </c>
      <c r="K5225" s="269" t="s">
        <v>22</v>
      </c>
      <c r="L5225" s="269" t="s">
        <v>1392</v>
      </c>
      <c r="M5225" s="369">
        <v>2010</v>
      </c>
      <c r="N5225" s="375">
        <v>43873</v>
      </c>
      <c r="O5225" s="226" t="s">
        <v>2569</v>
      </c>
    </row>
    <row r="5226" spans="1:15" ht="27.75" hidden="1" customHeight="1" x14ac:dyDescent="0.25">
      <c r="A5226" s="129" t="s">
        <v>2150</v>
      </c>
      <c r="B5226" s="269" t="s">
        <v>635</v>
      </c>
      <c r="C5226" s="226" t="s">
        <v>2568</v>
      </c>
      <c r="D5226" s="269" t="s">
        <v>2590</v>
      </c>
      <c r="E5226" s="372" t="s">
        <v>1557</v>
      </c>
      <c r="F5226" s="269" t="s">
        <v>475</v>
      </c>
      <c r="G5226" s="373">
        <v>9.7799999999999994</v>
      </c>
      <c r="H5226" s="225" t="s">
        <v>488</v>
      </c>
      <c r="I5226" s="269" t="s">
        <v>1382</v>
      </c>
      <c r="J5226" s="374">
        <v>0</v>
      </c>
      <c r="K5226" s="269" t="s">
        <v>22</v>
      </c>
      <c r="L5226" s="269" t="s">
        <v>1392</v>
      </c>
      <c r="M5226" s="369">
        <v>2010</v>
      </c>
      <c r="N5226" s="375">
        <v>43873</v>
      </c>
      <c r="O5226" s="226" t="s">
        <v>2569</v>
      </c>
    </row>
    <row r="5227" spans="1:15" ht="27.75" hidden="1" customHeight="1" x14ac:dyDescent="0.25">
      <c r="A5227" s="129" t="s">
        <v>2150</v>
      </c>
      <c r="B5227" s="269" t="s">
        <v>635</v>
      </c>
      <c r="C5227" s="226" t="s">
        <v>2568</v>
      </c>
      <c r="D5227" s="269" t="s">
        <v>2590</v>
      </c>
      <c r="E5227" s="372" t="s">
        <v>1557</v>
      </c>
      <c r="F5227" s="269" t="s">
        <v>475</v>
      </c>
      <c r="G5227" s="373">
        <v>3.95</v>
      </c>
      <c r="H5227" s="225" t="s">
        <v>488</v>
      </c>
      <c r="I5227" s="269" t="s">
        <v>1383</v>
      </c>
      <c r="J5227" s="374">
        <v>0</v>
      </c>
      <c r="K5227" s="269" t="s">
        <v>22</v>
      </c>
      <c r="L5227" s="269" t="s">
        <v>1392</v>
      </c>
      <c r="M5227" s="369">
        <v>2010</v>
      </c>
      <c r="N5227" s="375">
        <v>43873</v>
      </c>
      <c r="O5227" s="226" t="s">
        <v>2569</v>
      </c>
    </row>
    <row r="5228" spans="1:15" ht="27.75" hidden="1" customHeight="1" x14ac:dyDescent="0.25">
      <c r="A5228" s="129" t="s">
        <v>2150</v>
      </c>
      <c r="B5228" s="269" t="s">
        <v>635</v>
      </c>
      <c r="C5228" s="226" t="s">
        <v>2568</v>
      </c>
      <c r="D5228" s="269" t="s">
        <v>2590</v>
      </c>
      <c r="E5228" s="372" t="s">
        <v>1557</v>
      </c>
      <c r="F5228" s="269" t="s">
        <v>475</v>
      </c>
      <c r="G5228" s="373">
        <v>1.8</v>
      </c>
      <c r="H5228" s="225" t="s">
        <v>488</v>
      </c>
      <c r="I5228" s="372" t="s">
        <v>1384</v>
      </c>
      <c r="J5228" s="374">
        <v>0</v>
      </c>
      <c r="K5228" s="269" t="s">
        <v>22</v>
      </c>
      <c r="L5228" s="269" t="s">
        <v>1392</v>
      </c>
      <c r="M5228" s="369">
        <v>2010</v>
      </c>
      <c r="N5228" s="375">
        <v>43873</v>
      </c>
      <c r="O5228" s="226" t="s">
        <v>2569</v>
      </c>
    </row>
    <row r="5229" spans="1:15" ht="27.75" hidden="1" customHeight="1" x14ac:dyDescent="0.25">
      <c r="A5229" s="129" t="s">
        <v>2150</v>
      </c>
      <c r="B5229" s="269" t="s">
        <v>635</v>
      </c>
      <c r="C5229" s="226" t="s">
        <v>2568</v>
      </c>
      <c r="D5229" s="269" t="s">
        <v>2590</v>
      </c>
      <c r="E5229" s="372" t="s">
        <v>1557</v>
      </c>
      <c r="F5229" s="269" t="s">
        <v>475</v>
      </c>
      <c r="G5229" s="373">
        <v>0.86</v>
      </c>
      <c r="H5229" s="225" t="s">
        <v>488</v>
      </c>
      <c r="I5229" s="372" t="s">
        <v>1385</v>
      </c>
      <c r="J5229" s="374">
        <v>0</v>
      </c>
      <c r="K5229" s="269" t="s">
        <v>22</v>
      </c>
      <c r="L5229" s="269" t="s">
        <v>1392</v>
      </c>
      <c r="M5229" s="369">
        <v>2010</v>
      </c>
      <c r="N5229" s="375">
        <v>43873</v>
      </c>
      <c r="O5229" s="226" t="s">
        <v>2569</v>
      </c>
    </row>
    <row r="5230" spans="1:15" ht="27.75" hidden="1" customHeight="1" x14ac:dyDescent="0.25">
      <c r="A5230" s="129" t="s">
        <v>2150</v>
      </c>
      <c r="B5230" s="269" t="s">
        <v>635</v>
      </c>
      <c r="C5230" s="226" t="s">
        <v>2568</v>
      </c>
      <c r="D5230" s="269" t="s">
        <v>1634</v>
      </c>
      <c r="E5230" s="372" t="s">
        <v>1557</v>
      </c>
      <c r="F5230" s="269" t="s">
        <v>475</v>
      </c>
      <c r="G5230" s="373">
        <v>30.27</v>
      </c>
      <c r="H5230" s="225" t="s">
        <v>488</v>
      </c>
      <c r="I5230" s="269" t="s">
        <v>1379</v>
      </c>
      <c r="J5230" s="374">
        <v>0</v>
      </c>
      <c r="K5230" s="269" t="s">
        <v>22</v>
      </c>
      <c r="L5230" s="269" t="s">
        <v>1392</v>
      </c>
      <c r="M5230" s="369">
        <v>2010</v>
      </c>
      <c r="N5230" s="375">
        <v>43873</v>
      </c>
      <c r="O5230" s="226" t="s">
        <v>2569</v>
      </c>
    </row>
    <row r="5231" spans="1:15" ht="27.75" hidden="1" customHeight="1" x14ac:dyDescent="0.25">
      <c r="A5231" s="129" t="s">
        <v>2150</v>
      </c>
      <c r="B5231" s="269" t="s">
        <v>635</v>
      </c>
      <c r="C5231" s="226" t="s">
        <v>2568</v>
      </c>
      <c r="D5231" s="269" t="s">
        <v>1634</v>
      </c>
      <c r="E5231" s="372" t="s">
        <v>1557</v>
      </c>
      <c r="F5231" s="269" t="s">
        <v>475</v>
      </c>
      <c r="G5231" s="373">
        <v>11.23</v>
      </c>
      <c r="H5231" s="225" t="s">
        <v>488</v>
      </c>
      <c r="I5231" s="269" t="s">
        <v>1382</v>
      </c>
      <c r="J5231" s="374">
        <v>0</v>
      </c>
      <c r="K5231" s="269" t="s">
        <v>22</v>
      </c>
      <c r="L5231" s="269" t="s">
        <v>1392</v>
      </c>
      <c r="M5231" s="369">
        <v>2010</v>
      </c>
      <c r="N5231" s="375">
        <v>43873</v>
      </c>
      <c r="O5231" s="226" t="s">
        <v>2569</v>
      </c>
    </row>
    <row r="5232" spans="1:15" ht="27.75" hidden="1" customHeight="1" x14ac:dyDescent="0.25">
      <c r="A5232" s="129" t="s">
        <v>2150</v>
      </c>
      <c r="B5232" s="269" t="s">
        <v>635</v>
      </c>
      <c r="C5232" s="226" t="s">
        <v>2568</v>
      </c>
      <c r="D5232" s="269" t="s">
        <v>1634</v>
      </c>
      <c r="E5232" s="372" t="s">
        <v>1557</v>
      </c>
      <c r="F5232" s="269" t="s">
        <v>475</v>
      </c>
      <c r="G5232" s="373">
        <v>4.53</v>
      </c>
      <c r="H5232" s="225" t="s">
        <v>488</v>
      </c>
      <c r="I5232" s="269" t="s">
        <v>1383</v>
      </c>
      <c r="J5232" s="374">
        <v>0</v>
      </c>
      <c r="K5232" s="269" t="s">
        <v>22</v>
      </c>
      <c r="L5232" s="269" t="s">
        <v>1392</v>
      </c>
      <c r="M5232" s="369">
        <v>2010</v>
      </c>
      <c r="N5232" s="375">
        <v>43873</v>
      </c>
      <c r="O5232" s="226" t="s">
        <v>2569</v>
      </c>
    </row>
    <row r="5233" spans="1:15" ht="27.75" hidden="1" customHeight="1" x14ac:dyDescent="0.25">
      <c r="A5233" s="129" t="s">
        <v>2150</v>
      </c>
      <c r="B5233" s="269" t="s">
        <v>635</v>
      </c>
      <c r="C5233" s="226" t="s">
        <v>2568</v>
      </c>
      <c r="D5233" s="269" t="s">
        <v>1634</v>
      </c>
      <c r="E5233" s="372" t="s">
        <v>1557</v>
      </c>
      <c r="F5233" s="269" t="s">
        <v>475</v>
      </c>
      <c r="G5233" s="373">
        <v>2.06</v>
      </c>
      <c r="H5233" s="225" t="s">
        <v>488</v>
      </c>
      <c r="I5233" s="372" t="s">
        <v>1384</v>
      </c>
      <c r="J5233" s="374">
        <v>0</v>
      </c>
      <c r="K5233" s="269" t="s">
        <v>22</v>
      </c>
      <c r="L5233" s="269" t="s">
        <v>1392</v>
      </c>
      <c r="M5233" s="369">
        <v>2010</v>
      </c>
      <c r="N5233" s="375">
        <v>43873</v>
      </c>
      <c r="O5233" s="226" t="s">
        <v>2569</v>
      </c>
    </row>
    <row r="5234" spans="1:15" ht="27.75" hidden="1" customHeight="1" x14ac:dyDescent="0.25">
      <c r="A5234" s="129" t="s">
        <v>2150</v>
      </c>
      <c r="B5234" s="269" t="s">
        <v>635</v>
      </c>
      <c r="C5234" s="226" t="s">
        <v>2568</v>
      </c>
      <c r="D5234" s="269" t="s">
        <v>1634</v>
      </c>
      <c r="E5234" s="372" t="s">
        <v>1557</v>
      </c>
      <c r="F5234" s="269" t="s">
        <v>475</v>
      </c>
      <c r="G5234" s="373">
        <v>0.99</v>
      </c>
      <c r="H5234" s="225" t="s">
        <v>488</v>
      </c>
      <c r="I5234" s="372" t="s">
        <v>1385</v>
      </c>
      <c r="J5234" s="374">
        <v>0</v>
      </c>
      <c r="K5234" s="269" t="s">
        <v>22</v>
      </c>
      <c r="L5234" s="269" t="s">
        <v>1392</v>
      </c>
      <c r="M5234" s="369">
        <v>2010</v>
      </c>
      <c r="N5234" s="375">
        <v>43873</v>
      </c>
      <c r="O5234" s="226" t="s">
        <v>2569</v>
      </c>
    </row>
    <row r="5235" spans="1:15" ht="27.75" hidden="1" customHeight="1" x14ac:dyDescent="0.25">
      <c r="A5235" s="203" t="s">
        <v>2152</v>
      </c>
      <c r="B5235" s="202" t="s">
        <v>2428</v>
      </c>
      <c r="C5235" s="203" t="s">
        <v>1403</v>
      </c>
      <c r="D5235" s="202" t="s">
        <v>1404</v>
      </c>
      <c r="E5235" s="202" t="s">
        <v>1405</v>
      </c>
      <c r="F5235" s="202" t="s">
        <v>475</v>
      </c>
      <c r="G5235" s="253">
        <v>154</v>
      </c>
      <c r="H5235" s="361" t="s">
        <v>1406</v>
      </c>
      <c r="I5235" s="359" t="s">
        <v>1407</v>
      </c>
      <c r="J5235" s="359" t="s">
        <v>1380</v>
      </c>
      <c r="K5235" s="359" t="s">
        <v>22</v>
      </c>
      <c r="L5235" s="359" t="s">
        <v>1408</v>
      </c>
      <c r="M5235" s="368" t="s">
        <v>1407</v>
      </c>
      <c r="N5235" s="205">
        <v>42486</v>
      </c>
      <c r="O5235" s="203"/>
    </row>
    <row r="5236" spans="1:15" ht="27.75" hidden="1" customHeight="1" x14ac:dyDescent="0.25">
      <c r="A5236" s="203" t="s">
        <v>2153</v>
      </c>
      <c r="B5236" s="202" t="s">
        <v>535</v>
      </c>
      <c r="C5236" s="203" t="s">
        <v>1518</v>
      </c>
      <c r="D5236" s="202" t="s">
        <v>1519</v>
      </c>
      <c r="E5236" s="202" t="s">
        <v>1520</v>
      </c>
      <c r="F5236" s="202" t="s">
        <v>475</v>
      </c>
      <c r="G5236" s="253">
        <v>0.19</v>
      </c>
      <c r="H5236" s="361" t="s">
        <v>1406</v>
      </c>
      <c r="I5236" s="359" t="s">
        <v>1407</v>
      </c>
      <c r="J5236" s="358">
        <v>0.34</v>
      </c>
      <c r="K5236" s="359" t="s">
        <v>1113</v>
      </c>
      <c r="L5236" s="359" t="s">
        <v>1408</v>
      </c>
      <c r="M5236" s="368">
        <v>1992</v>
      </c>
      <c r="N5236" s="207" t="s">
        <v>1521</v>
      </c>
      <c r="O5236" s="203"/>
    </row>
    <row r="5237" spans="1:15" ht="27.75" hidden="1" customHeight="1" x14ac:dyDescent="0.25">
      <c r="A5237" s="203" t="s">
        <v>2153</v>
      </c>
      <c r="B5237" s="202" t="s">
        <v>535</v>
      </c>
      <c r="C5237" s="203" t="s">
        <v>2154</v>
      </c>
      <c r="D5237" s="202" t="s">
        <v>537</v>
      </c>
      <c r="E5237" s="202" t="s">
        <v>2155</v>
      </c>
      <c r="F5237" s="202" t="s">
        <v>505</v>
      </c>
      <c r="G5237" s="253">
        <v>286</v>
      </c>
      <c r="H5237" s="361" t="s">
        <v>1400</v>
      </c>
      <c r="I5237" s="359" t="s">
        <v>1379</v>
      </c>
      <c r="J5237" s="359" t="s">
        <v>1380</v>
      </c>
      <c r="K5237" s="359" t="s">
        <v>9</v>
      </c>
      <c r="L5237" s="359" t="s">
        <v>1392</v>
      </c>
      <c r="M5237" s="368">
        <v>2003</v>
      </c>
      <c r="N5237" s="205">
        <v>39135</v>
      </c>
      <c r="O5237" s="203"/>
    </row>
    <row r="5238" spans="1:15" ht="27.75" hidden="1" customHeight="1" x14ac:dyDescent="0.25">
      <c r="A5238" s="203" t="s">
        <v>2153</v>
      </c>
      <c r="B5238" s="202" t="s">
        <v>535</v>
      </c>
      <c r="C5238" s="203" t="s">
        <v>2154</v>
      </c>
      <c r="D5238" s="202" t="s">
        <v>537</v>
      </c>
      <c r="E5238" s="202" t="s">
        <v>2155</v>
      </c>
      <c r="F5238" s="202" t="s">
        <v>505</v>
      </c>
      <c r="G5238" s="253">
        <v>149</v>
      </c>
      <c r="H5238" s="361" t="s">
        <v>1400</v>
      </c>
      <c r="I5238" s="359" t="s">
        <v>1382</v>
      </c>
      <c r="J5238" s="359" t="s">
        <v>1380</v>
      </c>
      <c r="K5238" s="359" t="s">
        <v>9</v>
      </c>
      <c r="L5238" s="359" t="s">
        <v>1392</v>
      </c>
      <c r="M5238" s="368">
        <v>2003</v>
      </c>
      <c r="N5238" s="205">
        <v>39135</v>
      </c>
      <c r="O5238" s="203"/>
    </row>
    <row r="5239" spans="1:15" ht="27.75" hidden="1" customHeight="1" x14ac:dyDescent="0.25">
      <c r="A5239" s="203" t="s">
        <v>2153</v>
      </c>
      <c r="B5239" s="202" t="s">
        <v>535</v>
      </c>
      <c r="C5239" s="203" t="s">
        <v>2154</v>
      </c>
      <c r="D5239" s="202" t="s">
        <v>537</v>
      </c>
      <c r="E5239" s="202" t="s">
        <v>2155</v>
      </c>
      <c r="F5239" s="202" t="s">
        <v>505</v>
      </c>
      <c r="G5239" s="253">
        <v>107</v>
      </c>
      <c r="H5239" s="361" t="s">
        <v>1400</v>
      </c>
      <c r="I5239" s="359" t="s">
        <v>1383</v>
      </c>
      <c r="J5239" s="359" t="s">
        <v>1380</v>
      </c>
      <c r="K5239" s="359" t="s">
        <v>9</v>
      </c>
      <c r="L5239" s="359" t="s">
        <v>1392</v>
      </c>
      <c r="M5239" s="368">
        <v>2003</v>
      </c>
      <c r="N5239" s="205">
        <v>39135</v>
      </c>
      <c r="O5239" s="203"/>
    </row>
    <row r="5240" spans="1:15" ht="27.75" hidden="1" customHeight="1" x14ac:dyDescent="0.25">
      <c r="A5240" s="203" t="s">
        <v>2153</v>
      </c>
      <c r="B5240" s="202" t="s">
        <v>535</v>
      </c>
      <c r="C5240" s="203" t="s">
        <v>2154</v>
      </c>
      <c r="D5240" s="202" t="s">
        <v>537</v>
      </c>
      <c r="E5240" s="202" t="s">
        <v>2155</v>
      </c>
      <c r="F5240" s="202" t="s">
        <v>505</v>
      </c>
      <c r="G5240" s="253">
        <v>71</v>
      </c>
      <c r="H5240" s="361" t="s">
        <v>1400</v>
      </c>
      <c r="I5240" s="359" t="s">
        <v>1384</v>
      </c>
      <c r="J5240" s="359" t="s">
        <v>1380</v>
      </c>
      <c r="K5240" s="359" t="s">
        <v>9</v>
      </c>
      <c r="L5240" s="359" t="s">
        <v>1392</v>
      </c>
      <c r="M5240" s="368">
        <v>2003</v>
      </c>
      <c r="N5240" s="205">
        <v>39135</v>
      </c>
      <c r="O5240" s="203"/>
    </row>
    <row r="5241" spans="1:15" ht="27.75" hidden="1" customHeight="1" x14ac:dyDescent="0.25">
      <c r="A5241" s="203" t="s">
        <v>2153</v>
      </c>
      <c r="B5241" s="202" t="s">
        <v>535</v>
      </c>
      <c r="C5241" s="203" t="s">
        <v>2154</v>
      </c>
      <c r="D5241" s="202" t="s">
        <v>537</v>
      </c>
      <c r="E5241" s="202" t="s">
        <v>2155</v>
      </c>
      <c r="F5241" s="202" t="s">
        <v>505</v>
      </c>
      <c r="G5241" s="253">
        <v>50</v>
      </c>
      <c r="H5241" s="361" t="s">
        <v>1400</v>
      </c>
      <c r="I5241" s="359" t="s">
        <v>1385</v>
      </c>
      <c r="J5241" s="359" t="s">
        <v>1380</v>
      </c>
      <c r="K5241" s="359" t="s">
        <v>9</v>
      </c>
      <c r="L5241" s="359" t="s">
        <v>1392</v>
      </c>
      <c r="M5241" s="368">
        <v>2003</v>
      </c>
      <c r="N5241" s="205">
        <v>39135</v>
      </c>
      <c r="O5241" s="203"/>
    </row>
    <row r="5242" spans="1:15" ht="27.75" hidden="1" customHeight="1" x14ac:dyDescent="0.25">
      <c r="A5242" s="203" t="s">
        <v>2153</v>
      </c>
      <c r="B5242" s="202" t="s">
        <v>535</v>
      </c>
      <c r="C5242" s="203" t="s">
        <v>1403</v>
      </c>
      <c r="D5242" s="202" t="s">
        <v>1404</v>
      </c>
      <c r="E5242" s="202" t="s">
        <v>1405</v>
      </c>
      <c r="F5242" s="202" t="s">
        <v>475</v>
      </c>
      <c r="G5242" s="253">
        <v>154</v>
      </c>
      <c r="H5242" s="361" t="s">
        <v>1406</v>
      </c>
      <c r="I5242" s="359" t="s">
        <v>1407</v>
      </c>
      <c r="J5242" s="208">
        <v>0</v>
      </c>
      <c r="K5242" s="359" t="s">
        <v>22</v>
      </c>
      <c r="L5242" s="359" t="s">
        <v>1408</v>
      </c>
      <c r="M5242" s="368" t="s">
        <v>1407</v>
      </c>
      <c r="N5242" s="205">
        <v>42486</v>
      </c>
      <c r="O5242" s="203"/>
    </row>
    <row r="5243" spans="1:15" ht="27.75" hidden="1" customHeight="1" x14ac:dyDescent="0.25">
      <c r="A5243" s="203" t="s">
        <v>2153</v>
      </c>
      <c r="B5243" s="202" t="s">
        <v>535</v>
      </c>
      <c r="C5243" s="203" t="s">
        <v>1789</v>
      </c>
      <c r="D5243" s="202" t="s">
        <v>2156</v>
      </c>
      <c r="E5243" s="202" t="s">
        <v>2157</v>
      </c>
      <c r="F5243" s="202" t="s">
        <v>505</v>
      </c>
      <c r="G5243" s="253">
        <v>1.4</v>
      </c>
      <c r="H5243" s="361" t="s">
        <v>1400</v>
      </c>
      <c r="I5243" s="359" t="s">
        <v>1379</v>
      </c>
      <c r="J5243" s="359" t="s">
        <v>515</v>
      </c>
      <c r="K5243" s="359" t="s">
        <v>1391</v>
      </c>
      <c r="L5243" s="359" t="s">
        <v>1392</v>
      </c>
      <c r="M5243" s="368">
        <v>2009</v>
      </c>
      <c r="N5243" s="205">
        <v>41757</v>
      </c>
      <c r="O5243" s="203"/>
    </row>
    <row r="5244" spans="1:15" ht="27.75" hidden="1" customHeight="1" x14ac:dyDescent="0.25">
      <c r="A5244" s="203" t="s">
        <v>2153</v>
      </c>
      <c r="B5244" s="202" t="s">
        <v>535</v>
      </c>
      <c r="C5244" s="203" t="s">
        <v>1789</v>
      </c>
      <c r="D5244" s="202" t="s">
        <v>2156</v>
      </c>
      <c r="E5244" s="202" t="s">
        <v>2157</v>
      </c>
      <c r="F5244" s="202" t="s">
        <v>505</v>
      </c>
      <c r="G5244" s="253">
        <v>0.61</v>
      </c>
      <c r="H5244" s="361" t="s">
        <v>1400</v>
      </c>
      <c r="I5244" s="359" t="s">
        <v>1382</v>
      </c>
      <c r="J5244" s="358">
        <v>0.44</v>
      </c>
      <c r="K5244" s="359" t="s">
        <v>1391</v>
      </c>
      <c r="L5244" s="359" t="s">
        <v>1392</v>
      </c>
      <c r="M5244" s="368">
        <v>2009</v>
      </c>
      <c r="N5244" s="205">
        <v>41757</v>
      </c>
      <c r="O5244" s="203"/>
    </row>
    <row r="5245" spans="1:15" ht="27.75" hidden="1" customHeight="1" x14ac:dyDescent="0.25">
      <c r="A5245" s="203" t="s">
        <v>2153</v>
      </c>
      <c r="B5245" s="202" t="s">
        <v>535</v>
      </c>
      <c r="C5245" s="203" t="s">
        <v>1789</v>
      </c>
      <c r="D5245" s="202" t="s">
        <v>2156</v>
      </c>
      <c r="E5245" s="202" t="s">
        <v>2157</v>
      </c>
      <c r="F5245" s="202" t="s">
        <v>505</v>
      </c>
      <c r="G5245" s="253">
        <v>0.34</v>
      </c>
      <c r="H5245" s="361" t="s">
        <v>1400</v>
      </c>
      <c r="I5245" s="359" t="s">
        <v>1383</v>
      </c>
      <c r="J5245" s="358">
        <v>0.67</v>
      </c>
      <c r="K5245" s="359" t="s">
        <v>1391</v>
      </c>
      <c r="L5245" s="359" t="s">
        <v>1392</v>
      </c>
      <c r="M5245" s="368">
        <v>2009</v>
      </c>
      <c r="N5245" s="205">
        <v>41757</v>
      </c>
      <c r="O5245" s="203"/>
    </row>
    <row r="5246" spans="1:15" ht="27.75" hidden="1" customHeight="1" x14ac:dyDescent="0.25">
      <c r="A5246" s="203" t="s">
        <v>2153</v>
      </c>
      <c r="B5246" s="202" t="s">
        <v>535</v>
      </c>
      <c r="C5246" s="203" t="s">
        <v>1789</v>
      </c>
      <c r="D5246" s="202" t="s">
        <v>2156</v>
      </c>
      <c r="E5246" s="202" t="s">
        <v>2157</v>
      </c>
      <c r="F5246" s="202" t="s">
        <v>505</v>
      </c>
      <c r="G5246" s="253">
        <v>0.2</v>
      </c>
      <c r="H5246" s="361" t="s">
        <v>1400</v>
      </c>
      <c r="I5246" s="359" t="s">
        <v>1384</v>
      </c>
      <c r="J5246" s="358">
        <v>0.87</v>
      </c>
      <c r="K5246" s="359" t="s">
        <v>1391</v>
      </c>
      <c r="L5246" s="359" t="s">
        <v>1392</v>
      </c>
      <c r="M5246" s="368">
        <v>2009</v>
      </c>
      <c r="N5246" s="205">
        <v>41757</v>
      </c>
      <c r="O5246" s="203"/>
    </row>
    <row r="5247" spans="1:15" ht="27.75" hidden="1" customHeight="1" x14ac:dyDescent="0.25">
      <c r="A5247" s="203" t="s">
        <v>2153</v>
      </c>
      <c r="B5247" s="202" t="s">
        <v>535</v>
      </c>
      <c r="C5247" s="203" t="s">
        <v>1789</v>
      </c>
      <c r="D5247" s="202" t="s">
        <v>2156</v>
      </c>
      <c r="E5247" s="202" t="s">
        <v>2157</v>
      </c>
      <c r="F5247" s="202" t="s">
        <v>505</v>
      </c>
      <c r="G5247" s="253">
        <v>0.13</v>
      </c>
      <c r="H5247" s="361" t="s">
        <v>1400</v>
      </c>
      <c r="I5247" s="359" t="s">
        <v>1385</v>
      </c>
      <c r="J5247" s="358">
        <v>0.67</v>
      </c>
      <c r="K5247" s="359" t="s">
        <v>1391</v>
      </c>
      <c r="L5247" s="359" t="s">
        <v>1392</v>
      </c>
      <c r="M5247" s="368">
        <v>2009</v>
      </c>
      <c r="N5247" s="205">
        <v>41757</v>
      </c>
      <c r="O5247" s="203"/>
    </row>
    <row r="5248" spans="1:15" ht="27.75" hidden="1" customHeight="1" x14ac:dyDescent="0.25">
      <c r="A5248" s="203" t="s">
        <v>2158</v>
      </c>
      <c r="B5248" s="202" t="s">
        <v>636</v>
      </c>
      <c r="C5248" s="203" t="s">
        <v>1556</v>
      </c>
      <c r="D5248" s="202" t="s">
        <v>641</v>
      </c>
      <c r="E5248" s="202" t="s">
        <v>1557</v>
      </c>
      <c r="F5248" s="202" t="s">
        <v>475</v>
      </c>
      <c r="G5248" s="253">
        <v>42.2</v>
      </c>
      <c r="H5248" s="361" t="s">
        <v>1414</v>
      </c>
      <c r="I5248" s="359" t="s">
        <v>1407</v>
      </c>
      <c r="J5248" s="358">
        <v>0.3</v>
      </c>
      <c r="K5248" s="359" t="s">
        <v>1113</v>
      </c>
      <c r="L5248" s="359" t="s">
        <v>1392</v>
      </c>
      <c r="M5248" s="368">
        <v>1988</v>
      </c>
      <c r="N5248" s="207" t="s">
        <v>1558</v>
      </c>
      <c r="O5248" s="203"/>
    </row>
    <row r="5249" spans="1:15" ht="27.75" hidden="1" customHeight="1" x14ac:dyDescent="0.25">
      <c r="A5249" s="203" t="s">
        <v>2158</v>
      </c>
      <c r="B5249" s="202" t="s">
        <v>636</v>
      </c>
      <c r="C5249" s="203" t="s">
        <v>1568</v>
      </c>
      <c r="D5249" s="202" t="s">
        <v>1569</v>
      </c>
      <c r="E5249" s="202" t="s">
        <v>1557</v>
      </c>
      <c r="F5249" s="202" t="s">
        <v>475</v>
      </c>
      <c r="G5249" s="253">
        <v>108</v>
      </c>
      <c r="H5249" s="361" t="s">
        <v>1400</v>
      </c>
      <c r="I5249" s="359" t="s">
        <v>1379</v>
      </c>
      <c r="J5249" s="274">
        <v>0.38</v>
      </c>
      <c r="K5249" s="359" t="s">
        <v>1391</v>
      </c>
      <c r="L5249" s="359" t="s">
        <v>1392</v>
      </c>
      <c r="M5249" s="368">
        <v>2010</v>
      </c>
      <c r="N5249" s="205">
        <v>43627</v>
      </c>
      <c r="O5249" s="203" t="s">
        <v>1537</v>
      </c>
    </row>
    <row r="5250" spans="1:15" ht="27.75" hidden="1" customHeight="1" x14ac:dyDescent="0.25">
      <c r="A5250" s="203" t="s">
        <v>2158</v>
      </c>
      <c r="B5250" s="202" t="s">
        <v>636</v>
      </c>
      <c r="C5250" s="203" t="s">
        <v>1568</v>
      </c>
      <c r="D5250" s="202" t="s">
        <v>1569</v>
      </c>
      <c r="E5250" s="202" t="s">
        <v>1557</v>
      </c>
      <c r="F5250" s="202" t="s">
        <v>475</v>
      </c>
      <c r="G5250" s="253">
        <v>21</v>
      </c>
      <c r="H5250" s="361" t="s">
        <v>1400</v>
      </c>
      <c r="I5250" s="359" t="s">
        <v>1382</v>
      </c>
      <c r="J5250" s="274">
        <v>0.38</v>
      </c>
      <c r="K5250" s="359" t="s">
        <v>1391</v>
      </c>
      <c r="L5250" s="359" t="s">
        <v>1392</v>
      </c>
      <c r="M5250" s="368">
        <v>2010</v>
      </c>
      <c r="N5250" s="205">
        <v>43627</v>
      </c>
      <c r="O5250" s="203" t="s">
        <v>1537</v>
      </c>
    </row>
    <row r="5251" spans="1:15" ht="27.75" hidden="1" customHeight="1" x14ac:dyDescent="0.25">
      <c r="A5251" s="203" t="s">
        <v>2158</v>
      </c>
      <c r="B5251" s="202" t="s">
        <v>636</v>
      </c>
      <c r="C5251" s="203" t="s">
        <v>1568</v>
      </c>
      <c r="D5251" s="202" t="s">
        <v>1569</v>
      </c>
      <c r="E5251" s="202" t="s">
        <v>1557</v>
      </c>
      <c r="F5251" s="202" t="s">
        <v>475</v>
      </c>
      <c r="G5251" s="253">
        <v>3.6</v>
      </c>
      <c r="H5251" s="361" t="s">
        <v>1400</v>
      </c>
      <c r="I5251" s="359" t="s">
        <v>1383</v>
      </c>
      <c r="J5251" s="274">
        <v>0.38</v>
      </c>
      <c r="K5251" s="359" t="s">
        <v>1391</v>
      </c>
      <c r="L5251" s="359" t="s">
        <v>1392</v>
      </c>
      <c r="M5251" s="368">
        <v>2010</v>
      </c>
      <c r="N5251" s="205">
        <v>43627</v>
      </c>
      <c r="O5251" s="203" t="s">
        <v>1537</v>
      </c>
    </row>
    <row r="5252" spans="1:15" ht="27.75" hidden="1" customHeight="1" x14ac:dyDescent="0.25">
      <c r="A5252" s="203" t="s">
        <v>2158</v>
      </c>
      <c r="B5252" s="202" t="s">
        <v>636</v>
      </c>
      <c r="C5252" s="203" t="s">
        <v>1568</v>
      </c>
      <c r="D5252" s="202" t="s">
        <v>1569</v>
      </c>
      <c r="E5252" s="202" t="s">
        <v>1557</v>
      </c>
      <c r="F5252" s="202" t="s">
        <v>475</v>
      </c>
      <c r="G5252" s="253">
        <v>0.45</v>
      </c>
      <c r="H5252" s="361" t="s">
        <v>1400</v>
      </c>
      <c r="I5252" s="359" t="s">
        <v>1384</v>
      </c>
      <c r="J5252" s="274">
        <v>0.38</v>
      </c>
      <c r="K5252" s="359" t="s">
        <v>1391</v>
      </c>
      <c r="L5252" s="359" t="s">
        <v>1392</v>
      </c>
      <c r="M5252" s="368">
        <v>2010</v>
      </c>
      <c r="N5252" s="205">
        <v>43627</v>
      </c>
      <c r="O5252" s="203" t="s">
        <v>1537</v>
      </c>
    </row>
    <row r="5253" spans="1:15" ht="27.75" hidden="1" customHeight="1" x14ac:dyDescent="0.25">
      <c r="A5253" s="203" t="s">
        <v>2158</v>
      </c>
      <c r="B5253" s="202" t="s">
        <v>636</v>
      </c>
      <c r="C5253" s="203" t="s">
        <v>1568</v>
      </c>
      <c r="D5253" s="202" t="s">
        <v>1569</v>
      </c>
      <c r="E5253" s="202" t="s">
        <v>1557</v>
      </c>
      <c r="F5253" s="202" t="s">
        <v>475</v>
      </c>
      <c r="G5253" s="253">
        <v>1</v>
      </c>
      <c r="H5253" s="361" t="s">
        <v>1400</v>
      </c>
      <c r="I5253" s="359" t="s">
        <v>1385</v>
      </c>
      <c r="J5253" s="274">
        <v>0.38</v>
      </c>
      <c r="K5253" s="359" t="s">
        <v>1391</v>
      </c>
      <c r="L5253" s="359" t="s">
        <v>1392</v>
      </c>
      <c r="M5253" s="368">
        <v>2010</v>
      </c>
      <c r="N5253" s="205">
        <v>43627</v>
      </c>
      <c r="O5253" s="203" t="s">
        <v>1537</v>
      </c>
    </row>
    <row r="5254" spans="1:15" ht="27.75" hidden="1" customHeight="1" x14ac:dyDescent="0.25">
      <c r="A5254" s="213" t="s">
        <v>2158</v>
      </c>
      <c r="B5254" s="202" t="s">
        <v>636</v>
      </c>
      <c r="C5254" s="203" t="s">
        <v>1403</v>
      </c>
      <c r="D5254" s="202" t="s">
        <v>1404</v>
      </c>
      <c r="E5254" s="202" t="s">
        <v>1405</v>
      </c>
      <c r="F5254" s="202" t="s">
        <v>475</v>
      </c>
      <c r="G5254" s="253">
        <v>154</v>
      </c>
      <c r="H5254" s="361" t="s">
        <v>1406</v>
      </c>
      <c r="I5254" s="359" t="s">
        <v>1407</v>
      </c>
      <c r="J5254" s="359" t="s">
        <v>1380</v>
      </c>
      <c r="K5254" s="359" t="s">
        <v>22</v>
      </c>
      <c r="L5254" s="359" t="s">
        <v>1408</v>
      </c>
      <c r="M5254" s="368" t="s">
        <v>1407</v>
      </c>
      <c r="N5254" s="205">
        <v>42486</v>
      </c>
      <c r="O5254" s="203"/>
    </row>
    <row r="5255" spans="1:15" ht="27.75" hidden="1" customHeight="1" x14ac:dyDescent="0.25">
      <c r="A5255" s="226" t="s">
        <v>2158</v>
      </c>
      <c r="B5255" s="269" t="s">
        <v>636</v>
      </c>
      <c r="C5255" s="226" t="s">
        <v>2568</v>
      </c>
      <c r="D5255" s="269" t="s">
        <v>2578</v>
      </c>
      <c r="E5255" s="269" t="s">
        <v>1557</v>
      </c>
      <c r="F5255" s="269" t="s">
        <v>2574</v>
      </c>
      <c r="G5255" s="373">
        <v>11.52</v>
      </c>
      <c r="H5255" s="225" t="s">
        <v>488</v>
      </c>
      <c r="I5255" s="269" t="s">
        <v>1379</v>
      </c>
      <c r="J5255" s="374">
        <v>0</v>
      </c>
      <c r="K5255" s="269" t="s">
        <v>22</v>
      </c>
      <c r="L5255" s="269" t="s">
        <v>1392</v>
      </c>
      <c r="M5255" s="369">
        <v>2010</v>
      </c>
      <c r="N5255" s="375">
        <v>43873</v>
      </c>
      <c r="O5255" s="226" t="s">
        <v>2569</v>
      </c>
    </row>
    <row r="5256" spans="1:15" ht="27.75" hidden="1" customHeight="1" x14ac:dyDescent="0.25">
      <c r="A5256" s="226" t="s">
        <v>2158</v>
      </c>
      <c r="B5256" s="269" t="s">
        <v>636</v>
      </c>
      <c r="C5256" s="226" t="s">
        <v>2568</v>
      </c>
      <c r="D5256" s="269" t="s">
        <v>2578</v>
      </c>
      <c r="E5256" s="269" t="s">
        <v>1557</v>
      </c>
      <c r="F5256" s="269" t="s">
        <v>2574</v>
      </c>
      <c r="G5256" s="373">
        <v>4.2699999999999996</v>
      </c>
      <c r="H5256" s="225" t="s">
        <v>488</v>
      </c>
      <c r="I5256" s="269" t="s">
        <v>1382</v>
      </c>
      <c r="J5256" s="374">
        <v>0</v>
      </c>
      <c r="K5256" s="269" t="s">
        <v>22</v>
      </c>
      <c r="L5256" s="269" t="s">
        <v>1392</v>
      </c>
      <c r="M5256" s="369">
        <v>2010</v>
      </c>
      <c r="N5256" s="375">
        <v>43873</v>
      </c>
      <c r="O5256" s="226" t="s">
        <v>2569</v>
      </c>
    </row>
    <row r="5257" spans="1:15" ht="27.75" hidden="1" customHeight="1" x14ac:dyDescent="0.25">
      <c r="A5257" s="226" t="s">
        <v>2158</v>
      </c>
      <c r="B5257" s="269" t="s">
        <v>636</v>
      </c>
      <c r="C5257" s="226" t="s">
        <v>2568</v>
      </c>
      <c r="D5257" s="269" t="s">
        <v>2578</v>
      </c>
      <c r="E5257" s="269" t="s">
        <v>1557</v>
      </c>
      <c r="F5257" s="269" t="s">
        <v>2574</v>
      </c>
      <c r="G5257" s="373">
        <v>1.72</v>
      </c>
      <c r="H5257" s="225" t="s">
        <v>488</v>
      </c>
      <c r="I5257" s="269" t="s">
        <v>1383</v>
      </c>
      <c r="J5257" s="374">
        <v>0</v>
      </c>
      <c r="K5257" s="269" t="s">
        <v>22</v>
      </c>
      <c r="L5257" s="269" t="s">
        <v>1392</v>
      </c>
      <c r="M5257" s="369">
        <v>2010</v>
      </c>
      <c r="N5257" s="375">
        <v>43873</v>
      </c>
      <c r="O5257" s="226" t="s">
        <v>2569</v>
      </c>
    </row>
    <row r="5258" spans="1:15" ht="27.75" hidden="1" customHeight="1" x14ac:dyDescent="0.25">
      <c r="A5258" s="226" t="s">
        <v>2158</v>
      </c>
      <c r="B5258" s="269" t="s">
        <v>636</v>
      </c>
      <c r="C5258" s="226" t="s">
        <v>2568</v>
      </c>
      <c r="D5258" s="269" t="s">
        <v>2578</v>
      </c>
      <c r="E5258" s="269" t="s">
        <v>1557</v>
      </c>
      <c r="F5258" s="269" t="s">
        <v>2574</v>
      </c>
      <c r="G5258" s="373">
        <v>0.78</v>
      </c>
      <c r="H5258" s="225" t="s">
        <v>488</v>
      </c>
      <c r="I5258" s="372" t="s">
        <v>1384</v>
      </c>
      <c r="J5258" s="374">
        <v>0</v>
      </c>
      <c r="K5258" s="269" t="s">
        <v>22</v>
      </c>
      <c r="L5258" s="269" t="s">
        <v>1392</v>
      </c>
      <c r="M5258" s="369">
        <v>2010</v>
      </c>
      <c r="N5258" s="375">
        <v>43873</v>
      </c>
      <c r="O5258" s="226" t="s">
        <v>2569</v>
      </c>
    </row>
    <row r="5259" spans="1:15" ht="27.75" hidden="1" customHeight="1" x14ac:dyDescent="0.25">
      <c r="A5259" s="226" t="s">
        <v>2158</v>
      </c>
      <c r="B5259" s="269" t="s">
        <v>636</v>
      </c>
      <c r="C5259" s="226" t="s">
        <v>2568</v>
      </c>
      <c r="D5259" s="269" t="s">
        <v>2578</v>
      </c>
      <c r="E5259" s="269" t="s">
        <v>1557</v>
      </c>
      <c r="F5259" s="269" t="s">
        <v>2574</v>
      </c>
      <c r="G5259" s="373">
        <v>0.38</v>
      </c>
      <c r="H5259" s="225" t="s">
        <v>488</v>
      </c>
      <c r="I5259" s="372" t="s">
        <v>1385</v>
      </c>
      <c r="J5259" s="374">
        <v>0</v>
      </c>
      <c r="K5259" s="269" t="s">
        <v>22</v>
      </c>
      <c r="L5259" s="269" t="s">
        <v>1392</v>
      </c>
      <c r="M5259" s="369">
        <v>2010</v>
      </c>
      <c r="N5259" s="375">
        <v>43873</v>
      </c>
      <c r="O5259" s="226" t="s">
        <v>2569</v>
      </c>
    </row>
    <row r="5260" spans="1:15" ht="27.75" hidden="1" customHeight="1" x14ac:dyDescent="0.25">
      <c r="A5260" s="129" t="s">
        <v>2158</v>
      </c>
      <c r="B5260" s="269" t="s">
        <v>636</v>
      </c>
      <c r="C5260" s="226" t="s">
        <v>2568</v>
      </c>
      <c r="D5260" s="269" t="s">
        <v>1569</v>
      </c>
      <c r="E5260" s="269" t="s">
        <v>1557</v>
      </c>
      <c r="F5260" s="269" t="s">
        <v>2574</v>
      </c>
      <c r="G5260" s="373">
        <v>25.54</v>
      </c>
      <c r="H5260" s="225" t="s">
        <v>488</v>
      </c>
      <c r="I5260" s="269" t="s">
        <v>1379</v>
      </c>
      <c r="J5260" s="374">
        <v>0</v>
      </c>
      <c r="K5260" s="269" t="s">
        <v>22</v>
      </c>
      <c r="L5260" s="269" t="s">
        <v>1392</v>
      </c>
      <c r="M5260" s="369">
        <v>2010</v>
      </c>
      <c r="N5260" s="375">
        <v>43873</v>
      </c>
      <c r="O5260" s="226" t="s">
        <v>2569</v>
      </c>
    </row>
    <row r="5261" spans="1:15" ht="27.75" hidden="1" customHeight="1" x14ac:dyDescent="0.25">
      <c r="A5261" s="129" t="s">
        <v>2158</v>
      </c>
      <c r="B5261" s="269" t="s">
        <v>636</v>
      </c>
      <c r="C5261" s="226" t="s">
        <v>2568</v>
      </c>
      <c r="D5261" s="269" t="s">
        <v>1569</v>
      </c>
      <c r="E5261" s="269" t="s">
        <v>1557</v>
      </c>
      <c r="F5261" s="269" t="s">
        <v>2574</v>
      </c>
      <c r="G5261" s="373">
        <v>9.4700000000000006</v>
      </c>
      <c r="H5261" s="225" t="s">
        <v>488</v>
      </c>
      <c r="I5261" s="269" t="s">
        <v>1382</v>
      </c>
      <c r="J5261" s="374">
        <v>0</v>
      </c>
      <c r="K5261" s="269" t="s">
        <v>22</v>
      </c>
      <c r="L5261" s="269" t="s">
        <v>1392</v>
      </c>
      <c r="M5261" s="369">
        <v>2010</v>
      </c>
      <c r="N5261" s="375">
        <v>43873</v>
      </c>
      <c r="O5261" s="226" t="s">
        <v>2569</v>
      </c>
    </row>
    <row r="5262" spans="1:15" ht="27.75" hidden="1" customHeight="1" x14ac:dyDescent="0.25">
      <c r="A5262" s="129" t="s">
        <v>2158</v>
      </c>
      <c r="B5262" s="269" t="s">
        <v>636</v>
      </c>
      <c r="C5262" s="226" t="s">
        <v>2568</v>
      </c>
      <c r="D5262" s="269" t="s">
        <v>1569</v>
      </c>
      <c r="E5262" s="269" t="s">
        <v>1557</v>
      </c>
      <c r="F5262" s="269" t="s">
        <v>2574</v>
      </c>
      <c r="G5262" s="373">
        <v>3.82</v>
      </c>
      <c r="H5262" s="225" t="s">
        <v>488</v>
      </c>
      <c r="I5262" s="269" t="s">
        <v>1383</v>
      </c>
      <c r="J5262" s="374">
        <v>0</v>
      </c>
      <c r="K5262" s="269" t="s">
        <v>22</v>
      </c>
      <c r="L5262" s="269" t="s">
        <v>1392</v>
      </c>
      <c r="M5262" s="369">
        <v>2010</v>
      </c>
      <c r="N5262" s="375">
        <v>43873</v>
      </c>
      <c r="O5262" s="226" t="s">
        <v>2569</v>
      </c>
    </row>
    <row r="5263" spans="1:15" ht="27.75" hidden="1" customHeight="1" x14ac:dyDescent="0.25">
      <c r="A5263" s="129" t="s">
        <v>2158</v>
      </c>
      <c r="B5263" s="269" t="s">
        <v>636</v>
      </c>
      <c r="C5263" s="226" t="s">
        <v>2568</v>
      </c>
      <c r="D5263" s="269" t="s">
        <v>1569</v>
      </c>
      <c r="E5263" s="269" t="s">
        <v>1557</v>
      </c>
      <c r="F5263" s="269" t="s">
        <v>2574</v>
      </c>
      <c r="G5263" s="373">
        <v>1.74</v>
      </c>
      <c r="H5263" s="225" t="s">
        <v>488</v>
      </c>
      <c r="I5263" s="372" t="s">
        <v>1384</v>
      </c>
      <c r="J5263" s="374">
        <v>0</v>
      </c>
      <c r="K5263" s="269" t="s">
        <v>22</v>
      </c>
      <c r="L5263" s="269" t="s">
        <v>1392</v>
      </c>
      <c r="M5263" s="369">
        <v>2010</v>
      </c>
      <c r="N5263" s="375">
        <v>43873</v>
      </c>
      <c r="O5263" s="226" t="s">
        <v>2569</v>
      </c>
    </row>
    <row r="5264" spans="1:15" ht="27.75" hidden="1" customHeight="1" x14ac:dyDescent="0.25">
      <c r="A5264" s="129" t="s">
        <v>2158</v>
      </c>
      <c r="B5264" s="269" t="s">
        <v>636</v>
      </c>
      <c r="C5264" s="226" t="s">
        <v>2568</v>
      </c>
      <c r="D5264" s="269" t="s">
        <v>1569</v>
      </c>
      <c r="E5264" s="269" t="s">
        <v>1557</v>
      </c>
      <c r="F5264" s="269" t="s">
        <v>2574</v>
      </c>
      <c r="G5264" s="373">
        <v>0.84</v>
      </c>
      <c r="H5264" s="225" t="s">
        <v>488</v>
      </c>
      <c r="I5264" s="372" t="s">
        <v>1385</v>
      </c>
      <c r="J5264" s="374">
        <v>0</v>
      </c>
      <c r="K5264" s="269" t="s">
        <v>22</v>
      </c>
      <c r="L5264" s="269" t="s">
        <v>1392</v>
      </c>
      <c r="M5264" s="369">
        <v>2010</v>
      </c>
      <c r="N5264" s="375">
        <v>43873</v>
      </c>
      <c r="O5264" s="226" t="s">
        <v>2569</v>
      </c>
    </row>
    <row r="5265" spans="1:15" ht="27.75" hidden="1" customHeight="1" x14ac:dyDescent="0.25">
      <c r="A5265" s="129" t="s">
        <v>2158</v>
      </c>
      <c r="B5265" s="269" t="s">
        <v>636</v>
      </c>
      <c r="C5265" s="226" t="s">
        <v>2568</v>
      </c>
      <c r="D5265" s="269" t="s">
        <v>641</v>
      </c>
      <c r="E5265" s="372" t="s">
        <v>1557</v>
      </c>
      <c r="F5265" s="269" t="s">
        <v>475</v>
      </c>
      <c r="G5265" s="373">
        <v>119.2</v>
      </c>
      <c r="H5265" s="225" t="s">
        <v>488</v>
      </c>
      <c r="I5265" s="269" t="s">
        <v>1379</v>
      </c>
      <c r="J5265" s="374">
        <v>0</v>
      </c>
      <c r="K5265" s="269" t="s">
        <v>22</v>
      </c>
      <c r="L5265" s="269" t="s">
        <v>1392</v>
      </c>
      <c r="M5265" s="369">
        <v>2010</v>
      </c>
      <c r="N5265" s="375">
        <v>43873</v>
      </c>
      <c r="O5265" s="226" t="s">
        <v>2569</v>
      </c>
    </row>
    <row r="5266" spans="1:15" ht="27.75" hidden="1" customHeight="1" x14ac:dyDescent="0.25">
      <c r="A5266" s="129" t="s">
        <v>2158</v>
      </c>
      <c r="B5266" s="269" t="s">
        <v>636</v>
      </c>
      <c r="C5266" s="226" t="s">
        <v>2568</v>
      </c>
      <c r="D5266" s="269" t="s">
        <v>641</v>
      </c>
      <c r="E5266" s="372" t="s">
        <v>1557</v>
      </c>
      <c r="F5266" s="269" t="s">
        <v>475</v>
      </c>
      <c r="G5266" s="373">
        <v>44.21</v>
      </c>
      <c r="H5266" s="225" t="s">
        <v>488</v>
      </c>
      <c r="I5266" s="269" t="s">
        <v>1382</v>
      </c>
      <c r="J5266" s="374">
        <v>0</v>
      </c>
      <c r="K5266" s="269" t="s">
        <v>22</v>
      </c>
      <c r="L5266" s="269" t="s">
        <v>1392</v>
      </c>
      <c r="M5266" s="369">
        <v>2010</v>
      </c>
      <c r="N5266" s="375">
        <v>43873</v>
      </c>
      <c r="O5266" s="226" t="s">
        <v>2569</v>
      </c>
    </row>
    <row r="5267" spans="1:15" ht="27.75" hidden="1" customHeight="1" x14ac:dyDescent="0.25">
      <c r="A5267" s="129" t="s">
        <v>2158</v>
      </c>
      <c r="B5267" s="269" t="s">
        <v>636</v>
      </c>
      <c r="C5267" s="226" t="s">
        <v>2568</v>
      </c>
      <c r="D5267" s="269" t="s">
        <v>641</v>
      </c>
      <c r="E5267" s="372" t="s">
        <v>1557</v>
      </c>
      <c r="F5267" s="269" t="s">
        <v>475</v>
      </c>
      <c r="G5267" s="373">
        <v>17.829999999999998</v>
      </c>
      <c r="H5267" s="225" t="s">
        <v>488</v>
      </c>
      <c r="I5267" s="269" t="s">
        <v>1383</v>
      </c>
      <c r="J5267" s="374">
        <v>0</v>
      </c>
      <c r="K5267" s="269" t="s">
        <v>22</v>
      </c>
      <c r="L5267" s="269" t="s">
        <v>1392</v>
      </c>
      <c r="M5267" s="369">
        <v>2010</v>
      </c>
      <c r="N5267" s="375">
        <v>43873</v>
      </c>
      <c r="O5267" s="226" t="s">
        <v>2569</v>
      </c>
    </row>
    <row r="5268" spans="1:15" ht="27.75" hidden="1" customHeight="1" x14ac:dyDescent="0.25">
      <c r="A5268" s="129" t="s">
        <v>2158</v>
      </c>
      <c r="B5268" s="269" t="s">
        <v>636</v>
      </c>
      <c r="C5268" s="226" t="s">
        <v>2568</v>
      </c>
      <c r="D5268" s="269" t="s">
        <v>641</v>
      </c>
      <c r="E5268" s="372" t="s">
        <v>1557</v>
      </c>
      <c r="F5268" s="269" t="s">
        <v>475</v>
      </c>
      <c r="G5268" s="373">
        <v>8.1199999999999992</v>
      </c>
      <c r="H5268" s="225" t="s">
        <v>488</v>
      </c>
      <c r="I5268" s="372" t="s">
        <v>1384</v>
      </c>
      <c r="J5268" s="374">
        <v>0</v>
      </c>
      <c r="K5268" s="269" t="s">
        <v>22</v>
      </c>
      <c r="L5268" s="269" t="s">
        <v>1392</v>
      </c>
      <c r="M5268" s="369">
        <v>2010</v>
      </c>
      <c r="N5268" s="375">
        <v>43873</v>
      </c>
      <c r="O5268" s="226" t="s">
        <v>2569</v>
      </c>
    </row>
    <row r="5269" spans="1:15" ht="27.75" hidden="1" customHeight="1" x14ac:dyDescent="0.25">
      <c r="A5269" s="129" t="s">
        <v>2158</v>
      </c>
      <c r="B5269" s="269" t="s">
        <v>636</v>
      </c>
      <c r="C5269" s="226" t="s">
        <v>2568</v>
      </c>
      <c r="D5269" s="269" t="s">
        <v>641</v>
      </c>
      <c r="E5269" s="372" t="s">
        <v>1557</v>
      </c>
      <c r="F5269" s="269" t="s">
        <v>475</v>
      </c>
      <c r="G5269" s="373">
        <v>3.9</v>
      </c>
      <c r="H5269" s="225" t="s">
        <v>488</v>
      </c>
      <c r="I5269" s="372" t="s">
        <v>1385</v>
      </c>
      <c r="J5269" s="374">
        <v>0</v>
      </c>
      <c r="K5269" s="269" t="s">
        <v>22</v>
      </c>
      <c r="L5269" s="269" t="s">
        <v>1392</v>
      </c>
      <c r="M5269" s="369">
        <v>2010</v>
      </c>
      <c r="N5269" s="375">
        <v>43873</v>
      </c>
      <c r="O5269" s="226" t="s">
        <v>2569</v>
      </c>
    </row>
    <row r="5270" spans="1:15" ht="27.75" hidden="1" customHeight="1" x14ac:dyDescent="0.25">
      <c r="A5270" s="129" t="s">
        <v>2158</v>
      </c>
      <c r="B5270" s="269" t="s">
        <v>636</v>
      </c>
      <c r="C5270" s="226" t="s">
        <v>2568</v>
      </c>
      <c r="D5270" s="269" t="s">
        <v>643</v>
      </c>
      <c r="E5270" s="372" t="s">
        <v>1557</v>
      </c>
      <c r="F5270" s="269" t="s">
        <v>475</v>
      </c>
      <c r="G5270" s="373">
        <v>45.77</v>
      </c>
      <c r="H5270" s="225" t="s">
        <v>488</v>
      </c>
      <c r="I5270" s="372" t="s">
        <v>1379</v>
      </c>
      <c r="J5270" s="374">
        <v>0</v>
      </c>
      <c r="K5270" s="269" t="s">
        <v>22</v>
      </c>
      <c r="L5270" s="269" t="s">
        <v>1392</v>
      </c>
      <c r="M5270" s="369">
        <v>2010</v>
      </c>
      <c r="N5270" s="375">
        <v>43873</v>
      </c>
      <c r="O5270" s="226" t="s">
        <v>2569</v>
      </c>
    </row>
    <row r="5271" spans="1:15" ht="27.75" hidden="1" customHeight="1" x14ac:dyDescent="0.25">
      <c r="A5271" s="129" t="s">
        <v>2158</v>
      </c>
      <c r="B5271" s="269" t="s">
        <v>636</v>
      </c>
      <c r="C5271" s="226" t="s">
        <v>2568</v>
      </c>
      <c r="D5271" s="269" t="s">
        <v>643</v>
      </c>
      <c r="E5271" s="372" t="s">
        <v>1557</v>
      </c>
      <c r="F5271" s="269" t="s">
        <v>475</v>
      </c>
      <c r="G5271" s="373">
        <v>16.98</v>
      </c>
      <c r="H5271" s="225" t="s">
        <v>488</v>
      </c>
      <c r="I5271" s="372" t="s">
        <v>1382</v>
      </c>
      <c r="J5271" s="374">
        <v>0</v>
      </c>
      <c r="K5271" s="269" t="s">
        <v>22</v>
      </c>
      <c r="L5271" s="269" t="s">
        <v>1392</v>
      </c>
      <c r="M5271" s="369">
        <v>2010</v>
      </c>
      <c r="N5271" s="375">
        <v>43873</v>
      </c>
      <c r="O5271" s="226" t="s">
        <v>2569</v>
      </c>
    </row>
    <row r="5272" spans="1:15" ht="27.75" hidden="1" customHeight="1" x14ac:dyDescent="0.25">
      <c r="A5272" s="129" t="s">
        <v>2158</v>
      </c>
      <c r="B5272" s="269" t="s">
        <v>636</v>
      </c>
      <c r="C5272" s="226" t="s">
        <v>2568</v>
      </c>
      <c r="D5272" s="269" t="s">
        <v>643</v>
      </c>
      <c r="E5272" s="372" t="s">
        <v>1557</v>
      </c>
      <c r="F5272" s="269" t="s">
        <v>475</v>
      </c>
      <c r="G5272" s="373">
        <v>6.85</v>
      </c>
      <c r="H5272" s="225" t="s">
        <v>488</v>
      </c>
      <c r="I5272" s="372" t="s">
        <v>1383</v>
      </c>
      <c r="J5272" s="374">
        <v>0</v>
      </c>
      <c r="K5272" s="269" t="s">
        <v>22</v>
      </c>
      <c r="L5272" s="269" t="s">
        <v>1392</v>
      </c>
      <c r="M5272" s="369">
        <v>2010</v>
      </c>
      <c r="N5272" s="375">
        <v>43873</v>
      </c>
      <c r="O5272" s="226" t="s">
        <v>2569</v>
      </c>
    </row>
    <row r="5273" spans="1:15" ht="27.75" hidden="1" customHeight="1" x14ac:dyDescent="0.25">
      <c r="A5273" s="129" t="s">
        <v>2158</v>
      </c>
      <c r="B5273" s="269" t="s">
        <v>636</v>
      </c>
      <c r="C5273" s="226" t="s">
        <v>2568</v>
      </c>
      <c r="D5273" s="269" t="s">
        <v>643</v>
      </c>
      <c r="E5273" s="372" t="s">
        <v>1557</v>
      </c>
      <c r="F5273" s="269" t="s">
        <v>475</v>
      </c>
      <c r="G5273" s="373">
        <v>3.12</v>
      </c>
      <c r="H5273" s="225" t="s">
        <v>488</v>
      </c>
      <c r="I5273" s="372" t="s">
        <v>1384</v>
      </c>
      <c r="J5273" s="374">
        <v>0</v>
      </c>
      <c r="K5273" s="269" t="s">
        <v>22</v>
      </c>
      <c r="L5273" s="269" t="s">
        <v>1392</v>
      </c>
      <c r="M5273" s="369">
        <v>2010</v>
      </c>
      <c r="N5273" s="375">
        <v>43873</v>
      </c>
      <c r="O5273" s="226" t="s">
        <v>2569</v>
      </c>
    </row>
    <row r="5274" spans="1:15" ht="27.75" hidden="1" customHeight="1" x14ac:dyDescent="0.25">
      <c r="A5274" s="129" t="s">
        <v>2158</v>
      </c>
      <c r="B5274" s="269" t="s">
        <v>636</v>
      </c>
      <c r="C5274" s="226" t="s">
        <v>2568</v>
      </c>
      <c r="D5274" s="269" t="s">
        <v>643</v>
      </c>
      <c r="E5274" s="372" t="s">
        <v>1557</v>
      </c>
      <c r="F5274" s="269" t="s">
        <v>475</v>
      </c>
      <c r="G5274" s="373">
        <v>1.5</v>
      </c>
      <c r="H5274" s="225" t="s">
        <v>488</v>
      </c>
      <c r="I5274" s="372" t="s">
        <v>1385</v>
      </c>
      <c r="J5274" s="374">
        <v>0</v>
      </c>
      <c r="K5274" s="269" t="s">
        <v>22</v>
      </c>
      <c r="L5274" s="269" t="s">
        <v>1392</v>
      </c>
      <c r="M5274" s="369">
        <v>2010</v>
      </c>
      <c r="N5274" s="375">
        <v>43873</v>
      </c>
      <c r="O5274" s="226" t="s">
        <v>2569</v>
      </c>
    </row>
    <row r="5275" spans="1:15" ht="27.75" hidden="1" customHeight="1" x14ac:dyDescent="0.25">
      <c r="A5275" s="129" t="s">
        <v>2158</v>
      </c>
      <c r="B5275" s="269" t="s">
        <v>636</v>
      </c>
      <c r="C5275" s="226" t="s">
        <v>2568</v>
      </c>
      <c r="D5275" s="269" t="s">
        <v>2590</v>
      </c>
      <c r="E5275" s="372" t="s">
        <v>1557</v>
      </c>
      <c r="F5275" s="269" t="s">
        <v>475</v>
      </c>
      <c r="G5275" s="373">
        <v>26.38</v>
      </c>
      <c r="H5275" s="225" t="s">
        <v>488</v>
      </c>
      <c r="I5275" s="269" t="s">
        <v>1379</v>
      </c>
      <c r="J5275" s="374">
        <v>0</v>
      </c>
      <c r="K5275" s="269" t="s">
        <v>22</v>
      </c>
      <c r="L5275" s="269" t="s">
        <v>1392</v>
      </c>
      <c r="M5275" s="369">
        <v>2010</v>
      </c>
      <c r="N5275" s="375">
        <v>43873</v>
      </c>
      <c r="O5275" s="226" t="s">
        <v>2569</v>
      </c>
    </row>
    <row r="5276" spans="1:15" ht="27.75" hidden="1" customHeight="1" x14ac:dyDescent="0.25">
      <c r="A5276" s="129" t="s">
        <v>2158</v>
      </c>
      <c r="B5276" s="269" t="s">
        <v>636</v>
      </c>
      <c r="C5276" s="226" t="s">
        <v>2568</v>
      </c>
      <c r="D5276" s="269" t="s">
        <v>2590</v>
      </c>
      <c r="E5276" s="372" t="s">
        <v>1557</v>
      </c>
      <c r="F5276" s="269" t="s">
        <v>475</v>
      </c>
      <c r="G5276" s="373">
        <v>9.7799999999999994</v>
      </c>
      <c r="H5276" s="225" t="s">
        <v>488</v>
      </c>
      <c r="I5276" s="269" t="s">
        <v>1382</v>
      </c>
      <c r="J5276" s="374">
        <v>0</v>
      </c>
      <c r="K5276" s="269" t="s">
        <v>22</v>
      </c>
      <c r="L5276" s="269" t="s">
        <v>1392</v>
      </c>
      <c r="M5276" s="369">
        <v>2010</v>
      </c>
      <c r="N5276" s="375">
        <v>43873</v>
      </c>
      <c r="O5276" s="226" t="s">
        <v>2569</v>
      </c>
    </row>
    <row r="5277" spans="1:15" ht="27.75" hidden="1" customHeight="1" x14ac:dyDescent="0.25">
      <c r="A5277" s="129" t="s">
        <v>2158</v>
      </c>
      <c r="B5277" s="269" t="s">
        <v>636</v>
      </c>
      <c r="C5277" s="226" t="s">
        <v>2568</v>
      </c>
      <c r="D5277" s="269" t="s">
        <v>2590</v>
      </c>
      <c r="E5277" s="372" t="s">
        <v>1557</v>
      </c>
      <c r="F5277" s="269" t="s">
        <v>475</v>
      </c>
      <c r="G5277" s="373">
        <v>3.95</v>
      </c>
      <c r="H5277" s="225" t="s">
        <v>488</v>
      </c>
      <c r="I5277" s="269" t="s">
        <v>1383</v>
      </c>
      <c r="J5277" s="374">
        <v>0</v>
      </c>
      <c r="K5277" s="269" t="s">
        <v>22</v>
      </c>
      <c r="L5277" s="269" t="s">
        <v>1392</v>
      </c>
      <c r="M5277" s="369">
        <v>2010</v>
      </c>
      <c r="N5277" s="375">
        <v>43873</v>
      </c>
      <c r="O5277" s="226" t="s">
        <v>2569</v>
      </c>
    </row>
    <row r="5278" spans="1:15" ht="27.75" hidden="1" customHeight="1" x14ac:dyDescent="0.25">
      <c r="A5278" s="129" t="s">
        <v>2158</v>
      </c>
      <c r="B5278" s="269" t="s">
        <v>636</v>
      </c>
      <c r="C5278" s="226" t="s">
        <v>2568</v>
      </c>
      <c r="D5278" s="269" t="s">
        <v>2590</v>
      </c>
      <c r="E5278" s="372" t="s">
        <v>1557</v>
      </c>
      <c r="F5278" s="269" t="s">
        <v>475</v>
      </c>
      <c r="G5278" s="373">
        <v>1.8</v>
      </c>
      <c r="H5278" s="225" t="s">
        <v>488</v>
      </c>
      <c r="I5278" s="372" t="s">
        <v>1384</v>
      </c>
      <c r="J5278" s="374">
        <v>0</v>
      </c>
      <c r="K5278" s="269" t="s">
        <v>22</v>
      </c>
      <c r="L5278" s="269" t="s">
        <v>1392</v>
      </c>
      <c r="M5278" s="369">
        <v>2010</v>
      </c>
      <c r="N5278" s="375">
        <v>43873</v>
      </c>
      <c r="O5278" s="226" t="s">
        <v>2569</v>
      </c>
    </row>
    <row r="5279" spans="1:15" ht="27.75" hidden="1" customHeight="1" x14ac:dyDescent="0.25">
      <c r="A5279" s="129" t="s">
        <v>2158</v>
      </c>
      <c r="B5279" s="269" t="s">
        <v>636</v>
      </c>
      <c r="C5279" s="226" t="s">
        <v>2568</v>
      </c>
      <c r="D5279" s="269" t="s">
        <v>2590</v>
      </c>
      <c r="E5279" s="372" t="s">
        <v>1557</v>
      </c>
      <c r="F5279" s="269" t="s">
        <v>475</v>
      </c>
      <c r="G5279" s="373">
        <v>0.86</v>
      </c>
      <c r="H5279" s="225" t="s">
        <v>488</v>
      </c>
      <c r="I5279" s="372" t="s">
        <v>1385</v>
      </c>
      <c r="J5279" s="374">
        <v>0</v>
      </c>
      <c r="K5279" s="269" t="s">
        <v>22</v>
      </c>
      <c r="L5279" s="269" t="s">
        <v>1392</v>
      </c>
      <c r="M5279" s="369">
        <v>2010</v>
      </c>
      <c r="N5279" s="375">
        <v>43873</v>
      </c>
      <c r="O5279" s="226" t="s">
        <v>2569</v>
      </c>
    </row>
    <row r="5280" spans="1:15" ht="27.75" hidden="1" customHeight="1" x14ac:dyDescent="0.25">
      <c r="A5280" s="129" t="s">
        <v>2158</v>
      </c>
      <c r="B5280" s="269" t="s">
        <v>636</v>
      </c>
      <c r="C5280" s="226" t="s">
        <v>2568</v>
      </c>
      <c r="D5280" s="269" t="s">
        <v>1634</v>
      </c>
      <c r="E5280" s="372" t="s">
        <v>1557</v>
      </c>
      <c r="F5280" s="269" t="s">
        <v>475</v>
      </c>
      <c r="G5280" s="373">
        <v>30.27</v>
      </c>
      <c r="H5280" s="225" t="s">
        <v>488</v>
      </c>
      <c r="I5280" s="269" t="s">
        <v>1379</v>
      </c>
      <c r="J5280" s="374">
        <v>0</v>
      </c>
      <c r="K5280" s="269" t="s">
        <v>22</v>
      </c>
      <c r="L5280" s="269" t="s">
        <v>1392</v>
      </c>
      <c r="M5280" s="369">
        <v>2010</v>
      </c>
      <c r="N5280" s="375">
        <v>43873</v>
      </c>
      <c r="O5280" s="226" t="s">
        <v>2569</v>
      </c>
    </row>
    <row r="5281" spans="1:15" ht="27.75" hidden="1" customHeight="1" x14ac:dyDescent="0.25">
      <c r="A5281" s="129" t="s">
        <v>2158</v>
      </c>
      <c r="B5281" s="269" t="s">
        <v>636</v>
      </c>
      <c r="C5281" s="226" t="s">
        <v>2568</v>
      </c>
      <c r="D5281" s="269" t="s">
        <v>1634</v>
      </c>
      <c r="E5281" s="372" t="s">
        <v>1557</v>
      </c>
      <c r="F5281" s="269" t="s">
        <v>475</v>
      </c>
      <c r="G5281" s="373">
        <v>11.23</v>
      </c>
      <c r="H5281" s="225" t="s">
        <v>488</v>
      </c>
      <c r="I5281" s="269" t="s">
        <v>1382</v>
      </c>
      <c r="J5281" s="374">
        <v>0</v>
      </c>
      <c r="K5281" s="269" t="s">
        <v>22</v>
      </c>
      <c r="L5281" s="269" t="s">
        <v>1392</v>
      </c>
      <c r="M5281" s="369">
        <v>2010</v>
      </c>
      <c r="N5281" s="375">
        <v>43873</v>
      </c>
      <c r="O5281" s="226" t="s">
        <v>2569</v>
      </c>
    </row>
    <row r="5282" spans="1:15" ht="27.75" hidden="1" customHeight="1" x14ac:dyDescent="0.25">
      <c r="A5282" s="129" t="s">
        <v>2158</v>
      </c>
      <c r="B5282" s="269" t="s">
        <v>636</v>
      </c>
      <c r="C5282" s="226" t="s">
        <v>2568</v>
      </c>
      <c r="D5282" s="269" t="s">
        <v>1634</v>
      </c>
      <c r="E5282" s="372" t="s">
        <v>1557</v>
      </c>
      <c r="F5282" s="269" t="s">
        <v>475</v>
      </c>
      <c r="G5282" s="373">
        <v>4.53</v>
      </c>
      <c r="H5282" s="225" t="s">
        <v>488</v>
      </c>
      <c r="I5282" s="269" t="s">
        <v>1383</v>
      </c>
      <c r="J5282" s="374">
        <v>0</v>
      </c>
      <c r="K5282" s="269" t="s">
        <v>22</v>
      </c>
      <c r="L5282" s="269" t="s">
        <v>1392</v>
      </c>
      <c r="M5282" s="369">
        <v>2010</v>
      </c>
      <c r="N5282" s="375">
        <v>43873</v>
      </c>
      <c r="O5282" s="226" t="s">
        <v>2569</v>
      </c>
    </row>
    <row r="5283" spans="1:15" ht="27.75" hidden="1" customHeight="1" x14ac:dyDescent="0.25">
      <c r="A5283" s="129" t="s">
        <v>2158</v>
      </c>
      <c r="B5283" s="269" t="s">
        <v>636</v>
      </c>
      <c r="C5283" s="226" t="s">
        <v>2568</v>
      </c>
      <c r="D5283" s="269" t="s">
        <v>1634</v>
      </c>
      <c r="E5283" s="372" t="s">
        <v>1557</v>
      </c>
      <c r="F5283" s="269" t="s">
        <v>475</v>
      </c>
      <c r="G5283" s="373">
        <v>2.06</v>
      </c>
      <c r="H5283" s="225" t="s">
        <v>488</v>
      </c>
      <c r="I5283" s="372" t="s">
        <v>1384</v>
      </c>
      <c r="J5283" s="374">
        <v>0</v>
      </c>
      <c r="K5283" s="269" t="s">
        <v>22</v>
      </c>
      <c r="L5283" s="269" t="s">
        <v>1392</v>
      </c>
      <c r="M5283" s="369">
        <v>2010</v>
      </c>
      <c r="N5283" s="375">
        <v>43873</v>
      </c>
      <c r="O5283" s="226" t="s">
        <v>2569</v>
      </c>
    </row>
    <row r="5284" spans="1:15" ht="27.75" hidden="1" customHeight="1" x14ac:dyDescent="0.25">
      <c r="A5284" s="129" t="s">
        <v>2158</v>
      </c>
      <c r="B5284" s="269" t="s">
        <v>636</v>
      </c>
      <c r="C5284" s="226" t="s">
        <v>2568</v>
      </c>
      <c r="D5284" s="269" t="s">
        <v>1634</v>
      </c>
      <c r="E5284" s="372" t="s">
        <v>1557</v>
      </c>
      <c r="F5284" s="269" t="s">
        <v>475</v>
      </c>
      <c r="G5284" s="373">
        <v>0.99</v>
      </c>
      <c r="H5284" s="225" t="s">
        <v>488</v>
      </c>
      <c r="I5284" s="372" t="s">
        <v>1385</v>
      </c>
      <c r="J5284" s="374">
        <v>0</v>
      </c>
      <c r="K5284" s="269" t="s">
        <v>22</v>
      </c>
      <c r="L5284" s="269" t="s">
        <v>1392</v>
      </c>
      <c r="M5284" s="369">
        <v>2010</v>
      </c>
      <c r="N5284" s="375">
        <v>43873</v>
      </c>
      <c r="O5284" s="226" t="s">
        <v>2569</v>
      </c>
    </row>
    <row r="5285" spans="1:15" ht="27.75" hidden="1" customHeight="1" x14ac:dyDescent="0.25">
      <c r="A5285" s="203" t="s">
        <v>2159</v>
      </c>
      <c r="B5285" s="202" t="s">
        <v>2405</v>
      </c>
      <c r="C5285" s="203" t="s">
        <v>1434</v>
      </c>
      <c r="D5285" s="202" t="s">
        <v>1441</v>
      </c>
      <c r="E5285" s="202" t="s">
        <v>1442</v>
      </c>
      <c r="F5285" s="202" t="s">
        <v>475</v>
      </c>
      <c r="G5285" s="253">
        <v>0.03</v>
      </c>
      <c r="H5285" s="361" t="s">
        <v>1414</v>
      </c>
      <c r="I5285" s="359" t="s">
        <v>1407</v>
      </c>
      <c r="J5285" s="358">
        <v>0</v>
      </c>
      <c r="K5285" s="359" t="s">
        <v>1113</v>
      </c>
      <c r="L5285" s="359" t="s">
        <v>1392</v>
      </c>
      <c r="M5285" s="368">
        <v>2003</v>
      </c>
      <c r="N5285" s="205">
        <v>41544</v>
      </c>
      <c r="O5285" s="203"/>
    </row>
    <row r="5286" spans="1:15" ht="27.75" hidden="1" customHeight="1" x14ac:dyDescent="0.25">
      <c r="A5286" s="203" t="s">
        <v>2159</v>
      </c>
      <c r="B5286" s="202" t="s">
        <v>2405</v>
      </c>
      <c r="C5286" s="203" t="s">
        <v>1403</v>
      </c>
      <c r="D5286" s="202" t="s">
        <v>1404</v>
      </c>
      <c r="E5286" s="202" t="s">
        <v>1405</v>
      </c>
      <c r="F5286" s="202" t="s">
        <v>475</v>
      </c>
      <c r="G5286" s="253">
        <v>154</v>
      </c>
      <c r="H5286" s="361" t="s">
        <v>1406</v>
      </c>
      <c r="I5286" s="359" t="s">
        <v>1407</v>
      </c>
      <c r="J5286" s="208">
        <v>0</v>
      </c>
      <c r="K5286" s="359" t="s">
        <v>22</v>
      </c>
      <c r="L5286" s="359" t="s">
        <v>1408</v>
      </c>
      <c r="M5286" s="368" t="s">
        <v>1407</v>
      </c>
      <c r="N5286" s="205">
        <v>42486</v>
      </c>
      <c r="O5286" s="203"/>
    </row>
    <row r="5287" spans="1:15" ht="27.75" hidden="1" customHeight="1" x14ac:dyDescent="0.25">
      <c r="A5287" s="203" t="s">
        <v>2159</v>
      </c>
      <c r="B5287" s="202" t="s">
        <v>2405</v>
      </c>
      <c r="C5287" s="203" t="s">
        <v>1461</v>
      </c>
      <c r="D5287" s="202" t="s">
        <v>1462</v>
      </c>
      <c r="E5287" s="202" t="s">
        <v>1463</v>
      </c>
      <c r="F5287" s="202" t="s">
        <v>475</v>
      </c>
      <c r="G5287" s="254">
        <v>21534261</v>
      </c>
      <c r="H5287" s="361" t="s">
        <v>1433</v>
      </c>
      <c r="I5287" s="359" t="s">
        <v>1407</v>
      </c>
      <c r="J5287" s="359" t="s">
        <v>1380</v>
      </c>
      <c r="K5287" s="359" t="s">
        <v>8</v>
      </c>
      <c r="L5287" s="359" t="s">
        <v>1408</v>
      </c>
      <c r="M5287" s="368" t="s">
        <v>1407</v>
      </c>
      <c r="N5287" s="205">
        <v>42530</v>
      </c>
      <c r="O5287" s="203"/>
    </row>
    <row r="5288" spans="1:15" ht="27.75" hidden="1" customHeight="1" x14ac:dyDescent="0.25">
      <c r="A5288" s="203" t="s">
        <v>2159</v>
      </c>
      <c r="B5288" s="202" t="s">
        <v>2405</v>
      </c>
      <c r="C5288" s="203" t="s">
        <v>1461</v>
      </c>
      <c r="D5288" s="202" t="s">
        <v>1462</v>
      </c>
      <c r="E5288" s="202" t="s">
        <v>1463</v>
      </c>
      <c r="F5288" s="202" t="s">
        <v>475</v>
      </c>
      <c r="G5288" s="254">
        <v>58998</v>
      </c>
      <c r="H5288" s="361" t="s">
        <v>1414</v>
      </c>
      <c r="I5288" s="359" t="s">
        <v>1407</v>
      </c>
      <c r="J5288" s="359" t="s">
        <v>1380</v>
      </c>
      <c r="K5288" s="359" t="s">
        <v>8</v>
      </c>
      <c r="L5288" s="359" t="s">
        <v>1392</v>
      </c>
      <c r="M5288" s="368" t="s">
        <v>1407</v>
      </c>
      <c r="N5288" s="205">
        <v>42530</v>
      </c>
      <c r="O5288" s="203"/>
    </row>
    <row r="5289" spans="1:15" ht="27.75" hidden="1" customHeight="1" x14ac:dyDescent="0.25">
      <c r="A5289" s="203" t="s">
        <v>2159</v>
      </c>
      <c r="B5289" s="202" t="s">
        <v>2405</v>
      </c>
      <c r="C5289" s="203" t="s">
        <v>1397</v>
      </c>
      <c r="D5289" s="202" t="s">
        <v>1464</v>
      </c>
      <c r="E5289" s="202" t="s">
        <v>1465</v>
      </c>
      <c r="F5289" s="202" t="s">
        <v>475</v>
      </c>
      <c r="G5289" s="253">
        <v>396</v>
      </c>
      <c r="H5289" s="361" t="s">
        <v>1400</v>
      </c>
      <c r="I5289" s="359" t="s">
        <v>1379</v>
      </c>
      <c r="J5289" s="358">
        <v>0</v>
      </c>
      <c r="K5289" s="359" t="s">
        <v>1391</v>
      </c>
      <c r="L5289" s="359" t="s">
        <v>1392</v>
      </c>
      <c r="M5289" s="368">
        <v>2010</v>
      </c>
      <c r="N5289" s="207" t="s">
        <v>1401</v>
      </c>
      <c r="O5289" s="203"/>
    </row>
    <row r="5290" spans="1:15" ht="27.75" hidden="1" customHeight="1" x14ac:dyDescent="0.25">
      <c r="A5290" s="203" t="s">
        <v>2159</v>
      </c>
      <c r="B5290" s="202" t="s">
        <v>2405</v>
      </c>
      <c r="C5290" s="203" t="s">
        <v>1397</v>
      </c>
      <c r="D5290" s="202" t="s">
        <v>1464</v>
      </c>
      <c r="E5290" s="202" t="s">
        <v>1465</v>
      </c>
      <c r="F5290" s="202" t="s">
        <v>475</v>
      </c>
      <c r="G5290" s="253">
        <v>96.8</v>
      </c>
      <c r="H5290" s="361" t="s">
        <v>1400</v>
      </c>
      <c r="I5290" s="359" t="s">
        <v>1382</v>
      </c>
      <c r="J5290" s="210">
        <v>4.8000000000000001E-2</v>
      </c>
      <c r="K5290" s="359" t="s">
        <v>1391</v>
      </c>
      <c r="L5290" s="359" t="s">
        <v>1392</v>
      </c>
      <c r="M5290" s="368">
        <v>2010</v>
      </c>
      <c r="N5290" s="207" t="s">
        <v>1401</v>
      </c>
      <c r="O5290" s="203"/>
    </row>
    <row r="5291" spans="1:15" ht="27.75" hidden="1" customHeight="1" x14ac:dyDescent="0.25">
      <c r="A5291" s="203" t="s">
        <v>2159</v>
      </c>
      <c r="B5291" s="202" t="s">
        <v>2405</v>
      </c>
      <c r="C5291" s="203" t="s">
        <v>1397</v>
      </c>
      <c r="D5291" s="202" t="s">
        <v>1464</v>
      </c>
      <c r="E5291" s="202" t="s">
        <v>1465</v>
      </c>
      <c r="F5291" s="202" t="s">
        <v>475</v>
      </c>
      <c r="G5291" s="253">
        <v>23.6</v>
      </c>
      <c r="H5291" s="361" t="s">
        <v>1400</v>
      </c>
      <c r="I5291" s="359" t="s">
        <v>1383</v>
      </c>
      <c r="J5291" s="358">
        <v>0.44</v>
      </c>
      <c r="K5291" s="359" t="s">
        <v>1391</v>
      </c>
      <c r="L5291" s="359" t="s">
        <v>1392</v>
      </c>
      <c r="M5291" s="368">
        <v>2010</v>
      </c>
      <c r="N5291" s="207" t="s">
        <v>1401</v>
      </c>
      <c r="O5291" s="203"/>
    </row>
    <row r="5292" spans="1:15" ht="27.75" hidden="1" customHeight="1" x14ac:dyDescent="0.25">
      <c r="A5292" s="203" t="s">
        <v>2159</v>
      </c>
      <c r="B5292" s="202" t="s">
        <v>2405</v>
      </c>
      <c r="C5292" s="203" t="s">
        <v>1397</v>
      </c>
      <c r="D5292" s="202" t="s">
        <v>1464</v>
      </c>
      <c r="E5292" s="202" t="s">
        <v>1465</v>
      </c>
      <c r="F5292" s="202" t="s">
        <v>475</v>
      </c>
      <c r="G5292" s="253">
        <v>4.93</v>
      </c>
      <c r="H5292" s="361" t="s">
        <v>1400</v>
      </c>
      <c r="I5292" s="359" t="s">
        <v>1384</v>
      </c>
      <c r="J5292" s="359" t="s">
        <v>1402</v>
      </c>
      <c r="K5292" s="359" t="s">
        <v>1391</v>
      </c>
      <c r="L5292" s="359" t="s">
        <v>1392</v>
      </c>
      <c r="M5292" s="368">
        <v>2010</v>
      </c>
      <c r="N5292" s="207" t="s">
        <v>1401</v>
      </c>
      <c r="O5292" s="203"/>
    </row>
    <row r="5293" spans="1:15" ht="27.75" hidden="1" customHeight="1" x14ac:dyDescent="0.25">
      <c r="A5293" s="203" t="s">
        <v>2159</v>
      </c>
      <c r="B5293" s="202" t="s">
        <v>2405</v>
      </c>
      <c r="C5293" s="203" t="s">
        <v>1397</v>
      </c>
      <c r="D5293" s="202" t="s">
        <v>1464</v>
      </c>
      <c r="E5293" s="202" t="s">
        <v>1465</v>
      </c>
      <c r="F5293" s="202" t="s">
        <v>475</v>
      </c>
      <c r="G5293" s="253">
        <v>1.75</v>
      </c>
      <c r="H5293" s="361" t="s">
        <v>1400</v>
      </c>
      <c r="I5293" s="359" t="s">
        <v>1385</v>
      </c>
      <c r="J5293" s="359" t="s">
        <v>1402</v>
      </c>
      <c r="K5293" s="359" t="s">
        <v>1391</v>
      </c>
      <c r="L5293" s="359" t="s">
        <v>1392</v>
      </c>
      <c r="M5293" s="368">
        <v>2010</v>
      </c>
      <c r="N5293" s="207" t="s">
        <v>1401</v>
      </c>
      <c r="O5293" s="203"/>
    </row>
    <row r="5294" spans="1:15" ht="27.75" hidden="1" customHeight="1" x14ac:dyDescent="0.25">
      <c r="A5294" s="203" t="s">
        <v>2159</v>
      </c>
      <c r="B5294" s="202" t="s">
        <v>2405</v>
      </c>
      <c r="C5294" s="203" t="s">
        <v>1466</v>
      </c>
      <c r="D5294" s="202" t="s">
        <v>2160</v>
      </c>
      <c r="E5294" s="202" t="s">
        <v>2161</v>
      </c>
      <c r="F5294" s="202" t="s">
        <v>505</v>
      </c>
      <c r="G5294" s="253">
        <v>14.7</v>
      </c>
      <c r="H5294" s="361" t="s">
        <v>1433</v>
      </c>
      <c r="I5294" s="359" t="s">
        <v>1407</v>
      </c>
      <c r="J5294" s="358">
        <v>0</v>
      </c>
      <c r="K5294" s="359" t="s">
        <v>1113</v>
      </c>
      <c r="L5294" s="359" t="s">
        <v>1408</v>
      </c>
      <c r="M5294" s="368">
        <v>2007</v>
      </c>
      <c r="N5294" s="205">
        <v>41732</v>
      </c>
      <c r="O5294" s="203"/>
    </row>
    <row r="5295" spans="1:15" ht="27.75" hidden="1" customHeight="1" x14ac:dyDescent="0.25">
      <c r="A5295" s="203" t="s">
        <v>2159</v>
      </c>
      <c r="B5295" s="202" t="s">
        <v>2405</v>
      </c>
      <c r="C5295" s="203" t="s">
        <v>1466</v>
      </c>
      <c r="D5295" s="202" t="s">
        <v>2160</v>
      </c>
      <c r="E5295" s="202" t="s">
        <v>2161</v>
      </c>
      <c r="F5295" s="202" t="s">
        <v>505</v>
      </c>
      <c r="G5295" s="253">
        <v>4.1000000000000002E-2</v>
      </c>
      <c r="H5295" s="361" t="s">
        <v>1414</v>
      </c>
      <c r="I5295" s="359" t="s">
        <v>1407</v>
      </c>
      <c r="J5295" s="358">
        <v>0</v>
      </c>
      <c r="K5295" s="359" t="s">
        <v>1113</v>
      </c>
      <c r="L5295" s="359" t="s">
        <v>1392</v>
      </c>
      <c r="M5295" s="368">
        <v>2007</v>
      </c>
      <c r="N5295" s="205">
        <v>41732</v>
      </c>
      <c r="O5295" s="203"/>
    </row>
    <row r="5296" spans="1:15" ht="27.75" hidden="1" customHeight="1" x14ac:dyDescent="0.25">
      <c r="A5296" s="203" t="s">
        <v>2159</v>
      </c>
      <c r="B5296" s="202" t="s">
        <v>2405</v>
      </c>
      <c r="C5296" s="203" t="s">
        <v>1466</v>
      </c>
      <c r="D5296" s="202" t="s">
        <v>1467</v>
      </c>
      <c r="E5296" s="202" t="s">
        <v>1468</v>
      </c>
      <c r="F5296" s="202" t="s">
        <v>505</v>
      </c>
      <c r="G5296" s="253">
        <v>26.4</v>
      </c>
      <c r="H5296" s="361" t="s">
        <v>1433</v>
      </c>
      <c r="I5296" s="359" t="s">
        <v>1407</v>
      </c>
      <c r="J5296" s="358">
        <v>0.76</v>
      </c>
      <c r="K5296" s="359" t="s">
        <v>1113</v>
      </c>
      <c r="L5296" s="359" t="s">
        <v>1408</v>
      </c>
      <c r="M5296" s="368">
        <v>2007</v>
      </c>
      <c r="N5296" s="205">
        <v>41732</v>
      </c>
      <c r="O5296" s="203"/>
    </row>
    <row r="5297" spans="1:15" ht="27.75" hidden="1" customHeight="1" x14ac:dyDescent="0.25">
      <c r="A5297" s="203" t="s">
        <v>2159</v>
      </c>
      <c r="B5297" s="202" t="s">
        <v>2405</v>
      </c>
      <c r="C5297" s="203" t="s">
        <v>1466</v>
      </c>
      <c r="D5297" s="202" t="s">
        <v>1467</v>
      </c>
      <c r="E5297" s="202" t="s">
        <v>1468</v>
      </c>
      <c r="F5297" s="202" t="s">
        <v>505</v>
      </c>
      <c r="G5297" s="253">
        <v>7.1999999999999995E-2</v>
      </c>
      <c r="H5297" s="361" t="s">
        <v>1414</v>
      </c>
      <c r="I5297" s="359" t="s">
        <v>1407</v>
      </c>
      <c r="J5297" s="358">
        <v>0.76</v>
      </c>
      <c r="K5297" s="359" t="s">
        <v>1113</v>
      </c>
      <c r="L5297" s="359" t="s">
        <v>1392</v>
      </c>
      <c r="M5297" s="368">
        <v>2007</v>
      </c>
      <c r="N5297" s="205">
        <v>41732</v>
      </c>
      <c r="O5297" s="203"/>
    </row>
    <row r="5298" spans="1:15" ht="27.75" hidden="1" customHeight="1" x14ac:dyDescent="0.25">
      <c r="A5298" s="203" t="s">
        <v>2162</v>
      </c>
      <c r="B5298" s="202" t="s">
        <v>700</v>
      </c>
      <c r="C5298" s="203" t="s">
        <v>135</v>
      </c>
      <c r="D5298" s="202" t="s">
        <v>1861</v>
      </c>
      <c r="E5298" s="202" t="s">
        <v>1862</v>
      </c>
      <c r="F5298" s="202" t="s">
        <v>505</v>
      </c>
      <c r="G5298" s="253">
        <v>306</v>
      </c>
      <c r="H5298" s="361" t="s">
        <v>1433</v>
      </c>
      <c r="I5298" s="359" t="s">
        <v>1407</v>
      </c>
      <c r="J5298" s="358">
        <v>0.2482</v>
      </c>
      <c r="K5298" s="359" t="s">
        <v>1113</v>
      </c>
      <c r="L5298" s="359" t="s">
        <v>1408</v>
      </c>
      <c r="M5298" s="368">
        <v>2001</v>
      </c>
      <c r="N5298" s="205">
        <v>40260</v>
      </c>
      <c r="O5298" s="203"/>
    </row>
    <row r="5299" spans="1:15" ht="27.75" hidden="1" customHeight="1" x14ac:dyDescent="0.25">
      <c r="A5299" s="203" t="s">
        <v>2162</v>
      </c>
      <c r="B5299" s="202" t="s">
        <v>700</v>
      </c>
      <c r="C5299" s="203" t="s">
        <v>135</v>
      </c>
      <c r="D5299" s="202" t="s">
        <v>1861</v>
      </c>
      <c r="E5299" s="202" t="s">
        <v>1862</v>
      </c>
      <c r="F5299" s="202" t="s">
        <v>505</v>
      </c>
      <c r="G5299" s="253">
        <v>2.5099999999999998</v>
      </c>
      <c r="H5299" s="361" t="s">
        <v>1414</v>
      </c>
      <c r="I5299" s="359" t="s">
        <v>1407</v>
      </c>
      <c r="J5299" s="358">
        <v>0.2482</v>
      </c>
      <c r="K5299" s="359" t="s">
        <v>1113</v>
      </c>
      <c r="L5299" s="359" t="s">
        <v>1392</v>
      </c>
      <c r="M5299" s="368">
        <v>2001</v>
      </c>
      <c r="N5299" s="205">
        <v>40260</v>
      </c>
      <c r="O5299" s="203"/>
    </row>
    <row r="5300" spans="1:15" ht="27.75" hidden="1" customHeight="1" x14ac:dyDescent="0.25">
      <c r="A5300" s="203" t="s">
        <v>2162</v>
      </c>
      <c r="B5300" s="202" t="s">
        <v>700</v>
      </c>
      <c r="C5300" s="203" t="s">
        <v>1518</v>
      </c>
      <c r="D5300" s="202" t="s">
        <v>1519</v>
      </c>
      <c r="E5300" s="202" t="s">
        <v>1520</v>
      </c>
      <c r="F5300" s="202" t="s">
        <v>475</v>
      </c>
      <c r="G5300" s="253">
        <v>0.19</v>
      </c>
      <c r="H5300" s="361" t="s">
        <v>1406</v>
      </c>
      <c r="I5300" s="359" t="s">
        <v>1407</v>
      </c>
      <c r="J5300" s="358">
        <v>0.34</v>
      </c>
      <c r="K5300" s="359" t="s">
        <v>1113</v>
      </c>
      <c r="L5300" s="359" t="s">
        <v>1408</v>
      </c>
      <c r="M5300" s="368">
        <v>1992</v>
      </c>
      <c r="N5300" s="207" t="s">
        <v>1521</v>
      </c>
      <c r="O5300" s="203"/>
    </row>
    <row r="5301" spans="1:15" ht="27.75" hidden="1" customHeight="1" x14ac:dyDescent="0.25">
      <c r="A5301" s="203" t="s">
        <v>2162</v>
      </c>
      <c r="B5301" s="202" t="s">
        <v>700</v>
      </c>
      <c r="C5301" s="203" t="s">
        <v>2063</v>
      </c>
      <c r="D5301" s="202" t="s">
        <v>2064</v>
      </c>
      <c r="E5301" s="202" t="s">
        <v>2065</v>
      </c>
      <c r="F5301" s="202" t="s">
        <v>475</v>
      </c>
      <c r="G5301" s="253">
        <v>93.1</v>
      </c>
      <c r="H5301" s="361" t="s">
        <v>1448</v>
      </c>
      <c r="I5301" s="359" t="s">
        <v>1407</v>
      </c>
      <c r="J5301" s="358">
        <v>0.26169999999999999</v>
      </c>
      <c r="K5301" s="361" t="s">
        <v>1113</v>
      </c>
      <c r="L5301" s="359" t="s">
        <v>1408</v>
      </c>
      <c r="M5301" s="368">
        <v>2004</v>
      </c>
      <c r="N5301" s="205">
        <v>43007</v>
      </c>
      <c r="O5301" s="203" t="s">
        <v>1811</v>
      </c>
    </row>
    <row r="5302" spans="1:15" ht="27.75" hidden="1" customHeight="1" x14ac:dyDescent="0.25">
      <c r="A5302" s="203" t="s">
        <v>2162</v>
      </c>
      <c r="B5302" s="202" t="s">
        <v>700</v>
      </c>
      <c r="C5302" s="203" t="s">
        <v>2063</v>
      </c>
      <c r="D5302" s="202" t="s">
        <v>2064</v>
      </c>
      <c r="E5302" s="202" t="s">
        <v>2065</v>
      </c>
      <c r="F5302" s="202" t="s">
        <v>475</v>
      </c>
      <c r="G5302" s="253">
        <v>0.76290000000000002</v>
      </c>
      <c r="H5302" s="361" t="s">
        <v>1450</v>
      </c>
      <c r="I5302" s="359" t="s">
        <v>1407</v>
      </c>
      <c r="J5302" s="358">
        <v>0.26179999999999998</v>
      </c>
      <c r="K5302" s="361" t="s">
        <v>1113</v>
      </c>
      <c r="L5302" s="359" t="s">
        <v>1392</v>
      </c>
      <c r="M5302" s="368">
        <v>2004</v>
      </c>
      <c r="N5302" s="205">
        <v>43007</v>
      </c>
      <c r="O5302" s="203" t="s">
        <v>1811</v>
      </c>
    </row>
    <row r="5303" spans="1:15" ht="27.75" hidden="1" customHeight="1" x14ac:dyDescent="0.25">
      <c r="A5303" s="203" t="s">
        <v>2162</v>
      </c>
      <c r="B5303" s="202" t="s">
        <v>700</v>
      </c>
      <c r="C5303" s="203" t="s">
        <v>1403</v>
      </c>
      <c r="D5303" s="202" t="s">
        <v>1404</v>
      </c>
      <c r="E5303" s="202" t="s">
        <v>1405</v>
      </c>
      <c r="F5303" s="202" t="s">
        <v>475</v>
      </c>
      <c r="G5303" s="253">
        <v>154</v>
      </c>
      <c r="H5303" s="361" t="s">
        <v>1406</v>
      </c>
      <c r="I5303" s="359" t="s">
        <v>1407</v>
      </c>
      <c r="J5303" s="208">
        <v>0</v>
      </c>
      <c r="K5303" s="359" t="s">
        <v>22</v>
      </c>
      <c r="L5303" s="359" t="s">
        <v>1408</v>
      </c>
      <c r="M5303" s="368" t="s">
        <v>1407</v>
      </c>
      <c r="N5303" s="205">
        <v>42486</v>
      </c>
      <c r="O5303" s="203"/>
    </row>
    <row r="5304" spans="1:15" ht="27.75" hidden="1" customHeight="1" x14ac:dyDescent="0.25">
      <c r="A5304" s="203" t="s">
        <v>2162</v>
      </c>
      <c r="B5304" s="202" t="s">
        <v>700</v>
      </c>
      <c r="C5304" s="203" t="s">
        <v>1461</v>
      </c>
      <c r="D5304" s="202" t="s">
        <v>1861</v>
      </c>
      <c r="E5304" s="202" t="s">
        <v>1862</v>
      </c>
      <c r="F5304" s="202" t="s">
        <v>475</v>
      </c>
      <c r="G5304" s="254">
        <v>3106733</v>
      </c>
      <c r="H5304" s="361" t="s">
        <v>1433</v>
      </c>
      <c r="I5304" s="359" t="s">
        <v>1407</v>
      </c>
      <c r="J5304" s="359" t="s">
        <v>1380</v>
      </c>
      <c r="K5304" s="359" t="s">
        <v>8</v>
      </c>
      <c r="L5304" s="359" t="s">
        <v>1408</v>
      </c>
      <c r="M5304" s="368" t="s">
        <v>1407</v>
      </c>
      <c r="N5304" s="205">
        <v>42530</v>
      </c>
      <c r="O5304" s="203"/>
    </row>
    <row r="5305" spans="1:15" ht="27.75" hidden="1" customHeight="1" x14ac:dyDescent="0.25">
      <c r="A5305" s="203" t="s">
        <v>2162</v>
      </c>
      <c r="B5305" s="202" t="s">
        <v>700</v>
      </c>
      <c r="C5305" s="203" t="s">
        <v>1461</v>
      </c>
      <c r="D5305" s="202" t="s">
        <v>1861</v>
      </c>
      <c r="E5305" s="202" t="s">
        <v>1862</v>
      </c>
      <c r="F5305" s="202" t="s">
        <v>475</v>
      </c>
      <c r="G5305" s="254">
        <v>8512</v>
      </c>
      <c r="H5305" s="361" t="s">
        <v>1414</v>
      </c>
      <c r="I5305" s="359" t="s">
        <v>1407</v>
      </c>
      <c r="J5305" s="359" t="s">
        <v>1380</v>
      </c>
      <c r="K5305" s="359" t="s">
        <v>8</v>
      </c>
      <c r="L5305" s="359" t="s">
        <v>1392</v>
      </c>
      <c r="M5305" s="368" t="s">
        <v>1407</v>
      </c>
      <c r="N5305" s="205">
        <v>42530</v>
      </c>
      <c r="O5305" s="203"/>
    </row>
    <row r="5306" spans="1:15" ht="27.75" hidden="1" customHeight="1" x14ac:dyDescent="0.25">
      <c r="A5306" s="203" t="s">
        <v>2163</v>
      </c>
      <c r="B5306" s="202" t="s">
        <v>789</v>
      </c>
      <c r="C5306" s="203" t="s">
        <v>1833</v>
      </c>
      <c r="D5306" s="202" t="s">
        <v>1834</v>
      </c>
      <c r="E5306" s="202" t="s">
        <v>1835</v>
      </c>
      <c r="F5306" s="202" t="s">
        <v>505</v>
      </c>
      <c r="G5306" s="253">
        <v>0.66</v>
      </c>
      <c r="H5306" s="361" t="s">
        <v>527</v>
      </c>
      <c r="I5306" s="359" t="s">
        <v>1407</v>
      </c>
      <c r="J5306" s="359" t="s">
        <v>1380</v>
      </c>
      <c r="K5306" s="361" t="s">
        <v>1113</v>
      </c>
      <c r="L5306" s="359" t="s">
        <v>1392</v>
      </c>
      <c r="M5306" s="368">
        <v>2003</v>
      </c>
      <c r="N5306" s="205">
        <v>42782</v>
      </c>
      <c r="O5306" s="203"/>
    </row>
    <row r="5307" spans="1:15" ht="27.75" hidden="1" customHeight="1" x14ac:dyDescent="0.25">
      <c r="A5307" s="203" t="s">
        <v>2163</v>
      </c>
      <c r="B5307" s="202" t="s">
        <v>789</v>
      </c>
      <c r="C5307" s="203" t="s">
        <v>1833</v>
      </c>
      <c r="D5307" s="202" t="s">
        <v>1834</v>
      </c>
      <c r="E5307" s="202" t="s">
        <v>1835</v>
      </c>
      <c r="F5307" s="202" t="s">
        <v>505</v>
      </c>
      <c r="G5307" s="253">
        <v>1.31</v>
      </c>
      <c r="H5307" s="361" t="s">
        <v>527</v>
      </c>
      <c r="I5307" s="359" t="s">
        <v>1407</v>
      </c>
      <c r="J5307" s="359" t="s">
        <v>1380</v>
      </c>
      <c r="K5307" s="361" t="s">
        <v>1113</v>
      </c>
      <c r="L5307" s="359" t="s">
        <v>1392</v>
      </c>
      <c r="M5307" s="368">
        <v>2003</v>
      </c>
      <c r="N5307" s="205">
        <v>42782</v>
      </c>
      <c r="O5307" s="203"/>
    </row>
    <row r="5308" spans="1:15" ht="27.75" hidden="1" customHeight="1" x14ac:dyDescent="0.25">
      <c r="A5308" s="203" t="s">
        <v>2163</v>
      </c>
      <c r="B5308" s="202" t="s">
        <v>789</v>
      </c>
      <c r="C5308" s="203" t="s">
        <v>1833</v>
      </c>
      <c r="D5308" s="202" t="s">
        <v>1834</v>
      </c>
      <c r="E5308" s="202" t="s">
        <v>1835</v>
      </c>
      <c r="F5308" s="202" t="s">
        <v>505</v>
      </c>
      <c r="G5308" s="253">
        <v>197.3</v>
      </c>
      <c r="H5308" s="361" t="s">
        <v>1456</v>
      </c>
      <c r="I5308" s="359" t="s">
        <v>1407</v>
      </c>
      <c r="J5308" s="359" t="s">
        <v>1380</v>
      </c>
      <c r="K5308" s="361" t="s">
        <v>1113</v>
      </c>
      <c r="L5308" s="359" t="s">
        <v>1408</v>
      </c>
      <c r="M5308" s="368">
        <v>2003</v>
      </c>
      <c r="N5308" s="205">
        <v>42782</v>
      </c>
      <c r="O5308" s="203"/>
    </row>
    <row r="5309" spans="1:15" ht="27.75" hidden="1" customHeight="1" x14ac:dyDescent="0.25">
      <c r="A5309" s="203" t="s">
        <v>2163</v>
      </c>
      <c r="B5309" s="202" t="s">
        <v>789</v>
      </c>
      <c r="C5309" s="203" t="s">
        <v>1833</v>
      </c>
      <c r="D5309" s="202" t="s">
        <v>1836</v>
      </c>
      <c r="E5309" s="202" t="s">
        <v>1837</v>
      </c>
      <c r="F5309" s="202" t="s">
        <v>505</v>
      </c>
      <c r="G5309" s="253">
        <v>52.05</v>
      </c>
      <c r="H5309" s="361" t="s">
        <v>1400</v>
      </c>
      <c r="I5309" s="359" t="s">
        <v>1379</v>
      </c>
      <c r="J5309" s="359" t="s">
        <v>1380</v>
      </c>
      <c r="K5309" s="361" t="s">
        <v>1391</v>
      </c>
      <c r="L5309" s="359" t="s">
        <v>1392</v>
      </c>
      <c r="M5309" s="368">
        <v>2010</v>
      </c>
      <c r="N5309" s="205">
        <v>42782</v>
      </c>
      <c r="O5309" s="203"/>
    </row>
    <row r="5310" spans="1:15" ht="27.75" hidden="1" customHeight="1" x14ac:dyDescent="0.25">
      <c r="A5310" s="203" t="s">
        <v>2163</v>
      </c>
      <c r="B5310" s="202" t="s">
        <v>789</v>
      </c>
      <c r="C5310" s="203" t="s">
        <v>1833</v>
      </c>
      <c r="D5310" s="202" t="s">
        <v>1836</v>
      </c>
      <c r="E5310" s="202" t="s">
        <v>1837</v>
      </c>
      <c r="F5310" s="202" t="s">
        <v>505</v>
      </c>
      <c r="G5310" s="253">
        <v>16.2</v>
      </c>
      <c r="H5310" s="361" t="s">
        <v>1400</v>
      </c>
      <c r="I5310" s="359" t="s">
        <v>1382</v>
      </c>
      <c r="J5310" s="359" t="s">
        <v>1380</v>
      </c>
      <c r="K5310" s="361" t="s">
        <v>1391</v>
      </c>
      <c r="L5310" s="359" t="s">
        <v>1392</v>
      </c>
      <c r="M5310" s="368">
        <v>2010</v>
      </c>
      <c r="N5310" s="205">
        <v>42782</v>
      </c>
      <c r="O5310" s="203"/>
    </row>
    <row r="5311" spans="1:15" ht="27.75" hidden="1" customHeight="1" x14ac:dyDescent="0.25">
      <c r="A5311" s="203" t="s">
        <v>2163</v>
      </c>
      <c r="B5311" s="202" t="s">
        <v>789</v>
      </c>
      <c r="C5311" s="203" t="s">
        <v>1833</v>
      </c>
      <c r="D5311" s="202" t="s">
        <v>1836</v>
      </c>
      <c r="E5311" s="202" t="s">
        <v>1837</v>
      </c>
      <c r="F5311" s="202" t="s">
        <v>505</v>
      </c>
      <c r="G5311" s="253">
        <v>8.9499999999999993</v>
      </c>
      <c r="H5311" s="361" t="s">
        <v>1400</v>
      </c>
      <c r="I5311" s="359" t="s">
        <v>1383</v>
      </c>
      <c r="J5311" s="359" t="s">
        <v>1380</v>
      </c>
      <c r="K5311" s="361" t="s">
        <v>1391</v>
      </c>
      <c r="L5311" s="359" t="s">
        <v>1392</v>
      </c>
      <c r="M5311" s="368">
        <v>2010</v>
      </c>
      <c r="N5311" s="205">
        <v>42782</v>
      </c>
      <c r="O5311" s="203"/>
    </row>
    <row r="5312" spans="1:15" ht="27.75" hidden="1" customHeight="1" x14ac:dyDescent="0.25">
      <c r="A5312" s="203" t="s">
        <v>2163</v>
      </c>
      <c r="B5312" s="202" t="s">
        <v>789</v>
      </c>
      <c r="C5312" s="203" t="s">
        <v>1833</v>
      </c>
      <c r="D5312" s="202" t="s">
        <v>1836</v>
      </c>
      <c r="E5312" s="202" t="s">
        <v>1837</v>
      </c>
      <c r="F5312" s="202" t="s">
        <v>505</v>
      </c>
      <c r="G5312" s="253">
        <v>5.22</v>
      </c>
      <c r="H5312" s="361" t="s">
        <v>1400</v>
      </c>
      <c r="I5312" s="359" t="s">
        <v>1384</v>
      </c>
      <c r="J5312" s="359" t="s">
        <v>1380</v>
      </c>
      <c r="K5312" s="361" t="s">
        <v>1391</v>
      </c>
      <c r="L5312" s="359" t="s">
        <v>1392</v>
      </c>
      <c r="M5312" s="368">
        <v>2010</v>
      </c>
      <c r="N5312" s="205">
        <v>42782</v>
      </c>
      <c r="O5312" s="203"/>
    </row>
    <row r="5313" spans="1:15" ht="27.75" hidden="1" customHeight="1" x14ac:dyDescent="0.25">
      <c r="A5313" s="203" t="s">
        <v>2163</v>
      </c>
      <c r="B5313" s="202" t="s">
        <v>789</v>
      </c>
      <c r="C5313" s="203" t="s">
        <v>1833</v>
      </c>
      <c r="D5313" s="202" t="s">
        <v>1836</v>
      </c>
      <c r="E5313" s="202" t="s">
        <v>1837</v>
      </c>
      <c r="F5313" s="202" t="s">
        <v>505</v>
      </c>
      <c r="G5313" s="253">
        <v>2.84</v>
      </c>
      <c r="H5313" s="361" t="s">
        <v>1400</v>
      </c>
      <c r="I5313" s="359" t="s">
        <v>1385</v>
      </c>
      <c r="J5313" s="359" t="s">
        <v>1380</v>
      </c>
      <c r="K5313" s="361" t="s">
        <v>1391</v>
      </c>
      <c r="L5313" s="359" t="s">
        <v>1392</v>
      </c>
      <c r="M5313" s="368">
        <v>2010</v>
      </c>
      <c r="N5313" s="205">
        <v>42782</v>
      </c>
      <c r="O5313" s="203"/>
    </row>
    <row r="5314" spans="1:15" ht="27.75" hidden="1" customHeight="1" x14ac:dyDescent="0.25">
      <c r="A5314" s="203" t="s">
        <v>2163</v>
      </c>
      <c r="B5314" s="202" t="s">
        <v>789</v>
      </c>
      <c r="C5314" s="203" t="s">
        <v>1833</v>
      </c>
      <c r="D5314" s="202" t="s">
        <v>1838</v>
      </c>
      <c r="E5314" s="202" t="s">
        <v>1837</v>
      </c>
      <c r="F5314" s="202" t="s">
        <v>505</v>
      </c>
      <c r="G5314" s="253">
        <v>5.3</v>
      </c>
      <c r="H5314" s="361" t="s">
        <v>527</v>
      </c>
      <c r="I5314" s="359" t="s">
        <v>1379</v>
      </c>
      <c r="J5314" s="359" t="s">
        <v>1380</v>
      </c>
      <c r="K5314" s="361" t="s">
        <v>1391</v>
      </c>
      <c r="L5314" s="359" t="s">
        <v>1392</v>
      </c>
      <c r="M5314" s="368">
        <v>2008</v>
      </c>
      <c r="N5314" s="205">
        <v>42782</v>
      </c>
      <c r="O5314" s="203"/>
    </row>
    <row r="5315" spans="1:15" ht="27.75" hidden="1" customHeight="1" x14ac:dyDescent="0.25">
      <c r="A5315" s="203" t="s">
        <v>2163</v>
      </c>
      <c r="B5315" s="202" t="s">
        <v>789</v>
      </c>
      <c r="C5315" s="203" t="s">
        <v>1833</v>
      </c>
      <c r="D5315" s="202" t="s">
        <v>1838</v>
      </c>
      <c r="E5315" s="202" t="s">
        <v>1837</v>
      </c>
      <c r="F5315" s="202" t="s">
        <v>505</v>
      </c>
      <c r="G5315" s="253">
        <v>1.62</v>
      </c>
      <c r="H5315" s="361" t="s">
        <v>527</v>
      </c>
      <c r="I5315" s="359" t="s">
        <v>1382</v>
      </c>
      <c r="J5315" s="359" t="s">
        <v>1380</v>
      </c>
      <c r="K5315" s="361" t="s">
        <v>1391</v>
      </c>
      <c r="L5315" s="359" t="s">
        <v>1392</v>
      </c>
      <c r="M5315" s="368">
        <v>2008</v>
      </c>
      <c r="N5315" s="205">
        <v>42782</v>
      </c>
      <c r="O5315" s="203"/>
    </row>
    <row r="5316" spans="1:15" ht="27.75" hidden="1" customHeight="1" x14ac:dyDescent="0.25">
      <c r="A5316" s="203" t="s">
        <v>2163</v>
      </c>
      <c r="B5316" s="202" t="s">
        <v>789</v>
      </c>
      <c r="C5316" s="203" t="s">
        <v>1833</v>
      </c>
      <c r="D5316" s="202" t="s">
        <v>1838</v>
      </c>
      <c r="E5316" s="202" t="s">
        <v>1837</v>
      </c>
      <c r="F5316" s="202" t="s">
        <v>505</v>
      </c>
      <c r="G5316" s="253">
        <v>0.83</v>
      </c>
      <c r="H5316" s="361" t="s">
        <v>527</v>
      </c>
      <c r="I5316" s="359" t="s">
        <v>1383</v>
      </c>
      <c r="J5316" s="359" t="s">
        <v>1380</v>
      </c>
      <c r="K5316" s="361" t="s">
        <v>1391</v>
      </c>
      <c r="L5316" s="359" t="s">
        <v>1392</v>
      </c>
      <c r="M5316" s="368">
        <v>2008</v>
      </c>
      <c r="N5316" s="205">
        <v>42782</v>
      </c>
      <c r="O5316" s="203"/>
    </row>
    <row r="5317" spans="1:15" ht="27.75" hidden="1" customHeight="1" x14ac:dyDescent="0.25">
      <c r="A5317" s="203" t="s">
        <v>2163</v>
      </c>
      <c r="B5317" s="202" t="s">
        <v>789</v>
      </c>
      <c r="C5317" s="203" t="s">
        <v>1833</v>
      </c>
      <c r="D5317" s="202" t="s">
        <v>1838</v>
      </c>
      <c r="E5317" s="202" t="s">
        <v>1837</v>
      </c>
      <c r="F5317" s="202" t="s">
        <v>505</v>
      </c>
      <c r="G5317" s="253">
        <v>0.45</v>
      </c>
      <c r="H5317" s="361" t="s">
        <v>527</v>
      </c>
      <c r="I5317" s="359" t="s">
        <v>1384</v>
      </c>
      <c r="J5317" s="359" t="s">
        <v>1380</v>
      </c>
      <c r="K5317" s="361" t="s">
        <v>1391</v>
      </c>
      <c r="L5317" s="359" t="s">
        <v>1392</v>
      </c>
      <c r="M5317" s="368">
        <v>2008</v>
      </c>
      <c r="N5317" s="205">
        <v>42782</v>
      </c>
      <c r="O5317" s="203"/>
    </row>
    <row r="5318" spans="1:15" ht="27.75" hidden="1" customHeight="1" x14ac:dyDescent="0.25">
      <c r="A5318" s="203" t="s">
        <v>2163</v>
      </c>
      <c r="B5318" s="202" t="s">
        <v>789</v>
      </c>
      <c r="C5318" s="203" t="s">
        <v>1833</v>
      </c>
      <c r="D5318" s="202" t="s">
        <v>1838</v>
      </c>
      <c r="E5318" s="202" t="s">
        <v>1837</v>
      </c>
      <c r="F5318" s="202" t="s">
        <v>505</v>
      </c>
      <c r="G5318" s="253">
        <v>0.19</v>
      </c>
      <c r="H5318" s="361" t="s">
        <v>527</v>
      </c>
      <c r="I5318" s="359" t="s">
        <v>1385</v>
      </c>
      <c r="J5318" s="359" t="s">
        <v>1380</v>
      </c>
      <c r="K5318" s="361" t="s">
        <v>1391</v>
      </c>
      <c r="L5318" s="359" t="s">
        <v>1392</v>
      </c>
      <c r="M5318" s="368">
        <v>2008</v>
      </c>
      <c r="N5318" s="205">
        <v>42782</v>
      </c>
      <c r="O5318" s="203"/>
    </row>
    <row r="5319" spans="1:15" ht="27.75" hidden="1" customHeight="1" x14ac:dyDescent="0.25">
      <c r="A5319" s="203" t="s">
        <v>2163</v>
      </c>
      <c r="B5319" s="202" t="s">
        <v>789</v>
      </c>
      <c r="C5319" s="203" t="s">
        <v>1833</v>
      </c>
      <c r="D5319" s="202" t="s">
        <v>1839</v>
      </c>
      <c r="E5319" s="202" t="s">
        <v>1837</v>
      </c>
      <c r="F5319" s="202" t="s">
        <v>505</v>
      </c>
      <c r="G5319" s="253">
        <v>21.72</v>
      </c>
      <c r="H5319" s="361" t="s">
        <v>1400</v>
      </c>
      <c r="I5319" s="359" t="s">
        <v>1379</v>
      </c>
      <c r="J5319" s="359" t="s">
        <v>1380</v>
      </c>
      <c r="K5319" s="361" t="s">
        <v>1391</v>
      </c>
      <c r="L5319" s="359" t="s">
        <v>1392</v>
      </c>
      <c r="M5319" s="368">
        <v>2008</v>
      </c>
      <c r="N5319" s="205">
        <v>42782</v>
      </c>
      <c r="O5319" s="203"/>
    </row>
    <row r="5320" spans="1:15" ht="27.75" hidden="1" customHeight="1" x14ac:dyDescent="0.25">
      <c r="A5320" s="203" t="s">
        <v>2163</v>
      </c>
      <c r="B5320" s="202" t="s">
        <v>789</v>
      </c>
      <c r="C5320" s="203" t="s">
        <v>1833</v>
      </c>
      <c r="D5320" s="202" t="s">
        <v>1839</v>
      </c>
      <c r="E5320" s="202" t="s">
        <v>1837</v>
      </c>
      <c r="F5320" s="202" t="s">
        <v>505</v>
      </c>
      <c r="G5320" s="253">
        <v>6.6</v>
      </c>
      <c r="H5320" s="361" t="s">
        <v>1400</v>
      </c>
      <c r="I5320" s="359" t="s">
        <v>1382</v>
      </c>
      <c r="J5320" s="359" t="s">
        <v>1380</v>
      </c>
      <c r="K5320" s="361" t="s">
        <v>1391</v>
      </c>
      <c r="L5320" s="359" t="s">
        <v>1392</v>
      </c>
      <c r="M5320" s="368">
        <v>2008</v>
      </c>
      <c r="N5320" s="205">
        <v>42782</v>
      </c>
      <c r="O5320" s="203"/>
    </row>
    <row r="5321" spans="1:15" ht="27.75" hidden="1" customHeight="1" x14ac:dyDescent="0.25">
      <c r="A5321" s="203" t="s">
        <v>2163</v>
      </c>
      <c r="B5321" s="202" t="s">
        <v>789</v>
      </c>
      <c r="C5321" s="203" t="s">
        <v>1833</v>
      </c>
      <c r="D5321" s="202" t="s">
        <v>1839</v>
      </c>
      <c r="E5321" s="202" t="s">
        <v>1837</v>
      </c>
      <c r="F5321" s="202" t="s">
        <v>505</v>
      </c>
      <c r="G5321" s="253">
        <v>3.4</v>
      </c>
      <c r="H5321" s="361" t="s">
        <v>1400</v>
      </c>
      <c r="I5321" s="359" t="s">
        <v>1383</v>
      </c>
      <c r="J5321" s="359" t="s">
        <v>1380</v>
      </c>
      <c r="K5321" s="361" t="s">
        <v>1391</v>
      </c>
      <c r="L5321" s="359" t="s">
        <v>1392</v>
      </c>
      <c r="M5321" s="368">
        <v>2008</v>
      </c>
      <c r="N5321" s="205">
        <v>42782</v>
      </c>
      <c r="O5321" s="203"/>
    </row>
    <row r="5322" spans="1:15" ht="27.75" hidden="1" customHeight="1" x14ac:dyDescent="0.25">
      <c r="A5322" s="203" t="s">
        <v>2163</v>
      </c>
      <c r="B5322" s="202" t="s">
        <v>789</v>
      </c>
      <c r="C5322" s="203" t="s">
        <v>1833</v>
      </c>
      <c r="D5322" s="202" t="s">
        <v>1839</v>
      </c>
      <c r="E5322" s="202" t="s">
        <v>1837</v>
      </c>
      <c r="F5322" s="202" t="s">
        <v>505</v>
      </c>
      <c r="G5322" s="253">
        <v>1.86</v>
      </c>
      <c r="H5322" s="361" t="s">
        <v>1400</v>
      </c>
      <c r="I5322" s="359" t="s">
        <v>1384</v>
      </c>
      <c r="J5322" s="359" t="s">
        <v>1380</v>
      </c>
      <c r="K5322" s="361" t="s">
        <v>1391</v>
      </c>
      <c r="L5322" s="359" t="s">
        <v>1392</v>
      </c>
      <c r="M5322" s="368">
        <v>2008</v>
      </c>
      <c r="N5322" s="205">
        <v>42782</v>
      </c>
      <c r="O5322" s="203"/>
    </row>
    <row r="5323" spans="1:15" ht="27.75" hidden="1" customHeight="1" x14ac:dyDescent="0.25">
      <c r="A5323" s="203" t="s">
        <v>2163</v>
      </c>
      <c r="B5323" s="202" t="s">
        <v>789</v>
      </c>
      <c r="C5323" s="203" t="s">
        <v>1833</v>
      </c>
      <c r="D5323" s="202" t="s">
        <v>1839</v>
      </c>
      <c r="E5323" s="202" t="s">
        <v>1837</v>
      </c>
      <c r="F5323" s="202" t="s">
        <v>505</v>
      </c>
      <c r="G5323" s="253">
        <v>0.78</v>
      </c>
      <c r="H5323" s="361" t="s">
        <v>1400</v>
      </c>
      <c r="I5323" s="359" t="s">
        <v>1385</v>
      </c>
      <c r="J5323" s="359" t="s">
        <v>1380</v>
      </c>
      <c r="K5323" s="361" t="s">
        <v>1391</v>
      </c>
      <c r="L5323" s="359" t="s">
        <v>1392</v>
      </c>
      <c r="M5323" s="368">
        <v>2008</v>
      </c>
      <c r="N5323" s="205">
        <v>42782</v>
      </c>
      <c r="O5323" s="203"/>
    </row>
    <row r="5324" spans="1:15" ht="27.75" hidden="1" customHeight="1" x14ac:dyDescent="0.25">
      <c r="A5324" s="203" t="s">
        <v>2163</v>
      </c>
      <c r="B5324" s="202" t="s">
        <v>789</v>
      </c>
      <c r="C5324" s="203" t="s">
        <v>1833</v>
      </c>
      <c r="D5324" s="202" t="s">
        <v>790</v>
      </c>
      <c r="E5324" s="202" t="s">
        <v>1837</v>
      </c>
      <c r="F5324" s="202" t="s">
        <v>505</v>
      </c>
      <c r="G5324" s="253">
        <v>2.86</v>
      </c>
      <c r="H5324" s="361" t="s">
        <v>488</v>
      </c>
      <c r="I5324" s="359" t="s">
        <v>1379</v>
      </c>
      <c r="J5324" s="359" t="s">
        <v>1380</v>
      </c>
      <c r="K5324" s="361" t="s">
        <v>22</v>
      </c>
      <c r="L5324" s="359" t="s">
        <v>1392</v>
      </c>
      <c r="M5324" s="368">
        <v>2012</v>
      </c>
      <c r="N5324" s="205">
        <v>42782</v>
      </c>
      <c r="O5324" s="203"/>
    </row>
    <row r="5325" spans="1:15" ht="27.75" hidden="1" customHeight="1" x14ac:dyDescent="0.25">
      <c r="A5325" s="203" t="s">
        <v>2163</v>
      </c>
      <c r="B5325" s="202" t="s">
        <v>789</v>
      </c>
      <c r="C5325" s="203" t="s">
        <v>1833</v>
      </c>
      <c r="D5325" s="202" t="s">
        <v>790</v>
      </c>
      <c r="E5325" s="202" t="s">
        <v>1837</v>
      </c>
      <c r="F5325" s="202" t="s">
        <v>505</v>
      </c>
      <c r="G5325" s="253">
        <v>0.87</v>
      </c>
      <c r="H5325" s="361" t="s">
        <v>488</v>
      </c>
      <c r="I5325" s="359" t="s">
        <v>1382</v>
      </c>
      <c r="J5325" s="359" t="s">
        <v>1380</v>
      </c>
      <c r="K5325" s="361" t="s">
        <v>22</v>
      </c>
      <c r="L5325" s="359" t="s">
        <v>1392</v>
      </c>
      <c r="M5325" s="368">
        <v>2012</v>
      </c>
      <c r="N5325" s="205">
        <v>42782</v>
      </c>
      <c r="O5325" s="203"/>
    </row>
    <row r="5326" spans="1:15" ht="27.75" hidden="1" customHeight="1" x14ac:dyDescent="0.25">
      <c r="A5326" s="203" t="s">
        <v>2163</v>
      </c>
      <c r="B5326" s="202" t="s">
        <v>789</v>
      </c>
      <c r="C5326" s="203" t="s">
        <v>1833</v>
      </c>
      <c r="D5326" s="202" t="s">
        <v>790</v>
      </c>
      <c r="E5326" s="202" t="s">
        <v>1837</v>
      </c>
      <c r="F5326" s="202" t="s">
        <v>505</v>
      </c>
      <c r="G5326" s="253">
        <v>0.45</v>
      </c>
      <c r="H5326" s="361" t="s">
        <v>488</v>
      </c>
      <c r="I5326" s="359" t="s">
        <v>1383</v>
      </c>
      <c r="J5326" s="359" t="s">
        <v>1380</v>
      </c>
      <c r="K5326" s="361" t="s">
        <v>22</v>
      </c>
      <c r="L5326" s="359" t="s">
        <v>1392</v>
      </c>
      <c r="M5326" s="368">
        <v>2012</v>
      </c>
      <c r="N5326" s="205">
        <v>42782</v>
      </c>
      <c r="O5326" s="203"/>
    </row>
    <row r="5327" spans="1:15" ht="27.75" hidden="1" customHeight="1" x14ac:dyDescent="0.25">
      <c r="A5327" s="203" t="s">
        <v>2163</v>
      </c>
      <c r="B5327" s="202" t="s">
        <v>789</v>
      </c>
      <c r="C5327" s="203" t="s">
        <v>1833</v>
      </c>
      <c r="D5327" s="202" t="s">
        <v>790</v>
      </c>
      <c r="E5327" s="202" t="s">
        <v>1837</v>
      </c>
      <c r="F5327" s="202" t="s">
        <v>505</v>
      </c>
      <c r="G5327" s="253">
        <v>0.25</v>
      </c>
      <c r="H5327" s="361" t="s">
        <v>488</v>
      </c>
      <c r="I5327" s="359" t="s">
        <v>1384</v>
      </c>
      <c r="J5327" s="359" t="s">
        <v>1380</v>
      </c>
      <c r="K5327" s="361" t="s">
        <v>22</v>
      </c>
      <c r="L5327" s="359" t="s">
        <v>1392</v>
      </c>
      <c r="M5327" s="368">
        <v>2012</v>
      </c>
      <c r="N5327" s="205">
        <v>42782</v>
      </c>
      <c r="O5327" s="203"/>
    </row>
    <row r="5328" spans="1:15" ht="27.75" hidden="1" customHeight="1" x14ac:dyDescent="0.25">
      <c r="A5328" s="203" t="s">
        <v>2163</v>
      </c>
      <c r="B5328" s="202" t="s">
        <v>789</v>
      </c>
      <c r="C5328" s="203" t="s">
        <v>1833</v>
      </c>
      <c r="D5328" s="202" t="s">
        <v>790</v>
      </c>
      <c r="E5328" s="202" t="s">
        <v>1837</v>
      </c>
      <c r="F5328" s="202" t="s">
        <v>505</v>
      </c>
      <c r="G5328" s="253">
        <v>0.11</v>
      </c>
      <c r="H5328" s="361" t="s">
        <v>488</v>
      </c>
      <c r="I5328" s="359" t="s">
        <v>1385</v>
      </c>
      <c r="J5328" s="359" t="s">
        <v>1380</v>
      </c>
      <c r="K5328" s="361" t="s">
        <v>22</v>
      </c>
      <c r="L5328" s="359" t="s">
        <v>1392</v>
      </c>
      <c r="M5328" s="368">
        <v>2012</v>
      </c>
      <c r="N5328" s="205">
        <v>42782</v>
      </c>
      <c r="O5328" s="203"/>
    </row>
    <row r="5329" spans="1:15" ht="27.75" hidden="1" customHeight="1" x14ac:dyDescent="0.25">
      <c r="A5329" s="203" t="s">
        <v>2163</v>
      </c>
      <c r="B5329" s="202" t="s">
        <v>789</v>
      </c>
      <c r="C5329" s="203" t="s">
        <v>1833</v>
      </c>
      <c r="D5329" s="202" t="s">
        <v>2164</v>
      </c>
      <c r="E5329" s="202" t="s">
        <v>2165</v>
      </c>
      <c r="F5329" s="202" t="s">
        <v>505</v>
      </c>
      <c r="G5329" s="253">
        <v>3.12</v>
      </c>
      <c r="H5329" s="361" t="s">
        <v>1400</v>
      </c>
      <c r="I5329" s="359" t="s">
        <v>1379</v>
      </c>
      <c r="J5329" s="359" t="s">
        <v>1380</v>
      </c>
      <c r="K5329" s="361" t="s">
        <v>1391</v>
      </c>
      <c r="L5329" s="359" t="s">
        <v>1392</v>
      </c>
      <c r="M5329" s="368">
        <v>2010</v>
      </c>
      <c r="N5329" s="205">
        <v>42782</v>
      </c>
      <c r="O5329" s="203"/>
    </row>
    <row r="5330" spans="1:15" ht="27.75" hidden="1" customHeight="1" x14ac:dyDescent="0.25">
      <c r="A5330" s="203" t="s">
        <v>2163</v>
      </c>
      <c r="B5330" s="202" t="s">
        <v>789</v>
      </c>
      <c r="C5330" s="203" t="s">
        <v>1833</v>
      </c>
      <c r="D5330" s="202" t="s">
        <v>2164</v>
      </c>
      <c r="E5330" s="202" t="s">
        <v>2165</v>
      </c>
      <c r="F5330" s="202" t="s">
        <v>505</v>
      </c>
      <c r="G5330" s="253">
        <v>0.84</v>
      </c>
      <c r="H5330" s="361" t="s">
        <v>1400</v>
      </c>
      <c r="I5330" s="359" t="s">
        <v>1382</v>
      </c>
      <c r="J5330" s="359" t="s">
        <v>1380</v>
      </c>
      <c r="K5330" s="361" t="s">
        <v>1391</v>
      </c>
      <c r="L5330" s="359" t="s">
        <v>1392</v>
      </c>
      <c r="M5330" s="368">
        <v>2010</v>
      </c>
      <c r="N5330" s="205">
        <v>42782</v>
      </c>
      <c r="O5330" s="203"/>
    </row>
    <row r="5331" spans="1:15" ht="27.75" hidden="1" customHeight="1" x14ac:dyDescent="0.25">
      <c r="A5331" s="203" t="s">
        <v>2163</v>
      </c>
      <c r="B5331" s="202" t="s">
        <v>789</v>
      </c>
      <c r="C5331" s="203" t="s">
        <v>1833</v>
      </c>
      <c r="D5331" s="202" t="s">
        <v>2164</v>
      </c>
      <c r="E5331" s="202" t="s">
        <v>2165</v>
      </c>
      <c r="F5331" s="202" t="s">
        <v>505</v>
      </c>
      <c r="G5331" s="253">
        <v>0.46</v>
      </c>
      <c r="H5331" s="361" t="s">
        <v>1400</v>
      </c>
      <c r="I5331" s="359" t="s">
        <v>1383</v>
      </c>
      <c r="J5331" s="359" t="s">
        <v>1380</v>
      </c>
      <c r="K5331" s="361" t="s">
        <v>1391</v>
      </c>
      <c r="L5331" s="359" t="s">
        <v>1392</v>
      </c>
      <c r="M5331" s="368">
        <v>2010</v>
      </c>
      <c r="N5331" s="205">
        <v>42782</v>
      </c>
      <c r="O5331" s="203"/>
    </row>
    <row r="5332" spans="1:15" ht="27.75" hidden="1" customHeight="1" x14ac:dyDescent="0.25">
      <c r="A5332" s="203" t="s">
        <v>2163</v>
      </c>
      <c r="B5332" s="202" t="s">
        <v>789</v>
      </c>
      <c r="C5332" s="203" t="s">
        <v>1833</v>
      </c>
      <c r="D5332" s="202" t="s">
        <v>2164</v>
      </c>
      <c r="E5332" s="202" t="s">
        <v>2165</v>
      </c>
      <c r="F5332" s="202" t="s">
        <v>505</v>
      </c>
      <c r="G5332" s="253">
        <v>0.28999999999999998</v>
      </c>
      <c r="H5332" s="361" t="s">
        <v>1400</v>
      </c>
      <c r="I5332" s="359" t="s">
        <v>1384</v>
      </c>
      <c r="J5332" s="359" t="s">
        <v>1380</v>
      </c>
      <c r="K5332" s="361" t="s">
        <v>1391</v>
      </c>
      <c r="L5332" s="359" t="s">
        <v>1392</v>
      </c>
      <c r="M5332" s="368">
        <v>2010</v>
      </c>
      <c r="N5332" s="205">
        <v>42782</v>
      </c>
      <c r="O5332" s="203"/>
    </row>
    <row r="5333" spans="1:15" ht="27.75" hidden="1" customHeight="1" x14ac:dyDescent="0.25">
      <c r="A5333" s="203" t="s">
        <v>2163</v>
      </c>
      <c r="B5333" s="202" t="s">
        <v>789</v>
      </c>
      <c r="C5333" s="203" t="s">
        <v>1833</v>
      </c>
      <c r="D5333" s="202" t="s">
        <v>2164</v>
      </c>
      <c r="E5333" s="202" t="s">
        <v>2165</v>
      </c>
      <c r="F5333" s="202" t="s">
        <v>505</v>
      </c>
      <c r="G5333" s="253">
        <v>0.16</v>
      </c>
      <c r="H5333" s="361" t="s">
        <v>1400</v>
      </c>
      <c r="I5333" s="359" t="s">
        <v>1385</v>
      </c>
      <c r="J5333" s="359" t="s">
        <v>1380</v>
      </c>
      <c r="K5333" s="361" t="s">
        <v>1391</v>
      </c>
      <c r="L5333" s="359" t="s">
        <v>1392</v>
      </c>
      <c r="M5333" s="368">
        <v>2010</v>
      </c>
      <c r="N5333" s="205">
        <v>42782</v>
      </c>
      <c r="O5333" s="203"/>
    </row>
    <row r="5334" spans="1:15" ht="27.75" hidden="1" customHeight="1" x14ac:dyDescent="0.25">
      <c r="A5334" s="203" t="s">
        <v>2163</v>
      </c>
      <c r="B5334" s="202" t="s">
        <v>789</v>
      </c>
      <c r="C5334" s="203" t="s">
        <v>1833</v>
      </c>
      <c r="D5334" s="202" t="s">
        <v>2166</v>
      </c>
      <c r="E5334" s="202" t="s">
        <v>2167</v>
      </c>
      <c r="F5334" s="202" t="s">
        <v>505</v>
      </c>
      <c r="G5334" s="253">
        <v>0.17</v>
      </c>
      <c r="H5334" s="361" t="s">
        <v>488</v>
      </c>
      <c r="I5334" s="359" t="s">
        <v>1379</v>
      </c>
      <c r="J5334" s="359" t="s">
        <v>1380</v>
      </c>
      <c r="K5334" s="361" t="s">
        <v>22</v>
      </c>
      <c r="L5334" s="359" t="s">
        <v>1392</v>
      </c>
      <c r="M5334" s="368">
        <v>2012</v>
      </c>
      <c r="N5334" s="205">
        <v>42782</v>
      </c>
      <c r="O5334" s="203"/>
    </row>
    <row r="5335" spans="1:15" ht="27.75" hidden="1" customHeight="1" x14ac:dyDescent="0.25">
      <c r="A5335" s="203" t="s">
        <v>2163</v>
      </c>
      <c r="B5335" s="202" t="s">
        <v>789</v>
      </c>
      <c r="C5335" s="203" t="s">
        <v>1833</v>
      </c>
      <c r="D5335" s="202" t="s">
        <v>2166</v>
      </c>
      <c r="E5335" s="202" t="s">
        <v>2167</v>
      </c>
      <c r="F5335" s="202" t="s">
        <v>505</v>
      </c>
      <c r="G5335" s="253">
        <v>0.05</v>
      </c>
      <c r="H5335" s="361" t="s">
        <v>488</v>
      </c>
      <c r="I5335" s="359" t="s">
        <v>1382</v>
      </c>
      <c r="J5335" s="359" t="s">
        <v>1380</v>
      </c>
      <c r="K5335" s="361" t="s">
        <v>22</v>
      </c>
      <c r="L5335" s="359" t="s">
        <v>1392</v>
      </c>
      <c r="M5335" s="368">
        <v>2012</v>
      </c>
      <c r="N5335" s="205">
        <v>42782</v>
      </c>
      <c r="O5335" s="203"/>
    </row>
    <row r="5336" spans="1:15" ht="27.75" hidden="1" customHeight="1" x14ac:dyDescent="0.25">
      <c r="A5336" s="203" t="s">
        <v>2163</v>
      </c>
      <c r="B5336" s="202" t="s">
        <v>789</v>
      </c>
      <c r="C5336" s="203" t="s">
        <v>1833</v>
      </c>
      <c r="D5336" s="202" t="s">
        <v>2166</v>
      </c>
      <c r="E5336" s="202" t="s">
        <v>2167</v>
      </c>
      <c r="F5336" s="202" t="s">
        <v>505</v>
      </c>
      <c r="G5336" s="253">
        <v>0.03</v>
      </c>
      <c r="H5336" s="361" t="s">
        <v>488</v>
      </c>
      <c r="I5336" s="359" t="s">
        <v>1383</v>
      </c>
      <c r="J5336" s="359" t="s">
        <v>1380</v>
      </c>
      <c r="K5336" s="361" t="s">
        <v>22</v>
      </c>
      <c r="L5336" s="359" t="s">
        <v>1392</v>
      </c>
      <c r="M5336" s="368">
        <v>2012</v>
      </c>
      <c r="N5336" s="205">
        <v>42782</v>
      </c>
      <c r="O5336" s="203"/>
    </row>
    <row r="5337" spans="1:15" ht="27.75" hidden="1" customHeight="1" x14ac:dyDescent="0.25">
      <c r="A5337" s="203" t="s">
        <v>2163</v>
      </c>
      <c r="B5337" s="202" t="s">
        <v>789</v>
      </c>
      <c r="C5337" s="203" t="s">
        <v>1833</v>
      </c>
      <c r="D5337" s="202" t="s">
        <v>2166</v>
      </c>
      <c r="E5337" s="202" t="s">
        <v>2167</v>
      </c>
      <c r="F5337" s="202" t="s">
        <v>505</v>
      </c>
      <c r="G5337" s="253">
        <v>0.02</v>
      </c>
      <c r="H5337" s="361" t="s">
        <v>488</v>
      </c>
      <c r="I5337" s="359" t="s">
        <v>1384</v>
      </c>
      <c r="J5337" s="359" t="s">
        <v>1380</v>
      </c>
      <c r="K5337" s="361" t="s">
        <v>22</v>
      </c>
      <c r="L5337" s="359" t="s">
        <v>1392</v>
      </c>
      <c r="M5337" s="368">
        <v>2012</v>
      </c>
      <c r="N5337" s="205">
        <v>42782</v>
      </c>
      <c r="O5337" s="203"/>
    </row>
    <row r="5338" spans="1:15" ht="27.75" hidden="1" customHeight="1" x14ac:dyDescent="0.25">
      <c r="A5338" s="203" t="s">
        <v>2163</v>
      </c>
      <c r="B5338" s="202" t="s">
        <v>789</v>
      </c>
      <c r="C5338" s="203" t="s">
        <v>1833</v>
      </c>
      <c r="D5338" s="202" t="s">
        <v>2166</v>
      </c>
      <c r="E5338" s="202" t="s">
        <v>2167</v>
      </c>
      <c r="F5338" s="202" t="s">
        <v>505</v>
      </c>
      <c r="G5338" s="253">
        <v>0.01</v>
      </c>
      <c r="H5338" s="361" t="s">
        <v>488</v>
      </c>
      <c r="I5338" s="359" t="s">
        <v>1385</v>
      </c>
      <c r="J5338" s="359" t="s">
        <v>1380</v>
      </c>
      <c r="K5338" s="361" t="s">
        <v>22</v>
      </c>
      <c r="L5338" s="359" t="s">
        <v>1392</v>
      </c>
      <c r="M5338" s="368">
        <v>2012</v>
      </c>
      <c r="N5338" s="205">
        <v>42782</v>
      </c>
      <c r="O5338" s="203"/>
    </row>
    <row r="5339" spans="1:15" ht="27.75" hidden="1" customHeight="1" x14ac:dyDescent="0.25">
      <c r="A5339" s="203" t="s">
        <v>2163</v>
      </c>
      <c r="B5339" s="202" t="s">
        <v>789</v>
      </c>
      <c r="C5339" s="203" t="s">
        <v>1833</v>
      </c>
      <c r="D5339" s="202" t="s">
        <v>2168</v>
      </c>
      <c r="E5339" s="202" t="s">
        <v>2169</v>
      </c>
      <c r="F5339" s="202" t="s">
        <v>505</v>
      </c>
      <c r="G5339" s="253">
        <v>0.08</v>
      </c>
      <c r="H5339" s="361" t="s">
        <v>1400</v>
      </c>
      <c r="I5339" s="359" t="s">
        <v>1379</v>
      </c>
      <c r="J5339" s="359" t="s">
        <v>1380</v>
      </c>
      <c r="K5339" s="361" t="s">
        <v>1391</v>
      </c>
      <c r="L5339" s="359" t="s">
        <v>1392</v>
      </c>
      <c r="M5339" s="368">
        <v>2008</v>
      </c>
      <c r="N5339" s="205">
        <v>42782</v>
      </c>
      <c r="O5339" s="203"/>
    </row>
    <row r="5340" spans="1:15" ht="27.75" hidden="1" customHeight="1" x14ac:dyDescent="0.25">
      <c r="A5340" s="203" t="s">
        <v>2163</v>
      </c>
      <c r="B5340" s="202" t="s">
        <v>789</v>
      </c>
      <c r="C5340" s="203" t="s">
        <v>1833</v>
      </c>
      <c r="D5340" s="202" t="s">
        <v>2168</v>
      </c>
      <c r="E5340" s="202" t="s">
        <v>2169</v>
      </c>
      <c r="F5340" s="202" t="s">
        <v>505</v>
      </c>
      <c r="G5340" s="253">
        <v>0.02</v>
      </c>
      <c r="H5340" s="361" t="s">
        <v>1400</v>
      </c>
      <c r="I5340" s="359" t="s">
        <v>1382</v>
      </c>
      <c r="J5340" s="359" t="s">
        <v>1380</v>
      </c>
      <c r="K5340" s="361" t="s">
        <v>1391</v>
      </c>
      <c r="L5340" s="359" t="s">
        <v>1392</v>
      </c>
      <c r="M5340" s="368">
        <v>2008</v>
      </c>
      <c r="N5340" s="205">
        <v>42782</v>
      </c>
      <c r="O5340" s="203"/>
    </row>
    <row r="5341" spans="1:15" ht="27.75" hidden="1" customHeight="1" x14ac:dyDescent="0.25">
      <c r="A5341" s="203" t="s">
        <v>2163</v>
      </c>
      <c r="B5341" s="202" t="s">
        <v>789</v>
      </c>
      <c r="C5341" s="203" t="s">
        <v>1833</v>
      </c>
      <c r="D5341" s="202" t="s">
        <v>2168</v>
      </c>
      <c r="E5341" s="202" t="s">
        <v>2169</v>
      </c>
      <c r="F5341" s="202" t="s">
        <v>505</v>
      </c>
      <c r="G5341" s="253">
        <v>0.01</v>
      </c>
      <c r="H5341" s="361" t="s">
        <v>1400</v>
      </c>
      <c r="I5341" s="359" t="s">
        <v>1383</v>
      </c>
      <c r="J5341" s="359" t="s">
        <v>1380</v>
      </c>
      <c r="K5341" s="361" t="s">
        <v>1391</v>
      </c>
      <c r="L5341" s="359" t="s">
        <v>1392</v>
      </c>
      <c r="M5341" s="368">
        <v>2008</v>
      </c>
      <c r="N5341" s="205">
        <v>42782</v>
      </c>
      <c r="O5341" s="203"/>
    </row>
    <row r="5342" spans="1:15" ht="27.75" hidden="1" customHeight="1" x14ac:dyDescent="0.25">
      <c r="A5342" s="203" t="s">
        <v>2163</v>
      </c>
      <c r="B5342" s="202" t="s">
        <v>789</v>
      </c>
      <c r="C5342" s="203" t="s">
        <v>1833</v>
      </c>
      <c r="D5342" s="202" t="s">
        <v>2168</v>
      </c>
      <c r="E5342" s="202" t="s">
        <v>2169</v>
      </c>
      <c r="F5342" s="202" t="s">
        <v>505</v>
      </c>
      <c r="G5342" s="253">
        <v>0.01</v>
      </c>
      <c r="H5342" s="361" t="s">
        <v>1400</v>
      </c>
      <c r="I5342" s="359" t="s">
        <v>1384</v>
      </c>
      <c r="J5342" s="359" t="s">
        <v>1380</v>
      </c>
      <c r="K5342" s="361" t="s">
        <v>1391</v>
      </c>
      <c r="L5342" s="359" t="s">
        <v>1392</v>
      </c>
      <c r="M5342" s="368">
        <v>2008</v>
      </c>
      <c r="N5342" s="205">
        <v>42782</v>
      </c>
      <c r="O5342" s="203"/>
    </row>
    <row r="5343" spans="1:15" ht="27.75" hidden="1" customHeight="1" x14ac:dyDescent="0.25">
      <c r="A5343" s="203" t="s">
        <v>2163</v>
      </c>
      <c r="B5343" s="202" t="s">
        <v>789</v>
      </c>
      <c r="C5343" s="203" t="s">
        <v>1833</v>
      </c>
      <c r="D5343" s="202" t="s">
        <v>2168</v>
      </c>
      <c r="E5343" s="202" t="s">
        <v>2169</v>
      </c>
      <c r="F5343" s="202" t="s">
        <v>505</v>
      </c>
      <c r="G5343" s="253" t="s">
        <v>515</v>
      </c>
      <c r="H5343" s="361" t="s">
        <v>1400</v>
      </c>
      <c r="I5343" s="359" t="s">
        <v>1385</v>
      </c>
      <c r="J5343" s="359" t="s">
        <v>1380</v>
      </c>
      <c r="K5343" s="361" t="s">
        <v>1391</v>
      </c>
      <c r="L5343" s="359" t="s">
        <v>1392</v>
      </c>
      <c r="M5343" s="368">
        <v>2008</v>
      </c>
      <c r="N5343" s="205">
        <v>42782</v>
      </c>
      <c r="O5343" s="203"/>
    </row>
    <row r="5344" spans="1:15" ht="27.75" hidden="1" customHeight="1" x14ac:dyDescent="0.25">
      <c r="A5344" s="203" t="s">
        <v>2163</v>
      </c>
      <c r="B5344" s="202" t="s">
        <v>789</v>
      </c>
      <c r="C5344" s="203" t="s">
        <v>1833</v>
      </c>
      <c r="D5344" s="202" t="s">
        <v>2168</v>
      </c>
      <c r="E5344" s="202" t="s">
        <v>2169</v>
      </c>
      <c r="F5344" s="202" t="s">
        <v>505</v>
      </c>
      <c r="G5344" s="253">
        <v>0.65</v>
      </c>
      <c r="H5344" s="361" t="s">
        <v>527</v>
      </c>
      <c r="I5344" s="359" t="s">
        <v>1379</v>
      </c>
      <c r="J5344" s="359" t="s">
        <v>1380</v>
      </c>
      <c r="K5344" s="361" t="s">
        <v>2170</v>
      </c>
      <c r="L5344" s="359" t="s">
        <v>1392</v>
      </c>
      <c r="M5344" s="368">
        <v>2008</v>
      </c>
      <c r="N5344" s="205">
        <v>42782</v>
      </c>
      <c r="O5344" s="203"/>
    </row>
    <row r="5345" spans="1:15" ht="27.75" hidden="1" customHeight="1" x14ac:dyDescent="0.25">
      <c r="A5345" s="203" t="s">
        <v>2163</v>
      </c>
      <c r="B5345" s="202" t="s">
        <v>789</v>
      </c>
      <c r="C5345" s="203" t="s">
        <v>1833</v>
      </c>
      <c r="D5345" s="202" t="s">
        <v>2168</v>
      </c>
      <c r="E5345" s="202" t="s">
        <v>2169</v>
      </c>
      <c r="F5345" s="202" t="s">
        <v>505</v>
      </c>
      <c r="G5345" s="253">
        <v>0.18</v>
      </c>
      <c r="H5345" s="361" t="s">
        <v>527</v>
      </c>
      <c r="I5345" s="359" t="s">
        <v>1382</v>
      </c>
      <c r="J5345" s="359" t="s">
        <v>1380</v>
      </c>
      <c r="K5345" s="361" t="s">
        <v>2170</v>
      </c>
      <c r="L5345" s="359" t="s">
        <v>1392</v>
      </c>
      <c r="M5345" s="368">
        <v>2008</v>
      </c>
      <c r="N5345" s="205">
        <v>42782</v>
      </c>
      <c r="O5345" s="203"/>
    </row>
    <row r="5346" spans="1:15" ht="27.75" hidden="1" customHeight="1" x14ac:dyDescent="0.25">
      <c r="A5346" s="203" t="s">
        <v>2163</v>
      </c>
      <c r="B5346" s="202" t="s">
        <v>789</v>
      </c>
      <c r="C5346" s="203" t="s">
        <v>1833</v>
      </c>
      <c r="D5346" s="202" t="s">
        <v>2168</v>
      </c>
      <c r="E5346" s="202" t="s">
        <v>2169</v>
      </c>
      <c r="F5346" s="202" t="s">
        <v>505</v>
      </c>
      <c r="G5346" s="253">
        <v>0.1</v>
      </c>
      <c r="H5346" s="361" t="s">
        <v>527</v>
      </c>
      <c r="I5346" s="359" t="s">
        <v>1383</v>
      </c>
      <c r="J5346" s="359" t="s">
        <v>1380</v>
      </c>
      <c r="K5346" s="361" t="s">
        <v>2170</v>
      </c>
      <c r="L5346" s="359" t="s">
        <v>1392</v>
      </c>
      <c r="M5346" s="368">
        <v>2008</v>
      </c>
      <c r="N5346" s="205">
        <v>42782</v>
      </c>
      <c r="O5346" s="203"/>
    </row>
    <row r="5347" spans="1:15" ht="27.75" hidden="1" customHeight="1" x14ac:dyDescent="0.25">
      <c r="A5347" s="203" t="s">
        <v>2163</v>
      </c>
      <c r="B5347" s="202" t="s">
        <v>789</v>
      </c>
      <c r="C5347" s="203" t="s">
        <v>1833</v>
      </c>
      <c r="D5347" s="202" t="s">
        <v>2168</v>
      </c>
      <c r="E5347" s="202" t="s">
        <v>2169</v>
      </c>
      <c r="F5347" s="202" t="s">
        <v>505</v>
      </c>
      <c r="G5347" s="253">
        <v>0.06</v>
      </c>
      <c r="H5347" s="361" t="s">
        <v>527</v>
      </c>
      <c r="I5347" s="359" t="s">
        <v>1384</v>
      </c>
      <c r="J5347" s="359" t="s">
        <v>1380</v>
      </c>
      <c r="K5347" s="361" t="s">
        <v>2170</v>
      </c>
      <c r="L5347" s="359" t="s">
        <v>1392</v>
      </c>
      <c r="M5347" s="368">
        <v>2008</v>
      </c>
      <c r="N5347" s="205">
        <v>42782</v>
      </c>
      <c r="O5347" s="203"/>
    </row>
    <row r="5348" spans="1:15" ht="27.75" hidden="1" customHeight="1" x14ac:dyDescent="0.25">
      <c r="A5348" s="203" t="s">
        <v>2163</v>
      </c>
      <c r="B5348" s="202" t="s">
        <v>789</v>
      </c>
      <c r="C5348" s="203" t="s">
        <v>1833</v>
      </c>
      <c r="D5348" s="202" t="s">
        <v>2168</v>
      </c>
      <c r="E5348" s="202" t="s">
        <v>2169</v>
      </c>
      <c r="F5348" s="202" t="s">
        <v>505</v>
      </c>
      <c r="G5348" s="253">
        <v>0.04</v>
      </c>
      <c r="H5348" s="361" t="s">
        <v>527</v>
      </c>
      <c r="I5348" s="359" t="s">
        <v>1385</v>
      </c>
      <c r="J5348" s="359" t="s">
        <v>1380</v>
      </c>
      <c r="K5348" s="361" t="s">
        <v>2170</v>
      </c>
      <c r="L5348" s="359" t="s">
        <v>1392</v>
      </c>
      <c r="M5348" s="368">
        <v>2008</v>
      </c>
      <c r="N5348" s="205">
        <v>42782</v>
      </c>
      <c r="O5348" s="203"/>
    </row>
    <row r="5349" spans="1:15" ht="27.75" hidden="1" customHeight="1" x14ac:dyDescent="0.25">
      <c r="A5349" s="203" t="s">
        <v>2163</v>
      </c>
      <c r="B5349" s="202" t="s">
        <v>789</v>
      </c>
      <c r="C5349" s="203" t="s">
        <v>1833</v>
      </c>
      <c r="D5349" s="202" t="s">
        <v>2171</v>
      </c>
      <c r="E5349" s="202" t="s">
        <v>2172</v>
      </c>
      <c r="F5349" s="202" t="s">
        <v>505</v>
      </c>
      <c r="G5349" s="253">
        <v>3.38</v>
      </c>
      <c r="H5349" s="361" t="s">
        <v>1400</v>
      </c>
      <c r="I5349" s="359" t="s">
        <v>1379</v>
      </c>
      <c r="J5349" s="359" t="s">
        <v>1380</v>
      </c>
      <c r="K5349" s="361" t="s">
        <v>1391</v>
      </c>
      <c r="L5349" s="359" t="s">
        <v>1392</v>
      </c>
      <c r="M5349" s="368">
        <v>2002</v>
      </c>
      <c r="N5349" s="205">
        <v>42782</v>
      </c>
      <c r="O5349" s="203"/>
    </row>
    <row r="5350" spans="1:15" ht="27.75" hidden="1" customHeight="1" x14ac:dyDescent="0.25">
      <c r="A5350" s="203" t="s">
        <v>2163</v>
      </c>
      <c r="B5350" s="202" t="s">
        <v>789</v>
      </c>
      <c r="C5350" s="203" t="s">
        <v>1833</v>
      </c>
      <c r="D5350" s="202" t="s">
        <v>2171</v>
      </c>
      <c r="E5350" s="202" t="s">
        <v>2172</v>
      </c>
      <c r="F5350" s="202" t="s">
        <v>505</v>
      </c>
      <c r="G5350" s="253">
        <v>0.9</v>
      </c>
      <c r="H5350" s="361" t="s">
        <v>1400</v>
      </c>
      <c r="I5350" s="359" t="s">
        <v>1382</v>
      </c>
      <c r="J5350" s="359" t="s">
        <v>1380</v>
      </c>
      <c r="K5350" s="361" t="s">
        <v>1391</v>
      </c>
      <c r="L5350" s="359" t="s">
        <v>1392</v>
      </c>
      <c r="M5350" s="368">
        <v>2002</v>
      </c>
      <c r="N5350" s="205">
        <v>42782</v>
      </c>
      <c r="O5350" s="203"/>
    </row>
    <row r="5351" spans="1:15" ht="27.75" hidden="1" customHeight="1" x14ac:dyDescent="0.25">
      <c r="A5351" s="203" t="s">
        <v>2163</v>
      </c>
      <c r="B5351" s="202" t="s">
        <v>789</v>
      </c>
      <c r="C5351" s="203" t="s">
        <v>1833</v>
      </c>
      <c r="D5351" s="202" t="s">
        <v>2171</v>
      </c>
      <c r="E5351" s="202" t="s">
        <v>2172</v>
      </c>
      <c r="F5351" s="202" t="s">
        <v>505</v>
      </c>
      <c r="G5351" s="253">
        <v>0.49</v>
      </c>
      <c r="H5351" s="361" t="s">
        <v>1400</v>
      </c>
      <c r="I5351" s="359" t="s">
        <v>1383</v>
      </c>
      <c r="J5351" s="359" t="s">
        <v>1380</v>
      </c>
      <c r="K5351" s="361" t="s">
        <v>1391</v>
      </c>
      <c r="L5351" s="359" t="s">
        <v>1392</v>
      </c>
      <c r="M5351" s="368">
        <v>2002</v>
      </c>
      <c r="N5351" s="205">
        <v>42782</v>
      </c>
      <c r="O5351" s="203"/>
    </row>
    <row r="5352" spans="1:15" ht="27.75" hidden="1" customHeight="1" x14ac:dyDescent="0.25">
      <c r="A5352" s="203" t="s">
        <v>2163</v>
      </c>
      <c r="B5352" s="202" t="s">
        <v>789</v>
      </c>
      <c r="C5352" s="203" t="s">
        <v>1833</v>
      </c>
      <c r="D5352" s="202" t="s">
        <v>2171</v>
      </c>
      <c r="E5352" s="202" t="s">
        <v>2172</v>
      </c>
      <c r="F5352" s="202" t="s">
        <v>505</v>
      </c>
      <c r="G5352" s="253">
        <v>0.28999999999999998</v>
      </c>
      <c r="H5352" s="361" t="s">
        <v>1400</v>
      </c>
      <c r="I5352" s="359" t="s">
        <v>1384</v>
      </c>
      <c r="J5352" s="359" t="s">
        <v>1380</v>
      </c>
      <c r="K5352" s="361" t="s">
        <v>1391</v>
      </c>
      <c r="L5352" s="359" t="s">
        <v>1392</v>
      </c>
      <c r="M5352" s="368">
        <v>2002</v>
      </c>
      <c r="N5352" s="205">
        <v>42782</v>
      </c>
      <c r="O5352" s="203"/>
    </row>
    <row r="5353" spans="1:15" ht="27.75" hidden="1" customHeight="1" x14ac:dyDescent="0.25">
      <c r="A5353" s="203" t="s">
        <v>2163</v>
      </c>
      <c r="B5353" s="202" t="s">
        <v>789</v>
      </c>
      <c r="C5353" s="203" t="s">
        <v>1833</v>
      </c>
      <c r="D5353" s="202" t="s">
        <v>2171</v>
      </c>
      <c r="E5353" s="202" t="s">
        <v>2172</v>
      </c>
      <c r="F5353" s="202" t="s">
        <v>505</v>
      </c>
      <c r="G5353" s="253">
        <v>0.17</v>
      </c>
      <c r="H5353" s="361" t="s">
        <v>1400</v>
      </c>
      <c r="I5353" s="359" t="s">
        <v>1385</v>
      </c>
      <c r="J5353" s="359" t="s">
        <v>1380</v>
      </c>
      <c r="K5353" s="361" t="s">
        <v>1391</v>
      </c>
      <c r="L5353" s="359" t="s">
        <v>1392</v>
      </c>
      <c r="M5353" s="368">
        <v>2002</v>
      </c>
      <c r="N5353" s="205">
        <v>42782</v>
      </c>
      <c r="O5353" s="203"/>
    </row>
    <row r="5354" spans="1:15" ht="27.75" hidden="1" customHeight="1" x14ac:dyDescent="0.25">
      <c r="A5354" s="203" t="s">
        <v>2163</v>
      </c>
      <c r="B5354" s="202" t="s">
        <v>789</v>
      </c>
      <c r="C5354" s="203" t="s">
        <v>96</v>
      </c>
      <c r="D5354" s="203" t="s">
        <v>1848</v>
      </c>
      <c r="E5354" s="202" t="s">
        <v>1837</v>
      </c>
      <c r="F5354" s="202" t="s">
        <v>475</v>
      </c>
      <c r="G5354" s="259">
        <v>13.1</v>
      </c>
      <c r="H5354" s="361" t="s">
        <v>488</v>
      </c>
      <c r="I5354" s="359" t="s">
        <v>1379</v>
      </c>
      <c r="J5354" s="359" t="s">
        <v>1380</v>
      </c>
      <c r="K5354" s="359" t="s">
        <v>22</v>
      </c>
      <c r="L5354" s="359" t="s">
        <v>1392</v>
      </c>
      <c r="M5354" s="368">
        <v>1998</v>
      </c>
      <c r="N5354" s="205">
        <v>39276</v>
      </c>
      <c r="O5354" s="203"/>
    </row>
    <row r="5355" spans="1:15" ht="27.75" hidden="1" customHeight="1" x14ac:dyDescent="0.25">
      <c r="A5355" s="203" t="s">
        <v>2163</v>
      </c>
      <c r="B5355" s="202" t="s">
        <v>789</v>
      </c>
      <c r="C5355" s="203" t="s">
        <v>96</v>
      </c>
      <c r="D5355" s="203" t="s">
        <v>1848</v>
      </c>
      <c r="E5355" s="202" t="s">
        <v>1837</v>
      </c>
      <c r="F5355" s="202" t="s">
        <v>475</v>
      </c>
      <c r="G5355" s="259">
        <v>4.7</v>
      </c>
      <c r="H5355" s="361" t="s">
        <v>488</v>
      </c>
      <c r="I5355" s="359" t="s">
        <v>1382</v>
      </c>
      <c r="J5355" s="359" t="s">
        <v>1380</v>
      </c>
      <c r="K5355" s="359" t="s">
        <v>22</v>
      </c>
      <c r="L5355" s="359" t="s">
        <v>1392</v>
      </c>
      <c r="M5355" s="368">
        <v>1998</v>
      </c>
      <c r="N5355" s="205">
        <v>39276</v>
      </c>
      <c r="O5355" s="203"/>
    </row>
    <row r="5356" spans="1:15" ht="27.75" hidden="1" customHeight="1" x14ac:dyDescent="0.25">
      <c r="A5356" s="203" t="s">
        <v>2163</v>
      </c>
      <c r="B5356" s="202" t="s">
        <v>789</v>
      </c>
      <c r="C5356" s="203" t="s">
        <v>96</v>
      </c>
      <c r="D5356" s="203" t="s">
        <v>1848</v>
      </c>
      <c r="E5356" s="202" t="s">
        <v>1837</v>
      </c>
      <c r="F5356" s="202" t="s">
        <v>475</v>
      </c>
      <c r="G5356" s="259">
        <v>3</v>
      </c>
      <c r="H5356" s="361" t="s">
        <v>488</v>
      </c>
      <c r="I5356" s="359" t="s">
        <v>1383</v>
      </c>
      <c r="J5356" s="359" t="s">
        <v>1380</v>
      </c>
      <c r="K5356" s="359" t="s">
        <v>22</v>
      </c>
      <c r="L5356" s="359" t="s">
        <v>1392</v>
      </c>
      <c r="M5356" s="368">
        <v>1998</v>
      </c>
      <c r="N5356" s="205">
        <v>39276</v>
      </c>
      <c r="O5356" s="203"/>
    </row>
    <row r="5357" spans="1:15" ht="27.75" hidden="1" customHeight="1" x14ac:dyDescent="0.25">
      <c r="A5357" s="203" t="s">
        <v>2163</v>
      </c>
      <c r="B5357" s="202" t="s">
        <v>789</v>
      </c>
      <c r="C5357" s="203" t="s">
        <v>96</v>
      </c>
      <c r="D5357" s="203" t="s">
        <v>1848</v>
      </c>
      <c r="E5357" s="202" t="s">
        <v>1837</v>
      </c>
      <c r="F5357" s="202" t="s">
        <v>475</v>
      </c>
      <c r="G5357" s="259">
        <v>1.5</v>
      </c>
      <c r="H5357" s="361" t="s">
        <v>488</v>
      </c>
      <c r="I5357" s="359" t="s">
        <v>1384</v>
      </c>
      <c r="J5357" s="359" t="s">
        <v>1380</v>
      </c>
      <c r="K5357" s="359" t="s">
        <v>22</v>
      </c>
      <c r="L5357" s="359" t="s">
        <v>1392</v>
      </c>
      <c r="M5357" s="368">
        <v>1998</v>
      </c>
      <c r="N5357" s="205">
        <v>39276</v>
      </c>
      <c r="O5357" s="203"/>
    </row>
    <row r="5358" spans="1:15" ht="27.75" hidden="1" customHeight="1" x14ac:dyDescent="0.25">
      <c r="A5358" s="203" t="s">
        <v>2163</v>
      </c>
      <c r="B5358" s="202" t="s">
        <v>789</v>
      </c>
      <c r="C5358" s="203" t="s">
        <v>96</v>
      </c>
      <c r="D5358" s="203" t="s">
        <v>1848</v>
      </c>
      <c r="E5358" s="202" t="s">
        <v>1837</v>
      </c>
      <c r="F5358" s="202" t="s">
        <v>475</v>
      </c>
      <c r="G5358" s="259">
        <v>0.6</v>
      </c>
      <c r="H5358" s="361" t="s">
        <v>488</v>
      </c>
      <c r="I5358" s="359" t="s">
        <v>1385</v>
      </c>
      <c r="J5358" s="359" t="s">
        <v>1380</v>
      </c>
      <c r="K5358" s="359" t="s">
        <v>22</v>
      </c>
      <c r="L5358" s="359" t="s">
        <v>1392</v>
      </c>
      <c r="M5358" s="368">
        <v>1998</v>
      </c>
      <c r="N5358" s="205">
        <v>39276</v>
      </c>
      <c r="O5358" s="203"/>
    </row>
    <row r="5359" spans="1:15" ht="27.75" hidden="1" customHeight="1" x14ac:dyDescent="0.25">
      <c r="A5359" s="203" t="s">
        <v>2163</v>
      </c>
      <c r="B5359" s="202" t="s">
        <v>789</v>
      </c>
      <c r="C5359" s="203" t="s">
        <v>96</v>
      </c>
      <c r="D5359" s="202" t="s">
        <v>787</v>
      </c>
      <c r="E5359" s="202" t="s">
        <v>1837</v>
      </c>
      <c r="F5359" s="202" t="s">
        <v>475</v>
      </c>
      <c r="G5359" s="253">
        <v>12.1</v>
      </c>
      <c r="H5359" s="361" t="s">
        <v>488</v>
      </c>
      <c r="I5359" s="359" t="s">
        <v>1379</v>
      </c>
      <c r="J5359" s="359" t="s">
        <v>1380</v>
      </c>
      <c r="K5359" s="359" t="s">
        <v>22</v>
      </c>
      <c r="L5359" s="359" t="s">
        <v>1392</v>
      </c>
      <c r="M5359" s="368">
        <v>1998</v>
      </c>
      <c r="N5359" s="205">
        <v>39276</v>
      </c>
      <c r="O5359" s="203"/>
    </row>
    <row r="5360" spans="1:15" ht="27.75" hidden="1" customHeight="1" x14ac:dyDescent="0.25">
      <c r="A5360" s="203" t="s">
        <v>2163</v>
      </c>
      <c r="B5360" s="202" t="s">
        <v>789</v>
      </c>
      <c r="C5360" s="203" t="s">
        <v>96</v>
      </c>
      <c r="D5360" s="202" t="s">
        <v>787</v>
      </c>
      <c r="E5360" s="202" t="s">
        <v>1837</v>
      </c>
      <c r="F5360" s="202" t="s">
        <v>475</v>
      </c>
      <c r="G5360" s="253">
        <v>4.3</v>
      </c>
      <c r="H5360" s="361" t="s">
        <v>488</v>
      </c>
      <c r="I5360" s="359" t="s">
        <v>1382</v>
      </c>
      <c r="J5360" s="359" t="s">
        <v>1380</v>
      </c>
      <c r="K5360" s="359" t="s">
        <v>22</v>
      </c>
      <c r="L5360" s="359" t="s">
        <v>1392</v>
      </c>
      <c r="M5360" s="368">
        <v>1998</v>
      </c>
      <c r="N5360" s="205">
        <v>39276</v>
      </c>
      <c r="O5360" s="203"/>
    </row>
    <row r="5361" spans="1:15" ht="27.75" hidden="1" customHeight="1" x14ac:dyDescent="0.25">
      <c r="A5361" s="203" t="s">
        <v>2163</v>
      </c>
      <c r="B5361" s="202" t="s">
        <v>789</v>
      </c>
      <c r="C5361" s="203" t="s">
        <v>96</v>
      </c>
      <c r="D5361" s="202" t="s">
        <v>787</v>
      </c>
      <c r="E5361" s="202" t="s">
        <v>1837</v>
      </c>
      <c r="F5361" s="202" t="s">
        <v>475</v>
      </c>
      <c r="G5361" s="253">
        <v>2.7</v>
      </c>
      <c r="H5361" s="361" t="s">
        <v>488</v>
      </c>
      <c r="I5361" s="359" t="s">
        <v>1383</v>
      </c>
      <c r="J5361" s="359" t="s">
        <v>1380</v>
      </c>
      <c r="K5361" s="359" t="s">
        <v>22</v>
      </c>
      <c r="L5361" s="359" t="s">
        <v>1392</v>
      </c>
      <c r="M5361" s="368">
        <v>1998</v>
      </c>
      <c r="N5361" s="205">
        <v>39276</v>
      </c>
      <c r="O5361" s="203"/>
    </row>
    <row r="5362" spans="1:15" ht="27.75" hidden="1" customHeight="1" x14ac:dyDescent="0.25">
      <c r="A5362" s="203" t="s">
        <v>2163</v>
      </c>
      <c r="B5362" s="202" t="s">
        <v>789</v>
      </c>
      <c r="C5362" s="203" t="s">
        <v>96</v>
      </c>
      <c r="D5362" s="202" t="s">
        <v>787</v>
      </c>
      <c r="E5362" s="202" t="s">
        <v>1837</v>
      </c>
      <c r="F5362" s="202" t="s">
        <v>475</v>
      </c>
      <c r="G5362" s="253">
        <v>1.4</v>
      </c>
      <c r="H5362" s="361" t="s">
        <v>488</v>
      </c>
      <c r="I5362" s="359" t="s">
        <v>1384</v>
      </c>
      <c r="J5362" s="359" t="s">
        <v>1380</v>
      </c>
      <c r="K5362" s="359" t="s">
        <v>22</v>
      </c>
      <c r="L5362" s="359" t="s">
        <v>1392</v>
      </c>
      <c r="M5362" s="368">
        <v>1998</v>
      </c>
      <c r="N5362" s="205">
        <v>39276</v>
      </c>
      <c r="O5362" s="203"/>
    </row>
    <row r="5363" spans="1:15" ht="27.75" hidden="1" customHeight="1" x14ac:dyDescent="0.25">
      <c r="A5363" s="203" t="s">
        <v>2163</v>
      </c>
      <c r="B5363" s="202" t="s">
        <v>789</v>
      </c>
      <c r="C5363" s="203" t="s">
        <v>96</v>
      </c>
      <c r="D5363" s="202" t="s">
        <v>787</v>
      </c>
      <c r="E5363" s="202" t="s">
        <v>1837</v>
      </c>
      <c r="F5363" s="202" t="s">
        <v>475</v>
      </c>
      <c r="G5363" s="253">
        <v>0.5</v>
      </c>
      <c r="H5363" s="361" t="s">
        <v>488</v>
      </c>
      <c r="I5363" s="359" t="s">
        <v>1385</v>
      </c>
      <c r="J5363" s="359" t="s">
        <v>1380</v>
      </c>
      <c r="K5363" s="359" t="s">
        <v>22</v>
      </c>
      <c r="L5363" s="359" t="s">
        <v>1392</v>
      </c>
      <c r="M5363" s="368">
        <v>1998</v>
      </c>
      <c r="N5363" s="205">
        <v>39276</v>
      </c>
      <c r="O5363" s="203"/>
    </row>
    <row r="5364" spans="1:15" ht="27.75" hidden="1" customHeight="1" x14ac:dyDescent="0.25">
      <c r="A5364" s="203" t="s">
        <v>2163</v>
      </c>
      <c r="B5364" s="202" t="s">
        <v>789</v>
      </c>
      <c r="C5364" s="203" t="s">
        <v>1376</v>
      </c>
      <c r="D5364" s="202" t="s">
        <v>787</v>
      </c>
      <c r="E5364" s="202" t="s">
        <v>1837</v>
      </c>
      <c r="F5364" s="202" t="s">
        <v>475</v>
      </c>
      <c r="G5364" s="253">
        <v>6.86</v>
      </c>
      <c r="H5364" s="361" t="s">
        <v>1378</v>
      </c>
      <c r="I5364" s="359" t="s">
        <v>1379</v>
      </c>
      <c r="J5364" s="359" t="s">
        <v>1380</v>
      </c>
      <c r="K5364" s="359" t="s">
        <v>9</v>
      </c>
      <c r="L5364" s="359" t="s">
        <v>1381</v>
      </c>
      <c r="M5364" s="368">
        <v>1988</v>
      </c>
      <c r="N5364" s="205">
        <v>38812</v>
      </c>
      <c r="O5364" s="203"/>
    </row>
    <row r="5365" spans="1:15" ht="27.75" hidden="1" customHeight="1" x14ac:dyDescent="0.25">
      <c r="A5365" s="203" t="s">
        <v>2163</v>
      </c>
      <c r="B5365" s="202" t="s">
        <v>789</v>
      </c>
      <c r="C5365" s="203" t="s">
        <v>1376</v>
      </c>
      <c r="D5365" s="202" t="s">
        <v>787</v>
      </c>
      <c r="E5365" s="202" t="s">
        <v>1837</v>
      </c>
      <c r="F5365" s="202" t="s">
        <v>475</v>
      </c>
      <c r="G5365" s="253">
        <v>2.52</v>
      </c>
      <c r="H5365" s="361" t="s">
        <v>1378</v>
      </c>
      <c r="I5365" s="359" t="s">
        <v>1382</v>
      </c>
      <c r="J5365" s="359" t="s">
        <v>1380</v>
      </c>
      <c r="K5365" s="359" t="s">
        <v>9</v>
      </c>
      <c r="L5365" s="359" t="s">
        <v>1381</v>
      </c>
      <c r="M5365" s="368">
        <v>1988</v>
      </c>
      <c r="N5365" s="205">
        <v>38812</v>
      </c>
      <c r="O5365" s="203"/>
    </row>
    <row r="5366" spans="1:15" ht="27.75" hidden="1" customHeight="1" x14ac:dyDescent="0.25">
      <c r="A5366" s="203" t="s">
        <v>2163</v>
      </c>
      <c r="B5366" s="202" t="s">
        <v>789</v>
      </c>
      <c r="C5366" s="203" t="s">
        <v>1376</v>
      </c>
      <c r="D5366" s="202" t="s">
        <v>787</v>
      </c>
      <c r="E5366" s="202" t="s">
        <v>1837</v>
      </c>
      <c r="F5366" s="202" t="s">
        <v>475</v>
      </c>
      <c r="G5366" s="253">
        <v>1.1200000000000001</v>
      </c>
      <c r="H5366" s="361" t="s">
        <v>1378</v>
      </c>
      <c r="I5366" s="359" t="s">
        <v>1383</v>
      </c>
      <c r="J5366" s="359" t="s">
        <v>1380</v>
      </c>
      <c r="K5366" s="359" t="s">
        <v>9</v>
      </c>
      <c r="L5366" s="359" t="s">
        <v>1381</v>
      </c>
      <c r="M5366" s="368">
        <v>1988</v>
      </c>
      <c r="N5366" s="205">
        <v>38812</v>
      </c>
      <c r="O5366" s="203"/>
    </row>
    <row r="5367" spans="1:15" ht="27.75" hidden="1" customHeight="1" x14ac:dyDescent="0.25">
      <c r="A5367" s="203" t="s">
        <v>2163</v>
      </c>
      <c r="B5367" s="202" t="s">
        <v>789</v>
      </c>
      <c r="C5367" s="203" t="s">
        <v>1376</v>
      </c>
      <c r="D5367" s="202" t="s">
        <v>787</v>
      </c>
      <c r="E5367" s="202" t="s">
        <v>1837</v>
      </c>
      <c r="F5367" s="202" t="s">
        <v>475</v>
      </c>
      <c r="G5367" s="253">
        <v>0.39</v>
      </c>
      <c r="H5367" s="361" t="s">
        <v>1378</v>
      </c>
      <c r="I5367" s="359" t="s">
        <v>1384</v>
      </c>
      <c r="J5367" s="359" t="s">
        <v>1380</v>
      </c>
      <c r="K5367" s="359" t="s">
        <v>9</v>
      </c>
      <c r="L5367" s="359" t="s">
        <v>1381</v>
      </c>
      <c r="M5367" s="368">
        <v>1988</v>
      </c>
      <c r="N5367" s="205">
        <v>38812</v>
      </c>
      <c r="O5367" s="203"/>
    </row>
    <row r="5368" spans="1:15" ht="27.75" hidden="1" customHeight="1" x14ac:dyDescent="0.25">
      <c r="A5368" s="203" t="s">
        <v>2163</v>
      </c>
      <c r="B5368" s="202" t="s">
        <v>789</v>
      </c>
      <c r="C5368" s="203" t="s">
        <v>1376</v>
      </c>
      <c r="D5368" s="202" t="s">
        <v>787</v>
      </c>
      <c r="E5368" s="202" t="s">
        <v>1837</v>
      </c>
      <c r="F5368" s="202" t="s">
        <v>475</v>
      </c>
      <c r="G5368" s="253">
        <v>0.15</v>
      </c>
      <c r="H5368" s="361" t="s">
        <v>1378</v>
      </c>
      <c r="I5368" s="359" t="s">
        <v>1385</v>
      </c>
      <c r="J5368" s="359" t="s">
        <v>1380</v>
      </c>
      <c r="K5368" s="359" t="s">
        <v>9</v>
      </c>
      <c r="L5368" s="359" t="s">
        <v>1381</v>
      </c>
      <c r="M5368" s="368">
        <v>1988</v>
      </c>
      <c r="N5368" s="205">
        <v>38812</v>
      </c>
      <c r="O5368" s="203"/>
    </row>
    <row r="5369" spans="1:15" ht="27.75" hidden="1" customHeight="1" x14ac:dyDescent="0.25">
      <c r="A5369" s="203" t="s">
        <v>2163</v>
      </c>
      <c r="B5369" s="202" t="s">
        <v>789</v>
      </c>
      <c r="C5369" s="203" t="s">
        <v>1376</v>
      </c>
      <c r="D5369" s="202" t="s">
        <v>790</v>
      </c>
      <c r="E5369" s="202" t="s">
        <v>1837</v>
      </c>
      <c r="F5369" s="202" t="s">
        <v>475</v>
      </c>
      <c r="G5369" s="253">
        <v>6.82</v>
      </c>
      <c r="H5369" s="361" t="s">
        <v>1378</v>
      </c>
      <c r="I5369" s="359" t="s">
        <v>1379</v>
      </c>
      <c r="J5369" s="359" t="s">
        <v>1380</v>
      </c>
      <c r="K5369" s="359" t="s">
        <v>9</v>
      </c>
      <c r="L5369" s="359" t="s">
        <v>1381</v>
      </c>
      <c r="M5369" s="368">
        <v>2001</v>
      </c>
      <c r="N5369" s="205">
        <v>38812</v>
      </c>
      <c r="O5369" s="203"/>
    </row>
    <row r="5370" spans="1:15" ht="27.75" hidden="1" customHeight="1" x14ac:dyDescent="0.25">
      <c r="A5370" s="203" t="s">
        <v>2163</v>
      </c>
      <c r="B5370" s="202" t="s">
        <v>789</v>
      </c>
      <c r="C5370" s="203" t="s">
        <v>1376</v>
      </c>
      <c r="D5370" s="202" t="s">
        <v>790</v>
      </c>
      <c r="E5370" s="202" t="s">
        <v>1837</v>
      </c>
      <c r="F5370" s="202" t="s">
        <v>475</v>
      </c>
      <c r="G5370" s="253">
        <v>2.4700000000000002</v>
      </c>
      <c r="H5370" s="361" t="s">
        <v>1378</v>
      </c>
      <c r="I5370" s="359" t="s">
        <v>1382</v>
      </c>
      <c r="J5370" s="359" t="s">
        <v>1380</v>
      </c>
      <c r="K5370" s="359" t="s">
        <v>9</v>
      </c>
      <c r="L5370" s="359" t="s">
        <v>1381</v>
      </c>
      <c r="M5370" s="368">
        <v>2001</v>
      </c>
      <c r="N5370" s="205">
        <v>38812</v>
      </c>
      <c r="O5370" s="203"/>
    </row>
    <row r="5371" spans="1:15" ht="27.75" hidden="1" customHeight="1" x14ac:dyDescent="0.25">
      <c r="A5371" s="203" t="s">
        <v>2163</v>
      </c>
      <c r="B5371" s="202" t="s">
        <v>789</v>
      </c>
      <c r="C5371" s="203" t="s">
        <v>1376</v>
      </c>
      <c r="D5371" s="202" t="s">
        <v>790</v>
      </c>
      <c r="E5371" s="202" t="s">
        <v>1837</v>
      </c>
      <c r="F5371" s="202" t="s">
        <v>475</v>
      </c>
      <c r="G5371" s="253">
        <v>1.07</v>
      </c>
      <c r="H5371" s="361" t="s">
        <v>1378</v>
      </c>
      <c r="I5371" s="359" t="s">
        <v>1383</v>
      </c>
      <c r="J5371" s="359" t="s">
        <v>1380</v>
      </c>
      <c r="K5371" s="359" t="s">
        <v>9</v>
      </c>
      <c r="L5371" s="359" t="s">
        <v>1381</v>
      </c>
      <c r="M5371" s="368">
        <v>2001</v>
      </c>
      <c r="N5371" s="205">
        <v>38812</v>
      </c>
      <c r="O5371" s="203"/>
    </row>
    <row r="5372" spans="1:15" ht="27.75" hidden="1" customHeight="1" x14ac:dyDescent="0.25">
      <c r="A5372" s="203" t="s">
        <v>2163</v>
      </c>
      <c r="B5372" s="202" t="s">
        <v>789</v>
      </c>
      <c r="C5372" s="203" t="s">
        <v>1376</v>
      </c>
      <c r="D5372" s="202" t="s">
        <v>790</v>
      </c>
      <c r="E5372" s="202" t="s">
        <v>1837</v>
      </c>
      <c r="F5372" s="202" t="s">
        <v>475</v>
      </c>
      <c r="G5372" s="253">
        <v>0.35</v>
      </c>
      <c r="H5372" s="361" t="s">
        <v>1378</v>
      </c>
      <c r="I5372" s="359" t="s">
        <v>1384</v>
      </c>
      <c r="J5372" s="359" t="s">
        <v>1380</v>
      </c>
      <c r="K5372" s="359" t="s">
        <v>9</v>
      </c>
      <c r="L5372" s="359" t="s">
        <v>1381</v>
      </c>
      <c r="M5372" s="368">
        <v>2001</v>
      </c>
      <c r="N5372" s="205">
        <v>38812</v>
      </c>
      <c r="O5372" s="203"/>
    </row>
    <row r="5373" spans="1:15" ht="27.75" hidden="1" customHeight="1" x14ac:dyDescent="0.25">
      <c r="A5373" s="203" t="s">
        <v>2163</v>
      </c>
      <c r="B5373" s="202" t="s">
        <v>789</v>
      </c>
      <c r="C5373" s="203" t="s">
        <v>1376</v>
      </c>
      <c r="D5373" s="202" t="s">
        <v>790</v>
      </c>
      <c r="E5373" s="202" t="s">
        <v>1837</v>
      </c>
      <c r="F5373" s="202" t="s">
        <v>475</v>
      </c>
      <c r="G5373" s="253">
        <v>0.11</v>
      </c>
      <c r="H5373" s="361" t="s">
        <v>1378</v>
      </c>
      <c r="I5373" s="359" t="s">
        <v>1385</v>
      </c>
      <c r="J5373" s="359" t="s">
        <v>1380</v>
      </c>
      <c r="K5373" s="359" t="s">
        <v>9</v>
      </c>
      <c r="L5373" s="359" t="s">
        <v>1381</v>
      </c>
      <c r="M5373" s="368">
        <v>2001</v>
      </c>
      <c r="N5373" s="205">
        <v>38812</v>
      </c>
      <c r="O5373" s="203"/>
    </row>
    <row r="5374" spans="1:15" ht="27.75" hidden="1" customHeight="1" x14ac:dyDescent="0.25">
      <c r="A5374" s="203" t="s">
        <v>2163</v>
      </c>
      <c r="B5374" s="202" t="s">
        <v>789</v>
      </c>
      <c r="C5374" s="203" t="s">
        <v>1403</v>
      </c>
      <c r="D5374" s="202" t="s">
        <v>1404</v>
      </c>
      <c r="E5374" s="202" t="s">
        <v>1405</v>
      </c>
      <c r="F5374" s="202" t="s">
        <v>475</v>
      </c>
      <c r="G5374" s="253">
        <v>154</v>
      </c>
      <c r="H5374" s="361" t="s">
        <v>1406</v>
      </c>
      <c r="I5374" s="359" t="s">
        <v>1407</v>
      </c>
      <c r="J5374" s="359" t="s">
        <v>1380</v>
      </c>
      <c r="K5374" s="359" t="s">
        <v>22</v>
      </c>
      <c r="L5374" s="359" t="s">
        <v>1408</v>
      </c>
      <c r="M5374" s="368" t="s">
        <v>1407</v>
      </c>
      <c r="N5374" s="205">
        <v>42486</v>
      </c>
      <c r="O5374" s="203"/>
    </row>
    <row r="5375" spans="1:15" ht="27.75" hidden="1" customHeight="1" x14ac:dyDescent="0.25">
      <c r="A5375" s="203" t="s">
        <v>2173</v>
      </c>
      <c r="B5375" s="202" t="s">
        <v>2429</v>
      </c>
      <c r="C5375" s="203" t="s">
        <v>1415</v>
      </c>
      <c r="D5375" s="202" t="s">
        <v>2174</v>
      </c>
      <c r="E5375" s="202" t="s">
        <v>2175</v>
      </c>
      <c r="F5375" s="202" t="s">
        <v>505</v>
      </c>
      <c r="G5375" s="253">
        <v>14.35</v>
      </c>
      <c r="H5375" s="361" t="s">
        <v>1400</v>
      </c>
      <c r="I5375" s="359" t="s">
        <v>1379</v>
      </c>
      <c r="J5375" s="274">
        <v>0.66</v>
      </c>
      <c r="K5375" s="361" t="s">
        <v>1391</v>
      </c>
      <c r="L5375" s="359" t="s">
        <v>1392</v>
      </c>
      <c r="M5375" s="368">
        <v>2006</v>
      </c>
      <c r="N5375" s="205">
        <v>43004</v>
      </c>
      <c r="O5375" s="203" t="s">
        <v>1418</v>
      </c>
    </row>
    <row r="5376" spans="1:15" ht="27.75" hidden="1" customHeight="1" x14ac:dyDescent="0.25">
      <c r="A5376" s="203" t="s">
        <v>2173</v>
      </c>
      <c r="B5376" s="202" t="s">
        <v>2429</v>
      </c>
      <c r="C5376" s="203" t="s">
        <v>1415</v>
      </c>
      <c r="D5376" s="202" t="s">
        <v>2174</v>
      </c>
      <c r="E5376" s="202" t="s">
        <v>2175</v>
      </c>
      <c r="F5376" s="202" t="s">
        <v>505</v>
      </c>
      <c r="G5376" s="253">
        <v>6.28</v>
      </c>
      <c r="H5376" s="361" t="s">
        <v>1400</v>
      </c>
      <c r="I5376" s="359" t="s">
        <v>1382</v>
      </c>
      <c r="J5376" s="274">
        <v>0.66</v>
      </c>
      <c r="K5376" s="361" t="s">
        <v>1391</v>
      </c>
      <c r="L5376" s="359" t="s">
        <v>1392</v>
      </c>
      <c r="M5376" s="368">
        <v>2006</v>
      </c>
      <c r="N5376" s="205">
        <v>43004</v>
      </c>
      <c r="O5376" s="203" t="s">
        <v>1418</v>
      </c>
    </row>
    <row r="5377" spans="1:15" ht="27.75" hidden="1" customHeight="1" x14ac:dyDescent="0.25">
      <c r="A5377" s="203" t="s">
        <v>2173</v>
      </c>
      <c r="B5377" s="202" t="s">
        <v>2429</v>
      </c>
      <c r="C5377" s="203" t="s">
        <v>1415</v>
      </c>
      <c r="D5377" s="202" t="s">
        <v>2174</v>
      </c>
      <c r="E5377" s="202" t="s">
        <v>2175</v>
      </c>
      <c r="F5377" s="202" t="s">
        <v>505</v>
      </c>
      <c r="G5377" s="253">
        <v>3.58</v>
      </c>
      <c r="H5377" s="361" t="s">
        <v>1400</v>
      </c>
      <c r="I5377" s="359" t="s">
        <v>1383</v>
      </c>
      <c r="J5377" s="274">
        <v>0.66</v>
      </c>
      <c r="K5377" s="361" t="s">
        <v>1391</v>
      </c>
      <c r="L5377" s="359" t="s">
        <v>1392</v>
      </c>
      <c r="M5377" s="368">
        <v>2006</v>
      </c>
      <c r="N5377" s="205">
        <v>43004</v>
      </c>
      <c r="O5377" s="203" t="s">
        <v>1418</v>
      </c>
    </row>
    <row r="5378" spans="1:15" ht="27.75" hidden="1" customHeight="1" x14ac:dyDescent="0.25">
      <c r="A5378" s="203" t="s">
        <v>2173</v>
      </c>
      <c r="B5378" s="202" t="s">
        <v>2429</v>
      </c>
      <c r="C5378" s="203" t="s">
        <v>1415</v>
      </c>
      <c r="D5378" s="202" t="s">
        <v>2174</v>
      </c>
      <c r="E5378" s="202" t="s">
        <v>2175</v>
      </c>
      <c r="F5378" s="202" t="s">
        <v>505</v>
      </c>
      <c r="G5378" s="253">
        <v>2.0099999999999998</v>
      </c>
      <c r="H5378" s="361" t="s">
        <v>1400</v>
      </c>
      <c r="I5378" s="359" t="s">
        <v>1384</v>
      </c>
      <c r="J5378" s="274">
        <v>0.66</v>
      </c>
      <c r="K5378" s="361" t="s">
        <v>1391</v>
      </c>
      <c r="L5378" s="359" t="s">
        <v>1392</v>
      </c>
      <c r="M5378" s="368">
        <v>2006</v>
      </c>
      <c r="N5378" s="205">
        <v>43004</v>
      </c>
      <c r="O5378" s="203" t="s">
        <v>1418</v>
      </c>
    </row>
    <row r="5379" spans="1:15" ht="27.75" hidden="1" customHeight="1" x14ac:dyDescent="0.25">
      <c r="A5379" s="203" t="s">
        <v>2173</v>
      </c>
      <c r="B5379" s="202" t="s">
        <v>2429</v>
      </c>
      <c r="C5379" s="203" t="s">
        <v>1415</v>
      </c>
      <c r="D5379" s="202" t="s">
        <v>2174</v>
      </c>
      <c r="E5379" s="202" t="s">
        <v>2175</v>
      </c>
      <c r="F5379" s="202" t="s">
        <v>505</v>
      </c>
      <c r="G5379" s="253">
        <v>0.99</v>
      </c>
      <c r="H5379" s="361" t="s">
        <v>1400</v>
      </c>
      <c r="I5379" s="359" t="s">
        <v>1385</v>
      </c>
      <c r="J5379" s="274">
        <v>0.66</v>
      </c>
      <c r="K5379" s="361" t="s">
        <v>1391</v>
      </c>
      <c r="L5379" s="359" t="s">
        <v>1392</v>
      </c>
      <c r="M5379" s="368">
        <v>2006</v>
      </c>
      <c r="N5379" s="205">
        <v>43004</v>
      </c>
      <c r="O5379" s="203" t="s">
        <v>1418</v>
      </c>
    </row>
    <row r="5380" spans="1:15" ht="27.75" hidden="1" customHeight="1" x14ac:dyDescent="0.25">
      <c r="A5380" s="203" t="s">
        <v>2173</v>
      </c>
      <c r="B5380" s="202" t="s">
        <v>2429</v>
      </c>
      <c r="C5380" s="203" t="s">
        <v>1415</v>
      </c>
      <c r="D5380" s="202" t="s">
        <v>1422</v>
      </c>
      <c r="E5380" s="202" t="s">
        <v>1423</v>
      </c>
      <c r="F5380" s="202" t="s">
        <v>505</v>
      </c>
      <c r="G5380" s="253">
        <v>26</v>
      </c>
      <c r="H5380" s="361" t="s">
        <v>1414</v>
      </c>
      <c r="I5380" s="359" t="s">
        <v>1407</v>
      </c>
      <c r="J5380" s="358">
        <v>0.5</v>
      </c>
      <c r="K5380" s="361" t="s">
        <v>1421</v>
      </c>
      <c r="L5380" s="359" t="s">
        <v>1392</v>
      </c>
      <c r="M5380" s="368">
        <v>2006</v>
      </c>
      <c r="N5380" s="205">
        <v>43004</v>
      </c>
      <c r="O5380" s="203"/>
    </row>
    <row r="5381" spans="1:15" ht="27.75" hidden="1" customHeight="1" x14ac:dyDescent="0.25">
      <c r="A5381" s="203" t="s">
        <v>2173</v>
      </c>
      <c r="B5381" s="202" t="s">
        <v>2429</v>
      </c>
      <c r="C5381" s="203" t="s">
        <v>1403</v>
      </c>
      <c r="D5381" s="202" t="s">
        <v>1404</v>
      </c>
      <c r="E5381" s="202" t="s">
        <v>1405</v>
      </c>
      <c r="F5381" s="202" t="s">
        <v>475</v>
      </c>
      <c r="G5381" s="253">
        <v>154</v>
      </c>
      <c r="H5381" s="361" t="s">
        <v>1406</v>
      </c>
      <c r="I5381" s="359" t="s">
        <v>1407</v>
      </c>
      <c r="J5381" s="208">
        <v>0</v>
      </c>
      <c r="K5381" s="359" t="s">
        <v>22</v>
      </c>
      <c r="L5381" s="359" t="s">
        <v>1408</v>
      </c>
      <c r="M5381" s="368" t="s">
        <v>1407</v>
      </c>
      <c r="N5381" s="205">
        <v>42486</v>
      </c>
      <c r="O5381" s="203"/>
    </row>
    <row r="5382" spans="1:15" ht="27.75" hidden="1" customHeight="1" x14ac:dyDescent="0.25">
      <c r="A5382" s="203" t="s">
        <v>2176</v>
      </c>
      <c r="B5382" s="202" t="s">
        <v>2430</v>
      </c>
      <c r="C5382" s="203" t="s">
        <v>1415</v>
      </c>
      <c r="D5382" s="202" t="s">
        <v>1416</v>
      </c>
      <c r="E5382" s="202" t="s">
        <v>1417</v>
      </c>
      <c r="F5382" s="202" t="s">
        <v>505</v>
      </c>
      <c r="G5382" s="253">
        <v>54.39</v>
      </c>
      <c r="H5382" s="361" t="s">
        <v>1400</v>
      </c>
      <c r="I5382" s="359" t="s">
        <v>1379</v>
      </c>
      <c r="J5382" s="274">
        <v>0.57999999999999996</v>
      </c>
      <c r="K5382" s="361" t="s">
        <v>1391</v>
      </c>
      <c r="L5382" s="359" t="s">
        <v>1392</v>
      </c>
      <c r="M5382" s="368">
        <v>2006</v>
      </c>
      <c r="N5382" s="205">
        <v>43004</v>
      </c>
      <c r="O5382" s="203" t="s">
        <v>1418</v>
      </c>
    </row>
    <row r="5383" spans="1:15" ht="27.75" hidden="1" customHeight="1" x14ac:dyDescent="0.25">
      <c r="A5383" s="203" t="s">
        <v>2176</v>
      </c>
      <c r="B5383" s="202" t="s">
        <v>2430</v>
      </c>
      <c r="C5383" s="203" t="s">
        <v>1415</v>
      </c>
      <c r="D5383" s="202" t="s">
        <v>1416</v>
      </c>
      <c r="E5383" s="202" t="s">
        <v>1417</v>
      </c>
      <c r="F5383" s="202" t="s">
        <v>505</v>
      </c>
      <c r="G5383" s="253">
        <v>28.41</v>
      </c>
      <c r="H5383" s="361" t="s">
        <v>1400</v>
      </c>
      <c r="I5383" s="359" t="s">
        <v>1382</v>
      </c>
      <c r="J5383" s="274">
        <v>0.57999999999999996</v>
      </c>
      <c r="K5383" s="361" t="s">
        <v>1391</v>
      </c>
      <c r="L5383" s="359" t="s">
        <v>1392</v>
      </c>
      <c r="M5383" s="368">
        <v>2006</v>
      </c>
      <c r="N5383" s="205">
        <v>43004</v>
      </c>
      <c r="O5383" s="203" t="s">
        <v>1418</v>
      </c>
    </row>
    <row r="5384" spans="1:15" ht="27.75" hidden="1" customHeight="1" x14ac:dyDescent="0.25">
      <c r="A5384" s="203" t="s">
        <v>2176</v>
      </c>
      <c r="B5384" s="202" t="s">
        <v>2430</v>
      </c>
      <c r="C5384" s="203" t="s">
        <v>1415</v>
      </c>
      <c r="D5384" s="202" t="s">
        <v>1416</v>
      </c>
      <c r="E5384" s="202" t="s">
        <v>1417</v>
      </c>
      <c r="F5384" s="202" t="s">
        <v>505</v>
      </c>
      <c r="G5384" s="253">
        <v>17.64</v>
      </c>
      <c r="H5384" s="361" t="s">
        <v>1400</v>
      </c>
      <c r="I5384" s="359" t="s">
        <v>1383</v>
      </c>
      <c r="J5384" s="274">
        <v>0.57999999999999996</v>
      </c>
      <c r="K5384" s="361" t="s">
        <v>1391</v>
      </c>
      <c r="L5384" s="359" t="s">
        <v>1392</v>
      </c>
      <c r="M5384" s="368">
        <v>2006</v>
      </c>
      <c r="N5384" s="205">
        <v>43004</v>
      </c>
      <c r="O5384" s="203" t="s">
        <v>1418</v>
      </c>
    </row>
    <row r="5385" spans="1:15" ht="27.75" hidden="1" customHeight="1" x14ac:dyDescent="0.25">
      <c r="A5385" s="203" t="s">
        <v>2176</v>
      </c>
      <c r="B5385" s="202" t="s">
        <v>2430</v>
      </c>
      <c r="C5385" s="203" t="s">
        <v>1415</v>
      </c>
      <c r="D5385" s="202" t="s">
        <v>1416</v>
      </c>
      <c r="E5385" s="202" t="s">
        <v>1417</v>
      </c>
      <c r="F5385" s="202" t="s">
        <v>505</v>
      </c>
      <c r="G5385" s="253">
        <v>12.37</v>
      </c>
      <c r="H5385" s="361" t="s">
        <v>1400</v>
      </c>
      <c r="I5385" s="359" t="s">
        <v>1384</v>
      </c>
      <c r="J5385" s="274">
        <v>0.57999999999999996</v>
      </c>
      <c r="K5385" s="361" t="s">
        <v>1391</v>
      </c>
      <c r="L5385" s="359" t="s">
        <v>1392</v>
      </c>
      <c r="M5385" s="368">
        <v>2006</v>
      </c>
      <c r="N5385" s="205">
        <v>43004</v>
      </c>
      <c r="O5385" s="203" t="s">
        <v>1418</v>
      </c>
    </row>
    <row r="5386" spans="1:15" ht="27.75" hidden="1" customHeight="1" x14ac:dyDescent="0.25">
      <c r="A5386" s="203" t="s">
        <v>2176</v>
      </c>
      <c r="B5386" s="202" t="s">
        <v>2430</v>
      </c>
      <c r="C5386" s="203" t="s">
        <v>1415</v>
      </c>
      <c r="D5386" s="202" t="s">
        <v>1416</v>
      </c>
      <c r="E5386" s="202" t="s">
        <v>1417</v>
      </c>
      <c r="F5386" s="202" t="s">
        <v>505</v>
      </c>
      <c r="G5386" s="253">
        <v>6.56</v>
      </c>
      <c r="H5386" s="361" t="s">
        <v>1400</v>
      </c>
      <c r="I5386" s="359" t="s">
        <v>1385</v>
      </c>
      <c r="J5386" s="274">
        <v>0.57999999999999996</v>
      </c>
      <c r="K5386" s="361" t="s">
        <v>1391</v>
      </c>
      <c r="L5386" s="359" t="s">
        <v>1392</v>
      </c>
      <c r="M5386" s="368">
        <v>2006</v>
      </c>
      <c r="N5386" s="205">
        <v>43004</v>
      </c>
      <c r="O5386" s="203" t="s">
        <v>1418</v>
      </c>
    </row>
    <row r="5387" spans="1:15" ht="27.75" hidden="1" customHeight="1" x14ac:dyDescent="0.25">
      <c r="A5387" s="203" t="s">
        <v>2176</v>
      </c>
      <c r="B5387" s="202" t="s">
        <v>2430</v>
      </c>
      <c r="C5387" s="203" t="s">
        <v>1415</v>
      </c>
      <c r="D5387" s="202" t="s">
        <v>2174</v>
      </c>
      <c r="E5387" s="202" t="s">
        <v>2175</v>
      </c>
      <c r="F5387" s="202" t="s">
        <v>505</v>
      </c>
      <c r="G5387" s="253">
        <v>12.27</v>
      </c>
      <c r="H5387" s="361" t="s">
        <v>1400</v>
      </c>
      <c r="I5387" s="359" t="s">
        <v>1379</v>
      </c>
      <c r="J5387" s="274">
        <v>0.66</v>
      </c>
      <c r="K5387" s="361" t="s">
        <v>1391</v>
      </c>
      <c r="L5387" s="359" t="s">
        <v>1392</v>
      </c>
      <c r="M5387" s="368">
        <v>2006</v>
      </c>
      <c r="N5387" s="205">
        <v>43004</v>
      </c>
      <c r="O5387" s="203" t="s">
        <v>1418</v>
      </c>
    </row>
    <row r="5388" spans="1:15" ht="27.75" hidden="1" customHeight="1" x14ac:dyDescent="0.25">
      <c r="A5388" s="203" t="s">
        <v>2176</v>
      </c>
      <c r="B5388" s="202" t="s">
        <v>2430</v>
      </c>
      <c r="C5388" s="203" t="s">
        <v>1415</v>
      </c>
      <c r="D5388" s="202" t="s">
        <v>2174</v>
      </c>
      <c r="E5388" s="202" t="s">
        <v>2175</v>
      </c>
      <c r="F5388" s="202" t="s">
        <v>505</v>
      </c>
      <c r="G5388" s="253">
        <v>5.37</v>
      </c>
      <c r="H5388" s="361" t="s">
        <v>1400</v>
      </c>
      <c r="I5388" s="359" t="s">
        <v>1382</v>
      </c>
      <c r="J5388" s="274">
        <v>0.66</v>
      </c>
      <c r="K5388" s="361" t="s">
        <v>1391</v>
      </c>
      <c r="L5388" s="359" t="s">
        <v>1392</v>
      </c>
      <c r="M5388" s="368">
        <v>2006</v>
      </c>
      <c r="N5388" s="205">
        <v>43004</v>
      </c>
      <c r="O5388" s="203" t="s">
        <v>1418</v>
      </c>
    </row>
    <row r="5389" spans="1:15" ht="27.75" hidden="1" customHeight="1" x14ac:dyDescent="0.25">
      <c r="A5389" s="203" t="s">
        <v>2176</v>
      </c>
      <c r="B5389" s="202" t="s">
        <v>2430</v>
      </c>
      <c r="C5389" s="203" t="s">
        <v>1415</v>
      </c>
      <c r="D5389" s="202" t="s">
        <v>2174</v>
      </c>
      <c r="E5389" s="202" t="s">
        <v>2175</v>
      </c>
      <c r="F5389" s="202" t="s">
        <v>505</v>
      </c>
      <c r="G5389" s="253">
        <v>3.06</v>
      </c>
      <c r="H5389" s="361" t="s">
        <v>1400</v>
      </c>
      <c r="I5389" s="359" t="s">
        <v>1383</v>
      </c>
      <c r="J5389" s="274">
        <v>0.66</v>
      </c>
      <c r="K5389" s="361" t="s">
        <v>1391</v>
      </c>
      <c r="L5389" s="359" t="s">
        <v>1392</v>
      </c>
      <c r="M5389" s="368">
        <v>2006</v>
      </c>
      <c r="N5389" s="205">
        <v>43004</v>
      </c>
      <c r="O5389" s="203" t="s">
        <v>1418</v>
      </c>
    </row>
    <row r="5390" spans="1:15" ht="27.75" hidden="1" customHeight="1" x14ac:dyDescent="0.25">
      <c r="A5390" s="203" t="s">
        <v>2176</v>
      </c>
      <c r="B5390" s="202" t="s">
        <v>2430</v>
      </c>
      <c r="C5390" s="203" t="s">
        <v>1415</v>
      </c>
      <c r="D5390" s="202" t="s">
        <v>2174</v>
      </c>
      <c r="E5390" s="202" t="s">
        <v>2175</v>
      </c>
      <c r="F5390" s="202" t="s">
        <v>505</v>
      </c>
      <c r="G5390" s="253">
        <v>1.72</v>
      </c>
      <c r="H5390" s="361" t="s">
        <v>1400</v>
      </c>
      <c r="I5390" s="359" t="s">
        <v>1384</v>
      </c>
      <c r="J5390" s="274">
        <v>0.66</v>
      </c>
      <c r="K5390" s="361" t="s">
        <v>1391</v>
      </c>
      <c r="L5390" s="359" t="s">
        <v>1392</v>
      </c>
      <c r="M5390" s="368">
        <v>2006</v>
      </c>
      <c r="N5390" s="205">
        <v>43004</v>
      </c>
      <c r="O5390" s="203" t="s">
        <v>1418</v>
      </c>
    </row>
    <row r="5391" spans="1:15" ht="27.75" hidden="1" customHeight="1" x14ac:dyDescent="0.25">
      <c r="A5391" s="203" t="s">
        <v>2176</v>
      </c>
      <c r="B5391" s="202" t="s">
        <v>2430</v>
      </c>
      <c r="C5391" s="203" t="s">
        <v>1415</v>
      </c>
      <c r="D5391" s="202" t="s">
        <v>2174</v>
      </c>
      <c r="E5391" s="202" t="s">
        <v>2175</v>
      </c>
      <c r="F5391" s="202" t="s">
        <v>505</v>
      </c>
      <c r="G5391" s="253">
        <v>0.84</v>
      </c>
      <c r="H5391" s="361" t="s">
        <v>1400</v>
      </c>
      <c r="I5391" s="359" t="s">
        <v>1385</v>
      </c>
      <c r="J5391" s="274">
        <v>0.66</v>
      </c>
      <c r="K5391" s="361" t="s">
        <v>1391</v>
      </c>
      <c r="L5391" s="359" t="s">
        <v>1392</v>
      </c>
      <c r="M5391" s="368">
        <v>2006</v>
      </c>
      <c r="N5391" s="205">
        <v>43004</v>
      </c>
      <c r="O5391" s="203" t="s">
        <v>1418</v>
      </c>
    </row>
    <row r="5392" spans="1:15" ht="27.75" hidden="1" customHeight="1" x14ac:dyDescent="0.25">
      <c r="A5392" s="203" t="s">
        <v>2176</v>
      </c>
      <c r="B5392" s="202" t="s">
        <v>2430</v>
      </c>
      <c r="C5392" s="203" t="s">
        <v>1403</v>
      </c>
      <c r="D5392" s="202" t="s">
        <v>1404</v>
      </c>
      <c r="E5392" s="202" t="s">
        <v>1405</v>
      </c>
      <c r="F5392" s="202" t="s">
        <v>475</v>
      </c>
      <c r="G5392" s="253">
        <v>154</v>
      </c>
      <c r="H5392" s="361" t="s">
        <v>1406</v>
      </c>
      <c r="I5392" s="359" t="s">
        <v>1407</v>
      </c>
      <c r="J5392" s="208">
        <v>0</v>
      </c>
      <c r="K5392" s="359" t="s">
        <v>22</v>
      </c>
      <c r="L5392" s="359" t="s">
        <v>1408</v>
      </c>
      <c r="M5392" s="368" t="s">
        <v>1407</v>
      </c>
      <c r="N5392" s="205">
        <v>42486</v>
      </c>
      <c r="O5392" s="203"/>
    </row>
    <row r="5393" spans="1:15" ht="27.75" hidden="1" customHeight="1" x14ac:dyDescent="0.25">
      <c r="A5393" s="203" t="s">
        <v>2177</v>
      </c>
      <c r="B5393" s="202" t="s">
        <v>2431</v>
      </c>
      <c r="C5393" s="203" t="s">
        <v>2009</v>
      </c>
      <c r="D5393" s="202" t="s">
        <v>795</v>
      </c>
      <c r="E5393" s="202" t="s">
        <v>2010</v>
      </c>
      <c r="F5393" s="202" t="s">
        <v>505</v>
      </c>
      <c r="G5393" s="253">
        <v>6.8</v>
      </c>
      <c r="H5393" s="361" t="s">
        <v>2011</v>
      </c>
      <c r="I5393" s="359" t="s">
        <v>1379</v>
      </c>
      <c r="J5393" s="358">
        <v>0</v>
      </c>
      <c r="K5393" s="359" t="s">
        <v>1778</v>
      </c>
      <c r="L5393" s="359" t="s">
        <v>1392</v>
      </c>
      <c r="M5393" s="368">
        <v>2007</v>
      </c>
      <c r="N5393" s="205">
        <v>40533</v>
      </c>
      <c r="O5393" s="203"/>
    </row>
    <row r="5394" spans="1:15" ht="27.75" hidden="1" customHeight="1" x14ac:dyDescent="0.25">
      <c r="A5394" s="203" t="s">
        <v>2177</v>
      </c>
      <c r="B5394" s="202" t="s">
        <v>2431</v>
      </c>
      <c r="C5394" s="203" t="s">
        <v>2009</v>
      </c>
      <c r="D5394" s="202" t="s">
        <v>795</v>
      </c>
      <c r="E5394" s="202" t="s">
        <v>2010</v>
      </c>
      <c r="F5394" s="202" t="s">
        <v>505</v>
      </c>
      <c r="G5394" s="253">
        <v>1.3</v>
      </c>
      <c r="H5394" s="361" t="s">
        <v>2011</v>
      </c>
      <c r="I5394" s="359" t="s">
        <v>1382</v>
      </c>
      <c r="J5394" s="358">
        <v>0</v>
      </c>
      <c r="K5394" s="359" t="s">
        <v>1778</v>
      </c>
      <c r="L5394" s="359" t="s">
        <v>1392</v>
      </c>
      <c r="M5394" s="368">
        <v>2007</v>
      </c>
      <c r="N5394" s="205">
        <v>40533</v>
      </c>
      <c r="O5394" s="203"/>
    </row>
    <row r="5395" spans="1:15" ht="27.75" hidden="1" customHeight="1" x14ac:dyDescent="0.25">
      <c r="A5395" s="203" t="s">
        <v>2177</v>
      </c>
      <c r="B5395" s="202" t="s">
        <v>2431</v>
      </c>
      <c r="C5395" s="203" t="s">
        <v>2009</v>
      </c>
      <c r="D5395" s="202" t="s">
        <v>795</v>
      </c>
      <c r="E5395" s="202" t="s">
        <v>2010</v>
      </c>
      <c r="F5395" s="202" t="s">
        <v>505</v>
      </c>
      <c r="G5395" s="253">
        <v>0.55000000000000004</v>
      </c>
      <c r="H5395" s="361" t="s">
        <v>2011</v>
      </c>
      <c r="I5395" s="359" t="s">
        <v>1383</v>
      </c>
      <c r="J5395" s="358">
        <v>0</v>
      </c>
      <c r="K5395" s="359" t="s">
        <v>1778</v>
      </c>
      <c r="L5395" s="359" t="s">
        <v>1392</v>
      </c>
      <c r="M5395" s="368">
        <v>2007</v>
      </c>
      <c r="N5395" s="205">
        <v>40533</v>
      </c>
      <c r="O5395" s="203"/>
    </row>
    <row r="5396" spans="1:15" ht="27.75" hidden="1" customHeight="1" x14ac:dyDescent="0.25">
      <c r="A5396" s="203" t="s">
        <v>2177</v>
      </c>
      <c r="B5396" s="202" t="s">
        <v>2431</v>
      </c>
      <c r="C5396" s="203" t="s">
        <v>2009</v>
      </c>
      <c r="D5396" s="202" t="s">
        <v>795</v>
      </c>
      <c r="E5396" s="202" t="s">
        <v>2010</v>
      </c>
      <c r="F5396" s="202" t="s">
        <v>505</v>
      </c>
      <c r="G5396" s="253">
        <v>0.27</v>
      </c>
      <c r="H5396" s="361" t="s">
        <v>2011</v>
      </c>
      <c r="I5396" s="359" t="s">
        <v>1384</v>
      </c>
      <c r="J5396" s="358">
        <v>0</v>
      </c>
      <c r="K5396" s="359" t="s">
        <v>1778</v>
      </c>
      <c r="L5396" s="359" t="s">
        <v>1392</v>
      </c>
      <c r="M5396" s="368">
        <v>2007</v>
      </c>
      <c r="N5396" s="205">
        <v>40533</v>
      </c>
      <c r="O5396" s="203"/>
    </row>
    <row r="5397" spans="1:15" ht="27.75" hidden="1" customHeight="1" x14ac:dyDescent="0.25">
      <c r="A5397" s="203" t="s">
        <v>2177</v>
      </c>
      <c r="B5397" s="202" t="s">
        <v>2431</v>
      </c>
      <c r="C5397" s="203" t="s">
        <v>2009</v>
      </c>
      <c r="D5397" s="202" t="s">
        <v>795</v>
      </c>
      <c r="E5397" s="202" t="s">
        <v>2010</v>
      </c>
      <c r="F5397" s="202" t="s">
        <v>505</v>
      </c>
      <c r="G5397" s="253">
        <v>0.15</v>
      </c>
      <c r="H5397" s="361" t="s">
        <v>2011</v>
      </c>
      <c r="I5397" s="359" t="s">
        <v>1385</v>
      </c>
      <c r="J5397" s="358">
        <v>0</v>
      </c>
      <c r="K5397" s="359" t="s">
        <v>1778</v>
      </c>
      <c r="L5397" s="359" t="s">
        <v>1392</v>
      </c>
      <c r="M5397" s="368">
        <v>2007</v>
      </c>
      <c r="N5397" s="205">
        <v>40533</v>
      </c>
      <c r="O5397" s="203"/>
    </row>
    <row r="5398" spans="1:15" ht="27.75" hidden="1" customHeight="1" x14ac:dyDescent="0.25">
      <c r="A5398" s="203" t="s">
        <v>2177</v>
      </c>
      <c r="B5398" s="202" t="s">
        <v>2431</v>
      </c>
      <c r="C5398" s="203" t="s">
        <v>2009</v>
      </c>
      <c r="D5398" s="202" t="s">
        <v>795</v>
      </c>
      <c r="E5398" s="202" t="s">
        <v>2010</v>
      </c>
      <c r="F5398" s="202" t="s">
        <v>505</v>
      </c>
      <c r="G5398" s="253">
        <v>7</v>
      </c>
      <c r="H5398" s="361" t="s">
        <v>1414</v>
      </c>
      <c r="I5398" s="359" t="s">
        <v>1379</v>
      </c>
      <c r="J5398" s="358">
        <v>0</v>
      </c>
      <c r="K5398" s="359" t="s">
        <v>22</v>
      </c>
      <c r="L5398" s="359" t="s">
        <v>1392</v>
      </c>
      <c r="M5398" s="368">
        <v>2007</v>
      </c>
      <c r="N5398" s="205">
        <v>40533</v>
      </c>
      <c r="O5398" s="203"/>
    </row>
    <row r="5399" spans="1:15" ht="27.75" hidden="1" customHeight="1" x14ac:dyDescent="0.25">
      <c r="A5399" s="203" t="s">
        <v>2177</v>
      </c>
      <c r="B5399" s="202" t="s">
        <v>2431</v>
      </c>
      <c r="C5399" s="203" t="s">
        <v>2009</v>
      </c>
      <c r="D5399" s="202" t="s">
        <v>795</v>
      </c>
      <c r="E5399" s="202" t="s">
        <v>2010</v>
      </c>
      <c r="F5399" s="202" t="s">
        <v>505</v>
      </c>
      <c r="G5399" s="253">
        <v>3.3</v>
      </c>
      <c r="H5399" s="361" t="s">
        <v>1414</v>
      </c>
      <c r="I5399" s="359" t="s">
        <v>1382</v>
      </c>
      <c r="J5399" s="358">
        <v>0</v>
      </c>
      <c r="K5399" s="359" t="s">
        <v>22</v>
      </c>
      <c r="L5399" s="359" t="s">
        <v>1392</v>
      </c>
      <c r="M5399" s="368">
        <v>2007</v>
      </c>
      <c r="N5399" s="205">
        <v>40533</v>
      </c>
      <c r="O5399" s="203"/>
    </row>
    <row r="5400" spans="1:15" ht="27.75" hidden="1" customHeight="1" x14ac:dyDescent="0.25">
      <c r="A5400" s="203" t="s">
        <v>2177</v>
      </c>
      <c r="B5400" s="202" t="s">
        <v>2431</v>
      </c>
      <c r="C5400" s="203" t="s">
        <v>2009</v>
      </c>
      <c r="D5400" s="202" t="s">
        <v>795</v>
      </c>
      <c r="E5400" s="202" t="s">
        <v>2010</v>
      </c>
      <c r="F5400" s="202" t="s">
        <v>505</v>
      </c>
      <c r="G5400" s="253">
        <v>2.4</v>
      </c>
      <c r="H5400" s="361" t="s">
        <v>1414</v>
      </c>
      <c r="I5400" s="359" t="s">
        <v>1383</v>
      </c>
      <c r="J5400" s="358">
        <v>0</v>
      </c>
      <c r="K5400" s="359" t="s">
        <v>22</v>
      </c>
      <c r="L5400" s="359" t="s">
        <v>1392</v>
      </c>
      <c r="M5400" s="368">
        <v>2007</v>
      </c>
      <c r="N5400" s="205">
        <v>40533</v>
      </c>
      <c r="O5400" s="203"/>
    </row>
    <row r="5401" spans="1:15" ht="27.75" hidden="1" customHeight="1" x14ac:dyDescent="0.25">
      <c r="A5401" s="203" t="s">
        <v>2177</v>
      </c>
      <c r="B5401" s="202" t="s">
        <v>2431</v>
      </c>
      <c r="C5401" s="203" t="s">
        <v>2009</v>
      </c>
      <c r="D5401" s="202" t="s">
        <v>795</v>
      </c>
      <c r="E5401" s="202" t="s">
        <v>2010</v>
      </c>
      <c r="F5401" s="202" t="s">
        <v>505</v>
      </c>
      <c r="G5401" s="253">
        <v>1.9</v>
      </c>
      <c r="H5401" s="361" t="s">
        <v>1414</v>
      </c>
      <c r="I5401" s="359" t="s">
        <v>1384</v>
      </c>
      <c r="J5401" s="358">
        <v>0</v>
      </c>
      <c r="K5401" s="359" t="s">
        <v>22</v>
      </c>
      <c r="L5401" s="359" t="s">
        <v>1392</v>
      </c>
      <c r="M5401" s="368">
        <v>2007</v>
      </c>
      <c r="N5401" s="205">
        <v>40533</v>
      </c>
      <c r="O5401" s="203"/>
    </row>
    <row r="5402" spans="1:15" ht="27.75" hidden="1" customHeight="1" x14ac:dyDescent="0.25">
      <c r="A5402" s="203" t="s">
        <v>2177</v>
      </c>
      <c r="B5402" s="202" t="s">
        <v>2431</v>
      </c>
      <c r="C5402" s="203" t="s">
        <v>2009</v>
      </c>
      <c r="D5402" s="202" t="s">
        <v>795</v>
      </c>
      <c r="E5402" s="202" t="s">
        <v>2010</v>
      </c>
      <c r="F5402" s="202" t="s">
        <v>505</v>
      </c>
      <c r="G5402" s="253">
        <v>1.5</v>
      </c>
      <c r="H5402" s="361" t="s">
        <v>1414</v>
      </c>
      <c r="I5402" s="359" t="s">
        <v>1385</v>
      </c>
      <c r="J5402" s="358">
        <v>0</v>
      </c>
      <c r="K5402" s="359" t="s">
        <v>22</v>
      </c>
      <c r="L5402" s="359" t="s">
        <v>1392</v>
      </c>
      <c r="M5402" s="368">
        <v>2007</v>
      </c>
      <c r="N5402" s="205">
        <v>40533</v>
      </c>
      <c r="O5402" s="203"/>
    </row>
    <row r="5403" spans="1:15" ht="27.75" hidden="1" customHeight="1" x14ac:dyDescent="0.25">
      <c r="A5403" s="203" t="s">
        <v>2177</v>
      </c>
      <c r="B5403" s="202" t="s">
        <v>2431</v>
      </c>
      <c r="C5403" s="203" t="s">
        <v>1518</v>
      </c>
      <c r="D5403" s="202" t="s">
        <v>1519</v>
      </c>
      <c r="E5403" s="202" t="s">
        <v>1520</v>
      </c>
      <c r="F5403" s="202" t="s">
        <v>475</v>
      </c>
      <c r="G5403" s="253">
        <v>0.19</v>
      </c>
      <c r="H5403" s="361" t="s">
        <v>1406</v>
      </c>
      <c r="I5403" s="359" t="s">
        <v>1407</v>
      </c>
      <c r="J5403" s="358">
        <v>0.34</v>
      </c>
      <c r="K5403" s="359" t="s">
        <v>1113</v>
      </c>
      <c r="L5403" s="359" t="s">
        <v>1408</v>
      </c>
      <c r="M5403" s="368">
        <v>1992</v>
      </c>
      <c r="N5403" s="207" t="s">
        <v>1521</v>
      </c>
      <c r="O5403" s="203"/>
    </row>
    <row r="5404" spans="1:15" ht="27.75" hidden="1" customHeight="1" x14ac:dyDescent="0.25">
      <c r="A5404" s="203" t="s">
        <v>2177</v>
      </c>
      <c r="B5404" s="202" t="s">
        <v>2431</v>
      </c>
      <c r="C5404" s="203" t="s">
        <v>1403</v>
      </c>
      <c r="D5404" s="202" t="s">
        <v>1404</v>
      </c>
      <c r="E5404" s="202" t="s">
        <v>1405</v>
      </c>
      <c r="F5404" s="202" t="s">
        <v>475</v>
      </c>
      <c r="G5404" s="253">
        <v>154</v>
      </c>
      <c r="H5404" s="361" t="s">
        <v>1406</v>
      </c>
      <c r="I5404" s="359" t="s">
        <v>1407</v>
      </c>
      <c r="J5404" s="208">
        <v>0</v>
      </c>
      <c r="K5404" s="359" t="s">
        <v>22</v>
      </c>
      <c r="L5404" s="359" t="s">
        <v>1408</v>
      </c>
      <c r="M5404" s="368" t="s">
        <v>1407</v>
      </c>
      <c r="N5404" s="205">
        <v>42486</v>
      </c>
      <c r="O5404" s="203"/>
    </row>
    <row r="5405" spans="1:15" ht="27.75" hidden="1" customHeight="1" x14ac:dyDescent="0.25">
      <c r="A5405" s="203" t="s">
        <v>2178</v>
      </c>
      <c r="B5405" s="202" t="s">
        <v>701</v>
      </c>
      <c r="C5405" s="203" t="s">
        <v>135</v>
      </c>
      <c r="D5405" s="202" t="s">
        <v>1861</v>
      </c>
      <c r="E5405" s="202" t="s">
        <v>1862</v>
      </c>
      <c r="F5405" s="202" t="s">
        <v>505</v>
      </c>
      <c r="G5405" s="253">
        <v>41</v>
      </c>
      <c r="H5405" s="361" t="s">
        <v>1433</v>
      </c>
      <c r="I5405" s="359" t="s">
        <v>1407</v>
      </c>
      <c r="J5405" s="358">
        <v>0.2407</v>
      </c>
      <c r="K5405" s="359" t="s">
        <v>1113</v>
      </c>
      <c r="L5405" s="359" t="s">
        <v>1408</v>
      </c>
      <c r="M5405" s="368">
        <v>2001</v>
      </c>
      <c r="N5405" s="205">
        <v>40260</v>
      </c>
      <c r="O5405" s="203"/>
    </row>
    <row r="5406" spans="1:15" ht="27.75" hidden="1" customHeight="1" x14ac:dyDescent="0.25">
      <c r="A5406" s="203" t="s">
        <v>2178</v>
      </c>
      <c r="B5406" s="202" t="s">
        <v>701</v>
      </c>
      <c r="C5406" s="203" t="s">
        <v>135</v>
      </c>
      <c r="D5406" s="202" t="s">
        <v>1861</v>
      </c>
      <c r="E5406" s="202" t="s">
        <v>1862</v>
      </c>
      <c r="F5406" s="202" t="s">
        <v>505</v>
      </c>
      <c r="G5406" s="253">
        <v>0.33</v>
      </c>
      <c r="H5406" s="361" t="s">
        <v>1414</v>
      </c>
      <c r="I5406" s="359" t="s">
        <v>1407</v>
      </c>
      <c r="J5406" s="358">
        <v>0.2407</v>
      </c>
      <c r="K5406" s="359" t="s">
        <v>1113</v>
      </c>
      <c r="L5406" s="359" t="s">
        <v>1392</v>
      </c>
      <c r="M5406" s="368">
        <v>2001</v>
      </c>
      <c r="N5406" s="205">
        <v>40260</v>
      </c>
      <c r="O5406" s="203"/>
    </row>
    <row r="5407" spans="1:15" ht="27.75" hidden="1" customHeight="1" x14ac:dyDescent="0.25">
      <c r="A5407" s="203" t="s">
        <v>2178</v>
      </c>
      <c r="B5407" s="202" t="s">
        <v>701</v>
      </c>
      <c r="C5407" s="203" t="s">
        <v>1518</v>
      </c>
      <c r="D5407" s="202" t="s">
        <v>1519</v>
      </c>
      <c r="E5407" s="202" t="s">
        <v>1520</v>
      </c>
      <c r="F5407" s="202" t="s">
        <v>475</v>
      </c>
      <c r="G5407" s="253">
        <v>0.19</v>
      </c>
      <c r="H5407" s="361" t="s">
        <v>1406</v>
      </c>
      <c r="I5407" s="359" t="s">
        <v>1407</v>
      </c>
      <c r="J5407" s="358">
        <v>0.34</v>
      </c>
      <c r="K5407" s="359" t="s">
        <v>1113</v>
      </c>
      <c r="L5407" s="359" t="s">
        <v>1408</v>
      </c>
      <c r="M5407" s="368">
        <v>1992</v>
      </c>
      <c r="N5407" s="207" t="s">
        <v>1521</v>
      </c>
      <c r="O5407" s="203"/>
    </row>
    <row r="5408" spans="1:15" ht="27.75" hidden="1" customHeight="1" x14ac:dyDescent="0.25">
      <c r="A5408" s="203" t="s">
        <v>2178</v>
      </c>
      <c r="B5408" s="202" t="s">
        <v>701</v>
      </c>
      <c r="C5408" s="203" t="s">
        <v>1403</v>
      </c>
      <c r="D5408" s="202" t="s">
        <v>1404</v>
      </c>
      <c r="E5408" s="202" t="s">
        <v>1405</v>
      </c>
      <c r="F5408" s="202" t="s">
        <v>475</v>
      </c>
      <c r="G5408" s="253">
        <v>154</v>
      </c>
      <c r="H5408" s="361" t="s">
        <v>1406</v>
      </c>
      <c r="I5408" s="359" t="s">
        <v>1407</v>
      </c>
      <c r="J5408" s="208">
        <v>0</v>
      </c>
      <c r="K5408" s="359" t="s">
        <v>22</v>
      </c>
      <c r="L5408" s="359" t="s">
        <v>1408</v>
      </c>
      <c r="M5408" s="368" t="s">
        <v>1407</v>
      </c>
      <c r="N5408" s="205">
        <v>42486</v>
      </c>
      <c r="O5408" s="203"/>
    </row>
    <row r="5409" spans="1:15" ht="27.75" hidden="1" customHeight="1" x14ac:dyDescent="0.25">
      <c r="A5409" s="203" t="s">
        <v>2178</v>
      </c>
      <c r="B5409" s="202" t="s">
        <v>701</v>
      </c>
      <c r="C5409" s="203" t="s">
        <v>1461</v>
      </c>
      <c r="D5409" s="202" t="s">
        <v>1861</v>
      </c>
      <c r="E5409" s="202" t="s">
        <v>1862</v>
      </c>
      <c r="F5409" s="202" t="s">
        <v>475</v>
      </c>
      <c r="G5409" s="254">
        <v>3106733</v>
      </c>
      <c r="H5409" s="361" t="s">
        <v>1433</v>
      </c>
      <c r="I5409" s="359" t="s">
        <v>1407</v>
      </c>
      <c r="J5409" s="359" t="s">
        <v>1380</v>
      </c>
      <c r="K5409" s="359" t="s">
        <v>8</v>
      </c>
      <c r="L5409" s="359" t="s">
        <v>1408</v>
      </c>
      <c r="M5409" s="368" t="s">
        <v>1407</v>
      </c>
      <c r="N5409" s="205">
        <v>42530</v>
      </c>
      <c r="O5409" s="203"/>
    </row>
    <row r="5410" spans="1:15" ht="27.75" hidden="1" customHeight="1" x14ac:dyDescent="0.25">
      <c r="A5410" s="203" t="s">
        <v>2178</v>
      </c>
      <c r="B5410" s="202" t="s">
        <v>701</v>
      </c>
      <c r="C5410" s="203" t="s">
        <v>1461</v>
      </c>
      <c r="D5410" s="202" t="s">
        <v>1861</v>
      </c>
      <c r="E5410" s="202" t="s">
        <v>1862</v>
      </c>
      <c r="F5410" s="202" t="s">
        <v>475</v>
      </c>
      <c r="G5410" s="254">
        <v>8512</v>
      </c>
      <c r="H5410" s="361" t="s">
        <v>1414</v>
      </c>
      <c r="I5410" s="359" t="s">
        <v>1407</v>
      </c>
      <c r="J5410" s="359" t="s">
        <v>1380</v>
      </c>
      <c r="K5410" s="359" t="s">
        <v>8</v>
      </c>
      <c r="L5410" s="359" t="s">
        <v>1392</v>
      </c>
      <c r="M5410" s="368" t="s">
        <v>1407</v>
      </c>
      <c r="N5410" s="205">
        <v>42530</v>
      </c>
      <c r="O5410" s="203"/>
    </row>
    <row r="5411" spans="1:15" ht="27.75" hidden="1" customHeight="1" x14ac:dyDescent="0.25">
      <c r="A5411" s="203" t="s">
        <v>2178</v>
      </c>
      <c r="B5411" s="202" t="s">
        <v>701</v>
      </c>
      <c r="C5411" s="203" t="s">
        <v>1461</v>
      </c>
      <c r="D5411" s="202" t="s">
        <v>2031</v>
      </c>
      <c r="E5411" s="202" t="s">
        <v>2032</v>
      </c>
      <c r="F5411" s="202" t="s">
        <v>475</v>
      </c>
      <c r="G5411" s="254">
        <v>1766033</v>
      </c>
      <c r="H5411" s="361" t="s">
        <v>1433</v>
      </c>
      <c r="I5411" s="359" t="s">
        <v>1407</v>
      </c>
      <c r="J5411" s="359" t="s">
        <v>1380</v>
      </c>
      <c r="K5411" s="359" t="s">
        <v>8</v>
      </c>
      <c r="L5411" s="359" t="s">
        <v>1408</v>
      </c>
      <c r="M5411" s="368" t="s">
        <v>1407</v>
      </c>
      <c r="N5411" s="205">
        <v>42530</v>
      </c>
      <c r="O5411" s="203"/>
    </row>
    <row r="5412" spans="1:15" ht="27.75" hidden="1" customHeight="1" x14ac:dyDescent="0.25">
      <c r="A5412" s="203" t="s">
        <v>2178</v>
      </c>
      <c r="B5412" s="202" t="s">
        <v>701</v>
      </c>
      <c r="C5412" s="203" t="s">
        <v>1461</v>
      </c>
      <c r="D5412" s="202" t="s">
        <v>2031</v>
      </c>
      <c r="E5412" s="202" t="s">
        <v>2032</v>
      </c>
      <c r="F5412" s="202" t="s">
        <v>475</v>
      </c>
      <c r="G5412" s="254">
        <v>4838</v>
      </c>
      <c r="H5412" s="361" t="s">
        <v>1414</v>
      </c>
      <c r="I5412" s="359" t="s">
        <v>1407</v>
      </c>
      <c r="J5412" s="359" t="s">
        <v>1380</v>
      </c>
      <c r="K5412" s="359" t="s">
        <v>8</v>
      </c>
      <c r="L5412" s="359" t="s">
        <v>1392</v>
      </c>
      <c r="M5412" s="368" t="s">
        <v>1407</v>
      </c>
      <c r="N5412" s="205">
        <v>42530</v>
      </c>
      <c r="O5412" s="203"/>
    </row>
    <row r="5413" spans="1:15" ht="27.75" hidden="1" customHeight="1" x14ac:dyDescent="0.25">
      <c r="A5413" s="203" t="s">
        <v>2178</v>
      </c>
      <c r="B5413" s="202" t="s">
        <v>701</v>
      </c>
      <c r="C5413" s="203" t="s">
        <v>1461</v>
      </c>
      <c r="D5413" s="202" t="s">
        <v>2033</v>
      </c>
      <c r="E5413" s="202" t="s">
        <v>2034</v>
      </c>
      <c r="F5413" s="202" t="s">
        <v>475</v>
      </c>
      <c r="G5413" s="254">
        <v>677746</v>
      </c>
      <c r="H5413" s="361" t="s">
        <v>1433</v>
      </c>
      <c r="I5413" s="359" t="s">
        <v>1407</v>
      </c>
      <c r="J5413" s="359" t="s">
        <v>1380</v>
      </c>
      <c r="K5413" s="359" t="s">
        <v>8</v>
      </c>
      <c r="L5413" s="359" t="s">
        <v>1408</v>
      </c>
      <c r="M5413" s="368" t="s">
        <v>1407</v>
      </c>
      <c r="N5413" s="205">
        <v>42530</v>
      </c>
      <c r="O5413" s="203"/>
    </row>
    <row r="5414" spans="1:15" ht="27.75" hidden="1" customHeight="1" x14ac:dyDescent="0.25">
      <c r="A5414" s="203" t="s">
        <v>2178</v>
      </c>
      <c r="B5414" s="202" t="s">
        <v>701</v>
      </c>
      <c r="C5414" s="203" t="s">
        <v>1461</v>
      </c>
      <c r="D5414" s="202" t="s">
        <v>2033</v>
      </c>
      <c r="E5414" s="202" t="s">
        <v>2034</v>
      </c>
      <c r="F5414" s="202" t="s">
        <v>475</v>
      </c>
      <c r="G5414" s="254">
        <v>1857</v>
      </c>
      <c r="H5414" s="361" t="s">
        <v>1414</v>
      </c>
      <c r="I5414" s="359" t="s">
        <v>1407</v>
      </c>
      <c r="J5414" s="359" t="s">
        <v>1380</v>
      </c>
      <c r="K5414" s="359" t="s">
        <v>8</v>
      </c>
      <c r="L5414" s="359" t="s">
        <v>1392</v>
      </c>
      <c r="M5414" s="368" t="s">
        <v>1407</v>
      </c>
      <c r="N5414" s="205">
        <v>42530</v>
      </c>
      <c r="O5414" s="203"/>
    </row>
    <row r="5415" spans="1:15" ht="27.75" hidden="1" customHeight="1" x14ac:dyDescent="0.25">
      <c r="A5415" s="203" t="s">
        <v>2178</v>
      </c>
      <c r="B5415" s="202" t="s">
        <v>701</v>
      </c>
      <c r="C5415" s="203" t="s">
        <v>1461</v>
      </c>
      <c r="D5415" s="202" t="s">
        <v>2035</v>
      </c>
      <c r="E5415" s="202" t="s">
        <v>2032</v>
      </c>
      <c r="F5415" s="202" t="s">
        <v>475</v>
      </c>
      <c r="G5415" s="254">
        <v>1909551</v>
      </c>
      <c r="H5415" s="361" t="s">
        <v>1433</v>
      </c>
      <c r="I5415" s="359" t="s">
        <v>1407</v>
      </c>
      <c r="J5415" s="359" t="s">
        <v>1380</v>
      </c>
      <c r="K5415" s="359" t="s">
        <v>8</v>
      </c>
      <c r="L5415" s="359" t="s">
        <v>1408</v>
      </c>
      <c r="M5415" s="368" t="s">
        <v>1407</v>
      </c>
      <c r="N5415" s="205">
        <v>42530</v>
      </c>
      <c r="O5415" s="203"/>
    </row>
    <row r="5416" spans="1:15" ht="27.75" hidden="1" customHeight="1" x14ac:dyDescent="0.25">
      <c r="A5416" s="203" t="s">
        <v>2178</v>
      </c>
      <c r="B5416" s="202" t="s">
        <v>701</v>
      </c>
      <c r="C5416" s="203" t="s">
        <v>1461</v>
      </c>
      <c r="D5416" s="202" t="s">
        <v>2035</v>
      </c>
      <c r="E5416" s="202" t="s">
        <v>2032</v>
      </c>
      <c r="F5416" s="202" t="s">
        <v>475</v>
      </c>
      <c r="G5416" s="254">
        <v>12646</v>
      </c>
      <c r="H5416" s="361" t="s">
        <v>1414</v>
      </c>
      <c r="I5416" s="359" t="s">
        <v>1407</v>
      </c>
      <c r="J5416" s="359" t="s">
        <v>1380</v>
      </c>
      <c r="K5416" s="359" t="s">
        <v>8</v>
      </c>
      <c r="L5416" s="359" t="s">
        <v>1392</v>
      </c>
      <c r="M5416" s="368" t="s">
        <v>1407</v>
      </c>
      <c r="N5416" s="205">
        <v>42530</v>
      </c>
      <c r="O5416" s="203"/>
    </row>
    <row r="5417" spans="1:15" ht="27.75" hidden="1" customHeight="1" x14ac:dyDescent="0.25">
      <c r="A5417" s="203" t="s">
        <v>180</v>
      </c>
      <c r="B5417" s="202" t="s">
        <v>483</v>
      </c>
      <c r="C5417" s="203" t="s">
        <v>1376</v>
      </c>
      <c r="D5417" s="226" t="s">
        <v>571</v>
      </c>
      <c r="E5417" s="227" t="s">
        <v>1666</v>
      </c>
      <c r="F5417" s="129" t="s">
        <v>475</v>
      </c>
      <c r="G5417" s="259">
        <v>5.17</v>
      </c>
      <c r="H5417" s="361" t="s">
        <v>1378</v>
      </c>
      <c r="I5417" s="359" t="s">
        <v>1379</v>
      </c>
      <c r="J5417" s="359" t="s">
        <v>1380</v>
      </c>
      <c r="K5417" s="359" t="s">
        <v>9</v>
      </c>
      <c r="L5417" s="359" t="s">
        <v>1381</v>
      </c>
      <c r="M5417" s="368">
        <v>2001</v>
      </c>
      <c r="N5417" s="205">
        <v>38812</v>
      </c>
      <c r="O5417" s="203"/>
    </row>
    <row r="5418" spans="1:15" ht="27.75" hidden="1" customHeight="1" x14ac:dyDescent="0.25">
      <c r="A5418" s="203" t="s">
        <v>180</v>
      </c>
      <c r="B5418" s="202" t="s">
        <v>483</v>
      </c>
      <c r="C5418" s="203" t="s">
        <v>1376</v>
      </c>
      <c r="D5418" s="226" t="s">
        <v>571</v>
      </c>
      <c r="E5418" s="227" t="s">
        <v>1666</v>
      </c>
      <c r="F5418" s="129" t="s">
        <v>475</v>
      </c>
      <c r="G5418" s="259">
        <v>1.97</v>
      </c>
      <c r="H5418" s="361" t="s">
        <v>1378</v>
      </c>
      <c r="I5418" s="359" t="s">
        <v>1382</v>
      </c>
      <c r="J5418" s="359" t="s">
        <v>1380</v>
      </c>
      <c r="K5418" s="359" t="s">
        <v>9</v>
      </c>
      <c r="L5418" s="359" t="s">
        <v>1381</v>
      </c>
      <c r="M5418" s="368">
        <v>2001</v>
      </c>
      <c r="N5418" s="205">
        <v>38812</v>
      </c>
      <c r="O5418" s="203"/>
    </row>
    <row r="5419" spans="1:15" ht="27.75" hidden="1" customHeight="1" x14ac:dyDescent="0.25">
      <c r="A5419" s="203" t="s">
        <v>180</v>
      </c>
      <c r="B5419" s="202" t="s">
        <v>483</v>
      </c>
      <c r="C5419" s="203" t="s">
        <v>1376</v>
      </c>
      <c r="D5419" s="226" t="s">
        <v>571</v>
      </c>
      <c r="E5419" s="227" t="s">
        <v>1666</v>
      </c>
      <c r="F5419" s="129" t="s">
        <v>475</v>
      </c>
      <c r="G5419" s="259">
        <v>1.26</v>
      </c>
      <c r="H5419" s="361" t="s">
        <v>1378</v>
      </c>
      <c r="I5419" s="359" t="s">
        <v>1383</v>
      </c>
      <c r="J5419" s="359" t="s">
        <v>1380</v>
      </c>
      <c r="K5419" s="359" t="s">
        <v>9</v>
      </c>
      <c r="L5419" s="359" t="s">
        <v>1381</v>
      </c>
      <c r="M5419" s="368">
        <v>2001</v>
      </c>
      <c r="N5419" s="205">
        <v>38812</v>
      </c>
      <c r="O5419" s="203"/>
    </row>
    <row r="5420" spans="1:15" ht="27.75" hidden="1" customHeight="1" x14ac:dyDescent="0.25">
      <c r="A5420" s="203" t="s">
        <v>180</v>
      </c>
      <c r="B5420" s="202" t="s">
        <v>483</v>
      </c>
      <c r="C5420" s="203" t="s">
        <v>1376</v>
      </c>
      <c r="D5420" s="226" t="s">
        <v>571</v>
      </c>
      <c r="E5420" s="227" t="s">
        <v>1666</v>
      </c>
      <c r="F5420" s="129" t="s">
        <v>475</v>
      </c>
      <c r="G5420" s="259">
        <v>0.54</v>
      </c>
      <c r="H5420" s="361" t="s">
        <v>1378</v>
      </c>
      <c r="I5420" s="359" t="s">
        <v>1384</v>
      </c>
      <c r="J5420" s="359" t="s">
        <v>1380</v>
      </c>
      <c r="K5420" s="359" t="s">
        <v>9</v>
      </c>
      <c r="L5420" s="359" t="s">
        <v>1381</v>
      </c>
      <c r="M5420" s="368">
        <v>2001</v>
      </c>
      <c r="N5420" s="205">
        <v>38812</v>
      </c>
      <c r="O5420" s="203"/>
    </row>
    <row r="5421" spans="1:15" ht="27.75" hidden="1" customHeight="1" x14ac:dyDescent="0.25">
      <c r="A5421" s="203" t="s">
        <v>180</v>
      </c>
      <c r="B5421" s="202" t="s">
        <v>483</v>
      </c>
      <c r="C5421" s="203" t="s">
        <v>1376</v>
      </c>
      <c r="D5421" s="226" t="s">
        <v>571</v>
      </c>
      <c r="E5421" s="227" t="s">
        <v>1666</v>
      </c>
      <c r="F5421" s="129" t="s">
        <v>475</v>
      </c>
      <c r="G5421" s="259">
        <v>0.18</v>
      </c>
      <c r="H5421" s="361" t="s">
        <v>1378</v>
      </c>
      <c r="I5421" s="359" t="s">
        <v>1385</v>
      </c>
      <c r="J5421" s="359" t="s">
        <v>1380</v>
      </c>
      <c r="K5421" s="359" t="s">
        <v>9</v>
      </c>
      <c r="L5421" s="359" t="s">
        <v>1381</v>
      </c>
      <c r="M5421" s="368">
        <v>2001</v>
      </c>
      <c r="N5421" s="205">
        <v>38812</v>
      </c>
      <c r="O5421" s="203"/>
    </row>
    <row r="5422" spans="1:15" ht="27.75" hidden="1" customHeight="1" x14ac:dyDescent="0.25">
      <c r="A5422" s="203" t="s">
        <v>180</v>
      </c>
      <c r="B5422" s="202" t="s">
        <v>483</v>
      </c>
      <c r="C5422" s="203" t="s">
        <v>1376</v>
      </c>
      <c r="D5422" s="226" t="s">
        <v>494</v>
      </c>
      <c r="E5422" s="202" t="s">
        <v>1666</v>
      </c>
      <c r="F5422" s="129" t="s">
        <v>475</v>
      </c>
      <c r="G5422" s="259">
        <v>10.68</v>
      </c>
      <c r="H5422" s="361" t="s">
        <v>1378</v>
      </c>
      <c r="I5422" s="359" t="s">
        <v>1379</v>
      </c>
      <c r="J5422" s="359" t="s">
        <v>1380</v>
      </c>
      <c r="K5422" s="359" t="s">
        <v>9</v>
      </c>
      <c r="L5422" s="359" t="s">
        <v>1381</v>
      </c>
      <c r="M5422" s="368">
        <v>1988</v>
      </c>
      <c r="N5422" s="205">
        <v>38812</v>
      </c>
      <c r="O5422" s="203"/>
    </row>
    <row r="5423" spans="1:15" ht="27.75" hidden="1" customHeight="1" x14ac:dyDescent="0.25">
      <c r="A5423" s="203" t="s">
        <v>180</v>
      </c>
      <c r="B5423" s="202" t="s">
        <v>483</v>
      </c>
      <c r="C5423" s="203" t="s">
        <v>1376</v>
      </c>
      <c r="D5423" s="226" t="s">
        <v>494</v>
      </c>
      <c r="E5423" s="202" t="s">
        <v>1666</v>
      </c>
      <c r="F5423" s="129" t="s">
        <v>475</v>
      </c>
      <c r="G5423" s="259">
        <v>3.76</v>
      </c>
      <c r="H5423" s="361" t="s">
        <v>1378</v>
      </c>
      <c r="I5423" s="359" t="s">
        <v>1382</v>
      </c>
      <c r="J5423" s="359" t="s">
        <v>1380</v>
      </c>
      <c r="K5423" s="359" t="s">
        <v>9</v>
      </c>
      <c r="L5423" s="359" t="s">
        <v>1381</v>
      </c>
      <c r="M5423" s="368">
        <v>1988</v>
      </c>
      <c r="N5423" s="205">
        <v>38812</v>
      </c>
      <c r="O5423" s="203"/>
    </row>
    <row r="5424" spans="1:15" ht="27.75" hidden="1" customHeight="1" x14ac:dyDescent="0.25">
      <c r="A5424" s="203" t="s">
        <v>180</v>
      </c>
      <c r="B5424" s="202" t="s">
        <v>483</v>
      </c>
      <c r="C5424" s="203" t="s">
        <v>1376</v>
      </c>
      <c r="D5424" s="226" t="s">
        <v>494</v>
      </c>
      <c r="E5424" s="202" t="s">
        <v>1666</v>
      </c>
      <c r="F5424" s="129" t="s">
        <v>475</v>
      </c>
      <c r="G5424" s="259">
        <v>2.23</v>
      </c>
      <c r="H5424" s="361" t="s">
        <v>1378</v>
      </c>
      <c r="I5424" s="359" t="s">
        <v>1383</v>
      </c>
      <c r="J5424" s="359" t="s">
        <v>1380</v>
      </c>
      <c r="K5424" s="359" t="s">
        <v>9</v>
      </c>
      <c r="L5424" s="359" t="s">
        <v>1381</v>
      </c>
      <c r="M5424" s="368">
        <v>1988</v>
      </c>
      <c r="N5424" s="205">
        <v>38812</v>
      </c>
      <c r="O5424" s="203"/>
    </row>
    <row r="5425" spans="1:15" ht="27.75" hidden="1" customHeight="1" x14ac:dyDescent="0.25">
      <c r="A5425" s="203" t="s">
        <v>180</v>
      </c>
      <c r="B5425" s="202" t="s">
        <v>483</v>
      </c>
      <c r="C5425" s="203" t="s">
        <v>1376</v>
      </c>
      <c r="D5425" s="226" t="s">
        <v>494</v>
      </c>
      <c r="E5425" s="202" t="s">
        <v>1666</v>
      </c>
      <c r="F5425" s="129" t="s">
        <v>475</v>
      </c>
      <c r="G5425" s="259">
        <v>0.67</v>
      </c>
      <c r="H5425" s="361" t="s">
        <v>1378</v>
      </c>
      <c r="I5425" s="359" t="s">
        <v>1384</v>
      </c>
      <c r="J5425" s="359" t="s">
        <v>1380</v>
      </c>
      <c r="K5425" s="359" t="s">
        <v>9</v>
      </c>
      <c r="L5425" s="359" t="s">
        <v>1381</v>
      </c>
      <c r="M5425" s="368">
        <v>1988</v>
      </c>
      <c r="N5425" s="205">
        <v>38812</v>
      </c>
      <c r="O5425" s="203"/>
    </row>
    <row r="5426" spans="1:15" ht="27.75" hidden="1" customHeight="1" x14ac:dyDescent="0.25">
      <c r="A5426" s="203" t="s">
        <v>180</v>
      </c>
      <c r="B5426" s="202" t="s">
        <v>483</v>
      </c>
      <c r="C5426" s="203" t="s">
        <v>1376</v>
      </c>
      <c r="D5426" s="226" t="s">
        <v>494</v>
      </c>
      <c r="E5426" s="202" t="s">
        <v>1666</v>
      </c>
      <c r="F5426" s="129" t="s">
        <v>475</v>
      </c>
      <c r="G5426" s="259" t="s">
        <v>515</v>
      </c>
      <c r="H5426" s="361" t="s">
        <v>1378</v>
      </c>
      <c r="I5426" s="359" t="s">
        <v>1385</v>
      </c>
      <c r="J5426" s="359" t="s">
        <v>1380</v>
      </c>
      <c r="K5426" s="359" t="s">
        <v>9</v>
      </c>
      <c r="L5426" s="359" t="s">
        <v>1381</v>
      </c>
      <c r="M5426" s="368">
        <v>1988</v>
      </c>
      <c r="N5426" s="205">
        <v>38812</v>
      </c>
      <c r="O5426" s="203"/>
    </row>
    <row r="5427" spans="1:15" ht="27.75" hidden="1" customHeight="1" x14ac:dyDescent="0.25">
      <c r="A5427" s="203" t="s">
        <v>180</v>
      </c>
      <c r="B5427" s="202" t="s">
        <v>483</v>
      </c>
      <c r="C5427" s="203" t="s">
        <v>1376</v>
      </c>
      <c r="D5427" s="226" t="s">
        <v>492</v>
      </c>
      <c r="E5427" s="227" t="s">
        <v>1666</v>
      </c>
      <c r="F5427" s="129" t="s">
        <v>475</v>
      </c>
      <c r="G5427" s="259">
        <v>1.8</v>
      </c>
      <c r="H5427" s="361" t="s">
        <v>1378</v>
      </c>
      <c r="I5427" s="359" t="s">
        <v>1379</v>
      </c>
      <c r="J5427" s="359" t="s">
        <v>1380</v>
      </c>
      <c r="K5427" s="359" t="s">
        <v>9</v>
      </c>
      <c r="L5427" s="359" t="s">
        <v>1381</v>
      </c>
      <c r="M5427" s="369">
        <v>2008</v>
      </c>
      <c r="N5427" s="205">
        <v>38812</v>
      </c>
      <c r="O5427" s="203"/>
    </row>
    <row r="5428" spans="1:15" ht="27.75" hidden="1" customHeight="1" x14ac:dyDescent="0.25">
      <c r="A5428" s="203" t="s">
        <v>180</v>
      </c>
      <c r="B5428" s="202" t="s">
        <v>483</v>
      </c>
      <c r="C5428" s="203" t="s">
        <v>1376</v>
      </c>
      <c r="D5428" s="226" t="s">
        <v>492</v>
      </c>
      <c r="E5428" s="227" t="s">
        <v>1666</v>
      </c>
      <c r="F5428" s="129" t="s">
        <v>475</v>
      </c>
      <c r="G5428" s="259">
        <v>0.68</v>
      </c>
      <c r="H5428" s="361" t="s">
        <v>1378</v>
      </c>
      <c r="I5428" s="359" t="s">
        <v>1382</v>
      </c>
      <c r="J5428" s="359" t="s">
        <v>1380</v>
      </c>
      <c r="K5428" s="359" t="s">
        <v>9</v>
      </c>
      <c r="L5428" s="359" t="s">
        <v>1381</v>
      </c>
      <c r="M5428" s="369">
        <v>2008</v>
      </c>
      <c r="N5428" s="205">
        <v>38812</v>
      </c>
      <c r="O5428" s="203"/>
    </row>
    <row r="5429" spans="1:15" ht="27.75" hidden="1" customHeight="1" x14ac:dyDescent="0.25">
      <c r="A5429" s="203" t="s">
        <v>180</v>
      </c>
      <c r="B5429" s="202" t="s">
        <v>483</v>
      </c>
      <c r="C5429" s="203" t="s">
        <v>1376</v>
      </c>
      <c r="D5429" s="226" t="s">
        <v>492</v>
      </c>
      <c r="E5429" s="227" t="s">
        <v>1666</v>
      </c>
      <c r="F5429" s="129" t="s">
        <v>475</v>
      </c>
      <c r="G5429" s="259">
        <v>0.44</v>
      </c>
      <c r="H5429" s="361" t="s">
        <v>1378</v>
      </c>
      <c r="I5429" s="359" t="s">
        <v>1383</v>
      </c>
      <c r="J5429" s="359" t="s">
        <v>1380</v>
      </c>
      <c r="K5429" s="359" t="s">
        <v>9</v>
      </c>
      <c r="L5429" s="359" t="s">
        <v>1381</v>
      </c>
      <c r="M5429" s="369">
        <v>2008</v>
      </c>
      <c r="N5429" s="205">
        <v>38812</v>
      </c>
      <c r="O5429" s="203"/>
    </row>
    <row r="5430" spans="1:15" ht="27.75" hidden="1" customHeight="1" x14ac:dyDescent="0.25">
      <c r="A5430" s="203" t="s">
        <v>180</v>
      </c>
      <c r="B5430" s="202" t="s">
        <v>483</v>
      </c>
      <c r="C5430" s="203" t="s">
        <v>1376</v>
      </c>
      <c r="D5430" s="226" t="s">
        <v>492</v>
      </c>
      <c r="E5430" s="227" t="s">
        <v>1666</v>
      </c>
      <c r="F5430" s="129" t="s">
        <v>475</v>
      </c>
      <c r="G5430" s="259">
        <v>0.19</v>
      </c>
      <c r="H5430" s="361" t="s">
        <v>1378</v>
      </c>
      <c r="I5430" s="359" t="s">
        <v>1384</v>
      </c>
      <c r="J5430" s="359" t="s">
        <v>1380</v>
      </c>
      <c r="K5430" s="359" t="s">
        <v>9</v>
      </c>
      <c r="L5430" s="359" t="s">
        <v>1381</v>
      </c>
      <c r="M5430" s="369">
        <v>2008</v>
      </c>
      <c r="N5430" s="205">
        <v>38812</v>
      </c>
      <c r="O5430" s="203"/>
    </row>
    <row r="5431" spans="1:15" ht="27.75" hidden="1" customHeight="1" x14ac:dyDescent="0.25">
      <c r="A5431" s="203" t="s">
        <v>180</v>
      </c>
      <c r="B5431" s="202" t="s">
        <v>483</v>
      </c>
      <c r="C5431" s="203" t="s">
        <v>1376</v>
      </c>
      <c r="D5431" s="226" t="s">
        <v>492</v>
      </c>
      <c r="E5431" s="227" t="s">
        <v>1666</v>
      </c>
      <c r="F5431" s="129" t="s">
        <v>475</v>
      </c>
      <c r="G5431" s="259">
        <v>0.06</v>
      </c>
      <c r="H5431" s="361" t="s">
        <v>1378</v>
      </c>
      <c r="I5431" s="359" t="s">
        <v>1385</v>
      </c>
      <c r="J5431" s="359" t="s">
        <v>1380</v>
      </c>
      <c r="K5431" s="359" t="s">
        <v>9</v>
      </c>
      <c r="L5431" s="359" t="s">
        <v>1381</v>
      </c>
      <c r="M5431" s="369">
        <v>2008</v>
      </c>
      <c r="N5431" s="205">
        <v>38812</v>
      </c>
      <c r="O5431" s="203"/>
    </row>
    <row r="5432" spans="1:15" ht="27.75" hidden="1" customHeight="1" x14ac:dyDescent="0.25">
      <c r="A5432" s="203" t="s">
        <v>180</v>
      </c>
      <c r="B5432" s="202" t="s">
        <v>483</v>
      </c>
      <c r="C5432" s="203" t="s">
        <v>1376</v>
      </c>
      <c r="D5432" s="226" t="s">
        <v>567</v>
      </c>
      <c r="E5432" s="202" t="s">
        <v>1666</v>
      </c>
      <c r="F5432" s="129" t="s">
        <v>475</v>
      </c>
      <c r="G5432" s="259">
        <v>5.74</v>
      </c>
      <c r="H5432" s="361" t="s">
        <v>1378</v>
      </c>
      <c r="I5432" s="359" t="s">
        <v>1379</v>
      </c>
      <c r="J5432" s="359" t="s">
        <v>1380</v>
      </c>
      <c r="K5432" s="359" t="s">
        <v>9</v>
      </c>
      <c r="L5432" s="359" t="s">
        <v>1381</v>
      </c>
      <c r="M5432" s="369">
        <v>2001</v>
      </c>
      <c r="N5432" s="205">
        <v>38812</v>
      </c>
      <c r="O5432" s="203"/>
    </row>
    <row r="5433" spans="1:15" ht="27.75" hidden="1" customHeight="1" x14ac:dyDescent="0.25">
      <c r="A5433" s="203" t="s">
        <v>180</v>
      </c>
      <c r="B5433" s="202" t="s">
        <v>483</v>
      </c>
      <c r="C5433" s="203" t="s">
        <v>1376</v>
      </c>
      <c r="D5433" s="226" t="s">
        <v>567</v>
      </c>
      <c r="E5433" s="202" t="s">
        <v>1666</v>
      </c>
      <c r="F5433" s="129" t="s">
        <v>475</v>
      </c>
      <c r="G5433" s="259">
        <v>2.19</v>
      </c>
      <c r="H5433" s="361" t="s">
        <v>1378</v>
      </c>
      <c r="I5433" s="359" t="s">
        <v>1382</v>
      </c>
      <c r="J5433" s="359" t="s">
        <v>1380</v>
      </c>
      <c r="K5433" s="359" t="s">
        <v>9</v>
      </c>
      <c r="L5433" s="359" t="s">
        <v>1381</v>
      </c>
      <c r="M5433" s="369">
        <v>2001</v>
      </c>
      <c r="N5433" s="205">
        <v>38812</v>
      </c>
      <c r="O5433" s="203"/>
    </row>
    <row r="5434" spans="1:15" ht="27.75" hidden="1" customHeight="1" x14ac:dyDescent="0.25">
      <c r="A5434" s="203" t="s">
        <v>180</v>
      </c>
      <c r="B5434" s="202" t="s">
        <v>483</v>
      </c>
      <c r="C5434" s="203" t="s">
        <v>1376</v>
      </c>
      <c r="D5434" s="226" t="s">
        <v>567</v>
      </c>
      <c r="E5434" s="202" t="s">
        <v>1666</v>
      </c>
      <c r="F5434" s="129" t="s">
        <v>475</v>
      </c>
      <c r="G5434" s="259">
        <v>1.4</v>
      </c>
      <c r="H5434" s="361" t="s">
        <v>1378</v>
      </c>
      <c r="I5434" s="359" t="s">
        <v>1383</v>
      </c>
      <c r="J5434" s="359" t="s">
        <v>1380</v>
      </c>
      <c r="K5434" s="359" t="s">
        <v>9</v>
      </c>
      <c r="L5434" s="359" t="s">
        <v>1381</v>
      </c>
      <c r="M5434" s="369">
        <v>2001</v>
      </c>
      <c r="N5434" s="205">
        <v>38812</v>
      </c>
      <c r="O5434" s="203"/>
    </row>
    <row r="5435" spans="1:15" ht="27.75" hidden="1" customHeight="1" x14ac:dyDescent="0.25">
      <c r="A5435" s="203" t="s">
        <v>180</v>
      </c>
      <c r="B5435" s="202" t="s">
        <v>483</v>
      </c>
      <c r="C5435" s="203" t="s">
        <v>1376</v>
      </c>
      <c r="D5435" s="226" t="s">
        <v>567</v>
      </c>
      <c r="E5435" s="202" t="s">
        <v>1666</v>
      </c>
      <c r="F5435" s="129" t="s">
        <v>475</v>
      </c>
      <c r="G5435" s="259">
        <v>0.6</v>
      </c>
      <c r="H5435" s="361" t="s">
        <v>1378</v>
      </c>
      <c r="I5435" s="359" t="s">
        <v>1384</v>
      </c>
      <c r="J5435" s="359" t="s">
        <v>1380</v>
      </c>
      <c r="K5435" s="359" t="s">
        <v>9</v>
      </c>
      <c r="L5435" s="359" t="s">
        <v>1381</v>
      </c>
      <c r="M5435" s="369">
        <v>2001</v>
      </c>
      <c r="N5435" s="205">
        <v>38812</v>
      </c>
      <c r="O5435" s="203"/>
    </row>
    <row r="5436" spans="1:15" ht="27.75" hidden="1" customHeight="1" x14ac:dyDescent="0.25">
      <c r="A5436" s="203" t="s">
        <v>180</v>
      </c>
      <c r="B5436" s="202" t="s">
        <v>483</v>
      </c>
      <c r="C5436" s="203" t="s">
        <v>1376</v>
      </c>
      <c r="D5436" s="226" t="s">
        <v>567</v>
      </c>
      <c r="E5436" s="202" t="s">
        <v>1666</v>
      </c>
      <c r="F5436" s="129" t="s">
        <v>475</v>
      </c>
      <c r="G5436" s="259">
        <v>0.2</v>
      </c>
      <c r="H5436" s="361" t="s">
        <v>1378</v>
      </c>
      <c r="I5436" s="359" t="s">
        <v>1385</v>
      </c>
      <c r="J5436" s="359" t="s">
        <v>1380</v>
      </c>
      <c r="K5436" s="359" t="s">
        <v>9</v>
      </c>
      <c r="L5436" s="359" t="s">
        <v>1381</v>
      </c>
      <c r="M5436" s="369">
        <v>2001</v>
      </c>
      <c r="N5436" s="205">
        <v>38812</v>
      </c>
      <c r="O5436" s="203"/>
    </row>
    <row r="5437" spans="1:15" ht="27.75" hidden="1" customHeight="1" x14ac:dyDescent="0.25">
      <c r="A5437" s="203" t="s">
        <v>180</v>
      </c>
      <c r="B5437" s="202" t="s">
        <v>483</v>
      </c>
      <c r="C5437" s="203" t="s">
        <v>1376</v>
      </c>
      <c r="D5437" s="226" t="s">
        <v>490</v>
      </c>
      <c r="E5437" s="202" t="s">
        <v>1667</v>
      </c>
      <c r="F5437" s="129" t="s">
        <v>475</v>
      </c>
      <c r="G5437" s="259">
        <v>7.3</v>
      </c>
      <c r="H5437" s="361" t="s">
        <v>1378</v>
      </c>
      <c r="I5437" s="359" t="s">
        <v>1379</v>
      </c>
      <c r="J5437" s="359" t="s">
        <v>1380</v>
      </c>
      <c r="K5437" s="359" t="s">
        <v>9</v>
      </c>
      <c r="L5437" s="359" t="s">
        <v>1381</v>
      </c>
      <c r="M5437" s="368">
        <v>2002</v>
      </c>
      <c r="N5437" s="205">
        <v>38812</v>
      </c>
      <c r="O5437" s="203"/>
    </row>
    <row r="5438" spans="1:15" ht="27.75" hidden="1" customHeight="1" x14ac:dyDescent="0.25">
      <c r="A5438" s="203" t="s">
        <v>180</v>
      </c>
      <c r="B5438" s="202" t="s">
        <v>483</v>
      </c>
      <c r="C5438" s="203" t="s">
        <v>1376</v>
      </c>
      <c r="D5438" s="226" t="s">
        <v>490</v>
      </c>
      <c r="E5438" s="202" t="s">
        <v>1667</v>
      </c>
      <c r="F5438" s="129" t="s">
        <v>475</v>
      </c>
      <c r="G5438" s="259">
        <v>3.39</v>
      </c>
      <c r="H5438" s="361" t="s">
        <v>1378</v>
      </c>
      <c r="I5438" s="359" t="s">
        <v>1382</v>
      </c>
      <c r="J5438" s="359" t="s">
        <v>1380</v>
      </c>
      <c r="K5438" s="359" t="s">
        <v>9</v>
      </c>
      <c r="L5438" s="359" t="s">
        <v>1381</v>
      </c>
      <c r="M5438" s="368">
        <v>2002</v>
      </c>
      <c r="N5438" s="205">
        <v>38812</v>
      </c>
      <c r="O5438" s="203"/>
    </row>
    <row r="5439" spans="1:15" ht="27.75" hidden="1" customHeight="1" x14ac:dyDescent="0.25">
      <c r="A5439" s="203" t="s">
        <v>180</v>
      </c>
      <c r="B5439" s="202" t="s">
        <v>483</v>
      </c>
      <c r="C5439" s="203" t="s">
        <v>1376</v>
      </c>
      <c r="D5439" s="226" t="s">
        <v>490</v>
      </c>
      <c r="E5439" s="202" t="s">
        <v>1667</v>
      </c>
      <c r="F5439" s="129" t="s">
        <v>475</v>
      </c>
      <c r="G5439" s="259">
        <v>2.34</v>
      </c>
      <c r="H5439" s="361" t="s">
        <v>1378</v>
      </c>
      <c r="I5439" s="359" t="s">
        <v>1383</v>
      </c>
      <c r="J5439" s="359" t="s">
        <v>1380</v>
      </c>
      <c r="K5439" s="359" t="s">
        <v>9</v>
      </c>
      <c r="L5439" s="359" t="s">
        <v>1381</v>
      </c>
      <c r="M5439" s="368">
        <v>2002</v>
      </c>
      <c r="N5439" s="205">
        <v>38812</v>
      </c>
      <c r="O5439" s="203"/>
    </row>
    <row r="5440" spans="1:15" ht="27.75" hidden="1" customHeight="1" x14ac:dyDescent="0.25">
      <c r="A5440" s="203" t="s">
        <v>180</v>
      </c>
      <c r="B5440" s="202" t="s">
        <v>483</v>
      </c>
      <c r="C5440" s="203" t="s">
        <v>1376</v>
      </c>
      <c r="D5440" s="226" t="s">
        <v>490</v>
      </c>
      <c r="E5440" s="202" t="s">
        <v>1667</v>
      </c>
      <c r="F5440" s="129" t="s">
        <v>475</v>
      </c>
      <c r="G5440" s="259">
        <v>1.37</v>
      </c>
      <c r="H5440" s="361" t="s">
        <v>1378</v>
      </c>
      <c r="I5440" s="359" t="s">
        <v>1384</v>
      </c>
      <c r="J5440" s="359" t="s">
        <v>1380</v>
      </c>
      <c r="K5440" s="359" t="s">
        <v>9</v>
      </c>
      <c r="L5440" s="359" t="s">
        <v>1381</v>
      </c>
      <c r="M5440" s="368">
        <v>2002</v>
      </c>
      <c r="N5440" s="205">
        <v>38812</v>
      </c>
      <c r="O5440" s="203"/>
    </row>
    <row r="5441" spans="1:15" ht="27.75" hidden="1" customHeight="1" x14ac:dyDescent="0.25">
      <c r="A5441" s="203" t="s">
        <v>180</v>
      </c>
      <c r="B5441" s="202" t="s">
        <v>483</v>
      </c>
      <c r="C5441" s="203" t="s">
        <v>1376</v>
      </c>
      <c r="D5441" s="226" t="s">
        <v>490</v>
      </c>
      <c r="E5441" s="202" t="s">
        <v>1667</v>
      </c>
      <c r="F5441" s="129" t="s">
        <v>475</v>
      </c>
      <c r="G5441" s="259">
        <v>1.05</v>
      </c>
      <c r="H5441" s="361" t="s">
        <v>1378</v>
      </c>
      <c r="I5441" s="359" t="s">
        <v>1385</v>
      </c>
      <c r="J5441" s="359" t="s">
        <v>1380</v>
      </c>
      <c r="K5441" s="359" t="s">
        <v>9</v>
      </c>
      <c r="L5441" s="359" t="s">
        <v>1381</v>
      </c>
      <c r="M5441" s="368">
        <v>2002</v>
      </c>
      <c r="N5441" s="205">
        <v>38812</v>
      </c>
      <c r="O5441" s="203"/>
    </row>
    <row r="5442" spans="1:15" ht="27.75" hidden="1" customHeight="1" x14ac:dyDescent="0.25">
      <c r="A5442" s="203" t="s">
        <v>180</v>
      </c>
      <c r="B5442" s="202" t="s">
        <v>483</v>
      </c>
      <c r="C5442" s="203" t="s">
        <v>1376</v>
      </c>
      <c r="D5442" s="226" t="s">
        <v>474</v>
      </c>
      <c r="E5442" s="202" t="s">
        <v>1667</v>
      </c>
      <c r="F5442" s="129" t="s">
        <v>475</v>
      </c>
      <c r="G5442" s="259">
        <v>7.31</v>
      </c>
      <c r="H5442" s="361" t="s">
        <v>1378</v>
      </c>
      <c r="I5442" s="359" t="s">
        <v>1379</v>
      </c>
      <c r="J5442" s="359" t="s">
        <v>1380</v>
      </c>
      <c r="K5442" s="359" t="s">
        <v>9</v>
      </c>
      <c r="L5442" s="359" t="s">
        <v>1381</v>
      </c>
      <c r="M5442" s="368">
        <v>2002</v>
      </c>
      <c r="N5442" s="205">
        <v>38812</v>
      </c>
      <c r="O5442" s="203"/>
    </row>
    <row r="5443" spans="1:15" ht="27.75" hidden="1" customHeight="1" x14ac:dyDescent="0.25">
      <c r="A5443" s="203" t="s">
        <v>180</v>
      </c>
      <c r="B5443" s="202" t="s">
        <v>483</v>
      </c>
      <c r="C5443" s="203" t="s">
        <v>1376</v>
      </c>
      <c r="D5443" s="226" t="s">
        <v>474</v>
      </c>
      <c r="E5443" s="202" t="s">
        <v>1667</v>
      </c>
      <c r="F5443" s="129" t="s">
        <v>475</v>
      </c>
      <c r="G5443" s="259">
        <v>3.4</v>
      </c>
      <c r="H5443" s="361" t="s">
        <v>1378</v>
      </c>
      <c r="I5443" s="359" t="s">
        <v>1382</v>
      </c>
      <c r="J5443" s="359" t="s">
        <v>1380</v>
      </c>
      <c r="K5443" s="359" t="s">
        <v>9</v>
      </c>
      <c r="L5443" s="359" t="s">
        <v>1381</v>
      </c>
      <c r="M5443" s="368">
        <v>2002</v>
      </c>
      <c r="N5443" s="205">
        <v>38812</v>
      </c>
      <c r="O5443" s="203"/>
    </row>
    <row r="5444" spans="1:15" ht="27.75" hidden="1" customHeight="1" x14ac:dyDescent="0.25">
      <c r="A5444" s="203" t="s">
        <v>180</v>
      </c>
      <c r="B5444" s="202" t="s">
        <v>483</v>
      </c>
      <c r="C5444" s="203" t="s">
        <v>1376</v>
      </c>
      <c r="D5444" s="226" t="s">
        <v>474</v>
      </c>
      <c r="E5444" s="202" t="s">
        <v>1667</v>
      </c>
      <c r="F5444" s="129" t="s">
        <v>475</v>
      </c>
      <c r="G5444" s="259">
        <v>2.35</v>
      </c>
      <c r="H5444" s="361" t="s">
        <v>1378</v>
      </c>
      <c r="I5444" s="359" t="s">
        <v>1383</v>
      </c>
      <c r="J5444" s="359" t="s">
        <v>1380</v>
      </c>
      <c r="K5444" s="359" t="s">
        <v>9</v>
      </c>
      <c r="L5444" s="359" t="s">
        <v>1381</v>
      </c>
      <c r="M5444" s="368">
        <v>2002</v>
      </c>
      <c r="N5444" s="205">
        <v>38812</v>
      </c>
      <c r="O5444" s="203"/>
    </row>
    <row r="5445" spans="1:15" ht="27.75" hidden="1" customHeight="1" x14ac:dyDescent="0.25">
      <c r="A5445" s="203" t="s">
        <v>180</v>
      </c>
      <c r="B5445" s="202" t="s">
        <v>483</v>
      </c>
      <c r="C5445" s="203" t="s">
        <v>1376</v>
      </c>
      <c r="D5445" s="226" t="s">
        <v>474</v>
      </c>
      <c r="E5445" s="202" t="s">
        <v>1667</v>
      </c>
      <c r="F5445" s="129" t="s">
        <v>475</v>
      </c>
      <c r="G5445" s="259">
        <v>1.38</v>
      </c>
      <c r="H5445" s="361" t="s">
        <v>1378</v>
      </c>
      <c r="I5445" s="359" t="s">
        <v>1384</v>
      </c>
      <c r="J5445" s="359" t="s">
        <v>1380</v>
      </c>
      <c r="K5445" s="359" t="s">
        <v>9</v>
      </c>
      <c r="L5445" s="359" t="s">
        <v>1381</v>
      </c>
      <c r="M5445" s="368">
        <v>2002</v>
      </c>
      <c r="N5445" s="205">
        <v>38812</v>
      </c>
      <c r="O5445" s="203"/>
    </row>
    <row r="5446" spans="1:15" ht="27.75" hidden="1" customHeight="1" x14ac:dyDescent="0.25">
      <c r="A5446" s="203" t="s">
        <v>180</v>
      </c>
      <c r="B5446" s="202" t="s">
        <v>483</v>
      </c>
      <c r="C5446" s="203" t="s">
        <v>1376</v>
      </c>
      <c r="D5446" s="226" t="s">
        <v>474</v>
      </c>
      <c r="E5446" s="202" t="s">
        <v>1667</v>
      </c>
      <c r="F5446" s="129" t="s">
        <v>475</v>
      </c>
      <c r="G5446" s="259">
        <v>1.05</v>
      </c>
      <c r="H5446" s="361" t="s">
        <v>1378</v>
      </c>
      <c r="I5446" s="359" t="s">
        <v>1385</v>
      </c>
      <c r="J5446" s="359" t="s">
        <v>1380</v>
      </c>
      <c r="K5446" s="359" t="s">
        <v>9</v>
      </c>
      <c r="L5446" s="359" t="s">
        <v>1381</v>
      </c>
      <c r="M5446" s="368">
        <v>2002</v>
      </c>
      <c r="N5446" s="205">
        <v>38812</v>
      </c>
      <c r="O5446" s="203"/>
    </row>
    <row r="5447" spans="1:15" ht="27.75" hidden="1" customHeight="1" x14ac:dyDescent="0.25">
      <c r="A5447" s="203" t="s">
        <v>180</v>
      </c>
      <c r="B5447" s="202" t="s">
        <v>483</v>
      </c>
      <c r="C5447" s="203" t="s">
        <v>1668</v>
      </c>
      <c r="D5447" s="202" t="s">
        <v>474</v>
      </c>
      <c r="E5447" s="202" t="s">
        <v>1667</v>
      </c>
      <c r="F5447" s="202" t="s">
        <v>475</v>
      </c>
      <c r="G5447" s="253">
        <v>26.51</v>
      </c>
      <c r="H5447" s="361" t="s">
        <v>488</v>
      </c>
      <c r="I5447" s="359" t="s">
        <v>1379</v>
      </c>
      <c r="J5447" s="359" t="s">
        <v>1380</v>
      </c>
      <c r="K5447" s="359" t="s">
        <v>22</v>
      </c>
      <c r="L5447" s="359" t="s">
        <v>1392</v>
      </c>
      <c r="M5447" s="368">
        <v>2008</v>
      </c>
      <c r="N5447" s="205">
        <v>41054</v>
      </c>
      <c r="O5447" s="203"/>
    </row>
    <row r="5448" spans="1:15" ht="27.75" hidden="1" customHeight="1" x14ac:dyDescent="0.25">
      <c r="A5448" s="203" t="s">
        <v>180</v>
      </c>
      <c r="B5448" s="202" t="s">
        <v>483</v>
      </c>
      <c r="C5448" s="203" t="s">
        <v>1668</v>
      </c>
      <c r="D5448" s="202" t="s">
        <v>474</v>
      </c>
      <c r="E5448" s="202" t="s">
        <v>1667</v>
      </c>
      <c r="F5448" s="202" t="s">
        <v>475</v>
      </c>
      <c r="G5448" s="253">
        <v>11.15</v>
      </c>
      <c r="H5448" s="361" t="s">
        <v>488</v>
      </c>
      <c r="I5448" s="359" t="s">
        <v>1382</v>
      </c>
      <c r="J5448" s="359" t="s">
        <v>1380</v>
      </c>
      <c r="K5448" s="359" t="s">
        <v>22</v>
      </c>
      <c r="L5448" s="359" t="s">
        <v>1392</v>
      </c>
      <c r="M5448" s="368">
        <v>2008</v>
      </c>
      <c r="N5448" s="205">
        <v>41054</v>
      </c>
      <c r="O5448" s="203"/>
    </row>
    <row r="5449" spans="1:15" ht="27.75" hidden="1" customHeight="1" x14ac:dyDescent="0.25">
      <c r="A5449" s="203" t="s">
        <v>180</v>
      </c>
      <c r="B5449" s="202" t="s">
        <v>483</v>
      </c>
      <c r="C5449" s="203" t="s">
        <v>1668</v>
      </c>
      <c r="D5449" s="202" t="s">
        <v>474</v>
      </c>
      <c r="E5449" s="202" t="s">
        <v>1667</v>
      </c>
      <c r="F5449" s="202" t="s">
        <v>475</v>
      </c>
      <c r="G5449" s="253">
        <v>7.21</v>
      </c>
      <c r="H5449" s="361" t="s">
        <v>488</v>
      </c>
      <c r="I5449" s="359" t="s">
        <v>1383</v>
      </c>
      <c r="J5449" s="359" t="s">
        <v>1380</v>
      </c>
      <c r="K5449" s="359" t="s">
        <v>22</v>
      </c>
      <c r="L5449" s="359" t="s">
        <v>1392</v>
      </c>
      <c r="M5449" s="368">
        <v>2008</v>
      </c>
      <c r="N5449" s="205">
        <v>41054</v>
      </c>
      <c r="O5449" s="203"/>
    </row>
    <row r="5450" spans="1:15" ht="27.75" hidden="1" customHeight="1" x14ac:dyDescent="0.25">
      <c r="A5450" s="203" t="s">
        <v>180</v>
      </c>
      <c r="B5450" s="202" t="s">
        <v>483</v>
      </c>
      <c r="C5450" s="203" t="s">
        <v>1668</v>
      </c>
      <c r="D5450" s="202" t="s">
        <v>474</v>
      </c>
      <c r="E5450" s="202" t="s">
        <v>1667</v>
      </c>
      <c r="F5450" s="202" t="s">
        <v>475</v>
      </c>
      <c r="G5450" s="253">
        <v>5.13</v>
      </c>
      <c r="H5450" s="361" t="s">
        <v>488</v>
      </c>
      <c r="I5450" s="359" t="s">
        <v>1384</v>
      </c>
      <c r="J5450" s="359" t="s">
        <v>1380</v>
      </c>
      <c r="K5450" s="359" t="s">
        <v>22</v>
      </c>
      <c r="L5450" s="359" t="s">
        <v>1392</v>
      </c>
      <c r="M5450" s="368">
        <v>2008</v>
      </c>
      <c r="N5450" s="205">
        <v>41054</v>
      </c>
      <c r="O5450" s="203"/>
    </row>
    <row r="5451" spans="1:15" ht="27.75" hidden="1" customHeight="1" x14ac:dyDescent="0.25">
      <c r="A5451" s="203" t="s">
        <v>180</v>
      </c>
      <c r="B5451" s="202" t="s">
        <v>483</v>
      </c>
      <c r="C5451" s="203" t="s">
        <v>1668</v>
      </c>
      <c r="D5451" s="202" t="s">
        <v>474</v>
      </c>
      <c r="E5451" s="202" t="s">
        <v>1667</v>
      </c>
      <c r="F5451" s="202" t="s">
        <v>475</v>
      </c>
      <c r="G5451" s="253">
        <v>4.33</v>
      </c>
      <c r="H5451" s="361" t="s">
        <v>488</v>
      </c>
      <c r="I5451" s="359" t="s">
        <v>1385</v>
      </c>
      <c r="J5451" s="359" t="s">
        <v>1380</v>
      </c>
      <c r="K5451" s="359" t="s">
        <v>22</v>
      </c>
      <c r="L5451" s="359" t="s">
        <v>1392</v>
      </c>
      <c r="M5451" s="368">
        <v>2008</v>
      </c>
      <c r="N5451" s="205">
        <v>41054</v>
      </c>
      <c r="O5451" s="203"/>
    </row>
    <row r="5452" spans="1:15" ht="27.75" hidden="1" customHeight="1" x14ac:dyDescent="0.25">
      <c r="A5452" s="203" t="s">
        <v>180</v>
      </c>
      <c r="B5452" s="202" t="s">
        <v>483</v>
      </c>
      <c r="C5452" s="203" t="s">
        <v>1668</v>
      </c>
      <c r="D5452" s="202" t="s">
        <v>494</v>
      </c>
      <c r="E5452" s="202" t="s">
        <v>1666</v>
      </c>
      <c r="F5452" s="202" t="s">
        <v>475</v>
      </c>
      <c r="G5452" s="253">
        <v>26.17</v>
      </c>
      <c r="H5452" s="361" t="s">
        <v>488</v>
      </c>
      <c r="I5452" s="359" t="s">
        <v>1379</v>
      </c>
      <c r="J5452" s="359" t="s">
        <v>1380</v>
      </c>
      <c r="K5452" s="359" t="s">
        <v>22</v>
      </c>
      <c r="L5452" s="359" t="s">
        <v>1392</v>
      </c>
      <c r="M5452" s="368">
        <v>2008</v>
      </c>
      <c r="N5452" s="205">
        <v>41054</v>
      </c>
      <c r="O5452" s="203"/>
    </row>
    <row r="5453" spans="1:15" ht="27.75" hidden="1" customHeight="1" x14ac:dyDescent="0.25">
      <c r="A5453" s="203" t="s">
        <v>180</v>
      </c>
      <c r="B5453" s="202" t="s">
        <v>483</v>
      </c>
      <c r="C5453" s="203" t="s">
        <v>1668</v>
      </c>
      <c r="D5453" s="202" t="s">
        <v>494</v>
      </c>
      <c r="E5453" s="202" t="s">
        <v>1666</v>
      </c>
      <c r="F5453" s="202" t="s">
        <v>475</v>
      </c>
      <c r="G5453" s="253">
        <v>10.34</v>
      </c>
      <c r="H5453" s="361" t="s">
        <v>488</v>
      </c>
      <c r="I5453" s="359" t="s">
        <v>1382</v>
      </c>
      <c r="J5453" s="359" t="s">
        <v>1380</v>
      </c>
      <c r="K5453" s="359" t="s">
        <v>22</v>
      </c>
      <c r="L5453" s="359" t="s">
        <v>1392</v>
      </c>
      <c r="M5453" s="368">
        <v>2008</v>
      </c>
      <c r="N5453" s="205">
        <v>41054</v>
      </c>
      <c r="O5453" s="203"/>
    </row>
    <row r="5454" spans="1:15" ht="27.75" hidden="1" customHeight="1" x14ac:dyDescent="0.25">
      <c r="A5454" s="203" t="s">
        <v>180</v>
      </c>
      <c r="B5454" s="202" t="s">
        <v>483</v>
      </c>
      <c r="C5454" s="203" t="s">
        <v>1668</v>
      </c>
      <c r="D5454" s="202" t="s">
        <v>494</v>
      </c>
      <c r="E5454" s="202" t="s">
        <v>1666</v>
      </c>
      <c r="F5454" s="202" t="s">
        <v>475</v>
      </c>
      <c r="G5454" s="253">
        <v>3.96</v>
      </c>
      <c r="H5454" s="361" t="s">
        <v>488</v>
      </c>
      <c r="I5454" s="359" t="s">
        <v>1383</v>
      </c>
      <c r="J5454" s="359" t="s">
        <v>1380</v>
      </c>
      <c r="K5454" s="359" t="s">
        <v>22</v>
      </c>
      <c r="L5454" s="359" t="s">
        <v>1392</v>
      </c>
      <c r="M5454" s="368">
        <v>2008</v>
      </c>
      <c r="N5454" s="205">
        <v>41054</v>
      </c>
      <c r="O5454" s="203"/>
    </row>
    <row r="5455" spans="1:15" ht="27.75" hidden="1" customHeight="1" x14ac:dyDescent="0.25">
      <c r="A5455" s="203" t="s">
        <v>180</v>
      </c>
      <c r="B5455" s="202" t="s">
        <v>483</v>
      </c>
      <c r="C5455" s="203" t="s">
        <v>1668</v>
      </c>
      <c r="D5455" s="202" t="s">
        <v>494</v>
      </c>
      <c r="E5455" s="202" t="s">
        <v>1666</v>
      </c>
      <c r="F5455" s="202" t="s">
        <v>475</v>
      </c>
      <c r="G5455" s="253">
        <v>1.81</v>
      </c>
      <c r="H5455" s="361" t="s">
        <v>488</v>
      </c>
      <c r="I5455" s="359" t="s">
        <v>1384</v>
      </c>
      <c r="J5455" s="359" t="s">
        <v>1380</v>
      </c>
      <c r="K5455" s="359" t="s">
        <v>22</v>
      </c>
      <c r="L5455" s="359" t="s">
        <v>1392</v>
      </c>
      <c r="M5455" s="368">
        <v>2008</v>
      </c>
      <c r="N5455" s="205">
        <v>41054</v>
      </c>
      <c r="O5455" s="203"/>
    </row>
    <row r="5456" spans="1:15" ht="27.75" hidden="1" customHeight="1" x14ac:dyDescent="0.25">
      <c r="A5456" s="203" t="s">
        <v>180</v>
      </c>
      <c r="B5456" s="202" t="s">
        <v>483</v>
      </c>
      <c r="C5456" s="203" t="s">
        <v>1668</v>
      </c>
      <c r="D5456" s="202" t="s">
        <v>494</v>
      </c>
      <c r="E5456" s="202" t="s">
        <v>1666</v>
      </c>
      <c r="F5456" s="202" t="s">
        <v>475</v>
      </c>
      <c r="G5456" s="253">
        <v>0.95</v>
      </c>
      <c r="H5456" s="361" t="s">
        <v>488</v>
      </c>
      <c r="I5456" s="359" t="s">
        <v>1385</v>
      </c>
      <c r="J5456" s="359" t="s">
        <v>1380</v>
      </c>
      <c r="K5456" s="359" t="s">
        <v>22</v>
      </c>
      <c r="L5456" s="359" t="s">
        <v>1392</v>
      </c>
      <c r="M5456" s="368">
        <v>2008</v>
      </c>
      <c r="N5456" s="205">
        <v>41054</v>
      </c>
      <c r="O5456" s="203"/>
    </row>
    <row r="5457" spans="1:15" ht="27.75" hidden="1" customHeight="1" x14ac:dyDescent="0.25">
      <c r="A5457" s="203" t="s">
        <v>180</v>
      </c>
      <c r="B5457" s="202" t="s">
        <v>483</v>
      </c>
      <c r="C5457" s="203" t="s">
        <v>1668</v>
      </c>
      <c r="D5457" s="202" t="s">
        <v>492</v>
      </c>
      <c r="E5457" s="202" t="s">
        <v>1666</v>
      </c>
      <c r="F5457" s="202" t="s">
        <v>475</v>
      </c>
      <c r="G5457" s="253">
        <v>4.95</v>
      </c>
      <c r="H5457" s="361" t="s">
        <v>488</v>
      </c>
      <c r="I5457" s="359" t="s">
        <v>1379</v>
      </c>
      <c r="J5457" s="359" t="s">
        <v>1380</v>
      </c>
      <c r="K5457" s="359" t="s">
        <v>22</v>
      </c>
      <c r="L5457" s="359" t="s">
        <v>1392</v>
      </c>
      <c r="M5457" s="368">
        <v>2008</v>
      </c>
      <c r="N5457" s="205">
        <v>41054</v>
      </c>
      <c r="O5457" s="203"/>
    </row>
    <row r="5458" spans="1:15" ht="27.75" hidden="1" customHeight="1" x14ac:dyDescent="0.25">
      <c r="A5458" s="203" t="s">
        <v>180</v>
      </c>
      <c r="B5458" s="202" t="s">
        <v>483</v>
      </c>
      <c r="C5458" s="203" t="s">
        <v>1668</v>
      </c>
      <c r="D5458" s="202" t="s">
        <v>492</v>
      </c>
      <c r="E5458" s="202" t="s">
        <v>1666</v>
      </c>
      <c r="F5458" s="202" t="s">
        <v>475</v>
      </c>
      <c r="G5458" s="253">
        <v>2.0699999999999998</v>
      </c>
      <c r="H5458" s="361" t="s">
        <v>488</v>
      </c>
      <c r="I5458" s="359" t="s">
        <v>1382</v>
      </c>
      <c r="J5458" s="359" t="s">
        <v>1380</v>
      </c>
      <c r="K5458" s="359" t="s">
        <v>22</v>
      </c>
      <c r="L5458" s="359" t="s">
        <v>1392</v>
      </c>
      <c r="M5458" s="368">
        <v>2008</v>
      </c>
      <c r="N5458" s="205">
        <v>41054</v>
      </c>
      <c r="O5458" s="203"/>
    </row>
    <row r="5459" spans="1:15" ht="27.75" hidden="1" customHeight="1" x14ac:dyDescent="0.25">
      <c r="A5459" s="203" t="s">
        <v>180</v>
      </c>
      <c r="B5459" s="202" t="s">
        <v>483</v>
      </c>
      <c r="C5459" s="203" t="s">
        <v>1668</v>
      </c>
      <c r="D5459" s="202" t="s">
        <v>492</v>
      </c>
      <c r="E5459" s="202" t="s">
        <v>1666</v>
      </c>
      <c r="F5459" s="202" t="s">
        <v>475</v>
      </c>
      <c r="G5459" s="253">
        <v>1</v>
      </c>
      <c r="H5459" s="361" t="s">
        <v>488</v>
      </c>
      <c r="I5459" s="359" t="s">
        <v>1383</v>
      </c>
      <c r="J5459" s="359" t="s">
        <v>1380</v>
      </c>
      <c r="K5459" s="359" t="s">
        <v>22</v>
      </c>
      <c r="L5459" s="359" t="s">
        <v>1392</v>
      </c>
      <c r="M5459" s="368">
        <v>2008</v>
      </c>
      <c r="N5459" s="205">
        <v>41054</v>
      </c>
      <c r="O5459" s="203"/>
    </row>
    <row r="5460" spans="1:15" ht="27.75" hidden="1" customHeight="1" x14ac:dyDescent="0.25">
      <c r="A5460" s="203" t="s">
        <v>180</v>
      </c>
      <c r="B5460" s="202" t="s">
        <v>483</v>
      </c>
      <c r="C5460" s="203" t="s">
        <v>1668</v>
      </c>
      <c r="D5460" s="202" t="s">
        <v>492</v>
      </c>
      <c r="E5460" s="202" t="s">
        <v>1666</v>
      </c>
      <c r="F5460" s="202" t="s">
        <v>475</v>
      </c>
      <c r="G5460" s="253">
        <v>0.35</v>
      </c>
      <c r="H5460" s="361" t="s">
        <v>488</v>
      </c>
      <c r="I5460" s="359" t="s">
        <v>1384</v>
      </c>
      <c r="J5460" s="359" t="s">
        <v>1380</v>
      </c>
      <c r="K5460" s="359" t="s">
        <v>22</v>
      </c>
      <c r="L5460" s="359" t="s">
        <v>1392</v>
      </c>
      <c r="M5460" s="368">
        <v>2008</v>
      </c>
      <c r="N5460" s="205">
        <v>41054</v>
      </c>
      <c r="O5460" s="203"/>
    </row>
    <row r="5461" spans="1:15" ht="27.75" hidden="1" customHeight="1" x14ac:dyDescent="0.25">
      <c r="A5461" s="203" t="s">
        <v>180</v>
      </c>
      <c r="B5461" s="202" t="s">
        <v>483</v>
      </c>
      <c r="C5461" s="203" t="s">
        <v>1668</v>
      </c>
      <c r="D5461" s="202" t="s">
        <v>492</v>
      </c>
      <c r="E5461" s="202" t="s">
        <v>1666</v>
      </c>
      <c r="F5461" s="202" t="s">
        <v>475</v>
      </c>
      <c r="G5461" s="253">
        <v>0.13</v>
      </c>
      <c r="H5461" s="361" t="s">
        <v>488</v>
      </c>
      <c r="I5461" s="359" t="s">
        <v>1385</v>
      </c>
      <c r="J5461" s="359" t="s">
        <v>1380</v>
      </c>
      <c r="K5461" s="359" t="s">
        <v>22</v>
      </c>
      <c r="L5461" s="359" t="s">
        <v>1392</v>
      </c>
      <c r="M5461" s="368">
        <v>2008</v>
      </c>
      <c r="N5461" s="205">
        <v>41054</v>
      </c>
      <c r="O5461" s="203"/>
    </row>
    <row r="5462" spans="1:15" ht="27.75" hidden="1" customHeight="1" x14ac:dyDescent="0.25">
      <c r="A5462" s="203" t="s">
        <v>180</v>
      </c>
      <c r="B5462" s="202" t="s">
        <v>483</v>
      </c>
      <c r="C5462" s="203" t="s">
        <v>1668</v>
      </c>
      <c r="D5462" s="202" t="s">
        <v>807</v>
      </c>
      <c r="E5462" s="202" t="s">
        <v>1890</v>
      </c>
      <c r="F5462" s="202" t="s">
        <v>475</v>
      </c>
      <c r="G5462" s="253">
        <v>9.48</v>
      </c>
      <c r="H5462" s="361" t="s">
        <v>488</v>
      </c>
      <c r="I5462" s="359" t="s">
        <v>1379</v>
      </c>
      <c r="J5462" s="359" t="s">
        <v>1596</v>
      </c>
      <c r="K5462" s="359" t="s">
        <v>22</v>
      </c>
      <c r="L5462" s="359" t="s">
        <v>1392</v>
      </c>
      <c r="M5462" s="368">
        <v>2008</v>
      </c>
      <c r="N5462" s="205">
        <v>41054</v>
      </c>
      <c r="O5462" s="203" t="s">
        <v>1597</v>
      </c>
    </row>
    <row r="5463" spans="1:15" ht="27.75" hidden="1" customHeight="1" x14ac:dyDescent="0.25">
      <c r="A5463" s="203" t="s">
        <v>180</v>
      </c>
      <c r="B5463" s="202" t="s">
        <v>483</v>
      </c>
      <c r="C5463" s="203" t="s">
        <v>1668</v>
      </c>
      <c r="D5463" s="202" t="s">
        <v>807</v>
      </c>
      <c r="E5463" s="202" t="s">
        <v>1890</v>
      </c>
      <c r="F5463" s="202" t="s">
        <v>475</v>
      </c>
      <c r="G5463" s="253">
        <v>5.1100000000000003</v>
      </c>
      <c r="H5463" s="361" t="s">
        <v>488</v>
      </c>
      <c r="I5463" s="359" t="s">
        <v>1382</v>
      </c>
      <c r="J5463" s="359" t="s">
        <v>1596</v>
      </c>
      <c r="K5463" s="359" t="s">
        <v>22</v>
      </c>
      <c r="L5463" s="359" t="s">
        <v>1392</v>
      </c>
      <c r="M5463" s="368">
        <v>2008</v>
      </c>
      <c r="N5463" s="205">
        <v>41054</v>
      </c>
      <c r="O5463" s="203" t="s">
        <v>1597</v>
      </c>
    </row>
    <row r="5464" spans="1:15" ht="27.75" hidden="1" customHeight="1" x14ac:dyDescent="0.25">
      <c r="A5464" s="203" t="s">
        <v>180</v>
      </c>
      <c r="B5464" s="202" t="s">
        <v>483</v>
      </c>
      <c r="C5464" s="203" t="s">
        <v>1668</v>
      </c>
      <c r="D5464" s="202" t="s">
        <v>807</v>
      </c>
      <c r="E5464" s="202" t="s">
        <v>1890</v>
      </c>
      <c r="F5464" s="202" t="s">
        <v>475</v>
      </c>
      <c r="G5464" s="253">
        <v>2.63</v>
      </c>
      <c r="H5464" s="361" t="s">
        <v>488</v>
      </c>
      <c r="I5464" s="359" t="s">
        <v>1383</v>
      </c>
      <c r="J5464" s="359" t="s">
        <v>1596</v>
      </c>
      <c r="K5464" s="359" t="s">
        <v>22</v>
      </c>
      <c r="L5464" s="359" t="s">
        <v>1392</v>
      </c>
      <c r="M5464" s="368">
        <v>2008</v>
      </c>
      <c r="N5464" s="205">
        <v>41054</v>
      </c>
      <c r="O5464" s="203" t="s">
        <v>1597</v>
      </c>
    </row>
    <row r="5465" spans="1:15" ht="27.75" hidden="1" customHeight="1" x14ac:dyDescent="0.25">
      <c r="A5465" s="203" t="s">
        <v>180</v>
      </c>
      <c r="B5465" s="202" t="s">
        <v>483</v>
      </c>
      <c r="C5465" s="203" t="s">
        <v>1668</v>
      </c>
      <c r="D5465" s="202" t="s">
        <v>807</v>
      </c>
      <c r="E5465" s="202" t="s">
        <v>1890</v>
      </c>
      <c r="F5465" s="202" t="s">
        <v>475</v>
      </c>
      <c r="G5465" s="253">
        <v>1.2</v>
      </c>
      <c r="H5465" s="361" t="s">
        <v>488</v>
      </c>
      <c r="I5465" s="359" t="s">
        <v>1384</v>
      </c>
      <c r="J5465" s="359" t="s">
        <v>1596</v>
      </c>
      <c r="K5465" s="359" t="s">
        <v>22</v>
      </c>
      <c r="L5465" s="359" t="s">
        <v>1392</v>
      </c>
      <c r="M5465" s="368">
        <v>2008</v>
      </c>
      <c r="N5465" s="205">
        <v>41054</v>
      </c>
      <c r="O5465" s="203" t="s">
        <v>1597</v>
      </c>
    </row>
    <row r="5466" spans="1:15" ht="27.75" hidden="1" customHeight="1" x14ac:dyDescent="0.25">
      <c r="A5466" s="203" t="s">
        <v>180</v>
      </c>
      <c r="B5466" s="202" t="s">
        <v>483</v>
      </c>
      <c r="C5466" s="203" t="s">
        <v>1668</v>
      </c>
      <c r="D5466" s="202" t="s">
        <v>807</v>
      </c>
      <c r="E5466" s="202" t="s">
        <v>1890</v>
      </c>
      <c r="F5466" s="202" t="s">
        <v>475</v>
      </c>
      <c r="G5466" s="253">
        <v>0.73</v>
      </c>
      <c r="H5466" s="361" t="s">
        <v>488</v>
      </c>
      <c r="I5466" s="359" t="s">
        <v>1385</v>
      </c>
      <c r="J5466" s="359" t="s">
        <v>1596</v>
      </c>
      <c r="K5466" s="359" t="s">
        <v>22</v>
      </c>
      <c r="L5466" s="359" t="s">
        <v>1392</v>
      </c>
      <c r="M5466" s="368">
        <v>2008</v>
      </c>
      <c r="N5466" s="205">
        <v>41054</v>
      </c>
      <c r="O5466" s="203" t="s">
        <v>1597</v>
      </c>
    </row>
    <row r="5467" spans="1:15" ht="27.75" hidden="1" customHeight="1" x14ac:dyDescent="0.25">
      <c r="A5467" s="203" t="s">
        <v>180</v>
      </c>
      <c r="B5467" s="202" t="s">
        <v>483</v>
      </c>
      <c r="C5467" s="203" t="s">
        <v>1668</v>
      </c>
      <c r="D5467" s="202" t="s">
        <v>506</v>
      </c>
      <c r="E5467" s="202" t="s">
        <v>1669</v>
      </c>
      <c r="F5467" s="202" t="s">
        <v>475</v>
      </c>
      <c r="G5467" s="253">
        <v>5.17</v>
      </c>
      <c r="H5467" s="361" t="s">
        <v>488</v>
      </c>
      <c r="I5467" s="359" t="s">
        <v>1379</v>
      </c>
      <c r="J5467" s="359" t="s">
        <v>1596</v>
      </c>
      <c r="K5467" s="359" t="s">
        <v>22</v>
      </c>
      <c r="L5467" s="359" t="s">
        <v>1392</v>
      </c>
      <c r="M5467" s="368">
        <v>2008</v>
      </c>
      <c r="N5467" s="205">
        <v>41054</v>
      </c>
      <c r="O5467" s="361" t="s">
        <v>1597</v>
      </c>
    </row>
    <row r="5468" spans="1:15" ht="27.75" hidden="1" customHeight="1" x14ac:dyDescent="0.25">
      <c r="A5468" s="203" t="s">
        <v>180</v>
      </c>
      <c r="B5468" s="202" t="s">
        <v>483</v>
      </c>
      <c r="C5468" s="203" t="s">
        <v>1668</v>
      </c>
      <c r="D5468" s="202" t="s">
        <v>506</v>
      </c>
      <c r="E5468" s="202" t="s">
        <v>1669</v>
      </c>
      <c r="F5468" s="202" t="s">
        <v>475</v>
      </c>
      <c r="G5468" s="253">
        <v>2.79</v>
      </c>
      <c r="H5468" s="361" t="s">
        <v>488</v>
      </c>
      <c r="I5468" s="359" t="s">
        <v>1382</v>
      </c>
      <c r="J5468" s="359" t="s">
        <v>1596</v>
      </c>
      <c r="K5468" s="359" t="s">
        <v>22</v>
      </c>
      <c r="L5468" s="359" t="s">
        <v>1392</v>
      </c>
      <c r="M5468" s="368">
        <v>2008</v>
      </c>
      <c r="N5468" s="205">
        <v>41054</v>
      </c>
      <c r="O5468" s="361" t="s">
        <v>1597</v>
      </c>
    </row>
    <row r="5469" spans="1:15" ht="27.75" hidden="1" customHeight="1" x14ac:dyDescent="0.25">
      <c r="A5469" s="203" t="s">
        <v>180</v>
      </c>
      <c r="B5469" s="202" t="s">
        <v>483</v>
      </c>
      <c r="C5469" s="203" t="s">
        <v>1668</v>
      </c>
      <c r="D5469" s="202" t="s">
        <v>506</v>
      </c>
      <c r="E5469" s="202" t="s">
        <v>1669</v>
      </c>
      <c r="F5469" s="202" t="s">
        <v>475</v>
      </c>
      <c r="G5469" s="253">
        <v>1.43</v>
      </c>
      <c r="H5469" s="361" t="s">
        <v>488</v>
      </c>
      <c r="I5469" s="359" t="s">
        <v>1383</v>
      </c>
      <c r="J5469" s="359" t="s">
        <v>1596</v>
      </c>
      <c r="K5469" s="359" t="s">
        <v>22</v>
      </c>
      <c r="L5469" s="359" t="s">
        <v>1392</v>
      </c>
      <c r="M5469" s="368">
        <v>2008</v>
      </c>
      <c r="N5469" s="205">
        <v>41054</v>
      </c>
      <c r="O5469" s="361" t="s">
        <v>1597</v>
      </c>
    </row>
    <row r="5470" spans="1:15" ht="27.75" hidden="1" customHeight="1" x14ac:dyDescent="0.25">
      <c r="A5470" s="203" t="s">
        <v>180</v>
      </c>
      <c r="B5470" s="202" t="s">
        <v>483</v>
      </c>
      <c r="C5470" s="203" t="s">
        <v>1668</v>
      </c>
      <c r="D5470" s="202" t="s">
        <v>506</v>
      </c>
      <c r="E5470" s="202" t="s">
        <v>1669</v>
      </c>
      <c r="F5470" s="202" t="s">
        <v>475</v>
      </c>
      <c r="G5470" s="253">
        <v>0.65</v>
      </c>
      <c r="H5470" s="361" t="s">
        <v>488</v>
      </c>
      <c r="I5470" s="359" t="s">
        <v>1384</v>
      </c>
      <c r="J5470" s="359" t="s">
        <v>1596</v>
      </c>
      <c r="K5470" s="359" t="s">
        <v>22</v>
      </c>
      <c r="L5470" s="359" t="s">
        <v>1392</v>
      </c>
      <c r="M5470" s="368">
        <v>2008</v>
      </c>
      <c r="N5470" s="205">
        <v>41054</v>
      </c>
      <c r="O5470" s="361" t="s">
        <v>1597</v>
      </c>
    </row>
    <row r="5471" spans="1:15" ht="27.75" hidden="1" customHeight="1" x14ac:dyDescent="0.25">
      <c r="A5471" s="203" t="s">
        <v>180</v>
      </c>
      <c r="B5471" s="202" t="s">
        <v>483</v>
      </c>
      <c r="C5471" s="203" t="s">
        <v>1668</v>
      </c>
      <c r="D5471" s="202" t="s">
        <v>506</v>
      </c>
      <c r="E5471" s="202" t="s">
        <v>1669</v>
      </c>
      <c r="F5471" s="202" t="s">
        <v>475</v>
      </c>
      <c r="G5471" s="253">
        <v>0.39</v>
      </c>
      <c r="H5471" s="361" t="s">
        <v>488</v>
      </c>
      <c r="I5471" s="359" t="s">
        <v>1385</v>
      </c>
      <c r="J5471" s="359" t="s">
        <v>1596</v>
      </c>
      <c r="K5471" s="359" t="s">
        <v>22</v>
      </c>
      <c r="L5471" s="359" t="s">
        <v>1392</v>
      </c>
      <c r="M5471" s="368">
        <v>2008</v>
      </c>
      <c r="N5471" s="205">
        <v>41054</v>
      </c>
      <c r="O5471" s="361" t="s">
        <v>1597</v>
      </c>
    </row>
    <row r="5472" spans="1:15" ht="27.75" hidden="1" customHeight="1" x14ac:dyDescent="0.25">
      <c r="A5472" s="203" t="s">
        <v>180</v>
      </c>
      <c r="B5472" s="202" t="s">
        <v>483</v>
      </c>
      <c r="C5472" s="203" t="s">
        <v>1668</v>
      </c>
      <c r="D5472" s="202" t="s">
        <v>779</v>
      </c>
      <c r="E5472" s="202" t="s">
        <v>1670</v>
      </c>
      <c r="F5472" s="202" t="s">
        <v>475</v>
      </c>
      <c r="G5472" s="253">
        <v>3.29</v>
      </c>
      <c r="H5472" s="361" t="s">
        <v>488</v>
      </c>
      <c r="I5472" s="359" t="s">
        <v>1379</v>
      </c>
      <c r="J5472" s="359" t="s">
        <v>1380</v>
      </c>
      <c r="K5472" s="359" t="s">
        <v>22</v>
      </c>
      <c r="L5472" s="359" t="s">
        <v>1392</v>
      </c>
      <c r="M5472" s="368">
        <v>2008</v>
      </c>
      <c r="N5472" s="205">
        <v>41054</v>
      </c>
      <c r="O5472" s="203"/>
    </row>
    <row r="5473" spans="1:15" ht="27.75" hidden="1" customHeight="1" x14ac:dyDescent="0.25">
      <c r="A5473" s="203" t="s">
        <v>180</v>
      </c>
      <c r="B5473" s="202" t="s">
        <v>483</v>
      </c>
      <c r="C5473" s="203" t="s">
        <v>1668</v>
      </c>
      <c r="D5473" s="202" t="s">
        <v>779</v>
      </c>
      <c r="E5473" s="202" t="s">
        <v>1670</v>
      </c>
      <c r="F5473" s="202" t="s">
        <v>475</v>
      </c>
      <c r="G5473" s="253">
        <v>1.73</v>
      </c>
      <c r="H5473" s="361" t="s">
        <v>488</v>
      </c>
      <c r="I5473" s="359" t="s">
        <v>1382</v>
      </c>
      <c r="J5473" s="359" t="s">
        <v>1380</v>
      </c>
      <c r="K5473" s="359" t="s">
        <v>22</v>
      </c>
      <c r="L5473" s="359" t="s">
        <v>1392</v>
      </c>
      <c r="M5473" s="368">
        <v>2008</v>
      </c>
      <c r="N5473" s="205">
        <v>41054</v>
      </c>
      <c r="O5473" s="203"/>
    </row>
    <row r="5474" spans="1:15" ht="27.75" hidden="1" customHeight="1" x14ac:dyDescent="0.25">
      <c r="A5474" s="203" t="s">
        <v>180</v>
      </c>
      <c r="B5474" s="202" t="s">
        <v>483</v>
      </c>
      <c r="C5474" s="203" t="s">
        <v>1668</v>
      </c>
      <c r="D5474" s="202" t="s">
        <v>779</v>
      </c>
      <c r="E5474" s="202" t="s">
        <v>1670</v>
      </c>
      <c r="F5474" s="202" t="s">
        <v>475</v>
      </c>
      <c r="G5474" s="253">
        <v>0.81</v>
      </c>
      <c r="H5474" s="361" t="s">
        <v>488</v>
      </c>
      <c r="I5474" s="359" t="s">
        <v>1383</v>
      </c>
      <c r="J5474" s="359" t="s">
        <v>1380</v>
      </c>
      <c r="K5474" s="359" t="s">
        <v>22</v>
      </c>
      <c r="L5474" s="359" t="s">
        <v>1392</v>
      </c>
      <c r="M5474" s="368">
        <v>2008</v>
      </c>
      <c r="N5474" s="205">
        <v>41054</v>
      </c>
      <c r="O5474" s="203"/>
    </row>
    <row r="5475" spans="1:15" ht="27.75" hidden="1" customHeight="1" x14ac:dyDescent="0.25">
      <c r="A5475" s="203" t="s">
        <v>180</v>
      </c>
      <c r="B5475" s="202" t="s">
        <v>483</v>
      </c>
      <c r="C5475" s="203" t="s">
        <v>1668</v>
      </c>
      <c r="D5475" s="202" t="s">
        <v>779</v>
      </c>
      <c r="E5475" s="202" t="s">
        <v>1670</v>
      </c>
      <c r="F5475" s="202" t="s">
        <v>475</v>
      </c>
      <c r="G5475" s="253">
        <v>0.33</v>
      </c>
      <c r="H5475" s="361" t="s">
        <v>488</v>
      </c>
      <c r="I5475" s="359" t="s">
        <v>1384</v>
      </c>
      <c r="J5475" s="359" t="s">
        <v>1380</v>
      </c>
      <c r="K5475" s="359" t="s">
        <v>22</v>
      </c>
      <c r="L5475" s="359" t="s">
        <v>1392</v>
      </c>
      <c r="M5475" s="368">
        <v>2008</v>
      </c>
      <c r="N5475" s="205">
        <v>41054</v>
      </c>
      <c r="O5475" s="203"/>
    </row>
    <row r="5476" spans="1:15" ht="27.75" hidden="1" customHeight="1" x14ac:dyDescent="0.25">
      <c r="A5476" s="203" t="s">
        <v>180</v>
      </c>
      <c r="B5476" s="202" t="s">
        <v>483</v>
      </c>
      <c r="C5476" s="203" t="s">
        <v>1668</v>
      </c>
      <c r="D5476" s="202" t="s">
        <v>779</v>
      </c>
      <c r="E5476" s="202" t="s">
        <v>1670</v>
      </c>
      <c r="F5476" s="202" t="s">
        <v>475</v>
      </c>
      <c r="G5476" s="253">
        <v>0.14000000000000001</v>
      </c>
      <c r="H5476" s="361" t="s">
        <v>488</v>
      </c>
      <c r="I5476" s="359" t="s">
        <v>1385</v>
      </c>
      <c r="J5476" s="359" t="s">
        <v>1380</v>
      </c>
      <c r="K5476" s="359" t="s">
        <v>22</v>
      </c>
      <c r="L5476" s="359" t="s">
        <v>1392</v>
      </c>
      <c r="M5476" s="368">
        <v>2008</v>
      </c>
      <c r="N5476" s="205">
        <v>41054</v>
      </c>
      <c r="O5476" s="203"/>
    </row>
    <row r="5477" spans="1:15" ht="27.75" hidden="1" customHeight="1" x14ac:dyDescent="0.25">
      <c r="A5477" s="203" t="s">
        <v>180</v>
      </c>
      <c r="B5477" s="202" t="s">
        <v>483</v>
      </c>
      <c r="C5477" s="203" t="s">
        <v>1668</v>
      </c>
      <c r="D5477" s="202" t="s">
        <v>722</v>
      </c>
      <c r="E5477" s="202" t="s">
        <v>1399</v>
      </c>
      <c r="F5477" s="202" t="s">
        <v>475</v>
      </c>
      <c r="G5477" s="253">
        <v>3.97</v>
      </c>
      <c r="H5477" s="361" t="s">
        <v>488</v>
      </c>
      <c r="I5477" s="359" t="s">
        <v>1379</v>
      </c>
      <c r="J5477" s="359" t="s">
        <v>1596</v>
      </c>
      <c r="K5477" s="359" t="s">
        <v>22</v>
      </c>
      <c r="L5477" s="359" t="s">
        <v>1392</v>
      </c>
      <c r="M5477" s="368">
        <v>2005</v>
      </c>
      <c r="N5477" s="205">
        <v>41054</v>
      </c>
      <c r="O5477" s="203" t="s">
        <v>1597</v>
      </c>
    </row>
    <row r="5478" spans="1:15" ht="27.75" hidden="1" customHeight="1" x14ac:dyDescent="0.25">
      <c r="A5478" s="203" t="s">
        <v>180</v>
      </c>
      <c r="B5478" s="202" t="s">
        <v>483</v>
      </c>
      <c r="C5478" s="203" t="s">
        <v>1668</v>
      </c>
      <c r="D5478" s="202" t="s">
        <v>722</v>
      </c>
      <c r="E5478" s="202" t="s">
        <v>1399</v>
      </c>
      <c r="F5478" s="202" t="s">
        <v>475</v>
      </c>
      <c r="G5478" s="253">
        <v>1.64</v>
      </c>
      <c r="H5478" s="361" t="s">
        <v>488</v>
      </c>
      <c r="I5478" s="359" t="s">
        <v>1382</v>
      </c>
      <c r="J5478" s="359" t="s">
        <v>1596</v>
      </c>
      <c r="K5478" s="359" t="s">
        <v>22</v>
      </c>
      <c r="L5478" s="359" t="s">
        <v>1392</v>
      </c>
      <c r="M5478" s="368">
        <v>2005</v>
      </c>
      <c r="N5478" s="205">
        <v>41054</v>
      </c>
      <c r="O5478" s="203" t="s">
        <v>1597</v>
      </c>
    </row>
    <row r="5479" spans="1:15" ht="27.75" hidden="1" customHeight="1" x14ac:dyDescent="0.25">
      <c r="A5479" s="203" t="s">
        <v>180</v>
      </c>
      <c r="B5479" s="202" t="s">
        <v>483</v>
      </c>
      <c r="C5479" s="203" t="s">
        <v>1668</v>
      </c>
      <c r="D5479" s="202" t="s">
        <v>722</v>
      </c>
      <c r="E5479" s="202" t="s">
        <v>1399</v>
      </c>
      <c r="F5479" s="202" t="s">
        <v>475</v>
      </c>
      <c r="G5479" s="253">
        <v>0.7</v>
      </c>
      <c r="H5479" s="361" t="s">
        <v>488</v>
      </c>
      <c r="I5479" s="359" t="s">
        <v>1383</v>
      </c>
      <c r="J5479" s="359" t="s">
        <v>1596</v>
      </c>
      <c r="K5479" s="359" t="s">
        <v>22</v>
      </c>
      <c r="L5479" s="359" t="s">
        <v>1392</v>
      </c>
      <c r="M5479" s="368">
        <v>2005</v>
      </c>
      <c r="N5479" s="205">
        <v>41054</v>
      </c>
      <c r="O5479" s="203" t="s">
        <v>1597</v>
      </c>
    </row>
    <row r="5480" spans="1:15" ht="27.75" hidden="1" customHeight="1" x14ac:dyDescent="0.25">
      <c r="A5480" s="203" t="s">
        <v>180</v>
      </c>
      <c r="B5480" s="202" t="s">
        <v>483</v>
      </c>
      <c r="C5480" s="203" t="s">
        <v>1668</v>
      </c>
      <c r="D5480" s="202" t="s">
        <v>722</v>
      </c>
      <c r="E5480" s="202" t="s">
        <v>1399</v>
      </c>
      <c r="F5480" s="202" t="s">
        <v>475</v>
      </c>
      <c r="G5480" s="253">
        <v>0.39</v>
      </c>
      <c r="H5480" s="361" t="s">
        <v>488</v>
      </c>
      <c r="I5480" s="359" t="s">
        <v>1384</v>
      </c>
      <c r="J5480" s="359" t="s">
        <v>1596</v>
      </c>
      <c r="K5480" s="359" t="s">
        <v>22</v>
      </c>
      <c r="L5480" s="359" t="s">
        <v>1392</v>
      </c>
      <c r="M5480" s="368">
        <v>2005</v>
      </c>
      <c r="N5480" s="205">
        <v>41054</v>
      </c>
      <c r="O5480" s="203" t="s">
        <v>1597</v>
      </c>
    </row>
    <row r="5481" spans="1:15" ht="27.75" hidden="1" customHeight="1" x14ac:dyDescent="0.25">
      <c r="A5481" s="203" t="s">
        <v>180</v>
      </c>
      <c r="B5481" s="202" t="s">
        <v>483</v>
      </c>
      <c r="C5481" s="203" t="s">
        <v>1668</v>
      </c>
      <c r="D5481" s="202" t="s">
        <v>722</v>
      </c>
      <c r="E5481" s="202" t="s">
        <v>1399</v>
      </c>
      <c r="F5481" s="202" t="s">
        <v>475</v>
      </c>
      <c r="G5481" s="253">
        <v>0.26</v>
      </c>
      <c r="H5481" s="361" t="s">
        <v>488</v>
      </c>
      <c r="I5481" s="359" t="s">
        <v>1385</v>
      </c>
      <c r="J5481" s="359" t="s">
        <v>1596</v>
      </c>
      <c r="K5481" s="359" t="s">
        <v>22</v>
      </c>
      <c r="L5481" s="359" t="s">
        <v>1392</v>
      </c>
      <c r="M5481" s="368">
        <v>2005</v>
      </c>
      <c r="N5481" s="205">
        <v>41054</v>
      </c>
      <c r="O5481" s="203" t="s">
        <v>1597</v>
      </c>
    </row>
    <row r="5482" spans="1:15" ht="27.75" hidden="1" customHeight="1" x14ac:dyDescent="0.25">
      <c r="A5482" s="203" t="s">
        <v>180</v>
      </c>
      <c r="B5482" s="202" t="s">
        <v>483</v>
      </c>
      <c r="C5482" s="203" t="s">
        <v>1892</v>
      </c>
      <c r="D5482" s="202" t="s">
        <v>807</v>
      </c>
      <c r="E5482" s="202" t="s">
        <v>1890</v>
      </c>
      <c r="F5482" s="202" t="s">
        <v>505</v>
      </c>
      <c r="G5482" s="253">
        <v>2.61</v>
      </c>
      <c r="H5482" s="361" t="s">
        <v>1390</v>
      </c>
      <c r="I5482" s="359" t="s">
        <v>1379</v>
      </c>
      <c r="J5482" s="359" t="s">
        <v>1380</v>
      </c>
      <c r="K5482" s="359" t="s">
        <v>1391</v>
      </c>
      <c r="L5482" s="359" t="s">
        <v>1392</v>
      </c>
      <c r="M5482" s="368">
        <v>2010</v>
      </c>
      <c r="N5482" s="205">
        <v>43153</v>
      </c>
      <c r="O5482" s="203"/>
    </row>
    <row r="5483" spans="1:15" ht="27.75" hidden="1" customHeight="1" x14ac:dyDescent="0.25">
      <c r="A5483" s="203" t="s">
        <v>180</v>
      </c>
      <c r="B5483" s="202" t="s">
        <v>483</v>
      </c>
      <c r="C5483" s="203" t="s">
        <v>1892</v>
      </c>
      <c r="D5483" s="202" t="s">
        <v>807</v>
      </c>
      <c r="E5483" s="202" t="s">
        <v>1890</v>
      </c>
      <c r="F5483" s="202" t="s">
        <v>505</v>
      </c>
      <c r="G5483" s="253">
        <v>0.75</v>
      </c>
      <c r="H5483" s="361" t="s">
        <v>1390</v>
      </c>
      <c r="I5483" s="359" t="s">
        <v>1382</v>
      </c>
      <c r="J5483" s="359" t="s">
        <v>1380</v>
      </c>
      <c r="K5483" s="359" t="s">
        <v>1391</v>
      </c>
      <c r="L5483" s="359" t="s">
        <v>1392</v>
      </c>
      <c r="M5483" s="368">
        <v>2010</v>
      </c>
      <c r="N5483" s="205">
        <v>43153</v>
      </c>
      <c r="O5483" s="203"/>
    </row>
    <row r="5484" spans="1:15" ht="27.75" hidden="1" customHeight="1" x14ac:dyDescent="0.25">
      <c r="A5484" s="203" t="s">
        <v>180</v>
      </c>
      <c r="B5484" s="202" t="s">
        <v>483</v>
      </c>
      <c r="C5484" s="203" t="s">
        <v>1892</v>
      </c>
      <c r="D5484" s="202" t="s">
        <v>807</v>
      </c>
      <c r="E5484" s="202" t="s">
        <v>1890</v>
      </c>
      <c r="F5484" s="202" t="s">
        <v>505</v>
      </c>
      <c r="G5484" s="253">
        <v>0.41</v>
      </c>
      <c r="H5484" s="361" t="s">
        <v>1390</v>
      </c>
      <c r="I5484" s="359" t="s">
        <v>1383</v>
      </c>
      <c r="J5484" s="359" t="s">
        <v>1380</v>
      </c>
      <c r="K5484" s="359" t="s">
        <v>1391</v>
      </c>
      <c r="L5484" s="359" t="s">
        <v>1392</v>
      </c>
      <c r="M5484" s="368">
        <v>2010</v>
      </c>
      <c r="N5484" s="205">
        <v>43153</v>
      </c>
      <c r="O5484" s="203"/>
    </row>
    <row r="5485" spans="1:15" ht="27.75" hidden="1" customHeight="1" x14ac:dyDescent="0.25">
      <c r="A5485" s="203" t="s">
        <v>180</v>
      </c>
      <c r="B5485" s="202" t="s">
        <v>483</v>
      </c>
      <c r="C5485" s="203" t="s">
        <v>1892</v>
      </c>
      <c r="D5485" s="202" t="s">
        <v>807</v>
      </c>
      <c r="E5485" s="202" t="s">
        <v>1890</v>
      </c>
      <c r="F5485" s="202" t="s">
        <v>505</v>
      </c>
      <c r="G5485" s="253">
        <v>0.24</v>
      </c>
      <c r="H5485" s="361" t="s">
        <v>1390</v>
      </c>
      <c r="I5485" s="359" t="s">
        <v>1384</v>
      </c>
      <c r="J5485" s="359" t="s">
        <v>1380</v>
      </c>
      <c r="K5485" s="359" t="s">
        <v>1391</v>
      </c>
      <c r="L5485" s="359" t="s">
        <v>1392</v>
      </c>
      <c r="M5485" s="368">
        <v>2010</v>
      </c>
      <c r="N5485" s="205">
        <v>43153</v>
      </c>
      <c r="O5485" s="203"/>
    </row>
    <row r="5486" spans="1:15" ht="27.75" hidden="1" customHeight="1" x14ac:dyDescent="0.25">
      <c r="A5486" s="203" t="s">
        <v>180</v>
      </c>
      <c r="B5486" s="202" t="s">
        <v>483</v>
      </c>
      <c r="C5486" s="203" t="s">
        <v>1892</v>
      </c>
      <c r="D5486" s="202" t="s">
        <v>807</v>
      </c>
      <c r="E5486" s="202" t="s">
        <v>1890</v>
      </c>
      <c r="F5486" s="202" t="s">
        <v>505</v>
      </c>
      <c r="G5486" s="253">
        <v>0.11</v>
      </c>
      <c r="H5486" s="361" t="s">
        <v>1390</v>
      </c>
      <c r="I5486" s="359" t="s">
        <v>1385</v>
      </c>
      <c r="J5486" s="359" t="s">
        <v>1380</v>
      </c>
      <c r="K5486" s="359" t="s">
        <v>1391</v>
      </c>
      <c r="L5486" s="359" t="s">
        <v>1392</v>
      </c>
      <c r="M5486" s="368">
        <v>2010</v>
      </c>
      <c r="N5486" s="205">
        <v>43153</v>
      </c>
      <c r="O5486" s="203"/>
    </row>
    <row r="5487" spans="1:15" ht="27.75" hidden="1" customHeight="1" x14ac:dyDescent="0.25">
      <c r="A5487" s="203" t="s">
        <v>2179</v>
      </c>
      <c r="B5487" s="202" t="s">
        <v>2406</v>
      </c>
      <c r="C5487" s="203" t="s">
        <v>1403</v>
      </c>
      <c r="D5487" s="202" t="s">
        <v>1404</v>
      </c>
      <c r="E5487" s="202" t="s">
        <v>1405</v>
      </c>
      <c r="F5487" s="202" t="s">
        <v>475</v>
      </c>
      <c r="G5487" s="253">
        <v>154</v>
      </c>
      <c r="H5487" s="361" t="s">
        <v>1406</v>
      </c>
      <c r="I5487" s="359" t="s">
        <v>1407</v>
      </c>
      <c r="J5487" s="208">
        <v>0</v>
      </c>
      <c r="K5487" s="359" t="s">
        <v>22</v>
      </c>
      <c r="L5487" s="359" t="s">
        <v>1408</v>
      </c>
      <c r="M5487" s="368" t="s">
        <v>1407</v>
      </c>
      <c r="N5487" s="205">
        <v>42486</v>
      </c>
      <c r="O5487" s="203"/>
    </row>
    <row r="5488" spans="1:15" ht="27.75" hidden="1" customHeight="1" x14ac:dyDescent="0.25">
      <c r="A5488" s="203" t="s">
        <v>2179</v>
      </c>
      <c r="B5488" s="202" t="s">
        <v>2406</v>
      </c>
      <c r="C5488" s="203" t="s">
        <v>1461</v>
      </c>
      <c r="D5488" s="202" t="s">
        <v>1920</v>
      </c>
      <c r="E5488" s="202" t="s">
        <v>1921</v>
      </c>
      <c r="F5488" s="202" t="s">
        <v>475</v>
      </c>
      <c r="G5488" s="254">
        <v>165889</v>
      </c>
      <c r="H5488" s="361" t="s">
        <v>1433</v>
      </c>
      <c r="I5488" s="359" t="s">
        <v>1407</v>
      </c>
      <c r="J5488" s="359" t="s">
        <v>1380</v>
      </c>
      <c r="K5488" s="359" t="s">
        <v>8</v>
      </c>
      <c r="L5488" s="359" t="s">
        <v>1408</v>
      </c>
      <c r="M5488" s="368" t="s">
        <v>1407</v>
      </c>
      <c r="N5488" s="205">
        <v>42530</v>
      </c>
      <c r="O5488" s="203"/>
    </row>
    <row r="5489" spans="1:15" ht="27.75" hidden="1" customHeight="1" x14ac:dyDescent="0.25">
      <c r="A5489" s="203" t="s">
        <v>2179</v>
      </c>
      <c r="B5489" s="202" t="s">
        <v>2406</v>
      </c>
      <c r="C5489" s="203" t="s">
        <v>1461</v>
      </c>
      <c r="D5489" s="202" t="s">
        <v>1920</v>
      </c>
      <c r="E5489" s="202" t="s">
        <v>1921</v>
      </c>
      <c r="F5489" s="202" t="s">
        <v>475</v>
      </c>
      <c r="G5489" s="254">
        <v>454</v>
      </c>
      <c r="H5489" s="361" t="s">
        <v>1414</v>
      </c>
      <c r="I5489" s="359" t="s">
        <v>1407</v>
      </c>
      <c r="J5489" s="359" t="s">
        <v>1380</v>
      </c>
      <c r="K5489" s="359" t="s">
        <v>8</v>
      </c>
      <c r="L5489" s="359" t="s">
        <v>1392</v>
      </c>
      <c r="M5489" s="368" t="s">
        <v>1407</v>
      </c>
      <c r="N5489" s="205">
        <v>42530</v>
      </c>
      <c r="O5489" s="203"/>
    </row>
    <row r="5490" spans="1:15" ht="27.75" hidden="1" customHeight="1" x14ac:dyDescent="0.25">
      <c r="A5490" s="203" t="s">
        <v>2179</v>
      </c>
      <c r="B5490" s="202" t="s">
        <v>2406</v>
      </c>
      <c r="C5490" s="203" t="s">
        <v>1461</v>
      </c>
      <c r="D5490" s="202" t="s">
        <v>1658</v>
      </c>
      <c r="E5490" s="202" t="s">
        <v>1659</v>
      </c>
      <c r="F5490" s="202" t="s">
        <v>475</v>
      </c>
      <c r="G5490" s="254">
        <v>28679140</v>
      </c>
      <c r="H5490" s="361" t="s">
        <v>1433</v>
      </c>
      <c r="I5490" s="359" t="s">
        <v>1407</v>
      </c>
      <c r="J5490" s="359" t="s">
        <v>1380</v>
      </c>
      <c r="K5490" s="359" t="s">
        <v>8</v>
      </c>
      <c r="L5490" s="359" t="s">
        <v>1408</v>
      </c>
      <c r="M5490" s="368" t="s">
        <v>1407</v>
      </c>
      <c r="N5490" s="205">
        <v>42530</v>
      </c>
      <c r="O5490" s="203"/>
    </row>
    <row r="5491" spans="1:15" ht="27.75" hidden="1" customHeight="1" x14ac:dyDescent="0.25">
      <c r="A5491" s="203" t="s">
        <v>2179</v>
      </c>
      <c r="B5491" s="202" t="s">
        <v>2406</v>
      </c>
      <c r="C5491" s="203" t="s">
        <v>1461</v>
      </c>
      <c r="D5491" s="202" t="s">
        <v>1658</v>
      </c>
      <c r="E5491" s="202" t="s">
        <v>1659</v>
      </c>
      <c r="F5491" s="202" t="s">
        <v>475</v>
      </c>
      <c r="G5491" s="254">
        <v>189928</v>
      </c>
      <c r="H5491" s="361" t="s">
        <v>1414</v>
      </c>
      <c r="I5491" s="359" t="s">
        <v>1407</v>
      </c>
      <c r="J5491" s="359" t="s">
        <v>1380</v>
      </c>
      <c r="K5491" s="359" t="s">
        <v>8</v>
      </c>
      <c r="L5491" s="359" t="s">
        <v>1392</v>
      </c>
      <c r="M5491" s="368" t="s">
        <v>1407</v>
      </c>
      <c r="N5491" s="205">
        <v>42530</v>
      </c>
      <c r="O5491" s="203"/>
    </row>
    <row r="5492" spans="1:15" ht="27.75" hidden="1" customHeight="1" x14ac:dyDescent="0.25">
      <c r="A5492" s="203" t="s">
        <v>2179</v>
      </c>
      <c r="B5492" s="202" t="s">
        <v>2406</v>
      </c>
      <c r="C5492" s="203" t="s">
        <v>1660</v>
      </c>
      <c r="D5492" s="202" t="s">
        <v>1930</v>
      </c>
      <c r="E5492" s="202" t="s">
        <v>1931</v>
      </c>
      <c r="F5492" s="202" t="s">
        <v>505</v>
      </c>
      <c r="G5492" s="253">
        <v>0.11</v>
      </c>
      <c r="H5492" s="361" t="s">
        <v>1433</v>
      </c>
      <c r="I5492" s="359" t="s">
        <v>1407</v>
      </c>
      <c r="J5492" s="358">
        <v>0.32</v>
      </c>
      <c r="K5492" s="359" t="s">
        <v>1113</v>
      </c>
      <c r="L5492" s="359" t="s">
        <v>1408</v>
      </c>
      <c r="M5492" s="368">
        <v>2007</v>
      </c>
      <c r="N5492" s="207" t="s">
        <v>1663</v>
      </c>
      <c r="O5492" s="203"/>
    </row>
    <row r="5493" spans="1:15" ht="27.75" hidden="1" customHeight="1" x14ac:dyDescent="0.25">
      <c r="A5493" s="203" t="s">
        <v>2179</v>
      </c>
      <c r="B5493" s="202" t="s">
        <v>2406</v>
      </c>
      <c r="C5493" s="203" t="s">
        <v>1660</v>
      </c>
      <c r="D5493" s="202" t="s">
        <v>1930</v>
      </c>
      <c r="E5493" s="202" t="s">
        <v>1931</v>
      </c>
      <c r="F5493" s="202" t="s">
        <v>505</v>
      </c>
      <c r="G5493" s="253">
        <v>2.9999999999999997E-4</v>
      </c>
      <c r="H5493" s="361" t="s">
        <v>1414</v>
      </c>
      <c r="I5493" s="359" t="s">
        <v>1407</v>
      </c>
      <c r="J5493" s="358">
        <v>0.32</v>
      </c>
      <c r="K5493" s="359" t="s">
        <v>1113</v>
      </c>
      <c r="L5493" s="359" t="s">
        <v>1392</v>
      </c>
      <c r="M5493" s="368">
        <v>2007</v>
      </c>
      <c r="N5493" s="207" t="s">
        <v>1663</v>
      </c>
      <c r="O5493" s="203"/>
    </row>
    <row r="5494" spans="1:15" ht="27.75" hidden="1" customHeight="1" x14ac:dyDescent="0.25">
      <c r="A5494" s="203" t="s">
        <v>2179</v>
      </c>
      <c r="B5494" s="202" t="s">
        <v>2406</v>
      </c>
      <c r="C5494" s="203" t="s">
        <v>1660</v>
      </c>
      <c r="D5494" s="202" t="s">
        <v>1934</v>
      </c>
      <c r="E5494" s="202" t="s">
        <v>1935</v>
      </c>
      <c r="F5494" s="202" t="s">
        <v>505</v>
      </c>
      <c r="G5494" s="253">
        <v>129.4</v>
      </c>
      <c r="H5494" s="361" t="s">
        <v>1433</v>
      </c>
      <c r="I5494" s="359" t="s">
        <v>1407</v>
      </c>
      <c r="J5494" s="358">
        <v>0.52039999999999997</v>
      </c>
      <c r="K5494" s="359" t="s">
        <v>1113</v>
      </c>
      <c r="L5494" s="359" t="s">
        <v>1408</v>
      </c>
      <c r="M5494" s="368">
        <v>2008</v>
      </c>
      <c r="N5494" s="207" t="s">
        <v>1663</v>
      </c>
      <c r="O5494" s="203"/>
    </row>
    <row r="5495" spans="1:15" ht="27.75" hidden="1" customHeight="1" x14ac:dyDescent="0.25">
      <c r="A5495" s="203" t="s">
        <v>2179</v>
      </c>
      <c r="B5495" s="202" t="s">
        <v>2406</v>
      </c>
      <c r="C5495" s="203" t="s">
        <v>1660</v>
      </c>
      <c r="D5495" s="202" t="s">
        <v>1934</v>
      </c>
      <c r="E5495" s="202" t="s">
        <v>1935</v>
      </c>
      <c r="F5495" s="202" t="s">
        <v>505</v>
      </c>
      <c r="G5495" s="253">
        <v>0.35399999999999998</v>
      </c>
      <c r="H5495" s="361" t="s">
        <v>1414</v>
      </c>
      <c r="I5495" s="359" t="s">
        <v>1407</v>
      </c>
      <c r="J5495" s="358">
        <v>0.51839999999999997</v>
      </c>
      <c r="K5495" s="359" t="s">
        <v>1113</v>
      </c>
      <c r="L5495" s="359" t="s">
        <v>1392</v>
      </c>
      <c r="M5495" s="368">
        <v>2008</v>
      </c>
      <c r="N5495" s="207" t="s">
        <v>1663</v>
      </c>
      <c r="O5495" s="203"/>
    </row>
    <row r="5496" spans="1:15" ht="27.75" hidden="1" customHeight="1" x14ac:dyDescent="0.25">
      <c r="A5496" s="203" t="s">
        <v>2179</v>
      </c>
      <c r="B5496" s="202" t="s">
        <v>2406</v>
      </c>
      <c r="C5496" s="203" t="s">
        <v>1660</v>
      </c>
      <c r="D5496" s="202" t="s">
        <v>1936</v>
      </c>
      <c r="E5496" s="202" t="s">
        <v>1937</v>
      </c>
      <c r="F5496" s="202" t="s">
        <v>505</v>
      </c>
      <c r="G5496" s="253">
        <v>3.1</v>
      </c>
      <c r="H5496" s="361" t="s">
        <v>1433</v>
      </c>
      <c r="I5496" s="359" t="s">
        <v>1407</v>
      </c>
      <c r="J5496" s="358">
        <v>0.9032</v>
      </c>
      <c r="K5496" s="359" t="s">
        <v>1113</v>
      </c>
      <c r="L5496" s="359" t="s">
        <v>1408</v>
      </c>
      <c r="M5496" s="368">
        <v>2008</v>
      </c>
      <c r="N5496" s="207" t="s">
        <v>1663</v>
      </c>
      <c r="O5496" s="203"/>
    </row>
    <row r="5497" spans="1:15" ht="27.75" hidden="1" customHeight="1" x14ac:dyDescent="0.25">
      <c r="A5497" s="203" t="s">
        <v>2179</v>
      </c>
      <c r="B5497" s="202" t="s">
        <v>2406</v>
      </c>
      <c r="C5497" s="203" t="s">
        <v>1660</v>
      </c>
      <c r="D5497" s="202" t="s">
        <v>1936</v>
      </c>
      <c r="E5497" s="202" t="s">
        <v>1937</v>
      </c>
      <c r="F5497" s="202" t="s">
        <v>505</v>
      </c>
      <c r="G5497" s="253">
        <v>8.4899999999999993E-3</v>
      </c>
      <c r="H5497" s="361" t="s">
        <v>1414</v>
      </c>
      <c r="I5497" s="359" t="s">
        <v>1407</v>
      </c>
      <c r="J5497" s="358">
        <v>0.89949999999999997</v>
      </c>
      <c r="K5497" s="359" t="s">
        <v>1113</v>
      </c>
      <c r="L5497" s="359" t="s">
        <v>1392</v>
      </c>
      <c r="M5497" s="368">
        <v>2008</v>
      </c>
      <c r="N5497" s="207" t="s">
        <v>1663</v>
      </c>
      <c r="O5497" s="203"/>
    </row>
    <row r="5498" spans="1:15" ht="27.75" hidden="1" customHeight="1" x14ac:dyDescent="0.25">
      <c r="A5498" s="203" t="s">
        <v>2179</v>
      </c>
      <c r="B5498" s="202" t="s">
        <v>2406</v>
      </c>
      <c r="C5498" s="203" t="s">
        <v>1660</v>
      </c>
      <c r="D5498" s="202" t="s">
        <v>1938</v>
      </c>
      <c r="E5498" s="202" t="s">
        <v>1939</v>
      </c>
      <c r="F5498" s="202" t="s">
        <v>505</v>
      </c>
      <c r="G5498" s="253">
        <v>91.68</v>
      </c>
      <c r="H5498" s="361" t="s">
        <v>1433</v>
      </c>
      <c r="I5498" s="359" t="s">
        <v>1407</v>
      </c>
      <c r="J5498" s="358">
        <v>0.623</v>
      </c>
      <c r="K5498" s="359" t="s">
        <v>1113</v>
      </c>
      <c r="L5498" s="359" t="s">
        <v>1408</v>
      </c>
      <c r="M5498" s="368">
        <v>2008</v>
      </c>
      <c r="N5498" s="207" t="s">
        <v>1663</v>
      </c>
      <c r="O5498" s="203"/>
    </row>
    <row r="5499" spans="1:15" ht="27.75" hidden="1" customHeight="1" x14ac:dyDescent="0.25">
      <c r="A5499" s="203" t="s">
        <v>2179</v>
      </c>
      <c r="B5499" s="202" t="s">
        <v>2406</v>
      </c>
      <c r="C5499" s="203" t="s">
        <v>1660</v>
      </c>
      <c r="D5499" s="202" t="s">
        <v>1938</v>
      </c>
      <c r="E5499" s="202" t="s">
        <v>1939</v>
      </c>
      <c r="F5499" s="202" t="s">
        <v>505</v>
      </c>
      <c r="G5499" s="253">
        <v>0.251</v>
      </c>
      <c r="H5499" s="361" t="s">
        <v>1414</v>
      </c>
      <c r="I5499" s="359" t="s">
        <v>1407</v>
      </c>
      <c r="J5499" s="358">
        <v>0.62480000000000002</v>
      </c>
      <c r="K5499" s="359" t="s">
        <v>1113</v>
      </c>
      <c r="L5499" s="359" t="s">
        <v>1392</v>
      </c>
      <c r="M5499" s="368">
        <v>2008</v>
      </c>
      <c r="N5499" s="207" t="s">
        <v>1663</v>
      </c>
      <c r="O5499" s="203"/>
    </row>
    <row r="5500" spans="1:15" ht="27.75" hidden="1" customHeight="1" x14ac:dyDescent="0.25">
      <c r="A5500" s="203" t="s">
        <v>2179</v>
      </c>
      <c r="B5500" s="202" t="s">
        <v>2406</v>
      </c>
      <c r="C5500" s="203" t="s">
        <v>1660</v>
      </c>
      <c r="D5500" s="202" t="s">
        <v>1940</v>
      </c>
      <c r="E5500" s="202" t="s">
        <v>1941</v>
      </c>
      <c r="F5500" s="202" t="s">
        <v>505</v>
      </c>
      <c r="G5500" s="253">
        <v>0.4</v>
      </c>
      <c r="H5500" s="361" t="s">
        <v>1433</v>
      </c>
      <c r="I5500" s="359" t="s">
        <v>1407</v>
      </c>
      <c r="J5500" s="358">
        <v>0.68</v>
      </c>
      <c r="K5500" s="359" t="s">
        <v>1113</v>
      </c>
      <c r="L5500" s="359" t="s">
        <v>1408</v>
      </c>
      <c r="M5500" s="368">
        <v>2007</v>
      </c>
      <c r="N5500" s="207" t="s">
        <v>1663</v>
      </c>
      <c r="O5500" s="203"/>
    </row>
    <row r="5501" spans="1:15" ht="27.75" hidden="1" customHeight="1" x14ac:dyDescent="0.25">
      <c r="A5501" s="203" t="s">
        <v>2179</v>
      </c>
      <c r="B5501" s="202" t="s">
        <v>2406</v>
      </c>
      <c r="C5501" s="203" t="s">
        <v>1660</v>
      </c>
      <c r="D5501" s="202" t="s">
        <v>1940</v>
      </c>
      <c r="E5501" s="202" t="s">
        <v>1941</v>
      </c>
      <c r="F5501" s="202" t="s">
        <v>505</v>
      </c>
      <c r="G5501" s="253">
        <v>1.09E-3</v>
      </c>
      <c r="H5501" s="361" t="s">
        <v>1414</v>
      </c>
      <c r="I5501" s="359" t="s">
        <v>1407</v>
      </c>
      <c r="J5501" s="358">
        <v>0.67659999999999998</v>
      </c>
      <c r="K5501" s="359" t="s">
        <v>1113</v>
      </c>
      <c r="L5501" s="359" t="s">
        <v>1392</v>
      </c>
      <c r="M5501" s="368">
        <v>2007</v>
      </c>
      <c r="N5501" s="207" t="s">
        <v>1663</v>
      </c>
      <c r="O5501" s="203"/>
    </row>
    <row r="5502" spans="1:15" ht="27.75" hidden="1" customHeight="1" x14ac:dyDescent="0.25">
      <c r="A5502" s="203" t="s">
        <v>2179</v>
      </c>
      <c r="B5502" s="202" t="s">
        <v>2406</v>
      </c>
      <c r="C5502" s="203" t="s">
        <v>1660</v>
      </c>
      <c r="D5502" s="202" t="s">
        <v>1942</v>
      </c>
      <c r="E5502" s="202" t="s">
        <v>1943</v>
      </c>
      <c r="F5502" s="202" t="s">
        <v>505</v>
      </c>
      <c r="G5502" s="253">
        <v>38.840000000000003</v>
      </c>
      <c r="H5502" s="361" t="s">
        <v>1433</v>
      </c>
      <c r="I5502" s="359" t="s">
        <v>1407</v>
      </c>
      <c r="J5502" s="358">
        <v>0.66949999999999998</v>
      </c>
      <c r="K5502" s="359" t="s">
        <v>1113</v>
      </c>
      <c r="L5502" s="359" t="s">
        <v>1408</v>
      </c>
      <c r="M5502" s="368">
        <v>2008</v>
      </c>
      <c r="N5502" s="207" t="s">
        <v>1663</v>
      </c>
      <c r="O5502" s="203"/>
    </row>
    <row r="5503" spans="1:15" ht="27.75" hidden="1" customHeight="1" x14ac:dyDescent="0.25">
      <c r="A5503" s="203" t="s">
        <v>2179</v>
      </c>
      <c r="B5503" s="202" t="s">
        <v>2406</v>
      </c>
      <c r="C5503" s="203" t="s">
        <v>1660</v>
      </c>
      <c r="D5503" s="202" t="s">
        <v>1942</v>
      </c>
      <c r="E5503" s="202" t="s">
        <v>1943</v>
      </c>
      <c r="F5503" s="202" t="s">
        <v>505</v>
      </c>
      <c r="G5503" s="253">
        <v>0.106</v>
      </c>
      <c r="H5503" s="361" t="s">
        <v>1414</v>
      </c>
      <c r="I5503" s="359" t="s">
        <v>1407</v>
      </c>
      <c r="J5503" s="358">
        <v>0.67279999999999995</v>
      </c>
      <c r="K5503" s="359" t="s">
        <v>1113</v>
      </c>
      <c r="L5503" s="359" t="s">
        <v>1392</v>
      </c>
      <c r="M5503" s="368">
        <v>2008</v>
      </c>
      <c r="N5503" s="207" t="s">
        <v>1663</v>
      </c>
      <c r="O5503" s="203"/>
    </row>
    <row r="5504" spans="1:15" ht="27.75" hidden="1" customHeight="1" x14ac:dyDescent="0.25">
      <c r="A5504" s="203" t="s">
        <v>2179</v>
      </c>
      <c r="B5504" s="202" t="s">
        <v>2406</v>
      </c>
      <c r="C5504" s="203" t="s">
        <v>1660</v>
      </c>
      <c r="D5504" s="202" t="s">
        <v>1944</v>
      </c>
      <c r="E5504" s="202" t="s">
        <v>1945</v>
      </c>
      <c r="F5504" s="202" t="s">
        <v>505</v>
      </c>
      <c r="G5504" s="253">
        <v>55</v>
      </c>
      <c r="H5504" s="361" t="s">
        <v>1433</v>
      </c>
      <c r="I5504" s="359" t="s">
        <v>1407</v>
      </c>
      <c r="J5504" s="358">
        <v>0.51</v>
      </c>
      <c r="K5504" s="359" t="s">
        <v>1113</v>
      </c>
      <c r="L5504" s="359" t="s">
        <v>1408</v>
      </c>
      <c r="M5504" s="368">
        <v>2008</v>
      </c>
      <c r="N5504" s="207" t="s">
        <v>1663</v>
      </c>
      <c r="O5504" s="203"/>
    </row>
    <row r="5505" spans="1:15" ht="27.75" hidden="1" customHeight="1" x14ac:dyDescent="0.25">
      <c r="A5505" s="203" t="s">
        <v>2179</v>
      </c>
      <c r="B5505" s="202" t="s">
        <v>2406</v>
      </c>
      <c r="C5505" s="203" t="s">
        <v>1660</v>
      </c>
      <c r="D5505" s="202" t="s">
        <v>1944</v>
      </c>
      <c r="E5505" s="202" t="s">
        <v>1945</v>
      </c>
      <c r="F5505" s="202" t="s">
        <v>505</v>
      </c>
      <c r="G5505" s="253">
        <v>0.151</v>
      </c>
      <c r="H5505" s="361" t="s">
        <v>1414</v>
      </c>
      <c r="I5505" s="359" t="s">
        <v>1407</v>
      </c>
      <c r="J5505" s="358">
        <v>0.51</v>
      </c>
      <c r="K5505" s="359" t="s">
        <v>1113</v>
      </c>
      <c r="L5505" s="359" t="s">
        <v>1392</v>
      </c>
      <c r="M5505" s="368">
        <v>2008</v>
      </c>
      <c r="N5505" s="207" t="s">
        <v>1663</v>
      </c>
      <c r="O5505" s="203"/>
    </row>
    <row r="5506" spans="1:15" ht="27.75" hidden="1" customHeight="1" x14ac:dyDescent="0.25">
      <c r="A5506" s="203" t="s">
        <v>2179</v>
      </c>
      <c r="B5506" s="202" t="s">
        <v>2406</v>
      </c>
      <c r="C5506" s="203" t="s">
        <v>1660</v>
      </c>
      <c r="D5506" s="202" t="s">
        <v>1946</v>
      </c>
      <c r="E5506" s="202" t="s">
        <v>1947</v>
      </c>
      <c r="F5506" s="202" t="s">
        <v>505</v>
      </c>
      <c r="G5506" s="253">
        <v>0.66</v>
      </c>
      <c r="H5506" s="361" t="s">
        <v>1433</v>
      </c>
      <c r="I5506" s="359" t="s">
        <v>1407</v>
      </c>
      <c r="J5506" s="358">
        <v>0.8095</v>
      </c>
      <c r="K5506" s="359" t="s">
        <v>1113</v>
      </c>
      <c r="L5506" s="359" t="s">
        <v>1408</v>
      </c>
      <c r="M5506" s="368">
        <v>2007</v>
      </c>
      <c r="N5506" s="207" t="s">
        <v>1663</v>
      </c>
      <c r="O5506" s="203"/>
    </row>
    <row r="5507" spans="1:15" ht="27.75" hidden="1" customHeight="1" x14ac:dyDescent="0.25">
      <c r="A5507" s="203" t="s">
        <v>2179</v>
      </c>
      <c r="B5507" s="202" t="s">
        <v>2406</v>
      </c>
      <c r="C5507" s="203" t="s">
        <v>1660</v>
      </c>
      <c r="D5507" s="202" t="s">
        <v>1946</v>
      </c>
      <c r="E5507" s="202" t="s">
        <v>1947</v>
      </c>
      <c r="F5507" s="202" t="s">
        <v>505</v>
      </c>
      <c r="G5507" s="253">
        <v>1.8E-3</v>
      </c>
      <c r="H5507" s="361" t="s">
        <v>1414</v>
      </c>
      <c r="I5507" s="359" t="s">
        <v>1407</v>
      </c>
      <c r="J5507" s="358">
        <v>0.8095</v>
      </c>
      <c r="K5507" s="359" t="s">
        <v>1113</v>
      </c>
      <c r="L5507" s="359" t="s">
        <v>1392</v>
      </c>
      <c r="M5507" s="368">
        <v>2007</v>
      </c>
      <c r="N5507" s="207" t="s">
        <v>1663</v>
      </c>
      <c r="O5507" s="203"/>
    </row>
    <row r="5508" spans="1:15" ht="27.75" hidden="1" customHeight="1" x14ac:dyDescent="0.25">
      <c r="A5508" s="203" t="s">
        <v>2179</v>
      </c>
      <c r="B5508" s="202" t="s">
        <v>2406</v>
      </c>
      <c r="C5508" s="203" t="s">
        <v>1660</v>
      </c>
      <c r="D5508" s="202" t="s">
        <v>1950</v>
      </c>
      <c r="E5508" s="202" t="s">
        <v>1472</v>
      </c>
      <c r="F5508" s="202" t="s">
        <v>505</v>
      </c>
      <c r="G5508" s="253">
        <v>100</v>
      </c>
      <c r="H5508" s="361" t="s">
        <v>1433</v>
      </c>
      <c r="I5508" s="359" t="s">
        <v>1407</v>
      </c>
      <c r="J5508" s="358">
        <v>0.55000000000000004</v>
      </c>
      <c r="K5508" s="359" t="s">
        <v>1113</v>
      </c>
      <c r="L5508" s="359" t="s">
        <v>1408</v>
      </c>
      <c r="M5508" s="368">
        <v>2008</v>
      </c>
      <c r="N5508" s="207" t="s">
        <v>1663</v>
      </c>
      <c r="O5508" s="203"/>
    </row>
    <row r="5509" spans="1:15" ht="27.75" hidden="1" customHeight="1" x14ac:dyDescent="0.25">
      <c r="A5509" s="203" t="s">
        <v>2179</v>
      </c>
      <c r="B5509" s="202" t="s">
        <v>2406</v>
      </c>
      <c r="C5509" s="203" t="s">
        <v>1660</v>
      </c>
      <c r="D5509" s="202" t="s">
        <v>1950</v>
      </c>
      <c r="E5509" s="202" t="s">
        <v>1472</v>
      </c>
      <c r="F5509" s="202" t="s">
        <v>505</v>
      </c>
      <c r="G5509" s="253">
        <v>0.27500000000000002</v>
      </c>
      <c r="H5509" s="361" t="s">
        <v>1414</v>
      </c>
      <c r="I5509" s="359" t="s">
        <v>1407</v>
      </c>
      <c r="J5509" s="358">
        <v>0.55000000000000004</v>
      </c>
      <c r="K5509" s="359" t="s">
        <v>1113</v>
      </c>
      <c r="L5509" s="359" t="s">
        <v>1392</v>
      </c>
      <c r="M5509" s="368">
        <v>2008</v>
      </c>
      <c r="N5509" s="207" t="s">
        <v>1663</v>
      </c>
      <c r="O5509" s="203"/>
    </row>
    <row r="5510" spans="1:15" ht="27.75" hidden="1" customHeight="1" x14ac:dyDescent="0.25">
      <c r="A5510" s="203" t="s">
        <v>2179</v>
      </c>
      <c r="B5510" s="202" t="s">
        <v>2406</v>
      </c>
      <c r="C5510" s="203" t="s">
        <v>1660</v>
      </c>
      <c r="D5510" s="202" t="s">
        <v>1955</v>
      </c>
      <c r="E5510" s="202" t="s">
        <v>1956</v>
      </c>
      <c r="F5510" s="202" t="s">
        <v>505</v>
      </c>
      <c r="G5510" s="253">
        <v>3.56</v>
      </c>
      <c r="H5510" s="361" t="s">
        <v>1400</v>
      </c>
      <c r="I5510" s="359" t="s">
        <v>1379</v>
      </c>
      <c r="J5510" s="358">
        <v>0</v>
      </c>
      <c r="K5510" s="359" t="s">
        <v>1391</v>
      </c>
      <c r="L5510" s="359" t="s">
        <v>1392</v>
      </c>
      <c r="M5510" s="368">
        <v>2006</v>
      </c>
      <c r="N5510" s="207" t="s">
        <v>1663</v>
      </c>
      <c r="O5510" s="203"/>
    </row>
    <row r="5511" spans="1:15" ht="27.75" hidden="1" customHeight="1" x14ac:dyDescent="0.25">
      <c r="A5511" s="203" t="s">
        <v>2179</v>
      </c>
      <c r="B5511" s="202" t="s">
        <v>2406</v>
      </c>
      <c r="C5511" s="203" t="s">
        <v>1660</v>
      </c>
      <c r="D5511" s="202" t="s">
        <v>1955</v>
      </c>
      <c r="E5511" s="202" t="s">
        <v>1956</v>
      </c>
      <c r="F5511" s="202" t="s">
        <v>505</v>
      </c>
      <c r="G5511" s="253">
        <v>1.79</v>
      </c>
      <c r="H5511" s="361" t="s">
        <v>1400</v>
      </c>
      <c r="I5511" s="359" t="s">
        <v>1382</v>
      </c>
      <c r="J5511" s="358">
        <v>0</v>
      </c>
      <c r="K5511" s="359" t="s">
        <v>1391</v>
      </c>
      <c r="L5511" s="359" t="s">
        <v>1392</v>
      </c>
      <c r="M5511" s="368">
        <v>2006</v>
      </c>
      <c r="N5511" s="207" t="s">
        <v>1663</v>
      </c>
      <c r="O5511" s="203"/>
    </row>
    <row r="5512" spans="1:15" ht="27.75" hidden="1" customHeight="1" x14ac:dyDescent="0.25">
      <c r="A5512" s="203" t="s">
        <v>2179</v>
      </c>
      <c r="B5512" s="202" t="s">
        <v>2406</v>
      </c>
      <c r="C5512" s="203" t="s">
        <v>1660</v>
      </c>
      <c r="D5512" s="202" t="s">
        <v>1955</v>
      </c>
      <c r="E5512" s="202" t="s">
        <v>1956</v>
      </c>
      <c r="F5512" s="202" t="s">
        <v>505</v>
      </c>
      <c r="G5512" s="253">
        <v>2.37</v>
      </c>
      <c r="H5512" s="361" t="s">
        <v>1400</v>
      </c>
      <c r="I5512" s="359" t="s">
        <v>1383</v>
      </c>
      <c r="J5512" s="358">
        <v>0</v>
      </c>
      <c r="K5512" s="359" t="s">
        <v>1391</v>
      </c>
      <c r="L5512" s="359" t="s">
        <v>1392</v>
      </c>
      <c r="M5512" s="368">
        <v>2006</v>
      </c>
      <c r="N5512" s="207" t="s">
        <v>1663</v>
      </c>
      <c r="O5512" s="203"/>
    </row>
    <row r="5513" spans="1:15" ht="27.75" hidden="1" customHeight="1" x14ac:dyDescent="0.25">
      <c r="A5513" s="203" t="s">
        <v>2179</v>
      </c>
      <c r="B5513" s="202" t="s">
        <v>2406</v>
      </c>
      <c r="C5513" s="203" t="s">
        <v>1660</v>
      </c>
      <c r="D5513" s="202" t="s">
        <v>1955</v>
      </c>
      <c r="E5513" s="202" t="s">
        <v>1956</v>
      </c>
      <c r="F5513" s="202" t="s">
        <v>505</v>
      </c>
      <c r="G5513" s="253">
        <v>0.49299999999999999</v>
      </c>
      <c r="H5513" s="361" t="s">
        <v>1400</v>
      </c>
      <c r="I5513" s="359" t="s">
        <v>1384</v>
      </c>
      <c r="J5513" s="358">
        <v>0.31</v>
      </c>
      <c r="K5513" s="359" t="s">
        <v>1391</v>
      </c>
      <c r="L5513" s="359" t="s">
        <v>1392</v>
      </c>
      <c r="M5513" s="368">
        <v>2006</v>
      </c>
      <c r="N5513" s="207" t="s">
        <v>1663</v>
      </c>
      <c r="O5513" s="203"/>
    </row>
    <row r="5514" spans="1:15" ht="27.75" hidden="1" customHeight="1" x14ac:dyDescent="0.25">
      <c r="A5514" s="203" t="s">
        <v>2179</v>
      </c>
      <c r="B5514" s="202" t="s">
        <v>2406</v>
      </c>
      <c r="C5514" s="203" t="s">
        <v>1660</v>
      </c>
      <c r="D5514" s="202" t="s">
        <v>1955</v>
      </c>
      <c r="E5514" s="202" t="s">
        <v>1956</v>
      </c>
      <c r="F5514" s="202" t="s">
        <v>505</v>
      </c>
      <c r="G5514" s="253">
        <v>5.7200000000000003E-3</v>
      </c>
      <c r="H5514" s="361" t="s">
        <v>1400</v>
      </c>
      <c r="I5514" s="359" t="s">
        <v>1385</v>
      </c>
      <c r="J5514" s="358">
        <v>0.37</v>
      </c>
      <c r="K5514" s="359" t="s">
        <v>1391</v>
      </c>
      <c r="L5514" s="359" t="s">
        <v>1392</v>
      </c>
      <c r="M5514" s="368">
        <v>2006</v>
      </c>
      <c r="N5514" s="207" t="s">
        <v>1663</v>
      </c>
      <c r="O5514" s="203"/>
    </row>
    <row r="5515" spans="1:15" ht="27.75" hidden="1" customHeight="1" x14ac:dyDescent="0.25">
      <c r="A5515" s="203" t="s">
        <v>2180</v>
      </c>
      <c r="B5515" s="202" t="s">
        <v>588</v>
      </c>
      <c r="C5515" s="203" t="s">
        <v>1580</v>
      </c>
      <c r="D5515" s="202" t="s">
        <v>1602</v>
      </c>
      <c r="E5515" s="202" t="s">
        <v>1603</v>
      </c>
      <c r="F5515" s="202" t="s">
        <v>475</v>
      </c>
      <c r="G5515" s="253">
        <v>35.799999999999997</v>
      </c>
      <c r="H5515" s="361" t="s">
        <v>527</v>
      </c>
      <c r="I5515" s="359" t="s">
        <v>1407</v>
      </c>
      <c r="J5515" s="358">
        <v>0</v>
      </c>
      <c r="K5515" s="359" t="s">
        <v>1582</v>
      </c>
      <c r="L5515" s="359" t="s">
        <v>1392</v>
      </c>
      <c r="M5515" s="368">
        <v>2008</v>
      </c>
      <c r="N5515" s="205">
        <v>40851</v>
      </c>
      <c r="O5515" s="203"/>
    </row>
    <row r="5516" spans="1:15" ht="27.75" hidden="1" customHeight="1" x14ac:dyDescent="0.25">
      <c r="A5516" s="203" t="s">
        <v>2180</v>
      </c>
      <c r="B5516" s="202" t="s">
        <v>588</v>
      </c>
      <c r="C5516" s="203" t="s">
        <v>591</v>
      </c>
      <c r="D5516" s="202" t="s">
        <v>583</v>
      </c>
      <c r="E5516" s="202" t="s">
        <v>1584</v>
      </c>
      <c r="F5516" s="202" t="s">
        <v>475</v>
      </c>
      <c r="G5516" s="253"/>
      <c r="H5516" s="361"/>
      <c r="I5516" s="359" t="s">
        <v>594</v>
      </c>
      <c r="J5516" s="358">
        <v>0.6</v>
      </c>
      <c r="K5516" s="359" t="s">
        <v>8</v>
      </c>
      <c r="L5516" s="359" t="s">
        <v>1392</v>
      </c>
      <c r="M5516" s="368" t="s">
        <v>1407</v>
      </c>
      <c r="N5516" s="205"/>
      <c r="O5516" s="203"/>
    </row>
    <row r="5517" spans="1:15" ht="27.75" hidden="1" customHeight="1" x14ac:dyDescent="0.25">
      <c r="A5517" s="203" t="s">
        <v>2180</v>
      </c>
      <c r="B5517" s="202" t="s">
        <v>588</v>
      </c>
      <c r="C5517" s="203" t="s">
        <v>591</v>
      </c>
      <c r="D5517" s="202" t="s">
        <v>583</v>
      </c>
      <c r="E5517" s="202" t="s">
        <v>1584</v>
      </c>
      <c r="F5517" s="202" t="s">
        <v>475</v>
      </c>
      <c r="G5517" s="253"/>
      <c r="H5517" s="361"/>
      <c r="I5517" s="359" t="s">
        <v>593</v>
      </c>
      <c r="J5517" s="358">
        <v>0.67</v>
      </c>
      <c r="K5517" s="359" t="s">
        <v>8</v>
      </c>
      <c r="L5517" s="359" t="s">
        <v>1392</v>
      </c>
      <c r="M5517" s="368" t="s">
        <v>1407</v>
      </c>
      <c r="N5517" s="205"/>
      <c r="O5517" s="203"/>
    </row>
    <row r="5518" spans="1:15" ht="27.75" hidden="1" customHeight="1" x14ac:dyDescent="0.25">
      <c r="A5518" s="203" t="s">
        <v>2180</v>
      </c>
      <c r="B5518" s="202" t="s">
        <v>588</v>
      </c>
      <c r="C5518" s="203" t="s">
        <v>591</v>
      </c>
      <c r="D5518" s="202" t="s">
        <v>583</v>
      </c>
      <c r="E5518" s="202" t="s">
        <v>1584</v>
      </c>
      <c r="F5518" s="202" t="s">
        <v>475</v>
      </c>
      <c r="G5518" s="253">
        <v>23.2</v>
      </c>
      <c r="H5518" s="361" t="s">
        <v>488</v>
      </c>
      <c r="I5518" s="359" t="s">
        <v>1379</v>
      </c>
      <c r="J5518" s="359" t="s">
        <v>1380</v>
      </c>
      <c r="K5518" s="359" t="s">
        <v>8</v>
      </c>
      <c r="L5518" s="359" t="s">
        <v>1392</v>
      </c>
      <c r="M5518" s="370">
        <v>2003</v>
      </c>
      <c r="N5518" s="205">
        <v>39127</v>
      </c>
      <c r="O5518" s="203"/>
    </row>
    <row r="5519" spans="1:15" ht="27.75" hidden="1" customHeight="1" x14ac:dyDescent="0.25">
      <c r="A5519" s="203" t="s">
        <v>2180</v>
      </c>
      <c r="B5519" s="202" t="s">
        <v>588</v>
      </c>
      <c r="C5519" s="203" t="s">
        <v>591</v>
      </c>
      <c r="D5519" s="202" t="s">
        <v>583</v>
      </c>
      <c r="E5519" s="202" t="s">
        <v>1584</v>
      </c>
      <c r="F5519" s="202" t="s">
        <v>475</v>
      </c>
      <c r="G5519" s="253">
        <v>7.2</v>
      </c>
      <c r="H5519" s="361" t="s">
        <v>488</v>
      </c>
      <c r="I5519" s="359" t="s">
        <v>1382</v>
      </c>
      <c r="J5519" s="359" t="s">
        <v>1380</v>
      </c>
      <c r="K5519" s="359" t="s">
        <v>8</v>
      </c>
      <c r="L5519" s="359" t="s">
        <v>1392</v>
      </c>
      <c r="M5519" s="370">
        <v>2003</v>
      </c>
      <c r="N5519" s="205">
        <v>39127</v>
      </c>
      <c r="O5519" s="203"/>
    </row>
    <row r="5520" spans="1:15" ht="27.75" hidden="1" customHeight="1" x14ac:dyDescent="0.25">
      <c r="A5520" s="203" t="s">
        <v>2180</v>
      </c>
      <c r="B5520" s="202" t="s">
        <v>588</v>
      </c>
      <c r="C5520" s="203" t="s">
        <v>591</v>
      </c>
      <c r="D5520" s="202" t="s">
        <v>583</v>
      </c>
      <c r="E5520" s="202" t="s">
        <v>1584</v>
      </c>
      <c r="F5520" s="202" t="s">
        <v>475</v>
      </c>
      <c r="G5520" s="253">
        <v>2.9</v>
      </c>
      <c r="H5520" s="361" t="s">
        <v>488</v>
      </c>
      <c r="I5520" s="359" t="s">
        <v>1383</v>
      </c>
      <c r="J5520" s="359" t="s">
        <v>1380</v>
      </c>
      <c r="K5520" s="359" t="s">
        <v>8</v>
      </c>
      <c r="L5520" s="359" t="s">
        <v>1392</v>
      </c>
      <c r="M5520" s="370">
        <v>2003</v>
      </c>
      <c r="N5520" s="205">
        <v>39127</v>
      </c>
      <c r="O5520" s="203"/>
    </row>
    <row r="5521" spans="1:15" ht="27.75" hidden="1" customHeight="1" x14ac:dyDescent="0.25">
      <c r="A5521" s="203" t="s">
        <v>2180</v>
      </c>
      <c r="B5521" s="202" t="s">
        <v>588</v>
      </c>
      <c r="C5521" s="203" t="s">
        <v>591</v>
      </c>
      <c r="D5521" s="202" t="s">
        <v>583</v>
      </c>
      <c r="E5521" s="202" t="s">
        <v>1584</v>
      </c>
      <c r="F5521" s="202" t="s">
        <v>475</v>
      </c>
      <c r="G5521" s="253">
        <v>1.8</v>
      </c>
      <c r="H5521" s="361" t="s">
        <v>488</v>
      </c>
      <c r="I5521" s="359" t="s">
        <v>1384</v>
      </c>
      <c r="J5521" s="359" t="s">
        <v>1380</v>
      </c>
      <c r="K5521" s="359" t="s">
        <v>8</v>
      </c>
      <c r="L5521" s="359" t="s">
        <v>1392</v>
      </c>
      <c r="M5521" s="370">
        <v>2003</v>
      </c>
      <c r="N5521" s="205">
        <v>39127</v>
      </c>
      <c r="O5521" s="203"/>
    </row>
    <row r="5522" spans="1:15" ht="27.75" hidden="1" customHeight="1" x14ac:dyDescent="0.25">
      <c r="A5522" s="203" t="s">
        <v>2180</v>
      </c>
      <c r="B5522" s="202" t="s">
        <v>588</v>
      </c>
      <c r="C5522" s="203" t="s">
        <v>591</v>
      </c>
      <c r="D5522" s="202" t="s">
        <v>583</v>
      </c>
      <c r="E5522" s="202" t="s">
        <v>1584</v>
      </c>
      <c r="F5522" s="202" t="s">
        <v>475</v>
      </c>
      <c r="G5522" s="253">
        <v>0.3</v>
      </c>
      <c r="H5522" s="361" t="s">
        <v>488</v>
      </c>
      <c r="I5522" s="359" t="s">
        <v>1385</v>
      </c>
      <c r="J5522" s="359" t="s">
        <v>1380</v>
      </c>
      <c r="K5522" s="359" t="s">
        <v>8</v>
      </c>
      <c r="L5522" s="359" t="s">
        <v>1392</v>
      </c>
      <c r="M5522" s="370">
        <v>2003</v>
      </c>
      <c r="N5522" s="205">
        <v>39127</v>
      </c>
      <c r="O5522" s="203"/>
    </row>
    <row r="5523" spans="1:15" ht="27.75" hidden="1" customHeight="1" x14ac:dyDescent="0.25">
      <c r="A5523" s="203" t="s">
        <v>2180</v>
      </c>
      <c r="B5523" s="202" t="s">
        <v>588</v>
      </c>
      <c r="C5523" s="203" t="s">
        <v>1403</v>
      </c>
      <c r="D5523" s="202" t="s">
        <v>1404</v>
      </c>
      <c r="E5523" s="202" t="s">
        <v>1405</v>
      </c>
      <c r="F5523" s="202" t="s">
        <v>475</v>
      </c>
      <c r="G5523" s="253">
        <v>154</v>
      </c>
      <c r="H5523" s="361" t="s">
        <v>1406</v>
      </c>
      <c r="I5523" s="359" t="s">
        <v>1407</v>
      </c>
      <c r="J5523" s="208">
        <v>0</v>
      </c>
      <c r="K5523" s="359" t="s">
        <v>22</v>
      </c>
      <c r="L5523" s="359" t="s">
        <v>1408</v>
      </c>
      <c r="M5523" s="368" t="s">
        <v>1407</v>
      </c>
      <c r="N5523" s="205">
        <v>42486</v>
      </c>
      <c r="O5523" s="203"/>
    </row>
    <row r="5524" spans="1:15" ht="27.75" hidden="1" customHeight="1" x14ac:dyDescent="0.25">
      <c r="A5524" s="203" t="s">
        <v>2180</v>
      </c>
      <c r="B5524" s="202" t="s">
        <v>588</v>
      </c>
      <c r="C5524" s="203" t="s">
        <v>1397</v>
      </c>
      <c r="D5524" s="202" t="s">
        <v>583</v>
      </c>
      <c r="E5524" s="202" t="s">
        <v>1584</v>
      </c>
      <c r="F5524" s="202" t="s">
        <v>475</v>
      </c>
      <c r="G5524" s="253">
        <v>202</v>
      </c>
      <c r="H5524" s="361" t="s">
        <v>1400</v>
      </c>
      <c r="I5524" s="359" t="s">
        <v>1379</v>
      </c>
      <c r="J5524" s="358">
        <v>0.61</v>
      </c>
      <c r="K5524" s="359" t="s">
        <v>1391</v>
      </c>
      <c r="L5524" s="359" t="s">
        <v>1392</v>
      </c>
      <c r="M5524" s="368">
        <v>2010</v>
      </c>
      <c r="N5524" s="207" t="s">
        <v>1401</v>
      </c>
      <c r="O5524" s="203"/>
    </row>
    <row r="5525" spans="1:15" ht="27.75" hidden="1" customHeight="1" x14ac:dyDescent="0.25">
      <c r="A5525" s="203" t="s">
        <v>2180</v>
      </c>
      <c r="B5525" s="202" t="s">
        <v>588</v>
      </c>
      <c r="C5525" s="203" t="s">
        <v>1397</v>
      </c>
      <c r="D5525" s="202" t="s">
        <v>583</v>
      </c>
      <c r="E5525" s="202" t="s">
        <v>1584</v>
      </c>
      <c r="F5525" s="202" t="s">
        <v>475</v>
      </c>
      <c r="G5525" s="253">
        <v>68.400000000000006</v>
      </c>
      <c r="H5525" s="361" t="s">
        <v>1400</v>
      </c>
      <c r="I5525" s="359" t="s">
        <v>1382</v>
      </c>
      <c r="J5525" s="358">
        <v>0.43</v>
      </c>
      <c r="K5525" s="359" t="s">
        <v>1391</v>
      </c>
      <c r="L5525" s="359" t="s">
        <v>1392</v>
      </c>
      <c r="M5525" s="368">
        <v>2010</v>
      </c>
      <c r="N5525" s="207" t="s">
        <v>1401</v>
      </c>
      <c r="O5525" s="203"/>
    </row>
    <row r="5526" spans="1:15" ht="27.75" hidden="1" customHeight="1" x14ac:dyDescent="0.25">
      <c r="A5526" s="203" t="s">
        <v>2180</v>
      </c>
      <c r="B5526" s="202" t="s">
        <v>588</v>
      </c>
      <c r="C5526" s="203" t="s">
        <v>1397</v>
      </c>
      <c r="D5526" s="202" t="s">
        <v>583</v>
      </c>
      <c r="E5526" s="202" t="s">
        <v>1584</v>
      </c>
      <c r="F5526" s="202" t="s">
        <v>475</v>
      </c>
      <c r="G5526" s="253">
        <v>22.9</v>
      </c>
      <c r="H5526" s="361" t="s">
        <v>1400</v>
      </c>
      <c r="I5526" s="359" t="s">
        <v>1383</v>
      </c>
      <c r="J5526" s="358">
        <v>0.69</v>
      </c>
      <c r="K5526" s="359" t="s">
        <v>1391</v>
      </c>
      <c r="L5526" s="359" t="s">
        <v>1392</v>
      </c>
      <c r="M5526" s="368">
        <v>2010</v>
      </c>
      <c r="N5526" s="207" t="s">
        <v>1401</v>
      </c>
      <c r="O5526" s="203"/>
    </row>
    <row r="5527" spans="1:15" ht="27.75" hidden="1" customHeight="1" x14ac:dyDescent="0.25">
      <c r="A5527" s="203" t="s">
        <v>2180</v>
      </c>
      <c r="B5527" s="202" t="s">
        <v>588</v>
      </c>
      <c r="C5527" s="203" t="s">
        <v>1397</v>
      </c>
      <c r="D5527" s="202" t="s">
        <v>583</v>
      </c>
      <c r="E5527" s="202" t="s">
        <v>1584</v>
      </c>
      <c r="F5527" s="202" t="s">
        <v>475</v>
      </c>
      <c r="G5527" s="253">
        <v>8.19</v>
      </c>
      <c r="H5527" s="361" t="s">
        <v>1400</v>
      </c>
      <c r="I5527" s="359" t="s">
        <v>1384</v>
      </c>
      <c r="J5527" s="358">
        <v>0.13</v>
      </c>
      <c r="K5527" s="359" t="s">
        <v>1391</v>
      </c>
      <c r="L5527" s="359" t="s">
        <v>1392</v>
      </c>
      <c r="M5527" s="368">
        <v>2010</v>
      </c>
      <c r="N5527" s="207" t="s">
        <v>1401</v>
      </c>
      <c r="O5527" s="203"/>
    </row>
    <row r="5528" spans="1:15" ht="27.75" hidden="1" customHeight="1" x14ac:dyDescent="0.25">
      <c r="A5528" s="203" t="s">
        <v>2180</v>
      </c>
      <c r="B5528" s="202" t="s">
        <v>588</v>
      </c>
      <c r="C5528" s="203" t="s">
        <v>1397</v>
      </c>
      <c r="D5528" s="202" t="s">
        <v>583</v>
      </c>
      <c r="E5528" s="202" t="s">
        <v>1584</v>
      </c>
      <c r="F5528" s="202" t="s">
        <v>475</v>
      </c>
      <c r="G5528" s="253">
        <v>1.33</v>
      </c>
      <c r="H5528" s="361" t="s">
        <v>1400</v>
      </c>
      <c r="I5528" s="359" t="s">
        <v>1385</v>
      </c>
      <c r="J5528" s="358">
        <v>0.68</v>
      </c>
      <c r="K5528" s="359" t="s">
        <v>1391</v>
      </c>
      <c r="L5528" s="359" t="s">
        <v>1392</v>
      </c>
      <c r="M5528" s="368">
        <v>2010</v>
      </c>
      <c r="N5528" s="207" t="s">
        <v>1401</v>
      </c>
      <c r="O5528" s="203"/>
    </row>
    <row r="5529" spans="1:15" ht="27.75" hidden="1" customHeight="1" x14ac:dyDescent="0.25">
      <c r="A5529" s="203" t="s">
        <v>2181</v>
      </c>
      <c r="B5529" s="202" t="s">
        <v>2432</v>
      </c>
      <c r="C5529" s="203" t="s">
        <v>1387</v>
      </c>
      <c r="D5529" s="202" t="s">
        <v>1388</v>
      </c>
      <c r="E5529" s="202" t="s">
        <v>1389</v>
      </c>
      <c r="F5529" s="202" t="s">
        <v>505</v>
      </c>
      <c r="G5529" s="253">
        <v>15.2</v>
      </c>
      <c r="H5529" s="361" t="s">
        <v>1400</v>
      </c>
      <c r="I5529" s="359" t="s">
        <v>1379</v>
      </c>
      <c r="J5529" s="359" t="s">
        <v>1380</v>
      </c>
      <c r="K5529" s="359" t="s">
        <v>1391</v>
      </c>
      <c r="L5529" s="359" t="s">
        <v>1392</v>
      </c>
      <c r="M5529" s="368">
        <v>2005</v>
      </c>
      <c r="N5529" s="207" t="s">
        <v>1393</v>
      </c>
      <c r="O5529" s="203"/>
    </row>
    <row r="5530" spans="1:15" ht="27.75" hidden="1" customHeight="1" x14ac:dyDescent="0.25">
      <c r="A5530" s="203" t="s">
        <v>2181</v>
      </c>
      <c r="B5530" s="202" t="s">
        <v>2432</v>
      </c>
      <c r="C5530" s="203" t="s">
        <v>1387</v>
      </c>
      <c r="D5530" s="202" t="s">
        <v>1388</v>
      </c>
      <c r="E5530" s="202" t="s">
        <v>1389</v>
      </c>
      <c r="F5530" s="202" t="s">
        <v>505</v>
      </c>
      <c r="G5530" s="253">
        <v>8.6999999999999993</v>
      </c>
      <c r="H5530" s="361" t="s">
        <v>1400</v>
      </c>
      <c r="I5530" s="359" t="s">
        <v>1382</v>
      </c>
      <c r="J5530" s="359" t="s">
        <v>1380</v>
      </c>
      <c r="K5530" s="359" t="s">
        <v>1391</v>
      </c>
      <c r="L5530" s="359" t="s">
        <v>1392</v>
      </c>
      <c r="M5530" s="368">
        <v>2005</v>
      </c>
      <c r="N5530" s="207" t="s">
        <v>1393</v>
      </c>
      <c r="O5530" s="203"/>
    </row>
    <row r="5531" spans="1:15" ht="27.75" hidden="1" customHeight="1" x14ac:dyDescent="0.25">
      <c r="A5531" s="203" t="s">
        <v>2181</v>
      </c>
      <c r="B5531" s="202" t="s">
        <v>2432</v>
      </c>
      <c r="C5531" s="203" t="s">
        <v>1387</v>
      </c>
      <c r="D5531" s="202" t="s">
        <v>1388</v>
      </c>
      <c r="E5531" s="202" t="s">
        <v>1389</v>
      </c>
      <c r="F5531" s="202" t="s">
        <v>505</v>
      </c>
      <c r="G5531" s="253">
        <v>4.5</v>
      </c>
      <c r="H5531" s="361" t="s">
        <v>1400</v>
      </c>
      <c r="I5531" s="359" t="s">
        <v>1383</v>
      </c>
      <c r="J5531" s="359" t="s">
        <v>1380</v>
      </c>
      <c r="K5531" s="359" t="s">
        <v>1391</v>
      </c>
      <c r="L5531" s="359" t="s">
        <v>1392</v>
      </c>
      <c r="M5531" s="368">
        <v>2005</v>
      </c>
      <c r="N5531" s="207" t="s">
        <v>1393</v>
      </c>
      <c r="O5531" s="203"/>
    </row>
    <row r="5532" spans="1:15" ht="27.75" hidden="1" customHeight="1" x14ac:dyDescent="0.25">
      <c r="A5532" s="203" t="s">
        <v>2181</v>
      </c>
      <c r="B5532" s="202" t="s">
        <v>2432</v>
      </c>
      <c r="C5532" s="203" t="s">
        <v>1387</v>
      </c>
      <c r="D5532" s="202" t="s">
        <v>1388</v>
      </c>
      <c r="E5532" s="202" t="s">
        <v>1389</v>
      </c>
      <c r="F5532" s="202" t="s">
        <v>505</v>
      </c>
      <c r="G5532" s="253">
        <v>1.4</v>
      </c>
      <c r="H5532" s="361" t="s">
        <v>1400</v>
      </c>
      <c r="I5532" s="359" t="s">
        <v>1384</v>
      </c>
      <c r="J5532" s="359" t="s">
        <v>1380</v>
      </c>
      <c r="K5532" s="359" t="s">
        <v>1391</v>
      </c>
      <c r="L5532" s="359" t="s">
        <v>1392</v>
      </c>
      <c r="M5532" s="368">
        <v>2005</v>
      </c>
      <c r="N5532" s="207" t="s">
        <v>1393</v>
      </c>
      <c r="O5532" s="203"/>
    </row>
    <row r="5533" spans="1:15" ht="27.75" hidden="1" customHeight="1" x14ac:dyDescent="0.25">
      <c r="A5533" s="203" t="s">
        <v>2181</v>
      </c>
      <c r="B5533" s="202" t="s">
        <v>2432</v>
      </c>
      <c r="C5533" s="203" t="s">
        <v>1387</v>
      </c>
      <c r="D5533" s="202" t="s">
        <v>1388</v>
      </c>
      <c r="E5533" s="202" t="s">
        <v>1389</v>
      </c>
      <c r="F5533" s="202" t="s">
        <v>505</v>
      </c>
      <c r="G5533" s="253">
        <v>0.4</v>
      </c>
      <c r="H5533" s="361" t="s">
        <v>1400</v>
      </c>
      <c r="I5533" s="359" t="s">
        <v>1385</v>
      </c>
      <c r="J5533" s="359" t="s">
        <v>1380</v>
      </c>
      <c r="K5533" s="359" t="s">
        <v>1391</v>
      </c>
      <c r="L5533" s="359" t="s">
        <v>1392</v>
      </c>
      <c r="M5533" s="368">
        <v>2005</v>
      </c>
      <c r="N5533" s="207" t="s">
        <v>1393</v>
      </c>
      <c r="O5533" s="203"/>
    </row>
    <row r="5534" spans="1:15" ht="27.75" hidden="1" customHeight="1" x14ac:dyDescent="0.25">
      <c r="A5534" s="203" t="s">
        <v>2181</v>
      </c>
      <c r="B5534" s="202" t="s">
        <v>2432</v>
      </c>
      <c r="C5534" s="203" t="s">
        <v>1387</v>
      </c>
      <c r="D5534" s="202" t="s">
        <v>1388</v>
      </c>
      <c r="E5534" s="202" t="s">
        <v>1389</v>
      </c>
      <c r="F5534" s="202" t="s">
        <v>505</v>
      </c>
      <c r="G5534" s="253">
        <v>3.4</v>
      </c>
      <c r="H5534" s="361" t="s">
        <v>488</v>
      </c>
      <c r="I5534" s="359" t="s">
        <v>1379</v>
      </c>
      <c r="J5534" s="359" t="s">
        <v>1380</v>
      </c>
      <c r="K5534" s="359" t="s">
        <v>22</v>
      </c>
      <c r="L5534" s="359" t="s">
        <v>1392</v>
      </c>
      <c r="M5534" s="368">
        <v>2004</v>
      </c>
      <c r="N5534" s="207" t="s">
        <v>1393</v>
      </c>
      <c r="O5534" s="203"/>
    </row>
    <row r="5535" spans="1:15" ht="27.75" hidden="1" customHeight="1" x14ac:dyDescent="0.25">
      <c r="A5535" s="203" t="s">
        <v>2181</v>
      </c>
      <c r="B5535" s="202" t="s">
        <v>2432</v>
      </c>
      <c r="C5535" s="203" t="s">
        <v>1387</v>
      </c>
      <c r="D5535" s="202" t="s">
        <v>1388</v>
      </c>
      <c r="E5535" s="202" t="s">
        <v>1389</v>
      </c>
      <c r="F5535" s="202" t="s">
        <v>505</v>
      </c>
      <c r="G5535" s="253">
        <v>1.1000000000000001</v>
      </c>
      <c r="H5535" s="361" t="s">
        <v>488</v>
      </c>
      <c r="I5535" s="359" t="s">
        <v>1382</v>
      </c>
      <c r="J5535" s="359" t="s">
        <v>1380</v>
      </c>
      <c r="K5535" s="359" t="s">
        <v>22</v>
      </c>
      <c r="L5535" s="359" t="s">
        <v>1392</v>
      </c>
      <c r="M5535" s="368">
        <v>2004</v>
      </c>
      <c r="N5535" s="207" t="s">
        <v>1393</v>
      </c>
      <c r="O5535" s="203"/>
    </row>
    <row r="5536" spans="1:15" ht="27.75" hidden="1" customHeight="1" x14ac:dyDescent="0.25">
      <c r="A5536" s="203" t="s">
        <v>2181</v>
      </c>
      <c r="B5536" s="202" t="s">
        <v>2432</v>
      </c>
      <c r="C5536" s="203" t="s">
        <v>1387</v>
      </c>
      <c r="D5536" s="202" t="s">
        <v>1388</v>
      </c>
      <c r="E5536" s="202" t="s">
        <v>1389</v>
      </c>
      <c r="F5536" s="202" t="s">
        <v>505</v>
      </c>
      <c r="G5536" s="253">
        <v>0.3</v>
      </c>
      <c r="H5536" s="361" t="s">
        <v>488</v>
      </c>
      <c r="I5536" s="359" t="s">
        <v>1383</v>
      </c>
      <c r="J5536" s="359" t="s">
        <v>1380</v>
      </c>
      <c r="K5536" s="359" t="s">
        <v>22</v>
      </c>
      <c r="L5536" s="359" t="s">
        <v>1392</v>
      </c>
      <c r="M5536" s="368">
        <v>2004</v>
      </c>
      <c r="N5536" s="207" t="s">
        <v>1393</v>
      </c>
      <c r="O5536" s="203"/>
    </row>
    <row r="5537" spans="1:15" ht="27.75" hidden="1" customHeight="1" x14ac:dyDescent="0.25">
      <c r="A5537" s="203" t="s">
        <v>2181</v>
      </c>
      <c r="B5537" s="202" t="s">
        <v>2432</v>
      </c>
      <c r="C5537" s="203" t="s">
        <v>1387</v>
      </c>
      <c r="D5537" s="202" t="s">
        <v>1388</v>
      </c>
      <c r="E5537" s="202" t="s">
        <v>1389</v>
      </c>
      <c r="F5537" s="202" t="s">
        <v>505</v>
      </c>
      <c r="G5537" s="253">
        <v>0.1</v>
      </c>
      <c r="H5537" s="361" t="s">
        <v>488</v>
      </c>
      <c r="I5537" s="359" t="s">
        <v>1384</v>
      </c>
      <c r="J5537" s="359" t="s">
        <v>1380</v>
      </c>
      <c r="K5537" s="359" t="s">
        <v>22</v>
      </c>
      <c r="L5537" s="359" t="s">
        <v>1392</v>
      </c>
      <c r="M5537" s="368">
        <v>2004</v>
      </c>
      <c r="N5537" s="207" t="s">
        <v>1393</v>
      </c>
      <c r="O5537" s="203"/>
    </row>
    <row r="5538" spans="1:15" ht="27.75" hidden="1" customHeight="1" x14ac:dyDescent="0.25">
      <c r="A5538" s="203" t="s">
        <v>2181</v>
      </c>
      <c r="B5538" s="202" t="s">
        <v>2432</v>
      </c>
      <c r="C5538" s="203" t="s">
        <v>1387</v>
      </c>
      <c r="D5538" s="202" t="s">
        <v>1388</v>
      </c>
      <c r="E5538" s="202" t="s">
        <v>1389</v>
      </c>
      <c r="F5538" s="202" t="s">
        <v>505</v>
      </c>
      <c r="G5538" s="253">
        <v>0.1</v>
      </c>
      <c r="H5538" s="361" t="s">
        <v>488</v>
      </c>
      <c r="I5538" s="359" t="s">
        <v>1385</v>
      </c>
      <c r="J5538" s="359" t="s">
        <v>1380</v>
      </c>
      <c r="K5538" s="359" t="s">
        <v>22</v>
      </c>
      <c r="L5538" s="359" t="s">
        <v>1392</v>
      </c>
      <c r="M5538" s="368">
        <v>2004</v>
      </c>
      <c r="N5538" s="207" t="s">
        <v>1393</v>
      </c>
      <c r="O5538" s="203"/>
    </row>
    <row r="5539" spans="1:15" ht="27.75" hidden="1" customHeight="1" x14ac:dyDescent="0.25">
      <c r="A5539" s="203" t="s">
        <v>2181</v>
      </c>
      <c r="B5539" s="202" t="s">
        <v>2432</v>
      </c>
      <c r="C5539" s="203" t="s">
        <v>1394</v>
      </c>
      <c r="D5539" s="202" t="s">
        <v>2182</v>
      </c>
      <c r="E5539" s="202" t="s">
        <v>2183</v>
      </c>
      <c r="F5539" s="202" t="s">
        <v>505</v>
      </c>
      <c r="G5539" s="253">
        <v>143</v>
      </c>
      <c r="H5539" s="361" t="s">
        <v>1433</v>
      </c>
      <c r="I5539" s="359" t="s">
        <v>1407</v>
      </c>
      <c r="J5539" s="358">
        <v>0.73860000000000003</v>
      </c>
      <c r="K5539" s="359" t="s">
        <v>1113</v>
      </c>
      <c r="L5539" s="359" t="s">
        <v>1408</v>
      </c>
      <c r="M5539" s="368">
        <v>2006</v>
      </c>
      <c r="N5539" s="205">
        <v>42102</v>
      </c>
      <c r="O5539" s="203"/>
    </row>
    <row r="5540" spans="1:15" ht="27.75" hidden="1" customHeight="1" x14ac:dyDescent="0.25">
      <c r="A5540" s="203" t="s">
        <v>2181</v>
      </c>
      <c r="B5540" s="202" t="s">
        <v>2432</v>
      </c>
      <c r="C5540" s="203" t="s">
        <v>1394</v>
      </c>
      <c r="D5540" s="202" t="s">
        <v>2182</v>
      </c>
      <c r="E5540" s="202" t="s">
        <v>2183</v>
      </c>
      <c r="F5540" s="202" t="s">
        <v>505</v>
      </c>
      <c r="G5540" s="253">
        <v>0.4</v>
      </c>
      <c r="H5540" s="361" t="s">
        <v>1414</v>
      </c>
      <c r="I5540" s="359" t="s">
        <v>1407</v>
      </c>
      <c r="J5540" s="358">
        <v>0.73860000000000003</v>
      </c>
      <c r="K5540" s="359" t="s">
        <v>1113</v>
      </c>
      <c r="L5540" s="359" t="s">
        <v>1392</v>
      </c>
      <c r="M5540" s="368">
        <v>2006</v>
      </c>
      <c r="N5540" s="205">
        <v>42102</v>
      </c>
      <c r="O5540" s="203"/>
    </row>
    <row r="5541" spans="1:15" ht="27.75" hidden="1" customHeight="1" x14ac:dyDescent="0.25">
      <c r="A5541" s="203" t="s">
        <v>2181</v>
      </c>
      <c r="B5541" s="202" t="s">
        <v>2432</v>
      </c>
      <c r="C5541" s="203" t="s">
        <v>1394</v>
      </c>
      <c r="D5541" s="202" t="s">
        <v>1395</v>
      </c>
      <c r="E5541" s="202" t="s">
        <v>1396</v>
      </c>
      <c r="F5541" s="202" t="s">
        <v>505</v>
      </c>
      <c r="G5541" s="253">
        <v>1.9</v>
      </c>
      <c r="H5541" s="361" t="s">
        <v>1400</v>
      </c>
      <c r="I5541" s="359" t="s">
        <v>1379</v>
      </c>
      <c r="J5541" s="358">
        <v>0.01</v>
      </c>
      <c r="K5541" s="359" t="s">
        <v>1391</v>
      </c>
      <c r="L5541" s="359" t="s">
        <v>1392</v>
      </c>
      <c r="M5541" s="368">
        <v>2008</v>
      </c>
      <c r="N5541" s="205">
        <v>42102</v>
      </c>
      <c r="O5541" s="203"/>
    </row>
    <row r="5542" spans="1:15" ht="27.75" hidden="1" customHeight="1" x14ac:dyDescent="0.25">
      <c r="A5542" s="203" t="s">
        <v>2181</v>
      </c>
      <c r="B5542" s="202" t="s">
        <v>2432</v>
      </c>
      <c r="C5542" s="203" t="s">
        <v>1394</v>
      </c>
      <c r="D5542" s="202" t="s">
        <v>1395</v>
      </c>
      <c r="E5542" s="202" t="s">
        <v>1396</v>
      </c>
      <c r="F5542" s="202" t="s">
        <v>505</v>
      </c>
      <c r="G5542" s="253">
        <v>0.7</v>
      </c>
      <c r="H5542" s="361" t="s">
        <v>1400</v>
      </c>
      <c r="I5542" s="359" t="s">
        <v>1382</v>
      </c>
      <c r="J5542" s="358">
        <v>0</v>
      </c>
      <c r="K5542" s="359" t="s">
        <v>1391</v>
      </c>
      <c r="L5542" s="359" t="s">
        <v>1392</v>
      </c>
      <c r="M5542" s="368">
        <v>2008</v>
      </c>
      <c r="N5542" s="205">
        <v>42102</v>
      </c>
      <c r="O5542" s="203"/>
    </row>
    <row r="5543" spans="1:15" ht="27.75" hidden="1" customHeight="1" x14ac:dyDescent="0.25">
      <c r="A5543" s="203" t="s">
        <v>2181</v>
      </c>
      <c r="B5543" s="202" t="s">
        <v>2432</v>
      </c>
      <c r="C5543" s="203" t="s">
        <v>1394</v>
      </c>
      <c r="D5543" s="202" t="s">
        <v>1395</v>
      </c>
      <c r="E5543" s="202" t="s">
        <v>1396</v>
      </c>
      <c r="F5543" s="202" t="s">
        <v>505</v>
      </c>
      <c r="G5543" s="253">
        <v>0.2</v>
      </c>
      <c r="H5543" s="361" t="s">
        <v>1400</v>
      </c>
      <c r="I5543" s="359" t="s">
        <v>1383</v>
      </c>
      <c r="J5543" s="358">
        <v>0.46</v>
      </c>
      <c r="K5543" s="359" t="s">
        <v>1391</v>
      </c>
      <c r="L5543" s="359" t="s">
        <v>1392</v>
      </c>
      <c r="M5543" s="368">
        <v>2008</v>
      </c>
      <c r="N5543" s="205">
        <v>42102</v>
      </c>
      <c r="O5543" s="203"/>
    </row>
    <row r="5544" spans="1:15" ht="27.75" hidden="1" customHeight="1" x14ac:dyDescent="0.25">
      <c r="A5544" s="203" t="s">
        <v>2181</v>
      </c>
      <c r="B5544" s="202" t="s">
        <v>2432</v>
      </c>
      <c r="C5544" s="203" t="s">
        <v>1394</v>
      </c>
      <c r="D5544" s="202" t="s">
        <v>1395</v>
      </c>
      <c r="E5544" s="202" t="s">
        <v>1396</v>
      </c>
      <c r="F5544" s="202" t="s">
        <v>505</v>
      </c>
      <c r="G5544" s="253">
        <v>0.1</v>
      </c>
      <c r="H5544" s="361" t="s">
        <v>1400</v>
      </c>
      <c r="I5544" s="359" t="s">
        <v>1384</v>
      </c>
      <c r="J5544" s="358">
        <v>0.83</v>
      </c>
      <c r="K5544" s="359" t="s">
        <v>1391</v>
      </c>
      <c r="L5544" s="359" t="s">
        <v>1392</v>
      </c>
      <c r="M5544" s="368">
        <v>2008</v>
      </c>
      <c r="N5544" s="205">
        <v>42102</v>
      </c>
      <c r="O5544" s="203"/>
    </row>
    <row r="5545" spans="1:15" ht="27.75" hidden="1" customHeight="1" x14ac:dyDescent="0.25">
      <c r="A5545" s="203" t="s">
        <v>2181</v>
      </c>
      <c r="B5545" s="202" t="s">
        <v>2432</v>
      </c>
      <c r="C5545" s="203" t="s">
        <v>1394</v>
      </c>
      <c r="D5545" s="202" t="s">
        <v>1395</v>
      </c>
      <c r="E5545" s="202" t="s">
        <v>1396</v>
      </c>
      <c r="F5545" s="202" t="s">
        <v>505</v>
      </c>
      <c r="G5545" s="253">
        <v>0.1</v>
      </c>
      <c r="H5545" s="361" t="s">
        <v>1400</v>
      </c>
      <c r="I5545" s="359" t="s">
        <v>1385</v>
      </c>
      <c r="J5545" s="358">
        <v>0.81</v>
      </c>
      <c r="K5545" s="359" t="s">
        <v>1391</v>
      </c>
      <c r="L5545" s="359" t="s">
        <v>1392</v>
      </c>
      <c r="M5545" s="368">
        <v>2008</v>
      </c>
      <c r="N5545" s="205">
        <v>42102</v>
      </c>
      <c r="O5545" s="203"/>
    </row>
    <row r="5546" spans="1:15" ht="27.75" hidden="1" customHeight="1" x14ac:dyDescent="0.25">
      <c r="A5546" s="203" t="s">
        <v>2181</v>
      </c>
      <c r="B5546" s="202" t="s">
        <v>2432</v>
      </c>
      <c r="C5546" s="203" t="s">
        <v>1403</v>
      </c>
      <c r="D5546" s="202" t="s">
        <v>1404</v>
      </c>
      <c r="E5546" s="202" t="s">
        <v>1405</v>
      </c>
      <c r="F5546" s="202" t="s">
        <v>475</v>
      </c>
      <c r="G5546" s="253">
        <v>154</v>
      </c>
      <c r="H5546" s="361" t="s">
        <v>1406</v>
      </c>
      <c r="I5546" s="359" t="s">
        <v>1407</v>
      </c>
      <c r="J5546" s="359" t="s">
        <v>1380</v>
      </c>
      <c r="K5546" s="359" t="s">
        <v>22</v>
      </c>
      <c r="L5546" s="359" t="s">
        <v>1408</v>
      </c>
      <c r="M5546" s="368" t="s">
        <v>1407</v>
      </c>
      <c r="N5546" s="205">
        <v>42486</v>
      </c>
      <c r="O5546" s="203"/>
    </row>
    <row r="5547" spans="1:15" ht="27.75" hidden="1" customHeight="1" x14ac:dyDescent="0.25">
      <c r="A5547" s="203" t="s">
        <v>2181</v>
      </c>
      <c r="B5547" s="202" t="s">
        <v>2432</v>
      </c>
      <c r="C5547" s="203" t="s">
        <v>1397</v>
      </c>
      <c r="D5547" s="202" t="s">
        <v>1398</v>
      </c>
      <c r="E5547" s="202" t="s">
        <v>1399</v>
      </c>
      <c r="F5547" s="202" t="s">
        <v>475</v>
      </c>
      <c r="G5547" s="253">
        <v>11.2</v>
      </c>
      <c r="H5547" s="361" t="s">
        <v>1400</v>
      </c>
      <c r="I5547" s="359" t="s">
        <v>1379</v>
      </c>
      <c r="J5547" s="358">
        <v>0.66</v>
      </c>
      <c r="K5547" s="359" t="s">
        <v>1391</v>
      </c>
      <c r="L5547" s="359" t="s">
        <v>1392</v>
      </c>
      <c r="M5547" s="368">
        <v>2010</v>
      </c>
      <c r="N5547" s="207" t="s">
        <v>1401</v>
      </c>
      <c r="O5547" s="203"/>
    </row>
    <row r="5548" spans="1:15" ht="27.75" hidden="1" customHeight="1" x14ac:dyDescent="0.25">
      <c r="A5548" s="203" t="s">
        <v>2181</v>
      </c>
      <c r="B5548" s="202" t="s">
        <v>2432</v>
      </c>
      <c r="C5548" s="203" t="s">
        <v>1397</v>
      </c>
      <c r="D5548" s="202" t="s">
        <v>1398</v>
      </c>
      <c r="E5548" s="202" t="s">
        <v>1399</v>
      </c>
      <c r="F5548" s="202" t="s">
        <v>475</v>
      </c>
      <c r="G5548" s="253">
        <v>3.91</v>
      </c>
      <c r="H5548" s="361" t="s">
        <v>1400</v>
      </c>
      <c r="I5548" s="359" t="s">
        <v>1382</v>
      </c>
      <c r="J5548" s="358">
        <v>0.54</v>
      </c>
      <c r="K5548" s="359" t="s">
        <v>1391</v>
      </c>
      <c r="L5548" s="359" t="s">
        <v>1392</v>
      </c>
      <c r="M5548" s="368">
        <v>2010</v>
      </c>
      <c r="N5548" s="207" t="s">
        <v>1401</v>
      </c>
      <c r="O5548" s="203"/>
    </row>
    <row r="5549" spans="1:15" ht="27.75" hidden="1" customHeight="1" x14ac:dyDescent="0.25">
      <c r="A5549" s="203" t="s">
        <v>2181</v>
      </c>
      <c r="B5549" s="202" t="s">
        <v>2432</v>
      </c>
      <c r="C5549" s="203" t="s">
        <v>1397</v>
      </c>
      <c r="D5549" s="202" t="s">
        <v>1398</v>
      </c>
      <c r="E5549" s="202" t="s">
        <v>1399</v>
      </c>
      <c r="F5549" s="202" t="s">
        <v>475</v>
      </c>
      <c r="G5549" s="253">
        <v>1.1000000000000001</v>
      </c>
      <c r="H5549" s="361" t="s">
        <v>1400</v>
      </c>
      <c r="I5549" s="359" t="s">
        <v>1383</v>
      </c>
      <c r="J5549" s="358">
        <v>0.64</v>
      </c>
      <c r="K5549" s="359" t="s">
        <v>1391</v>
      </c>
      <c r="L5549" s="359" t="s">
        <v>1392</v>
      </c>
      <c r="M5549" s="368">
        <v>2010</v>
      </c>
      <c r="N5549" s="207" t="s">
        <v>1401</v>
      </c>
      <c r="O5549" s="203"/>
    </row>
    <row r="5550" spans="1:15" ht="27.75" hidden="1" customHeight="1" x14ac:dyDescent="0.25">
      <c r="A5550" s="203" t="s">
        <v>2181</v>
      </c>
      <c r="B5550" s="202" t="s">
        <v>2432</v>
      </c>
      <c r="C5550" s="203" t="s">
        <v>1397</v>
      </c>
      <c r="D5550" s="202" t="s">
        <v>1398</v>
      </c>
      <c r="E5550" s="202" t="s">
        <v>1399</v>
      </c>
      <c r="F5550" s="202" t="s">
        <v>475</v>
      </c>
      <c r="G5550" s="253">
        <v>0.161</v>
      </c>
      <c r="H5550" s="361" t="s">
        <v>1400</v>
      </c>
      <c r="I5550" s="359" t="s">
        <v>1384</v>
      </c>
      <c r="J5550" s="410" t="s">
        <v>1402</v>
      </c>
      <c r="K5550" s="359" t="s">
        <v>1391</v>
      </c>
      <c r="L5550" s="359" t="s">
        <v>1392</v>
      </c>
      <c r="M5550" s="368">
        <v>2010</v>
      </c>
      <c r="N5550" s="207" t="s">
        <v>1401</v>
      </c>
      <c r="O5550" s="203"/>
    </row>
    <row r="5551" spans="1:15" ht="27.75" hidden="1" customHeight="1" x14ac:dyDescent="0.25">
      <c r="A5551" s="203" t="s">
        <v>2181</v>
      </c>
      <c r="B5551" s="202" t="s">
        <v>2432</v>
      </c>
      <c r="C5551" s="203" t="s">
        <v>1397</v>
      </c>
      <c r="D5551" s="202" t="s">
        <v>1398</v>
      </c>
      <c r="E5551" s="202" t="s">
        <v>1399</v>
      </c>
      <c r="F5551" s="202" t="s">
        <v>475</v>
      </c>
      <c r="G5551" s="253" t="s">
        <v>515</v>
      </c>
      <c r="H5551" s="361" t="s">
        <v>1400</v>
      </c>
      <c r="I5551" s="359" t="s">
        <v>1385</v>
      </c>
      <c r="J5551" s="410" t="s">
        <v>1402</v>
      </c>
      <c r="K5551" s="359" t="s">
        <v>1391</v>
      </c>
      <c r="L5551" s="359" t="s">
        <v>1392</v>
      </c>
      <c r="M5551" s="368">
        <v>2010</v>
      </c>
      <c r="N5551" s="207" t="s">
        <v>1401</v>
      </c>
      <c r="O5551" s="203"/>
    </row>
    <row r="5552" spans="1:15" ht="27.75" hidden="1" customHeight="1" x14ac:dyDescent="0.25">
      <c r="A5552" s="203" t="s">
        <v>2184</v>
      </c>
      <c r="B5552" s="202" t="s">
        <v>540</v>
      </c>
      <c r="C5552" s="203" t="s">
        <v>1833</v>
      </c>
      <c r="D5552" s="202" t="s">
        <v>1834</v>
      </c>
      <c r="E5552" s="202" t="s">
        <v>1835</v>
      </c>
      <c r="F5552" s="202" t="s">
        <v>505</v>
      </c>
      <c r="G5552" s="253">
        <v>1.1299999999999999</v>
      </c>
      <c r="H5552" s="361" t="s">
        <v>527</v>
      </c>
      <c r="I5552" s="359" t="s">
        <v>1407</v>
      </c>
      <c r="J5552" s="410" t="s">
        <v>1380</v>
      </c>
      <c r="K5552" s="361" t="s">
        <v>1113</v>
      </c>
      <c r="L5552" s="359" t="s">
        <v>1392</v>
      </c>
      <c r="M5552" s="368">
        <v>2003</v>
      </c>
      <c r="N5552" s="205">
        <v>42782</v>
      </c>
      <c r="O5552" s="203"/>
    </row>
    <row r="5553" spans="1:15" ht="27.75" hidden="1" customHeight="1" x14ac:dyDescent="0.25">
      <c r="A5553" s="203" t="s">
        <v>2184</v>
      </c>
      <c r="B5553" s="202" t="s">
        <v>540</v>
      </c>
      <c r="C5553" s="203" t="s">
        <v>1833</v>
      </c>
      <c r="D5553" s="202" t="s">
        <v>1834</v>
      </c>
      <c r="E5553" s="202" t="s">
        <v>1835</v>
      </c>
      <c r="F5553" s="202" t="s">
        <v>505</v>
      </c>
      <c r="G5553" s="253">
        <v>2.2400000000000002</v>
      </c>
      <c r="H5553" s="361" t="s">
        <v>527</v>
      </c>
      <c r="I5553" s="359" t="s">
        <v>1407</v>
      </c>
      <c r="J5553" s="410" t="s">
        <v>1380</v>
      </c>
      <c r="K5553" s="361" t="s">
        <v>1113</v>
      </c>
      <c r="L5553" s="359" t="s">
        <v>1392</v>
      </c>
      <c r="M5553" s="368">
        <v>2003</v>
      </c>
      <c r="N5553" s="205">
        <v>42782</v>
      </c>
      <c r="O5553" s="203"/>
    </row>
    <row r="5554" spans="1:15" ht="27.75" hidden="1" customHeight="1" x14ac:dyDescent="0.25">
      <c r="A5554" s="203" t="s">
        <v>2184</v>
      </c>
      <c r="B5554" s="202" t="s">
        <v>540</v>
      </c>
      <c r="C5554" s="203" t="s">
        <v>1833</v>
      </c>
      <c r="D5554" s="236" t="s">
        <v>1834</v>
      </c>
      <c r="E5554" s="202" t="s">
        <v>1835</v>
      </c>
      <c r="F5554" s="202" t="s">
        <v>505</v>
      </c>
      <c r="G5554" s="253">
        <v>338.23</v>
      </c>
      <c r="H5554" s="361" t="s">
        <v>1456</v>
      </c>
      <c r="I5554" s="359" t="s">
        <v>1407</v>
      </c>
      <c r="J5554" s="410" t="s">
        <v>1380</v>
      </c>
      <c r="K5554" s="361" t="s">
        <v>1113</v>
      </c>
      <c r="L5554" s="359" t="s">
        <v>1408</v>
      </c>
      <c r="M5554" s="368">
        <v>2003</v>
      </c>
      <c r="N5554" s="205">
        <v>42782</v>
      </c>
      <c r="O5554" s="203"/>
    </row>
    <row r="5555" spans="1:15" ht="27.75" hidden="1" customHeight="1" x14ac:dyDescent="0.25">
      <c r="A5555" s="203" t="s">
        <v>2184</v>
      </c>
      <c r="B5555" s="202" t="s">
        <v>540</v>
      </c>
      <c r="C5555" s="203" t="s">
        <v>1833</v>
      </c>
      <c r="D5555" s="202" t="s">
        <v>1836</v>
      </c>
      <c r="E5555" s="202" t="s">
        <v>1837</v>
      </c>
      <c r="F5555" s="202" t="s">
        <v>505</v>
      </c>
      <c r="G5555" s="253">
        <v>86.48</v>
      </c>
      <c r="H5555" s="361" t="s">
        <v>1400</v>
      </c>
      <c r="I5555" s="359" t="s">
        <v>1379</v>
      </c>
      <c r="J5555" s="359" t="s">
        <v>1380</v>
      </c>
      <c r="K5555" s="361" t="s">
        <v>1391</v>
      </c>
      <c r="L5555" s="359" t="s">
        <v>1392</v>
      </c>
      <c r="M5555" s="368">
        <v>2010</v>
      </c>
      <c r="N5555" s="205">
        <v>42782</v>
      </c>
      <c r="O5555" s="203"/>
    </row>
    <row r="5556" spans="1:15" ht="27.75" hidden="1" customHeight="1" x14ac:dyDescent="0.25">
      <c r="A5556" s="203" t="s">
        <v>2184</v>
      </c>
      <c r="B5556" s="202" t="s">
        <v>540</v>
      </c>
      <c r="C5556" s="203" t="s">
        <v>1833</v>
      </c>
      <c r="D5556" s="202" t="s">
        <v>1836</v>
      </c>
      <c r="E5556" s="202" t="s">
        <v>1837</v>
      </c>
      <c r="F5556" s="202" t="s">
        <v>505</v>
      </c>
      <c r="G5556" s="253">
        <v>26.91</v>
      </c>
      <c r="H5556" s="361" t="s">
        <v>1400</v>
      </c>
      <c r="I5556" s="359" t="s">
        <v>1382</v>
      </c>
      <c r="J5556" s="359" t="s">
        <v>1380</v>
      </c>
      <c r="K5556" s="361" t="s">
        <v>1391</v>
      </c>
      <c r="L5556" s="359" t="s">
        <v>1392</v>
      </c>
      <c r="M5556" s="368">
        <v>2010</v>
      </c>
      <c r="N5556" s="205">
        <v>42782</v>
      </c>
      <c r="O5556" s="203"/>
    </row>
    <row r="5557" spans="1:15" ht="27.75" hidden="1" customHeight="1" x14ac:dyDescent="0.25">
      <c r="A5557" s="203" t="s">
        <v>2184</v>
      </c>
      <c r="B5557" s="202" t="s">
        <v>540</v>
      </c>
      <c r="C5557" s="203" t="s">
        <v>1833</v>
      </c>
      <c r="D5557" s="202" t="s">
        <v>1836</v>
      </c>
      <c r="E5557" s="202" t="s">
        <v>1837</v>
      </c>
      <c r="F5557" s="202" t="s">
        <v>505</v>
      </c>
      <c r="G5557" s="253">
        <v>14.87</v>
      </c>
      <c r="H5557" s="361" t="s">
        <v>1400</v>
      </c>
      <c r="I5557" s="359" t="s">
        <v>1383</v>
      </c>
      <c r="J5557" s="359" t="s">
        <v>1380</v>
      </c>
      <c r="K5557" s="361" t="s">
        <v>1391</v>
      </c>
      <c r="L5557" s="359" t="s">
        <v>1392</v>
      </c>
      <c r="M5557" s="368">
        <v>2010</v>
      </c>
      <c r="N5557" s="205">
        <v>42782</v>
      </c>
      <c r="O5557" s="203"/>
    </row>
    <row r="5558" spans="1:15" ht="27.75" hidden="1" customHeight="1" x14ac:dyDescent="0.25">
      <c r="A5558" s="203" t="s">
        <v>2184</v>
      </c>
      <c r="B5558" s="202" t="s">
        <v>540</v>
      </c>
      <c r="C5558" s="203" t="s">
        <v>1833</v>
      </c>
      <c r="D5558" s="202" t="s">
        <v>1836</v>
      </c>
      <c r="E5558" s="202" t="s">
        <v>1837</v>
      </c>
      <c r="F5558" s="202" t="s">
        <v>505</v>
      </c>
      <c r="G5558" s="253">
        <v>8.67</v>
      </c>
      <c r="H5558" s="361" t="s">
        <v>1400</v>
      </c>
      <c r="I5558" s="359" t="s">
        <v>1384</v>
      </c>
      <c r="J5558" s="359" t="s">
        <v>1380</v>
      </c>
      <c r="K5558" s="361" t="s">
        <v>1391</v>
      </c>
      <c r="L5558" s="359" t="s">
        <v>1392</v>
      </c>
      <c r="M5558" s="368">
        <v>2010</v>
      </c>
      <c r="N5558" s="205">
        <v>42782</v>
      </c>
      <c r="O5558" s="203"/>
    </row>
    <row r="5559" spans="1:15" ht="27.75" hidden="1" customHeight="1" x14ac:dyDescent="0.25">
      <c r="A5559" s="203" t="s">
        <v>2184</v>
      </c>
      <c r="B5559" s="202" t="s">
        <v>540</v>
      </c>
      <c r="C5559" s="203" t="s">
        <v>1833</v>
      </c>
      <c r="D5559" s="202" t="s">
        <v>1836</v>
      </c>
      <c r="E5559" s="202" t="s">
        <v>1837</v>
      </c>
      <c r="F5559" s="202" t="s">
        <v>505</v>
      </c>
      <c r="G5559" s="253">
        <v>4.72</v>
      </c>
      <c r="H5559" s="361" t="s">
        <v>1400</v>
      </c>
      <c r="I5559" s="359" t="s">
        <v>1385</v>
      </c>
      <c r="J5559" s="359" t="s">
        <v>1380</v>
      </c>
      <c r="K5559" s="361" t="s">
        <v>1391</v>
      </c>
      <c r="L5559" s="359" t="s">
        <v>1392</v>
      </c>
      <c r="M5559" s="368">
        <v>2010</v>
      </c>
      <c r="N5559" s="205">
        <v>42782</v>
      </c>
      <c r="O5559" s="203"/>
    </row>
    <row r="5560" spans="1:15" ht="27.75" hidden="1" customHeight="1" x14ac:dyDescent="0.25">
      <c r="A5560" s="203" t="s">
        <v>2184</v>
      </c>
      <c r="B5560" s="202" t="s">
        <v>540</v>
      </c>
      <c r="C5560" s="203" t="s">
        <v>1833</v>
      </c>
      <c r="D5560" s="202" t="s">
        <v>546</v>
      </c>
      <c r="E5560" s="202" t="s">
        <v>1840</v>
      </c>
      <c r="F5560" s="202" t="s">
        <v>505</v>
      </c>
      <c r="G5560" s="253">
        <v>4.93</v>
      </c>
      <c r="H5560" s="361" t="s">
        <v>488</v>
      </c>
      <c r="I5560" s="359" t="s">
        <v>1379</v>
      </c>
      <c r="J5560" s="359" t="s">
        <v>1380</v>
      </c>
      <c r="K5560" s="361" t="s">
        <v>22</v>
      </c>
      <c r="L5560" s="359" t="s">
        <v>1392</v>
      </c>
      <c r="M5560" s="368">
        <v>2012</v>
      </c>
      <c r="N5560" s="205">
        <v>42782</v>
      </c>
      <c r="O5560" s="203"/>
    </row>
    <row r="5561" spans="1:15" ht="27.75" hidden="1" customHeight="1" x14ac:dyDescent="0.25">
      <c r="A5561" s="203" t="s">
        <v>2184</v>
      </c>
      <c r="B5561" s="202" t="s">
        <v>540</v>
      </c>
      <c r="C5561" s="203" t="s">
        <v>1833</v>
      </c>
      <c r="D5561" s="202" t="s">
        <v>546</v>
      </c>
      <c r="E5561" s="202" t="s">
        <v>1840</v>
      </c>
      <c r="F5561" s="202" t="s">
        <v>505</v>
      </c>
      <c r="G5561" s="253">
        <v>1.37</v>
      </c>
      <c r="H5561" s="361" t="s">
        <v>488</v>
      </c>
      <c r="I5561" s="359" t="s">
        <v>1382</v>
      </c>
      <c r="J5561" s="359" t="s">
        <v>1380</v>
      </c>
      <c r="K5561" s="361" t="s">
        <v>22</v>
      </c>
      <c r="L5561" s="359" t="s">
        <v>1392</v>
      </c>
      <c r="M5561" s="368">
        <v>2012</v>
      </c>
      <c r="N5561" s="205">
        <v>42782</v>
      </c>
      <c r="O5561" s="203"/>
    </row>
    <row r="5562" spans="1:15" ht="27.75" hidden="1" customHeight="1" x14ac:dyDescent="0.25">
      <c r="A5562" s="203" t="s">
        <v>2184</v>
      </c>
      <c r="B5562" s="202" t="s">
        <v>540</v>
      </c>
      <c r="C5562" s="203" t="s">
        <v>1833</v>
      </c>
      <c r="D5562" s="202" t="s">
        <v>546</v>
      </c>
      <c r="E5562" s="202" t="s">
        <v>1840</v>
      </c>
      <c r="F5562" s="202" t="s">
        <v>505</v>
      </c>
      <c r="G5562" s="253">
        <v>0.63</v>
      </c>
      <c r="H5562" s="361" t="s">
        <v>488</v>
      </c>
      <c r="I5562" s="359" t="s">
        <v>1383</v>
      </c>
      <c r="J5562" s="359" t="s">
        <v>1380</v>
      </c>
      <c r="K5562" s="361" t="s">
        <v>22</v>
      </c>
      <c r="L5562" s="359" t="s">
        <v>1392</v>
      </c>
      <c r="M5562" s="368">
        <v>2012</v>
      </c>
      <c r="N5562" s="205">
        <v>42782</v>
      </c>
      <c r="O5562" s="203"/>
    </row>
    <row r="5563" spans="1:15" ht="27.75" hidden="1" customHeight="1" x14ac:dyDescent="0.25">
      <c r="A5563" s="203" t="s">
        <v>2184</v>
      </c>
      <c r="B5563" s="202" t="s">
        <v>540</v>
      </c>
      <c r="C5563" s="203" t="s">
        <v>1833</v>
      </c>
      <c r="D5563" s="202" t="s">
        <v>546</v>
      </c>
      <c r="E5563" s="202" t="s">
        <v>1840</v>
      </c>
      <c r="F5563" s="202" t="s">
        <v>505</v>
      </c>
      <c r="G5563" s="253">
        <v>0.27</v>
      </c>
      <c r="H5563" s="361" t="s">
        <v>488</v>
      </c>
      <c r="I5563" s="359" t="s">
        <v>1384</v>
      </c>
      <c r="J5563" s="359" t="s">
        <v>1380</v>
      </c>
      <c r="K5563" s="361" t="s">
        <v>22</v>
      </c>
      <c r="L5563" s="359" t="s">
        <v>1392</v>
      </c>
      <c r="M5563" s="368">
        <v>2012</v>
      </c>
      <c r="N5563" s="205">
        <v>42782</v>
      </c>
      <c r="O5563" s="203"/>
    </row>
    <row r="5564" spans="1:15" ht="27.75" hidden="1" customHeight="1" x14ac:dyDescent="0.25">
      <c r="A5564" s="203" t="s">
        <v>2184</v>
      </c>
      <c r="B5564" s="202" t="s">
        <v>540</v>
      </c>
      <c r="C5564" s="203" t="s">
        <v>1833</v>
      </c>
      <c r="D5564" s="202" t="s">
        <v>546</v>
      </c>
      <c r="E5564" s="202" t="s">
        <v>1840</v>
      </c>
      <c r="F5564" s="202" t="s">
        <v>505</v>
      </c>
      <c r="G5564" s="253">
        <v>0.06</v>
      </c>
      <c r="H5564" s="361" t="s">
        <v>488</v>
      </c>
      <c r="I5564" s="359" t="s">
        <v>1385</v>
      </c>
      <c r="J5564" s="359" t="s">
        <v>1380</v>
      </c>
      <c r="K5564" s="361" t="s">
        <v>22</v>
      </c>
      <c r="L5564" s="359" t="s">
        <v>1392</v>
      </c>
      <c r="M5564" s="368">
        <v>2012</v>
      </c>
      <c r="N5564" s="205">
        <v>42782</v>
      </c>
      <c r="O5564" s="203"/>
    </row>
    <row r="5565" spans="1:15" ht="27.75" hidden="1" customHeight="1" x14ac:dyDescent="0.25">
      <c r="A5565" s="203" t="s">
        <v>2184</v>
      </c>
      <c r="B5565" s="202" t="s">
        <v>540</v>
      </c>
      <c r="C5565" s="203" t="s">
        <v>1833</v>
      </c>
      <c r="D5565" s="202" t="s">
        <v>1838</v>
      </c>
      <c r="E5565" s="202" t="s">
        <v>1837</v>
      </c>
      <c r="F5565" s="202" t="s">
        <v>505</v>
      </c>
      <c r="G5565" s="253">
        <v>89.62</v>
      </c>
      <c r="H5565" s="361" t="s">
        <v>1400</v>
      </c>
      <c r="I5565" s="359" t="s">
        <v>1379</v>
      </c>
      <c r="J5565" s="359" t="s">
        <v>1380</v>
      </c>
      <c r="K5565" s="361" t="s">
        <v>1391</v>
      </c>
      <c r="L5565" s="359" t="s">
        <v>1392</v>
      </c>
      <c r="M5565" s="368">
        <v>2008</v>
      </c>
      <c r="N5565" s="205">
        <v>42782</v>
      </c>
      <c r="O5565" s="203"/>
    </row>
    <row r="5566" spans="1:15" ht="27.75" hidden="1" customHeight="1" x14ac:dyDescent="0.25">
      <c r="A5566" s="203" t="s">
        <v>2184</v>
      </c>
      <c r="B5566" s="202" t="s">
        <v>540</v>
      </c>
      <c r="C5566" s="203" t="s">
        <v>1833</v>
      </c>
      <c r="D5566" s="202" t="s">
        <v>1838</v>
      </c>
      <c r="E5566" s="202" t="s">
        <v>1837</v>
      </c>
      <c r="F5566" s="202" t="s">
        <v>505</v>
      </c>
      <c r="G5566" s="253">
        <v>27.38</v>
      </c>
      <c r="H5566" s="361" t="s">
        <v>1400</v>
      </c>
      <c r="I5566" s="359" t="s">
        <v>1382</v>
      </c>
      <c r="J5566" s="359" t="s">
        <v>1380</v>
      </c>
      <c r="K5566" s="361" t="s">
        <v>1391</v>
      </c>
      <c r="L5566" s="359" t="s">
        <v>1392</v>
      </c>
      <c r="M5566" s="368">
        <v>2008</v>
      </c>
      <c r="N5566" s="205">
        <v>42782</v>
      </c>
      <c r="O5566" s="203"/>
    </row>
    <row r="5567" spans="1:15" ht="27.75" hidden="1" customHeight="1" x14ac:dyDescent="0.25">
      <c r="A5567" s="203" t="s">
        <v>2184</v>
      </c>
      <c r="B5567" s="202" t="s">
        <v>540</v>
      </c>
      <c r="C5567" s="203" t="s">
        <v>1833</v>
      </c>
      <c r="D5567" s="202" t="s">
        <v>1838</v>
      </c>
      <c r="E5567" s="202" t="s">
        <v>1837</v>
      </c>
      <c r="F5567" s="202" t="s">
        <v>505</v>
      </c>
      <c r="G5567" s="253">
        <v>13.99</v>
      </c>
      <c r="H5567" s="361" t="s">
        <v>1400</v>
      </c>
      <c r="I5567" s="359" t="s">
        <v>1383</v>
      </c>
      <c r="J5567" s="359" t="s">
        <v>1380</v>
      </c>
      <c r="K5567" s="361" t="s">
        <v>1391</v>
      </c>
      <c r="L5567" s="359" t="s">
        <v>1392</v>
      </c>
      <c r="M5567" s="368">
        <v>2008</v>
      </c>
      <c r="N5567" s="205">
        <v>42782</v>
      </c>
      <c r="O5567" s="203"/>
    </row>
    <row r="5568" spans="1:15" ht="27.75" hidden="1" customHeight="1" x14ac:dyDescent="0.25">
      <c r="A5568" s="203" t="s">
        <v>2184</v>
      </c>
      <c r="B5568" s="202" t="s">
        <v>540</v>
      </c>
      <c r="C5568" s="203" t="s">
        <v>1833</v>
      </c>
      <c r="D5568" s="202" t="s">
        <v>1838</v>
      </c>
      <c r="E5568" s="202" t="s">
        <v>1837</v>
      </c>
      <c r="F5568" s="202" t="s">
        <v>505</v>
      </c>
      <c r="G5568" s="253">
        <v>7.61</v>
      </c>
      <c r="H5568" s="361" t="s">
        <v>1400</v>
      </c>
      <c r="I5568" s="359" t="s">
        <v>1384</v>
      </c>
      <c r="J5568" s="359" t="s">
        <v>1380</v>
      </c>
      <c r="K5568" s="361" t="s">
        <v>1391</v>
      </c>
      <c r="L5568" s="359" t="s">
        <v>1392</v>
      </c>
      <c r="M5568" s="368">
        <v>2008</v>
      </c>
      <c r="N5568" s="205">
        <v>42782</v>
      </c>
      <c r="O5568" s="203"/>
    </row>
    <row r="5569" spans="1:15" ht="27.75" hidden="1" customHeight="1" x14ac:dyDescent="0.25">
      <c r="A5569" s="203" t="s">
        <v>2184</v>
      </c>
      <c r="B5569" s="202" t="s">
        <v>540</v>
      </c>
      <c r="C5569" s="203" t="s">
        <v>1833</v>
      </c>
      <c r="D5569" s="202" t="s">
        <v>1838</v>
      </c>
      <c r="E5569" s="202" t="s">
        <v>1837</v>
      </c>
      <c r="F5569" s="202" t="s">
        <v>505</v>
      </c>
      <c r="G5569" s="253">
        <v>3.14</v>
      </c>
      <c r="H5569" s="361" t="s">
        <v>1400</v>
      </c>
      <c r="I5569" s="359" t="s">
        <v>1385</v>
      </c>
      <c r="J5569" s="359" t="s">
        <v>1380</v>
      </c>
      <c r="K5569" s="361" t="s">
        <v>1391</v>
      </c>
      <c r="L5569" s="359" t="s">
        <v>1392</v>
      </c>
      <c r="M5569" s="368">
        <v>2008</v>
      </c>
      <c r="N5569" s="205">
        <v>42782</v>
      </c>
      <c r="O5569" s="203"/>
    </row>
    <row r="5570" spans="1:15" ht="27.75" hidden="1" customHeight="1" x14ac:dyDescent="0.25">
      <c r="A5570" s="203" t="s">
        <v>2184</v>
      </c>
      <c r="B5570" s="202" t="s">
        <v>540</v>
      </c>
      <c r="C5570" s="203" t="s">
        <v>1833</v>
      </c>
      <c r="D5570" s="202" t="s">
        <v>1839</v>
      </c>
      <c r="E5570" s="202" t="s">
        <v>1837</v>
      </c>
      <c r="F5570" s="202" t="s">
        <v>505</v>
      </c>
      <c r="G5570" s="253">
        <v>89.65</v>
      </c>
      <c r="H5570" s="361" t="s">
        <v>1400</v>
      </c>
      <c r="I5570" s="359" t="s">
        <v>1379</v>
      </c>
      <c r="J5570" s="359" t="s">
        <v>1380</v>
      </c>
      <c r="K5570" s="361" t="s">
        <v>1391</v>
      </c>
      <c r="L5570" s="359" t="s">
        <v>1392</v>
      </c>
      <c r="M5570" s="368">
        <v>2008</v>
      </c>
      <c r="N5570" s="205">
        <v>42782</v>
      </c>
      <c r="O5570" s="203"/>
    </row>
    <row r="5571" spans="1:15" ht="27.75" hidden="1" customHeight="1" x14ac:dyDescent="0.25">
      <c r="A5571" s="203" t="s">
        <v>2184</v>
      </c>
      <c r="B5571" s="202" t="s">
        <v>540</v>
      </c>
      <c r="C5571" s="203" t="s">
        <v>1833</v>
      </c>
      <c r="D5571" s="202" t="s">
        <v>1839</v>
      </c>
      <c r="E5571" s="202" t="s">
        <v>1837</v>
      </c>
      <c r="F5571" s="202" t="s">
        <v>505</v>
      </c>
      <c r="G5571" s="253">
        <v>27.24</v>
      </c>
      <c r="H5571" s="361" t="s">
        <v>1400</v>
      </c>
      <c r="I5571" s="359" t="s">
        <v>1382</v>
      </c>
      <c r="J5571" s="359" t="s">
        <v>1380</v>
      </c>
      <c r="K5571" s="361" t="s">
        <v>1391</v>
      </c>
      <c r="L5571" s="359" t="s">
        <v>1392</v>
      </c>
      <c r="M5571" s="368">
        <v>2008</v>
      </c>
      <c r="N5571" s="205">
        <v>42782</v>
      </c>
      <c r="O5571" s="203"/>
    </row>
    <row r="5572" spans="1:15" ht="27.75" hidden="1" customHeight="1" x14ac:dyDescent="0.25">
      <c r="A5572" s="203" t="s">
        <v>2184</v>
      </c>
      <c r="B5572" s="202" t="s">
        <v>540</v>
      </c>
      <c r="C5572" s="203" t="s">
        <v>1833</v>
      </c>
      <c r="D5572" s="202" t="s">
        <v>1839</v>
      </c>
      <c r="E5572" s="202" t="s">
        <v>1837</v>
      </c>
      <c r="F5572" s="202" t="s">
        <v>505</v>
      </c>
      <c r="G5572" s="253">
        <v>14.04</v>
      </c>
      <c r="H5572" s="361" t="s">
        <v>1400</v>
      </c>
      <c r="I5572" s="359" t="s">
        <v>1383</v>
      </c>
      <c r="J5572" s="359" t="s">
        <v>1380</v>
      </c>
      <c r="K5572" s="361" t="s">
        <v>1391</v>
      </c>
      <c r="L5572" s="359" t="s">
        <v>1392</v>
      </c>
      <c r="M5572" s="368">
        <v>2008</v>
      </c>
      <c r="N5572" s="205">
        <v>42782</v>
      </c>
      <c r="O5572" s="203"/>
    </row>
    <row r="5573" spans="1:15" ht="27.75" hidden="1" customHeight="1" x14ac:dyDescent="0.25">
      <c r="A5573" s="203" t="s">
        <v>2184</v>
      </c>
      <c r="B5573" s="202" t="s">
        <v>540</v>
      </c>
      <c r="C5573" s="203" t="s">
        <v>1833</v>
      </c>
      <c r="D5573" s="202" t="s">
        <v>1839</v>
      </c>
      <c r="E5573" s="202" t="s">
        <v>1837</v>
      </c>
      <c r="F5573" s="202" t="s">
        <v>505</v>
      </c>
      <c r="G5573" s="253">
        <v>7.66</v>
      </c>
      <c r="H5573" s="361" t="s">
        <v>1400</v>
      </c>
      <c r="I5573" s="359" t="s">
        <v>1384</v>
      </c>
      <c r="J5573" s="359" t="s">
        <v>1380</v>
      </c>
      <c r="K5573" s="361" t="s">
        <v>1391</v>
      </c>
      <c r="L5573" s="359" t="s">
        <v>1392</v>
      </c>
      <c r="M5573" s="368">
        <v>2008</v>
      </c>
      <c r="N5573" s="205">
        <v>42782</v>
      </c>
      <c r="O5573" s="203"/>
    </row>
    <row r="5574" spans="1:15" ht="27.75" hidden="1" customHeight="1" x14ac:dyDescent="0.25">
      <c r="A5574" s="203" t="s">
        <v>2184</v>
      </c>
      <c r="B5574" s="202" t="s">
        <v>540</v>
      </c>
      <c r="C5574" s="203" t="s">
        <v>1833</v>
      </c>
      <c r="D5574" s="202" t="s">
        <v>1839</v>
      </c>
      <c r="E5574" s="202" t="s">
        <v>1837</v>
      </c>
      <c r="F5574" s="202" t="s">
        <v>505</v>
      </c>
      <c r="G5574" s="253">
        <v>3.23</v>
      </c>
      <c r="H5574" s="361" t="s">
        <v>1400</v>
      </c>
      <c r="I5574" s="359" t="s">
        <v>1385</v>
      </c>
      <c r="J5574" s="359" t="s">
        <v>1380</v>
      </c>
      <c r="K5574" s="361" t="s">
        <v>1391</v>
      </c>
      <c r="L5574" s="359" t="s">
        <v>1392</v>
      </c>
      <c r="M5574" s="368">
        <v>2008</v>
      </c>
      <c r="N5574" s="205">
        <v>42782</v>
      </c>
      <c r="O5574" s="203"/>
    </row>
    <row r="5575" spans="1:15" ht="27.75" hidden="1" customHeight="1" x14ac:dyDescent="0.25">
      <c r="A5575" s="203" t="s">
        <v>2184</v>
      </c>
      <c r="B5575" s="202" t="s">
        <v>540</v>
      </c>
      <c r="C5575" s="203" t="s">
        <v>1833</v>
      </c>
      <c r="D5575" s="202" t="s">
        <v>790</v>
      </c>
      <c r="E5575" s="202" t="s">
        <v>1837</v>
      </c>
      <c r="F5575" s="202" t="s">
        <v>505</v>
      </c>
      <c r="G5575" s="253">
        <v>5.08</v>
      </c>
      <c r="H5575" s="361" t="s">
        <v>488</v>
      </c>
      <c r="I5575" s="359" t="s">
        <v>1379</v>
      </c>
      <c r="J5575" s="359" t="s">
        <v>1380</v>
      </c>
      <c r="K5575" s="361" t="s">
        <v>22</v>
      </c>
      <c r="L5575" s="359" t="s">
        <v>1392</v>
      </c>
      <c r="M5575" s="368">
        <v>2012</v>
      </c>
      <c r="N5575" s="205">
        <v>42782</v>
      </c>
      <c r="O5575" s="203"/>
    </row>
    <row r="5576" spans="1:15" ht="27.75" hidden="1" customHeight="1" x14ac:dyDescent="0.25">
      <c r="A5576" s="203" t="s">
        <v>2184</v>
      </c>
      <c r="B5576" s="202" t="s">
        <v>540</v>
      </c>
      <c r="C5576" s="203" t="s">
        <v>1833</v>
      </c>
      <c r="D5576" s="202" t="s">
        <v>790</v>
      </c>
      <c r="E5576" s="202" t="s">
        <v>1837</v>
      </c>
      <c r="F5576" s="202" t="s">
        <v>505</v>
      </c>
      <c r="G5576" s="253">
        <v>1.55</v>
      </c>
      <c r="H5576" s="361" t="s">
        <v>488</v>
      </c>
      <c r="I5576" s="359" t="s">
        <v>1382</v>
      </c>
      <c r="J5576" s="359" t="s">
        <v>1380</v>
      </c>
      <c r="K5576" s="361" t="s">
        <v>22</v>
      </c>
      <c r="L5576" s="359" t="s">
        <v>1392</v>
      </c>
      <c r="M5576" s="368">
        <v>2012</v>
      </c>
      <c r="N5576" s="205">
        <v>42782</v>
      </c>
      <c r="O5576" s="203"/>
    </row>
    <row r="5577" spans="1:15" ht="27.75" hidden="1" customHeight="1" x14ac:dyDescent="0.25">
      <c r="A5577" s="203" t="s">
        <v>2184</v>
      </c>
      <c r="B5577" s="202" t="s">
        <v>540</v>
      </c>
      <c r="C5577" s="203" t="s">
        <v>1833</v>
      </c>
      <c r="D5577" s="202" t="s">
        <v>790</v>
      </c>
      <c r="E5577" s="202" t="s">
        <v>1837</v>
      </c>
      <c r="F5577" s="202" t="s">
        <v>505</v>
      </c>
      <c r="G5577" s="253">
        <v>0.81</v>
      </c>
      <c r="H5577" s="361" t="s">
        <v>488</v>
      </c>
      <c r="I5577" s="359" t="s">
        <v>1383</v>
      </c>
      <c r="J5577" s="359" t="s">
        <v>1380</v>
      </c>
      <c r="K5577" s="361" t="s">
        <v>22</v>
      </c>
      <c r="L5577" s="359" t="s">
        <v>1392</v>
      </c>
      <c r="M5577" s="368">
        <v>2012</v>
      </c>
      <c r="N5577" s="205">
        <v>42782</v>
      </c>
      <c r="O5577" s="203"/>
    </row>
    <row r="5578" spans="1:15" ht="27.75" hidden="1" customHeight="1" x14ac:dyDescent="0.25">
      <c r="A5578" s="203" t="s">
        <v>2184</v>
      </c>
      <c r="B5578" s="202" t="s">
        <v>540</v>
      </c>
      <c r="C5578" s="203" t="s">
        <v>1833</v>
      </c>
      <c r="D5578" s="202" t="s">
        <v>790</v>
      </c>
      <c r="E5578" s="202" t="s">
        <v>1837</v>
      </c>
      <c r="F5578" s="202" t="s">
        <v>505</v>
      </c>
      <c r="G5578" s="253">
        <v>0.44</v>
      </c>
      <c r="H5578" s="361" t="s">
        <v>488</v>
      </c>
      <c r="I5578" s="359" t="s">
        <v>1384</v>
      </c>
      <c r="J5578" s="359" t="s">
        <v>1380</v>
      </c>
      <c r="K5578" s="361" t="s">
        <v>22</v>
      </c>
      <c r="L5578" s="359" t="s">
        <v>1392</v>
      </c>
      <c r="M5578" s="368">
        <v>2012</v>
      </c>
      <c r="N5578" s="205">
        <v>42782</v>
      </c>
      <c r="O5578" s="203"/>
    </row>
    <row r="5579" spans="1:15" ht="27.75" hidden="1" customHeight="1" x14ac:dyDescent="0.25">
      <c r="A5579" s="203" t="s">
        <v>2184</v>
      </c>
      <c r="B5579" s="202" t="s">
        <v>540</v>
      </c>
      <c r="C5579" s="203" t="s">
        <v>1833</v>
      </c>
      <c r="D5579" s="202" t="s">
        <v>790</v>
      </c>
      <c r="E5579" s="202" t="s">
        <v>1837</v>
      </c>
      <c r="F5579" s="202" t="s">
        <v>505</v>
      </c>
      <c r="G5579" s="253">
        <v>0.19</v>
      </c>
      <c r="H5579" s="361" t="s">
        <v>488</v>
      </c>
      <c r="I5579" s="359" t="s">
        <v>1385</v>
      </c>
      <c r="J5579" s="359" t="s">
        <v>1380</v>
      </c>
      <c r="K5579" s="361" t="s">
        <v>22</v>
      </c>
      <c r="L5579" s="359" t="s">
        <v>1392</v>
      </c>
      <c r="M5579" s="368">
        <v>2012</v>
      </c>
      <c r="N5579" s="205">
        <v>42782</v>
      </c>
      <c r="O5579" s="203"/>
    </row>
    <row r="5580" spans="1:15" ht="27.75" hidden="1" customHeight="1" x14ac:dyDescent="0.25">
      <c r="A5580" s="203" t="s">
        <v>2184</v>
      </c>
      <c r="B5580" s="202" t="s">
        <v>540</v>
      </c>
      <c r="C5580" s="203" t="s">
        <v>1833</v>
      </c>
      <c r="D5580" s="202" t="s">
        <v>544</v>
      </c>
      <c r="E5580" s="202" t="s">
        <v>1840</v>
      </c>
      <c r="F5580" s="202" t="s">
        <v>505</v>
      </c>
      <c r="G5580" s="253">
        <v>5.65</v>
      </c>
      <c r="H5580" s="361" t="s">
        <v>488</v>
      </c>
      <c r="I5580" s="359" t="s">
        <v>1379</v>
      </c>
      <c r="J5580" s="359" t="s">
        <v>1380</v>
      </c>
      <c r="K5580" s="361" t="s">
        <v>22</v>
      </c>
      <c r="L5580" s="359" t="s">
        <v>1392</v>
      </c>
      <c r="M5580" s="368">
        <v>2012</v>
      </c>
      <c r="N5580" s="205">
        <v>42782</v>
      </c>
      <c r="O5580" s="203"/>
    </row>
    <row r="5581" spans="1:15" ht="27.75" hidden="1" customHeight="1" x14ac:dyDescent="0.25">
      <c r="A5581" s="203" t="s">
        <v>2184</v>
      </c>
      <c r="B5581" s="202" t="s">
        <v>540</v>
      </c>
      <c r="C5581" s="203" t="s">
        <v>1833</v>
      </c>
      <c r="D5581" s="202" t="s">
        <v>544</v>
      </c>
      <c r="E5581" s="202" t="s">
        <v>1840</v>
      </c>
      <c r="F5581" s="202" t="s">
        <v>505</v>
      </c>
      <c r="G5581" s="253">
        <v>1.63</v>
      </c>
      <c r="H5581" s="361" t="s">
        <v>488</v>
      </c>
      <c r="I5581" s="359" t="s">
        <v>1382</v>
      </c>
      <c r="J5581" s="359" t="s">
        <v>1380</v>
      </c>
      <c r="K5581" s="361" t="s">
        <v>22</v>
      </c>
      <c r="L5581" s="359" t="s">
        <v>1392</v>
      </c>
      <c r="M5581" s="368">
        <v>2012</v>
      </c>
      <c r="N5581" s="205">
        <v>42782</v>
      </c>
      <c r="O5581" s="203"/>
    </row>
    <row r="5582" spans="1:15" ht="27.75" hidden="1" customHeight="1" x14ac:dyDescent="0.25">
      <c r="A5582" s="203" t="s">
        <v>2184</v>
      </c>
      <c r="B5582" s="202" t="s">
        <v>540</v>
      </c>
      <c r="C5582" s="203" t="s">
        <v>1833</v>
      </c>
      <c r="D5582" s="202" t="s">
        <v>544</v>
      </c>
      <c r="E5582" s="202" t="s">
        <v>1840</v>
      </c>
      <c r="F5582" s="202" t="s">
        <v>505</v>
      </c>
      <c r="G5582" s="253">
        <v>0.78</v>
      </c>
      <c r="H5582" s="361" t="s">
        <v>488</v>
      </c>
      <c r="I5582" s="359" t="s">
        <v>1383</v>
      </c>
      <c r="J5582" s="359" t="s">
        <v>1380</v>
      </c>
      <c r="K5582" s="361" t="s">
        <v>22</v>
      </c>
      <c r="L5582" s="359" t="s">
        <v>1392</v>
      </c>
      <c r="M5582" s="368">
        <v>2012</v>
      </c>
      <c r="N5582" s="205">
        <v>42782</v>
      </c>
      <c r="O5582" s="203"/>
    </row>
    <row r="5583" spans="1:15" ht="27.75" hidden="1" customHeight="1" x14ac:dyDescent="0.25">
      <c r="A5583" s="203" t="s">
        <v>2184</v>
      </c>
      <c r="B5583" s="202" t="s">
        <v>540</v>
      </c>
      <c r="C5583" s="203" t="s">
        <v>1833</v>
      </c>
      <c r="D5583" s="202" t="s">
        <v>544</v>
      </c>
      <c r="E5583" s="202" t="s">
        <v>1840</v>
      </c>
      <c r="F5583" s="202" t="s">
        <v>505</v>
      </c>
      <c r="G5583" s="253">
        <v>0.38</v>
      </c>
      <c r="H5583" s="361" t="s">
        <v>488</v>
      </c>
      <c r="I5583" s="359" t="s">
        <v>1384</v>
      </c>
      <c r="J5583" s="359" t="s">
        <v>1380</v>
      </c>
      <c r="K5583" s="361" t="s">
        <v>22</v>
      </c>
      <c r="L5583" s="359" t="s">
        <v>1392</v>
      </c>
      <c r="M5583" s="368">
        <v>2012</v>
      </c>
      <c r="N5583" s="205">
        <v>42782</v>
      </c>
      <c r="O5583" s="203"/>
    </row>
    <row r="5584" spans="1:15" ht="27.75" hidden="1" customHeight="1" x14ac:dyDescent="0.25">
      <c r="A5584" s="203" t="s">
        <v>2184</v>
      </c>
      <c r="B5584" s="202" t="s">
        <v>540</v>
      </c>
      <c r="C5584" s="203" t="s">
        <v>1833</v>
      </c>
      <c r="D5584" s="202" t="s">
        <v>544</v>
      </c>
      <c r="E5584" s="202" t="s">
        <v>1840</v>
      </c>
      <c r="F5584" s="202" t="s">
        <v>505</v>
      </c>
      <c r="G5584" s="253">
        <v>0.13</v>
      </c>
      <c r="H5584" s="361" t="s">
        <v>488</v>
      </c>
      <c r="I5584" s="359" t="s">
        <v>1385</v>
      </c>
      <c r="J5584" s="359" t="s">
        <v>1380</v>
      </c>
      <c r="K5584" s="361" t="s">
        <v>22</v>
      </c>
      <c r="L5584" s="359" t="s">
        <v>1392</v>
      </c>
      <c r="M5584" s="368">
        <v>2012</v>
      </c>
      <c r="N5584" s="205">
        <v>42782</v>
      </c>
      <c r="O5584" s="203"/>
    </row>
    <row r="5585" spans="1:15" ht="27.75" hidden="1" customHeight="1" x14ac:dyDescent="0.25">
      <c r="A5585" s="203" t="s">
        <v>2184</v>
      </c>
      <c r="B5585" s="202" t="s">
        <v>540</v>
      </c>
      <c r="C5585" s="203" t="s">
        <v>1833</v>
      </c>
      <c r="D5585" s="202" t="s">
        <v>2185</v>
      </c>
      <c r="E5585" s="202" t="s">
        <v>1840</v>
      </c>
      <c r="F5585" s="202" t="s">
        <v>505</v>
      </c>
      <c r="G5585" s="253">
        <v>5.73</v>
      </c>
      <c r="H5585" s="361" t="s">
        <v>488</v>
      </c>
      <c r="I5585" s="359" t="s">
        <v>1379</v>
      </c>
      <c r="J5585" s="359" t="s">
        <v>1380</v>
      </c>
      <c r="K5585" s="361" t="s">
        <v>22</v>
      </c>
      <c r="L5585" s="359" t="s">
        <v>1392</v>
      </c>
      <c r="M5585" s="368">
        <v>2012</v>
      </c>
      <c r="N5585" s="205">
        <v>42782</v>
      </c>
      <c r="O5585" s="203"/>
    </row>
    <row r="5586" spans="1:15" ht="27.75" hidden="1" customHeight="1" x14ac:dyDescent="0.25">
      <c r="A5586" s="203" t="s">
        <v>2184</v>
      </c>
      <c r="B5586" s="202" t="s">
        <v>540</v>
      </c>
      <c r="C5586" s="203" t="s">
        <v>1833</v>
      </c>
      <c r="D5586" s="202" t="s">
        <v>2185</v>
      </c>
      <c r="E5586" s="202" t="s">
        <v>1840</v>
      </c>
      <c r="F5586" s="202" t="s">
        <v>505</v>
      </c>
      <c r="G5586" s="253">
        <v>1.59</v>
      </c>
      <c r="H5586" s="361" t="s">
        <v>488</v>
      </c>
      <c r="I5586" s="359" t="s">
        <v>1382</v>
      </c>
      <c r="J5586" s="359" t="s">
        <v>1380</v>
      </c>
      <c r="K5586" s="361" t="s">
        <v>22</v>
      </c>
      <c r="L5586" s="359" t="s">
        <v>1392</v>
      </c>
      <c r="M5586" s="368">
        <v>2012</v>
      </c>
      <c r="N5586" s="205">
        <v>42782</v>
      </c>
      <c r="O5586" s="203"/>
    </row>
    <row r="5587" spans="1:15" ht="27.75" hidden="1" customHeight="1" x14ac:dyDescent="0.25">
      <c r="A5587" s="203" t="s">
        <v>2184</v>
      </c>
      <c r="B5587" s="202" t="s">
        <v>540</v>
      </c>
      <c r="C5587" s="203" t="s">
        <v>1833</v>
      </c>
      <c r="D5587" s="202" t="s">
        <v>2185</v>
      </c>
      <c r="E5587" s="202" t="s">
        <v>1840</v>
      </c>
      <c r="F5587" s="202" t="s">
        <v>505</v>
      </c>
      <c r="G5587" s="253">
        <v>0.74</v>
      </c>
      <c r="H5587" s="361" t="s">
        <v>488</v>
      </c>
      <c r="I5587" s="359" t="s">
        <v>1383</v>
      </c>
      <c r="J5587" s="359" t="s">
        <v>1380</v>
      </c>
      <c r="K5587" s="361" t="s">
        <v>22</v>
      </c>
      <c r="L5587" s="359" t="s">
        <v>1392</v>
      </c>
      <c r="M5587" s="368">
        <v>2012</v>
      </c>
      <c r="N5587" s="205">
        <v>42782</v>
      </c>
      <c r="O5587" s="203"/>
    </row>
    <row r="5588" spans="1:15" ht="27.75" hidden="1" customHeight="1" x14ac:dyDescent="0.25">
      <c r="A5588" s="203" t="s">
        <v>2184</v>
      </c>
      <c r="B5588" s="202" t="s">
        <v>540</v>
      </c>
      <c r="C5588" s="203" t="s">
        <v>1833</v>
      </c>
      <c r="D5588" s="202" t="s">
        <v>2185</v>
      </c>
      <c r="E5588" s="202" t="s">
        <v>1840</v>
      </c>
      <c r="F5588" s="202" t="s">
        <v>505</v>
      </c>
      <c r="G5588" s="253">
        <v>0.34</v>
      </c>
      <c r="H5588" s="361" t="s">
        <v>488</v>
      </c>
      <c r="I5588" s="359" t="s">
        <v>1384</v>
      </c>
      <c r="J5588" s="359" t="s">
        <v>1380</v>
      </c>
      <c r="K5588" s="361" t="s">
        <v>22</v>
      </c>
      <c r="L5588" s="359" t="s">
        <v>1392</v>
      </c>
      <c r="M5588" s="368">
        <v>2012</v>
      </c>
      <c r="N5588" s="205">
        <v>42782</v>
      </c>
      <c r="O5588" s="203"/>
    </row>
    <row r="5589" spans="1:15" ht="27.75" hidden="1" customHeight="1" x14ac:dyDescent="0.25">
      <c r="A5589" s="203" t="s">
        <v>2184</v>
      </c>
      <c r="B5589" s="202" t="s">
        <v>540</v>
      </c>
      <c r="C5589" s="203" t="s">
        <v>1833</v>
      </c>
      <c r="D5589" s="202" t="s">
        <v>2185</v>
      </c>
      <c r="E5589" s="202" t="s">
        <v>1840</v>
      </c>
      <c r="F5589" s="202" t="s">
        <v>505</v>
      </c>
      <c r="G5589" s="253">
        <v>0.09</v>
      </c>
      <c r="H5589" s="361" t="s">
        <v>488</v>
      </c>
      <c r="I5589" s="359" t="s">
        <v>1385</v>
      </c>
      <c r="J5589" s="359" t="s">
        <v>1380</v>
      </c>
      <c r="K5589" s="361" t="s">
        <v>22</v>
      </c>
      <c r="L5589" s="359" t="s">
        <v>1392</v>
      </c>
      <c r="M5589" s="368">
        <v>2012</v>
      </c>
      <c r="N5589" s="205">
        <v>42782</v>
      </c>
      <c r="O5589" s="203"/>
    </row>
    <row r="5590" spans="1:15" ht="27.75" hidden="1" customHeight="1" x14ac:dyDescent="0.25">
      <c r="A5590" s="203" t="s">
        <v>2184</v>
      </c>
      <c r="B5590" s="202" t="s">
        <v>540</v>
      </c>
      <c r="C5590" s="203" t="s">
        <v>1833</v>
      </c>
      <c r="D5590" s="202" t="s">
        <v>1842</v>
      </c>
      <c r="E5590" s="202" t="s">
        <v>1837</v>
      </c>
      <c r="F5590" s="202" t="s">
        <v>505</v>
      </c>
      <c r="G5590" s="253">
        <v>88.64</v>
      </c>
      <c r="H5590" s="361" t="s">
        <v>1400</v>
      </c>
      <c r="I5590" s="359" t="s">
        <v>1379</v>
      </c>
      <c r="J5590" s="359" t="s">
        <v>1380</v>
      </c>
      <c r="K5590" s="361" t="s">
        <v>1391</v>
      </c>
      <c r="L5590" s="359" t="s">
        <v>1392</v>
      </c>
      <c r="M5590" s="368">
        <v>2008</v>
      </c>
      <c r="N5590" s="205">
        <v>42782</v>
      </c>
      <c r="O5590" s="203"/>
    </row>
    <row r="5591" spans="1:15" ht="27.75" hidden="1" customHeight="1" x14ac:dyDescent="0.25">
      <c r="A5591" s="203" t="s">
        <v>2184</v>
      </c>
      <c r="B5591" s="202" t="s">
        <v>540</v>
      </c>
      <c r="C5591" s="203" t="s">
        <v>1833</v>
      </c>
      <c r="D5591" s="202" t="s">
        <v>1842</v>
      </c>
      <c r="E5591" s="202" t="s">
        <v>1837</v>
      </c>
      <c r="F5591" s="202" t="s">
        <v>505</v>
      </c>
      <c r="G5591" s="253">
        <v>27.48</v>
      </c>
      <c r="H5591" s="361" t="s">
        <v>1400</v>
      </c>
      <c r="I5591" s="359" t="s">
        <v>1382</v>
      </c>
      <c r="J5591" s="359" t="s">
        <v>1380</v>
      </c>
      <c r="K5591" s="361" t="s">
        <v>1391</v>
      </c>
      <c r="L5591" s="359" t="s">
        <v>1392</v>
      </c>
      <c r="M5591" s="368">
        <v>2008</v>
      </c>
      <c r="N5591" s="205">
        <v>42782</v>
      </c>
      <c r="O5591" s="203"/>
    </row>
    <row r="5592" spans="1:15" ht="27.75" hidden="1" customHeight="1" x14ac:dyDescent="0.25">
      <c r="A5592" s="203" t="s">
        <v>2184</v>
      </c>
      <c r="B5592" s="202" t="s">
        <v>540</v>
      </c>
      <c r="C5592" s="203" t="s">
        <v>1833</v>
      </c>
      <c r="D5592" s="202" t="s">
        <v>1842</v>
      </c>
      <c r="E5592" s="202" t="s">
        <v>1837</v>
      </c>
      <c r="F5592" s="202" t="s">
        <v>505</v>
      </c>
      <c r="G5592" s="253">
        <v>13.96</v>
      </c>
      <c r="H5592" s="361" t="s">
        <v>1400</v>
      </c>
      <c r="I5592" s="359" t="s">
        <v>1383</v>
      </c>
      <c r="J5592" s="359" t="s">
        <v>1380</v>
      </c>
      <c r="K5592" s="361" t="s">
        <v>1391</v>
      </c>
      <c r="L5592" s="359" t="s">
        <v>1392</v>
      </c>
      <c r="M5592" s="368">
        <v>2008</v>
      </c>
      <c r="N5592" s="205">
        <v>42782</v>
      </c>
      <c r="O5592" s="203"/>
    </row>
    <row r="5593" spans="1:15" ht="27.75" hidden="1" customHeight="1" x14ac:dyDescent="0.25">
      <c r="A5593" s="203" t="s">
        <v>2184</v>
      </c>
      <c r="B5593" s="202" t="s">
        <v>540</v>
      </c>
      <c r="C5593" s="203" t="s">
        <v>1833</v>
      </c>
      <c r="D5593" s="202" t="s">
        <v>1842</v>
      </c>
      <c r="E5593" s="202" t="s">
        <v>1837</v>
      </c>
      <c r="F5593" s="202" t="s">
        <v>505</v>
      </c>
      <c r="G5593" s="253">
        <v>7.43</v>
      </c>
      <c r="H5593" s="361" t="s">
        <v>1400</v>
      </c>
      <c r="I5593" s="359" t="s">
        <v>1384</v>
      </c>
      <c r="J5593" s="359" t="s">
        <v>1380</v>
      </c>
      <c r="K5593" s="361" t="s">
        <v>1391</v>
      </c>
      <c r="L5593" s="359" t="s">
        <v>1392</v>
      </c>
      <c r="M5593" s="368">
        <v>2008</v>
      </c>
      <c r="N5593" s="205">
        <v>42782</v>
      </c>
      <c r="O5593" s="203"/>
    </row>
    <row r="5594" spans="1:15" ht="27.75" hidden="1" customHeight="1" x14ac:dyDescent="0.25">
      <c r="A5594" s="203" t="s">
        <v>2184</v>
      </c>
      <c r="B5594" s="202" t="s">
        <v>540</v>
      </c>
      <c r="C5594" s="203" t="s">
        <v>1833</v>
      </c>
      <c r="D5594" s="202" t="s">
        <v>1842</v>
      </c>
      <c r="E5594" s="202" t="s">
        <v>1837</v>
      </c>
      <c r="F5594" s="202" t="s">
        <v>505</v>
      </c>
      <c r="G5594" s="253">
        <v>2.96</v>
      </c>
      <c r="H5594" s="361" t="s">
        <v>1400</v>
      </c>
      <c r="I5594" s="359" t="s">
        <v>1385</v>
      </c>
      <c r="J5594" s="359" t="s">
        <v>1380</v>
      </c>
      <c r="K5594" s="361" t="s">
        <v>1391</v>
      </c>
      <c r="L5594" s="359" t="s">
        <v>1392</v>
      </c>
      <c r="M5594" s="368">
        <v>2008</v>
      </c>
      <c r="N5594" s="205">
        <v>42782</v>
      </c>
      <c r="O5594" s="203"/>
    </row>
    <row r="5595" spans="1:15" ht="27.75" hidden="1" customHeight="1" x14ac:dyDescent="0.25">
      <c r="A5595" s="203" t="s">
        <v>2184</v>
      </c>
      <c r="B5595" s="202" t="s">
        <v>540</v>
      </c>
      <c r="C5595" s="203" t="s">
        <v>1833</v>
      </c>
      <c r="D5595" s="202" t="s">
        <v>1843</v>
      </c>
      <c r="E5595" s="202" t="s">
        <v>1837</v>
      </c>
      <c r="F5595" s="202" t="s">
        <v>505</v>
      </c>
      <c r="G5595" s="253">
        <v>89.13</v>
      </c>
      <c r="H5595" s="361" t="s">
        <v>1400</v>
      </c>
      <c r="I5595" s="359" t="s">
        <v>1379</v>
      </c>
      <c r="J5595" s="359" t="s">
        <v>1380</v>
      </c>
      <c r="K5595" s="361" t="s">
        <v>1391</v>
      </c>
      <c r="L5595" s="359" t="s">
        <v>1392</v>
      </c>
      <c r="M5595" s="368">
        <v>2008</v>
      </c>
      <c r="N5595" s="205">
        <v>42782</v>
      </c>
      <c r="O5595" s="203"/>
    </row>
    <row r="5596" spans="1:15" ht="27.75" hidden="1" customHeight="1" x14ac:dyDescent="0.25">
      <c r="A5596" s="203" t="s">
        <v>2184</v>
      </c>
      <c r="B5596" s="202" t="s">
        <v>540</v>
      </c>
      <c r="C5596" s="203" t="s">
        <v>1833</v>
      </c>
      <c r="D5596" s="202" t="s">
        <v>1843</v>
      </c>
      <c r="E5596" s="202" t="s">
        <v>1837</v>
      </c>
      <c r="F5596" s="202" t="s">
        <v>505</v>
      </c>
      <c r="G5596" s="253">
        <v>27.51</v>
      </c>
      <c r="H5596" s="361" t="s">
        <v>1400</v>
      </c>
      <c r="I5596" s="359" t="s">
        <v>1382</v>
      </c>
      <c r="J5596" s="359" t="s">
        <v>1380</v>
      </c>
      <c r="K5596" s="361" t="s">
        <v>1391</v>
      </c>
      <c r="L5596" s="359" t="s">
        <v>1392</v>
      </c>
      <c r="M5596" s="368">
        <v>2008</v>
      </c>
      <c r="N5596" s="205">
        <v>42782</v>
      </c>
      <c r="O5596" s="203"/>
    </row>
    <row r="5597" spans="1:15" ht="27.75" hidden="1" customHeight="1" x14ac:dyDescent="0.25">
      <c r="A5597" s="203" t="s">
        <v>2184</v>
      </c>
      <c r="B5597" s="202" t="s">
        <v>540</v>
      </c>
      <c r="C5597" s="203" t="s">
        <v>1833</v>
      </c>
      <c r="D5597" s="202" t="s">
        <v>1843</v>
      </c>
      <c r="E5597" s="202" t="s">
        <v>1837</v>
      </c>
      <c r="F5597" s="202" t="s">
        <v>505</v>
      </c>
      <c r="G5597" s="253">
        <v>14.05</v>
      </c>
      <c r="H5597" s="361" t="s">
        <v>1400</v>
      </c>
      <c r="I5597" s="359" t="s">
        <v>1383</v>
      </c>
      <c r="J5597" s="359" t="s">
        <v>1380</v>
      </c>
      <c r="K5597" s="361" t="s">
        <v>1391</v>
      </c>
      <c r="L5597" s="359" t="s">
        <v>1392</v>
      </c>
      <c r="M5597" s="368">
        <v>2008</v>
      </c>
      <c r="N5597" s="205">
        <v>42782</v>
      </c>
      <c r="O5597" s="203"/>
    </row>
    <row r="5598" spans="1:15" ht="27.75" hidden="1" customHeight="1" x14ac:dyDescent="0.25">
      <c r="A5598" s="203" t="s">
        <v>2184</v>
      </c>
      <c r="B5598" s="202" t="s">
        <v>540</v>
      </c>
      <c r="C5598" s="203" t="s">
        <v>1833</v>
      </c>
      <c r="D5598" s="202" t="s">
        <v>1843</v>
      </c>
      <c r="E5598" s="202" t="s">
        <v>1837</v>
      </c>
      <c r="F5598" s="202" t="s">
        <v>505</v>
      </c>
      <c r="G5598" s="253">
        <v>7.57</v>
      </c>
      <c r="H5598" s="361" t="s">
        <v>1400</v>
      </c>
      <c r="I5598" s="359" t="s">
        <v>1384</v>
      </c>
      <c r="J5598" s="359" t="s">
        <v>1380</v>
      </c>
      <c r="K5598" s="361" t="s">
        <v>1391</v>
      </c>
      <c r="L5598" s="359" t="s">
        <v>1392</v>
      </c>
      <c r="M5598" s="368">
        <v>2008</v>
      </c>
      <c r="N5598" s="205">
        <v>42782</v>
      </c>
      <c r="O5598" s="203"/>
    </row>
    <row r="5599" spans="1:15" ht="27.75" hidden="1" customHeight="1" x14ac:dyDescent="0.25">
      <c r="A5599" s="203" t="s">
        <v>2184</v>
      </c>
      <c r="B5599" s="202" t="s">
        <v>540</v>
      </c>
      <c r="C5599" s="203" t="s">
        <v>1833</v>
      </c>
      <c r="D5599" s="202" t="s">
        <v>1843</v>
      </c>
      <c r="E5599" s="202" t="s">
        <v>1837</v>
      </c>
      <c r="F5599" s="202" t="s">
        <v>505</v>
      </c>
      <c r="G5599" s="253">
        <v>3.08</v>
      </c>
      <c r="H5599" s="361" t="s">
        <v>1400</v>
      </c>
      <c r="I5599" s="359" t="s">
        <v>1385</v>
      </c>
      <c r="J5599" s="359" t="s">
        <v>1380</v>
      </c>
      <c r="K5599" s="361" t="s">
        <v>1391</v>
      </c>
      <c r="L5599" s="359" t="s">
        <v>1392</v>
      </c>
      <c r="M5599" s="368">
        <v>2008</v>
      </c>
      <c r="N5599" s="205">
        <v>42782</v>
      </c>
      <c r="O5599" s="203"/>
    </row>
    <row r="5600" spans="1:15" ht="27.75" hidden="1" customHeight="1" x14ac:dyDescent="0.25">
      <c r="A5600" s="203" t="s">
        <v>2184</v>
      </c>
      <c r="B5600" s="202" t="s">
        <v>540</v>
      </c>
      <c r="C5600" s="203" t="s">
        <v>96</v>
      </c>
      <c r="D5600" s="203" t="s">
        <v>1848</v>
      </c>
      <c r="E5600" s="202" t="s">
        <v>1837</v>
      </c>
      <c r="F5600" s="202" t="s">
        <v>475</v>
      </c>
      <c r="G5600" s="259">
        <v>13.1</v>
      </c>
      <c r="H5600" s="361" t="s">
        <v>488</v>
      </c>
      <c r="I5600" s="359" t="s">
        <v>1379</v>
      </c>
      <c r="J5600" s="359" t="s">
        <v>1380</v>
      </c>
      <c r="K5600" s="359" t="s">
        <v>22</v>
      </c>
      <c r="L5600" s="359" t="s">
        <v>1392</v>
      </c>
      <c r="M5600" s="368">
        <v>1998</v>
      </c>
      <c r="N5600" s="205">
        <v>39276</v>
      </c>
      <c r="O5600" s="203"/>
    </row>
    <row r="5601" spans="1:15" ht="27.75" hidden="1" customHeight="1" x14ac:dyDescent="0.25">
      <c r="A5601" s="203" t="s">
        <v>2184</v>
      </c>
      <c r="B5601" s="202" t="s">
        <v>540</v>
      </c>
      <c r="C5601" s="203" t="s">
        <v>96</v>
      </c>
      <c r="D5601" s="203" t="s">
        <v>1848</v>
      </c>
      <c r="E5601" s="202" t="s">
        <v>1837</v>
      </c>
      <c r="F5601" s="202" t="s">
        <v>475</v>
      </c>
      <c r="G5601" s="259">
        <v>4.7</v>
      </c>
      <c r="H5601" s="361" t="s">
        <v>488</v>
      </c>
      <c r="I5601" s="359" t="s">
        <v>1382</v>
      </c>
      <c r="J5601" s="359" t="s">
        <v>1380</v>
      </c>
      <c r="K5601" s="359" t="s">
        <v>22</v>
      </c>
      <c r="L5601" s="359" t="s">
        <v>1392</v>
      </c>
      <c r="M5601" s="368">
        <v>1998</v>
      </c>
      <c r="N5601" s="205">
        <v>39276</v>
      </c>
      <c r="O5601" s="203"/>
    </row>
    <row r="5602" spans="1:15" ht="27.75" hidden="1" customHeight="1" x14ac:dyDescent="0.25">
      <c r="A5602" s="203" t="s">
        <v>2184</v>
      </c>
      <c r="B5602" s="202" t="s">
        <v>540</v>
      </c>
      <c r="C5602" s="203" t="s">
        <v>96</v>
      </c>
      <c r="D5602" s="203" t="s">
        <v>1848</v>
      </c>
      <c r="E5602" s="202" t="s">
        <v>1837</v>
      </c>
      <c r="F5602" s="202" t="s">
        <v>475</v>
      </c>
      <c r="G5602" s="259">
        <v>3</v>
      </c>
      <c r="H5602" s="361" t="s">
        <v>488</v>
      </c>
      <c r="I5602" s="359" t="s">
        <v>1383</v>
      </c>
      <c r="J5602" s="359" t="s">
        <v>1380</v>
      </c>
      <c r="K5602" s="359" t="s">
        <v>22</v>
      </c>
      <c r="L5602" s="359" t="s">
        <v>1392</v>
      </c>
      <c r="M5602" s="368">
        <v>1998</v>
      </c>
      <c r="N5602" s="205">
        <v>39276</v>
      </c>
      <c r="O5602" s="203"/>
    </row>
    <row r="5603" spans="1:15" ht="27.75" hidden="1" customHeight="1" x14ac:dyDescent="0.25">
      <c r="A5603" s="203" t="s">
        <v>2184</v>
      </c>
      <c r="B5603" s="202" t="s">
        <v>540</v>
      </c>
      <c r="C5603" s="203" t="s">
        <v>96</v>
      </c>
      <c r="D5603" s="203" t="s">
        <v>1848</v>
      </c>
      <c r="E5603" s="202" t="s">
        <v>1837</v>
      </c>
      <c r="F5603" s="202" t="s">
        <v>475</v>
      </c>
      <c r="G5603" s="259">
        <v>1.5</v>
      </c>
      <c r="H5603" s="361" t="s">
        <v>488</v>
      </c>
      <c r="I5603" s="359" t="s">
        <v>1384</v>
      </c>
      <c r="J5603" s="359" t="s">
        <v>1380</v>
      </c>
      <c r="K5603" s="359" t="s">
        <v>22</v>
      </c>
      <c r="L5603" s="359" t="s">
        <v>1392</v>
      </c>
      <c r="M5603" s="368">
        <v>1998</v>
      </c>
      <c r="N5603" s="205">
        <v>39276</v>
      </c>
      <c r="O5603" s="203"/>
    </row>
    <row r="5604" spans="1:15" ht="27.75" hidden="1" customHeight="1" x14ac:dyDescent="0.25">
      <c r="A5604" s="203" t="s">
        <v>2184</v>
      </c>
      <c r="B5604" s="202" t="s">
        <v>540</v>
      </c>
      <c r="C5604" s="203" t="s">
        <v>96</v>
      </c>
      <c r="D5604" s="203" t="s">
        <v>1848</v>
      </c>
      <c r="E5604" s="202" t="s">
        <v>1837</v>
      </c>
      <c r="F5604" s="202" t="s">
        <v>475</v>
      </c>
      <c r="G5604" s="259">
        <v>0.6</v>
      </c>
      <c r="H5604" s="361" t="s">
        <v>488</v>
      </c>
      <c r="I5604" s="359" t="s">
        <v>1385</v>
      </c>
      <c r="J5604" s="359" t="s">
        <v>1380</v>
      </c>
      <c r="K5604" s="359" t="s">
        <v>22</v>
      </c>
      <c r="L5604" s="359" t="s">
        <v>1392</v>
      </c>
      <c r="M5604" s="368">
        <v>1998</v>
      </c>
      <c r="N5604" s="205">
        <v>39276</v>
      </c>
      <c r="O5604" s="203"/>
    </row>
    <row r="5605" spans="1:15" ht="27.75" hidden="1" customHeight="1" x14ac:dyDescent="0.25">
      <c r="A5605" s="203" t="s">
        <v>2184</v>
      </c>
      <c r="B5605" s="202" t="s">
        <v>540</v>
      </c>
      <c r="C5605" s="203" t="s">
        <v>96</v>
      </c>
      <c r="D5605" s="202" t="s">
        <v>787</v>
      </c>
      <c r="E5605" s="202" t="s">
        <v>1837</v>
      </c>
      <c r="F5605" s="202" t="s">
        <v>475</v>
      </c>
      <c r="G5605" s="253">
        <v>12.1</v>
      </c>
      <c r="H5605" s="361" t="s">
        <v>488</v>
      </c>
      <c r="I5605" s="359" t="s">
        <v>1379</v>
      </c>
      <c r="J5605" s="359" t="s">
        <v>1380</v>
      </c>
      <c r="K5605" s="359" t="s">
        <v>22</v>
      </c>
      <c r="L5605" s="359" t="s">
        <v>1392</v>
      </c>
      <c r="M5605" s="368">
        <v>1998</v>
      </c>
      <c r="N5605" s="205">
        <v>39276</v>
      </c>
      <c r="O5605" s="203"/>
    </row>
    <row r="5606" spans="1:15" ht="27.75" hidden="1" customHeight="1" x14ac:dyDescent="0.25">
      <c r="A5606" s="203" t="s">
        <v>2184</v>
      </c>
      <c r="B5606" s="202" t="s">
        <v>540</v>
      </c>
      <c r="C5606" s="203" t="s">
        <v>96</v>
      </c>
      <c r="D5606" s="202" t="s">
        <v>787</v>
      </c>
      <c r="E5606" s="202" t="s">
        <v>1837</v>
      </c>
      <c r="F5606" s="202" t="s">
        <v>475</v>
      </c>
      <c r="G5606" s="253">
        <v>4.3</v>
      </c>
      <c r="H5606" s="361" t="s">
        <v>488</v>
      </c>
      <c r="I5606" s="359" t="s">
        <v>1382</v>
      </c>
      <c r="J5606" s="359" t="s">
        <v>1380</v>
      </c>
      <c r="K5606" s="359" t="s">
        <v>22</v>
      </c>
      <c r="L5606" s="359" t="s">
        <v>1392</v>
      </c>
      <c r="M5606" s="368">
        <v>1998</v>
      </c>
      <c r="N5606" s="205">
        <v>39276</v>
      </c>
      <c r="O5606" s="203"/>
    </row>
    <row r="5607" spans="1:15" ht="27.75" hidden="1" customHeight="1" x14ac:dyDescent="0.25">
      <c r="A5607" s="203" t="s">
        <v>2184</v>
      </c>
      <c r="B5607" s="202" t="s">
        <v>540</v>
      </c>
      <c r="C5607" s="203" t="s">
        <v>96</v>
      </c>
      <c r="D5607" s="202" t="s">
        <v>787</v>
      </c>
      <c r="E5607" s="202" t="s">
        <v>1837</v>
      </c>
      <c r="F5607" s="202" t="s">
        <v>475</v>
      </c>
      <c r="G5607" s="253">
        <v>2.7</v>
      </c>
      <c r="H5607" s="361" t="s">
        <v>488</v>
      </c>
      <c r="I5607" s="359" t="s">
        <v>1383</v>
      </c>
      <c r="J5607" s="359" t="s">
        <v>1380</v>
      </c>
      <c r="K5607" s="359" t="s">
        <v>22</v>
      </c>
      <c r="L5607" s="359" t="s">
        <v>1392</v>
      </c>
      <c r="M5607" s="368">
        <v>1998</v>
      </c>
      <c r="N5607" s="205">
        <v>39276</v>
      </c>
      <c r="O5607" s="203"/>
    </row>
    <row r="5608" spans="1:15" ht="27.75" hidden="1" customHeight="1" x14ac:dyDescent="0.25">
      <c r="A5608" s="203" t="s">
        <v>2184</v>
      </c>
      <c r="B5608" s="202" t="s">
        <v>540</v>
      </c>
      <c r="C5608" s="203" t="s">
        <v>96</v>
      </c>
      <c r="D5608" s="202" t="s">
        <v>787</v>
      </c>
      <c r="E5608" s="202" t="s">
        <v>1837</v>
      </c>
      <c r="F5608" s="202" t="s">
        <v>475</v>
      </c>
      <c r="G5608" s="253">
        <v>1.4</v>
      </c>
      <c r="H5608" s="361" t="s">
        <v>488</v>
      </c>
      <c r="I5608" s="359" t="s">
        <v>1384</v>
      </c>
      <c r="J5608" s="359" t="s">
        <v>1380</v>
      </c>
      <c r="K5608" s="359" t="s">
        <v>22</v>
      </c>
      <c r="L5608" s="359" t="s">
        <v>1392</v>
      </c>
      <c r="M5608" s="368">
        <v>1998</v>
      </c>
      <c r="N5608" s="205">
        <v>39276</v>
      </c>
      <c r="O5608" s="203"/>
    </row>
    <row r="5609" spans="1:15" ht="27.75" hidden="1" customHeight="1" x14ac:dyDescent="0.25">
      <c r="A5609" s="203" t="s">
        <v>2184</v>
      </c>
      <c r="B5609" s="202" t="s">
        <v>540</v>
      </c>
      <c r="C5609" s="203" t="s">
        <v>96</v>
      </c>
      <c r="D5609" s="202" t="s">
        <v>787</v>
      </c>
      <c r="E5609" s="202" t="s">
        <v>1837</v>
      </c>
      <c r="F5609" s="202" t="s">
        <v>475</v>
      </c>
      <c r="G5609" s="253">
        <v>0.5</v>
      </c>
      <c r="H5609" s="361" t="s">
        <v>488</v>
      </c>
      <c r="I5609" s="359" t="s">
        <v>1385</v>
      </c>
      <c r="J5609" s="359" t="s">
        <v>1380</v>
      </c>
      <c r="K5609" s="359" t="s">
        <v>22</v>
      </c>
      <c r="L5609" s="359" t="s">
        <v>1392</v>
      </c>
      <c r="M5609" s="368">
        <v>1998</v>
      </c>
      <c r="N5609" s="205">
        <v>39276</v>
      </c>
      <c r="O5609" s="203"/>
    </row>
    <row r="5610" spans="1:15" ht="27.75" hidden="1" customHeight="1" x14ac:dyDescent="0.25">
      <c r="A5610" s="203" t="s">
        <v>2184</v>
      </c>
      <c r="B5610" s="202" t="s">
        <v>540</v>
      </c>
      <c r="C5610" s="203" t="s">
        <v>1376</v>
      </c>
      <c r="D5610" s="202" t="s">
        <v>787</v>
      </c>
      <c r="E5610" s="202" t="s">
        <v>1837</v>
      </c>
      <c r="F5610" s="202" t="s">
        <v>475</v>
      </c>
      <c r="G5610" s="253">
        <v>6.86</v>
      </c>
      <c r="H5610" s="361" t="s">
        <v>1378</v>
      </c>
      <c r="I5610" s="359" t="s">
        <v>1379</v>
      </c>
      <c r="J5610" s="359" t="s">
        <v>1380</v>
      </c>
      <c r="K5610" s="359" t="s">
        <v>9</v>
      </c>
      <c r="L5610" s="359" t="s">
        <v>1381</v>
      </c>
      <c r="M5610" s="368">
        <v>1988</v>
      </c>
      <c r="N5610" s="205">
        <v>38812</v>
      </c>
      <c r="O5610" s="203"/>
    </row>
    <row r="5611" spans="1:15" ht="27.75" hidden="1" customHeight="1" x14ac:dyDescent="0.25">
      <c r="A5611" s="203" t="s">
        <v>2184</v>
      </c>
      <c r="B5611" s="202" t="s">
        <v>540</v>
      </c>
      <c r="C5611" s="203" t="s">
        <v>1376</v>
      </c>
      <c r="D5611" s="202" t="s">
        <v>787</v>
      </c>
      <c r="E5611" s="202" t="s">
        <v>1837</v>
      </c>
      <c r="F5611" s="202" t="s">
        <v>475</v>
      </c>
      <c r="G5611" s="253">
        <v>2.52</v>
      </c>
      <c r="H5611" s="361" t="s">
        <v>1378</v>
      </c>
      <c r="I5611" s="359" t="s">
        <v>1382</v>
      </c>
      <c r="J5611" s="359" t="s">
        <v>1380</v>
      </c>
      <c r="K5611" s="359" t="s">
        <v>9</v>
      </c>
      <c r="L5611" s="359" t="s">
        <v>1381</v>
      </c>
      <c r="M5611" s="368">
        <v>1988</v>
      </c>
      <c r="N5611" s="205">
        <v>38812</v>
      </c>
      <c r="O5611" s="203"/>
    </row>
    <row r="5612" spans="1:15" ht="27.75" hidden="1" customHeight="1" x14ac:dyDescent="0.25">
      <c r="A5612" s="203" t="s">
        <v>2184</v>
      </c>
      <c r="B5612" s="202" t="s">
        <v>540</v>
      </c>
      <c r="C5612" s="203" t="s">
        <v>1376</v>
      </c>
      <c r="D5612" s="202" t="s">
        <v>787</v>
      </c>
      <c r="E5612" s="202" t="s">
        <v>1837</v>
      </c>
      <c r="F5612" s="202" t="s">
        <v>475</v>
      </c>
      <c r="G5612" s="253">
        <v>1.1200000000000001</v>
      </c>
      <c r="H5612" s="361" t="s">
        <v>1378</v>
      </c>
      <c r="I5612" s="359" t="s">
        <v>1383</v>
      </c>
      <c r="J5612" s="359" t="s">
        <v>1380</v>
      </c>
      <c r="K5612" s="359" t="s">
        <v>9</v>
      </c>
      <c r="L5612" s="359" t="s">
        <v>1381</v>
      </c>
      <c r="M5612" s="368">
        <v>1988</v>
      </c>
      <c r="N5612" s="205">
        <v>38812</v>
      </c>
      <c r="O5612" s="203"/>
    </row>
    <row r="5613" spans="1:15" ht="27.75" hidden="1" customHeight="1" x14ac:dyDescent="0.25">
      <c r="A5613" s="203" t="s">
        <v>2184</v>
      </c>
      <c r="B5613" s="202" t="s">
        <v>540</v>
      </c>
      <c r="C5613" s="203" t="s">
        <v>1376</v>
      </c>
      <c r="D5613" s="202" t="s">
        <v>787</v>
      </c>
      <c r="E5613" s="202" t="s">
        <v>1837</v>
      </c>
      <c r="F5613" s="202" t="s">
        <v>475</v>
      </c>
      <c r="G5613" s="253">
        <v>0.39</v>
      </c>
      <c r="H5613" s="361" t="s">
        <v>1378</v>
      </c>
      <c r="I5613" s="359" t="s">
        <v>1384</v>
      </c>
      <c r="J5613" s="359" t="s">
        <v>1380</v>
      </c>
      <c r="K5613" s="359" t="s">
        <v>9</v>
      </c>
      <c r="L5613" s="359" t="s">
        <v>1381</v>
      </c>
      <c r="M5613" s="368">
        <v>1988</v>
      </c>
      <c r="N5613" s="205">
        <v>38812</v>
      </c>
      <c r="O5613" s="203"/>
    </row>
    <row r="5614" spans="1:15" ht="27.75" hidden="1" customHeight="1" x14ac:dyDescent="0.25">
      <c r="A5614" s="203" t="s">
        <v>2184</v>
      </c>
      <c r="B5614" s="202" t="s">
        <v>540</v>
      </c>
      <c r="C5614" s="203" t="s">
        <v>1376</v>
      </c>
      <c r="D5614" s="202" t="s">
        <v>787</v>
      </c>
      <c r="E5614" s="202" t="s">
        <v>1837</v>
      </c>
      <c r="F5614" s="202" t="s">
        <v>475</v>
      </c>
      <c r="G5614" s="253">
        <v>0.15</v>
      </c>
      <c r="H5614" s="361" t="s">
        <v>1378</v>
      </c>
      <c r="I5614" s="359" t="s">
        <v>1385</v>
      </c>
      <c r="J5614" s="359" t="s">
        <v>1380</v>
      </c>
      <c r="K5614" s="359" t="s">
        <v>9</v>
      </c>
      <c r="L5614" s="359" t="s">
        <v>1381</v>
      </c>
      <c r="M5614" s="368">
        <v>1988</v>
      </c>
      <c r="N5614" s="205">
        <v>38812</v>
      </c>
      <c r="O5614" s="203"/>
    </row>
    <row r="5615" spans="1:15" ht="27.75" hidden="1" customHeight="1" x14ac:dyDescent="0.25">
      <c r="A5615" s="203" t="s">
        <v>2184</v>
      </c>
      <c r="B5615" s="202" t="s">
        <v>540</v>
      </c>
      <c r="C5615" s="203" t="s">
        <v>1376</v>
      </c>
      <c r="D5615" s="202" t="s">
        <v>546</v>
      </c>
      <c r="E5615" s="202" t="s">
        <v>1840</v>
      </c>
      <c r="F5615" s="202" t="s">
        <v>475</v>
      </c>
      <c r="G5615" s="253">
        <v>3.46</v>
      </c>
      <c r="H5615" s="361" t="s">
        <v>1378</v>
      </c>
      <c r="I5615" s="359" t="s">
        <v>1379</v>
      </c>
      <c r="J5615" s="359" t="s">
        <v>1380</v>
      </c>
      <c r="K5615" s="359" t="s">
        <v>9</v>
      </c>
      <c r="L5615" s="359" t="s">
        <v>1381</v>
      </c>
      <c r="M5615" s="368">
        <v>1991</v>
      </c>
      <c r="N5615" s="205">
        <v>38812</v>
      </c>
      <c r="O5615" s="203"/>
    </row>
    <row r="5616" spans="1:15" ht="27.75" hidden="1" customHeight="1" x14ac:dyDescent="0.25">
      <c r="A5616" s="203" t="s">
        <v>2184</v>
      </c>
      <c r="B5616" s="202" t="s">
        <v>540</v>
      </c>
      <c r="C5616" s="203" t="s">
        <v>1376</v>
      </c>
      <c r="D5616" s="202" t="s">
        <v>546</v>
      </c>
      <c r="E5616" s="202" t="s">
        <v>1840</v>
      </c>
      <c r="F5616" s="202" t="s">
        <v>475</v>
      </c>
      <c r="G5616" s="253">
        <v>1.28</v>
      </c>
      <c r="H5616" s="361" t="s">
        <v>1378</v>
      </c>
      <c r="I5616" s="359" t="s">
        <v>1382</v>
      </c>
      <c r="J5616" s="359" t="s">
        <v>1380</v>
      </c>
      <c r="K5616" s="359" t="s">
        <v>9</v>
      </c>
      <c r="L5616" s="359" t="s">
        <v>1381</v>
      </c>
      <c r="M5616" s="368">
        <v>1991</v>
      </c>
      <c r="N5616" s="205">
        <v>38812</v>
      </c>
      <c r="O5616" s="203"/>
    </row>
    <row r="5617" spans="1:15" ht="27.75" hidden="1" customHeight="1" x14ac:dyDescent="0.25">
      <c r="A5617" s="203" t="s">
        <v>2184</v>
      </c>
      <c r="B5617" s="202" t="s">
        <v>540</v>
      </c>
      <c r="C5617" s="203" t="s">
        <v>1376</v>
      </c>
      <c r="D5617" s="202" t="s">
        <v>546</v>
      </c>
      <c r="E5617" s="202" t="s">
        <v>1840</v>
      </c>
      <c r="F5617" s="202" t="s">
        <v>475</v>
      </c>
      <c r="G5617" s="253">
        <v>0.59</v>
      </c>
      <c r="H5617" s="361" t="s">
        <v>1378</v>
      </c>
      <c r="I5617" s="359" t="s">
        <v>1383</v>
      </c>
      <c r="J5617" s="359" t="s">
        <v>1380</v>
      </c>
      <c r="K5617" s="359" t="s">
        <v>9</v>
      </c>
      <c r="L5617" s="359" t="s">
        <v>1381</v>
      </c>
      <c r="M5617" s="368">
        <v>1991</v>
      </c>
      <c r="N5617" s="205">
        <v>38812</v>
      </c>
      <c r="O5617" s="203"/>
    </row>
    <row r="5618" spans="1:15" ht="27.75" hidden="1" customHeight="1" x14ac:dyDescent="0.25">
      <c r="A5618" s="203" t="s">
        <v>2184</v>
      </c>
      <c r="B5618" s="202" t="s">
        <v>540</v>
      </c>
      <c r="C5618" s="203" t="s">
        <v>1376</v>
      </c>
      <c r="D5618" s="202" t="s">
        <v>546</v>
      </c>
      <c r="E5618" s="202" t="s">
        <v>1840</v>
      </c>
      <c r="F5618" s="202" t="s">
        <v>475</v>
      </c>
      <c r="G5618" s="253">
        <v>0.12</v>
      </c>
      <c r="H5618" s="361" t="s">
        <v>1378</v>
      </c>
      <c r="I5618" s="359" t="s">
        <v>1384</v>
      </c>
      <c r="J5618" s="359" t="s">
        <v>1380</v>
      </c>
      <c r="K5618" s="359" t="s">
        <v>9</v>
      </c>
      <c r="L5618" s="359" t="s">
        <v>1381</v>
      </c>
      <c r="M5618" s="368">
        <v>1991</v>
      </c>
      <c r="N5618" s="205">
        <v>38812</v>
      </c>
      <c r="O5618" s="203"/>
    </row>
    <row r="5619" spans="1:15" ht="27.75" hidden="1" customHeight="1" x14ac:dyDescent="0.25">
      <c r="A5619" s="203" t="s">
        <v>2184</v>
      </c>
      <c r="B5619" s="202" t="s">
        <v>540</v>
      </c>
      <c r="C5619" s="203" t="s">
        <v>1376</v>
      </c>
      <c r="D5619" s="202" t="s">
        <v>546</v>
      </c>
      <c r="E5619" s="202" t="s">
        <v>1840</v>
      </c>
      <c r="F5619" s="202" t="s">
        <v>475</v>
      </c>
      <c r="G5619" s="253">
        <v>0.01</v>
      </c>
      <c r="H5619" s="361" t="s">
        <v>1378</v>
      </c>
      <c r="I5619" s="359" t="s">
        <v>1385</v>
      </c>
      <c r="J5619" s="359" t="s">
        <v>1380</v>
      </c>
      <c r="K5619" s="359" t="s">
        <v>9</v>
      </c>
      <c r="L5619" s="359" t="s">
        <v>1381</v>
      </c>
      <c r="M5619" s="368">
        <v>1991</v>
      </c>
      <c r="N5619" s="205">
        <v>38812</v>
      </c>
      <c r="O5619" s="203"/>
    </row>
    <row r="5620" spans="1:15" ht="27.75" hidden="1" customHeight="1" x14ac:dyDescent="0.25">
      <c r="A5620" s="203" t="s">
        <v>2184</v>
      </c>
      <c r="B5620" s="202" t="s">
        <v>540</v>
      </c>
      <c r="C5620" s="203" t="s">
        <v>1376</v>
      </c>
      <c r="D5620" s="202" t="s">
        <v>790</v>
      </c>
      <c r="E5620" s="202" t="s">
        <v>1837</v>
      </c>
      <c r="F5620" s="202" t="s">
        <v>475</v>
      </c>
      <c r="G5620" s="253">
        <v>6.82</v>
      </c>
      <c r="H5620" s="361" t="s">
        <v>1378</v>
      </c>
      <c r="I5620" s="359" t="s">
        <v>1379</v>
      </c>
      <c r="J5620" s="359" t="s">
        <v>1380</v>
      </c>
      <c r="K5620" s="359" t="s">
        <v>9</v>
      </c>
      <c r="L5620" s="359" t="s">
        <v>1381</v>
      </c>
      <c r="M5620" s="368">
        <v>2001</v>
      </c>
      <c r="N5620" s="205">
        <v>38812</v>
      </c>
      <c r="O5620" s="203"/>
    </row>
    <row r="5621" spans="1:15" ht="27.75" hidden="1" customHeight="1" x14ac:dyDescent="0.25">
      <c r="A5621" s="203" t="s">
        <v>2184</v>
      </c>
      <c r="B5621" s="202" t="s">
        <v>540</v>
      </c>
      <c r="C5621" s="203" t="s">
        <v>1376</v>
      </c>
      <c r="D5621" s="202" t="s">
        <v>790</v>
      </c>
      <c r="E5621" s="202" t="s">
        <v>1837</v>
      </c>
      <c r="F5621" s="202" t="s">
        <v>475</v>
      </c>
      <c r="G5621" s="253">
        <v>2.4700000000000002</v>
      </c>
      <c r="H5621" s="361" t="s">
        <v>1378</v>
      </c>
      <c r="I5621" s="359" t="s">
        <v>1382</v>
      </c>
      <c r="J5621" s="359" t="s">
        <v>1380</v>
      </c>
      <c r="K5621" s="359" t="s">
        <v>9</v>
      </c>
      <c r="L5621" s="359" t="s">
        <v>1381</v>
      </c>
      <c r="M5621" s="368">
        <v>2001</v>
      </c>
      <c r="N5621" s="205">
        <v>38812</v>
      </c>
      <c r="O5621" s="203"/>
    </row>
    <row r="5622" spans="1:15" ht="27.75" hidden="1" customHeight="1" x14ac:dyDescent="0.25">
      <c r="A5622" s="203" t="s">
        <v>2184</v>
      </c>
      <c r="B5622" s="202" t="s">
        <v>540</v>
      </c>
      <c r="C5622" s="203" t="s">
        <v>1376</v>
      </c>
      <c r="D5622" s="202" t="s">
        <v>790</v>
      </c>
      <c r="E5622" s="202" t="s">
        <v>1837</v>
      </c>
      <c r="F5622" s="202" t="s">
        <v>475</v>
      </c>
      <c r="G5622" s="253">
        <v>1.07</v>
      </c>
      <c r="H5622" s="361" t="s">
        <v>1378</v>
      </c>
      <c r="I5622" s="359" t="s">
        <v>1383</v>
      </c>
      <c r="J5622" s="359" t="s">
        <v>1380</v>
      </c>
      <c r="K5622" s="359" t="s">
        <v>9</v>
      </c>
      <c r="L5622" s="359" t="s">
        <v>1381</v>
      </c>
      <c r="M5622" s="368">
        <v>2001</v>
      </c>
      <c r="N5622" s="205">
        <v>38812</v>
      </c>
      <c r="O5622" s="203"/>
    </row>
    <row r="5623" spans="1:15" ht="27.75" hidden="1" customHeight="1" x14ac:dyDescent="0.25">
      <c r="A5623" s="203" t="s">
        <v>2184</v>
      </c>
      <c r="B5623" s="202" t="s">
        <v>540</v>
      </c>
      <c r="C5623" s="203" t="s">
        <v>1376</v>
      </c>
      <c r="D5623" s="202" t="s">
        <v>790</v>
      </c>
      <c r="E5623" s="202" t="s">
        <v>1837</v>
      </c>
      <c r="F5623" s="202" t="s">
        <v>475</v>
      </c>
      <c r="G5623" s="253">
        <v>0.35</v>
      </c>
      <c r="H5623" s="361" t="s">
        <v>1378</v>
      </c>
      <c r="I5623" s="359" t="s">
        <v>1384</v>
      </c>
      <c r="J5623" s="359" t="s">
        <v>1380</v>
      </c>
      <c r="K5623" s="359" t="s">
        <v>9</v>
      </c>
      <c r="L5623" s="359" t="s">
        <v>1381</v>
      </c>
      <c r="M5623" s="368">
        <v>2001</v>
      </c>
      <c r="N5623" s="205">
        <v>38812</v>
      </c>
      <c r="O5623" s="203"/>
    </row>
    <row r="5624" spans="1:15" ht="27.75" hidden="1" customHeight="1" x14ac:dyDescent="0.25">
      <c r="A5624" s="203" t="s">
        <v>2184</v>
      </c>
      <c r="B5624" s="202" t="s">
        <v>540</v>
      </c>
      <c r="C5624" s="203" t="s">
        <v>1376</v>
      </c>
      <c r="D5624" s="202" t="s">
        <v>790</v>
      </c>
      <c r="E5624" s="202" t="s">
        <v>1837</v>
      </c>
      <c r="F5624" s="202" t="s">
        <v>475</v>
      </c>
      <c r="G5624" s="253">
        <v>0.11</v>
      </c>
      <c r="H5624" s="361" t="s">
        <v>1378</v>
      </c>
      <c r="I5624" s="359" t="s">
        <v>1385</v>
      </c>
      <c r="J5624" s="359" t="s">
        <v>1380</v>
      </c>
      <c r="K5624" s="359" t="s">
        <v>9</v>
      </c>
      <c r="L5624" s="359" t="s">
        <v>1381</v>
      </c>
      <c r="M5624" s="368">
        <v>2001</v>
      </c>
      <c r="N5624" s="205">
        <v>38812</v>
      </c>
      <c r="O5624" s="203"/>
    </row>
    <row r="5625" spans="1:15" ht="27.75" hidden="1" customHeight="1" x14ac:dyDescent="0.25">
      <c r="A5625" s="203" t="s">
        <v>2184</v>
      </c>
      <c r="B5625" s="202" t="s">
        <v>540</v>
      </c>
      <c r="C5625" s="203" t="s">
        <v>1376</v>
      </c>
      <c r="D5625" s="202" t="s">
        <v>544</v>
      </c>
      <c r="E5625" s="202" t="s">
        <v>1840</v>
      </c>
      <c r="F5625" s="202" t="s">
        <v>475</v>
      </c>
      <c r="G5625" s="253">
        <v>4.84</v>
      </c>
      <c r="H5625" s="361" t="s">
        <v>1378</v>
      </c>
      <c r="I5625" s="359" t="s">
        <v>1379</v>
      </c>
      <c r="J5625" s="359" t="s">
        <v>1380</v>
      </c>
      <c r="K5625" s="359" t="s">
        <v>9</v>
      </c>
      <c r="L5625" s="359" t="s">
        <v>1381</v>
      </c>
      <c r="M5625" s="368">
        <v>2000</v>
      </c>
      <c r="N5625" s="205">
        <v>38812</v>
      </c>
      <c r="O5625" s="203"/>
    </row>
    <row r="5626" spans="1:15" ht="27.75" hidden="1" customHeight="1" x14ac:dyDescent="0.25">
      <c r="A5626" s="203" t="s">
        <v>2184</v>
      </c>
      <c r="B5626" s="202" t="s">
        <v>540</v>
      </c>
      <c r="C5626" s="203" t="s">
        <v>1376</v>
      </c>
      <c r="D5626" s="202" t="s">
        <v>544</v>
      </c>
      <c r="E5626" s="202" t="s">
        <v>1840</v>
      </c>
      <c r="F5626" s="202" t="s">
        <v>475</v>
      </c>
      <c r="G5626" s="253">
        <v>1.78</v>
      </c>
      <c r="H5626" s="361" t="s">
        <v>1378</v>
      </c>
      <c r="I5626" s="359" t="s">
        <v>1382</v>
      </c>
      <c r="J5626" s="359" t="s">
        <v>1380</v>
      </c>
      <c r="K5626" s="359" t="s">
        <v>9</v>
      </c>
      <c r="L5626" s="359" t="s">
        <v>1381</v>
      </c>
      <c r="M5626" s="368">
        <v>2000</v>
      </c>
      <c r="N5626" s="205">
        <v>38812</v>
      </c>
      <c r="O5626" s="203"/>
    </row>
    <row r="5627" spans="1:15" ht="27.75" hidden="1" customHeight="1" x14ac:dyDescent="0.25">
      <c r="A5627" s="203" t="s">
        <v>2184</v>
      </c>
      <c r="B5627" s="202" t="s">
        <v>540</v>
      </c>
      <c r="C5627" s="203" t="s">
        <v>1376</v>
      </c>
      <c r="D5627" s="202" t="s">
        <v>544</v>
      </c>
      <c r="E5627" s="202" t="s">
        <v>1840</v>
      </c>
      <c r="F5627" s="202" t="s">
        <v>475</v>
      </c>
      <c r="G5627" s="253">
        <v>0.8</v>
      </c>
      <c r="H5627" s="361" t="s">
        <v>1378</v>
      </c>
      <c r="I5627" s="359" t="s">
        <v>1383</v>
      </c>
      <c r="J5627" s="359" t="s">
        <v>1380</v>
      </c>
      <c r="K5627" s="359" t="s">
        <v>9</v>
      </c>
      <c r="L5627" s="359" t="s">
        <v>1381</v>
      </c>
      <c r="M5627" s="368">
        <v>2000</v>
      </c>
      <c r="N5627" s="205">
        <v>38812</v>
      </c>
      <c r="O5627" s="203"/>
    </row>
    <row r="5628" spans="1:15" ht="27.75" hidden="1" customHeight="1" x14ac:dyDescent="0.25">
      <c r="A5628" s="203" t="s">
        <v>2184</v>
      </c>
      <c r="B5628" s="202" t="s">
        <v>540</v>
      </c>
      <c r="C5628" s="203" t="s">
        <v>1376</v>
      </c>
      <c r="D5628" s="202" t="s">
        <v>544</v>
      </c>
      <c r="E5628" s="202" t="s">
        <v>1840</v>
      </c>
      <c r="F5628" s="202" t="s">
        <v>475</v>
      </c>
      <c r="G5628" s="253">
        <v>0.14000000000000001</v>
      </c>
      <c r="H5628" s="361" t="s">
        <v>1378</v>
      </c>
      <c r="I5628" s="359" t="s">
        <v>1384</v>
      </c>
      <c r="J5628" s="359" t="s">
        <v>1380</v>
      </c>
      <c r="K5628" s="359" t="s">
        <v>9</v>
      </c>
      <c r="L5628" s="359" t="s">
        <v>1381</v>
      </c>
      <c r="M5628" s="368">
        <v>2000</v>
      </c>
      <c r="N5628" s="205">
        <v>38812</v>
      </c>
      <c r="O5628" s="203"/>
    </row>
    <row r="5629" spans="1:15" ht="27.75" hidden="1" customHeight="1" x14ac:dyDescent="0.25">
      <c r="A5629" s="203" t="s">
        <v>2184</v>
      </c>
      <c r="B5629" s="202" t="s">
        <v>540</v>
      </c>
      <c r="C5629" s="203" t="s">
        <v>1376</v>
      </c>
      <c r="D5629" s="202" t="s">
        <v>544</v>
      </c>
      <c r="E5629" s="202" t="s">
        <v>1840</v>
      </c>
      <c r="F5629" s="202" t="s">
        <v>475</v>
      </c>
      <c r="G5629" s="259" t="s">
        <v>515</v>
      </c>
      <c r="H5629" s="361" t="s">
        <v>1378</v>
      </c>
      <c r="I5629" s="359" t="s">
        <v>1385</v>
      </c>
      <c r="J5629" s="359" t="s">
        <v>1380</v>
      </c>
      <c r="K5629" s="359" t="s">
        <v>9</v>
      </c>
      <c r="L5629" s="359" t="s">
        <v>1381</v>
      </c>
      <c r="M5629" s="368">
        <v>2000</v>
      </c>
      <c r="N5629" s="205">
        <v>38812</v>
      </c>
      <c r="O5629" s="203"/>
    </row>
    <row r="5630" spans="1:15" ht="27.75" hidden="1" customHeight="1" x14ac:dyDescent="0.25">
      <c r="A5630" s="203" t="s">
        <v>2184</v>
      </c>
      <c r="B5630" s="202" t="s">
        <v>540</v>
      </c>
      <c r="C5630" s="203" t="s">
        <v>1376</v>
      </c>
      <c r="D5630" s="202" t="s">
        <v>673</v>
      </c>
      <c r="E5630" s="202" t="s">
        <v>2186</v>
      </c>
      <c r="F5630" s="202" t="s">
        <v>475</v>
      </c>
      <c r="G5630" s="253">
        <v>1.58</v>
      </c>
      <c r="H5630" s="361" t="s">
        <v>1378</v>
      </c>
      <c r="I5630" s="359" t="s">
        <v>1379</v>
      </c>
      <c r="J5630" s="359" t="s">
        <v>1380</v>
      </c>
      <c r="K5630" s="359" t="s">
        <v>9</v>
      </c>
      <c r="L5630" s="359" t="s">
        <v>1381</v>
      </c>
      <c r="M5630" s="368">
        <v>2000</v>
      </c>
      <c r="N5630" s="205">
        <v>38812</v>
      </c>
      <c r="O5630" s="203"/>
    </row>
    <row r="5631" spans="1:15" ht="27.75" hidden="1" customHeight="1" x14ac:dyDescent="0.25">
      <c r="A5631" s="203" t="s">
        <v>2184</v>
      </c>
      <c r="B5631" s="202" t="s">
        <v>540</v>
      </c>
      <c r="C5631" s="203" t="s">
        <v>1376</v>
      </c>
      <c r="D5631" s="202" t="s">
        <v>673</v>
      </c>
      <c r="E5631" s="202" t="s">
        <v>2186</v>
      </c>
      <c r="F5631" s="202" t="s">
        <v>475</v>
      </c>
      <c r="G5631" s="253">
        <v>0.6</v>
      </c>
      <c r="H5631" s="361" t="s">
        <v>1378</v>
      </c>
      <c r="I5631" s="359" t="s">
        <v>1382</v>
      </c>
      <c r="J5631" s="359" t="s">
        <v>1380</v>
      </c>
      <c r="K5631" s="359" t="s">
        <v>9</v>
      </c>
      <c r="L5631" s="359" t="s">
        <v>1381</v>
      </c>
      <c r="M5631" s="368">
        <v>2000</v>
      </c>
      <c r="N5631" s="205">
        <v>38812</v>
      </c>
      <c r="O5631" s="203"/>
    </row>
    <row r="5632" spans="1:15" ht="27.75" hidden="1" customHeight="1" x14ac:dyDescent="0.25">
      <c r="A5632" s="203" t="s">
        <v>2184</v>
      </c>
      <c r="B5632" s="202" t="s">
        <v>540</v>
      </c>
      <c r="C5632" s="203" t="s">
        <v>1376</v>
      </c>
      <c r="D5632" s="202" t="s">
        <v>673</v>
      </c>
      <c r="E5632" s="202" t="s">
        <v>2186</v>
      </c>
      <c r="F5632" s="202" t="s">
        <v>475</v>
      </c>
      <c r="G5632" s="253">
        <v>0.28999999999999998</v>
      </c>
      <c r="H5632" s="361" t="s">
        <v>1378</v>
      </c>
      <c r="I5632" s="359" t="s">
        <v>1383</v>
      </c>
      <c r="J5632" s="359" t="s">
        <v>1380</v>
      </c>
      <c r="K5632" s="359" t="s">
        <v>9</v>
      </c>
      <c r="L5632" s="359" t="s">
        <v>1381</v>
      </c>
      <c r="M5632" s="368">
        <v>2000</v>
      </c>
      <c r="N5632" s="205">
        <v>38812</v>
      </c>
      <c r="O5632" s="203"/>
    </row>
    <row r="5633" spans="1:15" ht="27.75" hidden="1" customHeight="1" x14ac:dyDescent="0.25">
      <c r="A5633" s="203" t="s">
        <v>2184</v>
      </c>
      <c r="B5633" s="202" t="s">
        <v>540</v>
      </c>
      <c r="C5633" s="203" t="s">
        <v>1376</v>
      </c>
      <c r="D5633" s="202" t="s">
        <v>673</v>
      </c>
      <c r="E5633" s="202" t="s">
        <v>2186</v>
      </c>
      <c r="F5633" s="202" t="s">
        <v>475</v>
      </c>
      <c r="G5633" s="253">
        <v>0.08</v>
      </c>
      <c r="H5633" s="361" t="s">
        <v>1378</v>
      </c>
      <c r="I5633" s="359" t="s">
        <v>1384</v>
      </c>
      <c r="J5633" s="359" t="s">
        <v>1380</v>
      </c>
      <c r="K5633" s="359" t="s">
        <v>9</v>
      </c>
      <c r="L5633" s="359" t="s">
        <v>1381</v>
      </c>
      <c r="M5633" s="368">
        <v>2000</v>
      </c>
      <c r="N5633" s="205">
        <v>38812</v>
      </c>
      <c r="O5633" s="203"/>
    </row>
    <row r="5634" spans="1:15" ht="27.75" hidden="1" customHeight="1" x14ac:dyDescent="0.25">
      <c r="A5634" s="203" t="s">
        <v>2184</v>
      </c>
      <c r="B5634" s="202" t="s">
        <v>540</v>
      </c>
      <c r="C5634" s="203" t="s">
        <v>1376</v>
      </c>
      <c r="D5634" s="202" t="s">
        <v>673</v>
      </c>
      <c r="E5634" s="202" t="s">
        <v>2186</v>
      </c>
      <c r="F5634" s="202" t="s">
        <v>475</v>
      </c>
      <c r="G5634" s="253">
        <v>0.03</v>
      </c>
      <c r="H5634" s="361" t="s">
        <v>1378</v>
      </c>
      <c r="I5634" s="359" t="s">
        <v>1385</v>
      </c>
      <c r="J5634" s="359" t="s">
        <v>1380</v>
      </c>
      <c r="K5634" s="359" t="s">
        <v>9</v>
      </c>
      <c r="L5634" s="359" t="s">
        <v>1381</v>
      </c>
      <c r="M5634" s="368">
        <v>2000</v>
      </c>
      <c r="N5634" s="205">
        <v>38812</v>
      </c>
      <c r="O5634" s="203"/>
    </row>
    <row r="5635" spans="1:15" ht="27.75" hidden="1" customHeight="1" x14ac:dyDescent="0.25">
      <c r="A5635" s="203" t="s">
        <v>2184</v>
      </c>
      <c r="B5635" s="202" t="s">
        <v>540</v>
      </c>
      <c r="C5635" s="203" t="s">
        <v>1376</v>
      </c>
      <c r="D5635" s="202" t="s">
        <v>541</v>
      </c>
      <c r="E5635" s="202" t="s">
        <v>1840</v>
      </c>
      <c r="F5635" s="202" t="s">
        <v>475</v>
      </c>
      <c r="G5635" s="253">
        <v>1.17</v>
      </c>
      <c r="H5635" s="361" t="s">
        <v>1378</v>
      </c>
      <c r="I5635" s="359" t="s">
        <v>1379</v>
      </c>
      <c r="J5635" s="359" t="s">
        <v>1380</v>
      </c>
      <c r="K5635" s="359" t="s">
        <v>9</v>
      </c>
      <c r="L5635" s="359" t="s">
        <v>1381</v>
      </c>
      <c r="M5635" s="368">
        <v>2001</v>
      </c>
      <c r="N5635" s="205">
        <v>38812</v>
      </c>
      <c r="O5635" s="203"/>
    </row>
    <row r="5636" spans="1:15" ht="27.75" hidden="1" customHeight="1" x14ac:dyDescent="0.25">
      <c r="A5636" s="203" t="s">
        <v>2184</v>
      </c>
      <c r="B5636" s="202" t="s">
        <v>540</v>
      </c>
      <c r="C5636" s="203" t="s">
        <v>1376</v>
      </c>
      <c r="D5636" s="202" t="s">
        <v>541</v>
      </c>
      <c r="E5636" s="202" t="s">
        <v>1840</v>
      </c>
      <c r="F5636" s="202" t="s">
        <v>475</v>
      </c>
      <c r="G5636" s="253">
        <v>0.45</v>
      </c>
      <c r="H5636" s="361" t="s">
        <v>1378</v>
      </c>
      <c r="I5636" s="359" t="s">
        <v>1382</v>
      </c>
      <c r="J5636" s="359" t="s">
        <v>1380</v>
      </c>
      <c r="K5636" s="359" t="s">
        <v>9</v>
      </c>
      <c r="L5636" s="359" t="s">
        <v>1381</v>
      </c>
      <c r="M5636" s="368">
        <v>2001</v>
      </c>
      <c r="N5636" s="205">
        <v>38812</v>
      </c>
      <c r="O5636" s="203"/>
    </row>
    <row r="5637" spans="1:15" ht="27.75" hidden="1" customHeight="1" x14ac:dyDescent="0.25">
      <c r="A5637" s="203" t="s">
        <v>2184</v>
      </c>
      <c r="B5637" s="202" t="s">
        <v>540</v>
      </c>
      <c r="C5637" s="203" t="s">
        <v>1376</v>
      </c>
      <c r="D5637" s="202" t="s">
        <v>541</v>
      </c>
      <c r="E5637" s="202" t="s">
        <v>1840</v>
      </c>
      <c r="F5637" s="202" t="s">
        <v>475</v>
      </c>
      <c r="G5637" s="253">
        <v>0.21</v>
      </c>
      <c r="H5637" s="361" t="s">
        <v>1378</v>
      </c>
      <c r="I5637" s="359" t="s">
        <v>1383</v>
      </c>
      <c r="J5637" s="359" t="s">
        <v>1380</v>
      </c>
      <c r="K5637" s="359" t="s">
        <v>9</v>
      </c>
      <c r="L5637" s="359" t="s">
        <v>1381</v>
      </c>
      <c r="M5637" s="368">
        <v>2001</v>
      </c>
      <c r="N5637" s="205">
        <v>38812</v>
      </c>
      <c r="O5637" s="203"/>
    </row>
    <row r="5638" spans="1:15" ht="27.75" hidden="1" customHeight="1" x14ac:dyDescent="0.25">
      <c r="A5638" s="203" t="s">
        <v>2184</v>
      </c>
      <c r="B5638" s="202" t="s">
        <v>540</v>
      </c>
      <c r="C5638" s="203" t="s">
        <v>1376</v>
      </c>
      <c r="D5638" s="202" t="s">
        <v>541</v>
      </c>
      <c r="E5638" s="202" t="s">
        <v>1840</v>
      </c>
      <c r="F5638" s="202" t="s">
        <v>475</v>
      </c>
      <c r="G5638" s="253">
        <v>0.06</v>
      </c>
      <c r="H5638" s="361" t="s">
        <v>1378</v>
      </c>
      <c r="I5638" s="359" t="s">
        <v>1384</v>
      </c>
      <c r="J5638" s="359" t="s">
        <v>1380</v>
      </c>
      <c r="K5638" s="359" t="s">
        <v>9</v>
      </c>
      <c r="L5638" s="359" t="s">
        <v>1381</v>
      </c>
      <c r="M5638" s="368">
        <v>2001</v>
      </c>
      <c r="N5638" s="205">
        <v>38812</v>
      </c>
      <c r="O5638" s="203"/>
    </row>
    <row r="5639" spans="1:15" ht="27.75" hidden="1" customHeight="1" x14ac:dyDescent="0.25">
      <c r="A5639" s="203" t="s">
        <v>2184</v>
      </c>
      <c r="B5639" s="202" t="s">
        <v>540</v>
      </c>
      <c r="C5639" s="203" t="s">
        <v>1376</v>
      </c>
      <c r="D5639" s="202" t="s">
        <v>541</v>
      </c>
      <c r="E5639" s="202" t="s">
        <v>1840</v>
      </c>
      <c r="F5639" s="202" t="s">
        <v>475</v>
      </c>
      <c r="G5639" s="253">
        <v>0.02</v>
      </c>
      <c r="H5639" s="361" t="s">
        <v>1378</v>
      </c>
      <c r="I5639" s="359" t="s">
        <v>1385</v>
      </c>
      <c r="J5639" s="359" t="s">
        <v>1380</v>
      </c>
      <c r="K5639" s="359" t="s">
        <v>9</v>
      </c>
      <c r="L5639" s="359" t="s">
        <v>1381</v>
      </c>
      <c r="M5639" s="368">
        <v>2001</v>
      </c>
      <c r="N5639" s="205">
        <v>38812</v>
      </c>
      <c r="O5639" s="203"/>
    </row>
    <row r="5640" spans="1:15" ht="27.75" hidden="1" customHeight="1" x14ac:dyDescent="0.25">
      <c r="A5640" s="203" t="s">
        <v>2184</v>
      </c>
      <c r="B5640" s="202" t="s">
        <v>540</v>
      </c>
      <c r="C5640" s="203" t="s">
        <v>1403</v>
      </c>
      <c r="D5640" s="202" t="s">
        <v>1404</v>
      </c>
      <c r="E5640" s="202" t="s">
        <v>1405</v>
      </c>
      <c r="F5640" s="202" t="s">
        <v>475</v>
      </c>
      <c r="G5640" s="253">
        <v>154</v>
      </c>
      <c r="H5640" s="361" t="s">
        <v>1406</v>
      </c>
      <c r="I5640" s="359" t="s">
        <v>1407</v>
      </c>
      <c r="J5640" s="359" t="s">
        <v>1380</v>
      </c>
      <c r="K5640" s="359" t="s">
        <v>22</v>
      </c>
      <c r="L5640" s="359" t="s">
        <v>1408</v>
      </c>
      <c r="M5640" s="368" t="s">
        <v>1407</v>
      </c>
      <c r="N5640" s="205">
        <v>42486</v>
      </c>
      <c r="O5640" s="203"/>
    </row>
    <row r="5641" spans="1:15" ht="27.75" hidden="1" customHeight="1" x14ac:dyDescent="0.25">
      <c r="A5641" s="203" t="s">
        <v>2187</v>
      </c>
      <c r="B5641" s="202" t="s">
        <v>702</v>
      </c>
      <c r="C5641" s="203" t="s">
        <v>1518</v>
      </c>
      <c r="D5641" s="202" t="s">
        <v>1519</v>
      </c>
      <c r="E5641" s="202" t="s">
        <v>1520</v>
      </c>
      <c r="F5641" s="202" t="s">
        <v>475</v>
      </c>
      <c r="G5641" s="253">
        <v>0.19</v>
      </c>
      <c r="H5641" s="361" t="s">
        <v>1406</v>
      </c>
      <c r="I5641" s="359" t="s">
        <v>1407</v>
      </c>
      <c r="J5641" s="358">
        <v>0.34</v>
      </c>
      <c r="K5641" s="359" t="s">
        <v>1113</v>
      </c>
      <c r="L5641" s="359" t="s">
        <v>1408</v>
      </c>
      <c r="M5641" s="368">
        <v>1992</v>
      </c>
      <c r="N5641" s="207" t="s">
        <v>1521</v>
      </c>
      <c r="O5641" s="203"/>
    </row>
    <row r="5642" spans="1:15" ht="27.75" hidden="1" customHeight="1" x14ac:dyDescent="0.25">
      <c r="A5642" s="213" t="s">
        <v>2187</v>
      </c>
      <c r="B5642" s="202" t="s">
        <v>702</v>
      </c>
      <c r="C5642" s="203" t="s">
        <v>1403</v>
      </c>
      <c r="D5642" s="202" t="s">
        <v>1404</v>
      </c>
      <c r="E5642" s="202" t="s">
        <v>1405</v>
      </c>
      <c r="F5642" s="202" t="s">
        <v>475</v>
      </c>
      <c r="G5642" s="253">
        <v>154</v>
      </c>
      <c r="H5642" s="361" t="s">
        <v>1406</v>
      </c>
      <c r="I5642" s="359" t="s">
        <v>1407</v>
      </c>
      <c r="J5642" s="208">
        <v>0</v>
      </c>
      <c r="K5642" s="359" t="s">
        <v>22</v>
      </c>
      <c r="L5642" s="359" t="s">
        <v>1408</v>
      </c>
      <c r="M5642" s="368" t="s">
        <v>1407</v>
      </c>
      <c r="N5642" s="205">
        <v>42486</v>
      </c>
      <c r="O5642" s="203"/>
    </row>
    <row r="5643" spans="1:15" ht="27.75" hidden="1" customHeight="1" x14ac:dyDescent="0.25">
      <c r="A5643" s="203" t="s">
        <v>2188</v>
      </c>
      <c r="B5643" s="202" t="s">
        <v>589</v>
      </c>
      <c r="C5643" s="203" t="s">
        <v>1893</v>
      </c>
      <c r="D5643" s="202" t="s">
        <v>745</v>
      </c>
      <c r="E5643" s="202" t="s">
        <v>1894</v>
      </c>
      <c r="F5643" s="202" t="s">
        <v>475</v>
      </c>
      <c r="G5643" s="253">
        <v>186.8</v>
      </c>
      <c r="H5643" s="361" t="s">
        <v>1456</v>
      </c>
      <c r="I5643" s="359" t="s">
        <v>1407</v>
      </c>
      <c r="J5643" s="358">
        <v>0.39069999999999999</v>
      </c>
      <c r="K5643" s="359" t="s">
        <v>1113</v>
      </c>
      <c r="L5643" s="359" t="s">
        <v>1408</v>
      </c>
      <c r="M5643" s="368">
        <v>1999</v>
      </c>
      <c r="N5643" s="205">
        <v>40282</v>
      </c>
      <c r="O5643" s="203" t="s">
        <v>1895</v>
      </c>
    </row>
    <row r="5644" spans="1:15" ht="27.75" hidden="1" customHeight="1" x14ac:dyDescent="0.25">
      <c r="A5644" s="203" t="s">
        <v>2188</v>
      </c>
      <c r="B5644" s="202" t="s">
        <v>589</v>
      </c>
      <c r="C5644" s="203" t="s">
        <v>1893</v>
      </c>
      <c r="D5644" s="202" t="s">
        <v>745</v>
      </c>
      <c r="E5644" s="202" t="s">
        <v>1894</v>
      </c>
      <c r="F5644" s="202" t="s">
        <v>475</v>
      </c>
      <c r="G5644" s="253">
        <v>0.51100000000000001</v>
      </c>
      <c r="H5644" s="361" t="s">
        <v>527</v>
      </c>
      <c r="I5644" s="359" t="s">
        <v>1407</v>
      </c>
      <c r="J5644" s="358">
        <v>0.39090000000000003</v>
      </c>
      <c r="K5644" s="359" t="s">
        <v>1113</v>
      </c>
      <c r="L5644" s="359" t="s">
        <v>1392</v>
      </c>
      <c r="M5644" s="368">
        <v>1999</v>
      </c>
      <c r="N5644" s="205">
        <v>40282</v>
      </c>
      <c r="O5644" s="203" t="s">
        <v>1895</v>
      </c>
    </row>
    <row r="5645" spans="1:15" ht="27.75" hidden="1" customHeight="1" x14ac:dyDescent="0.25">
      <c r="A5645" s="203" t="s">
        <v>2188</v>
      </c>
      <c r="B5645" s="202" t="s">
        <v>589</v>
      </c>
      <c r="C5645" s="203" t="s">
        <v>1893</v>
      </c>
      <c r="D5645" s="202" t="s">
        <v>612</v>
      </c>
      <c r="E5645" s="202" t="s">
        <v>1458</v>
      </c>
      <c r="F5645" s="202" t="s">
        <v>475</v>
      </c>
      <c r="G5645" s="253">
        <v>127.7</v>
      </c>
      <c r="H5645" s="361" t="s">
        <v>1456</v>
      </c>
      <c r="I5645" s="359" t="s">
        <v>1407</v>
      </c>
      <c r="J5645" s="358">
        <v>0.37</v>
      </c>
      <c r="K5645" s="359" t="s">
        <v>1113</v>
      </c>
      <c r="L5645" s="359" t="s">
        <v>1408</v>
      </c>
      <c r="M5645" s="368">
        <v>1999</v>
      </c>
      <c r="N5645" s="205">
        <v>40282</v>
      </c>
      <c r="O5645" s="203" t="s">
        <v>1895</v>
      </c>
    </row>
    <row r="5646" spans="1:15" ht="27.75" hidden="1" customHeight="1" x14ac:dyDescent="0.25">
      <c r="A5646" s="203" t="s">
        <v>2188</v>
      </c>
      <c r="B5646" s="202" t="s">
        <v>589</v>
      </c>
      <c r="C5646" s="203" t="s">
        <v>1893</v>
      </c>
      <c r="D5646" s="202" t="s">
        <v>612</v>
      </c>
      <c r="E5646" s="202" t="s">
        <v>1458</v>
      </c>
      <c r="F5646" s="202" t="s">
        <v>475</v>
      </c>
      <c r="G5646" s="253">
        <v>0.35</v>
      </c>
      <c r="H5646" s="361" t="s">
        <v>527</v>
      </c>
      <c r="I5646" s="359" t="s">
        <v>1407</v>
      </c>
      <c r="J5646" s="358">
        <v>0.37</v>
      </c>
      <c r="K5646" s="359" t="s">
        <v>1113</v>
      </c>
      <c r="L5646" s="359" t="s">
        <v>1392</v>
      </c>
      <c r="M5646" s="368">
        <v>1999</v>
      </c>
      <c r="N5646" s="205">
        <v>40282</v>
      </c>
      <c r="O5646" s="203" t="s">
        <v>1895</v>
      </c>
    </row>
    <row r="5647" spans="1:15" ht="27.75" hidden="1" customHeight="1" x14ac:dyDescent="0.25">
      <c r="A5647" s="203" t="s">
        <v>2188</v>
      </c>
      <c r="B5647" s="202" t="s">
        <v>589</v>
      </c>
      <c r="C5647" s="203" t="s">
        <v>1674</v>
      </c>
      <c r="D5647" s="202" t="s">
        <v>1702</v>
      </c>
      <c r="E5647" s="202" t="s">
        <v>1703</v>
      </c>
      <c r="F5647" s="202" t="s">
        <v>505</v>
      </c>
      <c r="G5647" s="253">
        <v>193.9</v>
      </c>
      <c r="H5647" s="361" t="s">
        <v>1433</v>
      </c>
      <c r="I5647" s="359" t="s">
        <v>1407</v>
      </c>
      <c r="J5647" s="358">
        <v>0.84060000000000001</v>
      </c>
      <c r="K5647" s="361" t="s">
        <v>1113</v>
      </c>
      <c r="L5647" s="359" t="s">
        <v>1408</v>
      </c>
      <c r="M5647" s="368">
        <v>2010</v>
      </c>
      <c r="N5647" s="205">
        <v>42912</v>
      </c>
      <c r="O5647" s="203"/>
    </row>
    <row r="5648" spans="1:15" ht="27.75" hidden="1" customHeight="1" x14ac:dyDescent="0.25">
      <c r="A5648" s="203" t="s">
        <v>2188</v>
      </c>
      <c r="B5648" s="202" t="s">
        <v>589</v>
      </c>
      <c r="C5648" s="203" t="s">
        <v>1674</v>
      </c>
      <c r="D5648" s="202" t="s">
        <v>1702</v>
      </c>
      <c r="E5648" s="202" t="s">
        <v>1703</v>
      </c>
      <c r="F5648" s="202" t="s">
        <v>505</v>
      </c>
      <c r="G5648" s="253">
        <v>0.53100000000000003</v>
      </c>
      <c r="H5648" s="361" t="s">
        <v>1414</v>
      </c>
      <c r="I5648" s="359" t="s">
        <v>1407</v>
      </c>
      <c r="J5648" s="358">
        <v>0.84060000000000001</v>
      </c>
      <c r="K5648" s="361" t="s">
        <v>1113</v>
      </c>
      <c r="L5648" s="359" t="s">
        <v>1392</v>
      </c>
      <c r="M5648" s="368">
        <v>2010</v>
      </c>
      <c r="N5648" s="205">
        <v>42912</v>
      </c>
      <c r="O5648" s="203"/>
    </row>
    <row r="5649" spans="1:15" ht="27.75" hidden="1" customHeight="1" x14ac:dyDescent="0.25">
      <c r="A5649" s="203" t="s">
        <v>2188</v>
      </c>
      <c r="B5649" s="202" t="s">
        <v>589</v>
      </c>
      <c r="C5649" s="203" t="s">
        <v>1674</v>
      </c>
      <c r="D5649" s="202" t="s">
        <v>1898</v>
      </c>
      <c r="E5649" s="202" t="s">
        <v>1743</v>
      </c>
      <c r="F5649" s="202" t="s">
        <v>505</v>
      </c>
      <c r="G5649" s="253">
        <v>37.6</v>
      </c>
      <c r="H5649" s="361" t="s">
        <v>1433</v>
      </c>
      <c r="I5649" s="359" t="s">
        <v>1407</v>
      </c>
      <c r="J5649" s="358">
        <v>0</v>
      </c>
      <c r="K5649" s="361" t="s">
        <v>1113</v>
      </c>
      <c r="L5649" s="359" t="s">
        <v>1408</v>
      </c>
      <c r="M5649" s="368">
        <v>2010</v>
      </c>
      <c r="N5649" s="205">
        <v>42912</v>
      </c>
      <c r="O5649" s="203"/>
    </row>
    <row r="5650" spans="1:15" ht="27.75" hidden="1" customHeight="1" x14ac:dyDescent="0.25">
      <c r="A5650" s="203" t="s">
        <v>2188</v>
      </c>
      <c r="B5650" s="202" t="s">
        <v>589</v>
      </c>
      <c r="C5650" s="203" t="s">
        <v>1674</v>
      </c>
      <c r="D5650" s="202" t="s">
        <v>1898</v>
      </c>
      <c r="E5650" s="202" t="s">
        <v>1743</v>
      </c>
      <c r="F5650" s="202" t="s">
        <v>505</v>
      </c>
      <c r="G5650" s="253">
        <v>0.10299999999999999</v>
      </c>
      <c r="H5650" s="361" t="s">
        <v>1414</v>
      </c>
      <c r="I5650" s="359" t="s">
        <v>1407</v>
      </c>
      <c r="J5650" s="358">
        <v>0</v>
      </c>
      <c r="K5650" s="361" t="s">
        <v>1113</v>
      </c>
      <c r="L5650" s="359" t="s">
        <v>1392</v>
      </c>
      <c r="M5650" s="368">
        <v>2010</v>
      </c>
      <c r="N5650" s="205">
        <v>42912</v>
      </c>
      <c r="O5650" s="203"/>
    </row>
    <row r="5651" spans="1:15" ht="27.75" hidden="1" customHeight="1" x14ac:dyDescent="0.25">
      <c r="A5651" s="203" t="s">
        <v>2188</v>
      </c>
      <c r="B5651" s="202" t="s">
        <v>589</v>
      </c>
      <c r="C5651" s="203" t="s">
        <v>1674</v>
      </c>
      <c r="D5651" s="202" t="s">
        <v>1677</v>
      </c>
      <c r="E5651" s="202" t="s">
        <v>1678</v>
      </c>
      <c r="F5651" s="202" t="s">
        <v>505</v>
      </c>
      <c r="G5651" s="253">
        <v>32.17</v>
      </c>
      <c r="H5651" s="361" t="s">
        <v>1400</v>
      </c>
      <c r="I5651" s="359" t="s">
        <v>1379</v>
      </c>
      <c r="J5651" s="358">
        <v>0.19</v>
      </c>
      <c r="K5651" s="361" t="s">
        <v>1391</v>
      </c>
      <c r="L5651" s="359" t="s">
        <v>1392</v>
      </c>
      <c r="M5651" s="368">
        <v>2010</v>
      </c>
      <c r="N5651" s="205">
        <v>42912</v>
      </c>
      <c r="O5651" s="203"/>
    </row>
    <row r="5652" spans="1:15" ht="27.75" hidden="1" customHeight="1" x14ac:dyDescent="0.25">
      <c r="A5652" s="203" t="s">
        <v>2188</v>
      </c>
      <c r="B5652" s="202" t="s">
        <v>589</v>
      </c>
      <c r="C5652" s="203" t="s">
        <v>1674</v>
      </c>
      <c r="D5652" s="202" t="s">
        <v>1677</v>
      </c>
      <c r="E5652" s="202" t="s">
        <v>1678</v>
      </c>
      <c r="F5652" s="202" t="s">
        <v>505</v>
      </c>
      <c r="G5652" s="253">
        <v>10.050000000000001</v>
      </c>
      <c r="H5652" s="361" t="s">
        <v>1400</v>
      </c>
      <c r="I5652" s="359" t="s">
        <v>1382</v>
      </c>
      <c r="J5652" s="358">
        <v>0</v>
      </c>
      <c r="K5652" s="361" t="s">
        <v>1391</v>
      </c>
      <c r="L5652" s="359" t="s">
        <v>1392</v>
      </c>
      <c r="M5652" s="368">
        <v>2010</v>
      </c>
      <c r="N5652" s="205">
        <v>42912</v>
      </c>
      <c r="O5652" s="203"/>
    </row>
    <row r="5653" spans="1:15" ht="27.75" hidden="1" customHeight="1" x14ac:dyDescent="0.25">
      <c r="A5653" s="203" t="s">
        <v>2188</v>
      </c>
      <c r="B5653" s="202" t="s">
        <v>589</v>
      </c>
      <c r="C5653" s="203" t="s">
        <v>1674</v>
      </c>
      <c r="D5653" s="202" t="s">
        <v>1677</v>
      </c>
      <c r="E5653" s="202" t="s">
        <v>1678</v>
      </c>
      <c r="F5653" s="202" t="s">
        <v>505</v>
      </c>
      <c r="G5653" s="253">
        <v>2.75</v>
      </c>
      <c r="H5653" s="361" t="s">
        <v>1400</v>
      </c>
      <c r="I5653" s="359" t="s">
        <v>1383</v>
      </c>
      <c r="J5653" s="358">
        <v>0.08</v>
      </c>
      <c r="K5653" s="361" t="s">
        <v>1391</v>
      </c>
      <c r="L5653" s="359" t="s">
        <v>1392</v>
      </c>
      <c r="M5653" s="368">
        <v>2010</v>
      </c>
      <c r="N5653" s="205">
        <v>42912</v>
      </c>
      <c r="O5653" s="203"/>
    </row>
    <row r="5654" spans="1:15" ht="27.75" hidden="1" customHeight="1" x14ac:dyDescent="0.25">
      <c r="A5654" s="203" t="s">
        <v>2188</v>
      </c>
      <c r="B5654" s="202" t="s">
        <v>589</v>
      </c>
      <c r="C5654" s="203" t="s">
        <v>1674</v>
      </c>
      <c r="D5654" s="202" t="s">
        <v>1677</v>
      </c>
      <c r="E5654" s="202" t="s">
        <v>1678</v>
      </c>
      <c r="F5654" s="202" t="s">
        <v>505</v>
      </c>
      <c r="G5654" s="253">
        <v>1.06</v>
      </c>
      <c r="H5654" s="361" t="s">
        <v>1400</v>
      </c>
      <c r="I5654" s="359" t="s">
        <v>1384</v>
      </c>
      <c r="J5654" s="358">
        <v>0.25</v>
      </c>
      <c r="K5654" s="361" t="s">
        <v>1391</v>
      </c>
      <c r="L5654" s="359" t="s">
        <v>1392</v>
      </c>
      <c r="M5654" s="368">
        <v>2010</v>
      </c>
      <c r="N5654" s="205">
        <v>42912</v>
      </c>
      <c r="O5654" s="203"/>
    </row>
    <row r="5655" spans="1:15" ht="27.75" hidden="1" customHeight="1" x14ac:dyDescent="0.25">
      <c r="A5655" s="203" t="s">
        <v>2188</v>
      </c>
      <c r="B5655" s="202" t="s">
        <v>589</v>
      </c>
      <c r="C5655" s="203" t="s">
        <v>1674</v>
      </c>
      <c r="D5655" s="202" t="s">
        <v>1677</v>
      </c>
      <c r="E5655" s="202" t="s">
        <v>1678</v>
      </c>
      <c r="F5655" s="202" t="s">
        <v>505</v>
      </c>
      <c r="G5655" s="253">
        <v>0.49</v>
      </c>
      <c r="H5655" s="361" t="s">
        <v>1400</v>
      </c>
      <c r="I5655" s="359" t="s">
        <v>1385</v>
      </c>
      <c r="J5655" s="358">
        <v>0</v>
      </c>
      <c r="K5655" s="361" t="s">
        <v>1391</v>
      </c>
      <c r="L5655" s="359" t="s">
        <v>1392</v>
      </c>
      <c r="M5655" s="368">
        <v>2010</v>
      </c>
      <c r="N5655" s="205">
        <v>42912</v>
      </c>
      <c r="O5655" s="203"/>
    </row>
    <row r="5656" spans="1:15" ht="27.75" hidden="1" customHeight="1" x14ac:dyDescent="0.25">
      <c r="A5656" s="203" t="s">
        <v>2188</v>
      </c>
      <c r="B5656" s="202" t="s">
        <v>589</v>
      </c>
      <c r="C5656" s="203" t="s">
        <v>1674</v>
      </c>
      <c r="D5656" s="202" t="s">
        <v>1677</v>
      </c>
      <c r="E5656" s="202" t="s">
        <v>1678</v>
      </c>
      <c r="F5656" s="202" t="s">
        <v>505</v>
      </c>
      <c r="G5656" s="253">
        <v>625.82000000000005</v>
      </c>
      <c r="H5656" s="361" t="s">
        <v>1414</v>
      </c>
      <c r="I5656" s="359" t="s">
        <v>1379</v>
      </c>
      <c r="J5656" s="358">
        <v>0.48499999999999999</v>
      </c>
      <c r="K5656" s="361" t="s">
        <v>22</v>
      </c>
      <c r="L5656" s="359" t="s">
        <v>1392</v>
      </c>
      <c r="M5656" s="368">
        <v>2010</v>
      </c>
      <c r="N5656" s="205">
        <v>42912</v>
      </c>
      <c r="O5656" s="203"/>
    </row>
    <row r="5657" spans="1:15" ht="27.75" hidden="1" customHeight="1" x14ac:dyDescent="0.25">
      <c r="A5657" s="203" t="s">
        <v>2188</v>
      </c>
      <c r="B5657" s="202" t="s">
        <v>589</v>
      </c>
      <c r="C5657" s="203" t="s">
        <v>1674</v>
      </c>
      <c r="D5657" s="202" t="s">
        <v>1677</v>
      </c>
      <c r="E5657" s="202" t="s">
        <v>1678</v>
      </c>
      <c r="F5657" s="202" t="s">
        <v>505</v>
      </c>
      <c r="G5657" s="253">
        <v>278.56</v>
      </c>
      <c r="H5657" s="361" t="s">
        <v>1414</v>
      </c>
      <c r="I5657" s="359" t="s">
        <v>1382</v>
      </c>
      <c r="J5657" s="358">
        <v>0.63600000000000001</v>
      </c>
      <c r="K5657" s="361" t="s">
        <v>22</v>
      </c>
      <c r="L5657" s="359" t="s">
        <v>1392</v>
      </c>
      <c r="M5657" s="368">
        <v>2010</v>
      </c>
      <c r="N5657" s="205">
        <v>42912</v>
      </c>
      <c r="O5657" s="203"/>
    </row>
    <row r="5658" spans="1:15" ht="27.75" hidden="1" customHeight="1" x14ac:dyDescent="0.25">
      <c r="A5658" s="203" t="s">
        <v>2188</v>
      </c>
      <c r="B5658" s="202" t="s">
        <v>589</v>
      </c>
      <c r="C5658" s="203" t="s">
        <v>1674</v>
      </c>
      <c r="D5658" s="202" t="s">
        <v>1677</v>
      </c>
      <c r="E5658" s="202" t="s">
        <v>1678</v>
      </c>
      <c r="F5658" s="202" t="s">
        <v>505</v>
      </c>
      <c r="G5658" s="253">
        <v>113.94</v>
      </c>
      <c r="H5658" s="361" t="s">
        <v>1414</v>
      </c>
      <c r="I5658" s="359" t="s">
        <v>1383</v>
      </c>
      <c r="J5658" s="358">
        <v>0.58899999999999997</v>
      </c>
      <c r="K5658" s="361" t="s">
        <v>22</v>
      </c>
      <c r="L5658" s="359" t="s">
        <v>1392</v>
      </c>
      <c r="M5658" s="368">
        <v>2010</v>
      </c>
      <c r="N5658" s="205">
        <v>42912</v>
      </c>
      <c r="O5658" s="203"/>
    </row>
    <row r="5659" spans="1:15" ht="27.75" hidden="1" customHeight="1" x14ac:dyDescent="0.25">
      <c r="A5659" s="203" t="s">
        <v>2188</v>
      </c>
      <c r="B5659" s="202" t="s">
        <v>589</v>
      </c>
      <c r="C5659" s="203" t="s">
        <v>1674</v>
      </c>
      <c r="D5659" s="202" t="s">
        <v>1677</v>
      </c>
      <c r="E5659" s="202" t="s">
        <v>1678</v>
      </c>
      <c r="F5659" s="202" t="s">
        <v>505</v>
      </c>
      <c r="G5659" s="253">
        <v>90.76</v>
      </c>
      <c r="H5659" s="361" t="s">
        <v>1414</v>
      </c>
      <c r="I5659" s="359" t="s">
        <v>1384</v>
      </c>
      <c r="J5659" s="358">
        <v>0.64400000000000002</v>
      </c>
      <c r="K5659" s="361" t="s">
        <v>22</v>
      </c>
      <c r="L5659" s="359" t="s">
        <v>1392</v>
      </c>
      <c r="M5659" s="368">
        <v>2010</v>
      </c>
      <c r="N5659" s="205">
        <v>42912</v>
      </c>
      <c r="O5659" s="203"/>
    </row>
    <row r="5660" spans="1:15" ht="27.75" hidden="1" customHeight="1" x14ac:dyDescent="0.25">
      <c r="A5660" s="203" t="s">
        <v>2188</v>
      </c>
      <c r="B5660" s="202" t="s">
        <v>589</v>
      </c>
      <c r="C5660" s="203" t="s">
        <v>1674</v>
      </c>
      <c r="D5660" s="202" t="s">
        <v>1677</v>
      </c>
      <c r="E5660" s="202" t="s">
        <v>1678</v>
      </c>
      <c r="F5660" s="202" t="s">
        <v>505</v>
      </c>
      <c r="G5660" s="253">
        <v>67.06</v>
      </c>
      <c r="H5660" s="361" t="s">
        <v>1414</v>
      </c>
      <c r="I5660" s="359" t="s">
        <v>1385</v>
      </c>
      <c r="J5660" s="358">
        <v>0.48</v>
      </c>
      <c r="K5660" s="361" t="s">
        <v>22</v>
      </c>
      <c r="L5660" s="359" t="s">
        <v>1392</v>
      </c>
      <c r="M5660" s="368">
        <v>2010</v>
      </c>
      <c r="N5660" s="205">
        <v>42912</v>
      </c>
      <c r="O5660" s="203"/>
    </row>
    <row r="5661" spans="1:15" ht="27.75" hidden="1" customHeight="1" x14ac:dyDescent="0.25">
      <c r="A5661" s="203" t="s">
        <v>2188</v>
      </c>
      <c r="B5661" s="202" t="s">
        <v>589</v>
      </c>
      <c r="C5661" s="203" t="s">
        <v>1874</v>
      </c>
      <c r="D5661" s="202" t="s">
        <v>650</v>
      </c>
      <c r="E5661" s="202" t="s">
        <v>1875</v>
      </c>
      <c r="F5661" s="202" t="s">
        <v>475</v>
      </c>
      <c r="G5661" s="253">
        <v>3082</v>
      </c>
      <c r="H5661" s="361" t="s">
        <v>1433</v>
      </c>
      <c r="I5661" s="359" t="s">
        <v>1407</v>
      </c>
      <c r="J5661" s="358">
        <v>0.28000000000000003</v>
      </c>
      <c r="K5661" s="359" t="s">
        <v>1113</v>
      </c>
      <c r="L5661" s="359" t="s">
        <v>1408</v>
      </c>
      <c r="M5661" s="368">
        <v>2006</v>
      </c>
      <c r="N5661" s="205">
        <v>40582</v>
      </c>
      <c r="O5661" s="203"/>
    </row>
    <row r="5662" spans="1:15" ht="27.75" hidden="1" customHeight="1" x14ac:dyDescent="0.25">
      <c r="A5662" s="203" t="s">
        <v>2188</v>
      </c>
      <c r="B5662" s="202" t="s">
        <v>589</v>
      </c>
      <c r="C5662" s="203" t="s">
        <v>1874</v>
      </c>
      <c r="D5662" s="202" t="s">
        <v>650</v>
      </c>
      <c r="E5662" s="202" t="s">
        <v>1875</v>
      </c>
      <c r="F5662" s="202" t="s">
        <v>475</v>
      </c>
      <c r="G5662" s="253">
        <v>8.44</v>
      </c>
      <c r="H5662" s="361" t="s">
        <v>1414</v>
      </c>
      <c r="I5662" s="359" t="s">
        <v>1407</v>
      </c>
      <c r="J5662" s="358">
        <v>0.28000000000000003</v>
      </c>
      <c r="K5662" s="359" t="s">
        <v>1113</v>
      </c>
      <c r="L5662" s="359" t="s">
        <v>1392</v>
      </c>
      <c r="M5662" s="368">
        <v>2006</v>
      </c>
      <c r="N5662" s="205">
        <v>40582</v>
      </c>
      <c r="O5662" s="203"/>
    </row>
    <row r="5663" spans="1:15" ht="27.75" hidden="1" customHeight="1" x14ac:dyDescent="0.25">
      <c r="A5663" s="203" t="s">
        <v>2188</v>
      </c>
      <c r="B5663" s="202" t="s">
        <v>589</v>
      </c>
      <c r="C5663" s="203" t="s">
        <v>1808</v>
      </c>
      <c r="D5663" s="202" t="s">
        <v>1809</v>
      </c>
      <c r="E5663" s="202" t="s">
        <v>1810</v>
      </c>
      <c r="F5663" s="202" t="s">
        <v>505</v>
      </c>
      <c r="G5663" s="253">
        <v>19.600000000000001</v>
      </c>
      <c r="H5663" s="361" t="s">
        <v>1448</v>
      </c>
      <c r="I5663" s="359" t="s">
        <v>1407</v>
      </c>
      <c r="J5663" s="358">
        <v>0.2</v>
      </c>
      <c r="K5663" s="359" t="s">
        <v>1113</v>
      </c>
      <c r="L5663" s="359" t="s">
        <v>1408</v>
      </c>
      <c r="M5663" s="368">
        <v>2006</v>
      </c>
      <c r="N5663" s="205">
        <v>41694</v>
      </c>
      <c r="O5663" s="203" t="s">
        <v>1811</v>
      </c>
    </row>
    <row r="5664" spans="1:15" ht="27.75" hidden="1" customHeight="1" x14ac:dyDescent="0.25">
      <c r="A5664" s="203" t="s">
        <v>2188</v>
      </c>
      <c r="B5664" s="202" t="s">
        <v>589</v>
      </c>
      <c r="C5664" s="203" t="s">
        <v>1808</v>
      </c>
      <c r="D5664" s="202" t="s">
        <v>1809</v>
      </c>
      <c r="E5664" s="202" t="s">
        <v>1810</v>
      </c>
      <c r="F5664" s="202" t="s">
        <v>505</v>
      </c>
      <c r="G5664" s="253">
        <v>0.161</v>
      </c>
      <c r="H5664" s="361" t="s">
        <v>1450</v>
      </c>
      <c r="I5664" s="359" t="s">
        <v>1407</v>
      </c>
      <c r="J5664" s="358">
        <v>0.2</v>
      </c>
      <c r="K5664" s="359" t="s">
        <v>1113</v>
      </c>
      <c r="L5664" s="359" t="s">
        <v>1392</v>
      </c>
      <c r="M5664" s="368">
        <v>2006</v>
      </c>
      <c r="N5664" s="205">
        <v>41694</v>
      </c>
      <c r="O5664" s="203" t="s">
        <v>1811</v>
      </c>
    </row>
    <row r="5665" spans="1:15" ht="27.75" hidden="1" customHeight="1" x14ac:dyDescent="0.25">
      <c r="A5665" s="203" t="s">
        <v>2188</v>
      </c>
      <c r="B5665" s="202" t="s">
        <v>589</v>
      </c>
      <c r="C5665" s="203" t="s">
        <v>1808</v>
      </c>
      <c r="D5665" s="202" t="s">
        <v>1658</v>
      </c>
      <c r="E5665" s="202" t="s">
        <v>1659</v>
      </c>
      <c r="F5665" s="202" t="s">
        <v>475</v>
      </c>
      <c r="G5665" s="253">
        <v>588.20000000000005</v>
      </c>
      <c r="H5665" s="361" t="s">
        <v>1400</v>
      </c>
      <c r="I5665" s="359" t="s">
        <v>1379</v>
      </c>
      <c r="J5665" s="359" t="s">
        <v>1380</v>
      </c>
      <c r="K5665" s="359" t="s">
        <v>1391</v>
      </c>
      <c r="L5665" s="359" t="s">
        <v>1392</v>
      </c>
      <c r="M5665" s="368">
        <v>2006</v>
      </c>
      <c r="N5665" s="205">
        <v>41694</v>
      </c>
      <c r="O5665" s="203"/>
    </row>
    <row r="5666" spans="1:15" ht="27.75" hidden="1" customHeight="1" x14ac:dyDescent="0.25">
      <c r="A5666" s="203" t="s">
        <v>2188</v>
      </c>
      <c r="B5666" s="202" t="s">
        <v>589</v>
      </c>
      <c r="C5666" s="203" t="s">
        <v>1808</v>
      </c>
      <c r="D5666" s="202" t="s">
        <v>1658</v>
      </c>
      <c r="E5666" s="202" t="s">
        <v>1659</v>
      </c>
      <c r="F5666" s="202" t="s">
        <v>475</v>
      </c>
      <c r="G5666" s="253">
        <v>285.10000000000002</v>
      </c>
      <c r="H5666" s="361" t="s">
        <v>1400</v>
      </c>
      <c r="I5666" s="359" t="s">
        <v>1382</v>
      </c>
      <c r="J5666" s="359" t="s">
        <v>1380</v>
      </c>
      <c r="K5666" s="359" t="s">
        <v>1391</v>
      </c>
      <c r="L5666" s="359" t="s">
        <v>1392</v>
      </c>
      <c r="M5666" s="368">
        <v>2006</v>
      </c>
      <c r="N5666" s="205">
        <v>41694</v>
      </c>
      <c r="O5666" s="203"/>
    </row>
    <row r="5667" spans="1:15" ht="27.75" hidden="1" customHeight="1" x14ac:dyDescent="0.25">
      <c r="A5667" s="203" t="s">
        <v>2188</v>
      </c>
      <c r="B5667" s="202" t="s">
        <v>589</v>
      </c>
      <c r="C5667" s="203" t="s">
        <v>1808</v>
      </c>
      <c r="D5667" s="202" t="s">
        <v>1658</v>
      </c>
      <c r="E5667" s="202" t="s">
        <v>1659</v>
      </c>
      <c r="F5667" s="202" t="s">
        <v>475</v>
      </c>
      <c r="G5667" s="253">
        <v>103.9</v>
      </c>
      <c r="H5667" s="361" t="s">
        <v>1400</v>
      </c>
      <c r="I5667" s="359" t="s">
        <v>1383</v>
      </c>
      <c r="J5667" s="359" t="s">
        <v>1380</v>
      </c>
      <c r="K5667" s="359" t="s">
        <v>1391</v>
      </c>
      <c r="L5667" s="359" t="s">
        <v>1392</v>
      </c>
      <c r="M5667" s="368">
        <v>2006</v>
      </c>
      <c r="N5667" s="205">
        <v>41694</v>
      </c>
      <c r="O5667" s="203"/>
    </row>
    <row r="5668" spans="1:15" ht="27.75" hidden="1" customHeight="1" x14ac:dyDescent="0.25">
      <c r="A5668" s="203" t="s">
        <v>2188</v>
      </c>
      <c r="B5668" s="202" t="s">
        <v>589</v>
      </c>
      <c r="C5668" s="203" t="s">
        <v>1808</v>
      </c>
      <c r="D5668" s="202" t="s">
        <v>1658</v>
      </c>
      <c r="E5668" s="202" t="s">
        <v>1659</v>
      </c>
      <c r="F5668" s="202" t="s">
        <v>475</v>
      </c>
      <c r="G5668" s="253">
        <v>27.74</v>
      </c>
      <c r="H5668" s="361" t="s">
        <v>1400</v>
      </c>
      <c r="I5668" s="359" t="s">
        <v>1384</v>
      </c>
      <c r="J5668" s="359" t="s">
        <v>1380</v>
      </c>
      <c r="K5668" s="359" t="s">
        <v>1391</v>
      </c>
      <c r="L5668" s="359" t="s">
        <v>1392</v>
      </c>
      <c r="M5668" s="368">
        <v>2006</v>
      </c>
      <c r="N5668" s="205">
        <v>41694</v>
      </c>
      <c r="O5668" s="203"/>
    </row>
    <row r="5669" spans="1:15" ht="27.75" hidden="1" customHeight="1" x14ac:dyDescent="0.25">
      <c r="A5669" s="203" t="s">
        <v>2188</v>
      </c>
      <c r="B5669" s="202" t="s">
        <v>589</v>
      </c>
      <c r="C5669" s="203" t="s">
        <v>1808</v>
      </c>
      <c r="D5669" s="202" t="s">
        <v>1658</v>
      </c>
      <c r="E5669" s="202" t="s">
        <v>1659</v>
      </c>
      <c r="F5669" s="202" t="s">
        <v>475</v>
      </c>
      <c r="G5669" s="253">
        <v>7.94</v>
      </c>
      <c r="H5669" s="361" t="s">
        <v>1400</v>
      </c>
      <c r="I5669" s="359" t="s">
        <v>1385</v>
      </c>
      <c r="J5669" s="359" t="s">
        <v>1380</v>
      </c>
      <c r="K5669" s="359" t="s">
        <v>1391</v>
      </c>
      <c r="L5669" s="359" t="s">
        <v>1392</v>
      </c>
      <c r="M5669" s="368">
        <v>2006</v>
      </c>
      <c r="N5669" s="205">
        <v>41694</v>
      </c>
      <c r="O5669" s="203"/>
    </row>
    <row r="5670" spans="1:15" ht="27.75" hidden="1" customHeight="1" x14ac:dyDescent="0.25">
      <c r="A5670" s="203" t="s">
        <v>2188</v>
      </c>
      <c r="B5670" s="202" t="s">
        <v>589</v>
      </c>
      <c r="C5670" s="203" t="s">
        <v>1911</v>
      </c>
      <c r="D5670" s="202" t="s">
        <v>1912</v>
      </c>
      <c r="E5670" s="202" t="s">
        <v>1913</v>
      </c>
      <c r="F5670" s="202" t="s">
        <v>475</v>
      </c>
      <c r="G5670" s="253">
        <v>374.8</v>
      </c>
      <c r="H5670" s="361" t="s">
        <v>1456</v>
      </c>
      <c r="I5670" s="359" t="s">
        <v>1407</v>
      </c>
      <c r="J5670" s="358">
        <v>0.35389999999999999</v>
      </c>
      <c r="K5670" s="359" t="s">
        <v>1113</v>
      </c>
      <c r="L5670" s="359" t="s">
        <v>1408</v>
      </c>
      <c r="M5670" s="368">
        <v>2002</v>
      </c>
      <c r="N5670" s="205">
        <v>40081</v>
      </c>
      <c r="O5670" s="203" t="s">
        <v>1914</v>
      </c>
    </row>
    <row r="5671" spans="1:15" ht="27.75" hidden="1" customHeight="1" x14ac:dyDescent="0.25">
      <c r="A5671" s="203" t="s">
        <v>2188</v>
      </c>
      <c r="B5671" s="202" t="s">
        <v>589</v>
      </c>
      <c r="C5671" s="203" t="s">
        <v>1911</v>
      </c>
      <c r="D5671" s="202" t="s">
        <v>1912</v>
      </c>
      <c r="E5671" s="202" t="s">
        <v>1913</v>
      </c>
      <c r="F5671" s="202" t="s">
        <v>475</v>
      </c>
      <c r="G5671" s="253">
        <v>1.03</v>
      </c>
      <c r="H5671" s="361" t="s">
        <v>527</v>
      </c>
      <c r="I5671" s="359" t="s">
        <v>1407</v>
      </c>
      <c r="J5671" s="358">
        <v>0.35220000000000001</v>
      </c>
      <c r="K5671" s="359" t="s">
        <v>1113</v>
      </c>
      <c r="L5671" s="359" t="s">
        <v>1392</v>
      </c>
      <c r="M5671" s="368">
        <v>2002</v>
      </c>
      <c r="N5671" s="205">
        <v>40081</v>
      </c>
      <c r="O5671" s="203" t="s">
        <v>1914</v>
      </c>
    </row>
    <row r="5672" spans="1:15" ht="27.75" hidden="1" customHeight="1" x14ac:dyDescent="0.25">
      <c r="A5672" s="203" t="s">
        <v>2188</v>
      </c>
      <c r="B5672" s="202" t="s">
        <v>589</v>
      </c>
      <c r="C5672" s="203" t="s">
        <v>1911</v>
      </c>
      <c r="D5672" s="202" t="s">
        <v>2189</v>
      </c>
      <c r="E5672" s="202" t="s">
        <v>2190</v>
      </c>
      <c r="F5672" s="202" t="s">
        <v>475</v>
      </c>
      <c r="G5672" s="253">
        <v>23.8</v>
      </c>
      <c r="H5672" s="361" t="s">
        <v>1456</v>
      </c>
      <c r="I5672" s="359" t="s">
        <v>1407</v>
      </c>
      <c r="J5672" s="358">
        <v>0.69799999999999995</v>
      </c>
      <c r="K5672" s="359" t="s">
        <v>1113</v>
      </c>
      <c r="L5672" s="359" t="s">
        <v>1408</v>
      </c>
      <c r="M5672" s="368">
        <v>1999</v>
      </c>
      <c r="N5672" s="205">
        <v>40081</v>
      </c>
      <c r="O5672" s="203"/>
    </row>
    <row r="5673" spans="1:15" ht="27.75" hidden="1" customHeight="1" x14ac:dyDescent="0.25">
      <c r="A5673" s="203" t="s">
        <v>2188</v>
      </c>
      <c r="B5673" s="202" t="s">
        <v>589</v>
      </c>
      <c r="C5673" s="203" t="s">
        <v>1911</v>
      </c>
      <c r="D5673" s="202" t="s">
        <v>2189</v>
      </c>
      <c r="E5673" s="202" t="s">
        <v>2190</v>
      </c>
      <c r="F5673" s="202" t="s">
        <v>475</v>
      </c>
      <c r="G5673" s="253">
        <v>7.0000000000000007E-2</v>
      </c>
      <c r="H5673" s="361" t="s">
        <v>527</v>
      </c>
      <c r="I5673" s="359" t="s">
        <v>1407</v>
      </c>
      <c r="J5673" s="358">
        <v>0.69799999999999995</v>
      </c>
      <c r="K5673" s="359" t="s">
        <v>1113</v>
      </c>
      <c r="L5673" s="359" t="s">
        <v>1392</v>
      </c>
      <c r="M5673" s="368">
        <v>1999</v>
      </c>
      <c r="N5673" s="205">
        <v>40081</v>
      </c>
      <c r="O5673" s="203"/>
    </row>
    <row r="5674" spans="1:15" ht="27.75" hidden="1" customHeight="1" x14ac:dyDescent="0.25">
      <c r="A5674" s="203" t="s">
        <v>2188</v>
      </c>
      <c r="B5674" s="202" t="s">
        <v>589</v>
      </c>
      <c r="C5674" s="203" t="s">
        <v>1911</v>
      </c>
      <c r="D5674" s="202" t="s">
        <v>2191</v>
      </c>
      <c r="E5674" s="202" t="s">
        <v>2192</v>
      </c>
      <c r="F5674" s="202" t="s">
        <v>475</v>
      </c>
      <c r="G5674" s="253">
        <v>42</v>
      </c>
      <c r="H5674" s="361" t="s">
        <v>1456</v>
      </c>
      <c r="I5674" s="359" t="s">
        <v>1407</v>
      </c>
      <c r="J5674" s="358" t="s">
        <v>2193</v>
      </c>
      <c r="K5674" s="359" t="s">
        <v>1113</v>
      </c>
      <c r="L5674" s="359" t="s">
        <v>1408</v>
      </c>
      <c r="M5674" s="368">
        <v>2001</v>
      </c>
      <c r="N5674" s="205">
        <v>40081</v>
      </c>
      <c r="O5674" s="361" t="s">
        <v>1597</v>
      </c>
    </row>
    <row r="5675" spans="1:15" ht="27.75" hidden="1" customHeight="1" x14ac:dyDescent="0.25">
      <c r="A5675" s="203" t="s">
        <v>2188</v>
      </c>
      <c r="B5675" s="202" t="s">
        <v>589</v>
      </c>
      <c r="C5675" s="203" t="s">
        <v>1911</v>
      </c>
      <c r="D5675" s="202" t="s">
        <v>2191</v>
      </c>
      <c r="E5675" s="202" t="s">
        <v>2192</v>
      </c>
      <c r="F5675" s="202" t="s">
        <v>475</v>
      </c>
      <c r="G5675" s="253">
        <v>0.12</v>
      </c>
      <c r="H5675" s="361" t="s">
        <v>527</v>
      </c>
      <c r="I5675" s="359" t="s">
        <v>1407</v>
      </c>
      <c r="J5675" s="358" t="s">
        <v>2193</v>
      </c>
      <c r="K5675" s="359" t="s">
        <v>1113</v>
      </c>
      <c r="L5675" s="359" t="s">
        <v>1392</v>
      </c>
      <c r="M5675" s="368">
        <v>2001</v>
      </c>
      <c r="N5675" s="205">
        <v>40081</v>
      </c>
      <c r="O5675" s="361" t="s">
        <v>1597</v>
      </c>
    </row>
    <row r="5676" spans="1:15" ht="27.75" hidden="1" customHeight="1" x14ac:dyDescent="0.25">
      <c r="A5676" s="203" t="s">
        <v>2188</v>
      </c>
      <c r="B5676" s="202" t="s">
        <v>589</v>
      </c>
      <c r="C5676" s="203" t="s">
        <v>1580</v>
      </c>
      <c r="D5676" s="202" t="s">
        <v>1602</v>
      </c>
      <c r="E5676" s="202" t="s">
        <v>1603</v>
      </c>
      <c r="F5676" s="202" t="s">
        <v>475</v>
      </c>
      <c r="G5676" s="253">
        <v>35.799999999999997</v>
      </c>
      <c r="H5676" s="361" t="s">
        <v>527</v>
      </c>
      <c r="I5676" s="359" t="s">
        <v>1407</v>
      </c>
      <c r="J5676" s="358">
        <v>0</v>
      </c>
      <c r="K5676" s="359" t="s">
        <v>1582</v>
      </c>
      <c r="L5676" s="359" t="s">
        <v>1392</v>
      </c>
      <c r="M5676" s="368">
        <v>2008</v>
      </c>
      <c r="N5676" s="205">
        <v>40851</v>
      </c>
      <c r="O5676" s="203"/>
    </row>
    <row r="5677" spans="1:15" ht="27.75" hidden="1" customHeight="1" x14ac:dyDescent="0.25">
      <c r="A5677" s="203" t="s">
        <v>2188</v>
      </c>
      <c r="B5677" s="202" t="s">
        <v>589</v>
      </c>
      <c r="C5677" s="203" t="s">
        <v>591</v>
      </c>
      <c r="D5677" s="202" t="s">
        <v>583</v>
      </c>
      <c r="E5677" s="202" t="s">
        <v>1584</v>
      </c>
      <c r="F5677" s="202" t="s">
        <v>475</v>
      </c>
      <c r="G5677" s="253"/>
      <c r="H5677" s="361"/>
      <c r="I5677" s="359" t="s">
        <v>594</v>
      </c>
      <c r="J5677" s="358">
        <v>0.6</v>
      </c>
      <c r="K5677" s="359" t="s">
        <v>8</v>
      </c>
      <c r="L5677" s="359" t="s">
        <v>1392</v>
      </c>
      <c r="M5677" s="368" t="s">
        <v>1407</v>
      </c>
      <c r="N5677" s="205"/>
      <c r="O5677" s="203"/>
    </row>
    <row r="5678" spans="1:15" ht="27.75" hidden="1" customHeight="1" x14ac:dyDescent="0.25">
      <c r="A5678" s="203" t="s">
        <v>2188</v>
      </c>
      <c r="B5678" s="202" t="s">
        <v>589</v>
      </c>
      <c r="C5678" s="203" t="s">
        <v>591</v>
      </c>
      <c r="D5678" s="202" t="s">
        <v>583</v>
      </c>
      <c r="E5678" s="202" t="s">
        <v>1584</v>
      </c>
      <c r="F5678" s="202" t="s">
        <v>475</v>
      </c>
      <c r="G5678" s="253"/>
      <c r="H5678" s="361"/>
      <c r="I5678" s="359" t="s">
        <v>593</v>
      </c>
      <c r="J5678" s="358">
        <v>0.67</v>
      </c>
      <c r="K5678" s="359" t="s">
        <v>8</v>
      </c>
      <c r="L5678" s="359" t="s">
        <v>1392</v>
      </c>
      <c r="M5678" s="368" t="s">
        <v>1407</v>
      </c>
      <c r="N5678" s="205"/>
      <c r="O5678" s="203"/>
    </row>
    <row r="5679" spans="1:15" ht="27.75" hidden="1" customHeight="1" x14ac:dyDescent="0.25">
      <c r="A5679" s="203" t="s">
        <v>2188</v>
      </c>
      <c r="B5679" s="202" t="s">
        <v>589</v>
      </c>
      <c r="C5679" s="203" t="s">
        <v>591</v>
      </c>
      <c r="D5679" s="202" t="s">
        <v>583</v>
      </c>
      <c r="E5679" s="202" t="s">
        <v>1584</v>
      </c>
      <c r="F5679" s="202" t="s">
        <v>475</v>
      </c>
      <c r="G5679" s="253">
        <v>23.2</v>
      </c>
      <c r="H5679" s="361" t="s">
        <v>488</v>
      </c>
      <c r="I5679" s="359" t="s">
        <v>1379</v>
      </c>
      <c r="J5679" s="359" t="s">
        <v>1380</v>
      </c>
      <c r="K5679" s="359" t="s">
        <v>8</v>
      </c>
      <c r="L5679" s="359" t="s">
        <v>1392</v>
      </c>
      <c r="M5679" s="370">
        <v>2003</v>
      </c>
      <c r="N5679" s="205">
        <v>39127</v>
      </c>
      <c r="O5679" s="203"/>
    </row>
    <row r="5680" spans="1:15" ht="27.75" hidden="1" customHeight="1" x14ac:dyDescent="0.25">
      <c r="A5680" s="203" t="s">
        <v>2188</v>
      </c>
      <c r="B5680" s="202" t="s">
        <v>589</v>
      </c>
      <c r="C5680" s="203" t="s">
        <v>591</v>
      </c>
      <c r="D5680" s="202" t="s">
        <v>583</v>
      </c>
      <c r="E5680" s="202" t="s">
        <v>1584</v>
      </c>
      <c r="F5680" s="202" t="s">
        <v>475</v>
      </c>
      <c r="G5680" s="253">
        <v>7.2</v>
      </c>
      <c r="H5680" s="361" t="s">
        <v>488</v>
      </c>
      <c r="I5680" s="359" t="s">
        <v>1382</v>
      </c>
      <c r="J5680" s="359" t="s">
        <v>1380</v>
      </c>
      <c r="K5680" s="359" t="s">
        <v>8</v>
      </c>
      <c r="L5680" s="359" t="s">
        <v>1392</v>
      </c>
      <c r="M5680" s="370">
        <v>2003</v>
      </c>
      <c r="N5680" s="205">
        <v>39127</v>
      </c>
      <c r="O5680" s="203"/>
    </row>
    <row r="5681" spans="1:15" ht="27.75" hidden="1" customHeight="1" x14ac:dyDescent="0.25">
      <c r="A5681" s="203" t="s">
        <v>2188</v>
      </c>
      <c r="B5681" s="202" t="s">
        <v>589</v>
      </c>
      <c r="C5681" s="203" t="s">
        <v>591</v>
      </c>
      <c r="D5681" s="202" t="s">
        <v>583</v>
      </c>
      <c r="E5681" s="202" t="s">
        <v>1584</v>
      </c>
      <c r="F5681" s="202" t="s">
        <v>475</v>
      </c>
      <c r="G5681" s="253">
        <v>2.9</v>
      </c>
      <c r="H5681" s="361" t="s">
        <v>488</v>
      </c>
      <c r="I5681" s="359" t="s">
        <v>1383</v>
      </c>
      <c r="J5681" s="359" t="s">
        <v>1380</v>
      </c>
      <c r="K5681" s="359" t="s">
        <v>8</v>
      </c>
      <c r="L5681" s="359" t="s">
        <v>1392</v>
      </c>
      <c r="M5681" s="370">
        <v>2003</v>
      </c>
      <c r="N5681" s="205">
        <v>39127</v>
      </c>
      <c r="O5681" s="203"/>
    </row>
    <row r="5682" spans="1:15" ht="27.75" hidden="1" customHeight="1" x14ac:dyDescent="0.25">
      <c r="A5682" s="203" t="s">
        <v>2188</v>
      </c>
      <c r="B5682" s="202" t="s">
        <v>589</v>
      </c>
      <c r="C5682" s="203" t="s">
        <v>591</v>
      </c>
      <c r="D5682" s="202" t="s">
        <v>583</v>
      </c>
      <c r="E5682" s="202" t="s">
        <v>1584</v>
      </c>
      <c r="F5682" s="202" t="s">
        <v>475</v>
      </c>
      <c r="G5682" s="253">
        <v>1.8</v>
      </c>
      <c r="H5682" s="361" t="s">
        <v>488</v>
      </c>
      <c r="I5682" s="359" t="s">
        <v>1384</v>
      </c>
      <c r="J5682" s="359" t="s">
        <v>1380</v>
      </c>
      <c r="K5682" s="359" t="s">
        <v>8</v>
      </c>
      <c r="L5682" s="359" t="s">
        <v>1392</v>
      </c>
      <c r="M5682" s="370">
        <v>2003</v>
      </c>
      <c r="N5682" s="205">
        <v>39127</v>
      </c>
      <c r="O5682" s="203"/>
    </row>
    <row r="5683" spans="1:15" ht="27.75" hidden="1" customHeight="1" x14ac:dyDescent="0.25">
      <c r="A5683" s="203" t="s">
        <v>2188</v>
      </c>
      <c r="B5683" s="202" t="s">
        <v>589</v>
      </c>
      <c r="C5683" s="203" t="s">
        <v>591</v>
      </c>
      <c r="D5683" s="202" t="s">
        <v>583</v>
      </c>
      <c r="E5683" s="202" t="s">
        <v>1584</v>
      </c>
      <c r="F5683" s="202" t="s">
        <v>475</v>
      </c>
      <c r="G5683" s="253">
        <v>0.3</v>
      </c>
      <c r="H5683" s="361" t="s">
        <v>488</v>
      </c>
      <c r="I5683" s="359" t="s">
        <v>1385</v>
      </c>
      <c r="J5683" s="359" t="s">
        <v>1380</v>
      </c>
      <c r="K5683" s="359" t="s">
        <v>8</v>
      </c>
      <c r="L5683" s="359" t="s">
        <v>1392</v>
      </c>
      <c r="M5683" s="370">
        <v>2003</v>
      </c>
      <c r="N5683" s="205">
        <v>39127</v>
      </c>
      <c r="O5683" s="203"/>
    </row>
    <row r="5684" spans="1:15" ht="27.75" hidden="1" customHeight="1" x14ac:dyDescent="0.25">
      <c r="A5684" s="203" t="s">
        <v>2188</v>
      </c>
      <c r="B5684" s="202" t="s">
        <v>589</v>
      </c>
      <c r="C5684" s="203" t="s">
        <v>1403</v>
      </c>
      <c r="D5684" s="202" t="s">
        <v>1404</v>
      </c>
      <c r="E5684" s="202" t="s">
        <v>1405</v>
      </c>
      <c r="F5684" s="202" t="s">
        <v>475</v>
      </c>
      <c r="G5684" s="253">
        <v>154</v>
      </c>
      <c r="H5684" s="361" t="s">
        <v>1406</v>
      </c>
      <c r="I5684" s="359" t="s">
        <v>1407</v>
      </c>
      <c r="J5684" s="208">
        <v>0</v>
      </c>
      <c r="K5684" s="359" t="s">
        <v>22</v>
      </c>
      <c r="L5684" s="359" t="s">
        <v>1408</v>
      </c>
      <c r="M5684" s="368" t="s">
        <v>1407</v>
      </c>
      <c r="N5684" s="205">
        <v>42486</v>
      </c>
      <c r="O5684" s="203"/>
    </row>
    <row r="5685" spans="1:15" ht="27.75" hidden="1" customHeight="1" x14ac:dyDescent="0.25">
      <c r="A5685" s="203" t="s">
        <v>2188</v>
      </c>
      <c r="B5685" s="202" t="s">
        <v>589</v>
      </c>
      <c r="C5685" s="203" t="s">
        <v>1461</v>
      </c>
      <c r="D5685" s="202" t="s">
        <v>1918</v>
      </c>
      <c r="E5685" s="202" t="s">
        <v>1919</v>
      </c>
      <c r="F5685" s="202" t="s">
        <v>475</v>
      </c>
      <c r="G5685" s="254">
        <v>528161</v>
      </c>
      <c r="H5685" s="361" t="s">
        <v>1433</v>
      </c>
      <c r="I5685" s="359" t="s">
        <v>1407</v>
      </c>
      <c r="J5685" s="359" t="s">
        <v>1380</v>
      </c>
      <c r="K5685" s="359" t="s">
        <v>8</v>
      </c>
      <c r="L5685" s="359" t="s">
        <v>1408</v>
      </c>
      <c r="M5685" s="368" t="s">
        <v>1407</v>
      </c>
      <c r="N5685" s="205">
        <v>42530</v>
      </c>
      <c r="O5685" s="203"/>
    </row>
    <row r="5686" spans="1:15" ht="27.75" hidden="1" customHeight="1" x14ac:dyDescent="0.25">
      <c r="A5686" s="203" t="s">
        <v>2188</v>
      </c>
      <c r="B5686" s="202" t="s">
        <v>589</v>
      </c>
      <c r="C5686" s="203" t="s">
        <v>1461</v>
      </c>
      <c r="D5686" s="202" t="s">
        <v>1918</v>
      </c>
      <c r="E5686" s="202" t="s">
        <v>1919</v>
      </c>
      <c r="F5686" s="202" t="s">
        <v>475</v>
      </c>
      <c r="G5686" s="254">
        <v>1447</v>
      </c>
      <c r="H5686" s="361" t="s">
        <v>1414</v>
      </c>
      <c r="I5686" s="359" t="s">
        <v>1407</v>
      </c>
      <c r="J5686" s="359" t="s">
        <v>1380</v>
      </c>
      <c r="K5686" s="359" t="s">
        <v>8</v>
      </c>
      <c r="L5686" s="359" t="s">
        <v>1392</v>
      </c>
      <c r="M5686" s="368" t="s">
        <v>1407</v>
      </c>
      <c r="N5686" s="205">
        <v>42530</v>
      </c>
      <c r="O5686" s="203"/>
    </row>
    <row r="5687" spans="1:15" ht="27.75" hidden="1" customHeight="1" x14ac:dyDescent="0.25">
      <c r="A5687" s="203" t="s">
        <v>2188</v>
      </c>
      <c r="B5687" s="202" t="s">
        <v>589</v>
      </c>
      <c r="C5687" s="203" t="s">
        <v>1461</v>
      </c>
      <c r="D5687" s="202" t="s">
        <v>1677</v>
      </c>
      <c r="E5687" s="202" t="s">
        <v>1678</v>
      </c>
      <c r="F5687" s="202" t="s">
        <v>475</v>
      </c>
      <c r="G5687" s="254">
        <v>17386888</v>
      </c>
      <c r="H5687" s="361" t="s">
        <v>1433</v>
      </c>
      <c r="I5687" s="359" t="s">
        <v>1407</v>
      </c>
      <c r="J5687" s="359" t="s">
        <v>1380</v>
      </c>
      <c r="K5687" s="359" t="s">
        <v>8</v>
      </c>
      <c r="L5687" s="359" t="s">
        <v>1408</v>
      </c>
      <c r="M5687" s="368" t="s">
        <v>1407</v>
      </c>
      <c r="N5687" s="205">
        <v>42530</v>
      </c>
      <c r="O5687" s="203"/>
    </row>
    <row r="5688" spans="1:15" ht="27.75" hidden="1" customHeight="1" x14ac:dyDescent="0.25">
      <c r="A5688" s="203" t="s">
        <v>2188</v>
      </c>
      <c r="B5688" s="202" t="s">
        <v>589</v>
      </c>
      <c r="C5688" s="203" t="s">
        <v>1461</v>
      </c>
      <c r="D5688" s="202" t="s">
        <v>1677</v>
      </c>
      <c r="E5688" s="202" t="s">
        <v>1678</v>
      </c>
      <c r="F5688" s="202" t="s">
        <v>475</v>
      </c>
      <c r="G5688" s="254">
        <v>115145</v>
      </c>
      <c r="H5688" s="361" t="s">
        <v>1414</v>
      </c>
      <c r="I5688" s="359" t="s">
        <v>1407</v>
      </c>
      <c r="J5688" s="359" t="s">
        <v>1380</v>
      </c>
      <c r="K5688" s="359" t="s">
        <v>8</v>
      </c>
      <c r="L5688" s="359" t="s">
        <v>1392</v>
      </c>
      <c r="M5688" s="368" t="s">
        <v>1407</v>
      </c>
      <c r="N5688" s="205">
        <v>42530</v>
      </c>
      <c r="O5688" s="203"/>
    </row>
    <row r="5689" spans="1:15" ht="27.75" hidden="1" customHeight="1" x14ac:dyDescent="0.25">
      <c r="A5689" s="203" t="s">
        <v>2188</v>
      </c>
      <c r="B5689" s="202" t="s">
        <v>589</v>
      </c>
      <c r="C5689" s="203" t="s">
        <v>1461</v>
      </c>
      <c r="D5689" s="202" t="s">
        <v>1922</v>
      </c>
      <c r="E5689" s="202" t="s">
        <v>1399</v>
      </c>
      <c r="F5689" s="202" t="s">
        <v>475</v>
      </c>
      <c r="G5689" s="254">
        <v>1699006</v>
      </c>
      <c r="H5689" s="361" t="s">
        <v>1433</v>
      </c>
      <c r="I5689" s="359" t="s">
        <v>1407</v>
      </c>
      <c r="J5689" s="359" t="s">
        <v>1380</v>
      </c>
      <c r="K5689" s="359" t="s">
        <v>8</v>
      </c>
      <c r="L5689" s="359" t="s">
        <v>1408</v>
      </c>
      <c r="M5689" s="368" t="s">
        <v>1407</v>
      </c>
      <c r="N5689" s="205">
        <v>42530</v>
      </c>
      <c r="O5689" s="203"/>
    </row>
    <row r="5690" spans="1:15" ht="27.75" hidden="1" customHeight="1" x14ac:dyDescent="0.25">
      <c r="A5690" s="203" t="s">
        <v>2188</v>
      </c>
      <c r="B5690" s="202" t="s">
        <v>589</v>
      </c>
      <c r="C5690" s="203" t="s">
        <v>1461</v>
      </c>
      <c r="D5690" s="202" t="s">
        <v>1922</v>
      </c>
      <c r="E5690" s="202" t="s">
        <v>1399</v>
      </c>
      <c r="F5690" s="202" t="s">
        <v>475</v>
      </c>
      <c r="G5690" s="254">
        <v>11252</v>
      </c>
      <c r="H5690" s="361" t="s">
        <v>1414</v>
      </c>
      <c r="I5690" s="359" t="s">
        <v>1407</v>
      </c>
      <c r="J5690" s="359" t="s">
        <v>1380</v>
      </c>
      <c r="K5690" s="359" t="s">
        <v>8</v>
      </c>
      <c r="L5690" s="359" t="s">
        <v>1392</v>
      </c>
      <c r="M5690" s="368" t="s">
        <v>1407</v>
      </c>
      <c r="N5690" s="205">
        <v>42530</v>
      </c>
      <c r="O5690" s="203"/>
    </row>
    <row r="5691" spans="1:15" ht="27.75" hidden="1" customHeight="1" x14ac:dyDescent="0.25">
      <c r="A5691" s="203" t="s">
        <v>2188</v>
      </c>
      <c r="B5691" s="202" t="s">
        <v>589</v>
      </c>
      <c r="C5691" s="203" t="s">
        <v>1461</v>
      </c>
      <c r="D5691" s="202" t="s">
        <v>1731</v>
      </c>
      <c r="E5691" s="202" t="s">
        <v>1732</v>
      </c>
      <c r="F5691" s="202" t="s">
        <v>475</v>
      </c>
      <c r="G5691" s="254">
        <v>6642961</v>
      </c>
      <c r="H5691" s="361" t="s">
        <v>1433</v>
      </c>
      <c r="I5691" s="359" t="s">
        <v>1407</v>
      </c>
      <c r="J5691" s="359" t="s">
        <v>1380</v>
      </c>
      <c r="K5691" s="359" t="s">
        <v>8</v>
      </c>
      <c r="L5691" s="359" t="s">
        <v>1408</v>
      </c>
      <c r="M5691" s="368" t="s">
        <v>1407</v>
      </c>
      <c r="N5691" s="205">
        <v>42530</v>
      </c>
      <c r="O5691" s="203"/>
    </row>
    <row r="5692" spans="1:15" ht="27.75" hidden="1" customHeight="1" x14ac:dyDescent="0.25">
      <c r="A5692" s="203" t="s">
        <v>2188</v>
      </c>
      <c r="B5692" s="202" t="s">
        <v>589</v>
      </c>
      <c r="C5692" s="203" t="s">
        <v>1461</v>
      </c>
      <c r="D5692" s="202" t="s">
        <v>1731</v>
      </c>
      <c r="E5692" s="202" t="s">
        <v>1732</v>
      </c>
      <c r="F5692" s="202" t="s">
        <v>475</v>
      </c>
      <c r="G5692" s="254">
        <v>43993</v>
      </c>
      <c r="H5692" s="361" t="s">
        <v>1414</v>
      </c>
      <c r="I5692" s="359" t="s">
        <v>1407</v>
      </c>
      <c r="J5692" s="359" t="s">
        <v>1380</v>
      </c>
      <c r="K5692" s="359" t="s">
        <v>8</v>
      </c>
      <c r="L5692" s="359" t="s">
        <v>1392</v>
      </c>
      <c r="M5692" s="368" t="s">
        <v>1407</v>
      </c>
      <c r="N5692" s="205">
        <v>42530</v>
      </c>
      <c r="O5692" s="203"/>
    </row>
    <row r="5693" spans="1:15" ht="27.75" hidden="1" customHeight="1" x14ac:dyDescent="0.25">
      <c r="A5693" s="203" t="s">
        <v>2188</v>
      </c>
      <c r="B5693" s="202" t="s">
        <v>589</v>
      </c>
      <c r="C5693" s="203" t="s">
        <v>1461</v>
      </c>
      <c r="D5693" s="202" t="s">
        <v>1658</v>
      </c>
      <c r="E5693" s="202" t="s">
        <v>1659</v>
      </c>
      <c r="F5693" s="202" t="s">
        <v>475</v>
      </c>
      <c r="G5693" s="254">
        <v>28679140</v>
      </c>
      <c r="H5693" s="361" t="s">
        <v>1433</v>
      </c>
      <c r="I5693" s="359" t="s">
        <v>1407</v>
      </c>
      <c r="J5693" s="359" t="s">
        <v>1380</v>
      </c>
      <c r="K5693" s="359" t="s">
        <v>8</v>
      </c>
      <c r="L5693" s="359" t="s">
        <v>1408</v>
      </c>
      <c r="M5693" s="368" t="s">
        <v>1407</v>
      </c>
      <c r="N5693" s="205">
        <v>42530</v>
      </c>
      <c r="O5693" s="203"/>
    </row>
    <row r="5694" spans="1:15" ht="27.75" hidden="1" customHeight="1" x14ac:dyDescent="0.25">
      <c r="A5694" s="203" t="s">
        <v>2188</v>
      </c>
      <c r="B5694" s="202" t="s">
        <v>589</v>
      </c>
      <c r="C5694" s="203" t="s">
        <v>1461</v>
      </c>
      <c r="D5694" s="202" t="s">
        <v>1658</v>
      </c>
      <c r="E5694" s="202" t="s">
        <v>1659</v>
      </c>
      <c r="F5694" s="202" t="s">
        <v>475</v>
      </c>
      <c r="G5694" s="254">
        <v>189928</v>
      </c>
      <c r="H5694" s="361" t="s">
        <v>1414</v>
      </c>
      <c r="I5694" s="359" t="s">
        <v>1407</v>
      </c>
      <c r="J5694" s="359" t="s">
        <v>1380</v>
      </c>
      <c r="K5694" s="359" t="s">
        <v>8</v>
      </c>
      <c r="L5694" s="359" t="s">
        <v>1392</v>
      </c>
      <c r="M5694" s="368" t="s">
        <v>1407</v>
      </c>
      <c r="N5694" s="205">
        <v>42530</v>
      </c>
      <c r="O5694" s="203"/>
    </row>
    <row r="5695" spans="1:15" ht="27.75" hidden="1" customHeight="1" x14ac:dyDescent="0.25">
      <c r="A5695" s="203" t="s">
        <v>2188</v>
      </c>
      <c r="B5695" s="202" t="s">
        <v>589</v>
      </c>
      <c r="C5695" s="203" t="s">
        <v>1461</v>
      </c>
      <c r="D5695" s="202" t="s">
        <v>1923</v>
      </c>
      <c r="E5695" s="202" t="s">
        <v>1399</v>
      </c>
      <c r="F5695" s="202" t="s">
        <v>475</v>
      </c>
      <c r="G5695" s="254">
        <v>208979</v>
      </c>
      <c r="H5695" s="361" t="s">
        <v>1433</v>
      </c>
      <c r="I5695" s="359" t="s">
        <v>1407</v>
      </c>
      <c r="J5695" s="359" t="s">
        <v>1380</v>
      </c>
      <c r="K5695" s="359" t="s">
        <v>8</v>
      </c>
      <c r="L5695" s="359" t="s">
        <v>1408</v>
      </c>
      <c r="M5695" s="368" t="s">
        <v>1407</v>
      </c>
      <c r="N5695" s="205">
        <v>42530</v>
      </c>
      <c r="O5695" s="203"/>
    </row>
    <row r="5696" spans="1:15" ht="27.75" hidden="1" customHeight="1" x14ac:dyDescent="0.25">
      <c r="A5696" s="203" t="s">
        <v>2188</v>
      </c>
      <c r="B5696" s="202" t="s">
        <v>589</v>
      </c>
      <c r="C5696" s="203" t="s">
        <v>1461</v>
      </c>
      <c r="D5696" s="202" t="s">
        <v>1923</v>
      </c>
      <c r="E5696" s="202" t="s">
        <v>1399</v>
      </c>
      <c r="F5696" s="202" t="s">
        <v>475</v>
      </c>
      <c r="G5696" s="254">
        <v>1384</v>
      </c>
      <c r="H5696" s="361" t="s">
        <v>1414</v>
      </c>
      <c r="I5696" s="359" t="s">
        <v>1407</v>
      </c>
      <c r="J5696" s="359" t="s">
        <v>1380</v>
      </c>
      <c r="K5696" s="359" t="s">
        <v>8</v>
      </c>
      <c r="L5696" s="359" t="s">
        <v>1392</v>
      </c>
      <c r="M5696" s="368" t="s">
        <v>1407</v>
      </c>
      <c r="N5696" s="205">
        <v>42530</v>
      </c>
      <c r="O5696" s="203"/>
    </row>
    <row r="5697" spans="1:15" ht="27.75" hidden="1" customHeight="1" x14ac:dyDescent="0.25">
      <c r="A5697" s="203" t="s">
        <v>2188</v>
      </c>
      <c r="B5697" s="202" t="s">
        <v>589</v>
      </c>
      <c r="C5697" s="203" t="s">
        <v>1461</v>
      </c>
      <c r="D5697" s="202" t="s">
        <v>1604</v>
      </c>
      <c r="E5697" s="202" t="s">
        <v>1603</v>
      </c>
      <c r="F5697" s="202" t="s">
        <v>475</v>
      </c>
      <c r="G5697" s="254">
        <v>1432047</v>
      </c>
      <c r="H5697" s="361" t="s">
        <v>1433</v>
      </c>
      <c r="I5697" s="359" t="s">
        <v>1407</v>
      </c>
      <c r="J5697" s="359" t="s">
        <v>1380</v>
      </c>
      <c r="K5697" s="359" t="s">
        <v>8</v>
      </c>
      <c r="L5697" s="359" t="s">
        <v>1408</v>
      </c>
      <c r="M5697" s="368" t="s">
        <v>1407</v>
      </c>
      <c r="N5697" s="205">
        <v>42530</v>
      </c>
      <c r="O5697" s="203"/>
    </row>
    <row r="5698" spans="1:15" ht="27.75" hidden="1" customHeight="1" x14ac:dyDescent="0.25">
      <c r="A5698" s="203" t="s">
        <v>2188</v>
      </c>
      <c r="B5698" s="202" t="s">
        <v>589</v>
      </c>
      <c r="C5698" s="203" t="s">
        <v>1461</v>
      </c>
      <c r="D5698" s="202" t="s">
        <v>1604</v>
      </c>
      <c r="E5698" s="202" t="s">
        <v>1603</v>
      </c>
      <c r="F5698" s="202" t="s">
        <v>475</v>
      </c>
      <c r="G5698" s="254">
        <v>9484</v>
      </c>
      <c r="H5698" s="361" t="s">
        <v>1414</v>
      </c>
      <c r="I5698" s="359" t="s">
        <v>1407</v>
      </c>
      <c r="J5698" s="359" t="s">
        <v>1380</v>
      </c>
      <c r="K5698" s="359" t="s">
        <v>8</v>
      </c>
      <c r="L5698" s="359" t="s">
        <v>1392</v>
      </c>
      <c r="M5698" s="368" t="s">
        <v>1407</v>
      </c>
      <c r="N5698" s="205">
        <v>42530</v>
      </c>
      <c r="O5698" s="203"/>
    </row>
    <row r="5699" spans="1:15" ht="27.75" hidden="1" customHeight="1" x14ac:dyDescent="0.25">
      <c r="A5699" s="203" t="s">
        <v>2188</v>
      </c>
      <c r="B5699" s="202" t="s">
        <v>589</v>
      </c>
      <c r="C5699" s="203" t="s">
        <v>1660</v>
      </c>
      <c r="D5699" s="202" t="s">
        <v>1926</v>
      </c>
      <c r="E5699" s="202" t="s">
        <v>1927</v>
      </c>
      <c r="F5699" s="202" t="s">
        <v>505</v>
      </c>
      <c r="G5699" s="253">
        <v>105.17</v>
      </c>
      <c r="H5699" s="361" t="s">
        <v>1433</v>
      </c>
      <c r="I5699" s="359" t="s">
        <v>1407</v>
      </c>
      <c r="J5699" s="358">
        <v>0.63790000000000002</v>
      </c>
      <c r="K5699" s="359" t="s">
        <v>1113</v>
      </c>
      <c r="L5699" s="359" t="s">
        <v>1408</v>
      </c>
      <c r="M5699" s="368">
        <v>2008</v>
      </c>
      <c r="N5699" s="207" t="s">
        <v>1663</v>
      </c>
      <c r="O5699" s="203"/>
    </row>
    <row r="5700" spans="1:15" ht="27.75" hidden="1" customHeight="1" x14ac:dyDescent="0.25">
      <c r="A5700" s="203" t="s">
        <v>2188</v>
      </c>
      <c r="B5700" s="202" t="s">
        <v>589</v>
      </c>
      <c r="C5700" s="203" t="s">
        <v>1660</v>
      </c>
      <c r="D5700" s="202" t="s">
        <v>1926</v>
      </c>
      <c r="E5700" s="202" t="s">
        <v>1927</v>
      </c>
      <c r="F5700" s="202" t="s">
        <v>505</v>
      </c>
      <c r="G5700" s="253">
        <v>0.28799999999999998</v>
      </c>
      <c r="H5700" s="361" t="s">
        <v>1414</v>
      </c>
      <c r="I5700" s="359" t="s">
        <v>1407</v>
      </c>
      <c r="J5700" s="358">
        <v>0.63729999999999998</v>
      </c>
      <c r="K5700" s="359" t="s">
        <v>1113</v>
      </c>
      <c r="L5700" s="359" t="s">
        <v>1392</v>
      </c>
      <c r="M5700" s="368">
        <v>2008</v>
      </c>
      <c r="N5700" s="207" t="s">
        <v>1663</v>
      </c>
      <c r="O5700" s="203"/>
    </row>
    <row r="5701" spans="1:15" ht="27.75" hidden="1" customHeight="1" x14ac:dyDescent="0.25">
      <c r="A5701" s="203" t="s">
        <v>2188</v>
      </c>
      <c r="B5701" s="202" t="s">
        <v>589</v>
      </c>
      <c r="C5701" s="203" t="s">
        <v>1660</v>
      </c>
      <c r="D5701" s="202" t="s">
        <v>1928</v>
      </c>
      <c r="E5701" s="202" t="s">
        <v>1929</v>
      </c>
      <c r="F5701" s="202" t="s">
        <v>505</v>
      </c>
      <c r="G5701" s="253">
        <v>6.99</v>
      </c>
      <c r="H5701" s="361" t="s">
        <v>1433</v>
      </c>
      <c r="I5701" s="359" t="s">
        <v>1407</v>
      </c>
      <c r="J5701" s="358">
        <v>0.3322</v>
      </c>
      <c r="K5701" s="359" t="s">
        <v>1113</v>
      </c>
      <c r="L5701" s="359" t="s">
        <v>1408</v>
      </c>
      <c r="M5701" s="368">
        <v>2007</v>
      </c>
      <c r="N5701" s="207" t="s">
        <v>1663</v>
      </c>
      <c r="O5701" s="203"/>
    </row>
    <row r="5702" spans="1:15" ht="27.75" hidden="1" customHeight="1" x14ac:dyDescent="0.25">
      <c r="A5702" s="203" t="s">
        <v>2188</v>
      </c>
      <c r="B5702" s="202" t="s">
        <v>589</v>
      </c>
      <c r="C5702" s="203" t="s">
        <v>1660</v>
      </c>
      <c r="D5702" s="202" t="s">
        <v>1928</v>
      </c>
      <c r="E5702" s="202" t="s">
        <v>1929</v>
      </c>
      <c r="F5702" s="202" t="s">
        <v>505</v>
      </c>
      <c r="G5702" s="253">
        <v>1.9099999999999999E-2</v>
      </c>
      <c r="H5702" s="361" t="s">
        <v>1414</v>
      </c>
      <c r="I5702" s="359" t="s">
        <v>1407</v>
      </c>
      <c r="J5702" s="358">
        <v>0.3322</v>
      </c>
      <c r="K5702" s="359" t="s">
        <v>1113</v>
      </c>
      <c r="L5702" s="359" t="s">
        <v>1392</v>
      </c>
      <c r="M5702" s="368">
        <v>2007</v>
      </c>
      <c r="N5702" s="207" t="s">
        <v>1663</v>
      </c>
      <c r="O5702" s="203"/>
    </row>
    <row r="5703" spans="1:15" ht="27.75" hidden="1" customHeight="1" x14ac:dyDescent="0.25">
      <c r="A5703" s="203" t="s">
        <v>2188</v>
      </c>
      <c r="B5703" s="202" t="s">
        <v>589</v>
      </c>
      <c r="C5703" s="203" t="s">
        <v>1660</v>
      </c>
      <c r="D5703" s="202" t="s">
        <v>1930</v>
      </c>
      <c r="E5703" s="202" t="s">
        <v>1931</v>
      </c>
      <c r="F5703" s="202" t="s">
        <v>505</v>
      </c>
      <c r="G5703" s="253">
        <v>32.619999999999997</v>
      </c>
      <c r="H5703" s="361" t="s">
        <v>1433</v>
      </c>
      <c r="I5703" s="359" t="s">
        <v>1407</v>
      </c>
      <c r="J5703" s="358">
        <v>0.38890000000000002</v>
      </c>
      <c r="K5703" s="359" t="s">
        <v>1113</v>
      </c>
      <c r="L5703" s="359" t="s">
        <v>1408</v>
      </c>
      <c r="M5703" s="368">
        <v>2007</v>
      </c>
      <c r="N5703" s="207" t="s">
        <v>1663</v>
      </c>
      <c r="O5703" s="203"/>
    </row>
    <row r="5704" spans="1:15" ht="27.75" hidden="1" customHeight="1" x14ac:dyDescent="0.25">
      <c r="A5704" s="203" t="s">
        <v>2188</v>
      </c>
      <c r="B5704" s="202" t="s">
        <v>589</v>
      </c>
      <c r="C5704" s="203" t="s">
        <v>1660</v>
      </c>
      <c r="D5704" s="202" t="s">
        <v>1930</v>
      </c>
      <c r="E5704" s="202" t="s">
        <v>1931</v>
      </c>
      <c r="F5704" s="202" t="s">
        <v>505</v>
      </c>
      <c r="G5704" s="253">
        <v>8.9300000000000004E-2</v>
      </c>
      <c r="H5704" s="361" t="s">
        <v>1414</v>
      </c>
      <c r="I5704" s="359" t="s">
        <v>1407</v>
      </c>
      <c r="J5704" s="358">
        <v>0.39250000000000002</v>
      </c>
      <c r="K5704" s="359" t="s">
        <v>1113</v>
      </c>
      <c r="L5704" s="359" t="s">
        <v>1392</v>
      </c>
      <c r="M5704" s="368">
        <v>2007</v>
      </c>
      <c r="N5704" s="207" t="s">
        <v>1663</v>
      </c>
      <c r="O5704" s="203"/>
    </row>
    <row r="5705" spans="1:15" ht="27.75" hidden="1" customHeight="1" x14ac:dyDescent="0.25">
      <c r="A5705" s="203" t="s">
        <v>2188</v>
      </c>
      <c r="B5705" s="202" t="s">
        <v>589</v>
      </c>
      <c r="C5705" s="203" t="s">
        <v>1660</v>
      </c>
      <c r="D5705" s="202" t="s">
        <v>1940</v>
      </c>
      <c r="E5705" s="202" t="s">
        <v>1941</v>
      </c>
      <c r="F5705" s="202" t="s">
        <v>505</v>
      </c>
      <c r="G5705" s="253">
        <v>4.7</v>
      </c>
      <c r="H5705" s="361" t="s">
        <v>1433</v>
      </c>
      <c r="I5705" s="359" t="s">
        <v>1407</v>
      </c>
      <c r="J5705" s="358">
        <v>0.90910000000000002</v>
      </c>
      <c r="K5705" s="359" t="s">
        <v>1113</v>
      </c>
      <c r="L5705" s="359" t="s">
        <v>1408</v>
      </c>
      <c r="M5705" s="368">
        <v>2007</v>
      </c>
      <c r="N5705" s="207" t="s">
        <v>1663</v>
      </c>
      <c r="O5705" s="203"/>
    </row>
    <row r="5706" spans="1:15" ht="27.75" hidden="1" customHeight="1" x14ac:dyDescent="0.25">
      <c r="A5706" s="203" t="s">
        <v>2188</v>
      </c>
      <c r="B5706" s="202" t="s">
        <v>589</v>
      </c>
      <c r="C5706" s="203" t="s">
        <v>1660</v>
      </c>
      <c r="D5706" s="202" t="s">
        <v>1940</v>
      </c>
      <c r="E5706" s="202" t="s">
        <v>1941</v>
      </c>
      <c r="F5706" s="202" t="s">
        <v>505</v>
      </c>
      <c r="G5706" s="253">
        <v>1.29E-2</v>
      </c>
      <c r="H5706" s="361" t="s">
        <v>1414</v>
      </c>
      <c r="I5706" s="359" t="s">
        <v>1407</v>
      </c>
      <c r="J5706" s="358">
        <v>0.91400000000000003</v>
      </c>
      <c r="K5706" s="359" t="s">
        <v>1113</v>
      </c>
      <c r="L5706" s="359" t="s">
        <v>1392</v>
      </c>
      <c r="M5706" s="368">
        <v>2007</v>
      </c>
      <c r="N5706" s="207" t="s">
        <v>1663</v>
      </c>
      <c r="O5706" s="203"/>
    </row>
    <row r="5707" spans="1:15" ht="27.75" hidden="1" customHeight="1" x14ac:dyDescent="0.25">
      <c r="A5707" s="203" t="s">
        <v>2188</v>
      </c>
      <c r="B5707" s="202" t="s">
        <v>589</v>
      </c>
      <c r="C5707" s="203" t="s">
        <v>1660</v>
      </c>
      <c r="D5707" s="202" t="s">
        <v>1948</v>
      </c>
      <c r="E5707" s="202" t="s">
        <v>1949</v>
      </c>
      <c r="F5707" s="202" t="s">
        <v>505</v>
      </c>
      <c r="G5707" s="253">
        <v>0.14000000000000001</v>
      </c>
      <c r="H5707" s="361" t="s">
        <v>1433</v>
      </c>
      <c r="I5707" s="359" t="s">
        <v>1407</v>
      </c>
      <c r="J5707" s="358">
        <v>0.97360000000000002</v>
      </c>
      <c r="K5707" s="359" t="s">
        <v>1113</v>
      </c>
      <c r="L5707" s="359" t="s">
        <v>1408</v>
      </c>
      <c r="M5707" s="368">
        <v>2007</v>
      </c>
      <c r="N5707" s="207" t="s">
        <v>1663</v>
      </c>
      <c r="O5707" s="203"/>
    </row>
    <row r="5708" spans="1:15" ht="27.75" hidden="1" customHeight="1" x14ac:dyDescent="0.25">
      <c r="A5708" s="203" t="s">
        <v>2188</v>
      </c>
      <c r="B5708" s="202" t="s">
        <v>589</v>
      </c>
      <c r="C5708" s="203" t="s">
        <v>1660</v>
      </c>
      <c r="D5708" s="202" t="s">
        <v>1948</v>
      </c>
      <c r="E5708" s="202" t="s">
        <v>1949</v>
      </c>
      <c r="F5708" s="202" t="s">
        <v>505</v>
      </c>
      <c r="G5708" s="253">
        <v>3.8000000000000002E-4</v>
      </c>
      <c r="H5708" s="361" t="s">
        <v>1414</v>
      </c>
      <c r="I5708" s="359" t="s">
        <v>1407</v>
      </c>
      <c r="J5708" s="358">
        <v>0.97360000000000002</v>
      </c>
      <c r="K5708" s="359" t="s">
        <v>1113</v>
      </c>
      <c r="L5708" s="359" t="s">
        <v>1392</v>
      </c>
      <c r="M5708" s="368">
        <v>2007</v>
      </c>
      <c r="N5708" s="207" t="s">
        <v>1663</v>
      </c>
      <c r="O5708" s="203"/>
    </row>
    <row r="5709" spans="1:15" ht="27.75" hidden="1" customHeight="1" x14ac:dyDescent="0.25">
      <c r="A5709" s="203" t="s">
        <v>2188</v>
      </c>
      <c r="B5709" s="202" t="s">
        <v>589</v>
      </c>
      <c r="C5709" s="203" t="s">
        <v>1660</v>
      </c>
      <c r="D5709" s="202" t="s">
        <v>1950</v>
      </c>
      <c r="E5709" s="202" t="s">
        <v>1472</v>
      </c>
      <c r="F5709" s="202" t="s">
        <v>505</v>
      </c>
      <c r="G5709" s="253">
        <v>3.5999999999999997E-2</v>
      </c>
      <c r="H5709" s="361" t="s">
        <v>1433</v>
      </c>
      <c r="I5709" s="359" t="s">
        <v>1407</v>
      </c>
      <c r="J5709" s="358">
        <v>0</v>
      </c>
      <c r="K5709" s="359" t="s">
        <v>1113</v>
      </c>
      <c r="L5709" s="359" t="s">
        <v>1408</v>
      </c>
      <c r="M5709" s="368">
        <v>2008</v>
      </c>
      <c r="N5709" s="207" t="s">
        <v>1663</v>
      </c>
      <c r="O5709" s="203"/>
    </row>
    <row r="5710" spans="1:15" ht="27.75" hidden="1" customHeight="1" x14ac:dyDescent="0.25">
      <c r="A5710" s="203" t="s">
        <v>2188</v>
      </c>
      <c r="B5710" s="202" t="s">
        <v>589</v>
      </c>
      <c r="C5710" s="203" t="s">
        <v>1660</v>
      </c>
      <c r="D5710" s="202" t="s">
        <v>1950</v>
      </c>
      <c r="E5710" s="202" t="s">
        <v>1472</v>
      </c>
      <c r="F5710" s="202" t="s">
        <v>505</v>
      </c>
      <c r="G5710" s="253">
        <v>1E-4</v>
      </c>
      <c r="H5710" s="361" t="s">
        <v>1414</v>
      </c>
      <c r="I5710" s="359" t="s">
        <v>1407</v>
      </c>
      <c r="J5710" s="358">
        <v>0</v>
      </c>
      <c r="K5710" s="359" t="s">
        <v>1113</v>
      </c>
      <c r="L5710" s="359" t="s">
        <v>1392</v>
      </c>
      <c r="M5710" s="368">
        <v>2008</v>
      </c>
      <c r="N5710" s="207" t="s">
        <v>1663</v>
      </c>
      <c r="O5710" s="203"/>
    </row>
    <row r="5711" spans="1:15" ht="27.75" hidden="1" customHeight="1" x14ac:dyDescent="0.25">
      <c r="A5711" s="203" t="s">
        <v>2188</v>
      </c>
      <c r="B5711" s="202" t="s">
        <v>589</v>
      </c>
      <c r="C5711" s="203" t="s">
        <v>1397</v>
      </c>
      <c r="D5711" s="202" t="s">
        <v>583</v>
      </c>
      <c r="E5711" s="202" t="s">
        <v>1584</v>
      </c>
      <c r="F5711" s="202" t="s">
        <v>475</v>
      </c>
      <c r="G5711" s="253">
        <v>202</v>
      </c>
      <c r="H5711" s="361" t="s">
        <v>1400</v>
      </c>
      <c r="I5711" s="359" t="s">
        <v>1379</v>
      </c>
      <c r="J5711" s="358">
        <v>0.61</v>
      </c>
      <c r="K5711" s="359" t="s">
        <v>1391</v>
      </c>
      <c r="L5711" s="359" t="s">
        <v>1392</v>
      </c>
      <c r="M5711" s="368">
        <v>2010</v>
      </c>
      <c r="N5711" s="207" t="s">
        <v>1401</v>
      </c>
      <c r="O5711" s="203"/>
    </row>
    <row r="5712" spans="1:15" ht="27.75" hidden="1" customHeight="1" x14ac:dyDescent="0.25">
      <c r="A5712" s="203" t="s">
        <v>2188</v>
      </c>
      <c r="B5712" s="202" t="s">
        <v>589</v>
      </c>
      <c r="C5712" s="203" t="s">
        <v>1397</v>
      </c>
      <c r="D5712" s="202" t="s">
        <v>583</v>
      </c>
      <c r="E5712" s="202" t="s">
        <v>1584</v>
      </c>
      <c r="F5712" s="202" t="s">
        <v>475</v>
      </c>
      <c r="G5712" s="253">
        <v>68.400000000000006</v>
      </c>
      <c r="H5712" s="361" t="s">
        <v>1400</v>
      </c>
      <c r="I5712" s="359" t="s">
        <v>1382</v>
      </c>
      <c r="J5712" s="358">
        <v>0.43</v>
      </c>
      <c r="K5712" s="359" t="s">
        <v>1391</v>
      </c>
      <c r="L5712" s="359" t="s">
        <v>1392</v>
      </c>
      <c r="M5712" s="368">
        <v>2010</v>
      </c>
      <c r="N5712" s="207" t="s">
        <v>1401</v>
      </c>
      <c r="O5712" s="203"/>
    </row>
    <row r="5713" spans="1:15" ht="27.75" hidden="1" customHeight="1" x14ac:dyDescent="0.25">
      <c r="A5713" s="203" t="s">
        <v>2188</v>
      </c>
      <c r="B5713" s="202" t="s">
        <v>589</v>
      </c>
      <c r="C5713" s="203" t="s">
        <v>1397</v>
      </c>
      <c r="D5713" s="202" t="s">
        <v>583</v>
      </c>
      <c r="E5713" s="202" t="s">
        <v>1584</v>
      </c>
      <c r="F5713" s="202" t="s">
        <v>475</v>
      </c>
      <c r="G5713" s="253">
        <v>22.9</v>
      </c>
      <c r="H5713" s="361" t="s">
        <v>1400</v>
      </c>
      <c r="I5713" s="359" t="s">
        <v>1383</v>
      </c>
      <c r="J5713" s="358">
        <v>0.69</v>
      </c>
      <c r="K5713" s="359" t="s">
        <v>1391</v>
      </c>
      <c r="L5713" s="359" t="s">
        <v>1392</v>
      </c>
      <c r="M5713" s="368">
        <v>2010</v>
      </c>
      <c r="N5713" s="207" t="s">
        <v>1401</v>
      </c>
      <c r="O5713" s="203"/>
    </row>
    <row r="5714" spans="1:15" ht="27.75" hidden="1" customHeight="1" x14ac:dyDescent="0.25">
      <c r="A5714" s="203" t="s">
        <v>2188</v>
      </c>
      <c r="B5714" s="202" t="s">
        <v>589</v>
      </c>
      <c r="C5714" s="203" t="s">
        <v>1397</v>
      </c>
      <c r="D5714" s="202" t="s">
        <v>583</v>
      </c>
      <c r="E5714" s="202" t="s">
        <v>1584</v>
      </c>
      <c r="F5714" s="202" t="s">
        <v>475</v>
      </c>
      <c r="G5714" s="253">
        <v>8.19</v>
      </c>
      <c r="H5714" s="361" t="s">
        <v>1400</v>
      </c>
      <c r="I5714" s="359" t="s">
        <v>1384</v>
      </c>
      <c r="J5714" s="358">
        <v>0.13</v>
      </c>
      <c r="K5714" s="359" t="s">
        <v>1391</v>
      </c>
      <c r="L5714" s="359" t="s">
        <v>1392</v>
      </c>
      <c r="M5714" s="368">
        <v>2010</v>
      </c>
      <c r="N5714" s="207" t="s">
        <v>1401</v>
      </c>
      <c r="O5714" s="203"/>
    </row>
    <row r="5715" spans="1:15" ht="27.75" hidden="1" customHeight="1" x14ac:dyDescent="0.25">
      <c r="A5715" s="203" t="s">
        <v>2188</v>
      </c>
      <c r="B5715" s="202" t="s">
        <v>589</v>
      </c>
      <c r="C5715" s="203" t="s">
        <v>1397</v>
      </c>
      <c r="D5715" s="202" t="s">
        <v>583</v>
      </c>
      <c r="E5715" s="202" t="s">
        <v>1584</v>
      </c>
      <c r="F5715" s="202" t="s">
        <v>475</v>
      </c>
      <c r="G5715" s="253">
        <v>1.33</v>
      </c>
      <c r="H5715" s="361" t="s">
        <v>1400</v>
      </c>
      <c r="I5715" s="359" t="s">
        <v>1385</v>
      </c>
      <c r="J5715" s="358">
        <v>0.68</v>
      </c>
      <c r="K5715" s="359" t="s">
        <v>1391</v>
      </c>
      <c r="L5715" s="359" t="s">
        <v>1392</v>
      </c>
      <c r="M5715" s="368">
        <v>2010</v>
      </c>
      <c r="N5715" s="207" t="s">
        <v>1401</v>
      </c>
      <c r="O5715" s="203"/>
    </row>
    <row r="5716" spans="1:15" ht="27.75" hidden="1" customHeight="1" x14ac:dyDescent="0.25">
      <c r="A5716" s="203" t="s">
        <v>2188</v>
      </c>
      <c r="B5716" s="202" t="s">
        <v>589</v>
      </c>
      <c r="C5716" s="203" t="s">
        <v>1397</v>
      </c>
      <c r="D5716" s="202" t="s">
        <v>1922</v>
      </c>
      <c r="E5716" s="202" t="s">
        <v>1399</v>
      </c>
      <c r="F5716" s="202" t="s">
        <v>475</v>
      </c>
      <c r="G5716" s="253">
        <v>61.1</v>
      </c>
      <c r="H5716" s="361" t="s">
        <v>1400</v>
      </c>
      <c r="I5716" s="359" t="s">
        <v>1379</v>
      </c>
      <c r="J5716" s="358">
        <v>0.51</v>
      </c>
      <c r="K5716" s="359" t="s">
        <v>1391</v>
      </c>
      <c r="L5716" s="359" t="s">
        <v>1392</v>
      </c>
      <c r="M5716" s="368">
        <v>2010</v>
      </c>
      <c r="N5716" s="207" t="s">
        <v>1401</v>
      </c>
      <c r="O5716" s="203"/>
    </row>
    <row r="5717" spans="1:15" ht="27.75" hidden="1" customHeight="1" x14ac:dyDescent="0.25">
      <c r="A5717" s="203" t="s">
        <v>2188</v>
      </c>
      <c r="B5717" s="202" t="s">
        <v>589</v>
      </c>
      <c r="C5717" s="203" t="s">
        <v>1397</v>
      </c>
      <c r="D5717" s="202" t="s">
        <v>1922</v>
      </c>
      <c r="E5717" s="202" t="s">
        <v>1399</v>
      </c>
      <c r="F5717" s="202" t="s">
        <v>475</v>
      </c>
      <c r="G5717" s="253">
        <v>24.3</v>
      </c>
      <c r="H5717" s="361" t="s">
        <v>1400</v>
      </c>
      <c r="I5717" s="359" t="s">
        <v>1382</v>
      </c>
      <c r="J5717" s="358">
        <v>0.41</v>
      </c>
      <c r="K5717" s="359" t="s">
        <v>1391</v>
      </c>
      <c r="L5717" s="359" t="s">
        <v>1392</v>
      </c>
      <c r="M5717" s="368">
        <v>2010</v>
      </c>
      <c r="N5717" s="207" t="s">
        <v>1401</v>
      </c>
      <c r="O5717" s="203"/>
    </row>
    <row r="5718" spans="1:15" ht="27.75" hidden="1" customHeight="1" x14ac:dyDescent="0.25">
      <c r="A5718" s="203" t="s">
        <v>2188</v>
      </c>
      <c r="B5718" s="202" t="s">
        <v>589</v>
      </c>
      <c r="C5718" s="203" t="s">
        <v>1397</v>
      </c>
      <c r="D5718" s="202" t="s">
        <v>1922</v>
      </c>
      <c r="E5718" s="202" t="s">
        <v>1399</v>
      </c>
      <c r="F5718" s="202" t="s">
        <v>475</v>
      </c>
      <c r="G5718" s="253">
        <v>8.83</v>
      </c>
      <c r="H5718" s="361" t="s">
        <v>1400</v>
      </c>
      <c r="I5718" s="359" t="s">
        <v>1383</v>
      </c>
      <c r="J5718" s="358">
        <v>0.74</v>
      </c>
      <c r="K5718" s="359" t="s">
        <v>1391</v>
      </c>
      <c r="L5718" s="359" t="s">
        <v>1392</v>
      </c>
      <c r="M5718" s="368">
        <v>2010</v>
      </c>
      <c r="N5718" s="207" t="s">
        <v>1401</v>
      </c>
      <c r="O5718" s="203"/>
    </row>
    <row r="5719" spans="1:15" ht="27.75" hidden="1" customHeight="1" x14ac:dyDescent="0.25">
      <c r="A5719" s="203" t="s">
        <v>2188</v>
      </c>
      <c r="B5719" s="202" t="s">
        <v>589</v>
      </c>
      <c r="C5719" s="203" t="s">
        <v>1397</v>
      </c>
      <c r="D5719" s="202" t="s">
        <v>1922</v>
      </c>
      <c r="E5719" s="202" t="s">
        <v>1399</v>
      </c>
      <c r="F5719" s="202" t="s">
        <v>475</v>
      </c>
      <c r="G5719" s="253">
        <v>3.89</v>
      </c>
      <c r="H5719" s="361" t="s">
        <v>1400</v>
      </c>
      <c r="I5719" s="359" t="s">
        <v>1384</v>
      </c>
      <c r="J5719" s="358">
        <v>0</v>
      </c>
      <c r="K5719" s="359" t="s">
        <v>1391</v>
      </c>
      <c r="L5719" s="359" t="s">
        <v>1392</v>
      </c>
      <c r="M5719" s="368">
        <v>2010</v>
      </c>
      <c r="N5719" s="207" t="s">
        <v>1401</v>
      </c>
      <c r="O5719" s="203"/>
    </row>
    <row r="5720" spans="1:15" ht="27.75" hidden="1" customHeight="1" x14ac:dyDescent="0.25">
      <c r="A5720" s="203" t="s">
        <v>2188</v>
      </c>
      <c r="B5720" s="202" t="s">
        <v>589</v>
      </c>
      <c r="C5720" s="203" t="s">
        <v>1397</v>
      </c>
      <c r="D5720" s="202" t="s">
        <v>1922</v>
      </c>
      <c r="E5720" s="202" t="s">
        <v>1399</v>
      </c>
      <c r="F5720" s="202" t="s">
        <v>475</v>
      </c>
      <c r="G5720" s="253">
        <v>1.59</v>
      </c>
      <c r="H5720" s="361" t="s">
        <v>1400</v>
      </c>
      <c r="I5720" s="359" t="s">
        <v>1385</v>
      </c>
      <c r="J5720" s="359" t="s">
        <v>1402</v>
      </c>
      <c r="K5720" s="359" t="s">
        <v>1391</v>
      </c>
      <c r="L5720" s="359" t="s">
        <v>1392</v>
      </c>
      <c r="M5720" s="368">
        <v>2010</v>
      </c>
      <c r="N5720" s="207" t="s">
        <v>1401</v>
      </c>
      <c r="O5720" s="203"/>
    </row>
    <row r="5721" spans="1:15" ht="27.75" hidden="1" customHeight="1" x14ac:dyDescent="0.25">
      <c r="A5721" s="203" t="s">
        <v>2188</v>
      </c>
      <c r="B5721" s="202" t="s">
        <v>589</v>
      </c>
      <c r="C5721" s="203" t="s">
        <v>1397</v>
      </c>
      <c r="D5721" s="202" t="s">
        <v>1731</v>
      </c>
      <c r="E5721" s="202" t="s">
        <v>1732</v>
      </c>
      <c r="F5721" s="202" t="s">
        <v>475</v>
      </c>
      <c r="G5721" s="253">
        <v>138</v>
      </c>
      <c r="H5721" s="361" t="s">
        <v>1400</v>
      </c>
      <c r="I5721" s="359" t="s">
        <v>1379</v>
      </c>
      <c r="J5721" s="358">
        <v>0.79</v>
      </c>
      <c r="K5721" s="359" t="s">
        <v>1391</v>
      </c>
      <c r="L5721" s="359" t="s">
        <v>1392</v>
      </c>
      <c r="M5721" s="368">
        <v>2010</v>
      </c>
      <c r="N5721" s="207" t="s">
        <v>1401</v>
      </c>
      <c r="O5721" s="203"/>
    </row>
    <row r="5722" spans="1:15" ht="27.75" hidden="1" customHeight="1" x14ac:dyDescent="0.25">
      <c r="A5722" s="203" t="s">
        <v>2188</v>
      </c>
      <c r="B5722" s="202" t="s">
        <v>589</v>
      </c>
      <c r="C5722" s="203" t="s">
        <v>1397</v>
      </c>
      <c r="D5722" s="202" t="s">
        <v>1731</v>
      </c>
      <c r="E5722" s="202" t="s">
        <v>1732</v>
      </c>
      <c r="F5722" s="202" t="s">
        <v>475</v>
      </c>
      <c r="G5722" s="253">
        <v>54.1</v>
      </c>
      <c r="H5722" s="361" t="s">
        <v>1400</v>
      </c>
      <c r="I5722" s="359" t="s">
        <v>1382</v>
      </c>
      <c r="J5722" s="358">
        <v>0</v>
      </c>
      <c r="K5722" s="359" t="s">
        <v>1391</v>
      </c>
      <c r="L5722" s="359" t="s">
        <v>1392</v>
      </c>
      <c r="M5722" s="368">
        <v>2010</v>
      </c>
      <c r="N5722" s="207" t="s">
        <v>1401</v>
      </c>
      <c r="O5722" s="203"/>
    </row>
    <row r="5723" spans="1:15" ht="27.75" hidden="1" customHeight="1" x14ac:dyDescent="0.25">
      <c r="A5723" s="203" t="s">
        <v>2188</v>
      </c>
      <c r="B5723" s="202" t="s">
        <v>589</v>
      </c>
      <c r="C5723" s="203" t="s">
        <v>1397</v>
      </c>
      <c r="D5723" s="202" t="s">
        <v>1731</v>
      </c>
      <c r="E5723" s="202" t="s">
        <v>1732</v>
      </c>
      <c r="F5723" s="202" t="s">
        <v>475</v>
      </c>
      <c r="G5723" s="253">
        <v>19.899999999999999</v>
      </c>
      <c r="H5723" s="361" t="s">
        <v>1400</v>
      </c>
      <c r="I5723" s="359" t="s">
        <v>1383</v>
      </c>
      <c r="J5723" s="358">
        <v>0</v>
      </c>
      <c r="K5723" s="359" t="s">
        <v>1391</v>
      </c>
      <c r="L5723" s="359" t="s">
        <v>1392</v>
      </c>
      <c r="M5723" s="368">
        <v>2010</v>
      </c>
      <c r="N5723" s="207" t="s">
        <v>1401</v>
      </c>
      <c r="O5723" s="203"/>
    </row>
    <row r="5724" spans="1:15" ht="27.75" hidden="1" customHeight="1" x14ac:dyDescent="0.25">
      <c r="A5724" s="203" t="s">
        <v>2188</v>
      </c>
      <c r="B5724" s="202" t="s">
        <v>589</v>
      </c>
      <c r="C5724" s="203" t="s">
        <v>1397</v>
      </c>
      <c r="D5724" s="202" t="s">
        <v>1731</v>
      </c>
      <c r="E5724" s="202" t="s">
        <v>1732</v>
      </c>
      <c r="F5724" s="202" t="s">
        <v>475</v>
      </c>
      <c r="G5724" s="253">
        <v>10.6</v>
      </c>
      <c r="H5724" s="361" t="s">
        <v>1400</v>
      </c>
      <c r="I5724" s="359" t="s">
        <v>1384</v>
      </c>
      <c r="J5724" s="358">
        <v>0.3</v>
      </c>
      <c r="K5724" s="359" t="s">
        <v>1391</v>
      </c>
      <c r="L5724" s="359" t="s">
        <v>1392</v>
      </c>
      <c r="M5724" s="368">
        <v>2010</v>
      </c>
      <c r="N5724" s="207" t="s">
        <v>1401</v>
      </c>
      <c r="O5724" s="203"/>
    </row>
    <row r="5725" spans="1:15" ht="27.75" hidden="1" customHeight="1" x14ac:dyDescent="0.25">
      <c r="A5725" s="203" t="s">
        <v>2188</v>
      </c>
      <c r="B5725" s="202" t="s">
        <v>589</v>
      </c>
      <c r="C5725" s="203" t="s">
        <v>1397</v>
      </c>
      <c r="D5725" s="202" t="s">
        <v>1731</v>
      </c>
      <c r="E5725" s="202" t="s">
        <v>1732</v>
      </c>
      <c r="F5725" s="202" t="s">
        <v>475</v>
      </c>
      <c r="G5725" s="253">
        <v>3.56</v>
      </c>
      <c r="H5725" s="361" t="s">
        <v>1400</v>
      </c>
      <c r="I5725" s="359" t="s">
        <v>1385</v>
      </c>
      <c r="J5725" s="358">
        <v>0.37</v>
      </c>
      <c r="K5725" s="359" t="s">
        <v>1391</v>
      </c>
      <c r="L5725" s="359" t="s">
        <v>1392</v>
      </c>
      <c r="M5725" s="368">
        <v>2010</v>
      </c>
      <c r="N5725" s="207" t="s">
        <v>1401</v>
      </c>
      <c r="O5725" s="203"/>
    </row>
    <row r="5726" spans="1:15" ht="27.75" hidden="1" customHeight="1" x14ac:dyDescent="0.25">
      <c r="A5726" s="203" t="s">
        <v>2188</v>
      </c>
      <c r="B5726" s="202" t="s">
        <v>589</v>
      </c>
      <c r="C5726" s="203" t="s">
        <v>1397</v>
      </c>
      <c r="D5726" s="202" t="s">
        <v>1733</v>
      </c>
      <c r="E5726" s="202" t="s">
        <v>1399</v>
      </c>
      <c r="F5726" s="202" t="s">
        <v>475</v>
      </c>
      <c r="G5726" s="253">
        <v>26.7</v>
      </c>
      <c r="H5726" s="361" t="s">
        <v>1400</v>
      </c>
      <c r="I5726" s="359" t="s">
        <v>1379</v>
      </c>
      <c r="J5726" s="359" t="s">
        <v>1402</v>
      </c>
      <c r="K5726" s="359" t="s">
        <v>1391</v>
      </c>
      <c r="L5726" s="359" t="s">
        <v>1392</v>
      </c>
      <c r="M5726" s="368">
        <v>2010</v>
      </c>
      <c r="N5726" s="207" t="s">
        <v>1401</v>
      </c>
      <c r="O5726" s="203"/>
    </row>
    <row r="5727" spans="1:15" ht="27.75" hidden="1" customHeight="1" x14ac:dyDescent="0.25">
      <c r="A5727" s="203" t="s">
        <v>2188</v>
      </c>
      <c r="B5727" s="202" t="s">
        <v>589</v>
      </c>
      <c r="C5727" s="203" t="s">
        <v>1397</v>
      </c>
      <c r="D5727" s="202" t="s">
        <v>1733</v>
      </c>
      <c r="E5727" s="202" t="s">
        <v>1399</v>
      </c>
      <c r="F5727" s="202" t="s">
        <v>475</v>
      </c>
      <c r="G5727" s="253">
        <v>10.6</v>
      </c>
      <c r="H5727" s="361" t="s">
        <v>1400</v>
      </c>
      <c r="I5727" s="359" t="s">
        <v>1382</v>
      </c>
      <c r="J5727" s="358">
        <v>0.84</v>
      </c>
      <c r="K5727" s="359" t="s">
        <v>1391</v>
      </c>
      <c r="L5727" s="359" t="s">
        <v>1392</v>
      </c>
      <c r="M5727" s="368">
        <v>2010</v>
      </c>
      <c r="N5727" s="207" t="s">
        <v>1401</v>
      </c>
      <c r="O5727" s="203"/>
    </row>
    <row r="5728" spans="1:15" ht="27.75" hidden="1" customHeight="1" x14ac:dyDescent="0.25">
      <c r="A5728" s="203" t="s">
        <v>2188</v>
      </c>
      <c r="B5728" s="202" t="s">
        <v>589</v>
      </c>
      <c r="C5728" s="203" t="s">
        <v>1397</v>
      </c>
      <c r="D5728" s="202" t="s">
        <v>1733</v>
      </c>
      <c r="E5728" s="202" t="s">
        <v>1399</v>
      </c>
      <c r="F5728" s="202" t="s">
        <v>475</v>
      </c>
      <c r="G5728" s="253">
        <v>3.85</v>
      </c>
      <c r="H5728" s="361" t="s">
        <v>1400</v>
      </c>
      <c r="I5728" s="359" t="s">
        <v>1383</v>
      </c>
      <c r="J5728" s="358">
        <v>0.87</v>
      </c>
      <c r="K5728" s="359" t="s">
        <v>1391</v>
      </c>
      <c r="L5728" s="359" t="s">
        <v>1392</v>
      </c>
      <c r="M5728" s="368">
        <v>2010</v>
      </c>
      <c r="N5728" s="207" t="s">
        <v>1401</v>
      </c>
      <c r="O5728" s="203"/>
    </row>
    <row r="5729" spans="1:15" ht="27.75" hidden="1" customHeight="1" x14ac:dyDescent="0.25">
      <c r="A5729" s="203" t="s">
        <v>2188</v>
      </c>
      <c r="B5729" s="202" t="s">
        <v>589</v>
      </c>
      <c r="C5729" s="203" t="s">
        <v>1397</v>
      </c>
      <c r="D5729" s="202" t="s">
        <v>1733</v>
      </c>
      <c r="E5729" s="202" t="s">
        <v>1399</v>
      </c>
      <c r="F5729" s="202" t="s">
        <v>475</v>
      </c>
      <c r="G5729" s="253">
        <v>1.69</v>
      </c>
      <c r="H5729" s="361" t="s">
        <v>1400</v>
      </c>
      <c r="I5729" s="359" t="s">
        <v>1384</v>
      </c>
      <c r="J5729" s="358">
        <v>0.85</v>
      </c>
      <c r="K5729" s="359" t="s">
        <v>1391</v>
      </c>
      <c r="L5729" s="359" t="s">
        <v>1392</v>
      </c>
      <c r="M5729" s="368">
        <v>2010</v>
      </c>
      <c r="N5729" s="207" t="s">
        <v>1401</v>
      </c>
      <c r="O5729" s="203"/>
    </row>
    <row r="5730" spans="1:15" ht="27.75" hidden="1" customHeight="1" x14ac:dyDescent="0.25">
      <c r="A5730" s="203" t="s">
        <v>2188</v>
      </c>
      <c r="B5730" s="202" t="s">
        <v>589</v>
      </c>
      <c r="C5730" s="203" t="s">
        <v>1397</v>
      </c>
      <c r="D5730" s="202" t="s">
        <v>1733</v>
      </c>
      <c r="E5730" s="202" t="s">
        <v>1399</v>
      </c>
      <c r="F5730" s="202" t="s">
        <v>475</v>
      </c>
      <c r="G5730" s="253">
        <v>0.69199999999999995</v>
      </c>
      <c r="H5730" s="361" t="s">
        <v>1400</v>
      </c>
      <c r="I5730" s="359" t="s">
        <v>1385</v>
      </c>
      <c r="J5730" s="358">
        <v>0.92</v>
      </c>
      <c r="K5730" s="359" t="s">
        <v>1391</v>
      </c>
      <c r="L5730" s="359" t="s">
        <v>1392</v>
      </c>
      <c r="M5730" s="368">
        <v>2010</v>
      </c>
      <c r="N5730" s="207" t="s">
        <v>1401</v>
      </c>
      <c r="O5730" s="203"/>
    </row>
    <row r="5731" spans="1:15" ht="27.75" hidden="1" customHeight="1" x14ac:dyDescent="0.25">
      <c r="A5731" s="203" t="s">
        <v>2194</v>
      </c>
      <c r="B5731" s="203" t="s">
        <v>532</v>
      </c>
      <c r="C5731" s="203" t="s">
        <v>1535</v>
      </c>
      <c r="D5731" s="203" t="s">
        <v>1725</v>
      </c>
      <c r="E5731" s="203" t="s">
        <v>1726</v>
      </c>
      <c r="F5731" s="203" t="s">
        <v>505</v>
      </c>
      <c r="G5731" s="257">
        <v>29.3</v>
      </c>
      <c r="H5731" s="361" t="s">
        <v>1433</v>
      </c>
      <c r="I5731" s="361" t="s">
        <v>1407</v>
      </c>
      <c r="J5731" s="360">
        <v>0.75380000000000003</v>
      </c>
      <c r="K5731" s="361" t="s">
        <v>1113</v>
      </c>
      <c r="L5731" s="361" t="s">
        <v>1408</v>
      </c>
      <c r="M5731" s="370">
        <v>2013</v>
      </c>
      <c r="N5731" s="207">
        <v>43903</v>
      </c>
      <c r="O5731" s="203"/>
    </row>
    <row r="5732" spans="1:15" ht="27.75" hidden="1" customHeight="1" x14ac:dyDescent="0.25">
      <c r="A5732" s="203" t="s">
        <v>2194</v>
      </c>
      <c r="B5732" s="203" t="s">
        <v>532</v>
      </c>
      <c r="C5732" s="203" t="s">
        <v>1535</v>
      </c>
      <c r="D5732" s="203" t="s">
        <v>1725</v>
      </c>
      <c r="E5732" s="203" t="s">
        <v>1726</v>
      </c>
      <c r="F5732" s="203" t="s">
        <v>505</v>
      </c>
      <c r="G5732" s="257">
        <v>8.0299999999999996E-2</v>
      </c>
      <c r="H5732" s="361" t="s">
        <v>1414</v>
      </c>
      <c r="I5732" s="361" t="s">
        <v>1407</v>
      </c>
      <c r="J5732" s="360">
        <v>0.75370000000000004</v>
      </c>
      <c r="K5732" s="361" t="s">
        <v>1113</v>
      </c>
      <c r="L5732" s="361" t="s">
        <v>1392</v>
      </c>
      <c r="M5732" s="370">
        <v>2013</v>
      </c>
      <c r="N5732" s="207">
        <v>43903</v>
      </c>
      <c r="O5732" s="203"/>
    </row>
    <row r="5733" spans="1:15" ht="27.75" hidden="1" customHeight="1" x14ac:dyDescent="0.25">
      <c r="A5733" s="203" t="s">
        <v>2194</v>
      </c>
      <c r="B5733" s="203" t="s">
        <v>532</v>
      </c>
      <c r="C5733" s="203" t="s">
        <v>1535</v>
      </c>
      <c r="D5733" s="203" t="s">
        <v>2195</v>
      </c>
      <c r="E5733" s="203" t="s">
        <v>1458</v>
      </c>
      <c r="F5733" s="203" t="s">
        <v>505</v>
      </c>
      <c r="G5733" s="257">
        <v>553</v>
      </c>
      <c r="H5733" s="361" t="s">
        <v>1433</v>
      </c>
      <c r="I5733" s="361" t="s">
        <v>1407</v>
      </c>
      <c r="J5733" s="360">
        <v>0.2616</v>
      </c>
      <c r="K5733" s="361" t="s">
        <v>1113</v>
      </c>
      <c r="L5733" s="361" t="s">
        <v>1408</v>
      </c>
      <c r="M5733" s="370">
        <v>2012</v>
      </c>
      <c r="N5733" s="207">
        <v>43903</v>
      </c>
      <c r="O5733" s="203"/>
    </row>
    <row r="5734" spans="1:15" ht="27.75" hidden="1" customHeight="1" x14ac:dyDescent="0.25">
      <c r="A5734" s="203" t="s">
        <v>2194</v>
      </c>
      <c r="B5734" s="203" t="s">
        <v>532</v>
      </c>
      <c r="C5734" s="203" t="s">
        <v>1535</v>
      </c>
      <c r="D5734" s="203" t="s">
        <v>2195</v>
      </c>
      <c r="E5734" s="203" t="s">
        <v>1458</v>
      </c>
      <c r="F5734" s="203" t="s">
        <v>505</v>
      </c>
      <c r="G5734" s="257">
        <v>1.52</v>
      </c>
      <c r="H5734" s="361" t="s">
        <v>1414</v>
      </c>
      <c r="I5734" s="361" t="s">
        <v>1407</v>
      </c>
      <c r="J5734" s="360">
        <v>0.2616</v>
      </c>
      <c r="K5734" s="361" t="s">
        <v>1113</v>
      </c>
      <c r="L5734" s="361" t="s">
        <v>1392</v>
      </c>
      <c r="M5734" s="370">
        <v>2012</v>
      </c>
      <c r="N5734" s="207">
        <v>43903</v>
      </c>
      <c r="O5734" s="203"/>
    </row>
    <row r="5735" spans="1:15" ht="27.75" hidden="1" customHeight="1" x14ac:dyDescent="0.25">
      <c r="A5735" s="203" t="s">
        <v>2194</v>
      </c>
      <c r="B5735" s="203" t="s">
        <v>532</v>
      </c>
      <c r="C5735" s="203" t="s">
        <v>1535</v>
      </c>
      <c r="D5735" s="203" t="s">
        <v>1620</v>
      </c>
      <c r="E5735" s="203" t="s">
        <v>1621</v>
      </c>
      <c r="F5735" s="203" t="s">
        <v>475</v>
      </c>
      <c r="G5735" s="258">
        <v>22368</v>
      </c>
      <c r="H5735" s="361" t="s">
        <v>1414</v>
      </c>
      <c r="I5735" s="361" t="s">
        <v>1407</v>
      </c>
      <c r="J5735" s="361" t="s">
        <v>1380</v>
      </c>
      <c r="K5735" s="361" t="s">
        <v>8</v>
      </c>
      <c r="L5735" s="361" t="s">
        <v>1392</v>
      </c>
      <c r="M5735" s="370">
        <v>2010</v>
      </c>
      <c r="N5735" s="207">
        <v>43903</v>
      </c>
      <c r="O5735" s="203"/>
    </row>
    <row r="5736" spans="1:15" ht="27.75" hidden="1" customHeight="1" x14ac:dyDescent="0.25">
      <c r="A5736" s="203" t="s">
        <v>2194</v>
      </c>
      <c r="B5736" s="203" t="s">
        <v>532</v>
      </c>
      <c r="C5736" s="203" t="s">
        <v>1535</v>
      </c>
      <c r="D5736" s="203" t="s">
        <v>1620</v>
      </c>
      <c r="E5736" s="203" t="s">
        <v>1621</v>
      </c>
      <c r="F5736" s="203" t="s">
        <v>505</v>
      </c>
      <c r="G5736" s="257">
        <v>9.5</v>
      </c>
      <c r="H5736" s="361" t="s">
        <v>1390</v>
      </c>
      <c r="I5736" s="361" t="s">
        <v>1379</v>
      </c>
      <c r="J5736" s="275">
        <v>0.71</v>
      </c>
      <c r="K5736" s="361" t="s">
        <v>1391</v>
      </c>
      <c r="L5736" s="361" t="s">
        <v>1392</v>
      </c>
      <c r="M5736" s="370">
        <v>2010</v>
      </c>
      <c r="N5736" s="207">
        <v>43903</v>
      </c>
      <c r="O5736" s="361" t="s">
        <v>1537</v>
      </c>
    </row>
    <row r="5737" spans="1:15" ht="27.75" hidden="1" customHeight="1" x14ac:dyDescent="0.25">
      <c r="A5737" s="203" t="s">
        <v>2194</v>
      </c>
      <c r="B5737" s="203" t="s">
        <v>532</v>
      </c>
      <c r="C5737" s="203" t="s">
        <v>1535</v>
      </c>
      <c r="D5737" s="203" t="s">
        <v>1620</v>
      </c>
      <c r="E5737" s="203" t="s">
        <v>1621</v>
      </c>
      <c r="F5737" s="203" t="s">
        <v>505</v>
      </c>
      <c r="G5737" s="257">
        <v>2.2999999999999998</v>
      </c>
      <c r="H5737" s="361" t="s">
        <v>1390</v>
      </c>
      <c r="I5737" s="361" t="s">
        <v>1382</v>
      </c>
      <c r="J5737" s="275">
        <v>0.71</v>
      </c>
      <c r="K5737" s="361" t="s">
        <v>1391</v>
      </c>
      <c r="L5737" s="361" t="s">
        <v>1392</v>
      </c>
      <c r="M5737" s="370">
        <v>2010</v>
      </c>
      <c r="N5737" s="207">
        <v>43903</v>
      </c>
      <c r="O5737" s="361" t="s">
        <v>1537</v>
      </c>
    </row>
    <row r="5738" spans="1:15" ht="27.75" hidden="1" customHeight="1" x14ac:dyDescent="0.25">
      <c r="A5738" s="203" t="s">
        <v>2194</v>
      </c>
      <c r="B5738" s="203" t="s">
        <v>532</v>
      </c>
      <c r="C5738" s="203" t="s">
        <v>1535</v>
      </c>
      <c r="D5738" s="203" t="s">
        <v>1620</v>
      </c>
      <c r="E5738" s="203" t="s">
        <v>1621</v>
      </c>
      <c r="F5738" s="203" t="s">
        <v>505</v>
      </c>
      <c r="G5738" s="257">
        <v>1.3</v>
      </c>
      <c r="H5738" s="361" t="s">
        <v>1390</v>
      </c>
      <c r="I5738" s="361" t="s">
        <v>1383</v>
      </c>
      <c r="J5738" s="275">
        <v>0.71</v>
      </c>
      <c r="K5738" s="361" t="s">
        <v>1391</v>
      </c>
      <c r="L5738" s="361" t="s">
        <v>1392</v>
      </c>
      <c r="M5738" s="370">
        <v>2010</v>
      </c>
      <c r="N5738" s="207">
        <v>43903</v>
      </c>
      <c r="O5738" s="361" t="s">
        <v>1537</v>
      </c>
    </row>
    <row r="5739" spans="1:15" ht="27.75" hidden="1" customHeight="1" x14ac:dyDescent="0.25">
      <c r="A5739" s="203" t="s">
        <v>2194</v>
      </c>
      <c r="B5739" s="203" t="s">
        <v>532</v>
      </c>
      <c r="C5739" s="203" t="s">
        <v>1535</v>
      </c>
      <c r="D5739" s="203" t="s">
        <v>1620</v>
      </c>
      <c r="E5739" s="203" t="s">
        <v>1621</v>
      </c>
      <c r="F5739" s="203" t="s">
        <v>505</v>
      </c>
      <c r="G5739" s="257">
        <v>0.35</v>
      </c>
      <c r="H5739" s="361" t="s">
        <v>1390</v>
      </c>
      <c r="I5739" s="361" t="s">
        <v>1384</v>
      </c>
      <c r="J5739" s="275">
        <v>0.71</v>
      </c>
      <c r="K5739" s="361" t="s">
        <v>1391</v>
      </c>
      <c r="L5739" s="361" t="s">
        <v>1392</v>
      </c>
      <c r="M5739" s="370">
        <v>2010</v>
      </c>
      <c r="N5739" s="207">
        <v>43903</v>
      </c>
      <c r="O5739" s="361" t="s">
        <v>1537</v>
      </c>
    </row>
    <row r="5740" spans="1:15" ht="27.75" hidden="1" customHeight="1" x14ac:dyDescent="0.25">
      <c r="A5740" s="203" t="s">
        <v>2194</v>
      </c>
      <c r="B5740" s="203" t="s">
        <v>532</v>
      </c>
      <c r="C5740" s="203" t="s">
        <v>1535</v>
      </c>
      <c r="D5740" s="203" t="s">
        <v>1620</v>
      </c>
      <c r="E5740" s="203" t="s">
        <v>1621</v>
      </c>
      <c r="F5740" s="203" t="s">
        <v>505</v>
      </c>
      <c r="G5740" s="257">
        <v>0.26</v>
      </c>
      <c r="H5740" s="361" t="s">
        <v>1390</v>
      </c>
      <c r="I5740" s="361" t="s">
        <v>1385</v>
      </c>
      <c r="J5740" s="275">
        <v>0.71</v>
      </c>
      <c r="K5740" s="361" t="s">
        <v>1391</v>
      </c>
      <c r="L5740" s="361" t="s">
        <v>1392</v>
      </c>
      <c r="M5740" s="370">
        <v>2010</v>
      </c>
      <c r="N5740" s="207">
        <v>43903</v>
      </c>
      <c r="O5740" s="361" t="s">
        <v>1537</v>
      </c>
    </row>
    <row r="5741" spans="1:15" ht="27.75" hidden="1" customHeight="1" x14ac:dyDescent="0.25">
      <c r="A5741" s="203" t="s">
        <v>2194</v>
      </c>
      <c r="B5741" s="203" t="s">
        <v>532</v>
      </c>
      <c r="C5741" s="203" t="s">
        <v>1535</v>
      </c>
      <c r="D5741" s="203" t="s">
        <v>2101</v>
      </c>
      <c r="E5741" s="203" t="s">
        <v>2102</v>
      </c>
      <c r="F5741" s="203" t="s">
        <v>505</v>
      </c>
      <c r="G5741" s="257">
        <v>0.86</v>
      </c>
      <c r="H5741" s="361" t="s">
        <v>1390</v>
      </c>
      <c r="I5741" s="361" t="s">
        <v>1379</v>
      </c>
      <c r="J5741" s="275">
        <v>0.08</v>
      </c>
      <c r="K5741" s="361" t="s">
        <v>1391</v>
      </c>
      <c r="L5741" s="361" t="s">
        <v>1392</v>
      </c>
      <c r="M5741" s="370">
        <v>2010</v>
      </c>
      <c r="N5741" s="207">
        <v>43903</v>
      </c>
      <c r="O5741" s="361" t="s">
        <v>1537</v>
      </c>
    </row>
    <row r="5742" spans="1:15" ht="27.75" hidden="1" customHeight="1" x14ac:dyDescent="0.25">
      <c r="A5742" s="203" t="s">
        <v>2194</v>
      </c>
      <c r="B5742" s="203" t="s">
        <v>532</v>
      </c>
      <c r="C5742" s="203" t="s">
        <v>1535</v>
      </c>
      <c r="D5742" s="203" t="s">
        <v>2101</v>
      </c>
      <c r="E5742" s="203" t="s">
        <v>2102</v>
      </c>
      <c r="F5742" s="203" t="s">
        <v>505</v>
      </c>
      <c r="G5742" s="257">
        <v>0.63</v>
      </c>
      <c r="H5742" s="361" t="s">
        <v>1390</v>
      </c>
      <c r="I5742" s="361" t="s">
        <v>1382</v>
      </c>
      <c r="J5742" s="275">
        <v>0.08</v>
      </c>
      <c r="K5742" s="361" t="s">
        <v>1391</v>
      </c>
      <c r="L5742" s="361" t="s">
        <v>1392</v>
      </c>
      <c r="M5742" s="370">
        <v>2010</v>
      </c>
      <c r="N5742" s="207">
        <v>43903</v>
      </c>
      <c r="O5742" s="361" t="s">
        <v>1537</v>
      </c>
    </row>
    <row r="5743" spans="1:15" ht="27.75" hidden="1" customHeight="1" x14ac:dyDescent="0.25">
      <c r="A5743" s="203" t="s">
        <v>2194</v>
      </c>
      <c r="B5743" s="203" t="s">
        <v>532</v>
      </c>
      <c r="C5743" s="203" t="s">
        <v>1535</v>
      </c>
      <c r="D5743" s="203" t="s">
        <v>2101</v>
      </c>
      <c r="E5743" s="203" t="s">
        <v>2102</v>
      </c>
      <c r="F5743" s="203" t="s">
        <v>505</v>
      </c>
      <c r="G5743" s="257">
        <v>0.61</v>
      </c>
      <c r="H5743" s="361" t="s">
        <v>1390</v>
      </c>
      <c r="I5743" s="361" t="s">
        <v>1383</v>
      </c>
      <c r="J5743" s="275">
        <v>0.08</v>
      </c>
      <c r="K5743" s="361" t="s">
        <v>1391</v>
      </c>
      <c r="L5743" s="361" t="s">
        <v>1392</v>
      </c>
      <c r="M5743" s="370">
        <v>2010</v>
      </c>
      <c r="N5743" s="207">
        <v>43903</v>
      </c>
      <c r="O5743" s="361" t="s">
        <v>1537</v>
      </c>
    </row>
    <row r="5744" spans="1:15" ht="27.75" hidden="1" customHeight="1" x14ac:dyDescent="0.25">
      <c r="A5744" s="203" t="s">
        <v>2194</v>
      </c>
      <c r="B5744" s="203" t="s">
        <v>532</v>
      </c>
      <c r="C5744" s="203" t="s">
        <v>1535</v>
      </c>
      <c r="D5744" s="203" t="s">
        <v>2101</v>
      </c>
      <c r="E5744" s="203" t="s">
        <v>2102</v>
      </c>
      <c r="F5744" s="203" t="s">
        <v>505</v>
      </c>
      <c r="G5744" s="257">
        <v>0.37</v>
      </c>
      <c r="H5744" s="361" t="s">
        <v>1390</v>
      </c>
      <c r="I5744" s="361" t="s">
        <v>1384</v>
      </c>
      <c r="J5744" s="275">
        <v>0.08</v>
      </c>
      <c r="K5744" s="361" t="s">
        <v>1391</v>
      </c>
      <c r="L5744" s="361" t="s">
        <v>1392</v>
      </c>
      <c r="M5744" s="370">
        <v>2010</v>
      </c>
      <c r="N5744" s="207">
        <v>43903</v>
      </c>
      <c r="O5744" s="361" t="s">
        <v>1537</v>
      </c>
    </row>
    <row r="5745" spans="1:15" ht="27.75" hidden="1" customHeight="1" x14ac:dyDescent="0.25">
      <c r="A5745" s="203" t="s">
        <v>2194</v>
      </c>
      <c r="B5745" s="203" t="s">
        <v>532</v>
      </c>
      <c r="C5745" s="203" t="s">
        <v>1535</v>
      </c>
      <c r="D5745" s="203" t="s">
        <v>2101</v>
      </c>
      <c r="E5745" s="203" t="s">
        <v>2102</v>
      </c>
      <c r="F5745" s="203" t="s">
        <v>505</v>
      </c>
      <c r="G5745" s="257">
        <v>0.19</v>
      </c>
      <c r="H5745" s="361" t="s">
        <v>1390</v>
      </c>
      <c r="I5745" s="361" t="s">
        <v>1385</v>
      </c>
      <c r="J5745" s="275">
        <v>0.08</v>
      </c>
      <c r="K5745" s="361" t="s">
        <v>1391</v>
      </c>
      <c r="L5745" s="361" t="s">
        <v>1392</v>
      </c>
      <c r="M5745" s="370">
        <v>2010</v>
      </c>
      <c r="N5745" s="207">
        <v>43903</v>
      </c>
      <c r="O5745" s="361" t="s">
        <v>1537</v>
      </c>
    </row>
    <row r="5746" spans="1:15" ht="27.75" hidden="1" customHeight="1" x14ac:dyDescent="0.25">
      <c r="A5746" s="203" t="s">
        <v>2194</v>
      </c>
      <c r="B5746" s="203" t="s">
        <v>532</v>
      </c>
      <c r="C5746" s="203" t="s">
        <v>1535</v>
      </c>
      <c r="D5746" s="203" t="s">
        <v>1816</v>
      </c>
      <c r="E5746" s="203" t="s">
        <v>1428</v>
      </c>
      <c r="F5746" s="203" t="s">
        <v>505</v>
      </c>
      <c r="G5746" s="257">
        <v>1</v>
      </c>
      <c r="H5746" s="361" t="s">
        <v>1414</v>
      </c>
      <c r="I5746" s="361" t="s">
        <v>1407</v>
      </c>
      <c r="J5746" s="360">
        <v>0.67</v>
      </c>
      <c r="K5746" s="361" t="s">
        <v>1113</v>
      </c>
      <c r="L5746" s="361" t="s">
        <v>1392</v>
      </c>
      <c r="M5746" s="370">
        <v>2010</v>
      </c>
      <c r="N5746" s="207">
        <v>43903</v>
      </c>
      <c r="O5746" s="361" t="s">
        <v>1817</v>
      </c>
    </row>
    <row r="5747" spans="1:15" ht="27.75" hidden="1" customHeight="1" x14ac:dyDescent="0.25">
      <c r="A5747" s="203" t="s">
        <v>2194</v>
      </c>
      <c r="B5747" s="203" t="s">
        <v>532</v>
      </c>
      <c r="C5747" s="203" t="s">
        <v>1535</v>
      </c>
      <c r="D5747" s="203" t="s">
        <v>1816</v>
      </c>
      <c r="E5747" s="203" t="s">
        <v>1428</v>
      </c>
      <c r="F5747" s="203" t="s">
        <v>505</v>
      </c>
      <c r="G5747" s="257">
        <v>1221</v>
      </c>
      <c r="H5747" s="361" t="s">
        <v>1414</v>
      </c>
      <c r="I5747" s="361" t="s">
        <v>1379</v>
      </c>
      <c r="J5747" s="275">
        <v>0.89</v>
      </c>
      <c r="K5747" s="361" t="s">
        <v>22</v>
      </c>
      <c r="L5747" s="361" t="s">
        <v>1392</v>
      </c>
      <c r="M5747" s="370">
        <v>2010</v>
      </c>
      <c r="N5747" s="207">
        <v>43903</v>
      </c>
      <c r="O5747" s="361" t="s">
        <v>1817</v>
      </c>
    </row>
    <row r="5748" spans="1:15" ht="27.75" hidden="1" customHeight="1" x14ac:dyDescent="0.25">
      <c r="A5748" s="203" t="s">
        <v>2194</v>
      </c>
      <c r="B5748" s="203" t="s">
        <v>532</v>
      </c>
      <c r="C5748" s="203" t="s">
        <v>1535</v>
      </c>
      <c r="D5748" s="203" t="s">
        <v>1816</v>
      </c>
      <c r="E5748" s="203" t="s">
        <v>1428</v>
      </c>
      <c r="F5748" s="203" t="s">
        <v>505</v>
      </c>
      <c r="G5748" s="257">
        <v>288</v>
      </c>
      <c r="H5748" s="361" t="s">
        <v>1414</v>
      </c>
      <c r="I5748" s="361" t="s">
        <v>1382</v>
      </c>
      <c r="J5748" s="275">
        <v>0.89</v>
      </c>
      <c r="K5748" s="361" t="s">
        <v>22</v>
      </c>
      <c r="L5748" s="361" t="s">
        <v>1392</v>
      </c>
      <c r="M5748" s="370">
        <v>2010</v>
      </c>
      <c r="N5748" s="207">
        <v>43903</v>
      </c>
      <c r="O5748" s="361" t="s">
        <v>1817</v>
      </c>
    </row>
    <row r="5749" spans="1:15" ht="27.75" hidden="1" customHeight="1" x14ac:dyDescent="0.25">
      <c r="A5749" s="203" t="s">
        <v>2194</v>
      </c>
      <c r="B5749" s="203" t="s">
        <v>532</v>
      </c>
      <c r="C5749" s="203" t="s">
        <v>1535</v>
      </c>
      <c r="D5749" s="203" t="s">
        <v>1816</v>
      </c>
      <c r="E5749" s="203" t="s">
        <v>1428</v>
      </c>
      <c r="F5749" s="203" t="s">
        <v>505</v>
      </c>
      <c r="G5749" s="257">
        <v>91</v>
      </c>
      <c r="H5749" s="361" t="s">
        <v>1414</v>
      </c>
      <c r="I5749" s="361" t="s">
        <v>1383</v>
      </c>
      <c r="J5749" s="275">
        <v>0.89</v>
      </c>
      <c r="K5749" s="361" t="s">
        <v>22</v>
      </c>
      <c r="L5749" s="361" t="s">
        <v>1392</v>
      </c>
      <c r="M5749" s="370">
        <v>2010</v>
      </c>
      <c r="N5749" s="207">
        <v>43903</v>
      </c>
      <c r="O5749" s="361" t="s">
        <v>1817</v>
      </c>
    </row>
    <row r="5750" spans="1:15" ht="27.75" hidden="1" customHeight="1" x14ac:dyDescent="0.25">
      <c r="A5750" s="203" t="s">
        <v>2194</v>
      </c>
      <c r="B5750" s="203" t="s">
        <v>532</v>
      </c>
      <c r="C5750" s="203" t="s">
        <v>1535</v>
      </c>
      <c r="D5750" s="203" t="s">
        <v>1816</v>
      </c>
      <c r="E5750" s="203" t="s">
        <v>1428</v>
      </c>
      <c r="F5750" s="203" t="s">
        <v>505</v>
      </c>
      <c r="G5750" s="257">
        <v>14</v>
      </c>
      <c r="H5750" s="361" t="s">
        <v>1414</v>
      </c>
      <c r="I5750" s="361" t="s">
        <v>1384</v>
      </c>
      <c r="J5750" s="275">
        <v>0.89</v>
      </c>
      <c r="K5750" s="361" t="s">
        <v>22</v>
      </c>
      <c r="L5750" s="361" t="s">
        <v>1392</v>
      </c>
      <c r="M5750" s="370">
        <v>2010</v>
      </c>
      <c r="N5750" s="207">
        <v>43903</v>
      </c>
      <c r="O5750" s="361" t="s">
        <v>1817</v>
      </c>
    </row>
    <row r="5751" spans="1:15" ht="27.75" hidden="1" customHeight="1" x14ac:dyDescent="0.25">
      <c r="A5751" s="203" t="s">
        <v>2194</v>
      </c>
      <c r="B5751" s="203" t="s">
        <v>532</v>
      </c>
      <c r="C5751" s="203" t="s">
        <v>1535</v>
      </c>
      <c r="D5751" s="203" t="s">
        <v>1816</v>
      </c>
      <c r="E5751" s="203" t="s">
        <v>1428</v>
      </c>
      <c r="F5751" s="203" t="s">
        <v>505</v>
      </c>
      <c r="G5751" s="257" t="s">
        <v>515</v>
      </c>
      <c r="H5751" s="361" t="s">
        <v>1414</v>
      </c>
      <c r="I5751" s="361" t="s">
        <v>1385</v>
      </c>
      <c r="J5751" s="275">
        <v>0.89</v>
      </c>
      <c r="K5751" s="361" t="s">
        <v>22</v>
      </c>
      <c r="L5751" s="361" t="s">
        <v>1392</v>
      </c>
      <c r="M5751" s="370">
        <v>2010</v>
      </c>
      <c r="N5751" s="207">
        <v>43903</v>
      </c>
      <c r="O5751" s="361" t="s">
        <v>1817</v>
      </c>
    </row>
    <row r="5752" spans="1:15" ht="27.75" hidden="1" customHeight="1" x14ac:dyDescent="0.25">
      <c r="A5752" s="203" t="s">
        <v>2194</v>
      </c>
      <c r="B5752" s="203" t="s">
        <v>532</v>
      </c>
      <c r="C5752" s="203" t="s">
        <v>1535</v>
      </c>
      <c r="D5752" s="203" t="s">
        <v>1816</v>
      </c>
      <c r="E5752" s="203" t="s">
        <v>1428</v>
      </c>
      <c r="F5752" s="203" t="s">
        <v>505</v>
      </c>
      <c r="G5752" s="257">
        <v>21</v>
      </c>
      <c r="H5752" s="361" t="s">
        <v>1390</v>
      </c>
      <c r="I5752" s="361" t="s">
        <v>1379</v>
      </c>
      <c r="J5752" s="275">
        <v>0.68</v>
      </c>
      <c r="K5752" s="361" t="s">
        <v>1391</v>
      </c>
      <c r="L5752" s="361" t="s">
        <v>1392</v>
      </c>
      <c r="M5752" s="370">
        <v>2010</v>
      </c>
      <c r="N5752" s="207">
        <v>43903</v>
      </c>
      <c r="O5752" s="361" t="s">
        <v>1817</v>
      </c>
    </row>
    <row r="5753" spans="1:15" ht="27.75" hidden="1" customHeight="1" x14ac:dyDescent="0.25">
      <c r="A5753" s="203" t="s">
        <v>2194</v>
      </c>
      <c r="B5753" s="203" t="s">
        <v>532</v>
      </c>
      <c r="C5753" s="203" t="s">
        <v>1535</v>
      </c>
      <c r="D5753" s="203" t="s">
        <v>1816</v>
      </c>
      <c r="E5753" s="203" t="s">
        <v>1428</v>
      </c>
      <c r="F5753" s="203" t="s">
        <v>505</v>
      </c>
      <c r="G5753" s="257">
        <v>5</v>
      </c>
      <c r="H5753" s="361" t="s">
        <v>1390</v>
      </c>
      <c r="I5753" s="361" t="s">
        <v>1382</v>
      </c>
      <c r="J5753" s="275">
        <v>0.68</v>
      </c>
      <c r="K5753" s="361" t="s">
        <v>1391</v>
      </c>
      <c r="L5753" s="361" t="s">
        <v>1392</v>
      </c>
      <c r="M5753" s="370">
        <v>2010</v>
      </c>
      <c r="N5753" s="207">
        <v>43903</v>
      </c>
      <c r="O5753" s="361" t="s">
        <v>1817</v>
      </c>
    </row>
    <row r="5754" spans="1:15" ht="27.75" hidden="1" customHeight="1" x14ac:dyDescent="0.25">
      <c r="A5754" s="203" t="s">
        <v>2194</v>
      </c>
      <c r="B5754" s="203" t="s">
        <v>532</v>
      </c>
      <c r="C5754" s="203" t="s">
        <v>1535</v>
      </c>
      <c r="D5754" s="203" t="s">
        <v>1816</v>
      </c>
      <c r="E5754" s="203" t="s">
        <v>1428</v>
      </c>
      <c r="F5754" s="203" t="s">
        <v>505</v>
      </c>
      <c r="G5754" s="257">
        <v>1.5</v>
      </c>
      <c r="H5754" s="361" t="s">
        <v>1390</v>
      </c>
      <c r="I5754" s="361" t="s">
        <v>1383</v>
      </c>
      <c r="J5754" s="275">
        <v>0.68</v>
      </c>
      <c r="K5754" s="361" t="s">
        <v>1391</v>
      </c>
      <c r="L5754" s="361" t="s">
        <v>1392</v>
      </c>
      <c r="M5754" s="370">
        <v>2010</v>
      </c>
      <c r="N5754" s="207">
        <v>43903</v>
      </c>
      <c r="O5754" s="361" t="s">
        <v>1817</v>
      </c>
    </row>
    <row r="5755" spans="1:15" ht="27.75" hidden="1" customHeight="1" x14ac:dyDescent="0.25">
      <c r="A5755" s="203" t="s">
        <v>2194</v>
      </c>
      <c r="B5755" s="203" t="s">
        <v>532</v>
      </c>
      <c r="C5755" s="203" t="s">
        <v>1535</v>
      </c>
      <c r="D5755" s="203" t="s">
        <v>1816</v>
      </c>
      <c r="E5755" s="203" t="s">
        <v>1428</v>
      </c>
      <c r="F5755" s="203" t="s">
        <v>505</v>
      </c>
      <c r="G5755" s="257">
        <v>0.16</v>
      </c>
      <c r="H5755" s="361" t="s">
        <v>1390</v>
      </c>
      <c r="I5755" s="361" t="s">
        <v>1384</v>
      </c>
      <c r="J5755" s="275">
        <v>0.68</v>
      </c>
      <c r="K5755" s="361" t="s">
        <v>1391</v>
      </c>
      <c r="L5755" s="361" t="s">
        <v>1392</v>
      </c>
      <c r="M5755" s="370">
        <v>2010</v>
      </c>
      <c r="N5755" s="207">
        <v>43903</v>
      </c>
      <c r="O5755" s="361" t="s">
        <v>1817</v>
      </c>
    </row>
    <row r="5756" spans="1:15" ht="27.75" hidden="1" customHeight="1" x14ac:dyDescent="0.25">
      <c r="A5756" s="203" t="s">
        <v>2194</v>
      </c>
      <c r="B5756" s="203" t="s">
        <v>532</v>
      </c>
      <c r="C5756" s="203" t="s">
        <v>1535</v>
      </c>
      <c r="D5756" s="203" t="s">
        <v>1816</v>
      </c>
      <c r="E5756" s="203" t="s">
        <v>1428</v>
      </c>
      <c r="F5756" s="203" t="s">
        <v>505</v>
      </c>
      <c r="G5756" s="257" t="s">
        <v>515</v>
      </c>
      <c r="H5756" s="361" t="s">
        <v>1390</v>
      </c>
      <c r="I5756" s="361" t="s">
        <v>1385</v>
      </c>
      <c r="J5756" s="275">
        <v>0.68</v>
      </c>
      <c r="K5756" s="361" t="s">
        <v>1391</v>
      </c>
      <c r="L5756" s="361" t="s">
        <v>1392</v>
      </c>
      <c r="M5756" s="370">
        <v>2010</v>
      </c>
      <c r="N5756" s="207">
        <v>43903</v>
      </c>
      <c r="O5756" s="361" t="s">
        <v>1817</v>
      </c>
    </row>
    <row r="5757" spans="1:15" ht="27.75" hidden="1" customHeight="1" x14ac:dyDescent="0.25">
      <c r="A5757" s="203" t="s">
        <v>2194</v>
      </c>
      <c r="B5757" s="202" t="s">
        <v>532</v>
      </c>
      <c r="C5757" s="203" t="s">
        <v>2103</v>
      </c>
      <c r="D5757" s="202" t="s">
        <v>548</v>
      </c>
      <c r="E5757" s="202" t="s">
        <v>2104</v>
      </c>
      <c r="F5757" s="202" t="s">
        <v>475</v>
      </c>
      <c r="G5757" s="253">
        <v>472.1</v>
      </c>
      <c r="H5757" s="361" t="s">
        <v>1433</v>
      </c>
      <c r="I5757" s="359" t="s">
        <v>1407</v>
      </c>
      <c r="J5757" s="358">
        <v>0.6391</v>
      </c>
      <c r="K5757" s="359" t="s">
        <v>1113</v>
      </c>
      <c r="L5757" s="359" t="s">
        <v>1408</v>
      </c>
      <c r="M5757" s="368">
        <v>2006</v>
      </c>
      <c r="N5757" s="205">
        <v>40800</v>
      </c>
      <c r="O5757" s="203"/>
    </row>
    <row r="5758" spans="1:15" ht="27.75" hidden="1" customHeight="1" x14ac:dyDescent="0.25">
      <c r="A5758" s="203" t="s">
        <v>2194</v>
      </c>
      <c r="B5758" s="202" t="s">
        <v>532</v>
      </c>
      <c r="C5758" s="203" t="s">
        <v>2103</v>
      </c>
      <c r="D5758" s="202" t="s">
        <v>548</v>
      </c>
      <c r="E5758" s="202" t="s">
        <v>2104</v>
      </c>
      <c r="F5758" s="202" t="s">
        <v>475</v>
      </c>
      <c r="G5758" s="253">
        <v>1.3</v>
      </c>
      <c r="H5758" s="361" t="s">
        <v>1414</v>
      </c>
      <c r="I5758" s="359" t="s">
        <v>1407</v>
      </c>
      <c r="J5758" s="358">
        <v>0.63890000000000002</v>
      </c>
      <c r="K5758" s="359" t="s">
        <v>1113</v>
      </c>
      <c r="L5758" s="359" t="s">
        <v>1392</v>
      </c>
      <c r="M5758" s="368">
        <v>2006</v>
      </c>
      <c r="N5758" s="205">
        <v>40800</v>
      </c>
      <c r="O5758" s="203"/>
    </row>
    <row r="5759" spans="1:15" ht="27.75" hidden="1" customHeight="1" x14ac:dyDescent="0.25">
      <c r="A5759" s="203" t="s">
        <v>2194</v>
      </c>
      <c r="B5759" s="202" t="s">
        <v>532</v>
      </c>
      <c r="C5759" s="203" t="s">
        <v>2103</v>
      </c>
      <c r="D5759" s="202" t="s">
        <v>531</v>
      </c>
      <c r="E5759" s="202" t="s">
        <v>2105</v>
      </c>
      <c r="F5759" s="202" t="s">
        <v>475</v>
      </c>
      <c r="G5759" s="253">
        <v>382.6</v>
      </c>
      <c r="H5759" s="361" t="s">
        <v>1433</v>
      </c>
      <c r="I5759" s="359" t="s">
        <v>1407</v>
      </c>
      <c r="J5759" s="358">
        <v>0</v>
      </c>
      <c r="K5759" s="359" t="s">
        <v>1113</v>
      </c>
      <c r="L5759" s="359" t="s">
        <v>1408</v>
      </c>
      <c r="M5759" s="368">
        <v>2006</v>
      </c>
      <c r="N5759" s="205">
        <v>40800</v>
      </c>
      <c r="O5759" s="203"/>
    </row>
    <row r="5760" spans="1:15" ht="27.75" hidden="1" customHeight="1" x14ac:dyDescent="0.25">
      <c r="A5760" s="203" t="s">
        <v>2194</v>
      </c>
      <c r="B5760" s="202" t="s">
        <v>532</v>
      </c>
      <c r="C5760" s="203" t="s">
        <v>2103</v>
      </c>
      <c r="D5760" s="202" t="s">
        <v>531</v>
      </c>
      <c r="E5760" s="202" t="s">
        <v>2105</v>
      </c>
      <c r="F5760" s="202" t="s">
        <v>475</v>
      </c>
      <c r="G5760" s="253">
        <v>1</v>
      </c>
      <c r="H5760" s="361" t="s">
        <v>1414</v>
      </c>
      <c r="I5760" s="359" t="s">
        <v>1407</v>
      </c>
      <c r="J5760" s="358">
        <v>0</v>
      </c>
      <c r="K5760" s="359" t="s">
        <v>1113</v>
      </c>
      <c r="L5760" s="359" t="s">
        <v>1392</v>
      </c>
      <c r="M5760" s="368">
        <v>2006</v>
      </c>
      <c r="N5760" s="205">
        <v>40800</v>
      </c>
      <c r="O5760" s="203"/>
    </row>
    <row r="5761" spans="1:15" ht="27.75" hidden="1" customHeight="1" x14ac:dyDescent="0.25">
      <c r="A5761" s="203" t="s">
        <v>2194</v>
      </c>
      <c r="B5761" s="202" t="s">
        <v>532</v>
      </c>
      <c r="C5761" s="203" t="s">
        <v>1403</v>
      </c>
      <c r="D5761" s="202" t="s">
        <v>1404</v>
      </c>
      <c r="E5761" s="202" t="s">
        <v>1405</v>
      </c>
      <c r="F5761" s="202" t="s">
        <v>475</v>
      </c>
      <c r="G5761" s="253">
        <v>154</v>
      </c>
      <c r="H5761" s="361" t="s">
        <v>1406</v>
      </c>
      <c r="I5761" s="359" t="s">
        <v>1407</v>
      </c>
      <c r="J5761" s="359" t="s">
        <v>1380</v>
      </c>
      <c r="K5761" s="359" t="s">
        <v>22</v>
      </c>
      <c r="L5761" s="359" t="s">
        <v>1408</v>
      </c>
      <c r="M5761" s="368" t="s">
        <v>1407</v>
      </c>
      <c r="N5761" s="205">
        <v>42486</v>
      </c>
      <c r="O5761" s="203"/>
    </row>
    <row r="5762" spans="1:15" ht="27.75" hidden="1" customHeight="1" x14ac:dyDescent="0.25">
      <c r="A5762" s="203" t="s">
        <v>2194</v>
      </c>
      <c r="B5762" s="202" t="s">
        <v>532</v>
      </c>
      <c r="C5762" s="203" t="s">
        <v>1461</v>
      </c>
      <c r="D5762" s="202" t="s">
        <v>1816</v>
      </c>
      <c r="E5762" s="202" t="s">
        <v>1428</v>
      </c>
      <c r="F5762" s="202" t="s">
        <v>475</v>
      </c>
      <c r="G5762" s="254">
        <v>4402547</v>
      </c>
      <c r="H5762" s="361" t="s">
        <v>1433</v>
      </c>
      <c r="I5762" s="359" t="s">
        <v>1407</v>
      </c>
      <c r="J5762" s="359" t="s">
        <v>1380</v>
      </c>
      <c r="K5762" s="359" t="s">
        <v>8</v>
      </c>
      <c r="L5762" s="359" t="s">
        <v>1408</v>
      </c>
      <c r="M5762" s="368" t="s">
        <v>1407</v>
      </c>
      <c r="N5762" s="205">
        <v>42530</v>
      </c>
      <c r="O5762" s="203"/>
    </row>
    <row r="5763" spans="1:15" ht="27.75" hidden="1" customHeight="1" x14ac:dyDescent="0.25">
      <c r="A5763" s="203" t="s">
        <v>2194</v>
      </c>
      <c r="B5763" s="202" t="s">
        <v>532</v>
      </c>
      <c r="C5763" s="203" t="s">
        <v>1461</v>
      </c>
      <c r="D5763" s="202" t="s">
        <v>1816</v>
      </c>
      <c r="E5763" s="202" t="s">
        <v>1428</v>
      </c>
      <c r="F5763" s="202" t="s">
        <v>475</v>
      </c>
      <c r="G5763" s="254">
        <v>29156</v>
      </c>
      <c r="H5763" s="361" t="s">
        <v>1414</v>
      </c>
      <c r="I5763" s="359" t="s">
        <v>1407</v>
      </c>
      <c r="J5763" s="359" t="s">
        <v>1380</v>
      </c>
      <c r="K5763" s="359" t="s">
        <v>8</v>
      </c>
      <c r="L5763" s="359" t="s">
        <v>1392</v>
      </c>
      <c r="M5763" s="368" t="s">
        <v>1407</v>
      </c>
      <c r="N5763" s="205">
        <v>42530</v>
      </c>
      <c r="O5763" s="203"/>
    </row>
    <row r="5764" spans="1:15" ht="27.75" hidden="1" customHeight="1" x14ac:dyDescent="0.25">
      <c r="A5764" s="203" t="s">
        <v>2194</v>
      </c>
      <c r="B5764" s="202" t="s">
        <v>532</v>
      </c>
      <c r="C5764" s="203" t="s">
        <v>1461</v>
      </c>
      <c r="D5764" s="202" t="s">
        <v>1821</v>
      </c>
      <c r="E5764" s="202" t="s">
        <v>1428</v>
      </c>
      <c r="F5764" s="202" t="s">
        <v>475</v>
      </c>
      <c r="G5764" s="254">
        <v>4402547</v>
      </c>
      <c r="H5764" s="361" t="s">
        <v>1433</v>
      </c>
      <c r="I5764" s="359" t="s">
        <v>1407</v>
      </c>
      <c r="J5764" s="359" t="s">
        <v>1380</v>
      </c>
      <c r="K5764" s="359" t="s">
        <v>8</v>
      </c>
      <c r="L5764" s="359" t="s">
        <v>1408</v>
      </c>
      <c r="M5764" s="368" t="s">
        <v>1407</v>
      </c>
      <c r="N5764" s="205">
        <v>42530</v>
      </c>
      <c r="O5764" s="203"/>
    </row>
    <row r="5765" spans="1:15" ht="27.75" hidden="1" customHeight="1" x14ac:dyDescent="0.25">
      <c r="A5765" s="203" t="s">
        <v>2194</v>
      </c>
      <c r="B5765" s="202" t="s">
        <v>532</v>
      </c>
      <c r="C5765" s="203" t="s">
        <v>1461</v>
      </c>
      <c r="D5765" s="202" t="s">
        <v>1821</v>
      </c>
      <c r="E5765" s="202" t="s">
        <v>1428</v>
      </c>
      <c r="F5765" s="202" t="s">
        <v>475</v>
      </c>
      <c r="G5765" s="254">
        <v>29156</v>
      </c>
      <c r="H5765" s="361" t="s">
        <v>1414</v>
      </c>
      <c r="I5765" s="359" t="s">
        <v>1407</v>
      </c>
      <c r="J5765" s="359" t="s">
        <v>1380</v>
      </c>
      <c r="K5765" s="359" t="s">
        <v>8</v>
      </c>
      <c r="L5765" s="359" t="s">
        <v>1392</v>
      </c>
      <c r="M5765" s="368" t="s">
        <v>1407</v>
      </c>
      <c r="N5765" s="205">
        <v>42530</v>
      </c>
      <c r="O5765" s="203"/>
    </row>
    <row r="5766" spans="1:15" ht="27.75" hidden="1" customHeight="1" x14ac:dyDescent="0.25">
      <c r="A5766" s="129" t="s">
        <v>2194</v>
      </c>
      <c r="B5766" s="269" t="s">
        <v>532</v>
      </c>
      <c r="C5766" s="226" t="s">
        <v>2568</v>
      </c>
      <c r="D5766" s="269" t="s">
        <v>641</v>
      </c>
      <c r="E5766" s="372" t="s">
        <v>1557</v>
      </c>
      <c r="F5766" s="269" t="s">
        <v>475</v>
      </c>
      <c r="G5766" s="373">
        <v>119.2</v>
      </c>
      <c r="H5766" s="225" t="s">
        <v>488</v>
      </c>
      <c r="I5766" s="269" t="s">
        <v>1379</v>
      </c>
      <c r="J5766" s="374">
        <v>0</v>
      </c>
      <c r="K5766" s="269" t="s">
        <v>22</v>
      </c>
      <c r="L5766" s="269" t="s">
        <v>1392</v>
      </c>
      <c r="M5766" s="369">
        <v>2010</v>
      </c>
      <c r="N5766" s="375">
        <v>43873</v>
      </c>
      <c r="O5766" s="226" t="s">
        <v>2569</v>
      </c>
    </row>
    <row r="5767" spans="1:15" ht="27.75" hidden="1" customHeight="1" x14ac:dyDescent="0.25">
      <c r="A5767" s="129" t="s">
        <v>2194</v>
      </c>
      <c r="B5767" s="269" t="s">
        <v>532</v>
      </c>
      <c r="C5767" s="226" t="s">
        <v>2568</v>
      </c>
      <c r="D5767" s="269" t="s">
        <v>641</v>
      </c>
      <c r="E5767" s="372" t="s">
        <v>1557</v>
      </c>
      <c r="F5767" s="269" t="s">
        <v>475</v>
      </c>
      <c r="G5767" s="373">
        <v>44.21</v>
      </c>
      <c r="H5767" s="225" t="s">
        <v>488</v>
      </c>
      <c r="I5767" s="269" t="s">
        <v>1382</v>
      </c>
      <c r="J5767" s="374">
        <v>0</v>
      </c>
      <c r="K5767" s="269" t="s">
        <v>22</v>
      </c>
      <c r="L5767" s="269" t="s">
        <v>1392</v>
      </c>
      <c r="M5767" s="369">
        <v>2010</v>
      </c>
      <c r="N5767" s="375">
        <v>43873</v>
      </c>
      <c r="O5767" s="226" t="s">
        <v>2569</v>
      </c>
    </row>
    <row r="5768" spans="1:15" ht="27.75" hidden="1" customHeight="1" x14ac:dyDescent="0.25">
      <c r="A5768" s="129" t="s">
        <v>2194</v>
      </c>
      <c r="B5768" s="269" t="s">
        <v>532</v>
      </c>
      <c r="C5768" s="226" t="s">
        <v>2568</v>
      </c>
      <c r="D5768" s="269" t="s">
        <v>641</v>
      </c>
      <c r="E5768" s="372" t="s">
        <v>1557</v>
      </c>
      <c r="F5768" s="269" t="s">
        <v>475</v>
      </c>
      <c r="G5768" s="373">
        <v>17.829999999999998</v>
      </c>
      <c r="H5768" s="225" t="s">
        <v>488</v>
      </c>
      <c r="I5768" s="269" t="s">
        <v>1383</v>
      </c>
      <c r="J5768" s="374">
        <v>0</v>
      </c>
      <c r="K5768" s="269" t="s">
        <v>22</v>
      </c>
      <c r="L5768" s="269" t="s">
        <v>1392</v>
      </c>
      <c r="M5768" s="369">
        <v>2010</v>
      </c>
      <c r="N5768" s="375">
        <v>43873</v>
      </c>
      <c r="O5768" s="226" t="s">
        <v>2569</v>
      </c>
    </row>
    <row r="5769" spans="1:15" ht="27.75" hidden="1" customHeight="1" x14ac:dyDescent="0.25">
      <c r="A5769" s="129" t="s">
        <v>2194</v>
      </c>
      <c r="B5769" s="269" t="s">
        <v>532</v>
      </c>
      <c r="C5769" s="226" t="s">
        <v>2568</v>
      </c>
      <c r="D5769" s="269" t="s">
        <v>641</v>
      </c>
      <c r="E5769" s="372" t="s">
        <v>1557</v>
      </c>
      <c r="F5769" s="269" t="s">
        <v>475</v>
      </c>
      <c r="G5769" s="373">
        <v>8.1199999999999992</v>
      </c>
      <c r="H5769" s="225" t="s">
        <v>488</v>
      </c>
      <c r="I5769" s="372" t="s">
        <v>1384</v>
      </c>
      <c r="J5769" s="374">
        <v>0</v>
      </c>
      <c r="K5769" s="269" t="s">
        <v>22</v>
      </c>
      <c r="L5769" s="269" t="s">
        <v>1392</v>
      </c>
      <c r="M5769" s="369">
        <v>2010</v>
      </c>
      <c r="N5769" s="375">
        <v>43873</v>
      </c>
      <c r="O5769" s="226" t="s">
        <v>2569</v>
      </c>
    </row>
    <row r="5770" spans="1:15" ht="27.75" hidden="1" customHeight="1" x14ac:dyDescent="0.25">
      <c r="A5770" s="129" t="s">
        <v>2194</v>
      </c>
      <c r="B5770" s="269" t="s">
        <v>532</v>
      </c>
      <c r="C5770" s="226" t="s">
        <v>2568</v>
      </c>
      <c r="D5770" s="269" t="s">
        <v>641</v>
      </c>
      <c r="E5770" s="372" t="s">
        <v>1557</v>
      </c>
      <c r="F5770" s="269" t="s">
        <v>475</v>
      </c>
      <c r="G5770" s="373">
        <v>3.9</v>
      </c>
      <c r="H5770" s="225" t="s">
        <v>488</v>
      </c>
      <c r="I5770" s="372" t="s">
        <v>1385</v>
      </c>
      <c r="J5770" s="374">
        <v>0</v>
      </c>
      <c r="K5770" s="269" t="s">
        <v>22</v>
      </c>
      <c r="L5770" s="269" t="s">
        <v>1392</v>
      </c>
      <c r="M5770" s="369">
        <v>2010</v>
      </c>
      <c r="N5770" s="375">
        <v>43873</v>
      </c>
      <c r="O5770" s="226" t="s">
        <v>2569</v>
      </c>
    </row>
    <row r="5771" spans="1:15" ht="27.75" hidden="1" customHeight="1" x14ac:dyDescent="0.25">
      <c r="A5771" s="129" t="s">
        <v>2194</v>
      </c>
      <c r="B5771" s="269" t="s">
        <v>532</v>
      </c>
      <c r="C5771" s="226" t="s">
        <v>2568</v>
      </c>
      <c r="D5771" s="269" t="s">
        <v>643</v>
      </c>
      <c r="E5771" s="372" t="s">
        <v>1557</v>
      </c>
      <c r="F5771" s="269" t="s">
        <v>475</v>
      </c>
      <c r="G5771" s="373">
        <v>45.77</v>
      </c>
      <c r="H5771" s="225" t="s">
        <v>488</v>
      </c>
      <c r="I5771" s="372" t="s">
        <v>1379</v>
      </c>
      <c r="J5771" s="374">
        <v>0</v>
      </c>
      <c r="K5771" s="269" t="s">
        <v>22</v>
      </c>
      <c r="L5771" s="269" t="s">
        <v>1392</v>
      </c>
      <c r="M5771" s="369">
        <v>2010</v>
      </c>
      <c r="N5771" s="375">
        <v>43873</v>
      </c>
      <c r="O5771" s="226" t="s">
        <v>2569</v>
      </c>
    </row>
    <row r="5772" spans="1:15" ht="27.75" hidden="1" customHeight="1" x14ac:dyDescent="0.25">
      <c r="A5772" s="129" t="s">
        <v>2194</v>
      </c>
      <c r="B5772" s="269" t="s">
        <v>532</v>
      </c>
      <c r="C5772" s="226" t="s">
        <v>2568</v>
      </c>
      <c r="D5772" s="269" t="s">
        <v>643</v>
      </c>
      <c r="E5772" s="372" t="s">
        <v>1557</v>
      </c>
      <c r="F5772" s="269" t="s">
        <v>475</v>
      </c>
      <c r="G5772" s="373">
        <v>16.98</v>
      </c>
      <c r="H5772" s="225" t="s">
        <v>488</v>
      </c>
      <c r="I5772" s="372" t="s">
        <v>1382</v>
      </c>
      <c r="J5772" s="374">
        <v>0</v>
      </c>
      <c r="K5772" s="269" t="s">
        <v>22</v>
      </c>
      <c r="L5772" s="269" t="s">
        <v>1392</v>
      </c>
      <c r="M5772" s="369">
        <v>2010</v>
      </c>
      <c r="N5772" s="375">
        <v>43873</v>
      </c>
      <c r="O5772" s="226" t="s">
        <v>2569</v>
      </c>
    </row>
    <row r="5773" spans="1:15" ht="27.75" hidden="1" customHeight="1" x14ac:dyDescent="0.25">
      <c r="A5773" s="129" t="s">
        <v>2194</v>
      </c>
      <c r="B5773" s="269" t="s">
        <v>532</v>
      </c>
      <c r="C5773" s="226" t="s">
        <v>2568</v>
      </c>
      <c r="D5773" s="269" t="s">
        <v>643</v>
      </c>
      <c r="E5773" s="372" t="s">
        <v>1557</v>
      </c>
      <c r="F5773" s="269" t="s">
        <v>475</v>
      </c>
      <c r="G5773" s="373">
        <v>6.85</v>
      </c>
      <c r="H5773" s="225" t="s">
        <v>488</v>
      </c>
      <c r="I5773" s="372" t="s">
        <v>1383</v>
      </c>
      <c r="J5773" s="374">
        <v>0</v>
      </c>
      <c r="K5773" s="269" t="s">
        <v>22</v>
      </c>
      <c r="L5773" s="269" t="s">
        <v>1392</v>
      </c>
      <c r="M5773" s="369">
        <v>2010</v>
      </c>
      <c r="N5773" s="375">
        <v>43873</v>
      </c>
      <c r="O5773" s="226" t="s">
        <v>2569</v>
      </c>
    </row>
    <row r="5774" spans="1:15" ht="27.75" hidden="1" customHeight="1" x14ac:dyDescent="0.25">
      <c r="A5774" s="129" t="s">
        <v>2194</v>
      </c>
      <c r="B5774" s="269" t="s">
        <v>532</v>
      </c>
      <c r="C5774" s="226" t="s">
        <v>2568</v>
      </c>
      <c r="D5774" s="269" t="s">
        <v>643</v>
      </c>
      <c r="E5774" s="372" t="s">
        <v>1557</v>
      </c>
      <c r="F5774" s="269" t="s">
        <v>475</v>
      </c>
      <c r="G5774" s="373">
        <v>3.12</v>
      </c>
      <c r="H5774" s="225" t="s">
        <v>488</v>
      </c>
      <c r="I5774" s="372" t="s">
        <v>1384</v>
      </c>
      <c r="J5774" s="374">
        <v>0</v>
      </c>
      <c r="K5774" s="269" t="s">
        <v>22</v>
      </c>
      <c r="L5774" s="269" t="s">
        <v>1392</v>
      </c>
      <c r="M5774" s="369">
        <v>2010</v>
      </c>
      <c r="N5774" s="375">
        <v>43873</v>
      </c>
      <c r="O5774" s="226" t="s">
        <v>2569</v>
      </c>
    </row>
    <row r="5775" spans="1:15" ht="27.75" hidden="1" customHeight="1" x14ac:dyDescent="0.25">
      <c r="A5775" s="129" t="s">
        <v>2194</v>
      </c>
      <c r="B5775" s="269" t="s">
        <v>532</v>
      </c>
      <c r="C5775" s="226" t="s">
        <v>2568</v>
      </c>
      <c r="D5775" s="269" t="s">
        <v>643</v>
      </c>
      <c r="E5775" s="372" t="s">
        <v>1557</v>
      </c>
      <c r="F5775" s="269" t="s">
        <v>475</v>
      </c>
      <c r="G5775" s="373">
        <v>1.5</v>
      </c>
      <c r="H5775" s="225" t="s">
        <v>488</v>
      </c>
      <c r="I5775" s="372" t="s">
        <v>1385</v>
      </c>
      <c r="J5775" s="374">
        <v>0</v>
      </c>
      <c r="K5775" s="269" t="s">
        <v>22</v>
      </c>
      <c r="L5775" s="269" t="s">
        <v>1392</v>
      </c>
      <c r="M5775" s="369">
        <v>2010</v>
      </c>
      <c r="N5775" s="375">
        <v>43873</v>
      </c>
      <c r="O5775" s="226" t="s">
        <v>2569</v>
      </c>
    </row>
    <row r="5776" spans="1:15" ht="27.75" hidden="1" customHeight="1" x14ac:dyDescent="0.25">
      <c r="A5776" s="129" t="s">
        <v>2194</v>
      </c>
      <c r="B5776" s="269" t="s">
        <v>532</v>
      </c>
      <c r="C5776" s="226" t="s">
        <v>2568</v>
      </c>
      <c r="D5776" s="269" t="s">
        <v>1634</v>
      </c>
      <c r="E5776" s="372" t="s">
        <v>1557</v>
      </c>
      <c r="F5776" s="269" t="s">
        <v>475</v>
      </c>
      <c r="G5776" s="373">
        <v>30.27</v>
      </c>
      <c r="H5776" s="225" t="s">
        <v>488</v>
      </c>
      <c r="I5776" s="269" t="s">
        <v>1379</v>
      </c>
      <c r="J5776" s="374">
        <v>0</v>
      </c>
      <c r="K5776" s="269" t="s">
        <v>22</v>
      </c>
      <c r="L5776" s="269" t="s">
        <v>1392</v>
      </c>
      <c r="M5776" s="369">
        <v>2010</v>
      </c>
      <c r="N5776" s="375">
        <v>43873</v>
      </c>
      <c r="O5776" s="226" t="s">
        <v>2569</v>
      </c>
    </row>
    <row r="5777" spans="1:15" ht="27.75" hidden="1" customHeight="1" x14ac:dyDescent="0.25">
      <c r="A5777" s="129" t="s">
        <v>2194</v>
      </c>
      <c r="B5777" s="269" t="s">
        <v>532</v>
      </c>
      <c r="C5777" s="226" t="s">
        <v>2568</v>
      </c>
      <c r="D5777" s="269" t="s">
        <v>1634</v>
      </c>
      <c r="E5777" s="372" t="s">
        <v>1557</v>
      </c>
      <c r="F5777" s="269" t="s">
        <v>475</v>
      </c>
      <c r="G5777" s="373">
        <v>11.23</v>
      </c>
      <c r="H5777" s="225" t="s">
        <v>488</v>
      </c>
      <c r="I5777" s="269" t="s">
        <v>1382</v>
      </c>
      <c r="J5777" s="374">
        <v>0</v>
      </c>
      <c r="K5777" s="269" t="s">
        <v>22</v>
      </c>
      <c r="L5777" s="269" t="s">
        <v>1392</v>
      </c>
      <c r="M5777" s="369">
        <v>2010</v>
      </c>
      <c r="N5777" s="375">
        <v>43873</v>
      </c>
      <c r="O5777" s="226" t="s">
        <v>2569</v>
      </c>
    </row>
    <row r="5778" spans="1:15" ht="27.75" hidden="1" customHeight="1" x14ac:dyDescent="0.25">
      <c r="A5778" s="129" t="s">
        <v>2194</v>
      </c>
      <c r="B5778" s="269" t="s">
        <v>532</v>
      </c>
      <c r="C5778" s="226" t="s">
        <v>2568</v>
      </c>
      <c r="D5778" s="269" t="s">
        <v>1634</v>
      </c>
      <c r="E5778" s="372" t="s">
        <v>1557</v>
      </c>
      <c r="F5778" s="269" t="s">
        <v>475</v>
      </c>
      <c r="G5778" s="373">
        <v>4.53</v>
      </c>
      <c r="H5778" s="225" t="s">
        <v>488</v>
      </c>
      <c r="I5778" s="269" t="s">
        <v>1383</v>
      </c>
      <c r="J5778" s="374">
        <v>0</v>
      </c>
      <c r="K5778" s="269" t="s">
        <v>22</v>
      </c>
      <c r="L5778" s="269" t="s">
        <v>1392</v>
      </c>
      <c r="M5778" s="369">
        <v>2010</v>
      </c>
      <c r="N5778" s="375">
        <v>43873</v>
      </c>
      <c r="O5778" s="226" t="s">
        <v>2569</v>
      </c>
    </row>
    <row r="5779" spans="1:15" ht="27.75" hidden="1" customHeight="1" x14ac:dyDescent="0.25">
      <c r="A5779" s="129" t="s">
        <v>2194</v>
      </c>
      <c r="B5779" s="269" t="s">
        <v>532</v>
      </c>
      <c r="C5779" s="226" t="s">
        <v>2568</v>
      </c>
      <c r="D5779" s="269" t="s">
        <v>1634</v>
      </c>
      <c r="E5779" s="372" t="s">
        <v>1557</v>
      </c>
      <c r="F5779" s="269" t="s">
        <v>475</v>
      </c>
      <c r="G5779" s="373">
        <v>2.06</v>
      </c>
      <c r="H5779" s="225" t="s">
        <v>488</v>
      </c>
      <c r="I5779" s="372" t="s">
        <v>1384</v>
      </c>
      <c r="J5779" s="374">
        <v>0</v>
      </c>
      <c r="K5779" s="269" t="s">
        <v>22</v>
      </c>
      <c r="L5779" s="269" t="s">
        <v>1392</v>
      </c>
      <c r="M5779" s="369">
        <v>2010</v>
      </c>
      <c r="N5779" s="375">
        <v>43873</v>
      </c>
      <c r="O5779" s="226" t="s">
        <v>2569</v>
      </c>
    </row>
    <row r="5780" spans="1:15" ht="27.75" hidden="1" customHeight="1" x14ac:dyDescent="0.25">
      <c r="A5780" s="129" t="s">
        <v>2194</v>
      </c>
      <c r="B5780" s="269" t="s">
        <v>532</v>
      </c>
      <c r="C5780" s="226" t="s">
        <v>2568</v>
      </c>
      <c r="D5780" s="269" t="s">
        <v>1634</v>
      </c>
      <c r="E5780" s="372" t="s">
        <v>1557</v>
      </c>
      <c r="F5780" s="269" t="s">
        <v>475</v>
      </c>
      <c r="G5780" s="373">
        <v>0.99</v>
      </c>
      <c r="H5780" s="225" t="s">
        <v>488</v>
      </c>
      <c r="I5780" s="372" t="s">
        <v>1385</v>
      </c>
      <c r="J5780" s="374">
        <v>0</v>
      </c>
      <c r="K5780" s="269" t="s">
        <v>22</v>
      </c>
      <c r="L5780" s="269" t="s">
        <v>1392</v>
      </c>
      <c r="M5780" s="369">
        <v>2010</v>
      </c>
      <c r="N5780" s="375">
        <v>43873</v>
      </c>
      <c r="O5780" s="226" t="s">
        <v>2569</v>
      </c>
    </row>
    <row r="5781" spans="1:15" ht="27.75" hidden="1" customHeight="1" x14ac:dyDescent="0.25">
      <c r="A5781" s="230" t="s">
        <v>2196</v>
      </c>
      <c r="B5781" s="230" t="s">
        <v>2433</v>
      </c>
      <c r="C5781" s="230" t="s">
        <v>1535</v>
      </c>
      <c r="D5781" s="230" t="s">
        <v>2195</v>
      </c>
      <c r="E5781" s="230" t="s">
        <v>1458</v>
      </c>
      <c r="F5781" s="230" t="s">
        <v>505</v>
      </c>
      <c r="G5781" s="268">
        <v>1.36</v>
      </c>
      <c r="H5781" s="234" t="s">
        <v>1433</v>
      </c>
      <c r="I5781" s="234" t="s">
        <v>1407</v>
      </c>
      <c r="J5781" s="235">
        <v>0</v>
      </c>
      <c r="K5781" s="234" t="s">
        <v>1113</v>
      </c>
      <c r="L5781" s="234" t="s">
        <v>1408</v>
      </c>
      <c r="M5781" s="378">
        <v>2012</v>
      </c>
      <c r="N5781" s="207">
        <v>43903</v>
      </c>
      <c r="O5781" s="230"/>
    </row>
    <row r="5782" spans="1:15" ht="27.75" hidden="1" customHeight="1" x14ac:dyDescent="0.25">
      <c r="A5782" s="230" t="s">
        <v>2196</v>
      </c>
      <c r="B5782" s="230" t="s">
        <v>2433</v>
      </c>
      <c r="C5782" s="230" t="s">
        <v>1535</v>
      </c>
      <c r="D5782" s="230" t="s">
        <v>2195</v>
      </c>
      <c r="E5782" s="230" t="s">
        <v>1458</v>
      </c>
      <c r="F5782" s="230" t="s">
        <v>505</v>
      </c>
      <c r="G5782" s="268">
        <v>3.7299999999999998E-3</v>
      </c>
      <c r="H5782" s="234" t="s">
        <v>1414</v>
      </c>
      <c r="I5782" s="234" t="s">
        <v>1407</v>
      </c>
      <c r="J5782" s="235">
        <v>0</v>
      </c>
      <c r="K5782" s="234" t="s">
        <v>1113</v>
      </c>
      <c r="L5782" s="234" t="s">
        <v>1392</v>
      </c>
      <c r="M5782" s="378">
        <v>2012</v>
      </c>
      <c r="N5782" s="207">
        <v>43903</v>
      </c>
      <c r="O5782" s="230"/>
    </row>
    <row r="5783" spans="1:15" ht="27.75" hidden="1" customHeight="1" x14ac:dyDescent="0.25">
      <c r="A5783" s="129" t="s">
        <v>2196</v>
      </c>
      <c r="B5783" s="372" t="s">
        <v>2433</v>
      </c>
      <c r="C5783" s="226" t="s">
        <v>2568</v>
      </c>
      <c r="D5783" s="269" t="s">
        <v>641</v>
      </c>
      <c r="E5783" s="372" t="s">
        <v>1557</v>
      </c>
      <c r="F5783" s="269" t="s">
        <v>475</v>
      </c>
      <c r="G5783" s="373">
        <v>119.2</v>
      </c>
      <c r="H5783" s="225" t="s">
        <v>488</v>
      </c>
      <c r="I5783" s="269" t="s">
        <v>1379</v>
      </c>
      <c r="J5783" s="374">
        <v>0</v>
      </c>
      <c r="K5783" s="269" t="s">
        <v>22</v>
      </c>
      <c r="L5783" s="269" t="s">
        <v>1392</v>
      </c>
      <c r="M5783" s="369">
        <v>2010</v>
      </c>
      <c r="N5783" s="375">
        <v>43873</v>
      </c>
      <c r="O5783" s="226" t="s">
        <v>2569</v>
      </c>
    </row>
    <row r="5784" spans="1:15" ht="27.75" hidden="1" customHeight="1" x14ac:dyDescent="0.25">
      <c r="A5784" s="129" t="s">
        <v>2196</v>
      </c>
      <c r="B5784" s="372" t="s">
        <v>2433</v>
      </c>
      <c r="C5784" s="226" t="s">
        <v>2568</v>
      </c>
      <c r="D5784" s="269" t="s">
        <v>641</v>
      </c>
      <c r="E5784" s="372" t="s">
        <v>1557</v>
      </c>
      <c r="F5784" s="269" t="s">
        <v>475</v>
      </c>
      <c r="G5784" s="373">
        <v>44.21</v>
      </c>
      <c r="H5784" s="225" t="s">
        <v>488</v>
      </c>
      <c r="I5784" s="269" t="s">
        <v>1382</v>
      </c>
      <c r="J5784" s="374">
        <v>0</v>
      </c>
      <c r="K5784" s="269" t="s">
        <v>22</v>
      </c>
      <c r="L5784" s="269" t="s">
        <v>1392</v>
      </c>
      <c r="M5784" s="369">
        <v>2010</v>
      </c>
      <c r="N5784" s="375">
        <v>43873</v>
      </c>
      <c r="O5784" s="226" t="s">
        <v>2569</v>
      </c>
    </row>
    <row r="5785" spans="1:15" ht="27.75" hidden="1" customHeight="1" x14ac:dyDescent="0.25">
      <c r="A5785" s="129" t="s">
        <v>2196</v>
      </c>
      <c r="B5785" s="372" t="s">
        <v>2433</v>
      </c>
      <c r="C5785" s="226" t="s">
        <v>2568</v>
      </c>
      <c r="D5785" s="269" t="s">
        <v>641</v>
      </c>
      <c r="E5785" s="372" t="s">
        <v>1557</v>
      </c>
      <c r="F5785" s="269" t="s">
        <v>475</v>
      </c>
      <c r="G5785" s="373">
        <v>17.829999999999998</v>
      </c>
      <c r="H5785" s="225" t="s">
        <v>488</v>
      </c>
      <c r="I5785" s="269" t="s">
        <v>1383</v>
      </c>
      <c r="J5785" s="374">
        <v>0</v>
      </c>
      <c r="K5785" s="269" t="s">
        <v>22</v>
      </c>
      <c r="L5785" s="269" t="s">
        <v>1392</v>
      </c>
      <c r="M5785" s="369">
        <v>2010</v>
      </c>
      <c r="N5785" s="375">
        <v>43873</v>
      </c>
      <c r="O5785" s="226" t="s">
        <v>2569</v>
      </c>
    </row>
    <row r="5786" spans="1:15" ht="27.75" hidden="1" customHeight="1" x14ac:dyDescent="0.25">
      <c r="A5786" s="129" t="s">
        <v>2196</v>
      </c>
      <c r="B5786" s="372" t="s">
        <v>2433</v>
      </c>
      <c r="C5786" s="226" t="s">
        <v>2568</v>
      </c>
      <c r="D5786" s="269" t="s">
        <v>641</v>
      </c>
      <c r="E5786" s="372" t="s">
        <v>1557</v>
      </c>
      <c r="F5786" s="269" t="s">
        <v>475</v>
      </c>
      <c r="G5786" s="373">
        <v>8.1199999999999992</v>
      </c>
      <c r="H5786" s="225" t="s">
        <v>488</v>
      </c>
      <c r="I5786" s="372" t="s">
        <v>1384</v>
      </c>
      <c r="J5786" s="374">
        <v>0</v>
      </c>
      <c r="K5786" s="269" t="s">
        <v>22</v>
      </c>
      <c r="L5786" s="269" t="s">
        <v>1392</v>
      </c>
      <c r="M5786" s="369">
        <v>2010</v>
      </c>
      <c r="N5786" s="375">
        <v>43873</v>
      </c>
      <c r="O5786" s="226" t="s">
        <v>2569</v>
      </c>
    </row>
    <row r="5787" spans="1:15" ht="27.75" hidden="1" customHeight="1" x14ac:dyDescent="0.25">
      <c r="A5787" s="129" t="s">
        <v>2196</v>
      </c>
      <c r="B5787" s="372" t="s">
        <v>2433</v>
      </c>
      <c r="C5787" s="226" t="s">
        <v>2568</v>
      </c>
      <c r="D5787" s="269" t="s">
        <v>641</v>
      </c>
      <c r="E5787" s="372" t="s">
        <v>1557</v>
      </c>
      <c r="F5787" s="269" t="s">
        <v>475</v>
      </c>
      <c r="G5787" s="373">
        <v>3.9</v>
      </c>
      <c r="H5787" s="225" t="s">
        <v>488</v>
      </c>
      <c r="I5787" s="372" t="s">
        <v>1385</v>
      </c>
      <c r="J5787" s="374">
        <v>0</v>
      </c>
      <c r="K5787" s="269" t="s">
        <v>22</v>
      </c>
      <c r="L5787" s="269" t="s">
        <v>1392</v>
      </c>
      <c r="M5787" s="369">
        <v>2010</v>
      </c>
      <c r="N5787" s="375">
        <v>43873</v>
      </c>
      <c r="O5787" s="226" t="s">
        <v>2569</v>
      </c>
    </row>
    <row r="5788" spans="1:15" ht="27.75" hidden="1" customHeight="1" x14ac:dyDescent="0.25">
      <c r="A5788" s="203" t="s">
        <v>2196</v>
      </c>
      <c r="B5788" s="202" t="s">
        <v>2433</v>
      </c>
      <c r="C5788" s="203" t="s">
        <v>1403</v>
      </c>
      <c r="D5788" s="202" t="s">
        <v>1404</v>
      </c>
      <c r="E5788" s="202" t="s">
        <v>1405</v>
      </c>
      <c r="F5788" s="202" t="s">
        <v>475</v>
      </c>
      <c r="G5788" s="253">
        <v>154</v>
      </c>
      <c r="H5788" s="361" t="s">
        <v>1406</v>
      </c>
      <c r="I5788" s="359" t="s">
        <v>1407</v>
      </c>
      <c r="J5788" s="359" t="s">
        <v>1380</v>
      </c>
      <c r="K5788" s="359" t="s">
        <v>22</v>
      </c>
      <c r="L5788" s="359" t="s">
        <v>1408</v>
      </c>
      <c r="M5788" s="368" t="s">
        <v>1407</v>
      </c>
      <c r="N5788" s="205">
        <v>42486</v>
      </c>
      <c r="O5788" s="203"/>
    </row>
    <row r="5789" spans="1:15" ht="27.75" hidden="1" customHeight="1" x14ac:dyDescent="0.25">
      <c r="A5789" s="203" t="s">
        <v>2504</v>
      </c>
      <c r="B5789" s="202" t="s">
        <v>2407</v>
      </c>
      <c r="C5789" s="203" t="s">
        <v>2485</v>
      </c>
      <c r="D5789" s="202" t="s">
        <v>2486</v>
      </c>
      <c r="E5789" s="202" t="s">
        <v>2487</v>
      </c>
      <c r="F5789" s="202" t="s">
        <v>505</v>
      </c>
      <c r="G5789" s="228">
        <v>108</v>
      </c>
      <c r="H5789" s="361" t="s">
        <v>1414</v>
      </c>
      <c r="I5789" s="359" t="s">
        <v>1379</v>
      </c>
      <c r="J5789" s="358">
        <v>0.6</v>
      </c>
      <c r="K5789" s="359" t="s">
        <v>22</v>
      </c>
      <c r="L5789" s="359" t="s">
        <v>1392</v>
      </c>
      <c r="M5789" s="368">
        <v>2011</v>
      </c>
      <c r="N5789" s="205"/>
      <c r="O5789" s="203"/>
    </row>
    <row r="5790" spans="1:15" ht="27.75" hidden="1" customHeight="1" x14ac:dyDescent="0.25">
      <c r="A5790" s="203" t="s">
        <v>2504</v>
      </c>
      <c r="B5790" s="202" t="s">
        <v>2407</v>
      </c>
      <c r="C5790" s="203" t="s">
        <v>2485</v>
      </c>
      <c r="D5790" s="202" t="s">
        <v>2486</v>
      </c>
      <c r="E5790" s="202" t="s">
        <v>2487</v>
      </c>
      <c r="F5790" s="202" t="s">
        <v>505</v>
      </c>
      <c r="G5790" s="228">
        <v>23</v>
      </c>
      <c r="H5790" s="361" t="s">
        <v>1414</v>
      </c>
      <c r="I5790" s="359" t="s">
        <v>1382</v>
      </c>
      <c r="J5790" s="358">
        <v>0.6</v>
      </c>
      <c r="K5790" s="359" t="s">
        <v>22</v>
      </c>
      <c r="L5790" s="359" t="s">
        <v>1392</v>
      </c>
      <c r="M5790" s="368">
        <v>2011</v>
      </c>
      <c r="N5790" s="205"/>
      <c r="O5790" s="203"/>
    </row>
    <row r="5791" spans="1:15" ht="27.75" hidden="1" customHeight="1" x14ac:dyDescent="0.25">
      <c r="A5791" s="203" t="s">
        <v>2504</v>
      </c>
      <c r="B5791" s="202" t="s">
        <v>2407</v>
      </c>
      <c r="C5791" s="203" t="s">
        <v>2485</v>
      </c>
      <c r="D5791" s="202" t="s">
        <v>2486</v>
      </c>
      <c r="E5791" s="202" t="s">
        <v>2487</v>
      </c>
      <c r="F5791" s="202" t="s">
        <v>505</v>
      </c>
      <c r="G5791" s="228">
        <v>6.6</v>
      </c>
      <c r="H5791" s="361" t="s">
        <v>1414</v>
      </c>
      <c r="I5791" s="359" t="s">
        <v>1383</v>
      </c>
      <c r="J5791" s="358">
        <v>0.6</v>
      </c>
      <c r="K5791" s="359" t="s">
        <v>22</v>
      </c>
      <c r="L5791" s="359" t="s">
        <v>1392</v>
      </c>
      <c r="M5791" s="368">
        <v>2011</v>
      </c>
      <c r="N5791" s="205"/>
      <c r="O5791" s="203"/>
    </row>
    <row r="5792" spans="1:15" ht="27.75" hidden="1" customHeight="1" x14ac:dyDescent="0.25">
      <c r="A5792" s="203" t="s">
        <v>2504</v>
      </c>
      <c r="B5792" s="202" t="s">
        <v>2407</v>
      </c>
      <c r="C5792" s="203" t="s">
        <v>2485</v>
      </c>
      <c r="D5792" s="202" t="s">
        <v>2486</v>
      </c>
      <c r="E5792" s="202" t="s">
        <v>2487</v>
      </c>
      <c r="F5792" s="202" t="s">
        <v>505</v>
      </c>
      <c r="G5792" s="260">
        <v>1.8</v>
      </c>
      <c r="H5792" s="361" t="s">
        <v>1414</v>
      </c>
      <c r="I5792" s="359" t="s">
        <v>1384</v>
      </c>
      <c r="J5792" s="358">
        <v>0.6</v>
      </c>
      <c r="K5792" s="359" t="s">
        <v>22</v>
      </c>
      <c r="L5792" s="359" t="s">
        <v>1392</v>
      </c>
      <c r="M5792" s="368">
        <v>2011</v>
      </c>
      <c r="N5792" s="205"/>
      <c r="O5792" s="203"/>
    </row>
    <row r="5793" spans="1:15" ht="27.75" hidden="1" customHeight="1" x14ac:dyDescent="0.25">
      <c r="A5793" s="203" t="s">
        <v>2504</v>
      </c>
      <c r="B5793" s="202" t="s">
        <v>2407</v>
      </c>
      <c r="C5793" s="203" t="s">
        <v>2485</v>
      </c>
      <c r="D5793" s="202" t="s">
        <v>2486</v>
      </c>
      <c r="E5793" s="202" t="s">
        <v>2487</v>
      </c>
      <c r="F5793" s="202" t="s">
        <v>505</v>
      </c>
      <c r="G5793" s="260">
        <v>0.36</v>
      </c>
      <c r="H5793" s="361" t="s">
        <v>1414</v>
      </c>
      <c r="I5793" s="359" t="s">
        <v>1385</v>
      </c>
      <c r="J5793" s="358">
        <v>0.6</v>
      </c>
      <c r="K5793" s="359" t="s">
        <v>22</v>
      </c>
      <c r="L5793" s="359" t="s">
        <v>1392</v>
      </c>
      <c r="M5793" s="368">
        <v>2011</v>
      </c>
      <c r="N5793" s="205"/>
      <c r="O5793" s="203"/>
    </row>
    <row r="5794" spans="1:15" ht="27.75" hidden="1" customHeight="1" x14ac:dyDescent="0.25">
      <c r="A5794" s="203" t="s">
        <v>2504</v>
      </c>
      <c r="B5794" s="202" t="s">
        <v>2407</v>
      </c>
      <c r="C5794" s="203" t="s">
        <v>2485</v>
      </c>
      <c r="D5794" s="202" t="s">
        <v>2513</v>
      </c>
      <c r="E5794" s="202" t="s">
        <v>2514</v>
      </c>
      <c r="F5794" s="202" t="s">
        <v>505</v>
      </c>
      <c r="G5794" s="262">
        <v>6.8000000000000005E-2</v>
      </c>
      <c r="H5794" s="361" t="s">
        <v>1390</v>
      </c>
      <c r="I5794" s="359" t="s">
        <v>1379</v>
      </c>
      <c r="J5794" s="358">
        <v>0.44</v>
      </c>
      <c r="K5794" s="359" t="s">
        <v>1391</v>
      </c>
      <c r="L5794" s="359" t="s">
        <v>1392</v>
      </c>
      <c r="M5794" s="368">
        <v>2011</v>
      </c>
      <c r="N5794" s="205"/>
      <c r="O5794" s="203" t="s">
        <v>2510</v>
      </c>
    </row>
    <row r="5795" spans="1:15" ht="27.75" hidden="1" customHeight="1" x14ac:dyDescent="0.25">
      <c r="A5795" s="203" t="s">
        <v>2504</v>
      </c>
      <c r="B5795" s="202" t="s">
        <v>2407</v>
      </c>
      <c r="C5795" s="203" t="s">
        <v>2485</v>
      </c>
      <c r="D5795" s="202" t="s">
        <v>2513</v>
      </c>
      <c r="E5795" s="202" t="s">
        <v>2514</v>
      </c>
      <c r="F5795" s="202" t="s">
        <v>505</v>
      </c>
      <c r="G5795" s="262">
        <v>1.4E-2</v>
      </c>
      <c r="H5795" s="361" t="s">
        <v>1390</v>
      </c>
      <c r="I5795" s="359" t="s">
        <v>1382</v>
      </c>
      <c r="J5795" s="358">
        <v>0.44</v>
      </c>
      <c r="K5795" s="359" t="s">
        <v>1391</v>
      </c>
      <c r="L5795" s="359" t="s">
        <v>1392</v>
      </c>
      <c r="M5795" s="368">
        <v>2011</v>
      </c>
      <c r="N5795" s="205"/>
      <c r="O5795" s="203" t="s">
        <v>2510</v>
      </c>
    </row>
    <row r="5796" spans="1:15" ht="27.75" hidden="1" customHeight="1" x14ac:dyDescent="0.25">
      <c r="A5796" s="203" t="s">
        <v>2504</v>
      </c>
      <c r="B5796" s="202" t="s">
        <v>2407</v>
      </c>
      <c r="C5796" s="203" t="s">
        <v>2485</v>
      </c>
      <c r="D5796" s="202" t="s">
        <v>2513</v>
      </c>
      <c r="E5796" s="202" t="s">
        <v>2514</v>
      </c>
      <c r="F5796" s="202" t="s">
        <v>505</v>
      </c>
      <c r="G5796" s="262">
        <v>4.0000000000000001E-3</v>
      </c>
      <c r="H5796" s="361" t="s">
        <v>1390</v>
      </c>
      <c r="I5796" s="359" t="s">
        <v>1383</v>
      </c>
      <c r="J5796" s="358">
        <v>0.44</v>
      </c>
      <c r="K5796" s="359" t="s">
        <v>1391</v>
      </c>
      <c r="L5796" s="359" t="s">
        <v>1392</v>
      </c>
      <c r="M5796" s="368">
        <v>2011</v>
      </c>
      <c r="N5796" s="205"/>
      <c r="O5796" s="203" t="s">
        <v>2510</v>
      </c>
    </row>
    <row r="5797" spans="1:15" ht="27.75" hidden="1" customHeight="1" x14ac:dyDescent="0.25">
      <c r="A5797" s="203" t="s">
        <v>2504</v>
      </c>
      <c r="B5797" s="202" t="s">
        <v>2407</v>
      </c>
      <c r="C5797" s="203" t="s">
        <v>2485</v>
      </c>
      <c r="D5797" s="202" t="s">
        <v>2513</v>
      </c>
      <c r="E5797" s="202" t="s">
        <v>2514</v>
      </c>
      <c r="F5797" s="202" t="s">
        <v>505</v>
      </c>
      <c r="G5797" s="262">
        <v>1.1999999999999999E-3</v>
      </c>
      <c r="H5797" s="361" t="s">
        <v>1390</v>
      </c>
      <c r="I5797" s="359" t="s">
        <v>1384</v>
      </c>
      <c r="J5797" s="358">
        <v>0.44</v>
      </c>
      <c r="K5797" s="359" t="s">
        <v>1391</v>
      </c>
      <c r="L5797" s="359" t="s">
        <v>1392</v>
      </c>
      <c r="M5797" s="368">
        <v>2011</v>
      </c>
      <c r="N5797" s="205"/>
      <c r="O5797" s="203" t="s">
        <v>2510</v>
      </c>
    </row>
    <row r="5798" spans="1:15" ht="27.75" hidden="1" customHeight="1" x14ac:dyDescent="0.25">
      <c r="A5798" s="203" t="s">
        <v>2504</v>
      </c>
      <c r="B5798" s="202" t="s">
        <v>2407</v>
      </c>
      <c r="C5798" s="203" t="s">
        <v>2485</v>
      </c>
      <c r="D5798" s="202" t="s">
        <v>2513</v>
      </c>
      <c r="E5798" s="202" t="s">
        <v>2514</v>
      </c>
      <c r="F5798" s="202" t="s">
        <v>505</v>
      </c>
      <c r="G5798" s="262">
        <v>2.5999999999999998E-4</v>
      </c>
      <c r="H5798" s="361" t="s">
        <v>1390</v>
      </c>
      <c r="I5798" s="359" t="s">
        <v>1385</v>
      </c>
      <c r="J5798" s="358">
        <v>0.44</v>
      </c>
      <c r="K5798" s="359" t="s">
        <v>1391</v>
      </c>
      <c r="L5798" s="359" t="s">
        <v>1392</v>
      </c>
      <c r="M5798" s="368">
        <v>2011</v>
      </c>
      <c r="N5798" s="205"/>
      <c r="O5798" s="203" t="s">
        <v>2510</v>
      </c>
    </row>
    <row r="5799" spans="1:15" ht="27.75" hidden="1" customHeight="1" x14ac:dyDescent="0.25">
      <c r="A5799" s="203" t="s">
        <v>2197</v>
      </c>
      <c r="B5799" s="202" t="s">
        <v>2434</v>
      </c>
      <c r="C5799" s="203" t="s">
        <v>1415</v>
      </c>
      <c r="D5799" s="202" t="s">
        <v>1422</v>
      </c>
      <c r="E5799" s="202" t="s">
        <v>1423</v>
      </c>
      <c r="F5799" s="202" t="s">
        <v>505</v>
      </c>
      <c r="G5799" s="253">
        <v>72</v>
      </c>
      <c r="H5799" s="361" t="s">
        <v>1414</v>
      </c>
      <c r="I5799" s="359" t="s">
        <v>1407</v>
      </c>
      <c r="J5799" s="358">
        <v>0.5</v>
      </c>
      <c r="K5799" s="361" t="s">
        <v>1421</v>
      </c>
      <c r="L5799" s="359" t="s">
        <v>1392</v>
      </c>
      <c r="M5799" s="368">
        <v>2006</v>
      </c>
      <c r="N5799" s="205">
        <v>43004</v>
      </c>
      <c r="O5799" s="203"/>
    </row>
    <row r="5800" spans="1:15" ht="27.75" hidden="1" customHeight="1" x14ac:dyDescent="0.25">
      <c r="A5800" s="203" t="s">
        <v>2197</v>
      </c>
      <c r="B5800" s="202" t="s">
        <v>2434</v>
      </c>
      <c r="C5800" s="203" t="s">
        <v>1403</v>
      </c>
      <c r="D5800" s="202" t="s">
        <v>1404</v>
      </c>
      <c r="E5800" s="202" t="s">
        <v>1405</v>
      </c>
      <c r="F5800" s="202" t="s">
        <v>475</v>
      </c>
      <c r="G5800" s="253">
        <v>154</v>
      </c>
      <c r="H5800" s="361" t="s">
        <v>1406</v>
      </c>
      <c r="I5800" s="359" t="s">
        <v>1407</v>
      </c>
      <c r="J5800" s="208">
        <v>0</v>
      </c>
      <c r="K5800" s="359" t="s">
        <v>22</v>
      </c>
      <c r="L5800" s="359" t="s">
        <v>1408</v>
      </c>
      <c r="M5800" s="368" t="s">
        <v>1407</v>
      </c>
      <c r="N5800" s="205">
        <v>42486</v>
      </c>
      <c r="O5800" s="203"/>
    </row>
    <row r="5801" spans="1:15" ht="27.75" hidden="1" customHeight="1" x14ac:dyDescent="0.25">
      <c r="A5801" s="203" t="s">
        <v>2198</v>
      </c>
      <c r="B5801" s="202" t="s">
        <v>577</v>
      </c>
      <c r="C5801" s="203" t="s">
        <v>1766</v>
      </c>
      <c r="D5801" s="202" t="s">
        <v>1767</v>
      </c>
      <c r="E5801" s="202" t="s">
        <v>1768</v>
      </c>
      <c r="F5801" s="202" t="s">
        <v>475</v>
      </c>
      <c r="G5801" s="253">
        <v>719</v>
      </c>
      <c r="H5801" s="361" t="s">
        <v>1433</v>
      </c>
      <c r="I5801" s="359" t="s">
        <v>1407</v>
      </c>
      <c r="J5801" s="358">
        <v>0.37909999999999999</v>
      </c>
      <c r="K5801" s="359" t="s">
        <v>1113</v>
      </c>
      <c r="L5801" s="359" t="s">
        <v>1408</v>
      </c>
      <c r="M5801" s="368">
        <v>2005</v>
      </c>
      <c r="N5801" s="205">
        <v>41071</v>
      </c>
      <c r="O5801" s="203"/>
    </row>
    <row r="5802" spans="1:15" ht="27.75" hidden="1" customHeight="1" x14ac:dyDescent="0.25">
      <c r="A5802" s="203" t="s">
        <v>2198</v>
      </c>
      <c r="B5802" s="202" t="s">
        <v>577</v>
      </c>
      <c r="C5802" s="203" t="s">
        <v>1625</v>
      </c>
      <c r="D5802" s="202" t="s">
        <v>763</v>
      </c>
      <c r="E5802" s="202" t="s">
        <v>1626</v>
      </c>
      <c r="F5802" s="202" t="s">
        <v>475</v>
      </c>
      <c r="G5802" s="253">
        <v>248.92</v>
      </c>
      <c r="H5802" s="361" t="s">
        <v>1433</v>
      </c>
      <c r="I5802" s="359" t="s">
        <v>1407</v>
      </c>
      <c r="J5802" s="358">
        <v>0.60160000000000002</v>
      </c>
      <c r="K5802" s="359" t="s">
        <v>1113</v>
      </c>
      <c r="L5802" s="359" t="s">
        <v>1408</v>
      </c>
      <c r="M5802" s="368">
        <v>2002</v>
      </c>
      <c r="N5802" s="205">
        <v>40535</v>
      </c>
      <c r="O5802" s="203"/>
    </row>
    <row r="5803" spans="1:15" ht="27.75" hidden="1" customHeight="1" x14ac:dyDescent="0.25">
      <c r="A5803" s="203" t="s">
        <v>2198</v>
      </c>
      <c r="B5803" s="202" t="s">
        <v>577</v>
      </c>
      <c r="C5803" s="203" t="s">
        <v>1625</v>
      </c>
      <c r="D5803" s="202" t="s">
        <v>763</v>
      </c>
      <c r="E5803" s="202" t="s">
        <v>1626</v>
      </c>
      <c r="F5803" s="202" t="s">
        <v>475</v>
      </c>
      <c r="G5803" s="253">
        <v>0.68</v>
      </c>
      <c r="H5803" s="361" t="s">
        <v>1414</v>
      </c>
      <c r="I5803" s="359" t="s">
        <v>1407</v>
      </c>
      <c r="J5803" s="358">
        <v>0.60160000000000002</v>
      </c>
      <c r="K5803" s="359" t="s">
        <v>1113</v>
      </c>
      <c r="L5803" s="359" t="s">
        <v>1392</v>
      </c>
      <c r="M5803" s="368">
        <v>2002</v>
      </c>
      <c r="N5803" s="205">
        <v>40535</v>
      </c>
      <c r="O5803" s="203"/>
    </row>
    <row r="5804" spans="1:15" ht="27.75" hidden="1" customHeight="1" x14ac:dyDescent="0.25">
      <c r="A5804" s="203" t="s">
        <v>2198</v>
      </c>
      <c r="B5804" s="202" t="s">
        <v>577</v>
      </c>
      <c r="C5804" s="203" t="s">
        <v>135</v>
      </c>
      <c r="D5804" s="202" t="s">
        <v>1861</v>
      </c>
      <c r="E5804" s="202" t="s">
        <v>1862</v>
      </c>
      <c r="F5804" s="202" t="s">
        <v>505</v>
      </c>
      <c r="G5804" s="253">
        <v>5</v>
      </c>
      <c r="H5804" s="361" t="s">
        <v>1433</v>
      </c>
      <c r="I5804" s="359" t="s">
        <v>1407</v>
      </c>
      <c r="J5804" s="358">
        <v>0.16669999999999999</v>
      </c>
      <c r="K5804" s="359" t="s">
        <v>1113</v>
      </c>
      <c r="L5804" s="359" t="s">
        <v>1408</v>
      </c>
      <c r="M5804" s="368">
        <v>2001</v>
      </c>
      <c r="N5804" s="205">
        <v>40260</v>
      </c>
      <c r="O5804" s="203"/>
    </row>
    <row r="5805" spans="1:15" ht="27.75" hidden="1" customHeight="1" x14ac:dyDescent="0.25">
      <c r="A5805" s="203" t="s">
        <v>2198</v>
      </c>
      <c r="B5805" s="202" t="s">
        <v>577</v>
      </c>
      <c r="C5805" s="203" t="s">
        <v>135</v>
      </c>
      <c r="D5805" s="202" t="s">
        <v>1861</v>
      </c>
      <c r="E5805" s="202" t="s">
        <v>1862</v>
      </c>
      <c r="F5805" s="202" t="s">
        <v>505</v>
      </c>
      <c r="G5805" s="253">
        <v>0.04</v>
      </c>
      <c r="H5805" s="361" t="s">
        <v>1414</v>
      </c>
      <c r="I5805" s="359" t="s">
        <v>1407</v>
      </c>
      <c r="J5805" s="358">
        <v>0.16669999999999999</v>
      </c>
      <c r="K5805" s="359" t="s">
        <v>1113</v>
      </c>
      <c r="L5805" s="359" t="s">
        <v>1392</v>
      </c>
      <c r="M5805" s="368">
        <v>2001</v>
      </c>
      <c r="N5805" s="205">
        <v>40260</v>
      </c>
      <c r="O5805" s="203"/>
    </row>
    <row r="5806" spans="1:15" ht="27.75" hidden="1" customHeight="1" x14ac:dyDescent="0.25">
      <c r="A5806" s="203" t="s">
        <v>2198</v>
      </c>
      <c r="B5806" s="202" t="s">
        <v>577</v>
      </c>
      <c r="C5806" s="203" t="s">
        <v>1518</v>
      </c>
      <c r="D5806" s="202" t="s">
        <v>1519</v>
      </c>
      <c r="E5806" s="202" t="s">
        <v>1520</v>
      </c>
      <c r="F5806" s="202" t="s">
        <v>475</v>
      </c>
      <c r="G5806" s="253">
        <v>0.19</v>
      </c>
      <c r="H5806" s="361" t="s">
        <v>1406</v>
      </c>
      <c r="I5806" s="359" t="s">
        <v>1407</v>
      </c>
      <c r="J5806" s="358">
        <v>0.34</v>
      </c>
      <c r="K5806" s="359" t="s">
        <v>1113</v>
      </c>
      <c r="L5806" s="359" t="s">
        <v>1408</v>
      </c>
      <c r="M5806" s="368">
        <v>1992</v>
      </c>
      <c r="N5806" s="207" t="s">
        <v>1521</v>
      </c>
      <c r="O5806" s="203"/>
    </row>
    <row r="5807" spans="1:15" ht="27.75" hidden="1" customHeight="1" x14ac:dyDescent="0.25">
      <c r="A5807" s="203" t="s">
        <v>2198</v>
      </c>
      <c r="B5807" s="202" t="s">
        <v>577</v>
      </c>
      <c r="C5807" s="203" t="s">
        <v>1434</v>
      </c>
      <c r="D5807" s="202" t="s">
        <v>1437</v>
      </c>
      <c r="E5807" s="202" t="s">
        <v>1438</v>
      </c>
      <c r="F5807" s="202" t="s">
        <v>475</v>
      </c>
      <c r="G5807" s="253">
        <v>1.54</v>
      </c>
      <c r="H5807" s="361" t="s">
        <v>1414</v>
      </c>
      <c r="I5807" s="359" t="s">
        <v>1407</v>
      </c>
      <c r="J5807" s="358">
        <v>0</v>
      </c>
      <c r="K5807" s="359" t="s">
        <v>1113</v>
      </c>
      <c r="L5807" s="359" t="s">
        <v>1392</v>
      </c>
      <c r="M5807" s="368">
        <v>2003</v>
      </c>
      <c r="N5807" s="205">
        <v>41544</v>
      </c>
      <c r="O5807" s="203"/>
    </row>
    <row r="5808" spans="1:15" ht="27.75" hidden="1" customHeight="1" x14ac:dyDescent="0.25">
      <c r="A5808" s="203" t="s">
        <v>2198</v>
      </c>
      <c r="B5808" s="202" t="s">
        <v>577</v>
      </c>
      <c r="C5808" s="203" t="s">
        <v>1434</v>
      </c>
      <c r="D5808" s="202" t="s">
        <v>1439</v>
      </c>
      <c r="E5808" s="202" t="s">
        <v>1440</v>
      </c>
      <c r="F5808" s="202" t="s">
        <v>475</v>
      </c>
      <c r="G5808" s="253">
        <v>1.21</v>
      </c>
      <c r="H5808" s="361" t="s">
        <v>1414</v>
      </c>
      <c r="I5808" s="359" t="s">
        <v>1407</v>
      </c>
      <c r="J5808" s="358">
        <v>0</v>
      </c>
      <c r="K5808" s="359" t="s">
        <v>1113</v>
      </c>
      <c r="L5808" s="359" t="s">
        <v>1392</v>
      </c>
      <c r="M5808" s="368">
        <v>2003</v>
      </c>
      <c r="N5808" s="205">
        <v>41544</v>
      </c>
      <c r="O5808" s="203"/>
    </row>
    <row r="5809" spans="1:15" ht="27.75" hidden="1" customHeight="1" x14ac:dyDescent="0.25">
      <c r="A5809" s="203" t="s">
        <v>2198</v>
      </c>
      <c r="B5809" s="202" t="s">
        <v>577</v>
      </c>
      <c r="C5809" s="203" t="s">
        <v>1434</v>
      </c>
      <c r="D5809" s="202" t="s">
        <v>1441</v>
      </c>
      <c r="E5809" s="202" t="s">
        <v>1442</v>
      </c>
      <c r="F5809" s="202" t="s">
        <v>475</v>
      </c>
      <c r="G5809" s="253">
        <v>0.03</v>
      </c>
      <c r="H5809" s="361" t="s">
        <v>1414</v>
      </c>
      <c r="I5809" s="359" t="s">
        <v>1407</v>
      </c>
      <c r="J5809" s="358">
        <v>0</v>
      </c>
      <c r="K5809" s="359" t="s">
        <v>1113</v>
      </c>
      <c r="L5809" s="359" t="s">
        <v>1392</v>
      </c>
      <c r="M5809" s="368">
        <v>2003</v>
      </c>
      <c r="N5809" s="205">
        <v>41544</v>
      </c>
      <c r="O5809" s="203"/>
    </row>
    <row r="5810" spans="1:15" ht="27.75" hidden="1" customHeight="1" x14ac:dyDescent="0.25">
      <c r="A5810" s="203" t="s">
        <v>2198</v>
      </c>
      <c r="B5810" s="202" t="s">
        <v>577</v>
      </c>
      <c r="C5810" s="203" t="s">
        <v>1434</v>
      </c>
      <c r="D5810" s="202" t="s">
        <v>1443</v>
      </c>
      <c r="E5810" s="202" t="s">
        <v>1444</v>
      </c>
      <c r="F5810" s="202" t="s">
        <v>475</v>
      </c>
      <c r="G5810" s="253">
        <v>0.22</v>
      </c>
      <c r="H5810" s="361" t="s">
        <v>1414</v>
      </c>
      <c r="I5810" s="359" t="s">
        <v>1407</v>
      </c>
      <c r="J5810" s="358">
        <v>0</v>
      </c>
      <c r="K5810" s="359" t="s">
        <v>1113</v>
      </c>
      <c r="L5810" s="359" t="s">
        <v>1392</v>
      </c>
      <c r="M5810" s="368">
        <v>2003</v>
      </c>
      <c r="N5810" s="205">
        <v>41544</v>
      </c>
      <c r="O5810" s="203"/>
    </row>
    <row r="5811" spans="1:15" ht="27.75" hidden="1" customHeight="1" x14ac:dyDescent="0.25">
      <c r="A5811" s="203" t="s">
        <v>2198</v>
      </c>
      <c r="B5811" s="202" t="s">
        <v>577</v>
      </c>
      <c r="C5811" s="203" t="s">
        <v>1445</v>
      </c>
      <c r="D5811" s="202" t="s">
        <v>1446</v>
      </c>
      <c r="E5811" s="202" t="s">
        <v>1447</v>
      </c>
      <c r="F5811" s="202" t="s">
        <v>475</v>
      </c>
      <c r="G5811" s="253">
        <v>583</v>
      </c>
      <c r="H5811" s="361" t="s">
        <v>1448</v>
      </c>
      <c r="I5811" s="359" t="s">
        <v>1407</v>
      </c>
      <c r="J5811" s="358">
        <v>0.61799999999999999</v>
      </c>
      <c r="K5811" s="359" t="s">
        <v>1113</v>
      </c>
      <c r="L5811" s="359" t="s">
        <v>1408</v>
      </c>
      <c r="M5811" s="368">
        <v>2001</v>
      </c>
      <c r="N5811" s="205">
        <v>41603</v>
      </c>
      <c r="O5811" s="203" t="s">
        <v>1449</v>
      </c>
    </row>
    <row r="5812" spans="1:15" ht="27.75" hidden="1" customHeight="1" x14ac:dyDescent="0.25">
      <c r="A5812" s="203" t="s">
        <v>2198</v>
      </c>
      <c r="B5812" s="202" t="s">
        <v>577</v>
      </c>
      <c r="C5812" s="203" t="s">
        <v>1445</v>
      </c>
      <c r="D5812" s="202" t="s">
        <v>1446</v>
      </c>
      <c r="E5812" s="202" t="s">
        <v>1447</v>
      </c>
      <c r="F5812" s="202" t="s">
        <v>475</v>
      </c>
      <c r="G5812" s="253">
        <v>4.78</v>
      </c>
      <c r="H5812" s="361" t="s">
        <v>1450</v>
      </c>
      <c r="I5812" s="359" t="s">
        <v>1407</v>
      </c>
      <c r="J5812" s="358">
        <v>0.61760000000000004</v>
      </c>
      <c r="K5812" s="359" t="s">
        <v>1113</v>
      </c>
      <c r="L5812" s="359" t="s">
        <v>1392</v>
      </c>
      <c r="M5812" s="368">
        <v>2001</v>
      </c>
      <c r="N5812" s="205">
        <v>41603</v>
      </c>
      <c r="O5812" s="203" t="s">
        <v>1449</v>
      </c>
    </row>
    <row r="5813" spans="1:15" ht="27.75" hidden="1" customHeight="1" x14ac:dyDescent="0.25">
      <c r="A5813" s="203" t="s">
        <v>2198</v>
      </c>
      <c r="B5813" s="202" t="s">
        <v>577</v>
      </c>
      <c r="C5813" s="203" t="s">
        <v>2063</v>
      </c>
      <c r="D5813" s="202" t="s">
        <v>2064</v>
      </c>
      <c r="E5813" s="202" t="s">
        <v>2065</v>
      </c>
      <c r="F5813" s="202" t="s">
        <v>475</v>
      </c>
      <c r="G5813" s="253">
        <v>93.1</v>
      </c>
      <c r="H5813" s="361" t="s">
        <v>1448</v>
      </c>
      <c r="I5813" s="359" t="s">
        <v>1407</v>
      </c>
      <c r="J5813" s="358">
        <v>0.26169999999999999</v>
      </c>
      <c r="K5813" s="361" t="s">
        <v>1113</v>
      </c>
      <c r="L5813" s="359" t="s">
        <v>1408</v>
      </c>
      <c r="M5813" s="368">
        <v>2004</v>
      </c>
      <c r="N5813" s="205">
        <v>43007</v>
      </c>
      <c r="O5813" s="203" t="s">
        <v>1811</v>
      </c>
    </row>
    <row r="5814" spans="1:15" ht="27.75" hidden="1" customHeight="1" x14ac:dyDescent="0.25">
      <c r="A5814" s="203" t="s">
        <v>2198</v>
      </c>
      <c r="B5814" s="202" t="s">
        <v>577</v>
      </c>
      <c r="C5814" s="203" t="s">
        <v>2063</v>
      </c>
      <c r="D5814" s="202" t="s">
        <v>2064</v>
      </c>
      <c r="E5814" s="202" t="s">
        <v>2065</v>
      </c>
      <c r="F5814" s="202" t="s">
        <v>475</v>
      </c>
      <c r="G5814" s="253">
        <v>0.76290000000000002</v>
      </c>
      <c r="H5814" s="361" t="s">
        <v>1450</v>
      </c>
      <c r="I5814" s="359" t="s">
        <v>1407</v>
      </c>
      <c r="J5814" s="358">
        <v>0.26179999999999998</v>
      </c>
      <c r="K5814" s="361" t="s">
        <v>1113</v>
      </c>
      <c r="L5814" s="359" t="s">
        <v>1392</v>
      </c>
      <c r="M5814" s="368">
        <v>2004</v>
      </c>
      <c r="N5814" s="205">
        <v>43007</v>
      </c>
      <c r="O5814" s="203" t="s">
        <v>1811</v>
      </c>
    </row>
    <row r="5815" spans="1:15" ht="27.75" hidden="1" customHeight="1" x14ac:dyDescent="0.25">
      <c r="A5815" s="203" t="s">
        <v>2198</v>
      </c>
      <c r="B5815" s="202" t="s">
        <v>577</v>
      </c>
      <c r="C5815" s="203" t="s">
        <v>2063</v>
      </c>
      <c r="D5815" s="202" t="s">
        <v>2106</v>
      </c>
      <c r="E5815" s="202" t="s">
        <v>2107</v>
      </c>
      <c r="F5815" s="202" t="s">
        <v>475</v>
      </c>
      <c r="G5815" s="253">
        <v>20.100000000000001</v>
      </c>
      <c r="H5815" s="361" t="s">
        <v>1448</v>
      </c>
      <c r="I5815" s="359" t="s">
        <v>1407</v>
      </c>
      <c r="J5815" s="358">
        <v>0.6643</v>
      </c>
      <c r="K5815" s="361" t="s">
        <v>1113</v>
      </c>
      <c r="L5815" s="359" t="s">
        <v>1408</v>
      </c>
      <c r="M5815" s="368">
        <v>2005</v>
      </c>
      <c r="N5815" s="205">
        <v>43007</v>
      </c>
      <c r="O5815" s="203" t="s">
        <v>1811</v>
      </c>
    </row>
    <row r="5816" spans="1:15" ht="27.75" hidden="1" customHeight="1" x14ac:dyDescent="0.25">
      <c r="A5816" s="203" t="s">
        <v>2198</v>
      </c>
      <c r="B5816" s="202" t="s">
        <v>577</v>
      </c>
      <c r="C5816" s="203" t="s">
        <v>2063</v>
      </c>
      <c r="D5816" s="202" t="s">
        <v>2106</v>
      </c>
      <c r="E5816" s="202" t="s">
        <v>2107</v>
      </c>
      <c r="F5816" s="202" t="s">
        <v>475</v>
      </c>
      <c r="G5816" s="253">
        <v>0.16500000000000001</v>
      </c>
      <c r="H5816" s="361" t="s">
        <v>1450</v>
      </c>
      <c r="I5816" s="359" t="s">
        <v>1407</v>
      </c>
      <c r="J5816" s="358">
        <v>0.6643</v>
      </c>
      <c r="K5816" s="361" t="s">
        <v>1113</v>
      </c>
      <c r="L5816" s="359" t="s">
        <v>1392</v>
      </c>
      <c r="M5816" s="368">
        <v>2005</v>
      </c>
      <c r="N5816" s="205">
        <v>43007</v>
      </c>
      <c r="O5816" s="203" t="s">
        <v>1811</v>
      </c>
    </row>
    <row r="5817" spans="1:15" ht="27.75" hidden="1" customHeight="1" x14ac:dyDescent="0.25">
      <c r="A5817" s="203" t="s">
        <v>2198</v>
      </c>
      <c r="B5817" s="202" t="s">
        <v>577</v>
      </c>
      <c r="C5817" s="203" t="s">
        <v>2063</v>
      </c>
      <c r="D5817" s="202" t="s">
        <v>2035</v>
      </c>
      <c r="E5817" s="202" t="s">
        <v>2032</v>
      </c>
      <c r="F5817" s="202" t="s">
        <v>475</v>
      </c>
      <c r="G5817" s="253">
        <v>1763</v>
      </c>
      <c r="H5817" s="361" t="s">
        <v>1414</v>
      </c>
      <c r="I5817" s="359" t="s">
        <v>1379</v>
      </c>
      <c r="J5817" s="358">
        <v>0.91</v>
      </c>
      <c r="K5817" s="361" t="s">
        <v>22</v>
      </c>
      <c r="L5817" s="359" t="s">
        <v>1392</v>
      </c>
      <c r="M5817" s="368">
        <v>2013</v>
      </c>
      <c r="N5817" s="205">
        <v>43007</v>
      </c>
      <c r="O5817" s="203"/>
    </row>
    <row r="5818" spans="1:15" ht="27.75" hidden="1" customHeight="1" x14ac:dyDescent="0.25">
      <c r="A5818" s="203" t="s">
        <v>2198</v>
      </c>
      <c r="B5818" s="202" t="s">
        <v>577</v>
      </c>
      <c r="C5818" s="203" t="s">
        <v>2063</v>
      </c>
      <c r="D5818" s="202" t="s">
        <v>2035</v>
      </c>
      <c r="E5818" s="202" t="s">
        <v>2032</v>
      </c>
      <c r="F5818" s="202" t="s">
        <v>475</v>
      </c>
      <c r="G5818" s="253">
        <v>679</v>
      </c>
      <c r="H5818" s="361" t="s">
        <v>1414</v>
      </c>
      <c r="I5818" s="359" t="s">
        <v>1382</v>
      </c>
      <c r="J5818" s="358">
        <v>0.88</v>
      </c>
      <c r="K5818" s="361" t="s">
        <v>22</v>
      </c>
      <c r="L5818" s="359" t="s">
        <v>1392</v>
      </c>
      <c r="M5818" s="368">
        <v>2013</v>
      </c>
      <c r="N5818" s="205">
        <v>43007</v>
      </c>
      <c r="O5818" s="203"/>
    </row>
    <row r="5819" spans="1:15" ht="27.75" hidden="1" customHeight="1" x14ac:dyDescent="0.25">
      <c r="A5819" s="203" t="s">
        <v>2198</v>
      </c>
      <c r="B5819" s="202" t="s">
        <v>577</v>
      </c>
      <c r="C5819" s="203" t="s">
        <v>2063</v>
      </c>
      <c r="D5819" s="202" t="s">
        <v>2035</v>
      </c>
      <c r="E5819" s="202" t="s">
        <v>2032</v>
      </c>
      <c r="F5819" s="202" t="s">
        <v>475</v>
      </c>
      <c r="G5819" s="253">
        <v>371</v>
      </c>
      <c r="H5819" s="361" t="s">
        <v>1414</v>
      </c>
      <c r="I5819" s="359" t="s">
        <v>1383</v>
      </c>
      <c r="J5819" s="358">
        <v>0.86</v>
      </c>
      <c r="K5819" s="361" t="s">
        <v>22</v>
      </c>
      <c r="L5819" s="359" t="s">
        <v>1392</v>
      </c>
      <c r="M5819" s="368">
        <v>2013</v>
      </c>
      <c r="N5819" s="205">
        <v>43007</v>
      </c>
      <c r="O5819" s="203"/>
    </row>
    <row r="5820" spans="1:15" ht="27.75" hidden="1" customHeight="1" x14ac:dyDescent="0.25">
      <c r="A5820" s="203" t="s">
        <v>2198</v>
      </c>
      <c r="B5820" s="202" t="s">
        <v>577</v>
      </c>
      <c r="C5820" s="203" t="s">
        <v>2063</v>
      </c>
      <c r="D5820" s="202" t="s">
        <v>2035</v>
      </c>
      <c r="E5820" s="202" t="s">
        <v>2032</v>
      </c>
      <c r="F5820" s="202" t="s">
        <v>475</v>
      </c>
      <c r="G5820" s="253">
        <v>133</v>
      </c>
      <c r="H5820" s="361" t="s">
        <v>1414</v>
      </c>
      <c r="I5820" s="359" t="s">
        <v>1384</v>
      </c>
      <c r="J5820" s="358">
        <v>0.66</v>
      </c>
      <c r="K5820" s="361" t="s">
        <v>22</v>
      </c>
      <c r="L5820" s="359" t="s">
        <v>1392</v>
      </c>
      <c r="M5820" s="368">
        <v>2013</v>
      </c>
      <c r="N5820" s="205">
        <v>43007</v>
      </c>
      <c r="O5820" s="203"/>
    </row>
    <row r="5821" spans="1:15" ht="27.75" hidden="1" customHeight="1" x14ac:dyDescent="0.25">
      <c r="A5821" s="203" t="s">
        <v>2198</v>
      </c>
      <c r="B5821" s="202" t="s">
        <v>577</v>
      </c>
      <c r="C5821" s="203" t="s">
        <v>2063</v>
      </c>
      <c r="D5821" s="202" t="s">
        <v>2035</v>
      </c>
      <c r="E5821" s="202" t="s">
        <v>2032</v>
      </c>
      <c r="F5821" s="202" t="s">
        <v>475</v>
      </c>
      <c r="G5821" s="253">
        <v>12</v>
      </c>
      <c r="H5821" s="361" t="s">
        <v>1414</v>
      </c>
      <c r="I5821" s="359" t="s">
        <v>1385</v>
      </c>
      <c r="J5821" s="358">
        <v>0.73</v>
      </c>
      <c r="K5821" s="361" t="s">
        <v>22</v>
      </c>
      <c r="L5821" s="359" t="s">
        <v>1392</v>
      </c>
      <c r="M5821" s="368">
        <v>2013</v>
      </c>
      <c r="N5821" s="205">
        <v>43007</v>
      </c>
      <c r="O5821" s="203"/>
    </row>
    <row r="5822" spans="1:15" ht="27.75" hidden="1" customHeight="1" x14ac:dyDescent="0.25">
      <c r="A5822" s="203" t="s">
        <v>2198</v>
      </c>
      <c r="B5822" s="202" t="s">
        <v>577</v>
      </c>
      <c r="C5822" s="203" t="s">
        <v>2063</v>
      </c>
      <c r="D5822" s="202" t="s">
        <v>2066</v>
      </c>
      <c r="E5822" s="202" t="s">
        <v>2067</v>
      </c>
      <c r="F5822" s="202" t="s">
        <v>475</v>
      </c>
      <c r="G5822" s="253">
        <v>37.299999999999997</v>
      </c>
      <c r="H5822" s="361" t="s">
        <v>1390</v>
      </c>
      <c r="I5822" s="359" t="s">
        <v>1379</v>
      </c>
      <c r="J5822" s="358">
        <v>0</v>
      </c>
      <c r="K5822" s="361" t="s">
        <v>1391</v>
      </c>
      <c r="L5822" s="359" t="s">
        <v>1392</v>
      </c>
      <c r="M5822" s="368">
        <v>2013</v>
      </c>
      <c r="N5822" s="205">
        <v>43007</v>
      </c>
      <c r="O5822" s="203"/>
    </row>
    <row r="5823" spans="1:15" ht="27.75" hidden="1" customHeight="1" x14ac:dyDescent="0.25">
      <c r="A5823" s="203" t="s">
        <v>2198</v>
      </c>
      <c r="B5823" s="202" t="s">
        <v>577</v>
      </c>
      <c r="C5823" s="203" t="s">
        <v>2063</v>
      </c>
      <c r="D5823" s="202" t="s">
        <v>2066</v>
      </c>
      <c r="E5823" s="202" t="s">
        <v>2067</v>
      </c>
      <c r="F5823" s="202" t="s">
        <v>475</v>
      </c>
      <c r="G5823" s="253">
        <v>20.100000000000001</v>
      </c>
      <c r="H5823" s="361" t="s">
        <v>1390</v>
      </c>
      <c r="I5823" s="359" t="s">
        <v>1382</v>
      </c>
      <c r="J5823" s="358">
        <v>0.22</v>
      </c>
      <c r="K5823" s="361" t="s">
        <v>1391</v>
      </c>
      <c r="L5823" s="359" t="s">
        <v>1392</v>
      </c>
      <c r="M5823" s="368">
        <v>2013</v>
      </c>
      <c r="N5823" s="205">
        <v>43007</v>
      </c>
      <c r="O5823" s="203"/>
    </row>
    <row r="5824" spans="1:15" ht="27.75" hidden="1" customHeight="1" x14ac:dyDescent="0.25">
      <c r="A5824" s="203" t="s">
        <v>2198</v>
      </c>
      <c r="B5824" s="202" t="s">
        <v>577</v>
      </c>
      <c r="C5824" s="203" t="s">
        <v>2063</v>
      </c>
      <c r="D5824" s="202" t="s">
        <v>2066</v>
      </c>
      <c r="E5824" s="202" t="s">
        <v>2067</v>
      </c>
      <c r="F5824" s="202" t="s">
        <v>475</v>
      </c>
      <c r="G5824" s="253">
        <v>13.4</v>
      </c>
      <c r="H5824" s="361" t="s">
        <v>1390</v>
      </c>
      <c r="I5824" s="359" t="s">
        <v>1383</v>
      </c>
      <c r="J5824" s="358">
        <v>0</v>
      </c>
      <c r="K5824" s="361" t="s">
        <v>1391</v>
      </c>
      <c r="L5824" s="359" t="s">
        <v>1392</v>
      </c>
      <c r="M5824" s="368">
        <v>2013</v>
      </c>
      <c r="N5824" s="205">
        <v>43007</v>
      </c>
      <c r="O5824" s="203"/>
    </row>
    <row r="5825" spans="1:15" ht="27.75" hidden="1" customHeight="1" x14ac:dyDescent="0.25">
      <c r="A5825" s="203" t="s">
        <v>2198</v>
      </c>
      <c r="B5825" s="202" t="s">
        <v>577</v>
      </c>
      <c r="C5825" s="203" t="s">
        <v>2063</v>
      </c>
      <c r="D5825" s="202" t="s">
        <v>2066</v>
      </c>
      <c r="E5825" s="202" t="s">
        <v>2067</v>
      </c>
      <c r="F5825" s="202" t="s">
        <v>475</v>
      </c>
      <c r="G5825" s="253">
        <v>4.5999999999999996</v>
      </c>
      <c r="H5825" s="361" t="s">
        <v>1390</v>
      </c>
      <c r="I5825" s="359" t="s">
        <v>1384</v>
      </c>
      <c r="J5825" s="358">
        <v>0.26</v>
      </c>
      <c r="K5825" s="361" t="s">
        <v>1391</v>
      </c>
      <c r="L5825" s="359" t="s">
        <v>1392</v>
      </c>
      <c r="M5825" s="368">
        <v>2013</v>
      </c>
      <c r="N5825" s="205">
        <v>43007</v>
      </c>
      <c r="O5825" s="203"/>
    </row>
    <row r="5826" spans="1:15" ht="27.75" hidden="1" customHeight="1" x14ac:dyDescent="0.25">
      <c r="A5826" s="203" t="s">
        <v>2198</v>
      </c>
      <c r="B5826" s="202" t="s">
        <v>577</v>
      </c>
      <c r="C5826" s="203" t="s">
        <v>2063</v>
      </c>
      <c r="D5826" s="202" t="s">
        <v>2066</v>
      </c>
      <c r="E5826" s="202" t="s">
        <v>2067</v>
      </c>
      <c r="F5826" s="202" t="s">
        <v>475</v>
      </c>
      <c r="G5826" s="253">
        <v>0.9</v>
      </c>
      <c r="H5826" s="361" t="s">
        <v>1390</v>
      </c>
      <c r="I5826" s="359" t="s">
        <v>1385</v>
      </c>
      <c r="J5826" s="358">
        <v>0.62</v>
      </c>
      <c r="K5826" s="361" t="s">
        <v>1391</v>
      </c>
      <c r="L5826" s="359" t="s">
        <v>1392</v>
      </c>
      <c r="M5826" s="368">
        <v>2013</v>
      </c>
      <c r="N5826" s="205">
        <v>43007</v>
      </c>
      <c r="O5826" s="203"/>
    </row>
    <row r="5827" spans="1:15" ht="27.75" hidden="1" customHeight="1" x14ac:dyDescent="0.25">
      <c r="A5827" s="203" t="s">
        <v>2198</v>
      </c>
      <c r="B5827" s="202" t="s">
        <v>577</v>
      </c>
      <c r="C5827" s="203" t="s">
        <v>1453</v>
      </c>
      <c r="D5827" s="202" t="s">
        <v>1454</v>
      </c>
      <c r="E5827" s="202" t="s">
        <v>1455</v>
      </c>
      <c r="F5827" s="202" t="s">
        <v>475</v>
      </c>
      <c r="G5827" s="253">
        <v>97.5</v>
      </c>
      <c r="H5827" s="361" t="s">
        <v>1456</v>
      </c>
      <c r="I5827" s="359" t="s">
        <v>1407</v>
      </c>
      <c r="J5827" s="358">
        <v>0.25740000000000002</v>
      </c>
      <c r="K5827" s="359" t="s">
        <v>1113</v>
      </c>
      <c r="L5827" s="359" t="s">
        <v>1408</v>
      </c>
      <c r="M5827" s="368">
        <v>2003</v>
      </c>
      <c r="N5827" s="205">
        <v>42061</v>
      </c>
      <c r="O5827" s="203"/>
    </row>
    <row r="5828" spans="1:15" ht="27.75" hidden="1" customHeight="1" x14ac:dyDescent="0.25">
      <c r="A5828" s="203" t="s">
        <v>2198</v>
      </c>
      <c r="B5828" s="202" t="s">
        <v>577</v>
      </c>
      <c r="C5828" s="203" t="s">
        <v>1453</v>
      </c>
      <c r="D5828" s="202" t="s">
        <v>1454</v>
      </c>
      <c r="E5828" s="202" t="s">
        <v>1455</v>
      </c>
      <c r="F5828" s="202" t="s">
        <v>475</v>
      </c>
      <c r="G5828" s="253">
        <v>0.26700000000000002</v>
      </c>
      <c r="H5828" s="361" t="s">
        <v>527</v>
      </c>
      <c r="I5828" s="359" t="s">
        <v>1407</v>
      </c>
      <c r="J5828" s="358">
        <v>0.25740000000000002</v>
      </c>
      <c r="K5828" s="359" t="s">
        <v>1113</v>
      </c>
      <c r="L5828" s="359" t="s">
        <v>1392</v>
      </c>
      <c r="M5828" s="368">
        <v>2003</v>
      </c>
      <c r="N5828" s="205">
        <v>42061</v>
      </c>
      <c r="O5828" s="203"/>
    </row>
    <row r="5829" spans="1:15" ht="27.75" hidden="1" customHeight="1" x14ac:dyDescent="0.25">
      <c r="A5829" s="203" t="s">
        <v>2198</v>
      </c>
      <c r="B5829" s="202" t="s">
        <v>577</v>
      </c>
      <c r="C5829" s="203" t="s">
        <v>1453</v>
      </c>
      <c r="D5829" s="202" t="s">
        <v>1482</v>
      </c>
      <c r="E5829" s="202" t="s">
        <v>1483</v>
      </c>
      <c r="F5829" s="202" t="s">
        <v>475</v>
      </c>
      <c r="G5829" s="253">
        <v>201.6</v>
      </c>
      <c r="H5829" s="361" t="s">
        <v>1456</v>
      </c>
      <c r="I5829" s="359" t="s">
        <v>1407</v>
      </c>
      <c r="J5829" s="358">
        <v>0.4703</v>
      </c>
      <c r="K5829" s="359" t="s">
        <v>1113</v>
      </c>
      <c r="L5829" s="359" t="s">
        <v>1408</v>
      </c>
      <c r="M5829" s="368">
        <v>2003</v>
      </c>
      <c r="N5829" s="205">
        <v>42061</v>
      </c>
      <c r="O5829" s="203"/>
    </row>
    <row r="5830" spans="1:15" ht="27.75" hidden="1" customHeight="1" x14ac:dyDescent="0.25">
      <c r="A5830" s="203" t="s">
        <v>2198</v>
      </c>
      <c r="B5830" s="202" t="s">
        <v>577</v>
      </c>
      <c r="C5830" s="203" t="s">
        <v>1453</v>
      </c>
      <c r="D5830" s="202" t="s">
        <v>1482</v>
      </c>
      <c r="E5830" s="202" t="s">
        <v>1483</v>
      </c>
      <c r="F5830" s="202" t="s">
        <v>475</v>
      </c>
      <c r="G5830" s="253">
        <v>0.55200000000000005</v>
      </c>
      <c r="H5830" s="361" t="s">
        <v>527</v>
      </c>
      <c r="I5830" s="359" t="s">
        <v>1407</v>
      </c>
      <c r="J5830" s="358">
        <v>0.4703</v>
      </c>
      <c r="K5830" s="359" t="s">
        <v>1113</v>
      </c>
      <c r="L5830" s="359" t="s">
        <v>1392</v>
      </c>
      <c r="M5830" s="368">
        <v>2003</v>
      </c>
      <c r="N5830" s="205">
        <v>42061</v>
      </c>
      <c r="O5830" s="203"/>
    </row>
    <row r="5831" spans="1:15" ht="27.75" hidden="1" customHeight="1" x14ac:dyDescent="0.25">
      <c r="A5831" s="203" t="s">
        <v>2198</v>
      </c>
      <c r="B5831" s="202" t="s">
        <v>577</v>
      </c>
      <c r="C5831" s="203" t="s">
        <v>1453</v>
      </c>
      <c r="D5831" s="202" t="s">
        <v>1484</v>
      </c>
      <c r="E5831" s="202" t="s">
        <v>1472</v>
      </c>
      <c r="F5831" s="202" t="s">
        <v>475</v>
      </c>
      <c r="G5831" s="253">
        <v>167.4</v>
      </c>
      <c r="H5831" s="361" t="s">
        <v>1456</v>
      </c>
      <c r="I5831" s="359" t="s">
        <v>1407</v>
      </c>
      <c r="J5831" s="358">
        <v>0.4556</v>
      </c>
      <c r="K5831" s="359" t="s">
        <v>1113</v>
      </c>
      <c r="L5831" s="359" t="s">
        <v>1408</v>
      </c>
      <c r="M5831" s="368">
        <v>2003</v>
      </c>
      <c r="N5831" s="205">
        <v>42061</v>
      </c>
      <c r="O5831" s="203"/>
    </row>
    <row r="5832" spans="1:15" ht="27.75" hidden="1" customHeight="1" x14ac:dyDescent="0.25">
      <c r="A5832" s="203" t="s">
        <v>2198</v>
      </c>
      <c r="B5832" s="202" t="s">
        <v>577</v>
      </c>
      <c r="C5832" s="203" t="s">
        <v>1453</v>
      </c>
      <c r="D5832" s="202" t="s">
        <v>1484</v>
      </c>
      <c r="E5832" s="202" t="s">
        <v>1472</v>
      </c>
      <c r="F5832" s="202" t="s">
        <v>475</v>
      </c>
      <c r="G5832" s="253">
        <v>0.45900000000000002</v>
      </c>
      <c r="H5832" s="361" t="s">
        <v>527</v>
      </c>
      <c r="I5832" s="359" t="s">
        <v>1407</v>
      </c>
      <c r="J5832" s="358">
        <v>0.4556</v>
      </c>
      <c r="K5832" s="359" t="s">
        <v>1113</v>
      </c>
      <c r="L5832" s="359" t="s">
        <v>1392</v>
      </c>
      <c r="M5832" s="368">
        <v>2003</v>
      </c>
      <c r="N5832" s="205">
        <v>42061</v>
      </c>
      <c r="O5832" s="203"/>
    </row>
    <row r="5833" spans="1:15" ht="27.75" hidden="1" customHeight="1" x14ac:dyDescent="0.25">
      <c r="A5833" s="203" t="s">
        <v>2198</v>
      </c>
      <c r="B5833" s="202" t="s">
        <v>577</v>
      </c>
      <c r="C5833" s="203" t="s">
        <v>1453</v>
      </c>
      <c r="D5833" s="202" t="s">
        <v>1457</v>
      </c>
      <c r="E5833" s="202" t="s">
        <v>1458</v>
      </c>
      <c r="F5833" s="202" t="s">
        <v>475</v>
      </c>
      <c r="G5833" s="253">
        <v>371.1</v>
      </c>
      <c r="H5833" s="361" t="s">
        <v>1456</v>
      </c>
      <c r="I5833" s="359" t="s">
        <v>1407</v>
      </c>
      <c r="J5833" s="358">
        <v>0.45879999999999999</v>
      </c>
      <c r="K5833" s="359" t="s">
        <v>1113</v>
      </c>
      <c r="L5833" s="359" t="s">
        <v>1408</v>
      </c>
      <c r="M5833" s="368">
        <v>2003</v>
      </c>
      <c r="N5833" s="205">
        <v>42061</v>
      </c>
      <c r="O5833" s="203"/>
    </row>
    <row r="5834" spans="1:15" ht="27.75" hidden="1" customHeight="1" x14ac:dyDescent="0.25">
      <c r="A5834" s="203" t="s">
        <v>2198</v>
      </c>
      <c r="B5834" s="202" t="s">
        <v>577</v>
      </c>
      <c r="C5834" s="203" t="s">
        <v>1453</v>
      </c>
      <c r="D5834" s="202" t="s">
        <v>1457</v>
      </c>
      <c r="E5834" s="202" t="s">
        <v>1458</v>
      </c>
      <c r="F5834" s="202" t="s">
        <v>475</v>
      </c>
      <c r="G5834" s="253">
        <v>1.016</v>
      </c>
      <c r="H5834" s="361" t="s">
        <v>527</v>
      </c>
      <c r="I5834" s="359" t="s">
        <v>1407</v>
      </c>
      <c r="J5834" s="358">
        <v>0.45879999999999999</v>
      </c>
      <c r="K5834" s="359" t="s">
        <v>1113</v>
      </c>
      <c r="L5834" s="359" t="s">
        <v>1392</v>
      </c>
      <c r="M5834" s="368">
        <v>2003</v>
      </c>
      <c r="N5834" s="205">
        <v>42061</v>
      </c>
      <c r="O5834" s="203"/>
    </row>
    <row r="5835" spans="1:15" ht="27.75" hidden="1" customHeight="1" x14ac:dyDescent="0.25">
      <c r="A5835" s="203" t="s">
        <v>2198</v>
      </c>
      <c r="B5835" s="202" t="s">
        <v>577</v>
      </c>
      <c r="C5835" s="203" t="s">
        <v>1453</v>
      </c>
      <c r="D5835" s="202" t="s">
        <v>1485</v>
      </c>
      <c r="E5835" s="202" t="s">
        <v>1486</v>
      </c>
      <c r="F5835" s="202" t="s">
        <v>475</v>
      </c>
      <c r="G5835" s="253">
        <v>229.5</v>
      </c>
      <c r="H5835" s="361" t="s">
        <v>1456</v>
      </c>
      <c r="I5835" s="359" t="s">
        <v>1407</v>
      </c>
      <c r="J5835" s="358">
        <v>0.31019999999999998</v>
      </c>
      <c r="K5835" s="359" t="s">
        <v>1113</v>
      </c>
      <c r="L5835" s="359" t="s">
        <v>1408</v>
      </c>
      <c r="M5835" s="368">
        <v>2003</v>
      </c>
      <c r="N5835" s="205">
        <v>42061</v>
      </c>
      <c r="O5835" s="203"/>
    </row>
    <row r="5836" spans="1:15" ht="27.75" hidden="1" customHeight="1" x14ac:dyDescent="0.25">
      <c r="A5836" s="203" t="s">
        <v>2198</v>
      </c>
      <c r="B5836" s="202" t="s">
        <v>577</v>
      </c>
      <c r="C5836" s="203" t="s">
        <v>1453</v>
      </c>
      <c r="D5836" s="202" t="s">
        <v>1485</v>
      </c>
      <c r="E5836" s="202" t="s">
        <v>1486</v>
      </c>
      <c r="F5836" s="202" t="s">
        <v>475</v>
      </c>
      <c r="G5836" s="253">
        <v>0.629</v>
      </c>
      <c r="H5836" s="361" t="s">
        <v>527</v>
      </c>
      <c r="I5836" s="359" t="s">
        <v>1407</v>
      </c>
      <c r="J5836" s="358">
        <v>0.31019999999999998</v>
      </c>
      <c r="K5836" s="359" t="s">
        <v>1113</v>
      </c>
      <c r="L5836" s="359" t="s">
        <v>1392</v>
      </c>
      <c r="M5836" s="368">
        <v>2003</v>
      </c>
      <c r="N5836" s="205">
        <v>42061</v>
      </c>
      <c r="O5836" s="203"/>
    </row>
    <row r="5837" spans="1:15" ht="27.75" hidden="1" customHeight="1" x14ac:dyDescent="0.25">
      <c r="A5837" s="203" t="s">
        <v>2198</v>
      </c>
      <c r="B5837" s="202" t="s">
        <v>577</v>
      </c>
      <c r="C5837" s="203" t="s">
        <v>1453</v>
      </c>
      <c r="D5837" s="202" t="s">
        <v>2108</v>
      </c>
      <c r="E5837" s="202" t="s">
        <v>2109</v>
      </c>
      <c r="F5837" s="202" t="s">
        <v>475</v>
      </c>
      <c r="G5837" s="253">
        <v>9.6999999999999993</v>
      </c>
      <c r="H5837" s="361" t="s">
        <v>1456</v>
      </c>
      <c r="I5837" s="359" t="s">
        <v>1407</v>
      </c>
      <c r="J5837" s="358">
        <v>0.51259999999999994</v>
      </c>
      <c r="K5837" s="359" t="s">
        <v>1113</v>
      </c>
      <c r="L5837" s="359" t="s">
        <v>1408</v>
      </c>
      <c r="M5837" s="368">
        <v>2003</v>
      </c>
      <c r="N5837" s="205">
        <v>42061</v>
      </c>
      <c r="O5837" s="203"/>
    </row>
    <row r="5838" spans="1:15" ht="27.75" hidden="1" customHeight="1" x14ac:dyDescent="0.25">
      <c r="A5838" s="203" t="s">
        <v>2198</v>
      </c>
      <c r="B5838" s="202" t="s">
        <v>577</v>
      </c>
      <c r="C5838" s="203" t="s">
        <v>1453</v>
      </c>
      <c r="D5838" s="202" t="s">
        <v>2108</v>
      </c>
      <c r="E5838" s="202" t="s">
        <v>2109</v>
      </c>
      <c r="F5838" s="202" t="s">
        <v>475</v>
      </c>
      <c r="G5838" s="253">
        <v>2.7E-2</v>
      </c>
      <c r="H5838" s="361" t="s">
        <v>527</v>
      </c>
      <c r="I5838" s="359" t="s">
        <v>1407</v>
      </c>
      <c r="J5838" s="358">
        <v>0.51259999999999994</v>
      </c>
      <c r="K5838" s="359" t="s">
        <v>1113</v>
      </c>
      <c r="L5838" s="359" t="s">
        <v>1392</v>
      </c>
      <c r="M5838" s="368">
        <v>2003</v>
      </c>
      <c r="N5838" s="205">
        <v>42061</v>
      </c>
      <c r="O5838" s="203"/>
    </row>
    <row r="5839" spans="1:15" ht="27.75" hidden="1" customHeight="1" x14ac:dyDescent="0.25">
      <c r="A5839" s="203" t="s">
        <v>2198</v>
      </c>
      <c r="B5839" s="202" t="s">
        <v>577</v>
      </c>
      <c r="C5839" s="203" t="s">
        <v>1453</v>
      </c>
      <c r="D5839" s="202" t="s">
        <v>2110</v>
      </c>
      <c r="E5839" s="202" t="s">
        <v>2111</v>
      </c>
      <c r="F5839" s="202" t="s">
        <v>475</v>
      </c>
      <c r="G5839" s="253">
        <v>14</v>
      </c>
      <c r="H5839" s="361" t="s">
        <v>1456</v>
      </c>
      <c r="I5839" s="359" t="s">
        <v>1407</v>
      </c>
      <c r="J5839" s="358">
        <v>0.44879999999999998</v>
      </c>
      <c r="K5839" s="359" t="s">
        <v>1113</v>
      </c>
      <c r="L5839" s="359" t="s">
        <v>1408</v>
      </c>
      <c r="M5839" s="368">
        <v>2003</v>
      </c>
      <c r="N5839" s="205">
        <v>42061</v>
      </c>
      <c r="O5839" s="203"/>
    </row>
    <row r="5840" spans="1:15" ht="27.75" hidden="1" customHeight="1" x14ac:dyDescent="0.25">
      <c r="A5840" s="203" t="s">
        <v>2198</v>
      </c>
      <c r="B5840" s="202" t="s">
        <v>577</v>
      </c>
      <c r="C5840" s="203" t="s">
        <v>1453</v>
      </c>
      <c r="D5840" s="202" t="s">
        <v>2110</v>
      </c>
      <c r="E5840" s="202" t="s">
        <v>2111</v>
      </c>
      <c r="F5840" s="202" t="s">
        <v>475</v>
      </c>
      <c r="G5840" s="253">
        <v>3.7999999999999999E-2</v>
      </c>
      <c r="H5840" s="361" t="s">
        <v>527</v>
      </c>
      <c r="I5840" s="359" t="s">
        <v>1407</v>
      </c>
      <c r="J5840" s="358">
        <v>0.44879999999999998</v>
      </c>
      <c r="K5840" s="359" t="s">
        <v>1113</v>
      </c>
      <c r="L5840" s="359" t="s">
        <v>1392</v>
      </c>
      <c r="M5840" s="368">
        <v>2003</v>
      </c>
      <c r="N5840" s="205">
        <v>42061</v>
      </c>
      <c r="O5840" s="203"/>
    </row>
    <row r="5841" spans="1:15" ht="27.75" hidden="1" customHeight="1" x14ac:dyDescent="0.25">
      <c r="A5841" s="203" t="s">
        <v>2198</v>
      </c>
      <c r="B5841" s="202" t="s">
        <v>577</v>
      </c>
      <c r="C5841" s="203" t="s">
        <v>1459</v>
      </c>
      <c r="D5841" s="202" t="s">
        <v>574</v>
      </c>
      <c r="E5841" s="202" t="s">
        <v>1460</v>
      </c>
      <c r="F5841" s="202" t="s">
        <v>475</v>
      </c>
      <c r="G5841" s="253">
        <v>201</v>
      </c>
      <c r="H5841" s="361" t="s">
        <v>1433</v>
      </c>
      <c r="I5841" s="359" t="s">
        <v>1407</v>
      </c>
      <c r="J5841" s="358">
        <v>0.16600000000000001</v>
      </c>
      <c r="K5841" s="359" t="s">
        <v>1113</v>
      </c>
      <c r="L5841" s="359" t="s">
        <v>1408</v>
      </c>
      <c r="M5841" s="368">
        <v>2002</v>
      </c>
      <c r="N5841" s="205">
        <v>40388</v>
      </c>
      <c r="O5841" s="203"/>
    </row>
    <row r="5842" spans="1:15" ht="27.75" hidden="1" customHeight="1" x14ac:dyDescent="0.25">
      <c r="A5842" s="203" t="s">
        <v>2198</v>
      </c>
      <c r="B5842" s="202" t="s">
        <v>577</v>
      </c>
      <c r="C5842" s="203" t="s">
        <v>1459</v>
      </c>
      <c r="D5842" s="202" t="s">
        <v>574</v>
      </c>
      <c r="E5842" s="202" t="s">
        <v>1460</v>
      </c>
      <c r="F5842" s="202" t="s">
        <v>475</v>
      </c>
      <c r="G5842" s="253">
        <v>0.55000000000000004</v>
      </c>
      <c r="H5842" s="361" t="s">
        <v>1414</v>
      </c>
      <c r="I5842" s="359" t="s">
        <v>1407</v>
      </c>
      <c r="J5842" s="358">
        <v>0.16600000000000001</v>
      </c>
      <c r="K5842" s="359" t="s">
        <v>1113</v>
      </c>
      <c r="L5842" s="359" t="s">
        <v>1392</v>
      </c>
      <c r="M5842" s="368">
        <v>2002</v>
      </c>
      <c r="N5842" s="205">
        <v>40388</v>
      </c>
      <c r="O5842" s="203"/>
    </row>
    <row r="5843" spans="1:15" ht="27.75" hidden="1" customHeight="1" x14ac:dyDescent="0.25">
      <c r="A5843" s="203" t="s">
        <v>2198</v>
      </c>
      <c r="B5843" s="202" t="s">
        <v>577</v>
      </c>
      <c r="C5843" s="203" t="s">
        <v>1403</v>
      </c>
      <c r="D5843" s="202" t="s">
        <v>1404</v>
      </c>
      <c r="E5843" s="202" t="s">
        <v>1405</v>
      </c>
      <c r="F5843" s="202" t="s">
        <v>475</v>
      </c>
      <c r="G5843" s="253">
        <v>154</v>
      </c>
      <c r="H5843" s="361" t="s">
        <v>1406</v>
      </c>
      <c r="I5843" s="359" t="s">
        <v>1407</v>
      </c>
      <c r="J5843" s="359" t="s">
        <v>1380</v>
      </c>
      <c r="K5843" s="359" t="s">
        <v>22</v>
      </c>
      <c r="L5843" s="359" t="s">
        <v>1408</v>
      </c>
      <c r="M5843" s="368" t="s">
        <v>1407</v>
      </c>
      <c r="N5843" s="205">
        <v>42486</v>
      </c>
      <c r="O5843" s="203"/>
    </row>
    <row r="5844" spans="1:15" ht="27.75" hidden="1" customHeight="1" x14ac:dyDescent="0.25">
      <c r="A5844" s="203" t="s">
        <v>2198</v>
      </c>
      <c r="B5844" s="202" t="s">
        <v>577</v>
      </c>
      <c r="C5844" s="203" t="s">
        <v>1461</v>
      </c>
      <c r="D5844" s="202" t="s">
        <v>1861</v>
      </c>
      <c r="E5844" s="202" t="s">
        <v>1862</v>
      </c>
      <c r="F5844" s="202" t="s">
        <v>475</v>
      </c>
      <c r="G5844" s="254">
        <v>3106733</v>
      </c>
      <c r="H5844" s="361" t="s">
        <v>1433</v>
      </c>
      <c r="I5844" s="359" t="s">
        <v>1407</v>
      </c>
      <c r="J5844" s="359" t="s">
        <v>1380</v>
      </c>
      <c r="K5844" s="359" t="s">
        <v>8</v>
      </c>
      <c r="L5844" s="359" t="s">
        <v>1408</v>
      </c>
      <c r="M5844" s="368" t="s">
        <v>1407</v>
      </c>
      <c r="N5844" s="205">
        <v>42530</v>
      </c>
      <c r="O5844" s="203"/>
    </row>
    <row r="5845" spans="1:15" ht="27.75" hidden="1" customHeight="1" x14ac:dyDescent="0.25">
      <c r="A5845" s="203" t="s">
        <v>2198</v>
      </c>
      <c r="B5845" s="202" t="s">
        <v>577</v>
      </c>
      <c r="C5845" s="203" t="s">
        <v>1461</v>
      </c>
      <c r="D5845" s="202" t="s">
        <v>1861</v>
      </c>
      <c r="E5845" s="202" t="s">
        <v>1862</v>
      </c>
      <c r="F5845" s="202" t="s">
        <v>475</v>
      </c>
      <c r="G5845" s="254">
        <v>8512</v>
      </c>
      <c r="H5845" s="361" t="s">
        <v>1414</v>
      </c>
      <c r="I5845" s="359" t="s">
        <v>1407</v>
      </c>
      <c r="J5845" s="359" t="s">
        <v>1380</v>
      </c>
      <c r="K5845" s="359" t="s">
        <v>8</v>
      </c>
      <c r="L5845" s="359" t="s">
        <v>1392</v>
      </c>
      <c r="M5845" s="368" t="s">
        <v>1407</v>
      </c>
      <c r="N5845" s="205">
        <v>42530</v>
      </c>
      <c r="O5845" s="203"/>
    </row>
    <row r="5846" spans="1:15" ht="27.75" hidden="1" customHeight="1" x14ac:dyDescent="0.25">
      <c r="A5846" s="203" t="s">
        <v>2198</v>
      </c>
      <c r="B5846" s="202" t="s">
        <v>577</v>
      </c>
      <c r="C5846" s="203" t="s">
        <v>1461</v>
      </c>
      <c r="D5846" s="202" t="s">
        <v>763</v>
      </c>
      <c r="E5846" s="202" t="s">
        <v>1626</v>
      </c>
      <c r="F5846" s="202" t="s">
        <v>475</v>
      </c>
      <c r="G5846" s="254">
        <v>815144</v>
      </c>
      <c r="H5846" s="361" t="s">
        <v>1433</v>
      </c>
      <c r="I5846" s="359" t="s">
        <v>1407</v>
      </c>
      <c r="J5846" s="359" t="s">
        <v>1380</v>
      </c>
      <c r="K5846" s="359" t="s">
        <v>8</v>
      </c>
      <c r="L5846" s="359" t="s">
        <v>1408</v>
      </c>
      <c r="M5846" s="368" t="s">
        <v>1407</v>
      </c>
      <c r="N5846" s="205">
        <v>42530</v>
      </c>
      <c r="O5846" s="203"/>
    </row>
    <row r="5847" spans="1:15" ht="27.75" hidden="1" customHeight="1" x14ac:dyDescent="0.25">
      <c r="A5847" s="203" t="s">
        <v>2198</v>
      </c>
      <c r="B5847" s="202" t="s">
        <v>577</v>
      </c>
      <c r="C5847" s="203" t="s">
        <v>1461</v>
      </c>
      <c r="D5847" s="202" t="s">
        <v>763</v>
      </c>
      <c r="E5847" s="202" t="s">
        <v>1626</v>
      </c>
      <c r="F5847" s="202" t="s">
        <v>475</v>
      </c>
      <c r="G5847" s="254">
        <v>2233</v>
      </c>
      <c r="H5847" s="361" t="s">
        <v>1414</v>
      </c>
      <c r="I5847" s="359" t="s">
        <v>1407</v>
      </c>
      <c r="J5847" s="359" t="s">
        <v>1380</v>
      </c>
      <c r="K5847" s="359" t="s">
        <v>8</v>
      </c>
      <c r="L5847" s="359" t="s">
        <v>1392</v>
      </c>
      <c r="M5847" s="368" t="s">
        <v>1407</v>
      </c>
      <c r="N5847" s="205">
        <v>42530</v>
      </c>
      <c r="O5847" s="203"/>
    </row>
    <row r="5848" spans="1:15" ht="27.75" hidden="1" customHeight="1" x14ac:dyDescent="0.25">
      <c r="A5848" s="203" t="s">
        <v>2198</v>
      </c>
      <c r="B5848" s="202" t="s">
        <v>577</v>
      </c>
      <c r="C5848" s="203" t="s">
        <v>1461</v>
      </c>
      <c r="D5848" s="202" t="s">
        <v>1482</v>
      </c>
      <c r="E5848" s="202" t="s">
        <v>1483</v>
      </c>
      <c r="F5848" s="202" t="s">
        <v>475</v>
      </c>
      <c r="G5848" s="254">
        <v>1003879</v>
      </c>
      <c r="H5848" s="361" t="s">
        <v>1433</v>
      </c>
      <c r="I5848" s="359" t="s">
        <v>1407</v>
      </c>
      <c r="J5848" s="359" t="s">
        <v>1380</v>
      </c>
      <c r="K5848" s="359" t="s">
        <v>8</v>
      </c>
      <c r="L5848" s="359" t="s">
        <v>1408</v>
      </c>
      <c r="M5848" s="368" t="s">
        <v>1407</v>
      </c>
      <c r="N5848" s="205">
        <v>42530</v>
      </c>
      <c r="O5848" s="203"/>
    </row>
    <row r="5849" spans="1:15" ht="27.75" hidden="1" customHeight="1" x14ac:dyDescent="0.25">
      <c r="A5849" s="203" t="s">
        <v>2198</v>
      </c>
      <c r="B5849" s="202" t="s">
        <v>577</v>
      </c>
      <c r="C5849" s="203" t="s">
        <v>1461</v>
      </c>
      <c r="D5849" s="202" t="s">
        <v>1482</v>
      </c>
      <c r="E5849" s="202" t="s">
        <v>1483</v>
      </c>
      <c r="F5849" s="202" t="s">
        <v>475</v>
      </c>
      <c r="G5849" s="254">
        <v>2750</v>
      </c>
      <c r="H5849" s="361" t="s">
        <v>1414</v>
      </c>
      <c r="I5849" s="359" t="s">
        <v>1407</v>
      </c>
      <c r="J5849" s="359" t="s">
        <v>1380</v>
      </c>
      <c r="K5849" s="359" t="s">
        <v>8</v>
      </c>
      <c r="L5849" s="359" t="s">
        <v>1392</v>
      </c>
      <c r="M5849" s="368" t="s">
        <v>1407</v>
      </c>
      <c r="N5849" s="205">
        <v>42530</v>
      </c>
      <c r="O5849" s="203"/>
    </row>
    <row r="5850" spans="1:15" ht="27.75" hidden="1" customHeight="1" x14ac:dyDescent="0.25">
      <c r="A5850" s="203" t="s">
        <v>2198</v>
      </c>
      <c r="B5850" s="202" t="s">
        <v>577</v>
      </c>
      <c r="C5850" s="203" t="s">
        <v>1461</v>
      </c>
      <c r="D5850" s="202" t="s">
        <v>1462</v>
      </c>
      <c r="E5850" s="202" t="s">
        <v>1463</v>
      </c>
      <c r="F5850" s="202" t="s">
        <v>475</v>
      </c>
      <c r="G5850" s="254">
        <v>21534261</v>
      </c>
      <c r="H5850" s="361" t="s">
        <v>1433</v>
      </c>
      <c r="I5850" s="359" t="s">
        <v>1407</v>
      </c>
      <c r="J5850" s="359" t="s">
        <v>1380</v>
      </c>
      <c r="K5850" s="359" t="s">
        <v>8</v>
      </c>
      <c r="L5850" s="359" t="s">
        <v>1408</v>
      </c>
      <c r="M5850" s="368" t="s">
        <v>1407</v>
      </c>
      <c r="N5850" s="205">
        <v>42530</v>
      </c>
      <c r="O5850" s="203"/>
    </row>
    <row r="5851" spans="1:15" ht="27.75" hidden="1" customHeight="1" x14ac:dyDescent="0.25">
      <c r="A5851" s="203" t="s">
        <v>2198</v>
      </c>
      <c r="B5851" s="202" t="s">
        <v>577</v>
      </c>
      <c r="C5851" s="203" t="s">
        <v>1461</v>
      </c>
      <c r="D5851" s="202" t="s">
        <v>1462</v>
      </c>
      <c r="E5851" s="202" t="s">
        <v>1463</v>
      </c>
      <c r="F5851" s="202" t="s">
        <v>475</v>
      </c>
      <c r="G5851" s="254">
        <v>58998</v>
      </c>
      <c r="H5851" s="361" t="s">
        <v>1414</v>
      </c>
      <c r="I5851" s="359" t="s">
        <v>1407</v>
      </c>
      <c r="J5851" s="359" t="s">
        <v>1380</v>
      </c>
      <c r="K5851" s="359" t="s">
        <v>8</v>
      </c>
      <c r="L5851" s="359" t="s">
        <v>1392</v>
      </c>
      <c r="M5851" s="368" t="s">
        <v>1407</v>
      </c>
      <c r="N5851" s="205">
        <v>42530</v>
      </c>
      <c r="O5851" s="203"/>
    </row>
    <row r="5852" spans="1:15" ht="27.75" hidden="1" customHeight="1" x14ac:dyDescent="0.25">
      <c r="A5852" s="203" t="s">
        <v>2198</v>
      </c>
      <c r="B5852" s="202" t="s">
        <v>577</v>
      </c>
      <c r="C5852" s="203" t="s">
        <v>1461</v>
      </c>
      <c r="D5852" s="202" t="s">
        <v>1457</v>
      </c>
      <c r="E5852" s="202" t="s">
        <v>1458</v>
      </c>
      <c r="F5852" s="202" t="s">
        <v>475</v>
      </c>
      <c r="G5852" s="254">
        <v>2943971</v>
      </c>
      <c r="H5852" s="361" t="s">
        <v>1433</v>
      </c>
      <c r="I5852" s="359" t="s">
        <v>1407</v>
      </c>
      <c r="J5852" s="359" t="s">
        <v>1380</v>
      </c>
      <c r="K5852" s="359" t="s">
        <v>8</v>
      </c>
      <c r="L5852" s="359" t="s">
        <v>1408</v>
      </c>
      <c r="M5852" s="368" t="s">
        <v>1407</v>
      </c>
      <c r="N5852" s="205">
        <v>42530</v>
      </c>
      <c r="O5852" s="203"/>
    </row>
    <row r="5853" spans="1:15" ht="27.75" hidden="1" customHeight="1" x14ac:dyDescent="0.25">
      <c r="A5853" s="203" t="s">
        <v>2198</v>
      </c>
      <c r="B5853" s="202" t="s">
        <v>577</v>
      </c>
      <c r="C5853" s="203" t="s">
        <v>1461</v>
      </c>
      <c r="D5853" s="202" t="s">
        <v>1457</v>
      </c>
      <c r="E5853" s="202" t="s">
        <v>1458</v>
      </c>
      <c r="F5853" s="202" t="s">
        <v>475</v>
      </c>
      <c r="G5853" s="254">
        <v>8066</v>
      </c>
      <c r="H5853" s="361" t="s">
        <v>1414</v>
      </c>
      <c r="I5853" s="359" t="s">
        <v>1407</v>
      </c>
      <c r="J5853" s="359" t="s">
        <v>1380</v>
      </c>
      <c r="K5853" s="359" t="s">
        <v>8</v>
      </c>
      <c r="L5853" s="359" t="s">
        <v>1392</v>
      </c>
      <c r="M5853" s="368" t="s">
        <v>1407</v>
      </c>
      <c r="N5853" s="205">
        <v>42530</v>
      </c>
      <c r="O5853" s="203"/>
    </row>
    <row r="5854" spans="1:15" ht="27.75" hidden="1" customHeight="1" x14ac:dyDescent="0.25">
      <c r="A5854" s="203" t="s">
        <v>2198</v>
      </c>
      <c r="B5854" s="202" t="s">
        <v>577</v>
      </c>
      <c r="C5854" s="203" t="s">
        <v>1461</v>
      </c>
      <c r="D5854" s="202" t="s">
        <v>1485</v>
      </c>
      <c r="E5854" s="202" t="s">
        <v>1486</v>
      </c>
      <c r="F5854" s="202" t="s">
        <v>475</v>
      </c>
      <c r="G5854" s="254">
        <v>955359</v>
      </c>
      <c r="H5854" s="361" t="s">
        <v>1433</v>
      </c>
      <c r="I5854" s="359" t="s">
        <v>1407</v>
      </c>
      <c r="J5854" s="359" t="s">
        <v>1380</v>
      </c>
      <c r="K5854" s="359" t="s">
        <v>8</v>
      </c>
      <c r="L5854" s="359" t="s">
        <v>1408</v>
      </c>
      <c r="M5854" s="368" t="s">
        <v>1407</v>
      </c>
      <c r="N5854" s="205">
        <v>42530</v>
      </c>
      <c r="O5854" s="203"/>
    </row>
    <row r="5855" spans="1:15" ht="27.75" hidden="1" customHeight="1" x14ac:dyDescent="0.25">
      <c r="A5855" s="203" t="s">
        <v>2198</v>
      </c>
      <c r="B5855" s="202" t="s">
        <v>577</v>
      </c>
      <c r="C5855" s="203" t="s">
        <v>1461</v>
      </c>
      <c r="D5855" s="202" t="s">
        <v>1485</v>
      </c>
      <c r="E5855" s="202" t="s">
        <v>1486</v>
      </c>
      <c r="F5855" s="202" t="s">
        <v>475</v>
      </c>
      <c r="G5855" s="254">
        <v>2617</v>
      </c>
      <c r="H5855" s="361" t="s">
        <v>1414</v>
      </c>
      <c r="I5855" s="359" t="s">
        <v>1407</v>
      </c>
      <c r="J5855" s="359" t="s">
        <v>1380</v>
      </c>
      <c r="K5855" s="359" t="s">
        <v>8</v>
      </c>
      <c r="L5855" s="359" t="s">
        <v>1392</v>
      </c>
      <c r="M5855" s="368" t="s">
        <v>1407</v>
      </c>
      <c r="N5855" s="205">
        <v>42530</v>
      </c>
      <c r="O5855" s="203"/>
    </row>
    <row r="5856" spans="1:15" ht="27.75" hidden="1" customHeight="1" x14ac:dyDescent="0.25">
      <c r="A5856" s="203" t="s">
        <v>2198</v>
      </c>
      <c r="B5856" s="202" t="s">
        <v>577</v>
      </c>
      <c r="C5856" s="203" t="s">
        <v>1461</v>
      </c>
      <c r="D5856" s="202" t="s">
        <v>574</v>
      </c>
      <c r="E5856" s="202" t="s">
        <v>1460</v>
      </c>
      <c r="F5856" s="202" t="s">
        <v>475</v>
      </c>
      <c r="G5856" s="254">
        <v>303409</v>
      </c>
      <c r="H5856" s="361" t="s">
        <v>1433</v>
      </c>
      <c r="I5856" s="359" t="s">
        <v>1407</v>
      </c>
      <c r="J5856" s="359" t="s">
        <v>1380</v>
      </c>
      <c r="K5856" s="359" t="s">
        <v>8</v>
      </c>
      <c r="L5856" s="359" t="s">
        <v>1408</v>
      </c>
      <c r="M5856" s="368" t="s">
        <v>1407</v>
      </c>
      <c r="N5856" s="205">
        <v>42530</v>
      </c>
      <c r="O5856" s="203"/>
    </row>
    <row r="5857" spans="1:15" ht="27.75" hidden="1" customHeight="1" x14ac:dyDescent="0.25">
      <c r="A5857" s="203" t="s">
        <v>2198</v>
      </c>
      <c r="B5857" s="202" t="s">
        <v>577</v>
      </c>
      <c r="C5857" s="203" t="s">
        <v>1461</v>
      </c>
      <c r="D5857" s="202" t="s">
        <v>574</v>
      </c>
      <c r="E5857" s="202" t="s">
        <v>1460</v>
      </c>
      <c r="F5857" s="202" t="s">
        <v>475</v>
      </c>
      <c r="G5857" s="254">
        <v>831</v>
      </c>
      <c r="H5857" s="361" t="s">
        <v>1414</v>
      </c>
      <c r="I5857" s="359" t="s">
        <v>1407</v>
      </c>
      <c r="J5857" s="359" t="s">
        <v>1380</v>
      </c>
      <c r="K5857" s="359" t="s">
        <v>8</v>
      </c>
      <c r="L5857" s="359" t="s">
        <v>1392</v>
      </c>
      <c r="M5857" s="368" t="s">
        <v>1407</v>
      </c>
      <c r="N5857" s="205">
        <v>42530</v>
      </c>
      <c r="O5857" s="203"/>
    </row>
    <row r="5858" spans="1:15" ht="27.75" hidden="1" customHeight="1" x14ac:dyDescent="0.25">
      <c r="A5858" s="203" t="s">
        <v>2198</v>
      </c>
      <c r="B5858" s="202" t="s">
        <v>577</v>
      </c>
      <c r="C5858" s="203" t="s">
        <v>1461</v>
      </c>
      <c r="D5858" s="202" t="s">
        <v>2113</v>
      </c>
      <c r="E5858" s="202" t="s">
        <v>2114</v>
      </c>
      <c r="F5858" s="202" t="s">
        <v>475</v>
      </c>
      <c r="G5858" s="254">
        <v>8077</v>
      </c>
      <c r="H5858" s="361" t="s">
        <v>1433</v>
      </c>
      <c r="I5858" s="359" t="s">
        <v>1407</v>
      </c>
      <c r="J5858" s="359" t="s">
        <v>1380</v>
      </c>
      <c r="K5858" s="359" t="s">
        <v>8</v>
      </c>
      <c r="L5858" s="359" t="s">
        <v>1408</v>
      </c>
      <c r="M5858" s="368" t="s">
        <v>1407</v>
      </c>
      <c r="N5858" s="205">
        <v>42530</v>
      </c>
      <c r="O5858" s="203"/>
    </row>
    <row r="5859" spans="1:15" ht="27.75" hidden="1" customHeight="1" x14ac:dyDescent="0.25">
      <c r="A5859" s="203" t="s">
        <v>2198</v>
      </c>
      <c r="B5859" s="202" t="s">
        <v>577</v>
      </c>
      <c r="C5859" s="203" t="s">
        <v>1461</v>
      </c>
      <c r="D5859" s="202" t="s">
        <v>2113</v>
      </c>
      <c r="E5859" s="202" t="s">
        <v>2114</v>
      </c>
      <c r="F5859" s="202" t="s">
        <v>475</v>
      </c>
      <c r="G5859" s="254">
        <v>22</v>
      </c>
      <c r="H5859" s="361" t="s">
        <v>1414</v>
      </c>
      <c r="I5859" s="359" t="s">
        <v>1407</v>
      </c>
      <c r="J5859" s="359" t="s">
        <v>1380</v>
      </c>
      <c r="K5859" s="359" t="s">
        <v>8</v>
      </c>
      <c r="L5859" s="359" t="s">
        <v>1392</v>
      </c>
      <c r="M5859" s="368" t="s">
        <v>1407</v>
      </c>
      <c r="N5859" s="205">
        <v>42530</v>
      </c>
      <c r="O5859" s="203"/>
    </row>
    <row r="5860" spans="1:15" ht="27.75" hidden="1" customHeight="1" x14ac:dyDescent="0.25">
      <c r="A5860" s="203" t="s">
        <v>2198</v>
      </c>
      <c r="B5860" s="202" t="s">
        <v>577</v>
      </c>
      <c r="C5860" s="203" t="s">
        <v>1461</v>
      </c>
      <c r="D5860" s="202" t="s">
        <v>2031</v>
      </c>
      <c r="E5860" s="202" t="s">
        <v>2032</v>
      </c>
      <c r="F5860" s="202" t="s">
        <v>475</v>
      </c>
      <c r="G5860" s="254">
        <v>1766033</v>
      </c>
      <c r="H5860" s="361" t="s">
        <v>1433</v>
      </c>
      <c r="I5860" s="359" t="s">
        <v>1407</v>
      </c>
      <c r="J5860" s="359" t="s">
        <v>1380</v>
      </c>
      <c r="K5860" s="359" t="s">
        <v>8</v>
      </c>
      <c r="L5860" s="359" t="s">
        <v>1408</v>
      </c>
      <c r="M5860" s="368" t="s">
        <v>1407</v>
      </c>
      <c r="N5860" s="205">
        <v>42530</v>
      </c>
      <c r="O5860" s="203"/>
    </row>
    <row r="5861" spans="1:15" ht="27.75" hidden="1" customHeight="1" x14ac:dyDescent="0.25">
      <c r="A5861" s="203" t="s">
        <v>2198</v>
      </c>
      <c r="B5861" s="202" t="s">
        <v>577</v>
      </c>
      <c r="C5861" s="203" t="s">
        <v>1461</v>
      </c>
      <c r="D5861" s="202" t="s">
        <v>2031</v>
      </c>
      <c r="E5861" s="202" t="s">
        <v>2032</v>
      </c>
      <c r="F5861" s="202" t="s">
        <v>475</v>
      </c>
      <c r="G5861" s="254">
        <v>4838</v>
      </c>
      <c r="H5861" s="361" t="s">
        <v>1414</v>
      </c>
      <c r="I5861" s="359" t="s">
        <v>1407</v>
      </c>
      <c r="J5861" s="359" t="s">
        <v>1380</v>
      </c>
      <c r="K5861" s="359" t="s">
        <v>8</v>
      </c>
      <c r="L5861" s="359" t="s">
        <v>1392</v>
      </c>
      <c r="M5861" s="368" t="s">
        <v>1407</v>
      </c>
      <c r="N5861" s="205">
        <v>42530</v>
      </c>
      <c r="O5861" s="203"/>
    </row>
    <row r="5862" spans="1:15" ht="27.75" hidden="1" customHeight="1" x14ac:dyDescent="0.25">
      <c r="A5862" s="203" t="s">
        <v>2198</v>
      </c>
      <c r="B5862" s="202" t="s">
        <v>577</v>
      </c>
      <c r="C5862" s="203" t="s">
        <v>1461</v>
      </c>
      <c r="D5862" s="202" t="s">
        <v>2033</v>
      </c>
      <c r="E5862" s="202" t="s">
        <v>2034</v>
      </c>
      <c r="F5862" s="202" t="s">
        <v>475</v>
      </c>
      <c r="G5862" s="254">
        <v>677746</v>
      </c>
      <c r="H5862" s="361" t="s">
        <v>1433</v>
      </c>
      <c r="I5862" s="359" t="s">
        <v>1407</v>
      </c>
      <c r="J5862" s="359" t="s">
        <v>1380</v>
      </c>
      <c r="K5862" s="359" t="s">
        <v>8</v>
      </c>
      <c r="L5862" s="359" t="s">
        <v>1408</v>
      </c>
      <c r="M5862" s="368" t="s">
        <v>1407</v>
      </c>
      <c r="N5862" s="205">
        <v>42530</v>
      </c>
      <c r="O5862" s="203"/>
    </row>
    <row r="5863" spans="1:15" ht="27.75" hidden="1" customHeight="1" x14ac:dyDescent="0.25">
      <c r="A5863" s="203" t="s">
        <v>2198</v>
      </c>
      <c r="B5863" s="202" t="s">
        <v>577</v>
      </c>
      <c r="C5863" s="203" t="s">
        <v>1461</v>
      </c>
      <c r="D5863" s="202" t="s">
        <v>2033</v>
      </c>
      <c r="E5863" s="202" t="s">
        <v>2034</v>
      </c>
      <c r="F5863" s="202" t="s">
        <v>475</v>
      </c>
      <c r="G5863" s="254">
        <v>1857</v>
      </c>
      <c r="H5863" s="361" t="s">
        <v>1414</v>
      </c>
      <c r="I5863" s="359" t="s">
        <v>1407</v>
      </c>
      <c r="J5863" s="359" t="s">
        <v>1380</v>
      </c>
      <c r="K5863" s="359" t="s">
        <v>8</v>
      </c>
      <c r="L5863" s="359" t="s">
        <v>1392</v>
      </c>
      <c r="M5863" s="368" t="s">
        <v>1407</v>
      </c>
      <c r="N5863" s="205">
        <v>42530</v>
      </c>
      <c r="O5863" s="203"/>
    </row>
    <row r="5864" spans="1:15" ht="27.75" hidden="1" customHeight="1" x14ac:dyDescent="0.25">
      <c r="A5864" s="203" t="s">
        <v>2198</v>
      </c>
      <c r="B5864" s="202" t="s">
        <v>577</v>
      </c>
      <c r="C5864" s="203" t="s">
        <v>1461</v>
      </c>
      <c r="D5864" s="202" t="s">
        <v>2068</v>
      </c>
      <c r="E5864" s="202" t="s">
        <v>2069</v>
      </c>
      <c r="F5864" s="202" t="s">
        <v>475</v>
      </c>
      <c r="G5864" s="254">
        <v>878321</v>
      </c>
      <c r="H5864" s="361" t="s">
        <v>1433</v>
      </c>
      <c r="I5864" s="359" t="s">
        <v>1407</v>
      </c>
      <c r="J5864" s="359" t="s">
        <v>1380</v>
      </c>
      <c r="K5864" s="359" t="s">
        <v>8</v>
      </c>
      <c r="L5864" s="359" t="s">
        <v>1408</v>
      </c>
      <c r="M5864" s="368" t="s">
        <v>1407</v>
      </c>
      <c r="N5864" s="205">
        <v>42530</v>
      </c>
      <c r="O5864" s="203"/>
    </row>
    <row r="5865" spans="1:15" ht="27.75" hidden="1" customHeight="1" x14ac:dyDescent="0.25">
      <c r="A5865" s="203" t="s">
        <v>2198</v>
      </c>
      <c r="B5865" s="202" t="s">
        <v>577</v>
      </c>
      <c r="C5865" s="203" t="s">
        <v>1461</v>
      </c>
      <c r="D5865" s="202" t="s">
        <v>2068</v>
      </c>
      <c r="E5865" s="202" t="s">
        <v>2069</v>
      </c>
      <c r="F5865" s="202" t="s">
        <v>475</v>
      </c>
      <c r="G5865" s="254">
        <v>2406</v>
      </c>
      <c r="H5865" s="361" t="s">
        <v>1414</v>
      </c>
      <c r="I5865" s="359" t="s">
        <v>1407</v>
      </c>
      <c r="J5865" s="359" t="s">
        <v>1380</v>
      </c>
      <c r="K5865" s="359" t="s">
        <v>8</v>
      </c>
      <c r="L5865" s="359" t="s">
        <v>1392</v>
      </c>
      <c r="M5865" s="368" t="s">
        <v>1407</v>
      </c>
      <c r="N5865" s="205">
        <v>42530</v>
      </c>
      <c r="O5865" s="203"/>
    </row>
    <row r="5866" spans="1:15" ht="27.75" hidden="1" customHeight="1" x14ac:dyDescent="0.25">
      <c r="A5866" s="203" t="s">
        <v>2198</v>
      </c>
      <c r="B5866" s="202" t="s">
        <v>577</v>
      </c>
      <c r="C5866" s="203" t="s">
        <v>1461</v>
      </c>
      <c r="D5866" s="202" t="s">
        <v>2035</v>
      </c>
      <c r="E5866" s="202" t="s">
        <v>2032</v>
      </c>
      <c r="F5866" s="202" t="s">
        <v>475</v>
      </c>
      <c r="G5866" s="254">
        <v>1909551</v>
      </c>
      <c r="H5866" s="361" t="s">
        <v>1433</v>
      </c>
      <c r="I5866" s="359" t="s">
        <v>1407</v>
      </c>
      <c r="J5866" s="359" t="s">
        <v>1380</v>
      </c>
      <c r="K5866" s="359" t="s">
        <v>8</v>
      </c>
      <c r="L5866" s="359" t="s">
        <v>1408</v>
      </c>
      <c r="M5866" s="368" t="s">
        <v>1407</v>
      </c>
      <c r="N5866" s="205">
        <v>42530</v>
      </c>
      <c r="O5866" s="203"/>
    </row>
    <row r="5867" spans="1:15" ht="27.75" hidden="1" customHeight="1" x14ac:dyDescent="0.25">
      <c r="A5867" s="203" t="s">
        <v>2198</v>
      </c>
      <c r="B5867" s="202" t="s">
        <v>577</v>
      </c>
      <c r="C5867" s="203" t="s">
        <v>1461</v>
      </c>
      <c r="D5867" s="202" t="s">
        <v>2035</v>
      </c>
      <c r="E5867" s="202" t="s">
        <v>2032</v>
      </c>
      <c r="F5867" s="202" t="s">
        <v>475</v>
      </c>
      <c r="G5867" s="254">
        <v>12646</v>
      </c>
      <c r="H5867" s="361" t="s">
        <v>1414</v>
      </c>
      <c r="I5867" s="359" t="s">
        <v>1407</v>
      </c>
      <c r="J5867" s="359" t="s">
        <v>1380</v>
      </c>
      <c r="K5867" s="359" t="s">
        <v>8</v>
      </c>
      <c r="L5867" s="359" t="s">
        <v>1392</v>
      </c>
      <c r="M5867" s="368" t="s">
        <v>1407</v>
      </c>
      <c r="N5867" s="205">
        <v>42530</v>
      </c>
      <c r="O5867" s="203"/>
    </row>
    <row r="5868" spans="1:15" ht="27.75" hidden="1" customHeight="1" x14ac:dyDescent="0.25">
      <c r="A5868" s="203" t="s">
        <v>2198</v>
      </c>
      <c r="B5868" s="202" t="s">
        <v>577</v>
      </c>
      <c r="C5868" s="203" t="s">
        <v>1461</v>
      </c>
      <c r="D5868" s="202" t="s">
        <v>1831</v>
      </c>
      <c r="E5868" s="202" t="s">
        <v>1399</v>
      </c>
      <c r="F5868" s="202" t="s">
        <v>475</v>
      </c>
      <c r="G5868" s="254">
        <v>428710</v>
      </c>
      <c r="H5868" s="361" t="s">
        <v>1433</v>
      </c>
      <c r="I5868" s="359" t="s">
        <v>1407</v>
      </c>
      <c r="J5868" s="359" t="s">
        <v>1380</v>
      </c>
      <c r="K5868" s="359" t="s">
        <v>8</v>
      </c>
      <c r="L5868" s="359" t="s">
        <v>1408</v>
      </c>
      <c r="M5868" s="368" t="s">
        <v>1407</v>
      </c>
      <c r="N5868" s="205">
        <v>42530</v>
      </c>
      <c r="O5868" s="203"/>
    </row>
    <row r="5869" spans="1:15" ht="27.75" hidden="1" customHeight="1" x14ac:dyDescent="0.25">
      <c r="A5869" s="203" t="s">
        <v>2198</v>
      </c>
      <c r="B5869" s="202" t="s">
        <v>577</v>
      </c>
      <c r="C5869" s="203" t="s">
        <v>1461</v>
      </c>
      <c r="D5869" s="202" t="s">
        <v>1831</v>
      </c>
      <c r="E5869" s="202" t="s">
        <v>1399</v>
      </c>
      <c r="F5869" s="202" t="s">
        <v>475</v>
      </c>
      <c r="G5869" s="254">
        <v>2839</v>
      </c>
      <c r="H5869" s="361" t="s">
        <v>1414</v>
      </c>
      <c r="I5869" s="359" t="s">
        <v>1407</v>
      </c>
      <c r="J5869" s="359" t="s">
        <v>1380</v>
      </c>
      <c r="K5869" s="359" t="s">
        <v>8</v>
      </c>
      <c r="L5869" s="359" t="s">
        <v>1392</v>
      </c>
      <c r="M5869" s="368" t="s">
        <v>1407</v>
      </c>
      <c r="N5869" s="205">
        <v>42530</v>
      </c>
      <c r="O5869" s="203"/>
    </row>
    <row r="5870" spans="1:15" ht="27.75" hidden="1" customHeight="1" x14ac:dyDescent="0.25">
      <c r="A5870" s="203" t="s">
        <v>2198</v>
      </c>
      <c r="B5870" s="202" t="s">
        <v>577</v>
      </c>
      <c r="C5870" s="203" t="s">
        <v>1397</v>
      </c>
      <c r="D5870" s="202" t="s">
        <v>1464</v>
      </c>
      <c r="E5870" s="202" t="s">
        <v>1465</v>
      </c>
      <c r="F5870" s="202" t="s">
        <v>475</v>
      </c>
      <c r="G5870" s="253">
        <v>396</v>
      </c>
      <c r="H5870" s="361" t="s">
        <v>1400</v>
      </c>
      <c r="I5870" s="359" t="s">
        <v>1379</v>
      </c>
      <c r="J5870" s="358">
        <v>0</v>
      </c>
      <c r="K5870" s="359" t="s">
        <v>1391</v>
      </c>
      <c r="L5870" s="359" t="s">
        <v>1392</v>
      </c>
      <c r="M5870" s="368">
        <v>2010</v>
      </c>
      <c r="N5870" s="207" t="s">
        <v>1401</v>
      </c>
      <c r="O5870" s="203"/>
    </row>
    <row r="5871" spans="1:15" ht="27.75" hidden="1" customHeight="1" x14ac:dyDescent="0.25">
      <c r="A5871" s="203" t="s">
        <v>2198</v>
      </c>
      <c r="B5871" s="202" t="s">
        <v>577</v>
      </c>
      <c r="C5871" s="203" t="s">
        <v>1397</v>
      </c>
      <c r="D5871" s="202" t="s">
        <v>1464</v>
      </c>
      <c r="E5871" s="202" t="s">
        <v>1465</v>
      </c>
      <c r="F5871" s="202" t="s">
        <v>475</v>
      </c>
      <c r="G5871" s="253">
        <v>96.8</v>
      </c>
      <c r="H5871" s="361" t="s">
        <v>1400</v>
      </c>
      <c r="I5871" s="359" t="s">
        <v>1382</v>
      </c>
      <c r="J5871" s="210">
        <v>4.8000000000000001E-2</v>
      </c>
      <c r="K5871" s="359" t="s">
        <v>1391</v>
      </c>
      <c r="L5871" s="359" t="s">
        <v>1392</v>
      </c>
      <c r="M5871" s="368">
        <v>2010</v>
      </c>
      <c r="N5871" s="207" t="s">
        <v>1401</v>
      </c>
      <c r="O5871" s="203"/>
    </row>
    <row r="5872" spans="1:15" ht="27.75" hidden="1" customHeight="1" x14ac:dyDescent="0.25">
      <c r="A5872" s="203" t="s">
        <v>2198</v>
      </c>
      <c r="B5872" s="202" t="s">
        <v>577</v>
      </c>
      <c r="C5872" s="203" t="s">
        <v>1397</v>
      </c>
      <c r="D5872" s="202" t="s">
        <v>1464</v>
      </c>
      <c r="E5872" s="202" t="s">
        <v>1465</v>
      </c>
      <c r="F5872" s="202" t="s">
        <v>475</v>
      </c>
      <c r="G5872" s="253">
        <v>23.6</v>
      </c>
      <c r="H5872" s="361" t="s">
        <v>1400</v>
      </c>
      <c r="I5872" s="359" t="s">
        <v>1383</v>
      </c>
      <c r="J5872" s="358">
        <v>0.44</v>
      </c>
      <c r="K5872" s="359" t="s">
        <v>1391</v>
      </c>
      <c r="L5872" s="359" t="s">
        <v>1392</v>
      </c>
      <c r="M5872" s="368">
        <v>2010</v>
      </c>
      <c r="N5872" s="207" t="s">
        <v>1401</v>
      </c>
      <c r="O5872" s="203"/>
    </row>
    <row r="5873" spans="1:15" ht="27.75" hidden="1" customHeight="1" x14ac:dyDescent="0.25">
      <c r="A5873" s="203" t="s">
        <v>2198</v>
      </c>
      <c r="B5873" s="202" t="s">
        <v>577</v>
      </c>
      <c r="C5873" s="203" t="s">
        <v>1397</v>
      </c>
      <c r="D5873" s="202" t="s">
        <v>1464</v>
      </c>
      <c r="E5873" s="202" t="s">
        <v>1465</v>
      </c>
      <c r="F5873" s="202" t="s">
        <v>475</v>
      </c>
      <c r="G5873" s="253">
        <v>4.93</v>
      </c>
      <c r="H5873" s="361" t="s">
        <v>1400</v>
      </c>
      <c r="I5873" s="359" t="s">
        <v>1384</v>
      </c>
      <c r="J5873" s="359" t="s">
        <v>1402</v>
      </c>
      <c r="K5873" s="359" t="s">
        <v>1391</v>
      </c>
      <c r="L5873" s="359" t="s">
        <v>1392</v>
      </c>
      <c r="M5873" s="368">
        <v>2010</v>
      </c>
      <c r="N5873" s="207" t="s">
        <v>1401</v>
      </c>
      <c r="O5873" s="203"/>
    </row>
    <row r="5874" spans="1:15" ht="27.75" hidden="1" customHeight="1" x14ac:dyDescent="0.25">
      <c r="A5874" s="203" t="s">
        <v>2198</v>
      </c>
      <c r="B5874" s="202" t="s">
        <v>577</v>
      </c>
      <c r="C5874" s="203" t="s">
        <v>1397</v>
      </c>
      <c r="D5874" s="202" t="s">
        <v>1464</v>
      </c>
      <c r="E5874" s="202" t="s">
        <v>1465</v>
      </c>
      <c r="F5874" s="202" t="s">
        <v>475</v>
      </c>
      <c r="G5874" s="253">
        <v>1.75</v>
      </c>
      <c r="H5874" s="361" t="s">
        <v>1400</v>
      </c>
      <c r="I5874" s="359" t="s">
        <v>1385</v>
      </c>
      <c r="J5874" s="359" t="s">
        <v>1402</v>
      </c>
      <c r="K5874" s="359" t="s">
        <v>1391</v>
      </c>
      <c r="L5874" s="359" t="s">
        <v>1392</v>
      </c>
      <c r="M5874" s="368">
        <v>2010</v>
      </c>
      <c r="N5874" s="207" t="s">
        <v>1401</v>
      </c>
      <c r="O5874" s="203"/>
    </row>
    <row r="5875" spans="1:15" ht="27.75" hidden="1" customHeight="1" x14ac:dyDescent="0.25">
      <c r="A5875" s="203" t="s">
        <v>2198</v>
      </c>
      <c r="B5875" s="202" t="s">
        <v>577</v>
      </c>
      <c r="C5875" s="203" t="s">
        <v>1466</v>
      </c>
      <c r="D5875" s="202" t="s">
        <v>2160</v>
      </c>
      <c r="E5875" s="202" t="s">
        <v>2161</v>
      </c>
      <c r="F5875" s="202" t="s">
        <v>505</v>
      </c>
      <c r="G5875" s="253">
        <v>0.5</v>
      </c>
      <c r="H5875" s="361" t="s">
        <v>1433</v>
      </c>
      <c r="I5875" s="359" t="s">
        <v>1407</v>
      </c>
      <c r="J5875" s="358">
        <v>0</v>
      </c>
      <c r="K5875" s="359" t="s">
        <v>1113</v>
      </c>
      <c r="L5875" s="359" t="s">
        <v>1408</v>
      </c>
      <c r="M5875" s="368">
        <v>2007</v>
      </c>
      <c r="N5875" s="205">
        <v>41732</v>
      </c>
      <c r="O5875" s="203"/>
    </row>
    <row r="5876" spans="1:15" ht="27.75" hidden="1" customHeight="1" x14ac:dyDescent="0.25">
      <c r="A5876" s="203" t="s">
        <v>2198</v>
      </c>
      <c r="B5876" s="202" t="s">
        <v>577</v>
      </c>
      <c r="C5876" s="203" t="s">
        <v>1466</v>
      </c>
      <c r="D5876" s="202" t="s">
        <v>2160</v>
      </c>
      <c r="E5876" s="202" t="s">
        <v>2161</v>
      </c>
      <c r="F5876" s="202" t="s">
        <v>505</v>
      </c>
      <c r="G5876" s="253">
        <v>1E-3</v>
      </c>
      <c r="H5876" s="361" t="s">
        <v>1414</v>
      </c>
      <c r="I5876" s="359" t="s">
        <v>1407</v>
      </c>
      <c r="J5876" s="358">
        <v>0</v>
      </c>
      <c r="K5876" s="359" t="s">
        <v>1113</v>
      </c>
      <c r="L5876" s="359" t="s">
        <v>1392</v>
      </c>
      <c r="M5876" s="368">
        <v>2007</v>
      </c>
      <c r="N5876" s="205">
        <v>41732</v>
      </c>
      <c r="O5876" s="203"/>
    </row>
    <row r="5877" spans="1:15" ht="27.75" hidden="1" customHeight="1" x14ac:dyDescent="0.25">
      <c r="A5877" s="203" t="s">
        <v>2198</v>
      </c>
      <c r="B5877" s="202" t="s">
        <v>577</v>
      </c>
      <c r="C5877" s="203" t="s">
        <v>1466</v>
      </c>
      <c r="D5877" s="202" t="s">
        <v>1863</v>
      </c>
      <c r="E5877" s="202" t="s">
        <v>1676</v>
      </c>
      <c r="F5877" s="202" t="s">
        <v>505</v>
      </c>
      <c r="G5877" s="253">
        <v>3.9</v>
      </c>
      <c r="H5877" s="361" t="s">
        <v>1433</v>
      </c>
      <c r="I5877" s="359" t="s">
        <v>1407</v>
      </c>
      <c r="J5877" s="358">
        <v>0.63</v>
      </c>
      <c r="K5877" s="359" t="s">
        <v>1113</v>
      </c>
      <c r="L5877" s="359" t="s">
        <v>1408</v>
      </c>
      <c r="M5877" s="368">
        <v>2007</v>
      </c>
      <c r="N5877" s="205">
        <v>41732</v>
      </c>
      <c r="O5877" s="203"/>
    </row>
    <row r="5878" spans="1:15" ht="27.75" hidden="1" customHeight="1" x14ac:dyDescent="0.25">
      <c r="A5878" s="203" t="s">
        <v>2198</v>
      </c>
      <c r="B5878" s="202" t="s">
        <v>577</v>
      </c>
      <c r="C5878" s="203" t="s">
        <v>1466</v>
      </c>
      <c r="D5878" s="202" t="s">
        <v>1863</v>
      </c>
      <c r="E5878" s="202" t="s">
        <v>1676</v>
      </c>
      <c r="F5878" s="202" t="s">
        <v>505</v>
      </c>
      <c r="G5878" s="253">
        <v>1.0999999999999999E-2</v>
      </c>
      <c r="H5878" s="361" t="s">
        <v>1414</v>
      </c>
      <c r="I5878" s="359" t="s">
        <v>1407</v>
      </c>
      <c r="J5878" s="358">
        <v>0.63</v>
      </c>
      <c r="K5878" s="359" t="s">
        <v>1113</v>
      </c>
      <c r="L5878" s="359" t="s">
        <v>1392</v>
      </c>
      <c r="M5878" s="368">
        <v>2007</v>
      </c>
      <c r="N5878" s="205">
        <v>41732</v>
      </c>
      <c r="O5878" s="203"/>
    </row>
    <row r="5879" spans="1:15" ht="27.75" hidden="1" customHeight="1" x14ac:dyDescent="0.25">
      <c r="A5879" s="203" t="s">
        <v>2198</v>
      </c>
      <c r="B5879" s="202" t="s">
        <v>577</v>
      </c>
      <c r="C5879" s="203" t="s">
        <v>1466</v>
      </c>
      <c r="D5879" s="202" t="s">
        <v>1864</v>
      </c>
      <c r="E5879" s="202" t="s">
        <v>1865</v>
      </c>
      <c r="F5879" s="202" t="s">
        <v>505</v>
      </c>
      <c r="G5879" s="253">
        <v>9</v>
      </c>
      <c r="H5879" s="361" t="s">
        <v>1433</v>
      </c>
      <c r="I5879" s="359" t="s">
        <v>1407</v>
      </c>
      <c r="J5879" s="358" t="s">
        <v>1786</v>
      </c>
      <c r="K5879" s="359" t="s">
        <v>1113</v>
      </c>
      <c r="L5879" s="359" t="s">
        <v>1408</v>
      </c>
      <c r="M5879" s="368">
        <v>2007</v>
      </c>
      <c r="N5879" s="205">
        <v>41732</v>
      </c>
      <c r="O5879" s="361" t="s">
        <v>1597</v>
      </c>
    </row>
    <row r="5880" spans="1:15" ht="27.75" hidden="1" customHeight="1" x14ac:dyDescent="0.25">
      <c r="A5880" s="203" t="s">
        <v>2198</v>
      </c>
      <c r="B5880" s="202" t="s">
        <v>577</v>
      </c>
      <c r="C5880" s="203" t="s">
        <v>1466</v>
      </c>
      <c r="D5880" s="202" t="s">
        <v>1864</v>
      </c>
      <c r="E5880" s="202" t="s">
        <v>1865</v>
      </c>
      <c r="F5880" s="202" t="s">
        <v>505</v>
      </c>
      <c r="G5880" s="253">
        <v>2.5000000000000001E-2</v>
      </c>
      <c r="H5880" s="361" t="s">
        <v>1414</v>
      </c>
      <c r="I5880" s="359" t="s">
        <v>1407</v>
      </c>
      <c r="J5880" s="358" t="s">
        <v>1786</v>
      </c>
      <c r="K5880" s="359" t="s">
        <v>1113</v>
      </c>
      <c r="L5880" s="359" t="s">
        <v>1392</v>
      </c>
      <c r="M5880" s="368">
        <v>2007</v>
      </c>
      <c r="N5880" s="205">
        <v>41732</v>
      </c>
      <c r="O5880" s="361" t="s">
        <v>1597</v>
      </c>
    </row>
    <row r="5881" spans="1:15" ht="27.75" hidden="1" customHeight="1" x14ac:dyDescent="0.25">
      <c r="A5881" s="203" t="s">
        <v>2198</v>
      </c>
      <c r="B5881" s="202" t="s">
        <v>577</v>
      </c>
      <c r="C5881" s="203" t="s">
        <v>1466</v>
      </c>
      <c r="D5881" s="202" t="s">
        <v>1467</v>
      </c>
      <c r="E5881" s="202" t="s">
        <v>1468</v>
      </c>
      <c r="F5881" s="202" t="s">
        <v>505</v>
      </c>
      <c r="G5881" s="253">
        <v>1.8</v>
      </c>
      <c r="H5881" s="361" t="s">
        <v>1433</v>
      </c>
      <c r="I5881" s="359" t="s">
        <v>1407</v>
      </c>
      <c r="J5881" s="358">
        <v>0.76</v>
      </c>
      <c r="K5881" s="359" t="s">
        <v>1113</v>
      </c>
      <c r="L5881" s="359" t="s">
        <v>1408</v>
      </c>
      <c r="M5881" s="368">
        <v>2007</v>
      </c>
      <c r="N5881" s="205">
        <v>41732</v>
      </c>
      <c r="O5881" s="203"/>
    </row>
    <row r="5882" spans="1:15" ht="27.75" hidden="1" customHeight="1" x14ac:dyDescent="0.25">
      <c r="A5882" s="203" t="s">
        <v>2198</v>
      </c>
      <c r="B5882" s="202" t="s">
        <v>577</v>
      </c>
      <c r="C5882" s="203" t="s">
        <v>1466</v>
      </c>
      <c r="D5882" s="202" t="s">
        <v>1467</v>
      </c>
      <c r="E5882" s="202" t="s">
        <v>1468</v>
      </c>
      <c r="F5882" s="202" t="s">
        <v>505</v>
      </c>
      <c r="G5882" s="253">
        <v>6.0000000000000001E-3</v>
      </c>
      <c r="H5882" s="361" t="s">
        <v>1414</v>
      </c>
      <c r="I5882" s="359" t="s">
        <v>1407</v>
      </c>
      <c r="J5882" s="358">
        <v>0.76</v>
      </c>
      <c r="K5882" s="359" t="s">
        <v>1113</v>
      </c>
      <c r="L5882" s="359" t="s">
        <v>1392</v>
      </c>
      <c r="M5882" s="368">
        <v>2007</v>
      </c>
      <c r="N5882" s="205">
        <v>41732</v>
      </c>
      <c r="O5882" s="203"/>
    </row>
    <row r="5883" spans="1:15" ht="27.75" hidden="1" customHeight="1" x14ac:dyDescent="0.25">
      <c r="A5883" s="203" t="s">
        <v>2198</v>
      </c>
      <c r="B5883" s="202" t="s">
        <v>577</v>
      </c>
      <c r="C5883" s="203" t="s">
        <v>1466</v>
      </c>
      <c r="D5883" s="202" t="s">
        <v>1866</v>
      </c>
      <c r="E5883" s="202" t="s">
        <v>1480</v>
      </c>
      <c r="F5883" s="202" t="s">
        <v>505</v>
      </c>
      <c r="G5883" s="253">
        <v>1.6</v>
      </c>
      <c r="H5883" s="361" t="s">
        <v>1433</v>
      </c>
      <c r="I5883" s="359" t="s">
        <v>1407</v>
      </c>
      <c r="J5883" s="358">
        <v>0.86</v>
      </c>
      <c r="K5883" s="359" t="s">
        <v>1113</v>
      </c>
      <c r="L5883" s="359" t="s">
        <v>1408</v>
      </c>
      <c r="M5883" s="368">
        <v>2007</v>
      </c>
      <c r="N5883" s="205">
        <v>41732</v>
      </c>
      <c r="O5883" s="203"/>
    </row>
    <row r="5884" spans="1:15" ht="27.75" hidden="1" customHeight="1" x14ac:dyDescent="0.25">
      <c r="A5884" s="203" t="s">
        <v>2198</v>
      </c>
      <c r="B5884" s="202" t="s">
        <v>577</v>
      </c>
      <c r="C5884" s="203" t="s">
        <v>1466</v>
      </c>
      <c r="D5884" s="202" t="s">
        <v>1866</v>
      </c>
      <c r="E5884" s="202" t="s">
        <v>1480</v>
      </c>
      <c r="F5884" s="202" t="s">
        <v>505</v>
      </c>
      <c r="G5884" s="253">
        <v>4.0000000000000001E-3</v>
      </c>
      <c r="H5884" s="361" t="s">
        <v>1414</v>
      </c>
      <c r="I5884" s="359" t="s">
        <v>1407</v>
      </c>
      <c r="J5884" s="358">
        <v>0.86</v>
      </c>
      <c r="K5884" s="359" t="s">
        <v>1113</v>
      </c>
      <c r="L5884" s="359" t="s">
        <v>1392</v>
      </c>
      <c r="M5884" s="368">
        <v>2007</v>
      </c>
      <c r="N5884" s="205">
        <v>41732</v>
      </c>
      <c r="O5884" s="203"/>
    </row>
    <row r="5885" spans="1:15" ht="27.75" hidden="1" customHeight="1" x14ac:dyDescent="0.25">
      <c r="A5885" s="203" t="s">
        <v>2198</v>
      </c>
      <c r="B5885" s="202" t="s">
        <v>577</v>
      </c>
      <c r="C5885" s="203" t="s">
        <v>1466</v>
      </c>
      <c r="D5885" s="202" t="s">
        <v>1867</v>
      </c>
      <c r="E5885" s="202" t="s">
        <v>1868</v>
      </c>
      <c r="F5885" s="202" t="s">
        <v>505</v>
      </c>
      <c r="G5885" s="253">
        <v>0.56000000000000005</v>
      </c>
      <c r="H5885" s="361" t="s">
        <v>1400</v>
      </c>
      <c r="I5885" s="359" t="s">
        <v>1379</v>
      </c>
      <c r="J5885" s="358">
        <v>0.61</v>
      </c>
      <c r="K5885" s="359" t="s">
        <v>1391</v>
      </c>
      <c r="L5885" s="359" t="s">
        <v>1392</v>
      </c>
      <c r="M5885" s="368">
        <v>2007</v>
      </c>
      <c r="N5885" s="205">
        <v>41732</v>
      </c>
      <c r="O5885" s="203"/>
    </row>
    <row r="5886" spans="1:15" ht="27.75" hidden="1" customHeight="1" x14ac:dyDescent="0.25">
      <c r="A5886" s="203" t="s">
        <v>2198</v>
      </c>
      <c r="B5886" s="202" t="s">
        <v>577</v>
      </c>
      <c r="C5886" s="203" t="s">
        <v>1466</v>
      </c>
      <c r="D5886" s="202" t="s">
        <v>1867</v>
      </c>
      <c r="E5886" s="202" t="s">
        <v>1868</v>
      </c>
      <c r="F5886" s="202" t="s">
        <v>505</v>
      </c>
      <c r="G5886" s="253">
        <v>0.17</v>
      </c>
      <c r="H5886" s="361" t="s">
        <v>1400</v>
      </c>
      <c r="I5886" s="359" t="s">
        <v>1382</v>
      </c>
      <c r="J5886" s="358">
        <v>0.54</v>
      </c>
      <c r="K5886" s="359" t="s">
        <v>1391</v>
      </c>
      <c r="L5886" s="359" t="s">
        <v>1392</v>
      </c>
      <c r="M5886" s="368">
        <v>2007</v>
      </c>
      <c r="N5886" s="205">
        <v>41732</v>
      </c>
      <c r="O5886" s="203"/>
    </row>
    <row r="5887" spans="1:15" ht="27.75" hidden="1" customHeight="1" x14ac:dyDescent="0.25">
      <c r="A5887" s="203" t="s">
        <v>2198</v>
      </c>
      <c r="B5887" s="202" t="s">
        <v>577</v>
      </c>
      <c r="C5887" s="203" t="s">
        <v>1466</v>
      </c>
      <c r="D5887" s="202" t="s">
        <v>1867</v>
      </c>
      <c r="E5887" s="202" t="s">
        <v>1868</v>
      </c>
      <c r="F5887" s="202" t="s">
        <v>505</v>
      </c>
      <c r="G5887" s="253">
        <v>0.08</v>
      </c>
      <c r="H5887" s="361" t="s">
        <v>1400</v>
      </c>
      <c r="I5887" s="359" t="s">
        <v>1383</v>
      </c>
      <c r="J5887" s="358">
        <v>0.37</v>
      </c>
      <c r="K5887" s="359" t="s">
        <v>1391</v>
      </c>
      <c r="L5887" s="359" t="s">
        <v>1392</v>
      </c>
      <c r="M5887" s="368">
        <v>2007</v>
      </c>
      <c r="N5887" s="205">
        <v>41732</v>
      </c>
      <c r="O5887" s="203"/>
    </row>
    <row r="5888" spans="1:15" ht="27.75" hidden="1" customHeight="1" x14ac:dyDescent="0.25">
      <c r="A5888" s="203" t="s">
        <v>2198</v>
      </c>
      <c r="B5888" s="202" t="s">
        <v>577</v>
      </c>
      <c r="C5888" s="203" t="s">
        <v>1466</v>
      </c>
      <c r="D5888" s="202" t="s">
        <v>1867</v>
      </c>
      <c r="E5888" s="202" t="s">
        <v>1868</v>
      </c>
      <c r="F5888" s="202" t="s">
        <v>505</v>
      </c>
      <c r="G5888" s="253">
        <v>0.03</v>
      </c>
      <c r="H5888" s="361" t="s">
        <v>1400</v>
      </c>
      <c r="I5888" s="359" t="s">
        <v>1384</v>
      </c>
      <c r="J5888" s="358">
        <v>0.56000000000000005</v>
      </c>
      <c r="K5888" s="359" t="s">
        <v>1391</v>
      </c>
      <c r="L5888" s="359" t="s">
        <v>1392</v>
      </c>
      <c r="M5888" s="368">
        <v>2007</v>
      </c>
      <c r="N5888" s="205">
        <v>41732</v>
      </c>
      <c r="O5888" s="203"/>
    </row>
    <row r="5889" spans="1:15" ht="27.75" hidden="1" customHeight="1" x14ac:dyDescent="0.25">
      <c r="A5889" s="203" t="s">
        <v>2198</v>
      </c>
      <c r="B5889" s="202" t="s">
        <v>577</v>
      </c>
      <c r="C5889" s="203" t="s">
        <v>1466</v>
      </c>
      <c r="D5889" s="202" t="s">
        <v>1867</v>
      </c>
      <c r="E5889" s="202" t="s">
        <v>1868</v>
      </c>
      <c r="F5889" s="202" t="s">
        <v>505</v>
      </c>
      <c r="G5889" s="253" t="s">
        <v>515</v>
      </c>
      <c r="H5889" s="361" t="s">
        <v>1400</v>
      </c>
      <c r="I5889" s="359" t="s">
        <v>1385</v>
      </c>
      <c r="J5889" s="359" t="s">
        <v>515</v>
      </c>
      <c r="K5889" s="359" t="s">
        <v>1391</v>
      </c>
      <c r="L5889" s="359" t="s">
        <v>1392</v>
      </c>
      <c r="M5889" s="368">
        <v>2007</v>
      </c>
      <c r="N5889" s="205">
        <v>41732</v>
      </c>
      <c r="O5889" s="203"/>
    </row>
    <row r="5890" spans="1:15" ht="27.75" hidden="1" customHeight="1" x14ac:dyDescent="0.25">
      <c r="A5890" s="203" t="s">
        <v>2199</v>
      </c>
      <c r="B5890" s="202" t="s">
        <v>2435</v>
      </c>
      <c r="C5890" s="203" t="s">
        <v>1403</v>
      </c>
      <c r="D5890" s="202" t="s">
        <v>1404</v>
      </c>
      <c r="E5890" s="202" t="s">
        <v>1405</v>
      </c>
      <c r="F5890" s="202" t="s">
        <v>475</v>
      </c>
      <c r="G5890" s="253">
        <v>154</v>
      </c>
      <c r="H5890" s="361" t="s">
        <v>1406</v>
      </c>
      <c r="I5890" s="359" t="s">
        <v>1407</v>
      </c>
      <c r="J5890" s="359" t="s">
        <v>1380</v>
      </c>
      <c r="K5890" s="359" t="s">
        <v>22</v>
      </c>
      <c r="L5890" s="359" t="s">
        <v>1408</v>
      </c>
      <c r="M5890" s="368" t="s">
        <v>1407</v>
      </c>
      <c r="N5890" s="205">
        <v>42486</v>
      </c>
      <c r="O5890" s="203"/>
    </row>
    <row r="5891" spans="1:15" ht="27.75" hidden="1" customHeight="1" x14ac:dyDescent="0.25">
      <c r="A5891" s="203" t="s">
        <v>2199</v>
      </c>
      <c r="B5891" s="202" t="s">
        <v>2435</v>
      </c>
      <c r="C5891" s="203" t="s">
        <v>1461</v>
      </c>
      <c r="D5891" s="202" t="s">
        <v>1861</v>
      </c>
      <c r="E5891" s="202" t="s">
        <v>1862</v>
      </c>
      <c r="F5891" s="202" t="s">
        <v>475</v>
      </c>
      <c r="G5891" s="254">
        <v>3106733</v>
      </c>
      <c r="H5891" s="361" t="s">
        <v>1433</v>
      </c>
      <c r="I5891" s="359" t="s">
        <v>1407</v>
      </c>
      <c r="J5891" s="359" t="s">
        <v>1380</v>
      </c>
      <c r="K5891" s="359" t="s">
        <v>8</v>
      </c>
      <c r="L5891" s="359" t="s">
        <v>1408</v>
      </c>
      <c r="M5891" s="368" t="s">
        <v>1407</v>
      </c>
      <c r="N5891" s="205">
        <v>42530</v>
      </c>
      <c r="O5891" s="203"/>
    </row>
    <row r="5892" spans="1:15" ht="27.75" hidden="1" customHeight="1" x14ac:dyDescent="0.25">
      <c r="A5892" s="203" t="s">
        <v>2199</v>
      </c>
      <c r="B5892" s="202" t="s">
        <v>2435</v>
      </c>
      <c r="C5892" s="203" t="s">
        <v>1461</v>
      </c>
      <c r="D5892" s="202" t="s">
        <v>1861</v>
      </c>
      <c r="E5892" s="202" t="s">
        <v>1862</v>
      </c>
      <c r="F5892" s="202" t="s">
        <v>475</v>
      </c>
      <c r="G5892" s="254">
        <v>8512</v>
      </c>
      <c r="H5892" s="361" t="s">
        <v>1414</v>
      </c>
      <c r="I5892" s="359" t="s">
        <v>1407</v>
      </c>
      <c r="J5892" s="359" t="s">
        <v>1380</v>
      </c>
      <c r="K5892" s="359" t="s">
        <v>8</v>
      </c>
      <c r="L5892" s="359" t="s">
        <v>1392</v>
      </c>
      <c r="M5892" s="368" t="s">
        <v>1407</v>
      </c>
      <c r="N5892" s="205">
        <v>42530</v>
      </c>
      <c r="O5892" s="203"/>
    </row>
    <row r="5893" spans="1:15" ht="27.75" hidden="1" customHeight="1" x14ac:dyDescent="0.25">
      <c r="A5893" s="203" t="s">
        <v>2199</v>
      </c>
      <c r="B5893" s="202" t="s">
        <v>2435</v>
      </c>
      <c r="C5893" s="203" t="s">
        <v>1461</v>
      </c>
      <c r="D5893" s="202" t="s">
        <v>2031</v>
      </c>
      <c r="E5893" s="202" t="s">
        <v>2032</v>
      </c>
      <c r="F5893" s="202" t="s">
        <v>475</v>
      </c>
      <c r="G5893" s="254">
        <v>1766033</v>
      </c>
      <c r="H5893" s="361" t="s">
        <v>1433</v>
      </c>
      <c r="I5893" s="359" t="s">
        <v>1407</v>
      </c>
      <c r="J5893" s="359" t="s">
        <v>1380</v>
      </c>
      <c r="K5893" s="359" t="s">
        <v>8</v>
      </c>
      <c r="L5893" s="359" t="s">
        <v>1408</v>
      </c>
      <c r="M5893" s="368" t="s">
        <v>1407</v>
      </c>
      <c r="N5893" s="205">
        <v>42530</v>
      </c>
      <c r="O5893" s="203"/>
    </row>
    <row r="5894" spans="1:15" ht="27.75" hidden="1" customHeight="1" x14ac:dyDescent="0.25">
      <c r="A5894" s="203" t="s">
        <v>2199</v>
      </c>
      <c r="B5894" s="202" t="s">
        <v>2435</v>
      </c>
      <c r="C5894" s="203" t="s">
        <v>1461</v>
      </c>
      <c r="D5894" s="202" t="s">
        <v>2031</v>
      </c>
      <c r="E5894" s="202" t="s">
        <v>2032</v>
      </c>
      <c r="F5894" s="202" t="s">
        <v>475</v>
      </c>
      <c r="G5894" s="254">
        <v>4838</v>
      </c>
      <c r="H5894" s="361" t="s">
        <v>1414</v>
      </c>
      <c r="I5894" s="359" t="s">
        <v>1407</v>
      </c>
      <c r="J5894" s="359" t="s">
        <v>1380</v>
      </c>
      <c r="K5894" s="359" t="s">
        <v>8</v>
      </c>
      <c r="L5894" s="359" t="s">
        <v>1392</v>
      </c>
      <c r="M5894" s="368" t="s">
        <v>1407</v>
      </c>
      <c r="N5894" s="205">
        <v>42530</v>
      </c>
      <c r="O5894" s="203"/>
    </row>
    <row r="5895" spans="1:15" ht="27.75" hidden="1" customHeight="1" x14ac:dyDescent="0.25">
      <c r="A5895" s="203" t="s">
        <v>2199</v>
      </c>
      <c r="B5895" s="202" t="s">
        <v>2435</v>
      </c>
      <c r="C5895" s="203" t="s">
        <v>1461</v>
      </c>
      <c r="D5895" s="202" t="s">
        <v>2033</v>
      </c>
      <c r="E5895" s="202" t="s">
        <v>2034</v>
      </c>
      <c r="F5895" s="202" t="s">
        <v>475</v>
      </c>
      <c r="G5895" s="254">
        <v>677746</v>
      </c>
      <c r="H5895" s="361" t="s">
        <v>1433</v>
      </c>
      <c r="I5895" s="359" t="s">
        <v>1407</v>
      </c>
      <c r="J5895" s="359" t="s">
        <v>1380</v>
      </c>
      <c r="K5895" s="359" t="s">
        <v>8</v>
      </c>
      <c r="L5895" s="359" t="s">
        <v>1408</v>
      </c>
      <c r="M5895" s="368" t="s">
        <v>1407</v>
      </c>
      <c r="N5895" s="205">
        <v>42530</v>
      </c>
      <c r="O5895" s="203"/>
    </row>
    <row r="5896" spans="1:15" ht="27.75" hidden="1" customHeight="1" x14ac:dyDescent="0.25">
      <c r="A5896" s="203" t="s">
        <v>2199</v>
      </c>
      <c r="B5896" s="202" t="s">
        <v>2435</v>
      </c>
      <c r="C5896" s="203" t="s">
        <v>1461</v>
      </c>
      <c r="D5896" s="202" t="s">
        <v>2033</v>
      </c>
      <c r="E5896" s="202" t="s">
        <v>2034</v>
      </c>
      <c r="F5896" s="202" t="s">
        <v>475</v>
      </c>
      <c r="G5896" s="254">
        <v>1857</v>
      </c>
      <c r="H5896" s="361" t="s">
        <v>1414</v>
      </c>
      <c r="I5896" s="359" t="s">
        <v>1407</v>
      </c>
      <c r="J5896" s="359" t="s">
        <v>1380</v>
      </c>
      <c r="K5896" s="359" t="s">
        <v>8</v>
      </c>
      <c r="L5896" s="359" t="s">
        <v>1392</v>
      </c>
      <c r="M5896" s="368" t="s">
        <v>1407</v>
      </c>
      <c r="N5896" s="205">
        <v>42530</v>
      </c>
      <c r="O5896" s="203"/>
    </row>
    <row r="5897" spans="1:15" ht="27.75" hidden="1" customHeight="1" x14ac:dyDescent="0.25">
      <c r="A5897" s="203" t="s">
        <v>2199</v>
      </c>
      <c r="B5897" s="202" t="s">
        <v>2435</v>
      </c>
      <c r="C5897" s="203" t="s">
        <v>1461</v>
      </c>
      <c r="D5897" s="202" t="s">
        <v>2068</v>
      </c>
      <c r="E5897" s="202" t="s">
        <v>2069</v>
      </c>
      <c r="F5897" s="202" t="s">
        <v>475</v>
      </c>
      <c r="G5897" s="254">
        <v>878321</v>
      </c>
      <c r="H5897" s="361" t="s">
        <v>1433</v>
      </c>
      <c r="I5897" s="359" t="s">
        <v>1407</v>
      </c>
      <c r="J5897" s="359" t="s">
        <v>1380</v>
      </c>
      <c r="K5897" s="359" t="s">
        <v>8</v>
      </c>
      <c r="L5897" s="359" t="s">
        <v>1408</v>
      </c>
      <c r="M5897" s="368" t="s">
        <v>1407</v>
      </c>
      <c r="N5897" s="205">
        <v>42530</v>
      </c>
      <c r="O5897" s="203"/>
    </row>
    <row r="5898" spans="1:15" ht="27.75" hidden="1" customHeight="1" x14ac:dyDescent="0.25">
      <c r="A5898" s="203" t="s">
        <v>2199</v>
      </c>
      <c r="B5898" s="202" t="s">
        <v>2435</v>
      </c>
      <c r="C5898" s="203" t="s">
        <v>1461</v>
      </c>
      <c r="D5898" s="202" t="s">
        <v>2068</v>
      </c>
      <c r="E5898" s="202" t="s">
        <v>2069</v>
      </c>
      <c r="F5898" s="202" t="s">
        <v>475</v>
      </c>
      <c r="G5898" s="254">
        <v>2406</v>
      </c>
      <c r="H5898" s="361" t="s">
        <v>1414</v>
      </c>
      <c r="I5898" s="359" t="s">
        <v>1407</v>
      </c>
      <c r="J5898" s="359" t="s">
        <v>1380</v>
      </c>
      <c r="K5898" s="359" t="s">
        <v>8</v>
      </c>
      <c r="L5898" s="359" t="s">
        <v>1392</v>
      </c>
      <c r="M5898" s="368" t="s">
        <v>1407</v>
      </c>
      <c r="N5898" s="205">
        <v>42530</v>
      </c>
      <c r="O5898" s="203"/>
    </row>
    <row r="5899" spans="1:15" ht="27.75" hidden="1" customHeight="1" x14ac:dyDescent="0.25">
      <c r="A5899" s="203" t="s">
        <v>2199</v>
      </c>
      <c r="B5899" s="202" t="s">
        <v>2435</v>
      </c>
      <c r="C5899" s="203" t="s">
        <v>1461</v>
      </c>
      <c r="D5899" s="202" t="s">
        <v>2035</v>
      </c>
      <c r="E5899" s="202" t="s">
        <v>2032</v>
      </c>
      <c r="F5899" s="202" t="s">
        <v>475</v>
      </c>
      <c r="G5899" s="254">
        <v>1909551</v>
      </c>
      <c r="H5899" s="361" t="s">
        <v>1433</v>
      </c>
      <c r="I5899" s="359" t="s">
        <v>1407</v>
      </c>
      <c r="J5899" s="359" t="s">
        <v>1380</v>
      </c>
      <c r="K5899" s="359" t="s">
        <v>8</v>
      </c>
      <c r="L5899" s="359" t="s">
        <v>1408</v>
      </c>
      <c r="M5899" s="368" t="s">
        <v>1407</v>
      </c>
      <c r="N5899" s="205">
        <v>42530</v>
      </c>
      <c r="O5899" s="203"/>
    </row>
    <row r="5900" spans="1:15" ht="27.75" hidden="1" customHeight="1" x14ac:dyDescent="0.25">
      <c r="A5900" s="203" t="s">
        <v>2199</v>
      </c>
      <c r="B5900" s="202" t="s">
        <v>2435</v>
      </c>
      <c r="C5900" s="203" t="s">
        <v>1461</v>
      </c>
      <c r="D5900" s="202" t="s">
        <v>2035</v>
      </c>
      <c r="E5900" s="202" t="s">
        <v>2032</v>
      </c>
      <c r="F5900" s="202" t="s">
        <v>475</v>
      </c>
      <c r="G5900" s="254">
        <v>12646</v>
      </c>
      <c r="H5900" s="361" t="s">
        <v>1414</v>
      </c>
      <c r="I5900" s="359" t="s">
        <v>1407</v>
      </c>
      <c r="J5900" s="359" t="s">
        <v>1380</v>
      </c>
      <c r="K5900" s="359" t="s">
        <v>8</v>
      </c>
      <c r="L5900" s="359" t="s">
        <v>1392</v>
      </c>
      <c r="M5900" s="368" t="s">
        <v>1407</v>
      </c>
      <c r="N5900" s="205">
        <v>42530</v>
      </c>
      <c r="O5900" s="203"/>
    </row>
    <row r="5901" spans="1:15" ht="27.75" hidden="1" customHeight="1" x14ac:dyDescent="0.25">
      <c r="A5901" s="203" t="s">
        <v>2200</v>
      </c>
      <c r="B5901" s="202" t="s">
        <v>2436</v>
      </c>
      <c r="C5901" s="203" t="s">
        <v>1833</v>
      </c>
      <c r="D5901" s="202" t="s">
        <v>1836</v>
      </c>
      <c r="E5901" s="202" t="s">
        <v>1837</v>
      </c>
      <c r="F5901" s="202" t="s">
        <v>505</v>
      </c>
      <c r="G5901" s="253">
        <v>44.5</v>
      </c>
      <c r="H5901" s="361" t="s">
        <v>1400</v>
      </c>
      <c r="I5901" s="359" t="s">
        <v>1379</v>
      </c>
      <c r="J5901" s="359" t="s">
        <v>1380</v>
      </c>
      <c r="K5901" s="361" t="s">
        <v>1391</v>
      </c>
      <c r="L5901" s="359" t="s">
        <v>1392</v>
      </c>
      <c r="M5901" s="368">
        <v>2010</v>
      </c>
      <c r="N5901" s="205">
        <v>42782</v>
      </c>
      <c r="O5901" s="203"/>
    </row>
    <row r="5902" spans="1:15" ht="27.75" hidden="1" customHeight="1" x14ac:dyDescent="0.25">
      <c r="A5902" s="203" t="s">
        <v>2200</v>
      </c>
      <c r="B5902" s="202" t="s">
        <v>2436</v>
      </c>
      <c r="C5902" s="203" t="s">
        <v>1833</v>
      </c>
      <c r="D5902" s="202" t="s">
        <v>1836</v>
      </c>
      <c r="E5902" s="202" t="s">
        <v>1837</v>
      </c>
      <c r="F5902" s="202" t="s">
        <v>505</v>
      </c>
      <c r="G5902" s="253">
        <v>13.85</v>
      </c>
      <c r="H5902" s="361" t="s">
        <v>1400</v>
      </c>
      <c r="I5902" s="359" t="s">
        <v>1382</v>
      </c>
      <c r="J5902" s="359" t="s">
        <v>1380</v>
      </c>
      <c r="K5902" s="361" t="s">
        <v>1391</v>
      </c>
      <c r="L5902" s="359" t="s">
        <v>1392</v>
      </c>
      <c r="M5902" s="368">
        <v>2010</v>
      </c>
      <c r="N5902" s="205">
        <v>42782</v>
      </c>
      <c r="O5902" s="203"/>
    </row>
    <row r="5903" spans="1:15" ht="27.75" hidden="1" customHeight="1" x14ac:dyDescent="0.25">
      <c r="A5903" s="203" t="s">
        <v>2200</v>
      </c>
      <c r="B5903" s="202" t="s">
        <v>2436</v>
      </c>
      <c r="C5903" s="203" t="s">
        <v>1833</v>
      </c>
      <c r="D5903" s="202" t="s">
        <v>1836</v>
      </c>
      <c r="E5903" s="202" t="s">
        <v>1837</v>
      </c>
      <c r="F5903" s="202" t="s">
        <v>505</v>
      </c>
      <c r="G5903" s="253">
        <v>7.65</v>
      </c>
      <c r="H5903" s="361" t="s">
        <v>1400</v>
      </c>
      <c r="I5903" s="359" t="s">
        <v>1383</v>
      </c>
      <c r="J5903" s="359" t="s">
        <v>1380</v>
      </c>
      <c r="K5903" s="361" t="s">
        <v>1391</v>
      </c>
      <c r="L5903" s="359" t="s">
        <v>1392</v>
      </c>
      <c r="M5903" s="368">
        <v>2010</v>
      </c>
      <c r="N5903" s="205">
        <v>42782</v>
      </c>
      <c r="O5903" s="203"/>
    </row>
    <row r="5904" spans="1:15" ht="27.75" hidden="1" customHeight="1" x14ac:dyDescent="0.25">
      <c r="A5904" s="203" t="s">
        <v>2200</v>
      </c>
      <c r="B5904" s="202" t="s">
        <v>2436</v>
      </c>
      <c r="C5904" s="203" t="s">
        <v>1833</v>
      </c>
      <c r="D5904" s="202" t="s">
        <v>1836</v>
      </c>
      <c r="E5904" s="202" t="s">
        <v>1837</v>
      </c>
      <c r="F5904" s="202" t="s">
        <v>505</v>
      </c>
      <c r="G5904" s="253">
        <v>4.46</v>
      </c>
      <c r="H5904" s="361" t="s">
        <v>1400</v>
      </c>
      <c r="I5904" s="359" t="s">
        <v>1384</v>
      </c>
      <c r="J5904" s="359" t="s">
        <v>1380</v>
      </c>
      <c r="K5904" s="361" t="s">
        <v>1391</v>
      </c>
      <c r="L5904" s="359" t="s">
        <v>1392</v>
      </c>
      <c r="M5904" s="368">
        <v>2010</v>
      </c>
      <c r="N5904" s="205">
        <v>42782</v>
      </c>
      <c r="O5904" s="203"/>
    </row>
    <row r="5905" spans="1:15" ht="27.75" hidden="1" customHeight="1" x14ac:dyDescent="0.25">
      <c r="A5905" s="203" t="s">
        <v>2200</v>
      </c>
      <c r="B5905" s="202" t="s">
        <v>2436</v>
      </c>
      <c r="C5905" s="203" t="s">
        <v>1833</v>
      </c>
      <c r="D5905" s="202" t="s">
        <v>1836</v>
      </c>
      <c r="E5905" s="202" t="s">
        <v>1837</v>
      </c>
      <c r="F5905" s="202" t="s">
        <v>505</v>
      </c>
      <c r="G5905" s="253">
        <v>2.4300000000000002</v>
      </c>
      <c r="H5905" s="361" t="s">
        <v>1400</v>
      </c>
      <c r="I5905" s="359" t="s">
        <v>1385</v>
      </c>
      <c r="J5905" s="359" t="s">
        <v>1380</v>
      </c>
      <c r="K5905" s="361" t="s">
        <v>1391</v>
      </c>
      <c r="L5905" s="359" t="s">
        <v>1392</v>
      </c>
      <c r="M5905" s="368">
        <v>2010</v>
      </c>
      <c r="N5905" s="205">
        <v>42782</v>
      </c>
      <c r="O5905" s="203"/>
    </row>
    <row r="5906" spans="1:15" ht="27.75" hidden="1" customHeight="1" x14ac:dyDescent="0.25">
      <c r="A5906" s="203" t="s">
        <v>2200</v>
      </c>
      <c r="B5906" s="202" t="s">
        <v>2436</v>
      </c>
      <c r="C5906" s="203" t="s">
        <v>1833</v>
      </c>
      <c r="D5906" s="202" t="s">
        <v>2201</v>
      </c>
      <c r="E5906" s="202" t="s">
        <v>2202</v>
      </c>
      <c r="F5906" s="202" t="s">
        <v>505</v>
      </c>
      <c r="G5906" s="253">
        <v>22.04</v>
      </c>
      <c r="H5906" s="361" t="s">
        <v>527</v>
      </c>
      <c r="I5906" s="359" t="s">
        <v>1379</v>
      </c>
      <c r="J5906" s="359" t="s">
        <v>1380</v>
      </c>
      <c r="K5906" s="361" t="s">
        <v>1391</v>
      </c>
      <c r="L5906" s="359" t="s">
        <v>1392</v>
      </c>
      <c r="M5906" s="368">
        <v>2009</v>
      </c>
      <c r="N5906" s="205">
        <v>42782</v>
      </c>
      <c r="O5906" s="203"/>
    </row>
    <row r="5907" spans="1:15" ht="27.75" hidden="1" customHeight="1" x14ac:dyDescent="0.25">
      <c r="A5907" s="203" t="s">
        <v>2200</v>
      </c>
      <c r="B5907" s="202" t="s">
        <v>2436</v>
      </c>
      <c r="C5907" s="203" t="s">
        <v>1833</v>
      </c>
      <c r="D5907" s="202" t="s">
        <v>2201</v>
      </c>
      <c r="E5907" s="202" t="s">
        <v>2202</v>
      </c>
      <c r="F5907" s="202" t="s">
        <v>505</v>
      </c>
      <c r="G5907" s="253">
        <v>5.93</v>
      </c>
      <c r="H5907" s="361" t="s">
        <v>527</v>
      </c>
      <c r="I5907" s="359" t="s">
        <v>1382</v>
      </c>
      <c r="J5907" s="359" t="s">
        <v>1380</v>
      </c>
      <c r="K5907" s="361" t="s">
        <v>1391</v>
      </c>
      <c r="L5907" s="359" t="s">
        <v>1392</v>
      </c>
      <c r="M5907" s="368">
        <v>2009</v>
      </c>
      <c r="N5907" s="205">
        <v>42782</v>
      </c>
      <c r="O5907" s="203"/>
    </row>
    <row r="5908" spans="1:15" ht="27.75" hidden="1" customHeight="1" x14ac:dyDescent="0.25">
      <c r="A5908" s="203" t="s">
        <v>2200</v>
      </c>
      <c r="B5908" s="202" t="s">
        <v>2436</v>
      </c>
      <c r="C5908" s="203" t="s">
        <v>1833</v>
      </c>
      <c r="D5908" s="202" t="s">
        <v>2201</v>
      </c>
      <c r="E5908" s="202" t="s">
        <v>2202</v>
      </c>
      <c r="F5908" s="202" t="s">
        <v>505</v>
      </c>
      <c r="G5908" s="253">
        <v>4.01</v>
      </c>
      <c r="H5908" s="361" t="s">
        <v>527</v>
      </c>
      <c r="I5908" s="359" t="s">
        <v>1383</v>
      </c>
      <c r="J5908" s="359" t="s">
        <v>1380</v>
      </c>
      <c r="K5908" s="361" t="s">
        <v>1391</v>
      </c>
      <c r="L5908" s="359" t="s">
        <v>1392</v>
      </c>
      <c r="M5908" s="368">
        <v>2009</v>
      </c>
      <c r="N5908" s="205">
        <v>42782</v>
      </c>
      <c r="O5908" s="203"/>
    </row>
    <row r="5909" spans="1:15" ht="27.75" hidden="1" customHeight="1" x14ac:dyDescent="0.25">
      <c r="A5909" s="203" t="s">
        <v>2200</v>
      </c>
      <c r="B5909" s="202" t="s">
        <v>2436</v>
      </c>
      <c r="C5909" s="203" t="s">
        <v>1833</v>
      </c>
      <c r="D5909" s="202" t="s">
        <v>2201</v>
      </c>
      <c r="E5909" s="202" t="s">
        <v>2202</v>
      </c>
      <c r="F5909" s="202" t="s">
        <v>505</v>
      </c>
      <c r="G5909" s="253">
        <v>3.13</v>
      </c>
      <c r="H5909" s="361" t="s">
        <v>527</v>
      </c>
      <c r="I5909" s="359" t="s">
        <v>1384</v>
      </c>
      <c r="J5909" s="359" t="s">
        <v>1380</v>
      </c>
      <c r="K5909" s="361" t="s">
        <v>1391</v>
      </c>
      <c r="L5909" s="359" t="s">
        <v>1392</v>
      </c>
      <c r="M5909" s="368">
        <v>2009</v>
      </c>
      <c r="N5909" s="205">
        <v>42782</v>
      </c>
      <c r="O5909" s="203"/>
    </row>
    <row r="5910" spans="1:15" ht="27.75" hidden="1" customHeight="1" x14ac:dyDescent="0.25">
      <c r="A5910" s="203" t="s">
        <v>2200</v>
      </c>
      <c r="B5910" s="202" t="s">
        <v>2436</v>
      </c>
      <c r="C5910" s="203" t="s">
        <v>1833</v>
      </c>
      <c r="D5910" s="202" t="s">
        <v>2201</v>
      </c>
      <c r="E5910" s="202" t="s">
        <v>2202</v>
      </c>
      <c r="F5910" s="202" t="s">
        <v>505</v>
      </c>
      <c r="G5910" s="253">
        <v>2.2999999999999998</v>
      </c>
      <c r="H5910" s="361" t="s">
        <v>527</v>
      </c>
      <c r="I5910" s="359" t="s">
        <v>1385</v>
      </c>
      <c r="J5910" s="359" t="s">
        <v>1380</v>
      </c>
      <c r="K5910" s="361" t="s">
        <v>1391</v>
      </c>
      <c r="L5910" s="359" t="s">
        <v>1392</v>
      </c>
      <c r="M5910" s="368">
        <v>2009</v>
      </c>
      <c r="N5910" s="205">
        <v>42782</v>
      </c>
      <c r="O5910" s="203"/>
    </row>
    <row r="5911" spans="1:15" ht="27.75" hidden="1" customHeight="1" x14ac:dyDescent="0.25">
      <c r="A5911" s="203" t="s">
        <v>2200</v>
      </c>
      <c r="B5911" s="202" t="s">
        <v>2436</v>
      </c>
      <c r="C5911" s="203" t="s">
        <v>1997</v>
      </c>
      <c r="D5911" s="202" t="s">
        <v>2203</v>
      </c>
      <c r="E5911" s="202" t="s">
        <v>2157</v>
      </c>
      <c r="F5911" s="202" t="s">
        <v>505</v>
      </c>
      <c r="G5911" s="253">
        <v>9.3000000000000007</v>
      </c>
      <c r="H5911" s="361" t="s">
        <v>1390</v>
      </c>
      <c r="I5911" s="359" t="s">
        <v>1379</v>
      </c>
      <c r="J5911" s="359" t="s">
        <v>1380</v>
      </c>
      <c r="K5911" s="359" t="s">
        <v>1391</v>
      </c>
      <c r="L5911" s="359" t="s">
        <v>1392</v>
      </c>
      <c r="M5911" s="368">
        <v>2010</v>
      </c>
      <c r="N5911" s="207" t="s">
        <v>2000</v>
      </c>
      <c r="O5911" s="203"/>
    </row>
    <row r="5912" spans="1:15" ht="27.75" hidden="1" customHeight="1" x14ac:dyDescent="0.25">
      <c r="A5912" s="203" t="s">
        <v>2200</v>
      </c>
      <c r="B5912" s="202" t="s">
        <v>2436</v>
      </c>
      <c r="C5912" s="203" t="s">
        <v>1997</v>
      </c>
      <c r="D5912" s="202" t="s">
        <v>2203</v>
      </c>
      <c r="E5912" s="202" t="s">
        <v>2157</v>
      </c>
      <c r="F5912" s="202" t="s">
        <v>505</v>
      </c>
      <c r="G5912" s="253">
        <v>7.3</v>
      </c>
      <c r="H5912" s="361" t="s">
        <v>1390</v>
      </c>
      <c r="I5912" s="359" t="s">
        <v>1382</v>
      </c>
      <c r="J5912" s="359" t="s">
        <v>1380</v>
      </c>
      <c r="K5912" s="359" t="s">
        <v>1391</v>
      </c>
      <c r="L5912" s="359" t="s">
        <v>1392</v>
      </c>
      <c r="M5912" s="368">
        <v>2010</v>
      </c>
      <c r="N5912" s="207" t="s">
        <v>2000</v>
      </c>
      <c r="O5912" s="203"/>
    </row>
    <row r="5913" spans="1:15" ht="27.75" hidden="1" customHeight="1" x14ac:dyDescent="0.25">
      <c r="A5913" s="203" t="s">
        <v>2200</v>
      </c>
      <c r="B5913" s="202" t="s">
        <v>2436</v>
      </c>
      <c r="C5913" s="203" t="s">
        <v>1997</v>
      </c>
      <c r="D5913" s="202" t="s">
        <v>2203</v>
      </c>
      <c r="E5913" s="202" t="s">
        <v>2157</v>
      </c>
      <c r="F5913" s="202" t="s">
        <v>505</v>
      </c>
      <c r="G5913" s="253">
        <v>6.7</v>
      </c>
      <c r="H5913" s="361" t="s">
        <v>1390</v>
      </c>
      <c r="I5913" s="359" t="s">
        <v>1383</v>
      </c>
      <c r="J5913" s="359" t="s">
        <v>1380</v>
      </c>
      <c r="K5913" s="359" t="s">
        <v>1391</v>
      </c>
      <c r="L5913" s="359" t="s">
        <v>1392</v>
      </c>
      <c r="M5913" s="368">
        <v>2010</v>
      </c>
      <c r="N5913" s="207" t="s">
        <v>2000</v>
      </c>
      <c r="O5913" s="203"/>
    </row>
    <row r="5914" spans="1:15" ht="27.75" hidden="1" customHeight="1" x14ac:dyDescent="0.25">
      <c r="A5914" s="203" t="s">
        <v>2200</v>
      </c>
      <c r="B5914" s="202" t="s">
        <v>2436</v>
      </c>
      <c r="C5914" s="203" t="s">
        <v>1997</v>
      </c>
      <c r="D5914" s="202" t="s">
        <v>2203</v>
      </c>
      <c r="E5914" s="202" t="s">
        <v>2157</v>
      </c>
      <c r="F5914" s="202" t="s">
        <v>505</v>
      </c>
      <c r="G5914" s="253">
        <v>5.9</v>
      </c>
      <c r="H5914" s="361" t="s">
        <v>1390</v>
      </c>
      <c r="I5914" s="359" t="s">
        <v>1384</v>
      </c>
      <c r="J5914" s="359" t="s">
        <v>1380</v>
      </c>
      <c r="K5914" s="359" t="s">
        <v>1391</v>
      </c>
      <c r="L5914" s="359" t="s">
        <v>1392</v>
      </c>
      <c r="M5914" s="368">
        <v>2010</v>
      </c>
      <c r="N5914" s="207" t="s">
        <v>2000</v>
      </c>
      <c r="O5914" s="203"/>
    </row>
    <row r="5915" spans="1:15" ht="27.75" hidden="1" customHeight="1" x14ac:dyDescent="0.25">
      <c r="A5915" s="203" t="s">
        <v>2200</v>
      </c>
      <c r="B5915" s="202" t="s">
        <v>2436</v>
      </c>
      <c r="C5915" s="203" t="s">
        <v>1997</v>
      </c>
      <c r="D5915" s="202" t="s">
        <v>2203</v>
      </c>
      <c r="E5915" s="202" t="s">
        <v>2157</v>
      </c>
      <c r="F5915" s="202" t="s">
        <v>505</v>
      </c>
      <c r="G5915" s="253">
        <v>4.8</v>
      </c>
      <c r="H5915" s="361" t="s">
        <v>1390</v>
      </c>
      <c r="I5915" s="359" t="s">
        <v>1385</v>
      </c>
      <c r="J5915" s="359" t="s">
        <v>1380</v>
      </c>
      <c r="K5915" s="359" t="s">
        <v>1391</v>
      </c>
      <c r="L5915" s="359" t="s">
        <v>1392</v>
      </c>
      <c r="M5915" s="368">
        <v>2010</v>
      </c>
      <c r="N5915" s="207" t="s">
        <v>2000</v>
      </c>
      <c r="O5915" s="203"/>
    </row>
    <row r="5916" spans="1:15" ht="27.75" hidden="1" customHeight="1" x14ac:dyDescent="0.25">
      <c r="A5916" s="203" t="s">
        <v>2200</v>
      </c>
      <c r="B5916" s="202" t="s">
        <v>2436</v>
      </c>
      <c r="C5916" s="203" t="s">
        <v>1997</v>
      </c>
      <c r="D5916" s="202" t="s">
        <v>2204</v>
      </c>
      <c r="E5916" s="202" t="s">
        <v>2205</v>
      </c>
      <c r="F5916" s="202" t="s">
        <v>505</v>
      </c>
      <c r="G5916" s="253">
        <v>0.7</v>
      </c>
      <c r="H5916" s="361" t="s">
        <v>1390</v>
      </c>
      <c r="I5916" s="359" t="s">
        <v>1379</v>
      </c>
      <c r="J5916" s="359" t="s">
        <v>1380</v>
      </c>
      <c r="K5916" s="359" t="s">
        <v>1391</v>
      </c>
      <c r="L5916" s="359" t="s">
        <v>1392</v>
      </c>
      <c r="M5916" s="368">
        <v>2010</v>
      </c>
      <c r="N5916" s="207" t="s">
        <v>2000</v>
      </c>
      <c r="O5916" s="203"/>
    </row>
    <row r="5917" spans="1:15" ht="27.75" hidden="1" customHeight="1" x14ac:dyDescent="0.25">
      <c r="A5917" s="203" t="s">
        <v>2200</v>
      </c>
      <c r="B5917" s="202" t="s">
        <v>2436</v>
      </c>
      <c r="C5917" s="203" t="s">
        <v>1997</v>
      </c>
      <c r="D5917" s="202" t="s">
        <v>2204</v>
      </c>
      <c r="E5917" s="202" t="s">
        <v>2205</v>
      </c>
      <c r="F5917" s="202" t="s">
        <v>505</v>
      </c>
      <c r="G5917" s="253">
        <v>0.5</v>
      </c>
      <c r="H5917" s="361" t="s">
        <v>1390</v>
      </c>
      <c r="I5917" s="359" t="s">
        <v>1382</v>
      </c>
      <c r="J5917" s="359" t="s">
        <v>1380</v>
      </c>
      <c r="K5917" s="359" t="s">
        <v>1391</v>
      </c>
      <c r="L5917" s="359" t="s">
        <v>1392</v>
      </c>
      <c r="M5917" s="368">
        <v>2010</v>
      </c>
      <c r="N5917" s="207" t="s">
        <v>2000</v>
      </c>
      <c r="O5917" s="203"/>
    </row>
    <row r="5918" spans="1:15" ht="27.75" hidden="1" customHeight="1" x14ac:dyDescent="0.25">
      <c r="A5918" s="203" t="s">
        <v>2200</v>
      </c>
      <c r="B5918" s="202" t="s">
        <v>2436</v>
      </c>
      <c r="C5918" s="203" t="s">
        <v>1997</v>
      </c>
      <c r="D5918" s="202" t="s">
        <v>2204</v>
      </c>
      <c r="E5918" s="202" t="s">
        <v>2205</v>
      </c>
      <c r="F5918" s="202" t="s">
        <v>505</v>
      </c>
      <c r="G5918" s="253">
        <v>0.4</v>
      </c>
      <c r="H5918" s="361" t="s">
        <v>1390</v>
      </c>
      <c r="I5918" s="359" t="s">
        <v>1383</v>
      </c>
      <c r="J5918" s="359" t="s">
        <v>1380</v>
      </c>
      <c r="K5918" s="359" t="s">
        <v>1391</v>
      </c>
      <c r="L5918" s="359" t="s">
        <v>1392</v>
      </c>
      <c r="M5918" s="368">
        <v>2010</v>
      </c>
      <c r="N5918" s="207" t="s">
        <v>2000</v>
      </c>
      <c r="O5918" s="203"/>
    </row>
    <row r="5919" spans="1:15" ht="27.75" hidden="1" customHeight="1" x14ac:dyDescent="0.25">
      <c r="A5919" s="203" t="s">
        <v>2200</v>
      </c>
      <c r="B5919" s="202" t="s">
        <v>2436</v>
      </c>
      <c r="C5919" s="203" t="s">
        <v>1997</v>
      </c>
      <c r="D5919" s="202" t="s">
        <v>2204</v>
      </c>
      <c r="E5919" s="202" t="s">
        <v>2205</v>
      </c>
      <c r="F5919" s="202" t="s">
        <v>505</v>
      </c>
      <c r="G5919" s="253">
        <v>0.4</v>
      </c>
      <c r="H5919" s="361" t="s">
        <v>1390</v>
      </c>
      <c r="I5919" s="359" t="s">
        <v>1384</v>
      </c>
      <c r="J5919" s="359" t="s">
        <v>1380</v>
      </c>
      <c r="K5919" s="359" t="s">
        <v>1391</v>
      </c>
      <c r="L5919" s="359" t="s">
        <v>1392</v>
      </c>
      <c r="M5919" s="368">
        <v>2010</v>
      </c>
      <c r="N5919" s="207" t="s">
        <v>2000</v>
      </c>
      <c r="O5919" s="203"/>
    </row>
    <row r="5920" spans="1:15" ht="27.75" hidden="1" customHeight="1" x14ac:dyDescent="0.25">
      <c r="A5920" s="203" t="s">
        <v>2200</v>
      </c>
      <c r="B5920" s="202" t="s">
        <v>2436</v>
      </c>
      <c r="C5920" s="203" t="s">
        <v>1997</v>
      </c>
      <c r="D5920" s="202" t="s">
        <v>2204</v>
      </c>
      <c r="E5920" s="202" t="s">
        <v>2205</v>
      </c>
      <c r="F5920" s="202" t="s">
        <v>505</v>
      </c>
      <c r="G5920" s="253">
        <v>0.3</v>
      </c>
      <c r="H5920" s="361" t="s">
        <v>1390</v>
      </c>
      <c r="I5920" s="359" t="s">
        <v>1385</v>
      </c>
      <c r="J5920" s="359" t="s">
        <v>1380</v>
      </c>
      <c r="K5920" s="359" t="s">
        <v>1391</v>
      </c>
      <c r="L5920" s="359" t="s">
        <v>1392</v>
      </c>
      <c r="M5920" s="368">
        <v>2010</v>
      </c>
      <c r="N5920" s="207" t="s">
        <v>2000</v>
      </c>
      <c r="O5920" s="203"/>
    </row>
    <row r="5921" spans="1:15" ht="27.75" hidden="1" customHeight="1" x14ac:dyDescent="0.25">
      <c r="A5921" s="203" t="s">
        <v>2200</v>
      </c>
      <c r="B5921" s="202" t="s">
        <v>2436</v>
      </c>
      <c r="C5921" s="203" t="s">
        <v>1403</v>
      </c>
      <c r="D5921" s="202" t="s">
        <v>1404</v>
      </c>
      <c r="E5921" s="202" t="s">
        <v>1405</v>
      </c>
      <c r="F5921" s="202" t="s">
        <v>475</v>
      </c>
      <c r="G5921" s="253">
        <v>154</v>
      </c>
      <c r="H5921" s="361" t="s">
        <v>1406</v>
      </c>
      <c r="I5921" s="359" t="s">
        <v>1407</v>
      </c>
      <c r="J5921" s="359" t="s">
        <v>1380</v>
      </c>
      <c r="K5921" s="359" t="s">
        <v>22</v>
      </c>
      <c r="L5921" s="359" t="s">
        <v>1408</v>
      </c>
      <c r="M5921" s="368" t="s">
        <v>1407</v>
      </c>
      <c r="N5921" s="205">
        <v>42486</v>
      </c>
      <c r="O5921" s="203"/>
    </row>
    <row r="5922" spans="1:15" ht="27.75" hidden="1" customHeight="1" x14ac:dyDescent="0.25">
      <c r="A5922" s="203" t="s">
        <v>2206</v>
      </c>
      <c r="B5922" s="202" t="s">
        <v>637</v>
      </c>
      <c r="C5922" s="203" t="s">
        <v>1556</v>
      </c>
      <c r="D5922" s="202" t="s">
        <v>641</v>
      </c>
      <c r="E5922" s="202" t="s">
        <v>1557</v>
      </c>
      <c r="F5922" s="202" t="s">
        <v>475</v>
      </c>
      <c r="G5922" s="253">
        <v>42.2</v>
      </c>
      <c r="H5922" s="361" t="s">
        <v>1414</v>
      </c>
      <c r="I5922" s="359" t="s">
        <v>1407</v>
      </c>
      <c r="J5922" s="358">
        <v>0.3</v>
      </c>
      <c r="K5922" s="359" t="s">
        <v>1113</v>
      </c>
      <c r="L5922" s="359" t="s">
        <v>1392</v>
      </c>
      <c r="M5922" s="368">
        <v>1988</v>
      </c>
      <c r="N5922" s="207" t="s">
        <v>1558</v>
      </c>
      <c r="O5922" s="203"/>
    </row>
    <row r="5923" spans="1:15" ht="27.75" hidden="1" customHeight="1" x14ac:dyDescent="0.25">
      <c r="A5923" s="203" t="s">
        <v>2206</v>
      </c>
      <c r="B5923" s="203" t="s">
        <v>637</v>
      </c>
      <c r="C5923" s="203" t="s">
        <v>1559</v>
      </c>
      <c r="D5923" s="203" t="s">
        <v>2207</v>
      </c>
      <c r="E5923" s="203" t="s">
        <v>2208</v>
      </c>
      <c r="F5923" s="203" t="s">
        <v>505</v>
      </c>
      <c r="G5923" s="257">
        <v>6.6</v>
      </c>
      <c r="H5923" s="361" t="s">
        <v>1400</v>
      </c>
      <c r="I5923" s="361" t="s">
        <v>1379</v>
      </c>
      <c r="J5923" s="275">
        <v>0.91</v>
      </c>
      <c r="K5923" s="361" t="s">
        <v>1391</v>
      </c>
      <c r="L5923" s="361" t="s">
        <v>1392</v>
      </c>
      <c r="M5923" s="370">
        <v>2010</v>
      </c>
      <c r="N5923" s="207">
        <v>43881</v>
      </c>
      <c r="O5923" s="223" t="s">
        <v>1537</v>
      </c>
    </row>
    <row r="5924" spans="1:15" ht="27.75" hidden="1" customHeight="1" x14ac:dyDescent="0.25">
      <c r="A5924" s="203" t="s">
        <v>2206</v>
      </c>
      <c r="B5924" s="203" t="s">
        <v>637</v>
      </c>
      <c r="C5924" s="203" t="s">
        <v>1559</v>
      </c>
      <c r="D5924" s="203" t="s">
        <v>2207</v>
      </c>
      <c r="E5924" s="203" t="s">
        <v>2208</v>
      </c>
      <c r="F5924" s="203" t="s">
        <v>505</v>
      </c>
      <c r="G5924" s="257">
        <v>1.6</v>
      </c>
      <c r="H5924" s="361" t="s">
        <v>1400</v>
      </c>
      <c r="I5924" s="361" t="s">
        <v>1382</v>
      </c>
      <c r="J5924" s="275">
        <v>0.91</v>
      </c>
      <c r="K5924" s="361" t="s">
        <v>1391</v>
      </c>
      <c r="L5924" s="361" t="s">
        <v>1392</v>
      </c>
      <c r="M5924" s="370">
        <v>2010</v>
      </c>
      <c r="N5924" s="207">
        <v>43881</v>
      </c>
      <c r="O5924" s="223" t="s">
        <v>1537</v>
      </c>
    </row>
    <row r="5925" spans="1:15" ht="27.75" hidden="1" customHeight="1" x14ac:dyDescent="0.25">
      <c r="A5925" s="203" t="s">
        <v>2206</v>
      </c>
      <c r="B5925" s="203" t="s">
        <v>637</v>
      </c>
      <c r="C5925" s="203" t="s">
        <v>1559</v>
      </c>
      <c r="D5925" s="203" t="s">
        <v>2207</v>
      </c>
      <c r="E5925" s="203" t="s">
        <v>2208</v>
      </c>
      <c r="F5925" s="203" t="s">
        <v>505</v>
      </c>
      <c r="G5925" s="257">
        <v>0.49</v>
      </c>
      <c r="H5925" s="361" t="s">
        <v>1400</v>
      </c>
      <c r="I5925" s="361" t="s">
        <v>1383</v>
      </c>
      <c r="J5925" s="275">
        <v>0.91</v>
      </c>
      <c r="K5925" s="361" t="s">
        <v>1391</v>
      </c>
      <c r="L5925" s="361" t="s">
        <v>1392</v>
      </c>
      <c r="M5925" s="370">
        <v>2010</v>
      </c>
      <c r="N5925" s="207">
        <v>43881</v>
      </c>
      <c r="O5925" s="223" t="s">
        <v>1537</v>
      </c>
    </row>
    <row r="5926" spans="1:15" ht="27.75" hidden="1" customHeight="1" x14ac:dyDescent="0.25">
      <c r="A5926" s="203" t="s">
        <v>2206</v>
      </c>
      <c r="B5926" s="203" t="s">
        <v>637</v>
      </c>
      <c r="C5926" s="203" t="s">
        <v>1559</v>
      </c>
      <c r="D5926" s="203" t="s">
        <v>2207</v>
      </c>
      <c r="E5926" s="203" t="s">
        <v>2208</v>
      </c>
      <c r="F5926" s="203" t="s">
        <v>505</v>
      </c>
      <c r="G5926" s="257">
        <v>0.1</v>
      </c>
      <c r="H5926" s="361" t="s">
        <v>1400</v>
      </c>
      <c r="I5926" s="361" t="s">
        <v>1384</v>
      </c>
      <c r="J5926" s="275">
        <v>0.91</v>
      </c>
      <c r="K5926" s="361" t="s">
        <v>1391</v>
      </c>
      <c r="L5926" s="361" t="s">
        <v>1392</v>
      </c>
      <c r="M5926" s="370">
        <v>2010</v>
      </c>
      <c r="N5926" s="207">
        <v>43881</v>
      </c>
      <c r="O5926" s="223" t="s">
        <v>1537</v>
      </c>
    </row>
    <row r="5927" spans="1:15" ht="27.75" hidden="1" customHeight="1" x14ac:dyDescent="0.25">
      <c r="A5927" s="203" t="s">
        <v>2206</v>
      </c>
      <c r="B5927" s="203" t="s">
        <v>637</v>
      </c>
      <c r="C5927" s="203" t="s">
        <v>1559</v>
      </c>
      <c r="D5927" s="203" t="s">
        <v>2207</v>
      </c>
      <c r="E5927" s="203" t="s">
        <v>2208</v>
      </c>
      <c r="F5927" s="203" t="s">
        <v>505</v>
      </c>
      <c r="G5927" s="257" t="s">
        <v>515</v>
      </c>
      <c r="H5927" s="361" t="s">
        <v>1400</v>
      </c>
      <c r="I5927" s="361" t="s">
        <v>1385</v>
      </c>
      <c r="J5927" s="275">
        <v>0.91</v>
      </c>
      <c r="K5927" s="361" t="s">
        <v>1391</v>
      </c>
      <c r="L5927" s="361" t="s">
        <v>1392</v>
      </c>
      <c r="M5927" s="370">
        <v>2010</v>
      </c>
      <c r="N5927" s="207">
        <v>43881</v>
      </c>
      <c r="O5927" s="223" t="s">
        <v>1537</v>
      </c>
    </row>
    <row r="5928" spans="1:15" ht="27.75" hidden="1" customHeight="1" x14ac:dyDescent="0.25">
      <c r="A5928" s="203" t="s">
        <v>2206</v>
      </c>
      <c r="B5928" s="202" t="s">
        <v>637</v>
      </c>
      <c r="C5928" s="203" t="s">
        <v>1568</v>
      </c>
      <c r="D5928" s="202" t="s">
        <v>1569</v>
      </c>
      <c r="E5928" s="202" t="s">
        <v>1557</v>
      </c>
      <c r="F5928" s="202" t="s">
        <v>475</v>
      </c>
      <c r="G5928" s="253">
        <v>108</v>
      </c>
      <c r="H5928" s="361" t="s">
        <v>1400</v>
      </c>
      <c r="I5928" s="359" t="s">
        <v>1379</v>
      </c>
      <c r="J5928" s="274">
        <v>0.38</v>
      </c>
      <c r="K5928" s="359" t="s">
        <v>1391</v>
      </c>
      <c r="L5928" s="359" t="s">
        <v>1392</v>
      </c>
      <c r="M5928" s="368">
        <v>2010</v>
      </c>
      <c r="N5928" s="205">
        <v>43627</v>
      </c>
      <c r="O5928" s="203" t="s">
        <v>1537</v>
      </c>
    </row>
    <row r="5929" spans="1:15" ht="27.75" hidden="1" customHeight="1" x14ac:dyDescent="0.25">
      <c r="A5929" s="203" t="s">
        <v>2206</v>
      </c>
      <c r="B5929" s="202" t="s">
        <v>637</v>
      </c>
      <c r="C5929" s="203" t="s">
        <v>1568</v>
      </c>
      <c r="D5929" s="202" t="s">
        <v>1569</v>
      </c>
      <c r="E5929" s="202" t="s">
        <v>1557</v>
      </c>
      <c r="F5929" s="202" t="s">
        <v>475</v>
      </c>
      <c r="G5929" s="253">
        <v>21</v>
      </c>
      <c r="H5929" s="361" t="s">
        <v>1400</v>
      </c>
      <c r="I5929" s="359" t="s">
        <v>1382</v>
      </c>
      <c r="J5929" s="274">
        <v>0.38</v>
      </c>
      <c r="K5929" s="359" t="s">
        <v>1391</v>
      </c>
      <c r="L5929" s="359" t="s">
        <v>1392</v>
      </c>
      <c r="M5929" s="368">
        <v>2010</v>
      </c>
      <c r="N5929" s="205">
        <v>43627</v>
      </c>
      <c r="O5929" s="203" t="s">
        <v>1537</v>
      </c>
    </row>
    <row r="5930" spans="1:15" ht="27.75" hidden="1" customHeight="1" x14ac:dyDescent="0.25">
      <c r="A5930" s="203" t="s">
        <v>2206</v>
      </c>
      <c r="B5930" s="202" t="s">
        <v>637</v>
      </c>
      <c r="C5930" s="203" t="s">
        <v>1568</v>
      </c>
      <c r="D5930" s="202" t="s">
        <v>1569</v>
      </c>
      <c r="E5930" s="202" t="s">
        <v>1557</v>
      </c>
      <c r="F5930" s="202" t="s">
        <v>475</v>
      </c>
      <c r="G5930" s="253">
        <v>3.6</v>
      </c>
      <c r="H5930" s="361" t="s">
        <v>1400</v>
      </c>
      <c r="I5930" s="359" t="s">
        <v>1383</v>
      </c>
      <c r="J5930" s="274">
        <v>0.38</v>
      </c>
      <c r="K5930" s="359" t="s">
        <v>1391</v>
      </c>
      <c r="L5930" s="359" t="s">
        <v>1392</v>
      </c>
      <c r="M5930" s="368">
        <v>2010</v>
      </c>
      <c r="N5930" s="205">
        <v>43627</v>
      </c>
      <c r="O5930" s="203" t="s">
        <v>1537</v>
      </c>
    </row>
    <row r="5931" spans="1:15" ht="27.75" hidden="1" customHeight="1" x14ac:dyDescent="0.25">
      <c r="A5931" s="203" t="s">
        <v>2206</v>
      </c>
      <c r="B5931" s="202" t="s">
        <v>637</v>
      </c>
      <c r="C5931" s="203" t="s">
        <v>1568</v>
      </c>
      <c r="D5931" s="202" t="s">
        <v>1569</v>
      </c>
      <c r="E5931" s="202" t="s">
        <v>1557</v>
      </c>
      <c r="F5931" s="202" t="s">
        <v>475</v>
      </c>
      <c r="G5931" s="253">
        <v>0.45</v>
      </c>
      <c r="H5931" s="361" t="s">
        <v>1400</v>
      </c>
      <c r="I5931" s="359" t="s">
        <v>1384</v>
      </c>
      <c r="J5931" s="274">
        <v>0.38</v>
      </c>
      <c r="K5931" s="359" t="s">
        <v>1391</v>
      </c>
      <c r="L5931" s="359" t="s">
        <v>1392</v>
      </c>
      <c r="M5931" s="368">
        <v>2010</v>
      </c>
      <c r="N5931" s="205">
        <v>43627</v>
      </c>
      <c r="O5931" s="203" t="s">
        <v>1537</v>
      </c>
    </row>
    <row r="5932" spans="1:15" ht="27.75" hidden="1" customHeight="1" x14ac:dyDescent="0.25">
      <c r="A5932" s="203" t="s">
        <v>2206</v>
      </c>
      <c r="B5932" s="202" t="s">
        <v>637</v>
      </c>
      <c r="C5932" s="203" t="s">
        <v>1568</v>
      </c>
      <c r="D5932" s="202" t="s">
        <v>1569</v>
      </c>
      <c r="E5932" s="202" t="s">
        <v>1557</v>
      </c>
      <c r="F5932" s="202" t="s">
        <v>475</v>
      </c>
      <c r="G5932" s="253">
        <v>1</v>
      </c>
      <c r="H5932" s="361" t="s">
        <v>1400</v>
      </c>
      <c r="I5932" s="359" t="s">
        <v>1385</v>
      </c>
      <c r="J5932" s="274">
        <v>0.38</v>
      </c>
      <c r="K5932" s="359" t="s">
        <v>1391</v>
      </c>
      <c r="L5932" s="359" t="s">
        <v>1392</v>
      </c>
      <c r="M5932" s="368">
        <v>2010</v>
      </c>
      <c r="N5932" s="205">
        <v>43627</v>
      </c>
      <c r="O5932" s="203" t="s">
        <v>1537</v>
      </c>
    </row>
    <row r="5933" spans="1:15" ht="27.75" hidden="1" customHeight="1" x14ac:dyDescent="0.25">
      <c r="A5933" s="203" t="s">
        <v>2206</v>
      </c>
      <c r="B5933" s="202" t="s">
        <v>637</v>
      </c>
      <c r="C5933" s="203" t="s">
        <v>2076</v>
      </c>
      <c r="D5933" s="202" t="s">
        <v>2209</v>
      </c>
      <c r="E5933" s="202" t="s">
        <v>2078</v>
      </c>
      <c r="F5933" s="202" t="s">
        <v>505</v>
      </c>
      <c r="G5933" s="253">
        <v>46.4</v>
      </c>
      <c r="H5933" s="361" t="s">
        <v>1400</v>
      </c>
      <c r="I5933" s="359" t="s">
        <v>1379</v>
      </c>
      <c r="J5933" s="359" t="s">
        <v>1380</v>
      </c>
      <c r="K5933" s="359" t="s">
        <v>9</v>
      </c>
      <c r="L5933" s="359" t="s">
        <v>1392</v>
      </c>
      <c r="M5933" s="368">
        <v>1996</v>
      </c>
      <c r="N5933" s="205">
        <v>41660</v>
      </c>
      <c r="O5933" s="203"/>
    </row>
    <row r="5934" spans="1:15" ht="27.75" hidden="1" customHeight="1" x14ac:dyDescent="0.25">
      <c r="A5934" s="203" t="s">
        <v>2206</v>
      </c>
      <c r="B5934" s="202" t="s">
        <v>637</v>
      </c>
      <c r="C5934" s="203" t="s">
        <v>2076</v>
      </c>
      <c r="D5934" s="202" t="s">
        <v>2209</v>
      </c>
      <c r="E5934" s="202" t="s">
        <v>2078</v>
      </c>
      <c r="F5934" s="202" t="s">
        <v>505</v>
      </c>
      <c r="G5934" s="253">
        <v>7.7</v>
      </c>
      <c r="H5934" s="361" t="s">
        <v>1400</v>
      </c>
      <c r="I5934" s="359" t="s">
        <v>1382</v>
      </c>
      <c r="J5934" s="359" t="s">
        <v>1380</v>
      </c>
      <c r="K5934" s="359" t="s">
        <v>9</v>
      </c>
      <c r="L5934" s="359" t="s">
        <v>1392</v>
      </c>
      <c r="M5934" s="368">
        <v>1996</v>
      </c>
      <c r="N5934" s="205">
        <v>41660</v>
      </c>
      <c r="O5934" s="203"/>
    </row>
    <row r="5935" spans="1:15" ht="27.75" hidden="1" customHeight="1" x14ac:dyDescent="0.25">
      <c r="A5935" s="203" t="s">
        <v>2206</v>
      </c>
      <c r="B5935" s="202" t="s">
        <v>637</v>
      </c>
      <c r="C5935" s="203" t="s">
        <v>2076</v>
      </c>
      <c r="D5935" s="202" t="s">
        <v>2209</v>
      </c>
      <c r="E5935" s="202" t="s">
        <v>2078</v>
      </c>
      <c r="F5935" s="202" t="s">
        <v>505</v>
      </c>
      <c r="G5935" s="253">
        <v>3</v>
      </c>
      <c r="H5935" s="361" t="s">
        <v>1400</v>
      </c>
      <c r="I5935" s="359" t="s">
        <v>1383</v>
      </c>
      <c r="J5935" s="359" t="s">
        <v>1380</v>
      </c>
      <c r="K5935" s="359" t="s">
        <v>9</v>
      </c>
      <c r="L5935" s="359" t="s">
        <v>1392</v>
      </c>
      <c r="M5935" s="368">
        <v>1996</v>
      </c>
      <c r="N5935" s="205">
        <v>41660</v>
      </c>
      <c r="O5935" s="203"/>
    </row>
    <row r="5936" spans="1:15" ht="27.75" hidden="1" customHeight="1" x14ac:dyDescent="0.25">
      <c r="A5936" s="203" t="s">
        <v>2206</v>
      </c>
      <c r="B5936" s="202" t="s">
        <v>637</v>
      </c>
      <c r="C5936" s="203" t="s">
        <v>2076</v>
      </c>
      <c r="D5936" s="202" t="s">
        <v>2209</v>
      </c>
      <c r="E5936" s="202" t="s">
        <v>2078</v>
      </c>
      <c r="F5936" s="202" t="s">
        <v>505</v>
      </c>
      <c r="G5936" s="253" t="s">
        <v>515</v>
      </c>
      <c r="H5936" s="361" t="s">
        <v>1400</v>
      </c>
      <c r="I5936" s="359" t="s">
        <v>1384</v>
      </c>
      <c r="J5936" s="359" t="s">
        <v>1380</v>
      </c>
      <c r="K5936" s="359" t="s">
        <v>9</v>
      </c>
      <c r="L5936" s="359" t="s">
        <v>1392</v>
      </c>
      <c r="M5936" s="368">
        <v>1996</v>
      </c>
      <c r="N5936" s="205">
        <v>41660</v>
      </c>
      <c r="O5936" s="203"/>
    </row>
    <row r="5937" spans="1:15" ht="27.75" hidden="1" customHeight="1" x14ac:dyDescent="0.25">
      <c r="A5937" s="203" t="s">
        <v>2206</v>
      </c>
      <c r="B5937" s="202" t="s">
        <v>637</v>
      </c>
      <c r="C5937" s="203" t="s">
        <v>2076</v>
      </c>
      <c r="D5937" s="202" t="s">
        <v>2209</v>
      </c>
      <c r="E5937" s="202" t="s">
        <v>2078</v>
      </c>
      <c r="F5937" s="202" t="s">
        <v>505</v>
      </c>
      <c r="G5937" s="253" t="s">
        <v>515</v>
      </c>
      <c r="H5937" s="361" t="s">
        <v>1400</v>
      </c>
      <c r="I5937" s="359" t="s">
        <v>1385</v>
      </c>
      <c r="J5937" s="359" t="s">
        <v>1380</v>
      </c>
      <c r="K5937" s="359" t="s">
        <v>9</v>
      </c>
      <c r="L5937" s="359" t="s">
        <v>1392</v>
      </c>
      <c r="M5937" s="368">
        <v>1996</v>
      </c>
      <c r="N5937" s="205">
        <v>41660</v>
      </c>
      <c r="O5937" s="203"/>
    </row>
    <row r="5938" spans="1:15" ht="27.75" hidden="1" customHeight="1" x14ac:dyDescent="0.25">
      <c r="A5938" s="203" t="s">
        <v>2206</v>
      </c>
      <c r="B5938" s="202" t="s">
        <v>637</v>
      </c>
      <c r="C5938" s="203" t="s">
        <v>2076</v>
      </c>
      <c r="D5938" s="202" t="s">
        <v>2210</v>
      </c>
      <c r="E5938" s="202" t="s">
        <v>2078</v>
      </c>
      <c r="F5938" s="202" t="s">
        <v>505</v>
      </c>
      <c r="G5938" s="253">
        <v>34.799999999999997</v>
      </c>
      <c r="H5938" s="361" t="s">
        <v>1400</v>
      </c>
      <c r="I5938" s="359" t="s">
        <v>1379</v>
      </c>
      <c r="J5938" s="359" t="s">
        <v>1380</v>
      </c>
      <c r="K5938" s="359" t="s">
        <v>9</v>
      </c>
      <c r="L5938" s="359" t="s">
        <v>1392</v>
      </c>
      <c r="M5938" s="368">
        <v>1996</v>
      </c>
      <c r="N5938" s="205">
        <v>41660</v>
      </c>
      <c r="O5938" s="203"/>
    </row>
    <row r="5939" spans="1:15" ht="27.75" hidden="1" customHeight="1" x14ac:dyDescent="0.25">
      <c r="A5939" s="203" t="s">
        <v>2206</v>
      </c>
      <c r="B5939" s="202" t="s">
        <v>637</v>
      </c>
      <c r="C5939" s="203" t="s">
        <v>2076</v>
      </c>
      <c r="D5939" s="202" t="s">
        <v>2210</v>
      </c>
      <c r="E5939" s="202" t="s">
        <v>2078</v>
      </c>
      <c r="F5939" s="202" t="s">
        <v>505</v>
      </c>
      <c r="G5939" s="253">
        <v>5.7</v>
      </c>
      <c r="H5939" s="361" t="s">
        <v>1400</v>
      </c>
      <c r="I5939" s="359" t="s">
        <v>1382</v>
      </c>
      <c r="J5939" s="359" t="s">
        <v>1380</v>
      </c>
      <c r="K5939" s="359" t="s">
        <v>9</v>
      </c>
      <c r="L5939" s="359" t="s">
        <v>1392</v>
      </c>
      <c r="M5939" s="368">
        <v>1996</v>
      </c>
      <c r="N5939" s="205">
        <v>41660</v>
      </c>
      <c r="O5939" s="203"/>
    </row>
    <row r="5940" spans="1:15" ht="27.75" hidden="1" customHeight="1" x14ac:dyDescent="0.25">
      <c r="A5940" s="203" t="s">
        <v>2206</v>
      </c>
      <c r="B5940" s="202" t="s">
        <v>637</v>
      </c>
      <c r="C5940" s="203" t="s">
        <v>2076</v>
      </c>
      <c r="D5940" s="202" t="s">
        <v>2210</v>
      </c>
      <c r="E5940" s="202" t="s">
        <v>2078</v>
      </c>
      <c r="F5940" s="202" t="s">
        <v>505</v>
      </c>
      <c r="G5940" s="253">
        <v>2.2000000000000002</v>
      </c>
      <c r="H5940" s="361" t="s">
        <v>1400</v>
      </c>
      <c r="I5940" s="359" t="s">
        <v>1383</v>
      </c>
      <c r="J5940" s="359" t="s">
        <v>1380</v>
      </c>
      <c r="K5940" s="359" t="s">
        <v>9</v>
      </c>
      <c r="L5940" s="359" t="s">
        <v>1392</v>
      </c>
      <c r="M5940" s="368">
        <v>1996</v>
      </c>
      <c r="N5940" s="205">
        <v>41660</v>
      </c>
      <c r="O5940" s="203"/>
    </row>
    <row r="5941" spans="1:15" ht="27.75" hidden="1" customHeight="1" x14ac:dyDescent="0.25">
      <c r="A5941" s="203" t="s">
        <v>2206</v>
      </c>
      <c r="B5941" s="202" t="s">
        <v>637</v>
      </c>
      <c r="C5941" s="203" t="s">
        <v>2076</v>
      </c>
      <c r="D5941" s="202" t="s">
        <v>2210</v>
      </c>
      <c r="E5941" s="202" t="s">
        <v>2078</v>
      </c>
      <c r="F5941" s="202" t="s">
        <v>505</v>
      </c>
      <c r="G5941" s="253" t="s">
        <v>515</v>
      </c>
      <c r="H5941" s="361" t="s">
        <v>1400</v>
      </c>
      <c r="I5941" s="359" t="s">
        <v>1384</v>
      </c>
      <c r="J5941" s="359" t="s">
        <v>1380</v>
      </c>
      <c r="K5941" s="359" t="s">
        <v>9</v>
      </c>
      <c r="L5941" s="359" t="s">
        <v>1392</v>
      </c>
      <c r="M5941" s="368">
        <v>1996</v>
      </c>
      <c r="N5941" s="205">
        <v>41660</v>
      </c>
      <c r="O5941" s="203"/>
    </row>
    <row r="5942" spans="1:15" ht="27.75" hidden="1" customHeight="1" x14ac:dyDescent="0.25">
      <c r="A5942" s="203" t="s">
        <v>2206</v>
      </c>
      <c r="B5942" s="202" t="s">
        <v>637</v>
      </c>
      <c r="C5942" s="203" t="s">
        <v>2076</v>
      </c>
      <c r="D5942" s="202" t="s">
        <v>2210</v>
      </c>
      <c r="E5942" s="202" t="s">
        <v>2078</v>
      </c>
      <c r="F5942" s="202" t="s">
        <v>505</v>
      </c>
      <c r="G5942" s="253" t="s">
        <v>515</v>
      </c>
      <c r="H5942" s="361" t="s">
        <v>1400</v>
      </c>
      <c r="I5942" s="359" t="s">
        <v>1385</v>
      </c>
      <c r="J5942" s="359" t="s">
        <v>1380</v>
      </c>
      <c r="K5942" s="359" t="s">
        <v>9</v>
      </c>
      <c r="L5942" s="359" t="s">
        <v>1392</v>
      </c>
      <c r="M5942" s="368">
        <v>1996</v>
      </c>
      <c r="N5942" s="205">
        <v>41660</v>
      </c>
      <c r="O5942" s="203"/>
    </row>
    <row r="5943" spans="1:15" ht="27.75" hidden="1" customHeight="1" x14ac:dyDescent="0.25">
      <c r="A5943" s="203" t="s">
        <v>2206</v>
      </c>
      <c r="B5943" s="202" t="s">
        <v>637</v>
      </c>
      <c r="C5943" s="203" t="s">
        <v>1403</v>
      </c>
      <c r="D5943" s="202" t="s">
        <v>1404</v>
      </c>
      <c r="E5943" s="202" t="s">
        <v>1405</v>
      </c>
      <c r="F5943" s="202" t="s">
        <v>475</v>
      </c>
      <c r="G5943" s="253">
        <v>154</v>
      </c>
      <c r="H5943" s="361" t="s">
        <v>1406</v>
      </c>
      <c r="I5943" s="359" t="s">
        <v>1407</v>
      </c>
      <c r="J5943" s="359" t="s">
        <v>1380</v>
      </c>
      <c r="K5943" s="359" t="s">
        <v>22</v>
      </c>
      <c r="L5943" s="359" t="s">
        <v>1408</v>
      </c>
      <c r="M5943" s="368" t="s">
        <v>1407</v>
      </c>
      <c r="N5943" s="205">
        <v>42486</v>
      </c>
      <c r="O5943" s="203"/>
    </row>
    <row r="5944" spans="1:15" ht="27.75" hidden="1" customHeight="1" x14ac:dyDescent="0.25">
      <c r="A5944" s="203" t="s">
        <v>2206</v>
      </c>
      <c r="B5944" s="269" t="s">
        <v>637</v>
      </c>
      <c r="C5944" s="226" t="s">
        <v>2568</v>
      </c>
      <c r="D5944" s="269" t="s">
        <v>2575</v>
      </c>
      <c r="E5944" s="269" t="s">
        <v>1557</v>
      </c>
      <c r="F5944" s="269" t="s">
        <v>2574</v>
      </c>
      <c r="G5944" s="373">
        <v>7.23</v>
      </c>
      <c r="H5944" s="225" t="s">
        <v>488</v>
      </c>
      <c r="I5944" s="372" t="s">
        <v>1379</v>
      </c>
      <c r="J5944" s="374">
        <v>0</v>
      </c>
      <c r="K5944" s="269" t="s">
        <v>22</v>
      </c>
      <c r="L5944" s="269" t="s">
        <v>1392</v>
      </c>
      <c r="M5944" s="369">
        <v>2010</v>
      </c>
      <c r="N5944" s="375">
        <v>43873</v>
      </c>
      <c r="O5944" s="226" t="s">
        <v>2569</v>
      </c>
    </row>
    <row r="5945" spans="1:15" ht="27.75" hidden="1" customHeight="1" x14ac:dyDescent="0.25">
      <c r="A5945" s="203" t="s">
        <v>2206</v>
      </c>
      <c r="B5945" s="269" t="s">
        <v>637</v>
      </c>
      <c r="C5945" s="226" t="s">
        <v>2568</v>
      </c>
      <c r="D5945" s="269" t="s">
        <v>2575</v>
      </c>
      <c r="E5945" s="269" t="s">
        <v>1557</v>
      </c>
      <c r="F5945" s="269" t="s">
        <v>2574</v>
      </c>
      <c r="G5945" s="373">
        <v>2.68</v>
      </c>
      <c r="H5945" s="225" t="s">
        <v>488</v>
      </c>
      <c r="I5945" s="372" t="s">
        <v>1382</v>
      </c>
      <c r="J5945" s="374">
        <v>0</v>
      </c>
      <c r="K5945" s="269" t="s">
        <v>22</v>
      </c>
      <c r="L5945" s="269" t="s">
        <v>1392</v>
      </c>
      <c r="M5945" s="369">
        <v>2010</v>
      </c>
      <c r="N5945" s="375">
        <v>43873</v>
      </c>
      <c r="O5945" s="226" t="s">
        <v>2569</v>
      </c>
    </row>
    <row r="5946" spans="1:15" ht="27.75" hidden="1" customHeight="1" x14ac:dyDescent="0.25">
      <c r="A5946" s="203" t="s">
        <v>2206</v>
      </c>
      <c r="B5946" s="269" t="s">
        <v>637</v>
      </c>
      <c r="C5946" s="226" t="s">
        <v>2568</v>
      </c>
      <c r="D5946" s="269" t="s">
        <v>2575</v>
      </c>
      <c r="E5946" s="269" t="s">
        <v>1557</v>
      </c>
      <c r="F5946" s="269" t="s">
        <v>2574</v>
      </c>
      <c r="G5946" s="373">
        <v>1.08</v>
      </c>
      <c r="H5946" s="225" t="s">
        <v>488</v>
      </c>
      <c r="I5946" s="372" t="s">
        <v>1383</v>
      </c>
      <c r="J5946" s="374">
        <v>0</v>
      </c>
      <c r="K5946" s="269" t="s">
        <v>22</v>
      </c>
      <c r="L5946" s="269" t="s">
        <v>1392</v>
      </c>
      <c r="M5946" s="369">
        <v>2010</v>
      </c>
      <c r="N5946" s="375">
        <v>43873</v>
      </c>
      <c r="O5946" s="226" t="s">
        <v>2569</v>
      </c>
    </row>
    <row r="5947" spans="1:15" ht="27.75" hidden="1" customHeight="1" x14ac:dyDescent="0.25">
      <c r="A5947" s="203" t="s">
        <v>2206</v>
      </c>
      <c r="B5947" s="269" t="s">
        <v>637</v>
      </c>
      <c r="C5947" s="226" t="s">
        <v>2568</v>
      </c>
      <c r="D5947" s="269" t="s">
        <v>2575</v>
      </c>
      <c r="E5947" s="269" t="s">
        <v>1557</v>
      </c>
      <c r="F5947" s="269" t="s">
        <v>2574</v>
      </c>
      <c r="G5947" s="373">
        <v>0.49</v>
      </c>
      <c r="H5947" s="225" t="s">
        <v>488</v>
      </c>
      <c r="I5947" s="372" t="s">
        <v>1384</v>
      </c>
      <c r="J5947" s="374">
        <v>0</v>
      </c>
      <c r="K5947" s="269" t="s">
        <v>22</v>
      </c>
      <c r="L5947" s="269" t="s">
        <v>1392</v>
      </c>
      <c r="M5947" s="369">
        <v>2010</v>
      </c>
      <c r="N5947" s="375">
        <v>43873</v>
      </c>
      <c r="O5947" s="226" t="s">
        <v>2569</v>
      </c>
    </row>
    <row r="5948" spans="1:15" ht="27.75" hidden="1" customHeight="1" x14ac:dyDescent="0.25">
      <c r="A5948" s="203" t="s">
        <v>2206</v>
      </c>
      <c r="B5948" s="269" t="s">
        <v>637</v>
      </c>
      <c r="C5948" s="226" t="s">
        <v>2568</v>
      </c>
      <c r="D5948" s="269" t="s">
        <v>2575</v>
      </c>
      <c r="E5948" s="269" t="s">
        <v>1557</v>
      </c>
      <c r="F5948" s="269" t="s">
        <v>2574</v>
      </c>
      <c r="G5948" s="373">
        <v>0.24</v>
      </c>
      <c r="H5948" s="225" t="s">
        <v>488</v>
      </c>
      <c r="I5948" s="372" t="s">
        <v>1385</v>
      </c>
      <c r="J5948" s="374">
        <v>0</v>
      </c>
      <c r="K5948" s="269" t="s">
        <v>22</v>
      </c>
      <c r="L5948" s="269" t="s">
        <v>1392</v>
      </c>
      <c r="M5948" s="369">
        <v>2010</v>
      </c>
      <c r="N5948" s="375">
        <v>43873</v>
      </c>
      <c r="O5948" s="226" t="s">
        <v>2569</v>
      </c>
    </row>
    <row r="5949" spans="1:15" ht="27.75" hidden="1" customHeight="1" x14ac:dyDescent="0.25">
      <c r="A5949" s="203" t="s">
        <v>2206</v>
      </c>
      <c r="B5949" s="269" t="s">
        <v>637</v>
      </c>
      <c r="C5949" s="226" t="s">
        <v>2568</v>
      </c>
      <c r="D5949" s="381" t="s">
        <v>2209</v>
      </c>
      <c r="E5949" s="269" t="s">
        <v>2078</v>
      </c>
      <c r="F5949" s="269" t="s">
        <v>2574</v>
      </c>
      <c r="G5949" s="373">
        <v>3.35</v>
      </c>
      <c r="H5949" s="225" t="s">
        <v>488</v>
      </c>
      <c r="I5949" s="269" t="s">
        <v>1379</v>
      </c>
      <c r="J5949" s="374">
        <v>0</v>
      </c>
      <c r="K5949" s="269" t="s">
        <v>22</v>
      </c>
      <c r="L5949" s="269" t="s">
        <v>1392</v>
      </c>
      <c r="M5949" s="369">
        <v>2010</v>
      </c>
      <c r="N5949" s="375">
        <v>43873</v>
      </c>
      <c r="O5949" s="226" t="s">
        <v>2569</v>
      </c>
    </row>
    <row r="5950" spans="1:15" ht="27.75" hidden="1" customHeight="1" x14ac:dyDescent="0.25">
      <c r="A5950" s="203" t="s">
        <v>2206</v>
      </c>
      <c r="B5950" s="269" t="s">
        <v>637</v>
      </c>
      <c r="C5950" s="226" t="s">
        <v>2568</v>
      </c>
      <c r="D5950" s="381" t="s">
        <v>2209</v>
      </c>
      <c r="E5950" s="269" t="s">
        <v>2078</v>
      </c>
      <c r="F5950" s="269" t="s">
        <v>2574</v>
      </c>
      <c r="G5950" s="373">
        <v>1.24</v>
      </c>
      <c r="H5950" s="225" t="s">
        <v>488</v>
      </c>
      <c r="I5950" s="269" t="s">
        <v>1382</v>
      </c>
      <c r="J5950" s="374">
        <v>0</v>
      </c>
      <c r="K5950" s="269" t="s">
        <v>22</v>
      </c>
      <c r="L5950" s="269" t="s">
        <v>1392</v>
      </c>
      <c r="M5950" s="369">
        <v>2010</v>
      </c>
      <c r="N5950" s="375">
        <v>43873</v>
      </c>
      <c r="O5950" s="226" t="s">
        <v>2569</v>
      </c>
    </row>
    <row r="5951" spans="1:15" ht="27.75" hidden="1" customHeight="1" x14ac:dyDescent="0.25">
      <c r="A5951" s="203" t="s">
        <v>2206</v>
      </c>
      <c r="B5951" s="269" t="s">
        <v>637</v>
      </c>
      <c r="C5951" s="226" t="s">
        <v>2568</v>
      </c>
      <c r="D5951" s="381" t="s">
        <v>2209</v>
      </c>
      <c r="E5951" s="269" t="s">
        <v>2078</v>
      </c>
      <c r="F5951" s="269" t="s">
        <v>2574</v>
      </c>
      <c r="G5951" s="373">
        <v>0.5</v>
      </c>
      <c r="H5951" s="225" t="s">
        <v>488</v>
      </c>
      <c r="I5951" s="269" t="s">
        <v>1383</v>
      </c>
      <c r="J5951" s="374">
        <v>0</v>
      </c>
      <c r="K5951" s="269" t="s">
        <v>22</v>
      </c>
      <c r="L5951" s="269" t="s">
        <v>1392</v>
      </c>
      <c r="M5951" s="369">
        <v>2010</v>
      </c>
      <c r="N5951" s="375">
        <v>43873</v>
      </c>
      <c r="O5951" s="226" t="s">
        <v>2569</v>
      </c>
    </row>
    <row r="5952" spans="1:15" ht="27.75" hidden="1" customHeight="1" x14ac:dyDescent="0.25">
      <c r="A5952" s="203" t="s">
        <v>2206</v>
      </c>
      <c r="B5952" s="269" t="s">
        <v>637</v>
      </c>
      <c r="C5952" s="226" t="s">
        <v>2568</v>
      </c>
      <c r="D5952" s="381" t="s">
        <v>2209</v>
      </c>
      <c r="E5952" s="269" t="s">
        <v>2078</v>
      </c>
      <c r="F5952" s="269" t="s">
        <v>2574</v>
      </c>
      <c r="G5952" s="373">
        <v>0.23</v>
      </c>
      <c r="H5952" s="225" t="s">
        <v>488</v>
      </c>
      <c r="I5952" s="372" t="s">
        <v>1384</v>
      </c>
      <c r="J5952" s="374">
        <v>0</v>
      </c>
      <c r="K5952" s="269" t="s">
        <v>22</v>
      </c>
      <c r="L5952" s="269" t="s">
        <v>1392</v>
      </c>
      <c r="M5952" s="369">
        <v>2010</v>
      </c>
      <c r="N5952" s="375">
        <v>43873</v>
      </c>
      <c r="O5952" s="226" t="s">
        <v>2569</v>
      </c>
    </row>
    <row r="5953" spans="1:15" ht="27.75" hidden="1" customHeight="1" x14ac:dyDescent="0.25">
      <c r="A5953" s="203" t="s">
        <v>2206</v>
      </c>
      <c r="B5953" s="269" t="s">
        <v>637</v>
      </c>
      <c r="C5953" s="226" t="s">
        <v>2568</v>
      </c>
      <c r="D5953" s="381" t="s">
        <v>2209</v>
      </c>
      <c r="E5953" s="269" t="s">
        <v>2078</v>
      </c>
      <c r="F5953" s="269" t="s">
        <v>2574</v>
      </c>
      <c r="G5953" s="373">
        <v>0.11</v>
      </c>
      <c r="H5953" s="225" t="s">
        <v>488</v>
      </c>
      <c r="I5953" s="372" t="s">
        <v>1385</v>
      </c>
      <c r="J5953" s="374">
        <v>0</v>
      </c>
      <c r="K5953" s="269" t="s">
        <v>22</v>
      </c>
      <c r="L5953" s="269" t="s">
        <v>1392</v>
      </c>
      <c r="M5953" s="369">
        <v>2010</v>
      </c>
      <c r="N5953" s="375">
        <v>43873</v>
      </c>
      <c r="O5953" s="226" t="s">
        <v>2569</v>
      </c>
    </row>
    <row r="5954" spans="1:15" ht="27.75" hidden="1" customHeight="1" x14ac:dyDescent="0.25">
      <c r="A5954" s="203" t="s">
        <v>2206</v>
      </c>
      <c r="B5954" s="269" t="s">
        <v>637</v>
      </c>
      <c r="C5954" s="226" t="s">
        <v>2568</v>
      </c>
      <c r="D5954" s="269" t="s">
        <v>2576</v>
      </c>
      <c r="E5954" s="269" t="s">
        <v>1557</v>
      </c>
      <c r="F5954" s="269" t="s">
        <v>2574</v>
      </c>
      <c r="G5954" s="373">
        <v>7.92</v>
      </c>
      <c r="H5954" s="225" t="s">
        <v>488</v>
      </c>
      <c r="I5954" s="269" t="s">
        <v>1379</v>
      </c>
      <c r="J5954" s="374">
        <v>0</v>
      </c>
      <c r="K5954" s="269" t="s">
        <v>22</v>
      </c>
      <c r="L5954" s="269" t="s">
        <v>1392</v>
      </c>
      <c r="M5954" s="369">
        <v>2010</v>
      </c>
      <c r="N5954" s="375">
        <v>43873</v>
      </c>
      <c r="O5954" s="226" t="s">
        <v>2569</v>
      </c>
    </row>
    <row r="5955" spans="1:15" ht="27.75" hidden="1" customHeight="1" x14ac:dyDescent="0.25">
      <c r="A5955" s="203" t="s">
        <v>2206</v>
      </c>
      <c r="B5955" s="269" t="s">
        <v>637</v>
      </c>
      <c r="C5955" s="226" t="s">
        <v>2568</v>
      </c>
      <c r="D5955" s="269" t="s">
        <v>2576</v>
      </c>
      <c r="E5955" s="269" t="s">
        <v>1557</v>
      </c>
      <c r="F5955" s="269" t="s">
        <v>2574</v>
      </c>
      <c r="G5955" s="373">
        <v>2.94</v>
      </c>
      <c r="H5955" s="225" t="s">
        <v>488</v>
      </c>
      <c r="I5955" s="269" t="s">
        <v>1382</v>
      </c>
      <c r="J5955" s="374">
        <v>0</v>
      </c>
      <c r="K5955" s="269" t="s">
        <v>22</v>
      </c>
      <c r="L5955" s="269" t="s">
        <v>1392</v>
      </c>
      <c r="M5955" s="369">
        <v>2010</v>
      </c>
      <c r="N5955" s="375">
        <v>43873</v>
      </c>
      <c r="O5955" s="226" t="s">
        <v>2569</v>
      </c>
    </row>
    <row r="5956" spans="1:15" ht="27.75" hidden="1" customHeight="1" x14ac:dyDescent="0.25">
      <c r="A5956" s="203" t="s">
        <v>2206</v>
      </c>
      <c r="B5956" s="269" t="s">
        <v>637</v>
      </c>
      <c r="C5956" s="226" t="s">
        <v>2568</v>
      </c>
      <c r="D5956" s="269" t="s">
        <v>2576</v>
      </c>
      <c r="E5956" s="269" t="s">
        <v>1557</v>
      </c>
      <c r="F5956" s="269" t="s">
        <v>2574</v>
      </c>
      <c r="G5956" s="373">
        <v>1.18</v>
      </c>
      <c r="H5956" s="225" t="s">
        <v>488</v>
      </c>
      <c r="I5956" s="269" t="s">
        <v>1383</v>
      </c>
      <c r="J5956" s="374">
        <v>0</v>
      </c>
      <c r="K5956" s="269" t="s">
        <v>22</v>
      </c>
      <c r="L5956" s="269" t="s">
        <v>1392</v>
      </c>
      <c r="M5956" s="369">
        <v>2010</v>
      </c>
      <c r="N5956" s="375">
        <v>43873</v>
      </c>
      <c r="O5956" s="226" t="s">
        <v>2569</v>
      </c>
    </row>
    <row r="5957" spans="1:15" ht="27.75" hidden="1" customHeight="1" x14ac:dyDescent="0.25">
      <c r="A5957" s="203" t="s">
        <v>2206</v>
      </c>
      <c r="B5957" s="269" t="s">
        <v>637</v>
      </c>
      <c r="C5957" s="226" t="s">
        <v>2568</v>
      </c>
      <c r="D5957" s="269" t="s">
        <v>2576</v>
      </c>
      <c r="E5957" s="269" t="s">
        <v>1557</v>
      </c>
      <c r="F5957" s="269" t="s">
        <v>2574</v>
      </c>
      <c r="G5957" s="373">
        <v>0.54</v>
      </c>
      <c r="H5957" s="225" t="s">
        <v>488</v>
      </c>
      <c r="I5957" s="372" t="s">
        <v>1384</v>
      </c>
      <c r="J5957" s="374">
        <v>0</v>
      </c>
      <c r="K5957" s="269" t="s">
        <v>22</v>
      </c>
      <c r="L5957" s="269" t="s">
        <v>1392</v>
      </c>
      <c r="M5957" s="369">
        <v>2010</v>
      </c>
      <c r="N5957" s="375">
        <v>43873</v>
      </c>
      <c r="O5957" s="226" t="s">
        <v>2569</v>
      </c>
    </row>
    <row r="5958" spans="1:15" ht="27.75" hidden="1" customHeight="1" x14ac:dyDescent="0.25">
      <c r="A5958" s="203" t="s">
        <v>2206</v>
      </c>
      <c r="B5958" s="269" t="s">
        <v>637</v>
      </c>
      <c r="C5958" s="226" t="s">
        <v>2568</v>
      </c>
      <c r="D5958" s="269" t="s">
        <v>2576</v>
      </c>
      <c r="E5958" s="269" t="s">
        <v>1557</v>
      </c>
      <c r="F5958" s="269" t="s">
        <v>2574</v>
      </c>
      <c r="G5958" s="373">
        <v>0.26</v>
      </c>
      <c r="H5958" s="225" t="s">
        <v>488</v>
      </c>
      <c r="I5958" s="372" t="s">
        <v>1385</v>
      </c>
      <c r="J5958" s="374">
        <v>0</v>
      </c>
      <c r="K5958" s="269" t="s">
        <v>22</v>
      </c>
      <c r="L5958" s="269" t="s">
        <v>1392</v>
      </c>
      <c r="M5958" s="369">
        <v>2010</v>
      </c>
      <c r="N5958" s="375">
        <v>43873</v>
      </c>
      <c r="O5958" s="226" t="s">
        <v>2569</v>
      </c>
    </row>
    <row r="5959" spans="1:15" ht="27.75" hidden="1" customHeight="1" x14ac:dyDescent="0.25">
      <c r="A5959" s="203" t="s">
        <v>2206</v>
      </c>
      <c r="B5959" s="269" t="s">
        <v>637</v>
      </c>
      <c r="C5959" s="226" t="s">
        <v>2568</v>
      </c>
      <c r="D5959" s="269" t="s">
        <v>2577</v>
      </c>
      <c r="E5959" s="269" t="s">
        <v>1557</v>
      </c>
      <c r="F5959" s="269" t="s">
        <v>2574</v>
      </c>
      <c r="G5959" s="373">
        <v>9.4</v>
      </c>
      <c r="H5959" s="225" t="s">
        <v>488</v>
      </c>
      <c r="I5959" s="269" t="s">
        <v>1379</v>
      </c>
      <c r="J5959" s="374">
        <v>0</v>
      </c>
      <c r="K5959" s="269" t="s">
        <v>22</v>
      </c>
      <c r="L5959" s="269" t="s">
        <v>1392</v>
      </c>
      <c r="M5959" s="369">
        <v>2010</v>
      </c>
      <c r="N5959" s="375">
        <v>43873</v>
      </c>
      <c r="O5959" s="226" t="s">
        <v>2569</v>
      </c>
    </row>
    <row r="5960" spans="1:15" ht="27.75" hidden="1" customHeight="1" x14ac:dyDescent="0.25">
      <c r="A5960" s="203" t="s">
        <v>2206</v>
      </c>
      <c r="B5960" s="269" t="s">
        <v>637</v>
      </c>
      <c r="C5960" s="226" t="s">
        <v>2568</v>
      </c>
      <c r="D5960" s="269" t="s">
        <v>2577</v>
      </c>
      <c r="E5960" s="269" t="s">
        <v>1557</v>
      </c>
      <c r="F5960" s="269" t="s">
        <v>2574</v>
      </c>
      <c r="G5960" s="373">
        <v>3.49</v>
      </c>
      <c r="H5960" s="225" t="s">
        <v>488</v>
      </c>
      <c r="I5960" s="269" t="s">
        <v>1382</v>
      </c>
      <c r="J5960" s="374">
        <v>0</v>
      </c>
      <c r="K5960" s="269" t="s">
        <v>22</v>
      </c>
      <c r="L5960" s="269" t="s">
        <v>1392</v>
      </c>
      <c r="M5960" s="369">
        <v>2010</v>
      </c>
      <c r="N5960" s="375">
        <v>43873</v>
      </c>
      <c r="O5960" s="226" t="s">
        <v>2569</v>
      </c>
    </row>
    <row r="5961" spans="1:15" ht="27.75" hidden="1" customHeight="1" x14ac:dyDescent="0.25">
      <c r="A5961" s="203" t="s">
        <v>2206</v>
      </c>
      <c r="B5961" s="269" t="s">
        <v>637</v>
      </c>
      <c r="C5961" s="226" t="s">
        <v>2568</v>
      </c>
      <c r="D5961" s="269" t="s">
        <v>2577</v>
      </c>
      <c r="E5961" s="269" t="s">
        <v>1557</v>
      </c>
      <c r="F5961" s="269" t="s">
        <v>2574</v>
      </c>
      <c r="G5961" s="373">
        <v>1.41</v>
      </c>
      <c r="H5961" s="225" t="s">
        <v>488</v>
      </c>
      <c r="I5961" s="269" t="s">
        <v>1383</v>
      </c>
      <c r="J5961" s="374">
        <v>0</v>
      </c>
      <c r="K5961" s="269" t="s">
        <v>22</v>
      </c>
      <c r="L5961" s="269" t="s">
        <v>1392</v>
      </c>
      <c r="M5961" s="369">
        <v>2010</v>
      </c>
      <c r="N5961" s="375">
        <v>43873</v>
      </c>
      <c r="O5961" s="226" t="s">
        <v>2569</v>
      </c>
    </row>
    <row r="5962" spans="1:15" ht="27.75" hidden="1" customHeight="1" x14ac:dyDescent="0.25">
      <c r="A5962" s="203" t="s">
        <v>2206</v>
      </c>
      <c r="B5962" s="269" t="s">
        <v>637</v>
      </c>
      <c r="C5962" s="226" t="s">
        <v>2568</v>
      </c>
      <c r="D5962" s="269" t="s">
        <v>2577</v>
      </c>
      <c r="E5962" s="269" t="s">
        <v>1557</v>
      </c>
      <c r="F5962" s="269" t="s">
        <v>2574</v>
      </c>
      <c r="G5962" s="373">
        <v>0.64</v>
      </c>
      <c r="H5962" s="225" t="s">
        <v>488</v>
      </c>
      <c r="I5962" s="372" t="s">
        <v>1384</v>
      </c>
      <c r="J5962" s="374">
        <v>0</v>
      </c>
      <c r="K5962" s="269" t="s">
        <v>22</v>
      </c>
      <c r="L5962" s="269" t="s">
        <v>1392</v>
      </c>
      <c r="M5962" s="369">
        <v>2010</v>
      </c>
      <c r="N5962" s="375">
        <v>43873</v>
      </c>
      <c r="O5962" s="226" t="s">
        <v>2569</v>
      </c>
    </row>
    <row r="5963" spans="1:15" ht="27.75" hidden="1" customHeight="1" x14ac:dyDescent="0.25">
      <c r="A5963" s="203" t="s">
        <v>2206</v>
      </c>
      <c r="B5963" s="269" t="s">
        <v>637</v>
      </c>
      <c r="C5963" s="226" t="s">
        <v>2568</v>
      </c>
      <c r="D5963" s="269" t="s">
        <v>2577</v>
      </c>
      <c r="E5963" s="269" t="s">
        <v>1557</v>
      </c>
      <c r="F5963" s="269" t="s">
        <v>2574</v>
      </c>
      <c r="G5963" s="373">
        <v>0.31</v>
      </c>
      <c r="H5963" s="225" t="s">
        <v>488</v>
      </c>
      <c r="I5963" s="372" t="s">
        <v>1385</v>
      </c>
      <c r="J5963" s="374">
        <v>0</v>
      </c>
      <c r="K5963" s="269" t="s">
        <v>22</v>
      </c>
      <c r="L5963" s="269" t="s">
        <v>1392</v>
      </c>
      <c r="M5963" s="369">
        <v>2010</v>
      </c>
      <c r="N5963" s="375">
        <v>43873</v>
      </c>
      <c r="O5963" s="226" t="s">
        <v>2569</v>
      </c>
    </row>
    <row r="5964" spans="1:15" ht="27.75" hidden="1" customHeight="1" x14ac:dyDescent="0.25">
      <c r="A5964" s="203" t="s">
        <v>2206</v>
      </c>
      <c r="B5964" s="269" t="s">
        <v>637</v>
      </c>
      <c r="C5964" s="226" t="s">
        <v>2568</v>
      </c>
      <c r="D5964" s="269" t="s">
        <v>2578</v>
      </c>
      <c r="E5964" s="269" t="s">
        <v>1557</v>
      </c>
      <c r="F5964" s="269" t="s">
        <v>2574</v>
      </c>
      <c r="G5964" s="373">
        <v>11.52</v>
      </c>
      <c r="H5964" s="225" t="s">
        <v>488</v>
      </c>
      <c r="I5964" s="269" t="s">
        <v>1379</v>
      </c>
      <c r="J5964" s="374">
        <v>0</v>
      </c>
      <c r="K5964" s="269" t="s">
        <v>22</v>
      </c>
      <c r="L5964" s="269" t="s">
        <v>1392</v>
      </c>
      <c r="M5964" s="369">
        <v>2010</v>
      </c>
      <c r="N5964" s="375">
        <v>43873</v>
      </c>
      <c r="O5964" s="226" t="s">
        <v>2569</v>
      </c>
    </row>
    <row r="5965" spans="1:15" ht="27.75" hidden="1" customHeight="1" x14ac:dyDescent="0.25">
      <c r="A5965" s="203" t="s">
        <v>2206</v>
      </c>
      <c r="B5965" s="269" t="s">
        <v>637</v>
      </c>
      <c r="C5965" s="226" t="s">
        <v>2568</v>
      </c>
      <c r="D5965" s="269" t="s">
        <v>2578</v>
      </c>
      <c r="E5965" s="269" t="s">
        <v>1557</v>
      </c>
      <c r="F5965" s="269" t="s">
        <v>2574</v>
      </c>
      <c r="G5965" s="373">
        <v>4.2699999999999996</v>
      </c>
      <c r="H5965" s="225" t="s">
        <v>488</v>
      </c>
      <c r="I5965" s="269" t="s">
        <v>1382</v>
      </c>
      <c r="J5965" s="374">
        <v>0</v>
      </c>
      <c r="K5965" s="269" t="s">
        <v>22</v>
      </c>
      <c r="L5965" s="269" t="s">
        <v>1392</v>
      </c>
      <c r="M5965" s="369">
        <v>2010</v>
      </c>
      <c r="N5965" s="375">
        <v>43873</v>
      </c>
      <c r="O5965" s="226" t="s">
        <v>2569</v>
      </c>
    </row>
    <row r="5966" spans="1:15" ht="27.75" hidden="1" customHeight="1" x14ac:dyDescent="0.25">
      <c r="A5966" s="203" t="s">
        <v>2206</v>
      </c>
      <c r="B5966" s="269" t="s">
        <v>637</v>
      </c>
      <c r="C5966" s="226" t="s">
        <v>2568</v>
      </c>
      <c r="D5966" s="269" t="s">
        <v>2578</v>
      </c>
      <c r="E5966" s="269" t="s">
        <v>1557</v>
      </c>
      <c r="F5966" s="269" t="s">
        <v>2574</v>
      </c>
      <c r="G5966" s="373">
        <v>1.72</v>
      </c>
      <c r="H5966" s="225" t="s">
        <v>488</v>
      </c>
      <c r="I5966" s="269" t="s">
        <v>1383</v>
      </c>
      <c r="J5966" s="374">
        <v>0</v>
      </c>
      <c r="K5966" s="269" t="s">
        <v>22</v>
      </c>
      <c r="L5966" s="269" t="s">
        <v>1392</v>
      </c>
      <c r="M5966" s="369">
        <v>2010</v>
      </c>
      <c r="N5966" s="375">
        <v>43873</v>
      </c>
      <c r="O5966" s="226" t="s">
        <v>2569</v>
      </c>
    </row>
    <row r="5967" spans="1:15" ht="27.75" hidden="1" customHeight="1" x14ac:dyDescent="0.25">
      <c r="A5967" s="203" t="s">
        <v>2206</v>
      </c>
      <c r="B5967" s="269" t="s">
        <v>637</v>
      </c>
      <c r="C5967" s="226" t="s">
        <v>2568</v>
      </c>
      <c r="D5967" s="269" t="s">
        <v>2578</v>
      </c>
      <c r="E5967" s="269" t="s">
        <v>1557</v>
      </c>
      <c r="F5967" s="269" t="s">
        <v>2574</v>
      </c>
      <c r="G5967" s="373">
        <v>0.78</v>
      </c>
      <c r="H5967" s="225" t="s">
        <v>488</v>
      </c>
      <c r="I5967" s="372" t="s">
        <v>1384</v>
      </c>
      <c r="J5967" s="374">
        <v>0</v>
      </c>
      <c r="K5967" s="269" t="s">
        <v>22</v>
      </c>
      <c r="L5967" s="269" t="s">
        <v>1392</v>
      </c>
      <c r="M5967" s="369">
        <v>2010</v>
      </c>
      <c r="N5967" s="375">
        <v>43873</v>
      </c>
      <c r="O5967" s="226" t="s">
        <v>2569</v>
      </c>
    </row>
    <row r="5968" spans="1:15" ht="27.75" hidden="1" customHeight="1" x14ac:dyDescent="0.25">
      <c r="A5968" s="203" t="s">
        <v>2206</v>
      </c>
      <c r="B5968" s="269" t="s">
        <v>637</v>
      </c>
      <c r="C5968" s="226" t="s">
        <v>2568</v>
      </c>
      <c r="D5968" s="269" t="s">
        <v>2578</v>
      </c>
      <c r="E5968" s="269" t="s">
        <v>1557</v>
      </c>
      <c r="F5968" s="269" t="s">
        <v>2574</v>
      </c>
      <c r="G5968" s="373">
        <v>0.38</v>
      </c>
      <c r="H5968" s="225" t="s">
        <v>488</v>
      </c>
      <c r="I5968" s="372" t="s">
        <v>1385</v>
      </c>
      <c r="J5968" s="374">
        <v>0</v>
      </c>
      <c r="K5968" s="269" t="s">
        <v>22</v>
      </c>
      <c r="L5968" s="269" t="s">
        <v>1392</v>
      </c>
      <c r="M5968" s="369">
        <v>2010</v>
      </c>
      <c r="N5968" s="375">
        <v>43873</v>
      </c>
      <c r="O5968" s="226" t="s">
        <v>2569</v>
      </c>
    </row>
    <row r="5969" spans="1:15" ht="27.75" hidden="1" customHeight="1" x14ac:dyDescent="0.25">
      <c r="A5969" s="203" t="s">
        <v>2206</v>
      </c>
      <c r="B5969" s="269" t="s">
        <v>637</v>
      </c>
      <c r="C5969" s="226" t="s">
        <v>2568</v>
      </c>
      <c r="D5969" s="269" t="s">
        <v>1569</v>
      </c>
      <c r="E5969" s="269" t="s">
        <v>1557</v>
      </c>
      <c r="F5969" s="269" t="s">
        <v>2574</v>
      </c>
      <c r="G5969" s="373">
        <v>25.54</v>
      </c>
      <c r="H5969" s="225" t="s">
        <v>488</v>
      </c>
      <c r="I5969" s="269" t="s">
        <v>1379</v>
      </c>
      <c r="J5969" s="374">
        <v>0</v>
      </c>
      <c r="K5969" s="269" t="s">
        <v>22</v>
      </c>
      <c r="L5969" s="269" t="s">
        <v>1392</v>
      </c>
      <c r="M5969" s="369">
        <v>2010</v>
      </c>
      <c r="N5969" s="375">
        <v>43873</v>
      </c>
      <c r="O5969" s="226" t="s">
        <v>2569</v>
      </c>
    </row>
    <row r="5970" spans="1:15" ht="27.75" hidden="1" customHeight="1" x14ac:dyDescent="0.25">
      <c r="A5970" s="203" t="s">
        <v>2206</v>
      </c>
      <c r="B5970" s="269" t="s">
        <v>637</v>
      </c>
      <c r="C5970" s="226" t="s">
        <v>2568</v>
      </c>
      <c r="D5970" s="269" t="s">
        <v>1569</v>
      </c>
      <c r="E5970" s="269" t="s">
        <v>1557</v>
      </c>
      <c r="F5970" s="269" t="s">
        <v>2574</v>
      </c>
      <c r="G5970" s="373">
        <v>9.4700000000000006</v>
      </c>
      <c r="H5970" s="225" t="s">
        <v>488</v>
      </c>
      <c r="I5970" s="269" t="s">
        <v>1382</v>
      </c>
      <c r="J5970" s="374">
        <v>0</v>
      </c>
      <c r="K5970" s="269" t="s">
        <v>22</v>
      </c>
      <c r="L5970" s="269" t="s">
        <v>1392</v>
      </c>
      <c r="M5970" s="369">
        <v>2010</v>
      </c>
      <c r="N5970" s="375">
        <v>43873</v>
      </c>
      <c r="O5970" s="226" t="s">
        <v>2569</v>
      </c>
    </row>
    <row r="5971" spans="1:15" ht="27.75" hidden="1" customHeight="1" x14ac:dyDescent="0.25">
      <c r="A5971" s="203" t="s">
        <v>2206</v>
      </c>
      <c r="B5971" s="269" t="s">
        <v>637</v>
      </c>
      <c r="C5971" s="226" t="s">
        <v>2568</v>
      </c>
      <c r="D5971" s="269" t="s">
        <v>1569</v>
      </c>
      <c r="E5971" s="269" t="s">
        <v>1557</v>
      </c>
      <c r="F5971" s="269" t="s">
        <v>2574</v>
      </c>
      <c r="G5971" s="373">
        <v>3.82</v>
      </c>
      <c r="H5971" s="225" t="s">
        <v>488</v>
      </c>
      <c r="I5971" s="269" t="s">
        <v>1383</v>
      </c>
      <c r="J5971" s="374">
        <v>0</v>
      </c>
      <c r="K5971" s="269" t="s">
        <v>22</v>
      </c>
      <c r="L5971" s="269" t="s">
        <v>1392</v>
      </c>
      <c r="M5971" s="369">
        <v>2010</v>
      </c>
      <c r="N5971" s="375">
        <v>43873</v>
      </c>
      <c r="O5971" s="226" t="s">
        <v>2569</v>
      </c>
    </row>
    <row r="5972" spans="1:15" ht="27.75" hidden="1" customHeight="1" x14ac:dyDescent="0.25">
      <c r="A5972" s="203" t="s">
        <v>2206</v>
      </c>
      <c r="B5972" s="269" t="s">
        <v>637</v>
      </c>
      <c r="C5972" s="226" t="s">
        <v>2568</v>
      </c>
      <c r="D5972" s="269" t="s">
        <v>1569</v>
      </c>
      <c r="E5972" s="269" t="s">
        <v>1557</v>
      </c>
      <c r="F5972" s="269" t="s">
        <v>2574</v>
      </c>
      <c r="G5972" s="373">
        <v>1.74</v>
      </c>
      <c r="H5972" s="225" t="s">
        <v>488</v>
      </c>
      <c r="I5972" s="372" t="s">
        <v>1384</v>
      </c>
      <c r="J5972" s="374">
        <v>0</v>
      </c>
      <c r="K5972" s="269" t="s">
        <v>22</v>
      </c>
      <c r="L5972" s="269" t="s">
        <v>1392</v>
      </c>
      <c r="M5972" s="369">
        <v>2010</v>
      </c>
      <c r="N5972" s="375">
        <v>43873</v>
      </c>
      <c r="O5972" s="226" t="s">
        <v>2569</v>
      </c>
    </row>
    <row r="5973" spans="1:15" ht="27.75" hidden="1" customHeight="1" x14ac:dyDescent="0.25">
      <c r="A5973" s="203" t="s">
        <v>2206</v>
      </c>
      <c r="B5973" s="269" t="s">
        <v>637</v>
      </c>
      <c r="C5973" s="226" t="s">
        <v>2568</v>
      </c>
      <c r="D5973" s="269" t="s">
        <v>1569</v>
      </c>
      <c r="E5973" s="269" t="s">
        <v>1557</v>
      </c>
      <c r="F5973" s="269" t="s">
        <v>2574</v>
      </c>
      <c r="G5973" s="373">
        <v>0.84</v>
      </c>
      <c r="H5973" s="225" t="s">
        <v>488</v>
      </c>
      <c r="I5973" s="372" t="s">
        <v>1385</v>
      </c>
      <c r="J5973" s="374">
        <v>0</v>
      </c>
      <c r="K5973" s="269" t="s">
        <v>22</v>
      </c>
      <c r="L5973" s="269" t="s">
        <v>1392</v>
      </c>
      <c r="M5973" s="369">
        <v>2010</v>
      </c>
      <c r="N5973" s="375">
        <v>43873</v>
      </c>
      <c r="O5973" s="226" t="s">
        <v>2569</v>
      </c>
    </row>
    <row r="5974" spans="1:15" ht="27.75" hidden="1" customHeight="1" x14ac:dyDescent="0.25">
      <c r="A5974" s="203" t="s">
        <v>2206</v>
      </c>
      <c r="B5974" s="269" t="s">
        <v>637</v>
      </c>
      <c r="C5974" s="226" t="s">
        <v>2568</v>
      </c>
      <c r="D5974" s="269" t="s">
        <v>641</v>
      </c>
      <c r="E5974" s="372" t="s">
        <v>1557</v>
      </c>
      <c r="F5974" s="269" t="s">
        <v>475</v>
      </c>
      <c r="G5974" s="373">
        <v>119.2</v>
      </c>
      <c r="H5974" s="225" t="s">
        <v>488</v>
      </c>
      <c r="I5974" s="269" t="s">
        <v>1379</v>
      </c>
      <c r="J5974" s="374">
        <v>0</v>
      </c>
      <c r="K5974" s="269" t="s">
        <v>22</v>
      </c>
      <c r="L5974" s="269" t="s">
        <v>1392</v>
      </c>
      <c r="M5974" s="369">
        <v>2010</v>
      </c>
      <c r="N5974" s="375">
        <v>43873</v>
      </c>
      <c r="O5974" s="226" t="s">
        <v>2569</v>
      </c>
    </row>
    <row r="5975" spans="1:15" ht="27.75" hidden="1" customHeight="1" x14ac:dyDescent="0.25">
      <c r="A5975" s="203" t="s">
        <v>2206</v>
      </c>
      <c r="B5975" s="269" t="s">
        <v>637</v>
      </c>
      <c r="C5975" s="226" t="s">
        <v>2568</v>
      </c>
      <c r="D5975" s="269" t="s">
        <v>641</v>
      </c>
      <c r="E5975" s="372" t="s">
        <v>1557</v>
      </c>
      <c r="F5975" s="269" t="s">
        <v>475</v>
      </c>
      <c r="G5975" s="373">
        <v>44.21</v>
      </c>
      <c r="H5975" s="225" t="s">
        <v>488</v>
      </c>
      <c r="I5975" s="269" t="s">
        <v>1382</v>
      </c>
      <c r="J5975" s="374">
        <v>0</v>
      </c>
      <c r="K5975" s="269" t="s">
        <v>22</v>
      </c>
      <c r="L5975" s="269" t="s">
        <v>1392</v>
      </c>
      <c r="M5975" s="369">
        <v>2010</v>
      </c>
      <c r="N5975" s="375">
        <v>43873</v>
      </c>
      <c r="O5975" s="226" t="s">
        <v>2569</v>
      </c>
    </row>
    <row r="5976" spans="1:15" ht="27.75" hidden="1" customHeight="1" x14ac:dyDescent="0.25">
      <c r="A5976" s="203" t="s">
        <v>2206</v>
      </c>
      <c r="B5976" s="269" t="s">
        <v>637</v>
      </c>
      <c r="C5976" s="226" t="s">
        <v>2568</v>
      </c>
      <c r="D5976" s="269" t="s">
        <v>641</v>
      </c>
      <c r="E5976" s="372" t="s">
        <v>1557</v>
      </c>
      <c r="F5976" s="269" t="s">
        <v>475</v>
      </c>
      <c r="G5976" s="373">
        <v>17.829999999999998</v>
      </c>
      <c r="H5976" s="225" t="s">
        <v>488</v>
      </c>
      <c r="I5976" s="269" t="s">
        <v>1383</v>
      </c>
      <c r="J5976" s="374">
        <v>0</v>
      </c>
      <c r="K5976" s="269" t="s">
        <v>22</v>
      </c>
      <c r="L5976" s="269" t="s">
        <v>1392</v>
      </c>
      <c r="M5976" s="369">
        <v>2010</v>
      </c>
      <c r="N5976" s="375">
        <v>43873</v>
      </c>
      <c r="O5976" s="226" t="s">
        <v>2569</v>
      </c>
    </row>
    <row r="5977" spans="1:15" ht="27.75" hidden="1" customHeight="1" x14ac:dyDescent="0.25">
      <c r="A5977" s="203" t="s">
        <v>2206</v>
      </c>
      <c r="B5977" s="269" t="s">
        <v>637</v>
      </c>
      <c r="C5977" s="226" t="s">
        <v>2568</v>
      </c>
      <c r="D5977" s="269" t="s">
        <v>641</v>
      </c>
      <c r="E5977" s="372" t="s">
        <v>1557</v>
      </c>
      <c r="F5977" s="269" t="s">
        <v>475</v>
      </c>
      <c r="G5977" s="373">
        <v>8.1199999999999992</v>
      </c>
      <c r="H5977" s="225" t="s">
        <v>488</v>
      </c>
      <c r="I5977" s="372" t="s">
        <v>1384</v>
      </c>
      <c r="J5977" s="374">
        <v>0</v>
      </c>
      <c r="K5977" s="269" t="s">
        <v>22</v>
      </c>
      <c r="L5977" s="269" t="s">
        <v>1392</v>
      </c>
      <c r="M5977" s="369">
        <v>2010</v>
      </c>
      <c r="N5977" s="375">
        <v>43873</v>
      </c>
      <c r="O5977" s="226" t="s">
        <v>2569</v>
      </c>
    </row>
    <row r="5978" spans="1:15" ht="27.75" hidden="1" customHeight="1" x14ac:dyDescent="0.25">
      <c r="A5978" s="203" t="s">
        <v>2206</v>
      </c>
      <c r="B5978" s="269" t="s">
        <v>637</v>
      </c>
      <c r="C5978" s="226" t="s">
        <v>2568</v>
      </c>
      <c r="D5978" s="269" t="s">
        <v>641</v>
      </c>
      <c r="E5978" s="372" t="s">
        <v>1557</v>
      </c>
      <c r="F5978" s="269" t="s">
        <v>475</v>
      </c>
      <c r="G5978" s="373">
        <v>3.9</v>
      </c>
      <c r="H5978" s="225" t="s">
        <v>488</v>
      </c>
      <c r="I5978" s="372" t="s">
        <v>1385</v>
      </c>
      <c r="J5978" s="374">
        <v>0</v>
      </c>
      <c r="K5978" s="269" t="s">
        <v>22</v>
      </c>
      <c r="L5978" s="269" t="s">
        <v>1392</v>
      </c>
      <c r="M5978" s="369">
        <v>2010</v>
      </c>
      <c r="N5978" s="375">
        <v>43873</v>
      </c>
      <c r="O5978" s="226" t="s">
        <v>2569</v>
      </c>
    </row>
    <row r="5979" spans="1:15" ht="27.75" hidden="1" customHeight="1" x14ac:dyDescent="0.25">
      <c r="A5979" s="203" t="s">
        <v>2206</v>
      </c>
      <c r="B5979" s="269" t="s">
        <v>637</v>
      </c>
      <c r="C5979" s="226" t="s">
        <v>2568</v>
      </c>
      <c r="D5979" s="269" t="s">
        <v>643</v>
      </c>
      <c r="E5979" s="372" t="s">
        <v>1557</v>
      </c>
      <c r="F5979" s="269" t="s">
        <v>475</v>
      </c>
      <c r="G5979" s="373">
        <v>45.77</v>
      </c>
      <c r="H5979" s="225" t="s">
        <v>488</v>
      </c>
      <c r="I5979" s="372" t="s">
        <v>1379</v>
      </c>
      <c r="J5979" s="374">
        <v>0</v>
      </c>
      <c r="K5979" s="269" t="s">
        <v>22</v>
      </c>
      <c r="L5979" s="269" t="s">
        <v>1392</v>
      </c>
      <c r="M5979" s="369">
        <v>2010</v>
      </c>
      <c r="N5979" s="375">
        <v>43873</v>
      </c>
      <c r="O5979" s="226" t="s">
        <v>2569</v>
      </c>
    </row>
    <row r="5980" spans="1:15" ht="27.75" hidden="1" customHeight="1" x14ac:dyDescent="0.25">
      <c r="A5980" s="203" t="s">
        <v>2206</v>
      </c>
      <c r="B5980" s="269" t="s">
        <v>637</v>
      </c>
      <c r="C5980" s="226" t="s">
        <v>2568</v>
      </c>
      <c r="D5980" s="269" t="s">
        <v>643</v>
      </c>
      <c r="E5980" s="372" t="s">
        <v>1557</v>
      </c>
      <c r="F5980" s="269" t="s">
        <v>475</v>
      </c>
      <c r="G5980" s="373">
        <v>16.98</v>
      </c>
      <c r="H5980" s="225" t="s">
        <v>488</v>
      </c>
      <c r="I5980" s="372" t="s">
        <v>1382</v>
      </c>
      <c r="J5980" s="374">
        <v>0</v>
      </c>
      <c r="K5980" s="269" t="s">
        <v>22</v>
      </c>
      <c r="L5980" s="269" t="s">
        <v>1392</v>
      </c>
      <c r="M5980" s="369">
        <v>2010</v>
      </c>
      <c r="N5980" s="375">
        <v>43873</v>
      </c>
      <c r="O5980" s="226" t="s">
        <v>2569</v>
      </c>
    </row>
    <row r="5981" spans="1:15" ht="27.75" hidden="1" customHeight="1" x14ac:dyDescent="0.25">
      <c r="A5981" s="203" t="s">
        <v>2206</v>
      </c>
      <c r="B5981" s="269" t="s">
        <v>637</v>
      </c>
      <c r="C5981" s="226" t="s">
        <v>2568</v>
      </c>
      <c r="D5981" s="269" t="s">
        <v>643</v>
      </c>
      <c r="E5981" s="372" t="s">
        <v>1557</v>
      </c>
      <c r="F5981" s="269" t="s">
        <v>475</v>
      </c>
      <c r="G5981" s="373">
        <v>6.85</v>
      </c>
      <c r="H5981" s="225" t="s">
        <v>488</v>
      </c>
      <c r="I5981" s="372" t="s">
        <v>1383</v>
      </c>
      <c r="J5981" s="374">
        <v>0</v>
      </c>
      <c r="K5981" s="269" t="s">
        <v>22</v>
      </c>
      <c r="L5981" s="269" t="s">
        <v>1392</v>
      </c>
      <c r="M5981" s="369">
        <v>2010</v>
      </c>
      <c r="N5981" s="375">
        <v>43873</v>
      </c>
      <c r="O5981" s="226" t="s">
        <v>2569</v>
      </c>
    </row>
    <row r="5982" spans="1:15" ht="27.75" hidden="1" customHeight="1" x14ac:dyDescent="0.25">
      <c r="A5982" s="203" t="s">
        <v>2206</v>
      </c>
      <c r="B5982" s="269" t="s">
        <v>637</v>
      </c>
      <c r="C5982" s="226" t="s">
        <v>2568</v>
      </c>
      <c r="D5982" s="269" t="s">
        <v>643</v>
      </c>
      <c r="E5982" s="372" t="s">
        <v>1557</v>
      </c>
      <c r="F5982" s="269" t="s">
        <v>475</v>
      </c>
      <c r="G5982" s="373">
        <v>3.12</v>
      </c>
      <c r="H5982" s="225" t="s">
        <v>488</v>
      </c>
      <c r="I5982" s="372" t="s">
        <v>1384</v>
      </c>
      <c r="J5982" s="374">
        <v>0</v>
      </c>
      <c r="K5982" s="269" t="s">
        <v>22</v>
      </c>
      <c r="L5982" s="269" t="s">
        <v>1392</v>
      </c>
      <c r="M5982" s="369">
        <v>2010</v>
      </c>
      <c r="N5982" s="375">
        <v>43873</v>
      </c>
      <c r="O5982" s="226" t="s">
        <v>2569</v>
      </c>
    </row>
    <row r="5983" spans="1:15" ht="27.75" hidden="1" customHeight="1" x14ac:dyDescent="0.25">
      <c r="A5983" s="203" t="s">
        <v>2206</v>
      </c>
      <c r="B5983" s="269" t="s">
        <v>637</v>
      </c>
      <c r="C5983" s="226" t="s">
        <v>2568</v>
      </c>
      <c r="D5983" s="269" t="s">
        <v>643</v>
      </c>
      <c r="E5983" s="372" t="s">
        <v>1557</v>
      </c>
      <c r="F5983" s="269" t="s">
        <v>475</v>
      </c>
      <c r="G5983" s="373">
        <v>1.5</v>
      </c>
      <c r="H5983" s="225" t="s">
        <v>488</v>
      </c>
      <c r="I5983" s="372" t="s">
        <v>1385</v>
      </c>
      <c r="J5983" s="374">
        <v>0</v>
      </c>
      <c r="K5983" s="269" t="s">
        <v>22</v>
      </c>
      <c r="L5983" s="269" t="s">
        <v>1392</v>
      </c>
      <c r="M5983" s="369">
        <v>2010</v>
      </c>
      <c r="N5983" s="375">
        <v>43873</v>
      </c>
      <c r="O5983" s="226" t="s">
        <v>2569</v>
      </c>
    </row>
    <row r="5984" spans="1:15" ht="27.75" hidden="1" customHeight="1" x14ac:dyDescent="0.25">
      <c r="A5984" s="203" t="s">
        <v>2206</v>
      </c>
      <c r="B5984" s="269" t="s">
        <v>637</v>
      </c>
      <c r="C5984" s="226" t="s">
        <v>2568</v>
      </c>
      <c r="D5984" s="269" t="s">
        <v>2590</v>
      </c>
      <c r="E5984" s="372" t="s">
        <v>1557</v>
      </c>
      <c r="F5984" s="269" t="s">
        <v>475</v>
      </c>
      <c r="G5984" s="373">
        <v>26.38</v>
      </c>
      <c r="H5984" s="225" t="s">
        <v>488</v>
      </c>
      <c r="I5984" s="269" t="s">
        <v>1379</v>
      </c>
      <c r="J5984" s="374">
        <v>0</v>
      </c>
      <c r="K5984" s="269" t="s">
        <v>22</v>
      </c>
      <c r="L5984" s="269" t="s">
        <v>1392</v>
      </c>
      <c r="M5984" s="369">
        <v>2010</v>
      </c>
      <c r="N5984" s="375">
        <v>43873</v>
      </c>
      <c r="O5984" s="226" t="s">
        <v>2569</v>
      </c>
    </row>
    <row r="5985" spans="1:15" ht="27.75" hidden="1" customHeight="1" x14ac:dyDescent="0.25">
      <c r="A5985" s="203" t="s">
        <v>2206</v>
      </c>
      <c r="B5985" s="269" t="s">
        <v>637</v>
      </c>
      <c r="C5985" s="226" t="s">
        <v>2568</v>
      </c>
      <c r="D5985" s="269" t="s">
        <v>2590</v>
      </c>
      <c r="E5985" s="372" t="s">
        <v>1557</v>
      </c>
      <c r="F5985" s="269" t="s">
        <v>475</v>
      </c>
      <c r="G5985" s="373">
        <v>9.7799999999999994</v>
      </c>
      <c r="H5985" s="225" t="s">
        <v>488</v>
      </c>
      <c r="I5985" s="269" t="s">
        <v>1382</v>
      </c>
      <c r="J5985" s="374">
        <v>0</v>
      </c>
      <c r="K5985" s="269" t="s">
        <v>22</v>
      </c>
      <c r="L5985" s="269" t="s">
        <v>1392</v>
      </c>
      <c r="M5985" s="369">
        <v>2010</v>
      </c>
      <c r="N5985" s="375">
        <v>43873</v>
      </c>
      <c r="O5985" s="226" t="s">
        <v>2569</v>
      </c>
    </row>
    <row r="5986" spans="1:15" ht="27.75" hidden="1" customHeight="1" x14ac:dyDescent="0.25">
      <c r="A5986" s="203" t="s">
        <v>2206</v>
      </c>
      <c r="B5986" s="269" t="s">
        <v>637</v>
      </c>
      <c r="C5986" s="226" t="s">
        <v>2568</v>
      </c>
      <c r="D5986" s="269" t="s">
        <v>2590</v>
      </c>
      <c r="E5986" s="372" t="s">
        <v>1557</v>
      </c>
      <c r="F5986" s="269" t="s">
        <v>475</v>
      </c>
      <c r="G5986" s="373">
        <v>3.95</v>
      </c>
      <c r="H5986" s="225" t="s">
        <v>488</v>
      </c>
      <c r="I5986" s="269" t="s">
        <v>1383</v>
      </c>
      <c r="J5986" s="374">
        <v>0</v>
      </c>
      <c r="K5986" s="269" t="s">
        <v>22</v>
      </c>
      <c r="L5986" s="269" t="s">
        <v>1392</v>
      </c>
      <c r="M5986" s="369">
        <v>2010</v>
      </c>
      <c r="N5986" s="375">
        <v>43873</v>
      </c>
      <c r="O5986" s="226" t="s">
        <v>2569</v>
      </c>
    </row>
    <row r="5987" spans="1:15" ht="27.75" hidden="1" customHeight="1" x14ac:dyDescent="0.25">
      <c r="A5987" s="203" t="s">
        <v>2206</v>
      </c>
      <c r="B5987" s="269" t="s">
        <v>637</v>
      </c>
      <c r="C5987" s="226" t="s">
        <v>2568</v>
      </c>
      <c r="D5987" s="269" t="s">
        <v>2590</v>
      </c>
      <c r="E5987" s="372" t="s">
        <v>1557</v>
      </c>
      <c r="F5987" s="269" t="s">
        <v>475</v>
      </c>
      <c r="G5987" s="373">
        <v>1.8</v>
      </c>
      <c r="H5987" s="225" t="s">
        <v>488</v>
      </c>
      <c r="I5987" s="372" t="s">
        <v>1384</v>
      </c>
      <c r="J5987" s="374">
        <v>0</v>
      </c>
      <c r="K5987" s="269" t="s">
        <v>22</v>
      </c>
      <c r="L5987" s="269" t="s">
        <v>1392</v>
      </c>
      <c r="M5987" s="369">
        <v>2010</v>
      </c>
      <c r="N5987" s="375">
        <v>43873</v>
      </c>
      <c r="O5987" s="226" t="s">
        <v>2569</v>
      </c>
    </row>
    <row r="5988" spans="1:15" ht="27.75" hidden="1" customHeight="1" x14ac:dyDescent="0.25">
      <c r="A5988" s="203" t="s">
        <v>2206</v>
      </c>
      <c r="B5988" s="269" t="s">
        <v>637</v>
      </c>
      <c r="C5988" s="226" t="s">
        <v>2568</v>
      </c>
      <c r="D5988" s="269" t="s">
        <v>2590</v>
      </c>
      <c r="E5988" s="372" t="s">
        <v>1557</v>
      </c>
      <c r="F5988" s="269" t="s">
        <v>475</v>
      </c>
      <c r="G5988" s="373">
        <v>0.86</v>
      </c>
      <c r="H5988" s="225" t="s">
        <v>488</v>
      </c>
      <c r="I5988" s="372" t="s">
        <v>1385</v>
      </c>
      <c r="J5988" s="374">
        <v>0</v>
      </c>
      <c r="K5988" s="269" t="s">
        <v>22</v>
      </c>
      <c r="L5988" s="269" t="s">
        <v>1392</v>
      </c>
      <c r="M5988" s="369">
        <v>2010</v>
      </c>
      <c r="N5988" s="375">
        <v>43873</v>
      </c>
      <c r="O5988" s="226" t="s">
        <v>2569</v>
      </c>
    </row>
    <row r="5989" spans="1:15" ht="27.75" hidden="1" customHeight="1" x14ac:dyDescent="0.25">
      <c r="A5989" s="203" t="s">
        <v>2206</v>
      </c>
      <c r="B5989" s="269" t="s">
        <v>637</v>
      </c>
      <c r="C5989" s="226" t="s">
        <v>2568</v>
      </c>
      <c r="D5989" s="269" t="s">
        <v>1634</v>
      </c>
      <c r="E5989" s="372" t="s">
        <v>1557</v>
      </c>
      <c r="F5989" s="269" t="s">
        <v>475</v>
      </c>
      <c r="G5989" s="373">
        <v>30.27</v>
      </c>
      <c r="H5989" s="225" t="s">
        <v>488</v>
      </c>
      <c r="I5989" s="269" t="s">
        <v>1379</v>
      </c>
      <c r="J5989" s="374">
        <v>0</v>
      </c>
      <c r="K5989" s="269" t="s">
        <v>22</v>
      </c>
      <c r="L5989" s="269" t="s">
        <v>1392</v>
      </c>
      <c r="M5989" s="369">
        <v>2010</v>
      </c>
      <c r="N5989" s="375">
        <v>43873</v>
      </c>
      <c r="O5989" s="226" t="s">
        <v>2569</v>
      </c>
    </row>
    <row r="5990" spans="1:15" ht="27.75" hidden="1" customHeight="1" x14ac:dyDescent="0.25">
      <c r="A5990" s="203" t="s">
        <v>2206</v>
      </c>
      <c r="B5990" s="269" t="s">
        <v>637</v>
      </c>
      <c r="C5990" s="226" t="s">
        <v>2568</v>
      </c>
      <c r="D5990" s="269" t="s">
        <v>1634</v>
      </c>
      <c r="E5990" s="372" t="s">
        <v>1557</v>
      </c>
      <c r="F5990" s="269" t="s">
        <v>475</v>
      </c>
      <c r="G5990" s="373">
        <v>11.23</v>
      </c>
      <c r="H5990" s="225" t="s">
        <v>488</v>
      </c>
      <c r="I5990" s="269" t="s">
        <v>1382</v>
      </c>
      <c r="J5990" s="374">
        <v>0</v>
      </c>
      <c r="K5990" s="269" t="s">
        <v>22</v>
      </c>
      <c r="L5990" s="269" t="s">
        <v>1392</v>
      </c>
      <c r="M5990" s="369">
        <v>2010</v>
      </c>
      <c r="N5990" s="375">
        <v>43873</v>
      </c>
      <c r="O5990" s="226" t="s">
        <v>2569</v>
      </c>
    </row>
    <row r="5991" spans="1:15" ht="27.75" hidden="1" customHeight="1" x14ac:dyDescent="0.25">
      <c r="A5991" s="203" t="s">
        <v>2206</v>
      </c>
      <c r="B5991" s="269" t="s">
        <v>637</v>
      </c>
      <c r="C5991" s="226" t="s">
        <v>2568</v>
      </c>
      <c r="D5991" s="269" t="s">
        <v>1634</v>
      </c>
      <c r="E5991" s="372" t="s">
        <v>1557</v>
      </c>
      <c r="F5991" s="269" t="s">
        <v>475</v>
      </c>
      <c r="G5991" s="373">
        <v>4.53</v>
      </c>
      <c r="H5991" s="225" t="s">
        <v>488</v>
      </c>
      <c r="I5991" s="269" t="s">
        <v>1383</v>
      </c>
      <c r="J5991" s="374">
        <v>0</v>
      </c>
      <c r="K5991" s="269" t="s">
        <v>22</v>
      </c>
      <c r="L5991" s="269" t="s">
        <v>1392</v>
      </c>
      <c r="M5991" s="369">
        <v>2010</v>
      </c>
      <c r="N5991" s="375">
        <v>43873</v>
      </c>
      <c r="O5991" s="226" t="s">
        <v>2569</v>
      </c>
    </row>
    <row r="5992" spans="1:15" ht="27.75" hidden="1" customHeight="1" x14ac:dyDescent="0.25">
      <c r="A5992" s="203" t="s">
        <v>2206</v>
      </c>
      <c r="B5992" s="269" t="s">
        <v>637</v>
      </c>
      <c r="C5992" s="226" t="s">
        <v>2568</v>
      </c>
      <c r="D5992" s="269" t="s">
        <v>1634</v>
      </c>
      <c r="E5992" s="372" t="s">
        <v>1557</v>
      </c>
      <c r="F5992" s="269" t="s">
        <v>475</v>
      </c>
      <c r="G5992" s="373">
        <v>2.06</v>
      </c>
      <c r="H5992" s="225" t="s">
        <v>488</v>
      </c>
      <c r="I5992" s="372" t="s">
        <v>1384</v>
      </c>
      <c r="J5992" s="374">
        <v>0</v>
      </c>
      <c r="K5992" s="269" t="s">
        <v>22</v>
      </c>
      <c r="L5992" s="269" t="s">
        <v>1392</v>
      </c>
      <c r="M5992" s="369">
        <v>2010</v>
      </c>
      <c r="N5992" s="375">
        <v>43873</v>
      </c>
      <c r="O5992" s="226" t="s">
        <v>2569</v>
      </c>
    </row>
    <row r="5993" spans="1:15" ht="27.75" hidden="1" customHeight="1" x14ac:dyDescent="0.25">
      <c r="A5993" s="203" t="s">
        <v>2206</v>
      </c>
      <c r="B5993" s="269" t="s">
        <v>637</v>
      </c>
      <c r="C5993" s="226" t="s">
        <v>2568</v>
      </c>
      <c r="D5993" s="269" t="s">
        <v>1634</v>
      </c>
      <c r="E5993" s="372" t="s">
        <v>1557</v>
      </c>
      <c r="F5993" s="269" t="s">
        <v>475</v>
      </c>
      <c r="G5993" s="373">
        <v>0.99</v>
      </c>
      <c r="H5993" s="225" t="s">
        <v>488</v>
      </c>
      <c r="I5993" s="372" t="s">
        <v>1385</v>
      </c>
      <c r="J5993" s="374">
        <v>0</v>
      </c>
      <c r="K5993" s="269" t="s">
        <v>22</v>
      </c>
      <c r="L5993" s="269" t="s">
        <v>1392</v>
      </c>
      <c r="M5993" s="369">
        <v>2010</v>
      </c>
      <c r="N5993" s="375">
        <v>43873</v>
      </c>
      <c r="O5993" s="226" t="s">
        <v>2569</v>
      </c>
    </row>
    <row r="5994" spans="1:15" ht="27.75" hidden="1" customHeight="1" x14ac:dyDescent="0.25">
      <c r="A5994" s="203" t="s">
        <v>2211</v>
      </c>
      <c r="B5994" s="202" t="s">
        <v>730</v>
      </c>
      <c r="C5994" s="203" t="s">
        <v>19</v>
      </c>
      <c r="D5994" s="202" t="s">
        <v>1431</v>
      </c>
      <c r="E5994" s="202" t="s">
        <v>1432</v>
      </c>
      <c r="F5994" s="202" t="s">
        <v>475</v>
      </c>
      <c r="G5994" s="253">
        <v>138</v>
      </c>
      <c r="H5994" s="361" t="s">
        <v>1433</v>
      </c>
      <c r="I5994" s="359" t="s">
        <v>1407</v>
      </c>
      <c r="J5994" s="359" t="s">
        <v>1380</v>
      </c>
      <c r="K5994" s="359" t="s">
        <v>1113</v>
      </c>
      <c r="L5994" s="359" t="s">
        <v>1408</v>
      </c>
      <c r="M5994" s="368">
        <v>2004</v>
      </c>
      <c r="N5994" s="205">
        <v>40086</v>
      </c>
      <c r="O5994" s="203"/>
    </row>
    <row r="5995" spans="1:15" ht="27.75" hidden="1" customHeight="1" x14ac:dyDescent="0.25">
      <c r="A5995" s="203" t="s">
        <v>2211</v>
      </c>
      <c r="B5995" s="202" t="s">
        <v>730</v>
      </c>
      <c r="C5995" s="203" t="s">
        <v>19</v>
      </c>
      <c r="D5995" s="202" t="s">
        <v>1431</v>
      </c>
      <c r="E5995" s="202" t="s">
        <v>1432</v>
      </c>
      <c r="F5995" s="202" t="s">
        <v>475</v>
      </c>
      <c r="G5995" s="253">
        <v>0.38</v>
      </c>
      <c r="H5995" s="361" t="s">
        <v>1414</v>
      </c>
      <c r="I5995" s="359" t="s">
        <v>1407</v>
      </c>
      <c r="J5995" s="359" t="s">
        <v>1380</v>
      </c>
      <c r="K5995" s="359" t="s">
        <v>1113</v>
      </c>
      <c r="L5995" s="359" t="s">
        <v>1392</v>
      </c>
      <c r="M5995" s="368">
        <v>2004</v>
      </c>
      <c r="N5995" s="205">
        <v>40086</v>
      </c>
      <c r="O5995" s="203"/>
    </row>
    <row r="5996" spans="1:15" ht="27.75" hidden="1" customHeight="1" x14ac:dyDescent="0.25">
      <c r="A5996" s="203" t="s">
        <v>2211</v>
      </c>
      <c r="B5996" s="202" t="s">
        <v>730</v>
      </c>
      <c r="C5996" s="203" t="s">
        <v>21</v>
      </c>
      <c r="D5996" s="202" t="s">
        <v>727</v>
      </c>
      <c r="E5996" s="202" t="s">
        <v>1420</v>
      </c>
      <c r="F5996" s="202" t="s">
        <v>475</v>
      </c>
      <c r="G5996" s="253">
        <v>413</v>
      </c>
      <c r="H5996" s="361" t="s">
        <v>1414</v>
      </c>
      <c r="I5996" s="359" t="s">
        <v>1379</v>
      </c>
      <c r="J5996" s="359" t="s">
        <v>1380</v>
      </c>
      <c r="K5996" s="359" t="s">
        <v>22</v>
      </c>
      <c r="L5996" s="359" t="s">
        <v>1392</v>
      </c>
      <c r="M5996" s="368">
        <v>2002</v>
      </c>
      <c r="N5996" s="205">
        <v>39982</v>
      </c>
      <c r="O5996" s="203"/>
    </row>
    <row r="5997" spans="1:15" ht="27.75" hidden="1" customHeight="1" x14ac:dyDescent="0.25">
      <c r="A5997" s="203" t="s">
        <v>2211</v>
      </c>
      <c r="B5997" s="202" t="s">
        <v>730</v>
      </c>
      <c r="C5997" s="203" t="s">
        <v>21</v>
      </c>
      <c r="D5997" s="202" t="s">
        <v>727</v>
      </c>
      <c r="E5997" s="202" t="s">
        <v>1420</v>
      </c>
      <c r="F5997" s="202" t="s">
        <v>475</v>
      </c>
      <c r="G5997" s="253">
        <v>100</v>
      </c>
      <c r="H5997" s="361" t="s">
        <v>1414</v>
      </c>
      <c r="I5997" s="359" t="s">
        <v>1382</v>
      </c>
      <c r="J5997" s="359" t="s">
        <v>1380</v>
      </c>
      <c r="K5997" s="359" t="s">
        <v>22</v>
      </c>
      <c r="L5997" s="359" t="s">
        <v>1392</v>
      </c>
      <c r="M5997" s="368">
        <v>2002</v>
      </c>
      <c r="N5997" s="205">
        <v>39982</v>
      </c>
      <c r="O5997" s="203"/>
    </row>
    <row r="5998" spans="1:15" ht="27.75" hidden="1" customHeight="1" x14ac:dyDescent="0.25">
      <c r="A5998" s="203" t="s">
        <v>2211</v>
      </c>
      <c r="B5998" s="202" t="s">
        <v>730</v>
      </c>
      <c r="C5998" s="203" t="s">
        <v>21</v>
      </c>
      <c r="D5998" s="202" t="s">
        <v>727</v>
      </c>
      <c r="E5998" s="202" t="s">
        <v>1420</v>
      </c>
      <c r="F5998" s="202" t="s">
        <v>475</v>
      </c>
      <c r="G5998" s="253">
        <v>38</v>
      </c>
      <c r="H5998" s="361" t="s">
        <v>1414</v>
      </c>
      <c r="I5998" s="359" t="s">
        <v>1383</v>
      </c>
      <c r="J5998" s="359" t="s">
        <v>1380</v>
      </c>
      <c r="K5998" s="359" t="s">
        <v>22</v>
      </c>
      <c r="L5998" s="359" t="s">
        <v>1392</v>
      </c>
      <c r="M5998" s="368">
        <v>2002</v>
      </c>
      <c r="N5998" s="205">
        <v>39982</v>
      </c>
      <c r="O5998" s="203"/>
    </row>
    <row r="5999" spans="1:15" ht="27.75" hidden="1" customHeight="1" x14ac:dyDescent="0.25">
      <c r="A5999" s="203" t="s">
        <v>2211</v>
      </c>
      <c r="B5999" s="202" t="s">
        <v>730</v>
      </c>
      <c r="C5999" s="203" t="s">
        <v>21</v>
      </c>
      <c r="D5999" s="202" t="s">
        <v>727</v>
      </c>
      <c r="E5999" s="202" t="s">
        <v>1420</v>
      </c>
      <c r="F5999" s="202" t="s">
        <v>475</v>
      </c>
      <c r="G5999" s="253">
        <v>17</v>
      </c>
      <c r="H5999" s="361" t="s">
        <v>1414</v>
      </c>
      <c r="I5999" s="359" t="s">
        <v>1384</v>
      </c>
      <c r="J5999" s="359" t="s">
        <v>1380</v>
      </c>
      <c r="K5999" s="359" t="s">
        <v>22</v>
      </c>
      <c r="L5999" s="359" t="s">
        <v>1392</v>
      </c>
      <c r="M5999" s="368">
        <v>2002</v>
      </c>
      <c r="N5999" s="205">
        <v>39982</v>
      </c>
      <c r="O5999" s="203"/>
    </row>
    <row r="6000" spans="1:15" ht="27.75" hidden="1" customHeight="1" x14ac:dyDescent="0.25">
      <c r="A6000" s="203" t="s">
        <v>2211</v>
      </c>
      <c r="B6000" s="202" t="s">
        <v>730</v>
      </c>
      <c r="C6000" s="203" t="s">
        <v>21</v>
      </c>
      <c r="D6000" s="202" t="s">
        <v>727</v>
      </c>
      <c r="E6000" s="202" t="s">
        <v>1420</v>
      </c>
      <c r="F6000" s="202" t="s">
        <v>475</v>
      </c>
      <c r="G6000" s="253">
        <v>6</v>
      </c>
      <c r="H6000" s="361" t="s">
        <v>1414</v>
      </c>
      <c r="I6000" s="359" t="s">
        <v>1385</v>
      </c>
      <c r="J6000" s="359" t="s">
        <v>1380</v>
      </c>
      <c r="K6000" s="359" t="s">
        <v>22</v>
      </c>
      <c r="L6000" s="359" t="s">
        <v>1392</v>
      </c>
      <c r="M6000" s="368">
        <v>2002</v>
      </c>
      <c r="N6000" s="205">
        <v>39982</v>
      </c>
      <c r="O6000" s="203"/>
    </row>
    <row r="6001" spans="1:15" ht="27.75" hidden="1" customHeight="1" x14ac:dyDescent="0.25">
      <c r="A6001" s="203" t="s">
        <v>2211</v>
      </c>
      <c r="B6001" s="202" t="s">
        <v>730</v>
      </c>
      <c r="C6001" s="203" t="s">
        <v>21</v>
      </c>
      <c r="D6001" s="202" t="s">
        <v>727</v>
      </c>
      <c r="E6001" s="202" t="s">
        <v>1420</v>
      </c>
      <c r="F6001" s="202" t="s">
        <v>475</v>
      </c>
      <c r="G6001" s="253">
        <v>104</v>
      </c>
      <c r="H6001" s="361" t="s">
        <v>1414</v>
      </c>
      <c r="I6001" s="359" t="s">
        <v>1379</v>
      </c>
      <c r="J6001" s="359" t="s">
        <v>1380</v>
      </c>
      <c r="K6001" s="359" t="s">
        <v>1421</v>
      </c>
      <c r="L6001" s="359" t="s">
        <v>1392</v>
      </c>
      <c r="M6001" s="368">
        <v>2002</v>
      </c>
      <c r="N6001" s="205">
        <v>39982</v>
      </c>
      <c r="O6001" s="203"/>
    </row>
    <row r="6002" spans="1:15" ht="27.75" hidden="1" customHeight="1" x14ac:dyDescent="0.25">
      <c r="A6002" s="203" t="s">
        <v>2211</v>
      </c>
      <c r="B6002" s="202" t="s">
        <v>730</v>
      </c>
      <c r="C6002" s="203" t="s">
        <v>21</v>
      </c>
      <c r="D6002" s="202" t="s">
        <v>727</v>
      </c>
      <c r="E6002" s="202" t="s">
        <v>1420</v>
      </c>
      <c r="F6002" s="202" t="s">
        <v>475</v>
      </c>
      <c r="G6002" s="253">
        <v>25</v>
      </c>
      <c r="H6002" s="361" t="s">
        <v>1414</v>
      </c>
      <c r="I6002" s="359" t="s">
        <v>1382</v>
      </c>
      <c r="J6002" s="359" t="s">
        <v>1380</v>
      </c>
      <c r="K6002" s="359" t="s">
        <v>1421</v>
      </c>
      <c r="L6002" s="359" t="s">
        <v>1392</v>
      </c>
      <c r="M6002" s="368">
        <v>2002</v>
      </c>
      <c r="N6002" s="205">
        <v>39982</v>
      </c>
      <c r="O6002" s="203"/>
    </row>
    <row r="6003" spans="1:15" ht="27.75" hidden="1" customHeight="1" x14ac:dyDescent="0.25">
      <c r="A6003" s="203" t="s">
        <v>2211</v>
      </c>
      <c r="B6003" s="202" t="s">
        <v>730</v>
      </c>
      <c r="C6003" s="203" t="s">
        <v>21</v>
      </c>
      <c r="D6003" s="202" t="s">
        <v>727</v>
      </c>
      <c r="E6003" s="202" t="s">
        <v>1420</v>
      </c>
      <c r="F6003" s="202" t="s">
        <v>475</v>
      </c>
      <c r="G6003" s="253">
        <v>10</v>
      </c>
      <c r="H6003" s="361" t="s">
        <v>1414</v>
      </c>
      <c r="I6003" s="359" t="s">
        <v>1383</v>
      </c>
      <c r="J6003" s="359" t="s">
        <v>1380</v>
      </c>
      <c r="K6003" s="359" t="s">
        <v>1421</v>
      </c>
      <c r="L6003" s="359" t="s">
        <v>1392</v>
      </c>
      <c r="M6003" s="368">
        <v>2002</v>
      </c>
      <c r="N6003" s="205">
        <v>39982</v>
      </c>
      <c r="O6003" s="203"/>
    </row>
    <row r="6004" spans="1:15" ht="27.75" hidden="1" customHeight="1" x14ac:dyDescent="0.25">
      <c r="A6004" s="203" t="s">
        <v>2211</v>
      </c>
      <c r="B6004" s="202" t="s">
        <v>730</v>
      </c>
      <c r="C6004" s="203" t="s">
        <v>21</v>
      </c>
      <c r="D6004" s="202" t="s">
        <v>727</v>
      </c>
      <c r="E6004" s="202" t="s">
        <v>1420</v>
      </c>
      <c r="F6004" s="202" t="s">
        <v>475</v>
      </c>
      <c r="G6004" s="253">
        <v>5</v>
      </c>
      <c r="H6004" s="361" t="s">
        <v>1414</v>
      </c>
      <c r="I6004" s="359" t="s">
        <v>1384</v>
      </c>
      <c r="J6004" s="359" t="s">
        <v>1380</v>
      </c>
      <c r="K6004" s="359" t="s">
        <v>1421</v>
      </c>
      <c r="L6004" s="359" t="s">
        <v>1392</v>
      </c>
      <c r="M6004" s="368">
        <v>2002</v>
      </c>
      <c r="N6004" s="205">
        <v>39982</v>
      </c>
      <c r="O6004" s="203"/>
    </row>
    <row r="6005" spans="1:15" ht="27.75" hidden="1" customHeight="1" x14ac:dyDescent="0.25">
      <c r="A6005" s="203" t="s">
        <v>2211</v>
      </c>
      <c r="B6005" s="202" t="s">
        <v>730</v>
      </c>
      <c r="C6005" s="203" t="s">
        <v>21</v>
      </c>
      <c r="D6005" s="202" t="s">
        <v>727</v>
      </c>
      <c r="E6005" s="202" t="s">
        <v>1420</v>
      </c>
      <c r="F6005" s="202" t="s">
        <v>475</v>
      </c>
      <c r="G6005" s="253">
        <v>2</v>
      </c>
      <c r="H6005" s="361" t="s">
        <v>1414</v>
      </c>
      <c r="I6005" s="359" t="s">
        <v>1385</v>
      </c>
      <c r="J6005" s="359" t="s">
        <v>1380</v>
      </c>
      <c r="K6005" s="359" t="s">
        <v>1421</v>
      </c>
      <c r="L6005" s="359" t="s">
        <v>1392</v>
      </c>
      <c r="M6005" s="368">
        <v>2002</v>
      </c>
      <c r="N6005" s="205">
        <v>39982</v>
      </c>
      <c r="O6005" s="203"/>
    </row>
    <row r="6006" spans="1:15" ht="27.75" hidden="1" customHeight="1" x14ac:dyDescent="0.25">
      <c r="A6006" s="203" t="s">
        <v>2211</v>
      </c>
      <c r="B6006" s="202" t="s">
        <v>730</v>
      </c>
      <c r="C6006" s="203" t="s">
        <v>1453</v>
      </c>
      <c r="D6006" s="202" t="s">
        <v>1454</v>
      </c>
      <c r="E6006" s="202" t="s">
        <v>1455</v>
      </c>
      <c r="F6006" s="202" t="s">
        <v>475</v>
      </c>
      <c r="G6006" s="253">
        <v>97.5</v>
      </c>
      <c r="H6006" s="361" t="s">
        <v>1456</v>
      </c>
      <c r="I6006" s="359" t="s">
        <v>1407</v>
      </c>
      <c r="J6006" s="358">
        <v>0.25740000000000002</v>
      </c>
      <c r="K6006" s="359" t="s">
        <v>1113</v>
      </c>
      <c r="L6006" s="359" t="s">
        <v>1408</v>
      </c>
      <c r="M6006" s="368">
        <v>2003</v>
      </c>
      <c r="N6006" s="205">
        <v>42061</v>
      </c>
      <c r="O6006" s="203"/>
    </row>
    <row r="6007" spans="1:15" ht="27.75" hidden="1" customHeight="1" x14ac:dyDescent="0.25">
      <c r="A6007" s="203" t="s">
        <v>2211</v>
      </c>
      <c r="B6007" s="202" t="s">
        <v>730</v>
      </c>
      <c r="C6007" s="203" t="s">
        <v>1453</v>
      </c>
      <c r="D6007" s="202" t="s">
        <v>1454</v>
      </c>
      <c r="E6007" s="202" t="s">
        <v>1455</v>
      </c>
      <c r="F6007" s="202" t="s">
        <v>475</v>
      </c>
      <c r="G6007" s="253">
        <v>0.26700000000000002</v>
      </c>
      <c r="H6007" s="361" t="s">
        <v>527</v>
      </c>
      <c r="I6007" s="359" t="s">
        <v>1407</v>
      </c>
      <c r="J6007" s="358">
        <v>0.25740000000000002</v>
      </c>
      <c r="K6007" s="359" t="s">
        <v>1113</v>
      </c>
      <c r="L6007" s="359" t="s">
        <v>1392</v>
      </c>
      <c r="M6007" s="368">
        <v>2003</v>
      </c>
      <c r="N6007" s="205">
        <v>42061</v>
      </c>
      <c r="O6007" s="203"/>
    </row>
    <row r="6008" spans="1:15" ht="27.75" hidden="1" customHeight="1" x14ac:dyDescent="0.25">
      <c r="A6008" s="203" t="s">
        <v>2211</v>
      </c>
      <c r="B6008" s="202" t="s">
        <v>730</v>
      </c>
      <c r="C6008" s="203" t="s">
        <v>1453</v>
      </c>
      <c r="D6008" s="202" t="s">
        <v>1482</v>
      </c>
      <c r="E6008" s="202" t="s">
        <v>1483</v>
      </c>
      <c r="F6008" s="202" t="s">
        <v>475</v>
      </c>
      <c r="G6008" s="253">
        <v>201.6</v>
      </c>
      <c r="H6008" s="361" t="s">
        <v>1456</v>
      </c>
      <c r="I6008" s="359" t="s">
        <v>1407</v>
      </c>
      <c r="J6008" s="358">
        <v>0.4703</v>
      </c>
      <c r="K6008" s="359" t="s">
        <v>1113</v>
      </c>
      <c r="L6008" s="359" t="s">
        <v>1408</v>
      </c>
      <c r="M6008" s="368">
        <v>2003</v>
      </c>
      <c r="N6008" s="205">
        <v>42061</v>
      </c>
      <c r="O6008" s="203"/>
    </row>
    <row r="6009" spans="1:15" ht="27.75" hidden="1" customHeight="1" x14ac:dyDescent="0.25">
      <c r="A6009" s="203" t="s">
        <v>2211</v>
      </c>
      <c r="B6009" s="202" t="s">
        <v>730</v>
      </c>
      <c r="C6009" s="203" t="s">
        <v>1453</v>
      </c>
      <c r="D6009" s="202" t="s">
        <v>1482</v>
      </c>
      <c r="E6009" s="202" t="s">
        <v>1483</v>
      </c>
      <c r="F6009" s="202" t="s">
        <v>475</v>
      </c>
      <c r="G6009" s="253">
        <v>0.55200000000000005</v>
      </c>
      <c r="H6009" s="361" t="s">
        <v>527</v>
      </c>
      <c r="I6009" s="359" t="s">
        <v>1407</v>
      </c>
      <c r="J6009" s="358">
        <v>0.4703</v>
      </c>
      <c r="K6009" s="359" t="s">
        <v>1113</v>
      </c>
      <c r="L6009" s="359" t="s">
        <v>1392</v>
      </c>
      <c r="M6009" s="368">
        <v>2003</v>
      </c>
      <c r="N6009" s="205">
        <v>42061</v>
      </c>
      <c r="O6009" s="203"/>
    </row>
    <row r="6010" spans="1:15" ht="27.75" hidden="1" customHeight="1" x14ac:dyDescent="0.25">
      <c r="A6010" s="203" t="s">
        <v>2211</v>
      </c>
      <c r="B6010" s="202" t="s">
        <v>730</v>
      </c>
      <c r="C6010" s="203" t="s">
        <v>1453</v>
      </c>
      <c r="D6010" s="202" t="s">
        <v>1484</v>
      </c>
      <c r="E6010" s="202" t="s">
        <v>1472</v>
      </c>
      <c r="F6010" s="202" t="s">
        <v>475</v>
      </c>
      <c r="G6010" s="253">
        <v>167.4</v>
      </c>
      <c r="H6010" s="361" t="s">
        <v>1456</v>
      </c>
      <c r="I6010" s="359" t="s">
        <v>1407</v>
      </c>
      <c r="J6010" s="358">
        <v>0.4556</v>
      </c>
      <c r="K6010" s="359" t="s">
        <v>1113</v>
      </c>
      <c r="L6010" s="359" t="s">
        <v>1408</v>
      </c>
      <c r="M6010" s="368">
        <v>2003</v>
      </c>
      <c r="N6010" s="205">
        <v>42061</v>
      </c>
      <c r="O6010" s="203"/>
    </row>
    <row r="6011" spans="1:15" ht="27.75" hidden="1" customHeight="1" x14ac:dyDescent="0.25">
      <c r="A6011" s="203" t="s">
        <v>2211</v>
      </c>
      <c r="B6011" s="202" t="s">
        <v>730</v>
      </c>
      <c r="C6011" s="203" t="s">
        <v>1453</v>
      </c>
      <c r="D6011" s="202" t="s">
        <v>1484</v>
      </c>
      <c r="E6011" s="202" t="s">
        <v>1472</v>
      </c>
      <c r="F6011" s="202" t="s">
        <v>475</v>
      </c>
      <c r="G6011" s="253">
        <v>0.45900000000000002</v>
      </c>
      <c r="H6011" s="361" t="s">
        <v>527</v>
      </c>
      <c r="I6011" s="359" t="s">
        <v>1407</v>
      </c>
      <c r="J6011" s="358">
        <v>0.4556</v>
      </c>
      <c r="K6011" s="359" t="s">
        <v>1113</v>
      </c>
      <c r="L6011" s="359" t="s">
        <v>1392</v>
      </c>
      <c r="M6011" s="368">
        <v>2003</v>
      </c>
      <c r="N6011" s="205">
        <v>42061</v>
      </c>
      <c r="O6011" s="203"/>
    </row>
    <row r="6012" spans="1:15" ht="27.75" hidden="1" customHeight="1" x14ac:dyDescent="0.25">
      <c r="A6012" s="203" t="s">
        <v>2211</v>
      </c>
      <c r="B6012" s="202" t="s">
        <v>730</v>
      </c>
      <c r="C6012" s="203" t="s">
        <v>1453</v>
      </c>
      <c r="D6012" s="202" t="s">
        <v>1457</v>
      </c>
      <c r="E6012" s="202" t="s">
        <v>1458</v>
      </c>
      <c r="F6012" s="202" t="s">
        <v>475</v>
      </c>
      <c r="G6012" s="253">
        <v>371.1</v>
      </c>
      <c r="H6012" s="361" t="s">
        <v>1456</v>
      </c>
      <c r="I6012" s="359" t="s">
        <v>1407</v>
      </c>
      <c r="J6012" s="358">
        <v>0.45879999999999999</v>
      </c>
      <c r="K6012" s="359" t="s">
        <v>1113</v>
      </c>
      <c r="L6012" s="359" t="s">
        <v>1408</v>
      </c>
      <c r="M6012" s="368">
        <v>2003</v>
      </c>
      <c r="N6012" s="205">
        <v>42061</v>
      </c>
      <c r="O6012" s="203"/>
    </row>
    <row r="6013" spans="1:15" ht="27.75" hidden="1" customHeight="1" x14ac:dyDescent="0.25">
      <c r="A6013" s="203" t="s">
        <v>2211</v>
      </c>
      <c r="B6013" s="202" t="s">
        <v>730</v>
      </c>
      <c r="C6013" s="203" t="s">
        <v>1453</v>
      </c>
      <c r="D6013" s="202" t="s">
        <v>1457</v>
      </c>
      <c r="E6013" s="202" t="s">
        <v>1458</v>
      </c>
      <c r="F6013" s="202" t="s">
        <v>475</v>
      </c>
      <c r="G6013" s="253">
        <v>1.016</v>
      </c>
      <c r="H6013" s="361" t="s">
        <v>527</v>
      </c>
      <c r="I6013" s="359" t="s">
        <v>1407</v>
      </c>
      <c r="J6013" s="358">
        <v>0.45879999999999999</v>
      </c>
      <c r="K6013" s="359" t="s">
        <v>1113</v>
      </c>
      <c r="L6013" s="359" t="s">
        <v>1392</v>
      </c>
      <c r="M6013" s="368">
        <v>2003</v>
      </c>
      <c r="N6013" s="205">
        <v>42061</v>
      </c>
      <c r="O6013" s="203"/>
    </row>
    <row r="6014" spans="1:15" ht="27.75" hidden="1" customHeight="1" x14ac:dyDescent="0.25">
      <c r="A6014" s="203" t="s">
        <v>2211</v>
      </c>
      <c r="B6014" s="202" t="s">
        <v>730</v>
      </c>
      <c r="C6014" s="203" t="s">
        <v>1453</v>
      </c>
      <c r="D6014" s="202" t="s">
        <v>1485</v>
      </c>
      <c r="E6014" s="202" t="s">
        <v>1486</v>
      </c>
      <c r="F6014" s="202" t="s">
        <v>475</v>
      </c>
      <c r="G6014" s="253">
        <v>229.5</v>
      </c>
      <c r="H6014" s="361" t="s">
        <v>1456</v>
      </c>
      <c r="I6014" s="359" t="s">
        <v>1407</v>
      </c>
      <c r="J6014" s="358">
        <v>0.31019999999999998</v>
      </c>
      <c r="K6014" s="359" t="s">
        <v>1113</v>
      </c>
      <c r="L6014" s="359" t="s">
        <v>1408</v>
      </c>
      <c r="M6014" s="368">
        <v>2003</v>
      </c>
      <c r="N6014" s="205">
        <v>42061</v>
      </c>
      <c r="O6014" s="203"/>
    </row>
    <row r="6015" spans="1:15" ht="27.75" hidden="1" customHeight="1" x14ac:dyDescent="0.25">
      <c r="A6015" s="203" t="s">
        <v>2211</v>
      </c>
      <c r="B6015" s="202" t="s">
        <v>730</v>
      </c>
      <c r="C6015" s="203" t="s">
        <v>1453</v>
      </c>
      <c r="D6015" s="202" t="s">
        <v>1485</v>
      </c>
      <c r="E6015" s="202" t="s">
        <v>1486</v>
      </c>
      <c r="F6015" s="202" t="s">
        <v>475</v>
      </c>
      <c r="G6015" s="253">
        <v>0.629</v>
      </c>
      <c r="H6015" s="361" t="s">
        <v>527</v>
      </c>
      <c r="I6015" s="359" t="s">
        <v>1407</v>
      </c>
      <c r="J6015" s="358">
        <v>0.31019999999999998</v>
      </c>
      <c r="K6015" s="359" t="s">
        <v>1113</v>
      </c>
      <c r="L6015" s="359" t="s">
        <v>1392</v>
      </c>
      <c r="M6015" s="368">
        <v>2003</v>
      </c>
      <c r="N6015" s="205">
        <v>42061</v>
      </c>
      <c r="O6015" s="203"/>
    </row>
    <row r="6016" spans="1:15" ht="27.75" hidden="1" customHeight="1" x14ac:dyDescent="0.25">
      <c r="A6016" s="203" t="s">
        <v>2211</v>
      </c>
      <c r="B6016" s="202" t="s">
        <v>730</v>
      </c>
      <c r="C6016" s="203" t="s">
        <v>1453</v>
      </c>
      <c r="D6016" s="202" t="s">
        <v>2108</v>
      </c>
      <c r="E6016" s="202" t="s">
        <v>2109</v>
      </c>
      <c r="F6016" s="202" t="s">
        <v>475</v>
      </c>
      <c r="G6016" s="253">
        <v>9.6999999999999993</v>
      </c>
      <c r="H6016" s="361" t="s">
        <v>1456</v>
      </c>
      <c r="I6016" s="359" t="s">
        <v>1407</v>
      </c>
      <c r="J6016" s="358">
        <v>0.51259999999999994</v>
      </c>
      <c r="K6016" s="359" t="s">
        <v>1113</v>
      </c>
      <c r="L6016" s="359" t="s">
        <v>1408</v>
      </c>
      <c r="M6016" s="368">
        <v>2003</v>
      </c>
      <c r="N6016" s="205">
        <v>42061</v>
      </c>
      <c r="O6016" s="203"/>
    </row>
    <row r="6017" spans="1:15" ht="27.75" hidden="1" customHeight="1" x14ac:dyDescent="0.25">
      <c r="A6017" s="203" t="s">
        <v>2211</v>
      </c>
      <c r="B6017" s="202" t="s">
        <v>730</v>
      </c>
      <c r="C6017" s="203" t="s">
        <v>1453</v>
      </c>
      <c r="D6017" s="202" t="s">
        <v>2108</v>
      </c>
      <c r="E6017" s="202" t="s">
        <v>2109</v>
      </c>
      <c r="F6017" s="202" t="s">
        <v>475</v>
      </c>
      <c r="G6017" s="253">
        <v>2.7E-2</v>
      </c>
      <c r="H6017" s="361" t="s">
        <v>527</v>
      </c>
      <c r="I6017" s="359" t="s">
        <v>1407</v>
      </c>
      <c r="J6017" s="358">
        <v>0.51259999999999994</v>
      </c>
      <c r="K6017" s="359" t="s">
        <v>1113</v>
      </c>
      <c r="L6017" s="359" t="s">
        <v>1392</v>
      </c>
      <c r="M6017" s="368">
        <v>2003</v>
      </c>
      <c r="N6017" s="205">
        <v>42061</v>
      </c>
      <c r="O6017" s="203"/>
    </row>
    <row r="6018" spans="1:15" ht="27.75" hidden="1" customHeight="1" x14ac:dyDescent="0.25">
      <c r="A6018" s="203" t="s">
        <v>2211</v>
      </c>
      <c r="B6018" s="202" t="s">
        <v>730</v>
      </c>
      <c r="C6018" s="203" t="s">
        <v>1453</v>
      </c>
      <c r="D6018" s="202" t="s">
        <v>2110</v>
      </c>
      <c r="E6018" s="202" t="s">
        <v>2111</v>
      </c>
      <c r="F6018" s="202" t="s">
        <v>475</v>
      </c>
      <c r="G6018" s="253">
        <v>14</v>
      </c>
      <c r="H6018" s="361" t="s">
        <v>1456</v>
      </c>
      <c r="I6018" s="359" t="s">
        <v>1407</v>
      </c>
      <c r="J6018" s="358">
        <v>0.44879999999999998</v>
      </c>
      <c r="K6018" s="359" t="s">
        <v>1113</v>
      </c>
      <c r="L6018" s="359" t="s">
        <v>1408</v>
      </c>
      <c r="M6018" s="368">
        <v>2003</v>
      </c>
      <c r="N6018" s="205">
        <v>42061</v>
      </c>
      <c r="O6018" s="203"/>
    </row>
    <row r="6019" spans="1:15" ht="27.75" hidden="1" customHeight="1" x14ac:dyDescent="0.25">
      <c r="A6019" s="203" t="s">
        <v>2211</v>
      </c>
      <c r="B6019" s="202" t="s">
        <v>730</v>
      </c>
      <c r="C6019" s="203" t="s">
        <v>1453</v>
      </c>
      <c r="D6019" s="202" t="s">
        <v>2110</v>
      </c>
      <c r="E6019" s="202" t="s">
        <v>2111</v>
      </c>
      <c r="F6019" s="202" t="s">
        <v>475</v>
      </c>
      <c r="G6019" s="253">
        <v>3.7999999999999999E-2</v>
      </c>
      <c r="H6019" s="361" t="s">
        <v>527</v>
      </c>
      <c r="I6019" s="359" t="s">
        <v>1407</v>
      </c>
      <c r="J6019" s="358">
        <v>0.44879999999999998</v>
      </c>
      <c r="K6019" s="359" t="s">
        <v>1113</v>
      </c>
      <c r="L6019" s="359" t="s">
        <v>1392</v>
      </c>
      <c r="M6019" s="368">
        <v>2003</v>
      </c>
      <c r="N6019" s="205">
        <v>42061</v>
      </c>
      <c r="O6019" s="203"/>
    </row>
    <row r="6020" spans="1:15" ht="27.75" hidden="1" customHeight="1" x14ac:dyDescent="0.25">
      <c r="A6020" s="203" t="s">
        <v>2211</v>
      </c>
      <c r="B6020" s="202" t="s">
        <v>730</v>
      </c>
      <c r="C6020" s="203" t="s">
        <v>1403</v>
      </c>
      <c r="D6020" s="202" t="s">
        <v>1404</v>
      </c>
      <c r="E6020" s="202" t="s">
        <v>1405</v>
      </c>
      <c r="F6020" s="202" t="s">
        <v>475</v>
      </c>
      <c r="G6020" s="253">
        <v>154</v>
      </c>
      <c r="H6020" s="361" t="s">
        <v>1406</v>
      </c>
      <c r="I6020" s="359" t="s">
        <v>1407</v>
      </c>
      <c r="J6020" s="208">
        <v>0</v>
      </c>
      <c r="K6020" s="359" t="s">
        <v>22</v>
      </c>
      <c r="L6020" s="359" t="s">
        <v>1408</v>
      </c>
      <c r="M6020" s="368" t="s">
        <v>1407</v>
      </c>
      <c r="N6020" s="205">
        <v>42486</v>
      </c>
      <c r="O6020" s="203"/>
    </row>
    <row r="6021" spans="1:15" ht="27.75" hidden="1" customHeight="1" x14ac:dyDescent="0.25">
      <c r="A6021" s="203" t="s">
        <v>2211</v>
      </c>
      <c r="B6021" s="202" t="s">
        <v>730</v>
      </c>
      <c r="C6021" s="203" t="s">
        <v>1461</v>
      </c>
      <c r="D6021" s="202" t="s">
        <v>1482</v>
      </c>
      <c r="E6021" s="202" t="s">
        <v>1483</v>
      </c>
      <c r="F6021" s="202" t="s">
        <v>475</v>
      </c>
      <c r="G6021" s="254">
        <v>1003879</v>
      </c>
      <c r="H6021" s="361" t="s">
        <v>1433</v>
      </c>
      <c r="I6021" s="359" t="s">
        <v>1407</v>
      </c>
      <c r="J6021" s="359" t="s">
        <v>1380</v>
      </c>
      <c r="K6021" s="359" t="s">
        <v>8</v>
      </c>
      <c r="L6021" s="359" t="s">
        <v>1408</v>
      </c>
      <c r="M6021" s="368" t="s">
        <v>1407</v>
      </c>
      <c r="N6021" s="205">
        <v>42530</v>
      </c>
      <c r="O6021" s="203"/>
    </row>
    <row r="6022" spans="1:15" ht="27.75" hidden="1" customHeight="1" x14ac:dyDescent="0.25">
      <c r="A6022" s="203" t="s">
        <v>2211</v>
      </c>
      <c r="B6022" s="202" t="s">
        <v>730</v>
      </c>
      <c r="C6022" s="203" t="s">
        <v>1461</v>
      </c>
      <c r="D6022" s="202" t="s">
        <v>1482</v>
      </c>
      <c r="E6022" s="202" t="s">
        <v>1483</v>
      </c>
      <c r="F6022" s="202" t="s">
        <v>475</v>
      </c>
      <c r="G6022" s="254">
        <v>2750</v>
      </c>
      <c r="H6022" s="361" t="s">
        <v>1414</v>
      </c>
      <c r="I6022" s="359" t="s">
        <v>1407</v>
      </c>
      <c r="J6022" s="359" t="s">
        <v>1380</v>
      </c>
      <c r="K6022" s="359" t="s">
        <v>8</v>
      </c>
      <c r="L6022" s="359" t="s">
        <v>1392</v>
      </c>
      <c r="M6022" s="368" t="s">
        <v>1407</v>
      </c>
      <c r="N6022" s="205">
        <v>42530</v>
      </c>
      <c r="O6022" s="203"/>
    </row>
    <row r="6023" spans="1:15" ht="27.75" hidden="1" customHeight="1" x14ac:dyDescent="0.25">
      <c r="A6023" s="203" t="s">
        <v>2211</v>
      </c>
      <c r="B6023" s="202" t="s">
        <v>730</v>
      </c>
      <c r="C6023" s="203" t="s">
        <v>1461</v>
      </c>
      <c r="D6023" s="202" t="s">
        <v>1462</v>
      </c>
      <c r="E6023" s="202" t="s">
        <v>1463</v>
      </c>
      <c r="F6023" s="202" t="s">
        <v>475</v>
      </c>
      <c r="G6023" s="254">
        <v>21534261</v>
      </c>
      <c r="H6023" s="361" t="s">
        <v>1433</v>
      </c>
      <c r="I6023" s="359" t="s">
        <v>1407</v>
      </c>
      <c r="J6023" s="359" t="s">
        <v>1380</v>
      </c>
      <c r="K6023" s="359" t="s">
        <v>8</v>
      </c>
      <c r="L6023" s="359" t="s">
        <v>1408</v>
      </c>
      <c r="M6023" s="368" t="s">
        <v>1407</v>
      </c>
      <c r="N6023" s="205">
        <v>42530</v>
      </c>
      <c r="O6023" s="203"/>
    </row>
    <row r="6024" spans="1:15" ht="27.75" hidden="1" customHeight="1" x14ac:dyDescent="0.25">
      <c r="A6024" s="203" t="s">
        <v>2211</v>
      </c>
      <c r="B6024" s="202" t="s">
        <v>730</v>
      </c>
      <c r="C6024" s="203" t="s">
        <v>1461</v>
      </c>
      <c r="D6024" s="202" t="s">
        <v>1462</v>
      </c>
      <c r="E6024" s="202" t="s">
        <v>1463</v>
      </c>
      <c r="F6024" s="202" t="s">
        <v>475</v>
      </c>
      <c r="G6024" s="254">
        <v>58998</v>
      </c>
      <c r="H6024" s="361" t="s">
        <v>1414</v>
      </c>
      <c r="I6024" s="359" t="s">
        <v>1407</v>
      </c>
      <c r="J6024" s="359" t="s">
        <v>1380</v>
      </c>
      <c r="K6024" s="359" t="s">
        <v>8</v>
      </c>
      <c r="L6024" s="359" t="s">
        <v>1392</v>
      </c>
      <c r="M6024" s="368" t="s">
        <v>1407</v>
      </c>
      <c r="N6024" s="205">
        <v>42530</v>
      </c>
      <c r="O6024" s="203"/>
    </row>
    <row r="6025" spans="1:15" ht="27.75" hidden="1" customHeight="1" x14ac:dyDescent="0.25">
      <c r="A6025" s="203" t="s">
        <v>2211</v>
      </c>
      <c r="B6025" s="202" t="s">
        <v>730</v>
      </c>
      <c r="C6025" s="203" t="s">
        <v>1461</v>
      </c>
      <c r="D6025" s="202" t="s">
        <v>1457</v>
      </c>
      <c r="E6025" s="202" t="s">
        <v>1458</v>
      </c>
      <c r="F6025" s="202" t="s">
        <v>475</v>
      </c>
      <c r="G6025" s="254">
        <v>2943971</v>
      </c>
      <c r="H6025" s="361" t="s">
        <v>1433</v>
      </c>
      <c r="I6025" s="359" t="s">
        <v>1407</v>
      </c>
      <c r="J6025" s="359" t="s">
        <v>1380</v>
      </c>
      <c r="K6025" s="359" t="s">
        <v>8</v>
      </c>
      <c r="L6025" s="359" t="s">
        <v>1408</v>
      </c>
      <c r="M6025" s="368" t="s">
        <v>1407</v>
      </c>
      <c r="N6025" s="205">
        <v>42530</v>
      </c>
      <c r="O6025" s="203"/>
    </row>
    <row r="6026" spans="1:15" ht="27.75" hidden="1" customHeight="1" x14ac:dyDescent="0.25">
      <c r="A6026" s="203" t="s">
        <v>2211</v>
      </c>
      <c r="B6026" s="202" t="s">
        <v>730</v>
      </c>
      <c r="C6026" s="203" t="s">
        <v>1461</v>
      </c>
      <c r="D6026" s="202" t="s">
        <v>1457</v>
      </c>
      <c r="E6026" s="202" t="s">
        <v>1458</v>
      </c>
      <c r="F6026" s="202" t="s">
        <v>475</v>
      </c>
      <c r="G6026" s="254">
        <v>8066</v>
      </c>
      <c r="H6026" s="361" t="s">
        <v>1414</v>
      </c>
      <c r="I6026" s="359" t="s">
        <v>1407</v>
      </c>
      <c r="J6026" s="359" t="s">
        <v>1380</v>
      </c>
      <c r="K6026" s="359" t="s">
        <v>8</v>
      </c>
      <c r="L6026" s="359" t="s">
        <v>1392</v>
      </c>
      <c r="M6026" s="368" t="s">
        <v>1407</v>
      </c>
      <c r="N6026" s="205">
        <v>42530</v>
      </c>
      <c r="O6026" s="203"/>
    </row>
    <row r="6027" spans="1:15" ht="27.75" hidden="1" customHeight="1" x14ac:dyDescent="0.25">
      <c r="A6027" s="203" t="s">
        <v>2211</v>
      </c>
      <c r="B6027" s="202" t="s">
        <v>730</v>
      </c>
      <c r="C6027" s="203" t="s">
        <v>1461</v>
      </c>
      <c r="D6027" s="202" t="s">
        <v>1485</v>
      </c>
      <c r="E6027" s="202" t="s">
        <v>1486</v>
      </c>
      <c r="F6027" s="202" t="s">
        <v>475</v>
      </c>
      <c r="G6027" s="254">
        <v>955359</v>
      </c>
      <c r="H6027" s="361" t="s">
        <v>1433</v>
      </c>
      <c r="I6027" s="359" t="s">
        <v>1407</v>
      </c>
      <c r="J6027" s="359" t="s">
        <v>1380</v>
      </c>
      <c r="K6027" s="359" t="s">
        <v>8</v>
      </c>
      <c r="L6027" s="359" t="s">
        <v>1408</v>
      </c>
      <c r="M6027" s="368" t="s">
        <v>1407</v>
      </c>
      <c r="N6027" s="205">
        <v>42530</v>
      </c>
      <c r="O6027" s="203"/>
    </row>
    <row r="6028" spans="1:15" ht="27.75" hidden="1" customHeight="1" x14ac:dyDescent="0.25">
      <c r="A6028" s="203" t="s">
        <v>2211</v>
      </c>
      <c r="B6028" s="202" t="s">
        <v>730</v>
      </c>
      <c r="C6028" s="203" t="s">
        <v>1461</v>
      </c>
      <c r="D6028" s="202" t="s">
        <v>1485</v>
      </c>
      <c r="E6028" s="202" t="s">
        <v>1486</v>
      </c>
      <c r="F6028" s="202" t="s">
        <v>475</v>
      </c>
      <c r="G6028" s="254">
        <v>2617</v>
      </c>
      <c r="H6028" s="361" t="s">
        <v>1414</v>
      </c>
      <c r="I6028" s="359" t="s">
        <v>1407</v>
      </c>
      <c r="J6028" s="359" t="s">
        <v>1380</v>
      </c>
      <c r="K6028" s="359" t="s">
        <v>8</v>
      </c>
      <c r="L6028" s="359" t="s">
        <v>1392</v>
      </c>
      <c r="M6028" s="368" t="s">
        <v>1407</v>
      </c>
      <c r="N6028" s="205">
        <v>42530</v>
      </c>
      <c r="O6028" s="203"/>
    </row>
    <row r="6029" spans="1:15" ht="27.75" hidden="1" customHeight="1" x14ac:dyDescent="0.25">
      <c r="A6029" s="203" t="s">
        <v>2211</v>
      </c>
      <c r="B6029" s="202" t="s">
        <v>730</v>
      </c>
      <c r="C6029" s="203" t="s">
        <v>1461</v>
      </c>
      <c r="D6029" s="202" t="s">
        <v>574</v>
      </c>
      <c r="E6029" s="202" t="s">
        <v>1460</v>
      </c>
      <c r="F6029" s="202" t="s">
        <v>475</v>
      </c>
      <c r="G6029" s="254">
        <v>303409</v>
      </c>
      <c r="H6029" s="361" t="s">
        <v>1433</v>
      </c>
      <c r="I6029" s="359" t="s">
        <v>1407</v>
      </c>
      <c r="J6029" s="359" t="s">
        <v>1380</v>
      </c>
      <c r="K6029" s="359" t="s">
        <v>8</v>
      </c>
      <c r="L6029" s="359" t="s">
        <v>1408</v>
      </c>
      <c r="M6029" s="368" t="s">
        <v>1407</v>
      </c>
      <c r="N6029" s="205">
        <v>42530</v>
      </c>
      <c r="O6029" s="203"/>
    </row>
    <row r="6030" spans="1:15" ht="27.75" hidden="1" customHeight="1" x14ac:dyDescent="0.25">
      <c r="A6030" s="203" t="s">
        <v>2211</v>
      </c>
      <c r="B6030" s="202" t="s">
        <v>730</v>
      </c>
      <c r="C6030" s="203" t="s">
        <v>1461</v>
      </c>
      <c r="D6030" s="202" t="s">
        <v>574</v>
      </c>
      <c r="E6030" s="202" t="s">
        <v>1460</v>
      </c>
      <c r="F6030" s="202" t="s">
        <v>475</v>
      </c>
      <c r="G6030" s="254">
        <v>831</v>
      </c>
      <c r="H6030" s="361" t="s">
        <v>1414</v>
      </c>
      <c r="I6030" s="359" t="s">
        <v>1407</v>
      </c>
      <c r="J6030" s="359" t="s">
        <v>1380</v>
      </c>
      <c r="K6030" s="359" t="s">
        <v>8</v>
      </c>
      <c r="L6030" s="359" t="s">
        <v>1392</v>
      </c>
      <c r="M6030" s="368" t="s">
        <v>1407</v>
      </c>
      <c r="N6030" s="205">
        <v>42530</v>
      </c>
      <c r="O6030" s="203"/>
    </row>
    <row r="6031" spans="1:15" ht="27.75" hidden="1" customHeight="1" x14ac:dyDescent="0.25">
      <c r="A6031" s="203" t="s">
        <v>2211</v>
      </c>
      <c r="B6031" s="202" t="s">
        <v>730</v>
      </c>
      <c r="C6031" s="203" t="s">
        <v>1461</v>
      </c>
      <c r="D6031" s="202" t="s">
        <v>1831</v>
      </c>
      <c r="E6031" s="202" t="s">
        <v>1399</v>
      </c>
      <c r="F6031" s="202" t="s">
        <v>475</v>
      </c>
      <c r="G6031" s="254">
        <v>428710</v>
      </c>
      <c r="H6031" s="361" t="s">
        <v>1433</v>
      </c>
      <c r="I6031" s="359" t="s">
        <v>1407</v>
      </c>
      <c r="J6031" s="359" t="s">
        <v>1380</v>
      </c>
      <c r="K6031" s="359" t="s">
        <v>8</v>
      </c>
      <c r="L6031" s="359" t="s">
        <v>1408</v>
      </c>
      <c r="M6031" s="368" t="s">
        <v>1407</v>
      </c>
      <c r="N6031" s="205">
        <v>42530</v>
      </c>
      <c r="O6031" s="203"/>
    </row>
    <row r="6032" spans="1:15" ht="27.75" hidden="1" customHeight="1" x14ac:dyDescent="0.25">
      <c r="A6032" s="203" t="s">
        <v>2211</v>
      </c>
      <c r="B6032" s="202" t="s">
        <v>730</v>
      </c>
      <c r="C6032" s="203" t="s">
        <v>1461</v>
      </c>
      <c r="D6032" s="202" t="s">
        <v>1831</v>
      </c>
      <c r="E6032" s="202" t="s">
        <v>1399</v>
      </c>
      <c r="F6032" s="202" t="s">
        <v>475</v>
      </c>
      <c r="G6032" s="254">
        <v>2839</v>
      </c>
      <c r="H6032" s="361" t="s">
        <v>1414</v>
      </c>
      <c r="I6032" s="359" t="s">
        <v>1407</v>
      </c>
      <c r="J6032" s="359" t="s">
        <v>1380</v>
      </c>
      <c r="K6032" s="359" t="s">
        <v>8</v>
      </c>
      <c r="L6032" s="359" t="s">
        <v>1392</v>
      </c>
      <c r="M6032" s="368" t="s">
        <v>1407</v>
      </c>
      <c r="N6032" s="205">
        <v>42530</v>
      </c>
      <c r="O6032" s="203"/>
    </row>
    <row r="6033" spans="1:15" ht="27.75" hidden="1" customHeight="1" x14ac:dyDescent="0.25">
      <c r="A6033" s="203" t="s">
        <v>2505</v>
      </c>
      <c r="B6033" s="202" t="s">
        <v>2437</v>
      </c>
      <c r="C6033" s="203" t="s">
        <v>1774</v>
      </c>
      <c r="D6033" s="202" t="s">
        <v>1775</v>
      </c>
      <c r="E6033" s="202" t="s">
        <v>1776</v>
      </c>
      <c r="F6033" s="202" t="s">
        <v>505</v>
      </c>
      <c r="G6033" s="260">
        <v>68</v>
      </c>
      <c r="H6033" s="361" t="s">
        <v>1777</v>
      </c>
      <c r="I6033" s="359" t="s">
        <v>1379</v>
      </c>
      <c r="J6033" s="359" t="s">
        <v>1380</v>
      </c>
      <c r="K6033" s="359" t="s">
        <v>1778</v>
      </c>
      <c r="L6033" s="359" t="s">
        <v>1392</v>
      </c>
      <c r="M6033" s="368">
        <v>2008</v>
      </c>
      <c r="N6033" s="205">
        <v>43109</v>
      </c>
      <c r="O6033" s="203"/>
    </row>
    <row r="6034" spans="1:15" ht="27.75" hidden="1" customHeight="1" x14ac:dyDescent="0.25">
      <c r="A6034" s="203" t="s">
        <v>2505</v>
      </c>
      <c r="B6034" s="202" t="s">
        <v>2437</v>
      </c>
      <c r="C6034" s="203" t="s">
        <v>1774</v>
      </c>
      <c r="D6034" s="202" t="s">
        <v>1775</v>
      </c>
      <c r="E6034" s="202" t="s">
        <v>1776</v>
      </c>
      <c r="F6034" s="202" t="s">
        <v>505</v>
      </c>
      <c r="G6034" s="260">
        <v>15</v>
      </c>
      <c r="H6034" s="361" t="s">
        <v>1777</v>
      </c>
      <c r="I6034" s="359" t="s">
        <v>1382</v>
      </c>
      <c r="J6034" s="359" t="s">
        <v>1380</v>
      </c>
      <c r="K6034" s="359" t="s">
        <v>1778</v>
      </c>
      <c r="L6034" s="359" t="s">
        <v>1392</v>
      </c>
      <c r="M6034" s="368">
        <v>2008</v>
      </c>
      <c r="N6034" s="205">
        <v>43109</v>
      </c>
      <c r="O6034" s="203"/>
    </row>
    <row r="6035" spans="1:15" ht="27.75" hidden="1" customHeight="1" x14ac:dyDescent="0.25">
      <c r="A6035" s="203" t="s">
        <v>2505</v>
      </c>
      <c r="B6035" s="202" t="s">
        <v>2437</v>
      </c>
      <c r="C6035" s="203" t="s">
        <v>1774</v>
      </c>
      <c r="D6035" s="202" t="s">
        <v>1775</v>
      </c>
      <c r="E6035" s="202" t="s">
        <v>1776</v>
      </c>
      <c r="F6035" s="202" t="s">
        <v>505</v>
      </c>
      <c r="G6035" s="260">
        <v>5</v>
      </c>
      <c r="H6035" s="361" t="s">
        <v>1777</v>
      </c>
      <c r="I6035" s="359" t="s">
        <v>1383</v>
      </c>
      <c r="J6035" s="359" t="s">
        <v>1380</v>
      </c>
      <c r="K6035" s="359" t="s">
        <v>1778</v>
      </c>
      <c r="L6035" s="359" t="s">
        <v>1392</v>
      </c>
      <c r="M6035" s="368">
        <v>2008</v>
      </c>
      <c r="N6035" s="205">
        <v>43109</v>
      </c>
      <c r="O6035" s="203"/>
    </row>
    <row r="6036" spans="1:15" ht="27.75" hidden="1" customHeight="1" x14ac:dyDescent="0.25">
      <c r="A6036" s="203" t="s">
        <v>2505</v>
      </c>
      <c r="B6036" s="202" t="s">
        <v>2437</v>
      </c>
      <c r="C6036" s="203" t="s">
        <v>1774</v>
      </c>
      <c r="D6036" s="202" t="s">
        <v>1775</v>
      </c>
      <c r="E6036" s="202" t="s">
        <v>1776</v>
      </c>
      <c r="F6036" s="202" t="s">
        <v>505</v>
      </c>
      <c r="G6036" s="260">
        <v>1.6</v>
      </c>
      <c r="H6036" s="361" t="s">
        <v>1777</v>
      </c>
      <c r="I6036" s="359" t="s">
        <v>1384</v>
      </c>
      <c r="J6036" s="359" t="s">
        <v>1380</v>
      </c>
      <c r="K6036" s="359" t="s">
        <v>1778</v>
      </c>
      <c r="L6036" s="359" t="s">
        <v>1392</v>
      </c>
      <c r="M6036" s="368">
        <v>2008</v>
      </c>
      <c r="N6036" s="205">
        <v>43109</v>
      </c>
      <c r="O6036" s="203"/>
    </row>
    <row r="6037" spans="1:15" ht="27.75" hidden="1" customHeight="1" x14ac:dyDescent="0.25">
      <c r="A6037" s="203" t="s">
        <v>2505</v>
      </c>
      <c r="B6037" s="202" t="s">
        <v>2437</v>
      </c>
      <c r="C6037" s="203" t="s">
        <v>1774</v>
      </c>
      <c r="D6037" s="202" t="s">
        <v>1775</v>
      </c>
      <c r="E6037" s="202" t="s">
        <v>1776</v>
      </c>
      <c r="F6037" s="202" t="s">
        <v>505</v>
      </c>
      <c r="G6037" s="260">
        <v>0.18</v>
      </c>
      <c r="H6037" s="361" t="s">
        <v>1777</v>
      </c>
      <c r="I6037" s="359" t="s">
        <v>1385</v>
      </c>
      <c r="J6037" s="359" t="s">
        <v>1380</v>
      </c>
      <c r="K6037" s="359" t="s">
        <v>1778</v>
      </c>
      <c r="L6037" s="359" t="s">
        <v>1392</v>
      </c>
      <c r="M6037" s="368">
        <v>2008</v>
      </c>
      <c r="N6037" s="205">
        <v>43109</v>
      </c>
      <c r="O6037" s="203"/>
    </row>
    <row r="6038" spans="1:15" ht="27.75" hidden="1" customHeight="1" x14ac:dyDescent="0.25">
      <c r="A6038" s="203" t="s">
        <v>2505</v>
      </c>
      <c r="B6038" s="202" t="s">
        <v>2437</v>
      </c>
      <c r="C6038" s="203" t="s">
        <v>2485</v>
      </c>
      <c r="D6038" s="202" t="s">
        <v>2488</v>
      </c>
      <c r="E6038" s="202" t="s">
        <v>2489</v>
      </c>
      <c r="F6038" s="202" t="s">
        <v>505</v>
      </c>
      <c r="G6038" s="262">
        <v>124</v>
      </c>
      <c r="H6038" s="361" t="s">
        <v>1414</v>
      </c>
      <c r="I6038" s="359" t="s">
        <v>1379</v>
      </c>
      <c r="J6038" s="358">
        <v>0.6</v>
      </c>
      <c r="K6038" s="359" t="s">
        <v>22</v>
      </c>
      <c r="L6038" s="359" t="s">
        <v>1392</v>
      </c>
      <c r="M6038" s="368">
        <v>2011</v>
      </c>
      <c r="N6038" s="205"/>
      <c r="O6038" s="203"/>
    </row>
    <row r="6039" spans="1:15" ht="27.75" hidden="1" customHeight="1" x14ac:dyDescent="0.25">
      <c r="A6039" s="203" t="s">
        <v>2505</v>
      </c>
      <c r="B6039" s="202" t="s">
        <v>2437</v>
      </c>
      <c r="C6039" s="203" t="s">
        <v>2485</v>
      </c>
      <c r="D6039" s="202" t="s">
        <v>2488</v>
      </c>
      <c r="E6039" s="202" t="s">
        <v>2489</v>
      </c>
      <c r="F6039" s="202" t="s">
        <v>505</v>
      </c>
      <c r="G6039" s="262">
        <v>24</v>
      </c>
      <c r="H6039" s="361" t="s">
        <v>1414</v>
      </c>
      <c r="I6039" s="359" t="s">
        <v>1382</v>
      </c>
      <c r="J6039" s="358">
        <v>0.6</v>
      </c>
      <c r="K6039" s="359" t="s">
        <v>22</v>
      </c>
      <c r="L6039" s="359" t="s">
        <v>1392</v>
      </c>
      <c r="M6039" s="368">
        <v>2011</v>
      </c>
      <c r="N6039" s="205"/>
      <c r="O6039" s="203"/>
    </row>
    <row r="6040" spans="1:15" ht="27.75" hidden="1" customHeight="1" x14ac:dyDescent="0.25">
      <c r="A6040" s="203" t="s">
        <v>2505</v>
      </c>
      <c r="B6040" s="202" t="s">
        <v>2437</v>
      </c>
      <c r="C6040" s="203" t="s">
        <v>2485</v>
      </c>
      <c r="D6040" s="202" t="s">
        <v>2488</v>
      </c>
      <c r="E6040" s="202" t="s">
        <v>2489</v>
      </c>
      <c r="F6040" s="202" t="s">
        <v>505</v>
      </c>
      <c r="G6040" s="262">
        <v>7.5</v>
      </c>
      <c r="H6040" s="361" t="s">
        <v>1414</v>
      </c>
      <c r="I6040" s="359" t="s">
        <v>1383</v>
      </c>
      <c r="J6040" s="358">
        <v>0.6</v>
      </c>
      <c r="K6040" s="359" t="s">
        <v>22</v>
      </c>
      <c r="L6040" s="359" t="s">
        <v>1392</v>
      </c>
      <c r="M6040" s="368">
        <v>2011</v>
      </c>
      <c r="N6040" s="205"/>
      <c r="O6040" s="203"/>
    </row>
    <row r="6041" spans="1:15" ht="27.75" hidden="1" customHeight="1" x14ac:dyDescent="0.25">
      <c r="A6041" s="203" t="s">
        <v>2505</v>
      </c>
      <c r="B6041" s="202" t="s">
        <v>2437</v>
      </c>
      <c r="C6041" s="203" t="s">
        <v>2485</v>
      </c>
      <c r="D6041" s="202" t="s">
        <v>2488</v>
      </c>
      <c r="E6041" s="202" t="s">
        <v>2489</v>
      </c>
      <c r="F6041" s="202" t="s">
        <v>505</v>
      </c>
      <c r="G6041" s="262">
        <v>2.4</v>
      </c>
      <c r="H6041" s="361" t="s">
        <v>1414</v>
      </c>
      <c r="I6041" s="359" t="s">
        <v>1384</v>
      </c>
      <c r="J6041" s="358">
        <v>0.6</v>
      </c>
      <c r="K6041" s="359" t="s">
        <v>22</v>
      </c>
      <c r="L6041" s="359" t="s">
        <v>1392</v>
      </c>
      <c r="M6041" s="368">
        <v>2011</v>
      </c>
      <c r="N6041" s="205"/>
      <c r="O6041" s="203"/>
    </row>
    <row r="6042" spans="1:15" ht="27.75" hidden="1" customHeight="1" x14ac:dyDescent="0.25">
      <c r="A6042" s="203" t="s">
        <v>2505</v>
      </c>
      <c r="B6042" s="202" t="s">
        <v>2437</v>
      </c>
      <c r="C6042" s="203" t="s">
        <v>2485</v>
      </c>
      <c r="D6042" s="202" t="s">
        <v>2488</v>
      </c>
      <c r="E6042" s="202" t="s">
        <v>2489</v>
      </c>
      <c r="F6042" s="202" t="s">
        <v>505</v>
      </c>
      <c r="G6042" s="262">
        <v>0.65</v>
      </c>
      <c r="H6042" s="361" t="s">
        <v>1414</v>
      </c>
      <c r="I6042" s="359" t="s">
        <v>1385</v>
      </c>
      <c r="J6042" s="358">
        <v>0.6</v>
      </c>
      <c r="K6042" s="359" t="s">
        <v>22</v>
      </c>
      <c r="L6042" s="359" t="s">
        <v>1392</v>
      </c>
      <c r="M6042" s="368">
        <v>2011</v>
      </c>
      <c r="N6042" s="205"/>
      <c r="O6042" s="203"/>
    </row>
    <row r="6043" spans="1:15" ht="27.75" hidden="1" customHeight="1" x14ac:dyDescent="0.25">
      <c r="A6043" s="203" t="s">
        <v>2505</v>
      </c>
      <c r="B6043" s="202" t="s">
        <v>2437</v>
      </c>
      <c r="C6043" s="203" t="s">
        <v>2485</v>
      </c>
      <c r="D6043" s="202" t="s">
        <v>2490</v>
      </c>
      <c r="E6043" s="202" t="s">
        <v>2491</v>
      </c>
      <c r="F6043" s="202" t="s">
        <v>505</v>
      </c>
      <c r="G6043" s="262">
        <v>90</v>
      </c>
      <c r="H6043" s="361" t="s">
        <v>1414</v>
      </c>
      <c r="I6043" s="359" t="s">
        <v>1379</v>
      </c>
      <c r="J6043" s="358">
        <v>0.6</v>
      </c>
      <c r="K6043" s="359" t="s">
        <v>22</v>
      </c>
      <c r="L6043" s="359" t="s">
        <v>1392</v>
      </c>
      <c r="M6043" s="368">
        <v>2011</v>
      </c>
      <c r="N6043" s="205"/>
      <c r="O6043" s="203"/>
    </row>
    <row r="6044" spans="1:15" ht="27.75" hidden="1" customHeight="1" x14ac:dyDescent="0.25">
      <c r="A6044" s="203" t="s">
        <v>2505</v>
      </c>
      <c r="B6044" s="202" t="s">
        <v>2437</v>
      </c>
      <c r="C6044" s="203" t="s">
        <v>2485</v>
      </c>
      <c r="D6044" s="202" t="s">
        <v>2490</v>
      </c>
      <c r="E6044" s="202" t="s">
        <v>2491</v>
      </c>
      <c r="F6044" s="202" t="s">
        <v>505</v>
      </c>
      <c r="G6044" s="262">
        <v>17</v>
      </c>
      <c r="H6044" s="361" t="s">
        <v>1414</v>
      </c>
      <c r="I6044" s="359" t="s">
        <v>1382</v>
      </c>
      <c r="J6044" s="358">
        <v>0.6</v>
      </c>
      <c r="K6044" s="359" t="s">
        <v>22</v>
      </c>
      <c r="L6044" s="359" t="s">
        <v>1392</v>
      </c>
      <c r="M6044" s="368">
        <v>2011</v>
      </c>
      <c r="N6044" s="205"/>
      <c r="O6044" s="203"/>
    </row>
    <row r="6045" spans="1:15" ht="27.75" hidden="1" customHeight="1" x14ac:dyDescent="0.25">
      <c r="A6045" s="203" t="s">
        <v>2505</v>
      </c>
      <c r="B6045" s="202" t="s">
        <v>2437</v>
      </c>
      <c r="C6045" s="203" t="s">
        <v>2485</v>
      </c>
      <c r="D6045" s="202" t="s">
        <v>2490</v>
      </c>
      <c r="E6045" s="202" t="s">
        <v>2491</v>
      </c>
      <c r="F6045" s="202" t="s">
        <v>505</v>
      </c>
      <c r="G6045" s="262">
        <v>5.2</v>
      </c>
      <c r="H6045" s="361" t="s">
        <v>1414</v>
      </c>
      <c r="I6045" s="359" t="s">
        <v>1383</v>
      </c>
      <c r="J6045" s="358">
        <v>0.6</v>
      </c>
      <c r="K6045" s="359" t="s">
        <v>22</v>
      </c>
      <c r="L6045" s="359" t="s">
        <v>1392</v>
      </c>
      <c r="M6045" s="368">
        <v>2011</v>
      </c>
      <c r="N6045" s="205"/>
      <c r="O6045" s="203"/>
    </row>
    <row r="6046" spans="1:15" ht="27.75" hidden="1" customHeight="1" x14ac:dyDescent="0.25">
      <c r="A6046" s="203" t="s">
        <v>2505</v>
      </c>
      <c r="B6046" s="202" t="s">
        <v>2437</v>
      </c>
      <c r="C6046" s="203" t="s">
        <v>2485</v>
      </c>
      <c r="D6046" s="202" t="s">
        <v>2490</v>
      </c>
      <c r="E6046" s="202" t="s">
        <v>2491</v>
      </c>
      <c r="F6046" s="202" t="s">
        <v>505</v>
      </c>
      <c r="G6046" s="262">
        <v>1.6</v>
      </c>
      <c r="H6046" s="361" t="s">
        <v>1414</v>
      </c>
      <c r="I6046" s="359" t="s">
        <v>1384</v>
      </c>
      <c r="J6046" s="358">
        <v>0.6</v>
      </c>
      <c r="K6046" s="359" t="s">
        <v>22</v>
      </c>
      <c r="L6046" s="359" t="s">
        <v>1392</v>
      </c>
      <c r="M6046" s="368">
        <v>2011</v>
      </c>
      <c r="N6046" s="205"/>
      <c r="O6046" s="203"/>
    </row>
    <row r="6047" spans="1:15" ht="27.75" hidden="1" customHeight="1" x14ac:dyDescent="0.25">
      <c r="A6047" s="203" t="s">
        <v>2505</v>
      </c>
      <c r="B6047" s="202" t="s">
        <v>2437</v>
      </c>
      <c r="C6047" s="203" t="s">
        <v>2485</v>
      </c>
      <c r="D6047" s="202" t="s">
        <v>2490</v>
      </c>
      <c r="E6047" s="202" t="s">
        <v>2491</v>
      </c>
      <c r="F6047" s="202" t="s">
        <v>505</v>
      </c>
      <c r="G6047" s="262">
        <v>0.42</v>
      </c>
      <c r="H6047" s="361" t="s">
        <v>1414</v>
      </c>
      <c r="I6047" s="359" t="s">
        <v>1385</v>
      </c>
      <c r="J6047" s="358">
        <v>0.6</v>
      </c>
      <c r="K6047" s="359" t="s">
        <v>22</v>
      </c>
      <c r="L6047" s="359" t="s">
        <v>1392</v>
      </c>
      <c r="M6047" s="368">
        <v>2011</v>
      </c>
      <c r="N6047" s="205"/>
      <c r="O6047" s="203"/>
    </row>
    <row r="6048" spans="1:15" ht="27.75" hidden="1" customHeight="1" x14ac:dyDescent="0.25">
      <c r="A6048" s="203" t="s">
        <v>2505</v>
      </c>
      <c r="B6048" s="202" t="s">
        <v>2437</v>
      </c>
      <c r="C6048" s="203" t="s">
        <v>2485</v>
      </c>
      <c r="D6048" s="202" t="s">
        <v>2492</v>
      </c>
      <c r="E6048" s="202" t="s">
        <v>2493</v>
      </c>
      <c r="F6048" s="202" t="s">
        <v>505</v>
      </c>
      <c r="G6048" s="262">
        <v>150</v>
      </c>
      <c r="H6048" s="361" t="s">
        <v>1414</v>
      </c>
      <c r="I6048" s="359" t="s">
        <v>1379</v>
      </c>
      <c r="J6048" s="358">
        <v>0.6</v>
      </c>
      <c r="K6048" s="359" t="s">
        <v>22</v>
      </c>
      <c r="L6048" s="359" t="s">
        <v>1392</v>
      </c>
      <c r="M6048" s="368">
        <v>2011</v>
      </c>
      <c r="N6048" s="205"/>
      <c r="O6048" s="203"/>
    </row>
    <row r="6049" spans="1:15" ht="27.75" hidden="1" customHeight="1" x14ac:dyDescent="0.25">
      <c r="A6049" s="203" t="s">
        <v>2505</v>
      </c>
      <c r="B6049" s="202" t="s">
        <v>2437</v>
      </c>
      <c r="C6049" s="203" t="s">
        <v>2485</v>
      </c>
      <c r="D6049" s="202" t="s">
        <v>2492</v>
      </c>
      <c r="E6049" s="202" t="s">
        <v>2493</v>
      </c>
      <c r="F6049" s="202" t="s">
        <v>505</v>
      </c>
      <c r="G6049" s="262">
        <v>31</v>
      </c>
      <c r="H6049" s="361" t="s">
        <v>1414</v>
      </c>
      <c r="I6049" s="359" t="s">
        <v>1382</v>
      </c>
      <c r="J6049" s="358">
        <v>0.6</v>
      </c>
      <c r="K6049" s="359" t="s">
        <v>22</v>
      </c>
      <c r="L6049" s="359" t="s">
        <v>1392</v>
      </c>
      <c r="M6049" s="368">
        <v>2011</v>
      </c>
      <c r="N6049" s="205"/>
      <c r="O6049" s="203"/>
    </row>
    <row r="6050" spans="1:15" ht="27.75" hidden="1" customHeight="1" x14ac:dyDescent="0.25">
      <c r="A6050" s="203" t="s">
        <v>2505</v>
      </c>
      <c r="B6050" s="202" t="s">
        <v>2437</v>
      </c>
      <c r="C6050" s="203" t="s">
        <v>2485</v>
      </c>
      <c r="D6050" s="202" t="s">
        <v>2492</v>
      </c>
      <c r="E6050" s="202" t="s">
        <v>2493</v>
      </c>
      <c r="F6050" s="202" t="s">
        <v>505</v>
      </c>
      <c r="G6050" s="262">
        <v>9.8000000000000007</v>
      </c>
      <c r="H6050" s="361" t="s">
        <v>1414</v>
      </c>
      <c r="I6050" s="359" t="s">
        <v>1383</v>
      </c>
      <c r="J6050" s="358">
        <v>0.6</v>
      </c>
      <c r="K6050" s="359" t="s">
        <v>22</v>
      </c>
      <c r="L6050" s="359" t="s">
        <v>1392</v>
      </c>
      <c r="M6050" s="368">
        <v>2011</v>
      </c>
      <c r="N6050" s="205"/>
      <c r="O6050" s="203"/>
    </row>
    <row r="6051" spans="1:15" ht="27.75" hidden="1" customHeight="1" x14ac:dyDescent="0.25">
      <c r="A6051" s="203" t="s">
        <v>2505</v>
      </c>
      <c r="B6051" s="202" t="s">
        <v>2437</v>
      </c>
      <c r="C6051" s="203" t="s">
        <v>2485</v>
      </c>
      <c r="D6051" s="202" t="s">
        <v>2492</v>
      </c>
      <c r="E6051" s="202" t="s">
        <v>2493</v>
      </c>
      <c r="F6051" s="202" t="s">
        <v>505</v>
      </c>
      <c r="G6051" s="262">
        <v>3</v>
      </c>
      <c r="H6051" s="361" t="s">
        <v>1414</v>
      </c>
      <c r="I6051" s="359" t="s">
        <v>1384</v>
      </c>
      <c r="J6051" s="358">
        <v>0.6</v>
      </c>
      <c r="K6051" s="359" t="s">
        <v>22</v>
      </c>
      <c r="L6051" s="359" t="s">
        <v>1392</v>
      </c>
      <c r="M6051" s="368">
        <v>2011</v>
      </c>
      <c r="N6051" s="205"/>
      <c r="O6051" s="203"/>
    </row>
    <row r="6052" spans="1:15" ht="27.75" hidden="1" customHeight="1" x14ac:dyDescent="0.25">
      <c r="A6052" s="203" t="s">
        <v>2505</v>
      </c>
      <c r="B6052" s="202" t="s">
        <v>2437</v>
      </c>
      <c r="C6052" s="203" t="s">
        <v>2485</v>
      </c>
      <c r="D6052" s="202" t="s">
        <v>2492</v>
      </c>
      <c r="E6052" s="202" t="s">
        <v>2493</v>
      </c>
      <c r="F6052" s="202" t="s">
        <v>505</v>
      </c>
      <c r="G6052" s="262">
        <v>0.88</v>
      </c>
      <c r="H6052" s="361" t="s">
        <v>1414</v>
      </c>
      <c r="I6052" s="359" t="s">
        <v>1385</v>
      </c>
      <c r="J6052" s="358">
        <v>0.6</v>
      </c>
      <c r="K6052" s="359" t="s">
        <v>22</v>
      </c>
      <c r="L6052" s="359" t="s">
        <v>1392</v>
      </c>
      <c r="M6052" s="368">
        <v>2011</v>
      </c>
      <c r="N6052" s="205"/>
      <c r="O6052" s="203"/>
    </row>
    <row r="6053" spans="1:15" ht="27.75" hidden="1" customHeight="1" x14ac:dyDescent="0.25">
      <c r="A6053" s="203" t="s">
        <v>2505</v>
      </c>
      <c r="B6053" s="202" t="s">
        <v>2437</v>
      </c>
      <c r="C6053" s="203" t="s">
        <v>2485</v>
      </c>
      <c r="D6053" s="202" t="s">
        <v>1775</v>
      </c>
      <c r="E6053" s="202" t="s">
        <v>1776</v>
      </c>
      <c r="F6053" s="202" t="s">
        <v>505</v>
      </c>
      <c r="G6053" s="262">
        <v>1</v>
      </c>
      <c r="H6053" s="361" t="s">
        <v>1390</v>
      </c>
      <c r="I6053" s="359" t="s">
        <v>1379</v>
      </c>
      <c r="J6053" s="358">
        <v>0.7</v>
      </c>
      <c r="K6053" s="359" t="s">
        <v>1391</v>
      </c>
      <c r="L6053" s="359" t="s">
        <v>1392</v>
      </c>
      <c r="M6053" s="368">
        <v>2011</v>
      </c>
      <c r="N6053" s="205"/>
      <c r="O6053" s="203" t="s">
        <v>2510</v>
      </c>
    </row>
    <row r="6054" spans="1:15" ht="27.75" hidden="1" customHeight="1" x14ac:dyDescent="0.25">
      <c r="A6054" s="203" t="s">
        <v>2505</v>
      </c>
      <c r="B6054" s="202" t="s">
        <v>2437</v>
      </c>
      <c r="C6054" s="203" t="s">
        <v>2485</v>
      </c>
      <c r="D6054" s="202" t="s">
        <v>1775</v>
      </c>
      <c r="E6054" s="202" t="s">
        <v>1776</v>
      </c>
      <c r="F6054" s="202" t="s">
        <v>505</v>
      </c>
      <c r="G6054" s="262">
        <v>0.18</v>
      </c>
      <c r="H6054" s="361" t="s">
        <v>1390</v>
      </c>
      <c r="I6054" s="359" t="s">
        <v>1382</v>
      </c>
      <c r="J6054" s="358">
        <v>0.7</v>
      </c>
      <c r="K6054" s="359" t="s">
        <v>1391</v>
      </c>
      <c r="L6054" s="359" t="s">
        <v>1392</v>
      </c>
      <c r="M6054" s="368">
        <v>2011</v>
      </c>
      <c r="N6054" s="205"/>
      <c r="O6054" s="203" t="s">
        <v>2510</v>
      </c>
    </row>
    <row r="6055" spans="1:15" ht="27.75" hidden="1" customHeight="1" x14ac:dyDescent="0.25">
      <c r="A6055" s="203" t="s">
        <v>2505</v>
      </c>
      <c r="B6055" s="202" t="s">
        <v>2437</v>
      </c>
      <c r="C6055" s="203" t="s">
        <v>2485</v>
      </c>
      <c r="D6055" s="202" t="s">
        <v>1775</v>
      </c>
      <c r="E6055" s="202" t="s">
        <v>1776</v>
      </c>
      <c r="F6055" s="202" t="s">
        <v>505</v>
      </c>
      <c r="G6055" s="262">
        <v>4.3999999999999997E-2</v>
      </c>
      <c r="H6055" s="361" t="s">
        <v>1390</v>
      </c>
      <c r="I6055" s="359" t="s">
        <v>1383</v>
      </c>
      <c r="J6055" s="358">
        <v>0.7</v>
      </c>
      <c r="K6055" s="359" t="s">
        <v>1391</v>
      </c>
      <c r="L6055" s="359" t="s">
        <v>1392</v>
      </c>
      <c r="M6055" s="368">
        <v>2011</v>
      </c>
      <c r="N6055" s="205"/>
      <c r="O6055" s="203" t="s">
        <v>2510</v>
      </c>
    </row>
    <row r="6056" spans="1:15" ht="27.75" hidden="1" customHeight="1" x14ac:dyDescent="0.25">
      <c r="A6056" s="203" t="s">
        <v>2505</v>
      </c>
      <c r="B6056" s="202" t="s">
        <v>2437</v>
      </c>
      <c r="C6056" s="203" t="s">
        <v>2485</v>
      </c>
      <c r="D6056" s="202" t="s">
        <v>1775</v>
      </c>
      <c r="E6056" s="202" t="s">
        <v>1776</v>
      </c>
      <c r="F6056" s="202" t="s">
        <v>505</v>
      </c>
      <c r="G6056" s="262">
        <v>1.2E-2</v>
      </c>
      <c r="H6056" s="361" t="s">
        <v>1390</v>
      </c>
      <c r="I6056" s="359" t="s">
        <v>1384</v>
      </c>
      <c r="J6056" s="358">
        <v>0.7</v>
      </c>
      <c r="K6056" s="359" t="s">
        <v>1391</v>
      </c>
      <c r="L6056" s="359" t="s">
        <v>1392</v>
      </c>
      <c r="M6056" s="368">
        <v>2011</v>
      </c>
      <c r="N6056" s="205"/>
      <c r="O6056" s="203" t="s">
        <v>2510</v>
      </c>
    </row>
    <row r="6057" spans="1:15" ht="27.75" hidden="1" customHeight="1" x14ac:dyDescent="0.25">
      <c r="A6057" s="203" t="s">
        <v>2505</v>
      </c>
      <c r="B6057" s="202" t="s">
        <v>2437</v>
      </c>
      <c r="C6057" s="203" t="s">
        <v>2485</v>
      </c>
      <c r="D6057" s="202" t="s">
        <v>1775</v>
      </c>
      <c r="E6057" s="202" t="s">
        <v>1776</v>
      </c>
      <c r="F6057" s="202" t="s">
        <v>505</v>
      </c>
      <c r="G6057" s="262">
        <v>2.5000000000000001E-3</v>
      </c>
      <c r="H6057" s="361" t="s">
        <v>1390</v>
      </c>
      <c r="I6057" s="359" t="s">
        <v>1385</v>
      </c>
      <c r="J6057" s="358">
        <v>0.7</v>
      </c>
      <c r="K6057" s="359" t="s">
        <v>1391</v>
      </c>
      <c r="L6057" s="359" t="s">
        <v>1392</v>
      </c>
      <c r="M6057" s="368">
        <v>2011</v>
      </c>
      <c r="N6057" s="205"/>
      <c r="O6057" s="203" t="s">
        <v>2510</v>
      </c>
    </row>
    <row r="6058" spans="1:15" ht="27.75" hidden="1" customHeight="1" x14ac:dyDescent="0.25">
      <c r="A6058" s="203" t="s">
        <v>2505</v>
      </c>
      <c r="B6058" s="202" t="s">
        <v>2437</v>
      </c>
      <c r="C6058" s="203" t="s">
        <v>2485</v>
      </c>
      <c r="D6058" s="202" t="s">
        <v>2517</v>
      </c>
      <c r="E6058" s="202" t="s">
        <v>2518</v>
      </c>
      <c r="F6058" s="202" t="s">
        <v>505</v>
      </c>
      <c r="G6058" s="262">
        <v>6.4</v>
      </c>
      <c r="H6058" s="361" t="s">
        <v>1390</v>
      </c>
      <c r="I6058" s="359" t="s">
        <v>1379</v>
      </c>
      <c r="J6058" s="358">
        <v>0.89</v>
      </c>
      <c r="K6058" s="359" t="s">
        <v>1391</v>
      </c>
      <c r="L6058" s="359" t="s">
        <v>1392</v>
      </c>
      <c r="M6058" s="368">
        <v>2011</v>
      </c>
      <c r="N6058" s="205"/>
      <c r="O6058" s="203" t="s">
        <v>2510</v>
      </c>
    </row>
    <row r="6059" spans="1:15" ht="27.75" hidden="1" customHeight="1" x14ac:dyDescent="0.25">
      <c r="A6059" s="203" t="s">
        <v>2505</v>
      </c>
      <c r="B6059" s="202" t="s">
        <v>2437</v>
      </c>
      <c r="C6059" s="203" t="s">
        <v>2485</v>
      </c>
      <c r="D6059" s="202" t="s">
        <v>2517</v>
      </c>
      <c r="E6059" s="202" t="s">
        <v>2518</v>
      </c>
      <c r="F6059" s="202" t="s">
        <v>505</v>
      </c>
      <c r="G6059" s="262">
        <v>1.2</v>
      </c>
      <c r="H6059" s="361" t="s">
        <v>1390</v>
      </c>
      <c r="I6059" s="359" t="s">
        <v>1382</v>
      </c>
      <c r="J6059" s="358">
        <v>0.89</v>
      </c>
      <c r="K6059" s="359" t="s">
        <v>1391</v>
      </c>
      <c r="L6059" s="359" t="s">
        <v>1392</v>
      </c>
      <c r="M6059" s="368">
        <v>2011</v>
      </c>
      <c r="N6059" s="205"/>
      <c r="O6059" s="203" t="s">
        <v>2510</v>
      </c>
    </row>
    <row r="6060" spans="1:15" ht="27.75" hidden="1" customHeight="1" x14ac:dyDescent="0.25">
      <c r="A6060" s="203" t="s">
        <v>2505</v>
      </c>
      <c r="B6060" s="202" t="s">
        <v>2437</v>
      </c>
      <c r="C6060" s="203" t="s">
        <v>2485</v>
      </c>
      <c r="D6060" s="202" t="s">
        <v>2517</v>
      </c>
      <c r="E6060" s="202" t="s">
        <v>2518</v>
      </c>
      <c r="F6060" s="202" t="s">
        <v>505</v>
      </c>
      <c r="G6060" s="262">
        <v>0.32</v>
      </c>
      <c r="H6060" s="361" t="s">
        <v>1390</v>
      </c>
      <c r="I6060" s="359" t="s">
        <v>1383</v>
      </c>
      <c r="J6060" s="358">
        <v>0.89</v>
      </c>
      <c r="K6060" s="359" t="s">
        <v>1391</v>
      </c>
      <c r="L6060" s="359" t="s">
        <v>1392</v>
      </c>
      <c r="M6060" s="368">
        <v>2011</v>
      </c>
      <c r="N6060" s="205"/>
      <c r="O6060" s="203" t="s">
        <v>2510</v>
      </c>
    </row>
    <row r="6061" spans="1:15" ht="27.75" hidden="1" customHeight="1" x14ac:dyDescent="0.25">
      <c r="A6061" s="203" t="s">
        <v>2505</v>
      </c>
      <c r="B6061" s="202" t="s">
        <v>2437</v>
      </c>
      <c r="C6061" s="203" t="s">
        <v>2485</v>
      </c>
      <c r="D6061" s="202" t="s">
        <v>2517</v>
      </c>
      <c r="E6061" s="202" t="s">
        <v>2518</v>
      </c>
      <c r="F6061" s="202" t="s">
        <v>505</v>
      </c>
      <c r="G6061" s="262">
        <v>9.1999999999999998E-2</v>
      </c>
      <c r="H6061" s="361" t="s">
        <v>1390</v>
      </c>
      <c r="I6061" s="359" t="s">
        <v>1384</v>
      </c>
      <c r="J6061" s="358">
        <v>0.89</v>
      </c>
      <c r="K6061" s="359" t="s">
        <v>1391</v>
      </c>
      <c r="L6061" s="359" t="s">
        <v>1392</v>
      </c>
      <c r="M6061" s="368">
        <v>2011</v>
      </c>
      <c r="N6061" s="205"/>
      <c r="O6061" s="203" t="s">
        <v>2510</v>
      </c>
    </row>
    <row r="6062" spans="1:15" ht="27.75" hidden="1" customHeight="1" x14ac:dyDescent="0.25">
      <c r="A6062" s="203" t="s">
        <v>2505</v>
      </c>
      <c r="B6062" s="202" t="s">
        <v>2437</v>
      </c>
      <c r="C6062" s="203" t="s">
        <v>2485</v>
      </c>
      <c r="D6062" s="202" t="s">
        <v>2517</v>
      </c>
      <c r="E6062" s="202" t="s">
        <v>2518</v>
      </c>
      <c r="F6062" s="202" t="s">
        <v>505</v>
      </c>
      <c r="G6062" s="262">
        <v>2.3E-2</v>
      </c>
      <c r="H6062" s="361" t="s">
        <v>1390</v>
      </c>
      <c r="I6062" s="359" t="s">
        <v>1385</v>
      </c>
      <c r="J6062" s="358">
        <v>0.89</v>
      </c>
      <c r="K6062" s="359" t="s">
        <v>1391</v>
      </c>
      <c r="L6062" s="359" t="s">
        <v>1392</v>
      </c>
      <c r="M6062" s="368">
        <v>2011</v>
      </c>
      <c r="N6062" s="205"/>
      <c r="O6062" s="203" t="s">
        <v>2510</v>
      </c>
    </row>
    <row r="6063" spans="1:15" ht="27.75" hidden="1" customHeight="1" x14ac:dyDescent="0.25">
      <c r="A6063" s="203" t="s">
        <v>2505</v>
      </c>
      <c r="B6063" s="202" t="s">
        <v>2437</v>
      </c>
      <c r="C6063" s="203" t="s">
        <v>2485</v>
      </c>
      <c r="D6063" s="202" t="s">
        <v>2519</v>
      </c>
      <c r="E6063" s="202" t="s">
        <v>2520</v>
      </c>
      <c r="F6063" s="202" t="s">
        <v>505</v>
      </c>
      <c r="G6063" s="262">
        <v>0.24</v>
      </c>
      <c r="H6063" s="361" t="s">
        <v>1390</v>
      </c>
      <c r="I6063" s="359" t="s">
        <v>1379</v>
      </c>
      <c r="J6063" s="358">
        <v>0.92</v>
      </c>
      <c r="K6063" s="359" t="s">
        <v>1391</v>
      </c>
      <c r="L6063" s="359" t="s">
        <v>1392</v>
      </c>
      <c r="M6063" s="368">
        <v>2011</v>
      </c>
      <c r="N6063" s="205"/>
      <c r="O6063" s="203" t="s">
        <v>2510</v>
      </c>
    </row>
    <row r="6064" spans="1:15" ht="27.75" hidden="1" customHeight="1" x14ac:dyDescent="0.25">
      <c r="A6064" s="203" t="s">
        <v>2505</v>
      </c>
      <c r="B6064" s="202" t="s">
        <v>2437</v>
      </c>
      <c r="C6064" s="203" t="s">
        <v>2485</v>
      </c>
      <c r="D6064" s="202" t="s">
        <v>2519</v>
      </c>
      <c r="E6064" s="202" t="s">
        <v>2520</v>
      </c>
      <c r="F6064" s="202" t="s">
        <v>505</v>
      </c>
      <c r="G6064" s="262">
        <v>4.5999999999999999E-2</v>
      </c>
      <c r="H6064" s="361" t="s">
        <v>1390</v>
      </c>
      <c r="I6064" s="359" t="s">
        <v>1382</v>
      </c>
      <c r="J6064" s="358">
        <v>0.92</v>
      </c>
      <c r="K6064" s="359" t="s">
        <v>1391</v>
      </c>
      <c r="L6064" s="359" t="s">
        <v>1392</v>
      </c>
      <c r="M6064" s="368">
        <v>2011</v>
      </c>
      <c r="N6064" s="205"/>
      <c r="O6064" s="203" t="s">
        <v>2510</v>
      </c>
    </row>
    <row r="6065" spans="1:15" ht="27.75" hidden="1" customHeight="1" x14ac:dyDescent="0.25">
      <c r="A6065" s="203" t="s">
        <v>2505</v>
      </c>
      <c r="B6065" s="202" t="s">
        <v>2437</v>
      </c>
      <c r="C6065" s="203" t="s">
        <v>2485</v>
      </c>
      <c r="D6065" s="202" t="s">
        <v>2519</v>
      </c>
      <c r="E6065" s="202" t="s">
        <v>2520</v>
      </c>
      <c r="F6065" s="202" t="s">
        <v>505</v>
      </c>
      <c r="G6065" s="262">
        <v>1.2999999999999999E-2</v>
      </c>
      <c r="H6065" s="361" t="s">
        <v>1390</v>
      </c>
      <c r="I6065" s="359" t="s">
        <v>1383</v>
      </c>
      <c r="J6065" s="358">
        <v>0.92</v>
      </c>
      <c r="K6065" s="359" t="s">
        <v>1391</v>
      </c>
      <c r="L6065" s="359" t="s">
        <v>1392</v>
      </c>
      <c r="M6065" s="368">
        <v>2011</v>
      </c>
      <c r="N6065" s="205"/>
      <c r="O6065" s="203" t="s">
        <v>2510</v>
      </c>
    </row>
    <row r="6066" spans="1:15" ht="27.75" hidden="1" customHeight="1" x14ac:dyDescent="0.25">
      <c r="A6066" s="203" t="s">
        <v>2505</v>
      </c>
      <c r="B6066" s="202" t="s">
        <v>2437</v>
      </c>
      <c r="C6066" s="203" t="s">
        <v>2485</v>
      </c>
      <c r="D6066" s="202" t="s">
        <v>2519</v>
      </c>
      <c r="E6066" s="202" t="s">
        <v>2520</v>
      </c>
      <c r="F6066" s="202" t="s">
        <v>505</v>
      </c>
      <c r="G6066" s="262">
        <v>3.8E-3</v>
      </c>
      <c r="H6066" s="361" t="s">
        <v>1390</v>
      </c>
      <c r="I6066" s="359" t="s">
        <v>1384</v>
      </c>
      <c r="J6066" s="358">
        <v>0.92</v>
      </c>
      <c r="K6066" s="359" t="s">
        <v>1391</v>
      </c>
      <c r="L6066" s="359" t="s">
        <v>1392</v>
      </c>
      <c r="M6066" s="368">
        <v>2011</v>
      </c>
      <c r="N6066" s="205"/>
      <c r="O6066" s="203" t="s">
        <v>2510</v>
      </c>
    </row>
    <row r="6067" spans="1:15" ht="27.75" hidden="1" customHeight="1" x14ac:dyDescent="0.25">
      <c r="A6067" s="203" t="s">
        <v>2505</v>
      </c>
      <c r="B6067" s="202" t="s">
        <v>2437</v>
      </c>
      <c r="C6067" s="203" t="s">
        <v>2485</v>
      </c>
      <c r="D6067" s="202" t="s">
        <v>2519</v>
      </c>
      <c r="E6067" s="202" t="s">
        <v>2520</v>
      </c>
      <c r="F6067" s="202" t="s">
        <v>505</v>
      </c>
      <c r="G6067" s="262">
        <v>1.1000000000000001E-3</v>
      </c>
      <c r="H6067" s="361" t="s">
        <v>1390</v>
      </c>
      <c r="I6067" s="359" t="s">
        <v>1385</v>
      </c>
      <c r="J6067" s="358">
        <v>0.92</v>
      </c>
      <c r="K6067" s="359" t="s">
        <v>1391</v>
      </c>
      <c r="L6067" s="359" t="s">
        <v>1392</v>
      </c>
      <c r="M6067" s="368">
        <v>2011</v>
      </c>
      <c r="N6067" s="205"/>
      <c r="O6067" s="203" t="s">
        <v>2510</v>
      </c>
    </row>
    <row r="6068" spans="1:15" ht="27.75" hidden="1" customHeight="1" x14ac:dyDescent="0.25">
      <c r="A6068" s="203" t="s">
        <v>2212</v>
      </c>
      <c r="B6068" s="203" t="s">
        <v>628</v>
      </c>
      <c r="C6068" s="203" t="s">
        <v>1535</v>
      </c>
      <c r="D6068" s="203" t="s">
        <v>1540</v>
      </c>
      <c r="E6068" s="203" t="s">
        <v>1541</v>
      </c>
      <c r="F6068" s="203" t="s">
        <v>505</v>
      </c>
      <c r="G6068" s="257">
        <v>27</v>
      </c>
      <c r="H6068" s="361" t="s">
        <v>1433</v>
      </c>
      <c r="I6068" s="361" t="s">
        <v>1407</v>
      </c>
      <c r="J6068" s="360">
        <v>0.43</v>
      </c>
      <c r="K6068" s="361" t="s">
        <v>1113</v>
      </c>
      <c r="L6068" s="361" t="s">
        <v>1408</v>
      </c>
      <c r="M6068" s="370">
        <v>2016</v>
      </c>
      <c r="N6068" s="207">
        <v>43903</v>
      </c>
      <c r="O6068" s="203"/>
    </row>
    <row r="6069" spans="1:15" ht="27.75" hidden="1" customHeight="1" x14ac:dyDescent="0.25">
      <c r="A6069" s="203" t="s">
        <v>2212</v>
      </c>
      <c r="B6069" s="203" t="s">
        <v>628</v>
      </c>
      <c r="C6069" s="203" t="s">
        <v>1535</v>
      </c>
      <c r="D6069" s="203" t="s">
        <v>1540</v>
      </c>
      <c r="E6069" s="203" t="s">
        <v>1541</v>
      </c>
      <c r="F6069" s="203" t="s">
        <v>505</v>
      </c>
      <c r="G6069" s="257">
        <v>0.221</v>
      </c>
      <c r="H6069" s="361" t="s">
        <v>1414</v>
      </c>
      <c r="I6069" s="361" t="s">
        <v>1407</v>
      </c>
      <c r="J6069" s="360">
        <v>0.43</v>
      </c>
      <c r="K6069" s="361" t="s">
        <v>1113</v>
      </c>
      <c r="L6069" s="361" t="s">
        <v>1392</v>
      </c>
      <c r="M6069" s="370">
        <v>2016</v>
      </c>
      <c r="N6069" s="207">
        <v>43903</v>
      </c>
      <c r="O6069" s="203"/>
    </row>
    <row r="6070" spans="1:15" ht="27.75" hidden="1" customHeight="1" x14ac:dyDescent="0.25">
      <c r="A6070" s="203" t="s">
        <v>2212</v>
      </c>
      <c r="B6070" s="203" t="s">
        <v>628</v>
      </c>
      <c r="C6070" s="203" t="s">
        <v>1535</v>
      </c>
      <c r="D6070" s="203" t="s">
        <v>1802</v>
      </c>
      <c r="E6070" s="203" t="s">
        <v>1803</v>
      </c>
      <c r="F6070" s="203" t="s">
        <v>505</v>
      </c>
      <c r="G6070" s="257">
        <v>2</v>
      </c>
      <c r="H6070" s="361" t="s">
        <v>1433</v>
      </c>
      <c r="I6070" s="361" t="s">
        <v>1407</v>
      </c>
      <c r="J6070" s="360">
        <v>0</v>
      </c>
      <c r="K6070" s="361" t="s">
        <v>1113</v>
      </c>
      <c r="L6070" s="361" t="s">
        <v>1408</v>
      </c>
      <c r="M6070" s="370">
        <v>2015</v>
      </c>
      <c r="N6070" s="207">
        <v>43903</v>
      </c>
      <c r="O6070" s="203"/>
    </row>
    <row r="6071" spans="1:15" ht="27.75" hidden="1" customHeight="1" x14ac:dyDescent="0.25">
      <c r="A6071" s="203" t="s">
        <v>2212</v>
      </c>
      <c r="B6071" s="203" t="s">
        <v>628</v>
      </c>
      <c r="C6071" s="203" t="s">
        <v>1535</v>
      </c>
      <c r="D6071" s="203" t="s">
        <v>1802</v>
      </c>
      <c r="E6071" s="203" t="s">
        <v>1803</v>
      </c>
      <c r="F6071" s="203" t="s">
        <v>505</v>
      </c>
      <c r="G6071" s="257">
        <v>1.6E-2</v>
      </c>
      <c r="H6071" s="361" t="s">
        <v>1414</v>
      </c>
      <c r="I6071" s="361" t="s">
        <v>1407</v>
      </c>
      <c r="J6071" s="360">
        <v>0</v>
      </c>
      <c r="K6071" s="361" t="s">
        <v>1113</v>
      </c>
      <c r="L6071" s="361" t="s">
        <v>1392</v>
      </c>
      <c r="M6071" s="370">
        <v>2015</v>
      </c>
      <c r="N6071" s="207">
        <v>43903</v>
      </c>
      <c r="O6071" s="203"/>
    </row>
    <row r="6072" spans="1:15" ht="27.75" hidden="1" customHeight="1" x14ac:dyDescent="0.25">
      <c r="A6072" s="203" t="s">
        <v>2212</v>
      </c>
      <c r="B6072" s="202" t="s">
        <v>628</v>
      </c>
      <c r="C6072" s="203" t="s">
        <v>1653</v>
      </c>
      <c r="D6072" s="202" t="s">
        <v>1908</v>
      </c>
      <c r="E6072" s="202" t="s">
        <v>1909</v>
      </c>
      <c r="F6072" s="202" t="s">
        <v>505</v>
      </c>
      <c r="G6072" s="253">
        <v>108</v>
      </c>
      <c r="H6072" s="361" t="s">
        <v>1433</v>
      </c>
      <c r="I6072" s="359" t="s">
        <v>1407</v>
      </c>
      <c r="J6072" s="358">
        <v>7.0000000000000007E-2</v>
      </c>
      <c r="K6072" s="359" t="s">
        <v>1113</v>
      </c>
      <c r="L6072" s="359" t="s">
        <v>1408</v>
      </c>
      <c r="M6072" s="368">
        <v>2003</v>
      </c>
      <c r="N6072" s="205">
        <v>40658</v>
      </c>
      <c r="O6072" s="203" t="s">
        <v>1910</v>
      </c>
    </row>
    <row r="6073" spans="1:15" ht="27.75" hidden="1" customHeight="1" x14ac:dyDescent="0.25">
      <c r="A6073" s="203" t="s">
        <v>2212</v>
      </c>
      <c r="B6073" s="202" t="s">
        <v>628</v>
      </c>
      <c r="C6073" s="203" t="s">
        <v>1653</v>
      </c>
      <c r="D6073" s="202" t="s">
        <v>1908</v>
      </c>
      <c r="E6073" s="202" t="s">
        <v>1909</v>
      </c>
      <c r="F6073" s="202" t="s">
        <v>505</v>
      </c>
      <c r="G6073" s="253">
        <v>0.29499999999999998</v>
      </c>
      <c r="H6073" s="361" t="s">
        <v>1414</v>
      </c>
      <c r="I6073" s="359" t="s">
        <v>1407</v>
      </c>
      <c r="J6073" s="358">
        <v>7.0000000000000007E-2</v>
      </c>
      <c r="K6073" s="359" t="s">
        <v>1113</v>
      </c>
      <c r="L6073" s="359" t="s">
        <v>1392</v>
      </c>
      <c r="M6073" s="368">
        <v>2003</v>
      </c>
      <c r="N6073" s="205">
        <v>40658</v>
      </c>
      <c r="O6073" s="203" t="s">
        <v>1910</v>
      </c>
    </row>
    <row r="6074" spans="1:15" ht="27.75" hidden="1" customHeight="1" x14ac:dyDescent="0.25">
      <c r="A6074" s="203" t="s">
        <v>2212</v>
      </c>
      <c r="B6074" s="202" t="s">
        <v>628</v>
      </c>
      <c r="C6074" s="203" t="s">
        <v>1544</v>
      </c>
      <c r="D6074" s="203" t="s">
        <v>1545</v>
      </c>
      <c r="E6074" s="202" t="s">
        <v>1546</v>
      </c>
      <c r="F6074" s="202" t="s">
        <v>475</v>
      </c>
      <c r="G6074" s="253">
        <v>1885</v>
      </c>
      <c r="H6074" s="361" t="s">
        <v>1547</v>
      </c>
      <c r="I6074" s="359" t="s">
        <v>1407</v>
      </c>
      <c r="J6074" s="358">
        <v>0.62190000000000001</v>
      </c>
      <c r="K6074" s="359" t="s">
        <v>8</v>
      </c>
      <c r="L6074" s="359" t="s">
        <v>1408</v>
      </c>
      <c r="M6074" s="368">
        <v>2003</v>
      </c>
      <c r="N6074" s="205">
        <v>40511</v>
      </c>
      <c r="O6074" s="203"/>
    </row>
    <row r="6075" spans="1:15" ht="27.75" hidden="1" customHeight="1" x14ac:dyDescent="0.25">
      <c r="A6075" s="203" t="s">
        <v>2212</v>
      </c>
      <c r="B6075" s="202" t="s">
        <v>628</v>
      </c>
      <c r="C6075" s="203" t="s">
        <v>1544</v>
      </c>
      <c r="D6075" s="203" t="s">
        <v>1545</v>
      </c>
      <c r="E6075" s="202" t="s">
        <v>1546</v>
      </c>
      <c r="F6075" s="202" t="s">
        <v>475</v>
      </c>
      <c r="G6075" s="253">
        <v>5.1639999999999997</v>
      </c>
      <c r="H6075" s="361" t="s">
        <v>488</v>
      </c>
      <c r="I6075" s="359" t="s">
        <v>1407</v>
      </c>
      <c r="J6075" s="358">
        <v>0.62190000000000001</v>
      </c>
      <c r="K6075" s="359" t="s">
        <v>8</v>
      </c>
      <c r="L6075" s="359" t="s">
        <v>1392</v>
      </c>
      <c r="M6075" s="368">
        <v>2003</v>
      </c>
      <c r="N6075" s="205">
        <v>40511</v>
      </c>
      <c r="O6075" s="203"/>
    </row>
    <row r="6076" spans="1:15" ht="27.75" hidden="1" customHeight="1" x14ac:dyDescent="0.25">
      <c r="A6076" s="203" t="s">
        <v>2212</v>
      </c>
      <c r="B6076" s="202" t="s">
        <v>628</v>
      </c>
      <c r="C6076" s="203" t="s">
        <v>1403</v>
      </c>
      <c r="D6076" s="202" t="s">
        <v>1404</v>
      </c>
      <c r="E6076" s="202" t="s">
        <v>1405</v>
      </c>
      <c r="F6076" s="202" t="s">
        <v>475</v>
      </c>
      <c r="G6076" s="253">
        <v>154</v>
      </c>
      <c r="H6076" s="361" t="s">
        <v>1406</v>
      </c>
      <c r="I6076" s="359" t="s">
        <v>1407</v>
      </c>
      <c r="J6076" s="359" t="s">
        <v>1380</v>
      </c>
      <c r="K6076" s="359" t="s">
        <v>22</v>
      </c>
      <c r="L6076" s="359" t="s">
        <v>1408</v>
      </c>
      <c r="M6076" s="368" t="s">
        <v>1407</v>
      </c>
      <c r="N6076" s="205">
        <v>42486</v>
      </c>
      <c r="O6076" s="203"/>
    </row>
    <row r="6077" spans="1:15" ht="27.75" hidden="1" customHeight="1" x14ac:dyDescent="0.25">
      <c r="A6077" s="203" t="s">
        <v>2212</v>
      </c>
      <c r="B6077" s="202" t="s">
        <v>628</v>
      </c>
      <c r="C6077" s="203" t="s">
        <v>1461</v>
      </c>
      <c r="D6077" s="202" t="s">
        <v>1658</v>
      </c>
      <c r="E6077" s="202" t="s">
        <v>1659</v>
      </c>
      <c r="F6077" s="202" t="s">
        <v>475</v>
      </c>
      <c r="G6077" s="254">
        <v>28679140</v>
      </c>
      <c r="H6077" s="361" t="s">
        <v>1433</v>
      </c>
      <c r="I6077" s="359" t="s">
        <v>1407</v>
      </c>
      <c r="J6077" s="359" t="s">
        <v>1380</v>
      </c>
      <c r="K6077" s="359" t="s">
        <v>8</v>
      </c>
      <c r="L6077" s="359" t="s">
        <v>1408</v>
      </c>
      <c r="M6077" s="368" t="s">
        <v>1407</v>
      </c>
      <c r="N6077" s="205">
        <v>42530</v>
      </c>
      <c r="O6077" s="203"/>
    </row>
    <row r="6078" spans="1:15" ht="27.75" hidden="1" customHeight="1" x14ac:dyDescent="0.25">
      <c r="A6078" s="203" t="s">
        <v>2212</v>
      </c>
      <c r="B6078" s="202" t="s">
        <v>628</v>
      </c>
      <c r="C6078" s="203" t="s">
        <v>1461</v>
      </c>
      <c r="D6078" s="202" t="s">
        <v>1658</v>
      </c>
      <c r="E6078" s="202" t="s">
        <v>1659</v>
      </c>
      <c r="F6078" s="202" t="s">
        <v>475</v>
      </c>
      <c r="G6078" s="254">
        <v>189928</v>
      </c>
      <c r="H6078" s="361" t="s">
        <v>1414</v>
      </c>
      <c r="I6078" s="359" t="s">
        <v>1407</v>
      </c>
      <c r="J6078" s="359" t="s">
        <v>1380</v>
      </c>
      <c r="K6078" s="359" t="s">
        <v>8</v>
      </c>
      <c r="L6078" s="359" t="s">
        <v>1392</v>
      </c>
      <c r="M6078" s="368" t="s">
        <v>1407</v>
      </c>
      <c r="N6078" s="205">
        <v>42530</v>
      </c>
      <c r="O6078" s="203"/>
    </row>
    <row r="6079" spans="1:15" ht="27.75" hidden="1" customHeight="1" x14ac:dyDescent="0.25">
      <c r="A6079" s="129" t="s">
        <v>2212</v>
      </c>
      <c r="B6079" s="269" t="s">
        <v>628</v>
      </c>
      <c r="C6079" s="226" t="s">
        <v>2568</v>
      </c>
      <c r="D6079" s="269" t="s">
        <v>641</v>
      </c>
      <c r="E6079" s="372" t="s">
        <v>1557</v>
      </c>
      <c r="F6079" s="269" t="s">
        <v>475</v>
      </c>
      <c r="G6079" s="373">
        <v>119.2</v>
      </c>
      <c r="H6079" s="225" t="s">
        <v>488</v>
      </c>
      <c r="I6079" s="269" t="s">
        <v>1379</v>
      </c>
      <c r="J6079" s="374">
        <v>0</v>
      </c>
      <c r="K6079" s="269" t="s">
        <v>22</v>
      </c>
      <c r="L6079" s="269" t="s">
        <v>1392</v>
      </c>
      <c r="M6079" s="369">
        <v>2010</v>
      </c>
      <c r="N6079" s="375">
        <v>43873</v>
      </c>
      <c r="O6079" s="226" t="s">
        <v>2569</v>
      </c>
    </row>
    <row r="6080" spans="1:15" ht="27.75" hidden="1" customHeight="1" x14ac:dyDescent="0.25">
      <c r="A6080" s="129" t="s">
        <v>2212</v>
      </c>
      <c r="B6080" s="269" t="s">
        <v>628</v>
      </c>
      <c r="C6080" s="226" t="s">
        <v>2568</v>
      </c>
      <c r="D6080" s="269" t="s">
        <v>641</v>
      </c>
      <c r="E6080" s="372" t="s">
        <v>1557</v>
      </c>
      <c r="F6080" s="269" t="s">
        <v>475</v>
      </c>
      <c r="G6080" s="373">
        <v>44.21</v>
      </c>
      <c r="H6080" s="225" t="s">
        <v>488</v>
      </c>
      <c r="I6080" s="269" t="s">
        <v>1382</v>
      </c>
      <c r="J6080" s="374">
        <v>0</v>
      </c>
      <c r="K6080" s="269" t="s">
        <v>22</v>
      </c>
      <c r="L6080" s="269" t="s">
        <v>1392</v>
      </c>
      <c r="M6080" s="369">
        <v>2010</v>
      </c>
      <c r="N6080" s="375">
        <v>43873</v>
      </c>
      <c r="O6080" s="226" t="s">
        <v>2569</v>
      </c>
    </row>
    <row r="6081" spans="1:15" ht="27.75" hidden="1" customHeight="1" x14ac:dyDescent="0.25">
      <c r="A6081" s="129" t="s">
        <v>2212</v>
      </c>
      <c r="B6081" s="269" t="s">
        <v>628</v>
      </c>
      <c r="C6081" s="226" t="s">
        <v>2568</v>
      </c>
      <c r="D6081" s="269" t="s">
        <v>641</v>
      </c>
      <c r="E6081" s="372" t="s">
        <v>1557</v>
      </c>
      <c r="F6081" s="269" t="s">
        <v>475</v>
      </c>
      <c r="G6081" s="373">
        <v>17.829999999999998</v>
      </c>
      <c r="H6081" s="225" t="s">
        <v>488</v>
      </c>
      <c r="I6081" s="269" t="s">
        <v>1383</v>
      </c>
      <c r="J6081" s="374">
        <v>0</v>
      </c>
      <c r="K6081" s="269" t="s">
        <v>22</v>
      </c>
      <c r="L6081" s="269" t="s">
        <v>1392</v>
      </c>
      <c r="M6081" s="369">
        <v>2010</v>
      </c>
      <c r="N6081" s="375">
        <v>43873</v>
      </c>
      <c r="O6081" s="226" t="s">
        <v>2569</v>
      </c>
    </row>
    <row r="6082" spans="1:15" ht="27.75" hidden="1" customHeight="1" x14ac:dyDescent="0.25">
      <c r="A6082" s="129" t="s">
        <v>2212</v>
      </c>
      <c r="B6082" s="269" t="s">
        <v>628</v>
      </c>
      <c r="C6082" s="226" t="s">
        <v>2568</v>
      </c>
      <c r="D6082" s="269" t="s">
        <v>641</v>
      </c>
      <c r="E6082" s="372" t="s">
        <v>1557</v>
      </c>
      <c r="F6082" s="269" t="s">
        <v>475</v>
      </c>
      <c r="G6082" s="373">
        <v>8.1199999999999992</v>
      </c>
      <c r="H6082" s="225" t="s">
        <v>488</v>
      </c>
      <c r="I6082" s="372" t="s">
        <v>1384</v>
      </c>
      <c r="J6082" s="374">
        <v>0</v>
      </c>
      <c r="K6082" s="269" t="s">
        <v>22</v>
      </c>
      <c r="L6082" s="269" t="s">
        <v>1392</v>
      </c>
      <c r="M6082" s="369">
        <v>2010</v>
      </c>
      <c r="N6082" s="375">
        <v>43873</v>
      </c>
      <c r="O6082" s="226" t="s">
        <v>2569</v>
      </c>
    </row>
    <row r="6083" spans="1:15" ht="27.75" hidden="1" customHeight="1" x14ac:dyDescent="0.25">
      <c r="A6083" s="129" t="s">
        <v>2212</v>
      </c>
      <c r="B6083" s="269" t="s">
        <v>628</v>
      </c>
      <c r="C6083" s="226" t="s">
        <v>2568</v>
      </c>
      <c r="D6083" s="269" t="s">
        <v>641</v>
      </c>
      <c r="E6083" s="372" t="s">
        <v>1557</v>
      </c>
      <c r="F6083" s="269" t="s">
        <v>475</v>
      </c>
      <c r="G6083" s="373">
        <v>3.9</v>
      </c>
      <c r="H6083" s="225" t="s">
        <v>488</v>
      </c>
      <c r="I6083" s="372" t="s">
        <v>1385</v>
      </c>
      <c r="J6083" s="374">
        <v>0</v>
      </c>
      <c r="K6083" s="269" t="s">
        <v>22</v>
      </c>
      <c r="L6083" s="269" t="s">
        <v>1392</v>
      </c>
      <c r="M6083" s="369">
        <v>2010</v>
      </c>
      <c r="N6083" s="375">
        <v>43873</v>
      </c>
      <c r="O6083" s="226" t="s">
        <v>2569</v>
      </c>
    </row>
    <row r="6084" spans="1:15" ht="27.75" hidden="1" customHeight="1" x14ac:dyDescent="0.25">
      <c r="A6084" s="203" t="s">
        <v>2213</v>
      </c>
      <c r="B6084" s="202" t="s">
        <v>558</v>
      </c>
      <c r="C6084" s="203" t="s">
        <v>151</v>
      </c>
      <c r="D6084" s="202" t="s">
        <v>1897</v>
      </c>
      <c r="E6084" s="202" t="s">
        <v>1618</v>
      </c>
      <c r="F6084" s="202" t="s">
        <v>475</v>
      </c>
      <c r="G6084" s="253">
        <v>79</v>
      </c>
      <c r="H6084" s="361" t="s">
        <v>1456</v>
      </c>
      <c r="I6084" s="359" t="s">
        <v>1407</v>
      </c>
      <c r="J6084" s="358">
        <v>0.64610000000000001</v>
      </c>
      <c r="K6084" s="359" t="s">
        <v>1113</v>
      </c>
      <c r="L6084" s="359" t="s">
        <v>1408</v>
      </c>
      <c r="M6084" s="368">
        <v>2003</v>
      </c>
      <c r="N6084" s="205">
        <v>39897</v>
      </c>
      <c r="O6084" s="203"/>
    </row>
    <row r="6085" spans="1:15" ht="27.75" hidden="1" customHeight="1" x14ac:dyDescent="0.25">
      <c r="A6085" s="203" t="s">
        <v>2213</v>
      </c>
      <c r="B6085" s="202" t="s">
        <v>558</v>
      </c>
      <c r="C6085" s="203" t="s">
        <v>151</v>
      </c>
      <c r="D6085" s="202" t="s">
        <v>1897</v>
      </c>
      <c r="E6085" s="202" t="s">
        <v>1618</v>
      </c>
      <c r="F6085" s="202" t="s">
        <v>475</v>
      </c>
      <c r="G6085" s="253">
        <v>0.22</v>
      </c>
      <c r="H6085" s="361" t="s">
        <v>527</v>
      </c>
      <c r="I6085" s="359" t="s">
        <v>1407</v>
      </c>
      <c r="J6085" s="358">
        <v>0.64610000000000001</v>
      </c>
      <c r="K6085" s="359" t="s">
        <v>1113</v>
      </c>
      <c r="L6085" s="359" t="s">
        <v>1392</v>
      </c>
      <c r="M6085" s="368">
        <v>2003</v>
      </c>
      <c r="N6085" s="205">
        <v>39897</v>
      </c>
      <c r="O6085" s="203"/>
    </row>
    <row r="6086" spans="1:15" ht="27.75" hidden="1" customHeight="1" x14ac:dyDescent="0.25">
      <c r="A6086" s="203" t="s">
        <v>2213</v>
      </c>
      <c r="B6086" s="202" t="s">
        <v>558</v>
      </c>
      <c r="C6086" s="203" t="s">
        <v>1580</v>
      </c>
      <c r="D6086" s="202" t="s">
        <v>1602</v>
      </c>
      <c r="E6086" s="202" t="s">
        <v>1603</v>
      </c>
      <c r="F6086" s="202" t="s">
        <v>475</v>
      </c>
      <c r="G6086" s="253">
        <v>35.799999999999997</v>
      </c>
      <c r="H6086" s="361" t="s">
        <v>527</v>
      </c>
      <c r="I6086" s="359" t="s">
        <v>1407</v>
      </c>
      <c r="J6086" s="358">
        <v>0</v>
      </c>
      <c r="K6086" s="359" t="s">
        <v>1582</v>
      </c>
      <c r="L6086" s="359" t="s">
        <v>1392</v>
      </c>
      <c r="M6086" s="368">
        <v>2008</v>
      </c>
      <c r="N6086" s="205">
        <v>40851</v>
      </c>
      <c r="O6086" s="203"/>
    </row>
    <row r="6087" spans="1:15" ht="27.75" hidden="1" customHeight="1" x14ac:dyDescent="0.25">
      <c r="A6087" s="203" t="s">
        <v>2213</v>
      </c>
      <c r="B6087" s="202" t="s">
        <v>558</v>
      </c>
      <c r="C6087" s="203" t="s">
        <v>591</v>
      </c>
      <c r="D6087" s="202" t="s">
        <v>583</v>
      </c>
      <c r="E6087" s="202" t="s">
        <v>1584</v>
      </c>
      <c r="F6087" s="202" t="s">
        <v>475</v>
      </c>
      <c r="G6087" s="253"/>
      <c r="H6087" s="361"/>
      <c r="I6087" s="359" t="s">
        <v>594</v>
      </c>
      <c r="J6087" s="358">
        <v>0.6</v>
      </c>
      <c r="K6087" s="359" t="s">
        <v>8</v>
      </c>
      <c r="L6087" s="359" t="s">
        <v>1392</v>
      </c>
      <c r="M6087" s="370">
        <v>2003</v>
      </c>
      <c r="N6087" s="205">
        <v>39127</v>
      </c>
      <c r="O6087" s="203"/>
    </row>
    <row r="6088" spans="1:15" ht="27.75" hidden="1" customHeight="1" x14ac:dyDescent="0.25">
      <c r="A6088" s="203" t="s">
        <v>2213</v>
      </c>
      <c r="B6088" s="202" t="s">
        <v>558</v>
      </c>
      <c r="C6088" s="203" t="s">
        <v>591</v>
      </c>
      <c r="D6088" s="202" t="s">
        <v>583</v>
      </c>
      <c r="E6088" s="202" t="s">
        <v>1584</v>
      </c>
      <c r="F6088" s="202" t="s">
        <v>475</v>
      </c>
      <c r="G6088" s="253"/>
      <c r="H6088" s="361"/>
      <c r="I6088" s="359" t="s">
        <v>593</v>
      </c>
      <c r="J6088" s="358">
        <v>0.67</v>
      </c>
      <c r="K6088" s="359" t="s">
        <v>8</v>
      </c>
      <c r="L6088" s="359" t="s">
        <v>1392</v>
      </c>
      <c r="M6088" s="370">
        <v>2003</v>
      </c>
      <c r="N6088" s="205">
        <v>39127</v>
      </c>
      <c r="O6088" s="203"/>
    </row>
    <row r="6089" spans="1:15" ht="27.75" hidden="1" customHeight="1" x14ac:dyDescent="0.25">
      <c r="A6089" s="203" t="s">
        <v>2213</v>
      </c>
      <c r="B6089" s="202" t="s">
        <v>558</v>
      </c>
      <c r="C6089" s="203" t="s">
        <v>591</v>
      </c>
      <c r="D6089" s="202" t="s">
        <v>583</v>
      </c>
      <c r="E6089" s="202" t="s">
        <v>1584</v>
      </c>
      <c r="F6089" s="202" t="s">
        <v>475</v>
      </c>
      <c r="G6089" s="253">
        <v>23.2</v>
      </c>
      <c r="H6089" s="361" t="s">
        <v>488</v>
      </c>
      <c r="I6089" s="359" t="s">
        <v>1379</v>
      </c>
      <c r="J6089" s="359" t="s">
        <v>1380</v>
      </c>
      <c r="K6089" s="359" t="s">
        <v>8</v>
      </c>
      <c r="L6089" s="359" t="s">
        <v>1392</v>
      </c>
      <c r="M6089" s="370">
        <v>2003</v>
      </c>
      <c r="N6089" s="205">
        <v>39127</v>
      </c>
      <c r="O6089" s="203"/>
    </row>
    <row r="6090" spans="1:15" ht="27.75" hidden="1" customHeight="1" x14ac:dyDescent="0.25">
      <c r="A6090" s="203" t="s">
        <v>2213</v>
      </c>
      <c r="B6090" s="202" t="s">
        <v>558</v>
      </c>
      <c r="C6090" s="203" t="s">
        <v>591</v>
      </c>
      <c r="D6090" s="202" t="s">
        <v>583</v>
      </c>
      <c r="E6090" s="202" t="s">
        <v>1584</v>
      </c>
      <c r="F6090" s="202" t="s">
        <v>475</v>
      </c>
      <c r="G6090" s="253">
        <v>7.2</v>
      </c>
      <c r="H6090" s="361" t="s">
        <v>488</v>
      </c>
      <c r="I6090" s="359" t="s">
        <v>1382</v>
      </c>
      <c r="J6090" s="359" t="s">
        <v>1380</v>
      </c>
      <c r="K6090" s="359" t="s">
        <v>8</v>
      </c>
      <c r="L6090" s="359" t="s">
        <v>1392</v>
      </c>
      <c r="M6090" s="370">
        <v>2003</v>
      </c>
      <c r="N6090" s="205">
        <v>39127</v>
      </c>
      <c r="O6090" s="203"/>
    </row>
    <row r="6091" spans="1:15" ht="27.75" hidden="1" customHeight="1" x14ac:dyDescent="0.25">
      <c r="A6091" s="203" t="s">
        <v>2213</v>
      </c>
      <c r="B6091" s="202" t="s">
        <v>558</v>
      </c>
      <c r="C6091" s="203" t="s">
        <v>591</v>
      </c>
      <c r="D6091" s="202" t="s">
        <v>583</v>
      </c>
      <c r="E6091" s="202" t="s">
        <v>1584</v>
      </c>
      <c r="F6091" s="202" t="s">
        <v>475</v>
      </c>
      <c r="G6091" s="253">
        <v>2.9</v>
      </c>
      <c r="H6091" s="361" t="s">
        <v>488</v>
      </c>
      <c r="I6091" s="359" t="s">
        <v>1383</v>
      </c>
      <c r="J6091" s="359" t="s">
        <v>1380</v>
      </c>
      <c r="K6091" s="359" t="s">
        <v>8</v>
      </c>
      <c r="L6091" s="359" t="s">
        <v>1392</v>
      </c>
      <c r="M6091" s="370">
        <v>2003</v>
      </c>
      <c r="N6091" s="205">
        <v>39127</v>
      </c>
      <c r="O6091" s="203"/>
    </row>
    <row r="6092" spans="1:15" ht="27.75" hidden="1" customHeight="1" x14ac:dyDescent="0.25">
      <c r="A6092" s="203" t="s">
        <v>2213</v>
      </c>
      <c r="B6092" s="202" t="s">
        <v>558</v>
      </c>
      <c r="C6092" s="203" t="s">
        <v>591</v>
      </c>
      <c r="D6092" s="202" t="s">
        <v>583</v>
      </c>
      <c r="E6092" s="202" t="s">
        <v>1584</v>
      </c>
      <c r="F6092" s="202" t="s">
        <v>475</v>
      </c>
      <c r="G6092" s="253">
        <v>1.8</v>
      </c>
      <c r="H6092" s="361" t="s">
        <v>488</v>
      </c>
      <c r="I6092" s="359" t="s">
        <v>1384</v>
      </c>
      <c r="J6092" s="359" t="s">
        <v>1380</v>
      </c>
      <c r="K6092" s="359" t="s">
        <v>8</v>
      </c>
      <c r="L6092" s="359" t="s">
        <v>1392</v>
      </c>
      <c r="M6092" s="370">
        <v>2003</v>
      </c>
      <c r="N6092" s="205">
        <v>39127</v>
      </c>
      <c r="O6092" s="203"/>
    </row>
    <row r="6093" spans="1:15" ht="27.75" hidden="1" customHeight="1" x14ac:dyDescent="0.25">
      <c r="A6093" s="203" t="s">
        <v>2213</v>
      </c>
      <c r="B6093" s="202" t="s">
        <v>558</v>
      </c>
      <c r="C6093" s="203" t="s">
        <v>591</v>
      </c>
      <c r="D6093" s="202" t="s">
        <v>583</v>
      </c>
      <c r="E6093" s="202" t="s">
        <v>1584</v>
      </c>
      <c r="F6093" s="202" t="s">
        <v>475</v>
      </c>
      <c r="G6093" s="253">
        <v>0.3</v>
      </c>
      <c r="H6093" s="361" t="s">
        <v>488</v>
      </c>
      <c r="I6093" s="359" t="s">
        <v>1385</v>
      </c>
      <c r="J6093" s="359" t="s">
        <v>1380</v>
      </c>
      <c r="K6093" s="359" t="s">
        <v>8</v>
      </c>
      <c r="L6093" s="359" t="s">
        <v>1392</v>
      </c>
      <c r="M6093" s="370">
        <v>2003</v>
      </c>
      <c r="N6093" s="205">
        <v>39127</v>
      </c>
      <c r="O6093" s="203"/>
    </row>
    <row r="6094" spans="1:15" ht="27.75" hidden="1" customHeight="1" x14ac:dyDescent="0.25">
      <c r="A6094" s="203" t="s">
        <v>2213</v>
      </c>
      <c r="B6094" s="202" t="s">
        <v>558</v>
      </c>
      <c r="C6094" s="203" t="s">
        <v>1403</v>
      </c>
      <c r="D6094" s="202" t="s">
        <v>1404</v>
      </c>
      <c r="E6094" s="202" t="s">
        <v>1405</v>
      </c>
      <c r="F6094" s="202" t="s">
        <v>475</v>
      </c>
      <c r="G6094" s="253">
        <v>154</v>
      </c>
      <c r="H6094" s="361" t="s">
        <v>1406</v>
      </c>
      <c r="I6094" s="359" t="s">
        <v>1407</v>
      </c>
      <c r="J6094" s="208">
        <v>0</v>
      </c>
      <c r="K6094" s="359" t="s">
        <v>22</v>
      </c>
      <c r="L6094" s="359" t="s">
        <v>1408</v>
      </c>
      <c r="M6094" s="368" t="s">
        <v>1407</v>
      </c>
      <c r="N6094" s="205">
        <v>42486</v>
      </c>
      <c r="O6094" s="203"/>
    </row>
    <row r="6095" spans="1:15" ht="27.75" hidden="1" customHeight="1" x14ac:dyDescent="0.25">
      <c r="A6095" s="203" t="s">
        <v>2213</v>
      </c>
      <c r="B6095" s="202" t="s">
        <v>558</v>
      </c>
      <c r="C6095" s="203" t="s">
        <v>1586</v>
      </c>
      <c r="D6095" s="202" t="s">
        <v>648</v>
      </c>
      <c r="E6095" s="202" t="s">
        <v>1594</v>
      </c>
      <c r="F6095" s="202" t="s">
        <v>475</v>
      </c>
      <c r="G6095" s="253">
        <v>141</v>
      </c>
      <c r="H6095" s="361" t="s">
        <v>1588</v>
      </c>
      <c r="I6095" s="359" t="s">
        <v>1407</v>
      </c>
      <c r="J6095" s="359" t="s">
        <v>1380</v>
      </c>
      <c r="K6095" s="359" t="s">
        <v>1113</v>
      </c>
      <c r="L6095" s="359" t="s">
        <v>1408</v>
      </c>
      <c r="M6095" s="368">
        <v>1999</v>
      </c>
      <c r="N6095" s="205">
        <v>39395</v>
      </c>
      <c r="O6095" s="203"/>
    </row>
    <row r="6096" spans="1:15" ht="27.75" hidden="1" customHeight="1" x14ac:dyDescent="0.25">
      <c r="A6096" s="203" t="s">
        <v>2213</v>
      </c>
      <c r="B6096" s="202" t="s">
        <v>558</v>
      </c>
      <c r="C6096" s="203" t="s">
        <v>1586</v>
      </c>
      <c r="D6096" s="202" t="s">
        <v>648</v>
      </c>
      <c r="E6096" s="202" t="s">
        <v>1594</v>
      </c>
      <c r="F6096" s="202" t="s">
        <v>475</v>
      </c>
      <c r="G6096" s="253">
        <v>0.4</v>
      </c>
      <c r="H6096" s="361" t="s">
        <v>1589</v>
      </c>
      <c r="I6096" s="359" t="s">
        <v>1407</v>
      </c>
      <c r="J6096" s="359" t="s">
        <v>1380</v>
      </c>
      <c r="K6096" s="359" t="s">
        <v>1113</v>
      </c>
      <c r="L6096" s="359" t="s">
        <v>1392</v>
      </c>
      <c r="M6096" s="368">
        <v>1999</v>
      </c>
      <c r="N6096" s="205">
        <v>39395</v>
      </c>
      <c r="O6096" s="203"/>
    </row>
    <row r="6097" spans="1:15" ht="27.75" hidden="1" customHeight="1" x14ac:dyDescent="0.25">
      <c r="A6097" s="203" t="s">
        <v>2213</v>
      </c>
      <c r="B6097" s="202" t="s">
        <v>558</v>
      </c>
      <c r="C6097" s="203" t="s">
        <v>1586</v>
      </c>
      <c r="D6097" s="202" t="s">
        <v>648</v>
      </c>
      <c r="E6097" s="202" t="s">
        <v>1594</v>
      </c>
      <c r="F6097" s="202" t="s">
        <v>475</v>
      </c>
      <c r="G6097" s="253">
        <v>263</v>
      </c>
      <c r="H6097" s="361" t="s">
        <v>1590</v>
      </c>
      <c r="I6097" s="359" t="s">
        <v>1407</v>
      </c>
      <c r="J6097" s="359" t="s">
        <v>1380</v>
      </c>
      <c r="K6097" s="359" t="s">
        <v>1113</v>
      </c>
      <c r="L6097" s="359" t="s">
        <v>1408</v>
      </c>
      <c r="M6097" s="368">
        <v>1999</v>
      </c>
      <c r="N6097" s="205">
        <v>39395</v>
      </c>
      <c r="O6097" s="203"/>
    </row>
    <row r="6098" spans="1:15" ht="27.75" hidden="1" customHeight="1" x14ac:dyDescent="0.25">
      <c r="A6098" s="203" t="s">
        <v>2213</v>
      </c>
      <c r="B6098" s="202" t="s">
        <v>558</v>
      </c>
      <c r="C6098" s="203" t="s">
        <v>1586</v>
      </c>
      <c r="D6098" s="202" t="s">
        <v>648</v>
      </c>
      <c r="E6098" s="202" t="s">
        <v>1594</v>
      </c>
      <c r="F6098" s="202" t="s">
        <v>475</v>
      </c>
      <c r="G6098" s="253">
        <v>0.7</v>
      </c>
      <c r="H6098" s="361" t="s">
        <v>1591</v>
      </c>
      <c r="I6098" s="359" t="s">
        <v>1407</v>
      </c>
      <c r="J6098" s="359" t="s">
        <v>1380</v>
      </c>
      <c r="K6098" s="359" t="s">
        <v>1113</v>
      </c>
      <c r="L6098" s="359" t="s">
        <v>1392</v>
      </c>
      <c r="M6098" s="368">
        <v>1999</v>
      </c>
      <c r="N6098" s="205">
        <v>39395</v>
      </c>
      <c r="O6098" s="203"/>
    </row>
    <row r="6099" spans="1:15" ht="27.75" hidden="1" customHeight="1" x14ac:dyDescent="0.25">
      <c r="A6099" s="203" t="s">
        <v>2213</v>
      </c>
      <c r="B6099" s="202" t="s">
        <v>558</v>
      </c>
      <c r="C6099" s="203" t="s">
        <v>1586</v>
      </c>
      <c r="D6099" s="202" t="s">
        <v>648</v>
      </c>
      <c r="E6099" s="202" t="s">
        <v>1594</v>
      </c>
      <c r="F6099" s="202" t="s">
        <v>475</v>
      </c>
      <c r="G6099" s="253">
        <v>130</v>
      </c>
      <c r="H6099" s="361" t="s">
        <v>1592</v>
      </c>
      <c r="I6099" s="359" t="s">
        <v>1407</v>
      </c>
      <c r="J6099" s="359" t="s">
        <v>1380</v>
      </c>
      <c r="K6099" s="359" t="s">
        <v>1113</v>
      </c>
      <c r="L6099" s="359" t="s">
        <v>1408</v>
      </c>
      <c r="M6099" s="368">
        <v>1999</v>
      </c>
      <c r="N6099" s="205">
        <v>39395</v>
      </c>
      <c r="O6099" s="203"/>
    </row>
    <row r="6100" spans="1:15" ht="27.75" hidden="1" customHeight="1" x14ac:dyDescent="0.25">
      <c r="A6100" s="203" t="s">
        <v>2213</v>
      </c>
      <c r="B6100" s="202" t="s">
        <v>558</v>
      </c>
      <c r="C6100" s="203" t="s">
        <v>1586</v>
      </c>
      <c r="D6100" s="202" t="s">
        <v>648</v>
      </c>
      <c r="E6100" s="202" t="s">
        <v>1594</v>
      </c>
      <c r="F6100" s="202" t="s">
        <v>475</v>
      </c>
      <c r="G6100" s="253">
        <v>0.3</v>
      </c>
      <c r="H6100" s="361" t="s">
        <v>1593</v>
      </c>
      <c r="I6100" s="359" t="s">
        <v>1407</v>
      </c>
      <c r="J6100" s="359" t="s">
        <v>1380</v>
      </c>
      <c r="K6100" s="359" t="s">
        <v>1113</v>
      </c>
      <c r="L6100" s="359" t="s">
        <v>1392</v>
      </c>
      <c r="M6100" s="368">
        <v>1999</v>
      </c>
      <c r="N6100" s="205">
        <v>39395</v>
      </c>
      <c r="O6100" s="203"/>
    </row>
    <row r="6101" spans="1:15" ht="27.75" hidden="1" customHeight="1" x14ac:dyDescent="0.25">
      <c r="A6101" s="203" t="s">
        <v>2213</v>
      </c>
      <c r="B6101" s="202" t="s">
        <v>558</v>
      </c>
      <c r="C6101" s="203" t="s">
        <v>1586</v>
      </c>
      <c r="D6101" s="202" t="s">
        <v>551</v>
      </c>
      <c r="E6101" s="202" t="s">
        <v>1595</v>
      </c>
      <c r="F6101" s="202" t="s">
        <v>475</v>
      </c>
      <c r="G6101" s="253">
        <v>258</v>
      </c>
      <c r="H6101" s="361" t="s">
        <v>1588</v>
      </c>
      <c r="I6101" s="359" t="s">
        <v>1407</v>
      </c>
      <c r="J6101" s="359" t="s">
        <v>1596</v>
      </c>
      <c r="K6101" s="359" t="s">
        <v>1113</v>
      </c>
      <c r="L6101" s="359" t="s">
        <v>1408</v>
      </c>
      <c r="M6101" s="368">
        <v>1999</v>
      </c>
      <c r="N6101" s="205">
        <v>39395</v>
      </c>
      <c r="O6101" s="361" t="s">
        <v>1597</v>
      </c>
    </row>
    <row r="6102" spans="1:15" ht="27.75" hidden="1" customHeight="1" x14ac:dyDescent="0.25">
      <c r="A6102" s="203" t="s">
        <v>2213</v>
      </c>
      <c r="B6102" s="202" t="s">
        <v>558</v>
      </c>
      <c r="C6102" s="203" t="s">
        <v>1586</v>
      </c>
      <c r="D6102" s="202" t="s">
        <v>551</v>
      </c>
      <c r="E6102" s="202" t="s">
        <v>1595</v>
      </c>
      <c r="F6102" s="202" t="s">
        <v>475</v>
      </c>
      <c r="G6102" s="253">
        <v>2.1</v>
      </c>
      <c r="H6102" s="361" t="s">
        <v>1589</v>
      </c>
      <c r="I6102" s="359" t="s">
        <v>1407</v>
      </c>
      <c r="J6102" s="359" t="s">
        <v>1596</v>
      </c>
      <c r="K6102" s="359" t="s">
        <v>1113</v>
      </c>
      <c r="L6102" s="359" t="s">
        <v>1392</v>
      </c>
      <c r="M6102" s="368">
        <v>1999</v>
      </c>
      <c r="N6102" s="205">
        <v>39395</v>
      </c>
      <c r="O6102" s="361" t="s">
        <v>1597</v>
      </c>
    </row>
    <row r="6103" spans="1:15" ht="27.75" hidden="1" customHeight="1" x14ac:dyDescent="0.25">
      <c r="A6103" s="203" t="s">
        <v>2213</v>
      </c>
      <c r="B6103" s="202" t="s">
        <v>558</v>
      </c>
      <c r="C6103" s="203" t="s">
        <v>1586</v>
      </c>
      <c r="D6103" s="202" t="s">
        <v>551</v>
      </c>
      <c r="E6103" s="202" t="s">
        <v>1595</v>
      </c>
      <c r="F6103" s="202" t="s">
        <v>475</v>
      </c>
      <c r="G6103" s="253">
        <v>405</v>
      </c>
      <c r="H6103" s="361" t="s">
        <v>1590</v>
      </c>
      <c r="I6103" s="359" t="s">
        <v>1407</v>
      </c>
      <c r="J6103" s="359" t="s">
        <v>1596</v>
      </c>
      <c r="K6103" s="359" t="s">
        <v>1113</v>
      </c>
      <c r="L6103" s="359" t="s">
        <v>1408</v>
      </c>
      <c r="M6103" s="368">
        <v>1999</v>
      </c>
      <c r="N6103" s="205">
        <v>39395</v>
      </c>
      <c r="O6103" s="361" t="s">
        <v>1597</v>
      </c>
    </row>
    <row r="6104" spans="1:15" ht="27.75" hidden="1" customHeight="1" x14ac:dyDescent="0.25">
      <c r="A6104" s="203" t="s">
        <v>2213</v>
      </c>
      <c r="B6104" s="202" t="s">
        <v>558</v>
      </c>
      <c r="C6104" s="203" t="s">
        <v>1586</v>
      </c>
      <c r="D6104" s="202" t="s">
        <v>551</v>
      </c>
      <c r="E6104" s="202" t="s">
        <v>1595</v>
      </c>
      <c r="F6104" s="202" t="s">
        <v>475</v>
      </c>
      <c r="G6104" s="253">
        <v>3.3</v>
      </c>
      <c r="H6104" s="361" t="s">
        <v>1591</v>
      </c>
      <c r="I6104" s="359" t="s">
        <v>1407</v>
      </c>
      <c r="J6104" s="359" t="s">
        <v>1596</v>
      </c>
      <c r="K6104" s="359" t="s">
        <v>1113</v>
      </c>
      <c r="L6104" s="359" t="s">
        <v>1392</v>
      </c>
      <c r="M6104" s="368">
        <v>1999</v>
      </c>
      <c r="N6104" s="205">
        <v>39395</v>
      </c>
      <c r="O6104" s="361" t="s">
        <v>1597</v>
      </c>
    </row>
    <row r="6105" spans="1:15" ht="27.75" hidden="1" customHeight="1" x14ac:dyDescent="0.25">
      <c r="A6105" s="203" t="s">
        <v>2213</v>
      </c>
      <c r="B6105" s="202" t="s">
        <v>558</v>
      </c>
      <c r="C6105" s="203" t="s">
        <v>1586</v>
      </c>
      <c r="D6105" s="202" t="s">
        <v>551</v>
      </c>
      <c r="E6105" s="202" t="s">
        <v>1595</v>
      </c>
      <c r="F6105" s="202" t="s">
        <v>475</v>
      </c>
      <c r="G6105" s="253">
        <v>252</v>
      </c>
      <c r="H6105" s="361" t="s">
        <v>1592</v>
      </c>
      <c r="I6105" s="359" t="s">
        <v>1407</v>
      </c>
      <c r="J6105" s="359" t="s">
        <v>1596</v>
      </c>
      <c r="K6105" s="359" t="s">
        <v>1113</v>
      </c>
      <c r="L6105" s="359" t="s">
        <v>1408</v>
      </c>
      <c r="M6105" s="368">
        <v>1999</v>
      </c>
      <c r="N6105" s="205">
        <v>39395</v>
      </c>
      <c r="O6105" s="361" t="s">
        <v>1597</v>
      </c>
    </row>
    <row r="6106" spans="1:15" ht="27.75" hidden="1" customHeight="1" x14ac:dyDescent="0.25">
      <c r="A6106" s="203" t="s">
        <v>2213</v>
      </c>
      <c r="B6106" s="202" t="s">
        <v>558</v>
      </c>
      <c r="C6106" s="203" t="s">
        <v>1586</v>
      </c>
      <c r="D6106" s="202" t="s">
        <v>551</v>
      </c>
      <c r="E6106" s="202" t="s">
        <v>1595</v>
      </c>
      <c r="F6106" s="202" t="s">
        <v>475</v>
      </c>
      <c r="G6106" s="253">
        <v>2.1</v>
      </c>
      <c r="H6106" s="361" t="s">
        <v>1593</v>
      </c>
      <c r="I6106" s="359" t="s">
        <v>1407</v>
      </c>
      <c r="J6106" s="359" t="s">
        <v>1596</v>
      </c>
      <c r="K6106" s="359" t="s">
        <v>1113</v>
      </c>
      <c r="L6106" s="359" t="s">
        <v>1392</v>
      </c>
      <c r="M6106" s="368">
        <v>1999</v>
      </c>
      <c r="N6106" s="205">
        <v>39395</v>
      </c>
      <c r="O6106" s="361" t="s">
        <v>1597</v>
      </c>
    </row>
    <row r="6107" spans="1:15" ht="27.75" hidden="1" customHeight="1" x14ac:dyDescent="0.25">
      <c r="A6107" s="203" t="s">
        <v>2213</v>
      </c>
      <c r="B6107" s="202" t="s">
        <v>558</v>
      </c>
      <c r="C6107" s="203" t="s">
        <v>1586</v>
      </c>
      <c r="D6107" s="202" t="s">
        <v>601</v>
      </c>
      <c r="E6107" s="202" t="s">
        <v>1598</v>
      </c>
      <c r="F6107" s="202" t="s">
        <v>475</v>
      </c>
      <c r="G6107" s="253">
        <v>170</v>
      </c>
      <c r="H6107" s="361" t="s">
        <v>1588</v>
      </c>
      <c r="I6107" s="359" t="s">
        <v>1407</v>
      </c>
      <c r="J6107" s="359" t="s">
        <v>1596</v>
      </c>
      <c r="K6107" s="359" t="s">
        <v>1113</v>
      </c>
      <c r="L6107" s="359" t="s">
        <v>1408</v>
      </c>
      <c r="M6107" s="368">
        <v>1999</v>
      </c>
      <c r="N6107" s="205">
        <v>39395</v>
      </c>
      <c r="O6107" s="361" t="s">
        <v>1597</v>
      </c>
    </row>
    <row r="6108" spans="1:15" ht="27.75" hidden="1" customHeight="1" x14ac:dyDescent="0.25">
      <c r="A6108" s="203" t="s">
        <v>2213</v>
      </c>
      <c r="B6108" s="202" t="s">
        <v>558</v>
      </c>
      <c r="C6108" s="203" t="s">
        <v>1586</v>
      </c>
      <c r="D6108" s="202" t="s">
        <v>601</v>
      </c>
      <c r="E6108" s="202" t="s">
        <v>1598</v>
      </c>
      <c r="F6108" s="202" t="s">
        <v>475</v>
      </c>
      <c r="G6108" s="253">
        <v>0.5</v>
      </c>
      <c r="H6108" s="361" t="s">
        <v>1589</v>
      </c>
      <c r="I6108" s="359" t="s">
        <v>1407</v>
      </c>
      <c r="J6108" s="359" t="s">
        <v>1596</v>
      </c>
      <c r="K6108" s="359" t="s">
        <v>1113</v>
      </c>
      <c r="L6108" s="359" t="s">
        <v>1392</v>
      </c>
      <c r="M6108" s="368">
        <v>1999</v>
      </c>
      <c r="N6108" s="205">
        <v>39395</v>
      </c>
      <c r="O6108" s="361" t="s">
        <v>1597</v>
      </c>
    </row>
    <row r="6109" spans="1:15" ht="27.75" hidden="1" customHeight="1" x14ac:dyDescent="0.25">
      <c r="A6109" s="203" t="s">
        <v>2213</v>
      </c>
      <c r="B6109" s="202" t="s">
        <v>558</v>
      </c>
      <c r="C6109" s="203" t="s">
        <v>1586</v>
      </c>
      <c r="D6109" s="202" t="s">
        <v>601</v>
      </c>
      <c r="E6109" s="202" t="s">
        <v>1598</v>
      </c>
      <c r="F6109" s="202" t="s">
        <v>475</v>
      </c>
      <c r="G6109" s="253">
        <v>278</v>
      </c>
      <c r="H6109" s="361" t="s">
        <v>1590</v>
      </c>
      <c r="I6109" s="359" t="s">
        <v>1407</v>
      </c>
      <c r="J6109" s="359" t="s">
        <v>1596</v>
      </c>
      <c r="K6109" s="359" t="s">
        <v>1113</v>
      </c>
      <c r="L6109" s="359" t="s">
        <v>1408</v>
      </c>
      <c r="M6109" s="368">
        <v>1999</v>
      </c>
      <c r="N6109" s="205">
        <v>39395</v>
      </c>
      <c r="O6109" s="361" t="s">
        <v>1597</v>
      </c>
    </row>
    <row r="6110" spans="1:15" ht="27.75" hidden="1" customHeight="1" x14ac:dyDescent="0.25">
      <c r="A6110" s="203" t="s">
        <v>2213</v>
      </c>
      <c r="B6110" s="202" t="s">
        <v>558</v>
      </c>
      <c r="C6110" s="203" t="s">
        <v>1586</v>
      </c>
      <c r="D6110" s="202" t="s">
        <v>601</v>
      </c>
      <c r="E6110" s="202" t="s">
        <v>1598</v>
      </c>
      <c r="F6110" s="202" t="s">
        <v>475</v>
      </c>
      <c r="G6110" s="253">
        <v>0.8</v>
      </c>
      <c r="H6110" s="361" t="s">
        <v>1591</v>
      </c>
      <c r="I6110" s="359" t="s">
        <v>1407</v>
      </c>
      <c r="J6110" s="359" t="s">
        <v>1596</v>
      </c>
      <c r="K6110" s="359" t="s">
        <v>1113</v>
      </c>
      <c r="L6110" s="359" t="s">
        <v>1392</v>
      </c>
      <c r="M6110" s="368">
        <v>1999</v>
      </c>
      <c r="N6110" s="205">
        <v>39395</v>
      </c>
      <c r="O6110" s="361" t="s">
        <v>1597</v>
      </c>
    </row>
    <row r="6111" spans="1:15" ht="27.75" hidden="1" customHeight="1" x14ac:dyDescent="0.25">
      <c r="A6111" s="203" t="s">
        <v>2213</v>
      </c>
      <c r="B6111" s="202" t="s">
        <v>558</v>
      </c>
      <c r="C6111" s="203" t="s">
        <v>1586</v>
      </c>
      <c r="D6111" s="202" t="s">
        <v>601</v>
      </c>
      <c r="E6111" s="202" t="s">
        <v>1598</v>
      </c>
      <c r="F6111" s="202" t="s">
        <v>475</v>
      </c>
      <c r="G6111" s="253">
        <v>167</v>
      </c>
      <c r="H6111" s="361" t="s">
        <v>1592</v>
      </c>
      <c r="I6111" s="359" t="s">
        <v>1407</v>
      </c>
      <c r="J6111" s="359" t="s">
        <v>1596</v>
      </c>
      <c r="K6111" s="359" t="s">
        <v>1113</v>
      </c>
      <c r="L6111" s="359" t="s">
        <v>1408</v>
      </c>
      <c r="M6111" s="368">
        <v>1999</v>
      </c>
      <c r="N6111" s="205">
        <v>39395</v>
      </c>
      <c r="O6111" s="361" t="s">
        <v>1597</v>
      </c>
    </row>
    <row r="6112" spans="1:15" ht="27.75" hidden="1" customHeight="1" x14ac:dyDescent="0.25">
      <c r="A6112" s="203" t="s">
        <v>2213</v>
      </c>
      <c r="B6112" s="202" t="s">
        <v>558</v>
      </c>
      <c r="C6112" s="203" t="s">
        <v>1586</v>
      </c>
      <c r="D6112" s="202" t="s">
        <v>601</v>
      </c>
      <c r="E6112" s="202" t="s">
        <v>1598</v>
      </c>
      <c r="F6112" s="202" t="s">
        <v>475</v>
      </c>
      <c r="G6112" s="253">
        <v>0.4</v>
      </c>
      <c r="H6112" s="361" t="s">
        <v>1593</v>
      </c>
      <c r="I6112" s="359" t="s">
        <v>1407</v>
      </c>
      <c r="J6112" s="359" t="s">
        <v>1596</v>
      </c>
      <c r="K6112" s="359" t="s">
        <v>1113</v>
      </c>
      <c r="L6112" s="359" t="s">
        <v>1392</v>
      </c>
      <c r="M6112" s="368">
        <v>1999</v>
      </c>
      <c r="N6112" s="205">
        <v>39395</v>
      </c>
      <c r="O6112" s="361" t="s">
        <v>1597</v>
      </c>
    </row>
    <row r="6113" spans="1:15" ht="27.75" hidden="1" customHeight="1" x14ac:dyDescent="0.25">
      <c r="A6113" s="203" t="s">
        <v>2213</v>
      </c>
      <c r="B6113" s="202" t="s">
        <v>558</v>
      </c>
      <c r="C6113" s="203" t="s">
        <v>1461</v>
      </c>
      <c r="D6113" s="202" t="s">
        <v>1731</v>
      </c>
      <c r="E6113" s="202" t="s">
        <v>1732</v>
      </c>
      <c r="F6113" s="202" t="s">
        <v>475</v>
      </c>
      <c r="G6113" s="254">
        <v>6642961</v>
      </c>
      <c r="H6113" s="361" t="s">
        <v>1433</v>
      </c>
      <c r="I6113" s="359" t="s">
        <v>1407</v>
      </c>
      <c r="J6113" s="359" t="s">
        <v>1380</v>
      </c>
      <c r="K6113" s="359" t="s">
        <v>8</v>
      </c>
      <c r="L6113" s="359" t="s">
        <v>1408</v>
      </c>
      <c r="M6113" s="368" t="s">
        <v>1407</v>
      </c>
      <c r="N6113" s="205">
        <v>42530</v>
      </c>
      <c r="O6113" s="203"/>
    </row>
    <row r="6114" spans="1:15" ht="27.75" hidden="1" customHeight="1" x14ac:dyDescent="0.25">
      <c r="A6114" s="203" t="s">
        <v>2213</v>
      </c>
      <c r="B6114" s="202" t="s">
        <v>558</v>
      </c>
      <c r="C6114" s="203" t="s">
        <v>1461</v>
      </c>
      <c r="D6114" s="202" t="s">
        <v>1731</v>
      </c>
      <c r="E6114" s="202" t="s">
        <v>1732</v>
      </c>
      <c r="F6114" s="202" t="s">
        <v>475</v>
      </c>
      <c r="G6114" s="254">
        <v>43993</v>
      </c>
      <c r="H6114" s="361" t="s">
        <v>1414</v>
      </c>
      <c r="I6114" s="359" t="s">
        <v>1407</v>
      </c>
      <c r="J6114" s="359" t="s">
        <v>1380</v>
      </c>
      <c r="K6114" s="359" t="s">
        <v>8</v>
      </c>
      <c r="L6114" s="359" t="s">
        <v>1392</v>
      </c>
      <c r="M6114" s="368" t="s">
        <v>1407</v>
      </c>
      <c r="N6114" s="205">
        <v>42530</v>
      </c>
      <c r="O6114" s="203"/>
    </row>
    <row r="6115" spans="1:15" ht="27.75" hidden="1" customHeight="1" x14ac:dyDescent="0.25">
      <c r="A6115" s="203" t="s">
        <v>2213</v>
      </c>
      <c r="B6115" s="202" t="s">
        <v>558</v>
      </c>
      <c r="C6115" s="203" t="s">
        <v>1397</v>
      </c>
      <c r="D6115" s="202" t="s">
        <v>583</v>
      </c>
      <c r="E6115" s="202" t="s">
        <v>1584</v>
      </c>
      <c r="F6115" s="202" t="s">
        <v>475</v>
      </c>
      <c r="G6115" s="253">
        <v>202</v>
      </c>
      <c r="H6115" s="361" t="s">
        <v>1400</v>
      </c>
      <c r="I6115" s="359" t="s">
        <v>1379</v>
      </c>
      <c r="J6115" s="358">
        <v>0.61</v>
      </c>
      <c r="K6115" s="359" t="s">
        <v>1391</v>
      </c>
      <c r="L6115" s="359" t="s">
        <v>1392</v>
      </c>
      <c r="M6115" s="368">
        <v>2010</v>
      </c>
      <c r="N6115" s="207" t="s">
        <v>1401</v>
      </c>
      <c r="O6115" s="203"/>
    </row>
    <row r="6116" spans="1:15" ht="27.75" hidden="1" customHeight="1" x14ac:dyDescent="0.25">
      <c r="A6116" s="203" t="s">
        <v>2213</v>
      </c>
      <c r="B6116" s="202" t="s">
        <v>558</v>
      </c>
      <c r="C6116" s="203" t="s">
        <v>1397</v>
      </c>
      <c r="D6116" s="202" t="s">
        <v>583</v>
      </c>
      <c r="E6116" s="202" t="s">
        <v>1584</v>
      </c>
      <c r="F6116" s="202" t="s">
        <v>475</v>
      </c>
      <c r="G6116" s="253">
        <v>68.400000000000006</v>
      </c>
      <c r="H6116" s="361" t="s">
        <v>1400</v>
      </c>
      <c r="I6116" s="359" t="s">
        <v>1382</v>
      </c>
      <c r="J6116" s="358">
        <v>0.43</v>
      </c>
      <c r="K6116" s="359" t="s">
        <v>1391</v>
      </c>
      <c r="L6116" s="359" t="s">
        <v>1392</v>
      </c>
      <c r="M6116" s="368">
        <v>2010</v>
      </c>
      <c r="N6116" s="207" t="s">
        <v>1401</v>
      </c>
      <c r="O6116" s="203"/>
    </row>
    <row r="6117" spans="1:15" ht="27.75" hidden="1" customHeight="1" x14ac:dyDescent="0.25">
      <c r="A6117" s="203" t="s">
        <v>2213</v>
      </c>
      <c r="B6117" s="202" t="s">
        <v>558</v>
      </c>
      <c r="C6117" s="203" t="s">
        <v>1397</v>
      </c>
      <c r="D6117" s="202" t="s">
        <v>583</v>
      </c>
      <c r="E6117" s="202" t="s">
        <v>1584</v>
      </c>
      <c r="F6117" s="202" t="s">
        <v>475</v>
      </c>
      <c r="G6117" s="253">
        <v>22.9</v>
      </c>
      <c r="H6117" s="361" t="s">
        <v>1400</v>
      </c>
      <c r="I6117" s="359" t="s">
        <v>1383</v>
      </c>
      <c r="J6117" s="358">
        <v>0.69</v>
      </c>
      <c r="K6117" s="359" t="s">
        <v>1391</v>
      </c>
      <c r="L6117" s="359" t="s">
        <v>1392</v>
      </c>
      <c r="M6117" s="368">
        <v>2010</v>
      </c>
      <c r="N6117" s="207" t="s">
        <v>1401</v>
      </c>
      <c r="O6117" s="203"/>
    </row>
    <row r="6118" spans="1:15" ht="27.75" hidden="1" customHeight="1" x14ac:dyDescent="0.25">
      <c r="A6118" s="203" t="s">
        <v>2213</v>
      </c>
      <c r="B6118" s="202" t="s">
        <v>558</v>
      </c>
      <c r="C6118" s="203" t="s">
        <v>1397</v>
      </c>
      <c r="D6118" s="202" t="s">
        <v>583</v>
      </c>
      <c r="E6118" s="202" t="s">
        <v>1584</v>
      </c>
      <c r="F6118" s="202" t="s">
        <v>475</v>
      </c>
      <c r="G6118" s="253">
        <v>8.19</v>
      </c>
      <c r="H6118" s="361" t="s">
        <v>1400</v>
      </c>
      <c r="I6118" s="359" t="s">
        <v>1384</v>
      </c>
      <c r="J6118" s="358">
        <v>0.13</v>
      </c>
      <c r="K6118" s="359" t="s">
        <v>1391</v>
      </c>
      <c r="L6118" s="359" t="s">
        <v>1392</v>
      </c>
      <c r="M6118" s="368">
        <v>2010</v>
      </c>
      <c r="N6118" s="207" t="s">
        <v>1401</v>
      </c>
      <c r="O6118" s="203"/>
    </row>
    <row r="6119" spans="1:15" ht="27.75" hidden="1" customHeight="1" x14ac:dyDescent="0.25">
      <c r="A6119" s="203" t="s">
        <v>2213</v>
      </c>
      <c r="B6119" s="202" t="s">
        <v>558</v>
      </c>
      <c r="C6119" s="203" t="s">
        <v>1397</v>
      </c>
      <c r="D6119" s="202" t="s">
        <v>583</v>
      </c>
      <c r="E6119" s="202" t="s">
        <v>1584</v>
      </c>
      <c r="F6119" s="202" t="s">
        <v>475</v>
      </c>
      <c r="G6119" s="253">
        <v>1.33</v>
      </c>
      <c r="H6119" s="361" t="s">
        <v>1400</v>
      </c>
      <c r="I6119" s="359" t="s">
        <v>1385</v>
      </c>
      <c r="J6119" s="358">
        <v>0.68</v>
      </c>
      <c r="K6119" s="359" t="s">
        <v>1391</v>
      </c>
      <c r="L6119" s="359" t="s">
        <v>1392</v>
      </c>
      <c r="M6119" s="368">
        <v>2010</v>
      </c>
      <c r="N6119" s="207" t="s">
        <v>1401</v>
      </c>
      <c r="O6119" s="203"/>
    </row>
    <row r="6120" spans="1:15" ht="27.75" hidden="1" customHeight="1" x14ac:dyDescent="0.25">
      <c r="A6120" s="203" t="s">
        <v>2213</v>
      </c>
      <c r="B6120" s="202" t="s">
        <v>558</v>
      </c>
      <c r="C6120" s="203" t="s">
        <v>1397</v>
      </c>
      <c r="D6120" s="202" t="s">
        <v>1731</v>
      </c>
      <c r="E6120" s="202" t="s">
        <v>1732</v>
      </c>
      <c r="F6120" s="202" t="s">
        <v>475</v>
      </c>
      <c r="G6120" s="253">
        <v>138</v>
      </c>
      <c r="H6120" s="361" t="s">
        <v>1400</v>
      </c>
      <c r="I6120" s="359" t="s">
        <v>1379</v>
      </c>
      <c r="J6120" s="358">
        <v>0.79</v>
      </c>
      <c r="K6120" s="359" t="s">
        <v>1391</v>
      </c>
      <c r="L6120" s="359" t="s">
        <v>1392</v>
      </c>
      <c r="M6120" s="368">
        <v>2010</v>
      </c>
      <c r="N6120" s="207" t="s">
        <v>1401</v>
      </c>
      <c r="O6120" s="203"/>
    </row>
    <row r="6121" spans="1:15" ht="27.75" hidden="1" customHeight="1" x14ac:dyDescent="0.25">
      <c r="A6121" s="203" t="s">
        <v>2213</v>
      </c>
      <c r="B6121" s="202" t="s">
        <v>558</v>
      </c>
      <c r="C6121" s="203" t="s">
        <v>1397</v>
      </c>
      <c r="D6121" s="202" t="s">
        <v>1731</v>
      </c>
      <c r="E6121" s="202" t="s">
        <v>1732</v>
      </c>
      <c r="F6121" s="202" t="s">
        <v>475</v>
      </c>
      <c r="G6121" s="253">
        <v>54.1</v>
      </c>
      <c r="H6121" s="361" t="s">
        <v>1400</v>
      </c>
      <c r="I6121" s="359" t="s">
        <v>1382</v>
      </c>
      <c r="J6121" s="358">
        <v>0</v>
      </c>
      <c r="K6121" s="359" t="s">
        <v>1391</v>
      </c>
      <c r="L6121" s="359" t="s">
        <v>1392</v>
      </c>
      <c r="M6121" s="368">
        <v>2010</v>
      </c>
      <c r="N6121" s="207" t="s">
        <v>1401</v>
      </c>
      <c r="O6121" s="203"/>
    </row>
    <row r="6122" spans="1:15" ht="27.75" hidden="1" customHeight="1" x14ac:dyDescent="0.25">
      <c r="A6122" s="203" t="s">
        <v>2213</v>
      </c>
      <c r="B6122" s="202" t="s">
        <v>558</v>
      </c>
      <c r="C6122" s="203" t="s">
        <v>1397</v>
      </c>
      <c r="D6122" s="202" t="s">
        <v>1731</v>
      </c>
      <c r="E6122" s="202" t="s">
        <v>1732</v>
      </c>
      <c r="F6122" s="202" t="s">
        <v>475</v>
      </c>
      <c r="G6122" s="253">
        <v>19.899999999999999</v>
      </c>
      <c r="H6122" s="361" t="s">
        <v>1400</v>
      </c>
      <c r="I6122" s="359" t="s">
        <v>1383</v>
      </c>
      <c r="J6122" s="358">
        <v>0</v>
      </c>
      <c r="K6122" s="359" t="s">
        <v>1391</v>
      </c>
      <c r="L6122" s="359" t="s">
        <v>1392</v>
      </c>
      <c r="M6122" s="368">
        <v>2010</v>
      </c>
      <c r="N6122" s="207" t="s">
        <v>1401</v>
      </c>
      <c r="O6122" s="203"/>
    </row>
    <row r="6123" spans="1:15" ht="27.75" hidden="1" customHeight="1" x14ac:dyDescent="0.25">
      <c r="A6123" s="203" t="s">
        <v>2213</v>
      </c>
      <c r="B6123" s="202" t="s">
        <v>558</v>
      </c>
      <c r="C6123" s="203" t="s">
        <v>1397</v>
      </c>
      <c r="D6123" s="202" t="s">
        <v>1731</v>
      </c>
      <c r="E6123" s="202" t="s">
        <v>1732</v>
      </c>
      <c r="F6123" s="202" t="s">
        <v>475</v>
      </c>
      <c r="G6123" s="253">
        <v>10.6</v>
      </c>
      <c r="H6123" s="361" t="s">
        <v>1400</v>
      </c>
      <c r="I6123" s="359" t="s">
        <v>1384</v>
      </c>
      <c r="J6123" s="358">
        <v>0.3</v>
      </c>
      <c r="K6123" s="359" t="s">
        <v>1391</v>
      </c>
      <c r="L6123" s="359" t="s">
        <v>1392</v>
      </c>
      <c r="M6123" s="368">
        <v>2010</v>
      </c>
      <c r="N6123" s="207" t="s">
        <v>1401</v>
      </c>
      <c r="O6123" s="203"/>
    </row>
    <row r="6124" spans="1:15" ht="27.75" hidden="1" customHeight="1" x14ac:dyDescent="0.25">
      <c r="A6124" s="203" t="s">
        <v>2213</v>
      </c>
      <c r="B6124" s="202" t="s">
        <v>558</v>
      </c>
      <c r="C6124" s="203" t="s">
        <v>1397</v>
      </c>
      <c r="D6124" s="202" t="s">
        <v>1731</v>
      </c>
      <c r="E6124" s="202" t="s">
        <v>1732</v>
      </c>
      <c r="F6124" s="202" t="s">
        <v>475</v>
      </c>
      <c r="G6124" s="253">
        <v>3.56</v>
      </c>
      <c r="H6124" s="361" t="s">
        <v>1400</v>
      </c>
      <c r="I6124" s="359" t="s">
        <v>1385</v>
      </c>
      <c r="J6124" s="358">
        <v>0.37</v>
      </c>
      <c r="K6124" s="359" t="s">
        <v>1391</v>
      </c>
      <c r="L6124" s="359" t="s">
        <v>1392</v>
      </c>
      <c r="M6124" s="368">
        <v>2010</v>
      </c>
      <c r="N6124" s="207" t="s">
        <v>1401</v>
      </c>
      <c r="O6124" s="203"/>
    </row>
    <row r="6125" spans="1:15" ht="27.75" hidden="1" customHeight="1" x14ac:dyDescent="0.25">
      <c r="A6125" s="203" t="s">
        <v>2214</v>
      </c>
      <c r="B6125" s="202" t="s">
        <v>484</v>
      </c>
      <c r="C6125" s="203" t="s">
        <v>1376</v>
      </c>
      <c r="D6125" s="202" t="s">
        <v>2215</v>
      </c>
      <c r="E6125" s="202" t="s">
        <v>2216</v>
      </c>
      <c r="F6125" s="202" t="s">
        <v>475</v>
      </c>
      <c r="G6125" s="259" t="s">
        <v>515</v>
      </c>
      <c r="H6125" s="361" t="s">
        <v>1378</v>
      </c>
      <c r="I6125" s="359" t="s">
        <v>1379</v>
      </c>
      <c r="J6125" s="359" t="s">
        <v>1380</v>
      </c>
      <c r="K6125" s="359" t="s">
        <v>9</v>
      </c>
      <c r="L6125" s="359" t="s">
        <v>1381</v>
      </c>
      <c r="M6125" s="368">
        <v>2001</v>
      </c>
      <c r="N6125" s="205">
        <v>38812</v>
      </c>
      <c r="O6125" s="203"/>
    </row>
    <row r="6126" spans="1:15" ht="27.75" hidden="1" customHeight="1" x14ac:dyDescent="0.25">
      <c r="A6126" s="203" t="s">
        <v>2214</v>
      </c>
      <c r="B6126" s="202" t="s">
        <v>484</v>
      </c>
      <c r="C6126" s="203" t="s">
        <v>1376</v>
      </c>
      <c r="D6126" s="202" t="s">
        <v>2215</v>
      </c>
      <c r="E6126" s="202" t="s">
        <v>2216</v>
      </c>
      <c r="F6126" s="202" t="s">
        <v>475</v>
      </c>
      <c r="G6126" s="259" t="s">
        <v>515</v>
      </c>
      <c r="H6126" s="361" t="s">
        <v>1378</v>
      </c>
      <c r="I6126" s="359" t="s">
        <v>1382</v>
      </c>
      <c r="J6126" s="359" t="s">
        <v>1380</v>
      </c>
      <c r="K6126" s="359" t="s">
        <v>9</v>
      </c>
      <c r="L6126" s="359" t="s">
        <v>1381</v>
      </c>
      <c r="M6126" s="368">
        <v>2001</v>
      </c>
      <c r="N6126" s="205">
        <v>38812</v>
      </c>
      <c r="O6126" s="203"/>
    </row>
    <row r="6127" spans="1:15" ht="27.75" hidden="1" customHeight="1" x14ac:dyDescent="0.25">
      <c r="A6127" s="203" t="s">
        <v>2214</v>
      </c>
      <c r="B6127" s="202" t="s">
        <v>484</v>
      </c>
      <c r="C6127" s="203" t="s">
        <v>1376</v>
      </c>
      <c r="D6127" s="202" t="s">
        <v>2215</v>
      </c>
      <c r="E6127" s="202" t="s">
        <v>2216</v>
      </c>
      <c r="F6127" s="202" t="s">
        <v>475</v>
      </c>
      <c r="G6127" s="259" t="s">
        <v>515</v>
      </c>
      <c r="H6127" s="361" t="s">
        <v>1378</v>
      </c>
      <c r="I6127" s="359" t="s">
        <v>1383</v>
      </c>
      <c r="J6127" s="359" t="s">
        <v>1380</v>
      </c>
      <c r="K6127" s="359" t="s">
        <v>9</v>
      </c>
      <c r="L6127" s="359" t="s">
        <v>1381</v>
      </c>
      <c r="M6127" s="368">
        <v>2001</v>
      </c>
      <c r="N6127" s="205">
        <v>38812</v>
      </c>
      <c r="O6127" s="203"/>
    </row>
    <row r="6128" spans="1:15" ht="27.75" hidden="1" customHeight="1" x14ac:dyDescent="0.25">
      <c r="A6128" s="203" t="s">
        <v>2214</v>
      </c>
      <c r="B6128" s="202" t="s">
        <v>484</v>
      </c>
      <c r="C6128" s="203" t="s">
        <v>1376</v>
      </c>
      <c r="D6128" s="202" t="s">
        <v>2215</v>
      </c>
      <c r="E6128" s="202" t="s">
        <v>2216</v>
      </c>
      <c r="F6128" s="202" t="s">
        <v>475</v>
      </c>
      <c r="G6128" s="259" t="s">
        <v>515</v>
      </c>
      <c r="H6128" s="361" t="s">
        <v>1378</v>
      </c>
      <c r="I6128" s="359" t="s">
        <v>1384</v>
      </c>
      <c r="J6128" s="359" t="s">
        <v>1380</v>
      </c>
      <c r="K6128" s="359" t="s">
        <v>9</v>
      </c>
      <c r="L6128" s="359" t="s">
        <v>1381</v>
      </c>
      <c r="M6128" s="368">
        <v>2001</v>
      </c>
      <c r="N6128" s="205">
        <v>38812</v>
      </c>
      <c r="O6128" s="203"/>
    </row>
    <row r="6129" spans="1:15" ht="27.75" hidden="1" customHeight="1" x14ac:dyDescent="0.25">
      <c r="A6129" s="203" t="s">
        <v>2214</v>
      </c>
      <c r="B6129" s="202" t="s">
        <v>484</v>
      </c>
      <c r="C6129" s="203" t="s">
        <v>1376</v>
      </c>
      <c r="D6129" s="202" t="s">
        <v>2215</v>
      </c>
      <c r="E6129" s="202" t="s">
        <v>2216</v>
      </c>
      <c r="F6129" s="202" t="s">
        <v>475</v>
      </c>
      <c r="G6129" s="259" t="s">
        <v>515</v>
      </c>
      <c r="H6129" s="361" t="s">
        <v>1378</v>
      </c>
      <c r="I6129" s="359" t="s">
        <v>1385</v>
      </c>
      <c r="J6129" s="359" t="s">
        <v>1380</v>
      </c>
      <c r="K6129" s="359" t="s">
        <v>9</v>
      </c>
      <c r="L6129" s="359" t="s">
        <v>1381</v>
      </c>
      <c r="M6129" s="368">
        <v>2001</v>
      </c>
      <c r="N6129" s="205">
        <v>38812</v>
      </c>
      <c r="O6129" s="203"/>
    </row>
    <row r="6130" spans="1:15" ht="27.75" hidden="1" customHeight="1" x14ac:dyDescent="0.25">
      <c r="A6130" s="203" t="s">
        <v>2214</v>
      </c>
      <c r="B6130" s="202" t="s">
        <v>484</v>
      </c>
      <c r="C6130" s="203" t="s">
        <v>1376</v>
      </c>
      <c r="D6130" s="202" t="s">
        <v>474</v>
      </c>
      <c r="E6130" s="202" t="s">
        <v>1667</v>
      </c>
      <c r="F6130" s="202" t="s">
        <v>475</v>
      </c>
      <c r="G6130" s="259">
        <v>7.3</v>
      </c>
      <c r="H6130" s="361" t="s">
        <v>1378</v>
      </c>
      <c r="I6130" s="359" t="s">
        <v>1379</v>
      </c>
      <c r="J6130" s="359" t="s">
        <v>1380</v>
      </c>
      <c r="K6130" s="359" t="s">
        <v>9</v>
      </c>
      <c r="L6130" s="359" t="s">
        <v>1381</v>
      </c>
      <c r="M6130" s="368">
        <v>2002</v>
      </c>
      <c r="N6130" s="205">
        <v>38812</v>
      </c>
      <c r="O6130" s="203"/>
    </row>
    <row r="6131" spans="1:15" ht="27.75" hidden="1" customHeight="1" x14ac:dyDescent="0.25">
      <c r="A6131" s="203" t="s">
        <v>2214</v>
      </c>
      <c r="B6131" s="202" t="s">
        <v>484</v>
      </c>
      <c r="C6131" s="203" t="s">
        <v>1376</v>
      </c>
      <c r="D6131" s="202" t="s">
        <v>474</v>
      </c>
      <c r="E6131" s="202" t="s">
        <v>1667</v>
      </c>
      <c r="F6131" s="202" t="s">
        <v>475</v>
      </c>
      <c r="G6131" s="259">
        <v>3.39</v>
      </c>
      <c r="H6131" s="361" t="s">
        <v>1378</v>
      </c>
      <c r="I6131" s="359" t="s">
        <v>1382</v>
      </c>
      <c r="J6131" s="359" t="s">
        <v>1380</v>
      </c>
      <c r="K6131" s="359" t="s">
        <v>9</v>
      </c>
      <c r="L6131" s="359" t="s">
        <v>1381</v>
      </c>
      <c r="M6131" s="368">
        <v>2002</v>
      </c>
      <c r="N6131" s="205">
        <v>38812</v>
      </c>
      <c r="O6131" s="203"/>
    </row>
    <row r="6132" spans="1:15" ht="27.75" hidden="1" customHeight="1" x14ac:dyDescent="0.25">
      <c r="A6132" s="203" t="s">
        <v>2214</v>
      </c>
      <c r="B6132" s="202" t="s">
        <v>484</v>
      </c>
      <c r="C6132" s="203" t="s">
        <v>1376</v>
      </c>
      <c r="D6132" s="202" t="s">
        <v>474</v>
      </c>
      <c r="E6132" s="202" t="s">
        <v>1667</v>
      </c>
      <c r="F6132" s="202" t="s">
        <v>475</v>
      </c>
      <c r="G6132" s="259">
        <v>2.34</v>
      </c>
      <c r="H6132" s="361" t="s">
        <v>1378</v>
      </c>
      <c r="I6132" s="359" t="s">
        <v>1383</v>
      </c>
      <c r="J6132" s="359" t="s">
        <v>1380</v>
      </c>
      <c r="K6132" s="359" t="s">
        <v>9</v>
      </c>
      <c r="L6132" s="359" t="s">
        <v>1381</v>
      </c>
      <c r="M6132" s="368">
        <v>2002</v>
      </c>
      <c r="N6132" s="205">
        <v>38812</v>
      </c>
      <c r="O6132" s="203"/>
    </row>
    <row r="6133" spans="1:15" ht="27.75" hidden="1" customHeight="1" x14ac:dyDescent="0.25">
      <c r="A6133" s="203" t="s">
        <v>2214</v>
      </c>
      <c r="B6133" s="202" t="s">
        <v>484</v>
      </c>
      <c r="C6133" s="203" t="s">
        <v>1376</v>
      </c>
      <c r="D6133" s="202" t="s">
        <v>474</v>
      </c>
      <c r="E6133" s="202" t="s">
        <v>1667</v>
      </c>
      <c r="F6133" s="202" t="s">
        <v>475</v>
      </c>
      <c r="G6133" s="259">
        <v>1.37</v>
      </c>
      <c r="H6133" s="361" t="s">
        <v>1378</v>
      </c>
      <c r="I6133" s="359" t="s">
        <v>1384</v>
      </c>
      <c r="J6133" s="359" t="s">
        <v>1380</v>
      </c>
      <c r="K6133" s="359" t="s">
        <v>9</v>
      </c>
      <c r="L6133" s="359" t="s">
        <v>1381</v>
      </c>
      <c r="M6133" s="368">
        <v>2002</v>
      </c>
      <c r="N6133" s="205">
        <v>38812</v>
      </c>
      <c r="O6133" s="203"/>
    </row>
    <row r="6134" spans="1:15" ht="27.75" hidden="1" customHeight="1" x14ac:dyDescent="0.25">
      <c r="A6134" s="203" t="s">
        <v>2214</v>
      </c>
      <c r="B6134" s="202" t="s">
        <v>484</v>
      </c>
      <c r="C6134" s="203" t="s">
        <v>1376</v>
      </c>
      <c r="D6134" s="202" t="s">
        <v>474</v>
      </c>
      <c r="E6134" s="202" t="s">
        <v>1667</v>
      </c>
      <c r="F6134" s="202" t="s">
        <v>475</v>
      </c>
      <c r="G6134" s="259">
        <v>1.05</v>
      </c>
      <c r="H6134" s="361" t="s">
        <v>1378</v>
      </c>
      <c r="I6134" s="359" t="s">
        <v>1385</v>
      </c>
      <c r="J6134" s="359" t="s">
        <v>1380</v>
      </c>
      <c r="K6134" s="359" t="s">
        <v>9</v>
      </c>
      <c r="L6134" s="359" t="s">
        <v>1381</v>
      </c>
      <c r="M6134" s="368">
        <v>2002</v>
      </c>
      <c r="N6134" s="205">
        <v>38812</v>
      </c>
      <c r="O6134" s="203"/>
    </row>
    <row r="6135" spans="1:15" ht="27.75" hidden="1" customHeight="1" x14ac:dyDescent="0.25">
      <c r="A6135" s="203" t="s">
        <v>2214</v>
      </c>
      <c r="B6135" s="202" t="s">
        <v>484</v>
      </c>
      <c r="C6135" s="203" t="s">
        <v>1376</v>
      </c>
      <c r="D6135" s="202" t="s">
        <v>490</v>
      </c>
      <c r="E6135" s="202" t="s">
        <v>1667</v>
      </c>
      <c r="F6135" s="202" t="s">
        <v>475</v>
      </c>
      <c r="G6135" s="259">
        <v>7.31</v>
      </c>
      <c r="H6135" s="361" t="s">
        <v>1378</v>
      </c>
      <c r="I6135" s="359" t="s">
        <v>1379</v>
      </c>
      <c r="J6135" s="359" t="s">
        <v>1380</v>
      </c>
      <c r="K6135" s="359" t="s">
        <v>9</v>
      </c>
      <c r="L6135" s="359" t="s">
        <v>1381</v>
      </c>
      <c r="M6135" s="368">
        <v>2002</v>
      </c>
      <c r="N6135" s="205">
        <v>38812</v>
      </c>
      <c r="O6135" s="203"/>
    </row>
    <row r="6136" spans="1:15" ht="27.75" hidden="1" customHeight="1" x14ac:dyDescent="0.25">
      <c r="A6136" s="203" t="s">
        <v>2214</v>
      </c>
      <c r="B6136" s="202" t="s">
        <v>484</v>
      </c>
      <c r="C6136" s="203" t="s">
        <v>1376</v>
      </c>
      <c r="D6136" s="202" t="s">
        <v>490</v>
      </c>
      <c r="E6136" s="202" t="s">
        <v>1667</v>
      </c>
      <c r="F6136" s="202" t="s">
        <v>475</v>
      </c>
      <c r="G6136" s="259">
        <v>3.4</v>
      </c>
      <c r="H6136" s="361" t="s">
        <v>1378</v>
      </c>
      <c r="I6136" s="359" t="s">
        <v>1382</v>
      </c>
      <c r="J6136" s="359" t="s">
        <v>1380</v>
      </c>
      <c r="K6136" s="359" t="s">
        <v>9</v>
      </c>
      <c r="L6136" s="359" t="s">
        <v>1381</v>
      </c>
      <c r="M6136" s="368">
        <v>2002</v>
      </c>
      <c r="N6136" s="205">
        <v>38812</v>
      </c>
      <c r="O6136" s="203"/>
    </row>
    <row r="6137" spans="1:15" ht="27.75" hidden="1" customHeight="1" x14ac:dyDescent="0.25">
      <c r="A6137" s="203" t="s">
        <v>2214</v>
      </c>
      <c r="B6137" s="202" t="s">
        <v>484</v>
      </c>
      <c r="C6137" s="203" t="s">
        <v>1376</v>
      </c>
      <c r="D6137" s="202" t="s">
        <v>490</v>
      </c>
      <c r="E6137" s="202" t="s">
        <v>1667</v>
      </c>
      <c r="F6137" s="202" t="s">
        <v>475</v>
      </c>
      <c r="G6137" s="259">
        <v>2.35</v>
      </c>
      <c r="H6137" s="361" t="s">
        <v>1378</v>
      </c>
      <c r="I6137" s="359" t="s">
        <v>1383</v>
      </c>
      <c r="J6137" s="359" t="s">
        <v>1380</v>
      </c>
      <c r="K6137" s="359" t="s">
        <v>9</v>
      </c>
      <c r="L6137" s="359" t="s">
        <v>1381</v>
      </c>
      <c r="M6137" s="368">
        <v>2002</v>
      </c>
      <c r="N6137" s="205">
        <v>38812</v>
      </c>
      <c r="O6137" s="203"/>
    </row>
    <row r="6138" spans="1:15" ht="27.75" hidden="1" customHeight="1" x14ac:dyDescent="0.25">
      <c r="A6138" s="203" t="s">
        <v>2214</v>
      </c>
      <c r="B6138" s="202" t="s">
        <v>484</v>
      </c>
      <c r="C6138" s="203" t="s">
        <v>1376</v>
      </c>
      <c r="D6138" s="202" t="s">
        <v>490</v>
      </c>
      <c r="E6138" s="202" t="s">
        <v>1667</v>
      </c>
      <c r="F6138" s="202" t="s">
        <v>475</v>
      </c>
      <c r="G6138" s="259">
        <v>1.38</v>
      </c>
      <c r="H6138" s="361" t="s">
        <v>1378</v>
      </c>
      <c r="I6138" s="359" t="s">
        <v>1384</v>
      </c>
      <c r="J6138" s="359" t="s">
        <v>1380</v>
      </c>
      <c r="K6138" s="359" t="s">
        <v>9</v>
      </c>
      <c r="L6138" s="359" t="s">
        <v>1381</v>
      </c>
      <c r="M6138" s="368">
        <v>2002</v>
      </c>
      <c r="N6138" s="205">
        <v>38812</v>
      </c>
      <c r="O6138" s="203"/>
    </row>
    <row r="6139" spans="1:15" ht="27.75" hidden="1" customHeight="1" x14ac:dyDescent="0.25">
      <c r="A6139" s="203" t="s">
        <v>2214</v>
      </c>
      <c r="B6139" s="202" t="s">
        <v>484</v>
      </c>
      <c r="C6139" s="203" t="s">
        <v>1376</v>
      </c>
      <c r="D6139" s="202" t="s">
        <v>490</v>
      </c>
      <c r="E6139" s="202" t="s">
        <v>1667</v>
      </c>
      <c r="F6139" s="202" t="s">
        <v>475</v>
      </c>
      <c r="G6139" s="259">
        <v>1.05</v>
      </c>
      <c r="H6139" s="361" t="s">
        <v>1378</v>
      </c>
      <c r="I6139" s="359" t="s">
        <v>1385</v>
      </c>
      <c r="J6139" s="359" t="s">
        <v>1380</v>
      </c>
      <c r="K6139" s="359" t="s">
        <v>9</v>
      </c>
      <c r="L6139" s="359" t="s">
        <v>1381</v>
      </c>
      <c r="M6139" s="368">
        <v>2002</v>
      </c>
      <c r="N6139" s="205">
        <v>38812</v>
      </c>
      <c r="O6139" s="203"/>
    </row>
    <row r="6140" spans="1:15" ht="27.75" hidden="1" customHeight="1" x14ac:dyDescent="0.25">
      <c r="A6140" s="203" t="s">
        <v>2214</v>
      </c>
      <c r="B6140" s="202" t="s">
        <v>484</v>
      </c>
      <c r="C6140" s="203" t="s">
        <v>1376</v>
      </c>
      <c r="D6140" s="202" t="s">
        <v>494</v>
      </c>
      <c r="E6140" s="202" t="s">
        <v>1666</v>
      </c>
      <c r="F6140" s="202" t="s">
        <v>475</v>
      </c>
      <c r="G6140" s="253">
        <v>10.68</v>
      </c>
      <c r="H6140" s="361" t="s">
        <v>1378</v>
      </c>
      <c r="I6140" s="359" t="s">
        <v>1379</v>
      </c>
      <c r="J6140" s="359" t="s">
        <v>1380</v>
      </c>
      <c r="K6140" s="359" t="s">
        <v>9</v>
      </c>
      <c r="L6140" s="359" t="s">
        <v>1381</v>
      </c>
      <c r="M6140" s="368">
        <v>1988</v>
      </c>
      <c r="N6140" s="205">
        <v>38812</v>
      </c>
      <c r="O6140" s="203"/>
    </row>
    <row r="6141" spans="1:15" ht="27.75" hidden="1" customHeight="1" x14ac:dyDescent="0.25">
      <c r="A6141" s="203" t="s">
        <v>2214</v>
      </c>
      <c r="B6141" s="202" t="s">
        <v>484</v>
      </c>
      <c r="C6141" s="203" t="s">
        <v>1376</v>
      </c>
      <c r="D6141" s="202" t="s">
        <v>494</v>
      </c>
      <c r="E6141" s="202" t="s">
        <v>1666</v>
      </c>
      <c r="F6141" s="202" t="s">
        <v>475</v>
      </c>
      <c r="G6141" s="253">
        <v>3.76</v>
      </c>
      <c r="H6141" s="361" t="s">
        <v>1378</v>
      </c>
      <c r="I6141" s="359" t="s">
        <v>1382</v>
      </c>
      <c r="J6141" s="359" t="s">
        <v>1380</v>
      </c>
      <c r="K6141" s="359" t="s">
        <v>9</v>
      </c>
      <c r="L6141" s="359" t="s">
        <v>1381</v>
      </c>
      <c r="M6141" s="368">
        <v>1988</v>
      </c>
      <c r="N6141" s="205">
        <v>38812</v>
      </c>
      <c r="O6141" s="203"/>
    </row>
    <row r="6142" spans="1:15" ht="27.75" hidden="1" customHeight="1" x14ac:dyDescent="0.25">
      <c r="A6142" s="203" t="s">
        <v>2214</v>
      </c>
      <c r="B6142" s="202" t="s">
        <v>484</v>
      </c>
      <c r="C6142" s="203" t="s">
        <v>1376</v>
      </c>
      <c r="D6142" s="202" t="s">
        <v>494</v>
      </c>
      <c r="E6142" s="202" t="s">
        <v>1666</v>
      </c>
      <c r="F6142" s="202" t="s">
        <v>475</v>
      </c>
      <c r="G6142" s="253">
        <v>2.23</v>
      </c>
      <c r="H6142" s="361" t="s">
        <v>1378</v>
      </c>
      <c r="I6142" s="359" t="s">
        <v>1383</v>
      </c>
      <c r="J6142" s="359" t="s">
        <v>1380</v>
      </c>
      <c r="K6142" s="359" t="s">
        <v>9</v>
      </c>
      <c r="L6142" s="359" t="s">
        <v>1381</v>
      </c>
      <c r="M6142" s="368">
        <v>1988</v>
      </c>
      <c r="N6142" s="205">
        <v>38812</v>
      </c>
      <c r="O6142" s="203"/>
    </row>
    <row r="6143" spans="1:15" ht="27.75" hidden="1" customHeight="1" x14ac:dyDescent="0.25">
      <c r="A6143" s="203" t="s">
        <v>2214</v>
      </c>
      <c r="B6143" s="202" t="s">
        <v>484</v>
      </c>
      <c r="C6143" s="203" t="s">
        <v>1376</v>
      </c>
      <c r="D6143" s="202" t="s">
        <v>494</v>
      </c>
      <c r="E6143" s="202" t="s">
        <v>1666</v>
      </c>
      <c r="F6143" s="202" t="s">
        <v>475</v>
      </c>
      <c r="G6143" s="253">
        <v>0.67</v>
      </c>
      <c r="H6143" s="361" t="s">
        <v>1378</v>
      </c>
      <c r="I6143" s="359" t="s">
        <v>1384</v>
      </c>
      <c r="J6143" s="359" t="s">
        <v>1380</v>
      </c>
      <c r="K6143" s="359" t="s">
        <v>9</v>
      </c>
      <c r="L6143" s="359" t="s">
        <v>1381</v>
      </c>
      <c r="M6143" s="368">
        <v>1988</v>
      </c>
      <c r="N6143" s="205">
        <v>38812</v>
      </c>
      <c r="O6143" s="203"/>
    </row>
    <row r="6144" spans="1:15" ht="27.75" hidden="1" customHeight="1" x14ac:dyDescent="0.25">
      <c r="A6144" s="203" t="s">
        <v>2214</v>
      </c>
      <c r="B6144" s="202" t="s">
        <v>484</v>
      </c>
      <c r="C6144" s="203" t="s">
        <v>1376</v>
      </c>
      <c r="D6144" s="202" t="s">
        <v>494</v>
      </c>
      <c r="E6144" s="202" t="s">
        <v>1666</v>
      </c>
      <c r="F6144" s="202" t="s">
        <v>475</v>
      </c>
      <c r="G6144" s="259" t="s">
        <v>515</v>
      </c>
      <c r="H6144" s="361" t="s">
        <v>1378</v>
      </c>
      <c r="I6144" s="359" t="s">
        <v>1385</v>
      </c>
      <c r="J6144" s="359" t="s">
        <v>1380</v>
      </c>
      <c r="K6144" s="359" t="s">
        <v>9</v>
      </c>
      <c r="L6144" s="359" t="s">
        <v>1381</v>
      </c>
      <c r="M6144" s="368">
        <v>1988</v>
      </c>
      <c r="N6144" s="205">
        <v>38812</v>
      </c>
      <c r="O6144" s="203"/>
    </row>
    <row r="6145" spans="1:15" ht="27.75" hidden="1" customHeight="1" x14ac:dyDescent="0.25">
      <c r="A6145" s="203" t="s">
        <v>2214</v>
      </c>
      <c r="B6145" s="202" t="s">
        <v>484</v>
      </c>
      <c r="C6145" s="203" t="s">
        <v>1376</v>
      </c>
      <c r="D6145" s="202" t="s">
        <v>567</v>
      </c>
      <c r="E6145" s="202" t="s">
        <v>1666</v>
      </c>
      <c r="F6145" s="202" t="s">
        <v>475</v>
      </c>
      <c r="G6145" s="253">
        <v>5.74</v>
      </c>
      <c r="H6145" s="361" t="s">
        <v>1378</v>
      </c>
      <c r="I6145" s="359" t="s">
        <v>1379</v>
      </c>
      <c r="J6145" s="359" t="s">
        <v>1380</v>
      </c>
      <c r="K6145" s="359" t="s">
        <v>9</v>
      </c>
      <c r="L6145" s="359" t="s">
        <v>1381</v>
      </c>
      <c r="M6145" s="368">
        <v>2001</v>
      </c>
      <c r="N6145" s="205">
        <v>38812</v>
      </c>
      <c r="O6145" s="203"/>
    </row>
    <row r="6146" spans="1:15" ht="27.75" hidden="1" customHeight="1" x14ac:dyDescent="0.25">
      <c r="A6146" s="203" t="s">
        <v>2214</v>
      </c>
      <c r="B6146" s="202" t="s">
        <v>484</v>
      </c>
      <c r="C6146" s="203" t="s">
        <v>1376</v>
      </c>
      <c r="D6146" s="202" t="s">
        <v>567</v>
      </c>
      <c r="E6146" s="202" t="s">
        <v>1666</v>
      </c>
      <c r="F6146" s="202" t="s">
        <v>475</v>
      </c>
      <c r="G6146" s="253">
        <v>2.19</v>
      </c>
      <c r="H6146" s="361" t="s">
        <v>1378</v>
      </c>
      <c r="I6146" s="359" t="s">
        <v>1382</v>
      </c>
      <c r="J6146" s="359" t="s">
        <v>1380</v>
      </c>
      <c r="K6146" s="359" t="s">
        <v>9</v>
      </c>
      <c r="L6146" s="359" t="s">
        <v>1381</v>
      </c>
      <c r="M6146" s="368">
        <v>2001</v>
      </c>
      <c r="N6146" s="205">
        <v>38812</v>
      </c>
      <c r="O6146" s="203"/>
    </row>
    <row r="6147" spans="1:15" ht="27.75" hidden="1" customHeight="1" x14ac:dyDescent="0.25">
      <c r="A6147" s="203" t="s">
        <v>2214</v>
      </c>
      <c r="B6147" s="202" t="s">
        <v>484</v>
      </c>
      <c r="C6147" s="203" t="s">
        <v>1376</v>
      </c>
      <c r="D6147" s="202" t="s">
        <v>567</v>
      </c>
      <c r="E6147" s="202" t="s">
        <v>1666</v>
      </c>
      <c r="F6147" s="202" t="s">
        <v>475</v>
      </c>
      <c r="G6147" s="253">
        <v>1.4</v>
      </c>
      <c r="H6147" s="361" t="s">
        <v>1378</v>
      </c>
      <c r="I6147" s="359" t="s">
        <v>1383</v>
      </c>
      <c r="J6147" s="359" t="s">
        <v>1380</v>
      </c>
      <c r="K6147" s="359" t="s">
        <v>9</v>
      </c>
      <c r="L6147" s="359" t="s">
        <v>1381</v>
      </c>
      <c r="M6147" s="368">
        <v>2001</v>
      </c>
      <c r="N6147" s="205">
        <v>38812</v>
      </c>
      <c r="O6147" s="203"/>
    </row>
    <row r="6148" spans="1:15" ht="27.75" hidden="1" customHeight="1" x14ac:dyDescent="0.25">
      <c r="A6148" s="203" t="s">
        <v>2214</v>
      </c>
      <c r="B6148" s="202" t="s">
        <v>484</v>
      </c>
      <c r="C6148" s="203" t="s">
        <v>1376</v>
      </c>
      <c r="D6148" s="202" t="s">
        <v>567</v>
      </c>
      <c r="E6148" s="202" t="s">
        <v>1666</v>
      </c>
      <c r="F6148" s="202" t="s">
        <v>475</v>
      </c>
      <c r="G6148" s="253">
        <v>0.6</v>
      </c>
      <c r="H6148" s="361" t="s">
        <v>1378</v>
      </c>
      <c r="I6148" s="359" t="s">
        <v>1384</v>
      </c>
      <c r="J6148" s="359" t="s">
        <v>1380</v>
      </c>
      <c r="K6148" s="359" t="s">
        <v>9</v>
      </c>
      <c r="L6148" s="359" t="s">
        <v>1381</v>
      </c>
      <c r="M6148" s="368">
        <v>2001</v>
      </c>
      <c r="N6148" s="205">
        <v>38812</v>
      </c>
      <c r="O6148" s="203"/>
    </row>
    <row r="6149" spans="1:15" ht="27.75" hidden="1" customHeight="1" x14ac:dyDescent="0.25">
      <c r="A6149" s="203" t="s">
        <v>2214</v>
      </c>
      <c r="B6149" s="202" t="s">
        <v>484</v>
      </c>
      <c r="C6149" s="203" t="s">
        <v>1376</v>
      </c>
      <c r="D6149" s="202" t="s">
        <v>567</v>
      </c>
      <c r="E6149" s="202" t="s">
        <v>1666</v>
      </c>
      <c r="F6149" s="202" t="s">
        <v>475</v>
      </c>
      <c r="G6149" s="253">
        <v>0.2</v>
      </c>
      <c r="H6149" s="361" t="s">
        <v>1378</v>
      </c>
      <c r="I6149" s="359" t="s">
        <v>1385</v>
      </c>
      <c r="J6149" s="359" t="s">
        <v>1380</v>
      </c>
      <c r="K6149" s="359" t="s">
        <v>9</v>
      </c>
      <c r="L6149" s="359" t="s">
        <v>1381</v>
      </c>
      <c r="M6149" s="368">
        <v>2001</v>
      </c>
      <c r="N6149" s="205">
        <v>38812</v>
      </c>
      <c r="O6149" s="203"/>
    </row>
    <row r="6150" spans="1:15" ht="27.75" hidden="1" customHeight="1" x14ac:dyDescent="0.25">
      <c r="A6150" s="203" t="s">
        <v>2214</v>
      </c>
      <c r="B6150" s="202" t="s">
        <v>484</v>
      </c>
      <c r="C6150" s="203" t="s">
        <v>1376</v>
      </c>
      <c r="D6150" s="202" t="s">
        <v>571</v>
      </c>
      <c r="E6150" s="202" t="s">
        <v>1666</v>
      </c>
      <c r="F6150" s="202" t="s">
        <v>475</v>
      </c>
      <c r="G6150" s="253">
        <v>5.17</v>
      </c>
      <c r="H6150" s="361" t="s">
        <v>1378</v>
      </c>
      <c r="I6150" s="359" t="s">
        <v>1379</v>
      </c>
      <c r="J6150" s="359" t="s">
        <v>1380</v>
      </c>
      <c r="K6150" s="359" t="s">
        <v>9</v>
      </c>
      <c r="L6150" s="359" t="s">
        <v>1381</v>
      </c>
      <c r="M6150" s="368">
        <v>2001</v>
      </c>
      <c r="N6150" s="205">
        <v>38812</v>
      </c>
      <c r="O6150" s="203"/>
    </row>
    <row r="6151" spans="1:15" ht="27.75" hidden="1" customHeight="1" x14ac:dyDescent="0.25">
      <c r="A6151" s="203" t="s">
        <v>2214</v>
      </c>
      <c r="B6151" s="202" t="s">
        <v>484</v>
      </c>
      <c r="C6151" s="203" t="s">
        <v>1376</v>
      </c>
      <c r="D6151" s="202" t="s">
        <v>571</v>
      </c>
      <c r="E6151" s="202" t="s">
        <v>1666</v>
      </c>
      <c r="F6151" s="202" t="s">
        <v>475</v>
      </c>
      <c r="G6151" s="253">
        <v>1.97</v>
      </c>
      <c r="H6151" s="361" t="s">
        <v>1378</v>
      </c>
      <c r="I6151" s="359" t="s">
        <v>1382</v>
      </c>
      <c r="J6151" s="359" t="s">
        <v>1380</v>
      </c>
      <c r="K6151" s="359" t="s">
        <v>9</v>
      </c>
      <c r="L6151" s="359" t="s">
        <v>1381</v>
      </c>
      <c r="M6151" s="368">
        <v>2001</v>
      </c>
      <c r="N6151" s="205">
        <v>38812</v>
      </c>
      <c r="O6151" s="203"/>
    </row>
    <row r="6152" spans="1:15" ht="27.75" hidden="1" customHeight="1" x14ac:dyDescent="0.25">
      <c r="A6152" s="203" t="s">
        <v>2214</v>
      </c>
      <c r="B6152" s="202" t="s">
        <v>484</v>
      </c>
      <c r="C6152" s="203" t="s">
        <v>1376</v>
      </c>
      <c r="D6152" s="202" t="s">
        <v>571</v>
      </c>
      <c r="E6152" s="202" t="s">
        <v>1666</v>
      </c>
      <c r="F6152" s="202" t="s">
        <v>475</v>
      </c>
      <c r="G6152" s="253">
        <v>1.26</v>
      </c>
      <c r="H6152" s="361" t="s">
        <v>1378</v>
      </c>
      <c r="I6152" s="359" t="s">
        <v>1383</v>
      </c>
      <c r="J6152" s="359" t="s">
        <v>1380</v>
      </c>
      <c r="K6152" s="359" t="s">
        <v>9</v>
      </c>
      <c r="L6152" s="359" t="s">
        <v>1381</v>
      </c>
      <c r="M6152" s="368">
        <v>2001</v>
      </c>
      <c r="N6152" s="205">
        <v>38812</v>
      </c>
      <c r="O6152" s="203"/>
    </row>
    <row r="6153" spans="1:15" ht="27.75" hidden="1" customHeight="1" x14ac:dyDescent="0.25">
      <c r="A6153" s="203" t="s">
        <v>2214</v>
      </c>
      <c r="B6153" s="202" t="s">
        <v>484</v>
      </c>
      <c r="C6153" s="203" t="s">
        <v>1376</v>
      </c>
      <c r="D6153" s="202" t="s">
        <v>571</v>
      </c>
      <c r="E6153" s="202" t="s">
        <v>1666</v>
      </c>
      <c r="F6153" s="202" t="s">
        <v>475</v>
      </c>
      <c r="G6153" s="253">
        <v>0.54</v>
      </c>
      <c r="H6153" s="361" t="s">
        <v>1378</v>
      </c>
      <c r="I6153" s="359" t="s">
        <v>1384</v>
      </c>
      <c r="J6153" s="359" t="s">
        <v>1380</v>
      </c>
      <c r="K6153" s="359" t="s">
        <v>9</v>
      </c>
      <c r="L6153" s="359" t="s">
        <v>1381</v>
      </c>
      <c r="M6153" s="368">
        <v>2001</v>
      </c>
      <c r="N6153" s="205">
        <v>38812</v>
      </c>
      <c r="O6153" s="203"/>
    </row>
    <row r="6154" spans="1:15" ht="27.75" hidden="1" customHeight="1" x14ac:dyDescent="0.25">
      <c r="A6154" s="203" t="s">
        <v>2214</v>
      </c>
      <c r="B6154" s="202" t="s">
        <v>484</v>
      </c>
      <c r="C6154" s="203" t="s">
        <v>1376</v>
      </c>
      <c r="D6154" s="202" t="s">
        <v>571</v>
      </c>
      <c r="E6154" s="202" t="s">
        <v>1666</v>
      </c>
      <c r="F6154" s="202" t="s">
        <v>475</v>
      </c>
      <c r="G6154" s="253">
        <v>0.18</v>
      </c>
      <c r="H6154" s="361" t="s">
        <v>1378</v>
      </c>
      <c r="I6154" s="359" t="s">
        <v>1385</v>
      </c>
      <c r="J6154" s="359" t="s">
        <v>1380</v>
      </c>
      <c r="K6154" s="359" t="s">
        <v>9</v>
      </c>
      <c r="L6154" s="359" t="s">
        <v>1381</v>
      </c>
      <c r="M6154" s="368">
        <v>2001</v>
      </c>
      <c r="N6154" s="205">
        <v>38812</v>
      </c>
      <c r="O6154" s="203"/>
    </row>
    <row r="6155" spans="1:15" ht="27.75" hidden="1" customHeight="1" x14ac:dyDescent="0.25">
      <c r="A6155" s="203" t="s">
        <v>2214</v>
      </c>
      <c r="B6155" s="202" t="s">
        <v>484</v>
      </c>
      <c r="C6155" s="203" t="s">
        <v>1668</v>
      </c>
      <c r="D6155" s="202" t="s">
        <v>474</v>
      </c>
      <c r="E6155" s="202" t="s">
        <v>1667</v>
      </c>
      <c r="F6155" s="202" t="s">
        <v>475</v>
      </c>
      <c r="G6155" s="253">
        <v>26.51</v>
      </c>
      <c r="H6155" s="361" t="s">
        <v>488</v>
      </c>
      <c r="I6155" s="359" t="s">
        <v>1379</v>
      </c>
      <c r="J6155" s="359" t="s">
        <v>1380</v>
      </c>
      <c r="K6155" s="359" t="s">
        <v>22</v>
      </c>
      <c r="L6155" s="359" t="s">
        <v>1392</v>
      </c>
      <c r="M6155" s="368">
        <v>2008</v>
      </c>
      <c r="N6155" s="205">
        <v>41054</v>
      </c>
      <c r="O6155" s="203"/>
    </row>
    <row r="6156" spans="1:15" ht="27.75" hidden="1" customHeight="1" x14ac:dyDescent="0.25">
      <c r="A6156" s="203" t="s">
        <v>2214</v>
      </c>
      <c r="B6156" s="202" t="s">
        <v>484</v>
      </c>
      <c r="C6156" s="203" t="s">
        <v>1668</v>
      </c>
      <c r="D6156" s="202" t="s">
        <v>474</v>
      </c>
      <c r="E6156" s="202" t="s">
        <v>1667</v>
      </c>
      <c r="F6156" s="202" t="s">
        <v>475</v>
      </c>
      <c r="G6156" s="253">
        <v>11.15</v>
      </c>
      <c r="H6156" s="361" t="s">
        <v>488</v>
      </c>
      <c r="I6156" s="359" t="s">
        <v>1382</v>
      </c>
      <c r="J6156" s="359" t="s">
        <v>1380</v>
      </c>
      <c r="K6156" s="359" t="s">
        <v>22</v>
      </c>
      <c r="L6156" s="359" t="s">
        <v>1392</v>
      </c>
      <c r="M6156" s="368">
        <v>2008</v>
      </c>
      <c r="N6156" s="205">
        <v>41054</v>
      </c>
      <c r="O6156" s="203"/>
    </row>
    <row r="6157" spans="1:15" ht="27.75" hidden="1" customHeight="1" x14ac:dyDescent="0.25">
      <c r="A6157" s="203" t="s">
        <v>2214</v>
      </c>
      <c r="B6157" s="202" t="s">
        <v>484</v>
      </c>
      <c r="C6157" s="203" t="s">
        <v>1668</v>
      </c>
      <c r="D6157" s="202" t="s">
        <v>474</v>
      </c>
      <c r="E6157" s="202" t="s">
        <v>1667</v>
      </c>
      <c r="F6157" s="202" t="s">
        <v>475</v>
      </c>
      <c r="G6157" s="253">
        <v>7.21</v>
      </c>
      <c r="H6157" s="361" t="s">
        <v>488</v>
      </c>
      <c r="I6157" s="359" t="s">
        <v>1383</v>
      </c>
      <c r="J6157" s="359" t="s">
        <v>1380</v>
      </c>
      <c r="K6157" s="359" t="s">
        <v>22</v>
      </c>
      <c r="L6157" s="359" t="s">
        <v>1392</v>
      </c>
      <c r="M6157" s="368">
        <v>2008</v>
      </c>
      <c r="N6157" s="205">
        <v>41054</v>
      </c>
      <c r="O6157" s="203"/>
    </row>
    <row r="6158" spans="1:15" ht="27.75" hidden="1" customHeight="1" x14ac:dyDescent="0.25">
      <c r="A6158" s="203" t="s">
        <v>2214</v>
      </c>
      <c r="B6158" s="202" t="s">
        <v>484</v>
      </c>
      <c r="C6158" s="203" t="s">
        <v>1668</v>
      </c>
      <c r="D6158" s="202" t="s">
        <v>474</v>
      </c>
      <c r="E6158" s="202" t="s">
        <v>1667</v>
      </c>
      <c r="F6158" s="202" t="s">
        <v>475</v>
      </c>
      <c r="G6158" s="253">
        <v>5.13</v>
      </c>
      <c r="H6158" s="361" t="s">
        <v>488</v>
      </c>
      <c r="I6158" s="359" t="s">
        <v>1384</v>
      </c>
      <c r="J6158" s="359" t="s">
        <v>1380</v>
      </c>
      <c r="K6158" s="359" t="s">
        <v>22</v>
      </c>
      <c r="L6158" s="359" t="s">
        <v>1392</v>
      </c>
      <c r="M6158" s="368">
        <v>2008</v>
      </c>
      <c r="N6158" s="205">
        <v>41054</v>
      </c>
      <c r="O6158" s="203"/>
    </row>
    <row r="6159" spans="1:15" ht="27.75" hidden="1" customHeight="1" x14ac:dyDescent="0.25">
      <c r="A6159" s="203" t="s">
        <v>2214</v>
      </c>
      <c r="B6159" s="202" t="s">
        <v>484</v>
      </c>
      <c r="C6159" s="203" t="s">
        <v>1668</v>
      </c>
      <c r="D6159" s="202" t="s">
        <v>474</v>
      </c>
      <c r="E6159" s="202" t="s">
        <v>1667</v>
      </c>
      <c r="F6159" s="202" t="s">
        <v>475</v>
      </c>
      <c r="G6159" s="253">
        <v>4.33</v>
      </c>
      <c r="H6159" s="361" t="s">
        <v>488</v>
      </c>
      <c r="I6159" s="359" t="s">
        <v>1385</v>
      </c>
      <c r="J6159" s="359" t="s">
        <v>1380</v>
      </c>
      <c r="K6159" s="359" t="s">
        <v>22</v>
      </c>
      <c r="L6159" s="359" t="s">
        <v>1392</v>
      </c>
      <c r="M6159" s="368">
        <v>2008</v>
      </c>
      <c r="N6159" s="205">
        <v>41054</v>
      </c>
      <c r="O6159" s="203"/>
    </row>
    <row r="6160" spans="1:15" ht="27.75" hidden="1" customHeight="1" x14ac:dyDescent="0.25">
      <c r="A6160" s="203" t="s">
        <v>2214</v>
      </c>
      <c r="B6160" s="202" t="s">
        <v>484</v>
      </c>
      <c r="C6160" s="203" t="s">
        <v>1668</v>
      </c>
      <c r="D6160" s="202" t="s">
        <v>494</v>
      </c>
      <c r="E6160" s="202" t="s">
        <v>1666</v>
      </c>
      <c r="F6160" s="202" t="s">
        <v>475</v>
      </c>
      <c r="G6160" s="253">
        <v>26.17</v>
      </c>
      <c r="H6160" s="361" t="s">
        <v>488</v>
      </c>
      <c r="I6160" s="359" t="s">
        <v>1379</v>
      </c>
      <c r="J6160" s="359" t="s">
        <v>1380</v>
      </c>
      <c r="K6160" s="359" t="s">
        <v>22</v>
      </c>
      <c r="L6160" s="359" t="s">
        <v>1392</v>
      </c>
      <c r="M6160" s="368">
        <v>2008</v>
      </c>
      <c r="N6160" s="205">
        <v>41054</v>
      </c>
      <c r="O6160" s="203"/>
    </row>
    <row r="6161" spans="1:15" ht="27.75" hidden="1" customHeight="1" x14ac:dyDescent="0.25">
      <c r="A6161" s="203" t="s">
        <v>2214</v>
      </c>
      <c r="B6161" s="202" t="s">
        <v>484</v>
      </c>
      <c r="C6161" s="203" t="s">
        <v>1668</v>
      </c>
      <c r="D6161" s="202" t="s">
        <v>494</v>
      </c>
      <c r="E6161" s="202" t="s">
        <v>1666</v>
      </c>
      <c r="F6161" s="202" t="s">
        <v>475</v>
      </c>
      <c r="G6161" s="253">
        <v>10.34</v>
      </c>
      <c r="H6161" s="361" t="s">
        <v>488</v>
      </c>
      <c r="I6161" s="359" t="s">
        <v>1382</v>
      </c>
      <c r="J6161" s="359" t="s">
        <v>1380</v>
      </c>
      <c r="K6161" s="359" t="s">
        <v>22</v>
      </c>
      <c r="L6161" s="359" t="s">
        <v>1392</v>
      </c>
      <c r="M6161" s="368">
        <v>2008</v>
      </c>
      <c r="N6161" s="205">
        <v>41054</v>
      </c>
      <c r="O6161" s="203"/>
    </row>
    <row r="6162" spans="1:15" ht="27.75" hidden="1" customHeight="1" x14ac:dyDescent="0.25">
      <c r="A6162" s="203" t="s">
        <v>2214</v>
      </c>
      <c r="B6162" s="202" t="s">
        <v>484</v>
      </c>
      <c r="C6162" s="203" t="s">
        <v>1668</v>
      </c>
      <c r="D6162" s="202" t="s">
        <v>494</v>
      </c>
      <c r="E6162" s="202" t="s">
        <v>1666</v>
      </c>
      <c r="F6162" s="202" t="s">
        <v>475</v>
      </c>
      <c r="G6162" s="253">
        <v>3.96</v>
      </c>
      <c r="H6162" s="361" t="s">
        <v>488</v>
      </c>
      <c r="I6162" s="359" t="s">
        <v>1383</v>
      </c>
      <c r="J6162" s="359" t="s">
        <v>1380</v>
      </c>
      <c r="K6162" s="359" t="s">
        <v>22</v>
      </c>
      <c r="L6162" s="359" t="s">
        <v>1392</v>
      </c>
      <c r="M6162" s="368">
        <v>2008</v>
      </c>
      <c r="N6162" s="205">
        <v>41054</v>
      </c>
      <c r="O6162" s="203"/>
    </row>
    <row r="6163" spans="1:15" ht="27.75" hidden="1" customHeight="1" x14ac:dyDescent="0.25">
      <c r="A6163" s="203" t="s">
        <v>2214</v>
      </c>
      <c r="B6163" s="202" t="s">
        <v>484</v>
      </c>
      <c r="C6163" s="203" t="s">
        <v>1668</v>
      </c>
      <c r="D6163" s="202" t="s">
        <v>494</v>
      </c>
      <c r="E6163" s="202" t="s">
        <v>1666</v>
      </c>
      <c r="F6163" s="202" t="s">
        <v>475</v>
      </c>
      <c r="G6163" s="253">
        <v>1.81</v>
      </c>
      <c r="H6163" s="361" t="s">
        <v>488</v>
      </c>
      <c r="I6163" s="359" t="s">
        <v>1384</v>
      </c>
      <c r="J6163" s="359" t="s">
        <v>1380</v>
      </c>
      <c r="K6163" s="359" t="s">
        <v>22</v>
      </c>
      <c r="L6163" s="359" t="s">
        <v>1392</v>
      </c>
      <c r="M6163" s="368">
        <v>2008</v>
      </c>
      <c r="N6163" s="205">
        <v>41054</v>
      </c>
      <c r="O6163" s="203"/>
    </row>
    <row r="6164" spans="1:15" ht="27.75" hidden="1" customHeight="1" x14ac:dyDescent="0.25">
      <c r="A6164" s="203" t="s">
        <v>2214</v>
      </c>
      <c r="B6164" s="202" t="s">
        <v>484</v>
      </c>
      <c r="C6164" s="203" t="s">
        <v>1668</v>
      </c>
      <c r="D6164" s="202" t="s">
        <v>494</v>
      </c>
      <c r="E6164" s="202" t="s">
        <v>1666</v>
      </c>
      <c r="F6164" s="202" t="s">
        <v>475</v>
      </c>
      <c r="G6164" s="253">
        <v>0.95</v>
      </c>
      <c r="H6164" s="361" t="s">
        <v>488</v>
      </c>
      <c r="I6164" s="359" t="s">
        <v>1385</v>
      </c>
      <c r="J6164" s="359" t="s">
        <v>1380</v>
      </c>
      <c r="K6164" s="359" t="s">
        <v>22</v>
      </c>
      <c r="L6164" s="359" t="s">
        <v>1392</v>
      </c>
      <c r="M6164" s="368">
        <v>2008</v>
      </c>
      <c r="N6164" s="205">
        <v>41054</v>
      </c>
      <c r="O6164" s="203"/>
    </row>
    <row r="6165" spans="1:15" ht="27.75" hidden="1" customHeight="1" x14ac:dyDescent="0.25">
      <c r="A6165" s="203" t="s">
        <v>2214</v>
      </c>
      <c r="B6165" s="202" t="s">
        <v>484</v>
      </c>
      <c r="C6165" s="203" t="s">
        <v>1668</v>
      </c>
      <c r="D6165" s="202" t="s">
        <v>492</v>
      </c>
      <c r="E6165" s="202" t="s">
        <v>1666</v>
      </c>
      <c r="F6165" s="202" t="s">
        <v>475</v>
      </c>
      <c r="G6165" s="253">
        <v>4.95</v>
      </c>
      <c r="H6165" s="361" t="s">
        <v>488</v>
      </c>
      <c r="I6165" s="359" t="s">
        <v>1379</v>
      </c>
      <c r="J6165" s="359" t="s">
        <v>1380</v>
      </c>
      <c r="K6165" s="359" t="s">
        <v>22</v>
      </c>
      <c r="L6165" s="359" t="s">
        <v>1392</v>
      </c>
      <c r="M6165" s="368">
        <v>2008</v>
      </c>
      <c r="N6165" s="205">
        <v>41054</v>
      </c>
      <c r="O6165" s="203"/>
    </row>
    <row r="6166" spans="1:15" ht="27.75" hidden="1" customHeight="1" x14ac:dyDescent="0.25">
      <c r="A6166" s="203" t="s">
        <v>2214</v>
      </c>
      <c r="B6166" s="202" t="s">
        <v>484</v>
      </c>
      <c r="C6166" s="203" t="s">
        <v>1668</v>
      </c>
      <c r="D6166" s="202" t="s">
        <v>492</v>
      </c>
      <c r="E6166" s="202" t="s">
        <v>1666</v>
      </c>
      <c r="F6166" s="202" t="s">
        <v>475</v>
      </c>
      <c r="G6166" s="253">
        <v>2.0699999999999998</v>
      </c>
      <c r="H6166" s="361" t="s">
        <v>488</v>
      </c>
      <c r="I6166" s="359" t="s">
        <v>1382</v>
      </c>
      <c r="J6166" s="359" t="s">
        <v>1380</v>
      </c>
      <c r="K6166" s="359" t="s">
        <v>22</v>
      </c>
      <c r="L6166" s="359" t="s">
        <v>1392</v>
      </c>
      <c r="M6166" s="368">
        <v>2008</v>
      </c>
      <c r="N6166" s="205">
        <v>41054</v>
      </c>
      <c r="O6166" s="203"/>
    </row>
    <row r="6167" spans="1:15" ht="27.75" hidden="1" customHeight="1" x14ac:dyDescent="0.25">
      <c r="A6167" s="203" t="s">
        <v>2214</v>
      </c>
      <c r="B6167" s="202" t="s">
        <v>484</v>
      </c>
      <c r="C6167" s="203" t="s">
        <v>1668</v>
      </c>
      <c r="D6167" s="202" t="s">
        <v>492</v>
      </c>
      <c r="E6167" s="202" t="s">
        <v>1666</v>
      </c>
      <c r="F6167" s="202" t="s">
        <v>475</v>
      </c>
      <c r="G6167" s="253">
        <v>1</v>
      </c>
      <c r="H6167" s="361" t="s">
        <v>488</v>
      </c>
      <c r="I6167" s="359" t="s">
        <v>1383</v>
      </c>
      <c r="J6167" s="359" t="s">
        <v>1380</v>
      </c>
      <c r="K6167" s="359" t="s">
        <v>22</v>
      </c>
      <c r="L6167" s="359" t="s">
        <v>1392</v>
      </c>
      <c r="M6167" s="368">
        <v>2008</v>
      </c>
      <c r="N6167" s="205">
        <v>41054</v>
      </c>
      <c r="O6167" s="203"/>
    </row>
    <row r="6168" spans="1:15" ht="27.75" hidden="1" customHeight="1" x14ac:dyDescent="0.25">
      <c r="A6168" s="203" t="s">
        <v>2214</v>
      </c>
      <c r="B6168" s="202" t="s">
        <v>484</v>
      </c>
      <c r="C6168" s="203" t="s">
        <v>1668</v>
      </c>
      <c r="D6168" s="202" t="s">
        <v>492</v>
      </c>
      <c r="E6168" s="202" t="s">
        <v>1666</v>
      </c>
      <c r="F6168" s="202" t="s">
        <v>475</v>
      </c>
      <c r="G6168" s="253">
        <v>0.35</v>
      </c>
      <c r="H6168" s="361" t="s">
        <v>488</v>
      </c>
      <c r="I6168" s="359" t="s">
        <v>1384</v>
      </c>
      <c r="J6168" s="359" t="s">
        <v>1380</v>
      </c>
      <c r="K6168" s="359" t="s">
        <v>22</v>
      </c>
      <c r="L6168" s="359" t="s">
        <v>1392</v>
      </c>
      <c r="M6168" s="368">
        <v>2008</v>
      </c>
      <c r="N6168" s="205">
        <v>41054</v>
      </c>
      <c r="O6168" s="203"/>
    </row>
    <row r="6169" spans="1:15" ht="27.75" hidden="1" customHeight="1" x14ac:dyDescent="0.25">
      <c r="A6169" s="203" t="s">
        <v>2214</v>
      </c>
      <c r="B6169" s="202" t="s">
        <v>484</v>
      </c>
      <c r="C6169" s="203" t="s">
        <v>1668</v>
      </c>
      <c r="D6169" s="202" t="s">
        <v>492</v>
      </c>
      <c r="E6169" s="202" t="s">
        <v>1666</v>
      </c>
      <c r="F6169" s="202" t="s">
        <v>475</v>
      </c>
      <c r="G6169" s="253">
        <v>0.13</v>
      </c>
      <c r="H6169" s="361" t="s">
        <v>488</v>
      </c>
      <c r="I6169" s="359" t="s">
        <v>1385</v>
      </c>
      <c r="J6169" s="359" t="s">
        <v>1380</v>
      </c>
      <c r="K6169" s="359" t="s">
        <v>22</v>
      </c>
      <c r="L6169" s="359" t="s">
        <v>1392</v>
      </c>
      <c r="M6169" s="368">
        <v>2008</v>
      </c>
      <c r="N6169" s="205">
        <v>41054</v>
      </c>
      <c r="O6169" s="203"/>
    </row>
    <row r="6170" spans="1:15" ht="27.75" hidden="1" customHeight="1" x14ac:dyDescent="0.25">
      <c r="A6170" s="203" t="s">
        <v>2214</v>
      </c>
      <c r="B6170" s="202" t="s">
        <v>484</v>
      </c>
      <c r="C6170" s="203" t="s">
        <v>1668</v>
      </c>
      <c r="D6170" s="202" t="s">
        <v>807</v>
      </c>
      <c r="E6170" s="202" t="s">
        <v>1890</v>
      </c>
      <c r="F6170" s="202" t="s">
        <v>475</v>
      </c>
      <c r="G6170" s="253">
        <v>9.48</v>
      </c>
      <c r="H6170" s="361" t="s">
        <v>488</v>
      </c>
      <c r="I6170" s="359" t="s">
        <v>1379</v>
      </c>
      <c r="J6170" s="359" t="s">
        <v>1596</v>
      </c>
      <c r="K6170" s="359" t="s">
        <v>22</v>
      </c>
      <c r="L6170" s="359" t="s">
        <v>1392</v>
      </c>
      <c r="M6170" s="368">
        <v>2008</v>
      </c>
      <c r="N6170" s="205">
        <v>41054</v>
      </c>
      <c r="O6170" s="203" t="s">
        <v>1597</v>
      </c>
    </row>
    <row r="6171" spans="1:15" ht="27.75" hidden="1" customHeight="1" x14ac:dyDescent="0.25">
      <c r="A6171" s="203" t="s">
        <v>2214</v>
      </c>
      <c r="B6171" s="202" t="s">
        <v>484</v>
      </c>
      <c r="C6171" s="203" t="s">
        <v>1668</v>
      </c>
      <c r="D6171" s="202" t="s">
        <v>807</v>
      </c>
      <c r="E6171" s="202" t="s">
        <v>1890</v>
      </c>
      <c r="F6171" s="202" t="s">
        <v>475</v>
      </c>
      <c r="G6171" s="253">
        <v>5.1100000000000003</v>
      </c>
      <c r="H6171" s="361" t="s">
        <v>488</v>
      </c>
      <c r="I6171" s="359" t="s">
        <v>1382</v>
      </c>
      <c r="J6171" s="359" t="s">
        <v>1596</v>
      </c>
      <c r="K6171" s="359" t="s">
        <v>22</v>
      </c>
      <c r="L6171" s="359" t="s">
        <v>1392</v>
      </c>
      <c r="M6171" s="368">
        <v>2008</v>
      </c>
      <c r="N6171" s="205">
        <v>41054</v>
      </c>
      <c r="O6171" s="203" t="s">
        <v>1597</v>
      </c>
    </row>
    <row r="6172" spans="1:15" ht="27.75" hidden="1" customHeight="1" x14ac:dyDescent="0.25">
      <c r="A6172" s="203" t="s">
        <v>2214</v>
      </c>
      <c r="B6172" s="202" t="s">
        <v>484</v>
      </c>
      <c r="C6172" s="203" t="s">
        <v>1668</v>
      </c>
      <c r="D6172" s="202" t="s">
        <v>807</v>
      </c>
      <c r="E6172" s="202" t="s">
        <v>1890</v>
      </c>
      <c r="F6172" s="202" t="s">
        <v>475</v>
      </c>
      <c r="G6172" s="253">
        <v>2.63</v>
      </c>
      <c r="H6172" s="361" t="s">
        <v>488</v>
      </c>
      <c r="I6172" s="359" t="s">
        <v>1383</v>
      </c>
      <c r="J6172" s="359" t="s">
        <v>1596</v>
      </c>
      <c r="K6172" s="359" t="s">
        <v>22</v>
      </c>
      <c r="L6172" s="359" t="s">
        <v>1392</v>
      </c>
      <c r="M6172" s="368">
        <v>2008</v>
      </c>
      <c r="N6172" s="205">
        <v>41054</v>
      </c>
      <c r="O6172" s="203" t="s">
        <v>1597</v>
      </c>
    </row>
    <row r="6173" spans="1:15" ht="27.75" hidden="1" customHeight="1" x14ac:dyDescent="0.25">
      <c r="A6173" s="203" t="s">
        <v>2214</v>
      </c>
      <c r="B6173" s="202" t="s">
        <v>484</v>
      </c>
      <c r="C6173" s="203" t="s">
        <v>1668</v>
      </c>
      <c r="D6173" s="202" t="s">
        <v>807</v>
      </c>
      <c r="E6173" s="202" t="s">
        <v>1890</v>
      </c>
      <c r="F6173" s="202" t="s">
        <v>475</v>
      </c>
      <c r="G6173" s="253">
        <v>1.2</v>
      </c>
      <c r="H6173" s="361" t="s">
        <v>488</v>
      </c>
      <c r="I6173" s="359" t="s">
        <v>1384</v>
      </c>
      <c r="J6173" s="359" t="s">
        <v>1596</v>
      </c>
      <c r="K6173" s="359" t="s">
        <v>22</v>
      </c>
      <c r="L6173" s="359" t="s">
        <v>1392</v>
      </c>
      <c r="M6173" s="368">
        <v>2008</v>
      </c>
      <c r="N6173" s="205">
        <v>41054</v>
      </c>
      <c r="O6173" s="203" t="s">
        <v>1597</v>
      </c>
    </row>
    <row r="6174" spans="1:15" ht="27.75" hidden="1" customHeight="1" x14ac:dyDescent="0.25">
      <c r="A6174" s="203" t="s">
        <v>2214</v>
      </c>
      <c r="B6174" s="202" t="s">
        <v>484</v>
      </c>
      <c r="C6174" s="203" t="s">
        <v>1668</v>
      </c>
      <c r="D6174" s="202" t="s">
        <v>807</v>
      </c>
      <c r="E6174" s="202" t="s">
        <v>1890</v>
      </c>
      <c r="F6174" s="202" t="s">
        <v>475</v>
      </c>
      <c r="G6174" s="253">
        <v>0.73</v>
      </c>
      <c r="H6174" s="361" t="s">
        <v>488</v>
      </c>
      <c r="I6174" s="359" t="s">
        <v>1385</v>
      </c>
      <c r="J6174" s="359" t="s">
        <v>1596</v>
      </c>
      <c r="K6174" s="359" t="s">
        <v>22</v>
      </c>
      <c r="L6174" s="359" t="s">
        <v>1392</v>
      </c>
      <c r="M6174" s="368">
        <v>2008</v>
      </c>
      <c r="N6174" s="205">
        <v>41054</v>
      </c>
      <c r="O6174" s="203" t="s">
        <v>1597</v>
      </c>
    </row>
    <row r="6175" spans="1:15" ht="27.75" hidden="1" customHeight="1" x14ac:dyDescent="0.25">
      <c r="A6175" s="203" t="s">
        <v>2214</v>
      </c>
      <c r="B6175" s="202" t="s">
        <v>484</v>
      </c>
      <c r="C6175" s="203" t="s">
        <v>1668</v>
      </c>
      <c r="D6175" s="202" t="s">
        <v>809</v>
      </c>
      <c r="E6175" s="202" t="s">
        <v>1890</v>
      </c>
      <c r="F6175" s="202" t="s">
        <v>475</v>
      </c>
      <c r="G6175" s="253">
        <v>2</v>
      </c>
      <c r="H6175" s="361" t="s">
        <v>488</v>
      </c>
      <c r="I6175" s="359" t="s">
        <v>1379</v>
      </c>
      <c r="J6175" s="359" t="s">
        <v>1596</v>
      </c>
      <c r="K6175" s="359" t="s">
        <v>22</v>
      </c>
      <c r="L6175" s="359" t="s">
        <v>1392</v>
      </c>
      <c r="M6175" s="368">
        <v>2008</v>
      </c>
      <c r="N6175" s="205">
        <v>41054</v>
      </c>
      <c r="O6175" s="203" t="s">
        <v>1597</v>
      </c>
    </row>
    <row r="6176" spans="1:15" ht="27.75" hidden="1" customHeight="1" x14ac:dyDescent="0.25">
      <c r="A6176" s="203" t="s">
        <v>2214</v>
      </c>
      <c r="B6176" s="202" t="s">
        <v>484</v>
      </c>
      <c r="C6176" s="203" t="s">
        <v>1668</v>
      </c>
      <c r="D6176" s="202" t="s">
        <v>809</v>
      </c>
      <c r="E6176" s="202" t="s">
        <v>1890</v>
      </c>
      <c r="F6176" s="202" t="s">
        <v>475</v>
      </c>
      <c r="G6176" s="253">
        <v>1.08</v>
      </c>
      <c r="H6176" s="361" t="s">
        <v>488</v>
      </c>
      <c r="I6176" s="359" t="s">
        <v>1382</v>
      </c>
      <c r="J6176" s="359" t="s">
        <v>1596</v>
      </c>
      <c r="K6176" s="359" t="s">
        <v>22</v>
      </c>
      <c r="L6176" s="359" t="s">
        <v>1392</v>
      </c>
      <c r="M6176" s="368">
        <v>2008</v>
      </c>
      <c r="N6176" s="205">
        <v>41054</v>
      </c>
      <c r="O6176" s="203" t="s">
        <v>1597</v>
      </c>
    </row>
    <row r="6177" spans="1:15" ht="27.75" hidden="1" customHeight="1" x14ac:dyDescent="0.25">
      <c r="A6177" s="203" t="s">
        <v>2214</v>
      </c>
      <c r="B6177" s="202" t="s">
        <v>484</v>
      </c>
      <c r="C6177" s="203" t="s">
        <v>1668</v>
      </c>
      <c r="D6177" s="202" t="s">
        <v>809</v>
      </c>
      <c r="E6177" s="202" t="s">
        <v>1890</v>
      </c>
      <c r="F6177" s="202" t="s">
        <v>475</v>
      </c>
      <c r="G6177" s="253">
        <v>0.56000000000000005</v>
      </c>
      <c r="H6177" s="361" t="s">
        <v>488</v>
      </c>
      <c r="I6177" s="359" t="s">
        <v>1383</v>
      </c>
      <c r="J6177" s="359" t="s">
        <v>1596</v>
      </c>
      <c r="K6177" s="359" t="s">
        <v>22</v>
      </c>
      <c r="L6177" s="359" t="s">
        <v>1392</v>
      </c>
      <c r="M6177" s="368">
        <v>2008</v>
      </c>
      <c r="N6177" s="205">
        <v>41054</v>
      </c>
      <c r="O6177" s="203" t="s">
        <v>1597</v>
      </c>
    </row>
    <row r="6178" spans="1:15" ht="27.75" hidden="1" customHeight="1" x14ac:dyDescent="0.25">
      <c r="A6178" s="203" t="s">
        <v>2214</v>
      </c>
      <c r="B6178" s="202" t="s">
        <v>484</v>
      </c>
      <c r="C6178" s="203" t="s">
        <v>1668</v>
      </c>
      <c r="D6178" s="202" t="s">
        <v>809</v>
      </c>
      <c r="E6178" s="202" t="s">
        <v>1890</v>
      </c>
      <c r="F6178" s="202" t="s">
        <v>475</v>
      </c>
      <c r="G6178" s="253">
        <v>0.25</v>
      </c>
      <c r="H6178" s="361" t="s">
        <v>488</v>
      </c>
      <c r="I6178" s="359" t="s">
        <v>1384</v>
      </c>
      <c r="J6178" s="359" t="s">
        <v>1596</v>
      </c>
      <c r="K6178" s="359" t="s">
        <v>22</v>
      </c>
      <c r="L6178" s="359" t="s">
        <v>1392</v>
      </c>
      <c r="M6178" s="368">
        <v>2008</v>
      </c>
      <c r="N6178" s="205">
        <v>41054</v>
      </c>
      <c r="O6178" s="203" t="s">
        <v>1597</v>
      </c>
    </row>
    <row r="6179" spans="1:15" ht="27.75" hidden="1" customHeight="1" x14ac:dyDescent="0.25">
      <c r="A6179" s="203" t="s">
        <v>2214</v>
      </c>
      <c r="B6179" s="202" t="s">
        <v>484</v>
      </c>
      <c r="C6179" s="203" t="s">
        <v>1668</v>
      </c>
      <c r="D6179" s="202" t="s">
        <v>809</v>
      </c>
      <c r="E6179" s="202" t="s">
        <v>1890</v>
      </c>
      <c r="F6179" s="202" t="s">
        <v>475</v>
      </c>
      <c r="G6179" s="253">
        <v>0.15</v>
      </c>
      <c r="H6179" s="361" t="s">
        <v>488</v>
      </c>
      <c r="I6179" s="359" t="s">
        <v>1385</v>
      </c>
      <c r="J6179" s="359" t="s">
        <v>1596</v>
      </c>
      <c r="K6179" s="359" t="s">
        <v>22</v>
      </c>
      <c r="L6179" s="359" t="s">
        <v>1392</v>
      </c>
      <c r="M6179" s="368">
        <v>2008</v>
      </c>
      <c r="N6179" s="205">
        <v>41054</v>
      </c>
      <c r="O6179" s="203" t="s">
        <v>1597</v>
      </c>
    </row>
    <row r="6180" spans="1:15" ht="27.75" hidden="1" customHeight="1" x14ac:dyDescent="0.25">
      <c r="A6180" s="203" t="s">
        <v>2214</v>
      </c>
      <c r="B6180" s="202" t="s">
        <v>484</v>
      </c>
      <c r="C6180" s="203" t="s">
        <v>1668</v>
      </c>
      <c r="D6180" s="202" t="s">
        <v>506</v>
      </c>
      <c r="E6180" s="202" t="s">
        <v>1669</v>
      </c>
      <c r="F6180" s="202" t="s">
        <v>475</v>
      </c>
      <c r="G6180" s="253">
        <v>5.17</v>
      </c>
      <c r="H6180" s="361" t="s">
        <v>488</v>
      </c>
      <c r="I6180" s="359" t="s">
        <v>1379</v>
      </c>
      <c r="J6180" s="359" t="s">
        <v>1596</v>
      </c>
      <c r="K6180" s="359" t="s">
        <v>22</v>
      </c>
      <c r="L6180" s="359" t="s">
        <v>1392</v>
      </c>
      <c r="M6180" s="368">
        <v>2008</v>
      </c>
      <c r="N6180" s="205">
        <v>41054</v>
      </c>
      <c r="O6180" s="361" t="s">
        <v>1597</v>
      </c>
    </row>
    <row r="6181" spans="1:15" ht="27.75" hidden="1" customHeight="1" x14ac:dyDescent="0.25">
      <c r="A6181" s="203" t="s">
        <v>2214</v>
      </c>
      <c r="B6181" s="202" t="s">
        <v>484</v>
      </c>
      <c r="C6181" s="203" t="s">
        <v>1668</v>
      </c>
      <c r="D6181" s="202" t="s">
        <v>506</v>
      </c>
      <c r="E6181" s="202" t="s">
        <v>1669</v>
      </c>
      <c r="F6181" s="202" t="s">
        <v>475</v>
      </c>
      <c r="G6181" s="253">
        <v>2.79</v>
      </c>
      <c r="H6181" s="361" t="s">
        <v>488</v>
      </c>
      <c r="I6181" s="359" t="s">
        <v>1382</v>
      </c>
      <c r="J6181" s="359" t="s">
        <v>1596</v>
      </c>
      <c r="K6181" s="359" t="s">
        <v>22</v>
      </c>
      <c r="L6181" s="359" t="s">
        <v>1392</v>
      </c>
      <c r="M6181" s="368">
        <v>2008</v>
      </c>
      <c r="N6181" s="205">
        <v>41054</v>
      </c>
      <c r="O6181" s="361" t="s">
        <v>1597</v>
      </c>
    </row>
    <row r="6182" spans="1:15" ht="27.75" hidden="1" customHeight="1" x14ac:dyDescent="0.25">
      <c r="A6182" s="203" t="s">
        <v>2214</v>
      </c>
      <c r="B6182" s="202" t="s">
        <v>484</v>
      </c>
      <c r="C6182" s="203" t="s">
        <v>1668</v>
      </c>
      <c r="D6182" s="202" t="s">
        <v>506</v>
      </c>
      <c r="E6182" s="202" t="s">
        <v>1669</v>
      </c>
      <c r="F6182" s="202" t="s">
        <v>475</v>
      </c>
      <c r="G6182" s="253">
        <v>1.43</v>
      </c>
      <c r="H6182" s="361" t="s">
        <v>488</v>
      </c>
      <c r="I6182" s="359" t="s">
        <v>1383</v>
      </c>
      <c r="J6182" s="359" t="s">
        <v>1596</v>
      </c>
      <c r="K6182" s="359" t="s">
        <v>22</v>
      </c>
      <c r="L6182" s="359" t="s">
        <v>1392</v>
      </c>
      <c r="M6182" s="368">
        <v>2008</v>
      </c>
      <c r="N6182" s="205">
        <v>41054</v>
      </c>
      <c r="O6182" s="361" t="s">
        <v>1597</v>
      </c>
    </row>
    <row r="6183" spans="1:15" ht="27.75" hidden="1" customHeight="1" x14ac:dyDescent="0.25">
      <c r="A6183" s="203" t="s">
        <v>2214</v>
      </c>
      <c r="B6183" s="202" t="s">
        <v>484</v>
      </c>
      <c r="C6183" s="203" t="s">
        <v>1668</v>
      </c>
      <c r="D6183" s="202" t="s">
        <v>506</v>
      </c>
      <c r="E6183" s="202" t="s">
        <v>1669</v>
      </c>
      <c r="F6183" s="202" t="s">
        <v>475</v>
      </c>
      <c r="G6183" s="253">
        <v>0.65</v>
      </c>
      <c r="H6183" s="361" t="s">
        <v>488</v>
      </c>
      <c r="I6183" s="359" t="s">
        <v>1384</v>
      </c>
      <c r="J6183" s="359" t="s">
        <v>1596</v>
      </c>
      <c r="K6183" s="359" t="s">
        <v>22</v>
      </c>
      <c r="L6183" s="359" t="s">
        <v>1392</v>
      </c>
      <c r="M6183" s="368">
        <v>2008</v>
      </c>
      <c r="N6183" s="205">
        <v>41054</v>
      </c>
      <c r="O6183" s="361" t="s">
        <v>1597</v>
      </c>
    </row>
    <row r="6184" spans="1:15" ht="27.75" hidden="1" customHeight="1" x14ac:dyDescent="0.25">
      <c r="A6184" s="203" t="s">
        <v>2214</v>
      </c>
      <c r="B6184" s="202" t="s">
        <v>484</v>
      </c>
      <c r="C6184" s="203" t="s">
        <v>1668</v>
      </c>
      <c r="D6184" s="202" t="s">
        <v>506</v>
      </c>
      <c r="E6184" s="202" t="s">
        <v>1669</v>
      </c>
      <c r="F6184" s="202" t="s">
        <v>475</v>
      </c>
      <c r="G6184" s="253">
        <v>0.39</v>
      </c>
      <c r="H6184" s="361" t="s">
        <v>488</v>
      </c>
      <c r="I6184" s="359" t="s">
        <v>1385</v>
      </c>
      <c r="J6184" s="359" t="s">
        <v>1596</v>
      </c>
      <c r="K6184" s="359" t="s">
        <v>22</v>
      </c>
      <c r="L6184" s="359" t="s">
        <v>1392</v>
      </c>
      <c r="M6184" s="368">
        <v>2008</v>
      </c>
      <c r="N6184" s="205">
        <v>41054</v>
      </c>
      <c r="O6184" s="361" t="s">
        <v>1597</v>
      </c>
    </row>
    <row r="6185" spans="1:15" ht="27.75" hidden="1" customHeight="1" x14ac:dyDescent="0.25">
      <c r="A6185" s="203" t="s">
        <v>2214</v>
      </c>
      <c r="B6185" s="202" t="s">
        <v>484</v>
      </c>
      <c r="C6185" s="203" t="s">
        <v>1668</v>
      </c>
      <c r="D6185" s="202" t="s">
        <v>579</v>
      </c>
      <c r="E6185" s="202" t="s">
        <v>1891</v>
      </c>
      <c r="F6185" s="202" t="s">
        <v>475</v>
      </c>
      <c r="G6185" s="253">
        <v>0.7</v>
      </c>
      <c r="H6185" s="361" t="s">
        <v>488</v>
      </c>
      <c r="I6185" s="359" t="s">
        <v>1379</v>
      </c>
      <c r="J6185" s="359" t="s">
        <v>1380</v>
      </c>
      <c r="K6185" s="359" t="s">
        <v>22</v>
      </c>
      <c r="L6185" s="359" t="s">
        <v>1392</v>
      </c>
      <c r="M6185" s="368">
        <v>2008</v>
      </c>
      <c r="N6185" s="205">
        <v>41054</v>
      </c>
      <c r="O6185" s="203"/>
    </row>
    <row r="6186" spans="1:15" ht="27.75" hidden="1" customHeight="1" x14ac:dyDescent="0.25">
      <c r="A6186" s="203" t="s">
        <v>2214</v>
      </c>
      <c r="B6186" s="202" t="s">
        <v>484</v>
      </c>
      <c r="C6186" s="203" t="s">
        <v>1668</v>
      </c>
      <c r="D6186" s="202" t="s">
        <v>579</v>
      </c>
      <c r="E6186" s="202" t="s">
        <v>1891</v>
      </c>
      <c r="F6186" s="202" t="s">
        <v>475</v>
      </c>
      <c r="G6186" s="253">
        <v>0.28999999999999998</v>
      </c>
      <c r="H6186" s="361" t="s">
        <v>488</v>
      </c>
      <c r="I6186" s="359" t="s">
        <v>1382</v>
      </c>
      <c r="J6186" s="359" t="s">
        <v>1380</v>
      </c>
      <c r="K6186" s="359" t="s">
        <v>22</v>
      </c>
      <c r="L6186" s="359" t="s">
        <v>1392</v>
      </c>
      <c r="M6186" s="368">
        <v>2008</v>
      </c>
      <c r="N6186" s="205">
        <v>41054</v>
      </c>
      <c r="O6186" s="203"/>
    </row>
    <row r="6187" spans="1:15" ht="27.75" hidden="1" customHeight="1" x14ac:dyDescent="0.25">
      <c r="A6187" s="203" t="s">
        <v>2214</v>
      </c>
      <c r="B6187" s="202" t="s">
        <v>484</v>
      </c>
      <c r="C6187" s="203" t="s">
        <v>1668</v>
      </c>
      <c r="D6187" s="202" t="s">
        <v>579</v>
      </c>
      <c r="E6187" s="202" t="s">
        <v>1891</v>
      </c>
      <c r="F6187" s="202" t="s">
        <v>475</v>
      </c>
      <c r="G6187" s="253">
        <v>0.11</v>
      </c>
      <c r="H6187" s="361" t="s">
        <v>488</v>
      </c>
      <c r="I6187" s="359" t="s">
        <v>1383</v>
      </c>
      <c r="J6187" s="359" t="s">
        <v>1380</v>
      </c>
      <c r="K6187" s="359" t="s">
        <v>22</v>
      </c>
      <c r="L6187" s="359" t="s">
        <v>1392</v>
      </c>
      <c r="M6187" s="368">
        <v>2008</v>
      </c>
      <c r="N6187" s="205">
        <v>41054</v>
      </c>
      <c r="O6187" s="203"/>
    </row>
    <row r="6188" spans="1:15" ht="27.75" hidden="1" customHeight="1" x14ac:dyDescent="0.25">
      <c r="A6188" s="203" t="s">
        <v>2214</v>
      </c>
      <c r="B6188" s="202" t="s">
        <v>484</v>
      </c>
      <c r="C6188" s="203" t="s">
        <v>1668</v>
      </c>
      <c r="D6188" s="202" t="s">
        <v>579</v>
      </c>
      <c r="E6188" s="202" t="s">
        <v>1891</v>
      </c>
      <c r="F6188" s="202" t="s">
        <v>475</v>
      </c>
      <c r="G6188" s="253">
        <v>0.03</v>
      </c>
      <c r="H6188" s="361" t="s">
        <v>488</v>
      </c>
      <c r="I6188" s="359" t="s">
        <v>1384</v>
      </c>
      <c r="J6188" s="359" t="s">
        <v>1380</v>
      </c>
      <c r="K6188" s="359" t="s">
        <v>22</v>
      </c>
      <c r="L6188" s="359" t="s">
        <v>1392</v>
      </c>
      <c r="M6188" s="368">
        <v>2008</v>
      </c>
      <c r="N6188" s="205">
        <v>41054</v>
      </c>
      <c r="O6188" s="203"/>
    </row>
    <row r="6189" spans="1:15" ht="27.75" hidden="1" customHeight="1" x14ac:dyDescent="0.25">
      <c r="A6189" s="203" t="s">
        <v>2214</v>
      </c>
      <c r="B6189" s="202" t="s">
        <v>484</v>
      </c>
      <c r="C6189" s="203" t="s">
        <v>1668</v>
      </c>
      <c r="D6189" s="202" t="s">
        <v>579</v>
      </c>
      <c r="E6189" s="202" t="s">
        <v>1891</v>
      </c>
      <c r="F6189" s="202" t="s">
        <v>475</v>
      </c>
      <c r="G6189" s="253" t="s">
        <v>515</v>
      </c>
      <c r="H6189" s="361" t="s">
        <v>488</v>
      </c>
      <c r="I6189" s="359" t="s">
        <v>1385</v>
      </c>
      <c r="J6189" s="359" t="s">
        <v>1380</v>
      </c>
      <c r="K6189" s="359" t="s">
        <v>22</v>
      </c>
      <c r="L6189" s="359" t="s">
        <v>1392</v>
      </c>
      <c r="M6189" s="368">
        <v>2008</v>
      </c>
      <c r="N6189" s="205">
        <v>41054</v>
      </c>
      <c r="O6189" s="203"/>
    </row>
    <row r="6190" spans="1:15" ht="27.75" hidden="1" customHeight="1" x14ac:dyDescent="0.25">
      <c r="A6190" s="203" t="s">
        <v>2214</v>
      </c>
      <c r="B6190" s="202" t="s">
        <v>484</v>
      </c>
      <c r="C6190" s="203" t="s">
        <v>1668</v>
      </c>
      <c r="D6190" s="202" t="s">
        <v>581</v>
      </c>
      <c r="E6190" s="202" t="s">
        <v>1891</v>
      </c>
      <c r="F6190" s="202" t="s">
        <v>475</v>
      </c>
      <c r="G6190" s="253">
        <v>1.4</v>
      </c>
      <c r="H6190" s="361" t="s">
        <v>488</v>
      </c>
      <c r="I6190" s="359" t="s">
        <v>1379</v>
      </c>
      <c r="J6190" s="359" t="s">
        <v>1380</v>
      </c>
      <c r="K6190" s="359" t="s">
        <v>22</v>
      </c>
      <c r="L6190" s="359" t="s">
        <v>1392</v>
      </c>
      <c r="M6190" s="368">
        <v>2005</v>
      </c>
      <c r="N6190" s="205">
        <v>41054</v>
      </c>
      <c r="O6190" s="203"/>
    </row>
    <row r="6191" spans="1:15" ht="27.75" hidden="1" customHeight="1" x14ac:dyDescent="0.25">
      <c r="A6191" s="203" t="s">
        <v>2214</v>
      </c>
      <c r="B6191" s="202" t="s">
        <v>484</v>
      </c>
      <c r="C6191" s="203" t="s">
        <v>1668</v>
      </c>
      <c r="D6191" s="202" t="s">
        <v>581</v>
      </c>
      <c r="E6191" s="202" t="s">
        <v>1891</v>
      </c>
      <c r="F6191" s="202" t="s">
        <v>475</v>
      </c>
      <c r="G6191" s="253">
        <v>0.59</v>
      </c>
      <c r="H6191" s="361" t="s">
        <v>488</v>
      </c>
      <c r="I6191" s="359" t="s">
        <v>1382</v>
      </c>
      <c r="J6191" s="359" t="s">
        <v>1380</v>
      </c>
      <c r="K6191" s="359" t="s">
        <v>22</v>
      </c>
      <c r="L6191" s="359" t="s">
        <v>1392</v>
      </c>
      <c r="M6191" s="368">
        <v>2005</v>
      </c>
      <c r="N6191" s="205">
        <v>41054</v>
      </c>
      <c r="O6191" s="203"/>
    </row>
    <row r="6192" spans="1:15" ht="27.75" hidden="1" customHeight="1" x14ac:dyDescent="0.25">
      <c r="A6192" s="203" t="s">
        <v>2214</v>
      </c>
      <c r="B6192" s="202" t="s">
        <v>484</v>
      </c>
      <c r="C6192" s="203" t="s">
        <v>1668</v>
      </c>
      <c r="D6192" s="202" t="s">
        <v>581</v>
      </c>
      <c r="E6192" s="202" t="s">
        <v>1891</v>
      </c>
      <c r="F6192" s="202" t="s">
        <v>475</v>
      </c>
      <c r="G6192" s="253">
        <v>0.21</v>
      </c>
      <c r="H6192" s="361" t="s">
        <v>488</v>
      </c>
      <c r="I6192" s="359" t="s">
        <v>1383</v>
      </c>
      <c r="J6192" s="359" t="s">
        <v>1380</v>
      </c>
      <c r="K6192" s="359" t="s">
        <v>22</v>
      </c>
      <c r="L6192" s="359" t="s">
        <v>1392</v>
      </c>
      <c r="M6192" s="368">
        <v>2005</v>
      </c>
      <c r="N6192" s="205">
        <v>41054</v>
      </c>
      <c r="O6192" s="203"/>
    </row>
    <row r="6193" spans="1:15" ht="27.75" hidden="1" customHeight="1" x14ac:dyDescent="0.25">
      <c r="A6193" s="203" t="s">
        <v>2214</v>
      </c>
      <c r="B6193" s="202" t="s">
        <v>484</v>
      </c>
      <c r="C6193" s="203" t="s">
        <v>1668</v>
      </c>
      <c r="D6193" s="202" t="s">
        <v>581</v>
      </c>
      <c r="E6193" s="202" t="s">
        <v>1891</v>
      </c>
      <c r="F6193" s="202" t="s">
        <v>475</v>
      </c>
      <c r="G6193" s="253">
        <v>0.05</v>
      </c>
      <c r="H6193" s="361" t="s">
        <v>488</v>
      </c>
      <c r="I6193" s="359" t="s">
        <v>1384</v>
      </c>
      <c r="J6193" s="359" t="s">
        <v>1380</v>
      </c>
      <c r="K6193" s="359" t="s">
        <v>22</v>
      </c>
      <c r="L6193" s="359" t="s">
        <v>1392</v>
      </c>
      <c r="M6193" s="368">
        <v>2005</v>
      </c>
      <c r="N6193" s="205">
        <v>41054</v>
      </c>
      <c r="O6193" s="203"/>
    </row>
    <row r="6194" spans="1:15" ht="27.75" hidden="1" customHeight="1" x14ac:dyDescent="0.25">
      <c r="A6194" s="203" t="s">
        <v>2214</v>
      </c>
      <c r="B6194" s="202" t="s">
        <v>484</v>
      </c>
      <c r="C6194" s="203" t="s">
        <v>1668</v>
      </c>
      <c r="D6194" s="202" t="s">
        <v>581</v>
      </c>
      <c r="E6194" s="202" t="s">
        <v>1891</v>
      </c>
      <c r="F6194" s="202" t="s">
        <v>475</v>
      </c>
      <c r="G6194" s="253" t="s">
        <v>515</v>
      </c>
      <c r="H6194" s="361" t="s">
        <v>488</v>
      </c>
      <c r="I6194" s="359" t="s">
        <v>1385</v>
      </c>
      <c r="J6194" s="359" t="s">
        <v>1380</v>
      </c>
      <c r="K6194" s="359" t="s">
        <v>22</v>
      </c>
      <c r="L6194" s="359" t="s">
        <v>1392</v>
      </c>
      <c r="M6194" s="368">
        <v>2005</v>
      </c>
      <c r="N6194" s="205">
        <v>41054</v>
      </c>
      <c r="O6194" s="203"/>
    </row>
    <row r="6195" spans="1:15" ht="27.75" hidden="1" customHeight="1" x14ac:dyDescent="0.25">
      <c r="A6195" s="203" t="s">
        <v>2214</v>
      </c>
      <c r="B6195" s="202" t="s">
        <v>484</v>
      </c>
      <c r="C6195" s="203" t="s">
        <v>1668</v>
      </c>
      <c r="D6195" s="202" t="s">
        <v>779</v>
      </c>
      <c r="E6195" s="202" t="s">
        <v>1670</v>
      </c>
      <c r="F6195" s="202" t="s">
        <v>475</v>
      </c>
      <c r="G6195" s="253">
        <v>3.29</v>
      </c>
      <c r="H6195" s="361" t="s">
        <v>488</v>
      </c>
      <c r="I6195" s="359" t="s">
        <v>1379</v>
      </c>
      <c r="J6195" s="359" t="s">
        <v>1380</v>
      </c>
      <c r="K6195" s="359" t="s">
        <v>22</v>
      </c>
      <c r="L6195" s="359" t="s">
        <v>1392</v>
      </c>
      <c r="M6195" s="368">
        <v>2008</v>
      </c>
      <c r="N6195" s="205">
        <v>41054</v>
      </c>
      <c r="O6195" s="203"/>
    </row>
    <row r="6196" spans="1:15" ht="27.75" hidden="1" customHeight="1" x14ac:dyDescent="0.25">
      <c r="A6196" s="203" t="s">
        <v>2214</v>
      </c>
      <c r="B6196" s="202" t="s">
        <v>484</v>
      </c>
      <c r="C6196" s="203" t="s">
        <v>1668</v>
      </c>
      <c r="D6196" s="202" t="s">
        <v>779</v>
      </c>
      <c r="E6196" s="202" t="s">
        <v>1670</v>
      </c>
      <c r="F6196" s="202" t="s">
        <v>475</v>
      </c>
      <c r="G6196" s="253">
        <v>1.73</v>
      </c>
      <c r="H6196" s="361" t="s">
        <v>488</v>
      </c>
      <c r="I6196" s="359" t="s">
        <v>1382</v>
      </c>
      <c r="J6196" s="359" t="s">
        <v>1380</v>
      </c>
      <c r="K6196" s="359" t="s">
        <v>22</v>
      </c>
      <c r="L6196" s="359" t="s">
        <v>1392</v>
      </c>
      <c r="M6196" s="368">
        <v>2008</v>
      </c>
      <c r="N6196" s="205">
        <v>41054</v>
      </c>
      <c r="O6196" s="203"/>
    </row>
    <row r="6197" spans="1:15" ht="27.75" hidden="1" customHeight="1" x14ac:dyDescent="0.25">
      <c r="A6197" s="203" t="s">
        <v>2214</v>
      </c>
      <c r="B6197" s="202" t="s">
        <v>484</v>
      </c>
      <c r="C6197" s="203" t="s">
        <v>1668</v>
      </c>
      <c r="D6197" s="202" t="s">
        <v>779</v>
      </c>
      <c r="E6197" s="202" t="s">
        <v>1670</v>
      </c>
      <c r="F6197" s="202" t="s">
        <v>475</v>
      </c>
      <c r="G6197" s="253">
        <v>0.81</v>
      </c>
      <c r="H6197" s="361" t="s">
        <v>488</v>
      </c>
      <c r="I6197" s="359" t="s">
        <v>1383</v>
      </c>
      <c r="J6197" s="359" t="s">
        <v>1380</v>
      </c>
      <c r="K6197" s="359" t="s">
        <v>22</v>
      </c>
      <c r="L6197" s="359" t="s">
        <v>1392</v>
      </c>
      <c r="M6197" s="368">
        <v>2008</v>
      </c>
      <c r="N6197" s="205">
        <v>41054</v>
      </c>
      <c r="O6197" s="203"/>
    </row>
    <row r="6198" spans="1:15" ht="27.75" hidden="1" customHeight="1" x14ac:dyDescent="0.25">
      <c r="A6198" s="203" t="s">
        <v>2214</v>
      </c>
      <c r="B6198" s="202" t="s">
        <v>484</v>
      </c>
      <c r="C6198" s="203" t="s">
        <v>1668</v>
      </c>
      <c r="D6198" s="202" t="s">
        <v>779</v>
      </c>
      <c r="E6198" s="202" t="s">
        <v>1670</v>
      </c>
      <c r="F6198" s="202" t="s">
        <v>475</v>
      </c>
      <c r="G6198" s="253">
        <v>0.33</v>
      </c>
      <c r="H6198" s="361" t="s">
        <v>488</v>
      </c>
      <c r="I6198" s="359" t="s">
        <v>1384</v>
      </c>
      <c r="J6198" s="359" t="s">
        <v>1380</v>
      </c>
      <c r="K6198" s="359" t="s">
        <v>22</v>
      </c>
      <c r="L6198" s="359" t="s">
        <v>1392</v>
      </c>
      <c r="M6198" s="368">
        <v>2008</v>
      </c>
      <c r="N6198" s="205">
        <v>41054</v>
      </c>
      <c r="O6198" s="203"/>
    </row>
    <row r="6199" spans="1:15" ht="27.75" hidden="1" customHeight="1" x14ac:dyDescent="0.25">
      <c r="A6199" s="203" t="s">
        <v>2214</v>
      </c>
      <c r="B6199" s="202" t="s">
        <v>484</v>
      </c>
      <c r="C6199" s="203" t="s">
        <v>1668</v>
      </c>
      <c r="D6199" s="202" t="s">
        <v>779</v>
      </c>
      <c r="E6199" s="202" t="s">
        <v>1670</v>
      </c>
      <c r="F6199" s="202" t="s">
        <v>475</v>
      </c>
      <c r="G6199" s="253">
        <v>0.14000000000000001</v>
      </c>
      <c r="H6199" s="361" t="s">
        <v>488</v>
      </c>
      <c r="I6199" s="359" t="s">
        <v>1385</v>
      </c>
      <c r="J6199" s="359" t="s">
        <v>1380</v>
      </c>
      <c r="K6199" s="359" t="s">
        <v>22</v>
      </c>
      <c r="L6199" s="359" t="s">
        <v>1392</v>
      </c>
      <c r="M6199" s="368">
        <v>2008</v>
      </c>
      <c r="N6199" s="205">
        <v>41054</v>
      </c>
      <c r="O6199" s="203"/>
    </row>
    <row r="6200" spans="1:15" ht="27.75" hidden="1" customHeight="1" x14ac:dyDescent="0.25">
      <c r="A6200" s="203" t="s">
        <v>2214</v>
      </c>
      <c r="B6200" s="202" t="s">
        <v>484</v>
      </c>
      <c r="C6200" s="203" t="s">
        <v>1668</v>
      </c>
      <c r="D6200" s="202" t="s">
        <v>722</v>
      </c>
      <c r="E6200" s="202" t="s">
        <v>1399</v>
      </c>
      <c r="F6200" s="202" t="s">
        <v>475</v>
      </c>
      <c r="G6200" s="253">
        <v>3.97</v>
      </c>
      <c r="H6200" s="361" t="s">
        <v>488</v>
      </c>
      <c r="I6200" s="359" t="s">
        <v>1379</v>
      </c>
      <c r="J6200" s="359" t="s">
        <v>1596</v>
      </c>
      <c r="K6200" s="359" t="s">
        <v>22</v>
      </c>
      <c r="L6200" s="359" t="s">
        <v>1392</v>
      </c>
      <c r="M6200" s="368">
        <v>2005</v>
      </c>
      <c r="N6200" s="205">
        <v>41054</v>
      </c>
      <c r="O6200" s="203" t="s">
        <v>1597</v>
      </c>
    </row>
    <row r="6201" spans="1:15" ht="27.75" hidden="1" customHeight="1" x14ac:dyDescent="0.25">
      <c r="A6201" s="203" t="s">
        <v>2214</v>
      </c>
      <c r="B6201" s="202" t="s">
        <v>484</v>
      </c>
      <c r="C6201" s="203" t="s">
        <v>1668</v>
      </c>
      <c r="D6201" s="202" t="s">
        <v>722</v>
      </c>
      <c r="E6201" s="202" t="s">
        <v>1399</v>
      </c>
      <c r="F6201" s="202" t="s">
        <v>475</v>
      </c>
      <c r="G6201" s="253">
        <v>1.64</v>
      </c>
      <c r="H6201" s="361" t="s">
        <v>488</v>
      </c>
      <c r="I6201" s="359" t="s">
        <v>1382</v>
      </c>
      <c r="J6201" s="359" t="s">
        <v>1596</v>
      </c>
      <c r="K6201" s="359" t="s">
        <v>22</v>
      </c>
      <c r="L6201" s="359" t="s">
        <v>1392</v>
      </c>
      <c r="M6201" s="368">
        <v>2005</v>
      </c>
      <c r="N6201" s="205">
        <v>41054</v>
      </c>
      <c r="O6201" s="203" t="s">
        <v>1597</v>
      </c>
    </row>
    <row r="6202" spans="1:15" ht="27.75" hidden="1" customHeight="1" x14ac:dyDescent="0.25">
      <c r="A6202" s="203" t="s">
        <v>2214</v>
      </c>
      <c r="B6202" s="202" t="s">
        <v>484</v>
      </c>
      <c r="C6202" s="203" t="s">
        <v>1668</v>
      </c>
      <c r="D6202" s="202" t="s">
        <v>722</v>
      </c>
      <c r="E6202" s="202" t="s">
        <v>1399</v>
      </c>
      <c r="F6202" s="202" t="s">
        <v>475</v>
      </c>
      <c r="G6202" s="253">
        <v>0.7</v>
      </c>
      <c r="H6202" s="361" t="s">
        <v>488</v>
      </c>
      <c r="I6202" s="359" t="s">
        <v>1383</v>
      </c>
      <c r="J6202" s="359" t="s">
        <v>1596</v>
      </c>
      <c r="K6202" s="359" t="s">
        <v>22</v>
      </c>
      <c r="L6202" s="359" t="s">
        <v>1392</v>
      </c>
      <c r="M6202" s="368">
        <v>2005</v>
      </c>
      <c r="N6202" s="205">
        <v>41054</v>
      </c>
      <c r="O6202" s="203" t="s">
        <v>1597</v>
      </c>
    </row>
    <row r="6203" spans="1:15" ht="27.75" hidden="1" customHeight="1" x14ac:dyDescent="0.25">
      <c r="A6203" s="203" t="s">
        <v>2214</v>
      </c>
      <c r="B6203" s="202" t="s">
        <v>484</v>
      </c>
      <c r="C6203" s="203" t="s">
        <v>1668</v>
      </c>
      <c r="D6203" s="202" t="s">
        <v>722</v>
      </c>
      <c r="E6203" s="202" t="s">
        <v>1399</v>
      </c>
      <c r="F6203" s="202" t="s">
        <v>475</v>
      </c>
      <c r="G6203" s="253">
        <v>0.39</v>
      </c>
      <c r="H6203" s="361" t="s">
        <v>488</v>
      </c>
      <c r="I6203" s="359" t="s">
        <v>1384</v>
      </c>
      <c r="J6203" s="359" t="s">
        <v>1596</v>
      </c>
      <c r="K6203" s="359" t="s">
        <v>22</v>
      </c>
      <c r="L6203" s="359" t="s">
        <v>1392</v>
      </c>
      <c r="M6203" s="368">
        <v>2005</v>
      </c>
      <c r="N6203" s="205">
        <v>41054</v>
      </c>
      <c r="O6203" s="203" t="s">
        <v>1597</v>
      </c>
    </row>
    <row r="6204" spans="1:15" ht="27.75" hidden="1" customHeight="1" x14ac:dyDescent="0.25">
      <c r="A6204" s="203" t="s">
        <v>2214</v>
      </c>
      <c r="B6204" s="202" t="s">
        <v>484</v>
      </c>
      <c r="C6204" s="203" t="s">
        <v>1668</v>
      </c>
      <c r="D6204" s="202" t="s">
        <v>722</v>
      </c>
      <c r="E6204" s="202" t="s">
        <v>1399</v>
      </c>
      <c r="F6204" s="202" t="s">
        <v>475</v>
      </c>
      <c r="G6204" s="253">
        <v>0.26</v>
      </c>
      <c r="H6204" s="361" t="s">
        <v>488</v>
      </c>
      <c r="I6204" s="359" t="s">
        <v>1385</v>
      </c>
      <c r="J6204" s="359" t="s">
        <v>1596</v>
      </c>
      <c r="K6204" s="359" t="s">
        <v>22</v>
      </c>
      <c r="L6204" s="359" t="s">
        <v>1392</v>
      </c>
      <c r="M6204" s="368">
        <v>2005</v>
      </c>
      <c r="N6204" s="205">
        <v>41054</v>
      </c>
      <c r="O6204" s="203" t="s">
        <v>1597</v>
      </c>
    </row>
    <row r="6205" spans="1:15" ht="27.75" hidden="1" customHeight="1" x14ac:dyDescent="0.25">
      <c r="A6205" s="203" t="s">
        <v>2214</v>
      </c>
      <c r="B6205" s="202" t="s">
        <v>484</v>
      </c>
      <c r="C6205" s="203" t="s">
        <v>1668</v>
      </c>
      <c r="D6205" s="203" t="s">
        <v>1671</v>
      </c>
      <c r="E6205" s="202" t="s">
        <v>1670</v>
      </c>
      <c r="F6205" s="202" t="s">
        <v>475</v>
      </c>
      <c r="G6205" s="253">
        <v>0.57999999999999996</v>
      </c>
      <c r="H6205" s="361" t="s">
        <v>488</v>
      </c>
      <c r="I6205" s="359" t="s">
        <v>1379</v>
      </c>
      <c r="J6205" s="359" t="s">
        <v>1380</v>
      </c>
      <c r="K6205" s="359" t="s">
        <v>22</v>
      </c>
      <c r="L6205" s="359" t="s">
        <v>1392</v>
      </c>
      <c r="M6205" s="368">
        <v>2008</v>
      </c>
      <c r="N6205" s="205">
        <v>41054</v>
      </c>
      <c r="O6205" s="203"/>
    </row>
    <row r="6206" spans="1:15" ht="27.75" hidden="1" customHeight="1" x14ac:dyDescent="0.25">
      <c r="A6206" s="203" t="s">
        <v>2214</v>
      </c>
      <c r="B6206" s="202" t="s">
        <v>484</v>
      </c>
      <c r="C6206" s="203" t="s">
        <v>1668</v>
      </c>
      <c r="D6206" s="203" t="s">
        <v>1671</v>
      </c>
      <c r="E6206" s="202" t="s">
        <v>1670</v>
      </c>
      <c r="F6206" s="202" t="s">
        <v>475</v>
      </c>
      <c r="G6206" s="253">
        <v>0.3</v>
      </c>
      <c r="H6206" s="361" t="s">
        <v>488</v>
      </c>
      <c r="I6206" s="359" t="s">
        <v>1382</v>
      </c>
      <c r="J6206" s="359" t="s">
        <v>1380</v>
      </c>
      <c r="K6206" s="359" t="s">
        <v>22</v>
      </c>
      <c r="L6206" s="359" t="s">
        <v>1392</v>
      </c>
      <c r="M6206" s="368">
        <v>2008</v>
      </c>
      <c r="N6206" s="205">
        <v>41054</v>
      </c>
      <c r="O6206" s="203"/>
    </row>
    <row r="6207" spans="1:15" ht="27.75" hidden="1" customHeight="1" x14ac:dyDescent="0.25">
      <c r="A6207" s="203" t="s">
        <v>2214</v>
      </c>
      <c r="B6207" s="202" t="s">
        <v>484</v>
      </c>
      <c r="C6207" s="203" t="s">
        <v>1668</v>
      </c>
      <c r="D6207" s="203" t="s">
        <v>1671</v>
      </c>
      <c r="E6207" s="202" t="s">
        <v>1670</v>
      </c>
      <c r="F6207" s="202" t="s">
        <v>475</v>
      </c>
      <c r="G6207" s="253">
        <v>0.14000000000000001</v>
      </c>
      <c r="H6207" s="361" t="s">
        <v>488</v>
      </c>
      <c r="I6207" s="359" t="s">
        <v>1383</v>
      </c>
      <c r="J6207" s="359" t="s">
        <v>1380</v>
      </c>
      <c r="K6207" s="359" t="s">
        <v>22</v>
      </c>
      <c r="L6207" s="359" t="s">
        <v>1392</v>
      </c>
      <c r="M6207" s="368">
        <v>2008</v>
      </c>
      <c r="N6207" s="205">
        <v>41054</v>
      </c>
      <c r="O6207" s="203"/>
    </row>
    <row r="6208" spans="1:15" ht="27.75" hidden="1" customHeight="1" x14ac:dyDescent="0.25">
      <c r="A6208" s="203" t="s">
        <v>2214</v>
      </c>
      <c r="B6208" s="202" t="s">
        <v>484</v>
      </c>
      <c r="C6208" s="203" t="s">
        <v>1668</v>
      </c>
      <c r="D6208" s="203" t="s">
        <v>1671</v>
      </c>
      <c r="E6208" s="202" t="s">
        <v>1670</v>
      </c>
      <c r="F6208" s="202" t="s">
        <v>475</v>
      </c>
      <c r="G6208" s="253">
        <v>0.06</v>
      </c>
      <c r="H6208" s="361" t="s">
        <v>488</v>
      </c>
      <c r="I6208" s="359" t="s">
        <v>1384</v>
      </c>
      <c r="J6208" s="359" t="s">
        <v>1380</v>
      </c>
      <c r="K6208" s="359" t="s">
        <v>22</v>
      </c>
      <c r="L6208" s="359" t="s">
        <v>1392</v>
      </c>
      <c r="M6208" s="368">
        <v>2008</v>
      </c>
      <c r="N6208" s="205">
        <v>41054</v>
      </c>
      <c r="O6208" s="203"/>
    </row>
    <row r="6209" spans="1:15" ht="27.75" hidden="1" customHeight="1" x14ac:dyDescent="0.25">
      <c r="A6209" s="203" t="s">
        <v>2214</v>
      </c>
      <c r="B6209" s="202" t="s">
        <v>484</v>
      </c>
      <c r="C6209" s="203" t="s">
        <v>1668</v>
      </c>
      <c r="D6209" s="203" t="s">
        <v>1671</v>
      </c>
      <c r="E6209" s="202" t="s">
        <v>1670</v>
      </c>
      <c r="F6209" s="202" t="s">
        <v>475</v>
      </c>
      <c r="G6209" s="253">
        <v>0.02</v>
      </c>
      <c r="H6209" s="361" t="s">
        <v>488</v>
      </c>
      <c r="I6209" s="359" t="s">
        <v>1385</v>
      </c>
      <c r="J6209" s="359" t="s">
        <v>1380</v>
      </c>
      <c r="K6209" s="359" t="s">
        <v>22</v>
      </c>
      <c r="L6209" s="359" t="s">
        <v>1392</v>
      </c>
      <c r="M6209" s="368">
        <v>2008</v>
      </c>
      <c r="N6209" s="205">
        <v>41054</v>
      </c>
      <c r="O6209" s="203"/>
    </row>
    <row r="6210" spans="1:15" ht="27.75" hidden="1" customHeight="1" x14ac:dyDescent="0.25">
      <c r="A6210" s="203" t="s">
        <v>2214</v>
      </c>
      <c r="B6210" s="202" t="s">
        <v>484</v>
      </c>
      <c r="C6210" s="203" t="s">
        <v>1892</v>
      </c>
      <c r="D6210" s="202" t="s">
        <v>807</v>
      </c>
      <c r="E6210" s="202" t="s">
        <v>1890</v>
      </c>
      <c r="F6210" s="202" t="s">
        <v>505</v>
      </c>
      <c r="G6210" s="253">
        <v>82.3</v>
      </c>
      <c r="H6210" s="361" t="s">
        <v>1390</v>
      </c>
      <c r="I6210" s="359" t="s">
        <v>1379</v>
      </c>
      <c r="J6210" s="359" t="s">
        <v>1380</v>
      </c>
      <c r="K6210" s="359" t="s">
        <v>1391</v>
      </c>
      <c r="L6210" s="359" t="s">
        <v>1392</v>
      </c>
      <c r="M6210" s="368">
        <v>2010</v>
      </c>
      <c r="N6210" s="205">
        <v>43153</v>
      </c>
      <c r="O6210" s="203"/>
    </row>
    <row r="6211" spans="1:15" ht="27.75" hidden="1" customHeight="1" x14ac:dyDescent="0.25">
      <c r="A6211" s="203" t="s">
        <v>2214</v>
      </c>
      <c r="B6211" s="202" t="s">
        <v>484</v>
      </c>
      <c r="C6211" s="203" t="s">
        <v>1892</v>
      </c>
      <c r="D6211" s="202" t="s">
        <v>807</v>
      </c>
      <c r="E6211" s="202" t="s">
        <v>1890</v>
      </c>
      <c r="F6211" s="202" t="s">
        <v>505</v>
      </c>
      <c r="G6211" s="253">
        <v>23.66</v>
      </c>
      <c r="H6211" s="361" t="s">
        <v>1390</v>
      </c>
      <c r="I6211" s="359" t="s">
        <v>1382</v>
      </c>
      <c r="J6211" s="359" t="s">
        <v>1380</v>
      </c>
      <c r="K6211" s="359" t="s">
        <v>1391</v>
      </c>
      <c r="L6211" s="359" t="s">
        <v>1392</v>
      </c>
      <c r="M6211" s="368">
        <v>2010</v>
      </c>
      <c r="N6211" s="205">
        <v>43153</v>
      </c>
      <c r="O6211" s="203"/>
    </row>
    <row r="6212" spans="1:15" ht="27.75" hidden="1" customHeight="1" x14ac:dyDescent="0.25">
      <c r="A6212" s="203" t="s">
        <v>2214</v>
      </c>
      <c r="B6212" s="202" t="s">
        <v>484</v>
      </c>
      <c r="C6212" s="203" t="s">
        <v>1892</v>
      </c>
      <c r="D6212" s="202" t="s">
        <v>807</v>
      </c>
      <c r="E6212" s="202" t="s">
        <v>1890</v>
      </c>
      <c r="F6212" s="202" t="s">
        <v>505</v>
      </c>
      <c r="G6212" s="253">
        <v>12.87</v>
      </c>
      <c r="H6212" s="361" t="s">
        <v>1390</v>
      </c>
      <c r="I6212" s="359" t="s">
        <v>1383</v>
      </c>
      <c r="J6212" s="359" t="s">
        <v>1380</v>
      </c>
      <c r="K6212" s="359" t="s">
        <v>1391</v>
      </c>
      <c r="L6212" s="359" t="s">
        <v>1392</v>
      </c>
      <c r="M6212" s="368">
        <v>2010</v>
      </c>
      <c r="N6212" s="205">
        <v>43153</v>
      </c>
      <c r="O6212" s="203"/>
    </row>
    <row r="6213" spans="1:15" ht="27.75" hidden="1" customHeight="1" x14ac:dyDescent="0.25">
      <c r="A6213" s="203" t="s">
        <v>2214</v>
      </c>
      <c r="B6213" s="202" t="s">
        <v>484</v>
      </c>
      <c r="C6213" s="203" t="s">
        <v>1892</v>
      </c>
      <c r="D6213" s="202" t="s">
        <v>807</v>
      </c>
      <c r="E6213" s="202" t="s">
        <v>1890</v>
      </c>
      <c r="F6213" s="202" t="s">
        <v>505</v>
      </c>
      <c r="G6213" s="253">
        <v>7.65</v>
      </c>
      <c r="H6213" s="361" t="s">
        <v>1390</v>
      </c>
      <c r="I6213" s="359" t="s">
        <v>1384</v>
      </c>
      <c r="J6213" s="359" t="s">
        <v>1380</v>
      </c>
      <c r="K6213" s="359" t="s">
        <v>1391</v>
      </c>
      <c r="L6213" s="359" t="s">
        <v>1392</v>
      </c>
      <c r="M6213" s="368">
        <v>2010</v>
      </c>
      <c r="N6213" s="205">
        <v>43153</v>
      </c>
      <c r="O6213" s="203"/>
    </row>
    <row r="6214" spans="1:15" ht="27.75" hidden="1" customHeight="1" x14ac:dyDescent="0.25">
      <c r="A6214" s="203" t="s">
        <v>2214</v>
      </c>
      <c r="B6214" s="202" t="s">
        <v>484</v>
      </c>
      <c r="C6214" s="203" t="s">
        <v>1892</v>
      </c>
      <c r="D6214" s="202" t="s">
        <v>807</v>
      </c>
      <c r="E6214" s="202" t="s">
        <v>1890</v>
      </c>
      <c r="F6214" s="202" t="s">
        <v>505</v>
      </c>
      <c r="G6214" s="253">
        <v>3.56</v>
      </c>
      <c r="H6214" s="361" t="s">
        <v>1390</v>
      </c>
      <c r="I6214" s="359" t="s">
        <v>1385</v>
      </c>
      <c r="J6214" s="359" t="s">
        <v>1380</v>
      </c>
      <c r="K6214" s="359" t="s">
        <v>1391</v>
      </c>
      <c r="L6214" s="359" t="s">
        <v>1392</v>
      </c>
      <c r="M6214" s="368">
        <v>2010</v>
      </c>
      <c r="N6214" s="205">
        <v>43153</v>
      </c>
      <c r="O6214" s="203"/>
    </row>
    <row r="6215" spans="1:15" ht="27.75" hidden="1" customHeight="1" x14ac:dyDescent="0.25">
      <c r="A6215" s="226" t="s">
        <v>2217</v>
      </c>
      <c r="B6215" s="227" t="s">
        <v>486</v>
      </c>
      <c r="C6215" s="203" t="s">
        <v>1376</v>
      </c>
      <c r="D6215" s="129" t="s">
        <v>571</v>
      </c>
      <c r="E6215" s="227" t="s">
        <v>1666</v>
      </c>
      <c r="F6215" s="227" t="s">
        <v>475</v>
      </c>
      <c r="G6215" s="259">
        <v>5.17</v>
      </c>
      <c r="H6215" s="361" t="s">
        <v>1378</v>
      </c>
      <c r="I6215" s="359" t="s">
        <v>1379</v>
      </c>
      <c r="J6215" s="359" t="s">
        <v>1380</v>
      </c>
      <c r="K6215" s="359" t="s">
        <v>9</v>
      </c>
      <c r="L6215" s="359" t="s">
        <v>1381</v>
      </c>
      <c r="M6215" s="368">
        <v>2001</v>
      </c>
      <c r="N6215" s="205">
        <v>38812</v>
      </c>
      <c r="O6215" s="203"/>
    </row>
    <row r="6216" spans="1:15" ht="27.75" hidden="1" customHeight="1" x14ac:dyDescent="0.25">
      <c r="A6216" s="226" t="s">
        <v>2217</v>
      </c>
      <c r="B6216" s="227" t="s">
        <v>486</v>
      </c>
      <c r="C6216" s="203" t="s">
        <v>1376</v>
      </c>
      <c r="D6216" s="129" t="s">
        <v>571</v>
      </c>
      <c r="E6216" s="227" t="s">
        <v>1666</v>
      </c>
      <c r="F6216" s="227" t="s">
        <v>475</v>
      </c>
      <c r="G6216" s="259">
        <v>1.97</v>
      </c>
      <c r="H6216" s="361" t="s">
        <v>1378</v>
      </c>
      <c r="I6216" s="359" t="s">
        <v>1382</v>
      </c>
      <c r="J6216" s="359" t="s">
        <v>1380</v>
      </c>
      <c r="K6216" s="359" t="s">
        <v>9</v>
      </c>
      <c r="L6216" s="359" t="s">
        <v>1381</v>
      </c>
      <c r="M6216" s="368">
        <v>2001</v>
      </c>
      <c r="N6216" s="205">
        <v>38812</v>
      </c>
      <c r="O6216" s="203"/>
    </row>
    <row r="6217" spans="1:15" ht="27.75" hidden="1" customHeight="1" x14ac:dyDescent="0.25">
      <c r="A6217" s="226" t="s">
        <v>2217</v>
      </c>
      <c r="B6217" s="227" t="s">
        <v>486</v>
      </c>
      <c r="C6217" s="203" t="s">
        <v>1376</v>
      </c>
      <c r="D6217" s="129" t="s">
        <v>571</v>
      </c>
      <c r="E6217" s="227" t="s">
        <v>1666</v>
      </c>
      <c r="F6217" s="227" t="s">
        <v>475</v>
      </c>
      <c r="G6217" s="259">
        <v>1.26</v>
      </c>
      <c r="H6217" s="361" t="s">
        <v>1378</v>
      </c>
      <c r="I6217" s="359" t="s">
        <v>1383</v>
      </c>
      <c r="J6217" s="359" t="s">
        <v>1380</v>
      </c>
      <c r="K6217" s="359" t="s">
        <v>9</v>
      </c>
      <c r="L6217" s="359" t="s">
        <v>1381</v>
      </c>
      <c r="M6217" s="368">
        <v>2001</v>
      </c>
      <c r="N6217" s="205">
        <v>38812</v>
      </c>
      <c r="O6217" s="203"/>
    </row>
    <row r="6218" spans="1:15" ht="27.75" hidden="1" customHeight="1" x14ac:dyDescent="0.25">
      <c r="A6218" s="226" t="s">
        <v>2217</v>
      </c>
      <c r="B6218" s="227" t="s">
        <v>486</v>
      </c>
      <c r="C6218" s="203" t="s">
        <v>1376</v>
      </c>
      <c r="D6218" s="129" t="s">
        <v>571</v>
      </c>
      <c r="E6218" s="227" t="s">
        <v>1666</v>
      </c>
      <c r="F6218" s="227" t="s">
        <v>475</v>
      </c>
      <c r="G6218" s="259">
        <v>0.54</v>
      </c>
      <c r="H6218" s="361" t="s">
        <v>1378</v>
      </c>
      <c r="I6218" s="359" t="s">
        <v>1384</v>
      </c>
      <c r="J6218" s="359" t="s">
        <v>1380</v>
      </c>
      <c r="K6218" s="359" t="s">
        <v>9</v>
      </c>
      <c r="L6218" s="359" t="s">
        <v>1381</v>
      </c>
      <c r="M6218" s="368">
        <v>2001</v>
      </c>
      <c r="N6218" s="205">
        <v>38812</v>
      </c>
      <c r="O6218" s="203"/>
    </row>
    <row r="6219" spans="1:15" ht="27.75" hidden="1" customHeight="1" x14ac:dyDescent="0.25">
      <c r="A6219" s="226" t="s">
        <v>2217</v>
      </c>
      <c r="B6219" s="227" t="s">
        <v>486</v>
      </c>
      <c r="C6219" s="203" t="s">
        <v>1376</v>
      </c>
      <c r="D6219" s="129" t="s">
        <v>571</v>
      </c>
      <c r="E6219" s="227" t="s">
        <v>1666</v>
      </c>
      <c r="F6219" s="227" t="s">
        <v>475</v>
      </c>
      <c r="G6219" s="259">
        <v>0.18</v>
      </c>
      <c r="H6219" s="361" t="s">
        <v>1378</v>
      </c>
      <c r="I6219" s="359" t="s">
        <v>1385</v>
      </c>
      <c r="J6219" s="359" t="s">
        <v>1380</v>
      </c>
      <c r="K6219" s="359" t="s">
        <v>9</v>
      </c>
      <c r="L6219" s="359" t="s">
        <v>1381</v>
      </c>
      <c r="M6219" s="368">
        <v>2001</v>
      </c>
      <c r="N6219" s="205">
        <v>38812</v>
      </c>
      <c r="O6219" s="203"/>
    </row>
    <row r="6220" spans="1:15" ht="27.75" hidden="1" customHeight="1" x14ac:dyDescent="0.25">
      <c r="A6220" s="226" t="s">
        <v>2217</v>
      </c>
      <c r="B6220" s="227" t="s">
        <v>486</v>
      </c>
      <c r="C6220" s="203" t="s">
        <v>1376</v>
      </c>
      <c r="D6220" s="129" t="s">
        <v>494</v>
      </c>
      <c r="E6220" s="202" t="s">
        <v>1666</v>
      </c>
      <c r="F6220" s="227" t="s">
        <v>475</v>
      </c>
      <c r="G6220" s="259">
        <v>10.68</v>
      </c>
      <c r="H6220" s="361" t="s">
        <v>1378</v>
      </c>
      <c r="I6220" s="359" t="s">
        <v>1379</v>
      </c>
      <c r="J6220" s="359" t="s">
        <v>1380</v>
      </c>
      <c r="K6220" s="359" t="s">
        <v>9</v>
      </c>
      <c r="L6220" s="359" t="s">
        <v>1381</v>
      </c>
      <c r="M6220" s="368">
        <v>1988</v>
      </c>
      <c r="N6220" s="205">
        <v>38812</v>
      </c>
      <c r="O6220" s="203"/>
    </row>
    <row r="6221" spans="1:15" ht="27.75" hidden="1" customHeight="1" x14ac:dyDescent="0.25">
      <c r="A6221" s="226" t="s">
        <v>2217</v>
      </c>
      <c r="B6221" s="227" t="s">
        <v>486</v>
      </c>
      <c r="C6221" s="203" t="s">
        <v>1376</v>
      </c>
      <c r="D6221" s="129" t="s">
        <v>494</v>
      </c>
      <c r="E6221" s="202" t="s">
        <v>1666</v>
      </c>
      <c r="F6221" s="227" t="s">
        <v>475</v>
      </c>
      <c r="G6221" s="259">
        <v>3.76</v>
      </c>
      <c r="H6221" s="361" t="s">
        <v>1378</v>
      </c>
      <c r="I6221" s="359" t="s">
        <v>1382</v>
      </c>
      <c r="J6221" s="359" t="s">
        <v>1380</v>
      </c>
      <c r="K6221" s="359" t="s">
        <v>9</v>
      </c>
      <c r="L6221" s="359" t="s">
        <v>1381</v>
      </c>
      <c r="M6221" s="368">
        <v>1988</v>
      </c>
      <c r="N6221" s="205">
        <v>38812</v>
      </c>
      <c r="O6221" s="203"/>
    </row>
    <row r="6222" spans="1:15" ht="27.75" hidden="1" customHeight="1" x14ac:dyDescent="0.25">
      <c r="A6222" s="226" t="s">
        <v>2217</v>
      </c>
      <c r="B6222" s="227" t="s">
        <v>486</v>
      </c>
      <c r="C6222" s="203" t="s">
        <v>1376</v>
      </c>
      <c r="D6222" s="129" t="s">
        <v>494</v>
      </c>
      <c r="E6222" s="202" t="s">
        <v>1666</v>
      </c>
      <c r="F6222" s="227" t="s">
        <v>475</v>
      </c>
      <c r="G6222" s="259">
        <v>2.23</v>
      </c>
      <c r="H6222" s="361" t="s">
        <v>1378</v>
      </c>
      <c r="I6222" s="359" t="s">
        <v>1383</v>
      </c>
      <c r="J6222" s="359" t="s">
        <v>1380</v>
      </c>
      <c r="K6222" s="359" t="s">
        <v>9</v>
      </c>
      <c r="L6222" s="359" t="s">
        <v>1381</v>
      </c>
      <c r="M6222" s="368">
        <v>1988</v>
      </c>
      <c r="N6222" s="205">
        <v>38812</v>
      </c>
      <c r="O6222" s="203"/>
    </row>
    <row r="6223" spans="1:15" ht="27.75" hidden="1" customHeight="1" x14ac:dyDescent="0.25">
      <c r="A6223" s="226" t="s">
        <v>2217</v>
      </c>
      <c r="B6223" s="227" t="s">
        <v>486</v>
      </c>
      <c r="C6223" s="203" t="s">
        <v>1376</v>
      </c>
      <c r="D6223" s="129" t="s">
        <v>494</v>
      </c>
      <c r="E6223" s="202" t="s">
        <v>1666</v>
      </c>
      <c r="F6223" s="227" t="s">
        <v>475</v>
      </c>
      <c r="G6223" s="259">
        <v>0.67</v>
      </c>
      <c r="H6223" s="361" t="s">
        <v>1378</v>
      </c>
      <c r="I6223" s="359" t="s">
        <v>1384</v>
      </c>
      <c r="J6223" s="359" t="s">
        <v>1380</v>
      </c>
      <c r="K6223" s="359" t="s">
        <v>9</v>
      </c>
      <c r="L6223" s="359" t="s">
        <v>1381</v>
      </c>
      <c r="M6223" s="368">
        <v>1988</v>
      </c>
      <c r="N6223" s="205">
        <v>38812</v>
      </c>
      <c r="O6223" s="203"/>
    </row>
    <row r="6224" spans="1:15" ht="27.75" hidden="1" customHeight="1" x14ac:dyDescent="0.25">
      <c r="A6224" s="226" t="s">
        <v>2217</v>
      </c>
      <c r="B6224" s="227" t="s">
        <v>486</v>
      </c>
      <c r="C6224" s="203" t="s">
        <v>1376</v>
      </c>
      <c r="D6224" s="129" t="s">
        <v>494</v>
      </c>
      <c r="E6224" s="202" t="s">
        <v>1666</v>
      </c>
      <c r="F6224" s="227" t="s">
        <v>475</v>
      </c>
      <c r="G6224" s="259" t="s">
        <v>515</v>
      </c>
      <c r="H6224" s="361" t="s">
        <v>1378</v>
      </c>
      <c r="I6224" s="359" t="s">
        <v>1385</v>
      </c>
      <c r="J6224" s="359" t="s">
        <v>1380</v>
      </c>
      <c r="K6224" s="359" t="s">
        <v>9</v>
      </c>
      <c r="L6224" s="359" t="s">
        <v>1381</v>
      </c>
      <c r="M6224" s="368">
        <v>1988</v>
      </c>
      <c r="N6224" s="205">
        <v>38812</v>
      </c>
      <c r="O6224" s="203"/>
    </row>
    <row r="6225" spans="1:15" ht="27.75" hidden="1" customHeight="1" x14ac:dyDescent="0.25">
      <c r="A6225" s="226" t="s">
        <v>2217</v>
      </c>
      <c r="B6225" s="227" t="s">
        <v>486</v>
      </c>
      <c r="C6225" s="203" t="s">
        <v>1376</v>
      </c>
      <c r="D6225" s="129" t="s">
        <v>492</v>
      </c>
      <c r="E6225" s="227" t="s">
        <v>1666</v>
      </c>
      <c r="F6225" s="227" t="s">
        <v>475</v>
      </c>
      <c r="G6225" s="259">
        <v>1.8</v>
      </c>
      <c r="H6225" s="361" t="s">
        <v>1378</v>
      </c>
      <c r="I6225" s="359" t="s">
        <v>1379</v>
      </c>
      <c r="J6225" s="359" t="s">
        <v>1380</v>
      </c>
      <c r="K6225" s="359" t="s">
        <v>9</v>
      </c>
      <c r="L6225" s="359" t="s">
        <v>1381</v>
      </c>
      <c r="M6225" s="369">
        <v>2008</v>
      </c>
      <c r="N6225" s="205">
        <v>38812</v>
      </c>
      <c r="O6225" s="203"/>
    </row>
    <row r="6226" spans="1:15" ht="27.75" hidden="1" customHeight="1" x14ac:dyDescent="0.25">
      <c r="A6226" s="226" t="s">
        <v>2217</v>
      </c>
      <c r="B6226" s="227" t="s">
        <v>486</v>
      </c>
      <c r="C6226" s="203" t="s">
        <v>1376</v>
      </c>
      <c r="D6226" s="129" t="s">
        <v>492</v>
      </c>
      <c r="E6226" s="227" t="s">
        <v>1666</v>
      </c>
      <c r="F6226" s="227" t="s">
        <v>475</v>
      </c>
      <c r="G6226" s="259">
        <v>0.68</v>
      </c>
      <c r="H6226" s="361" t="s">
        <v>1378</v>
      </c>
      <c r="I6226" s="359" t="s">
        <v>1382</v>
      </c>
      <c r="J6226" s="359" t="s">
        <v>1380</v>
      </c>
      <c r="K6226" s="359" t="s">
        <v>9</v>
      </c>
      <c r="L6226" s="359" t="s">
        <v>1381</v>
      </c>
      <c r="M6226" s="369">
        <v>2008</v>
      </c>
      <c r="N6226" s="205">
        <v>38812</v>
      </c>
      <c r="O6226" s="203"/>
    </row>
    <row r="6227" spans="1:15" ht="27.75" hidden="1" customHeight="1" x14ac:dyDescent="0.25">
      <c r="A6227" s="226" t="s">
        <v>2217</v>
      </c>
      <c r="B6227" s="227" t="s">
        <v>486</v>
      </c>
      <c r="C6227" s="203" t="s">
        <v>1376</v>
      </c>
      <c r="D6227" s="129" t="s">
        <v>492</v>
      </c>
      <c r="E6227" s="227" t="s">
        <v>1666</v>
      </c>
      <c r="F6227" s="227" t="s">
        <v>475</v>
      </c>
      <c r="G6227" s="259">
        <v>0.44</v>
      </c>
      <c r="H6227" s="361" t="s">
        <v>1378</v>
      </c>
      <c r="I6227" s="359" t="s">
        <v>1383</v>
      </c>
      <c r="J6227" s="359" t="s">
        <v>1380</v>
      </c>
      <c r="K6227" s="359" t="s">
        <v>9</v>
      </c>
      <c r="L6227" s="359" t="s">
        <v>1381</v>
      </c>
      <c r="M6227" s="369">
        <v>2008</v>
      </c>
      <c r="N6227" s="205">
        <v>38812</v>
      </c>
      <c r="O6227" s="203"/>
    </row>
    <row r="6228" spans="1:15" ht="27.75" hidden="1" customHeight="1" x14ac:dyDescent="0.25">
      <c r="A6228" s="226" t="s">
        <v>2217</v>
      </c>
      <c r="B6228" s="227" t="s">
        <v>486</v>
      </c>
      <c r="C6228" s="203" t="s">
        <v>1376</v>
      </c>
      <c r="D6228" s="129" t="s">
        <v>492</v>
      </c>
      <c r="E6228" s="227" t="s">
        <v>1666</v>
      </c>
      <c r="F6228" s="227" t="s">
        <v>475</v>
      </c>
      <c r="G6228" s="259">
        <v>0.19</v>
      </c>
      <c r="H6228" s="361" t="s">
        <v>1378</v>
      </c>
      <c r="I6228" s="359" t="s">
        <v>1384</v>
      </c>
      <c r="J6228" s="359" t="s">
        <v>1380</v>
      </c>
      <c r="K6228" s="359" t="s">
        <v>9</v>
      </c>
      <c r="L6228" s="359" t="s">
        <v>1381</v>
      </c>
      <c r="M6228" s="369">
        <v>2008</v>
      </c>
      <c r="N6228" s="205">
        <v>38812</v>
      </c>
      <c r="O6228" s="203"/>
    </row>
    <row r="6229" spans="1:15" ht="27.75" hidden="1" customHeight="1" x14ac:dyDescent="0.25">
      <c r="A6229" s="226" t="s">
        <v>2217</v>
      </c>
      <c r="B6229" s="227" t="s">
        <v>486</v>
      </c>
      <c r="C6229" s="203" t="s">
        <v>1376</v>
      </c>
      <c r="D6229" s="129" t="s">
        <v>492</v>
      </c>
      <c r="E6229" s="227" t="s">
        <v>1666</v>
      </c>
      <c r="F6229" s="227" t="s">
        <v>475</v>
      </c>
      <c r="G6229" s="259">
        <v>0.06</v>
      </c>
      <c r="H6229" s="361" t="s">
        <v>1378</v>
      </c>
      <c r="I6229" s="359" t="s">
        <v>1385</v>
      </c>
      <c r="J6229" s="359" t="s">
        <v>1380</v>
      </c>
      <c r="K6229" s="359" t="s">
        <v>9</v>
      </c>
      <c r="L6229" s="359" t="s">
        <v>1381</v>
      </c>
      <c r="M6229" s="369">
        <v>2008</v>
      </c>
      <c r="N6229" s="205">
        <v>38812</v>
      </c>
      <c r="O6229" s="203"/>
    </row>
    <row r="6230" spans="1:15" ht="27.75" hidden="1" customHeight="1" x14ac:dyDescent="0.25">
      <c r="A6230" s="226" t="s">
        <v>2217</v>
      </c>
      <c r="B6230" s="227" t="s">
        <v>486</v>
      </c>
      <c r="C6230" s="203" t="s">
        <v>1376</v>
      </c>
      <c r="D6230" s="129" t="s">
        <v>567</v>
      </c>
      <c r="E6230" s="202" t="s">
        <v>1666</v>
      </c>
      <c r="F6230" s="227" t="s">
        <v>475</v>
      </c>
      <c r="G6230" s="259">
        <v>5.74</v>
      </c>
      <c r="H6230" s="361" t="s">
        <v>1378</v>
      </c>
      <c r="I6230" s="359" t="s">
        <v>1379</v>
      </c>
      <c r="J6230" s="359" t="s">
        <v>1380</v>
      </c>
      <c r="K6230" s="359" t="s">
        <v>9</v>
      </c>
      <c r="L6230" s="359" t="s">
        <v>1381</v>
      </c>
      <c r="M6230" s="369">
        <v>2001</v>
      </c>
      <c r="N6230" s="205">
        <v>38812</v>
      </c>
      <c r="O6230" s="203"/>
    </row>
    <row r="6231" spans="1:15" ht="27.75" hidden="1" customHeight="1" x14ac:dyDescent="0.25">
      <c r="A6231" s="226" t="s">
        <v>2217</v>
      </c>
      <c r="B6231" s="227" t="s">
        <v>486</v>
      </c>
      <c r="C6231" s="203" t="s">
        <v>1376</v>
      </c>
      <c r="D6231" s="129" t="s">
        <v>567</v>
      </c>
      <c r="E6231" s="202" t="s">
        <v>1666</v>
      </c>
      <c r="F6231" s="227" t="s">
        <v>475</v>
      </c>
      <c r="G6231" s="259">
        <v>2.19</v>
      </c>
      <c r="H6231" s="361" t="s">
        <v>1378</v>
      </c>
      <c r="I6231" s="359" t="s">
        <v>1382</v>
      </c>
      <c r="J6231" s="359" t="s">
        <v>1380</v>
      </c>
      <c r="K6231" s="359" t="s">
        <v>9</v>
      </c>
      <c r="L6231" s="359" t="s">
        <v>1381</v>
      </c>
      <c r="M6231" s="369">
        <v>2001</v>
      </c>
      <c r="N6231" s="205">
        <v>38812</v>
      </c>
      <c r="O6231" s="203"/>
    </row>
    <row r="6232" spans="1:15" ht="27.75" hidden="1" customHeight="1" x14ac:dyDescent="0.25">
      <c r="A6232" s="226" t="s">
        <v>2217</v>
      </c>
      <c r="B6232" s="227" t="s">
        <v>486</v>
      </c>
      <c r="C6232" s="203" t="s">
        <v>1376</v>
      </c>
      <c r="D6232" s="129" t="s">
        <v>567</v>
      </c>
      <c r="E6232" s="202" t="s">
        <v>1666</v>
      </c>
      <c r="F6232" s="227" t="s">
        <v>475</v>
      </c>
      <c r="G6232" s="259">
        <v>1.4</v>
      </c>
      <c r="H6232" s="361" t="s">
        <v>1378</v>
      </c>
      <c r="I6232" s="359" t="s">
        <v>1383</v>
      </c>
      <c r="J6232" s="359" t="s">
        <v>1380</v>
      </c>
      <c r="K6232" s="359" t="s">
        <v>9</v>
      </c>
      <c r="L6232" s="359" t="s">
        <v>1381</v>
      </c>
      <c r="M6232" s="369">
        <v>2001</v>
      </c>
      <c r="N6232" s="205">
        <v>38812</v>
      </c>
      <c r="O6232" s="203"/>
    </row>
    <row r="6233" spans="1:15" ht="27.75" hidden="1" customHeight="1" x14ac:dyDescent="0.25">
      <c r="A6233" s="226" t="s">
        <v>2217</v>
      </c>
      <c r="B6233" s="227" t="s">
        <v>486</v>
      </c>
      <c r="C6233" s="203" t="s">
        <v>1376</v>
      </c>
      <c r="D6233" s="129" t="s">
        <v>567</v>
      </c>
      <c r="E6233" s="202" t="s">
        <v>1666</v>
      </c>
      <c r="F6233" s="227" t="s">
        <v>475</v>
      </c>
      <c r="G6233" s="259">
        <v>0.6</v>
      </c>
      <c r="H6233" s="361" t="s">
        <v>1378</v>
      </c>
      <c r="I6233" s="359" t="s">
        <v>1384</v>
      </c>
      <c r="J6233" s="359" t="s">
        <v>1380</v>
      </c>
      <c r="K6233" s="359" t="s">
        <v>9</v>
      </c>
      <c r="L6233" s="359" t="s">
        <v>1381</v>
      </c>
      <c r="M6233" s="369">
        <v>2001</v>
      </c>
      <c r="N6233" s="205">
        <v>38812</v>
      </c>
      <c r="O6233" s="203"/>
    </row>
    <row r="6234" spans="1:15" ht="27.75" hidden="1" customHeight="1" x14ac:dyDescent="0.25">
      <c r="A6234" s="226" t="s">
        <v>2217</v>
      </c>
      <c r="B6234" s="227" t="s">
        <v>486</v>
      </c>
      <c r="C6234" s="203" t="s">
        <v>1376</v>
      </c>
      <c r="D6234" s="129" t="s">
        <v>567</v>
      </c>
      <c r="E6234" s="202" t="s">
        <v>1666</v>
      </c>
      <c r="F6234" s="227" t="s">
        <v>475</v>
      </c>
      <c r="G6234" s="259">
        <v>0.2</v>
      </c>
      <c r="H6234" s="361" t="s">
        <v>1378</v>
      </c>
      <c r="I6234" s="359" t="s">
        <v>1385</v>
      </c>
      <c r="J6234" s="359" t="s">
        <v>1380</v>
      </c>
      <c r="K6234" s="359" t="s">
        <v>9</v>
      </c>
      <c r="L6234" s="359" t="s">
        <v>1381</v>
      </c>
      <c r="M6234" s="369">
        <v>2001</v>
      </c>
      <c r="N6234" s="205">
        <v>38812</v>
      </c>
      <c r="O6234" s="203"/>
    </row>
    <row r="6235" spans="1:15" ht="27.75" hidden="1" customHeight="1" x14ac:dyDescent="0.25">
      <c r="A6235" s="226" t="s">
        <v>2217</v>
      </c>
      <c r="B6235" s="227" t="s">
        <v>486</v>
      </c>
      <c r="C6235" s="203" t="s">
        <v>1376</v>
      </c>
      <c r="D6235" s="226" t="s">
        <v>490</v>
      </c>
      <c r="E6235" s="202" t="s">
        <v>1667</v>
      </c>
      <c r="F6235" s="227" t="s">
        <v>475</v>
      </c>
      <c r="G6235" s="259">
        <v>7.3</v>
      </c>
      <c r="H6235" s="361" t="s">
        <v>1378</v>
      </c>
      <c r="I6235" s="359" t="s">
        <v>1379</v>
      </c>
      <c r="J6235" s="359" t="s">
        <v>1380</v>
      </c>
      <c r="K6235" s="359" t="s">
        <v>9</v>
      </c>
      <c r="L6235" s="359" t="s">
        <v>1381</v>
      </c>
      <c r="M6235" s="368">
        <v>2002</v>
      </c>
      <c r="N6235" s="205">
        <v>38812</v>
      </c>
      <c r="O6235" s="203"/>
    </row>
    <row r="6236" spans="1:15" ht="27.75" hidden="1" customHeight="1" x14ac:dyDescent="0.25">
      <c r="A6236" s="226" t="s">
        <v>2217</v>
      </c>
      <c r="B6236" s="227" t="s">
        <v>486</v>
      </c>
      <c r="C6236" s="203" t="s">
        <v>1376</v>
      </c>
      <c r="D6236" s="226" t="s">
        <v>490</v>
      </c>
      <c r="E6236" s="202" t="s">
        <v>1667</v>
      </c>
      <c r="F6236" s="227" t="s">
        <v>475</v>
      </c>
      <c r="G6236" s="259">
        <v>3.39</v>
      </c>
      <c r="H6236" s="361" t="s">
        <v>1378</v>
      </c>
      <c r="I6236" s="359" t="s">
        <v>1382</v>
      </c>
      <c r="J6236" s="359" t="s">
        <v>1380</v>
      </c>
      <c r="K6236" s="359" t="s">
        <v>9</v>
      </c>
      <c r="L6236" s="359" t="s">
        <v>1381</v>
      </c>
      <c r="M6236" s="368">
        <v>2002</v>
      </c>
      <c r="N6236" s="205">
        <v>38812</v>
      </c>
      <c r="O6236" s="203"/>
    </row>
    <row r="6237" spans="1:15" ht="27.75" hidden="1" customHeight="1" x14ac:dyDescent="0.25">
      <c r="A6237" s="226" t="s">
        <v>2217</v>
      </c>
      <c r="B6237" s="227" t="s">
        <v>486</v>
      </c>
      <c r="C6237" s="203" t="s">
        <v>1376</v>
      </c>
      <c r="D6237" s="226" t="s">
        <v>490</v>
      </c>
      <c r="E6237" s="202" t="s">
        <v>1667</v>
      </c>
      <c r="F6237" s="227" t="s">
        <v>475</v>
      </c>
      <c r="G6237" s="259">
        <v>2.34</v>
      </c>
      <c r="H6237" s="361" t="s">
        <v>1378</v>
      </c>
      <c r="I6237" s="359" t="s">
        <v>1383</v>
      </c>
      <c r="J6237" s="359" t="s">
        <v>1380</v>
      </c>
      <c r="K6237" s="359" t="s">
        <v>9</v>
      </c>
      <c r="L6237" s="359" t="s">
        <v>1381</v>
      </c>
      <c r="M6237" s="368">
        <v>2002</v>
      </c>
      <c r="N6237" s="205">
        <v>38812</v>
      </c>
      <c r="O6237" s="203"/>
    </row>
    <row r="6238" spans="1:15" ht="27.75" hidden="1" customHeight="1" x14ac:dyDescent="0.25">
      <c r="A6238" s="226" t="s">
        <v>2217</v>
      </c>
      <c r="B6238" s="227" t="s">
        <v>486</v>
      </c>
      <c r="C6238" s="203" t="s">
        <v>1376</v>
      </c>
      <c r="D6238" s="226" t="s">
        <v>490</v>
      </c>
      <c r="E6238" s="202" t="s">
        <v>1667</v>
      </c>
      <c r="F6238" s="227" t="s">
        <v>475</v>
      </c>
      <c r="G6238" s="259">
        <v>1.37</v>
      </c>
      <c r="H6238" s="361" t="s">
        <v>1378</v>
      </c>
      <c r="I6238" s="359" t="s">
        <v>1384</v>
      </c>
      <c r="J6238" s="359" t="s">
        <v>1380</v>
      </c>
      <c r="K6238" s="359" t="s">
        <v>9</v>
      </c>
      <c r="L6238" s="359" t="s">
        <v>1381</v>
      </c>
      <c r="M6238" s="368">
        <v>2002</v>
      </c>
      <c r="N6238" s="205">
        <v>38812</v>
      </c>
      <c r="O6238" s="203"/>
    </row>
    <row r="6239" spans="1:15" ht="27.75" hidden="1" customHeight="1" x14ac:dyDescent="0.25">
      <c r="A6239" s="226" t="s">
        <v>2217</v>
      </c>
      <c r="B6239" s="227" t="s">
        <v>486</v>
      </c>
      <c r="C6239" s="203" t="s">
        <v>1376</v>
      </c>
      <c r="D6239" s="226" t="s">
        <v>490</v>
      </c>
      <c r="E6239" s="202" t="s">
        <v>1667</v>
      </c>
      <c r="F6239" s="227" t="s">
        <v>475</v>
      </c>
      <c r="G6239" s="259">
        <v>1.05</v>
      </c>
      <c r="H6239" s="361" t="s">
        <v>1378</v>
      </c>
      <c r="I6239" s="359" t="s">
        <v>1385</v>
      </c>
      <c r="J6239" s="359" t="s">
        <v>1380</v>
      </c>
      <c r="K6239" s="359" t="s">
        <v>9</v>
      </c>
      <c r="L6239" s="359" t="s">
        <v>1381</v>
      </c>
      <c r="M6239" s="368">
        <v>2002</v>
      </c>
      <c r="N6239" s="205">
        <v>38812</v>
      </c>
      <c r="O6239" s="203"/>
    </row>
    <row r="6240" spans="1:15" ht="27.75" hidden="1" customHeight="1" x14ac:dyDescent="0.25">
      <c r="A6240" s="226" t="s">
        <v>2217</v>
      </c>
      <c r="B6240" s="227" t="s">
        <v>486</v>
      </c>
      <c r="C6240" s="203" t="s">
        <v>1376</v>
      </c>
      <c r="D6240" s="226" t="s">
        <v>474</v>
      </c>
      <c r="E6240" s="202" t="s">
        <v>1667</v>
      </c>
      <c r="F6240" s="227" t="s">
        <v>475</v>
      </c>
      <c r="G6240" s="259">
        <v>7.31</v>
      </c>
      <c r="H6240" s="361" t="s">
        <v>1378</v>
      </c>
      <c r="I6240" s="359" t="s">
        <v>1379</v>
      </c>
      <c r="J6240" s="359" t="s">
        <v>1380</v>
      </c>
      <c r="K6240" s="359" t="s">
        <v>9</v>
      </c>
      <c r="L6240" s="359" t="s">
        <v>1381</v>
      </c>
      <c r="M6240" s="368">
        <v>2002</v>
      </c>
      <c r="N6240" s="205">
        <v>38812</v>
      </c>
      <c r="O6240" s="203"/>
    </row>
    <row r="6241" spans="1:15" ht="27.75" hidden="1" customHeight="1" x14ac:dyDescent="0.25">
      <c r="A6241" s="226" t="s">
        <v>2217</v>
      </c>
      <c r="B6241" s="227" t="s">
        <v>486</v>
      </c>
      <c r="C6241" s="203" t="s">
        <v>1376</v>
      </c>
      <c r="D6241" s="226" t="s">
        <v>474</v>
      </c>
      <c r="E6241" s="202" t="s">
        <v>1667</v>
      </c>
      <c r="F6241" s="227" t="s">
        <v>475</v>
      </c>
      <c r="G6241" s="259">
        <v>3.4</v>
      </c>
      <c r="H6241" s="361" t="s">
        <v>1378</v>
      </c>
      <c r="I6241" s="359" t="s">
        <v>1382</v>
      </c>
      <c r="J6241" s="359" t="s">
        <v>1380</v>
      </c>
      <c r="K6241" s="359" t="s">
        <v>9</v>
      </c>
      <c r="L6241" s="359" t="s">
        <v>1381</v>
      </c>
      <c r="M6241" s="368">
        <v>2002</v>
      </c>
      <c r="N6241" s="205">
        <v>38812</v>
      </c>
      <c r="O6241" s="203"/>
    </row>
    <row r="6242" spans="1:15" ht="27.75" hidden="1" customHeight="1" x14ac:dyDescent="0.25">
      <c r="A6242" s="226" t="s">
        <v>2217</v>
      </c>
      <c r="B6242" s="227" t="s">
        <v>486</v>
      </c>
      <c r="C6242" s="203" t="s">
        <v>1376</v>
      </c>
      <c r="D6242" s="226" t="s">
        <v>474</v>
      </c>
      <c r="E6242" s="202" t="s">
        <v>1667</v>
      </c>
      <c r="F6242" s="227" t="s">
        <v>475</v>
      </c>
      <c r="G6242" s="259">
        <v>2.35</v>
      </c>
      <c r="H6242" s="361" t="s">
        <v>1378</v>
      </c>
      <c r="I6242" s="359" t="s">
        <v>1383</v>
      </c>
      <c r="J6242" s="359" t="s">
        <v>1380</v>
      </c>
      <c r="K6242" s="359" t="s">
        <v>9</v>
      </c>
      <c r="L6242" s="359" t="s">
        <v>1381</v>
      </c>
      <c r="M6242" s="368">
        <v>2002</v>
      </c>
      <c r="N6242" s="205">
        <v>38812</v>
      </c>
      <c r="O6242" s="203"/>
    </row>
    <row r="6243" spans="1:15" ht="27.75" hidden="1" customHeight="1" x14ac:dyDescent="0.25">
      <c r="A6243" s="226" t="s">
        <v>2217</v>
      </c>
      <c r="B6243" s="227" t="s">
        <v>486</v>
      </c>
      <c r="C6243" s="203" t="s">
        <v>1376</v>
      </c>
      <c r="D6243" s="226" t="s">
        <v>474</v>
      </c>
      <c r="E6243" s="202" t="s">
        <v>1667</v>
      </c>
      <c r="F6243" s="227" t="s">
        <v>475</v>
      </c>
      <c r="G6243" s="259">
        <v>1.38</v>
      </c>
      <c r="H6243" s="361" t="s">
        <v>1378</v>
      </c>
      <c r="I6243" s="359" t="s">
        <v>1384</v>
      </c>
      <c r="J6243" s="359" t="s">
        <v>1380</v>
      </c>
      <c r="K6243" s="359" t="s">
        <v>9</v>
      </c>
      <c r="L6243" s="359" t="s">
        <v>1381</v>
      </c>
      <c r="M6243" s="368">
        <v>2002</v>
      </c>
      <c r="N6243" s="205">
        <v>38812</v>
      </c>
      <c r="O6243" s="203"/>
    </row>
    <row r="6244" spans="1:15" ht="27.75" hidden="1" customHeight="1" x14ac:dyDescent="0.25">
      <c r="A6244" s="226" t="s">
        <v>2217</v>
      </c>
      <c r="B6244" s="227" t="s">
        <v>486</v>
      </c>
      <c r="C6244" s="203" t="s">
        <v>1376</v>
      </c>
      <c r="D6244" s="226" t="s">
        <v>474</v>
      </c>
      <c r="E6244" s="202" t="s">
        <v>1667</v>
      </c>
      <c r="F6244" s="227" t="s">
        <v>475</v>
      </c>
      <c r="G6244" s="259">
        <v>1.05</v>
      </c>
      <c r="H6244" s="361" t="s">
        <v>1378</v>
      </c>
      <c r="I6244" s="359" t="s">
        <v>1385</v>
      </c>
      <c r="J6244" s="359" t="s">
        <v>1380</v>
      </c>
      <c r="K6244" s="359" t="s">
        <v>9</v>
      </c>
      <c r="L6244" s="359" t="s">
        <v>1381</v>
      </c>
      <c r="M6244" s="368">
        <v>2002</v>
      </c>
      <c r="N6244" s="205">
        <v>38812</v>
      </c>
      <c r="O6244" s="203"/>
    </row>
    <row r="6245" spans="1:15" ht="27.75" hidden="1" customHeight="1" x14ac:dyDescent="0.25">
      <c r="A6245" s="203" t="s">
        <v>2217</v>
      </c>
      <c r="B6245" s="202" t="s">
        <v>486</v>
      </c>
      <c r="C6245" s="203" t="s">
        <v>1668</v>
      </c>
      <c r="D6245" s="202" t="s">
        <v>474</v>
      </c>
      <c r="E6245" s="202" t="s">
        <v>1667</v>
      </c>
      <c r="F6245" s="202" t="s">
        <v>475</v>
      </c>
      <c r="G6245" s="253">
        <v>26.51</v>
      </c>
      <c r="H6245" s="361" t="s">
        <v>488</v>
      </c>
      <c r="I6245" s="359" t="s">
        <v>1379</v>
      </c>
      <c r="J6245" s="359" t="s">
        <v>1380</v>
      </c>
      <c r="K6245" s="359" t="s">
        <v>22</v>
      </c>
      <c r="L6245" s="359" t="s">
        <v>1392</v>
      </c>
      <c r="M6245" s="368">
        <v>2008</v>
      </c>
      <c r="N6245" s="205">
        <v>41054</v>
      </c>
      <c r="O6245" s="203"/>
    </row>
    <row r="6246" spans="1:15" ht="27.75" hidden="1" customHeight="1" x14ac:dyDescent="0.25">
      <c r="A6246" s="203" t="s">
        <v>2217</v>
      </c>
      <c r="B6246" s="202" t="s">
        <v>486</v>
      </c>
      <c r="C6246" s="203" t="s">
        <v>1668</v>
      </c>
      <c r="D6246" s="202" t="s">
        <v>474</v>
      </c>
      <c r="E6246" s="202" t="s">
        <v>1667</v>
      </c>
      <c r="F6246" s="202" t="s">
        <v>475</v>
      </c>
      <c r="G6246" s="253">
        <v>11.15</v>
      </c>
      <c r="H6246" s="361" t="s">
        <v>488</v>
      </c>
      <c r="I6246" s="359" t="s">
        <v>1382</v>
      </c>
      <c r="J6246" s="359" t="s">
        <v>1380</v>
      </c>
      <c r="K6246" s="359" t="s">
        <v>22</v>
      </c>
      <c r="L6246" s="359" t="s">
        <v>1392</v>
      </c>
      <c r="M6246" s="368">
        <v>2008</v>
      </c>
      <c r="N6246" s="205">
        <v>41054</v>
      </c>
      <c r="O6246" s="203"/>
    </row>
    <row r="6247" spans="1:15" ht="27.75" hidden="1" customHeight="1" x14ac:dyDescent="0.25">
      <c r="A6247" s="203" t="s">
        <v>2217</v>
      </c>
      <c r="B6247" s="202" t="s">
        <v>486</v>
      </c>
      <c r="C6247" s="203" t="s">
        <v>1668</v>
      </c>
      <c r="D6247" s="202" t="s">
        <v>474</v>
      </c>
      <c r="E6247" s="202" t="s">
        <v>1667</v>
      </c>
      <c r="F6247" s="202" t="s">
        <v>475</v>
      </c>
      <c r="G6247" s="253">
        <v>7.21</v>
      </c>
      <c r="H6247" s="361" t="s">
        <v>488</v>
      </c>
      <c r="I6247" s="359" t="s">
        <v>1383</v>
      </c>
      <c r="J6247" s="359" t="s">
        <v>1380</v>
      </c>
      <c r="K6247" s="359" t="s">
        <v>22</v>
      </c>
      <c r="L6247" s="359" t="s">
        <v>1392</v>
      </c>
      <c r="M6247" s="368">
        <v>2008</v>
      </c>
      <c r="N6247" s="205">
        <v>41054</v>
      </c>
      <c r="O6247" s="203"/>
    </row>
    <row r="6248" spans="1:15" ht="27.75" hidden="1" customHeight="1" x14ac:dyDescent="0.25">
      <c r="A6248" s="203" t="s">
        <v>2217</v>
      </c>
      <c r="B6248" s="202" t="s">
        <v>486</v>
      </c>
      <c r="C6248" s="203" t="s">
        <v>1668</v>
      </c>
      <c r="D6248" s="202" t="s">
        <v>474</v>
      </c>
      <c r="E6248" s="202" t="s">
        <v>1667</v>
      </c>
      <c r="F6248" s="202" t="s">
        <v>475</v>
      </c>
      <c r="G6248" s="253">
        <v>5.13</v>
      </c>
      <c r="H6248" s="361" t="s">
        <v>488</v>
      </c>
      <c r="I6248" s="359" t="s">
        <v>1384</v>
      </c>
      <c r="J6248" s="359" t="s">
        <v>1380</v>
      </c>
      <c r="K6248" s="359" t="s">
        <v>22</v>
      </c>
      <c r="L6248" s="359" t="s">
        <v>1392</v>
      </c>
      <c r="M6248" s="368">
        <v>2008</v>
      </c>
      <c r="N6248" s="205">
        <v>41054</v>
      </c>
      <c r="O6248" s="203"/>
    </row>
    <row r="6249" spans="1:15" ht="27.75" hidden="1" customHeight="1" x14ac:dyDescent="0.25">
      <c r="A6249" s="203" t="s">
        <v>2217</v>
      </c>
      <c r="B6249" s="202" t="s">
        <v>486</v>
      </c>
      <c r="C6249" s="203" t="s">
        <v>1668</v>
      </c>
      <c r="D6249" s="202" t="s">
        <v>474</v>
      </c>
      <c r="E6249" s="202" t="s">
        <v>1667</v>
      </c>
      <c r="F6249" s="202" t="s">
        <v>475</v>
      </c>
      <c r="G6249" s="253">
        <v>4.33</v>
      </c>
      <c r="H6249" s="361" t="s">
        <v>488</v>
      </c>
      <c r="I6249" s="359" t="s">
        <v>1385</v>
      </c>
      <c r="J6249" s="359" t="s">
        <v>1380</v>
      </c>
      <c r="K6249" s="359" t="s">
        <v>22</v>
      </c>
      <c r="L6249" s="359" t="s">
        <v>1392</v>
      </c>
      <c r="M6249" s="368">
        <v>2008</v>
      </c>
      <c r="N6249" s="205">
        <v>41054</v>
      </c>
      <c r="O6249" s="203"/>
    </row>
    <row r="6250" spans="1:15" ht="27.75" hidden="1" customHeight="1" x14ac:dyDescent="0.25">
      <c r="A6250" s="203" t="s">
        <v>2217</v>
      </c>
      <c r="B6250" s="202" t="s">
        <v>486</v>
      </c>
      <c r="C6250" s="203" t="s">
        <v>1668</v>
      </c>
      <c r="D6250" s="202" t="s">
        <v>494</v>
      </c>
      <c r="E6250" s="202" t="s">
        <v>1666</v>
      </c>
      <c r="F6250" s="202" t="s">
        <v>475</v>
      </c>
      <c r="G6250" s="253">
        <v>26.17</v>
      </c>
      <c r="H6250" s="361" t="s">
        <v>488</v>
      </c>
      <c r="I6250" s="359" t="s">
        <v>1379</v>
      </c>
      <c r="J6250" s="359" t="s">
        <v>1380</v>
      </c>
      <c r="K6250" s="359" t="s">
        <v>22</v>
      </c>
      <c r="L6250" s="359" t="s">
        <v>1392</v>
      </c>
      <c r="M6250" s="368">
        <v>2008</v>
      </c>
      <c r="N6250" s="205">
        <v>41054</v>
      </c>
      <c r="O6250" s="203"/>
    </row>
    <row r="6251" spans="1:15" ht="27.75" hidden="1" customHeight="1" x14ac:dyDescent="0.25">
      <c r="A6251" s="203" t="s">
        <v>2217</v>
      </c>
      <c r="B6251" s="202" t="s">
        <v>486</v>
      </c>
      <c r="C6251" s="203" t="s">
        <v>1668</v>
      </c>
      <c r="D6251" s="202" t="s">
        <v>494</v>
      </c>
      <c r="E6251" s="202" t="s">
        <v>1666</v>
      </c>
      <c r="F6251" s="202" t="s">
        <v>475</v>
      </c>
      <c r="G6251" s="253">
        <v>10.34</v>
      </c>
      <c r="H6251" s="361" t="s">
        <v>488</v>
      </c>
      <c r="I6251" s="359" t="s">
        <v>1382</v>
      </c>
      <c r="J6251" s="359" t="s">
        <v>1380</v>
      </c>
      <c r="K6251" s="359" t="s">
        <v>22</v>
      </c>
      <c r="L6251" s="359" t="s">
        <v>1392</v>
      </c>
      <c r="M6251" s="368">
        <v>2008</v>
      </c>
      <c r="N6251" s="205">
        <v>41054</v>
      </c>
      <c r="O6251" s="203"/>
    </row>
    <row r="6252" spans="1:15" ht="27.75" hidden="1" customHeight="1" x14ac:dyDescent="0.25">
      <c r="A6252" s="203" t="s">
        <v>2217</v>
      </c>
      <c r="B6252" s="202" t="s">
        <v>486</v>
      </c>
      <c r="C6252" s="203" t="s">
        <v>1668</v>
      </c>
      <c r="D6252" s="202" t="s">
        <v>494</v>
      </c>
      <c r="E6252" s="202" t="s">
        <v>1666</v>
      </c>
      <c r="F6252" s="202" t="s">
        <v>475</v>
      </c>
      <c r="G6252" s="253">
        <v>3.96</v>
      </c>
      <c r="H6252" s="361" t="s">
        <v>488</v>
      </c>
      <c r="I6252" s="359" t="s">
        <v>1383</v>
      </c>
      <c r="J6252" s="359" t="s">
        <v>1380</v>
      </c>
      <c r="K6252" s="359" t="s">
        <v>22</v>
      </c>
      <c r="L6252" s="359" t="s">
        <v>1392</v>
      </c>
      <c r="M6252" s="368">
        <v>2008</v>
      </c>
      <c r="N6252" s="205">
        <v>41054</v>
      </c>
      <c r="O6252" s="203"/>
    </row>
    <row r="6253" spans="1:15" ht="27.75" hidden="1" customHeight="1" x14ac:dyDescent="0.25">
      <c r="A6253" s="203" t="s">
        <v>2217</v>
      </c>
      <c r="B6253" s="202" t="s">
        <v>486</v>
      </c>
      <c r="C6253" s="203" t="s">
        <v>1668</v>
      </c>
      <c r="D6253" s="202" t="s">
        <v>494</v>
      </c>
      <c r="E6253" s="202" t="s">
        <v>1666</v>
      </c>
      <c r="F6253" s="202" t="s">
        <v>475</v>
      </c>
      <c r="G6253" s="253">
        <v>1.81</v>
      </c>
      <c r="H6253" s="361" t="s">
        <v>488</v>
      </c>
      <c r="I6253" s="359" t="s">
        <v>1384</v>
      </c>
      <c r="J6253" s="359" t="s">
        <v>1380</v>
      </c>
      <c r="K6253" s="359" t="s">
        <v>22</v>
      </c>
      <c r="L6253" s="359" t="s">
        <v>1392</v>
      </c>
      <c r="M6253" s="368">
        <v>2008</v>
      </c>
      <c r="N6253" s="205">
        <v>41054</v>
      </c>
      <c r="O6253" s="203"/>
    </row>
    <row r="6254" spans="1:15" ht="27.75" hidden="1" customHeight="1" x14ac:dyDescent="0.25">
      <c r="A6254" s="203" t="s">
        <v>2217</v>
      </c>
      <c r="B6254" s="202" t="s">
        <v>486</v>
      </c>
      <c r="C6254" s="203" t="s">
        <v>1668</v>
      </c>
      <c r="D6254" s="202" t="s">
        <v>494</v>
      </c>
      <c r="E6254" s="202" t="s">
        <v>1666</v>
      </c>
      <c r="F6254" s="202" t="s">
        <v>475</v>
      </c>
      <c r="G6254" s="253">
        <v>0.95</v>
      </c>
      <c r="H6254" s="361" t="s">
        <v>488</v>
      </c>
      <c r="I6254" s="359" t="s">
        <v>1385</v>
      </c>
      <c r="J6254" s="359" t="s">
        <v>1380</v>
      </c>
      <c r="K6254" s="359" t="s">
        <v>22</v>
      </c>
      <c r="L6254" s="359" t="s">
        <v>1392</v>
      </c>
      <c r="M6254" s="368">
        <v>2008</v>
      </c>
      <c r="N6254" s="205">
        <v>41054</v>
      </c>
      <c r="O6254" s="203"/>
    </row>
    <row r="6255" spans="1:15" ht="27.75" hidden="1" customHeight="1" x14ac:dyDescent="0.25">
      <c r="A6255" s="203" t="s">
        <v>2217</v>
      </c>
      <c r="B6255" s="202" t="s">
        <v>486</v>
      </c>
      <c r="C6255" s="203" t="s">
        <v>1668</v>
      </c>
      <c r="D6255" s="202" t="s">
        <v>492</v>
      </c>
      <c r="E6255" s="202" t="s">
        <v>1666</v>
      </c>
      <c r="F6255" s="202" t="s">
        <v>475</v>
      </c>
      <c r="G6255" s="253">
        <v>4.95</v>
      </c>
      <c r="H6255" s="361" t="s">
        <v>488</v>
      </c>
      <c r="I6255" s="359" t="s">
        <v>1379</v>
      </c>
      <c r="J6255" s="359" t="s">
        <v>1380</v>
      </c>
      <c r="K6255" s="359" t="s">
        <v>22</v>
      </c>
      <c r="L6255" s="359" t="s">
        <v>1392</v>
      </c>
      <c r="M6255" s="368">
        <v>2008</v>
      </c>
      <c r="N6255" s="205">
        <v>41054</v>
      </c>
      <c r="O6255" s="203"/>
    </row>
    <row r="6256" spans="1:15" ht="27.75" hidden="1" customHeight="1" x14ac:dyDescent="0.25">
      <c r="A6256" s="203" t="s">
        <v>2217</v>
      </c>
      <c r="B6256" s="202" t="s">
        <v>486</v>
      </c>
      <c r="C6256" s="203" t="s">
        <v>1668</v>
      </c>
      <c r="D6256" s="202" t="s">
        <v>492</v>
      </c>
      <c r="E6256" s="202" t="s">
        <v>1666</v>
      </c>
      <c r="F6256" s="202" t="s">
        <v>475</v>
      </c>
      <c r="G6256" s="253">
        <v>2.0699999999999998</v>
      </c>
      <c r="H6256" s="361" t="s">
        <v>488</v>
      </c>
      <c r="I6256" s="359" t="s">
        <v>1382</v>
      </c>
      <c r="J6256" s="359" t="s">
        <v>1380</v>
      </c>
      <c r="K6256" s="359" t="s">
        <v>22</v>
      </c>
      <c r="L6256" s="359" t="s">
        <v>1392</v>
      </c>
      <c r="M6256" s="368">
        <v>2008</v>
      </c>
      <c r="N6256" s="205">
        <v>41054</v>
      </c>
      <c r="O6256" s="203"/>
    </row>
    <row r="6257" spans="1:15" ht="27.75" hidden="1" customHeight="1" x14ac:dyDescent="0.25">
      <c r="A6257" s="203" t="s">
        <v>2217</v>
      </c>
      <c r="B6257" s="202" t="s">
        <v>486</v>
      </c>
      <c r="C6257" s="203" t="s">
        <v>1668</v>
      </c>
      <c r="D6257" s="202" t="s">
        <v>492</v>
      </c>
      <c r="E6257" s="202" t="s">
        <v>1666</v>
      </c>
      <c r="F6257" s="202" t="s">
        <v>475</v>
      </c>
      <c r="G6257" s="253">
        <v>1</v>
      </c>
      <c r="H6257" s="361" t="s">
        <v>488</v>
      </c>
      <c r="I6257" s="359" t="s">
        <v>1383</v>
      </c>
      <c r="J6257" s="359" t="s">
        <v>1380</v>
      </c>
      <c r="K6257" s="359" t="s">
        <v>22</v>
      </c>
      <c r="L6257" s="359" t="s">
        <v>1392</v>
      </c>
      <c r="M6257" s="368">
        <v>2008</v>
      </c>
      <c r="N6257" s="205">
        <v>41054</v>
      </c>
      <c r="O6257" s="203"/>
    </row>
    <row r="6258" spans="1:15" ht="27.75" hidden="1" customHeight="1" x14ac:dyDescent="0.25">
      <c r="A6258" s="203" t="s">
        <v>2217</v>
      </c>
      <c r="B6258" s="202" t="s">
        <v>486</v>
      </c>
      <c r="C6258" s="203" t="s">
        <v>1668</v>
      </c>
      <c r="D6258" s="202" t="s">
        <v>492</v>
      </c>
      <c r="E6258" s="202" t="s">
        <v>1666</v>
      </c>
      <c r="F6258" s="202" t="s">
        <v>475</v>
      </c>
      <c r="G6258" s="253">
        <v>0.35</v>
      </c>
      <c r="H6258" s="361" t="s">
        <v>488</v>
      </c>
      <c r="I6258" s="359" t="s">
        <v>1384</v>
      </c>
      <c r="J6258" s="359" t="s">
        <v>1380</v>
      </c>
      <c r="K6258" s="359" t="s">
        <v>22</v>
      </c>
      <c r="L6258" s="359" t="s">
        <v>1392</v>
      </c>
      <c r="M6258" s="368">
        <v>2008</v>
      </c>
      <c r="N6258" s="205">
        <v>41054</v>
      </c>
      <c r="O6258" s="203"/>
    </row>
    <row r="6259" spans="1:15" ht="27.75" hidden="1" customHeight="1" x14ac:dyDescent="0.25">
      <c r="A6259" s="203" t="s">
        <v>2217</v>
      </c>
      <c r="B6259" s="202" t="s">
        <v>486</v>
      </c>
      <c r="C6259" s="203" t="s">
        <v>1668</v>
      </c>
      <c r="D6259" s="202" t="s">
        <v>492</v>
      </c>
      <c r="E6259" s="202" t="s">
        <v>1666</v>
      </c>
      <c r="F6259" s="202" t="s">
        <v>475</v>
      </c>
      <c r="G6259" s="253">
        <v>0.13</v>
      </c>
      <c r="H6259" s="361" t="s">
        <v>488</v>
      </c>
      <c r="I6259" s="359" t="s">
        <v>1385</v>
      </c>
      <c r="J6259" s="359" t="s">
        <v>1380</v>
      </c>
      <c r="K6259" s="359" t="s">
        <v>22</v>
      </c>
      <c r="L6259" s="359" t="s">
        <v>1392</v>
      </c>
      <c r="M6259" s="368">
        <v>2008</v>
      </c>
      <c r="N6259" s="205">
        <v>41054</v>
      </c>
      <c r="O6259" s="203"/>
    </row>
    <row r="6260" spans="1:15" ht="27.75" hidden="1" customHeight="1" x14ac:dyDescent="0.25">
      <c r="A6260" s="203" t="s">
        <v>2217</v>
      </c>
      <c r="B6260" s="202" t="s">
        <v>486</v>
      </c>
      <c r="C6260" s="203" t="s">
        <v>1668</v>
      </c>
      <c r="D6260" s="202" t="s">
        <v>807</v>
      </c>
      <c r="E6260" s="202" t="s">
        <v>1890</v>
      </c>
      <c r="F6260" s="202" t="s">
        <v>475</v>
      </c>
      <c r="G6260" s="253">
        <v>9.48</v>
      </c>
      <c r="H6260" s="361" t="s">
        <v>488</v>
      </c>
      <c r="I6260" s="359" t="s">
        <v>1379</v>
      </c>
      <c r="J6260" s="359" t="s">
        <v>1596</v>
      </c>
      <c r="K6260" s="359" t="s">
        <v>22</v>
      </c>
      <c r="L6260" s="359" t="s">
        <v>1392</v>
      </c>
      <c r="M6260" s="368">
        <v>2008</v>
      </c>
      <c r="N6260" s="205">
        <v>41054</v>
      </c>
      <c r="O6260" s="203" t="s">
        <v>1597</v>
      </c>
    </row>
    <row r="6261" spans="1:15" ht="27.75" hidden="1" customHeight="1" x14ac:dyDescent="0.25">
      <c r="A6261" s="203" t="s">
        <v>2217</v>
      </c>
      <c r="B6261" s="202" t="s">
        <v>486</v>
      </c>
      <c r="C6261" s="203" t="s">
        <v>1668</v>
      </c>
      <c r="D6261" s="202" t="s">
        <v>807</v>
      </c>
      <c r="E6261" s="202" t="s">
        <v>1890</v>
      </c>
      <c r="F6261" s="202" t="s">
        <v>475</v>
      </c>
      <c r="G6261" s="253">
        <v>5.1100000000000003</v>
      </c>
      <c r="H6261" s="361" t="s">
        <v>488</v>
      </c>
      <c r="I6261" s="359" t="s">
        <v>1382</v>
      </c>
      <c r="J6261" s="359" t="s">
        <v>1596</v>
      </c>
      <c r="K6261" s="359" t="s">
        <v>22</v>
      </c>
      <c r="L6261" s="359" t="s">
        <v>1392</v>
      </c>
      <c r="M6261" s="368">
        <v>2008</v>
      </c>
      <c r="N6261" s="205">
        <v>41054</v>
      </c>
      <c r="O6261" s="203" t="s">
        <v>1597</v>
      </c>
    </row>
    <row r="6262" spans="1:15" ht="27.75" hidden="1" customHeight="1" x14ac:dyDescent="0.25">
      <c r="A6262" s="203" t="s">
        <v>2217</v>
      </c>
      <c r="B6262" s="202" t="s">
        <v>486</v>
      </c>
      <c r="C6262" s="203" t="s">
        <v>1668</v>
      </c>
      <c r="D6262" s="202" t="s">
        <v>807</v>
      </c>
      <c r="E6262" s="202" t="s">
        <v>1890</v>
      </c>
      <c r="F6262" s="202" t="s">
        <v>475</v>
      </c>
      <c r="G6262" s="253">
        <v>2.63</v>
      </c>
      <c r="H6262" s="361" t="s">
        <v>488</v>
      </c>
      <c r="I6262" s="359" t="s">
        <v>1383</v>
      </c>
      <c r="J6262" s="359" t="s">
        <v>1596</v>
      </c>
      <c r="K6262" s="359" t="s">
        <v>22</v>
      </c>
      <c r="L6262" s="359" t="s">
        <v>1392</v>
      </c>
      <c r="M6262" s="368">
        <v>2008</v>
      </c>
      <c r="N6262" s="205">
        <v>41054</v>
      </c>
      <c r="O6262" s="203" t="s">
        <v>1597</v>
      </c>
    </row>
    <row r="6263" spans="1:15" ht="27.75" hidden="1" customHeight="1" x14ac:dyDescent="0.25">
      <c r="A6263" s="203" t="s">
        <v>2217</v>
      </c>
      <c r="B6263" s="202" t="s">
        <v>486</v>
      </c>
      <c r="C6263" s="203" t="s">
        <v>1668</v>
      </c>
      <c r="D6263" s="202" t="s">
        <v>807</v>
      </c>
      <c r="E6263" s="202" t="s">
        <v>1890</v>
      </c>
      <c r="F6263" s="202" t="s">
        <v>475</v>
      </c>
      <c r="G6263" s="253">
        <v>1.2</v>
      </c>
      <c r="H6263" s="361" t="s">
        <v>488</v>
      </c>
      <c r="I6263" s="359" t="s">
        <v>1384</v>
      </c>
      <c r="J6263" s="359" t="s">
        <v>1596</v>
      </c>
      <c r="K6263" s="359" t="s">
        <v>22</v>
      </c>
      <c r="L6263" s="359" t="s">
        <v>1392</v>
      </c>
      <c r="M6263" s="368">
        <v>2008</v>
      </c>
      <c r="N6263" s="205">
        <v>41054</v>
      </c>
      <c r="O6263" s="203" t="s">
        <v>1597</v>
      </c>
    </row>
    <row r="6264" spans="1:15" ht="27.75" hidden="1" customHeight="1" x14ac:dyDescent="0.25">
      <c r="A6264" s="203" t="s">
        <v>2217</v>
      </c>
      <c r="B6264" s="202" t="s">
        <v>486</v>
      </c>
      <c r="C6264" s="203" t="s">
        <v>1668</v>
      </c>
      <c r="D6264" s="202" t="s">
        <v>807</v>
      </c>
      <c r="E6264" s="202" t="s">
        <v>1890</v>
      </c>
      <c r="F6264" s="202" t="s">
        <v>475</v>
      </c>
      <c r="G6264" s="253">
        <v>0.73</v>
      </c>
      <c r="H6264" s="361" t="s">
        <v>488</v>
      </c>
      <c r="I6264" s="359" t="s">
        <v>1385</v>
      </c>
      <c r="J6264" s="359" t="s">
        <v>1596</v>
      </c>
      <c r="K6264" s="359" t="s">
        <v>22</v>
      </c>
      <c r="L6264" s="359" t="s">
        <v>1392</v>
      </c>
      <c r="M6264" s="368">
        <v>2008</v>
      </c>
      <c r="N6264" s="205">
        <v>41054</v>
      </c>
      <c r="O6264" s="203" t="s">
        <v>1597</v>
      </c>
    </row>
    <row r="6265" spans="1:15" ht="27.75" hidden="1" customHeight="1" x14ac:dyDescent="0.25">
      <c r="A6265" s="203" t="s">
        <v>2217</v>
      </c>
      <c r="B6265" s="202" t="s">
        <v>486</v>
      </c>
      <c r="C6265" s="203" t="s">
        <v>1668</v>
      </c>
      <c r="D6265" s="202" t="s">
        <v>506</v>
      </c>
      <c r="E6265" s="202" t="s">
        <v>1669</v>
      </c>
      <c r="F6265" s="202" t="s">
        <v>475</v>
      </c>
      <c r="G6265" s="253">
        <v>5.17</v>
      </c>
      <c r="H6265" s="361" t="s">
        <v>488</v>
      </c>
      <c r="I6265" s="359" t="s">
        <v>1379</v>
      </c>
      <c r="J6265" s="359" t="s">
        <v>1596</v>
      </c>
      <c r="K6265" s="359" t="s">
        <v>22</v>
      </c>
      <c r="L6265" s="359" t="s">
        <v>1392</v>
      </c>
      <c r="M6265" s="368">
        <v>2008</v>
      </c>
      <c r="N6265" s="205">
        <v>41054</v>
      </c>
      <c r="O6265" s="361" t="s">
        <v>1597</v>
      </c>
    </row>
    <row r="6266" spans="1:15" ht="27.75" hidden="1" customHeight="1" x14ac:dyDescent="0.25">
      <c r="A6266" s="203" t="s">
        <v>2217</v>
      </c>
      <c r="B6266" s="202" t="s">
        <v>486</v>
      </c>
      <c r="C6266" s="203" t="s">
        <v>1668</v>
      </c>
      <c r="D6266" s="202" t="s">
        <v>506</v>
      </c>
      <c r="E6266" s="202" t="s">
        <v>1669</v>
      </c>
      <c r="F6266" s="202" t="s">
        <v>475</v>
      </c>
      <c r="G6266" s="253">
        <v>2.79</v>
      </c>
      <c r="H6266" s="361" t="s">
        <v>488</v>
      </c>
      <c r="I6266" s="359" t="s">
        <v>1382</v>
      </c>
      <c r="J6266" s="359" t="s">
        <v>1596</v>
      </c>
      <c r="K6266" s="359" t="s">
        <v>22</v>
      </c>
      <c r="L6266" s="359" t="s">
        <v>1392</v>
      </c>
      <c r="M6266" s="368">
        <v>2008</v>
      </c>
      <c r="N6266" s="205">
        <v>41054</v>
      </c>
      <c r="O6266" s="361" t="s">
        <v>1597</v>
      </c>
    </row>
    <row r="6267" spans="1:15" ht="27.75" hidden="1" customHeight="1" x14ac:dyDescent="0.25">
      <c r="A6267" s="203" t="s">
        <v>2217</v>
      </c>
      <c r="B6267" s="202" t="s">
        <v>486</v>
      </c>
      <c r="C6267" s="203" t="s">
        <v>1668</v>
      </c>
      <c r="D6267" s="202" t="s">
        <v>506</v>
      </c>
      <c r="E6267" s="202" t="s">
        <v>1669</v>
      </c>
      <c r="F6267" s="202" t="s">
        <v>475</v>
      </c>
      <c r="G6267" s="253">
        <v>1.43</v>
      </c>
      <c r="H6267" s="361" t="s">
        <v>488</v>
      </c>
      <c r="I6267" s="359" t="s">
        <v>1383</v>
      </c>
      <c r="J6267" s="359" t="s">
        <v>1596</v>
      </c>
      <c r="K6267" s="359" t="s">
        <v>22</v>
      </c>
      <c r="L6267" s="359" t="s">
        <v>1392</v>
      </c>
      <c r="M6267" s="368">
        <v>2008</v>
      </c>
      <c r="N6267" s="205">
        <v>41054</v>
      </c>
      <c r="O6267" s="361" t="s">
        <v>1597</v>
      </c>
    </row>
    <row r="6268" spans="1:15" ht="27.75" hidden="1" customHeight="1" x14ac:dyDescent="0.25">
      <c r="A6268" s="203" t="s">
        <v>2217</v>
      </c>
      <c r="B6268" s="202" t="s">
        <v>486</v>
      </c>
      <c r="C6268" s="203" t="s">
        <v>1668</v>
      </c>
      <c r="D6268" s="202" t="s">
        <v>506</v>
      </c>
      <c r="E6268" s="202" t="s">
        <v>1669</v>
      </c>
      <c r="F6268" s="202" t="s">
        <v>475</v>
      </c>
      <c r="G6268" s="253">
        <v>0.65</v>
      </c>
      <c r="H6268" s="361" t="s">
        <v>488</v>
      </c>
      <c r="I6268" s="359" t="s">
        <v>1384</v>
      </c>
      <c r="J6268" s="359" t="s">
        <v>1596</v>
      </c>
      <c r="K6268" s="359" t="s">
        <v>22</v>
      </c>
      <c r="L6268" s="359" t="s">
        <v>1392</v>
      </c>
      <c r="M6268" s="368">
        <v>2008</v>
      </c>
      <c r="N6268" s="205">
        <v>41054</v>
      </c>
      <c r="O6268" s="361" t="s">
        <v>1597</v>
      </c>
    </row>
    <row r="6269" spans="1:15" ht="27.75" hidden="1" customHeight="1" x14ac:dyDescent="0.25">
      <c r="A6269" s="203" t="s">
        <v>2217</v>
      </c>
      <c r="B6269" s="202" t="s">
        <v>486</v>
      </c>
      <c r="C6269" s="203" t="s">
        <v>1668</v>
      </c>
      <c r="D6269" s="202" t="s">
        <v>506</v>
      </c>
      <c r="E6269" s="202" t="s">
        <v>1669</v>
      </c>
      <c r="F6269" s="202" t="s">
        <v>475</v>
      </c>
      <c r="G6269" s="253">
        <v>0.39</v>
      </c>
      <c r="H6269" s="361" t="s">
        <v>488</v>
      </c>
      <c r="I6269" s="359" t="s">
        <v>1385</v>
      </c>
      <c r="J6269" s="359" t="s">
        <v>1596</v>
      </c>
      <c r="K6269" s="359" t="s">
        <v>22</v>
      </c>
      <c r="L6269" s="359" t="s">
        <v>1392</v>
      </c>
      <c r="M6269" s="368">
        <v>2008</v>
      </c>
      <c r="N6269" s="205">
        <v>41054</v>
      </c>
      <c r="O6269" s="361" t="s">
        <v>1597</v>
      </c>
    </row>
    <row r="6270" spans="1:15" ht="27.75" hidden="1" customHeight="1" x14ac:dyDescent="0.25">
      <c r="A6270" s="203" t="s">
        <v>2217</v>
      </c>
      <c r="B6270" s="202" t="s">
        <v>486</v>
      </c>
      <c r="C6270" s="203" t="s">
        <v>1668</v>
      </c>
      <c r="D6270" s="202" t="s">
        <v>779</v>
      </c>
      <c r="E6270" s="202" t="s">
        <v>1670</v>
      </c>
      <c r="F6270" s="202" t="s">
        <v>475</v>
      </c>
      <c r="G6270" s="253">
        <v>3.29</v>
      </c>
      <c r="H6270" s="361" t="s">
        <v>488</v>
      </c>
      <c r="I6270" s="359" t="s">
        <v>1379</v>
      </c>
      <c r="J6270" s="359" t="s">
        <v>1380</v>
      </c>
      <c r="K6270" s="359" t="s">
        <v>22</v>
      </c>
      <c r="L6270" s="359" t="s">
        <v>1392</v>
      </c>
      <c r="M6270" s="368">
        <v>2008</v>
      </c>
      <c r="N6270" s="205">
        <v>41054</v>
      </c>
      <c r="O6270" s="203"/>
    </row>
    <row r="6271" spans="1:15" ht="27.75" hidden="1" customHeight="1" x14ac:dyDescent="0.25">
      <c r="A6271" s="203" t="s">
        <v>2217</v>
      </c>
      <c r="B6271" s="202" t="s">
        <v>486</v>
      </c>
      <c r="C6271" s="203" t="s">
        <v>1668</v>
      </c>
      <c r="D6271" s="202" t="s">
        <v>779</v>
      </c>
      <c r="E6271" s="202" t="s">
        <v>1670</v>
      </c>
      <c r="F6271" s="202" t="s">
        <v>475</v>
      </c>
      <c r="G6271" s="253">
        <v>1.73</v>
      </c>
      <c r="H6271" s="361" t="s">
        <v>488</v>
      </c>
      <c r="I6271" s="359" t="s">
        <v>1382</v>
      </c>
      <c r="J6271" s="359" t="s">
        <v>1380</v>
      </c>
      <c r="K6271" s="359" t="s">
        <v>22</v>
      </c>
      <c r="L6271" s="359" t="s">
        <v>1392</v>
      </c>
      <c r="M6271" s="368">
        <v>2008</v>
      </c>
      <c r="N6271" s="205">
        <v>41054</v>
      </c>
      <c r="O6271" s="203"/>
    </row>
    <row r="6272" spans="1:15" ht="27.75" hidden="1" customHeight="1" x14ac:dyDescent="0.25">
      <c r="A6272" s="203" t="s">
        <v>2217</v>
      </c>
      <c r="B6272" s="202" t="s">
        <v>486</v>
      </c>
      <c r="C6272" s="203" t="s">
        <v>1668</v>
      </c>
      <c r="D6272" s="202" t="s">
        <v>779</v>
      </c>
      <c r="E6272" s="202" t="s">
        <v>1670</v>
      </c>
      <c r="F6272" s="202" t="s">
        <v>475</v>
      </c>
      <c r="G6272" s="253">
        <v>0.81</v>
      </c>
      <c r="H6272" s="361" t="s">
        <v>488</v>
      </c>
      <c r="I6272" s="359" t="s">
        <v>1383</v>
      </c>
      <c r="J6272" s="359" t="s">
        <v>1380</v>
      </c>
      <c r="K6272" s="359" t="s">
        <v>22</v>
      </c>
      <c r="L6272" s="359" t="s">
        <v>1392</v>
      </c>
      <c r="M6272" s="368">
        <v>2008</v>
      </c>
      <c r="N6272" s="205">
        <v>41054</v>
      </c>
      <c r="O6272" s="203"/>
    </row>
    <row r="6273" spans="1:15" ht="27.75" hidden="1" customHeight="1" x14ac:dyDescent="0.25">
      <c r="A6273" s="203" t="s">
        <v>2217</v>
      </c>
      <c r="B6273" s="202" t="s">
        <v>486</v>
      </c>
      <c r="C6273" s="203" t="s">
        <v>1668</v>
      </c>
      <c r="D6273" s="202" t="s">
        <v>779</v>
      </c>
      <c r="E6273" s="202" t="s">
        <v>1670</v>
      </c>
      <c r="F6273" s="202" t="s">
        <v>475</v>
      </c>
      <c r="G6273" s="253">
        <v>0.33</v>
      </c>
      <c r="H6273" s="361" t="s">
        <v>488</v>
      </c>
      <c r="I6273" s="359" t="s">
        <v>1384</v>
      </c>
      <c r="J6273" s="359" t="s">
        <v>1380</v>
      </c>
      <c r="K6273" s="359" t="s">
        <v>22</v>
      </c>
      <c r="L6273" s="359" t="s">
        <v>1392</v>
      </c>
      <c r="M6273" s="368">
        <v>2008</v>
      </c>
      <c r="N6273" s="205">
        <v>41054</v>
      </c>
      <c r="O6273" s="203"/>
    </row>
    <row r="6274" spans="1:15" ht="27.75" hidden="1" customHeight="1" x14ac:dyDescent="0.25">
      <c r="A6274" s="203" t="s">
        <v>2217</v>
      </c>
      <c r="B6274" s="202" t="s">
        <v>486</v>
      </c>
      <c r="C6274" s="203" t="s">
        <v>1668</v>
      </c>
      <c r="D6274" s="202" t="s">
        <v>779</v>
      </c>
      <c r="E6274" s="202" t="s">
        <v>1670</v>
      </c>
      <c r="F6274" s="202" t="s">
        <v>475</v>
      </c>
      <c r="G6274" s="253">
        <v>0.14000000000000001</v>
      </c>
      <c r="H6274" s="361" t="s">
        <v>488</v>
      </c>
      <c r="I6274" s="359" t="s">
        <v>1385</v>
      </c>
      <c r="J6274" s="359" t="s">
        <v>1380</v>
      </c>
      <c r="K6274" s="359" t="s">
        <v>22</v>
      </c>
      <c r="L6274" s="359" t="s">
        <v>1392</v>
      </c>
      <c r="M6274" s="368">
        <v>2008</v>
      </c>
      <c r="N6274" s="205">
        <v>41054</v>
      </c>
      <c r="O6274" s="203"/>
    </row>
    <row r="6275" spans="1:15" ht="27.75" hidden="1" customHeight="1" x14ac:dyDescent="0.25">
      <c r="A6275" s="203" t="s">
        <v>2217</v>
      </c>
      <c r="B6275" s="202" t="s">
        <v>486</v>
      </c>
      <c r="C6275" s="203" t="s">
        <v>1668</v>
      </c>
      <c r="D6275" s="203" t="s">
        <v>1671</v>
      </c>
      <c r="E6275" s="202" t="s">
        <v>1670</v>
      </c>
      <c r="F6275" s="202" t="s">
        <v>475</v>
      </c>
      <c r="G6275" s="253">
        <v>0.57999999999999996</v>
      </c>
      <c r="H6275" s="361" t="s">
        <v>488</v>
      </c>
      <c r="I6275" s="359" t="s">
        <v>1379</v>
      </c>
      <c r="J6275" s="359" t="s">
        <v>1380</v>
      </c>
      <c r="K6275" s="359" t="s">
        <v>22</v>
      </c>
      <c r="L6275" s="359" t="s">
        <v>1392</v>
      </c>
      <c r="M6275" s="368">
        <v>2008</v>
      </c>
      <c r="N6275" s="205">
        <v>41054</v>
      </c>
      <c r="O6275" s="203"/>
    </row>
    <row r="6276" spans="1:15" ht="27.75" hidden="1" customHeight="1" x14ac:dyDescent="0.25">
      <c r="A6276" s="203" t="s">
        <v>2217</v>
      </c>
      <c r="B6276" s="202" t="s">
        <v>486</v>
      </c>
      <c r="C6276" s="203" t="s">
        <v>1668</v>
      </c>
      <c r="D6276" s="203" t="s">
        <v>1671</v>
      </c>
      <c r="E6276" s="202" t="s">
        <v>1670</v>
      </c>
      <c r="F6276" s="202" t="s">
        <v>475</v>
      </c>
      <c r="G6276" s="253">
        <v>0.3</v>
      </c>
      <c r="H6276" s="361" t="s">
        <v>488</v>
      </c>
      <c r="I6276" s="359" t="s">
        <v>1382</v>
      </c>
      <c r="J6276" s="359" t="s">
        <v>1380</v>
      </c>
      <c r="K6276" s="359" t="s">
        <v>22</v>
      </c>
      <c r="L6276" s="359" t="s">
        <v>1392</v>
      </c>
      <c r="M6276" s="368">
        <v>2008</v>
      </c>
      <c r="N6276" s="205">
        <v>41054</v>
      </c>
      <c r="O6276" s="203"/>
    </row>
    <row r="6277" spans="1:15" ht="27.75" hidden="1" customHeight="1" x14ac:dyDescent="0.25">
      <c r="A6277" s="203" t="s">
        <v>2217</v>
      </c>
      <c r="B6277" s="202" t="s">
        <v>486</v>
      </c>
      <c r="C6277" s="203" t="s">
        <v>1668</v>
      </c>
      <c r="D6277" s="203" t="s">
        <v>1671</v>
      </c>
      <c r="E6277" s="202" t="s">
        <v>1670</v>
      </c>
      <c r="F6277" s="202" t="s">
        <v>475</v>
      </c>
      <c r="G6277" s="253">
        <v>0.14000000000000001</v>
      </c>
      <c r="H6277" s="361" t="s">
        <v>488</v>
      </c>
      <c r="I6277" s="359" t="s">
        <v>1383</v>
      </c>
      <c r="J6277" s="359" t="s">
        <v>1380</v>
      </c>
      <c r="K6277" s="359" t="s">
        <v>22</v>
      </c>
      <c r="L6277" s="359" t="s">
        <v>1392</v>
      </c>
      <c r="M6277" s="368">
        <v>2008</v>
      </c>
      <c r="N6277" s="205">
        <v>41054</v>
      </c>
      <c r="O6277" s="203"/>
    </row>
    <row r="6278" spans="1:15" ht="27.75" hidden="1" customHeight="1" x14ac:dyDescent="0.25">
      <c r="A6278" s="203" t="s">
        <v>2217</v>
      </c>
      <c r="B6278" s="202" t="s">
        <v>486</v>
      </c>
      <c r="C6278" s="203" t="s">
        <v>1668</v>
      </c>
      <c r="D6278" s="203" t="s">
        <v>1671</v>
      </c>
      <c r="E6278" s="202" t="s">
        <v>1670</v>
      </c>
      <c r="F6278" s="202" t="s">
        <v>475</v>
      </c>
      <c r="G6278" s="253">
        <v>0.06</v>
      </c>
      <c r="H6278" s="361" t="s">
        <v>488</v>
      </c>
      <c r="I6278" s="359" t="s">
        <v>1384</v>
      </c>
      <c r="J6278" s="359" t="s">
        <v>1380</v>
      </c>
      <c r="K6278" s="359" t="s">
        <v>22</v>
      </c>
      <c r="L6278" s="359" t="s">
        <v>1392</v>
      </c>
      <c r="M6278" s="368">
        <v>2008</v>
      </c>
      <c r="N6278" s="205">
        <v>41054</v>
      </c>
      <c r="O6278" s="203"/>
    </row>
    <row r="6279" spans="1:15" ht="27.75" hidden="1" customHeight="1" x14ac:dyDescent="0.25">
      <c r="A6279" s="203" t="s">
        <v>2217</v>
      </c>
      <c r="B6279" s="202" t="s">
        <v>486</v>
      </c>
      <c r="C6279" s="203" t="s">
        <v>1668</v>
      </c>
      <c r="D6279" s="203" t="s">
        <v>1671</v>
      </c>
      <c r="E6279" s="202" t="s">
        <v>1670</v>
      </c>
      <c r="F6279" s="202" t="s">
        <v>475</v>
      </c>
      <c r="G6279" s="253">
        <v>0.02</v>
      </c>
      <c r="H6279" s="361" t="s">
        <v>488</v>
      </c>
      <c r="I6279" s="359" t="s">
        <v>1385</v>
      </c>
      <c r="J6279" s="359" t="s">
        <v>1380</v>
      </c>
      <c r="K6279" s="359" t="s">
        <v>22</v>
      </c>
      <c r="L6279" s="359" t="s">
        <v>1392</v>
      </c>
      <c r="M6279" s="368">
        <v>2008</v>
      </c>
      <c r="N6279" s="205">
        <v>41054</v>
      </c>
      <c r="O6279" s="203"/>
    </row>
    <row r="6280" spans="1:15" ht="27.75" hidden="1" customHeight="1" x14ac:dyDescent="0.25">
      <c r="A6280" s="203" t="s">
        <v>2217</v>
      </c>
      <c r="B6280" s="202" t="s">
        <v>486</v>
      </c>
      <c r="C6280" s="203" t="s">
        <v>1892</v>
      </c>
      <c r="D6280" s="202" t="s">
        <v>807</v>
      </c>
      <c r="E6280" s="202" t="s">
        <v>1890</v>
      </c>
      <c r="F6280" s="202" t="s">
        <v>505</v>
      </c>
      <c r="G6280" s="253">
        <v>11.25</v>
      </c>
      <c r="H6280" s="361" t="s">
        <v>1390</v>
      </c>
      <c r="I6280" s="359" t="s">
        <v>1379</v>
      </c>
      <c r="J6280" s="359" t="s">
        <v>1380</v>
      </c>
      <c r="K6280" s="359" t="s">
        <v>1391</v>
      </c>
      <c r="L6280" s="359" t="s">
        <v>1392</v>
      </c>
      <c r="M6280" s="368">
        <v>2010</v>
      </c>
      <c r="N6280" s="205">
        <v>43153</v>
      </c>
      <c r="O6280" s="203"/>
    </row>
    <row r="6281" spans="1:15" ht="27.75" hidden="1" customHeight="1" x14ac:dyDescent="0.25">
      <c r="A6281" s="203" t="s">
        <v>2217</v>
      </c>
      <c r="B6281" s="202" t="s">
        <v>486</v>
      </c>
      <c r="C6281" s="203" t="s">
        <v>1892</v>
      </c>
      <c r="D6281" s="202" t="s">
        <v>807</v>
      </c>
      <c r="E6281" s="202" t="s">
        <v>1890</v>
      </c>
      <c r="F6281" s="202" t="s">
        <v>505</v>
      </c>
      <c r="G6281" s="253">
        <v>3.23</v>
      </c>
      <c r="H6281" s="361" t="s">
        <v>1390</v>
      </c>
      <c r="I6281" s="359" t="s">
        <v>1382</v>
      </c>
      <c r="J6281" s="359" t="s">
        <v>1380</v>
      </c>
      <c r="K6281" s="359" t="s">
        <v>1391</v>
      </c>
      <c r="L6281" s="359" t="s">
        <v>1392</v>
      </c>
      <c r="M6281" s="368">
        <v>2010</v>
      </c>
      <c r="N6281" s="205">
        <v>43153</v>
      </c>
      <c r="O6281" s="203"/>
    </row>
    <row r="6282" spans="1:15" ht="27.75" hidden="1" customHeight="1" x14ac:dyDescent="0.25">
      <c r="A6282" s="203" t="s">
        <v>2217</v>
      </c>
      <c r="B6282" s="202" t="s">
        <v>486</v>
      </c>
      <c r="C6282" s="203" t="s">
        <v>1892</v>
      </c>
      <c r="D6282" s="202" t="s">
        <v>807</v>
      </c>
      <c r="E6282" s="202" t="s">
        <v>1890</v>
      </c>
      <c r="F6282" s="202" t="s">
        <v>505</v>
      </c>
      <c r="G6282" s="253">
        <v>1.76</v>
      </c>
      <c r="H6282" s="361" t="s">
        <v>1390</v>
      </c>
      <c r="I6282" s="359" t="s">
        <v>1383</v>
      </c>
      <c r="J6282" s="359" t="s">
        <v>1380</v>
      </c>
      <c r="K6282" s="359" t="s">
        <v>1391</v>
      </c>
      <c r="L6282" s="359" t="s">
        <v>1392</v>
      </c>
      <c r="M6282" s="368">
        <v>2010</v>
      </c>
      <c r="N6282" s="205">
        <v>43153</v>
      </c>
      <c r="O6282" s="203"/>
    </row>
    <row r="6283" spans="1:15" ht="27.75" hidden="1" customHeight="1" x14ac:dyDescent="0.25">
      <c r="A6283" s="203" t="s">
        <v>2217</v>
      </c>
      <c r="B6283" s="202" t="s">
        <v>486</v>
      </c>
      <c r="C6283" s="203" t="s">
        <v>1892</v>
      </c>
      <c r="D6283" s="202" t="s">
        <v>807</v>
      </c>
      <c r="E6283" s="202" t="s">
        <v>1890</v>
      </c>
      <c r="F6283" s="202" t="s">
        <v>505</v>
      </c>
      <c r="G6283" s="253">
        <v>1.04</v>
      </c>
      <c r="H6283" s="361" t="s">
        <v>1390</v>
      </c>
      <c r="I6283" s="359" t="s">
        <v>1384</v>
      </c>
      <c r="J6283" s="359" t="s">
        <v>1380</v>
      </c>
      <c r="K6283" s="359" t="s">
        <v>1391</v>
      </c>
      <c r="L6283" s="359" t="s">
        <v>1392</v>
      </c>
      <c r="M6283" s="368">
        <v>2010</v>
      </c>
      <c r="N6283" s="205">
        <v>43153</v>
      </c>
      <c r="O6283" s="203"/>
    </row>
    <row r="6284" spans="1:15" ht="27.75" hidden="1" customHeight="1" x14ac:dyDescent="0.25">
      <c r="A6284" s="203" t="s">
        <v>2217</v>
      </c>
      <c r="B6284" s="202" t="s">
        <v>486</v>
      </c>
      <c r="C6284" s="203" t="s">
        <v>1892</v>
      </c>
      <c r="D6284" s="202" t="s">
        <v>807</v>
      </c>
      <c r="E6284" s="202" t="s">
        <v>1890</v>
      </c>
      <c r="F6284" s="202" t="s">
        <v>505</v>
      </c>
      <c r="G6284" s="253">
        <v>0.49</v>
      </c>
      <c r="H6284" s="361" t="s">
        <v>1390</v>
      </c>
      <c r="I6284" s="359" t="s">
        <v>1385</v>
      </c>
      <c r="J6284" s="359" t="s">
        <v>1380</v>
      </c>
      <c r="K6284" s="359" t="s">
        <v>1391</v>
      </c>
      <c r="L6284" s="359" t="s">
        <v>1392</v>
      </c>
      <c r="M6284" s="368">
        <v>2010</v>
      </c>
      <c r="N6284" s="205">
        <v>43153</v>
      </c>
      <c r="O6284" s="203"/>
    </row>
    <row r="6285" spans="1:15" ht="27.75" hidden="1" customHeight="1" x14ac:dyDescent="0.25">
      <c r="A6285" s="203" t="s">
        <v>2218</v>
      </c>
      <c r="B6285" s="202" t="s">
        <v>2438</v>
      </c>
      <c r="C6285" s="203" t="s">
        <v>1674</v>
      </c>
      <c r="D6285" s="202" t="s">
        <v>1760</v>
      </c>
      <c r="E6285" s="202" t="s">
        <v>1761</v>
      </c>
      <c r="F6285" s="202" t="s">
        <v>505</v>
      </c>
      <c r="G6285" s="253">
        <v>320.3</v>
      </c>
      <c r="H6285" s="361" t="s">
        <v>1433</v>
      </c>
      <c r="I6285" s="359" t="s">
        <v>1407</v>
      </c>
      <c r="J6285" s="358">
        <v>0.73529999999999995</v>
      </c>
      <c r="K6285" s="361" t="s">
        <v>1113</v>
      </c>
      <c r="L6285" s="359" t="s">
        <v>1408</v>
      </c>
      <c r="M6285" s="368">
        <v>2009</v>
      </c>
      <c r="N6285" s="205">
        <v>42912</v>
      </c>
      <c r="O6285" s="203"/>
    </row>
    <row r="6286" spans="1:15" ht="27.75" hidden="1" customHeight="1" x14ac:dyDescent="0.25">
      <c r="A6286" s="203" t="s">
        <v>2218</v>
      </c>
      <c r="B6286" s="202" t="s">
        <v>2438</v>
      </c>
      <c r="C6286" s="203" t="s">
        <v>1674</v>
      </c>
      <c r="D6286" s="202" t="s">
        <v>1760</v>
      </c>
      <c r="E6286" s="202" t="s">
        <v>1761</v>
      </c>
      <c r="F6286" s="202" t="s">
        <v>505</v>
      </c>
      <c r="G6286" s="253">
        <v>0.877</v>
      </c>
      <c r="H6286" s="361" t="s">
        <v>1414</v>
      </c>
      <c r="I6286" s="359" t="s">
        <v>1407</v>
      </c>
      <c r="J6286" s="358">
        <v>0.73529999999999995</v>
      </c>
      <c r="K6286" s="361" t="s">
        <v>1113</v>
      </c>
      <c r="L6286" s="359" t="s">
        <v>1392</v>
      </c>
      <c r="M6286" s="368">
        <v>2009</v>
      </c>
      <c r="N6286" s="205">
        <v>42912</v>
      </c>
      <c r="O6286" s="203"/>
    </row>
    <row r="6287" spans="1:15" ht="27.75" hidden="1" customHeight="1" x14ac:dyDescent="0.25">
      <c r="A6287" s="203" t="s">
        <v>2218</v>
      </c>
      <c r="B6287" s="202" t="s">
        <v>2438</v>
      </c>
      <c r="C6287" s="203" t="s">
        <v>1674</v>
      </c>
      <c r="D6287" s="202" t="s">
        <v>1899</v>
      </c>
      <c r="E6287" s="202" t="s">
        <v>1900</v>
      </c>
      <c r="F6287" s="202" t="s">
        <v>505</v>
      </c>
      <c r="G6287" s="253">
        <v>56.5</v>
      </c>
      <c r="H6287" s="361" t="s">
        <v>1433</v>
      </c>
      <c r="I6287" s="359" t="s">
        <v>1407</v>
      </c>
      <c r="J6287" s="358">
        <v>0.80710000000000004</v>
      </c>
      <c r="K6287" s="361" t="s">
        <v>1113</v>
      </c>
      <c r="L6287" s="359" t="s">
        <v>1408</v>
      </c>
      <c r="M6287" s="368">
        <v>2006</v>
      </c>
      <c r="N6287" s="205">
        <v>42912</v>
      </c>
      <c r="O6287" s="203"/>
    </row>
    <row r="6288" spans="1:15" ht="27.75" hidden="1" customHeight="1" x14ac:dyDescent="0.25">
      <c r="A6288" s="203" t="s">
        <v>2218</v>
      </c>
      <c r="B6288" s="202" t="s">
        <v>2438</v>
      </c>
      <c r="C6288" s="203" t="s">
        <v>1674</v>
      </c>
      <c r="D6288" s="202" t="s">
        <v>1899</v>
      </c>
      <c r="E6288" s="202" t="s">
        <v>1900</v>
      </c>
      <c r="F6288" s="202" t="s">
        <v>505</v>
      </c>
      <c r="G6288" s="253">
        <v>0.155</v>
      </c>
      <c r="H6288" s="361" t="s">
        <v>1414</v>
      </c>
      <c r="I6288" s="359" t="s">
        <v>1407</v>
      </c>
      <c r="J6288" s="358">
        <v>0.80710000000000004</v>
      </c>
      <c r="K6288" s="361" t="s">
        <v>1113</v>
      </c>
      <c r="L6288" s="359" t="s">
        <v>1392</v>
      </c>
      <c r="M6288" s="368">
        <v>2006</v>
      </c>
      <c r="N6288" s="205">
        <v>42912</v>
      </c>
      <c r="O6288" s="203"/>
    </row>
    <row r="6289" spans="1:15" ht="27.75" hidden="1" customHeight="1" x14ac:dyDescent="0.25">
      <c r="A6289" s="203" t="s">
        <v>2218</v>
      </c>
      <c r="B6289" s="202" t="s">
        <v>2438</v>
      </c>
      <c r="C6289" s="203" t="s">
        <v>1674</v>
      </c>
      <c r="D6289" s="202" t="s">
        <v>2219</v>
      </c>
      <c r="E6289" s="202" t="s">
        <v>2220</v>
      </c>
      <c r="F6289" s="202" t="s">
        <v>505</v>
      </c>
      <c r="G6289" s="253">
        <v>11</v>
      </c>
      <c r="H6289" s="361" t="s">
        <v>1433</v>
      </c>
      <c r="I6289" s="359" t="s">
        <v>1407</v>
      </c>
      <c r="J6289" s="358">
        <v>0.76649999999999996</v>
      </c>
      <c r="K6289" s="361" t="s">
        <v>1113</v>
      </c>
      <c r="L6289" s="359" t="s">
        <v>1408</v>
      </c>
      <c r="M6289" s="368">
        <v>2012</v>
      </c>
      <c r="N6289" s="205">
        <v>42912</v>
      </c>
      <c r="O6289" s="203"/>
    </row>
    <row r="6290" spans="1:15" ht="27.75" hidden="1" customHeight="1" x14ac:dyDescent="0.25">
      <c r="A6290" s="203" t="s">
        <v>2218</v>
      </c>
      <c r="B6290" s="202" t="s">
        <v>2438</v>
      </c>
      <c r="C6290" s="203" t="s">
        <v>1674</v>
      </c>
      <c r="D6290" s="202" t="s">
        <v>2219</v>
      </c>
      <c r="E6290" s="202" t="s">
        <v>2220</v>
      </c>
      <c r="F6290" s="202" t="s">
        <v>505</v>
      </c>
      <c r="G6290" s="253">
        <v>0.03</v>
      </c>
      <c r="H6290" s="361" t="s">
        <v>1414</v>
      </c>
      <c r="I6290" s="359" t="s">
        <v>1407</v>
      </c>
      <c r="J6290" s="358">
        <v>0.76649999999999996</v>
      </c>
      <c r="K6290" s="361" t="s">
        <v>1113</v>
      </c>
      <c r="L6290" s="359" t="s">
        <v>1392</v>
      </c>
      <c r="M6290" s="368">
        <v>2012</v>
      </c>
      <c r="N6290" s="205">
        <v>42912</v>
      </c>
      <c r="O6290" s="203"/>
    </row>
    <row r="6291" spans="1:15" ht="27.75" hidden="1" customHeight="1" x14ac:dyDescent="0.25">
      <c r="A6291" s="203" t="s">
        <v>2218</v>
      </c>
      <c r="B6291" s="202" t="s">
        <v>2438</v>
      </c>
      <c r="C6291" s="203" t="s">
        <v>1674</v>
      </c>
      <c r="D6291" s="202" t="s">
        <v>1677</v>
      </c>
      <c r="E6291" s="202" t="s">
        <v>1678</v>
      </c>
      <c r="F6291" s="202" t="s">
        <v>505</v>
      </c>
      <c r="G6291" s="253">
        <v>3.38</v>
      </c>
      <c r="H6291" s="361" t="s">
        <v>1414</v>
      </c>
      <c r="I6291" s="359" t="s">
        <v>1379</v>
      </c>
      <c r="J6291" s="358">
        <v>0.77</v>
      </c>
      <c r="K6291" s="361" t="s">
        <v>1113</v>
      </c>
      <c r="L6291" s="359" t="s">
        <v>1392</v>
      </c>
      <c r="M6291" s="368">
        <v>2010</v>
      </c>
      <c r="N6291" s="205">
        <v>42912</v>
      </c>
      <c r="O6291" s="203"/>
    </row>
    <row r="6292" spans="1:15" ht="27.75" hidden="1" customHeight="1" x14ac:dyDescent="0.25">
      <c r="A6292" s="203" t="s">
        <v>2218</v>
      </c>
      <c r="B6292" s="202" t="s">
        <v>2438</v>
      </c>
      <c r="C6292" s="203" t="s">
        <v>1674</v>
      </c>
      <c r="D6292" s="202" t="s">
        <v>1677</v>
      </c>
      <c r="E6292" s="202" t="s">
        <v>1678</v>
      </c>
      <c r="F6292" s="202" t="s">
        <v>505</v>
      </c>
      <c r="G6292" s="253">
        <v>1.3</v>
      </c>
      <c r="H6292" s="361" t="s">
        <v>1414</v>
      </c>
      <c r="I6292" s="359" t="s">
        <v>1382</v>
      </c>
      <c r="J6292" s="358">
        <v>0.71</v>
      </c>
      <c r="K6292" s="361" t="s">
        <v>1113</v>
      </c>
      <c r="L6292" s="359" t="s">
        <v>1392</v>
      </c>
      <c r="M6292" s="368">
        <v>2010</v>
      </c>
      <c r="N6292" s="205">
        <v>42912</v>
      </c>
      <c r="O6292" s="203"/>
    </row>
    <row r="6293" spans="1:15" ht="27.75" hidden="1" customHeight="1" x14ac:dyDescent="0.25">
      <c r="A6293" s="203" t="s">
        <v>2218</v>
      </c>
      <c r="B6293" s="202" t="s">
        <v>2438</v>
      </c>
      <c r="C6293" s="203" t="s">
        <v>1674</v>
      </c>
      <c r="D6293" s="202" t="s">
        <v>1677</v>
      </c>
      <c r="E6293" s="202" t="s">
        <v>1678</v>
      </c>
      <c r="F6293" s="202" t="s">
        <v>505</v>
      </c>
      <c r="G6293" s="253">
        <v>0.59</v>
      </c>
      <c r="H6293" s="361" t="s">
        <v>1414</v>
      </c>
      <c r="I6293" s="359" t="s">
        <v>1383</v>
      </c>
      <c r="J6293" s="358">
        <v>0.67</v>
      </c>
      <c r="K6293" s="361" t="s">
        <v>1113</v>
      </c>
      <c r="L6293" s="359" t="s">
        <v>1392</v>
      </c>
      <c r="M6293" s="368">
        <v>2010</v>
      </c>
      <c r="N6293" s="205">
        <v>42912</v>
      </c>
      <c r="O6293" s="203"/>
    </row>
    <row r="6294" spans="1:15" ht="27.75" hidden="1" customHeight="1" x14ac:dyDescent="0.25">
      <c r="A6294" s="203" t="s">
        <v>2218</v>
      </c>
      <c r="B6294" s="202" t="s">
        <v>2438</v>
      </c>
      <c r="C6294" s="203" t="s">
        <v>1674</v>
      </c>
      <c r="D6294" s="202" t="s">
        <v>1677</v>
      </c>
      <c r="E6294" s="202" t="s">
        <v>1678</v>
      </c>
      <c r="F6294" s="202" t="s">
        <v>505</v>
      </c>
      <c r="G6294" s="253">
        <v>0.32</v>
      </c>
      <c r="H6294" s="361" t="s">
        <v>1414</v>
      </c>
      <c r="I6294" s="359" t="s">
        <v>1384</v>
      </c>
      <c r="J6294" s="358">
        <v>0.64</v>
      </c>
      <c r="K6294" s="361" t="s">
        <v>1113</v>
      </c>
      <c r="L6294" s="359" t="s">
        <v>1392</v>
      </c>
      <c r="M6294" s="368">
        <v>2010</v>
      </c>
      <c r="N6294" s="205">
        <v>42912</v>
      </c>
      <c r="O6294" s="203"/>
    </row>
    <row r="6295" spans="1:15" ht="27.75" hidden="1" customHeight="1" x14ac:dyDescent="0.25">
      <c r="A6295" s="203" t="s">
        <v>2218</v>
      </c>
      <c r="B6295" s="202" t="s">
        <v>2438</v>
      </c>
      <c r="C6295" s="203" t="s">
        <v>1674</v>
      </c>
      <c r="D6295" s="202" t="s">
        <v>1677</v>
      </c>
      <c r="E6295" s="202" t="s">
        <v>1678</v>
      </c>
      <c r="F6295" s="202" t="s">
        <v>505</v>
      </c>
      <c r="G6295" s="253">
        <v>0.21</v>
      </c>
      <c r="H6295" s="361" t="s">
        <v>1414</v>
      </c>
      <c r="I6295" s="359" t="s">
        <v>1385</v>
      </c>
      <c r="J6295" s="358">
        <v>0.53</v>
      </c>
      <c r="K6295" s="361" t="s">
        <v>1113</v>
      </c>
      <c r="L6295" s="359" t="s">
        <v>1392</v>
      </c>
      <c r="M6295" s="368">
        <v>2010</v>
      </c>
      <c r="N6295" s="205">
        <v>42912</v>
      </c>
      <c r="O6295" s="203"/>
    </row>
    <row r="6296" spans="1:15" ht="27.75" hidden="1" customHeight="1" x14ac:dyDescent="0.25">
      <c r="A6296" s="203" t="s">
        <v>2218</v>
      </c>
      <c r="B6296" s="202" t="s">
        <v>2438</v>
      </c>
      <c r="C6296" s="203" t="s">
        <v>1674</v>
      </c>
      <c r="D6296" s="202" t="s">
        <v>1762</v>
      </c>
      <c r="E6296" s="202" t="s">
        <v>1763</v>
      </c>
      <c r="F6296" s="202" t="s">
        <v>505</v>
      </c>
      <c r="G6296" s="253">
        <v>2.46</v>
      </c>
      <c r="H6296" s="361" t="s">
        <v>1414</v>
      </c>
      <c r="I6296" s="359" t="s">
        <v>1379</v>
      </c>
      <c r="J6296" s="358">
        <v>0.64</v>
      </c>
      <c r="K6296" s="361" t="s">
        <v>1113</v>
      </c>
      <c r="L6296" s="359" t="s">
        <v>1392</v>
      </c>
      <c r="M6296" s="368">
        <v>2010</v>
      </c>
      <c r="N6296" s="205">
        <v>42912</v>
      </c>
      <c r="O6296" s="203"/>
    </row>
    <row r="6297" spans="1:15" ht="27.75" hidden="1" customHeight="1" x14ac:dyDescent="0.25">
      <c r="A6297" s="203" t="s">
        <v>2218</v>
      </c>
      <c r="B6297" s="202" t="s">
        <v>2438</v>
      </c>
      <c r="C6297" s="203" t="s">
        <v>1674</v>
      </c>
      <c r="D6297" s="202" t="s">
        <v>1762</v>
      </c>
      <c r="E6297" s="202" t="s">
        <v>1763</v>
      </c>
      <c r="F6297" s="202" t="s">
        <v>505</v>
      </c>
      <c r="G6297" s="253">
        <v>0.84</v>
      </c>
      <c r="H6297" s="361" t="s">
        <v>1414</v>
      </c>
      <c r="I6297" s="359" t="s">
        <v>1382</v>
      </c>
      <c r="J6297" s="358">
        <v>0.71</v>
      </c>
      <c r="K6297" s="361" t="s">
        <v>1113</v>
      </c>
      <c r="L6297" s="359" t="s">
        <v>1392</v>
      </c>
      <c r="M6297" s="368">
        <v>2010</v>
      </c>
      <c r="N6297" s="205">
        <v>42912</v>
      </c>
      <c r="O6297" s="203"/>
    </row>
    <row r="6298" spans="1:15" ht="27.75" hidden="1" customHeight="1" x14ac:dyDescent="0.25">
      <c r="A6298" s="203" t="s">
        <v>2218</v>
      </c>
      <c r="B6298" s="202" t="s">
        <v>2438</v>
      </c>
      <c r="C6298" s="203" t="s">
        <v>1674</v>
      </c>
      <c r="D6298" s="202" t="s">
        <v>1762</v>
      </c>
      <c r="E6298" s="202" t="s">
        <v>1763</v>
      </c>
      <c r="F6298" s="202" t="s">
        <v>505</v>
      </c>
      <c r="G6298" s="253">
        <v>0.33</v>
      </c>
      <c r="H6298" s="361" t="s">
        <v>1414</v>
      </c>
      <c r="I6298" s="359" t="s">
        <v>1383</v>
      </c>
      <c r="J6298" s="358">
        <v>0.65</v>
      </c>
      <c r="K6298" s="361" t="s">
        <v>1113</v>
      </c>
      <c r="L6298" s="359" t="s">
        <v>1392</v>
      </c>
      <c r="M6298" s="368">
        <v>2010</v>
      </c>
      <c r="N6298" s="205">
        <v>42912</v>
      </c>
      <c r="O6298" s="203"/>
    </row>
    <row r="6299" spans="1:15" ht="27.75" hidden="1" customHeight="1" x14ac:dyDescent="0.25">
      <c r="A6299" s="203" t="s">
        <v>2218</v>
      </c>
      <c r="B6299" s="202" t="s">
        <v>2438</v>
      </c>
      <c r="C6299" s="203" t="s">
        <v>1674</v>
      </c>
      <c r="D6299" s="202" t="s">
        <v>1762</v>
      </c>
      <c r="E6299" s="202" t="s">
        <v>1763</v>
      </c>
      <c r="F6299" s="202" t="s">
        <v>505</v>
      </c>
      <c r="G6299" s="253">
        <v>0.12</v>
      </c>
      <c r="H6299" s="361" t="s">
        <v>1414</v>
      </c>
      <c r="I6299" s="359" t="s">
        <v>1384</v>
      </c>
      <c r="J6299" s="358">
        <v>0.66</v>
      </c>
      <c r="K6299" s="361" t="s">
        <v>1113</v>
      </c>
      <c r="L6299" s="359" t="s">
        <v>1392</v>
      </c>
      <c r="M6299" s="368">
        <v>2010</v>
      </c>
      <c r="N6299" s="205">
        <v>42912</v>
      </c>
      <c r="O6299" s="203"/>
    </row>
    <row r="6300" spans="1:15" ht="27.75" hidden="1" customHeight="1" x14ac:dyDescent="0.25">
      <c r="A6300" s="203" t="s">
        <v>2218</v>
      </c>
      <c r="B6300" s="202" t="s">
        <v>2438</v>
      </c>
      <c r="C6300" s="203" t="s">
        <v>1674</v>
      </c>
      <c r="D6300" s="202" t="s">
        <v>1762</v>
      </c>
      <c r="E6300" s="202" t="s">
        <v>1763</v>
      </c>
      <c r="F6300" s="202" t="s">
        <v>505</v>
      </c>
      <c r="G6300" s="253">
        <v>0.03</v>
      </c>
      <c r="H6300" s="361" t="s">
        <v>1414</v>
      </c>
      <c r="I6300" s="359" t="s">
        <v>1385</v>
      </c>
      <c r="J6300" s="358">
        <v>0.81</v>
      </c>
      <c r="K6300" s="361" t="s">
        <v>1113</v>
      </c>
      <c r="L6300" s="359" t="s">
        <v>1392</v>
      </c>
      <c r="M6300" s="368">
        <v>2010</v>
      </c>
      <c r="N6300" s="205">
        <v>42912</v>
      </c>
      <c r="O6300" s="203"/>
    </row>
    <row r="6301" spans="1:15" ht="27.75" hidden="1" customHeight="1" x14ac:dyDescent="0.25">
      <c r="A6301" s="203" t="s">
        <v>2218</v>
      </c>
      <c r="B6301" s="202" t="s">
        <v>2438</v>
      </c>
      <c r="C6301" s="203" t="s">
        <v>1674</v>
      </c>
      <c r="D6301" s="202" t="s">
        <v>1762</v>
      </c>
      <c r="E6301" s="202" t="s">
        <v>1763</v>
      </c>
      <c r="F6301" s="202" t="s">
        <v>505</v>
      </c>
      <c r="G6301" s="253">
        <v>903.09</v>
      </c>
      <c r="H6301" s="361" t="s">
        <v>1414</v>
      </c>
      <c r="I6301" s="359" t="s">
        <v>1379</v>
      </c>
      <c r="J6301" s="358">
        <v>0</v>
      </c>
      <c r="K6301" s="361" t="s">
        <v>22</v>
      </c>
      <c r="L6301" s="359" t="s">
        <v>1392</v>
      </c>
      <c r="M6301" s="368">
        <v>2010</v>
      </c>
      <c r="N6301" s="205">
        <v>42912</v>
      </c>
      <c r="O6301" s="203"/>
    </row>
    <row r="6302" spans="1:15" ht="27.75" hidden="1" customHeight="1" x14ac:dyDescent="0.25">
      <c r="A6302" s="203" t="s">
        <v>2218</v>
      </c>
      <c r="B6302" s="202" t="s">
        <v>2438</v>
      </c>
      <c r="C6302" s="203" t="s">
        <v>1674</v>
      </c>
      <c r="D6302" s="202" t="s">
        <v>1762</v>
      </c>
      <c r="E6302" s="202" t="s">
        <v>1763</v>
      </c>
      <c r="F6302" s="202" t="s">
        <v>505</v>
      </c>
      <c r="G6302" s="253">
        <v>309.82</v>
      </c>
      <c r="H6302" s="361" t="s">
        <v>1414</v>
      </c>
      <c r="I6302" s="359" t="s">
        <v>1382</v>
      </c>
      <c r="J6302" s="358">
        <v>0.3</v>
      </c>
      <c r="K6302" s="361" t="s">
        <v>22</v>
      </c>
      <c r="L6302" s="359" t="s">
        <v>1392</v>
      </c>
      <c r="M6302" s="368">
        <v>2010</v>
      </c>
      <c r="N6302" s="205">
        <v>42912</v>
      </c>
      <c r="O6302" s="203"/>
    </row>
    <row r="6303" spans="1:15" ht="27.75" hidden="1" customHeight="1" x14ac:dyDescent="0.25">
      <c r="A6303" s="203" t="s">
        <v>2218</v>
      </c>
      <c r="B6303" s="202" t="s">
        <v>2438</v>
      </c>
      <c r="C6303" s="203" t="s">
        <v>1674</v>
      </c>
      <c r="D6303" s="202" t="s">
        <v>1762</v>
      </c>
      <c r="E6303" s="202" t="s">
        <v>1763</v>
      </c>
      <c r="F6303" s="202" t="s">
        <v>505</v>
      </c>
      <c r="G6303" s="253">
        <v>120.26</v>
      </c>
      <c r="H6303" s="361" t="s">
        <v>1414</v>
      </c>
      <c r="I6303" s="359" t="s">
        <v>1383</v>
      </c>
      <c r="J6303" s="358">
        <v>0</v>
      </c>
      <c r="K6303" s="361" t="s">
        <v>22</v>
      </c>
      <c r="L6303" s="359" t="s">
        <v>1392</v>
      </c>
      <c r="M6303" s="368">
        <v>2010</v>
      </c>
      <c r="N6303" s="205">
        <v>42912</v>
      </c>
      <c r="O6303" s="203"/>
    </row>
    <row r="6304" spans="1:15" ht="27.75" hidden="1" customHeight="1" x14ac:dyDescent="0.25">
      <c r="A6304" s="203" t="s">
        <v>2218</v>
      </c>
      <c r="B6304" s="202" t="s">
        <v>2438</v>
      </c>
      <c r="C6304" s="203" t="s">
        <v>1674</v>
      </c>
      <c r="D6304" s="202" t="s">
        <v>1762</v>
      </c>
      <c r="E6304" s="202" t="s">
        <v>1763</v>
      </c>
      <c r="F6304" s="202" t="s">
        <v>505</v>
      </c>
      <c r="G6304" s="253">
        <v>43.73</v>
      </c>
      <c r="H6304" s="361" t="s">
        <v>1414</v>
      </c>
      <c r="I6304" s="359" t="s">
        <v>1384</v>
      </c>
      <c r="J6304" s="358">
        <v>0</v>
      </c>
      <c r="K6304" s="361" t="s">
        <v>22</v>
      </c>
      <c r="L6304" s="359" t="s">
        <v>1392</v>
      </c>
      <c r="M6304" s="368">
        <v>2010</v>
      </c>
      <c r="N6304" s="205">
        <v>42912</v>
      </c>
      <c r="O6304" s="203"/>
    </row>
    <row r="6305" spans="1:15" ht="27.75" hidden="1" customHeight="1" x14ac:dyDescent="0.25">
      <c r="A6305" s="203" t="s">
        <v>2218</v>
      </c>
      <c r="B6305" s="202" t="s">
        <v>2438</v>
      </c>
      <c r="C6305" s="203" t="s">
        <v>1674</v>
      </c>
      <c r="D6305" s="202" t="s">
        <v>1762</v>
      </c>
      <c r="E6305" s="202" t="s">
        <v>1763</v>
      </c>
      <c r="F6305" s="202" t="s">
        <v>505</v>
      </c>
      <c r="G6305" s="253">
        <v>9.3800000000000008</v>
      </c>
      <c r="H6305" s="361" t="s">
        <v>1414</v>
      </c>
      <c r="I6305" s="359" t="s">
        <v>1385</v>
      </c>
      <c r="J6305" s="358">
        <v>0.68</v>
      </c>
      <c r="K6305" s="361" t="s">
        <v>22</v>
      </c>
      <c r="L6305" s="359" t="s">
        <v>1392</v>
      </c>
      <c r="M6305" s="368">
        <v>2010</v>
      </c>
      <c r="N6305" s="205">
        <v>42912</v>
      </c>
      <c r="O6305" s="203"/>
    </row>
    <row r="6306" spans="1:15" ht="27.75" hidden="1" customHeight="1" x14ac:dyDescent="0.25">
      <c r="A6306" s="203" t="s">
        <v>2218</v>
      </c>
      <c r="B6306" s="202" t="s">
        <v>2438</v>
      </c>
      <c r="C6306" s="203" t="s">
        <v>1674</v>
      </c>
      <c r="D6306" s="202" t="s">
        <v>1704</v>
      </c>
      <c r="E6306" s="202" t="s">
        <v>1705</v>
      </c>
      <c r="F6306" s="202" t="s">
        <v>505</v>
      </c>
      <c r="G6306" s="253">
        <v>47.66</v>
      </c>
      <c r="H6306" s="361" t="s">
        <v>1400</v>
      </c>
      <c r="I6306" s="359" t="s">
        <v>1379</v>
      </c>
      <c r="J6306" s="358">
        <v>0.66</v>
      </c>
      <c r="K6306" s="361" t="s">
        <v>1391</v>
      </c>
      <c r="L6306" s="359" t="s">
        <v>1392</v>
      </c>
      <c r="M6306" s="368">
        <v>2010</v>
      </c>
      <c r="N6306" s="205">
        <v>42912</v>
      </c>
      <c r="O6306" s="203"/>
    </row>
    <row r="6307" spans="1:15" ht="27.75" hidden="1" customHeight="1" x14ac:dyDescent="0.25">
      <c r="A6307" s="203" t="s">
        <v>2218</v>
      </c>
      <c r="B6307" s="202" t="s">
        <v>2438</v>
      </c>
      <c r="C6307" s="203" t="s">
        <v>1674</v>
      </c>
      <c r="D6307" s="202" t="s">
        <v>1704</v>
      </c>
      <c r="E6307" s="202" t="s">
        <v>1705</v>
      </c>
      <c r="F6307" s="202" t="s">
        <v>505</v>
      </c>
      <c r="G6307" s="253">
        <v>13.75</v>
      </c>
      <c r="H6307" s="361" t="s">
        <v>1400</v>
      </c>
      <c r="I6307" s="359" t="s">
        <v>1382</v>
      </c>
      <c r="J6307" s="358">
        <v>0.4</v>
      </c>
      <c r="K6307" s="361" t="s">
        <v>1391</v>
      </c>
      <c r="L6307" s="359" t="s">
        <v>1392</v>
      </c>
      <c r="M6307" s="368">
        <v>2010</v>
      </c>
      <c r="N6307" s="205">
        <v>42912</v>
      </c>
      <c r="O6307" s="203"/>
    </row>
    <row r="6308" spans="1:15" ht="27.75" hidden="1" customHeight="1" x14ac:dyDescent="0.25">
      <c r="A6308" s="203" t="s">
        <v>2218</v>
      </c>
      <c r="B6308" s="202" t="s">
        <v>2438</v>
      </c>
      <c r="C6308" s="203" t="s">
        <v>1674</v>
      </c>
      <c r="D6308" s="202" t="s">
        <v>1704</v>
      </c>
      <c r="E6308" s="202" t="s">
        <v>1705</v>
      </c>
      <c r="F6308" s="202" t="s">
        <v>505</v>
      </c>
      <c r="G6308" s="253">
        <v>3.64</v>
      </c>
      <c r="H6308" s="361" t="s">
        <v>1400</v>
      </c>
      <c r="I6308" s="359" t="s">
        <v>1383</v>
      </c>
      <c r="J6308" s="358">
        <v>0.59</v>
      </c>
      <c r="K6308" s="361" t="s">
        <v>1391</v>
      </c>
      <c r="L6308" s="359" t="s">
        <v>1392</v>
      </c>
      <c r="M6308" s="368">
        <v>2010</v>
      </c>
      <c r="N6308" s="205">
        <v>42912</v>
      </c>
      <c r="O6308" s="203"/>
    </row>
    <row r="6309" spans="1:15" ht="27.75" hidden="1" customHeight="1" x14ac:dyDescent="0.25">
      <c r="A6309" s="203" t="s">
        <v>2218</v>
      </c>
      <c r="B6309" s="202" t="s">
        <v>2438</v>
      </c>
      <c r="C6309" s="203" t="s">
        <v>1674</v>
      </c>
      <c r="D6309" s="202" t="s">
        <v>1704</v>
      </c>
      <c r="E6309" s="202" t="s">
        <v>1705</v>
      </c>
      <c r="F6309" s="202" t="s">
        <v>505</v>
      </c>
      <c r="G6309" s="253">
        <v>0.5</v>
      </c>
      <c r="H6309" s="361" t="s">
        <v>1400</v>
      </c>
      <c r="I6309" s="359" t="s">
        <v>1384</v>
      </c>
      <c r="J6309" s="358">
        <v>0.75</v>
      </c>
      <c r="K6309" s="361" t="s">
        <v>1391</v>
      </c>
      <c r="L6309" s="359" t="s">
        <v>1392</v>
      </c>
      <c r="M6309" s="368">
        <v>2010</v>
      </c>
      <c r="N6309" s="205">
        <v>42912</v>
      </c>
      <c r="O6309" s="203"/>
    </row>
    <row r="6310" spans="1:15" ht="27.75" hidden="1" customHeight="1" x14ac:dyDescent="0.25">
      <c r="A6310" s="203" t="s">
        <v>2218</v>
      </c>
      <c r="B6310" s="202" t="s">
        <v>2438</v>
      </c>
      <c r="C6310" s="203" t="s">
        <v>1674</v>
      </c>
      <c r="D6310" s="202" t="s">
        <v>1704</v>
      </c>
      <c r="E6310" s="202" t="s">
        <v>1705</v>
      </c>
      <c r="F6310" s="202" t="s">
        <v>505</v>
      </c>
      <c r="G6310" s="253" t="s">
        <v>515</v>
      </c>
      <c r="H6310" s="361" t="s">
        <v>1400</v>
      </c>
      <c r="I6310" s="359" t="s">
        <v>1385</v>
      </c>
      <c r="J6310" s="358">
        <v>0.98</v>
      </c>
      <c r="K6310" s="361" t="s">
        <v>1391</v>
      </c>
      <c r="L6310" s="359" t="s">
        <v>1392</v>
      </c>
      <c r="M6310" s="368">
        <v>2010</v>
      </c>
      <c r="N6310" s="205">
        <v>42912</v>
      </c>
      <c r="O6310" s="203"/>
    </row>
    <row r="6311" spans="1:15" ht="27.75" hidden="1" customHeight="1" x14ac:dyDescent="0.25">
      <c r="A6311" s="203" t="s">
        <v>2218</v>
      </c>
      <c r="B6311" s="202" t="s">
        <v>2438</v>
      </c>
      <c r="C6311" s="203" t="s">
        <v>1674</v>
      </c>
      <c r="D6311" s="202" t="s">
        <v>1704</v>
      </c>
      <c r="E6311" s="202" t="s">
        <v>1705</v>
      </c>
      <c r="F6311" s="202" t="s">
        <v>505</v>
      </c>
      <c r="G6311" s="253">
        <v>4.6100000000000003</v>
      </c>
      <c r="H6311" s="361" t="s">
        <v>1414</v>
      </c>
      <c r="I6311" s="359" t="s">
        <v>1379</v>
      </c>
      <c r="J6311" s="358">
        <v>0.79</v>
      </c>
      <c r="K6311" s="361" t="s">
        <v>1113</v>
      </c>
      <c r="L6311" s="359" t="s">
        <v>1392</v>
      </c>
      <c r="M6311" s="368">
        <v>2010</v>
      </c>
      <c r="N6311" s="205">
        <v>42912</v>
      </c>
      <c r="O6311" s="203"/>
    </row>
    <row r="6312" spans="1:15" ht="27.75" hidden="1" customHeight="1" x14ac:dyDescent="0.25">
      <c r="A6312" s="203" t="s">
        <v>2218</v>
      </c>
      <c r="B6312" s="202" t="s">
        <v>2438</v>
      </c>
      <c r="C6312" s="203" t="s">
        <v>1674</v>
      </c>
      <c r="D6312" s="202" t="s">
        <v>1704</v>
      </c>
      <c r="E6312" s="202" t="s">
        <v>1705</v>
      </c>
      <c r="F6312" s="202" t="s">
        <v>505</v>
      </c>
      <c r="G6312" s="253">
        <v>1.32</v>
      </c>
      <c r="H6312" s="361" t="s">
        <v>1414</v>
      </c>
      <c r="I6312" s="359" t="s">
        <v>1382</v>
      </c>
      <c r="J6312" s="358">
        <v>0.76</v>
      </c>
      <c r="K6312" s="361" t="s">
        <v>1113</v>
      </c>
      <c r="L6312" s="359" t="s">
        <v>1392</v>
      </c>
      <c r="M6312" s="368">
        <v>2010</v>
      </c>
      <c r="N6312" s="205">
        <v>42912</v>
      </c>
      <c r="O6312" s="203"/>
    </row>
    <row r="6313" spans="1:15" ht="27.75" hidden="1" customHeight="1" x14ac:dyDescent="0.25">
      <c r="A6313" s="203" t="s">
        <v>2218</v>
      </c>
      <c r="B6313" s="202" t="s">
        <v>2438</v>
      </c>
      <c r="C6313" s="203" t="s">
        <v>1674</v>
      </c>
      <c r="D6313" s="202" t="s">
        <v>1704</v>
      </c>
      <c r="E6313" s="202" t="s">
        <v>1705</v>
      </c>
      <c r="F6313" s="202" t="s">
        <v>505</v>
      </c>
      <c r="G6313" s="253">
        <v>0.34</v>
      </c>
      <c r="H6313" s="361" t="s">
        <v>1414</v>
      </c>
      <c r="I6313" s="359" t="s">
        <v>1383</v>
      </c>
      <c r="J6313" s="358">
        <v>0.75</v>
      </c>
      <c r="K6313" s="361" t="s">
        <v>1113</v>
      </c>
      <c r="L6313" s="359" t="s">
        <v>1392</v>
      </c>
      <c r="M6313" s="368">
        <v>2010</v>
      </c>
      <c r="N6313" s="205">
        <v>42912</v>
      </c>
      <c r="O6313" s="203"/>
    </row>
    <row r="6314" spans="1:15" ht="27.75" hidden="1" customHeight="1" x14ac:dyDescent="0.25">
      <c r="A6314" s="203" t="s">
        <v>2218</v>
      </c>
      <c r="B6314" s="202" t="s">
        <v>2438</v>
      </c>
      <c r="C6314" s="203" t="s">
        <v>1674</v>
      </c>
      <c r="D6314" s="202" t="s">
        <v>1704</v>
      </c>
      <c r="E6314" s="202" t="s">
        <v>1705</v>
      </c>
      <c r="F6314" s="202" t="s">
        <v>505</v>
      </c>
      <c r="G6314" s="253">
        <v>0.03</v>
      </c>
      <c r="H6314" s="361" t="s">
        <v>1414</v>
      </c>
      <c r="I6314" s="359" t="s">
        <v>1384</v>
      </c>
      <c r="J6314" s="358">
        <v>0.81</v>
      </c>
      <c r="K6314" s="361" t="s">
        <v>1113</v>
      </c>
      <c r="L6314" s="359" t="s">
        <v>1392</v>
      </c>
      <c r="M6314" s="368">
        <v>2010</v>
      </c>
      <c r="N6314" s="205">
        <v>42912</v>
      </c>
      <c r="O6314" s="203"/>
    </row>
    <row r="6315" spans="1:15" ht="27.75" hidden="1" customHeight="1" x14ac:dyDescent="0.25">
      <c r="A6315" s="203" t="s">
        <v>2218</v>
      </c>
      <c r="B6315" s="202" t="s">
        <v>2438</v>
      </c>
      <c r="C6315" s="203" t="s">
        <v>1674</v>
      </c>
      <c r="D6315" s="202" t="s">
        <v>1704</v>
      </c>
      <c r="E6315" s="202" t="s">
        <v>1705</v>
      </c>
      <c r="F6315" s="202" t="s">
        <v>505</v>
      </c>
      <c r="G6315" s="253" t="s">
        <v>515</v>
      </c>
      <c r="H6315" s="361" t="s">
        <v>1414</v>
      </c>
      <c r="I6315" s="359" t="s">
        <v>1385</v>
      </c>
      <c r="J6315" s="358">
        <v>0.93</v>
      </c>
      <c r="K6315" s="361" t="s">
        <v>1113</v>
      </c>
      <c r="L6315" s="359" t="s">
        <v>1392</v>
      </c>
      <c r="M6315" s="368">
        <v>2010</v>
      </c>
      <c r="N6315" s="205">
        <v>42912</v>
      </c>
      <c r="O6315" s="203"/>
    </row>
    <row r="6316" spans="1:15" ht="27.75" hidden="1" customHeight="1" x14ac:dyDescent="0.25">
      <c r="A6316" s="203" t="s">
        <v>2218</v>
      </c>
      <c r="B6316" s="202" t="s">
        <v>2438</v>
      </c>
      <c r="C6316" s="203" t="s">
        <v>1387</v>
      </c>
      <c r="D6316" s="202" t="s">
        <v>1388</v>
      </c>
      <c r="E6316" s="202" t="s">
        <v>1389</v>
      </c>
      <c r="F6316" s="202" t="s">
        <v>505</v>
      </c>
      <c r="G6316" s="253">
        <v>11.6</v>
      </c>
      <c r="H6316" s="361" t="s">
        <v>1400</v>
      </c>
      <c r="I6316" s="359" t="s">
        <v>1379</v>
      </c>
      <c r="J6316" s="359" t="s">
        <v>1380</v>
      </c>
      <c r="K6316" s="359" t="s">
        <v>1391</v>
      </c>
      <c r="L6316" s="359" t="s">
        <v>1392</v>
      </c>
      <c r="M6316" s="368">
        <v>2005</v>
      </c>
      <c r="N6316" s="207" t="s">
        <v>1393</v>
      </c>
      <c r="O6316" s="203"/>
    </row>
    <row r="6317" spans="1:15" ht="27.75" hidden="1" customHeight="1" x14ac:dyDescent="0.25">
      <c r="A6317" s="203" t="s">
        <v>2218</v>
      </c>
      <c r="B6317" s="202" t="s">
        <v>2438</v>
      </c>
      <c r="C6317" s="203" t="s">
        <v>1387</v>
      </c>
      <c r="D6317" s="202" t="s">
        <v>1388</v>
      </c>
      <c r="E6317" s="202" t="s">
        <v>1389</v>
      </c>
      <c r="F6317" s="202" t="s">
        <v>505</v>
      </c>
      <c r="G6317" s="253">
        <v>6.6</v>
      </c>
      <c r="H6317" s="361" t="s">
        <v>1400</v>
      </c>
      <c r="I6317" s="359" t="s">
        <v>1382</v>
      </c>
      <c r="J6317" s="359" t="s">
        <v>1380</v>
      </c>
      <c r="K6317" s="359" t="s">
        <v>1391</v>
      </c>
      <c r="L6317" s="359" t="s">
        <v>1392</v>
      </c>
      <c r="M6317" s="368">
        <v>2005</v>
      </c>
      <c r="N6317" s="207" t="s">
        <v>1393</v>
      </c>
      <c r="O6317" s="203"/>
    </row>
    <row r="6318" spans="1:15" ht="27.75" hidden="1" customHeight="1" x14ac:dyDescent="0.25">
      <c r="A6318" s="203" t="s">
        <v>2218</v>
      </c>
      <c r="B6318" s="202" t="s">
        <v>2438</v>
      </c>
      <c r="C6318" s="203" t="s">
        <v>1387</v>
      </c>
      <c r="D6318" s="202" t="s">
        <v>1388</v>
      </c>
      <c r="E6318" s="202" t="s">
        <v>1389</v>
      </c>
      <c r="F6318" s="202" t="s">
        <v>505</v>
      </c>
      <c r="G6318" s="253">
        <v>3.5</v>
      </c>
      <c r="H6318" s="361" t="s">
        <v>1400</v>
      </c>
      <c r="I6318" s="359" t="s">
        <v>1383</v>
      </c>
      <c r="J6318" s="359" t="s">
        <v>1380</v>
      </c>
      <c r="K6318" s="359" t="s">
        <v>1391</v>
      </c>
      <c r="L6318" s="359" t="s">
        <v>1392</v>
      </c>
      <c r="M6318" s="368">
        <v>2005</v>
      </c>
      <c r="N6318" s="207" t="s">
        <v>1393</v>
      </c>
      <c r="O6318" s="203"/>
    </row>
    <row r="6319" spans="1:15" ht="27.75" hidden="1" customHeight="1" x14ac:dyDescent="0.25">
      <c r="A6319" s="203" t="s">
        <v>2218</v>
      </c>
      <c r="B6319" s="202" t="s">
        <v>2438</v>
      </c>
      <c r="C6319" s="203" t="s">
        <v>1387</v>
      </c>
      <c r="D6319" s="202" t="s">
        <v>1388</v>
      </c>
      <c r="E6319" s="202" t="s">
        <v>1389</v>
      </c>
      <c r="F6319" s="202" t="s">
        <v>505</v>
      </c>
      <c r="G6319" s="253">
        <v>1.1000000000000001</v>
      </c>
      <c r="H6319" s="361" t="s">
        <v>1400</v>
      </c>
      <c r="I6319" s="359" t="s">
        <v>1384</v>
      </c>
      <c r="J6319" s="359" t="s">
        <v>1380</v>
      </c>
      <c r="K6319" s="359" t="s">
        <v>1391</v>
      </c>
      <c r="L6319" s="359" t="s">
        <v>1392</v>
      </c>
      <c r="M6319" s="368">
        <v>2005</v>
      </c>
      <c r="N6319" s="207" t="s">
        <v>1393</v>
      </c>
      <c r="O6319" s="203"/>
    </row>
    <row r="6320" spans="1:15" ht="27.75" hidden="1" customHeight="1" x14ac:dyDescent="0.25">
      <c r="A6320" s="203" t="s">
        <v>2218</v>
      </c>
      <c r="B6320" s="202" t="s">
        <v>2438</v>
      </c>
      <c r="C6320" s="203" t="s">
        <v>1387</v>
      </c>
      <c r="D6320" s="202" t="s">
        <v>1388</v>
      </c>
      <c r="E6320" s="202" t="s">
        <v>1389</v>
      </c>
      <c r="F6320" s="202" t="s">
        <v>505</v>
      </c>
      <c r="G6320" s="253">
        <v>0.3</v>
      </c>
      <c r="H6320" s="361" t="s">
        <v>1400</v>
      </c>
      <c r="I6320" s="359" t="s">
        <v>1385</v>
      </c>
      <c r="J6320" s="359" t="s">
        <v>1380</v>
      </c>
      <c r="K6320" s="359" t="s">
        <v>1391</v>
      </c>
      <c r="L6320" s="359" t="s">
        <v>1392</v>
      </c>
      <c r="M6320" s="368">
        <v>2005</v>
      </c>
      <c r="N6320" s="207" t="s">
        <v>1393</v>
      </c>
      <c r="O6320" s="203"/>
    </row>
    <row r="6321" spans="1:15" ht="27.75" hidden="1" customHeight="1" x14ac:dyDescent="0.25">
      <c r="A6321" s="203" t="s">
        <v>2218</v>
      </c>
      <c r="B6321" s="202" t="s">
        <v>2438</v>
      </c>
      <c r="C6321" s="203" t="s">
        <v>1387</v>
      </c>
      <c r="D6321" s="202" t="s">
        <v>1388</v>
      </c>
      <c r="E6321" s="202" t="s">
        <v>1389</v>
      </c>
      <c r="F6321" s="202" t="s">
        <v>505</v>
      </c>
      <c r="G6321" s="253">
        <v>2.6</v>
      </c>
      <c r="H6321" s="361" t="s">
        <v>488</v>
      </c>
      <c r="I6321" s="359" t="s">
        <v>1379</v>
      </c>
      <c r="J6321" s="359" t="s">
        <v>1380</v>
      </c>
      <c r="K6321" s="359" t="s">
        <v>22</v>
      </c>
      <c r="L6321" s="359" t="s">
        <v>1392</v>
      </c>
      <c r="M6321" s="368">
        <v>2004</v>
      </c>
      <c r="N6321" s="207" t="s">
        <v>1393</v>
      </c>
      <c r="O6321" s="203"/>
    </row>
    <row r="6322" spans="1:15" ht="27.75" hidden="1" customHeight="1" x14ac:dyDescent="0.25">
      <c r="A6322" s="203" t="s">
        <v>2218</v>
      </c>
      <c r="B6322" s="202" t="s">
        <v>2438</v>
      </c>
      <c r="C6322" s="203" t="s">
        <v>1387</v>
      </c>
      <c r="D6322" s="202" t="s">
        <v>1388</v>
      </c>
      <c r="E6322" s="202" t="s">
        <v>1389</v>
      </c>
      <c r="F6322" s="202" t="s">
        <v>505</v>
      </c>
      <c r="G6322" s="253">
        <v>0.9</v>
      </c>
      <c r="H6322" s="361" t="s">
        <v>488</v>
      </c>
      <c r="I6322" s="359" t="s">
        <v>1382</v>
      </c>
      <c r="J6322" s="359" t="s">
        <v>1380</v>
      </c>
      <c r="K6322" s="359" t="s">
        <v>22</v>
      </c>
      <c r="L6322" s="359" t="s">
        <v>1392</v>
      </c>
      <c r="M6322" s="368">
        <v>2004</v>
      </c>
      <c r="N6322" s="207" t="s">
        <v>1393</v>
      </c>
      <c r="O6322" s="203"/>
    </row>
    <row r="6323" spans="1:15" ht="27.75" hidden="1" customHeight="1" x14ac:dyDescent="0.25">
      <c r="A6323" s="203" t="s">
        <v>2218</v>
      </c>
      <c r="B6323" s="202" t="s">
        <v>2438</v>
      </c>
      <c r="C6323" s="203" t="s">
        <v>1387</v>
      </c>
      <c r="D6323" s="202" t="s">
        <v>1388</v>
      </c>
      <c r="E6323" s="202" t="s">
        <v>1389</v>
      </c>
      <c r="F6323" s="202" t="s">
        <v>505</v>
      </c>
      <c r="G6323" s="253">
        <v>0.3</v>
      </c>
      <c r="H6323" s="361" t="s">
        <v>488</v>
      </c>
      <c r="I6323" s="359" t="s">
        <v>1383</v>
      </c>
      <c r="J6323" s="359" t="s">
        <v>1380</v>
      </c>
      <c r="K6323" s="359" t="s">
        <v>22</v>
      </c>
      <c r="L6323" s="359" t="s">
        <v>1392</v>
      </c>
      <c r="M6323" s="368">
        <v>2004</v>
      </c>
      <c r="N6323" s="207" t="s">
        <v>1393</v>
      </c>
      <c r="O6323" s="203"/>
    </row>
    <row r="6324" spans="1:15" ht="27.75" hidden="1" customHeight="1" x14ac:dyDescent="0.25">
      <c r="A6324" s="203" t="s">
        <v>2218</v>
      </c>
      <c r="B6324" s="202" t="s">
        <v>2438</v>
      </c>
      <c r="C6324" s="203" t="s">
        <v>1387</v>
      </c>
      <c r="D6324" s="202" t="s">
        <v>1388</v>
      </c>
      <c r="E6324" s="202" t="s">
        <v>1389</v>
      </c>
      <c r="F6324" s="202" t="s">
        <v>505</v>
      </c>
      <c r="G6324" s="253">
        <v>0.1</v>
      </c>
      <c r="H6324" s="361" t="s">
        <v>488</v>
      </c>
      <c r="I6324" s="359" t="s">
        <v>1384</v>
      </c>
      <c r="J6324" s="359" t="s">
        <v>1380</v>
      </c>
      <c r="K6324" s="359" t="s">
        <v>22</v>
      </c>
      <c r="L6324" s="359" t="s">
        <v>1392</v>
      </c>
      <c r="M6324" s="368">
        <v>2004</v>
      </c>
      <c r="N6324" s="207" t="s">
        <v>1393</v>
      </c>
      <c r="O6324" s="203"/>
    </row>
    <row r="6325" spans="1:15" ht="27.75" hidden="1" customHeight="1" x14ac:dyDescent="0.25">
      <c r="A6325" s="203" t="s">
        <v>2218</v>
      </c>
      <c r="B6325" s="202" t="s">
        <v>2438</v>
      </c>
      <c r="C6325" s="203" t="s">
        <v>1387</v>
      </c>
      <c r="D6325" s="202" t="s">
        <v>1388</v>
      </c>
      <c r="E6325" s="202" t="s">
        <v>1389</v>
      </c>
      <c r="F6325" s="202" t="s">
        <v>505</v>
      </c>
      <c r="G6325" s="253">
        <v>0.1</v>
      </c>
      <c r="H6325" s="361" t="s">
        <v>488</v>
      </c>
      <c r="I6325" s="359" t="s">
        <v>1385</v>
      </c>
      <c r="J6325" s="359" t="s">
        <v>1380</v>
      </c>
      <c r="K6325" s="359" t="s">
        <v>22</v>
      </c>
      <c r="L6325" s="359" t="s">
        <v>1392</v>
      </c>
      <c r="M6325" s="368">
        <v>2004</v>
      </c>
      <c r="N6325" s="207" t="s">
        <v>1393</v>
      </c>
      <c r="O6325" s="203"/>
    </row>
    <row r="6326" spans="1:15" ht="27.75" hidden="1" customHeight="1" x14ac:dyDescent="0.25">
      <c r="A6326" s="203" t="s">
        <v>2218</v>
      </c>
      <c r="B6326" s="202" t="s">
        <v>2438</v>
      </c>
      <c r="C6326" s="203" t="s">
        <v>1403</v>
      </c>
      <c r="D6326" s="202" t="s">
        <v>1404</v>
      </c>
      <c r="E6326" s="202" t="s">
        <v>1405</v>
      </c>
      <c r="F6326" s="202" t="s">
        <v>475</v>
      </c>
      <c r="G6326" s="253">
        <v>154</v>
      </c>
      <c r="H6326" s="361" t="s">
        <v>1406</v>
      </c>
      <c r="I6326" s="359" t="s">
        <v>1407</v>
      </c>
      <c r="J6326" s="359" t="s">
        <v>1380</v>
      </c>
      <c r="K6326" s="359" t="s">
        <v>22</v>
      </c>
      <c r="L6326" s="359" t="s">
        <v>1408</v>
      </c>
      <c r="M6326" s="368" t="s">
        <v>1407</v>
      </c>
      <c r="N6326" s="205">
        <v>42486</v>
      </c>
      <c r="O6326" s="203"/>
    </row>
    <row r="6327" spans="1:15" ht="27.75" hidden="1" customHeight="1" x14ac:dyDescent="0.25">
      <c r="A6327" s="203" t="s">
        <v>2218</v>
      </c>
      <c r="B6327" s="202" t="s">
        <v>2438</v>
      </c>
      <c r="C6327" s="203" t="s">
        <v>1461</v>
      </c>
      <c r="D6327" s="202" t="s">
        <v>1677</v>
      </c>
      <c r="E6327" s="202" t="s">
        <v>1678</v>
      </c>
      <c r="F6327" s="202" t="s">
        <v>475</v>
      </c>
      <c r="G6327" s="254">
        <v>17386888</v>
      </c>
      <c r="H6327" s="361" t="s">
        <v>1433</v>
      </c>
      <c r="I6327" s="359" t="s">
        <v>1407</v>
      </c>
      <c r="J6327" s="359" t="s">
        <v>1380</v>
      </c>
      <c r="K6327" s="359" t="s">
        <v>8</v>
      </c>
      <c r="L6327" s="359" t="s">
        <v>1408</v>
      </c>
      <c r="M6327" s="368" t="s">
        <v>1407</v>
      </c>
      <c r="N6327" s="205">
        <v>42530</v>
      </c>
      <c r="O6327" s="203"/>
    </row>
    <row r="6328" spans="1:15" ht="27.75" hidden="1" customHeight="1" x14ac:dyDescent="0.25">
      <c r="A6328" s="203" t="s">
        <v>2218</v>
      </c>
      <c r="B6328" s="202" t="s">
        <v>2438</v>
      </c>
      <c r="C6328" s="203" t="s">
        <v>1461</v>
      </c>
      <c r="D6328" s="202" t="s">
        <v>1677</v>
      </c>
      <c r="E6328" s="202" t="s">
        <v>1678</v>
      </c>
      <c r="F6328" s="202" t="s">
        <v>475</v>
      </c>
      <c r="G6328" s="254">
        <v>115145</v>
      </c>
      <c r="H6328" s="361" t="s">
        <v>1414</v>
      </c>
      <c r="I6328" s="359" t="s">
        <v>1407</v>
      </c>
      <c r="J6328" s="359" t="s">
        <v>1380</v>
      </c>
      <c r="K6328" s="359" t="s">
        <v>8</v>
      </c>
      <c r="L6328" s="359" t="s">
        <v>1392</v>
      </c>
      <c r="M6328" s="368" t="s">
        <v>1407</v>
      </c>
      <c r="N6328" s="205">
        <v>42530</v>
      </c>
      <c r="O6328" s="203"/>
    </row>
    <row r="6329" spans="1:15" ht="27.75" hidden="1" customHeight="1" x14ac:dyDescent="0.25">
      <c r="A6329" s="203" t="s">
        <v>2221</v>
      </c>
      <c r="B6329" s="202" t="s">
        <v>523</v>
      </c>
      <c r="C6329" s="203" t="s">
        <v>1471</v>
      </c>
      <c r="D6329" s="202" t="s">
        <v>739</v>
      </c>
      <c r="E6329" s="202" t="s">
        <v>1473</v>
      </c>
      <c r="F6329" s="202" t="s">
        <v>505</v>
      </c>
      <c r="G6329" s="253">
        <v>2</v>
      </c>
      <c r="H6329" s="361" t="s">
        <v>1433</v>
      </c>
      <c r="I6329" s="359" t="s">
        <v>1407</v>
      </c>
      <c r="J6329" s="358">
        <v>0</v>
      </c>
      <c r="K6329" s="359" t="s">
        <v>1113</v>
      </c>
      <c r="L6329" s="359" t="s">
        <v>1408</v>
      </c>
      <c r="M6329" s="368">
        <v>2005</v>
      </c>
      <c r="N6329" s="205">
        <v>39911</v>
      </c>
      <c r="O6329" s="203"/>
    </row>
    <row r="6330" spans="1:15" ht="27.75" hidden="1" customHeight="1" x14ac:dyDescent="0.25">
      <c r="A6330" s="203" t="s">
        <v>2221</v>
      </c>
      <c r="B6330" s="202" t="s">
        <v>523</v>
      </c>
      <c r="C6330" s="203" t="s">
        <v>1471</v>
      </c>
      <c r="D6330" s="202" t="s">
        <v>739</v>
      </c>
      <c r="E6330" s="202" t="s">
        <v>1473</v>
      </c>
      <c r="F6330" s="202" t="s">
        <v>505</v>
      </c>
      <c r="G6330" s="253">
        <v>5.0000000000000001E-3</v>
      </c>
      <c r="H6330" s="361" t="s">
        <v>1414</v>
      </c>
      <c r="I6330" s="359" t="s">
        <v>1407</v>
      </c>
      <c r="J6330" s="358">
        <v>0</v>
      </c>
      <c r="K6330" s="359" t="s">
        <v>1113</v>
      </c>
      <c r="L6330" s="359" t="s">
        <v>1392</v>
      </c>
      <c r="M6330" s="368">
        <v>2005</v>
      </c>
      <c r="N6330" s="205">
        <v>39911</v>
      </c>
      <c r="O6330" s="203"/>
    </row>
    <row r="6331" spans="1:15" ht="27.75" hidden="1" customHeight="1" x14ac:dyDescent="0.25">
      <c r="A6331" s="203" t="s">
        <v>2221</v>
      </c>
      <c r="B6331" s="202" t="s">
        <v>523</v>
      </c>
      <c r="C6331" s="203" t="s">
        <v>1376</v>
      </c>
      <c r="D6331" s="202" t="s">
        <v>524</v>
      </c>
      <c r="E6331" s="202" t="s">
        <v>1474</v>
      </c>
      <c r="F6331" s="202" t="s">
        <v>475</v>
      </c>
      <c r="G6331" s="253">
        <v>5.99</v>
      </c>
      <c r="H6331" s="361" t="s">
        <v>1378</v>
      </c>
      <c r="I6331" s="359" t="s">
        <v>1379</v>
      </c>
      <c r="J6331" s="359" t="s">
        <v>1380</v>
      </c>
      <c r="K6331" s="359" t="s">
        <v>9</v>
      </c>
      <c r="L6331" s="359" t="s">
        <v>1381</v>
      </c>
      <c r="M6331" s="368">
        <v>1988</v>
      </c>
      <c r="N6331" s="205">
        <v>38812</v>
      </c>
      <c r="O6331" s="203"/>
    </row>
    <row r="6332" spans="1:15" ht="27.75" hidden="1" customHeight="1" x14ac:dyDescent="0.25">
      <c r="A6332" s="203" t="s">
        <v>2221</v>
      </c>
      <c r="B6332" s="202" t="s">
        <v>523</v>
      </c>
      <c r="C6332" s="203" t="s">
        <v>1376</v>
      </c>
      <c r="D6332" s="202" t="s">
        <v>524</v>
      </c>
      <c r="E6332" s="202" t="s">
        <v>1474</v>
      </c>
      <c r="F6332" s="202" t="s">
        <v>475</v>
      </c>
      <c r="G6332" s="253">
        <v>1.57</v>
      </c>
      <c r="H6332" s="361" t="s">
        <v>1378</v>
      </c>
      <c r="I6332" s="359" t="s">
        <v>1382</v>
      </c>
      <c r="J6332" s="359" t="s">
        <v>1380</v>
      </c>
      <c r="K6332" s="359" t="s">
        <v>9</v>
      </c>
      <c r="L6332" s="359" t="s">
        <v>1381</v>
      </c>
      <c r="M6332" s="368">
        <v>1988</v>
      </c>
      <c r="N6332" s="205">
        <v>38812</v>
      </c>
      <c r="O6332" s="203"/>
    </row>
    <row r="6333" spans="1:15" ht="27.75" hidden="1" customHeight="1" x14ac:dyDescent="0.25">
      <c r="A6333" s="203" t="s">
        <v>2221</v>
      </c>
      <c r="B6333" s="202" t="s">
        <v>523</v>
      </c>
      <c r="C6333" s="203" t="s">
        <v>1376</v>
      </c>
      <c r="D6333" s="202" t="s">
        <v>524</v>
      </c>
      <c r="E6333" s="202" t="s">
        <v>1474</v>
      </c>
      <c r="F6333" s="202" t="s">
        <v>475</v>
      </c>
      <c r="G6333" s="253">
        <v>0.36</v>
      </c>
      <c r="H6333" s="361" t="s">
        <v>1378</v>
      </c>
      <c r="I6333" s="359" t="s">
        <v>1383</v>
      </c>
      <c r="J6333" s="359" t="s">
        <v>1380</v>
      </c>
      <c r="K6333" s="359" t="s">
        <v>9</v>
      </c>
      <c r="L6333" s="359" t="s">
        <v>1381</v>
      </c>
      <c r="M6333" s="368">
        <v>1988</v>
      </c>
      <c r="N6333" s="205">
        <v>38812</v>
      </c>
      <c r="O6333" s="203"/>
    </row>
    <row r="6334" spans="1:15" ht="27.75" hidden="1" customHeight="1" x14ac:dyDescent="0.25">
      <c r="A6334" s="203" t="s">
        <v>2221</v>
      </c>
      <c r="B6334" s="202" t="s">
        <v>523</v>
      </c>
      <c r="C6334" s="203" t="s">
        <v>1376</v>
      </c>
      <c r="D6334" s="202" t="s">
        <v>524</v>
      </c>
      <c r="E6334" s="202" t="s">
        <v>1474</v>
      </c>
      <c r="F6334" s="202" t="s">
        <v>475</v>
      </c>
      <c r="G6334" s="253" t="s">
        <v>515</v>
      </c>
      <c r="H6334" s="361" t="s">
        <v>1378</v>
      </c>
      <c r="I6334" s="359" t="s">
        <v>1384</v>
      </c>
      <c r="J6334" s="359" t="s">
        <v>1380</v>
      </c>
      <c r="K6334" s="359" t="s">
        <v>9</v>
      </c>
      <c r="L6334" s="359" t="s">
        <v>1381</v>
      </c>
      <c r="M6334" s="368">
        <v>1988</v>
      </c>
      <c r="N6334" s="205">
        <v>38812</v>
      </c>
      <c r="O6334" s="203"/>
    </row>
    <row r="6335" spans="1:15" ht="27.75" hidden="1" customHeight="1" x14ac:dyDescent="0.25">
      <c r="A6335" s="203" t="s">
        <v>2221</v>
      </c>
      <c r="B6335" s="202" t="s">
        <v>523</v>
      </c>
      <c r="C6335" s="203" t="s">
        <v>1376</v>
      </c>
      <c r="D6335" s="202" t="s">
        <v>524</v>
      </c>
      <c r="E6335" s="202" t="s">
        <v>1474</v>
      </c>
      <c r="F6335" s="202" t="s">
        <v>475</v>
      </c>
      <c r="G6335" s="253" t="s">
        <v>515</v>
      </c>
      <c r="H6335" s="361" t="s">
        <v>1378</v>
      </c>
      <c r="I6335" s="359" t="s">
        <v>1385</v>
      </c>
      <c r="J6335" s="359" t="s">
        <v>1380</v>
      </c>
      <c r="K6335" s="359" t="s">
        <v>9</v>
      </c>
      <c r="L6335" s="359" t="s">
        <v>1381</v>
      </c>
      <c r="M6335" s="368">
        <v>1988</v>
      </c>
      <c r="N6335" s="205">
        <v>38812</v>
      </c>
      <c r="O6335" s="203"/>
    </row>
    <row r="6336" spans="1:15" ht="27.75" hidden="1" customHeight="1" x14ac:dyDescent="0.25">
      <c r="A6336" s="203" t="s">
        <v>2221</v>
      </c>
      <c r="B6336" s="202" t="s">
        <v>523</v>
      </c>
      <c r="C6336" s="203" t="s">
        <v>207</v>
      </c>
      <c r="D6336" s="202" t="s">
        <v>526</v>
      </c>
      <c r="E6336" s="202" t="s">
        <v>1474</v>
      </c>
      <c r="F6336" s="202" t="s">
        <v>505</v>
      </c>
      <c r="G6336" s="253">
        <v>26</v>
      </c>
      <c r="H6336" s="361" t="s">
        <v>527</v>
      </c>
      <c r="I6336" s="359" t="s">
        <v>1407</v>
      </c>
      <c r="J6336" s="358">
        <v>0</v>
      </c>
      <c r="K6336" s="359" t="s">
        <v>22</v>
      </c>
      <c r="L6336" s="359" t="s">
        <v>1392</v>
      </c>
      <c r="M6336" s="368">
        <v>2000</v>
      </c>
      <c r="N6336" s="205">
        <v>40085</v>
      </c>
      <c r="O6336" s="203"/>
    </row>
    <row r="6337" spans="1:15" ht="27.75" hidden="1" customHeight="1" x14ac:dyDescent="0.25">
      <c r="A6337" s="203" t="s">
        <v>2221</v>
      </c>
      <c r="B6337" s="211" t="s">
        <v>523</v>
      </c>
      <c r="C6337" s="203" t="s">
        <v>1376</v>
      </c>
      <c r="D6337" s="203" t="s">
        <v>1475</v>
      </c>
      <c r="E6337" s="202" t="s">
        <v>1474</v>
      </c>
      <c r="F6337" s="202" t="s">
        <v>475</v>
      </c>
      <c r="G6337" s="253">
        <v>8.6199999999999992</v>
      </c>
      <c r="H6337" s="361" t="s">
        <v>1378</v>
      </c>
      <c r="I6337" s="359" t="s">
        <v>1379</v>
      </c>
      <c r="J6337" s="359" t="s">
        <v>1380</v>
      </c>
      <c r="K6337" s="359" t="s">
        <v>9</v>
      </c>
      <c r="L6337" s="359" t="s">
        <v>1381</v>
      </c>
      <c r="M6337" s="368">
        <v>1988</v>
      </c>
      <c r="N6337" s="205">
        <v>38812</v>
      </c>
      <c r="O6337" s="203"/>
    </row>
    <row r="6338" spans="1:15" ht="27.75" hidden="1" customHeight="1" x14ac:dyDescent="0.25">
      <c r="A6338" s="203" t="s">
        <v>2221</v>
      </c>
      <c r="B6338" s="211" t="s">
        <v>523</v>
      </c>
      <c r="C6338" s="203" t="s">
        <v>1376</v>
      </c>
      <c r="D6338" s="203" t="s">
        <v>1475</v>
      </c>
      <c r="E6338" s="202" t="s">
        <v>1474</v>
      </c>
      <c r="F6338" s="202" t="s">
        <v>475</v>
      </c>
      <c r="G6338" s="253">
        <v>3.09</v>
      </c>
      <c r="H6338" s="361" t="s">
        <v>1378</v>
      </c>
      <c r="I6338" s="359" t="s">
        <v>1382</v>
      </c>
      <c r="J6338" s="359" t="s">
        <v>1380</v>
      </c>
      <c r="K6338" s="359" t="s">
        <v>9</v>
      </c>
      <c r="L6338" s="359" t="s">
        <v>1381</v>
      </c>
      <c r="M6338" s="368">
        <v>1988</v>
      </c>
      <c r="N6338" s="205">
        <v>38812</v>
      </c>
      <c r="O6338" s="203"/>
    </row>
    <row r="6339" spans="1:15" ht="27.75" hidden="1" customHeight="1" x14ac:dyDescent="0.25">
      <c r="A6339" s="203" t="s">
        <v>2221</v>
      </c>
      <c r="B6339" s="211" t="s">
        <v>523</v>
      </c>
      <c r="C6339" s="203" t="s">
        <v>1376</v>
      </c>
      <c r="D6339" s="203" t="s">
        <v>1475</v>
      </c>
      <c r="E6339" s="202" t="s">
        <v>1474</v>
      </c>
      <c r="F6339" s="202" t="s">
        <v>475</v>
      </c>
      <c r="G6339" s="253">
        <v>1.57</v>
      </c>
      <c r="H6339" s="361" t="s">
        <v>1378</v>
      </c>
      <c r="I6339" s="359" t="s">
        <v>1383</v>
      </c>
      <c r="J6339" s="359" t="s">
        <v>1380</v>
      </c>
      <c r="K6339" s="359" t="s">
        <v>9</v>
      </c>
      <c r="L6339" s="359" t="s">
        <v>1381</v>
      </c>
      <c r="M6339" s="368">
        <v>1988</v>
      </c>
      <c r="N6339" s="205">
        <v>38812</v>
      </c>
      <c r="O6339" s="203"/>
    </row>
    <row r="6340" spans="1:15" ht="27.75" hidden="1" customHeight="1" x14ac:dyDescent="0.25">
      <c r="A6340" s="203" t="s">
        <v>2221</v>
      </c>
      <c r="B6340" s="211" t="s">
        <v>523</v>
      </c>
      <c r="C6340" s="203" t="s">
        <v>1376</v>
      </c>
      <c r="D6340" s="203" t="s">
        <v>1475</v>
      </c>
      <c r="E6340" s="202" t="s">
        <v>1474</v>
      </c>
      <c r="F6340" s="202" t="s">
        <v>475</v>
      </c>
      <c r="G6340" s="253">
        <v>0.3</v>
      </c>
      <c r="H6340" s="361" t="s">
        <v>1378</v>
      </c>
      <c r="I6340" s="359" t="s">
        <v>1384</v>
      </c>
      <c r="J6340" s="359" t="s">
        <v>1380</v>
      </c>
      <c r="K6340" s="359" t="s">
        <v>9</v>
      </c>
      <c r="L6340" s="359" t="s">
        <v>1381</v>
      </c>
      <c r="M6340" s="368">
        <v>1988</v>
      </c>
      <c r="N6340" s="205">
        <v>38812</v>
      </c>
      <c r="O6340" s="203"/>
    </row>
    <row r="6341" spans="1:15" ht="27.75" hidden="1" customHeight="1" x14ac:dyDescent="0.25">
      <c r="A6341" s="203" t="s">
        <v>2221</v>
      </c>
      <c r="B6341" s="211" t="s">
        <v>523</v>
      </c>
      <c r="C6341" s="203" t="s">
        <v>1376</v>
      </c>
      <c r="D6341" s="203" t="s">
        <v>1475</v>
      </c>
      <c r="E6341" s="202" t="s">
        <v>1474</v>
      </c>
      <c r="F6341" s="202" t="s">
        <v>475</v>
      </c>
      <c r="G6341" s="253" t="s">
        <v>515</v>
      </c>
      <c r="H6341" s="361" t="s">
        <v>1378</v>
      </c>
      <c r="I6341" s="359" t="s">
        <v>1385</v>
      </c>
      <c r="J6341" s="359" t="s">
        <v>1380</v>
      </c>
      <c r="K6341" s="359" t="s">
        <v>9</v>
      </c>
      <c r="L6341" s="359" t="s">
        <v>1381</v>
      </c>
      <c r="M6341" s="368">
        <v>1988</v>
      </c>
      <c r="N6341" s="205">
        <v>38812</v>
      </c>
      <c r="O6341" s="203"/>
    </row>
    <row r="6342" spans="1:15" ht="27.75" hidden="1" customHeight="1" x14ac:dyDescent="0.25">
      <c r="A6342" s="203" t="s">
        <v>2221</v>
      </c>
      <c r="B6342" s="202" t="s">
        <v>523</v>
      </c>
      <c r="C6342" s="203" t="s">
        <v>1403</v>
      </c>
      <c r="D6342" s="202" t="s">
        <v>1404</v>
      </c>
      <c r="E6342" s="202" t="s">
        <v>1405</v>
      </c>
      <c r="F6342" s="202" t="s">
        <v>475</v>
      </c>
      <c r="G6342" s="253">
        <v>154</v>
      </c>
      <c r="H6342" s="361" t="s">
        <v>1406</v>
      </c>
      <c r="I6342" s="359" t="s">
        <v>1407</v>
      </c>
      <c r="J6342" s="359" t="s">
        <v>1380</v>
      </c>
      <c r="K6342" s="359" t="s">
        <v>22</v>
      </c>
      <c r="L6342" s="359" t="s">
        <v>1408</v>
      </c>
      <c r="M6342" s="368" t="s">
        <v>1407</v>
      </c>
      <c r="N6342" s="205">
        <v>42486</v>
      </c>
      <c r="O6342" s="203"/>
    </row>
    <row r="6343" spans="1:15" ht="27.75" hidden="1" customHeight="1" x14ac:dyDescent="0.25">
      <c r="A6343" s="203" t="s">
        <v>2221</v>
      </c>
      <c r="B6343" s="202" t="s">
        <v>523</v>
      </c>
      <c r="C6343" s="203" t="s">
        <v>1476</v>
      </c>
      <c r="D6343" s="202" t="s">
        <v>1479</v>
      </c>
      <c r="E6343" s="202" t="s">
        <v>1480</v>
      </c>
      <c r="F6343" s="202" t="s">
        <v>505</v>
      </c>
      <c r="G6343" s="253">
        <v>2.0000000000000002E-5</v>
      </c>
      <c r="H6343" s="361" t="s">
        <v>1433</v>
      </c>
      <c r="I6343" s="359" t="s">
        <v>1407</v>
      </c>
      <c r="J6343" s="358">
        <v>0</v>
      </c>
      <c r="K6343" s="359" t="s">
        <v>1113</v>
      </c>
      <c r="L6343" s="359" t="s">
        <v>1408</v>
      </c>
      <c r="M6343" s="368">
        <v>2010</v>
      </c>
      <c r="N6343" s="205">
        <v>42359</v>
      </c>
      <c r="O6343" s="203"/>
    </row>
    <row r="6344" spans="1:15" ht="27.75" hidden="1" customHeight="1" x14ac:dyDescent="0.25">
      <c r="A6344" s="203" t="s">
        <v>2221</v>
      </c>
      <c r="B6344" s="202" t="s">
        <v>523</v>
      </c>
      <c r="C6344" s="203" t="s">
        <v>1476</v>
      </c>
      <c r="D6344" s="202" t="s">
        <v>1479</v>
      </c>
      <c r="E6344" s="202" t="s">
        <v>1480</v>
      </c>
      <c r="F6344" s="202" t="s">
        <v>505</v>
      </c>
      <c r="G6344" s="253">
        <v>9.9999999999999995E-7</v>
      </c>
      <c r="H6344" s="361" t="s">
        <v>1414</v>
      </c>
      <c r="I6344" s="359" t="s">
        <v>1407</v>
      </c>
      <c r="J6344" s="358">
        <v>0</v>
      </c>
      <c r="K6344" s="359" t="s">
        <v>1113</v>
      </c>
      <c r="L6344" s="359" t="s">
        <v>1392</v>
      </c>
      <c r="M6344" s="368">
        <v>2010</v>
      </c>
      <c r="N6344" s="205">
        <v>42359</v>
      </c>
      <c r="O6344" s="203"/>
    </row>
    <row r="6345" spans="1:15" ht="27.75" hidden="1" customHeight="1" x14ac:dyDescent="0.25">
      <c r="A6345" s="129" t="s">
        <v>2221</v>
      </c>
      <c r="B6345" s="269" t="s">
        <v>523</v>
      </c>
      <c r="C6345" s="226" t="s">
        <v>2568</v>
      </c>
      <c r="D6345" s="269" t="s">
        <v>641</v>
      </c>
      <c r="E6345" s="372" t="s">
        <v>1557</v>
      </c>
      <c r="F6345" s="269" t="s">
        <v>475</v>
      </c>
      <c r="G6345" s="373">
        <v>119.2</v>
      </c>
      <c r="H6345" s="225" t="s">
        <v>488</v>
      </c>
      <c r="I6345" s="269" t="s">
        <v>1379</v>
      </c>
      <c r="J6345" s="374">
        <v>0</v>
      </c>
      <c r="K6345" s="269" t="s">
        <v>22</v>
      </c>
      <c r="L6345" s="269" t="s">
        <v>1392</v>
      </c>
      <c r="M6345" s="369">
        <v>2010</v>
      </c>
      <c r="N6345" s="375">
        <v>43873</v>
      </c>
      <c r="O6345" s="226" t="s">
        <v>2569</v>
      </c>
    </row>
    <row r="6346" spans="1:15" ht="27.75" hidden="1" customHeight="1" x14ac:dyDescent="0.25">
      <c r="A6346" s="129" t="s">
        <v>2221</v>
      </c>
      <c r="B6346" s="269" t="s">
        <v>523</v>
      </c>
      <c r="C6346" s="226" t="s">
        <v>2568</v>
      </c>
      <c r="D6346" s="269" t="s">
        <v>641</v>
      </c>
      <c r="E6346" s="372" t="s">
        <v>1557</v>
      </c>
      <c r="F6346" s="269" t="s">
        <v>475</v>
      </c>
      <c r="G6346" s="373">
        <v>44.21</v>
      </c>
      <c r="H6346" s="225" t="s">
        <v>488</v>
      </c>
      <c r="I6346" s="269" t="s">
        <v>1382</v>
      </c>
      <c r="J6346" s="374">
        <v>0</v>
      </c>
      <c r="K6346" s="269" t="s">
        <v>22</v>
      </c>
      <c r="L6346" s="269" t="s">
        <v>1392</v>
      </c>
      <c r="M6346" s="369">
        <v>2010</v>
      </c>
      <c r="N6346" s="375">
        <v>43873</v>
      </c>
      <c r="O6346" s="226" t="s">
        <v>2569</v>
      </c>
    </row>
    <row r="6347" spans="1:15" ht="27.75" hidden="1" customHeight="1" x14ac:dyDescent="0.25">
      <c r="A6347" s="129" t="s">
        <v>2221</v>
      </c>
      <c r="B6347" s="269" t="s">
        <v>523</v>
      </c>
      <c r="C6347" s="226" t="s">
        <v>2568</v>
      </c>
      <c r="D6347" s="269" t="s">
        <v>641</v>
      </c>
      <c r="E6347" s="372" t="s">
        <v>1557</v>
      </c>
      <c r="F6347" s="269" t="s">
        <v>475</v>
      </c>
      <c r="G6347" s="373">
        <v>17.829999999999998</v>
      </c>
      <c r="H6347" s="225" t="s">
        <v>488</v>
      </c>
      <c r="I6347" s="269" t="s">
        <v>1383</v>
      </c>
      <c r="J6347" s="374">
        <v>0</v>
      </c>
      <c r="K6347" s="269" t="s">
        <v>22</v>
      </c>
      <c r="L6347" s="269" t="s">
        <v>1392</v>
      </c>
      <c r="M6347" s="369">
        <v>2010</v>
      </c>
      <c r="N6347" s="375">
        <v>43873</v>
      </c>
      <c r="O6347" s="226" t="s">
        <v>2569</v>
      </c>
    </row>
    <row r="6348" spans="1:15" ht="27.75" hidden="1" customHeight="1" x14ac:dyDescent="0.25">
      <c r="A6348" s="129" t="s">
        <v>2221</v>
      </c>
      <c r="B6348" s="269" t="s">
        <v>523</v>
      </c>
      <c r="C6348" s="226" t="s">
        <v>2568</v>
      </c>
      <c r="D6348" s="269" t="s">
        <v>641</v>
      </c>
      <c r="E6348" s="372" t="s">
        <v>1557</v>
      </c>
      <c r="F6348" s="269" t="s">
        <v>475</v>
      </c>
      <c r="G6348" s="373">
        <v>8.1199999999999992</v>
      </c>
      <c r="H6348" s="225" t="s">
        <v>488</v>
      </c>
      <c r="I6348" s="372" t="s">
        <v>1384</v>
      </c>
      <c r="J6348" s="374">
        <v>0</v>
      </c>
      <c r="K6348" s="269" t="s">
        <v>22</v>
      </c>
      <c r="L6348" s="269" t="s">
        <v>1392</v>
      </c>
      <c r="M6348" s="369">
        <v>2010</v>
      </c>
      <c r="N6348" s="375">
        <v>43873</v>
      </c>
      <c r="O6348" s="226" t="s">
        <v>2569</v>
      </c>
    </row>
    <row r="6349" spans="1:15" ht="27.75" hidden="1" customHeight="1" x14ac:dyDescent="0.25">
      <c r="A6349" s="129" t="s">
        <v>2221</v>
      </c>
      <c r="B6349" s="269" t="s">
        <v>523</v>
      </c>
      <c r="C6349" s="226" t="s">
        <v>2568</v>
      </c>
      <c r="D6349" s="269" t="s">
        <v>641</v>
      </c>
      <c r="E6349" s="372" t="s">
        <v>1557</v>
      </c>
      <c r="F6349" s="269" t="s">
        <v>475</v>
      </c>
      <c r="G6349" s="373">
        <v>3.9</v>
      </c>
      <c r="H6349" s="225" t="s">
        <v>488</v>
      </c>
      <c r="I6349" s="372" t="s">
        <v>1385</v>
      </c>
      <c r="J6349" s="374">
        <v>0</v>
      </c>
      <c r="K6349" s="269" t="s">
        <v>22</v>
      </c>
      <c r="L6349" s="269" t="s">
        <v>1392</v>
      </c>
      <c r="M6349" s="369">
        <v>2010</v>
      </c>
      <c r="N6349" s="375">
        <v>43873</v>
      </c>
      <c r="O6349" s="226" t="s">
        <v>2569</v>
      </c>
    </row>
    <row r="6350" spans="1:15" ht="27.75" hidden="1" customHeight="1" x14ac:dyDescent="0.25">
      <c r="A6350" s="203" t="s">
        <v>2222</v>
      </c>
      <c r="B6350" s="202" t="s">
        <v>765</v>
      </c>
      <c r="C6350" s="203" t="s">
        <v>1625</v>
      </c>
      <c r="D6350" s="202" t="s">
        <v>763</v>
      </c>
      <c r="E6350" s="202" t="s">
        <v>1626</v>
      </c>
      <c r="F6350" s="202" t="s">
        <v>475</v>
      </c>
      <c r="G6350" s="253">
        <v>248.92</v>
      </c>
      <c r="H6350" s="361" t="s">
        <v>1433</v>
      </c>
      <c r="I6350" s="359" t="s">
        <v>1407</v>
      </c>
      <c r="J6350" s="358">
        <v>0.60160000000000002</v>
      </c>
      <c r="K6350" s="359" t="s">
        <v>1113</v>
      </c>
      <c r="L6350" s="359" t="s">
        <v>1408</v>
      </c>
      <c r="M6350" s="368">
        <v>2002</v>
      </c>
      <c r="N6350" s="205">
        <v>40535</v>
      </c>
      <c r="O6350" s="203"/>
    </row>
    <row r="6351" spans="1:15" ht="27.75" hidden="1" customHeight="1" x14ac:dyDescent="0.25">
      <c r="A6351" s="203" t="s">
        <v>2222</v>
      </c>
      <c r="B6351" s="202" t="s">
        <v>765</v>
      </c>
      <c r="C6351" s="203" t="s">
        <v>1625</v>
      </c>
      <c r="D6351" s="202" t="s">
        <v>763</v>
      </c>
      <c r="E6351" s="202" t="s">
        <v>1626</v>
      </c>
      <c r="F6351" s="202" t="s">
        <v>475</v>
      </c>
      <c r="G6351" s="253">
        <v>0.68</v>
      </c>
      <c r="H6351" s="361" t="s">
        <v>1414</v>
      </c>
      <c r="I6351" s="359" t="s">
        <v>1407</v>
      </c>
      <c r="J6351" s="358">
        <v>0.60160000000000002</v>
      </c>
      <c r="K6351" s="359" t="s">
        <v>1113</v>
      </c>
      <c r="L6351" s="359" t="s">
        <v>1392</v>
      </c>
      <c r="M6351" s="368">
        <v>2002</v>
      </c>
      <c r="N6351" s="205">
        <v>40535</v>
      </c>
      <c r="O6351" s="203"/>
    </row>
    <row r="6352" spans="1:15" ht="27.75" hidden="1" customHeight="1" x14ac:dyDescent="0.25">
      <c r="A6352" s="203" t="s">
        <v>2222</v>
      </c>
      <c r="B6352" s="202" t="s">
        <v>765</v>
      </c>
      <c r="C6352" s="203" t="s">
        <v>2063</v>
      </c>
      <c r="D6352" s="202" t="s">
        <v>2106</v>
      </c>
      <c r="E6352" s="202" t="s">
        <v>2107</v>
      </c>
      <c r="F6352" s="202" t="s">
        <v>475</v>
      </c>
      <c r="G6352" s="253">
        <v>20.100000000000001</v>
      </c>
      <c r="H6352" s="361" t="s">
        <v>1448</v>
      </c>
      <c r="I6352" s="359" t="s">
        <v>1407</v>
      </c>
      <c r="J6352" s="358">
        <v>0.6643</v>
      </c>
      <c r="K6352" s="361" t="s">
        <v>1113</v>
      </c>
      <c r="L6352" s="359" t="s">
        <v>1408</v>
      </c>
      <c r="M6352" s="368">
        <v>2005</v>
      </c>
      <c r="N6352" s="205">
        <v>43007</v>
      </c>
      <c r="O6352" s="203" t="s">
        <v>1811</v>
      </c>
    </row>
    <row r="6353" spans="1:15" ht="27.75" hidden="1" customHeight="1" x14ac:dyDescent="0.25">
      <c r="A6353" s="203" t="s">
        <v>2222</v>
      </c>
      <c r="B6353" s="202" t="s">
        <v>765</v>
      </c>
      <c r="C6353" s="203" t="s">
        <v>2063</v>
      </c>
      <c r="D6353" s="202" t="s">
        <v>2106</v>
      </c>
      <c r="E6353" s="202" t="s">
        <v>2107</v>
      </c>
      <c r="F6353" s="202" t="s">
        <v>475</v>
      </c>
      <c r="G6353" s="253">
        <v>0.16500000000000001</v>
      </c>
      <c r="H6353" s="361" t="s">
        <v>1450</v>
      </c>
      <c r="I6353" s="359" t="s">
        <v>1407</v>
      </c>
      <c r="J6353" s="358">
        <v>0.6643</v>
      </c>
      <c r="K6353" s="361" t="s">
        <v>1113</v>
      </c>
      <c r="L6353" s="359" t="s">
        <v>1408</v>
      </c>
      <c r="M6353" s="368">
        <v>2005</v>
      </c>
      <c r="N6353" s="205">
        <v>43007</v>
      </c>
      <c r="O6353" s="203" t="s">
        <v>1811</v>
      </c>
    </row>
    <row r="6354" spans="1:15" ht="27.75" hidden="1" customHeight="1" x14ac:dyDescent="0.25">
      <c r="A6354" s="203" t="s">
        <v>2222</v>
      </c>
      <c r="B6354" s="202" t="s">
        <v>765</v>
      </c>
      <c r="C6354" s="203" t="s">
        <v>1453</v>
      </c>
      <c r="D6354" s="202" t="s">
        <v>1482</v>
      </c>
      <c r="E6354" s="202" t="s">
        <v>1483</v>
      </c>
      <c r="F6354" s="202" t="s">
        <v>475</v>
      </c>
      <c r="G6354" s="253">
        <v>201.6</v>
      </c>
      <c r="H6354" s="361" t="s">
        <v>1456</v>
      </c>
      <c r="I6354" s="359" t="s">
        <v>1407</v>
      </c>
      <c r="J6354" s="358">
        <v>0.4703</v>
      </c>
      <c r="K6354" s="359" t="s">
        <v>1113</v>
      </c>
      <c r="L6354" s="359" t="s">
        <v>1408</v>
      </c>
      <c r="M6354" s="368">
        <v>2003</v>
      </c>
      <c r="N6354" s="205">
        <v>42061</v>
      </c>
      <c r="O6354" s="203"/>
    </row>
    <row r="6355" spans="1:15" ht="27.75" hidden="1" customHeight="1" x14ac:dyDescent="0.25">
      <c r="A6355" s="203" t="s">
        <v>2222</v>
      </c>
      <c r="B6355" s="202" t="s">
        <v>765</v>
      </c>
      <c r="C6355" s="203" t="s">
        <v>1453</v>
      </c>
      <c r="D6355" s="202" t="s">
        <v>1482</v>
      </c>
      <c r="E6355" s="202" t="s">
        <v>1483</v>
      </c>
      <c r="F6355" s="202" t="s">
        <v>475</v>
      </c>
      <c r="G6355" s="253">
        <v>0.55200000000000005</v>
      </c>
      <c r="H6355" s="361" t="s">
        <v>527</v>
      </c>
      <c r="I6355" s="359" t="s">
        <v>1407</v>
      </c>
      <c r="J6355" s="358">
        <v>0.4703</v>
      </c>
      <c r="K6355" s="359" t="s">
        <v>1113</v>
      </c>
      <c r="L6355" s="359" t="s">
        <v>1392</v>
      </c>
      <c r="M6355" s="368">
        <v>2003</v>
      </c>
      <c r="N6355" s="205">
        <v>42061</v>
      </c>
      <c r="O6355" s="203"/>
    </row>
    <row r="6356" spans="1:15" ht="27.75" hidden="1" customHeight="1" x14ac:dyDescent="0.25">
      <c r="A6356" s="203" t="s">
        <v>2222</v>
      </c>
      <c r="B6356" s="202" t="s">
        <v>765</v>
      </c>
      <c r="C6356" s="203" t="s">
        <v>1453</v>
      </c>
      <c r="D6356" s="202" t="s">
        <v>1484</v>
      </c>
      <c r="E6356" s="202" t="s">
        <v>1472</v>
      </c>
      <c r="F6356" s="202" t="s">
        <v>475</v>
      </c>
      <c r="G6356" s="253">
        <v>167.4</v>
      </c>
      <c r="H6356" s="361" t="s">
        <v>1456</v>
      </c>
      <c r="I6356" s="359" t="s">
        <v>1407</v>
      </c>
      <c r="J6356" s="358">
        <v>0.4556</v>
      </c>
      <c r="K6356" s="359" t="s">
        <v>1113</v>
      </c>
      <c r="L6356" s="359" t="s">
        <v>1408</v>
      </c>
      <c r="M6356" s="368">
        <v>2003</v>
      </c>
      <c r="N6356" s="205">
        <v>42061</v>
      </c>
      <c r="O6356" s="203"/>
    </row>
    <row r="6357" spans="1:15" ht="27.75" hidden="1" customHeight="1" x14ac:dyDescent="0.25">
      <c r="A6357" s="203" t="s">
        <v>2222</v>
      </c>
      <c r="B6357" s="202" t="s">
        <v>765</v>
      </c>
      <c r="C6357" s="203" t="s">
        <v>1453</v>
      </c>
      <c r="D6357" s="202" t="s">
        <v>1484</v>
      </c>
      <c r="E6357" s="202" t="s">
        <v>1472</v>
      </c>
      <c r="F6357" s="202" t="s">
        <v>475</v>
      </c>
      <c r="G6357" s="253">
        <v>0.45900000000000002</v>
      </c>
      <c r="H6357" s="361" t="s">
        <v>527</v>
      </c>
      <c r="I6357" s="359" t="s">
        <v>1407</v>
      </c>
      <c r="J6357" s="358">
        <v>0.4556</v>
      </c>
      <c r="K6357" s="359" t="s">
        <v>1113</v>
      </c>
      <c r="L6357" s="359" t="s">
        <v>1392</v>
      </c>
      <c r="M6357" s="368">
        <v>2003</v>
      </c>
      <c r="N6357" s="205">
        <v>42061</v>
      </c>
      <c r="O6357" s="203"/>
    </row>
    <row r="6358" spans="1:15" ht="27.75" hidden="1" customHeight="1" x14ac:dyDescent="0.25">
      <c r="A6358" s="203" t="s">
        <v>2222</v>
      </c>
      <c r="B6358" s="202" t="s">
        <v>765</v>
      </c>
      <c r="C6358" s="203" t="s">
        <v>1453</v>
      </c>
      <c r="D6358" s="202" t="s">
        <v>1457</v>
      </c>
      <c r="E6358" s="202" t="s">
        <v>1458</v>
      </c>
      <c r="F6358" s="202" t="s">
        <v>475</v>
      </c>
      <c r="G6358" s="253">
        <v>371.1</v>
      </c>
      <c r="H6358" s="361" t="s">
        <v>1456</v>
      </c>
      <c r="I6358" s="359" t="s">
        <v>1407</v>
      </c>
      <c r="J6358" s="358">
        <v>0.45879999999999999</v>
      </c>
      <c r="K6358" s="359" t="s">
        <v>1113</v>
      </c>
      <c r="L6358" s="359" t="s">
        <v>1408</v>
      </c>
      <c r="M6358" s="368">
        <v>2003</v>
      </c>
      <c r="N6358" s="205">
        <v>42061</v>
      </c>
      <c r="O6358" s="203"/>
    </row>
    <row r="6359" spans="1:15" ht="27.75" hidden="1" customHeight="1" x14ac:dyDescent="0.25">
      <c r="A6359" s="203" t="s">
        <v>2222</v>
      </c>
      <c r="B6359" s="202" t="s">
        <v>765</v>
      </c>
      <c r="C6359" s="203" t="s">
        <v>1453</v>
      </c>
      <c r="D6359" s="202" t="s">
        <v>1457</v>
      </c>
      <c r="E6359" s="202" t="s">
        <v>1458</v>
      </c>
      <c r="F6359" s="202" t="s">
        <v>475</v>
      </c>
      <c r="G6359" s="253">
        <v>1.016</v>
      </c>
      <c r="H6359" s="361" t="s">
        <v>527</v>
      </c>
      <c r="I6359" s="359" t="s">
        <v>1407</v>
      </c>
      <c r="J6359" s="358">
        <v>0.45879999999999999</v>
      </c>
      <c r="K6359" s="359" t="s">
        <v>1113</v>
      </c>
      <c r="L6359" s="359" t="s">
        <v>1392</v>
      </c>
      <c r="M6359" s="368">
        <v>2003</v>
      </c>
      <c r="N6359" s="205">
        <v>42061</v>
      </c>
      <c r="O6359" s="203"/>
    </row>
    <row r="6360" spans="1:15" ht="27.75" hidden="1" customHeight="1" x14ac:dyDescent="0.25">
      <c r="A6360" s="203" t="s">
        <v>2222</v>
      </c>
      <c r="B6360" s="202" t="s">
        <v>765</v>
      </c>
      <c r="C6360" s="203" t="s">
        <v>1403</v>
      </c>
      <c r="D6360" s="202" t="s">
        <v>1404</v>
      </c>
      <c r="E6360" s="202" t="s">
        <v>1405</v>
      </c>
      <c r="F6360" s="202" t="s">
        <v>475</v>
      </c>
      <c r="G6360" s="253">
        <v>154</v>
      </c>
      <c r="H6360" s="361" t="s">
        <v>1406</v>
      </c>
      <c r="I6360" s="359" t="s">
        <v>1407</v>
      </c>
      <c r="J6360" s="359" t="s">
        <v>1380</v>
      </c>
      <c r="K6360" s="359" t="s">
        <v>22</v>
      </c>
      <c r="L6360" s="359" t="s">
        <v>1408</v>
      </c>
      <c r="M6360" s="368" t="s">
        <v>1407</v>
      </c>
      <c r="N6360" s="205">
        <v>42486</v>
      </c>
      <c r="O6360" s="203"/>
    </row>
    <row r="6361" spans="1:15" ht="27.75" hidden="1" customHeight="1" x14ac:dyDescent="0.25">
      <c r="A6361" s="203" t="s">
        <v>2222</v>
      </c>
      <c r="B6361" s="202" t="s">
        <v>765</v>
      </c>
      <c r="C6361" s="203" t="s">
        <v>1461</v>
      </c>
      <c r="D6361" s="202" t="s">
        <v>763</v>
      </c>
      <c r="E6361" s="202" t="s">
        <v>1626</v>
      </c>
      <c r="F6361" s="202" t="s">
        <v>475</v>
      </c>
      <c r="G6361" s="254">
        <v>815144</v>
      </c>
      <c r="H6361" s="361" t="s">
        <v>1433</v>
      </c>
      <c r="I6361" s="359" t="s">
        <v>1407</v>
      </c>
      <c r="J6361" s="359" t="s">
        <v>1380</v>
      </c>
      <c r="K6361" s="359" t="s">
        <v>8</v>
      </c>
      <c r="L6361" s="359" t="s">
        <v>1408</v>
      </c>
      <c r="M6361" s="368" t="s">
        <v>1407</v>
      </c>
      <c r="N6361" s="205">
        <v>42530</v>
      </c>
      <c r="O6361" s="203"/>
    </row>
    <row r="6362" spans="1:15" ht="27.75" hidden="1" customHeight="1" x14ac:dyDescent="0.25">
      <c r="A6362" s="203" t="s">
        <v>2222</v>
      </c>
      <c r="B6362" s="202" t="s">
        <v>765</v>
      </c>
      <c r="C6362" s="203" t="s">
        <v>1461</v>
      </c>
      <c r="D6362" s="202" t="s">
        <v>763</v>
      </c>
      <c r="E6362" s="202" t="s">
        <v>1626</v>
      </c>
      <c r="F6362" s="202" t="s">
        <v>475</v>
      </c>
      <c r="G6362" s="254">
        <v>2233</v>
      </c>
      <c r="H6362" s="361" t="s">
        <v>1414</v>
      </c>
      <c r="I6362" s="359" t="s">
        <v>1407</v>
      </c>
      <c r="J6362" s="359" t="s">
        <v>1380</v>
      </c>
      <c r="K6362" s="359" t="s">
        <v>8</v>
      </c>
      <c r="L6362" s="359" t="s">
        <v>1392</v>
      </c>
      <c r="M6362" s="368" t="s">
        <v>1407</v>
      </c>
      <c r="N6362" s="205">
        <v>42530</v>
      </c>
      <c r="O6362" s="203"/>
    </row>
    <row r="6363" spans="1:15" ht="27.75" hidden="1" customHeight="1" x14ac:dyDescent="0.25">
      <c r="A6363" s="203" t="s">
        <v>2222</v>
      </c>
      <c r="B6363" s="202" t="s">
        <v>765</v>
      </c>
      <c r="C6363" s="203" t="s">
        <v>1461</v>
      </c>
      <c r="D6363" s="202" t="s">
        <v>1482</v>
      </c>
      <c r="E6363" s="202" t="s">
        <v>1483</v>
      </c>
      <c r="F6363" s="202" t="s">
        <v>475</v>
      </c>
      <c r="G6363" s="254">
        <v>1003879</v>
      </c>
      <c r="H6363" s="361" t="s">
        <v>1433</v>
      </c>
      <c r="I6363" s="359" t="s">
        <v>1407</v>
      </c>
      <c r="J6363" s="359" t="s">
        <v>1380</v>
      </c>
      <c r="K6363" s="359" t="s">
        <v>8</v>
      </c>
      <c r="L6363" s="359" t="s">
        <v>1408</v>
      </c>
      <c r="M6363" s="368" t="s">
        <v>1407</v>
      </c>
      <c r="N6363" s="205">
        <v>42530</v>
      </c>
      <c r="O6363" s="203"/>
    </row>
    <row r="6364" spans="1:15" ht="27.75" hidden="1" customHeight="1" x14ac:dyDescent="0.25">
      <c r="A6364" s="203" t="s">
        <v>2222</v>
      </c>
      <c r="B6364" s="202" t="s">
        <v>765</v>
      </c>
      <c r="C6364" s="203" t="s">
        <v>1461</v>
      </c>
      <c r="D6364" s="202" t="s">
        <v>1482</v>
      </c>
      <c r="E6364" s="202" t="s">
        <v>1483</v>
      </c>
      <c r="F6364" s="202" t="s">
        <v>475</v>
      </c>
      <c r="G6364" s="254">
        <v>2750</v>
      </c>
      <c r="H6364" s="361" t="s">
        <v>1414</v>
      </c>
      <c r="I6364" s="359" t="s">
        <v>1407</v>
      </c>
      <c r="J6364" s="359" t="s">
        <v>1380</v>
      </c>
      <c r="K6364" s="359" t="s">
        <v>8</v>
      </c>
      <c r="L6364" s="359" t="s">
        <v>1392</v>
      </c>
      <c r="M6364" s="368" t="s">
        <v>1407</v>
      </c>
      <c r="N6364" s="205">
        <v>42530</v>
      </c>
      <c r="O6364" s="203"/>
    </row>
    <row r="6365" spans="1:15" ht="27.75" hidden="1" customHeight="1" x14ac:dyDescent="0.25">
      <c r="A6365" s="203" t="s">
        <v>2222</v>
      </c>
      <c r="B6365" s="202" t="s">
        <v>765</v>
      </c>
      <c r="C6365" s="203" t="s">
        <v>1461</v>
      </c>
      <c r="D6365" s="202" t="s">
        <v>1462</v>
      </c>
      <c r="E6365" s="202" t="s">
        <v>1463</v>
      </c>
      <c r="F6365" s="202" t="s">
        <v>475</v>
      </c>
      <c r="G6365" s="254">
        <v>21534261</v>
      </c>
      <c r="H6365" s="361" t="s">
        <v>1433</v>
      </c>
      <c r="I6365" s="359" t="s">
        <v>1407</v>
      </c>
      <c r="J6365" s="359" t="s">
        <v>1380</v>
      </c>
      <c r="K6365" s="359" t="s">
        <v>8</v>
      </c>
      <c r="L6365" s="359" t="s">
        <v>1408</v>
      </c>
      <c r="M6365" s="368" t="s">
        <v>1407</v>
      </c>
      <c r="N6365" s="205">
        <v>42530</v>
      </c>
      <c r="O6365" s="203"/>
    </row>
    <row r="6366" spans="1:15" ht="27.75" hidden="1" customHeight="1" x14ac:dyDescent="0.25">
      <c r="A6366" s="203" t="s">
        <v>2222</v>
      </c>
      <c r="B6366" s="202" t="s">
        <v>765</v>
      </c>
      <c r="C6366" s="203" t="s">
        <v>1461</v>
      </c>
      <c r="D6366" s="202" t="s">
        <v>1462</v>
      </c>
      <c r="E6366" s="202" t="s">
        <v>1463</v>
      </c>
      <c r="F6366" s="202" t="s">
        <v>475</v>
      </c>
      <c r="G6366" s="254">
        <v>58998</v>
      </c>
      <c r="H6366" s="361" t="s">
        <v>1414</v>
      </c>
      <c r="I6366" s="359" t="s">
        <v>1407</v>
      </c>
      <c r="J6366" s="359" t="s">
        <v>1380</v>
      </c>
      <c r="K6366" s="359" t="s">
        <v>8</v>
      </c>
      <c r="L6366" s="359" t="s">
        <v>1392</v>
      </c>
      <c r="M6366" s="368" t="s">
        <v>1407</v>
      </c>
      <c r="N6366" s="205">
        <v>42530</v>
      </c>
      <c r="O6366" s="203"/>
    </row>
    <row r="6367" spans="1:15" ht="27.75" hidden="1" customHeight="1" x14ac:dyDescent="0.25">
      <c r="A6367" s="203" t="s">
        <v>2222</v>
      </c>
      <c r="B6367" s="202" t="s">
        <v>765</v>
      </c>
      <c r="C6367" s="203" t="s">
        <v>1461</v>
      </c>
      <c r="D6367" s="202" t="s">
        <v>1457</v>
      </c>
      <c r="E6367" s="202" t="s">
        <v>1458</v>
      </c>
      <c r="F6367" s="202" t="s">
        <v>475</v>
      </c>
      <c r="G6367" s="254">
        <v>2943971</v>
      </c>
      <c r="H6367" s="361" t="s">
        <v>1433</v>
      </c>
      <c r="I6367" s="359" t="s">
        <v>1407</v>
      </c>
      <c r="J6367" s="359" t="s">
        <v>1380</v>
      </c>
      <c r="K6367" s="359" t="s">
        <v>8</v>
      </c>
      <c r="L6367" s="359" t="s">
        <v>1408</v>
      </c>
      <c r="M6367" s="368" t="s">
        <v>1407</v>
      </c>
      <c r="N6367" s="205">
        <v>42530</v>
      </c>
      <c r="O6367" s="203"/>
    </row>
    <row r="6368" spans="1:15" ht="27.75" hidden="1" customHeight="1" x14ac:dyDescent="0.25">
      <c r="A6368" s="203" t="s">
        <v>2222</v>
      </c>
      <c r="B6368" s="202" t="s">
        <v>765</v>
      </c>
      <c r="C6368" s="203" t="s">
        <v>1461</v>
      </c>
      <c r="D6368" s="202" t="s">
        <v>1457</v>
      </c>
      <c r="E6368" s="202" t="s">
        <v>1458</v>
      </c>
      <c r="F6368" s="202" t="s">
        <v>475</v>
      </c>
      <c r="G6368" s="254">
        <v>8066</v>
      </c>
      <c r="H6368" s="361" t="s">
        <v>1414</v>
      </c>
      <c r="I6368" s="359" t="s">
        <v>1407</v>
      </c>
      <c r="J6368" s="359" t="s">
        <v>1380</v>
      </c>
      <c r="K6368" s="359" t="s">
        <v>8</v>
      </c>
      <c r="L6368" s="359" t="s">
        <v>1392</v>
      </c>
      <c r="M6368" s="368" t="s">
        <v>1407</v>
      </c>
      <c r="N6368" s="205">
        <v>42530</v>
      </c>
      <c r="O6368" s="203"/>
    </row>
    <row r="6369" spans="1:15" ht="27.75" hidden="1" customHeight="1" x14ac:dyDescent="0.25">
      <c r="A6369" s="203" t="s">
        <v>2222</v>
      </c>
      <c r="B6369" s="202" t="s">
        <v>765</v>
      </c>
      <c r="C6369" s="203" t="s">
        <v>1461</v>
      </c>
      <c r="D6369" s="202" t="s">
        <v>1831</v>
      </c>
      <c r="E6369" s="202" t="s">
        <v>1399</v>
      </c>
      <c r="F6369" s="202" t="s">
        <v>475</v>
      </c>
      <c r="G6369" s="254">
        <v>428710</v>
      </c>
      <c r="H6369" s="361" t="s">
        <v>1433</v>
      </c>
      <c r="I6369" s="359" t="s">
        <v>1407</v>
      </c>
      <c r="J6369" s="359" t="s">
        <v>1380</v>
      </c>
      <c r="K6369" s="359" t="s">
        <v>8</v>
      </c>
      <c r="L6369" s="359" t="s">
        <v>1408</v>
      </c>
      <c r="M6369" s="368" t="s">
        <v>1407</v>
      </c>
      <c r="N6369" s="205">
        <v>42530</v>
      </c>
      <c r="O6369" s="203"/>
    </row>
    <row r="6370" spans="1:15" ht="27.75" hidden="1" customHeight="1" x14ac:dyDescent="0.25">
      <c r="A6370" s="203" t="s">
        <v>2222</v>
      </c>
      <c r="B6370" s="202" t="s">
        <v>765</v>
      </c>
      <c r="C6370" s="203" t="s">
        <v>1461</v>
      </c>
      <c r="D6370" s="202" t="s">
        <v>1831</v>
      </c>
      <c r="E6370" s="202" t="s">
        <v>1399</v>
      </c>
      <c r="F6370" s="202" t="s">
        <v>475</v>
      </c>
      <c r="G6370" s="254">
        <v>2839</v>
      </c>
      <c r="H6370" s="361" t="s">
        <v>1414</v>
      </c>
      <c r="I6370" s="359" t="s">
        <v>1407</v>
      </c>
      <c r="J6370" s="359" t="s">
        <v>1380</v>
      </c>
      <c r="K6370" s="359" t="s">
        <v>8</v>
      </c>
      <c r="L6370" s="359" t="s">
        <v>1392</v>
      </c>
      <c r="M6370" s="368" t="s">
        <v>1407</v>
      </c>
      <c r="N6370" s="205">
        <v>42530</v>
      </c>
      <c r="O6370" s="203"/>
    </row>
    <row r="6371" spans="1:15" ht="27.75" hidden="1" customHeight="1" x14ac:dyDescent="0.25">
      <c r="A6371" s="203" t="s">
        <v>2222</v>
      </c>
      <c r="B6371" s="202" t="s">
        <v>765</v>
      </c>
      <c r="C6371" s="203" t="s">
        <v>1397</v>
      </c>
      <c r="D6371" s="202" t="s">
        <v>1464</v>
      </c>
      <c r="E6371" s="202" t="s">
        <v>1465</v>
      </c>
      <c r="F6371" s="202" t="s">
        <v>475</v>
      </c>
      <c r="G6371" s="253">
        <v>396</v>
      </c>
      <c r="H6371" s="361" t="s">
        <v>1400</v>
      </c>
      <c r="I6371" s="359" t="s">
        <v>1379</v>
      </c>
      <c r="J6371" s="358">
        <v>0</v>
      </c>
      <c r="K6371" s="359" t="s">
        <v>1391</v>
      </c>
      <c r="L6371" s="359" t="s">
        <v>1392</v>
      </c>
      <c r="M6371" s="368">
        <v>2010</v>
      </c>
      <c r="N6371" s="207" t="s">
        <v>1401</v>
      </c>
      <c r="O6371" s="203"/>
    </row>
    <row r="6372" spans="1:15" ht="27.75" hidden="1" customHeight="1" x14ac:dyDescent="0.25">
      <c r="A6372" s="203" t="s">
        <v>2222</v>
      </c>
      <c r="B6372" s="202" t="s">
        <v>765</v>
      </c>
      <c r="C6372" s="203" t="s">
        <v>1397</v>
      </c>
      <c r="D6372" s="202" t="s">
        <v>1464</v>
      </c>
      <c r="E6372" s="202" t="s">
        <v>1465</v>
      </c>
      <c r="F6372" s="202" t="s">
        <v>475</v>
      </c>
      <c r="G6372" s="253">
        <v>96.8</v>
      </c>
      <c r="H6372" s="361" t="s">
        <v>1400</v>
      </c>
      <c r="I6372" s="359" t="s">
        <v>1382</v>
      </c>
      <c r="J6372" s="210">
        <v>4.8000000000000001E-2</v>
      </c>
      <c r="K6372" s="359" t="s">
        <v>1391</v>
      </c>
      <c r="L6372" s="359" t="s">
        <v>1392</v>
      </c>
      <c r="M6372" s="368">
        <v>2010</v>
      </c>
      <c r="N6372" s="207" t="s">
        <v>1401</v>
      </c>
      <c r="O6372" s="203"/>
    </row>
    <row r="6373" spans="1:15" ht="27.75" hidden="1" customHeight="1" x14ac:dyDescent="0.25">
      <c r="A6373" s="203" t="s">
        <v>2222</v>
      </c>
      <c r="B6373" s="202" t="s">
        <v>765</v>
      </c>
      <c r="C6373" s="203" t="s">
        <v>1397</v>
      </c>
      <c r="D6373" s="202" t="s">
        <v>1464</v>
      </c>
      <c r="E6373" s="202" t="s">
        <v>1465</v>
      </c>
      <c r="F6373" s="202" t="s">
        <v>475</v>
      </c>
      <c r="G6373" s="253">
        <v>23.6</v>
      </c>
      <c r="H6373" s="361" t="s">
        <v>1400</v>
      </c>
      <c r="I6373" s="359" t="s">
        <v>1383</v>
      </c>
      <c r="J6373" s="358">
        <v>0.44</v>
      </c>
      <c r="K6373" s="359" t="s">
        <v>1391</v>
      </c>
      <c r="L6373" s="359" t="s">
        <v>1392</v>
      </c>
      <c r="M6373" s="368">
        <v>2010</v>
      </c>
      <c r="N6373" s="207" t="s">
        <v>1401</v>
      </c>
      <c r="O6373" s="203"/>
    </row>
    <row r="6374" spans="1:15" ht="27.75" hidden="1" customHeight="1" x14ac:dyDescent="0.25">
      <c r="A6374" s="203" t="s">
        <v>2222</v>
      </c>
      <c r="B6374" s="202" t="s">
        <v>765</v>
      </c>
      <c r="C6374" s="203" t="s">
        <v>1397</v>
      </c>
      <c r="D6374" s="202" t="s">
        <v>1464</v>
      </c>
      <c r="E6374" s="202" t="s">
        <v>1465</v>
      </c>
      <c r="F6374" s="202" t="s">
        <v>475</v>
      </c>
      <c r="G6374" s="253">
        <v>4.93</v>
      </c>
      <c r="H6374" s="361" t="s">
        <v>1400</v>
      </c>
      <c r="I6374" s="359" t="s">
        <v>1384</v>
      </c>
      <c r="J6374" s="359" t="s">
        <v>1402</v>
      </c>
      <c r="K6374" s="359" t="s">
        <v>1391</v>
      </c>
      <c r="L6374" s="359" t="s">
        <v>1392</v>
      </c>
      <c r="M6374" s="368">
        <v>2010</v>
      </c>
      <c r="N6374" s="207" t="s">
        <v>1401</v>
      </c>
      <c r="O6374" s="203"/>
    </row>
    <row r="6375" spans="1:15" ht="27.75" hidden="1" customHeight="1" x14ac:dyDescent="0.25">
      <c r="A6375" s="203" t="s">
        <v>2222</v>
      </c>
      <c r="B6375" s="202" t="s">
        <v>765</v>
      </c>
      <c r="C6375" s="203" t="s">
        <v>1397</v>
      </c>
      <c r="D6375" s="202" t="s">
        <v>1464</v>
      </c>
      <c r="E6375" s="202" t="s">
        <v>1465</v>
      </c>
      <c r="F6375" s="202" t="s">
        <v>475</v>
      </c>
      <c r="G6375" s="253">
        <v>1.75</v>
      </c>
      <c r="H6375" s="361" t="s">
        <v>1400</v>
      </c>
      <c r="I6375" s="359" t="s">
        <v>1385</v>
      </c>
      <c r="J6375" s="359" t="s">
        <v>1402</v>
      </c>
      <c r="K6375" s="359" t="s">
        <v>1391</v>
      </c>
      <c r="L6375" s="359" t="s">
        <v>1392</v>
      </c>
      <c r="M6375" s="368">
        <v>2010</v>
      </c>
      <c r="N6375" s="207" t="s">
        <v>1401</v>
      </c>
      <c r="O6375" s="203"/>
    </row>
    <row r="6376" spans="1:15" ht="27.75" hidden="1" customHeight="1" x14ac:dyDescent="0.25">
      <c r="A6376" s="203" t="s">
        <v>2223</v>
      </c>
      <c r="B6376" s="202" t="s">
        <v>578</v>
      </c>
      <c r="C6376" s="203" t="s">
        <v>1453</v>
      </c>
      <c r="D6376" s="202" t="s">
        <v>1457</v>
      </c>
      <c r="E6376" s="202" t="s">
        <v>1458</v>
      </c>
      <c r="F6376" s="202" t="s">
        <v>475</v>
      </c>
      <c r="G6376" s="253">
        <v>371.1</v>
      </c>
      <c r="H6376" s="361" t="s">
        <v>1456</v>
      </c>
      <c r="I6376" s="359" t="s">
        <v>1407</v>
      </c>
      <c r="J6376" s="358">
        <v>0.45879999999999999</v>
      </c>
      <c r="K6376" s="359" t="s">
        <v>1113</v>
      </c>
      <c r="L6376" s="359" t="s">
        <v>1408</v>
      </c>
      <c r="M6376" s="368">
        <v>2003</v>
      </c>
      <c r="N6376" s="205">
        <v>42061</v>
      </c>
      <c r="O6376" s="203"/>
    </row>
    <row r="6377" spans="1:15" ht="27.75" hidden="1" customHeight="1" x14ac:dyDescent="0.25">
      <c r="A6377" s="203" t="s">
        <v>2223</v>
      </c>
      <c r="B6377" s="202" t="s">
        <v>578</v>
      </c>
      <c r="C6377" s="203" t="s">
        <v>1453</v>
      </c>
      <c r="D6377" s="202" t="s">
        <v>1457</v>
      </c>
      <c r="E6377" s="202" t="s">
        <v>1458</v>
      </c>
      <c r="F6377" s="202" t="s">
        <v>475</v>
      </c>
      <c r="G6377" s="253">
        <v>1.016</v>
      </c>
      <c r="H6377" s="361" t="s">
        <v>527</v>
      </c>
      <c r="I6377" s="359" t="s">
        <v>1407</v>
      </c>
      <c r="J6377" s="358">
        <v>0.45879999999999999</v>
      </c>
      <c r="K6377" s="359" t="s">
        <v>1113</v>
      </c>
      <c r="L6377" s="359" t="s">
        <v>1392</v>
      </c>
      <c r="M6377" s="368">
        <v>2003</v>
      </c>
      <c r="N6377" s="205">
        <v>42061</v>
      </c>
      <c r="O6377" s="203"/>
    </row>
    <row r="6378" spans="1:15" ht="27.75" hidden="1" customHeight="1" x14ac:dyDescent="0.25">
      <c r="A6378" s="203" t="s">
        <v>2223</v>
      </c>
      <c r="B6378" s="202" t="s">
        <v>578</v>
      </c>
      <c r="C6378" s="203" t="s">
        <v>1459</v>
      </c>
      <c r="D6378" s="202" t="s">
        <v>574</v>
      </c>
      <c r="E6378" s="202" t="s">
        <v>1460</v>
      </c>
      <c r="F6378" s="202" t="s">
        <v>475</v>
      </c>
      <c r="G6378" s="253">
        <v>201</v>
      </c>
      <c r="H6378" s="361" t="s">
        <v>1433</v>
      </c>
      <c r="I6378" s="359" t="s">
        <v>1407</v>
      </c>
      <c r="J6378" s="358">
        <v>0.16600000000000001</v>
      </c>
      <c r="K6378" s="359" t="s">
        <v>1113</v>
      </c>
      <c r="L6378" s="359" t="s">
        <v>1408</v>
      </c>
      <c r="M6378" s="368">
        <v>2002</v>
      </c>
      <c r="N6378" s="205">
        <v>40388</v>
      </c>
      <c r="O6378" s="203"/>
    </row>
    <row r="6379" spans="1:15" ht="27.75" hidden="1" customHeight="1" x14ac:dyDescent="0.25">
      <c r="A6379" s="203" t="s">
        <v>2223</v>
      </c>
      <c r="B6379" s="202" t="s">
        <v>578</v>
      </c>
      <c r="C6379" s="203" t="s">
        <v>1459</v>
      </c>
      <c r="D6379" s="202" t="s">
        <v>574</v>
      </c>
      <c r="E6379" s="202" t="s">
        <v>1460</v>
      </c>
      <c r="F6379" s="202" t="s">
        <v>475</v>
      </c>
      <c r="G6379" s="253">
        <v>0.55000000000000004</v>
      </c>
      <c r="H6379" s="361" t="s">
        <v>1414</v>
      </c>
      <c r="I6379" s="359" t="s">
        <v>1407</v>
      </c>
      <c r="J6379" s="358">
        <v>0.16600000000000001</v>
      </c>
      <c r="K6379" s="359" t="s">
        <v>1113</v>
      </c>
      <c r="L6379" s="359" t="s">
        <v>1392</v>
      </c>
      <c r="M6379" s="368">
        <v>2002</v>
      </c>
      <c r="N6379" s="205">
        <v>40388</v>
      </c>
      <c r="O6379" s="203"/>
    </row>
    <row r="6380" spans="1:15" ht="27.75" hidden="1" customHeight="1" x14ac:dyDescent="0.25">
      <c r="A6380" s="203" t="s">
        <v>2223</v>
      </c>
      <c r="B6380" s="202" t="s">
        <v>578</v>
      </c>
      <c r="C6380" s="203" t="s">
        <v>1403</v>
      </c>
      <c r="D6380" s="202" t="s">
        <v>1404</v>
      </c>
      <c r="E6380" s="202" t="s">
        <v>1405</v>
      </c>
      <c r="F6380" s="202" t="s">
        <v>475</v>
      </c>
      <c r="G6380" s="253">
        <v>154</v>
      </c>
      <c r="H6380" s="361" t="s">
        <v>1406</v>
      </c>
      <c r="I6380" s="359" t="s">
        <v>1407</v>
      </c>
      <c r="J6380" s="359" t="s">
        <v>1380</v>
      </c>
      <c r="K6380" s="359" t="s">
        <v>22</v>
      </c>
      <c r="L6380" s="359" t="s">
        <v>1408</v>
      </c>
      <c r="M6380" s="368" t="s">
        <v>1407</v>
      </c>
      <c r="N6380" s="205">
        <v>42486</v>
      </c>
      <c r="O6380" s="203"/>
    </row>
    <row r="6381" spans="1:15" ht="27.75" hidden="1" customHeight="1" x14ac:dyDescent="0.25">
      <c r="A6381" s="203" t="s">
        <v>2223</v>
      </c>
      <c r="B6381" s="202" t="s">
        <v>578</v>
      </c>
      <c r="C6381" s="203" t="s">
        <v>1461</v>
      </c>
      <c r="D6381" s="202" t="s">
        <v>1462</v>
      </c>
      <c r="E6381" s="202" t="s">
        <v>1463</v>
      </c>
      <c r="F6381" s="202" t="s">
        <v>475</v>
      </c>
      <c r="G6381" s="254">
        <v>21534261</v>
      </c>
      <c r="H6381" s="361" t="s">
        <v>1433</v>
      </c>
      <c r="I6381" s="359" t="s">
        <v>1407</v>
      </c>
      <c r="J6381" s="359" t="s">
        <v>1380</v>
      </c>
      <c r="K6381" s="359" t="s">
        <v>8</v>
      </c>
      <c r="L6381" s="359" t="s">
        <v>1408</v>
      </c>
      <c r="M6381" s="368" t="s">
        <v>1407</v>
      </c>
      <c r="N6381" s="205">
        <v>42530</v>
      </c>
      <c r="O6381" s="203"/>
    </row>
    <row r="6382" spans="1:15" ht="27.75" hidden="1" customHeight="1" x14ac:dyDescent="0.25">
      <c r="A6382" s="203" t="s">
        <v>2223</v>
      </c>
      <c r="B6382" s="202" t="s">
        <v>578</v>
      </c>
      <c r="C6382" s="203" t="s">
        <v>1461</v>
      </c>
      <c r="D6382" s="202" t="s">
        <v>1462</v>
      </c>
      <c r="E6382" s="202" t="s">
        <v>1463</v>
      </c>
      <c r="F6382" s="202" t="s">
        <v>475</v>
      </c>
      <c r="G6382" s="254">
        <v>58998</v>
      </c>
      <c r="H6382" s="361" t="s">
        <v>1414</v>
      </c>
      <c r="I6382" s="359" t="s">
        <v>1407</v>
      </c>
      <c r="J6382" s="359" t="s">
        <v>1380</v>
      </c>
      <c r="K6382" s="359" t="s">
        <v>8</v>
      </c>
      <c r="L6382" s="359" t="s">
        <v>1392</v>
      </c>
      <c r="M6382" s="368" t="s">
        <v>1407</v>
      </c>
      <c r="N6382" s="205">
        <v>42530</v>
      </c>
      <c r="O6382" s="203"/>
    </row>
    <row r="6383" spans="1:15" ht="27.75" hidden="1" customHeight="1" x14ac:dyDescent="0.25">
      <c r="A6383" s="203" t="s">
        <v>2223</v>
      </c>
      <c r="B6383" s="202" t="s">
        <v>578</v>
      </c>
      <c r="C6383" s="203" t="s">
        <v>1461</v>
      </c>
      <c r="D6383" s="202" t="s">
        <v>1457</v>
      </c>
      <c r="E6383" s="202" t="s">
        <v>1458</v>
      </c>
      <c r="F6383" s="202" t="s">
        <v>475</v>
      </c>
      <c r="G6383" s="254">
        <v>2943971</v>
      </c>
      <c r="H6383" s="361" t="s">
        <v>1433</v>
      </c>
      <c r="I6383" s="359" t="s">
        <v>1407</v>
      </c>
      <c r="J6383" s="359" t="s">
        <v>1380</v>
      </c>
      <c r="K6383" s="359" t="s">
        <v>8</v>
      </c>
      <c r="L6383" s="359" t="s">
        <v>1408</v>
      </c>
      <c r="M6383" s="368" t="s">
        <v>1407</v>
      </c>
      <c r="N6383" s="205">
        <v>42530</v>
      </c>
      <c r="O6383" s="203"/>
    </row>
    <row r="6384" spans="1:15" ht="27.75" hidden="1" customHeight="1" x14ac:dyDescent="0.25">
      <c r="A6384" s="203" t="s">
        <v>2223</v>
      </c>
      <c r="B6384" s="202" t="s">
        <v>578</v>
      </c>
      <c r="C6384" s="203" t="s">
        <v>1461</v>
      </c>
      <c r="D6384" s="202" t="s">
        <v>1457</v>
      </c>
      <c r="E6384" s="202" t="s">
        <v>1458</v>
      </c>
      <c r="F6384" s="202" t="s">
        <v>475</v>
      </c>
      <c r="G6384" s="254">
        <v>8066</v>
      </c>
      <c r="H6384" s="361" t="s">
        <v>1414</v>
      </c>
      <c r="I6384" s="359" t="s">
        <v>1407</v>
      </c>
      <c r="J6384" s="359" t="s">
        <v>1380</v>
      </c>
      <c r="K6384" s="359" t="s">
        <v>8</v>
      </c>
      <c r="L6384" s="359" t="s">
        <v>1392</v>
      </c>
      <c r="M6384" s="368" t="s">
        <v>1407</v>
      </c>
      <c r="N6384" s="205">
        <v>42530</v>
      </c>
      <c r="O6384" s="203"/>
    </row>
    <row r="6385" spans="1:15" ht="27.75" hidden="1" customHeight="1" x14ac:dyDescent="0.25">
      <c r="A6385" s="203" t="s">
        <v>2223</v>
      </c>
      <c r="B6385" s="202" t="s">
        <v>578</v>
      </c>
      <c r="C6385" s="203" t="s">
        <v>1461</v>
      </c>
      <c r="D6385" s="202" t="s">
        <v>574</v>
      </c>
      <c r="E6385" s="202" t="s">
        <v>1460</v>
      </c>
      <c r="F6385" s="202" t="s">
        <v>475</v>
      </c>
      <c r="G6385" s="254">
        <v>303409</v>
      </c>
      <c r="H6385" s="361" t="s">
        <v>1433</v>
      </c>
      <c r="I6385" s="359" t="s">
        <v>1407</v>
      </c>
      <c r="J6385" s="359" t="s">
        <v>1380</v>
      </c>
      <c r="K6385" s="359" t="s">
        <v>8</v>
      </c>
      <c r="L6385" s="359" t="s">
        <v>1408</v>
      </c>
      <c r="M6385" s="368" t="s">
        <v>1407</v>
      </c>
      <c r="N6385" s="205">
        <v>42530</v>
      </c>
      <c r="O6385" s="203"/>
    </row>
    <row r="6386" spans="1:15" ht="27.75" hidden="1" customHeight="1" x14ac:dyDescent="0.25">
      <c r="A6386" s="203" t="s">
        <v>2223</v>
      </c>
      <c r="B6386" s="202" t="s">
        <v>578</v>
      </c>
      <c r="C6386" s="203" t="s">
        <v>1461</v>
      </c>
      <c r="D6386" s="202" t="s">
        <v>574</v>
      </c>
      <c r="E6386" s="202" t="s">
        <v>1460</v>
      </c>
      <c r="F6386" s="202" t="s">
        <v>475</v>
      </c>
      <c r="G6386" s="254">
        <v>831</v>
      </c>
      <c r="H6386" s="361" t="s">
        <v>1414</v>
      </c>
      <c r="I6386" s="359" t="s">
        <v>1407</v>
      </c>
      <c r="J6386" s="359" t="s">
        <v>1380</v>
      </c>
      <c r="K6386" s="359" t="s">
        <v>8</v>
      </c>
      <c r="L6386" s="359" t="s">
        <v>1392</v>
      </c>
      <c r="M6386" s="368" t="s">
        <v>1407</v>
      </c>
      <c r="N6386" s="205">
        <v>42530</v>
      </c>
      <c r="O6386" s="203"/>
    </row>
    <row r="6387" spans="1:15" ht="27.75" hidden="1" customHeight="1" x14ac:dyDescent="0.25">
      <c r="A6387" s="203" t="s">
        <v>2223</v>
      </c>
      <c r="B6387" s="202" t="s">
        <v>578</v>
      </c>
      <c r="C6387" s="203" t="s">
        <v>1397</v>
      </c>
      <c r="D6387" s="202" t="s">
        <v>1464</v>
      </c>
      <c r="E6387" s="202" t="s">
        <v>1465</v>
      </c>
      <c r="F6387" s="202" t="s">
        <v>475</v>
      </c>
      <c r="G6387" s="253">
        <v>396</v>
      </c>
      <c r="H6387" s="361" t="s">
        <v>1400</v>
      </c>
      <c r="I6387" s="359" t="s">
        <v>1379</v>
      </c>
      <c r="J6387" s="358">
        <v>0</v>
      </c>
      <c r="K6387" s="359" t="s">
        <v>1391</v>
      </c>
      <c r="L6387" s="359" t="s">
        <v>1392</v>
      </c>
      <c r="M6387" s="368">
        <v>2010</v>
      </c>
      <c r="N6387" s="207" t="s">
        <v>1401</v>
      </c>
      <c r="O6387" s="203"/>
    </row>
    <row r="6388" spans="1:15" ht="27.75" hidden="1" customHeight="1" x14ac:dyDescent="0.25">
      <c r="A6388" s="203" t="s">
        <v>2223</v>
      </c>
      <c r="B6388" s="202" t="s">
        <v>578</v>
      </c>
      <c r="C6388" s="203" t="s">
        <v>1397</v>
      </c>
      <c r="D6388" s="202" t="s">
        <v>1464</v>
      </c>
      <c r="E6388" s="202" t="s">
        <v>1465</v>
      </c>
      <c r="F6388" s="202" t="s">
        <v>475</v>
      </c>
      <c r="G6388" s="253">
        <v>96.8</v>
      </c>
      <c r="H6388" s="361" t="s">
        <v>1400</v>
      </c>
      <c r="I6388" s="359" t="s">
        <v>1382</v>
      </c>
      <c r="J6388" s="210">
        <v>4.8000000000000001E-2</v>
      </c>
      <c r="K6388" s="359" t="s">
        <v>1391</v>
      </c>
      <c r="L6388" s="359" t="s">
        <v>1392</v>
      </c>
      <c r="M6388" s="368">
        <v>2010</v>
      </c>
      <c r="N6388" s="207" t="s">
        <v>1401</v>
      </c>
      <c r="O6388" s="203"/>
    </row>
    <row r="6389" spans="1:15" ht="27.75" hidden="1" customHeight="1" x14ac:dyDescent="0.25">
      <c r="A6389" s="203" t="s">
        <v>2223</v>
      </c>
      <c r="B6389" s="202" t="s">
        <v>578</v>
      </c>
      <c r="C6389" s="203" t="s">
        <v>1397</v>
      </c>
      <c r="D6389" s="202" t="s">
        <v>1464</v>
      </c>
      <c r="E6389" s="202" t="s">
        <v>1465</v>
      </c>
      <c r="F6389" s="202" t="s">
        <v>475</v>
      </c>
      <c r="G6389" s="253">
        <v>23.6</v>
      </c>
      <c r="H6389" s="361" t="s">
        <v>1400</v>
      </c>
      <c r="I6389" s="359" t="s">
        <v>1383</v>
      </c>
      <c r="J6389" s="358">
        <v>0.44</v>
      </c>
      <c r="K6389" s="359" t="s">
        <v>1391</v>
      </c>
      <c r="L6389" s="359" t="s">
        <v>1392</v>
      </c>
      <c r="M6389" s="368">
        <v>2010</v>
      </c>
      <c r="N6389" s="207" t="s">
        <v>1401</v>
      </c>
      <c r="O6389" s="203"/>
    </row>
    <row r="6390" spans="1:15" ht="27.75" hidden="1" customHeight="1" x14ac:dyDescent="0.25">
      <c r="A6390" s="203" t="s">
        <v>2223</v>
      </c>
      <c r="B6390" s="202" t="s">
        <v>578</v>
      </c>
      <c r="C6390" s="203" t="s">
        <v>1397</v>
      </c>
      <c r="D6390" s="202" t="s">
        <v>1464</v>
      </c>
      <c r="E6390" s="202" t="s">
        <v>1465</v>
      </c>
      <c r="F6390" s="202" t="s">
        <v>475</v>
      </c>
      <c r="G6390" s="253">
        <v>4.93</v>
      </c>
      <c r="H6390" s="361" t="s">
        <v>1400</v>
      </c>
      <c r="I6390" s="359" t="s">
        <v>1384</v>
      </c>
      <c r="J6390" s="359" t="s">
        <v>1402</v>
      </c>
      <c r="K6390" s="359" t="s">
        <v>1391</v>
      </c>
      <c r="L6390" s="359" t="s">
        <v>1392</v>
      </c>
      <c r="M6390" s="368">
        <v>2010</v>
      </c>
      <c r="N6390" s="207" t="s">
        <v>1401</v>
      </c>
      <c r="O6390" s="203"/>
    </row>
    <row r="6391" spans="1:15" ht="27.75" hidden="1" customHeight="1" x14ac:dyDescent="0.25">
      <c r="A6391" s="203" t="s">
        <v>2223</v>
      </c>
      <c r="B6391" s="202" t="s">
        <v>578</v>
      </c>
      <c r="C6391" s="203" t="s">
        <v>1397</v>
      </c>
      <c r="D6391" s="202" t="s">
        <v>1464</v>
      </c>
      <c r="E6391" s="202" t="s">
        <v>1465</v>
      </c>
      <c r="F6391" s="202" t="s">
        <v>475</v>
      </c>
      <c r="G6391" s="253">
        <v>1.75</v>
      </c>
      <c r="H6391" s="361" t="s">
        <v>1400</v>
      </c>
      <c r="I6391" s="359" t="s">
        <v>1385</v>
      </c>
      <c r="J6391" s="359" t="s">
        <v>1402</v>
      </c>
      <c r="K6391" s="359" t="s">
        <v>1391</v>
      </c>
      <c r="L6391" s="359" t="s">
        <v>1392</v>
      </c>
      <c r="M6391" s="368">
        <v>2010</v>
      </c>
      <c r="N6391" s="207" t="s">
        <v>1401</v>
      </c>
      <c r="O6391" s="203"/>
    </row>
    <row r="6392" spans="1:15" ht="27.75" hidden="1" customHeight="1" x14ac:dyDescent="0.25">
      <c r="A6392" s="203" t="s">
        <v>2225</v>
      </c>
      <c r="B6392" s="202" t="s">
        <v>2440</v>
      </c>
      <c r="C6392" s="203" t="s">
        <v>1403</v>
      </c>
      <c r="D6392" s="202" t="s">
        <v>1404</v>
      </c>
      <c r="E6392" s="202" t="s">
        <v>1405</v>
      </c>
      <c r="F6392" s="202" t="s">
        <v>475</v>
      </c>
      <c r="G6392" s="253">
        <v>154</v>
      </c>
      <c r="H6392" s="361" t="s">
        <v>1406</v>
      </c>
      <c r="I6392" s="359" t="s">
        <v>1407</v>
      </c>
      <c r="J6392" s="208">
        <v>0</v>
      </c>
      <c r="K6392" s="359" t="s">
        <v>22</v>
      </c>
      <c r="L6392" s="359" t="s">
        <v>1408</v>
      </c>
      <c r="M6392" s="368" t="s">
        <v>1407</v>
      </c>
      <c r="N6392" s="205">
        <v>42486</v>
      </c>
      <c r="O6392" s="203"/>
    </row>
    <row r="6393" spans="1:15" ht="27.75" hidden="1" customHeight="1" x14ac:dyDescent="0.25">
      <c r="A6393" s="203" t="s">
        <v>2225</v>
      </c>
      <c r="B6393" s="202" t="s">
        <v>2440</v>
      </c>
      <c r="C6393" s="203" t="s">
        <v>1397</v>
      </c>
      <c r="D6393" s="202" t="s">
        <v>2226</v>
      </c>
      <c r="E6393" s="202" t="s">
        <v>2227</v>
      </c>
      <c r="F6393" s="202" t="s">
        <v>475</v>
      </c>
      <c r="G6393" s="253">
        <v>6.74</v>
      </c>
      <c r="H6393" s="361" t="s">
        <v>1400</v>
      </c>
      <c r="I6393" s="359" t="s">
        <v>1379</v>
      </c>
      <c r="J6393" s="358">
        <v>0.87</v>
      </c>
      <c r="K6393" s="359" t="s">
        <v>1391</v>
      </c>
      <c r="L6393" s="359" t="s">
        <v>1392</v>
      </c>
      <c r="M6393" s="368">
        <v>2010</v>
      </c>
      <c r="N6393" s="207" t="s">
        <v>1401</v>
      </c>
      <c r="O6393" s="203"/>
    </row>
    <row r="6394" spans="1:15" ht="27.75" hidden="1" customHeight="1" x14ac:dyDescent="0.25">
      <c r="A6394" s="203" t="s">
        <v>2225</v>
      </c>
      <c r="B6394" s="202" t="s">
        <v>2440</v>
      </c>
      <c r="C6394" s="203" t="s">
        <v>1397</v>
      </c>
      <c r="D6394" s="202" t="s">
        <v>2226</v>
      </c>
      <c r="E6394" s="202" t="s">
        <v>2227</v>
      </c>
      <c r="F6394" s="202" t="s">
        <v>475</v>
      </c>
      <c r="G6394" s="253">
        <v>2.85</v>
      </c>
      <c r="H6394" s="361" t="s">
        <v>1400</v>
      </c>
      <c r="I6394" s="359" t="s">
        <v>1382</v>
      </c>
      <c r="J6394" s="208">
        <v>0.97</v>
      </c>
      <c r="K6394" s="359" t="s">
        <v>1391</v>
      </c>
      <c r="L6394" s="359" t="s">
        <v>1392</v>
      </c>
      <c r="M6394" s="368">
        <v>2010</v>
      </c>
      <c r="N6394" s="207" t="s">
        <v>1401</v>
      </c>
      <c r="O6394" s="203"/>
    </row>
    <row r="6395" spans="1:15" ht="27.75" hidden="1" customHeight="1" x14ac:dyDescent="0.25">
      <c r="A6395" s="203" t="s">
        <v>2225</v>
      </c>
      <c r="B6395" s="202" t="s">
        <v>2440</v>
      </c>
      <c r="C6395" s="203" t="s">
        <v>1397</v>
      </c>
      <c r="D6395" s="202" t="s">
        <v>2226</v>
      </c>
      <c r="E6395" s="202" t="s">
        <v>2227</v>
      </c>
      <c r="F6395" s="202" t="s">
        <v>475</v>
      </c>
      <c r="G6395" s="253">
        <v>1.51</v>
      </c>
      <c r="H6395" s="361" t="s">
        <v>1400</v>
      </c>
      <c r="I6395" s="359" t="s">
        <v>1383</v>
      </c>
      <c r="J6395" s="208">
        <v>0.97</v>
      </c>
      <c r="K6395" s="359" t="s">
        <v>1391</v>
      </c>
      <c r="L6395" s="359" t="s">
        <v>1392</v>
      </c>
      <c r="M6395" s="368">
        <v>2010</v>
      </c>
      <c r="N6395" s="207" t="s">
        <v>1401</v>
      </c>
      <c r="O6395" s="203"/>
    </row>
    <row r="6396" spans="1:15" ht="27.75" hidden="1" customHeight="1" x14ac:dyDescent="0.25">
      <c r="A6396" s="203" t="s">
        <v>2225</v>
      </c>
      <c r="B6396" s="202" t="s">
        <v>2440</v>
      </c>
      <c r="C6396" s="203" t="s">
        <v>1397</v>
      </c>
      <c r="D6396" s="202" t="s">
        <v>2226</v>
      </c>
      <c r="E6396" s="202" t="s">
        <v>2227</v>
      </c>
      <c r="F6396" s="202" t="s">
        <v>475</v>
      </c>
      <c r="G6396" s="253">
        <v>0.78600000000000003</v>
      </c>
      <c r="H6396" s="361" t="s">
        <v>1400</v>
      </c>
      <c r="I6396" s="359" t="s">
        <v>1384</v>
      </c>
      <c r="J6396" s="208">
        <v>0.97</v>
      </c>
      <c r="K6396" s="359" t="s">
        <v>1391</v>
      </c>
      <c r="L6396" s="359" t="s">
        <v>1392</v>
      </c>
      <c r="M6396" s="368">
        <v>2010</v>
      </c>
      <c r="N6396" s="207" t="s">
        <v>1401</v>
      </c>
      <c r="O6396" s="203"/>
    </row>
    <row r="6397" spans="1:15" ht="27.75" hidden="1" customHeight="1" x14ac:dyDescent="0.25">
      <c r="A6397" s="203" t="s">
        <v>2225</v>
      </c>
      <c r="B6397" s="202" t="s">
        <v>2440</v>
      </c>
      <c r="C6397" s="203" t="s">
        <v>1397</v>
      </c>
      <c r="D6397" s="202" t="s">
        <v>2226</v>
      </c>
      <c r="E6397" s="202" t="s">
        <v>2227</v>
      </c>
      <c r="F6397" s="202" t="s">
        <v>475</v>
      </c>
      <c r="G6397" s="253">
        <v>0.41699999999999998</v>
      </c>
      <c r="H6397" s="361" t="s">
        <v>1400</v>
      </c>
      <c r="I6397" s="359" t="s">
        <v>1385</v>
      </c>
      <c r="J6397" s="208" t="s">
        <v>1402</v>
      </c>
      <c r="K6397" s="359" t="s">
        <v>1391</v>
      </c>
      <c r="L6397" s="359" t="s">
        <v>1392</v>
      </c>
      <c r="M6397" s="368">
        <v>2010</v>
      </c>
      <c r="N6397" s="207" t="s">
        <v>1401</v>
      </c>
      <c r="O6397" s="203"/>
    </row>
    <row r="6398" spans="1:15" ht="27.75" hidden="1" customHeight="1" x14ac:dyDescent="0.25">
      <c r="A6398" s="203" t="s">
        <v>2225</v>
      </c>
      <c r="B6398" s="202" t="s">
        <v>2440</v>
      </c>
      <c r="C6398" s="203" t="s">
        <v>1397</v>
      </c>
      <c r="D6398" s="202" t="s">
        <v>2228</v>
      </c>
      <c r="E6398" s="202" t="s">
        <v>2229</v>
      </c>
      <c r="F6398" s="202" t="s">
        <v>505</v>
      </c>
      <c r="G6398" s="253">
        <v>0.218</v>
      </c>
      <c r="H6398" s="361" t="s">
        <v>1400</v>
      </c>
      <c r="I6398" s="359" t="s">
        <v>1379</v>
      </c>
      <c r="J6398" s="359" t="s">
        <v>1402</v>
      </c>
      <c r="K6398" s="359" t="s">
        <v>1391</v>
      </c>
      <c r="L6398" s="359" t="s">
        <v>1392</v>
      </c>
      <c r="M6398" s="368">
        <v>2010</v>
      </c>
      <c r="N6398" s="207" t="s">
        <v>1401</v>
      </c>
      <c r="O6398" s="203"/>
    </row>
    <row r="6399" spans="1:15" ht="27.75" hidden="1" customHeight="1" x14ac:dyDescent="0.25">
      <c r="A6399" s="203" t="s">
        <v>2225</v>
      </c>
      <c r="B6399" s="202" t="s">
        <v>2440</v>
      </c>
      <c r="C6399" s="203" t="s">
        <v>1397</v>
      </c>
      <c r="D6399" s="202" t="s">
        <v>2228</v>
      </c>
      <c r="E6399" s="202" t="s">
        <v>2229</v>
      </c>
      <c r="F6399" s="202" t="s">
        <v>505</v>
      </c>
      <c r="G6399" s="253">
        <v>9.1600000000000001E-2</v>
      </c>
      <c r="H6399" s="361" t="s">
        <v>1400</v>
      </c>
      <c r="I6399" s="359" t="s">
        <v>1382</v>
      </c>
      <c r="J6399" s="208">
        <v>0.56000000000000005</v>
      </c>
      <c r="K6399" s="359" t="s">
        <v>1391</v>
      </c>
      <c r="L6399" s="359" t="s">
        <v>1392</v>
      </c>
      <c r="M6399" s="368">
        <v>2010</v>
      </c>
      <c r="N6399" s="207" t="s">
        <v>1401</v>
      </c>
      <c r="O6399" s="203"/>
    </row>
    <row r="6400" spans="1:15" ht="27.75" hidden="1" customHeight="1" x14ac:dyDescent="0.25">
      <c r="A6400" s="203" t="s">
        <v>2225</v>
      </c>
      <c r="B6400" s="202" t="s">
        <v>2440</v>
      </c>
      <c r="C6400" s="203" t="s">
        <v>1397</v>
      </c>
      <c r="D6400" s="202" t="s">
        <v>2228</v>
      </c>
      <c r="E6400" s="202" t="s">
        <v>2229</v>
      </c>
      <c r="F6400" s="202" t="s">
        <v>505</v>
      </c>
      <c r="G6400" s="253">
        <v>4.9000000000000002E-2</v>
      </c>
      <c r="H6400" s="361" t="s">
        <v>1400</v>
      </c>
      <c r="I6400" s="359" t="s">
        <v>1383</v>
      </c>
      <c r="J6400" s="208">
        <v>0.76</v>
      </c>
      <c r="K6400" s="359" t="s">
        <v>1391</v>
      </c>
      <c r="L6400" s="359" t="s">
        <v>1392</v>
      </c>
      <c r="M6400" s="368">
        <v>2010</v>
      </c>
      <c r="N6400" s="207" t="s">
        <v>1401</v>
      </c>
      <c r="O6400" s="203"/>
    </row>
    <row r="6401" spans="1:15" ht="27.75" hidden="1" customHeight="1" x14ac:dyDescent="0.25">
      <c r="A6401" s="203" t="s">
        <v>2225</v>
      </c>
      <c r="B6401" s="202" t="s">
        <v>2440</v>
      </c>
      <c r="C6401" s="203" t="s">
        <v>1397</v>
      </c>
      <c r="D6401" s="202" t="s">
        <v>2228</v>
      </c>
      <c r="E6401" s="202" t="s">
        <v>2229</v>
      </c>
      <c r="F6401" s="202" t="s">
        <v>505</v>
      </c>
      <c r="G6401" s="253">
        <v>2.53E-2</v>
      </c>
      <c r="H6401" s="361" t="s">
        <v>1400</v>
      </c>
      <c r="I6401" s="359" t="s">
        <v>1384</v>
      </c>
      <c r="J6401" s="208">
        <v>0.69</v>
      </c>
      <c r="K6401" s="359" t="s">
        <v>1391</v>
      </c>
      <c r="L6401" s="359" t="s">
        <v>1392</v>
      </c>
      <c r="M6401" s="368">
        <v>2010</v>
      </c>
      <c r="N6401" s="207" t="s">
        <v>1401</v>
      </c>
      <c r="O6401" s="203"/>
    </row>
    <row r="6402" spans="1:15" ht="27.75" hidden="1" customHeight="1" x14ac:dyDescent="0.25">
      <c r="A6402" s="203" t="s">
        <v>2225</v>
      </c>
      <c r="B6402" s="202" t="s">
        <v>2440</v>
      </c>
      <c r="C6402" s="203" t="s">
        <v>1397</v>
      </c>
      <c r="D6402" s="202" t="s">
        <v>2228</v>
      </c>
      <c r="E6402" s="202" t="s">
        <v>2229</v>
      </c>
      <c r="F6402" s="202" t="s">
        <v>505</v>
      </c>
      <c r="G6402" s="253">
        <v>1.3299999999999999E-2</v>
      </c>
      <c r="H6402" s="361" t="s">
        <v>1400</v>
      </c>
      <c r="I6402" s="359" t="s">
        <v>1385</v>
      </c>
      <c r="J6402" s="208" t="s">
        <v>1402</v>
      </c>
      <c r="K6402" s="359" t="s">
        <v>1391</v>
      </c>
      <c r="L6402" s="359" t="s">
        <v>1392</v>
      </c>
      <c r="M6402" s="368">
        <v>2010</v>
      </c>
      <c r="N6402" s="207" t="s">
        <v>1401</v>
      </c>
      <c r="O6402" s="203"/>
    </row>
    <row r="6403" spans="1:15" ht="27.75" hidden="1" customHeight="1" x14ac:dyDescent="0.25">
      <c r="A6403" s="203" t="s">
        <v>2225</v>
      </c>
      <c r="B6403" s="202" t="s">
        <v>2440</v>
      </c>
      <c r="C6403" s="203" t="s">
        <v>1397</v>
      </c>
      <c r="D6403" s="202" t="s">
        <v>2120</v>
      </c>
      <c r="E6403" s="202" t="s">
        <v>2121</v>
      </c>
      <c r="F6403" s="202" t="s">
        <v>475</v>
      </c>
      <c r="G6403" s="253">
        <v>4.1900000000000004</v>
      </c>
      <c r="H6403" s="361" t="s">
        <v>1400</v>
      </c>
      <c r="I6403" s="359" t="s">
        <v>1379</v>
      </c>
      <c r="J6403" s="359" t="s">
        <v>1402</v>
      </c>
      <c r="K6403" s="359" t="s">
        <v>1391</v>
      </c>
      <c r="L6403" s="359" t="s">
        <v>1392</v>
      </c>
      <c r="M6403" s="368">
        <v>2010</v>
      </c>
      <c r="N6403" s="207" t="s">
        <v>1401</v>
      </c>
      <c r="O6403" s="203"/>
    </row>
    <row r="6404" spans="1:15" ht="27.75" hidden="1" customHeight="1" x14ac:dyDescent="0.25">
      <c r="A6404" s="203" t="s">
        <v>2225</v>
      </c>
      <c r="B6404" s="202" t="s">
        <v>2440</v>
      </c>
      <c r="C6404" s="203" t="s">
        <v>1397</v>
      </c>
      <c r="D6404" s="202" t="s">
        <v>2120</v>
      </c>
      <c r="E6404" s="202" t="s">
        <v>2121</v>
      </c>
      <c r="F6404" s="202" t="s">
        <v>475</v>
      </c>
      <c r="G6404" s="253">
        <v>1.75</v>
      </c>
      <c r="H6404" s="361" t="s">
        <v>1400</v>
      </c>
      <c r="I6404" s="359" t="s">
        <v>1382</v>
      </c>
      <c r="J6404" s="208">
        <v>0.53</v>
      </c>
      <c r="K6404" s="359" t="s">
        <v>1391</v>
      </c>
      <c r="L6404" s="359" t="s">
        <v>1392</v>
      </c>
      <c r="M6404" s="368">
        <v>2010</v>
      </c>
      <c r="N6404" s="207" t="s">
        <v>1401</v>
      </c>
      <c r="O6404" s="203"/>
    </row>
    <row r="6405" spans="1:15" ht="27.75" hidden="1" customHeight="1" x14ac:dyDescent="0.25">
      <c r="A6405" s="203" t="s">
        <v>2225</v>
      </c>
      <c r="B6405" s="202" t="s">
        <v>2440</v>
      </c>
      <c r="C6405" s="203" t="s">
        <v>1397</v>
      </c>
      <c r="D6405" s="202" t="s">
        <v>2120</v>
      </c>
      <c r="E6405" s="202" t="s">
        <v>2121</v>
      </c>
      <c r="F6405" s="202" t="s">
        <v>475</v>
      </c>
      <c r="G6405" s="253">
        <v>0.94099999999999995</v>
      </c>
      <c r="H6405" s="361" t="s">
        <v>1400</v>
      </c>
      <c r="I6405" s="359" t="s">
        <v>1383</v>
      </c>
      <c r="J6405" s="208">
        <v>0.71</v>
      </c>
      <c r="K6405" s="359" t="s">
        <v>1391</v>
      </c>
      <c r="L6405" s="359" t="s">
        <v>1392</v>
      </c>
      <c r="M6405" s="368">
        <v>2010</v>
      </c>
      <c r="N6405" s="207" t="s">
        <v>1401</v>
      </c>
      <c r="O6405" s="203"/>
    </row>
    <row r="6406" spans="1:15" ht="27.75" hidden="1" customHeight="1" x14ac:dyDescent="0.25">
      <c r="A6406" s="203" t="s">
        <v>2225</v>
      </c>
      <c r="B6406" s="202" t="s">
        <v>2440</v>
      </c>
      <c r="C6406" s="203" t="s">
        <v>1397</v>
      </c>
      <c r="D6406" s="202" t="s">
        <v>2120</v>
      </c>
      <c r="E6406" s="202" t="s">
        <v>2121</v>
      </c>
      <c r="F6406" s="202" t="s">
        <v>475</v>
      </c>
      <c r="G6406" s="253">
        <v>0.48499999999999999</v>
      </c>
      <c r="H6406" s="361" t="s">
        <v>1400</v>
      </c>
      <c r="I6406" s="359" t="s">
        <v>1384</v>
      </c>
      <c r="J6406" s="208">
        <v>0.54</v>
      </c>
      <c r="K6406" s="359" t="s">
        <v>1391</v>
      </c>
      <c r="L6406" s="359" t="s">
        <v>1392</v>
      </c>
      <c r="M6406" s="368">
        <v>2010</v>
      </c>
      <c r="N6406" s="207" t="s">
        <v>1401</v>
      </c>
      <c r="O6406" s="203"/>
    </row>
    <row r="6407" spans="1:15" ht="27.75" hidden="1" customHeight="1" x14ac:dyDescent="0.25">
      <c r="A6407" s="203" t="s">
        <v>2225</v>
      </c>
      <c r="B6407" s="202" t="s">
        <v>2440</v>
      </c>
      <c r="C6407" s="203" t="s">
        <v>1397</v>
      </c>
      <c r="D6407" s="202" t="s">
        <v>2120</v>
      </c>
      <c r="E6407" s="202" t="s">
        <v>2121</v>
      </c>
      <c r="F6407" s="202" t="s">
        <v>475</v>
      </c>
      <c r="G6407" s="253">
        <v>0.25700000000000001</v>
      </c>
      <c r="H6407" s="361" t="s">
        <v>1400</v>
      </c>
      <c r="I6407" s="359" t="s">
        <v>1385</v>
      </c>
      <c r="J6407" s="208" t="s">
        <v>1402</v>
      </c>
      <c r="K6407" s="359" t="s">
        <v>1391</v>
      </c>
      <c r="L6407" s="359" t="s">
        <v>1392</v>
      </c>
      <c r="M6407" s="368">
        <v>2010</v>
      </c>
      <c r="N6407" s="207" t="s">
        <v>1401</v>
      </c>
      <c r="O6407" s="203"/>
    </row>
    <row r="6408" spans="1:15" ht="27.75" hidden="1" customHeight="1" x14ac:dyDescent="0.25">
      <c r="A6408" s="203" t="s">
        <v>2230</v>
      </c>
      <c r="B6408" s="202" t="s">
        <v>2441</v>
      </c>
      <c r="C6408" s="203" t="s">
        <v>1403</v>
      </c>
      <c r="D6408" s="202" t="s">
        <v>1404</v>
      </c>
      <c r="E6408" s="202" t="s">
        <v>1405</v>
      </c>
      <c r="F6408" s="202" t="s">
        <v>475</v>
      </c>
      <c r="G6408" s="253">
        <v>154</v>
      </c>
      <c r="H6408" s="361" t="s">
        <v>1406</v>
      </c>
      <c r="I6408" s="359" t="s">
        <v>1407</v>
      </c>
      <c r="J6408" s="208">
        <v>0</v>
      </c>
      <c r="K6408" s="359" t="s">
        <v>22</v>
      </c>
      <c r="L6408" s="359" t="s">
        <v>1408</v>
      </c>
      <c r="M6408" s="368" t="s">
        <v>1407</v>
      </c>
      <c r="N6408" s="205">
        <v>42486</v>
      </c>
      <c r="O6408" s="203"/>
    </row>
    <row r="6409" spans="1:15" ht="27.75" hidden="1" customHeight="1" x14ac:dyDescent="0.25">
      <c r="A6409" s="203" t="s">
        <v>2230</v>
      </c>
      <c r="B6409" s="202" t="s">
        <v>2441</v>
      </c>
      <c r="C6409" s="203" t="s">
        <v>1461</v>
      </c>
      <c r="D6409" s="202" t="s">
        <v>1658</v>
      </c>
      <c r="E6409" s="202" t="s">
        <v>1659</v>
      </c>
      <c r="F6409" s="202" t="s">
        <v>475</v>
      </c>
      <c r="G6409" s="254">
        <v>28679140</v>
      </c>
      <c r="H6409" s="361" t="s">
        <v>1433</v>
      </c>
      <c r="I6409" s="359" t="s">
        <v>1407</v>
      </c>
      <c r="J6409" s="359" t="s">
        <v>1380</v>
      </c>
      <c r="K6409" s="359" t="s">
        <v>8</v>
      </c>
      <c r="L6409" s="359" t="s">
        <v>1408</v>
      </c>
      <c r="M6409" s="368" t="s">
        <v>1407</v>
      </c>
      <c r="N6409" s="205">
        <v>42530</v>
      </c>
      <c r="O6409" s="203"/>
    </row>
    <row r="6410" spans="1:15" ht="27.75" hidden="1" customHeight="1" x14ac:dyDescent="0.25">
      <c r="A6410" s="203" t="s">
        <v>2230</v>
      </c>
      <c r="B6410" s="202" t="s">
        <v>2441</v>
      </c>
      <c r="C6410" s="203" t="s">
        <v>1461</v>
      </c>
      <c r="D6410" s="202" t="s">
        <v>1658</v>
      </c>
      <c r="E6410" s="202" t="s">
        <v>1659</v>
      </c>
      <c r="F6410" s="202" t="s">
        <v>475</v>
      </c>
      <c r="G6410" s="254">
        <v>189928</v>
      </c>
      <c r="H6410" s="361" t="s">
        <v>1414</v>
      </c>
      <c r="I6410" s="359" t="s">
        <v>1407</v>
      </c>
      <c r="J6410" s="359" t="s">
        <v>1380</v>
      </c>
      <c r="K6410" s="359" t="s">
        <v>8</v>
      </c>
      <c r="L6410" s="359" t="s">
        <v>1392</v>
      </c>
      <c r="M6410" s="368" t="s">
        <v>1407</v>
      </c>
      <c r="N6410" s="205">
        <v>42530</v>
      </c>
      <c r="O6410" s="203"/>
    </row>
    <row r="6411" spans="1:15" ht="27.75" hidden="1" customHeight="1" x14ac:dyDescent="0.25">
      <c r="A6411" s="203" t="s">
        <v>2230</v>
      </c>
      <c r="B6411" s="202" t="s">
        <v>2441</v>
      </c>
      <c r="C6411" s="203" t="s">
        <v>1660</v>
      </c>
      <c r="D6411" s="202" t="s">
        <v>1932</v>
      </c>
      <c r="E6411" s="202" t="s">
        <v>1933</v>
      </c>
      <c r="F6411" s="202" t="s">
        <v>505</v>
      </c>
      <c r="G6411" s="253">
        <v>77.16</v>
      </c>
      <c r="H6411" s="361" t="s">
        <v>1433</v>
      </c>
      <c r="I6411" s="359" t="s">
        <v>1407</v>
      </c>
      <c r="J6411" s="358">
        <v>0.57920000000000005</v>
      </c>
      <c r="K6411" s="359" t="s">
        <v>1113</v>
      </c>
      <c r="L6411" s="359" t="s">
        <v>1408</v>
      </c>
      <c r="M6411" s="368">
        <v>2008</v>
      </c>
      <c r="N6411" s="207" t="s">
        <v>1663</v>
      </c>
      <c r="O6411" s="203"/>
    </row>
    <row r="6412" spans="1:15" ht="27.75" hidden="1" customHeight="1" x14ac:dyDescent="0.25">
      <c r="A6412" s="203" t="s">
        <v>2230</v>
      </c>
      <c r="B6412" s="202" t="s">
        <v>2441</v>
      </c>
      <c r="C6412" s="203" t="s">
        <v>1660</v>
      </c>
      <c r="D6412" s="202" t="s">
        <v>1932</v>
      </c>
      <c r="E6412" s="202" t="s">
        <v>1933</v>
      </c>
      <c r="F6412" s="202" t="s">
        <v>505</v>
      </c>
      <c r="G6412" s="253">
        <v>0.21099999999999999</v>
      </c>
      <c r="H6412" s="361" t="s">
        <v>1414</v>
      </c>
      <c r="I6412" s="359" t="s">
        <v>1407</v>
      </c>
      <c r="J6412" s="358">
        <v>0.57969999999999999</v>
      </c>
      <c r="K6412" s="359" t="s">
        <v>1113</v>
      </c>
      <c r="L6412" s="359" t="s">
        <v>1392</v>
      </c>
      <c r="M6412" s="368">
        <v>2008</v>
      </c>
      <c r="N6412" s="207" t="s">
        <v>1663</v>
      </c>
      <c r="O6412" s="203"/>
    </row>
    <row r="6413" spans="1:15" ht="27.75" hidden="1" customHeight="1" x14ac:dyDescent="0.25">
      <c r="A6413" s="203" t="s">
        <v>2231</v>
      </c>
      <c r="B6413" s="202" t="s">
        <v>667</v>
      </c>
      <c r="C6413" s="203" t="s">
        <v>1508</v>
      </c>
      <c r="D6413" s="213" t="s">
        <v>806</v>
      </c>
      <c r="E6413" s="202" t="s">
        <v>1509</v>
      </c>
      <c r="F6413" s="215" t="s">
        <v>475</v>
      </c>
      <c r="G6413" s="253">
        <v>0.94</v>
      </c>
      <c r="H6413" s="361" t="s">
        <v>1414</v>
      </c>
      <c r="I6413" s="212" t="s">
        <v>1407</v>
      </c>
      <c r="J6413" s="216" t="s">
        <v>1380</v>
      </c>
      <c r="K6413" s="359" t="s">
        <v>1113</v>
      </c>
      <c r="L6413" s="212" t="s">
        <v>1392</v>
      </c>
      <c r="M6413" s="369">
        <v>2009</v>
      </c>
      <c r="N6413" s="218">
        <v>41074</v>
      </c>
      <c r="O6413" s="203"/>
    </row>
    <row r="6414" spans="1:15" ht="27.75" hidden="1" customHeight="1" x14ac:dyDescent="0.25">
      <c r="A6414" s="203" t="s">
        <v>2231</v>
      </c>
      <c r="B6414" s="202" t="s">
        <v>667</v>
      </c>
      <c r="C6414" s="203" t="s">
        <v>1508</v>
      </c>
      <c r="D6414" s="213" t="s">
        <v>740</v>
      </c>
      <c r="E6414" s="214" t="s">
        <v>741</v>
      </c>
      <c r="F6414" s="215" t="s">
        <v>475</v>
      </c>
      <c r="G6414" s="255">
        <v>0.13</v>
      </c>
      <c r="H6414" s="216" t="s">
        <v>488</v>
      </c>
      <c r="I6414" s="212" t="s">
        <v>1379</v>
      </c>
      <c r="J6414" s="216" t="s">
        <v>1380</v>
      </c>
      <c r="K6414" s="216" t="s">
        <v>22</v>
      </c>
      <c r="L6414" s="212" t="s">
        <v>1392</v>
      </c>
      <c r="M6414" s="369">
        <v>2009</v>
      </c>
      <c r="N6414" s="218">
        <v>41074</v>
      </c>
      <c r="O6414" s="203"/>
    </row>
    <row r="6415" spans="1:15" ht="27.75" hidden="1" customHeight="1" x14ac:dyDescent="0.25">
      <c r="A6415" s="203" t="s">
        <v>2231</v>
      </c>
      <c r="B6415" s="202" t="s">
        <v>667</v>
      </c>
      <c r="C6415" s="203" t="s">
        <v>1508</v>
      </c>
      <c r="D6415" s="213" t="s">
        <v>740</v>
      </c>
      <c r="E6415" s="214" t="s">
        <v>741</v>
      </c>
      <c r="F6415" s="215" t="s">
        <v>475</v>
      </c>
      <c r="G6415" s="255">
        <v>0.05</v>
      </c>
      <c r="H6415" s="216" t="s">
        <v>488</v>
      </c>
      <c r="I6415" s="212" t="s">
        <v>1382</v>
      </c>
      <c r="J6415" s="216" t="s">
        <v>1380</v>
      </c>
      <c r="K6415" s="216" t="s">
        <v>22</v>
      </c>
      <c r="L6415" s="212" t="s">
        <v>1392</v>
      </c>
      <c r="M6415" s="369">
        <v>2009</v>
      </c>
      <c r="N6415" s="218">
        <v>41074</v>
      </c>
      <c r="O6415" s="203"/>
    </row>
    <row r="6416" spans="1:15" ht="27.75" hidden="1" customHeight="1" x14ac:dyDescent="0.25">
      <c r="A6416" s="203" t="s">
        <v>2231</v>
      </c>
      <c r="B6416" s="202" t="s">
        <v>667</v>
      </c>
      <c r="C6416" s="203" t="s">
        <v>1508</v>
      </c>
      <c r="D6416" s="213" t="s">
        <v>740</v>
      </c>
      <c r="E6416" s="214" t="s">
        <v>741</v>
      </c>
      <c r="F6416" s="215" t="s">
        <v>475</v>
      </c>
      <c r="G6416" s="255">
        <v>0.03</v>
      </c>
      <c r="H6416" s="216" t="s">
        <v>488</v>
      </c>
      <c r="I6416" s="212" t="s">
        <v>1383</v>
      </c>
      <c r="J6416" s="216" t="s">
        <v>1380</v>
      </c>
      <c r="K6416" s="216" t="s">
        <v>22</v>
      </c>
      <c r="L6416" s="212" t="s">
        <v>1392</v>
      </c>
      <c r="M6416" s="369">
        <v>2009</v>
      </c>
      <c r="N6416" s="218">
        <v>41074</v>
      </c>
      <c r="O6416" s="203"/>
    </row>
    <row r="6417" spans="1:15" ht="27.75" hidden="1" customHeight="1" x14ac:dyDescent="0.25">
      <c r="A6417" s="203" t="s">
        <v>2231</v>
      </c>
      <c r="B6417" s="202" t="s">
        <v>667</v>
      </c>
      <c r="C6417" s="203" t="s">
        <v>1508</v>
      </c>
      <c r="D6417" s="213" t="s">
        <v>740</v>
      </c>
      <c r="E6417" s="214" t="s">
        <v>741</v>
      </c>
      <c r="F6417" s="215" t="s">
        <v>475</v>
      </c>
      <c r="G6417" s="255">
        <v>0.02</v>
      </c>
      <c r="H6417" s="216" t="s">
        <v>488</v>
      </c>
      <c r="I6417" s="212" t="s">
        <v>1384</v>
      </c>
      <c r="J6417" s="216" t="s">
        <v>1380</v>
      </c>
      <c r="K6417" s="216" t="s">
        <v>22</v>
      </c>
      <c r="L6417" s="212" t="s">
        <v>1392</v>
      </c>
      <c r="M6417" s="369">
        <v>2009</v>
      </c>
      <c r="N6417" s="218">
        <v>41074</v>
      </c>
      <c r="O6417" s="203"/>
    </row>
    <row r="6418" spans="1:15" ht="27.75" hidden="1" customHeight="1" x14ac:dyDescent="0.25">
      <c r="A6418" s="203" t="s">
        <v>2231</v>
      </c>
      <c r="B6418" s="202" t="s">
        <v>667</v>
      </c>
      <c r="C6418" s="203" t="s">
        <v>1508</v>
      </c>
      <c r="D6418" s="213" t="s">
        <v>740</v>
      </c>
      <c r="E6418" s="214" t="s">
        <v>741</v>
      </c>
      <c r="F6418" s="215" t="s">
        <v>475</v>
      </c>
      <c r="G6418" s="255">
        <v>0.01</v>
      </c>
      <c r="H6418" s="216" t="s">
        <v>488</v>
      </c>
      <c r="I6418" s="212" t="s">
        <v>1385</v>
      </c>
      <c r="J6418" s="216" t="s">
        <v>1380</v>
      </c>
      <c r="K6418" s="216" t="s">
        <v>22</v>
      </c>
      <c r="L6418" s="212" t="s">
        <v>1392</v>
      </c>
      <c r="M6418" s="369">
        <v>2009</v>
      </c>
      <c r="N6418" s="218">
        <v>41074</v>
      </c>
      <c r="O6418" s="203"/>
    </row>
    <row r="6419" spans="1:15" ht="27.75" hidden="1" customHeight="1" x14ac:dyDescent="0.25">
      <c r="A6419" s="203" t="s">
        <v>2231</v>
      </c>
      <c r="B6419" s="202" t="s">
        <v>667</v>
      </c>
      <c r="C6419" s="203" t="s">
        <v>1508</v>
      </c>
      <c r="D6419" s="213" t="s">
        <v>740</v>
      </c>
      <c r="E6419" s="202" t="s">
        <v>1510</v>
      </c>
      <c r="F6419" s="215" t="s">
        <v>475</v>
      </c>
      <c r="G6419" s="255">
        <v>539.42999999999995</v>
      </c>
      <c r="H6419" s="379" t="s">
        <v>1400</v>
      </c>
      <c r="I6419" s="212" t="s">
        <v>1379</v>
      </c>
      <c r="J6419" s="216" t="s">
        <v>1380</v>
      </c>
      <c r="K6419" s="216" t="s">
        <v>742</v>
      </c>
      <c r="L6419" s="212" t="s">
        <v>1392</v>
      </c>
      <c r="M6419" s="369">
        <v>2009</v>
      </c>
      <c r="N6419" s="218">
        <v>41074</v>
      </c>
      <c r="O6419" s="203"/>
    </row>
    <row r="6420" spans="1:15" ht="27.75" hidden="1" customHeight="1" x14ac:dyDescent="0.25">
      <c r="A6420" s="203" t="s">
        <v>2231</v>
      </c>
      <c r="B6420" s="202" t="s">
        <v>667</v>
      </c>
      <c r="C6420" s="203" t="s">
        <v>1508</v>
      </c>
      <c r="D6420" s="213" t="s">
        <v>740</v>
      </c>
      <c r="E6420" s="202" t="s">
        <v>1510</v>
      </c>
      <c r="F6420" s="215" t="s">
        <v>475</v>
      </c>
      <c r="G6420" s="255">
        <v>203.99</v>
      </c>
      <c r="H6420" s="379" t="s">
        <v>1400</v>
      </c>
      <c r="I6420" s="212" t="s">
        <v>1382</v>
      </c>
      <c r="J6420" s="216" t="s">
        <v>1380</v>
      </c>
      <c r="K6420" s="216" t="s">
        <v>742</v>
      </c>
      <c r="L6420" s="212" t="s">
        <v>1392</v>
      </c>
      <c r="M6420" s="369">
        <v>2009</v>
      </c>
      <c r="N6420" s="218">
        <v>41074</v>
      </c>
      <c r="O6420" s="203"/>
    </row>
    <row r="6421" spans="1:15" ht="27.75" hidden="1" customHeight="1" x14ac:dyDescent="0.25">
      <c r="A6421" s="203" t="s">
        <v>2231</v>
      </c>
      <c r="B6421" s="202" t="s">
        <v>667</v>
      </c>
      <c r="C6421" s="203" t="s">
        <v>1508</v>
      </c>
      <c r="D6421" s="213" t="s">
        <v>740</v>
      </c>
      <c r="E6421" s="202" t="s">
        <v>1510</v>
      </c>
      <c r="F6421" s="215" t="s">
        <v>475</v>
      </c>
      <c r="G6421" s="255">
        <v>101.84</v>
      </c>
      <c r="H6421" s="379" t="s">
        <v>1400</v>
      </c>
      <c r="I6421" s="212" t="s">
        <v>1383</v>
      </c>
      <c r="J6421" s="216" t="s">
        <v>1380</v>
      </c>
      <c r="K6421" s="216" t="s">
        <v>742</v>
      </c>
      <c r="L6421" s="212" t="s">
        <v>1392</v>
      </c>
      <c r="M6421" s="369">
        <v>2009</v>
      </c>
      <c r="N6421" s="218">
        <v>41074</v>
      </c>
      <c r="O6421" s="203"/>
    </row>
    <row r="6422" spans="1:15" ht="27.75" hidden="1" customHeight="1" x14ac:dyDescent="0.25">
      <c r="A6422" s="203" t="s">
        <v>2231</v>
      </c>
      <c r="B6422" s="202" t="s">
        <v>667</v>
      </c>
      <c r="C6422" s="203" t="s">
        <v>1508</v>
      </c>
      <c r="D6422" s="213" t="s">
        <v>740</v>
      </c>
      <c r="E6422" s="202" t="s">
        <v>1510</v>
      </c>
      <c r="F6422" s="215" t="s">
        <v>475</v>
      </c>
      <c r="G6422" s="255">
        <v>61.01</v>
      </c>
      <c r="H6422" s="379" t="s">
        <v>1400</v>
      </c>
      <c r="I6422" s="212" t="s">
        <v>1384</v>
      </c>
      <c r="J6422" s="216" t="s">
        <v>1380</v>
      </c>
      <c r="K6422" s="216" t="s">
        <v>742</v>
      </c>
      <c r="L6422" s="212" t="s">
        <v>1392</v>
      </c>
      <c r="M6422" s="369">
        <v>2009</v>
      </c>
      <c r="N6422" s="218">
        <v>41074</v>
      </c>
      <c r="O6422" s="203"/>
    </row>
    <row r="6423" spans="1:15" ht="27.75" hidden="1" customHeight="1" x14ac:dyDescent="0.25">
      <c r="A6423" s="203" t="s">
        <v>2231</v>
      </c>
      <c r="B6423" s="202" t="s">
        <v>667</v>
      </c>
      <c r="C6423" s="203" t="s">
        <v>1508</v>
      </c>
      <c r="D6423" s="213" t="s">
        <v>740</v>
      </c>
      <c r="E6423" s="202" t="s">
        <v>1510</v>
      </c>
      <c r="F6423" s="215" t="s">
        <v>475</v>
      </c>
      <c r="G6423" s="255">
        <v>29.95</v>
      </c>
      <c r="H6423" s="379" t="s">
        <v>1400</v>
      </c>
      <c r="I6423" s="212" t="s">
        <v>1385</v>
      </c>
      <c r="J6423" s="216" t="s">
        <v>1380</v>
      </c>
      <c r="K6423" s="216" t="s">
        <v>742</v>
      </c>
      <c r="L6423" s="212" t="s">
        <v>1392</v>
      </c>
      <c r="M6423" s="369">
        <v>2009</v>
      </c>
      <c r="N6423" s="218">
        <v>41074</v>
      </c>
      <c r="O6423" s="203"/>
    </row>
    <row r="6424" spans="1:15" ht="27.75" hidden="1" customHeight="1" x14ac:dyDescent="0.25">
      <c r="A6424" s="203" t="s">
        <v>2231</v>
      </c>
      <c r="B6424" s="202" t="s">
        <v>667</v>
      </c>
      <c r="C6424" s="203" t="s">
        <v>1513</v>
      </c>
      <c r="D6424" s="202" t="s">
        <v>1514</v>
      </c>
      <c r="E6424" s="202" t="s">
        <v>1515</v>
      </c>
      <c r="F6424" s="202" t="s">
        <v>475</v>
      </c>
      <c r="G6424" s="253">
        <v>12.16</v>
      </c>
      <c r="H6424" s="361" t="s">
        <v>1433</v>
      </c>
      <c r="I6424" s="359" t="s">
        <v>1407</v>
      </c>
      <c r="J6424" s="359" t="s">
        <v>1380</v>
      </c>
      <c r="K6424" s="359" t="s">
        <v>1113</v>
      </c>
      <c r="L6424" s="359" t="s">
        <v>1408</v>
      </c>
      <c r="M6424" s="368">
        <v>2006</v>
      </c>
      <c r="N6424" s="205">
        <v>42138</v>
      </c>
      <c r="O6424" s="203"/>
    </row>
    <row r="6425" spans="1:15" ht="27.75" hidden="1" customHeight="1" x14ac:dyDescent="0.25">
      <c r="A6425" s="203" t="s">
        <v>2231</v>
      </c>
      <c r="B6425" s="202" t="s">
        <v>667</v>
      </c>
      <c r="C6425" s="203" t="s">
        <v>1513</v>
      </c>
      <c r="D6425" s="202" t="s">
        <v>1514</v>
      </c>
      <c r="E6425" s="202" t="s">
        <v>1515</v>
      </c>
      <c r="F6425" s="202" t="s">
        <v>475</v>
      </c>
      <c r="G6425" s="253">
        <v>3.3000000000000002E-2</v>
      </c>
      <c r="H6425" s="361" t="s">
        <v>1414</v>
      </c>
      <c r="I6425" s="359" t="s">
        <v>1407</v>
      </c>
      <c r="J6425" s="359" t="s">
        <v>1380</v>
      </c>
      <c r="K6425" s="359" t="s">
        <v>1113</v>
      </c>
      <c r="L6425" s="359" t="s">
        <v>1392</v>
      </c>
      <c r="M6425" s="368">
        <v>2006</v>
      </c>
      <c r="N6425" s="205">
        <v>42138</v>
      </c>
      <c r="O6425" s="203"/>
    </row>
    <row r="6426" spans="1:15" ht="27.75" hidden="1" customHeight="1" x14ac:dyDescent="0.25">
      <c r="A6426" s="203" t="s">
        <v>2231</v>
      </c>
      <c r="B6426" s="202" t="s">
        <v>667</v>
      </c>
      <c r="C6426" s="203" t="s">
        <v>1403</v>
      </c>
      <c r="D6426" s="202" t="s">
        <v>1404</v>
      </c>
      <c r="E6426" s="202" t="s">
        <v>1405</v>
      </c>
      <c r="F6426" s="202" t="s">
        <v>475</v>
      </c>
      <c r="G6426" s="253">
        <v>154</v>
      </c>
      <c r="H6426" s="361" t="s">
        <v>1406</v>
      </c>
      <c r="I6426" s="359" t="s">
        <v>1407</v>
      </c>
      <c r="J6426" s="208">
        <v>0</v>
      </c>
      <c r="K6426" s="359" t="s">
        <v>22</v>
      </c>
      <c r="L6426" s="359" t="s">
        <v>1408</v>
      </c>
      <c r="M6426" s="368" t="s">
        <v>1407</v>
      </c>
      <c r="N6426" s="205">
        <v>42486</v>
      </c>
      <c r="O6426" s="203"/>
    </row>
    <row r="6427" spans="1:15" ht="27.75" hidden="1" customHeight="1" x14ac:dyDescent="0.25">
      <c r="A6427" s="203" t="s">
        <v>2231</v>
      </c>
      <c r="B6427" s="202" t="s">
        <v>667</v>
      </c>
      <c r="C6427" s="203" t="s">
        <v>1397</v>
      </c>
      <c r="D6427" s="202" t="s">
        <v>2038</v>
      </c>
      <c r="E6427" s="202" t="s">
        <v>2039</v>
      </c>
      <c r="F6427" s="202" t="s">
        <v>475</v>
      </c>
      <c r="G6427" s="253">
        <v>9.4600000000000009</v>
      </c>
      <c r="H6427" s="361" t="s">
        <v>1400</v>
      </c>
      <c r="I6427" s="359" t="s">
        <v>1379</v>
      </c>
      <c r="J6427" s="358">
        <v>0.56999999999999995</v>
      </c>
      <c r="K6427" s="359" t="s">
        <v>1391</v>
      </c>
      <c r="L6427" s="359" t="s">
        <v>1392</v>
      </c>
      <c r="M6427" s="368">
        <v>2010</v>
      </c>
      <c r="N6427" s="207" t="s">
        <v>1401</v>
      </c>
      <c r="O6427" s="203"/>
    </row>
    <row r="6428" spans="1:15" ht="27.75" hidden="1" customHeight="1" x14ac:dyDescent="0.25">
      <c r="A6428" s="203" t="s">
        <v>2231</v>
      </c>
      <c r="B6428" s="202" t="s">
        <v>667</v>
      </c>
      <c r="C6428" s="203" t="s">
        <v>1397</v>
      </c>
      <c r="D6428" s="202" t="s">
        <v>2038</v>
      </c>
      <c r="E6428" s="202" t="s">
        <v>2039</v>
      </c>
      <c r="F6428" s="202" t="s">
        <v>475</v>
      </c>
      <c r="G6428" s="253">
        <v>4.59</v>
      </c>
      <c r="H6428" s="361" t="s">
        <v>1400</v>
      </c>
      <c r="I6428" s="359" t="s">
        <v>1382</v>
      </c>
      <c r="J6428" s="358">
        <v>0.56000000000000005</v>
      </c>
      <c r="K6428" s="359" t="s">
        <v>1391</v>
      </c>
      <c r="L6428" s="359" t="s">
        <v>1392</v>
      </c>
      <c r="M6428" s="368">
        <v>2010</v>
      </c>
      <c r="N6428" s="207" t="s">
        <v>1401</v>
      </c>
      <c r="O6428" s="203"/>
    </row>
    <row r="6429" spans="1:15" ht="27.75" hidden="1" customHeight="1" x14ac:dyDescent="0.25">
      <c r="A6429" s="203" t="s">
        <v>2231</v>
      </c>
      <c r="B6429" s="202" t="s">
        <v>667</v>
      </c>
      <c r="C6429" s="203" t="s">
        <v>1397</v>
      </c>
      <c r="D6429" s="202" t="s">
        <v>2038</v>
      </c>
      <c r="E6429" s="202" t="s">
        <v>2039</v>
      </c>
      <c r="F6429" s="202" t="s">
        <v>475</v>
      </c>
      <c r="G6429" s="253">
        <v>2.12</v>
      </c>
      <c r="H6429" s="361" t="s">
        <v>1400</v>
      </c>
      <c r="I6429" s="359" t="s">
        <v>1383</v>
      </c>
      <c r="J6429" s="358">
        <v>0</v>
      </c>
      <c r="K6429" s="359" t="s">
        <v>1391</v>
      </c>
      <c r="L6429" s="359" t="s">
        <v>1392</v>
      </c>
      <c r="M6429" s="368">
        <v>2010</v>
      </c>
      <c r="N6429" s="207" t="s">
        <v>1401</v>
      </c>
      <c r="O6429" s="203"/>
    </row>
    <row r="6430" spans="1:15" ht="27.75" hidden="1" customHeight="1" x14ac:dyDescent="0.25">
      <c r="A6430" s="203" t="s">
        <v>2231</v>
      </c>
      <c r="B6430" s="202" t="s">
        <v>667</v>
      </c>
      <c r="C6430" s="203" t="s">
        <v>1397</v>
      </c>
      <c r="D6430" s="202" t="s">
        <v>2038</v>
      </c>
      <c r="E6430" s="202" t="s">
        <v>2039</v>
      </c>
      <c r="F6430" s="202" t="s">
        <v>475</v>
      </c>
      <c r="G6430" s="253">
        <v>1.4</v>
      </c>
      <c r="H6430" s="361" t="s">
        <v>1400</v>
      </c>
      <c r="I6430" s="359" t="s">
        <v>1384</v>
      </c>
      <c r="J6430" s="358">
        <v>0</v>
      </c>
      <c r="K6430" s="359" t="s">
        <v>1391</v>
      </c>
      <c r="L6430" s="359" t="s">
        <v>1392</v>
      </c>
      <c r="M6430" s="368">
        <v>2010</v>
      </c>
      <c r="N6430" s="207" t="s">
        <v>1401</v>
      </c>
      <c r="O6430" s="203"/>
    </row>
    <row r="6431" spans="1:15" ht="27.75" hidden="1" customHeight="1" x14ac:dyDescent="0.25">
      <c r="A6431" s="203" t="s">
        <v>2231</v>
      </c>
      <c r="B6431" s="202" t="s">
        <v>667</v>
      </c>
      <c r="C6431" s="203" t="s">
        <v>1397</v>
      </c>
      <c r="D6431" s="202" t="s">
        <v>2038</v>
      </c>
      <c r="E6431" s="202" t="s">
        <v>2039</v>
      </c>
      <c r="F6431" s="202" t="s">
        <v>475</v>
      </c>
      <c r="G6431" s="253">
        <v>0.58199999999999996</v>
      </c>
      <c r="H6431" s="361" t="s">
        <v>1400</v>
      </c>
      <c r="I6431" s="359" t="s">
        <v>1385</v>
      </c>
      <c r="J6431" s="359" t="s">
        <v>1402</v>
      </c>
      <c r="K6431" s="359" t="s">
        <v>1391</v>
      </c>
      <c r="L6431" s="359" t="s">
        <v>1392</v>
      </c>
      <c r="M6431" s="368">
        <v>2010</v>
      </c>
      <c r="N6431" s="207" t="s">
        <v>1401</v>
      </c>
      <c r="O6431" s="203"/>
    </row>
    <row r="6432" spans="1:15" ht="27.75" hidden="1" customHeight="1" x14ac:dyDescent="0.25">
      <c r="A6432" s="203" t="s">
        <v>2231</v>
      </c>
      <c r="B6432" s="202" t="s">
        <v>667</v>
      </c>
      <c r="C6432" s="203" t="s">
        <v>1397</v>
      </c>
      <c r="D6432" s="202" t="s">
        <v>2232</v>
      </c>
      <c r="E6432" s="202" t="s">
        <v>2233</v>
      </c>
      <c r="F6432" s="202" t="s">
        <v>475</v>
      </c>
      <c r="G6432" s="253">
        <v>2.4E-2</v>
      </c>
      <c r="H6432" s="361" t="s">
        <v>1400</v>
      </c>
      <c r="I6432" s="359" t="s">
        <v>1379</v>
      </c>
      <c r="J6432" s="359" t="s">
        <v>1402</v>
      </c>
      <c r="K6432" s="359" t="s">
        <v>1391</v>
      </c>
      <c r="L6432" s="359" t="s">
        <v>1392</v>
      </c>
      <c r="M6432" s="368">
        <v>2010</v>
      </c>
      <c r="N6432" s="207" t="s">
        <v>1401</v>
      </c>
      <c r="O6432" s="203"/>
    </row>
    <row r="6433" spans="1:15" ht="27.75" hidden="1" customHeight="1" x14ac:dyDescent="0.25">
      <c r="A6433" s="203" t="s">
        <v>2231</v>
      </c>
      <c r="B6433" s="202" t="s">
        <v>667</v>
      </c>
      <c r="C6433" s="203" t="s">
        <v>1397</v>
      </c>
      <c r="D6433" s="202" t="s">
        <v>2232</v>
      </c>
      <c r="E6433" s="202" t="s">
        <v>2233</v>
      </c>
      <c r="F6433" s="202" t="s">
        <v>475</v>
      </c>
      <c r="G6433" s="253">
        <v>0.01</v>
      </c>
      <c r="H6433" s="361" t="s">
        <v>1400</v>
      </c>
      <c r="I6433" s="359" t="s">
        <v>1382</v>
      </c>
      <c r="J6433" s="358">
        <v>0</v>
      </c>
      <c r="K6433" s="359" t="s">
        <v>1391</v>
      </c>
      <c r="L6433" s="359" t="s">
        <v>1392</v>
      </c>
      <c r="M6433" s="368">
        <v>2010</v>
      </c>
      <c r="N6433" s="207" t="s">
        <v>1401</v>
      </c>
      <c r="O6433" s="203"/>
    </row>
    <row r="6434" spans="1:15" ht="27.75" hidden="1" customHeight="1" x14ac:dyDescent="0.25">
      <c r="A6434" s="203" t="s">
        <v>2231</v>
      </c>
      <c r="B6434" s="202" t="s">
        <v>667</v>
      </c>
      <c r="C6434" s="203" t="s">
        <v>1397</v>
      </c>
      <c r="D6434" s="202" t="s">
        <v>2232</v>
      </c>
      <c r="E6434" s="202" t="s">
        <v>2233</v>
      </c>
      <c r="F6434" s="202" t="s">
        <v>475</v>
      </c>
      <c r="G6434" s="253">
        <v>5.3699999999999998E-3</v>
      </c>
      <c r="H6434" s="361" t="s">
        <v>1400</v>
      </c>
      <c r="I6434" s="359" t="s">
        <v>1383</v>
      </c>
      <c r="J6434" s="358">
        <v>0.43</v>
      </c>
      <c r="K6434" s="359" t="s">
        <v>1391</v>
      </c>
      <c r="L6434" s="359" t="s">
        <v>1392</v>
      </c>
      <c r="M6434" s="368">
        <v>2010</v>
      </c>
      <c r="N6434" s="207" t="s">
        <v>1401</v>
      </c>
      <c r="O6434" s="203"/>
    </row>
    <row r="6435" spans="1:15" ht="27.75" hidden="1" customHeight="1" x14ac:dyDescent="0.25">
      <c r="A6435" s="203" t="s">
        <v>2231</v>
      </c>
      <c r="B6435" s="202" t="s">
        <v>667</v>
      </c>
      <c r="C6435" s="203" t="s">
        <v>1397</v>
      </c>
      <c r="D6435" s="202" t="s">
        <v>2232</v>
      </c>
      <c r="E6435" s="202" t="s">
        <v>2233</v>
      </c>
      <c r="F6435" s="202" t="s">
        <v>475</v>
      </c>
      <c r="G6435" s="253">
        <v>2.7699999999999999E-3</v>
      </c>
      <c r="H6435" s="361" t="s">
        <v>1400</v>
      </c>
      <c r="I6435" s="359" t="s">
        <v>1384</v>
      </c>
      <c r="J6435" s="358">
        <v>0</v>
      </c>
      <c r="K6435" s="359" t="s">
        <v>1391</v>
      </c>
      <c r="L6435" s="359" t="s">
        <v>1392</v>
      </c>
      <c r="M6435" s="368">
        <v>2010</v>
      </c>
      <c r="N6435" s="207" t="s">
        <v>1401</v>
      </c>
      <c r="O6435" s="203"/>
    </row>
    <row r="6436" spans="1:15" ht="27.75" hidden="1" customHeight="1" x14ac:dyDescent="0.25">
      <c r="A6436" s="203" t="s">
        <v>2231</v>
      </c>
      <c r="B6436" s="202" t="s">
        <v>667</v>
      </c>
      <c r="C6436" s="203" t="s">
        <v>1397</v>
      </c>
      <c r="D6436" s="202" t="s">
        <v>2232</v>
      </c>
      <c r="E6436" s="202" t="s">
        <v>2233</v>
      </c>
      <c r="F6436" s="202" t="s">
        <v>475</v>
      </c>
      <c r="G6436" s="253">
        <v>1.47E-3</v>
      </c>
      <c r="H6436" s="361" t="s">
        <v>1400</v>
      </c>
      <c r="I6436" s="359" t="s">
        <v>1385</v>
      </c>
      <c r="J6436" s="359" t="s">
        <v>1402</v>
      </c>
      <c r="K6436" s="359" t="s">
        <v>1391</v>
      </c>
      <c r="L6436" s="359" t="s">
        <v>1392</v>
      </c>
      <c r="M6436" s="368">
        <v>2010</v>
      </c>
      <c r="N6436" s="207" t="s">
        <v>1401</v>
      </c>
      <c r="O6436" s="203"/>
    </row>
    <row r="6437" spans="1:15" ht="27.75" hidden="1" customHeight="1" x14ac:dyDescent="0.25">
      <c r="A6437" s="203" t="s">
        <v>2231</v>
      </c>
      <c r="B6437" s="202" t="s">
        <v>667</v>
      </c>
      <c r="C6437" s="203" t="s">
        <v>1397</v>
      </c>
      <c r="D6437" s="202" t="s">
        <v>2226</v>
      </c>
      <c r="E6437" s="202" t="s">
        <v>2227</v>
      </c>
      <c r="F6437" s="202" t="s">
        <v>475</v>
      </c>
      <c r="G6437" s="253">
        <v>6.74</v>
      </c>
      <c r="H6437" s="361" t="s">
        <v>1400</v>
      </c>
      <c r="I6437" s="359" t="s">
        <v>1379</v>
      </c>
      <c r="J6437" s="358">
        <v>0.87</v>
      </c>
      <c r="K6437" s="359" t="s">
        <v>1391</v>
      </c>
      <c r="L6437" s="359" t="s">
        <v>1392</v>
      </c>
      <c r="M6437" s="368">
        <v>2010</v>
      </c>
      <c r="N6437" s="207" t="s">
        <v>1401</v>
      </c>
      <c r="O6437" s="203"/>
    </row>
    <row r="6438" spans="1:15" ht="27.75" hidden="1" customHeight="1" x14ac:dyDescent="0.25">
      <c r="A6438" s="203" t="s">
        <v>2231</v>
      </c>
      <c r="B6438" s="202" t="s">
        <v>667</v>
      </c>
      <c r="C6438" s="203" t="s">
        <v>1397</v>
      </c>
      <c r="D6438" s="202" t="s">
        <v>2226</v>
      </c>
      <c r="E6438" s="202" t="s">
        <v>2227</v>
      </c>
      <c r="F6438" s="202" t="s">
        <v>475</v>
      </c>
      <c r="G6438" s="253">
        <v>2.85</v>
      </c>
      <c r="H6438" s="361" t="s">
        <v>1400</v>
      </c>
      <c r="I6438" s="359" t="s">
        <v>1382</v>
      </c>
      <c r="J6438" s="358">
        <v>0.97</v>
      </c>
      <c r="K6438" s="359" t="s">
        <v>1391</v>
      </c>
      <c r="L6438" s="359" t="s">
        <v>1392</v>
      </c>
      <c r="M6438" s="368">
        <v>2010</v>
      </c>
      <c r="N6438" s="207" t="s">
        <v>1401</v>
      </c>
      <c r="O6438" s="203"/>
    </row>
    <row r="6439" spans="1:15" ht="27.75" hidden="1" customHeight="1" x14ac:dyDescent="0.25">
      <c r="A6439" s="203" t="s">
        <v>2231</v>
      </c>
      <c r="B6439" s="202" t="s">
        <v>667</v>
      </c>
      <c r="C6439" s="203" t="s">
        <v>1397</v>
      </c>
      <c r="D6439" s="202" t="s">
        <v>2226</v>
      </c>
      <c r="E6439" s="202" t="s">
        <v>2227</v>
      </c>
      <c r="F6439" s="202" t="s">
        <v>475</v>
      </c>
      <c r="G6439" s="253">
        <v>1.51</v>
      </c>
      <c r="H6439" s="361" t="s">
        <v>1400</v>
      </c>
      <c r="I6439" s="359" t="s">
        <v>1383</v>
      </c>
      <c r="J6439" s="358">
        <v>0.97</v>
      </c>
      <c r="K6439" s="359" t="s">
        <v>1391</v>
      </c>
      <c r="L6439" s="359" t="s">
        <v>1392</v>
      </c>
      <c r="M6439" s="368">
        <v>2010</v>
      </c>
      <c r="N6439" s="207" t="s">
        <v>1401</v>
      </c>
      <c r="O6439" s="203"/>
    </row>
    <row r="6440" spans="1:15" ht="27.75" hidden="1" customHeight="1" x14ac:dyDescent="0.25">
      <c r="A6440" s="203" t="s">
        <v>2231</v>
      </c>
      <c r="B6440" s="202" t="s">
        <v>667</v>
      </c>
      <c r="C6440" s="203" t="s">
        <v>1397</v>
      </c>
      <c r="D6440" s="202" t="s">
        <v>2226</v>
      </c>
      <c r="E6440" s="202" t="s">
        <v>2227</v>
      </c>
      <c r="F6440" s="202" t="s">
        <v>475</v>
      </c>
      <c r="G6440" s="253">
        <v>0.78600000000000003</v>
      </c>
      <c r="H6440" s="361" t="s">
        <v>1400</v>
      </c>
      <c r="I6440" s="359" t="s">
        <v>1384</v>
      </c>
      <c r="J6440" s="358">
        <v>0.97</v>
      </c>
      <c r="K6440" s="359" t="s">
        <v>1391</v>
      </c>
      <c r="L6440" s="359" t="s">
        <v>1392</v>
      </c>
      <c r="M6440" s="368">
        <v>2010</v>
      </c>
      <c r="N6440" s="207" t="s">
        <v>1401</v>
      </c>
      <c r="O6440" s="203"/>
    </row>
    <row r="6441" spans="1:15" ht="27.75" hidden="1" customHeight="1" x14ac:dyDescent="0.25">
      <c r="A6441" s="203" t="s">
        <v>2231</v>
      </c>
      <c r="B6441" s="202" t="s">
        <v>667</v>
      </c>
      <c r="C6441" s="203" t="s">
        <v>1397</v>
      </c>
      <c r="D6441" s="202" t="s">
        <v>2226</v>
      </c>
      <c r="E6441" s="202" t="s">
        <v>2227</v>
      </c>
      <c r="F6441" s="202" t="s">
        <v>475</v>
      </c>
      <c r="G6441" s="253">
        <v>0.41699999999999998</v>
      </c>
      <c r="H6441" s="361" t="s">
        <v>1400</v>
      </c>
      <c r="I6441" s="359" t="s">
        <v>1385</v>
      </c>
      <c r="J6441" s="359" t="s">
        <v>1402</v>
      </c>
      <c r="K6441" s="359" t="s">
        <v>1391</v>
      </c>
      <c r="L6441" s="359" t="s">
        <v>1392</v>
      </c>
      <c r="M6441" s="368">
        <v>2010</v>
      </c>
      <c r="N6441" s="207" t="s">
        <v>1401</v>
      </c>
      <c r="O6441" s="203"/>
    </row>
    <row r="6442" spans="1:15" ht="27.75" hidden="1" customHeight="1" x14ac:dyDescent="0.25">
      <c r="A6442" s="203" t="s">
        <v>2231</v>
      </c>
      <c r="B6442" s="202" t="s">
        <v>667</v>
      </c>
      <c r="C6442" s="203" t="s">
        <v>1397</v>
      </c>
      <c r="D6442" s="202" t="s">
        <v>2120</v>
      </c>
      <c r="E6442" s="202" t="s">
        <v>2121</v>
      </c>
      <c r="F6442" s="202" t="s">
        <v>475</v>
      </c>
      <c r="G6442" s="253">
        <v>4.1900000000000004</v>
      </c>
      <c r="H6442" s="361" t="s">
        <v>1400</v>
      </c>
      <c r="I6442" s="359" t="s">
        <v>1379</v>
      </c>
      <c r="J6442" s="359" t="s">
        <v>1402</v>
      </c>
      <c r="K6442" s="359" t="s">
        <v>1391</v>
      </c>
      <c r="L6442" s="359" t="s">
        <v>1392</v>
      </c>
      <c r="M6442" s="368">
        <v>2010</v>
      </c>
      <c r="N6442" s="207" t="s">
        <v>1401</v>
      </c>
      <c r="O6442" s="203"/>
    </row>
    <row r="6443" spans="1:15" ht="27.75" hidden="1" customHeight="1" x14ac:dyDescent="0.25">
      <c r="A6443" s="203" t="s">
        <v>2231</v>
      </c>
      <c r="B6443" s="202" t="s">
        <v>667</v>
      </c>
      <c r="C6443" s="203" t="s">
        <v>1397</v>
      </c>
      <c r="D6443" s="202" t="s">
        <v>2120</v>
      </c>
      <c r="E6443" s="202" t="s">
        <v>2121</v>
      </c>
      <c r="F6443" s="202" t="s">
        <v>475</v>
      </c>
      <c r="G6443" s="253">
        <v>1.75</v>
      </c>
      <c r="H6443" s="361" t="s">
        <v>1400</v>
      </c>
      <c r="I6443" s="359" t="s">
        <v>1382</v>
      </c>
      <c r="J6443" s="358">
        <v>0.53</v>
      </c>
      <c r="K6443" s="359" t="s">
        <v>1391</v>
      </c>
      <c r="L6443" s="359" t="s">
        <v>1392</v>
      </c>
      <c r="M6443" s="368">
        <v>2010</v>
      </c>
      <c r="N6443" s="207" t="s">
        <v>1401</v>
      </c>
      <c r="O6443" s="203"/>
    </row>
    <row r="6444" spans="1:15" ht="27.75" hidden="1" customHeight="1" x14ac:dyDescent="0.25">
      <c r="A6444" s="203" t="s">
        <v>2231</v>
      </c>
      <c r="B6444" s="202" t="s">
        <v>667</v>
      </c>
      <c r="C6444" s="203" t="s">
        <v>1397</v>
      </c>
      <c r="D6444" s="202" t="s">
        <v>2120</v>
      </c>
      <c r="E6444" s="202" t="s">
        <v>2121</v>
      </c>
      <c r="F6444" s="202" t="s">
        <v>475</v>
      </c>
      <c r="G6444" s="253">
        <v>0.94099999999999995</v>
      </c>
      <c r="H6444" s="361" t="s">
        <v>1400</v>
      </c>
      <c r="I6444" s="359" t="s">
        <v>1383</v>
      </c>
      <c r="J6444" s="358">
        <v>0.71</v>
      </c>
      <c r="K6444" s="359" t="s">
        <v>1391</v>
      </c>
      <c r="L6444" s="359" t="s">
        <v>1392</v>
      </c>
      <c r="M6444" s="368">
        <v>2010</v>
      </c>
      <c r="N6444" s="207" t="s">
        <v>1401</v>
      </c>
      <c r="O6444" s="203"/>
    </row>
    <row r="6445" spans="1:15" ht="27.75" hidden="1" customHeight="1" x14ac:dyDescent="0.25">
      <c r="A6445" s="203" t="s">
        <v>2231</v>
      </c>
      <c r="B6445" s="202" t="s">
        <v>667</v>
      </c>
      <c r="C6445" s="203" t="s">
        <v>1397</v>
      </c>
      <c r="D6445" s="202" t="s">
        <v>2120</v>
      </c>
      <c r="E6445" s="202" t="s">
        <v>2121</v>
      </c>
      <c r="F6445" s="202" t="s">
        <v>475</v>
      </c>
      <c r="G6445" s="253">
        <v>0.48499999999999999</v>
      </c>
      <c r="H6445" s="361" t="s">
        <v>1400</v>
      </c>
      <c r="I6445" s="359" t="s">
        <v>1384</v>
      </c>
      <c r="J6445" s="358">
        <v>0.54</v>
      </c>
      <c r="K6445" s="359" t="s">
        <v>1391</v>
      </c>
      <c r="L6445" s="359" t="s">
        <v>1392</v>
      </c>
      <c r="M6445" s="368">
        <v>2010</v>
      </c>
      <c r="N6445" s="207" t="s">
        <v>1401</v>
      </c>
      <c r="O6445" s="203"/>
    </row>
    <row r="6446" spans="1:15" ht="27.75" hidden="1" customHeight="1" x14ac:dyDescent="0.25">
      <c r="A6446" s="203" t="s">
        <v>2231</v>
      </c>
      <c r="B6446" s="202" t="s">
        <v>667</v>
      </c>
      <c r="C6446" s="203" t="s">
        <v>1397</v>
      </c>
      <c r="D6446" s="202" t="s">
        <v>2120</v>
      </c>
      <c r="E6446" s="202" t="s">
        <v>2121</v>
      </c>
      <c r="F6446" s="202" t="s">
        <v>475</v>
      </c>
      <c r="G6446" s="253">
        <v>0.25700000000000001</v>
      </c>
      <c r="H6446" s="361" t="s">
        <v>1400</v>
      </c>
      <c r="I6446" s="359" t="s">
        <v>1385</v>
      </c>
      <c r="J6446" s="359" t="s">
        <v>1402</v>
      </c>
      <c r="K6446" s="359" t="s">
        <v>1391</v>
      </c>
      <c r="L6446" s="359" t="s">
        <v>1392</v>
      </c>
      <c r="M6446" s="368">
        <v>2010</v>
      </c>
      <c r="N6446" s="207" t="s">
        <v>1401</v>
      </c>
      <c r="O6446" s="203"/>
    </row>
    <row r="6447" spans="1:15" ht="27.75" hidden="1" customHeight="1" x14ac:dyDescent="0.25">
      <c r="A6447" s="203" t="s">
        <v>2571</v>
      </c>
      <c r="B6447" s="202" t="s">
        <v>2442</v>
      </c>
      <c r="C6447" s="203" t="s">
        <v>1403</v>
      </c>
      <c r="D6447" s="202" t="s">
        <v>1404</v>
      </c>
      <c r="E6447" s="202" t="s">
        <v>1405</v>
      </c>
      <c r="F6447" s="202" t="s">
        <v>475</v>
      </c>
      <c r="G6447" s="253">
        <v>154</v>
      </c>
      <c r="H6447" s="361" t="s">
        <v>1406</v>
      </c>
      <c r="I6447" s="359" t="s">
        <v>1407</v>
      </c>
      <c r="J6447" s="208">
        <v>0</v>
      </c>
      <c r="K6447" s="359" t="s">
        <v>22</v>
      </c>
      <c r="L6447" s="359" t="s">
        <v>1408</v>
      </c>
      <c r="M6447" s="368" t="s">
        <v>1407</v>
      </c>
      <c r="N6447" s="205">
        <v>42486</v>
      </c>
      <c r="O6447" s="203"/>
    </row>
    <row r="6448" spans="1:15" ht="27.75" hidden="1" customHeight="1" x14ac:dyDescent="0.25">
      <c r="A6448" s="203" t="s">
        <v>2234</v>
      </c>
      <c r="B6448" s="202" t="s">
        <v>2443</v>
      </c>
      <c r="C6448" s="203" t="s">
        <v>1415</v>
      </c>
      <c r="D6448" s="202" t="s">
        <v>1416</v>
      </c>
      <c r="E6448" s="202" t="s">
        <v>1417</v>
      </c>
      <c r="F6448" s="202" t="s">
        <v>505</v>
      </c>
      <c r="G6448" s="253">
        <v>3.59</v>
      </c>
      <c r="H6448" s="361" t="s">
        <v>1400</v>
      </c>
      <c r="I6448" s="359" t="s">
        <v>1379</v>
      </c>
      <c r="J6448" s="274">
        <v>0.57999999999999996</v>
      </c>
      <c r="K6448" s="361" t="s">
        <v>1391</v>
      </c>
      <c r="L6448" s="359" t="s">
        <v>1392</v>
      </c>
      <c r="M6448" s="368">
        <v>2006</v>
      </c>
      <c r="N6448" s="205">
        <v>43004</v>
      </c>
      <c r="O6448" s="203" t="s">
        <v>1418</v>
      </c>
    </row>
    <row r="6449" spans="1:15" ht="27.75" hidden="1" customHeight="1" x14ac:dyDescent="0.25">
      <c r="A6449" s="203" t="s">
        <v>2234</v>
      </c>
      <c r="B6449" s="202" t="s">
        <v>2443</v>
      </c>
      <c r="C6449" s="203" t="s">
        <v>1415</v>
      </c>
      <c r="D6449" s="202" t="s">
        <v>1416</v>
      </c>
      <c r="E6449" s="202" t="s">
        <v>1417</v>
      </c>
      <c r="F6449" s="202" t="s">
        <v>505</v>
      </c>
      <c r="G6449" s="253">
        <v>1.88</v>
      </c>
      <c r="H6449" s="361" t="s">
        <v>1400</v>
      </c>
      <c r="I6449" s="359" t="s">
        <v>1382</v>
      </c>
      <c r="J6449" s="274">
        <v>0.57999999999999996</v>
      </c>
      <c r="K6449" s="361" t="s">
        <v>1391</v>
      </c>
      <c r="L6449" s="359" t="s">
        <v>1392</v>
      </c>
      <c r="M6449" s="368">
        <v>2006</v>
      </c>
      <c r="N6449" s="205">
        <v>43004</v>
      </c>
      <c r="O6449" s="203" t="s">
        <v>1418</v>
      </c>
    </row>
    <row r="6450" spans="1:15" ht="27.75" hidden="1" customHeight="1" x14ac:dyDescent="0.25">
      <c r="A6450" s="203" t="s">
        <v>2234</v>
      </c>
      <c r="B6450" s="202" t="s">
        <v>2443</v>
      </c>
      <c r="C6450" s="203" t="s">
        <v>1415</v>
      </c>
      <c r="D6450" s="202" t="s">
        <v>1416</v>
      </c>
      <c r="E6450" s="202" t="s">
        <v>1417</v>
      </c>
      <c r="F6450" s="202" t="s">
        <v>505</v>
      </c>
      <c r="G6450" s="253">
        <v>1.1599999999999999</v>
      </c>
      <c r="H6450" s="361" t="s">
        <v>1400</v>
      </c>
      <c r="I6450" s="359" t="s">
        <v>1383</v>
      </c>
      <c r="J6450" s="274">
        <v>0.57999999999999996</v>
      </c>
      <c r="K6450" s="361" t="s">
        <v>1391</v>
      </c>
      <c r="L6450" s="359" t="s">
        <v>1392</v>
      </c>
      <c r="M6450" s="368">
        <v>2006</v>
      </c>
      <c r="N6450" s="205">
        <v>43004</v>
      </c>
      <c r="O6450" s="203" t="s">
        <v>1418</v>
      </c>
    </row>
    <row r="6451" spans="1:15" ht="27.75" hidden="1" customHeight="1" x14ac:dyDescent="0.25">
      <c r="A6451" s="203" t="s">
        <v>2234</v>
      </c>
      <c r="B6451" s="202" t="s">
        <v>2443</v>
      </c>
      <c r="C6451" s="203" t="s">
        <v>1415</v>
      </c>
      <c r="D6451" s="202" t="s">
        <v>1416</v>
      </c>
      <c r="E6451" s="202" t="s">
        <v>1417</v>
      </c>
      <c r="F6451" s="202" t="s">
        <v>505</v>
      </c>
      <c r="G6451" s="253">
        <v>0.82</v>
      </c>
      <c r="H6451" s="361" t="s">
        <v>1400</v>
      </c>
      <c r="I6451" s="359" t="s">
        <v>1384</v>
      </c>
      <c r="J6451" s="274">
        <v>0.57999999999999996</v>
      </c>
      <c r="K6451" s="361" t="s">
        <v>1391</v>
      </c>
      <c r="L6451" s="359" t="s">
        <v>1392</v>
      </c>
      <c r="M6451" s="368">
        <v>2006</v>
      </c>
      <c r="N6451" s="205">
        <v>43004</v>
      </c>
      <c r="O6451" s="203" t="s">
        <v>1418</v>
      </c>
    </row>
    <row r="6452" spans="1:15" ht="27.75" hidden="1" customHeight="1" x14ac:dyDescent="0.25">
      <c r="A6452" s="203" t="s">
        <v>2234</v>
      </c>
      <c r="B6452" s="202" t="s">
        <v>2443</v>
      </c>
      <c r="C6452" s="203" t="s">
        <v>1415</v>
      </c>
      <c r="D6452" s="202" t="s">
        <v>1416</v>
      </c>
      <c r="E6452" s="202" t="s">
        <v>1417</v>
      </c>
      <c r="F6452" s="202" t="s">
        <v>505</v>
      </c>
      <c r="G6452" s="253">
        <v>0.43</v>
      </c>
      <c r="H6452" s="361" t="s">
        <v>1400</v>
      </c>
      <c r="I6452" s="359" t="s">
        <v>1385</v>
      </c>
      <c r="J6452" s="274">
        <v>0.57999999999999996</v>
      </c>
      <c r="K6452" s="361" t="s">
        <v>1391</v>
      </c>
      <c r="L6452" s="359" t="s">
        <v>1392</v>
      </c>
      <c r="M6452" s="368">
        <v>2006</v>
      </c>
      <c r="N6452" s="205">
        <v>43004</v>
      </c>
      <c r="O6452" s="203" t="s">
        <v>1418</v>
      </c>
    </row>
    <row r="6453" spans="1:15" ht="27.75" hidden="1" customHeight="1" x14ac:dyDescent="0.25">
      <c r="A6453" s="203" t="s">
        <v>2234</v>
      </c>
      <c r="B6453" s="202" t="s">
        <v>2443</v>
      </c>
      <c r="C6453" s="203" t="s">
        <v>1415</v>
      </c>
      <c r="D6453" s="202" t="s">
        <v>2174</v>
      </c>
      <c r="E6453" s="202" t="s">
        <v>2175</v>
      </c>
      <c r="F6453" s="202" t="s">
        <v>505</v>
      </c>
      <c r="G6453" s="253">
        <v>104.73</v>
      </c>
      <c r="H6453" s="361" t="s">
        <v>1400</v>
      </c>
      <c r="I6453" s="359" t="s">
        <v>1379</v>
      </c>
      <c r="J6453" s="274">
        <v>0.66</v>
      </c>
      <c r="K6453" s="361" t="s">
        <v>1391</v>
      </c>
      <c r="L6453" s="359" t="s">
        <v>1392</v>
      </c>
      <c r="M6453" s="368">
        <v>2006</v>
      </c>
      <c r="N6453" s="205">
        <v>43004</v>
      </c>
      <c r="O6453" s="203" t="s">
        <v>1418</v>
      </c>
    </row>
    <row r="6454" spans="1:15" ht="27.75" hidden="1" customHeight="1" x14ac:dyDescent="0.25">
      <c r="A6454" s="203" t="s">
        <v>2234</v>
      </c>
      <c r="B6454" s="202" t="s">
        <v>2443</v>
      </c>
      <c r="C6454" s="203" t="s">
        <v>1415</v>
      </c>
      <c r="D6454" s="202" t="s">
        <v>2174</v>
      </c>
      <c r="E6454" s="202" t="s">
        <v>2175</v>
      </c>
      <c r="F6454" s="202" t="s">
        <v>505</v>
      </c>
      <c r="G6454" s="253">
        <v>45.84</v>
      </c>
      <c r="H6454" s="361" t="s">
        <v>1400</v>
      </c>
      <c r="I6454" s="359" t="s">
        <v>1382</v>
      </c>
      <c r="J6454" s="274">
        <v>0.66</v>
      </c>
      <c r="K6454" s="361" t="s">
        <v>1391</v>
      </c>
      <c r="L6454" s="359" t="s">
        <v>1392</v>
      </c>
      <c r="M6454" s="368">
        <v>2006</v>
      </c>
      <c r="N6454" s="205">
        <v>43004</v>
      </c>
      <c r="O6454" s="203" t="s">
        <v>1418</v>
      </c>
    </row>
    <row r="6455" spans="1:15" ht="27.75" hidden="1" customHeight="1" x14ac:dyDescent="0.25">
      <c r="A6455" s="203" t="s">
        <v>2234</v>
      </c>
      <c r="B6455" s="202" t="s">
        <v>2443</v>
      </c>
      <c r="C6455" s="203" t="s">
        <v>1415</v>
      </c>
      <c r="D6455" s="202" t="s">
        <v>2174</v>
      </c>
      <c r="E6455" s="202" t="s">
        <v>2175</v>
      </c>
      <c r="F6455" s="202" t="s">
        <v>505</v>
      </c>
      <c r="G6455" s="253">
        <v>26.1</v>
      </c>
      <c r="H6455" s="361" t="s">
        <v>1400</v>
      </c>
      <c r="I6455" s="359" t="s">
        <v>1383</v>
      </c>
      <c r="J6455" s="274">
        <v>0.66</v>
      </c>
      <c r="K6455" s="361" t="s">
        <v>1391</v>
      </c>
      <c r="L6455" s="359" t="s">
        <v>1392</v>
      </c>
      <c r="M6455" s="368">
        <v>2006</v>
      </c>
      <c r="N6455" s="205">
        <v>43004</v>
      </c>
      <c r="O6455" s="203" t="s">
        <v>1418</v>
      </c>
    </row>
    <row r="6456" spans="1:15" ht="27.75" hidden="1" customHeight="1" x14ac:dyDescent="0.25">
      <c r="A6456" s="203" t="s">
        <v>2234</v>
      </c>
      <c r="B6456" s="202" t="s">
        <v>2443</v>
      </c>
      <c r="C6456" s="203" t="s">
        <v>1415</v>
      </c>
      <c r="D6456" s="202" t="s">
        <v>2174</v>
      </c>
      <c r="E6456" s="202" t="s">
        <v>2175</v>
      </c>
      <c r="F6456" s="202" t="s">
        <v>505</v>
      </c>
      <c r="G6456" s="253">
        <v>14.65</v>
      </c>
      <c r="H6456" s="361" t="s">
        <v>1400</v>
      </c>
      <c r="I6456" s="359" t="s">
        <v>1384</v>
      </c>
      <c r="J6456" s="274">
        <v>0.66</v>
      </c>
      <c r="K6456" s="361" t="s">
        <v>1391</v>
      </c>
      <c r="L6456" s="359" t="s">
        <v>1392</v>
      </c>
      <c r="M6456" s="368">
        <v>2006</v>
      </c>
      <c r="N6456" s="205">
        <v>43004</v>
      </c>
      <c r="O6456" s="203" t="s">
        <v>1418</v>
      </c>
    </row>
    <row r="6457" spans="1:15" ht="27.75" hidden="1" customHeight="1" x14ac:dyDescent="0.25">
      <c r="A6457" s="203" t="s">
        <v>2234</v>
      </c>
      <c r="B6457" s="202" t="s">
        <v>2443</v>
      </c>
      <c r="C6457" s="203" t="s">
        <v>1415</v>
      </c>
      <c r="D6457" s="202" t="s">
        <v>2174</v>
      </c>
      <c r="E6457" s="202" t="s">
        <v>2175</v>
      </c>
      <c r="F6457" s="202" t="s">
        <v>505</v>
      </c>
      <c r="G6457" s="253">
        <v>7.2</v>
      </c>
      <c r="H6457" s="361" t="s">
        <v>1400</v>
      </c>
      <c r="I6457" s="359" t="s">
        <v>1385</v>
      </c>
      <c r="J6457" s="274">
        <v>0.66</v>
      </c>
      <c r="K6457" s="361" t="s">
        <v>1391</v>
      </c>
      <c r="L6457" s="359" t="s">
        <v>1392</v>
      </c>
      <c r="M6457" s="368">
        <v>2006</v>
      </c>
      <c r="N6457" s="205">
        <v>43004</v>
      </c>
      <c r="O6457" s="203" t="s">
        <v>1418</v>
      </c>
    </row>
    <row r="6458" spans="1:15" ht="27.75" hidden="1" customHeight="1" x14ac:dyDescent="0.25">
      <c r="A6458" s="203" t="s">
        <v>2234</v>
      </c>
      <c r="B6458" s="202" t="s">
        <v>2443</v>
      </c>
      <c r="C6458" s="203" t="s">
        <v>1415</v>
      </c>
      <c r="D6458" s="202" t="s">
        <v>1422</v>
      </c>
      <c r="E6458" s="202" t="s">
        <v>1423</v>
      </c>
      <c r="F6458" s="202" t="s">
        <v>505</v>
      </c>
      <c r="G6458" s="253">
        <v>1</v>
      </c>
      <c r="H6458" s="361" t="s">
        <v>1414</v>
      </c>
      <c r="I6458" s="359" t="s">
        <v>1407</v>
      </c>
      <c r="J6458" s="358">
        <v>0.5</v>
      </c>
      <c r="K6458" s="361" t="s">
        <v>1421</v>
      </c>
      <c r="L6458" s="359" t="s">
        <v>1392</v>
      </c>
      <c r="M6458" s="368">
        <v>2006</v>
      </c>
      <c r="N6458" s="205">
        <v>43004</v>
      </c>
      <c r="O6458" s="203"/>
    </row>
    <row r="6459" spans="1:15" ht="27.75" hidden="1" customHeight="1" x14ac:dyDescent="0.25">
      <c r="A6459" s="203" t="s">
        <v>2234</v>
      </c>
      <c r="B6459" s="202" t="s">
        <v>2443</v>
      </c>
      <c r="C6459" s="203" t="s">
        <v>1403</v>
      </c>
      <c r="D6459" s="202" t="s">
        <v>1404</v>
      </c>
      <c r="E6459" s="202" t="s">
        <v>1405</v>
      </c>
      <c r="F6459" s="202" t="s">
        <v>475</v>
      </c>
      <c r="G6459" s="253">
        <v>154</v>
      </c>
      <c r="H6459" s="361" t="s">
        <v>1406</v>
      </c>
      <c r="I6459" s="359" t="s">
        <v>1407</v>
      </c>
      <c r="J6459" s="208">
        <v>0</v>
      </c>
      <c r="K6459" s="359" t="s">
        <v>22</v>
      </c>
      <c r="L6459" s="359" t="s">
        <v>1408</v>
      </c>
      <c r="M6459" s="368" t="s">
        <v>1407</v>
      </c>
      <c r="N6459" s="205">
        <v>42486</v>
      </c>
      <c r="O6459" s="203"/>
    </row>
    <row r="6460" spans="1:15" ht="27.75" hidden="1" customHeight="1" x14ac:dyDescent="0.25">
      <c r="A6460" s="203" t="s">
        <v>2235</v>
      </c>
      <c r="B6460" s="202" t="s">
        <v>2444</v>
      </c>
      <c r="C6460" s="203" t="s">
        <v>1403</v>
      </c>
      <c r="D6460" s="202" t="s">
        <v>1404</v>
      </c>
      <c r="E6460" s="202" t="s">
        <v>1405</v>
      </c>
      <c r="F6460" s="202" t="s">
        <v>475</v>
      </c>
      <c r="G6460" s="253">
        <v>154</v>
      </c>
      <c r="H6460" s="361" t="s">
        <v>1406</v>
      </c>
      <c r="I6460" s="359" t="s">
        <v>1407</v>
      </c>
      <c r="J6460" s="208">
        <v>0</v>
      </c>
      <c r="K6460" s="359" t="s">
        <v>22</v>
      </c>
      <c r="L6460" s="359" t="s">
        <v>1408</v>
      </c>
      <c r="M6460" s="368" t="s">
        <v>1407</v>
      </c>
      <c r="N6460" s="205">
        <v>42486</v>
      </c>
      <c r="O6460" s="203"/>
    </row>
    <row r="6461" spans="1:15" ht="27.75" hidden="1" customHeight="1" x14ac:dyDescent="0.25">
      <c r="A6461" s="203" t="s">
        <v>2235</v>
      </c>
      <c r="B6461" s="202" t="s">
        <v>2444</v>
      </c>
      <c r="C6461" s="203" t="s">
        <v>1397</v>
      </c>
      <c r="D6461" s="202" t="s">
        <v>2038</v>
      </c>
      <c r="E6461" s="202" t="s">
        <v>2039</v>
      </c>
      <c r="F6461" s="202" t="s">
        <v>475</v>
      </c>
      <c r="G6461" s="253">
        <v>9.4600000000000009</v>
      </c>
      <c r="H6461" s="361" t="s">
        <v>1400</v>
      </c>
      <c r="I6461" s="359" t="s">
        <v>1379</v>
      </c>
      <c r="J6461" s="358">
        <v>0.56999999999999995</v>
      </c>
      <c r="K6461" s="359" t="s">
        <v>1391</v>
      </c>
      <c r="L6461" s="359" t="s">
        <v>1392</v>
      </c>
      <c r="M6461" s="368">
        <v>2010</v>
      </c>
      <c r="N6461" s="207" t="s">
        <v>1401</v>
      </c>
      <c r="O6461" s="203"/>
    </row>
    <row r="6462" spans="1:15" ht="27.75" hidden="1" customHeight="1" x14ac:dyDescent="0.25">
      <c r="A6462" s="203" t="s">
        <v>2235</v>
      </c>
      <c r="B6462" s="202" t="s">
        <v>2444</v>
      </c>
      <c r="C6462" s="203" t="s">
        <v>1397</v>
      </c>
      <c r="D6462" s="202" t="s">
        <v>2038</v>
      </c>
      <c r="E6462" s="202" t="s">
        <v>2039</v>
      </c>
      <c r="F6462" s="202" t="s">
        <v>475</v>
      </c>
      <c r="G6462" s="253">
        <v>4.59</v>
      </c>
      <c r="H6462" s="361" t="s">
        <v>1400</v>
      </c>
      <c r="I6462" s="359" t="s">
        <v>1382</v>
      </c>
      <c r="J6462" s="358">
        <v>0.56000000000000005</v>
      </c>
      <c r="K6462" s="359" t="s">
        <v>1391</v>
      </c>
      <c r="L6462" s="359" t="s">
        <v>1392</v>
      </c>
      <c r="M6462" s="368">
        <v>2010</v>
      </c>
      <c r="N6462" s="207" t="s">
        <v>1401</v>
      </c>
      <c r="O6462" s="203"/>
    </row>
    <row r="6463" spans="1:15" ht="27.75" hidden="1" customHeight="1" x14ac:dyDescent="0.25">
      <c r="A6463" s="203" t="s">
        <v>2235</v>
      </c>
      <c r="B6463" s="202" t="s">
        <v>2444</v>
      </c>
      <c r="C6463" s="203" t="s">
        <v>1397</v>
      </c>
      <c r="D6463" s="202" t="s">
        <v>2038</v>
      </c>
      <c r="E6463" s="202" t="s">
        <v>2039</v>
      </c>
      <c r="F6463" s="202" t="s">
        <v>475</v>
      </c>
      <c r="G6463" s="253">
        <v>2.12</v>
      </c>
      <c r="H6463" s="361" t="s">
        <v>1400</v>
      </c>
      <c r="I6463" s="359" t="s">
        <v>1383</v>
      </c>
      <c r="J6463" s="358">
        <v>0</v>
      </c>
      <c r="K6463" s="359" t="s">
        <v>1391</v>
      </c>
      <c r="L6463" s="359" t="s">
        <v>1392</v>
      </c>
      <c r="M6463" s="368">
        <v>2010</v>
      </c>
      <c r="N6463" s="207" t="s">
        <v>1401</v>
      </c>
      <c r="O6463" s="203"/>
    </row>
    <row r="6464" spans="1:15" ht="27.75" hidden="1" customHeight="1" x14ac:dyDescent="0.25">
      <c r="A6464" s="203" t="s">
        <v>2235</v>
      </c>
      <c r="B6464" s="202" t="s">
        <v>2444</v>
      </c>
      <c r="C6464" s="203" t="s">
        <v>1397</v>
      </c>
      <c r="D6464" s="202" t="s">
        <v>2038</v>
      </c>
      <c r="E6464" s="202" t="s">
        <v>2039</v>
      </c>
      <c r="F6464" s="202" t="s">
        <v>475</v>
      </c>
      <c r="G6464" s="253">
        <v>1.4</v>
      </c>
      <c r="H6464" s="361" t="s">
        <v>1400</v>
      </c>
      <c r="I6464" s="359" t="s">
        <v>1384</v>
      </c>
      <c r="J6464" s="358">
        <v>0</v>
      </c>
      <c r="K6464" s="359" t="s">
        <v>1391</v>
      </c>
      <c r="L6464" s="359" t="s">
        <v>1392</v>
      </c>
      <c r="M6464" s="368">
        <v>2010</v>
      </c>
      <c r="N6464" s="207" t="s">
        <v>1401</v>
      </c>
      <c r="O6464" s="203"/>
    </row>
    <row r="6465" spans="1:15" ht="27.75" hidden="1" customHeight="1" x14ac:dyDescent="0.25">
      <c r="A6465" s="203" t="s">
        <v>2235</v>
      </c>
      <c r="B6465" s="202" t="s">
        <v>2444</v>
      </c>
      <c r="C6465" s="203" t="s">
        <v>1397</v>
      </c>
      <c r="D6465" s="202" t="s">
        <v>2038</v>
      </c>
      <c r="E6465" s="202" t="s">
        <v>2039</v>
      </c>
      <c r="F6465" s="202" t="s">
        <v>475</v>
      </c>
      <c r="G6465" s="253">
        <v>0.58199999999999996</v>
      </c>
      <c r="H6465" s="361" t="s">
        <v>1400</v>
      </c>
      <c r="I6465" s="359" t="s">
        <v>1385</v>
      </c>
      <c r="J6465" s="359" t="s">
        <v>1402</v>
      </c>
      <c r="K6465" s="359" t="s">
        <v>1391</v>
      </c>
      <c r="L6465" s="359" t="s">
        <v>1392</v>
      </c>
      <c r="M6465" s="368">
        <v>2010</v>
      </c>
      <c r="N6465" s="207" t="s">
        <v>1401</v>
      </c>
      <c r="O6465" s="203"/>
    </row>
    <row r="6466" spans="1:15" ht="27.75" hidden="1" customHeight="1" x14ac:dyDescent="0.25">
      <c r="A6466" s="203" t="s">
        <v>2235</v>
      </c>
      <c r="B6466" s="202" t="s">
        <v>2444</v>
      </c>
      <c r="C6466" s="203" t="s">
        <v>1397</v>
      </c>
      <c r="D6466" s="202" t="s">
        <v>2236</v>
      </c>
      <c r="E6466" s="202" t="s">
        <v>2237</v>
      </c>
      <c r="F6466" s="202" t="s">
        <v>475</v>
      </c>
      <c r="G6466" s="253">
        <v>4.55</v>
      </c>
      <c r="H6466" s="361" t="s">
        <v>1400</v>
      </c>
      <c r="I6466" s="359" t="s">
        <v>1379</v>
      </c>
      <c r="J6466" s="359" t="s">
        <v>1402</v>
      </c>
      <c r="K6466" s="359" t="s">
        <v>1391</v>
      </c>
      <c r="L6466" s="359" t="s">
        <v>1392</v>
      </c>
      <c r="M6466" s="368">
        <v>2010</v>
      </c>
      <c r="N6466" s="207" t="s">
        <v>1401</v>
      </c>
      <c r="O6466" s="203"/>
    </row>
    <row r="6467" spans="1:15" ht="27.75" hidden="1" customHeight="1" x14ac:dyDescent="0.25">
      <c r="A6467" s="203" t="s">
        <v>2235</v>
      </c>
      <c r="B6467" s="202" t="s">
        <v>2444</v>
      </c>
      <c r="C6467" s="203" t="s">
        <v>1397</v>
      </c>
      <c r="D6467" s="202" t="s">
        <v>2236</v>
      </c>
      <c r="E6467" s="202" t="s">
        <v>2237</v>
      </c>
      <c r="F6467" s="202" t="s">
        <v>475</v>
      </c>
      <c r="G6467" s="253">
        <v>1.9</v>
      </c>
      <c r="H6467" s="361" t="s">
        <v>1400</v>
      </c>
      <c r="I6467" s="359" t="s">
        <v>1382</v>
      </c>
      <c r="J6467" s="358">
        <v>0.44</v>
      </c>
      <c r="K6467" s="359" t="s">
        <v>1391</v>
      </c>
      <c r="L6467" s="359" t="s">
        <v>1392</v>
      </c>
      <c r="M6467" s="368">
        <v>2010</v>
      </c>
      <c r="N6467" s="207" t="s">
        <v>1401</v>
      </c>
      <c r="O6467" s="203"/>
    </row>
    <row r="6468" spans="1:15" ht="27.75" hidden="1" customHeight="1" x14ac:dyDescent="0.25">
      <c r="A6468" s="203" t="s">
        <v>2235</v>
      </c>
      <c r="B6468" s="202" t="s">
        <v>2444</v>
      </c>
      <c r="C6468" s="203" t="s">
        <v>1397</v>
      </c>
      <c r="D6468" s="202" t="s">
        <v>2236</v>
      </c>
      <c r="E6468" s="202" t="s">
        <v>2237</v>
      </c>
      <c r="F6468" s="202" t="s">
        <v>475</v>
      </c>
      <c r="G6468" s="253">
        <v>1.02</v>
      </c>
      <c r="H6468" s="361" t="s">
        <v>1400</v>
      </c>
      <c r="I6468" s="359" t="s">
        <v>1383</v>
      </c>
      <c r="J6468" s="358">
        <v>0.71</v>
      </c>
      <c r="K6468" s="359" t="s">
        <v>1391</v>
      </c>
      <c r="L6468" s="359" t="s">
        <v>1392</v>
      </c>
      <c r="M6468" s="368">
        <v>2010</v>
      </c>
      <c r="N6468" s="207" t="s">
        <v>1401</v>
      </c>
      <c r="O6468" s="203"/>
    </row>
    <row r="6469" spans="1:15" ht="27.75" hidden="1" customHeight="1" x14ac:dyDescent="0.25">
      <c r="A6469" s="203" t="s">
        <v>2235</v>
      </c>
      <c r="B6469" s="202" t="s">
        <v>2444</v>
      </c>
      <c r="C6469" s="203" t="s">
        <v>1397</v>
      </c>
      <c r="D6469" s="202" t="s">
        <v>2236</v>
      </c>
      <c r="E6469" s="202" t="s">
        <v>2237</v>
      </c>
      <c r="F6469" s="202" t="s">
        <v>475</v>
      </c>
      <c r="G6469" s="253">
        <v>0.52500000000000002</v>
      </c>
      <c r="H6469" s="361" t="s">
        <v>1400</v>
      </c>
      <c r="I6469" s="359" t="s">
        <v>1384</v>
      </c>
      <c r="J6469" s="358">
        <v>0.56000000000000005</v>
      </c>
      <c r="K6469" s="359" t="s">
        <v>1391</v>
      </c>
      <c r="L6469" s="359" t="s">
        <v>1392</v>
      </c>
      <c r="M6469" s="368">
        <v>2010</v>
      </c>
      <c r="N6469" s="207" t="s">
        <v>1401</v>
      </c>
      <c r="O6469" s="203"/>
    </row>
    <row r="6470" spans="1:15" ht="27.75" hidden="1" customHeight="1" x14ac:dyDescent="0.25">
      <c r="A6470" s="203" t="s">
        <v>2235</v>
      </c>
      <c r="B6470" s="202" t="s">
        <v>2444</v>
      </c>
      <c r="C6470" s="203" t="s">
        <v>1397</v>
      </c>
      <c r="D6470" s="202" t="s">
        <v>2236</v>
      </c>
      <c r="E6470" s="202" t="s">
        <v>2237</v>
      </c>
      <c r="F6470" s="202" t="s">
        <v>475</v>
      </c>
      <c r="G6470" s="253">
        <v>0.27800000000000002</v>
      </c>
      <c r="H6470" s="361" t="s">
        <v>1400</v>
      </c>
      <c r="I6470" s="359" t="s">
        <v>1385</v>
      </c>
      <c r="J6470" s="359" t="s">
        <v>1402</v>
      </c>
      <c r="K6470" s="359" t="s">
        <v>1391</v>
      </c>
      <c r="L6470" s="359" t="s">
        <v>1392</v>
      </c>
      <c r="M6470" s="368">
        <v>2010</v>
      </c>
      <c r="N6470" s="207" t="s">
        <v>1401</v>
      </c>
      <c r="O6470" s="203"/>
    </row>
    <row r="6471" spans="1:15" ht="27.75" hidden="1" customHeight="1" x14ac:dyDescent="0.25">
      <c r="A6471" s="203" t="s">
        <v>2238</v>
      </c>
      <c r="B6471" s="202" t="s">
        <v>2445</v>
      </c>
      <c r="C6471" s="203" t="s">
        <v>1403</v>
      </c>
      <c r="D6471" s="202" t="s">
        <v>1404</v>
      </c>
      <c r="E6471" s="202" t="s">
        <v>1405</v>
      </c>
      <c r="F6471" s="202" t="s">
        <v>475</v>
      </c>
      <c r="G6471" s="253">
        <v>154</v>
      </c>
      <c r="H6471" s="361" t="s">
        <v>1406</v>
      </c>
      <c r="I6471" s="359" t="s">
        <v>1407</v>
      </c>
      <c r="J6471" s="208">
        <v>0</v>
      </c>
      <c r="K6471" s="359" t="s">
        <v>22</v>
      </c>
      <c r="L6471" s="359" t="s">
        <v>1408</v>
      </c>
      <c r="M6471" s="368" t="s">
        <v>1407</v>
      </c>
      <c r="N6471" s="205">
        <v>42486</v>
      </c>
      <c r="O6471" s="203"/>
    </row>
    <row r="6472" spans="1:15" ht="27.75" hidden="1" customHeight="1" x14ac:dyDescent="0.25">
      <c r="A6472" s="203" t="s">
        <v>2238</v>
      </c>
      <c r="B6472" s="202" t="s">
        <v>2445</v>
      </c>
      <c r="C6472" s="203" t="s">
        <v>1397</v>
      </c>
      <c r="D6472" s="202" t="s">
        <v>2038</v>
      </c>
      <c r="E6472" s="202" t="s">
        <v>2039</v>
      </c>
      <c r="F6472" s="202" t="s">
        <v>475</v>
      </c>
      <c r="G6472" s="253">
        <v>9.4600000000000009</v>
      </c>
      <c r="H6472" s="361" t="s">
        <v>1400</v>
      </c>
      <c r="I6472" s="359" t="s">
        <v>1379</v>
      </c>
      <c r="J6472" s="358">
        <v>0.56999999999999995</v>
      </c>
      <c r="K6472" s="359" t="s">
        <v>1391</v>
      </c>
      <c r="L6472" s="359" t="s">
        <v>1392</v>
      </c>
      <c r="M6472" s="368">
        <v>2010</v>
      </c>
      <c r="N6472" s="207" t="s">
        <v>1401</v>
      </c>
      <c r="O6472" s="203"/>
    </row>
    <row r="6473" spans="1:15" ht="27.75" hidden="1" customHeight="1" x14ac:dyDescent="0.25">
      <c r="A6473" s="203" t="s">
        <v>2238</v>
      </c>
      <c r="B6473" s="202" t="s">
        <v>2445</v>
      </c>
      <c r="C6473" s="203" t="s">
        <v>1397</v>
      </c>
      <c r="D6473" s="202" t="s">
        <v>2038</v>
      </c>
      <c r="E6473" s="202" t="s">
        <v>2039</v>
      </c>
      <c r="F6473" s="202" t="s">
        <v>475</v>
      </c>
      <c r="G6473" s="253">
        <v>4.59</v>
      </c>
      <c r="H6473" s="361" t="s">
        <v>1400</v>
      </c>
      <c r="I6473" s="359" t="s">
        <v>1382</v>
      </c>
      <c r="J6473" s="358">
        <v>0.56000000000000005</v>
      </c>
      <c r="K6473" s="359" t="s">
        <v>1391</v>
      </c>
      <c r="L6473" s="359" t="s">
        <v>1392</v>
      </c>
      <c r="M6473" s="368">
        <v>2010</v>
      </c>
      <c r="N6473" s="207" t="s">
        <v>1401</v>
      </c>
      <c r="O6473" s="203"/>
    </row>
    <row r="6474" spans="1:15" ht="27.75" hidden="1" customHeight="1" x14ac:dyDescent="0.25">
      <c r="A6474" s="203" t="s">
        <v>2238</v>
      </c>
      <c r="B6474" s="202" t="s">
        <v>2445</v>
      </c>
      <c r="C6474" s="203" t="s">
        <v>1397</v>
      </c>
      <c r="D6474" s="202" t="s">
        <v>2038</v>
      </c>
      <c r="E6474" s="202" t="s">
        <v>2039</v>
      </c>
      <c r="F6474" s="202" t="s">
        <v>475</v>
      </c>
      <c r="G6474" s="253">
        <v>2.12</v>
      </c>
      <c r="H6474" s="361" t="s">
        <v>1400</v>
      </c>
      <c r="I6474" s="359" t="s">
        <v>1383</v>
      </c>
      <c r="J6474" s="358">
        <v>0</v>
      </c>
      <c r="K6474" s="359" t="s">
        <v>1391</v>
      </c>
      <c r="L6474" s="359" t="s">
        <v>1392</v>
      </c>
      <c r="M6474" s="368">
        <v>2010</v>
      </c>
      <c r="N6474" s="207" t="s">
        <v>1401</v>
      </c>
      <c r="O6474" s="203"/>
    </row>
    <row r="6475" spans="1:15" ht="27.75" hidden="1" customHeight="1" x14ac:dyDescent="0.25">
      <c r="A6475" s="203" t="s">
        <v>2238</v>
      </c>
      <c r="B6475" s="202" t="s">
        <v>2445</v>
      </c>
      <c r="C6475" s="203" t="s">
        <v>1397</v>
      </c>
      <c r="D6475" s="202" t="s">
        <v>2038</v>
      </c>
      <c r="E6475" s="202" t="s">
        <v>2039</v>
      </c>
      <c r="F6475" s="202" t="s">
        <v>475</v>
      </c>
      <c r="G6475" s="253">
        <v>1.4</v>
      </c>
      <c r="H6475" s="361" t="s">
        <v>1400</v>
      </c>
      <c r="I6475" s="359" t="s">
        <v>1384</v>
      </c>
      <c r="J6475" s="358">
        <v>0</v>
      </c>
      <c r="K6475" s="359" t="s">
        <v>1391</v>
      </c>
      <c r="L6475" s="359" t="s">
        <v>1392</v>
      </c>
      <c r="M6475" s="368">
        <v>2010</v>
      </c>
      <c r="N6475" s="207" t="s">
        <v>1401</v>
      </c>
      <c r="O6475" s="203"/>
    </row>
    <row r="6476" spans="1:15" ht="27.75" hidden="1" customHeight="1" x14ac:dyDescent="0.25">
      <c r="A6476" s="203" t="s">
        <v>2238</v>
      </c>
      <c r="B6476" s="202" t="s">
        <v>2445</v>
      </c>
      <c r="C6476" s="203" t="s">
        <v>1397</v>
      </c>
      <c r="D6476" s="202" t="s">
        <v>2038</v>
      </c>
      <c r="E6476" s="202" t="s">
        <v>2039</v>
      </c>
      <c r="F6476" s="202" t="s">
        <v>475</v>
      </c>
      <c r="G6476" s="253">
        <v>0.58199999999999996</v>
      </c>
      <c r="H6476" s="361" t="s">
        <v>1400</v>
      </c>
      <c r="I6476" s="359" t="s">
        <v>1385</v>
      </c>
      <c r="J6476" s="359" t="s">
        <v>1402</v>
      </c>
      <c r="K6476" s="359" t="s">
        <v>1391</v>
      </c>
      <c r="L6476" s="359" t="s">
        <v>1392</v>
      </c>
      <c r="M6476" s="368">
        <v>2010</v>
      </c>
      <c r="N6476" s="207" t="s">
        <v>1401</v>
      </c>
      <c r="O6476" s="203"/>
    </row>
    <row r="6477" spans="1:15" ht="27.75" hidden="1" customHeight="1" x14ac:dyDescent="0.25">
      <c r="A6477" s="203" t="s">
        <v>2238</v>
      </c>
      <c r="B6477" s="202" t="s">
        <v>2445</v>
      </c>
      <c r="C6477" s="203" t="s">
        <v>1397</v>
      </c>
      <c r="D6477" s="202" t="s">
        <v>2239</v>
      </c>
      <c r="E6477" s="202" t="s">
        <v>2240</v>
      </c>
      <c r="F6477" s="202" t="s">
        <v>475</v>
      </c>
      <c r="G6477" s="253">
        <v>0.65500000000000003</v>
      </c>
      <c r="H6477" s="361" t="s">
        <v>1400</v>
      </c>
      <c r="I6477" s="359" t="s">
        <v>1379</v>
      </c>
      <c r="J6477" s="359" t="s">
        <v>1402</v>
      </c>
      <c r="K6477" s="359" t="s">
        <v>1391</v>
      </c>
      <c r="L6477" s="359" t="s">
        <v>1392</v>
      </c>
      <c r="M6477" s="368">
        <v>2010</v>
      </c>
      <c r="N6477" s="207" t="s">
        <v>1401</v>
      </c>
      <c r="O6477" s="203"/>
    </row>
    <row r="6478" spans="1:15" ht="27.75" hidden="1" customHeight="1" x14ac:dyDescent="0.25">
      <c r="A6478" s="203" t="s">
        <v>2238</v>
      </c>
      <c r="B6478" s="202" t="s">
        <v>2445</v>
      </c>
      <c r="C6478" s="203" t="s">
        <v>1397</v>
      </c>
      <c r="D6478" s="202" t="s">
        <v>2239</v>
      </c>
      <c r="E6478" s="202" t="s">
        <v>2240</v>
      </c>
      <c r="F6478" s="202" t="s">
        <v>475</v>
      </c>
      <c r="G6478" s="253">
        <v>0.29599999999999999</v>
      </c>
      <c r="H6478" s="361" t="s">
        <v>1400</v>
      </c>
      <c r="I6478" s="359" t="s">
        <v>1382</v>
      </c>
      <c r="J6478" s="358">
        <v>0.34</v>
      </c>
      <c r="K6478" s="359" t="s">
        <v>1391</v>
      </c>
      <c r="L6478" s="359" t="s">
        <v>1392</v>
      </c>
      <c r="M6478" s="368">
        <v>2010</v>
      </c>
      <c r="N6478" s="207" t="s">
        <v>1401</v>
      </c>
      <c r="O6478" s="203"/>
    </row>
    <row r="6479" spans="1:15" ht="27.75" hidden="1" customHeight="1" x14ac:dyDescent="0.25">
      <c r="A6479" s="203" t="s">
        <v>2238</v>
      </c>
      <c r="B6479" s="202" t="s">
        <v>2445</v>
      </c>
      <c r="C6479" s="203" t="s">
        <v>1397</v>
      </c>
      <c r="D6479" s="202" t="s">
        <v>2239</v>
      </c>
      <c r="E6479" s="202" t="s">
        <v>2240</v>
      </c>
      <c r="F6479" s="202" t="s">
        <v>475</v>
      </c>
      <c r="G6479" s="253">
        <v>0.13900000000000001</v>
      </c>
      <c r="H6479" s="361" t="s">
        <v>1400</v>
      </c>
      <c r="I6479" s="359" t="s">
        <v>1383</v>
      </c>
      <c r="J6479" s="358">
        <v>0.74</v>
      </c>
      <c r="K6479" s="359" t="s">
        <v>1391</v>
      </c>
      <c r="L6479" s="359" t="s">
        <v>1392</v>
      </c>
      <c r="M6479" s="368">
        <v>2010</v>
      </c>
      <c r="N6479" s="207" t="s">
        <v>1401</v>
      </c>
      <c r="O6479" s="203"/>
    </row>
    <row r="6480" spans="1:15" ht="27.75" hidden="1" customHeight="1" x14ac:dyDescent="0.25">
      <c r="A6480" s="203" t="s">
        <v>2238</v>
      </c>
      <c r="B6480" s="202" t="s">
        <v>2445</v>
      </c>
      <c r="C6480" s="203" t="s">
        <v>1397</v>
      </c>
      <c r="D6480" s="202" t="s">
        <v>2239</v>
      </c>
      <c r="E6480" s="202" t="s">
        <v>2240</v>
      </c>
      <c r="F6480" s="202" t="s">
        <v>475</v>
      </c>
      <c r="G6480" s="253">
        <v>6.7000000000000004E-2</v>
      </c>
      <c r="H6480" s="361" t="s">
        <v>1400</v>
      </c>
      <c r="I6480" s="359" t="s">
        <v>1384</v>
      </c>
      <c r="J6480" s="358">
        <v>0.59</v>
      </c>
      <c r="K6480" s="359" t="s">
        <v>1391</v>
      </c>
      <c r="L6480" s="359" t="s">
        <v>1392</v>
      </c>
      <c r="M6480" s="368">
        <v>2010</v>
      </c>
      <c r="N6480" s="207" t="s">
        <v>1401</v>
      </c>
      <c r="O6480" s="203"/>
    </row>
    <row r="6481" spans="1:15" ht="27.75" hidden="1" customHeight="1" x14ac:dyDescent="0.25">
      <c r="A6481" s="203" t="s">
        <v>2238</v>
      </c>
      <c r="B6481" s="202" t="s">
        <v>2445</v>
      </c>
      <c r="C6481" s="203" t="s">
        <v>1397</v>
      </c>
      <c r="D6481" s="202" t="s">
        <v>2239</v>
      </c>
      <c r="E6481" s="202" t="s">
        <v>2240</v>
      </c>
      <c r="F6481" s="202" t="s">
        <v>475</v>
      </c>
      <c r="G6481" s="253">
        <v>3.0499999999999999E-2</v>
      </c>
      <c r="H6481" s="361" t="s">
        <v>1400</v>
      </c>
      <c r="I6481" s="359" t="s">
        <v>1385</v>
      </c>
      <c r="J6481" s="359" t="s">
        <v>1402</v>
      </c>
      <c r="K6481" s="359" t="s">
        <v>1391</v>
      </c>
      <c r="L6481" s="359" t="s">
        <v>1392</v>
      </c>
      <c r="M6481" s="368">
        <v>2010</v>
      </c>
      <c r="N6481" s="207" t="s">
        <v>1401</v>
      </c>
      <c r="O6481" s="203"/>
    </row>
    <row r="6482" spans="1:15" ht="27.75" hidden="1" customHeight="1" x14ac:dyDescent="0.25">
      <c r="A6482" s="203" t="s">
        <v>2238</v>
      </c>
      <c r="B6482" s="202" t="s">
        <v>2445</v>
      </c>
      <c r="C6482" s="203" t="s">
        <v>1397</v>
      </c>
      <c r="D6482" s="202" t="s">
        <v>2236</v>
      </c>
      <c r="E6482" s="202" t="s">
        <v>2237</v>
      </c>
      <c r="F6482" s="202" t="s">
        <v>475</v>
      </c>
      <c r="G6482" s="253">
        <v>4.55</v>
      </c>
      <c r="H6482" s="361" t="s">
        <v>1400</v>
      </c>
      <c r="I6482" s="359" t="s">
        <v>1379</v>
      </c>
      <c r="J6482" s="359" t="s">
        <v>1402</v>
      </c>
      <c r="K6482" s="359" t="s">
        <v>1391</v>
      </c>
      <c r="L6482" s="359" t="s">
        <v>1392</v>
      </c>
      <c r="M6482" s="368">
        <v>2010</v>
      </c>
      <c r="N6482" s="207" t="s">
        <v>1401</v>
      </c>
      <c r="O6482" s="203"/>
    </row>
    <row r="6483" spans="1:15" ht="27.75" hidden="1" customHeight="1" x14ac:dyDescent="0.25">
      <c r="A6483" s="203" t="s">
        <v>2238</v>
      </c>
      <c r="B6483" s="202" t="s">
        <v>2445</v>
      </c>
      <c r="C6483" s="203" t="s">
        <v>1397</v>
      </c>
      <c r="D6483" s="202" t="s">
        <v>2236</v>
      </c>
      <c r="E6483" s="202" t="s">
        <v>2237</v>
      </c>
      <c r="F6483" s="202" t="s">
        <v>475</v>
      </c>
      <c r="G6483" s="253">
        <v>1.9</v>
      </c>
      <c r="H6483" s="361" t="s">
        <v>1400</v>
      </c>
      <c r="I6483" s="359" t="s">
        <v>1382</v>
      </c>
      <c r="J6483" s="358">
        <v>0.44</v>
      </c>
      <c r="K6483" s="359" t="s">
        <v>1391</v>
      </c>
      <c r="L6483" s="359" t="s">
        <v>1392</v>
      </c>
      <c r="M6483" s="368">
        <v>2010</v>
      </c>
      <c r="N6483" s="207" t="s">
        <v>1401</v>
      </c>
      <c r="O6483" s="203"/>
    </row>
    <row r="6484" spans="1:15" ht="27.75" hidden="1" customHeight="1" x14ac:dyDescent="0.25">
      <c r="A6484" s="203" t="s">
        <v>2238</v>
      </c>
      <c r="B6484" s="202" t="s">
        <v>2445</v>
      </c>
      <c r="C6484" s="203" t="s">
        <v>1397</v>
      </c>
      <c r="D6484" s="202" t="s">
        <v>2236</v>
      </c>
      <c r="E6484" s="202" t="s">
        <v>2237</v>
      </c>
      <c r="F6484" s="202" t="s">
        <v>475</v>
      </c>
      <c r="G6484" s="253">
        <v>1.02</v>
      </c>
      <c r="H6484" s="361" t="s">
        <v>1400</v>
      </c>
      <c r="I6484" s="359" t="s">
        <v>1383</v>
      </c>
      <c r="J6484" s="358">
        <v>0.71</v>
      </c>
      <c r="K6484" s="359" t="s">
        <v>1391</v>
      </c>
      <c r="L6484" s="359" t="s">
        <v>1392</v>
      </c>
      <c r="M6484" s="368">
        <v>2010</v>
      </c>
      <c r="N6484" s="207" t="s">
        <v>1401</v>
      </c>
      <c r="O6484" s="203"/>
    </row>
    <row r="6485" spans="1:15" ht="27.75" hidden="1" customHeight="1" x14ac:dyDescent="0.25">
      <c r="A6485" s="203" t="s">
        <v>2238</v>
      </c>
      <c r="B6485" s="202" t="s">
        <v>2445</v>
      </c>
      <c r="C6485" s="203" t="s">
        <v>1397</v>
      </c>
      <c r="D6485" s="202" t="s">
        <v>2236</v>
      </c>
      <c r="E6485" s="202" t="s">
        <v>2237</v>
      </c>
      <c r="F6485" s="202" t="s">
        <v>475</v>
      </c>
      <c r="G6485" s="253">
        <v>0.52500000000000002</v>
      </c>
      <c r="H6485" s="361" t="s">
        <v>1400</v>
      </c>
      <c r="I6485" s="359" t="s">
        <v>1384</v>
      </c>
      <c r="J6485" s="358">
        <v>0.56000000000000005</v>
      </c>
      <c r="K6485" s="359" t="s">
        <v>1391</v>
      </c>
      <c r="L6485" s="359" t="s">
        <v>1392</v>
      </c>
      <c r="M6485" s="368">
        <v>2010</v>
      </c>
      <c r="N6485" s="207" t="s">
        <v>1401</v>
      </c>
      <c r="O6485" s="203"/>
    </row>
    <row r="6486" spans="1:15" ht="27.75" hidden="1" customHeight="1" x14ac:dyDescent="0.25">
      <c r="A6486" s="203" t="s">
        <v>2238</v>
      </c>
      <c r="B6486" s="202" t="s">
        <v>2445</v>
      </c>
      <c r="C6486" s="203" t="s">
        <v>1397</v>
      </c>
      <c r="D6486" s="202" t="s">
        <v>2236</v>
      </c>
      <c r="E6486" s="202" t="s">
        <v>2237</v>
      </c>
      <c r="F6486" s="202" t="s">
        <v>475</v>
      </c>
      <c r="G6486" s="253">
        <v>0.27800000000000002</v>
      </c>
      <c r="H6486" s="361" t="s">
        <v>1400</v>
      </c>
      <c r="I6486" s="359" t="s">
        <v>1385</v>
      </c>
      <c r="J6486" s="359" t="s">
        <v>1402</v>
      </c>
      <c r="K6486" s="359" t="s">
        <v>1391</v>
      </c>
      <c r="L6486" s="359" t="s">
        <v>1392</v>
      </c>
      <c r="M6486" s="368">
        <v>2010</v>
      </c>
      <c r="N6486" s="207" t="s">
        <v>1401</v>
      </c>
      <c r="O6486" s="203"/>
    </row>
    <row r="6487" spans="1:15" ht="27.75" hidden="1" customHeight="1" x14ac:dyDescent="0.25">
      <c r="A6487" s="203" t="s">
        <v>2241</v>
      </c>
      <c r="B6487" s="202" t="s">
        <v>2446</v>
      </c>
      <c r="C6487" s="203" t="s">
        <v>1774</v>
      </c>
      <c r="D6487" s="202" t="s">
        <v>1775</v>
      </c>
      <c r="E6487" s="202" t="s">
        <v>1776</v>
      </c>
      <c r="F6487" s="202" t="s">
        <v>505</v>
      </c>
      <c r="G6487" s="260">
        <v>277</v>
      </c>
      <c r="H6487" s="361" t="s">
        <v>1777</v>
      </c>
      <c r="I6487" s="359" t="s">
        <v>1379</v>
      </c>
      <c r="J6487" s="359" t="s">
        <v>1380</v>
      </c>
      <c r="K6487" s="359" t="s">
        <v>1778</v>
      </c>
      <c r="L6487" s="359" t="s">
        <v>1392</v>
      </c>
      <c r="M6487" s="368">
        <v>2008</v>
      </c>
      <c r="N6487" s="205">
        <v>43109</v>
      </c>
      <c r="O6487" s="203"/>
    </row>
    <row r="6488" spans="1:15" ht="27.75" hidden="1" customHeight="1" x14ac:dyDescent="0.25">
      <c r="A6488" s="203" t="s">
        <v>2241</v>
      </c>
      <c r="B6488" s="202" t="s">
        <v>2446</v>
      </c>
      <c r="C6488" s="203" t="s">
        <v>1774</v>
      </c>
      <c r="D6488" s="202" t="s">
        <v>1775</v>
      </c>
      <c r="E6488" s="202" t="s">
        <v>1776</v>
      </c>
      <c r="F6488" s="202" t="s">
        <v>505</v>
      </c>
      <c r="G6488" s="260">
        <v>60</v>
      </c>
      <c r="H6488" s="361" t="s">
        <v>1777</v>
      </c>
      <c r="I6488" s="359" t="s">
        <v>1382</v>
      </c>
      <c r="J6488" s="359" t="s">
        <v>1380</v>
      </c>
      <c r="K6488" s="359" t="s">
        <v>1778</v>
      </c>
      <c r="L6488" s="359" t="s">
        <v>1392</v>
      </c>
      <c r="M6488" s="368">
        <v>2008</v>
      </c>
      <c r="N6488" s="205">
        <v>43109</v>
      </c>
      <c r="O6488" s="203"/>
    </row>
    <row r="6489" spans="1:15" ht="27.75" hidden="1" customHeight="1" x14ac:dyDescent="0.25">
      <c r="A6489" s="203" t="s">
        <v>2241</v>
      </c>
      <c r="B6489" s="202" t="s">
        <v>2446</v>
      </c>
      <c r="C6489" s="203" t="s">
        <v>1774</v>
      </c>
      <c r="D6489" s="202" t="s">
        <v>1775</v>
      </c>
      <c r="E6489" s="202" t="s">
        <v>1776</v>
      </c>
      <c r="F6489" s="202" t="s">
        <v>505</v>
      </c>
      <c r="G6489" s="260">
        <v>21</v>
      </c>
      <c r="H6489" s="361" t="s">
        <v>1777</v>
      </c>
      <c r="I6489" s="359" t="s">
        <v>1383</v>
      </c>
      <c r="J6489" s="359" t="s">
        <v>1380</v>
      </c>
      <c r="K6489" s="359" t="s">
        <v>1778</v>
      </c>
      <c r="L6489" s="359" t="s">
        <v>1392</v>
      </c>
      <c r="M6489" s="368">
        <v>2008</v>
      </c>
      <c r="N6489" s="205">
        <v>43109</v>
      </c>
      <c r="O6489" s="203"/>
    </row>
    <row r="6490" spans="1:15" ht="27.75" hidden="1" customHeight="1" x14ac:dyDescent="0.25">
      <c r="A6490" s="203" t="s">
        <v>2241</v>
      </c>
      <c r="B6490" s="202" t="s">
        <v>2446</v>
      </c>
      <c r="C6490" s="203" t="s">
        <v>1774</v>
      </c>
      <c r="D6490" s="202" t="s">
        <v>1775</v>
      </c>
      <c r="E6490" s="202" t="s">
        <v>1776</v>
      </c>
      <c r="F6490" s="202" t="s">
        <v>505</v>
      </c>
      <c r="G6490" s="260">
        <v>6.4</v>
      </c>
      <c r="H6490" s="361" t="s">
        <v>1777</v>
      </c>
      <c r="I6490" s="359" t="s">
        <v>1384</v>
      </c>
      <c r="J6490" s="359" t="s">
        <v>1380</v>
      </c>
      <c r="K6490" s="359" t="s">
        <v>1778</v>
      </c>
      <c r="L6490" s="359" t="s">
        <v>1392</v>
      </c>
      <c r="M6490" s="368">
        <v>2008</v>
      </c>
      <c r="N6490" s="205">
        <v>43109</v>
      </c>
      <c r="O6490" s="203"/>
    </row>
    <row r="6491" spans="1:15" ht="27.75" hidden="1" customHeight="1" x14ac:dyDescent="0.25">
      <c r="A6491" s="203" t="s">
        <v>2241</v>
      </c>
      <c r="B6491" s="202" t="s">
        <v>2446</v>
      </c>
      <c r="C6491" s="203" t="s">
        <v>1774</v>
      </c>
      <c r="D6491" s="202" t="s">
        <v>1775</v>
      </c>
      <c r="E6491" s="202" t="s">
        <v>1776</v>
      </c>
      <c r="F6491" s="202" t="s">
        <v>505</v>
      </c>
      <c r="G6491" s="260">
        <v>0.72</v>
      </c>
      <c r="H6491" s="361" t="s">
        <v>1777</v>
      </c>
      <c r="I6491" s="359" t="s">
        <v>1385</v>
      </c>
      <c r="J6491" s="359" t="s">
        <v>1380</v>
      </c>
      <c r="K6491" s="359" t="s">
        <v>1778</v>
      </c>
      <c r="L6491" s="359" t="s">
        <v>1392</v>
      </c>
      <c r="M6491" s="368">
        <v>2008</v>
      </c>
      <c r="N6491" s="205">
        <v>43109</v>
      </c>
      <c r="O6491" s="203"/>
    </row>
    <row r="6492" spans="1:15" ht="27.75" hidden="1" customHeight="1" x14ac:dyDescent="0.25">
      <c r="A6492" s="203" t="s">
        <v>2241</v>
      </c>
      <c r="B6492" s="202" t="s">
        <v>2446</v>
      </c>
      <c r="C6492" s="203" t="s">
        <v>2485</v>
      </c>
      <c r="D6492" s="202" t="s">
        <v>2486</v>
      </c>
      <c r="E6492" s="202" t="s">
        <v>2487</v>
      </c>
      <c r="F6492" s="202" t="s">
        <v>505</v>
      </c>
      <c r="G6492" s="228">
        <v>13</v>
      </c>
      <c r="H6492" s="361" t="s">
        <v>1414</v>
      </c>
      <c r="I6492" s="359" t="s">
        <v>1379</v>
      </c>
      <c r="J6492" s="358">
        <v>0.6</v>
      </c>
      <c r="K6492" s="359" t="s">
        <v>22</v>
      </c>
      <c r="L6492" s="359" t="s">
        <v>1392</v>
      </c>
      <c r="M6492" s="368">
        <v>2011</v>
      </c>
      <c r="N6492" s="205"/>
      <c r="O6492" s="203"/>
    </row>
    <row r="6493" spans="1:15" ht="27.75" hidden="1" customHeight="1" x14ac:dyDescent="0.25">
      <c r="A6493" s="203" t="s">
        <v>2241</v>
      </c>
      <c r="B6493" s="202" t="s">
        <v>2446</v>
      </c>
      <c r="C6493" s="203" t="s">
        <v>2485</v>
      </c>
      <c r="D6493" s="202" t="s">
        <v>2486</v>
      </c>
      <c r="E6493" s="202" t="s">
        <v>2487</v>
      </c>
      <c r="F6493" s="202" t="s">
        <v>505</v>
      </c>
      <c r="G6493" s="228">
        <v>2.8</v>
      </c>
      <c r="H6493" s="361" t="s">
        <v>1414</v>
      </c>
      <c r="I6493" s="359" t="s">
        <v>1382</v>
      </c>
      <c r="J6493" s="358">
        <v>0.6</v>
      </c>
      <c r="K6493" s="359" t="s">
        <v>22</v>
      </c>
      <c r="L6493" s="359" t="s">
        <v>1392</v>
      </c>
      <c r="M6493" s="368">
        <v>2011</v>
      </c>
      <c r="N6493" s="205"/>
      <c r="O6493" s="203"/>
    </row>
    <row r="6494" spans="1:15" ht="27.75" hidden="1" customHeight="1" x14ac:dyDescent="0.25">
      <c r="A6494" s="203" t="s">
        <v>2241</v>
      </c>
      <c r="B6494" s="202" t="s">
        <v>2446</v>
      </c>
      <c r="C6494" s="203" t="s">
        <v>2485</v>
      </c>
      <c r="D6494" s="202" t="s">
        <v>2486</v>
      </c>
      <c r="E6494" s="202" t="s">
        <v>2487</v>
      </c>
      <c r="F6494" s="202" t="s">
        <v>505</v>
      </c>
      <c r="G6494" s="260">
        <v>0.81</v>
      </c>
      <c r="H6494" s="361" t="s">
        <v>1414</v>
      </c>
      <c r="I6494" s="359" t="s">
        <v>1383</v>
      </c>
      <c r="J6494" s="358">
        <v>0.6</v>
      </c>
      <c r="K6494" s="359" t="s">
        <v>22</v>
      </c>
      <c r="L6494" s="359" t="s">
        <v>1392</v>
      </c>
      <c r="M6494" s="368">
        <v>2011</v>
      </c>
      <c r="N6494" s="205"/>
      <c r="O6494" s="203"/>
    </row>
    <row r="6495" spans="1:15" ht="27.75" hidden="1" customHeight="1" x14ac:dyDescent="0.25">
      <c r="A6495" s="203" t="s">
        <v>2241</v>
      </c>
      <c r="B6495" s="202" t="s">
        <v>2446</v>
      </c>
      <c r="C6495" s="203" t="s">
        <v>2485</v>
      </c>
      <c r="D6495" s="202" t="s">
        <v>2486</v>
      </c>
      <c r="E6495" s="202" t="s">
        <v>2487</v>
      </c>
      <c r="F6495" s="202" t="s">
        <v>505</v>
      </c>
      <c r="G6495" s="260">
        <v>0.22</v>
      </c>
      <c r="H6495" s="361" t="s">
        <v>1414</v>
      </c>
      <c r="I6495" s="359" t="s">
        <v>1384</v>
      </c>
      <c r="J6495" s="358">
        <v>0.6</v>
      </c>
      <c r="K6495" s="359" t="s">
        <v>22</v>
      </c>
      <c r="L6495" s="359" t="s">
        <v>1392</v>
      </c>
      <c r="M6495" s="368">
        <v>2011</v>
      </c>
      <c r="N6495" s="205"/>
      <c r="O6495" s="203"/>
    </row>
    <row r="6496" spans="1:15" ht="27.75" hidden="1" customHeight="1" x14ac:dyDescent="0.25">
      <c r="A6496" s="203" t="s">
        <v>2241</v>
      </c>
      <c r="B6496" s="202" t="s">
        <v>2446</v>
      </c>
      <c r="C6496" s="203" t="s">
        <v>2485</v>
      </c>
      <c r="D6496" s="202" t="s">
        <v>2486</v>
      </c>
      <c r="E6496" s="202" t="s">
        <v>2487</v>
      </c>
      <c r="F6496" s="202" t="s">
        <v>505</v>
      </c>
      <c r="G6496" s="253">
        <v>4.3999999999999997E-2</v>
      </c>
      <c r="H6496" s="361" t="s">
        <v>1414</v>
      </c>
      <c r="I6496" s="359" t="s">
        <v>1385</v>
      </c>
      <c r="J6496" s="358">
        <v>0.6</v>
      </c>
      <c r="K6496" s="359" t="s">
        <v>22</v>
      </c>
      <c r="L6496" s="359" t="s">
        <v>1392</v>
      </c>
      <c r="M6496" s="368">
        <v>2011</v>
      </c>
      <c r="N6496" s="205"/>
      <c r="O6496" s="203"/>
    </row>
    <row r="6497" spans="1:15" ht="27.75" hidden="1" customHeight="1" x14ac:dyDescent="0.25">
      <c r="A6497" s="203" t="s">
        <v>2241</v>
      </c>
      <c r="B6497" s="202" t="s">
        <v>2446</v>
      </c>
      <c r="C6497" s="203" t="s">
        <v>2485</v>
      </c>
      <c r="D6497" s="202" t="s">
        <v>2488</v>
      </c>
      <c r="E6497" s="202" t="s">
        <v>2489</v>
      </c>
      <c r="F6497" s="202" t="s">
        <v>505</v>
      </c>
      <c r="G6497" s="262">
        <v>5.6</v>
      </c>
      <c r="H6497" s="361" t="s">
        <v>1414</v>
      </c>
      <c r="I6497" s="359" t="s">
        <v>1379</v>
      </c>
      <c r="J6497" s="358">
        <v>0.6</v>
      </c>
      <c r="K6497" s="359" t="s">
        <v>22</v>
      </c>
      <c r="L6497" s="359" t="s">
        <v>1392</v>
      </c>
      <c r="M6497" s="368">
        <v>2011</v>
      </c>
      <c r="N6497" s="205"/>
      <c r="O6497" s="203"/>
    </row>
    <row r="6498" spans="1:15" ht="27.75" hidden="1" customHeight="1" x14ac:dyDescent="0.25">
      <c r="A6498" s="203" t="s">
        <v>2241</v>
      </c>
      <c r="B6498" s="202" t="s">
        <v>2446</v>
      </c>
      <c r="C6498" s="203" t="s">
        <v>2485</v>
      </c>
      <c r="D6498" s="202" t="s">
        <v>2488</v>
      </c>
      <c r="E6498" s="202" t="s">
        <v>2489</v>
      </c>
      <c r="F6498" s="202" t="s">
        <v>505</v>
      </c>
      <c r="G6498" s="262">
        <v>1.1000000000000001</v>
      </c>
      <c r="H6498" s="361" t="s">
        <v>1414</v>
      </c>
      <c r="I6498" s="359" t="s">
        <v>1382</v>
      </c>
      <c r="J6498" s="358">
        <v>0.6</v>
      </c>
      <c r="K6498" s="359" t="s">
        <v>22</v>
      </c>
      <c r="L6498" s="359" t="s">
        <v>1392</v>
      </c>
      <c r="M6498" s="368">
        <v>2011</v>
      </c>
      <c r="N6498" s="205"/>
      <c r="O6498" s="203"/>
    </row>
    <row r="6499" spans="1:15" ht="27.75" hidden="1" customHeight="1" x14ac:dyDescent="0.25">
      <c r="A6499" s="203" t="s">
        <v>2241</v>
      </c>
      <c r="B6499" s="202" t="s">
        <v>2446</v>
      </c>
      <c r="C6499" s="203" t="s">
        <v>2485</v>
      </c>
      <c r="D6499" s="202" t="s">
        <v>2488</v>
      </c>
      <c r="E6499" s="202" t="s">
        <v>2489</v>
      </c>
      <c r="F6499" s="202" t="s">
        <v>505</v>
      </c>
      <c r="G6499" s="262">
        <v>0.34</v>
      </c>
      <c r="H6499" s="361" t="s">
        <v>1414</v>
      </c>
      <c r="I6499" s="359" t="s">
        <v>1383</v>
      </c>
      <c r="J6499" s="358">
        <v>0.6</v>
      </c>
      <c r="K6499" s="359" t="s">
        <v>22</v>
      </c>
      <c r="L6499" s="359" t="s">
        <v>1392</v>
      </c>
      <c r="M6499" s="368">
        <v>2011</v>
      </c>
      <c r="N6499" s="205"/>
      <c r="O6499" s="203"/>
    </row>
    <row r="6500" spans="1:15" ht="27.75" hidden="1" customHeight="1" x14ac:dyDescent="0.25">
      <c r="A6500" s="203" t="s">
        <v>2241</v>
      </c>
      <c r="B6500" s="202" t="s">
        <v>2446</v>
      </c>
      <c r="C6500" s="203" t="s">
        <v>2485</v>
      </c>
      <c r="D6500" s="202" t="s">
        <v>2488</v>
      </c>
      <c r="E6500" s="202" t="s">
        <v>2489</v>
      </c>
      <c r="F6500" s="202" t="s">
        <v>505</v>
      </c>
      <c r="G6500" s="262">
        <v>0.11</v>
      </c>
      <c r="H6500" s="361" t="s">
        <v>1414</v>
      </c>
      <c r="I6500" s="359" t="s">
        <v>1384</v>
      </c>
      <c r="J6500" s="358">
        <v>0.6</v>
      </c>
      <c r="K6500" s="359" t="s">
        <v>22</v>
      </c>
      <c r="L6500" s="359" t="s">
        <v>1392</v>
      </c>
      <c r="M6500" s="368">
        <v>2011</v>
      </c>
      <c r="N6500" s="205"/>
      <c r="O6500" s="203"/>
    </row>
    <row r="6501" spans="1:15" ht="27.75" hidden="1" customHeight="1" x14ac:dyDescent="0.25">
      <c r="A6501" s="203" t="s">
        <v>2241</v>
      </c>
      <c r="B6501" s="202" t="s">
        <v>2446</v>
      </c>
      <c r="C6501" s="203" t="s">
        <v>2485</v>
      </c>
      <c r="D6501" s="202" t="s">
        <v>2488</v>
      </c>
      <c r="E6501" s="202" t="s">
        <v>2489</v>
      </c>
      <c r="F6501" s="202" t="s">
        <v>505</v>
      </c>
      <c r="G6501" s="262">
        <v>0.03</v>
      </c>
      <c r="H6501" s="361" t="s">
        <v>1414</v>
      </c>
      <c r="I6501" s="359" t="s">
        <v>1385</v>
      </c>
      <c r="J6501" s="358">
        <v>0.6</v>
      </c>
      <c r="K6501" s="359" t="s">
        <v>22</v>
      </c>
      <c r="L6501" s="359" t="s">
        <v>1392</v>
      </c>
      <c r="M6501" s="368">
        <v>2011</v>
      </c>
      <c r="N6501" s="205"/>
      <c r="O6501" s="203"/>
    </row>
    <row r="6502" spans="1:15" ht="27.75" hidden="1" customHeight="1" x14ac:dyDescent="0.25">
      <c r="A6502" s="203" t="s">
        <v>2241</v>
      </c>
      <c r="B6502" s="202" t="s">
        <v>2446</v>
      </c>
      <c r="C6502" s="203" t="s">
        <v>2485</v>
      </c>
      <c r="D6502" s="202" t="s">
        <v>2490</v>
      </c>
      <c r="E6502" s="202" t="s">
        <v>2491</v>
      </c>
      <c r="F6502" s="202" t="s">
        <v>505</v>
      </c>
      <c r="G6502" s="262">
        <v>1.9</v>
      </c>
      <c r="H6502" s="361" t="s">
        <v>1414</v>
      </c>
      <c r="I6502" s="359" t="s">
        <v>1379</v>
      </c>
      <c r="J6502" s="358">
        <v>0.6</v>
      </c>
      <c r="K6502" s="359" t="s">
        <v>22</v>
      </c>
      <c r="L6502" s="359" t="s">
        <v>1392</v>
      </c>
      <c r="M6502" s="368">
        <v>2011</v>
      </c>
      <c r="N6502" s="205"/>
      <c r="O6502" s="203"/>
    </row>
    <row r="6503" spans="1:15" ht="27.75" hidden="1" customHeight="1" x14ac:dyDescent="0.25">
      <c r="A6503" s="203" t="s">
        <v>2241</v>
      </c>
      <c r="B6503" s="202" t="s">
        <v>2446</v>
      </c>
      <c r="C6503" s="203" t="s">
        <v>2485</v>
      </c>
      <c r="D6503" s="202" t="s">
        <v>2490</v>
      </c>
      <c r="E6503" s="202" t="s">
        <v>2491</v>
      </c>
      <c r="F6503" s="202" t="s">
        <v>505</v>
      </c>
      <c r="G6503" s="262">
        <v>0.35</v>
      </c>
      <c r="H6503" s="361" t="s">
        <v>1414</v>
      </c>
      <c r="I6503" s="359" t="s">
        <v>1382</v>
      </c>
      <c r="J6503" s="358">
        <v>0.6</v>
      </c>
      <c r="K6503" s="359" t="s">
        <v>22</v>
      </c>
      <c r="L6503" s="359" t="s">
        <v>1392</v>
      </c>
      <c r="M6503" s="368">
        <v>2011</v>
      </c>
      <c r="N6503" s="205"/>
      <c r="O6503" s="203"/>
    </row>
    <row r="6504" spans="1:15" ht="27.75" hidden="1" customHeight="1" x14ac:dyDescent="0.25">
      <c r="A6504" s="203" t="s">
        <v>2241</v>
      </c>
      <c r="B6504" s="202" t="s">
        <v>2446</v>
      </c>
      <c r="C6504" s="203" t="s">
        <v>2485</v>
      </c>
      <c r="D6504" s="202" t="s">
        <v>2490</v>
      </c>
      <c r="E6504" s="202" t="s">
        <v>2491</v>
      </c>
      <c r="F6504" s="202" t="s">
        <v>505</v>
      </c>
      <c r="G6504" s="262">
        <v>0.11</v>
      </c>
      <c r="H6504" s="361" t="s">
        <v>1414</v>
      </c>
      <c r="I6504" s="359" t="s">
        <v>1383</v>
      </c>
      <c r="J6504" s="358">
        <v>0.6</v>
      </c>
      <c r="K6504" s="359" t="s">
        <v>22</v>
      </c>
      <c r="L6504" s="359" t="s">
        <v>1392</v>
      </c>
      <c r="M6504" s="368">
        <v>2011</v>
      </c>
      <c r="N6504" s="205"/>
      <c r="O6504" s="203"/>
    </row>
    <row r="6505" spans="1:15" ht="27.75" hidden="1" customHeight="1" x14ac:dyDescent="0.25">
      <c r="A6505" s="203" t="s">
        <v>2241</v>
      </c>
      <c r="B6505" s="202" t="s">
        <v>2446</v>
      </c>
      <c r="C6505" s="203" t="s">
        <v>2485</v>
      </c>
      <c r="D6505" s="202" t="s">
        <v>2490</v>
      </c>
      <c r="E6505" s="202" t="s">
        <v>2491</v>
      </c>
      <c r="F6505" s="202" t="s">
        <v>505</v>
      </c>
      <c r="G6505" s="262">
        <v>3.4000000000000002E-2</v>
      </c>
      <c r="H6505" s="361" t="s">
        <v>1414</v>
      </c>
      <c r="I6505" s="359" t="s">
        <v>1384</v>
      </c>
      <c r="J6505" s="358">
        <v>0.6</v>
      </c>
      <c r="K6505" s="359" t="s">
        <v>22</v>
      </c>
      <c r="L6505" s="359" t="s">
        <v>1392</v>
      </c>
      <c r="M6505" s="368">
        <v>2011</v>
      </c>
      <c r="N6505" s="205"/>
      <c r="O6505" s="203"/>
    </row>
    <row r="6506" spans="1:15" ht="27.75" hidden="1" customHeight="1" x14ac:dyDescent="0.25">
      <c r="A6506" s="203" t="s">
        <v>2241</v>
      </c>
      <c r="B6506" s="202" t="s">
        <v>2446</v>
      </c>
      <c r="C6506" s="203" t="s">
        <v>2485</v>
      </c>
      <c r="D6506" s="202" t="s">
        <v>2490</v>
      </c>
      <c r="E6506" s="202" t="s">
        <v>2491</v>
      </c>
      <c r="F6506" s="202" t="s">
        <v>505</v>
      </c>
      <c r="G6506" s="262">
        <v>8.6E-3</v>
      </c>
      <c r="H6506" s="361" t="s">
        <v>1414</v>
      </c>
      <c r="I6506" s="359" t="s">
        <v>1385</v>
      </c>
      <c r="J6506" s="358">
        <v>0.6</v>
      </c>
      <c r="K6506" s="359" t="s">
        <v>22</v>
      </c>
      <c r="L6506" s="359" t="s">
        <v>1392</v>
      </c>
      <c r="M6506" s="368">
        <v>2011</v>
      </c>
      <c r="N6506" s="205"/>
      <c r="O6506" s="203"/>
    </row>
    <row r="6507" spans="1:15" ht="27.75" hidden="1" customHeight="1" x14ac:dyDescent="0.25">
      <c r="A6507" s="203" t="s">
        <v>2241</v>
      </c>
      <c r="B6507" s="202" t="s">
        <v>2446</v>
      </c>
      <c r="C6507" s="203" t="s">
        <v>2485</v>
      </c>
      <c r="D6507" s="202" t="s">
        <v>2492</v>
      </c>
      <c r="E6507" s="202" t="s">
        <v>2493</v>
      </c>
      <c r="F6507" s="202" t="s">
        <v>505</v>
      </c>
      <c r="G6507" s="262">
        <v>5.3</v>
      </c>
      <c r="H6507" s="361" t="s">
        <v>1414</v>
      </c>
      <c r="I6507" s="359" t="s">
        <v>1379</v>
      </c>
      <c r="J6507" s="358">
        <v>0.6</v>
      </c>
      <c r="K6507" s="359" t="s">
        <v>22</v>
      </c>
      <c r="L6507" s="359" t="s">
        <v>1392</v>
      </c>
      <c r="M6507" s="368">
        <v>2011</v>
      </c>
      <c r="N6507" s="205"/>
      <c r="O6507" s="203"/>
    </row>
    <row r="6508" spans="1:15" ht="27.75" hidden="1" customHeight="1" x14ac:dyDescent="0.25">
      <c r="A6508" s="203" t="s">
        <v>2241</v>
      </c>
      <c r="B6508" s="202" t="s">
        <v>2446</v>
      </c>
      <c r="C6508" s="203" t="s">
        <v>2485</v>
      </c>
      <c r="D6508" s="202" t="s">
        <v>2492</v>
      </c>
      <c r="E6508" s="202" t="s">
        <v>2493</v>
      </c>
      <c r="F6508" s="202" t="s">
        <v>505</v>
      </c>
      <c r="G6508" s="262">
        <v>1.1000000000000001</v>
      </c>
      <c r="H6508" s="361" t="s">
        <v>1414</v>
      </c>
      <c r="I6508" s="359" t="s">
        <v>1382</v>
      </c>
      <c r="J6508" s="358">
        <v>0.6</v>
      </c>
      <c r="K6508" s="359" t="s">
        <v>22</v>
      </c>
      <c r="L6508" s="359" t="s">
        <v>1392</v>
      </c>
      <c r="M6508" s="368">
        <v>2011</v>
      </c>
      <c r="N6508" s="205"/>
      <c r="O6508" s="203"/>
    </row>
    <row r="6509" spans="1:15" ht="27.75" hidden="1" customHeight="1" x14ac:dyDescent="0.25">
      <c r="A6509" s="203" t="s">
        <v>2241</v>
      </c>
      <c r="B6509" s="202" t="s">
        <v>2446</v>
      </c>
      <c r="C6509" s="203" t="s">
        <v>2485</v>
      </c>
      <c r="D6509" s="202" t="s">
        <v>2492</v>
      </c>
      <c r="E6509" s="202" t="s">
        <v>2493</v>
      </c>
      <c r="F6509" s="202" t="s">
        <v>505</v>
      </c>
      <c r="G6509" s="262">
        <v>0.3</v>
      </c>
      <c r="H6509" s="361" t="s">
        <v>1414</v>
      </c>
      <c r="I6509" s="359" t="s">
        <v>1383</v>
      </c>
      <c r="J6509" s="358">
        <v>0.6</v>
      </c>
      <c r="K6509" s="359" t="s">
        <v>22</v>
      </c>
      <c r="L6509" s="359" t="s">
        <v>1392</v>
      </c>
      <c r="M6509" s="368">
        <v>2011</v>
      </c>
      <c r="N6509" s="205"/>
      <c r="O6509" s="203"/>
    </row>
    <row r="6510" spans="1:15" ht="27.75" hidden="1" customHeight="1" x14ac:dyDescent="0.25">
      <c r="A6510" s="203" t="s">
        <v>2241</v>
      </c>
      <c r="B6510" s="202" t="s">
        <v>2446</v>
      </c>
      <c r="C6510" s="203" t="s">
        <v>2485</v>
      </c>
      <c r="D6510" s="202" t="s">
        <v>2492</v>
      </c>
      <c r="E6510" s="202" t="s">
        <v>2493</v>
      </c>
      <c r="F6510" s="202" t="s">
        <v>505</v>
      </c>
      <c r="G6510" s="262">
        <v>0.11</v>
      </c>
      <c r="H6510" s="361" t="s">
        <v>1414</v>
      </c>
      <c r="I6510" s="359" t="s">
        <v>1384</v>
      </c>
      <c r="J6510" s="358">
        <v>0.6</v>
      </c>
      <c r="K6510" s="359" t="s">
        <v>22</v>
      </c>
      <c r="L6510" s="359" t="s">
        <v>1392</v>
      </c>
      <c r="M6510" s="368">
        <v>2011</v>
      </c>
      <c r="N6510" s="205"/>
      <c r="O6510" s="203"/>
    </row>
    <row r="6511" spans="1:15" ht="27.75" hidden="1" customHeight="1" x14ac:dyDescent="0.25">
      <c r="A6511" s="203" t="s">
        <v>2241</v>
      </c>
      <c r="B6511" s="202" t="s">
        <v>2446</v>
      </c>
      <c r="C6511" s="203" t="s">
        <v>2485</v>
      </c>
      <c r="D6511" s="202" t="s">
        <v>2492</v>
      </c>
      <c r="E6511" s="202" t="s">
        <v>2493</v>
      </c>
      <c r="F6511" s="202" t="s">
        <v>505</v>
      </c>
      <c r="G6511" s="262">
        <v>3.1E-2</v>
      </c>
      <c r="H6511" s="361" t="s">
        <v>1414</v>
      </c>
      <c r="I6511" s="359" t="s">
        <v>1385</v>
      </c>
      <c r="J6511" s="358">
        <v>0.6</v>
      </c>
      <c r="K6511" s="359" t="s">
        <v>22</v>
      </c>
      <c r="L6511" s="359" t="s">
        <v>1392</v>
      </c>
      <c r="M6511" s="368">
        <v>2011</v>
      </c>
      <c r="N6511" s="205"/>
      <c r="O6511" s="203"/>
    </row>
    <row r="6512" spans="1:15" ht="27.75" hidden="1" customHeight="1" x14ac:dyDescent="0.25">
      <c r="A6512" s="203" t="s">
        <v>2241</v>
      </c>
      <c r="B6512" s="202" t="s">
        <v>2446</v>
      </c>
      <c r="C6512" s="203" t="s">
        <v>1695</v>
      </c>
      <c r="D6512" s="202" t="s">
        <v>1696</v>
      </c>
      <c r="E6512" s="202" t="s">
        <v>1697</v>
      </c>
      <c r="F6512" s="202" t="s">
        <v>505</v>
      </c>
      <c r="G6512" s="253">
        <v>0.38300000000000001</v>
      </c>
      <c r="H6512" s="361" t="s">
        <v>1400</v>
      </c>
      <c r="I6512" s="359" t="s">
        <v>1379</v>
      </c>
      <c r="J6512" s="358">
        <v>0</v>
      </c>
      <c r="K6512" s="359" t="s">
        <v>1391</v>
      </c>
      <c r="L6512" s="359" t="s">
        <v>1392</v>
      </c>
      <c r="M6512" s="368">
        <v>2012</v>
      </c>
      <c r="N6512" s="205">
        <v>43390</v>
      </c>
      <c r="O6512" s="203"/>
    </row>
    <row r="6513" spans="1:15" ht="27.75" hidden="1" customHeight="1" x14ac:dyDescent="0.25">
      <c r="A6513" s="203" t="s">
        <v>2241</v>
      </c>
      <c r="B6513" s="202" t="s">
        <v>2446</v>
      </c>
      <c r="C6513" s="203" t="s">
        <v>1695</v>
      </c>
      <c r="D6513" s="202" t="s">
        <v>1696</v>
      </c>
      <c r="E6513" s="202" t="s">
        <v>1697</v>
      </c>
      <c r="F6513" s="202" t="s">
        <v>505</v>
      </c>
      <c r="G6513" s="253">
        <v>0.11700000000000001</v>
      </c>
      <c r="H6513" s="361" t="s">
        <v>1400</v>
      </c>
      <c r="I6513" s="359" t="s">
        <v>1382</v>
      </c>
      <c r="J6513" s="358">
        <v>0</v>
      </c>
      <c r="K6513" s="359" t="s">
        <v>1391</v>
      </c>
      <c r="L6513" s="359" t="s">
        <v>1392</v>
      </c>
      <c r="M6513" s="368">
        <v>2012</v>
      </c>
      <c r="N6513" s="205">
        <v>43390</v>
      </c>
      <c r="O6513" s="203"/>
    </row>
    <row r="6514" spans="1:15" ht="27.75" hidden="1" customHeight="1" x14ac:dyDescent="0.25">
      <c r="A6514" s="203" t="s">
        <v>2241</v>
      </c>
      <c r="B6514" s="202" t="s">
        <v>2446</v>
      </c>
      <c r="C6514" s="203" t="s">
        <v>1695</v>
      </c>
      <c r="D6514" s="202" t="s">
        <v>1696</v>
      </c>
      <c r="E6514" s="202" t="s">
        <v>1697</v>
      </c>
      <c r="F6514" s="202" t="s">
        <v>505</v>
      </c>
      <c r="G6514" s="253">
        <v>4.6300000000000001E-2</v>
      </c>
      <c r="H6514" s="361" t="s">
        <v>1400</v>
      </c>
      <c r="I6514" s="359" t="s">
        <v>1383</v>
      </c>
      <c r="J6514" s="358">
        <v>0</v>
      </c>
      <c r="K6514" s="359" t="s">
        <v>1391</v>
      </c>
      <c r="L6514" s="359" t="s">
        <v>1392</v>
      </c>
      <c r="M6514" s="368">
        <v>2012</v>
      </c>
      <c r="N6514" s="205">
        <v>43390</v>
      </c>
      <c r="O6514" s="203"/>
    </row>
    <row r="6515" spans="1:15" ht="27.75" hidden="1" customHeight="1" x14ac:dyDescent="0.25">
      <c r="A6515" s="203" t="s">
        <v>2241</v>
      </c>
      <c r="B6515" s="202" t="s">
        <v>2446</v>
      </c>
      <c r="C6515" s="203" t="s">
        <v>1695</v>
      </c>
      <c r="D6515" s="202" t="s">
        <v>1696</v>
      </c>
      <c r="E6515" s="202" t="s">
        <v>1697</v>
      </c>
      <c r="F6515" s="202" t="s">
        <v>505</v>
      </c>
      <c r="G6515" s="253">
        <v>1.4999999999999999E-2</v>
      </c>
      <c r="H6515" s="361" t="s">
        <v>1400</v>
      </c>
      <c r="I6515" s="359" t="s">
        <v>1384</v>
      </c>
      <c r="J6515" s="358">
        <v>0</v>
      </c>
      <c r="K6515" s="359" t="s">
        <v>1391</v>
      </c>
      <c r="L6515" s="359" t="s">
        <v>1392</v>
      </c>
      <c r="M6515" s="368">
        <v>2012</v>
      </c>
      <c r="N6515" s="205">
        <v>43390</v>
      </c>
      <c r="O6515" s="203"/>
    </row>
    <row r="6516" spans="1:15" ht="27.75" hidden="1" customHeight="1" x14ac:dyDescent="0.25">
      <c r="A6516" s="203" t="s">
        <v>2241</v>
      </c>
      <c r="B6516" s="202" t="s">
        <v>2446</v>
      </c>
      <c r="C6516" s="203" t="s">
        <v>1695</v>
      </c>
      <c r="D6516" s="202" t="s">
        <v>1696</v>
      </c>
      <c r="E6516" s="202" t="s">
        <v>1697</v>
      </c>
      <c r="F6516" s="202" t="s">
        <v>505</v>
      </c>
      <c r="G6516" s="253">
        <v>4.1399999999999996E-3</v>
      </c>
      <c r="H6516" s="361" t="s">
        <v>1400</v>
      </c>
      <c r="I6516" s="359" t="s">
        <v>1385</v>
      </c>
      <c r="J6516" s="358">
        <v>0</v>
      </c>
      <c r="K6516" s="359" t="s">
        <v>1391</v>
      </c>
      <c r="L6516" s="359" t="s">
        <v>1392</v>
      </c>
      <c r="M6516" s="368">
        <v>2012</v>
      </c>
      <c r="N6516" s="205">
        <v>43390</v>
      </c>
      <c r="O6516" s="203"/>
    </row>
    <row r="6517" spans="1:15" ht="27.75" hidden="1" customHeight="1" x14ac:dyDescent="0.25">
      <c r="A6517" s="203" t="s">
        <v>2241</v>
      </c>
      <c r="B6517" s="202" t="s">
        <v>2446</v>
      </c>
      <c r="C6517" s="203" t="s">
        <v>2485</v>
      </c>
      <c r="D6517" s="202" t="s">
        <v>2508</v>
      </c>
      <c r="E6517" s="202" t="s">
        <v>2509</v>
      </c>
      <c r="F6517" s="202" t="s">
        <v>505</v>
      </c>
      <c r="G6517" s="262">
        <v>0.76</v>
      </c>
      <c r="H6517" s="361" t="s">
        <v>1390</v>
      </c>
      <c r="I6517" s="359" t="s">
        <v>1379</v>
      </c>
      <c r="J6517" s="358">
        <v>0.87</v>
      </c>
      <c r="K6517" s="359" t="s">
        <v>1391</v>
      </c>
      <c r="L6517" s="359" t="s">
        <v>1392</v>
      </c>
      <c r="M6517" s="368">
        <v>2011</v>
      </c>
      <c r="N6517" s="205"/>
      <c r="O6517" s="203" t="s">
        <v>2510</v>
      </c>
    </row>
    <row r="6518" spans="1:15" ht="27.75" hidden="1" customHeight="1" x14ac:dyDescent="0.25">
      <c r="A6518" s="203" t="s">
        <v>2241</v>
      </c>
      <c r="B6518" s="202" t="s">
        <v>2446</v>
      </c>
      <c r="C6518" s="203" t="s">
        <v>2485</v>
      </c>
      <c r="D6518" s="202" t="s">
        <v>2508</v>
      </c>
      <c r="E6518" s="202" t="s">
        <v>2509</v>
      </c>
      <c r="F6518" s="202" t="s">
        <v>505</v>
      </c>
      <c r="G6518" s="262">
        <v>0.16</v>
      </c>
      <c r="H6518" s="361" t="s">
        <v>1390</v>
      </c>
      <c r="I6518" s="359" t="s">
        <v>1382</v>
      </c>
      <c r="J6518" s="358">
        <v>0.87</v>
      </c>
      <c r="K6518" s="359" t="s">
        <v>1391</v>
      </c>
      <c r="L6518" s="359" t="s">
        <v>1392</v>
      </c>
      <c r="M6518" s="368">
        <v>2011</v>
      </c>
      <c r="N6518" s="205"/>
      <c r="O6518" s="203" t="s">
        <v>2510</v>
      </c>
    </row>
    <row r="6519" spans="1:15" ht="27.75" hidden="1" customHeight="1" x14ac:dyDescent="0.25">
      <c r="A6519" s="203" t="s">
        <v>2241</v>
      </c>
      <c r="B6519" s="202" t="s">
        <v>2446</v>
      </c>
      <c r="C6519" s="203" t="s">
        <v>2485</v>
      </c>
      <c r="D6519" s="202" t="s">
        <v>2508</v>
      </c>
      <c r="E6519" s="202" t="s">
        <v>2509</v>
      </c>
      <c r="F6519" s="202" t="s">
        <v>505</v>
      </c>
      <c r="G6519" s="262">
        <v>4.3999999999999997E-2</v>
      </c>
      <c r="H6519" s="361" t="s">
        <v>1390</v>
      </c>
      <c r="I6519" s="359" t="s">
        <v>1383</v>
      </c>
      <c r="J6519" s="358">
        <v>0.87</v>
      </c>
      <c r="K6519" s="359" t="s">
        <v>1391</v>
      </c>
      <c r="L6519" s="359" t="s">
        <v>1392</v>
      </c>
      <c r="M6519" s="368">
        <v>2011</v>
      </c>
      <c r="N6519" s="205"/>
      <c r="O6519" s="203" t="s">
        <v>2510</v>
      </c>
    </row>
    <row r="6520" spans="1:15" ht="27.75" hidden="1" customHeight="1" x14ac:dyDescent="0.25">
      <c r="A6520" s="203" t="s">
        <v>2241</v>
      </c>
      <c r="B6520" s="202" t="s">
        <v>2446</v>
      </c>
      <c r="C6520" s="203" t="s">
        <v>2485</v>
      </c>
      <c r="D6520" s="202" t="s">
        <v>2508</v>
      </c>
      <c r="E6520" s="202" t="s">
        <v>2509</v>
      </c>
      <c r="F6520" s="202" t="s">
        <v>505</v>
      </c>
      <c r="G6520" s="262">
        <v>1.2999999999999999E-2</v>
      </c>
      <c r="H6520" s="361" t="s">
        <v>1390</v>
      </c>
      <c r="I6520" s="359" t="s">
        <v>1384</v>
      </c>
      <c r="J6520" s="358">
        <v>0.87</v>
      </c>
      <c r="K6520" s="359" t="s">
        <v>1391</v>
      </c>
      <c r="L6520" s="359" t="s">
        <v>1392</v>
      </c>
      <c r="M6520" s="368">
        <v>2011</v>
      </c>
      <c r="N6520" s="205"/>
      <c r="O6520" s="203" t="s">
        <v>2510</v>
      </c>
    </row>
    <row r="6521" spans="1:15" ht="27.75" hidden="1" customHeight="1" x14ac:dyDescent="0.25">
      <c r="A6521" s="203" t="s">
        <v>2241</v>
      </c>
      <c r="B6521" s="202" t="s">
        <v>2446</v>
      </c>
      <c r="C6521" s="203" t="s">
        <v>2485</v>
      </c>
      <c r="D6521" s="202" t="s">
        <v>2508</v>
      </c>
      <c r="E6521" s="202" t="s">
        <v>2509</v>
      </c>
      <c r="F6521" s="202" t="s">
        <v>505</v>
      </c>
      <c r="G6521" s="262">
        <v>2.3999999999999998E-3</v>
      </c>
      <c r="H6521" s="361" t="s">
        <v>1390</v>
      </c>
      <c r="I6521" s="359" t="s">
        <v>1385</v>
      </c>
      <c r="J6521" s="358">
        <v>0.87</v>
      </c>
      <c r="K6521" s="359" t="s">
        <v>1391</v>
      </c>
      <c r="L6521" s="359" t="s">
        <v>1392</v>
      </c>
      <c r="M6521" s="368">
        <v>2011</v>
      </c>
      <c r="N6521" s="205"/>
      <c r="O6521" s="203" t="s">
        <v>2510</v>
      </c>
    </row>
    <row r="6522" spans="1:15" ht="27.75" hidden="1" customHeight="1" x14ac:dyDescent="0.25">
      <c r="A6522" s="203" t="s">
        <v>2241</v>
      </c>
      <c r="B6522" s="202" t="s">
        <v>2446</v>
      </c>
      <c r="C6522" s="203" t="s">
        <v>2485</v>
      </c>
      <c r="D6522" s="202" t="s">
        <v>1775</v>
      </c>
      <c r="E6522" s="202" t="s">
        <v>1776</v>
      </c>
      <c r="F6522" s="202" t="s">
        <v>505</v>
      </c>
      <c r="G6522" s="262">
        <v>1.6</v>
      </c>
      <c r="H6522" s="361" t="s">
        <v>1390</v>
      </c>
      <c r="I6522" s="359" t="s">
        <v>1379</v>
      </c>
      <c r="J6522" s="358">
        <v>0.7</v>
      </c>
      <c r="K6522" s="359" t="s">
        <v>1391</v>
      </c>
      <c r="L6522" s="359" t="s">
        <v>1392</v>
      </c>
      <c r="M6522" s="368">
        <v>2011</v>
      </c>
      <c r="N6522" s="205"/>
      <c r="O6522" s="203" t="s">
        <v>2510</v>
      </c>
    </row>
    <row r="6523" spans="1:15" ht="27.75" hidden="1" customHeight="1" x14ac:dyDescent="0.25">
      <c r="A6523" s="203" t="s">
        <v>2241</v>
      </c>
      <c r="B6523" s="202" t="s">
        <v>2446</v>
      </c>
      <c r="C6523" s="203" t="s">
        <v>2485</v>
      </c>
      <c r="D6523" s="202" t="s">
        <v>1775</v>
      </c>
      <c r="E6523" s="202" t="s">
        <v>1776</v>
      </c>
      <c r="F6523" s="202" t="s">
        <v>505</v>
      </c>
      <c r="G6523" s="262">
        <v>0.31</v>
      </c>
      <c r="H6523" s="361" t="s">
        <v>1390</v>
      </c>
      <c r="I6523" s="359" t="s">
        <v>1382</v>
      </c>
      <c r="J6523" s="358">
        <v>0.7</v>
      </c>
      <c r="K6523" s="359" t="s">
        <v>1391</v>
      </c>
      <c r="L6523" s="359" t="s">
        <v>1392</v>
      </c>
      <c r="M6523" s="368">
        <v>2011</v>
      </c>
      <c r="N6523" s="205"/>
      <c r="O6523" s="203" t="s">
        <v>2510</v>
      </c>
    </row>
    <row r="6524" spans="1:15" ht="27.75" hidden="1" customHeight="1" x14ac:dyDescent="0.25">
      <c r="A6524" s="203" t="s">
        <v>2241</v>
      </c>
      <c r="B6524" s="202" t="s">
        <v>2446</v>
      </c>
      <c r="C6524" s="203" t="s">
        <v>2485</v>
      </c>
      <c r="D6524" s="202" t="s">
        <v>1775</v>
      </c>
      <c r="E6524" s="202" t="s">
        <v>1776</v>
      </c>
      <c r="F6524" s="202" t="s">
        <v>505</v>
      </c>
      <c r="G6524" s="262">
        <v>7.2999999999999995E-2</v>
      </c>
      <c r="H6524" s="361" t="s">
        <v>1390</v>
      </c>
      <c r="I6524" s="359" t="s">
        <v>1383</v>
      </c>
      <c r="J6524" s="358">
        <v>0.7</v>
      </c>
      <c r="K6524" s="359" t="s">
        <v>1391</v>
      </c>
      <c r="L6524" s="359" t="s">
        <v>1392</v>
      </c>
      <c r="M6524" s="368">
        <v>2011</v>
      </c>
      <c r="N6524" s="205"/>
      <c r="O6524" s="203" t="s">
        <v>2510</v>
      </c>
    </row>
    <row r="6525" spans="1:15" ht="27.75" hidden="1" customHeight="1" x14ac:dyDescent="0.25">
      <c r="A6525" s="203" t="s">
        <v>2241</v>
      </c>
      <c r="B6525" s="202" t="s">
        <v>2446</v>
      </c>
      <c r="C6525" s="203" t="s">
        <v>2485</v>
      </c>
      <c r="D6525" s="202" t="s">
        <v>1775</v>
      </c>
      <c r="E6525" s="202" t="s">
        <v>1776</v>
      </c>
      <c r="F6525" s="202" t="s">
        <v>505</v>
      </c>
      <c r="G6525" s="262">
        <v>0.02</v>
      </c>
      <c r="H6525" s="361" t="s">
        <v>1390</v>
      </c>
      <c r="I6525" s="359" t="s">
        <v>1384</v>
      </c>
      <c r="J6525" s="358">
        <v>0.7</v>
      </c>
      <c r="K6525" s="359" t="s">
        <v>1391</v>
      </c>
      <c r="L6525" s="359" t="s">
        <v>1392</v>
      </c>
      <c r="M6525" s="368">
        <v>2011</v>
      </c>
      <c r="N6525" s="205"/>
      <c r="O6525" s="203" t="s">
        <v>2510</v>
      </c>
    </row>
    <row r="6526" spans="1:15" ht="27.75" hidden="1" customHeight="1" x14ac:dyDescent="0.25">
      <c r="A6526" s="203" t="s">
        <v>2241</v>
      </c>
      <c r="B6526" s="202" t="s">
        <v>2446</v>
      </c>
      <c r="C6526" s="203" t="s">
        <v>2485</v>
      </c>
      <c r="D6526" s="202" t="s">
        <v>1775</v>
      </c>
      <c r="E6526" s="202" t="s">
        <v>1776</v>
      </c>
      <c r="F6526" s="202" t="s">
        <v>505</v>
      </c>
      <c r="G6526" s="262">
        <v>4.1999999999999997E-3</v>
      </c>
      <c r="H6526" s="361" t="s">
        <v>1390</v>
      </c>
      <c r="I6526" s="359" t="s">
        <v>1385</v>
      </c>
      <c r="J6526" s="358">
        <v>0.7</v>
      </c>
      <c r="K6526" s="359" t="s">
        <v>1391</v>
      </c>
      <c r="L6526" s="359" t="s">
        <v>1392</v>
      </c>
      <c r="M6526" s="368">
        <v>2011</v>
      </c>
      <c r="N6526" s="205"/>
      <c r="O6526" s="203" t="s">
        <v>2510</v>
      </c>
    </row>
    <row r="6527" spans="1:15" ht="27.75" hidden="1" customHeight="1" x14ac:dyDescent="0.25">
      <c r="A6527" s="203" t="s">
        <v>2241</v>
      </c>
      <c r="B6527" s="202" t="s">
        <v>2446</v>
      </c>
      <c r="C6527" s="203" t="s">
        <v>2485</v>
      </c>
      <c r="D6527" s="202" t="s">
        <v>2515</v>
      </c>
      <c r="E6527" s="202" t="s">
        <v>2516</v>
      </c>
      <c r="F6527" s="202" t="s">
        <v>505</v>
      </c>
      <c r="G6527" s="262">
        <v>0.48</v>
      </c>
      <c r="H6527" s="361" t="s">
        <v>1390</v>
      </c>
      <c r="I6527" s="359" t="s">
        <v>1379</v>
      </c>
      <c r="J6527" s="358">
        <v>0.85</v>
      </c>
      <c r="K6527" s="359" t="s">
        <v>1391</v>
      </c>
      <c r="L6527" s="359" t="s">
        <v>1392</v>
      </c>
      <c r="M6527" s="368">
        <v>2011</v>
      </c>
      <c r="N6527" s="205"/>
      <c r="O6527" s="203" t="s">
        <v>2510</v>
      </c>
    </row>
    <row r="6528" spans="1:15" ht="27.75" hidden="1" customHeight="1" x14ac:dyDescent="0.25">
      <c r="A6528" s="203" t="s">
        <v>2241</v>
      </c>
      <c r="B6528" s="202" t="s">
        <v>2446</v>
      </c>
      <c r="C6528" s="203" t="s">
        <v>2485</v>
      </c>
      <c r="D6528" s="202" t="s">
        <v>2515</v>
      </c>
      <c r="E6528" s="202" t="s">
        <v>2516</v>
      </c>
      <c r="F6528" s="202" t="s">
        <v>505</v>
      </c>
      <c r="G6528" s="262">
        <v>9.1999999999999998E-2</v>
      </c>
      <c r="H6528" s="361" t="s">
        <v>1390</v>
      </c>
      <c r="I6528" s="359" t="s">
        <v>1382</v>
      </c>
      <c r="J6528" s="358">
        <v>0.85</v>
      </c>
      <c r="K6528" s="359" t="s">
        <v>1391</v>
      </c>
      <c r="L6528" s="359" t="s">
        <v>1392</v>
      </c>
      <c r="M6528" s="368">
        <v>2011</v>
      </c>
      <c r="N6528" s="205"/>
      <c r="O6528" s="203" t="s">
        <v>2510</v>
      </c>
    </row>
    <row r="6529" spans="1:15" ht="27.75" hidden="1" customHeight="1" x14ac:dyDescent="0.25">
      <c r="A6529" s="203" t="s">
        <v>2241</v>
      </c>
      <c r="B6529" s="202" t="s">
        <v>2446</v>
      </c>
      <c r="C6529" s="203" t="s">
        <v>2485</v>
      </c>
      <c r="D6529" s="202" t="s">
        <v>2515</v>
      </c>
      <c r="E6529" s="202" t="s">
        <v>2516</v>
      </c>
      <c r="F6529" s="202" t="s">
        <v>505</v>
      </c>
      <c r="G6529" s="262">
        <v>2.5000000000000001E-2</v>
      </c>
      <c r="H6529" s="361" t="s">
        <v>1390</v>
      </c>
      <c r="I6529" s="359" t="s">
        <v>1383</v>
      </c>
      <c r="J6529" s="358">
        <v>0.85</v>
      </c>
      <c r="K6529" s="359" t="s">
        <v>1391</v>
      </c>
      <c r="L6529" s="359" t="s">
        <v>1392</v>
      </c>
      <c r="M6529" s="368">
        <v>2011</v>
      </c>
      <c r="N6529" s="205"/>
      <c r="O6529" s="203" t="s">
        <v>2510</v>
      </c>
    </row>
    <row r="6530" spans="1:15" ht="27.75" hidden="1" customHeight="1" x14ac:dyDescent="0.25">
      <c r="A6530" s="203" t="s">
        <v>2241</v>
      </c>
      <c r="B6530" s="202" t="s">
        <v>2446</v>
      </c>
      <c r="C6530" s="203" t="s">
        <v>2485</v>
      </c>
      <c r="D6530" s="202" t="s">
        <v>2515</v>
      </c>
      <c r="E6530" s="202" t="s">
        <v>2516</v>
      </c>
      <c r="F6530" s="202" t="s">
        <v>505</v>
      </c>
      <c r="G6530" s="262">
        <v>6.8999999999999999E-3</v>
      </c>
      <c r="H6530" s="361" t="s">
        <v>1390</v>
      </c>
      <c r="I6530" s="359" t="s">
        <v>1384</v>
      </c>
      <c r="J6530" s="358">
        <v>0.85</v>
      </c>
      <c r="K6530" s="359" t="s">
        <v>1391</v>
      </c>
      <c r="L6530" s="359" t="s">
        <v>1392</v>
      </c>
      <c r="M6530" s="368">
        <v>2011</v>
      </c>
      <c r="N6530" s="205"/>
      <c r="O6530" s="203" t="s">
        <v>2510</v>
      </c>
    </row>
    <row r="6531" spans="1:15" ht="27.75" hidden="1" customHeight="1" x14ac:dyDescent="0.25">
      <c r="A6531" s="203" t="s">
        <v>2241</v>
      </c>
      <c r="B6531" s="202" t="s">
        <v>2446</v>
      </c>
      <c r="C6531" s="203" t="s">
        <v>2485</v>
      </c>
      <c r="D6531" s="202" t="s">
        <v>2515</v>
      </c>
      <c r="E6531" s="202" t="s">
        <v>2516</v>
      </c>
      <c r="F6531" s="202" t="s">
        <v>505</v>
      </c>
      <c r="G6531" s="262">
        <v>1.4E-3</v>
      </c>
      <c r="H6531" s="361" t="s">
        <v>1390</v>
      </c>
      <c r="I6531" s="359" t="s">
        <v>1385</v>
      </c>
      <c r="J6531" s="358">
        <v>0.85</v>
      </c>
      <c r="K6531" s="359" t="s">
        <v>1391</v>
      </c>
      <c r="L6531" s="359" t="s">
        <v>1392</v>
      </c>
      <c r="M6531" s="368">
        <v>2011</v>
      </c>
      <c r="N6531" s="205"/>
      <c r="O6531" s="203" t="s">
        <v>2510</v>
      </c>
    </row>
    <row r="6532" spans="1:15" ht="27.75" hidden="1" customHeight="1" x14ac:dyDescent="0.25">
      <c r="A6532" s="203" t="s">
        <v>2241</v>
      </c>
      <c r="B6532" s="202" t="s">
        <v>2446</v>
      </c>
      <c r="C6532" s="203" t="s">
        <v>2485</v>
      </c>
      <c r="D6532" s="202" t="s">
        <v>2517</v>
      </c>
      <c r="E6532" s="202" t="s">
        <v>2518</v>
      </c>
      <c r="F6532" s="202" t="s">
        <v>505</v>
      </c>
      <c r="G6532" s="262">
        <v>1.4</v>
      </c>
      <c r="H6532" s="361" t="s">
        <v>1390</v>
      </c>
      <c r="I6532" s="359" t="s">
        <v>1379</v>
      </c>
      <c r="J6532" s="358">
        <v>0.89</v>
      </c>
      <c r="K6532" s="359" t="s">
        <v>1391</v>
      </c>
      <c r="L6532" s="359" t="s">
        <v>1392</v>
      </c>
      <c r="M6532" s="368">
        <v>2011</v>
      </c>
      <c r="N6532" s="205"/>
      <c r="O6532" s="203" t="s">
        <v>2510</v>
      </c>
    </row>
    <row r="6533" spans="1:15" ht="27.75" hidden="1" customHeight="1" x14ac:dyDescent="0.25">
      <c r="A6533" s="203" t="s">
        <v>2241</v>
      </c>
      <c r="B6533" s="202" t="s">
        <v>2446</v>
      </c>
      <c r="C6533" s="203" t="s">
        <v>2485</v>
      </c>
      <c r="D6533" s="202" t="s">
        <v>2517</v>
      </c>
      <c r="E6533" s="202" t="s">
        <v>2518</v>
      </c>
      <c r="F6533" s="202" t="s">
        <v>505</v>
      </c>
      <c r="G6533" s="262">
        <v>0.25</v>
      </c>
      <c r="H6533" s="361" t="s">
        <v>1390</v>
      </c>
      <c r="I6533" s="359" t="s">
        <v>1382</v>
      </c>
      <c r="J6533" s="358">
        <v>0.89</v>
      </c>
      <c r="K6533" s="359" t="s">
        <v>1391</v>
      </c>
      <c r="L6533" s="359" t="s">
        <v>1392</v>
      </c>
      <c r="M6533" s="368">
        <v>2011</v>
      </c>
      <c r="N6533" s="205"/>
      <c r="O6533" s="203" t="s">
        <v>2510</v>
      </c>
    </row>
    <row r="6534" spans="1:15" ht="27.75" hidden="1" customHeight="1" x14ac:dyDescent="0.25">
      <c r="A6534" s="203" t="s">
        <v>2241</v>
      </c>
      <c r="B6534" s="202" t="s">
        <v>2446</v>
      </c>
      <c r="C6534" s="203" t="s">
        <v>2485</v>
      </c>
      <c r="D6534" s="202" t="s">
        <v>2517</v>
      </c>
      <c r="E6534" s="202" t="s">
        <v>2518</v>
      </c>
      <c r="F6534" s="202" t="s">
        <v>505</v>
      </c>
      <c r="G6534" s="262">
        <v>6.7000000000000004E-2</v>
      </c>
      <c r="H6534" s="361" t="s">
        <v>1390</v>
      </c>
      <c r="I6534" s="359" t="s">
        <v>1383</v>
      </c>
      <c r="J6534" s="358">
        <v>0.89</v>
      </c>
      <c r="K6534" s="359" t="s">
        <v>1391</v>
      </c>
      <c r="L6534" s="359" t="s">
        <v>1392</v>
      </c>
      <c r="M6534" s="368">
        <v>2011</v>
      </c>
      <c r="N6534" s="205"/>
      <c r="O6534" s="203" t="s">
        <v>2510</v>
      </c>
    </row>
    <row r="6535" spans="1:15" ht="27.75" hidden="1" customHeight="1" x14ac:dyDescent="0.25">
      <c r="A6535" s="203" t="s">
        <v>2241</v>
      </c>
      <c r="B6535" s="202" t="s">
        <v>2446</v>
      </c>
      <c r="C6535" s="203" t="s">
        <v>2485</v>
      </c>
      <c r="D6535" s="202" t="s">
        <v>2517</v>
      </c>
      <c r="E6535" s="202" t="s">
        <v>2518</v>
      </c>
      <c r="F6535" s="202" t="s">
        <v>505</v>
      </c>
      <c r="G6535" s="262">
        <v>1.9E-2</v>
      </c>
      <c r="H6535" s="361" t="s">
        <v>1390</v>
      </c>
      <c r="I6535" s="359" t="s">
        <v>1384</v>
      </c>
      <c r="J6535" s="358">
        <v>0.89</v>
      </c>
      <c r="K6535" s="359" t="s">
        <v>1391</v>
      </c>
      <c r="L6535" s="359" t="s">
        <v>1392</v>
      </c>
      <c r="M6535" s="368">
        <v>2011</v>
      </c>
      <c r="N6535" s="205"/>
      <c r="O6535" s="203" t="s">
        <v>2510</v>
      </c>
    </row>
    <row r="6536" spans="1:15" ht="27.75" hidden="1" customHeight="1" x14ac:dyDescent="0.25">
      <c r="A6536" s="203" t="s">
        <v>2241</v>
      </c>
      <c r="B6536" s="202" t="s">
        <v>2446</v>
      </c>
      <c r="C6536" s="203" t="s">
        <v>2485</v>
      </c>
      <c r="D6536" s="202" t="s">
        <v>2517</v>
      </c>
      <c r="E6536" s="202" t="s">
        <v>2518</v>
      </c>
      <c r="F6536" s="202" t="s">
        <v>505</v>
      </c>
      <c r="G6536" s="262">
        <v>4.8999999999999998E-3</v>
      </c>
      <c r="H6536" s="361" t="s">
        <v>1390</v>
      </c>
      <c r="I6536" s="359" t="s">
        <v>1385</v>
      </c>
      <c r="J6536" s="358">
        <v>0.89</v>
      </c>
      <c r="K6536" s="359" t="s">
        <v>1391</v>
      </c>
      <c r="L6536" s="359" t="s">
        <v>1392</v>
      </c>
      <c r="M6536" s="368">
        <v>2011</v>
      </c>
      <c r="N6536" s="205"/>
      <c r="O6536" s="203" t="s">
        <v>2510</v>
      </c>
    </row>
    <row r="6537" spans="1:15" ht="27.75" hidden="1" customHeight="1" x14ac:dyDescent="0.25">
      <c r="A6537" s="203" t="s">
        <v>2241</v>
      </c>
      <c r="B6537" s="202" t="s">
        <v>2446</v>
      </c>
      <c r="C6537" s="203" t="s">
        <v>2485</v>
      </c>
      <c r="D6537" s="202" t="s">
        <v>2519</v>
      </c>
      <c r="E6537" s="202" t="s">
        <v>2520</v>
      </c>
      <c r="F6537" s="202" t="s">
        <v>505</v>
      </c>
      <c r="G6537" s="262">
        <v>0.62</v>
      </c>
      <c r="H6537" s="361" t="s">
        <v>1390</v>
      </c>
      <c r="I6537" s="359" t="s">
        <v>1379</v>
      </c>
      <c r="J6537" s="358">
        <v>0.92</v>
      </c>
      <c r="K6537" s="359" t="s">
        <v>1391</v>
      </c>
      <c r="L6537" s="359" t="s">
        <v>1392</v>
      </c>
      <c r="M6537" s="368">
        <v>2011</v>
      </c>
      <c r="N6537" s="205"/>
      <c r="O6537" s="203" t="s">
        <v>2510</v>
      </c>
    </row>
    <row r="6538" spans="1:15" ht="27.75" hidden="1" customHeight="1" x14ac:dyDescent="0.25">
      <c r="A6538" s="203" t="s">
        <v>2241</v>
      </c>
      <c r="B6538" s="202" t="s">
        <v>2446</v>
      </c>
      <c r="C6538" s="203" t="s">
        <v>2485</v>
      </c>
      <c r="D6538" s="202" t="s">
        <v>2519</v>
      </c>
      <c r="E6538" s="202" t="s">
        <v>2520</v>
      </c>
      <c r="F6538" s="202" t="s">
        <v>505</v>
      </c>
      <c r="G6538" s="262">
        <v>0.12</v>
      </c>
      <c r="H6538" s="361" t="s">
        <v>1390</v>
      </c>
      <c r="I6538" s="359" t="s">
        <v>1382</v>
      </c>
      <c r="J6538" s="358">
        <v>0.92</v>
      </c>
      <c r="K6538" s="359" t="s">
        <v>1391</v>
      </c>
      <c r="L6538" s="359" t="s">
        <v>1392</v>
      </c>
      <c r="M6538" s="368">
        <v>2011</v>
      </c>
      <c r="N6538" s="205"/>
      <c r="O6538" s="203" t="s">
        <v>2510</v>
      </c>
    </row>
    <row r="6539" spans="1:15" ht="27.75" hidden="1" customHeight="1" x14ac:dyDescent="0.25">
      <c r="A6539" s="203" t="s">
        <v>2241</v>
      </c>
      <c r="B6539" s="202" t="s">
        <v>2446</v>
      </c>
      <c r="C6539" s="203" t="s">
        <v>2485</v>
      </c>
      <c r="D6539" s="202" t="s">
        <v>2519</v>
      </c>
      <c r="E6539" s="202" t="s">
        <v>2520</v>
      </c>
      <c r="F6539" s="202" t="s">
        <v>505</v>
      </c>
      <c r="G6539" s="262">
        <v>3.3000000000000002E-2</v>
      </c>
      <c r="H6539" s="361" t="s">
        <v>1390</v>
      </c>
      <c r="I6539" s="359" t="s">
        <v>1383</v>
      </c>
      <c r="J6539" s="358">
        <v>0.92</v>
      </c>
      <c r="K6539" s="359" t="s">
        <v>1391</v>
      </c>
      <c r="L6539" s="359" t="s">
        <v>1392</v>
      </c>
      <c r="M6539" s="368">
        <v>2011</v>
      </c>
      <c r="N6539" s="205"/>
      <c r="O6539" s="203" t="s">
        <v>2510</v>
      </c>
    </row>
    <row r="6540" spans="1:15" ht="27.75" hidden="1" customHeight="1" x14ac:dyDescent="0.25">
      <c r="A6540" s="203" t="s">
        <v>2241</v>
      </c>
      <c r="B6540" s="202" t="s">
        <v>2446</v>
      </c>
      <c r="C6540" s="203" t="s">
        <v>2485</v>
      </c>
      <c r="D6540" s="202" t="s">
        <v>2519</v>
      </c>
      <c r="E6540" s="202" t="s">
        <v>2520</v>
      </c>
      <c r="F6540" s="202" t="s">
        <v>505</v>
      </c>
      <c r="G6540" s="262">
        <v>0.01</v>
      </c>
      <c r="H6540" s="361" t="s">
        <v>1390</v>
      </c>
      <c r="I6540" s="359" t="s">
        <v>1384</v>
      </c>
      <c r="J6540" s="358">
        <v>0.92</v>
      </c>
      <c r="K6540" s="359" t="s">
        <v>1391</v>
      </c>
      <c r="L6540" s="359" t="s">
        <v>1392</v>
      </c>
      <c r="M6540" s="368">
        <v>2011</v>
      </c>
      <c r="N6540" s="205"/>
      <c r="O6540" s="203" t="s">
        <v>2510</v>
      </c>
    </row>
    <row r="6541" spans="1:15" ht="27.75" hidden="1" customHeight="1" x14ac:dyDescent="0.25">
      <c r="A6541" s="203" t="s">
        <v>2241</v>
      </c>
      <c r="B6541" s="202" t="s">
        <v>2446</v>
      </c>
      <c r="C6541" s="203" t="s">
        <v>2485</v>
      </c>
      <c r="D6541" s="202" t="s">
        <v>2519</v>
      </c>
      <c r="E6541" s="202" t="s">
        <v>2520</v>
      </c>
      <c r="F6541" s="202" t="s">
        <v>505</v>
      </c>
      <c r="G6541" s="262">
        <v>2.8E-3</v>
      </c>
      <c r="H6541" s="361" t="s">
        <v>1390</v>
      </c>
      <c r="I6541" s="359" t="s">
        <v>1385</v>
      </c>
      <c r="J6541" s="358">
        <v>0.92</v>
      </c>
      <c r="K6541" s="359" t="s">
        <v>1391</v>
      </c>
      <c r="L6541" s="359" t="s">
        <v>1392</v>
      </c>
      <c r="M6541" s="368">
        <v>2011</v>
      </c>
      <c r="N6541" s="205"/>
      <c r="O6541" s="203" t="s">
        <v>2510</v>
      </c>
    </row>
    <row r="6542" spans="1:15" ht="27.75" hidden="1" customHeight="1" x14ac:dyDescent="0.25">
      <c r="A6542" s="203" t="s">
        <v>2242</v>
      </c>
      <c r="B6542" s="202" t="s">
        <v>534</v>
      </c>
      <c r="C6542" s="203" t="s">
        <v>1808</v>
      </c>
      <c r="D6542" s="202" t="s">
        <v>1809</v>
      </c>
      <c r="E6542" s="202" t="s">
        <v>1810</v>
      </c>
      <c r="F6542" s="202" t="s">
        <v>505</v>
      </c>
      <c r="G6542" s="253">
        <v>332.8</v>
      </c>
      <c r="H6542" s="361" t="s">
        <v>1448</v>
      </c>
      <c r="I6542" s="359" t="s">
        <v>1407</v>
      </c>
      <c r="J6542" s="358">
        <v>0.54149999999999998</v>
      </c>
      <c r="K6542" s="359" t="s">
        <v>1113</v>
      </c>
      <c r="L6542" s="359" t="s">
        <v>1408</v>
      </c>
      <c r="M6542" s="368">
        <v>2006</v>
      </c>
      <c r="N6542" s="205">
        <v>41694</v>
      </c>
      <c r="O6542" s="203" t="s">
        <v>1811</v>
      </c>
    </row>
    <row r="6543" spans="1:15" ht="27.75" hidden="1" customHeight="1" x14ac:dyDescent="0.25">
      <c r="A6543" s="203" t="s">
        <v>2242</v>
      </c>
      <c r="B6543" s="202" t="s">
        <v>534</v>
      </c>
      <c r="C6543" s="203" t="s">
        <v>1808</v>
      </c>
      <c r="D6543" s="202" t="s">
        <v>1809</v>
      </c>
      <c r="E6543" s="202" t="s">
        <v>1810</v>
      </c>
      <c r="F6543" s="202" t="s">
        <v>505</v>
      </c>
      <c r="G6543" s="253">
        <v>2.7280000000000002</v>
      </c>
      <c r="H6543" s="361" t="s">
        <v>1450</v>
      </c>
      <c r="I6543" s="359" t="s">
        <v>1407</v>
      </c>
      <c r="J6543" s="358">
        <v>0.54149999999999998</v>
      </c>
      <c r="K6543" s="359" t="s">
        <v>1113</v>
      </c>
      <c r="L6543" s="359" t="s">
        <v>1392</v>
      </c>
      <c r="M6543" s="368">
        <v>2006</v>
      </c>
      <c r="N6543" s="205">
        <v>41694</v>
      </c>
      <c r="O6543" s="203" t="s">
        <v>1811</v>
      </c>
    </row>
    <row r="6544" spans="1:15" ht="27.75" hidden="1" customHeight="1" x14ac:dyDescent="0.25">
      <c r="A6544" s="203" t="s">
        <v>2242</v>
      </c>
      <c r="B6544" s="202" t="s">
        <v>534</v>
      </c>
      <c r="C6544" s="203" t="s">
        <v>1808</v>
      </c>
      <c r="D6544" s="202" t="s">
        <v>1658</v>
      </c>
      <c r="E6544" s="202" t="s">
        <v>1659</v>
      </c>
      <c r="F6544" s="202" t="s">
        <v>475</v>
      </c>
      <c r="G6544" s="253">
        <v>588.20000000000005</v>
      </c>
      <c r="H6544" s="361" t="s">
        <v>1400</v>
      </c>
      <c r="I6544" s="359" t="s">
        <v>1379</v>
      </c>
      <c r="J6544" s="359" t="s">
        <v>1380</v>
      </c>
      <c r="K6544" s="359" t="s">
        <v>1391</v>
      </c>
      <c r="L6544" s="359" t="s">
        <v>1392</v>
      </c>
      <c r="M6544" s="368">
        <v>2006</v>
      </c>
      <c r="N6544" s="205">
        <v>41694</v>
      </c>
      <c r="O6544" s="203"/>
    </row>
    <row r="6545" spans="1:15" ht="27.75" hidden="1" customHeight="1" x14ac:dyDescent="0.25">
      <c r="A6545" s="203" t="s">
        <v>2242</v>
      </c>
      <c r="B6545" s="202" t="s">
        <v>534</v>
      </c>
      <c r="C6545" s="203" t="s">
        <v>1808</v>
      </c>
      <c r="D6545" s="202" t="s">
        <v>1658</v>
      </c>
      <c r="E6545" s="202" t="s">
        <v>1659</v>
      </c>
      <c r="F6545" s="202" t="s">
        <v>475</v>
      </c>
      <c r="G6545" s="253">
        <v>285.10000000000002</v>
      </c>
      <c r="H6545" s="361" t="s">
        <v>1400</v>
      </c>
      <c r="I6545" s="359" t="s">
        <v>1382</v>
      </c>
      <c r="J6545" s="359" t="s">
        <v>1380</v>
      </c>
      <c r="K6545" s="359" t="s">
        <v>1391</v>
      </c>
      <c r="L6545" s="359" t="s">
        <v>1392</v>
      </c>
      <c r="M6545" s="368">
        <v>2006</v>
      </c>
      <c r="N6545" s="205">
        <v>41694</v>
      </c>
      <c r="O6545" s="203"/>
    </row>
    <row r="6546" spans="1:15" ht="27.75" hidden="1" customHeight="1" x14ac:dyDescent="0.25">
      <c r="A6546" s="203" t="s">
        <v>2242</v>
      </c>
      <c r="B6546" s="202" t="s">
        <v>534</v>
      </c>
      <c r="C6546" s="203" t="s">
        <v>1808</v>
      </c>
      <c r="D6546" s="202" t="s">
        <v>1658</v>
      </c>
      <c r="E6546" s="202" t="s">
        <v>1659</v>
      </c>
      <c r="F6546" s="202" t="s">
        <v>475</v>
      </c>
      <c r="G6546" s="253">
        <v>103.9</v>
      </c>
      <c r="H6546" s="361" t="s">
        <v>1400</v>
      </c>
      <c r="I6546" s="359" t="s">
        <v>1383</v>
      </c>
      <c r="J6546" s="359" t="s">
        <v>1380</v>
      </c>
      <c r="K6546" s="359" t="s">
        <v>1391</v>
      </c>
      <c r="L6546" s="359" t="s">
        <v>1392</v>
      </c>
      <c r="M6546" s="368">
        <v>2006</v>
      </c>
      <c r="N6546" s="205">
        <v>41694</v>
      </c>
      <c r="O6546" s="203"/>
    </row>
    <row r="6547" spans="1:15" ht="27.75" hidden="1" customHeight="1" x14ac:dyDescent="0.25">
      <c r="A6547" s="203" t="s">
        <v>2242</v>
      </c>
      <c r="B6547" s="202" t="s">
        <v>534</v>
      </c>
      <c r="C6547" s="203" t="s">
        <v>1808</v>
      </c>
      <c r="D6547" s="202" t="s">
        <v>1658</v>
      </c>
      <c r="E6547" s="202" t="s">
        <v>1659</v>
      </c>
      <c r="F6547" s="202" t="s">
        <v>475</v>
      </c>
      <c r="G6547" s="253">
        <v>27.74</v>
      </c>
      <c r="H6547" s="361" t="s">
        <v>1400</v>
      </c>
      <c r="I6547" s="359" t="s">
        <v>1384</v>
      </c>
      <c r="J6547" s="359" t="s">
        <v>1380</v>
      </c>
      <c r="K6547" s="359" t="s">
        <v>1391</v>
      </c>
      <c r="L6547" s="359" t="s">
        <v>1392</v>
      </c>
      <c r="M6547" s="368">
        <v>2006</v>
      </c>
      <c r="N6547" s="205">
        <v>41694</v>
      </c>
      <c r="O6547" s="203"/>
    </row>
    <row r="6548" spans="1:15" ht="27.75" hidden="1" customHeight="1" x14ac:dyDescent="0.25">
      <c r="A6548" s="203" t="s">
        <v>2242</v>
      </c>
      <c r="B6548" s="202" t="s">
        <v>534</v>
      </c>
      <c r="C6548" s="203" t="s">
        <v>1808</v>
      </c>
      <c r="D6548" s="202" t="s">
        <v>1658</v>
      </c>
      <c r="E6548" s="202" t="s">
        <v>1659</v>
      </c>
      <c r="F6548" s="202" t="s">
        <v>475</v>
      </c>
      <c r="G6548" s="253">
        <v>7.94</v>
      </c>
      <c r="H6548" s="361" t="s">
        <v>1400</v>
      </c>
      <c r="I6548" s="359" t="s">
        <v>1385</v>
      </c>
      <c r="J6548" s="359" t="s">
        <v>1380</v>
      </c>
      <c r="K6548" s="359" t="s">
        <v>1391</v>
      </c>
      <c r="L6548" s="359" t="s">
        <v>1392</v>
      </c>
      <c r="M6548" s="368">
        <v>2006</v>
      </c>
      <c r="N6548" s="205">
        <v>41694</v>
      </c>
      <c r="O6548" s="203"/>
    </row>
    <row r="6549" spans="1:15" ht="27.75" hidden="1" customHeight="1" x14ac:dyDescent="0.25">
      <c r="A6549" s="203" t="s">
        <v>2242</v>
      </c>
      <c r="B6549" s="202" t="s">
        <v>534</v>
      </c>
      <c r="C6549" s="203" t="s">
        <v>1403</v>
      </c>
      <c r="D6549" s="202" t="s">
        <v>1404</v>
      </c>
      <c r="E6549" s="202" t="s">
        <v>1405</v>
      </c>
      <c r="F6549" s="202" t="s">
        <v>475</v>
      </c>
      <c r="G6549" s="253">
        <v>154</v>
      </c>
      <c r="H6549" s="361" t="s">
        <v>1406</v>
      </c>
      <c r="I6549" s="359" t="s">
        <v>1407</v>
      </c>
      <c r="J6549" s="208">
        <v>0</v>
      </c>
      <c r="K6549" s="359" t="s">
        <v>22</v>
      </c>
      <c r="L6549" s="359" t="s">
        <v>1408</v>
      </c>
      <c r="M6549" s="368" t="s">
        <v>1407</v>
      </c>
      <c r="N6549" s="205">
        <v>42486</v>
      </c>
      <c r="O6549" s="203"/>
    </row>
    <row r="6550" spans="1:15" ht="27.75" hidden="1" customHeight="1" x14ac:dyDescent="0.25">
      <c r="A6550" s="203" t="s">
        <v>2242</v>
      </c>
      <c r="B6550" s="202" t="s">
        <v>534</v>
      </c>
      <c r="C6550" s="203" t="s">
        <v>1876</v>
      </c>
      <c r="D6550" s="202" t="s">
        <v>533</v>
      </c>
      <c r="E6550" s="202" t="s">
        <v>1877</v>
      </c>
      <c r="F6550" s="202" t="s">
        <v>475</v>
      </c>
      <c r="G6550" s="253">
        <v>488</v>
      </c>
      <c r="H6550" s="361" t="s">
        <v>1878</v>
      </c>
      <c r="I6550" s="359" t="s">
        <v>1407</v>
      </c>
      <c r="J6550" s="358">
        <v>0.14979999999999999</v>
      </c>
      <c r="K6550" s="359" t="s">
        <v>1113</v>
      </c>
      <c r="L6550" s="359" t="s">
        <v>1408</v>
      </c>
      <c r="M6550" s="368">
        <v>2004</v>
      </c>
      <c r="N6550" s="205">
        <v>40765</v>
      </c>
      <c r="O6550" s="361" t="s">
        <v>1879</v>
      </c>
    </row>
    <row r="6551" spans="1:15" ht="27.75" hidden="1" customHeight="1" x14ac:dyDescent="0.25">
      <c r="A6551" s="203" t="s">
        <v>2242</v>
      </c>
      <c r="B6551" s="202" t="s">
        <v>534</v>
      </c>
      <c r="C6551" s="203" t="s">
        <v>1876</v>
      </c>
      <c r="D6551" s="202" t="s">
        <v>533</v>
      </c>
      <c r="E6551" s="202" t="s">
        <v>1877</v>
      </c>
      <c r="F6551" s="202" t="s">
        <v>475</v>
      </c>
      <c r="G6551" s="253">
        <v>4</v>
      </c>
      <c r="H6551" s="361" t="s">
        <v>1450</v>
      </c>
      <c r="I6551" s="359" t="s">
        <v>1407</v>
      </c>
      <c r="J6551" s="358">
        <v>0.14979999999999999</v>
      </c>
      <c r="K6551" s="359" t="s">
        <v>1113</v>
      </c>
      <c r="L6551" s="359" t="s">
        <v>1392</v>
      </c>
      <c r="M6551" s="368">
        <v>2004</v>
      </c>
      <c r="N6551" s="205">
        <v>40765</v>
      </c>
      <c r="O6551" s="361" t="s">
        <v>1879</v>
      </c>
    </row>
    <row r="6552" spans="1:15" ht="27.75" hidden="1" customHeight="1" x14ac:dyDescent="0.25">
      <c r="A6552" s="203" t="s">
        <v>2242</v>
      </c>
      <c r="B6552" s="202" t="s">
        <v>534</v>
      </c>
      <c r="C6552" s="203" t="s">
        <v>1461</v>
      </c>
      <c r="D6552" s="202" t="s">
        <v>533</v>
      </c>
      <c r="E6552" s="202" t="s">
        <v>1877</v>
      </c>
      <c r="F6552" s="202" t="s">
        <v>475</v>
      </c>
      <c r="G6552" s="254">
        <v>1194142</v>
      </c>
      <c r="H6552" s="361" t="s">
        <v>1433</v>
      </c>
      <c r="I6552" s="359" t="s">
        <v>1407</v>
      </c>
      <c r="J6552" s="359" t="s">
        <v>1380</v>
      </c>
      <c r="K6552" s="359" t="s">
        <v>8</v>
      </c>
      <c r="L6552" s="359" t="s">
        <v>1408</v>
      </c>
      <c r="M6552" s="368" t="s">
        <v>1407</v>
      </c>
      <c r="N6552" s="205">
        <v>42530</v>
      </c>
      <c r="O6552" s="203"/>
    </row>
    <row r="6553" spans="1:15" ht="27.75" hidden="1" customHeight="1" x14ac:dyDescent="0.25">
      <c r="A6553" s="203" t="s">
        <v>2242</v>
      </c>
      <c r="B6553" s="202" t="s">
        <v>534</v>
      </c>
      <c r="C6553" s="203" t="s">
        <v>1461</v>
      </c>
      <c r="D6553" s="202" t="s">
        <v>533</v>
      </c>
      <c r="E6553" s="202" t="s">
        <v>1877</v>
      </c>
      <c r="F6553" s="202" t="s">
        <v>475</v>
      </c>
      <c r="G6553" s="254">
        <v>3272</v>
      </c>
      <c r="H6553" s="361" t="s">
        <v>1414</v>
      </c>
      <c r="I6553" s="359" t="s">
        <v>1407</v>
      </c>
      <c r="J6553" s="359" t="s">
        <v>1380</v>
      </c>
      <c r="K6553" s="359" t="s">
        <v>8</v>
      </c>
      <c r="L6553" s="359" t="s">
        <v>1392</v>
      </c>
      <c r="M6553" s="368" t="s">
        <v>1407</v>
      </c>
      <c r="N6553" s="205">
        <v>42530</v>
      </c>
      <c r="O6553" s="203"/>
    </row>
    <row r="6554" spans="1:15" ht="27.75" hidden="1" customHeight="1" x14ac:dyDescent="0.25">
      <c r="A6554" s="203" t="s">
        <v>2242</v>
      </c>
      <c r="B6554" s="202" t="s">
        <v>534</v>
      </c>
      <c r="C6554" s="203" t="s">
        <v>1461</v>
      </c>
      <c r="D6554" s="202" t="s">
        <v>1882</v>
      </c>
      <c r="E6554" s="202" t="s">
        <v>1883</v>
      </c>
      <c r="F6554" s="202" t="s">
        <v>475</v>
      </c>
      <c r="G6554" s="254">
        <v>279963</v>
      </c>
      <c r="H6554" s="361" t="s">
        <v>1433</v>
      </c>
      <c r="I6554" s="359" t="s">
        <v>1407</v>
      </c>
      <c r="J6554" s="359" t="s">
        <v>1380</v>
      </c>
      <c r="K6554" s="359" t="s">
        <v>8</v>
      </c>
      <c r="L6554" s="359" t="s">
        <v>1408</v>
      </c>
      <c r="M6554" s="368" t="s">
        <v>1407</v>
      </c>
      <c r="N6554" s="205">
        <v>42530</v>
      </c>
      <c r="O6554" s="203"/>
    </row>
    <row r="6555" spans="1:15" ht="27.75" hidden="1" customHeight="1" x14ac:dyDescent="0.25">
      <c r="A6555" s="203" t="s">
        <v>2242</v>
      </c>
      <c r="B6555" s="202" t="s">
        <v>534</v>
      </c>
      <c r="C6555" s="203" t="s">
        <v>1461</v>
      </c>
      <c r="D6555" s="202" t="s">
        <v>1882</v>
      </c>
      <c r="E6555" s="202" t="s">
        <v>1883</v>
      </c>
      <c r="F6555" s="202" t="s">
        <v>475</v>
      </c>
      <c r="G6555" s="254">
        <v>767</v>
      </c>
      <c r="H6555" s="361" t="s">
        <v>1414</v>
      </c>
      <c r="I6555" s="359" t="s">
        <v>1407</v>
      </c>
      <c r="J6555" s="359" t="s">
        <v>1380</v>
      </c>
      <c r="K6555" s="359" t="s">
        <v>8</v>
      </c>
      <c r="L6555" s="359" t="s">
        <v>1392</v>
      </c>
      <c r="M6555" s="368" t="s">
        <v>1407</v>
      </c>
      <c r="N6555" s="205">
        <v>42530</v>
      </c>
      <c r="O6555" s="203"/>
    </row>
    <row r="6556" spans="1:15" ht="27.75" hidden="1" customHeight="1" x14ac:dyDescent="0.25">
      <c r="A6556" s="203" t="s">
        <v>2242</v>
      </c>
      <c r="B6556" s="202" t="s">
        <v>534</v>
      </c>
      <c r="C6556" s="203" t="s">
        <v>1461</v>
      </c>
      <c r="D6556" s="202" t="s">
        <v>1731</v>
      </c>
      <c r="E6556" s="202" t="s">
        <v>1732</v>
      </c>
      <c r="F6556" s="202" t="s">
        <v>475</v>
      </c>
      <c r="G6556" s="254">
        <v>6642961</v>
      </c>
      <c r="H6556" s="361" t="s">
        <v>1433</v>
      </c>
      <c r="I6556" s="359" t="s">
        <v>1407</v>
      </c>
      <c r="J6556" s="359" t="s">
        <v>1380</v>
      </c>
      <c r="K6556" s="359" t="s">
        <v>8</v>
      </c>
      <c r="L6556" s="359" t="s">
        <v>1408</v>
      </c>
      <c r="M6556" s="368" t="s">
        <v>1407</v>
      </c>
      <c r="N6556" s="205">
        <v>42530</v>
      </c>
      <c r="O6556" s="203"/>
    </row>
    <row r="6557" spans="1:15" ht="27.75" hidden="1" customHeight="1" x14ac:dyDescent="0.25">
      <c r="A6557" s="203" t="s">
        <v>2242</v>
      </c>
      <c r="B6557" s="202" t="s">
        <v>534</v>
      </c>
      <c r="C6557" s="203" t="s">
        <v>1461</v>
      </c>
      <c r="D6557" s="202" t="s">
        <v>1731</v>
      </c>
      <c r="E6557" s="202" t="s">
        <v>1732</v>
      </c>
      <c r="F6557" s="202" t="s">
        <v>475</v>
      </c>
      <c r="G6557" s="254">
        <v>43993</v>
      </c>
      <c r="H6557" s="361" t="s">
        <v>1414</v>
      </c>
      <c r="I6557" s="359" t="s">
        <v>1407</v>
      </c>
      <c r="J6557" s="359" t="s">
        <v>1380</v>
      </c>
      <c r="K6557" s="359" t="s">
        <v>8</v>
      </c>
      <c r="L6557" s="359" t="s">
        <v>1392</v>
      </c>
      <c r="M6557" s="368" t="s">
        <v>1407</v>
      </c>
      <c r="N6557" s="205">
        <v>42530</v>
      </c>
      <c r="O6557" s="203"/>
    </row>
    <row r="6558" spans="1:15" ht="27.75" hidden="1" customHeight="1" x14ac:dyDescent="0.25">
      <c r="A6558" s="203" t="s">
        <v>2242</v>
      </c>
      <c r="B6558" s="202" t="s">
        <v>534</v>
      </c>
      <c r="C6558" s="203" t="s">
        <v>1461</v>
      </c>
      <c r="D6558" s="202" t="s">
        <v>1658</v>
      </c>
      <c r="E6558" s="202" t="s">
        <v>1659</v>
      </c>
      <c r="F6558" s="202" t="s">
        <v>475</v>
      </c>
      <c r="G6558" s="254">
        <v>28679140</v>
      </c>
      <c r="H6558" s="361" t="s">
        <v>1433</v>
      </c>
      <c r="I6558" s="359" t="s">
        <v>1407</v>
      </c>
      <c r="J6558" s="359" t="s">
        <v>1380</v>
      </c>
      <c r="K6558" s="359" t="s">
        <v>8</v>
      </c>
      <c r="L6558" s="359" t="s">
        <v>1408</v>
      </c>
      <c r="M6558" s="368" t="s">
        <v>1407</v>
      </c>
      <c r="N6558" s="205">
        <v>42530</v>
      </c>
      <c r="O6558" s="203"/>
    </row>
    <row r="6559" spans="1:15" ht="27.75" hidden="1" customHeight="1" x14ac:dyDescent="0.25">
      <c r="A6559" s="203" t="s">
        <v>2242</v>
      </c>
      <c r="B6559" s="202" t="s">
        <v>534</v>
      </c>
      <c r="C6559" s="203" t="s">
        <v>1461</v>
      </c>
      <c r="D6559" s="202" t="s">
        <v>1658</v>
      </c>
      <c r="E6559" s="202" t="s">
        <v>1659</v>
      </c>
      <c r="F6559" s="202" t="s">
        <v>475</v>
      </c>
      <c r="G6559" s="254">
        <v>189928</v>
      </c>
      <c r="H6559" s="361" t="s">
        <v>1414</v>
      </c>
      <c r="I6559" s="359" t="s">
        <v>1407</v>
      </c>
      <c r="J6559" s="359" t="s">
        <v>1380</v>
      </c>
      <c r="K6559" s="359" t="s">
        <v>8</v>
      </c>
      <c r="L6559" s="359" t="s">
        <v>1392</v>
      </c>
      <c r="M6559" s="368" t="s">
        <v>1407</v>
      </c>
      <c r="N6559" s="205">
        <v>42530</v>
      </c>
      <c r="O6559" s="203"/>
    </row>
    <row r="6560" spans="1:15" ht="27.75" hidden="1" customHeight="1" x14ac:dyDescent="0.25">
      <c r="A6560" s="203" t="s">
        <v>2242</v>
      </c>
      <c r="B6560" s="202" t="s">
        <v>534</v>
      </c>
      <c r="C6560" s="203" t="s">
        <v>1397</v>
      </c>
      <c r="D6560" s="202" t="s">
        <v>1731</v>
      </c>
      <c r="E6560" s="202" t="s">
        <v>1732</v>
      </c>
      <c r="F6560" s="202" t="s">
        <v>475</v>
      </c>
      <c r="G6560" s="253">
        <v>138</v>
      </c>
      <c r="H6560" s="361" t="s">
        <v>1400</v>
      </c>
      <c r="I6560" s="359" t="s">
        <v>1379</v>
      </c>
      <c r="J6560" s="358">
        <v>0.79</v>
      </c>
      <c r="K6560" s="359" t="s">
        <v>1391</v>
      </c>
      <c r="L6560" s="359" t="s">
        <v>1392</v>
      </c>
      <c r="M6560" s="368">
        <v>2010</v>
      </c>
      <c r="N6560" s="207" t="s">
        <v>1401</v>
      </c>
      <c r="O6560" s="203"/>
    </row>
    <row r="6561" spans="1:15" ht="27.75" hidden="1" customHeight="1" x14ac:dyDescent="0.25">
      <c r="A6561" s="203" t="s">
        <v>2242</v>
      </c>
      <c r="B6561" s="202" t="s">
        <v>534</v>
      </c>
      <c r="C6561" s="203" t="s">
        <v>1397</v>
      </c>
      <c r="D6561" s="202" t="s">
        <v>1731</v>
      </c>
      <c r="E6561" s="202" t="s">
        <v>1732</v>
      </c>
      <c r="F6561" s="202" t="s">
        <v>475</v>
      </c>
      <c r="G6561" s="253">
        <v>54.1</v>
      </c>
      <c r="H6561" s="361" t="s">
        <v>1400</v>
      </c>
      <c r="I6561" s="359" t="s">
        <v>1382</v>
      </c>
      <c r="J6561" s="358">
        <v>0</v>
      </c>
      <c r="K6561" s="359" t="s">
        <v>1391</v>
      </c>
      <c r="L6561" s="359" t="s">
        <v>1392</v>
      </c>
      <c r="M6561" s="368">
        <v>2010</v>
      </c>
      <c r="N6561" s="207" t="s">
        <v>1401</v>
      </c>
      <c r="O6561" s="203"/>
    </row>
    <row r="6562" spans="1:15" ht="27.75" hidden="1" customHeight="1" x14ac:dyDescent="0.25">
      <c r="A6562" s="203" t="s">
        <v>2242</v>
      </c>
      <c r="B6562" s="202" t="s">
        <v>534</v>
      </c>
      <c r="C6562" s="203" t="s">
        <v>1397</v>
      </c>
      <c r="D6562" s="202" t="s">
        <v>1731</v>
      </c>
      <c r="E6562" s="202" t="s">
        <v>1732</v>
      </c>
      <c r="F6562" s="202" t="s">
        <v>475</v>
      </c>
      <c r="G6562" s="253">
        <v>19.899999999999999</v>
      </c>
      <c r="H6562" s="361" t="s">
        <v>1400</v>
      </c>
      <c r="I6562" s="359" t="s">
        <v>1383</v>
      </c>
      <c r="J6562" s="358">
        <v>0</v>
      </c>
      <c r="K6562" s="359" t="s">
        <v>1391</v>
      </c>
      <c r="L6562" s="359" t="s">
        <v>1392</v>
      </c>
      <c r="M6562" s="368">
        <v>2010</v>
      </c>
      <c r="N6562" s="207" t="s">
        <v>1401</v>
      </c>
      <c r="O6562" s="203"/>
    </row>
    <row r="6563" spans="1:15" ht="27.75" hidden="1" customHeight="1" x14ac:dyDescent="0.25">
      <c r="A6563" s="203" t="s">
        <v>2242</v>
      </c>
      <c r="B6563" s="202" t="s">
        <v>534</v>
      </c>
      <c r="C6563" s="203" t="s">
        <v>1397</v>
      </c>
      <c r="D6563" s="202" t="s">
        <v>1731</v>
      </c>
      <c r="E6563" s="202" t="s">
        <v>1732</v>
      </c>
      <c r="F6563" s="202" t="s">
        <v>475</v>
      </c>
      <c r="G6563" s="253">
        <v>10.6</v>
      </c>
      <c r="H6563" s="361" t="s">
        <v>1400</v>
      </c>
      <c r="I6563" s="359" t="s">
        <v>1384</v>
      </c>
      <c r="J6563" s="358">
        <v>0.3</v>
      </c>
      <c r="K6563" s="359" t="s">
        <v>1391</v>
      </c>
      <c r="L6563" s="359" t="s">
        <v>1392</v>
      </c>
      <c r="M6563" s="368">
        <v>2010</v>
      </c>
      <c r="N6563" s="207" t="s">
        <v>1401</v>
      </c>
      <c r="O6563" s="203"/>
    </row>
    <row r="6564" spans="1:15" ht="27.75" hidden="1" customHeight="1" x14ac:dyDescent="0.25">
      <c r="A6564" s="203" t="s">
        <v>2242</v>
      </c>
      <c r="B6564" s="202" t="s">
        <v>534</v>
      </c>
      <c r="C6564" s="203" t="s">
        <v>1397</v>
      </c>
      <c r="D6564" s="202" t="s">
        <v>1731</v>
      </c>
      <c r="E6564" s="202" t="s">
        <v>1732</v>
      </c>
      <c r="F6564" s="202" t="s">
        <v>475</v>
      </c>
      <c r="G6564" s="253">
        <v>3.56</v>
      </c>
      <c r="H6564" s="361" t="s">
        <v>1400</v>
      </c>
      <c r="I6564" s="359" t="s">
        <v>1385</v>
      </c>
      <c r="J6564" s="358">
        <v>0.37</v>
      </c>
      <c r="K6564" s="359" t="s">
        <v>1391</v>
      </c>
      <c r="L6564" s="359" t="s">
        <v>1392</v>
      </c>
      <c r="M6564" s="368">
        <v>2010</v>
      </c>
      <c r="N6564" s="207" t="s">
        <v>1401</v>
      </c>
      <c r="O6564" s="203"/>
    </row>
    <row r="6565" spans="1:15" ht="27.75" hidden="1" customHeight="1" x14ac:dyDescent="0.25">
      <c r="A6565" s="203" t="s">
        <v>2243</v>
      </c>
      <c r="B6565" s="202" t="s">
        <v>2447</v>
      </c>
      <c r="C6565" s="203" t="s">
        <v>1387</v>
      </c>
      <c r="D6565" s="202" t="s">
        <v>1388</v>
      </c>
      <c r="E6565" s="202" t="s">
        <v>1389</v>
      </c>
      <c r="F6565" s="202" t="s">
        <v>505</v>
      </c>
      <c r="G6565" s="253">
        <v>128.6</v>
      </c>
      <c r="H6565" s="361" t="s">
        <v>1400</v>
      </c>
      <c r="I6565" s="359" t="s">
        <v>1379</v>
      </c>
      <c r="J6565" s="359" t="s">
        <v>1380</v>
      </c>
      <c r="K6565" s="359" t="s">
        <v>1391</v>
      </c>
      <c r="L6565" s="359" t="s">
        <v>1392</v>
      </c>
      <c r="M6565" s="368">
        <v>2005</v>
      </c>
      <c r="N6565" s="207" t="s">
        <v>1393</v>
      </c>
      <c r="O6565" s="203"/>
    </row>
    <row r="6566" spans="1:15" ht="27.75" hidden="1" customHeight="1" x14ac:dyDescent="0.25">
      <c r="A6566" s="203" t="s">
        <v>2243</v>
      </c>
      <c r="B6566" s="202" t="s">
        <v>2447</v>
      </c>
      <c r="C6566" s="203" t="s">
        <v>1387</v>
      </c>
      <c r="D6566" s="202" t="s">
        <v>1388</v>
      </c>
      <c r="E6566" s="202" t="s">
        <v>1389</v>
      </c>
      <c r="F6566" s="202" t="s">
        <v>505</v>
      </c>
      <c r="G6566" s="253">
        <v>73.2</v>
      </c>
      <c r="H6566" s="361" t="s">
        <v>1400</v>
      </c>
      <c r="I6566" s="359" t="s">
        <v>1382</v>
      </c>
      <c r="J6566" s="359" t="s">
        <v>1380</v>
      </c>
      <c r="K6566" s="359" t="s">
        <v>1391</v>
      </c>
      <c r="L6566" s="359" t="s">
        <v>1392</v>
      </c>
      <c r="M6566" s="368">
        <v>2005</v>
      </c>
      <c r="N6566" s="207" t="s">
        <v>1393</v>
      </c>
      <c r="O6566" s="203"/>
    </row>
    <row r="6567" spans="1:15" ht="27.75" hidden="1" customHeight="1" x14ac:dyDescent="0.25">
      <c r="A6567" s="203" t="s">
        <v>2243</v>
      </c>
      <c r="B6567" s="202" t="s">
        <v>2447</v>
      </c>
      <c r="C6567" s="203" t="s">
        <v>1387</v>
      </c>
      <c r="D6567" s="202" t="s">
        <v>1388</v>
      </c>
      <c r="E6567" s="202" t="s">
        <v>1389</v>
      </c>
      <c r="F6567" s="202" t="s">
        <v>505</v>
      </c>
      <c r="G6567" s="253">
        <v>38.200000000000003</v>
      </c>
      <c r="H6567" s="361" t="s">
        <v>1400</v>
      </c>
      <c r="I6567" s="359" t="s">
        <v>1383</v>
      </c>
      <c r="J6567" s="359" t="s">
        <v>1380</v>
      </c>
      <c r="K6567" s="359" t="s">
        <v>1391</v>
      </c>
      <c r="L6567" s="359" t="s">
        <v>1392</v>
      </c>
      <c r="M6567" s="368">
        <v>2005</v>
      </c>
      <c r="N6567" s="207" t="s">
        <v>1393</v>
      </c>
      <c r="O6567" s="203"/>
    </row>
    <row r="6568" spans="1:15" ht="27.75" hidden="1" customHeight="1" x14ac:dyDescent="0.25">
      <c r="A6568" s="203" t="s">
        <v>2243</v>
      </c>
      <c r="B6568" s="202" t="s">
        <v>2447</v>
      </c>
      <c r="C6568" s="203" t="s">
        <v>1387</v>
      </c>
      <c r="D6568" s="202" t="s">
        <v>1388</v>
      </c>
      <c r="E6568" s="202" t="s">
        <v>1389</v>
      </c>
      <c r="F6568" s="202" t="s">
        <v>505</v>
      </c>
      <c r="G6568" s="253">
        <v>12.1</v>
      </c>
      <c r="H6568" s="361" t="s">
        <v>1400</v>
      </c>
      <c r="I6568" s="359" t="s">
        <v>1384</v>
      </c>
      <c r="J6568" s="359" t="s">
        <v>1380</v>
      </c>
      <c r="K6568" s="359" t="s">
        <v>1391</v>
      </c>
      <c r="L6568" s="359" t="s">
        <v>1392</v>
      </c>
      <c r="M6568" s="368">
        <v>2005</v>
      </c>
      <c r="N6568" s="207" t="s">
        <v>1393</v>
      </c>
      <c r="O6568" s="203"/>
    </row>
    <row r="6569" spans="1:15" ht="27.75" hidden="1" customHeight="1" x14ac:dyDescent="0.25">
      <c r="A6569" s="203" t="s">
        <v>2243</v>
      </c>
      <c r="B6569" s="202" t="s">
        <v>2447</v>
      </c>
      <c r="C6569" s="203" t="s">
        <v>1387</v>
      </c>
      <c r="D6569" s="202" t="s">
        <v>1388</v>
      </c>
      <c r="E6569" s="202" t="s">
        <v>1389</v>
      </c>
      <c r="F6569" s="202" t="s">
        <v>505</v>
      </c>
      <c r="G6569" s="253">
        <v>3.6</v>
      </c>
      <c r="H6569" s="361" t="s">
        <v>1400</v>
      </c>
      <c r="I6569" s="359" t="s">
        <v>1385</v>
      </c>
      <c r="J6569" s="359" t="s">
        <v>1380</v>
      </c>
      <c r="K6569" s="359" t="s">
        <v>1391</v>
      </c>
      <c r="L6569" s="359" t="s">
        <v>1392</v>
      </c>
      <c r="M6569" s="368">
        <v>2005</v>
      </c>
      <c r="N6569" s="207" t="s">
        <v>1393</v>
      </c>
      <c r="O6569" s="203"/>
    </row>
    <row r="6570" spans="1:15" ht="27.75" hidden="1" customHeight="1" x14ac:dyDescent="0.25">
      <c r="A6570" s="203" t="s">
        <v>2243</v>
      </c>
      <c r="B6570" s="202" t="s">
        <v>2447</v>
      </c>
      <c r="C6570" s="203" t="s">
        <v>1387</v>
      </c>
      <c r="D6570" s="202" t="s">
        <v>1388</v>
      </c>
      <c r="E6570" s="202" t="s">
        <v>1389</v>
      </c>
      <c r="F6570" s="202" t="s">
        <v>505</v>
      </c>
      <c r="G6570" s="253">
        <v>28.4</v>
      </c>
      <c r="H6570" s="361" t="s">
        <v>488</v>
      </c>
      <c r="I6570" s="359" t="s">
        <v>1379</v>
      </c>
      <c r="J6570" s="359" t="s">
        <v>1380</v>
      </c>
      <c r="K6570" s="359" t="s">
        <v>22</v>
      </c>
      <c r="L6570" s="359" t="s">
        <v>1392</v>
      </c>
      <c r="M6570" s="368">
        <v>2004</v>
      </c>
      <c r="N6570" s="207" t="s">
        <v>1393</v>
      </c>
      <c r="O6570" s="203"/>
    </row>
    <row r="6571" spans="1:15" ht="27.75" hidden="1" customHeight="1" x14ac:dyDescent="0.25">
      <c r="A6571" s="203" t="s">
        <v>2243</v>
      </c>
      <c r="B6571" s="202" t="s">
        <v>2447</v>
      </c>
      <c r="C6571" s="203" t="s">
        <v>1387</v>
      </c>
      <c r="D6571" s="202" t="s">
        <v>1388</v>
      </c>
      <c r="E6571" s="202" t="s">
        <v>1389</v>
      </c>
      <c r="F6571" s="202" t="s">
        <v>505</v>
      </c>
      <c r="G6571" s="253">
        <v>9.6999999999999993</v>
      </c>
      <c r="H6571" s="361" t="s">
        <v>488</v>
      </c>
      <c r="I6571" s="359" t="s">
        <v>1382</v>
      </c>
      <c r="J6571" s="359" t="s">
        <v>1380</v>
      </c>
      <c r="K6571" s="359" t="s">
        <v>22</v>
      </c>
      <c r="L6571" s="359" t="s">
        <v>1392</v>
      </c>
      <c r="M6571" s="368">
        <v>2004</v>
      </c>
      <c r="N6571" s="207" t="s">
        <v>1393</v>
      </c>
      <c r="O6571" s="203"/>
    </row>
    <row r="6572" spans="1:15" ht="27.75" hidden="1" customHeight="1" x14ac:dyDescent="0.25">
      <c r="A6572" s="203" t="s">
        <v>2243</v>
      </c>
      <c r="B6572" s="202" t="s">
        <v>2447</v>
      </c>
      <c r="C6572" s="203" t="s">
        <v>1387</v>
      </c>
      <c r="D6572" s="202" t="s">
        <v>1388</v>
      </c>
      <c r="E6572" s="202" t="s">
        <v>1389</v>
      </c>
      <c r="F6572" s="202" t="s">
        <v>505</v>
      </c>
      <c r="G6572" s="253">
        <v>2.8</v>
      </c>
      <c r="H6572" s="361" t="s">
        <v>488</v>
      </c>
      <c r="I6572" s="359" t="s">
        <v>1383</v>
      </c>
      <c r="J6572" s="359" t="s">
        <v>1380</v>
      </c>
      <c r="K6572" s="359" t="s">
        <v>22</v>
      </c>
      <c r="L6572" s="359" t="s">
        <v>1392</v>
      </c>
      <c r="M6572" s="368">
        <v>2004</v>
      </c>
      <c r="N6572" s="207" t="s">
        <v>1393</v>
      </c>
      <c r="O6572" s="203"/>
    </row>
    <row r="6573" spans="1:15" ht="27.75" hidden="1" customHeight="1" x14ac:dyDescent="0.25">
      <c r="A6573" s="203" t="s">
        <v>2243</v>
      </c>
      <c r="B6573" s="202" t="s">
        <v>2447</v>
      </c>
      <c r="C6573" s="203" t="s">
        <v>1387</v>
      </c>
      <c r="D6573" s="202" t="s">
        <v>1388</v>
      </c>
      <c r="E6573" s="202" t="s">
        <v>1389</v>
      </c>
      <c r="F6573" s="202" t="s">
        <v>505</v>
      </c>
      <c r="G6573" s="253">
        <v>1.1000000000000001</v>
      </c>
      <c r="H6573" s="361" t="s">
        <v>488</v>
      </c>
      <c r="I6573" s="359" t="s">
        <v>1384</v>
      </c>
      <c r="J6573" s="359" t="s">
        <v>1380</v>
      </c>
      <c r="K6573" s="359" t="s">
        <v>22</v>
      </c>
      <c r="L6573" s="359" t="s">
        <v>1392</v>
      </c>
      <c r="M6573" s="368">
        <v>2004</v>
      </c>
      <c r="N6573" s="207" t="s">
        <v>1393</v>
      </c>
      <c r="O6573" s="203"/>
    </row>
    <row r="6574" spans="1:15" ht="27.75" hidden="1" customHeight="1" x14ac:dyDescent="0.25">
      <c r="A6574" s="203" t="s">
        <v>2243</v>
      </c>
      <c r="B6574" s="202" t="s">
        <v>2447</v>
      </c>
      <c r="C6574" s="203" t="s">
        <v>1387</v>
      </c>
      <c r="D6574" s="202" t="s">
        <v>1388</v>
      </c>
      <c r="E6574" s="202" t="s">
        <v>1389</v>
      </c>
      <c r="F6574" s="202" t="s">
        <v>505</v>
      </c>
      <c r="G6574" s="253">
        <v>0.7</v>
      </c>
      <c r="H6574" s="361" t="s">
        <v>488</v>
      </c>
      <c r="I6574" s="359" t="s">
        <v>1385</v>
      </c>
      <c r="J6574" s="359" t="s">
        <v>1380</v>
      </c>
      <c r="K6574" s="359" t="s">
        <v>22</v>
      </c>
      <c r="L6574" s="359" t="s">
        <v>1392</v>
      </c>
      <c r="M6574" s="368">
        <v>2004</v>
      </c>
      <c r="N6574" s="207" t="s">
        <v>1393</v>
      </c>
      <c r="O6574" s="203"/>
    </row>
    <row r="6575" spans="1:15" ht="27.75" hidden="1" customHeight="1" x14ac:dyDescent="0.25">
      <c r="A6575" s="203" t="s">
        <v>2243</v>
      </c>
      <c r="B6575" s="202" t="s">
        <v>2447</v>
      </c>
      <c r="C6575" s="203" t="s">
        <v>1387</v>
      </c>
      <c r="D6575" s="202" t="s">
        <v>1606</v>
      </c>
      <c r="E6575" s="202" t="s">
        <v>1607</v>
      </c>
      <c r="F6575" s="202" t="s">
        <v>505</v>
      </c>
      <c r="G6575" s="253">
        <v>0.2</v>
      </c>
      <c r="H6575" s="361" t="s">
        <v>488</v>
      </c>
      <c r="I6575" s="359" t="s">
        <v>1379</v>
      </c>
      <c r="J6575" s="359" t="s">
        <v>1380</v>
      </c>
      <c r="K6575" s="359" t="s">
        <v>22</v>
      </c>
      <c r="L6575" s="359" t="s">
        <v>1392</v>
      </c>
      <c r="M6575" s="368">
        <v>2005</v>
      </c>
      <c r="N6575" s="207" t="s">
        <v>1393</v>
      </c>
      <c r="O6575" s="203"/>
    </row>
    <row r="6576" spans="1:15" ht="27.75" hidden="1" customHeight="1" x14ac:dyDescent="0.25">
      <c r="A6576" s="203" t="s">
        <v>2243</v>
      </c>
      <c r="B6576" s="202" t="s">
        <v>2447</v>
      </c>
      <c r="C6576" s="203" t="s">
        <v>1387</v>
      </c>
      <c r="D6576" s="202" t="s">
        <v>1606</v>
      </c>
      <c r="E6576" s="202" t="s">
        <v>1607</v>
      </c>
      <c r="F6576" s="202" t="s">
        <v>505</v>
      </c>
      <c r="G6576" s="253">
        <v>0.1</v>
      </c>
      <c r="H6576" s="361" t="s">
        <v>488</v>
      </c>
      <c r="I6576" s="359" t="s">
        <v>1382</v>
      </c>
      <c r="J6576" s="359" t="s">
        <v>1380</v>
      </c>
      <c r="K6576" s="359" t="s">
        <v>22</v>
      </c>
      <c r="L6576" s="359" t="s">
        <v>1392</v>
      </c>
      <c r="M6576" s="368">
        <v>2005</v>
      </c>
      <c r="N6576" s="207" t="s">
        <v>1393</v>
      </c>
      <c r="O6576" s="203"/>
    </row>
    <row r="6577" spans="1:15" ht="27.75" hidden="1" customHeight="1" x14ac:dyDescent="0.25">
      <c r="A6577" s="203" t="s">
        <v>2243</v>
      </c>
      <c r="B6577" s="202" t="s">
        <v>2447</v>
      </c>
      <c r="C6577" s="203" t="s">
        <v>1387</v>
      </c>
      <c r="D6577" s="202" t="s">
        <v>1606</v>
      </c>
      <c r="E6577" s="202" t="s">
        <v>1607</v>
      </c>
      <c r="F6577" s="202" t="s">
        <v>505</v>
      </c>
      <c r="G6577" s="253">
        <v>0.1</v>
      </c>
      <c r="H6577" s="361" t="s">
        <v>488</v>
      </c>
      <c r="I6577" s="359" t="s">
        <v>1383</v>
      </c>
      <c r="J6577" s="359" t="s">
        <v>1380</v>
      </c>
      <c r="K6577" s="359" t="s">
        <v>22</v>
      </c>
      <c r="L6577" s="359" t="s">
        <v>1392</v>
      </c>
      <c r="M6577" s="368">
        <v>2005</v>
      </c>
      <c r="N6577" s="207" t="s">
        <v>1393</v>
      </c>
      <c r="O6577" s="203"/>
    </row>
    <row r="6578" spans="1:15" ht="27.75" hidden="1" customHeight="1" x14ac:dyDescent="0.25">
      <c r="A6578" s="203" t="s">
        <v>2243</v>
      </c>
      <c r="B6578" s="202" t="s">
        <v>2447</v>
      </c>
      <c r="C6578" s="203" t="s">
        <v>1387</v>
      </c>
      <c r="D6578" s="202" t="s">
        <v>1606</v>
      </c>
      <c r="E6578" s="202" t="s">
        <v>1607</v>
      </c>
      <c r="F6578" s="202" t="s">
        <v>505</v>
      </c>
      <c r="G6578" s="253">
        <v>0.1</v>
      </c>
      <c r="H6578" s="361" t="s">
        <v>488</v>
      </c>
      <c r="I6578" s="359" t="s">
        <v>1384</v>
      </c>
      <c r="J6578" s="359" t="s">
        <v>1380</v>
      </c>
      <c r="K6578" s="359" t="s">
        <v>22</v>
      </c>
      <c r="L6578" s="359" t="s">
        <v>1392</v>
      </c>
      <c r="M6578" s="368">
        <v>2005</v>
      </c>
      <c r="N6578" s="207" t="s">
        <v>1393</v>
      </c>
      <c r="O6578" s="203"/>
    </row>
    <row r="6579" spans="1:15" ht="27.75" hidden="1" customHeight="1" x14ac:dyDescent="0.25">
      <c r="A6579" s="203" t="s">
        <v>2243</v>
      </c>
      <c r="B6579" s="202" t="s">
        <v>2447</v>
      </c>
      <c r="C6579" s="203" t="s">
        <v>1387</v>
      </c>
      <c r="D6579" s="202" t="s">
        <v>1606</v>
      </c>
      <c r="E6579" s="202" t="s">
        <v>1607</v>
      </c>
      <c r="F6579" s="202" t="s">
        <v>505</v>
      </c>
      <c r="G6579" s="253">
        <v>0.1</v>
      </c>
      <c r="H6579" s="361" t="s">
        <v>488</v>
      </c>
      <c r="I6579" s="359" t="s">
        <v>1385</v>
      </c>
      <c r="J6579" s="359" t="s">
        <v>1380</v>
      </c>
      <c r="K6579" s="359" t="s">
        <v>22</v>
      </c>
      <c r="L6579" s="359" t="s">
        <v>1392</v>
      </c>
      <c r="M6579" s="368">
        <v>2005</v>
      </c>
      <c r="N6579" s="207" t="s">
        <v>1393</v>
      </c>
      <c r="O6579" s="203"/>
    </row>
    <row r="6580" spans="1:15" ht="27.75" hidden="1" customHeight="1" x14ac:dyDescent="0.25">
      <c r="A6580" s="203" t="s">
        <v>2243</v>
      </c>
      <c r="B6580" s="202" t="s">
        <v>2447</v>
      </c>
      <c r="C6580" s="203" t="s">
        <v>1394</v>
      </c>
      <c r="D6580" s="202" t="s">
        <v>2182</v>
      </c>
      <c r="E6580" s="202" t="s">
        <v>2183</v>
      </c>
      <c r="F6580" s="202" t="s">
        <v>505</v>
      </c>
      <c r="G6580" s="253">
        <v>77</v>
      </c>
      <c r="H6580" s="361" t="s">
        <v>1433</v>
      </c>
      <c r="I6580" s="359" t="s">
        <v>1407</v>
      </c>
      <c r="J6580" s="358">
        <v>0.73809999999999998</v>
      </c>
      <c r="K6580" s="359" t="s">
        <v>1113</v>
      </c>
      <c r="L6580" s="359" t="s">
        <v>1408</v>
      </c>
      <c r="M6580" s="368">
        <v>2006</v>
      </c>
      <c r="N6580" s="205">
        <v>42102</v>
      </c>
      <c r="O6580" s="203"/>
    </row>
    <row r="6581" spans="1:15" ht="27.75" hidden="1" customHeight="1" x14ac:dyDescent="0.25">
      <c r="A6581" s="203" t="s">
        <v>2243</v>
      </c>
      <c r="B6581" s="202" t="s">
        <v>2447</v>
      </c>
      <c r="C6581" s="203" t="s">
        <v>1394</v>
      </c>
      <c r="D6581" s="202" t="s">
        <v>2182</v>
      </c>
      <c r="E6581" s="202" t="s">
        <v>2183</v>
      </c>
      <c r="F6581" s="202" t="s">
        <v>505</v>
      </c>
      <c r="G6581" s="253">
        <v>0.2</v>
      </c>
      <c r="H6581" s="361" t="s">
        <v>1414</v>
      </c>
      <c r="I6581" s="359" t="s">
        <v>1407</v>
      </c>
      <c r="J6581" s="358">
        <v>0.73809999999999998</v>
      </c>
      <c r="K6581" s="359" t="s">
        <v>1113</v>
      </c>
      <c r="L6581" s="359" t="s">
        <v>1392</v>
      </c>
      <c r="M6581" s="368">
        <v>2006</v>
      </c>
      <c r="N6581" s="205">
        <v>42102</v>
      </c>
      <c r="O6581" s="203"/>
    </row>
    <row r="6582" spans="1:15" ht="27.75" hidden="1" customHeight="1" x14ac:dyDescent="0.25">
      <c r="A6582" s="203" t="s">
        <v>2243</v>
      </c>
      <c r="B6582" s="202" t="s">
        <v>2447</v>
      </c>
      <c r="C6582" s="203" t="s">
        <v>1394</v>
      </c>
      <c r="D6582" s="202" t="s">
        <v>2244</v>
      </c>
      <c r="E6582" s="202" t="s">
        <v>2245</v>
      </c>
      <c r="F6582" s="202" t="s">
        <v>505</v>
      </c>
      <c r="G6582" s="253">
        <v>78</v>
      </c>
      <c r="H6582" s="361" t="s">
        <v>1433</v>
      </c>
      <c r="I6582" s="359" t="s">
        <v>1407</v>
      </c>
      <c r="J6582" s="358">
        <v>0.56669999999999998</v>
      </c>
      <c r="K6582" s="359" t="s">
        <v>1113</v>
      </c>
      <c r="L6582" s="359" t="s">
        <v>1408</v>
      </c>
      <c r="M6582" s="368">
        <v>2006</v>
      </c>
      <c r="N6582" s="205">
        <v>42102</v>
      </c>
      <c r="O6582" s="203"/>
    </row>
    <row r="6583" spans="1:15" ht="27.75" hidden="1" customHeight="1" x14ac:dyDescent="0.25">
      <c r="A6583" s="203" t="s">
        <v>2243</v>
      </c>
      <c r="B6583" s="202" t="s">
        <v>2447</v>
      </c>
      <c r="C6583" s="203" t="s">
        <v>1394</v>
      </c>
      <c r="D6583" s="202" t="s">
        <v>2244</v>
      </c>
      <c r="E6583" s="202" t="s">
        <v>2245</v>
      </c>
      <c r="F6583" s="202" t="s">
        <v>505</v>
      </c>
      <c r="G6583" s="253">
        <v>0.2</v>
      </c>
      <c r="H6583" s="361" t="s">
        <v>1414</v>
      </c>
      <c r="I6583" s="359" t="s">
        <v>1407</v>
      </c>
      <c r="J6583" s="358">
        <v>0.56669999999999998</v>
      </c>
      <c r="K6583" s="359" t="s">
        <v>1113</v>
      </c>
      <c r="L6583" s="359" t="s">
        <v>1392</v>
      </c>
      <c r="M6583" s="368">
        <v>2006</v>
      </c>
      <c r="N6583" s="205">
        <v>42102</v>
      </c>
      <c r="O6583" s="203"/>
    </row>
    <row r="6584" spans="1:15" ht="27.75" hidden="1" customHeight="1" x14ac:dyDescent="0.25">
      <c r="A6584" s="203" t="s">
        <v>2243</v>
      </c>
      <c r="B6584" s="202" t="s">
        <v>2447</v>
      </c>
      <c r="C6584" s="203" t="s">
        <v>1394</v>
      </c>
      <c r="D6584" s="202" t="s">
        <v>1608</v>
      </c>
      <c r="E6584" s="202" t="s">
        <v>1609</v>
      </c>
      <c r="F6584" s="202" t="s">
        <v>505</v>
      </c>
      <c r="G6584" s="253">
        <v>237</v>
      </c>
      <c r="H6584" s="361" t="s">
        <v>1433</v>
      </c>
      <c r="I6584" s="359" t="s">
        <v>1407</v>
      </c>
      <c r="J6584" s="358">
        <v>0.53069999999999995</v>
      </c>
      <c r="K6584" s="359" t="s">
        <v>1113</v>
      </c>
      <c r="L6584" s="359" t="s">
        <v>1408</v>
      </c>
      <c r="M6584" s="368">
        <v>2005</v>
      </c>
      <c r="N6584" s="205">
        <v>42102</v>
      </c>
      <c r="O6584" s="203"/>
    </row>
    <row r="6585" spans="1:15" ht="27.75" hidden="1" customHeight="1" x14ac:dyDescent="0.25">
      <c r="A6585" s="203" t="s">
        <v>2243</v>
      </c>
      <c r="B6585" s="202" t="s">
        <v>2447</v>
      </c>
      <c r="C6585" s="203" t="s">
        <v>1394</v>
      </c>
      <c r="D6585" s="202" t="s">
        <v>1608</v>
      </c>
      <c r="E6585" s="202" t="s">
        <v>1609</v>
      </c>
      <c r="F6585" s="202" t="s">
        <v>505</v>
      </c>
      <c r="G6585" s="253">
        <v>0.7</v>
      </c>
      <c r="H6585" s="361" t="s">
        <v>1414</v>
      </c>
      <c r="I6585" s="359" t="s">
        <v>1407</v>
      </c>
      <c r="J6585" s="358">
        <v>0.53059999999999996</v>
      </c>
      <c r="K6585" s="359" t="s">
        <v>1113</v>
      </c>
      <c r="L6585" s="359" t="s">
        <v>1392</v>
      </c>
      <c r="M6585" s="368">
        <v>2005</v>
      </c>
      <c r="N6585" s="205">
        <v>42102</v>
      </c>
      <c r="O6585" s="203"/>
    </row>
    <row r="6586" spans="1:15" ht="27.75" hidden="1" customHeight="1" x14ac:dyDescent="0.25">
      <c r="A6586" s="203" t="s">
        <v>2243</v>
      </c>
      <c r="B6586" s="202" t="s">
        <v>2447</v>
      </c>
      <c r="C6586" s="203" t="s">
        <v>1394</v>
      </c>
      <c r="D6586" s="202" t="s">
        <v>1395</v>
      </c>
      <c r="E6586" s="202" t="s">
        <v>1396</v>
      </c>
      <c r="F6586" s="202" t="s">
        <v>505</v>
      </c>
      <c r="G6586" s="253">
        <v>150.9</v>
      </c>
      <c r="H6586" s="361" t="s">
        <v>1400</v>
      </c>
      <c r="I6586" s="359" t="s">
        <v>1379</v>
      </c>
      <c r="J6586" s="358">
        <v>0.01</v>
      </c>
      <c r="K6586" s="359" t="s">
        <v>1391</v>
      </c>
      <c r="L6586" s="359" t="s">
        <v>1392</v>
      </c>
      <c r="M6586" s="368">
        <v>2008</v>
      </c>
      <c r="N6586" s="205">
        <v>42102</v>
      </c>
      <c r="O6586" s="203"/>
    </row>
    <row r="6587" spans="1:15" ht="27.75" hidden="1" customHeight="1" x14ac:dyDescent="0.25">
      <c r="A6587" s="203" t="s">
        <v>2243</v>
      </c>
      <c r="B6587" s="202" t="s">
        <v>2447</v>
      </c>
      <c r="C6587" s="203" t="s">
        <v>1394</v>
      </c>
      <c r="D6587" s="202" t="s">
        <v>1395</v>
      </c>
      <c r="E6587" s="202" t="s">
        <v>1396</v>
      </c>
      <c r="F6587" s="202" t="s">
        <v>505</v>
      </c>
      <c r="G6587" s="253">
        <v>52.5</v>
      </c>
      <c r="H6587" s="361" t="s">
        <v>1400</v>
      </c>
      <c r="I6587" s="359" t="s">
        <v>1382</v>
      </c>
      <c r="J6587" s="358">
        <v>0</v>
      </c>
      <c r="K6587" s="359" t="s">
        <v>1391</v>
      </c>
      <c r="L6587" s="359" t="s">
        <v>1392</v>
      </c>
      <c r="M6587" s="368">
        <v>2008</v>
      </c>
      <c r="N6587" s="205">
        <v>42102</v>
      </c>
      <c r="O6587" s="203"/>
    </row>
    <row r="6588" spans="1:15" ht="27.75" hidden="1" customHeight="1" x14ac:dyDescent="0.25">
      <c r="A6588" s="203" t="s">
        <v>2243</v>
      </c>
      <c r="B6588" s="202" t="s">
        <v>2447</v>
      </c>
      <c r="C6588" s="203" t="s">
        <v>1394</v>
      </c>
      <c r="D6588" s="202" t="s">
        <v>1395</v>
      </c>
      <c r="E6588" s="202" t="s">
        <v>1396</v>
      </c>
      <c r="F6588" s="202" t="s">
        <v>505</v>
      </c>
      <c r="G6588" s="253">
        <v>15.9</v>
      </c>
      <c r="H6588" s="361" t="s">
        <v>1400</v>
      </c>
      <c r="I6588" s="359" t="s">
        <v>1383</v>
      </c>
      <c r="J6588" s="358">
        <v>0.46</v>
      </c>
      <c r="K6588" s="359" t="s">
        <v>1391</v>
      </c>
      <c r="L6588" s="359" t="s">
        <v>1392</v>
      </c>
      <c r="M6588" s="368">
        <v>2008</v>
      </c>
      <c r="N6588" s="205">
        <v>42102</v>
      </c>
      <c r="O6588" s="203"/>
    </row>
    <row r="6589" spans="1:15" ht="27.75" hidden="1" customHeight="1" x14ac:dyDescent="0.25">
      <c r="A6589" s="203" t="s">
        <v>2243</v>
      </c>
      <c r="B6589" s="202" t="s">
        <v>2447</v>
      </c>
      <c r="C6589" s="203" t="s">
        <v>1394</v>
      </c>
      <c r="D6589" s="202" t="s">
        <v>1395</v>
      </c>
      <c r="E6589" s="202" t="s">
        <v>1396</v>
      </c>
      <c r="F6589" s="202" t="s">
        <v>505</v>
      </c>
      <c r="G6589" s="253">
        <v>5.8</v>
      </c>
      <c r="H6589" s="361" t="s">
        <v>1400</v>
      </c>
      <c r="I6589" s="359" t="s">
        <v>1384</v>
      </c>
      <c r="J6589" s="358">
        <v>0.83</v>
      </c>
      <c r="K6589" s="359" t="s">
        <v>1391</v>
      </c>
      <c r="L6589" s="359" t="s">
        <v>1392</v>
      </c>
      <c r="M6589" s="368">
        <v>2008</v>
      </c>
      <c r="N6589" s="205">
        <v>42102</v>
      </c>
      <c r="O6589" s="203"/>
    </row>
    <row r="6590" spans="1:15" ht="27.75" hidden="1" customHeight="1" x14ac:dyDescent="0.25">
      <c r="A6590" s="203" t="s">
        <v>2243</v>
      </c>
      <c r="B6590" s="202" t="s">
        <v>2447</v>
      </c>
      <c r="C6590" s="203" t="s">
        <v>1394</v>
      </c>
      <c r="D6590" s="202" t="s">
        <v>1395</v>
      </c>
      <c r="E6590" s="202" t="s">
        <v>1396</v>
      </c>
      <c r="F6590" s="202" t="s">
        <v>505</v>
      </c>
      <c r="G6590" s="253">
        <v>3.2</v>
      </c>
      <c r="H6590" s="361" t="s">
        <v>1400</v>
      </c>
      <c r="I6590" s="359" t="s">
        <v>1385</v>
      </c>
      <c r="J6590" s="358">
        <v>0.81</v>
      </c>
      <c r="K6590" s="359" t="s">
        <v>1391</v>
      </c>
      <c r="L6590" s="359" t="s">
        <v>1392</v>
      </c>
      <c r="M6590" s="368">
        <v>2008</v>
      </c>
      <c r="N6590" s="205">
        <v>42102</v>
      </c>
      <c r="O6590" s="203"/>
    </row>
    <row r="6591" spans="1:15" ht="27.75" hidden="1" customHeight="1" x14ac:dyDescent="0.25">
      <c r="A6591" s="203" t="s">
        <v>2243</v>
      </c>
      <c r="B6591" s="202" t="s">
        <v>2447</v>
      </c>
      <c r="C6591" s="203" t="s">
        <v>1403</v>
      </c>
      <c r="D6591" s="202" t="s">
        <v>1404</v>
      </c>
      <c r="E6591" s="202" t="s">
        <v>1405</v>
      </c>
      <c r="F6591" s="202" t="s">
        <v>475</v>
      </c>
      <c r="G6591" s="253">
        <v>154</v>
      </c>
      <c r="H6591" s="361" t="s">
        <v>1406</v>
      </c>
      <c r="I6591" s="359" t="s">
        <v>1407</v>
      </c>
      <c r="J6591" s="359" t="s">
        <v>1380</v>
      </c>
      <c r="K6591" s="359" t="s">
        <v>22</v>
      </c>
      <c r="L6591" s="359" t="s">
        <v>1408</v>
      </c>
      <c r="M6591" s="368" t="s">
        <v>1407</v>
      </c>
      <c r="N6591" s="205">
        <v>42486</v>
      </c>
      <c r="O6591" s="203"/>
    </row>
    <row r="6592" spans="1:15" ht="27.75" hidden="1" customHeight="1" x14ac:dyDescent="0.25">
      <c r="A6592" s="203" t="s">
        <v>2243</v>
      </c>
      <c r="B6592" s="202" t="s">
        <v>2447</v>
      </c>
      <c r="C6592" s="203" t="s">
        <v>1397</v>
      </c>
      <c r="D6592" s="202" t="s">
        <v>1398</v>
      </c>
      <c r="E6592" s="202" t="s">
        <v>1399</v>
      </c>
      <c r="F6592" s="202" t="s">
        <v>475</v>
      </c>
      <c r="G6592" s="253">
        <v>11.2</v>
      </c>
      <c r="H6592" s="361" t="s">
        <v>1400</v>
      </c>
      <c r="I6592" s="359" t="s">
        <v>1379</v>
      </c>
      <c r="J6592" s="358">
        <v>0.66</v>
      </c>
      <c r="K6592" s="359" t="s">
        <v>1391</v>
      </c>
      <c r="L6592" s="359" t="s">
        <v>1392</v>
      </c>
      <c r="M6592" s="368">
        <v>2010</v>
      </c>
      <c r="N6592" s="207" t="s">
        <v>1401</v>
      </c>
      <c r="O6592" s="203"/>
    </row>
    <row r="6593" spans="1:15" ht="27.75" hidden="1" customHeight="1" x14ac:dyDescent="0.25">
      <c r="A6593" s="203" t="s">
        <v>2243</v>
      </c>
      <c r="B6593" s="202" t="s">
        <v>2447</v>
      </c>
      <c r="C6593" s="203" t="s">
        <v>1397</v>
      </c>
      <c r="D6593" s="202" t="s">
        <v>1398</v>
      </c>
      <c r="E6593" s="202" t="s">
        <v>1399</v>
      </c>
      <c r="F6593" s="202" t="s">
        <v>475</v>
      </c>
      <c r="G6593" s="253">
        <v>3.91</v>
      </c>
      <c r="H6593" s="361" t="s">
        <v>1400</v>
      </c>
      <c r="I6593" s="359" t="s">
        <v>1382</v>
      </c>
      <c r="J6593" s="358">
        <v>0.54</v>
      </c>
      <c r="K6593" s="359" t="s">
        <v>1391</v>
      </c>
      <c r="L6593" s="359" t="s">
        <v>1392</v>
      </c>
      <c r="M6593" s="368">
        <v>2010</v>
      </c>
      <c r="N6593" s="207" t="s">
        <v>1401</v>
      </c>
      <c r="O6593" s="203"/>
    </row>
    <row r="6594" spans="1:15" ht="27.75" hidden="1" customHeight="1" x14ac:dyDescent="0.25">
      <c r="A6594" s="203" t="s">
        <v>2243</v>
      </c>
      <c r="B6594" s="202" t="s">
        <v>2447</v>
      </c>
      <c r="C6594" s="203" t="s">
        <v>1397</v>
      </c>
      <c r="D6594" s="202" t="s">
        <v>1398</v>
      </c>
      <c r="E6594" s="202" t="s">
        <v>1399</v>
      </c>
      <c r="F6594" s="202" t="s">
        <v>475</v>
      </c>
      <c r="G6594" s="253">
        <v>1.1000000000000001</v>
      </c>
      <c r="H6594" s="361" t="s">
        <v>1400</v>
      </c>
      <c r="I6594" s="359" t="s">
        <v>1383</v>
      </c>
      <c r="J6594" s="358">
        <v>0.64</v>
      </c>
      <c r="K6594" s="359" t="s">
        <v>1391</v>
      </c>
      <c r="L6594" s="359" t="s">
        <v>1392</v>
      </c>
      <c r="M6594" s="368">
        <v>2010</v>
      </c>
      <c r="N6594" s="207" t="s">
        <v>1401</v>
      </c>
      <c r="O6594" s="203"/>
    </row>
    <row r="6595" spans="1:15" ht="27.75" hidden="1" customHeight="1" x14ac:dyDescent="0.25">
      <c r="A6595" s="203" t="s">
        <v>2243</v>
      </c>
      <c r="B6595" s="202" t="s">
        <v>2447</v>
      </c>
      <c r="C6595" s="203" t="s">
        <v>1397</v>
      </c>
      <c r="D6595" s="202" t="s">
        <v>1398</v>
      </c>
      <c r="E6595" s="202" t="s">
        <v>1399</v>
      </c>
      <c r="F6595" s="202" t="s">
        <v>475</v>
      </c>
      <c r="G6595" s="253">
        <v>0.161</v>
      </c>
      <c r="H6595" s="361" t="s">
        <v>1400</v>
      </c>
      <c r="I6595" s="359" t="s">
        <v>1384</v>
      </c>
      <c r="J6595" s="359" t="s">
        <v>1402</v>
      </c>
      <c r="K6595" s="359" t="s">
        <v>1391</v>
      </c>
      <c r="L6595" s="359" t="s">
        <v>1392</v>
      </c>
      <c r="M6595" s="368">
        <v>2010</v>
      </c>
      <c r="N6595" s="207" t="s">
        <v>1401</v>
      </c>
      <c r="O6595" s="203"/>
    </row>
    <row r="6596" spans="1:15" ht="27.75" hidden="1" customHeight="1" x14ac:dyDescent="0.25">
      <c r="A6596" s="203" t="s">
        <v>2243</v>
      </c>
      <c r="B6596" s="202" t="s">
        <v>2447</v>
      </c>
      <c r="C6596" s="203" t="s">
        <v>1397</v>
      </c>
      <c r="D6596" s="202" t="s">
        <v>1398</v>
      </c>
      <c r="E6596" s="202" t="s">
        <v>1399</v>
      </c>
      <c r="F6596" s="202" t="s">
        <v>475</v>
      </c>
      <c r="G6596" s="253" t="s">
        <v>515</v>
      </c>
      <c r="H6596" s="361" t="s">
        <v>1400</v>
      </c>
      <c r="I6596" s="359" t="s">
        <v>1385</v>
      </c>
      <c r="J6596" s="359" t="s">
        <v>1402</v>
      </c>
      <c r="K6596" s="359" t="s">
        <v>1391</v>
      </c>
      <c r="L6596" s="359" t="s">
        <v>1392</v>
      </c>
      <c r="M6596" s="368">
        <v>2010</v>
      </c>
      <c r="N6596" s="207" t="s">
        <v>1401</v>
      </c>
      <c r="O6596" s="203"/>
    </row>
    <row r="6597" spans="1:15" ht="27.75" hidden="1" customHeight="1" x14ac:dyDescent="0.25">
      <c r="A6597" s="203" t="s">
        <v>2246</v>
      </c>
      <c r="B6597" s="202" t="s">
        <v>2448</v>
      </c>
      <c r="C6597" s="203" t="s">
        <v>1403</v>
      </c>
      <c r="D6597" s="202" t="s">
        <v>1404</v>
      </c>
      <c r="E6597" s="202" t="s">
        <v>1405</v>
      </c>
      <c r="F6597" s="202" t="s">
        <v>475</v>
      </c>
      <c r="G6597" s="253">
        <v>154</v>
      </c>
      <c r="H6597" s="361" t="s">
        <v>1406</v>
      </c>
      <c r="I6597" s="359" t="s">
        <v>1407</v>
      </c>
      <c r="J6597" s="359" t="s">
        <v>1380</v>
      </c>
      <c r="K6597" s="359" t="s">
        <v>22</v>
      </c>
      <c r="L6597" s="359" t="s">
        <v>1408</v>
      </c>
      <c r="M6597" s="368" t="s">
        <v>1407</v>
      </c>
      <c r="N6597" s="205">
        <v>42486</v>
      </c>
      <c r="O6597" s="203"/>
    </row>
    <row r="6598" spans="1:15" ht="27.75" hidden="1" customHeight="1" x14ac:dyDescent="0.25">
      <c r="A6598" s="203" t="s">
        <v>2247</v>
      </c>
      <c r="B6598" s="202" t="s">
        <v>638</v>
      </c>
      <c r="C6598" s="203" t="s">
        <v>1556</v>
      </c>
      <c r="D6598" s="202" t="s">
        <v>641</v>
      </c>
      <c r="E6598" s="202" t="s">
        <v>1557</v>
      </c>
      <c r="F6598" s="202" t="s">
        <v>475</v>
      </c>
      <c r="G6598" s="253">
        <v>42.2</v>
      </c>
      <c r="H6598" s="361" t="s">
        <v>1414</v>
      </c>
      <c r="I6598" s="359" t="s">
        <v>1407</v>
      </c>
      <c r="J6598" s="358">
        <v>0.3</v>
      </c>
      <c r="K6598" s="359" t="s">
        <v>1113</v>
      </c>
      <c r="L6598" s="359" t="s">
        <v>1392</v>
      </c>
      <c r="M6598" s="368">
        <v>1988</v>
      </c>
      <c r="N6598" s="207" t="s">
        <v>1558</v>
      </c>
      <c r="O6598" s="203"/>
    </row>
    <row r="6599" spans="1:15" ht="27.75" hidden="1" customHeight="1" x14ac:dyDescent="0.25">
      <c r="A6599" s="203" t="s">
        <v>2247</v>
      </c>
      <c r="B6599" s="202" t="s">
        <v>638</v>
      </c>
      <c r="C6599" s="203" t="s">
        <v>1559</v>
      </c>
      <c r="D6599" s="202" t="s">
        <v>2449</v>
      </c>
      <c r="E6599" s="202" t="s">
        <v>2450</v>
      </c>
      <c r="F6599" s="202" t="s">
        <v>505</v>
      </c>
      <c r="G6599" s="253">
        <v>0.19</v>
      </c>
      <c r="H6599" s="361" t="s">
        <v>1390</v>
      </c>
      <c r="I6599" s="359" t="s">
        <v>1379</v>
      </c>
      <c r="J6599" s="274">
        <v>0.71</v>
      </c>
      <c r="K6599" s="359" t="s">
        <v>1391</v>
      </c>
      <c r="L6599" s="359" t="s">
        <v>1392</v>
      </c>
      <c r="M6599" s="368">
        <v>2010</v>
      </c>
      <c r="N6599" s="207">
        <v>43881</v>
      </c>
      <c r="O6599" s="223" t="s">
        <v>1537</v>
      </c>
    </row>
    <row r="6600" spans="1:15" ht="27.75" hidden="1" customHeight="1" x14ac:dyDescent="0.25">
      <c r="A6600" s="203" t="s">
        <v>2247</v>
      </c>
      <c r="B6600" s="202" t="s">
        <v>638</v>
      </c>
      <c r="C6600" s="203" t="s">
        <v>1559</v>
      </c>
      <c r="D6600" s="202" t="s">
        <v>2449</v>
      </c>
      <c r="E6600" s="202" t="s">
        <v>2450</v>
      </c>
      <c r="F6600" s="202" t="s">
        <v>505</v>
      </c>
      <c r="G6600" s="253">
        <v>3.3000000000000002E-2</v>
      </c>
      <c r="H6600" s="361" t="s">
        <v>1390</v>
      </c>
      <c r="I6600" s="359" t="s">
        <v>1382</v>
      </c>
      <c r="J6600" s="274">
        <v>0.71</v>
      </c>
      <c r="K6600" s="359" t="s">
        <v>1391</v>
      </c>
      <c r="L6600" s="359" t="s">
        <v>1392</v>
      </c>
      <c r="M6600" s="368">
        <v>2010</v>
      </c>
      <c r="N6600" s="207">
        <v>43881</v>
      </c>
      <c r="O6600" s="223" t="s">
        <v>1537</v>
      </c>
    </row>
    <row r="6601" spans="1:15" ht="27.75" hidden="1" customHeight="1" x14ac:dyDescent="0.25">
      <c r="A6601" s="203" t="s">
        <v>2247</v>
      </c>
      <c r="B6601" s="202" t="s">
        <v>638</v>
      </c>
      <c r="C6601" s="203" t="s">
        <v>1559</v>
      </c>
      <c r="D6601" s="202" t="s">
        <v>2449</v>
      </c>
      <c r="E6601" s="202" t="s">
        <v>2450</v>
      </c>
      <c r="F6601" s="202" t="s">
        <v>505</v>
      </c>
      <c r="G6601" s="264">
        <v>8.2000000000000007E-3</v>
      </c>
      <c r="H6601" s="361" t="s">
        <v>1390</v>
      </c>
      <c r="I6601" s="359" t="s">
        <v>1383</v>
      </c>
      <c r="J6601" s="274">
        <v>0.71</v>
      </c>
      <c r="K6601" s="359" t="s">
        <v>1391</v>
      </c>
      <c r="L6601" s="359" t="s">
        <v>1392</v>
      </c>
      <c r="M6601" s="368">
        <v>2010</v>
      </c>
      <c r="N6601" s="207">
        <v>43881</v>
      </c>
      <c r="O6601" s="223" t="s">
        <v>1537</v>
      </c>
    </row>
    <row r="6602" spans="1:15" ht="27.75" hidden="1" customHeight="1" x14ac:dyDescent="0.25">
      <c r="A6602" s="203" t="s">
        <v>2247</v>
      </c>
      <c r="B6602" s="202" t="s">
        <v>638</v>
      </c>
      <c r="C6602" s="203" t="s">
        <v>1559</v>
      </c>
      <c r="D6602" s="202" t="s">
        <v>2449</v>
      </c>
      <c r="E6602" s="202" t="s">
        <v>2450</v>
      </c>
      <c r="F6602" s="202" t="s">
        <v>505</v>
      </c>
      <c r="G6602" s="253">
        <v>1E-3</v>
      </c>
      <c r="H6602" s="361" t="s">
        <v>1390</v>
      </c>
      <c r="I6602" s="359" t="s">
        <v>1384</v>
      </c>
      <c r="J6602" s="274">
        <v>0.71</v>
      </c>
      <c r="K6602" s="359" t="s">
        <v>1391</v>
      </c>
      <c r="L6602" s="359" t="s">
        <v>1392</v>
      </c>
      <c r="M6602" s="368">
        <v>2010</v>
      </c>
      <c r="N6602" s="207">
        <v>43881</v>
      </c>
      <c r="O6602" s="223" t="s">
        <v>1537</v>
      </c>
    </row>
    <row r="6603" spans="1:15" ht="27.75" hidden="1" customHeight="1" x14ac:dyDescent="0.25">
      <c r="A6603" s="203" t="s">
        <v>2247</v>
      </c>
      <c r="B6603" s="202" t="s">
        <v>638</v>
      </c>
      <c r="C6603" s="203" t="s">
        <v>1559</v>
      </c>
      <c r="D6603" s="202" t="s">
        <v>2449</v>
      </c>
      <c r="E6603" s="202" t="s">
        <v>2450</v>
      </c>
      <c r="F6603" s="202" t="s">
        <v>505</v>
      </c>
      <c r="G6603" s="253" t="s">
        <v>515</v>
      </c>
      <c r="H6603" s="361" t="s">
        <v>1390</v>
      </c>
      <c r="I6603" s="359" t="s">
        <v>1385</v>
      </c>
      <c r="J6603" s="274">
        <v>0.71</v>
      </c>
      <c r="K6603" s="359" t="s">
        <v>1391</v>
      </c>
      <c r="L6603" s="359" t="s">
        <v>1392</v>
      </c>
      <c r="M6603" s="368">
        <v>2010</v>
      </c>
      <c r="N6603" s="207">
        <v>43881</v>
      </c>
      <c r="O6603" s="223" t="s">
        <v>1537</v>
      </c>
    </row>
    <row r="6604" spans="1:15" ht="27.75" hidden="1" customHeight="1" x14ac:dyDescent="0.25">
      <c r="A6604" s="203" t="s">
        <v>2247</v>
      </c>
      <c r="B6604" s="202" t="s">
        <v>638</v>
      </c>
      <c r="C6604" s="203" t="s">
        <v>1568</v>
      </c>
      <c r="D6604" s="202" t="s">
        <v>1569</v>
      </c>
      <c r="E6604" s="202" t="s">
        <v>1557</v>
      </c>
      <c r="F6604" s="202" t="s">
        <v>475</v>
      </c>
      <c r="G6604" s="253">
        <v>108</v>
      </c>
      <c r="H6604" s="361" t="s">
        <v>1400</v>
      </c>
      <c r="I6604" s="359" t="s">
        <v>1379</v>
      </c>
      <c r="J6604" s="274">
        <v>0.38</v>
      </c>
      <c r="K6604" s="359" t="s">
        <v>1391</v>
      </c>
      <c r="L6604" s="359" t="s">
        <v>1392</v>
      </c>
      <c r="M6604" s="368">
        <v>2010</v>
      </c>
      <c r="N6604" s="205">
        <v>43627</v>
      </c>
      <c r="O6604" s="203" t="s">
        <v>1537</v>
      </c>
    </row>
    <row r="6605" spans="1:15" ht="27.75" hidden="1" customHeight="1" x14ac:dyDescent="0.25">
      <c r="A6605" s="203" t="s">
        <v>2247</v>
      </c>
      <c r="B6605" s="202" t="s">
        <v>638</v>
      </c>
      <c r="C6605" s="203" t="s">
        <v>1568</v>
      </c>
      <c r="D6605" s="202" t="s">
        <v>1569</v>
      </c>
      <c r="E6605" s="202" t="s">
        <v>1557</v>
      </c>
      <c r="F6605" s="202" t="s">
        <v>475</v>
      </c>
      <c r="G6605" s="253">
        <v>21</v>
      </c>
      <c r="H6605" s="361" t="s">
        <v>1400</v>
      </c>
      <c r="I6605" s="359" t="s">
        <v>1382</v>
      </c>
      <c r="J6605" s="274">
        <v>0.38</v>
      </c>
      <c r="K6605" s="359" t="s">
        <v>1391</v>
      </c>
      <c r="L6605" s="359" t="s">
        <v>1392</v>
      </c>
      <c r="M6605" s="368">
        <v>2010</v>
      </c>
      <c r="N6605" s="205">
        <v>43627</v>
      </c>
      <c r="O6605" s="203" t="s">
        <v>1537</v>
      </c>
    </row>
    <row r="6606" spans="1:15" ht="27.75" hidden="1" customHeight="1" x14ac:dyDescent="0.25">
      <c r="A6606" s="203" t="s">
        <v>2247</v>
      </c>
      <c r="B6606" s="202" t="s">
        <v>638</v>
      </c>
      <c r="C6606" s="203" t="s">
        <v>1568</v>
      </c>
      <c r="D6606" s="202" t="s">
        <v>1569</v>
      </c>
      <c r="E6606" s="202" t="s">
        <v>1557</v>
      </c>
      <c r="F6606" s="202" t="s">
        <v>475</v>
      </c>
      <c r="G6606" s="253">
        <v>3.6</v>
      </c>
      <c r="H6606" s="361" t="s">
        <v>1400</v>
      </c>
      <c r="I6606" s="359" t="s">
        <v>1383</v>
      </c>
      <c r="J6606" s="274">
        <v>0.38</v>
      </c>
      <c r="K6606" s="359" t="s">
        <v>1391</v>
      </c>
      <c r="L6606" s="359" t="s">
        <v>1392</v>
      </c>
      <c r="M6606" s="368">
        <v>2010</v>
      </c>
      <c r="N6606" s="205">
        <v>43627</v>
      </c>
      <c r="O6606" s="203" t="s">
        <v>1537</v>
      </c>
    </row>
    <row r="6607" spans="1:15" ht="27.75" hidden="1" customHeight="1" x14ac:dyDescent="0.25">
      <c r="A6607" s="203" t="s">
        <v>2247</v>
      </c>
      <c r="B6607" s="202" t="s">
        <v>638</v>
      </c>
      <c r="C6607" s="203" t="s">
        <v>1568</v>
      </c>
      <c r="D6607" s="202" t="s">
        <v>1569</v>
      </c>
      <c r="E6607" s="202" t="s">
        <v>1557</v>
      </c>
      <c r="F6607" s="202" t="s">
        <v>475</v>
      </c>
      <c r="G6607" s="253">
        <v>0.45</v>
      </c>
      <c r="H6607" s="361" t="s">
        <v>1400</v>
      </c>
      <c r="I6607" s="359" t="s">
        <v>1384</v>
      </c>
      <c r="J6607" s="274">
        <v>0.38</v>
      </c>
      <c r="K6607" s="359" t="s">
        <v>1391</v>
      </c>
      <c r="L6607" s="359" t="s">
        <v>1392</v>
      </c>
      <c r="M6607" s="368">
        <v>2010</v>
      </c>
      <c r="N6607" s="205">
        <v>43627</v>
      </c>
      <c r="O6607" s="203" t="s">
        <v>1537</v>
      </c>
    </row>
    <row r="6608" spans="1:15" ht="27.75" hidden="1" customHeight="1" x14ac:dyDescent="0.25">
      <c r="A6608" s="203" t="s">
        <v>2247</v>
      </c>
      <c r="B6608" s="202" t="s">
        <v>638</v>
      </c>
      <c r="C6608" s="203" t="s">
        <v>1568</v>
      </c>
      <c r="D6608" s="202" t="s">
        <v>1569</v>
      </c>
      <c r="E6608" s="202" t="s">
        <v>1557</v>
      </c>
      <c r="F6608" s="202" t="s">
        <v>475</v>
      </c>
      <c r="G6608" s="253">
        <v>1</v>
      </c>
      <c r="H6608" s="361" t="s">
        <v>1400</v>
      </c>
      <c r="I6608" s="359" t="s">
        <v>1385</v>
      </c>
      <c r="J6608" s="274">
        <v>0.38</v>
      </c>
      <c r="K6608" s="359" t="s">
        <v>1391</v>
      </c>
      <c r="L6608" s="359" t="s">
        <v>1392</v>
      </c>
      <c r="M6608" s="368">
        <v>2010</v>
      </c>
      <c r="N6608" s="205">
        <v>43627</v>
      </c>
      <c r="O6608" s="203" t="s">
        <v>1537</v>
      </c>
    </row>
    <row r="6609" spans="1:15" ht="27.75" hidden="1" customHeight="1" x14ac:dyDescent="0.25">
      <c r="A6609" s="203" t="s">
        <v>2247</v>
      </c>
      <c r="B6609" s="202" t="s">
        <v>638</v>
      </c>
      <c r="C6609" s="203" t="s">
        <v>1403</v>
      </c>
      <c r="D6609" s="202" t="s">
        <v>1404</v>
      </c>
      <c r="E6609" s="202" t="s">
        <v>1405</v>
      </c>
      <c r="F6609" s="202" t="s">
        <v>475</v>
      </c>
      <c r="G6609" s="253">
        <v>154</v>
      </c>
      <c r="H6609" s="361" t="s">
        <v>1406</v>
      </c>
      <c r="I6609" s="359" t="s">
        <v>1407</v>
      </c>
      <c r="J6609" s="359" t="s">
        <v>1380</v>
      </c>
      <c r="K6609" s="359" t="s">
        <v>22</v>
      </c>
      <c r="L6609" s="359" t="s">
        <v>1408</v>
      </c>
      <c r="M6609" s="368" t="s">
        <v>1407</v>
      </c>
      <c r="N6609" s="205">
        <v>42486</v>
      </c>
      <c r="O6609" s="203"/>
    </row>
    <row r="6610" spans="1:15" ht="27.75" hidden="1" customHeight="1" x14ac:dyDescent="0.25">
      <c r="A6610" s="226" t="s">
        <v>2247</v>
      </c>
      <c r="B6610" s="227" t="s">
        <v>638</v>
      </c>
      <c r="C6610" s="226" t="s">
        <v>2568</v>
      </c>
      <c r="D6610" s="269" t="s">
        <v>1569</v>
      </c>
      <c r="E6610" s="269" t="s">
        <v>1557</v>
      </c>
      <c r="F6610" s="269" t="s">
        <v>2574</v>
      </c>
      <c r="G6610" s="373">
        <v>25.54</v>
      </c>
      <c r="H6610" s="225" t="s">
        <v>488</v>
      </c>
      <c r="I6610" s="269" t="s">
        <v>1379</v>
      </c>
      <c r="J6610" s="374">
        <v>0</v>
      </c>
      <c r="K6610" s="269" t="s">
        <v>22</v>
      </c>
      <c r="L6610" s="269" t="s">
        <v>1392</v>
      </c>
      <c r="M6610" s="369">
        <v>2010</v>
      </c>
      <c r="N6610" s="375">
        <v>43873</v>
      </c>
      <c r="O6610" s="226" t="s">
        <v>2569</v>
      </c>
    </row>
    <row r="6611" spans="1:15" ht="27.75" hidden="1" customHeight="1" x14ac:dyDescent="0.25">
      <c r="A6611" s="226" t="s">
        <v>2247</v>
      </c>
      <c r="B6611" s="227" t="s">
        <v>638</v>
      </c>
      <c r="C6611" s="226" t="s">
        <v>2568</v>
      </c>
      <c r="D6611" s="269" t="s">
        <v>1569</v>
      </c>
      <c r="E6611" s="269" t="s">
        <v>1557</v>
      </c>
      <c r="F6611" s="269" t="s">
        <v>2574</v>
      </c>
      <c r="G6611" s="373">
        <v>9.4700000000000006</v>
      </c>
      <c r="H6611" s="225" t="s">
        <v>488</v>
      </c>
      <c r="I6611" s="269" t="s">
        <v>1382</v>
      </c>
      <c r="J6611" s="374">
        <v>0</v>
      </c>
      <c r="K6611" s="269" t="s">
        <v>22</v>
      </c>
      <c r="L6611" s="269" t="s">
        <v>1392</v>
      </c>
      <c r="M6611" s="369">
        <v>2010</v>
      </c>
      <c r="N6611" s="375">
        <v>43873</v>
      </c>
      <c r="O6611" s="226" t="s">
        <v>2569</v>
      </c>
    </row>
    <row r="6612" spans="1:15" ht="27.75" hidden="1" customHeight="1" x14ac:dyDescent="0.25">
      <c r="A6612" s="226" t="s">
        <v>2247</v>
      </c>
      <c r="B6612" s="227" t="s">
        <v>638</v>
      </c>
      <c r="C6612" s="226" t="s">
        <v>2568</v>
      </c>
      <c r="D6612" s="269" t="s">
        <v>1569</v>
      </c>
      <c r="E6612" s="269" t="s">
        <v>1557</v>
      </c>
      <c r="F6612" s="269" t="s">
        <v>2574</v>
      </c>
      <c r="G6612" s="373">
        <v>3.82</v>
      </c>
      <c r="H6612" s="225" t="s">
        <v>488</v>
      </c>
      <c r="I6612" s="269" t="s">
        <v>1383</v>
      </c>
      <c r="J6612" s="374">
        <v>0</v>
      </c>
      <c r="K6612" s="269" t="s">
        <v>22</v>
      </c>
      <c r="L6612" s="269" t="s">
        <v>1392</v>
      </c>
      <c r="M6612" s="369">
        <v>2010</v>
      </c>
      <c r="N6612" s="375">
        <v>43873</v>
      </c>
      <c r="O6612" s="226" t="s">
        <v>2569</v>
      </c>
    </row>
    <row r="6613" spans="1:15" ht="27.75" hidden="1" customHeight="1" x14ac:dyDescent="0.25">
      <c r="A6613" s="226" t="s">
        <v>2247</v>
      </c>
      <c r="B6613" s="227" t="s">
        <v>638</v>
      </c>
      <c r="C6613" s="226" t="s">
        <v>2568</v>
      </c>
      <c r="D6613" s="269" t="s">
        <v>1569</v>
      </c>
      <c r="E6613" s="269" t="s">
        <v>1557</v>
      </c>
      <c r="F6613" s="269" t="s">
        <v>2574</v>
      </c>
      <c r="G6613" s="373">
        <v>1.74</v>
      </c>
      <c r="H6613" s="225" t="s">
        <v>488</v>
      </c>
      <c r="I6613" s="372" t="s">
        <v>1384</v>
      </c>
      <c r="J6613" s="374">
        <v>0</v>
      </c>
      <c r="K6613" s="269" t="s">
        <v>22</v>
      </c>
      <c r="L6613" s="269" t="s">
        <v>1392</v>
      </c>
      <c r="M6613" s="369">
        <v>2010</v>
      </c>
      <c r="N6613" s="375">
        <v>43873</v>
      </c>
      <c r="O6613" s="226" t="s">
        <v>2569</v>
      </c>
    </row>
    <row r="6614" spans="1:15" ht="27.75" hidden="1" customHeight="1" x14ac:dyDescent="0.25">
      <c r="A6614" s="226" t="s">
        <v>2247</v>
      </c>
      <c r="B6614" s="227" t="s">
        <v>638</v>
      </c>
      <c r="C6614" s="226" t="s">
        <v>2568</v>
      </c>
      <c r="D6614" s="269" t="s">
        <v>1569</v>
      </c>
      <c r="E6614" s="269" t="s">
        <v>1557</v>
      </c>
      <c r="F6614" s="269" t="s">
        <v>2574</v>
      </c>
      <c r="G6614" s="373">
        <v>0.84</v>
      </c>
      <c r="H6614" s="225" t="s">
        <v>488</v>
      </c>
      <c r="I6614" s="372" t="s">
        <v>1385</v>
      </c>
      <c r="J6614" s="374">
        <v>0</v>
      </c>
      <c r="K6614" s="269" t="s">
        <v>22</v>
      </c>
      <c r="L6614" s="269" t="s">
        <v>1392</v>
      </c>
      <c r="M6614" s="369">
        <v>2010</v>
      </c>
      <c r="N6614" s="375">
        <v>43873</v>
      </c>
      <c r="O6614" s="226" t="s">
        <v>2569</v>
      </c>
    </row>
    <row r="6615" spans="1:15" ht="27.75" hidden="1" customHeight="1" x14ac:dyDescent="0.25">
      <c r="A6615" s="226" t="s">
        <v>2247</v>
      </c>
      <c r="B6615" s="227" t="s">
        <v>638</v>
      </c>
      <c r="C6615" s="226" t="s">
        <v>2568</v>
      </c>
      <c r="D6615" s="269" t="s">
        <v>641</v>
      </c>
      <c r="E6615" s="372" t="s">
        <v>1557</v>
      </c>
      <c r="F6615" s="269" t="s">
        <v>475</v>
      </c>
      <c r="G6615" s="373">
        <v>119.2</v>
      </c>
      <c r="H6615" s="225" t="s">
        <v>488</v>
      </c>
      <c r="I6615" s="269" t="s">
        <v>1379</v>
      </c>
      <c r="J6615" s="374">
        <v>0</v>
      </c>
      <c r="K6615" s="269" t="s">
        <v>22</v>
      </c>
      <c r="L6615" s="269" t="s">
        <v>1392</v>
      </c>
      <c r="M6615" s="369">
        <v>2010</v>
      </c>
      <c r="N6615" s="375">
        <v>43873</v>
      </c>
      <c r="O6615" s="226" t="s">
        <v>2569</v>
      </c>
    </row>
    <row r="6616" spans="1:15" ht="27.75" hidden="1" customHeight="1" x14ac:dyDescent="0.25">
      <c r="A6616" s="226" t="s">
        <v>2247</v>
      </c>
      <c r="B6616" s="227" t="s">
        <v>638</v>
      </c>
      <c r="C6616" s="226" t="s">
        <v>2568</v>
      </c>
      <c r="D6616" s="269" t="s">
        <v>641</v>
      </c>
      <c r="E6616" s="372" t="s">
        <v>1557</v>
      </c>
      <c r="F6616" s="269" t="s">
        <v>475</v>
      </c>
      <c r="G6616" s="373">
        <v>44.21</v>
      </c>
      <c r="H6616" s="225" t="s">
        <v>488</v>
      </c>
      <c r="I6616" s="269" t="s">
        <v>1382</v>
      </c>
      <c r="J6616" s="374">
        <v>0</v>
      </c>
      <c r="K6616" s="269" t="s">
        <v>22</v>
      </c>
      <c r="L6616" s="269" t="s">
        <v>1392</v>
      </c>
      <c r="M6616" s="369">
        <v>2010</v>
      </c>
      <c r="N6616" s="375">
        <v>43873</v>
      </c>
      <c r="O6616" s="226" t="s">
        <v>2569</v>
      </c>
    </row>
    <row r="6617" spans="1:15" ht="27.75" hidden="1" customHeight="1" x14ac:dyDescent="0.25">
      <c r="A6617" s="226" t="s">
        <v>2247</v>
      </c>
      <c r="B6617" s="227" t="s">
        <v>638</v>
      </c>
      <c r="C6617" s="226" t="s">
        <v>2568</v>
      </c>
      <c r="D6617" s="269" t="s">
        <v>641</v>
      </c>
      <c r="E6617" s="372" t="s">
        <v>1557</v>
      </c>
      <c r="F6617" s="269" t="s">
        <v>475</v>
      </c>
      <c r="G6617" s="373">
        <v>17.829999999999998</v>
      </c>
      <c r="H6617" s="225" t="s">
        <v>488</v>
      </c>
      <c r="I6617" s="269" t="s">
        <v>1383</v>
      </c>
      <c r="J6617" s="374">
        <v>0</v>
      </c>
      <c r="K6617" s="269" t="s">
        <v>22</v>
      </c>
      <c r="L6617" s="269" t="s">
        <v>1392</v>
      </c>
      <c r="M6617" s="369">
        <v>2010</v>
      </c>
      <c r="N6617" s="375">
        <v>43873</v>
      </c>
      <c r="O6617" s="226" t="s">
        <v>2569</v>
      </c>
    </row>
    <row r="6618" spans="1:15" ht="27.75" hidden="1" customHeight="1" x14ac:dyDescent="0.25">
      <c r="A6618" s="226" t="s">
        <v>2247</v>
      </c>
      <c r="B6618" s="227" t="s">
        <v>638</v>
      </c>
      <c r="C6618" s="226" t="s">
        <v>2568</v>
      </c>
      <c r="D6618" s="269" t="s">
        <v>641</v>
      </c>
      <c r="E6618" s="372" t="s">
        <v>1557</v>
      </c>
      <c r="F6618" s="269" t="s">
        <v>475</v>
      </c>
      <c r="G6618" s="373">
        <v>8.1199999999999992</v>
      </c>
      <c r="H6618" s="225" t="s">
        <v>488</v>
      </c>
      <c r="I6618" s="372" t="s">
        <v>1384</v>
      </c>
      <c r="J6618" s="374">
        <v>0</v>
      </c>
      <c r="K6618" s="269" t="s">
        <v>22</v>
      </c>
      <c r="L6618" s="269" t="s">
        <v>1392</v>
      </c>
      <c r="M6618" s="369">
        <v>2010</v>
      </c>
      <c r="N6618" s="375">
        <v>43873</v>
      </c>
      <c r="O6618" s="226" t="s">
        <v>2569</v>
      </c>
    </row>
    <row r="6619" spans="1:15" ht="27.75" hidden="1" customHeight="1" x14ac:dyDescent="0.25">
      <c r="A6619" s="226" t="s">
        <v>2247</v>
      </c>
      <c r="B6619" s="227" t="s">
        <v>638</v>
      </c>
      <c r="C6619" s="226" t="s">
        <v>2568</v>
      </c>
      <c r="D6619" s="269" t="s">
        <v>641</v>
      </c>
      <c r="E6619" s="372" t="s">
        <v>1557</v>
      </c>
      <c r="F6619" s="269" t="s">
        <v>475</v>
      </c>
      <c r="G6619" s="373">
        <v>3.9</v>
      </c>
      <c r="H6619" s="225" t="s">
        <v>488</v>
      </c>
      <c r="I6619" s="372" t="s">
        <v>1385</v>
      </c>
      <c r="J6619" s="374">
        <v>0</v>
      </c>
      <c r="K6619" s="269" t="s">
        <v>22</v>
      </c>
      <c r="L6619" s="269" t="s">
        <v>1392</v>
      </c>
      <c r="M6619" s="369">
        <v>2010</v>
      </c>
      <c r="N6619" s="375">
        <v>43873</v>
      </c>
      <c r="O6619" s="226" t="s">
        <v>2569</v>
      </c>
    </row>
    <row r="6620" spans="1:15" ht="27.75" hidden="1" customHeight="1" x14ac:dyDescent="0.25">
      <c r="A6620" s="226" t="s">
        <v>2247</v>
      </c>
      <c r="B6620" s="227" t="s">
        <v>638</v>
      </c>
      <c r="C6620" s="226" t="s">
        <v>2568</v>
      </c>
      <c r="D6620" s="269" t="s">
        <v>643</v>
      </c>
      <c r="E6620" s="372" t="s">
        <v>1557</v>
      </c>
      <c r="F6620" s="269" t="s">
        <v>475</v>
      </c>
      <c r="G6620" s="373">
        <v>45.77</v>
      </c>
      <c r="H6620" s="225" t="s">
        <v>488</v>
      </c>
      <c r="I6620" s="372" t="s">
        <v>1379</v>
      </c>
      <c r="J6620" s="374">
        <v>0</v>
      </c>
      <c r="K6620" s="269" t="s">
        <v>22</v>
      </c>
      <c r="L6620" s="269" t="s">
        <v>1392</v>
      </c>
      <c r="M6620" s="369">
        <v>2010</v>
      </c>
      <c r="N6620" s="375">
        <v>43873</v>
      </c>
      <c r="O6620" s="226" t="s">
        <v>2569</v>
      </c>
    </row>
    <row r="6621" spans="1:15" ht="27.75" hidden="1" customHeight="1" x14ac:dyDescent="0.25">
      <c r="A6621" s="226" t="s">
        <v>2247</v>
      </c>
      <c r="B6621" s="227" t="s">
        <v>638</v>
      </c>
      <c r="C6621" s="226" t="s">
        <v>2568</v>
      </c>
      <c r="D6621" s="269" t="s">
        <v>643</v>
      </c>
      <c r="E6621" s="372" t="s">
        <v>1557</v>
      </c>
      <c r="F6621" s="269" t="s">
        <v>475</v>
      </c>
      <c r="G6621" s="373">
        <v>16.98</v>
      </c>
      <c r="H6621" s="225" t="s">
        <v>488</v>
      </c>
      <c r="I6621" s="372" t="s">
        <v>1382</v>
      </c>
      <c r="J6621" s="374">
        <v>0</v>
      </c>
      <c r="K6621" s="269" t="s">
        <v>22</v>
      </c>
      <c r="L6621" s="269" t="s">
        <v>1392</v>
      </c>
      <c r="M6621" s="369">
        <v>2010</v>
      </c>
      <c r="N6621" s="375">
        <v>43873</v>
      </c>
      <c r="O6621" s="226" t="s">
        <v>2569</v>
      </c>
    </row>
    <row r="6622" spans="1:15" ht="27.75" hidden="1" customHeight="1" x14ac:dyDescent="0.25">
      <c r="A6622" s="226" t="s">
        <v>2247</v>
      </c>
      <c r="B6622" s="227" t="s">
        <v>638</v>
      </c>
      <c r="C6622" s="226" t="s">
        <v>2568</v>
      </c>
      <c r="D6622" s="269" t="s">
        <v>643</v>
      </c>
      <c r="E6622" s="372" t="s">
        <v>1557</v>
      </c>
      <c r="F6622" s="269" t="s">
        <v>475</v>
      </c>
      <c r="G6622" s="373">
        <v>6.85</v>
      </c>
      <c r="H6622" s="225" t="s">
        <v>488</v>
      </c>
      <c r="I6622" s="372" t="s">
        <v>1383</v>
      </c>
      <c r="J6622" s="374">
        <v>0</v>
      </c>
      <c r="K6622" s="269" t="s">
        <v>22</v>
      </c>
      <c r="L6622" s="269" t="s">
        <v>1392</v>
      </c>
      <c r="M6622" s="369">
        <v>2010</v>
      </c>
      <c r="N6622" s="375">
        <v>43873</v>
      </c>
      <c r="O6622" s="226" t="s">
        <v>2569</v>
      </c>
    </row>
    <row r="6623" spans="1:15" ht="27.75" hidden="1" customHeight="1" x14ac:dyDescent="0.25">
      <c r="A6623" s="226" t="s">
        <v>2247</v>
      </c>
      <c r="B6623" s="227" t="s">
        <v>638</v>
      </c>
      <c r="C6623" s="226" t="s">
        <v>2568</v>
      </c>
      <c r="D6623" s="269" t="s">
        <v>643</v>
      </c>
      <c r="E6623" s="372" t="s">
        <v>1557</v>
      </c>
      <c r="F6623" s="269" t="s">
        <v>475</v>
      </c>
      <c r="G6623" s="373">
        <v>3.12</v>
      </c>
      <c r="H6623" s="225" t="s">
        <v>488</v>
      </c>
      <c r="I6623" s="372" t="s">
        <v>1384</v>
      </c>
      <c r="J6623" s="374">
        <v>0</v>
      </c>
      <c r="K6623" s="269" t="s">
        <v>22</v>
      </c>
      <c r="L6623" s="269" t="s">
        <v>1392</v>
      </c>
      <c r="M6623" s="369">
        <v>2010</v>
      </c>
      <c r="N6623" s="375">
        <v>43873</v>
      </c>
      <c r="O6623" s="226" t="s">
        <v>2569</v>
      </c>
    </row>
    <row r="6624" spans="1:15" ht="27.75" hidden="1" customHeight="1" x14ac:dyDescent="0.25">
      <c r="A6624" s="226" t="s">
        <v>2247</v>
      </c>
      <c r="B6624" s="227" t="s">
        <v>638</v>
      </c>
      <c r="C6624" s="226" t="s">
        <v>2568</v>
      </c>
      <c r="D6624" s="269" t="s">
        <v>643</v>
      </c>
      <c r="E6624" s="372" t="s">
        <v>1557</v>
      </c>
      <c r="F6624" s="269" t="s">
        <v>475</v>
      </c>
      <c r="G6624" s="373">
        <v>1.5</v>
      </c>
      <c r="H6624" s="225" t="s">
        <v>488</v>
      </c>
      <c r="I6624" s="372" t="s">
        <v>1385</v>
      </c>
      <c r="J6624" s="374">
        <v>0</v>
      </c>
      <c r="K6624" s="269" t="s">
        <v>22</v>
      </c>
      <c r="L6624" s="269" t="s">
        <v>1392</v>
      </c>
      <c r="M6624" s="369">
        <v>2010</v>
      </c>
      <c r="N6624" s="375">
        <v>43873</v>
      </c>
      <c r="O6624" s="226" t="s">
        <v>2569</v>
      </c>
    </row>
    <row r="6625" spans="1:15" ht="27.75" hidden="1" customHeight="1" x14ac:dyDescent="0.25">
      <c r="A6625" s="129" t="s">
        <v>2247</v>
      </c>
      <c r="B6625" s="269" t="s">
        <v>638</v>
      </c>
      <c r="C6625" s="226" t="s">
        <v>2568</v>
      </c>
      <c r="D6625" s="269" t="s">
        <v>2590</v>
      </c>
      <c r="E6625" s="372" t="s">
        <v>1557</v>
      </c>
      <c r="F6625" s="269" t="s">
        <v>475</v>
      </c>
      <c r="G6625" s="373">
        <v>26.38</v>
      </c>
      <c r="H6625" s="225" t="s">
        <v>488</v>
      </c>
      <c r="I6625" s="269" t="s">
        <v>1379</v>
      </c>
      <c r="J6625" s="374">
        <v>0</v>
      </c>
      <c r="K6625" s="269" t="s">
        <v>22</v>
      </c>
      <c r="L6625" s="269" t="s">
        <v>1392</v>
      </c>
      <c r="M6625" s="369">
        <v>2010</v>
      </c>
      <c r="N6625" s="375">
        <v>43873</v>
      </c>
      <c r="O6625" s="226" t="s">
        <v>2569</v>
      </c>
    </row>
    <row r="6626" spans="1:15" ht="27.75" hidden="1" customHeight="1" x14ac:dyDescent="0.25">
      <c r="A6626" s="129" t="s">
        <v>2247</v>
      </c>
      <c r="B6626" s="269" t="s">
        <v>638</v>
      </c>
      <c r="C6626" s="226" t="s">
        <v>2568</v>
      </c>
      <c r="D6626" s="269" t="s">
        <v>2590</v>
      </c>
      <c r="E6626" s="372" t="s">
        <v>1557</v>
      </c>
      <c r="F6626" s="269" t="s">
        <v>475</v>
      </c>
      <c r="G6626" s="373">
        <v>9.7799999999999994</v>
      </c>
      <c r="H6626" s="225" t="s">
        <v>488</v>
      </c>
      <c r="I6626" s="269" t="s">
        <v>1382</v>
      </c>
      <c r="J6626" s="374">
        <v>0</v>
      </c>
      <c r="K6626" s="269" t="s">
        <v>22</v>
      </c>
      <c r="L6626" s="269" t="s">
        <v>1392</v>
      </c>
      <c r="M6626" s="369">
        <v>2010</v>
      </c>
      <c r="N6626" s="375">
        <v>43873</v>
      </c>
      <c r="O6626" s="226" t="s">
        <v>2569</v>
      </c>
    </row>
    <row r="6627" spans="1:15" ht="27.75" hidden="1" customHeight="1" x14ac:dyDescent="0.25">
      <c r="A6627" s="129" t="s">
        <v>2247</v>
      </c>
      <c r="B6627" s="269" t="s">
        <v>638</v>
      </c>
      <c r="C6627" s="226" t="s">
        <v>2568</v>
      </c>
      <c r="D6627" s="269" t="s">
        <v>2590</v>
      </c>
      <c r="E6627" s="372" t="s">
        <v>1557</v>
      </c>
      <c r="F6627" s="269" t="s">
        <v>475</v>
      </c>
      <c r="G6627" s="373">
        <v>3.95</v>
      </c>
      <c r="H6627" s="225" t="s">
        <v>488</v>
      </c>
      <c r="I6627" s="269" t="s">
        <v>1383</v>
      </c>
      <c r="J6627" s="374">
        <v>0</v>
      </c>
      <c r="K6627" s="269" t="s">
        <v>22</v>
      </c>
      <c r="L6627" s="269" t="s">
        <v>1392</v>
      </c>
      <c r="M6627" s="369">
        <v>2010</v>
      </c>
      <c r="N6627" s="375">
        <v>43873</v>
      </c>
      <c r="O6627" s="226" t="s">
        <v>2569</v>
      </c>
    </row>
    <row r="6628" spans="1:15" ht="27.75" hidden="1" customHeight="1" x14ac:dyDescent="0.25">
      <c r="A6628" s="129" t="s">
        <v>2247</v>
      </c>
      <c r="B6628" s="269" t="s">
        <v>638</v>
      </c>
      <c r="C6628" s="226" t="s">
        <v>2568</v>
      </c>
      <c r="D6628" s="269" t="s">
        <v>2590</v>
      </c>
      <c r="E6628" s="372" t="s">
        <v>1557</v>
      </c>
      <c r="F6628" s="269" t="s">
        <v>475</v>
      </c>
      <c r="G6628" s="373">
        <v>1.8</v>
      </c>
      <c r="H6628" s="225" t="s">
        <v>488</v>
      </c>
      <c r="I6628" s="372" t="s">
        <v>1384</v>
      </c>
      <c r="J6628" s="374">
        <v>0</v>
      </c>
      <c r="K6628" s="269" t="s">
        <v>22</v>
      </c>
      <c r="L6628" s="269" t="s">
        <v>1392</v>
      </c>
      <c r="M6628" s="369">
        <v>2010</v>
      </c>
      <c r="N6628" s="375">
        <v>43873</v>
      </c>
      <c r="O6628" s="226" t="s">
        <v>2569</v>
      </c>
    </row>
    <row r="6629" spans="1:15" ht="27.75" hidden="1" customHeight="1" x14ac:dyDescent="0.25">
      <c r="A6629" s="129" t="s">
        <v>2247</v>
      </c>
      <c r="B6629" s="269" t="s">
        <v>638</v>
      </c>
      <c r="C6629" s="226" t="s">
        <v>2568</v>
      </c>
      <c r="D6629" s="269" t="s">
        <v>2590</v>
      </c>
      <c r="E6629" s="372" t="s">
        <v>1557</v>
      </c>
      <c r="F6629" s="269" t="s">
        <v>475</v>
      </c>
      <c r="G6629" s="373">
        <v>0.86</v>
      </c>
      <c r="H6629" s="225" t="s">
        <v>488</v>
      </c>
      <c r="I6629" s="372" t="s">
        <v>1385</v>
      </c>
      <c r="J6629" s="374">
        <v>0</v>
      </c>
      <c r="K6629" s="269" t="s">
        <v>22</v>
      </c>
      <c r="L6629" s="269" t="s">
        <v>1392</v>
      </c>
      <c r="M6629" s="369">
        <v>2010</v>
      </c>
      <c r="N6629" s="375">
        <v>43873</v>
      </c>
      <c r="O6629" s="226" t="s">
        <v>2569</v>
      </c>
    </row>
    <row r="6630" spans="1:15" ht="27.75" hidden="1" customHeight="1" x14ac:dyDescent="0.25">
      <c r="A6630" s="129" t="s">
        <v>2247</v>
      </c>
      <c r="B6630" s="269" t="s">
        <v>638</v>
      </c>
      <c r="C6630" s="226" t="s">
        <v>2568</v>
      </c>
      <c r="D6630" s="269" t="s">
        <v>1634</v>
      </c>
      <c r="E6630" s="372" t="s">
        <v>1557</v>
      </c>
      <c r="F6630" s="269" t="s">
        <v>475</v>
      </c>
      <c r="G6630" s="373">
        <v>30.27</v>
      </c>
      <c r="H6630" s="225" t="s">
        <v>488</v>
      </c>
      <c r="I6630" s="269" t="s">
        <v>1379</v>
      </c>
      <c r="J6630" s="374">
        <v>0</v>
      </c>
      <c r="K6630" s="269" t="s">
        <v>22</v>
      </c>
      <c r="L6630" s="269" t="s">
        <v>1392</v>
      </c>
      <c r="M6630" s="369">
        <v>2010</v>
      </c>
      <c r="N6630" s="375">
        <v>43873</v>
      </c>
      <c r="O6630" s="226" t="s">
        <v>2569</v>
      </c>
    </row>
    <row r="6631" spans="1:15" ht="27.75" hidden="1" customHeight="1" x14ac:dyDescent="0.25">
      <c r="A6631" s="129" t="s">
        <v>2247</v>
      </c>
      <c r="B6631" s="269" t="s">
        <v>638</v>
      </c>
      <c r="C6631" s="226" t="s">
        <v>2568</v>
      </c>
      <c r="D6631" s="269" t="s">
        <v>1634</v>
      </c>
      <c r="E6631" s="372" t="s">
        <v>1557</v>
      </c>
      <c r="F6631" s="269" t="s">
        <v>475</v>
      </c>
      <c r="G6631" s="373">
        <v>11.23</v>
      </c>
      <c r="H6631" s="225" t="s">
        <v>488</v>
      </c>
      <c r="I6631" s="269" t="s">
        <v>1382</v>
      </c>
      <c r="J6631" s="374">
        <v>0</v>
      </c>
      <c r="K6631" s="269" t="s">
        <v>22</v>
      </c>
      <c r="L6631" s="269" t="s">
        <v>1392</v>
      </c>
      <c r="M6631" s="369">
        <v>2010</v>
      </c>
      <c r="N6631" s="375">
        <v>43873</v>
      </c>
      <c r="O6631" s="226" t="s">
        <v>2569</v>
      </c>
    </row>
    <row r="6632" spans="1:15" ht="27.75" hidden="1" customHeight="1" x14ac:dyDescent="0.25">
      <c r="A6632" s="129" t="s">
        <v>2247</v>
      </c>
      <c r="B6632" s="269" t="s">
        <v>638</v>
      </c>
      <c r="C6632" s="226" t="s">
        <v>2568</v>
      </c>
      <c r="D6632" s="269" t="s">
        <v>1634</v>
      </c>
      <c r="E6632" s="372" t="s">
        <v>1557</v>
      </c>
      <c r="F6632" s="269" t="s">
        <v>475</v>
      </c>
      <c r="G6632" s="373">
        <v>4.53</v>
      </c>
      <c r="H6632" s="225" t="s">
        <v>488</v>
      </c>
      <c r="I6632" s="269" t="s">
        <v>1383</v>
      </c>
      <c r="J6632" s="374">
        <v>0</v>
      </c>
      <c r="K6632" s="269" t="s">
        <v>22</v>
      </c>
      <c r="L6632" s="269" t="s">
        <v>1392</v>
      </c>
      <c r="M6632" s="369">
        <v>2010</v>
      </c>
      <c r="N6632" s="375">
        <v>43873</v>
      </c>
      <c r="O6632" s="226" t="s">
        <v>2569</v>
      </c>
    </row>
    <row r="6633" spans="1:15" ht="27.75" hidden="1" customHeight="1" x14ac:dyDescent="0.25">
      <c r="A6633" s="129" t="s">
        <v>2247</v>
      </c>
      <c r="B6633" s="269" t="s">
        <v>638</v>
      </c>
      <c r="C6633" s="226" t="s">
        <v>2568</v>
      </c>
      <c r="D6633" s="269" t="s">
        <v>1634</v>
      </c>
      <c r="E6633" s="372" t="s">
        <v>1557</v>
      </c>
      <c r="F6633" s="269" t="s">
        <v>475</v>
      </c>
      <c r="G6633" s="373">
        <v>2.06</v>
      </c>
      <c r="H6633" s="225" t="s">
        <v>488</v>
      </c>
      <c r="I6633" s="372" t="s">
        <v>1384</v>
      </c>
      <c r="J6633" s="374">
        <v>0</v>
      </c>
      <c r="K6633" s="269" t="s">
        <v>22</v>
      </c>
      <c r="L6633" s="269" t="s">
        <v>1392</v>
      </c>
      <c r="M6633" s="369">
        <v>2010</v>
      </c>
      <c r="N6633" s="375">
        <v>43873</v>
      </c>
      <c r="O6633" s="226" t="s">
        <v>2569</v>
      </c>
    </row>
    <row r="6634" spans="1:15" ht="27.75" hidden="1" customHeight="1" x14ac:dyDescent="0.25">
      <c r="A6634" s="129" t="s">
        <v>2247</v>
      </c>
      <c r="B6634" s="269" t="s">
        <v>638</v>
      </c>
      <c r="C6634" s="226" t="s">
        <v>2568</v>
      </c>
      <c r="D6634" s="269" t="s">
        <v>1634</v>
      </c>
      <c r="E6634" s="372" t="s">
        <v>1557</v>
      </c>
      <c r="F6634" s="269" t="s">
        <v>475</v>
      </c>
      <c r="G6634" s="373">
        <v>0.99</v>
      </c>
      <c r="H6634" s="225" t="s">
        <v>488</v>
      </c>
      <c r="I6634" s="372" t="s">
        <v>1385</v>
      </c>
      <c r="J6634" s="374">
        <v>0</v>
      </c>
      <c r="K6634" s="269" t="s">
        <v>22</v>
      </c>
      <c r="L6634" s="269" t="s">
        <v>1392</v>
      </c>
      <c r="M6634" s="369">
        <v>2010</v>
      </c>
      <c r="N6634" s="375">
        <v>43873</v>
      </c>
      <c r="O6634" s="226" t="s">
        <v>2569</v>
      </c>
    </row>
    <row r="6635" spans="1:15" ht="27.75" hidden="1" customHeight="1" x14ac:dyDescent="0.25">
      <c r="A6635" s="203" t="s">
        <v>2224</v>
      </c>
      <c r="B6635" s="202" t="s">
        <v>2439</v>
      </c>
      <c r="C6635" s="203" t="s">
        <v>1403</v>
      </c>
      <c r="D6635" s="202" t="s">
        <v>1404</v>
      </c>
      <c r="E6635" s="202" t="s">
        <v>1405</v>
      </c>
      <c r="F6635" s="202" t="s">
        <v>475</v>
      </c>
      <c r="G6635" s="253">
        <v>154</v>
      </c>
      <c r="H6635" s="361" t="s">
        <v>1406</v>
      </c>
      <c r="I6635" s="359" t="s">
        <v>1407</v>
      </c>
      <c r="J6635" s="208">
        <v>0</v>
      </c>
      <c r="K6635" s="359" t="s">
        <v>22</v>
      </c>
      <c r="L6635" s="359" t="s">
        <v>1408</v>
      </c>
      <c r="M6635" s="368" t="s">
        <v>1407</v>
      </c>
      <c r="N6635" s="205">
        <v>42486</v>
      </c>
      <c r="O6635" s="203"/>
    </row>
    <row r="6636" spans="1:15" ht="27.75" hidden="1" customHeight="1" x14ac:dyDescent="0.25">
      <c r="A6636" s="203" t="s">
        <v>2224</v>
      </c>
      <c r="B6636" s="202" t="s">
        <v>2439</v>
      </c>
      <c r="C6636" s="203" t="s">
        <v>1397</v>
      </c>
      <c r="D6636" s="202" t="s">
        <v>2038</v>
      </c>
      <c r="E6636" s="202" t="s">
        <v>2039</v>
      </c>
      <c r="F6636" s="202" t="s">
        <v>475</v>
      </c>
      <c r="G6636" s="253">
        <v>9.4600000000000009</v>
      </c>
      <c r="H6636" s="361" t="s">
        <v>1400</v>
      </c>
      <c r="I6636" s="359" t="s">
        <v>1379</v>
      </c>
      <c r="J6636" s="358">
        <v>0.56999999999999995</v>
      </c>
      <c r="K6636" s="359" t="s">
        <v>1391</v>
      </c>
      <c r="L6636" s="359" t="s">
        <v>1392</v>
      </c>
      <c r="M6636" s="368">
        <v>2010</v>
      </c>
      <c r="N6636" s="207" t="s">
        <v>1401</v>
      </c>
      <c r="O6636" s="203"/>
    </row>
    <row r="6637" spans="1:15" ht="27.75" hidden="1" customHeight="1" x14ac:dyDescent="0.25">
      <c r="A6637" s="203" t="s">
        <v>2224</v>
      </c>
      <c r="B6637" s="202" t="s">
        <v>2439</v>
      </c>
      <c r="C6637" s="203" t="s">
        <v>1397</v>
      </c>
      <c r="D6637" s="202" t="s">
        <v>2038</v>
      </c>
      <c r="E6637" s="202" t="s">
        <v>2039</v>
      </c>
      <c r="F6637" s="202" t="s">
        <v>475</v>
      </c>
      <c r="G6637" s="253">
        <v>4.59</v>
      </c>
      <c r="H6637" s="361" t="s">
        <v>1400</v>
      </c>
      <c r="I6637" s="359" t="s">
        <v>1382</v>
      </c>
      <c r="J6637" s="358">
        <v>0.56000000000000005</v>
      </c>
      <c r="K6637" s="359" t="s">
        <v>1391</v>
      </c>
      <c r="L6637" s="359" t="s">
        <v>1392</v>
      </c>
      <c r="M6637" s="368">
        <v>2010</v>
      </c>
      <c r="N6637" s="207" t="s">
        <v>1401</v>
      </c>
      <c r="O6637" s="203"/>
    </row>
    <row r="6638" spans="1:15" ht="27.75" hidden="1" customHeight="1" x14ac:dyDescent="0.25">
      <c r="A6638" s="203" t="s">
        <v>2224</v>
      </c>
      <c r="B6638" s="202" t="s">
        <v>2439</v>
      </c>
      <c r="C6638" s="203" t="s">
        <v>1397</v>
      </c>
      <c r="D6638" s="202" t="s">
        <v>2038</v>
      </c>
      <c r="E6638" s="202" t="s">
        <v>2039</v>
      </c>
      <c r="F6638" s="202" t="s">
        <v>475</v>
      </c>
      <c r="G6638" s="253">
        <v>2.12</v>
      </c>
      <c r="H6638" s="361" t="s">
        <v>1400</v>
      </c>
      <c r="I6638" s="359" t="s">
        <v>1383</v>
      </c>
      <c r="J6638" s="358">
        <v>0</v>
      </c>
      <c r="K6638" s="359" t="s">
        <v>1391</v>
      </c>
      <c r="L6638" s="359" t="s">
        <v>1392</v>
      </c>
      <c r="M6638" s="368">
        <v>2010</v>
      </c>
      <c r="N6638" s="207" t="s">
        <v>1401</v>
      </c>
      <c r="O6638" s="203"/>
    </row>
    <row r="6639" spans="1:15" ht="27.75" hidden="1" customHeight="1" x14ac:dyDescent="0.25">
      <c r="A6639" s="203" t="s">
        <v>2224</v>
      </c>
      <c r="B6639" s="202" t="s">
        <v>2439</v>
      </c>
      <c r="C6639" s="203" t="s">
        <v>1397</v>
      </c>
      <c r="D6639" s="202" t="s">
        <v>2038</v>
      </c>
      <c r="E6639" s="202" t="s">
        <v>2039</v>
      </c>
      <c r="F6639" s="202" t="s">
        <v>475</v>
      </c>
      <c r="G6639" s="253">
        <v>1.4</v>
      </c>
      <c r="H6639" s="361" t="s">
        <v>1400</v>
      </c>
      <c r="I6639" s="359" t="s">
        <v>1384</v>
      </c>
      <c r="J6639" s="358">
        <v>0</v>
      </c>
      <c r="K6639" s="359" t="s">
        <v>1391</v>
      </c>
      <c r="L6639" s="359" t="s">
        <v>1392</v>
      </c>
      <c r="M6639" s="368">
        <v>2010</v>
      </c>
      <c r="N6639" s="207" t="s">
        <v>1401</v>
      </c>
      <c r="O6639" s="203"/>
    </row>
    <row r="6640" spans="1:15" ht="27.75" hidden="1" customHeight="1" x14ac:dyDescent="0.25">
      <c r="A6640" s="203" t="s">
        <v>2224</v>
      </c>
      <c r="B6640" s="202" t="s">
        <v>2439</v>
      </c>
      <c r="C6640" s="203" t="s">
        <v>1397</v>
      </c>
      <c r="D6640" s="202" t="s">
        <v>2038</v>
      </c>
      <c r="E6640" s="202" t="s">
        <v>2039</v>
      </c>
      <c r="F6640" s="202" t="s">
        <v>475</v>
      </c>
      <c r="G6640" s="253">
        <v>0.58199999999999996</v>
      </c>
      <c r="H6640" s="361" t="s">
        <v>1400</v>
      </c>
      <c r="I6640" s="359" t="s">
        <v>1385</v>
      </c>
      <c r="J6640" s="359" t="s">
        <v>1402</v>
      </c>
      <c r="K6640" s="359" t="s">
        <v>1391</v>
      </c>
      <c r="L6640" s="359" t="s">
        <v>1392</v>
      </c>
      <c r="M6640" s="368">
        <v>2010</v>
      </c>
      <c r="N6640" s="207" t="s">
        <v>1401</v>
      </c>
      <c r="O6640" s="203"/>
    </row>
    <row r="6641" spans="1:15" ht="27.75" hidden="1" customHeight="1" x14ac:dyDescent="0.25">
      <c r="A6641" s="203" t="s">
        <v>2224</v>
      </c>
      <c r="B6641" s="202" t="s">
        <v>2439</v>
      </c>
      <c r="C6641" s="203" t="s">
        <v>1397</v>
      </c>
      <c r="D6641" s="202" t="s">
        <v>1577</v>
      </c>
      <c r="E6641" s="202" t="s">
        <v>1578</v>
      </c>
      <c r="F6641" s="202" t="s">
        <v>475</v>
      </c>
      <c r="G6641" s="253">
        <v>2.91</v>
      </c>
      <c r="H6641" s="361" t="s">
        <v>1400</v>
      </c>
      <c r="I6641" s="359" t="s">
        <v>1379</v>
      </c>
      <c r="J6641" s="225" t="s">
        <v>1402</v>
      </c>
      <c r="K6641" s="359" t="s">
        <v>1391</v>
      </c>
      <c r="L6641" s="359" t="s">
        <v>1392</v>
      </c>
      <c r="M6641" s="368">
        <v>2010</v>
      </c>
      <c r="N6641" s="207" t="s">
        <v>1401</v>
      </c>
      <c r="O6641" s="203"/>
    </row>
    <row r="6642" spans="1:15" ht="27.75" hidden="1" customHeight="1" x14ac:dyDescent="0.25">
      <c r="A6642" s="203" t="s">
        <v>2224</v>
      </c>
      <c r="B6642" s="202" t="s">
        <v>2439</v>
      </c>
      <c r="C6642" s="203" t="s">
        <v>1397</v>
      </c>
      <c r="D6642" s="202" t="s">
        <v>1577</v>
      </c>
      <c r="E6642" s="202" t="s">
        <v>1578</v>
      </c>
      <c r="F6642" s="202" t="s">
        <v>475</v>
      </c>
      <c r="G6642" s="253">
        <v>1.22</v>
      </c>
      <c r="H6642" s="361" t="s">
        <v>1400</v>
      </c>
      <c r="I6642" s="359" t="s">
        <v>1382</v>
      </c>
      <c r="J6642" s="209">
        <v>0.45</v>
      </c>
      <c r="K6642" s="359" t="s">
        <v>1391</v>
      </c>
      <c r="L6642" s="359" t="s">
        <v>1392</v>
      </c>
      <c r="M6642" s="368">
        <v>2010</v>
      </c>
      <c r="N6642" s="207" t="s">
        <v>1401</v>
      </c>
      <c r="O6642" s="203"/>
    </row>
    <row r="6643" spans="1:15" ht="27.75" hidden="1" customHeight="1" x14ac:dyDescent="0.25">
      <c r="A6643" s="203" t="s">
        <v>2224</v>
      </c>
      <c r="B6643" s="202" t="s">
        <v>2439</v>
      </c>
      <c r="C6643" s="203" t="s">
        <v>1397</v>
      </c>
      <c r="D6643" s="202" t="s">
        <v>1577</v>
      </c>
      <c r="E6643" s="202" t="s">
        <v>1578</v>
      </c>
      <c r="F6643" s="202" t="s">
        <v>475</v>
      </c>
      <c r="G6643" s="253">
        <v>0.65300000000000002</v>
      </c>
      <c r="H6643" s="361" t="s">
        <v>1400</v>
      </c>
      <c r="I6643" s="359" t="s">
        <v>1383</v>
      </c>
      <c r="J6643" s="209">
        <v>0.77</v>
      </c>
      <c r="K6643" s="359" t="s">
        <v>1391</v>
      </c>
      <c r="L6643" s="359" t="s">
        <v>1392</v>
      </c>
      <c r="M6643" s="368">
        <v>2010</v>
      </c>
      <c r="N6643" s="207" t="s">
        <v>1401</v>
      </c>
      <c r="O6643" s="203"/>
    </row>
    <row r="6644" spans="1:15" ht="27.75" hidden="1" customHeight="1" x14ac:dyDescent="0.25">
      <c r="A6644" s="203" t="s">
        <v>2224</v>
      </c>
      <c r="B6644" s="202" t="s">
        <v>2439</v>
      </c>
      <c r="C6644" s="203" t="s">
        <v>1397</v>
      </c>
      <c r="D6644" s="202" t="s">
        <v>1577</v>
      </c>
      <c r="E6644" s="202" t="s">
        <v>1578</v>
      </c>
      <c r="F6644" s="202" t="s">
        <v>475</v>
      </c>
      <c r="G6644" s="253">
        <v>0.33800000000000002</v>
      </c>
      <c r="H6644" s="361" t="s">
        <v>1400</v>
      </c>
      <c r="I6644" s="359" t="s">
        <v>1384</v>
      </c>
      <c r="J6644" s="209">
        <v>0.63</v>
      </c>
      <c r="K6644" s="359" t="s">
        <v>1391</v>
      </c>
      <c r="L6644" s="359" t="s">
        <v>1392</v>
      </c>
      <c r="M6644" s="368">
        <v>2010</v>
      </c>
      <c r="N6644" s="207" t="s">
        <v>1401</v>
      </c>
      <c r="O6644" s="203"/>
    </row>
    <row r="6645" spans="1:15" ht="27.75" hidden="1" customHeight="1" x14ac:dyDescent="0.25">
      <c r="A6645" s="203" t="s">
        <v>2224</v>
      </c>
      <c r="B6645" s="202" t="s">
        <v>2439</v>
      </c>
      <c r="C6645" s="203" t="s">
        <v>1397</v>
      </c>
      <c r="D6645" s="202" t="s">
        <v>1577</v>
      </c>
      <c r="E6645" s="202" t="s">
        <v>1578</v>
      </c>
      <c r="F6645" s="202" t="s">
        <v>475</v>
      </c>
      <c r="G6645" s="253">
        <v>0.17899999999999999</v>
      </c>
      <c r="H6645" s="361" t="s">
        <v>1400</v>
      </c>
      <c r="I6645" s="359" t="s">
        <v>1385</v>
      </c>
      <c r="J6645" s="225" t="s">
        <v>1402</v>
      </c>
      <c r="K6645" s="359" t="s">
        <v>1391</v>
      </c>
      <c r="L6645" s="359" t="s">
        <v>1392</v>
      </c>
      <c r="M6645" s="368">
        <v>2010</v>
      </c>
      <c r="N6645" s="207" t="s">
        <v>1401</v>
      </c>
      <c r="O6645" s="203"/>
    </row>
    <row r="6646" spans="1:15" ht="27.75" hidden="1" customHeight="1" x14ac:dyDescent="0.25">
      <c r="A6646" s="203" t="s">
        <v>2248</v>
      </c>
      <c r="B6646" s="202" t="s">
        <v>664</v>
      </c>
      <c r="C6646" s="203" t="s">
        <v>1508</v>
      </c>
      <c r="D6646" s="202" t="s">
        <v>740</v>
      </c>
      <c r="E6646" s="202" t="s">
        <v>1510</v>
      </c>
      <c r="F6646" s="202" t="s">
        <v>475</v>
      </c>
      <c r="G6646" s="253">
        <v>539.42999999999995</v>
      </c>
      <c r="H6646" s="361" t="s">
        <v>1400</v>
      </c>
      <c r="I6646" s="359" t="s">
        <v>1379</v>
      </c>
      <c r="J6646" s="359" t="s">
        <v>1380</v>
      </c>
      <c r="K6646" s="359" t="s">
        <v>1391</v>
      </c>
      <c r="L6646" s="359" t="s">
        <v>1392</v>
      </c>
      <c r="M6646" s="368">
        <v>2009</v>
      </c>
      <c r="N6646" s="205">
        <v>41074</v>
      </c>
      <c r="O6646" s="203"/>
    </row>
    <row r="6647" spans="1:15" ht="27.75" hidden="1" customHeight="1" x14ac:dyDescent="0.25">
      <c r="A6647" s="203" t="s">
        <v>2248</v>
      </c>
      <c r="B6647" s="202" t="s">
        <v>664</v>
      </c>
      <c r="C6647" s="203" t="s">
        <v>1508</v>
      </c>
      <c r="D6647" s="202" t="s">
        <v>740</v>
      </c>
      <c r="E6647" s="202" t="s">
        <v>1510</v>
      </c>
      <c r="F6647" s="202" t="s">
        <v>475</v>
      </c>
      <c r="G6647" s="253">
        <v>203.99</v>
      </c>
      <c r="H6647" s="361" t="s">
        <v>1400</v>
      </c>
      <c r="I6647" s="359" t="s">
        <v>1382</v>
      </c>
      <c r="J6647" s="359" t="s">
        <v>1380</v>
      </c>
      <c r="K6647" s="359" t="s">
        <v>1391</v>
      </c>
      <c r="L6647" s="359" t="s">
        <v>1392</v>
      </c>
      <c r="M6647" s="368">
        <v>2009</v>
      </c>
      <c r="N6647" s="205">
        <v>41074</v>
      </c>
      <c r="O6647" s="203"/>
    </row>
    <row r="6648" spans="1:15" ht="27.75" hidden="1" customHeight="1" x14ac:dyDescent="0.25">
      <c r="A6648" s="203" t="s">
        <v>2248</v>
      </c>
      <c r="B6648" s="202" t="s">
        <v>664</v>
      </c>
      <c r="C6648" s="203" t="s">
        <v>1508</v>
      </c>
      <c r="D6648" s="202" t="s">
        <v>740</v>
      </c>
      <c r="E6648" s="202" t="s">
        <v>1510</v>
      </c>
      <c r="F6648" s="202" t="s">
        <v>475</v>
      </c>
      <c r="G6648" s="253">
        <v>101.84</v>
      </c>
      <c r="H6648" s="361" t="s">
        <v>1400</v>
      </c>
      <c r="I6648" s="359" t="s">
        <v>1383</v>
      </c>
      <c r="J6648" s="359" t="s">
        <v>1380</v>
      </c>
      <c r="K6648" s="359" t="s">
        <v>1391</v>
      </c>
      <c r="L6648" s="359" t="s">
        <v>1392</v>
      </c>
      <c r="M6648" s="368">
        <v>2009</v>
      </c>
      <c r="N6648" s="205">
        <v>41074</v>
      </c>
      <c r="O6648" s="203"/>
    </row>
    <row r="6649" spans="1:15" ht="27.75" hidden="1" customHeight="1" x14ac:dyDescent="0.25">
      <c r="A6649" s="203" t="s">
        <v>2248</v>
      </c>
      <c r="B6649" s="202" t="s">
        <v>664</v>
      </c>
      <c r="C6649" s="203" t="s">
        <v>1508</v>
      </c>
      <c r="D6649" s="202" t="s">
        <v>740</v>
      </c>
      <c r="E6649" s="202" t="s">
        <v>1510</v>
      </c>
      <c r="F6649" s="202" t="s">
        <v>475</v>
      </c>
      <c r="G6649" s="253">
        <v>61.01</v>
      </c>
      <c r="H6649" s="361" t="s">
        <v>1400</v>
      </c>
      <c r="I6649" s="359" t="s">
        <v>1384</v>
      </c>
      <c r="J6649" s="359" t="s">
        <v>1380</v>
      </c>
      <c r="K6649" s="359" t="s">
        <v>1391</v>
      </c>
      <c r="L6649" s="359" t="s">
        <v>1392</v>
      </c>
      <c r="M6649" s="368">
        <v>2009</v>
      </c>
      <c r="N6649" s="205">
        <v>41074</v>
      </c>
      <c r="O6649" s="203"/>
    </row>
    <row r="6650" spans="1:15" ht="27.75" hidden="1" customHeight="1" x14ac:dyDescent="0.25">
      <c r="A6650" s="203" t="s">
        <v>2248</v>
      </c>
      <c r="B6650" s="202" t="s">
        <v>664</v>
      </c>
      <c r="C6650" s="203" t="s">
        <v>1508</v>
      </c>
      <c r="D6650" s="202" t="s">
        <v>740</v>
      </c>
      <c r="E6650" s="202" t="s">
        <v>1510</v>
      </c>
      <c r="F6650" s="202" t="s">
        <v>475</v>
      </c>
      <c r="G6650" s="253">
        <v>29.95</v>
      </c>
      <c r="H6650" s="361" t="s">
        <v>1400</v>
      </c>
      <c r="I6650" s="359" t="s">
        <v>1385</v>
      </c>
      <c r="J6650" s="359" t="s">
        <v>1380</v>
      </c>
      <c r="K6650" s="359" t="s">
        <v>1391</v>
      </c>
      <c r="L6650" s="359" t="s">
        <v>1392</v>
      </c>
      <c r="M6650" s="368">
        <v>2009</v>
      </c>
      <c r="N6650" s="205">
        <v>41074</v>
      </c>
      <c r="O6650" s="203"/>
    </row>
    <row r="6651" spans="1:15" ht="27.75" hidden="1" customHeight="1" x14ac:dyDescent="0.25">
      <c r="A6651" s="203" t="s">
        <v>2248</v>
      </c>
      <c r="B6651" s="202" t="s">
        <v>664</v>
      </c>
      <c r="C6651" s="203" t="s">
        <v>1508</v>
      </c>
      <c r="D6651" s="213" t="s">
        <v>740</v>
      </c>
      <c r="E6651" s="214" t="s">
        <v>741</v>
      </c>
      <c r="F6651" s="215" t="s">
        <v>475</v>
      </c>
      <c r="G6651" s="255">
        <v>0.13</v>
      </c>
      <c r="H6651" s="216" t="s">
        <v>488</v>
      </c>
      <c r="I6651" s="212" t="s">
        <v>1379</v>
      </c>
      <c r="J6651" s="216" t="s">
        <v>1380</v>
      </c>
      <c r="K6651" s="216" t="s">
        <v>22</v>
      </c>
      <c r="L6651" s="212" t="s">
        <v>1392</v>
      </c>
      <c r="M6651" s="369">
        <v>2009</v>
      </c>
      <c r="N6651" s="218">
        <v>41074</v>
      </c>
      <c r="O6651" s="203"/>
    </row>
    <row r="6652" spans="1:15" ht="27.75" hidden="1" customHeight="1" x14ac:dyDescent="0.25">
      <c r="A6652" s="203" t="s">
        <v>2248</v>
      </c>
      <c r="B6652" s="202" t="s">
        <v>664</v>
      </c>
      <c r="C6652" s="203" t="s">
        <v>1508</v>
      </c>
      <c r="D6652" s="213" t="s">
        <v>740</v>
      </c>
      <c r="E6652" s="214" t="s">
        <v>741</v>
      </c>
      <c r="F6652" s="215" t="s">
        <v>475</v>
      </c>
      <c r="G6652" s="255">
        <v>0.05</v>
      </c>
      <c r="H6652" s="216" t="s">
        <v>488</v>
      </c>
      <c r="I6652" s="212" t="s">
        <v>1382</v>
      </c>
      <c r="J6652" s="216" t="s">
        <v>1380</v>
      </c>
      <c r="K6652" s="216" t="s">
        <v>22</v>
      </c>
      <c r="L6652" s="212" t="s">
        <v>1392</v>
      </c>
      <c r="M6652" s="369">
        <v>2009</v>
      </c>
      <c r="N6652" s="218">
        <v>41074</v>
      </c>
      <c r="O6652" s="203"/>
    </row>
    <row r="6653" spans="1:15" ht="27.75" hidden="1" customHeight="1" x14ac:dyDescent="0.25">
      <c r="A6653" s="203" t="s">
        <v>2248</v>
      </c>
      <c r="B6653" s="202" t="s">
        <v>664</v>
      </c>
      <c r="C6653" s="203" t="s">
        <v>1508</v>
      </c>
      <c r="D6653" s="213" t="s">
        <v>740</v>
      </c>
      <c r="E6653" s="214" t="s">
        <v>741</v>
      </c>
      <c r="F6653" s="215" t="s">
        <v>475</v>
      </c>
      <c r="G6653" s="255">
        <v>0.03</v>
      </c>
      <c r="H6653" s="216" t="s">
        <v>488</v>
      </c>
      <c r="I6653" s="212" t="s">
        <v>1383</v>
      </c>
      <c r="J6653" s="216" t="s">
        <v>1380</v>
      </c>
      <c r="K6653" s="216" t="s">
        <v>22</v>
      </c>
      <c r="L6653" s="212" t="s">
        <v>1392</v>
      </c>
      <c r="M6653" s="369">
        <v>2009</v>
      </c>
      <c r="N6653" s="218">
        <v>41074</v>
      </c>
      <c r="O6653" s="203"/>
    </row>
    <row r="6654" spans="1:15" ht="27.75" hidden="1" customHeight="1" x14ac:dyDescent="0.25">
      <c r="A6654" s="203" t="s">
        <v>2248</v>
      </c>
      <c r="B6654" s="202" t="s">
        <v>664</v>
      </c>
      <c r="C6654" s="203" t="s">
        <v>1508</v>
      </c>
      <c r="D6654" s="213" t="s">
        <v>740</v>
      </c>
      <c r="E6654" s="214" t="s">
        <v>741</v>
      </c>
      <c r="F6654" s="215" t="s">
        <v>475</v>
      </c>
      <c r="G6654" s="255">
        <v>0.02</v>
      </c>
      <c r="H6654" s="216" t="s">
        <v>488</v>
      </c>
      <c r="I6654" s="212" t="s">
        <v>1384</v>
      </c>
      <c r="J6654" s="216" t="s">
        <v>1380</v>
      </c>
      <c r="K6654" s="216" t="s">
        <v>22</v>
      </c>
      <c r="L6654" s="212" t="s">
        <v>1392</v>
      </c>
      <c r="M6654" s="369">
        <v>2009</v>
      </c>
      <c r="N6654" s="218">
        <v>41074</v>
      </c>
      <c r="O6654" s="203"/>
    </row>
    <row r="6655" spans="1:15" ht="27.75" hidden="1" customHeight="1" x14ac:dyDescent="0.25">
      <c r="A6655" s="203" t="s">
        <v>2248</v>
      </c>
      <c r="B6655" s="202" t="s">
        <v>664</v>
      </c>
      <c r="C6655" s="203" t="s">
        <v>1508</v>
      </c>
      <c r="D6655" s="213" t="s">
        <v>740</v>
      </c>
      <c r="E6655" s="214" t="s">
        <v>741</v>
      </c>
      <c r="F6655" s="215" t="s">
        <v>475</v>
      </c>
      <c r="G6655" s="255">
        <v>0.01</v>
      </c>
      <c r="H6655" s="216" t="s">
        <v>488</v>
      </c>
      <c r="I6655" s="212" t="s">
        <v>1385</v>
      </c>
      <c r="J6655" s="216" t="s">
        <v>1380</v>
      </c>
      <c r="K6655" s="216" t="s">
        <v>22</v>
      </c>
      <c r="L6655" s="212" t="s">
        <v>1392</v>
      </c>
      <c r="M6655" s="369">
        <v>2009</v>
      </c>
      <c r="N6655" s="218">
        <v>41074</v>
      </c>
      <c r="O6655" s="203"/>
    </row>
    <row r="6656" spans="1:15" ht="27.75" hidden="1" customHeight="1" x14ac:dyDescent="0.25">
      <c r="A6656" s="203" t="s">
        <v>2248</v>
      </c>
      <c r="B6656" s="202" t="s">
        <v>664</v>
      </c>
      <c r="C6656" s="203" t="s">
        <v>1508</v>
      </c>
      <c r="D6656" s="202" t="s">
        <v>806</v>
      </c>
      <c r="E6656" s="202" t="s">
        <v>1509</v>
      </c>
      <c r="F6656" s="202" t="s">
        <v>475</v>
      </c>
      <c r="G6656" s="253">
        <v>0.94</v>
      </c>
      <c r="H6656" s="361" t="s">
        <v>1414</v>
      </c>
      <c r="I6656" s="359" t="s">
        <v>1407</v>
      </c>
      <c r="J6656" s="359" t="s">
        <v>1380</v>
      </c>
      <c r="K6656" s="359" t="s">
        <v>1113</v>
      </c>
      <c r="L6656" s="212" t="s">
        <v>1392</v>
      </c>
      <c r="M6656" s="368">
        <v>2009</v>
      </c>
      <c r="N6656" s="205">
        <v>41074</v>
      </c>
      <c r="O6656" s="203"/>
    </row>
    <row r="6657" spans="1:15" ht="27.75" hidden="1" customHeight="1" x14ac:dyDescent="0.25">
      <c r="A6657" s="203" t="s">
        <v>2248</v>
      </c>
      <c r="B6657" s="202" t="s">
        <v>664</v>
      </c>
      <c r="C6657" s="203" t="s">
        <v>1403</v>
      </c>
      <c r="D6657" s="202" t="s">
        <v>1404</v>
      </c>
      <c r="E6657" s="202" t="s">
        <v>1405</v>
      </c>
      <c r="F6657" s="202" t="s">
        <v>475</v>
      </c>
      <c r="G6657" s="253">
        <v>154</v>
      </c>
      <c r="H6657" s="361" t="s">
        <v>1406</v>
      </c>
      <c r="I6657" s="359" t="s">
        <v>1407</v>
      </c>
      <c r="J6657" s="208">
        <v>0</v>
      </c>
      <c r="K6657" s="359" t="s">
        <v>22</v>
      </c>
      <c r="L6657" s="359" t="s">
        <v>1408</v>
      </c>
      <c r="M6657" s="368" t="s">
        <v>1407</v>
      </c>
      <c r="N6657" s="205">
        <v>42486</v>
      </c>
      <c r="O6657" s="203"/>
    </row>
    <row r="6658" spans="1:15" ht="27.75" hidden="1" customHeight="1" x14ac:dyDescent="0.25">
      <c r="A6658" s="203" t="s">
        <v>205</v>
      </c>
      <c r="B6658" s="202" t="s">
        <v>665</v>
      </c>
      <c r="C6658" s="203" t="s">
        <v>1508</v>
      </c>
      <c r="D6658" s="202" t="s">
        <v>740</v>
      </c>
      <c r="E6658" s="202" t="s">
        <v>1510</v>
      </c>
      <c r="F6658" s="202" t="s">
        <v>475</v>
      </c>
      <c r="G6658" s="253">
        <v>539.42999999999995</v>
      </c>
      <c r="H6658" s="361" t="s">
        <v>1400</v>
      </c>
      <c r="I6658" s="359" t="s">
        <v>1379</v>
      </c>
      <c r="J6658" s="359" t="s">
        <v>1380</v>
      </c>
      <c r="K6658" s="359" t="s">
        <v>1391</v>
      </c>
      <c r="L6658" s="359" t="s">
        <v>1392</v>
      </c>
      <c r="M6658" s="368">
        <v>2009</v>
      </c>
      <c r="N6658" s="205">
        <v>41074</v>
      </c>
      <c r="O6658" s="203"/>
    </row>
    <row r="6659" spans="1:15" ht="27.75" hidden="1" customHeight="1" x14ac:dyDescent="0.25">
      <c r="A6659" s="203" t="s">
        <v>205</v>
      </c>
      <c r="B6659" s="202" t="s">
        <v>665</v>
      </c>
      <c r="C6659" s="203" t="s">
        <v>1508</v>
      </c>
      <c r="D6659" s="202" t="s">
        <v>740</v>
      </c>
      <c r="E6659" s="202" t="s">
        <v>1510</v>
      </c>
      <c r="F6659" s="202" t="s">
        <v>475</v>
      </c>
      <c r="G6659" s="253">
        <v>203.99</v>
      </c>
      <c r="H6659" s="361" t="s">
        <v>1400</v>
      </c>
      <c r="I6659" s="359" t="s">
        <v>1382</v>
      </c>
      <c r="J6659" s="359" t="s">
        <v>1380</v>
      </c>
      <c r="K6659" s="359" t="s">
        <v>1391</v>
      </c>
      <c r="L6659" s="359" t="s">
        <v>1392</v>
      </c>
      <c r="M6659" s="368">
        <v>2009</v>
      </c>
      <c r="N6659" s="205">
        <v>41074</v>
      </c>
      <c r="O6659" s="203"/>
    </row>
    <row r="6660" spans="1:15" ht="27.75" hidden="1" customHeight="1" x14ac:dyDescent="0.25">
      <c r="A6660" s="203" t="s">
        <v>205</v>
      </c>
      <c r="B6660" s="202" t="s">
        <v>665</v>
      </c>
      <c r="C6660" s="203" t="s">
        <v>1508</v>
      </c>
      <c r="D6660" s="202" t="s">
        <v>740</v>
      </c>
      <c r="E6660" s="202" t="s">
        <v>1510</v>
      </c>
      <c r="F6660" s="202" t="s">
        <v>475</v>
      </c>
      <c r="G6660" s="253">
        <v>101.84</v>
      </c>
      <c r="H6660" s="361" t="s">
        <v>1400</v>
      </c>
      <c r="I6660" s="359" t="s">
        <v>1383</v>
      </c>
      <c r="J6660" s="359" t="s">
        <v>1380</v>
      </c>
      <c r="K6660" s="359" t="s">
        <v>1391</v>
      </c>
      <c r="L6660" s="359" t="s">
        <v>1392</v>
      </c>
      <c r="M6660" s="368">
        <v>2009</v>
      </c>
      <c r="N6660" s="205">
        <v>41074</v>
      </c>
      <c r="O6660" s="203"/>
    </row>
    <row r="6661" spans="1:15" ht="27.75" hidden="1" customHeight="1" x14ac:dyDescent="0.25">
      <c r="A6661" s="203" t="s">
        <v>205</v>
      </c>
      <c r="B6661" s="202" t="s">
        <v>665</v>
      </c>
      <c r="C6661" s="203" t="s">
        <v>1508</v>
      </c>
      <c r="D6661" s="202" t="s">
        <v>740</v>
      </c>
      <c r="E6661" s="202" t="s">
        <v>1510</v>
      </c>
      <c r="F6661" s="202" t="s">
        <v>475</v>
      </c>
      <c r="G6661" s="253">
        <v>61.01</v>
      </c>
      <c r="H6661" s="361" t="s">
        <v>1400</v>
      </c>
      <c r="I6661" s="359" t="s">
        <v>1384</v>
      </c>
      <c r="J6661" s="359" t="s">
        <v>1380</v>
      </c>
      <c r="K6661" s="359" t="s">
        <v>1391</v>
      </c>
      <c r="L6661" s="359" t="s">
        <v>1392</v>
      </c>
      <c r="M6661" s="368">
        <v>2009</v>
      </c>
      <c r="N6661" s="205">
        <v>41074</v>
      </c>
      <c r="O6661" s="203"/>
    </row>
    <row r="6662" spans="1:15" ht="27.75" hidden="1" customHeight="1" x14ac:dyDescent="0.25">
      <c r="A6662" s="203" t="s">
        <v>205</v>
      </c>
      <c r="B6662" s="202" t="s">
        <v>665</v>
      </c>
      <c r="C6662" s="203" t="s">
        <v>1508</v>
      </c>
      <c r="D6662" s="202" t="s">
        <v>740</v>
      </c>
      <c r="E6662" s="202" t="s">
        <v>1510</v>
      </c>
      <c r="F6662" s="202" t="s">
        <v>475</v>
      </c>
      <c r="G6662" s="253">
        <v>29.95</v>
      </c>
      <c r="H6662" s="361" t="s">
        <v>1400</v>
      </c>
      <c r="I6662" s="359" t="s">
        <v>1385</v>
      </c>
      <c r="J6662" s="359" t="s">
        <v>1380</v>
      </c>
      <c r="K6662" s="359" t="s">
        <v>1391</v>
      </c>
      <c r="L6662" s="359" t="s">
        <v>1392</v>
      </c>
      <c r="M6662" s="368">
        <v>2009</v>
      </c>
      <c r="N6662" s="205">
        <v>41074</v>
      </c>
      <c r="O6662" s="203"/>
    </row>
    <row r="6663" spans="1:15" ht="27.75" hidden="1" customHeight="1" x14ac:dyDescent="0.25">
      <c r="A6663" s="203" t="s">
        <v>205</v>
      </c>
      <c r="B6663" s="202" t="s">
        <v>665</v>
      </c>
      <c r="C6663" s="203" t="s">
        <v>1508</v>
      </c>
      <c r="D6663" s="213" t="s">
        <v>740</v>
      </c>
      <c r="E6663" s="214" t="s">
        <v>741</v>
      </c>
      <c r="F6663" s="215" t="s">
        <v>475</v>
      </c>
      <c r="G6663" s="255">
        <v>0.13</v>
      </c>
      <c r="H6663" s="216" t="s">
        <v>488</v>
      </c>
      <c r="I6663" s="212" t="s">
        <v>1379</v>
      </c>
      <c r="J6663" s="216" t="s">
        <v>1380</v>
      </c>
      <c r="K6663" s="216" t="s">
        <v>22</v>
      </c>
      <c r="L6663" s="212" t="s">
        <v>1392</v>
      </c>
      <c r="M6663" s="369">
        <v>2009</v>
      </c>
      <c r="N6663" s="218">
        <v>41074</v>
      </c>
      <c r="O6663" s="203"/>
    </row>
    <row r="6664" spans="1:15" ht="27.75" hidden="1" customHeight="1" x14ac:dyDescent="0.25">
      <c r="A6664" s="203" t="s">
        <v>205</v>
      </c>
      <c r="B6664" s="202" t="s">
        <v>665</v>
      </c>
      <c r="C6664" s="203" t="s">
        <v>1508</v>
      </c>
      <c r="D6664" s="213" t="s">
        <v>740</v>
      </c>
      <c r="E6664" s="214" t="s">
        <v>741</v>
      </c>
      <c r="F6664" s="215" t="s">
        <v>475</v>
      </c>
      <c r="G6664" s="255">
        <v>0.05</v>
      </c>
      <c r="H6664" s="216" t="s">
        <v>488</v>
      </c>
      <c r="I6664" s="212" t="s">
        <v>1382</v>
      </c>
      <c r="J6664" s="216" t="s">
        <v>1380</v>
      </c>
      <c r="K6664" s="216" t="s">
        <v>22</v>
      </c>
      <c r="L6664" s="212" t="s">
        <v>1392</v>
      </c>
      <c r="M6664" s="369">
        <v>2009</v>
      </c>
      <c r="N6664" s="218">
        <v>41074</v>
      </c>
      <c r="O6664" s="203"/>
    </row>
    <row r="6665" spans="1:15" ht="27.75" hidden="1" customHeight="1" x14ac:dyDescent="0.25">
      <c r="A6665" s="203" t="s">
        <v>205</v>
      </c>
      <c r="B6665" s="202" t="s">
        <v>665</v>
      </c>
      <c r="C6665" s="203" t="s">
        <v>1508</v>
      </c>
      <c r="D6665" s="213" t="s">
        <v>740</v>
      </c>
      <c r="E6665" s="214" t="s">
        <v>741</v>
      </c>
      <c r="F6665" s="215" t="s">
        <v>475</v>
      </c>
      <c r="G6665" s="255">
        <v>0.03</v>
      </c>
      <c r="H6665" s="216" t="s">
        <v>488</v>
      </c>
      <c r="I6665" s="212" t="s">
        <v>1383</v>
      </c>
      <c r="J6665" s="216" t="s">
        <v>1380</v>
      </c>
      <c r="K6665" s="216" t="s">
        <v>22</v>
      </c>
      <c r="L6665" s="212" t="s">
        <v>1392</v>
      </c>
      <c r="M6665" s="369">
        <v>2009</v>
      </c>
      <c r="N6665" s="218">
        <v>41074</v>
      </c>
      <c r="O6665" s="203"/>
    </row>
    <row r="6666" spans="1:15" ht="27.75" hidden="1" customHeight="1" x14ac:dyDescent="0.25">
      <c r="A6666" s="203" t="s">
        <v>205</v>
      </c>
      <c r="B6666" s="202" t="s">
        <v>665</v>
      </c>
      <c r="C6666" s="203" t="s">
        <v>1508</v>
      </c>
      <c r="D6666" s="213" t="s">
        <v>740</v>
      </c>
      <c r="E6666" s="214" t="s">
        <v>741</v>
      </c>
      <c r="F6666" s="215" t="s">
        <v>475</v>
      </c>
      <c r="G6666" s="255">
        <v>0.02</v>
      </c>
      <c r="H6666" s="216" t="s">
        <v>488</v>
      </c>
      <c r="I6666" s="212" t="s">
        <v>1384</v>
      </c>
      <c r="J6666" s="216" t="s">
        <v>1380</v>
      </c>
      <c r="K6666" s="216" t="s">
        <v>22</v>
      </c>
      <c r="L6666" s="212" t="s">
        <v>1392</v>
      </c>
      <c r="M6666" s="369">
        <v>2009</v>
      </c>
      <c r="N6666" s="218">
        <v>41074</v>
      </c>
      <c r="O6666" s="203"/>
    </row>
    <row r="6667" spans="1:15" ht="27.75" hidden="1" customHeight="1" x14ac:dyDescent="0.25">
      <c r="A6667" s="203" t="s">
        <v>205</v>
      </c>
      <c r="B6667" s="202" t="s">
        <v>665</v>
      </c>
      <c r="C6667" s="203" t="s">
        <v>1508</v>
      </c>
      <c r="D6667" s="213" t="s">
        <v>740</v>
      </c>
      <c r="E6667" s="214" t="s">
        <v>741</v>
      </c>
      <c r="F6667" s="215" t="s">
        <v>475</v>
      </c>
      <c r="G6667" s="255">
        <v>0.01</v>
      </c>
      <c r="H6667" s="216" t="s">
        <v>488</v>
      </c>
      <c r="I6667" s="212" t="s">
        <v>1385</v>
      </c>
      <c r="J6667" s="216" t="s">
        <v>1380</v>
      </c>
      <c r="K6667" s="216" t="s">
        <v>22</v>
      </c>
      <c r="L6667" s="212" t="s">
        <v>1392</v>
      </c>
      <c r="M6667" s="369">
        <v>2009</v>
      </c>
      <c r="N6667" s="218">
        <v>41074</v>
      </c>
      <c r="O6667" s="203"/>
    </row>
    <row r="6668" spans="1:15" ht="27.75" hidden="1" customHeight="1" x14ac:dyDescent="0.25">
      <c r="A6668" s="203" t="s">
        <v>205</v>
      </c>
      <c r="B6668" s="202" t="s">
        <v>665</v>
      </c>
      <c r="C6668" s="203" t="s">
        <v>1508</v>
      </c>
      <c r="D6668" s="202" t="s">
        <v>806</v>
      </c>
      <c r="E6668" s="202" t="s">
        <v>1509</v>
      </c>
      <c r="F6668" s="202" t="s">
        <v>475</v>
      </c>
      <c r="G6668" s="253">
        <v>0.94</v>
      </c>
      <c r="H6668" s="361" t="s">
        <v>1414</v>
      </c>
      <c r="I6668" s="359" t="s">
        <v>1407</v>
      </c>
      <c r="J6668" s="359" t="s">
        <v>1380</v>
      </c>
      <c r="K6668" s="359" t="s">
        <v>1113</v>
      </c>
      <c r="L6668" s="212" t="s">
        <v>1392</v>
      </c>
      <c r="M6668" s="368">
        <v>2009</v>
      </c>
      <c r="N6668" s="205">
        <v>41074</v>
      </c>
      <c r="O6668" s="203"/>
    </row>
    <row r="6669" spans="1:15" ht="27.75" hidden="1" customHeight="1" x14ac:dyDescent="0.25">
      <c r="A6669" s="203" t="s">
        <v>205</v>
      </c>
      <c r="B6669" s="202" t="s">
        <v>665</v>
      </c>
      <c r="C6669" s="203" t="s">
        <v>1403</v>
      </c>
      <c r="D6669" s="202" t="s">
        <v>1404</v>
      </c>
      <c r="E6669" s="202" t="s">
        <v>1405</v>
      </c>
      <c r="F6669" s="202" t="s">
        <v>475</v>
      </c>
      <c r="G6669" s="253">
        <v>154</v>
      </c>
      <c r="H6669" s="361" t="s">
        <v>1406</v>
      </c>
      <c r="I6669" s="359" t="s">
        <v>1407</v>
      </c>
      <c r="J6669" s="208">
        <v>0</v>
      </c>
      <c r="K6669" s="359" t="s">
        <v>22</v>
      </c>
      <c r="L6669" s="359" t="s">
        <v>1408</v>
      </c>
      <c r="M6669" s="368" t="s">
        <v>1407</v>
      </c>
      <c r="N6669" s="205">
        <v>42486</v>
      </c>
      <c r="O6669" s="203"/>
    </row>
    <row r="6670" spans="1:15" ht="27.75" hidden="1" customHeight="1" x14ac:dyDescent="0.25">
      <c r="A6670" s="203" t="s">
        <v>2249</v>
      </c>
      <c r="B6670" s="203" t="s">
        <v>2451</v>
      </c>
      <c r="C6670" s="203" t="s">
        <v>1535</v>
      </c>
      <c r="D6670" s="203" t="s">
        <v>1620</v>
      </c>
      <c r="E6670" s="203" t="s">
        <v>1621</v>
      </c>
      <c r="F6670" s="203" t="s">
        <v>475</v>
      </c>
      <c r="G6670" s="258">
        <v>22368</v>
      </c>
      <c r="H6670" s="361" t="s">
        <v>1414</v>
      </c>
      <c r="I6670" s="361" t="s">
        <v>1407</v>
      </c>
      <c r="J6670" s="361" t="s">
        <v>1380</v>
      </c>
      <c r="K6670" s="361" t="s">
        <v>8</v>
      </c>
      <c r="L6670" s="361" t="s">
        <v>1392</v>
      </c>
      <c r="M6670" s="370">
        <v>2010</v>
      </c>
      <c r="N6670" s="207">
        <v>43903</v>
      </c>
      <c r="O6670" s="203"/>
    </row>
    <row r="6671" spans="1:15" ht="27.75" hidden="1" customHeight="1" x14ac:dyDescent="0.25">
      <c r="A6671" s="203" t="s">
        <v>2249</v>
      </c>
      <c r="B6671" s="203" t="s">
        <v>2451</v>
      </c>
      <c r="C6671" s="203" t="s">
        <v>1535</v>
      </c>
      <c r="D6671" s="203" t="s">
        <v>1620</v>
      </c>
      <c r="E6671" s="203" t="s">
        <v>1621</v>
      </c>
      <c r="F6671" s="203" t="s">
        <v>505</v>
      </c>
      <c r="G6671" s="257">
        <v>37</v>
      </c>
      <c r="H6671" s="361" t="s">
        <v>1390</v>
      </c>
      <c r="I6671" s="361" t="s">
        <v>1379</v>
      </c>
      <c r="J6671" s="275">
        <v>0.71</v>
      </c>
      <c r="K6671" s="361" t="s">
        <v>1391</v>
      </c>
      <c r="L6671" s="361" t="s">
        <v>1392</v>
      </c>
      <c r="M6671" s="370">
        <v>2010</v>
      </c>
      <c r="N6671" s="207">
        <v>43903</v>
      </c>
      <c r="O6671" s="361" t="s">
        <v>1537</v>
      </c>
    </row>
    <row r="6672" spans="1:15" ht="27.75" hidden="1" customHeight="1" x14ac:dyDescent="0.25">
      <c r="A6672" s="203" t="s">
        <v>2249</v>
      </c>
      <c r="B6672" s="203" t="s">
        <v>2451</v>
      </c>
      <c r="C6672" s="203" t="s">
        <v>1535</v>
      </c>
      <c r="D6672" s="203" t="s">
        <v>1620</v>
      </c>
      <c r="E6672" s="203" t="s">
        <v>1621</v>
      </c>
      <c r="F6672" s="203" t="s">
        <v>505</v>
      </c>
      <c r="G6672" s="257">
        <v>8.9</v>
      </c>
      <c r="H6672" s="361" t="s">
        <v>1390</v>
      </c>
      <c r="I6672" s="361" t="s">
        <v>1382</v>
      </c>
      <c r="J6672" s="275">
        <v>0.71</v>
      </c>
      <c r="K6672" s="361" t="s">
        <v>1391</v>
      </c>
      <c r="L6672" s="361" t="s">
        <v>1392</v>
      </c>
      <c r="M6672" s="370">
        <v>2010</v>
      </c>
      <c r="N6672" s="207">
        <v>43903</v>
      </c>
      <c r="O6672" s="361" t="s">
        <v>1537</v>
      </c>
    </row>
    <row r="6673" spans="1:15" ht="27.75" hidden="1" customHeight="1" x14ac:dyDescent="0.25">
      <c r="A6673" s="203" t="s">
        <v>2249</v>
      </c>
      <c r="B6673" s="203" t="s">
        <v>2451</v>
      </c>
      <c r="C6673" s="203" t="s">
        <v>1535</v>
      </c>
      <c r="D6673" s="203" t="s">
        <v>1620</v>
      </c>
      <c r="E6673" s="203" t="s">
        <v>1621</v>
      </c>
      <c r="F6673" s="203" t="s">
        <v>505</v>
      </c>
      <c r="G6673" s="257">
        <v>5.0999999999999996</v>
      </c>
      <c r="H6673" s="361" t="s">
        <v>1390</v>
      </c>
      <c r="I6673" s="361" t="s">
        <v>1383</v>
      </c>
      <c r="J6673" s="275">
        <v>0.71</v>
      </c>
      <c r="K6673" s="361" t="s">
        <v>1391</v>
      </c>
      <c r="L6673" s="361" t="s">
        <v>1392</v>
      </c>
      <c r="M6673" s="370">
        <v>2010</v>
      </c>
      <c r="N6673" s="207">
        <v>43903</v>
      </c>
      <c r="O6673" s="361" t="s">
        <v>1537</v>
      </c>
    </row>
    <row r="6674" spans="1:15" ht="27.75" hidden="1" customHeight="1" x14ac:dyDescent="0.25">
      <c r="A6674" s="203" t="s">
        <v>2249</v>
      </c>
      <c r="B6674" s="203" t="s">
        <v>2451</v>
      </c>
      <c r="C6674" s="203" t="s">
        <v>1535</v>
      </c>
      <c r="D6674" s="203" t="s">
        <v>1620</v>
      </c>
      <c r="E6674" s="203" t="s">
        <v>1621</v>
      </c>
      <c r="F6674" s="203" t="s">
        <v>505</v>
      </c>
      <c r="G6674" s="257">
        <v>1.4</v>
      </c>
      <c r="H6674" s="361" t="s">
        <v>1390</v>
      </c>
      <c r="I6674" s="361" t="s">
        <v>1384</v>
      </c>
      <c r="J6674" s="275">
        <v>0.71</v>
      </c>
      <c r="K6674" s="361" t="s">
        <v>1391</v>
      </c>
      <c r="L6674" s="361" t="s">
        <v>1392</v>
      </c>
      <c r="M6674" s="370">
        <v>2010</v>
      </c>
      <c r="N6674" s="207">
        <v>43903</v>
      </c>
      <c r="O6674" s="361" t="s">
        <v>1537</v>
      </c>
    </row>
    <row r="6675" spans="1:15" ht="27.75" hidden="1" customHeight="1" x14ac:dyDescent="0.25">
      <c r="A6675" s="203" t="s">
        <v>2249</v>
      </c>
      <c r="B6675" s="203" t="s">
        <v>2451</v>
      </c>
      <c r="C6675" s="203" t="s">
        <v>1535</v>
      </c>
      <c r="D6675" s="203" t="s">
        <v>1620</v>
      </c>
      <c r="E6675" s="203" t="s">
        <v>1621</v>
      </c>
      <c r="F6675" s="203" t="s">
        <v>505</v>
      </c>
      <c r="G6675" s="257">
        <v>1</v>
      </c>
      <c r="H6675" s="361" t="s">
        <v>1390</v>
      </c>
      <c r="I6675" s="361" t="s">
        <v>1385</v>
      </c>
      <c r="J6675" s="275">
        <v>0.71</v>
      </c>
      <c r="K6675" s="361" t="s">
        <v>1391</v>
      </c>
      <c r="L6675" s="361" t="s">
        <v>1392</v>
      </c>
      <c r="M6675" s="370">
        <v>2010</v>
      </c>
      <c r="N6675" s="207">
        <v>43903</v>
      </c>
      <c r="O6675" s="361" t="s">
        <v>1537</v>
      </c>
    </row>
    <row r="6676" spans="1:15" ht="27.75" hidden="1" customHeight="1" x14ac:dyDescent="0.25">
      <c r="A6676" s="203" t="s">
        <v>2249</v>
      </c>
      <c r="B6676" s="203" t="s">
        <v>2451</v>
      </c>
      <c r="C6676" s="203" t="s">
        <v>1535</v>
      </c>
      <c r="D6676" s="203" t="s">
        <v>2101</v>
      </c>
      <c r="E6676" s="203" t="s">
        <v>2102</v>
      </c>
      <c r="F6676" s="203" t="s">
        <v>505</v>
      </c>
      <c r="G6676" s="257">
        <v>30</v>
      </c>
      <c r="H6676" s="361" t="s">
        <v>1390</v>
      </c>
      <c r="I6676" s="361" t="s">
        <v>1379</v>
      </c>
      <c r="J6676" s="275">
        <v>0.08</v>
      </c>
      <c r="K6676" s="361" t="s">
        <v>1391</v>
      </c>
      <c r="L6676" s="361" t="s">
        <v>1392</v>
      </c>
      <c r="M6676" s="370">
        <v>2010</v>
      </c>
      <c r="N6676" s="207">
        <v>43903</v>
      </c>
      <c r="O6676" s="361" t="s">
        <v>1537</v>
      </c>
    </row>
    <row r="6677" spans="1:15" ht="27.75" hidden="1" customHeight="1" x14ac:dyDescent="0.25">
      <c r="A6677" s="203" t="s">
        <v>2249</v>
      </c>
      <c r="B6677" s="203" t="s">
        <v>2451</v>
      </c>
      <c r="C6677" s="203" t="s">
        <v>1535</v>
      </c>
      <c r="D6677" s="203" t="s">
        <v>2101</v>
      </c>
      <c r="E6677" s="203" t="s">
        <v>2102</v>
      </c>
      <c r="F6677" s="203" t="s">
        <v>505</v>
      </c>
      <c r="G6677" s="257">
        <v>22</v>
      </c>
      <c r="H6677" s="361" t="s">
        <v>1390</v>
      </c>
      <c r="I6677" s="361" t="s">
        <v>1382</v>
      </c>
      <c r="J6677" s="275">
        <v>0.08</v>
      </c>
      <c r="K6677" s="361" t="s">
        <v>1391</v>
      </c>
      <c r="L6677" s="361" t="s">
        <v>1392</v>
      </c>
      <c r="M6677" s="370">
        <v>2010</v>
      </c>
      <c r="N6677" s="207">
        <v>43903</v>
      </c>
      <c r="O6677" s="361" t="s">
        <v>1537</v>
      </c>
    </row>
    <row r="6678" spans="1:15" ht="27.75" hidden="1" customHeight="1" x14ac:dyDescent="0.25">
      <c r="A6678" s="203" t="s">
        <v>2249</v>
      </c>
      <c r="B6678" s="203" t="s">
        <v>2451</v>
      </c>
      <c r="C6678" s="203" t="s">
        <v>1535</v>
      </c>
      <c r="D6678" s="203" t="s">
        <v>2101</v>
      </c>
      <c r="E6678" s="203" t="s">
        <v>2102</v>
      </c>
      <c r="F6678" s="203" t="s">
        <v>505</v>
      </c>
      <c r="G6678" s="257">
        <v>21</v>
      </c>
      <c r="H6678" s="361" t="s">
        <v>1390</v>
      </c>
      <c r="I6678" s="361" t="s">
        <v>1383</v>
      </c>
      <c r="J6678" s="275">
        <v>0.08</v>
      </c>
      <c r="K6678" s="361" t="s">
        <v>1391</v>
      </c>
      <c r="L6678" s="361" t="s">
        <v>1392</v>
      </c>
      <c r="M6678" s="370">
        <v>2010</v>
      </c>
      <c r="N6678" s="207">
        <v>43903</v>
      </c>
      <c r="O6678" s="361" t="s">
        <v>1537</v>
      </c>
    </row>
    <row r="6679" spans="1:15" ht="27.75" hidden="1" customHeight="1" x14ac:dyDescent="0.25">
      <c r="A6679" s="203" t="s">
        <v>2249</v>
      </c>
      <c r="B6679" s="203" t="s">
        <v>2451</v>
      </c>
      <c r="C6679" s="203" t="s">
        <v>1535</v>
      </c>
      <c r="D6679" s="203" t="s">
        <v>2101</v>
      </c>
      <c r="E6679" s="203" t="s">
        <v>2102</v>
      </c>
      <c r="F6679" s="203" t="s">
        <v>505</v>
      </c>
      <c r="G6679" s="257">
        <v>13</v>
      </c>
      <c r="H6679" s="361" t="s">
        <v>1390</v>
      </c>
      <c r="I6679" s="361" t="s">
        <v>1384</v>
      </c>
      <c r="J6679" s="275">
        <v>0.08</v>
      </c>
      <c r="K6679" s="361" t="s">
        <v>1391</v>
      </c>
      <c r="L6679" s="361" t="s">
        <v>1392</v>
      </c>
      <c r="M6679" s="370">
        <v>2010</v>
      </c>
      <c r="N6679" s="207">
        <v>43903</v>
      </c>
      <c r="O6679" s="361" t="s">
        <v>1537</v>
      </c>
    </row>
    <row r="6680" spans="1:15" ht="27.75" hidden="1" customHeight="1" x14ac:dyDescent="0.25">
      <c r="A6680" s="203" t="s">
        <v>2249</v>
      </c>
      <c r="B6680" s="203" t="s">
        <v>2451</v>
      </c>
      <c r="C6680" s="203" t="s">
        <v>1535</v>
      </c>
      <c r="D6680" s="203" t="s">
        <v>2101</v>
      </c>
      <c r="E6680" s="203" t="s">
        <v>2102</v>
      </c>
      <c r="F6680" s="203" t="s">
        <v>505</v>
      </c>
      <c r="G6680" s="257">
        <v>6.6</v>
      </c>
      <c r="H6680" s="361" t="s">
        <v>1390</v>
      </c>
      <c r="I6680" s="361" t="s">
        <v>1385</v>
      </c>
      <c r="J6680" s="275">
        <v>0.08</v>
      </c>
      <c r="K6680" s="361" t="s">
        <v>1391</v>
      </c>
      <c r="L6680" s="361" t="s">
        <v>1392</v>
      </c>
      <c r="M6680" s="370">
        <v>2010</v>
      </c>
      <c r="N6680" s="207">
        <v>43903</v>
      </c>
      <c r="O6680" s="361" t="s">
        <v>1537</v>
      </c>
    </row>
    <row r="6681" spans="1:15" ht="27.75" hidden="1" customHeight="1" x14ac:dyDescent="0.25">
      <c r="A6681" s="203" t="s">
        <v>2249</v>
      </c>
      <c r="B6681" s="202" t="s">
        <v>2451</v>
      </c>
      <c r="C6681" s="203" t="s">
        <v>1403</v>
      </c>
      <c r="D6681" s="202" t="s">
        <v>1404</v>
      </c>
      <c r="E6681" s="202" t="s">
        <v>1405</v>
      </c>
      <c r="F6681" s="202" t="s">
        <v>475</v>
      </c>
      <c r="G6681" s="253">
        <v>154</v>
      </c>
      <c r="H6681" s="361" t="s">
        <v>1406</v>
      </c>
      <c r="I6681" s="359" t="s">
        <v>1407</v>
      </c>
      <c r="J6681" s="359" t="s">
        <v>1380</v>
      </c>
      <c r="K6681" s="359" t="s">
        <v>22</v>
      </c>
      <c r="L6681" s="359" t="s">
        <v>1408</v>
      </c>
      <c r="M6681" s="368" t="s">
        <v>1407</v>
      </c>
      <c r="N6681" s="205">
        <v>42486</v>
      </c>
      <c r="O6681" s="203"/>
    </row>
    <row r="6682" spans="1:15" ht="27.75" hidden="1" customHeight="1" x14ac:dyDescent="0.25">
      <c r="A6682" s="129" t="s">
        <v>2249</v>
      </c>
      <c r="B6682" s="269" t="s">
        <v>2451</v>
      </c>
      <c r="C6682" s="226" t="s">
        <v>2568</v>
      </c>
      <c r="D6682" s="269" t="s">
        <v>641</v>
      </c>
      <c r="E6682" s="372" t="s">
        <v>1557</v>
      </c>
      <c r="F6682" s="269" t="s">
        <v>475</v>
      </c>
      <c r="G6682" s="373">
        <v>119.2</v>
      </c>
      <c r="H6682" s="225" t="s">
        <v>488</v>
      </c>
      <c r="I6682" s="269" t="s">
        <v>1379</v>
      </c>
      <c r="J6682" s="374">
        <v>0</v>
      </c>
      <c r="K6682" s="269" t="s">
        <v>22</v>
      </c>
      <c r="L6682" s="269" t="s">
        <v>1392</v>
      </c>
      <c r="M6682" s="369">
        <v>2010</v>
      </c>
      <c r="N6682" s="375">
        <v>43873</v>
      </c>
      <c r="O6682" s="226" t="s">
        <v>2569</v>
      </c>
    </row>
    <row r="6683" spans="1:15" ht="27.75" hidden="1" customHeight="1" x14ac:dyDescent="0.25">
      <c r="A6683" s="129" t="s">
        <v>2249</v>
      </c>
      <c r="B6683" s="269" t="s">
        <v>2451</v>
      </c>
      <c r="C6683" s="226" t="s">
        <v>2568</v>
      </c>
      <c r="D6683" s="269" t="s">
        <v>641</v>
      </c>
      <c r="E6683" s="372" t="s">
        <v>1557</v>
      </c>
      <c r="F6683" s="269" t="s">
        <v>475</v>
      </c>
      <c r="G6683" s="373">
        <v>44.21</v>
      </c>
      <c r="H6683" s="225" t="s">
        <v>488</v>
      </c>
      <c r="I6683" s="269" t="s">
        <v>1382</v>
      </c>
      <c r="J6683" s="374">
        <v>0</v>
      </c>
      <c r="K6683" s="269" t="s">
        <v>22</v>
      </c>
      <c r="L6683" s="269" t="s">
        <v>1392</v>
      </c>
      <c r="M6683" s="369">
        <v>2010</v>
      </c>
      <c r="N6683" s="375">
        <v>43873</v>
      </c>
      <c r="O6683" s="226" t="s">
        <v>2569</v>
      </c>
    </row>
    <row r="6684" spans="1:15" ht="27.75" hidden="1" customHeight="1" x14ac:dyDescent="0.25">
      <c r="A6684" s="129" t="s">
        <v>2249</v>
      </c>
      <c r="B6684" s="269" t="s">
        <v>2451</v>
      </c>
      <c r="C6684" s="226" t="s">
        <v>2568</v>
      </c>
      <c r="D6684" s="269" t="s">
        <v>641</v>
      </c>
      <c r="E6684" s="372" t="s">
        <v>1557</v>
      </c>
      <c r="F6684" s="269" t="s">
        <v>475</v>
      </c>
      <c r="G6684" s="373">
        <v>17.829999999999998</v>
      </c>
      <c r="H6684" s="225" t="s">
        <v>488</v>
      </c>
      <c r="I6684" s="269" t="s">
        <v>1383</v>
      </c>
      <c r="J6684" s="374">
        <v>0</v>
      </c>
      <c r="K6684" s="269" t="s">
        <v>22</v>
      </c>
      <c r="L6684" s="269" t="s">
        <v>1392</v>
      </c>
      <c r="M6684" s="369">
        <v>2010</v>
      </c>
      <c r="N6684" s="375">
        <v>43873</v>
      </c>
      <c r="O6684" s="226" t="s">
        <v>2569</v>
      </c>
    </row>
    <row r="6685" spans="1:15" ht="27.75" hidden="1" customHeight="1" x14ac:dyDescent="0.25">
      <c r="A6685" s="129" t="s">
        <v>2249</v>
      </c>
      <c r="B6685" s="269" t="s">
        <v>2451</v>
      </c>
      <c r="C6685" s="226" t="s">
        <v>2568</v>
      </c>
      <c r="D6685" s="269" t="s">
        <v>641</v>
      </c>
      <c r="E6685" s="372" t="s">
        <v>1557</v>
      </c>
      <c r="F6685" s="269" t="s">
        <v>475</v>
      </c>
      <c r="G6685" s="373">
        <v>8.1199999999999992</v>
      </c>
      <c r="H6685" s="225" t="s">
        <v>488</v>
      </c>
      <c r="I6685" s="372" t="s">
        <v>1384</v>
      </c>
      <c r="J6685" s="374">
        <v>0</v>
      </c>
      <c r="K6685" s="269" t="s">
        <v>22</v>
      </c>
      <c r="L6685" s="269" t="s">
        <v>1392</v>
      </c>
      <c r="M6685" s="369">
        <v>2010</v>
      </c>
      <c r="N6685" s="375">
        <v>43873</v>
      </c>
      <c r="O6685" s="226" t="s">
        <v>2569</v>
      </c>
    </row>
    <row r="6686" spans="1:15" ht="27.75" hidden="1" customHeight="1" x14ac:dyDescent="0.25">
      <c r="A6686" s="129" t="s">
        <v>2249</v>
      </c>
      <c r="B6686" s="269" t="s">
        <v>2451</v>
      </c>
      <c r="C6686" s="226" t="s">
        <v>2568</v>
      </c>
      <c r="D6686" s="269" t="s">
        <v>641</v>
      </c>
      <c r="E6686" s="372" t="s">
        <v>1557</v>
      </c>
      <c r="F6686" s="269" t="s">
        <v>475</v>
      </c>
      <c r="G6686" s="373">
        <v>3.9</v>
      </c>
      <c r="H6686" s="225" t="s">
        <v>488</v>
      </c>
      <c r="I6686" s="372" t="s">
        <v>1385</v>
      </c>
      <c r="J6686" s="374">
        <v>0</v>
      </c>
      <c r="K6686" s="269" t="s">
        <v>22</v>
      </c>
      <c r="L6686" s="269" t="s">
        <v>1392</v>
      </c>
      <c r="M6686" s="369">
        <v>2010</v>
      </c>
      <c r="N6686" s="375">
        <v>43873</v>
      </c>
      <c r="O6686" s="226" t="s">
        <v>2569</v>
      </c>
    </row>
    <row r="6687" spans="1:15" ht="27.75" hidden="1" customHeight="1" x14ac:dyDescent="0.25">
      <c r="A6687" s="203" t="s">
        <v>206</v>
      </c>
      <c r="B6687" s="203" t="s">
        <v>530</v>
      </c>
      <c r="C6687" s="203" t="s">
        <v>1535</v>
      </c>
      <c r="D6687" s="203" t="s">
        <v>1725</v>
      </c>
      <c r="E6687" s="203" t="s">
        <v>1726</v>
      </c>
      <c r="F6687" s="203" t="s">
        <v>505</v>
      </c>
      <c r="G6687" s="257">
        <v>1.25</v>
      </c>
      <c r="H6687" s="361" t="s">
        <v>1433</v>
      </c>
      <c r="I6687" s="361" t="s">
        <v>1407</v>
      </c>
      <c r="J6687" s="360">
        <v>0.75390000000000001</v>
      </c>
      <c r="K6687" s="361" t="s">
        <v>1113</v>
      </c>
      <c r="L6687" s="361" t="s">
        <v>1408</v>
      </c>
      <c r="M6687" s="370">
        <v>2013</v>
      </c>
      <c r="N6687" s="207">
        <v>43903</v>
      </c>
      <c r="O6687" s="203"/>
    </row>
    <row r="6688" spans="1:15" ht="27.75" hidden="1" customHeight="1" x14ac:dyDescent="0.25">
      <c r="A6688" s="203" t="s">
        <v>206</v>
      </c>
      <c r="B6688" s="203" t="s">
        <v>530</v>
      </c>
      <c r="C6688" s="203" t="s">
        <v>1535</v>
      </c>
      <c r="D6688" s="203" t="s">
        <v>1725</v>
      </c>
      <c r="E6688" s="203" t="s">
        <v>1726</v>
      </c>
      <c r="F6688" s="203" t="s">
        <v>505</v>
      </c>
      <c r="G6688" s="257">
        <v>3.4199999999999999E-3</v>
      </c>
      <c r="H6688" s="361" t="s">
        <v>1414</v>
      </c>
      <c r="I6688" s="361" t="s">
        <v>1407</v>
      </c>
      <c r="J6688" s="360">
        <v>0.754</v>
      </c>
      <c r="K6688" s="361" t="s">
        <v>1113</v>
      </c>
      <c r="L6688" s="361" t="s">
        <v>1392</v>
      </c>
      <c r="M6688" s="370">
        <v>2013</v>
      </c>
      <c r="N6688" s="207">
        <v>43903</v>
      </c>
      <c r="O6688" s="203"/>
    </row>
    <row r="6689" spans="1:15" ht="27.75" hidden="1" customHeight="1" x14ac:dyDescent="0.25">
      <c r="A6689" s="203" t="s">
        <v>206</v>
      </c>
      <c r="B6689" s="203" t="s">
        <v>530</v>
      </c>
      <c r="C6689" s="203" t="s">
        <v>1535</v>
      </c>
      <c r="D6689" s="203" t="s">
        <v>2195</v>
      </c>
      <c r="E6689" s="203" t="s">
        <v>1458</v>
      </c>
      <c r="F6689" s="203" t="s">
        <v>505</v>
      </c>
      <c r="G6689" s="257">
        <v>27.1</v>
      </c>
      <c r="H6689" s="361" t="s">
        <v>1433</v>
      </c>
      <c r="I6689" s="361" t="s">
        <v>1407</v>
      </c>
      <c r="J6689" s="360">
        <v>0.2616</v>
      </c>
      <c r="K6689" s="361" t="s">
        <v>1113</v>
      </c>
      <c r="L6689" s="361" t="s">
        <v>1408</v>
      </c>
      <c r="M6689" s="370">
        <v>2012</v>
      </c>
      <c r="N6689" s="207">
        <v>43903</v>
      </c>
      <c r="O6689" s="203"/>
    </row>
    <row r="6690" spans="1:15" ht="27.75" hidden="1" customHeight="1" x14ac:dyDescent="0.25">
      <c r="A6690" s="203" t="s">
        <v>206</v>
      </c>
      <c r="B6690" s="203" t="s">
        <v>530</v>
      </c>
      <c r="C6690" s="203" t="s">
        <v>1535</v>
      </c>
      <c r="D6690" s="203" t="s">
        <v>2195</v>
      </c>
      <c r="E6690" s="203" t="s">
        <v>1458</v>
      </c>
      <c r="F6690" s="203" t="s">
        <v>505</v>
      </c>
      <c r="G6690" s="257">
        <v>7.4200000000000002E-2</v>
      </c>
      <c r="H6690" s="361" t="s">
        <v>1414</v>
      </c>
      <c r="I6690" s="361" t="s">
        <v>1407</v>
      </c>
      <c r="J6690" s="360">
        <v>0.2616</v>
      </c>
      <c r="K6690" s="361" t="s">
        <v>1113</v>
      </c>
      <c r="L6690" s="361" t="s">
        <v>1392</v>
      </c>
      <c r="M6690" s="370">
        <v>2012</v>
      </c>
      <c r="N6690" s="207">
        <v>43903</v>
      </c>
      <c r="O6690" s="203"/>
    </row>
    <row r="6691" spans="1:15" ht="27.75" hidden="1" customHeight="1" x14ac:dyDescent="0.25">
      <c r="A6691" s="203" t="s">
        <v>206</v>
      </c>
      <c r="B6691" s="203" t="s">
        <v>530</v>
      </c>
      <c r="C6691" s="203" t="s">
        <v>1535</v>
      </c>
      <c r="D6691" s="203" t="s">
        <v>1620</v>
      </c>
      <c r="E6691" s="203" t="s">
        <v>1621</v>
      </c>
      <c r="F6691" s="203" t="s">
        <v>475</v>
      </c>
      <c r="G6691" s="258">
        <v>22368</v>
      </c>
      <c r="H6691" s="361" t="s">
        <v>1414</v>
      </c>
      <c r="I6691" s="361" t="s">
        <v>1407</v>
      </c>
      <c r="J6691" s="361" t="s">
        <v>1380</v>
      </c>
      <c r="K6691" s="361" t="s">
        <v>8</v>
      </c>
      <c r="L6691" s="361" t="s">
        <v>1392</v>
      </c>
      <c r="M6691" s="370">
        <v>2010</v>
      </c>
      <c r="N6691" s="207">
        <v>43903</v>
      </c>
      <c r="O6691" s="203"/>
    </row>
    <row r="6692" spans="1:15" ht="27.75" hidden="1" customHeight="1" x14ac:dyDescent="0.25">
      <c r="A6692" s="203" t="s">
        <v>206</v>
      </c>
      <c r="B6692" s="203" t="s">
        <v>530</v>
      </c>
      <c r="C6692" s="203" t="s">
        <v>1535</v>
      </c>
      <c r="D6692" s="203" t="s">
        <v>1620</v>
      </c>
      <c r="E6692" s="203" t="s">
        <v>1621</v>
      </c>
      <c r="F6692" s="203" t="s">
        <v>505</v>
      </c>
      <c r="G6692" s="257">
        <v>2.5</v>
      </c>
      <c r="H6692" s="361" t="s">
        <v>1390</v>
      </c>
      <c r="I6692" s="361" t="s">
        <v>1379</v>
      </c>
      <c r="J6692" s="275">
        <v>0.71</v>
      </c>
      <c r="K6692" s="361" t="s">
        <v>1391</v>
      </c>
      <c r="L6692" s="361" t="s">
        <v>1392</v>
      </c>
      <c r="M6692" s="370">
        <v>2010</v>
      </c>
      <c r="N6692" s="207">
        <v>43903</v>
      </c>
      <c r="O6692" s="361" t="s">
        <v>1537</v>
      </c>
    </row>
    <row r="6693" spans="1:15" ht="27.75" hidden="1" customHeight="1" x14ac:dyDescent="0.25">
      <c r="A6693" s="203" t="s">
        <v>206</v>
      </c>
      <c r="B6693" s="203" t="s">
        <v>530</v>
      </c>
      <c r="C6693" s="203" t="s">
        <v>1535</v>
      </c>
      <c r="D6693" s="203" t="s">
        <v>1620</v>
      </c>
      <c r="E6693" s="203" t="s">
        <v>1621</v>
      </c>
      <c r="F6693" s="203" t="s">
        <v>505</v>
      </c>
      <c r="G6693" s="257">
        <v>0.6</v>
      </c>
      <c r="H6693" s="361" t="s">
        <v>1390</v>
      </c>
      <c r="I6693" s="361" t="s">
        <v>1382</v>
      </c>
      <c r="J6693" s="275">
        <v>0.71</v>
      </c>
      <c r="K6693" s="361" t="s">
        <v>1391</v>
      </c>
      <c r="L6693" s="361" t="s">
        <v>1392</v>
      </c>
      <c r="M6693" s="370">
        <v>2010</v>
      </c>
      <c r="N6693" s="207">
        <v>43903</v>
      </c>
      <c r="O6693" s="361" t="s">
        <v>1537</v>
      </c>
    </row>
    <row r="6694" spans="1:15" ht="27.75" hidden="1" customHeight="1" x14ac:dyDescent="0.25">
      <c r="A6694" s="203" t="s">
        <v>206</v>
      </c>
      <c r="B6694" s="203" t="s">
        <v>530</v>
      </c>
      <c r="C6694" s="203" t="s">
        <v>1535</v>
      </c>
      <c r="D6694" s="203" t="s">
        <v>1620</v>
      </c>
      <c r="E6694" s="203" t="s">
        <v>1621</v>
      </c>
      <c r="F6694" s="203" t="s">
        <v>505</v>
      </c>
      <c r="G6694" s="257">
        <v>0.35</v>
      </c>
      <c r="H6694" s="361" t="s">
        <v>1390</v>
      </c>
      <c r="I6694" s="361" t="s">
        <v>1383</v>
      </c>
      <c r="J6694" s="275">
        <v>0.71</v>
      </c>
      <c r="K6694" s="361" t="s">
        <v>1391</v>
      </c>
      <c r="L6694" s="361" t="s">
        <v>1392</v>
      </c>
      <c r="M6694" s="370">
        <v>2010</v>
      </c>
      <c r="N6694" s="207">
        <v>43903</v>
      </c>
      <c r="O6694" s="361" t="s">
        <v>1537</v>
      </c>
    </row>
    <row r="6695" spans="1:15" ht="27.75" hidden="1" customHeight="1" x14ac:dyDescent="0.25">
      <c r="A6695" s="203" t="s">
        <v>206</v>
      </c>
      <c r="B6695" s="203" t="s">
        <v>530</v>
      </c>
      <c r="C6695" s="203" t="s">
        <v>1535</v>
      </c>
      <c r="D6695" s="203" t="s">
        <v>1620</v>
      </c>
      <c r="E6695" s="203" t="s">
        <v>1621</v>
      </c>
      <c r="F6695" s="203" t="s">
        <v>505</v>
      </c>
      <c r="G6695" s="257">
        <v>9.1999999999999998E-2</v>
      </c>
      <c r="H6695" s="361" t="s">
        <v>1390</v>
      </c>
      <c r="I6695" s="361" t="s">
        <v>1384</v>
      </c>
      <c r="J6695" s="275">
        <v>0.71</v>
      </c>
      <c r="K6695" s="361" t="s">
        <v>1391</v>
      </c>
      <c r="L6695" s="361" t="s">
        <v>1392</v>
      </c>
      <c r="M6695" s="370">
        <v>2010</v>
      </c>
      <c r="N6695" s="207">
        <v>43903</v>
      </c>
      <c r="O6695" s="361" t="s">
        <v>1537</v>
      </c>
    </row>
    <row r="6696" spans="1:15" ht="27.75" hidden="1" customHeight="1" x14ac:dyDescent="0.25">
      <c r="A6696" s="203" t="s">
        <v>206</v>
      </c>
      <c r="B6696" s="203" t="s">
        <v>530</v>
      </c>
      <c r="C6696" s="203" t="s">
        <v>1535</v>
      </c>
      <c r="D6696" s="203" t="s">
        <v>1620</v>
      </c>
      <c r="E6696" s="203" t="s">
        <v>1621</v>
      </c>
      <c r="F6696" s="203" t="s">
        <v>505</v>
      </c>
      <c r="G6696" s="257">
        <v>6.9000000000000006E-2</v>
      </c>
      <c r="H6696" s="361" t="s">
        <v>1390</v>
      </c>
      <c r="I6696" s="361" t="s">
        <v>1385</v>
      </c>
      <c r="J6696" s="275">
        <v>0.71</v>
      </c>
      <c r="K6696" s="361" t="s">
        <v>1391</v>
      </c>
      <c r="L6696" s="361" t="s">
        <v>1392</v>
      </c>
      <c r="M6696" s="370">
        <v>2010</v>
      </c>
      <c r="N6696" s="207">
        <v>43903</v>
      </c>
      <c r="O6696" s="361" t="s">
        <v>1537</v>
      </c>
    </row>
    <row r="6697" spans="1:15" ht="27.75" hidden="1" customHeight="1" x14ac:dyDescent="0.25">
      <c r="A6697" s="203" t="s">
        <v>206</v>
      </c>
      <c r="B6697" s="203" t="s">
        <v>530</v>
      </c>
      <c r="C6697" s="203" t="s">
        <v>1535</v>
      </c>
      <c r="D6697" s="203" t="s">
        <v>2101</v>
      </c>
      <c r="E6697" s="203" t="s">
        <v>2102</v>
      </c>
      <c r="F6697" s="203" t="s">
        <v>505</v>
      </c>
      <c r="G6697" s="257">
        <v>1.9</v>
      </c>
      <c r="H6697" s="361" t="s">
        <v>1390</v>
      </c>
      <c r="I6697" s="361" t="s">
        <v>1379</v>
      </c>
      <c r="J6697" s="275">
        <v>0.08</v>
      </c>
      <c r="K6697" s="361" t="s">
        <v>1391</v>
      </c>
      <c r="L6697" s="361" t="s">
        <v>1392</v>
      </c>
      <c r="M6697" s="370">
        <v>2010</v>
      </c>
      <c r="N6697" s="207">
        <v>43903</v>
      </c>
      <c r="O6697" s="361" t="s">
        <v>1537</v>
      </c>
    </row>
    <row r="6698" spans="1:15" ht="27.75" hidden="1" customHeight="1" x14ac:dyDescent="0.25">
      <c r="A6698" s="203" t="s">
        <v>206</v>
      </c>
      <c r="B6698" s="203" t="s">
        <v>530</v>
      </c>
      <c r="C6698" s="203" t="s">
        <v>1535</v>
      </c>
      <c r="D6698" s="203" t="s">
        <v>2101</v>
      </c>
      <c r="E6698" s="203" t="s">
        <v>2102</v>
      </c>
      <c r="F6698" s="203" t="s">
        <v>505</v>
      </c>
      <c r="G6698" s="257">
        <v>1.4</v>
      </c>
      <c r="H6698" s="361" t="s">
        <v>1390</v>
      </c>
      <c r="I6698" s="361" t="s">
        <v>1382</v>
      </c>
      <c r="J6698" s="275">
        <v>0.08</v>
      </c>
      <c r="K6698" s="361" t="s">
        <v>1391</v>
      </c>
      <c r="L6698" s="361" t="s">
        <v>1392</v>
      </c>
      <c r="M6698" s="370">
        <v>2010</v>
      </c>
      <c r="N6698" s="207">
        <v>43903</v>
      </c>
      <c r="O6698" s="361" t="s">
        <v>1537</v>
      </c>
    </row>
    <row r="6699" spans="1:15" ht="27.75" hidden="1" customHeight="1" x14ac:dyDescent="0.25">
      <c r="A6699" s="203" t="s">
        <v>206</v>
      </c>
      <c r="B6699" s="203" t="s">
        <v>530</v>
      </c>
      <c r="C6699" s="203" t="s">
        <v>1535</v>
      </c>
      <c r="D6699" s="203" t="s">
        <v>2101</v>
      </c>
      <c r="E6699" s="203" t="s">
        <v>2102</v>
      </c>
      <c r="F6699" s="203" t="s">
        <v>505</v>
      </c>
      <c r="G6699" s="257">
        <v>1.3</v>
      </c>
      <c r="H6699" s="361" t="s">
        <v>1390</v>
      </c>
      <c r="I6699" s="361" t="s">
        <v>1383</v>
      </c>
      <c r="J6699" s="275">
        <v>0.08</v>
      </c>
      <c r="K6699" s="361" t="s">
        <v>1391</v>
      </c>
      <c r="L6699" s="361" t="s">
        <v>1392</v>
      </c>
      <c r="M6699" s="370">
        <v>2010</v>
      </c>
      <c r="N6699" s="207">
        <v>43903</v>
      </c>
      <c r="O6699" s="361" t="s">
        <v>1537</v>
      </c>
    </row>
    <row r="6700" spans="1:15" ht="27.75" hidden="1" customHeight="1" x14ac:dyDescent="0.25">
      <c r="A6700" s="203" t="s">
        <v>206</v>
      </c>
      <c r="B6700" s="203" t="s">
        <v>530</v>
      </c>
      <c r="C6700" s="203" t="s">
        <v>1535</v>
      </c>
      <c r="D6700" s="203" t="s">
        <v>2101</v>
      </c>
      <c r="E6700" s="203" t="s">
        <v>2102</v>
      </c>
      <c r="F6700" s="203" t="s">
        <v>505</v>
      </c>
      <c r="G6700" s="257">
        <v>0.82</v>
      </c>
      <c r="H6700" s="361" t="s">
        <v>1390</v>
      </c>
      <c r="I6700" s="361" t="s">
        <v>1384</v>
      </c>
      <c r="J6700" s="275">
        <v>0.08</v>
      </c>
      <c r="K6700" s="361" t="s">
        <v>1391</v>
      </c>
      <c r="L6700" s="361" t="s">
        <v>1392</v>
      </c>
      <c r="M6700" s="370">
        <v>2010</v>
      </c>
      <c r="N6700" s="207">
        <v>43903</v>
      </c>
      <c r="O6700" s="361" t="s">
        <v>1537</v>
      </c>
    </row>
    <row r="6701" spans="1:15" ht="27.75" hidden="1" customHeight="1" x14ac:dyDescent="0.25">
      <c r="A6701" s="203" t="s">
        <v>206</v>
      </c>
      <c r="B6701" s="203" t="s">
        <v>530</v>
      </c>
      <c r="C6701" s="203" t="s">
        <v>1535</v>
      </c>
      <c r="D6701" s="203" t="s">
        <v>2101</v>
      </c>
      <c r="E6701" s="203" t="s">
        <v>2102</v>
      </c>
      <c r="F6701" s="203" t="s">
        <v>505</v>
      </c>
      <c r="G6701" s="257">
        <v>0.42</v>
      </c>
      <c r="H6701" s="361" t="s">
        <v>1390</v>
      </c>
      <c r="I6701" s="361" t="s">
        <v>1385</v>
      </c>
      <c r="J6701" s="275">
        <v>0.08</v>
      </c>
      <c r="K6701" s="361" t="s">
        <v>1391</v>
      </c>
      <c r="L6701" s="361" t="s">
        <v>1392</v>
      </c>
      <c r="M6701" s="370">
        <v>2010</v>
      </c>
      <c r="N6701" s="207">
        <v>43903</v>
      </c>
      <c r="O6701" s="361" t="s">
        <v>1537</v>
      </c>
    </row>
    <row r="6702" spans="1:15" ht="27.75" hidden="1" customHeight="1" x14ac:dyDescent="0.25">
      <c r="A6702" s="203" t="s">
        <v>206</v>
      </c>
      <c r="B6702" s="202" t="s">
        <v>530</v>
      </c>
      <c r="C6702" s="203" t="s">
        <v>207</v>
      </c>
      <c r="D6702" s="202" t="s">
        <v>526</v>
      </c>
      <c r="E6702" s="202" t="s">
        <v>1474</v>
      </c>
      <c r="F6702" s="202" t="s">
        <v>505</v>
      </c>
      <c r="G6702" s="253" t="s">
        <v>515</v>
      </c>
      <c r="H6702" s="361" t="s">
        <v>527</v>
      </c>
      <c r="I6702" s="359" t="s">
        <v>1407</v>
      </c>
      <c r="J6702" s="358">
        <v>0</v>
      </c>
      <c r="K6702" s="359" t="s">
        <v>22</v>
      </c>
      <c r="L6702" s="359" t="s">
        <v>1392</v>
      </c>
      <c r="M6702" s="368">
        <v>2000</v>
      </c>
      <c r="N6702" s="205">
        <v>40085</v>
      </c>
      <c r="O6702" s="361" t="s">
        <v>1749</v>
      </c>
    </row>
    <row r="6703" spans="1:15" ht="27.75" hidden="1" customHeight="1" x14ac:dyDescent="0.25">
      <c r="A6703" s="203" t="s">
        <v>206</v>
      </c>
      <c r="B6703" s="202" t="s">
        <v>530</v>
      </c>
      <c r="C6703" s="203" t="s">
        <v>2103</v>
      </c>
      <c r="D6703" s="202" t="s">
        <v>548</v>
      </c>
      <c r="E6703" s="202" t="s">
        <v>2104</v>
      </c>
      <c r="F6703" s="202" t="s">
        <v>475</v>
      </c>
      <c r="G6703" s="253">
        <v>472.1</v>
      </c>
      <c r="H6703" s="361" t="s">
        <v>1433</v>
      </c>
      <c r="I6703" s="359" t="s">
        <v>1407</v>
      </c>
      <c r="J6703" s="358">
        <v>0.6391</v>
      </c>
      <c r="K6703" s="359" t="s">
        <v>1113</v>
      </c>
      <c r="L6703" s="359" t="s">
        <v>1408</v>
      </c>
      <c r="M6703" s="368">
        <v>2006</v>
      </c>
      <c r="N6703" s="205">
        <v>40800</v>
      </c>
      <c r="O6703" s="203"/>
    </row>
    <row r="6704" spans="1:15" ht="27.75" hidden="1" customHeight="1" x14ac:dyDescent="0.25">
      <c r="A6704" s="203" t="s">
        <v>206</v>
      </c>
      <c r="B6704" s="202" t="s">
        <v>530</v>
      </c>
      <c r="C6704" s="203" t="s">
        <v>2103</v>
      </c>
      <c r="D6704" s="202" t="s">
        <v>548</v>
      </c>
      <c r="E6704" s="202" t="s">
        <v>2104</v>
      </c>
      <c r="F6704" s="202" t="s">
        <v>475</v>
      </c>
      <c r="G6704" s="253">
        <v>1.3</v>
      </c>
      <c r="H6704" s="361" t="s">
        <v>1414</v>
      </c>
      <c r="I6704" s="359" t="s">
        <v>1407</v>
      </c>
      <c r="J6704" s="358">
        <v>0.63890000000000002</v>
      </c>
      <c r="K6704" s="359" t="s">
        <v>1113</v>
      </c>
      <c r="L6704" s="359" t="s">
        <v>1392</v>
      </c>
      <c r="M6704" s="368">
        <v>2006</v>
      </c>
      <c r="N6704" s="205">
        <v>40800</v>
      </c>
      <c r="O6704" s="203"/>
    </row>
    <row r="6705" spans="1:15" ht="27.75" hidden="1" customHeight="1" x14ac:dyDescent="0.25">
      <c r="A6705" s="203" t="s">
        <v>206</v>
      </c>
      <c r="B6705" s="202" t="s">
        <v>530</v>
      </c>
      <c r="C6705" s="203" t="s">
        <v>2103</v>
      </c>
      <c r="D6705" s="202" t="s">
        <v>531</v>
      </c>
      <c r="E6705" s="202" t="s">
        <v>2105</v>
      </c>
      <c r="F6705" s="202" t="s">
        <v>475</v>
      </c>
      <c r="G6705" s="253">
        <v>382.6</v>
      </c>
      <c r="H6705" s="361" t="s">
        <v>1433</v>
      </c>
      <c r="I6705" s="359" t="s">
        <v>1407</v>
      </c>
      <c r="J6705" s="358">
        <v>0</v>
      </c>
      <c r="K6705" s="359" t="s">
        <v>1113</v>
      </c>
      <c r="L6705" s="359" t="s">
        <v>1408</v>
      </c>
      <c r="M6705" s="368">
        <v>2006</v>
      </c>
      <c r="N6705" s="205">
        <v>40800</v>
      </c>
      <c r="O6705" s="203"/>
    </row>
    <row r="6706" spans="1:15" ht="27.75" hidden="1" customHeight="1" x14ac:dyDescent="0.25">
      <c r="A6706" s="203" t="s">
        <v>206</v>
      </c>
      <c r="B6706" s="202" t="s">
        <v>530</v>
      </c>
      <c r="C6706" s="203" t="s">
        <v>2103</v>
      </c>
      <c r="D6706" s="202" t="s">
        <v>531</v>
      </c>
      <c r="E6706" s="202" t="s">
        <v>2105</v>
      </c>
      <c r="F6706" s="202" t="s">
        <v>475</v>
      </c>
      <c r="G6706" s="253">
        <v>1</v>
      </c>
      <c r="H6706" s="361" t="s">
        <v>1414</v>
      </c>
      <c r="I6706" s="359" t="s">
        <v>1407</v>
      </c>
      <c r="J6706" s="358">
        <v>0</v>
      </c>
      <c r="K6706" s="359" t="s">
        <v>1113</v>
      </c>
      <c r="L6706" s="359" t="s">
        <v>1392</v>
      </c>
      <c r="M6706" s="368">
        <v>2006</v>
      </c>
      <c r="N6706" s="205">
        <v>40800</v>
      </c>
      <c r="O6706" s="203"/>
    </row>
    <row r="6707" spans="1:15" ht="27.75" hidden="1" customHeight="1" x14ac:dyDescent="0.25">
      <c r="A6707" s="203" t="s">
        <v>206</v>
      </c>
      <c r="B6707" s="202" t="s">
        <v>530</v>
      </c>
      <c r="C6707" s="203" t="s">
        <v>1403</v>
      </c>
      <c r="D6707" s="202" t="s">
        <v>1404</v>
      </c>
      <c r="E6707" s="202" t="s">
        <v>1405</v>
      </c>
      <c r="F6707" s="202" t="s">
        <v>475</v>
      </c>
      <c r="G6707" s="253">
        <v>154</v>
      </c>
      <c r="H6707" s="361" t="s">
        <v>1406</v>
      </c>
      <c r="I6707" s="359" t="s">
        <v>1407</v>
      </c>
      <c r="J6707" s="359" t="s">
        <v>1380</v>
      </c>
      <c r="K6707" s="359" t="s">
        <v>22</v>
      </c>
      <c r="L6707" s="359" t="s">
        <v>1408</v>
      </c>
      <c r="M6707" s="368" t="s">
        <v>1407</v>
      </c>
      <c r="N6707" s="205">
        <v>42486</v>
      </c>
      <c r="O6707" s="203"/>
    </row>
    <row r="6708" spans="1:15" ht="27.75" hidden="1" customHeight="1" x14ac:dyDescent="0.25">
      <c r="A6708" s="129" t="s">
        <v>206</v>
      </c>
      <c r="B6708" s="269" t="s">
        <v>530</v>
      </c>
      <c r="C6708" s="226" t="s">
        <v>2568</v>
      </c>
      <c r="D6708" s="269" t="s">
        <v>641</v>
      </c>
      <c r="E6708" s="372" t="s">
        <v>1557</v>
      </c>
      <c r="F6708" s="269" t="s">
        <v>475</v>
      </c>
      <c r="G6708" s="373">
        <v>119.2</v>
      </c>
      <c r="H6708" s="225" t="s">
        <v>488</v>
      </c>
      <c r="I6708" s="269" t="s">
        <v>1379</v>
      </c>
      <c r="J6708" s="374">
        <v>0</v>
      </c>
      <c r="K6708" s="269" t="s">
        <v>22</v>
      </c>
      <c r="L6708" s="269" t="s">
        <v>1392</v>
      </c>
      <c r="M6708" s="369">
        <v>2010</v>
      </c>
      <c r="N6708" s="375">
        <v>43873</v>
      </c>
      <c r="O6708" s="226" t="s">
        <v>2569</v>
      </c>
    </row>
    <row r="6709" spans="1:15" ht="27.75" hidden="1" customHeight="1" x14ac:dyDescent="0.25">
      <c r="A6709" s="129" t="s">
        <v>206</v>
      </c>
      <c r="B6709" s="269" t="s">
        <v>530</v>
      </c>
      <c r="C6709" s="226" t="s">
        <v>2568</v>
      </c>
      <c r="D6709" s="269" t="s">
        <v>641</v>
      </c>
      <c r="E6709" s="372" t="s">
        <v>1557</v>
      </c>
      <c r="F6709" s="269" t="s">
        <v>475</v>
      </c>
      <c r="G6709" s="373">
        <v>44.21</v>
      </c>
      <c r="H6709" s="225" t="s">
        <v>488</v>
      </c>
      <c r="I6709" s="269" t="s">
        <v>1382</v>
      </c>
      <c r="J6709" s="374">
        <v>0</v>
      </c>
      <c r="K6709" s="269" t="s">
        <v>22</v>
      </c>
      <c r="L6709" s="269" t="s">
        <v>1392</v>
      </c>
      <c r="M6709" s="369">
        <v>2010</v>
      </c>
      <c r="N6709" s="375">
        <v>43873</v>
      </c>
      <c r="O6709" s="226" t="s">
        <v>2569</v>
      </c>
    </row>
    <row r="6710" spans="1:15" ht="27.75" hidden="1" customHeight="1" x14ac:dyDescent="0.25">
      <c r="A6710" s="129" t="s">
        <v>206</v>
      </c>
      <c r="B6710" s="269" t="s">
        <v>530</v>
      </c>
      <c r="C6710" s="226" t="s">
        <v>2568</v>
      </c>
      <c r="D6710" s="269" t="s">
        <v>641</v>
      </c>
      <c r="E6710" s="372" t="s">
        <v>1557</v>
      </c>
      <c r="F6710" s="269" t="s">
        <v>475</v>
      </c>
      <c r="G6710" s="373">
        <v>17.829999999999998</v>
      </c>
      <c r="H6710" s="225" t="s">
        <v>488</v>
      </c>
      <c r="I6710" s="269" t="s">
        <v>1383</v>
      </c>
      <c r="J6710" s="374">
        <v>0</v>
      </c>
      <c r="K6710" s="269" t="s">
        <v>22</v>
      </c>
      <c r="L6710" s="269" t="s">
        <v>1392</v>
      </c>
      <c r="M6710" s="369">
        <v>2010</v>
      </c>
      <c r="N6710" s="375">
        <v>43873</v>
      </c>
      <c r="O6710" s="226" t="s">
        <v>2569</v>
      </c>
    </row>
    <row r="6711" spans="1:15" ht="27.75" hidden="1" customHeight="1" x14ac:dyDescent="0.25">
      <c r="A6711" s="129" t="s">
        <v>206</v>
      </c>
      <c r="B6711" s="269" t="s">
        <v>530</v>
      </c>
      <c r="C6711" s="226" t="s">
        <v>2568</v>
      </c>
      <c r="D6711" s="269" t="s">
        <v>641</v>
      </c>
      <c r="E6711" s="372" t="s">
        <v>1557</v>
      </c>
      <c r="F6711" s="269" t="s">
        <v>475</v>
      </c>
      <c r="G6711" s="373">
        <v>8.1199999999999992</v>
      </c>
      <c r="H6711" s="225" t="s">
        <v>488</v>
      </c>
      <c r="I6711" s="372" t="s">
        <v>1384</v>
      </c>
      <c r="J6711" s="374">
        <v>0</v>
      </c>
      <c r="K6711" s="269" t="s">
        <v>22</v>
      </c>
      <c r="L6711" s="269" t="s">
        <v>1392</v>
      </c>
      <c r="M6711" s="369">
        <v>2010</v>
      </c>
      <c r="N6711" s="375">
        <v>43873</v>
      </c>
      <c r="O6711" s="226" t="s">
        <v>2569</v>
      </c>
    </row>
    <row r="6712" spans="1:15" ht="27.75" hidden="1" customHeight="1" x14ac:dyDescent="0.25">
      <c r="A6712" s="129" t="s">
        <v>206</v>
      </c>
      <c r="B6712" s="269" t="s">
        <v>530</v>
      </c>
      <c r="C6712" s="226" t="s">
        <v>2568</v>
      </c>
      <c r="D6712" s="269" t="s">
        <v>641</v>
      </c>
      <c r="E6712" s="372" t="s">
        <v>1557</v>
      </c>
      <c r="F6712" s="269" t="s">
        <v>475</v>
      </c>
      <c r="G6712" s="373">
        <v>3.9</v>
      </c>
      <c r="H6712" s="225" t="s">
        <v>488</v>
      </c>
      <c r="I6712" s="372" t="s">
        <v>1385</v>
      </c>
      <c r="J6712" s="374">
        <v>0</v>
      </c>
      <c r="K6712" s="269" t="s">
        <v>22</v>
      </c>
      <c r="L6712" s="269" t="s">
        <v>1392</v>
      </c>
      <c r="M6712" s="369">
        <v>2010</v>
      </c>
      <c r="N6712" s="375">
        <v>43873</v>
      </c>
      <c r="O6712" s="226" t="s">
        <v>2569</v>
      </c>
    </row>
    <row r="6713" spans="1:15" ht="27.75" hidden="1" customHeight="1" x14ac:dyDescent="0.25">
      <c r="A6713" s="129" t="s">
        <v>206</v>
      </c>
      <c r="B6713" s="269" t="s">
        <v>530</v>
      </c>
      <c r="C6713" s="226" t="s">
        <v>2568</v>
      </c>
      <c r="D6713" s="269" t="s">
        <v>643</v>
      </c>
      <c r="E6713" s="372" t="s">
        <v>1557</v>
      </c>
      <c r="F6713" s="269" t="s">
        <v>475</v>
      </c>
      <c r="G6713" s="373">
        <v>45.77</v>
      </c>
      <c r="H6713" s="225" t="s">
        <v>488</v>
      </c>
      <c r="I6713" s="372" t="s">
        <v>1379</v>
      </c>
      <c r="J6713" s="374">
        <v>0</v>
      </c>
      <c r="K6713" s="269" t="s">
        <v>22</v>
      </c>
      <c r="L6713" s="269" t="s">
        <v>1392</v>
      </c>
      <c r="M6713" s="369">
        <v>2010</v>
      </c>
      <c r="N6713" s="375">
        <v>43873</v>
      </c>
      <c r="O6713" s="226" t="s">
        <v>2569</v>
      </c>
    </row>
    <row r="6714" spans="1:15" ht="27.75" hidden="1" customHeight="1" x14ac:dyDescent="0.25">
      <c r="A6714" s="129" t="s">
        <v>206</v>
      </c>
      <c r="B6714" s="269" t="s">
        <v>530</v>
      </c>
      <c r="C6714" s="226" t="s">
        <v>2568</v>
      </c>
      <c r="D6714" s="269" t="s">
        <v>643</v>
      </c>
      <c r="E6714" s="372" t="s">
        <v>1557</v>
      </c>
      <c r="F6714" s="269" t="s">
        <v>475</v>
      </c>
      <c r="G6714" s="373">
        <v>16.98</v>
      </c>
      <c r="H6714" s="225" t="s">
        <v>488</v>
      </c>
      <c r="I6714" s="372" t="s">
        <v>1382</v>
      </c>
      <c r="J6714" s="374">
        <v>0</v>
      </c>
      <c r="K6714" s="269" t="s">
        <v>22</v>
      </c>
      <c r="L6714" s="269" t="s">
        <v>1392</v>
      </c>
      <c r="M6714" s="369">
        <v>2010</v>
      </c>
      <c r="N6714" s="375">
        <v>43873</v>
      </c>
      <c r="O6714" s="226" t="s">
        <v>2569</v>
      </c>
    </row>
    <row r="6715" spans="1:15" ht="27.75" hidden="1" customHeight="1" x14ac:dyDescent="0.25">
      <c r="A6715" s="129" t="s">
        <v>206</v>
      </c>
      <c r="B6715" s="269" t="s">
        <v>530</v>
      </c>
      <c r="C6715" s="226" t="s">
        <v>2568</v>
      </c>
      <c r="D6715" s="269" t="s">
        <v>643</v>
      </c>
      <c r="E6715" s="372" t="s">
        <v>1557</v>
      </c>
      <c r="F6715" s="269" t="s">
        <v>475</v>
      </c>
      <c r="G6715" s="373">
        <v>6.85</v>
      </c>
      <c r="H6715" s="225" t="s">
        <v>488</v>
      </c>
      <c r="I6715" s="372" t="s">
        <v>1383</v>
      </c>
      <c r="J6715" s="374">
        <v>0</v>
      </c>
      <c r="K6715" s="269" t="s">
        <v>22</v>
      </c>
      <c r="L6715" s="269" t="s">
        <v>1392</v>
      </c>
      <c r="M6715" s="369">
        <v>2010</v>
      </c>
      <c r="N6715" s="375">
        <v>43873</v>
      </c>
      <c r="O6715" s="226" t="s">
        <v>2569</v>
      </c>
    </row>
    <row r="6716" spans="1:15" ht="27.75" hidden="1" customHeight="1" x14ac:dyDescent="0.25">
      <c r="A6716" s="129" t="s">
        <v>206</v>
      </c>
      <c r="B6716" s="269" t="s">
        <v>530</v>
      </c>
      <c r="C6716" s="226" t="s">
        <v>2568</v>
      </c>
      <c r="D6716" s="269" t="s">
        <v>643</v>
      </c>
      <c r="E6716" s="372" t="s">
        <v>1557</v>
      </c>
      <c r="F6716" s="269" t="s">
        <v>475</v>
      </c>
      <c r="G6716" s="373">
        <v>3.12</v>
      </c>
      <c r="H6716" s="225" t="s">
        <v>488</v>
      </c>
      <c r="I6716" s="372" t="s">
        <v>1384</v>
      </c>
      <c r="J6716" s="374">
        <v>0</v>
      </c>
      <c r="K6716" s="269" t="s">
        <v>22</v>
      </c>
      <c r="L6716" s="269" t="s">
        <v>1392</v>
      </c>
      <c r="M6716" s="369">
        <v>2010</v>
      </c>
      <c r="N6716" s="375">
        <v>43873</v>
      </c>
      <c r="O6716" s="226" t="s">
        <v>2569</v>
      </c>
    </row>
    <row r="6717" spans="1:15" ht="27.75" hidden="1" customHeight="1" x14ac:dyDescent="0.25">
      <c r="A6717" s="129" t="s">
        <v>206</v>
      </c>
      <c r="B6717" s="269" t="s">
        <v>530</v>
      </c>
      <c r="C6717" s="226" t="s">
        <v>2568</v>
      </c>
      <c r="D6717" s="269" t="s">
        <v>643</v>
      </c>
      <c r="E6717" s="372" t="s">
        <v>1557</v>
      </c>
      <c r="F6717" s="269" t="s">
        <v>475</v>
      </c>
      <c r="G6717" s="373">
        <v>1.5</v>
      </c>
      <c r="H6717" s="225" t="s">
        <v>488</v>
      </c>
      <c r="I6717" s="372" t="s">
        <v>1385</v>
      </c>
      <c r="J6717" s="374">
        <v>0</v>
      </c>
      <c r="K6717" s="269" t="s">
        <v>22</v>
      </c>
      <c r="L6717" s="269" t="s">
        <v>1392</v>
      </c>
      <c r="M6717" s="369">
        <v>2010</v>
      </c>
      <c r="N6717" s="375">
        <v>43873</v>
      </c>
      <c r="O6717" s="226" t="s">
        <v>2569</v>
      </c>
    </row>
    <row r="6718" spans="1:15" ht="27.75" hidden="1" customHeight="1" x14ac:dyDescent="0.25">
      <c r="A6718" s="203" t="s">
        <v>2250</v>
      </c>
      <c r="B6718" s="203" t="s">
        <v>2452</v>
      </c>
      <c r="C6718" s="203" t="s">
        <v>1535</v>
      </c>
      <c r="D6718" s="203" t="s">
        <v>2101</v>
      </c>
      <c r="E6718" s="203" t="s">
        <v>2102</v>
      </c>
      <c r="F6718" s="203" t="s">
        <v>505</v>
      </c>
      <c r="G6718" s="257">
        <v>24</v>
      </c>
      <c r="H6718" s="361" t="s">
        <v>1390</v>
      </c>
      <c r="I6718" s="361" t="s">
        <v>1379</v>
      </c>
      <c r="J6718" s="275">
        <v>0.08</v>
      </c>
      <c r="K6718" s="361" t="s">
        <v>1391</v>
      </c>
      <c r="L6718" s="361" t="s">
        <v>1392</v>
      </c>
      <c r="M6718" s="370">
        <v>2010</v>
      </c>
      <c r="N6718" s="207">
        <v>43903</v>
      </c>
      <c r="O6718" s="361" t="s">
        <v>1537</v>
      </c>
    </row>
    <row r="6719" spans="1:15" ht="27.75" hidden="1" customHeight="1" x14ac:dyDescent="0.25">
      <c r="A6719" s="203" t="s">
        <v>2250</v>
      </c>
      <c r="B6719" s="203" t="s">
        <v>2452</v>
      </c>
      <c r="C6719" s="203" t="s">
        <v>1535</v>
      </c>
      <c r="D6719" s="203" t="s">
        <v>2101</v>
      </c>
      <c r="E6719" s="203" t="s">
        <v>2102</v>
      </c>
      <c r="F6719" s="203" t="s">
        <v>505</v>
      </c>
      <c r="G6719" s="257">
        <v>17</v>
      </c>
      <c r="H6719" s="361" t="s">
        <v>1390</v>
      </c>
      <c r="I6719" s="361" t="s">
        <v>1382</v>
      </c>
      <c r="J6719" s="275">
        <v>0.08</v>
      </c>
      <c r="K6719" s="361" t="s">
        <v>1391</v>
      </c>
      <c r="L6719" s="361" t="s">
        <v>1392</v>
      </c>
      <c r="M6719" s="370">
        <v>2010</v>
      </c>
      <c r="N6719" s="207">
        <v>43903</v>
      </c>
      <c r="O6719" s="361" t="s">
        <v>1537</v>
      </c>
    </row>
    <row r="6720" spans="1:15" ht="27.75" hidden="1" customHeight="1" x14ac:dyDescent="0.25">
      <c r="A6720" s="203" t="s">
        <v>2250</v>
      </c>
      <c r="B6720" s="203" t="s">
        <v>2452</v>
      </c>
      <c r="C6720" s="203" t="s">
        <v>1535</v>
      </c>
      <c r="D6720" s="203" t="s">
        <v>2101</v>
      </c>
      <c r="E6720" s="203" t="s">
        <v>2102</v>
      </c>
      <c r="F6720" s="203" t="s">
        <v>505</v>
      </c>
      <c r="G6720" s="257">
        <v>17</v>
      </c>
      <c r="H6720" s="361" t="s">
        <v>1390</v>
      </c>
      <c r="I6720" s="361" t="s">
        <v>1383</v>
      </c>
      <c r="J6720" s="275">
        <v>0.08</v>
      </c>
      <c r="K6720" s="361" t="s">
        <v>1391</v>
      </c>
      <c r="L6720" s="361" t="s">
        <v>1392</v>
      </c>
      <c r="M6720" s="370">
        <v>2010</v>
      </c>
      <c r="N6720" s="207">
        <v>43903</v>
      </c>
      <c r="O6720" s="361" t="s">
        <v>1537</v>
      </c>
    </row>
    <row r="6721" spans="1:15" ht="27.75" hidden="1" customHeight="1" x14ac:dyDescent="0.25">
      <c r="A6721" s="203" t="s">
        <v>2250</v>
      </c>
      <c r="B6721" s="203" t="s">
        <v>2452</v>
      </c>
      <c r="C6721" s="203" t="s">
        <v>1535</v>
      </c>
      <c r="D6721" s="203" t="s">
        <v>2101</v>
      </c>
      <c r="E6721" s="203" t="s">
        <v>2102</v>
      </c>
      <c r="F6721" s="203" t="s">
        <v>505</v>
      </c>
      <c r="G6721" s="257">
        <v>10</v>
      </c>
      <c r="H6721" s="361" t="s">
        <v>1390</v>
      </c>
      <c r="I6721" s="361" t="s">
        <v>1384</v>
      </c>
      <c r="J6721" s="275">
        <v>0.08</v>
      </c>
      <c r="K6721" s="361" t="s">
        <v>1391</v>
      </c>
      <c r="L6721" s="361" t="s">
        <v>1392</v>
      </c>
      <c r="M6721" s="370">
        <v>2010</v>
      </c>
      <c r="N6721" s="207">
        <v>43903</v>
      </c>
      <c r="O6721" s="361" t="s">
        <v>1537</v>
      </c>
    </row>
    <row r="6722" spans="1:15" ht="27.75" hidden="1" customHeight="1" x14ac:dyDescent="0.25">
      <c r="A6722" s="203" t="s">
        <v>2250</v>
      </c>
      <c r="B6722" s="203" t="s">
        <v>2452</v>
      </c>
      <c r="C6722" s="203" t="s">
        <v>1535</v>
      </c>
      <c r="D6722" s="203" t="s">
        <v>2101</v>
      </c>
      <c r="E6722" s="203" t="s">
        <v>2102</v>
      </c>
      <c r="F6722" s="203" t="s">
        <v>505</v>
      </c>
      <c r="G6722" s="257">
        <v>5.2</v>
      </c>
      <c r="H6722" s="361" t="s">
        <v>1390</v>
      </c>
      <c r="I6722" s="361" t="s">
        <v>1385</v>
      </c>
      <c r="J6722" s="275">
        <v>0.08</v>
      </c>
      <c r="K6722" s="361" t="s">
        <v>1391</v>
      </c>
      <c r="L6722" s="361" t="s">
        <v>1392</v>
      </c>
      <c r="M6722" s="370">
        <v>2010</v>
      </c>
      <c r="N6722" s="207">
        <v>43903</v>
      </c>
      <c r="O6722" s="361" t="s">
        <v>1537</v>
      </c>
    </row>
    <row r="6723" spans="1:15" ht="27.75" hidden="1" customHeight="1" x14ac:dyDescent="0.25">
      <c r="A6723" s="203" t="s">
        <v>2250</v>
      </c>
      <c r="B6723" s="203" t="s">
        <v>2452</v>
      </c>
      <c r="C6723" s="203" t="s">
        <v>1535</v>
      </c>
      <c r="D6723" s="203" t="s">
        <v>1816</v>
      </c>
      <c r="E6723" s="203" t="s">
        <v>1428</v>
      </c>
      <c r="F6723" s="203" t="s">
        <v>505</v>
      </c>
      <c r="G6723" s="257">
        <v>4.2000000000000003E-2</v>
      </c>
      <c r="H6723" s="361" t="s">
        <v>1414</v>
      </c>
      <c r="I6723" s="361" t="s">
        <v>1407</v>
      </c>
      <c r="J6723" s="360">
        <v>0.67</v>
      </c>
      <c r="K6723" s="361" t="s">
        <v>1113</v>
      </c>
      <c r="L6723" s="361" t="s">
        <v>1392</v>
      </c>
      <c r="M6723" s="370">
        <v>2010</v>
      </c>
      <c r="N6723" s="207">
        <v>43903</v>
      </c>
      <c r="O6723" s="361" t="s">
        <v>1817</v>
      </c>
    </row>
    <row r="6724" spans="1:15" ht="27.75" hidden="1" customHeight="1" x14ac:dyDescent="0.25">
      <c r="A6724" s="203" t="s">
        <v>2250</v>
      </c>
      <c r="B6724" s="203" t="s">
        <v>2452</v>
      </c>
      <c r="C6724" s="203" t="s">
        <v>1535</v>
      </c>
      <c r="D6724" s="203" t="s">
        <v>1816</v>
      </c>
      <c r="E6724" s="203" t="s">
        <v>1428</v>
      </c>
      <c r="F6724" s="203" t="s">
        <v>505</v>
      </c>
      <c r="G6724" s="257">
        <v>52</v>
      </c>
      <c r="H6724" s="361" t="s">
        <v>1414</v>
      </c>
      <c r="I6724" s="361" t="s">
        <v>1379</v>
      </c>
      <c r="J6724" s="275">
        <v>0.89</v>
      </c>
      <c r="K6724" s="361" t="s">
        <v>22</v>
      </c>
      <c r="L6724" s="361" t="s">
        <v>1392</v>
      </c>
      <c r="M6724" s="370">
        <v>2010</v>
      </c>
      <c r="N6724" s="207">
        <v>43903</v>
      </c>
      <c r="O6724" s="361" t="s">
        <v>1817</v>
      </c>
    </row>
    <row r="6725" spans="1:15" ht="27.75" hidden="1" customHeight="1" x14ac:dyDescent="0.25">
      <c r="A6725" s="203" t="s">
        <v>2250</v>
      </c>
      <c r="B6725" s="203" t="s">
        <v>2452</v>
      </c>
      <c r="C6725" s="203" t="s">
        <v>1535</v>
      </c>
      <c r="D6725" s="203" t="s">
        <v>1816</v>
      </c>
      <c r="E6725" s="203" t="s">
        <v>1428</v>
      </c>
      <c r="F6725" s="203" t="s">
        <v>505</v>
      </c>
      <c r="G6725" s="257">
        <v>12</v>
      </c>
      <c r="H6725" s="361" t="s">
        <v>1414</v>
      </c>
      <c r="I6725" s="361" t="s">
        <v>1382</v>
      </c>
      <c r="J6725" s="275">
        <v>0.89</v>
      </c>
      <c r="K6725" s="361" t="s">
        <v>22</v>
      </c>
      <c r="L6725" s="361" t="s">
        <v>1392</v>
      </c>
      <c r="M6725" s="370">
        <v>2010</v>
      </c>
      <c r="N6725" s="207">
        <v>43903</v>
      </c>
      <c r="O6725" s="361" t="s">
        <v>1817</v>
      </c>
    </row>
    <row r="6726" spans="1:15" ht="27.75" hidden="1" customHeight="1" x14ac:dyDescent="0.25">
      <c r="A6726" s="203" t="s">
        <v>2250</v>
      </c>
      <c r="B6726" s="203" t="s">
        <v>2452</v>
      </c>
      <c r="C6726" s="203" t="s">
        <v>1535</v>
      </c>
      <c r="D6726" s="203" t="s">
        <v>1816</v>
      </c>
      <c r="E6726" s="203" t="s">
        <v>1428</v>
      </c>
      <c r="F6726" s="203" t="s">
        <v>505</v>
      </c>
      <c r="G6726" s="257">
        <v>3.8</v>
      </c>
      <c r="H6726" s="361" t="s">
        <v>1414</v>
      </c>
      <c r="I6726" s="361" t="s">
        <v>1383</v>
      </c>
      <c r="J6726" s="275">
        <v>0.89</v>
      </c>
      <c r="K6726" s="361" t="s">
        <v>22</v>
      </c>
      <c r="L6726" s="361" t="s">
        <v>1392</v>
      </c>
      <c r="M6726" s="370">
        <v>2010</v>
      </c>
      <c r="N6726" s="207">
        <v>43903</v>
      </c>
      <c r="O6726" s="361" t="s">
        <v>1817</v>
      </c>
    </row>
    <row r="6727" spans="1:15" ht="27.75" hidden="1" customHeight="1" x14ac:dyDescent="0.25">
      <c r="A6727" s="203" t="s">
        <v>2250</v>
      </c>
      <c r="B6727" s="203" t="s">
        <v>2452</v>
      </c>
      <c r="C6727" s="203" t="s">
        <v>1535</v>
      </c>
      <c r="D6727" s="203" t="s">
        <v>1816</v>
      </c>
      <c r="E6727" s="203" t="s">
        <v>1428</v>
      </c>
      <c r="F6727" s="203" t="s">
        <v>505</v>
      </c>
      <c r="G6727" s="257">
        <v>0.56999999999999995</v>
      </c>
      <c r="H6727" s="361" t="s">
        <v>1414</v>
      </c>
      <c r="I6727" s="361" t="s">
        <v>1384</v>
      </c>
      <c r="J6727" s="275">
        <v>0.89</v>
      </c>
      <c r="K6727" s="361" t="s">
        <v>22</v>
      </c>
      <c r="L6727" s="361" t="s">
        <v>1392</v>
      </c>
      <c r="M6727" s="370">
        <v>2010</v>
      </c>
      <c r="N6727" s="207">
        <v>43903</v>
      </c>
      <c r="O6727" s="361" t="s">
        <v>1817</v>
      </c>
    </row>
    <row r="6728" spans="1:15" ht="27.75" hidden="1" customHeight="1" x14ac:dyDescent="0.25">
      <c r="A6728" s="203" t="s">
        <v>2250</v>
      </c>
      <c r="B6728" s="203" t="s">
        <v>2452</v>
      </c>
      <c r="C6728" s="203" t="s">
        <v>1535</v>
      </c>
      <c r="D6728" s="203" t="s">
        <v>1816</v>
      </c>
      <c r="E6728" s="203" t="s">
        <v>1428</v>
      </c>
      <c r="F6728" s="203" t="s">
        <v>505</v>
      </c>
      <c r="G6728" s="257" t="s">
        <v>515</v>
      </c>
      <c r="H6728" s="361" t="s">
        <v>1414</v>
      </c>
      <c r="I6728" s="361" t="s">
        <v>1385</v>
      </c>
      <c r="J6728" s="275">
        <v>0.89</v>
      </c>
      <c r="K6728" s="361" t="s">
        <v>22</v>
      </c>
      <c r="L6728" s="361" t="s">
        <v>1392</v>
      </c>
      <c r="M6728" s="370">
        <v>2010</v>
      </c>
      <c r="N6728" s="207">
        <v>43903</v>
      </c>
      <c r="O6728" s="361" t="s">
        <v>1817</v>
      </c>
    </row>
    <row r="6729" spans="1:15" ht="27.75" hidden="1" customHeight="1" x14ac:dyDescent="0.25">
      <c r="A6729" s="203" t="s">
        <v>2250</v>
      </c>
      <c r="B6729" s="203" t="s">
        <v>2452</v>
      </c>
      <c r="C6729" s="203" t="s">
        <v>1535</v>
      </c>
      <c r="D6729" s="203" t="s">
        <v>1816</v>
      </c>
      <c r="E6729" s="203" t="s">
        <v>1428</v>
      </c>
      <c r="F6729" s="203" t="s">
        <v>505</v>
      </c>
      <c r="G6729" s="257">
        <v>0.91</v>
      </c>
      <c r="H6729" s="361" t="s">
        <v>1390</v>
      </c>
      <c r="I6729" s="361" t="s">
        <v>1379</v>
      </c>
      <c r="J6729" s="275">
        <v>0.68</v>
      </c>
      <c r="K6729" s="361" t="s">
        <v>1391</v>
      </c>
      <c r="L6729" s="361" t="s">
        <v>1392</v>
      </c>
      <c r="M6729" s="370">
        <v>2010</v>
      </c>
      <c r="N6729" s="207">
        <v>43903</v>
      </c>
      <c r="O6729" s="361" t="s">
        <v>1817</v>
      </c>
    </row>
    <row r="6730" spans="1:15" ht="27.75" hidden="1" customHeight="1" x14ac:dyDescent="0.25">
      <c r="A6730" s="203" t="s">
        <v>2250</v>
      </c>
      <c r="B6730" s="203" t="s">
        <v>2452</v>
      </c>
      <c r="C6730" s="203" t="s">
        <v>1535</v>
      </c>
      <c r="D6730" s="203" t="s">
        <v>1816</v>
      </c>
      <c r="E6730" s="203" t="s">
        <v>1428</v>
      </c>
      <c r="F6730" s="203" t="s">
        <v>505</v>
      </c>
      <c r="G6730" s="257">
        <v>0.21</v>
      </c>
      <c r="H6730" s="361" t="s">
        <v>1390</v>
      </c>
      <c r="I6730" s="361" t="s">
        <v>1382</v>
      </c>
      <c r="J6730" s="275">
        <v>0.68</v>
      </c>
      <c r="K6730" s="361" t="s">
        <v>1391</v>
      </c>
      <c r="L6730" s="361" t="s">
        <v>1392</v>
      </c>
      <c r="M6730" s="370">
        <v>2010</v>
      </c>
      <c r="N6730" s="207">
        <v>43903</v>
      </c>
      <c r="O6730" s="361" t="s">
        <v>1817</v>
      </c>
    </row>
    <row r="6731" spans="1:15" ht="27.75" hidden="1" customHeight="1" x14ac:dyDescent="0.25">
      <c r="A6731" s="203" t="s">
        <v>2250</v>
      </c>
      <c r="B6731" s="203" t="s">
        <v>2452</v>
      </c>
      <c r="C6731" s="203" t="s">
        <v>1535</v>
      </c>
      <c r="D6731" s="203" t="s">
        <v>1816</v>
      </c>
      <c r="E6731" s="203" t="s">
        <v>1428</v>
      </c>
      <c r="F6731" s="203" t="s">
        <v>505</v>
      </c>
      <c r="G6731" s="257">
        <v>6.3E-2</v>
      </c>
      <c r="H6731" s="361" t="s">
        <v>1390</v>
      </c>
      <c r="I6731" s="361" t="s">
        <v>1383</v>
      </c>
      <c r="J6731" s="275">
        <v>0.68</v>
      </c>
      <c r="K6731" s="361" t="s">
        <v>1391</v>
      </c>
      <c r="L6731" s="361" t="s">
        <v>1392</v>
      </c>
      <c r="M6731" s="370">
        <v>2010</v>
      </c>
      <c r="N6731" s="207">
        <v>43903</v>
      </c>
      <c r="O6731" s="361" t="s">
        <v>1817</v>
      </c>
    </row>
    <row r="6732" spans="1:15" ht="27.75" hidden="1" customHeight="1" x14ac:dyDescent="0.25">
      <c r="A6732" s="203" t="s">
        <v>2250</v>
      </c>
      <c r="B6732" s="203" t="s">
        <v>2452</v>
      </c>
      <c r="C6732" s="203" t="s">
        <v>1535</v>
      </c>
      <c r="D6732" s="203" t="s">
        <v>1816</v>
      </c>
      <c r="E6732" s="203" t="s">
        <v>1428</v>
      </c>
      <c r="F6732" s="203" t="s">
        <v>505</v>
      </c>
      <c r="G6732" s="257">
        <v>6.7999999999999996E-3</v>
      </c>
      <c r="H6732" s="361" t="s">
        <v>1390</v>
      </c>
      <c r="I6732" s="361" t="s">
        <v>1384</v>
      </c>
      <c r="J6732" s="275">
        <v>0.68</v>
      </c>
      <c r="K6732" s="361" t="s">
        <v>1391</v>
      </c>
      <c r="L6732" s="361" t="s">
        <v>1392</v>
      </c>
      <c r="M6732" s="370">
        <v>2010</v>
      </c>
      <c r="N6732" s="207">
        <v>43903</v>
      </c>
      <c r="O6732" s="361" t="s">
        <v>1817</v>
      </c>
    </row>
    <row r="6733" spans="1:15" ht="27.75" hidden="1" customHeight="1" x14ac:dyDescent="0.25">
      <c r="A6733" s="203" t="s">
        <v>2250</v>
      </c>
      <c r="B6733" s="203" t="s">
        <v>2452</v>
      </c>
      <c r="C6733" s="203" t="s">
        <v>1535</v>
      </c>
      <c r="D6733" s="203" t="s">
        <v>1816</v>
      </c>
      <c r="E6733" s="203" t="s">
        <v>1428</v>
      </c>
      <c r="F6733" s="203" t="s">
        <v>505</v>
      </c>
      <c r="G6733" s="257" t="s">
        <v>515</v>
      </c>
      <c r="H6733" s="361" t="s">
        <v>1390</v>
      </c>
      <c r="I6733" s="361" t="s">
        <v>1385</v>
      </c>
      <c r="J6733" s="275">
        <v>0.68</v>
      </c>
      <c r="K6733" s="361" t="s">
        <v>1391</v>
      </c>
      <c r="L6733" s="361" t="s">
        <v>1392</v>
      </c>
      <c r="M6733" s="370">
        <v>2010</v>
      </c>
      <c r="N6733" s="207">
        <v>43903</v>
      </c>
      <c r="O6733" s="361" t="s">
        <v>1817</v>
      </c>
    </row>
    <row r="6734" spans="1:15" ht="27.75" hidden="1" customHeight="1" x14ac:dyDescent="0.25">
      <c r="A6734" s="203" t="s">
        <v>2250</v>
      </c>
      <c r="B6734" s="202" t="s">
        <v>2452</v>
      </c>
      <c r="C6734" s="203" t="s">
        <v>1403</v>
      </c>
      <c r="D6734" s="202" t="s">
        <v>1404</v>
      </c>
      <c r="E6734" s="202" t="s">
        <v>1405</v>
      </c>
      <c r="F6734" s="202" t="s">
        <v>475</v>
      </c>
      <c r="G6734" s="253">
        <v>154</v>
      </c>
      <c r="H6734" s="361" t="s">
        <v>1406</v>
      </c>
      <c r="I6734" s="359" t="s">
        <v>1407</v>
      </c>
      <c r="J6734" s="359" t="s">
        <v>1380</v>
      </c>
      <c r="K6734" s="359" t="s">
        <v>22</v>
      </c>
      <c r="L6734" s="359" t="s">
        <v>1408</v>
      </c>
      <c r="M6734" s="368" t="s">
        <v>1407</v>
      </c>
      <c r="N6734" s="205">
        <v>42486</v>
      </c>
      <c r="O6734" s="203"/>
    </row>
    <row r="6735" spans="1:15" ht="27.75" hidden="1" customHeight="1" x14ac:dyDescent="0.25">
      <c r="A6735" s="203" t="s">
        <v>2250</v>
      </c>
      <c r="B6735" s="202" t="s">
        <v>2452</v>
      </c>
      <c r="C6735" s="203" t="s">
        <v>1461</v>
      </c>
      <c r="D6735" s="202" t="s">
        <v>1816</v>
      </c>
      <c r="E6735" s="202" t="s">
        <v>1428</v>
      </c>
      <c r="F6735" s="202" t="s">
        <v>475</v>
      </c>
      <c r="G6735" s="254">
        <v>4402547</v>
      </c>
      <c r="H6735" s="361" t="s">
        <v>1433</v>
      </c>
      <c r="I6735" s="359" t="s">
        <v>1407</v>
      </c>
      <c r="J6735" s="359" t="s">
        <v>1380</v>
      </c>
      <c r="K6735" s="359" t="s">
        <v>8</v>
      </c>
      <c r="L6735" s="359" t="s">
        <v>1408</v>
      </c>
      <c r="M6735" s="368" t="s">
        <v>1407</v>
      </c>
      <c r="N6735" s="205">
        <v>42530</v>
      </c>
      <c r="O6735" s="203"/>
    </row>
    <row r="6736" spans="1:15" ht="27.75" hidden="1" customHeight="1" x14ac:dyDescent="0.25">
      <c r="A6736" s="203" t="s">
        <v>2250</v>
      </c>
      <c r="B6736" s="202" t="s">
        <v>2452</v>
      </c>
      <c r="C6736" s="203" t="s">
        <v>1461</v>
      </c>
      <c r="D6736" s="202" t="s">
        <v>1816</v>
      </c>
      <c r="E6736" s="202" t="s">
        <v>1428</v>
      </c>
      <c r="F6736" s="202" t="s">
        <v>475</v>
      </c>
      <c r="G6736" s="254">
        <v>29156</v>
      </c>
      <c r="H6736" s="361" t="s">
        <v>1414</v>
      </c>
      <c r="I6736" s="359" t="s">
        <v>1407</v>
      </c>
      <c r="J6736" s="359" t="s">
        <v>1380</v>
      </c>
      <c r="K6736" s="359" t="s">
        <v>8</v>
      </c>
      <c r="L6736" s="359" t="s">
        <v>1392</v>
      </c>
      <c r="M6736" s="368" t="s">
        <v>1407</v>
      </c>
      <c r="N6736" s="205">
        <v>42530</v>
      </c>
      <c r="O6736" s="203"/>
    </row>
    <row r="6737" spans="1:15" ht="27.75" hidden="1" customHeight="1" x14ac:dyDescent="0.25">
      <c r="A6737" s="203" t="s">
        <v>2250</v>
      </c>
      <c r="B6737" s="202" t="s">
        <v>2452</v>
      </c>
      <c r="C6737" s="203" t="s">
        <v>1461</v>
      </c>
      <c r="D6737" s="202" t="s">
        <v>1821</v>
      </c>
      <c r="E6737" s="202" t="s">
        <v>1428</v>
      </c>
      <c r="F6737" s="202" t="s">
        <v>475</v>
      </c>
      <c r="G6737" s="254">
        <v>4402547</v>
      </c>
      <c r="H6737" s="361" t="s">
        <v>1433</v>
      </c>
      <c r="I6737" s="359" t="s">
        <v>1407</v>
      </c>
      <c r="J6737" s="359" t="s">
        <v>1380</v>
      </c>
      <c r="K6737" s="359" t="s">
        <v>8</v>
      </c>
      <c r="L6737" s="359" t="s">
        <v>1408</v>
      </c>
      <c r="M6737" s="368" t="s">
        <v>1407</v>
      </c>
      <c r="N6737" s="205">
        <v>42530</v>
      </c>
      <c r="O6737" s="203"/>
    </row>
    <row r="6738" spans="1:15" ht="27.75" hidden="1" customHeight="1" x14ac:dyDescent="0.25">
      <c r="A6738" s="203" t="s">
        <v>2250</v>
      </c>
      <c r="B6738" s="202" t="s">
        <v>2452</v>
      </c>
      <c r="C6738" s="203" t="s">
        <v>1461</v>
      </c>
      <c r="D6738" s="202" t="s">
        <v>1821</v>
      </c>
      <c r="E6738" s="202" t="s">
        <v>1428</v>
      </c>
      <c r="F6738" s="202" t="s">
        <v>475</v>
      </c>
      <c r="G6738" s="254">
        <v>29156</v>
      </c>
      <c r="H6738" s="361" t="s">
        <v>1414</v>
      </c>
      <c r="I6738" s="359" t="s">
        <v>1407</v>
      </c>
      <c r="J6738" s="359" t="s">
        <v>1380</v>
      </c>
      <c r="K6738" s="359" t="s">
        <v>8</v>
      </c>
      <c r="L6738" s="359" t="s">
        <v>1392</v>
      </c>
      <c r="M6738" s="368" t="s">
        <v>1407</v>
      </c>
      <c r="N6738" s="205">
        <v>42530</v>
      </c>
      <c r="O6738" s="203"/>
    </row>
    <row r="6739" spans="1:15" ht="27.75" hidden="1" customHeight="1" x14ac:dyDescent="0.25">
      <c r="A6739" s="129" t="s">
        <v>2250</v>
      </c>
      <c r="B6739" s="269" t="s">
        <v>2452</v>
      </c>
      <c r="C6739" s="226" t="s">
        <v>2568</v>
      </c>
      <c r="D6739" s="269" t="s">
        <v>641</v>
      </c>
      <c r="E6739" s="372" t="s">
        <v>1557</v>
      </c>
      <c r="F6739" s="269" t="s">
        <v>475</v>
      </c>
      <c r="G6739" s="373">
        <v>119.2</v>
      </c>
      <c r="H6739" s="225" t="s">
        <v>488</v>
      </c>
      <c r="I6739" s="269" t="s">
        <v>1379</v>
      </c>
      <c r="J6739" s="374">
        <v>0</v>
      </c>
      <c r="K6739" s="269" t="s">
        <v>22</v>
      </c>
      <c r="L6739" s="269" t="s">
        <v>1392</v>
      </c>
      <c r="M6739" s="369">
        <v>2010</v>
      </c>
      <c r="N6739" s="375">
        <v>43873</v>
      </c>
      <c r="O6739" s="226" t="s">
        <v>2569</v>
      </c>
    </row>
    <row r="6740" spans="1:15" ht="27.75" hidden="1" customHeight="1" x14ac:dyDescent="0.25">
      <c r="A6740" s="129" t="s">
        <v>2250</v>
      </c>
      <c r="B6740" s="269" t="s">
        <v>2452</v>
      </c>
      <c r="C6740" s="226" t="s">
        <v>2568</v>
      </c>
      <c r="D6740" s="269" t="s">
        <v>641</v>
      </c>
      <c r="E6740" s="372" t="s">
        <v>1557</v>
      </c>
      <c r="F6740" s="269" t="s">
        <v>475</v>
      </c>
      <c r="G6740" s="373">
        <v>44.21</v>
      </c>
      <c r="H6740" s="225" t="s">
        <v>488</v>
      </c>
      <c r="I6740" s="269" t="s">
        <v>1382</v>
      </c>
      <c r="J6740" s="374">
        <v>0</v>
      </c>
      <c r="K6740" s="269" t="s">
        <v>22</v>
      </c>
      <c r="L6740" s="269" t="s">
        <v>1392</v>
      </c>
      <c r="M6740" s="369">
        <v>2010</v>
      </c>
      <c r="N6740" s="375">
        <v>43873</v>
      </c>
      <c r="O6740" s="226" t="s">
        <v>2569</v>
      </c>
    </row>
    <row r="6741" spans="1:15" ht="27.75" hidden="1" customHeight="1" x14ac:dyDescent="0.25">
      <c r="A6741" s="129" t="s">
        <v>2250</v>
      </c>
      <c r="B6741" s="269" t="s">
        <v>2452</v>
      </c>
      <c r="C6741" s="226" t="s">
        <v>2568</v>
      </c>
      <c r="D6741" s="269" t="s">
        <v>641</v>
      </c>
      <c r="E6741" s="372" t="s">
        <v>1557</v>
      </c>
      <c r="F6741" s="269" t="s">
        <v>475</v>
      </c>
      <c r="G6741" s="373">
        <v>17.829999999999998</v>
      </c>
      <c r="H6741" s="225" t="s">
        <v>488</v>
      </c>
      <c r="I6741" s="269" t="s">
        <v>1383</v>
      </c>
      <c r="J6741" s="374">
        <v>0</v>
      </c>
      <c r="K6741" s="269" t="s">
        <v>22</v>
      </c>
      <c r="L6741" s="269" t="s">
        <v>1392</v>
      </c>
      <c r="M6741" s="369">
        <v>2010</v>
      </c>
      <c r="N6741" s="375">
        <v>43873</v>
      </c>
      <c r="O6741" s="226" t="s">
        <v>2569</v>
      </c>
    </row>
    <row r="6742" spans="1:15" ht="27.75" hidden="1" customHeight="1" x14ac:dyDescent="0.25">
      <c r="A6742" s="129" t="s">
        <v>2250</v>
      </c>
      <c r="B6742" s="269" t="s">
        <v>2452</v>
      </c>
      <c r="C6742" s="226" t="s">
        <v>2568</v>
      </c>
      <c r="D6742" s="269" t="s">
        <v>641</v>
      </c>
      <c r="E6742" s="372" t="s">
        <v>1557</v>
      </c>
      <c r="F6742" s="269" t="s">
        <v>475</v>
      </c>
      <c r="G6742" s="373">
        <v>8.1199999999999992</v>
      </c>
      <c r="H6742" s="225" t="s">
        <v>488</v>
      </c>
      <c r="I6742" s="372" t="s">
        <v>1384</v>
      </c>
      <c r="J6742" s="374">
        <v>0</v>
      </c>
      <c r="K6742" s="269" t="s">
        <v>22</v>
      </c>
      <c r="L6742" s="269" t="s">
        <v>1392</v>
      </c>
      <c r="M6742" s="369">
        <v>2010</v>
      </c>
      <c r="N6742" s="375">
        <v>43873</v>
      </c>
      <c r="O6742" s="226" t="s">
        <v>2569</v>
      </c>
    </row>
    <row r="6743" spans="1:15" ht="27.75" hidden="1" customHeight="1" x14ac:dyDescent="0.25">
      <c r="A6743" s="129" t="s">
        <v>2250</v>
      </c>
      <c r="B6743" s="269" t="s">
        <v>2452</v>
      </c>
      <c r="C6743" s="226" t="s">
        <v>2568</v>
      </c>
      <c r="D6743" s="269" t="s">
        <v>641</v>
      </c>
      <c r="E6743" s="372" t="s">
        <v>1557</v>
      </c>
      <c r="F6743" s="269" t="s">
        <v>475</v>
      </c>
      <c r="G6743" s="373">
        <v>3.9</v>
      </c>
      <c r="H6743" s="225" t="s">
        <v>488</v>
      </c>
      <c r="I6743" s="372" t="s">
        <v>1385</v>
      </c>
      <c r="J6743" s="374">
        <v>0</v>
      </c>
      <c r="K6743" s="269" t="s">
        <v>22</v>
      </c>
      <c r="L6743" s="269" t="s">
        <v>1392</v>
      </c>
      <c r="M6743" s="369">
        <v>2010</v>
      </c>
      <c r="N6743" s="375">
        <v>43873</v>
      </c>
      <c r="O6743" s="226" t="s">
        <v>2569</v>
      </c>
    </row>
    <row r="6744" spans="1:15" ht="27.75" hidden="1" customHeight="1" x14ac:dyDescent="0.25">
      <c r="A6744" s="129" t="s">
        <v>2250</v>
      </c>
      <c r="B6744" s="269" t="s">
        <v>2452</v>
      </c>
      <c r="C6744" s="226" t="s">
        <v>2568</v>
      </c>
      <c r="D6744" s="269" t="s">
        <v>643</v>
      </c>
      <c r="E6744" s="372" t="s">
        <v>1557</v>
      </c>
      <c r="F6744" s="269" t="s">
        <v>475</v>
      </c>
      <c r="G6744" s="373">
        <v>45.77</v>
      </c>
      <c r="H6744" s="225" t="s">
        <v>488</v>
      </c>
      <c r="I6744" s="372" t="s">
        <v>1379</v>
      </c>
      <c r="J6744" s="374">
        <v>0</v>
      </c>
      <c r="K6744" s="269" t="s">
        <v>22</v>
      </c>
      <c r="L6744" s="269" t="s">
        <v>1392</v>
      </c>
      <c r="M6744" s="369">
        <v>2010</v>
      </c>
      <c r="N6744" s="375">
        <v>43873</v>
      </c>
      <c r="O6744" s="226" t="s">
        <v>2569</v>
      </c>
    </row>
    <row r="6745" spans="1:15" ht="27.75" hidden="1" customHeight="1" x14ac:dyDescent="0.25">
      <c r="A6745" s="129" t="s">
        <v>2250</v>
      </c>
      <c r="B6745" s="269" t="s">
        <v>2452</v>
      </c>
      <c r="C6745" s="226" t="s">
        <v>2568</v>
      </c>
      <c r="D6745" s="269" t="s">
        <v>643</v>
      </c>
      <c r="E6745" s="372" t="s">
        <v>1557</v>
      </c>
      <c r="F6745" s="269" t="s">
        <v>475</v>
      </c>
      <c r="G6745" s="373">
        <v>16.98</v>
      </c>
      <c r="H6745" s="225" t="s">
        <v>488</v>
      </c>
      <c r="I6745" s="372" t="s">
        <v>1382</v>
      </c>
      <c r="J6745" s="374">
        <v>0</v>
      </c>
      <c r="K6745" s="269" t="s">
        <v>22</v>
      </c>
      <c r="L6745" s="269" t="s">
        <v>1392</v>
      </c>
      <c r="M6745" s="369">
        <v>2010</v>
      </c>
      <c r="N6745" s="375">
        <v>43873</v>
      </c>
      <c r="O6745" s="226" t="s">
        <v>2569</v>
      </c>
    </row>
    <row r="6746" spans="1:15" ht="27.75" hidden="1" customHeight="1" x14ac:dyDescent="0.25">
      <c r="A6746" s="129" t="s">
        <v>2250</v>
      </c>
      <c r="B6746" s="269" t="s">
        <v>2452</v>
      </c>
      <c r="C6746" s="226" t="s">
        <v>2568</v>
      </c>
      <c r="D6746" s="269" t="s">
        <v>643</v>
      </c>
      <c r="E6746" s="372" t="s">
        <v>1557</v>
      </c>
      <c r="F6746" s="269" t="s">
        <v>475</v>
      </c>
      <c r="G6746" s="373">
        <v>6.85</v>
      </c>
      <c r="H6746" s="225" t="s">
        <v>488</v>
      </c>
      <c r="I6746" s="372" t="s">
        <v>1383</v>
      </c>
      <c r="J6746" s="374">
        <v>0</v>
      </c>
      <c r="K6746" s="269" t="s">
        <v>22</v>
      </c>
      <c r="L6746" s="269" t="s">
        <v>1392</v>
      </c>
      <c r="M6746" s="369">
        <v>2010</v>
      </c>
      <c r="N6746" s="375">
        <v>43873</v>
      </c>
      <c r="O6746" s="226" t="s">
        <v>2569</v>
      </c>
    </row>
    <row r="6747" spans="1:15" ht="27.75" hidden="1" customHeight="1" x14ac:dyDescent="0.25">
      <c r="A6747" s="129" t="s">
        <v>2250</v>
      </c>
      <c r="B6747" s="269" t="s">
        <v>2452</v>
      </c>
      <c r="C6747" s="226" t="s">
        <v>2568</v>
      </c>
      <c r="D6747" s="269" t="s">
        <v>643</v>
      </c>
      <c r="E6747" s="372" t="s">
        <v>1557</v>
      </c>
      <c r="F6747" s="269" t="s">
        <v>475</v>
      </c>
      <c r="G6747" s="373">
        <v>3.12</v>
      </c>
      <c r="H6747" s="225" t="s">
        <v>488</v>
      </c>
      <c r="I6747" s="372" t="s">
        <v>1384</v>
      </c>
      <c r="J6747" s="374">
        <v>0</v>
      </c>
      <c r="K6747" s="269" t="s">
        <v>22</v>
      </c>
      <c r="L6747" s="269" t="s">
        <v>1392</v>
      </c>
      <c r="M6747" s="369">
        <v>2010</v>
      </c>
      <c r="N6747" s="375">
        <v>43873</v>
      </c>
      <c r="O6747" s="226" t="s">
        <v>2569</v>
      </c>
    </row>
    <row r="6748" spans="1:15" ht="27.75" hidden="1" customHeight="1" x14ac:dyDescent="0.25">
      <c r="A6748" s="129" t="s">
        <v>2250</v>
      </c>
      <c r="B6748" s="269" t="s">
        <v>2452</v>
      </c>
      <c r="C6748" s="226" t="s">
        <v>2568</v>
      </c>
      <c r="D6748" s="269" t="s">
        <v>643</v>
      </c>
      <c r="E6748" s="372" t="s">
        <v>1557</v>
      </c>
      <c r="F6748" s="269" t="s">
        <v>475</v>
      </c>
      <c r="G6748" s="373">
        <v>1.5</v>
      </c>
      <c r="H6748" s="225" t="s">
        <v>488</v>
      </c>
      <c r="I6748" s="372" t="s">
        <v>1385</v>
      </c>
      <c r="J6748" s="374">
        <v>0</v>
      </c>
      <c r="K6748" s="269" t="s">
        <v>22</v>
      </c>
      <c r="L6748" s="269" t="s">
        <v>1392</v>
      </c>
      <c r="M6748" s="369">
        <v>2010</v>
      </c>
      <c r="N6748" s="375">
        <v>43873</v>
      </c>
      <c r="O6748" s="226" t="s">
        <v>2569</v>
      </c>
    </row>
    <row r="6749" spans="1:15" ht="27.75" hidden="1" customHeight="1" x14ac:dyDescent="0.25">
      <c r="A6749" s="129" t="s">
        <v>2250</v>
      </c>
      <c r="B6749" s="269" t="s">
        <v>2452</v>
      </c>
      <c r="C6749" s="226" t="s">
        <v>2568</v>
      </c>
      <c r="D6749" s="269" t="s">
        <v>1634</v>
      </c>
      <c r="E6749" s="372" t="s">
        <v>1557</v>
      </c>
      <c r="F6749" s="269" t="s">
        <v>475</v>
      </c>
      <c r="G6749" s="373">
        <v>30.27</v>
      </c>
      <c r="H6749" s="225" t="s">
        <v>488</v>
      </c>
      <c r="I6749" s="269" t="s">
        <v>1379</v>
      </c>
      <c r="J6749" s="374">
        <v>0</v>
      </c>
      <c r="K6749" s="269" t="s">
        <v>22</v>
      </c>
      <c r="L6749" s="269" t="s">
        <v>1392</v>
      </c>
      <c r="M6749" s="369">
        <v>2010</v>
      </c>
      <c r="N6749" s="375">
        <v>43873</v>
      </c>
      <c r="O6749" s="226" t="s">
        <v>2569</v>
      </c>
    </row>
    <row r="6750" spans="1:15" ht="27.75" hidden="1" customHeight="1" x14ac:dyDescent="0.25">
      <c r="A6750" s="129" t="s">
        <v>2250</v>
      </c>
      <c r="B6750" s="269" t="s">
        <v>2452</v>
      </c>
      <c r="C6750" s="226" t="s">
        <v>2568</v>
      </c>
      <c r="D6750" s="269" t="s">
        <v>1634</v>
      </c>
      <c r="E6750" s="372" t="s">
        <v>1557</v>
      </c>
      <c r="F6750" s="269" t="s">
        <v>475</v>
      </c>
      <c r="G6750" s="373">
        <v>11.23</v>
      </c>
      <c r="H6750" s="225" t="s">
        <v>488</v>
      </c>
      <c r="I6750" s="269" t="s">
        <v>1382</v>
      </c>
      <c r="J6750" s="374">
        <v>0</v>
      </c>
      <c r="K6750" s="269" t="s">
        <v>22</v>
      </c>
      <c r="L6750" s="269" t="s">
        <v>1392</v>
      </c>
      <c r="M6750" s="369">
        <v>2010</v>
      </c>
      <c r="N6750" s="375">
        <v>43873</v>
      </c>
      <c r="O6750" s="226" t="s">
        <v>2569</v>
      </c>
    </row>
    <row r="6751" spans="1:15" ht="27.75" hidden="1" customHeight="1" x14ac:dyDescent="0.25">
      <c r="A6751" s="129" t="s">
        <v>2250</v>
      </c>
      <c r="B6751" s="269" t="s">
        <v>2452</v>
      </c>
      <c r="C6751" s="226" t="s">
        <v>2568</v>
      </c>
      <c r="D6751" s="269" t="s">
        <v>1634</v>
      </c>
      <c r="E6751" s="372" t="s">
        <v>1557</v>
      </c>
      <c r="F6751" s="269" t="s">
        <v>475</v>
      </c>
      <c r="G6751" s="373">
        <v>4.53</v>
      </c>
      <c r="H6751" s="225" t="s">
        <v>488</v>
      </c>
      <c r="I6751" s="269" t="s">
        <v>1383</v>
      </c>
      <c r="J6751" s="374">
        <v>0</v>
      </c>
      <c r="K6751" s="269" t="s">
        <v>22</v>
      </c>
      <c r="L6751" s="269" t="s">
        <v>1392</v>
      </c>
      <c r="M6751" s="369">
        <v>2010</v>
      </c>
      <c r="N6751" s="375">
        <v>43873</v>
      </c>
      <c r="O6751" s="226" t="s">
        <v>2569</v>
      </c>
    </row>
    <row r="6752" spans="1:15" ht="27.75" hidden="1" customHeight="1" x14ac:dyDescent="0.25">
      <c r="A6752" s="129" t="s">
        <v>2250</v>
      </c>
      <c r="B6752" s="269" t="s">
        <v>2452</v>
      </c>
      <c r="C6752" s="226" t="s">
        <v>2568</v>
      </c>
      <c r="D6752" s="269" t="s">
        <v>1634</v>
      </c>
      <c r="E6752" s="372" t="s">
        <v>1557</v>
      </c>
      <c r="F6752" s="269" t="s">
        <v>475</v>
      </c>
      <c r="G6752" s="373">
        <v>2.06</v>
      </c>
      <c r="H6752" s="225" t="s">
        <v>488</v>
      </c>
      <c r="I6752" s="372" t="s">
        <v>1384</v>
      </c>
      <c r="J6752" s="374">
        <v>0</v>
      </c>
      <c r="K6752" s="269" t="s">
        <v>22</v>
      </c>
      <c r="L6752" s="269" t="s">
        <v>1392</v>
      </c>
      <c r="M6752" s="369">
        <v>2010</v>
      </c>
      <c r="N6752" s="375">
        <v>43873</v>
      </c>
      <c r="O6752" s="226" t="s">
        <v>2569</v>
      </c>
    </row>
    <row r="6753" spans="1:15" ht="27.75" hidden="1" customHeight="1" x14ac:dyDescent="0.25">
      <c r="A6753" s="129" t="s">
        <v>2250</v>
      </c>
      <c r="B6753" s="269" t="s">
        <v>2452</v>
      </c>
      <c r="C6753" s="226" t="s">
        <v>2568</v>
      </c>
      <c r="D6753" s="269" t="s">
        <v>1634</v>
      </c>
      <c r="E6753" s="372" t="s">
        <v>1557</v>
      </c>
      <c r="F6753" s="269" t="s">
        <v>475</v>
      </c>
      <c r="G6753" s="373">
        <v>0.99</v>
      </c>
      <c r="H6753" s="225" t="s">
        <v>488</v>
      </c>
      <c r="I6753" s="372" t="s">
        <v>1385</v>
      </c>
      <c r="J6753" s="374">
        <v>0</v>
      </c>
      <c r="K6753" s="269" t="s">
        <v>22</v>
      </c>
      <c r="L6753" s="269" t="s">
        <v>1392</v>
      </c>
      <c r="M6753" s="369">
        <v>2010</v>
      </c>
      <c r="N6753" s="375">
        <v>43873</v>
      </c>
      <c r="O6753" s="226" t="s">
        <v>2569</v>
      </c>
    </row>
    <row r="6754" spans="1:15" ht="27.75" hidden="1" customHeight="1" x14ac:dyDescent="0.25">
      <c r="A6754" s="203" t="s">
        <v>208</v>
      </c>
      <c r="B6754" s="202" t="s">
        <v>666</v>
      </c>
      <c r="C6754" s="203" t="s">
        <v>1508</v>
      </c>
      <c r="D6754" s="202" t="s">
        <v>806</v>
      </c>
      <c r="E6754" s="202" t="s">
        <v>1509</v>
      </c>
      <c r="F6754" s="202" t="s">
        <v>475</v>
      </c>
      <c r="G6754" s="253">
        <v>0.94</v>
      </c>
      <c r="H6754" s="361" t="s">
        <v>1414</v>
      </c>
      <c r="I6754" s="359" t="s">
        <v>1407</v>
      </c>
      <c r="J6754" s="359" t="s">
        <v>1380</v>
      </c>
      <c r="K6754" s="359" t="s">
        <v>1113</v>
      </c>
      <c r="L6754" s="212" t="s">
        <v>1392</v>
      </c>
      <c r="M6754" s="368">
        <v>2009</v>
      </c>
      <c r="N6754" s="205">
        <v>41074</v>
      </c>
      <c r="O6754" s="203"/>
    </row>
    <row r="6755" spans="1:15" ht="27.75" hidden="1" customHeight="1" x14ac:dyDescent="0.25">
      <c r="A6755" s="203" t="s">
        <v>208</v>
      </c>
      <c r="B6755" s="202" t="s">
        <v>666</v>
      </c>
      <c r="C6755" s="203" t="s">
        <v>1508</v>
      </c>
      <c r="D6755" s="213" t="s">
        <v>740</v>
      </c>
      <c r="E6755" s="214" t="s">
        <v>741</v>
      </c>
      <c r="F6755" s="215" t="s">
        <v>475</v>
      </c>
      <c r="G6755" s="255">
        <v>0.13</v>
      </c>
      <c r="H6755" s="216" t="s">
        <v>488</v>
      </c>
      <c r="I6755" s="212" t="s">
        <v>1379</v>
      </c>
      <c r="J6755" s="216" t="s">
        <v>1380</v>
      </c>
      <c r="K6755" s="216" t="s">
        <v>22</v>
      </c>
      <c r="L6755" s="212" t="s">
        <v>1392</v>
      </c>
      <c r="M6755" s="369">
        <v>2009</v>
      </c>
      <c r="N6755" s="218">
        <v>41074</v>
      </c>
      <c r="O6755" s="203"/>
    </row>
    <row r="6756" spans="1:15" ht="27.75" hidden="1" customHeight="1" x14ac:dyDescent="0.25">
      <c r="A6756" s="203" t="s">
        <v>208</v>
      </c>
      <c r="B6756" s="202" t="s">
        <v>666</v>
      </c>
      <c r="C6756" s="203" t="s">
        <v>1508</v>
      </c>
      <c r="D6756" s="213" t="s">
        <v>740</v>
      </c>
      <c r="E6756" s="214" t="s">
        <v>741</v>
      </c>
      <c r="F6756" s="215" t="s">
        <v>475</v>
      </c>
      <c r="G6756" s="255">
        <v>0.05</v>
      </c>
      <c r="H6756" s="216" t="s">
        <v>488</v>
      </c>
      <c r="I6756" s="212" t="s">
        <v>1382</v>
      </c>
      <c r="J6756" s="216" t="s">
        <v>1380</v>
      </c>
      <c r="K6756" s="216" t="s">
        <v>22</v>
      </c>
      <c r="L6756" s="212" t="s">
        <v>1392</v>
      </c>
      <c r="M6756" s="369">
        <v>2009</v>
      </c>
      <c r="N6756" s="218">
        <v>41074</v>
      </c>
      <c r="O6756" s="203"/>
    </row>
    <row r="6757" spans="1:15" ht="27.75" hidden="1" customHeight="1" x14ac:dyDescent="0.25">
      <c r="A6757" s="203" t="s">
        <v>208</v>
      </c>
      <c r="B6757" s="202" t="s">
        <v>666</v>
      </c>
      <c r="C6757" s="203" t="s">
        <v>1508</v>
      </c>
      <c r="D6757" s="213" t="s">
        <v>740</v>
      </c>
      <c r="E6757" s="214" t="s">
        <v>741</v>
      </c>
      <c r="F6757" s="215" t="s">
        <v>475</v>
      </c>
      <c r="G6757" s="255">
        <v>0.03</v>
      </c>
      <c r="H6757" s="216" t="s">
        <v>488</v>
      </c>
      <c r="I6757" s="212" t="s">
        <v>1383</v>
      </c>
      <c r="J6757" s="216" t="s">
        <v>1380</v>
      </c>
      <c r="K6757" s="216" t="s">
        <v>22</v>
      </c>
      <c r="L6757" s="212" t="s">
        <v>1392</v>
      </c>
      <c r="M6757" s="369">
        <v>2009</v>
      </c>
      <c r="N6757" s="218">
        <v>41074</v>
      </c>
      <c r="O6757" s="203"/>
    </row>
    <row r="6758" spans="1:15" ht="27.75" hidden="1" customHeight="1" x14ac:dyDescent="0.25">
      <c r="A6758" s="203" t="s">
        <v>208</v>
      </c>
      <c r="B6758" s="202" t="s">
        <v>666</v>
      </c>
      <c r="C6758" s="203" t="s">
        <v>1508</v>
      </c>
      <c r="D6758" s="213" t="s">
        <v>740</v>
      </c>
      <c r="E6758" s="214" t="s">
        <v>741</v>
      </c>
      <c r="F6758" s="215" t="s">
        <v>475</v>
      </c>
      <c r="G6758" s="255">
        <v>0.02</v>
      </c>
      <c r="H6758" s="216" t="s">
        <v>488</v>
      </c>
      <c r="I6758" s="212" t="s">
        <v>1384</v>
      </c>
      <c r="J6758" s="216" t="s">
        <v>1380</v>
      </c>
      <c r="K6758" s="216" t="s">
        <v>22</v>
      </c>
      <c r="L6758" s="212" t="s">
        <v>1392</v>
      </c>
      <c r="M6758" s="369">
        <v>2009</v>
      </c>
      <c r="N6758" s="218">
        <v>41074</v>
      </c>
      <c r="O6758" s="203"/>
    </row>
    <row r="6759" spans="1:15" ht="27.75" hidden="1" customHeight="1" x14ac:dyDescent="0.25">
      <c r="A6759" s="203" t="s">
        <v>208</v>
      </c>
      <c r="B6759" s="202" t="s">
        <v>666</v>
      </c>
      <c r="C6759" s="203" t="s">
        <v>1508</v>
      </c>
      <c r="D6759" s="213" t="s">
        <v>740</v>
      </c>
      <c r="E6759" s="214" t="s">
        <v>741</v>
      </c>
      <c r="F6759" s="215" t="s">
        <v>475</v>
      </c>
      <c r="G6759" s="255">
        <v>0.01</v>
      </c>
      <c r="H6759" s="216" t="s">
        <v>488</v>
      </c>
      <c r="I6759" s="212" t="s">
        <v>1385</v>
      </c>
      <c r="J6759" s="216" t="s">
        <v>1380</v>
      </c>
      <c r="K6759" s="216" t="s">
        <v>22</v>
      </c>
      <c r="L6759" s="212" t="s">
        <v>1392</v>
      </c>
      <c r="M6759" s="369">
        <v>2009</v>
      </c>
      <c r="N6759" s="218">
        <v>41074</v>
      </c>
      <c r="O6759" s="203"/>
    </row>
    <row r="6760" spans="1:15" ht="27.75" hidden="1" customHeight="1" x14ac:dyDescent="0.25">
      <c r="A6760" s="203" t="s">
        <v>208</v>
      </c>
      <c r="B6760" s="202" t="s">
        <v>666</v>
      </c>
      <c r="C6760" s="203" t="s">
        <v>1508</v>
      </c>
      <c r="D6760" s="202" t="s">
        <v>740</v>
      </c>
      <c r="E6760" s="202" t="s">
        <v>1510</v>
      </c>
      <c r="F6760" s="202" t="s">
        <v>475</v>
      </c>
      <c r="G6760" s="253">
        <v>539.42999999999995</v>
      </c>
      <c r="H6760" s="361" t="s">
        <v>1400</v>
      </c>
      <c r="I6760" s="359" t="s">
        <v>1379</v>
      </c>
      <c r="J6760" s="359" t="s">
        <v>1380</v>
      </c>
      <c r="K6760" s="359" t="s">
        <v>1391</v>
      </c>
      <c r="L6760" s="359" t="s">
        <v>1392</v>
      </c>
      <c r="M6760" s="368">
        <v>2009</v>
      </c>
      <c r="N6760" s="205">
        <v>41074</v>
      </c>
      <c r="O6760" s="203"/>
    </row>
    <row r="6761" spans="1:15" ht="27.75" hidden="1" customHeight="1" x14ac:dyDescent="0.25">
      <c r="A6761" s="203" t="s">
        <v>208</v>
      </c>
      <c r="B6761" s="202" t="s">
        <v>666</v>
      </c>
      <c r="C6761" s="203" t="s">
        <v>1508</v>
      </c>
      <c r="D6761" s="202" t="s">
        <v>740</v>
      </c>
      <c r="E6761" s="202" t="s">
        <v>1510</v>
      </c>
      <c r="F6761" s="202" t="s">
        <v>475</v>
      </c>
      <c r="G6761" s="253">
        <v>203.99</v>
      </c>
      <c r="H6761" s="361" t="s">
        <v>1400</v>
      </c>
      <c r="I6761" s="359" t="s">
        <v>1382</v>
      </c>
      <c r="J6761" s="359" t="s">
        <v>1380</v>
      </c>
      <c r="K6761" s="359" t="s">
        <v>1391</v>
      </c>
      <c r="L6761" s="359" t="s">
        <v>1392</v>
      </c>
      <c r="M6761" s="368">
        <v>2009</v>
      </c>
      <c r="N6761" s="205">
        <v>41074</v>
      </c>
      <c r="O6761" s="203"/>
    </row>
    <row r="6762" spans="1:15" ht="27.75" hidden="1" customHeight="1" x14ac:dyDescent="0.25">
      <c r="A6762" s="203" t="s">
        <v>208</v>
      </c>
      <c r="B6762" s="202" t="s">
        <v>666</v>
      </c>
      <c r="C6762" s="203" t="s">
        <v>1508</v>
      </c>
      <c r="D6762" s="202" t="s">
        <v>740</v>
      </c>
      <c r="E6762" s="202" t="s">
        <v>1510</v>
      </c>
      <c r="F6762" s="202" t="s">
        <v>475</v>
      </c>
      <c r="G6762" s="253">
        <v>101.84</v>
      </c>
      <c r="H6762" s="361" t="s">
        <v>1400</v>
      </c>
      <c r="I6762" s="359" t="s">
        <v>1383</v>
      </c>
      <c r="J6762" s="359" t="s">
        <v>1380</v>
      </c>
      <c r="K6762" s="359" t="s">
        <v>1391</v>
      </c>
      <c r="L6762" s="359" t="s">
        <v>1392</v>
      </c>
      <c r="M6762" s="368">
        <v>2009</v>
      </c>
      <c r="N6762" s="205">
        <v>41074</v>
      </c>
      <c r="O6762" s="203"/>
    </row>
    <row r="6763" spans="1:15" ht="27.75" hidden="1" customHeight="1" x14ac:dyDescent="0.25">
      <c r="A6763" s="203" t="s">
        <v>208</v>
      </c>
      <c r="B6763" s="202" t="s">
        <v>666</v>
      </c>
      <c r="C6763" s="203" t="s">
        <v>1508</v>
      </c>
      <c r="D6763" s="202" t="s">
        <v>740</v>
      </c>
      <c r="E6763" s="202" t="s">
        <v>1510</v>
      </c>
      <c r="F6763" s="202" t="s">
        <v>475</v>
      </c>
      <c r="G6763" s="253">
        <v>61.01</v>
      </c>
      <c r="H6763" s="361" t="s">
        <v>1400</v>
      </c>
      <c r="I6763" s="359" t="s">
        <v>1384</v>
      </c>
      <c r="J6763" s="359" t="s">
        <v>1380</v>
      </c>
      <c r="K6763" s="359" t="s">
        <v>1391</v>
      </c>
      <c r="L6763" s="359" t="s">
        <v>1392</v>
      </c>
      <c r="M6763" s="368">
        <v>2009</v>
      </c>
      <c r="N6763" s="205">
        <v>41074</v>
      </c>
      <c r="O6763" s="203"/>
    </row>
    <row r="6764" spans="1:15" ht="27.75" hidden="1" customHeight="1" x14ac:dyDescent="0.25">
      <c r="A6764" s="203" t="s">
        <v>208</v>
      </c>
      <c r="B6764" s="202" t="s">
        <v>666</v>
      </c>
      <c r="C6764" s="203" t="s">
        <v>1508</v>
      </c>
      <c r="D6764" s="202" t="s">
        <v>740</v>
      </c>
      <c r="E6764" s="202" t="s">
        <v>1510</v>
      </c>
      <c r="F6764" s="202" t="s">
        <v>475</v>
      </c>
      <c r="G6764" s="253">
        <v>29.95</v>
      </c>
      <c r="H6764" s="361" t="s">
        <v>1400</v>
      </c>
      <c r="I6764" s="359" t="s">
        <v>1385</v>
      </c>
      <c r="J6764" s="359" t="s">
        <v>1380</v>
      </c>
      <c r="K6764" s="359" t="s">
        <v>1391</v>
      </c>
      <c r="L6764" s="359" t="s">
        <v>1392</v>
      </c>
      <c r="M6764" s="368">
        <v>2009</v>
      </c>
      <c r="N6764" s="205">
        <v>41074</v>
      </c>
      <c r="O6764" s="203"/>
    </row>
    <row r="6765" spans="1:15" ht="27.75" hidden="1" customHeight="1" x14ac:dyDescent="0.25">
      <c r="A6765" s="203" t="s">
        <v>208</v>
      </c>
      <c r="B6765" s="202" t="s">
        <v>666</v>
      </c>
      <c r="C6765" s="203" t="s">
        <v>1415</v>
      </c>
      <c r="D6765" s="202" t="s">
        <v>1422</v>
      </c>
      <c r="E6765" s="202" t="s">
        <v>1423</v>
      </c>
      <c r="F6765" s="202" t="s">
        <v>505</v>
      </c>
      <c r="G6765" s="253">
        <v>1</v>
      </c>
      <c r="H6765" s="361" t="s">
        <v>1414</v>
      </c>
      <c r="I6765" s="359" t="s">
        <v>1407</v>
      </c>
      <c r="J6765" s="358">
        <v>0.5</v>
      </c>
      <c r="K6765" s="361" t="s">
        <v>1421</v>
      </c>
      <c r="L6765" s="359" t="s">
        <v>1392</v>
      </c>
      <c r="M6765" s="368">
        <v>2006</v>
      </c>
      <c r="N6765" s="205">
        <v>43004</v>
      </c>
      <c r="O6765" s="203"/>
    </row>
    <row r="6766" spans="1:15" ht="27.75" hidden="1" customHeight="1" x14ac:dyDescent="0.25">
      <c r="A6766" s="203" t="s">
        <v>208</v>
      </c>
      <c r="B6766" s="202" t="s">
        <v>666</v>
      </c>
      <c r="C6766" s="203" t="s">
        <v>1403</v>
      </c>
      <c r="D6766" s="202" t="s">
        <v>1404</v>
      </c>
      <c r="E6766" s="202" t="s">
        <v>1405</v>
      </c>
      <c r="F6766" s="202" t="s">
        <v>475</v>
      </c>
      <c r="G6766" s="253">
        <v>154</v>
      </c>
      <c r="H6766" s="361" t="s">
        <v>1406</v>
      </c>
      <c r="I6766" s="359" t="s">
        <v>1407</v>
      </c>
      <c r="J6766" s="208">
        <v>0</v>
      </c>
      <c r="K6766" s="359" t="s">
        <v>22</v>
      </c>
      <c r="L6766" s="359" t="s">
        <v>1408</v>
      </c>
      <c r="M6766" s="368" t="s">
        <v>1407</v>
      </c>
      <c r="N6766" s="205">
        <v>42486</v>
      </c>
      <c r="O6766" s="203"/>
    </row>
    <row r="6767" spans="1:15" ht="27.75" hidden="1" customHeight="1" x14ac:dyDescent="0.25">
      <c r="A6767" s="203" t="s">
        <v>2251</v>
      </c>
      <c r="B6767" s="202" t="s">
        <v>2453</v>
      </c>
      <c r="C6767" s="203" t="s">
        <v>1434</v>
      </c>
      <c r="D6767" s="202" t="s">
        <v>1437</v>
      </c>
      <c r="E6767" s="202" t="s">
        <v>1438</v>
      </c>
      <c r="F6767" s="202" t="s">
        <v>475</v>
      </c>
      <c r="G6767" s="253">
        <v>1.54</v>
      </c>
      <c r="H6767" s="361" t="s">
        <v>1414</v>
      </c>
      <c r="I6767" s="359" t="s">
        <v>1407</v>
      </c>
      <c r="J6767" s="358">
        <v>0</v>
      </c>
      <c r="K6767" s="359" t="s">
        <v>1113</v>
      </c>
      <c r="L6767" s="359" t="s">
        <v>1392</v>
      </c>
      <c r="M6767" s="368">
        <v>2003</v>
      </c>
      <c r="N6767" s="205">
        <v>41544</v>
      </c>
      <c r="O6767" s="203"/>
    </row>
    <row r="6768" spans="1:15" ht="27.75" hidden="1" customHeight="1" x14ac:dyDescent="0.25">
      <c r="A6768" s="203" t="s">
        <v>2251</v>
      </c>
      <c r="B6768" s="202" t="s">
        <v>2453</v>
      </c>
      <c r="C6768" s="203" t="s">
        <v>1434</v>
      </c>
      <c r="D6768" s="202" t="s">
        <v>1439</v>
      </c>
      <c r="E6768" s="202" t="s">
        <v>1440</v>
      </c>
      <c r="F6768" s="202" t="s">
        <v>475</v>
      </c>
      <c r="G6768" s="253">
        <v>1.21</v>
      </c>
      <c r="H6768" s="361" t="s">
        <v>1414</v>
      </c>
      <c r="I6768" s="359" t="s">
        <v>1407</v>
      </c>
      <c r="J6768" s="358">
        <v>0</v>
      </c>
      <c r="K6768" s="359" t="s">
        <v>1113</v>
      </c>
      <c r="L6768" s="359" t="s">
        <v>1392</v>
      </c>
      <c r="M6768" s="368">
        <v>2003</v>
      </c>
      <c r="N6768" s="205">
        <v>41544</v>
      </c>
      <c r="O6768" s="203"/>
    </row>
    <row r="6769" spans="1:15" ht="27.75" hidden="1" customHeight="1" x14ac:dyDescent="0.25">
      <c r="A6769" s="203" t="s">
        <v>2251</v>
      </c>
      <c r="B6769" s="202" t="s">
        <v>2453</v>
      </c>
      <c r="C6769" s="203" t="s">
        <v>1434</v>
      </c>
      <c r="D6769" s="202" t="s">
        <v>1441</v>
      </c>
      <c r="E6769" s="202" t="s">
        <v>1442</v>
      </c>
      <c r="F6769" s="202" t="s">
        <v>475</v>
      </c>
      <c r="G6769" s="253">
        <v>0.03</v>
      </c>
      <c r="H6769" s="361" t="s">
        <v>1414</v>
      </c>
      <c r="I6769" s="359" t="s">
        <v>1407</v>
      </c>
      <c r="J6769" s="358">
        <v>0</v>
      </c>
      <c r="K6769" s="359" t="s">
        <v>1113</v>
      </c>
      <c r="L6769" s="359" t="s">
        <v>1392</v>
      </c>
      <c r="M6769" s="368">
        <v>2003</v>
      </c>
      <c r="N6769" s="205">
        <v>41544</v>
      </c>
      <c r="O6769" s="203"/>
    </row>
    <row r="6770" spans="1:15" ht="27.75" hidden="1" customHeight="1" x14ac:dyDescent="0.25">
      <c r="A6770" s="203" t="s">
        <v>2251</v>
      </c>
      <c r="B6770" s="202" t="s">
        <v>2453</v>
      </c>
      <c r="C6770" s="203" t="s">
        <v>1434</v>
      </c>
      <c r="D6770" s="202" t="s">
        <v>1443</v>
      </c>
      <c r="E6770" s="202" t="s">
        <v>1444</v>
      </c>
      <c r="F6770" s="202" t="s">
        <v>475</v>
      </c>
      <c r="G6770" s="253">
        <v>0.22</v>
      </c>
      <c r="H6770" s="361" t="s">
        <v>1414</v>
      </c>
      <c r="I6770" s="359" t="s">
        <v>1407</v>
      </c>
      <c r="J6770" s="358">
        <v>0</v>
      </c>
      <c r="K6770" s="359" t="s">
        <v>1113</v>
      </c>
      <c r="L6770" s="359" t="s">
        <v>1392</v>
      </c>
      <c r="M6770" s="368">
        <v>2003</v>
      </c>
      <c r="N6770" s="205">
        <v>41544</v>
      </c>
      <c r="O6770" s="203"/>
    </row>
    <row r="6771" spans="1:15" ht="27.75" hidden="1" customHeight="1" x14ac:dyDescent="0.25">
      <c r="A6771" s="203" t="s">
        <v>2251</v>
      </c>
      <c r="B6771" s="202" t="s">
        <v>2453</v>
      </c>
      <c r="C6771" s="203" t="s">
        <v>1453</v>
      </c>
      <c r="D6771" s="202" t="s">
        <v>1484</v>
      </c>
      <c r="E6771" s="202" t="s">
        <v>1472</v>
      </c>
      <c r="F6771" s="202" t="s">
        <v>475</v>
      </c>
      <c r="G6771" s="253">
        <v>167.4</v>
      </c>
      <c r="H6771" s="361" t="s">
        <v>1456</v>
      </c>
      <c r="I6771" s="359" t="s">
        <v>1407</v>
      </c>
      <c r="J6771" s="358">
        <v>0.4556</v>
      </c>
      <c r="K6771" s="359" t="s">
        <v>1113</v>
      </c>
      <c r="L6771" s="359" t="s">
        <v>1408</v>
      </c>
      <c r="M6771" s="368">
        <v>2003</v>
      </c>
      <c r="N6771" s="205">
        <v>42061</v>
      </c>
      <c r="O6771" s="203"/>
    </row>
    <row r="6772" spans="1:15" ht="27.75" hidden="1" customHeight="1" x14ac:dyDescent="0.25">
      <c r="A6772" s="203" t="s">
        <v>2251</v>
      </c>
      <c r="B6772" s="202" t="s">
        <v>2453</v>
      </c>
      <c r="C6772" s="203" t="s">
        <v>1453</v>
      </c>
      <c r="D6772" s="202" t="s">
        <v>1484</v>
      </c>
      <c r="E6772" s="202" t="s">
        <v>1472</v>
      </c>
      <c r="F6772" s="202" t="s">
        <v>475</v>
      </c>
      <c r="G6772" s="253">
        <v>0.45900000000000002</v>
      </c>
      <c r="H6772" s="361" t="s">
        <v>527</v>
      </c>
      <c r="I6772" s="359" t="s">
        <v>1407</v>
      </c>
      <c r="J6772" s="358">
        <v>0.4556</v>
      </c>
      <c r="K6772" s="359" t="s">
        <v>1113</v>
      </c>
      <c r="L6772" s="359" t="s">
        <v>1392</v>
      </c>
      <c r="M6772" s="368">
        <v>2003</v>
      </c>
      <c r="N6772" s="205">
        <v>42061</v>
      </c>
      <c r="O6772" s="203"/>
    </row>
    <row r="6773" spans="1:15" ht="27.75" hidden="1" customHeight="1" x14ac:dyDescent="0.25">
      <c r="A6773" s="203" t="s">
        <v>2251</v>
      </c>
      <c r="B6773" s="202" t="s">
        <v>2453</v>
      </c>
      <c r="C6773" s="203" t="s">
        <v>1453</v>
      </c>
      <c r="D6773" s="202" t="s">
        <v>1485</v>
      </c>
      <c r="E6773" s="202" t="s">
        <v>1486</v>
      </c>
      <c r="F6773" s="202" t="s">
        <v>475</v>
      </c>
      <c r="G6773" s="253">
        <v>229.5</v>
      </c>
      <c r="H6773" s="361" t="s">
        <v>1456</v>
      </c>
      <c r="I6773" s="359" t="s">
        <v>1407</v>
      </c>
      <c r="J6773" s="358">
        <v>0.31019999999999998</v>
      </c>
      <c r="K6773" s="359" t="s">
        <v>1113</v>
      </c>
      <c r="L6773" s="359" t="s">
        <v>1408</v>
      </c>
      <c r="M6773" s="368">
        <v>2003</v>
      </c>
      <c r="N6773" s="205">
        <v>42061</v>
      </c>
      <c r="O6773" s="203"/>
    </row>
    <row r="6774" spans="1:15" ht="27.75" hidden="1" customHeight="1" x14ac:dyDescent="0.25">
      <c r="A6774" s="203" t="s">
        <v>2251</v>
      </c>
      <c r="B6774" s="202" t="s">
        <v>2453</v>
      </c>
      <c r="C6774" s="203" t="s">
        <v>1453</v>
      </c>
      <c r="D6774" s="202" t="s">
        <v>1485</v>
      </c>
      <c r="E6774" s="202" t="s">
        <v>1486</v>
      </c>
      <c r="F6774" s="202" t="s">
        <v>475</v>
      </c>
      <c r="G6774" s="253">
        <v>0.629</v>
      </c>
      <c r="H6774" s="361" t="s">
        <v>527</v>
      </c>
      <c r="I6774" s="359" t="s">
        <v>1407</v>
      </c>
      <c r="J6774" s="358">
        <v>0.31019999999999998</v>
      </c>
      <c r="K6774" s="359" t="s">
        <v>1113</v>
      </c>
      <c r="L6774" s="359" t="s">
        <v>1392</v>
      </c>
      <c r="M6774" s="368">
        <v>2003</v>
      </c>
      <c r="N6774" s="205">
        <v>42061</v>
      </c>
      <c r="O6774" s="203"/>
    </row>
    <row r="6775" spans="1:15" ht="27.75" hidden="1" customHeight="1" x14ac:dyDescent="0.25">
      <c r="A6775" s="203" t="s">
        <v>2251</v>
      </c>
      <c r="B6775" s="202" t="s">
        <v>2453</v>
      </c>
      <c r="C6775" s="203" t="s">
        <v>1453</v>
      </c>
      <c r="D6775" s="202" t="s">
        <v>2108</v>
      </c>
      <c r="E6775" s="202" t="s">
        <v>2109</v>
      </c>
      <c r="F6775" s="202" t="s">
        <v>475</v>
      </c>
      <c r="G6775" s="253">
        <v>9.6999999999999993</v>
      </c>
      <c r="H6775" s="361" t="s">
        <v>1456</v>
      </c>
      <c r="I6775" s="359" t="s">
        <v>1407</v>
      </c>
      <c r="J6775" s="358">
        <v>0.51259999999999994</v>
      </c>
      <c r="K6775" s="359" t="s">
        <v>1113</v>
      </c>
      <c r="L6775" s="359" t="s">
        <v>1408</v>
      </c>
      <c r="M6775" s="368">
        <v>2003</v>
      </c>
      <c r="N6775" s="205">
        <v>42061</v>
      </c>
      <c r="O6775" s="203"/>
    </row>
    <row r="6776" spans="1:15" ht="27.75" hidden="1" customHeight="1" x14ac:dyDescent="0.25">
      <c r="A6776" s="203" t="s">
        <v>2251</v>
      </c>
      <c r="B6776" s="202" t="s">
        <v>2453</v>
      </c>
      <c r="C6776" s="203" t="s">
        <v>1453</v>
      </c>
      <c r="D6776" s="202" t="s">
        <v>2108</v>
      </c>
      <c r="E6776" s="202" t="s">
        <v>2109</v>
      </c>
      <c r="F6776" s="202" t="s">
        <v>475</v>
      </c>
      <c r="G6776" s="253">
        <v>2.7E-2</v>
      </c>
      <c r="H6776" s="361" t="s">
        <v>527</v>
      </c>
      <c r="I6776" s="359" t="s">
        <v>1407</v>
      </c>
      <c r="J6776" s="358">
        <v>0.51259999999999994</v>
      </c>
      <c r="K6776" s="359" t="s">
        <v>1113</v>
      </c>
      <c r="L6776" s="359" t="s">
        <v>1392</v>
      </c>
      <c r="M6776" s="368">
        <v>2003</v>
      </c>
      <c r="N6776" s="205">
        <v>42061</v>
      </c>
      <c r="O6776" s="203"/>
    </row>
    <row r="6777" spans="1:15" ht="27.75" hidden="1" customHeight="1" x14ac:dyDescent="0.25">
      <c r="A6777" s="203" t="s">
        <v>2251</v>
      </c>
      <c r="B6777" s="202" t="s">
        <v>2453</v>
      </c>
      <c r="C6777" s="203" t="s">
        <v>1453</v>
      </c>
      <c r="D6777" s="202" t="s">
        <v>2110</v>
      </c>
      <c r="E6777" s="202" t="s">
        <v>2111</v>
      </c>
      <c r="F6777" s="202" t="s">
        <v>475</v>
      </c>
      <c r="G6777" s="253">
        <v>14</v>
      </c>
      <c r="H6777" s="361" t="s">
        <v>1456</v>
      </c>
      <c r="I6777" s="359" t="s">
        <v>1407</v>
      </c>
      <c r="J6777" s="358">
        <v>0.44879999999999998</v>
      </c>
      <c r="K6777" s="359" t="s">
        <v>1113</v>
      </c>
      <c r="L6777" s="359" t="s">
        <v>1408</v>
      </c>
      <c r="M6777" s="368">
        <v>2003</v>
      </c>
      <c r="N6777" s="205">
        <v>42061</v>
      </c>
      <c r="O6777" s="203"/>
    </row>
    <row r="6778" spans="1:15" ht="27.75" hidden="1" customHeight="1" x14ac:dyDescent="0.25">
      <c r="A6778" s="203" t="s">
        <v>2251</v>
      </c>
      <c r="B6778" s="202" t="s">
        <v>2453</v>
      </c>
      <c r="C6778" s="203" t="s">
        <v>1453</v>
      </c>
      <c r="D6778" s="202" t="s">
        <v>2110</v>
      </c>
      <c r="E6778" s="202" t="s">
        <v>2111</v>
      </c>
      <c r="F6778" s="202" t="s">
        <v>475</v>
      </c>
      <c r="G6778" s="253">
        <v>3.7999999999999999E-2</v>
      </c>
      <c r="H6778" s="361" t="s">
        <v>527</v>
      </c>
      <c r="I6778" s="359" t="s">
        <v>1407</v>
      </c>
      <c r="J6778" s="358">
        <v>0.44879999999999998</v>
      </c>
      <c r="K6778" s="359" t="s">
        <v>1113</v>
      </c>
      <c r="L6778" s="359" t="s">
        <v>1392</v>
      </c>
      <c r="M6778" s="368">
        <v>2003</v>
      </c>
      <c r="N6778" s="205">
        <v>42061</v>
      </c>
      <c r="O6778" s="203"/>
    </row>
    <row r="6779" spans="1:15" ht="27.75" hidden="1" customHeight="1" x14ac:dyDescent="0.25">
      <c r="A6779" s="214" t="s">
        <v>2251</v>
      </c>
      <c r="B6779" s="237" t="s">
        <v>2453</v>
      </c>
      <c r="C6779" s="214" t="s">
        <v>1403</v>
      </c>
      <c r="D6779" s="237" t="s">
        <v>1404</v>
      </c>
      <c r="E6779" s="237" t="s">
        <v>1405</v>
      </c>
      <c r="F6779" s="237" t="s">
        <v>475</v>
      </c>
      <c r="G6779" s="271">
        <v>154</v>
      </c>
      <c r="H6779" s="216" t="s">
        <v>1406</v>
      </c>
      <c r="I6779" s="359" t="s">
        <v>1407</v>
      </c>
      <c r="J6779" s="239">
        <v>0</v>
      </c>
      <c r="K6779" s="238" t="s">
        <v>22</v>
      </c>
      <c r="L6779" s="359" t="s">
        <v>1408</v>
      </c>
      <c r="M6779" s="380" t="s">
        <v>1407</v>
      </c>
      <c r="N6779" s="240">
        <v>42486</v>
      </c>
      <c r="O6779" s="214"/>
    </row>
    <row r="6780" spans="1:15" ht="27.75" hidden="1" customHeight="1" x14ac:dyDescent="0.25">
      <c r="A6780" s="203" t="s">
        <v>2251</v>
      </c>
      <c r="B6780" s="202" t="s">
        <v>2453</v>
      </c>
      <c r="C6780" s="203" t="s">
        <v>1461</v>
      </c>
      <c r="D6780" s="202" t="s">
        <v>1462</v>
      </c>
      <c r="E6780" s="202" t="s">
        <v>1463</v>
      </c>
      <c r="F6780" s="202" t="s">
        <v>475</v>
      </c>
      <c r="G6780" s="254">
        <v>21534261</v>
      </c>
      <c r="H6780" s="361" t="s">
        <v>1433</v>
      </c>
      <c r="I6780" s="359" t="s">
        <v>1407</v>
      </c>
      <c r="J6780" s="359" t="s">
        <v>1380</v>
      </c>
      <c r="K6780" s="359" t="s">
        <v>8</v>
      </c>
      <c r="L6780" s="359" t="s">
        <v>1408</v>
      </c>
      <c r="M6780" s="368" t="s">
        <v>1407</v>
      </c>
      <c r="N6780" s="205">
        <v>42530</v>
      </c>
      <c r="O6780" s="203"/>
    </row>
    <row r="6781" spans="1:15" ht="27.75" hidden="1" customHeight="1" x14ac:dyDescent="0.25">
      <c r="A6781" s="203" t="s">
        <v>2251</v>
      </c>
      <c r="B6781" s="202" t="s">
        <v>2453</v>
      </c>
      <c r="C6781" s="203" t="s">
        <v>1461</v>
      </c>
      <c r="D6781" s="202" t="s">
        <v>1462</v>
      </c>
      <c r="E6781" s="202" t="s">
        <v>1463</v>
      </c>
      <c r="F6781" s="202" t="s">
        <v>475</v>
      </c>
      <c r="G6781" s="254">
        <v>58998</v>
      </c>
      <c r="H6781" s="361" t="s">
        <v>1414</v>
      </c>
      <c r="I6781" s="359" t="s">
        <v>1407</v>
      </c>
      <c r="J6781" s="359" t="s">
        <v>1380</v>
      </c>
      <c r="K6781" s="359" t="s">
        <v>8</v>
      </c>
      <c r="L6781" s="359" t="s">
        <v>1392</v>
      </c>
      <c r="M6781" s="368" t="s">
        <v>1407</v>
      </c>
      <c r="N6781" s="205">
        <v>42530</v>
      </c>
      <c r="O6781" s="203"/>
    </row>
    <row r="6782" spans="1:15" ht="27.75" hidden="1" customHeight="1" x14ac:dyDescent="0.25">
      <c r="A6782" s="203" t="s">
        <v>2251</v>
      </c>
      <c r="B6782" s="202" t="s">
        <v>2453</v>
      </c>
      <c r="C6782" s="203" t="s">
        <v>1461</v>
      </c>
      <c r="D6782" s="202" t="s">
        <v>1485</v>
      </c>
      <c r="E6782" s="202" t="s">
        <v>1486</v>
      </c>
      <c r="F6782" s="202" t="s">
        <v>475</v>
      </c>
      <c r="G6782" s="254">
        <v>955359</v>
      </c>
      <c r="H6782" s="361" t="s">
        <v>1433</v>
      </c>
      <c r="I6782" s="359" t="s">
        <v>1407</v>
      </c>
      <c r="J6782" s="359" t="s">
        <v>1380</v>
      </c>
      <c r="K6782" s="359" t="s">
        <v>8</v>
      </c>
      <c r="L6782" s="359" t="s">
        <v>1408</v>
      </c>
      <c r="M6782" s="368" t="s">
        <v>1407</v>
      </c>
      <c r="N6782" s="205">
        <v>42530</v>
      </c>
      <c r="O6782" s="203"/>
    </row>
    <row r="6783" spans="1:15" ht="27.75" hidden="1" customHeight="1" x14ac:dyDescent="0.25">
      <c r="A6783" s="203" t="s">
        <v>2251</v>
      </c>
      <c r="B6783" s="202" t="s">
        <v>2453</v>
      </c>
      <c r="C6783" s="203" t="s">
        <v>1461</v>
      </c>
      <c r="D6783" s="202" t="s">
        <v>1485</v>
      </c>
      <c r="E6783" s="202" t="s">
        <v>1486</v>
      </c>
      <c r="F6783" s="202" t="s">
        <v>475</v>
      </c>
      <c r="G6783" s="254">
        <v>2617</v>
      </c>
      <c r="H6783" s="361" t="s">
        <v>1414</v>
      </c>
      <c r="I6783" s="359" t="s">
        <v>1407</v>
      </c>
      <c r="J6783" s="359" t="s">
        <v>1380</v>
      </c>
      <c r="K6783" s="359" t="s">
        <v>8</v>
      </c>
      <c r="L6783" s="359" t="s">
        <v>1392</v>
      </c>
      <c r="M6783" s="368" t="s">
        <v>1407</v>
      </c>
      <c r="N6783" s="205">
        <v>42530</v>
      </c>
      <c r="O6783" s="203"/>
    </row>
    <row r="6784" spans="1:15" ht="27.75" hidden="1" customHeight="1" x14ac:dyDescent="0.25">
      <c r="A6784" s="203" t="s">
        <v>2251</v>
      </c>
      <c r="B6784" s="202" t="s">
        <v>2453</v>
      </c>
      <c r="C6784" s="203" t="s">
        <v>1397</v>
      </c>
      <c r="D6784" s="202" t="s">
        <v>1464</v>
      </c>
      <c r="E6784" s="202" t="s">
        <v>1465</v>
      </c>
      <c r="F6784" s="202" t="s">
        <v>475</v>
      </c>
      <c r="G6784" s="253">
        <v>396</v>
      </c>
      <c r="H6784" s="361" t="s">
        <v>1400</v>
      </c>
      <c r="I6784" s="359" t="s">
        <v>1379</v>
      </c>
      <c r="J6784" s="358">
        <v>0</v>
      </c>
      <c r="K6784" s="359" t="s">
        <v>1391</v>
      </c>
      <c r="L6784" s="359" t="s">
        <v>1392</v>
      </c>
      <c r="M6784" s="368">
        <v>2010</v>
      </c>
      <c r="N6784" s="207" t="s">
        <v>1401</v>
      </c>
      <c r="O6784" s="203"/>
    </row>
    <row r="6785" spans="1:15" ht="27.75" hidden="1" customHeight="1" x14ac:dyDescent="0.25">
      <c r="A6785" s="203" t="s">
        <v>2251</v>
      </c>
      <c r="B6785" s="202" t="s">
        <v>2453</v>
      </c>
      <c r="C6785" s="203" t="s">
        <v>1397</v>
      </c>
      <c r="D6785" s="202" t="s">
        <v>1464</v>
      </c>
      <c r="E6785" s="202" t="s">
        <v>1465</v>
      </c>
      <c r="F6785" s="202" t="s">
        <v>475</v>
      </c>
      <c r="G6785" s="253">
        <v>96.8</v>
      </c>
      <c r="H6785" s="361" t="s">
        <v>1400</v>
      </c>
      <c r="I6785" s="359" t="s">
        <v>1382</v>
      </c>
      <c r="J6785" s="210">
        <v>4.8000000000000001E-2</v>
      </c>
      <c r="K6785" s="359" t="s">
        <v>1391</v>
      </c>
      <c r="L6785" s="359" t="s">
        <v>1392</v>
      </c>
      <c r="M6785" s="368">
        <v>2010</v>
      </c>
      <c r="N6785" s="207" t="s">
        <v>1401</v>
      </c>
      <c r="O6785" s="203"/>
    </row>
    <row r="6786" spans="1:15" ht="27.75" hidden="1" customHeight="1" x14ac:dyDescent="0.25">
      <c r="A6786" s="203" t="s">
        <v>2251</v>
      </c>
      <c r="B6786" s="202" t="s">
        <v>2453</v>
      </c>
      <c r="C6786" s="203" t="s">
        <v>1397</v>
      </c>
      <c r="D6786" s="202" t="s">
        <v>1464</v>
      </c>
      <c r="E6786" s="202" t="s">
        <v>1465</v>
      </c>
      <c r="F6786" s="202" t="s">
        <v>475</v>
      </c>
      <c r="G6786" s="253">
        <v>23.6</v>
      </c>
      <c r="H6786" s="361" t="s">
        <v>1400</v>
      </c>
      <c r="I6786" s="359" t="s">
        <v>1383</v>
      </c>
      <c r="J6786" s="358">
        <v>0.44</v>
      </c>
      <c r="K6786" s="359" t="s">
        <v>1391</v>
      </c>
      <c r="L6786" s="359" t="s">
        <v>1392</v>
      </c>
      <c r="M6786" s="368">
        <v>2010</v>
      </c>
      <c r="N6786" s="207" t="s">
        <v>1401</v>
      </c>
      <c r="O6786" s="203"/>
    </row>
    <row r="6787" spans="1:15" ht="27.75" hidden="1" customHeight="1" x14ac:dyDescent="0.25">
      <c r="A6787" s="203" t="s">
        <v>2251</v>
      </c>
      <c r="B6787" s="202" t="s">
        <v>2453</v>
      </c>
      <c r="C6787" s="203" t="s">
        <v>1397</v>
      </c>
      <c r="D6787" s="202" t="s">
        <v>1464</v>
      </c>
      <c r="E6787" s="202" t="s">
        <v>1465</v>
      </c>
      <c r="F6787" s="202" t="s">
        <v>475</v>
      </c>
      <c r="G6787" s="253">
        <v>4.93</v>
      </c>
      <c r="H6787" s="361" t="s">
        <v>1400</v>
      </c>
      <c r="I6787" s="359" t="s">
        <v>1384</v>
      </c>
      <c r="J6787" s="359" t="s">
        <v>1402</v>
      </c>
      <c r="K6787" s="359" t="s">
        <v>1391</v>
      </c>
      <c r="L6787" s="359" t="s">
        <v>1392</v>
      </c>
      <c r="M6787" s="368">
        <v>2010</v>
      </c>
      <c r="N6787" s="207" t="s">
        <v>1401</v>
      </c>
      <c r="O6787" s="203"/>
    </row>
    <row r="6788" spans="1:15" ht="27.75" hidden="1" customHeight="1" x14ac:dyDescent="0.25">
      <c r="A6788" s="203" t="s">
        <v>2251</v>
      </c>
      <c r="B6788" s="202" t="s">
        <v>2453</v>
      </c>
      <c r="C6788" s="203" t="s">
        <v>1397</v>
      </c>
      <c r="D6788" s="202" t="s">
        <v>1464</v>
      </c>
      <c r="E6788" s="202" t="s">
        <v>1465</v>
      </c>
      <c r="F6788" s="202" t="s">
        <v>475</v>
      </c>
      <c r="G6788" s="253">
        <v>1.75</v>
      </c>
      <c r="H6788" s="361" t="s">
        <v>1400</v>
      </c>
      <c r="I6788" s="359" t="s">
        <v>1385</v>
      </c>
      <c r="J6788" s="359" t="s">
        <v>1402</v>
      </c>
      <c r="K6788" s="359" t="s">
        <v>1391</v>
      </c>
      <c r="L6788" s="359" t="s">
        <v>1392</v>
      </c>
      <c r="M6788" s="368">
        <v>2010</v>
      </c>
      <c r="N6788" s="207" t="s">
        <v>1401</v>
      </c>
      <c r="O6788" s="203"/>
    </row>
    <row r="6789" spans="1:15" ht="27.75" hidden="1" customHeight="1" x14ac:dyDescent="0.25">
      <c r="A6789" s="203" t="s">
        <v>2252</v>
      </c>
      <c r="B6789" s="203" t="s">
        <v>690</v>
      </c>
      <c r="C6789" s="203" t="s">
        <v>1535</v>
      </c>
      <c r="D6789" s="203" t="s">
        <v>1682</v>
      </c>
      <c r="E6789" s="203" t="s">
        <v>1683</v>
      </c>
      <c r="F6789" s="203" t="s">
        <v>505</v>
      </c>
      <c r="G6789" s="257">
        <v>8</v>
      </c>
      <c r="H6789" s="361" t="s">
        <v>1433</v>
      </c>
      <c r="I6789" s="361" t="s">
        <v>1407</v>
      </c>
      <c r="J6789" s="360">
        <v>0</v>
      </c>
      <c r="K6789" s="361" t="s">
        <v>1113</v>
      </c>
      <c r="L6789" s="361" t="s">
        <v>1408</v>
      </c>
      <c r="M6789" s="370">
        <v>2015</v>
      </c>
      <c r="N6789" s="207">
        <v>43903</v>
      </c>
      <c r="O6789" s="203"/>
    </row>
    <row r="6790" spans="1:15" ht="27.75" hidden="1" customHeight="1" x14ac:dyDescent="0.25">
      <c r="A6790" s="203" t="s">
        <v>2252</v>
      </c>
      <c r="B6790" s="203" t="s">
        <v>690</v>
      </c>
      <c r="C6790" s="203" t="s">
        <v>1535</v>
      </c>
      <c r="D6790" s="203" t="s">
        <v>1682</v>
      </c>
      <c r="E6790" s="203" t="s">
        <v>1683</v>
      </c>
      <c r="F6790" s="203" t="s">
        <v>505</v>
      </c>
      <c r="G6790" s="257">
        <v>2.1999999999999999E-2</v>
      </c>
      <c r="H6790" s="361" t="s">
        <v>1414</v>
      </c>
      <c r="I6790" s="361" t="s">
        <v>1407</v>
      </c>
      <c r="J6790" s="360">
        <v>0</v>
      </c>
      <c r="K6790" s="361" t="s">
        <v>1113</v>
      </c>
      <c r="L6790" s="361" t="s">
        <v>1392</v>
      </c>
      <c r="M6790" s="370">
        <v>2015</v>
      </c>
      <c r="N6790" s="207">
        <v>43903</v>
      </c>
      <c r="O6790" s="203"/>
    </row>
    <row r="6791" spans="1:15" ht="27.75" hidden="1" customHeight="1" x14ac:dyDescent="0.25">
      <c r="A6791" s="203" t="s">
        <v>2252</v>
      </c>
      <c r="B6791" s="203" t="s">
        <v>690</v>
      </c>
      <c r="C6791" s="203" t="s">
        <v>1535</v>
      </c>
      <c r="D6791" s="203" t="s">
        <v>1684</v>
      </c>
      <c r="E6791" s="203" t="s">
        <v>1460</v>
      </c>
      <c r="F6791" s="203" t="s">
        <v>505</v>
      </c>
      <c r="G6791" s="257">
        <v>70</v>
      </c>
      <c r="H6791" s="361" t="s">
        <v>1433</v>
      </c>
      <c r="I6791" s="361" t="s">
        <v>1407</v>
      </c>
      <c r="J6791" s="360">
        <v>0.19539999999999999</v>
      </c>
      <c r="K6791" s="361" t="s">
        <v>1113</v>
      </c>
      <c r="L6791" s="361" t="s">
        <v>1408</v>
      </c>
      <c r="M6791" s="370">
        <v>2015</v>
      </c>
      <c r="N6791" s="207">
        <v>43903</v>
      </c>
      <c r="O6791" s="203"/>
    </row>
    <row r="6792" spans="1:15" ht="27.75" hidden="1" customHeight="1" x14ac:dyDescent="0.25">
      <c r="A6792" s="203" t="s">
        <v>2252</v>
      </c>
      <c r="B6792" s="203" t="s">
        <v>690</v>
      </c>
      <c r="C6792" s="203" t="s">
        <v>1535</v>
      </c>
      <c r="D6792" s="203" t="s">
        <v>1684</v>
      </c>
      <c r="E6792" s="203" t="s">
        <v>1460</v>
      </c>
      <c r="F6792" s="203" t="s">
        <v>505</v>
      </c>
      <c r="G6792" s="257">
        <v>0.192</v>
      </c>
      <c r="H6792" s="361" t="s">
        <v>1414</v>
      </c>
      <c r="I6792" s="361" t="s">
        <v>1407</v>
      </c>
      <c r="J6792" s="360">
        <v>0.19539999999999999</v>
      </c>
      <c r="K6792" s="361" t="s">
        <v>1113</v>
      </c>
      <c r="L6792" s="361" t="s">
        <v>1392</v>
      </c>
      <c r="M6792" s="370">
        <v>2015</v>
      </c>
      <c r="N6792" s="207">
        <v>43903</v>
      </c>
      <c r="O6792" s="203"/>
    </row>
    <row r="6793" spans="1:15" ht="27.75" hidden="1" customHeight="1" x14ac:dyDescent="0.25">
      <c r="A6793" s="203" t="s">
        <v>2252</v>
      </c>
      <c r="B6793" s="202" t="s">
        <v>690</v>
      </c>
      <c r="C6793" s="203" t="s">
        <v>1653</v>
      </c>
      <c r="D6793" s="202" t="s">
        <v>1685</v>
      </c>
      <c r="E6793" s="202" t="s">
        <v>1686</v>
      </c>
      <c r="F6793" s="202" t="s">
        <v>505</v>
      </c>
      <c r="G6793" s="253">
        <v>18.3</v>
      </c>
      <c r="H6793" s="361" t="s">
        <v>1433</v>
      </c>
      <c r="I6793" s="359" t="s">
        <v>1407</v>
      </c>
      <c r="J6793" s="358">
        <v>0.16</v>
      </c>
      <c r="K6793" s="359" t="s">
        <v>1113</v>
      </c>
      <c r="L6793" s="359" t="s">
        <v>1408</v>
      </c>
      <c r="M6793" s="370">
        <v>2003</v>
      </c>
      <c r="N6793" s="205">
        <v>40658</v>
      </c>
      <c r="O6793" s="203"/>
    </row>
    <row r="6794" spans="1:15" ht="27.75" hidden="1" customHeight="1" x14ac:dyDescent="0.25">
      <c r="A6794" s="203" t="s">
        <v>2252</v>
      </c>
      <c r="B6794" s="202" t="s">
        <v>690</v>
      </c>
      <c r="C6794" s="203" t="s">
        <v>1653</v>
      </c>
      <c r="D6794" s="202" t="s">
        <v>1685</v>
      </c>
      <c r="E6794" s="202" t="s">
        <v>1686</v>
      </c>
      <c r="F6794" s="202" t="s">
        <v>505</v>
      </c>
      <c r="G6794" s="253">
        <v>0.05</v>
      </c>
      <c r="H6794" s="361" t="s">
        <v>1414</v>
      </c>
      <c r="I6794" s="359" t="s">
        <v>1407</v>
      </c>
      <c r="J6794" s="358">
        <v>0.16</v>
      </c>
      <c r="K6794" s="359" t="s">
        <v>1113</v>
      </c>
      <c r="L6794" s="359" t="s">
        <v>1392</v>
      </c>
      <c r="M6794" s="370">
        <v>2003</v>
      </c>
      <c r="N6794" s="205">
        <v>40658</v>
      </c>
      <c r="O6794" s="203"/>
    </row>
    <row r="6795" spans="1:15" ht="27.75" hidden="1" customHeight="1" x14ac:dyDescent="0.25">
      <c r="A6795" s="203" t="s">
        <v>2252</v>
      </c>
      <c r="B6795" s="202" t="s">
        <v>690</v>
      </c>
      <c r="C6795" s="203" t="s">
        <v>1403</v>
      </c>
      <c r="D6795" s="202" t="s">
        <v>1404</v>
      </c>
      <c r="E6795" s="202" t="s">
        <v>1405</v>
      </c>
      <c r="F6795" s="202" t="s">
        <v>475</v>
      </c>
      <c r="G6795" s="253">
        <v>154</v>
      </c>
      <c r="H6795" s="361" t="s">
        <v>1406</v>
      </c>
      <c r="I6795" s="359" t="s">
        <v>1407</v>
      </c>
      <c r="J6795" s="359" t="s">
        <v>1380</v>
      </c>
      <c r="K6795" s="359" t="s">
        <v>22</v>
      </c>
      <c r="L6795" s="359" t="s">
        <v>1408</v>
      </c>
      <c r="M6795" s="368" t="s">
        <v>1407</v>
      </c>
      <c r="N6795" s="205">
        <v>42486</v>
      </c>
      <c r="O6795" s="203"/>
    </row>
    <row r="6796" spans="1:15" ht="27.75" hidden="1" customHeight="1" x14ac:dyDescent="0.25">
      <c r="A6796" s="203" t="s">
        <v>2252</v>
      </c>
      <c r="B6796" s="202" t="s">
        <v>690</v>
      </c>
      <c r="C6796" s="203" t="s">
        <v>1461</v>
      </c>
      <c r="D6796" s="202" t="s">
        <v>1658</v>
      </c>
      <c r="E6796" s="202" t="s">
        <v>1659</v>
      </c>
      <c r="F6796" s="202" t="s">
        <v>475</v>
      </c>
      <c r="G6796" s="254">
        <v>28679140</v>
      </c>
      <c r="H6796" s="361" t="s">
        <v>1433</v>
      </c>
      <c r="I6796" s="359" t="s">
        <v>1407</v>
      </c>
      <c r="J6796" s="359" t="s">
        <v>1380</v>
      </c>
      <c r="K6796" s="359" t="s">
        <v>8</v>
      </c>
      <c r="L6796" s="359" t="s">
        <v>1408</v>
      </c>
      <c r="M6796" s="368" t="s">
        <v>1407</v>
      </c>
      <c r="N6796" s="205">
        <v>42530</v>
      </c>
      <c r="O6796" s="203"/>
    </row>
    <row r="6797" spans="1:15" ht="27.75" hidden="1" customHeight="1" x14ac:dyDescent="0.25">
      <c r="A6797" s="203" t="s">
        <v>2252</v>
      </c>
      <c r="B6797" s="202" t="s">
        <v>690</v>
      </c>
      <c r="C6797" s="203" t="s">
        <v>1461</v>
      </c>
      <c r="D6797" s="202" t="s">
        <v>1658</v>
      </c>
      <c r="E6797" s="202" t="s">
        <v>1659</v>
      </c>
      <c r="F6797" s="202" t="s">
        <v>475</v>
      </c>
      <c r="G6797" s="254">
        <v>189928</v>
      </c>
      <c r="H6797" s="361" t="s">
        <v>1414</v>
      </c>
      <c r="I6797" s="359" t="s">
        <v>1407</v>
      </c>
      <c r="J6797" s="359" t="s">
        <v>1380</v>
      </c>
      <c r="K6797" s="359" t="s">
        <v>8</v>
      </c>
      <c r="L6797" s="359" t="s">
        <v>1392</v>
      </c>
      <c r="M6797" s="368" t="s">
        <v>1407</v>
      </c>
      <c r="N6797" s="205">
        <v>42530</v>
      </c>
      <c r="O6797" s="203"/>
    </row>
    <row r="6798" spans="1:15" ht="27.75" hidden="1" customHeight="1" x14ac:dyDescent="0.25">
      <c r="A6798" s="129" t="s">
        <v>2252</v>
      </c>
      <c r="B6798" s="269" t="s">
        <v>690</v>
      </c>
      <c r="C6798" s="226" t="s">
        <v>2568</v>
      </c>
      <c r="D6798" s="269" t="s">
        <v>641</v>
      </c>
      <c r="E6798" s="372" t="s">
        <v>1557</v>
      </c>
      <c r="F6798" s="269" t="s">
        <v>475</v>
      </c>
      <c r="G6798" s="373">
        <v>119.2</v>
      </c>
      <c r="H6798" s="225" t="s">
        <v>488</v>
      </c>
      <c r="I6798" s="269" t="s">
        <v>1379</v>
      </c>
      <c r="J6798" s="374">
        <v>0</v>
      </c>
      <c r="K6798" s="269" t="s">
        <v>22</v>
      </c>
      <c r="L6798" s="269" t="s">
        <v>1392</v>
      </c>
      <c r="M6798" s="369">
        <v>2010</v>
      </c>
      <c r="N6798" s="375">
        <v>43873</v>
      </c>
      <c r="O6798" s="226" t="s">
        <v>2569</v>
      </c>
    </row>
    <row r="6799" spans="1:15" ht="27.75" hidden="1" customHeight="1" x14ac:dyDescent="0.25">
      <c r="A6799" s="129" t="s">
        <v>2252</v>
      </c>
      <c r="B6799" s="269" t="s">
        <v>690</v>
      </c>
      <c r="C6799" s="226" t="s">
        <v>2568</v>
      </c>
      <c r="D6799" s="269" t="s">
        <v>641</v>
      </c>
      <c r="E6799" s="372" t="s">
        <v>1557</v>
      </c>
      <c r="F6799" s="269" t="s">
        <v>475</v>
      </c>
      <c r="G6799" s="373">
        <v>44.21</v>
      </c>
      <c r="H6799" s="225" t="s">
        <v>488</v>
      </c>
      <c r="I6799" s="269" t="s">
        <v>1382</v>
      </c>
      <c r="J6799" s="374">
        <v>0</v>
      </c>
      <c r="K6799" s="269" t="s">
        <v>22</v>
      </c>
      <c r="L6799" s="269" t="s">
        <v>1392</v>
      </c>
      <c r="M6799" s="369">
        <v>2010</v>
      </c>
      <c r="N6799" s="375">
        <v>43873</v>
      </c>
      <c r="O6799" s="226" t="s">
        <v>2569</v>
      </c>
    </row>
    <row r="6800" spans="1:15" ht="27.75" hidden="1" customHeight="1" x14ac:dyDescent="0.25">
      <c r="A6800" s="129" t="s">
        <v>2252</v>
      </c>
      <c r="B6800" s="269" t="s">
        <v>690</v>
      </c>
      <c r="C6800" s="226" t="s">
        <v>2568</v>
      </c>
      <c r="D6800" s="269" t="s">
        <v>641</v>
      </c>
      <c r="E6800" s="372" t="s">
        <v>1557</v>
      </c>
      <c r="F6800" s="269" t="s">
        <v>475</v>
      </c>
      <c r="G6800" s="373">
        <v>17.829999999999998</v>
      </c>
      <c r="H6800" s="225" t="s">
        <v>488</v>
      </c>
      <c r="I6800" s="269" t="s">
        <v>1383</v>
      </c>
      <c r="J6800" s="374">
        <v>0</v>
      </c>
      <c r="K6800" s="269" t="s">
        <v>22</v>
      </c>
      <c r="L6800" s="269" t="s">
        <v>1392</v>
      </c>
      <c r="M6800" s="369">
        <v>2010</v>
      </c>
      <c r="N6800" s="375">
        <v>43873</v>
      </c>
      <c r="O6800" s="226" t="s">
        <v>2569</v>
      </c>
    </row>
    <row r="6801" spans="1:15" ht="27.75" hidden="1" customHeight="1" x14ac:dyDescent="0.25">
      <c r="A6801" s="129" t="s">
        <v>2252</v>
      </c>
      <c r="B6801" s="269" t="s">
        <v>690</v>
      </c>
      <c r="C6801" s="226" t="s">
        <v>2568</v>
      </c>
      <c r="D6801" s="269" t="s">
        <v>641</v>
      </c>
      <c r="E6801" s="372" t="s">
        <v>1557</v>
      </c>
      <c r="F6801" s="269" t="s">
        <v>475</v>
      </c>
      <c r="G6801" s="373">
        <v>8.1199999999999992</v>
      </c>
      <c r="H6801" s="225" t="s">
        <v>488</v>
      </c>
      <c r="I6801" s="372" t="s">
        <v>1384</v>
      </c>
      <c r="J6801" s="374">
        <v>0</v>
      </c>
      <c r="K6801" s="269" t="s">
        <v>22</v>
      </c>
      <c r="L6801" s="269" t="s">
        <v>1392</v>
      </c>
      <c r="M6801" s="369">
        <v>2010</v>
      </c>
      <c r="N6801" s="375">
        <v>43873</v>
      </c>
      <c r="O6801" s="226" t="s">
        <v>2569</v>
      </c>
    </row>
    <row r="6802" spans="1:15" ht="27.75" hidden="1" customHeight="1" x14ac:dyDescent="0.25">
      <c r="A6802" s="129" t="s">
        <v>2252</v>
      </c>
      <c r="B6802" s="269" t="s">
        <v>690</v>
      </c>
      <c r="C6802" s="226" t="s">
        <v>2568</v>
      </c>
      <c r="D6802" s="269" t="s">
        <v>641</v>
      </c>
      <c r="E6802" s="372" t="s">
        <v>1557</v>
      </c>
      <c r="F6802" s="269" t="s">
        <v>475</v>
      </c>
      <c r="G6802" s="373">
        <v>3.9</v>
      </c>
      <c r="H6802" s="225" t="s">
        <v>488</v>
      </c>
      <c r="I6802" s="372" t="s">
        <v>1385</v>
      </c>
      <c r="J6802" s="374">
        <v>0</v>
      </c>
      <c r="K6802" s="269" t="s">
        <v>22</v>
      </c>
      <c r="L6802" s="269" t="s">
        <v>1392</v>
      </c>
      <c r="M6802" s="369">
        <v>2010</v>
      </c>
      <c r="N6802" s="375">
        <v>43873</v>
      </c>
      <c r="O6802" s="226" t="s">
        <v>2569</v>
      </c>
    </row>
    <row r="6803" spans="1:15" ht="27.75" hidden="1" customHeight="1" x14ac:dyDescent="0.25">
      <c r="A6803" s="203" t="s">
        <v>2253</v>
      </c>
      <c r="B6803" s="202" t="s">
        <v>2454</v>
      </c>
      <c r="C6803" s="203" t="s">
        <v>1556</v>
      </c>
      <c r="D6803" s="202" t="s">
        <v>641</v>
      </c>
      <c r="E6803" s="202" t="s">
        <v>1557</v>
      </c>
      <c r="F6803" s="202" t="s">
        <v>475</v>
      </c>
      <c r="G6803" s="253">
        <v>42.2</v>
      </c>
      <c r="H6803" s="361" t="s">
        <v>1414</v>
      </c>
      <c r="I6803" s="359" t="s">
        <v>1407</v>
      </c>
      <c r="J6803" s="358">
        <v>0.3</v>
      </c>
      <c r="K6803" s="359" t="s">
        <v>1113</v>
      </c>
      <c r="L6803" s="359" t="s">
        <v>1392</v>
      </c>
      <c r="M6803" s="368">
        <v>1988</v>
      </c>
      <c r="N6803" s="207" t="s">
        <v>1558</v>
      </c>
      <c r="O6803" s="203"/>
    </row>
    <row r="6804" spans="1:15" ht="27.75" hidden="1" customHeight="1" x14ac:dyDescent="0.25">
      <c r="A6804" s="203" t="s">
        <v>2253</v>
      </c>
      <c r="B6804" s="203" t="s">
        <v>2454</v>
      </c>
      <c r="C6804" s="203" t="s">
        <v>1559</v>
      </c>
      <c r="D6804" s="203" t="s">
        <v>1560</v>
      </c>
      <c r="E6804" s="203" t="s">
        <v>1430</v>
      </c>
      <c r="F6804" s="203" t="s">
        <v>505</v>
      </c>
      <c r="G6804" s="257">
        <v>0.25</v>
      </c>
      <c r="H6804" s="361" t="s">
        <v>1400</v>
      </c>
      <c r="I6804" s="361" t="s">
        <v>1379</v>
      </c>
      <c r="J6804" s="275">
        <v>0.95</v>
      </c>
      <c r="K6804" s="361" t="s">
        <v>1391</v>
      </c>
      <c r="L6804" s="361" t="s">
        <v>1392</v>
      </c>
      <c r="M6804" s="370">
        <v>2010</v>
      </c>
      <c r="N6804" s="207">
        <v>43881</v>
      </c>
      <c r="O6804" s="223" t="s">
        <v>1561</v>
      </c>
    </row>
    <row r="6805" spans="1:15" ht="27.75" hidden="1" customHeight="1" x14ac:dyDescent="0.25">
      <c r="A6805" s="203" t="s">
        <v>2253</v>
      </c>
      <c r="B6805" s="203" t="s">
        <v>2454</v>
      </c>
      <c r="C6805" s="203" t="s">
        <v>1559</v>
      </c>
      <c r="D6805" s="203" t="s">
        <v>1560</v>
      </c>
      <c r="E6805" s="203" t="s">
        <v>1430</v>
      </c>
      <c r="F6805" s="203" t="s">
        <v>505</v>
      </c>
      <c r="G6805" s="257">
        <v>0.05</v>
      </c>
      <c r="H6805" s="361" t="s">
        <v>1400</v>
      </c>
      <c r="I6805" s="361" t="s">
        <v>1382</v>
      </c>
      <c r="J6805" s="275">
        <v>0.95</v>
      </c>
      <c r="K6805" s="361" t="s">
        <v>1391</v>
      </c>
      <c r="L6805" s="361" t="s">
        <v>1392</v>
      </c>
      <c r="M6805" s="370">
        <v>2010</v>
      </c>
      <c r="N6805" s="207">
        <v>43881</v>
      </c>
      <c r="O6805" s="223" t="s">
        <v>1561</v>
      </c>
    </row>
    <row r="6806" spans="1:15" ht="27.75" hidden="1" customHeight="1" x14ac:dyDescent="0.25">
      <c r="A6806" s="203" t="s">
        <v>2253</v>
      </c>
      <c r="B6806" s="203" t="s">
        <v>2454</v>
      </c>
      <c r="C6806" s="203" t="s">
        <v>1559</v>
      </c>
      <c r="D6806" s="203" t="s">
        <v>1560</v>
      </c>
      <c r="E6806" s="203" t="s">
        <v>1430</v>
      </c>
      <c r="F6806" s="203" t="s">
        <v>505</v>
      </c>
      <c r="G6806" s="257">
        <v>0.02</v>
      </c>
      <c r="H6806" s="361" t="s">
        <v>1400</v>
      </c>
      <c r="I6806" s="361" t="s">
        <v>1383</v>
      </c>
      <c r="J6806" s="275">
        <v>0.95</v>
      </c>
      <c r="K6806" s="361" t="s">
        <v>1391</v>
      </c>
      <c r="L6806" s="361" t="s">
        <v>1392</v>
      </c>
      <c r="M6806" s="370">
        <v>2010</v>
      </c>
      <c r="N6806" s="207">
        <v>43881</v>
      </c>
      <c r="O6806" s="223" t="s">
        <v>1561</v>
      </c>
    </row>
    <row r="6807" spans="1:15" ht="27.75" hidden="1" customHeight="1" x14ac:dyDescent="0.25">
      <c r="A6807" s="203" t="s">
        <v>2253</v>
      </c>
      <c r="B6807" s="203" t="s">
        <v>2454</v>
      </c>
      <c r="C6807" s="203" t="s">
        <v>1559</v>
      </c>
      <c r="D6807" s="203" t="s">
        <v>1560</v>
      </c>
      <c r="E6807" s="203" t="s">
        <v>1430</v>
      </c>
      <c r="F6807" s="203" t="s">
        <v>505</v>
      </c>
      <c r="G6807" s="371">
        <v>3.8E-3</v>
      </c>
      <c r="H6807" s="361" t="s">
        <v>1400</v>
      </c>
      <c r="I6807" s="361" t="s">
        <v>1384</v>
      </c>
      <c r="J6807" s="275">
        <v>0.95</v>
      </c>
      <c r="K6807" s="361" t="s">
        <v>1391</v>
      </c>
      <c r="L6807" s="361" t="s">
        <v>1392</v>
      </c>
      <c r="M6807" s="370">
        <v>2010</v>
      </c>
      <c r="N6807" s="207">
        <v>43881</v>
      </c>
      <c r="O6807" s="223" t="s">
        <v>1561</v>
      </c>
    </row>
    <row r="6808" spans="1:15" ht="27.75" hidden="1" customHeight="1" x14ac:dyDescent="0.25">
      <c r="A6808" s="203" t="s">
        <v>2253</v>
      </c>
      <c r="B6808" s="203" t="s">
        <v>2454</v>
      </c>
      <c r="C6808" s="203" t="s">
        <v>1559</v>
      </c>
      <c r="D6808" s="203" t="s">
        <v>1560</v>
      </c>
      <c r="E6808" s="203" t="s">
        <v>1430</v>
      </c>
      <c r="F6808" s="203" t="s">
        <v>505</v>
      </c>
      <c r="G6808" s="257" t="s">
        <v>515</v>
      </c>
      <c r="H6808" s="361" t="s">
        <v>1400</v>
      </c>
      <c r="I6808" s="361" t="s">
        <v>1385</v>
      </c>
      <c r="J6808" s="275">
        <v>0.95</v>
      </c>
      <c r="K6808" s="361" t="s">
        <v>1391</v>
      </c>
      <c r="L6808" s="361" t="s">
        <v>1392</v>
      </c>
      <c r="M6808" s="370">
        <v>2010</v>
      </c>
      <c r="N6808" s="207">
        <v>43881</v>
      </c>
      <c r="O6808" s="223" t="s">
        <v>1561</v>
      </c>
    </row>
    <row r="6809" spans="1:15" ht="27.75" hidden="1" customHeight="1" x14ac:dyDescent="0.25">
      <c r="A6809" s="203" t="s">
        <v>2253</v>
      </c>
      <c r="B6809" s="203" t="s">
        <v>2454</v>
      </c>
      <c r="C6809" s="203" t="s">
        <v>1559</v>
      </c>
      <c r="D6809" s="203" t="s">
        <v>1562</v>
      </c>
      <c r="E6809" s="203" t="s">
        <v>1399</v>
      </c>
      <c r="F6809" s="203" t="s">
        <v>505</v>
      </c>
      <c r="G6809" s="257">
        <v>0.63700000000000001</v>
      </c>
      <c r="H6809" s="361" t="s">
        <v>1400</v>
      </c>
      <c r="I6809" s="203" t="s">
        <v>1379</v>
      </c>
      <c r="J6809" s="275">
        <v>0.88</v>
      </c>
      <c r="K6809" s="361" t="s">
        <v>1391</v>
      </c>
      <c r="L6809" s="361" t="s">
        <v>1392</v>
      </c>
      <c r="M6809" s="370">
        <v>2010</v>
      </c>
      <c r="N6809" s="207">
        <v>43881</v>
      </c>
      <c r="O6809" s="223" t="s">
        <v>1563</v>
      </c>
    </row>
    <row r="6810" spans="1:15" ht="27.75" hidden="1" customHeight="1" x14ac:dyDescent="0.25">
      <c r="A6810" s="203" t="s">
        <v>2253</v>
      </c>
      <c r="B6810" s="203" t="s">
        <v>2454</v>
      </c>
      <c r="C6810" s="203" t="s">
        <v>1559</v>
      </c>
      <c r="D6810" s="203" t="s">
        <v>1562</v>
      </c>
      <c r="E6810" s="203" t="s">
        <v>1399</v>
      </c>
      <c r="F6810" s="203" t="s">
        <v>505</v>
      </c>
      <c r="G6810" s="257">
        <v>0.125</v>
      </c>
      <c r="H6810" s="361" t="s">
        <v>1400</v>
      </c>
      <c r="I6810" s="203" t="s">
        <v>1382</v>
      </c>
      <c r="J6810" s="275">
        <v>0.88</v>
      </c>
      <c r="K6810" s="361" t="s">
        <v>1391</v>
      </c>
      <c r="L6810" s="361" t="s">
        <v>1392</v>
      </c>
      <c r="M6810" s="370">
        <v>2010</v>
      </c>
      <c r="N6810" s="207">
        <v>43881</v>
      </c>
      <c r="O6810" s="223" t="s">
        <v>1563</v>
      </c>
    </row>
    <row r="6811" spans="1:15" ht="27.75" hidden="1" customHeight="1" x14ac:dyDescent="0.25">
      <c r="A6811" s="203" t="s">
        <v>2253</v>
      </c>
      <c r="B6811" s="203" t="s">
        <v>2454</v>
      </c>
      <c r="C6811" s="203" t="s">
        <v>1559</v>
      </c>
      <c r="D6811" s="203" t="s">
        <v>1562</v>
      </c>
      <c r="E6811" s="203" t="s">
        <v>1399</v>
      </c>
      <c r="F6811" s="203" t="s">
        <v>505</v>
      </c>
      <c r="G6811" s="257">
        <v>3.7999999999999999E-2</v>
      </c>
      <c r="H6811" s="361" t="s">
        <v>1400</v>
      </c>
      <c r="I6811" s="203" t="s">
        <v>1383</v>
      </c>
      <c r="J6811" s="275">
        <v>0.88</v>
      </c>
      <c r="K6811" s="361" t="s">
        <v>1391</v>
      </c>
      <c r="L6811" s="361" t="s">
        <v>1392</v>
      </c>
      <c r="M6811" s="370">
        <v>2010</v>
      </c>
      <c r="N6811" s="207">
        <v>43881</v>
      </c>
      <c r="O6811" s="223" t="s">
        <v>1563</v>
      </c>
    </row>
    <row r="6812" spans="1:15" ht="27.75" hidden="1" customHeight="1" x14ac:dyDescent="0.25">
      <c r="A6812" s="203" t="s">
        <v>2253</v>
      </c>
      <c r="B6812" s="203" t="s">
        <v>2454</v>
      </c>
      <c r="C6812" s="203" t="s">
        <v>1559</v>
      </c>
      <c r="D6812" s="203" t="s">
        <v>1562</v>
      </c>
      <c r="E6812" s="203" t="s">
        <v>1399</v>
      </c>
      <c r="F6812" s="203" t="s">
        <v>505</v>
      </c>
      <c r="G6812" s="257">
        <v>0.01</v>
      </c>
      <c r="H6812" s="361" t="s">
        <v>1400</v>
      </c>
      <c r="I6812" s="203" t="s">
        <v>1384</v>
      </c>
      <c r="J6812" s="275">
        <v>0.88</v>
      </c>
      <c r="K6812" s="361" t="s">
        <v>1391</v>
      </c>
      <c r="L6812" s="361" t="s">
        <v>1392</v>
      </c>
      <c r="M6812" s="370">
        <v>2010</v>
      </c>
      <c r="N6812" s="207">
        <v>43881</v>
      </c>
      <c r="O6812" s="223" t="s">
        <v>1563</v>
      </c>
    </row>
    <row r="6813" spans="1:15" ht="27.75" hidden="1" customHeight="1" x14ac:dyDescent="0.25">
      <c r="A6813" s="203" t="s">
        <v>2253</v>
      </c>
      <c r="B6813" s="203" t="s">
        <v>2454</v>
      </c>
      <c r="C6813" s="203" t="s">
        <v>1559</v>
      </c>
      <c r="D6813" s="203" t="s">
        <v>1562</v>
      </c>
      <c r="E6813" s="203" t="s">
        <v>1399</v>
      </c>
      <c r="F6813" s="203" t="s">
        <v>505</v>
      </c>
      <c r="G6813" s="257" t="s">
        <v>515</v>
      </c>
      <c r="H6813" s="361" t="s">
        <v>1400</v>
      </c>
      <c r="I6813" s="203" t="s">
        <v>1385</v>
      </c>
      <c r="J6813" s="275">
        <v>0.88</v>
      </c>
      <c r="K6813" s="361" t="s">
        <v>1391</v>
      </c>
      <c r="L6813" s="361" t="s">
        <v>1392</v>
      </c>
      <c r="M6813" s="370">
        <v>2010</v>
      </c>
      <c r="N6813" s="207">
        <v>43881</v>
      </c>
      <c r="O6813" s="223" t="s">
        <v>1563</v>
      </c>
    </row>
    <row r="6814" spans="1:15" ht="27.75" hidden="1" customHeight="1" x14ac:dyDescent="0.25">
      <c r="A6814" s="203" t="s">
        <v>2253</v>
      </c>
      <c r="B6814" s="202" t="s">
        <v>2454</v>
      </c>
      <c r="C6814" s="203" t="s">
        <v>1568</v>
      </c>
      <c r="D6814" s="202" t="s">
        <v>1569</v>
      </c>
      <c r="E6814" s="202" t="s">
        <v>1557</v>
      </c>
      <c r="F6814" s="202" t="s">
        <v>475</v>
      </c>
      <c r="G6814" s="253">
        <v>108</v>
      </c>
      <c r="H6814" s="361" t="s">
        <v>1400</v>
      </c>
      <c r="I6814" s="359" t="s">
        <v>1379</v>
      </c>
      <c r="J6814" s="274">
        <v>0.38</v>
      </c>
      <c r="K6814" s="359" t="s">
        <v>1391</v>
      </c>
      <c r="L6814" s="359" t="s">
        <v>1392</v>
      </c>
      <c r="M6814" s="368">
        <v>2010</v>
      </c>
      <c r="N6814" s="205">
        <v>43627</v>
      </c>
      <c r="O6814" s="203" t="s">
        <v>1537</v>
      </c>
    </row>
    <row r="6815" spans="1:15" ht="27.75" hidden="1" customHeight="1" x14ac:dyDescent="0.25">
      <c r="A6815" s="203" t="s">
        <v>2253</v>
      </c>
      <c r="B6815" s="202" t="s">
        <v>2454</v>
      </c>
      <c r="C6815" s="203" t="s">
        <v>1568</v>
      </c>
      <c r="D6815" s="202" t="s">
        <v>1569</v>
      </c>
      <c r="E6815" s="202" t="s">
        <v>1557</v>
      </c>
      <c r="F6815" s="202" t="s">
        <v>475</v>
      </c>
      <c r="G6815" s="253">
        <v>21</v>
      </c>
      <c r="H6815" s="361" t="s">
        <v>1400</v>
      </c>
      <c r="I6815" s="359" t="s">
        <v>1382</v>
      </c>
      <c r="J6815" s="274">
        <v>0.38</v>
      </c>
      <c r="K6815" s="359" t="s">
        <v>1391</v>
      </c>
      <c r="L6815" s="359" t="s">
        <v>1392</v>
      </c>
      <c r="M6815" s="368">
        <v>2010</v>
      </c>
      <c r="N6815" s="205">
        <v>43627</v>
      </c>
      <c r="O6815" s="203" t="s">
        <v>1537</v>
      </c>
    </row>
    <row r="6816" spans="1:15" ht="27.75" hidden="1" customHeight="1" x14ac:dyDescent="0.25">
      <c r="A6816" s="203" t="s">
        <v>2253</v>
      </c>
      <c r="B6816" s="202" t="s">
        <v>2454</v>
      </c>
      <c r="C6816" s="203" t="s">
        <v>1568</v>
      </c>
      <c r="D6816" s="202" t="s">
        <v>1569</v>
      </c>
      <c r="E6816" s="202" t="s">
        <v>1557</v>
      </c>
      <c r="F6816" s="202" t="s">
        <v>475</v>
      </c>
      <c r="G6816" s="253">
        <v>3.6</v>
      </c>
      <c r="H6816" s="361" t="s">
        <v>1400</v>
      </c>
      <c r="I6816" s="359" t="s">
        <v>1383</v>
      </c>
      <c r="J6816" s="274">
        <v>0.38</v>
      </c>
      <c r="K6816" s="359" t="s">
        <v>1391</v>
      </c>
      <c r="L6816" s="359" t="s">
        <v>1392</v>
      </c>
      <c r="M6816" s="368">
        <v>2010</v>
      </c>
      <c r="N6816" s="205">
        <v>43627</v>
      </c>
      <c r="O6816" s="203" t="s">
        <v>1537</v>
      </c>
    </row>
    <row r="6817" spans="1:15" ht="27.75" hidden="1" customHeight="1" x14ac:dyDescent="0.25">
      <c r="A6817" s="203" t="s">
        <v>2253</v>
      </c>
      <c r="B6817" s="202" t="s">
        <v>2454</v>
      </c>
      <c r="C6817" s="203" t="s">
        <v>1568</v>
      </c>
      <c r="D6817" s="202" t="s">
        <v>1569</v>
      </c>
      <c r="E6817" s="202" t="s">
        <v>1557</v>
      </c>
      <c r="F6817" s="202" t="s">
        <v>475</v>
      </c>
      <c r="G6817" s="253">
        <v>0.45</v>
      </c>
      <c r="H6817" s="361" t="s">
        <v>1400</v>
      </c>
      <c r="I6817" s="359" t="s">
        <v>1384</v>
      </c>
      <c r="J6817" s="274">
        <v>0.38</v>
      </c>
      <c r="K6817" s="359" t="s">
        <v>1391</v>
      </c>
      <c r="L6817" s="359" t="s">
        <v>1392</v>
      </c>
      <c r="M6817" s="368">
        <v>2010</v>
      </c>
      <c r="N6817" s="205">
        <v>43627</v>
      </c>
      <c r="O6817" s="203" t="s">
        <v>1537</v>
      </c>
    </row>
    <row r="6818" spans="1:15" ht="27.75" hidden="1" customHeight="1" x14ac:dyDescent="0.25">
      <c r="A6818" s="203" t="s">
        <v>2253</v>
      </c>
      <c r="B6818" s="202" t="s">
        <v>2454</v>
      </c>
      <c r="C6818" s="203" t="s">
        <v>1568</v>
      </c>
      <c r="D6818" s="202" t="s">
        <v>1569</v>
      </c>
      <c r="E6818" s="202" t="s">
        <v>1557</v>
      </c>
      <c r="F6818" s="202" t="s">
        <v>475</v>
      </c>
      <c r="G6818" s="253">
        <v>1</v>
      </c>
      <c r="H6818" s="361" t="s">
        <v>1400</v>
      </c>
      <c r="I6818" s="359" t="s">
        <v>1385</v>
      </c>
      <c r="J6818" s="274">
        <v>0.38</v>
      </c>
      <c r="K6818" s="359" t="s">
        <v>1391</v>
      </c>
      <c r="L6818" s="359" t="s">
        <v>1392</v>
      </c>
      <c r="M6818" s="368">
        <v>2010</v>
      </c>
      <c r="N6818" s="205">
        <v>43627</v>
      </c>
      <c r="O6818" s="203" t="s">
        <v>1537</v>
      </c>
    </row>
    <row r="6819" spans="1:15" ht="27.75" hidden="1" customHeight="1" x14ac:dyDescent="0.25">
      <c r="A6819" s="203" t="s">
        <v>2253</v>
      </c>
      <c r="B6819" s="202" t="s">
        <v>2454</v>
      </c>
      <c r="C6819" s="203" t="s">
        <v>1403</v>
      </c>
      <c r="D6819" s="202" t="s">
        <v>1404</v>
      </c>
      <c r="E6819" s="202" t="s">
        <v>1405</v>
      </c>
      <c r="F6819" s="202" t="s">
        <v>475</v>
      </c>
      <c r="G6819" s="253">
        <v>154</v>
      </c>
      <c r="H6819" s="361" t="s">
        <v>1406</v>
      </c>
      <c r="I6819" s="359" t="s">
        <v>1407</v>
      </c>
      <c r="J6819" s="359" t="s">
        <v>1380</v>
      </c>
      <c r="K6819" s="359" t="s">
        <v>22</v>
      </c>
      <c r="L6819" s="359" t="s">
        <v>1408</v>
      </c>
      <c r="M6819" s="368" t="s">
        <v>1407</v>
      </c>
      <c r="N6819" s="205">
        <v>42486</v>
      </c>
      <c r="O6819" s="203"/>
    </row>
    <row r="6820" spans="1:15" ht="27.75" hidden="1" customHeight="1" x14ac:dyDescent="0.25">
      <c r="A6820" s="203" t="s">
        <v>2253</v>
      </c>
      <c r="B6820" s="202" t="s">
        <v>2454</v>
      </c>
      <c r="C6820" s="203" t="s">
        <v>1549</v>
      </c>
      <c r="D6820" s="202" t="s">
        <v>804</v>
      </c>
      <c r="E6820" s="202" t="s">
        <v>1550</v>
      </c>
      <c r="F6820" s="202" t="s">
        <v>475</v>
      </c>
      <c r="G6820" s="253">
        <v>6.11</v>
      </c>
      <c r="H6820" s="224" t="s">
        <v>1551</v>
      </c>
      <c r="I6820" s="359" t="s">
        <v>1379</v>
      </c>
      <c r="J6820" s="359" t="s">
        <v>1380</v>
      </c>
      <c r="K6820" s="359" t="s">
        <v>9</v>
      </c>
      <c r="L6820" s="359" t="s">
        <v>1392</v>
      </c>
      <c r="M6820" s="368">
        <v>2000</v>
      </c>
      <c r="N6820" s="207" t="s">
        <v>1552</v>
      </c>
      <c r="O6820" s="203"/>
    </row>
    <row r="6821" spans="1:15" ht="27.75" hidden="1" customHeight="1" x14ac:dyDescent="0.25">
      <c r="A6821" s="203" t="s">
        <v>2253</v>
      </c>
      <c r="B6821" s="202" t="s">
        <v>2454</v>
      </c>
      <c r="C6821" s="203" t="s">
        <v>1549</v>
      </c>
      <c r="D6821" s="202" t="s">
        <v>804</v>
      </c>
      <c r="E6821" s="202" t="s">
        <v>1550</v>
      </c>
      <c r="F6821" s="202" t="s">
        <v>475</v>
      </c>
      <c r="G6821" s="253">
        <v>2.5299999999999998</v>
      </c>
      <c r="H6821" s="224" t="s">
        <v>1551</v>
      </c>
      <c r="I6821" s="359" t="s">
        <v>1382</v>
      </c>
      <c r="J6821" s="359" t="s">
        <v>1380</v>
      </c>
      <c r="K6821" s="359" t="s">
        <v>9</v>
      </c>
      <c r="L6821" s="359" t="s">
        <v>1392</v>
      </c>
      <c r="M6821" s="368">
        <v>2000</v>
      </c>
      <c r="N6821" s="207" t="s">
        <v>1552</v>
      </c>
      <c r="O6821" s="203"/>
    </row>
    <row r="6822" spans="1:15" ht="27.75" hidden="1" customHeight="1" x14ac:dyDescent="0.25">
      <c r="A6822" s="203" t="s">
        <v>2253</v>
      </c>
      <c r="B6822" s="202" t="s">
        <v>2454</v>
      </c>
      <c r="C6822" s="203" t="s">
        <v>1549</v>
      </c>
      <c r="D6822" s="202" t="s">
        <v>804</v>
      </c>
      <c r="E6822" s="202" t="s">
        <v>1550</v>
      </c>
      <c r="F6822" s="202" t="s">
        <v>475</v>
      </c>
      <c r="G6822" s="253">
        <v>1.1399999999999999</v>
      </c>
      <c r="H6822" s="224" t="s">
        <v>1551</v>
      </c>
      <c r="I6822" s="359" t="s">
        <v>1383</v>
      </c>
      <c r="J6822" s="359" t="s">
        <v>1380</v>
      </c>
      <c r="K6822" s="359" t="s">
        <v>9</v>
      </c>
      <c r="L6822" s="359" t="s">
        <v>1392</v>
      </c>
      <c r="M6822" s="368">
        <v>2000</v>
      </c>
      <c r="N6822" s="207" t="s">
        <v>1552</v>
      </c>
      <c r="O6822" s="203"/>
    </row>
    <row r="6823" spans="1:15" ht="27.75" hidden="1" customHeight="1" x14ac:dyDescent="0.25">
      <c r="A6823" s="203" t="s">
        <v>2253</v>
      </c>
      <c r="B6823" s="202" t="s">
        <v>2454</v>
      </c>
      <c r="C6823" s="203" t="s">
        <v>1549</v>
      </c>
      <c r="D6823" s="202" t="s">
        <v>804</v>
      </c>
      <c r="E6823" s="202" t="s">
        <v>1550</v>
      </c>
      <c r="F6823" s="202" t="s">
        <v>475</v>
      </c>
      <c r="G6823" s="253">
        <v>0.26</v>
      </c>
      <c r="H6823" s="224" t="s">
        <v>1551</v>
      </c>
      <c r="I6823" s="359" t="s">
        <v>1384</v>
      </c>
      <c r="J6823" s="359" t="s">
        <v>1380</v>
      </c>
      <c r="K6823" s="359" t="s">
        <v>9</v>
      </c>
      <c r="L6823" s="359" t="s">
        <v>1392</v>
      </c>
      <c r="M6823" s="368">
        <v>2000</v>
      </c>
      <c r="N6823" s="207" t="s">
        <v>1552</v>
      </c>
      <c r="O6823" s="203"/>
    </row>
    <row r="6824" spans="1:15" ht="27.75" hidden="1" customHeight="1" x14ac:dyDescent="0.25">
      <c r="A6824" s="203" t="s">
        <v>2253</v>
      </c>
      <c r="B6824" s="202" t="s">
        <v>2454</v>
      </c>
      <c r="C6824" s="203" t="s">
        <v>1549</v>
      </c>
      <c r="D6824" s="202" t="s">
        <v>804</v>
      </c>
      <c r="E6824" s="202" t="s">
        <v>1550</v>
      </c>
      <c r="F6824" s="202" t="s">
        <v>475</v>
      </c>
      <c r="G6824" s="253" t="s">
        <v>515</v>
      </c>
      <c r="H6824" s="224" t="s">
        <v>1551</v>
      </c>
      <c r="I6824" s="359" t="s">
        <v>1385</v>
      </c>
      <c r="J6824" s="359" t="s">
        <v>1380</v>
      </c>
      <c r="K6824" s="359" t="s">
        <v>9</v>
      </c>
      <c r="L6824" s="359" t="s">
        <v>1392</v>
      </c>
      <c r="M6824" s="368">
        <v>2000</v>
      </c>
      <c r="N6824" s="207" t="s">
        <v>1552</v>
      </c>
      <c r="O6824" s="203"/>
    </row>
    <row r="6825" spans="1:15" ht="27.75" hidden="1" customHeight="1" x14ac:dyDescent="0.25">
      <c r="A6825" s="129" t="s">
        <v>2253</v>
      </c>
      <c r="B6825" s="269" t="s">
        <v>2454</v>
      </c>
      <c r="C6825" s="226" t="s">
        <v>2568</v>
      </c>
      <c r="D6825" s="269" t="s">
        <v>1569</v>
      </c>
      <c r="E6825" s="269" t="s">
        <v>1557</v>
      </c>
      <c r="F6825" s="269" t="s">
        <v>2574</v>
      </c>
      <c r="G6825" s="373">
        <v>25.54</v>
      </c>
      <c r="H6825" s="225" t="s">
        <v>488</v>
      </c>
      <c r="I6825" s="269" t="s">
        <v>1379</v>
      </c>
      <c r="J6825" s="374">
        <v>0</v>
      </c>
      <c r="K6825" s="269" t="s">
        <v>22</v>
      </c>
      <c r="L6825" s="269" t="s">
        <v>1392</v>
      </c>
      <c r="M6825" s="369">
        <v>2010</v>
      </c>
      <c r="N6825" s="375">
        <v>43873</v>
      </c>
      <c r="O6825" s="226" t="s">
        <v>2569</v>
      </c>
    </row>
    <row r="6826" spans="1:15" ht="27.75" hidden="1" customHeight="1" x14ac:dyDescent="0.25">
      <c r="A6826" s="129" t="s">
        <v>2253</v>
      </c>
      <c r="B6826" s="269" t="s">
        <v>2454</v>
      </c>
      <c r="C6826" s="226" t="s">
        <v>2568</v>
      </c>
      <c r="D6826" s="269" t="s">
        <v>1569</v>
      </c>
      <c r="E6826" s="269" t="s">
        <v>1557</v>
      </c>
      <c r="F6826" s="269" t="s">
        <v>2574</v>
      </c>
      <c r="G6826" s="373">
        <v>9.4700000000000006</v>
      </c>
      <c r="H6826" s="225" t="s">
        <v>488</v>
      </c>
      <c r="I6826" s="269" t="s">
        <v>1382</v>
      </c>
      <c r="J6826" s="374">
        <v>0</v>
      </c>
      <c r="K6826" s="269" t="s">
        <v>22</v>
      </c>
      <c r="L6826" s="269" t="s">
        <v>1392</v>
      </c>
      <c r="M6826" s="369">
        <v>2010</v>
      </c>
      <c r="N6826" s="375">
        <v>43873</v>
      </c>
      <c r="O6826" s="226" t="s">
        <v>2569</v>
      </c>
    </row>
    <row r="6827" spans="1:15" ht="27.75" hidden="1" customHeight="1" x14ac:dyDescent="0.25">
      <c r="A6827" s="129" t="s">
        <v>2253</v>
      </c>
      <c r="B6827" s="269" t="s">
        <v>2454</v>
      </c>
      <c r="C6827" s="226" t="s">
        <v>2568</v>
      </c>
      <c r="D6827" s="269" t="s">
        <v>1569</v>
      </c>
      <c r="E6827" s="269" t="s">
        <v>1557</v>
      </c>
      <c r="F6827" s="269" t="s">
        <v>2574</v>
      </c>
      <c r="G6827" s="373">
        <v>3.82</v>
      </c>
      <c r="H6827" s="225" t="s">
        <v>488</v>
      </c>
      <c r="I6827" s="269" t="s">
        <v>1383</v>
      </c>
      <c r="J6827" s="374">
        <v>0</v>
      </c>
      <c r="K6827" s="269" t="s">
        <v>22</v>
      </c>
      <c r="L6827" s="269" t="s">
        <v>1392</v>
      </c>
      <c r="M6827" s="369">
        <v>2010</v>
      </c>
      <c r="N6827" s="375">
        <v>43873</v>
      </c>
      <c r="O6827" s="226" t="s">
        <v>2569</v>
      </c>
    </row>
    <row r="6828" spans="1:15" ht="27.75" hidden="1" customHeight="1" x14ac:dyDescent="0.25">
      <c r="A6828" s="129" t="s">
        <v>2253</v>
      </c>
      <c r="B6828" s="269" t="s">
        <v>2454</v>
      </c>
      <c r="C6828" s="226" t="s">
        <v>2568</v>
      </c>
      <c r="D6828" s="269" t="s">
        <v>1569</v>
      </c>
      <c r="E6828" s="269" t="s">
        <v>1557</v>
      </c>
      <c r="F6828" s="269" t="s">
        <v>2574</v>
      </c>
      <c r="G6828" s="373">
        <v>1.74</v>
      </c>
      <c r="H6828" s="225" t="s">
        <v>488</v>
      </c>
      <c r="I6828" s="372" t="s">
        <v>1384</v>
      </c>
      <c r="J6828" s="374">
        <v>0</v>
      </c>
      <c r="K6828" s="269" t="s">
        <v>22</v>
      </c>
      <c r="L6828" s="269" t="s">
        <v>1392</v>
      </c>
      <c r="M6828" s="369">
        <v>2010</v>
      </c>
      <c r="N6828" s="375">
        <v>43873</v>
      </c>
      <c r="O6828" s="226" t="s">
        <v>2569</v>
      </c>
    </row>
    <row r="6829" spans="1:15" ht="27.75" hidden="1" customHeight="1" x14ac:dyDescent="0.25">
      <c r="A6829" s="129" t="s">
        <v>2253</v>
      </c>
      <c r="B6829" s="269" t="s">
        <v>2454</v>
      </c>
      <c r="C6829" s="226" t="s">
        <v>2568</v>
      </c>
      <c r="D6829" s="269" t="s">
        <v>1569</v>
      </c>
      <c r="E6829" s="269" t="s">
        <v>1557</v>
      </c>
      <c r="F6829" s="269" t="s">
        <v>2574</v>
      </c>
      <c r="G6829" s="373">
        <v>0.84</v>
      </c>
      <c r="H6829" s="225" t="s">
        <v>488</v>
      </c>
      <c r="I6829" s="372" t="s">
        <v>1385</v>
      </c>
      <c r="J6829" s="374">
        <v>0</v>
      </c>
      <c r="K6829" s="269" t="s">
        <v>22</v>
      </c>
      <c r="L6829" s="269" t="s">
        <v>1392</v>
      </c>
      <c r="M6829" s="369">
        <v>2010</v>
      </c>
      <c r="N6829" s="375">
        <v>43873</v>
      </c>
      <c r="O6829" s="226" t="s">
        <v>2569</v>
      </c>
    </row>
    <row r="6830" spans="1:15" ht="27.75" hidden="1" customHeight="1" x14ac:dyDescent="0.25">
      <c r="A6830" s="129" t="s">
        <v>2253</v>
      </c>
      <c r="B6830" s="269" t="s">
        <v>2454</v>
      </c>
      <c r="C6830" s="226" t="s">
        <v>2568</v>
      </c>
      <c r="D6830" s="269" t="s">
        <v>804</v>
      </c>
      <c r="E6830" s="372" t="s">
        <v>1550</v>
      </c>
      <c r="F6830" s="269" t="s">
        <v>2574</v>
      </c>
      <c r="G6830" s="373">
        <v>5.6</v>
      </c>
      <c r="H6830" s="225" t="s">
        <v>488</v>
      </c>
      <c r="I6830" s="269" t="s">
        <v>1379</v>
      </c>
      <c r="J6830" s="374">
        <v>0</v>
      </c>
      <c r="K6830" s="269" t="s">
        <v>22</v>
      </c>
      <c r="L6830" s="269" t="s">
        <v>1392</v>
      </c>
      <c r="M6830" s="369">
        <v>2010</v>
      </c>
      <c r="N6830" s="375">
        <v>43873</v>
      </c>
      <c r="O6830" s="226" t="s">
        <v>2569</v>
      </c>
    </row>
    <row r="6831" spans="1:15" ht="27.75" hidden="1" customHeight="1" x14ac:dyDescent="0.25">
      <c r="A6831" s="129" t="s">
        <v>2253</v>
      </c>
      <c r="B6831" s="269" t="s">
        <v>2454</v>
      </c>
      <c r="C6831" s="226" t="s">
        <v>2568</v>
      </c>
      <c r="D6831" s="269" t="s">
        <v>804</v>
      </c>
      <c r="E6831" s="372" t="s">
        <v>1550</v>
      </c>
      <c r="F6831" s="269" t="s">
        <v>2574</v>
      </c>
      <c r="G6831" s="373">
        <v>2.08</v>
      </c>
      <c r="H6831" s="225" t="s">
        <v>488</v>
      </c>
      <c r="I6831" s="269" t="s">
        <v>1382</v>
      </c>
      <c r="J6831" s="374">
        <v>0</v>
      </c>
      <c r="K6831" s="269" t="s">
        <v>22</v>
      </c>
      <c r="L6831" s="269" t="s">
        <v>1392</v>
      </c>
      <c r="M6831" s="369">
        <v>2010</v>
      </c>
      <c r="N6831" s="375">
        <v>43873</v>
      </c>
      <c r="O6831" s="226" t="s">
        <v>2569</v>
      </c>
    </row>
    <row r="6832" spans="1:15" ht="27.75" hidden="1" customHeight="1" x14ac:dyDescent="0.25">
      <c r="A6832" s="129" t="s">
        <v>2253</v>
      </c>
      <c r="B6832" s="269" t="s">
        <v>2454</v>
      </c>
      <c r="C6832" s="226" t="s">
        <v>2568</v>
      </c>
      <c r="D6832" s="269" t="s">
        <v>804</v>
      </c>
      <c r="E6832" s="372" t="s">
        <v>1550</v>
      </c>
      <c r="F6832" s="269" t="s">
        <v>2574</v>
      </c>
      <c r="G6832" s="373">
        <v>0.84</v>
      </c>
      <c r="H6832" s="225" t="s">
        <v>488</v>
      </c>
      <c r="I6832" s="269" t="s">
        <v>1383</v>
      </c>
      <c r="J6832" s="374">
        <v>0</v>
      </c>
      <c r="K6832" s="269" t="s">
        <v>22</v>
      </c>
      <c r="L6832" s="269" t="s">
        <v>1392</v>
      </c>
      <c r="M6832" s="369">
        <v>2010</v>
      </c>
      <c r="N6832" s="375">
        <v>43873</v>
      </c>
      <c r="O6832" s="226" t="s">
        <v>2569</v>
      </c>
    </row>
    <row r="6833" spans="1:15" ht="27.75" hidden="1" customHeight="1" x14ac:dyDescent="0.25">
      <c r="A6833" s="129" t="s">
        <v>2253</v>
      </c>
      <c r="B6833" s="269" t="s">
        <v>2454</v>
      </c>
      <c r="C6833" s="226" t="s">
        <v>2568</v>
      </c>
      <c r="D6833" s="269" t="s">
        <v>804</v>
      </c>
      <c r="E6833" s="372" t="s">
        <v>1550</v>
      </c>
      <c r="F6833" s="269" t="s">
        <v>2574</v>
      </c>
      <c r="G6833" s="373">
        <v>0.38</v>
      </c>
      <c r="H6833" s="225" t="s">
        <v>488</v>
      </c>
      <c r="I6833" s="372" t="s">
        <v>1384</v>
      </c>
      <c r="J6833" s="374">
        <v>0</v>
      </c>
      <c r="K6833" s="269" t="s">
        <v>22</v>
      </c>
      <c r="L6833" s="269" t="s">
        <v>1392</v>
      </c>
      <c r="M6833" s="369">
        <v>2010</v>
      </c>
      <c r="N6833" s="375">
        <v>43873</v>
      </c>
      <c r="O6833" s="226" t="s">
        <v>2569</v>
      </c>
    </row>
    <row r="6834" spans="1:15" ht="27.75" hidden="1" customHeight="1" x14ac:dyDescent="0.25">
      <c r="A6834" s="129" t="s">
        <v>2253</v>
      </c>
      <c r="B6834" s="269" t="s">
        <v>2454</v>
      </c>
      <c r="C6834" s="226" t="s">
        <v>2568</v>
      </c>
      <c r="D6834" s="269" t="s">
        <v>804</v>
      </c>
      <c r="E6834" s="372" t="s">
        <v>1550</v>
      </c>
      <c r="F6834" s="269" t="s">
        <v>2574</v>
      </c>
      <c r="G6834" s="373">
        <v>0.18</v>
      </c>
      <c r="H6834" s="225" t="s">
        <v>488</v>
      </c>
      <c r="I6834" s="372" t="s">
        <v>1385</v>
      </c>
      <c r="J6834" s="374">
        <v>0</v>
      </c>
      <c r="K6834" s="269" t="s">
        <v>22</v>
      </c>
      <c r="L6834" s="269" t="s">
        <v>1392</v>
      </c>
      <c r="M6834" s="369">
        <v>2010</v>
      </c>
      <c r="N6834" s="375">
        <v>43873</v>
      </c>
      <c r="O6834" s="226" t="s">
        <v>2569</v>
      </c>
    </row>
    <row r="6835" spans="1:15" ht="27.75" hidden="1" customHeight="1" x14ac:dyDescent="0.25">
      <c r="A6835" s="129" t="s">
        <v>2253</v>
      </c>
      <c r="B6835" s="269" t="s">
        <v>2454</v>
      </c>
      <c r="C6835" s="226" t="s">
        <v>2568</v>
      </c>
      <c r="D6835" s="269" t="s">
        <v>641</v>
      </c>
      <c r="E6835" s="372" t="s">
        <v>1557</v>
      </c>
      <c r="F6835" s="269" t="s">
        <v>475</v>
      </c>
      <c r="G6835" s="373">
        <v>119.2</v>
      </c>
      <c r="H6835" s="225" t="s">
        <v>488</v>
      </c>
      <c r="I6835" s="269" t="s">
        <v>1379</v>
      </c>
      <c r="J6835" s="374">
        <v>0</v>
      </c>
      <c r="K6835" s="269" t="s">
        <v>22</v>
      </c>
      <c r="L6835" s="269" t="s">
        <v>1392</v>
      </c>
      <c r="M6835" s="369">
        <v>2010</v>
      </c>
      <c r="N6835" s="375">
        <v>43873</v>
      </c>
      <c r="O6835" s="226" t="s">
        <v>2569</v>
      </c>
    </row>
    <row r="6836" spans="1:15" ht="27.75" hidden="1" customHeight="1" x14ac:dyDescent="0.25">
      <c r="A6836" s="129" t="s">
        <v>2253</v>
      </c>
      <c r="B6836" s="269" t="s">
        <v>2454</v>
      </c>
      <c r="C6836" s="226" t="s">
        <v>2568</v>
      </c>
      <c r="D6836" s="269" t="s">
        <v>641</v>
      </c>
      <c r="E6836" s="372" t="s">
        <v>1557</v>
      </c>
      <c r="F6836" s="269" t="s">
        <v>475</v>
      </c>
      <c r="G6836" s="373">
        <v>44.21</v>
      </c>
      <c r="H6836" s="225" t="s">
        <v>488</v>
      </c>
      <c r="I6836" s="269" t="s">
        <v>1382</v>
      </c>
      <c r="J6836" s="374">
        <v>0</v>
      </c>
      <c r="K6836" s="269" t="s">
        <v>22</v>
      </c>
      <c r="L6836" s="269" t="s">
        <v>1392</v>
      </c>
      <c r="M6836" s="369">
        <v>2010</v>
      </c>
      <c r="N6836" s="375">
        <v>43873</v>
      </c>
      <c r="O6836" s="226" t="s">
        <v>2569</v>
      </c>
    </row>
    <row r="6837" spans="1:15" ht="27.75" hidden="1" customHeight="1" x14ac:dyDescent="0.25">
      <c r="A6837" s="129" t="s">
        <v>2253</v>
      </c>
      <c r="B6837" s="269" t="s">
        <v>2454</v>
      </c>
      <c r="C6837" s="226" t="s">
        <v>2568</v>
      </c>
      <c r="D6837" s="269" t="s">
        <v>641</v>
      </c>
      <c r="E6837" s="372" t="s">
        <v>1557</v>
      </c>
      <c r="F6837" s="269" t="s">
        <v>475</v>
      </c>
      <c r="G6837" s="373">
        <v>17.829999999999998</v>
      </c>
      <c r="H6837" s="225" t="s">
        <v>488</v>
      </c>
      <c r="I6837" s="269" t="s">
        <v>1383</v>
      </c>
      <c r="J6837" s="374">
        <v>0</v>
      </c>
      <c r="K6837" s="269" t="s">
        <v>22</v>
      </c>
      <c r="L6837" s="269" t="s">
        <v>1392</v>
      </c>
      <c r="M6837" s="369">
        <v>2010</v>
      </c>
      <c r="N6837" s="375">
        <v>43873</v>
      </c>
      <c r="O6837" s="226" t="s">
        <v>2569</v>
      </c>
    </row>
    <row r="6838" spans="1:15" ht="27.75" hidden="1" customHeight="1" x14ac:dyDescent="0.25">
      <c r="A6838" s="129" t="s">
        <v>2253</v>
      </c>
      <c r="B6838" s="269" t="s">
        <v>2454</v>
      </c>
      <c r="C6838" s="226" t="s">
        <v>2568</v>
      </c>
      <c r="D6838" s="269" t="s">
        <v>641</v>
      </c>
      <c r="E6838" s="372" t="s">
        <v>1557</v>
      </c>
      <c r="F6838" s="269" t="s">
        <v>475</v>
      </c>
      <c r="G6838" s="373">
        <v>8.1199999999999992</v>
      </c>
      <c r="H6838" s="225" t="s">
        <v>488</v>
      </c>
      <c r="I6838" s="372" t="s">
        <v>1384</v>
      </c>
      <c r="J6838" s="374">
        <v>0</v>
      </c>
      <c r="K6838" s="269" t="s">
        <v>22</v>
      </c>
      <c r="L6838" s="269" t="s">
        <v>1392</v>
      </c>
      <c r="M6838" s="369">
        <v>2010</v>
      </c>
      <c r="N6838" s="375">
        <v>43873</v>
      </c>
      <c r="O6838" s="226" t="s">
        <v>2569</v>
      </c>
    </row>
    <row r="6839" spans="1:15" ht="27.75" hidden="1" customHeight="1" x14ac:dyDescent="0.25">
      <c r="A6839" s="129" t="s">
        <v>2253</v>
      </c>
      <c r="B6839" s="269" t="s">
        <v>2454</v>
      </c>
      <c r="C6839" s="226" t="s">
        <v>2568</v>
      </c>
      <c r="D6839" s="269" t="s">
        <v>641</v>
      </c>
      <c r="E6839" s="372" t="s">
        <v>1557</v>
      </c>
      <c r="F6839" s="269" t="s">
        <v>475</v>
      </c>
      <c r="G6839" s="373">
        <v>3.9</v>
      </c>
      <c r="H6839" s="225" t="s">
        <v>488</v>
      </c>
      <c r="I6839" s="372" t="s">
        <v>1385</v>
      </c>
      <c r="J6839" s="374">
        <v>0</v>
      </c>
      <c r="K6839" s="269" t="s">
        <v>22</v>
      </c>
      <c r="L6839" s="269" t="s">
        <v>1392</v>
      </c>
      <c r="M6839" s="369">
        <v>2010</v>
      </c>
      <c r="N6839" s="375">
        <v>43873</v>
      </c>
      <c r="O6839" s="226" t="s">
        <v>2569</v>
      </c>
    </row>
    <row r="6840" spans="1:15" ht="27.75" hidden="1" customHeight="1" x14ac:dyDescent="0.25">
      <c r="A6840" s="129" t="s">
        <v>2253</v>
      </c>
      <c r="B6840" s="269" t="s">
        <v>2454</v>
      </c>
      <c r="C6840" s="226" t="s">
        <v>2568</v>
      </c>
      <c r="D6840" s="269" t="s">
        <v>643</v>
      </c>
      <c r="E6840" s="372" t="s">
        <v>1557</v>
      </c>
      <c r="F6840" s="269" t="s">
        <v>475</v>
      </c>
      <c r="G6840" s="373">
        <v>45.77</v>
      </c>
      <c r="H6840" s="225" t="s">
        <v>488</v>
      </c>
      <c r="I6840" s="372" t="s">
        <v>1379</v>
      </c>
      <c r="J6840" s="374">
        <v>0</v>
      </c>
      <c r="K6840" s="269" t="s">
        <v>22</v>
      </c>
      <c r="L6840" s="269" t="s">
        <v>1392</v>
      </c>
      <c r="M6840" s="369">
        <v>2010</v>
      </c>
      <c r="N6840" s="375">
        <v>43873</v>
      </c>
      <c r="O6840" s="226" t="s">
        <v>2569</v>
      </c>
    </row>
    <row r="6841" spans="1:15" ht="27.75" hidden="1" customHeight="1" x14ac:dyDescent="0.25">
      <c r="A6841" s="129" t="s">
        <v>2253</v>
      </c>
      <c r="B6841" s="269" t="s">
        <v>2454</v>
      </c>
      <c r="C6841" s="226" t="s">
        <v>2568</v>
      </c>
      <c r="D6841" s="269" t="s">
        <v>643</v>
      </c>
      <c r="E6841" s="372" t="s">
        <v>1557</v>
      </c>
      <c r="F6841" s="269" t="s">
        <v>475</v>
      </c>
      <c r="G6841" s="373">
        <v>16.98</v>
      </c>
      <c r="H6841" s="225" t="s">
        <v>488</v>
      </c>
      <c r="I6841" s="372" t="s">
        <v>1382</v>
      </c>
      <c r="J6841" s="374">
        <v>0</v>
      </c>
      <c r="K6841" s="269" t="s">
        <v>22</v>
      </c>
      <c r="L6841" s="269" t="s">
        <v>1392</v>
      </c>
      <c r="M6841" s="369">
        <v>2010</v>
      </c>
      <c r="N6841" s="375">
        <v>43873</v>
      </c>
      <c r="O6841" s="226" t="s">
        <v>2569</v>
      </c>
    </row>
    <row r="6842" spans="1:15" ht="27.75" hidden="1" customHeight="1" x14ac:dyDescent="0.25">
      <c r="A6842" s="129" t="s">
        <v>2253</v>
      </c>
      <c r="B6842" s="269" t="s">
        <v>2454</v>
      </c>
      <c r="C6842" s="226" t="s">
        <v>2568</v>
      </c>
      <c r="D6842" s="269" t="s">
        <v>643</v>
      </c>
      <c r="E6842" s="372" t="s">
        <v>1557</v>
      </c>
      <c r="F6842" s="269" t="s">
        <v>475</v>
      </c>
      <c r="G6842" s="373">
        <v>6.85</v>
      </c>
      <c r="H6842" s="225" t="s">
        <v>488</v>
      </c>
      <c r="I6842" s="372" t="s">
        <v>1383</v>
      </c>
      <c r="J6842" s="374">
        <v>0</v>
      </c>
      <c r="K6842" s="269" t="s">
        <v>22</v>
      </c>
      <c r="L6842" s="269" t="s">
        <v>1392</v>
      </c>
      <c r="M6842" s="369">
        <v>2010</v>
      </c>
      <c r="N6842" s="375">
        <v>43873</v>
      </c>
      <c r="O6842" s="226" t="s">
        <v>2569</v>
      </c>
    </row>
    <row r="6843" spans="1:15" ht="27.75" hidden="1" customHeight="1" x14ac:dyDescent="0.25">
      <c r="A6843" s="129" t="s">
        <v>2253</v>
      </c>
      <c r="B6843" s="269" t="s">
        <v>2454</v>
      </c>
      <c r="C6843" s="226" t="s">
        <v>2568</v>
      </c>
      <c r="D6843" s="269" t="s">
        <v>643</v>
      </c>
      <c r="E6843" s="372" t="s">
        <v>1557</v>
      </c>
      <c r="F6843" s="269" t="s">
        <v>475</v>
      </c>
      <c r="G6843" s="373">
        <v>3.12</v>
      </c>
      <c r="H6843" s="225" t="s">
        <v>488</v>
      </c>
      <c r="I6843" s="372" t="s">
        <v>1384</v>
      </c>
      <c r="J6843" s="374">
        <v>0</v>
      </c>
      <c r="K6843" s="269" t="s">
        <v>22</v>
      </c>
      <c r="L6843" s="269" t="s">
        <v>1392</v>
      </c>
      <c r="M6843" s="369">
        <v>2010</v>
      </c>
      <c r="N6843" s="375">
        <v>43873</v>
      </c>
      <c r="O6843" s="226" t="s">
        <v>2569</v>
      </c>
    </row>
    <row r="6844" spans="1:15" ht="27.75" hidden="1" customHeight="1" x14ac:dyDescent="0.25">
      <c r="A6844" s="129" t="s">
        <v>2253</v>
      </c>
      <c r="B6844" s="269" t="s">
        <v>2454</v>
      </c>
      <c r="C6844" s="226" t="s">
        <v>2568</v>
      </c>
      <c r="D6844" s="269" t="s">
        <v>643</v>
      </c>
      <c r="E6844" s="372" t="s">
        <v>1557</v>
      </c>
      <c r="F6844" s="269" t="s">
        <v>475</v>
      </c>
      <c r="G6844" s="373">
        <v>1.5</v>
      </c>
      <c r="H6844" s="225" t="s">
        <v>488</v>
      </c>
      <c r="I6844" s="372" t="s">
        <v>1385</v>
      </c>
      <c r="J6844" s="374">
        <v>0</v>
      </c>
      <c r="K6844" s="269" t="s">
        <v>22</v>
      </c>
      <c r="L6844" s="269" t="s">
        <v>1392</v>
      </c>
      <c r="M6844" s="369">
        <v>2010</v>
      </c>
      <c r="N6844" s="375">
        <v>43873</v>
      </c>
      <c r="O6844" s="226" t="s">
        <v>2569</v>
      </c>
    </row>
    <row r="6845" spans="1:15" ht="27.75" hidden="1" customHeight="1" x14ac:dyDescent="0.25">
      <c r="A6845" s="129" t="s">
        <v>2253</v>
      </c>
      <c r="B6845" s="269" t="s">
        <v>2454</v>
      </c>
      <c r="C6845" s="226" t="s">
        <v>2568</v>
      </c>
      <c r="D6845" s="269" t="s">
        <v>2590</v>
      </c>
      <c r="E6845" s="372" t="s">
        <v>1557</v>
      </c>
      <c r="F6845" s="269" t="s">
        <v>475</v>
      </c>
      <c r="G6845" s="373">
        <v>26.38</v>
      </c>
      <c r="H6845" s="225" t="s">
        <v>488</v>
      </c>
      <c r="I6845" s="269" t="s">
        <v>1379</v>
      </c>
      <c r="J6845" s="374">
        <v>0</v>
      </c>
      <c r="K6845" s="269" t="s">
        <v>22</v>
      </c>
      <c r="L6845" s="269" t="s">
        <v>1392</v>
      </c>
      <c r="M6845" s="369">
        <v>2010</v>
      </c>
      <c r="N6845" s="375">
        <v>43873</v>
      </c>
      <c r="O6845" s="226" t="s">
        <v>2569</v>
      </c>
    </row>
    <row r="6846" spans="1:15" ht="27.75" hidden="1" customHeight="1" x14ac:dyDescent="0.25">
      <c r="A6846" s="129" t="s">
        <v>2253</v>
      </c>
      <c r="B6846" s="269" t="s">
        <v>2454</v>
      </c>
      <c r="C6846" s="226" t="s">
        <v>2568</v>
      </c>
      <c r="D6846" s="269" t="s">
        <v>2590</v>
      </c>
      <c r="E6846" s="372" t="s">
        <v>1557</v>
      </c>
      <c r="F6846" s="269" t="s">
        <v>475</v>
      </c>
      <c r="G6846" s="373">
        <v>9.7799999999999994</v>
      </c>
      <c r="H6846" s="225" t="s">
        <v>488</v>
      </c>
      <c r="I6846" s="269" t="s">
        <v>1382</v>
      </c>
      <c r="J6846" s="374">
        <v>0</v>
      </c>
      <c r="K6846" s="269" t="s">
        <v>22</v>
      </c>
      <c r="L6846" s="269" t="s">
        <v>1392</v>
      </c>
      <c r="M6846" s="369">
        <v>2010</v>
      </c>
      <c r="N6846" s="375">
        <v>43873</v>
      </c>
      <c r="O6846" s="226" t="s">
        <v>2569</v>
      </c>
    </row>
    <row r="6847" spans="1:15" ht="27.75" hidden="1" customHeight="1" x14ac:dyDescent="0.25">
      <c r="A6847" s="129" t="s">
        <v>2253</v>
      </c>
      <c r="B6847" s="269" t="s">
        <v>2454</v>
      </c>
      <c r="C6847" s="226" t="s">
        <v>2568</v>
      </c>
      <c r="D6847" s="269" t="s">
        <v>2590</v>
      </c>
      <c r="E6847" s="372" t="s">
        <v>1557</v>
      </c>
      <c r="F6847" s="269" t="s">
        <v>475</v>
      </c>
      <c r="G6847" s="373">
        <v>3.95</v>
      </c>
      <c r="H6847" s="225" t="s">
        <v>488</v>
      </c>
      <c r="I6847" s="269" t="s">
        <v>1383</v>
      </c>
      <c r="J6847" s="374">
        <v>0</v>
      </c>
      <c r="K6847" s="269" t="s">
        <v>22</v>
      </c>
      <c r="L6847" s="269" t="s">
        <v>1392</v>
      </c>
      <c r="M6847" s="369">
        <v>2010</v>
      </c>
      <c r="N6847" s="375">
        <v>43873</v>
      </c>
      <c r="O6847" s="226" t="s">
        <v>2569</v>
      </c>
    </row>
    <row r="6848" spans="1:15" ht="27.75" hidden="1" customHeight="1" x14ac:dyDescent="0.25">
      <c r="A6848" s="129" t="s">
        <v>2253</v>
      </c>
      <c r="B6848" s="269" t="s">
        <v>2454</v>
      </c>
      <c r="C6848" s="226" t="s">
        <v>2568</v>
      </c>
      <c r="D6848" s="269" t="s">
        <v>2590</v>
      </c>
      <c r="E6848" s="372" t="s">
        <v>1557</v>
      </c>
      <c r="F6848" s="269" t="s">
        <v>475</v>
      </c>
      <c r="G6848" s="373">
        <v>1.8</v>
      </c>
      <c r="H6848" s="225" t="s">
        <v>488</v>
      </c>
      <c r="I6848" s="372" t="s">
        <v>1384</v>
      </c>
      <c r="J6848" s="374">
        <v>0</v>
      </c>
      <c r="K6848" s="269" t="s">
        <v>22</v>
      </c>
      <c r="L6848" s="269" t="s">
        <v>1392</v>
      </c>
      <c r="M6848" s="369">
        <v>2010</v>
      </c>
      <c r="N6848" s="375">
        <v>43873</v>
      </c>
      <c r="O6848" s="226" t="s">
        <v>2569</v>
      </c>
    </row>
    <row r="6849" spans="1:15" ht="27.75" hidden="1" customHeight="1" x14ac:dyDescent="0.25">
      <c r="A6849" s="129" t="s">
        <v>2253</v>
      </c>
      <c r="B6849" s="269" t="s">
        <v>2454</v>
      </c>
      <c r="C6849" s="226" t="s">
        <v>2568</v>
      </c>
      <c r="D6849" s="269" t="s">
        <v>2590</v>
      </c>
      <c r="E6849" s="372" t="s">
        <v>1557</v>
      </c>
      <c r="F6849" s="269" t="s">
        <v>475</v>
      </c>
      <c r="G6849" s="373">
        <v>0.86</v>
      </c>
      <c r="H6849" s="225" t="s">
        <v>488</v>
      </c>
      <c r="I6849" s="372" t="s">
        <v>1385</v>
      </c>
      <c r="J6849" s="374">
        <v>0</v>
      </c>
      <c r="K6849" s="269" t="s">
        <v>22</v>
      </c>
      <c r="L6849" s="269" t="s">
        <v>1392</v>
      </c>
      <c r="M6849" s="369">
        <v>2010</v>
      </c>
      <c r="N6849" s="375">
        <v>43873</v>
      </c>
      <c r="O6849" s="226" t="s">
        <v>2569</v>
      </c>
    </row>
    <row r="6850" spans="1:15" ht="27.75" hidden="1" customHeight="1" x14ac:dyDescent="0.25">
      <c r="A6850" s="129" t="s">
        <v>2253</v>
      </c>
      <c r="B6850" s="269" t="s">
        <v>2454</v>
      </c>
      <c r="C6850" s="226" t="s">
        <v>2568</v>
      </c>
      <c r="D6850" s="269" t="s">
        <v>1634</v>
      </c>
      <c r="E6850" s="372" t="s">
        <v>1557</v>
      </c>
      <c r="F6850" s="269" t="s">
        <v>475</v>
      </c>
      <c r="G6850" s="373">
        <v>30.27</v>
      </c>
      <c r="H6850" s="225" t="s">
        <v>488</v>
      </c>
      <c r="I6850" s="269" t="s">
        <v>1379</v>
      </c>
      <c r="J6850" s="374">
        <v>0</v>
      </c>
      <c r="K6850" s="269" t="s">
        <v>22</v>
      </c>
      <c r="L6850" s="269" t="s">
        <v>1392</v>
      </c>
      <c r="M6850" s="369">
        <v>2010</v>
      </c>
      <c r="N6850" s="375">
        <v>43873</v>
      </c>
      <c r="O6850" s="226" t="s">
        <v>2569</v>
      </c>
    </row>
    <row r="6851" spans="1:15" ht="27.75" hidden="1" customHeight="1" x14ac:dyDescent="0.25">
      <c r="A6851" s="129" t="s">
        <v>2253</v>
      </c>
      <c r="B6851" s="269" t="s">
        <v>2454</v>
      </c>
      <c r="C6851" s="226" t="s">
        <v>2568</v>
      </c>
      <c r="D6851" s="269" t="s">
        <v>1634</v>
      </c>
      <c r="E6851" s="372" t="s">
        <v>1557</v>
      </c>
      <c r="F6851" s="269" t="s">
        <v>475</v>
      </c>
      <c r="G6851" s="373">
        <v>11.23</v>
      </c>
      <c r="H6851" s="225" t="s">
        <v>488</v>
      </c>
      <c r="I6851" s="269" t="s">
        <v>1382</v>
      </c>
      <c r="J6851" s="374">
        <v>0</v>
      </c>
      <c r="K6851" s="269" t="s">
        <v>22</v>
      </c>
      <c r="L6851" s="269" t="s">
        <v>1392</v>
      </c>
      <c r="M6851" s="369">
        <v>2010</v>
      </c>
      <c r="N6851" s="375">
        <v>43873</v>
      </c>
      <c r="O6851" s="226" t="s">
        <v>2569</v>
      </c>
    </row>
    <row r="6852" spans="1:15" ht="27.75" hidden="1" customHeight="1" x14ac:dyDescent="0.25">
      <c r="A6852" s="129" t="s">
        <v>2253</v>
      </c>
      <c r="B6852" s="269" t="s">
        <v>2454</v>
      </c>
      <c r="C6852" s="226" t="s">
        <v>2568</v>
      </c>
      <c r="D6852" s="269" t="s">
        <v>1634</v>
      </c>
      <c r="E6852" s="372" t="s">
        <v>1557</v>
      </c>
      <c r="F6852" s="269" t="s">
        <v>475</v>
      </c>
      <c r="G6852" s="373">
        <v>4.53</v>
      </c>
      <c r="H6852" s="225" t="s">
        <v>488</v>
      </c>
      <c r="I6852" s="269" t="s">
        <v>1383</v>
      </c>
      <c r="J6852" s="374">
        <v>0</v>
      </c>
      <c r="K6852" s="269" t="s">
        <v>22</v>
      </c>
      <c r="L6852" s="269" t="s">
        <v>1392</v>
      </c>
      <c r="M6852" s="369">
        <v>2010</v>
      </c>
      <c r="N6852" s="375">
        <v>43873</v>
      </c>
      <c r="O6852" s="226" t="s">
        <v>2569</v>
      </c>
    </row>
    <row r="6853" spans="1:15" ht="27.75" hidden="1" customHeight="1" x14ac:dyDescent="0.25">
      <c r="A6853" s="129" t="s">
        <v>2253</v>
      </c>
      <c r="B6853" s="269" t="s">
        <v>2454</v>
      </c>
      <c r="C6853" s="226" t="s">
        <v>2568</v>
      </c>
      <c r="D6853" s="269" t="s">
        <v>1634</v>
      </c>
      <c r="E6853" s="372" t="s">
        <v>1557</v>
      </c>
      <c r="F6853" s="269" t="s">
        <v>475</v>
      </c>
      <c r="G6853" s="373">
        <v>2.06</v>
      </c>
      <c r="H6853" s="225" t="s">
        <v>488</v>
      </c>
      <c r="I6853" s="372" t="s">
        <v>1384</v>
      </c>
      <c r="J6853" s="374">
        <v>0</v>
      </c>
      <c r="K6853" s="269" t="s">
        <v>22</v>
      </c>
      <c r="L6853" s="269" t="s">
        <v>1392</v>
      </c>
      <c r="M6853" s="369">
        <v>2010</v>
      </c>
      <c r="N6853" s="375">
        <v>43873</v>
      </c>
      <c r="O6853" s="226" t="s">
        <v>2569</v>
      </c>
    </row>
    <row r="6854" spans="1:15" ht="27.75" hidden="1" customHeight="1" x14ac:dyDescent="0.25">
      <c r="A6854" s="129" t="s">
        <v>2253</v>
      </c>
      <c r="B6854" s="269" t="s">
        <v>2454</v>
      </c>
      <c r="C6854" s="226" t="s">
        <v>2568</v>
      </c>
      <c r="D6854" s="269" t="s">
        <v>1634</v>
      </c>
      <c r="E6854" s="372" t="s">
        <v>1557</v>
      </c>
      <c r="F6854" s="269" t="s">
        <v>475</v>
      </c>
      <c r="G6854" s="373">
        <v>0.99</v>
      </c>
      <c r="H6854" s="225" t="s">
        <v>488</v>
      </c>
      <c r="I6854" s="372" t="s">
        <v>1385</v>
      </c>
      <c r="J6854" s="374">
        <v>0</v>
      </c>
      <c r="K6854" s="269" t="s">
        <v>22</v>
      </c>
      <c r="L6854" s="269" t="s">
        <v>1392</v>
      </c>
      <c r="M6854" s="369">
        <v>2010</v>
      </c>
      <c r="N6854" s="375">
        <v>43873</v>
      </c>
      <c r="O6854" s="226" t="s">
        <v>2569</v>
      </c>
    </row>
    <row r="6855" spans="1:15" ht="27.75" hidden="1" customHeight="1" x14ac:dyDescent="0.25">
      <c r="A6855" s="203" t="s">
        <v>2254</v>
      </c>
      <c r="B6855" s="202" t="s">
        <v>2455</v>
      </c>
      <c r="C6855" s="203" t="s">
        <v>1549</v>
      </c>
      <c r="D6855" s="202" t="s">
        <v>804</v>
      </c>
      <c r="E6855" s="202" t="s">
        <v>1550</v>
      </c>
      <c r="F6855" s="202" t="s">
        <v>475</v>
      </c>
      <c r="G6855" s="253">
        <v>6.11</v>
      </c>
      <c r="H6855" s="224" t="s">
        <v>1551</v>
      </c>
      <c r="I6855" s="359" t="s">
        <v>1379</v>
      </c>
      <c r="J6855" s="359" t="s">
        <v>1380</v>
      </c>
      <c r="K6855" s="359" t="s">
        <v>9</v>
      </c>
      <c r="L6855" s="359" t="s">
        <v>1392</v>
      </c>
      <c r="M6855" s="368">
        <v>2000</v>
      </c>
      <c r="N6855" s="207" t="s">
        <v>1552</v>
      </c>
      <c r="O6855" s="203"/>
    </row>
    <row r="6856" spans="1:15" ht="27.75" hidden="1" customHeight="1" x14ac:dyDescent="0.25">
      <c r="A6856" s="203" t="s">
        <v>2254</v>
      </c>
      <c r="B6856" s="202" t="s">
        <v>2455</v>
      </c>
      <c r="C6856" s="203" t="s">
        <v>1549</v>
      </c>
      <c r="D6856" s="202" t="s">
        <v>804</v>
      </c>
      <c r="E6856" s="202" t="s">
        <v>1550</v>
      </c>
      <c r="F6856" s="202" t="s">
        <v>475</v>
      </c>
      <c r="G6856" s="253">
        <v>2.5299999999999998</v>
      </c>
      <c r="H6856" s="224" t="s">
        <v>1551</v>
      </c>
      <c r="I6856" s="359" t="s">
        <v>1382</v>
      </c>
      <c r="J6856" s="359" t="s">
        <v>1380</v>
      </c>
      <c r="K6856" s="359" t="s">
        <v>9</v>
      </c>
      <c r="L6856" s="359" t="s">
        <v>1392</v>
      </c>
      <c r="M6856" s="368">
        <v>2000</v>
      </c>
      <c r="N6856" s="207" t="s">
        <v>1552</v>
      </c>
      <c r="O6856" s="203"/>
    </row>
    <row r="6857" spans="1:15" ht="27.75" hidden="1" customHeight="1" x14ac:dyDescent="0.25">
      <c r="A6857" s="203" t="s">
        <v>2254</v>
      </c>
      <c r="B6857" s="202" t="s">
        <v>2455</v>
      </c>
      <c r="C6857" s="203" t="s">
        <v>1549</v>
      </c>
      <c r="D6857" s="202" t="s">
        <v>804</v>
      </c>
      <c r="E6857" s="202" t="s">
        <v>1550</v>
      </c>
      <c r="F6857" s="202" t="s">
        <v>475</v>
      </c>
      <c r="G6857" s="253">
        <v>1.1399999999999999</v>
      </c>
      <c r="H6857" s="224" t="s">
        <v>1551</v>
      </c>
      <c r="I6857" s="359" t="s">
        <v>1383</v>
      </c>
      <c r="J6857" s="359" t="s">
        <v>1380</v>
      </c>
      <c r="K6857" s="359" t="s">
        <v>9</v>
      </c>
      <c r="L6857" s="359" t="s">
        <v>1392</v>
      </c>
      <c r="M6857" s="368">
        <v>2000</v>
      </c>
      <c r="N6857" s="207" t="s">
        <v>1552</v>
      </c>
      <c r="O6857" s="203"/>
    </row>
    <row r="6858" spans="1:15" ht="27.75" hidden="1" customHeight="1" x14ac:dyDescent="0.25">
      <c r="A6858" s="203" t="s">
        <v>2254</v>
      </c>
      <c r="B6858" s="202" t="s">
        <v>2455</v>
      </c>
      <c r="C6858" s="203" t="s">
        <v>1549</v>
      </c>
      <c r="D6858" s="202" t="s">
        <v>804</v>
      </c>
      <c r="E6858" s="202" t="s">
        <v>1550</v>
      </c>
      <c r="F6858" s="202" t="s">
        <v>475</v>
      </c>
      <c r="G6858" s="253">
        <v>0.26</v>
      </c>
      <c r="H6858" s="224" t="s">
        <v>1551</v>
      </c>
      <c r="I6858" s="359" t="s">
        <v>1384</v>
      </c>
      <c r="J6858" s="359" t="s">
        <v>1380</v>
      </c>
      <c r="K6858" s="359" t="s">
        <v>9</v>
      </c>
      <c r="L6858" s="359" t="s">
        <v>1392</v>
      </c>
      <c r="M6858" s="368">
        <v>2000</v>
      </c>
      <c r="N6858" s="207" t="s">
        <v>1552</v>
      </c>
      <c r="O6858" s="203"/>
    </row>
    <row r="6859" spans="1:15" ht="27.75" hidden="1" customHeight="1" x14ac:dyDescent="0.25">
      <c r="A6859" s="203" t="s">
        <v>2254</v>
      </c>
      <c r="B6859" s="202" t="s">
        <v>2455</v>
      </c>
      <c r="C6859" s="203" t="s">
        <v>1549</v>
      </c>
      <c r="D6859" s="202" t="s">
        <v>804</v>
      </c>
      <c r="E6859" s="202" t="s">
        <v>1550</v>
      </c>
      <c r="F6859" s="202" t="s">
        <v>475</v>
      </c>
      <c r="G6859" s="253" t="s">
        <v>515</v>
      </c>
      <c r="H6859" s="224" t="s">
        <v>1551</v>
      </c>
      <c r="I6859" s="359" t="s">
        <v>1385</v>
      </c>
      <c r="J6859" s="359" t="s">
        <v>1380</v>
      </c>
      <c r="K6859" s="359" t="s">
        <v>9</v>
      </c>
      <c r="L6859" s="359" t="s">
        <v>1392</v>
      </c>
      <c r="M6859" s="368">
        <v>2000</v>
      </c>
      <c r="N6859" s="207" t="s">
        <v>1552</v>
      </c>
      <c r="O6859" s="203"/>
    </row>
    <row r="6860" spans="1:15" ht="27.75" hidden="1" customHeight="1" x14ac:dyDescent="0.25">
      <c r="A6860" s="203" t="s">
        <v>2254</v>
      </c>
      <c r="B6860" s="202" t="s">
        <v>2455</v>
      </c>
      <c r="C6860" s="203" t="s">
        <v>1549</v>
      </c>
      <c r="D6860" s="202" t="s">
        <v>802</v>
      </c>
      <c r="E6860" s="202" t="s">
        <v>1550</v>
      </c>
      <c r="F6860" s="202" t="s">
        <v>475</v>
      </c>
      <c r="G6860" s="253">
        <v>2.94</v>
      </c>
      <c r="H6860" s="224" t="s">
        <v>1551</v>
      </c>
      <c r="I6860" s="359" t="s">
        <v>1385</v>
      </c>
      <c r="J6860" s="359" t="s">
        <v>1380</v>
      </c>
      <c r="K6860" s="359" t="s">
        <v>9</v>
      </c>
      <c r="L6860" s="359" t="s">
        <v>1392</v>
      </c>
      <c r="M6860" s="368">
        <v>2004</v>
      </c>
      <c r="N6860" s="207" t="s">
        <v>1552</v>
      </c>
      <c r="O6860" s="203"/>
    </row>
    <row r="6861" spans="1:15" ht="27.75" hidden="1" customHeight="1" x14ac:dyDescent="0.25">
      <c r="A6861" s="203" t="s">
        <v>2254</v>
      </c>
      <c r="B6861" s="202" t="s">
        <v>2455</v>
      </c>
      <c r="C6861" s="203" t="s">
        <v>1549</v>
      </c>
      <c r="D6861" s="202" t="s">
        <v>802</v>
      </c>
      <c r="E6861" s="202" t="s">
        <v>1550</v>
      </c>
      <c r="F6861" s="202" t="s">
        <v>475</v>
      </c>
      <c r="G6861" s="253">
        <v>1.18</v>
      </c>
      <c r="H6861" s="224" t="s">
        <v>1551</v>
      </c>
      <c r="I6861" s="359" t="s">
        <v>1385</v>
      </c>
      <c r="J6861" s="359" t="s">
        <v>1380</v>
      </c>
      <c r="K6861" s="359" t="s">
        <v>9</v>
      </c>
      <c r="L6861" s="359" t="s">
        <v>1392</v>
      </c>
      <c r="M6861" s="368">
        <v>2004</v>
      </c>
      <c r="N6861" s="207" t="s">
        <v>1552</v>
      </c>
      <c r="O6861" s="203"/>
    </row>
    <row r="6862" spans="1:15" ht="27.75" hidden="1" customHeight="1" x14ac:dyDescent="0.25">
      <c r="A6862" s="203" t="s">
        <v>2254</v>
      </c>
      <c r="B6862" s="202" t="s">
        <v>2455</v>
      </c>
      <c r="C6862" s="203" t="s">
        <v>1549</v>
      </c>
      <c r="D6862" s="202" t="s">
        <v>802</v>
      </c>
      <c r="E6862" s="202" t="s">
        <v>1550</v>
      </c>
      <c r="F6862" s="202" t="s">
        <v>475</v>
      </c>
      <c r="G6862" s="253">
        <v>0.55000000000000004</v>
      </c>
      <c r="H6862" s="224" t="s">
        <v>1551</v>
      </c>
      <c r="I6862" s="359" t="s">
        <v>1385</v>
      </c>
      <c r="J6862" s="359" t="s">
        <v>1380</v>
      </c>
      <c r="K6862" s="359" t="s">
        <v>9</v>
      </c>
      <c r="L6862" s="359" t="s">
        <v>1392</v>
      </c>
      <c r="M6862" s="368">
        <v>2004</v>
      </c>
      <c r="N6862" s="207" t="s">
        <v>1552</v>
      </c>
      <c r="O6862" s="203"/>
    </row>
    <row r="6863" spans="1:15" ht="27.75" hidden="1" customHeight="1" x14ac:dyDescent="0.25">
      <c r="A6863" s="203" t="s">
        <v>2254</v>
      </c>
      <c r="B6863" s="202" t="s">
        <v>2455</v>
      </c>
      <c r="C6863" s="203" t="s">
        <v>1549</v>
      </c>
      <c r="D6863" s="202" t="s">
        <v>802</v>
      </c>
      <c r="E6863" s="202" t="s">
        <v>1550</v>
      </c>
      <c r="F6863" s="202" t="s">
        <v>475</v>
      </c>
      <c r="G6863" s="253">
        <v>0.14000000000000001</v>
      </c>
      <c r="H6863" s="224" t="s">
        <v>1551</v>
      </c>
      <c r="I6863" s="359" t="s">
        <v>1385</v>
      </c>
      <c r="J6863" s="359" t="s">
        <v>1380</v>
      </c>
      <c r="K6863" s="359" t="s">
        <v>9</v>
      </c>
      <c r="L6863" s="359" t="s">
        <v>1392</v>
      </c>
      <c r="M6863" s="368">
        <v>2004</v>
      </c>
      <c r="N6863" s="207" t="s">
        <v>1552</v>
      </c>
      <c r="O6863" s="203"/>
    </row>
    <row r="6864" spans="1:15" ht="27.75" hidden="1" customHeight="1" x14ac:dyDescent="0.25">
      <c r="A6864" s="203" t="s">
        <v>2254</v>
      </c>
      <c r="B6864" s="202" t="s">
        <v>2455</v>
      </c>
      <c r="C6864" s="203" t="s">
        <v>1549</v>
      </c>
      <c r="D6864" s="202" t="s">
        <v>802</v>
      </c>
      <c r="E6864" s="202" t="s">
        <v>1550</v>
      </c>
      <c r="F6864" s="202" t="s">
        <v>475</v>
      </c>
      <c r="G6864" s="253">
        <v>0.01</v>
      </c>
      <c r="H6864" s="224" t="s">
        <v>1551</v>
      </c>
      <c r="I6864" s="359" t="s">
        <v>1385</v>
      </c>
      <c r="J6864" s="359" t="s">
        <v>1380</v>
      </c>
      <c r="K6864" s="359" t="s">
        <v>9</v>
      </c>
      <c r="L6864" s="359" t="s">
        <v>1392</v>
      </c>
      <c r="M6864" s="368">
        <v>2004</v>
      </c>
      <c r="N6864" s="207" t="s">
        <v>1552</v>
      </c>
      <c r="O6864" s="203"/>
    </row>
    <row r="6865" spans="1:15" ht="27.75" hidden="1" customHeight="1" x14ac:dyDescent="0.25">
      <c r="A6865" s="203" t="s">
        <v>2254</v>
      </c>
      <c r="B6865" s="202" t="s">
        <v>2455</v>
      </c>
      <c r="C6865" s="203" t="s">
        <v>1549</v>
      </c>
      <c r="D6865" s="202" t="s">
        <v>686</v>
      </c>
      <c r="E6865" s="202" t="s">
        <v>1553</v>
      </c>
      <c r="F6865" s="202" t="s">
        <v>475</v>
      </c>
      <c r="G6865" s="253">
        <v>3.15</v>
      </c>
      <c r="H6865" s="224" t="s">
        <v>1551</v>
      </c>
      <c r="I6865" s="359" t="s">
        <v>1385</v>
      </c>
      <c r="J6865" s="359" t="s">
        <v>1380</v>
      </c>
      <c r="K6865" s="359" t="s">
        <v>9</v>
      </c>
      <c r="L6865" s="359" t="s">
        <v>1392</v>
      </c>
      <c r="M6865" s="368">
        <v>2004</v>
      </c>
      <c r="N6865" s="207" t="s">
        <v>1552</v>
      </c>
      <c r="O6865" s="203"/>
    </row>
    <row r="6866" spans="1:15" ht="27.75" hidden="1" customHeight="1" x14ac:dyDescent="0.25">
      <c r="A6866" s="203" t="s">
        <v>2254</v>
      </c>
      <c r="B6866" s="202" t="s">
        <v>2455</v>
      </c>
      <c r="C6866" s="203" t="s">
        <v>1549</v>
      </c>
      <c r="D6866" s="202" t="s">
        <v>686</v>
      </c>
      <c r="E6866" s="202" t="s">
        <v>1553</v>
      </c>
      <c r="F6866" s="202" t="s">
        <v>475</v>
      </c>
      <c r="G6866" s="253">
        <v>1.39</v>
      </c>
      <c r="H6866" s="224" t="s">
        <v>1551</v>
      </c>
      <c r="I6866" s="359" t="s">
        <v>1385</v>
      </c>
      <c r="J6866" s="359" t="s">
        <v>1380</v>
      </c>
      <c r="K6866" s="359" t="s">
        <v>9</v>
      </c>
      <c r="L6866" s="359" t="s">
        <v>1392</v>
      </c>
      <c r="M6866" s="368">
        <v>2004</v>
      </c>
      <c r="N6866" s="207" t="s">
        <v>1552</v>
      </c>
      <c r="O6866" s="203"/>
    </row>
    <row r="6867" spans="1:15" ht="27.75" hidden="1" customHeight="1" x14ac:dyDescent="0.25">
      <c r="A6867" s="203" t="s">
        <v>2254</v>
      </c>
      <c r="B6867" s="202" t="s">
        <v>2455</v>
      </c>
      <c r="C6867" s="203" t="s">
        <v>1549</v>
      </c>
      <c r="D6867" s="202" t="s">
        <v>686</v>
      </c>
      <c r="E6867" s="202" t="s">
        <v>1553</v>
      </c>
      <c r="F6867" s="202" t="s">
        <v>475</v>
      </c>
      <c r="G6867" s="253">
        <v>0.59</v>
      </c>
      <c r="H6867" s="224" t="s">
        <v>1551</v>
      </c>
      <c r="I6867" s="359" t="s">
        <v>1385</v>
      </c>
      <c r="J6867" s="359" t="s">
        <v>1380</v>
      </c>
      <c r="K6867" s="359" t="s">
        <v>9</v>
      </c>
      <c r="L6867" s="359" t="s">
        <v>1392</v>
      </c>
      <c r="M6867" s="368">
        <v>2004</v>
      </c>
      <c r="N6867" s="207" t="s">
        <v>1552</v>
      </c>
      <c r="O6867" s="203"/>
    </row>
    <row r="6868" spans="1:15" ht="27.75" hidden="1" customHeight="1" x14ac:dyDescent="0.25">
      <c r="A6868" s="203" t="s">
        <v>2254</v>
      </c>
      <c r="B6868" s="202" t="s">
        <v>2455</v>
      </c>
      <c r="C6868" s="203" t="s">
        <v>1549</v>
      </c>
      <c r="D6868" s="202" t="s">
        <v>686</v>
      </c>
      <c r="E6868" s="202" t="s">
        <v>1553</v>
      </c>
      <c r="F6868" s="202" t="s">
        <v>475</v>
      </c>
      <c r="G6868" s="253">
        <v>0.1</v>
      </c>
      <c r="H6868" s="224" t="s">
        <v>1551</v>
      </c>
      <c r="I6868" s="359" t="s">
        <v>1385</v>
      </c>
      <c r="J6868" s="359" t="s">
        <v>1380</v>
      </c>
      <c r="K6868" s="359" t="s">
        <v>9</v>
      </c>
      <c r="L6868" s="359" t="s">
        <v>1392</v>
      </c>
      <c r="M6868" s="368">
        <v>2004</v>
      </c>
      <c r="N6868" s="207" t="s">
        <v>1552</v>
      </c>
      <c r="O6868" s="203"/>
    </row>
    <row r="6869" spans="1:15" ht="27.75" hidden="1" customHeight="1" x14ac:dyDescent="0.25">
      <c r="A6869" s="203" t="s">
        <v>2254</v>
      </c>
      <c r="B6869" s="202" t="s">
        <v>2455</v>
      </c>
      <c r="C6869" s="203" t="s">
        <v>1549</v>
      </c>
      <c r="D6869" s="202" t="s">
        <v>686</v>
      </c>
      <c r="E6869" s="202" t="s">
        <v>1553</v>
      </c>
      <c r="F6869" s="202" t="s">
        <v>475</v>
      </c>
      <c r="G6869" s="253" t="s">
        <v>515</v>
      </c>
      <c r="H6869" s="224" t="s">
        <v>1551</v>
      </c>
      <c r="I6869" s="359" t="s">
        <v>1385</v>
      </c>
      <c r="J6869" s="359" t="s">
        <v>1380</v>
      </c>
      <c r="K6869" s="359" t="s">
        <v>9</v>
      </c>
      <c r="L6869" s="359" t="s">
        <v>1392</v>
      </c>
      <c r="M6869" s="368">
        <v>2004</v>
      </c>
      <c r="N6869" s="207" t="s">
        <v>1552</v>
      </c>
      <c r="O6869" s="203"/>
    </row>
    <row r="6870" spans="1:15" ht="27.75" hidden="1" customHeight="1" x14ac:dyDescent="0.25">
      <c r="A6870" s="203" t="s">
        <v>2254</v>
      </c>
      <c r="B6870" s="202" t="s">
        <v>2455</v>
      </c>
      <c r="C6870" s="203" t="s">
        <v>1556</v>
      </c>
      <c r="D6870" s="202" t="s">
        <v>641</v>
      </c>
      <c r="E6870" s="202" t="s">
        <v>1557</v>
      </c>
      <c r="F6870" s="202" t="s">
        <v>475</v>
      </c>
      <c r="G6870" s="253">
        <v>42.2</v>
      </c>
      <c r="H6870" s="361" t="s">
        <v>1414</v>
      </c>
      <c r="I6870" s="359" t="s">
        <v>1407</v>
      </c>
      <c r="J6870" s="358">
        <v>0.3</v>
      </c>
      <c r="K6870" s="359" t="s">
        <v>1113</v>
      </c>
      <c r="L6870" s="359" t="s">
        <v>1392</v>
      </c>
      <c r="M6870" s="368">
        <v>1988</v>
      </c>
      <c r="N6870" s="207" t="s">
        <v>1558</v>
      </c>
      <c r="O6870" s="203"/>
    </row>
    <row r="6871" spans="1:15" ht="27.75" hidden="1" customHeight="1" x14ac:dyDescent="0.25">
      <c r="A6871" s="203" t="s">
        <v>2254</v>
      </c>
      <c r="B6871" s="203" t="s">
        <v>2455</v>
      </c>
      <c r="C6871" s="203" t="s">
        <v>1559</v>
      </c>
      <c r="D6871" s="203" t="s">
        <v>2255</v>
      </c>
      <c r="E6871" s="203" t="s">
        <v>2256</v>
      </c>
      <c r="F6871" s="203" t="s">
        <v>505</v>
      </c>
      <c r="G6871" s="257">
        <v>1.8</v>
      </c>
      <c r="H6871" s="361" t="s">
        <v>1400</v>
      </c>
      <c r="I6871" s="361" t="s">
        <v>1379</v>
      </c>
      <c r="J6871" s="275">
        <v>0.87</v>
      </c>
      <c r="K6871" s="361" t="s">
        <v>1391</v>
      </c>
      <c r="L6871" s="361" t="s">
        <v>1392</v>
      </c>
      <c r="M6871" s="370">
        <v>2010</v>
      </c>
      <c r="N6871" s="207">
        <v>43881</v>
      </c>
      <c r="O6871" s="223" t="s">
        <v>1537</v>
      </c>
    </row>
    <row r="6872" spans="1:15" ht="27.75" hidden="1" customHeight="1" x14ac:dyDescent="0.25">
      <c r="A6872" s="203" t="s">
        <v>2254</v>
      </c>
      <c r="B6872" s="203" t="s">
        <v>2455</v>
      </c>
      <c r="C6872" s="203" t="s">
        <v>1559</v>
      </c>
      <c r="D6872" s="203" t="s">
        <v>2255</v>
      </c>
      <c r="E6872" s="203" t="s">
        <v>2256</v>
      </c>
      <c r="F6872" s="203" t="s">
        <v>505</v>
      </c>
      <c r="G6872" s="257">
        <v>0.5</v>
      </c>
      <c r="H6872" s="361" t="s">
        <v>1400</v>
      </c>
      <c r="I6872" s="361" t="s">
        <v>1382</v>
      </c>
      <c r="J6872" s="275">
        <v>0.87</v>
      </c>
      <c r="K6872" s="361" t="s">
        <v>1391</v>
      </c>
      <c r="L6872" s="361" t="s">
        <v>1392</v>
      </c>
      <c r="M6872" s="370">
        <v>2010</v>
      </c>
      <c r="N6872" s="207">
        <v>43881</v>
      </c>
      <c r="O6872" s="223" t="s">
        <v>1537</v>
      </c>
    </row>
    <row r="6873" spans="1:15" ht="27.75" hidden="1" customHeight="1" x14ac:dyDescent="0.25">
      <c r="A6873" s="203" t="s">
        <v>2254</v>
      </c>
      <c r="B6873" s="203" t="s">
        <v>2455</v>
      </c>
      <c r="C6873" s="203" t="s">
        <v>1559</v>
      </c>
      <c r="D6873" s="203" t="s">
        <v>2255</v>
      </c>
      <c r="E6873" s="203" t="s">
        <v>2256</v>
      </c>
      <c r="F6873" s="203" t="s">
        <v>505</v>
      </c>
      <c r="G6873" s="257">
        <v>0.2</v>
      </c>
      <c r="H6873" s="361" t="s">
        <v>1400</v>
      </c>
      <c r="I6873" s="361" t="s">
        <v>1383</v>
      </c>
      <c r="J6873" s="275">
        <v>0.87</v>
      </c>
      <c r="K6873" s="361" t="s">
        <v>1391</v>
      </c>
      <c r="L6873" s="361" t="s">
        <v>1392</v>
      </c>
      <c r="M6873" s="370">
        <v>2010</v>
      </c>
      <c r="N6873" s="207">
        <v>43881</v>
      </c>
      <c r="O6873" s="223" t="s">
        <v>1537</v>
      </c>
    </row>
    <row r="6874" spans="1:15" ht="27.75" hidden="1" customHeight="1" x14ac:dyDescent="0.25">
      <c r="A6874" s="203" t="s">
        <v>2254</v>
      </c>
      <c r="B6874" s="203" t="s">
        <v>2455</v>
      </c>
      <c r="C6874" s="203" t="s">
        <v>1559</v>
      </c>
      <c r="D6874" s="203" t="s">
        <v>2255</v>
      </c>
      <c r="E6874" s="203" t="s">
        <v>2256</v>
      </c>
      <c r="F6874" s="203" t="s">
        <v>505</v>
      </c>
      <c r="G6874" s="257">
        <v>6.8000000000000005E-2</v>
      </c>
      <c r="H6874" s="361" t="s">
        <v>1400</v>
      </c>
      <c r="I6874" s="361" t="s">
        <v>1384</v>
      </c>
      <c r="J6874" s="275">
        <v>0.87</v>
      </c>
      <c r="K6874" s="361" t="s">
        <v>1391</v>
      </c>
      <c r="L6874" s="361" t="s">
        <v>1392</v>
      </c>
      <c r="M6874" s="370">
        <v>2010</v>
      </c>
      <c r="N6874" s="207">
        <v>43881</v>
      </c>
      <c r="O6874" s="223" t="s">
        <v>1537</v>
      </c>
    </row>
    <row r="6875" spans="1:15" ht="27.75" hidden="1" customHeight="1" x14ac:dyDescent="0.25">
      <c r="A6875" s="203" t="s">
        <v>2254</v>
      </c>
      <c r="B6875" s="203" t="s">
        <v>2455</v>
      </c>
      <c r="C6875" s="203" t="s">
        <v>1559</v>
      </c>
      <c r="D6875" s="203" t="s">
        <v>2255</v>
      </c>
      <c r="E6875" s="203" t="s">
        <v>2256</v>
      </c>
      <c r="F6875" s="203" t="s">
        <v>505</v>
      </c>
      <c r="G6875" s="257">
        <v>1.4999999999999999E-2</v>
      </c>
      <c r="H6875" s="361" t="s">
        <v>1400</v>
      </c>
      <c r="I6875" s="361" t="s">
        <v>1385</v>
      </c>
      <c r="J6875" s="275">
        <v>0.87</v>
      </c>
      <c r="K6875" s="361" t="s">
        <v>1391</v>
      </c>
      <c r="L6875" s="361" t="s">
        <v>1392</v>
      </c>
      <c r="M6875" s="370">
        <v>2010</v>
      </c>
      <c r="N6875" s="207">
        <v>43881</v>
      </c>
      <c r="O6875" s="223" t="s">
        <v>1537</v>
      </c>
    </row>
    <row r="6876" spans="1:15" ht="27.75" hidden="1" customHeight="1" x14ac:dyDescent="0.25">
      <c r="A6876" s="203" t="s">
        <v>2254</v>
      </c>
      <c r="B6876" s="203" t="s">
        <v>2455</v>
      </c>
      <c r="C6876" s="203" t="s">
        <v>1559</v>
      </c>
      <c r="D6876" s="203" t="s">
        <v>2255</v>
      </c>
      <c r="E6876" s="203" t="s">
        <v>2256</v>
      </c>
      <c r="F6876" s="203" t="s">
        <v>505</v>
      </c>
      <c r="G6876" s="257">
        <v>210</v>
      </c>
      <c r="H6876" s="361" t="s">
        <v>488</v>
      </c>
      <c r="I6876" s="361" t="s">
        <v>1379</v>
      </c>
      <c r="J6876" s="275">
        <v>0.35</v>
      </c>
      <c r="K6876" s="361" t="s">
        <v>22</v>
      </c>
      <c r="L6876" s="361" t="s">
        <v>1392</v>
      </c>
      <c r="M6876" s="370">
        <v>2010</v>
      </c>
      <c r="N6876" s="207">
        <v>43881</v>
      </c>
      <c r="O6876" s="223" t="s">
        <v>1537</v>
      </c>
    </row>
    <row r="6877" spans="1:15" ht="27.75" hidden="1" customHeight="1" x14ac:dyDescent="0.25">
      <c r="A6877" s="203" t="s">
        <v>2254</v>
      </c>
      <c r="B6877" s="203" t="s">
        <v>2455</v>
      </c>
      <c r="C6877" s="203" t="s">
        <v>1559</v>
      </c>
      <c r="D6877" s="203" t="s">
        <v>2255</v>
      </c>
      <c r="E6877" s="203" t="s">
        <v>2256</v>
      </c>
      <c r="F6877" s="203" t="s">
        <v>505</v>
      </c>
      <c r="G6877" s="257">
        <v>57</v>
      </c>
      <c r="H6877" s="361" t="s">
        <v>488</v>
      </c>
      <c r="I6877" s="361" t="s">
        <v>1382</v>
      </c>
      <c r="J6877" s="275">
        <v>0.35</v>
      </c>
      <c r="K6877" s="361" t="s">
        <v>22</v>
      </c>
      <c r="L6877" s="361" t="s">
        <v>1392</v>
      </c>
      <c r="M6877" s="370">
        <v>2010</v>
      </c>
      <c r="N6877" s="207">
        <v>43881</v>
      </c>
      <c r="O6877" s="223" t="s">
        <v>1537</v>
      </c>
    </row>
    <row r="6878" spans="1:15" ht="27.75" hidden="1" customHeight="1" x14ac:dyDescent="0.25">
      <c r="A6878" s="203" t="s">
        <v>2254</v>
      </c>
      <c r="B6878" s="203" t="s">
        <v>2455</v>
      </c>
      <c r="C6878" s="203" t="s">
        <v>1559</v>
      </c>
      <c r="D6878" s="203" t="s">
        <v>2255</v>
      </c>
      <c r="E6878" s="203" t="s">
        <v>2256</v>
      </c>
      <c r="F6878" s="203" t="s">
        <v>505</v>
      </c>
      <c r="G6878" s="257">
        <v>23</v>
      </c>
      <c r="H6878" s="361" t="s">
        <v>488</v>
      </c>
      <c r="I6878" s="361" t="s">
        <v>1383</v>
      </c>
      <c r="J6878" s="275">
        <v>0.35</v>
      </c>
      <c r="K6878" s="361" t="s">
        <v>22</v>
      </c>
      <c r="L6878" s="361" t="s">
        <v>1392</v>
      </c>
      <c r="M6878" s="370">
        <v>2010</v>
      </c>
      <c r="N6878" s="207">
        <v>43881</v>
      </c>
      <c r="O6878" s="223" t="s">
        <v>1537</v>
      </c>
    </row>
    <row r="6879" spans="1:15" ht="27.75" hidden="1" customHeight="1" x14ac:dyDescent="0.25">
      <c r="A6879" s="203" t="s">
        <v>2254</v>
      </c>
      <c r="B6879" s="203" t="s">
        <v>2455</v>
      </c>
      <c r="C6879" s="203" t="s">
        <v>1559</v>
      </c>
      <c r="D6879" s="203" t="s">
        <v>2255</v>
      </c>
      <c r="E6879" s="203" t="s">
        <v>2256</v>
      </c>
      <c r="F6879" s="203" t="s">
        <v>505</v>
      </c>
      <c r="G6879" s="257">
        <v>8.3000000000000007</v>
      </c>
      <c r="H6879" s="361" t="s">
        <v>488</v>
      </c>
      <c r="I6879" s="361" t="s">
        <v>1384</v>
      </c>
      <c r="J6879" s="275">
        <v>0.35</v>
      </c>
      <c r="K6879" s="361" t="s">
        <v>22</v>
      </c>
      <c r="L6879" s="361" t="s">
        <v>1392</v>
      </c>
      <c r="M6879" s="370">
        <v>2010</v>
      </c>
      <c r="N6879" s="207">
        <v>43881</v>
      </c>
      <c r="O6879" s="223" t="s">
        <v>1537</v>
      </c>
    </row>
    <row r="6880" spans="1:15" ht="27.75" hidden="1" customHeight="1" x14ac:dyDescent="0.25">
      <c r="A6880" s="203" t="s">
        <v>2254</v>
      </c>
      <c r="B6880" s="203" t="s">
        <v>2455</v>
      </c>
      <c r="C6880" s="203" t="s">
        <v>1559</v>
      </c>
      <c r="D6880" s="203" t="s">
        <v>2255</v>
      </c>
      <c r="E6880" s="203" t="s">
        <v>2256</v>
      </c>
      <c r="F6880" s="203" t="s">
        <v>505</v>
      </c>
      <c r="G6880" s="257">
        <v>2.2000000000000002</v>
      </c>
      <c r="H6880" s="361" t="s">
        <v>488</v>
      </c>
      <c r="I6880" s="361" t="s">
        <v>1385</v>
      </c>
      <c r="J6880" s="275">
        <v>0.35</v>
      </c>
      <c r="K6880" s="361" t="s">
        <v>22</v>
      </c>
      <c r="L6880" s="361" t="s">
        <v>1392</v>
      </c>
      <c r="M6880" s="370">
        <v>2010</v>
      </c>
      <c r="N6880" s="207">
        <v>43881</v>
      </c>
      <c r="O6880" s="223" t="s">
        <v>1537</v>
      </c>
    </row>
    <row r="6881" spans="1:15" ht="27.75" hidden="1" customHeight="1" x14ac:dyDescent="0.25">
      <c r="A6881" s="203" t="s">
        <v>2254</v>
      </c>
      <c r="B6881" s="203" t="s">
        <v>2455</v>
      </c>
      <c r="C6881" s="203" t="s">
        <v>1559</v>
      </c>
      <c r="D6881" s="203" t="s">
        <v>1560</v>
      </c>
      <c r="E6881" s="203" t="s">
        <v>1430</v>
      </c>
      <c r="F6881" s="203" t="s">
        <v>505</v>
      </c>
      <c r="G6881" s="257">
        <v>1.05</v>
      </c>
      <c r="H6881" s="361" t="s">
        <v>1400</v>
      </c>
      <c r="I6881" s="361" t="s">
        <v>1379</v>
      </c>
      <c r="J6881" s="275">
        <v>0.95</v>
      </c>
      <c r="K6881" s="361" t="s">
        <v>1391</v>
      </c>
      <c r="L6881" s="361" t="s">
        <v>1392</v>
      </c>
      <c r="M6881" s="370">
        <v>2010</v>
      </c>
      <c r="N6881" s="207">
        <v>43881</v>
      </c>
      <c r="O6881" s="223" t="s">
        <v>1561</v>
      </c>
    </row>
    <row r="6882" spans="1:15" ht="27.75" hidden="1" customHeight="1" x14ac:dyDescent="0.25">
      <c r="A6882" s="203" t="s">
        <v>2254</v>
      </c>
      <c r="B6882" s="203" t="s">
        <v>2455</v>
      </c>
      <c r="C6882" s="203" t="s">
        <v>1559</v>
      </c>
      <c r="D6882" s="203" t="s">
        <v>1560</v>
      </c>
      <c r="E6882" s="203" t="s">
        <v>1430</v>
      </c>
      <c r="F6882" s="203" t="s">
        <v>505</v>
      </c>
      <c r="G6882" s="257">
        <v>0.21</v>
      </c>
      <c r="H6882" s="361" t="s">
        <v>1400</v>
      </c>
      <c r="I6882" s="361" t="s">
        <v>1382</v>
      </c>
      <c r="J6882" s="275">
        <v>0.95</v>
      </c>
      <c r="K6882" s="361" t="s">
        <v>1391</v>
      </c>
      <c r="L6882" s="361" t="s">
        <v>1392</v>
      </c>
      <c r="M6882" s="370">
        <v>2010</v>
      </c>
      <c r="N6882" s="207">
        <v>43881</v>
      </c>
      <c r="O6882" s="223" t="s">
        <v>1561</v>
      </c>
    </row>
    <row r="6883" spans="1:15" ht="27.75" hidden="1" customHeight="1" x14ac:dyDescent="0.25">
      <c r="A6883" s="203" t="s">
        <v>2254</v>
      </c>
      <c r="B6883" s="203" t="s">
        <v>2455</v>
      </c>
      <c r="C6883" s="203" t="s">
        <v>1559</v>
      </c>
      <c r="D6883" s="203" t="s">
        <v>1560</v>
      </c>
      <c r="E6883" s="203" t="s">
        <v>1430</v>
      </c>
      <c r="F6883" s="203" t="s">
        <v>505</v>
      </c>
      <c r="G6883" s="257">
        <v>0.06</v>
      </c>
      <c r="H6883" s="361" t="s">
        <v>1400</v>
      </c>
      <c r="I6883" s="361" t="s">
        <v>1383</v>
      </c>
      <c r="J6883" s="275">
        <v>0.95</v>
      </c>
      <c r="K6883" s="361" t="s">
        <v>1391</v>
      </c>
      <c r="L6883" s="361" t="s">
        <v>1392</v>
      </c>
      <c r="M6883" s="370">
        <v>2010</v>
      </c>
      <c r="N6883" s="207">
        <v>43881</v>
      </c>
      <c r="O6883" s="223" t="s">
        <v>1561</v>
      </c>
    </row>
    <row r="6884" spans="1:15" ht="27.75" hidden="1" customHeight="1" x14ac:dyDescent="0.25">
      <c r="A6884" s="203" t="s">
        <v>2254</v>
      </c>
      <c r="B6884" s="203" t="s">
        <v>2455</v>
      </c>
      <c r="C6884" s="203" t="s">
        <v>1559</v>
      </c>
      <c r="D6884" s="203" t="s">
        <v>1560</v>
      </c>
      <c r="E6884" s="203" t="s">
        <v>1430</v>
      </c>
      <c r="F6884" s="203" t="s">
        <v>505</v>
      </c>
      <c r="G6884" s="257">
        <v>0.02</v>
      </c>
      <c r="H6884" s="361" t="s">
        <v>1400</v>
      </c>
      <c r="I6884" s="361" t="s">
        <v>1384</v>
      </c>
      <c r="J6884" s="275">
        <v>0.95</v>
      </c>
      <c r="K6884" s="361" t="s">
        <v>1391</v>
      </c>
      <c r="L6884" s="361" t="s">
        <v>1392</v>
      </c>
      <c r="M6884" s="370">
        <v>2010</v>
      </c>
      <c r="N6884" s="207">
        <v>43881</v>
      </c>
      <c r="O6884" s="223" t="s">
        <v>1561</v>
      </c>
    </row>
    <row r="6885" spans="1:15" ht="27.75" hidden="1" customHeight="1" x14ac:dyDescent="0.25">
      <c r="A6885" s="203" t="s">
        <v>2254</v>
      </c>
      <c r="B6885" s="203" t="s">
        <v>2455</v>
      </c>
      <c r="C6885" s="203" t="s">
        <v>1559</v>
      </c>
      <c r="D6885" s="203" t="s">
        <v>1560</v>
      </c>
      <c r="E6885" s="203" t="s">
        <v>1430</v>
      </c>
      <c r="F6885" s="203" t="s">
        <v>505</v>
      </c>
      <c r="G6885" s="257" t="s">
        <v>515</v>
      </c>
      <c r="H6885" s="361" t="s">
        <v>1400</v>
      </c>
      <c r="I6885" s="361" t="s">
        <v>1385</v>
      </c>
      <c r="J6885" s="275">
        <v>0.95</v>
      </c>
      <c r="K6885" s="361" t="s">
        <v>1391</v>
      </c>
      <c r="L6885" s="361" t="s">
        <v>1392</v>
      </c>
      <c r="M6885" s="370">
        <v>2010</v>
      </c>
      <c r="N6885" s="207">
        <v>43881</v>
      </c>
      <c r="O6885" s="223" t="s">
        <v>1561</v>
      </c>
    </row>
    <row r="6886" spans="1:15" ht="27.75" hidden="1" customHeight="1" x14ac:dyDescent="0.25">
      <c r="A6886" s="203" t="s">
        <v>2254</v>
      </c>
      <c r="B6886" s="203" t="s">
        <v>2455</v>
      </c>
      <c r="C6886" s="203" t="s">
        <v>1559</v>
      </c>
      <c r="D6886" s="203" t="s">
        <v>1562</v>
      </c>
      <c r="E6886" s="203" t="s">
        <v>1399</v>
      </c>
      <c r="F6886" s="203" t="s">
        <v>505</v>
      </c>
      <c r="G6886" s="257">
        <v>1.274</v>
      </c>
      <c r="H6886" s="361" t="s">
        <v>1400</v>
      </c>
      <c r="I6886" s="203" t="s">
        <v>1379</v>
      </c>
      <c r="J6886" s="275">
        <v>0.88</v>
      </c>
      <c r="K6886" s="361" t="s">
        <v>1391</v>
      </c>
      <c r="L6886" s="361" t="s">
        <v>1392</v>
      </c>
      <c r="M6886" s="370">
        <v>2010</v>
      </c>
      <c r="N6886" s="207">
        <v>43881</v>
      </c>
      <c r="O6886" s="223" t="s">
        <v>1563</v>
      </c>
    </row>
    <row r="6887" spans="1:15" ht="27.75" hidden="1" customHeight="1" x14ac:dyDescent="0.25">
      <c r="A6887" s="203" t="s">
        <v>2254</v>
      </c>
      <c r="B6887" s="203" t="s">
        <v>2455</v>
      </c>
      <c r="C6887" s="203" t="s">
        <v>1559</v>
      </c>
      <c r="D6887" s="203" t="s">
        <v>1562</v>
      </c>
      <c r="E6887" s="203" t="s">
        <v>1399</v>
      </c>
      <c r="F6887" s="203" t="s">
        <v>505</v>
      </c>
      <c r="G6887" s="257">
        <v>0.25</v>
      </c>
      <c r="H6887" s="361" t="s">
        <v>1400</v>
      </c>
      <c r="I6887" s="203" t="s">
        <v>1382</v>
      </c>
      <c r="J6887" s="275">
        <v>0.88</v>
      </c>
      <c r="K6887" s="361" t="s">
        <v>1391</v>
      </c>
      <c r="L6887" s="361" t="s">
        <v>1392</v>
      </c>
      <c r="M6887" s="370">
        <v>2010</v>
      </c>
      <c r="N6887" s="207">
        <v>43881</v>
      </c>
      <c r="O6887" s="223" t="s">
        <v>1563</v>
      </c>
    </row>
    <row r="6888" spans="1:15" ht="27.75" hidden="1" customHeight="1" x14ac:dyDescent="0.25">
      <c r="A6888" s="203" t="s">
        <v>2254</v>
      </c>
      <c r="B6888" s="203" t="s">
        <v>2455</v>
      </c>
      <c r="C6888" s="203" t="s">
        <v>1559</v>
      </c>
      <c r="D6888" s="203" t="s">
        <v>1562</v>
      </c>
      <c r="E6888" s="203" t="s">
        <v>1399</v>
      </c>
      <c r="F6888" s="203" t="s">
        <v>505</v>
      </c>
      <c r="G6888" s="257">
        <v>7.5999999999999998E-2</v>
      </c>
      <c r="H6888" s="361" t="s">
        <v>1400</v>
      </c>
      <c r="I6888" s="203" t="s">
        <v>1383</v>
      </c>
      <c r="J6888" s="275">
        <v>0.88</v>
      </c>
      <c r="K6888" s="361" t="s">
        <v>1391</v>
      </c>
      <c r="L6888" s="361" t="s">
        <v>1392</v>
      </c>
      <c r="M6888" s="370">
        <v>2010</v>
      </c>
      <c r="N6888" s="207">
        <v>43881</v>
      </c>
      <c r="O6888" s="223" t="s">
        <v>1563</v>
      </c>
    </row>
    <row r="6889" spans="1:15" ht="27.75" hidden="1" customHeight="1" x14ac:dyDescent="0.25">
      <c r="A6889" s="203" t="s">
        <v>2254</v>
      </c>
      <c r="B6889" s="203" t="s">
        <v>2455</v>
      </c>
      <c r="C6889" s="203" t="s">
        <v>1559</v>
      </c>
      <c r="D6889" s="203" t="s">
        <v>1562</v>
      </c>
      <c r="E6889" s="203" t="s">
        <v>1399</v>
      </c>
      <c r="F6889" s="203" t="s">
        <v>505</v>
      </c>
      <c r="G6889" s="257">
        <v>2.1000000000000001E-2</v>
      </c>
      <c r="H6889" s="361" t="s">
        <v>1400</v>
      </c>
      <c r="I6889" s="203" t="s">
        <v>1384</v>
      </c>
      <c r="J6889" s="275">
        <v>0.88</v>
      </c>
      <c r="K6889" s="361" t="s">
        <v>1391</v>
      </c>
      <c r="L6889" s="361" t="s">
        <v>1392</v>
      </c>
      <c r="M6889" s="370">
        <v>2010</v>
      </c>
      <c r="N6889" s="207">
        <v>43881</v>
      </c>
      <c r="O6889" s="223" t="s">
        <v>1563</v>
      </c>
    </row>
    <row r="6890" spans="1:15" ht="27.75" hidden="1" customHeight="1" x14ac:dyDescent="0.25">
      <c r="A6890" s="203" t="s">
        <v>2254</v>
      </c>
      <c r="B6890" s="203" t="s">
        <v>2455</v>
      </c>
      <c r="C6890" s="203" t="s">
        <v>1559</v>
      </c>
      <c r="D6890" s="203" t="s">
        <v>1562</v>
      </c>
      <c r="E6890" s="203" t="s">
        <v>1399</v>
      </c>
      <c r="F6890" s="203" t="s">
        <v>505</v>
      </c>
      <c r="G6890" s="257" t="s">
        <v>515</v>
      </c>
      <c r="H6890" s="361" t="s">
        <v>1400</v>
      </c>
      <c r="I6890" s="203" t="s">
        <v>1385</v>
      </c>
      <c r="J6890" s="275">
        <v>0.88</v>
      </c>
      <c r="K6890" s="361" t="s">
        <v>1391</v>
      </c>
      <c r="L6890" s="361" t="s">
        <v>1392</v>
      </c>
      <c r="M6890" s="370">
        <v>2010</v>
      </c>
      <c r="N6890" s="207">
        <v>43881</v>
      </c>
      <c r="O6890" s="223" t="s">
        <v>1563</v>
      </c>
    </row>
    <row r="6891" spans="1:15" ht="27.75" hidden="1" customHeight="1" x14ac:dyDescent="0.25">
      <c r="A6891" s="203" t="s">
        <v>2254</v>
      </c>
      <c r="B6891" s="203" t="s">
        <v>2455</v>
      </c>
      <c r="C6891" s="203" t="s">
        <v>1559</v>
      </c>
      <c r="D6891" s="203" t="s">
        <v>1564</v>
      </c>
      <c r="E6891" s="203" t="s">
        <v>1399</v>
      </c>
      <c r="F6891" s="203" t="s">
        <v>505</v>
      </c>
      <c r="G6891" s="371">
        <v>0.36099999999999999</v>
      </c>
      <c r="H6891" s="361" t="s">
        <v>1400</v>
      </c>
      <c r="I6891" s="361" t="s">
        <v>1379</v>
      </c>
      <c r="J6891" s="275">
        <v>0.84</v>
      </c>
      <c r="K6891" s="361" t="s">
        <v>1391</v>
      </c>
      <c r="L6891" s="361" t="s">
        <v>1392</v>
      </c>
      <c r="M6891" s="370">
        <v>2010</v>
      </c>
      <c r="N6891" s="207">
        <v>43881</v>
      </c>
      <c r="O6891" s="223" t="s">
        <v>1565</v>
      </c>
    </row>
    <row r="6892" spans="1:15" ht="27.75" hidden="1" customHeight="1" x14ac:dyDescent="0.25">
      <c r="A6892" s="203" t="s">
        <v>2254</v>
      </c>
      <c r="B6892" s="203" t="s">
        <v>2455</v>
      </c>
      <c r="C6892" s="203" t="s">
        <v>1559</v>
      </c>
      <c r="D6892" s="203" t="s">
        <v>1564</v>
      </c>
      <c r="E6892" s="203" t="s">
        <v>1399</v>
      </c>
      <c r="F6892" s="203" t="s">
        <v>505</v>
      </c>
      <c r="G6892" s="371">
        <v>5.7799999999999997E-2</v>
      </c>
      <c r="H6892" s="361" t="s">
        <v>1400</v>
      </c>
      <c r="I6892" s="361" t="s">
        <v>1382</v>
      </c>
      <c r="J6892" s="275">
        <v>0.84</v>
      </c>
      <c r="K6892" s="361" t="s">
        <v>1391</v>
      </c>
      <c r="L6892" s="361" t="s">
        <v>1392</v>
      </c>
      <c r="M6892" s="370">
        <v>2010</v>
      </c>
      <c r="N6892" s="207">
        <v>43881</v>
      </c>
      <c r="O6892" s="223" t="s">
        <v>1565</v>
      </c>
    </row>
    <row r="6893" spans="1:15" ht="27.75" hidden="1" customHeight="1" x14ac:dyDescent="0.25">
      <c r="A6893" s="203" t="s">
        <v>2254</v>
      </c>
      <c r="B6893" s="203" t="s">
        <v>2455</v>
      </c>
      <c r="C6893" s="203" t="s">
        <v>1559</v>
      </c>
      <c r="D6893" s="203" t="s">
        <v>1564</v>
      </c>
      <c r="E6893" s="203" t="s">
        <v>1399</v>
      </c>
      <c r="F6893" s="203" t="s">
        <v>505</v>
      </c>
      <c r="G6893" s="371">
        <v>1.77E-2</v>
      </c>
      <c r="H6893" s="361" t="s">
        <v>1400</v>
      </c>
      <c r="I6893" s="361" t="s">
        <v>1383</v>
      </c>
      <c r="J6893" s="275">
        <v>0.84</v>
      </c>
      <c r="K6893" s="361" t="s">
        <v>1391</v>
      </c>
      <c r="L6893" s="361" t="s">
        <v>1392</v>
      </c>
      <c r="M6893" s="370">
        <v>2010</v>
      </c>
      <c r="N6893" s="207">
        <v>43881</v>
      </c>
      <c r="O6893" s="223" t="s">
        <v>1565</v>
      </c>
    </row>
    <row r="6894" spans="1:15" ht="27.75" hidden="1" customHeight="1" x14ac:dyDescent="0.25">
      <c r="A6894" s="203" t="s">
        <v>2254</v>
      </c>
      <c r="B6894" s="203" t="s">
        <v>2455</v>
      </c>
      <c r="C6894" s="203" t="s">
        <v>1559</v>
      </c>
      <c r="D6894" s="203" t="s">
        <v>1564</v>
      </c>
      <c r="E6894" s="203" t="s">
        <v>1399</v>
      </c>
      <c r="F6894" s="203" t="s">
        <v>505</v>
      </c>
      <c r="G6894" s="371">
        <v>2.5999999999999999E-3</v>
      </c>
      <c r="H6894" s="361" t="s">
        <v>1400</v>
      </c>
      <c r="I6894" s="361" t="s">
        <v>1384</v>
      </c>
      <c r="J6894" s="275">
        <v>0.84</v>
      </c>
      <c r="K6894" s="361" t="s">
        <v>1391</v>
      </c>
      <c r="L6894" s="361" t="s">
        <v>1392</v>
      </c>
      <c r="M6894" s="370">
        <v>2010</v>
      </c>
      <c r="N6894" s="207">
        <v>43881</v>
      </c>
      <c r="O6894" s="223" t="s">
        <v>1565</v>
      </c>
    </row>
    <row r="6895" spans="1:15" ht="27.75" hidden="1" customHeight="1" x14ac:dyDescent="0.25">
      <c r="A6895" s="203" t="s">
        <v>2254</v>
      </c>
      <c r="B6895" s="203" t="s">
        <v>2455</v>
      </c>
      <c r="C6895" s="203" t="s">
        <v>1559</v>
      </c>
      <c r="D6895" s="203" t="s">
        <v>1564</v>
      </c>
      <c r="E6895" s="203" t="s">
        <v>1399</v>
      </c>
      <c r="F6895" s="203" t="s">
        <v>505</v>
      </c>
      <c r="G6895" s="257" t="s">
        <v>515</v>
      </c>
      <c r="H6895" s="361" t="s">
        <v>1400</v>
      </c>
      <c r="I6895" s="361" t="s">
        <v>1385</v>
      </c>
      <c r="J6895" s="275">
        <v>0.84</v>
      </c>
      <c r="K6895" s="361" t="s">
        <v>1391</v>
      </c>
      <c r="L6895" s="361" t="s">
        <v>1392</v>
      </c>
      <c r="M6895" s="370">
        <v>2010</v>
      </c>
      <c r="N6895" s="207">
        <v>43881</v>
      </c>
      <c r="O6895" s="223" t="s">
        <v>1565</v>
      </c>
    </row>
    <row r="6896" spans="1:15" ht="27.75" hidden="1" customHeight="1" x14ac:dyDescent="0.25">
      <c r="A6896" s="203" t="s">
        <v>2254</v>
      </c>
      <c r="B6896" s="203" t="s">
        <v>2455</v>
      </c>
      <c r="C6896" s="203" t="s">
        <v>1559</v>
      </c>
      <c r="D6896" s="203" t="s">
        <v>1566</v>
      </c>
      <c r="E6896" s="203" t="s">
        <v>1399</v>
      </c>
      <c r="F6896" s="203" t="s">
        <v>505</v>
      </c>
      <c r="G6896" s="371">
        <v>5.7700000000000001E-2</v>
      </c>
      <c r="H6896" s="361" t="s">
        <v>1400</v>
      </c>
      <c r="I6896" s="361" t="s">
        <v>1379</v>
      </c>
      <c r="J6896" s="275">
        <v>0.75</v>
      </c>
      <c r="K6896" s="361" t="s">
        <v>1391</v>
      </c>
      <c r="L6896" s="361" t="s">
        <v>1392</v>
      </c>
      <c r="M6896" s="370">
        <v>2010</v>
      </c>
      <c r="N6896" s="207">
        <v>43881</v>
      </c>
      <c r="O6896" s="223" t="s">
        <v>1565</v>
      </c>
    </row>
    <row r="6897" spans="1:15" ht="27.75" hidden="1" customHeight="1" x14ac:dyDescent="0.25">
      <c r="A6897" s="203" t="s">
        <v>2254</v>
      </c>
      <c r="B6897" s="203" t="s">
        <v>2455</v>
      </c>
      <c r="C6897" s="203" t="s">
        <v>1559</v>
      </c>
      <c r="D6897" s="203" t="s">
        <v>1566</v>
      </c>
      <c r="E6897" s="203" t="s">
        <v>1399</v>
      </c>
      <c r="F6897" s="203" t="s">
        <v>505</v>
      </c>
      <c r="G6897" s="371">
        <v>1.04E-2</v>
      </c>
      <c r="H6897" s="361" t="s">
        <v>1400</v>
      </c>
      <c r="I6897" s="361" t="s">
        <v>1382</v>
      </c>
      <c r="J6897" s="275">
        <v>0.75</v>
      </c>
      <c r="K6897" s="361" t="s">
        <v>1391</v>
      </c>
      <c r="L6897" s="361" t="s">
        <v>1392</v>
      </c>
      <c r="M6897" s="370">
        <v>2010</v>
      </c>
      <c r="N6897" s="207">
        <v>43881</v>
      </c>
      <c r="O6897" s="223" t="s">
        <v>1565</v>
      </c>
    </row>
    <row r="6898" spans="1:15" ht="27.75" hidden="1" customHeight="1" x14ac:dyDescent="0.25">
      <c r="A6898" s="203" t="s">
        <v>2254</v>
      </c>
      <c r="B6898" s="203" t="s">
        <v>2455</v>
      </c>
      <c r="C6898" s="203" t="s">
        <v>1559</v>
      </c>
      <c r="D6898" s="203" t="s">
        <v>1566</v>
      </c>
      <c r="E6898" s="203" t="s">
        <v>1399</v>
      </c>
      <c r="F6898" s="203" t="s">
        <v>505</v>
      </c>
      <c r="G6898" s="371">
        <v>3.2000000000000002E-3</v>
      </c>
      <c r="H6898" s="361" t="s">
        <v>1400</v>
      </c>
      <c r="I6898" s="361" t="s">
        <v>1383</v>
      </c>
      <c r="J6898" s="275">
        <v>0.75</v>
      </c>
      <c r="K6898" s="361" t="s">
        <v>1391</v>
      </c>
      <c r="L6898" s="361" t="s">
        <v>1392</v>
      </c>
      <c r="M6898" s="370">
        <v>2010</v>
      </c>
      <c r="N6898" s="207">
        <v>43881</v>
      </c>
      <c r="O6898" s="223" t="s">
        <v>1565</v>
      </c>
    </row>
    <row r="6899" spans="1:15" ht="27.75" hidden="1" customHeight="1" x14ac:dyDescent="0.25">
      <c r="A6899" s="203" t="s">
        <v>2254</v>
      </c>
      <c r="B6899" s="203" t="s">
        <v>2455</v>
      </c>
      <c r="C6899" s="203" t="s">
        <v>1559</v>
      </c>
      <c r="D6899" s="203" t="s">
        <v>1566</v>
      </c>
      <c r="E6899" s="203" t="s">
        <v>1399</v>
      </c>
      <c r="F6899" s="203" t="s">
        <v>505</v>
      </c>
      <c r="G6899" s="371">
        <v>1E-3</v>
      </c>
      <c r="H6899" s="361" t="s">
        <v>1400</v>
      </c>
      <c r="I6899" s="361" t="s">
        <v>1384</v>
      </c>
      <c r="J6899" s="275">
        <v>0.75</v>
      </c>
      <c r="K6899" s="361" t="s">
        <v>1391</v>
      </c>
      <c r="L6899" s="361" t="s">
        <v>1392</v>
      </c>
      <c r="M6899" s="370">
        <v>2010</v>
      </c>
      <c r="N6899" s="207">
        <v>43881</v>
      </c>
      <c r="O6899" s="223" t="s">
        <v>1565</v>
      </c>
    </row>
    <row r="6900" spans="1:15" ht="27.75" hidden="1" customHeight="1" x14ac:dyDescent="0.25">
      <c r="A6900" s="203" t="s">
        <v>2254</v>
      </c>
      <c r="B6900" s="203" t="s">
        <v>2455</v>
      </c>
      <c r="C6900" s="203" t="s">
        <v>1559</v>
      </c>
      <c r="D6900" s="203" t="s">
        <v>1566</v>
      </c>
      <c r="E6900" s="203" t="s">
        <v>1399</v>
      </c>
      <c r="F6900" s="203" t="s">
        <v>505</v>
      </c>
      <c r="G6900" s="371" t="s">
        <v>515</v>
      </c>
      <c r="H6900" s="361" t="s">
        <v>1400</v>
      </c>
      <c r="I6900" s="361" t="s">
        <v>1385</v>
      </c>
      <c r="J6900" s="275">
        <v>0.75</v>
      </c>
      <c r="K6900" s="361" t="s">
        <v>1391</v>
      </c>
      <c r="L6900" s="361" t="s">
        <v>1392</v>
      </c>
      <c r="M6900" s="370">
        <v>2010</v>
      </c>
      <c r="N6900" s="207">
        <v>43881</v>
      </c>
      <c r="O6900" s="223" t="s">
        <v>1565</v>
      </c>
    </row>
    <row r="6901" spans="1:15" ht="27.75" hidden="1" customHeight="1" x14ac:dyDescent="0.25">
      <c r="A6901" s="203" t="s">
        <v>2254</v>
      </c>
      <c r="B6901" s="202" t="s">
        <v>2455</v>
      </c>
      <c r="C6901" s="203" t="s">
        <v>1568</v>
      </c>
      <c r="D6901" s="202" t="s">
        <v>1569</v>
      </c>
      <c r="E6901" s="202" t="s">
        <v>1557</v>
      </c>
      <c r="F6901" s="202" t="s">
        <v>475</v>
      </c>
      <c r="G6901" s="253">
        <v>108</v>
      </c>
      <c r="H6901" s="361" t="s">
        <v>1400</v>
      </c>
      <c r="I6901" s="359" t="s">
        <v>1379</v>
      </c>
      <c r="J6901" s="274">
        <v>0.38</v>
      </c>
      <c r="K6901" s="359" t="s">
        <v>1391</v>
      </c>
      <c r="L6901" s="359" t="s">
        <v>1392</v>
      </c>
      <c r="M6901" s="368">
        <v>2010</v>
      </c>
      <c r="N6901" s="205">
        <v>43627</v>
      </c>
      <c r="O6901" s="203" t="s">
        <v>1537</v>
      </c>
    </row>
    <row r="6902" spans="1:15" ht="27.75" hidden="1" customHeight="1" x14ac:dyDescent="0.25">
      <c r="A6902" s="203" t="s">
        <v>2254</v>
      </c>
      <c r="B6902" s="202" t="s">
        <v>2455</v>
      </c>
      <c r="C6902" s="203" t="s">
        <v>1568</v>
      </c>
      <c r="D6902" s="202" t="s">
        <v>1569</v>
      </c>
      <c r="E6902" s="202" t="s">
        <v>1557</v>
      </c>
      <c r="F6902" s="202" t="s">
        <v>475</v>
      </c>
      <c r="G6902" s="253">
        <v>21</v>
      </c>
      <c r="H6902" s="361" t="s">
        <v>1400</v>
      </c>
      <c r="I6902" s="359" t="s">
        <v>1382</v>
      </c>
      <c r="J6902" s="274">
        <v>0.38</v>
      </c>
      <c r="K6902" s="359" t="s">
        <v>1391</v>
      </c>
      <c r="L6902" s="359" t="s">
        <v>1392</v>
      </c>
      <c r="M6902" s="368">
        <v>2010</v>
      </c>
      <c r="N6902" s="205">
        <v>43627</v>
      </c>
      <c r="O6902" s="203" t="s">
        <v>1537</v>
      </c>
    </row>
    <row r="6903" spans="1:15" ht="27.75" hidden="1" customHeight="1" x14ac:dyDescent="0.25">
      <c r="A6903" s="203" t="s">
        <v>2254</v>
      </c>
      <c r="B6903" s="202" t="s">
        <v>2455</v>
      </c>
      <c r="C6903" s="203" t="s">
        <v>1568</v>
      </c>
      <c r="D6903" s="202" t="s">
        <v>1569</v>
      </c>
      <c r="E6903" s="202" t="s">
        <v>1557</v>
      </c>
      <c r="F6903" s="202" t="s">
        <v>475</v>
      </c>
      <c r="G6903" s="253">
        <v>3.6</v>
      </c>
      <c r="H6903" s="361" t="s">
        <v>1400</v>
      </c>
      <c r="I6903" s="359" t="s">
        <v>1383</v>
      </c>
      <c r="J6903" s="274">
        <v>0.38</v>
      </c>
      <c r="K6903" s="359" t="s">
        <v>1391</v>
      </c>
      <c r="L6903" s="359" t="s">
        <v>1392</v>
      </c>
      <c r="M6903" s="368">
        <v>2010</v>
      </c>
      <c r="N6903" s="205">
        <v>43627</v>
      </c>
      <c r="O6903" s="203" t="s">
        <v>1537</v>
      </c>
    </row>
    <row r="6904" spans="1:15" ht="27.75" hidden="1" customHeight="1" x14ac:dyDescent="0.25">
      <c r="A6904" s="203" t="s">
        <v>2254</v>
      </c>
      <c r="B6904" s="202" t="s">
        <v>2455</v>
      </c>
      <c r="C6904" s="203" t="s">
        <v>1568</v>
      </c>
      <c r="D6904" s="202" t="s">
        <v>1569</v>
      </c>
      <c r="E6904" s="202" t="s">
        <v>1557</v>
      </c>
      <c r="F6904" s="202" t="s">
        <v>475</v>
      </c>
      <c r="G6904" s="253">
        <v>0.45</v>
      </c>
      <c r="H6904" s="361" t="s">
        <v>1400</v>
      </c>
      <c r="I6904" s="359" t="s">
        <v>1384</v>
      </c>
      <c r="J6904" s="274">
        <v>0.38</v>
      </c>
      <c r="K6904" s="359" t="s">
        <v>1391</v>
      </c>
      <c r="L6904" s="359" t="s">
        <v>1392</v>
      </c>
      <c r="M6904" s="368">
        <v>2010</v>
      </c>
      <c r="N6904" s="205">
        <v>43627</v>
      </c>
      <c r="O6904" s="203" t="s">
        <v>1537</v>
      </c>
    </row>
    <row r="6905" spans="1:15" ht="27.75" hidden="1" customHeight="1" x14ac:dyDescent="0.25">
      <c r="A6905" s="203" t="s">
        <v>2254</v>
      </c>
      <c r="B6905" s="202" t="s">
        <v>2455</v>
      </c>
      <c r="C6905" s="203" t="s">
        <v>1568</v>
      </c>
      <c r="D6905" s="202" t="s">
        <v>1569</v>
      </c>
      <c r="E6905" s="202" t="s">
        <v>1557</v>
      </c>
      <c r="F6905" s="202" t="s">
        <v>475</v>
      </c>
      <c r="G6905" s="253">
        <v>1</v>
      </c>
      <c r="H6905" s="361" t="s">
        <v>1400</v>
      </c>
      <c r="I6905" s="359" t="s">
        <v>1385</v>
      </c>
      <c r="J6905" s="274">
        <v>0.38</v>
      </c>
      <c r="K6905" s="359" t="s">
        <v>1391</v>
      </c>
      <c r="L6905" s="359" t="s">
        <v>1392</v>
      </c>
      <c r="M6905" s="368">
        <v>2010</v>
      </c>
      <c r="N6905" s="205">
        <v>43627</v>
      </c>
      <c r="O6905" s="203" t="s">
        <v>1537</v>
      </c>
    </row>
    <row r="6906" spans="1:15" ht="27.75" hidden="1" customHeight="1" x14ac:dyDescent="0.25">
      <c r="A6906" s="203" t="s">
        <v>2254</v>
      </c>
      <c r="B6906" s="202" t="s">
        <v>2455</v>
      </c>
      <c r="C6906" s="203" t="s">
        <v>1403</v>
      </c>
      <c r="D6906" s="202" t="s">
        <v>1404</v>
      </c>
      <c r="E6906" s="202" t="s">
        <v>1405</v>
      </c>
      <c r="F6906" s="202" t="s">
        <v>475</v>
      </c>
      <c r="G6906" s="253">
        <v>154</v>
      </c>
      <c r="H6906" s="361" t="s">
        <v>1406</v>
      </c>
      <c r="I6906" s="359" t="s">
        <v>1407</v>
      </c>
      <c r="J6906" s="359" t="s">
        <v>1380</v>
      </c>
      <c r="K6906" s="359" t="s">
        <v>22</v>
      </c>
      <c r="L6906" s="359" t="s">
        <v>1408</v>
      </c>
      <c r="M6906" s="368" t="s">
        <v>1407</v>
      </c>
      <c r="N6906" s="205">
        <v>42486</v>
      </c>
      <c r="O6906" s="203"/>
    </row>
    <row r="6907" spans="1:15" ht="27.75" hidden="1" customHeight="1" x14ac:dyDescent="0.25">
      <c r="A6907" s="226" t="s">
        <v>2254</v>
      </c>
      <c r="B6907" s="269" t="s">
        <v>2455</v>
      </c>
      <c r="C6907" s="226" t="s">
        <v>2568</v>
      </c>
      <c r="D6907" s="269" t="s">
        <v>2578</v>
      </c>
      <c r="E6907" s="269" t="s">
        <v>1557</v>
      </c>
      <c r="F6907" s="269" t="s">
        <v>475</v>
      </c>
      <c r="G6907" s="373">
        <v>11.52</v>
      </c>
      <c r="H6907" s="225" t="s">
        <v>488</v>
      </c>
      <c r="I6907" s="269" t="s">
        <v>1379</v>
      </c>
      <c r="J6907" s="374">
        <v>0</v>
      </c>
      <c r="K6907" s="269" t="s">
        <v>22</v>
      </c>
      <c r="L6907" s="269" t="s">
        <v>1392</v>
      </c>
      <c r="M6907" s="369">
        <v>2010</v>
      </c>
      <c r="N6907" s="375">
        <v>43873</v>
      </c>
      <c r="O6907" s="226" t="s">
        <v>2569</v>
      </c>
    </row>
    <row r="6908" spans="1:15" ht="27.75" hidden="1" customHeight="1" x14ac:dyDescent="0.25">
      <c r="A6908" s="226" t="s">
        <v>2254</v>
      </c>
      <c r="B6908" s="269" t="s">
        <v>2455</v>
      </c>
      <c r="C6908" s="226" t="s">
        <v>2568</v>
      </c>
      <c r="D6908" s="269" t="s">
        <v>2578</v>
      </c>
      <c r="E6908" s="269" t="s">
        <v>1557</v>
      </c>
      <c r="F6908" s="269" t="s">
        <v>475</v>
      </c>
      <c r="G6908" s="373">
        <v>4.2699999999999996</v>
      </c>
      <c r="H6908" s="225" t="s">
        <v>488</v>
      </c>
      <c r="I6908" s="269" t="s">
        <v>1382</v>
      </c>
      <c r="J6908" s="374">
        <v>0</v>
      </c>
      <c r="K6908" s="269" t="s">
        <v>22</v>
      </c>
      <c r="L6908" s="269" t="s">
        <v>1392</v>
      </c>
      <c r="M6908" s="369">
        <v>2010</v>
      </c>
      <c r="N6908" s="375">
        <v>43873</v>
      </c>
      <c r="O6908" s="226" t="s">
        <v>2569</v>
      </c>
    </row>
    <row r="6909" spans="1:15" ht="27.75" hidden="1" customHeight="1" x14ac:dyDescent="0.25">
      <c r="A6909" s="226" t="s">
        <v>2254</v>
      </c>
      <c r="B6909" s="269" t="s">
        <v>2455</v>
      </c>
      <c r="C6909" s="226" t="s">
        <v>2568</v>
      </c>
      <c r="D6909" s="269" t="s">
        <v>2578</v>
      </c>
      <c r="E6909" s="269" t="s">
        <v>1557</v>
      </c>
      <c r="F6909" s="269" t="s">
        <v>475</v>
      </c>
      <c r="G6909" s="373">
        <v>1.72</v>
      </c>
      <c r="H6909" s="225" t="s">
        <v>488</v>
      </c>
      <c r="I6909" s="269" t="s">
        <v>1383</v>
      </c>
      <c r="J6909" s="374">
        <v>0</v>
      </c>
      <c r="K6909" s="269" t="s">
        <v>22</v>
      </c>
      <c r="L6909" s="269" t="s">
        <v>1392</v>
      </c>
      <c r="M6909" s="369">
        <v>2010</v>
      </c>
      <c r="N6909" s="375">
        <v>43873</v>
      </c>
      <c r="O6909" s="226" t="s">
        <v>2569</v>
      </c>
    </row>
    <row r="6910" spans="1:15" ht="27.75" hidden="1" customHeight="1" x14ac:dyDescent="0.25">
      <c r="A6910" s="226" t="s">
        <v>2254</v>
      </c>
      <c r="B6910" s="269" t="s">
        <v>2455</v>
      </c>
      <c r="C6910" s="226" t="s">
        <v>2568</v>
      </c>
      <c r="D6910" s="269" t="s">
        <v>2578</v>
      </c>
      <c r="E6910" s="269" t="s">
        <v>1557</v>
      </c>
      <c r="F6910" s="269" t="s">
        <v>475</v>
      </c>
      <c r="G6910" s="373">
        <v>0.78</v>
      </c>
      <c r="H6910" s="225" t="s">
        <v>488</v>
      </c>
      <c r="I6910" s="372" t="s">
        <v>1384</v>
      </c>
      <c r="J6910" s="374">
        <v>0</v>
      </c>
      <c r="K6910" s="269" t="s">
        <v>22</v>
      </c>
      <c r="L6910" s="269" t="s">
        <v>1392</v>
      </c>
      <c r="M6910" s="369">
        <v>2010</v>
      </c>
      <c r="N6910" s="375">
        <v>43873</v>
      </c>
      <c r="O6910" s="226" t="s">
        <v>2569</v>
      </c>
    </row>
    <row r="6911" spans="1:15" ht="27.75" hidden="1" customHeight="1" x14ac:dyDescent="0.25">
      <c r="A6911" s="226" t="s">
        <v>2254</v>
      </c>
      <c r="B6911" s="269" t="s">
        <v>2455</v>
      </c>
      <c r="C6911" s="226" t="s">
        <v>2568</v>
      </c>
      <c r="D6911" s="269" t="s">
        <v>2578</v>
      </c>
      <c r="E6911" s="269" t="s">
        <v>1557</v>
      </c>
      <c r="F6911" s="269" t="s">
        <v>475</v>
      </c>
      <c r="G6911" s="373">
        <v>0.38</v>
      </c>
      <c r="H6911" s="225" t="s">
        <v>488</v>
      </c>
      <c r="I6911" s="372" t="s">
        <v>1385</v>
      </c>
      <c r="J6911" s="374">
        <v>0</v>
      </c>
      <c r="K6911" s="269" t="s">
        <v>22</v>
      </c>
      <c r="L6911" s="269" t="s">
        <v>1392</v>
      </c>
      <c r="M6911" s="369">
        <v>2010</v>
      </c>
      <c r="N6911" s="375">
        <v>43873</v>
      </c>
      <c r="O6911" s="226" t="s">
        <v>2569</v>
      </c>
    </row>
    <row r="6912" spans="1:15" ht="27.75" hidden="1" customHeight="1" x14ac:dyDescent="0.25">
      <c r="A6912" s="129" t="s">
        <v>2254</v>
      </c>
      <c r="B6912" s="269" t="s">
        <v>2455</v>
      </c>
      <c r="C6912" s="226" t="s">
        <v>2568</v>
      </c>
      <c r="D6912" s="269" t="s">
        <v>1569</v>
      </c>
      <c r="E6912" s="269" t="s">
        <v>1557</v>
      </c>
      <c r="F6912" s="269" t="s">
        <v>475</v>
      </c>
      <c r="G6912" s="373">
        <v>25.54</v>
      </c>
      <c r="H6912" s="225" t="s">
        <v>488</v>
      </c>
      <c r="I6912" s="269" t="s">
        <v>1379</v>
      </c>
      <c r="J6912" s="374">
        <v>0</v>
      </c>
      <c r="K6912" s="269" t="s">
        <v>22</v>
      </c>
      <c r="L6912" s="269" t="s">
        <v>1392</v>
      </c>
      <c r="M6912" s="369">
        <v>2010</v>
      </c>
      <c r="N6912" s="375">
        <v>43873</v>
      </c>
      <c r="O6912" s="226" t="s">
        <v>2569</v>
      </c>
    </row>
    <row r="6913" spans="1:15" ht="27.75" hidden="1" customHeight="1" x14ac:dyDescent="0.25">
      <c r="A6913" s="129" t="s">
        <v>2254</v>
      </c>
      <c r="B6913" s="269" t="s">
        <v>2455</v>
      </c>
      <c r="C6913" s="226" t="s">
        <v>2568</v>
      </c>
      <c r="D6913" s="269" t="s">
        <v>1569</v>
      </c>
      <c r="E6913" s="269" t="s">
        <v>1557</v>
      </c>
      <c r="F6913" s="269" t="s">
        <v>475</v>
      </c>
      <c r="G6913" s="373">
        <v>9.4700000000000006</v>
      </c>
      <c r="H6913" s="225" t="s">
        <v>488</v>
      </c>
      <c r="I6913" s="269" t="s">
        <v>1382</v>
      </c>
      <c r="J6913" s="374">
        <v>0</v>
      </c>
      <c r="K6913" s="269" t="s">
        <v>22</v>
      </c>
      <c r="L6913" s="269" t="s">
        <v>1392</v>
      </c>
      <c r="M6913" s="369">
        <v>2010</v>
      </c>
      <c r="N6913" s="375">
        <v>43873</v>
      </c>
      <c r="O6913" s="226" t="s">
        <v>2569</v>
      </c>
    </row>
    <row r="6914" spans="1:15" ht="27.75" hidden="1" customHeight="1" x14ac:dyDescent="0.25">
      <c r="A6914" s="129" t="s">
        <v>2254</v>
      </c>
      <c r="B6914" s="269" t="s">
        <v>2455</v>
      </c>
      <c r="C6914" s="226" t="s">
        <v>2568</v>
      </c>
      <c r="D6914" s="269" t="s">
        <v>1569</v>
      </c>
      <c r="E6914" s="269" t="s">
        <v>1557</v>
      </c>
      <c r="F6914" s="269" t="s">
        <v>475</v>
      </c>
      <c r="G6914" s="373">
        <v>3.82</v>
      </c>
      <c r="H6914" s="225" t="s">
        <v>488</v>
      </c>
      <c r="I6914" s="269" t="s">
        <v>1383</v>
      </c>
      <c r="J6914" s="374">
        <v>0</v>
      </c>
      <c r="K6914" s="269" t="s">
        <v>22</v>
      </c>
      <c r="L6914" s="269" t="s">
        <v>1392</v>
      </c>
      <c r="M6914" s="369">
        <v>2010</v>
      </c>
      <c r="N6914" s="375">
        <v>43873</v>
      </c>
      <c r="O6914" s="226" t="s">
        <v>2569</v>
      </c>
    </row>
    <row r="6915" spans="1:15" ht="27.75" hidden="1" customHeight="1" x14ac:dyDescent="0.25">
      <c r="A6915" s="129" t="s">
        <v>2254</v>
      </c>
      <c r="B6915" s="269" t="s">
        <v>2455</v>
      </c>
      <c r="C6915" s="226" t="s">
        <v>2568</v>
      </c>
      <c r="D6915" s="269" t="s">
        <v>1569</v>
      </c>
      <c r="E6915" s="269" t="s">
        <v>1557</v>
      </c>
      <c r="F6915" s="269" t="s">
        <v>475</v>
      </c>
      <c r="G6915" s="373">
        <v>1.74</v>
      </c>
      <c r="H6915" s="225" t="s">
        <v>488</v>
      </c>
      <c r="I6915" s="372" t="s">
        <v>1384</v>
      </c>
      <c r="J6915" s="374">
        <v>0</v>
      </c>
      <c r="K6915" s="269" t="s">
        <v>22</v>
      </c>
      <c r="L6915" s="269" t="s">
        <v>1392</v>
      </c>
      <c r="M6915" s="369">
        <v>2010</v>
      </c>
      <c r="N6915" s="375">
        <v>43873</v>
      </c>
      <c r="O6915" s="226" t="s">
        <v>2569</v>
      </c>
    </row>
    <row r="6916" spans="1:15" ht="27.75" hidden="1" customHeight="1" x14ac:dyDescent="0.25">
      <c r="A6916" s="129" t="s">
        <v>2254</v>
      </c>
      <c r="B6916" s="269" t="s">
        <v>2455</v>
      </c>
      <c r="C6916" s="226" t="s">
        <v>2568</v>
      </c>
      <c r="D6916" s="269" t="s">
        <v>1569</v>
      </c>
      <c r="E6916" s="269" t="s">
        <v>1557</v>
      </c>
      <c r="F6916" s="269" t="s">
        <v>475</v>
      </c>
      <c r="G6916" s="373">
        <v>0.84</v>
      </c>
      <c r="H6916" s="225" t="s">
        <v>488</v>
      </c>
      <c r="I6916" s="372" t="s">
        <v>1385</v>
      </c>
      <c r="J6916" s="374">
        <v>0</v>
      </c>
      <c r="K6916" s="269" t="s">
        <v>22</v>
      </c>
      <c r="L6916" s="269" t="s">
        <v>1392</v>
      </c>
      <c r="M6916" s="369">
        <v>2010</v>
      </c>
      <c r="N6916" s="375">
        <v>43873</v>
      </c>
      <c r="O6916" s="226" t="s">
        <v>2569</v>
      </c>
    </row>
    <row r="6917" spans="1:15" ht="27.75" hidden="1" customHeight="1" x14ac:dyDescent="0.25">
      <c r="A6917" s="129" t="s">
        <v>2254</v>
      </c>
      <c r="B6917" s="269" t="s">
        <v>2455</v>
      </c>
      <c r="C6917" s="226" t="s">
        <v>2568</v>
      </c>
      <c r="D6917" s="269" t="s">
        <v>804</v>
      </c>
      <c r="E6917" s="372" t="s">
        <v>1550</v>
      </c>
      <c r="F6917" s="269" t="s">
        <v>475</v>
      </c>
      <c r="G6917" s="373">
        <v>5.6</v>
      </c>
      <c r="H6917" s="225" t="s">
        <v>488</v>
      </c>
      <c r="I6917" s="269" t="s">
        <v>1379</v>
      </c>
      <c r="J6917" s="374">
        <v>0</v>
      </c>
      <c r="K6917" s="269" t="s">
        <v>22</v>
      </c>
      <c r="L6917" s="269" t="s">
        <v>1392</v>
      </c>
      <c r="M6917" s="369">
        <v>2010</v>
      </c>
      <c r="N6917" s="375">
        <v>43873</v>
      </c>
      <c r="O6917" s="226" t="s">
        <v>2569</v>
      </c>
    </row>
    <row r="6918" spans="1:15" ht="27.75" hidden="1" customHeight="1" x14ac:dyDescent="0.25">
      <c r="A6918" s="129" t="s">
        <v>2254</v>
      </c>
      <c r="B6918" s="269" t="s">
        <v>2455</v>
      </c>
      <c r="C6918" s="226" t="s">
        <v>2568</v>
      </c>
      <c r="D6918" s="269" t="s">
        <v>804</v>
      </c>
      <c r="E6918" s="372" t="s">
        <v>1550</v>
      </c>
      <c r="F6918" s="269" t="s">
        <v>475</v>
      </c>
      <c r="G6918" s="373">
        <v>2.08</v>
      </c>
      <c r="H6918" s="225" t="s">
        <v>488</v>
      </c>
      <c r="I6918" s="269" t="s">
        <v>1382</v>
      </c>
      <c r="J6918" s="374">
        <v>0</v>
      </c>
      <c r="K6918" s="269" t="s">
        <v>22</v>
      </c>
      <c r="L6918" s="269" t="s">
        <v>1392</v>
      </c>
      <c r="M6918" s="369">
        <v>2010</v>
      </c>
      <c r="N6918" s="375">
        <v>43873</v>
      </c>
      <c r="O6918" s="226" t="s">
        <v>2569</v>
      </c>
    </row>
    <row r="6919" spans="1:15" ht="27.75" hidden="1" customHeight="1" x14ac:dyDescent="0.25">
      <c r="A6919" s="129" t="s">
        <v>2254</v>
      </c>
      <c r="B6919" s="269" t="s">
        <v>2455</v>
      </c>
      <c r="C6919" s="226" t="s">
        <v>2568</v>
      </c>
      <c r="D6919" s="269" t="s">
        <v>804</v>
      </c>
      <c r="E6919" s="372" t="s">
        <v>1550</v>
      </c>
      <c r="F6919" s="269" t="s">
        <v>475</v>
      </c>
      <c r="G6919" s="373">
        <v>0.84</v>
      </c>
      <c r="H6919" s="225" t="s">
        <v>488</v>
      </c>
      <c r="I6919" s="269" t="s">
        <v>1383</v>
      </c>
      <c r="J6919" s="374">
        <v>0</v>
      </c>
      <c r="K6919" s="269" t="s">
        <v>22</v>
      </c>
      <c r="L6919" s="269" t="s">
        <v>1392</v>
      </c>
      <c r="M6919" s="369">
        <v>2010</v>
      </c>
      <c r="N6919" s="375">
        <v>43873</v>
      </c>
      <c r="O6919" s="226" t="s">
        <v>2569</v>
      </c>
    </row>
    <row r="6920" spans="1:15" ht="27.75" hidden="1" customHeight="1" x14ac:dyDescent="0.25">
      <c r="A6920" s="129" t="s">
        <v>2254</v>
      </c>
      <c r="B6920" s="269" t="s">
        <v>2455</v>
      </c>
      <c r="C6920" s="226" t="s">
        <v>2568</v>
      </c>
      <c r="D6920" s="269" t="s">
        <v>804</v>
      </c>
      <c r="E6920" s="372" t="s">
        <v>1550</v>
      </c>
      <c r="F6920" s="269" t="s">
        <v>475</v>
      </c>
      <c r="G6920" s="373">
        <v>0.38</v>
      </c>
      <c r="H6920" s="225" t="s">
        <v>488</v>
      </c>
      <c r="I6920" s="372" t="s">
        <v>1384</v>
      </c>
      <c r="J6920" s="374">
        <v>0</v>
      </c>
      <c r="K6920" s="269" t="s">
        <v>22</v>
      </c>
      <c r="L6920" s="269" t="s">
        <v>1392</v>
      </c>
      <c r="M6920" s="369">
        <v>2010</v>
      </c>
      <c r="N6920" s="375">
        <v>43873</v>
      </c>
      <c r="O6920" s="226" t="s">
        <v>2569</v>
      </c>
    </row>
    <row r="6921" spans="1:15" ht="27.75" hidden="1" customHeight="1" x14ac:dyDescent="0.25">
      <c r="A6921" s="129" t="s">
        <v>2254</v>
      </c>
      <c r="B6921" s="269" t="s">
        <v>2455</v>
      </c>
      <c r="C6921" s="226" t="s">
        <v>2568</v>
      </c>
      <c r="D6921" s="269" t="s">
        <v>804</v>
      </c>
      <c r="E6921" s="372" t="s">
        <v>1550</v>
      </c>
      <c r="F6921" s="269" t="s">
        <v>475</v>
      </c>
      <c r="G6921" s="373">
        <v>0.18</v>
      </c>
      <c r="H6921" s="225" t="s">
        <v>488</v>
      </c>
      <c r="I6921" s="372" t="s">
        <v>1385</v>
      </c>
      <c r="J6921" s="374">
        <v>0</v>
      </c>
      <c r="K6921" s="269" t="s">
        <v>22</v>
      </c>
      <c r="L6921" s="269" t="s">
        <v>1392</v>
      </c>
      <c r="M6921" s="369">
        <v>2010</v>
      </c>
      <c r="N6921" s="375">
        <v>43873</v>
      </c>
      <c r="O6921" s="226" t="s">
        <v>2569</v>
      </c>
    </row>
    <row r="6922" spans="1:15" ht="27.75" hidden="1" customHeight="1" x14ac:dyDescent="0.25">
      <c r="A6922" s="129" t="s">
        <v>2254</v>
      </c>
      <c r="B6922" s="269" t="s">
        <v>2455</v>
      </c>
      <c r="C6922" s="226" t="s">
        <v>2568</v>
      </c>
      <c r="D6922" s="269" t="s">
        <v>802</v>
      </c>
      <c r="E6922" s="372" t="s">
        <v>1550</v>
      </c>
      <c r="F6922" s="269" t="s">
        <v>475</v>
      </c>
      <c r="G6922" s="373">
        <v>3.03</v>
      </c>
      <c r="H6922" s="225" t="s">
        <v>488</v>
      </c>
      <c r="I6922" s="269" t="s">
        <v>1379</v>
      </c>
      <c r="J6922" s="374">
        <v>0</v>
      </c>
      <c r="K6922" s="269" t="s">
        <v>22</v>
      </c>
      <c r="L6922" s="269" t="s">
        <v>1392</v>
      </c>
      <c r="M6922" s="369">
        <v>2010</v>
      </c>
      <c r="N6922" s="375">
        <v>43873</v>
      </c>
      <c r="O6922" s="226" t="s">
        <v>2569</v>
      </c>
    </row>
    <row r="6923" spans="1:15" ht="27.75" hidden="1" customHeight="1" x14ac:dyDescent="0.25">
      <c r="A6923" s="129" t="s">
        <v>2254</v>
      </c>
      <c r="B6923" s="269" t="s">
        <v>2455</v>
      </c>
      <c r="C6923" s="226" t="s">
        <v>2568</v>
      </c>
      <c r="D6923" s="269" t="s">
        <v>802</v>
      </c>
      <c r="E6923" s="372" t="s">
        <v>1550</v>
      </c>
      <c r="F6923" s="269" t="s">
        <v>475</v>
      </c>
      <c r="G6923" s="373">
        <v>1.1200000000000001</v>
      </c>
      <c r="H6923" s="225" t="s">
        <v>488</v>
      </c>
      <c r="I6923" s="269" t="s">
        <v>1382</v>
      </c>
      <c r="J6923" s="374">
        <v>0</v>
      </c>
      <c r="K6923" s="269" t="s">
        <v>22</v>
      </c>
      <c r="L6923" s="269" t="s">
        <v>1392</v>
      </c>
      <c r="M6923" s="369">
        <v>2010</v>
      </c>
      <c r="N6923" s="375">
        <v>43873</v>
      </c>
      <c r="O6923" s="226" t="s">
        <v>2569</v>
      </c>
    </row>
    <row r="6924" spans="1:15" ht="27.75" hidden="1" customHeight="1" x14ac:dyDescent="0.25">
      <c r="A6924" s="129" t="s">
        <v>2254</v>
      </c>
      <c r="B6924" s="269" t="s">
        <v>2455</v>
      </c>
      <c r="C6924" s="226" t="s">
        <v>2568</v>
      </c>
      <c r="D6924" s="269" t="s">
        <v>802</v>
      </c>
      <c r="E6924" s="372" t="s">
        <v>1550</v>
      </c>
      <c r="F6924" s="269" t="s">
        <v>475</v>
      </c>
      <c r="G6924" s="373">
        <v>0.45</v>
      </c>
      <c r="H6924" s="225" t="s">
        <v>488</v>
      </c>
      <c r="I6924" s="269" t="s">
        <v>1383</v>
      </c>
      <c r="J6924" s="374">
        <v>0</v>
      </c>
      <c r="K6924" s="269" t="s">
        <v>22</v>
      </c>
      <c r="L6924" s="269" t="s">
        <v>1392</v>
      </c>
      <c r="M6924" s="369">
        <v>2010</v>
      </c>
      <c r="N6924" s="375">
        <v>43873</v>
      </c>
      <c r="O6924" s="226" t="s">
        <v>2569</v>
      </c>
    </row>
    <row r="6925" spans="1:15" ht="27.75" hidden="1" customHeight="1" x14ac:dyDescent="0.25">
      <c r="A6925" s="129" t="s">
        <v>2254</v>
      </c>
      <c r="B6925" s="269" t="s">
        <v>2455</v>
      </c>
      <c r="C6925" s="226" t="s">
        <v>2568</v>
      </c>
      <c r="D6925" s="269" t="s">
        <v>802</v>
      </c>
      <c r="E6925" s="372" t="s">
        <v>1550</v>
      </c>
      <c r="F6925" s="269" t="s">
        <v>475</v>
      </c>
      <c r="G6925" s="373">
        <v>0.21</v>
      </c>
      <c r="H6925" s="225" t="s">
        <v>488</v>
      </c>
      <c r="I6925" s="372" t="s">
        <v>1384</v>
      </c>
      <c r="J6925" s="374">
        <v>0</v>
      </c>
      <c r="K6925" s="269" t="s">
        <v>22</v>
      </c>
      <c r="L6925" s="269" t="s">
        <v>1392</v>
      </c>
      <c r="M6925" s="369">
        <v>2010</v>
      </c>
      <c r="N6925" s="375">
        <v>43873</v>
      </c>
      <c r="O6925" s="226" t="s">
        <v>2569</v>
      </c>
    </row>
    <row r="6926" spans="1:15" ht="27.75" hidden="1" customHeight="1" x14ac:dyDescent="0.25">
      <c r="A6926" s="129" t="s">
        <v>2254</v>
      </c>
      <c r="B6926" s="269" t="s">
        <v>2455</v>
      </c>
      <c r="C6926" s="226" t="s">
        <v>2568</v>
      </c>
      <c r="D6926" s="269" t="s">
        <v>802</v>
      </c>
      <c r="E6926" s="372" t="s">
        <v>1550</v>
      </c>
      <c r="F6926" s="269" t="s">
        <v>475</v>
      </c>
      <c r="G6926" s="373">
        <v>0.1</v>
      </c>
      <c r="H6926" s="225" t="s">
        <v>488</v>
      </c>
      <c r="I6926" s="372" t="s">
        <v>1385</v>
      </c>
      <c r="J6926" s="374">
        <v>0</v>
      </c>
      <c r="K6926" s="269" t="s">
        <v>22</v>
      </c>
      <c r="L6926" s="269" t="s">
        <v>1392</v>
      </c>
      <c r="M6926" s="369">
        <v>2010</v>
      </c>
      <c r="N6926" s="375">
        <v>43873</v>
      </c>
      <c r="O6926" s="226" t="s">
        <v>2569</v>
      </c>
    </row>
    <row r="6927" spans="1:15" ht="27.75" hidden="1" customHeight="1" x14ac:dyDescent="0.25">
      <c r="A6927" s="129" t="s">
        <v>2254</v>
      </c>
      <c r="B6927" s="269" t="s">
        <v>2455</v>
      </c>
      <c r="C6927" s="226" t="s">
        <v>2568</v>
      </c>
      <c r="D6927" s="381" t="s">
        <v>686</v>
      </c>
      <c r="E6927" s="372" t="s">
        <v>1553</v>
      </c>
      <c r="F6927" s="269" t="s">
        <v>475</v>
      </c>
      <c r="G6927" s="373">
        <v>2.13</v>
      </c>
      <c r="H6927" s="225" t="s">
        <v>488</v>
      </c>
      <c r="I6927" s="269" t="s">
        <v>1379</v>
      </c>
      <c r="J6927" s="374">
        <v>0</v>
      </c>
      <c r="K6927" s="269" t="s">
        <v>22</v>
      </c>
      <c r="L6927" s="269" t="s">
        <v>1392</v>
      </c>
      <c r="M6927" s="369">
        <v>2010</v>
      </c>
      <c r="N6927" s="375">
        <v>43873</v>
      </c>
      <c r="O6927" s="226" t="s">
        <v>2569</v>
      </c>
    </row>
    <row r="6928" spans="1:15" ht="27.75" hidden="1" customHeight="1" x14ac:dyDescent="0.25">
      <c r="A6928" s="129" t="s">
        <v>2254</v>
      </c>
      <c r="B6928" s="269" t="s">
        <v>2455</v>
      </c>
      <c r="C6928" s="226" t="s">
        <v>2568</v>
      </c>
      <c r="D6928" s="381" t="s">
        <v>686</v>
      </c>
      <c r="E6928" s="372" t="s">
        <v>1553</v>
      </c>
      <c r="F6928" s="269" t="s">
        <v>475</v>
      </c>
      <c r="G6928" s="373">
        <v>0.79</v>
      </c>
      <c r="H6928" s="225" t="s">
        <v>488</v>
      </c>
      <c r="I6928" s="269" t="s">
        <v>1382</v>
      </c>
      <c r="J6928" s="374">
        <v>0</v>
      </c>
      <c r="K6928" s="269" t="s">
        <v>22</v>
      </c>
      <c r="L6928" s="269" t="s">
        <v>1392</v>
      </c>
      <c r="M6928" s="369">
        <v>2010</v>
      </c>
      <c r="N6928" s="375">
        <v>43873</v>
      </c>
      <c r="O6928" s="226" t="s">
        <v>2569</v>
      </c>
    </row>
    <row r="6929" spans="1:15" ht="27.75" hidden="1" customHeight="1" x14ac:dyDescent="0.25">
      <c r="A6929" s="129" t="s">
        <v>2254</v>
      </c>
      <c r="B6929" s="269" t="s">
        <v>2455</v>
      </c>
      <c r="C6929" s="226" t="s">
        <v>2568</v>
      </c>
      <c r="D6929" s="381" t="s">
        <v>686</v>
      </c>
      <c r="E6929" s="372" t="s">
        <v>1553</v>
      </c>
      <c r="F6929" s="269" t="s">
        <v>475</v>
      </c>
      <c r="G6929" s="373">
        <v>0.32</v>
      </c>
      <c r="H6929" s="225" t="s">
        <v>488</v>
      </c>
      <c r="I6929" s="269" t="s">
        <v>1383</v>
      </c>
      <c r="J6929" s="374">
        <v>0</v>
      </c>
      <c r="K6929" s="269" t="s">
        <v>22</v>
      </c>
      <c r="L6929" s="269" t="s">
        <v>1392</v>
      </c>
      <c r="M6929" s="369">
        <v>2010</v>
      </c>
      <c r="N6929" s="375">
        <v>43873</v>
      </c>
      <c r="O6929" s="226" t="s">
        <v>2569</v>
      </c>
    </row>
    <row r="6930" spans="1:15" ht="27.75" hidden="1" customHeight="1" x14ac:dyDescent="0.25">
      <c r="A6930" s="129" t="s">
        <v>2254</v>
      </c>
      <c r="B6930" s="269" t="s">
        <v>2455</v>
      </c>
      <c r="C6930" s="226" t="s">
        <v>2568</v>
      </c>
      <c r="D6930" s="381" t="s">
        <v>686</v>
      </c>
      <c r="E6930" s="372" t="s">
        <v>1553</v>
      </c>
      <c r="F6930" s="269" t="s">
        <v>475</v>
      </c>
      <c r="G6930" s="373">
        <v>0.15</v>
      </c>
      <c r="H6930" s="225" t="s">
        <v>488</v>
      </c>
      <c r="I6930" s="372" t="s">
        <v>1384</v>
      </c>
      <c r="J6930" s="374">
        <v>0</v>
      </c>
      <c r="K6930" s="269" t="s">
        <v>22</v>
      </c>
      <c r="L6930" s="269" t="s">
        <v>1392</v>
      </c>
      <c r="M6930" s="369">
        <v>2010</v>
      </c>
      <c r="N6930" s="375">
        <v>43873</v>
      </c>
      <c r="O6930" s="226" t="s">
        <v>2569</v>
      </c>
    </row>
    <row r="6931" spans="1:15" ht="27.75" hidden="1" customHeight="1" x14ac:dyDescent="0.25">
      <c r="A6931" s="129" t="s">
        <v>2254</v>
      </c>
      <c r="B6931" s="269" t="s">
        <v>2455</v>
      </c>
      <c r="C6931" s="226" t="s">
        <v>2568</v>
      </c>
      <c r="D6931" s="381" t="s">
        <v>686</v>
      </c>
      <c r="E6931" s="372" t="s">
        <v>1553</v>
      </c>
      <c r="F6931" s="269" t="s">
        <v>475</v>
      </c>
      <c r="G6931" s="373">
        <v>7.0000000000000007E-2</v>
      </c>
      <c r="H6931" s="225" t="s">
        <v>488</v>
      </c>
      <c r="I6931" s="372" t="s">
        <v>1385</v>
      </c>
      <c r="J6931" s="374">
        <v>0</v>
      </c>
      <c r="K6931" s="269" t="s">
        <v>22</v>
      </c>
      <c r="L6931" s="269" t="s">
        <v>1392</v>
      </c>
      <c r="M6931" s="369">
        <v>2010</v>
      </c>
      <c r="N6931" s="375">
        <v>43873</v>
      </c>
      <c r="O6931" s="226" t="s">
        <v>2569</v>
      </c>
    </row>
    <row r="6932" spans="1:15" ht="27.75" hidden="1" customHeight="1" x14ac:dyDescent="0.25">
      <c r="A6932" s="129" t="s">
        <v>2254</v>
      </c>
      <c r="B6932" s="269" t="s">
        <v>2455</v>
      </c>
      <c r="C6932" s="226" t="s">
        <v>2568</v>
      </c>
      <c r="D6932" s="269" t="s">
        <v>641</v>
      </c>
      <c r="E6932" s="372" t="s">
        <v>1557</v>
      </c>
      <c r="F6932" s="269" t="s">
        <v>475</v>
      </c>
      <c r="G6932" s="373">
        <v>119.2</v>
      </c>
      <c r="H6932" s="225" t="s">
        <v>488</v>
      </c>
      <c r="I6932" s="269" t="s">
        <v>1379</v>
      </c>
      <c r="J6932" s="374">
        <v>0</v>
      </c>
      <c r="K6932" s="269" t="s">
        <v>22</v>
      </c>
      <c r="L6932" s="269" t="s">
        <v>1392</v>
      </c>
      <c r="M6932" s="369">
        <v>2010</v>
      </c>
      <c r="N6932" s="375">
        <v>43873</v>
      </c>
      <c r="O6932" s="226" t="s">
        <v>2569</v>
      </c>
    </row>
    <row r="6933" spans="1:15" ht="27.75" hidden="1" customHeight="1" x14ac:dyDescent="0.25">
      <c r="A6933" s="129" t="s">
        <v>2254</v>
      </c>
      <c r="B6933" s="269" t="s">
        <v>2455</v>
      </c>
      <c r="C6933" s="226" t="s">
        <v>2568</v>
      </c>
      <c r="D6933" s="269" t="s">
        <v>641</v>
      </c>
      <c r="E6933" s="372" t="s">
        <v>1557</v>
      </c>
      <c r="F6933" s="269" t="s">
        <v>475</v>
      </c>
      <c r="G6933" s="373">
        <v>44.21</v>
      </c>
      <c r="H6933" s="225" t="s">
        <v>488</v>
      </c>
      <c r="I6933" s="269" t="s">
        <v>1382</v>
      </c>
      <c r="J6933" s="374">
        <v>0</v>
      </c>
      <c r="K6933" s="269" t="s">
        <v>22</v>
      </c>
      <c r="L6933" s="269" t="s">
        <v>1392</v>
      </c>
      <c r="M6933" s="369">
        <v>2010</v>
      </c>
      <c r="N6933" s="375">
        <v>43873</v>
      </c>
      <c r="O6933" s="226" t="s">
        <v>2569</v>
      </c>
    </row>
    <row r="6934" spans="1:15" ht="27.75" hidden="1" customHeight="1" x14ac:dyDescent="0.25">
      <c r="A6934" s="129" t="s">
        <v>2254</v>
      </c>
      <c r="B6934" s="269" t="s">
        <v>2455</v>
      </c>
      <c r="C6934" s="226" t="s">
        <v>2568</v>
      </c>
      <c r="D6934" s="269" t="s">
        <v>641</v>
      </c>
      <c r="E6934" s="372" t="s">
        <v>1557</v>
      </c>
      <c r="F6934" s="269" t="s">
        <v>475</v>
      </c>
      <c r="G6934" s="373">
        <v>17.829999999999998</v>
      </c>
      <c r="H6934" s="225" t="s">
        <v>488</v>
      </c>
      <c r="I6934" s="269" t="s">
        <v>1383</v>
      </c>
      <c r="J6934" s="374">
        <v>0</v>
      </c>
      <c r="K6934" s="269" t="s">
        <v>22</v>
      </c>
      <c r="L6934" s="269" t="s">
        <v>1392</v>
      </c>
      <c r="M6934" s="369">
        <v>2010</v>
      </c>
      <c r="N6934" s="375">
        <v>43873</v>
      </c>
      <c r="O6934" s="226" t="s">
        <v>2569</v>
      </c>
    </row>
    <row r="6935" spans="1:15" ht="27.75" hidden="1" customHeight="1" x14ac:dyDescent="0.25">
      <c r="A6935" s="129" t="s">
        <v>2254</v>
      </c>
      <c r="B6935" s="269" t="s">
        <v>2455</v>
      </c>
      <c r="C6935" s="226" t="s">
        <v>2568</v>
      </c>
      <c r="D6935" s="269" t="s">
        <v>641</v>
      </c>
      <c r="E6935" s="372" t="s">
        <v>1557</v>
      </c>
      <c r="F6935" s="269" t="s">
        <v>475</v>
      </c>
      <c r="G6935" s="373">
        <v>8.1199999999999992</v>
      </c>
      <c r="H6935" s="225" t="s">
        <v>488</v>
      </c>
      <c r="I6935" s="372" t="s">
        <v>1384</v>
      </c>
      <c r="J6935" s="374">
        <v>0</v>
      </c>
      <c r="K6935" s="269" t="s">
        <v>22</v>
      </c>
      <c r="L6935" s="269" t="s">
        <v>1392</v>
      </c>
      <c r="M6935" s="369">
        <v>2010</v>
      </c>
      <c r="N6935" s="375">
        <v>43873</v>
      </c>
      <c r="O6935" s="226" t="s">
        <v>2569</v>
      </c>
    </row>
    <row r="6936" spans="1:15" ht="27.75" hidden="1" customHeight="1" x14ac:dyDescent="0.25">
      <c r="A6936" s="129" t="s">
        <v>2254</v>
      </c>
      <c r="B6936" s="269" t="s">
        <v>2455</v>
      </c>
      <c r="C6936" s="226" t="s">
        <v>2568</v>
      </c>
      <c r="D6936" s="269" t="s">
        <v>641</v>
      </c>
      <c r="E6936" s="372" t="s">
        <v>1557</v>
      </c>
      <c r="F6936" s="269" t="s">
        <v>475</v>
      </c>
      <c r="G6936" s="373">
        <v>3.9</v>
      </c>
      <c r="H6936" s="225" t="s">
        <v>488</v>
      </c>
      <c r="I6936" s="372" t="s">
        <v>1385</v>
      </c>
      <c r="J6936" s="374">
        <v>0</v>
      </c>
      <c r="K6936" s="269" t="s">
        <v>22</v>
      </c>
      <c r="L6936" s="269" t="s">
        <v>1392</v>
      </c>
      <c r="M6936" s="369">
        <v>2010</v>
      </c>
      <c r="N6936" s="375">
        <v>43873</v>
      </c>
      <c r="O6936" s="226" t="s">
        <v>2569</v>
      </c>
    </row>
    <row r="6937" spans="1:15" ht="27.75" hidden="1" customHeight="1" x14ac:dyDescent="0.25">
      <c r="A6937" s="129" t="s">
        <v>2254</v>
      </c>
      <c r="B6937" s="269" t="s">
        <v>2455</v>
      </c>
      <c r="C6937" s="226" t="s">
        <v>2568</v>
      </c>
      <c r="D6937" s="269" t="s">
        <v>643</v>
      </c>
      <c r="E6937" s="372" t="s">
        <v>1557</v>
      </c>
      <c r="F6937" s="269" t="s">
        <v>475</v>
      </c>
      <c r="G6937" s="373">
        <v>45.77</v>
      </c>
      <c r="H6937" s="225" t="s">
        <v>488</v>
      </c>
      <c r="I6937" s="372" t="s">
        <v>1379</v>
      </c>
      <c r="J6937" s="374">
        <v>0</v>
      </c>
      <c r="K6937" s="269" t="s">
        <v>22</v>
      </c>
      <c r="L6937" s="269" t="s">
        <v>1392</v>
      </c>
      <c r="M6937" s="369">
        <v>2010</v>
      </c>
      <c r="N6937" s="375">
        <v>43873</v>
      </c>
      <c r="O6937" s="226" t="s">
        <v>2569</v>
      </c>
    </row>
    <row r="6938" spans="1:15" ht="27.75" hidden="1" customHeight="1" x14ac:dyDescent="0.25">
      <c r="A6938" s="129" t="s">
        <v>2254</v>
      </c>
      <c r="B6938" s="269" t="s">
        <v>2455</v>
      </c>
      <c r="C6938" s="226" t="s">
        <v>2568</v>
      </c>
      <c r="D6938" s="269" t="s">
        <v>643</v>
      </c>
      <c r="E6938" s="372" t="s">
        <v>1557</v>
      </c>
      <c r="F6938" s="269" t="s">
        <v>475</v>
      </c>
      <c r="G6938" s="373">
        <v>16.98</v>
      </c>
      <c r="H6938" s="225" t="s">
        <v>488</v>
      </c>
      <c r="I6938" s="372" t="s">
        <v>1382</v>
      </c>
      <c r="J6938" s="374">
        <v>0</v>
      </c>
      <c r="K6938" s="269" t="s">
        <v>22</v>
      </c>
      <c r="L6938" s="269" t="s">
        <v>1392</v>
      </c>
      <c r="M6938" s="369">
        <v>2010</v>
      </c>
      <c r="N6938" s="375">
        <v>43873</v>
      </c>
      <c r="O6938" s="226" t="s">
        <v>2569</v>
      </c>
    </row>
    <row r="6939" spans="1:15" ht="27.75" hidden="1" customHeight="1" x14ac:dyDescent="0.25">
      <c r="A6939" s="129" t="s">
        <v>2254</v>
      </c>
      <c r="B6939" s="269" t="s">
        <v>2455</v>
      </c>
      <c r="C6939" s="226" t="s">
        <v>2568</v>
      </c>
      <c r="D6939" s="269" t="s">
        <v>643</v>
      </c>
      <c r="E6939" s="372" t="s">
        <v>1557</v>
      </c>
      <c r="F6939" s="269" t="s">
        <v>475</v>
      </c>
      <c r="G6939" s="373">
        <v>6.85</v>
      </c>
      <c r="H6939" s="225" t="s">
        <v>488</v>
      </c>
      <c r="I6939" s="372" t="s">
        <v>1383</v>
      </c>
      <c r="J6939" s="374">
        <v>0</v>
      </c>
      <c r="K6939" s="269" t="s">
        <v>22</v>
      </c>
      <c r="L6939" s="269" t="s">
        <v>1392</v>
      </c>
      <c r="M6939" s="369">
        <v>2010</v>
      </c>
      <c r="N6939" s="375">
        <v>43873</v>
      </c>
      <c r="O6939" s="226" t="s">
        <v>2569</v>
      </c>
    </row>
    <row r="6940" spans="1:15" ht="27.75" hidden="1" customHeight="1" x14ac:dyDescent="0.25">
      <c r="A6940" s="129" t="s">
        <v>2254</v>
      </c>
      <c r="B6940" s="269" t="s">
        <v>2455</v>
      </c>
      <c r="C6940" s="226" t="s">
        <v>2568</v>
      </c>
      <c r="D6940" s="269" t="s">
        <v>643</v>
      </c>
      <c r="E6940" s="372" t="s">
        <v>1557</v>
      </c>
      <c r="F6940" s="269" t="s">
        <v>475</v>
      </c>
      <c r="G6940" s="373">
        <v>3.12</v>
      </c>
      <c r="H6940" s="225" t="s">
        <v>488</v>
      </c>
      <c r="I6940" s="372" t="s">
        <v>1384</v>
      </c>
      <c r="J6940" s="374">
        <v>0</v>
      </c>
      <c r="K6940" s="269" t="s">
        <v>22</v>
      </c>
      <c r="L6940" s="269" t="s">
        <v>1392</v>
      </c>
      <c r="M6940" s="369">
        <v>2010</v>
      </c>
      <c r="N6940" s="375">
        <v>43873</v>
      </c>
      <c r="O6940" s="226" t="s">
        <v>2569</v>
      </c>
    </row>
    <row r="6941" spans="1:15" ht="27.75" hidden="1" customHeight="1" x14ac:dyDescent="0.25">
      <c r="A6941" s="129" t="s">
        <v>2254</v>
      </c>
      <c r="B6941" s="269" t="s">
        <v>2455</v>
      </c>
      <c r="C6941" s="226" t="s">
        <v>2568</v>
      </c>
      <c r="D6941" s="269" t="s">
        <v>643</v>
      </c>
      <c r="E6941" s="372" t="s">
        <v>1557</v>
      </c>
      <c r="F6941" s="269" t="s">
        <v>475</v>
      </c>
      <c r="G6941" s="373">
        <v>1.5</v>
      </c>
      <c r="H6941" s="225" t="s">
        <v>488</v>
      </c>
      <c r="I6941" s="372" t="s">
        <v>1385</v>
      </c>
      <c r="J6941" s="374">
        <v>0</v>
      </c>
      <c r="K6941" s="269" t="s">
        <v>22</v>
      </c>
      <c r="L6941" s="269" t="s">
        <v>1392</v>
      </c>
      <c r="M6941" s="369">
        <v>2010</v>
      </c>
      <c r="N6941" s="375">
        <v>43873</v>
      </c>
      <c r="O6941" s="226" t="s">
        <v>2569</v>
      </c>
    </row>
    <row r="6942" spans="1:15" ht="27.75" hidden="1" customHeight="1" x14ac:dyDescent="0.25">
      <c r="A6942" s="129" t="s">
        <v>2254</v>
      </c>
      <c r="B6942" s="269" t="s">
        <v>2455</v>
      </c>
      <c r="C6942" s="226" t="s">
        <v>2568</v>
      </c>
      <c r="D6942" s="269" t="s">
        <v>2590</v>
      </c>
      <c r="E6942" s="372" t="s">
        <v>1557</v>
      </c>
      <c r="F6942" s="269" t="s">
        <v>475</v>
      </c>
      <c r="G6942" s="373">
        <v>26.38</v>
      </c>
      <c r="H6942" s="225" t="s">
        <v>488</v>
      </c>
      <c r="I6942" s="269" t="s">
        <v>1379</v>
      </c>
      <c r="J6942" s="374">
        <v>0</v>
      </c>
      <c r="K6942" s="269" t="s">
        <v>22</v>
      </c>
      <c r="L6942" s="269" t="s">
        <v>1392</v>
      </c>
      <c r="M6942" s="369">
        <v>2010</v>
      </c>
      <c r="N6942" s="375">
        <v>43873</v>
      </c>
      <c r="O6942" s="226" t="s">
        <v>2569</v>
      </c>
    </row>
    <row r="6943" spans="1:15" ht="27.75" hidden="1" customHeight="1" x14ac:dyDescent="0.25">
      <c r="A6943" s="129" t="s">
        <v>2254</v>
      </c>
      <c r="B6943" s="269" t="s">
        <v>2455</v>
      </c>
      <c r="C6943" s="226" t="s">
        <v>2568</v>
      </c>
      <c r="D6943" s="269" t="s">
        <v>2590</v>
      </c>
      <c r="E6943" s="372" t="s">
        <v>1557</v>
      </c>
      <c r="F6943" s="269" t="s">
        <v>475</v>
      </c>
      <c r="G6943" s="373">
        <v>9.7799999999999994</v>
      </c>
      <c r="H6943" s="225" t="s">
        <v>488</v>
      </c>
      <c r="I6943" s="269" t="s">
        <v>1382</v>
      </c>
      <c r="J6943" s="374">
        <v>0</v>
      </c>
      <c r="K6943" s="269" t="s">
        <v>22</v>
      </c>
      <c r="L6943" s="269" t="s">
        <v>1392</v>
      </c>
      <c r="M6943" s="369">
        <v>2010</v>
      </c>
      <c r="N6943" s="375">
        <v>43873</v>
      </c>
      <c r="O6943" s="226" t="s">
        <v>2569</v>
      </c>
    </row>
    <row r="6944" spans="1:15" ht="27.75" hidden="1" customHeight="1" x14ac:dyDescent="0.25">
      <c r="A6944" s="129" t="s">
        <v>2254</v>
      </c>
      <c r="B6944" s="269" t="s">
        <v>2455</v>
      </c>
      <c r="C6944" s="226" t="s">
        <v>2568</v>
      </c>
      <c r="D6944" s="269" t="s">
        <v>2590</v>
      </c>
      <c r="E6944" s="372" t="s">
        <v>1557</v>
      </c>
      <c r="F6944" s="269" t="s">
        <v>475</v>
      </c>
      <c r="G6944" s="373">
        <v>3.95</v>
      </c>
      <c r="H6944" s="225" t="s">
        <v>488</v>
      </c>
      <c r="I6944" s="269" t="s">
        <v>1383</v>
      </c>
      <c r="J6944" s="374">
        <v>0</v>
      </c>
      <c r="K6944" s="269" t="s">
        <v>22</v>
      </c>
      <c r="L6944" s="269" t="s">
        <v>1392</v>
      </c>
      <c r="M6944" s="369">
        <v>2010</v>
      </c>
      <c r="N6944" s="375">
        <v>43873</v>
      </c>
      <c r="O6944" s="226" t="s">
        <v>2569</v>
      </c>
    </row>
    <row r="6945" spans="1:15" ht="27.75" hidden="1" customHeight="1" x14ac:dyDescent="0.25">
      <c r="A6945" s="129" t="s">
        <v>2254</v>
      </c>
      <c r="B6945" s="269" t="s">
        <v>2455</v>
      </c>
      <c r="C6945" s="226" t="s">
        <v>2568</v>
      </c>
      <c r="D6945" s="269" t="s">
        <v>2590</v>
      </c>
      <c r="E6945" s="372" t="s">
        <v>1557</v>
      </c>
      <c r="F6945" s="269" t="s">
        <v>475</v>
      </c>
      <c r="G6945" s="373">
        <v>1.8</v>
      </c>
      <c r="H6945" s="225" t="s">
        <v>488</v>
      </c>
      <c r="I6945" s="372" t="s">
        <v>1384</v>
      </c>
      <c r="J6945" s="374">
        <v>0</v>
      </c>
      <c r="K6945" s="269" t="s">
        <v>22</v>
      </c>
      <c r="L6945" s="269" t="s">
        <v>1392</v>
      </c>
      <c r="M6945" s="369">
        <v>2010</v>
      </c>
      <c r="N6945" s="375">
        <v>43873</v>
      </c>
      <c r="O6945" s="226" t="s">
        <v>2569</v>
      </c>
    </row>
    <row r="6946" spans="1:15" ht="27.75" hidden="1" customHeight="1" x14ac:dyDescent="0.25">
      <c r="A6946" s="129" t="s">
        <v>2254</v>
      </c>
      <c r="B6946" s="269" t="s">
        <v>2455</v>
      </c>
      <c r="C6946" s="226" t="s">
        <v>2568</v>
      </c>
      <c r="D6946" s="269" t="s">
        <v>2590</v>
      </c>
      <c r="E6946" s="372" t="s">
        <v>1557</v>
      </c>
      <c r="F6946" s="269" t="s">
        <v>475</v>
      </c>
      <c r="G6946" s="373">
        <v>0.86</v>
      </c>
      <c r="H6946" s="225" t="s">
        <v>488</v>
      </c>
      <c r="I6946" s="372" t="s">
        <v>1385</v>
      </c>
      <c r="J6946" s="374">
        <v>0</v>
      </c>
      <c r="K6946" s="269" t="s">
        <v>22</v>
      </c>
      <c r="L6946" s="269" t="s">
        <v>1392</v>
      </c>
      <c r="M6946" s="369">
        <v>2010</v>
      </c>
      <c r="N6946" s="375">
        <v>43873</v>
      </c>
      <c r="O6946" s="226" t="s">
        <v>2569</v>
      </c>
    </row>
    <row r="6947" spans="1:15" ht="27.75" hidden="1" customHeight="1" x14ac:dyDescent="0.25">
      <c r="A6947" s="129" t="s">
        <v>2254</v>
      </c>
      <c r="B6947" s="269" t="s">
        <v>2455</v>
      </c>
      <c r="C6947" s="226" t="s">
        <v>2568</v>
      </c>
      <c r="D6947" s="269" t="s">
        <v>1634</v>
      </c>
      <c r="E6947" s="372" t="s">
        <v>1557</v>
      </c>
      <c r="F6947" s="269" t="s">
        <v>475</v>
      </c>
      <c r="G6947" s="373">
        <v>30.27</v>
      </c>
      <c r="H6947" s="225" t="s">
        <v>488</v>
      </c>
      <c r="I6947" s="269" t="s">
        <v>1379</v>
      </c>
      <c r="J6947" s="374">
        <v>0</v>
      </c>
      <c r="K6947" s="269" t="s">
        <v>22</v>
      </c>
      <c r="L6947" s="269" t="s">
        <v>1392</v>
      </c>
      <c r="M6947" s="369">
        <v>2010</v>
      </c>
      <c r="N6947" s="375">
        <v>43873</v>
      </c>
      <c r="O6947" s="226" t="s">
        <v>2569</v>
      </c>
    </row>
    <row r="6948" spans="1:15" ht="27.75" hidden="1" customHeight="1" x14ac:dyDescent="0.25">
      <c r="A6948" s="129" t="s">
        <v>2254</v>
      </c>
      <c r="B6948" s="269" t="s">
        <v>2455</v>
      </c>
      <c r="C6948" s="226" t="s">
        <v>2568</v>
      </c>
      <c r="D6948" s="269" t="s">
        <v>1634</v>
      </c>
      <c r="E6948" s="372" t="s">
        <v>1557</v>
      </c>
      <c r="F6948" s="269" t="s">
        <v>475</v>
      </c>
      <c r="G6948" s="373">
        <v>11.23</v>
      </c>
      <c r="H6948" s="225" t="s">
        <v>488</v>
      </c>
      <c r="I6948" s="269" t="s">
        <v>1382</v>
      </c>
      <c r="J6948" s="374">
        <v>0</v>
      </c>
      <c r="K6948" s="269" t="s">
        <v>22</v>
      </c>
      <c r="L6948" s="269" t="s">
        <v>1392</v>
      </c>
      <c r="M6948" s="369">
        <v>2010</v>
      </c>
      <c r="N6948" s="375">
        <v>43873</v>
      </c>
      <c r="O6948" s="226" t="s">
        <v>2569</v>
      </c>
    </row>
    <row r="6949" spans="1:15" ht="27.75" hidden="1" customHeight="1" x14ac:dyDescent="0.25">
      <c r="A6949" s="129" t="s">
        <v>2254</v>
      </c>
      <c r="B6949" s="269" t="s">
        <v>2455</v>
      </c>
      <c r="C6949" s="226" t="s">
        <v>2568</v>
      </c>
      <c r="D6949" s="269" t="s">
        <v>1634</v>
      </c>
      <c r="E6949" s="372" t="s">
        <v>1557</v>
      </c>
      <c r="F6949" s="269" t="s">
        <v>475</v>
      </c>
      <c r="G6949" s="373">
        <v>4.53</v>
      </c>
      <c r="H6949" s="225" t="s">
        <v>488</v>
      </c>
      <c r="I6949" s="269" t="s">
        <v>1383</v>
      </c>
      <c r="J6949" s="374">
        <v>0</v>
      </c>
      <c r="K6949" s="269" t="s">
        <v>22</v>
      </c>
      <c r="L6949" s="269" t="s">
        <v>1392</v>
      </c>
      <c r="M6949" s="369">
        <v>2010</v>
      </c>
      <c r="N6949" s="375">
        <v>43873</v>
      </c>
      <c r="O6949" s="226" t="s">
        <v>2569</v>
      </c>
    </row>
    <row r="6950" spans="1:15" ht="27.75" hidden="1" customHeight="1" x14ac:dyDescent="0.25">
      <c r="A6950" s="129" t="s">
        <v>2254</v>
      </c>
      <c r="B6950" s="269" t="s">
        <v>2455</v>
      </c>
      <c r="C6950" s="226" t="s">
        <v>2568</v>
      </c>
      <c r="D6950" s="269" t="s">
        <v>1634</v>
      </c>
      <c r="E6950" s="372" t="s">
        <v>1557</v>
      </c>
      <c r="F6950" s="269" t="s">
        <v>475</v>
      </c>
      <c r="G6950" s="373">
        <v>2.06</v>
      </c>
      <c r="H6950" s="225" t="s">
        <v>488</v>
      </c>
      <c r="I6950" s="372" t="s">
        <v>1384</v>
      </c>
      <c r="J6950" s="374">
        <v>0</v>
      </c>
      <c r="K6950" s="269" t="s">
        <v>22</v>
      </c>
      <c r="L6950" s="269" t="s">
        <v>1392</v>
      </c>
      <c r="M6950" s="369">
        <v>2010</v>
      </c>
      <c r="N6950" s="375">
        <v>43873</v>
      </c>
      <c r="O6950" s="226" t="s">
        <v>2569</v>
      </c>
    </row>
    <row r="6951" spans="1:15" ht="27.75" hidden="1" customHeight="1" x14ac:dyDescent="0.25">
      <c r="A6951" s="129" t="s">
        <v>2254</v>
      </c>
      <c r="B6951" s="269" t="s">
        <v>2455</v>
      </c>
      <c r="C6951" s="226" t="s">
        <v>2568</v>
      </c>
      <c r="D6951" s="269" t="s">
        <v>1634</v>
      </c>
      <c r="E6951" s="372" t="s">
        <v>1557</v>
      </c>
      <c r="F6951" s="269" t="s">
        <v>475</v>
      </c>
      <c r="G6951" s="373">
        <v>0.99</v>
      </c>
      <c r="H6951" s="225" t="s">
        <v>488</v>
      </c>
      <c r="I6951" s="372" t="s">
        <v>1385</v>
      </c>
      <c r="J6951" s="374">
        <v>0</v>
      </c>
      <c r="K6951" s="269" t="s">
        <v>22</v>
      </c>
      <c r="L6951" s="269" t="s">
        <v>1392</v>
      </c>
      <c r="M6951" s="369">
        <v>2010</v>
      </c>
      <c r="N6951" s="375">
        <v>43873</v>
      </c>
      <c r="O6951" s="226" t="s">
        <v>2569</v>
      </c>
    </row>
    <row r="6952" spans="1:15" ht="27.75" hidden="1" customHeight="1" x14ac:dyDescent="0.25">
      <c r="A6952" s="203" t="s">
        <v>2257</v>
      </c>
      <c r="B6952" s="202" t="s">
        <v>2456</v>
      </c>
      <c r="C6952" s="203" t="s">
        <v>1403</v>
      </c>
      <c r="D6952" s="202" t="s">
        <v>1404</v>
      </c>
      <c r="E6952" s="202" t="s">
        <v>1405</v>
      </c>
      <c r="F6952" s="202" t="s">
        <v>475</v>
      </c>
      <c r="G6952" s="253">
        <v>154</v>
      </c>
      <c r="H6952" s="361" t="s">
        <v>1406</v>
      </c>
      <c r="I6952" s="359" t="s">
        <v>1407</v>
      </c>
      <c r="J6952" s="359" t="s">
        <v>1380</v>
      </c>
      <c r="K6952" s="359" t="s">
        <v>22</v>
      </c>
      <c r="L6952" s="359" t="s">
        <v>1408</v>
      </c>
      <c r="M6952" s="368" t="s">
        <v>1407</v>
      </c>
      <c r="N6952" s="205">
        <v>42486</v>
      </c>
      <c r="O6952" s="203"/>
    </row>
    <row r="6953" spans="1:15" ht="27.75" hidden="1" customHeight="1" x14ac:dyDescent="0.25">
      <c r="A6953" s="203" t="s">
        <v>2258</v>
      </c>
      <c r="B6953" s="202" t="s">
        <v>2457</v>
      </c>
      <c r="C6953" s="203" t="s">
        <v>1403</v>
      </c>
      <c r="D6953" s="202" t="s">
        <v>1404</v>
      </c>
      <c r="E6953" s="202" t="s">
        <v>1405</v>
      </c>
      <c r="F6953" s="202" t="s">
        <v>475</v>
      </c>
      <c r="G6953" s="253">
        <v>154</v>
      </c>
      <c r="H6953" s="361" t="s">
        <v>1406</v>
      </c>
      <c r="I6953" s="359" t="s">
        <v>1407</v>
      </c>
      <c r="J6953" s="359" t="s">
        <v>1380</v>
      </c>
      <c r="K6953" s="359" t="s">
        <v>22</v>
      </c>
      <c r="L6953" s="359" t="s">
        <v>1408</v>
      </c>
      <c r="M6953" s="368" t="s">
        <v>1407</v>
      </c>
      <c r="N6953" s="205">
        <v>42486</v>
      </c>
      <c r="O6953" s="203"/>
    </row>
    <row r="6954" spans="1:15" ht="27.75" hidden="1" customHeight="1" x14ac:dyDescent="0.25">
      <c r="A6954" s="203" t="s">
        <v>2259</v>
      </c>
      <c r="B6954" s="202" t="s">
        <v>2458</v>
      </c>
      <c r="C6954" s="203" t="s">
        <v>1411</v>
      </c>
      <c r="D6954" s="202" t="s">
        <v>1425</v>
      </c>
      <c r="E6954" s="202" t="s">
        <v>1426</v>
      </c>
      <c r="F6954" s="202" t="s">
        <v>475</v>
      </c>
      <c r="G6954" s="253">
        <v>58.12</v>
      </c>
      <c r="H6954" s="361" t="s">
        <v>1400</v>
      </c>
      <c r="I6954" s="359" t="s">
        <v>1379</v>
      </c>
      <c r="J6954" s="209">
        <v>0.57999999999999996</v>
      </c>
      <c r="K6954" s="359" t="s">
        <v>1391</v>
      </c>
      <c r="L6954" s="359" t="s">
        <v>1392</v>
      </c>
      <c r="M6954" s="368">
        <v>2012</v>
      </c>
      <c r="N6954" s="205">
        <v>42639</v>
      </c>
      <c r="O6954" s="203"/>
    </row>
    <row r="6955" spans="1:15" ht="27.75" hidden="1" customHeight="1" x14ac:dyDescent="0.25">
      <c r="A6955" s="203" t="s">
        <v>2259</v>
      </c>
      <c r="B6955" s="202" t="s">
        <v>2458</v>
      </c>
      <c r="C6955" s="203" t="s">
        <v>1411</v>
      </c>
      <c r="D6955" s="202" t="s">
        <v>1425</v>
      </c>
      <c r="E6955" s="202" t="s">
        <v>1426</v>
      </c>
      <c r="F6955" s="202" t="s">
        <v>475</v>
      </c>
      <c r="G6955" s="253">
        <v>38.67</v>
      </c>
      <c r="H6955" s="361" t="s">
        <v>1400</v>
      </c>
      <c r="I6955" s="359" t="s">
        <v>1382</v>
      </c>
      <c r="J6955" s="209">
        <v>0.55000000000000004</v>
      </c>
      <c r="K6955" s="359" t="s">
        <v>1391</v>
      </c>
      <c r="L6955" s="359" t="s">
        <v>1392</v>
      </c>
      <c r="M6955" s="368">
        <v>2012</v>
      </c>
      <c r="N6955" s="205">
        <v>42639</v>
      </c>
      <c r="O6955" s="203"/>
    </row>
    <row r="6956" spans="1:15" ht="27.75" hidden="1" customHeight="1" x14ac:dyDescent="0.25">
      <c r="A6956" s="203" t="s">
        <v>2259</v>
      </c>
      <c r="B6956" s="202" t="s">
        <v>2458</v>
      </c>
      <c r="C6956" s="203" t="s">
        <v>1411</v>
      </c>
      <c r="D6956" s="202" t="s">
        <v>1425</v>
      </c>
      <c r="E6956" s="202" t="s">
        <v>1426</v>
      </c>
      <c r="F6956" s="202" t="s">
        <v>475</v>
      </c>
      <c r="G6956" s="253">
        <v>29</v>
      </c>
      <c r="H6956" s="361" t="s">
        <v>1400</v>
      </c>
      <c r="I6956" s="359" t="s">
        <v>1383</v>
      </c>
      <c r="J6956" s="209">
        <v>0.65</v>
      </c>
      <c r="K6956" s="359" t="s">
        <v>1391</v>
      </c>
      <c r="L6956" s="359" t="s">
        <v>1392</v>
      </c>
      <c r="M6956" s="368">
        <v>2012</v>
      </c>
      <c r="N6956" s="205">
        <v>42639</v>
      </c>
      <c r="O6956" s="203"/>
    </row>
    <row r="6957" spans="1:15" ht="27.75" hidden="1" customHeight="1" x14ac:dyDescent="0.25">
      <c r="A6957" s="203" t="s">
        <v>2259</v>
      </c>
      <c r="B6957" s="202" t="s">
        <v>2458</v>
      </c>
      <c r="C6957" s="203" t="s">
        <v>1411</v>
      </c>
      <c r="D6957" s="202" t="s">
        <v>1425</v>
      </c>
      <c r="E6957" s="202" t="s">
        <v>1426</v>
      </c>
      <c r="F6957" s="202" t="s">
        <v>475</v>
      </c>
      <c r="G6957" s="253">
        <v>23.04</v>
      </c>
      <c r="H6957" s="361" t="s">
        <v>1400</v>
      </c>
      <c r="I6957" s="359" t="s">
        <v>1384</v>
      </c>
      <c r="J6957" s="209">
        <v>0.15</v>
      </c>
      <c r="K6957" s="359" t="s">
        <v>1391</v>
      </c>
      <c r="L6957" s="359" t="s">
        <v>1392</v>
      </c>
      <c r="M6957" s="368">
        <v>2012</v>
      </c>
      <c r="N6957" s="205">
        <v>42639</v>
      </c>
      <c r="O6957" s="203"/>
    </row>
    <row r="6958" spans="1:15" ht="27.75" hidden="1" customHeight="1" x14ac:dyDescent="0.25">
      <c r="A6958" s="203" t="s">
        <v>2259</v>
      </c>
      <c r="B6958" s="202" t="s">
        <v>2458</v>
      </c>
      <c r="C6958" s="203" t="s">
        <v>1411</v>
      </c>
      <c r="D6958" s="202" t="s">
        <v>1425</v>
      </c>
      <c r="E6958" s="202" t="s">
        <v>1426</v>
      </c>
      <c r="F6958" s="202" t="s">
        <v>475</v>
      </c>
      <c r="G6958" s="253">
        <v>15.68</v>
      </c>
      <c r="H6958" s="361" t="s">
        <v>1400</v>
      </c>
      <c r="I6958" s="359" t="s">
        <v>1385</v>
      </c>
      <c r="J6958" s="209">
        <v>0.26</v>
      </c>
      <c r="K6958" s="359" t="s">
        <v>1391</v>
      </c>
      <c r="L6958" s="359" t="s">
        <v>1392</v>
      </c>
      <c r="M6958" s="368">
        <v>2012</v>
      </c>
      <c r="N6958" s="205">
        <v>42639</v>
      </c>
      <c r="O6958" s="203"/>
    </row>
    <row r="6959" spans="1:15" ht="27.75" hidden="1" customHeight="1" x14ac:dyDescent="0.25">
      <c r="A6959" s="203" t="s">
        <v>2259</v>
      </c>
      <c r="B6959" s="202" t="s">
        <v>2458</v>
      </c>
      <c r="C6959" s="203" t="s">
        <v>1411</v>
      </c>
      <c r="D6959" s="202" t="s">
        <v>1425</v>
      </c>
      <c r="E6959" s="202" t="s">
        <v>1426</v>
      </c>
      <c r="F6959" s="202" t="s">
        <v>475</v>
      </c>
      <c r="G6959" s="253">
        <v>10.17</v>
      </c>
      <c r="H6959" s="361" t="s">
        <v>1414</v>
      </c>
      <c r="I6959" s="359" t="s">
        <v>1379</v>
      </c>
      <c r="J6959" s="206" t="s">
        <v>1380</v>
      </c>
      <c r="K6959" s="359" t="s">
        <v>1113</v>
      </c>
      <c r="L6959" s="359" t="s">
        <v>1392</v>
      </c>
      <c r="M6959" s="368">
        <v>2012</v>
      </c>
      <c r="N6959" s="205">
        <v>42639</v>
      </c>
      <c r="O6959" s="203"/>
    </row>
    <row r="6960" spans="1:15" ht="27.75" hidden="1" customHeight="1" x14ac:dyDescent="0.25">
      <c r="A6960" s="203" t="s">
        <v>2259</v>
      </c>
      <c r="B6960" s="202" t="s">
        <v>2458</v>
      </c>
      <c r="C6960" s="203" t="s">
        <v>1411</v>
      </c>
      <c r="D6960" s="202" t="s">
        <v>1425</v>
      </c>
      <c r="E6960" s="202" t="s">
        <v>1426</v>
      </c>
      <c r="F6960" s="202" t="s">
        <v>475</v>
      </c>
      <c r="G6960" s="253">
        <v>6.77</v>
      </c>
      <c r="H6960" s="361" t="s">
        <v>1414</v>
      </c>
      <c r="I6960" s="359" t="s">
        <v>1382</v>
      </c>
      <c r="J6960" s="209">
        <v>0.06</v>
      </c>
      <c r="K6960" s="359" t="s">
        <v>1113</v>
      </c>
      <c r="L6960" s="359" t="s">
        <v>1392</v>
      </c>
      <c r="M6960" s="368">
        <v>2012</v>
      </c>
      <c r="N6960" s="205">
        <v>42639</v>
      </c>
      <c r="O6960" s="203"/>
    </row>
    <row r="6961" spans="1:15" ht="27.75" hidden="1" customHeight="1" x14ac:dyDescent="0.25">
      <c r="A6961" s="203" t="s">
        <v>2259</v>
      </c>
      <c r="B6961" s="202" t="s">
        <v>2458</v>
      </c>
      <c r="C6961" s="203" t="s">
        <v>1411</v>
      </c>
      <c r="D6961" s="202" t="s">
        <v>1425</v>
      </c>
      <c r="E6961" s="202" t="s">
        <v>1426</v>
      </c>
      <c r="F6961" s="202" t="s">
        <v>475</v>
      </c>
      <c r="G6961" s="253">
        <v>5.07</v>
      </c>
      <c r="H6961" s="361" t="s">
        <v>1414</v>
      </c>
      <c r="I6961" s="359" t="s">
        <v>1383</v>
      </c>
      <c r="J6961" s="209">
        <v>0.35</v>
      </c>
      <c r="K6961" s="359" t="s">
        <v>1113</v>
      </c>
      <c r="L6961" s="359" t="s">
        <v>1392</v>
      </c>
      <c r="M6961" s="368">
        <v>2012</v>
      </c>
      <c r="N6961" s="205">
        <v>42639</v>
      </c>
      <c r="O6961" s="203"/>
    </row>
    <row r="6962" spans="1:15" ht="27.75" hidden="1" customHeight="1" x14ac:dyDescent="0.25">
      <c r="A6962" s="203" t="s">
        <v>2259</v>
      </c>
      <c r="B6962" s="202" t="s">
        <v>2458</v>
      </c>
      <c r="C6962" s="203" t="s">
        <v>1411</v>
      </c>
      <c r="D6962" s="202" t="s">
        <v>1425</v>
      </c>
      <c r="E6962" s="202" t="s">
        <v>1426</v>
      </c>
      <c r="F6962" s="202" t="s">
        <v>475</v>
      </c>
      <c r="G6962" s="253">
        <v>4.03</v>
      </c>
      <c r="H6962" s="361" t="s">
        <v>1414</v>
      </c>
      <c r="I6962" s="359" t="s">
        <v>1384</v>
      </c>
      <c r="J6962" s="209">
        <v>0.23</v>
      </c>
      <c r="K6962" s="359" t="s">
        <v>1113</v>
      </c>
      <c r="L6962" s="359" t="s">
        <v>1392</v>
      </c>
      <c r="M6962" s="368">
        <v>2012</v>
      </c>
      <c r="N6962" s="205">
        <v>42639</v>
      </c>
      <c r="O6962" s="203"/>
    </row>
    <row r="6963" spans="1:15" ht="27.75" hidden="1" customHeight="1" x14ac:dyDescent="0.25">
      <c r="A6963" s="203" t="s">
        <v>2259</v>
      </c>
      <c r="B6963" s="202" t="s">
        <v>2458</v>
      </c>
      <c r="C6963" s="203" t="s">
        <v>1411</v>
      </c>
      <c r="D6963" s="202" t="s">
        <v>1425</v>
      </c>
      <c r="E6963" s="202" t="s">
        <v>1426</v>
      </c>
      <c r="F6963" s="202" t="s">
        <v>475</v>
      </c>
      <c r="G6963" s="253">
        <v>2.44</v>
      </c>
      <c r="H6963" s="361" t="s">
        <v>1414</v>
      </c>
      <c r="I6963" s="359" t="s">
        <v>1385</v>
      </c>
      <c r="J6963" s="209">
        <v>0</v>
      </c>
      <c r="K6963" s="359" t="s">
        <v>1113</v>
      </c>
      <c r="L6963" s="359" t="s">
        <v>1392</v>
      </c>
      <c r="M6963" s="368">
        <v>2012</v>
      </c>
      <c r="N6963" s="205">
        <v>42639</v>
      </c>
      <c r="O6963" s="203"/>
    </row>
    <row r="6964" spans="1:15" ht="27.75" hidden="1" customHeight="1" x14ac:dyDescent="0.25">
      <c r="A6964" s="203" t="s">
        <v>2259</v>
      </c>
      <c r="B6964" s="202" t="s">
        <v>2458</v>
      </c>
      <c r="C6964" s="203" t="s">
        <v>1403</v>
      </c>
      <c r="D6964" s="202" t="s">
        <v>1404</v>
      </c>
      <c r="E6964" s="202" t="s">
        <v>1405</v>
      </c>
      <c r="F6964" s="202" t="s">
        <v>475</v>
      </c>
      <c r="G6964" s="253">
        <v>154</v>
      </c>
      <c r="H6964" s="361" t="s">
        <v>1406</v>
      </c>
      <c r="I6964" s="359" t="s">
        <v>1407</v>
      </c>
      <c r="J6964" s="208">
        <v>0</v>
      </c>
      <c r="K6964" s="359" t="s">
        <v>22</v>
      </c>
      <c r="L6964" s="359" t="s">
        <v>1408</v>
      </c>
      <c r="M6964" s="368" t="s">
        <v>1407</v>
      </c>
      <c r="N6964" s="205">
        <v>42486</v>
      </c>
      <c r="O6964" s="203"/>
    </row>
    <row r="6965" spans="1:15" ht="27.75" hidden="1" customHeight="1" x14ac:dyDescent="0.25">
      <c r="A6965" s="203" t="s">
        <v>2259</v>
      </c>
      <c r="B6965" s="202" t="s">
        <v>2458</v>
      </c>
      <c r="C6965" s="203" t="s">
        <v>1397</v>
      </c>
      <c r="D6965" s="202" t="s">
        <v>1464</v>
      </c>
      <c r="E6965" s="202" t="s">
        <v>1465</v>
      </c>
      <c r="F6965" s="202" t="s">
        <v>475</v>
      </c>
      <c r="G6965" s="253">
        <v>396</v>
      </c>
      <c r="H6965" s="361" t="s">
        <v>1400</v>
      </c>
      <c r="I6965" s="359" t="s">
        <v>1379</v>
      </c>
      <c r="J6965" s="358">
        <v>0</v>
      </c>
      <c r="K6965" s="359" t="s">
        <v>1391</v>
      </c>
      <c r="L6965" s="359" t="s">
        <v>1392</v>
      </c>
      <c r="M6965" s="368">
        <v>2010</v>
      </c>
      <c r="N6965" s="207" t="s">
        <v>1401</v>
      </c>
      <c r="O6965" s="203"/>
    </row>
    <row r="6966" spans="1:15" ht="27.75" hidden="1" customHeight="1" x14ac:dyDescent="0.25">
      <c r="A6966" s="203" t="s">
        <v>2259</v>
      </c>
      <c r="B6966" s="202" t="s">
        <v>2458</v>
      </c>
      <c r="C6966" s="203" t="s">
        <v>1397</v>
      </c>
      <c r="D6966" s="202" t="s">
        <v>1464</v>
      </c>
      <c r="E6966" s="202" t="s">
        <v>1465</v>
      </c>
      <c r="F6966" s="202" t="s">
        <v>475</v>
      </c>
      <c r="G6966" s="253">
        <v>96.8</v>
      </c>
      <c r="H6966" s="361" t="s">
        <v>1400</v>
      </c>
      <c r="I6966" s="359" t="s">
        <v>1382</v>
      </c>
      <c r="J6966" s="210">
        <v>4.8000000000000001E-2</v>
      </c>
      <c r="K6966" s="359" t="s">
        <v>1391</v>
      </c>
      <c r="L6966" s="359" t="s">
        <v>1392</v>
      </c>
      <c r="M6966" s="368">
        <v>2010</v>
      </c>
      <c r="N6966" s="207" t="s">
        <v>1401</v>
      </c>
      <c r="O6966" s="203"/>
    </row>
    <row r="6967" spans="1:15" ht="27.75" hidden="1" customHeight="1" x14ac:dyDescent="0.25">
      <c r="A6967" s="203" t="s">
        <v>2259</v>
      </c>
      <c r="B6967" s="202" t="s">
        <v>2458</v>
      </c>
      <c r="C6967" s="203" t="s">
        <v>1397</v>
      </c>
      <c r="D6967" s="202" t="s">
        <v>1464</v>
      </c>
      <c r="E6967" s="202" t="s">
        <v>1465</v>
      </c>
      <c r="F6967" s="202" t="s">
        <v>475</v>
      </c>
      <c r="G6967" s="253">
        <v>23.6</v>
      </c>
      <c r="H6967" s="361" t="s">
        <v>1400</v>
      </c>
      <c r="I6967" s="359" t="s">
        <v>1383</v>
      </c>
      <c r="J6967" s="358">
        <v>0.44</v>
      </c>
      <c r="K6967" s="359" t="s">
        <v>1391</v>
      </c>
      <c r="L6967" s="359" t="s">
        <v>1392</v>
      </c>
      <c r="M6967" s="368">
        <v>2010</v>
      </c>
      <c r="N6967" s="207" t="s">
        <v>1401</v>
      </c>
      <c r="O6967" s="203"/>
    </row>
    <row r="6968" spans="1:15" ht="27.75" hidden="1" customHeight="1" x14ac:dyDescent="0.25">
      <c r="A6968" s="203" t="s">
        <v>2259</v>
      </c>
      <c r="B6968" s="202" t="s">
        <v>2458</v>
      </c>
      <c r="C6968" s="203" t="s">
        <v>1397</v>
      </c>
      <c r="D6968" s="202" t="s">
        <v>1464</v>
      </c>
      <c r="E6968" s="202" t="s">
        <v>1465</v>
      </c>
      <c r="F6968" s="202" t="s">
        <v>475</v>
      </c>
      <c r="G6968" s="253">
        <v>4.93</v>
      </c>
      <c r="H6968" s="361" t="s">
        <v>1400</v>
      </c>
      <c r="I6968" s="359" t="s">
        <v>1384</v>
      </c>
      <c r="J6968" s="359" t="s">
        <v>1402</v>
      </c>
      <c r="K6968" s="359" t="s">
        <v>1391</v>
      </c>
      <c r="L6968" s="359" t="s">
        <v>1392</v>
      </c>
      <c r="M6968" s="368">
        <v>2010</v>
      </c>
      <c r="N6968" s="207" t="s">
        <v>1401</v>
      </c>
      <c r="O6968" s="203"/>
    </row>
    <row r="6969" spans="1:15" ht="27.75" hidden="1" customHeight="1" x14ac:dyDescent="0.25">
      <c r="A6969" s="203" t="s">
        <v>2259</v>
      </c>
      <c r="B6969" s="202" t="s">
        <v>2458</v>
      </c>
      <c r="C6969" s="203" t="s">
        <v>1397</v>
      </c>
      <c r="D6969" s="202" t="s">
        <v>1464</v>
      </c>
      <c r="E6969" s="202" t="s">
        <v>1465</v>
      </c>
      <c r="F6969" s="202" t="s">
        <v>475</v>
      </c>
      <c r="G6969" s="253">
        <v>1.75</v>
      </c>
      <c r="H6969" s="361" t="s">
        <v>1400</v>
      </c>
      <c r="I6969" s="359" t="s">
        <v>1385</v>
      </c>
      <c r="J6969" s="359" t="s">
        <v>1402</v>
      </c>
      <c r="K6969" s="359" t="s">
        <v>1391</v>
      </c>
      <c r="L6969" s="359" t="s">
        <v>1392</v>
      </c>
      <c r="M6969" s="368">
        <v>2010</v>
      </c>
      <c r="N6969" s="207" t="s">
        <v>1401</v>
      </c>
      <c r="O6969" s="203"/>
    </row>
    <row r="6970" spans="1:15" ht="27.75" hidden="1" customHeight="1" x14ac:dyDescent="0.25">
      <c r="A6970" s="203" t="s">
        <v>210</v>
      </c>
      <c r="B6970" s="203" t="s">
        <v>549</v>
      </c>
      <c r="C6970" s="203" t="s">
        <v>1535</v>
      </c>
      <c r="D6970" s="203" t="s">
        <v>1725</v>
      </c>
      <c r="E6970" s="203" t="s">
        <v>1726</v>
      </c>
      <c r="F6970" s="203" t="s">
        <v>505</v>
      </c>
      <c r="G6970" s="257">
        <v>8.7799999999999994</v>
      </c>
      <c r="H6970" s="361" t="s">
        <v>1433</v>
      </c>
      <c r="I6970" s="361" t="s">
        <v>1407</v>
      </c>
      <c r="J6970" s="360">
        <v>0.75409999999999999</v>
      </c>
      <c r="K6970" s="361" t="s">
        <v>1113</v>
      </c>
      <c r="L6970" s="361" t="s">
        <v>1408</v>
      </c>
      <c r="M6970" s="370">
        <v>2013</v>
      </c>
      <c r="N6970" s="207">
        <v>43903</v>
      </c>
      <c r="O6970" s="203"/>
    </row>
    <row r="6971" spans="1:15" ht="27.75" hidden="1" customHeight="1" x14ac:dyDescent="0.25">
      <c r="A6971" s="203" t="s">
        <v>210</v>
      </c>
      <c r="B6971" s="203" t="s">
        <v>549</v>
      </c>
      <c r="C6971" s="203" t="s">
        <v>1535</v>
      </c>
      <c r="D6971" s="203" t="s">
        <v>1725</v>
      </c>
      <c r="E6971" s="203" t="s">
        <v>1726</v>
      </c>
      <c r="F6971" s="203" t="s">
        <v>505</v>
      </c>
      <c r="G6971" s="257">
        <v>2.41E-2</v>
      </c>
      <c r="H6971" s="361" t="s">
        <v>1414</v>
      </c>
      <c r="I6971" s="361" t="s">
        <v>1407</v>
      </c>
      <c r="J6971" s="360">
        <v>0.75409999999999999</v>
      </c>
      <c r="K6971" s="361" t="s">
        <v>1113</v>
      </c>
      <c r="L6971" s="361" t="s">
        <v>1392</v>
      </c>
      <c r="M6971" s="370">
        <v>2013</v>
      </c>
      <c r="N6971" s="207">
        <v>43903</v>
      </c>
      <c r="O6971" s="203"/>
    </row>
    <row r="6972" spans="1:15" ht="27.75" hidden="1" customHeight="1" x14ac:dyDescent="0.25">
      <c r="A6972" s="203" t="s">
        <v>2260</v>
      </c>
      <c r="B6972" s="203" t="s">
        <v>549</v>
      </c>
      <c r="C6972" s="203" t="s">
        <v>1535</v>
      </c>
      <c r="D6972" s="203" t="s">
        <v>1620</v>
      </c>
      <c r="E6972" s="203" t="s">
        <v>1621</v>
      </c>
      <c r="F6972" s="203" t="s">
        <v>475</v>
      </c>
      <c r="G6972" s="258">
        <v>22368</v>
      </c>
      <c r="H6972" s="361" t="s">
        <v>1414</v>
      </c>
      <c r="I6972" s="361" t="s">
        <v>1407</v>
      </c>
      <c r="J6972" s="361" t="s">
        <v>1380</v>
      </c>
      <c r="K6972" s="361" t="s">
        <v>8</v>
      </c>
      <c r="L6972" s="361" t="s">
        <v>1392</v>
      </c>
      <c r="M6972" s="370">
        <v>2010</v>
      </c>
      <c r="N6972" s="207">
        <v>43903</v>
      </c>
      <c r="O6972" s="203"/>
    </row>
    <row r="6973" spans="1:15" ht="27.75" hidden="1" customHeight="1" x14ac:dyDescent="0.25">
      <c r="A6973" s="203" t="s">
        <v>2260</v>
      </c>
      <c r="B6973" s="203" t="s">
        <v>549</v>
      </c>
      <c r="C6973" s="203" t="s">
        <v>1535</v>
      </c>
      <c r="D6973" s="203" t="s">
        <v>1620</v>
      </c>
      <c r="E6973" s="203" t="s">
        <v>1621</v>
      </c>
      <c r="F6973" s="203" t="s">
        <v>505</v>
      </c>
      <c r="G6973" s="257">
        <v>1.1000000000000001</v>
      </c>
      <c r="H6973" s="361" t="s">
        <v>1390</v>
      </c>
      <c r="I6973" s="361" t="s">
        <v>1379</v>
      </c>
      <c r="J6973" s="275">
        <v>0.71</v>
      </c>
      <c r="K6973" s="361" t="s">
        <v>1391</v>
      </c>
      <c r="L6973" s="361" t="s">
        <v>1392</v>
      </c>
      <c r="M6973" s="370">
        <v>2010</v>
      </c>
      <c r="N6973" s="207">
        <v>43903</v>
      </c>
      <c r="O6973" s="361" t="s">
        <v>1537</v>
      </c>
    </row>
    <row r="6974" spans="1:15" ht="27.75" hidden="1" customHeight="1" x14ac:dyDescent="0.25">
      <c r="A6974" s="203" t="s">
        <v>2260</v>
      </c>
      <c r="B6974" s="203" t="s">
        <v>549</v>
      </c>
      <c r="C6974" s="203" t="s">
        <v>1535</v>
      </c>
      <c r="D6974" s="203" t="s">
        <v>1620</v>
      </c>
      <c r="E6974" s="203" t="s">
        <v>1621</v>
      </c>
      <c r="F6974" s="203" t="s">
        <v>505</v>
      </c>
      <c r="G6974" s="257">
        <v>0.26</v>
      </c>
      <c r="H6974" s="361" t="s">
        <v>1390</v>
      </c>
      <c r="I6974" s="361" t="s">
        <v>1382</v>
      </c>
      <c r="J6974" s="275">
        <v>0.71</v>
      </c>
      <c r="K6974" s="361" t="s">
        <v>1391</v>
      </c>
      <c r="L6974" s="361" t="s">
        <v>1392</v>
      </c>
      <c r="M6974" s="370">
        <v>2010</v>
      </c>
      <c r="N6974" s="207">
        <v>43903</v>
      </c>
      <c r="O6974" s="361" t="s">
        <v>1537</v>
      </c>
    </row>
    <row r="6975" spans="1:15" ht="27.75" hidden="1" customHeight="1" x14ac:dyDescent="0.25">
      <c r="A6975" s="203" t="s">
        <v>2260</v>
      </c>
      <c r="B6975" s="203" t="s">
        <v>549</v>
      </c>
      <c r="C6975" s="203" t="s">
        <v>1535</v>
      </c>
      <c r="D6975" s="203" t="s">
        <v>1620</v>
      </c>
      <c r="E6975" s="203" t="s">
        <v>1621</v>
      </c>
      <c r="F6975" s="203" t="s">
        <v>505</v>
      </c>
      <c r="G6975" s="257">
        <v>0.15</v>
      </c>
      <c r="H6975" s="361" t="s">
        <v>1390</v>
      </c>
      <c r="I6975" s="361" t="s">
        <v>1383</v>
      </c>
      <c r="J6975" s="275">
        <v>0.71</v>
      </c>
      <c r="K6975" s="361" t="s">
        <v>1391</v>
      </c>
      <c r="L6975" s="361" t="s">
        <v>1392</v>
      </c>
      <c r="M6975" s="370">
        <v>2010</v>
      </c>
      <c r="N6975" s="207">
        <v>43903</v>
      </c>
      <c r="O6975" s="361" t="s">
        <v>1537</v>
      </c>
    </row>
    <row r="6976" spans="1:15" ht="27.75" hidden="1" customHeight="1" x14ac:dyDescent="0.25">
      <c r="A6976" s="203" t="s">
        <v>2260</v>
      </c>
      <c r="B6976" s="203" t="s">
        <v>549</v>
      </c>
      <c r="C6976" s="203" t="s">
        <v>1535</v>
      </c>
      <c r="D6976" s="203" t="s">
        <v>1620</v>
      </c>
      <c r="E6976" s="203" t="s">
        <v>1621</v>
      </c>
      <c r="F6976" s="203" t="s">
        <v>505</v>
      </c>
      <c r="G6976" s="257">
        <v>0.04</v>
      </c>
      <c r="H6976" s="361" t="s">
        <v>1390</v>
      </c>
      <c r="I6976" s="361" t="s">
        <v>1384</v>
      </c>
      <c r="J6976" s="275">
        <v>0.71</v>
      </c>
      <c r="K6976" s="361" t="s">
        <v>1391</v>
      </c>
      <c r="L6976" s="361" t="s">
        <v>1392</v>
      </c>
      <c r="M6976" s="370">
        <v>2010</v>
      </c>
      <c r="N6976" s="207">
        <v>43903</v>
      </c>
      <c r="O6976" s="361" t="s">
        <v>1537</v>
      </c>
    </row>
    <row r="6977" spans="1:15" ht="27.75" hidden="1" customHeight="1" x14ac:dyDescent="0.25">
      <c r="A6977" s="203" t="s">
        <v>2260</v>
      </c>
      <c r="B6977" s="203" t="s">
        <v>549</v>
      </c>
      <c r="C6977" s="203" t="s">
        <v>1535</v>
      </c>
      <c r="D6977" s="203" t="s">
        <v>1620</v>
      </c>
      <c r="E6977" s="203" t="s">
        <v>1621</v>
      </c>
      <c r="F6977" s="203" t="s">
        <v>505</v>
      </c>
      <c r="G6977" s="257">
        <v>0.03</v>
      </c>
      <c r="H6977" s="361" t="s">
        <v>1390</v>
      </c>
      <c r="I6977" s="361" t="s">
        <v>1385</v>
      </c>
      <c r="J6977" s="275">
        <v>0.71</v>
      </c>
      <c r="K6977" s="361" t="s">
        <v>1391</v>
      </c>
      <c r="L6977" s="361" t="s">
        <v>1392</v>
      </c>
      <c r="M6977" s="370">
        <v>2010</v>
      </c>
      <c r="N6977" s="207">
        <v>43903</v>
      </c>
      <c r="O6977" s="361" t="s">
        <v>1537</v>
      </c>
    </row>
    <row r="6978" spans="1:15" ht="27.75" hidden="1" customHeight="1" x14ac:dyDescent="0.25">
      <c r="A6978" s="203" t="s">
        <v>210</v>
      </c>
      <c r="B6978" s="202" t="s">
        <v>549</v>
      </c>
      <c r="C6978" s="203" t="s">
        <v>2103</v>
      </c>
      <c r="D6978" s="202" t="s">
        <v>548</v>
      </c>
      <c r="E6978" s="202" t="s">
        <v>2104</v>
      </c>
      <c r="F6978" s="202" t="s">
        <v>475</v>
      </c>
      <c r="G6978" s="253">
        <v>472.1</v>
      </c>
      <c r="H6978" s="361" t="s">
        <v>1433</v>
      </c>
      <c r="I6978" s="359" t="s">
        <v>1407</v>
      </c>
      <c r="J6978" s="358">
        <v>0.6391</v>
      </c>
      <c r="K6978" s="359" t="s">
        <v>1113</v>
      </c>
      <c r="L6978" s="359" t="s">
        <v>1408</v>
      </c>
      <c r="M6978" s="368">
        <v>2006</v>
      </c>
      <c r="N6978" s="205">
        <v>40800</v>
      </c>
      <c r="O6978" s="203"/>
    </row>
    <row r="6979" spans="1:15" ht="27.75" hidden="1" customHeight="1" x14ac:dyDescent="0.25">
      <c r="A6979" s="203" t="s">
        <v>210</v>
      </c>
      <c r="B6979" s="202" t="s">
        <v>549</v>
      </c>
      <c r="C6979" s="203" t="s">
        <v>2103</v>
      </c>
      <c r="D6979" s="202" t="s">
        <v>548</v>
      </c>
      <c r="E6979" s="202" t="s">
        <v>2104</v>
      </c>
      <c r="F6979" s="202" t="s">
        <v>475</v>
      </c>
      <c r="G6979" s="253">
        <v>1.3</v>
      </c>
      <c r="H6979" s="361" t="s">
        <v>1414</v>
      </c>
      <c r="I6979" s="359" t="s">
        <v>1407</v>
      </c>
      <c r="J6979" s="358">
        <v>0.63890000000000002</v>
      </c>
      <c r="K6979" s="359" t="s">
        <v>1113</v>
      </c>
      <c r="L6979" s="359" t="s">
        <v>1392</v>
      </c>
      <c r="M6979" s="368">
        <v>2006</v>
      </c>
      <c r="N6979" s="205">
        <v>40800</v>
      </c>
      <c r="O6979" s="203"/>
    </row>
    <row r="6980" spans="1:15" ht="27.75" hidden="1" customHeight="1" x14ac:dyDescent="0.25">
      <c r="A6980" s="203" t="s">
        <v>210</v>
      </c>
      <c r="B6980" s="202" t="s">
        <v>549</v>
      </c>
      <c r="C6980" s="203" t="s">
        <v>1403</v>
      </c>
      <c r="D6980" s="202" t="s">
        <v>1404</v>
      </c>
      <c r="E6980" s="202" t="s">
        <v>1405</v>
      </c>
      <c r="F6980" s="202" t="s">
        <v>475</v>
      </c>
      <c r="G6980" s="253">
        <v>154</v>
      </c>
      <c r="H6980" s="361" t="s">
        <v>1406</v>
      </c>
      <c r="I6980" s="359" t="s">
        <v>1407</v>
      </c>
      <c r="J6980" s="359" t="s">
        <v>1380</v>
      </c>
      <c r="K6980" s="359" t="s">
        <v>22</v>
      </c>
      <c r="L6980" s="359" t="s">
        <v>1408</v>
      </c>
      <c r="M6980" s="368" t="s">
        <v>1407</v>
      </c>
      <c r="N6980" s="205">
        <v>42486</v>
      </c>
      <c r="O6980" s="203"/>
    </row>
    <row r="6981" spans="1:15" ht="27.75" hidden="1" customHeight="1" x14ac:dyDescent="0.25">
      <c r="A6981" s="203" t="s">
        <v>210</v>
      </c>
      <c r="B6981" s="202" t="s">
        <v>549</v>
      </c>
      <c r="C6981" s="203" t="s">
        <v>1461</v>
      </c>
      <c r="D6981" s="202" t="s">
        <v>1816</v>
      </c>
      <c r="E6981" s="202" t="s">
        <v>1428</v>
      </c>
      <c r="F6981" s="202" t="s">
        <v>475</v>
      </c>
      <c r="G6981" s="254">
        <v>4402547</v>
      </c>
      <c r="H6981" s="361" t="s">
        <v>1433</v>
      </c>
      <c r="I6981" s="359" t="s">
        <v>1407</v>
      </c>
      <c r="J6981" s="359" t="s">
        <v>1380</v>
      </c>
      <c r="K6981" s="359" t="s">
        <v>8</v>
      </c>
      <c r="L6981" s="359" t="s">
        <v>1408</v>
      </c>
      <c r="M6981" s="368" t="s">
        <v>1407</v>
      </c>
      <c r="N6981" s="205">
        <v>42530</v>
      </c>
      <c r="O6981" s="203"/>
    </row>
    <row r="6982" spans="1:15" ht="27.75" hidden="1" customHeight="1" x14ac:dyDescent="0.25">
      <c r="A6982" s="203" t="s">
        <v>210</v>
      </c>
      <c r="B6982" s="202" t="s">
        <v>549</v>
      </c>
      <c r="C6982" s="203" t="s">
        <v>1461</v>
      </c>
      <c r="D6982" s="202" t="s">
        <v>1816</v>
      </c>
      <c r="E6982" s="202" t="s">
        <v>1428</v>
      </c>
      <c r="F6982" s="202" t="s">
        <v>475</v>
      </c>
      <c r="G6982" s="254">
        <v>29156</v>
      </c>
      <c r="H6982" s="361" t="s">
        <v>1414</v>
      </c>
      <c r="I6982" s="359" t="s">
        <v>1407</v>
      </c>
      <c r="J6982" s="359" t="s">
        <v>1380</v>
      </c>
      <c r="K6982" s="359" t="s">
        <v>8</v>
      </c>
      <c r="L6982" s="359" t="s">
        <v>1392</v>
      </c>
      <c r="M6982" s="368" t="s">
        <v>1407</v>
      </c>
      <c r="N6982" s="205">
        <v>42530</v>
      </c>
      <c r="O6982" s="203"/>
    </row>
    <row r="6983" spans="1:15" ht="27.75" hidden="1" customHeight="1" x14ac:dyDescent="0.25">
      <c r="A6983" s="203" t="s">
        <v>210</v>
      </c>
      <c r="B6983" s="202" t="s">
        <v>549</v>
      </c>
      <c r="C6983" s="203" t="s">
        <v>1461</v>
      </c>
      <c r="D6983" s="202" t="s">
        <v>1821</v>
      </c>
      <c r="E6983" s="202" t="s">
        <v>1428</v>
      </c>
      <c r="F6983" s="202" t="s">
        <v>475</v>
      </c>
      <c r="G6983" s="254">
        <v>4402547</v>
      </c>
      <c r="H6983" s="361" t="s">
        <v>1433</v>
      </c>
      <c r="I6983" s="359" t="s">
        <v>1407</v>
      </c>
      <c r="J6983" s="359" t="s">
        <v>1380</v>
      </c>
      <c r="K6983" s="359" t="s">
        <v>8</v>
      </c>
      <c r="L6983" s="359" t="s">
        <v>1408</v>
      </c>
      <c r="M6983" s="368" t="s">
        <v>1407</v>
      </c>
      <c r="N6983" s="205">
        <v>42530</v>
      </c>
      <c r="O6983" s="203"/>
    </row>
    <row r="6984" spans="1:15" ht="27.75" hidden="1" customHeight="1" x14ac:dyDescent="0.25">
      <c r="A6984" s="203" t="s">
        <v>210</v>
      </c>
      <c r="B6984" s="202" t="s">
        <v>549</v>
      </c>
      <c r="C6984" s="203" t="s">
        <v>1461</v>
      </c>
      <c r="D6984" s="202" t="s">
        <v>1821</v>
      </c>
      <c r="E6984" s="202" t="s">
        <v>1428</v>
      </c>
      <c r="F6984" s="202" t="s">
        <v>475</v>
      </c>
      <c r="G6984" s="254">
        <v>29156</v>
      </c>
      <c r="H6984" s="361" t="s">
        <v>1414</v>
      </c>
      <c r="I6984" s="359" t="s">
        <v>1407</v>
      </c>
      <c r="J6984" s="359" t="s">
        <v>1380</v>
      </c>
      <c r="K6984" s="359" t="s">
        <v>8</v>
      </c>
      <c r="L6984" s="359" t="s">
        <v>1392</v>
      </c>
      <c r="M6984" s="368" t="s">
        <v>1407</v>
      </c>
      <c r="N6984" s="205">
        <v>42530</v>
      </c>
      <c r="O6984" s="203"/>
    </row>
    <row r="6985" spans="1:15" ht="27.75" hidden="1" customHeight="1" x14ac:dyDescent="0.25">
      <c r="A6985" s="129" t="s">
        <v>210</v>
      </c>
      <c r="B6985" s="269" t="s">
        <v>549</v>
      </c>
      <c r="C6985" s="226" t="s">
        <v>2568</v>
      </c>
      <c r="D6985" s="269" t="s">
        <v>641</v>
      </c>
      <c r="E6985" s="372" t="s">
        <v>1557</v>
      </c>
      <c r="F6985" s="269" t="s">
        <v>475</v>
      </c>
      <c r="G6985" s="373">
        <v>119.2</v>
      </c>
      <c r="H6985" s="225" t="s">
        <v>488</v>
      </c>
      <c r="I6985" s="269" t="s">
        <v>1379</v>
      </c>
      <c r="J6985" s="374">
        <v>0</v>
      </c>
      <c r="K6985" s="269" t="s">
        <v>22</v>
      </c>
      <c r="L6985" s="269" t="s">
        <v>1392</v>
      </c>
      <c r="M6985" s="369">
        <v>2010</v>
      </c>
      <c r="N6985" s="375">
        <v>43873</v>
      </c>
      <c r="O6985" s="226" t="s">
        <v>2569</v>
      </c>
    </row>
    <row r="6986" spans="1:15" ht="27.75" hidden="1" customHeight="1" x14ac:dyDescent="0.25">
      <c r="A6986" s="129" t="s">
        <v>210</v>
      </c>
      <c r="B6986" s="269" t="s">
        <v>549</v>
      </c>
      <c r="C6986" s="226" t="s">
        <v>2568</v>
      </c>
      <c r="D6986" s="269" t="s">
        <v>641</v>
      </c>
      <c r="E6986" s="372" t="s">
        <v>1557</v>
      </c>
      <c r="F6986" s="269" t="s">
        <v>475</v>
      </c>
      <c r="G6986" s="373">
        <v>44.21</v>
      </c>
      <c r="H6986" s="225" t="s">
        <v>488</v>
      </c>
      <c r="I6986" s="269" t="s">
        <v>1382</v>
      </c>
      <c r="J6986" s="374">
        <v>0</v>
      </c>
      <c r="K6986" s="269" t="s">
        <v>22</v>
      </c>
      <c r="L6986" s="269" t="s">
        <v>1392</v>
      </c>
      <c r="M6986" s="369">
        <v>2010</v>
      </c>
      <c r="N6986" s="375">
        <v>43873</v>
      </c>
      <c r="O6986" s="226" t="s">
        <v>2569</v>
      </c>
    </row>
    <row r="6987" spans="1:15" ht="27.75" hidden="1" customHeight="1" x14ac:dyDescent="0.25">
      <c r="A6987" s="129" t="s">
        <v>210</v>
      </c>
      <c r="B6987" s="269" t="s">
        <v>549</v>
      </c>
      <c r="C6987" s="226" t="s">
        <v>2568</v>
      </c>
      <c r="D6987" s="269" t="s">
        <v>641</v>
      </c>
      <c r="E6987" s="372" t="s">
        <v>1557</v>
      </c>
      <c r="F6987" s="269" t="s">
        <v>475</v>
      </c>
      <c r="G6987" s="373">
        <v>17.829999999999998</v>
      </c>
      <c r="H6987" s="225" t="s">
        <v>488</v>
      </c>
      <c r="I6987" s="269" t="s">
        <v>1383</v>
      </c>
      <c r="J6987" s="374">
        <v>0</v>
      </c>
      <c r="K6987" s="269" t="s">
        <v>22</v>
      </c>
      <c r="L6987" s="269" t="s">
        <v>1392</v>
      </c>
      <c r="M6987" s="369">
        <v>2010</v>
      </c>
      <c r="N6987" s="375">
        <v>43873</v>
      </c>
      <c r="O6987" s="226" t="s">
        <v>2569</v>
      </c>
    </row>
    <row r="6988" spans="1:15" ht="27.75" hidden="1" customHeight="1" x14ac:dyDescent="0.25">
      <c r="A6988" s="129" t="s">
        <v>210</v>
      </c>
      <c r="B6988" s="269" t="s">
        <v>549</v>
      </c>
      <c r="C6988" s="226" t="s">
        <v>2568</v>
      </c>
      <c r="D6988" s="269" t="s">
        <v>641</v>
      </c>
      <c r="E6988" s="372" t="s">
        <v>1557</v>
      </c>
      <c r="F6988" s="269" t="s">
        <v>475</v>
      </c>
      <c r="G6988" s="373">
        <v>8.1199999999999992</v>
      </c>
      <c r="H6988" s="225" t="s">
        <v>488</v>
      </c>
      <c r="I6988" s="372" t="s">
        <v>1384</v>
      </c>
      <c r="J6988" s="374">
        <v>0</v>
      </c>
      <c r="K6988" s="269" t="s">
        <v>22</v>
      </c>
      <c r="L6988" s="269" t="s">
        <v>1392</v>
      </c>
      <c r="M6988" s="369">
        <v>2010</v>
      </c>
      <c r="N6988" s="375">
        <v>43873</v>
      </c>
      <c r="O6988" s="226" t="s">
        <v>2569</v>
      </c>
    </row>
    <row r="6989" spans="1:15" ht="27.75" hidden="1" customHeight="1" x14ac:dyDescent="0.25">
      <c r="A6989" s="129" t="s">
        <v>210</v>
      </c>
      <c r="B6989" s="269" t="s">
        <v>549</v>
      </c>
      <c r="C6989" s="226" t="s">
        <v>2568</v>
      </c>
      <c r="D6989" s="269" t="s">
        <v>641</v>
      </c>
      <c r="E6989" s="372" t="s">
        <v>1557</v>
      </c>
      <c r="F6989" s="269" t="s">
        <v>475</v>
      </c>
      <c r="G6989" s="373">
        <v>3.9</v>
      </c>
      <c r="H6989" s="225" t="s">
        <v>488</v>
      </c>
      <c r="I6989" s="372" t="s">
        <v>1385</v>
      </c>
      <c r="J6989" s="374">
        <v>0</v>
      </c>
      <c r="K6989" s="269" t="s">
        <v>22</v>
      </c>
      <c r="L6989" s="269" t="s">
        <v>1392</v>
      </c>
      <c r="M6989" s="369">
        <v>2010</v>
      </c>
      <c r="N6989" s="375">
        <v>43873</v>
      </c>
      <c r="O6989" s="226" t="s">
        <v>2569</v>
      </c>
    </row>
    <row r="6990" spans="1:15" ht="27.75" hidden="1" customHeight="1" x14ac:dyDescent="0.25">
      <c r="A6990" s="129" t="s">
        <v>210</v>
      </c>
      <c r="B6990" s="269" t="s">
        <v>549</v>
      </c>
      <c r="C6990" s="226" t="s">
        <v>2568</v>
      </c>
      <c r="D6990" s="269" t="s">
        <v>643</v>
      </c>
      <c r="E6990" s="372" t="s">
        <v>1557</v>
      </c>
      <c r="F6990" s="269" t="s">
        <v>475</v>
      </c>
      <c r="G6990" s="373">
        <v>45.77</v>
      </c>
      <c r="H6990" s="225" t="s">
        <v>488</v>
      </c>
      <c r="I6990" s="372" t="s">
        <v>1379</v>
      </c>
      <c r="J6990" s="374">
        <v>0</v>
      </c>
      <c r="K6990" s="269" t="s">
        <v>22</v>
      </c>
      <c r="L6990" s="269" t="s">
        <v>1392</v>
      </c>
      <c r="M6990" s="369">
        <v>2010</v>
      </c>
      <c r="N6990" s="375">
        <v>43873</v>
      </c>
      <c r="O6990" s="226" t="s">
        <v>2569</v>
      </c>
    </row>
    <row r="6991" spans="1:15" ht="27.75" hidden="1" customHeight="1" x14ac:dyDescent="0.25">
      <c r="A6991" s="129" t="s">
        <v>210</v>
      </c>
      <c r="B6991" s="269" t="s">
        <v>549</v>
      </c>
      <c r="C6991" s="226" t="s">
        <v>2568</v>
      </c>
      <c r="D6991" s="269" t="s">
        <v>643</v>
      </c>
      <c r="E6991" s="372" t="s">
        <v>1557</v>
      </c>
      <c r="F6991" s="269" t="s">
        <v>475</v>
      </c>
      <c r="G6991" s="373">
        <v>16.98</v>
      </c>
      <c r="H6991" s="225" t="s">
        <v>488</v>
      </c>
      <c r="I6991" s="372" t="s">
        <v>1382</v>
      </c>
      <c r="J6991" s="374">
        <v>0</v>
      </c>
      <c r="K6991" s="269" t="s">
        <v>22</v>
      </c>
      <c r="L6991" s="269" t="s">
        <v>1392</v>
      </c>
      <c r="M6991" s="369">
        <v>2010</v>
      </c>
      <c r="N6991" s="375">
        <v>43873</v>
      </c>
      <c r="O6991" s="226" t="s">
        <v>2569</v>
      </c>
    </row>
    <row r="6992" spans="1:15" ht="27.75" hidden="1" customHeight="1" x14ac:dyDescent="0.25">
      <c r="A6992" s="129" t="s">
        <v>210</v>
      </c>
      <c r="B6992" s="269" t="s">
        <v>549</v>
      </c>
      <c r="C6992" s="226" t="s">
        <v>2568</v>
      </c>
      <c r="D6992" s="269" t="s">
        <v>643</v>
      </c>
      <c r="E6992" s="372" t="s">
        <v>1557</v>
      </c>
      <c r="F6992" s="269" t="s">
        <v>475</v>
      </c>
      <c r="G6992" s="373">
        <v>6.85</v>
      </c>
      <c r="H6992" s="225" t="s">
        <v>488</v>
      </c>
      <c r="I6992" s="372" t="s">
        <v>1383</v>
      </c>
      <c r="J6992" s="374">
        <v>0</v>
      </c>
      <c r="K6992" s="269" t="s">
        <v>22</v>
      </c>
      <c r="L6992" s="269" t="s">
        <v>1392</v>
      </c>
      <c r="M6992" s="369">
        <v>2010</v>
      </c>
      <c r="N6992" s="375">
        <v>43873</v>
      </c>
      <c r="O6992" s="226" t="s">
        <v>2569</v>
      </c>
    </row>
    <row r="6993" spans="1:15" ht="27.75" hidden="1" customHeight="1" x14ac:dyDescent="0.25">
      <c r="A6993" s="129" t="s">
        <v>210</v>
      </c>
      <c r="B6993" s="269" t="s">
        <v>549</v>
      </c>
      <c r="C6993" s="226" t="s">
        <v>2568</v>
      </c>
      <c r="D6993" s="269" t="s">
        <v>643</v>
      </c>
      <c r="E6993" s="372" t="s">
        <v>1557</v>
      </c>
      <c r="F6993" s="269" t="s">
        <v>475</v>
      </c>
      <c r="G6993" s="373">
        <v>3.12</v>
      </c>
      <c r="H6993" s="225" t="s">
        <v>488</v>
      </c>
      <c r="I6993" s="372" t="s">
        <v>1384</v>
      </c>
      <c r="J6993" s="374">
        <v>0</v>
      </c>
      <c r="K6993" s="269" t="s">
        <v>22</v>
      </c>
      <c r="L6993" s="269" t="s">
        <v>1392</v>
      </c>
      <c r="M6993" s="369">
        <v>2010</v>
      </c>
      <c r="N6993" s="375">
        <v>43873</v>
      </c>
      <c r="O6993" s="226" t="s">
        <v>2569</v>
      </c>
    </row>
    <row r="6994" spans="1:15" ht="27.75" hidden="1" customHeight="1" x14ac:dyDescent="0.25">
      <c r="A6994" s="129" t="s">
        <v>210</v>
      </c>
      <c r="B6994" s="269" t="s">
        <v>549</v>
      </c>
      <c r="C6994" s="226" t="s">
        <v>2568</v>
      </c>
      <c r="D6994" s="269" t="s">
        <v>643</v>
      </c>
      <c r="E6994" s="372" t="s">
        <v>1557</v>
      </c>
      <c r="F6994" s="269" t="s">
        <v>475</v>
      </c>
      <c r="G6994" s="373">
        <v>1.5</v>
      </c>
      <c r="H6994" s="225" t="s">
        <v>488</v>
      </c>
      <c r="I6994" s="372" t="s">
        <v>1385</v>
      </c>
      <c r="J6994" s="374">
        <v>0</v>
      </c>
      <c r="K6994" s="269" t="s">
        <v>22</v>
      </c>
      <c r="L6994" s="269" t="s">
        <v>1392</v>
      </c>
      <c r="M6994" s="369">
        <v>2010</v>
      </c>
      <c r="N6994" s="375">
        <v>43873</v>
      </c>
      <c r="O6994" s="226" t="s">
        <v>2569</v>
      </c>
    </row>
    <row r="6995" spans="1:15" ht="27.75" hidden="1" customHeight="1" x14ac:dyDescent="0.25">
      <c r="A6995" s="129" t="s">
        <v>210</v>
      </c>
      <c r="B6995" s="269" t="s">
        <v>549</v>
      </c>
      <c r="C6995" s="226" t="s">
        <v>2568</v>
      </c>
      <c r="D6995" s="269" t="s">
        <v>1634</v>
      </c>
      <c r="E6995" s="372" t="s">
        <v>1557</v>
      </c>
      <c r="F6995" s="269" t="s">
        <v>475</v>
      </c>
      <c r="G6995" s="373">
        <v>30.27</v>
      </c>
      <c r="H6995" s="225" t="s">
        <v>488</v>
      </c>
      <c r="I6995" s="269" t="s">
        <v>1379</v>
      </c>
      <c r="J6995" s="374">
        <v>0</v>
      </c>
      <c r="K6995" s="269" t="s">
        <v>22</v>
      </c>
      <c r="L6995" s="269" t="s">
        <v>1392</v>
      </c>
      <c r="M6995" s="369">
        <v>2010</v>
      </c>
      <c r="N6995" s="375">
        <v>43873</v>
      </c>
      <c r="O6995" s="226" t="s">
        <v>2569</v>
      </c>
    </row>
    <row r="6996" spans="1:15" ht="27.75" hidden="1" customHeight="1" x14ac:dyDescent="0.25">
      <c r="A6996" s="129" t="s">
        <v>210</v>
      </c>
      <c r="B6996" s="269" t="s">
        <v>549</v>
      </c>
      <c r="C6996" s="226" t="s">
        <v>2568</v>
      </c>
      <c r="D6996" s="269" t="s">
        <v>1634</v>
      </c>
      <c r="E6996" s="372" t="s">
        <v>1557</v>
      </c>
      <c r="F6996" s="269" t="s">
        <v>475</v>
      </c>
      <c r="G6996" s="373">
        <v>11.23</v>
      </c>
      <c r="H6996" s="225" t="s">
        <v>488</v>
      </c>
      <c r="I6996" s="269" t="s">
        <v>1382</v>
      </c>
      <c r="J6996" s="374">
        <v>0</v>
      </c>
      <c r="K6996" s="269" t="s">
        <v>22</v>
      </c>
      <c r="L6996" s="269" t="s">
        <v>1392</v>
      </c>
      <c r="M6996" s="369">
        <v>2010</v>
      </c>
      <c r="N6996" s="375">
        <v>43873</v>
      </c>
      <c r="O6996" s="226" t="s">
        <v>2569</v>
      </c>
    </row>
    <row r="6997" spans="1:15" ht="27.75" hidden="1" customHeight="1" x14ac:dyDescent="0.25">
      <c r="A6997" s="129" t="s">
        <v>210</v>
      </c>
      <c r="B6997" s="269" t="s">
        <v>549</v>
      </c>
      <c r="C6997" s="226" t="s">
        <v>2568</v>
      </c>
      <c r="D6997" s="269" t="s">
        <v>1634</v>
      </c>
      <c r="E6997" s="372" t="s">
        <v>1557</v>
      </c>
      <c r="F6997" s="269" t="s">
        <v>475</v>
      </c>
      <c r="G6997" s="373">
        <v>4.53</v>
      </c>
      <c r="H6997" s="225" t="s">
        <v>488</v>
      </c>
      <c r="I6997" s="269" t="s">
        <v>1383</v>
      </c>
      <c r="J6997" s="374">
        <v>0</v>
      </c>
      <c r="K6997" s="269" t="s">
        <v>22</v>
      </c>
      <c r="L6997" s="269" t="s">
        <v>1392</v>
      </c>
      <c r="M6997" s="369">
        <v>2010</v>
      </c>
      <c r="N6997" s="375">
        <v>43873</v>
      </c>
      <c r="O6997" s="226" t="s">
        <v>2569</v>
      </c>
    </row>
    <row r="6998" spans="1:15" ht="27.75" hidden="1" customHeight="1" x14ac:dyDescent="0.25">
      <c r="A6998" s="129" t="s">
        <v>210</v>
      </c>
      <c r="B6998" s="269" t="s">
        <v>549</v>
      </c>
      <c r="C6998" s="226" t="s">
        <v>2568</v>
      </c>
      <c r="D6998" s="269" t="s">
        <v>1634</v>
      </c>
      <c r="E6998" s="372" t="s">
        <v>1557</v>
      </c>
      <c r="F6998" s="269" t="s">
        <v>475</v>
      </c>
      <c r="G6998" s="373">
        <v>2.06</v>
      </c>
      <c r="H6998" s="225" t="s">
        <v>488</v>
      </c>
      <c r="I6998" s="372" t="s">
        <v>1384</v>
      </c>
      <c r="J6998" s="374">
        <v>0</v>
      </c>
      <c r="K6998" s="269" t="s">
        <v>22</v>
      </c>
      <c r="L6998" s="269" t="s">
        <v>1392</v>
      </c>
      <c r="M6998" s="369">
        <v>2010</v>
      </c>
      <c r="N6998" s="375">
        <v>43873</v>
      </c>
      <c r="O6998" s="226" t="s">
        <v>2569</v>
      </c>
    </row>
    <row r="6999" spans="1:15" ht="27.75" hidden="1" customHeight="1" x14ac:dyDescent="0.25">
      <c r="A6999" s="129" t="s">
        <v>210</v>
      </c>
      <c r="B6999" s="269" t="s">
        <v>549</v>
      </c>
      <c r="C6999" s="226" t="s">
        <v>2568</v>
      </c>
      <c r="D6999" s="269" t="s">
        <v>1634</v>
      </c>
      <c r="E6999" s="372" t="s">
        <v>1557</v>
      </c>
      <c r="F6999" s="269" t="s">
        <v>475</v>
      </c>
      <c r="G6999" s="373">
        <v>0.99</v>
      </c>
      <c r="H6999" s="225" t="s">
        <v>488</v>
      </c>
      <c r="I6999" s="372" t="s">
        <v>1385</v>
      </c>
      <c r="J6999" s="374">
        <v>0</v>
      </c>
      <c r="K6999" s="269" t="s">
        <v>22</v>
      </c>
      <c r="L6999" s="269" t="s">
        <v>1392</v>
      </c>
      <c r="M6999" s="369">
        <v>2010</v>
      </c>
      <c r="N6999" s="375">
        <v>43873</v>
      </c>
      <c r="O6999" s="226" t="s">
        <v>2569</v>
      </c>
    </row>
    <row r="7000" spans="1:15" ht="27.75" hidden="1" customHeight="1" x14ac:dyDescent="0.25">
      <c r="A7000" s="203" t="s">
        <v>2261</v>
      </c>
      <c r="B7000" s="202" t="s">
        <v>2459</v>
      </c>
      <c r="C7000" s="203" t="s">
        <v>1403</v>
      </c>
      <c r="D7000" s="202" t="s">
        <v>1404</v>
      </c>
      <c r="E7000" s="202" t="s">
        <v>1405</v>
      </c>
      <c r="F7000" s="202" t="s">
        <v>475</v>
      </c>
      <c r="G7000" s="253">
        <v>154</v>
      </c>
      <c r="H7000" s="361" t="s">
        <v>1406</v>
      </c>
      <c r="I7000" s="359" t="s">
        <v>1407</v>
      </c>
      <c r="J7000" s="359" t="s">
        <v>1380</v>
      </c>
      <c r="K7000" s="359" t="s">
        <v>22</v>
      </c>
      <c r="L7000" s="359" t="s">
        <v>1408</v>
      </c>
      <c r="M7000" s="368" t="s">
        <v>1407</v>
      </c>
      <c r="N7000" s="205">
        <v>42486</v>
      </c>
      <c r="O7000" s="203"/>
    </row>
    <row r="7001" spans="1:15" ht="27.75" hidden="1" customHeight="1" x14ac:dyDescent="0.25">
      <c r="A7001" s="203" t="s">
        <v>2261</v>
      </c>
      <c r="B7001" s="202" t="s">
        <v>2459</v>
      </c>
      <c r="C7001" s="203" t="s">
        <v>1461</v>
      </c>
      <c r="D7001" s="202" t="s">
        <v>1658</v>
      </c>
      <c r="E7001" s="202" t="s">
        <v>1659</v>
      </c>
      <c r="F7001" s="202" t="s">
        <v>475</v>
      </c>
      <c r="G7001" s="254">
        <v>28679140</v>
      </c>
      <c r="H7001" s="361" t="s">
        <v>1433</v>
      </c>
      <c r="I7001" s="359" t="s">
        <v>1407</v>
      </c>
      <c r="J7001" s="359" t="s">
        <v>1380</v>
      </c>
      <c r="K7001" s="359" t="s">
        <v>8</v>
      </c>
      <c r="L7001" s="359" t="s">
        <v>1408</v>
      </c>
      <c r="M7001" s="368" t="s">
        <v>1407</v>
      </c>
      <c r="N7001" s="205">
        <v>42530</v>
      </c>
      <c r="O7001" s="203"/>
    </row>
    <row r="7002" spans="1:15" ht="27.75" hidden="1" customHeight="1" x14ac:dyDescent="0.25">
      <c r="A7002" s="203" t="s">
        <v>2261</v>
      </c>
      <c r="B7002" s="202" t="s">
        <v>2459</v>
      </c>
      <c r="C7002" s="203" t="s">
        <v>1461</v>
      </c>
      <c r="D7002" s="202" t="s">
        <v>1658</v>
      </c>
      <c r="E7002" s="202" t="s">
        <v>1659</v>
      </c>
      <c r="F7002" s="202" t="s">
        <v>475</v>
      </c>
      <c r="G7002" s="254">
        <v>189928</v>
      </c>
      <c r="H7002" s="361" t="s">
        <v>1414</v>
      </c>
      <c r="I7002" s="359" t="s">
        <v>1407</v>
      </c>
      <c r="J7002" s="359" t="s">
        <v>1380</v>
      </c>
      <c r="K7002" s="359" t="s">
        <v>8</v>
      </c>
      <c r="L7002" s="359" t="s">
        <v>1392</v>
      </c>
      <c r="M7002" s="368" t="s">
        <v>1407</v>
      </c>
      <c r="N7002" s="205">
        <v>42530</v>
      </c>
      <c r="O7002" s="203"/>
    </row>
    <row r="7003" spans="1:15" ht="27.75" hidden="1" customHeight="1" x14ac:dyDescent="0.25">
      <c r="A7003" s="203" t="s">
        <v>2261</v>
      </c>
      <c r="B7003" s="202" t="s">
        <v>2459</v>
      </c>
      <c r="C7003" s="203" t="s">
        <v>1660</v>
      </c>
      <c r="D7003" s="202" t="s">
        <v>1936</v>
      </c>
      <c r="E7003" s="202" t="s">
        <v>1937</v>
      </c>
      <c r="F7003" s="202" t="s">
        <v>505</v>
      </c>
      <c r="G7003" s="253">
        <v>1.98</v>
      </c>
      <c r="H7003" s="361" t="s">
        <v>1433</v>
      </c>
      <c r="I7003" s="359" t="s">
        <v>1407</v>
      </c>
      <c r="J7003" s="358">
        <v>0.95350000000000001</v>
      </c>
      <c r="K7003" s="359" t="s">
        <v>1113</v>
      </c>
      <c r="L7003" s="359" t="s">
        <v>1408</v>
      </c>
      <c r="M7003" s="368">
        <v>2008</v>
      </c>
      <c r="N7003" s="207" t="s">
        <v>1663</v>
      </c>
      <c r="O7003" s="203"/>
    </row>
    <row r="7004" spans="1:15" ht="27.75" hidden="1" customHeight="1" x14ac:dyDescent="0.25">
      <c r="A7004" s="203" t="s">
        <v>2261</v>
      </c>
      <c r="B7004" s="202" t="s">
        <v>2459</v>
      </c>
      <c r="C7004" s="203" t="s">
        <v>1660</v>
      </c>
      <c r="D7004" s="202" t="s">
        <v>1936</v>
      </c>
      <c r="E7004" s="202" t="s">
        <v>1937</v>
      </c>
      <c r="F7004" s="202" t="s">
        <v>505</v>
      </c>
      <c r="G7004" s="253">
        <v>5.4200000000000003E-3</v>
      </c>
      <c r="H7004" s="361" t="s">
        <v>1414</v>
      </c>
      <c r="I7004" s="359" t="s">
        <v>1407</v>
      </c>
      <c r="J7004" s="358">
        <v>0.95409999999999995</v>
      </c>
      <c r="K7004" s="359" t="s">
        <v>1113</v>
      </c>
      <c r="L7004" s="359" t="s">
        <v>1392</v>
      </c>
      <c r="M7004" s="368">
        <v>2008</v>
      </c>
      <c r="N7004" s="207" t="s">
        <v>1663</v>
      </c>
      <c r="O7004" s="203"/>
    </row>
    <row r="7005" spans="1:15" ht="27.75" hidden="1" customHeight="1" x14ac:dyDescent="0.25">
      <c r="A7005" s="213" t="s">
        <v>2262</v>
      </c>
      <c r="B7005" s="202" t="s">
        <v>2460</v>
      </c>
      <c r="C7005" s="203" t="s">
        <v>1403</v>
      </c>
      <c r="D7005" s="202" t="s">
        <v>1404</v>
      </c>
      <c r="E7005" s="202" t="s">
        <v>1405</v>
      </c>
      <c r="F7005" s="202" t="s">
        <v>475</v>
      </c>
      <c r="G7005" s="253">
        <v>154</v>
      </c>
      <c r="H7005" s="361" t="s">
        <v>1406</v>
      </c>
      <c r="I7005" s="359" t="s">
        <v>1407</v>
      </c>
      <c r="J7005" s="208">
        <v>0</v>
      </c>
      <c r="K7005" s="359" t="s">
        <v>22</v>
      </c>
      <c r="L7005" s="359" t="s">
        <v>1408</v>
      </c>
      <c r="M7005" s="368" t="s">
        <v>1407</v>
      </c>
      <c r="N7005" s="205">
        <v>42486</v>
      </c>
      <c r="O7005" s="203"/>
    </row>
    <row r="7006" spans="1:15" ht="27.75" hidden="1" customHeight="1" x14ac:dyDescent="0.25">
      <c r="A7006" s="203" t="s">
        <v>2262</v>
      </c>
      <c r="B7006" s="202" t="s">
        <v>2460</v>
      </c>
      <c r="C7006" s="203" t="s">
        <v>1397</v>
      </c>
      <c r="D7006" s="202" t="s">
        <v>2038</v>
      </c>
      <c r="E7006" s="202" t="s">
        <v>2039</v>
      </c>
      <c r="F7006" s="202" t="s">
        <v>475</v>
      </c>
      <c r="G7006" s="253">
        <v>9.4600000000000009</v>
      </c>
      <c r="H7006" s="361" t="s">
        <v>1400</v>
      </c>
      <c r="I7006" s="359" t="s">
        <v>1379</v>
      </c>
      <c r="J7006" s="358">
        <v>0.56999999999999995</v>
      </c>
      <c r="K7006" s="359" t="s">
        <v>1391</v>
      </c>
      <c r="L7006" s="359" t="s">
        <v>1392</v>
      </c>
      <c r="M7006" s="368">
        <v>2010</v>
      </c>
      <c r="N7006" s="207" t="s">
        <v>1401</v>
      </c>
      <c r="O7006" s="203"/>
    </row>
    <row r="7007" spans="1:15" ht="27.75" hidden="1" customHeight="1" x14ac:dyDescent="0.25">
      <c r="A7007" s="203" t="s">
        <v>2262</v>
      </c>
      <c r="B7007" s="202" t="s">
        <v>2460</v>
      </c>
      <c r="C7007" s="203" t="s">
        <v>1397</v>
      </c>
      <c r="D7007" s="202" t="s">
        <v>2038</v>
      </c>
      <c r="E7007" s="202" t="s">
        <v>2039</v>
      </c>
      <c r="F7007" s="202" t="s">
        <v>475</v>
      </c>
      <c r="G7007" s="253">
        <v>4.59</v>
      </c>
      <c r="H7007" s="361" t="s">
        <v>1400</v>
      </c>
      <c r="I7007" s="359" t="s">
        <v>1382</v>
      </c>
      <c r="J7007" s="358">
        <v>0.56000000000000005</v>
      </c>
      <c r="K7007" s="359" t="s">
        <v>1391</v>
      </c>
      <c r="L7007" s="359" t="s">
        <v>1392</v>
      </c>
      <c r="M7007" s="368">
        <v>2010</v>
      </c>
      <c r="N7007" s="207" t="s">
        <v>1401</v>
      </c>
      <c r="O7007" s="203"/>
    </row>
    <row r="7008" spans="1:15" ht="27.75" hidden="1" customHeight="1" x14ac:dyDescent="0.25">
      <c r="A7008" s="203" t="s">
        <v>2262</v>
      </c>
      <c r="B7008" s="202" t="s">
        <v>2460</v>
      </c>
      <c r="C7008" s="203" t="s">
        <v>1397</v>
      </c>
      <c r="D7008" s="202" t="s">
        <v>2038</v>
      </c>
      <c r="E7008" s="202" t="s">
        <v>2039</v>
      </c>
      <c r="F7008" s="202" t="s">
        <v>475</v>
      </c>
      <c r="G7008" s="253">
        <v>2.12</v>
      </c>
      <c r="H7008" s="361" t="s">
        <v>1400</v>
      </c>
      <c r="I7008" s="359" t="s">
        <v>1383</v>
      </c>
      <c r="J7008" s="358">
        <v>0</v>
      </c>
      <c r="K7008" s="359" t="s">
        <v>1391</v>
      </c>
      <c r="L7008" s="359" t="s">
        <v>1392</v>
      </c>
      <c r="M7008" s="368">
        <v>2010</v>
      </c>
      <c r="N7008" s="207" t="s">
        <v>1401</v>
      </c>
      <c r="O7008" s="203"/>
    </row>
    <row r="7009" spans="1:15" ht="27.75" hidden="1" customHeight="1" x14ac:dyDescent="0.25">
      <c r="A7009" s="203" t="s">
        <v>2262</v>
      </c>
      <c r="B7009" s="202" t="s">
        <v>2460</v>
      </c>
      <c r="C7009" s="203" t="s">
        <v>1397</v>
      </c>
      <c r="D7009" s="202" t="s">
        <v>2038</v>
      </c>
      <c r="E7009" s="202" t="s">
        <v>2039</v>
      </c>
      <c r="F7009" s="202" t="s">
        <v>475</v>
      </c>
      <c r="G7009" s="253">
        <v>1.4</v>
      </c>
      <c r="H7009" s="361" t="s">
        <v>1400</v>
      </c>
      <c r="I7009" s="359" t="s">
        <v>1384</v>
      </c>
      <c r="J7009" s="358">
        <v>0</v>
      </c>
      <c r="K7009" s="359" t="s">
        <v>1391</v>
      </c>
      <c r="L7009" s="359" t="s">
        <v>1392</v>
      </c>
      <c r="M7009" s="368">
        <v>2010</v>
      </c>
      <c r="N7009" s="207" t="s">
        <v>1401</v>
      </c>
      <c r="O7009" s="203"/>
    </row>
    <row r="7010" spans="1:15" ht="27.75" hidden="1" customHeight="1" x14ac:dyDescent="0.25">
      <c r="A7010" s="203" t="s">
        <v>2262</v>
      </c>
      <c r="B7010" s="202" t="s">
        <v>2460</v>
      </c>
      <c r="C7010" s="203" t="s">
        <v>1397</v>
      </c>
      <c r="D7010" s="202" t="s">
        <v>2038</v>
      </c>
      <c r="E7010" s="202" t="s">
        <v>2039</v>
      </c>
      <c r="F7010" s="202" t="s">
        <v>475</v>
      </c>
      <c r="G7010" s="253">
        <v>0.58199999999999996</v>
      </c>
      <c r="H7010" s="361" t="s">
        <v>1400</v>
      </c>
      <c r="I7010" s="359" t="s">
        <v>1385</v>
      </c>
      <c r="J7010" s="359" t="s">
        <v>1402</v>
      </c>
      <c r="K7010" s="359" t="s">
        <v>1391</v>
      </c>
      <c r="L7010" s="359" t="s">
        <v>1392</v>
      </c>
      <c r="M7010" s="368">
        <v>2010</v>
      </c>
      <c r="N7010" s="207" t="s">
        <v>1401</v>
      </c>
      <c r="O7010" s="203"/>
    </row>
    <row r="7011" spans="1:15" ht="27.75" hidden="1" customHeight="1" x14ac:dyDescent="0.25">
      <c r="A7011" s="203" t="s">
        <v>2262</v>
      </c>
      <c r="B7011" s="202" t="s">
        <v>2460</v>
      </c>
      <c r="C7011" s="203" t="s">
        <v>1397</v>
      </c>
      <c r="D7011" s="202" t="s">
        <v>2236</v>
      </c>
      <c r="E7011" s="202" t="s">
        <v>2237</v>
      </c>
      <c r="F7011" s="202" t="s">
        <v>475</v>
      </c>
      <c r="G7011" s="253">
        <v>4.55</v>
      </c>
      <c r="H7011" s="361" t="s">
        <v>1400</v>
      </c>
      <c r="I7011" s="359" t="s">
        <v>1379</v>
      </c>
      <c r="J7011" s="359" t="s">
        <v>1402</v>
      </c>
      <c r="K7011" s="359" t="s">
        <v>1391</v>
      </c>
      <c r="L7011" s="359" t="s">
        <v>1392</v>
      </c>
      <c r="M7011" s="368">
        <v>2010</v>
      </c>
      <c r="N7011" s="207" t="s">
        <v>1401</v>
      </c>
      <c r="O7011" s="203"/>
    </row>
    <row r="7012" spans="1:15" ht="27.75" hidden="1" customHeight="1" x14ac:dyDescent="0.25">
      <c r="A7012" s="203" t="s">
        <v>2262</v>
      </c>
      <c r="B7012" s="202" t="s">
        <v>2460</v>
      </c>
      <c r="C7012" s="203" t="s">
        <v>1397</v>
      </c>
      <c r="D7012" s="202" t="s">
        <v>2236</v>
      </c>
      <c r="E7012" s="202" t="s">
        <v>2237</v>
      </c>
      <c r="F7012" s="202" t="s">
        <v>475</v>
      </c>
      <c r="G7012" s="253">
        <v>1.9</v>
      </c>
      <c r="H7012" s="361" t="s">
        <v>1400</v>
      </c>
      <c r="I7012" s="359" t="s">
        <v>1382</v>
      </c>
      <c r="J7012" s="358">
        <v>0.44</v>
      </c>
      <c r="K7012" s="359" t="s">
        <v>1391</v>
      </c>
      <c r="L7012" s="359" t="s">
        <v>1392</v>
      </c>
      <c r="M7012" s="368">
        <v>2010</v>
      </c>
      <c r="N7012" s="207" t="s">
        <v>1401</v>
      </c>
      <c r="O7012" s="203"/>
    </row>
    <row r="7013" spans="1:15" ht="27.75" hidden="1" customHeight="1" x14ac:dyDescent="0.25">
      <c r="A7013" s="203" t="s">
        <v>2262</v>
      </c>
      <c r="B7013" s="202" t="s">
        <v>2460</v>
      </c>
      <c r="C7013" s="203" t="s">
        <v>1397</v>
      </c>
      <c r="D7013" s="202" t="s">
        <v>2236</v>
      </c>
      <c r="E7013" s="202" t="s">
        <v>2237</v>
      </c>
      <c r="F7013" s="202" t="s">
        <v>475</v>
      </c>
      <c r="G7013" s="253">
        <v>1.02</v>
      </c>
      <c r="H7013" s="361" t="s">
        <v>1400</v>
      </c>
      <c r="I7013" s="359" t="s">
        <v>1383</v>
      </c>
      <c r="J7013" s="358">
        <v>0.71</v>
      </c>
      <c r="K7013" s="359" t="s">
        <v>1391</v>
      </c>
      <c r="L7013" s="359" t="s">
        <v>1392</v>
      </c>
      <c r="M7013" s="368">
        <v>2010</v>
      </c>
      <c r="N7013" s="207" t="s">
        <v>1401</v>
      </c>
      <c r="O7013" s="203"/>
    </row>
    <row r="7014" spans="1:15" ht="27.75" hidden="1" customHeight="1" x14ac:dyDescent="0.25">
      <c r="A7014" s="203" t="s">
        <v>2262</v>
      </c>
      <c r="B7014" s="202" t="s">
        <v>2460</v>
      </c>
      <c r="C7014" s="203" t="s">
        <v>1397</v>
      </c>
      <c r="D7014" s="202" t="s">
        <v>2236</v>
      </c>
      <c r="E7014" s="202" t="s">
        <v>2237</v>
      </c>
      <c r="F7014" s="202" t="s">
        <v>475</v>
      </c>
      <c r="G7014" s="253">
        <v>0.52500000000000002</v>
      </c>
      <c r="H7014" s="361" t="s">
        <v>1400</v>
      </c>
      <c r="I7014" s="359" t="s">
        <v>1384</v>
      </c>
      <c r="J7014" s="358">
        <v>0.56000000000000005</v>
      </c>
      <c r="K7014" s="359" t="s">
        <v>1391</v>
      </c>
      <c r="L7014" s="359" t="s">
        <v>1392</v>
      </c>
      <c r="M7014" s="368">
        <v>2010</v>
      </c>
      <c r="N7014" s="207" t="s">
        <v>1401</v>
      </c>
      <c r="O7014" s="203"/>
    </row>
    <row r="7015" spans="1:15" ht="27.75" hidden="1" customHeight="1" x14ac:dyDescent="0.25">
      <c r="A7015" s="203" t="s">
        <v>2262</v>
      </c>
      <c r="B7015" s="202" t="s">
        <v>2460</v>
      </c>
      <c r="C7015" s="203" t="s">
        <v>1397</v>
      </c>
      <c r="D7015" s="202" t="s">
        <v>2236</v>
      </c>
      <c r="E7015" s="202" t="s">
        <v>2237</v>
      </c>
      <c r="F7015" s="202" t="s">
        <v>475</v>
      </c>
      <c r="G7015" s="253">
        <v>0.27800000000000002</v>
      </c>
      <c r="H7015" s="361" t="s">
        <v>1400</v>
      </c>
      <c r="I7015" s="359" t="s">
        <v>1385</v>
      </c>
      <c r="J7015" s="359" t="s">
        <v>1402</v>
      </c>
      <c r="K7015" s="359" t="s">
        <v>1391</v>
      </c>
      <c r="L7015" s="359" t="s">
        <v>1392</v>
      </c>
      <c r="M7015" s="368">
        <v>2010</v>
      </c>
      <c r="N7015" s="207" t="s">
        <v>1401</v>
      </c>
      <c r="O7015" s="203"/>
    </row>
    <row r="7016" spans="1:15" ht="27.75" hidden="1" customHeight="1" x14ac:dyDescent="0.25">
      <c r="A7016" s="203" t="s">
        <v>2262</v>
      </c>
      <c r="B7016" s="202" t="s">
        <v>2460</v>
      </c>
      <c r="C7016" s="203" t="s">
        <v>1397</v>
      </c>
      <c r="D7016" s="202" t="s">
        <v>2120</v>
      </c>
      <c r="E7016" s="202" t="s">
        <v>2121</v>
      </c>
      <c r="F7016" s="202" t="s">
        <v>475</v>
      </c>
      <c r="G7016" s="253">
        <v>4.1900000000000004</v>
      </c>
      <c r="H7016" s="361" t="s">
        <v>1400</v>
      </c>
      <c r="I7016" s="359" t="s">
        <v>1379</v>
      </c>
      <c r="J7016" s="359" t="s">
        <v>1402</v>
      </c>
      <c r="K7016" s="359" t="s">
        <v>1391</v>
      </c>
      <c r="L7016" s="359" t="s">
        <v>1392</v>
      </c>
      <c r="M7016" s="368">
        <v>2010</v>
      </c>
      <c r="N7016" s="207" t="s">
        <v>1401</v>
      </c>
      <c r="O7016" s="203"/>
    </row>
    <row r="7017" spans="1:15" ht="27.75" hidden="1" customHeight="1" x14ac:dyDescent="0.25">
      <c r="A7017" s="203" t="s">
        <v>2262</v>
      </c>
      <c r="B7017" s="202" t="s">
        <v>2460</v>
      </c>
      <c r="C7017" s="203" t="s">
        <v>1397</v>
      </c>
      <c r="D7017" s="202" t="s">
        <v>2120</v>
      </c>
      <c r="E7017" s="202" t="s">
        <v>2121</v>
      </c>
      <c r="F7017" s="202" t="s">
        <v>475</v>
      </c>
      <c r="G7017" s="253">
        <v>1.75</v>
      </c>
      <c r="H7017" s="361" t="s">
        <v>1400</v>
      </c>
      <c r="I7017" s="359" t="s">
        <v>1382</v>
      </c>
      <c r="J7017" s="358">
        <v>0.53</v>
      </c>
      <c r="K7017" s="359" t="s">
        <v>1391</v>
      </c>
      <c r="L7017" s="359" t="s">
        <v>1392</v>
      </c>
      <c r="M7017" s="368">
        <v>2010</v>
      </c>
      <c r="N7017" s="207" t="s">
        <v>1401</v>
      </c>
      <c r="O7017" s="203"/>
    </row>
    <row r="7018" spans="1:15" ht="27.75" hidden="1" customHeight="1" x14ac:dyDescent="0.25">
      <c r="A7018" s="203" t="s">
        <v>2262</v>
      </c>
      <c r="B7018" s="202" t="s">
        <v>2460</v>
      </c>
      <c r="C7018" s="203" t="s">
        <v>1397</v>
      </c>
      <c r="D7018" s="202" t="s">
        <v>2120</v>
      </c>
      <c r="E7018" s="202" t="s">
        <v>2121</v>
      </c>
      <c r="F7018" s="202" t="s">
        <v>475</v>
      </c>
      <c r="G7018" s="253">
        <v>0.94099999999999995</v>
      </c>
      <c r="H7018" s="361" t="s">
        <v>1400</v>
      </c>
      <c r="I7018" s="359" t="s">
        <v>1383</v>
      </c>
      <c r="J7018" s="358">
        <v>0.71</v>
      </c>
      <c r="K7018" s="359" t="s">
        <v>1391</v>
      </c>
      <c r="L7018" s="359" t="s">
        <v>1392</v>
      </c>
      <c r="M7018" s="368">
        <v>2010</v>
      </c>
      <c r="N7018" s="207" t="s">
        <v>1401</v>
      </c>
      <c r="O7018" s="203"/>
    </row>
    <row r="7019" spans="1:15" ht="27.75" hidden="1" customHeight="1" x14ac:dyDescent="0.25">
      <c r="A7019" s="203" t="s">
        <v>2262</v>
      </c>
      <c r="B7019" s="202" t="s">
        <v>2460</v>
      </c>
      <c r="C7019" s="203" t="s">
        <v>1397</v>
      </c>
      <c r="D7019" s="202" t="s">
        <v>2120</v>
      </c>
      <c r="E7019" s="202" t="s">
        <v>2121</v>
      </c>
      <c r="F7019" s="202" t="s">
        <v>475</v>
      </c>
      <c r="G7019" s="253">
        <v>0.48499999999999999</v>
      </c>
      <c r="H7019" s="361" t="s">
        <v>1400</v>
      </c>
      <c r="I7019" s="359" t="s">
        <v>1384</v>
      </c>
      <c r="J7019" s="358">
        <v>0.54</v>
      </c>
      <c r="K7019" s="359" t="s">
        <v>1391</v>
      </c>
      <c r="L7019" s="359" t="s">
        <v>1392</v>
      </c>
      <c r="M7019" s="368">
        <v>2010</v>
      </c>
      <c r="N7019" s="207" t="s">
        <v>1401</v>
      </c>
      <c r="O7019" s="203"/>
    </row>
    <row r="7020" spans="1:15" ht="27.75" hidden="1" customHeight="1" x14ac:dyDescent="0.25">
      <c r="A7020" s="203" t="s">
        <v>2262</v>
      </c>
      <c r="B7020" s="202" t="s">
        <v>2460</v>
      </c>
      <c r="C7020" s="203" t="s">
        <v>1397</v>
      </c>
      <c r="D7020" s="202" t="s">
        <v>2120</v>
      </c>
      <c r="E7020" s="202" t="s">
        <v>2121</v>
      </c>
      <c r="F7020" s="202" t="s">
        <v>475</v>
      </c>
      <c r="G7020" s="253">
        <v>0.25700000000000001</v>
      </c>
      <c r="H7020" s="361" t="s">
        <v>1400</v>
      </c>
      <c r="I7020" s="359" t="s">
        <v>1385</v>
      </c>
      <c r="J7020" s="359" t="s">
        <v>1402</v>
      </c>
      <c r="K7020" s="359" t="s">
        <v>1391</v>
      </c>
      <c r="L7020" s="359" t="s">
        <v>1392</v>
      </c>
      <c r="M7020" s="368">
        <v>2010</v>
      </c>
      <c r="N7020" s="207" t="s">
        <v>1401</v>
      </c>
      <c r="O7020" s="203"/>
    </row>
    <row r="7021" spans="1:15" ht="27.75" hidden="1" customHeight="1" x14ac:dyDescent="0.25">
      <c r="A7021" s="203" t="s">
        <v>2263</v>
      </c>
      <c r="B7021" s="202" t="s">
        <v>559</v>
      </c>
      <c r="C7021" s="203" t="s">
        <v>2009</v>
      </c>
      <c r="D7021" s="202" t="s">
        <v>795</v>
      </c>
      <c r="E7021" s="202" t="s">
        <v>2010</v>
      </c>
      <c r="F7021" s="202" t="s">
        <v>505</v>
      </c>
      <c r="G7021" s="253">
        <v>289</v>
      </c>
      <c r="H7021" s="361" t="s">
        <v>2011</v>
      </c>
      <c r="I7021" s="359" t="s">
        <v>1379</v>
      </c>
      <c r="J7021" s="358">
        <v>0.06</v>
      </c>
      <c r="K7021" s="359" t="s">
        <v>1778</v>
      </c>
      <c r="L7021" s="359" t="s">
        <v>1392</v>
      </c>
      <c r="M7021" s="368">
        <v>2007</v>
      </c>
      <c r="N7021" s="205">
        <v>40533</v>
      </c>
      <c r="O7021" s="203"/>
    </row>
    <row r="7022" spans="1:15" ht="27.75" hidden="1" customHeight="1" x14ac:dyDescent="0.25">
      <c r="A7022" s="203" t="s">
        <v>2263</v>
      </c>
      <c r="B7022" s="202" t="s">
        <v>559</v>
      </c>
      <c r="C7022" s="203" t="s">
        <v>2009</v>
      </c>
      <c r="D7022" s="202" t="s">
        <v>795</v>
      </c>
      <c r="E7022" s="202" t="s">
        <v>2010</v>
      </c>
      <c r="F7022" s="202" t="s">
        <v>505</v>
      </c>
      <c r="G7022" s="253">
        <v>55</v>
      </c>
      <c r="H7022" s="361" t="s">
        <v>2011</v>
      </c>
      <c r="I7022" s="359" t="s">
        <v>1382</v>
      </c>
      <c r="J7022" s="358">
        <v>0.06</v>
      </c>
      <c r="K7022" s="359" t="s">
        <v>1778</v>
      </c>
      <c r="L7022" s="359" t="s">
        <v>1392</v>
      </c>
      <c r="M7022" s="368">
        <v>2007</v>
      </c>
      <c r="N7022" s="205">
        <v>40533</v>
      </c>
      <c r="O7022" s="203"/>
    </row>
    <row r="7023" spans="1:15" ht="27.75" hidden="1" customHeight="1" x14ac:dyDescent="0.25">
      <c r="A7023" s="203" t="s">
        <v>2263</v>
      </c>
      <c r="B7023" s="202" t="s">
        <v>559</v>
      </c>
      <c r="C7023" s="203" t="s">
        <v>2009</v>
      </c>
      <c r="D7023" s="202" t="s">
        <v>795</v>
      </c>
      <c r="E7023" s="202" t="s">
        <v>2010</v>
      </c>
      <c r="F7023" s="202" t="s">
        <v>505</v>
      </c>
      <c r="G7023" s="253">
        <v>23.6</v>
      </c>
      <c r="H7023" s="361" t="s">
        <v>2011</v>
      </c>
      <c r="I7023" s="359" t="s">
        <v>1383</v>
      </c>
      <c r="J7023" s="358">
        <v>0.06</v>
      </c>
      <c r="K7023" s="359" t="s">
        <v>1778</v>
      </c>
      <c r="L7023" s="359" t="s">
        <v>1392</v>
      </c>
      <c r="M7023" s="368">
        <v>2007</v>
      </c>
      <c r="N7023" s="205">
        <v>40533</v>
      </c>
      <c r="O7023" s="203"/>
    </row>
    <row r="7024" spans="1:15" ht="27.75" hidden="1" customHeight="1" x14ac:dyDescent="0.25">
      <c r="A7024" s="203" t="s">
        <v>2263</v>
      </c>
      <c r="B7024" s="202" t="s">
        <v>559</v>
      </c>
      <c r="C7024" s="203" t="s">
        <v>2009</v>
      </c>
      <c r="D7024" s="202" t="s">
        <v>795</v>
      </c>
      <c r="E7024" s="202" t="s">
        <v>2010</v>
      </c>
      <c r="F7024" s="202" t="s">
        <v>505</v>
      </c>
      <c r="G7024" s="253">
        <v>11.4</v>
      </c>
      <c r="H7024" s="361" t="s">
        <v>2011</v>
      </c>
      <c r="I7024" s="359" t="s">
        <v>1384</v>
      </c>
      <c r="J7024" s="358">
        <v>0.06</v>
      </c>
      <c r="K7024" s="359" t="s">
        <v>1778</v>
      </c>
      <c r="L7024" s="359" t="s">
        <v>1392</v>
      </c>
      <c r="M7024" s="368">
        <v>2007</v>
      </c>
      <c r="N7024" s="205">
        <v>40533</v>
      </c>
      <c r="O7024" s="203"/>
    </row>
    <row r="7025" spans="1:15" ht="27.75" hidden="1" customHeight="1" x14ac:dyDescent="0.25">
      <c r="A7025" s="203" t="s">
        <v>2263</v>
      </c>
      <c r="B7025" s="202" t="s">
        <v>559</v>
      </c>
      <c r="C7025" s="203" t="s">
        <v>2009</v>
      </c>
      <c r="D7025" s="202" t="s">
        <v>795</v>
      </c>
      <c r="E7025" s="202" t="s">
        <v>2010</v>
      </c>
      <c r="F7025" s="202" t="s">
        <v>505</v>
      </c>
      <c r="G7025" s="253">
        <v>6.2</v>
      </c>
      <c r="H7025" s="361" t="s">
        <v>2011</v>
      </c>
      <c r="I7025" s="359" t="s">
        <v>1385</v>
      </c>
      <c r="J7025" s="358">
        <v>0.06</v>
      </c>
      <c r="K7025" s="359" t="s">
        <v>1778</v>
      </c>
      <c r="L7025" s="359" t="s">
        <v>1392</v>
      </c>
      <c r="M7025" s="368">
        <v>2007</v>
      </c>
      <c r="N7025" s="205">
        <v>40533</v>
      </c>
      <c r="O7025" s="203"/>
    </row>
    <row r="7026" spans="1:15" ht="27.75" hidden="1" customHeight="1" x14ac:dyDescent="0.25">
      <c r="A7026" s="203" t="s">
        <v>2263</v>
      </c>
      <c r="B7026" s="202" t="s">
        <v>559</v>
      </c>
      <c r="C7026" s="203" t="s">
        <v>2009</v>
      </c>
      <c r="D7026" s="202" t="s">
        <v>795</v>
      </c>
      <c r="E7026" s="202" t="s">
        <v>2010</v>
      </c>
      <c r="F7026" s="202" t="s">
        <v>505</v>
      </c>
      <c r="G7026" s="253">
        <v>296</v>
      </c>
      <c r="H7026" s="361" t="s">
        <v>1414</v>
      </c>
      <c r="I7026" s="359" t="s">
        <v>1379</v>
      </c>
      <c r="J7026" s="358">
        <v>0.74</v>
      </c>
      <c r="K7026" s="359" t="s">
        <v>22</v>
      </c>
      <c r="L7026" s="359" t="s">
        <v>1392</v>
      </c>
      <c r="M7026" s="368">
        <v>2007</v>
      </c>
      <c r="N7026" s="205">
        <v>40533</v>
      </c>
      <c r="O7026" s="203"/>
    </row>
    <row r="7027" spans="1:15" ht="27.75" hidden="1" customHeight="1" x14ac:dyDescent="0.25">
      <c r="A7027" s="203" t="s">
        <v>2263</v>
      </c>
      <c r="B7027" s="202" t="s">
        <v>559</v>
      </c>
      <c r="C7027" s="203" t="s">
        <v>2009</v>
      </c>
      <c r="D7027" s="202" t="s">
        <v>795</v>
      </c>
      <c r="E7027" s="202" t="s">
        <v>2010</v>
      </c>
      <c r="F7027" s="202" t="s">
        <v>505</v>
      </c>
      <c r="G7027" s="253">
        <v>139</v>
      </c>
      <c r="H7027" s="361" t="s">
        <v>1414</v>
      </c>
      <c r="I7027" s="359" t="s">
        <v>1382</v>
      </c>
      <c r="J7027" s="358">
        <v>0.74</v>
      </c>
      <c r="K7027" s="359" t="s">
        <v>22</v>
      </c>
      <c r="L7027" s="359" t="s">
        <v>1392</v>
      </c>
      <c r="M7027" s="368">
        <v>2007</v>
      </c>
      <c r="N7027" s="205">
        <v>40533</v>
      </c>
      <c r="O7027" s="203"/>
    </row>
    <row r="7028" spans="1:15" ht="27.75" hidden="1" customHeight="1" x14ac:dyDescent="0.25">
      <c r="A7028" s="203" t="s">
        <v>2263</v>
      </c>
      <c r="B7028" s="202" t="s">
        <v>559</v>
      </c>
      <c r="C7028" s="203" t="s">
        <v>2009</v>
      </c>
      <c r="D7028" s="202" t="s">
        <v>795</v>
      </c>
      <c r="E7028" s="202" t="s">
        <v>2010</v>
      </c>
      <c r="F7028" s="202" t="s">
        <v>505</v>
      </c>
      <c r="G7028" s="253">
        <v>100</v>
      </c>
      <c r="H7028" s="361" t="s">
        <v>1414</v>
      </c>
      <c r="I7028" s="359" t="s">
        <v>1383</v>
      </c>
      <c r="J7028" s="358">
        <v>0.74</v>
      </c>
      <c r="K7028" s="359" t="s">
        <v>22</v>
      </c>
      <c r="L7028" s="359" t="s">
        <v>1392</v>
      </c>
      <c r="M7028" s="368">
        <v>2007</v>
      </c>
      <c r="N7028" s="205">
        <v>40533</v>
      </c>
      <c r="O7028" s="203"/>
    </row>
    <row r="7029" spans="1:15" ht="27.75" hidden="1" customHeight="1" x14ac:dyDescent="0.25">
      <c r="A7029" s="203" t="s">
        <v>2263</v>
      </c>
      <c r="B7029" s="202" t="s">
        <v>559</v>
      </c>
      <c r="C7029" s="203" t="s">
        <v>2009</v>
      </c>
      <c r="D7029" s="202" t="s">
        <v>795</v>
      </c>
      <c r="E7029" s="202" t="s">
        <v>2010</v>
      </c>
      <c r="F7029" s="202" t="s">
        <v>505</v>
      </c>
      <c r="G7029" s="253">
        <v>80</v>
      </c>
      <c r="H7029" s="361" t="s">
        <v>1414</v>
      </c>
      <c r="I7029" s="359" t="s">
        <v>1384</v>
      </c>
      <c r="J7029" s="358">
        <v>0.74</v>
      </c>
      <c r="K7029" s="359" t="s">
        <v>22</v>
      </c>
      <c r="L7029" s="359" t="s">
        <v>1392</v>
      </c>
      <c r="M7029" s="368">
        <v>2007</v>
      </c>
      <c r="N7029" s="205">
        <v>40533</v>
      </c>
      <c r="O7029" s="203"/>
    </row>
    <row r="7030" spans="1:15" ht="27.75" hidden="1" customHeight="1" x14ac:dyDescent="0.25">
      <c r="A7030" s="203" t="s">
        <v>2263</v>
      </c>
      <c r="B7030" s="202" t="s">
        <v>559</v>
      </c>
      <c r="C7030" s="203" t="s">
        <v>2009</v>
      </c>
      <c r="D7030" s="202" t="s">
        <v>795</v>
      </c>
      <c r="E7030" s="202" t="s">
        <v>2010</v>
      </c>
      <c r="F7030" s="202" t="s">
        <v>505</v>
      </c>
      <c r="G7030" s="253">
        <v>65</v>
      </c>
      <c r="H7030" s="361" t="s">
        <v>1414</v>
      </c>
      <c r="I7030" s="359" t="s">
        <v>1385</v>
      </c>
      <c r="J7030" s="358">
        <v>0.74</v>
      </c>
      <c r="K7030" s="359" t="s">
        <v>22</v>
      </c>
      <c r="L7030" s="359" t="s">
        <v>1392</v>
      </c>
      <c r="M7030" s="368">
        <v>2007</v>
      </c>
      <c r="N7030" s="205">
        <v>40533</v>
      </c>
      <c r="O7030" s="203"/>
    </row>
    <row r="7031" spans="1:15" ht="27.75" hidden="1" customHeight="1" x14ac:dyDescent="0.25">
      <c r="A7031" s="203" t="s">
        <v>2263</v>
      </c>
      <c r="B7031" s="202" t="s">
        <v>559</v>
      </c>
      <c r="C7031" s="203" t="s">
        <v>560</v>
      </c>
      <c r="D7031" s="202" t="s">
        <v>561</v>
      </c>
      <c r="E7031" s="202" t="s">
        <v>2264</v>
      </c>
      <c r="F7031" s="202" t="s">
        <v>505</v>
      </c>
      <c r="G7031" s="253">
        <v>3</v>
      </c>
      <c r="H7031" s="361" t="s">
        <v>1433</v>
      </c>
      <c r="I7031" s="359" t="s">
        <v>1407</v>
      </c>
      <c r="J7031" s="358">
        <v>0.5</v>
      </c>
      <c r="K7031" s="359" t="s">
        <v>1113</v>
      </c>
      <c r="L7031" s="359" t="s">
        <v>1408</v>
      </c>
      <c r="M7031" s="368">
        <v>2008</v>
      </c>
      <c r="N7031" s="205">
        <v>41170</v>
      </c>
      <c r="O7031" s="203"/>
    </row>
    <row r="7032" spans="1:15" ht="27.75" hidden="1" customHeight="1" x14ac:dyDescent="0.25">
      <c r="A7032" s="203" t="s">
        <v>2263</v>
      </c>
      <c r="B7032" s="202" t="s">
        <v>559</v>
      </c>
      <c r="C7032" s="203" t="s">
        <v>560</v>
      </c>
      <c r="D7032" s="202" t="s">
        <v>561</v>
      </c>
      <c r="E7032" s="202" t="s">
        <v>2264</v>
      </c>
      <c r="F7032" s="202" t="s">
        <v>505</v>
      </c>
      <c r="G7032" s="253">
        <v>8.2000000000000007E-3</v>
      </c>
      <c r="H7032" s="361" t="s">
        <v>1414</v>
      </c>
      <c r="I7032" s="359" t="s">
        <v>1407</v>
      </c>
      <c r="J7032" s="358">
        <v>0.5</v>
      </c>
      <c r="K7032" s="359" t="s">
        <v>1113</v>
      </c>
      <c r="L7032" s="359" t="s">
        <v>1392</v>
      </c>
      <c r="M7032" s="368">
        <v>2008</v>
      </c>
      <c r="N7032" s="205">
        <v>41170</v>
      </c>
      <c r="O7032" s="203"/>
    </row>
    <row r="7033" spans="1:15" ht="27.75" hidden="1" customHeight="1" x14ac:dyDescent="0.25">
      <c r="A7033" s="203" t="s">
        <v>2263</v>
      </c>
      <c r="B7033" s="202" t="s">
        <v>559</v>
      </c>
      <c r="C7033" s="203" t="s">
        <v>1518</v>
      </c>
      <c r="D7033" s="202" t="s">
        <v>1519</v>
      </c>
      <c r="E7033" s="202" t="s">
        <v>1520</v>
      </c>
      <c r="F7033" s="202" t="s">
        <v>475</v>
      </c>
      <c r="G7033" s="253">
        <v>0.19</v>
      </c>
      <c r="H7033" s="361" t="s">
        <v>1406</v>
      </c>
      <c r="I7033" s="359" t="s">
        <v>1407</v>
      </c>
      <c r="J7033" s="358">
        <v>0.34</v>
      </c>
      <c r="K7033" s="359" t="s">
        <v>1113</v>
      </c>
      <c r="L7033" s="359" t="s">
        <v>1408</v>
      </c>
      <c r="M7033" s="368">
        <v>1992</v>
      </c>
      <c r="N7033" s="207" t="s">
        <v>1521</v>
      </c>
      <c r="O7033" s="203"/>
    </row>
    <row r="7034" spans="1:15" ht="27.75" hidden="1" customHeight="1" x14ac:dyDescent="0.25">
      <c r="A7034" s="203" t="s">
        <v>2263</v>
      </c>
      <c r="B7034" s="202" t="s">
        <v>559</v>
      </c>
      <c r="C7034" s="203" t="s">
        <v>1403</v>
      </c>
      <c r="D7034" s="202" t="s">
        <v>1404</v>
      </c>
      <c r="E7034" s="202" t="s">
        <v>1405</v>
      </c>
      <c r="F7034" s="202" t="s">
        <v>475</v>
      </c>
      <c r="G7034" s="253">
        <v>154</v>
      </c>
      <c r="H7034" s="361" t="s">
        <v>1406</v>
      </c>
      <c r="I7034" s="359" t="s">
        <v>1407</v>
      </c>
      <c r="J7034" s="208">
        <v>0</v>
      </c>
      <c r="K7034" s="359" t="s">
        <v>22</v>
      </c>
      <c r="L7034" s="359" t="s">
        <v>1408</v>
      </c>
      <c r="M7034" s="368" t="s">
        <v>1407</v>
      </c>
      <c r="N7034" s="205">
        <v>42486</v>
      </c>
      <c r="O7034" s="203"/>
    </row>
    <row r="7035" spans="1:15" ht="27.75" hidden="1" customHeight="1" x14ac:dyDescent="0.25">
      <c r="A7035" s="203" t="s">
        <v>2265</v>
      </c>
      <c r="B7035" s="202" t="s">
        <v>2461</v>
      </c>
      <c r="C7035" s="203" t="s">
        <v>1745</v>
      </c>
      <c r="D7035" s="202" t="s">
        <v>2266</v>
      </c>
      <c r="E7035" s="202" t="s">
        <v>2014</v>
      </c>
      <c r="F7035" s="202" t="s">
        <v>505</v>
      </c>
      <c r="G7035" s="253">
        <v>9.9</v>
      </c>
      <c r="H7035" s="361" t="s">
        <v>1433</v>
      </c>
      <c r="I7035" s="359" t="s">
        <v>1407</v>
      </c>
      <c r="J7035" s="358">
        <v>0</v>
      </c>
      <c r="K7035" s="359" t="s">
        <v>1113</v>
      </c>
      <c r="L7035" s="359" t="s">
        <v>1408</v>
      </c>
      <c r="M7035" s="368">
        <v>2009</v>
      </c>
      <c r="N7035" s="205">
        <v>41967</v>
      </c>
      <c r="O7035" s="203"/>
    </row>
    <row r="7036" spans="1:15" ht="27.75" hidden="1" customHeight="1" x14ac:dyDescent="0.25">
      <c r="A7036" s="203" t="s">
        <v>2265</v>
      </c>
      <c r="B7036" s="202" t="s">
        <v>2461</v>
      </c>
      <c r="C7036" s="203" t="s">
        <v>1745</v>
      </c>
      <c r="D7036" s="202" t="s">
        <v>2266</v>
      </c>
      <c r="E7036" s="202" t="s">
        <v>2014</v>
      </c>
      <c r="F7036" s="202" t="s">
        <v>505</v>
      </c>
      <c r="G7036" s="253">
        <v>2.7099999999999999E-2</v>
      </c>
      <c r="H7036" s="361" t="s">
        <v>1414</v>
      </c>
      <c r="I7036" s="359" t="s">
        <v>1407</v>
      </c>
      <c r="J7036" s="358">
        <v>0</v>
      </c>
      <c r="K7036" s="359" t="s">
        <v>1113</v>
      </c>
      <c r="L7036" s="359" t="s">
        <v>1392</v>
      </c>
      <c r="M7036" s="368">
        <v>2009</v>
      </c>
      <c r="N7036" s="205">
        <v>41967</v>
      </c>
      <c r="O7036" s="203"/>
    </row>
    <row r="7037" spans="1:15" ht="27.75" hidden="1" customHeight="1" x14ac:dyDescent="0.25">
      <c r="A7037" s="203" t="s">
        <v>2265</v>
      </c>
      <c r="B7037" s="202" t="s">
        <v>2461</v>
      </c>
      <c r="C7037" s="203" t="s">
        <v>1403</v>
      </c>
      <c r="D7037" s="202" t="s">
        <v>1404</v>
      </c>
      <c r="E7037" s="202" t="s">
        <v>1405</v>
      </c>
      <c r="F7037" s="202" t="s">
        <v>475</v>
      </c>
      <c r="G7037" s="253">
        <v>154</v>
      </c>
      <c r="H7037" s="361" t="s">
        <v>1406</v>
      </c>
      <c r="I7037" s="359" t="s">
        <v>1407</v>
      </c>
      <c r="J7037" s="359" t="s">
        <v>1380</v>
      </c>
      <c r="K7037" s="359" t="s">
        <v>22</v>
      </c>
      <c r="L7037" s="359" t="s">
        <v>1408</v>
      </c>
      <c r="M7037" s="368" t="s">
        <v>1407</v>
      </c>
      <c r="N7037" s="205">
        <v>42486</v>
      </c>
      <c r="O7037" s="203"/>
    </row>
    <row r="7038" spans="1:15" ht="27.75" hidden="1" customHeight="1" x14ac:dyDescent="0.25">
      <c r="A7038" s="203" t="s">
        <v>2265</v>
      </c>
      <c r="B7038" s="202" t="s">
        <v>2461</v>
      </c>
      <c r="C7038" s="203" t="s">
        <v>1397</v>
      </c>
      <c r="D7038" s="202" t="s">
        <v>1750</v>
      </c>
      <c r="E7038" s="202" t="s">
        <v>1399</v>
      </c>
      <c r="F7038" s="202" t="s">
        <v>475</v>
      </c>
      <c r="G7038" s="253">
        <v>26.9</v>
      </c>
      <c r="H7038" s="361" t="s">
        <v>1400</v>
      </c>
      <c r="I7038" s="359" t="s">
        <v>1379</v>
      </c>
      <c r="J7038" s="358">
        <v>0.31</v>
      </c>
      <c r="K7038" s="359" t="s">
        <v>1391</v>
      </c>
      <c r="L7038" s="359" t="s">
        <v>1392</v>
      </c>
      <c r="M7038" s="368">
        <v>2010</v>
      </c>
      <c r="N7038" s="207" t="s">
        <v>1401</v>
      </c>
      <c r="O7038" s="203"/>
    </row>
    <row r="7039" spans="1:15" ht="27.75" hidden="1" customHeight="1" x14ac:dyDescent="0.25">
      <c r="A7039" s="203" t="s">
        <v>2265</v>
      </c>
      <c r="B7039" s="202" t="s">
        <v>2461</v>
      </c>
      <c r="C7039" s="203" t="s">
        <v>1397</v>
      </c>
      <c r="D7039" s="202" t="s">
        <v>1750</v>
      </c>
      <c r="E7039" s="202" t="s">
        <v>1399</v>
      </c>
      <c r="F7039" s="202" t="s">
        <v>475</v>
      </c>
      <c r="G7039" s="253">
        <v>10.8</v>
      </c>
      <c r="H7039" s="361" t="s">
        <v>1400</v>
      </c>
      <c r="I7039" s="359" t="s">
        <v>1382</v>
      </c>
      <c r="J7039" s="358">
        <v>0.56999999999999995</v>
      </c>
      <c r="K7039" s="359" t="s">
        <v>1391</v>
      </c>
      <c r="L7039" s="359" t="s">
        <v>1392</v>
      </c>
      <c r="M7039" s="368">
        <v>2010</v>
      </c>
      <c r="N7039" s="207" t="s">
        <v>1401</v>
      </c>
      <c r="O7039" s="203"/>
    </row>
    <row r="7040" spans="1:15" ht="27.75" hidden="1" customHeight="1" x14ac:dyDescent="0.25">
      <c r="A7040" s="203" t="s">
        <v>2265</v>
      </c>
      <c r="B7040" s="202" t="s">
        <v>2461</v>
      </c>
      <c r="C7040" s="203" t="s">
        <v>1397</v>
      </c>
      <c r="D7040" s="202" t="s">
        <v>1750</v>
      </c>
      <c r="E7040" s="202" t="s">
        <v>1399</v>
      </c>
      <c r="F7040" s="202" t="s">
        <v>475</v>
      </c>
      <c r="G7040" s="253">
        <v>4.08</v>
      </c>
      <c r="H7040" s="361" t="s">
        <v>1400</v>
      </c>
      <c r="I7040" s="359" t="s">
        <v>1383</v>
      </c>
      <c r="J7040" s="358">
        <v>0</v>
      </c>
      <c r="K7040" s="359" t="s">
        <v>1391</v>
      </c>
      <c r="L7040" s="359" t="s">
        <v>1392</v>
      </c>
      <c r="M7040" s="368">
        <v>2010</v>
      </c>
      <c r="N7040" s="207" t="s">
        <v>1401</v>
      </c>
      <c r="O7040" s="203"/>
    </row>
    <row r="7041" spans="1:15" ht="27.75" hidden="1" customHeight="1" x14ac:dyDescent="0.25">
      <c r="A7041" s="203" t="s">
        <v>2265</v>
      </c>
      <c r="B7041" s="202" t="s">
        <v>2461</v>
      </c>
      <c r="C7041" s="203" t="s">
        <v>1397</v>
      </c>
      <c r="D7041" s="202" t="s">
        <v>1750</v>
      </c>
      <c r="E7041" s="202" t="s">
        <v>1399</v>
      </c>
      <c r="F7041" s="202" t="s">
        <v>475</v>
      </c>
      <c r="G7041" s="253">
        <v>1.2</v>
      </c>
      <c r="H7041" s="361" t="s">
        <v>1400</v>
      </c>
      <c r="I7041" s="359" t="s">
        <v>1384</v>
      </c>
      <c r="J7041" s="358">
        <v>0</v>
      </c>
      <c r="K7041" s="359" t="s">
        <v>1391</v>
      </c>
      <c r="L7041" s="359" t="s">
        <v>1392</v>
      </c>
      <c r="M7041" s="368">
        <v>2010</v>
      </c>
      <c r="N7041" s="207" t="s">
        <v>1401</v>
      </c>
      <c r="O7041" s="203"/>
    </row>
    <row r="7042" spans="1:15" ht="27.75" hidden="1" customHeight="1" x14ac:dyDescent="0.25">
      <c r="A7042" s="203" t="s">
        <v>2265</v>
      </c>
      <c r="B7042" s="202" t="s">
        <v>2461</v>
      </c>
      <c r="C7042" s="203" t="s">
        <v>1397</v>
      </c>
      <c r="D7042" s="202" t="s">
        <v>1750</v>
      </c>
      <c r="E7042" s="202" t="s">
        <v>1399</v>
      </c>
      <c r="F7042" s="202" t="s">
        <v>475</v>
      </c>
      <c r="G7042" s="253">
        <v>0.12</v>
      </c>
      <c r="H7042" s="361" t="s">
        <v>1400</v>
      </c>
      <c r="I7042" s="359" t="s">
        <v>1385</v>
      </c>
      <c r="J7042" s="358">
        <v>0.33</v>
      </c>
      <c r="K7042" s="359" t="s">
        <v>1391</v>
      </c>
      <c r="L7042" s="359" t="s">
        <v>1392</v>
      </c>
      <c r="M7042" s="368">
        <v>2010</v>
      </c>
      <c r="N7042" s="207" t="s">
        <v>1401</v>
      </c>
      <c r="O7042" s="203"/>
    </row>
    <row r="7043" spans="1:15" ht="27.75" hidden="1" customHeight="1" x14ac:dyDescent="0.25">
      <c r="A7043" s="203" t="s">
        <v>2267</v>
      </c>
      <c r="B7043" s="202" t="s">
        <v>2462</v>
      </c>
      <c r="C7043" s="203" t="s">
        <v>1695</v>
      </c>
      <c r="D7043" s="202" t="s">
        <v>2268</v>
      </c>
      <c r="E7043" s="202" t="s">
        <v>2157</v>
      </c>
      <c r="F7043" s="202" t="s">
        <v>505</v>
      </c>
      <c r="G7043" s="253">
        <v>1.23</v>
      </c>
      <c r="H7043" s="361" t="s">
        <v>1400</v>
      </c>
      <c r="I7043" s="359" t="s">
        <v>1379</v>
      </c>
      <c r="J7043" s="358">
        <v>0</v>
      </c>
      <c r="K7043" s="359" t="s">
        <v>1391</v>
      </c>
      <c r="L7043" s="359" t="s">
        <v>1392</v>
      </c>
      <c r="M7043" s="368">
        <v>2012</v>
      </c>
      <c r="N7043" s="205">
        <v>43390</v>
      </c>
      <c r="O7043" s="203"/>
    </row>
    <row r="7044" spans="1:15" ht="27.75" hidden="1" customHeight="1" x14ac:dyDescent="0.25">
      <c r="A7044" s="203" t="s">
        <v>2267</v>
      </c>
      <c r="B7044" s="202" t="s">
        <v>2462</v>
      </c>
      <c r="C7044" s="203" t="s">
        <v>1695</v>
      </c>
      <c r="D7044" s="202" t="s">
        <v>2268</v>
      </c>
      <c r="E7044" s="202" t="s">
        <v>2157</v>
      </c>
      <c r="F7044" s="202" t="s">
        <v>505</v>
      </c>
      <c r="G7044" s="253">
        <v>0.376</v>
      </c>
      <c r="H7044" s="361" t="s">
        <v>1400</v>
      </c>
      <c r="I7044" s="359" t="s">
        <v>1382</v>
      </c>
      <c r="J7044" s="358">
        <v>0</v>
      </c>
      <c r="K7044" s="359" t="s">
        <v>1391</v>
      </c>
      <c r="L7044" s="359" t="s">
        <v>1392</v>
      </c>
      <c r="M7044" s="368">
        <v>2012</v>
      </c>
      <c r="N7044" s="205">
        <v>43390</v>
      </c>
      <c r="O7044" s="203"/>
    </row>
    <row r="7045" spans="1:15" ht="27.75" hidden="1" customHeight="1" x14ac:dyDescent="0.25">
      <c r="A7045" s="203" t="s">
        <v>2267</v>
      </c>
      <c r="B7045" s="202" t="s">
        <v>2462</v>
      </c>
      <c r="C7045" s="203" t="s">
        <v>1695</v>
      </c>
      <c r="D7045" s="202" t="s">
        <v>2268</v>
      </c>
      <c r="E7045" s="202" t="s">
        <v>2157</v>
      </c>
      <c r="F7045" s="202" t="s">
        <v>505</v>
      </c>
      <c r="G7045" s="253">
        <v>0.151</v>
      </c>
      <c r="H7045" s="361" t="s">
        <v>1400</v>
      </c>
      <c r="I7045" s="359" t="s">
        <v>1383</v>
      </c>
      <c r="J7045" s="358">
        <v>0</v>
      </c>
      <c r="K7045" s="359" t="s">
        <v>1391</v>
      </c>
      <c r="L7045" s="359" t="s">
        <v>1392</v>
      </c>
      <c r="M7045" s="368">
        <v>2012</v>
      </c>
      <c r="N7045" s="205">
        <v>43390</v>
      </c>
      <c r="O7045" s="203"/>
    </row>
    <row r="7046" spans="1:15" ht="27.75" hidden="1" customHeight="1" x14ac:dyDescent="0.25">
      <c r="A7046" s="203" t="s">
        <v>2267</v>
      </c>
      <c r="B7046" s="202" t="s">
        <v>2462</v>
      </c>
      <c r="C7046" s="203" t="s">
        <v>1695</v>
      </c>
      <c r="D7046" s="202" t="s">
        <v>2268</v>
      </c>
      <c r="E7046" s="202" t="s">
        <v>2157</v>
      </c>
      <c r="F7046" s="202" t="s">
        <v>505</v>
      </c>
      <c r="G7046" s="253">
        <v>5.11E-2</v>
      </c>
      <c r="H7046" s="361" t="s">
        <v>1400</v>
      </c>
      <c r="I7046" s="359" t="s">
        <v>1384</v>
      </c>
      <c r="J7046" s="358">
        <v>0</v>
      </c>
      <c r="K7046" s="359" t="s">
        <v>1391</v>
      </c>
      <c r="L7046" s="359" t="s">
        <v>1392</v>
      </c>
      <c r="M7046" s="368">
        <v>2012</v>
      </c>
      <c r="N7046" s="205">
        <v>43390</v>
      </c>
      <c r="O7046" s="203"/>
    </row>
    <row r="7047" spans="1:15" ht="27.75" hidden="1" customHeight="1" x14ac:dyDescent="0.25">
      <c r="A7047" s="203" t="s">
        <v>2267</v>
      </c>
      <c r="B7047" s="202" t="s">
        <v>2462</v>
      </c>
      <c r="C7047" s="203" t="s">
        <v>1695</v>
      </c>
      <c r="D7047" s="202" t="s">
        <v>2268</v>
      </c>
      <c r="E7047" s="202" t="s">
        <v>2157</v>
      </c>
      <c r="F7047" s="202" t="s">
        <v>505</v>
      </c>
      <c r="G7047" s="253">
        <v>1.52E-2</v>
      </c>
      <c r="H7047" s="361" t="s">
        <v>1400</v>
      </c>
      <c r="I7047" s="359" t="s">
        <v>1385</v>
      </c>
      <c r="J7047" s="358">
        <v>0</v>
      </c>
      <c r="K7047" s="359" t="s">
        <v>1391</v>
      </c>
      <c r="L7047" s="359" t="s">
        <v>1392</v>
      </c>
      <c r="M7047" s="368">
        <v>2012</v>
      </c>
      <c r="N7047" s="205">
        <v>43390</v>
      </c>
      <c r="O7047" s="203"/>
    </row>
    <row r="7048" spans="1:15" ht="27.75" hidden="1" customHeight="1" x14ac:dyDescent="0.25">
      <c r="A7048" s="203" t="s">
        <v>2269</v>
      </c>
      <c r="B7048" s="202" t="s">
        <v>2463</v>
      </c>
      <c r="C7048" s="203" t="s">
        <v>1403</v>
      </c>
      <c r="D7048" s="202" t="s">
        <v>1404</v>
      </c>
      <c r="E7048" s="202" t="s">
        <v>1405</v>
      </c>
      <c r="F7048" s="202" t="s">
        <v>475</v>
      </c>
      <c r="G7048" s="253">
        <v>154</v>
      </c>
      <c r="H7048" s="361" t="s">
        <v>1406</v>
      </c>
      <c r="I7048" s="359" t="s">
        <v>1407</v>
      </c>
      <c r="J7048" s="208">
        <v>0</v>
      </c>
      <c r="K7048" s="359" t="s">
        <v>22</v>
      </c>
      <c r="L7048" s="359" t="s">
        <v>1408</v>
      </c>
      <c r="M7048" s="368" t="s">
        <v>1407</v>
      </c>
      <c r="N7048" s="205">
        <v>42486</v>
      </c>
      <c r="O7048" s="203"/>
    </row>
    <row r="7049" spans="1:15" ht="27.75" hidden="1" customHeight="1" x14ac:dyDescent="0.25">
      <c r="A7049" s="203" t="s">
        <v>2269</v>
      </c>
      <c r="B7049" s="202" t="s">
        <v>2463</v>
      </c>
      <c r="C7049" s="203" t="s">
        <v>1461</v>
      </c>
      <c r="D7049" s="202" t="s">
        <v>1658</v>
      </c>
      <c r="E7049" s="202" t="s">
        <v>1659</v>
      </c>
      <c r="F7049" s="202" t="s">
        <v>475</v>
      </c>
      <c r="G7049" s="254">
        <v>28679140</v>
      </c>
      <c r="H7049" s="361" t="s">
        <v>1433</v>
      </c>
      <c r="I7049" s="359" t="s">
        <v>1407</v>
      </c>
      <c r="J7049" s="359" t="s">
        <v>1380</v>
      </c>
      <c r="K7049" s="359" t="s">
        <v>8</v>
      </c>
      <c r="L7049" s="359" t="s">
        <v>1408</v>
      </c>
      <c r="M7049" s="368" t="s">
        <v>1407</v>
      </c>
      <c r="N7049" s="205">
        <v>42530</v>
      </c>
      <c r="O7049" s="203"/>
    </row>
    <row r="7050" spans="1:15" ht="27.75" hidden="1" customHeight="1" x14ac:dyDescent="0.25">
      <c r="A7050" s="203" t="s">
        <v>2269</v>
      </c>
      <c r="B7050" s="202" t="s">
        <v>2463</v>
      </c>
      <c r="C7050" s="203" t="s">
        <v>1461</v>
      </c>
      <c r="D7050" s="202" t="s">
        <v>1658</v>
      </c>
      <c r="E7050" s="202" t="s">
        <v>1659</v>
      </c>
      <c r="F7050" s="202" t="s">
        <v>475</v>
      </c>
      <c r="G7050" s="254">
        <v>189928</v>
      </c>
      <c r="H7050" s="361" t="s">
        <v>1414</v>
      </c>
      <c r="I7050" s="359" t="s">
        <v>1407</v>
      </c>
      <c r="J7050" s="359" t="s">
        <v>1380</v>
      </c>
      <c r="K7050" s="359" t="s">
        <v>8</v>
      </c>
      <c r="L7050" s="359" t="s">
        <v>1392</v>
      </c>
      <c r="M7050" s="368" t="s">
        <v>1407</v>
      </c>
      <c r="N7050" s="205">
        <v>42530</v>
      </c>
      <c r="O7050" s="203"/>
    </row>
    <row r="7051" spans="1:15" ht="27.75" hidden="1" customHeight="1" x14ac:dyDescent="0.25">
      <c r="A7051" s="203" t="s">
        <v>2506</v>
      </c>
      <c r="B7051" s="202" t="s">
        <v>2507</v>
      </c>
      <c r="C7051" s="203" t="s">
        <v>1774</v>
      </c>
      <c r="D7051" s="202" t="s">
        <v>1775</v>
      </c>
      <c r="E7051" s="202" t="s">
        <v>1776</v>
      </c>
      <c r="F7051" s="202" t="s">
        <v>505</v>
      </c>
      <c r="G7051" s="260">
        <v>12</v>
      </c>
      <c r="H7051" s="361" t="s">
        <v>1777</v>
      </c>
      <c r="I7051" s="359" t="s">
        <v>1379</v>
      </c>
      <c r="J7051" s="359" t="s">
        <v>1380</v>
      </c>
      <c r="K7051" s="359" t="s">
        <v>1778</v>
      </c>
      <c r="L7051" s="359" t="s">
        <v>1392</v>
      </c>
      <c r="M7051" s="368">
        <v>2008</v>
      </c>
      <c r="N7051" s="205">
        <v>43109</v>
      </c>
      <c r="O7051" s="203"/>
    </row>
    <row r="7052" spans="1:15" ht="27.75" hidden="1" customHeight="1" x14ac:dyDescent="0.25">
      <c r="A7052" s="203" t="s">
        <v>2506</v>
      </c>
      <c r="B7052" s="202" t="s">
        <v>2507</v>
      </c>
      <c r="C7052" s="203" t="s">
        <v>1774</v>
      </c>
      <c r="D7052" s="202" t="s">
        <v>1775</v>
      </c>
      <c r="E7052" s="202" t="s">
        <v>1776</v>
      </c>
      <c r="F7052" s="202" t="s">
        <v>505</v>
      </c>
      <c r="G7052" s="260">
        <v>2.7</v>
      </c>
      <c r="H7052" s="361" t="s">
        <v>1777</v>
      </c>
      <c r="I7052" s="359" t="s">
        <v>1382</v>
      </c>
      <c r="J7052" s="359" t="s">
        <v>1380</v>
      </c>
      <c r="K7052" s="359" t="s">
        <v>1778</v>
      </c>
      <c r="L7052" s="359" t="s">
        <v>1392</v>
      </c>
      <c r="M7052" s="368">
        <v>2008</v>
      </c>
      <c r="N7052" s="205">
        <v>43109</v>
      </c>
      <c r="O7052" s="203"/>
    </row>
    <row r="7053" spans="1:15" ht="27.75" hidden="1" customHeight="1" x14ac:dyDescent="0.25">
      <c r="A7053" s="203" t="s">
        <v>2506</v>
      </c>
      <c r="B7053" s="202" t="s">
        <v>2507</v>
      </c>
      <c r="C7053" s="203" t="s">
        <v>1774</v>
      </c>
      <c r="D7053" s="202" t="s">
        <v>1775</v>
      </c>
      <c r="E7053" s="202" t="s">
        <v>1776</v>
      </c>
      <c r="F7053" s="202" t="s">
        <v>505</v>
      </c>
      <c r="G7053" s="260">
        <v>0.92</v>
      </c>
      <c r="H7053" s="361" t="s">
        <v>1777</v>
      </c>
      <c r="I7053" s="359" t="s">
        <v>1383</v>
      </c>
      <c r="J7053" s="359" t="s">
        <v>1380</v>
      </c>
      <c r="K7053" s="359" t="s">
        <v>1778</v>
      </c>
      <c r="L7053" s="359" t="s">
        <v>1392</v>
      </c>
      <c r="M7053" s="368">
        <v>2008</v>
      </c>
      <c r="N7053" s="205">
        <v>43109</v>
      </c>
      <c r="O7053" s="203"/>
    </row>
    <row r="7054" spans="1:15" ht="27.75" hidden="1" customHeight="1" x14ac:dyDescent="0.25">
      <c r="A7054" s="203" t="s">
        <v>2506</v>
      </c>
      <c r="B7054" s="202" t="s">
        <v>2507</v>
      </c>
      <c r="C7054" s="203" t="s">
        <v>1774</v>
      </c>
      <c r="D7054" s="202" t="s">
        <v>1775</v>
      </c>
      <c r="E7054" s="202" t="s">
        <v>1776</v>
      </c>
      <c r="F7054" s="202" t="s">
        <v>505</v>
      </c>
      <c r="G7054" s="260">
        <v>0.28000000000000003</v>
      </c>
      <c r="H7054" s="361" t="s">
        <v>1777</v>
      </c>
      <c r="I7054" s="359" t="s">
        <v>1384</v>
      </c>
      <c r="J7054" s="359" t="s">
        <v>1380</v>
      </c>
      <c r="K7054" s="359" t="s">
        <v>1778</v>
      </c>
      <c r="L7054" s="359" t="s">
        <v>1392</v>
      </c>
      <c r="M7054" s="368">
        <v>2008</v>
      </c>
      <c r="N7054" s="205">
        <v>43109</v>
      </c>
      <c r="O7054" s="203"/>
    </row>
    <row r="7055" spans="1:15" ht="27.75" hidden="1" customHeight="1" x14ac:dyDescent="0.25">
      <c r="A7055" s="203" t="s">
        <v>2506</v>
      </c>
      <c r="B7055" s="202" t="s">
        <v>2507</v>
      </c>
      <c r="C7055" s="203" t="s">
        <v>1774</v>
      </c>
      <c r="D7055" s="202" t="s">
        <v>1775</v>
      </c>
      <c r="E7055" s="202" t="s">
        <v>1776</v>
      </c>
      <c r="F7055" s="202" t="s">
        <v>505</v>
      </c>
      <c r="G7055" s="260">
        <v>0.03</v>
      </c>
      <c r="H7055" s="361" t="s">
        <v>1777</v>
      </c>
      <c r="I7055" s="359" t="s">
        <v>1385</v>
      </c>
      <c r="J7055" s="359" t="s">
        <v>1380</v>
      </c>
      <c r="K7055" s="359" t="s">
        <v>1778</v>
      </c>
      <c r="L7055" s="359" t="s">
        <v>1392</v>
      </c>
      <c r="M7055" s="368">
        <v>2008</v>
      </c>
      <c r="N7055" s="205">
        <v>43109</v>
      </c>
      <c r="O7055" s="203"/>
    </row>
    <row r="7056" spans="1:15" ht="27.75" hidden="1" customHeight="1" x14ac:dyDescent="0.25">
      <c r="A7056" s="203" t="s">
        <v>2506</v>
      </c>
      <c r="B7056" s="202" t="s">
        <v>2507</v>
      </c>
      <c r="C7056" s="203" t="s">
        <v>2485</v>
      </c>
      <c r="D7056" s="202" t="s">
        <v>2492</v>
      </c>
      <c r="E7056" s="202" t="s">
        <v>2493</v>
      </c>
      <c r="F7056" s="202" t="s">
        <v>505</v>
      </c>
      <c r="G7056" s="262">
        <v>2.9000000000000001E-2</v>
      </c>
      <c r="H7056" s="361" t="s">
        <v>1414</v>
      </c>
      <c r="I7056" s="359" t="s">
        <v>1379</v>
      </c>
      <c r="J7056" s="358">
        <v>0.6</v>
      </c>
      <c r="K7056" s="359" t="s">
        <v>22</v>
      </c>
      <c r="L7056" s="359" t="s">
        <v>1392</v>
      </c>
      <c r="M7056" s="368">
        <v>2011</v>
      </c>
      <c r="N7056" s="205"/>
      <c r="O7056" s="203"/>
    </row>
    <row r="7057" spans="1:15" ht="27.75" hidden="1" customHeight="1" x14ac:dyDescent="0.25">
      <c r="A7057" s="203" t="s">
        <v>2506</v>
      </c>
      <c r="B7057" s="202" t="s">
        <v>2507</v>
      </c>
      <c r="C7057" s="203" t="s">
        <v>2485</v>
      </c>
      <c r="D7057" s="202" t="s">
        <v>2492</v>
      </c>
      <c r="E7057" s="202" t="s">
        <v>2493</v>
      </c>
      <c r="F7057" s="202" t="s">
        <v>505</v>
      </c>
      <c r="G7057" s="262">
        <v>5.8999999999999999E-3</v>
      </c>
      <c r="H7057" s="361" t="s">
        <v>1414</v>
      </c>
      <c r="I7057" s="359" t="s">
        <v>1382</v>
      </c>
      <c r="J7057" s="358">
        <v>0.6</v>
      </c>
      <c r="K7057" s="359" t="s">
        <v>22</v>
      </c>
      <c r="L7057" s="359" t="s">
        <v>1392</v>
      </c>
      <c r="M7057" s="368">
        <v>2011</v>
      </c>
      <c r="N7057" s="205"/>
      <c r="O7057" s="203"/>
    </row>
    <row r="7058" spans="1:15" ht="27.75" hidden="1" customHeight="1" x14ac:dyDescent="0.25">
      <c r="A7058" s="203" t="s">
        <v>2506</v>
      </c>
      <c r="B7058" s="202" t="s">
        <v>2507</v>
      </c>
      <c r="C7058" s="203" t="s">
        <v>2485</v>
      </c>
      <c r="D7058" s="202" t="s">
        <v>2492</v>
      </c>
      <c r="E7058" s="202" t="s">
        <v>2493</v>
      </c>
      <c r="F7058" s="202" t="s">
        <v>505</v>
      </c>
      <c r="G7058" s="262">
        <v>1.9E-3</v>
      </c>
      <c r="H7058" s="361" t="s">
        <v>1414</v>
      </c>
      <c r="I7058" s="359" t="s">
        <v>1383</v>
      </c>
      <c r="J7058" s="358">
        <v>0.6</v>
      </c>
      <c r="K7058" s="359" t="s">
        <v>22</v>
      </c>
      <c r="L7058" s="359" t="s">
        <v>1392</v>
      </c>
      <c r="M7058" s="368">
        <v>2011</v>
      </c>
      <c r="N7058" s="205"/>
      <c r="O7058" s="203"/>
    </row>
    <row r="7059" spans="1:15" ht="27.75" hidden="1" customHeight="1" x14ac:dyDescent="0.25">
      <c r="A7059" s="203" t="s">
        <v>2506</v>
      </c>
      <c r="B7059" s="202" t="s">
        <v>2507</v>
      </c>
      <c r="C7059" s="203" t="s">
        <v>2485</v>
      </c>
      <c r="D7059" s="202" t="s">
        <v>2492</v>
      </c>
      <c r="E7059" s="202" t="s">
        <v>2493</v>
      </c>
      <c r="F7059" s="202" t="s">
        <v>505</v>
      </c>
      <c r="G7059" s="262">
        <v>5.6999999999999998E-4</v>
      </c>
      <c r="H7059" s="361" t="s">
        <v>1414</v>
      </c>
      <c r="I7059" s="359" t="s">
        <v>1384</v>
      </c>
      <c r="J7059" s="358">
        <v>0.6</v>
      </c>
      <c r="K7059" s="359" t="s">
        <v>22</v>
      </c>
      <c r="L7059" s="359" t="s">
        <v>1392</v>
      </c>
      <c r="M7059" s="368">
        <v>2011</v>
      </c>
      <c r="N7059" s="205"/>
      <c r="O7059" s="203"/>
    </row>
    <row r="7060" spans="1:15" ht="27.75" hidden="1" customHeight="1" x14ac:dyDescent="0.25">
      <c r="A7060" s="203" t="s">
        <v>2506</v>
      </c>
      <c r="B7060" s="202" t="s">
        <v>2507</v>
      </c>
      <c r="C7060" s="203" t="s">
        <v>2485</v>
      </c>
      <c r="D7060" s="202" t="s">
        <v>2492</v>
      </c>
      <c r="E7060" s="202" t="s">
        <v>2493</v>
      </c>
      <c r="F7060" s="202" t="s">
        <v>505</v>
      </c>
      <c r="G7060" s="262">
        <v>1.7000000000000001E-4</v>
      </c>
      <c r="H7060" s="361" t="s">
        <v>1414</v>
      </c>
      <c r="I7060" s="359" t="s">
        <v>1385</v>
      </c>
      <c r="J7060" s="358">
        <v>0.6</v>
      </c>
      <c r="K7060" s="359" t="s">
        <v>22</v>
      </c>
      <c r="L7060" s="359" t="s">
        <v>1392</v>
      </c>
      <c r="M7060" s="368">
        <v>2011</v>
      </c>
      <c r="N7060" s="205"/>
      <c r="O7060" s="203"/>
    </row>
    <row r="7061" spans="1:15" ht="27.75" hidden="1" customHeight="1" x14ac:dyDescent="0.25">
      <c r="A7061" s="203" t="s">
        <v>2506</v>
      </c>
      <c r="B7061" s="202" t="s">
        <v>2507</v>
      </c>
      <c r="C7061" s="203" t="s">
        <v>2485</v>
      </c>
      <c r="D7061" s="202" t="s">
        <v>1775</v>
      </c>
      <c r="E7061" s="202" t="s">
        <v>1776</v>
      </c>
      <c r="F7061" s="202" t="s">
        <v>505</v>
      </c>
      <c r="G7061" s="262">
        <v>0.13</v>
      </c>
      <c r="H7061" s="361" t="s">
        <v>1390</v>
      </c>
      <c r="I7061" s="359" t="s">
        <v>1379</v>
      </c>
      <c r="J7061" s="358">
        <v>0.7</v>
      </c>
      <c r="K7061" s="359" t="s">
        <v>1391</v>
      </c>
      <c r="L7061" s="359" t="s">
        <v>1392</v>
      </c>
      <c r="M7061" s="368">
        <v>2011</v>
      </c>
      <c r="N7061" s="205"/>
      <c r="O7061" s="203" t="s">
        <v>2510</v>
      </c>
    </row>
    <row r="7062" spans="1:15" ht="27.75" hidden="1" customHeight="1" x14ac:dyDescent="0.25">
      <c r="A7062" s="203" t="s">
        <v>2506</v>
      </c>
      <c r="B7062" s="202" t="s">
        <v>2507</v>
      </c>
      <c r="C7062" s="203" t="s">
        <v>2485</v>
      </c>
      <c r="D7062" s="202" t="s">
        <v>1775</v>
      </c>
      <c r="E7062" s="202" t="s">
        <v>1776</v>
      </c>
      <c r="F7062" s="202" t="s">
        <v>505</v>
      </c>
      <c r="G7062" s="262">
        <v>2.5000000000000001E-2</v>
      </c>
      <c r="H7062" s="361" t="s">
        <v>1390</v>
      </c>
      <c r="I7062" s="359" t="s">
        <v>1382</v>
      </c>
      <c r="J7062" s="358">
        <v>0.7</v>
      </c>
      <c r="K7062" s="359" t="s">
        <v>1391</v>
      </c>
      <c r="L7062" s="359" t="s">
        <v>1392</v>
      </c>
      <c r="M7062" s="368">
        <v>2011</v>
      </c>
      <c r="N7062" s="205"/>
      <c r="O7062" s="203" t="s">
        <v>2510</v>
      </c>
    </row>
    <row r="7063" spans="1:15" ht="27.75" hidden="1" customHeight="1" x14ac:dyDescent="0.25">
      <c r="A7063" s="203" t="s">
        <v>2506</v>
      </c>
      <c r="B7063" s="202" t="s">
        <v>2507</v>
      </c>
      <c r="C7063" s="203" t="s">
        <v>2485</v>
      </c>
      <c r="D7063" s="202" t="s">
        <v>1775</v>
      </c>
      <c r="E7063" s="202" t="s">
        <v>1776</v>
      </c>
      <c r="F7063" s="202" t="s">
        <v>505</v>
      </c>
      <c r="G7063" s="262">
        <v>6.0000000000000001E-3</v>
      </c>
      <c r="H7063" s="361" t="s">
        <v>1390</v>
      </c>
      <c r="I7063" s="359" t="s">
        <v>1383</v>
      </c>
      <c r="J7063" s="358">
        <v>0.7</v>
      </c>
      <c r="K7063" s="359" t="s">
        <v>1391</v>
      </c>
      <c r="L7063" s="359" t="s">
        <v>1392</v>
      </c>
      <c r="M7063" s="368">
        <v>2011</v>
      </c>
      <c r="N7063" s="205"/>
      <c r="O7063" s="203" t="s">
        <v>2510</v>
      </c>
    </row>
    <row r="7064" spans="1:15" ht="27.75" hidden="1" customHeight="1" x14ac:dyDescent="0.25">
      <c r="A7064" s="203" t="s">
        <v>2506</v>
      </c>
      <c r="B7064" s="202" t="s">
        <v>2507</v>
      </c>
      <c r="C7064" s="203" t="s">
        <v>2485</v>
      </c>
      <c r="D7064" s="202" t="s">
        <v>1775</v>
      </c>
      <c r="E7064" s="202" t="s">
        <v>1776</v>
      </c>
      <c r="F7064" s="202" t="s">
        <v>505</v>
      </c>
      <c r="G7064" s="262">
        <v>1.6000000000000001E-3</v>
      </c>
      <c r="H7064" s="361" t="s">
        <v>1390</v>
      </c>
      <c r="I7064" s="359" t="s">
        <v>1384</v>
      </c>
      <c r="J7064" s="358">
        <v>0.7</v>
      </c>
      <c r="K7064" s="359" t="s">
        <v>1391</v>
      </c>
      <c r="L7064" s="359" t="s">
        <v>1392</v>
      </c>
      <c r="M7064" s="368">
        <v>2011</v>
      </c>
      <c r="N7064" s="205"/>
      <c r="O7064" s="203" t="s">
        <v>2510</v>
      </c>
    </row>
    <row r="7065" spans="1:15" ht="27.75" hidden="1" customHeight="1" x14ac:dyDescent="0.25">
      <c r="A7065" s="203" t="s">
        <v>2506</v>
      </c>
      <c r="B7065" s="202" t="s">
        <v>2507</v>
      </c>
      <c r="C7065" s="203" t="s">
        <v>2485</v>
      </c>
      <c r="D7065" s="202" t="s">
        <v>1775</v>
      </c>
      <c r="E7065" s="202" t="s">
        <v>1776</v>
      </c>
      <c r="F7065" s="202" t="s">
        <v>505</v>
      </c>
      <c r="G7065" s="262">
        <v>3.5E-4</v>
      </c>
      <c r="H7065" s="361" t="s">
        <v>1390</v>
      </c>
      <c r="I7065" s="359" t="s">
        <v>1385</v>
      </c>
      <c r="J7065" s="358">
        <v>0.7</v>
      </c>
      <c r="K7065" s="359" t="s">
        <v>1391</v>
      </c>
      <c r="L7065" s="359" t="s">
        <v>1392</v>
      </c>
      <c r="M7065" s="368">
        <v>2011</v>
      </c>
      <c r="N7065" s="205"/>
      <c r="O7065" s="203" t="s">
        <v>2510</v>
      </c>
    </row>
    <row r="7066" spans="1:15" ht="27.75" hidden="1" customHeight="1" x14ac:dyDescent="0.25">
      <c r="A7066" s="203" t="s">
        <v>2506</v>
      </c>
      <c r="B7066" s="202" t="s">
        <v>2507</v>
      </c>
      <c r="C7066" s="203" t="s">
        <v>2485</v>
      </c>
      <c r="D7066" s="202" t="s">
        <v>2517</v>
      </c>
      <c r="E7066" s="202" t="s">
        <v>2518</v>
      </c>
      <c r="F7066" s="202" t="s">
        <v>505</v>
      </c>
      <c r="G7066" s="262">
        <v>1.4</v>
      </c>
      <c r="H7066" s="361" t="s">
        <v>1390</v>
      </c>
      <c r="I7066" s="359" t="s">
        <v>1379</v>
      </c>
      <c r="J7066" s="358">
        <v>0.89</v>
      </c>
      <c r="K7066" s="359" t="s">
        <v>1391</v>
      </c>
      <c r="L7066" s="359" t="s">
        <v>1392</v>
      </c>
      <c r="M7066" s="368">
        <v>2011</v>
      </c>
      <c r="N7066" s="205"/>
      <c r="O7066" s="203" t="s">
        <v>2510</v>
      </c>
    </row>
    <row r="7067" spans="1:15" ht="27.75" hidden="1" customHeight="1" x14ac:dyDescent="0.25">
      <c r="A7067" s="203" t="s">
        <v>2506</v>
      </c>
      <c r="B7067" s="202" t="s">
        <v>2507</v>
      </c>
      <c r="C7067" s="203" t="s">
        <v>2485</v>
      </c>
      <c r="D7067" s="202" t="s">
        <v>2517</v>
      </c>
      <c r="E7067" s="202" t="s">
        <v>2518</v>
      </c>
      <c r="F7067" s="202" t="s">
        <v>505</v>
      </c>
      <c r="G7067" s="262">
        <v>0.25</v>
      </c>
      <c r="H7067" s="361" t="s">
        <v>1390</v>
      </c>
      <c r="I7067" s="359" t="s">
        <v>1382</v>
      </c>
      <c r="J7067" s="358">
        <v>0.89</v>
      </c>
      <c r="K7067" s="359" t="s">
        <v>1391</v>
      </c>
      <c r="L7067" s="359" t="s">
        <v>1392</v>
      </c>
      <c r="M7067" s="368">
        <v>2011</v>
      </c>
      <c r="N7067" s="205"/>
      <c r="O7067" s="203" t="s">
        <v>2510</v>
      </c>
    </row>
    <row r="7068" spans="1:15" ht="27.75" hidden="1" customHeight="1" x14ac:dyDescent="0.25">
      <c r="A7068" s="203" t="s">
        <v>2506</v>
      </c>
      <c r="B7068" s="202" t="s">
        <v>2507</v>
      </c>
      <c r="C7068" s="203" t="s">
        <v>2485</v>
      </c>
      <c r="D7068" s="202" t="s">
        <v>2517</v>
      </c>
      <c r="E7068" s="202" t="s">
        <v>2518</v>
      </c>
      <c r="F7068" s="202" t="s">
        <v>505</v>
      </c>
      <c r="G7068" s="262">
        <v>7.0000000000000007E-2</v>
      </c>
      <c r="H7068" s="361" t="s">
        <v>1390</v>
      </c>
      <c r="I7068" s="359" t="s">
        <v>1383</v>
      </c>
      <c r="J7068" s="358">
        <v>0.89</v>
      </c>
      <c r="K7068" s="359" t="s">
        <v>1391</v>
      </c>
      <c r="L7068" s="359" t="s">
        <v>1392</v>
      </c>
      <c r="M7068" s="368">
        <v>2011</v>
      </c>
      <c r="N7068" s="205"/>
      <c r="O7068" s="203" t="s">
        <v>2510</v>
      </c>
    </row>
    <row r="7069" spans="1:15" ht="27.75" hidden="1" customHeight="1" x14ac:dyDescent="0.25">
      <c r="A7069" s="203" t="s">
        <v>2506</v>
      </c>
      <c r="B7069" s="202" t="s">
        <v>2507</v>
      </c>
      <c r="C7069" s="203" t="s">
        <v>2485</v>
      </c>
      <c r="D7069" s="202" t="s">
        <v>2517</v>
      </c>
      <c r="E7069" s="202" t="s">
        <v>2518</v>
      </c>
      <c r="F7069" s="202" t="s">
        <v>505</v>
      </c>
      <c r="G7069" s="262">
        <v>0.02</v>
      </c>
      <c r="H7069" s="361" t="s">
        <v>1390</v>
      </c>
      <c r="I7069" s="359" t="s">
        <v>1384</v>
      </c>
      <c r="J7069" s="358">
        <v>0.89</v>
      </c>
      <c r="K7069" s="359" t="s">
        <v>1391</v>
      </c>
      <c r="L7069" s="359" t="s">
        <v>1392</v>
      </c>
      <c r="M7069" s="368">
        <v>2011</v>
      </c>
      <c r="N7069" s="205"/>
      <c r="O7069" s="203" t="s">
        <v>2510</v>
      </c>
    </row>
    <row r="7070" spans="1:15" ht="27.75" hidden="1" customHeight="1" x14ac:dyDescent="0.25">
      <c r="A7070" s="203" t="s">
        <v>2506</v>
      </c>
      <c r="B7070" s="202" t="s">
        <v>2507</v>
      </c>
      <c r="C7070" s="203" t="s">
        <v>2485</v>
      </c>
      <c r="D7070" s="202" t="s">
        <v>2517</v>
      </c>
      <c r="E7070" s="202" t="s">
        <v>2518</v>
      </c>
      <c r="F7070" s="202" t="s">
        <v>505</v>
      </c>
      <c r="G7070" s="262">
        <v>5.1000000000000004E-3</v>
      </c>
      <c r="H7070" s="361" t="s">
        <v>1390</v>
      </c>
      <c r="I7070" s="359" t="s">
        <v>1385</v>
      </c>
      <c r="J7070" s="358">
        <v>0.89</v>
      </c>
      <c r="K7070" s="359" t="s">
        <v>1391</v>
      </c>
      <c r="L7070" s="359" t="s">
        <v>1392</v>
      </c>
      <c r="M7070" s="368">
        <v>2011</v>
      </c>
      <c r="N7070" s="205"/>
      <c r="O7070" s="203" t="s">
        <v>2510</v>
      </c>
    </row>
    <row r="7071" spans="1:15" ht="27.75" hidden="1" customHeight="1" x14ac:dyDescent="0.25">
      <c r="A7071" s="203" t="s">
        <v>2506</v>
      </c>
      <c r="B7071" s="202" t="s">
        <v>2507</v>
      </c>
      <c r="C7071" s="203" t="s">
        <v>2485</v>
      </c>
      <c r="D7071" s="202" t="s">
        <v>2519</v>
      </c>
      <c r="E7071" s="202" t="s">
        <v>2520</v>
      </c>
      <c r="F7071" s="202" t="s">
        <v>505</v>
      </c>
      <c r="G7071" s="262">
        <v>9.2999999999999992E-3</v>
      </c>
      <c r="H7071" s="361" t="s">
        <v>1390</v>
      </c>
      <c r="I7071" s="359" t="s">
        <v>1379</v>
      </c>
      <c r="J7071" s="358">
        <v>0.92</v>
      </c>
      <c r="K7071" s="359" t="s">
        <v>1391</v>
      </c>
      <c r="L7071" s="359" t="s">
        <v>1392</v>
      </c>
      <c r="M7071" s="368">
        <v>2011</v>
      </c>
      <c r="N7071" s="205"/>
      <c r="O7071" s="203" t="s">
        <v>2510</v>
      </c>
    </row>
    <row r="7072" spans="1:15" ht="27.75" hidden="1" customHeight="1" x14ac:dyDescent="0.25">
      <c r="A7072" s="203" t="s">
        <v>2506</v>
      </c>
      <c r="B7072" s="202" t="s">
        <v>2507</v>
      </c>
      <c r="C7072" s="203" t="s">
        <v>2485</v>
      </c>
      <c r="D7072" s="202" t="s">
        <v>2519</v>
      </c>
      <c r="E7072" s="202" t="s">
        <v>2520</v>
      </c>
      <c r="F7072" s="202" t="s">
        <v>505</v>
      </c>
      <c r="G7072" s="262">
        <v>1.6999999999999999E-3</v>
      </c>
      <c r="H7072" s="361" t="s">
        <v>1390</v>
      </c>
      <c r="I7072" s="359" t="s">
        <v>1382</v>
      </c>
      <c r="J7072" s="358">
        <v>0.92</v>
      </c>
      <c r="K7072" s="359" t="s">
        <v>1391</v>
      </c>
      <c r="L7072" s="359" t="s">
        <v>1392</v>
      </c>
      <c r="M7072" s="368">
        <v>2011</v>
      </c>
      <c r="N7072" s="205"/>
      <c r="O7072" s="203" t="s">
        <v>2510</v>
      </c>
    </row>
    <row r="7073" spans="1:15" ht="27.75" hidden="1" customHeight="1" x14ac:dyDescent="0.25">
      <c r="A7073" s="203" t="s">
        <v>2506</v>
      </c>
      <c r="B7073" s="202" t="s">
        <v>2507</v>
      </c>
      <c r="C7073" s="203" t="s">
        <v>2485</v>
      </c>
      <c r="D7073" s="202" t="s">
        <v>2519</v>
      </c>
      <c r="E7073" s="202" t="s">
        <v>2520</v>
      </c>
      <c r="F7073" s="202" t="s">
        <v>505</v>
      </c>
      <c r="G7073" s="262">
        <v>4.8999999999999998E-4</v>
      </c>
      <c r="H7073" s="361" t="s">
        <v>1390</v>
      </c>
      <c r="I7073" s="359" t="s">
        <v>1383</v>
      </c>
      <c r="J7073" s="358">
        <v>0.92</v>
      </c>
      <c r="K7073" s="359" t="s">
        <v>1391</v>
      </c>
      <c r="L7073" s="359" t="s">
        <v>1392</v>
      </c>
      <c r="M7073" s="368">
        <v>2011</v>
      </c>
      <c r="N7073" s="205"/>
      <c r="O7073" s="203" t="s">
        <v>2510</v>
      </c>
    </row>
    <row r="7074" spans="1:15" ht="27.75" hidden="1" customHeight="1" x14ac:dyDescent="0.25">
      <c r="A7074" s="203" t="s">
        <v>2506</v>
      </c>
      <c r="B7074" s="202" t="s">
        <v>2507</v>
      </c>
      <c r="C7074" s="203" t="s">
        <v>2485</v>
      </c>
      <c r="D7074" s="202" t="s">
        <v>2519</v>
      </c>
      <c r="E7074" s="202" t="s">
        <v>2520</v>
      </c>
      <c r="F7074" s="202" t="s">
        <v>505</v>
      </c>
      <c r="G7074" s="262">
        <v>1.3999999999999999E-4</v>
      </c>
      <c r="H7074" s="361" t="s">
        <v>1390</v>
      </c>
      <c r="I7074" s="359" t="s">
        <v>1384</v>
      </c>
      <c r="J7074" s="358">
        <v>0.92</v>
      </c>
      <c r="K7074" s="359" t="s">
        <v>1391</v>
      </c>
      <c r="L7074" s="359" t="s">
        <v>1392</v>
      </c>
      <c r="M7074" s="368">
        <v>2011</v>
      </c>
      <c r="N7074" s="205"/>
      <c r="O7074" s="203" t="s">
        <v>2510</v>
      </c>
    </row>
    <row r="7075" spans="1:15" ht="27.75" hidden="1" customHeight="1" x14ac:dyDescent="0.25">
      <c r="A7075" s="203" t="s">
        <v>2506</v>
      </c>
      <c r="B7075" s="202" t="s">
        <v>2507</v>
      </c>
      <c r="C7075" s="203" t="s">
        <v>2485</v>
      </c>
      <c r="D7075" s="202" t="s">
        <v>2519</v>
      </c>
      <c r="E7075" s="202" t="s">
        <v>2520</v>
      </c>
      <c r="F7075" s="202" t="s">
        <v>505</v>
      </c>
      <c r="G7075" s="262">
        <v>4.1E-5</v>
      </c>
      <c r="H7075" s="361" t="s">
        <v>1390</v>
      </c>
      <c r="I7075" s="359" t="s">
        <v>1385</v>
      </c>
      <c r="J7075" s="358">
        <v>0.92</v>
      </c>
      <c r="K7075" s="359" t="s">
        <v>1391</v>
      </c>
      <c r="L7075" s="359" t="s">
        <v>1392</v>
      </c>
      <c r="M7075" s="368">
        <v>2011</v>
      </c>
      <c r="N7075" s="205"/>
      <c r="O7075" s="203" t="s">
        <v>2510</v>
      </c>
    </row>
    <row r="7076" spans="1:15" ht="27.75" hidden="1" customHeight="1" x14ac:dyDescent="0.25">
      <c r="A7076" s="203" t="s">
        <v>2270</v>
      </c>
      <c r="B7076" s="202" t="s">
        <v>2464</v>
      </c>
      <c r="C7076" s="203" t="s">
        <v>1453</v>
      </c>
      <c r="D7076" s="202" t="s">
        <v>1482</v>
      </c>
      <c r="E7076" s="202" t="s">
        <v>1483</v>
      </c>
      <c r="F7076" s="202" t="s">
        <v>475</v>
      </c>
      <c r="G7076" s="253">
        <v>201.6</v>
      </c>
      <c r="H7076" s="361" t="s">
        <v>1456</v>
      </c>
      <c r="I7076" s="359" t="s">
        <v>1407</v>
      </c>
      <c r="J7076" s="358">
        <v>0.4703</v>
      </c>
      <c r="K7076" s="359" t="s">
        <v>1113</v>
      </c>
      <c r="L7076" s="359" t="s">
        <v>1408</v>
      </c>
      <c r="M7076" s="368">
        <v>2003</v>
      </c>
      <c r="N7076" s="205">
        <v>42061</v>
      </c>
      <c r="O7076" s="203"/>
    </row>
    <row r="7077" spans="1:15" ht="27.75" hidden="1" customHeight="1" x14ac:dyDescent="0.25">
      <c r="A7077" s="203" t="s">
        <v>2270</v>
      </c>
      <c r="B7077" s="202" t="s">
        <v>2464</v>
      </c>
      <c r="C7077" s="203" t="s">
        <v>1453</v>
      </c>
      <c r="D7077" s="202" t="s">
        <v>1482</v>
      </c>
      <c r="E7077" s="202" t="s">
        <v>1483</v>
      </c>
      <c r="F7077" s="202" t="s">
        <v>475</v>
      </c>
      <c r="G7077" s="253">
        <v>0.55200000000000005</v>
      </c>
      <c r="H7077" s="361" t="s">
        <v>527</v>
      </c>
      <c r="I7077" s="359" t="s">
        <v>1407</v>
      </c>
      <c r="J7077" s="358">
        <v>0.4703</v>
      </c>
      <c r="K7077" s="359" t="s">
        <v>1113</v>
      </c>
      <c r="L7077" s="359" t="s">
        <v>1392</v>
      </c>
      <c r="M7077" s="368">
        <v>2003</v>
      </c>
      <c r="N7077" s="205">
        <v>42061</v>
      </c>
      <c r="O7077" s="203"/>
    </row>
    <row r="7078" spans="1:15" ht="27.75" hidden="1" customHeight="1" x14ac:dyDescent="0.25">
      <c r="A7078" s="203" t="s">
        <v>2270</v>
      </c>
      <c r="B7078" s="202" t="s">
        <v>2464</v>
      </c>
      <c r="C7078" s="203" t="s">
        <v>1403</v>
      </c>
      <c r="D7078" s="202" t="s">
        <v>1404</v>
      </c>
      <c r="E7078" s="202" t="s">
        <v>1405</v>
      </c>
      <c r="F7078" s="202" t="s">
        <v>475</v>
      </c>
      <c r="G7078" s="253">
        <v>154</v>
      </c>
      <c r="H7078" s="361" t="s">
        <v>1406</v>
      </c>
      <c r="I7078" s="359" t="s">
        <v>1407</v>
      </c>
      <c r="J7078" s="359" t="s">
        <v>1380</v>
      </c>
      <c r="K7078" s="359" t="s">
        <v>22</v>
      </c>
      <c r="L7078" s="359" t="s">
        <v>1408</v>
      </c>
      <c r="M7078" s="368" t="s">
        <v>1407</v>
      </c>
      <c r="N7078" s="205">
        <v>42486</v>
      </c>
      <c r="O7078" s="203"/>
    </row>
    <row r="7079" spans="1:15" ht="27.75" hidden="1" customHeight="1" x14ac:dyDescent="0.25">
      <c r="A7079" s="203" t="s">
        <v>2270</v>
      </c>
      <c r="B7079" s="202" t="s">
        <v>2464</v>
      </c>
      <c r="C7079" s="203" t="s">
        <v>1461</v>
      </c>
      <c r="D7079" s="202" t="s">
        <v>1482</v>
      </c>
      <c r="E7079" s="202" t="s">
        <v>1483</v>
      </c>
      <c r="F7079" s="202" t="s">
        <v>475</v>
      </c>
      <c r="G7079" s="254">
        <v>1003879</v>
      </c>
      <c r="H7079" s="361" t="s">
        <v>1433</v>
      </c>
      <c r="I7079" s="359" t="s">
        <v>1407</v>
      </c>
      <c r="J7079" s="359" t="s">
        <v>1380</v>
      </c>
      <c r="K7079" s="359" t="s">
        <v>8</v>
      </c>
      <c r="L7079" s="359" t="s">
        <v>1408</v>
      </c>
      <c r="M7079" s="368" t="s">
        <v>1407</v>
      </c>
      <c r="N7079" s="205">
        <v>42530</v>
      </c>
      <c r="O7079" s="203"/>
    </row>
    <row r="7080" spans="1:15" ht="27.75" hidden="1" customHeight="1" x14ac:dyDescent="0.25">
      <c r="A7080" s="203" t="s">
        <v>2270</v>
      </c>
      <c r="B7080" s="202" t="s">
        <v>2464</v>
      </c>
      <c r="C7080" s="203" t="s">
        <v>1461</v>
      </c>
      <c r="D7080" s="202" t="s">
        <v>1482</v>
      </c>
      <c r="E7080" s="202" t="s">
        <v>1483</v>
      </c>
      <c r="F7080" s="202" t="s">
        <v>475</v>
      </c>
      <c r="G7080" s="254">
        <v>2750</v>
      </c>
      <c r="H7080" s="361" t="s">
        <v>1414</v>
      </c>
      <c r="I7080" s="359" t="s">
        <v>1407</v>
      </c>
      <c r="J7080" s="359" t="s">
        <v>1380</v>
      </c>
      <c r="K7080" s="359" t="s">
        <v>8</v>
      </c>
      <c r="L7080" s="359" t="s">
        <v>1392</v>
      </c>
      <c r="M7080" s="368" t="s">
        <v>1407</v>
      </c>
      <c r="N7080" s="205">
        <v>42530</v>
      </c>
      <c r="O7080" s="203"/>
    </row>
    <row r="7081" spans="1:15" ht="27.75" hidden="1" customHeight="1" x14ac:dyDescent="0.25">
      <c r="A7081" s="203" t="s">
        <v>2270</v>
      </c>
      <c r="B7081" s="202" t="s">
        <v>2464</v>
      </c>
      <c r="C7081" s="203" t="s">
        <v>1461</v>
      </c>
      <c r="D7081" s="202" t="s">
        <v>1462</v>
      </c>
      <c r="E7081" s="202" t="s">
        <v>1463</v>
      </c>
      <c r="F7081" s="202" t="s">
        <v>475</v>
      </c>
      <c r="G7081" s="254">
        <v>21534261</v>
      </c>
      <c r="H7081" s="361" t="s">
        <v>1433</v>
      </c>
      <c r="I7081" s="359" t="s">
        <v>1407</v>
      </c>
      <c r="J7081" s="359" t="s">
        <v>1380</v>
      </c>
      <c r="K7081" s="359" t="s">
        <v>8</v>
      </c>
      <c r="L7081" s="359" t="s">
        <v>1408</v>
      </c>
      <c r="M7081" s="368" t="s">
        <v>1407</v>
      </c>
      <c r="N7081" s="205">
        <v>42530</v>
      </c>
      <c r="O7081" s="203"/>
    </row>
    <row r="7082" spans="1:15" ht="27.75" hidden="1" customHeight="1" x14ac:dyDescent="0.25">
      <c r="A7082" s="203" t="s">
        <v>2270</v>
      </c>
      <c r="B7082" s="202" t="s">
        <v>2464</v>
      </c>
      <c r="C7082" s="203" t="s">
        <v>1461</v>
      </c>
      <c r="D7082" s="202" t="s">
        <v>1462</v>
      </c>
      <c r="E7082" s="202" t="s">
        <v>1463</v>
      </c>
      <c r="F7082" s="202" t="s">
        <v>475</v>
      </c>
      <c r="G7082" s="254">
        <v>58998</v>
      </c>
      <c r="H7082" s="361" t="s">
        <v>1414</v>
      </c>
      <c r="I7082" s="359" t="s">
        <v>1407</v>
      </c>
      <c r="J7082" s="359" t="s">
        <v>1380</v>
      </c>
      <c r="K7082" s="359" t="s">
        <v>8</v>
      </c>
      <c r="L7082" s="359" t="s">
        <v>1392</v>
      </c>
      <c r="M7082" s="368" t="s">
        <v>1407</v>
      </c>
      <c r="N7082" s="205">
        <v>42530</v>
      </c>
      <c r="O7082" s="203"/>
    </row>
    <row r="7083" spans="1:15" ht="27.75" hidden="1" customHeight="1" x14ac:dyDescent="0.25">
      <c r="A7083" s="203" t="s">
        <v>2270</v>
      </c>
      <c r="B7083" s="202" t="s">
        <v>2464</v>
      </c>
      <c r="C7083" s="203" t="s">
        <v>1461</v>
      </c>
      <c r="D7083" s="202" t="s">
        <v>1457</v>
      </c>
      <c r="E7083" s="202" t="s">
        <v>1458</v>
      </c>
      <c r="F7083" s="202" t="s">
        <v>475</v>
      </c>
      <c r="G7083" s="254">
        <v>2943971</v>
      </c>
      <c r="H7083" s="361" t="s">
        <v>1433</v>
      </c>
      <c r="I7083" s="359" t="s">
        <v>1407</v>
      </c>
      <c r="J7083" s="359" t="s">
        <v>1380</v>
      </c>
      <c r="K7083" s="359" t="s">
        <v>8</v>
      </c>
      <c r="L7083" s="359" t="s">
        <v>1408</v>
      </c>
      <c r="M7083" s="368" t="s">
        <v>1407</v>
      </c>
      <c r="N7083" s="205">
        <v>42530</v>
      </c>
      <c r="O7083" s="203"/>
    </row>
    <row r="7084" spans="1:15" ht="27.75" hidden="1" customHeight="1" x14ac:dyDescent="0.25">
      <c r="A7084" s="203" t="s">
        <v>2270</v>
      </c>
      <c r="B7084" s="202" t="s">
        <v>2464</v>
      </c>
      <c r="C7084" s="203" t="s">
        <v>1461</v>
      </c>
      <c r="D7084" s="202" t="s">
        <v>1457</v>
      </c>
      <c r="E7084" s="202" t="s">
        <v>1458</v>
      </c>
      <c r="F7084" s="202" t="s">
        <v>475</v>
      </c>
      <c r="G7084" s="254">
        <v>8066</v>
      </c>
      <c r="H7084" s="361" t="s">
        <v>1414</v>
      </c>
      <c r="I7084" s="359" t="s">
        <v>1407</v>
      </c>
      <c r="J7084" s="359" t="s">
        <v>1380</v>
      </c>
      <c r="K7084" s="359" t="s">
        <v>8</v>
      </c>
      <c r="L7084" s="359" t="s">
        <v>1392</v>
      </c>
      <c r="M7084" s="368" t="s">
        <v>1407</v>
      </c>
      <c r="N7084" s="205">
        <v>42530</v>
      </c>
      <c r="O7084" s="203"/>
    </row>
    <row r="7085" spans="1:15" ht="27.75" hidden="1" customHeight="1" x14ac:dyDescent="0.25">
      <c r="A7085" s="203" t="s">
        <v>2270</v>
      </c>
      <c r="B7085" s="202" t="s">
        <v>2464</v>
      </c>
      <c r="C7085" s="203" t="s">
        <v>1461</v>
      </c>
      <c r="D7085" s="202" t="s">
        <v>1831</v>
      </c>
      <c r="E7085" s="202" t="s">
        <v>1399</v>
      </c>
      <c r="F7085" s="202" t="s">
        <v>475</v>
      </c>
      <c r="G7085" s="254">
        <v>428710</v>
      </c>
      <c r="H7085" s="361" t="s">
        <v>1433</v>
      </c>
      <c r="I7085" s="359" t="s">
        <v>1407</v>
      </c>
      <c r="J7085" s="359" t="s">
        <v>1380</v>
      </c>
      <c r="K7085" s="359" t="s">
        <v>8</v>
      </c>
      <c r="L7085" s="359" t="s">
        <v>1408</v>
      </c>
      <c r="M7085" s="368" t="s">
        <v>1407</v>
      </c>
      <c r="N7085" s="205">
        <v>42530</v>
      </c>
      <c r="O7085" s="203"/>
    </row>
    <row r="7086" spans="1:15" ht="27.75" hidden="1" customHeight="1" x14ac:dyDescent="0.25">
      <c r="A7086" s="203" t="s">
        <v>2270</v>
      </c>
      <c r="B7086" s="202" t="s">
        <v>2464</v>
      </c>
      <c r="C7086" s="203" t="s">
        <v>1461</v>
      </c>
      <c r="D7086" s="202" t="s">
        <v>1831</v>
      </c>
      <c r="E7086" s="202" t="s">
        <v>1399</v>
      </c>
      <c r="F7086" s="202" t="s">
        <v>475</v>
      </c>
      <c r="G7086" s="254">
        <v>2839</v>
      </c>
      <c r="H7086" s="361" t="s">
        <v>1414</v>
      </c>
      <c r="I7086" s="359" t="s">
        <v>1407</v>
      </c>
      <c r="J7086" s="359" t="s">
        <v>1380</v>
      </c>
      <c r="K7086" s="359" t="s">
        <v>8</v>
      </c>
      <c r="L7086" s="359" t="s">
        <v>1392</v>
      </c>
      <c r="M7086" s="368" t="s">
        <v>1407</v>
      </c>
      <c r="N7086" s="205">
        <v>42530</v>
      </c>
      <c r="O7086" s="203"/>
    </row>
    <row r="7087" spans="1:15" ht="27.75" hidden="1" customHeight="1" x14ac:dyDescent="0.25">
      <c r="A7087" s="203" t="s">
        <v>2270</v>
      </c>
      <c r="B7087" s="202" t="s">
        <v>2464</v>
      </c>
      <c r="C7087" s="203" t="s">
        <v>1397</v>
      </c>
      <c r="D7087" s="202" t="s">
        <v>1464</v>
      </c>
      <c r="E7087" s="202" t="s">
        <v>1465</v>
      </c>
      <c r="F7087" s="202" t="s">
        <v>475</v>
      </c>
      <c r="G7087" s="253">
        <v>396</v>
      </c>
      <c r="H7087" s="361" t="s">
        <v>1400</v>
      </c>
      <c r="I7087" s="359" t="s">
        <v>1379</v>
      </c>
      <c r="J7087" s="358">
        <v>0</v>
      </c>
      <c r="K7087" s="359" t="s">
        <v>1391</v>
      </c>
      <c r="L7087" s="359" t="s">
        <v>1392</v>
      </c>
      <c r="M7087" s="368">
        <v>2010</v>
      </c>
      <c r="N7087" s="207" t="s">
        <v>1401</v>
      </c>
      <c r="O7087" s="203"/>
    </row>
    <row r="7088" spans="1:15" ht="27.75" hidden="1" customHeight="1" x14ac:dyDescent="0.25">
      <c r="A7088" s="203" t="s">
        <v>2270</v>
      </c>
      <c r="B7088" s="202" t="s">
        <v>2464</v>
      </c>
      <c r="C7088" s="203" t="s">
        <v>1397</v>
      </c>
      <c r="D7088" s="202" t="s">
        <v>1464</v>
      </c>
      <c r="E7088" s="202" t="s">
        <v>1465</v>
      </c>
      <c r="F7088" s="202" t="s">
        <v>475</v>
      </c>
      <c r="G7088" s="253">
        <v>96.8</v>
      </c>
      <c r="H7088" s="361" t="s">
        <v>1400</v>
      </c>
      <c r="I7088" s="359" t="s">
        <v>1382</v>
      </c>
      <c r="J7088" s="210">
        <v>4.8000000000000001E-2</v>
      </c>
      <c r="K7088" s="359" t="s">
        <v>1391</v>
      </c>
      <c r="L7088" s="359" t="s">
        <v>1392</v>
      </c>
      <c r="M7088" s="368">
        <v>2010</v>
      </c>
      <c r="N7088" s="207" t="s">
        <v>1401</v>
      </c>
      <c r="O7088" s="203"/>
    </row>
    <row r="7089" spans="1:15" ht="27.75" hidden="1" customHeight="1" x14ac:dyDescent="0.25">
      <c r="A7089" s="203" t="s">
        <v>2270</v>
      </c>
      <c r="B7089" s="202" t="s">
        <v>2464</v>
      </c>
      <c r="C7089" s="203" t="s">
        <v>1397</v>
      </c>
      <c r="D7089" s="202" t="s">
        <v>1464</v>
      </c>
      <c r="E7089" s="202" t="s">
        <v>1465</v>
      </c>
      <c r="F7089" s="202" t="s">
        <v>475</v>
      </c>
      <c r="G7089" s="253">
        <v>23.6</v>
      </c>
      <c r="H7089" s="361" t="s">
        <v>1400</v>
      </c>
      <c r="I7089" s="359" t="s">
        <v>1383</v>
      </c>
      <c r="J7089" s="358">
        <v>0.44</v>
      </c>
      <c r="K7089" s="359" t="s">
        <v>1391</v>
      </c>
      <c r="L7089" s="359" t="s">
        <v>1392</v>
      </c>
      <c r="M7089" s="368">
        <v>2010</v>
      </c>
      <c r="N7089" s="207" t="s">
        <v>1401</v>
      </c>
      <c r="O7089" s="203"/>
    </row>
    <row r="7090" spans="1:15" ht="27.75" hidden="1" customHeight="1" x14ac:dyDescent="0.25">
      <c r="A7090" s="203" t="s">
        <v>2270</v>
      </c>
      <c r="B7090" s="202" t="s">
        <v>2464</v>
      </c>
      <c r="C7090" s="203" t="s">
        <v>1397</v>
      </c>
      <c r="D7090" s="202" t="s">
        <v>1464</v>
      </c>
      <c r="E7090" s="202" t="s">
        <v>1465</v>
      </c>
      <c r="F7090" s="202" t="s">
        <v>475</v>
      </c>
      <c r="G7090" s="253">
        <v>4.93</v>
      </c>
      <c r="H7090" s="361" t="s">
        <v>1400</v>
      </c>
      <c r="I7090" s="359" t="s">
        <v>1384</v>
      </c>
      <c r="J7090" s="359" t="s">
        <v>1402</v>
      </c>
      <c r="K7090" s="359" t="s">
        <v>1391</v>
      </c>
      <c r="L7090" s="359" t="s">
        <v>1392</v>
      </c>
      <c r="M7090" s="368">
        <v>2010</v>
      </c>
      <c r="N7090" s="207" t="s">
        <v>1401</v>
      </c>
      <c r="O7090" s="203"/>
    </row>
    <row r="7091" spans="1:15" ht="27.75" hidden="1" customHeight="1" x14ac:dyDescent="0.25">
      <c r="A7091" s="203" t="s">
        <v>2270</v>
      </c>
      <c r="B7091" s="202" t="s">
        <v>2464</v>
      </c>
      <c r="C7091" s="203" t="s">
        <v>1397</v>
      </c>
      <c r="D7091" s="202" t="s">
        <v>1464</v>
      </c>
      <c r="E7091" s="202" t="s">
        <v>1465</v>
      </c>
      <c r="F7091" s="202" t="s">
        <v>475</v>
      </c>
      <c r="G7091" s="253">
        <v>1.75</v>
      </c>
      <c r="H7091" s="361" t="s">
        <v>1400</v>
      </c>
      <c r="I7091" s="359" t="s">
        <v>1385</v>
      </c>
      <c r="J7091" s="359" t="s">
        <v>1402</v>
      </c>
      <c r="K7091" s="359" t="s">
        <v>1391</v>
      </c>
      <c r="L7091" s="359" t="s">
        <v>1392</v>
      </c>
      <c r="M7091" s="368">
        <v>2010</v>
      </c>
      <c r="N7091" s="207" t="s">
        <v>1401</v>
      </c>
      <c r="O7091" s="203"/>
    </row>
    <row r="7092" spans="1:15" ht="27.75" hidden="1" customHeight="1" x14ac:dyDescent="0.25">
      <c r="A7092" s="203" t="s">
        <v>2271</v>
      </c>
      <c r="B7092" s="202" t="s">
        <v>719</v>
      </c>
      <c r="C7092" s="203" t="s">
        <v>135</v>
      </c>
      <c r="D7092" s="202" t="s">
        <v>1861</v>
      </c>
      <c r="E7092" s="202" t="s">
        <v>1862</v>
      </c>
      <c r="F7092" s="202" t="s">
        <v>505</v>
      </c>
      <c r="G7092" s="253">
        <v>94</v>
      </c>
      <c r="H7092" s="361" t="s">
        <v>1433</v>
      </c>
      <c r="I7092" s="359" t="s">
        <v>1407</v>
      </c>
      <c r="J7092" s="358">
        <v>0.22309999999999999</v>
      </c>
      <c r="K7092" s="359" t="s">
        <v>1113</v>
      </c>
      <c r="L7092" s="359" t="s">
        <v>1408</v>
      </c>
      <c r="M7092" s="368">
        <v>2001</v>
      </c>
      <c r="N7092" s="205">
        <v>40260</v>
      </c>
      <c r="O7092" s="203"/>
    </row>
    <row r="7093" spans="1:15" ht="27.75" hidden="1" customHeight="1" x14ac:dyDescent="0.25">
      <c r="A7093" s="203" t="s">
        <v>2271</v>
      </c>
      <c r="B7093" s="202" t="s">
        <v>719</v>
      </c>
      <c r="C7093" s="203" t="s">
        <v>135</v>
      </c>
      <c r="D7093" s="202" t="s">
        <v>1861</v>
      </c>
      <c r="E7093" s="202" t="s">
        <v>1862</v>
      </c>
      <c r="F7093" s="202" t="s">
        <v>505</v>
      </c>
      <c r="G7093" s="253">
        <v>0.77</v>
      </c>
      <c r="H7093" s="361" t="s">
        <v>1414</v>
      </c>
      <c r="I7093" s="359" t="s">
        <v>1407</v>
      </c>
      <c r="J7093" s="358">
        <v>0.22309999999999999</v>
      </c>
      <c r="K7093" s="359" t="s">
        <v>1113</v>
      </c>
      <c r="L7093" s="359" t="s">
        <v>1392</v>
      </c>
      <c r="M7093" s="368">
        <v>2001</v>
      </c>
      <c r="N7093" s="205">
        <v>40260</v>
      </c>
      <c r="O7093" s="203"/>
    </row>
    <row r="7094" spans="1:15" ht="27.75" hidden="1" customHeight="1" x14ac:dyDescent="0.25">
      <c r="A7094" s="203" t="s">
        <v>2271</v>
      </c>
      <c r="B7094" s="202" t="s">
        <v>719</v>
      </c>
      <c r="C7094" s="203" t="s">
        <v>1403</v>
      </c>
      <c r="D7094" s="202" t="s">
        <v>1404</v>
      </c>
      <c r="E7094" s="202" t="s">
        <v>1405</v>
      </c>
      <c r="F7094" s="202" t="s">
        <v>475</v>
      </c>
      <c r="G7094" s="253">
        <v>154</v>
      </c>
      <c r="H7094" s="361" t="s">
        <v>1406</v>
      </c>
      <c r="I7094" s="359" t="s">
        <v>1407</v>
      </c>
      <c r="J7094" s="208">
        <v>0</v>
      </c>
      <c r="K7094" s="359" t="s">
        <v>22</v>
      </c>
      <c r="L7094" s="359" t="s">
        <v>1408</v>
      </c>
      <c r="M7094" s="368" t="s">
        <v>1407</v>
      </c>
      <c r="N7094" s="205">
        <v>42486</v>
      </c>
      <c r="O7094" s="203"/>
    </row>
    <row r="7095" spans="1:15" ht="27.75" hidden="1" customHeight="1" x14ac:dyDescent="0.25">
      <c r="A7095" s="203" t="s">
        <v>2271</v>
      </c>
      <c r="B7095" s="202" t="s">
        <v>719</v>
      </c>
      <c r="C7095" s="203" t="s">
        <v>1461</v>
      </c>
      <c r="D7095" s="202" t="s">
        <v>1861</v>
      </c>
      <c r="E7095" s="202" t="s">
        <v>1862</v>
      </c>
      <c r="F7095" s="202" t="s">
        <v>475</v>
      </c>
      <c r="G7095" s="254">
        <v>3106733</v>
      </c>
      <c r="H7095" s="361" t="s">
        <v>1433</v>
      </c>
      <c r="I7095" s="359" t="s">
        <v>1407</v>
      </c>
      <c r="J7095" s="359" t="s">
        <v>1380</v>
      </c>
      <c r="K7095" s="359" t="s">
        <v>8</v>
      </c>
      <c r="L7095" s="359" t="s">
        <v>1408</v>
      </c>
      <c r="M7095" s="368" t="s">
        <v>1407</v>
      </c>
      <c r="N7095" s="205">
        <v>42530</v>
      </c>
      <c r="O7095" s="203"/>
    </row>
    <row r="7096" spans="1:15" ht="27.75" hidden="1" customHeight="1" x14ac:dyDescent="0.25">
      <c r="A7096" s="203" t="s">
        <v>2271</v>
      </c>
      <c r="B7096" s="202" t="s">
        <v>719</v>
      </c>
      <c r="C7096" s="203" t="s">
        <v>1461</v>
      </c>
      <c r="D7096" s="202" t="s">
        <v>1861</v>
      </c>
      <c r="E7096" s="202" t="s">
        <v>1862</v>
      </c>
      <c r="F7096" s="202" t="s">
        <v>475</v>
      </c>
      <c r="G7096" s="254">
        <v>8512</v>
      </c>
      <c r="H7096" s="361" t="s">
        <v>1414</v>
      </c>
      <c r="I7096" s="359" t="s">
        <v>1407</v>
      </c>
      <c r="J7096" s="359" t="s">
        <v>1380</v>
      </c>
      <c r="K7096" s="359" t="s">
        <v>8</v>
      </c>
      <c r="L7096" s="359" t="s">
        <v>1392</v>
      </c>
      <c r="M7096" s="368" t="s">
        <v>1407</v>
      </c>
      <c r="N7096" s="205">
        <v>42530</v>
      </c>
      <c r="O7096" s="203"/>
    </row>
    <row r="7097" spans="1:15" ht="27.75" hidden="1" customHeight="1" x14ac:dyDescent="0.25">
      <c r="A7097" s="203" t="s">
        <v>2271</v>
      </c>
      <c r="B7097" s="202" t="s">
        <v>719</v>
      </c>
      <c r="C7097" s="203" t="s">
        <v>1466</v>
      </c>
      <c r="D7097" s="202" t="s">
        <v>2160</v>
      </c>
      <c r="E7097" s="202" t="s">
        <v>2161</v>
      </c>
      <c r="F7097" s="202" t="s">
        <v>505</v>
      </c>
      <c r="G7097" s="253">
        <v>0.1</v>
      </c>
      <c r="H7097" s="361" t="s">
        <v>1433</v>
      </c>
      <c r="I7097" s="359" t="s">
        <v>1407</v>
      </c>
      <c r="J7097" s="358">
        <v>0</v>
      </c>
      <c r="K7097" s="359" t="s">
        <v>1113</v>
      </c>
      <c r="L7097" s="359" t="s">
        <v>1408</v>
      </c>
      <c r="M7097" s="368">
        <v>2007</v>
      </c>
      <c r="N7097" s="205">
        <v>41732</v>
      </c>
      <c r="O7097" s="203"/>
    </row>
    <row r="7098" spans="1:15" ht="27.75" hidden="1" customHeight="1" x14ac:dyDescent="0.25">
      <c r="A7098" s="203" t="s">
        <v>2271</v>
      </c>
      <c r="B7098" s="202" t="s">
        <v>719</v>
      </c>
      <c r="C7098" s="203" t="s">
        <v>1466</v>
      </c>
      <c r="D7098" s="202" t="s">
        <v>2160</v>
      </c>
      <c r="E7098" s="202" t="s">
        <v>2161</v>
      </c>
      <c r="F7098" s="202" t="s">
        <v>505</v>
      </c>
      <c r="G7098" s="253">
        <v>1E-3</v>
      </c>
      <c r="H7098" s="361" t="s">
        <v>1414</v>
      </c>
      <c r="I7098" s="359" t="s">
        <v>1407</v>
      </c>
      <c r="J7098" s="358">
        <v>0</v>
      </c>
      <c r="K7098" s="359" t="s">
        <v>1113</v>
      </c>
      <c r="L7098" s="359" t="s">
        <v>1392</v>
      </c>
      <c r="M7098" s="368">
        <v>2007</v>
      </c>
      <c r="N7098" s="205">
        <v>41732</v>
      </c>
      <c r="O7098" s="203"/>
    </row>
    <row r="7099" spans="1:15" ht="27.75" hidden="1" customHeight="1" x14ac:dyDescent="0.25">
      <c r="A7099" s="203" t="s">
        <v>2271</v>
      </c>
      <c r="B7099" s="202" t="s">
        <v>719</v>
      </c>
      <c r="C7099" s="203" t="s">
        <v>1466</v>
      </c>
      <c r="D7099" s="202" t="s">
        <v>1867</v>
      </c>
      <c r="E7099" s="202" t="s">
        <v>1868</v>
      </c>
      <c r="F7099" s="202" t="s">
        <v>505</v>
      </c>
      <c r="G7099" s="253">
        <v>8.7799999999999994</v>
      </c>
      <c r="H7099" s="361" t="s">
        <v>1400</v>
      </c>
      <c r="I7099" s="359" t="s">
        <v>1379</v>
      </c>
      <c r="J7099" s="358">
        <v>0.61</v>
      </c>
      <c r="K7099" s="359" t="s">
        <v>1391</v>
      </c>
      <c r="L7099" s="359" t="s">
        <v>1392</v>
      </c>
      <c r="M7099" s="368">
        <v>2007</v>
      </c>
      <c r="N7099" s="205">
        <v>41732</v>
      </c>
      <c r="O7099" s="203"/>
    </row>
    <row r="7100" spans="1:15" ht="27.75" hidden="1" customHeight="1" x14ac:dyDescent="0.25">
      <c r="A7100" s="203" t="s">
        <v>2271</v>
      </c>
      <c r="B7100" s="202" t="s">
        <v>719</v>
      </c>
      <c r="C7100" s="203" t="s">
        <v>1466</v>
      </c>
      <c r="D7100" s="202" t="s">
        <v>1867</v>
      </c>
      <c r="E7100" s="202" t="s">
        <v>1868</v>
      </c>
      <c r="F7100" s="202" t="s">
        <v>505</v>
      </c>
      <c r="G7100" s="253">
        <v>2.73</v>
      </c>
      <c r="H7100" s="361" t="s">
        <v>1400</v>
      </c>
      <c r="I7100" s="359" t="s">
        <v>1382</v>
      </c>
      <c r="J7100" s="358">
        <v>0.54</v>
      </c>
      <c r="K7100" s="359" t="s">
        <v>1391</v>
      </c>
      <c r="L7100" s="359" t="s">
        <v>1392</v>
      </c>
      <c r="M7100" s="368">
        <v>2007</v>
      </c>
      <c r="N7100" s="205">
        <v>41732</v>
      </c>
      <c r="O7100" s="203"/>
    </row>
    <row r="7101" spans="1:15" ht="27.75" hidden="1" customHeight="1" x14ac:dyDescent="0.25">
      <c r="A7101" s="203" t="s">
        <v>2271</v>
      </c>
      <c r="B7101" s="202" t="s">
        <v>719</v>
      </c>
      <c r="C7101" s="203" t="s">
        <v>1466</v>
      </c>
      <c r="D7101" s="202" t="s">
        <v>1867</v>
      </c>
      <c r="E7101" s="202" t="s">
        <v>1868</v>
      </c>
      <c r="F7101" s="202" t="s">
        <v>505</v>
      </c>
      <c r="G7101" s="253">
        <v>1.28</v>
      </c>
      <c r="H7101" s="361" t="s">
        <v>1400</v>
      </c>
      <c r="I7101" s="359" t="s">
        <v>1383</v>
      </c>
      <c r="J7101" s="358">
        <v>0.37</v>
      </c>
      <c r="K7101" s="359" t="s">
        <v>1391</v>
      </c>
      <c r="L7101" s="359" t="s">
        <v>1392</v>
      </c>
      <c r="M7101" s="368">
        <v>2007</v>
      </c>
      <c r="N7101" s="205">
        <v>41732</v>
      </c>
      <c r="O7101" s="203"/>
    </row>
    <row r="7102" spans="1:15" ht="27.75" hidden="1" customHeight="1" x14ac:dyDescent="0.25">
      <c r="A7102" s="203" t="s">
        <v>2271</v>
      </c>
      <c r="B7102" s="202" t="s">
        <v>719</v>
      </c>
      <c r="C7102" s="203" t="s">
        <v>1466</v>
      </c>
      <c r="D7102" s="202" t="s">
        <v>1867</v>
      </c>
      <c r="E7102" s="202" t="s">
        <v>1868</v>
      </c>
      <c r="F7102" s="202" t="s">
        <v>505</v>
      </c>
      <c r="G7102" s="253">
        <v>0.45</v>
      </c>
      <c r="H7102" s="361" t="s">
        <v>1400</v>
      </c>
      <c r="I7102" s="359" t="s">
        <v>1384</v>
      </c>
      <c r="J7102" s="358">
        <v>0.56000000000000005</v>
      </c>
      <c r="K7102" s="359" t="s">
        <v>1391</v>
      </c>
      <c r="L7102" s="359" t="s">
        <v>1392</v>
      </c>
      <c r="M7102" s="368">
        <v>2007</v>
      </c>
      <c r="N7102" s="205">
        <v>41732</v>
      </c>
      <c r="O7102" s="203"/>
    </row>
    <row r="7103" spans="1:15" ht="27.75" hidden="1" customHeight="1" x14ac:dyDescent="0.25">
      <c r="A7103" s="203" t="s">
        <v>2271</v>
      </c>
      <c r="B7103" s="202" t="s">
        <v>719</v>
      </c>
      <c r="C7103" s="203" t="s">
        <v>1466</v>
      </c>
      <c r="D7103" s="202" t="s">
        <v>1867</v>
      </c>
      <c r="E7103" s="202" t="s">
        <v>1868</v>
      </c>
      <c r="F7103" s="202" t="s">
        <v>505</v>
      </c>
      <c r="G7103" s="253" t="s">
        <v>515</v>
      </c>
      <c r="H7103" s="361" t="s">
        <v>1400</v>
      </c>
      <c r="I7103" s="359" t="s">
        <v>1385</v>
      </c>
      <c r="J7103" s="359" t="s">
        <v>515</v>
      </c>
      <c r="K7103" s="359" t="s">
        <v>1391</v>
      </c>
      <c r="L7103" s="359" t="s">
        <v>1392</v>
      </c>
      <c r="M7103" s="368">
        <v>2007</v>
      </c>
      <c r="N7103" s="205">
        <v>41732</v>
      </c>
      <c r="O7103" s="203"/>
    </row>
    <row r="7104" spans="1:15" ht="27.75" hidden="1" customHeight="1" x14ac:dyDescent="0.25">
      <c r="A7104" s="203" t="s">
        <v>220</v>
      </c>
      <c r="B7104" s="202" t="s">
        <v>703</v>
      </c>
      <c r="C7104" s="203" t="s">
        <v>1518</v>
      </c>
      <c r="D7104" s="202" t="s">
        <v>1519</v>
      </c>
      <c r="E7104" s="202" t="s">
        <v>1520</v>
      </c>
      <c r="F7104" s="202" t="s">
        <v>475</v>
      </c>
      <c r="G7104" s="253">
        <v>0.19</v>
      </c>
      <c r="H7104" s="361" t="s">
        <v>1406</v>
      </c>
      <c r="I7104" s="359" t="s">
        <v>1407</v>
      </c>
      <c r="J7104" s="358">
        <v>0.34</v>
      </c>
      <c r="K7104" s="359" t="s">
        <v>1113</v>
      </c>
      <c r="L7104" s="359" t="s">
        <v>1408</v>
      </c>
      <c r="M7104" s="368">
        <v>1992</v>
      </c>
      <c r="N7104" s="207" t="s">
        <v>1521</v>
      </c>
      <c r="O7104" s="203"/>
    </row>
    <row r="7105" spans="1:15" ht="27.75" hidden="1" customHeight="1" x14ac:dyDescent="0.25">
      <c r="A7105" s="203" t="s">
        <v>220</v>
      </c>
      <c r="B7105" s="202" t="s">
        <v>703</v>
      </c>
      <c r="C7105" s="203" t="s">
        <v>1403</v>
      </c>
      <c r="D7105" s="202" t="s">
        <v>1404</v>
      </c>
      <c r="E7105" s="202" t="s">
        <v>1405</v>
      </c>
      <c r="F7105" s="202" t="s">
        <v>475</v>
      </c>
      <c r="G7105" s="253">
        <v>154</v>
      </c>
      <c r="H7105" s="361" t="s">
        <v>1406</v>
      </c>
      <c r="I7105" s="359" t="s">
        <v>1407</v>
      </c>
      <c r="J7105" s="208">
        <v>0</v>
      </c>
      <c r="K7105" s="359" t="s">
        <v>22</v>
      </c>
      <c r="L7105" s="359" t="s">
        <v>1408</v>
      </c>
      <c r="M7105" s="368" t="s">
        <v>1407</v>
      </c>
      <c r="N7105" s="205">
        <v>42486</v>
      </c>
      <c r="O7105" s="203"/>
    </row>
    <row r="7106" spans="1:15" ht="27.75" hidden="1" customHeight="1" x14ac:dyDescent="0.25">
      <c r="A7106" s="203" t="s">
        <v>2272</v>
      </c>
      <c r="B7106" s="203" t="s">
        <v>511</v>
      </c>
      <c r="C7106" s="203" t="s">
        <v>1535</v>
      </c>
      <c r="D7106" s="203" t="s">
        <v>2018</v>
      </c>
      <c r="E7106" s="203" t="s">
        <v>2019</v>
      </c>
      <c r="F7106" s="203" t="s">
        <v>505</v>
      </c>
      <c r="G7106" s="257">
        <v>2.9</v>
      </c>
      <c r="H7106" s="361" t="s">
        <v>1433</v>
      </c>
      <c r="I7106" s="361" t="s">
        <v>1407</v>
      </c>
      <c r="J7106" s="360">
        <v>0.88400000000000001</v>
      </c>
      <c r="K7106" s="361" t="s">
        <v>1113</v>
      </c>
      <c r="L7106" s="361" t="s">
        <v>1408</v>
      </c>
      <c r="M7106" s="370">
        <v>2001</v>
      </c>
      <c r="N7106" s="207">
        <v>43903</v>
      </c>
      <c r="O7106" s="203"/>
    </row>
    <row r="7107" spans="1:15" ht="27.75" hidden="1" customHeight="1" x14ac:dyDescent="0.25">
      <c r="A7107" s="203" t="s">
        <v>2272</v>
      </c>
      <c r="B7107" s="203" t="s">
        <v>511</v>
      </c>
      <c r="C7107" s="203" t="s">
        <v>1535</v>
      </c>
      <c r="D7107" s="203" t="s">
        <v>2018</v>
      </c>
      <c r="E7107" s="203" t="s">
        <v>2019</v>
      </c>
      <c r="F7107" s="203" t="s">
        <v>505</v>
      </c>
      <c r="G7107" s="257">
        <v>7.9000000000000008E-3</v>
      </c>
      <c r="H7107" s="361" t="s">
        <v>1414</v>
      </c>
      <c r="I7107" s="361" t="s">
        <v>1407</v>
      </c>
      <c r="J7107" s="360">
        <v>0.8821</v>
      </c>
      <c r="K7107" s="361" t="s">
        <v>1113</v>
      </c>
      <c r="L7107" s="361" t="s">
        <v>1392</v>
      </c>
      <c r="M7107" s="370">
        <v>2001</v>
      </c>
      <c r="N7107" s="207">
        <v>43903</v>
      </c>
      <c r="O7107" s="203"/>
    </row>
    <row r="7108" spans="1:15" ht="27.75" hidden="1" customHeight="1" x14ac:dyDescent="0.25">
      <c r="A7108" s="203" t="s">
        <v>2272</v>
      </c>
      <c r="B7108" s="203" t="s">
        <v>511</v>
      </c>
      <c r="C7108" s="203" t="s">
        <v>1535</v>
      </c>
      <c r="D7108" s="203" t="s">
        <v>1680</v>
      </c>
      <c r="E7108" s="203" t="s">
        <v>1681</v>
      </c>
      <c r="F7108" s="203" t="s">
        <v>505</v>
      </c>
      <c r="G7108" s="257">
        <v>13</v>
      </c>
      <c r="H7108" s="361" t="s">
        <v>1433</v>
      </c>
      <c r="I7108" s="361" t="s">
        <v>1407</v>
      </c>
      <c r="J7108" s="360">
        <v>0.62860000000000005</v>
      </c>
      <c r="K7108" s="361" t="s">
        <v>1113</v>
      </c>
      <c r="L7108" s="361" t="s">
        <v>1408</v>
      </c>
      <c r="M7108" s="370">
        <v>2009</v>
      </c>
      <c r="N7108" s="207">
        <v>43903</v>
      </c>
      <c r="O7108" s="203"/>
    </row>
    <row r="7109" spans="1:15" ht="27.75" hidden="1" customHeight="1" x14ac:dyDescent="0.25">
      <c r="A7109" s="203" t="s">
        <v>2272</v>
      </c>
      <c r="B7109" s="203" t="s">
        <v>511</v>
      </c>
      <c r="C7109" s="203" t="s">
        <v>1535</v>
      </c>
      <c r="D7109" s="203" t="s">
        <v>1680</v>
      </c>
      <c r="E7109" s="203" t="s">
        <v>1681</v>
      </c>
      <c r="F7109" s="203" t="s">
        <v>505</v>
      </c>
      <c r="G7109" s="257">
        <v>3.5000000000000003E-2</v>
      </c>
      <c r="H7109" s="361" t="s">
        <v>1414</v>
      </c>
      <c r="I7109" s="361" t="s">
        <v>1407</v>
      </c>
      <c r="J7109" s="360">
        <v>0.63160000000000005</v>
      </c>
      <c r="K7109" s="361" t="s">
        <v>1113</v>
      </c>
      <c r="L7109" s="361" t="s">
        <v>1392</v>
      </c>
      <c r="M7109" s="370">
        <v>2009</v>
      </c>
      <c r="N7109" s="207">
        <v>43903</v>
      </c>
      <c r="O7109" s="203"/>
    </row>
    <row r="7110" spans="1:15" ht="27.75" hidden="1" customHeight="1" x14ac:dyDescent="0.25">
      <c r="A7110" s="203" t="s">
        <v>2272</v>
      </c>
      <c r="B7110" s="203" t="s">
        <v>511</v>
      </c>
      <c r="C7110" s="203" t="s">
        <v>1535</v>
      </c>
      <c r="D7110" s="203" t="s">
        <v>1651</v>
      </c>
      <c r="E7110" s="203" t="s">
        <v>1652</v>
      </c>
      <c r="F7110" s="203" t="s">
        <v>505</v>
      </c>
      <c r="G7110" s="257">
        <v>2</v>
      </c>
      <c r="H7110" s="361" t="s">
        <v>1390</v>
      </c>
      <c r="I7110" s="361" t="s">
        <v>1379</v>
      </c>
      <c r="J7110" s="275">
        <v>0.66</v>
      </c>
      <c r="K7110" s="361" t="s">
        <v>1391</v>
      </c>
      <c r="L7110" s="361" t="s">
        <v>1392</v>
      </c>
      <c r="M7110" s="370">
        <v>2011</v>
      </c>
      <c r="N7110" s="207">
        <v>43903</v>
      </c>
      <c r="O7110" s="361" t="s">
        <v>1537</v>
      </c>
    </row>
    <row r="7111" spans="1:15" ht="27.75" hidden="1" customHeight="1" x14ac:dyDescent="0.25">
      <c r="A7111" s="203" t="s">
        <v>2272</v>
      </c>
      <c r="B7111" s="203" t="s">
        <v>511</v>
      </c>
      <c r="C7111" s="203" t="s">
        <v>1535</v>
      </c>
      <c r="D7111" s="203" t="s">
        <v>1651</v>
      </c>
      <c r="E7111" s="203" t="s">
        <v>1652</v>
      </c>
      <c r="F7111" s="203" t="s">
        <v>505</v>
      </c>
      <c r="G7111" s="257">
        <v>0.52</v>
      </c>
      <c r="H7111" s="361" t="s">
        <v>1390</v>
      </c>
      <c r="I7111" s="361" t="s">
        <v>1382</v>
      </c>
      <c r="J7111" s="275">
        <v>0.66</v>
      </c>
      <c r="K7111" s="361" t="s">
        <v>1391</v>
      </c>
      <c r="L7111" s="361" t="s">
        <v>1392</v>
      </c>
      <c r="M7111" s="370">
        <v>2011</v>
      </c>
      <c r="N7111" s="207">
        <v>43903</v>
      </c>
      <c r="O7111" s="361" t="s">
        <v>1537</v>
      </c>
    </row>
    <row r="7112" spans="1:15" ht="27.75" hidden="1" customHeight="1" x14ac:dyDescent="0.25">
      <c r="A7112" s="203" t="s">
        <v>2272</v>
      </c>
      <c r="B7112" s="203" t="s">
        <v>511</v>
      </c>
      <c r="C7112" s="203" t="s">
        <v>1535</v>
      </c>
      <c r="D7112" s="203" t="s">
        <v>1651</v>
      </c>
      <c r="E7112" s="203" t="s">
        <v>1652</v>
      </c>
      <c r="F7112" s="203" t="s">
        <v>505</v>
      </c>
      <c r="G7112" s="257">
        <v>0.21</v>
      </c>
      <c r="H7112" s="361" t="s">
        <v>1390</v>
      </c>
      <c r="I7112" s="361" t="s">
        <v>1383</v>
      </c>
      <c r="J7112" s="275">
        <v>0.66</v>
      </c>
      <c r="K7112" s="361" t="s">
        <v>1391</v>
      </c>
      <c r="L7112" s="361" t="s">
        <v>1392</v>
      </c>
      <c r="M7112" s="370">
        <v>2011</v>
      </c>
      <c r="N7112" s="207">
        <v>43903</v>
      </c>
      <c r="O7112" s="361" t="s">
        <v>1537</v>
      </c>
    </row>
    <row r="7113" spans="1:15" ht="27.75" hidden="1" customHeight="1" x14ac:dyDescent="0.25">
      <c r="A7113" s="203" t="s">
        <v>2272</v>
      </c>
      <c r="B7113" s="203" t="s">
        <v>511</v>
      </c>
      <c r="C7113" s="203" t="s">
        <v>1535</v>
      </c>
      <c r="D7113" s="203" t="s">
        <v>1651</v>
      </c>
      <c r="E7113" s="203" t="s">
        <v>1652</v>
      </c>
      <c r="F7113" s="203" t="s">
        <v>505</v>
      </c>
      <c r="G7113" s="257">
        <v>8.3000000000000004E-2</v>
      </c>
      <c r="H7113" s="361" t="s">
        <v>1390</v>
      </c>
      <c r="I7113" s="361" t="s">
        <v>1384</v>
      </c>
      <c r="J7113" s="275">
        <v>0.66</v>
      </c>
      <c r="K7113" s="361" t="s">
        <v>1391</v>
      </c>
      <c r="L7113" s="361" t="s">
        <v>1392</v>
      </c>
      <c r="M7113" s="370">
        <v>2011</v>
      </c>
      <c r="N7113" s="207">
        <v>43903</v>
      </c>
      <c r="O7113" s="361" t="s">
        <v>1537</v>
      </c>
    </row>
    <row r="7114" spans="1:15" ht="27.75" hidden="1" customHeight="1" x14ac:dyDescent="0.25">
      <c r="A7114" s="203" t="s">
        <v>2272</v>
      </c>
      <c r="B7114" s="203" t="s">
        <v>511</v>
      </c>
      <c r="C7114" s="203" t="s">
        <v>1535</v>
      </c>
      <c r="D7114" s="203" t="s">
        <v>1651</v>
      </c>
      <c r="E7114" s="203" t="s">
        <v>1652</v>
      </c>
      <c r="F7114" s="203" t="s">
        <v>505</v>
      </c>
      <c r="G7114" s="257">
        <v>2.8000000000000001E-2</v>
      </c>
      <c r="H7114" s="361" t="s">
        <v>1390</v>
      </c>
      <c r="I7114" s="361" t="s">
        <v>1385</v>
      </c>
      <c r="J7114" s="275">
        <v>0.66</v>
      </c>
      <c r="K7114" s="361" t="s">
        <v>1391</v>
      </c>
      <c r="L7114" s="361" t="s">
        <v>1392</v>
      </c>
      <c r="M7114" s="370">
        <v>2011</v>
      </c>
      <c r="N7114" s="207">
        <v>43903</v>
      </c>
      <c r="O7114" s="361" t="s">
        <v>1537</v>
      </c>
    </row>
    <row r="7115" spans="1:15" ht="27.75" hidden="1" customHeight="1" x14ac:dyDescent="0.25">
      <c r="A7115" s="203" t="s">
        <v>2272</v>
      </c>
      <c r="B7115" s="203" t="s">
        <v>511</v>
      </c>
      <c r="C7115" s="203" t="s">
        <v>1535</v>
      </c>
      <c r="D7115" s="203" t="s">
        <v>1651</v>
      </c>
      <c r="E7115" s="203" t="s">
        <v>1652</v>
      </c>
      <c r="F7115" s="203" t="s">
        <v>505</v>
      </c>
      <c r="G7115" s="257">
        <v>116</v>
      </c>
      <c r="H7115" s="361" t="s">
        <v>1414</v>
      </c>
      <c r="I7115" s="361" t="s">
        <v>1379</v>
      </c>
      <c r="J7115" s="275">
        <v>0.02</v>
      </c>
      <c r="K7115" s="361" t="s">
        <v>22</v>
      </c>
      <c r="L7115" s="361" t="s">
        <v>1392</v>
      </c>
      <c r="M7115" s="370">
        <v>2010</v>
      </c>
      <c r="N7115" s="207">
        <v>43903</v>
      </c>
      <c r="O7115" s="361" t="s">
        <v>1537</v>
      </c>
    </row>
    <row r="7116" spans="1:15" ht="27.75" hidden="1" customHeight="1" x14ac:dyDescent="0.25">
      <c r="A7116" s="203" t="s">
        <v>2272</v>
      </c>
      <c r="B7116" s="203" t="s">
        <v>511</v>
      </c>
      <c r="C7116" s="203" t="s">
        <v>1535</v>
      </c>
      <c r="D7116" s="203" t="s">
        <v>1651</v>
      </c>
      <c r="E7116" s="203" t="s">
        <v>1652</v>
      </c>
      <c r="F7116" s="203" t="s">
        <v>505</v>
      </c>
      <c r="G7116" s="257">
        <v>18</v>
      </c>
      <c r="H7116" s="361" t="s">
        <v>1414</v>
      </c>
      <c r="I7116" s="361" t="s">
        <v>1382</v>
      </c>
      <c r="J7116" s="275">
        <v>0.02</v>
      </c>
      <c r="K7116" s="361" t="s">
        <v>22</v>
      </c>
      <c r="L7116" s="361" t="s">
        <v>1392</v>
      </c>
      <c r="M7116" s="370">
        <v>2010</v>
      </c>
      <c r="N7116" s="207">
        <v>43903</v>
      </c>
      <c r="O7116" s="361" t="s">
        <v>1537</v>
      </c>
    </row>
    <row r="7117" spans="1:15" ht="27.75" hidden="1" customHeight="1" x14ac:dyDescent="0.25">
      <c r="A7117" s="203" t="s">
        <v>2272</v>
      </c>
      <c r="B7117" s="203" t="s">
        <v>511</v>
      </c>
      <c r="C7117" s="203" t="s">
        <v>1535</v>
      </c>
      <c r="D7117" s="203" t="s">
        <v>1651</v>
      </c>
      <c r="E7117" s="203" t="s">
        <v>1652</v>
      </c>
      <c r="F7117" s="203" t="s">
        <v>505</v>
      </c>
      <c r="G7117" s="257">
        <v>5</v>
      </c>
      <c r="H7117" s="361" t="s">
        <v>1414</v>
      </c>
      <c r="I7117" s="361" t="s">
        <v>1383</v>
      </c>
      <c r="J7117" s="275">
        <v>0.02</v>
      </c>
      <c r="K7117" s="361" t="s">
        <v>22</v>
      </c>
      <c r="L7117" s="361" t="s">
        <v>1392</v>
      </c>
      <c r="M7117" s="370">
        <v>2010</v>
      </c>
      <c r="N7117" s="207">
        <v>43903</v>
      </c>
      <c r="O7117" s="361" t="s">
        <v>1537</v>
      </c>
    </row>
    <row r="7118" spans="1:15" ht="27.75" hidden="1" customHeight="1" x14ac:dyDescent="0.25">
      <c r="A7118" s="203" t="s">
        <v>2272</v>
      </c>
      <c r="B7118" s="203" t="s">
        <v>511</v>
      </c>
      <c r="C7118" s="203" t="s">
        <v>1535</v>
      </c>
      <c r="D7118" s="203" t="s">
        <v>1651</v>
      </c>
      <c r="E7118" s="203" t="s">
        <v>1652</v>
      </c>
      <c r="F7118" s="203" t="s">
        <v>505</v>
      </c>
      <c r="G7118" s="257">
        <v>2.4</v>
      </c>
      <c r="H7118" s="361" t="s">
        <v>1414</v>
      </c>
      <c r="I7118" s="361" t="s">
        <v>1384</v>
      </c>
      <c r="J7118" s="275">
        <v>0.02</v>
      </c>
      <c r="K7118" s="361" t="s">
        <v>22</v>
      </c>
      <c r="L7118" s="361" t="s">
        <v>1392</v>
      </c>
      <c r="M7118" s="370">
        <v>2010</v>
      </c>
      <c r="N7118" s="207">
        <v>43903</v>
      </c>
      <c r="O7118" s="361" t="s">
        <v>1537</v>
      </c>
    </row>
    <row r="7119" spans="1:15" ht="27.75" hidden="1" customHeight="1" x14ac:dyDescent="0.25">
      <c r="A7119" s="203" t="s">
        <v>2272</v>
      </c>
      <c r="B7119" s="203" t="s">
        <v>511</v>
      </c>
      <c r="C7119" s="203" t="s">
        <v>1535</v>
      </c>
      <c r="D7119" s="203" t="s">
        <v>1651</v>
      </c>
      <c r="E7119" s="203" t="s">
        <v>1652</v>
      </c>
      <c r="F7119" s="203" t="s">
        <v>505</v>
      </c>
      <c r="G7119" s="257">
        <v>5.5E-2</v>
      </c>
      <c r="H7119" s="361" t="s">
        <v>1414</v>
      </c>
      <c r="I7119" s="361" t="s">
        <v>1385</v>
      </c>
      <c r="J7119" s="275">
        <v>0.02</v>
      </c>
      <c r="K7119" s="361" t="s">
        <v>22</v>
      </c>
      <c r="L7119" s="361" t="s">
        <v>1392</v>
      </c>
      <c r="M7119" s="370">
        <v>2010</v>
      </c>
      <c r="N7119" s="207">
        <v>43903</v>
      </c>
      <c r="O7119" s="361" t="s">
        <v>1537</v>
      </c>
    </row>
    <row r="7120" spans="1:15" ht="27.75" hidden="1" customHeight="1" x14ac:dyDescent="0.25">
      <c r="A7120" s="203" t="s">
        <v>2272</v>
      </c>
      <c r="B7120" s="202" t="s">
        <v>511</v>
      </c>
      <c r="C7120" s="203" t="s">
        <v>1653</v>
      </c>
      <c r="D7120" s="202" t="s">
        <v>1685</v>
      </c>
      <c r="E7120" s="202" t="s">
        <v>1686</v>
      </c>
      <c r="F7120" s="202" t="s">
        <v>505</v>
      </c>
      <c r="G7120" s="253">
        <v>46</v>
      </c>
      <c r="H7120" s="361" t="s">
        <v>1433</v>
      </c>
      <c r="I7120" s="359" t="s">
        <v>1407</v>
      </c>
      <c r="J7120" s="358">
        <v>0.37</v>
      </c>
      <c r="K7120" s="359" t="s">
        <v>1113</v>
      </c>
      <c r="L7120" s="359" t="s">
        <v>1408</v>
      </c>
      <c r="M7120" s="370">
        <v>2003</v>
      </c>
      <c r="N7120" s="205">
        <v>40658</v>
      </c>
      <c r="O7120" s="203"/>
    </row>
    <row r="7121" spans="1:15" ht="27.75" hidden="1" customHeight="1" x14ac:dyDescent="0.25">
      <c r="A7121" s="203" t="s">
        <v>2272</v>
      </c>
      <c r="B7121" s="202" t="s">
        <v>511</v>
      </c>
      <c r="C7121" s="203" t="s">
        <v>1653</v>
      </c>
      <c r="D7121" s="202" t="s">
        <v>1685</v>
      </c>
      <c r="E7121" s="202" t="s">
        <v>1686</v>
      </c>
      <c r="F7121" s="202" t="s">
        <v>505</v>
      </c>
      <c r="G7121" s="253">
        <v>0.13</v>
      </c>
      <c r="H7121" s="361" t="s">
        <v>1414</v>
      </c>
      <c r="I7121" s="359" t="s">
        <v>1407</v>
      </c>
      <c r="J7121" s="358">
        <v>0.37</v>
      </c>
      <c r="K7121" s="359" t="s">
        <v>1113</v>
      </c>
      <c r="L7121" s="359" t="s">
        <v>1392</v>
      </c>
      <c r="M7121" s="370">
        <v>2003</v>
      </c>
      <c r="N7121" s="205">
        <v>40658</v>
      </c>
      <c r="O7121" s="203"/>
    </row>
    <row r="7122" spans="1:15" ht="27.75" hidden="1" customHeight="1" x14ac:dyDescent="0.25">
      <c r="A7122" s="203" t="s">
        <v>2272</v>
      </c>
      <c r="B7122" s="202" t="s">
        <v>511</v>
      </c>
      <c r="C7122" s="203" t="s">
        <v>1653</v>
      </c>
      <c r="D7122" s="202" t="s">
        <v>1654</v>
      </c>
      <c r="E7122" s="202" t="s">
        <v>1655</v>
      </c>
      <c r="F7122" s="202" t="s">
        <v>505</v>
      </c>
      <c r="G7122" s="253">
        <v>103</v>
      </c>
      <c r="H7122" s="361" t="s">
        <v>1433</v>
      </c>
      <c r="I7122" s="359" t="s">
        <v>1407</v>
      </c>
      <c r="J7122" s="358" t="s">
        <v>1380</v>
      </c>
      <c r="K7122" s="359" t="s">
        <v>1113</v>
      </c>
      <c r="L7122" s="359" t="s">
        <v>1408</v>
      </c>
      <c r="M7122" s="370">
        <v>2003</v>
      </c>
      <c r="N7122" s="205">
        <v>40658</v>
      </c>
      <c r="O7122" s="203"/>
    </row>
    <row r="7123" spans="1:15" ht="27.75" hidden="1" customHeight="1" x14ac:dyDescent="0.25">
      <c r="A7123" s="203" t="s">
        <v>2272</v>
      </c>
      <c r="B7123" s="202" t="s">
        <v>511</v>
      </c>
      <c r="C7123" s="203" t="s">
        <v>1653</v>
      </c>
      <c r="D7123" s="202" t="s">
        <v>1654</v>
      </c>
      <c r="E7123" s="202" t="s">
        <v>1655</v>
      </c>
      <c r="F7123" s="202" t="s">
        <v>505</v>
      </c>
      <c r="G7123" s="253">
        <v>0.28199999999999997</v>
      </c>
      <c r="H7123" s="361" t="s">
        <v>1414</v>
      </c>
      <c r="I7123" s="359" t="s">
        <v>1407</v>
      </c>
      <c r="J7123" s="358" t="s">
        <v>1380</v>
      </c>
      <c r="K7123" s="359" t="s">
        <v>1113</v>
      </c>
      <c r="L7123" s="359" t="s">
        <v>1392</v>
      </c>
      <c r="M7123" s="370">
        <v>2003</v>
      </c>
      <c r="N7123" s="205">
        <v>40658</v>
      </c>
      <c r="O7123" s="203"/>
    </row>
    <row r="7124" spans="1:15" ht="27.75" hidden="1" customHeight="1" x14ac:dyDescent="0.25">
      <c r="A7124" s="203" t="s">
        <v>2272</v>
      </c>
      <c r="B7124" s="202" t="s">
        <v>511</v>
      </c>
      <c r="C7124" s="203" t="s">
        <v>1653</v>
      </c>
      <c r="D7124" s="202" t="s">
        <v>1656</v>
      </c>
      <c r="E7124" s="202" t="s">
        <v>1657</v>
      </c>
      <c r="F7124" s="202" t="s">
        <v>505</v>
      </c>
      <c r="G7124" s="253">
        <v>65</v>
      </c>
      <c r="H7124" s="361" t="s">
        <v>1433</v>
      </c>
      <c r="I7124" s="359" t="s">
        <v>1407</v>
      </c>
      <c r="J7124" s="358" t="s">
        <v>1380</v>
      </c>
      <c r="K7124" s="359" t="s">
        <v>1113</v>
      </c>
      <c r="L7124" s="359" t="s">
        <v>1408</v>
      </c>
      <c r="M7124" s="370">
        <v>2003</v>
      </c>
      <c r="N7124" s="205">
        <v>40658</v>
      </c>
      <c r="O7124" s="203"/>
    </row>
    <row r="7125" spans="1:15" ht="27.75" hidden="1" customHeight="1" x14ac:dyDescent="0.25">
      <c r="A7125" s="203" t="s">
        <v>2272</v>
      </c>
      <c r="B7125" s="202" t="s">
        <v>511</v>
      </c>
      <c r="C7125" s="203" t="s">
        <v>1653</v>
      </c>
      <c r="D7125" s="202" t="s">
        <v>1656</v>
      </c>
      <c r="E7125" s="202" t="s">
        <v>1657</v>
      </c>
      <c r="F7125" s="202" t="s">
        <v>505</v>
      </c>
      <c r="G7125" s="253">
        <v>0.17699999999999999</v>
      </c>
      <c r="H7125" s="361" t="s">
        <v>1414</v>
      </c>
      <c r="I7125" s="359" t="s">
        <v>1407</v>
      </c>
      <c r="J7125" s="358" t="s">
        <v>1380</v>
      </c>
      <c r="K7125" s="359" t="s">
        <v>1113</v>
      </c>
      <c r="L7125" s="359" t="s">
        <v>1392</v>
      </c>
      <c r="M7125" s="370">
        <v>2003</v>
      </c>
      <c r="N7125" s="205">
        <v>40658</v>
      </c>
      <c r="O7125" s="203"/>
    </row>
    <row r="7126" spans="1:15" ht="27.75" hidden="1" customHeight="1" x14ac:dyDescent="0.25">
      <c r="A7126" s="203" t="s">
        <v>2272</v>
      </c>
      <c r="B7126" s="202" t="s">
        <v>511</v>
      </c>
      <c r="C7126" s="203" t="s">
        <v>1403</v>
      </c>
      <c r="D7126" s="202" t="s">
        <v>1404</v>
      </c>
      <c r="E7126" s="202" t="s">
        <v>1405</v>
      </c>
      <c r="F7126" s="202" t="s">
        <v>475</v>
      </c>
      <c r="G7126" s="253">
        <v>154</v>
      </c>
      <c r="H7126" s="361" t="s">
        <v>1406</v>
      </c>
      <c r="I7126" s="359" t="s">
        <v>1407</v>
      </c>
      <c r="J7126" s="359" t="s">
        <v>1380</v>
      </c>
      <c r="K7126" s="359" t="s">
        <v>22</v>
      </c>
      <c r="L7126" s="359" t="s">
        <v>1408</v>
      </c>
      <c r="M7126" s="368" t="s">
        <v>1407</v>
      </c>
      <c r="N7126" s="205">
        <v>42486</v>
      </c>
      <c r="O7126" s="203"/>
    </row>
    <row r="7127" spans="1:15" ht="27.75" hidden="1" customHeight="1" x14ac:dyDescent="0.25">
      <c r="A7127" s="203" t="s">
        <v>2272</v>
      </c>
      <c r="B7127" s="202" t="s">
        <v>511</v>
      </c>
      <c r="C7127" s="203" t="s">
        <v>1461</v>
      </c>
      <c r="D7127" s="202" t="s">
        <v>1658</v>
      </c>
      <c r="E7127" s="202" t="s">
        <v>1659</v>
      </c>
      <c r="F7127" s="202" t="s">
        <v>475</v>
      </c>
      <c r="G7127" s="254">
        <v>28679140</v>
      </c>
      <c r="H7127" s="361" t="s">
        <v>1433</v>
      </c>
      <c r="I7127" s="359" t="s">
        <v>1407</v>
      </c>
      <c r="J7127" s="359" t="s">
        <v>1380</v>
      </c>
      <c r="K7127" s="359" t="s">
        <v>8</v>
      </c>
      <c r="L7127" s="359" t="s">
        <v>1408</v>
      </c>
      <c r="M7127" s="368" t="s">
        <v>1407</v>
      </c>
      <c r="N7127" s="205">
        <v>42530</v>
      </c>
      <c r="O7127" s="203"/>
    </row>
    <row r="7128" spans="1:15" ht="27.75" hidden="1" customHeight="1" x14ac:dyDescent="0.25">
      <c r="A7128" s="203" t="s">
        <v>2272</v>
      </c>
      <c r="B7128" s="202" t="s">
        <v>511</v>
      </c>
      <c r="C7128" s="203" t="s">
        <v>1461</v>
      </c>
      <c r="D7128" s="202" t="s">
        <v>1658</v>
      </c>
      <c r="E7128" s="202" t="s">
        <v>1659</v>
      </c>
      <c r="F7128" s="202" t="s">
        <v>475</v>
      </c>
      <c r="G7128" s="254">
        <v>189928</v>
      </c>
      <c r="H7128" s="361" t="s">
        <v>1414</v>
      </c>
      <c r="I7128" s="359" t="s">
        <v>1407</v>
      </c>
      <c r="J7128" s="359" t="s">
        <v>1380</v>
      </c>
      <c r="K7128" s="359" t="s">
        <v>8</v>
      </c>
      <c r="L7128" s="359" t="s">
        <v>1392</v>
      </c>
      <c r="M7128" s="368" t="s">
        <v>1407</v>
      </c>
      <c r="N7128" s="205">
        <v>42530</v>
      </c>
      <c r="O7128" s="203"/>
    </row>
    <row r="7129" spans="1:15" ht="27.75" hidden="1" customHeight="1" x14ac:dyDescent="0.25">
      <c r="A7129" s="203" t="s">
        <v>2272</v>
      </c>
      <c r="B7129" s="202" t="s">
        <v>511</v>
      </c>
      <c r="C7129" s="203" t="s">
        <v>1660</v>
      </c>
      <c r="D7129" s="202" t="s">
        <v>1661</v>
      </c>
      <c r="E7129" s="202" t="s">
        <v>1662</v>
      </c>
      <c r="F7129" s="202" t="s">
        <v>505</v>
      </c>
      <c r="G7129" s="253">
        <v>4.4000000000000004</v>
      </c>
      <c r="H7129" s="361" t="s">
        <v>1433</v>
      </c>
      <c r="I7129" s="359" t="s">
        <v>1407</v>
      </c>
      <c r="J7129" s="358">
        <v>0</v>
      </c>
      <c r="K7129" s="359" t="s">
        <v>1113</v>
      </c>
      <c r="L7129" s="359" t="s">
        <v>1408</v>
      </c>
      <c r="M7129" s="368">
        <v>2008</v>
      </c>
      <c r="N7129" s="207" t="s">
        <v>1663</v>
      </c>
      <c r="O7129" s="203"/>
    </row>
    <row r="7130" spans="1:15" ht="27.75" hidden="1" customHeight="1" x14ac:dyDescent="0.25">
      <c r="A7130" s="203" t="s">
        <v>2272</v>
      </c>
      <c r="B7130" s="202" t="s">
        <v>511</v>
      </c>
      <c r="C7130" s="203" t="s">
        <v>1660</v>
      </c>
      <c r="D7130" s="202" t="s">
        <v>1661</v>
      </c>
      <c r="E7130" s="202" t="s">
        <v>1662</v>
      </c>
      <c r="F7130" s="202" t="s">
        <v>505</v>
      </c>
      <c r="G7130" s="253">
        <v>1.205E-2</v>
      </c>
      <c r="H7130" s="361" t="s">
        <v>1414</v>
      </c>
      <c r="I7130" s="359" t="s">
        <v>1407</v>
      </c>
      <c r="J7130" s="358">
        <v>0</v>
      </c>
      <c r="K7130" s="359" t="s">
        <v>1113</v>
      </c>
      <c r="L7130" s="359" t="s">
        <v>1392</v>
      </c>
      <c r="M7130" s="368">
        <v>2008</v>
      </c>
      <c r="N7130" s="207" t="s">
        <v>1663</v>
      </c>
      <c r="O7130" s="203"/>
    </row>
    <row r="7131" spans="1:15" ht="27.75" hidden="1" customHeight="1" x14ac:dyDescent="0.25">
      <c r="A7131" s="203" t="s">
        <v>2272</v>
      </c>
      <c r="B7131" s="202" t="s">
        <v>511</v>
      </c>
      <c r="C7131" s="203" t="s">
        <v>1660</v>
      </c>
      <c r="D7131" s="202" t="s">
        <v>1664</v>
      </c>
      <c r="E7131" s="202" t="s">
        <v>1665</v>
      </c>
      <c r="F7131" s="202" t="s">
        <v>505</v>
      </c>
      <c r="G7131" s="253">
        <v>809.93</v>
      </c>
      <c r="H7131" s="361" t="s">
        <v>1433</v>
      </c>
      <c r="I7131" s="359" t="s">
        <v>1407</v>
      </c>
      <c r="J7131" s="358">
        <v>0.32719999999999999</v>
      </c>
      <c r="K7131" s="359" t="s">
        <v>1113</v>
      </c>
      <c r="L7131" s="359" t="s">
        <v>1408</v>
      </c>
      <c r="M7131" s="368">
        <v>2010</v>
      </c>
      <c r="N7131" s="207" t="s">
        <v>1663</v>
      </c>
      <c r="O7131" s="203"/>
    </row>
    <row r="7132" spans="1:15" ht="27.75" hidden="1" customHeight="1" x14ac:dyDescent="0.25">
      <c r="A7132" s="203" t="s">
        <v>2272</v>
      </c>
      <c r="B7132" s="202" t="s">
        <v>511</v>
      </c>
      <c r="C7132" s="203" t="s">
        <v>1660</v>
      </c>
      <c r="D7132" s="202" t="s">
        <v>1664</v>
      </c>
      <c r="E7132" s="202" t="s">
        <v>1665</v>
      </c>
      <c r="F7132" s="202" t="s">
        <v>505</v>
      </c>
      <c r="G7132" s="253">
        <v>2.2200000000000002</v>
      </c>
      <c r="H7132" s="361" t="s">
        <v>1414</v>
      </c>
      <c r="I7132" s="359" t="s">
        <v>1407</v>
      </c>
      <c r="J7132" s="358">
        <v>0.32729999999999998</v>
      </c>
      <c r="K7132" s="359" t="s">
        <v>1113</v>
      </c>
      <c r="L7132" s="359" t="s">
        <v>1392</v>
      </c>
      <c r="M7132" s="368">
        <v>2010</v>
      </c>
      <c r="N7132" s="207" t="s">
        <v>1663</v>
      </c>
      <c r="O7132" s="203"/>
    </row>
    <row r="7133" spans="1:15" ht="27.75" hidden="1" customHeight="1" x14ac:dyDescent="0.25">
      <c r="A7133" s="203" t="s">
        <v>2272</v>
      </c>
      <c r="B7133" s="202" t="s">
        <v>511</v>
      </c>
      <c r="C7133" s="203" t="s">
        <v>1660</v>
      </c>
      <c r="D7133" s="202" t="s">
        <v>1924</v>
      </c>
      <c r="E7133" s="202" t="s">
        <v>1925</v>
      </c>
      <c r="F7133" s="202" t="s">
        <v>505</v>
      </c>
      <c r="G7133" s="253">
        <v>0.05</v>
      </c>
      <c r="H7133" s="361" t="s">
        <v>1433</v>
      </c>
      <c r="I7133" s="359" t="s">
        <v>1407</v>
      </c>
      <c r="J7133" s="358">
        <v>0</v>
      </c>
      <c r="K7133" s="359" t="s">
        <v>1113</v>
      </c>
      <c r="L7133" s="359" t="s">
        <v>1408</v>
      </c>
      <c r="M7133" s="368">
        <v>2006</v>
      </c>
      <c r="N7133" s="207" t="s">
        <v>1663</v>
      </c>
      <c r="O7133" s="203"/>
    </row>
    <row r="7134" spans="1:15" ht="27.75" hidden="1" customHeight="1" x14ac:dyDescent="0.25">
      <c r="A7134" s="203" t="s">
        <v>2272</v>
      </c>
      <c r="B7134" s="202" t="s">
        <v>511</v>
      </c>
      <c r="C7134" s="203" t="s">
        <v>1660</v>
      </c>
      <c r="D7134" s="202" t="s">
        <v>1924</v>
      </c>
      <c r="E7134" s="202" t="s">
        <v>1925</v>
      </c>
      <c r="F7134" s="202" t="s">
        <v>505</v>
      </c>
      <c r="G7134" s="253">
        <v>1.2999999999999999E-4</v>
      </c>
      <c r="H7134" s="361" t="s">
        <v>1414</v>
      </c>
      <c r="I7134" s="359" t="s">
        <v>1407</v>
      </c>
      <c r="J7134" s="358">
        <v>0</v>
      </c>
      <c r="K7134" s="359" t="s">
        <v>1113</v>
      </c>
      <c r="L7134" s="359" t="s">
        <v>1392</v>
      </c>
      <c r="M7134" s="368">
        <v>2006</v>
      </c>
      <c r="N7134" s="207" t="s">
        <v>1663</v>
      </c>
      <c r="O7134" s="203"/>
    </row>
    <row r="7135" spans="1:15" ht="27.75" hidden="1" customHeight="1" x14ac:dyDescent="0.25">
      <c r="A7135" s="203" t="s">
        <v>2272</v>
      </c>
      <c r="B7135" s="202" t="s">
        <v>511</v>
      </c>
      <c r="C7135" s="203" t="s">
        <v>1660</v>
      </c>
      <c r="D7135" s="202" t="s">
        <v>1932</v>
      </c>
      <c r="E7135" s="202" t="s">
        <v>1933</v>
      </c>
      <c r="F7135" s="202" t="s">
        <v>505</v>
      </c>
      <c r="G7135" s="253">
        <v>2.9499999999999998E-2</v>
      </c>
      <c r="H7135" s="361" t="s">
        <v>1433</v>
      </c>
      <c r="I7135" s="359" t="s">
        <v>1407</v>
      </c>
      <c r="J7135" s="358">
        <v>0.93</v>
      </c>
      <c r="K7135" s="359" t="s">
        <v>1113</v>
      </c>
      <c r="L7135" s="359" t="s">
        <v>1408</v>
      </c>
      <c r="M7135" s="368">
        <v>2008</v>
      </c>
      <c r="N7135" s="207" t="s">
        <v>1663</v>
      </c>
      <c r="O7135" s="203"/>
    </row>
    <row r="7136" spans="1:15" ht="27.75" hidden="1" customHeight="1" x14ac:dyDescent="0.25">
      <c r="A7136" s="203" t="s">
        <v>2272</v>
      </c>
      <c r="B7136" s="202" t="s">
        <v>511</v>
      </c>
      <c r="C7136" s="203" t="s">
        <v>1660</v>
      </c>
      <c r="D7136" s="202" t="s">
        <v>1932</v>
      </c>
      <c r="E7136" s="202" t="s">
        <v>1933</v>
      </c>
      <c r="F7136" s="202" t="s">
        <v>505</v>
      </c>
      <c r="G7136" s="253">
        <v>1E-4</v>
      </c>
      <c r="H7136" s="361" t="s">
        <v>1414</v>
      </c>
      <c r="I7136" s="359" t="s">
        <v>1407</v>
      </c>
      <c r="J7136" s="358">
        <v>0.93</v>
      </c>
      <c r="K7136" s="359" t="s">
        <v>1113</v>
      </c>
      <c r="L7136" s="359" t="s">
        <v>1392</v>
      </c>
      <c r="M7136" s="368">
        <v>2008</v>
      </c>
      <c r="N7136" s="207" t="s">
        <v>1663</v>
      </c>
      <c r="O7136" s="203"/>
    </row>
    <row r="7137" spans="1:15" ht="27.75" hidden="1" customHeight="1" x14ac:dyDescent="0.25">
      <c r="A7137" s="129" t="s">
        <v>2272</v>
      </c>
      <c r="B7137" s="269" t="s">
        <v>511</v>
      </c>
      <c r="C7137" s="226" t="s">
        <v>2568</v>
      </c>
      <c r="D7137" s="269" t="s">
        <v>641</v>
      </c>
      <c r="E7137" s="372" t="s">
        <v>1557</v>
      </c>
      <c r="F7137" s="269" t="s">
        <v>475</v>
      </c>
      <c r="G7137" s="373">
        <v>119.2</v>
      </c>
      <c r="H7137" s="225" t="s">
        <v>488</v>
      </c>
      <c r="I7137" s="269" t="s">
        <v>1379</v>
      </c>
      <c r="J7137" s="374">
        <v>0</v>
      </c>
      <c r="K7137" s="269" t="s">
        <v>22</v>
      </c>
      <c r="L7137" s="269" t="s">
        <v>1392</v>
      </c>
      <c r="M7137" s="369">
        <v>2010</v>
      </c>
      <c r="N7137" s="375">
        <v>43873</v>
      </c>
      <c r="O7137" s="226" t="s">
        <v>2569</v>
      </c>
    </row>
    <row r="7138" spans="1:15" ht="27.75" hidden="1" customHeight="1" x14ac:dyDescent="0.25">
      <c r="A7138" s="129" t="s">
        <v>2272</v>
      </c>
      <c r="B7138" s="269" t="s">
        <v>511</v>
      </c>
      <c r="C7138" s="226" t="s">
        <v>2568</v>
      </c>
      <c r="D7138" s="269" t="s">
        <v>641</v>
      </c>
      <c r="E7138" s="372" t="s">
        <v>1557</v>
      </c>
      <c r="F7138" s="269" t="s">
        <v>475</v>
      </c>
      <c r="G7138" s="373">
        <v>44.21</v>
      </c>
      <c r="H7138" s="225" t="s">
        <v>488</v>
      </c>
      <c r="I7138" s="269" t="s">
        <v>1382</v>
      </c>
      <c r="J7138" s="374">
        <v>0</v>
      </c>
      <c r="K7138" s="269" t="s">
        <v>22</v>
      </c>
      <c r="L7138" s="269" t="s">
        <v>1392</v>
      </c>
      <c r="M7138" s="369">
        <v>2010</v>
      </c>
      <c r="N7138" s="375">
        <v>43873</v>
      </c>
      <c r="O7138" s="226" t="s">
        <v>2569</v>
      </c>
    </row>
    <row r="7139" spans="1:15" ht="27.75" hidden="1" customHeight="1" x14ac:dyDescent="0.25">
      <c r="A7139" s="129" t="s">
        <v>2272</v>
      </c>
      <c r="B7139" s="269" t="s">
        <v>511</v>
      </c>
      <c r="C7139" s="226" t="s">
        <v>2568</v>
      </c>
      <c r="D7139" s="269" t="s">
        <v>641</v>
      </c>
      <c r="E7139" s="372" t="s">
        <v>1557</v>
      </c>
      <c r="F7139" s="269" t="s">
        <v>475</v>
      </c>
      <c r="G7139" s="373">
        <v>17.829999999999998</v>
      </c>
      <c r="H7139" s="225" t="s">
        <v>488</v>
      </c>
      <c r="I7139" s="269" t="s">
        <v>1383</v>
      </c>
      <c r="J7139" s="374">
        <v>0</v>
      </c>
      <c r="K7139" s="269" t="s">
        <v>22</v>
      </c>
      <c r="L7139" s="269" t="s">
        <v>1392</v>
      </c>
      <c r="M7139" s="369">
        <v>2010</v>
      </c>
      <c r="N7139" s="375">
        <v>43873</v>
      </c>
      <c r="O7139" s="226" t="s">
        <v>2569</v>
      </c>
    </row>
    <row r="7140" spans="1:15" ht="27.75" hidden="1" customHeight="1" x14ac:dyDescent="0.25">
      <c r="A7140" s="129" t="s">
        <v>2272</v>
      </c>
      <c r="B7140" s="269" t="s">
        <v>511</v>
      </c>
      <c r="C7140" s="226" t="s">
        <v>2568</v>
      </c>
      <c r="D7140" s="269" t="s">
        <v>641</v>
      </c>
      <c r="E7140" s="372" t="s">
        <v>1557</v>
      </c>
      <c r="F7140" s="269" t="s">
        <v>475</v>
      </c>
      <c r="G7140" s="373">
        <v>8.1199999999999992</v>
      </c>
      <c r="H7140" s="225" t="s">
        <v>488</v>
      </c>
      <c r="I7140" s="372" t="s">
        <v>1384</v>
      </c>
      <c r="J7140" s="374">
        <v>0</v>
      </c>
      <c r="K7140" s="269" t="s">
        <v>22</v>
      </c>
      <c r="L7140" s="269" t="s">
        <v>1392</v>
      </c>
      <c r="M7140" s="369">
        <v>2010</v>
      </c>
      <c r="N7140" s="375">
        <v>43873</v>
      </c>
      <c r="O7140" s="226" t="s">
        <v>2569</v>
      </c>
    </row>
    <row r="7141" spans="1:15" ht="27.75" hidden="1" customHeight="1" x14ac:dyDescent="0.25">
      <c r="A7141" s="129" t="s">
        <v>2272</v>
      </c>
      <c r="B7141" s="269" t="s">
        <v>511</v>
      </c>
      <c r="C7141" s="226" t="s">
        <v>2568</v>
      </c>
      <c r="D7141" s="269" t="s">
        <v>641</v>
      </c>
      <c r="E7141" s="372" t="s">
        <v>1557</v>
      </c>
      <c r="F7141" s="269" t="s">
        <v>475</v>
      </c>
      <c r="G7141" s="373">
        <v>3.9</v>
      </c>
      <c r="H7141" s="225" t="s">
        <v>488</v>
      </c>
      <c r="I7141" s="372" t="s">
        <v>1385</v>
      </c>
      <c r="J7141" s="374">
        <v>0</v>
      </c>
      <c r="K7141" s="269" t="s">
        <v>22</v>
      </c>
      <c r="L7141" s="269" t="s">
        <v>1392</v>
      </c>
      <c r="M7141" s="369">
        <v>2010</v>
      </c>
      <c r="N7141" s="375">
        <v>43873</v>
      </c>
      <c r="O7141" s="226" t="s">
        <v>2569</v>
      </c>
    </row>
    <row r="7142" spans="1:15" ht="27.75" hidden="1" customHeight="1" x14ac:dyDescent="0.25">
      <c r="A7142" s="129" t="s">
        <v>2272</v>
      </c>
      <c r="B7142" s="269" t="s">
        <v>511</v>
      </c>
      <c r="C7142" s="226" t="s">
        <v>2568</v>
      </c>
      <c r="D7142" s="269" t="s">
        <v>643</v>
      </c>
      <c r="E7142" s="372" t="s">
        <v>1557</v>
      </c>
      <c r="F7142" s="269" t="s">
        <v>475</v>
      </c>
      <c r="G7142" s="373">
        <v>45.77</v>
      </c>
      <c r="H7142" s="225" t="s">
        <v>488</v>
      </c>
      <c r="I7142" s="372" t="s">
        <v>1379</v>
      </c>
      <c r="J7142" s="374">
        <v>0</v>
      </c>
      <c r="K7142" s="269" t="s">
        <v>22</v>
      </c>
      <c r="L7142" s="269" t="s">
        <v>1392</v>
      </c>
      <c r="M7142" s="369">
        <v>2010</v>
      </c>
      <c r="N7142" s="375">
        <v>43873</v>
      </c>
      <c r="O7142" s="226" t="s">
        <v>2569</v>
      </c>
    </row>
    <row r="7143" spans="1:15" ht="27.75" hidden="1" customHeight="1" x14ac:dyDescent="0.25">
      <c r="A7143" s="129" t="s">
        <v>2272</v>
      </c>
      <c r="B7143" s="269" t="s">
        <v>511</v>
      </c>
      <c r="C7143" s="226" t="s">
        <v>2568</v>
      </c>
      <c r="D7143" s="269" t="s">
        <v>643</v>
      </c>
      <c r="E7143" s="372" t="s">
        <v>1557</v>
      </c>
      <c r="F7143" s="269" t="s">
        <v>475</v>
      </c>
      <c r="G7143" s="373">
        <v>16.98</v>
      </c>
      <c r="H7143" s="225" t="s">
        <v>488</v>
      </c>
      <c r="I7143" s="372" t="s">
        <v>1382</v>
      </c>
      <c r="J7143" s="374">
        <v>0</v>
      </c>
      <c r="K7143" s="269" t="s">
        <v>22</v>
      </c>
      <c r="L7143" s="269" t="s">
        <v>1392</v>
      </c>
      <c r="M7143" s="369">
        <v>2010</v>
      </c>
      <c r="N7143" s="375">
        <v>43873</v>
      </c>
      <c r="O7143" s="226" t="s">
        <v>2569</v>
      </c>
    </row>
    <row r="7144" spans="1:15" ht="27.75" hidden="1" customHeight="1" x14ac:dyDescent="0.25">
      <c r="A7144" s="129" t="s">
        <v>2272</v>
      </c>
      <c r="B7144" s="269" t="s">
        <v>511</v>
      </c>
      <c r="C7144" s="226" t="s">
        <v>2568</v>
      </c>
      <c r="D7144" s="269" t="s">
        <v>643</v>
      </c>
      <c r="E7144" s="372" t="s">
        <v>1557</v>
      </c>
      <c r="F7144" s="269" t="s">
        <v>475</v>
      </c>
      <c r="G7144" s="373">
        <v>6.85</v>
      </c>
      <c r="H7144" s="225" t="s">
        <v>488</v>
      </c>
      <c r="I7144" s="372" t="s">
        <v>1383</v>
      </c>
      <c r="J7144" s="374">
        <v>0</v>
      </c>
      <c r="K7144" s="269" t="s">
        <v>22</v>
      </c>
      <c r="L7144" s="269" t="s">
        <v>1392</v>
      </c>
      <c r="M7144" s="369">
        <v>2010</v>
      </c>
      <c r="N7144" s="375">
        <v>43873</v>
      </c>
      <c r="O7144" s="226" t="s">
        <v>2569</v>
      </c>
    </row>
    <row r="7145" spans="1:15" ht="27.75" hidden="1" customHeight="1" x14ac:dyDescent="0.25">
      <c r="A7145" s="129" t="s">
        <v>2272</v>
      </c>
      <c r="B7145" s="269" t="s">
        <v>511</v>
      </c>
      <c r="C7145" s="226" t="s">
        <v>2568</v>
      </c>
      <c r="D7145" s="269" t="s">
        <v>643</v>
      </c>
      <c r="E7145" s="372" t="s">
        <v>1557</v>
      </c>
      <c r="F7145" s="269" t="s">
        <v>475</v>
      </c>
      <c r="G7145" s="373">
        <v>3.12</v>
      </c>
      <c r="H7145" s="225" t="s">
        <v>488</v>
      </c>
      <c r="I7145" s="372" t="s">
        <v>1384</v>
      </c>
      <c r="J7145" s="374">
        <v>0</v>
      </c>
      <c r="K7145" s="269" t="s">
        <v>22</v>
      </c>
      <c r="L7145" s="269" t="s">
        <v>1392</v>
      </c>
      <c r="M7145" s="369">
        <v>2010</v>
      </c>
      <c r="N7145" s="375">
        <v>43873</v>
      </c>
      <c r="O7145" s="226" t="s">
        <v>2569</v>
      </c>
    </row>
    <row r="7146" spans="1:15" ht="27.75" hidden="1" customHeight="1" x14ac:dyDescent="0.25">
      <c r="A7146" s="129" t="s">
        <v>2272</v>
      </c>
      <c r="B7146" s="269" t="s">
        <v>511</v>
      </c>
      <c r="C7146" s="226" t="s">
        <v>2568</v>
      </c>
      <c r="D7146" s="269" t="s">
        <v>643</v>
      </c>
      <c r="E7146" s="372" t="s">
        <v>1557</v>
      </c>
      <c r="F7146" s="269" t="s">
        <v>475</v>
      </c>
      <c r="G7146" s="373">
        <v>1.5</v>
      </c>
      <c r="H7146" s="225" t="s">
        <v>488</v>
      </c>
      <c r="I7146" s="372" t="s">
        <v>1385</v>
      </c>
      <c r="J7146" s="374">
        <v>0</v>
      </c>
      <c r="K7146" s="269" t="s">
        <v>22</v>
      </c>
      <c r="L7146" s="269" t="s">
        <v>1392</v>
      </c>
      <c r="M7146" s="369">
        <v>2010</v>
      </c>
      <c r="N7146" s="375">
        <v>43873</v>
      </c>
      <c r="O7146" s="226" t="s">
        <v>2569</v>
      </c>
    </row>
    <row r="7147" spans="1:15" ht="27.75" hidden="1" customHeight="1" x14ac:dyDescent="0.25">
      <c r="A7147" s="203" t="s">
        <v>2273</v>
      </c>
      <c r="B7147" s="202" t="s">
        <v>605</v>
      </c>
      <c r="C7147" s="203" t="s">
        <v>1638</v>
      </c>
      <c r="D7147" s="202" t="s">
        <v>1639</v>
      </c>
      <c r="E7147" s="202" t="s">
        <v>1640</v>
      </c>
      <c r="F7147" s="202" t="s">
        <v>475</v>
      </c>
      <c r="G7147" s="253">
        <v>48</v>
      </c>
      <c r="H7147" s="361" t="s">
        <v>1456</v>
      </c>
      <c r="I7147" s="359" t="s">
        <v>1407</v>
      </c>
      <c r="J7147" s="359" t="s">
        <v>1380</v>
      </c>
      <c r="K7147" s="359" t="s">
        <v>1113</v>
      </c>
      <c r="L7147" s="359" t="s">
        <v>1408</v>
      </c>
      <c r="M7147" s="368">
        <v>2001</v>
      </c>
      <c r="N7147" s="205">
        <v>39778</v>
      </c>
      <c r="O7147" s="203"/>
    </row>
    <row r="7148" spans="1:15" ht="27.75" hidden="1" customHeight="1" x14ac:dyDescent="0.25">
      <c r="A7148" s="203" t="s">
        <v>2273</v>
      </c>
      <c r="B7148" s="202" t="s">
        <v>605</v>
      </c>
      <c r="C7148" s="203" t="s">
        <v>1638</v>
      </c>
      <c r="D7148" s="202" t="s">
        <v>1639</v>
      </c>
      <c r="E7148" s="202" t="s">
        <v>1640</v>
      </c>
      <c r="F7148" s="202" t="s">
        <v>475</v>
      </c>
      <c r="G7148" s="253">
        <v>0.13</v>
      </c>
      <c r="H7148" s="361" t="s">
        <v>527</v>
      </c>
      <c r="I7148" s="359" t="s">
        <v>1407</v>
      </c>
      <c r="J7148" s="359" t="s">
        <v>1380</v>
      </c>
      <c r="K7148" s="359" t="s">
        <v>1113</v>
      </c>
      <c r="L7148" s="359" t="s">
        <v>1392</v>
      </c>
      <c r="M7148" s="368">
        <v>2001</v>
      </c>
      <c r="N7148" s="205">
        <v>39778</v>
      </c>
      <c r="O7148" s="203"/>
    </row>
    <row r="7149" spans="1:15" ht="27.75" hidden="1" customHeight="1" x14ac:dyDescent="0.25">
      <c r="A7149" s="203" t="s">
        <v>2273</v>
      </c>
      <c r="B7149" s="202" t="s">
        <v>605</v>
      </c>
      <c r="C7149" s="203" t="s">
        <v>2015</v>
      </c>
      <c r="D7149" s="202" t="s">
        <v>2016</v>
      </c>
      <c r="E7149" s="202" t="s">
        <v>2017</v>
      </c>
      <c r="F7149" s="202" t="s">
        <v>505</v>
      </c>
      <c r="G7149" s="253">
        <v>47</v>
      </c>
      <c r="H7149" s="361" t="s">
        <v>1456</v>
      </c>
      <c r="I7149" s="359" t="s">
        <v>1407</v>
      </c>
      <c r="J7149" s="359" t="s">
        <v>1380</v>
      </c>
      <c r="K7149" s="359" t="s">
        <v>1113</v>
      </c>
      <c r="L7149" s="359" t="s">
        <v>1408</v>
      </c>
      <c r="M7149" s="368">
        <v>2004</v>
      </c>
      <c r="N7149" s="205">
        <v>40449</v>
      </c>
      <c r="O7149" s="203"/>
    </row>
    <row r="7150" spans="1:15" ht="27.75" hidden="1" customHeight="1" x14ac:dyDescent="0.25">
      <c r="A7150" s="203" t="s">
        <v>2273</v>
      </c>
      <c r="B7150" s="202" t="s">
        <v>605</v>
      </c>
      <c r="C7150" s="203" t="s">
        <v>2015</v>
      </c>
      <c r="D7150" s="202" t="s">
        <v>2016</v>
      </c>
      <c r="E7150" s="202" t="s">
        <v>2017</v>
      </c>
      <c r="F7150" s="202" t="s">
        <v>505</v>
      </c>
      <c r="G7150" s="253">
        <v>0.13</v>
      </c>
      <c r="H7150" s="361" t="s">
        <v>527</v>
      </c>
      <c r="I7150" s="359" t="s">
        <v>1407</v>
      </c>
      <c r="J7150" s="359" t="s">
        <v>1380</v>
      </c>
      <c r="K7150" s="359" t="s">
        <v>1113</v>
      </c>
      <c r="L7150" s="359" t="s">
        <v>1392</v>
      </c>
      <c r="M7150" s="368">
        <v>2004</v>
      </c>
      <c r="N7150" s="205">
        <v>40449</v>
      </c>
      <c r="O7150" s="203"/>
    </row>
    <row r="7151" spans="1:15" ht="27.75" hidden="1" customHeight="1" x14ac:dyDescent="0.25">
      <c r="A7151" s="203" t="s">
        <v>2273</v>
      </c>
      <c r="B7151" s="202" t="s">
        <v>605</v>
      </c>
      <c r="C7151" s="203" t="s">
        <v>1628</v>
      </c>
      <c r="D7151" s="202" t="s">
        <v>784</v>
      </c>
      <c r="E7151" s="202" t="s">
        <v>57</v>
      </c>
      <c r="F7151" s="202" t="s">
        <v>505</v>
      </c>
      <c r="G7151" s="253">
        <v>1237</v>
      </c>
      <c r="H7151" s="361" t="s">
        <v>527</v>
      </c>
      <c r="I7151" s="359" t="s">
        <v>1379</v>
      </c>
      <c r="J7151" s="358">
        <v>0</v>
      </c>
      <c r="K7151" s="359" t="s">
        <v>22</v>
      </c>
      <c r="L7151" s="359" t="s">
        <v>1392</v>
      </c>
      <c r="M7151" s="368">
        <v>1999</v>
      </c>
      <c r="N7151" s="205">
        <v>41178</v>
      </c>
      <c r="O7151" s="203"/>
    </row>
    <row r="7152" spans="1:15" ht="27.75" hidden="1" customHeight="1" x14ac:dyDescent="0.25">
      <c r="A7152" s="203" t="s">
        <v>2273</v>
      </c>
      <c r="B7152" s="202" t="s">
        <v>605</v>
      </c>
      <c r="C7152" s="203" t="s">
        <v>1628</v>
      </c>
      <c r="D7152" s="202" t="s">
        <v>784</v>
      </c>
      <c r="E7152" s="202" t="s">
        <v>57</v>
      </c>
      <c r="F7152" s="202" t="s">
        <v>505</v>
      </c>
      <c r="G7152" s="253">
        <v>384.3</v>
      </c>
      <c r="H7152" s="361" t="s">
        <v>527</v>
      </c>
      <c r="I7152" s="359" t="s">
        <v>1382</v>
      </c>
      <c r="J7152" s="358">
        <v>0</v>
      </c>
      <c r="K7152" s="359" t="s">
        <v>22</v>
      </c>
      <c r="L7152" s="359" t="s">
        <v>1392</v>
      </c>
      <c r="M7152" s="368">
        <v>1999</v>
      </c>
      <c r="N7152" s="205">
        <v>41178</v>
      </c>
      <c r="O7152" s="203"/>
    </row>
    <row r="7153" spans="1:15" ht="27.75" hidden="1" customHeight="1" x14ac:dyDescent="0.25">
      <c r="A7153" s="203" t="s">
        <v>2273</v>
      </c>
      <c r="B7153" s="202" t="s">
        <v>605</v>
      </c>
      <c r="C7153" s="203" t="s">
        <v>1628</v>
      </c>
      <c r="D7153" s="202" t="s">
        <v>784</v>
      </c>
      <c r="E7153" s="202" t="s">
        <v>57</v>
      </c>
      <c r="F7153" s="202" t="s">
        <v>505</v>
      </c>
      <c r="G7153" s="253">
        <v>127.9</v>
      </c>
      <c r="H7153" s="361" t="s">
        <v>527</v>
      </c>
      <c r="I7153" s="359" t="s">
        <v>1383</v>
      </c>
      <c r="J7153" s="358">
        <v>0</v>
      </c>
      <c r="K7153" s="359" t="s">
        <v>22</v>
      </c>
      <c r="L7153" s="359" t="s">
        <v>1392</v>
      </c>
      <c r="M7153" s="368">
        <v>1999</v>
      </c>
      <c r="N7153" s="205">
        <v>41178</v>
      </c>
      <c r="O7153" s="203"/>
    </row>
    <row r="7154" spans="1:15" ht="27.75" hidden="1" customHeight="1" x14ac:dyDescent="0.25">
      <c r="A7154" s="203" t="s">
        <v>2273</v>
      </c>
      <c r="B7154" s="202" t="s">
        <v>605</v>
      </c>
      <c r="C7154" s="203" t="s">
        <v>1628</v>
      </c>
      <c r="D7154" s="202" t="s">
        <v>784</v>
      </c>
      <c r="E7154" s="202" t="s">
        <v>57</v>
      </c>
      <c r="F7154" s="202" t="s">
        <v>505</v>
      </c>
      <c r="G7154" s="253">
        <v>42.2</v>
      </c>
      <c r="H7154" s="361" t="s">
        <v>527</v>
      </c>
      <c r="I7154" s="359" t="s">
        <v>1384</v>
      </c>
      <c r="J7154" s="358">
        <v>0</v>
      </c>
      <c r="K7154" s="359" t="s">
        <v>22</v>
      </c>
      <c r="L7154" s="359" t="s">
        <v>1392</v>
      </c>
      <c r="M7154" s="368">
        <v>1999</v>
      </c>
      <c r="N7154" s="205">
        <v>41178</v>
      </c>
      <c r="O7154" s="203"/>
    </row>
    <row r="7155" spans="1:15" ht="27.75" hidden="1" customHeight="1" x14ac:dyDescent="0.25">
      <c r="A7155" s="203" t="s">
        <v>2273</v>
      </c>
      <c r="B7155" s="202" t="s">
        <v>605</v>
      </c>
      <c r="C7155" s="203" t="s">
        <v>1628</v>
      </c>
      <c r="D7155" s="202" t="s">
        <v>784</v>
      </c>
      <c r="E7155" s="202" t="s">
        <v>57</v>
      </c>
      <c r="F7155" s="202" t="s">
        <v>505</v>
      </c>
      <c r="G7155" s="253">
        <v>5.5</v>
      </c>
      <c r="H7155" s="361" t="s">
        <v>527</v>
      </c>
      <c r="I7155" s="359" t="s">
        <v>1385</v>
      </c>
      <c r="J7155" s="358">
        <v>0</v>
      </c>
      <c r="K7155" s="359" t="s">
        <v>22</v>
      </c>
      <c r="L7155" s="359" t="s">
        <v>1392</v>
      </c>
      <c r="M7155" s="368">
        <v>1999</v>
      </c>
      <c r="N7155" s="205">
        <v>41178</v>
      </c>
      <c r="O7155" s="203"/>
    </row>
    <row r="7156" spans="1:15" ht="27.75" hidden="1" customHeight="1" x14ac:dyDescent="0.25">
      <c r="A7156" s="203" t="s">
        <v>2273</v>
      </c>
      <c r="B7156" s="203" t="s">
        <v>605</v>
      </c>
      <c r="C7156" s="203" t="s">
        <v>1535</v>
      </c>
      <c r="D7156" s="203" t="s">
        <v>2020</v>
      </c>
      <c r="E7156" s="203" t="s">
        <v>1633</v>
      </c>
      <c r="F7156" s="203" t="s">
        <v>505</v>
      </c>
      <c r="G7156" s="257">
        <v>0.83</v>
      </c>
      <c r="H7156" s="361" t="s">
        <v>1400</v>
      </c>
      <c r="I7156" s="361" t="s">
        <v>1379</v>
      </c>
      <c r="J7156" s="275">
        <v>0.17</v>
      </c>
      <c r="K7156" s="361" t="s">
        <v>1391</v>
      </c>
      <c r="L7156" s="361" t="s">
        <v>1392</v>
      </c>
      <c r="M7156" s="370">
        <v>2010</v>
      </c>
      <c r="N7156" s="207">
        <v>43903</v>
      </c>
      <c r="O7156" s="361" t="s">
        <v>1537</v>
      </c>
    </row>
    <row r="7157" spans="1:15" ht="27.75" hidden="1" customHeight="1" x14ac:dyDescent="0.25">
      <c r="A7157" s="203" t="s">
        <v>2273</v>
      </c>
      <c r="B7157" s="203" t="s">
        <v>605</v>
      </c>
      <c r="C7157" s="203" t="s">
        <v>1535</v>
      </c>
      <c r="D7157" s="203" t="s">
        <v>2020</v>
      </c>
      <c r="E7157" s="203" t="s">
        <v>1633</v>
      </c>
      <c r="F7157" s="203" t="s">
        <v>505</v>
      </c>
      <c r="G7157" s="257">
        <v>0.3</v>
      </c>
      <c r="H7157" s="361" t="s">
        <v>1400</v>
      </c>
      <c r="I7157" s="361" t="s">
        <v>1382</v>
      </c>
      <c r="J7157" s="275">
        <v>0.17</v>
      </c>
      <c r="K7157" s="361" t="s">
        <v>1391</v>
      </c>
      <c r="L7157" s="361" t="s">
        <v>1392</v>
      </c>
      <c r="M7157" s="370">
        <v>2010</v>
      </c>
      <c r="N7157" s="207">
        <v>43903</v>
      </c>
      <c r="O7157" s="361" t="s">
        <v>1537</v>
      </c>
    </row>
    <row r="7158" spans="1:15" ht="27.75" hidden="1" customHeight="1" x14ac:dyDescent="0.25">
      <c r="A7158" s="203" t="s">
        <v>2273</v>
      </c>
      <c r="B7158" s="203" t="s">
        <v>605</v>
      </c>
      <c r="C7158" s="203" t="s">
        <v>1535</v>
      </c>
      <c r="D7158" s="203" t="s">
        <v>2020</v>
      </c>
      <c r="E7158" s="203" t="s">
        <v>1633</v>
      </c>
      <c r="F7158" s="203" t="s">
        <v>505</v>
      </c>
      <c r="G7158" s="257">
        <v>0.19</v>
      </c>
      <c r="H7158" s="361" t="s">
        <v>1400</v>
      </c>
      <c r="I7158" s="361" t="s">
        <v>1383</v>
      </c>
      <c r="J7158" s="275">
        <v>0.17</v>
      </c>
      <c r="K7158" s="361" t="s">
        <v>1391</v>
      </c>
      <c r="L7158" s="361" t="s">
        <v>1392</v>
      </c>
      <c r="M7158" s="370">
        <v>2010</v>
      </c>
      <c r="N7158" s="207">
        <v>43903</v>
      </c>
      <c r="O7158" s="361" t="s">
        <v>1537</v>
      </c>
    </row>
    <row r="7159" spans="1:15" ht="27.75" hidden="1" customHeight="1" x14ac:dyDescent="0.25">
      <c r="A7159" s="203" t="s">
        <v>2273</v>
      </c>
      <c r="B7159" s="203" t="s">
        <v>605</v>
      </c>
      <c r="C7159" s="203" t="s">
        <v>1535</v>
      </c>
      <c r="D7159" s="203" t="s">
        <v>2020</v>
      </c>
      <c r="E7159" s="203" t="s">
        <v>1633</v>
      </c>
      <c r="F7159" s="203" t="s">
        <v>505</v>
      </c>
      <c r="G7159" s="257">
        <v>0.12</v>
      </c>
      <c r="H7159" s="361" t="s">
        <v>1400</v>
      </c>
      <c r="I7159" s="361" t="s">
        <v>1384</v>
      </c>
      <c r="J7159" s="275">
        <v>0.17</v>
      </c>
      <c r="K7159" s="361" t="s">
        <v>1391</v>
      </c>
      <c r="L7159" s="361" t="s">
        <v>1392</v>
      </c>
      <c r="M7159" s="370">
        <v>2010</v>
      </c>
      <c r="N7159" s="207">
        <v>43903</v>
      </c>
      <c r="O7159" s="361" t="s">
        <v>1537</v>
      </c>
    </row>
    <row r="7160" spans="1:15" ht="27.75" hidden="1" customHeight="1" x14ac:dyDescent="0.25">
      <c r="A7160" s="203" t="s">
        <v>2273</v>
      </c>
      <c r="B7160" s="203" t="s">
        <v>605</v>
      </c>
      <c r="C7160" s="203" t="s">
        <v>1535</v>
      </c>
      <c r="D7160" s="203" t="s">
        <v>2020</v>
      </c>
      <c r="E7160" s="203" t="s">
        <v>1633</v>
      </c>
      <c r="F7160" s="203" t="s">
        <v>505</v>
      </c>
      <c r="G7160" s="257">
        <v>0.02</v>
      </c>
      <c r="H7160" s="361" t="s">
        <v>1400</v>
      </c>
      <c r="I7160" s="361" t="s">
        <v>1385</v>
      </c>
      <c r="J7160" s="275">
        <v>0.17</v>
      </c>
      <c r="K7160" s="361" t="s">
        <v>1391</v>
      </c>
      <c r="L7160" s="361" t="s">
        <v>1392</v>
      </c>
      <c r="M7160" s="370">
        <v>2010</v>
      </c>
      <c r="N7160" s="207">
        <v>43903</v>
      </c>
      <c r="O7160" s="361" t="s">
        <v>1537</v>
      </c>
    </row>
    <row r="7161" spans="1:15" ht="27.75" hidden="1" customHeight="1" x14ac:dyDescent="0.25">
      <c r="A7161" s="203" t="s">
        <v>2273</v>
      </c>
      <c r="B7161" s="203" t="s">
        <v>605</v>
      </c>
      <c r="C7161" s="203" t="s">
        <v>1535</v>
      </c>
      <c r="D7161" s="203" t="s">
        <v>2021</v>
      </c>
      <c r="E7161" s="203" t="s">
        <v>2022</v>
      </c>
      <c r="F7161" s="203" t="s">
        <v>505</v>
      </c>
      <c r="G7161" s="257">
        <v>7.5</v>
      </c>
      <c r="H7161" s="361" t="s">
        <v>1400</v>
      </c>
      <c r="I7161" s="361" t="s">
        <v>1379</v>
      </c>
      <c r="J7161" s="275">
        <v>0.56999999999999995</v>
      </c>
      <c r="K7161" s="361" t="s">
        <v>1391</v>
      </c>
      <c r="L7161" s="361" t="s">
        <v>1392</v>
      </c>
      <c r="M7161" s="370">
        <v>2011</v>
      </c>
      <c r="N7161" s="207">
        <v>43903</v>
      </c>
      <c r="O7161" s="361" t="s">
        <v>1537</v>
      </c>
    </row>
    <row r="7162" spans="1:15" ht="27.75" hidden="1" customHeight="1" x14ac:dyDescent="0.25">
      <c r="A7162" s="203" t="s">
        <v>2273</v>
      </c>
      <c r="B7162" s="203" t="s">
        <v>605</v>
      </c>
      <c r="C7162" s="203" t="s">
        <v>1535</v>
      </c>
      <c r="D7162" s="203" t="s">
        <v>2021</v>
      </c>
      <c r="E7162" s="203" t="s">
        <v>2022</v>
      </c>
      <c r="F7162" s="203" t="s">
        <v>505</v>
      </c>
      <c r="G7162" s="257">
        <v>3.8</v>
      </c>
      <c r="H7162" s="361" t="s">
        <v>1400</v>
      </c>
      <c r="I7162" s="361" t="s">
        <v>1382</v>
      </c>
      <c r="J7162" s="275">
        <v>0.56999999999999995</v>
      </c>
      <c r="K7162" s="361" t="s">
        <v>1391</v>
      </c>
      <c r="L7162" s="361" t="s">
        <v>1392</v>
      </c>
      <c r="M7162" s="370">
        <v>2011</v>
      </c>
      <c r="N7162" s="207">
        <v>43903</v>
      </c>
      <c r="O7162" s="361" t="s">
        <v>1537</v>
      </c>
    </row>
    <row r="7163" spans="1:15" ht="27.75" hidden="1" customHeight="1" x14ac:dyDescent="0.25">
      <c r="A7163" s="203" t="s">
        <v>2273</v>
      </c>
      <c r="B7163" s="203" t="s">
        <v>605</v>
      </c>
      <c r="C7163" s="203" t="s">
        <v>1535</v>
      </c>
      <c r="D7163" s="203" t="s">
        <v>2021</v>
      </c>
      <c r="E7163" s="203" t="s">
        <v>2022</v>
      </c>
      <c r="F7163" s="203" t="s">
        <v>505</v>
      </c>
      <c r="G7163" s="257">
        <v>1.1000000000000001</v>
      </c>
      <c r="H7163" s="361" t="s">
        <v>1400</v>
      </c>
      <c r="I7163" s="361" t="s">
        <v>1383</v>
      </c>
      <c r="J7163" s="275">
        <v>0.56999999999999995</v>
      </c>
      <c r="K7163" s="361" t="s">
        <v>1391</v>
      </c>
      <c r="L7163" s="361" t="s">
        <v>1392</v>
      </c>
      <c r="M7163" s="370">
        <v>2011</v>
      </c>
      <c r="N7163" s="207">
        <v>43903</v>
      </c>
      <c r="O7163" s="361" t="s">
        <v>1537</v>
      </c>
    </row>
    <row r="7164" spans="1:15" ht="27.75" hidden="1" customHeight="1" x14ac:dyDescent="0.25">
      <c r="A7164" s="203" t="s">
        <v>2273</v>
      </c>
      <c r="B7164" s="203" t="s">
        <v>605</v>
      </c>
      <c r="C7164" s="203" t="s">
        <v>1535</v>
      </c>
      <c r="D7164" s="203" t="s">
        <v>2021</v>
      </c>
      <c r="E7164" s="203" t="s">
        <v>2022</v>
      </c>
      <c r="F7164" s="203" t="s">
        <v>505</v>
      </c>
      <c r="G7164" s="257">
        <v>0.27</v>
      </c>
      <c r="H7164" s="361" t="s">
        <v>1400</v>
      </c>
      <c r="I7164" s="361" t="s">
        <v>1384</v>
      </c>
      <c r="J7164" s="275">
        <v>0.56999999999999995</v>
      </c>
      <c r="K7164" s="361" t="s">
        <v>1391</v>
      </c>
      <c r="L7164" s="361" t="s">
        <v>1392</v>
      </c>
      <c r="M7164" s="370">
        <v>2011</v>
      </c>
      <c r="N7164" s="207">
        <v>43903</v>
      </c>
      <c r="O7164" s="361" t="s">
        <v>1537</v>
      </c>
    </row>
    <row r="7165" spans="1:15" ht="27.75" hidden="1" customHeight="1" x14ac:dyDescent="0.25">
      <c r="A7165" s="203" t="s">
        <v>2273</v>
      </c>
      <c r="B7165" s="203" t="s">
        <v>605</v>
      </c>
      <c r="C7165" s="203" t="s">
        <v>1535</v>
      </c>
      <c r="D7165" s="203" t="s">
        <v>2021</v>
      </c>
      <c r="E7165" s="203" t="s">
        <v>2022</v>
      </c>
      <c r="F7165" s="203" t="s">
        <v>505</v>
      </c>
      <c r="G7165" s="257">
        <v>6.9000000000000006E-2</v>
      </c>
      <c r="H7165" s="361" t="s">
        <v>1400</v>
      </c>
      <c r="I7165" s="361" t="s">
        <v>1385</v>
      </c>
      <c r="J7165" s="275">
        <v>0.56999999999999995</v>
      </c>
      <c r="K7165" s="361" t="s">
        <v>1391</v>
      </c>
      <c r="L7165" s="361" t="s">
        <v>1392</v>
      </c>
      <c r="M7165" s="370">
        <v>2011</v>
      </c>
      <c r="N7165" s="207">
        <v>43903</v>
      </c>
      <c r="O7165" s="361" t="s">
        <v>1537</v>
      </c>
    </row>
    <row r="7166" spans="1:15" ht="27.75" hidden="1" customHeight="1" x14ac:dyDescent="0.25">
      <c r="A7166" s="203" t="s">
        <v>2273</v>
      </c>
      <c r="B7166" s="202" t="s">
        <v>605</v>
      </c>
      <c r="C7166" s="203" t="s">
        <v>2023</v>
      </c>
      <c r="D7166" s="202" t="s">
        <v>2024</v>
      </c>
      <c r="E7166" s="202" t="s">
        <v>2025</v>
      </c>
      <c r="F7166" s="202" t="s">
        <v>505</v>
      </c>
      <c r="G7166" s="253">
        <v>31.28</v>
      </c>
      <c r="H7166" s="361" t="s">
        <v>1456</v>
      </c>
      <c r="I7166" s="359" t="s">
        <v>1407</v>
      </c>
      <c r="J7166" s="359" t="s">
        <v>1380</v>
      </c>
      <c r="K7166" s="359" t="s">
        <v>1113</v>
      </c>
      <c r="L7166" s="359" t="s">
        <v>1408</v>
      </c>
      <c r="M7166" s="368">
        <v>2004</v>
      </c>
      <c r="N7166" s="205">
        <v>40441</v>
      </c>
      <c r="O7166" s="203"/>
    </row>
    <row r="7167" spans="1:15" ht="27.75" hidden="1" customHeight="1" x14ac:dyDescent="0.25">
      <c r="A7167" s="203" t="s">
        <v>2273</v>
      </c>
      <c r="B7167" s="202" t="s">
        <v>605</v>
      </c>
      <c r="C7167" s="203" t="s">
        <v>2023</v>
      </c>
      <c r="D7167" s="202" t="s">
        <v>2024</v>
      </c>
      <c r="E7167" s="202" t="s">
        <v>2025</v>
      </c>
      <c r="F7167" s="202" t="s">
        <v>505</v>
      </c>
      <c r="G7167" s="253">
        <v>0.09</v>
      </c>
      <c r="H7167" s="361" t="s">
        <v>527</v>
      </c>
      <c r="I7167" s="359" t="s">
        <v>1407</v>
      </c>
      <c r="J7167" s="359" t="s">
        <v>1380</v>
      </c>
      <c r="K7167" s="359" t="s">
        <v>1113</v>
      </c>
      <c r="L7167" s="359" t="s">
        <v>1392</v>
      </c>
      <c r="M7167" s="368">
        <v>2004</v>
      </c>
      <c r="N7167" s="205">
        <v>40441</v>
      </c>
      <c r="O7167" s="203"/>
    </row>
    <row r="7168" spans="1:15" ht="27.75" hidden="1" customHeight="1" x14ac:dyDescent="0.25">
      <c r="A7168" s="203" t="s">
        <v>2273</v>
      </c>
      <c r="B7168" s="202" t="s">
        <v>605</v>
      </c>
      <c r="C7168" s="203" t="s">
        <v>1403</v>
      </c>
      <c r="D7168" s="202" t="s">
        <v>1404</v>
      </c>
      <c r="E7168" s="202" t="s">
        <v>1405</v>
      </c>
      <c r="F7168" s="202" t="s">
        <v>475</v>
      </c>
      <c r="G7168" s="253">
        <v>154</v>
      </c>
      <c r="H7168" s="361" t="s">
        <v>1406</v>
      </c>
      <c r="I7168" s="359" t="s">
        <v>1407</v>
      </c>
      <c r="J7168" s="359" t="s">
        <v>1380</v>
      </c>
      <c r="K7168" s="359" t="s">
        <v>22</v>
      </c>
      <c r="L7168" s="359" t="s">
        <v>1408</v>
      </c>
      <c r="M7168" s="368" t="s">
        <v>1407</v>
      </c>
      <c r="N7168" s="205">
        <v>42486</v>
      </c>
      <c r="O7168" s="203"/>
    </row>
    <row r="7169" spans="1:15" ht="27.75" hidden="1" customHeight="1" x14ac:dyDescent="0.25">
      <c r="A7169" s="129" t="s">
        <v>2589</v>
      </c>
      <c r="B7169" s="269" t="s">
        <v>605</v>
      </c>
      <c r="C7169" s="226" t="s">
        <v>2568</v>
      </c>
      <c r="D7169" s="269" t="s">
        <v>641</v>
      </c>
      <c r="E7169" s="372" t="s">
        <v>1557</v>
      </c>
      <c r="F7169" s="269" t="s">
        <v>475</v>
      </c>
      <c r="G7169" s="373">
        <v>119.2</v>
      </c>
      <c r="H7169" s="225" t="s">
        <v>488</v>
      </c>
      <c r="I7169" s="269" t="s">
        <v>1379</v>
      </c>
      <c r="J7169" s="374">
        <v>0</v>
      </c>
      <c r="K7169" s="269" t="s">
        <v>22</v>
      </c>
      <c r="L7169" s="269" t="s">
        <v>1392</v>
      </c>
      <c r="M7169" s="369">
        <v>2010</v>
      </c>
      <c r="N7169" s="375">
        <v>43873</v>
      </c>
      <c r="O7169" s="226" t="s">
        <v>2569</v>
      </c>
    </row>
    <row r="7170" spans="1:15" ht="27.75" hidden="1" customHeight="1" x14ac:dyDescent="0.25">
      <c r="A7170" s="129" t="s">
        <v>2589</v>
      </c>
      <c r="B7170" s="269" t="s">
        <v>605</v>
      </c>
      <c r="C7170" s="226" t="s">
        <v>2568</v>
      </c>
      <c r="D7170" s="269" t="s">
        <v>641</v>
      </c>
      <c r="E7170" s="372" t="s">
        <v>1557</v>
      </c>
      <c r="F7170" s="269" t="s">
        <v>475</v>
      </c>
      <c r="G7170" s="373">
        <v>44.21</v>
      </c>
      <c r="H7170" s="225" t="s">
        <v>488</v>
      </c>
      <c r="I7170" s="269" t="s">
        <v>1382</v>
      </c>
      <c r="J7170" s="374">
        <v>0</v>
      </c>
      <c r="K7170" s="269" t="s">
        <v>22</v>
      </c>
      <c r="L7170" s="269" t="s">
        <v>1392</v>
      </c>
      <c r="M7170" s="369">
        <v>2010</v>
      </c>
      <c r="N7170" s="375">
        <v>43873</v>
      </c>
      <c r="O7170" s="226" t="s">
        <v>2569</v>
      </c>
    </row>
    <row r="7171" spans="1:15" ht="27.75" hidden="1" customHeight="1" x14ac:dyDescent="0.25">
      <c r="A7171" s="129" t="s">
        <v>2589</v>
      </c>
      <c r="B7171" s="269" t="s">
        <v>605</v>
      </c>
      <c r="C7171" s="226" t="s">
        <v>2568</v>
      </c>
      <c r="D7171" s="269" t="s">
        <v>641</v>
      </c>
      <c r="E7171" s="372" t="s">
        <v>1557</v>
      </c>
      <c r="F7171" s="269" t="s">
        <v>475</v>
      </c>
      <c r="G7171" s="373">
        <v>17.829999999999998</v>
      </c>
      <c r="H7171" s="225" t="s">
        <v>488</v>
      </c>
      <c r="I7171" s="269" t="s">
        <v>1383</v>
      </c>
      <c r="J7171" s="374">
        <v>0</v>
      </c>
      <c r="K7171" s="269" t="s">
        <v>22</v>
      </c>
      <c r="L7171" s="269" t="s">
        <v>1392</v>
      </c>
      <c r="M7171" s="369">
        <v>2010</v>
      </c>
      <c r="N7171" s="375">
        <v>43873</v>
      </c>
      <c r="O7171" s="226" t="s">
        <v>2569</v>
      </c>
    </row>
    <row r="7172" spans="1:15" ht="27.75" hidden="1" customHeight="1" x14ac:dyDescent="0.25">
      <c r="A7172" s="129" t="s">
        <v>2589</v>
      </c>
      <c r="B7172" s="269" t="s">
        <v>605</v>
      </c>
      <c r="C7172" s="226" t="s">
        <v>2568</v>
      </c>
      <c r="D7172" s="269" t="s">
        <v>641</v>
      </c>
      <c r="E7172" s="372" t="s">
        <v>1557</v>
      </c>
      <c r="F7172" s="269" t="s">
        <v>475</v>
      </c>
      <c r="G7172" s="373">
        <v>8.1199999999999992</v>
      </c>
      <c r="H7172" s="225" t="s">
        <v>488</v>
      </c>
      <c r="I7172" s="372" t="s">
        <v>1384</v>
      </c>
      <c r="J7172" s="374">
        <v>0</v>
      </c>
      <c r="K7172" s="269" t="s">
        <v>22</v>
      </c>
      <c r="L7172" s="269" t="s">
        <v>1392</v>
      </c>
      <c r="M7172" s="369">
        <v>2010</v>
      </c>
      <c r="N7172" s="375">
        <v>43873</v>
      </c>
      <c r="O7172" s="226" t="s">
        <v>2569</v>
      </c>
    </row>
    <row r="7173" spans="1:15" ht="27.75" hidden="1" customHeight="1" x14ac:dyDescent="0.25">
      <c r="A7173" s="129" t="s">
        <v>2589</v>
      </c>
      <c r="B7173" s="269" t="s">
        <v>605</v>
      </c>
      <c r="C7173" s="226" t="s">
        <v>2568</v>
      </c>
      <c r="D7173" s="269" t="s">
        <v>641</v>
      </c>
      <c r="E7173" s="372" t="s">
        <v>1557</v>
      </c>
      <c r="F7173" s="269" t="s">
        <v>475</v>
      </c>
      <c r="G7173" s="373">
        <v>3.9</v>
      </c>
      <c r="H7173" s="225" t="s">
        <v>488</v>
      </c>
      <c r="I7173" s="372" t="s">
        <v>1385</v>
      </c>
      <c r="J7173" s="374">
        <v>0</v>
      </c>
      <c r="K7173" s="269" t="s">
        <v>22</v>
      </c>
      <c r="L7173" s="269" t="s">
        <v>1392</v>
      </c>
      <c r="M7173" s="369">
        <v>2010</v>
      </c>
      <c r="N7173" s="375">
        <v>43873</v>
      </c>
      <c r="O7173" s="226" t="s">
        <v>2569</v>
      </c>
    </row>
    <row r="7174" spans="1:15" ht="27.75" hidden="1" customHeight="1" x14ac:dyDescent="0.25">
      <c r="A7174" s="129" t="s">
        <v>2589</v>
      </c>
      <c r="B7174" s="269" t="s">
        <v>605</v>
      </c>
      <c r="C7174" s="226" t="s">
        <v>2568</v>
      </c>
      <c r="D7174" s="269" t="s">
        <v>643</v>
      </c>
      <c r="E7174" s="372" t="s">
        <v>1557</v>
      </c>
      <c r="F7174" s="269" t="s">
        <v>475</v>
      </c>
      <c r="G7174" s="373">
        <v>45.77</v>
      </c>
      <c r="H7174" s="225" t="s">
        <v>488</v>
      </c>
      <c r="I7174" s="372" t="s">
        <v>1379</v>
      </c>
      <c r="J7174" s="374">
        <v>0</v>
      </c>
      <c r="K7174" s="269" t="s">
        <v>22</v>
      </c>
      <c r="L7174" s="269" t="s">
        <v>1392</v>
      </c>
      <c r="M7174" s="369">
        <v>2010</v>
      </c>
      <c r="N7174" s="375">
        <v>43873</v>
      </c>
      <c r="O7174" s="226" t="s">
        <v>2569</v>
      </c>
    </row>
    <row r="7175" spans="1:15" ht="27.75" hidden="1" customHeight="1" x14ac:dyDescent="0.25">
      <c r="A7175" s="129" t="s">
        <v>2589</v>
      </c>
      <c r="B7175" s="269" t="s">
        <v>605</v>
      </c>
      <c r="C7175" s="226" t="s">
        <v>2568</v>
      </c>
      <c r="D7175" s="269" t="s">
        <v>643</v>
      </c>
      <c r="E7175" s="372" t="s">
        <v>1557</v>
      </c>
      <c r="F7175" s="269" t="s">
        <v>475</v>
      </c>
      <c r="G7175" s="373">
        <v>16.98</v>
      </c>
      <c r="H7175" s="225" t="s">
        <v>488</v>
      </c>
      <c r="I7175" s="372" t="s">
        <v>1382</v>
      </c>
      <c r="J7175" s="374">
        <v>0</v>
      </c>
      <c r="K7175" s="269" t="s">
        <v>22</v>
      </c>
      <c r="L7175" s="269" t="s">
        <v>1392</v>
      </c>
      <c r="M7175" s="369">
        <v>2010</v>
      </c>
      <c r="N7175" s="375">
        <v>43873</v>
      </c>
      <c r="O7175" s="226" t="s">
        <v>2569</v>
      </c>
    </row>
    <row r="7176" spans="1:15" ht="27.75" hidden="1" customHeight="1" x14ac:dyDescent="0.25">
      <c r="A7176" s="129" t="s">
        <v>2589</v>
      </c>
      <c r="B7176" s="269" t="s">
        <v>605</v>
      </c>
      <c r="C7176" s="226" t="s">
        <v>2568</v>
      </c>
      <c r="D7176" s="269" t="s">
        <v>643</v>
      </c>
      <c r="E7176" s="372" t="s">
        <v>1557</v>
      </c>
      <c r="F7176" s="269" t="s">
        <v>475</v>
      </c>
      <c r="G7176" s="373">
        <v>6.85</v>
      </c>
      <c r="H7176" s="225" t="s">
        <v>488</v>
      </c>
      <c r="I7176" s="372" t="s">
        <v>1383</v>
      </c>
      <c r="J7176" s="374">
        <v>0</v>
      </c>
      <c r="K7176" s="269" t="s">
        <v>22</v>
      </c>
      <c r="L7176" s="269" t="s">
        <v>1392</v>
      </c>
      <c r="M7176" s="369">
        <v>2010</v>
      </c>
      <c r="N7176" s="375">
        <v>43873</v>
      </c>
      <c r="O7176" s="226" t="s">
        <v>2569</v>
      </c>
    </row>
    <row r="7177" spans="1:15" ht="27.75" hidden="1" customHeight="1" x14ac:dyDescent="0.25">
      <c r="A7177" s="129" t="s">
        <v>2589</v>
      </c>
      <c r="B7177" s="269" t="s">
        <v>605</v>
      </c>
      <c r="C7177" s="226" t="s">
        <v>2568</v>
      </c>
      <c r="D7177" s="269" t="s">
        <v>643</v>
      </c>
      <c r="E7177" s="372" t="s">
        <v>1557</v>
      </c>
      <c r="F7177" s="269" t="s">
        <v>475</v>
      </c>
      <c r="G7177" s="373">
        <v>3.12</v>
      </c>
      <c r="H7177" s="225" t="s">
        <v>488</v>
      </c>
      <c r="I7177" s="372" t="s">
        <v>1384</v>
      </c>
      <c r="J7177" s="374">
        <v>0</v>
      </c>
      <c r="K7177" s="269" t="s">
        <v>22</v>
      </c>
      <c r="L7177" s="269" t="s">
        <v>1392</v>
      </c>
      <c r="M7177" s="369">
        <v>2010</v>
      </c>
      <c r="N7177" s="375">
        <v>43873</v>
      </c>
      <c r="O7177" s="226" t="s">
        <v>2569</v>
      </c>
    </row>
    <row r="7178" spans="1:15" ht="27.75" hidden="1" customHeight="1" x14ac:dyDescent="0.25">
      <c r="A7178" s="129" t="s">
        <v>2589</v>
      </c>
      <c r="B7178" s="269" t="s">
        <v>605</v>
      </c>
      <c r="C7178" s="226" t="s">
        <v>2568</v>
      </c>
      <c r="D7178" s="269" t="s">
        <v>643</v>
      </c>
      <c r="E7178" s="372" t="s">
        <v>1557</v>
      </c>
      <c r="F7178" s="269" t="s">
        <v>475</v>
      </c>
      <c r="G7178" s="373">
        <v>1.5</v>
      </c>
      <c r="H7178" s="225" t="s">
        <v>488</v>
      </c>
      <c r="I7178" s="372" t="s">
        <v>1385</v>
      </c>
      <c r="J7178" s="374">
        <v>0</v>
      </c>
      <c r="K7178" s="269" t="s">
        <v>22</v>
      </c>
      <c r="L7178" s="269" t="s">
        <v>1392</v>
      </c>
      <c r="M7178" s="369">
        <v>2010</v>
      </c>
      <c r="N7178" s="375">
        <v>43873</v>
      </c>
      <c r="O7178" s="226" t="s">
        <v>2569</v>
      </c>
    </row>
    <row r="7179" spans="1:15" ht="27.75" hidden="1" customHeight="1" x14ac:dyDescent="0.25">
      <c r="A7179" s="203" t="s">
        <v>2274</v>
      </c>
      <c r="B7179" s="202" t="s">
        <v>2465</v>
      </c>
      <c r="C7179" s="203" t="s">
        <v>1403</v>
      </c>
      <c r="D7179" s="202" t="s">
        <v>1404</v>
      </c>
      <c r="E7179" s="202" t="s">
        <v>1405</v>
      </c>
      <c r="F7179" s="202" t="s">
        <v>475</v>
      </c>
      <c r="G7179" s="253">
        <v>154</v>
      </c>
      <c r="H7179" s="361" t="s">
        <v>1406</v>
      </c>
      <c r="I7179" s="359" t="s">
        <v>1407</v>
      </c>
      <c r="J7179" s="208">
        <v>0</v>
      </c>
      <c r="K7179" s="359" t="s">
        <v>22</v>
      </c>
      <c r="L7179" s="359" t="s">
        <v>1408</v>
      </c>
      <c r="M7179" s="368" t="s">
        <v>1407</v>
      </c>
      <c r="N7179" s="205">
        <v>42486</v>
      </c>
      <c r="O7179" s="203"/>
    </row>
    <row r="7180" spans="1:15" ht="27.75" hidden="1" customHeight="1" x14ac:dyDescent="0.25">
      <c r="A7180" s="203" t="s">
        <v>2274</v>
      </c>
      <c r="B7180" s="202" t="s">
        <v>2465</v>
      </c>
      <c r="C7180" s="203" t="s">
        <v>1397</v>
      </c>
      <c r="D7180" s="202" t="s">
        <v>2120</v>
      </c>
      <c r="E7180" s="202" t="s">
        <v>2121</v>
      </c>
      <c r="F7180" s="202" t="s">
        <v>475</v>
      </c>
      <c r="G7180" s="253">
        <v>4.1900000000000004</v>
      </c>
      <c r="H7180" s="361" t="s">
        <v>1400</v>
      </c>
      <c r="I7180" s="359" t="s">
        <v>1379</v>
      </c>
      <c r="J7180" s="359" t="s">
        <v>1402</v>
      </c>
      <c r="K7180" s="359" t="s">
        <v>1391</v>
      </c>
      <c r="L7180" s="359" t="s">
        <v>1392</v>
      </c>
      <c r="M7180" s="368">
        <v>2010</v>
      </c>
      <c r="N7180" s="207" t="s">
        <v>1401</v>
      </c>
      <c r="O7180" s="203"/>
    </row>
    <row r="7181" spans="1:15" ht="27.75" hidden="1" customHeight="1" x14ac:dyDescent="0.25">
      <c r="A7181" s="203" t="s">
        <v>2274</v>
      </c>
      <c r="B7181" s="202" t="s">
        <v>2465</v>
      </c>
      <c r="C7181" s="203" t="s">
        <v>1397</v>
      </c>
      <c r="D7181" s="202" t="s">
        <v>2120</v>
      </c>
      <c r="E7181" s="202" t="s">
        <v>2121</v>
      </c>
      <c r="F7181" s="202" t="s">
        <v>475</v>
      </c>
      <c r="G7181" s="253">
        <v>1.75</v>
      </c>
      <c r="H7181" s="361" t="s">
        <v>1400</v>
      </c>
      <c r="I7181" s="359" t="s">
        <v>1382</v>
      </c>
      <c r="J7181" s="358">
        <v>0.53</v>
      </c>
      <c r="K7181" s="359" t="s">
        <v>1391</v>
      </c>
      <c r="L7181" s="359" t="s">
        <v>1392</v>
      </c>
      <c r="M7181" s="368">
        <v>2010</v>
      </c>
      <c r="N7181" s="207" t="s">
        <v>1401</v>
      </c>
      <c r="O7181" s="203"/>
    </row>
    <row r="7182" spans="1:15" ht="27.75" hidden="1" customHeight="1" x14ac:dyDescent="0.25">
      <c r="A7182" s="203" t="s">
        <v>2274</v>
      </c>
      <c r="B7182" s="202" t="s">
        <v>2465</v>
      </c>
      <c r="C7182" s="203" t="s">
        <v>1397</v>
      </c>
      <c r="D7182" s="202" t="s">
        <v>2120</v>
      </c>
      <c r="E7182" s="202" t="s">
        <v>2121</v>
      </c>
      <c r="F7182" s="202" t="s">
        <v>475</v>
      </c>
      <c r="G7182" s="253">
        <v>0.94099999999999995</v>
      </c>
      <c r="H7182" s="361" t="s">
        <v>1400</v>
      </c>
      <c r="I7182" s="359" t="s">
        <v>1383</v>
      </c>
      <c r="J7182" s="358">
        <v>0.71</v>
      </c>
      <c r="K7182" s="359" t="s">
        <v>1391</v>
      </c>
      <c r="L7182" s="359" t="s">
        <v>1392</v>
      </c>
      <c r="M7182" s="368">
        <v>2010</v>
      </c>
      <c r="N7182" s="207" t="s">
        <v>1401</v>
      </c>
      <c r="O7182" s="203"/>
    </row>
    <row r="7183" spans="1:15" ht="27.75" hidden="1" customHeight="1" x14ac:dyDescent="0.25">
      <c r="A7183" s="203" t="s">
        <v>2274</v>
      </c>
      <c r="B7183" s="202" t="s">
        <v>2465</v>
      </c>
      <c r="C7183" s="203" t="s">
        <v>1397</v>
      </c>
      <c r="D7183" s="202" t="s">
        <v>2120</v>
      </c>
      <c r="E7183" s="202" t="s">
        <v>2121</v>
      </c>
      <c r="F7183" s="202" t="s">
        <v>475</v>
      </c>
      <c r="G7183" s="253">
        <v>0.48499999999999999</v>
      </c>
      <c r="H7183" s="361" t="s">
        <v>1400</v>
      </c>
      <c r="I7183" s="359" t="s">
        <v>1384</v>
      </c>
      <c r="J7183" s="358">
        <v>0.54</v>
      </c>
      <c r="K7183" s="359" t="s">
        <v>1391</v>
      </c>
      <c r="L7183" s="359" t="s">
        <v>1392</v>
      </c>
      <c r="M7183" s="368">
        <v>2010</v>
      </c>
      <c r="N7183" s="207" t="s">
        <v>1401</v>
      </c>
      <c r="O7183" s="203"/>
    </row>
    <row r="7184" spans="1:15" ht="27.75" hidden="1" customHeight="1" x14ac:dyDescent="0.25">
      <c r="A7184" s="203" t="s">
        <v>2274</v>
      </c>
      <c r="B7184" s="202" t="s">
        <v>2465</v>
      </c>
      <c r="C7184" s="203" t="s">
        <v>1397</v>
      </c>
      <c r="D7184" s="202" t="s">
        <v>2120</v>
      </c>
      <c r="E7184" s="202" t="s">
        <v>2121</v>
      </c>
      <c r="F7184" s="202" t="s">
        <v>475</v>
      </c>
      <c r="G7184" s="253">
        <v>0.25700000000000001</v>
      </c>
      <c r="H7184" s="361" t="s">
        <v>1400</v>
      </c>
      <c r="I7184" s="359" t="s">
        <v>1385</v>
      </c>
      <c r="J7184" s="359" t="s">
        <v>1402</v>
      </c>
      <c r="K7184" s="359" t="s">
        <v>1391</v>
      </c>
      <c r="L7184" s="359" t="s">
        <v>1392</v>
      </c>
      <c r="M7184" s="368">
        <v>2010</v>
      </c>
      <c r="N7184" s="207" t="s">
        <v>1401</v>
      </c>
      <c r="O7184" s="203"/>
    </row>
    <row r="7185" spans="1:15" ht="27.75" hidden="1" customHeight="1" x14ac:dyDescent="0.25">
      <c r="A7185" s="203" t="s">
        <v>2275</v>
      </c>
      <c r="B7185" s="202" t="s">
        <v>639</v>
      </c>
      <c r="C7185" s="203" t="s">
        <v>1549</v>
      </c>
      <c r="D7185" s="202" t="s">
        <v>804</v>
      </c>
      <c r="E7185" s="202" t="s">
        <v>1550</v>
      </c>
      <c r="F7185" s="202" t="s">
        <v>475</v>
      </c>
      <c r="G7185" s="253">
        <v>6.11</v>
      </c>
      <c r="H7185" s="224" t="s">
        <v>1551</v>
      </c>
      <c r="I7185" s="359" t="s">
        <v>1379</v>
      </c>
      <c r="J7185" s="359" t="s">
        <v>1380</v>
      </c>
      <c r="K7185" s="359" t="s">
        <v>9</v>
      </c>
      <c r="L7185" s="359" t="s">
        <v>1392</v>
      </c>
      <c r="M7185" s="368">
        <v>2000</v>
      </c>
      <c r="N7185" s="207" t="s">
        <v>1552</v>
      </c>
      <c r="O7185" s="203"/>
    </row>
    <row r="7186" spans="1:15" ht="27.75" hidden="1" customHeight="1" x14ac:dyDescent="0.25">
      <c r="A7186" s="203" t="s">
        <v>2275</v>
      </c>
      <c r="B7186" s="202" t="s">
        <v>639</v>
      </c>
      <c r="C7186" s="203" t="s">
        <v>1549</v>
      </c>
      <c r="D7186" s="202" t="s">
        <v>804</v>
      </c>
      <c r="E7186" s="202" t="s">
        <v>1550</v>
      </c>
      <c r="F7186" s="202" t="s">
        <v>475</v>
      </c>
      <c r="G7186" s="253">
        <v>2.5299999999999998</v>
      </c>
      <c r="H7186" s="224" t="s">
        <v>1551</v>
      </c>
      <c r="I7186" s="359" t="s">
        <v>1382</v>
      </c>
      <c r="J7186" s="359" t="s">
        <v>1380</v>
      </c>
      <c r="K7186" s="359" t="s">
        <v>9</v>
      </c>
      <c r="L7186" s="359" t="s">
        <v>1392</v>
      </c>
      <c r="M7186" s="368">
        <v>2000</v>
      </c>
      <c r="N7186" s="207" t="s">
        <v>1552</v>
      </c>
      <c r="O7186" s="203"/>
    </row>
    <row r="7187" spans="1:15" ht="27.75" hidden="1" customHeight="1" x14ac:dyDescent="0.25">
      <c r="A7187" s="203" t="s">
        <v>2275</v>
      </c>
      <c r="B7187" s="202" t="s">
        <v>639</v>
      </c>
      <c r="C7187" s="203" t="s">
        <v>1549</v>
      </c>
      <c r="D7187" s="202" t="s">
        <v>804</v>
      </c>
      <c r="E7187" s="202" t="s">
        <v>1550</v>
      </c>
      <c r="F7187" s="202" t="s">
        <v>475</v>
      </c>
      <c r="G7187" s="253">
        <v>1.1399999999999999</v>
      </c>
      <c r="H7187" s="224" t="s">
        <v>1551</v>
      </c>
      <c r="I7187" s="359" t="s">
        <v>1383</v>
      </c>
      <c r="J7187" s="359" t="s">
        <v>1380</v>
      </c>
      <c r="K7187" s="359" t="s">
        <v>9</v>
      </c>
      <c r="L7187" s="359" t="s">
        <v>1392</v>
      </c>
      <c r="M7187" s="368">
        <v>2000</v>
      </c>
      <c r="N7187" s="207" t="s">
        <v>1552</v>
      </c>
      <c r="O7187" s="203"/>
    </row>
    <row r="7188" spans="1:15" ht="27.75" hidden="1" customHeight="1" x14ac:dyDescent="0.25">
      <c r="A7188" s="203" t="s">
        <v>2275</v>
      </c>
      <c r="B7188" s="202" t="s">
        <v>639</v>
      </c>
      <c r="C7188" s="203" t="s">
        <v>1549</v>
      </c>
      <c r="D7188" s="202" t="s">
        <v>804</v>
      </c>
      <c r="E7188" s="202" t="s">
        <v>1550</v>
      </c>
      <c r="F7188" s="202" t="s">
        <v>475</v>
      </c>
      <c r="G7188" s="253">
        <v>0.26</v>
      </c>
      <c r="H7188" s="224" t="s">
        <v>1551</v>
      </c>
      <c r="I7188" s="359" t="s">
        <v>1384</v>
      </c>
      <c r="J7188" s="359" t="s">
        <v>1380</v>
      </c>
      <c r="K7188" s="359" t="s">
        <v>9</v>
      </c>
      <c r="L7188" s="359" t="s">
        <v>1392</v>
      </c>
      <c r="M7188" s="368">
        <v>2000</v>
      </c>
      <c r="N7188" s="207" t="s">
        <v>1552</v>
      </c>
      <c r="O7188" s="203"/>
    </row>
    <row r="7189" spans="1:15" ht="27.75" hidden="1" customHeight="1" x14ac:dyDescent="0.25">
      <c r="A7189" s="203" t="s">
        <v>2275</v>
      </c>
      <c r="B7189" s="202" t="s">
        <v>639</v>
      </c>
      <c r="C7189" s="203" t="s">
        <v>1549</v>
      </c>
      <c r="D7189" s="202" t="s">
        <v>804</v>
      </c>
      <c r="E7189" s="202" t="s">
        <v>1550</v>
      </c>
      <c r="F7189" s="202" t="s">
        <v>475</v>
      </c>
      <c r="G7189" s="253" t="s">
        <v>515</v>
      </c>
      <c r="H7189" s="224" t="s">
        <v>1551</v>
      </c>
      <c r="I7189" s="359" t="s">
        <v>1385</v>
      </c>
      <c r="J7189" s="359" t="s">
        <v>1380</v>
      </c>
      <c r="K7189" s="359" t="s">
        <v>9</v>
      </c>
      <c r="L7189" s="359" t="s">
        <v>1392</v>
      </c>
      <c r="M7189" s="368">
        <v>2000</v>
      </c>
      <c r="N7189" s="207" t="s">
        <v>1552</v>
      </c>
      <c r="O7189" s="203"/>
    </row>
    <row r="7190" spans="1:15" ht="27.75" hidden="1" customHeight="1" x14ac:dyDescent="0.25">
      <c r="A7190" s="203" t="s">
        <v>2275</v>
      </c>
      <c r="B7190" s="202" t="s">
        <v>639</v>
      </c>
      <c r="C7190" s="203" t="s">
        <v>1549</v>
      </c>
      <c r="D7190" s="202" t="s">
        <v>686</v>
      </c>
      <c r="E7190" s="202" t="s">
        <v>1553</v>
      </c>
      <c r="F7190" s="202" t="s">
        <v>475</v>
      </c>
      <c r="G7190" s="253">
        <v>3.15</v>
      </c>
      <c r="H7190" s="224" t="s">
        <v>1551</v>
      </c>
      <c r="I7190" s="359" t="s">
        <v>1379</v>
      </c>
      <c r="J7190" s="359" t="s">
        <v>1380</v>
      </c>
      <c r="K7190" s="359" t="s">
        <v>9</v>
      </c>
      <c r="L7190" s="359" t="s">
        <v>1392</v>
      </c>
      <c r="M7190" s="368">
        <v>2004</v>
      </c>
      <c r="N7190" s="207" t="s">
        <v>1552</v>
      </c>
      <c r="O7190" s="203"/>
    </row>
    <row r="7191" spans="1:15" ht="27.75" hidden="1" customHeight="1" x14ac:dyDescent="0.25">
      <c r="A7191" s="203" t="s">
        <v>2275</v>
      </c>
      <c r="B7191" s="202" t="s">
        <v>639</v>
      </c>
      <c r="C7191" s="203" t="s">
        <v>1549</v>
      </c>
      <c r="D7191" s="202" t="s">
        <v>686</v>
      </c>
      <c r="E7191" s="202" t="s">
        <v>1553</v>
      </c>
      <c r="F7191" s="202" t="s">
        <v>475</v>
      </c>
      <c r="G7191" s="253">
        <v>1.39</v>
      </c>
      <c r="H7191" s="224" t="s">
        <v>1551</v>
      </c>
      <c r="I7191" s="359" t="s">
        <v>1382</v>
      </c>
      <c r="J7191" s="359" t="s">
        <v>1380</v>
      </c>
      <c r="K7191" s="359" t="s">
        <v>9</v>
      </c>
      <c r="L7191" s="359" t="s">
        <v>1392</v>
      </c>
      <c r="M7191" s="368">
        <v>2004</v>
      </c>
      <c r="N7191" s="207" t="s">
        <v>1552</v>
      </c>
      <c r="O7191" s="203"/>
    </row>
    <row r="7192" spans="1:15" ht="27.75" hidden="1" customHeight="1" x14ac:dyDescent="0.25">
      <c r="A7192" s="203" t="s">
        <v>2275</v>
      </c>
      <c r="B7192" s="202" t="s">
        <v>639</v>
      </c>
      <c r="C7192" s="203" t="s">
        <v>1549</v>
      </c>
      <c r="D7192" s="202" t="s">
        <v>686</v>
      </c>
      <c r="E7192" s="202" t="s">
        <v>1553</v>
      </c>
      <c r="F7192" s="202" t="s">
        <v>475</v>
      </c>
      <c r="G7192" s="253">
        <v>0.59</v>
      </c>
      <c r="H7192" s="224" t="s">
        <v>1551</v>
      </c>
      <c r="I7192" s="359" t="s">
        <v>1383</v>
      </c>
      <c r="J7192" s="359" t="s">
        <v>1380</v>
      </c>
      <c r="K7192" s="359" t="s">
        <v>9</v>
      </c>
      <c r="L7192" s="359" t="s">
        <v>1392</v>
      </c>
      <c r="M7192" s="368">
        <v>2004</v>
      </c>
      <c r="N7192" s="207" t="s">
        <v>1552</v>
      </c>
      <c r="O7192" s="203"/>
    </row>
    <row r="7193" spans="1:15" ht="27.75" hidden="1" customHeight="1" x14ac:dyDescent="0.25">
      <c r="A7193" s="203" t="s">
        <v>2275</v>
      </c>
      <c r="B7193" s="202" t="s">
        <v>639</v>
      </c>
      <c r="C7193" s="203" t="s">
        <v>1549</v>
      </c>
      <c r="D7193" s="202" t="s">
        <v>686</v>
      </c>
      <c r="E7193" s="202" t="s">
        <v>1553</v>
      </c>
      <c r="F7193" s="202" t="s">
        <v>475</v>
      </c>
      <c r="G7193" s="253">
        <v>0.1</v>
      </c>
      <c r="H7193" s="224" t="s">
        <v>1551</v>
      </c>
      <c r="I7193" s="359" t="s">
        <v>1384</v>
      </c>
      <c r="J7193" s="359" t="s">
        <v>1380</v>
      </c>
      <c r="K7193" s="359" t="s">
        <v>9</v>
      </c>
      <c r="L7193" s="359" t="s">
        <v>1392</v>
      </c>
      <c r="M7193" s="368">
        <v>2004</v>
      </c>
      <c r="N7193" s="207" t="s">
        <v>1552</v>
      </c>
      <c r="O7193" s="203"/>
    </row>
    <row r="7194" spans="1:15" ht="27.75" hidden="1" customHeight="1" x14ac:dyDescent="0.25">
      <c r="A7194" s="203" t="s">
        <v>2275</v>
      </c>
      <c r="B7194" s="202" t="s">
        <v>639</v>
      </c>
      <c r="C7194" s="203" t="s">
        <v>1549</v>
      </c>
      <c r="D7194" s="202" t="s">
        <v>686</v>
      </c>
      <c r="E7194" s="202" t="s">
        <v>1553</v>
      </c>
      <c r="F7194" s="202" t="s">
        <v>475</v>
      </c>
      <c r="G7194" s="253" t="s">
        <v>515</v>
      </c>
      <c r="H7194" s="224" t="s">
        <v>1551</v>
      </c>
      <c r="I7194" s="359" t="s">
        <v>1385</v>
      </c>
      <c r="J7194" s="359" t="s">
        <v>1380</v>
      </c>
      <c r="K7194" s="359" t="s">
        <v>9</v>
      </c>
      <c r="L7194" s="359" t="s">
        <v>1392</v>
      </c>
      <c r="M7194" s="368">
        <v>2004</v>
      </c>
      <c r="N7194" s="207" t="s">
        <v>1552</v>
      </c>
      <c r="O7194" s="203"/>
    </row>
    <row r="7195" spans="1:15" ht="27.75" hidden="1" customHeight="1" x14ac:dyDescent="0.25">
      <c r="A7195" s="203" t="s">
        <v>2275</v>
      </c>
      <c r="B7195" s="202" t="s">
        <v>639</v>
      </c>
      <c r="C7195" s="203" t="s">
        <v>1833</v>
      </c>
      <c r="D7195" s="202" t="s">
        <v>1834</v>
      </c>
      <c r="E7195" s="202" t="s">
        <v>1835</v>
      </c>
      <c r="F7195" s="202" t="s">
        <v>505</v>
      </c>
      <c r="G7195" s="253">
        <v>0.28000000000000003</v>
      </c>
      <c r="H7195" s="361" t="s">
        <v>527</v>
      </c>
      <c r="I7195" s="359" t="s">
        <v>1407</v>
      </c>
      <c r="J7195" s="359" t="s">
        <v>1380</v>
      </c>
      <c r="K7195" s="361" t="s">
        <v>1113</v>
      </c>
      <c r="L7195" s="359" t="s">
        <v>1392</v>
      </c>
      <c r="M7195" s="368">
        <v>2003</v>
      </c>
      <c r="N7195" s="205">
        <v>42782</v>
      </c>
      <c r="O7195" s="203"/>
    </row>
    <row r="7196" spans="1:15" ht="27.75" hidden="1" customHeight="1" x14ac:dyDescent="0.25">
      <c r="A7196" s="203" t="s">
        <v>2275</v>
      </c>
      <c r="B7196" s="202" t="s">
        <v>639</v>
      </c>
      <c r="C7196" s="203" t="s">
        <v>1833</v>
      </c>
      <c r="D7196" s="202" t="s">
        <v>1834</v>
      </c>
      <c r="E7196" s="202" t="s">
        <v>1835</v>
      </c>
      <c r="F7196" s="202" t="s">
        <v>505</v>
      </c>
      <c r="G7196" s="253">
        <v>0.56000000000000005</v>
      </c>
      <c r="H7196" s="361" t="s">
        <v>527</v>
      </c>
      <c r="I7196" s="359" t="s">
        <v>1407</v>
      </c>
      <c r="J7196" s="359" t="s">
        <v>1380</v>
      </c>
      <c r="K7196" s="361" t="s">
        <v>1113</v>
      </c>
      <c r="L7196" s="359" t="s">
        <v>1392</v>
      </c>
      <c r="M7196" s="368">
        <v>2003</v>
      </c>
      <c r="N7196" s="205">
        <v>42782</v>
      </c>
      <c r="O7196" s="203"/>
    </row>
    <row r="7197" spans="1:15" ht="27.75" hidden="1" customHeight="1" x14ac:dyDescent="0.25">
      <c r="A7197" s="203" t="s">
        <v>2275</v>
      </c>
      <c r="B7197" s="202" t="s">
        <v>639</v>
      </c>
      <c r="C7197" s="203" t="s">
        <v>1833</v>
      </c>
      <c r="D7197" s="202" t="s">
        <v>1834</v>
      </c>
      <c r="E7197" s="202" t="s">
        <v>1835</v>
      </c>
      <c r="F7197" s="202" t="s">
        <v>505</v>
      </c>
      <c r="G7197" s="253">
        <v>84.56</v>
      </c>
      <c r="H7197" s="361" t="s">
        <v>1456</v>
      </c>
      <c r="I7197" s="359" t="s">
        <v>1407</v>
      </c>
      <c r="J7197" s="359" t="s">
        <v>1380</v>
      </c>
      <c r="K7197" s="361" t="s">
        <v>1113</v>
      </c>
      <c r="L7197" s="359" t="s">
        <v>1408</v>
      </c>
      <c r="M7197" s="368">
        <v>2003</v>
      </c>
      <c r="N7197" s="205">
        <v>42782</v>
      </c>
      <c r="O7197" s="203"/>
    </row>
    <row r="7198" spans="1:15" ht="27.75" hidden="1" customHeight="1" x14ac:dyDescent="0.25">
      <c r="A7198" s="203" t="s">
        <v>2275</v>
      </c>
      <c r="B7198" s="202" t="s">
        <v>639</v>
      </c>
      <c r="C7198" s="203" t="s">
        <v>1833</v>
      </c>
      <c r="D7198" s="202" t="s">
        <v>2276</v>
      </c>
      <c r="E7198" s="202" t="s">
        <v>2277</v>
      </c>
      <c r="F7198" s="202" t="s">
        <v>505</v>
      </c>
      <c r="G7198" s="253">
        <v>245.88</v>
      </c>
      <c r="H7198" s="361" t="s">
        <v>1456</v>
      </c>
      <c r="I7198" s="359" t="s">
        <v>1407</v>
      </c>
      <c r="J7198" s="358">
        <v>0.38529999999999998</v>
      </c>
      <c r="K7198" s="361" t="s">
        <v>1113</v>
      </c>
      <c r="L7198" s="359" t="s">
        <v>1408</v>
      </c>
      <c r="M7198" s="368">
        <v>1998</v>
      </c>
      <c r="N7198" s="205">
        <v>42782</v>
      </c>
      <c r="O7198" s="203"/>
    </row>
    <row r="7199" spans="1:15" ht="27.75" hidden="1" customHeight="1" x14ac:dyDescent="0.25">
      <c r="A7199" s="203" t="s">
        <v>2275</v>
      </c>
      <c r="B7199" s="202" t="s">
        <v>639</v>
      </c>
      <c r="C7199" s="203" t="s">
        <v>1833</v>
      </c>
      <c r="D7199" s="202" t="s">
        <v>2276</v>
      </c>
      <c r="E7199" s="202" t="s">
        <v>2277</v>
      </c>
      <c r="F7199" s="202" t="s">
        <v>505</v>
      </c>
      <c r="G7199" s="253">
        <v>0.67</v>
      </c>
      <c r="H7199" s="361" t="s">
        <v>527</v>
      </c>
      <c r="I7199" s="359" t="s">
        <v>1407</v>
      </c>
      <c r="J7199" s="358">
        <v>0.38529999999999998</v>
      </c>
      <c r="K7199" s="361" t="s">
        <v>1113</v>
      </c>
      <c r="L7199" s="359" t="s">
        <v>1392</v>
      </c>
      <c r="M7199" s="368">
        <v>1998</v>
      </c>
      <c r="N7199" s="205">
        <v>42782</v>
      </c>
      <c r="O7199" s="203"/>
    </row>
    <row r="7200" spans="1:15" ht="27.75" hidden="1" customHeight="1" x14ac:dyDescent="0.25">
      <c r="A7200" s="203" t="s">
        <v>2275</v>
      </c>
      <c r="B7200" s="202" t="s">
        <v>639</v>
      </c>
      <c r="C7200" s="203" t="s">
        <v>1833</v>
      </c>
      <c r="D7200" s="202" t="s">
        <v>2278</v>
      </c>
      <c r="E7200" s="202" t="s">
        <v>2279</v>
      </c>
      <c r="F7200" s="202" t="s">
        <v>505</v>
      </c>
      <c r="G7200" s="253">
        <v>93.74</v>
      </c>
      <c r="H7200" s="361" t="s">
        <v>1456</v>
      </c>
      <c r="I7200" s="359" t="s">
        <v>1407</v>
      </c>
      <c r="J7200" s="358">
        <v>0.72309999999999997</v>
      </c>
      <c r="K7200" s="361" t="s">
        <v>1113</v>
      </c>
      <c r="L7200" s="359" t="s">
        <v>1408</v>
      </c>
      <c r="M7200" s="368">
        <v>2004</v>
      </c>
      <c r="N7200" s="205">
        <v>42782</v>
      </c>
      <c r="O7200" s="203"/>
    </row>
    <row r="7201" spans="1:15" ht="27.75" hidden="1" customHeight="1" x14ac:dyDescent="0.25">
      <c r="A7201" s="203" t="s">
        <v>2275</v>
      </c>
      <c r="B7201" s="202" t="s">
        <v>639</v>
      </c>
      <c r="C7201" s="203" t="s">
        <v>1833</v>
      </c>
      <c r="D7201" s="202" t="s">
        <v>1836</v>
      </c>
      <c r="E7201" s="202" t="s">
        <v>1837</v>
      </c>
      <c r="F7201" s="202" t="s">
        <v>505</v>
      </c>
      <c r="G7201" s="253">
        <v>25.19</v>
      </c>
      <c r="H7201" s="361" t="s">
        <v>1400</v>
      </c>
      <c r="I7201" s="359" t="s">
        <v>1379</v>
      </c>
      <c r="J7201" s="359" t="s">
        <v>1380</v>
      </c>
      <c r="K7201" s="361" t="s">
        <v>1391</v>
      </c>
      <c r="L7201" s="359" t="s">
        <v>1392</v>
      </c>
      <c r="M7201" s="368">
        <v>2010</v>
      </c>
      <c r="N7201" s="205">
        <v>42782</v>
      </c>
      <c r="O7201" s="203"/>
    </row>
    <row r="7202" spans="1:15" ht="27.75" hidden="1" customHeight="1" x14ac:dyDescent="0.25">
      <c r="A7202" s="203" t="s">
        <v>2275</v>
      </c>
      <c r="B7202" s="202" t="s">
        <v>639</v>
      </c>
      <c r="C7202" s="203" t="s">
        <v>1833</v>
      </c>
      <c r="D7202" s="202" t="s">
        <v>1836</v>
      </c>
      <c r="E7202" s="202" t="s">
        <v>1837</v>
      </c>
      <c r="F7202" s="202" t="s">
        <v>505</v>
      </c>
      <c r="G7202" s="253">
        <v>7.84</v>
      </c>
      <c r="H7202" s="361" t="s">
        <v>1400</v>
      </c>
      <c r="I7202" s="359" t="s">
        <v>1382</v>
      </c>
      <c r="J7202" s="359" t="s">
        <v>1380</v>
      </c>
      <c r="K7202" s="361" t="s">
        <v>1391</v>
      </c>
      <c r="L7202" s="359" t="s">
        <v>1392</v>
      </c>
      <c r="M7202" s="368">
        <v>2010</v>
      </c>
      <c r="N7202" s="205">
        <v>42782</v>
      </c>
      <c r="O7202" s="203"/>
    </row>
    <row r="7203" spans="1:15" ht="27.75" hidden="1" customHeight="1" x14ac:dyDescent="0.25">
      <c r="A7203" s="203" t="s">
        <v>2275</v>
      </c>
      <c r="B7203" s="202" t="s">
        <v>639</v>
      </c>
      <c r="C7203" s="203" t="s">
        <v>1833</v>
      </c>
      <c r="D7203" s="202" t="s">
        <v>1836</v>
      </c>
      <c r="E7203" s="202" t="s">
        <v>1837</v>
      </c>
      <c r="F7203" s="202" t="s">
        <v>505</v>
      </c>
      <c r="G7203" s="253">
        <v>4.33</v>
      </c>
      <c r="H7203" s="361" t="s">
        <v>1400</v>
      </c>
      <c r="I7203" s="359" t="s">
        <v>1383</v>
      </c>
      <c r="J7203" s="359" t="s">
        <v>1380</v>
      </c>
      <c r="K7203" s="361" t="s">
        <v>1391</v>
      </c>
      <c r="L7203" s="359" t="s">
        <v>1392</v>
      </c>
      <c r="M7203" s="368">
        <v>2010</v>
      </c>
      <c r="N7203" s="205">
        <v>42782</v>
      </c>
      <c r="O7203" s="203"/>
    </row>
    <row r="7204" spans="1:15" ht="27.75" hidden="1" customHeight="1" x14ac:dyDescent="0.25">
      <c r="A7204" s="203" t="s">
        <v>2275</v>
      </c>
      <c r="B7204" s="202" t="s">
        <v>639</v>
      </c>
      <c r="C7204" s="203" t="s">
        <v>1833</v>
      </c>
      <c r="D7204" s="202" t="s">
        <v>1836</v>
      </c>
      <c r="E7204" s="202" t="s">
        <v>1837</v>
      </c>
      <c r="F7204" s="202" t="s">
        <v>505</v>
      </c>
      <c r="G7204" s="253">
        <v>2.52</v>
      </c>
      <c r="H7204" s="361" t="s">
        <v>1400</v>
      </c>
      <c r="I7204" s="359" t="s">
        <v>1384</v>
      </c>
      <c r="J7204" s="359" t="s">
        <v>1380</v>
      </c>
      <c r="K7204" s="361" t="s">
        <v>1391</v>
      </c>
      <c r="L7204" s="359" t="s">
        <v>1392</v>
      </c>
      <c r="M7204" s="368">
        <v>2010</v>
      </c>
      <c r="N7204" s="205">
        <v>42782</v>
      </c>
      <c r="O7204" s="203"/>
    </row>
    <row r="7205" spans="1:15" ht="27.75" hidden="1" customHeight="1" x14ac:dyDescent="0.25">
      <c r="A7205" s="203" t="s">
        <v>2275</v>
      </c>
      <c r="B7205" s="202" t="s">
        <v>639</v>
      </c>
      <c r="C7205" s="203" t="s">
        <v>1833</v>
      </c>
      <c r="D7205" s="202" t="s">
        <v>1836</v>
      </c>
      <c r="E7205" s="202" t="s">
        <v>1837</v>
      </c>
      <c r="F7205" s="202" t="s">
        <v>505</v>
      </c>
      <c r="G7205" s="253">
        <v>1.38</v>
      </c>
      <c r="H7205" s="361" t="s">
        <v>1400</v>
      </c>
      <c r="I7205" s="359" t="s">
        <v>1385</v>
      </c>
      <c r="J7205" s="359" t="s">
        <v>1380</v>
      </c>
      <c r="K7205" s="361" t="s">
        <v>1391</v>
      </c>
      <c r="L7205" s="359" t="s">
        <v>1392</v>
      </c>
      <c r="M7205" s="368">
        <v>2010</v>
      </c>
      <c r="N7205" s="205">
        <v>42782</v>
      </c>
      <c r="O7205" s="203"/>
    </row>
    <row r="7206" spans="1:15" ht="27.75" hidden="1" customHeight="1" x14ac:dyDescent="0.25">
      <c r="A7206" s="203" t="s">
        <v>2275</v>
      </c>
      <c r="B7206" s="202" t="s">
        <v>639</v>
      </c>
      <c r="C7206" s="203" t="s">
        <v>1833</v>
      </c>
      <c r="D7206" s="202" t="s">
        <v>1838</v>
      </c>
      <c r="E7206" s="202" t="s">
        <v>1837</v>
      </c>
      <c r="F7206" s="202" t="s">
        <v>505</v>
      </c>
      <c r="G7206" s="253">
        <v>26.52</v>
      </c>
      <c r="H7206" s="361" t="s">
        <v>1400</v>
      </c>
      <c r="I7206" s="359" t="s">
        <v>1379</v>
      </c>
      <c r="J7206" s="359" t="s">
        <v>1380</v>
      </c>
      <c r="K7206" s="361" t="s">
        <v>1391</v>
      </c>
      <c r="L7206" s="359" t="s">
        <v>1392</v>
      </c>
      <c r="M7206" s="368">
        <v>2008</v>
      </c>
      <c r="N7206" s="205">
        <v>42782</v>
      </c>
      <c r="O7206" s="203"/>
    </row>
    <row r="7207" spans="1:15" ht="27.75" hidden="1" customHeight="1" x14ac:dyDescent="0.25">
      <c r="A7207" s="203" t="s">
        <v>2275</v>
      </c>
      <c r="B7207" s="202" t="s">
        <v>639</v>
      </c>
      <c r="C7207" s="203" t="s">
        <v>1833</v>
      </c>
      <c r="D7207" s="202" t="s">
        <v>1838</v>
      </c>
      <c r="E7207" s="202" t="s">
        <v>1837</v>
      </c>
      <c r="F7207" s="202" t="s">
        <v>505</v>
      </c>
      <c r="G7207" s="253">
        <v>8.1</v>
      </c>
      <c r="H7207" s="361" t="s">
        <v>1400</v>
      </c>
      <c r="I7207" s="359" t="s">
        <v>1382</v>
      </c>
      <c r="J7207" s="359" t="s">
        <v>1380</v>
      </c>
      <c r="K7207" s="361" t="s">
        <v>1391</v>
      </c>
      <c r="L7207" s="359" t="s">
        <v>1392</v>
      </c>
      <c r="M7207" s="368">
        <v>2008</v>
      </c>
      <c r="N7207" s="205">
        <v>42782</v>
      </c>
      <c r="O7207" s="203"/>
    </row>
    <row r="7208" spans="1:15" ht="27.75" hidden="1" customHeight="1" x14ac:dyDescent="0.25">
      <c r="A7208" s="203" t="s">
        <v>2275</v>
      </c>
      <c r="B7208" s="202" t="s">
        <v>639</v>
      </c>
      <c r="C7208" s="203" t="s">
        <v>1833</v>
      </c>
      <c r="D7208" s="202" t="s">
        <v>1838</v>
      </c>
      <c r="E7208" s="202" t="s">
        <v>1837</v>
      </c>
      <c r="F7208" s="202" t="s">
        <v>505</v>
      </c>
      <c r="G7208" s="253">
        <v>4.1399999999999997</v>
      </c>
      <c r="H7208" s="361" t="s">
        <v>1400</v>
      </c>
      <c r="I7208" s="359" t="s">
        <v>1383</v>
      </c>
      <c r="J7208" s="359" t="s">
        <v>1380</v>
      </c>
      <c r="K7208" s="361" t="s">
        <v>1391</v>
      </c>
      <c r="L7208" s="359" t="s">
        <v>1392</v>
      </c>
      <c r="M7208" s="368">
        <v>2008</v>
      </c>
      <c r="N7208" s="205">
        <v>42782</v>
      </c>
      <c r="O7208" s="203"/>
    </row>
    <row r="7209" spans="1:15" ht="27.75" hidden="1" customHeight="1" x14ac:dyDescent="0.25">
      <c r="A7209" s="203" t="s">
        <v>2275</v>
      </c>
      <c r="B7209" s="202" t="s">
        <v>639</v>
      </c>
      <c r="C7209" s="203" t="s">
        <v>1833</v>
      </c>
      <c r="D7209" s="202" t="s">
        <v>1838</v>
      </c>
      <c r="E7209" s="202" t="s">
        <v>1837</v>
      </c>
      <c r="F7209" s="202" t="s">
        <v>505</v>
      </c>
      <c r="G7209" s="253">
        <v>2.25</v>
      </c>
      <c r="H7209" s="361" t="s">
        <v>1400</v>
      </c>
      <c r="I7209" s="359" t="s">
        <v>1384</v>
      </c>
      <c r="J7209" s="359" t="s">
        <v>1380</v>
      </c>
      <c r="K7209" s="361" t="s">
        <v>1391</v>
      </c>
      <c r="L7209" s="359" t="s">
        <v>1392</v>
      </c>
      <c r="M7209" s="368">
        <v>2008</v>
      </c>
      <c r="N7209" s="205">
        <v>42782</v>
      </c>
      <c r="O7209" s="203"/>
    </row>
    <row r="7210" spans="1:15" ht="27.75" hidden="1" customHeight="1" x14ac:dyDescent="0.25">
      <c r="A7210" s="203" t="s">
        <v>2275</v>
      </c>
      <c r="B7210" s="202" t="s">
        <v>639</v>
      </c>
      <c r="C7210" s="203" t="s">
        <v>1833</v>
      </c>
      <c r="D7210" s="202" t="s">
        <v>1838</v>
      </c>
      <c r="E7210" s="202" t="s">
        <v>1837</v>
      </c>
      <c r="F7210" s="202" t="s">
        <v>505</v>
      </c>
      <c r="G7210" s="253">
        <v>0.93</v>
      </c>
      <c r="H7210" s="361" t="s">
        <v>1400</v>
      </c>
      <c r="I7210" s="359" t="s">
        <v>1385</v>
      </c>
      <c r="J7210" s="359" t="s">
        <v>1380</v>
      </c>
      <c r="K7210" s="361" t="s">
        <v>1391</v>
      </c>
      <c r="L7210" s="359" t="s">
        <v>1392</v>
      </c>
      <c r="M7210" s="368">
        <v>2008</v>
      </c>
      <c r="N7210" s="205">
        <v>42782</v>
      </c>
      <c r="O7210" s="203"/>
    </row>
    <row r="7211" spans="1:15" ht="27.75" hidden="1" customHeight="1" x14ac:dyDescent="0.25">
      <c r="A7211" s="203" t="s">
        <v>2275</v>
      </c>
      <c r="B7211" s="202" t="s">
        <v>639</v>
      </c>
      <c r="C7211" s="203" t="s">
        <v>1833</v>
      </c>
      <c r="D7211" s="202" t="s">
        <v>1839</v>
      </c>
      <c r="E7211" s="202" t="s">
        <v>1837</v>
      </c>
      <c r="F7211" s="202" t="s">
        <v>505</v>
      </c>
      <c r="G7211" s="253">
        <v>26.73</v>
      </c>
      <c r="H7211" s="361" t="s">
        <v>1400</v>
      </c>
      <c r="I7211" s="359" t="s">
        <v>1379</v>
      </c>
      <c r="J7211" s="359" t="s">
        <v>1380</v>
      </c>
      <c r="K7211" s="361" t="s">
        <v>1391</v>
      </c>
      <c r="L7211" s="359" t="s">
        <v>1392</v>
      </c>
      <c r="M7211" s="368">
        <v>2008</v>
      </c>
      <c r="N7211" s="205">
        <v>42782</v>
      </c>
      <c r="O7211" s="203"/>
    </row>
    <row r="7212" spans="1:15" ht="27.75" hidden="1" customHeight="1" x14ac:dyDescent="0.25">
      <c r="A7212" s="203" t="s">
        <v>2275</v>
      </c>
      <c r="B7212" s="202" t="s">
        <v>639</v>
      </c>
      <c r="C7212" s="203" t="s">
        <v>1833</v>
      </c>
      <c r="D7212" s="202" t="s">
        <v>1839</v>
      </c>
      <c r="E7212" s="202" t="s">
        <v>1837</v>
      </c>
      <c r="F7212" s="202" t="s">
        <v>505</v>
      </c>
      <c r="G7212" s="253">
        <v>8.1199999999999992</v>
      </c>
      <c r="H7212" s="361" t="s">
        <v>1400</v>
      </c>
      <c r="I7212" s="359" t="s">
        <v>1382</v>
      </c>
      <c r="J7212" s="359" t="s">
        <v>1380</v>
      </c>
      <c r="K7212" s="361" t="s">
        <v>1391</v>
      </c>
      <c r="L7212" s="359" t="s">
        <v>1392</v>
      </c>
      <c r="M7212" s="368">
        <v>2008</v>
      </c>
      <c r="N7212" s="205">
        <v>42782</v>
      </c>
      <c r="O7212" s="203"/>
    </row>
    <row r="7213" spans="1:15" ht="27.75" hidden="1" customHeight="1" x14ac:dyDescent="0.25">
      <c r="A7213" s="203" t="s">
        <v>2275</v>
      </c>
      <c r="B7213" s="202" t="s">
        <v>639</v>
      </c>
      <c r="C7213" s="203" t="s">
        <v>1833</v>
      </c>
      <c r="D7213" s="202" t="s">
        <v>1839</v>
      </c>
      <c r="E7213" s="202" t="s">
        <v>1837</v>
      </c>
      <c r="F7213" s="202" t="s">
        <v>505</v>
      </c>
      <c r="G7213" s="253">
        <v>4.18</v>
      </c>
      <c r="H7213" s="361" t="s">
        <v>1400</v>
      </c>
      <c r="I7213" s="359" t="s">
        <v>1383</v>
      </c>
      <c r="J7213" s="359" t="s">
        <v>1380</v>
      </c>
      <c r="K7213" s="361" t="s">
        <v>1391</v>
      </c>
      <c r="L7213" s="359" t="s">
        <v>1392</v>
      </c>
      <c r="M7213" s="368">
        <v>2008</v>
      </c>
      <c r="N7213" s="205">
        <v>42782</v>
      </c>
      <c r="O7213" s="203"/>
    </row>
    <row r="7214" spans="1:15" ht="27.75" hidden="1" customHeight="1" x14ac:dyDescent="0.25">
      <c r="A7214" s="203" t="s">
        <v>2275</v>
      </c>
      <c r="B7214" s="202" t="s">
        <v>639</v>
      </c>
      <c r="C7214" s="203" t="s">
        <v>1833</v>
      </c>
      <c r="D7214" s="202" t="s">
        <v>1839</v>
      </c>
      <c r="E7214" s="202" t="s">
        <v>1837</v>
      </c>
      <c r="F7214" s="202" t="s">
        <v>505</v>
      </c>
      <c r="G7214" s="253">
        <v>2.2799999999999998</v>
      </c>
      <c r="H7214" s="361" t="s">
        <v>1400</v>
      </c>
      <c r="I7214" s="359" t="s">
        <v>1384</v>
      </c>
      <c r="J7214" s="359" t="s">
        <v>1380</v>
      </c>
      <c r="K7214" s="361" t="s">
        <v>1391</v>
      </c>
      <c r="L7214" s="359" t="s">
        <v>1392</v>
      </c>
      <c r="M7214" s="368">
        <v>2008</v>
      </c>
      <c r="N7214" s="205">
        <v>42782</v>
      </c>
      <c r="O7214" s="203"/>
    </row>
    <row r="7215" spans="1:15" ht="27.75" hidden="1" customHeight="1" x14ac:dyDescent="0.25">
      <c r="A7215" s="203" t="s">
        <v>2275</v>
      </c>
      <c r="B7215" s="202" t="s">
        <v>639</v>
      </c>
      <c r="C7215" s="203" t="s">
        <v>1833</v>
      </c>
      <c r="D7215" s="202" t="s">
        <v>1839</v>
      </c>
      <c r="E7215" s="202" t="s">
        <v>1837</v>
      </c>
      <c r="F7215" s="202" t="s">
        <v>505</v>
      </c>
      <c r="G7215" s="253">
        <v>0.96</v>
      </c>
      <c r="H7215" s="361" t="s">
        <v>1400</v>
      </c>
      <c r="I7215" s="359" t="s">
        <v>1385</v>
      </c>
      <c r="J7215" s="359" t="s">
        <v>1380</v>
      </c>
      <c r="K7215" s="361" t="s">
        <v>1391</v>
      </c>
      <c r="L7215" s="359" t="s">
        <v>1392</v>
      </c>
      <c r="M7215" s="368">
        <v>2008</v>
      </c>
      <c r="N7215" s="205">
        <v>42782</v>
      </c>
      <c r="O7215" s="203"/>
    </row>
    <row r="7216" spans="1:15" ht="27.75" hidden="1" customHeight="1" x14ac:dyDescent="0.25">
      <c r="A7216" s="203" t="s">
        <v>2275</v>
      </c>
      <c r="B7216" s="202" t="s">
        <v>639</v>
      </c>
      <c r="C7216" s="203" t="s">
        <v>1833</v>
      </c>
      <c r="D7216" s="202" t="s">
        <v>790</v>
      </c>
      <c r="E7216" s="202" t="s">
        <v>1837</v>
      </c>
      <c r="F7216" s="202" t="s">
        <v>505</v>
      </c>
      <c r="G7216" s="253">
        <v>1.5</v>
      </c>
      <c r="H7216" s="361" t="s">
        <v>488</v>
      </c>
      <c r="I7216" s="359" t="s">
        <v>1379</v>
      </c>
      <c r="J7216" s="359" t="s">
        <v>1380</v>
      </c>
      <c r="K7216" s="361" t="s">
        <v>22</v>
      </c>
      <c r="L7216" s="359" t="s">
        <v>1392</v>
      </c>
      <c r="M7216" s="368">
        <v>2012</v>
      </c>
      <c r="N7216" s="205">
        <v>42782</v>
      </c>
      <c r="O7216" s="203"/>
    </row>
    <row r="7217" spans="1:15" ht="27.75" hidden="1" customHeight="1" x14ac:dyDescent="0.25">
      <c r="A7217" s="203" t="s">
        <v>2275</v>
      </c>
      <c r="B7217" s="202" t="s">
        <v>639</v>
      </c>
      <c r="C7217" s="203" t="s">
        <v>1833</v>
      </c>
      <c r="D7217" s="202" t="s">
        <v>790</v>
      </c>
      <c r="E7217" s="202" t="s">
        <v>1837</v>
      </c>
      <c r="F7217" s="202" t="s">
        <v>505</v>
      </c>
      <c r="G7217" s="253">
        <v>0.46</v>
      </c>
      <c r="H7217" s="361" t="s">
        <v>488</v>
      </c>
      <c r="I7217" s="359" t="s">
        <v>1382</v>
      </c>
      <c r="J7217" s="359" t="s">
        <v>1380</v>
      </c>
      <c r="K7217" s="361" t="s">
        <v>22</v>
      </c>
      <c r="L7217" s="359" t="s">
        <v>1392</v>
      </c>
      <c r="M7217" s="368">
        <v>2012</v>
      </c>
      <c r="N7217" s="205">
        <v>42782</v>
      </c>
      <c r="O7217" s="203"/>
    </row>
    <row r="7218" spans="1:15" ht="27.75" hidden="1" customHeight="1" x14ac:dyDescent="0.25">
      <c r="A7218" s="203" t="s">
        <v>2275</v>
      </c>
      <c r="B7218" s="202" t="s">
        <v>639</v>
      </c>
      <c r="C7218" s="203" t="s">
        <v>1833</v>
      </c>
      <c r="D7218" s="202" t="s">
        <v>790</v>
      </c>
      <c r="E7218" s="202" t="s">
        <v>1837</v>
      </c>
      <c r="F7218" s="202" t="s">
        <v>505</v>
      </c>
      <c r="G7218" s="253">
        <v>0.24</v>
      </c>
      <c r="H7218" s="361" t="s">
        <v>488</v>
      </c>
      <c r="I7218" s="359" t="s">
        <v>1383</v>
      </c>
      <c r="J7218" s="359" t="s">
        <v>1380</v>
      </c>
      <c r="K7218" s="361" t="s">
        <v>22</v>
      </c>
      <c r="L7218" s="359" t="s">
        <v>1392</v>
      </c>
      <c r="M7218" s="368">
        <v>2012</v>
      </c>
      <c r="N7218" s="205">
        <v>42782</v>
      </c>
      <c r="O7218" s="203"/>
    </row>
    <row r="7219" spans="1:15" ht="27.75" hidden="1" customHeight="1" x14ac:dyDescent="0.25">
      <c r="A7219" s="203" t="s">
        <v>2275</v>
      </c>
      <c r="B7219" s="202" t="s">
        <v>639</v>
      </c>
      <c r="C7219" s="203" t="s">
        <v>1833</v>
      </c>
      <c r="D7219" s="202" t="s">
        <v>790</v>
      </c>
      <c r="E7219" s="202" t="s">
        <v>1837</v>
      </c>
      <c r="F7219" s="202" t="s">
        <v>505</v>
      </c>
      <c r="G7219" s="253">
        <v>0.13</v>
      </c>
      <c r="H7219" s="361" t="s">
        <v>488</v>
      </c>
      <c r="I7219" s="359" t="s">
        <v>1384</v>
      </c>
      <c r="J7219" s="359" t="s">
        <v>1380</v>
      </c>
      <c r="K7219" s="361" t="s">
        <v>22</v>
      </c>
      <c r="L7219" s="359" t="s">
        <v>1392</v>
      </c>
      <c r="M7219" s="368">
        <v>2012</v>
      </c>
      <c r="N7219" s="205">
        <v>42782</v>
      </c>
      <c r="O7219" s="203"/>
    </row>
    <row r="7220" spans="1:15" ht="27.75" hidden="1" customHeight="1" x14ac:dyDescent="0.25">
      <c r="A7220" s="203" t="s">
        <v>2275</v>
      </c>
      <c r="B7220" s="202" t="s">
        <v>639</v>
      </c>
      <c r="C7220" s="203" t="s">
        <v>1833</v>
      </c>
      <c r="D7220" s="202" t="s">
        <v>790</v>
      </c>
      <c r="E7220" s="202" t="s">
        <v>1837</v>
      </c>
      <c r="F7220" s="202" t="s">
        <v>505</v>
      </c>
      <c r="G7220" s="253">
        <v>0.06</v>
      </c>
      <c r="H7220" s="361" t="s">
        <v>488</v>
      </c>
      <c r="I7220" s="359" t="s">
        <v>1385</v>
      </c>
      <c r="J7220" s="359" t="s">
        <v>1380</v>
      </c>
      <c r="K7220" s="361" t="s">
        <v>22</v>
      </c>
      <c r="L7220" s="359" t="s">
        <v>1392</v>
      </c>
      <c r="M7220" s="368">
        <v>2012</v>
      </c>
      <c r="N7220" s="205">
        <v>42782</v>
      </c>
      <c r="O7220" s="203"/>
    </row>
    <row r="7221" spans="1:15" ht="27.75" hidden="1" customHeight="1" x14ac:dyDescent="0.25">
      <c r="A7221" s="203" t="s">
        <v>2275</v>
      </c>
      <c r="B7221" s="202" t="s">
        <v>639</v>
      </c>
      <c r="C7221" s="203" t="s">
        <v>1833</v>
      </c>
      <c r="D7221" s="202" t="s">
        <v>544</v>
      </c>
      <c r="E7221" s="202" t="s">
        <v>1840</v>
      </c>
      <c r="F7221" s="202" t="s">
        <v>505</v>
      </c>
      <c r="G7221" s="253">
        <v>1.97</v>
      </c>
      <c r="H7221" s="361" t="s">
        <v>488</v>
      </c>
      <c r="I7221" s="359" t="s">
        <v>1379</v>
      </c>
      <c r="J7221" s="359" t="s">
        <v>1380</v>
      </c>
      <c r="K7221" s="361" t="s">
        <v>22</v>
      </c>
      <c r="L7221" s="359" t="s">
        <v>1392</v>
      </c>
      <c r="M7221" s="368">
        <v>2012</v>
      </c>
      <c r="N7221" s="205">
        <v>42782</v>
      </c>
      <c r="O7221" s="203"/>
    </row>
    <row r="7222" spans="1:15" ht="27.75" hidden="1" customHeight="1" x14ac:dyDescent="0.25">
      <c r="A7222" s="203" t="s">
        <v>2275</v>
      </c>
      <c r="B7222" s="202" t="s">
        <v>639</v>
      </c>
      <c r="C7222" s="203" t="s">
        <v>1833</v>
      </c>
      <c r="D7222" s="202" t="s">
        <v>544</v>
      </c>
      <c r="E7222" s="202" t="s">
        <v>1840</v>
      </c>
      <c r="F7222" s="202" t="s">
        <v>505</v>
      </c>
      <c r="G7222" s="253">
        <v>0.56999999999999995</v>
      </c>
      <c r="H7222" s="361" t="s">
        <v>488</v>
      </c>
      <c r="I7222" s="359" t="s">
        <v>1382</v>
      </c>
      <c r="J7222" s="359" t="s">
        <v>1380</v>
      </c>
      <c r="K7222" s="361" t="s">
        <v>22</v>
      </c>
      <c r="L7222" s="359" t="s">
        <v>1392</v>
      </c>
      <c r="M7222" s="368">
        <v>2012</v>
      </c>
      <c r="N7222" s="205">
        <v>42782</v>
      </c>
      <c r="O7222" s="203"/>
    </row>
    <row r="7223" spans="1:15" ht="27.75" hidden="1" customHeight="1" x14ac:dyDescent="0.25">
      <c r="A7223" s="203" t="s">
        <v>2275</v>
      </c>
      <c r="B7223" s="202" t="s">
        <v>639</v>
      </c>
      <c r="C7223" s="203" t="s">
        <v>1833</v>
      </c>
      <c r="D7223" s="202" t="s">
        <v>544</v>
      </c>
      <c r="E7223" s="202" t="s">
        <v>1840</v>
      </c>
      <c r="F7223" s="202" t="s">
        <v>505</v>
      </c>
      <c r="G7223" s="253">
        <v>0.27</v>
      </c>
      <c r="H7223" s="361" t="s">
        <v>488</v>
      </c>
      <c r="I7223" s="359" t="s">
        <v>1383</v>
      </c>
      <c r="J7223" s="359" t="s">
        <v>1380</v>
      </c>
      <c r="K7223" s="361" t="s">
        <v>22</v>
      </c>
      <c r="L7223" s="359" t="s">
        <v>1392</v>
      </c>
      <c r="M7223" s="368">
        <v>2012</v>
      </c>
      <c r="N7223" s="205">
        <v>42782</v>
      </c>
      <c r="O7223" s="203"/>
    </row>
    <row r="7224" spans="1:15" ht="27.75" hidden="1" customHeight="1" x14ac:dyDescent="0.25">
      <c r="A7224" s="203" t="s">
        <v>2275</v>
      </c>
      <c r="B7224" s="202" t="s">
        <v>639</v>
      </c>
      <c r="C7224" s="203" t="s">
        <v>1833</v>
      </c>
      <c r="D7224" s="202" t="s">
        <v>544</v>
      </c>
      <c r="E7224" s="202" t="s">
        <v>1840</v>
      </c>
      <c r="F7224" s="202" t="s">
        <v>505</v>
      </c>
      <c r="G7224" s="253">
        <v>0.13</v>
      </c>
      <c r="H7224" s="361" t="s">
        <v>488</v>
      </c>
      <c r="I7224" s="359" t="s">
        <v>1384</v>
      </c>
      <c r="J7224" s="359" t="s">
        <v>1380</v>
      </c>
      <c r="K7224" s="361" t="s">
        <v>22</v>
      </c>
      <c r="L7224" s="359" t="s">
        <v>1392</v>
      </c>
      <c r="M7224" s="368">
        <v>2012</v>
      </c>
      <c r="N7224" s="205">
        <v>42782</v>
      </c>
      <c r="O7224" s="203"/>
    </row>
    <row r="7225" spans="1:15" ht="27.75" hidden="1" customHeight="1" x14ac:dyDescent="0.25">
      <c r="A7225" s="203" t="s">
        <v>2275</v>
      </c>
      <c r="B7225" s="202" t="s">
        <v>639</v>
      </c>
      <c r="C7225" s="203" t="s">
        <v>1833</v>
      </c>
      <c r="D7225" s="202" t="s">
        <v>544</v>
      </c>
      <c r="E7225" s="202" t="s">
        <v>1840</v>
      </c>
      <c r="F7225" s="202" t="s">
        <v>505</v>
      </c>
      <c r="G7225" s="253">
        <v>0.05</v>
      </c>
      <c r="H7225" s="361" t="s">
        <v>488</v>
      </c>
      <c r="I7225" s="359" t="s">
        <v>1385</v>
      </c>
      <c r="J7225" s="359" t="s">
        <v>1380</v>
      </c>
      <c r="K7225" s="361" t="s">
        <v>22</v>
      </c>
      <c r="L7225" s="359" t="s">
        <v>1392</v>
      </c>
      <c r="M7225" s="368">
        <v>2012</v>
      </c>
      <c r="N7225" s="205">
        <v>42782</v>
      </c>
      <c r="O7225" s="203"/>
    </row>
    <row r="7226" spans="1:15" ht="27.75" hidden="1" customHeight="1" x14ac:dyDescent="0.25">
      <c r="A7226" s="203" t="s">
        <v>2275</v>
      </c>
      <c r="B7226" s="202" t="s">
        <v>639</v>
      </c>
      <c r="C7226" s="203" t="s">
        <v>1833</v>
      </c>
      <c r="D7226" s="202" t="s">
        <v>2185</v>
      </c>
      <c r="E7226" s="202" t="s">
        <v>1840</v>
      </c>
      <c r="F7226" s="202" t="s">
        <v>505</v>
      </c>
      <c r="G7226" s="253">
        <v>1.69</v>
      </c>
      <c r="H7226" s="361" t="s">
        <v>488</v>
      </c>
      <c r="I7226" s="359" t="s">
        <v>1379</v>
      </c>
      <c r="J7226" s="359" t="s">
        <v>1380</v>
      </c>
      <c r="K7226" s="361" t="s">
        <v>22</v>
      </c>
      <c r="L7226" s="359" t="s">
        <v>1392</v>
      </c>
      <c r="M7226" s="368">
        <v>2012</v>
      </c>
      <c r="N7226" s="205">
        <v>42782</v>
      </c>
      <c r="O7226" s="203"/>
    </row>
    <row r="7227" spans="1:15" ht="27.75" hidden="1" customHeight="1" x14ac:dyDescent="0.25">
      <c r="A7227" s="203" t="s">
        <v>2275</v>
      </c>
      <c r="B7227" s="202" t="s">
        <v>639</v>
      </c>
      <c r="C7227" s="203" t="s">
        <v>1833</v>
      </c>
      <c r="D7227" s="202" t="s">
        <v>2185</v>
      </c>
      <c r="E7227" s="202" t="s">
        <v>1840</v>
      </c>
      <c r="F7227" s="202" t="s">
        <v>505</v>
      </c>
      <c r="G7227" s="253">
        <v>0.47</v>
      </c>
      <c r="H7227" s="361" t="s">
        <v>488</v>
      </c>
      <c r="I7227" s="359" t="s">
        <v>1382</v>
      </c>
      <c r="J7227" s="359" t="s">
        <v>1380</v>
      </c>
      <c r="K7227" s="361" t="s">
        <v>22</v>
      </c>
      <c r="L7227" s="359" t="s">
        <v>1392</v>
      </c>
      <c r="M7227" s="368">
        <v>2012</v>
      </c>
      <c r="N7227" s="205">
        <v>42782</v>
      </c>
      <c r="O7227" s="203"/>
    </row>
    <row r="7228" spans="1:15" ht="27.75" hidden="1" customHeight="1" x14ac:dyDescent="0.25">
      <c r="A7228" s="203" t="s">
        <v>2275</v>
      </c>
      <c r="B7228" s="202" t="s">
        <v>639</v>
      </c>
      <c r="C7228" s="203" t="s">
        <v>1833</v>
      </c>
      <c r="D7228" s="202" t="s">
        <v>2185</v>
      </c>
      <c r="E7228" s="202" t="s">
        <v>1840</v>
      </c>
      <c r="F7228" s="202" t="s">
        <v>505</v>
      </c>
      <c r="G7228" s="253">
        <v>0.22</v>
      </c>
      <c r="H7228" s="361" t="s">
        <v>488</v>
      </c>
      <c r="I7228" s="359" t="s">
        <v>1383</v>
      </c>
      <c r="J7228" s="359" t="s">
        <v>1380</v>
      </c>
      <c r="K7228" s="361" t="s">
        <v>22</v>
      </c>
      <c r="L7228" s="359" t="s">
        <v>1392</v>
      </c>
      <c r="M7228" s="368">
        <v>2012</v>
      </c>
      <c r="N7228" s="205">
        <v>42782</v>
      </c>
      <c r="O7228" s="203"/>
    </row>
    <row r="7229" spans="1:15" ht="27.75" hidden="1" customHeight="1" x14ac:dyDescent="0.25">
      <c r="A7229" s="203" t="s">
        <v>2275</v>
      </c>
      <c r="B7229" s="202" t="s">
        <v>639</v>
      </c>
      <c r="C7229" s="203" t="s">
        <v>1833</v>
      </c>
      <c r="D7229" s="202" t="s">
        <v>2185</v>
      </c>
      <c r="E7229" s="202" t="s">
        <v>1840</v>
      </c>
      <c r="F7229" s="202" t="s">
        <v>505</v>
      </c>
      <c r="G7229" s="253">
        <v>0.1</v>
      </c>
      <c r="H7229" s="361" t="s">
        <v>488</v>
      </c>
      <c r="I7229" s="359" t="s">
        <v>1384</v>
      </c>
      <c r="J7229" s="359" t="s">
        <v>1380</v>
      </c>
      <c r="K7229" s="361" t="s">
        <v>22</v>
      </c>
      <c r="L7229" s="359" t="s">
        <v>1392</v>
      </c>
      <c r="M7229" s="368">
        <v>2012</v>
      </c>
      <c r="N7229" s="205">
        <v>42782</v>
      </c>
      <c r="O7229" s="203"/>
    </row>
    <row r="7230" spans="1:15" ht="27.75" hidden="1" customHeight="1" x14ac:dyDescent="0.25">
      <c r="A7230" s="203" t="s">
        <v>2275</v>
      </c>
      <c r="B7230" s="202" t="s">
        <v>639</v>
      </c>
      <c r="C7230" s="203" t="s">
        <v>1833</v>
      </c>
      <c r="D7230" s="202" t="s">
        <v>2185</v>
      </c>
      <c r="E7230" s="202" t="s">
        <v>1840</v>
      </c>
      <c r="F7230" s="202" t="s">
        <v>505</v>
      </c>
      <c r="G7230" s="253">
        <v>0.03</v>
      </c>
      <c r="H7230" s="361" t="s">
        <v>488</v>
      </c>
      <c r="I7230" s="359" t="s">
        <v>1385</v>
      </c>
      <c r="J7230" s="359" t="s">
        <v>1380</v>
      </c>
      <c r="K7230" s="361" t="s">
        <v>22</v>
      </c>
      <c r="L7230" s="359" t="s">
        <v>1392</v>
      </c>
      <c r="M7230" s="368">
        <v>2012</v>
      </c>
      <c r="N7230" s="205">
        <v>42782</v>
      </c>
      <c r="O7230" s="203"/>
    </row>
    <row r="7231" spans="1:15" ht="27.75" hidden="1" customHeight="1" x14ac:dyDescent="0.25">
      <c r="A7231" s="203" t="s">
        <v>2275</v>
      </c>
      <c r="B7231" s="202" t="s">
        <v>639</v>
      </c>
      <c r="C7231" s="203" t="s">
        <v>1833</v>
      </c>
      <c r="D7231" s="202" t="s">
        <v>1842</v>
      </c>
      <c r="E7231" s="202" t="s">
        <v>1837</v>
      </c>
      <c r="F7231" s="202" t="s">
        <v>505</v>
      </c>
      <c r="G7231" s="253">
        <v>25.93</v>
      </c>
      <c r="H7231" s="361" t="s">
        <v>1400</v>
      </c>
      <c r="I7231" s="359" t="s">
        <v>1379</v>
      </c>
      <c r="J7231" s="359" t="s">
        <v>1380</v>
      </c>
      <c r="K7231" s="361" t="s">
        <v>1391</v>
      </c>
      <c r="L7231" s="359" t="s">
        <v>1392</v>
      </c>
      <c r="M7231" s="368">
        <v>2008</v>
      </c>
      <c r="N7231" s="205">
        <v>42782</v>
      </c>
      <c r="O7231" s="203"/>
    </row>
    <row r="7232" spans="1:15" ht="27.75" hidden="1" customHeight="1" x14ac:dyDescent="0.25">
      <c r="A7232" s="203" t="s">
        <v>2275</v>
      </c>
      <c r="B7232" s="202" t="s">
        <v>639</v>
      </c>
      <c r="C7232" s="203" t="s">
        <v>1833</v>
      </c>
      <c r="D7232" s="202" t="s">
        <v>1842</v>
      </c>
      <c r="E7232" s="202" t="s">
        <v>1837</v>
      </c>
      <c r="F7232" s="202" t="s">
        <v>505</v>
      </c>
      <c r="G7232" s="253">
        <v>8.0399999999999991</v>
      </c>
      <c r="H7232" s="361" t="s">
        <v>1400</v>
      </c>
      <c r="I7232" s="359" t="s">
        <v>1382</v>
      </c>
      <c r="J7232" s="359" t="s">
        <v>1380</v>
      </c>
      <c r="K7232" s="361" t="s">
        <v>1391</v>
      </c>
      <c r="L7232" s="359" t="s">
        <v>1392</v>
      </c>
      <c r="M7232" s="368">
        <v>2008</v>
      </c>
      <c r="N7232" s="205">
        <v>42782</v>
      </c>
      <c r="O7232" s="203"/>
    </row>
    <row r="7233" spans="1:15" ht="27.75" hidden="1" customHeight="1" x14ac:dyDescent="0.25">
      <c r="A7233" s="203" t="s">
        <v>2275</v>
      </c>
      <c r="B7233" s="202" t="s">
        <v>639</v>
      </c>
      <c r="C7233" s="203" t="s">
        <v>1833</v>
      </c>
      <c r="D7233" s="202" t="s">
        <v>1842</v>
      </c>
      <c r="E7233" s="202" t="s">
        <v>1837</v>
      </c>
      <c r="F7233" s="202" t="s">
        <v>505</v>
      </c>
      <c r="G7233" s="253">
        <v>4.08</v>
      </c>
      <c r="H7233" s="361" t="s">
        <v>1400</v>
      </c>
      <c r="I7233" s="359" t="s">
        <v>1383</v>
      </c>
      <c r="J7233" s="359" t="s">
        <v>1380</v>
      </c>
      <c r="K7233" s="361" t="s">
        <v>1391</v>
      </c>
      <c r="L7233" s="359" t="s">
        <v>1392</v>
      </c>
      <c r="M7233" s="368">
        <v>2008</v>
      </c>
      <c r="N7233" s="205">
        <v>42782</v>
      </c>
      <c r="O7233" s="203"/>
    </row>
    <row r="7234" spans="1:15" ht="27.75" hidden="1" customHeight="1" x14ac:dyDescent="0.25">
      <c r="A7234" s="203" t="s">
        <v>2275</v>
      </c>
      <c r="B7234" s="202" t="s">
        <v>639</v>
      </c>
      <c r="C7234" s="203" t="s">
        <v>1833</v>
      </c>
      <c r="D7234" s="202" t="s">
        <v>1842</v>
      </c>
      <c r="E7234" s="202" t="s">
        <v>1837</v>
      </c>
      <c r="F7234" s="202" t="s">
        <v>505</v>
      </c>
      <c r="G7234" s="253">
        <v>2.17</v>
      </c>
      <c r="H7234" s="361" t="s">
        <v>1400</v>
      </c>
      <c r="I7234" s="359" t="s">
        <v>1384</v>
      </c>
      <c r="J7234" s="359" t="s">
        <v>1380</v>
      </c>
      <c r="K7234" s="361" t="s">
        <v>1391</v>
      </c>
      <c r="L7234" s="359" t="s">
        <v>1392</v>
      </c>
      <c r="M7234" s="368">
        <v>2008</v>
      </c>
      <c r="N7234" s="205">
        <v>42782</v>
      </c>
      <c r="O7234" s="203"/>
    </row>
    <row r="7235" spans="1:15" ht="27.75" hidden="1" customHeight="1" x14ac:dyDescent="0.25">
      <c r="A7235" s="203" t="s">
        <v>2275</v>
      </c>
      <c r="B7235" s="202" t="s">
        <v>639</v>
      </c>
      <c r="C7235" s="203" t="s">
        <v>1833</v>
      </c>
      <c r="D7235" s="202" t="s">
        <v>1842</v>
      </c>
      <c r="E7235" s="202" t="s">
        <v>1837</v>
      </c>
      <c r="F7235" s="202" t="s">
        <v>505</v>
      </c>
      <c r="G7235" s="253">
        <v>0.87</v>
      </c>
      <c r="H7235" s="361" t="s">
        <v>1400</v>
      </c>
      <c r="I7235" s="359" t="s">
        <v>1385</v>
      </c>
      <c r="J7235" s="359" t="s">
        <v>1380</v>
      </c>
      <c r="K7235" s="361" t="s">
        <v>1391</v>
      </c>
      <c r="L7235" s="359" t="s">
        <v>1392</v>
      </c>
      <c r="M7235" s="368">
        <v>2008</v>
      </c>
      <c r="N7235" s="205">
        <v>42782</v>
      </c>
      <c r="O7235" s="203"/>
    </row>
    <row r="7236" spans="1:15" ht="27.75" hidden="1" customHeight="1" x14ac:dyDescent="0.25">
      <c r="A7236" s="203" t="s">
        <v>2275</v>
      </c>
      <c r="B7236" s="202" t="s">
        <v>639</v>
      </c>
      <c r="C7236" s="203" t="s">
        <v>1833</v>
      </c>
      <c r="D7236" s="202" t="s">
        <v>1843</v>
      </c>
      <c r="E7236" s="202" t="s">
        <v>1837</v>
      </c>
      <c r="F7236" s="202" t="s">
        <v>505</v>
      </c>
      <c r="G7236" s="253">
        <v>26.24</v>
      </c>
      <c r="H7236" s="361" t="s">
        <v>1400</v>
      </c>
      <c r="I7236" s="359" t="s">
        <v>1379</v>
      </c>
      <c r="J7236" s="359" t="s">
        <v>1380</v>
      </c>
      <c r="K7236" s="361" t="s">
        <v>1391</v>
      </c>
      <c r="L7236" s="359" t="s">
        <v>1392</v>
      </c>
      <c r="M7236" s="368">
        <v>2008</v>
      </c>
      <c r="N7236" s="205">
        <v>42782</v>
      </c>
      <c r="O7236" s="203"/>
    </row>
    <row r="7237" spans="1:15" ht="27.75" hidden="1" customHeight="1" x14ac:dyDescent="0.25">
      <c r="A7237" s="203" t="s">
        <v>2275</v>
      </c>
      <c r="B7237" s="202" t="s">
        <v>639</v>
      </c>
      <c r="C7237" s="203" t="s">
        <v>1833</v>
      </c>
      <c r="D7237" s="202" t="s">
        <v>1843</v>
      </c>
      <c r="E7237" s="202" t="s">
        <v>1837</v>
      </c>
      <c r="F7237" s="202" t="s">
        <v>505</v>
      </c>
      <c r="G7237" s="253">
        <v>8.1</v>
      </c>
      <c r="H7237" s="361" t="s">
        <v>1400</v>
      </c>
      <c r="I7237" s="359" t="s">
        <v>1382</v>
      </c>
      <c r="J7237" s="359" t="s">
        <v>1380</v>
      </c>
      <c r="K7237" s="361" t="s">
        <v>1391</v>
      </c>
      <c r="L7237" s="359" t="s">
        <v>1392</v>
      </c>
      <c r="M7237" s="368">
        <v>2008</v>
      </c>
      <c r="N7237" s="205">
        <v>42782</v>
      </c>
      <c r="O7237" s="203"/>
    </row>
    <row r="7238" spans="1:15" ht="27.75" hidden="1" customHeight="1" x14ac:dyDescent="0.25">
      <c r="A7238" s="203" t="s">
        <v>2275</v>
      </c>
      <c r="B7238" s="202" t="s">
        <v>639</v>
      </c>
      <c r="C7238" s="203" t="s">
        <v>1833</v>
      </c>
      <c r="D7238" s="202" t="s">
        <v>1843</v>
      </c>
      <c r="E7238" s="202" t="s">
        <v>1837</v>
      </c>
      <c r="F7238" s="202" t="s">
        <v>505</v>
      </c>
      <c r="G7238" s="253">
        <v>4.1399999999999997</v>
      </c>
      <c r="H7238" s="361" t="s">
        <v>1400</v>
      </c>
      <c r="I7238" s="359" t="s">
        <v>1383</v>
      </c>
      <c r="J7238" s="359" t="s">
        <v>1380</v>
      </c>
      <c r="K7238" s="361" t="s">
        <v>1391</v>
      </c>
      <c r="L7238" s="359" t="s">
        <v>1392</v>
      </c>
      <c r="M7238" s="368">
        <v>2008</v>
      </c>
      <c r="N7238" s="205">
        <v>42782</v>
      </c>
      <c r="O7238" s="203"/>
    </row>
    <row r="7239" spans="1:15" ht="27.75" hidden="1" customHeight="1" x14ac:dyDescent="0.25">
      <c r="A7239" s="203" t="s">
        <v>2275</v>
      </c>
      <c r="B7239" s="202" t="s">
        <v>639</v>
      </c>
      <c r="C7239" s="203" t="s">
        <v>1833</v>
      </c>
      <c r="D7239" s="202" t="s">
        <v>1843</v>
      </c>
      <c r="E7239" s="202" t="s">
        <v>1837</v>
      </c>
      <c r="F7239" s="202" t="s">
        <v>505</v>
      </c>
      <c r="G7239" s="253">
        <v>2.23</v>
      </c>
      <c r="H7239" s="361" t="s">
        <v>1400</v>
      </c>
      <c r="I7239" s="359" t="s">
        <v>1384</v>
      </c>
      <c r="J7239" s="359" t="s">
        <v>1380</v>
      </c>
      <c r="K7239" s="361" t="s">
        <v>1391</v>
      </c>
      <c r="L7239" s="359" t="s">
        <v>1392</v>
      </c>
      <c r="M7239" s="368">
        <v>2008</v>
      </c>
      <c r="N7239" s="205">
        <v>42782</v>
      </c>
      <c r="O7239" s="203"/>
    </row>
    <row r="7240" spans="1:15" ht="27.75" hidden="1" customHeight="1" x14ac:dyDescent="0.25">
      <c r="A7240" s="203" t="s">
        <v>2275</v>
      </c>
      <c r="B7240" s="202" t="s">
        <v>639</v>
      </c>
      <c r="C7240" s="203" t="s">
        <v>1833</v>
      </c>
      <c r="D7240" s="202" t="s">
        <v>1843</v>
      </c>
      <c r="E7240" s="202" t="s">
        <v>1837</v>
      </c>
      <c r="F7240" s="202" t="s">
        <v>505</v>
      </c>
      <c r="G7240" s="253">
        <v>0.91</v>
      </c>
      <c r="H7240" s="361" t="s">
        <v>1400</v>
      </c>
      <c r="I7240" s="359" t="s">
        <v>1385</v>
      </c>
      <c r="J7240" s="359" t="s">
        <v>1380</v>
      </c>
      <c r="K7240" s="361" t="s">
        <v>1391</v>
      </c>
      <c r="L7240" s="359" t="s">
        <v>1392</v>
      </c>
      <c r="M7240" s="368">
        <v>2008</v>
      </c>
      <c r="N7240" s="205">
        <v>42782</v>
      </c>
      <c r="O7240" s="203"/>
    </row>
    <row r="7241" spans="1:15" ht="27.75" hidden="1" customHeight="1" x14ac:dyDescent="0.25">
      <c r="A7241" s="203" t="s">
        <v>2275</v>
      </c>
      <c r="B7241" s="202" t="s">
        <v>639</v>
      </c>
      <c r="C7241" s="203" t="s">
        <v>1833</v>
      </c>
      <c r="D7241" s="202" t="s">
        <v>2278</v>
      </c>
      <c r="E7241" s="202" t="s">
        <v>2279</v>
      </c>
      <c r="F7241" s="202" t="s">
        <v>505</v>
      </c>
      <c r="G7241" s="253">
        <v>0.26</v>
      </c>
      <c r="H7241" s="361" t="s">
        <v>527</v>
      </c>
      <c r="I7241" s="359" t="s">
        <v>1407</v>
      </c>
      <c r="J7241" s="358">
        <v>0.72</v>
      </c>
      <c r="K7241" s="361" t="s">
        <v>1113</v>
      </c>
      <c r="L7241" s="359" t="s">
        <v>1392</v>
      </c>
      <c r="M7241" s="368">
        <v>2004</v>
      </c>
      <c r="N7241" s="205">
        <v>42782</v>
      </c>
      <c r="O7241" s="203"/>
    </row>
    <row r="7242" spans="1:15" ht="27.75" hidden="1" customHeight="1" x14ac:dyDescent="0.25">
      <c r="A7242" s="203" t="s">
        <v>2275</v>
      </c>
      <c r="B7242" s="202" t="s">
        <v>639</v>
      </c>
      <c r="C7242" s="203" t="s">
        <v>1554</v>
      </c>
      <c r="D7242" s="202" t="s">
        <v>1555</v>
      </c>
      <c r="E7242" s="202" t="s">
        <v>1553</v>
      </c>
      <c r="F7242" s="202" t="s">
        <v>505</v>
      </c>
      <c r="G7242" s="253">
        <v>8.5</v>
      </c>
      <c r="H7242" s="361" t="s">
        <v>1400</v>
      </c>
      <c r="I7242" s="359" t="s">
        <v>1379</v>
      </c>
      <c r="J7242" s="359" t="s">
        <v>1380</v>
      </c>
      <c r="K7242" s="359" t="s">
        <v>1391</v>
      </c>
      <c r="L7242" s="359" t="s">
        <v>1392</v>
      </c>
      <c r="M7242" s="368">
        <v>2010</v>
      </c>
      <c r="N7242" s="205">
        <v>42444</v>
      </c>
      <c r="O7242" s="203"/>
    </row>
    <row r="7243" spans="1:15" ht="27.75" hidden="1" customHeight="1" x14ac:dyDescent="0.25">
      <c r="A7243" s="203" t="s">
        <v>2275</v>
      </c>
      <c r="B7243" s="202" t="s">
        <v>639</v>
      </c>
      <c r="C7243" s="203" t="s">
        <v>1554</v>
      </c>
      <c r="D7243" s="202" t="s">
        <v>1555</v>
      </c>
      <c r="E7243" s="202" t="s">
        <v>1553</v>
      </c>
      <c r="F7243" s="202" t="s">
        <v>505</v>
      </c>
      <c r="G7243" s="253">
        <v>2.5</v>
      </c>
      <c r="H7243" s="361" t="s">
        <v>1400</v>
      </c>
      <c r="I7243" s="359" t="s">
        <v>1382</v>
      </c>
      <c r="J7243" s="359" t="s">
        <v>1380</v>
      </c>
      <c r="K7243" s="359" t="s">
        <v>1391</v>
      </c>
      <c r="L7243" s="359" t="s">
        <v>1392</v>
      </c>
      <c r="M7243" s="368">
        <v>2010</v>
      </c>
      <c r="N7243" s="205">
        <v>42444</v>
      </c>
      <c r="O7243" s="203"/>
    </row>
    <row r="7244" spans="1:15" ht="27.75" hidden="1" customHeight="1" x14ac:dyDescent="0.25">
      <c r="A7244" s="203" t="s">
        <v>2275</v>
      </c>
      <c r="B7244" s="202" t="s">
        <v>639</v>
      </c>
      <c r="C7244" s="203" t="s">
        <v>1554</v>
      </c>
      <c r="D7244" s="202" t="s">
        <v>1555</v>
      </c>
      <c r="E7244" s="202" t="s">
        <v>1553</v>
      </c>
      <c r="F7244" s="202" t="s">
        <v>505</v>
      </c>
      <c r="G7244" s="253">
        <v>1</v>
      </c>
      <c r="H7244" s="361" t="s">
        <v>1400</v>
      </c>
      <c r="I7244" s="359" t="s">
        <v>1383</v>
      </c>
      <c r="J7244" s="359" t="s">
        <v>1380</v>
      </c>
      <c r="K7244" s="359" t="s">
        <v>1391</v>
      </c>
      <c r="L7244" s="359" t="s">
        <v>1392</v>
      </c>
      <c r="M7244" s="368">
        <v>2010</v>
      </c>
      <c r="N7244" s="205">
        <v>42444</v>
      </c>
      <c r="O7244" s="203"/>
    </row>
    <row r="7245" spans="1:15" ht="27.75" hidden="1" customHeight="1" x14ac:dyDescent="0.25">
      <c r="A7245" s="203" t="s">
        <v>2275</v>
      </c>
      <c r="B7245" s="202" t="s">
        <v>639</v>
      </c>
      <c r="C7245" s="203" t="s">
        <v>1554</v>
      </c>
      <c r="D7245" s="202" t="s">
        <v>1555</v>
      </c>
      <c r="E7245" s="202" t="s">
        <v>1553</v>
      </c>
      <c r="F7245" s="202" t="s">
        <v>505</v>
      </c>
      <c r="G7245" s="253">
        <v>0.3</v>
      </c>
      <c r="H7245" s="361" t="s">
        <v>1400</v>
      </c>
      <c r="I7245" s="359" t="s">
        <v>1384</v>
      </c>
      <c r="J7245" s="359" t="s">
        <v>1380</v>
      </c>
      <c r="K7245" s="359" t="s">
        <v>1391</v>
      </c>
      <c r="L7245" s="359" t="s">
        <v>1392</v>
      </c>
      <c r="M7245" s="368">
        <v>2010</v>
      </c>
      <c r="N7245" s="205">
        <v>42444</v>
      </c>
      <c r="O7245" s="203"/>
    </row>
    <row r="7246" spans="1:15" ht="27.75" hidden="1" customHeight="1" x14ac:dyDescent="0.25">
      <c r="A7246" s="203" t="s">
        <v>2275</v>
      </c>
      <c r="B7246" s="202" t="s">
        <v>639</v>
      </c>
      <c r="C7246" s="203" t="s">
        <v>1554</v>
      </c>
      <c r="D7246" s="202" t="s">
        <v>1555</v>
      </c>
      <c r="E7246" s="202" t="s">
        <v>1553</v>
      </c>
      <c r="F7246" s="202" t="s">
        <v>505</v>
      </c>
      <c r="G7246" s="253" t="s">
        <v>515</v>
      </c>
      <c r="H7246" s="361" t="s">
        <v>1400</v>
      </c>
      <c r="I7246" s="359" t="s">
        <v>1385</v>
      </c>
      <c r="J7246" s="359" t="s">
        <v>1380</v>
      </c>
      <c r="K7246" s="359" t="s">
        <v>1391</v>
      </c>
      <c r="L7246" s="359" t="s">
        <v>1392</v>
      </c>
      <c r="M7246" s="368">
        <v>2010</v>
      </c>
      <c r="N7246" s="205">
        <v>42444</v>
      </c>
      <c r="O7246" s="203"/>
    </row>
    <row r="7247" spans="1:15" ht="27.75" hidden="1" customHeight="1" x14ac:dyDescent="0.25">
      <c r="A7247" s="203" t="s">
        <v>2275</v>
      </c>
      <c r="B7247" s="202" t="s">
        <v>639</v>
      </c>
      <c r="C7247" s="203" t="s">
        <v>96</v>
      </c>
      <c r="D7247" s="203" t="s">
        <v>1848</v>
      </c>
      <c r="E7247" s="202" t="s">
        <v>1837</v>
      </c>
      <c r="F7247" s="202" t="s">
        <v>475</v>
      </c>
      <c r="G7247" s="259">
        <v>13.1</v>
      </c>
      <c r="H7247" s="361" t="s">
        <v>488</v>
      </c>
      <c r="I7247" s="359" t="s">
        <v>1379</v>
      </c>
      <c r="J7247" s="359" t="s">
        <v>1380</v>
      </c>
      <c r="K7247" s="359" t="s">
        <v>22</v>
      </c>
      <c r="L7247" s="359" t="s">
        <v>1392</v>
      </c>
      <c r="M7247" s="368">
        <v>1998</v>
      </c>
      <c r="N7247" s="205">
        <v>39276</v>
      </c>
      <c r="O7247" s="203"/>
    </row>
    <row r="7248" spans="1:15" ht="27.75" hidden="1" customHeight="1" x14ac:dyDescent="0.25">
      <c r="A7248" s="203" t="s">
        <v>2275</v>
      </c>
      <c r="B7248" s="202" t="s">
        <v>639</v>
      </c>
      <c r="C7248" s="203" t="s">
        <v>96</v>
      </c>
      <c r="D7248" s="203" t="s">
        <v>1848</v>
      </c>
      <c r="E7248" s="202" t="s">
        <v>1837</v>
      </c>
      <c r="F7248" s="202" t="s">
        <v>475</v>
      </c>
      <c r="G7248" s="259">
        <v>4.7</v>
      </c>
      <c r="H7248" s="361" t="s">
        <v>488</v>
      </c>
      <c r="I7248" s="359" t="s">
        <v>1382</v>
      </c>
      <c r="J7248" s="359" t="s">
        <v>1380</v>
      </c>
      <c r="K7248" s="359" t="s">
        <v>22</v>
      </c>
      <c r="L7248" s="359" t="s">
        <v>1392</v>
      </c>
      <c r="M7248" s="368">
        <v>1998</v>
      </c>
      <c r="N7248" s="205">
        <v>39276</v>
      </c>
      <c r="O7248" s="203"/>
    </row>
    <row r="7249" spans="1:15" ht="27.75" hidden="1" customHeight="1" x14ac:dyDescent="0.25">
      <c r="A7249" s="203" t="s">
        <v>2275</v>
      </c>
      <c r="B7249" s="202" t="s">
        <v>639</v>
      </c>
      <c r="C7249" s="203" t="s">
        <v>96</v>
      </c>
      <c r="D7249" s="203" t="s">
        <v>1848</v>
      </c>
      <c r="E7249" s="202" t="s">
        <v>1837</v>
      </c>
      <c r="F7249" s="202" t="s">
        <v>475</v>
      </c>
      <c r="G7249" s="259">
        <v>3</v>
      </c>
      <c r="H7249" s="361" t="s">
        <v>488</v>
      </c>
      <c r="I7249" s="359" t="s">
        <v>1383</v>
      </c>
      <c r="J7249" s="359" t="s">
        <v>1380</v>
      </c>
      <c r="K7249" s="359" t="s">
        <v>22</v>
      </c>
      <c r="L7249" s="359" t="s">
        <v>1392</v>
      </c>
      <c r="M7249" s="368">
        <v>1998</v>
      </c>
      <c r="N7249" s="205">
        <v>39276</v>
      </c>
      <c r="O7249" s="203"/>
    </row>
    <row r="7250" spans="1:15" ht="27.75" hidden="1" customHeight="1" x14ac:dyDescent="0.25">
      <c r="A7250" s="203" t="s">
        <v>2275</v>
      </c>
      <c r="B7250" s="202" t="s">
        <v>639</v>
      </c>
      <c r="C7250" s="203" t="s">
        <v>96</v>
      </c>
      <c r="D7250" s="203" t="s">
        <v>1848</v>
      </c>
      <c r="E7250" s="202" t="s">
        <v>1837</v>
      </c>
      <c r="F7250" s="202" t="s">
        <v>475</v>
      </c>
      <c r="G7250" s="259">
        <v>1.5</v>
      </c>
      <c r="H7250" s="361" t="s">
        <v>488</v>
      </c>
      <c r="I7250" s="359" t="s">
        <v>1384</v>
      </c>
      <c r="J7250" s="359" t="s">
        <v>1380</v>
      </c>
      <c r="K7250" s="359" t="s">
        <v>22</v>
      </c>
      <c r="L7250" s="359" t="s">
        <v>1392</v>
      </c>
      <c r="M7250" s="368">
        <v>1998</v>
      </c>
      <c r="N7250" s="205">
        <v>39276</v>
      </c>
      <c r="O7250" s="203"/>
    </row>
    <row r="7251" spans="1:15" ht="27.75" hidden="1" customHeight="1" x14ac:dyDescent="0.25">
      <c r="A7251" s="203" t="s">
        <v>2275</v>
      </c>
      <c r="B7251" s="202" t="s">
        <v>639</v>
      </c>
      <c r="C7251" s="203" t="s">
        <v>96</v>
      </c>
      <c r="D7251" s="203" t="s">
        <v>1848</v>
      </c>
      <c r="E7251" s="202" t="s">
        <v>1837</v>
      </c>
      <c r="F7251" s="202" t="s">
        <v>475</v>
      </c>
      <c r="G7251" s="259">
        <v>0.6</v>
      </c>
      <c r="H7251" s="361" t="s">
        <v>488</v>
      </c>
      <c r="I7251" s="359" t="s">
        <v>1385</v>
      </c>
      <c r="J7251" s="359" t="s">
        <v>1380</v>
      </c>
      <c r="K7251" s="359" t="s">
        <v>22</v>
      </c>
      <c r="L7251" s="359" t="s">
        <v>1392</v>
      </c>
      <c r="M7251" s="368">
        <v>1998</v>
      </c>
      <c r="N7251" s="205">
        <v>39276</v>
      </c>
      <c r="O7251" s="203"/>
    </row>
    <row r="7252" spans="1:15" ht="27.75" hidden="1" customHeight="1" x14ac:dyDescent="0.25">
      <c r="A7252" s="203" t="s">
        <v>2275</v>
      </c>
      <c r="B7252" s="202" t="s">
        <v>639</v>
      </c>
      <c r="C7252" s="203" t="s">
        <v>96</v>
      </c>
      <c r="D7252" s="202" t="s">
        <v>787</v>
      </c>
      <c r="E7252" s="202" t="s">
        <v>1837</v>
      </c>
      <c r="F7252" s="202" t="s">
        <v>475</v>
      </c>
      <c r="G7252" s="253">
        <v>12.1</v>
      </c>
      <c r="H7252" s="361" t="s">
        <v>488</v>
      </c>
      <c r="I7252" s="359" t="s">
        <v>1379</v>
      </c>
      <c r="J7252" s="359" t="s">
        <v>1380</v>
      </c>
      <c r="K7252" s="359" t="s">
        <v>22</v>
      </c>
      <c r="L7252" s="359" t="s">
        <v>1392</v>
      </c>
      <c r="M7252" s="368">
        <v>1998</v>
      </c>
      <c r="N7252" s="205">
        <v>39276</v>
      </c>
      <c r="O7252" s="203"/>
    </row>
    <row r="7253" spans="1:15" ht="27.75" hidden="1" customHeight="1" x14ac:dyDescent="0.25">
      <c r="A7253" s="203" t="s">
        <v>2275</v>
      </c>
      <c r="B7253" s="202" t="s">
        <v>639</v>
      </c>
      <c r="C7253" s="203" t="s">
        <v>96</v>
      </c>
      <c r="D7253" s="202" t="s">
        <v>787</v>
      </c>
      <c r="E7253" s="202" t="s">
        <v>1837</v>
      </c>
      <c r="F7253" s="202" t="s">
        <v>475</v>
      </c>
      <c r="G7253" s="253">
        <v>4.3</v>
      </c>
      <c r="H7253" s="361" t="s">
        <v>488</v>
      </c>
      <c r="I7253" s="359" t="s">
        <v>1382</v>
      </c>
      <c r="J7253" s="359" t="s">
        <v>1380</v>
      </c>
      <c r="K7253" s="359" t="s">
        <v>22</v>
      </c>
      <c r="L7253" s="359" t="s">
        <v>1392</v>
      </c>
      <c r="M7253" s="368">
        <v>1998</v>
      </c>
      <c r="N7253" s="205">
        <v>39276</v>
      </c>
      <c r="O7253" s="203"/>
    </row>
    <row r="7254" spans="1:15" ht="27.75" hidden="1" customHeight="1" x14ac:dyDescent="0.25">
      <c r="A7254" s="203" t="s">
        <v>2275</v>
      </c>
      <c r="B7254" s="202" t="s">
        <v>639</v>
      </c>
      <c r="C7254" s="203" t="s">
        <v>96</v>
      </c>
      <c r="D7254" s="202" t="s">
        <v>787</v>
      </c>
      <c r="E7254" s="202" t="s">
        <v>1837</v>
      </c>
      <c r="F7254" s="202" t="s">
        <v>475</v>
      </c>
      <c r="G7254" s="253">
        <v>2.7</v>
      </c>
      <c r="H7254" s="361" t="s">
        <v>488</v>
      </c>
      <c r="I7254" s="359" t="s">
        <v>1383</v>
      </c>
      <c r="J7254" s="359" t="s">
        <v>1380</v>
      </c>
      <c r="K7254" s="359" t="s">
        <v>22</v>
      </c>
      <c r="L7254" s="359" t="s">
        <v>1392</v>
      </c>
      <c r="M7254" s="368">
        <v>1998</v>
      </c>
      <c r="N7254" s="205">
        <v>39276</v>
      </c>
      <c r="O7254" s="203"/>
    </row>
    <row r="7255" spans="1:15" ht="27.75" hidden="1" customHeight="1" x14ac:dyDescent="0.25">
      <c r="A7255" s="203" t="s">
        <v>2275</v>
      </c>
      <c r="B7255" s="202" t="s">
        <v>639</v>
      </c>
      <c r="C7255" s="203" t="s">
        <v>96</v>
      </c>
      <c r="D7255" s="202" t="s">
        <v>787</v>
      </c>
      <c r="E7255" s="202" t="s">
        <v>1837</v>
      </c>
      <c r="F7255" s="202" t="s">
        <v>475</v>
      </c>
      <c r="G7255" s="253">
        <v>1.4</v>
      </c>
      <c r="H7255" s="361" t="s">
        <v>488</v>
      </c>
      <c r="I7255" s="359" t="s">
        <v>1384</v>
      </c>
      <c r="J7255" s="359" t="s">
        <v>1380</v>
      </c>
      <c r="K7255" s="359" t="s">
        <v>22</v>
      </c>
      <c r="L7255" s="359" t="s">
        <v>1392</v>
      </c>
      <c r="M7255" s="368">
        <v>1998</v>
      </c>
      <c r="N7255" s="205">
        <v>39276</v>
      </c>
      <c r="O7255" s="203"/>
    </row>
    <row r="7256" spans="1:15" ht="27.75" hidden="1" customHeight="1" x14ac:dyDescent="0.25">
      <c r="A7256" s="203" t="s">
        <v>2275</v>
      </c>
      <c r="B7256" s="202" t="s">
        <v>639</v>
      </c>
      <c r="C7256" s="203" t="s">
        <v>96</v>
      </c>
      <c r="D7256" s="202" t="s">
        <v>787</v>
      </c>
      <c r="E7256" s="202" t="s">
        <v>1837</v>
      </c>
      <c r="F7256" s="202" t="s">
        <v>475</v>
      </c>
      <c r="G7256" s="253">
        <v>0.5</v>
      </c>
      <c r="H7256" s="361" t="s">
        <v>488</v>
      </c>
      <c r="I7256" s="359" t="s">
        <v>1385</v>
      </c>
      <c r="J7256" s="359" t="s">
        <v>1380</v>
      </c>
      <c r="K7256" s="359" t="s">
        <v>22</v>
      </c>
      <c r="L7256" s="359" t="s">
        <v>1392</v>
      </c>
      <c r="M7256" s="368">
        <v>1998</v>
      </c>
      <c r="N7256" s="205">
        <v>39276</v>
      </c>
      <c r="O7256" s="203"/>
    </row>
    <row r="7257" spans="1:15" ht="27.75" hidden="1" customHeight="1" x14ac:dyDescent="0.25">
      <c r="A7257" s="203" t="s">
        <v>2275</v>
      </c>
      <c r="B7257" s="202" t="s">
        <v>639</v>
      </c>
      <c r="C7257" s="203" t="s">
        <v>1556</v>
      </c>
      <c r="D7257" s="202" t="s">
        <v>641</v>
      </c>
      <c r="E7257" s="202" t="s">
        <v>1557</v>
      </c>
      <c r="F7257" s="202" t="s">
        <v>475</v>
      </c>
      <c r="G7257" s="253">
        <v>42.2</v>
      </c>
      <c r="H7257" s="361" t="s">
        <v>1414</v>
      </c>
      <c r="I7257" s="359" t="s">
        <v>1407</v>
      </c>
      <c r="J7257" s="358">
        <v>0.3</v>
      </c>
      <c r="K7257" s="359" t="s">
        <v>1113</v>
      </c>
      <c r="L7257" s="359" t="s">
        <v>1392</v>
      </c>
      <c r="M7257" s="368">
        <v>1988</v>
      </c>
      <c r="N7257" s="207" t="s">
        <v>1558</v>
      </c>
      <c r="O7257" s="203"/>
    </row>
    <row r="7258" spans="1:15" ht="27.75" hidden="1" customHeight="1" x14ac:dyDescent="0.25">
      <c r="A7258" s="203" t="s">
        <v>2275</v>
      </c>
      <c r="B7258" s="202" t="s">
        <v>639</v>
      </c>
      <c r="C7258" s="203" t="s">
        <v>1376</v>
      </c>
      <c r="D7258" s="202" t="s">
        <v>787</v>
      </c>
      <c r="E7258" s="202" t="s">
        <v>1837</v>
      </c>
      <c r="F7258" s="202" t="s">
        <v>475</v>
      </c>
      <c r="G7258" s="253">
        <v>6.86</v>
      </c>
      <c r="H7258" s="361" t="s">
        <v>1378</v>
      </c>
      <c r="I7258" s="359" t="s">
        <v>1379</v>
      </c>
      <c r="J7258" s="359" t="s">
        <v>1380</v>
      </c>
      <c r="K7258" s="359" t="s">
        <v>9</v>
      </c>
      <c r="L7258" s="359" t="s">
        <v>1381</v>
      </c>
      <c r="M7258" s="368">
        <v>1988</v>
      </c>
      <c r="N7258" s="205">
        <v>38812</v>
      </c>
      <c r="O7258" s="203"/>
    </row>
    <row r="7259" spans="1:15" ht="27.75" hidden="1" customHeight="1" x14ac:dyDescent="0.25">
      <c r="A7259" s="203" t="s">
        <v>2275</v>
      </c>
      <c r="B7259" s="202" t="s">
        <v>639</v>
      </c>
      <c r="C7259" s="203" t="s">
        <v>1376</v>
      </c>
      <c r="D7259" s="202" t="s">
        <v>787</v>
      </c>
      <c r="E7259" s="202" t="s">
        <v>1837</v>
      </c>
      <c r="F7259" s="202" t="s">
        <v>475</v>
      </c>
      <c r="G7259" s="253">
        <v>2.52</v>
      </c>
      <c r="H7259" s="361" t="s">
        <v>1378</v>
      </c>
      <c r="I7259" s="359" t="s">
        <v>1382</v>
      </c>
      <c r="J7259" s="359" t="s">
        <v>1380</v>
      </c>
      <c r="K7259" s="359" t="s">
        <v>9</v>
      </c>
      <c r="L7259" s="359" t="s">
        <v>1381</v>
      </c>
      <c r="M7259" s="368">
        <v>1988</v>
      </c>
      <c r="N7259" s="205">
        <v>38812</v>
      </c>
      <c r="O7259" s="203"/>
    </row>
    <row r="7260" spans="1:15" ht="27.75" hidden="1" customHeight="1" x14ac:dyDescent="0.25">
      <c r="A7260" s="203" t="s">
        <v>2275</v>
      </c>
      <c r="B7260" s="202" t="s">
        <v>639</v>
      </c>
      <c r="C7260" s="203" t="s">
        <v>1376</v>
      </c>
      <c r="D7260" s="202" t="s">
        <v>787</v>
      </c>
      <c r="E7260" s="202" t="s">
        <v>1837</v>
      </c>
      <c r="F7260" s="202" t="s">
        <v>475</v>
      </c>
      <c r="G7260" s="253">
        <v>1.1200000000000001</v>
      </c>
      <c r="H7260" s="361" t="s">
        <v>1378</v>
      </c>
      <c r="I7260" s="359" t="s">
        <v>1383</v>
      </c>
      <c r="J7260" s="359" t="s">
        <v>1380</v>
      </c>
      <c r="K7260" s="359" t="s">
        <v>9</v>
      </c>
      <c r="L7260" s="359" t="s">
        <v>1381</v>
      </c>
      <c r="M7260" s="368">
        <v>1988</v>
      </c>
      <c r="N7260" s="205">
        <v>38812</v>
      </c>
      <c r="O7260" s="203"/>
    </row>
    <row r="7261" spans="1:15" ht="27.75" hidden="1" customHeight="1" x14ac:dyDescent="0.25">
      <c r="A7261" s="203" t="s">
        <v>2275</v>
      </c>
      <c r="B7261" s="202" t="s">
        <v>639</v>
      </c>
      <c r="C7261" s="203" t="s">
        <v>1376</v>
      </c>
      <c r="D7261" s="202" t="s">
        <v>787</v>
      </c>
      <c r="E7261" s="202" t="s">
        <v>1837</v>
      </c>
      <c r="F7261" s="202" t="s">
        <v>475</v>
      </c>
      <c r="G7261" s="253">
        <v>0.39</v>
      </c>
      <c r="H7261" s="361" t="s">
        <v>1378</v>
      </c>
      <c r="I7261" s="359" t="s">
        <v>1384</v>
      </c>
      <c r="J7261" s="359" t="s">
        <v>1380</v>
      </c>
      <c r="K7261" s="359" t="s">
        <v>9</v>
      </c>
      <c r="L7261" s="359" t="s">
        <v>1381</v>
      </c>
      <c r="M7261" s="368">
        <v>1988</v>
      </c>
      <c r="N7261" s="205">
        <v>38812</v>
      </c>
      <c r="O7261" s="203"/>
    </row>
    <row r="7262" spans="1:15" ht="27.75" hidden="1" customHeight="1" x14ac:dyDescent="0.25">
      <c r="A7262" s="203" t="s">
        <v>2275</v>
      </c>
      <c r="B7262" s="202" t="s">
        <v>639</v>
      </c>
      <c r="C7262" s="203" t="s">
        <v>1376</v>
      </c>
      <c r="D7262" s="202" t="s">
        <v>787</v>
      </c>
      <c r="E7262" s="202" t="s">
        <v>1837</v>
      </c>
      <c r="F7262" s="202" t="s">
        <v>475</v>
      </c>
      <c r="G7262" s="253">
        <v>0.15</v>
      </c>
      <c r="H7262" s="361" t="s">
        <v>1378</v>
      </c>
      <c r="I7262" s="359" t="s">
        <v>1385</v>
      </c>
      <c r="J7262" s="359" t="s">
        <v>1380</v>
      </c>
      <c r="K7262" s="359" t="s">
        <v>9</v>
      </c>
      <c r="L7262" s="359" t="s">
        <v>1381</v>
      </c>
      <c r="M7262" s="368">
        <v>1988</v>
      </c>
      <c r="N7262" s="205">
        <v>38812</v>
      </c>
      <c r="O7262" s="203"/>
    </row>
    <row r="7263" spans="1:15" ht="27.75" hidden="1" customHeight="1" x14ac:dyDescent="0.25">
      <c r="A7263" s="203" t="s">
        <v>2275</v>
      </c>
      <c r="B7263" s="202" t="s">
        <v>639</v>
      </c>
      <c r="C7263" s="203" t="s">
        <v>1376</v>
      </c>
      <c r="D7263" s="202" t="s">
        <v>790</v>
      </c>
      <c r="E7263" s="202" t="s">
        <v>1837</v>
      </c>
      <c r="F7263" s="202" t="s">
        <v>475</v>
      </c>
      <c r="G7263" s="253">
        <v>6.82</v>
      </c>
      <c r="H7263" s="361" t="s">
        <v>1378</v>
      </c>
      <c r="I7263" s="359" t="s">
        <v>1379</v>
      </c>
      <c r="J7263" s="359" t="s">
        <v>1380</v>
      </c>
      <c r="K7263" s="359" t="s">
        <v>9</v>
      </c>
      <c r="L7263" s="359" t="s">
        <v>1381</v>
      </c>
      <c r="M7263" s="368">
        <v>2001</v>
      </c>
      <c r="N7263" s="205">
        <v>38812</v>
      </c>
      <c r="O7263" s="203"/>
    </row>
    <row r="7264" spans="1:15" ht="27.75" hidden="1" customHeight="1" x14ac:dyDescent="0.25">
      <c r="A7264" s="203" t="s">
        <v>2275</v>
      </c>
      <c r="B7264" s="202" t="s">
        <v>639</v>
      </c>
      <c r="C7264" s="203" t="s">
        <v>1376</v>
      </c>
      <c r="D7264" s="202" t="s">
        <v>790</v>
      </c>
      <c r="E7264" s="202" t="s">
        <v>1837</v>
      </c>
      <c r="F7264" s="202" t="s">
        <v>475</v>
      </c>
      <c r="G7264" s="253">
        <v>2.4700000000000002</v>
      </c>
      <c r="H7264" s="361" t="s">
        <v>1378</v>
      </c>
      <c r="I7264" s="359" t="s">
        <v>1382</v>
      </c>
      <c r="J7264" s="359" t="s">
        <v>1380</v>
      </c>
      <c r="K7264" s="359" t="s">
        <v>9</v>
      </c>
      <c r="L7264" s="359" t="s">
        <v>1381</v>
      </c>
      <c r="M7264" s="368">
        <v>2001</v>
      </c>
      <c r="N7264" s="205">
        <v>38812</v>
      </c>
      <c r="O7264" s="203"/>
    </row>
    <row r="7265" spans="1:15" ht="27.75" hidden="1" customHeight="1" x14ac:dyDescent="0.25">
      <c r="A7265" s="203" t="s">
        <v>2275</v>
      </c>
      <c r="B7265" s="202" t="s">
        <v>639</v>
      </c>
      <c r="C7265" s="203" t="s">
        <v>1376</v>
      </c>
      <c r="D7265" s="202" t="s">
        <v>790</v>
      </c>
      <c r="E7265" s="202" t="s">
        <v>1837</v>
      </c>
      <c r="F7265" s="202" t="s">
        <v>475</v>
      </c>
      <c r="G7265" s="253">
        <v>1.07</v>
      </c>
      <c r="H7265" s="361" t="s">
        <v>1378</v>
      </c>
      <c r="I7265" s="359" t="s">
        <v>1383</v>
      </c>
      <c r="J7265" s="359" t="s">
        <v>1380</v>
      </c>
      <c r="K7265" s="359" t="s">
        <v>9</v>
      </c>
      <c r="L7265" s="359" t="s">
        <v>1381</v>
      </c>
      <c r="M7265" s="368">
        <v>2001</v>
      </c>
      <c r="N7265" s="205">
        <v>38812</v>
      </c>
      <c r="O7265" s="203"/>
    </row>
    <row r="7266" spans="1:15" ht="27.75" hidden="1" customHeight="1" x14ac:dyDescent="0.25">
      <c r="A7266" s="203" t="s">
        <v>2275</v>
      </c>
      <c r="B7266" s="202" t="s">
        <v>639</v>
      </c>
      <c r="C7266" s="203" t="s">
        <v>1376</v>
      </c>
      <c r="D7266" s="202" t="s">
        <v>790</v>
      </c>
      <c r="E7266" s="202" t="s">
        <v>1837</v>
      </c>
      <c r="F7266" s="202" t="s">
        <v>475</v>
      </c>
      <c r="G7266" s="253">
        <v>0.35</v>
      </c>
      <c r="H7266" s="361" t="s">
        <v>1378</v>
      </c>
      <c r="I7266" s="359" t="s">
        <v>1384</v>
      </c>
      <c r="J7266" s="359" t="s">
        <v>1380</v>
      </c>
      <c r="K7266" s="359" t="s">
        <v>9</v>
      </c>
      <c r="L7266" s="359" t="s">
        <v>1381</v>
      </c>
      <c r="M7266" s="368">
        <v>2001</v>
      </c>
      <c r="N7266" s="205">
        <v>38812</v>
      </c>
      <c r="O7266" s="203"/>
    </row>
    <row r="7267" spans="1:15" ht="27.75" hidden="1" customHeight="1" x14ac:dyDescent="0.25">
      <c r="A7267" s="203" t="s">
        <v>2275</v>
      </c>
      <c r="B7267" s="202" t="s">
        <v>639</v>
      </c>
      <c r="C7267" s="203" t="s">
        <v>1376</v>
      </c>
      <c r="D7267" s="202" t="s">
        <v>790</v>
      </c>
      <c r="E7267" s="202" t="s">
        <v>1837</v>
      </c>
      <c r="F7267" s="202" t="s">
        <v>475</v>
      </c>
      <c r="G7267" s="253">
        <v>0.11</v>
      </c>
      <c r="H7267" s="361" t="s">
        <v>1378</v>
      </c>
      <c r="I7267" s="359" t="s">
        <v>1385</v>
      </c>
      <c r="J7267" s="359" t="s">
        <v>1380</v>
      </c>
      <c r="K7267" s="359" t="s">
        <v>9</v>
      </c>
      <c r="L7267" s="359" t="s">
        <v>1381</v>
      </c>
      <c r="M7267" s="368">
        <v>2001</v>
      </c>
      <c r="N7267" s="205">
        <v>38812</v>
      </c>
      <c r="O7267" s="203"/>
    </row>
    <row r="7268" spans="1:15" ht="27.75" hidden="1" customHeight="1" x14ac:dyDescent="0.25">
      <c r="A7268" s="203" t="s">
        <v>2275</v>
      </c>
      <c r="B7268" s="202" t="s">
        <v>639</v>
      </c>
      <c r="C7268" s="203" t="s">
        <v>1376</v>
      </c>
      <c r="D7268" s="202" t="s">
        <v>760</v>
      </c>
      <c r="E7268" s="202" t="s">
        <v>2280</v>
      </c>
      <c r="F7268" s="202" t="s">
        <v>475</v>
      </c>
      <c r="G7268" s="253">
        <v>1.37</v>
      </c>
      <c r="H7268" s="361" t="s">
        <v>1378</v>
      </c>
      <c r="I7268" s="359" t="s">
        <v>1379</v>
      </c>
      <c r="J7268" s="359" t="s">
        <v>1380</v>
      </c>
      <c r="K7268" s="359" t="s">
        <v>9</v>
      </c>
      <c r="L7268" s="359" t="s">
        <v>1381</v>
      </c>
      <c r="M7268" s="368">
        <v>2000</v>
      </c>
      <c r="N7268" s="205">
        <v>38812</v>
      </c>
      <c r="O7268" s="203"/>
    </row>
    <row r="7269" spans="1:15" ht="27.75" hidden="1" customHeight="1" x14ac:dyDescent="0.25">
      <c r="A7269" s="203" t="s">
        <v>2275</v>
      </c>
      <c r="B7269" s="202" t="s">
        <v>639</v>
      </c>
      <c r="C7269" s="203" t="s">
        <v>1376</v>
      </c>
      <c r="D7269" s="202" t="s">
        <v>760</v>
      </c>
      <c r="E7269" s="202" t="s">
        <v>2280</v>
      </c>
      <c r="F7269" s="202" t="s">
        <v>475</v>
      </c>
      <c r="G7269" s="253">
        <v>0.52</v>
      </c>
      <c r="H7269" s="361" t="s">
        <v>1378</v>
      </c>
      <c r="I7269" s="359" t="s">
        <v>1382</v>
      </c>
      <c r="J7269" s="359" t="s">
        <v>1380</v>
      </c>
      <c r="K7269" s="359" t="s">
        <v>9</v>
      </c>
      <c r="L7269" s="359" t="s">
        <v>1381</v>
      </c>
      <c r="M7269" s="368">
        <v>2000</v>
      </c>
      <c r="N7269" s="205">
        <v>38812</v>
      </c>
      <c r="O7269" s="203"/>
    </row>
    <row r="7270" spans="1:15" ht="27.75" hidden="1" customHeight="1" x14ac:dyDescent="0.25">
      <c r="A7270" s="203" t="s">
        <v>2275</v>
      </c>
      <c r="B7270" s="202" t="s">
        <v>639</v>
      </c>
      <c r="C7270" s="203" t="s">
        <v>1376</v>
      </c>
      <c r="D7270" s="202" t="s">
        <v>760</v>
      </c>
      <c r="E7270" s="202" t="s">
        <v>2280</v>
      </c>
      <c r="F7270" s="202" t="s">
        <v>475</v>
      </c>
      <c r="G7270" s="253">
        <v>0.25</v>
      </c>
      <c r="H7270" s="361" t="s">
        <v>1378</v>
      </c>
      <c r="I7270" s="359" t="s">
        <v>1383</v>
      </c>
      <c r="J7270" s="359" t="s">
        <v>1380</v>
      </c>
      <c r="K7270" s="359" t="s">
        <v>9</v>
      </c>
      <c r="L7270" s="359" t="s">
        <v>1381</v>
      </c>
      <c r="M7270" s="368">
        <v>2000</v>
      </c>
      <c r="N7270" s="205">
        <v>38812</v>
      </c>
      <c r="O7270" s="203"/>
    </row>
    <row r="7271" spans="1:15" ht="27.75" hidden="1" customHeight="1" x14ac:dyDescent="0.25">
      <c r="A7271" s="203" t="s">
        <v>2275</v>
      </c>
      <c r="B7271" s="202" t="s">
        <v>639</v>
      </c>
      <c r="C7271" s="203" t="s">
        <v>1376</v>
      </c>
      <c r="D7271" s="202" t="s">
        <v>760</v>
      </c>
      <c r="E7271" s="202" t="s">
        <v>2280</v>
      </c>
      <c r="F7271" s="202" t="s">
        <v>475</v>
      </c>
      <c r="G7271" s="253">
        <v>7.0000000000000007E-2</v>
      </c>
      <c r="H7271" s="361" t="s">
        <v>1378</v>
      </c>
      <c r="I7271" s="359" t="s">
        <v>1384</v>
      </c>
      <c r="J7271" s="359" t="s">
        <v>1380</v>
      </c>
      <c r="K7271" s="359" t="s">
        <v>9</v>
      </c>
      <c r="L7271" s="359" t="s">
        <v>1381</v>
      </c>
      <c r="M7271" s="368">
        <v>2000</v>
      </c>
      <c r="N7271" s="205">
        <v>38812</v>
      </c>
      <c r="O7271" s="203"/>
    </row>
    <row r="7272" spans="1:15" ht="27.75" hidden="1" customHeight="1" x14ac:dyDescent="0.25">
      <c r="A7272" s="203" t="s">
        <v>2275</v>
      </c>
      <c r="B7272" s="202" t="s">
        <v>639</v>
      </c>
      <c r="C7272" s="203" t="s">
        <v>1376</v>
      </c>
      <c r="D7272" s="202" t="s">
        <v>760</v>
      </c>
      <c r="E7272" s="202" t="s">
        <v>2280</v>
      </c>
      <c r="F7272" s="202" t="s">
        <v>475</v>
      </c>
      <c r="G7272" s="253">
        <v>0.03</v>
      </c>
      <c r="H7272" s="361" t="s">
        <v>1378</v>
      </c>
      <c r="I7272" s="359" t="s">
        <v>1385</v>
      </c>
      <c r="J7272" s="359" t="s">
        <v>1380</v>
      </c>
      <c r="K7272" s="359" t="s">
        <v>9</v>
      </c>
      <c r="L7272" s="359" t="s">
        <v>1381</v>
      </c>
      <c r="M7272" s="368">
        <v>2000</v>
      </c>
      <c r="N7272" s="205">
        <v>38812</v>
      </c>
      <c r="O7272" s="203"/>
    </row>
    <row r="7273" spans="1:15" ht="27.75" hidden="1" customHeight="1" x14ac:dyDescent="0.25">
      <c r="A7273" s="203" t="s">
        <v>2275</v>
      </c>
      <c r="B7273" s="202" t="s">
        <v>639</v>
      </c>
      <c r="C7273" s="203" t="s">
        <v>1403</v>
      </c>
      <c r="D7273" s="202" t="s">
        <v>1404</v>
      </c>
      <c r="E7273" s="202" t="s">
        <v>1405</v>
      </c>
      <c r="F7273" s="202" t="s">
        <v>475</v>
      </c>
      <c r="G7273" s="253">
        <v>154</v>
      </c>
      <c r="H7273" s="361" t="s">
        <v>1406</v>
      </c>
      <c r="I7273" s="359" t="s">
        <v>1407</v>
      </c>
      <c r="J7273" s="359" t="s">
        <v>1380</v>
      </c>
      <c r="K7273" s="359" t="s">
        <v>22</v>
      </c>
      <c r="L7273" s="359" t="s">
        <v>1408</v>
      </c>
      <c r="M7273" s="368" t="s">
        <v>1407</v>
      </c>
      <c r="N7273" s="205">
        <v>42486</v>
      </c>
      <c r="O7273" s="203"/>
    </row>
    <row r="7274" spans="1:15" ht="27.75" hidden="1" customHeight="1" x14ac:dyDescent="0.25">
      <c r="A7274" s="129" t="s">
        <v>2275</v>
      </c>
      <c r="B7274" s="269" t="s">
        <v>639</v>
      </c>
      <c r="C7274" s="226" t="s">
        <v>2568</v>
      </c>
      <c r="D7274" s="269" t="s">
        <v>1569</v>
      </c>
      <c r="E7274" s="269" t="s">
        <v>1557</v>
      </c>
      <c r="F7274" s="269" t="s">
        <v>475</v>
      </c>
      <c r="G7274" s="373">
        <v>25.54</v>
      </c>
      <c r="H7274" s="225" t="s">
        <v>488</v>
      </c>
      <c r="I7274" s="269" t="s">
        <v>1379</v>
      </c>
      <c r="J7274" s="374">
        <v>0</v>
      </c>
      <c r="K7274" s="269" t="s">
        <v>22</v>
      </c>
      <c r="L7274" s="269" t="s">
        <v>1392</v>
      </c>
      <c r="M7274" s="369">
        <v>2010</v>
      </c>
      <c r="N7274" s="375">
        <v>43873</v>
      </c>
      <c r="O7274" s="226" t="s">
        <v>2569</v>
      </c>
    </row>
    <row r="7275" spans="1:15" ht="27.75" hidden="1" customHeight="1" x14ac:dyDescent="0.25">
      <c r="A7275" s="129" t="s">
        <v>2275</v>
      </c>
      <c r="B7275" s="269" t="s">
        <v>639</v>
      </c>
      <c r="C7275" s="226" t="s">
        <v>2568</v>
      </c>
      <c r="D7275" s="269" t="s">
        <v>1569</v>
      </c>
      <c r="E7275" s="269" t="s">
        <v>1557</v>
      </c>
      <c r="F7275" s="269" t="s">
        <v>475</v>
      </c>
      <c r="G7275" s="373">
        <v>9.4700000000000006</v>
      </c>
      <c r="H7275" s="225" t="s">
        <v>488</v>
      </c>
      <c r="I7275" s="269" t="s">
        <v>1382</v>
      </c>
      <c r="J7275" s="374">
        <v>0</v>
      </c>
      <c r="K7275" s="269" t="s">
        <v>22</v>
      </c>
      <c r="L7275" s="269" t="s">
        <v>1392</v>
      </c>
      <c r="M7275" s="369">
        <v>2010</v>
      </c>
      <c r="N7275" s="375">
        <v>43873</v>
      </c>
      <c r="O7275" s="226" t="s">
        <v>2569</v>
      </c>
    </row>
    <row r="7276" spans="1:15" ht="27.75" hidden="1" customHeight="1" x14ac:dyDescent="0.25">
      <c r="A7276" s="129" t="s">
        <v>2275</v>
      </c>
      <c r="B7276" s="269" t="s">
        <v>639</v>
      </c>
      <c r="C7276" s="226" t="s">
        <v>2568</v>
      </c>
      <c r="D7276" s="269" t="s">
        <v>1569</v>
      </c>
      <c r="E7276" s="269" t="s">
        <v>1557</v>
      </c>
      <c r="F7276" s="269" t="s">
        <v>475</v>
      </c>
      <c r="G7276" s="373">
        <v>3.82</v>
      </c>
      <c r="H7276" s="225" t="s">
        <v>488</v>
      </c>
      <c r="I7276" s="269" t="s">
        <v>1383</v>
      </c>
      <c r="J7276" s="374">
        <v>0</v>
      </c>
      <c r="K7276" s="269" t="s">
        <v>22</v>
      </c>
      <c r="L7276" s="269" t="s">
        <v>1392</v>
      </c>
      <c r="M7276" s="369">
        <v>2010</v>
      </c>
      <c r="N7276" s="375">
        <v>43873</v>
      </c>
      <c r="O7276" s="226" t="s">
        <v>2569</v>
      </c>
    </row>
    <row r="7277" spans="1:15" ht="27.75" hidden="1" customHeight="1" x14ac:dyDescent="0.25">
      <c r="A7277" s="129" t="s">
        <v>2275</v>
      </c>
      <c r="B7277" s="269" t="s">
        <v>639</v>
      </c>
      <c r="C7277" s="226" t="s">
        <v>2568</v>
      </c>
      <c r="D7277" s="269" t="s">
        <v>1569</v>
      </c>
      <c r="E7277" s="269" t="s">
        <v>1557</v>
      </c>
      <c r="F7277" s="269" t="s">
        <v>475</v>
      </c>
      <c r="G7277" s="373">
        <v>1.74</v>
      </c>
      <c r="H7277" s="225" t="s">
        <v>488</v>
      </c>
      <c r="I7277" s="372" t="s">
        <v>1384</v>
      </c>
      <c r="J7277" s="374">
        <v>0</v>
      </c>
      <c r="K7277" s="269" t="s">
        <v>22</v>
      </c>
      <c r="L7277" s="269" t="s">
        <v>1392</v>
      </c>
      <c r="M7277" s="369">
        <v>2010</v>
      </c>
      <c r="N7277" s="375">
        <v>43873</v>
      </c>
      <c r="O7277" s="226" t="s">
        <v>2569</v>
      </c>
    </row>
    <row r="7278" spans="1:15" ht="27.75" hidden="1" customHeight="1" x14ac:dyDescent="0.25">
      <c r="A7278" s="129" t="s">
        <v>2275</v>
      </c>
      <c r="B7278" s="269" t="s">
        <v>639</v>
      </c>
      <c r="C7278" s="226" t="s">
        <v>2568</v>
      </c>
      <c r="D7278" s="269" t="s">
        <v>1569</v>
      </c>
      <c r="E7278" s="269" t="s">
        <v>1557</v>
      </c>
      <c r="F7278" s="269" t="s">
        <v>475</v>
      </c>
      <c r="G7278" s="373">
        <v>0.84</v>
      </c>
      <c r="H7278" s="225" t="s">
        <v>488</v>
      </c>
      <c r="I7278" s="372" t="s">
        <v>1385</v>
      </c>
      <c r="J7278" s="374">
        <v>0</v>
      </c>
      <c r="K7278" s="269" t="s">
        <v>22</v>
      </c>
      <c r="L7278" s="269" t="s">
        <v>1392</v>
      </c>
      <c r="M7278" s="369">
        <v>2010</v>
      </c>
      <c r="N7278" s="375">
        <v>43873</v>
      </c>
      <c r="O7278" s="226" t="s">
        <v>2569</v>
      </c>
    </row>
    <row r="7279" spans="1:15" ht="27.75" hidden="1" customHeight="1" x14ac:dyDescent="0.25">
      <c r="A7279" s="129" t="s">
        <v>2275</v>
      </c>
      <c r="B7279" s="269" t="s">
        <v>639</v>
      </c>
      <c r="C7279" s="226" t="s">
        <v>2568</v>
      </c>
      <c r="D7279" s="269" t="s">
        <v>804</v>
      </c>
      <c r="E7279" s="372" t="s">
        <v>1550</v>
      </c>
      <c r="F7279" s="269" t="s">
        <v>475</v>
      </c>
      <c r="G7279" s="373">
        <v>5.6</v>
      </c>
      <c r="H7279" s="225" t="s">
        <v>488</v>
      </c>
      <c r="I7279" s="269" t="s">
        <v>1379</v>
      </c>
      <c r="J7279" s="374">
        <v>0</v>
      </c>
      <c r="K7279" s="269" t="s">
        <v>22</v>
      </c>
      <c r="L7279" s="269" t="s">
        <v>1392</v>
      </c>
      <c r="M7279" s="369">
        <v>2010</v>
      </c>
      <c r="N7279" s="375">
        <v>43873</v>
      </c>
      <c r="O7279" s="226" t="s">
        <v>2569</v>
      </c>
    </row>
    <row r="7280" spans="1:15" ht="27.75" hidden="1" customHeight="1" x14ac:dyDescent="0.25">
      <c r="A7280" s="129" t="s">
        <v>2275</v>
      </c>
      <c r="B7280" s="269" t="s">
        <v>639</v>
      </c>
      <c r="C7280" s="226" t="s">
        <v>2568</v>
      </c>
      <c r="D7280" s="269" t="s">
        <v>804</v>
      </c>
      <c r="E7280" s="372" t="s">
        <v>1550</v>
      </c>
      <c r="F7280" s="269" t="s">
        <v>475</v>
      </c>
      <c r="G7280" s="373">
        <v>2.08</v>
      </c>
      <c r="H7280" s="225" t="s">
        <v>488</v>
      </c>
      <c r="I7280" s="269" t="s">
        <v>1382</v>
      </c>
      <c r="J7280" s="374">
        <v>0</v>
      </c>
      <c r="K7280" s="269" t="s">
        <v>22</v>
      </c>
      <c r="L7280" s="269" t="s">
        <v>1392</v>
      </c>
      <c r="M7280" s="369">
        <v>2010</v>
      </c>
      <c r="N7280" s="375">
        <v>43873</v>
      </c>
      <c r="O7280" s="226" t="s">
        <v>2569</v>
      </c>
    </row>
    <row r="7281" spans="1:15" ht="27.75" hidden="1" customHeight="1" x14ac:dyDescent="0.25">
      <c r="A7281" s="129" t="s">
        <v>2275</v>
      </c>
      <c r="B7281" s="269" t="s">
        <v>639</v>
      </c>
      <c r="C7281" s="226" t="s">
        <v>2568</v>
      </c>
      <c r="D7281" s="269" t="s">
        <v>804</v>
      </c>
      <c r="E7281" s="372" t="s">
        <v>1550</v>
      </c>
      <c r="F7281" s="269" t="s">
        <v>475</v>
      </c>
      <c r="G7281" s="373">
        <v>0.84</v>
      </c>
      <c r="H7281" s="225" t="s">
        <v>488</v>
      </c>
      <c r="I7281" s="269" t="s">
        <v>1383</v>
      </c>
      <c r="J7281" s="374">
        <v>0</v>
      </c>
      <c r="K7281" s="269" t="s">
        <v>22</v>
      </c>
      <c r="L7281" s="269" t="s">
        <v>1392</v>
      </c>
      <c r="M7281" s="369">
        <v>2010</v>
      </c>
      <c r="N7281" s="375">
        <v>43873</v>
      </c>
      <c r="O7281" s="226" t="s">
        <v>2569</v>
      </c>
    </row>
    <row r="7282" spans="1:15" ht="27.75" hidden="1" customHeight="1" x14ac:dyDescent="0.25">
      <c r="A7282" s="129" t="s">
        <v>2275</v>
      </c>
      <c r="B7282" s="269" t="s">
        <v>639</v>
      </c>
      <c r="C7282" s="226" t="s">
        <v>2568</v>
      </c>
      <c r="D7282" s="269" t="s">
        <v>804</v>
      </c>
      <c r="E7282" s="372" t="s">
        <v>1550</v>
      </c>
      <c r="F7282" s="269" t="s">
        <v>475</v>
      </c>
      <c r="G7282" s="373">
        <v>0.38</v>
      </c>
      <c r="H7282" s="225" t="s">
        <v>488</v>
      </c>
      <c r="I7282" s="372" t="s">
        <v>1384</v>
      </c>
      <c r="J7282" s="374">
        <v>0</v>
      </c>
      <c r="K7282" s="269" t="s">
        <v>22</v>
      </c>
      <c r="L7282" s="269" t="s">
        <v>1392</v>
      </c>
      <c r="M7282" s="369">
        <v>2010</v>
      </c>
      <c r="N7282" s="375">
        <v>43873</v>
      </c>
      <c r="O7282" s="226" t="s">
        <v>2569</v>
      </c>
    </row>
    <row r="7283" spans="1:15" ht="27.75" hidden="1" customHeight="1" x14ac:dyDescent="0.25">
      <c r="A7283" s="129" t="s">
        <v>2275</v>
      </c>
      <c r="B7283" s="269" t="s">
        <v>639</v>
      </c>
      <c r="C7283" s="226" t="s">
        <v>2568</v>
      </c>
      <c r="D7283" s="269" t="s">
        <v>804</v>
      </c>
      <c r="E7283" s="372" t="s">
        <v>1550</v>
      </c>
      <c r="F7283" s="269" t="s">
        <v>475</v>
      </c>
      <c r="G7283" s="373">
        <v>0.18</v>
      </c>
      <c r="H7283" s="225" t="s">
        <v>488</v>
      </c>
      <c r="I7283" s="372" t="s">
        <v>1385</v>
      </c>
      <c r="J7283" s="374">
        <v>0</v>
      </c>
      <c r="K7283" s="269" t="s">
        <v>22</v>
      </c>
      <c r="L7283" s="269" t="s">
        <v>1392</v>
      </c>
      <c r="M7283" s="369">
        <v>2010</v>
      </c>
      <c r="N7283" s="375">
        <v>43873</v>
      </c>
      <c r="O7283" s="226" t="s">
        <v>2569</v>
      </c>
    </row>
    <row r="7284" spans="1:15" ht="27.75" hidden="1" customHeight="1" x14ac:dyDescent="0.25">
      <c r="A7284" s="129" t="s">
        <v>2275</v>
      </c>
      <c r="B7284" s="269" t="s">
        <v>639</v>
      </c>
      <c r="C7284" s="226" t="s">
        <v>2568</v>
      </c>
      <c r="D7284" s="381" t="s">
        <v>686</v>
      </c>
      <c r="E7284" s="372" t="s">
        <v>1553</v>
      </c>
      <c r="F7284" s="269" t="s">
        <v>475</v>
      </c>
      <c r="G7284" s="373">
        <v>2.13</v>
      </c>
      <c r="H7284" s="225" t="s">
        <v>488</v>
      </c>
      <c r="I7284" s="269" t="s">
        <v>1379</v>
      </c>
      <c r="J7284" s="374">
        <v>0</v>
      </c>
      <c r="K7284" s="269" t="s">
        <v>22</v>
      </c>
      <c r="L7284" s="269" t="s">
        <v>1392</v>
      </c>
      <c r="M7284" s="369">
        <v>2010</v>
      </c>
      <c r="N7284" s="375">
        <v>43873</v>
      </c>
      <c r="O7284" s="226" t="s">
        <v>2569</v>
      </c>
    </row>
    <row r="7285" spans="1:15" ht="27.75" hidden="1" customHeight="1" x14ac:dyDescent="0.25">
      <c r="A7285" s="129" t="s">
        <v>2275</v>
      </c>
      <c r="B7285" s="269" t="s">
        <v>639</v>
      </c>
      <c r="C7285" s="226" t="s">
        <v>2568</v>
      </c>
      <c r="D7285" s="381" t="s">
        <v>686</v>
      </c>
      <c r="E7285" s="372" t="s">
        <v>1553</v>
      </c>
      <c r="F7285" s="269" t="s">
        <v>475</v>
      </c>
      <c r="G7285" s="373">
        <v>0.79</v>
      </c>
      <c r="H7285" s="225" t="s">
        <v>488</v>
      </c>
      <c r="I7285" s="269" t="s">
        <v>1382</v>
      </c>
      <c r="J7285" s="374">
        <v>0</v>
      </c>
      <c r="K7285" s="269" t="s">
        <v>22</v>
      </c>
      <c r="L7285" s="269" t="s">
        <v>1392</v>
      </c>
      <c r="M7285" s="369">
        <v>2010</v>
      </c>
      <c r="N7285" s="375">
        <v>43873</v>
      </c>
      <c r="O7285" s="226" t="s">
        <v>2569</v>
      </c>
    </row>
    <row r="7286" spans="1:15" ht="27.75" hidden="1" customHeight="1" x14ac:dyDescent="0.25">
      <c r="A7286" s="129" t="s">
        <v>2275</v>
      </c>
      <c r="B7286" s="269" t="s">
        <v>639</v>
      </c>
      <c r="C7286" s="226" t="s">
        <v>2568</v>
      </c>
      <c r="D7286" s="381" t="s">
        <v>686</v>
      </c>
      <c r="E7286" s="372" t="s">
        <v>1553</v>
      </c>
      <c r="F7286" s="269" t="s">
        <v>475</v>
      </c>
      <c r="G7286" s="373">
        <v>0.32</v>
      </c>
      <c r="H7286" s="225" t="s">
        <v>488</v>
      </c>
      <c r="I7286" s="269" t="s">
        <v>1383</v>
      </c>
      <c r="J7286" s="374">
        <v>0</v>
      </c>
      <c r="K7286" s="269" t="s">
        <v>22</v>
      </c>
      <c r="L7286" s="269" t="s">
        <v>1392</v>
      </c>
      <c r="M7286" s="369">
        <v>2010</v>
      </c>
      <c r="N7286" s="375">
        <v>43873</v>
      </c>
      <c r="O7286" s="226" t="s">
        <v>2569</v>
      </c>
    </row>
    <row r="7287" spans="1:15" ht="27.75" hidden="1" customHeight="1" x14ac:dyDescent="0.25">
      <c r="A7287" s="129" t="s">
        <v>2275</v>
      </c>
      <c r="B7287" s="269" t="s">
        <v>639</v>
      </c>
      <c r="C7287" s="226" t="s">
        <v>2568</v>
      </c>
      <c r="D7287" s="381" t="s">
        <v>686</v>
      </c>
      <c r="E7287" s="372" t="s">
        <v>1553</v>
      </c>
      <c r="F7287" s="269" t="s">
        <v>475</v>
      </c>
      <c r="G7287" s="373">
        <v>0.15</v>
      </c>
      <c r="H7287" s="225" t="s">
        <v>488</v>
      </c>
      <c r="I7287" s="372" t="s">
        <v>1384</v>
      </c>
      <c r="J7287" s="374">
        <v>0</v>
      </c>
      <c r="K7287" s="269" t="s">
        <v>22</v>
      </c>
      <c r="L7287" s="269" t="s">
        <v>1392</v>
      </c>
      <c r="M7287" s="369">
        <v>2010</v>
      </c>
      <c r="N7287" s="375">
        <v>43873</v>
      </c>
      <c r="O7287" s="226" t="s">
        <v>2569</v>
      </c>
    </row>
    <row r="7288" spans="1:15" ht="27.75" hidden="1" customHeight="1" x14ac:dyDescent="0.25">
      <c r="A7288" s="129" t="s">
        <v>2275</v>
      </c>
      <c r="B7288" s="269" t="s">
        <v>639</v>
      </c>
      <c r="C7288" s="226" t="s">
        <v>2568</v>
      </c>
      <c r="D7288" s="381" t="s">
        <v>686</v>
      </c>
      <c r="E7288" s="372" t="s">
        <v>1553</v>
      </c>
      <c r="F7288" s="269" t="s">
        <v>475</v>
      </c>
      <c r="G7288" s="373">
        <v>7.0000000000000007E-2</v>
      </c>
      <c r="H7288" s="225" t="s">
        <v>488</v>
      </c>
      <c r="I7288" s="372" t="s">
        <v>1385</v>
      </c>
      <c r="J7288" s="374">
        <v>0</v>
      </c>
      <c r="K7288" s="269" t="s">
        <v>22</v>
      </c>
      <c r="L7288" s="269" t="s">
        <v>1392</v>
      </c>
      <c r="M7288" s="369">
        <v>2010</v>
      </c>
      <c r="N7288" s="375">
        <v>43873</v>
      </c>
      <c r="O7288" s="226" t="s">
        <v>2569</v>
      </c>
    </row>
    <row r="7289" spans="1:15" ht="27.75" hidden="1" customHeight="1" x14ac:dyDescent="0.25">
      <c r="A7289" s="129" t="s">
        <v>2275</v>
      </c>
      <c r="B7289" s="269" t="s">
        <v>639</v>
      </c>
      <c r="C7289" s="226" t="s">
        <v>2568</v>
      </c>
      <c r="D7289" s="381" t="s">
        <v>2583</v>
      </c>
      <c r="E7289" s="372" t="s">
        <v>1553</v>
      </c>
      <c r="F7289" s="269" t="s">
        <v>475</v>
      </c>
      <c r="G7289" s="373">
        <v>2.04</v>
      </c>
      <c r="H7289" s="225" t="s">
        <v>488</v>
      </c>
      <c r="I7289" s="269" t="s">
        <v>1379</v>
      </c>
      <c r="J7289" s="374">
        <v>0</v>
      </c>
      <c r="K7289" s="269" t="s">
        <v>22</v>
      </c>
      <c r="L7289" s="269" t="s">
        <v>1392</v>
      </c>
      <c r="M7289" s="369">
        <v>2010</v>
      </c>
      <c r="N7289" s="375">
        <v>43873</v>
      </c>
      <c r="O7289" s="226" t="s">
        <v>2569</v>
      </c>
    </row>
    <row r="7290" spans="1:15" ht="27.75" hidden="1" customHeight="1" x14ac:dyDescent="0.25">
      <c r="A7290" s="129" t="s">
        <v>2275</v>
      </c>
      <c r="B7290" s="269" t="s">
        <v>639</v>
      </c>
      <c r="C7290" s="226" t="s">
        <v>2568</v>
      </c>
      <c r="D7290" s="381" t="s">
        <v>2583</v>
      </c>
      <c r="E7290" s="372" t="s">
        <v>1553</v>
      </c>
      <c r="F7290" s="269" t="s">
        <v>475</v>
      </c>
      <c r="G7290" s="373">
        <v>0.76</v>
      </c>
      <c r="H7290" s="225" t="s">
        <v>488</v>
      </c>
      <c r="I7290" s="269" t="s">
        <v>1382</v>
      </c>
      <c r="J7290" s="374">
        <v>0</v>
      </c>
      <c r="K7290" s="269" t="s">
        <v>22</v>
      </c>
      <c r="L7290" s="269" t="s">
        <v>1392</v>
      </c>
      <c r="M7290" s="369">
        <v>2010</v>
      </c>
      <c r="N7290" s="375">
        <v>43873</v>
      </c>
      <c r="O7290" s="226" t="s">
        <v>2569</v>
      </c>
    </row>
    <row r="7291" spans="1:15" ht="27.75" hidden="1" customHeight="1" x14ac:dyDescent="0.25">
      <c r="A7291" s="129" t="s">
        <v>2275</v>
      </c>
      <c r="B7291" s="269" t="s">
        <v>639</v>
      </c>
      <c r="C7291" s="226" t="s">
        <v>2568</v>
      </c>
      <c r="D7291" s="381" t="s">
        <v>2583</v>
      </c>
      <c r="E7291" s="372" t="s">
        <v>1553</v>
      </c>
      <c r="F7291" s="269" t="s">
        <v>475</v>
      </c>
      <c r="G7291" s="373">
        <v>0.31</v>
      </c>
      <c r="H7291" s="225" t="s">
        <v>488</v>
      </c>
      <c r="I7291" s="269" t="s">
        <v>1383</v>
      </c>
      <c r="J7291" s="374">
        <v>0</v>
      </c>
      <c r="K7291" s="269" t="s">
        <v>22</v>
      </c>
      <c r="L7291" s="269" t="s">
        <v>1392</v>
      </c>
      <c r="M7291" s="369">
        <v>2010</v>
      </c>
      <c r="N7291" s="375">
        <v>43873</v>
      </c>
      <c r="O7291" s="226" t="s">
        <v>2569</v>
      </c>
    </row>
    <row r="7292" spans="1:15" ht="27.75" hidden="1" customHeight="1" x14ac:dyDescent="0.25">
      <c r="A7292" s="129" t="s">
        <v>2275</v>
      </c>
      <c r="B7292" s="269" t="s">
        <v>639</v>
      </c>
      <c r="C7292" s="226" t="s">
        <v>2568</v>
      </c>
      <c r="D7292" s="381" t="s">
        <v>2583</v>
      </c>
      <c r="E7292" s="372" t="s">
        <v>1553</v>
      </c>
      <c r="F7292" s="269" t="s">
        <v>475</v>
      </c>
      <c r="G7292" s="373">
        <v>0.14000000000000001</v>
      </c>
      <c r="H7292" s="225" t="s">
        <v>488</v>
      </c>
      <c r="I7292" s="372" t="s">
        <v>1384</v>
      </c>
      <c r="J7292" s="374">
        <v>0</v>
      </c>
      <c r="K7292" s="269" t="s">
        <v>22</v>
      </c>
      <c r="L7292" s="269" t="s">
        <v>1392</v>
      </c>
      <c r="M7292" s="369">
        <v>2010</v>
      </c>
      <c r="N7292" s="375">
        <v>43873</v>
      </c>
      <c r="O7292" s="226" t="s">
        <v>2569</v>
      </c>
    </row>
    <row r="7293" spans="1:15" ht="27.75" hidden="1" customHeight="1" x14ac:dyDescent="0.25">
      <c r="A7293" s="129" t="s">
        <v>2275</v>
      </c>
      <c r="B7293" s="269" t="s">
        <v>639</v>
      </c>
      <c r="C7293" s="226" t="s">
        <v>2568</v>
      </c>
      <c r="D7293" s="381" t="s">
        <v>2583</v>
      </c>
      <c r="E7293" s="372" t="s">
        <v>1553</v>
      </c>
      <c r="F7293" s="269" t="s">
        <v>475</v>
      </c>
      <c r="G7293" s="373">
        <v>6.7000000000000004E-2</v>
      </c>
      <c r="H7293" s="225" t="s">
        <v>488</v>
      </c>
      <c r="I7293" s="372" t="s">
        <v>1385</v>
      </c>
      <c r="J7293" s="374">
        <v>0</v>
      </c>
      <c r="K7293" s="269" t="s">
        <v>22</v>
      </c>
      <c r="L7293" s="269" t="s">
        <v>1392</v>
      </c>
      <c r="M7293" s="369">
        <v>2010</v>
      </c>
      <c r="N7293" s="375">
        <v>43873</v>
      </c>
      <c r="O7293" s="226" t="s">
        <v>2569</v>
      </c>
    </row>
    <row r="7294" spans="1:15" ht="27.75" hidden="1" customHeight="1" x14ac:dyDescent="0.25">
      <c r="A7294" s="129" t="s">
        <v>2275</v>
      </c>
      <c r="B7294" s="269" t="s">
        <v>639</v>
      </c>
      <c r="C7294" s="226" t="s">
        <v>2568</v>
      </c>
      <c r="D7294" s="381" t="s">
        <v>1555</v>
      </c>
      <c r="E7294" s="372" t="s">
        <v>1553</v>
      </c>
      <c r="F7294" s="269" t="s">
        <v>475</v>
      </c>
      <c r="G7294" s="373">
        <v>2.04</v>
      </c>
      <c r="H7294" s="225" t="s">
        <v>488</v>
      </c>
      <c r="I7294" s="269" t="s">
        <v>1379</v>
      </c>
      <c r="J7294" s="374">
        <v>0</v>
      </c>
      <c r="K7294" s="269" t="s">
        <v>22</v>
      </c>
      <c r="L7294" s="269" t="s">
        <v>1392</v>
      </c>
      <c r="M7294" s="369">
        <v>2010</v>
      </c>
      <c r="N7294" s="375">
        <v>43873</v>
      </c>
      <c r="O7294" s="226" t="s">
        <v>2569</v>
      </c>
    </row>
    <row r="7295" spans="1:15" ht="27.75" hidden="1" customHeight="1" x14ac:dyDescent="0.25">
      <c r="A7295" s="129" t="s">
        <v>2275</v>
      </c>
      <c r="B7295" s="269" t="s">
        <v>639</v>
      </c>
      <c r="C7295" s="226" t="s">
        <v>2568</v>
      </c>
      <c r="D7295" s="381" t="s">
        <v>1555</v>
      </c>
      <c r="E7295" s="372" t="s">
        <v>1553</v>
      </c>
      <c r="F7295" s="269" t="s">
        <v>475</v>
      </c>
      <c r="G7295" s="373">
        <v>0.76</v>
      </c>
      <c r="H7295" s="225" t="s">
        <v>488</v>
      </c>
      <c r="I7295" s="269" t="s">
        <v>1382</v>
      </c>
      <c r="J7295" s="374">
        <v>0</v>
      </c>
      <c r="K7295" s="269" t="s">
        <v>22</v>
      </c>
      <c r="L7295" s="269" t="s">
        <v>1392</v>
      </c>
      <c r="M7295" s="369">
        <v>2010</v>
      </c>
      <c r="N7295" s="375">
        <v>43873</v>
      </c>
      <c r="O7295" s="226" t="s">
        <v>2569</v>
      </c>
    </row>
    <row r="7296" spans="1:15" ht="27.75" hidden="1" customHeight="1" x14ac:dyDescent="0.25">
      <c r="A7296" s="129" t="s">
        <v>2275</v>
      </c>
      <c r="B7296" s="269" t="s">
        <v>639</v>
      </c>
      <c r="C7296" s="226" t="s">
        <v>2568</v>
      </c>
      <c r="D7296" s="381" t="s">
        <v>1555</v>
      </c>
      <c r="E7296" s="372" t="s">
        <v>1553</v>
      </c>
      <c r="F7296" s="269" t="s">
        <v>475</v>
      </c>
      <c r="G7296" s="373">
        <v>0.31</v>
      </c>
      <c r="H7296" s="225" t="s">
        <v>488</v>
      </c>
      <c r="I7296" s="269" t="s">
        <v>1383</v>
      </c>
      <c r="J7296" s="374">
        <v>0</v>
      </c>
      <c r="K7296" s="269" t="s">
        <v>22</v>
      </c>
      <c r="L7296" s="269" t="s">
        <v>1392</v>
      </c>
      <c r="M7296" s="369">
        <v>2010</v>
      </c>
      <c r="N7296" s="375">
        <v>43873</v>
      </c>
      <c r="O7296" s="226" t="s">
        <v>2569</v>
      </c>
    </row>
    <row r="7297" spans="1:15" ht="27.75" hidden="1" customHeight="1" x14ac:dyDescent="0.25">
      <c r="A7297" s="129" t="s">
        <v>2275</v>
      </c>
      <c r="B7297" s="269" t="s">
        <v>639</v>
      </c>
      <c r="C7297" s="226" t="s">
        <v>2568</v>
      </c>
      <c r="D7297" s="381" t="s">
        <v>1555</v>
      </c>
      <c r="E7297" s="372" t="s">
        <v>1553</v>
      </c>
      <c r="F7297" s="269" t="s">
        <v>475</v>
      </c>
      <c r="G7297" s="373">
        <v>0.14000000000000001</v>
      </c>
      <c r="H7297" s="225" t="s">
        <v>488</v>
      </c>
      <c r="I7297" s="372" t="s">
        <v>1384</v>
      </c>
      <c r="J7297" s="374">
        <v>0</v>
      </c>
      <c r="K7297" s="269" t="s">
        <v>22</v>
      </c>
      <c r="L7297" s="269" t="s">
        <v>1392</v>
      </c>
      <c r="M7297" s="369">
        <v>2010</v>
      </c>
      <c r="N7297" s="375">
        <v>43873</v>
      </c>
      <c r="O7297" s="226" t="s">
        <v>2569</v>
      </c>
    </row>
    <row r="7298" spans="1:15" ht="27.75" hidden="1" customHeight="1" x14ac:dyDescent="0.25">
      <c r="A7298" s="129" t="s">
        <v>2275</v>
      </c>
      <c r="B7298" s="269" t="s">
        <v>639</v>
      </c>
      <c r="C7298" s="226" t="s">
        <v>2568</v>
      </c>
      <c r="D7298" s="381" t="s">
        <v>1555</v>
      </c>
      <c r="E7298" s="372" t="s">
        <v>1553</v>
      </c>
      <c r="F7298" s="269" t="s">
        <v>475</v>
      </c>
      <c r="G7298" s="373">
        <v>6.7000000000000004E-2</v>
      </c>
      <c r="H7298" s="225" t="s">
        <v>488</v>
      </c>
      <c r="I7298" s="372" t="s">
        <v>1385</v>
      </c>
      <c r="J7298" s="374">
        <v>0</v>
      </c>
      <c r="K7298" s="269" t="s">
        <v>22</v>
      </c>
      <c r="L7298" s="269" t="s">
        <v>1392</v>
      </c>
      <c r="M7298" s="369">
        <v>2010</v>
      </c>
      <c r="N7298" s="375">
        <v>43873</v>
      </c>
      <c r="O7298" s="226" t="s">
        <v>2569</v>
      </c>
    </row>
    <row r="7299" spans="1:15" ht="27.75" hidden="1" customHeight="1" x14ac:dyDescent="0.25">
      <c r="A7299" s="129" t="s">
        <v>2275</v>
      </c>
      <c r="B7299" s="269" t="s">
        <v>639</v>
      </c>
      <c r="C7299" s="226" t="s">
        <v>2568</v>
      </c>
      <c r="D7299" s="381" t="s">
        <v>2584</v>
      </c>
      <c r="E7299" s="372" t="s">
        <v>1553</v>
      </c>
      <c r="F7299" s="269" t="s">
        <v>505</v>
      </c>
      <c r="G7299" s="373">
        <v>0.37</v>
      </c>
      <c r="H7299" s="225" t="s">
        <v>488</v>
      </c>
      <c r="I7299" s="269" t="s">
        <v>1379</v>
      </c>
      <c r="J7299" s="374">
        <v>0</v>
      </c>
      <c r="K7299" s="269" t="s">
        <v>22</v>
      </c>
      <c r="L7299" s="269" t="s">
        <v>1392</v>
      </c>
      <c r="M7299" s="369">
        <v>2010</v>
      </c>
      <c r="N7299" s="375">
        <v>43873</v>
      </c>
      <c r="O7299" s="226" t="s">
        <v>2569</v>
      </c>
    </row>
    <row r="7300" spans="1:15" ht="27.75" hidden="1" customHeight="1" x14ac:dyDescent="0.25">
      <c r="A7300" s="129" t="s">
        <v>2275</v>
      </c>
      <c r="B7300" s="269" t="s">
        <v>639</v>
      </c>
      <c r="C7300" s="226" t="s">
        <v>2568</v>
      </c>
      <c r="D7300" s="381" t="s">
        <v>2584</v>
      </c>
      <c r="E7300" s="372" t="s">
        <v>1553</v>
      </c>
      <c r="F7300" s="269" t="s">
        <v>505</v>
      </c>
      <c r="G7300" s="373">
        <v>0.14000000000000001</v>
      </c>
      <c r="H7300" s="225" t="s">
        <v>488</v>
      </c>
      <c r="I7300" s="269" t="s">
        <v>1382</v>
      </c>
      <c r="J7300" s="374">
        <v>0</v>
      </c>
      <c r="K7300" s="269" t="s">
        <v>22</v>
      </c>
      <c r="L7300" s="269" t="s">
        <v>1392</v>
      </c>
      <c r="M7300" s="369">
        <v>2010</v>
      </c>
      <c r="N7300" s="375">
        <v>43873</v>
      </c>
      <c r="O7300" s="226" t="s">
        <v>2569</v>
      </c>
    </row>
    <row r="7301" spans="1:15" ht="27.75" hidden="1" customHeight="1" x14ac:dyDescent="0.25">
      <c r="A7301" s="129" t="s">
        <v>2275</v>
      </c>
      <c r="B7301" s="269" t="s">
        <v>639</v>
      </c>
      <c r="C7301" s="226" t="s">
        <v>2568</v>
      </c>
      <c r="D7301" s="381" t="s">
        <v>2584</v>
      </c>
      <c r="E7301" s="372" t="s">
        <v>1553</v>
      </c>
      <c r="F7301" s="269" t="s">
        <v>505</v>
      </c>
      <c r="G7301" s="373">
        <v>5.5E-2</v>
      </c>
      <c r="H7301" s="225" t="s">
        <v>488</v>
      </c>
      <c r="I7301" s="269" t="s">
        <v>1383</v>
      </c>
      <c r="J7301" s="374">
        <v>0</v>
      </c>
      <c r="K7301" s="269" t="s">
        <v>22</v>
      </c>
      <c r="L7301" s="269" t="s">
        <v>1392</v>
      </c>
      <c r="M7301" s="369">
        <v>2010</v>
      </c>
      <c r="N7301" s="375">
        <v>43873</v>
      </c>
      <c r="O7301" s="226" t="s">
        <v>2569</v>
      </c>
    </row>
    <row r="7302" spans="1:15" ht="27.75" hidden="1" customHeight="1" x14ac:dyDescent="0.25">
      <c r="A7302" s="129" t="s">
        <v>2275</v>
      </c>
      <c r="B7302" s="269" t="s">
        <v>639</v>
      </c>
      <c r="C7302" s="226" t="s">
        <v>2568</v>
      </c>
      <c r="D7302" s="381" t="s">
        <v>2584</v>
      </c>
      <c r="E7302" s="372" t="s">
        <v>1553</v>
      </c>
      <c r="F7302" s="269" t="s">
        <v>505</v>
      </c>
      <c r="G7302" s="373">
        <v>2.5000000000000001E-2</v>
      </c>
      <c r="H7302" s="225" t="s">
        <v>488</v>
      </c>
      <c r="I7302" s="372" t="s">
        <v>1384</v>
      </c>
      <c r="J7302" s="374">
        <v>0</v>
      </c>
      <c r="K7302" s="269" t="s">
        <v>22</v>
      </c>
      <c r="L7302" s="269" t="s">
        <v>1392</v>
      </c>
      <c r="M7302" s="369">
        <v>2010</v>
      </c>
      <c r="N7302" s="375">
        <v>43873</v>
      </c>
      <c r="O7302" s="226" t="s">
        <v>2569</v>
      </c>
    </row>
    <row r="7303" spans="1:15" ht="27.75" hidden="1" customHeight="1" x14ac:dyDescent="0.25">
      <c r="A7303" s="129" t="s">
        <v>2275</v>
      </c>
      <c r="B7303" s="269" t="s">
        <v>639</v>
      </c>
      <c r="C7303" s="226" t="s">
        <v>2568</v>
      </c>
      <c r="D7303" s="381" t="s">
        <v>2584</v>
      </c>
      <c r="E7303" s="372" t="s">
        <v>1553</v>
      </c>
      <c r="F7303" s="269" t="s">
        <v>505</v>
      </c>
      <c r="G7303" s="373">
        <v>1.2E-2</v>
      </c>
      <c r="H7303" s="225" t="s">
        <v>488</v>
      </c>
      <c r="I7303" s="372" t="s">
        <v>1385</v>
      </c>
      <c r="J7303" s="374">
        <v>0</v>
      </c>
      <c r="K7303" s="269" t="s">
        <v>22</v>
      </c>
      <c r="L7303" s="269" t="s">
        <v>1392</v>
      </c>
      <c r="M7303" s="369">
        <v>2010</v>
      </c>
      <c r="N7303" s="375">
        <v>43873</v>
      </c>
      <c r="O7303" s="226" t="s">
        <v>2569</v>
      </c>
    </row>
    <row r="7304" spans="1:15" ht="27.75" hidden="1" customHeight="1" x14ac:dyDescent="0.25">
      <c r="A7304" s="129" t="s">
        <v>2275</v>
      </c>
      <c r="B7304" s="269" t="s">
        <v>639</v>
      </c>
      <c r="C7304" s="226" t="s">
        <v>2568</v>
      </c>
      <c r="D7304" s="269" t="s">
        <v>641</v>
      </c>
      <c r="E7304" s="372" t="s">
        <v>1557</v>
      </c>
      <c r="F7304" s="269" t="s">
        <v>475</v>
      </c>
      <c r="G7304" s="373">
        <v>119.2</v>
      </c>
      <c r="H7304" s="225" t="s">
        <v>488</v>
      </c>
      <c r="I7304" s="269" t="s">
        <v>1379</v>
      </c>
      <c r="J7304" s="374">
        <v>0</v>
      </c>
      <c r="K7304" s="269" t="s">
        <v>22</v>
      </c>
      <c r="L7304" s="269" t="s">
        <v>1392</v>
      </c>
      <c r="M7304" s="369">
        <v>2010</v>
      </c>
      <c r="N7304" s="375">
        <v>43873</v>
      </c>
      <c r="O7304" s="226" t="s">
        <v>2569</v>
      </c>
    </row>
    <row r="7305" spans="1:15" ht="27.75" hidden="1" customHeight="1" x14ac:dyDescent="0.25">
      <c r="A7305" s="129" t="s">
        <v>2275</v>
      </c>
      <c r="B7305" s="269" t="s">
        <v>639</v>
      </c>
      <c r="C7305" s="226" t="s">
        <v>2568</v>
      </c>
      <c r="D7305" s="269" t="s">
        <v>641</v>
      </c>
      <c r="E7305" s="372" t="s">
        <v>1557</v>
      </c>
      <c r="F7305" s="269" t="s">
        <v>475</v>
      </c>
      <c r="G7305" s="373">
        <v>44.21</v>
      </c>
      <c r="H7305" s="225" t="s">
        <v>488</v>
      </c>
      <c r="I7305" s="269" t="s">
        <v>1382</v>
      </c>
      <c r="J7305" s="374">
        <v>0</v>
      </c>
      <c r="K7305" s="269" t="s">
        <v>22</v>
      </c>
      <c r="L7305" s="269" t="s">
        <v>1392</v>
      </c>
      <c r="M7305" s="369">
        <v>2010</v>
      </c>
      <c r="N7305" s="375">
        <v>43873</v>
      </c>
      <c r="O7305" s="226" t="s">
        <v>2569</v>
      </c>
    </row>
    <row r="7306" spans="1:15" ht="27.75" hidden="1" customHeight="1" x14ac:dyDescent="0.25">
      <c r="A7306" s="129" t="s">
        <v>2275</v>
      </c>
      <c r="B7306" s="269" t="s">
        <v>639</v>
      </c>
      <c r="C7306" s="226" t="s">
        <v>2568</v>
      </c>
      <c r="D7306" s="269" t="s">
        <v>641</v>
      </c>
      <c r="E7306" s="372" t="s">
        <v>1557</v>
      </c>
      <c r="F7306" s="269" t="s">
        <v>475</v>
      </c>
      <c r="G7306" s="373">
        <v>17.829999999999998</v>
      </c>
      <c r="H7306" s="225" t="s">
        <v>488</v>
      </c>
      <c r="I7306" s="269" t="s">
        <v>1383</v>
      </c>
      <c r="J7306" s="374">
        <v>0</v>
      </c>
      <c r="K7306" s="269" t="s">
        <v>22</v>
      </c>
      <c r="L7306" s="269" t="s">
        <v>1392</v>
      </c>
      <c r="M7306" s="369">
        <v>2010</v>
      </c>
      <c r="N7306" s="375">
        <v>43873</v>
      </c>
      <c r="O7306" s="226" t="s">
        <v>2569</v>
      </c>
    </row>
    <row r="7307" spans="1:15" ht="27.75" hidden="1" customHeight="1" x14ac:dyDescent="0.25">
      <c r="A7307" s="129" t="s">
        <v>2275</v>
      </c>
      <c r="B7307" s="269" t="s">
        <v>639</v>
      </c>
      <c r="C7307" s="226" t="s">
        <v>2568</v>
      </c>
      <c r="D7307" s="269" t="s">
        <v>641</v>
      </c>
      <c r="E7307" s="372" t="s">
        <v>1557</v>
      </c>
      <c r="F7307" s="269" t="s">
        <v>475</v>
      </c>
      <c r="G7307" s="373">
        <v>8.1199999999999992</v>
      </c>
      <c r="H7307" s="225" t="s">
        <v>488</v>
      </c>
      <c r="I7307" s="372" t="s">
        <v>1384</v>
      </c>
      <c r="J7307" s="374">
        <v>0</v>
      </c>
      <c r="K7307" s="269" t="s">
        <v>22</v>
      </c>
      <c r="L7307" s="269" t="s">
        <v>1392</v>
      </c>
      <c r="M7307" s="369">
        <v>2010</v>
      </c>
      <c r="N7307" s="375">
        <v>43873</v>
      </c>
      <c r="O7307" s="226" t="s">
        <v>2569</v>
      </c>
    </row>
    <row r="7308" spans="1:15" ht="27.75" hidden="1" customHeight="1" x14ac:dyDescent="0.25">
      <c r="A7308" s="129" t="s">
        <v>2275</v>
      </c>
      <c r="B7308" s="269" t="s">
        <v>639</v>
      </c>
      <c r="C7308" s="226" t="s">
        <v>2568</v>
      </c>
      <c r="D7308" s="269" t="s">
        <v>641</v>
      </c>
      <c r="E7308" s="372" t="s">
        <v>1557</v>
      </c>
      <c r="F7308" s="269" t="s">
        <v>475</v>
      </c>
      <c r="G7308" s="373">
        <v>3.9</v>
      </c>
      <c r="H7308" s="225" t="s">
        <v>488</v>
      </c>
      <c r="I7308" s="372" t="s">
        <v>1385</v>
      </c>
      <c r="J7308" s="374">
        <v>0</v>
      </c>
      <c r="K7308" s="269" t="s">
        <v>22</v>
      </c>
      <c r="L7308" s="269" t="s">
        <v>1392</v>
      </c>
      <c r="M7308" s="369">
        <v>2010</v>
      </c>
      <c r="N7308" s="375">
        <v>43873</v>
      </c>
      <c r="O7308" s="226" t="s">
        <v>2569</v>
      </c>
    </row>
    <row r="7309" spans="1:15" ht="27.75" hidden="1" customHeight="1" x14ac:dyDescent="0.25">
      <c r="A7309" s="129" t="s">
        <v>2275</v>
      </c>
      <c r="B7309" s="269" t="s">
        <v>639</v>
      </c>
      <c r="C7309" s="226" t="s">
        <v>2568</v>
      </c>
      <c r="D7309" s="269" t="s">
        <v>643</v>
      </c>
      <c r="E7309" s="372" t="s">
        <v>1557</v>
      </c>
      <c r="F7309" s="269" t="s">
        <v>475</v>
      </c>
      <c r="G7309" s="373">
        <v>45.77</v>
      </c>
      <c r="H7309" s="225" t="s">
        <v>488</v>
      </c>
      <c r="I7309" s="372" t="s">
        <v>1379</v>
      </c>
      <c r="J7309" s="374">
        <v>0</v>
      </c>
      <c r="K7309" s="269" t="s">
        <v>22</v>
      </c>
      <c r="L7309" s="269" t="s">
        <v>1392</v>
      </c>
      <c r="M7309" s="369">
        <v>2010</v>
      </c>
      <c r="N7309" s="375">
        <v>43873</v>
      </c>
      <c r="O7309" s="226" t="s">
        <v>2569</v>
      </c>
    </row>
    <row r="7310" spans="1:15" ht="27.75" hidden="1" customHeight="1" x14ac:dyDescent="0.25">
      <c r="A7310" s="129" t="s">
        <v>2275</v>
      </c>
      <c r="B7310" s="269" t="s">
        <v>639</v>
      </c>
      <c r="C7310" s="226" t="s">
        <v>2568</v>
      </c>
      <c r="D7310" s="269" t="s">
        <v>643</v>
      </c>
      <c r="E7310" s="372" t="s">
        <v>1557</v>
      </c>
      <c r="F7310" s="269" t="s">
        <v>475</v>
      </c>
      <c r="G7310" s="373">
        <v>16.98</v>
      </c>
      <c r="H7310" s="225" t="s">
        <v>488</v>
      </c>
      <c r="I7310" s="372" t="s">
        <v>1382</v>
      </c>
      <c r="J7310" s="374">
        <v>0</v>
      </c>
      <c r="K7310" s="269" t="s">
        <v>22</v>
      </c>
      <c r="L7310" s="269" t="s">
        <v>1392</v>
      </c>
      <c r="M7310" s="369">
        <v>2010</v>
      </c>
      <c r="N7310" s="375">
        <v>43873</v>
      </c>
      <c r="O7310" s="226" t="s">
        <v>2569</v>
      </c>
    </row>
    <row r="7311" spans="1:15" ht="27.75" hidden="1" customHeight="1" x14ac:dyDescent="0.25">
      <c r="A7311" s="129" t="s">
        <v>2275</v>
      </c>
      <c r="B7311" s="269" t="s">
        <v>639</v>
      </c>
      <c r="C7311" s="226" t="s">
        <v>2568</v>
      </c>
      <c r="D7311" s="269" t="s">
        <v>643</v>
      </c>
      <c r="E7311" s="372" t="s">
        <v>1557</v>
      </c>
      <c r="F7311" s="269" t="s">
        <v>475</v>
      </c>
      <c r="G7311" s="373">
        <v>6.85</v>
      </c>
      <c r="H7311" s="225" t="s">
        <v>488</v>
      </c>
      <c r="I7311" s="372" t="s">
        <v>1383</v>
      </c>
      <c r="J7311" s="374">
        <v>0</v>
      </c>
      <c r="K7311" s="269" t="s">
        <v>22</v>
      </c>
      <c r="L7311" s="269" t="s">
        <v>1392</v>
      </c>
      <c r="M7311" s="369">
        <v>2010</v>
      </c>
      <c r="N7311" s="375">
        <v>43873</v>
      </c>
      <c r="O7311" s="226" t="s">
        <v>2569</v>
      </c>
    </row>
    <row r="7312" spans="1:15" ht="27.75" hidden="1" customHeight="1" x14ac:dyDescent="0.25">
      <c r="A7312" s="129" t="s">
        <v>2275</v>
      </c>
      <c r="B7312" s="269" t="s">
        <v>639</v>
      </c>
      <c r="C7312" s="226" t="s">
        <v>2568</v>
      </c>
      <c r="D7312" s="269" t="s">
        <v>643</v>
      </c>
      <c r="E7312" s="372" t="s">
        <v>1557</v>
      </c>
      <c r="F7312" s="269" t="s">
        <v>475</v>
      </c>
      <c r="G7312" s="373">
        <v>3.12</v>
      </c>
      <c r="H7312" s="225" t="s">
        <v>488</v>
      </c>
      <c r="I7312" s="372" t="s">
        <v>1384</v>
      </c>
      <c r="J7312" s="374">
        <v>0</v>
      </c>
      <c r="K7312" s="269" t="s">
        <v>22</v>
      </c>
      <c r="L7312" s="269" t="s">
        <v>1392</v>
      </c>
      <c r="M7312" s="369">
        <v>2010</v>
      </c>
      <c r="N7312" s="375">
        <v>43873</v>
      </c>
      <c r="O7312" s="226" t="s">
        <v>2569</v>
      </c>
    </row>
    <row r="7313" spans="1:15" ht="27.75" hidden="1" customHeight="1" x14ac:dyDescent="0.25">
      <c r="A7313" s="129" t="s">
        <v>2275</v>
      </c>
      <c r="B7313" s="269" t="s">
        <v>639</v>
      </c>
      <c r="C7313" s="226" t="s">
        <v>2568</v>
      </c>
      <c r="D7313" s="269" t="s">
        <v>643</v>
      </c>
      <c r="E7313" s="372" t="s">
        <v>1557</v>
      </c>
      <c r="F7313" s="269" t="s">
        <v>475</v>
      </c>
      <c r="G7313" s="373">
        <v>1.5</v>
      </c>
      <c r="H7313" s="225" t="s">
        <v>488</v>
      </c>
      <c r="I7313" s="372" t="s">
        <v>1385</v>
      </c>
      <c r="J7313" s="374">
        <v>0</v>
      </c>
      <c r="K7313" s="269" t="s">
        <v>22</v>
      </c>
      <c r="L7313" s="269" t="s">
        <v>1392</v>
      </c>
      <c r="M7313" s="369">
        <v>2010</v>
      </c>
      <c r="N7313" s="375">
        <v>43873</v>
      </c>
      <c r="O7313" s="226" t="s">
        <v>2569</v>
      </c>
    </row>
    <row r="7314" spans="1:15" ht="27.75" hidden="1" customHeight="1" x14ac:dyDescent="0.25">
      <c r="A7314" s="129" t="s">
        <v>2275</v>
      </c>
      <c r="B7314" s="269" t="s">
        <v>639</v>
      </c>
      <c r="C7314" s="226" t="s">
        <v>2568</v>
      </c>
      <c r="D7314" s="269" t="s">
        <v>2590</v>
      </c>
      <c r="E7314" s="372" t="s">
        <v>1557</v>
      </c>
      <c r="F7314" s="269" t="s">
        <v>475</v>
      </c>
      <c r="G7314" s="373">
        <v>26.38</v>
      </c>
      <c r="H7314" s="225" t="s">
        <v>488</v>
      </c>
      <c r="I7314" s="269" t="s">
        <v>1379</v>
      </c>
      <c r="J7314" s="374">
        <v>0</v>
      </c>
      <c r="K7314" s="269" t="s">
        <v>22</v>
      </c>
      <c r="L7314" s="269" t="s">
        <v>1392</v>
      </c>
      <c r="M7314" s="369">
        <v>2010</v>
      </c>
      <c r="N7314" s="375">
        <v>43873</v>
      </c>
      <c r="O7314" s="226" t="s">
        <v>2569</v>
      </c>
    </row>
    <row r="7315" spans="1:15" ht="27.75" hidden="1" customHeight="1" x14ac:dyDescent="0.25">
      <c r="A7315" s="129" t="s">
        <v>2275</v>
      </c>
      <c r="B7315" s="269" t="s">
        <v>639</v>
      </c>
      <c r="C7315" s="226" t="s">
        <v>2568</v>
      </c>
      <c r="D7315" s="269" t="s">
        <v>2590</v>
      </c>
      <c r="E7315" s="372" t="s">
        <v>1557</v>
      </c>
      <c r="F7315" s="269" t="s">
        <v>475</v>
      </c>
      <c r="G7315" s="373">
        <v>9.7799999999999994</v>
      </c>
      <c r="H7315" s="225" t="s">
        <v>488</v>
      </c>
      <c r="I7315" s="269" t="s">
        <v>1382</v>
      </c>
      <c r="J7315" s="374">
        <v>0</v>
      </c>
      <c r="K7315" s="269" t="s">
        <v>22</v>
      </c>
      <c r="L7315" s="269" t="s">
        <v>1392</v>
      </c>
      <c r="M7315" s="369">
        <v>2010</v>
      </c>
      <c r="N7315" s="375">
        <v>43873</v>
      </c>
      <c r="O7315" s="226" t="s">
        <v>2569</v>
      </c>
    </row>
    <row r="7316" spans="1:15" ht="27.75" hidden="1" customHeight="1" x14ac:dyDescent="0.25">
      <c r="A7316" s="129" t="s">
        <v>2275</v>
      </c>
      <c r="B7316" s="269" t="s">
        <v>639</v>
      </c>
      <c r="C7316" s="226" t="s">
        <v>2568</v>
      </c>
      <c r="D7316" s="269" t="s">
        <v>2590</v>
      </c>
      <c r="E7316" s="372" t="s">
        <v>1557</v>
      </c>
      <c r="F7316" s="269" t="s">
        <v>475</v>
      </c>
      <c r="G7316" s="373">
        <v>3.95</v>
      </c>
      <c r="H7316" s="225" t="s">
        <v>488</v>
      </c>
      <c r="I7316" s="269" t="s">
        <v>1383</v>
      </c>
      <c r="J7316" s="374">
        <v>0</v>
      </c>
      <c r="K7316" s="269" t="s">
        <v>22</v>
      </c>
      <c r="L7316" s="269" t="s">
        <v>1392</v>
      </c>
      <c r="M7316" s="369">
        <v>2010</v>
      </c>
      <c r="N7316" s="375">
        <v>43873</v>
      </c>
      <c r="O7316" s="226" t="s">
        <v>2569</v>
      </c>
    </row>
    <row r="7317" spans="1:15" ht="27.75" hidden="1" customHeight="1" x14ac:dyDescent="0.25">
      <c r="A7317" s="129" t="s">
        <v>2275</v>
      </c>
      <c r="B7317" s="269" t="s">
        <v>639</v>
      </c>
      <c r="C7317" s="226" t="s">
        <v>2568</v>
      </c>
      <c r="D7317" s="269" t="s">
        <v>2590</v>
      </c>
      <c r="E7317" s="372" t="s">
        <v>1557</v>
      </c>
      <c r="F7317" s="269" t="s">
        <v>475</v>
      </c>
      <c r="G7317" s="373">
        <v>1.8</v>
      </c>
      <c r="H7317" s="225" t="s">
        <v>488</v>
      </c>
      <c r="I7317" s="372" t="s">
        <v>1384</v>
      </c>
      <c r="J7317" s="374">
        <v>0</v>
      </c>
      <c r="K7317" s="269" t="s">
        <v>22</v>
      </c>
      <c r="L7317" s="269" t="s">
        <v>1392</v>
      </c>
      <c r="M7317" s="369">
        <v>2010</v>
      </c>
      <c r="N7317" s="375">
        <v>43873</v>
      </c>
      <c r="O7317" s="226" t="s">
        <v>2569</v>
      </c>
    </row>
    <row r="7318" spans="1:15" ht="27.75" hidden="1" customHeight="1" x14ac:dyDescent="0.25">
      <c r="A7318" s="129" t="s">
        <v>2275</v>
      </c>
      <c r="B7318" s="269" t="s">
        <v>639</v>
      </c>
      <c r="C7318" s="226" t="s">
        <v>2568</v>
      </c>
      <c r="D7318" s="269" t="s">
        <v>2590</v>
      </c>
      <c r="E7318" s="372" t="s">
        <v>1557</v>
      </c>
      <c r="F7318" s="269" t="s">
        <v>475</v>
      </c>
      <c r="G7318" s="373">
        <v>0.86</v>
      </c>
      <c r="H7318" s="225" t="s">
        <v>488</v>
      </c>
      <c r="I7318" s="372" t="s">
        <v>1385</v>
      </c>
      <c r="J7318" s="374">
        <v>0</v>
      </c>
      <c r="K7318" s="269" t="s">
        <v>22</v>
      </c>
      <c r="L7318" s="269" t="s">
        <v>1392</v>
      </c>
      <c r="M7318" s="369">
        <v>2010</v>
      </c>
      <c r="N7318" s="375">
        <v>43873</v>
      </c>
      <c r="O7318" s="226" t="s">
        <v>2569</v>
      </c>
    </row>
    <row r="7319" spans="1:15" ht="27.75" hidden="1" customHeight="1" x14ac:dyDescent="0.25">
      <c r="A7319" s="129" t="s">
        <v>2275</v>
      </c>
      <c r="B7319" s="269" t="s">
        <v>639</v>
      </c>
      <c r="C7319" s="226" t="s">
        <v>2568</v>
      </c>
      <c r="D7319" s="269" t="s">
        <v>1634</v>
      </c>
      <c r="E7319" s="372" t="s">
        <v>1557</v>
      </c>
      <c r="F7319" s="269" t="s">
        <v>475</v>
      </c>
      <c r="G7319" s="373">
        <v>30.27</v>
      </c>
      <c r="H7319" s="225" t="s">
        <v>488</v>
      </c>
      <c r="I7319" s="269" t="s">
        <v>1379</v>
      </c>
      <c r="J7319" s="374">
        <v>0</v>
      </c>
      <c r="K7319" s="269" t="s">
        <v>22</v>
      </c>
      <c r="L7319" s="269" t="s">
        <v>1392</v>
      </c>
      <c r="M7319" s="369">
        <v>2010</v>
      </c>
      <c r="N7319" s="375">
        <v>43873</v>
      </c>
      <c r="O7319" s="226" t="s">
        <v>2569</v>
      </c>
    </row>
    <row r="7320" spans="1:15" ht="27.75" hidden="1" customHeight="1" x14ac:dyDescent="0.25">
      <c r="A7320" s="129" t="s">
        <v>2275</v>
      </c>
      <c r="B7320" s="269" t="s">
        <v>639</v>
      </c>
      <c r="C7320" s="226" t="s">
        <v>2568</v>
      </c>
      <c r="D7320" s="269" t="s">
        <v>1634</v>
      </c>
      <c r="E7320" s="372" t="s">
        <v>1557</v>
      </c>
      <c r="F7320" s="269" t="s">
        <v>475</v>
      </c>
      <c r="G7320" s="373">
        <v>11.23</v>
      </c>
      <c r="H7320" s="225" t="s">
        <v>488</v>
      </c>
      <c r="I7320" s="269" t="s">
        <v>1382</v>
      </c>
      <c r="J7320" s="374">
        <v>0</v>
      </c>
      <c r="K7320" s="269" t="s">
        <v>22</v>
      </c>
      <c r="L7320" s="269" t="s">
        <v>1392</v>
      </c>
      <c r="M7320" s="369">
        <v>2010</v>
      </c>
      <c r="N7320" s="375">
        <v>43873</v>
      </c>
      <c r="O7320" s="226" t="s">
        <v>2569</v>
      </c>
    </row>
    <row r="7321" spans="1:15" ht="27.75" hidden="1" customHeight="1" x14ac:dyDescent="0.25">
      <c r="A7321" s="129" t="s">
        <v>2275</v>
      </c>
      <c r="B7321" s="269" t="s">
        <v>639</v>
      </c>
      <c r="C7321" s="226" t="s">
        <v>2568</v>
      </c>
      <c r="D7321" s="269" t="s">
        <v>1634</v>
      </c>
      <c r="E7321" s="372" t="s">
        <v>1557</v>
      </c>
      <c r="F7321" s="269" t="s">
        <v>475</v>
      </c>
      <c r="G7321" s="373">
        <v>4.53</v>
      </c>
      <c r="H7321" s="225" t="s">
        <v>488</v>
      </c>
      <c r="I7321" s="269" t="s">
        <v>1383</v>
      </c>
      <c r="J7321" s="374">
        <v>0</v>
      </c>
      <c r="K7321" s="269" t="s">
        <v>22</v>
      </c>
      <c r="L7321" s="269" t="s">
        <v>1392</v>
      </c>
      <c r="M7321" s="369">
        <v>2010</v>
      </c>
      <c r="N7321" s="375">
        <v>43873</v>
      </c>
      <c r="O7321" s="226" t="s">
        <v>2569</v>
      </c>
    </row>
    <row r="7322" spans="1:15" ht="27.75" hidden="1" customHeight="1" x14ac:dyDescent="0.25">
      <c r="A7322" s="129" t="s">
        <v>2275</v>
      </c>
      <c r="B7322" s="269" t="s">
        <v>639</v>
      </c>
      <c r="C7322" s="226" t="s">
        <v>2568</v>
      </c>
      <c r="D7322" s="269" t="s">
        <v>1634</v>
      </c>
      <c r="E7322" s="372" t="s">
        <v>1557</v>
      </c>
      <c r="F7322" s="269" t="s">
        <v>475</v>
      </c>
      <c r="G7322" s="373">
        <v>2.06</v>
      </c>
      <c r="H7322" s="225" t="s">
        <v>488</v>
      </c>
      <c r="I7322" s="372" t="s">
        <v>1384</v>
      </c>
      <c r="J7322" s="374">
        <v>0</v>
      </c>
      <c r="K7322" s="269" t="s">
        <v>22</v>
      </c>
      <c r="L7322" s="269" t="s">
        <v>1392</v>
      </c>
      <c r="M7322" s="369">
        <v>2010</v>
      </c>
      <c r="N7322" s="375">
        <v>43873</v>
      </c>
      <c r="O7322" s="226" t="s">
        <v>2569</v>
      </c>
    </row>
    <row r="7323" spans="1:15" ht="27.75" hidden="1" customHeight="1" x14ac:dyDescent="0.25">
      <c r="A7323" s="129" t="s">
        <v>2275</v>
      </c>
      <c r="B7323" s="269" t="s">
        <v>639</v>
      </c>
      <c r="C7323" s="226" t="s">
        <v>2568</v>
      </c>
      <c r="D7323" s="269" t="s">
        <v>1634</v>
      </c>
      <c r="E7323" s="372" t="s">
        <v>1557</v>
      </c>
      <c r="F7323" s="269" t="s">
        <v>475</v>
      </c>
      <c r="G7323" s="373">
        <v>0.99</v>
      </c>
      <c r="H7323" s="225" t="s">
        <v>488</v>
      </c>
      <c r="I7323" s="372" t="s">
        <v>1385</v>
      </c>
      <c r="J7323" s="374">
        <v>0</v>
      </c>
      <c r="K7323" s="269" t="s">
        <v>22</v>
      </c>
      <c r="L7323" s="269" t="s">
        <v>1392</v>
      </c>
      <c r="M7323" s="369">
        <v>2010</v>
      </c>
      <c r="N7323" s="375">
        <v>43873</v>
      </c>
      <c r="O7323" s="226" t="s">
        <v>2569</v>
      </c>
    </row>
    <row r="7324" spans="1:15" ht="27.75" hidden="1" customHeight="1" x14ac:dyDescent="0.25">
      <c r="A7324" s="203" t="s">
        <v>227</v>
      </c>
      <c r="B7324" s="202" t="s">
        <v>704</v>
      </c>
      <c r="C7324" s="203" t="s">
        <v>1766</v>
      </c>
      <c r="D7324" s="202" t="s">
        <v>1767</v>
      </c>
      <c r="E7324" s="202" t="s">
        <v>1768</v>
      </c>
      <c r="F7324" s="202" t="s">
        <v>475</v>
      </c>
      <c r="G7324" s="253">
        <v>719</v>
      </c>
      <c r="H7324" s="361" t="s">
        <v>1433</v>
      </c>
      <c r="I7324" s="359" t="s">
        <v>1407</v>
      </c>
      <c r="J7324" s="358">
        <v>0.37909999999999999</v>
      </c>
      <c r="K7324" s="359" t="s">
        <v>1113</v>
      </c>
      <c r="L7324" s="359" t="s">
        <v>1408</v>
      </c>
      <c r="M7324" s="368">
        <v>2005</v>
      </c>
      <c r="N7324" s="205">
        <v>41071</v>
      </c>
      <c r="O7324" s="203"/>
    </row>
    <row r="7325" spans="1:15" ht="27.75" hidden="1" customHeight="1" x14ac:dyDescent="0.25">
      <c r="A7325" s="203" t="s">
        <v>227</v>
      </c>
      <c r="B7325" s="202" t="s">
        <v>704</v>
      </c>
      <c r="C7325" s="203" t="s">
        <v>1766</v>
      </c>
      <c r="D7325" s="202" t="s">
        <v>1767</v>
      </c>
      <c r="E7325" s="202" t="s">
        <v>1768</v>
      </c>
      <c r="F7325" s="202" t="s">
        <v>475</v>
      </c>
      <c r="G7325" s="253">
        <v>1.97</v>
      </c>
      <c r="H7325" s="361" t="s">
        <v>1414</v>
      </c>
      <c r="I7325" s="359" t="s">
        <v>1407</v>
      </c>
      <c r="J7325" s="358">
        <v>0.38440000000000002</v>
      </c>
      <c r="K7325" s="359" t="s">
        <v>1113</v>
      </c>
      <c r="L7325" s="359" t="s">
        <v>1392</v>
      </c>
      <c r="M7325" s="368">
        <v>2005</v>
      </c>
      <c r="N7325" s="205">
        <v>41071</v>
      </c>
      <c r="O7325" s="203"/>
    </row>
    <row r="7326" spans="1:15" ht="27.75" hidden="1" customHeight="1" x14ac:dyDescent="0.25">
      <c r="A7326" s="203" t="s">
        <v>227</v>
      </c>
      <c r="B7326" s="202" t="s">
        <v>704</v>
      </c>
      <c r="C7326" s="203" t="s">
        <v>21</v>
      </c>
      <c r="D7326" s="202" t="s">
        <v>727</v>
      </c>
      <c r="E7326" s="202" t="s">
        <v>1420</v>
      </c>
      <c r="F7326" s="202" t="s">
        <v>475</v>
      </c>
      <c r="G7326" s="253">
        <v>413</v>
      </c>
      <c r="H7326" s="361" t="s">
        <v>1414</v>
      </c>
      <c r="I7326" s="359" t="s">
        <v>1379</v>
      </c>
      <c r="J7326" s="359" t="s">
        <v>1380</v>
      </c>
      <c r="K7326" s="359" t="s">
        <v>22</v>
      </c>
      <c r="L7326" s="359" t="s">
        <v>1392</v>
      </c>
      <c r="M7326" s="368">
        <v>2002</v>
      </c>
      <c r="N7326" s="205">
        <v>39982</v>
      </c>
      <c r="O7326" s="203"/>
    </row>
    <row r="7327" spans="1:15" ht="27.75" hidden="1" customHeight="1" x14ac:dyDescent="0.25">
      <c r="A7327" s="203" t="s">
        <v>227</v>
      </c>
      <c r="B7327" s="202" t="s">
        <v>704</v>
      </c>
      <c r="C7327" s="203" t="s">
        <v>21</v>
      </c>
      <c r="D7327" s="202" t="s">
        <v>727</v>
      </c>
      <c r="E7327" s="202" t="s">
        <v>1420</v>
      </c>
      <c r="F7327" s="202" t="s">
        <v>475</v>
      </c>
      <c r="G7327" s="253">
        <v>100</v>
      </c>
      <c r="H7327" s="361" t="s">
        <v>1414</v>
      </c>
      <c r="I7327" s="359" t="s">
        <v>1382</v>
      </c>
      <c r="J7327" s="359" t="s">
        <v>1380</v>
      </c>
      <c r="K7327" s="359" t="s">
        <v>22</v>
      </c>
      <c r="L7327" s="359" t="s">
        <v>1392</v>
      </c>
      <c r="M7327" s="368">
        <v>2002</v>
      </c>
      <c r="N7327" s="205">
        <v>39982</v>
      </c>
      <c r="O7327" s="203"/>
    </row>
    <row r="7328" spans="1:15" ht="27.75" hidden="1" customHeight="1" x14ac:dyDescent="0.25">
      <c r="A7328" s="203" t="s">
        <v>227</v>
      </c>
      <c r="B7328" s="202" t="s">
        <v>704</v>
      </c>
      <c r="C7328" s="203" t="s">
        <v>21</v>
      </c>
      <c r="D7328" s="202" t="s">
        <v>727</v>
      </c>
      <c r="E7328" s="202" t="s">
        <v>1420</v>
      </c>
      <c r="F7328" s="202" t="s">
        <v>475</v>
      </c>
      <c r="G7328" s="253">
        <v>38</v>
      </c>
      <c r="H7328" s="361" t="s">
        <v>1414</v>
      </c>
      <c r="I7328" s="359" t="s">
        <v>1383</v>
      </c>
      <c r="J7328" s="359" t="s">
        <v>1380</v>
      </c>
      <c r="K7328" s="359" t="s">
        <v>22</v>
      </c>
      <c r="L7328" s="359" t="s">
        <v>1392</v>
      </c>
      <c r="M7328" s="368">
        <v>2002</v>
      </c>
      <c r="N7328" s="205">
        <v>39982</v>
      </c>
      <c r="O7328" s="203"/>
    </row>
    <row r="7329" spans="1:15" ht="27.75" hidden="1" customHeight="1" x14ac:dyDescent="0.25">
      <c r="A7329" s="203" t="s">
        <v>227</v>
      </c>
      <c r="B7329" s="202" t="s">
        <v>704</v>
      </c>
      <c r="C7329" s="203" t="s">
        <v>21</v>
      </c>
      <c r="D7329" s="202" t="s">
        <v>727</v>
      </c>
      <c r="E7329" s="202" t="s">
        <v>1420</v>
      </c>
      <c r="F7329" s="202" t="s">
        <v>475</v>
      </c>
      <c r="G7329" s="253">
        <v>17</v>
      </c>
      <c r="H7329" s="361" t="s">
        <v>1414</v>
      </c>
      <c r="I7329" s="359" t="s">
        <v>1384</v>
      </c>
      <c r="J7329" s="359" t="s">
        <v>1380</v>
      </c>
      <c r="K7329" s="359" t="s">
        <v>22</v>
      </c>
      <c r="L7329" s="359" t="s">
        <v>1392</v>
      </c>
      <c r="M7329" s="368">
        <v>2002</v>
      </c>
      <c r="N7329" s="205">
        <v>39982</v>
      </c>
      <c r="O7329" s="203"/>
    </row>
    <row r="7330" spans="1:15" ht="27.75" hidden="1" customHeight="1" x14ac:dyDescent="0.25">
      <c r="A7330" s="203" t="s">
        <v>227</v>
      </c>
      <c r="B7330" s="202" t="s">
        <v>704</v>
      </c>
      <c r="C7330" s="203" t="s">
        <v>21</v>
      </c>
      <c r="D7330" s="202" t="s">
        <v>727</v>
      </c>
      <c r="E7330" s="202" t="s">
        <v>1420</v>
      </c>
      <c r="F7330" s="202" t="s">
        <v>475</v>
      </c>
      <c r="G7330" s="253">
        <v>6</v>
      </c>
      <c r="H7330" s="361" t="s">
        <v>1414</v>
      </c>
      <c r="I7330" s="359" t="s">
        <v>1385</v>
      </c>
      <c r="J7330" s="359" t="s">
        <v>1380</v>
      </c>
      <c r="K7330" s="359" t="s">
        <v>22</v>
      </c>
      <c r="L7330" s="359" t="s">
        <v>1392</v>
      </c>
      <c r="M7330" s="368">
        <v>2002</v>
      </c>
      <c r="N7330" s="205">
        <v>39982</v>
      </c>
      <c r="O7330" s="203"/>
    </row>
    <row r="7331" spans="1:15" ht="27.75" hidden="1" customHeight="1" x14ac:dyDescent="0.25">
      <c r="A7331" s="203" t="s">
        <v>227</v>
      </c>
      <c r="B7331" s="202" t="s">
        <v>704</v>
      </c>
      <c r="C7331" s="203" t="s">
        <v>21</v>
      </c>
      <c r="D7331" s="202" t="s">
        <v>727</v>
      </c>
      <c r="E7331" s="202" t="s">
        <v>1420</v>
      </c>
      <c r="F7331" s="202" t="s">
        <v>475</v>
      </c>
      <c r="G7331" s="253">
        <v>104</v>
      </c>
      <c r="H7331" s="361" t="s">
        <v>1414</v>
      </c>
      <c r="I7331" s="359" t="s">
        <v>1379</v>
      </c>
      <c r="J7331" s="359" t="s">
        <v>1380</v>
      </c>
      <c r="K7331" s="359" t="s">
        <v>1421</v>
      </c>
      <c r="L7331" s="359" t="s">
        <v>1392</v>
      </c>
      <c r="M7331" s="368">
        <v>2002</v>
      </c>
      <c r="N7331" s="205">
        <v>39982</v>
      </c>
      <c r="O7331" s="203"/>
    </row>
    <row r="7332" spans="1:15" ht="27.75" hidden="1" customHeight="1" x14ac:dyDescent="0.25">
      <c r="A7332" s="203" t="s">
        <v>227</v>
      </c>
      <c r="B7332" s="202" t="s">
        <v>704</v>
      </c>
      <c r="C7332" s="203" t="s">
        <v>21</v>
      </c>
      <c r="D7332" s="202" t="s">
        <v>727</v>
      </c>
      <c r="E7332" s="202" t="s">
        <v>1420</v>
      </c>
      <c r="F7332" s="202" t="s">
        <v>475</v>
      </c>
      <c r="G7332" s="253">
        <v>25</v>
      </c>
      <c r="H7332" s="361" t="s">
        <v>1414</v>
      </c>
      <c r="I7332" s="359" t="s">
        <v>1382</v>
      </c>
      <c r="J7332" s="359" t="s">
        <v>1380</v>
      </c>
      <c r="K7332" s="359" t="s">
        <v>1421</v>
      </c>
      <c r="L7332" s="359" t="s">
        <v>1392</v>
      </c>
      <c r="M7332" s="368">
        <v>2002</v>
      </c>
      <c r="N7332" s="205">
        <v>39982</v>
      </c>
      <c r="O7332" s="203"/>
    </row>
    <row r="7333" spans="1:15" ht="27.75" hidden="1" customHeight="1" x14ac:dyDescent="0.25">
      <c r="A7333" s="203" t="s">
        <v>227</v>
      </c>
      <c r="B7333" s="202" t="s">
        <v>704</v>
      </c>
      <c r="C7333" s="203" t="s">
        <v>21</v>
      </c>
      <c r="D7333" s="202" t="s">
        <v>727</v>
      </c>
      <c r="E7333" s="202" t="s">
        <v>1420</v>
      </c>
      <c r="F7333" s="202" t="s">
        <v>475</v>
      </c>
      <c r="G7333" s="253">
        <v>10</v>
      </c>
      <c r="H7333" s="361" t="s">
        <v>1414</v>
      </c>
      <c r="I7333" s="359" t="s">
        <v>1383</v>
      </c>
      <c r="J7333" s="359" t="s">
        <v>1380</v>
      </c>
      <c r="K7333" s="359" t="s">
        <v>1421</v>
      </c>
      <c r="L7333" s="359" t="s">
        <v>1392</v>
      </c>
      <c r="M7333" s="368">
        <v>2002</v>
      </c>
      <c r="N7333" s="205">
        <v>39982</v>
      </c>
      <c r="O7333" s="203"/>
    </row>
    <row r="7334" spans="1:15" ht="27.75" hidden="1" customHeight="1" x14ac:dyDescent="0.25">
      <c r="A7334" s="203" t="s">
        <v>227</v>
      </c>
      <c r="B7334" s="202" t="s">
        <v>704</v>
      </c>
      <c r="C7334" s="203" t="s">
        <v>21</v>
      </c>
      <c r="D7334" s="202" t="s">
        <v>727</v>
      </c>
      <c r="E7334" s="202" t="s">
        <v>1420</v>
      </c>
      <c r="F7334" s="202" t="s">
        <v>475</v>
      </c>
      <c r="G7334" s="253">
        <v>5</v>
      </c>
      <c r="H7334" s="361" t="s">
        <v>1414</v>
      </c>
      <c r="I7334" s="359" t="s">
        <v>1384</v>
      </c>
      <c r="J7334" s="359" t="s">
        <v>1380</v>
      </c>
      <c r="K7334" s="359" t="s">
        <v>1421</v>
      </c>
      <c r="L7334" s="359" t="s">
        <v>1392</v>
      </c>
      <c r="M7334" s="368">
        <v>2002</v>
      </c>
      <c r="N7334" s="205">
        <v>39982</v>
      </c>
      <c r="O7334" s="203"/>
    </row>
    <row r="7335" spans="1:15" ht="27.75" hidden="1" customHeight="1" x14ac:dyDescent="0.25">
      <c r="A7335" s="203" t="s">
        <v>227</v>
      </c>
      <c r="B7335" s="202" t="s">
        <v>704</v>
      </c>
      <c r="C7335" s="203" t="s">
        <v>21</v>
      </c>
      <c r="D7335" s="202" t="s">
        <v>727</v>
      </c>
      <c r="E7335" s="202" t="s">
        <v>1420</v>
      </c>
      <c r="F7335" s="202" t="s">
        <v>475</v>
      </c>
      <c r="G7335" s="253">
        <v>2</v>
      </c>
      <c r="H7335" s="361" t="s">
        <v>1414</v>
      </c>
      <c r="I7335" s="359" t="s">
        <v>1385</v>
      </c>
      <c r="J7335" s="359" t="s">
        <v>1380</v>
      </c>
      <c r="K7335" s="359" t="s">
        <v>1421</v>
      </c>
      <c r="L7335" s="359" t="s">
        <v>1392</v>
      </c>
      <c r="M7335" s="368">
        <v>2002</v>
      </c>
      <c r="N7335" s="205">
        <v>39982</v>
      </c>
      <c r="O7335" s="203"/>
    </row>
    <row r="7336" spans="1:15" ht="27.75" hidden="1" customHeight="1" x14ac:dyDescent="0.25">
      <c r="A7336" s="203" t="s">
        <v>227</v>
      </c>
      <c r="B7336" s="202" t="s">
        <v>704</v>
      </c>
      <c r="C7336" s="203" t="s">
        <v>1518</v>
      </c>
      <c r="D7336" s="202" t="s">
        <v>1519</v>
      </c>
      <c r="E7336" s="202" t="s">
        <v>1520</v>
      </c>
      <c r="F7336" s="202" t="s">
        <v>475</v>
      </c>
      <c r="G7336" s="253">
        <v>0.19</v>
      </c>
      <c r="H7336" s="361" t="s">
        <v>1406</v>
      </c>
      <c r="I7336" s="359" t="s">
        <v>1407</v>
      </c>
      <c r="J7336" s="358">
        <v>0.34</v>
      </c>
      <c r="K7336" s="359" t="s">
        <v>1113</v>
      </c>
      <c r="L7336" s="359" t="s">
        <v>1408</v>
      </c>
      <c r="M7336" s="368">
        <v>1992</v>
      </c>
      <c r="N7336" s="207" t="s">
        <v>1521</v>
      </c>
      <c r="O7336" s="203"/>
    </row>
    <row r="7337" spans="1:15" ht="27.75" hidden="1" customHeight="1" x14ac:dyDescent="0.25">
      <c r="A7337" s="203" t="s">
        <v>227</v>
      </c>
      <c r="B7337" s="202" t="s">
        <v>704</v>
      </c>
      <c r="C7337" s="203" t="s">
        <v>1445</v>
      </c>
      <c r="D7337" s="202" t="s">
        <v>1446</v>
      </c>
      <c r="E7337" s="202" t="s">
        <v>1447</v>
      </c>
      <c r="F7337" s="202" t="s">
        <v>475</v>
      </c>
      <c r="G7337" s="253">
        <v>583</v>
      </c>
      <c r="H7337" s="361" t="s">
        <v>1448</v>
      </c>
      <c r="I7337" s="359" t="s">
        <v>1407</v>
      </c>
      <c r="J7337" s="358">
        <v>0.61799999999999999</v>
      </c>
      <c r="K7337" s="359" t="s">
        <v>1113</v>
      </c>
      <c r="L7337" s="359" t="s">
        <v>1408</v>
      </c>
      <c r="M7337" s="368">
        <v>2001</v>
      </c>
      <c r="N7337" s="205">
        <v>41603</v>
      </c>
      <c r="O7337" s="203" t="s">
        <v>1449</v>
      </c>
    </row>
    <row r="7338" spans="1:15" ht="27.75" hidden="1" customHeight="1" x14ac:dyDescent="0.25">
      <c r="A7338" s="203" t="s">
        <v>227</v>
      </c>
      <c r="B7338" s="202" t="s">
        <v>704</v>
      </c>
      <c r="C7338" s="203" t="s">
        <v>1445</v>
      </c>
      <c r="D7338" s="202" t="s">
        <v>1446</v>
      </c>
      <c r="E7338" s="202" t="s">
        <v>1447</v>
      </c>
      <c r="F7338" s="202" t="s">
        <v>475</v>
      </c>
      <c r="G7338" s="253">
        <v>4.78</v>
      </c>
      <c r="H7338" s="361" t="s">
        <v>1450</v>
      </c>
      <c r="I7338" s="359" t="s">
        <v>1407</v>
      </c>
      <c r="J7338" s="358">
        <v>0.61760000000000004</v>
      </c>
      <c r="K7338" s="359" t="s">
        <v>1113</v>
      </c>
      <c r="L7338" s="359" t="s">
        <v>1392</v>
      </c>
      <c r="M7338" s="368">
        <v>2001</v>
      </c>
      <c r="N7338" s="205">
        <v>41603</v>
      </c>
      <c r="O7338" s="203" t="s">
        <v>1449</v>
      </c>
    </row>
    <row r="7339" spans="1:15" ht="27.75" hidden="1" customHeight="1" x14ac:dyDescent="0.25">
      <c r="A7339" s="203" t="s">
        <v>227</v>
      </c>
      <c r="B7339" s="202" t="s">
        <v>704</v>
      </c>
      <c r="C7339" s="203" t="s">
        <v>2063</v>
      </c>
      <c r="D7339" s="202" t="s">
        <v>2035</v>
      </c>
      <c r="E7339" s="202" t="s">
        <v>2032</v>
      </c>
      <c r="F7339" s="202" t="s">
        <v>475</v>
      </c>
      <c r="G7339" s="253">
        <v>1763</v>
      </c>
      <c r="H7339" s="361" t="s">
        <v>1414</v>
      </c>
      <c r="I7339" s="359" t="s">
        <v>1379</v>
      </c>
      <c r="J7339" s="358">
        <v>0.91</v>
      </c>
      <c r="K7339" s="361" t="s">
        <v>22</v>
      </c>
      <c r="L7339" s="359" t="s">
        <v>1392</v>
      </c>
      <c r="M7339" s="368">
        <v>2013</v>
      </c>
      <c r="N7339" s="205">
        <v>43007</v>
      </c>
      <c r="O7339" s="203"/>
    </row>
    <row r="7340" spans="1:15" ht="27.75" hidden="1" customHeight="1" x14ac:dyDescent="0.25">
      <c r="A7340" s="203" t="s">
        <v>227</v>
      </c>
      <c r="B7340" s="202" t="s">
        <v>704</v>
      </c>
      <c r="C7340" s="203" t="s">
        <v>2063</v>
      </c>
      <c r="D7340" s="202" t="s">
        <v>2035</v>
      </c>
      <c r="E7340" s="202" t="s">
        <v>2032</v>
      </c>
      <c r="F7340" s="202" t="s">
        <v>475</v>
      </c>
      <c r="G7340" s="253">
        <v>679</v>
      </c>
      <c r="H7340" s="361" t="s">
        <v>1414</v>
      </c>
      <c r="I7340" s="359" t="s">
        <v>1382</v>
      </c>
      <c r="J7340" s="358">
        <v>0.88</v>
      </c>
      <c r="K7340" s="361" t="s">
        <v>22</v>
      </c>
      <c r="L7340" s="359" t="s">
        <v>1392</v>
      </c>
      <c r="M7340" s="368">
        <v>2013</v>
      </c>
      <c r="N7340" s="205">
        <v>43007</v>
      </c>
      <c r="O7340" s="203"/>
    </row>
    <row r="7341" spans="1:15" ht="27.75" hidden="1" customHeight="1" x14ac:dyDescent="0.25">
      <c r="A7341" s="203" t="s">
        <v>227</v>
      </c>
      <c r="B7341" s="202" t="s">
        <v>704</v>
      </c>
      <c r="C7341" s="203" t="s">
        <v>2063</v>
      </c>
      <c r="D7341" s="202" t="s">
        <v>2035</v>
      </c>
      <c r="E7341" s="202" t="s">
        <v>2032</v>
      </c>
      <c r="F7341" s="202" t="s">
        <v>475</v>
      </c>
      <c r="G7341" s="253">
        <v>371</v>
      </c>
      <c r="H7341" s="361" t="s">
        <v>1414</v>
      </c>
      <c r="I7341" s="359" t="s">
        <v>1383</v>
      </c>
      <c r="J7341" s="358">
        <v>0.86</v>
      </c>
      <c r="K7341" s="361" t="s">
        <v>22</v>
      </c>
      <c r="L7341" s="359" t="s">
        <v>1392</v>
      </c>
      <c r="M7341" s="368">
        <v>2013</v>
      </c>
      <c r="N7341" s="205">
        <v>43007</v>
      </c>
      <c r="O7341" s="203"/>
    </row>
    <row r="7342" spans="1:15" ht="27.75" hidden="1" customHeight="1" x14ac:dyDescent="0.25">
      <c r="A7342" s="203" t="s">
        <v>227</v>
      </c>
      <c r="B7342" s="202" t="s">
        <v>704</v>
      </c>
      <c r="C7342" s="203" t="s">
        <v>2063</v>
      </c>
      <c r="D7342" s="202" t="s">
        <v>2035</v>
      </c>
      <c r="E7342" s="202" t="s">
        <v>2032</v>
      </c>
      <c r="F7342" s="202" t="s">
        <v>475</v>
      </c>
      <c r="G7342" s="253">
        <v>133</v>
      </c>
      <c r="H7342" s="361" t="s">
        <v>1414</v>
      </c>
      <c r="I7342" s="359" t="s">
        <v>1384</v>
      </c>
      <c r="J7342" s="358">
        <v>0.66</v>
      </c>
      <c r="K7342" s="361" t="s">
        <v>22</v>
      </c>
      <c r="L7342" s="359" t="s">
        <v>1392</v>
      </c>
      <c r="M7342" s="368">
        <v>2013</v>
      </c>
      <c r="N7342" s="205">
        <v>43007</v>
      </c>
      <c r="O7342" s="203"/>
    </row>
    <row r="7343" spans="1:15" ht="27.75" hidden="1" customHeight="1" x14ac:dyDescent="0.25">
      <c r="A7343" s="203" t="s">
        <v>227</v>
      </c>
      <c r="B7343" s="202" t="s">
        <v>704</v>
      </c>
      <c r="C7343" s="203" t="s">
        <v>2063</v>
      </c>
      <c r="D7343" s="202" t="s">
        <v>2035</v>
      </c>
      <c r="E7343" s="202" t="s">
        <v>2032</v>
      </c>
      <c r="F7343" s="202" t="s">
        <v>475</v>
      </c>
      <c r="G7343" s="253">
        <v>12</v>
      </c>
      <c r="H7343" s="361" t="s">
        <v>1414</v>
      </c>
      <c r="I7343" s="359" t="s">
        <v>1385</v>
      </c>
      <c r="J7343" s="358">
        <v>0.73</v>
      </c>
      <c r="K7343" s="361" t="s">
        <v>22</v>
      </c>
      <c r="L7343" s="359" t="s">
        <v>1392</v>
      </c>
      <c r="M7343" s="368">
        <v>2013</v>
      </c>
      <c r="N7343" s="205">
        <v>43007</v>
      </c>
      <c r="O7343" s="203"/>
    </row>
    <row r="7344" spans="1:15" ht="27.75" hidden="1" customHeight="1" x14ac:dyDescent="0.25">
      <c r="A7344" s="203" t="s">
        <v>227</v>
      </c>
      <c r="B7344" s="202" t="s">
        <v>704</v>
      </c>
      <c r="C7344" s="203" t="s">
        <v>2063</v>
      </c>
      <c r="D7344" s="202" t="s">
        <v>2035</v>
      </c>
      <c r="E7344" s="202" t="s">
        <v>2032</v>
      </c>
      <c r="F7344" s="202" t="s">
        <v>475</v>
      </c>
      <c r="G7344" s="253">
        <v>1763</v>
      </c>
      <c r="H7344" s="361" t="s">
        <v>1414</v>
      </c>
      <c r="I7344" s="359" t="s">
        <v>1379</v>
      </c>
      <c r="J7344" s="358">
        <v>0.91</v>
      </c>
      <c r="K7344" s="361" t="s">
        <v>22</v>
      </c>
      <c r="L7344" s="359" t="s">
        <v>1392</v>
      </c>
      <c r="M7344" s="368">
        <v>2013</v>
      </c>
      <c r="N7344" s="205">
        <v>43007</v>
      </c>
      <c r="O7344" s="203"/>
    </row>
    <row r="7345" spans="1:15" ht="27.75" hidden="1" customHeight="1" x14ac:dyDescent="0.25">
      <c r="A7345" s="203" t="s">
        <v>227</v>
      </c>
      <c r="B7345" s="202" t="s">
        <v>704</v>
      </c>
      <c r="C7345" s="203" t="s">
        <v>2063</v>
      </c>
      <c r="D7345" s="202" t="s">
        <v>2035</v>
      </c>
      <c r="E7345" s="202" t="s">
        <v>2032</v>
      </c>
      <c r="F7345" s="202" t="s">
        <v>475</v>
      </c>
      <c r="G7345" s="253">
        <v>679</v>
      </c>
      <c r="H7345" s="361" t="s">
        <v>1414</v>
      </c>
      <c r="I7345" s="359" t="s">
        <v>1382</v>
      </c>
      <c r="J7345" s="358">
        <v>0.88</v>
      </c>
      <c r="K7345" s="361" t="s">
        <v>22</v>
      </c>
      <c r="L7345" s="359" t="s">
        <v>1392</v>
      </c>
      <c r="M7345" s="368">
        <v>2013</v>
      </c>
      <c r="N7345" s="205">
        <v>43007</v>
      </c>
      <c r="O7345" s="203"/>
    </row>
    <row r="7346" spans="1:15" ht="27.75" hidden="1" customHeight="1" x14ac:dyDescent="0.25">
      <c r="A7346" s="203" t="s">
        <v>227</v>
      </c>
      <c r="B7346" s="202" t="s">
        <v>704</v>
      </c>
      <c r="C7346" s="203" t="s">
        <v>2063</v>
      </c>
      <c r="D7346" s="202" t="s">
        <v>2035</v>
      </c>
      <c r="E7346" s="202" t="s">
        <v>2032</v>
      </c>
      <c r="F7346" s="202" t="s">
        <v>475</v>
      </c>
      <c r="G7346" s="253">
        <v>371</v>
      </c>
      <c r="H7346" s="361" t="s">
        <v>1414</v>
      </c>
      <c r="I7346" s="359" t="s">
        <v>1383</v>
      </c>
      <c r="J7346" s="358">
        <v>0.86</v>
      </c>
      <c r="K7346" s="361" t="s">
        <v>22</v>
      </c>
      <c r="L7346" s="359" t="s">
        <v>1392</v>
      </c>
      <c r="M7346" s="368">
        <v>2013</v>
      </c>
      <c r="N7346" s="205">
        <v>43007</v>
      </c>
      <c r="O7346" s="203"/>
    </row>
    <row r="7347" spans="1:15" ht="27.75" hidden="1" customHeight="1" x14ac:dyDescent="0.25">
      <c r="A7347" s="203" t="s">
        <v>227</v>
      </c>
      <c r="B7347" s="202" t="s">
        <v>704</v>
      </c>
      <c r="C7347" s="203" t="s">
        <v>2063</v>
      </c>
      <c r="D7347" s="202" t="s">
        <v>2035</v>
      </c>
      <c r="E7347" s="202" t="s">
        <v>2032</v>
      </c>
      <c r="F7347" s="202" t="s">
        <v>475</v>
      </c>
      <c r="G7347" s="253">
        <v>133</v>
      </c>
      <c r="H7347" s="361" t="s">
        <v>1414</v>
      </c>
      <c r="I7347" s="359" t="s">
        <v>1384</v>
      </c>
      <c r="J7347" s="358">
        <v>0.66</v>
      </c>
      <c r="K7347" s="361" t="s">
        <v>22</v>
      </c>
      <c r="L7347" s="359" t="s">
        <v>1392</v>
      </c>
      <c r="M7347" s="368">
        <v>2013</v>
      </c>
      <c r="N7347" s="205">
        <v>43007</v>
      </c>
      <c r="O7347" s="203"/>
    </row>
    <row r="7348" spans="1:15" ht="27.75" hidden="1" customHeight="1" x14ac:dyDescent="0.25">
      <c r="A7348" s="203" t="s">
        <v>227</v>
      </c>
      <c r="B7348" s="202" t="s">
        <v>704</v>
      </c>
      <c r="C7348" s="203" t="s">
        <v>2063</v>
      </c>
      <c r="D7348" s="202" t="s">
        <v>2035</v>
      </c>
      <c r="E7348" s="202" t="s">
        <v>2032</v>
      </c>
      <c r="F7348" s="202" t="s">
        <v>475</v>
      </c>
      <c r="G7348" s="253">
        <v>12</v>
      </c>
      <c r="H7348" s="361" t="s">
        <v>1414</v>
      </c>
      <c r="I7348" s="359" t="s">
        <v>1385</v>
      </c>
      <c r="J7348" s="358">
        <v>0.73</v>
      </c>
      <c r="K7348" s="361" t="s">
        <v>22</v>
      </c>
      <c r="L7348" s="359" t="s">
        <v>1392</v>
      </c>
      <c r="M7348" s="368">
        <v>2013</v>
      </c>
      <c r="N7348" s="205">
        <v>43007</v>
      </c>
      <c r="O7348" s="203"/>
    </row>
    <row r="7349" spans="1:15" ht="27.75" hidden="1" customHeight="1" x14ac:dyDescent="0.25">
      <c r="A7349" s="203" t="s">
        <v>227</v>
      </c>
      <c r="B7349" s="202" t="s">
        <v>704</v>
      </c>
      <c r="C7349" s="203" t="s">
        <v>2063</v>
      </c>
      <c r="D7349" s="202" t="s">
        <v>2066</v>
      </c>
      <c r="E7349" s="202" t="s">
        <v>2067</v>
      </c>
      <c r="F7349" s="202" t="s">
        <v>475</v>
      </c>
      <c r="G7349" s="253">
        <v>37.299999999999997</v>
      </c>
      <c r="H7349" s="361" t="s">
        <v>1390</v>
      </c>
      <c r="I7349" s="359" t="s">
        <v>1379</v>
      </c>
      <c r="J7349" s="358">
        <v>0</v>
      </c>
      <c r="K7349" s="361" t="s">
        <v>1391</v>
      </c>
      <c r="L7349" s="359" t="s">
        <v>1392</v>
      </c>
      <c r="M7349" s="368">
        <v>2013</v>
      </c>
      <c r="N7349" s="205">
        <v>43007</v>
      </c>
      <c r="O7349" s="203"/>
    </row>
    <row r="7350" spans="1:15" ht="27.75" hidden="1" customHeight="1" x14ac:dyDescent="0.25">
      <c r="A7350" s="203" t="s">
        <v>227</v>
      </c>
      <c r="B7350" s="202" t="s">
        <v>704</v>
      </c>
      <c r="C7350" s="203" t="s">
        <v>2063</v>
      </c>
      <c r="D7350" s="202" t="s">
        <v>2066</v>
      </c>
      <c r="E7350" s="202" t="s">
        <v>2067</v>
      </c>
      <c r="F7350" s="202" t="s">
        <v>475</v>
      </c>
      <c r="G7350" s="253">
        <v>20.100000000000001</v>
      </c>
      <c r="H7350" s="361" t="s">
        <v>1390</v>
      </c>
      <c r="I7350" s="359" t="s">
        <v>1382</v>
      </c>
      <c r="J7350" s="358">
        <v>0.22</v>
      </c>
      <c r="K7350" s="361" t="s">
        <v>1391</v>
      </c>
      <c r="L7350" s="359" t="s">
        <v>1392</v>
      </c>
      <c r="M7350" s="368">
        <v>2013</v>
      </c>
      <c r="N7350" s="205">
        <v>43007</v>
      </c>
      <c r="O7350" s="203"/>
    </row>
    <row r="7351" spans="1:15" ht="27.75" hidden="1" customHeight="1" x14ac:dyDescent="0.25">
      <c r="A7351" s="203" t="s">
        <v>227</v>
      </c>
      <c r="B7351" s="202" t="s">
        <v>704</v>
      </c>
      <c r="C7351" s="203" t="s">
        <v>2063</v>
      </c>
      <c r="D7351" s="202" t="s">
        <v>2066</v>
      </c>
      <c r="E7351" s="202" t="s">
        <v>2067</v>
      </c>
      <c r="F7351" s="202" t="s">
        <v>475</v>
      </c>
      <c r="G7351" s="253">
        <v>13.4</v>
      </c>
      <c r="H7351" s="361" t="s">
        <v>1390</v>
      </c>
      <c r="I7351" s="359" t="s">
        <v>1383</v>
      </c>
      <c r="J7351" s="358">
        <v>0</v>
      </c>
      <c r="K7351" s="361" t="s">
        <v>1391</v>
      </c>
      <c r="L7351" s="359" t="s">
        <v>1392</v>
      </c>
      <c r="M7351" s="368">
        <v>2013</v>
      </c>
      <c r="N7351" s="205">
        <v>43007</v>
      </c>
      <c r="O7351" s="203"/>
    </row>
    <row r="7352" spans="1:15" ht="27.75" hidden="1" customHeight="1" x14ac:dyDescent="0.25">
      <c r="A7352" s="203" t="s">
        <v>227</v>
      </c>
      <c r="B7352" s="202" t="s">
        <v>704</v>
      </c>
      <c r="C7352" s="203" t="s">
        <v>2063</v>
      </c>
      <c r="D7352" s="202" t="s">
        <v>2066</v>
      </c>
      <c r="E7352" s="202" t="s">
        <v>2067</v>
      </c>
      <c r="F7352" s="202" t="s">
        <v>475</v>
      </c>
      <c r="G7352" s="253">
        <v>4.5999999999999996</v>
      </c>
      <c r="H7352" s="361" t="s">
        <v>1390</v>
      </c>
      <c r="I7352" s="359" t="s">
        <v>1384</v>
      </c>
      <c r="J7352" s="358">
        <v>0.26</v>
      </c>
      <c r="K7352" s="361" t="s">
        <v>1391</v>
      </c>
      <c r="L7352" s="359" t="s">
        <v>1392</v>
      </c>
      <c r="M7352" s="368">
        <v>2013</v>
      </c>
      <c r="N7352" s="205">
        <v>43007</v>
      </c>
      <c r="O7352" s="203"/>
    </row>
    <row r="7353" spans="1:15" ht="27.75" hidden="1" customHeight="1" x14ac:dyDescent="0.25">
      <c r="A7353" s="203" t="s">
        <v>227</v>
      </c>
      <c r="B7353" s="202" t="s">
        <v>704</v>
      </c>
      <c r="C7353" s="203" t="s">
        <v>2063</v>
      </c>
      <c r="D7353" s="202" t="s">
        <v>2066</v>
      </c>
      <c r="E7353" s="202" t="s">
        <v>2067</v>
      </c>
      <c r="F7353" s="202" t="s">
        <v>475</v>
      </c>
      <c r="G7353" s="253">
        <v>0.9</v>
      </c>
      <c r="H7353" s="361" t="s">
        <v>1390</v>
      </c>
      <c r="I7353" s="359" t="s">
        <v>1385</v>
      </c>
      <c r="J7353" s="358">
        <v>0.62</v>
      </c>
      <c r="K7353" s="361" t="s">
        <v>1391</v>
      </c>
      <c r="L7353" s="359" t="s">
        <v>1392</v>
      </c>
      <c r="M7353" s="368">
        <v>2013</v>
      </c>
      <c r="N7353" s="205">
        <v>43007</v>
      </c>
      <c r="O7353" s="203"/>
    </row>
    <row r="7354" spans="1:15" ht="27.75" hidden="1" customHeight="1" x14ac:dyDescent="0.25">
      <c r="A7354" s="203" t="s">
        <v>227</v>
      </c>
      <c r="B7354" s="202" t="s">
        <v>704</v>
      </c>
      <c r="C7354" s="203" t="s">
        <v>1403</v>
      </c>
      <c r="D7354" s="202" t="s">
        <v>1404</v>
      </c>
      <c r="E7354" s="202" t="s">
        <v>1405</v>
      </c>
      <c r="F7354" s="202" t="s">
        <v>475</v>
      </c>
      <c r="G7354" s="253">
        <v>154</v>
      </c>
      <c r="H7354" s="361" t="s">
        <v>1406</v>
      </c>
      <c r="I7354" s="359" t="s">
        <v>1407</v>
      </c>
      <c r="J7354" s="359" t="s">
        <v>1380</v>
      </c>
      <c r="K7354" s="359" t="s">
        <v>22</v>
      </c>
      <c r="L7354" s="359" t="s">
        <v>1408</v>
      </c>
      <c r="M7354" s="368" t="s">
        <v>1407</v>
      </c>
      <c r="N7354" s="205">
        <v>42486</v>
      </c>
      <c r="O7354" s="203"/>
    </row>
    <row r="7355" spans="1:15" ht="27.75" hidden="1" customHeight="1" x14ac:dyDescent="0.25">
      <c r="A7355" s="203" t="s">
        <v>227</v>
      </c>
      <c r="B7355" s="202" t="s">
        <v>704</v>
      </c>
      <c r="C7355" s="203" t="s">
        <v>1461</v>
      </c>
      <c r="D7355" s="202" t="s">
        <v>1861</v>
      </c>
      <c r="E7355" s="202" t="s">
        <v>1862</v>
      </c>
      <c r="F7355" s="202" t="s">
        <v>475</v>
      </c>
      <c r="G7355" s="254">
        <v>3106733</v>
      </c>
      <c r="H7355" s="361" t="s">
        <v>1433</v>
      </c>
      <c r="I7355" s="359" t="s">
        <v>1407</v>
      </c>
      <c r="J7355" s="359" t="s">
        <v>1380</v>
      </c>
      <c r="K7355" s="359" t="s">
        <v>8</v>
      </c>
      <c r="L7355" s="359" t="s">
        <v>1408</v>
      </c>
      <c r="M7355" s="368" t="s">
        <v>1407</v>
      </c>
      <c r="N7355" s="205">
        <v>42530</v>
      </c>
      <c r="O7355" s="203"/>
    </row>
    <row r="7356" spans="1:15" ht="27.75" hidden="1" customHeight="1" x14ac:dyDescent="0.25">
      <c r="A7356" s="203" t="s">
        <v>227</v>
      </c>
      <c r="B7356" s="202" t="s">
        <v>704</v>
      </c>
      <c r="C7356" s="203" t="s">
        <v>1461</v>
      </c>
      <c r="D7356" s="202" t="s">
        <v>1861</v>
      </c>
      <c r="E7356" s="202" t="s">
        <v>1862</v>
      </c>
      <c r="F7356" s="202" t="s">
        <v>475</v>
      </c>
      <c r="G7356" s="254">
        <v>8512</v>
      </c>
      <c r="H7356" s="361" t="s">
        <v>1414</v>
      </c>
      <c r="I7356" s="359" t="s">
        <v>1407</v>
      </c>
      <c r="J7356" s="359" t="s">
        <v>1380</v>
      </c>
      <c r="K7356" s="359" t="s">
        <v>8</v>
      </c>
      <c r="L7356" s="359" t="s">
        <v>1392</v>
      </c>
      <c r="M7356" s="368" t="s">
        <v>1407</v>
      </c>
      <c r="N7356" s="205">
        <v>42530</v>
      </c>
      <c r="O7356" s="203"/>
    </row>
    <row r="7357" spans="1:15" ht="27.75" hidden="1" customHeight="1" x14ac:dyDescent="0.25">
      <c r="A7357" s="203" t="s">
        <v>227</v>
      </c>
      <c r="B7357" s="202" t="s">
        <v>704</v>
      </c>
      <c r="C7357" s="203" t="s">
        <v>1461</v>
      </c>
      <c r="D7357" s="202" t="s">
        <v>1462</v>
      </c>
      <c r="E7357" s="202" t="s">
        <v>1463</v>
      </c>
      <c r="F7357" s="202" t="s">
        <v>475</v>
      </c>
      <c r="G7357" s="254">
        <v>21534261</v>
      </c>
      <c r="H7357" s="361" t="s">
        <v>1433</v>
      </c>
      <c r="I7357" s="359" t="s">
        <v>1407</v>
      </c>
      <c r="J7357" s="359" t="s">
        <v>1380</v>
      </c>
      <c r="K7357" s="359" t="s">
        <v>8</v>
      </c>
      <c r="L7357" s="359" t="s">
        <v>1408</v>
      </c>
      <c r="M7357" s="368" t="s">
        <v>1407</v>
      </c>
      <c r="N7357" s="205">
        <v>42530</v>
      </c>
      <c r="O7357" s="203"/>
    </row>
    <row r="7358" spans="1:15" ht="27.75" hidden="1" customHeight="1" x14ac:dyDescent="0.25">
      <c r="A7358" s="203" t="s">
        <v>227</v>
      </c>
      <c r="B7358" s="202" t="s">
        <v>704</v>
      </c>
      <c r="C7358" s="203" t="s">
        <v>1461</v>
      </c>
      <c r="D7358" s="202" t="s">
        <v>1462</v>
      </c>
      <c r="E7358" s="202" t="s">
        <v>1463</v>
      </c>
      <c r="F7358" s="202" t="s">
        <v>475</v>
      </c>
      <c r="G7358" s="254">
        <v>58998</v>
      </c>
      <c r="H7358" s="361" t="s">
        <v>1414</v>
      </c>
      <c r="I7358" s="359" t="s">
        <v>1407</v>
      </c>
      <c r="J7358" s="359" t="s">
        <v>1380</v>
      </c>
      <c r="K7358" s="359" t="s">
        <v>8</v>
      </c>
      <c r="L7358" s="359" t="s">
        <v>1392</v>
      </c>
      <c r="M7358" s="368" t="s">
        <v>1407</v>
      </c>
      <c r="N7358" s="205">
        <v>42530</v>
      </c>
      <c r="O7358" s="203"/>
    </row>
    <row r="7359" spans="1:15" ht="27.75" hidden="1" customHeight="1" x14ac:dyDescent="0.25">
      <c r="A7359" s="203" t="s">
        <v>227</v>
      </c>
      <c r="B7359" s="202" t="s">
        <v>704</v>
      </c>
      <c r="C7359" s="203" t="s">
        <v>1461</v>
      </c>
      <c r="D7359" s="202" t="s">
        <v>2031</v>
      </c>
      <c r="E7359" s="202" t="s">
        <v>2032</v>
      </c>
      <c r="F7359" s="202" t="s">
        <v>475</v>
      </c>
      <c r="G7359" s="254">
        <v>1766033</v>
      </c>
      <c r="H7359" s="361" t="s">
        <v>1433</v>
      </c>
      <c r="I7359" s="359" t="s">
        <v>1407</v>
      </c>
      <c r="J7359" s="359" t="s">
        <v>1380</v>
      </c>
      <c r="K7359" s="359" t="s">
        <v>8</v>
      </c>
      <c r="L7359" s="359" t="s">
        <v>1408</v>
      </c>
      <c r="M7359" s="368" t="s">
        <v>1407</v>
      </c>
      <c r="N7359" s="205">
        <v>42530</v>
      </c>
      <c r="O7359" s="203"/>
    </row>
    <row r="7360" spans="1:15" ht="27.75" hidden="1" customHeight="1" x14ac:dyDescent="0.25">
      <c r="A7360" s="203" t="s">
        <v>227</v>
      </c>
      <c r="B7360" s="202" t="s">
        <v>704</v>
      </c>
      <c r="C7360" s="203" t="s">
        <v>1461</v>
      </c>
      <c r="D7360" s="202" t="s">
        <v>2031</v>
      </c>
      <c r="E7360" s="202" t="s">
        <v>2032</v>
      </c>
      <c r="F7360" s="202" t="s">
        <v>475</v>
      </c>
      <c r="G7360" s="254">
        <v>4838</v>
      </c>
      <c r="H7360" s="361" t="s">
        <v>1414</v>
      </c>
      <c r="I7360" s="359" t="s">
        <v>1407</v>
      </c>
      <c r="J7360" s="359" t="s">
        <v>1380</v>
      </c>
      <c r="K7360" s="359" t="s">
        <v>8</v>
      </c>
      <c r="L7360" s="359" t="s">
        <v>1392</v>
      </c>
      <c r="M7360" s="368" t="s">
        <v>1407</v>
      </c>
      <c r="N7360" s="205">
        <v>42530</v>
      </c>
      <c r="O7360" s="203"/>
    </row>
    <row r="7361" spans="1:15" ht="27.75" hidden="1" customHeight="1" x14ac:dyDescent="0.25">
      <c r="A7361" s="203" t="s">
        <v>227</v>
      </c>
      <c r="B7361" s="202" t="s">
        <v>704</v>
      </c>
      <c r="C7361" s="203" t="s">
        <v>1461</v>
      </c>
      <c r="D7361" s="202" t="s">
        <v>2033</v>
      </c>
      <c r="E7361" s="202" t="s">
        <v>2034</v>
      </c>
      <c r="F7361" s="202" t="s">
        <v>475</v>
      </c>
      <c r="G7361" s="254">
        <v>677746</v>
      </c>
      <c r="H7361" s="361" t="s">
        <v>1433</v>
      </c>
      <c r="I7361" s="359" t="s">
        <v>1407</v>
      </c>
      <c r="J7361" s="359" t="s">
        <v>1380</v>
      </c>
      <c r="K7361" s="359" t="s">
        <v>8</v>
      </c>
      <c r="L7361" s="359" t="s">
        <v>1408</v>
      </c>
      <c r="M7361" s="368" t="s">
        <v>1407</v>
      </c>
      <c r="N7361" s="205">
        <v>42530</v>
      </c>
      <c r="O7361" s="203"/>
    </row>
    <row r="7362" spans="1:15" ht="27.75" hidden="1" customHeight="1" x14ac:dyDescent="0.25">
      <c r="A7362" s="203" t="s">
        <v>227</v>
      </c>
      <c r="B7362" s="202" t="s">
        <v>704</v>
      </c>
      <c r="C7362" s="203" t="s">
        <v>1461</v>
      </c>
      <c r="D7362" s="202" t="s">
        <v>2033</v>
      </c>
      <c r="E7362" s="202" t="s">
        <v>2034</v>
      </c>
      <c r="F7362" s="202" t="s">
        <v>475</v>
      </c>
      <c r="G7362" s="254">
        <v>1857</v>
      </c>
      <c r="H7362" s="361" t="s">
        <v>1414</v>
      </c>
      <c r="I7362" s="359" t="s">
        <v>1407</v>
      </c>
      <c r="J7362" s="359" t="s">
        <v>1380</v>
      </c>
      <c r="K7362" s="359" t="s">
        <v>8</v>
      </c>
      <c r="L7362" s="359" t="s">
        <v>1392</v>
      </c>
      <c r="M7362" s="368" t="s">
        <v>1407</v>
      </c>
      <c r="N7362" s="205">
        <v>42530</v>
      </c>
      <c r="O7362" s="203"/>
    </row>
    <row r="7363" spans="1:15" ht="27.75" hidden="1" customHeight="1" x14ac:dyDescent="0.25">
      <c r="A7363" s="203" t="s">
        <v>227</v>
      </c>
      <c r="B7363" s="202" t="s">
        <v>704</v>
      </c>
      <c r="C7363" s="203" t="s">
        <v>1461</v>
      </c>
      <c r="D7363" s="202" t="s">
        <v>2068</v>
      </c>
      <c r="E7363" s="202" t="s">
        <v>2069</v>
      </c>
      <c r="F7363" s="202" t="s">
        <v>475</v>
      </c>
      <c r="G7363" s="254">
        <v>878321</v>
      </c>
      <c r="H7363" s="361" t="s">
        <v>1433</v>
      </c>
      <c r="I7363" s="359" t="s">
        <v>1407</v>
      </c>
      <c r="J7363" s="359" t="s">
        <v>1380</v>
      </c>
      <c r="K7363" s="359" t="s">
        <v>8</v>
      </c>
      <c r="L7363" s="359" t="s">
        <v>1408</v>
      </c>
      <c r="M7363" s="368" t="s">
        <v>1407</v>
      </c>
      <c r="N7363" s="205">
        <v>42530</v>
      </c>
      <c r="O7363" s="203"/>
    </row>
    <row r="7364" spans="1:15" ht="27.75" hidden="1" customHeight="1" x14ac:dyDescent="0.25">
      <c r="A7364" s="203" t="s">
        <v>227</v>
      </c>
      <c r="B7364" s="202" t="s">
        <v>704</v>
      </c>
      <c r="C7364" s="203" t="s">
        <v>1461</v>
      </c>
      <c r="D7364" s="202" t="s">
        <v>2068</v>
      </c>
      <c r="E7364" s="202" t="s">
        <v>2069</v>
      </c>
      <c r="F7364" s="202" t="s">
        <v>475</v>
      </c>
      <c r="G7364" s="254">
        <v>2406</v>
      </c>
      <c r="H7364" s="361" t="s">
        <v>1414</v>
      </c>
      <c r="I7364" s="359" t="s">
        <v>1407</v>
      </c>
      <c r="J7364" s="359" t="s">
        <v>1380</v>
      </c>
      <c r="K7364" s="359" t="s">
        <v>8</v>
      </c>
      <c r="L7364" s="359" t="s">
        <v>1392</v>
      </c>
      <c r="M7364" s="368" t="s">
        <v>1407</v>
      </c>
      <c r="N7364" s="205">
        <v>42530</v>
      </c>
      <c r="O7364" s="203"/>
    </row>
    <row r="7365" spans="1:15" ht="27.75" hidden="1" customHeight="1" x14ac:dyDescent="0.25">
      <c r="A7365" s="203" t="s">
        <v>227</v>
      </c>
      <c r="B7365" s="202" t="s">
        <v>704</v>
      </c>
      <c r="C7365" s="203" t="s">
        <v>1461</v>
      </c>
      <c r="D7365" s="202" t="s">
        <v>2035</v>
      </c>
      <c r="E7365" s="202" t="s">
        <v>2032</v>
      </c>
      <c r="F7365" s="202" t="s">
        <v>475</v>
      </c>
      <c r="G7365" s="254">
        <v>1909551</v>
      </c>
      <c r="H7365" s="361" t="s">
        <v>1433</v>
      </c>
      <c r="I7365" s="359" t="s">
        <v>1407</v>
      </c>
      <c r="J7365" s="359" t="s">
        <v>1380</v>
      </c>
      <c r="K7365" s="359" t="s">
        <v>8</v>
      </c>
      <c r="L7365" s="359" t="s">
        <v>1408</v>
      </c>
      <c r="M7365" s="368" t="s">
        <v>1407</v>
      </c>
      <c r="N7365" s="205">
        <v>42530</v>
      </c>
      <c r="O7365" s="203"/>
    </row>
    <row r="7366" spans="1:15" ht="27.75" hidden="1" customHeight="1" x14ac:dyDescent="0.25">
      <c r="A7366" s="203" t="s">
        <v>227</v>
      </c>
      <c r="B7366" s="202" t="s">
        <v>704</v>
      </c>
      <c r="C7366" s="203" t="s">
        <v>1461</v>
      </c>
      <c r="D7366" s="202" t="s">
        <v>2035</v>
      </c>
      <c r="E7366" s="202" t="s">
        <v>2032</v>
      </c>
      <c r="F7366" s="202" t="s">
        <v>475</v>
      </c>
      <c r="G7366" s="254">
        <v>12646</v>
      </c>
      <c r="H7366" s="361" t="s">
        <v>1414</v>
      </c>
      <c r="I7366" s="359" t="s">
        <v>1407</v>
      </c>
      <c r="J7366" s="359" t="s">
        <v>1380</v>
      </c>
      <c r="K7366" s="359" t="s">
        <v>8</v>
      </c>
      <c r="L7366" s="359" t="s">
        <v>1392</v>
      </c>
      <c r="M7366" s="368" t="s">
        <v>1407</v>
      </c>
      <c r="N7366" s="205">
        <v>42530</v>
      </c>
      <c r="O7366" s="203"/>
    </row>
    <row r="7367" spans="1:15" ht="27.75" hidden="1" customHeight="1" x14ac:dyDescent="0.25">
      <c r="A7367" s="203" t="s">
        <v>227</v>
      </c>
      <c r="B7367" s="202" t="s">
        <v>704</v>
      </c>
      <c r="C7367" s="203" t="s">
        <v>1397</v>
      </c>
      <c r="D7367" s="202" t="s">
        <v>1464</v>
      </c>
      <c r="E7367" s="202" t="s">
        <v>1465</v>
      </c>
      <c r="F7367" s="202" t="s">
        <v>475</v>
      </c>
      <c r="G7367" s="253">
        <v>396</v>
      </c>
      <c r="H7367" s="361" t="s">
        <v>1400</v>
      </c>
      <c r="I7367" s="359" t="s">
        <v>1379</v>
      </c>
      <c r="J7367" s="358">
        <v>0</v>
      </c>
      <c r="K7367" s="359" t="s">
        <v>1391</v>
      </c>
      <c r="L7367" s="359" t="s">
        <v>1392</v>
      </c>
      <c r="M7367" s="368">
        <v>2010</v>
      </c>
      <c r="N7367" s="207" t="s">
        <v>1401</v>
      </c>
      <c r="O7367" s="203"/>
    </row>
    <row r="7368" spans="1:15" ht="27.75" hidden="1" customHeight="1" x14ac:dyDescent="0.25">
      <c r="A7368" s="203" t="s">
        <v>227</v>
      </c>
      <c r="B7368" s="202" t="s">
        <v>704</v>
      </c>
      <c r="C7368" s="203" t="s">
        <v>1397</v>
      </c>
      <c r="D7368" s="202" t="s">
        <v>1464</v>
      </c>
      <c r="E7368" s="202" t="s">
        <v>1465</v>
      </c>
      <c r="F7368" s="202" t="s">
        <v>475</v>
      </c>
      <c r="G7368" s="253">
        <v>96.8</v>
      </c>
      <c r="H7368" s="361" t="s">
        <v>1400</v>
      </c>
      <c r="I7368" s="359" t="s">
        <v>1382</v>
      </c>
      <c r="J7368" s="210">
        <v>4.8000000000000001E-2</v>
      </c>
      <c r="K7368" s="359" t="s">
        <v>1391</v>
      </c>
      <c r="L7368" s="359" t="s">
        <v>1392</v>
      </c>
      <c r="M7368" s="368">
        <v>2010</v>
      </c>
      <c r="N7368" s="207" t="s">
        <v>1401</v>
      </c>
      <c r="O7368" s="203"/>
    </row>
    <row r="7369" spans="1:15" ht="27.75" hidden="1" customHeight="1" x14ac:dyDescent="0.25">
      <c r="A7369" s="203" t="s">
        <v>227</v>
      </c>
      <c r="B7369" s="202" t="s">
        <v>704</v>
      </c>
      <c r="C7369" s="203" t="s">
        <v>1397</v>
      </c>
      <c r="D7369" s="202" t="s">
        <v>1464</v>
      </c>
      <c r="E7369" s="202" t="s">
        <v>1465</v>
      </c>
      <c r="F7369" s="202" t="s">
        <v>475</v>
      </c>
      <c r="G7369" s="253">
        <v>23.6</v>
      </c>
      <c r="H7369" s="361" t="s">
        <v>1400</v>
      </c>
      <c r="I7369" s="359" t="s">
        <v>1383</v>
      </c>
      <c r="J7369" s="358">
        <v>0.44</v>
      </c>
      <c r="K7369" s="359" t="s">
        <v>1391</v>
      </c>
      <c r="L7369" s="359" t="s">
        <v>1392</v>
      </c>
      <c r="M7369" s="368">
        <v>2010</v>
      </c>
      <c r="N7369" s="207" t="s">
        <v>1401</v>
      </c>
      <c r="O7369" s="203"/>
    </row>
    <row r="7370" spans="1:15" ht="27.75" hidden="1" customHeight="1" x14ac:dyDescent="0.25">
      <c r="A7370" s="203" t="s">
        <v>227</v>
      </c>
      <c r="B7370" s="202" t="s">
        <v>704</v>
      </c>
      <c r="C7370" s="203" t="s">
        <v>1397</v>
      </c>
      <c r="D7370" s="202" t="s">
        <v>1464</v>
      </c>
      <c r="E7370" s="202" t="s">
        <v>1465</v>
      </c>
      <c r="F7370" s="202" t="s">
        <v>475</v>
      </c>
      <c r="G7370" s="253">
        <v>4.93</v>
      </c>
      <c r="H7370" s="361" t="s">
        <v>1400</v>
      </c>
      <c r="I7370" s="359" t="s">
        <v>1384</v>
      </c>
      <c r="J7370" s="359" t="s">
        <v>1402</v>
      </c>
      <c r="K7370" s="359" t="s">
        <v>1391</v>
      </c>
      <c r="L7370" s="359" t="s">
        <v>1392</v>
      </c>
      <c r="M7370" s="368">
        <v>2010</v>
      </c>
      <c r="N7370" s="207" t="s">
        <v>1401</v>
      </c>
      <c r="O7370" s="203"/>
    </row>
    <row r="7371" spans="1:15" ht="27.75" hidden="1" customHeight="1" x14ac:dyDescent="0.25">
      <c r="A7371" s="203" t="s">
        <v>227</v>
      </c>
      <c r="B7371" s="202" t="s">
        <v>704</v>
      </c>
      <c r="C7371" s="203" t="s">
        <v>1397</v>
      </c>
      <c r="D7371" s="202" t="s">
        <v>1464</v>
      </c>
      <c r="E7371" s="202" t="s">
        <v>1465</v>
      </c>
      <c r="F7371" s="202" t="s">
        <v>475</v>
      </c>
      <c r="G7371" s="253">
        <v>1.75</v>
      </c>
      <c r="H7371" s="361" t="s">
        <v>1400</v>
      </c>
      <c r="I7371" s="359" t="s">
        <v>1385</v>
      </c>
      <c r="J7371" s="359" t="s">
        <v>1402</v>
      </c>
      <c r="K7371" s="359" t="s">
        <v>1391</v>
      </c>
      <c r="L7371" s="359" t="s">
        <v>1392</v>
      </c>
      <c r="M7371" s="368">
        <v>2010</v>
      </c>
      <c r="N7371" s="207" t="s">
        <v>1401</v>
      </c>
      <c r="O7371" s="203"/>
    </row>
    <row r="7372" spans="1:15" ht="27.75" hidden="1" customHeight="1" x14ac:dyDescent="0.25">
      <c r="A7372" s="203" t="s">
        <v>227</v>
      </c>
      <c r="B7372" s="202" t="s">
        <v>704</v>
      </c>
      <c r="C7372" s="203" t="s">
        <v>2012</v>
      </c>
      <c r="D7372" s="202" t="s">
        <v>2013</v>
      </c>
      <c r="E7372" s="202" t="s">
        <v>2014</v>
      </c>
      <c r="F7372" s="202" t="s">
        <v>505</v>
      </c>
      <c r="G7372" s="253">
        <v>0.1</v>
      </c>
      <c r="H7372" s="361" t="s">
        <v>1433</v>
      </c>
      <c r="I7372" s="359" t="s">
        <v>1407</v>
      </c>
      <c r="J7372" s="358">
        <v>0</v>
      </c>
      <c r="K7372" s="359" t="s">
        <v>1113</v>
      </c>
      <c r="L7372" s="359" t="s">
        <v>1408</v>
      </c>
      <c r="M7372" s="368">
        <v>2006</v>
      </c>
      <c r="N7372" s="205">
        <v>42558</v>
      </c>
      <c r="O7372" s="203"/>
    </row>
    <row r="7373" spans="1:15" ht="27.75" hidden="1" customHeight="1" x14ac:dyDescent="0.25">
      <c r="A7373" s="203" t="s">
        <v>227</v>
      </c>
      <c r="B7373" s="202" t="s">
        <v>704</v>
      </c>
      <c r="C7373" s="203" t="s">
        <v>2012</v>
      </c>
      <c r="D7373" s="202" t="s">
        <v>2013</v>
      </c>
      <c r="E7373" s="202" t="s">
        <v>2014</v>
      </c>
      <c r="F7373" s="202" t="s">
        <v>505</v>
      </c>
      <c r="G7373" s="253">
        <v>8.0000000000000004E-4</v>
      </c>
      <c r="H7373" s="361" t="s">
        <v>1414</v>
      </c>
      <c r="I7373" s="359" t="s">
        <v>1407</v>
      </c>
      <c r="J7373" s="358">
        <v>0</v>
      </c>
      <c r="K7373" s="359" t="s">
        <v>1113</v>
      </c>
      <c r="L7373" s="359" t="s">
        <v>1392</v>
      </c>
      <c r="M7373" s="368">
        <v>2006</v>
      </c>
      <c r="N7373" s="205">
        <v>42558</v>
      </c>
      <c r="O7373" s="203"/>
    </row>
    <row r="7374" spans="1:15" ht="27.75" hidden="1" customHeight="1" x14ac:dyDescent="0.25">
      <c r="A7374" s="203" t="s">
        <v>230</v>
      </c>
      <c r="B7374" s="202" t="s">
        <v>668</v>
      </c>
      <c r="C7374" s="203" t="s">
        <v>1508</v>
      </c>
      <c r="D7374" s="213" t="s">
        <v>806</v>
      </c>
      <c r="E7374" s="202" t="s">
        <v>1509</v>
      </c>
      <c r="F7374" s="215" t="s">
        <v>475</v>
      </c>
      <c r="G7374" s="253">
        <v>0.94</v>
      </c>
      <c r="H7374" s="361" t="s">
        <v>1414</v>
      </c>
      <c r="I7374" s="212" t="s">
        <v>1407</v>
      </c>
      <c r="J7374" s="216" t="s">
        <v>1380</v>
      </c>
      <c r="K7374" s="359" t="s">
        <v>1113</v>
      </c>
      <c r="L7374" s="212" t="s">
        <v>1392</v>
      </c>
      <c r="M7374" s="369">
        <v>2009</v>
      </c>
      <c r="N7374" s="218">
        <v>41074</v>
      </c>
      <c r="O7374" s="203"/>
    </row>
    <row r="7375" spans="1:15" ht="27.75" hidden="1" customHeight="1" x14ac:dyDescent="0.25">
      <c r="A7375" s="203" t="s">
        <v>230</v>
      </c>
      <c r="B7375" s="202" t="s">
        <v>668</v>
      </c>
      <c r="C7375" s="203" t="s">
        <v>1508</v>
      </c>
      <c r="D7375" s="213" t="s">
        <v>740</v>
      </c>
      <c r="E7375" s="214" t="s">
        <v>741</v>
      </c>
      <c r="F7375" s="215" t="s">
        <v>475</v>
      </c>
      <c r="G7375" s="255">
        <v>0.13</v>
      </c>
      <c r="H7375" s="216" t="s">
        <v>488</v>
      </c>
      <c r="I7375" s="212" t="s">
        <v>1379</v>
      </c>
      <c r="J7375" s="216" t="s">
        <v>1380</v>
      </c>
      <c r="K7375" s="216" t="s">
        <v>22</v>
      </c>
      <c r="L7375" s="212" t="s">
        <v>1392</v>
      </c>
      <c r="M7375" s="369">
        <v>2009</v>
      </c>
      <c r="N7375" s="218">
        <v>41074</v>
      </c>
      <c r="O7375" s="203"/>
    </row>
    <row r="7376" spans="1:15" ht="27.75" hidden="1" customHeight="1" x14ac:dyDescent="0.25">
      <c r="A7376" s="203" t="s">
        <v>230</v>
      </c>
      <c r="B7376" s="202" t="s">
        <v>668</v>
      </c>
      <c r="C7376" s="203" t="s">
        <v>1508</v>
      </c>
      <c r="D7376" s="213" t="s">
        <v>740</v>
      </c>
      <c r="E7376" s="214" t="s">
        <v>741</v>
      </c>
      <c r="F7376" s="215" t="s">
        <v>475</v>
      </c>
      <c r="G7376" s="255">
        <v>0.05</v>
      </c>
      <c r="H7376" s="216" t="s">
        <v>488</v>
      </c>
      <c r="I7376" s="212" t="s">
        <v>1382</v>
      </c>
      <c r="J7376" s="216" t="s">
        <v>1380</v>
      </c>
      <c r="K7376" s="216" t="s">
        <v>22</v>
      </c>
      <c r="L7376" s="212" t="s">
        <v>1392</v>
      </c>
      <c r="M7376" s="369">
        <v>2009</v>
      </c>
      <c r="N7376" s="218">
        <v>41074</v>
      </c>
      <c r="O7376" s="203"/>
    </row>
    <row r="7377" spans="1:15" ht="27.75" hidden="1" customHeight="1" x14ac:dyDescent="0.25">
      <c r="A7377" s="203" t="s">
        <v>230</v>
      </c>
      <c r="B7377" s="202" t="s">
        <v>668</v>
      </c>
      <c r="C7377" s="203" t="s">
        <v>1508</v>
      </c>
      <c r="D7377" s="213" t="s">
        <v>740</v>
      </c>
      <c r="E7377" s="214" t="s">
        <v>741</v>
      </c>
      <c r="F7377" s="215" t="s">
        <v>475</v>
      </c>
      <c r="G7377" s="255">
        <v>0.03</v>
      </c>
      <c r="H7377" s="216" t="s">
        <v>488</v>
      </c>
      <c r="I7377" s="212" t="s">
        <v>1383</v>
      </c>
      <c r="J7377" s="216" t="s">
        <v>1380</v>
      </c>
      <c r="K7377" s="216" t="s">
        <v>22</v>
      </c>
      <c r="L7377" s="212" t="s">
        <v>1392</v>
      </c>
      <c r="M7377" s="369">
        <v>2009</v>
      </c>
      <c r="N7377" s="218">
        <v>41074</v>
      </c>
      <c r="O7377" s="203"/>
    </row>
    <row r="7378" spans="1:15" ht="27.75" hidden="1" customHeight="1" x14ac:dyDescent="0.25">
      <c r="A7378" s="203" t="s">
        <v>230</v>
      </c>
      <c r="B7378" s="202" t="s">
        <v>668</v>
      </c>
      <c r="C7378" s="203" t="s">
        <v>1508</v>
      </c>
      <c r="D7378" s="213" t="s">
        <v>740</v>
      </c>
      <c r="E7378" s="214" t="s">
        <v>741</v>
      </c>
      <c r="F7378" s="215" t="s">
        <v>475</v>
      </c>
      <c r="G7378" s="255">
        <v>0.02</v>
      </c>
      <c r="H7378" s="216" t="s">
        <v>488</v>
      </c>
      <c r="I7378" s="212" t="s">
        <v>1384</v>
      </c>
      <c r="J7378" s="216" t="s">
        <v>1380</v>
      </c>
      <c r="K7378" s="216" t="s">
        <v>22</v>
      </c>
      <c r="L7378" s="212" t="s">
        <v>1392</v>
      </c>
      <c r="M7378" s="369">
        <v>2009</v>
      </c>
      <c r="N7378" s="218">
        <v>41074</v>
      </c>
      <c r="O7378" s="203"/>
    </row>
    <row r="7379" spans="1:15" ht="27.75" hidden="1" customHeight="1" x14ac:dyDescent="0.25">
      <c r="A7379" s="203" t="s">
        <v>230</v>
      </c>
      <c r="B7379" s="202" t="s">
        <v>668</v>
      </c>
      <c r="C7379" s="203" t="s">
        <v>1508</v>
      </c>
      <c r="D7379" s="213" t="s">
        <v>740</v>
      </c>
      <c r="E7379" s="214" t="s">
        <v>741</v>
      </c>
      <c r="F7379" s="215" t="s">
        <v>475</v>
      </c>
      <c r="G7379" s="255">
        <v>0.01</v>
      </c>
      <c r="H7379" s="216" t="s">
        <v>488</v>
      </c>
      <c r="I7379" s="212" t="s">
        <v>1385</v>
      </c>
      <c r="J7379" s="216" t="s">
        <v>1380</v>
      </c>
      <c r="K7379" s="216" t="s">
        <v>22</v>
      </c>
      <c r="L7379" s="212" t="s">
        <v>1392</v>
      </c>
      <c r="M7379" s="369">
        <v>2009</v>
      </c>
      <c r="N7379" s="218">
        <v>41074</v>
      </c>
      <c r="O7379" s="203"/>
    </row>
    <row r="7380" spans="1:15" ht="27.75" hidden="1" customHeight="1" x14ac:dyDescent="0.25">
      <c r="A7380" s="203" t="s">
        <v>230</v>
      </c>
      <c r="B7380" s="202" t="s">
        <v>668</v>
      </c>
      <c r="C7380" s="203" t="s">
        <v>1508</v>
      </c>
      <c r="D7380" s="213" t="s">
        <v>740</v>
      </c>
      <c r="E7380" s="202" t="s">
        <v>1510</v>
      </c>
      <c r="F7380" s="215" t="s">
        <v>475</v>
      </c>
      <c r="G7380" s="255">
        <v>539.42999999999995</v>
      </c>
      <c r="H7380" s="379" t="s">
        <v>1400</v>
      </c>
      <c r="I7380" s="212" t="s">
        <v>1379</v>
      </c>
      <c r="J7380" s="216" t="s">
        <v>1380</v>
      </c>
      <c r="K7380" s="216" t="s">
        <v>742</v>
      </c>
      <c r="L7380" s="212" t="s">
        <v>1392</v>
      </c>
      <c r="M7380" s="369">
        <v>2009</v>
      </c>
      <c r="N7380" s="218">
        <v>41074</v>
      </c>
      <c r="O7380" s="203"/>
    </row>
    <row r="7381" spans="1:15" ht="27.75" hidden="1" customHeight="1" x14ac:dyDescent="0.25">
      <c r="A7381" s="203" t="s">
        <v>230</v>
      </c>
      <c r="B7381" s="202" t="s">
        <v>668</v>
      </c>
      <c r="C7381" s="203" t="s">
        <v>1508</v>
      </c>
      <c r="D7381" s="213" t="s">
        <v>740</v>
      </c>
      <c r="E7381" s="202" t="s">
        <v>1510</v>
      </c>
      <c r="F7381" s="215" t="s">
        <v>475</v>
      </c>
      <c r="G7381" s="255">
        <v>203.99</v>
      </c>
      <c r="H7381" s="379" t="s">
        <v>1400</v>
      </c>
      <c r="I7381" s="212" t="s">
        <v>1382</v>
      </c>
      <c r="J7381" s="216" t="s">
        <v>1380</v>
      </c>
      <c r="K7381" s="216" t="s">
        <v>742</v>
      </c>
      <c r="L7381" s="212" t="s">
        <v>1392</v>
      </c>
      <c r="M7381" s="369">
        <v>2009</v>
      </c>
      <c r="N7381" s="218">
        <v>41074</v>
      </c>
      <c r="O7381" s="203"/>
    </row>
    <row r="7382" spans="1:15" ht="27.75" hidden="1" customHeight="1" x14ac:dyDescent="0.25">
      <c r="A7382" s="203" t="s">
        <v>230</v>
      </c>
      <c r="B7382" s="202" t="s">
        <v>668</v>
      </c>
      <c r="C7382" s="203" t="s">
        <v>1508</v>
      </c>
      <c r="D7382" s="213" t="s">
        <v>740</v>
      </c>
      <c r="E7382" s="202" t="s">
        <v>1510</v>
      </c>
      <c r="F7382" s="215" t="s">
        <v>475</v>
      </c>
      <c r="G7382" s="255">
        <v>101.84</v>
      </c>
      <c r="H7382" s="379" t="s">
        <v>1400</v>
      </c>
      <c r="I7382" s="212" t="s">
        <v>1383</v>
      </c>
      <c r="J7382" s="216" t="s">
        <v>1380</v>
      </c>
      <c r="K7382" s="216" t="s">
        <v>742</v>
      </c>
      <c r="L7382" s="212" t="s">
        <v>1392</v>
      </c>
      <c r="M7382" s="369">
        <v>2009</v>
      </c>
      <c r="N7382" s="218">
        <v>41074</v>
      </c>
      <c r="O7382" s="203"/>
    </row>
    <row r="7383" spans="1:15" ht="27.75" hidden="1" customHeight="1" x14ac:dyDescent="0.25">
      <c r="A7383" s="203" t="s">
        <v>230</v>
      </c>
      <c r="B7383" s="202" t="s">
        <v>668</v>
      </c>
      <c r="C7383" s="203" t="s">
        <v>1508</v>
      </c>
      <c r="D7383" s="213" t="s">
        <v>740</v>
      </c>
      <c r="E7383" s="202" t="s">
        <v>1510</v>
      </c>
      <c r="F7383" s="215" t="s">
        <v>475</v>
      </c>
      <c r="G7383" s="255">
        <v>61.01</v>
      </c>
      <c r="H7383" s="379" t="s">
        <v>1400</v>
      </c>
      <c r="I7383" s="212" t="s">
        <v>1384</v>
      </c>
      <c r="J7383" s="216" t="s">
        <v>1380</v>
      </c>
      <c r="K7383" s="216" t="s">
        <v>742</v>
      </c>
      <c r="L7383" s="212" t="s">
        <v>1392</v>
      </c>
      <c r="M7383" s="369">
        <v>2009</v>
      </c>
      <c r="N7383" s="218">
        <v>41074</v>
      </c>
      <c r="O7383" s="203"/>
    </row>
    <row r="7384" spans="1:15" ht="27.75" hidden="1" customHeight="1" x14ac:dyDescent="0.25">
      <c r="A7384" s="203" t="s">
        <v>230</v>
      </c>
      <c r="B7384" s="202" t="s">
        <v>668</v>
      </c>
      <c r="C7384" s="203" t="s">
        <v>1508</v>
      </c>
      <c r="D7384" s="213" t="s">
        <v>740</v>
      </c>
      <c r="E7384" s="202" t="s">
        <v>1510</v>
      </c>
      <c r="F7384" s="215" t="s">
        <v>475</v>
      </c>
      <c r="G7384" s="255">
        <v>29.95</v>
      </c>
      <c r="H7384" s="379" t="s">
        <v>1400</v>
      </c>
      <c r="I7384" s="212" t="s">
        <v>1385</v>
      </c>
      <c r="J7384" s="216" t="s">
        <v>1380</v>
      </c>
      <c r="K7384" s="216" t="s">
        <v>742</v>
      </c>
      <c r="L7384" s="212" t="s">
        <v>1392</v>
      </c>
      <c r="M7384" s="369">
        <v>2009</v>
      </c>
      <c r="N7384" s="218">
        <v>41074</v>
      </c>
      <c r="O7384" s="203"/>
    </row>
    <row r="7385" spans="1:15" ht="27.75" hidden="1" customHeight="1" x14ac:dyDescent="0.25">
      <c r="A7385" s="203" t="s">
        <v>230</v>
      </c>
      <c r="B7385" s="202" t="s">
        <v>668</v>
      </c>
      <c r="C7385" s="203" t="s">
        <v>1511</v>
      </c>
      <c r="D7385" s="202" t="s">
        <v>678</v>
      </c>
      <c r="E7385" s="202" t="s">
        <v>1512</v>
      </c>
      <c r="F7385" s="202" t="s">
        <v>475</v>
      </c>
      <c r="G7385" s="253">
        <v>0.5</v>
      </c>
      <c r="H7385" s="361" t="s">
        <v>527</v>
      </c>
      <c r="I7385" s="359" t="s">
        <v>1407</v>
      </c>
      <c r="J7385" s="358">
        <v>0.55000000000000004</v>
      </c>
      <c r="K7385" s="359" t="s">
        <v>1113</v>
      </c>
      <c r="L7385" s="359" t="s">
        <v>1392</v>
      </c>
      <c r="M7385" s="368">
        <v>2007</v>
      </c>
      <c r="N7385" s="205">
        <v>40941</v>
      </c>
      <c r="O7385" s="203"/>
    </row>
    <row r="7386" spans="1:15" ht="27.75" hidden="1" customHeight="1" x14ac:dyDescent="0.25">
      <c r="A7386" s="203" t="s">
        <v>230</v>
      </c>
      <c r="B7386" s="202" t="s">
        <v>668</v>
      </c>
      <c r="C7386" s="203" t="s">
        <v>1403</v>
      </c>
      <c r="D7386" s="202" t="s">
        <v>1404</v>
      </c>
      <c r="E7386" s="202" t="s">
        <v>1405</v>
      </c>
      <c r="F7386" s="202" t="s">
        <v>475</v>
      </c>
      <c r="G7386" s="253">
        <v>154</v>
      </c>
      <c r="H7386" s="361" t="s">
        <v>1406</v>
      </c>
      <c r="I7386" s="359" t="s">
        <v>1407</v>
      </c>
      <c r="J7386" s="208">
        <v>0</v>
      </c>
      <c r="K7386" s="359" t="s">
        <v>22</v>
      </c>
      <c r="L7386" s="359" t="s">
        <v>1408</v>
      </c>
      <c r="M7386" s="368" t="s">
        <v>1407</v>
      </c>
      <c r="N7386" s="205">
        <v>42486</v>
      </c>
      <c r="O7386" s="203"/>
    </row>
    <row r="7387" spans="1:15" ht="27.75" hidden="1" customHeight="1" x14ac:dyDescent="0.25">
      <c r="A7387" s="203" t="s">
        <v>2281</v>
      </c>
      <c r="B7387" s="202" t="s">
        <v>2466</v>
      </c>
      <c r="C7387" s="203" t="s">
        <v>1808</v>
      </c>
      <c r="D7387" s="202" t="s">
        <v>1809</v>
      </c>
      <c r="E7387" s="202" t="s">
        <v>1810</v>
      </c>
      <c r="F7387" s="202" t="s">
        <v>505</v>
      </c>
      <c r="G7387" s="253">
        <v>10.4</v>
      </c>
      <c r="H7387" s="361" t="s">
        <v>1448</v>
      </c>
      <c r="I7387" s="359" t="s">
        <v>1407</v>
      </c>
      <c r="J7387" s="358">
        <v>0.2</v>
      </c>
      <c r="K7387" s="359" t="s">
        <v>1113</v>
      </c>
      <c r="L7387" s="359" t="s">
        <v>1408</v>
      </c>
      <c r="M7387" s="368">
        <v>2006</v>
      </c>
      <c r="N7387" s="205">
        <v>41694</v>
      </c>
      <c r="O7387" s="203" t="s">
        <v>1811</v>
      </c>
    </row>
    <row r="7388" spans="1:15" ht="27.75" hidden="1" customHeight="1" x14ac:dyDescent="0.25">
      <c r="A7388" s="203" t="s">
        <v>2281</v>
      </c>
      <c r="B7388" s="202" t="s">
        <v>2466</v>
      </c>
      <c r="C7388" s="203" t="s">
        <v>1808</v>
      </c>
      <c r="D7388" s="202" t="s">
        <v>1809</v>
      </c>
      <c r="E7388" s="202" t="s">
        <v>1810</v>
      </c>
      <c r="F7388" s="202" t="s">
        <v>505</v>
      </c>
      <c r="G7388" s="253">
        <v>8.5000000000000006E-2</v>
      </c>
      <c r="H7388" s="361" t="s">
        <v>1450</v>
      </c>
      <c r="I7388" s="359" t="s">
        <v>1407</v>
      </c>
      <c r="J7388" s="358">
        <v>0.2</v>
      </c>
      <c r="K7388" s="359" t="s">
        <v>1113</v>
      </c>
      <c r="L7388" s="359" t="s">
        <v>1392</v>
      </c>
      <c r="M7388" s="368">
        <v>2006</v>
      </c>
      <c r="N7388" s="205">
        <v>41694</v>
      </c>
      <c r="O7388" s="203" t="s">
        <v>1811</v>
      </c>
    </row>
    <row r="7389" spans="1:15" ht="27.75" hidden="1" customHeight="1" x14ac:dyDescent="0.25">
      <c r="A7389" s="203" t="s">
        <v>2281</v>
      </c>
      <c r="B7389" s="202" t="s">
        <v>2466</v>
      </c>
      <c r="C7389" s="203" t="s">
        <v>1808</v>
      </c>
      <c r="D7389" s="202" t="s">
        <v>1658</v>
      </c>
      <c r="E7389" s="202" t="s">
        <v>1659</v>
      </c>
      <c r="F7389" s="202" t="s">
        <v>475</v>
      </c>
      <c r="G7389" s="253">
        <v>588.20000000000005</v>
      </c>
      <c r="H7389" s="361" t="s">
        <v>1400</v>
      </c>
      <c r="I7389" s="359" t="s">
        <v>1379</v>
      </c>
      <c r="J7389" s="359" t="s">
        <v>1380</v>
      </c>
      <c r="K7389" s="359" t="s">
        <v>1391</v>
      </c>
      <c r="L7389" s="359" t="s">
        <v>1392</v>
      </c>
      <c r="M7389" s="368">
        <v>2006</v>
      </c>
      <c r="N7389" s="205">
        <v>41694</v>
      </c>
      <c r="O7389" s="203"/>
    </row>
    <row r="7390" spans="1:15" ht="27.75" hidden="1" customHeight="1" x14ac:dyDescent="0.25">
      <c r="A7390" s="203" t="s">
        <v>2281</v>
      </c>
      <c r="B7390" s="202" t="s">
        <v>2466</v>
      </c>
      <c r="C7390" s="203" t="s">
        <v>1808</v>
      </c>
      <c r="D7390" s="202" t="s">
        <v>1658</v>
      </c>
      <c r="E7390" s="202" t="s">
        <v>1659</v>
      </c>
      <c r="F7390" s="202" t="s">
        <v>475</v>
      </c>
      <c r="G7390" s="253">
        <v>285.10000000000002</v>
      </c>
      <c r="H7390" s="361" t="s">
        <v>1400</v>
      </c>
      <c r="I7390" s="359" t="s">
        <v>1382</v>
      </c>
      <c r="J7390" s="359" t="s">
        <v>1380</v>
      </c>
      <c r="K7390" s="359" t="s">
        <v>1391</v>
      </c>
      <c r="L7390" s="359" t="s">
        <v>1392</v>
      </c>
      <c r="M7390" s="368">
        <v>2006</v>
      </c>
      <c r="N7390" s="205">
        <v>41694</v>
      </c>
      <c r="O7390" s="203"/>
    </row>
    <row r="7391" spans="1:15" ht="27.75" hidden="1" customHeight="1" x14ac:dyDescent="0.25">
      <c r="A7391" s="203" t="s">
        <v>2281</v>
      </c>
      <c r="B7391" s="202" t="s">
        <v>2466</v>
      </c>
      <c r="C7391" s="203" t="s">
        <v>1808</v>
      </c>
      <c r="D7391" s="202" t="s">
        <v>1658</v>
      </c>
      <c r="E7391" s="202" t="s">
        <v>1659</v>
      </c>
      <c r="F7391" s="202" t="s">
        <v>475</v>
      </c>
      <c r="G7391" s="253">
        <v>103.9</v>
      </c>
      <c r="H7391" s="361" t="s">
        <v>1400</v>
      </c>
      <c r="I7391" s="359" t="s">
        <v>1383</v>
      </c>
      <c r="J7391" s="359" t="s">
        <v>1380</v>
      </c>
      <c r="K7391" s="359" t="s">
        <v>1391</v>
      </c>
      <c r="L7391" s="359" t="s">
        <v>1392</v>
      </c>
      <c r="M7391" s="368">
        <v>2006</v>
      </c>
      <c r="N7391" s="205">
        <v>41694</v>
      </c>
      <c r="O7391" s="203"/>
    </row>
    <row r="7392" spans="1:15" ht="27.75" hidden="1" customHeight="1" x14ac:dyDescent="0.25">
      <c r="A7392" s="203" t="s">
        <v>2281</v>
      </c>
      <c r="B7392" s="202" t="s">
        <v>2466</v>
      </c>
      <c r="C7392" s="203" t="s">
        <v>1808</v>
      </c>
      <c r="D7392" s="202" t="s">
        <v>1658</v>
      </c>
      <c r="E7392" s="202" t="s">
        <v>1659</v>
      </c>
      <c r="F7392" s="202" t="s">
        <v>475</v>
      </c>
      <c r="G7392" s="253">
        <v>27.74</v>
      </c>
      <c r="H7392" s="361" t="s">
        <v>1400</v>
      </c>
      <c r="I7392" s="359" t="s">
        <v>1384</v>
      </c>
      <c r="J7392" s="359" t="s">
        <v>1380</v>
      </c>
      <c r="K7392" s="359" t="s">
        <v>1391</v>
      </c>
      <c r="L7392" s="359" t="s">
        <v>1392</v>
      </c>
      <c r="M7392" s="368">
        <v>2006</v>
      </c>
      <c r="N7392" s="205">
        <v>41694</v>
      </c>
      <c r="O7392" s="203"/>
    </row>
    <row r="7393" spans="1:15" ht="27.75" hidden="1" customHeight="1" x14ac:dyDescent="0.25">
      <c r="A7393" s="203" t="s">
        <v>2281</v>
      </c>
      <c r="B7393" s="202" t="s">
        <v>2466</v>
      </c>
      <c r="C7393" s="203" t="s">
        <v>1808</v>
      </c>
      <c r="D7393" s="202" t="s">
        <v>1658</v>
      </c>
      <c r="E7393" s="202" t="s">
        <v>1659</v>
      </c>
      <c r="F7393" s="202" t="s">
        <v>475</v>
      </c>
      <c r="G7393" s="253">
        <v>7.94</v>
      </c>
      <c r="H7393" s="361" t="s">
        <v>1400</v>
      </c>
      <c r="I7393" s="359" t="s">
        <v>1385</v>
      </c>
      <c r="J7393" s="359" t="s">
        <v>1380</v>
      </c>
      <c r="K7393" s="359" t="s">
        <v>1391</v>
      </c>
      <c r="L7393" s="359" t="s">
        <v>1392</v>
      </c>
      <c r="M7393" s="368">
        <v>2006</v>
      </c>
      <c r="N7393" s="205">
        <v>41694</v>
      </c>
      <c r="O7393" s="203"/>
    </row>
    <row r="7394" spans="1:15" ht="27.75" hidden="1" customHeight="1" x14ac:dyDescent="0.25">
      <c r="A7394" s="203" t="s">
        <v>2281</v>
      </c>
      <c r="B7394" s="202" t="s">
        <v>2466</v>
      </c>
      <c r="C7394" s="203" t="s">
        <v>1403</v>
      </c>
      <c r="D7394" s="202" t="s">
        <v>1404</v>
      </c>
      <c r="E7394" s="202" t="s">
        <v>1405</v>
      </c>
      <c r="F7394" s="202" t="s">
        <v>475</v>
      </c>
      <c r="G7394" s="253">
        <v>154</v>
      </c>
      <c r="H7394" s="361" t="s">
        <v>1406</v>
      </c>
      <c r="I7394" s="359" t="s">
        <v>1407</v>
      </c>
      <c r="J7394" s="208">
        <v>0</v>
      </c>
      <c r="K7394" s="359" t="s">
        <v>22</v>
      </c>
      <c r="L7394" s="359" t="s">
        <v>1408</v>
      </c>
      <c r="M7394" s="368" t="s">
        <v>1407</v>
      </c>
      <c r="N7394" s="205">
        <v>42486</v>
      </c>
      <c r="O7394" s="203"/>
    </row>
    <row r="7395" spans="1:15" ht="27.75" hidden="1" customHeight="1" x14ac:dyDescent="0.25">
      <c r="A7395" s="203" t="s">
        <v>2281</v>
      </c>
      <c r="B7395" s="202" t="s">
        <v>2466</v>
      </c>
      <c r="C7395" s="203" t="s">
        <v>1461</v>
      </c>
      <c r="D7395" s="202" t="s">
        <v>1920</v>
      </c>
      <c r="E7395" s="202" t="s">
        <v>1921</v>
      </c>
      <c r="F7395" s="202" t="s">
        <v>475</v>
      </c>
      <c r="G7395" s="254">
        <v>165889</v>
      </c>
      <c r="H7395" s="361" t="s">
        <v>1433</v>
      </c>
      <c r="I7395" s="359" t="s">
        <v>1407</v>
      </c>
      <c r="J7395" s="359" t="s">
        <v>1380</v>
      </c>
      <c r="K7395" s="359" t="s">
        <v>8</v>
      </c>
      <c r="L7395" s="359" t="s">
        <v>1408</v>
      </c>
      <c r="M7395" s="368" t="s">
        <v>1407</v>
      </c>
      <c r="N7395" s="205">
        <v>42530</v>
      </c>
      <c r="O7395" s="203"/>
    </row>
    <row r="7396" spans="1:15" ht="27.75" hidden="1" customHeight="1" x14ac:dyDescent="0.25">
      <c r="A7396" s="203" t="s">
        <v>2281</v>
      </c>
      <c r="B7396" s="202" t="s">
        <v>2466</v>
      </c>
      <c r="C7396" s="203" t="s">
        <v>1461</v>
      </c>
      <c r="D7396" s="202" t="s">
        <v>1920</v>
      </c>
      <c r="E7396" s="202" t="s">
        <v>1921</v>
      </c>
      <c r="F7396" s="202" t="s">
        <v>475</v>
      </c>
      <c r="G7396" s="254">
        <v>454</v>
      </c>
      <c r="H7396" s="361" t="s">
        <v>1414</v>
      </c>
      <c r="I7396" s="359" t="s">
        <v>1407</v>
      </c>
      <c r="J7396" s="359" t="s">
        <v>1380</v>
      </c>
      <c r="K7396" s="359" t="s">
        <v>8</v>
      </c>
      <c r="L7396" s="359" t="s">
        <v>1392</v>
      </c>
      <c r="M7396" s="368" t="s">
        <v>1407</v>
      </c>
      <c r="N7396" s="205">
        <v>42530</v>
      </c>
      <c r="O7396" s="203"/>
    </row>
    <row r="7397" spans="1:15" ht="27.75" hidden="1" customHeight="1" x14ac:dyDescent="0.25">
      <c r="A7397" s="203" t="s">
        <v>2281</v>
      </c>
      <c r="B7397" s="202" t="s">
        <v>2466</v>
      </c>
      <c r="C7397" s="203" t="s">
        <v>1461</v>
      </c>
      <c r="D7397" s="202" t="s">
        <v>1658</v>
      </c>
      <c r="E7397" s="202" t="s">
        <v>1659</v>
      </c>
      <c r="F7397" s="202" t="s">
        <v>475</v>
      </c>
      <c r="G7397" s="254">
        <v>28679140</v>
      </c>
      <c r="H7397" s="361" t="s">
        <v>1433</v>
      </c>
      <c r="I7397" s="359" t="s">
        <v>1407</v>
      </c>
      <c r="J7397" s="359" t="s">
        <v>1380</v>
      </c>
      <c r="K7397" s="359" t="s">
        <v>8</v>
      </c>
      <c r="L7397" s="359" t="s">
        <v>1408</v>
      </c>
      <c r="M7397" s="368" t="s">
        <v>1407</v>
      </c>
      <c r="N7397" s="205">
        <v>42530</v>
      </c>
      <c r="O7397" s="203"/>
    </row>
    <row r="7398" spans="1:15" ht="27.75" hidden="1" customHeight="1" x14ac:dyDescent="0.25">
      <c r="A7398" s="203" t="s">
        <v>2281</v>
      </c>
      <c r="B7398" s="202" t="s">
        <v>2466</v>
      </c>
      <c r="C7398" s="203" t="s">
        <v>1461</v>
      </c>
      <c r="D7398" s="202" t="s">
        <v>1658</v>
      </c>
      <c r="E7398" s="202" t="s">
        <v>1659</v>
      </c>
      <c r="F7398" s="202" t="s">
        <v>475</v>
      </c>
      <c r="G7398" s="254">
        <v>189928</v>
      </c>
      <c r="H7398" s="361" t="s">
        <v>1414</v>
      </c>
      <c r="I7398" s="359" t="s">
        <v>1407</v>
      </c>
      <c r="J7398" s="359" t="s">
        <v>1380</v>
      </c>
      <c r="K7398" s="359" t="s">
        <v>8</v>
      </c>
      <c r="L7398" s="359" t="s">
        <v>1392</v>
      </c>
      <c r="M7398" s="368" t="s">
        <v>1407</v>
      </c>
      <c r="N7398" s="205">
        <v>42530</v>
      </c>
      <c r="O7398" s="203"/>
    </row>
    <row r="7399" spans="1:15" ht="27.75" hidden="1" customHeight="1" x14ac:dyDescent="0.25">
      <c r="A7399" s="203" t="s">
        <v>2281</v>
      </c>
      <c r="B7399" s="202" t="s">
        <v>2466</v>
      </c>
      <c r="C7399" s="203" t="s">
        <v>1461</v>
      </c>
      <c r="D7399" s="202" t="s">
        <v>1923</v>
      </c>
      <c r="E7399" s="202" t="s">
        <v>1399</v>
      </c>
      <c r="F7399" s="202" t="s">
        <v>475</v>
      </c>
      <c r="G7399" s="254">
        <v>208979</v>
      </c>
      <c r="H7399" s="361" t="s">
        <v>1433</v>
      </c>
      <c r="I7399" s="359" t="s">
        <v>1407</v>
      </c>
      <c r="J7399" s="359" t="s">
        <v>1380</v>
      </c>
      <c r="K7399" s="359" t="s">
        <v>8</v>
      </c>
      <c r="L7399" s="359" t="s">
        <v>1408</v>
      </c>
      <c r="M7399" s="368" t="s">
        <v>1407</v>
      </c>
      <c r="N7399" s="205">
        <v>42530</v>
      </c>
      <c r="O7399" s="203"/>
    </row>
    <row r="7400" spans="1:15" ht="27.75" hidden="1" customHeight="1" x14ac:dyDescent="0.25">
      <c r="A7400" s="203" t="s">
        <v>2281</v>
      </c>
      <c r="B7400" s="202" t="s">
        <v>2466</v>
      </c>
      <c r="C7400" s="203" t="s">
        <v>1461</v>
      </c>
      <c r="D7400" s="202" t="s">
        <v>1923</v>
      </c>
      <c r="E7400" s="202" t="s">
        <v>1399</v>
      </c>
      <c r="F7400" s="202" t="s">
        <v>475</v>
      </c>
      <c r="G7400" s="254">
        <v>1384</v>
      </c>
      <c r="H7400" s="361" t="s">
        <v>1414</v>
      </c>
      <c r="I7400" s="359" t="s">
        <v>1407</v>
      </c>
      <c r="J7400" s="359" t="s">
        <v>1380</v>
      </c>
      <c r="K7400" s="359" t="s">
        <v>8</v>
      </c>
      <c r="L7400" s="359" t="s">
        <v>1392</v>
      </c>
      <c r="M7400" s="368" t="s">
        <v>1407</v>
      </c>
      <c r="N7400" s="205">
        <v>42530</v>
      </c>
      <c r="O7400" s="203"/>
    </row>
    <row r="7401" spans="1:15" ht="27.75" hidden="1" customHeight="1" x14ac:dyDescent="0.25">
      <c r="A7401" s="203" t="s">
        <v>2281</v>
      </c>
      <c r="B7401" s="202" t="s">
        <v>2466</v>
      </c>
      <c r="C7401" s="203" t="s">
        <v>1660</v>
      </c>
      <c r="D7401" s="202" t="s">
        <v>1926</v>
      </c>
      <c r="E7401" s="202" t="s">
        <v>1927</v>
      </c>
      <c r="F7401" s="202" t="s">
        <v>505</v>
      </c>
      <c r="G7401" s="253">
        <v>4.9800000000000004</v>
      </c>
      <c r="H7401" s="361" t="s">
        <v>1433</v>
      </c>
      <c r="I7401" s="359" t="s">
        <v>1407</v>
      </c>
      <c r="J7401" s="358">
        <v>0.6875</v>
      </c>
      <c r="K7401" s="359" t="s">
        <v>1113</v>
      </c>
      <c r="L7401" s="359" t="s">
        <v>1408</v>
      </c>
      <c r="M7401" s="368">
        <v>2008</v>
      </c>
      <c r="N7401" s="207" t="s">
        <v>1663</v>
      </c>
      <c r="O7401" s="203"/>
    </row>
    <row r="7402" spans="1:15" ht="27.75" hidden="1" customHeight="1" x14ac:dyDescent="0.25">
      <c r="A7402" s="203" t="s">
        <v>2281</v>
      </c>
      <c r="B7402" s="202" t="s">
        <v>2466</v>
      </c>
      <c r="C7402" s="203" t="s">
        <v>1660</v>
      </c>
      <c r="D7402" s="202" t="s">
        <v>1926</v>
      </c>
      <c r="E7402" s="202" t="s">
        <v>1927</v>
      </c>
      <c r="F7402" s="202" t="s">
        <v>505</v>
      </c>
      <c r="G7402" s="253">
        <v>1.4E-2</v>
      </c>
      <c r="H7402" s="361" t="s">
        <v>1414</v>
      </c>
      <c r="I7402" s="359" t="s">
        <v>1407</v>
      </c>
      <c r="J7402" s="358">
        <v>0.6875</v>
      </c>
      <c r="K7402" s="359" t="s">
        <v>1113</v>
      </c>
      <c r="L7402" s="359" t="s">
        <v>1392</v>
      </c>
      <c r="M7402" s="368">
        <v>2008</v>
      </c>
      <c r="N7402" s="207" t="s">
        <v>1663</v>
      </c>
      <c r="O7402" s="203"/>
    </row>
    <row r="7403" spans="1:15" ht="27.75" hidden="1" customHeight="1" x14ac:dyDescent="0.25">
      <c r="A7403" s="203" t="s">
        <v>231</v>
      </c>
      <c r="B7403" s="202" t="s">
        <v>705</v>
      </c>
      <c r="C7403" s="203" t="s">
        <v>1518</v>
      </c>
      <c r="D7403" s="202" t="s">
        <v>1519</v>
      </c>
      <c r="E7403" s="202" t="s">
        <v>1520</v>
      </c>
      <c r="F7403" s="202" t="s">
        <v>475</v>
      </c>
      <c r="G7403" s="253">
        <v>0.19</v>
      </c>
      <c r="H7403" s="361" t="s">
        <v>1406</v>
      </c>
      <c r="I7403" s="359" t="s">
        <v>1407</v>
      </c>
      <c r="J7403" s="358">
        <v>0.34</v>
      </c>
      <c r="K7403" s="359" t="s">
        <v>1113</v>
      </c>
      <c r="L7403" s="359" t="s">
        <v>1408</v>
      </c>
      <c r="M7403" s="368">
        <v>1992</v>
      </c>
      <c r="N7403" s="207" t="s">
        <v>1521</v>
      </c>
      <c r="O7403" s="203"/>
    </row>
    <row r="7404" spans="1:15" ht="27.75" hidden="1" customHeight="1" x14ac:dyDescent="0.25">
      <c r="A7404" s="203" t="s">
        <v>231</v>
      </c>
      <c r="B7404" s="202" t="s">
        <v>705</v>
      </c>
      <c r="C7404" s="203" t="s">
        <v>1403</v>
      </c>
      <c r="D7404" s="202" t="s">
        <v>1404</v>
      </c>
      <c r="E7404" s="202" t="s">
        <v>1405</v>
      </c>
      <c r="F7404" s="202" t="s">
        <v>475</v>
      </c>
      <c r="G7404" s="253">
        <v>154</v>
      </c>
      <c r="H7404" s="361" t="s">
        <v>1406</v>
      </c>
      <c r="I7404" s="359" t="s">
        <v>1407</v>
      </c>
      <c r="J7404" s="208">
        <v>0</v>
      </c>
      <c r="K7404" s="359" t="s">
        <v>22</v>
      </c>
      <c r="L7404" s="359" t="s">
        <v>1408</v>
      </c>
      <c r="M7404" s="368" t="s">
        <v>1407</v>
      </c>
      <c r="N7404" s="205">
        <v>42486</v>
      </c>
      <c r="O7404" s="203"/>
    </row>
    <row r="7405" spans="1:15" ht="27.75" hidden="1" customHeight="1" x14ac:dyDescent="0.25">
      <c r="A7405" s="203" t="s">
        <v>2282</v>
      </c>
      <c r="B7405" s="202" t="s">
        <v>2467</v>
      </c>
      <c r="C7405" s="203" t="s">
        <v>1745</v>
      </c>
      <c r="D7405" s="202" t="s">
        <v>1746</v>
      </c>
      <c r="E7405" s="202" t="s">
        <v>1747</v>
      </c>
      <c r="F7405" s="202" t="s">
        <v>505</v>
      </c>
      <c r="G7405" s="253">
        <v>63.6</v>
      </c>
      <c r="H7405" s="361" t="s">
        <v>1448</v>
      </c>
      <c r="I7405" s="359" t="s">
        <v>1407</v>
      </c>
      <c r="J7405" s="358">
        <v>0.30830000000000002</v>
      </c>
      <c r="K7405" s="359" t="s">
        <v>1113</v>
      </c>
      <c r="L7405" s="359" t="s">
        <v>1408</v>
      </c>
      <c r="M7405" s="368">
        <v>2012</v>
      </c>
      <c r="N7405" s="205">
        <v>41967</v>
      </c>
      <c r="O7405" s="203" t="s">
        <v>1748</v>
      </c>
    </row>
    <row r="7406" spans="1:15" ht="27.75" hidden="1" customHeight="1" x14ac:dyDescent="0.25">
      <c r="A7406" s="203" t="s">
        <v>2282</v>
      </c>
      <c r="B7406" s="202" t="s">
        <v>2467</v>
      </c>
      <c r="C7406" s="203" t="s">
        <v>1745</v>
      </c>
      <c r="D7406" s="202" t="s">
        <v>1746</v>
      </c>
      <c r="E7406" s="202" t="s">
        <v>1747</v>
      </c>
      <c r="F7406" s="202" t="s">
        <v>505</v>
      </c>
      <c r="G7406" s="253">
        <v>0.29799999999999999</v>
      </c>
      <c r="H7406" s="361" t="s">
        <v>1450</v>
      </c>
      <c r="I7406" s="359" t="s">
        <v>1407</v>
      </c>
      <c r="J7406" s="358">
        <v>0.30830000000000002</v>
      </c>
      <c r="K7406" s="359" t="s">
        <v>1113</v>
      </c>
      <c r="L7406" s="359" t="s">
        <v>1392</v>
      </c>
      <c r="M7406" s="368">
        <v>2012</v>
      </c>
      <c r="N7406" s="205">
        <v>41967</v>
      </c>
      <c r="O7406" s="203" t="s">
        <v>1748</v>
      </c>
    </row>
    <row r="7407" spans="1:15" ht="27.75" hidden="1" customHeight="1" x14ac:dyDescent="0.25">
      <c r="A7407" s="203" t="s">
        <v>2282</v>
      </c>
      <c r="B7407" s="202" t="s">
        <v>2467</v>
      </c>
      <c r="C7407" s="203" t="s">
        <v>1403</v>
      </c>
      <c r="D7407" s="202" t="s">
        <v>1404</v>
      </c>
      <c r="E7407" s="202" t="s">
        <v>1405</v>
      </c>
      <c r="F7407" s="202" t="s">
        <v>475</v>
      </c>
      <c r="G7407" s="253">
        <v>154</v>
      </c>
      <c r="H7407" s="361" t="s">
        <v>1406</v>
      </c>
      <c r="I7407" s="359" t="s">
        <v>1407</v>
      </c>
      <c r="J7407" s="208">
        <v>0</v>
      </c>
      <c r="K7407" s="359" t="s">
        <v>22</v>
      </c>
      <c r="L7407" s="359" t="s">
        <v>1408</v>
      </c>
      <c r="M7407" s="368" t="s">
        <v>1407</v>
      </c>
      <c r="N7407" s="205">
        <v>42486</v>
      </c>
      <c r="O7407" s="203"/>
    </row>
    <row r="7408" spans="1:15" ht="27.75" hidden="1" customHeight="1" x14ac:dyDescent="0.25">
      <c r="A7408" s="203" t="s">
        <v>2282</v>
      </c>
      <c r="B7408" s="202" t="s">
        <v>2467</v>
      </c>
      <c r="C7408" s="203" t="s">
        <v>1461</v>
      </c>
      <c r="D7408" s="202" t="s">
        <v>1746</v>
      </c>
      <c r="E7408" s="202" t="s">
        <v>1747</v>
      </c>
      <c r="F7408" s="202" t="s">
        <v>475</v>
      </c>
      <c r="G7408" s="254">
        <v>110159</v>
      </c>
      <c r="H7408" s="361" t="s">
        <v>1433</v>
      </c>
      <c r="I7408" s="359" t="s">
        <v>1407</v>
      </c>
      <c r="J7408" s="359" t="s">
        <v>1380</v>
      </c>
      <c r="K7408" s="359" t="s">
        <v>8</v>
      </c>
      <c r="L7408" s="359" t="s">
        <v>1408</v>
      </c>
      <c r="M7408" s="368" t="s">
        <v>1407</v>
      </c>
      <c r="N7408" s="205">
        <v>42530</v>
      </c>
      <c r="O7408" s="203"/>
    </row>
    <row r="7409" spans="1:15" ht="27.75" hidden="1" customHeight="1" x14ac:dyDescent="0.25">
      <c r="A7409" s="203" t="s">
        <v>2282</v>
      </c>
      <c r="B7409" s="202" t="s">
        <v>2467</v>
      </c>
      <c r="C7409" s="203" t="s">
        <v>1461</v>
      </c>
      <c r="D7409" s="202" t="s">
        <v>1746</v>
      </c>
      <c r="E7409" s="202" t="s">
        <v>1747</v>
      </c>
      <c r="F7409" s="202" t="s">
        <v>475</v>
      </c>
      <c r="G7409" s="254">
        <v>302</v>
      </c>
      <c r="H7409" s="361" t="s">
        <v>1414</v>
      </c>
      <c r="I7409" s="359" t="s">
        <v>1407</v>
      </c>
      <c r="J7409" s="359" t="s">
        <v>1380</v>
      </c>
      <c r="K7409" s="359" t="s">
        <v>8</v>
      </c>
      <c r="L7409" s="359" t="s">
        <v>1392</v>
      </c>
      <c r="M7409" s="368" t="s">
        <v>1407</v>
      </c>
      <c r="N7409" s="205">
        <v>42530</v>
      </c>
      <c r="O7409" s="203"/>
    </row>
    <row r="7410" spans="1:15" ht="27.75" hidden="1" customHeight="1" x14ac:dyDescent="0.25">
      <c r="A7410" s="203" t="s">
        <v>2282</v>
      </c>
      <c r="B7410" s="202" t="s">
        <v>2467</v>
      </c>
      <c r="C7410" s="203" t="s">
        <v>1397</v>
      </c>
      <c r="D7410" s="202" t="s">
        <v>1750</v>
      </c>
      <c r="E7410" s="202" t="s">
        <v>1399</v>
      </c>
      <c r="F7410" s="202" t="s">
        <v>475</v>
      </c>
      <c r="G7410" s="253">
        <v>26.9</v>
      </c>
      <c r="H7410" s="361" t="s">
        <v>1400</v>
      </c>
      <c r="I7410" s="359" t="s">
        <v>1379</v>
      </c>
      <c r="J7410" s="358">
        <v>0.31</v>
      </c>
      <c r="K7410" s="359" t="s">
        <v>1391</v>
      </c>
      <c r="L7410" s="359" t="s">
        <v>1392</v>
      </c>
      <c r="M7410" s="368">
        <v>2010</v>
      </c>
      <c r="N7410" s="207" t="s">
        <v>1401</v>
      </c>
      <c r="O7410" s="203"/>
    </row>
    <row r="7411" spans="1:15" ht="27.75" hidden="1" customHeight="1" x14ac:dyDescent="0.25">
      <c r="A7411" s="203" t="s">
        <v>2282</v>
      </c>
      <c r="B7411" s="202" t="s">
        <v>2467</v>
      </c>
      <c r="C7411" s="203" t="s">
        <v>1397</v>
      </c>
      <c r="D7411" s="202" t="s">
        <v>1750</v>
      </c>
      <c r="E7411" s="202" t="s">
        <v>1399</v>
      </c>
      <c r="F7411" s="202" t="s">
        <v>475</v>
      </c>
      <c r="G7411" s="253">
        <v>10.8</v>
      </c>
      <c r="H7411" s="361" t="s">
        <v>1400</v>
      </c>
      <c r="I7411" s="359" t="s">
        <v>1382</v>
      </c>
      <c r="J7411" s="358">
        <v>0.56999999999999995</v>
      </c>
      <c r="K7411" s="359" t="s">
        <v>1391</v>
      </c>
      <c r="L7411" s="359" t="s">
        <v>1392</v>
      </c>
      <c r="M7411" s="368">
        <v>2010</v>
      </c>
      <c r="N7411" s="207" t="s">
        <v>1401</v>
      </c>
      <c r="O7411" s="203"/>
    </row>
    <row r="7412" spans="1:15" ht="27.75" hidden="1" customHeight="1" x14ac:dyDescent="0.25">
      <c r="A7412" s="203" t="s">
        <v>2282</v>
      </c>
      <c r="B7412" s="202" t="s">
        <v>2467</v>
      </c>
      <c r="C7412" s="203" t="s">
        <v>1397</v>
      </c>
      <c r="D7412" s="202" t="s">
        <v>1750</v>
      </c>
      <c r="E7412" s="202" t="s">
        <v>1399</v>
      </c>
      <c r="F7412" s="202" t="s">
        <v>475</v>
      </c>
      <c r="G7412" s="253">
        <v>4.08</v>
      </c>
      <c r="H7412" s="361" t="s">
        <v>1400</v>
      </c>
      <c r="I7412" s="359" t="s">
        <v>1383</v>
      </c>
      <c r="J7412" s="358">
        <v>0</v>
      </c>
      <c r="K7412" s="359" t="s">
        <v>1391</v>
      </c>
      <c r="L7412" s="359" t="s">
        <v>1392</v>
      </c>
      <c r="M7412" s="368">
        <v>2010</v>
      </c>
      <c r="N7412" s="207" t="s">
        <v>1401</v>
      </c>
      <c r="O7412" s="203"/>
    </row>
    <row r="7413" spans="1:15" ht="27.75" hidden="1" customHeight="1" x14ac:dyDescent="0.25">
      <c r="A7413" s="203" t="s">
        <v>2282</v>
      </c>
      <c r="B7413" s="202" t="s">
        <v>2467</v>
      </c>
      <c r="C7413" s="203" t="s">
        <v>1397</v>
      </c>
      <c r="D7413" s="202" t="s">
        <v>1750</v>
      </c>
      <c r="E7413" s="202" t="s">
        <v>1399</v>
      </c>
      <c r="F7413" s="202" t="s">
        <v>475</v>
      </c>
      <c r="G7413" s="253">
        <v>1.2</v>
      </c>
      <c r="H7413" s="361" t="s">
        <v>1400</v>
      </c>
      <c r="I7413" s="359" t="s">
        <v>1384</v>
      </c>
      <c r="J7413" s="358">
        <v>0</v>
      </c>
      <c r="K7413" s="359" t="s">
        <v>1391</v>
      </c>
      <c r="L7413" s="359" t="s">
        <v>1392</v>
      </c>
      <c r="M7413" s="368">
        <v>2010</v>
      </c>
      <c r="N7413" s="207" t="s">
        <v>1401</v>
      </c>
      <c r="O7413" s="203"/>
    </row>
    <row r="7414" spans="1:15" ht="27.75" hidden="1" customHeight="1" x14ac:dyDescent="0.25">
      <c r="A7414" s="203" t="s">
        <v>2282</v>
      </c>
      <c r="B7414" s="202" t="s">
        <v>2467</v>
      </c>
      <c r="C7414" s="203" t="s">
        <v>1397</v>
      </c>
      <c r="D7414" s="202" t="s">
        <v>1750</v>
      </c>
      <c r="E7414" s="202" t="s">
        <v>1399</v>
      </c>
      <c r="F7414" s="202" t="s">
        <v>475</v>
      </c>
      <c r="G7414" s="253">
        <v>0.12</v>
      </c>
      <c r="H7414" s="361" t="s">
        <v>1400</v>
      </c>
      <c r="I7414" s="359" t="s">
        <v>1385</v>
      </c>
      <c r="J7414" s="358">
        <v>0.33</v>
      </c>
      <c r="K7414" s="359" t="s">
        <v>1391</v>
      </c>
      <c r="L7414" s="359" t="s">
        <v>1392</v>
      </c>
      <c r="M7414" s="368">
        <v>2010</v>
      </c>
      <c r="N7414" s="207" t="s">
        <v>1401</v>
      </c>
      <c r="O7414" s="203"/>
    </row>
    <row r="7415" spans="1:15" ht="27.75" hidden="1" customHeight="1" x14ac:dyDescent="0.25">
      <c r="A7415" s="203" t="s">
        <v>2283</v>
      </c>
      <c r="B7415" s="202" t="s">
        <v>706</v>
      </c>
      <c r="C7415" s="203" t="s">
        <v>1766</v>
      </c>
      <c r="D7415" s="202" t="s">
        <v>1767</v>
      </c>
      <c r="E7415" s="202" t="s">
        <v>1768</v>
      </c>
      <c r="F7415" s="202" t="s">
        <v>475</v>
      </c>
      <c r="G7415" s="253">
        <v>719</v>
      </c>
      <c r="H7415" s="361" t="s">
        <v>1433</v>
      </c>
      <c r="I7415" s="359" t="s">
        <v>1407</v>
      </c>
      <c r="J7415" s="358">
        <v>0.37909999999999999</v>
      </c>
      <c r="K7415" s="359" t="s">
        <v>1113</v>
      </c>
      <c r="L7415" s="359" t="s">
        <v>1408</v>
      </c>
      <c r="M7415" s="368">
        <v>2005</v>
      </c>
      <c r="N7415" s="205">
        <v>41071</v>
      </c>
      <c r="O7415" s="203"/>
    </row>
    <row r="7416" spans="1:15" ht="27.75" hidden="1" customHeight="1" x14ac:dyDescent="0.25">
      <c r="A7416" s="203" t="s">
        <v>2283</v>
      </c>
      <c r="B7416" s="202" t="s">
        <v>706</v>
      </c>
      <c r="C7416" s="203" t="s">
        <v>1766</v>
      </c>
      <c r="D7416" s="202" t="s">
        <v>1767</v>
      </c>
      <c r="E7416" s="202" t="s">
        <v>1768</v>
      </c>
      <c r="F7416" s="202" t="s">
        <v>475</v>
      </c>
      <c r="G7416" s="253">
        <v>1.97</v>
      </c>
      <c r="H7416" s="361" t="s">
        <v>1414</v>
      </c>
      <c r="I7416" s="359" t="s">
        <v>1407</v>
      </c>
      <c r="J7416" s="358">
        <v>0.38440000000000002</v>
      </c>
      <c r="K7416" s="359" t="s">
        <v>1113</v>
      </c>
      <c r="L7416" s="359" t="s">
        <v>1392</v>
      </c>
      <c r="M7416" s="368">
        <v>2005</v>
      </c>
      <c r="N7416" s="205">
        <v>41071</v>
      </c>
      <c r="O7416" s="203"/>
    </row>
    <row r="7417" spans="1:15" ht="27.75" hidden="1" customHeight="1" x14ac:dyDescent="0.25">
      <c r="A7417" s="203" t="s">
        <v>2283</v>
      </c>
      <c r="B7417" s="202" t="s">
        <v>706</v>
      </c>
      <c r="C7417" s="203" t="s">
        <v>135</v>
      </c>
      <c r="D7417" s="202" t="s">
        <v>1861</v>
      </c>
      <c r="E7417" s="202" t="s">
        <v>1862</v>
      </c>
      <c r="F7417" s="202" t="s">
        <v>505</v>
      </c>
      <c r="G7417" s="253">
        <v>129</v>
      </c>
      <c r="H7417" s="361" t="s">
        <v>1433</v>
      </c>
      <c r="I7417" s="359" t="s">
        <v>1407</v>
      </c>
      <c r="J7417" s="358">
        <v>0.24560000000000001</v>
      </c>
      <c r="K7417" s="359" t="s">
        <v>1113</v>
      </c>
      <c r="L7417" s="359" t="s">
        <v>1408</v>
      </c>
      <c r="M7417" s="368">
        <v>2001</v>
      </c>
      <c r="N7417" s="205">
        <v>40260</v>
      </c>
      <c r="O7417" s="203"/>
    </row>
    <row r="7418" spans="1:15" ht="27.75" hidden="1" customHeight="1" x14ac:dyDescent="0.25">
      <c r="A7418" s="203" t="s">
        <v>2283</v>
      </c>
      <c r="B7418" s="202" t="s">
        <v>706</v>
      </c>
      <c r="C7418" s="203" t="s">
        <v>135</v>
      </c>
      <c r="D7418" s="202" t="s">
        <v>1861</v>
      </c>
      <c r="E7418" s="202" t="s">
        <v>1862</v>
      </c>
      <c r="F7418" s="202" t="s">
        <v>505</v>
      </c>
      <c r="G7418" s="253">
        <v>1.05</v>
      </c>
      <c r="H7418" s="361" t="s">
        <v>1414</v>
      </c>
      <c r="I7418" s="359" t="s">
        <v>1407</v>
      </c>
      <c r="J7418" s="358">
        <v>0.24560000000000001</v>
      </c>
      <c r="K7418" s="359" t="s">
        <v>1113</v>
      </c>
      <c r="L7418" s="359" t="s">
        <v>1392</v>
      </c>
      <c r="M7418" s="368">
        <v>2001</v>
      </c>
      <c r="N7418" s="205">
        <v>40260</v>
      </c>
      <c r="O7418" s="203"/>
    </row>
    <row r="7419" spans="1:15" ht="27.75" hidden="1" customHeight="1" x14ac:dyDescent="0.25">
      <c r="A7419" s="203" t="s">
        <v>2283</v>
      </c>
      <c r="B7419" s="202" t="s">
        <v>706</v>
      </c>
      <c r="C7419" s="203" t="s">
        <v>1518</v>
      </c>
      <c r="D7419" s="202" t="s">
        <v>1519</v>
      </c>
      <c r="E7419" s="202" t="s">
        <v>1520</v>
      </c>
      <c r="F7419" s="202" t="s">
        <v>475</v>
      </c>
      <c r="G7419" s="253">
        <v>0.19</v>
      </c>
      <c r="H7419" s="361" t="s">
        <v>1406</v>
      </c>
      <c r="I7419" s="359" t="s">
        <v>1407</v>
      </c>
      <c r="J7419" s="358">
        <v>0.34</v>
      </c>
      <c r="K7419" s="359" t="s">
        <v>1113</v>
      </c>
      <c r="L7419" s="359" t="s">
        <v>1408</v>
      </c>
      <c r="M7419" s="368">
        <v>1992</v>
      </c>
      <c r="N7419" s="207" t="s">
        <v>1521</v>
      </c>
      <c r="O7419" s="203"/>
    </row>
    <row r="7420" spans="1:15" ht="27.75" hidden="1" customHeight="1" x14ac:dyDescent="0.25">
      <c r="A7420" s="203" t="s">
        <v>2283</v>
      </c>
      <c r="B7420" s="202" t="s">
        <v>706</v>
      </c>
      <c r="C7420" s="203" t="s">
        <v>1445</v>
      </c>
      <c r="D7420" s="202" t="s">
        <v>1446</v>
      </c>
      <c r="E7420" s="202" t="s">
        <v>1447</v>
      </c>
      <c r="F7420" s="202" t="s">
        <v>475</v>
      </c>
      <c r="G7420" s="253">
        <v>583</v>
      </c>
      <c r="H7420" s="361" t="s">
        <v>1448</v>
      </c>
      <c r="I7420" s="359" t="s">
        <v>1407</v>
      </c>
      <c r="J7420" s="358">
        <v>0.61799999999999999</v>
      </c>
      <c r="K7420" s="359" t="s">
        <v>1113</v>
      </c>
      <c r="L7420" s="359" t="s">
        <v>1408</v>
      </c>
      <c r="M7420" s="368">
        <v>2001</v>
      </c>
      <c r="N7420" s="205">
        <v>41603</v>
      </c>
      <c r="O7420" s="203" t="s">
        <v>1449</v>
      </c>
    </row>
    <row r="7421" spans="1:15" ht="27.75" hidden="1" customHeight="1" x14ac:dyDescent="0.25">
      <c r="A7421" s="203" t="s">
        <v>2283</v>
      </c>
      <c r="B7421" s="202" t="s">
        <v>706</v>
      </c>
      <c r="C7421" s="203" t="s">
        <v>1445</v>
      </c>
      <c r="D7421" s="202" t="s">
        <v>1446</v>
      </c>
      <c r="E7421" s="202" t="s">
        <v>1447</v>
      </c>
      <c r="F7421" s="202" t="s">
        <v>475</v>
      </c>
      <c r="G7421" s="253">
        <v>4.78</v>
      </c>
      <c r="H7421" s="361" t="s">
        <v>1450</v>
      </c>
      <c r="I7421" s="359" t="s">
        <v>1407</v>
      </c>
      <c r="J7421" s="358">
        <v>0.61760000000000004</v>
      </c>
      <c r="K7421" s="359" t="s">
        <v>1113</v>
      </c>
      <c r="L7421" s="359" t="s">
        <v>1392</v>
      </c>
      <c r="M7421" s="368">
        <v>2001</v>
      </c>
      <c r="N7421" s="205">
        <v>41603</v>
      </c>
      <c r="O7421" s="203" t="s">
        <v>1449</v>
      </c>
    </row>
    <row r="7422" spans="1:15" ht="27.75" hidden="1" customHeight="1" x14ac:dyDescent="0.25">
      <c r="A7422" s="203" t="s">
        <v>2283</v>
      </c>
      <c r="B7422" s="202" t="s">
        <v>706</v>
      </c>
      <c r="C7422" s="203" t="s">
        <v>1403</v>
      </c>
      <c r="D7422" s="202" t="s">
        <v>1404</v>
      </c>
      <c r="E7422" s="202" t="s">
        <v>1405</v>
      </c>
      <c r="F7422" s="202" t="s">
        <v>475</v>
      </c>
      <c r="G7422" s="253">
        <v>154</v>
      </c>
      <c r="H7422" s="361" t="s">
        <v>1406</v>
      </c>
      <c r="I7422" s="359" t="s">
        <v>1407</v>
      </c>
      <c r="J7422" s="208">
        <v>0</v>
      </c>
      <c r="K7422" s="359" t="s">
        <v>22</v>
      </c>
      <c r="L7422" s="359" t="s">
        <v>1408</v>
      </c>
      <c r="M7422" s="368" t="s">
        <v>1407</v>
      </c>
      <c r="N7422" s="205">
        <v>42486</v>
      </c>
      <c r="O7422" s="203"/>
    </row>
    <row r="7423" spans="1:15" ht="27.75" hidden="1" customHeight="1" x14ac:dyDescent="0.25">
      <c r="A7423" s="203" t="s">
        <v>2283</v>
      </c>
      <c r="B7423" s="202" t="s">
        <v>706</v>
      </c>
      <c r="C7423" s="203" t="s">
        <v>1461</v>
      </c>
      <c r="D7423" s="202" t="s">
        <v>1861</v>
      </c>
      <c r="E7423" s="202" t="s">
        <v>1862</v>
      </c>
      <c r="F7423" s="202" t="s">
        <v>475</v>
      </c>
      <c r="G7423" s="254">
        <v>3106733</v>
      </c>
      <c r="H7423" s="361" t="s">
        <v>1433</v>
      </c>
      <c r="I7423" s="359" t="s">
        <v>1407</v>
      </c>
      <c r="J7423" s="359" t="s">
        <v>1380</v>
      </c>
      <c r="K7423" s="359" t="s">
        <v>8</v>
      </c>
      <c r="L7423" s="359" t="s">
        <v>1408</v>
      </c>
      <c r="M7423" s="368" t="s">
        <v>1407</v>
      </c>
      <c r="N7423" s="205">
        <v>42530</v>
      </c>
      <c r="O7423" s="203"/>
    </row>
    <row r="7424" spans="1:15" ht="27.75" hidden="1" customHeight="1" x14ac:dyDescent="0.25">
      <c r="A7424" s="203" t="s">
        <v>2283</v>
      </c>
      <c r="B7424" s="202" t="s">
        <v>706</v>
      </c>
      <c r="C7424" s="203" t="s">
        <v>1461</v>
      </c>
      <c r="D7424" s="202" t="s">
        <v>1861</v>
      </c>
      <c r="E7424" s="202" t="s">
        <v>1862</v>
      </c>
      <c r="F7424" s="202" t="s">
        <v>475</v>
      </c>
      <c r="G7424" s="254">
        <v>8512</v>
      </c>
      <c r="H7424" s="361" t="s">
        <v>1414</v>
      </c>
      <c r="I7424" s="359" t="s">
        <v>1407</v>
      </c>
      <c r="J7424" s="359" t="s">
        <v>1380</v>
      </c>
      <c r="K7424" s="359" t="s">
        <v>8</v>
      </c>
      <c r="L7424" s="359" t="s">
        <v>1392</v>
      </c>
      <c r="M7424" s="368" t="s">
        <v>1407</v>
      </c>
      <c r="N7424" s="205">
        <v>42530</v>
      </c>
      <c r="O7424" s="203"/>
    </row>
    <row r="7425" spans="1:15" ht="27.75" hidden="1" customHeight="1" x14ac:dyDescent="0.25">
      <c r="A7425" s="203" t="s">
        <v>2283</v>
      </c>
      <c r="B7425" s="202" t="s">
        <v>706</v>
      </c>
      <c r="C7425" s="203" t="s">
        <v>1461</v>
      </c>
      <c r="D7425" s="202" t="s">
        <v>1462</v>
      </c>
      <c r="E7425" s="202" t="s">
        <v>1463</v>
      </c>
      <c r="F7425" s="202" t="s">
        <v>475</v>
      </c>
      <c r="G7425" s="254">
        <v>21534261</v>
      </c>
      <c r="H7425" s="361" t="s">
        <v>1433</v>
      </c>
      <c r="I7425" s="359" t="s">
        <v>1407</v>
      </c>
      <c r="J7425" s="359" t="s">
        <v>1380</v>
      </c>
      <c r="K7425" s="359" t="s">
        <v>8</v>
      </c>
      <c r="L7425" s="359" t="s">
        <v>1408</v>
      </c>
      <c r="M7425" s="368" t="s">
        <v>1407</v>
      </c>
      <c r="N7425" s="205">
        <v>42530</v>
      </c>
      <c r="O7425" s="203"/>
    </row>
    <row r="7426" spans="1:15" ht="27.75" hidden="1" customHeight="1" x14ac:dyDescent="0.25">
      <c r="A7426" s="203" t="s">
        <v>2283</v>
      </c>
      <c r="B7426" s="202" t="s">
        <v>706</v>
      </c>
      <c r="C7426" s="203" t="s">
        <v>1461</v>
      </c>
      <c r="D7426" s="202" t="s">
        <v>1462</v>
      </c>
      <c r="E7426" s="202" t="s">
        <v>1463</v>
      </c>
      <c r="F7426" s="202" t="s">
        <v>475</v>
      </c>
      <c r="G7426" s="254">
        <v>58998</v>
      </c>
      <c r="H7426" s="361" t="s">
        <v>1414</v>
      </c>
      <c r="I7426" s="359" t="s">
        <v>1407</v>
      </c>
      <c r="J7426" s="359" t="s">
        <v>1380</v>
      </c>
      <c r="K7426" s="359" t="s">
        <v>8</v>
      </c>
      <c r="L7426" s="359" t="s">
        <v>1392</v>
      </c>
      <c r="M7426" s="368" t="s">
        <v>1407</v>
      </c>
      <c r="N7426" s="205">
        <v>42530</v>
      </c>
      <c r="O7426" s="203"/>
    </row>
    <row r="7427" spans="1:15" ht="27.75" hidden="1" customHeight="1" x14ac:dyDescent="0.25">
      <c r="A7427" s="203" t="s">
        <v>2283</v>
      </c>
      <c r="B7427" s="202" t="s">
        <v>706</v>
      </c>
      <c r="C7427" s="203" t="s">
        <v>1397</v>
      </c>
      <c r="D7427" s="202" t="s">
        <v>1464</v>
      </c>
      <c r="E7427" s="202" t="s">
        <v>1465</v>
      </c>
      <c r="F7427" s="202" t="s">
        <v>475</v>
      </c>
      <c r="G7427" s="253">
        <v>396</v>
      </c>
      <c r="H7427" s="361" t="s">
        <v>1400</v>
      </c>
      <c r="I7427" s="359" t="s">
        <v>1379</v>
      </c>
      <c r="J7427" s="358">
        <v>0</v>
      </c>
      <c r="K7427" s="359" t="s">
        <v>1391</v>
      </c>
      <c r="L7427" s="359" t="s">
        <v>1392</v>
      </c>
      <c r="M7427" s="368">
        <v>2010</v>
      </c>
      <c r="N7427" s="207" t="s">
        <v>1401</v>
      </c>
      <c r="O7427" s="203"/>
    </row>
    <row r="7428" spans="1:15" ht="27.75" hidden="1" customHeight="1" x14ac:dyDescent="0.25">
      <c r="A7428" s="203" t="s">
        <v>2283</v>
      </c>
      <c r="B7428" s="202" t="s">
        <v>706</v>
      </c>
      <c r="C7428" s="203" t="s">
        <v>1397</v>
      </c>
      <c r="D7428" s="202" t="s">
        <v>1464</v>
      </c>
      <c r="E7428" s="202" t="s">
        <v>1465</v>
      </c>
      <c r="F7428" s="202" t="s">
        <v>475</v>
      </c>
      <c r="G7428" s="253">
        <v>96.8</v>
      </c>
      <c r="H7428" s="361" t="s">
        <v>1400</v>
      </c>
      <c r="I7428" s="359" t="s">
        <v>1382</v>
      </c>
      <c r="J7428" s="210">
        <v>4.8000000000000001E-2</v>
      </c>
      <c r="K7428" s="359" t="s">
        <v>1391</v>
      </c>
      <c r="L7428" s="359" t="s">
        <v>1392</v>
      </c>
      <c r="M7428" s="368">
        <v>2010</v>
      </c>
      <c r="N7428" s="207" t="s">
        <v>1401</v>
      </c>
      <c r="O7428" s="203"/>
    </row>
    <row r="7429" spans="1:15" ht="27.75" hidden="1" customHeight="1" x14ac:dyDescent="0.25">
      <c r="A7429" s="203" t="s">
        <v>2283</v>
      </c>
      <c r="B7429" s="202" t="s">
        <v>706</v>
      </c>
      <c r="C7429" s="203" t="s">
        <v>1397</v>
      </c>
      <c r="D7429" s="202" t="s">
        <v>1464</v>
      </c>
      <c r="E7429" s="202" t="s">
        <v>1465</v>
      </c>
      <c r="F7429" s="202" t="s">
        <v>475</v>
      </c>
      <c r="G7429" s="253">
        <v>23.6</v>
      </c>
      <c r="H7429" s="361" t="s">
        <v>1400</v>
      </c>
      <c r="I7429" s="359" t="s">
        <v>1383</v>
      </c>
      <c r="J7429" s="358">
        <v>0.44</v>
      </c>
      <c r="K7429" s="359" t="s">
        <v>1391</v>
      </c>
      <c r="L7429" s="359" t="s">
        <v>1392</v>
      </c>
      <c r="M7429" s="368">
        <v>2010</v>
      </c>
      <c r="N7429" s="207" t="s">
        <v>1401</v>
      </c>
      <c r="O7429" s="203"/>
    </row>
    <row r="7430" spans="1:15" ht="27.75" hidden="1" customHeight="1" x14ac:dyDescent="0.25">
      <c r="A7430" s="203" t="s">
        <v>2283</v>
      </c>
      <c r="B7430" s="202" t="s">
        <v>706</v>
      </c>
      <c r="C7430" s="203" t="s">
        <v>1397</v>
      </c>
      <c r="D7430" s="202" t="s">
        <v>1464</v>
      </c>
      <c r="E7430" s="202" t="s">
        <v>1465</v>
      </c>
      <c r="F7430" s="202" t="s">
        <v>475</v>
      </c>
      <c r="G7430" s="253">
        <v>4.93</v>
      </c>
      <c r="H7430" s="361" t="s">
        <v>1400</v>
      </c>
      <c r="I7430" s="359" t="s">
        <v>1384</v>
      </c>
      <c r="J7430" s="359" t="s">
        <v>1402</v>
      </c>
      <c r="K7430" s="359" t="s">
        <v>1391</v>
      </c>
      <c r="L7430" s="359" t="s">
        <v>1392</v>
      </c>
      <c r="M7430" s="368">
        <v>2010</v>
      </c>
      <c r="N7430" s="207" t="s">
        <v>1401</v>
      </c>
      <c r="O7430" s="203"/>
    </row>
    <row r="7431" spans="1:15" ht="27.75" hidden="1" customHeight="1" x14ac:dyDescent="0.25">
      <c r="A7431" s="203" t="s">
        <v>2283</v>
      </c>
      <c r="B7431" s="202" t="s">
        <v>706</v>
      </c>
      <c r="C7431" s="203" t="s">
        <v>1397</v>
      </c>
      <c r="D7431" s="202" t="s">
        <v>1464</v>
      </c>
      <c r="E7431" s="202" t="s">
        <v>1465</v>
      </c>
      <c r="F7431" s="202" t="s">
        <v>475</v>
      </c>
      <c r="G7431" s="253">
        <v>1.75</v>
      </c>
      <c r="H7431" s="361" t="s">
        <v>1400</v>
      </c>
      <c r="I7431" s="359" t="s">
        <v>1385</v>
      </c>
      <c r="J7431" s="359" t="s">
        <v>1402</v>
      </c>
      <c r="K7431" s="359" t="s">
        <v>1391</v>
      </c>
      <c r="L7431" s="359" t="s">
        <v>1392</v>
      </c>
      <c r="M7431" s="368">
        <v>2010</v>
      </c>
      <c r="N7431" s="207" t="s">
        <v>1401</v>
      </c>
      <c r="O7431" s="203"/>
    </row>
    <row r="7432" spans="1:15" ht="27.75" hidden="1" customHeight="1" x14ac:dyDescent="0.25">
      <c r="A7432" s="203" t="s">
        <v>2283</v>
      </c>
      <c r="B7432" s="202" t="s">
        <v>706</v>
      </c>
      <c r="C7432" s="203" t="s">
        <v>1466</v>
      </c>
      <c r="D7432" s="202" t="s">
        <v>1863</v>
      </c>
      <c r="E7432" s="202" t="s">
        <v>1676</v>
      </c>
      <c r="F7432" s="202" t="s">
        <v>505</v>
      </c>
      <c r="G7432" s="253">
        <v>64.7</v>
      </c>
      <c r="H7432" s="361" t="s">
        <v>1433</v>
      </c>
      <c r="I7432" s="359" t="s">
        <v>1407</v>
      </c>
      <c r="J7432" s="358">
        <v>0.63</v>
      </c>
      <c r="K7432" s="359" t="s">
        <v>1113</v>
      </c>
      <c r="L7432" s="359" t="s">
        <v>1408</v>
      </c>
      <c r="M7432" s="368">
        <v>2007</v>
      </c>
      <c r="N7432" s="205">
        <v>41732</v>
      </c>
      <c r="O7432" s="203"/>
    </row>
    <row r="7433" spans="1:15" ht="27.75" hidden="1" customHeight="1" x14ac:dyDescent="0.25">
      <c r="A7433" s="203" t="s">
        <v>2283</v>
      </c>
      <c r="B7433" s="202" t="s">
        <v>706</v>
      </c>
      <c r="C7433" s="203" t="s">
        <v>1466</v>
      </c>
      <c r="D7433" s="202" t="s">
        <v>1863</v>
      </c>
      <c r="E7433" s="202" t="s">
        <v>1676</v>
      </c>
      <c r="F7433" s="202" t="s">
        <v>505</v>
      </c>
      <c r="G7433" s="253">
        <v>0.17599999999999999</v>
      </c>
      <c r="H7433" s="361" t="s">
        <v>1414</v>
      </c>
      <c r="I7433" s="359" t="s">
        <v>1407</v>
      </c>
      <c r="J7433" s="358">
        <v>0.63</v>
      </c>
      <c r="K7433" s="359" t="s">
        <v>1113</v>
      </c>
      <c r="L7433" s="359" t="s">
        <v>1392</v>
      </c>
      <c r="M7433" s="368">
        <v>2007</v>
      </c>
      <c r="N7433" s="205">
        <v>41732</v>
      </c>
      <c r="O7433" s="203"/>
    </row>
    <row r="7434" spans="1:15" ht="27.75" hidden="1" customHeight="1" x14ac:dyDescent="0.25">
      <c r="A7434" s="203" t="s">
        <v>2283</v>
      </c>
      <c r="B7434" s="202" t="s">
        <v>706</v>
      </c>
      <c r="C7434" s="203" t="s">
        <v>1466</v>
      </c>
      <c r="D7434" s="202" t="s">
        <v>1864</v>
      </c>
      <c r="E7434" s="202" t="s">
        <v>1865</v>
      </c>
      <c r="F7434" s="202" t="s">
        <v>505</v>
      </c>
      <c r="G7434" s="253">
        <v>8.9</v>
      </c>
      <c r="H7434" s="361" t="s">
        <v>1433</v>
      </c>
      <c r="I7434" s="359" t="s">
        <v>1407</v>
      </c>
      <c r="J7434" s="358" t="s">
        <v>1786</v>
      </c>
      <c r="K7434" s="359" t="s">
        <v>1113</v>
      </c>
      <c r="L7434" s="359" t="s">
        <v>1408</v>
      </c>
      <c r="M7434" s="368">
        <v>2007</v>
      </c>
      <c r="N7434" s="205">
        <v>41732</v>
      </c>
      <c r="O7434" s="361" t="s">
        <v>1597</v>
      </c>
    </row>
    <row r="7435" spans="1:15" ht="27.75" hidden="1" customHeight="1" x14ac:dyDescent="0.25">
      <c r="A7435" s="203" t="s">
        <v>2283</v>
      </c>
      <c r="B7435" s="202" t="s">
        <v>706</v>
      </c>
      <c r="C7435" s="203" t="s">
        <v>1466</v>
      </c>
      <c r="D7435" s="202" t="s">
        <v>1864</v>
      </c>
      <c r="E7435" s="202" t="s">
        <v>1865</v>
      </c>
      <c r="F7435" s="202" t="s">
        <v>505</v>
      </c>
      <c r="G7435" s="253">
        <v>2.5000000000000001E-2</v>
      </c>
      <c r="H7435" s="361" t="s">
        <v>1414</v>
      </c>
      <c r="I7435" s="359" t="s">
        <v>1407</v>
      </c>
      <c r="J7435" s="358" t="s">
        <v>1786</v>
      </c>
      <c r="K7435" s="359" t="s">
        <v>1113</v>
      </c>
      <c r="L7435" s="359" t="s">
        <v>1392</v>
      </c>
      <c r="M7435" s="368">
        <v>2007</v>
      </c>
      <c r="N7435" s="205">
        <v>41732</v>
      </c>
      <c r="O7435" s="361" t="s">
        <v>1597</v>
      </c>
    </row>
    <row r="7436" spans="1:15" ht="27.75" hidden="1" customHeight="1" x14ac:dyDescent="0.25">
      <c r="A7436" s="203" t="s">
        <v>2283</v>
      </c>
      <c r="B7436" s="202" t="s">
        <v>706</v>
      </c>
      <c r="C7436" s="203" t="s">
        <v>1466</v>
      </c>
      <c r="D7436" s="202" t="s">
        <v>1467</v>
      </c>
      <c r="E7436" s="202" t="s">
        <v>1468</v>
      </c>
      <c r="F7436" s="202" t="s">
        <v>505</v>
      </c>
      <c r="G7436" s="253">
        <v>35.1</v>
      </c>
      <c r="H7436" s="361" t="s">
        <v>1433</v>
      </c>
      <c r="I7436" s="359" t="s">
        <v>1407</v>
      </c>
      <c r="J7436" s="358">
        <v>0.76</v>
      </c>
      <c r="K7436" s="359" t="s">
        <v>1113</v>
      </c>
      <c r="L7436" s="359" t="s">
        <v>1408</v>
      </c>
      <c r="M7436" s="368">
        <v>2007</v>
      </c>
      <c r="N7436" s="205">
        <v>41732</v>
      </c>
      <c r="O7436" s="203"/>
    </row>
    <row r="7437" spans="1:15" ht="27.75" hidden="1" customHeight="1" x14ac:dyDescent="0.25">
      <c r="A7437" s="203" t="s">
        <v>2283</v>
      </c>
      <c r="B7437" s="202" t="s">
        <v>706</v>
      </c>
      <c r="C7437" s="203" t="s">
        <v>1466</v>
      </c>
      <c r="D7437" s="202" t="s">
        <v>1467</v>
      </c>
      <c r="E7437" s="202" t="s">
        <v>1468</v>
      </c>
      <c r="F7437" s="202" t="s">
        <v>505</v>
      </c>
      <c r="G7437" s="253">
        <v>9.6000000000000002E-2</v>
      </c>
      <c r="H7437" s="361" t="s">
        <v>1414</v>
      </c>
      <c r="I7437" s="359" t="s">
        <v>1407</v>
      </c>
      <c r="J7437" s="358">
        <v>0.76</v>
      </c>
      <c r="K7437" s="359" t="s">
        <v>1113</v>
      </c>
      <c r="L7437" s="359" t="s">
        <v>1392</v>
      </c>
      <c r="M7437" s="368">
        <v>2007</v>
      </c>
      <c r="N7437" s="205">
        <v>41732</v>
      </c>
      <c r="O7437" s="203"/>
    </row>
    <row r="7438" spans="1:15" ht="27.75" hidden="1" customHeight="1" x14ac:dyDescent="0.25">
      <c r="A7438" s="203" t="s">
        <v>2283</v>
      </c>
      <c r="B7438" s="202" t="s">
        <v>706</v>
      </c>
      <c r="C7438" s="203" t="s">
        <v>1466</v>
      </c>
      <c r="D7438" s="202" t="s">
        <v>1866</v>
      </c>
      <c r="E7438" s="202" t="s">
        <v>1480</v>
      </c>
      <c r="F7438" s="202" t="s">
        <v>505</v>
      </c>
      <c r="G7438" s="253">
        <v>7.3</v>
      </c>
      <c r="H7438" s="361" t="s">
        <v>1433</v>
      </c>
      <c r="I7438" s="359" t="s">
        <v>1407</v>
      </c>
      <c r="J7438" s="358">
        <v>0.86</v>
      </c>
      <c r="K7438" s="359" t="s">
        <v>1113</v>
      </c>
      <c r="L7438" s="359" t="s">
        <v>1408</v>
      </c>
      <c r="M7438" s="368">
        <v>2007</v>
      </c>
      <c r="N7438" s="205">
        <v>41732</v>
      </c>
      <c r="O7438" s="203"/>
    </row>
    <row r="7439" spans="1:15" ht="27.75" hidden="1" customHeight="1" x14ac:dyDescent="0.25">
      <c r="A7439" s="203" t="s">
        <v>2283</v>
      </c>
      <c r="B7439" s="202" t="s">
        <v>706</v>
      </c>
      <c r="C7439" s="203" t="s">
        <v>1466</v>
      </c>
      <c r="D7439" s="202" t="s">
        <v>1866</v>
      </c>
      <c r="E7439" s="202" t="s">
        <v>1480</v>
      </c>
      <c r="F7439" s="202" t="s">
        <v>505</v>
      </c>
      <c r="G7439" s="253">
        <v>0.02</v>
      </c>
      <c r="H7439" s="361" t="s">
        <v>1414</v>
      </c>
      <c r="I7439" s="359" t="s">
        <v>1407</v>
      </c>
      <c r="J7439" s="358">
        <v>0.86</v>
      </c>
      <c r="K7439" s="359" t="s">
        <v>1113</v>
      </c>
      <c r="L7439" s="359" t="s">
        <v>1392</v>
      </c>
      <c r="M7439" s="368">
        <v>2007</v>
      </c>
      <c r="N7439" s="205">
        <v>41732</v>
      </c>
      <c r="O7439" s="203"/>
    </row>
    <row r="7440" spans="1:15" ht="27.75" hidden="1" customHeight="1" x14ac:dyDescent="0.25">
      <c r="A7440" s="203" t="s">
        <v>2283</v>
      </c>
      <c r="B7440" s="202" t="s">
        <v>706</v>
      </c>
      <c r="C7440" s="203" t="s">
        <v>1466</v>
      </c>
      <c r="D7440" s="202" t="s">
        <v>1867</v>
      </c>
      <c r="E7440" s="202" t="s">
        <v>1868</v>
      </c>
      <c r="F7440" s="202" t="s">
        <v>505</v>
      </c>
      <c r="G7440" s="253">
        <v>3.74</v>
      </c>
      <c r="H7440" s="361" t="s">
        <v>1400</v>
      </c>
      <c r="I7440" s="359" t="s">
        <v>1379</v>
      </c>
      <c r="J7440" s="358">
        <v>0.61</v>
      </c>
      <c r="K7440" s="359" t="s">
        <v>1391</v>
      </c>
      <c r="L7440" s="359" t="s">
        <v>1392</v>
      </c>
      <c r="M7440" s="368">
        <v>2007</v>
      </c>
      <c r="N7440" s="205">
        <v>41732</v>
      </c>
      <c r="O7440" s="203"/>
    </row>
    <row r="7441" spans="1:15" ht="27.75" hidden="1" customHeight="1" x14ac:dyDescent="0.25">
      <c r="A7441" s="203" t="s">
        <v>2283</v>
      </c>
      <c r="B7441" s="202" t="s">
        <v>706</v>
      </c>
      <c r="C7441" s="203" t="s">
        <v>1466</v>
      </c>
      <c r="D7441" s="202" t="s">
        <v>1867</v>
      </c>
      <c r="E7441" s="202" t="s">
        <v>1868</v>
      </c>
      <c r="F7441" s="202" t="s">
        <v>505</v>
      </c>
      <c r="G7441" s="253">
        <v>1.1599999999999999</v>
      </c>
      <c r="H7441" s="361" t="s">
        <v>1400</v>
      </c>
      <c r="I7441" s="359" t="s">
        <v>1382</v>
      </c>
      <c r="J7441" s="358">
        <v>0.54</v>
      </c>
      <c r="K7441" s="359" t="s">
        <v>1391</v>
      </c>
      <c r="L7441" s="359" t="s">
        <v>1392</v>
      </c>
      <c r="M7441" s="368">
        <v>2007</v>
      </c>
      <c r="N7441" s="205">
        <v>41732</v>
      </c>
      <c r="O7441" s="203"/>
    </row>
    <row r="7442" spans="1:15" ht="27.75" hidden="1" customHeight="1" x14ac:dyDescent="0.25">
      <c r="A7442" s="203" t="s">
        <v>2283</v>
      </c>
      <c r="B7442" s="202" t="s">
        <v>706</v>
      </c>
      <c r="C7442" s="203" t="s">
        <v>1466</v>
      </c>
      <c r="D7442" s="202" t="s">
        <v>1867</v>
      </c>
      <c r="E7442" s="202" t="s">
        <v>1868</v>
      </c>
      <c r="F7442" s="202" t="s">
        <v>505</v>
      </c>
      <c r="G7442" s="253">
        <v>0.55000000000000004</v>
      </c>
      <c r="H7442" s="361" t="s">
        <v>1400</v>
      </c>
      <c r="I7442" s="359" t="s">
        <v>1383</v>
      </c>
      <c r="J7442" s="358">
        <v>0.37</v>
      </c>
      <c r="K7442" s="359" t="s">
        <v>1391</v>
      </c>
      <c r="L7442" s="359" t="s">
        <v>1392</v>
      </c>
      <c r="M7442" s="368">
        <v>2007</v>
      </c>
      <c r="N7442" s="205">
        <v>41732</v>
      </c>
      <c r="O7442" s="203"/>
    </row>
    <row r="7443" spans="1:15" ht="27.75" hidden="1" customHeight="1" x14ac:dyDescent="0.25">
      <c r="A7443" s="203" t="s">
        <v>2283</v>
      </c>
      <c r="B7443" s="202" t="s">
        <v>706</v>
      </c>
      <c r="C7443" s="203" t="s">
        <v>1466</v>
      </c>
      <c r="D7443" s="202" t="s">
        <v>1867</v>
      </c>
      <c r="E7443" s="202" t="s">
        <v>1868</v>
      </c>
      <c r="F7443" s="202" t="s">
        <v>505</v>
      </c>
      <c r="G7443" s="253">
        <v>0.19</v>
      </c>
      <c r="H7443" s="361" t="s">
        <v>1400</v>
      </c>
      <c r="I7443" s="359" t="s">
        <v>1384</v>
      </c>
      <c r="J7443" s="358">
        <v>0.56000000000000005</v>
      </c>
      <c r="K7443" s="359" t="s">
        <v>1391</v>
      </c>
      <c r="L7443" s="359" t="s">
        <v>1392</v>
      </c>
      <c r="M7443" s="368">
        <v>2007</v>
      </c>
      <c r="N7443" s="205">
        <v>41732</v>
      </c>
      <c r="O7443" s="203"/>
    </row>
    <row r="7444" spans="1:15" ht="27.75" hidden="1" customHeight="1" x14ac:dyDescent="0.25">
      <c r="A7444" s="203" t="s">
        <v>2283</v>
      </c>
      <c r="B7444" s="202" t="s">
        <v>706</v>
      </c>
      <c r="C7444" s="203" t="s">
        <v>1466</v>
      </c>
      <c r="D7444" s="202" t="s">
        <v>1867</v>
      </c>
      <c r="E7444" s="202" t="s">
        <v>1868</v>
      </c>
      <c r="F7444" s="202" t="s">
        <v>505</v>
      </c>
      <c r="G7444" s="253" t="s">
        <v>515</v>
      </c>
      <c r="H7444" s="361" t="s">
        <v>1400</v>
      </c>
      <c r="I7444" s="359" t="s">
        <v>1385</v>
      </c>
      <c r="J7444" s="359" t="s">
        <v>515</v>
      </c>
      <c r="K7444" s="359" t="s">
        <v>1391</v>
      </c>
      <c r="L7444" s="359" t="s">
        <v>1392</v>
      </c>
      <c r="M7444" s="368">
        <v>2007</v>
      </c>
      <c r="N7444" s="205">
        <v>41732</v>
      </c>
      <c r="O7444" s="203"/>
    </row>
    <row r="7445" spans="1:15" ht="27.75" hidden="1" customHeight="1" x14ac:dyDescent="0.25">
      <c r="A7445" s="203" t="s">
        <v>233</v>
      </c>
      <c r="B7445" s="202" t="s">
        <v>816</v>
      </c>
      <c r="C7445" s="203" t="s">
        <v>1766</v>
      </c>
      <c r="D7445" s="202" t="s">
        <v>1767</v>
      </c>
      <c r="E7445" s="202" t="s">
        <v>1768</v>
      </c>
      <c r="F7445" s="202" t="s">
        <v>475</v>
      </c>
      <c r="G7445" s="253">
        <v>719</v>
      </c>
      <c r="H7445" s="361" t="s">
        <v>1433</v>
      </c>
      <c r="I7445" s="359" t="s">
        <v>1407</v>
      </c>
      <c r="J7445" s="358">
        <v>0.37909999999999999</v>
      </c>
      <c r="K7445" s="359" t="s">
        <v>1113</v>
      </c>
      <c r="L7445" s="359" t="s">
        <v>1408</v>
      </c>
      <c r="M7445" s="368">
        <v>2005</v>
      </c>
      <c r="N7445" s="205">
        <v>41071</v>
      </c>
      <c r="O7445" s="203"/>
    </row>
    <row r="7446" spans="1:15" ht="27.75" hidden="1" customHeight="1" x14ac:dyDescent="0.25">
      <c r="A7446" s="203" t="s">
        <v>233</v>
      </c>
      <c r="B7446" s="202" t="s">
        <v>816</v>
      </c>
      <c r="C7446" s="203" t="s">
        <v>1766</v>
      </c>
      <c r="D7446" s="202" t="s">
        <v>1767</v>
      </c>
      <c r="E7446" s="202" t="s">
        <v>1768</v>
      </c>
      <c r="F7446" s="202" t="s">
        <v>475</v>
      </c>
      <c r="G7446" s="253">
        <v>1.97</v>
      </c>
      <c r="H7446" s="361" t="s">
        <v>1414</v>
      </c>
      <c r="I7446" s="359" t="s">
        <v>1407</v>
      </c>
      <c r="J7446" s="358">
        <v>0.38440000000000002</v>
      </c>
      <c r="K7446" s="359" t="s">
        <v>1113</v>
      </c>
      <c r="L7446" s="359" t="s">
        <v>1392</v>
      </c>
      <c r="M7446" s="368">
        <v>2005</v>
      </c>
      <c r="N7446" s="205">
        <v>41071</v>
      </c>
      <c r="O7446" s="203"/>
    </row>
    <row r="7447" spans="1:15" ht="27.75" hidden="1" customHeight="1" x14ac:dyDescent="0.25">
      <c r="A7447" s="203" t="s">
        <v>233</v>
      </c>
      <c r="B7447" s="202" t="s">
        <v>816</v>
      </c>
      <c r="C7447" s="203" t="s">
        <v>1434</v>
      </c>
      <c r="D7447" s="202" t="s">
        <v>1437</v>
      </c>
      <c r="E7447" s="202" t="s">
        <v>1438</v>
      </c>
      <c r="F7447" s="202" t="s">
        <v>475</v>
      </c>
      <c r="G7447" s="253">
        <v>1.54</v>
      </c>
      <c r="H7447" s="361" t="s">
        <v>1414</v>
      </c>
      <c r="I7447" s="359" t="s">
        <v>1407</v>
      </c>
      <c r="J7447" s="358">
        <v>0</v>
      </c>
      <c r="K7447" s="359" t="s">
        <v>1113</v>
      </c>
      <c r="L7447" s="359" t="s">
        <v>1392</v>
      </c>
      <c r="M7447" s="368">
        <v>2003</v>
      </c>
      <c r="N7447" s="205">
        <v>41544</v>
      </c>
      <c r="O7447" s="203"/>
    </row>
    <row r="7448" spans="1:15" ht="27.75" hidden="1" customHeight="1" x14ac:dyDescent="0.25">
      <c r="A7448" s="203" t="s">
        <v>233</v>
      </c>
      <c r="B7448" s="202" t="s">
        <v>816</v>
      </c>
      <c r="C7448" s="203" t="s">
        <v>1434</v>
      </c>
      <c r="D7448" s="202" t="s">
        <v>1439</v>
      </c>
      <c r="E7448" s="202" t="s">
        <v>1440</v>
      </c>
      <c r="F7448" s="202" t="s">
        <v>475</v>
      </c>
      <c r="G7448" s="253">
        <v>1.21</v>
      </c>
      <c r="H7448" s="361" t="s">
        <v>1414</v>
      </c>
      <c r="I7448" s="359" t="s">
        <v>1407</v>
      </c>
      <c r="J7448" s="358">
        <v>0</v>
      </c>
      <c r="K7448" s="359" t="s">
        <v>1113</v>
      </c>
      <c r="L7448" s="359" t="s">
        <v>1392</v>
      </c>
      <c r="M7448" s="368">
        <v>2003</v>
      </c>
      <c r="N7448" s="205">
        <v>41544</v>
      </c>
      <c r="O7448" s="203"/>
    </row>
    <row r="7449" spans="1:15" ht="27.75" hidden="1" customHeight="1" x14ac:dyDescent="0.25">
      <c r="A7449" s="203" t="s">
        <v>233</v>
      </c>
      <c r="B7449" s="202" t="s">
        <v>816</v>
      </c>
      <c r="C7449" s="203" t="s">
        <v>1434</v>
      </c>
      <c r="D7449" s="202" t="s">
        <v>1441</v>
      </c>
      <c r="E7449" s="202" t="s">
        <v>1442</v>
      </c>
      <c r="F7449" s="202" t="s">
        <v>475</v>
      </c>
      <c r="G7449" s="253">
        <v>0.03</v>
      </c>
      <c r="H7449" s="361" t="s">
        <v>1414</v>
      </c>
      <c r="I7449" s="359" t="s">
        <v>1407</v>
      </c>
      <c r="J7449" s="358">
        <v>0</v>
      </c>
      <c r="K7449" s="359" t="s">
        <v>1113</v>
      </c>
      <c r="L7449" s="359" t="s">
        <v>1392</v>
      </c>
      <c r="M7449" s="368">
        <v>2003</v>
      </c>
      <c r="N7449" s="205">
        <v>41544</v>
      </c>
      <c r="O7449" s="203"/>
    </row>
    <row r="7450" spans="1:15" ht="27.75" hidden="1" customHeight="1" x14ac:dyDescent="0.25">
      <c r="A7450" s="203" t="s">
        <v>233</v>
      </c>
      <c r="B7450" s="202" t="s">
        <v>816</v>
      </c>
      <c r="C7450" s="203" t="s">
        <v>1434</v>
      </c>
      <c r="D7450" s="202" t="s">
        <v>1443</v>
      </c>
      <c r="E7450" s="202" t="s">
        <v>1444</v>
      </c>
      <c r="F7450" s="202" t="s">
        <v>475</v>
      </c>
      <c r="G7450" s="253">
        <v>0.22</v>
      </c>
      <c r="H7450" s="361" t="s">
        <v>1414</v>
      </c>
      <c r="I7450" s="359" t="s">
        <v>1407</v>
      </c>
      <c r="J7450" s="358">
        <v>0</v>
      </c>
      <c r="K7450" s="359" t="s">
        <v>1113</v>
      </c>
      <c r="L7450" s="359" t="s">
        <v>1392</v>
      </c>
      <c r="M7450" s="368">
        <v>2003</v>
      </c>
      <c r="N7450" s="205">
        <v>41544</v>
      </c>
      <c r="O7450" s="203"/>
    </row>
    <row r="7451" spans="1:15" ht="27.75" hidden="1" customHeight="1" x14ac:dyDescent="0.25">
      <c r="A7451" s="203" t="s">
        <v>233</v>
      </c>
      <c r="B7451" s="202" t="s">
        <v>816</v>
      </c>
      <c r="C7451" s="203" t="s">
        <v>1445</v>
      </c>
      <c r="D7451" s="202" t="s">
        <v>1446</v>
      </c>
      <c r="E7451" s="202" t="s">
        <v>1447</v>
      </c>
      <c r="F7451" s="202" t="s">
        <v>475</v>
      </c>
      <c r="G7451" s="253">
        <v>583</v>
      </c>
      <c r="H7451" s="361" t="s">
        <v>1448</v>
      </c>
      <c r="I7451" s="359" t="s">
        <v>1407</v>
      </c>
      <c r="J7451" s="358">
        <v>0.61799999999999999</v>
      </c>
      <c r="K7451" s="359" t="s">
        <v>1113</v>
      </c>
      <c r="L7451" s="359" t="s">
        <v>1408</v>
      </c>
      <c r="M7451" s="368">
        <v>2001</v>
      </c>
      <c r="N7451" s="205">
        <v>41603</v>
      </c>
      <c r="O7451" s="203" t="s">
        <v>1449</v>
      </c>
    </row>
    <row r="7452" spans="1:15" ht="27.75" hidden="1" customHeight="1" x14ac:dyDescent="0.25">
      <c r="A7452" s="203" t="s">
        <v>233</v>
      </c>
      <c r="B7452" s="202" t="s">
        <v>816</v>
      </c>
      <c r="C7452" s="203" t="s">
        <v>1445</v>
      </c>
      <c r="D7452" s="202" t="s">
        <v>1446</v>
      </c>
      <c r="E7452" s="202" t="s">
        <v>1447</v>
      </c>
      <c r="F7452" s="202" t="s">
        <v>475</v>
      </c>
      <c r="G7452" s="253">
        <v>4.78</v>
      </c>
      <c r="H7452" s="361" t="s">
        <v>1450</v>
      </c>
      <c r="I7452" s="359" t="s">
        <v>1407</v>
      </c>
      <c r="J7452" s="358">
        <v>0.61760000000000004</v>
      </c>
      <c r="K7452" s="359" t="s">
        <v>1113</v>
      </c>
      <c r="L7452" s="359" t="s">
        <v>1392</v>
      </c>
      <c r="M7452" s="368">
        <v>2001</v>
      </c>
      <c r="N7452" s="205">
        <v>41603</v>
      </c>
      <c r="O7452" s="203" t="s">
        <v>1449</v>
      </c>
    </row>
    <row r="7453" spans="1:15" ht="27.75" hidden="1" customHeight="1" x14ac:dyDescent="0.25">
      <c r="A7453" s="203" t="s">
        <v>233</v>
      </c>
      <c r="B7453" s="202" t="s">
        <v>816</v>
      </c>
      <c r="C7453" s="203" t="s">
        <v>1403</v>
      </c>
      <c r="D7453" s="202" t="s">
        <v>1404</v>
      </c>
      <c r="E7453" s="202" t="s">
        <v>1405</v>
      </c>
      <c r="F7453" s="202" t="s">
        <v>475</v>
      </c>
      <c r="G7453" s="253">
        <v>154</v>
      </c>
      <c r="H7453" s="361" t="s">
        <v>1406</v>
      </c>
      <c r="I7453" s="359" t="s">
        <v>1407</v>
      </c>
      <c r="J7453" s="208">
        <v>0</v>
      </c>
      <c r="K7453" s="359" t="s">
        <v>22</v>
      </c>
      <c r="L7453" s="359" t="s">
        <v>1408</v>
      </c>
      <c r="M7453" s="368" t="s">
        <v>1407</v>
      </c>
      <c r="N7453" s="205">
        <v>42486</v>
      </c>
      <c r="O7453" s="203"/>
    </row>
    <row r="7454" spans="1:15" ht="27.75" hidden="1" customHeight="1" x14ac:dyDescent="0.25">
      <c r="A7454" s="203" t="s">
        <v>233</v>
      </c>
      <c r="B7454" s="202" t="s">
        <v>816</v>
      </c>
      <c r="C7454" s="203" t="s">
        <v>1461</v>
      </c>
      <c r="D7454" s="202" t="s">
        <v>1861</v>
      </c>
      <c r="E7454" s="202" t="s">
        <v>1862</v>
      </c>
      <c r="F7454" s="202" t="s">
        <v>475</v>
      </c>
      <c r="G7454" s="254">
        <v>3106733</v>
      </c>
      <c r="H7454" s="361" t="s">
        <v>1433</v>
      </c>
      <c r="I7454" s="359" t="s">
        <v>1407</v>
      </c>
      <c r="J7454" s="359" t="s">
        <v>1380</v>
      </c>
      <c r="K7454" s="359" t="s">
        <v>8</v>
      </c>
      <c r="L7454" s="359" t="s">
        <v>1408</v>
      </c>
      <c r="M7454" s="368" t="s">
        <v>1407</v>
      </c>
      <c r="N7454" s="205">
        <v>42530</v>
      </c>
      <c r="O7454" s="203"/>
    </row>
    <row r="7455" spans="1:15" ht="27.75" hidden="1" customHeight="1" x14ac:dyDescent="0.25">
      <c r="A7455" s="203" t="s">
        <v>233</v>
      </c>
      <c r="B7455" s="202" t="s">
        <v>816</v>
      </c>
      <c r="C7455" s="203" t="s">
        <v>1461</v>
      </c>
      <c r="D7455" s="202" t="s">
        <v>1861</v>
      </c>
      <c r="E7455" s="202" t="s">
        <v>1862</v>
      </c>
      <c r="F7455" s="202" t="s">
        <v>475</v>
      </c>
      <c r="G7455" s="254">
        <v>8512</v>
      </c>
      <c r="H7455" s="361" t="s">
        <v>1414</v>
      </c>
      <c r="I7455" s="359" t="s">
        <v>1407</v>
      </c>
      <c r="J7455" s="359" t="s">
        <v>1380</v>
      </c>
      <c r="K7455" s="359" t="s">
        <v>8</v>
      </c>
      <c r="L7455" s="359" t="s">
        <v>1392</v>
      </c>
      <c r="M7455" s="368" t="s">
        <v>1407</v>
      </c>
      <c r="N7455" s="205">
        <v>42530</v>
      </c>
      <c r="O7455" s="203"/>
    </row>
    <row r="7456" spans="1:15" ht="27.75" hidden="1" customHeight="1" x14ac:dyDescent="0.25">
      <c r="A7456" s="203" t="s">
        <v>233</v>
      </c>
      <c r="B7456" s="202" t="s">
        <v>816</v>
      </c>
      <c r="C7456" s="203" t="s">
        <v>1461</v>
      </c>
      <c r="D7456" s="202" t="s">
        <v>1462</v>
      </c>
      <c r="E7456" s="202" t="s">
        <v>1463</v>
      </c>
      <c r="F7456" s="202" t="s">
        <v>475</v>
      </c>
      <c r="G7456" s="254">
        <v>21534261</v>
      </c>
      <c r="H7456" s="361" t="s">
        <v>1433</v>
      </c>
      <c r="I7456" s="359" t="s">
        <v>1407</v>
      </c>
      <c r="J7456" s="359" t="s">
        <v>1380</v>
      </c>
      <c r="K7456" s="359" t="s">
        <v>8</v>
      </c>
      <c r="L7456" s="359" t="s">
        <v>1408</v>
      </c>
      <c r="M7456" s="368" t="s">
        <v>1407</v>
      </c>
      <c r="N7456" s="205">
        <v>42530</v>
      </c>
      <c r="O7456" s="203"/>
    </row>
    <row r="7457" spans="1:15" ht="27.75" hidden="1" customHeight="1" x14ac:dyDescent="0.25">
      <c r="A7457" s="203" t="s">
        <v>233</v>
      </c>
      <c r="B7457" s="202" t="s">
        <v>816</v>
      </c>
      <c r="C7457" s="203" t="s">
        <v>1461</v>
      </c>
      <c r="D7457" s="202" t="s">
        <v>1462</v>
      </c>
      <c r="E7457" s="202" t="s">
        <v>1463</v>
      </c>
      <c r="F7457" s="202" t="s">
        <v>475</v>
      </c>
      <c r="G7457" s="254">
        <v>58998</v>
      </c>
      <c r="H7457" s="361" t="s">
        <v>1414</v>
      </c>
      <c r="I7457" s="359" t="s">
        <v>1407</v>
      </c>
      <c r="J7457" s="359" t="s">
        <v>1380</v>
      </c>
      <c r="K7457" s="359" t="s">
        <v>8</v>
      </c>
      <c r="L7457" s="359" t="s">
        <v>1392</v>
      </c>
      <c r="M7457" s="368" t="s">
        <v>1407</v>
      </c>
      <c r="N7457" s="205">
        <v>42530</v>
      </c>
      <c r="O7457" s="203"/>
    </row>
    <row r="7458" spans="1:15" ht="27.75" hidden="1" customHeight="1" x14ac:dyDescent="0.25">
      <c r="A7458" s="203" t="s">
        <v>233</v>
      </c>
      <c r="B7458" s="202" t="s">
        <v>816</v>
      </c>
      <c r="C7458" s="203" t="s">
        <v>1397</v>
      </c>
      <c r="D7458" s="202" t="s">
        <v>1464</v>
      </c>
      <c r="E7458" s="202" t="s">
        <v>1465</v>
      </c>
      <c r="F7458" s="202" t="s">
        <v>475</v>
      </c>
      <c r="G7458" s="253">
        <v>396</v>
      </c>
      <c r="H7458" s="361" t="s">
        <v>1400</v>
      </c>
      <c r="I7458" s="359" t="s">
        <v>1379</v>
      </c>
      <c r="J7458" s="358">
        <v>0</v>
      </c>
      <c r="K7458" s="359" t="s">
        <v>1391</v>
      </c>
      <c r="L7458" s="359" t="s">
        <v>1392</v>
      </c>
      <c r="M7458" s="368">
        <v>2010</v>
      </c>
      <c r="N7458" s="207" t="s">
        <v>1401</v>
      </c>
      <c r="O7458" s="203"/>
    </row>
    <row r="7459" spans="1:15" ht="27.75" hidden="1" customHeight="1" x14ac:dyDescent="0.25">
      <c r="A7459" s="203" t="s">
        <v>233</v>
      </c>
      <c r="B7459" s="202" t="s">
        <v>816</v>
      </c>
      <c r="C7459" s="203" t="s">
        <v>1397</v>
      </c>
      <c r="D7459" s="202" t="s">
        <v>1464</v>
      </c>
      <c r="E7459" s="202" t="s">
        <v>1465</v>
      </c>
      <c r="F7459" s="202" t="s">
        <v>475</v>
      </c>
      <c r="G7459" s="253">
        <v>96.8</v>
      </c>
      <c r="H7459" s="361" t="s">
        <v>1400</v>
      </c>
      <c r="I7459" s="359" t="s">
        <v>1382</v>
      </c>
      <c r="J7459" s="210">
        <v>4.8000000000000001E-2</v>
      </c>
      <c r="K7459" s="359" t="s">
        <v>1391</v>
      </c>
      <c r="L7459" s="359" t="s">
        <v>1392</v>
      </c>
      <c r="M7459" s="368">
        <v>2010</v>
      </c>
      <c r="N7459" s="207" t="s">
        <v>1401</v>
      </c>
      <c r="O7459" s="203"/>
    </row>
    <row r="7460" spans="1:15" ht="27.75" hidden="1" customHeight="1" x14ac:dyDescent="0.25">
      <c r="A7460" s="203" t="s">
        <v>233</v>
      </c>
      <c r="B7460" s="202" t="s">
        <v>816</v>
      </c>
      <c r="C7460" s="203" t="s">
        <v>1397</v>
      </c>
      <c r="D7460" s="202" t="s">
        <v>1464</v>
      </c>
      <c r="E7460" s="202" t="s">
        <v>1465</v>
      </c>
      <c r="F7460" s="202" t="s">
        <v>475</v>
      </c>
      <c r="G7460" s="253">
        <v>23.6</v>
      </c>
      <c r="H7460" s="361" t="s">
        <v>1400</v>
      </c>
      <c r="I7460" s="359" t="s">
        <v>1383</v>
      </c>
      <c r="J7460" s="358">
        <v>0.44</v>
      </c>
      <c r="K7460" s="359" t="s">
        <v>1391</v>
      </c>
      <c r="L7460" s="359" t="s">
        <v>1392</v>
      </c>
      <c r="M7460" s="368">
        <v>2010</v>
      </c>
      <c r="N7460" s="207" t="s">
        <v>1401</v>
      </c>
      <c r="O7460" s="203"/>
    </row>
    <row r="7461" spans="1:15" ht="27.75" hidden="1" customHeight="1" x14ac:dyDescent="0.25">
      <c r="A7461" s="203" t="s">
        <v>233</v>
      </c>
      <c r="B7461" s="202" t="s">
        <v>816</v>
      </c>
      <c r="C7461" s="203" t="s">
        <v>1397</v>
      </c>
      <c r="D7461" s="202" t="s">
        <v>1464</v>
      </c>
      <c r="E7461" s="202" t="s">
        <v>1465</v>
      </c>
      <c r="F7461" s="202" t="s">
        <v>475</v>
      </c>
      <c r="G7461" s="253">
        <v>4.93</v>
      </c>
      <c r="H7461" s="361" t="s">
        <v>1400</v>
      </c>
      <c r="I7461" s="359" t="s">
        <v>1384</v>
      </c>
      <c r="J7461" s="359" t="s">
        <v>1402</v>
      </c>
      <c r="K7461" s="359" t="s">
        <v>1391</v>
      </c>
      <c r="L7461" s="359" t="s">
        <v>1392</v>
      </c>
      <c r="M7461" s="368">
        <v>2010</v>
      </c>
      <c r="N7461" s="207" t="s">
        <v>1401</v>
      </c>
      <c r="O7461" s="203"/>
    </row>
    <row r="7462" spans="1:15" ht="27.75" hidden="1" customHeight="1" x14ac:dyDescent="0.25">
      <c r="A7462" s="203" t="s">
        <v>233</v>
      </c>
      <c r="B7462" s="202" t="s">
        <v>816</v>
      </c>
      <c r="C7462" s="203" t="s">
        <v>1397</v>
      </c>
      <c r="D7462" s="202" t="s">
        <v>1464</v>
      </c>
      <c r="E7462" s="202" t="s">
        <v>1465</v>
      </c>
      <c r="F7462" s="202" t="s">
        <v>475</v>
      </c>
      <c r="G7462" s="253">
        <v>1.75</v>
      </c>
      <c r="H7462" s="361" t="s">
        <v>1400</v>
      </c>
      <c r="I7462" s="359" t="s">
        <v>1385</v>
      </c>
      <c r="J7462" s="359" t="s">
        <v>1402</v>
      </c>
      <c r="K7462" s="359" t="s">
        <v>1391</v>
      </c>
      <c r="L7462" s="359" t="s">
        <v>1392</v>
      </c>
      <c r="M7462" s="368">
        <v>2010</v>
      </c>
      <c r="N7462" s="207" t="s">
        <v>1401</v>
      </c>
      <c r="O7462" s="203"/>
    </row>
    <row r="7463" spans="1:15" ht="27.75" hidden="1" customHeight="1" x14ac:dyDescent="0.25">
      <c r="A7463" s="203" t="s">
        <v>233</v>
      </c>
      <c r="B7463" s="202" t="s">
        <v>816</v>
      </c>
      <c r="C7463" s="203" t="s">
        <v>1466</v>
      </c>
      <c r="D7463" s="202" t="s">
        <v>2160</v>
      </c>
      <c r="E7463" s="202" t="s">
        <v>2161</v>
      </c>
      <c r="F7463" s="202" t="s">
        <v>505</v>
      </c>
      <c r="G7463" s="253">
        <v>1.7</v>
      </c>
      <c r="H7463" s="361" t="s">
        <v>1433</v>
      </c>
      <c r="I7463" s="359" t="s">
        <v>1407</v>
      </c>
      <c r="J7463" s="358">
        <v>0</v>
      </c>
      <c r="K7463" s="359" t="s">
        <v>1113</v>
      </c>
      <c r="L7463" s="359" t="s">
        <v>1408</v>
      </c>
      <c r="M7463" s="368">
        <v>2007</v>
      </c>
      <c r="N7463" s="205">
        <v>41732</v>
      </c>
      <c r="O7463" s="203"/>
    </row>
    <row r="7464" spans="1:15" ht="27.75" hidden="1" customHeight="1" x14ac:dyDescent="0.25">
      <c r="A7464" s="203" t="s">
        <v>233</v>
      </c>
      <c r="B7464" s="202" t="s">
        <v>816</v>
      </c>
      <c r="C7464" s="203" t="s">
        <v>1466</v>
      </c>
      <c r="D7464" s="202" t="s">
        <v>2160</v>
      </c>
      <c r="E7464" s="202" t="s">
        <v>2161</v>
      </c>
      <c r="F7464" s="202" t="s">
        <v>505</v>
      </c>
      <c r="G7464" s="253">
        <v>5.0000000000000001E-3</v>
      </c>
      <c r="H7464" s="361" t="s">
        <v>1414</v>
      </c>
      <c r="I7464" s="359" t="s">
        <v>1407</v>
      </c>
      <c r="J7464" s="358">
        <v>0</v>
      </c>
      <c r="K7464" s="359" t="s">
        <v>1113</v>
      </c>
      <c r="L7464" s="359" t="s">
        <v>1392</v>
      </c>
      <c r="M7464" s="368">
        <v>2007</v>
      </c>
      <c r="N7464" s="205">
        <v>41732</v>
      </c>
      <c r="O7464" s="203"/>
    </row>
    <row r="7465" spans="1:15" ht="27.75" hidden="1" customHeight="1" x14ac:dyDescent="0.25">
      <c r="A7465" s="203" t="s">
        <v>233</v>
      </c>
      <c r="B7465" s="202" t="s">
        <v>816</v>
      </c>
      <c r="C7465" s="203" t="s">
        <v>1466</v>
      </c>
      <c r="D7465" s="202" t="s">
        <v>1467</v>
      </c>
      <c r="E7465" s="202" t="s">
        <v>1468</v>
      </c>
      <c r="F7465" s="202" t="s">
        <v>505</v>
      </c>
      <c r="G7465" s="253">
        <v>67.599999999999994</v>
      </c>
      <c r="H7465" s="361" t="s">
        <v>1433</v>
      </c>
      <c r="I7465" s="359" t="s">
        <v>1407</v>
      </c>
      <c r="J7465" s="358">
        <v>0.76</v>
      </c>
      <c r="K7465" s="359" t="s">
        <v>1113</v>
      </c>
      <c r="L7465" s="359" t="s">
        <v>1408</v>
      </c>
      <c r="M7465" s="368">
        <v>2007</v>
      </c>
      <c r="N7465" s="205">
        <v>41732</v>
      </c>
      <c r="O7465" s="203"/>
    </row>
    <row r="7466" spans="1:15" ht="27.75" hidden="1" customHeight="1" x14ac:dyDescent="0.25">
      <c r="A7466" s="203" t="s">
        <v>233</v>
      </c>
      <c r="B7466" s="202" t="s">
        <v>816</v>
      </c>
      <c r="C7466" s="203" t="s">
        <v>1466</v>
      </c>
      <c r="D7466" s="202" t="s">
        <v>1467</v>
      </c>
      <c r="E7466" s="202" t="s">
        <v>1468</v>
      </c>
      <c r="F7466" s="202" t="s">
        <v>505</v>
      </c>
      <c r="G7466" s="253">
        <v>0.185</v>
      </c>
      <c r="H7466" s="361" t="s">
        <v>1414</v>
      </c>
      <c r="I7466" s="359" t="s">
        <v>1407</v>
      </c>
      <c r="J7466" s="358">
        <v>0.76</v>
      </c>
      <c r="K7466" s="359" t="s">
        <v>1113</v>
      </c>
      <c r="L7466" s="359" t="s">
        <v>1392</v>
      </c>
      <c r="M7466" s="368">
        <v>2007</v>
      </c>
      <c r="N7466" s="205">
        <v>41732</v>
      </c>
      <c r="O7466" s="203"/>
    </row>
    <row r="7467" spans="1:15" ht="27.75" hidden="1" customHeight="1" x14ac:dyDescent="0.25">
      <c r="A7467" s="203" t="s">
        <v>233</v>
      </c>
      <c r="B7467" s="202" t="s">
        <v>816</v>
      </c>
      <c r="C7467" s="203" t="s">
        <v>1466</v>
      </c>
      <c r="D7467" s="202" t="s">
        <v>1867</v>
      </c>
      <c r="E7467" s="202" t="s">
        <v>1868</v>
      </c>
      <c r="F7467" s="202" t="s">
        <v>505</v>
      </c>
      <c r="G7467" s="253">
        <v>0.45</v>
      </c>
      <c r="H7467" s="361" t="s">
        <v>1400</v>
      </c>
      <c r="I7467" s="359" t="s">
        <v>1379</v>
      </c>
      <c r="J7467" s="358">
        <v>0.61</v>
      </c>
      <c r="K7467" s="359" t="s">
        <v>1391</v>
      </c>
      <c r="L7467" s="359" t="s">
        <v>1392</v>
      </c>
      <c r="M7467" s="368">
        <v>2007</v>
      </c>
      <c r="N7467" s="205">
        <v>41732</v>
      </c>
      <c r="O7467" s="203"/>
    </row>
    <row r="7468" spans="1:15" ht="27.75" hidden="1" customHeight="1" x14ac:dyDescent="0.25">
      <c r="A7468" s="203" t="s">
        <v>233</v>
      </c>
      <c r="B7468" s="202" t="s">
        <v>816</v>
      </c>
      <c r="C7468" s="203" t="s">
        <v>1466</v>
      </c>
      <c r="D7468" s="202" t="s">
        <v>1867</v>
      </c>
      <c r="E7468" s="202" t="s">
        <v>1868</v>
      </c>
      <c r="F7468" s="202" t="s">
        <v>505</v>
      </c>
      <c r="G7468" s="253">
        <v>0.15</v>
      </c>
      <c r="H7468" s="361" t="s">
        <v>1400</v>
      </c>
      <c r="I7468" s="359" t="s">
        <v>1382</v>
      </c>
      <c r="J7468" s="358">
        <v>0.54</v>
      </c>
      <c r="K7468" s="359" t="s">
        <v>1391</v>
      </c>
      <c r="L7468" s="359" t="s">
        <v>1392</v>
      </c>
      <c r="M7468" s="368">
        <v>2007</v>
      </c>
      <c r="N7468" s="205">
        <v>41732</v>
      </c>
      <c r="O7468" s="203"/>
    </row>
    <row r="7469" spans="1:15" ht="27.75" hidden="1" customHeight="1" x14ac:dyDescent="0.25">
      <c r="A7469" s="203" t="s">
        <v>233</v>
      </c>
      <c r="B7469" s="202" t="s">
        <v>816</v>
      </c>
      <c r="C7469" s="203" t="s">
        <v>1466</v>
      </c>
      <c r="D7469" s="202" t="s">
        <v>1867</v>
      </c>
      <c r="E7469" s="202" t="s">
        <v>1868</v>
      </c>
      <c r="F7469" s="202" t="s">
        <v>505</v>
      </c>
      <c r="G7469" s="253">
        <v>7.0000000000000007E-2</v>
      </c>
      <c r="H7469" s="361" t="s">
        <v>1400</v>
      </c>
      <c r="I7469" s="359" t="s">
        <v>1383</v>
      </c>
      <c r="J7469" s="358">
        <v>0.37</v>
      </c>
      <c r="K7469" s="359" t="s">
        <v>1391</v>
      </c>
      <c r="L7469" s="359" t="s">
        <v>1392</v>
      </c>
      <c r="M7469" s="368">
        <v>2007</v>
      </c>
      <c r="N7469" s="205">
        <v>41732</v>
      </c>
      <c r="O7469" s="203"/>
    </row>
    <row r="7470" spans="1:15" ht="27.75" hidden="1" customHeight="1" x14ac:dyDescent="0.25">
      <c r="A7470" s="203" t="s">
        <v>233</v>
      </c>
      <c r="B7470" s="202" t="s">
        <v>816</v>
      </c>
      <c r="C7470" s="203" t="s">
        <v>1466</v>
      </c>
      <c r="D7470" s="202" t="s">
        <v>1867</v>
      </c>
      <c r="E7470" s="202" t="s">
        <v>1868</v>
      </c>
      <c r="F7470" s="202" t="s">
        <v>505</v>
      </c>
      <c r="G7470" s="253">
        <v>0.02</v>
      </c>
      <c r="H7470" s="361" t="s">
        <v>1400</v>
      </c>
      <c r="I7470" s="359" t="s">
        <v>1384</v>
      </c>
      <c r="J7470" s="358">
        <v>0.56000000000000005</v>
      </c>
      <c r="K7470" s="359" t="s">
        <v>1391</v>
      </c>
      <c r="L7470" s="359" t="s">
        <v>1392</v>
      </c>
      <c r="M7470" s="368">
        <v>2007</v>
      </c>
      <c r="N7470" s="205">
        <v>41732</v>
      </c>
      <c r="O7470" s="203"/>
    </row>
    <row r="7471" spans="1:15" ht="27.75" hidden="1" customHeight="1" x14ac:dyDescent="0.25">
      <c r="A7471" s="203" t="s">
        <v>233</v>
      </c>
      <c r="B7471" s="202" t="s">
        <v>816</v>
      </c>
      <c r="C7471" s="203" t="s">
        <v>1466</v>
      </c>
      <c r="D7471" s="202" t="s">
        <v>1867</v>
      </c>
      <c r="E7471" s="202" t="s">
        <v>1868</v>
      </c>
      <c r="F7471" s="202" t="s">
        <v>505</v>
      </c>
      <c r="G7471" s="253" t="s">
        <v>515</v>
      </c>
      <c r="H7471" s="361" t="s">
        <v>1400</v>
      </c>
      <c r="I7471" s="359" t="s">
        <v>1385</v>
      </c>
      <c r="J7471" s="359" t="s">
        <v>515</v>
      </c>
      <c r="K7471" s="359" t="s">
        <v>1391</v>
      </c>
      <c r="L7471" s="359" t="s">
        <v>1392</v>
      </c>
      <c r="M7471" s="368">
        <v>2007</v>
      </c>
      <c r="N7471" s="205">
        <v>41732</v>
      </c>
      <c r="O7471" s="203"/>
    </row>
    <row r="7472" spans="1:15" ht="27.75" hidden="1" customHeight="1" x14ac:dyDescent="0.25">
      <c r="A7472" s="203" t="s">
        <v>2284</v>
      </c>
      <c r="B7472" s="202" t="s">
        <v>2468</v>
      </c>
      <c r="C7472" s="203" t="s">
        <v>1445</v>
      </c>
      <c r="D7472" s="202" t="s">
        <v>1446</v>
      </c>
      <c r="E7472" s="202" t="s">
        <v>1447</v>
      </c>
      <c r="F7472" s="202" t="s">
        <v>475</v>
      </c>
      <c r="G7472" s="253">
        <v>583</v>
      </c>
      <c r="H7472" s="361" t="s">
        <v>1448</v>
      </c>
      <c r="I7472" s="359" t="s">
        <v>1407</v>
      </c>
      <c r="J7472" s="358">
        <v>0.61799999999999999</v>
      </c>
      <c r="K7472" s="359" t="s">
        <v>1113</v>
      </c>
      <c r="L7472" s="359" t="s">
        <v>1408</v>
      </c>
      <c r="M7472" s="368">
        <v>2001</v>
      </c>
      <c r="N7472" s="205">
        <v>41603</v>
      </c>
      <c r="O7472" s="203" t="s">
        <v>1449</v>
      </c>
    </row>
    <row r="7473" spans="1:15" ht="27.75" hidden="1" customHeight="1" x14ac:dyDescent="0.25">
      <c r="A7473" s="203" t="s">
        <v>2284</v>
      </c>
      <c r="B7473" s="202" t="s">
        <v>2468</v>
      </c>
      <c r="C7473" s="203" t="s">
        <v>1445</v>
      </c>
      <c r="D7473" s="202" t="s">
        <v>1446</v>
      </c>
      <c r="E7473" s="202" t="s">
        <v>1447</v>
      </c>
      <c r="F7473" s="202" t="s">
        <v>475</v>
      </c>
      <c r="G7473" s="253">
        <v>4.78</v>
      </c>
      <c r="H7473" s="361" t="s">
        <v>1450</v>
      </c>
      <c r="I7473" s="359" t="s">
        <v>1407</v>
      </c>
      <c r="J7473" s="358">
        <v>0.61760000000000004</v>
      </c>
      <c r="K7473" s="359" t="s">
        <v>1113</v>
      </c>
      <c r="L7473" s="359" t="s">
        <v>1392</v>
      </c>
      <c r="M7473" s="368">
        <v>2001</v>
      </c>
      <c r="N7473" s="205">
        <v>41603</v>
      </c>
      <c r="O7473" s="203" t="s">
        <v>1449</v>
      </c>
    </row>
    <row r="7474" spans="1:15" ht="27.75" hidden="1" customHeight="1" x14ac:dyDescent="0.25">
      <c r="A7474" s="203" t="s">
        <v>2284</v>
      </c>
      <c r="B7474" s="202" t="s">
        <v>2468</v>
      </c>
      <c r="C7474" s="203" t="s">
        <v>1403</v>
      </c>
      <c r="D7474" s="202" t="s">
        <v>1404</v>
      </c>
      <c r="E7474" s="202" t="s">
        <v>1405</v>
      </c>
      <c r="F7474" s="202" t="s">
        <v>475</v>
      </c>
      <c r="G7474" s="253">
        <v>154</v>
      </c>
      <c r="H7474" s="361" t="s">
        <v>1406</v>
      </c>
      <c r="I7474" s="359" t="s">
        <v>1407</v>
      </c>
      <c r="J7474" s="208">
        <v>0</v>
      </c>
      <c r="K7474" s="359" t="s">
        <v>22</v>
      </c>
      <c r="L7474" s="359" t="s">
        <v>1408</v>
      </c>
      <c r="M7474" s="368" t="s">
        <v>1407</v>
      </c>
      <c r="N7474" s="205">
        <v>42486</v>
      </c>
      <c r="O7474" s="203"/>
    </row>
    <row r="7475" spans="1:15" ht="27.75" hidden="1" customHeight="1" x14ac:dyDescent="0.25">
      <c r="A7475" s="203" t="s">
        <v>2284</v>
      </c>
      <c r="B7475" s="202" t="s">
        <v>2468</v>
      </c>
      <c r="C7475" s="203" t="s">
        <v>1461</v>
      </c>
      <c r="D7475" s="202" t="s">
        <v>1462</v>
      </c>
      <c r="E7475" s="202" t="s">
        <v>1463</v>
      </c>
      <c r="F7475" s="202" t="s">
        <v>475</v>
      </c>
      <c r="G7475" s="254">
        <v>21534261</v>
      </c>
      <c r="H7475" s="361" t="s">
        <v>1433</v>
      </c>
      <c r="I7475" s="359" t="s">
        <v>1407</v>
      </c>
      <c r="J7475" s="359" t="s">
        <v>1380</v>
      </c>
      <c r="K7475" s="359" t="s">
        <v>8</v>
      </c>
      <c r="L7475" s="359" t="s">
        <v>1408</v>
      </c>
      <c r="M7475" s="368" t="s">
        <v>1407</v>
      </c>
      <c r="N7475" s="205">
        <v>42530</v>
      </c>
      <c r="O7475" s="203"/>
    </row>
    <row r="7476" spans="1:15" ht="27.75" hidden="1" customHeight="1" x14ac:dyDescent="0.25">
      <c r="A7476" s="203" t="s">
        <v>2284</v>
      </c>
      <c r="B7476" s="202" t="s">
        <v>2468</v>
      </c>
      <c r="C7476" s="203" t="s">
        <v>1461</v>
      </c>
      <c r="D7476" s="202" t="s">
        <v>1462</v>
      </c>
      <c r="E7476" s="202" t="s">
        <v>1463</v>
      </c>
      <c r="F7476" s="202" t="s">
        <v>475</v>
      </c>
      <c r="G7476" s="254">
        <v>58998</v>
      </c>
      <c r="H7476" s="361" t="s">
        <v>1414</v>
      </c>
      <c r="I7476" s="359" t="s">
        <v>1407</v>
      </c>
      <c r="J7476" s="359" t="s">
        <v>1380</v>
      </c>
      <c r="K7476" s="359" t="s">
        <v>8</v>
      </c>
      <c r="L7476" s="359" t="s">
        <v>1392</v>
      </c>
      <c r="M7476" s="368" t="s">
        <v>1407</v>
      </c>
      <c r="N7476" s="205">
        <v>42530</v>
      </c>
      <c r="O7476" s="203"/>
    </row>
    <row r="7477" spans="1:15" ht="27.75" hidden="1" customHeight="1" x14ac:dyDescent="0.25">
      <c r="A7477" s="203" t="s">
        <v>2284</v>
      </c>
      <c r="B7477" s="202" t="s">
        <v>2468</v>
      </c>
      <c r="C7477" s="203" t="s">
        <v>1397</v>
      </c>
      <c r="D7477" s="202" t="s">
        <v>1464</v>
      </c>
      <c r="E7477" s="202" t="s">
        <v>1465</v>
      </c>
      <c r="F7477" s="202" t="s">
        <v>475</v>
      </c>
      <c r="G7477" s="253">
        <v>396</v>
      </c>
      <c r="H7477" s="361" t="s">
        <v>1400</v>
      </c>
      <c r="I7477" s="359" t="s">
        <v>1379</v>
      </c>
      <c r="J7477" s="358">
        <v>0</v>
      </c>
      <c r="K7477" s="359" t="s">
        <v>1391</v>
      </c>
      <c r="L7477" s="359" t="s">
        <v>1392</v>
      </c>
      <c r="M7477" s="368">
        <v>2010</v>
      </c>
      <c r="N7477" s="207" t="s">
        <v>1401</v>
      </c>
      <c r="O7477" s="203"/>
    </row>
    <row r="7478" spans="1:15" ht="27.75" hidden="1" customHeight="1" x14ac:dyDescent="0.25">
      <c r="A7478" s="203" t="s">
        <v>2284</v>
      </c>
      <c r="B7478" s="202" t="s">
        <v>2468</v>
      </c>
      <c r="C7478" s="203" t="s">
        <v>1397</v>
      </c>
      <c r="D7478" s="202" t="s">
        <v>1464</v>
      </c>
      <c r="E7478" s="202" t="s">
        <v>1465</v>
      </c>
      <c r="F7478" s="202" t="s">
        <v>475</v>
      </c>
      <c r="G7478" s="253">
        <v>96.8</v>
      </c>
      <c r="H7478" s="361" t="s">
        <v>1400</v>
      </c>
      <c r="I7478" s="359" t="s">
        <v>1382</v>
      </c>
      <c r="J7478" s="210">
        <v>4.8000000000000001E-2</v>
      </c>
      <c r="K7478" s="359" t="s">
        <v>1391</v>
      </c>
      <c r="L7478" s="359" t="s">
        <v>1392</v>
      </c>
      <c r="M7478" s="368">
        <v>2010</v>
      </c>
      <c r="N7478" s="207" t="s">
        <v>1401</v>
      </c>
      <c r="O7478" s="203"/>
    </row>
    <row r="7479" spans="1:15" ht="27.75" hidden="1" customHeight="1" x14ac:dyDescent="0.25">
      <c r="A7479" s="203" t="s">
        <v>2284</v>
      </c>
      <c r="B7479" s="202" t="s">
        <v>2468</v>
      </c>
      <c r="C7479" s="203" t="s">
        <v>1397</v>
      </c>
      <c r="D7479" s="202" t="s">
        <v>1464</v>
      </c>
      <c r="E7479" s="202" t="s">
        <v>1465</v>
      </c>
      <c r="F7479" s="202" t="s">
        <v>475</v>
      </c>
      <c r="G7479" s="253">
        <v>23.6</v>
      </c>
      <c r="H7479" s="361" t="s">
        <v>1400</v>
      </c>
      <c r="I7479" s="359" t="s">
        <v>1383</v>
      </c>
      <c r="J7479" s="358">
        <v>0.44</v>
      </c>
      <c r="K7479" s="359" t="s">
        <v>1391</v>
      </c>
      <c r="L7479" s="359" t="s">
        <v>1392</v>
      </c>
      <c r="M7479" s="368">
        <v>2010</v>
      </c>
      <c r="N7479" s="207" t="s">
        <v>1401</v>
      </c>
      <c r="O7479" s="203"/>
    </row>
    <row r="7480" spans="1:15" ht="27.75" hidden="1" customHeight="1" x14ac:dyDescent="0.25">
      <c r="A7480" s="203" t="s">
        <v>2284</v>
      </c>
      <c r="B7480" s="202" t="s">
        <v>2468</v>
      </c>
      <c r="C7480" s="203" t="s">
        <v>1397</v>
      </c>
      <c r="D7480" s="202" t="s">
        <v>1464</v>
      </c>
      <c r="E7480" s="202" t="s">
        <v>1465</v>
      </c>
      <c r="F7480" s="202" t="s">
        <v>475</v>
      </c>
      <c r="G7480" s="253">
        <v>4.93</v>
      </c>
      <c r="H7480" s="361" t="s">
        <v>1400</v>
      </c>
      <c r="I7480" s="359" t="s">
        <v>1384</v>
      </c>
      <c r="J7480" s="359" t="s">
        <v>1402</v>
      </c>
      <c r="K7480" s="359" t="s">
        <v>1391</v>
      </c>
      <c r="L7480" s="359" t="s">
        <v>1392</v>
      </c>
      <c r="M7480" s="368">
        <v>2010</v>
      </c>
      <c r="N7480" s="207" t="s">
        <v>1401</v>
      </c>
      <c r="O7480" s="203"/>
    </row>
    <row r="7481" spans="1:15" ht="27.75" hidden="1" customHeight="1" x14ac:dyDescent="0.25">
      <c r="A7481" s="203" t="s">
        <v>2284</v>
      </c>
      <c r="B7481" s="202" t="s">
        <v>2468</v>
      </c>
      <c r="C7481" s="203" t="s">
        <v>1397</v>
      </c>
      <c r="D7481" s="202" t="s">
        <v>1464</v>
      </c>
      <c r="E7481" s="202" t="s">
        <v>1465</v>
      </c>
      <c r="F7481" s="202" t="s">
        <v>475</v>
      </c>
      <c r="G7481" s="253">
        <v>1.75</v>
      </c>
      <c r="H7481" s="361" t="s">
        <v>1400</v>
      </c>
      <c r="I7481" s="359" t="s">
        <v>1385</v>
      </c>
      <c r="J7481" s="359" t="s">
        <v>1402</v>
      </c>
      <c r="K7481" s="359" t="s">
        <v>1391</v>
      </c>
      <c r="L7481" s="359" t="s">
        <v>1392</v>
      </c>
      <c r="M7481" s="368">
        <v>2010</v>
      </c>
      <c r="N7481" s="207" t="s">
        <v>1401</v>
      </c>
      <c r="O7481" s="203"/>
    </row>
    <row r="7482" spans="1:15" ht="27.75" hidden="1" customHeight="1" x14ac:dyDescent="0.25">
      <c r="A7482" s="203" t="s">
        <v>2285</v>
      </c>
      <c r="B7482" s="202" t="s">
        <v>640</v>
      </c>
      <c r="C7482" s="203" t="s">
        <v>2286</v>
      </c>
      <c r="D7482" s="202" t="s">
        <v>2287</v>
      </c>
      <c r="E7482" s="202" t="s">
        <v>2288</v>
      </c>
      <c r="F7482" s="202" t="s">
        <v>505</v>
      </c>
      <c r="G7482" s="253">
        <v>31.9</v>
      </c>
      <c r="H7482" s="361" t="s">
        <v>1390</v>
      </c>
      <c r="I7482" s="359" t="s">
        <v>1379</v>
      </c>
      <c r="J7482" s="359" t="s">
        <v>1380</v>
      </c>
      <c r="K7482" s="361" t="s">
        <v>1391</v>
      </c>
      <c r="L7482" s="359" t="s">
        <v>1392</v>
      </c>
      <c r="M7482" s="368">
        <v>2009</v>
      </c>
      <c r="N7482" s="205">
        <v>43059</v>
      </c>
      <c r="O7482" s="203"/>
    </row>
    <row r="7483" spans="1:15" ht="27.75" hidden="1" customHeight="1" x14ac:dyDescent="0.25">
      <c r="A7483" s="203" t="s">
        <v>2285</v>
      </c>
      <c r="B7483" s="202" t="s">
        <v>640</v>
      </c>
      <c r="C7483" s="203" t="s">
        <v>2286</v>
      </c>
      <c r="D7483" s="202" t="s">
        <v>2287</v>
      </c>
      <c r="E7483" s="202" t="s">
        <v>2288</v>
      </c>
      <c r="F7483" s="202" t="s">
        <v>505</v>
      </c>
      <c r="G7483" s="253">
        <v>9.1</v>
      </c>
      <c r="H7483" s="361" t="s">
        <v>1390</v>
      </c>
      <c r="I7483" s="359" t="s">
        <v>1382</v>
      </c>
      <c r="J7483" s="359" t="s">
        <v>1380</v>
      </c>
      <c r="K7483" s="361" t="s">
        <v>1391</v>
      </c>
      <c r="L7483" s="359" t="s">
        <v>1392</v>
      </c>
      <c r="M7483" s="368">
        <v>2009</v>
      </c>
      <c r="N7483" s="205">
        <v>43059</v>
      </c>
      <c r="O7483" s="203"/>
    </row>
    <row r="7484" spans="1:15" ht="27.75" hidden="1" customHeight="1" x14ac:dyDescent="0.25">
      <c r="A7484" s="203" t="s">
        <v>2285</v>
      </c>
      <c r="B7484" s="202" t="s">
        <v>640</v>
      </c>
      <c r="C7484" s="203" t="s">
        <v>2286</v>
      </c>
      <c r="D7484" s="202" t="s">
        <v>2287</v>
      </c>
      <c r="E7484" s="202" t="s">
        <v>2288</v>
      </c>
      <c r="F7484" s="202" t="s">
        <v>505</v>
      </c>
      <c r="G7484" s="253">
        <v>2.4371999999999998</v>
      </c>
      <c r="H7484" s="361" t="s">
        <v>1390</v>
      </c>
      <c r="I7484" s="359" t="s">
        <v>1383</v>
      </c>
      <c r="J7484" s="359" t="s">
        <v>1380</v>
      </c>
      <c r="K7484" s="361" t="s">
        <v>1391</v>
      </c>
      <c r="L7484" s="359" t="s">
        <v>1392</v>
      </c>
      <c r="M7484" s="368">
        <v>2009</v>
      </c>
      <c r="N7484" s="205">
        <v>43059</v>
      </c>
      <c r="O7484" s="203"/>
    </row>
    <row r="7485" spans="1:15" ht="27.75" hidden="1" customHeight="1" x14ac:dyDescent="0.25">
      <c r="A7485" s="203" t="s">
        <v>2285</v>
      </c>
      <c r="B7485" s="202" t="s">
        <v>640</v>
      </c>
      <c r="C7485" s="203" t="s">
        <v>2286</v>
      </c>
      <c r="D7485" s="202" t="s">
        <v>2287</v>
      </c>
      <c r="E7485" s="202" t="s">
        <v>2288</v>
      </c>
      <c r="F7485" s="202" t="s">
        <v>505</v>
      </c>
      <c r="G7485" s="253">
        <v>0.6552</v>
      </c>
      <c r="H7485" s="361" t="s">
        <v>1390</v>
      </c>
      <c r="I7485" s="359" t="s">
        <v>1384</v>
      </c>
      <c r="J7485" s="359" t="s">
        <v>1380</v>
      </c>
      <c r="K7485" s="361" t="s">
        <v>1391</v>
      </c>
      <c r="L7485" s="359" t="s">
        <v>1392</v>
      </c>
      <c r="M7485" s="368">
        <v>2009</v>
      </c>
      <c r="N7485" s="205">
        <v>43059</v>
      </c>
      <c r="O7485" s="203"/>
    </row>
    <row r="7486" spans="1:15" ht="27.75" hidden="1" customHeight="1" x14ac:dyDescent="0.25">
      <c r="A7486" s="203" t="s">
        <v>2285</v>
      </c>
      <c r="B7486" s="202" t="s">
        <v>640</v>
      </c>
      <c r="C7486" s="203" t="s">
        <v>2286</v>
      </c>
      <c r="D7486" s="202" t="s">
        <v>2287</v>
      </c>
      <c r="E7486" s="202" t="s">
        <v>2288</v>
      </c>
      <c r="F7486" s="202" t="s">
        <v>505</v>
      </c>
      <c r="G7486" s="253">
        <v>0.11700000000000001</v>
      </c>
      <c r="H7486" s="361" t="s">
        <v>1390</v>
      </c>
      <c r="I7486" s="359" t="s">
        <v>1385</v>
      </c>
      <c r="J7486" s="359" t="s">
        <v>1380</v>
      </c>
      <c r="K7486" s="361" t="s">
        <v>1391</v>
      </c>
      <c r="L7486" s="359" t="s">
        <v>1392</v>
      </c>
      <c r="M7486" s="368">
        <v>2009</v>
      </c>
      <c r="N7486" s="205">
        <v>43059</v>
      </c>
      <c r="O7486" s="203"/>
    </row>
    <row r="7487" spans="1:15" ht="27.75" hidden="1" customHeight="1" x14ac:dyDescent="0.25">
      <c r="A7487" s="203" t="s">
        <v>2285</v>
      </c>
      <c r="B7487" s="202" t="s">
        <v>640</v>
      </c>
      <c r="C7487" s="203" t="s">
        <v>2286</v>
      </c>
      <c r="D7487" s="202" t="s">
        <v>2287</v>
      </c>
      <c r="E7487" s="202" t="s">
        <v>2288</v>
      </c>
      <c r="F7487" s="202" t="s">
        <v>505</v>
      </c>
      <c r="G7487" s="253">
        <v>1.9</v>
      </c>
      <c r="H7487" s="361" t="s">
        <v>488</v>
      </c>
      <c r="I7487" s="359" t="s">
        <v>1379</v>
      </c>
      <c r="J7487" s="359" t="s">
        <v>1380</v>
      </c>
      <c r="K7487" s="361" t="s">
        <v>22</v>
      </c>
      <c r="L7487" s="359" t="s">
        <v>1392</v>
      </c>
      <c r="M7487" s="368">
        <v>2007</v>
      </c>
      <c r="N7487" s="205">
        <v>43059</v>
      </c>
      <c r="O7487" s="203"/>
    </row>
    <row r="7488" spans="1:15" ht="27.75" hidden="1" customHeight="1" x14ac:dyDescent="0.25">
      <c r="A7488" s="203" t="s">
        <v>2285</v>
      </c>
      <c r="B7488" s="202" t="s">
        <v>640</v>
      </c>
      <c r="C7488" s="203" t="s">
        <v>2286</v>
      </c>
      <c r="D7488" s="202" t="s">
        <v>2287</v>
      </c>
      <c r="E7488" s="202" t="s">
        <v>2288</v>
      </c>
      <c r="F7488" s="202" t="s">
        <v>505</v>
      </c>
      <c r="G7488" s="253">
        <v>0.6</v>
      </c>
      <c r="H7488" s="361" t="s">
        <v>488</v>
      </c>
      <c r="I7488" s="359" t="s">
        <v>1382</v>
      </c>
      <c r="J7488" s="359" t="s">
        <v>1380</v>
      </c>
      <c r="K7488" s="361" t="s">
        <v>22</v>
      </c>
      <c r="L7488" s="359" t="s">
        <v>1392</v>
      </c>
      <c r="M7488" s="368">
        <v>2007</v>
      </c>
      <c r="N7488" s="205">
        <v>43059</v>
      </c>
      <c r="O7488" s="203"/>
    </row>
    <row r="7489" spans="1:15" ht="27.75" hidden="1" customHeight="1" x14ac:dyDescent="0.25">
      <c r="A7489" s="203" t="s">
        <v>2285</v>
      </c>
      <c r="B7489" s="202" t="s">
        <v>640</v>
      </c>
      <c r="C7489" s="203" t="s">
        <v>2286</v>
      </c>
      <c r="D7489" s="202" t="s">
        <v>2287</v>
      </c>
      <c r="E7489" s="202" t="s">
        <v>2288</v>
      </c>
      <c r="F7489" s="202" t="s">
        <v>505</v>
      </c>
      <c r="G7489" s="253">
        <v>0.2</v>
      </c>
      <c r="H7489" s="361" t="s">
        <v>488</v>
      </c>
      <c r="I7489" s="359" t="s">
        <v>1383</v>
      </c>
      <c r="J7489" s="359" t="s">
        <v>1380</v>
      </c>
      <c r="K7489" s="361" t="s">
        <v>22</v>
      </c>
      <c r="L7489" s="359" t="s">
        <v>1392</v>
      </c>
      <c r="M7489" s="368">
        <v>2007</v>
      </c>
      <c r="N7489" s="205">
        <v>43059</v>
      </c>
      <c r="O7489" s="203"/>
    </row>
    <row r="7490" spans="1:15" ht="27.75" hidden="1" customHeight="1" x14ac:dyDescent="0.25">
      <c r="A7490" s="203" t="s">
        <v>2285</v>
      </c>
      <c r="B7490" s="202" t="s">
        <v>640</v>
      </c>
      <c r="C7490" s="203" t="s">
        <v>2286</v>
      </c>
      <c r="D7490" s="202" t="s">
        <v>2287</v>
      </c>
      <c r="E7490" s="202" t="s">
        <v>2288</v>
      </c>
      <c r="F7490" s="202" t="s">
        <v>505</v>
      </c>
      <c r="G7490" s="253">
        <v>0.04</v>
      </c>
      <c r="H7490" s="361" t="s">
        <v>488</v>
      </c>
      <c r="I7490" s="359" t="s">
        <v>1384</v>
      </c>
      <c r="J7490" s="359" t="s">
        <v>1380</v>
      </c>
      <c r="K7490" s="361" t="s">
        <v>22</v>
      </c>
      <c r="L7490" s="359" t="s">
        <v>1392</v>
      </c>
      <c r="M7490" s="368">
        <v>2007</v>
      </c>
      <c r="N7490" s="205">
        <v>43059</v>
      </c>
      <c r="O7490" s="203"/>
    </row>
    <row r="7491" spans="1:15" ht="27.75" hidden="1" customHeight="1" x14ac:dyDescent="0.25">
      <c r="A7491" s="203" t="s">
        <v>2285</v>
      </c>
      <c r="B7491" s="202" t="s">
        <v>640</v>
      </c>
      <c r="C7491" s="203" t="s">
        <v>2286</v>
      </c>
      <c r="D7491" s="202" t="s">
        <v>2287</v>
      </c>
      <c r="E7491" s="202" t="s">
        <v>2288</v>
      </c>
      <c r="F7491" s="202" t="s">
        <v>505</v>
      </c>
      <c r="G7491" s="253">
        <v>6.4799999999999996E-3</v>
      </c>
      <c r="H7491" s="361" t="s">
        <v>488</v>
      </c>
      <c r="I7491" s="359" t="s">
        <v>1385</v>
      </c>
      <c r="J7491" s="359" t="s">
        <v>1380</v>
      </c>
      <c r="K7491" s="361" t="s">
        <v>22</v>
      </c>
      <c r="L7491" s="359" t="s">
        <v>1392</v>
      </c>
      <c r="M7491" s="368">
        <v>2007</v>
      </c>
      <c r="N7491" s="205">
        <v>43059</v>
      </c>
      <c r="O7491" s="203"/>
    </row>
    <row r="7492" spans="1:15" ht="27.75" hidden="1" customHeight="1" x14ac:dyDescent="0.25">
      <c r="A7492" s="203" t="s">
        <v>2285</v>
      </c>
      <c r="B7492" s="202" t="s">
        <v>640</v>
      </c>
      <c r="C7492" s="203" t="s">
        <v>2286</v>
      </c>
      <c r="D7492" s="202" t="s">
        <v>2289</v>
      </c>
      <c r="E7492" s="202" t="s">
        <v>2288</v>
      </c>
      <c r="F7492" s="202" t="s">
        <v>505</v>
      </c>
      <c r="G7492" s="253">
        <v>31.9</v>
      </c>
      <c r="H7492" s="361" t="s">
        <v>1390</v>
      </c>
      <c r="I7492" s="359" t="s">
        <v>1379</v>
      </c>
      <c r="J7492" s="359" t="s">
        <v>1380</v>
      </c>
      <c r="K7492" s="361" t="s">
        <v>1391</v>
      </c>
      <c r="L7492" s="359" t="s">
        <v>1392</v>
      </c>
      <c r="M7492" s="368">
        <v>2009</v>
      </c>
      <c r="N7492" s="205">
        <v>43059</v>
      </c>
      <c r="O7492" s="203"/>
    </row>
    <row r="7493" spans="1:15" ht="27.75" hidden="1" customHeight="1" x14ac:dyDescent="0.25">
      <c r="A7493" s="203" t="s">
        <v>2285</v>
      </c>
      <c r="B7493" s="202" t="s">
        <v>640</v>
      </c>
      <c r="C7493" s="203" t="s">
        <v>2286</v>
      </c>
      <c r="D7493" s="202" t="s">
        <v>2289</v>
      </c>
      <c r="E7493" s="202" t="s">
        <v>2288</v>
      </c>
      <c r="F7493" s="202" t="s">
        <v>505</v>
      </c>
      <c r="G7493" s="253">
        <v>9.1</v>
      </c>
      <c r="H7493" s="361" t="s">
        <v>1390</v>
      </c>
      <c r="I7493" s="359" t="s">
        <v>1382</v>
      </c>
      <c r="J7493" s="359" t="s">
        <v>1380</v>
      </c>
      <c r="K7493" s="361" t="s">
        <v>1391</v>
      </c>
      <c r="L7493" s="359" t="s">
        <v>1392</v>
      </c>
      <c r="M7493" s="368">
        <v>2009</v>
      </c>
      <c r="N7493" s="205">
        <v>43059</v>
      </c>
      <c r="O7493" s="203"/>
    </row>
    <row r="7494" spans="1:15" ht="27.75" hidden="1" customHeight="1" x14ac:dyDescent="0.25">
      <c r="A7494" s="203" t="s">
        <v>2285</v>
      </c>
      <c r="B7494" s="202" t="s">
        <v>640</v>
      </c>
      <c r="C7494" s="203" t="s">
        <v>2286</v>
      </c>
      <c r="D7494" s="202" t="s">
        <v>2289</v>
      </c>
      <c r="E7494" s="202" t="s">
        <v>2288</v>
      </c>
      <c r="F7494" s="202" t="s">
        <v>505</v>
      </c>
      <c r="G7494" s="253">
        <v>2.4371999999999998</v>
      </c>
      <c r="H7494" s="361" t="s">
        <v>1390</v>
      </c>
      <c r="I7494" s="359" t="s">
        <v>1383</v>
      </c>
      <c r="J7494" s="359" t="s">
        <v>1380</v>
      </c>
      <c r="K7494" s="361" t="s">
        <v>1391</v>
      </c>
      <c r="L7494" s="359" t="s">
        <v>1392</v>
      </c>
      <c r="M7494" s="368">
        <v>2009</v>
      </c>
      <c r="N7494" s="205">
        <v>43059</v>
      </c>
      <c r="O7494" s="203"/>
    </row>
    <row r="7495" spans="1:15" ht="27.75" hidden="1" customHeight="1" x14ac:dyDescent="0.25">
      <c r="A7495" s="203" t="s">
        <v>2285</v>
      </c>
      <c r="B7495" s="202" t="s">
        <v>640</v>
      </c>
      <c r="C7495" s="203" t="s">
        <v>2286</v>
      </c>
      <c r="D7495" s="202" t="s">
        <v>2289</v>
      </c>
      <c r="E7495" s="202" t="s">
        <v>2288</v>
      </c>
      <c r="F7495" s="202" t="s">
        <v>505</v>
      </c>
      <c r="G7495" s="253">
        <v>0.6552</v>
      </c>
      <c r="H7495" s="361" t="s">
        <v>1390</v>
      </c>
      <c r="I7495" s="359" t="s">
        <v>1384</v>
      </c>
      <c r="J7495" s="359" t="s">
        <v>1380</v>
      </c>
      <c r="K7495" s="361" t="s">
        <v>1391</v>
      </c>
      <c r="L7495" s="359" t="s">
        <v>1392</v>
      </c>
      <c r="M7495" s="368">
        <v>2009</v>
      </c>
      <c r="N7495" s="205">
        <v>43059</v>
      </c>
      <c r="O7495" s="203"/>
    </row>
    <row r="7496" spans="1:15" ht="27.75" hidden="1" customHeight="1" x14ac:dyDescent="0.25">
      <c r="A7496" s="203" t="s">
        <v>2285</v>
      </c>
      <c r="B7496" s="202" t="s">
        <v>640</v>
      </c>
      <c r="C7496" s="203" t="s">
        <v>2286</v>
      </c>
      <c r="D7496" s="202" t="s">
        <v>2289</v>
      </c>
      <c r="E7496" s="202" t="s">
        <v>2288</v>
      </c>
      <c r="F7496" s="202" t="s">
        <v>505</v>
      </c>
      <c r="G7496" s="253" t="s">
        <v>515</v>
      </c>
      <c r="H7496" s="361" t="s">
        <v>1390</v>
      </c>
      <c r="I7496" s="359" t="s">
        <v>1385</v>
      </c>
      <c r="J7496" s="359" t="s">
        <v>1380</v>
      </c>
      <c r="K7496" s="361" t="s">
        <v>1391</v>
      </c>
      <c r="L7496" s="359" t="s">
        <v>1392</v>
      </c>
      <c r="M7496" s="368">
        <v>2009</v>
      </c>
      <c r="N7496" s="205">
        <v>43059</v>
      </c>
      <c r="O7496" s="203"/>
    </row>
    <row r="7497" spans="1:15" ht="27.75" hidden="1" customHeight="1" x14ac:dyDescent="0.25">
      <c r="A7497" s="203" t="s">
        <v>2285</v>
      </c>
      <c r="B7497" s="202" t="s">
        <v>640</v>
      </c>
      <c r="C7497" s="203" t="s">
        <v>2286</v>
      </c>
      <c r="D7497" s="202" t="s">
        <v>2289</v>
      </c>
      <c r="E7497" s="202" t="s">
        <v>2288</v>
      </c>
      <c r="F7497" s="202" t="s">
        <v>505</v>
      </c>
      <c r="G7497" s="253">
        <v>1.9</v>
      </c>
      <c r="H7497" s="361" t="s">
        <v>488</v>
      </c>
      <c r="I7497" s="359" t="s">
        <v>1379</v>
      </c>
      <c r="J7497" s="359" t="s">
        <v>1380</v>
      </c>
      <c r="K7497" s="361" t="s">
        <v>22</v>
      </c>
      <c r="L7497" s="359" t="s">
        <v>1392</v>
      </c>
      <c r="M7497" s="368">
        <v>2007</v>
      </c>
      <c r="N7497" s="205">
        <v>43059</v>
      </c>
      <c r="O7497" s="203"/>
    </row>
    <row r="7498" spans="1:15" ht="27.75" hidden="1" customHeight="1" x14ac:dyDescent="0.25">
      <c r="A7498" s="203" t="s">
        <v>2285</v>
      </c>
      <c r="B7498" s="202" t="s">
        <v>640</v>
      </c>
      <c r="C7498" s="203" t="s">
        <v>2286</v>
      </c>
      <c r="D7498" s="202" t="s">
        <v>2289</v>
      </c>
      <c r="E7498" s="202" t="s">
        <v>2288</v>
      </c>
      <c r="F7498" s="202" t="s">
        <v>505</v>
      </c>
      <c r="G7498" s="253">
        <v>0.6</v>
      </c>
      <c r="H7498" s="361" t="s">
        <v>488</v>
      </c>
      <c r="I7498" s="359" t="s">
        <v>1382</v>
      </c>
      <c r="J7498" s="359" t="s">
        <v>1380</v>
      </c>
      <c r="K7498" s="361" t="s">
        <v>22</v>
      </c>
      <c r="L7498" s="359" t="s">
        <v>1392</v>
      </c>
      <c r="M7498" s="368">
        <v>2007</v>
      </c>
      <c r="N7498" s="205">
        <v>43059</v>
      </c>
      <c r="O7498" s="203"/>
    </row>
    <row r="7499" spans="1:15" ht="27.75" hidden="1" customHeight="1" x14ac:dyDescent="0.25">
      <c r="A7499" s="203" t="s">
        <v>2285</v>
      </c>
      <c r="B7499" s="202" t="s">
        <v>640</v>
      </c>
      <c r="C7499" s="203" t="s">
        <v>2286</v>
      </c>
      <c r="D7499" s="202" t="s">
        <v>2289</v>
      </c>
      <c r="E7499" s="202" t="s">
        <v>2288</v>
      </c>
      <c r="F7499" s="202" t="s">
        <v>505</v>
      </c>
      <c r="G7499" s="253">
        <v>0.2</v>
      </c>
      <c r="H7499" s="361" t="s">
        <v>488</v>
      </c>
      <c r="I7499" s="359" t="s">
        <v>1383</v>
      </c>
      <c r="J7499" s="359" t="s">
        <v>1380</v>
      </c>
      <c r="K7499" s="361" t="s">
        <v>22</v>
      </c>
      <c r="L7499" s="359" t="s">
        <v>1392</v>
      </c>
      <c r="M7499" s="368">
        <v>2007</v>
      </c>
      <c r="N7499" s="205">
        <v>43059</v>
      </c>
      <c r="O7499" s="203"/>
    </row>
    <row r="7500" spans="1:15" ht="27.75" hidden="1" customHeight="1" x14ac:dyDescent="0.25">
      <c r="A7500" s="203" t="s">
        <v>2285</v>
      </c>
      <c r="B7500" s="202" t="s">
        <v>640</v>
      </c>
      <c r="C7500" s="203" t="s">
        <v>2286</v>
      </c>
      <c r="D7500" s="202" t="s">
        <v>2289</v>
      </c>
      <c r="E7500" s="202" t="s">
        <v>2288</v>
      </c>
      <c r="F7500" s="202" t="s">
        <v>505</v>
      </c>
      <c r="G7500" s="253">
        <v>0.04</v>
      </c>
      <c r="H7500" s="361" t="s">
        <v>488</v>
      </c>
      <c r="I7500" s="359" t="s">
        <v>1384</v>
      </c>
      <c r="J7500" s="359" t="s">
        <v>1380</v>
      </c>
      <c r="K7500" s="361" t="s">
        <v>22</v>
      </c>
      <c r="L7500" s="359" t="s">
        <v>1392</v>
      </c>
      <c r="M7500" s="368">
        <v>2007</v>
      </c>
      <c r="N7500" s="205">
        <v>43059</v>
      </c>
      <c r="O7500" s="203"/>
    </row>
    <row r="7501" spans="1:15" ht="27.75" hidden="1" customHeight="1" x14ac:dyDescent="0.25">
      <c r="A7501" s="203" t="s">
        <v>2285</v>
      </c>
      <c r="B7501" s="202" t="s">
        <v>640</v>
      </c>
      <c r="C7501" s="203" t="s">
        <v>2286</v>
      </c>
      <c r="D7501" s="202" t="s">
        <v>2289</v>
      </c>
      <c r="E7501" s="202" t="s">
        <v>2288</v>
      </c>
      <c r="F7501" s="202" t="s">
        <v>505</v>
      </c>
      <c r="G7501" s="253" t="s">
        <v>515</v>
      </c>
      <c r="H7501" s="361" t="s">
        <v>488</v>
      </c>
      <c r="I7501" s="359" t="s">
        <v>1385</v>
      </c>
      <c r="J7501" s="359" t="s">
        <v>1380</v>
      </c>
      <c r="K7501" s="361" t="s">
        <v>22</v>
      </c>
      <c r="L7501" s="359" t="s">
        <v>1392</v>
      </c>
      <c r="M7501" s="368">
        <v>2007</v>
      </c>
      <c r="N7501" s="205">
        <v>43059</v>
      </c>
      <c r="O7501" s="203"/>
    </row>
    <row r="7502" spans="1:15" ht="27.75" hidden="1" customHeight="1" x14ac:dyDescent="0.25">
      <c r="A7502" s="203" t="s">
        <v>2285</v>
      </c>
      <c r="B7502" s="202" t="s">
        <v>640</v>
      </c>
      <c r="C7502" s="203" t="s">
        <v>1556</v>
      </c>
      <c r="D7502" s="202" t="s">
        <v>641</v>
      </c>
      <c r="E7502" s="202" t="s">
        <v>1557</v>
      </c>
      <c r="F7502" s="202" t="s">
        <v>475</v>
      </c>
      <c r="G7502" s="253">
        <v>42.2</v>
      </c>
      <c r="H7502" s="361" t="s">
        <v>1414</v>
      </c>
      <c r="I7502" s="359" t="s">
        <v>1407</v>
      </c>
      <c r="J7502" s="358">
        <v>0.3</v>
      </c>
      <c r="K7502" s="359" t="s">
        <v>1113</v>
      </c>
      <c r="L7502" s="359" t="s">
        <v>1392</v>
      </c>
      <c r="M7502" s="368">
        <v>1988</v>
      </c>
      <c r="N7502" s="207" t="s">
        <v>1558</v>
      </c>
      <c r="O7502" s="203"/>
    </row>
    <row r="7503" spans="1:15" ht="27.75" hidden="1" customHeight="1" x14ac:dyDescent="0.25">
      <c r="A7503" s="203" t="s">
        <v>2285</v>
      </c>
      <c r="B7503" s="202" t="s">
        <v>640</v>
      </c>
      <c r="C7503" s="203" t="s">
        <v>1719</v>
      </c>
      <c r="D7503" s="202" t="s">
        <v>2290</v>
      </c>
      <c r="E7503" s="202" t="s">
        <v>2291</v>
      </c>
      <c r="F7503" s="202" t="s">
        <v>505</v>
      </c>
      <c r="G7503" s="253">
        <v>2502.1999999999998</v>
      </c>
      <c r="H7503" s="361" t="s">
        <v>1433</v>
      </c>
      <c r="I7503" s="359" t="s">
        <v>1407</v>
      </c>
      <c r="J7503" s="358">
        <v>0.37459999999999999</v>
      </c>
      <c r="K7503" s="359" t="s">
        <v>1113</v>
      </c>
      <c r="L7503" s="359" t="s">
        <v>1408</v>
      </c>
      <c r="M7503" s="368">
        <v>2005</v>
      </c>
      <c r="N7503" s="205">
        <v>43593</v>
      </c>
      <c r="O7503" s="203"/>
    </row>
    <row r="7504" spans="1:15" ht="27.75" hidden="1" customHeight="1" x14ac:dyDescent="0.25">
      <c r="A7504" s="203" t="s">
        <v>2285</v>
      </c>
      <c r="B7504" s="202" t="s">
        <v>640</v>
      </c>
      <c r="C7504" s="203" t="s">
        <v>1719</v>
      </c>
      <c r="D7504" s="202" t="s">
        <v>2290</v>
      </c>
      <c r="E7504" s="202" t="s">
        <v>2291</v>
      </c>
      <c r="F7504" s="202" t="s">
        <v>505</v>
      </c>
      <c r="G7504" s="253">
        <v>6.85</v>
      </c>
      <c r="H7504" s="361" t="s">
        <v>1414</v>
      </c>
      <c r="I7504" s="359" t="s">
        <v>1407</v>
      </c>
      <c r="J7504" s="358">
        <v>0.37440000000000001</v>
      </c>
      <c r="K7504" s="359" t="s">
        <v>1113</v>
      </c>
      <c r="L7504" s="359" t="s">
        <v>1392</v>
      </c>
      <c r="M7504" s="368">
        <v>2005</v>
      </c>
      <c r="N7504" s="205">
        <v>43593</v>
      </c>
      <c r="O7504" s="203"/>
    </row>
    <row r="7505" spans="1:15" ht="27.75" hidden="1" customHeight="1" x14ac:dyDescent="0.25">
      <c r="A7505" s="203" t="s">
        <v>2285</v>
      </c>
      <c r="B7505" s="202" t="s">
        <v>640</v>
      </c>
      <c r="C7505" s="203" t="s">
        <v>1719</v>
      </c>
      <c r="D7505" s="202" t="s">
        <v>1720</v>
      </c>
      <c r="E7505" s="202" t="s">
        <v>1721</v>
      </c>
      <c r="F7505" s="202" t="s">
        <v>505</v>
      </c>
      <c r="G7505" s="253">
        <v>38.44</v>
      </c>
      <c r="H7505" s="361" t="s">
        <v>1400</v>
      </c>
      <c r="I7505" s="359" t="s">
        <v>1379</v>
      </c>
      <c r="J7505" s="358">
        <v>0.32</v>
      </c>
      <c r="K7505" s="359" t="s">
        <v>1391</v>
      </c>
      <c r="L7505" s="359" t="s">
        <v>1392</v>
      </c>
      <c r="M7505" s="368">
        <v>2013</v>
      </c>
      <c r="N7505" s="205">
        <v>43593</v>
      </c>
      <c r="O7505" s="203"/>
    </row>
    <row r="7506" spans="1:15" ht="27.75" hidden="1" customHeight="1" x14ac:dyDescent="0.25">
      <c r="A7506" s="203" t="s">
        <v>2285</v>
      </c>
      <c r="B7506" s="202" t="s">
        <v>640</v>
      </c>
      <c r="C7506" s="203" t="s">
        <v>1719</v>
      </c>
      <c r="D7506" s="202" t="s">
        <v>1720</v>
      </c>
      <c r="E7506" s="202" t="s">
        <v>1721</v>
      </c>
      <c r="F7506" s="202" t="s">
        <v>505</v>
      </c>
      <c r="G7506" s="253">
        <v>10.53</v>
      </c>
      <c r="H7506" s="361" t="s">
        <v>1400</v>
      </c>
      <c r="I7506" s="359" t="s">
        <v>1382</v>
      </c>
      <c r="J7506" s="358">
        <v>0.33</v>
      </c>
      <c r="K7506" s="359" t="s">
        <v>1391</v>
      </c>
      <c r="L7506" s="359" t="s">
        <v>1392</v>
      </c>
      <c r="M7506" s="368">
        <v>2013</v>
      </c>
      <c r="N7506" s="205">
        <v>43593</v>
      </c>
      <c r="O7506" s="203"/>
    </row>
    <row r="7507" spans="1:15" ht="27.75" hidden="1" customHeight="1" x14ac:dyDescent="0.25">
      <c r="A7507" s="203" t="s">
        <v>2285</v>
      </c>
      <c r="B7507" s="202" t="s">
        <v>640</v>
      </c>
      <c r="C7507" s="203" t="s">
        <v>1719</v>
      </c>
      <c r="D7507" s="202" t="s">
        <v>1720</v>
      </c>
      <c r="E7507" s="202" t="s">
        <v>1721</v>
      </c>
      <c r="F7507" s="202" t="s">
        <v>505</v>
      </c>
      <c r="G7507" s="253">
        <v>3.05</v>
      </c>
      <c r="H7507" s="361" t="s">
        <v>1400</v>
      </c>
      <c r="I7507" s="359" t="s">
        <v>1383</v>
      </c>
      <c r="J7507" s="358">
        <v>0.47</v>
      </c>
      <c r="K7507" s="359" t="s">
        <v>1391</v>
      </c>
      <c r="L7507" s="359" t="s">
        <v>1392</v>
      </c>
      <c r="M7507" s="368">
        <v>2013</v>
      </c>
      <c r="N7507" s="205">
        <v>43593</v>
      </c>
      <c r="O7507" s="203"/>
    </row>
    <row r="7508" spans="1:15" ht="27.75" hidden="1" customHeight="1" x14ac:dyDescent="0.25">
      <c r="A7508" s="203" t="s">
        <v>2285</v>
      </c>
      <c r="B7508" s="202" t="s">
        <v>640</v>
      </c>
      <c r="C7508" s="203" t="s">
        <v>1719</v>
      </c>
      <c r="D7508" s="202" t="s">
        <v>1720</v>
      </c>
      <c r="E7508" s="202" t="s">
        <v>1721</v>
      </c>
      <c r="F7508" s="202" t="s">
        <v>505</v>
      </c>
      <c r="G7508" s="253">
        <v>0.9</v>
      </c>
      <c r="H7508" s="361" t="s">
        <v>1400</v>
      </c>
      <c r="I7508" s="359" t="s">
        <v>1384</v>
      </c>
      <c r="J7508" s="358">
        <v>0.36</v>
      </c>
      <c r="K7508" s="359" t="s">
        <v>1391</v>
      </c>
      <c r="L7508" s="359" t="s">
        <v>1392</v>
      </c>
      <c r="M7508" s="368">
        <v>2013</v>
      </c>
      <c r="N7508" s="205">
        <v>43593</v>
      </c>
      <c r="O7508" s="203"/>
    </row>
    <row r="7509" spans="1:15" ht="27.75" hidden="1" customHeight="1" x14ac:dyDescent="0.25">
      <c r="A7509" s="203" t="s">
        <v>2285</v>
      </c>
      <c r="B7509" s="202" t="s">
        <v>640</v>
      </c>
      <c r="C7509" s="203" t="s">
        <v>1719</v>
      </c>
      <c r="D7509" s="202" t="s">
        <v>1720</v>
      </c>
      <c r="E7509" s="202" t="s">
        <v>1721</v>
      </c>
      <c r="F7509" s="202" t="s">
        <v>505</v>
      </c>
      <c r="G7509" s="253" t="s">
        <v>515</v>
      </c>
      <c r="H7509" s="361" t="s">
        <v>1400</v>
      </c>
      <c r="I7509" s="359" t="s">
        <v>1385</v>
      </c>
      <c r="J7509" s="359" t="s">
        <v>515</v>
      </c>
      <c r="K7509" s="359" t="s">
        <v>1391</v>
      </c>
      <c r="L7509" s="359" t="s">
        <v>1392</v>
      </c>
      <c r="M7509" s="368">
        <v>2013</v>
      </c>
      <c r="N7509" s="205">
        <v>43593</v>
      </c>
      <c r="O7509" s="203"/>
    </row>
    <row r="7510" spans="1:15" ht="27.75" hidden="1" customHeight="1" x14ac:dyDescent="0.25">
      <c r="A7510" s="203" t="s">
        <v>2285</v>
      </c>
      <c r="B7510" s="202" t="s">
        <v>640</v>
      </c>
      <c r="C7510" s="203" t="s">
        <v>1719</v>
      </c>
      <c r="D7510" s="202" t="s">
        <v>1986</v>
      </c>
      <c r="E7510" s="202" t="s">
        <v>1721</v>
      </c>
      <c r="F7510" s="202" t="s">
        <v>475</v>
      </c>
      <c r="G7510" s="253">
        <v>3.3</v>
      </c>
      <c r="H7510" s="361" t="s">
        <v>488</v>
      </c>
      <c r="I7510" s="359" t="s">
        <v>1379</v>
      </c>
      <c r="J7510" s="358">
        <v>0.37</v>
      </c>
      <c r="K7510" s="359" t="s">
        <v>22</v>
      </c>
      <c r="L7510" s="359" t="s">
        <v>1392</v>
      </c>
      <c r="M7510" s="368">
        <v>2007</v>
      </c>
      <c r="N7510" s="205">
        <v>43593</v>
      </c>
      <c r="O7510" s="203"/>
    </row>
    <row r="7511" spans="1:15" ht="27.75" hidden="1" customHeight="1" x14ac:dyDescent="0.25">
      <c r="A7511" s="203" t="s">
        <v>2285</v>
      </c>
      <c r="B7511" s="202" t="s">
        <v>640</v>
      </c>
      <c r="C7511" s="203" t="s">
        <v>1719</v>
      </c>
      <c r="D7511" s="202" t="s">
        <v>1986</v>
      </c>
      <c r="E7511" s="202" t="s">
        <v>1721</v>
      </c>
      <c r="F7511" s="202" t="s">
        <v>475</v>
      </c>
      <c r="G7511" s="253">
        <v>0.9</v>
      </c>
      <c r="H7511" s="361" t="s">
        <v>488</v>
      </c>
      <c r="I7511" s="359" t="s">
        <v>1382</v>
      </c>
      <c r="J7511" s="358">
        <v>0</v>
      </c>
      <c r="K7511" s="359" t="s">
        <v>22</v>
      </c>
      <c r="L7511" s="359" t="s">
        <v>1392</v>
      </c>
      <c r="M7511" s="368">
        <v>2007</v>
      </c>
      <c r="N7511" s="205">
        <v>43593</v>
      </c>
      <c r="O7511" s="203"/>
    </row>
    <row r="7512" spans="1:15" ht="27.75" hidden="1" customHeight="1" x14ac:dyDescent="0.25">
      <c r="A7512" s="203" t="s">
        <v>2285</v>
      </c>
      <c r="B7512" s="202" t="s">
        <v>640</v>
      </c>
      <c r="C7512" s="203" t="s">
        <v>1719</v>
      </c>
      <c r="D7512" s="202" t="s">
        <v>1986</v>
      </c>
      <c r="E7512" s="202" t="s">
        <v>1721</v>
      </c>
      <c r="F7512" s="202" t="s">
        <v>475</v>
      </c>
      <c r="G7512" s="253">
        <v>0.2</v>
      </c>
      <c r="H7512" s="361" t="s">
        <v>488</v>
      </c>
      <c r="I7512" s="359" t="s">
        <v>1383</v>
      </c>
      <c r="J7512" s="358">
        <v>0</v>
      </c>
      <c r="K7512" s="359" t="s">
        <v>22</v>
      </c>
      <c r="L7512" s="359" t="s">
        <v>1392</v>
      </c>
      <c r="M7512" s="368">
        <v>2007</v>
      </c>
      <c r="N7512" s="205">
        <v>43593</v>
      </c>
      <c r="O7512" s="203"/>
    </row>
    <row r="7513" spans="1:15" ht="27.75" hidden="1" customHeight="1" x14ac:dyDescent="0.25">
      <c r="A7513" s="203" t="s">
        <v>2285</v>
      </c>
      <c r="B7513" s="202" t="s">
        <v>640</v>
      </c>
      <c r="C7513" s="203" t="s">
        <v>1719</v>
      </c>
      <c r="D7513" s="202" t="s">
        <v>1986</v>
      </c>
      <c r="E7513" s="202" t="s">
        <v>1721</v>
      </c>
      <c r="F7513" s="202" t="s">
        <v>475</v>
      </c>
      <c r="G7513" s="253" t="s">
        <v>515</v>
      </c>
      <c r="H7513" s="361" t="s">
        <v>488</v>
      </c>
      <c r="I7513" s="359" t="s">
        <v>1384</v>
      </c>
      <c r="J7513" s="358">
        <v>0</v>
      </c>
      <c r="K7513" s="359" t="s">
        <v>22</v>
      </c>
      <c r="L7513" s="359" t="s">
        <v>1392</v>
      </c>
      <c r="M7513" s="368">
        <v>2007</v>
      </c>
      <c r="N7513" s="205">
        <v>43593</v>
      </c>
      <c r="O7513" s="203"/>
    </row>
    <row r="7514" spans="1:15" ht="27.75" hidden="1" customHeight="1" x14ac:dyDescent="0.25">
      <c r="A7514" s="203" t="s">
        <v>2285</v>
      </c>
      <c r="B7514" s="202" t="s">
        <v>640</v>
      </c>
      <c r="C7514" s="203" t="s">
        <v>1719</v>
      </c>
      <c r="D7514" s="202" t="s">
        <v>1986</v>
      </c>
      <c r="E7514" s="202" t="s">
        <v>1721</v>
      </c>
      <c r="F7514" s="202" t="s">
        <v>475</v>
      </c>
      <c r="G7514" s="253" t="s">
        <v>515</v>
      </c>
      <c r="H7514" s="361" t="s">
        <v>488</v>
      </c>
      <c r="I7514" s="359" t="s">
        <v>1385</v>
      </c>
      <c r="J7514" s="358">
        <v>0</v>
      </c>
      <c r="K7514" s="359" t="s">
        <v>22</v>
      </c>
      <c r="L7514" s="359" t="s">
        <v>1392</v>
      </c>
      <c r="M7514" s="368">
        <v>2007</v>
      </c>
      <c r="N7514" s="205">
        <v>43593</v>
      </c>
      <c r="O7514" s="203"/>
    </row>
    <row r="7515" spans="1:15" ht="27.75" hidden="1" customHeight="1" x14ac:dyDescent="0.25">
      <c r="A7515" s="203" t="s">
        <v>2285</v>
      </c>
      <c r="B7515" s="202" t="s">
        <v>640</v>
      </c>
      <c r="C7515" s="203" t="s">
        <v>1403</v>
      </c>
      <c r="D7515" s="202" t="s">
        <v>1404</v>
      </c>
      <c r="E7515" s="202" t="s">
        <v>1405</v>
      </c>
      <c r="F7515" s="202" t="s">
        <v>475</v>
      </c>
      <c r="G7515" s="253">
        <v>154</v>
      </c>
      <c r="H7515" s="361" t="s">
        <v>1406</v>
      </c>
      <c r="I7515" s="359" t="s">
        <v>1407</v>
      </c>
      <c r="J7515" s="359" t="s">
        <v>1380</v>
      </c>
      <c r="K7515" s="359" t="s">
        <v>22</v>
      </c>
      <c r="L7515" s="359" t="s">
        <v>1408</v>
      </c>
      <c r="M7515" s="368" t="s">
        <v>1407</v>
      </c>
      <c r="N7515" s="205">
        <v>42486</v>
      </c>
      <c r="O7515" s="203"/>
    </row>
    <row r="7516" spans="1:15" ht="27.75" hidden="1" customHeight="1" x14ac:dyDescent="0.25">
      <c r="A7516" s="226" t="s">
        <v>2285</v>
      </c>
      <c r="B7516" s="269" t="s">
        <v>640</v>
      </c>
      <c r="C7516" s="226" t="s">
        <v>2568</v>
      </c>
      <c r="D7516" s="269" t="s">
        <v>2573</v>
      </c>
      <c r="E7516" s="269" t="s">
        <v>1557</v>
      </c>
      <c r="F7516" s="269" t="s">
        <v>2574</v>
      </c>
      <c r="G7516" s="373">
        <v>3.88</v>
      </c>
      <c r="H7516" s="225" t="s">
        <v>488</v>
      </c>
      <c r="I7516" s="269" t="s">
        <v>1379</v>
      </c>
      <c r="J7516" s="374">
        <v>0</v>
      </c>
      <c r="K7516" s="269" t="s">
        <v>22</v>
      </c>
      <c r="L7516" s="269" t="s">
        <v>1392</v>
      </c>
      <c r="M7516" s="369">
        <v>2010</v>
      </c>
      <c r="N7516" s="375">
        <v>43873</v>
      </c>
      <c r="O7516" s="226" t="s">
        <v>2569</v>
      </c>
    </row>
    <row r="7517" spans="1:15" ht="27.75" hidden="1" customHeight="1" x14ac:dyDescent="0.25">
      <c r="A7517" s="226" t="s">
        <v>2285</v>
      </c>
      <c r="B7517" s="269" t="s">
        <v>640</v>
      </c>
      <c r="C7517" s="226" t="s">
        <v>2568</v>
      </c>
      <c r="D7517" s="269" t="s">
        <v>2573</v>
      </c>
      <c r="E7517" s="269" t="s">
        <v>1557</v>
      </c>
      <c r="F7517" s="269" t="s">
        <v>2574</v>
      </c>
      <c r="G7517" s="373">
        <v>1.44</v>
      </c>
      <c r="H7517" s="225" t="s">
        <v>488</v>
      </c>
      <c r="I7517" s="269" t="s">
        <v>1382</v>
      </c>
      <c r="J7517" s="374">
        <v>0</v>
      </c>
      <c r="K7517" s="269" t="s">
        <v>22</v>
      </c>
      <c r="L7517" s="269" t="s">
        <v>1392</v>
      </c>
      <c r="M7517" s="369">
        <v>2010</v>
      </c>
      <c r="N7517" s="375">
        <v>43873</v>
      </c>
      <c r="O7517" s="226" t="s">
        <v>2569</v>
      </c>
    </row>
    <row r="7518" spans="1:15" ht="27.75" hidden="1" customHeight="1" x14ac:dyDescent="0.25">
      <c r="A7518" s="226" t="s">
        <v>2285</v>
      </c>
      <c r="B7518" s="269" t="s">
        <v>640</v>
      </c>
      <c r="C7518" s="226" t="s">
        <v>2568</v>
      </c>
      <c r="D7518" s="269" t="s">
        <v>2573</v>
      </c>
      <c r="E7518" s="269" t="s">
        <v>1557</v>
      </c>
      <c r="F7518" s="269" t="s">
        <v>2574</v>
      </c>
      <c r="G7518" s="373">
        <v>0.57999999999999996</v>
      </c>
      <c r="H7518" s="225" t="s">
        <v>488</v>
      </c>
      <c r="I7518" s="269" t="s">
        <v>1383</v>
      </c>
      <c r="J7518" s="374">
        <v>0</v>
      </c>
      <c r="K7518" s="269" t="s">
        <v>22</v>
      </c>
      <c r="L7518" s="269" t="s">
        <v>1392</v>
      </c>
      <c r="M7518" s="369">
        <v>2010</v>
      </c>
      <c r="N7518" s="375">
        <v>43873</v>
      </c>
      <c r="O7518" s="226" t="s">
        <v>2569</v>
      </c>
    </row>
    <row r="7519" spans="1:15" ht="27.75" hidden="1" customHeight="1" x14ac:dyDescent="0.25">
      <c r="A7519" s="226" t="s">
        <v>2285</v>
      </c>
      <c r="B7519" s="269" t="s">
        <v>640</v>
      </c>
      <c r="C7519" s="226" t="s">
        <v>2568</v>
      </c>
      <c r="D7519" s="269" t="s">
        <v>2573</v>
      </c>
      <c r="E7519" s="269" t="s">
        <v>1557</v>
      </c>
      <c r="F7519" s="269" t="s">
        <v>2574</v>
      </c>
      <c r="G7519" s="373">
        <v>0.26</v>
      </c>
      <c r="H7519" s="225" t="s">
        <v>488</v>
      </c>
      <c r="I7519" s="372" t="s">
        <v>1384</v>
      </c>
      <c r="J7519" s="374">
        <v>0</v>
      </c>
      <c r="K7519" s="269" t="s">
        <v>22</v>
      </c>
      <c r="L7519" s="269" t="s">
        <v>1392</v>
      </c>
      <c r="M7519" s="369">
        <v>2010</v>
      </c>
      <c r="N7519" s="375">
        <v>43873</v>
      </c>
      <c r="O7519" s="226" t="s">
        <v>2569</v>
      </c>
    </row>
    <row r="7520" spans="1:15" ht="27.75" hidden="1" customHeight="1" x14ac:dyDescent="0.25">
      <c r="A7520" s="226" t="s">
        <v>2285</v>
      </c>
      <c r="B7520" s="269" t="s">
        <v>640</v>
      </c>
      <c r="C7520" s="226" t="s">
        <v>2568</v>
      </c>
      <c r="D7520" s="269" t="s">
        <v>2573</v>
      </c>
      <c r="E7520" s="269" t="s">
        <v>1557</v>
      </c>
      <c r="F7520" s="269" t="s">
        <v>2574</v>
      </c>
      <c r="G7520" s="373">
        <v>0.13</v>
      </c>
      <c r="H7520" s="225" t="s">
        <v>488</v>
      </c>
      <c r="I7520" s="372" t="s">
        <v>1385</v>
      </c>
      <c r="J7520" s="374">
        <v>0</v>
      </c>
      <c r="K7520" s="269" t="s">
        <v>22</v>
      </c>
      <c r="L7520" s="269" t="s">
        <v>1392</v>
      </c>
      <c r="M7520" s="369">
        <v>2010</v>
      </c>
      <c r="N7520" s="375">
        <v>43873</v>
      </c>
      <c r="O7520" s="226" t="s">
        <v>2569</v>
      </c>
    </row>
    <row r="7521" spans="1:15" ht="27.75" hidden="1" customHeight="1" x14ac:dyDescent="0.25">
      <c r="A7521" s="226" t="s">
        <v>2285</v>
      </c>
      <c r="B7521" s="269" t="s">
        <v>640</v>
      </c>
      <c r="C7521" s="226" t="s">
        <v>2568</v>
      </c>
      <c r="D7521" s="269" t="s">
        <v>2575</v>
      </c>
      <c r="E7521" s="269" t="s">
        <v>1557</v>
      </c>
      <c r="F7521" s="269" t="s">
        <v>2574</v>
      </c>
      <c r="G7521" s="373">
        <v>7.23</v>
      </c>
      <c r="H7521" s="225" t="s">
        <v>488</v>
      </c>
      <c r="I7521" s="269" t="s">
        <v>1379</v>
      </c>
      <c r="J7521" s="374">
        <v>0</v>
      </c>
      <c r="K7521" s="269" t="s">
        <v>22</v>
      </c>
      <c r="L7521" s="269" t="s">
        <v>1392</v>
      </c>
      <c r="M7521" s="369">
        <v>2010</v>
      </c>
      <c r="N7521" s="375">
        <v>43873</v>
      </c>
      <c r="O7521" s="226" t="s">
        <v>2569</v>
      </c>
    </row>
    <row r="7522" spans="1:15" ht="27.75" hidden="1" customHeight="1" x14ac:dyDescent="0.25">
      <c r="A7522" s="226" t="s">
        <v>2285</v>
      </c>
      <c r="B7522" s="269" t="s">
        <v>640</v>
      </c>
      <c r="C7522" s="226" t="s">
        <v>2568</v>
      </c>
      <c r="D7522" s="269" t="s">
        <v>2575</v>
      </c>
      <c r="E7522" s="269" t="s">
        <v>1557</v>
      </c>
      <c r="F7522" s="269" t="s">
        <v>2574</v>
      </c>
      <c r="G7522" s="373">
        <v>2.68</v>
      </c>
      <c r="H7522" s="225" t="s">
        <v>488</v>
      </c>
      <c r="I7522" s="269" t="s">
        <v>1382</v>
      </c>
      <c r="J7522" s="374">
        <v>0</v>
      </c>
      <c r="K7522" s="269" t="s">
        <v>22</v>
      </c>
      <c r="L7522" s="269" t="s">
        <v>1392</v>
      </c>
      <c r="M7522" s="369">
        <v>2010</v>
      </c>
      <c r="N7522" s="375">
        <v>43873</v>
      </c>
      <c r="O7522" s="226" t="s">
        <v>2569</v>
      </c>
    </row>
    <row r="7523" spans="1:15" ht="27.75" hidden="1" customHeight="1" x14ac:dyDescent="0.25">
      <c r="A7523" s="226" t="s">
        <v>2285</v>
      </c>
      <c r="B7523" s="269" t="s">
        <v>640</v>
      </c>
      <c r="C7523" s="226" t="s">
        <v>2568</v>
      </c>
      <c r="D7523" s="269" t="s">
        <v>2575</v>
      </c>
      <c r="E7523" s="269" t="s">
        <v>1557</v>
      </c>
      <c r="F7523" s="269" t="s">
        <v>2574</v>
      </c>
      <c r="G7523" s="373">
        <v>1.08</v>
      </c>
      <c r="H7523" s="225" t="s">
        <v>488</v>
      </c>
      <c r="I7523" s="269" t="s">
        <v>1383</v>
      </c>
      <c r="J7523" s="374">
        <v>0</v>
      </c>
      <c r="K7523" s="269" t="s">
        <v>22</v>
      </c>
      <c r="L7523" s="269" t="s">
        <v>1392</v>
      </c>
      <c r="M7523" s="369">
        <v>2010</v>
      </c>
      <c r="N7523" s="375">
        <v>43873</v>
      </c>
      <c r="O7523" s="226" t="s">
        <v>2569</v>
      </c>
    </row>
    <row r="7524" spans="1:15" ht="27.75" hidden="1" customHeight="1" x14ac:dyDescent="0.25">
      <c r="A7524" s="226" t="s">
        <v>2285</v>
      </c>
      <c r="B7524" s="269" t="s">
        <v>640</v>
      </c>
      <c r="C7524" s="226" t="s">
        <v>2568</v>
      </c>
      <c r="D7524" s="269" t="s">
        <v>2575</v>
      </c>
      <c r="E7524" s="269" t="s">
        <v>1557</v>
      </c>
      <c r="F7524" s="269" t="s">
        <v>2574</v>
      </c>
      <c r="G7524" s="373">
        <v>0.49</v>
      </c>
      <c r="H7524" s="225" t="s">
        <v>488</v>
      </c>
      <c r="I7524" s="372" t="s">
        <v>1384</v>
      </c>
      <c r="J7524" s="374">
        <v>0</v>
      </c>
      <c r="K7524" s="269" t="s">
        <v>22</v>
      </c>
      <c r="L7524" s="269" t="s">
        <v>1392</v>
      </c>
      <c r="M7524" s="369">
        <v>2010</v>
      </c>
      <c r="N7524" s="375">
        <v>43873</v>
      </c>
      <c r="O7524" s="226" t="s">
        <v>2569</v>
      </c>
    </row>
    <row r="7525" spans="1:15" ht="27.75" hidden="1" customHeight="1" x14ac:dyDescent="0.25">
      <c r="A7525" s="226" t="s">
        <v>2285</v>
      </c>
      <c r="B7525" s="269" t="s">
        <v>640</v>
      </c>
      <c r="C7525" s="226" t="s">
        <v>2568</v>
      </c>
      <c r="D7525" s="269" t="s">
        <v>2575</v>
      </c>
      <c r="E7525" s="269" t="s">
        <v>1557</v>
      </c>
      <c r="F7525" s="269" t="s">
        <v>2574</v>
      </c>
      <c r="G7525" s="373">
        <v>0.24</v>
      </c>
      <c r="H7525" s="225" t="s">
        <v>488</v>
      </c>
      <c r="I7525" s="372" t="s">
        <v>1385</v>
      </c>
      <c r="J7525" s="374">
        <v>0</v>
      </c>
      <c r="K7525" s="269" t="s">
        <v>22</v>
      </c>
      <c r="L7525" s="269" t="s">
        <v>1392</v>
      </c>
      <c r="M7525" s="369">
        <v>2010</v>
      </c>
      <c r="N7525" s="375">
        <v>43873</v>
      </c>
      <c r="O7525" s="226" t="s">
        <v>2569</v>
      </c>
    </row>
    <row r="7526" spans="1:15" ht="27.75" hidden="1" customHeight="1" x14ac:dyDescent="0.25">
      <c r="A7526" s="226" t="s">
        <v>2285</v>
      </c>
      <c r="B7526" s="269" t="s">
        <v>640</v>
      </c>
      <c r="C7526" s="226" t="s">
        <v>2568</v>
      </c>
      <c r="D7526" s="269" t="s">
        <v>2576</v>
      </c>
      <c r="E7526" s="269" t="s">
        <v>1557</v>
      </c>
      <c r="F7526" s="269" t="s">
        <v>2574</v>
      </c>
      <c r="G7526" s="373">
        <v>7.92</v>
      </c>
      <c r="H7526" s="225" t="s">
        <v>488</v>
      </c>
      <c r="I7526" s="269" t="s">
        <v>1379</v>
      </c>
      <c r="J7526" s="374">
        <v>0</v>
      </c>
      <c r="K7526" s="269" t="s">
        <v>22</v>
      </c>
      <c r="L7526" s="269" t="s">
        <v>1392</v>
      </c>
      <c r="M7526" s="369">
        <v>2010</v>
      </c>
      <c r="N7526" s="375">
        <v>43873</v>
      </c>
      <c r="O7526" s="226" t="s">
        <v>2569</v>
      </c>
    </row>
    <row r="7527" spans="1:15" ht="27.75" hidden="1" customHeight="1" x14ac:dyDescent="0.25">
      <c r="A7527" s="226" t="s">
        <v>2285</v>
      </c>
      <c r="B7527" s="269" t="s">
        <v>640</v>
      </c>
      <c r="C7527" s="226" t="s">
        <v>2568</v>
      </c>
      <c r="D7527" s="269" t="s">
        <v>2576</v>
      </c>
      <c r="E7527" s="269" t="s">
        <v>1557</v>
      </c>
      <c r="F7527" s="269" t="s">
        <v>2574</v>
      </c>
      <c r="G7527" s="373">
        <v>2.94</v>
      </c>
      <c r="H7527" s="225" t="s">
        <v>488</v>
      </c>
      <c r="I7527" s="269" t="s">
        <v>1382</v>
      </c>
      <c r="J7527" s="374">
        <v>0</v>
      </c>
      <c r="K7527" s="269" t="s">
        <v>22</v>
      </c>
      <c r="L7527" s="269" t="s">
        <v>1392</v>
      </c>
      <c r="M7527" s="369">
        <v>2010</v>
      </c>
      <c r="N7527" s="375">
        <v>43873</v>
      </c>
      <c r="O7527" s="226" t="s">
        <v>2569</v>
      </c>
    </row>
    <row r="7528" spans="1:15" ht="27.75" hidden="1" customHeight="1" x14ac:dyDescent="0.25">
      <c r="A7528" s="226" t="s">
        <v>2285</v>
      </c>
      <c r="B7528" s="269" t="s">
        <v>640</v>
      </c>
      <c r="C7528" s="226" t="s">
        <v>2568</v>
      </c>
      <c r="D7528" s="269" t="s">
        <v>2576</v>
      </c>
      <c r="E7528" s="269" t="s">
        <v>1557</v>
      </c>
      <c r="F7528" s="269" t="s">
        <v>2574</v>
      </c>
      <c r="G7528" s="373">
        <v>1.18</v>
      </c>
      <c r="H7528" s="225" t="s">
        <v>488</v>
      </c>
      <c r="I7528" s="269" t="s">
        <v>1383</v>
      </c>
      <c r="J7528" s="374">
        <v>0</v>
      </c>
      <c r="K7528" s="269" t="s">
        <v>22</v>
      </c>
      <c r="L7528" s="269" t="s">
        <v>1392</v>
      </c>
      <c r="M7528" s="369">
        <v>2010</v>
      </c>
      <c r="N7528" s="375">
        <v>43873</v>
      </c>
      <c r="O7528" s="226" t="s">
        <v>2569</v>
      </c>
    </row>
    <row r="7529" spans="1:15" ht="27.75" hidden="1" customHeight="1" x14ac:dyDescent="0.25">
      <c r="A7529" s="226" t="s">
        <v>2285</v>
      </c>
      <c r="B7529" s="269" t="s">
        <v>640</v>
      </c>
      <c r="C7529" s="226" t="s">
        <v>2568</v>
      </c>
      <c r="D7529" s="269" t="s">
        <v>2576</v>
      </c>
      <c r="E7529" s="269" t="s">
        <v>1557</v>
      </c>
      <c r="F7529" s="269" t="s">
        <v>2574</v>
      </c>
      <c r="G7529" s="373">
        <v>0.54</v>
      </c>
      <c r="H7529" s="225" t="s">
        <v>488</v>
      </c>
      <c r="I7529" s="372" t="s">
        <v>1384</v>
      </c>
      <c r="J7529" s="374">
        <v>0</v>
      </c>
      <c r="K7529" s="269" t="s">
        <v>22</v>
      </c>
      <c r="L7529" s="269" t="s">
        <v>1392</v>
      </c>
      <c r="M7529" s="369">
        <v>2010</v>
      </c>
      <c r="N7529" s="375">
        <v>43873</v>
      </c>
      <c r="O7529" s="226" t="s">
        <v>2569</v>
      </c>
    </row>
    <row r="7530" spans="1:15" ht="27.75" hidden="1" customHeight="1" x14ac:dyDescent="0.25">
      <c r="A7530" s="226" t="s">
        <v>2285</v>
      </c>
      <c r="B7530" s="269" t="s">
        <v>640</v>
      </c>
      <c r="C7530" s="226" t="s">
        <v>2568</v>
      </c>
      <c r="D7530" s="269" t="s">
        <v>2576</v>
      </c>
      <c r="E7530" s="269" t="s">
        <v>1557</v>
      </c>
      <c r="F7530" s="269" t="s">
        <v>2574</v>
      </c>
      <c r="G7530" s="373">
        <v>0.26</v>
      </c>
      <c r="H7530" s="225" t="s">
        <v>488</v>
      </c>
      <c r="I7530" s="372" t="s">
        <v>1385</v>
      </c>
      <c r="J7530" s="374">
        <v>0</v>
      </c>
      <c r="K7530" s="269" t="s">
        <v>22</v>
      </c>
      <c r="L7530" s="269" t="s">
        <v>1392</v>
      </c>
      <c r="M7530" s="369">
        <v>2010</v>
      </c>
      <c r="N7530" s="375">
        <v>43873</v>
      </c>
      <c r="O7530" s="226" t="s">
        <v>2569</v>
      </c>
    </row>
    <row r="7531" spans="1:15" ht="27.75" hidden="1" customHeight="1" x14ac:dyDescent="0.25">
      <c r="A7531" s="226" t="s">
        <v>2285</v>
      </c>
      <c r="B7531" s="269" t="s">
        <v>640</v>
      </c>
      <c r="C7531" s="226" t="s">
        <v>2568</v>
      </c>
      <c r="D7531" s="269" t="s">
        <v>2577</v>
      </c>
      <c r="E7531" s="269" t="s">
        <v>1557</v>
      </c>
      <c r="F7531" s="269" t="s">
        <v>2574</v>
      </c>
      <c r="G7531" s="373">
        <v>9.4</v>
      </c>
      <c r="H7531" s="225" t="s">
        <v>488</v>
      </c>
      <c r="I7531" s="269" t="s">
        <v>1379</v>
      </c>
      <c r="J7531" s="374">
        <v>0</v>
      </c>
      <c r="K7531" s="269" t="s">
        <v>22</v>
      </c>
      <c r="L7531" s="269" t="s">
        <v>1392</v>
      </c>
      <c r="M7531" s="369">
        <v>2010</v>
      </c>
      <c r="N7531" s="375">
        <v>43873</v>
      </c>
      <c r="O7531" s="226" t="s">
        <v>2569</v>
      </c>
    </row>
    <row r="7532" spans="1:15" ht="27.75" hidden="1" customHeight="1" x14ac:dyDescent="0.25">
      <c r="A7532" s="226" t="s">
        <v>2285</v>
      </c>
      <c r="B7532" s="269" t="s">
        <v>640</v>
      </c>
      <c r="C7532" s="226" t="s">
        <v>2568</v>
      </c>
      <c r="D7532" s="269" t="s">
        <v>2577</v>
      </c>
      <c r="E7532" s="269" t="s">
        <v>1557</v>
      </c>
      <c r="F7532" s="269" t="s">
        <v>2574</v>
      </c>
      <c r="G7532" s="373">
        <v>3.49</v>
      </c>
      <c r="H7532" s="225" t="s">
        <v>488</v>
      </c>
      <c r="I7532" s="269" t="s">
        <v>1382</v>
      </c>
      <c r="J7532" s="374">
        <v>0</v>
      </c>
      <c r="K7532" s="269" t="s">
        <v>22</v>
      </c>
      <c r="L7532" s="269" t="s">
        <v>1392</v>
      </c>
      <c r="M7532" s="369">
        <v>2010</v>
      </c>
      <c r="N7532" s="375">
        <v>43873</v>
      </c>
      <c r="O7532" s="226" t="s">
        <v>2569</v>
      </c>
    </row>
    <row r="7533" spans="1:15" ht="27.75" hidden="1" customHeight="1" x14ac:dyDescent="0.25">
      <c r="A7533" s="226" t="s">
        <v>2285</v>
      </c>
      <c r="B7533" s="269" t="s">
        <v>640</v>
      </c>
      <c r="C7533" s="226" t="s">
        <v>2568</v>
      </c>
      <c r="D7533" s="269" t="s">
        <v>2577</v>
      </c>
      <c r="E7533" s="269" t="s">
        <v>1557</v>
      </c>
      <c r="F7533" s="269" t="s">
        <v>2574</v>
      </c>
      <c r="G7533" s="373">
        <v>1.41</v>
      </c>
      <c r="H7533" s="225" t="s">
        <v>488</v>
      </c>
      <c r="I7533" s="269" t="s">
        <v>1383</v>
      </c>
      <c r="J7533" s="374">
        <v>0</v>
      </c>
      <c r="K7533" s="269" t="s">
        <v>22</v>
      </c>
      <c r="L7533" s="269" t="s">
        <v>1392</v>
      </c>
      <c r="M7533" s="369">
        <v>2010</v>
      </c>
      <c r="N7533" s="375">
        <v>43873</v>
      </c>
      <c r="O7533" s="226" t="s">
        <v>2569</v>
      </c>
    </row>
    <row r="7534" spans="1:15" ht="27.75" hidden="1" customHeight="1" x14ac:dyDescent="0.25">
      <c r="A7534" s="226" t="s">
        <v>2285</v>
      </c>
      <c r="B7534" s="269" t="s">
        <v>640</v>
      </c>
      <c r="C7534" s="226" t="s">
        <v>2568</v>
      </c>
      <c r="D7534" s="269" t="s">
        <v>2577</v>
      </c>
      <c r="E7534" s="269" t="s">
        <v>1557</v>
      </c>
      <c r="F7534" s="269" t="s">
        <v>2574</v>
      </c>
      <c r="G7534" s="373">
        <v>0.64</v>
      </c>
      <c r="H7534" s="225" t="s">
        <v>488</v>
      </c>
      <c r="I7534" s="372" t="s">
        <v>1384</v>
      </c>
      <c r="J7534" s="374">
        <v>0</v>
      </c>
      <c r="K7534" s="269" t="s">
        <v>22</v>
      </c>
      <c r="L7534" s="269" t="s">
        <v>1392</v>
      </c>
      <c r="M7534" s="369">
        <v>2010</v>
      </c>
      <c r="N7534" s="375">
        <v>43873</v>
      </c>
      <c r="O7534" s="226" t="s">
        <v>2569</v>
      </c>
    </row>
    <row r="7535" spans="1:15" ht="27.75" hidden="1" customHeight="1" x14ac:dyDescent="0.25">
      <c r="A7535" s="226" t="s">
        <v>2285</v>
      </c>
      <c r="B7535" s="269" t="s">
        <v>640</v>
      </c>
      <c r="C7535" s="226" t="s">
        <v>2568</v>
      </c>
      <c r="D7535" s="269" t="s">
        <v>2577</v>
      </c>
      <c r="E7535" s="269" t="s">
        <v>1557</v>
      </c>
      <c r="F7535" s="269" t="s">
        <v>2574</v>
      </c>
      <c r="G7535" s="373">
        <v>0.31</v>
      </c>
      <c r="H7535" s="225" t="s">
        <v>488</v>
      </c>
      <c r="I7535" s="372" t="s">
        <v>1385</v>
      </c>
      <c r="J7535" s="374">
        <v>0</v>
      </c>
      <c r="K7535" s="269" t="s">
        <v>22</v>
      </c>
      <c r="L7535" s="269" t="s">
        <v>1392</v>
      </c>
      <c r="M7535" s="369">
        <v>2010</v>
      </c>
      <c r="N7535" s="375">
        <v>43873</v>
      </c>
      <c r="O7535" s="226" t="s">
        <v>2569</v>
      </c>
    </row>
    <row r="7536" spans="1:15" ht="27.75" hidden="1" customHeight="1" x14ac:dyDescent="0.25">
      <c r="A7536" s="226" t="s">
        <v>2285</v>
      </c>
      <c r="B7536" s="269" t="s">
        <v>640</v>
      </c>
      <c r="C7536" s="226" t="s">
        <v>2568</v>
      </c>
      <c r="D7536" s="269" t="s">
        <v>2578</v>
      </c>
      <c r="E7536" s="269" t="s">
        <v>1557</v>
      </c>
      <c r="F7536" s="269" t="s">
        <v>2574</v>
      </c>
      <c r="G7536" s="373">
        <v>11.52</v>
      </c>
      <c r="H7536" s="225" t="s">
        <v>488</v>
      </c>
      <c r="I7536" s="269" t="s">
        <v>1379</v>
      </c>
      <c r="J7536" s="374">
        <v>0</v>
      </c>
      <c r="K7536" s="269" t="s">
        <v>22</v>
      </c>
      <c r="L7536" s="269" t="s">
        <v>1392</v>
      </c>
      <c r="M7536" s="369">
        <v>2010</v>
      </c>
      <c r="N7536" s="375">
        <v>43873</v>
      </c>
      <c r="O7536" s="226" t="s">
        <v>2569</v>
      </c>
    </row>
    <row r="7537" spans="1:15" ht="27.75" hidden="1" customHeight="1" x14ac:dyDescent="0.25">
      <c r="A7537" s="226" t="s">
        <v>2285</v>
      </c>
      <c r="B7537" s="269" t="s">
        <v>640</v>
      </c>
      <c r="C7537" s="226" t="s">
        <v>2568</v>
      </c>
      <c r="D7537" s="269" t="s">
        <v>2578</v>
      </c>
      <c r="E7537" s="269" t="s">
        <v>1557</v>
      </c>
      <c r="F7537" s="269" t="s">
        <v>2574</v>
      </c>
      <c r="G7537" s="373">
        <v>4.2699999999999996</v>
      </c>
      <c r="H7537" s="225" t="s">
        <v>488</v>
      </c>
      <c r="I7537" s="269" t="s">
        <v>1382</v>
      </c>
      <c r="J7537" s="374">
        <v>0</v>
      </c>
      <c r="K7537" s="269" t="s">
        <v>22</v>
      </c>
      <c r="L7537" s="269" t="s">
        <v>1392</v>
      </c>
      <c r="M7537" s="369">
        <v>2010</v>
      </c>
      <c r="N7537" s="375">
        <v>43873</v>
      </c>
      <c r="O7537" s="226" t="s">
        <v>2569</v>
      </c>
    </row>
    <row r="7538" spans="1:15" ht="27.75" hidden="1" customHeight="1" x14ac:dyDescent="0.25">
      <c r="A7538" s="226" t="s">
        <v>2285</v>
      </c>
      <c r="B7538" s="269" t="s">
        <v>640</v>
      </c>
      <c r="C7538" s="226" t="s">
        <v>2568</v>
      </c>
      <c r="D7538" s="269" t="s">
        <v>2578</v>
      </c>
      <c r="E7538" s="269" t="s">
        <v>1557</v>
      </c>
      <c r="F7538" s="269" t="s">
        <v>2574</v>
      </c>
      <c r="G7538" s="373">
        <v>1.72</v>
      </c>
      <c r="H7538" s="225" t="s">
        <v>488</v>
      </c>
      <c r="I7538" s="269" t="s">
        <v>1383</v>
      </c>
      <c r="J7538" s="374">
        <v>0</v>
      </c>
      <c r="K7538" s="269" t="s">
        <v>22</v>
      </c>
      <c r="L7538" s="269" t="s">
        <v>1392</v>
      </c>
      <c r="M7538" s="369">
        <v>2010</v>
      </c>
      <c r="N7538" s="375">
        <v>43873</v>
      </c>
      <c r="O7538" s="226" t="s">
        <v>2569</v>
      </c>
    </row>
    <row r="7539" spans="1:15" ht="27.75" hidden="1" customHeight="1" x14ac:dyDescent="0.25">
      <c r="A7539" s="226" t="s">
        <v>2285</v>
      </c>
      <c r="B7539" s="269" t="s">
        <v>640</v>
      </c>
      <c r="C7539" s="226" t="s">
        <v>2568</v>
      </c>
      <c r="D7539" s="269" t="s">
        <v>2578</v>
      </c>
      <c r="E7539" s="269" t="s">
        <v>1557</v>
      </c>
      <c r="F7539" s="269" t="s">
        <v>2574</v>
      </c>
      <c r="G7539" s="373">
        <v>0.78</v>
      </c>
      <c r="H7539" s="225" t="s">
        <v>488</v>
      </c>
      <c r="I7539" s="372" t="s">
        <v>1384</v>
      </c>
      <c r="J7539" s="374">
        <v>0</v>
      </c>
      <c r="K7539" s="269" t="s">
        <v>22</v>
      </c>
      <c r="L7539" s="269" t="s">
        <v>1392</v>
      </c>
      <c r="M7539" s="369">
        <v>2010</v>
      </c>
      <c r="N7539" s="375">
        <v>43873</v>
      </c>
      <c r="O7539" s="226" t="s">
        <v>2569</v>
      </c>
    </row>
    <row r="7540" spans="1:15" ht="27.75" hidden="1" customHeight="1" x14ac:dyDescent="0.25">
      <c r="A7540" s="226" t="s">
        <v>2285</v>
      </c>
      <c r="B7540" s="269" t="s">
        <v>640</v>
      </c>
      <c r="C7540" s="226" t="s">
        <v>2568</v>
      </c>
      <c r="D7540" s="269" t="s">
        <v>2578</v>
      </c>
      <c r="E7540" s="269" t="s">
        <v>1557</v>
      </c>
      <c r="F7540" s="269" t="s">
        <v>2574</v>
      </c>
      <c r="G7540" s="373">
        <v>0.38</v>
      </c>
      <c r="H7540" s="225" t="s">
        <v>488</v>
      </c>
      <c r="I7540" s="372" t="s">
        <v>1385</v>
      </c>
      <c r="J7540" s="374">
        <v>0</v>
      </c>
      <c r="K7540" s="269" t="s">
        <v>22</v>
      </c>
      <c r="L7540" s="269" t="s">
        <v>1392</v>
      </c>
      <c r="M7540" s="369">
        <v>2010</v>
      </c>
      <c r="N7540" s="375">
        <v>43873</v>
      </c>
      <c r="O7540" s="226" t="s">
        <v>2569</v>
      </c>
    </row>
    <row r="7541" spans="1:15" ht="27.75" hidden="1" customHeight="1" x14ac:dyDescent="0.25">
      <c r="A7541" s="129" t="s">
        <v>2285</v>
      </c>
      <c r="B7541" s="269" t="s">
        <v>640</v>
      </c>
      <c r="C7541" s="226" t="s">
        <v>2568</v>
      </c>
      <c r="D7541" s="269" t="s">
        <v>1569</v>
      </c>
      <c r="E7541" s="269" t="s">
        <v>1557</v>
      </c>
      <c r="F7541" s="269" t="s">
        <v>2574</v>
      </c>
      <c r="G7541" s="373">
        <v>25.54</v>
      </c>
      <c r="H7541" s="225" t="s">
        <v>488</v>
      </c>
      <c r="I7541" s="269" t="s">
        <v>1379</v>
      </c>
      <c r="J7541" s="374">
        <v>0</v>
      </c>
      <c r="K7541" s="269" t="s">
        <v>22</v>
      </c>
      <c r="L7541" s="269" t="s">
        <v>1392</v>
      </c>
      <c r="M7541" s="369">
        <v>2010</v>
      </c>
      <c r="N7541" s="375">
        <v>43873</v>
      </c>
      <c r="O7541" s="226" t="s">
        <v>2569</v>
      </c>
    </row>
    <row r="7542" spans="1:15" ht="27.75" hidden="1" customHeight="1" x14ac:dyDescent="0.25">
      <c r="A7542" s="129" t="s">
        <v>2285</v>
      </c>
      <c r="B7542" s="269" t="s">
        <v>640</v>
      </c>
      <c r="C7542" s="226" t="s">
        <v>2568</v>
      </c>
      <c r="D7542" s="269" t="s">
        <v>1569</v>
      </c>
      <c r="E7542" s="269" t="s">
        <v>1557</v>
      </c>
      <c r="F7542" s="269" t="s">
        <v>2574</v>
      </c>
      <c r="G7542" s="373">
        <v>9.4700000000000006</v>
      </c>
      <c r="H7542" s="225" t="s">
        <v>488</v>
      </c>
      <c r="I7542" s="269" t="s">
        <v>1382</v>
      </c>
      <c r="J7542" s="374">
        <v>0</v>
      </c>
      <c r="K7542" s="269" t="s">
        <v>22</v>
      </c>
      <c r="L7542" s="269" t="s">
        <v>1392</v>
      </c>
      <c r="M7542" s="369">
        <v>2010</v>
      </c>
      <c r="N7542" s="375">
        <v>43873</v>
      </c>
      <c r="O7542" s="226" t="s">
        <v>2569</v>
      </c>
    </row>
    <row r="7543" spans="1:15" ht="27.75" hidden="1" customHeight="1" x14ac:dyDescent="0.25">
      <c r="A7543" s="129" t="s">
        <v>2285</v>
      </c>
      <c r="B7543" s="269" t="s">
        <v>640</v>
      </c>
      <c r="C7543" s="226" t="s">
        <v>2568</v>
      </c>
      <c r="D7543" s="269" t="s">
        <v>1569</v>
      </c>
      <c r="E7543" s="269" t="s">
        <v>1557</v>
      </c>
      <c r="F7543" s="269" t="s">
        <v>2574</v>
      </c>
      <c r="G7543" s="373">
        <v>3.82</v>
      </c>
      <c r="H7543" s="225" t="s">
        <v>488</v>
      </c>
      <c r="I7543" s="269" t="s">
        <v>1383</v>
      </c>
      <c r="J7543" s="374">
        <v>0</v>
      </c>
      <c r="K7543" s="269" t="s">
        <v>22</v>
      </c>
      <c r="L7543" s="269" t="s">
        <v>1392</v>
      </c>
      <c r="M7543" s="369">
        <v>2010</v>
      </c>
      <c r="N7543" s="375">
        <v>43873</v>
      </c>
      <c r="O7543" s="226" t="s">
        <v>2569</v>
      </c>
    </row>
    <row r="7544" spans="1:15" ht="27.75" hidden="1" customHeight="1" x14ac:dyDescent="0.25">
      <c r="A7544" s="129" t="s">
        <v>2285</v>
      </c>
      <c r="B7544" s="269" t="s">
        <v>640</v>
      </c>
      <c r="C7544" s="226" t="s">
        <v>2568</v>
      </c>
      <c r="D7544" s="269" t="s">
        <v>1569</v>
      </c>
      <c r="E7544" s="269" t="s">
        <v>1557</v>
      </c>
      <c r="F7544" s="269" t="s">
        <v>2574</v>
      </c>
      <c r="G7544" s="373">
        <v>1.74</v>
      </c>
      <c r="H7544" s="225" t="s">
        <v>488</v>
      </c>
      <c r="I7544" s="372" t="s">
        <v>1384</v>
      </c>
      <c r="J7544" s="374">
        <v>0</v>
      </c>
      <c r="K7544" s="269" t="s">
        <v>22</v>
      </c>
      <c r="L7544" s="269" t="s">
        <v>1392</v>
      </c>
      <c r="M7544" s="369">
        <v>2010</v>
      </c>
      <c r="N7544" s="375">
        <v>43873</v>
      </c>
      <c r="O7544" s="226" t="s">
        <v>2569</v>
      </c>
    </row>
    <row r="7545" spans="1:15" ht="27.75" hidden="1" customHeight="1" x14ac:dyDescent="0.25">
      <c r="A7545" s="129" t="s">
        <v>2285</v>
      </c>
      <c r="B7545" s="269" t="s">
        <v>640</v>
      </c>
      <c r="C7545" s="226" t="s">
        <v>2568</v>
      </c>
      <c r="D7545" s="269" t="s">
        <v>1569</v>
      </c>
      <c r="E7545" s="269" t="s">
        <v>1557</v>
      </c>
      <c r="F7545" s="269" t="s">
        <v>2574</v>
      </c>
      <c r="G7545" s="373">
        <v>0.84</v>
      </c>
      <c r="H7545" s="225" t="s">
        <v>488</v>
      </c>
      <c r="I7545" s="372" t="s">
        <v>1385</v>
      </c>
      <c r="J7545" s="374">
        <v>0</v>
      </c>
      <c r="K7545" s="269" t="s">
        <v>22</v>
      </c>
      <c r="L7545" s="269" t="s">
        <v>1392</v>
      </c>
      <c r="M7545" s="369">
        <v>2010</v>
      </c>
      <c r="N7545" s="375">
        <v>43873</v>
      </c>
      <c r="O7545" s="226" t="s">
        <v>2569</v>
      </c>
    </row>
    <row r="7546" spans="1:15" ht="27.75" hidden="1" customHeight="1" x14ac:dyDescent="0.25">
      <c r="A7546" s="129" t="s">
        <v>2285</v>
      </c>
      <c r="B7546" s="269" t="s">
        <v>640</v>
      </c>
      <c r="C7546" s="226" t="s">
        <v>2568</v>
      </c>
      <c r="D7546" s="269" t="s">
        <v>641</v>
      </c>
      <c r="E7546" s="372" t="s">
        <v>1557</v>
      </c>
      <c r="F7546" s="269" t="s">
        <v>475</v>
      </c>
      <c r="G7546" s="373">
        <v>119.2</v>
      </c>
      <c r="H7546" s="225" t="s">
        <v>488</v>
      </c>
      <c r="I7546" s="269" t="s">
        <v>1379</v>
      </c>
      <c r="J7546" s="374">
        <v>0</v>
      </c>
      <c r="K7546" s="269" t="s">
        <v>22</v>
      </c>
      <c r="L7546" s="269" t="s">
        <v>1392</v>
      </c>
      <c r="M7546" s="369">
        <v>2010</v>
      </c>
      <c r="N7546" s="375">
        <v>43873</v>
      </c>
      <c r="O7546" s="226" t="s">
        <v>2569</v>
      </c>
    </row>
    <row r="7547" spans="1:15" ht="27.75" hidden="1" customHeight="1" x14ac:dyDescent="0.25">
      <c r="A7547" s="129" t="s">
        <v>2285</v>
      </c>
      <c r="B7547" s="269" t="s">
        <v>640</v>
      </c>
      <c r="C7547" s="226" t="s">
        <v>2568</v>
      </c>
      <c r="D7547" s="269" t="s">
        <v>641</v>
      </c>
      <c r="E7547" s="372" t="s">
        <v>1557</v>
      </c>
      <c r="F7547" s="269" t="s">
        <v>475</v>
      </c>
      <c r="G7547" s="373">
        <v>44.21</v>
      </c>
      <c r="H7547" s="225" t="s">
        <v>488</v>
      </c>
      <c r="I7547" s="269" t="s">
        <v>1382</v>
      </c>
      <c r="J7547" s="374">
        <v>0</v>
      </c>
      <c r="K7547" s="269" t="s">
        <v>22</v>
      </c>
      <c r="L7547" s="269" t="s">
        <v>1392</v>
      </c>
      <c r="M7547" s="369">
        <v>2010</v>
      </c>
      <c r="N7547" s="375">
        <v>43873</v>
      </c>
      <c r="O7547" s="226" t="s">
        <v>2569</v>
      </c>
    </row>
    <row r="7548" spans="1:15" ht="27.75" hidden="1" customHeight="1" x14ac:dyDescent="0.25">
      <c r="A7548" s="129" t="s">
        <v>2285</v>
      </c>
      <c r="B7548" s="269" t="s">
        <v>640</v>
      </c>
      <c r="C7548" s="226" t="s">
        <v>2568</v>
      </c>
      <c r="D7548" s="269" t="s">
        <v>641</v>
      </c>
      <c r="E7548" s="372" t="s">
        <v>1557</v>
      </c>
      <c r="F7548" s="269" t="s">
        <v>475</v>
      </c>
      <c r="G7548" s="373">
        <v>17.829999999999998</v>
      </c>
      <c r="H7548" s="225" t="s">
        <v>488</v>
      </c>
      <c r="I7548" s="269" t="s">
        <v>1383</v>
      </c>
      <c r="J7548" s="374">
        <v>0</v>
      </c>
      <c r="K7548" s="269" t="s">
        <v>22</v>
      </c>
      <c r="L7548" s="269" t="s">
        <v>1392</v>
      </c>
      <c r="M7548" s="369">
        <v>2010</v>
      </c>
      <c r="N7548" s="375">
        <v>43873</v>
      </c>
      <c r="O7548" s="226" t="s">
        <v>2569</v>
      </c>
    </row>
    <row r="7549" spans="1:15" ht="27.75" hidden="1" customHeight="1" x14ac:dyDescent="0.25">
      <c r="A7549" s="129" t="s">
        <v>2285</v>
      </c>
      <c r="B7549" s="269" t="s">
        <v>640</v>
      </c>
      <c r="C7549" s="226" t="s">
        <v>2568</v>
      </c>
      <c r="D7549" s="269" t="s">
        <v>641</v>
      </c>
      <c r="E7549" s="372" t="s">
        <v>1557</v>
      </c>
      <c r="F7549" s="269" t="s">
        <v>475</v>
      </c>
      <c r="G7549" s="373">
        <v>8.1199999999999992</v>
      </c>
      <c r="H7549" s="225" t="s">
        <v>488</v>
      </c>
      <c r="I7549" s="372" t="s">
        <v>1384</v>
      </c>
      <c r="J7549" s="374">
        <v>0</v>
      </c>
      <c r="K7549" s="269" t="s">
        <v>22</v>
      </c>
      <c r="L7549" s="269" t="s">
        <v>1392</v>
      </c>
      <c r="M7549" s="369">
        <v>2010</v>
      </c>
      <c r="N7549" s="375">
        <v>43873</v>
      </c>
      <c r="O7549" s="226" t="s">
        <v>2569</v>
      </c>
    </row>
    <row r="7550" spans="1:15" ht="27.75" hidden="1" customHeight="1" x14ac:dyDescent="0.25">
      <c r="A7550" s="129" t="s">
        <v>2285</v>
      </c>
      <c r="B7550" s="269" t="s">
        <v>640</v>
      </c>
      <c r="C7550" s="226" t="s">
        <v>2568</v>
      </c>
      <c r="D7550" s="269" t="s">
        <v>641</v>
      </c>
      <c r="E7550" s="372" t="s">
        <v>1557</v>
      </c>
      <c r="F7550" s="269" t="s">
        <v>475</v>
      </c>
      <c r="G7550" s="373">
        <v>3.9</v>
      </c>
      <c r="H7550" s="225" t="s">
        <v>488</v>
      </c>
      <c r="I7550" s="372" t="s">
        <v>1385</v>
      </c>
      <c r="J7550" s="374">
        <v>0</v>
      </c>
      <c r="K7550" s="269" t="s">
        <v>22</v>
      </c>
      <c r="L7550" s="269" t="s">
        <v>1392</v>
      </c>
      <c r="M7550" s="369">
        <v>2010</v>
      </c>
      <c r="N7550" s="375">
        <v>43873</v>
      </c>
      <c r="O7550" s="226" t="s">
        <v>2569</v>
      </c>
    </row>
    <row r="7551" spans="1:15" ht="27.75" hidden="1" customHeight="1" x14ac:dyDescent="0.25">
      <c r="A7551" s="129" t="s">
        <v>2285</v>
      </c>
      <c r="B7551" s="269" t="s">
        <v>640</v>
      </c>
      <c r="C7551" s="226" t="s">
        <v>2568</v>
      </c>
      <c r="D7551" s="269" t="s">
        <v>643</v>
      </c>
      <c r="E7551" s="372" t="s">
        <v>1557</v>
      </c>
      <c r="F7551" s="269" t="s">
        <v>475</v>
      </c>
      <c r="G7551" s="373">
        <v>45.77</v>
      </c>
      <c r="H7551" s="225" t="s">
        <v>488</v>
      </c>
      <c r="I7551" s="372" t="s">
        <v>1379</v>
      </c>
      <c r="J7551" s="374">
        <v>0</v>
      </c>
      <c r="K7551" s="269" t="s">
        <v>22</v>
      </c>
      <c r="L7551" s="269" t="s">
        <v>1392</v>
      </c>
      <c r="M7551" s="369">
        <v>2010</v>
      </c>
      <c r="N7551" s="375">
        <v>43873</v>
      </c>
      <c r="O7551" s="226" t="s">
        <v>2569</v>
      </c>
    </row>
    <row r="7552" spans="1:15" ht="27.75" hidden="1" customHeight="1" x14ac:dyDescent="0.25">
      <c r="A7552" s="129" t="s">
        <v>2285</v>
      </c>
      <c r="B7552" s="269" t="s">
        <v>640</v>
      </c>
      <c r="C7552" s="226" t="s">
        <v>2568</v>
      </c>
      <c r="D7552" s="269" t="s">
        <v>643</v>
      </c>
      <c r="E7552" s="372" t="s">
        <v>1557</v>
      </c>
      <c r="F7552" s="269" t="s">
        <v>475</v>
      </c>
      <c r="G7552" s="373">
        <v>16.98</v>
      </c>
      <c r="H7552" s="225" t="s">
        <v>488</v>
      </c>
      <c r="I7552" s="372" t="s">
        <v>1382</v>
      </c>
      <c r="J7552" s="374">
        <v>0</v>
      </c>
      <c r="K7552" s="269" t="s">
        <v>22</v>
      </c>
      <c r="L7552" s="269" t="s">
        <v>1392</v>
      </c>
      <c r="M7552" s="369">
        <v>2010</v>
      </c>
      <c r="N7552" s="375">
        <v>43873</v>
      </c>
      <c r="O7552" s="226" t="s">
        <v>2569</v>
      </c>
    </row>
    <row r="7553" spans="1:15" ht="27.75" hidden="1" customHeight="1" x14ac:dyDescent="0.25">
      <c r="A7553" s="129" t="s">
        <v>2285</v>
      </c>
      <c r="B7553" s="269" t="s">
        <v>640</v>
      </c>
      <c r="C7553" s="226" t="s">
        <v>2568</v>
      </c>
      <c r="D7553" s="269" t="s">
        <v>643</v>
      </c>
      <c r="E7553" s="372" t="s">
        <v>1557</v>
      </c>
      <c r="F7553" s="269" t="s">
        <v>475</v>
      </c>
      <c r="G7553" s="373">
        <v>6.85</v>
      </c>
      <c r="H7553" s="225" t="s">
        <v>488</v>
      </c>
      <c r="I7553" s="372" t="s">
        <v>1383</v>
      </c>
      <c r="J7553" s="374">
        <v>0</v>
      </c>
      <c r="K7553" s="269" t="s">
        <v>22</v>
      </c>
      <c r="L7553" s="269" t="s">
        <v>1392</v>
      </c>
      <c r="M7553" s="369">
        <v>2010</v>
      </c>
      <c r="N7553" s="375">
        <v>43873</v>
      </c>
      <c r="O7553" s="226" t="s">
        <v>2569</v>
      </c>
    </row>
    <row r="7554" spans="1:15" ht="27.75" hidden="1" customHeight="1" x14ac:dyDescent="0.25">
      <c r="A7554" s="129" t="s">
        <v>2285</v>
      </c>
      <c r="B7554" s="269" t="s">
        <v>640</v>
      </c>
      <c r="C7554" s="226" t="s">
        <v>2568</v>
      </c>
      <c r="D7554" s="269" t="s">
        <v>643</v>
      </c>
      <c r="E7554" s="372" t="s">
        <v>1557</v>
      </c>
      <c r="F7554" s="269" t="s">
        <v>475</v>
      </c>
      <c r="G7554" s="373">
        <v>3.12</v>
      </c>
      <c r="H7554" s="225" t="s">
        <v>488</v>
      </c>
      <c r="I7554" s="372" t="s">
        <v>1384</v>
      </c>
      <c r="J7554" s="374">
        <v>0</v>
      </c>
      <c r="K7554" s="269" t="s">
        <v>22</v>
      </c>
      <c r="L7554" s="269" t="s">
        <v>1392</v>
      </c>
      <c r="M7554" s="369">
        <v>2010</v>
      </c>
      <c r="N7554" s="375">
        <v>43873</v>
      </c>
      <c r="O7554" s="226" t="s">
        <v>2569</v>
      </c>
    </row>
    <row r="7555" spans="1:15" ht="27.75" hidden="1" customHeight="1" x14ac:dyDescent="0.25">
      <c r="A7555" s="129" t="s">
        <v>2285</v>
      </c>
      <c r="B7555" s="269" t="s">
        <v>640</v>
      </c>
      <c r="C7555" s="226" t="s">
        <v>2568</v>
      </c>
      <c r="D7555" s="269" t="s">
        <v>643</v>
      </c>
      <c r="E7555" s="372" t="s">
        <v>1557</v>
      </c>
      <c r="F7555" s="269" t="s">
        <v>475</v>
      </c>
      <c r="G7555" s="373">
        <v>1.5</v>
      </c>
      <c r="H7555" s="225" t="s">
        <v>488</v>
      </c>
      <c r="I7555" s="372" t="s">
        <v>1385</v>
      </c>
      <c r="J7555" s="374">
        <v>0</v>
      </c>
      <c r="K7555" s="269" t="s">
        <v>22</v>
      </c>
      <c r="L7555" s="269" t="s">
        <v>1392</v>
      </c>
      <c r="M7555" s="369">
        <v>2010</v>
      </c>
      <c r="N7555" s="375">
        <v>43873</v>
      </c>
      <c r="O7555" s="226" t="s">
        <v>2569</v>
      </c>
    </row>
    <row r="7556" spans="1:15" ht="27.75" hidden="1" customHeight="1" x14ac:dyDescent="0.25">
      <c r="A7556" s="129" t="s">
        <v>2285</v>
      </c>
      <c r="B7556" s="269" t="s">
        <v>640</v>
      </c>
      <c r="C7556" s="226" t="s">
        <v>2568</v>
      </c>
      <c r="D7556" s="269" t="s">
        <v>2590</v>
      </c>
      <c r="E7556" s="372" t="s">
        <v>1557</v>
      </c>
      <c r="F7556" s="269" t="s">
        <v>475</v>
      </c>
      <c r="G7556" s="373">
        <v>26.38</v>
      </c>
      <c r="H7556" s="225" t="s">
        <v>488</v>
      </c>
      <c r="I7556" s="269" t="s">
        <v>1379</v>
      </c>
      <c r="J7556" s="374">
        <v>0</v>
      </c>
      <c r="K7556" s="269" t="s">
        <v>22</v>
      </c>
      <c r="L7556" s="269" t="s">
        <v>1392</v>
      </c>
      <c r="M7556" s="369">
        <v>2010</v>
      </c>
      <c r="N7556" s="375">
        <v>43873</v>
      </c>
      <c r="O7556" s="226" t="s">
        <v>2569</v>
      </c>
    </row>
    <row r="7557" spans="1:15" ht="27.75" hidden="1" customHeight="1" x14ac:dyDescent="0.25">
      <c r="A7557" s="129" t="s">
        <v>2285</v>
      </c>
      <c r="B7557" s="269" t="s">
        <v>640</v>
      </c>
      <c r="C7557" s="226" t="s">
        <v>2568</v>
      </c>
      <c r="D7557" s="269" t="s">
        <v>2590</v>
      </c>
      <c r="E7557" s="372" t="s">
        <v>1557</v>
      </c>
      <c r="F7557" s="269" t="s">
        <v>475</v>
      </c>
      <c r="G7557" s="373">
        <v>9.7799999999999994</v>
      </c>
      <c r="H7557" s="225" t="s">
        <v>488</v>
      </c>
      <c r="I7557" s="269" t="s">
        <v>1382</v>
      </c>
      <c r="J7557" s="374">
        <v>0</v>
      </c>
      <c r="K7557" s="269" t="s">
        <v>22</v>
      </c>
      <c r="L7557" s="269" t="s">
        <v>1392</v>
      </c>
      <c r="M7557" s="369">
        <v>2010</v>
      </c>
      <c r="N7557" s="375">
        <v>43873</v>
      </c>
      <c r="O7557" s="226" t="s">
        <v>2569</v>
      </c>
    </row>
    <row r="7558" spans="1:15" ht="27.75" hidden="1" customHeight="1" x14ac:dyDescent="0.25">
      <c r="A7558" s="129" t="s">
        <v>2285</v>
      </c>
      <c r="B7558" s="269" t="s">
        <v>640</v>
      </c>
      <c r="C7558" s="226" t="s">
        <v>2568</v>
      </c>
      <c r="D7558" s="269" t="s">
        <v>2590</v>
      </c>
      <c r="E7558" s="372" t="s">
        <v>1557</v>
      </c>
      <c r="F7558" s="269" t="s">
        <v>475</v>
      </c>
      <c r="G7558" s="373">
        <v>3.95</v>
      </c>
      <c r="H7558" s="225" t="s">
        <v>488</v>
      </c>
      <c r="I7558" s="269" t="s">
        <v>1383</v>
      </c>
      <c r="J7558" s="374">
        <v>0</v>
      </c>
      <c r="K7558" s="269" t="s">
        <v>22</v>
      </c>
      <c r="L7558" s="269" t="s">
        <v>1392</v>
      </c>
      <c r="M7558" s="369">
        <v>2010</v>
      </c>
      <c r="N7558" s="375">
        <v>43873</v>
      </c>
      <c r="O7558" s="226" t="s">
        <v>2569</v>
      </c>
    </row>
    <row r="7559" spans="1:15" ht="27.75" hidden="1" customHeight="1" x14ac:dyDescent="0.25">
      <c r="A7559" s="129" t="s">
        <v>2285</v>
      </c>
      <c r="B7559" s="269" t="s">
        <v>640</v>
      </c>
      <c r="C7559" s="226" t="s">
        <v>2568</v>
      </c>
      <c r="D7559" s="269" t="s">
        <v>2590</v>
      </c>
      <c r="E7559" s="372" t="s">
        <v>1557</v>
      </c>
      <c r="F7559" s="269" t="s">
        <v>475</v>
      </c>
      <c r="G7559" s="373">
        <v>1.8</v>
      </c>
      <c r="H7559" s="225" t="s">
        <v>488</v>
      </c>
      <c r="I7559" s="372" t="s">
        <v>1384</v>
      </c>
      <c r="J7559" s="374">
        <v>0</v>
      </c>
      <c r="K7559" s="269" t="s">
        <v>22</v>
      </c>
      <c r="L7559" s="269" t="s">
        <v>1392</v>
      </c>
      <c r="M7559" s="369">
        <v>2010</v>
      </c>
      <c r="N7559" s="375">
        <v>43873</v>
      </c>
      <c r="O7559" s="226" t="s">
        <v>2569</v>
      </c>
    </row>
    <row r="7560" spans="1:15" ht="27.75" hidden="1" customHeight="1" x14ac:dyDescent="0.25">
      <c r="A7560" s="129" t="s">
        <v>2285</v>
      </c>
      <c r="B7560" s="269" t="s">
        <v>640</v>
      </c>
      <c r="C7560" s="226" t="s">
        <v>2568</v>
      </c>
      <c r="D7560" s="269" t="s">
        <v>2590</v>
      </c>
      <c r="E7560" s="372" t="s">
        <v>1557</v>
      </c>
      <c r="F7560" s="269" t="s">
        <v>475</v>
      </c>
      <c r="G7560" s="373">
        <v>0.86</v>
      </c>
      <c r="H7560" s="225" t="s">
        <v>488</v>
      </c>
      <c r="I7560" s="372" t="s">
        <v>1385</v>
      </c>
      <c r="J7560" s="374">
        <v>0</v>
      </c>
      <c r="K7560" s="269" t="s">
        <v>22</v>
      </c>
      <c r="L7560" s="269" t="s">
        <v>1392</v>
      </c>
      <c r="M7560" s="369">
        <v>2010</v>
      </c>
      <c r="N7560" s="375">
        <v>43873</v>
      </c>
      <c r="O7560" s="226" t="s">
        <v>2569</v>
      </c>
    </row>
    <row r="7561" spans="1:15" ht="27.75" hidden="1" customHeight="1" x14ac:dyDescent="0.25">
      <c r="A7561" s="129" t="s">
        <v>2285</v>
      </c>
      <c r="B7561" s="269" t="s">
        <v>640</v>
      </c>
      <c r="C7561" s="226" t="s">
        <v>2568</v>
      </c>
      <c r="D7561" s="269" t="s">
        <v>1634</v>
      </c>
      <c r="E7561" s="372" t="s">
        <v>1557</v>
      </c>
      <c r="F7561" s="269" t="s">
        <v>475</v>
      </c>
      <c r="G7561" s="373">
        <v>30.27</v>
      </c>
      <c r="H7561" s="225" t="s">
        <v>488</v>
      </c>
      <c r="I7561" s="269" t="s">
        <v>1379</v>
      </c>
      <c r="J7561" s="374">
        <v>0</v>
      </c>
      <c r="K7561" s="269" t="s">
        <v>22</v>
      </c>
      <c r="L7561" s="269" t="s">
        <v>1392</v>
      </c>
      <c r="M7561" s="369">
        <v>2010</v>
      </c>
      <c r="N7561" s="375">
        <v>43873</v>
      </c>
      <c r="O7561" s="226" t="s">
        <v>2569</v>
      </c>
    </row>
    <row r="7562" spans="1:15" ht="27.75" hidden="1" customHeight="1" x14ac:dyDescent="0.25">
      <c r="A7562" s="129" t="s">
        <v>2285</v>
      </c>
      <c r="B7562" s="269" t="s">
        <v>640</v>
      </c>
      <c r="C7562" s="226" t="s">
        <v>2568</v>
      </c>
      <c r="D7562" s="269" t="s">
        <v>1634</v>
      </c>
      <c r="E7562" s="372" t="s">
        <v>1557</v>
      </c>
      <c r="F7562" s="269" t="s">
        <v>475</v>
      </c>
      <c r="G7562" s="373">
        <v>11.23</v>
      </c>
      <c r="H7562" s="225" t="s">
        <v>488</v>
      </c>
      <c r="I7562" s="269" t="s">
        <v>1382</v>
      </c>
      <c r="J7562" s="374">
        <v>0</v>
      </c>
      <c r="K7562" s="269" t="s">
        <v>22</v>
      </c>
      <c r="L7562" s="269" t="s">
        <v>1392</v>
      </c>
      <c r="M7562" s="369">
        <v>2010</v>
      </c>
      <c r="N7562" s="375">
        <v>43873</v>
      </c>
      <c r="O7562" s="226" t="s">
        <v>2569</v>
      </c>
    </row>
    <row r="7563" spans="1:15" ht="27.75" hidden="1" customHeight="1" x14ac:dyDescent="0.25">
      <c r="A7563" s="129" t="s">
        <v>2285</v>
      </c>
      <c r="B7563" s="269" t="s">
        <v>640</v>
      </c>
      <c r="C7563" s="226" t="s">
        <v>2568</v>
      </c>
      <c r="D7563" s="269" t="s">
        <v>1634</v>
      </c>
      <c r="E7563" s="372" t="s">
        <v>1557</v>
      </c>
      <c r="F7563" s="269" t="s">
        <v>475</v>
      </c>
      <c r="G7563" s="373">
        <v>4.53</v>
      </c>
      <c r="H7563" s="225" t="s">
        <v>488</v>
      </c>
      <c r="I7563" s="269" t="s">
        <v>1383</v>
      </c>
      <c r="J7563" s="374">
        <v>0</v>
      </c>
      <c r="K7563" s="269" t="s">
        <v>22</v>
      </c>
      <c r="L7563" s="269" t="s">
        <v>1392</v>
      </c>
      <c r="M7563" s="369">
        <v>2010</v>
      </c>
      <c r="N7563" s="375">
        <v>43873</v>
      </c>
      <c r="O7563" s="226" t="s">
        <v>2569</v>
      </c>
    </row>
    <row r="7564" spans="1:15" ht="27.75" hidden="1" customHeight="1" x14ac:dyDescent="0.25">
      <c r="A7564" s="129" t="s">
        <v>2285</v>
      </c>
      <c r="B7564" s="269" t="s">
        <v>640</v>
      </c>
      <c r="C7564" s="226" t="s">
        <v>2568</v>
      </c>
      <c r="D7564" s="269" t="s">
        <v>1634</v>
      </c>
      <c r="E7564" s="372" t="s">
        <v>1557</v>
      </c>
      <c r="F7564" s="269" t="s">
        <v>475</v>
      </c>
      <c r="G7564" s="373">
        <v>2.06</v>
      </c>
      <c r="H7564" s="225" t="s">
        <v>488</v>
      </c>
      <c r="I7564" s="372" t="s">
        <v>1384</v>
      </c>
      <c r="J7564" s="374">
        <v>0</v>
      </c>
      <c r="K7564" s="269" t="s">
        <v>22</v>
      </c>
      <c r="L7564" s="269" t="s">
        <v>1392</v>
      </c>
      <c r="M7564" s="369">
        <v>2010</v>
      </c>
      <c r="N7564" s="375">
        <v>43873</v>
      </c>
      <c r="O7564" s="226" t="s">
        <v>2569</v>
      </c>
    </row>
    <row r="7565" spans="1:15" ht="27.75" hidden="1" customHeight="1" x14ac:dyDescent="0.25">
      <c r="A7565" s="129" t="s">
        <v>2285</v>
      </c>
      <c r="B7565" s="269" t="s">
        <v>640</v>
      </c>
      <c r="C7565" s="226" t="s">
        <v>2568</v>
      </c>
      <c r="D7565" s="269" t="s">
        <v>1634</v>
      </c>
      <c r="E7565" s="372" t="s">
        <v>1557</v>
      </c>
      <c r="F7565" s="269" t="s">
        <v>475</v>
      </c>
      <c r="G7565" s="373">
        <v>0.99</v>
      </c>
      <c r="H7565" s="225" t="s">
        <v>488</v>
      </c>
      <c r="I7565" s="372" t="s">
        <v>1385</v>
      </c>
      <c r="J7565" s="374">
        <v>0</v>
      </c>
      <c r="K7565" s="269" t="s">
        <v>22</v>
      </c>
      <c r="L7565" s="269" t="s">
        <v>1392</v>
      </c>
      <c r="M7565" s="369">
        <v>2010</v>
      </c>
      <c r="N7565" s="375">
        <v>43873</v>
      </c>
      <c r="O7565" s="226" t="s">
        <v>2569</v>
      </c>
    </row>
    <row r="7566" spans="1:15" ht="27.75" hidden="1" customHeight="1" x14ac:dyDescent="0.25">
      <c r="A7566" s="203" t="s">
        <v>2292</v>
      </c>
      <c r="B7566" s="202" t="s">
        <v>2469</v>
      </c>
      <c r="C7566" s="203" t="s">
        <v>2293</v>
      </c>
      <c r="D7566" s="202" t="s">
        <v>2294</v>
      </c>
      <c r="E7566" s="202" t="s">
        <v>2295</v>
      </c>
      <c r="F7566" s="202" t="s">
        <v>505</v>
      </c>
      <c r="G7566" s="253">
        <v>52.3</v>
      </c>
      <c r="H7566" s="361" t="s">
        <v>1456</v>
      </c>
      <c r="I7566" s="359" t="s">
        <v>1407</v>
      </c>
      <c r="J7566" s="358">
        <v>0.41</v>
      </c>
      <c r="K7566" s="359" t="s">
        <v>1113</v>
      </c>
      <c r="L7566" s="359" t="s">
        <v>1408</v>
      </c>
      <c r="M7566" s="368">
        <v>2011</v>
      </c>
      <c r="N7566" s="205">
        <v>42566</v>
      </c>
      <c r="O7566" s="203"/>
    </row>
    <row r="7567" spans="1:15" ht="27.75" hidden="1" customHeight="1" x14ac:dyDescent="0.25">
      <c r="A7567" s="203" t="s">
        <v>2292</v>
      </c>
      <c r="B7567" s="202" t="s">
        <v>2469</v>
      </c>
      <c r="C7567" s="203" t="s">
        <v>2293</v>
      </c>
      <c r="D7567" s="202" t="s">
        <v>2294</v>
      </c>
      <c r="E7567" s="202" t="s">
        <v>2295</v>
      </c>
      <c r="F7567" s="202" t="s">
        <v>505</v>
      </c>
      <c r="G7567" s="253">
        <v>0.14299999999999999</v>
      </c>
      <c r="H7567" s="361" t="s">
        <v>527</v>
      </c>
      <c r="I7567" s="359" t="s">
        <v>1407</v>
      </c>
      <c r="J7567" s="358">
        <v>0.41</v>
      </c>
      <c r="K7567" s="359" t="s">
        <v>1113</v>
      </c>
      <c r="L7567" s="359" t="s">
        <v>1392</v>
      </c>
      <c r="M7567" s="368">
        <v>2011</v>
      </c>
      <c r="N7567" s="205">
        <v>42566</v>
      </c>
      <c r="O7567" s="203"/>
    </row>
    <row r="7568" spans="1:15" ht="27.75" hidden="1" customHeight="1" x14ac:dyDescent="0.25">
      <c r="A7568" s="203" t="s">
        <v>2292</v>
      </c>
      <c r="B7568" s="202" t="s">
        <v>2469</v>
      </c>
      <c r="C7568" s="203" t="s">
        <v>2293</v>
      </c>
      <c r="D7568" s="202" t="s">
        <v>2296</v>
      </c>
      <c r="E7568" s="202" t="s">
        <v>2297</v>
      </c>
      <c r="F7568" s="202" t="s">
        <v>505</v>
      </c>
      <c r="G7568" s="253">
        <v>112.8</v>
      </c>
      <c r="H7568" s="361" t="s">
        <v>1456</v>
      </c>
      <c r="I7568" s="359" t="s">
        <v>1407</v>
      </c>
      <c r="J7568" s="358">
        <v>0.37580000000000002</v>
      </c>
      <c r="K7568" s="359" t="s">
        <v>1113</v>
      </c>
      <c r="L7568" s="359" t="s">
        <v>1408</v>
      </c>
      <c r="M7568" s="368">
        <v>2011</v>
      </c>
      <c r="N7568" s="205">
        <v>42566</v>
      </c>
      <c r="O7568" s="203"/>
    </row>
    <row r="7569" spans="1:15" ht="27.75" hidden="1" customHeight="1" x14ac:dyDescent="0.25">
      <c r="A7569" s="203" t="s">
        <v>2292</v>
      </c>
      <c r="B7569" s="202" t="s">
        <v>2469</v>
      </c>
      <c r="C7569" s="203" t="s">
        <v>2293</v>
      </c>
      <c r="D7569" s="202" t="s">
        <v>2296</v>
      </c>
      <c r="E7569" s="202" t="s">
        <v>2297</v>
      </c>
      <c r="F7569" s="202" t="s">
        <v>505</v>
      </c>
      <c r="G7569" s="253">
        <v>0.309</v>
      </c>
      <c r="H7569" s="361" t="s">
        <v>527</v>
      </c>
      <c r="I7569" s="359" t="s">
        <v>1407</v>
      </c>
      <c r="J7569" s="358">
        <v>0.37580000000000002</v>
      </c>
      <c r="K7569" s="359" t="s">
        <v>1113</v>
      </c>
      <c r="L7569" s="359" t="s">
        <v>1392</v>
      </c>
      <c r="M7569" s="368">
        <v>2011</v>
      </c>
      <c r="N7569" s="205">
        <v>42566</v>
      </c>
      <c r="O7569" s="203"/>
    </row>
    <row r="7570" spans="1:15" ht="27.75" hidden="1" customHeight="1" x14ac:dyDescent="0.25">
      <c r="A7570" s="203" t="s">
        <v>2298</v>
      </c>
      <c r="B7570" s="202" t="s">
        <v>707</v>
      </c>
      <c r="C7570" s="203" t="s">
        <v>1518</v>
      </c>
      <c r="D7570" s="202" t="s">
        <v>1519</v>
      </c>
      <c r="E7570" s="202" t="s">
        <v>1520</v>
      </c>
      <c r="F7570" s="202" t="s">
        <v>475</v>
      </c>
      <c r="G7570" s="253">
        <v>0.19</v>
      </c>
      <c r="H7570" s="361" t="s">
        <v>1406</v>
      </c>
      <c r="I7570" s="359" t="s">
        <v>1407</v>
      </c>
      <c r="J7570" s="358">
        <v>0.34</v>
      </c>
      <c r="K7570" s="359" t="s">
        <v>1113</v>
      </c>
      <c r="L7570" s="359" t="s">
        <v>1408</v>
      </c>
      <c r="M7570" s="368">
        <v>1992</v>
      </c>
      <c r="N7570" s="207" t="s">
        <v>1521</v>
      </c>
      <c r="O7570" s="203"/>
    </row>
    <row r="7571" spans="1:15" ht="27.75" hidden="1" customHeight="1" x14ac:dyDescent="0.25">
      <c r="A7571" s="203" t="s">
        <v>2298</v>
      </c>
      <c r="B7571" s="202" t="s">
        <v>707</v>
      </c>
      <c r="C7571" s="203" t="s">
        <v>2063</v>
      </c>
      <c r="D7571" s="202" t="s">
        <v>2035</v>
      </c>
      <c r="E7571" s="202" t="s">
        <v>2032</v>
      </c>
      <c r="F7571" s="202" t="s">
        <v>475</v>
      </c>
      <c r="G7571" s="253">
        <v>1763</v>
      </c>
      <c r="H7571" s="361" t="s">
        <v>1414</v>
      </c>
      <c r="I7571" s="359" t="s">
        <v>1379</v>
      </c>
      <c r="J7571" s="358">
        <v>0.91</v>
      </c>
      <c r="K7571" s="361" t="s">
        <v>22</v>
      </c>
      <c r="L7571" s="359" t="s">
        <v>1392</v>
      </c>
      <c r="M7571" s="368">
        <v>2013</v>
      </c>
      <c r="N7571" s="205">
        <v>43007</v>
      </c>
      <c r="O7571" s="203"/>
    </row>
    <row r="7572" spans="1:15" ht="27.75" hidden="1" customHeight="1" x14ac:dyDescent="0.25">
      <c r="A7572" s="203" t="s">
        <v>2298</v>
      </c>
      <c r="B7572" s="202" t="s">
        <v>707</v>
      </c>
      <c r="C7572" s="203" t="s">
        <v>2063</v>
      </c>
      <c r="D7572" s="202" t="s">
        <v>2035</v>
      </c>
      <c r="E7572" s="202" t="s">
        <v>2032</v>
      </c>
      <c r="F7572" s="202" t="s">
        <v>475</v>
      </c>
      <c r="G7572" s="253">
        <v>679</v>
      </c>
      <c r="H7572" s="361" t="s">
        <v>1414</v>
      </c>
      <c r="I7572" s="359" t="s">
        <v>1382</v>
      </c>
      <c r="J7572" s="358">
        <v>0.88</v>
      </c>
      <c r="K7572" s="361" t="s">
        <v>22</v>
      </c>
      <c r="L7572" s="359" t="s">
        <v>1392</v>
      </c>
      <c r="M7572" s="368">
        <v>2013</v>
      </c>
      <c r="N7572" s="205">
        <v>43007</v>
      </c>
      <c r="O7572" s="203"/>
    </row>
    <row r="7573" spans="1:15" ht="27.75" hidden="1" customHeight="1" x14ac:dyDescent="0.25">
      <c r="A7573" s="203" t="s">
        <v>2298</v>
      </c>
      <c r="B7573" s="202" t="s">
        <v>707</v>
      </c>
      <c r="C7573" s="203" t="s">
        <v>2063</v>
      </c>
      <c r="D7573" s="202" t="s">
        <v>2035</v>
      </c>
      <c r="E7573" s="202" t="s">
        <v>2032</v>
      </c>
      <c r="F7573" s="202" t="s">
        <v>475</v>
      </c>
      <c r="G7573" s="253">
        <v>371</v>
      </c>
      <c r="H7573" s="361" t="s">
        <v>1414</v>
      </c>
      <c r="I7573" s="359" t="s">
        <v>1383</v>
      </c>
      <c r="J7573" s="358">
        <v>0.86</v>
      </c>
      <c r="K7573" s="361" t="s">
        <v>22</v>
      </c>
      <c r="L7573" s="359" t="s">
        <v>1392</v>
      </c>
      <c r="M7573" s="368">
        <v>2013</v>
      </c>
      <c r="N7573" s="205">
        <v>43007</v>
      </c>
      <c r="O7573" s="203"/>
    </row>
    <row r="7574" spans="1:15" ht="27.75" hidden="1" customHeight="1" x14ac:dyDescent="0.25">
      <c r="A7574" s="203" t="s">
        <v>2298</v>
      </c>
      <c r="B7574" s="202" t="s">
        <v>707</v>
      </c>
      <c r="C7574" s="203" t="s">
        <v>2063</v>
      </c>
      <c r="D7574" s="202" t="s">
        <v>2035</v>
      </c>
      <c r="E7574" s="202" t="s">
        <v>2032</v>
      </c>
      <c r="F7574" s="202" t="s">
        <v>475</v>
      </c>
      <c r="G7574" s="253">
        <v>133</v>
      </c>
      <c r="H7574" s="361" t="s">
        <v>1414</v>
      </c>
      <c r="I7574" s="359" t="s">
        <v>1384</v>
      </c>
      <c r="J7574" s="358">
        <v>0.66</v>
      </c>
      <c r="K7574" s="361" t="s">
        <v>22</v>
      </c>
      <c r="L7574" s="359" t="s">
        <v>1392</v>
      </c>
      <c r="M7574" s="368">
        <v>2013</v>
      </c>
      <c r="N7574" s="205">
        <v>43007</v>
      </c>
      <c r="O7574" s="203"/>
    </row>
    <row r="7575" spans="1:15" ht="27.75" hidden="1" customHeight="1" x14ac:dyDescent="0.25">
      <c r="A7575" s="203" t="s">
        <v>2298</v>
      </c>
      <c r="B7575" s="202" t="s">
        <v>707</v>
      </c>
      <c r="C7575" s="203" t="s">
        <v>2063</v>
      </c>
      <c r="D7575" s="202" t="s">
        <v>2035</v>
      </c>
      <c r="E7575" s="202" t="s">
        <v>2032</v>
      </c>
      <c r="F7575" s="202" t="s">
        <v>475</v>
      </c>
      <c r="G7575" s="253">
        <v>12</v>
      </c>
      <c r="H7575" s="361" t="s">
        <v>1414</v>
      </c>
      <c r="I7575" s="359" t="s">
        <v>1385</v>
      </c>
      <c r="J7575" s="358">
        <v>0.73</v>
      </c>
      <c r="K7575" s="361" t="s">
        <v>22</v>
      </c>
      <c r="L7575" s="359" t="s">
        <v>1392</v>
      </c>
      <c r="M7575" s="368">
        <v>2013</v>
      </c>
      <c r="N7575" s="205">
        <v>43007</v>
      </c>
      <c r="O7575" s="203"/>
    </row>
    <row r="7576" spans="1:15" ht="27.75" hidden="1" customHeight="1" x14ac:dyDescent="0.25">
      <c r="A7576" s="203" t="s">
        <v>2298</v>
      </c>
      <c r="B7576" s="202" t="s">
        <v>707</v>
      </c>
      <c r="C7576" s="203" t="s">
        <v>2063</v>
      </c>
      <c r="D7576" s="202" t="s">
        <v>2035</v>
      </c>
      <c r="E7576" s="202" t="s">
        <v>2032</v>
      </c>
      <c r="F7576" s="202" t="s">
        <v>475</v>
      </c>
      <c r="G7576" s="253">
        <v>1763</v>
      </c>
      <c r="H7576" s="361" t="s">
        <v>1414</v>
      </c>
      <c r="I7576" s="359" t="s">
        <v>1379</v>
      </c>
      <c r="J7576" s="358">
        <v>0.91</v>
      </c>
      <c r="K7576" s="361" t="s">
        <v>22</v>
      </c>
      <c r="L7576" s="359" t="s">
        <v>1392</v>
      </c>
      <c r="M7576" s="368">
        <v>2013</v>
      </c>
      <c r="N7576" s="205">
        <v>43007</v>
      </c>
      <c r="O7576" s="203"/>
    </row>
    <row r="7577" spans="1:15" ht="27.75" hidden="1" customHeight="1" x14ac:dyDescent="0.25">
      <c r="A7577" s="203" t="s">
        <v>2298</v>
      </c>
      <c r="B7577" s="202" t="s">
        <v>707</v>
      </c>
      <c r="C7577" s="203" t="s">
        <v>2063</v>
      </c>
      <c r="D7577" s="202" t="s">
        <v>2035</v>
      </c>
      <c r="E7577" s="202" t="s">
        <v>2032</v>
      </c>
      <c r="F7577" s="202" t="s">
        <v>475</v>
      </c>
      <c r="G7577" s="253">
        <v>679</v>
      </c>
      <c r="H7577" s="361" t="s">
        <v>1414</v>
      </c>
      <c r="I7577" s="359" t="s">
        <v>1382</v>
      </c>
      <c r="J7577" s="358">
        <v>0.88</v>
      </c>
      <c r="K7577" s="361" t="s">
        <v>22</v>
      </c>
      <c r="L7577" s="359" t="s">
        <v>1392</v>
      </c>
      <c r="M7577" s="368">
        <v>2013</v>
      </c>
      <c r="N7577" s="205">
        <v>43007</v>
      </c>
      <c r="O7577" s="203"/>
    </row>
    <row r="7578" spans="1:15" ht="27.75" hidden="1" customHeight="1" x14ac:dyDescent="0.25">
      <c r="A7578" s="203" t="s">
        <v>2298</v>
      </c>
      <c r="B7578" s="202" t="s">
        <v>707</v>
      </c>
      <c r="C7578" s="203" t="s">
        <v>2063</v>
      </c>
      <c r="D7578" s="202" t="s">
        <v>2035</v>
      </c>
      <c r="E7578" s="202" t="s">
        <v>2032</v>
      </c>
      <c r="F7578" s="202" t="s">
        <v>475</v>
      </c>
      <c r="G7578" s="253">
        <v>371</v>
      </c>
      <c r="H7578" s="361" t="s">
        <v>1414</v>
      </c>
      <c r="I7578" s="359" t="s">
        <v>1383</v>
      </c>
      <c r="J7578" s="358">
        <v>0.86</v>
      </c>
      <c r="K7578" s="361" t="s">
        <v>22</v>
      </c>
      <c r="L7578" s="359" t="s">
        <v>1392</v>
      </c>
      <c r="M7578" s="368">
        <v>2013</v>
      </c>
      <c r="N7578" s="205">
        <v>43007</v>
      </c>
      <c r="O7578" s="203"/>
    </row>
    <row r="7579" spans="1:15" ht="27.75" hidden="1" customHeight="1" x14ac:dyDescent="0.25">
      <c r="A7579" s="203" t="s">
        <v>2298</v>
      </c>
      <c r="B7579" s="202" t="s">
        <v>707</v>
      </c>
      <c r="C7579" s="203" t="s">
        <v>2063</v>
      </c>
      <c r="D7579" s="202" t="s">
        <v>2035</v>
      </c>
      <c r="E7579" s="202" t="s">
        <v>2032</v>
      </c>
      <c r="F7579" s="202" t="s">
        <v>475</v>
      </c>
      <c r="G7579" s="253">
        <v>133</v>
      </c>
      <c r="H7579" s="361" t="s">
        <v>1414</v>
      </c>
      <c r="I7579" s="359" t="s">
        <v>1384</v>
      </c>
      <c r="J7579" s="358">
        <v>0.66</v>
      </c>
      <c r="K7579" s="361" t="s">
        <v>22</v>
      </c>
      <c r="L7579" s="359" t="s">
        <v>1392</v>
      </c>
      <c r="M7579" s="368">
        <v>2013</v>
      </c>
      <c r="N7579" s="205">
        <v>43007</v>
      </c>
      <c r="O7579" s="203"/>
    </row>
    <row r="7580" spans="1:15" ht="27.75" hidden="1" customHeight="1" x14ac:dyDescent="0.25">
      <c r="A7580" s="203" t="s">
        <v>2298</v>
      </c>
      <c r="B7580" s="202" t="s">
        <v>707</v>
      </c>
      <c r="C7580" s="203" t="s">
        <v>2063</v>
      </c>
      <c r="D7580" s="202" t="s">
        <v>2035</v>
      </c>
      <c r="E7580" s="202" t="s">
        <v>2032</v>
      </c>
      <c r="F7580" s="202" t="s">
        <v>475</v>
      </c>
      <c r="G7580" s="253">
        <v>12</v>
      </c>
      <c r="H7580" s="361" t="s">
        <v>1414</v>
      </c>
      <c r="I7580" s="359" t="s">
        <v>1385</v>
      </c>
      <c r="J7580" s="358">
        <v>0.73</v>
      </c>
      <c r="K7580" s="361" t="s">
        <v>22</v>
      </c>
      <c r="L7580" s="359" t="s">
        <v>1392</v>
      </c>
      <c r="M7580" s="368">
        <v>2013</v>
      </c>
      <c r="N7580" s="205">
        <v>43007</v>
      </c>
      <c r="O7580" s="203"/>
    </row>
    <row r="7581" spans="1:15" ht="27.75" hidden="1" customHeight="1" x14ac:dyDescent="0.25">
      <c r="A7581" s="203" t="s">
        <v>2298</v>
      </c>
      <c r="B7581" s="202" t="s">
        <v>707</v>
      </c>
      <c r="C7581" s="203" t="s">
        <v>2063</v>
      </c>
      <c r="D7581" s="202" t="s">
        <v>2066</v>
      </c>
      <c r="E7581" s="202" t="s">
        <v>2067</v>
      </c>
      <c r="F7581" s="202" t="s">
        <v>475</v>
      </c>
      <c r="G7581" s="253">
        <v>37.299999999999997</v>
      </c>
      <c r="H7581" s="361" t="s">
        <v>1390</v>
      </c>
      <c r="I7581" s="359" t="s">
        <v>1379</v>
      </c>
      <c r="J7581" s="358">
        <v>0</v>
      </c>
      <c r="K7581" s="361" t="s">
        <v>1391</v>
      </c>
      <c r="L7581" s="359" t="s">
        <v>1392</v>
      </c>
      <c r="M7581" s="368">
        <v>2013</v>
      </c>
      <c r="N7581" s="205">
        <v>43007</v>
      </c>
      <c r="O7581" s="203"/>
    </row>
    <row r="7582" spans="1:15" ht="27.75" hidden="1" customHeight="1" x14ac:dyDescent="0.25">
      <c r="A7582" s="203" t="s">
        <v>2298</v>
      </c>
      <c r="B7582" s="202" t="s">
        <v>707</v>
      </c>
      <c r="C7582" s="203" t="s">
        <v>2063</v>
      </c>
      <c r="D7582" s="202" t="s">
        <v>2066</v>
      </c>
      <c r="E7582" s="202" t="s">
        <v>2067</v>
      </c>
      <c r="F7582" s="202" t="s">
        <v>475</v>
      </c>
      <c r="G7582" s="253">
        <v>20.100000000000001</v>
      </c>
      <c r="H7582" s="361" t="s">
        <v>1390</v>
      </c>
      <c r="I7582" s="359" t="s">
        <v>1382</v>
      </c>
      <c r="J7582" s="358">
        <v>0.22</v>
      </c>
      <c r="K7582" s="361" t="s">
        <v>1391</v>
      </c>
      <c r="L7582" s="359" t="s">
        <v>1392</v>
      </c>
      <c r="M7582" s="368">
        <v>2013</v>
      </c>
      <c r="N7582" s="205">
        <v>43007</v>
      </c>
      <c r="O7582" s="203"/>
    </row>
    <row r="7583" spans="1:15" ht="27.75" hidden="1" customHeight="1" x14ac:dyDescent="0.25">
      <c r="A7583" s="203" t="s">
        <v>2298</v>
      </c>
      <c r="B7583" s="202" t="s">
        <v>707</v>
      </c>
      <c r="C7583" s="203" t="s">
        <v>2063</v>
      </c>
      <c r="D7583" s="202" t="s">
        <v>2066</v>
      </c>
      <c r="E7583" s="202" t="s">
        <v>2067</v>
      </c>
      <c r="F7583" s="202" t="s">
        <v>475</v>
      </c>
      <c r="G7583" s="253">
        <v>13.4</v>
      </c>
      <c r="H7583" s="361" t="s">
        <v>1390</v>
      </c>
      <c r="I7583" s="359" t="s">
        <v>1383</v>
      </c>
      <c r="J7583" s="358">
        <v>0</v>
      </c>
      <c r="K7583" s="361" t="s">
        <v>1391</v>
      </c>
      <c r="L7583" s="359" t="s">
        <v>1392</v>
      </c>
      <c r="M7583" s="368">
        <v>2013</v>
      </c>
      <c r="N7583" s="205">
        <v>43007</v>
      </c>
      <c r="O7583" s="203"/>
    </row>
    <row r="7584" spans="1:15" ht="27.75" hidden="1" customHeight="1" x14ac:dyDescent="0.25">
      <c r="A7584" s="203" t="s">
        <v>2298</v>
      </c>
      <c r="B7584" s="202" t="s">
        <v>707</v>
      </c>
      <c r="C7584" s="203" t="s">
        <v>2063</v>
      </c>
      <c r="D7584" s="202" t="s">
        <v>2066</v>
      </c>
      <c r="E7584" s="202" t="s">
        <v>2067</v>
      </c>
      <c r="F7584" s="202" t="s">
        <v>475</v>
      </c>
      <c r="G7584" s="253">
        <v>4.5999999999999996</v>
      </c>
      <c r="H7584" s="361" t="s">
        <v>1390</v>
      </c>
      <c r="I7584" s="359" t="s">
        <v>1384</v>
      </c>
      <c r="J7584" s="358">
        <v>0.26</v>
      </c>
      <c r="K7584" s="361" t="s">
        <v>1391</v>
      </c>
      <c r="L7584" s="359" t="s">
        <v>1392</v>
      </c>
      <c r="M7584" s="368">
        <v>2013</v>
      </c>
      <c r="N7584" s="205">
        <v>43007</v>
      </c>
      <c r="O7584" s="203"/>
    </row>
    <row r="7585" spans="1:15" ht="27.75" hidden="1" customHeight="1" x14ac:dyDescent="0.25">
      <c r="A7585" s="203" t="s">
        <v>2298</v>
      </c>
      <c r="B7585" s="202" t="s">
        <v>707</v>
      </c>
      <c r="C7585" s="203" t="s">
        <v>2063</v>
      </c>
      <c r="D7585" s="202" t="s">
        <v>2066</v>
      </c>
      <c r="E7585" s="202" t="s">
        <v>2067</v>
      </c>
      <c r="F7585" s="202" t="s">
        <v>475</v>
      </c>
      <c r="G7585" s="253">
        <v>0.9</v>
      </c>
      <c r="H7585" s="361" t="s">
        <v>1390</v>
      </c>
      <c r="I7585" s="359" t="s">
        <v>1385</v>
      </c>
      <c r="J7585" s="358">
        <v>0.62</v>
      </c>
      <c r="K7585" s="361" t="s">
        <v>1391</v>
      </c>
      <c r="L7585" s="359" t="s">
        <v>1392</v>
      </c>
      <c r="M7585" s="368">
        <v>2013</v>
      </c>
      <c r="N7585" s="205">
        <v>43007</v>
      </c>
      <c r="O7585" s="203"/>
    </row>
    <row r="7586" spans="1:15" ht="27.75" hidden="1" customHeight="1" x14ac:dyDescent="0.25">
      <c r="A7586" s="203" t="s">
        <v>2298</v>
      </c>
      <c r="B7586" s="202" t="s">
        <v>707</v>
      </c>
      <c r="C7586" s="203" t="s">
        <v>1403</v>
      </c>
      <c r="D7586" s="202" t="s">
        <v>1404</v>
      </c>
      <c r="E7586" s="202" t="s">
        <v>1405</v>
      </c>
      <c r="F7586" s="202" t="s">
        <v>475</v>
      </c>
      <c r="G7586" s="253">
        <v>154</v>
      </c>
      <c r="H7586" s="361" t="s">
        <v>1406</v>
      </c>
      <c r="I7586" s="359" t="s">
        <v>1407</v>
      </c>
      <c r="J7586" s="359" t="s">
        <v>1380</v>
      </c>
      <c r="K7586" s="359" t="s">
        <v>22</v>
      </c>
      <c r="L7586" s="359" t="s">
        <v>1408</v>
      </c>
      <c r="M7586" s="368" t="s">
        <v>1407</v>
      </c>
      <c r="N7586" s="205">
        <v>42486</v>
      </c>
      <c r="O7586" s="203"/>
    </row>
    <row r="7587" spans="1:15" ht="27.75" hidden="1" customHeight="1" x14ac:dyDescent="0.25">
      <c r="A7587" s="203" t="s">
        <v>2298</v>
      </c>
      <c r="B7587" s="202" t="s">
        <v>707</v>
      </c>
      <c r="C7587" s="203" t="s">
        <v>1461</v>
      </c>
      <c r="D7587" s="202" t="s">
        <v>2031</v>
      </c>
      <c r="E7587" s="202" t="s">
        <v>2032</v>
      </c>
      <c r="F7587" s="202" t="s">
        <v>475</v>
      </c>
      <c r="G7587" s="254">
        <v>1766033</v>
      </c>
      <c r="H7587" s="361" t="s">
        <v>1433</v>
      </c>
      <c r="I7587" s="359" t="s">
        <v>1407</v>
      </c>
      <c r="J7587" s="359" t="s">
        <v>1380</v>
      </c>
      <c r="K7587" s="359" t="s">
        <v>8</v>
      </c>
      <c r="L7587" s="359" t="s">
        <v>1408</v>
      </c>
      <c r="M7587" s="368" t="s">
        <v>1407</v>
      </c>
      <c r="N7587" s="205">
        <v>42530</v>
      </c>
      <c r="O7587" s="203"/>
    </row>
    <row r="7588" spans="1:15" ht="27.75" hidden="1" customHeight="1" x14ac:dyDescent="0.25">
      <c r="A7588" s="203" t="s">
        <v>2298</v>
      </c>
      <c r="B7588" s="202" t="s">
        <v>707</v>
      </c>
      <c r="C7588" s="203" t="s">
        <v>1461</v>
      </c>
      <c r="D7588" s="202" t="s">
        <v>2031</v>
      </c>
      <c r="E7588" s="202" t="s">
        <v>2032</v>
      </c>
      <c r="F7588" s="202" t="s">
        <v>475</v>
      </c>
      <c r="G7588" s="254">
        <v>4838</v>
      </c>
      <c r="H7588" s="361" t="s">
        <v>1414</v>
      </c>
      <c r="I7588" s="359" t="s">
        <v>1407</v>
      </c>
      <c r="J7588" s="359" t="s">
        <v>1380</v>
      </c>
      <c r="K7588" s="359" t="s">
        <v>8</v>
      </c>
      <c r="L7588" s="359" t="s">
        <v>1392</v>
      </c>
      <c r="M7588" s="368" t="s">
        <v>1407</v>
      </c>
      <c r="N7588" s="205">
        <v>42530</v>
      </c>
      <c r="O7588" s="203"/>
    </row>
    <row r="7589" spans="1:15" ht="27.75" hidden="1" customHeight="1" x14ac:dyDescent="0.25">
      <c r="A7589" s="203" t="s">
        <v>2298</v>
      </c>
      <c r="B7589" s="202" t="s">
        <v>707</v>
      </c>
      <c r="C7589" s="203" t="s">
        <v>1461</v>
      </c>
      <c r="D7589" s="202" t="s">
        <v>2033</v>
      </c>
      <c r="E7589" s="202" t="s">
        <v>2034</v>
      </c>
      <c r="F7589" s="202" t="s">
        <v>475</v>
      </c>
      <c r="G7589" s="254">
        <v>677746</v>
      </c>
      <c r="H7589" s="361" t="s">
        <v>1433</v>
      </c>
      <c r="I7589" s="359" t="s">
        <v>1407</v>
      </c>
      <c r="J7589" s="359" t="s">
        <v>1380</v>
      </c>
      <c r="K7589" s="359" t="s">
        <v>8</v>
      </c>
      <c r="L7589" s="359" t="s">
        <v>1408</v>
      </c>
      <c r="M7589" s="368" t="s">
        <v>1407</v>
      </c>
      <c r="N7589" s="205">
        <v>42530</v>
      </c>
      <c r="O7589" s="203"/>
    </row>
    <row r="7590" spans="1:15" ht="27.75" hidden="1" customHeight="1" x14ac:dyDescent="0.25">
      <c r="A7590" s="203" t="s">
        <v>2298</v>
      </c>
      <c r="B7590" s="202" t="s">
        <v>707</v>
      </c>
      <c r="C7590" s="203" t="s">
        <v>1461</v>
      </c>
      <c r="D7590" s="202" t="s">
        <v>2033</v>
      </c>
      <c r="E7590" s="202" t="s">
        <v>2034</v>
      </c>
      <c r="F7590" s="202" t="s">
        <v>475</v>
      </c>
      <c r="G7590" s="254">
        <v>1857</v>
      </c>
      <c r="H7590" s="361" t="s">
        <v>1414</v>
      </c>
      <c r="I7590" s="359" t="s">
        <v>1407</v>
      </c>
      <c r="J7590" s="359" t="s">
        <v>1380</v>
      </c>
      <c r="K7590" s="359" t="s">
        <v>8</v>
      </c>
      <c r="L7590" s="359" t="s">
        <v>1392</v>
      </c>
      <c r="M7590" s="368" t="s">
        <v>1407</v>
      </c>
      <c r="N7590" s="205">
        <v>42530</v>
      </c>
      <c r="O7590" s="203"/>
    </row>
    <row r="7591" spans="1:15" ht="27.75" hidden="1" customHeight="1" x14ac:dyDescent="0.25">
      <c r="A7591" s="203" t="s">
        <v>2298</v>
      </c>
      <c r="B7591" s="202" t="s">
        <v>707</v>
      </c>
      <c r="C7591" s="203" t="s">
        <v>1461</v>
      </c>
      <c r="D7591" s="202" t="s">
        <v>2068</v>
      </c>
      <c r="E7591" s="202" t="s">
        <v>2069</v>
      </c>
      <c r="F7591" s="202" t="s">
        <v>475</v>
      </c>
      <c r="G7591" s="254">
        <v>878321</v>
      </c>
      <c r="H7591" s="361" t="s">
        <v>1433</v>
      </c>
      <c r="I7591" s="359" t="s">
        <v>1407</v>
      </c>
      <c r="J7591" s="359" t="s">
        <v>1380</v>
      </c>
      <c r="K7591" s="359" t="s">
        <v>8</v>
      </c>
      <c r="L7591" s="359" t="s">
        <v>1408</v>
      </c>
      <c r="M7591" s="368" t="s">
        <v>1407</v>
      </c>
      <c r="N7591" s="205">
        <v>42530</v>
      </c>
      <c r="O7591" s="203"/>
    </row>
    <row r="7592" spans="1:15" ht="27.75" hidden="1" customHeight="1" x14ac:dyDescent="0.25">
      <c r="A7592" s="203" t="s">
        <v>2298</v>
      </c>
      <c r="B7592" s="202" t="s">
        <v>707</v>
      </c>
      <c r="C7592" s="203" t="s">
        <v>1461</v>
      </c>
      <c r="D7592" s="202" t="s">
        <v>2068</v>
      </c>
      <c r="E7592" s="202" t="s">
        <v>2069</v>
      </c>
      <c r="F7592" s="202" t="s">
        <v>475</v>
      </c>
      <c r="G7592" s="254">
        <v>2406</v>
      </c>
      <c r="H7592" s="361" t="s">
        <v>1414</v>
      </c>
      <c r="I7592" s="359" t="s">
        <v>1407</v>
      </c>
      <c r="J7592" s="359" t="s">
        <v>1380</v>
      </c>
      <c r="K7592" s="359" t="s">
        <v>8</v>
      </c>
      <c r="L7592" s="359" t="s">
        <v>1392</v>
      </c>
      <c r="M7592" s="368" t="s">
        <v>1407</v>
      </c>
      <c r="N7592" s="205">
        <v>42530</v>
      </c>
      <c r="O7592" s="203"/>
    </row>
    <row r="7593" spans="1:15" ht="27.75" hidden="1" customHeight="1" x14ac:dyDescent="0.25">
      <c r="A7593" s="203" t="s">
        <v>2298</v>
      </c>
      <c r="B7593" s="202" t="s">
        <v>707</v>
      </c>
      <c r="C7593" s="203" t="s">
        <v>1461</v>
      </c>
      <c r="D7593" s="202" t="s">
        <v>2035</v>
      </c>
      <c r="E7593" s="202" t="s">
        <v>2032</v>
      </c>
      <c r="F7593" s="202" t="s">
        <v>475</v>
      </c>
      <c r="G7593" s="254">
        <v>1909551</v>
      </c>
      <c r="H7593" s="361" t="s">
        <v>1433</v>
      </c>
      <c r="I7593" s="359" t="s">
        <v>1407</v>
      </c>
      <c r="J7593" s="359" t="s">
        <v>1380</v>
      </c>
      <c r="K7593" s="359" t="s">
        <v>8</v>
      </c>
      <c r="L7593" s="359" t="s">
        <v>1408</v>
      </c>
      <c r="M7593" s="368" t="s">
        <v>1407</v>
      </c>
      <c r="N7593" s="205">
        <v>42530</v>
      </c>
      <c r="O7593" s="203"/>
    </row>
    <row r="7594" spans="1:15" ht="27.75" hidden="1" customHeight="1" x14ac:dyDescent="0.25">
      <c r="A7594" s="203" t="s">
        <v>2298</v>
      </c>
      <c r="B7594" s="202" t="s">
        <v>707</v>
      </c>
      <c r="C7594" s="203" t="s">
        <v>1461</v>
      </c>
      <c r="D7594" s="202" t="s">
        <v>2035</v>
      </c>
      <c r="E7594" s="202" t="s">
        <v>2032</v>
      </c>
      <c r="F7594" s="202" t="s">
        <v>475</v>
      </c>
      <c r="G7594" s="254">
        <v>12646</v>
      </c>
      <c r="H7594" s="361" t="s">
        <v>1414</v>
      </c>
      <c r="I7594" s="359" t="s">
        <v>1407</v>
      </c>
      <c r="J7594" s="359" t="s">
        <v>1380</v>
      </c>
      <c r="K7594" s="359" t="s">
        <v>8</v>
      </c>
      <c r="L7594" s="359" t="s">
        <v>1392</v>
      </c>
      <c r="M7594" s="368" t="s">
        <v>1407</v>
      </c>
      <c r="N7594" s="205">
        <v>42530</v>
      </c>
      <c r="O7594" s="203"/>
    </row>
    <row r="7595" spans="1:15" ht="27.75" hidden="1" customHeight="1" x14ac:dyDescent="0.25">
      <c r="A7595" s="203" t="s">
        <v>2299</v>
      </c>
      <c r="B7595" s="202" t="s">
        <v>2470</v>
      </c>
      <c r="C7595" s="203" t="s">
        <v>1403</v>
      </c>
      <c r="D7595" s="202" t="s">
        <v>1404</v>
      </c>
      <c r="E7595" s="202" t="s">
        <v>1405</v>
      </c>
      <c r="F7595" s="202" t="s">
        <v>475</v>
      </c>
      <c r="G7595" s="253">
        <v>154</v>
      </c>
      <c r="H7595" s="361" t="s">
        <v>1406</v>
      </c>
      <c r="I7595" s="359" t="s">
        <v>1407</v>
      </c>
      <c r="J7595" s="208">
        <v>0</v>
      </c>
      <c r="K7595" s="359" t="s">
        <v>22</v>
      </c>
      <c r="L7595" s="359" t="s">
        <v>1408</v>
      </c>
      <c r="M7595" s="368" t="s">
        <v>1407</v>
      </c>
      <c r="N7595" s="205">
        <v>42486</v>
      </c>
      <c r="O7595" s="203"/>
    </row>
    <row r="7596" spans="1:15" ht="27.75" hidden="1" customHeight="1" x14ac:dyDescent="0.25">
      <c r="A7596" s="203" t="s">
        <v>2299</v>
      </c>
      <c r="B7596" s="202" t="s">
        <v>2470</v>
      </c>
      <c r="C7596" s="203" t="s">
        <v>1461</v>
      </c>
      <c r="D7596" s="202" t="s">
        <v>1658</v>
      </c>
      <c r="E7596" s="202" t="s">
        <v>1659</v>
      </c>
      <c r="F7596" s="202" t="s">
        <v>475</v>
      </c>
      <c r="G7596" s="254">
        <v>28679140</v>
      </c>
      <c r="H7596" s="361" t="s">
        <v>1433</v>
      </c>
      <c r="I7596" s="359" t="s">
        <v>1407</v>
      </c>
      <c r="J7596" s="359" t="s">
        <v>1380</v>
      </c>
      <c r="K7596" s="359" t="s">
        <v>8</v>
      </c>
      <c r="L7596" s="359" t="s">
        <v>1408</v>
      </c>
      <c r="M7596" s="368" t="s">
        <v>1407</v>
      </c>
      <c r="N7596" s="205">
        <v>42530</v>
      </c>
      <c r="O7596" s="203"/>
    </row>
    <row r="7597" spans="1:15" ht="27.75" hidden="1" customHeight="1" x14ac:dyDescent="0.25">
      <c r="A7597" s="203" t="s">
        <v>2299</v>
      </c>
      <c r="B7597" s="202" t="s">
        <v>2470</v>
      </c>
      <c r="C7597" s="203" t="s">
        <v>1461</v>
      </c>
      <c r="D7597" s="202" t="s">
        <v>1658</v>
      </c>
      <c r="E7597" s="202" t="s">
        <v>1659</v>
      </c>
      <c r="F7597" s="202" t="s">
        <v>475</v>
      </c>
      <c r="G7597" s="254">
        <v>189928</v>
      </c>
      <c r="H7597" s="361" t="s">
        <v>1414</v>
      </c>
      <c r="I7597" s="359" t="s">
        <v>1407</v>
      </c>
      <c r="J7597" s="359" t="s">
        <v>1380</v>
      </c>
      <c r="K7597" s="359" t="s">
        <v>8</v>
      </c>
      <c r="L7597" s="359" t="s">
        <v>1392</v>
      </c>
      <c r="M7597" s="368" t="s">
        <v>1407</v>
      </c>
      <c r="N7597" s="205">
        <v>42530</v>
      </c>
      <c r="O7597" s="203"/>
    </row>
    <row r="7598" spans="1:15" ht="27.75" hidden="1" customHeight="1" x14ac:dyDescent="0.25">
      <c r="A7598" s="203" t="s">
        <v>2300</v>
      </c>
      <c r="B7598" s="202" t="s">
        <v>563</v>
      </c>
      <c r="C7598" s="203" t="s">
        <v>2301</v>
      </c>
      <c r="D7598" s="202" t="s">
        <v>620</v>
      </c>
      <c r="E7598" s="202" t="s">
        <v>2302</v>
      </c>
      <c r="F7598" s="202" t="s">
        <v>505</v>
      </c>
      <c r="G7598" s="253">
        <v>0.56000000000000005</v>
      </c>
      <c r="H7598" s="361" t="s">
        <v>2303</v>
      </c>
      <c r="I7598" s="359" t="s">
        <v>1407</v>
      </c>
      <c r="J7598" s="359" t="s">
        <v>1380</v>
      </c>
      <c r="K7598" s="359" t="s">
        <v>1113</v>
      </c>
      <c r="L7598" s="359" t="s">
        <v>1392</v>
      </c>
      <c r="M7598" s="368">
        <v>2006</v>
      </c>
      <c r="N7598" s="205">
        <v>39800</v>
      </c>
      <c r="O7598" s="203" t="s">
        <v>2304</v>
      </c>
    </row>
    <row r="7599" spans="1:15" ht="27.75" hidden="1" customHeight="1" x14ac:dyDescent="0.25">
      <c r="A7599" s="203" t="s">
        <v>2300</v>
      </c>
      <c r="B7599" s="202" t="s">
        <v>563</v>
      </c>
      <c r="C7599" s="203" t="s">
        <v>2301</v>
      </c>
      <c r="D7599" s="202" t="s">
        <v>620</v>
      </c>
      <c r="E7599" s="202" t="s">
        <v>2302</v>
      </c>
      <c r="F7599" s="202" t="s">
        <v>505</v>
      </c>
      <c r="G7599" s="253">
        <v>0.42</v>
      </c>
      <c r="H7599" s="361" t="s">
        <v>2303</v>
      </c>
      <c r="I7599" s="359" t="s">
        <v>1407</v>
      </c>
      <c r="J7599" s="359" t="s">
        <v>1380</v>
      </c>
      <c r="K7599" s="359" t="s">
        <v>1113</v>
      </c>
      <c r="L7599" s="359" t="s">
        <v>1392</v>
      </c>
      <c r="M7599" s="368">
        <v>2006</v>
      </c>
      <c r="N7599" s="205">
        <v>39800</v>
      </c>
      <c r="O7599" s="203" t="s">
        <v>2304</v>
      </c>
    </row>
    <row r="7600" spans="1:15" ht="27.75" hidden="1" customHeight="1" x14ac:dyDescent="0.25">
      <c r="A7600" s="203" t="s">
        <v>2300</v>
      </c>
      <c r="B7600" s="202" t="s">
        <v>563</v>
      </c>
      <c r="C7600" s="203" t="s">
        <v>2301</v>
      </c>
      <c r="D7600" s="202" t="s">
        <v>564</v>
      </c>
      <c r="E7600" s="202" t="s">
        <v>2305</v>
      </c>
      <c r="F7600" s="202" t="s">
        <v>505</v>
      </c>
      <c r="G7600" s="253">
        <v>0.56000000000000005</v>
      </c>
      <c r="H7600" s="361" t="s">
        <v>2303</v>
      </c>
      <c r="I7600" s="359" t="s">
        <v>1407</v>
      </c>
      <c r="J7600" s="359" t="s">
        <v>1380</v>
      </c>
      <c r="K7600" s="359" t="s">
        <v>1113</v>
      </c>
      <c r="L7600" s="359" t="s">
        <v>1392</v>
      </c>
      <c r="M7600" s="368">
        <v>2006</v>
      </c>
      <c r="N7600" s="205">
        <v>39800</v>
      </c>
      <c r="O7600" s="203" t="s">
        <v>2306</v>
      </c>
    </row>
    <row r="7601" spans="1:15" ht="27.75" hidden="1" customHeight="1" x14ac:dyDescent="0.25">
      <c r="A7601" s="203" t="s">
        <v>2300</v>
      </c>
      <c r="B7601" s="202" t="s">
        <v>563</v>
      </c>
      <c r="C7601" s="203" t="s">
        <v>2301</v>
      </c>
      <c r="D7601" s="202" t="s">
        <v>564</v>
      </c>
      <c r="E7601" s="202" t="s">
        <v>2305</v>
      </c>
      <c r="F7601" s="202" t="s">
        <v>505</v>
      </c>
      <c r="G7601" s="253">
        <v>0.42</v>
      </c>
      <c r="H7601" s="361" t="s">
        <v>2303</v>
      </c>
      <c r="I7601" s="359" t="s">
        <v>1407</v>
      </c>
      <c r="J7601" s="359" t="s">
        <v>1380</v>
      </c>
      <c r="K7601" s="359" t="s">
        <v>1113</v>
      </c>
      <c r="L7601" s="359" t="s">
        <v>1392</v>
      </c>
      <c r="M7601" s="368">
        <v>2006</v>
      </c>
      <c r="N7601" s="205">
        <v>39800</v>
      </c>
      <c r="O7601" s="203" t="s">
        <v>2306</v>
      </c>
    </row>
    <row r="7602" spans="1:15" ht="27.75" hidden="1" customHeight="1" x14ac:dyDescent="0.25">
      <c r="A7602" s="203" t="s">
        <v>2300</v>
      </c>
      <c r="B7602" s="202" t="s">
        <v>563</v>
      </c>
      <c r="C7602" s="203" t="s">
        <v>2301</v>
      </c>
      <c r="D7602" s="202" t="s">
        <v>750</v>
      </c>
      <c r="E7602" s="202" t="s">
        <v>2307</v>
      </c>
      <c r="F7602" s="202" t="s">
        <v>505</v>
      </c>
      <c r="G7602" s="253">
        <v>34</v>
      </c>
      <c r="H7602" s="361" t="s">
        <v>1400</v>
      </c>
      <c r="I7602" s="359" t="s">
        <v>1379</v>
      </c>
      <c r="J7602" s="359" t="s">
        <v>1380</v>
      </c>
      <c r="K7602" s="359" t="s">
        <v>9</v>
      </c>
      <c r="L7602" s="359" t="s">
        <v>1392</v>
      </c>
      <c r="M7602" s="368">
        <v>1999</v>
      </c>
      <c r="N7602" s="205">
        <v>39800</v>
      </c>
      <c r="O7602" s="203"/>
    </row>
    <row r="7603" spans="1:15" ht="27.75" hidden="1" customHeight="1" x14ac:dyDescent="0.25">
      <c r="A7603" s="203" t="s">
        <v>2300</v>
      </c>
      <c r="B7603" s="202" t="s">
        <v>563</v>
      </c>
      <c r="C7603" s="203" t="s">
        <v>2301</v>
      </c>
      <c r="D7603" s="202" t="s">
        <v>750</v>
      </c>
      <c r="E7603" s="202" t="s">
        <v>2307</v>
      </c>
      <c r="F7603" s="202" t="s">
        <v>505</v>
      </c>
      <c r="G7603" s="253">
        <v>9</v>
      </c>
      <c r="H7603" s="361" t="s">
        <v>1400</v>
      </c>
      <c r="I7603" s="359" t="s">
        <v>1382</v>
      </c>
      <c r="J7603" s="359" t="s">
        <v>1380</v>
      </c>
      <c r="K7603" s="359" t="s">
        <v>9</v>
      </c>
      <c r="L7603" s="359" t="s">
        <v>1392</v>
      </c>
      <c r="M7603" s="368">
        <v>1999</v>
      </c>
      <c r="N7603" s="205">
        <v>39800</v>
      </c>
      <c r="O7603" s="203"/>
    </row>
    <row r="7604" spans="1:15" ht="27.75" hidden="1" customHeight="1" x14ac:dyDescent="0.25">
      <c r="A7604" s="203" t="s">
        <v>2300</v>
      </c>
      <c r="B7604" s="202" t="s">
        <v>563</v>
      </c>
      <c r="C7604" s="203" t="s">
        <v>2301</v>
      </c>
      <c r="D7604" s="202" t="s">
        <v>750</v>
      </c>
      <c r="E7604" s="202" t="s">
        <v>2307</v>
      </c>
      <c r="F7604" s="202" t="s">
        <v>505</v>
      </c>
      <c r="G7604" s="253">
        <v>2</v>
      </c>
      <c r="H7604" s="361" t="s">
        <v>1400</v>
      </c>
      <c r="I7604" s="359" t="s">
        <v>1383</v>
      </c>
      <c r="J7604" s="359" t="s">
        <v>1380</v>
      </c>
      <c r="K7604" s="359" t="s">
        <v>9</v>
      </c>
      <c r="L7604" s="359" t="s">
        <v>1392</v>
      </c>
      <c r="M7604" s="368">
        <v>1999</v>
      </c>
      <c r="N7604" s="205">
        <v>39800</v>
      </c>
      <c r="O7604" s="203"/>
    </row>
    <row r="7605" spans="1:15" ht="27.75" hidden="1" customHeight="1" x14ac:dyDescent="0.25">
      <c r="A7605" s="203" t="s">
        <v>2300</v>
      </c>
      <c r="B7605" s="202" t="s">
        <v>563</v>
      </c>
      <c r="C7605" s="203" t="s">
        <v>2301</v>
      </c>
      <c r="D7605" s="202" t="s">
        <v>750</v>
      </c>
      <c r="E7605" s="202" t="s">
        <v>2307</v>
      </c>
      <c r="F7605" s="202" t="s">
        <v>505</v>
      </c>
      <c r="G7605" s="253">
        <v>0.2</v>
      </c>
      <c r="H7605" s="361" t="s">
        <v>1400</v>
      </c>
      <c r="I7605" s="359" t="s">
        <v>1384</v>
      </c>
      <c r="J7605" s="359" t="s">
        <v>1380</v>
      </c>
      <c r="K7605" s="359" t="s">
        <v>9</v>
      </c>
      <c r="L7605" s="359" t="s">
        <v>1392</v>
      </c>
      <c r="M7605" s="368">
        <v>1999</v>
      </c>
      <c r="N7605" s="205">
        <v>39800</v>
      </c>
      <c r="O7605" s="203"/>
    </row>
    <row r="7606" spans="1:15" ht="27.75" hidden="1" customHeight="1" x14ac:dyDescent="0.25">
      <c r="A7606" s="203" t="s">
        <v>2300</v>
      </c>
      <c r="B7606" s="202" t="s">
        <v>563</v>
      </c>
      <c r="C7606" s="203" t="s">
        <v>2301</v>
      </c>
      <c r="D7606" s="202" t="s">
        <v>750</v>
      </c>
      <c r="E7606" s="202" t="s">
        <v>2307</v>
      </c>
      <c r="F7606" s="202" t="s">
        <v>505</v>
      </c>
      <c r="G7606" s="253" t="s">
        <v>515</v>
      </c>
      <c r="H7606" s="361" t="s">
        <v>1400</v>
      </c>
      <c r="I7606" s="359" t="s">
        <v>1385</v>
      </c>
      <c r="J7606" s="359" t="s">
        <v>1380</v>
      </c>
      <c r="K7606" s="359" t="s">
        <v>9</v>
      </c>
      <c r="L7606" s="359" t="s">
        <v>1392</v>
      </c>
      <c r="M7606" s="368">
        <v>1999</v>
      </c>
      <c r="N7606" s="205">
        <v>39800</v>
      </c>
      <c r="O7606" s="203"/>
    </row>
    <row r="7607" spans="1:15" ht="27.75" hidden="1" customHeight="1" x14ac:dyDescent="0.25">
      <c r="A7607" s="203" t="s">
        <v>2300</v>
      </c>
      <c r="B7607" s="202" t="s">
        <v>563</v>
      </c>
      <c r="C7607" s="203" t="s">
        <v>2301</v>
      </c>
      <c r="D7607" s="202" t="s">
        <v>750</v>
      </c>
      <c r="E7607" s="202" t="s">
        <v>2307</v>
      </c>
      <c r="F7607" s="202" t="s">
        <v>505</v>
      </c>
      <c r="G7607" s="253">
        <v>0.95</v>
      </c>
      <c r="H7607" s="361" t="s">
        <v>488</v>
      </c>
      <c r="I7607" s="359" t="s">
        <v>1379</v>
      </c>
      <c r="J7607" s="359" t="s">
        <v>1380</v>
      </c>
      <c r="K7607" s="359" t="s">
        <v>22</v>
      </c>
      <c r="L7607" s="359" t="s">
        <v>1392</v>
      </c>
      <c r="M7607" s="368">
        <v>2003</v>
      </c>
      <c r="N7607" s="205">
        <v>39800</v>
      </c>
      <c r="O7607" s="203"/>
    </row>
    <row r="7608" spans="1:15" ht="27.75" hidden="1" customHeight="1" x14ac:dyDescent="0.25">
      <c r="A7608" s="203" t="s">
        <v>2300</v>
      </c>
      <c r="B7608" s="202" t="s">
        <v>563</v>
      </c>
      <c r="C7608" s="203" t="s">
        <v>2301</v>
      </c>
      <c r="D7608" s="202" t="s">
        <v>750</v>
      </c>
      <c r="E7608" s="202" t="s">
        <v>2307</v>
      </c>
      <c r="F7608" s="202" t="s">
        <v>505</v>
      </c>
      <c r="G7608" s="253">
        <v>0.26</v>
      </c>
      <c r="H7608" s="361" t="s">
        <v>488</v>
      </c>
      <c r="I7608" s="359" t="s">
        <v>1382</v>
      </c>
      <c r="J7608" s="359" t="s">
        <v>1380</v>
      </c>
      <c r="K7608" s="359" t="s">
        <v>22</v>
      </c>
      <c r="L7608" s="359" t="s">
        <v>1392</v>
      </c>
      <c r="M7608" s="368">
        <v>2003</v>
      </c>
      <c r="N7608" s="205">
        <v>39800</v>
      </c>
      <c r="O7608" s="203"/>
    </row>
    <row r="7609" spans="1:15" ht="27.75" hidden="1" customHeight="1" x14ac:dyDescent="0.25">
      <c r="A7609" s="203" t="s">
        <v>2300</v>
      </c>
      <c r="B7609" s="202" t="s">
        <v>563</v>
      </c>
      <c r="C7609" s="203" t="s">
        <v>2301</v>
      </c>
      <c r="D7609" s="202" t="s">
        <v>750</v>
      </c>
      <c r="E7609" s="202" t="s">
        <v>2307</v>
      </c>
      <c r="F7609" s="202" t="s">
        <v>505</v>
      </c>
      <c r="G7609" s="253">
        <v>7.0000000000000007E-2</v>
      </c>
      <c r="H7609" s="361" t="s">
        <v>488</v>
      </c>
      <c r="I7609" s="359" t="s">
        <v>1383</v>
      </c>
      <c r="J7609" s="359" t="s">
        <v>1380</v>
      </c>
      <c r="K7609" s="359" t="s">
        <v>22</v>
      </c>
      <c r="L7609" s="359" t="s">
        <v>1392</v>
      </c>
      <c r="M7609" s="368">
        <v>2003</v>
      </c>
      <c r="N7609" s="205">
        <v>39800</v>
      </c>
      <c r="O7609" s="203"/>
    </row>
    <row r="7610" spans="1:15" ht="27.75" hidden="1" customHeight="1" x14ac:dyDescent="0.25">
      <c r="A7610" s="203" t="s">
        <v>2300</v>
      </c>
      <c r="B7610" s="202" t="s">
        <v>563</v>
      </c>
      <c r="C7610" s="203" t="s">
        <v>2301</v>
      </c>
      <c r="D7610" s="202" t="s">
        <v>750</v>
      </c>
      <c r="E7610" s="202" t="s">
        <v>2307</v>
      </c>
      <c r="F7610" s="202" t="s">
        <v>505</v>
      </c>
      <c r="G7610" s="253">
        <v>8.9999999999999993E-3</v>
      </c>
      <c r="H7610" s="361" t="s">
        <v>488</v>
      </c>
      <c r="I7610" s="359" t="s">
        <v>1384</v>
      </c>
      <c r="J7610" s="359" t="s">
        <v>1380</v>
      </c>
      <c r="K7610" s="359" t="s">
        <v>22</v>
      </c>
      <c r="L7610" s="359" t="s">
        <v>1392</v>
      </c>
      <c r="M7610" s="368">
        <v>2003</v>
      </c>
      <c r="N7610" s="205">
        <v>39800</v>
      </c>
      <c r="O7610" s="203"/>
    </row>
    <row r="7611" spans="1:15" ht="27.75" hidden="1" customHeight="1" x14ac:dyDescent="0.25">
      <c r="A7611" s="203" t="s">
        <v>2300</v>
      </c>
      <c r="B7611" s="202" t="s">
        <v>563</v>
      </c>
      <c r="C7611" s="203" t="s">
        <v>2301</v>
      </c>
      <c r="D7611" s="202" t="s">
        <v>750</v>
      </c>
      <c r="E7611" s="202" t="s">
        <v>2307</v>
      </c>
      <c r="F7611" s="202" t="s">
        <v>505</v>
      </c>
      <c r="G7611" s="253" t="s">
        <v>515</v>
      </c>
      <c r="H7611" s="361" t="s">
        <v>488</v>
      </c>
      <c r="I7611" s="359" t="s">
        <v>1385</v>
      </c>
      <c r="J7611" s="359" t="s">
        <v>1380</v>
      </c>
      <c r="K7611" s="359" t="s">
        <v>22</v>
      </c>
      <c r="L7611" s="359" t="s">
        <v>1392</v>
      </c>
      <c r="M7611" s="368">
        <v>2003</v>
      </c>
      <c r="N7611" s="205">
        <v>39800</v>
      </c>
      <c r="O7611" s="203"/>
    </row>
    <row r="7612" spans="1:15" ht="27.75" hidden="1" customHeight="1" x14ac:dyDescent="0.25">
      <c r="A7612" s="203" t="s">
        <v>2300</v>
      </c>
      <c r="B7612" s="202" t="s">
        <v>563</v>
      </c>
      <c r="C7612" s="203" t="s">
        <v>2301</v>
      </c>
      <c r="D7612" s="202" t="s">
        <v>617</v>
      </c>
      <c r="E7612" s="202" t="s">
        <v>2308</v>
      </c>
      <c r="F7612" s="202" t="s">
        <v>505</v>
      </c>
      <c r="G7612" s="253">
        <v>55</v>
      </c>
      <c r="H7612" s="361" t="s">
        <v>1400</v>
      </c>
      <c r="I7612" s="359" t="s">
        <v>1379</v>
      </c>
      <c r="J7612" s="359" t="s">
        <v>1380</v>
      </c>
      <c r="K7612" s="359" t="s">
        <v>9</v>
      </c>
      <c r="L7612" s="359" t="s">
        <v>1392</v>
      </c>
      <c r="M7612" s="368">
        <v>1999</v>
      </c>
      <c r="N7612" s="205">
        <v>39800</v>
      </c>
      <c r="O7612" s="203"/>
    </row>
    <row r="7613" spans="1:15" ht="27.75" hidden="1" customHeight="1" x14ac:dyDescent="0.25">
      <c r="A7613" s="203" t="s">
        <v>2300</v>
      </c>
      <c r="B7613" s="202" t="s">
        <v>563</v>
      </c>
      <c r="C7613" s="203" t="s">
        <v>2301</v>
      </c>
      <c r="D7613" s="202" t="s">
        <v>617</v>
      </c>
      <c r="E7613" s="202" t="s">
        <v>2308</v>
      </c>
      <c r="F7613" s="202" t="s">
        <v>505</v>
      </c>
      <c r="G7613" s="253">
        <v>12</v>
      </c>
      <c r="H7613" s="361" t="s">
        <v>1400</v>
      </c>
      <c r="I7613" s="359" t="s">
        <v>1382</v>
      </c>
      <c r="J7613" s="359" t="s">
        <v>1380</v>
      </c>
      <c r="K7613" s="359" t="s">
        <v>9</v>
      </c>
      <c r="L7613" s="359" t="s">
        <v>1392</v>
      </c>
      <c r="M7613" s="368">
        <v>1999</v>
      </c>
      <c r="N7613" s="205">
        <v>39800</v>
      </c>
      <c r="O7613" s="203"/>
    </row>
    <row r="7614" spans="1:15" ht="27.75" hidden="1" customHeight="1" x14ac:dyDescent="0.25">
      <c r="A7614" s="203" t="s">
        <v>2300</v>
      </c>
      <c r="B7614" s="202" t="s">
        <v>563</v>
      </c>
      <c r="C7614" s="203" t="s">
        <v>2301</v>
      </c>
      <c r="D7614" s="202" t="s">
        <v>617</v>
      </c>
      <c r="E7614" s="202" t="s">
        <v>2308</v>
      </c>
      <c r="F7614" s="202" t="s">
        <v>505</v>
      </c>
      <c r="G7614" s="253">
        <v>5</v>
      </c>
      <c r="H7614" s="361" t="s">
        <v>1400</v>
      </c>
      <c r="I7614" s="359" t="s">
        <v>1383</v>
      </c>
      <c r="J7614" s="359" t="s">
        <v>1380</v>
      </c>
      <c r="K7614" s="359" t="s">
        <v>9</v>
      </c>
      <c r="L7614" s="359" t="s">
        <v>1392</v>
      </c>
      <c r="M7614" s="368">
        <v>1999</v>
      </c>
      <c r="N7614" s="205">
        <v>39800</v>
      </c>
      <c r="O7614" s="203"/>
    </row>
    <row r="7615" spans="1:15" ht="27.75" hidden="1" customHeight="1" x14ac:dyDescent="0.25">
      <c r="A7615" s="203" t="s">
        <v>2300</v>
      </c>
      <c r="B7615" s="202" t="s">
        <v>563</v>
      </c>
      <c r="C7615" s="203" t="s">
        <v>2301</v>
      </c>
      <c r="D7615" s="202" t="s">
        <v>617</v>
      </c>
      <c r="E7615" s="202" t="s">
        <v>2308</v>
      </c>
      <c r="F7615" s="202" t="s">
        <v>505</v>
      </c>
      <c r="G7615" s="253">
        <v>0.1</v>
      </c>
      <c r="H7615" s="361" t="s">
        <v>1400</v>
      </c>
      <c r="I7615" s="359" t="s">
        <v>1384</v>
      </c>
      <c r="J7615" s="359" t="s">
        <v>1380</v>
      </c>
      <c r="K7615" s="359" t="s">
        <v>9</v>
      </c>
      <c r="L7615" s="359" t="s">
        <v>1392</v>
      </c>
      <c r="M7615" s="368">
        <v>1999</v>
      </c>
      <c r="N7615" s="205">
        <v>39800</v>
      </c>
      <c r="O7615" s="203"/>
    </row>
    <row r="7616" spans="1:15" ht="27.75" hidden="1" customHeight="1" x14ac:dyDescent="0.25">
      <c r="A7616" s="203" t="s">
        <v>2300</v>
      </c>
      <c r="B7616" s="202" t="s">
        <v>563</v>
      </c>
      <c r="C7616" s="203" t="s">
        <v>2301</v>
      </c>
      <c r="D7616" s="202" t="s">
        <v>617</v>
      </c>
      <c r="E7616" s="202" t="s">
        <v>2308</v>
      </c>
      <c r="F7616" s="202" t="s">
        <v>505</v>
      </c>
      <c r="G7616" s="253" t="s">
        <v>515</v>
      </c>
      <c r="H7616" s="361" t="s">
        <v>1400</v>
      </c>
      <c r="I7616" s="359" t="s">
        <v>1385</v>
      </c>
      <c r="J7616" s="359" t="s">
        <v>1380</v>
      </c>
      <c r="K7616" s="359" t="s">
        <v>9</v>
      </c>
      <c r="L7616" s="359" t="s">
        <v>1392</v>
      </c>
      <c r="M7616" s="368">
        <v>1999</v>
      </c>
      <c r="N7616" s="205">
        <v>39800</v>
      </c>
      <c r="O7616" s="203"/>
    </row>
    <row r="7617" spans="1:15" ht="27.75" hidden="1" customHeight="1" x14ac:dyDescent="0.25">
      <c r="A7617" s="203" t="s">
        <v>2300</v>
      </c>
      <c r="B7617" s="202" t="s">
        <v>563</v>
      </c>
      <c r="C7617" s="203" t="s">
        <v>2301</v>
      </c>
      <c r="D7617" s="202" t="s">
        <v>617</v>
      </c>
      <c r="E7617" s="202" t="s">
        <v>2308</v>
      </c>
      <c r="F7617" s="202" t="s">
        <v>505</v>
      </c>
      <c r="G7617" s="253">
        <v>1.35</v>
      </c>
      <c r="H7617" s="361" t="s">
        <v>488</v>
      </c>
      <c r="I7617" s="359" t="s">
        <v>1379</v>
      </c>
      <c r="J7617" s="359" t="s">
        <v>1380</v>
      </c>
      <c r="K7617" s="359" t="s">
        <v>22</v>
      </c>
      <c r="L7617" s="359" t="s">
        <v>1392</v>
      </c>
      <c r="M7617" s="368">
        <v>2005</v>
      </c>
      <c r="N7617" s="205">
        <v>39800</v>
      </c>
      <c r="O7617" s="203"/>
    </row>
    <row r="7618" spans="1:15" ht="27.75" hidden="1" customHeight="1" x14ac:dyDescent="0.25">
      <c r="A7618" s="203" t="s">
        <v>2300</v>
      </c>
      <c r="B7618" s="202" t="s">
        <v>563</v>
      </c>
      <c r="C7618" s="203" t="s">
        <v>2301</v>
      </c>
      <c r="D7618" s="202" t="s">
        <v>617</v>
      </c>
      <c r="E7618" s="202" t="s">
        <v>2308</v>
      </c>
      <c r="F7618" s="202" t="s">
        <v>505</v>
      </c>
      <c r="G7618" s="253">
        <v>0.4</v>
      </c>
      <c r="H7618" s="361" t="s">
        <v>488</v>
      </c>
      <c r="I7618" s="359" t="s">
        <v>1382</v>
      </c>
      <c r="J7618" s="359" t="s">
        <v>1380</v>
      </c>
      <c r="K7618" s="359" t="s">
        <v>22</v>
      </c>
      <c r="L7618" s="359" t="s">
        <v>1392</v>
      </c>
      <c r="M7618" s="368">
        <v>2005</v>
      </c>
      <c r="N7618" s="205">
        <v>39800</v>
      </c>
      <c r="O7618" s="203"/>
    </row>
    <row r="7619" spans="1:15" ht="27.75" hidden="1" customHeight="1" x14ac:dyDescent="0.25">
      <c r="A7619" s="203" t="s">
        <v>2300</v>
      </c>
      <c r="B7619" s="202" t="s">
        <v>563</v>
      </c>
      <c r="C7619" s="203" t="s">
        <v>2301</v>
      </c>
      <c r="D7619" s="202" t="s">
        <v>617</v>
      </c>
      <c r="E7619" s="202" t="s">
        <v>2308</v>
      </c>
      <c r="F7619" s="202" t="s">
        <v>505</v>
      </c>
      <c r="G7619" s="253">
        <v>0.18</v>
      </c>
      <c r="H7619" s="361" t="s">
        <v>488</v>
      </c>
      <c r="I7619" s="359" t="s">
        <v>1383</v>
      </c>
      <c r="J7619" s="359" t="s">
        <v>1380</v>
      </c>
      <c r="K7619" s="359" t="s">
        <v>22</v>
      </c>
      <c r="L7619" s="359" t="s">
        <v>1392</v>
      </c>
      <c r="M7619" s="368">
        <v>2005</v>
      </c>
      <c r="N7619" s="205">
        <v>39800</v>
      </c>
      <c r="O7619" s="203"/>
    </row>
    <row r="7620" spans="1:15" ht="27.75" hidden="1" customHeight="1" x14ac:dyDescent="0.25">
      <c r="A7620" s="203" t="s">
        <v>2300</v>
      </c>
      <c r="B7620" s="202" t="s">
        <v>563</v>
      </c>
      <c r="C7620" s="203" t="s">
        <v>2301</v>
      </c>
      <c r="D7620" s="202" t="s">
        <v>617</v>
      </c>
      <c r="E7620" s="202" t="s">
        <v>2308</v>
      </c>
      <c r="F7620" s="202" t="s">
        <v>505</v>
      </c>
      <c r="G7620" s="253">
        <v>0.02</v>
      </c>
      <c r="H7620" s="361" t="s">
        <v>488</v>
      </c>
      <c r="I7620" s="359" t="s">
        <v>1384</v>
      </c>
      <c r="J7620" s="359" t="s">
        <v>1380</v>
      </c>
      <c r="K7620" s="359" t="s">
        <v>22</v>
      </c>
      <c r="L7620" s="359" t="s">
        <v>1392</v>
      </c>
      <c r="M7620" s="368">
        <v>2005</v>
      </c>
      <c r="N7620" s="205">
        <v>39800</v>
      </c>
      <c r="O7620" s="203"/>
    </row>
    <row r="7621" spans="1:15" ht="27.75" hidden="1" customHeight="1" x14ac:dyDescent="0.25">
      <c r="A7621" s="203" t="s">
        <v>2300</v>
      </c>
      <c r="B7621" s="202" t="s">
        <v>563</v>
      </c>
      <c r="C7621" s="203" t="s">
        <v>2301</v>
      </c>
      <c r="D7621" s="202" t="s">
        <v>617</v>
      </c>
      <c r="E7621" s="202" t="s">
        <v>2308</v>
      </c>
      <c r="F7621" s="202" t="s">
        <v>505</v>
      </c>
      <c r="G7621" s="253" t="s">
        <v>515</v>
      </c>
      <c r="H7621" s="361" t="s">
        <v>488</v>
      </c>
      <c r="I7621" s="359" t="s">
        <v>1385</v>
      </c>
      <c r="J7621" s="359" t="s">
        <v>1380</v>
      </c>
      <c r="K7621" s="359" t="s">
        <v>22</v>
      </c>
      <c r="L7621" s="359" t="s">
        <v>1392</v>
      </c>
      <c r="M7621" s="368">
        <v>2005</v>
      </c>
      <c r="N7621" s="205">
        <v>39800</v>
      </c>
      <c r="O7621" s="203"/>
    </row>
    <row r="7622" spans="1:15" ht="27.75" hidden="1" customHeight="1" x14ac:dyDescent="0.25">
      <c r="A7622" s="203" t="s">
        <v>2300</v>
      </c>
      <c r="B7622" s="202" t="s">
        <v>563</v>
      </c>
      <c r="C7622" s="203" t="s">
        <v>2301</v>
      </c>
      <c r="D7622" s="203" t="s">
        <v>2309</v>
      </c>
      <c r="E7622" s="202" t="s">
        <v>2310</v>
      </c>
      <c r="F7622" s="202" t="s">
        <v>505</v>
      </c>
      <c r="G7622" s="253">
        <v>6</v>
      </c>
      <c r="H7622" s="361" t="s">
        <v>1400</v>
      </c>
      <c r="I7622" s="359" t="s">
        <v>1379</v>
      </c>
      <c r="J7622" s="359" t="s">
        <v>1380</v>
      </c>
      <c r="K7622" s="359" t="s">
        <v>9</v>
      </c>
      <c r="L7622" s="359" t="s">
        <v>1392</v>
      </c>
      <c r="M7622" s="368">
        <v>1999</v>
      </c>
      <c r="N7622" s="205">
        <v>39800</v>
      </c>
      <c r="O7622" s="203"/>
    </row>
    <row r="7623" spans="1:15" ht="27.75" hidden="1" customHeight="1" x14ac:dyDescent="0.25">
      <c r="A7623" s="203" t="s">
        <v>2300</v>
      </c>
      <c r="B7623" s="202" t="s">
        <v>563</v>
      </c>
      <c r="C7623" s="203" t="s">
        <v>2301</v>
      </c>
      <c r="D7623" s="203" t="s">
        <v>2309</v>
      </c>
      <c r="E7623" s="202" t="s">
        <v>2310</v>
      </c>
      <c r="F7623" s="202" t="s">
        <v>505</v>
      </c>
      <c r="G7623" s="253">
        <v>1</v>
      </c>
      <c r="H7623" s="361" t="s">
        <v>1400</v>
      </c>
      <c r="I7623" s="359" t="s">
        <v>1382</v>
      </c>
      <c r="J7623" s="359" t="s">
        <v>1380</v>
      </c>
      <c r="K7623" s="359" t="s">
        <v>9</v>
      </c>
      <c r="L7623" s="359" t="s">
        <v>1392</v>
      </c>
      <c r="M7623" s="368">
        <v>1999</v>
      </c>
      <c r="N7623" s="205">
        <v>39800</v>
      </c>
      <c r="O7623" s="203"/>
    </row>
    <row r="7624" spans="1:15" ht="27.75" hidden="1" customHeight="1" x14ac:dyDescent="0.25">
      <c r="A7624" s="203" t="s">
        <v>2300</v>
      </c>
      <c r="B7624" s="202" t="s">
        <v>563</v>
      </c>
      <c r="C7624" s="203" t="s">
        <v>2301</v>
      </c>
      <c r="D7624" s="203" t="s">
        <v>2309</v>
      </c>
      <c r="E7624" s="202" t="s">
        <v>2310</v>
      </c>
      <c r="F7624" s="202" t="s">
        <v>505</v>
      </c>
      <c r="G7624" s="253">
        <v>0.7</v>
      </c>
      <c r="H7624" s="361" t="s">
        <v>1400</v>
      </c>
      <c r="I7624" s="359" t="s">
        <v>1383</v>
      </c>
      <c r="J7624" s="359" t="s">
        <v>1380</v>
      </c>
      <c r="K7624" s="359" t="s">
        <v>9</v>
      </c>
      <c r="L7624" s="359" t="s">
        <v>1392</v>
      </c>
      <c r="M7624" s="368">
        <v>1999</v>
      </c>
      <c r="N7624" s="205">
        <v>39800</v>
      </c>
      <c r="O7624" s="203"/>
    </row>
    <row r="7625" spans="1:15" ht="27.75" hidden="1" customHeight="1" x14ac:dyDescent="0.25">
      <c r="A7625" s="203" t="s">
        <v>2300</v>
      </c>
      <c r="B7625" s="202" t="s">
        <v>563</v>
      </c>
      <c r="C7625" s="203" t="s">
        <v>2301</v>
      </c>
      <c r="D7625" s="203" t="s">
        <v>2309</v>
      </c>
      <c r="E7625" s="202" t="s">
        <v>2310</v>
      </c>
      <c r="F7625" s="202" t="s">
        <v>505</v>
      </c>
      <c r="G7625" s="253">
        <v>0.2</v>
      </c>
      <c r="H7625" s="361" t="s">
        <v>1400</v>
      </c>
      <c r="I7625" s="359" t="s">
        <v>1384</v>
      </c>
      <c r="J7625" s="359" t="s">
        <v>1380</v>
      </c>
      <c r="K7625" s="359" t="s">
        <v>9</v>
      </c>
      <c r="L7625" s="359" t="s">
        <v>1392</v>
      </c>
      <c r="M7625" s="368">
        <v>1999</v>
      </c>
      <c r="N7625" s="205">
        <v>39800</v>
      </c>
      <c r="O7625" s="203"/>
    </row>
    <row r="7626" spans="1:15" ht="27.75" hidden="1" customHeight="1" x14ac:dyDescent="0.25">
      <c r="A7626" s="203" t="s">
        <v>2300</v>
      </c>
      <c r="B7626" s="202" t="s">
        <v>563</v>
      </c>
      <c r="C7626" s="203" t="s">
        <v>2301</v>
      </c>
      <c r="D7626" s="203" t="s">
        <v>2309</v>
      </c>
      <c r="E7626" s="202" t="s">
        <v>2310</v>
      </c>
      <c r="F7626" s="202" t="s">
        <v>505</v>
      </c>
      <c r="G7626" s="253">
        <v>0.06</v>
      </c>
      <c r="H7626" s="361" t="s">
        <v>1400</v>
      </c>
      <c r="I7626" s="359" t="s">
        <v>1385</v>
      </c>
      <c r="J7626" s="359" t="s">
        <v>1380</v>
      </c>
      <c r="K7626" s="359" t="s">
        <v>9</v>
      </c>
      <c r="L7626" s="359" t="s">
        <v>1392</v>
      </c>
      <c r="M7626" s="368">
        <v>1999</v>
      </c>
      <c r="N7626" s="205">
        <v>39800</v>
      </c>
      <c r="O7626" s="203"/>
    </row>
    <row r="7627" spans="1:15" ht="27.75" hidden="1" customHeight="1" x14ac:dyDescent="0.25">
      <c r="A7627" s="203" t="s">
        <v>2300</v>
      </c>
      <c r="B7627" s="202" t="s">
        <v>563</v>
      </c>
      <c r="C7627" s="203" t="s">
        <v>2301</v>
      </c>
      <c r="D7627" s="203" t="s">
        <v>2309</v>
      </c>
      <c r="E7627" s="202" t="s">
        <v>2310</v>
      </c>
      <c r="F7627" s="202" t="s">
        <v>505</v>
      </c>
      <c r="G7627" s="253">
        <v>0.11</v>
      </c>
      <c r="H7627" s="361" t="s">
        <v>488</v>
      </c>
      <c r="I7627" s="359" t="s">
        <v>1379</v>
      </c>
      <c r="J7627" s="359" t="s">
        <v>1380</v>
      </c>
      <c r="K7627" s="359" t="s">
        <v>22</v>
      </c>
      <c r="L7627" s="359" t="s">
        <v>1392</v>
      </c>
      <c r="M7627" s="368">
        <v>2003</v>
      </c>
      <c r="N7627" s="205">
        <v>39800</v>
      </c>
      <c r="O7627" s="203"/>
    </row>
    <row r="7628" spans="1:15" ht="27.75" hidden="1" customHeight="1" x14ac:dyDescent="0.25">
      <c r="A7628" s="203" t="s">
        <v>2300</v>
      </c>
      <c r="B7628" s="202" t="s">
        <v>563</v>
      </c>
      <c r="C7628" s="203" t="s">
        <v>2301</v>
      </c>
      <c r="D7628" s="203" t="s">
        <v>2309</v>
      </c>
      <c r="E7628" s="202" t="s">
        <v>2310</v>
      </c>
      <c r="F7628" s="202" t="s">
        <v>505</v>
      </c>
      <c r="G7628" s="253">
        <v>0.03</v>
      </c>
      <c r="H7628" s="361" t="s">
        <v>488</v>
      </c>
      <c r="I7628" s="359" t="s">
        <v>1382</v>
      </c>
      <c r="J7628" s="359" t="s">
        <v>1380</v>
      </c>
      <c r="K7628" s="359" t="s">
        <v>22</v>
      </c>
      <c r="L7628" s="359" t="s">
        <v>1392</v>
      </c>
      <c r="M7628" s="368">
        <v>2003</v>
      </c>
      <c r="N7628" s="205">
        <v>39800</v>
      </c>
      <c r="O7628" s="203"/>
    </row>
    <row r="7629" spans="1:15" ht="27.75" hidden="1" customHeight="1" x14ac:dyDescent="0.25">
      <c r="A7629" s="203" t="s">
        <v>2300</v>
      </c>
      <c r="B7629" s="202" t="s">
        <v>563</v>
      </c>
      <c r="C7629" s="203" t="s">
        <v>2301</v>
      </c>
      <c r="D7629" s="203" t="s">
        <v>2309</v>
      </c>
      <c r="E7629" s="202" t="s">
        <v>2310</v>
      </c>
      <c r="F7629" s="202" t="s">
        <v>505</v>
      </c>
      <c r="G7629" s="253">
        <v>8.9999999999999993E-3</v>
      </c>
      <c r="H7629" s="361" t="s">
        <v>488</v>
      </c>
      <c r="I7629" s="359" t="s">
        <v>1383</v>
      </c>
      <c r="J7629" s="359" t="s">
        <v>1380</v>
      </c>
      <c r="K7629" s="359" t="s">
        <v>22</v>
      </c>
      <c r="L7629" s="359" t="s">
        <v>1392</v>
      </c>
      <c r="M7629" s="368">
        <v>2003</v>
      </c>
      <c r="N7629" s="205">
        <v>39800</v>
      </c>
      <c r="O7629" s="203"/>
    </row>
    <row r="7630" spans="1:15" ht="27.75" hidden="1" customHeight="1" x14ac:dyDescent="0.25">
      <c r="A7630" s="203" t="s">
        <v>2300</v>
      </c>
      <c r="B7630" s="202" t="s">
        <v>563</v>
      </c>
      <c r="C7630" s="203" t="s">
        <v>2301</v>
      </c>
      <c r="D7630" s="203" t="s">
        <v>2309</v>
      </c>
      <c r="E7630" s="202" t="s">
        <v>2310</v>
      </c>
      <c r="F7630" s="202" t="s">
        <v>505</v>
      </c>
      <c r="G7630" s="253">
        <v>2E-3</v>
      </c>
      <c r="H7630" s="361" t="s">
        <v>488</v>
      </c>
      <c r="I7630" s="359" t="s">
        <v>1384</v>
      </c>
      <c r="J7630" s="359" t="s">
        <v>1380</v>
      </c>
      <c r="K7630" s="359" t="s">
        <v>22</v>
      </c>
      <c r="L7630" s="359" t="s">
        <v>1392</v>
      </c>
      <c r="M7630" s="368">
        <v>2003</v>
      </c>
      <c r="N7630" s="205">
        <v>39800</v>
      </c>
      <c r="O7630" s="203"/>
    </row>
    <row r="7631" spans="1:15" ht="27.75" hidden="1" customHeight="1" x14ac:dyDescent="0.25">
      <c r="A7631" s="203" t="s">
        <v>2300</v>
      </c>
      <c r="B7631" s="202" t="s">
        <v>563</v>
      </c>
      <c r="C7631" s="203" t="s">
        <v>2301</v>
      </c>
      <c r="D7631" s="203" t="s">
        <v>2309</v>
      </c>
      <c r="E7631" s="202" t="s">
        <v>2310</v>
      </c>
      <c r="F7631" s="202" t="s">
        <v>505</v>
      </c>
      <c r="G7631" s="253" t="s">
        <v>515</v>
      </c>
      <c r="H7631" s="361" t="s">
        <v>488</v>
      </c>
      <c r="I7631" s="359" t="s">
        <v>1385</v>
      </c>
      <c r="J7631" s="359" t="s">
        <v>1380</v>
      </c>
      <c r="K7631" s="359" t="s">
        <v>22</v>
      </c>
      <c r="L7631" s="359" t="s">
        <v>1392</v>
      </c>
      <c r="M7631" s="368">
        <v>2003</v>
      </c>
      <c r="N7631" s="205">
        <v>39800</v>
      </c>
      <c r="O7631" s="203"/>
    </row>
    <row r="7632" spans="1:15" ht="27.75" hidden="1" customHeight="1" x14ac:dyDescent="0.25">
      <c r="A7632" s="203" t="s">
        <v>2300</v>
      </c>
      <c r="B7632" s="202" t="s">
        <v>563</v>
      </c>
      <c r="C7632" s="203" t="s">
        <v>2301</v>
      </c>
      <c r="D7632" s="202" t="s">
        <v>756</v>
      </c>
      <c r="E7632" s="202" t="s">
        <v>2307</v>
      </c>
      <c r="F7632" s="202" t="s">
        <v>505</v>
      </c>
      <c r="G7632" s="253">
        <v>0.73</v>
      </c>
      <c r="H7632" s="361" t="s">
        <v>488</v>
      </c>
      <c r="I7632" s="359" t="s">
        <v>1379</v>
      </c>
      <c r="J7632" s="359" t="s">
        <v>1380</v>
      </c>
      <c r="K7632" s="359" t="s">
        <v>22</v>
      </c>
      <c r="L7632" s="359" t="s">
        <v>1392</v>
      </c>
      <c r="M7632" s="368">
        <v>2003</v>
      </c>
      <c r="N7632" s="205">
        <v>39800</v>
      </c>
      <c r="O7632" s="203"/>
    </row>
    <row r="7633" spans="1:15" ht="27.75" hidden="1" customHeight="1" x14ac:dyDescent="0.25">
      <c r="A7633" s="203" t="s">
        <v>2300</v>
      </c>
      <c r="B7633" s="202" t="s">
        <v>563</v>
      </c>
      <c r="C7633" s="203" t="s">
        <v>2301</v>
      </c>
      <c r="D7633" s="202" t="s">
        <v>756</v>
      </c>
      <c r="E7633" s="202" t="s">
        <v>2307</v>
      </c>
      <c r="F7633" s="202" t="s">
        <v>505</v>
      </c>
      <c r="G7633" s="253">
        <v>0.25</v>
      </c>
      <c r="H7633" s="361" t="s">
        <v>488</v>
      </c>
      <c r="I7633" s="359" t="s">
        <v>1382</v>
      </c>
      <c r="J7633" s="359" t="s">
        <v>1380</v>
      </c>
      <c r="K7633" s="359" t="s">
        <v>22</v>
      </c>
      <c r="L7633" s="359" t="s">
        <v>1392</v>
      </c>
      <c r="M7633" s="368">
        <v>2003</v>
      </c>
      <c r="N7633" s="205">
        <v>39800</v>
      </c>
      <c r="O7633" s="203"/>
    </row>
    <row r="7634" spans="1:15" ht="27.75" hidden="1" customHeight="1" x14ac:dyDescent="0.25">
      <c r="A7634" s="203" t="s">
        <v>2300</v>
      </c>
      <c r="B7634" s="202" t="s">
        <v>563</v>
      </c>
      <c r="C7634" s="203" t="s">
        <v>2301</v>
      </c>
      <c r="D7634" s="202" t="s">
        <v>756</v>
      </c>
      <c r="E7634" s="202" t="s">
        <v>2307</v>
      </c>
      <c r="F7634" s="202" t="s">
        <v>505</v>
      </c>
      <c r="G7634" s="253">
        <v>0.11</v>
      </c>
      <c r="H7634" s="361" t="s">
        <v>488</v>
      </c>
      <c r="I7634" s="359" t="s">
        <v>1383</v>
      </c>
      <c r="J7634" s="359" t="s">
        <v>1380</v>
      </c>
      <c r="K7634" s="359" t="s">
        <v>22</v>
      </c>
      <c r="L7634" s="359" t="s">
        <v>1392</v>
      </c>
      <c r="M7634" s="368">
        <v>2003</v>
      </c>
      <c r="N7634" s="205">
        <v>39800</v>
      </c>
      <c r="O7634" s="203"/>
    </row>
    <row r="7635" spans="1:15" ht="27.75" hidden="1" customHeight="1" x14ac:dyDescent="0.25">
      <c r="A7635" s="203" t="s">
        <v>2300</v>
      </c>
      <c r="B7635" s="202" t="s">
        <v>563</v>
      </c>
      <c r="C7635" s="203" t="s">
        <v>2301</v>
      </c>
      <c r="D7635" s="202" t="s">
        <v>756</v>
      </c>
      <c r="E7635" s="202" t="s">
        <v>2307</v>
      </c>
      <c r="F7635" s="202" t="s">
        <v>505</v>
      </c>
      <c r="G7635" s="253">
        <v>0.02</v>
      </c>
      <c r="H7635" s="361" t="s">
        <v>488</v>
      </c>
      <c r="I7635" s="359" t="s">
        <v>1384</v>
      </c>
      <c r="J7635" s="359" t="s">
        <v>1380</v>
      </c>
      <c r="K7635" s="359" t="s">
        <v>22</v>
      </c>
      <c r="L7635" s="359" t="s">
        <v>1392</v>
      </c>
      <c r="M7635" s="368">
        <v>2003</v>
      </c>
      <c r="N7635" s="205">
        <v>39800</v>
      </c>
      <c r="O7635" s="203"/>
    </row>
    <row r="7636" spans="1:15" ht="27.75" hidden="1" customHeight="1" x14ac:dyDescent="0.25">
      <c r="A7636" s="203" t="s">
        <v>2300</v>
      </c>
      <c r="B7636" s="202" t="s">
        <v>563</v>
      </c>
      <c r="C7636" s="203" t="s">
        <v>2301</v>
      </c>
      <c r="D7636" s="202" t="s">
        <v>756</v>
      </c>
      <c r="E7636" s="202" t="s">
        <v>2307</v>
      </c>
      <c r="F7636" s="202" t="s">
        <v>505</v>
      </c>
      <c r="G7636" s="253">
        <v>2E-3</v>
      </c>
      <c r="H7636" s="361" t="s">
        <v>488</v>
      </c>
      <c r="I7636" s="359" t="s">
        <v>1385</v>
      </c>
      <c r="J7636" s="359" t="s">
        <v>1380</v>
      </c>
      <c r="K7636" s="359" t="s">
        <v>22</v>
      </c>
      <c r="L7636" s="359" t="s">
        <v>1392</v>
      </c>
      <c r="M7636" s="368">
        <v>2003</v>
      </c>
      <c r="N7636" s="205">
        <v>39800</v>
      </c>
      <c r="O7636" s="203"/>
    </row>
    <row r="7637" spans="1:15" ht="27.75" hidden="1" customHeight="1" x14ac:dyDescent="0.25">
      <c r="A7637" s="203" t="s">
        <v>2300</v>
      </c>
      <c r="B7637" s="202" t="s">
        <v>563</v>
      </c>
      <c r="C7637" s="203" t="s">
        <v>2301</v>
      </c>
      <c r="D7637" s="202" t="s">
        <v>725</v>
      </c>
      <c r="E7637" s="202" t="s">
        <v>2311</v>
      </c>
      <c r="F7637" s="202" t="s">
        <v>505</v>
      </c>
      <c r="G7637" s="253">
        <v>1.05</v>
      </c>
      <c r="H7637" s="361" t="s">
        <v>488</v>
      </c>
      <c r="I7637" s="359" t="s">
        <v>1379</v>
      </c>
      <c r="J7637" s="359" t="s">
        <v>1380</v>
      </c>
      <c r="K7637" s="359" t="s">
        <v>22</v>
      </c>
      <c r="L7637" s="359" t="s">
        <v>1392</v>
      </c>
      <c r="M7637" s="368">
        <v>2003</v>
      </c>
      <c r="N7637" s="205">
        <v>39800</v>
      </c>
      <c r="O7637" s="203"/>
    </row>
    <row r="7638" spans="1:15" ht="27.75" hidden="1" customHeight="1" x14ac:dyDescent="0.25">
      <c r="A7638" s="203" t="s">
        <v>2300</v>
      </c>
      <c r="B7638" s="202" t="s">
        <v>563</v>
      </c>
      <c r="C7638" s="203" t="s">
        <v>2301</v>
      </c>
      <c r="D7638" s="202" t="s">
        <v>725</v>
      </c>
      <c r="E7638" s="202" t="s">
        <v>2311</v>
      </c>
      <c r="F7638" s="202" t="s">
        <v>505</v>
      </c>
      <c r="G7638" s="253">
        <v>0.44</v>
      </c>
      <c r="H7638" s="361" t="s">
        <v>488</v>
      </c>
      <c r="I7638" s="359" t="s">
        <v>1382</v>
      </c>
      <c r="J7638" s="359" t="s">
        <v>1380</v>
      </c>
      <c r="K7638" s="359" t="s">
        <v>22</v>
      </c>
      <c r="L7638" s="359" t="s">
        <v>1392</v>
      </c>
      <c r="M7638" s="368">
        <v>2003</v>
      </c>
      <c r="N7638" s="205">
        <v>39800</v>
      </c>
      <c r="O7638" s="203"/>
    </row>
    <row r="7639" spans="1:15" ht="27.75" hidden="1" customHeight="1" x14ac:dyDescent="0.25">
      <c r="A7639" s="203" t="s">
        <v>2300</v>
      </c>
      <c r="B7639" s="202" t="s">
        <v>563</v>
      </c>
      <c r="C7639" s="203" t="s">
        <v>2301</v>
      </c>
      <c r="D7639" s="202" t="s">
        <v>725</v>
      </c>
      <c r="E7639" s="202" t="s">
        <v>2311</v>
      </c>
      <c r="F7639" s="202" t="s">
        <v>505</v>
      </c>
      <c r="G7639" s="253">
        <v>0.24</v>
      </c>
      <c r="H7639" s="361" t="s">
        <v>488</v>
      </c>
      <c r="I7639" s="359" t="s">
        <v>1383</v>
      </c>
      <c r="J7639" s="359" t="s">
        <v>1380</v>
      </c>
      <c r="K7639" s="359" t="s">
        <v>22</v>
      </c>
      <c r="L7639" s="359" t="s">
        <v>1392</v>
      </c>
      <c r="M7639" s="368">
        <v>2003</v>
      </c>
      <c r="N7639" s="205">
        <v>39800</v>
      </c>
      <c r="O7639" s="203"/>
    </row>
    <row r="7640" spans="1:15" ht="27.75" hidden="1" customHeight="1" x14ac:dyDescent="0.25">
      <c r="A7640" s="203" t="s">
        <v>2300</v>
      </c>
      <c r="B7640" s="202" t="s">
        <v>563</v>
      </c>
      <c r="C7640" s="203" t="s">
        <v>2301</v>
      </c>
      <c r="D7640" s="202" t="s">
        <v>725</v>
      </c>
      <c r="E7640" s="202" t="s">
        <v>2311</v>
      </c>
      <c r="F7640" s="202" t="s">
        <v>505</v>
      </c>
      <c r="G7640" s="253">
        <v>0.04</v>
      </c>
      <c r="H7640" s="361" t="s">
        <v>488</v>
      </c>
      <c r="I7640" s="359" t="s">
        <v>1384</v>
      </c>
      <c r="J7640" s="359" t="s">
        <v>1380</v>
      </c>
      <c r="K7640" s="359" t="s">
        <v>22</v>
      </c>
      <c r="L7640" s="359" t="s">
        <v>1392</v>
      </c>
      <c r="M7640" s="368">
        <v>2003</v>
      </c>
      <c r="N7640" s="205">
        <v>39800</v>
      </c>
      <c r="O7640" s="203"/>
    </row>
    <row r="7641" spans="1:15" ht="27.75" hidden="1" customHeight="1" x14ac:dyDescent="0.25">
      <c r="A7641" s="203" t="s">
        <v>2300</v>
      </c>
      <c r="B7641" s="202" t="s">
        <v>563</v>
      </c>
      <c r="C7641" s="203" t="s">
        <v>2301</v>
      </c>
      <c r="D7641" s="202" t="s">
        <v>725</v>
      </c>
      <c r="E7641" s="202" t="s">
        <v>2311</v>
      </c>
      <c r="F7641" s="202" t="s">
        <v>505</v>
      </c>
      <c r="G7641" s="253" t="s">
        <v>515</v>
      </c>
      <c r="H7641" s="361" t="s">
        <v>488</v>
      </c>
      <c r="I7641" s="359" t="s">
        <v>1385</v>
      </c>
      <c r="J7641" s="359" t="s">
        <v>1380</v>
      </c>
      <c r="K7641" s="359" t="s">
        <v>22</v>
      </c>
      <c r="L7641" s="359" t="s">
        <v>1392</v>
      </c>
      <c r="M7641" s="368">
        <v>2003</v>
      </c>
      <c r="N7641" s="205">
        <v>39800</v>
      </c>
      <c r="O7641" s="203"/>
    </row>
    <row r="7642" spans="1:15" ht="27.75" hidden="1" customHeight="1" x14ac:dyDescent="0.25">
      <c r="A7642" s="203" t="s">
        <v>2300</v>
      </c>
      <c r="B7642" s="202" t="s">
        <v>563</v>
      </c>
      <c r="C7642" s="203" t="s">
        <v>2301</v>
      </c>
      <c r="D7642" s="202" t="s">
        <v>748</v>
      </c>
      <c r="E7642" s="202" t="s">
        <v>2312</v>
      </c>
      <c r="F7642" s="202" t="s">
        <v>505</v>
      </c>
      <c r="G7642" s="253">
        <v>1.0900000000000001</v>
      </c>
      <c r="H7642" s="361" t="s">
        <v>488</v>
      </c>
      <c r="I7642" s="359" t="s">
        <v>1379</v>
      </c>
      <c r="J7642" s="359" t="s">
        <v>1380</v>
      </c>
      <c r="K7642" s="359" t="s">
        <v>22</v>
      </c>
      <c r="L7642" s="359" t="s">
        <v>1392</v>
      </c>
      <c r="M7642" s="368">
        <v>2003</v>
      </c>
      <c r="N7642" s="205">
        <v>39800</v>
      </c>
      <c r="O7642" s="203"/>
    </row>
    <row r="7643" spans="1:15" ht="27.75" hidden="1" customHeight="1" x14ac:dyDescent="0.25">
      <c r="A7643" s="203" t="s">
        <v>2300</v>
      </c>
      <c r="B7643" s="202" t="s">
        <v>563</v>
      </c>
      <c r="C7643" s="203" t="s">
        <v>2301</v>
      </c>
      <c r="D7643" s="202" t="s">
        <v>748</v>
      </c>
      <c r="E7643" s="202" t="s">
        <v>2312</v>
      </c>
      <c r="F7643" s="202" t="s">
        <v>505</v>
      </c>
      <c r="G7643" s="253">
        <v>0.45</v>
      </c>
      <c r="H7643" s="361" t="s">
        <v>488</v>
      </c>
      <c r="I7643" s="359" t="s">
        <v>1382</v>
      </c>
      <c r="J7643" s="359" t="s">
        <v>1380</v>
      </c>
      <c r="K7643" s="359" t="s">
        <v>22</v>
      </c>
      <c r="L7643" s="359" t="s">
        <v>1392</v>
      </c>
      <c r="M7643" s="368">
        <v>2003</v>
      </c>
      <c r="N7643" s="205">
        <v>39800</v>
      </c>
      <c r="O7643" s="203"/>
    </row>
    <row r="7644" spans="1:15" ht="27.75" hidden="1" customHeight="1" x14ac:dyDescent="0.25">
      <c r="A7644" s="203" t="s">
        <v>2300</v>
      </c>
      <c r="B7644" s="202" t="s">
        <v>563</v>
      </c>
      <c r="C7644" s="203" t="s">
        <v>2301</v>
      </c>
      <c r="D7644" s="202" t="s">
        <v>748</v>
      </c>
      <c r="E7644" s="202" t="s">
        <v>2312</v>
      </c>
      <c r="F7644" s="202" t="s">
        <v>505</v>
      </c>
      <c r="G7644" s="253">
        <v>0.24</v>
      </c>
      <c r="H7644" s="361" t="s">
        <v>488</v>
      </c>
      <c r="I7644" s="359" t="s">
        <v>1383</v>
      </c>
      <c r="J7644" s="359" t="s">
        <v>1380</v>
      </c>
      <c r="K7644" s="359" t="s">
        <v>22</v>
      </c>
      <c r="L7644" s="359" t="s">
        <v>1392</v>
      </c>
      <c r="M7644" s="368">
        <v>2003</v>
      </c>
      <c r="N7644" s="205">
        <v>39800</v>
      </c>
      <c r="O7644" s="203"/>
    </row>
    <row r="7645" spans="1:15" ht="27.75" hidden="1" customHeight="1" x14ac:dyDescent="0.25">
      <c r="A7645" s="203" t="s">
        <v>2300</v>
      </c>
      <c r="B7645" s="202" t="s">
        <v>563</v>
      </c>
      <c r="C7645" s="203" t="s">
        <v>2301</v>
      </c>
      <c r="D7645" s="202" t="s">
        <v>748</v>
      </c>
      <c r="E7645" s="202" t="s">
        <v>2312</v>
      </c>
      <c r="F7645" s="202" t="s">
        <v>505</v>
      </c>
      <c r="G7645" s="253">
        <v>0.03</v>
      </c>
      <c r="H7645" s="361" t="s">
        <v>488</v>
      </c>
      <c r="I7645" s="359" t="s">
        <v>1384</v>
      </c>
      <c r="J7645" s="359" t="s">
        <v>1380</v>
      </c>
      <c r="K7645" s="359" t="s">
        <v>22</v>
      </c>
      <c r="L7645" s="359" t="s">
        <v>1392</v>
      </c>
      <c r="M7645" s="368">
        <v>2003</v>
      </c>
      <c r="N7645" s="205">
        <v>39800</v>
      </c>
      <c r="O7645" s="203"/>
    </row>
    <row r="7646" spans="1:15" ht="27.75" hidden="1" customHeight="1" x14ac:dyDescent="0.25">
      <c r="A7646" s="203" t="s">
        <v>2300</v>
      </c>
      <c r="B7646" s="202" t="s">
        <v>563</v>
      </c>
      <c r="C7646" s="203" t="s">
        <v>2301</v>
      </c>
      <c r="D7646" s="202" t="s">
        <v>748</v>
      </c>
      <c r="E7646" s="202" t="s">
        <v>2312</v>
      </c>
      <c r="F7646" s="202" t="s">
        <v>505</v>
      </c>
      <c r="G7646" s="253" t="s">
        <v>515</v>
      </c>
      <c r="H7646" s="361" t="s">
        <v>488</v>
      </c>
      <c r="I7646" s="359" t="s">
        <v>1385</v>
      </c>
      <c r="J7646" s="359" t="s">
        <v>1380</v>
      </c>
      <c r="K7646" s="359" t="s">
        <v>22</v>
      </c>
      <c r="L7646" s="359" t="s">
        <v>1392</v>
      </c>
      <c r="M7646" s="368">
        <v>2003</v>
      </c>
      <c r="N7646" s="205">
        <v>39800</v>
      </c>
      <c r="O7646" s="203"/>
    </row>
    <row r="7647" spans="1:15" ht="27.75" hidden="1" customHeight="1" x14ac:dyDescent="0.25">
      <c r="A7647" s="203" t="s">
        <v>2300</v>
      </c>
      <c r="B7647" s="202" t="s">
        <v>563</v>
      </c>
      <c r="C7647" s="203" t="s">
        <v>2301</v>
      </c>
      <c r="D7647" s="202" t="s">
        <v>754</v>
      </c>
      <c r="E7647" s="202" t="s">
        <v>2307</v>
      </c>
      <c r="F7647" s="202" t="s">
        <v>505</v>
      </c>
      <c r="G7647" s="253">
        <v>0.95</v>
      </c>
      <c r="H7647" s="361" t="s">
        <v>488</v>
      </c>
      <c r="I7647" s="359" t="s">
        <v>1379</v>
      </c>
      <c r="J7647" s="359" t="s">
        <v>1380</v>
      </c>
      <c r="K7647" s="359" t="s">
        <v>22</v>
      </c>
      <c r="L7647" s="359" t="s">
        <v>1392</v>
      </c>
      <c r="M7647" s="368">
        <v>2003</v>
      </c>
      <c r="N7647" s="205">
        <v>39800</v>
      </c>
      <c r="O7647" s="203"/>
    </row>
    <row r="7648" spans="1:15" ht="27.75" hidden="1" customHeight="1" x14ac:dyDescent="0.25">
      <c r="A7648" s="203" t="s">
        <v>2300</v>
      </c>
      <c r="B7648" s="202" t="s">
        <v>563</v>
      </c>
      <c r="C7648" s="203" t="s">
        <v>2301</v>
      </c>
      <c r="D7648" s="202" t="s">
        <v>754</v>
      </c>
      <c r="E7648" s="202" t="s">
        <v>2307</v>
      </c>
      <c r="F7648" s="202" t="s">
        <v>505</v>
      </c>
      <c r="G7648" s="253">
        <v>0.26</v>
      </c>
      <c r="H7648" s="361" t="s">
        <v>488</v>
      </c>
      <c r="I7648" s="359" t="s">
        <v>1382</v>
      </c>
      <c r="J7648" s="359" t="s">
        <v>1380</v>
      </c>
      <c r="K7648" s="359" t="s">
        <v>22</v>
      </c>
      <c r="L7648" s="359" t="s">
        <v>1392</v>
      </c>
      <c r="M7648" s="368">
        <v>2003</v>
      </c>
      <c r="N7648" s="205">
        <v>39800</v>
      </c>
      <c r="O7648" s="203"/>
    </row>
    <row r="7649" spans="1:15" ht="27.75" hidden="1" customHeight="1" x14ac:dyDescent="0.25">
      <c r="A7649" s="203" t="s">
        <v>2300</v>
      </c>
      <c r="B7649" s="202" t="s">
        <v>563</v>
      </c>
      <c r="C7649" s="203" t="s">
        <v>2301</v>
      </c>
      <c r="D7649" s="202" t="s">
        <v>754</v>
      </c>
      <c r="E7649" s="202" t="s">
        <v>2307</v>
      </c>
      <c r="F7649" s="202" t="s">
        <v>505</v>
      </c>
      <c r="G7649" s="253">
        <v>7.0000000000000007E-2</v>
      </c>
      <c r="H7649" s="361" t="s">
        <v>488</v>
      </c>
      <c r="I7649" s="359" t="s">
        <v>1383</v>
      </c>
      <c r="J7649" s="359" t="s">
        <v>1380</v>
      </c>
      <c r="K7649" s="359" t="s">
        <v>22</v>
      </c>
      <c r="L7649" s="359" t="s">
        <v>1392</v>
      </c>
      <c r="M7649" s="368">
        <v>2003</v>
      </c>
      <c r="N7649" s="205">
        <v>39800</v>
      </c>
      <c r="O7649" s="203"/>
    </row>
    <row r="7650" spans="1:15" ht="27.75" hidden="1" customHeight="1" x14ac:dyDescent="0.25">
      <c r="A7650" s="203" t="s">
        <v>2300</v>
      </c>
      <c r="B7650" s="202" t="s">
        <v>563</v>
      </c>
      <c r="C7650" s="203" t="s">
        <v>2301</v>
      </c>
      <c r="D7650" s="202" t="s">
        <v>754</v>
      </c>
      <c r="E7650" s="202" t="s">
        <v>2307</v>
      </c>
      <c r="F7650" s="202" t="s">
        <v>505</v>
      </c>
      <c r="G7650" s="253">
        <v>0.01</v>
      </c>
      <c r="H7650" s="361" t="s">
        <v>488</v>
      </c>
      <c r="I7650" s="359" t="s">
        <v>1384</v>
      </c>
      <c r="J7650" s="359" t="s">
        <v>1380</v>
      </c>
      <c r="K7650" s="359" t="s">
        <v>22</v>
      </c>
      <c r="L7650" s="359" t="s">
        <v>1392</v>
      </c>
      <c r="M7650" s="368">
        <v>2003</v>
      </c>
      <c r="N7650" s="205">
        <v>39800</v>
      </c>
      <c r="O7650" s="203"/>
    </row>
    <row r="7651" spans="1:15" ht="27.75" hidden="1" customHeight="1" x14ac:dyDescent="0.25">
      <c r="A7651" s="203" t="s">
        <v>2300</v>
      </c>
      <c r="B7651" s="202" t="s">
        <v>563</v>
      </c>
      <c r="C7651" s="203" t="s">
        <v>2301</v>
      </c>
      <c r="D7651" s="202" t="s">
        <v>754</v>
      </c>
      <c r="E7651" s="202" t="s">
        <v>2307</v>
      </c>
      <c r="F7651" s="202" t="s">
        <v>505</v>
      </c>
      <c r="G7651" s="253" t="s">
        <v>515</v>
      </c>
      <c r="H7651" s="361" t="s">
        <v>488</v>
      </c>
      <c r="I7651" s="359" t="s">
        <v>1385</v>
      </c>
      <c r="J7651" s="359" t="s">
        <v>1380</v>
      </c>
      <c r="K7651" s="359" t="s">
        <v>22</v>
      </c>
      <c r="L7651" s="359" t="s">
        <v>1392</v>
      </c>
      <c r="M7651" s="368">
        <v>2003</v>
      </c>
      <c r="N7651" s="205">
        <v>39800</v>
      </c>
      <c r="O7651" s="203"/>
    </row>
    <row r="7652" spans="1:15" ht="27.75" hidden="1" customHeight="1" x14ac:dyDescent="0.25">
      <c r="A7652" s="203" t="s">
        <v>2300</v>
      </c>
      <c r="B7652" s="202" t="s">
        <v>563</v>
      </c>
      <c r="C7652" s="203" t="s">
        <v>2301</v>
      </c>
      <c r="D7652" s="202" t="s">
        <v>752</v>
      </c>
      <c r="E7652" s="202" t="s">
        <v>2307</v>
      </c>
      <c r="F7652" s="202" t="s">
        <v>505</v>
      </c>
      <c r="G7652" s="253">
        <v>34</v>
      </c>
      <c r="H7652" s="361" t="s">
        <v>1400</v>
      </c>
      <c r="I7652" s="359" t="s">
        <v>1379</v>
      </c>
      <c r="J7652" s="359" t="s">
        <v>1380</v>
      </c>
      <c r="K7652" s="359" t="s">
        <v>9</v>
      </c>
      <c r="L7652" s="359" t="s">
        <v>1392</v>
      </c>
      <c r="M7652" s="368">
        <v>1999</v>
      </c>
      <c r="N7652" s="205">
        <v>39800</v>
      </c>
      <c r="O7652" s="203"/>
    </row>
    <row r="7653" spans="1:15" ht="27.75" hidden="1" customHeight="1" x14ac:dyDescent="0.25">
      <c r="A7653" s="203" t="s">
        <v>2300</v>
      </c>
      <c r="B7653" s="202" t="s">
        <v>563</v>
      </c>
      <c r="C7653" s="203" t="s">
        <v>2301</v>
      </c>
      <c r="D7653" s="202" t="s">
        <v>752</v>
      </c>
      <c r="E7653" s="202" t="s">
        <v>2307</v>
      </c>
      <c r="F7653" s="202" t="s">
        <v>505</v>
      </c>
      <c r="G7653" s="253">
        <v>9</v>
      </c>
      <c r="H7653" s="361" t="s">
        <v>1400</v>
      </c>
      <c r="I7653" s="359" t="s">
        <v>1382</v>
      </c>
      <c r="J7653" s="359" t="s">
        <v>1380</v>
      </c>
      <c r="K7653" s="359" t="s">
        <v>9</v>
      </c>
      <c r="L7653" s="359" t="s">
        <v>1392</v>
      </c>
      <c r="M7653" s="368">
        <v>1999</v>
      </c>
      <c r="N7653" s="205">
        <v>39800</v>
      </c>
      <c r="O7653" s="203"/>
    </row>
    <row r="7654" spans="1:15" ht="27.75" hidden="1" customHeight="1" x14ac:dyDescent="0.25">
      <c r="A7654" s="203" t="s">
        <v>2300</v>
      </c>
      <c r="B7654" s="202" t="s">
        <v>563</v>
      </c>
      <c r="C7654" s="203" t="s">
        <v>2301</v>
      </c>
      <c r="D7654" s="202" t="s">
        <v>752</v>
      </c>
      <c r="E7654" s="202" t="s">
        <v>2307</v>
      </c>
      <c r="F7654" s="202" t="s">
        <v>505</v>
      </c>
      <c r="G7654" s="253">
        <v>2</v>
      </c>
      <c r="H7654" s="361" t="s">
        <v>1400</v>
      </c>
      <c r="I7654" s="359" t="s">
        <v>1383</v>
      </c>
      <c r="J7654" s="359" t="s">
        <v>1380</v>
      </c>
      <c r="K7654" s="359" t="s">
        <v>9</v>
      </c>
      <c r="L7654" s="359" t="s">
        <v>1392</v>
      </c>
      <c r="M7654" s="368">
        <v>1999</v>
      </c>
      <c r="N7654" s="205">
        <v>39800</v>
      </c>
      <c r="O7654" s="203"/>
    </row>
    <row r="7655" spans="1:15" ht="27.75" hidden="1" customHeight="1" x14ac:dyDescent="0.25">
      <c r="A7655" s="203" t="s">
        <v>2300</v>
      </c>
      <c r="B7655" s="202" t="s">
        <v>563</v>
      </c>
      <c r="C7655" s="203" t="s">
        <v>2301</v>
      </c>
      <c r="D7655" s="202" t="s">
        <v>752</v>
      </c>
      <c r="E7655" s="202" t="s">
        <v>2307</v>
      </c>
      <c r="F7655" s="202" t="s">
        <v>505</v>
      </c>
      <c r="G7655" s="253">
        <v>0.01</v>
      </c>
      <c r="H7655" s="361" t="s">
        <v>1400</v>
      </c>
      <c r="I7655" s="359" t="s">
        <v>1384</v>
      </c>
      <c r="J7655" s="359" t="s">
        <v>1380</v>
      </c>
      <c r="K7655" s="359" t="s">
        <v>9</v>
      </c>
      <c r="L7655" s="359" t="s">
        <v>1392</v>
      </c>
      <c r="M7655" s="368">
        <v>1999</v>
      </c>
      <c r="N7655" s="205">
        <v>39800</v>
      </c>
      <c r="O7655" s="203"/>
    </row>
    <row r="7656" spans="1:15" ht="27.75" hidden="1" customHeight="1" x14ac:dyDescent="0.25">
      <c r="A7656" s="203" t="s">
        <v>2300</v>
      </c>
      <c r="B7656" s="202" t="s">
        <v>563</v>
      </c>
      <c r="C7656" s="203" t="s">
        <v>2301</v>
      </c>
      <c r="D7656" s="202" t="s">
        <v>752</v>
      </c>
      <c r="E7656" s="202" t="s">
        <v>2307</v>
      </c>
      <c r="F7656" s="202" t="s">
        <v>505</v>
      </c>
      <c r="G7656" s="253" t="s">
        <v>515</v>
      </c>
      <c r="H7656" s="361" t="s">
        <v>1400</v>
      </c>
      <c r="I7656" s="359" t="s">
        <v>1385</v>
      </c>
      <c r="J7656" s="359" t="s">
        <v>1380</v>
      </c>
      <c r="K7656" s="359" t="s">
        <v>9</v>
      </c>
      <c r="L7656" s="359" t="s">
        <v>1392</v>
      </c>
      <c r="M7656" s="368">
        <v>1999</v>
      </c>
      <c r="N7656" s="205">
        <v>39800</v>
      </c>
      <c r="O7656" s="203"/>
    </row>
    <row r="7657" spans="1:15" ht="27.75" hidden="1" customHeight="1" x14ac:dyDescent="0.25">
      <c r="A7657" s="203" t="s">
        <v>2300</v>
      </c>
      <c r="B7657" s="202" t="s">
        <v>563</v>
      </c>
      <c r="C7657" s="203" t="s">
        <v>2301</v>
      </c>
      <c r="D7657" s="202" t="s">
        <v>752</v>
      </c>
      <c r="E7657" s="202" t="s">
        <v>2307</v>
      </c>
      <c r="F7657" s="202" t="s">
        <v>505</v>
      </c>
      <c r="G7657" s="253">
        <v>1.25</v>
      </c>
      <c r="H7657" s="361" t="s">
        <v>488</v>
      </c>
      <c r="I7657" s="359" t="s">
        <v>1379</v>
      </c>
      <c r="J7657" s="359" t="s">
        <v>1380</v>
      </c>
      <c r="K7657" s="359" t="s">
        <v>22</v>
      </c>
      <c r="L7657" s="359" t="s">
        <v>1392</v>
      </c>
      <c r="M7657" s="368">
        <v>2003</v>
      </c>
      <c r="N7657" s="205">
        <v>39800</v>
      </c>
      <c r="O7657" s="203"/>
    </row>
    <row r="7658" spans="1:15" ht="27.75" hidden="1" customHeight="1" x14ac:dyDescent="0.25">
      <c r="A7658" s="203" t="s">
        <v>2300</v>
      </c>
      <c r="B7658" s="202" t="s">
        <v>563</v>
      </c>
      <c r="C7658" s="203" t="s">
        <v>2301</v>
      </c>
      <c r="D7658" s="202" t="s">
        <v>752</v>
      </c>
      <c r="E7658" s="202" t="s">
        <v>2307</v>
      </c>
      <c r="F7658" s="202" t="s">
        <v>505</v>
      </c>
      <c r="G7658" s="253">
        <v>0.34</v>
      </c>
      <c r="H7658" s="361" t="s">
        <v>488</v>
      </c>
      <c r="I7658" s="359" t="s">
        <v>1382</v>
      </c>
      <c r="J7658" s="359" t="s">
        <v>1380</v>
      </c>
      <c r="K7658" s="359" t="s">
        <v>22</v>
      </c>
      <c r="L7658" s="359" t="s">
        <v>1392</v>
      </c>
      <c r="M7658" s="368">
        <v>2003</v>
      </c>
      <c r="N7658" s="205">
        <v>39800</v>
      </c>
      <c r="O7658" s="203"/>
    </row>
    <row r="7659" spans="1:15" ht="27.75" hidden="1" customHeight="1" x14ac:dyDescent="0.25">
      <c r="A7659" s="203" t="s">
        <v>2300</v>
      </c>
      <c r="B7659" s="202" t="s">
        <v>563</v>
      </c>
      <c r="C7659" s="203" t="s">
        <v>2301</v>
      </c>
      <c r="D7659" s="202" t="s">
        <v>752</v>
      </c>
      <c r="E7659" s="202" t="s">
        <v>2307</v>
      </c>
      <c r="F7659" s="202" t="s">
        <v>505</v>
      </c>
      <c r="G7659" s="253">
        <v>0.09</v>
      </c>
      <c r="H7659" s="361" t="s">
        <v>488</v>
      </c>
      <c r="I7659" s="359" t="s">
        <v>1383</v>
      </c>
      <c r="J7659" s="359" t="s">
        <v>1380</v>
      </c>
      <c r="K7659" s="359" t="s">
        <v>22</v>
      </c>
      <c r="L7659" s="359" t="s">
        <v>1392</v>
      </c>
      <c r="M7659" s="368">
        <v>2003</v>
      </c>
      <c r="N7659" s="205">
        <v>39800</v>
      </c>
      <c r="O7659" s="203"/>
    </row>
    <row r="7660" spans="1:15" ht="27.75" hidden="1" customHeight="1" x14ac:dyDescent="0.25">
      <c r="A7660" s="203" t="s">
        <v>2300</v>
      </c>
      <c r="B7660" s="202" t="s">
        <v>563</v>
      </c>
      <c r="C7660" s="203" t="s">
        <v>2301</v>
      </c>
      <c r="D7660" s="202" t="s">
        <v>752</v>
      </c>
      <c r="E7660" s="202" t="s">
        <v>2307</v>
      </c>
      <c r="F7660" s="202" t="s">
        <v>505</v>
      </c>
      <c r="G7660" s="253">
        <v>0.01</v>
      </c>
      <c r="H7660" s="361" t="s">
        <v>488</v>
      </c>
      <c r="I7660" s="359" t="s">
        <v>1384</v>
      </c>
      <c r="J7660" s="359" t="s">
        <v>1380</v>
      </c>
      <c r="K7660" s="359" t="s">
        <v>22</v>
      </c>
      <c r="L7660" s="359" t="s">
        <v>1392</v>
      </c>
      <c r="M7660" s="368">
        <v>2003</v>
      </c>
      <c r="N7660" s="205">
        <v>39800</v>
      </c>
      <c r="O7660" s="203"/>
    </row>
    <row r="7661" spans="1:15" ht="27.75" hidden="1" customHeight="1" x14ac:dyDescent="0.25">
      <c r="A7661" s="203" t="s">
        <v>2300</v>
      </c>
      <c r="B7661" s="202" t="s">
        <v>563</v>
      </c>
      <c r="C7661" s="203" t="s">
        <v>2301</v>
      </c>
      <c r="D7661" s="202" t="s">
        <v>752</v>
      </c>
      <c r="E7661" s="202" t="s">
        <v>2307</v>
      </c>
      <c r="F7661" s="202" t="s">
        <v>505</v>
      </c>
      <c r="G7661" s="253" t="s">
        <v>515</v>
      </c>
      <c r="H7661" s="361" t="s">
        <v>488</v>
      </c>
      <c r="I7661" s="359" t="s">
        <v>1385</v>
      </c>
      <c r="J7661" s="359" t="s">
        <v>1380</v>
      </c>
      <c r="K7661" s="359" t="s">
        <v>22</v>
      </c>
      <c r="L7661" s="359" t="s">
        <v>1392</v>
      </c>
      <c r="M7661" s="368">
        <v>2003</v>
      </c>
      <c r="N7661" s="205">
        <v>39800</v>
      </c>
      <c r="O7661" s="203"/>
    </row>
    <row r="7662" spans="1:15" ht="27.75" hidden="1" customHeight="1" x14ac:dyDescent="0.25">
      <c r="A7662" s="203" t="s">
        <v>2313</v>
      </c>
      <c r="B7662" s="202" t="s">
        <v>2471</v>
      </c>
      <c r="C7662" s="203" t="s">
        <v>1853</v>
      </c>
      <c r="D7662" s="202" t="s">
        <v>767</v>
      </c>
      <c r="E7662" s="202" t="s">
        <v>1854</v>
      </c>
      <c r="F7662" s="202" t="s">
        <v>505</v>
      </c>
      <c r="G7662" s="253">
        <v>1.55</v>
      </c>
      <c r="H7662" s="361" t="s">
        <v>1414</v>
      </c>
      <c r="I7662" s="359" t="s">
        <v>1407</v>
      </c>
      <c r="J7662" s="358">
        <v>0</v>
      </c>
      <c r="K7662" s="359" t="s">
        <v>1113</v>
      </c>
      <c r="L7662" s="359" t="s">
        <v>1392</v>
      </c>
      <c r="M7662" s="368">
        <v>2007</v>
      </c>
      <c r="N7662" s="205">
        <v>40336</v>
      </c>
      <c r="O7662" s="203"/>
    </row>
    <row r="7663" spans="1:15" ht="27.75" hidden="1" customHeight="1" x14ac:dyDescent="0.25">
      <c r="A7663" s="203" t="s">
        <v>2313</v>
      </c>
      <c r="B7663" s="202" t="s">
        <v>2471</v>
      </c>
      <c r="C7663" s="203" t="s">
        <v>1853</v>
      </c>
      <c r="D7663" s="202" t="s">
        <v>681</v>
      </c>
      <c r="E7663" s="202" t="s">
        <v>1855</v>
      </c>
      <c r="F7663" s="202" t="s">
        <v>505</v>
      </c>
      <c r="G7663" s="253">
        <v>0.15</v>
      </c>
      <c r="H7663" s="361" t="s">
        <v>1414</v>
      </c>
      <c r="I7663" s="359" t="s">
        <v>1407</v>
      </c>
      <c r="J7663" s="358">
        <v>0.36</v>
      </c>
      <c r="K7663" s="359" t="s">
        <v>1113</v>
      </c>
      <c r="L7663" s="359" t="s">
        <v>1392</v>
      </c>
      <c r="M7663" s="368">
        <v>2007</v>
      </c>
      <c r="N7663" s="205">
        <v>40336</v>
      </c>
      <c r="O7663" s="203"/>
    </row>
    <row r="7664" spans="1:15" ht="27.75" hidden="1" customHeight="1" x14ac:dyDescent="0.25">
      <c r="A7664" s="203" t="s">
        <v>2313</v>
      </c>
      <c r="B7664" s="202" t="s">
        <v>2471</v>
      </c>
      <c r="C7664" s="203" t="s">
        <v>1518</v>
      </c>
      <c r="D7664" s="202" t="s">
        <v>1519</v>
      </c>
      <c r="E7664" s="202" t="s">
        <v>1520</v>
      </c>
      <c r="F7664" s="202" t="s">
        <v>475</v>
      </c>
      <c r="G7664" s="253">
        <v>0.19</v>
      </c>
      <c r="H7664" s="361" t="s">
        <v>1406</v>
      </c>
      <c r="I7664" s="359" t="s">
        <v>1407</v>
      </c>
      <c r="J7664" s="358">
        <v>0.34</v>
      </c>
      <c r="K7664" s="359" t="s">
        <v>1113</v>
      </c>
      <c r="L7664" s="359" t="s">
        <v>1408</v>
      </c>
      <c r="M7664" s="368">
        <v>1992</v>
      </c>
      <c r="N7664" s="207" t="s">
        <v>1521</v>
      </c>
      <c r="O7664" s="203"/>
    </row>
    <row r="7665" spans="1:15" ht="27.75" hidden="1" customHeight="1" x14ac:dyDescent="0.25">
      <c r="A7665" s="203" t="s">
        <v>2313</v>
      </c>
      <c r="B7665" s="202" t="s">
        <v>2471</v>
      </c>
      <c r="C7665" s="203" t="s">
        <v>1403</v>
      </c>
      <c r="D7665" s="202" t="s">
        <v>1404</v>
      </c>
      <c r="E7665" s="202" t="s">
        <v>1405</v>
      </c>
      <c r="F7665" s="202" t="s">
        <v>475</v>
      </c>
      <c r="G7665" s="253">
        <v>154</v>
      </c>
      <c r="H7665" s="361" t="s">
        <v>1406</v>
      </c>
      <c r="I7665" s="359" t="s">
        <v>1407</v>
      </c>
      <c r="J7665" s="208">
        <v>0</v>
      </c>
      <c r="K7665" s="359" t="s">
        <v>22</v>
      </c>
      <c r="L7665" s="359" t="s">
        <v>1408</v>
      </c>
      <c r="M7665" s="368" t="s">
        <v>1407</v>
      </c>
      <c r="N7665" s="205">
        <v>42486</v>
      </c>
      <c r="O7665" s="203"/>
    </row>
  </sheetData>
  <autoFilter ref="A7:O7665" xr:uid="{00000000-0009-0000-0000-000009000000}">
    <filterColumn colId="0">
      <filters>
        <filter val="Anoka county of"/>
      </filters>
    </filterColumn>
  </autoFilter>
  <mergeCells count="4">
    <mergeCell ref="C2:D2"/>
    <mergeCell ref="C3:D3"/>
    <mergeCell ref="C4:D4"/>
    <mergeCell ref="A6:D6"/>
  </mergeCells>
  <pageMargins left="0.5" right="0.5" top="0.75" bottom="0.75" header="0.5" footer="0.5"/>
  <pageSetup paperSize="3" scale="72" orientation="portrait" horizontalDpi="90" verticalDpi="90" r:id="rId1"/>
  <headerFooter differentFirst="1">
    <firstFooter>&amp;Lwq-strm4-93b&amp;CMinnesota Pollution Control Agency • 520 Lafayette Rd. N., St. Paul, MN 55155-4194 • www.pca.state.mn.us
651-296-6300 • 800-657-3864 or use your preferred relay service • Info.pca@state.mn.us&amp;ROctober 2019</firstFooter>
  </headerFooter>
  <colBreaks count="1" manualBreakCount="1">
    <brk id="4" min="1" max="620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filterMode="1"/>
  <dimension ref="A1:P7659"/>
  <sheetViews>
    <sheetView topLeftCell="C1" zoomScaleNormal="100" workbookViewId="0">
      <pane ySplit="1" topLeftCell="A29" activePane="bottomLeft" state="frozen"/>
      <selection pane="bottomLeft" activeCell="C1" sqref="A1:XFD1048576"/>
    </sheetView>
  </sheetViews>
  <sheetFormatPr defaultRowHeight="15" x14ac:dyDescent="0.25"/>
  <cols>
    <col min="1" max="1" width="37.42578125" customWidth="1"/>
    <col min="2" max="2" width="16.140625" customWidth="1"/>
    <col min="3" max="3" width="69.140625" customWidth="1"/>
    <col min="4" max="4" width="34.85546875" customWidth="1"/>
    <col min="5" max="5" width="32.28515625" customWidth="1"/>
    <col min="6" max="6" width="15.85546875" customWidth="1"/>
    <col min="7" max="7" width="14.7109375" style="244" customWidth="1"/>
    <col min="8" max="8" width="28.7109375" style="245" customWidth="1"/>
    <col min="9" max="9" width="33" style="245" customWidth="1"/>
    <col min="10" max="10" width="25.42578125" style="245" customWidth="1"/>
    <col min="11" max="11" width="24.140625" style="245" customWidth="1"/>
    <col min="12" max="12" width="15.140625" style="245" customWidth="1"/>
    <col min="13" max="13" width="28.5703125" style="241" customWidth="1"/>
    <col min="14" max="14" width="49.5703125" style="241" customWidth="1"/>
    <col min="15" max="15" width="67.7109375" style="241" customWidth="1"/>
    <col min="16" max="16" width="61.28515625" customWidth="1"/>
  </cols>
  <sheetData>
    <row r="1" spans="1:16" s="272" customFormat="1" ht="31.5" x14ac:dyDescent="0.25">
      <c r="A1" s="362" t="s">
        <v>10</v>
      </c>
      <c r="B1" s="363" t="s">
        <v>2349</v>
      </c>
      <c r="C1" s="362" t="s">
        <v>11</v>
      </c>
      <c r="D1" s="362" t="s">
        <v>466</v>
      </c>
      <c r="E1" s="362" t="s">
        <v>12</v>
      </c>
      <c r="F1" s="362" t="s">
        <v>1374</v>
      </c>
      <c r="G1" s="364" t="s">
        <v>468</v>
      </c>
      <c r="H1" s="365" t="s">
        <v>886</v>
      </c>
      <c r="I1" s="366" t="s">
        <v>2350</v>
      </c>
      <c r="J1" s="362" t="s">
        <v>2351</v>
      </c>
      <c r="K1" s="362" t="s">
        <v>1371</v>
      </c>
      <c r="L1" s="362" t="s">
        <v>2352</v>
      </c>
      <c r="M1" s="362" t="s">
        <v>2353</v>
      </c>
      <c r="N1" s="367" t="s">
        <v>2354</v>
      </c>
      <c r="O1" s="367" t="s">
        <v>952</v>
      </c>
      <c r="P1" s="272" t="s">
        <v>2591</v>
      </c>
    </row>
    <row r="2" spans="1:16" ht="27.95" hidden="1" customHeight="1" x14ac:dyDescent="0.25">
      <c r="A2" s="203" t="s">
        <v>1375</v>
      </c>
      <c r="B2" s="202" t="s">
        <v>597</v>
      </c>
      <c r="C2" s="203" t="s">
        <v>1376</v>
      </c>
      <c r="D2" s="202" t="s">
        <v>598</v>
      </c>
      <c r="E2" s="202" t="s">
        <v>1377</v>
      </c>
      <c r="F2" s="202" t="s">
        <v>505</v>
      </c>
      <c r="G2" s="253">
        <v>2.7</v>
      </c>
      <c r="H2" s="361" t="s">
        <v>1378</v>
      </c>
      <c r="I2" s="359" t="s">
        <v>1379</v>
      </c>
      <c r="J2" s="359" t="s">
        <v>1380</v>
      </c>
      <c r="K2" s="359" t="s">
        <v>9</v>
      </c>
      <c r="L2" s="359" t="s">
        <v>1381</v>
      </c>
      <c r="M2" s="368">
        <v>1988</v>
      </c>
      <c r="N2" s="205">
        <v>38812</v>
      </c>
      <c r="O2" s="203"/>
      <c r="P2" t="str">
        <f>CONCATENATE(C2, "-", E2, "-","(", D2,")", "-",K2)</f>
        <v>Lower Mississippi River Basin-Fecal Coliform TMDL-Shell Rock River-(07080202-501)-Fecal Coliform</v>
      </c>
    </row>
    <row r="3" spans="1:16" ht="27.95" hidden="1" customHeight="1" x14ac:dyDescent="0.25">
      <c r="A3" s="203" t="s">
        <v>1375</v>
      </c>
      <c r="B3" s="202" t="s">
        <v>597</v>
      </c>
      <c r="C3" s="203" t="s">
        <v>1376</v>
      </c>
      <c r="D3" s="202" t="s">
        <v>598</v>
      </c>
      <c r="E3" s="202" t="s">
        <v>1377</v>
      </c>
      <c r="F3" s="202" t="s">
        <v>505</v>
      </c>
      <c r="G3" s="253">
        <v>0.72</v>
      </c>
      <c r="H3" s="361" t="s">
        <v>1378</v>
      </c>
      <c r="I3" s="359" t="s">
        <v>1382</v>
      </c>
      <c r="J3" s="359" t="s">
        <v>1380</v>
      </c>
      <c r="K3" s="359" t="s">
        <v>9</v>
      </c>
      <c r="L3" s="359" t="s">
        <v>1381</v>
      </c>
      <c r="M3" s="368">
        <v>1988</v>
      </c>
      <c r="N3" s="205">
        <v>38812</v>
      </c>
      <c r="O3" s="203"/>
      <c r="P3" t="str">
        <f t="shared" ref="P3:P66" si="0">CONCATENATE(C3, "-", E3, "-","(", D3,")", "-",K3)</f>
        <v>Lower Mississippi River Basin-Fecal Coliform TMDL-Shell Rock River-(07080202-501)-Fecal Coliform</v>
      </c>
    </row>
    <row r="4" spans="1:16" ht="27.95" hidden="1" customHeight="1" x14ac:dyDescent="0.25">
      <c r="A4" s="203" t="s">
        <v>1375</v>
      </c>
      <c r="B4" s="202" t="s">
        <v>597</v>
      </c>
      <c r="C4" s="203" t="s">
        <v>1376</v>
      </c>
      <c r="D4" s="202" t="s">
        <v>598</v>
      </c>
      <c r="E4" s="202" t="s">
        <v>1377</v>
      </c>
      <c r="F4" s="202" t="s">
        <v>505</v>
      </c>
      <c r="G4" s="253">
        <v>0.25</v>
      </c>
      <c r="H4" s="361" t="s">
        <v>1378</v>
      </c>
      <c r="I4" s="359" t="s">
        <v>1383</v>
      </c>
      <c r="J4" s="359" t="s">
        <v>1380</v>
      </c>
      <c r="K4" s="359" t="s">
        <v>9</v>
      </c>
      <c r="L4" s="359" t="s">
        <v>1381</v>
      </c>
      <c r="M4" s="368">
        <v>1988</v>
      </c>
      <c r="N4" s="205">
        <v>38812</v>
      </c>
      <c r="O4" s="203"/>
      <c r="P4" t="str">
        <f t="shared" si="0"/>
        <v>Lower Mississippi River Basin-Fecal Coliform TMDL-Shell Rock River-(07080202-501)-Fecal Coliform</v>
      </c>
    </row>
    <row r="5" spans="1:16" ht="27.95" hidden="1" customHeight="1" x14ac:dyDescent="0.25">
      <c r="A5" s="203" t="s">
        <v>1375</v>
      </c>
      <c r="B5" s="202" t="s">
        <v>597</v>
      </c>
      <c r="C5" s="203" t="s">
        <v>1376</v>
      </c>
      <c r="D5" s="202" t="s">
        <v>598</v>
      </c>
      <c r="E5" s="202" t="s">
        <v>1377</v>
      </c>
      <c r="F5" s="202" t="s">
        <v>505</v>
      </c>
      <c r="G5" s="253" t="s">
        <v>515</v>
      </c>
      <c r="H5" s="361" t="s">
        <v>1378</v>
      </c>
      <c r="I5" s="359" t="s">
        <v>1384</v>
      </c>
      <c r="J5" s="359" t="s">
        <v>1380</v>
      </c>
      <c r="K5" s="359" t="s">
        <v>9</v>
      </c>
      <c r="L5" s="359" t="s">
        <v>1381</v>
      </c>
      <c r="M5" s="368">
        <v>1988</v>
      </c>
      <c r="N5" s="205">
        <v>38812</v>
      </c>
      <c r="O5" s="203"/>
      <c r="P5" t="str">
        <f t="shared" si="0"/>
        <v>Lower Mississippi River Basin-Fecal Coliform TMDL-Shell Rock River-(07080202-501)-Fecal Coliform</v>
      </c>
    </row>
    <row r="6" spans="1:16" ht="27.95" hidden="1" customHeight="1" x14ac:dyDescent="0.25">
      <c r="A6" s="203" t="s">
        <v>1375</v>
      </c>
      <c r="B6" s="202" t="s">
        <v>597</v>
      </c>
      <c r="C6" s="203" t="s">
        <v>1376</v>
      </c>
      <c r="D6" s="202" t="s">
        <v>598</v>
      </c>
      <c r="E6" s="202" t="s">
        <v>1377</v>
      </c>
      <c r="F6" s="202" t="s">
        <v>505</v>
      </c>
      <c r="G6" s="253" t="s">
        <v>515</v>
      </c>
      <c r="H6" s="361" t="s">
        <v>1378</v>
      </c>
      <c r="I6" s="359" t="s">
        <v>1385</v>
      </c>
      <c r="J6" s="359" t="s">
        <v>1380</v>
      </c>
      <c r="K6" s="359" t="s">
        <v>9</v>
      </c>
      <c r="L6" s="359" t="s">
        <v>1381</v>
      </c>
      <c r="M6" s="368">
        <v>1988</v>
      </c>
      <c r="N6" s="205">
        <v>38812</v>
      </c>
      <c r="O6" s="203"/>
      <c r="P6" t="str">
        <f t="shared" si="0"/>
        <v>Lower Mississippi River Basin-Fecal Coliform TMDL-Shell Rock River-(07080202-501)-Fecal Coliform</v>
      </c>
    </row>
    <row r="7" spans="1:16" ht="27.95" hidden="1" customHeight="1" x14ac:dyDescent="0.25">
      <c r="A7" s="203" t="s">
        <v>1386</v>
      </c>
      <c r="B7" s="202" t="s">
        <v>2355</v>
      </c>
      <c r="C7" s="203" t="s">
        <v>1387</v>
      </c>
      <c r="D7" s="202" t="s">
        <v>1388</v>
      </c>
      <c r="E7" s="202" t="s">
        <v>1389</v>
      </c>
      <c r="F7" s="202" t="s">
        <v>505</v>
      </c>
      <c r="G7" s="253">
        <v>8.3000000000000007</v>
      </c>
      <c r="H7" s="225" t="s">
        <v>1390</v>
      </c>
      <c r="I7" s="359" t="s">
        <v>1379</v>
      </c>
      <c r="J7" s="359" t="s">
        <v>1380</v>
      </c>
      <c r="K7" s="359" t="s">
        <v>1391</v>
      </c>
      <c r="L7" s="359" t="s">
        <v>1392</v>
      </c>
      <c r="M7" s="368">
        <v>2005</v>
      </c>
      <c r="N7" s="207" t="s">
        <v>1393</v>
      </c>
      <c r="O7" s="203"/>
      <c r="P7" t="str">
        <f t="shared" si="0"/>
        <v>North Fork Crow and Lower Crow Bacteria, Turbidity, and Low DO TMDL-Crow River-(07010204-502)-E. coli</v>
      </c>
    </row>
    <row r="8" spans="1:16" ht="27.95" hidden="1" customHeight="1" x14ac:dyDescent="0.25">
      <c r="A8" s="203" t="s">
        <v>1386</v>
      </c>
      <c r="B8" s="202" t="s">
        <v>2355</v>
      </c>
      <c r="C8" s="203" t="s">
        <v>1387</v>
      </c>
      <c r="D8" s="202" t="s">
        <v>1388</v>
      </c>
      <c r="E8" s="202" t="s">
        <v>1389</v>
      </c>
      <c r="F8" s="202" t="s">
        <v>505</v>
      </c>
      <c r="G8" s="253">
        <v>4.8</v>
      </c>
      <c r="H8" s="225" t="s">
        <v>1390</v>
      </c>
      <c r="I8" s="359" t="s">
        <v>1382</v>
      </c>
      <c r="J8" s="359" t="s">
        <v>1380</v>
      </c>
      <c r="K8" s="359" t="s">
        <v>1391</v>
      </c>
      <c r="L8" s="359" t="s">
        <v>1392</v>
      </c>
      <c r="M8" s="368">
        <v>2005</v>
      </c>
      <c r="N8" s="207" t="s">
        <v>1393</v>
      </c>
      <c r="O8" s="203"/>
      <c r="P8" t="str">
        <f t="shared" si="0"/>
        <v>North Fork Crow and Lower Crow Bacteria, Turbidity, and Low DO TMDL-Crow River-(07010204-502)-E. coli</v>
      </c>
    </row>
    <row r="9" spans="1:16" ht="27.95" hidden="1" customHeight="1" x14ac:dyDescent="0.25">
      <c r="A9" s="203" t="s">
        <v>1386</v>
      </c>
      <c r="B9" s="202" t="s">
        <v>2355</v>
      </c>
      <c r="C9" s="203" t="s">
        <v>1387</v>
      </c>
      <c r="D9" s="202" t="s">
        <v>1388</v>
      </c>
      <c r="E9" s="202" t="s">
        <v>1389</v>
      </c>
      <c r="F9" s="202" t="s">
        <v>505</v>
      </c>
      <c r="G9" s="253">
        <v>2.5</v>
      </c>
      <c r="H9" s="225" t="s">
        <v>1390</v>
      </c>
      <c r="I9" s="359" t="s">
        <v>1383</v>
      </c>
      <c r="J9" s="359" t="s">
        <v>1380</v>
      </c>
      <c r="K9" s="359" t="s">
        <v>1391</v>
      </c>
      <c r="L9" s="359" t="s">
        <v>1392</v>
      </c>
      <c r="M9" s="368">
        <v>2005</v>
      </c>
      <c r="N9" s="207" t="s">
        <v>1393</v>
      </c>
      <c r="O9" s="203"/>
      <c r="P9" t="str">
        <f t="shared" si="0"/>
        <v>North Fork Crow and Lower Crow Bacteria, Turbidity, and Low DO TMDL-Crow River-(07010204-502)-E. coli</v>
      </c>
    </row>
    <row r="10" spans="1:16" ht="27.95" hidden="1" customHeight="1" x14ac:dyDescent="0.25">
      <c r="A10" s="203" t="s">
        <v>1386</v>
      </c>
      <c r="B10" s="202" t="s">
        <v>2355</v>
      </c>
      <c r="C10" s="203" t="s">
        <v>1387</v>
      </c>
      <c r="D10" s="202" t="s">
        <v>1388</v>
      </c>
      <c r="E10" s="202" t="s">
        <v>1389</v>
      </c>
      <c r="F10" s="202" t="s">
        <v>505</v>
      </c>
      <c r="G10" s="253">
        <v>0.8</v>
      </c>
      <c r="H10" s="225" t="s">
        <v>1390</v>
      </c>
      <c r="I10" s="359" t="s">
        <v>1384</v>
      </c>
      <c r="J10" s="359" t="s">
        <v>1380</v>
      </c>
      <c r="K10" s="359" t="s">
        <v>1391</v>
      </c>
      <c r="L10" s="359" t="s">
        <v>1392</v>
      </c>
      <c r="M10" s="368">
        <v>2005</v>
      </c>
      <c r="N10" s="207" t="s">
        <v>1393</v>
      </c>
      <c r="O10" s="203"/>
      <c r="P10" t="str">
        <f t="shared" si="0"/>
        <v>North Fork Crow and Lower Crow Bacteria, Turbidity, and Low DO TMDL-Crow River-(07010204-502)-E. coli</v>
      </c>
    </row>
    <row r="11" spans="1:16" ht="27.95" hidden="1" customHeight="1" x14ac:dyDescent="0.25">
      <c r="A11" s="203" t="s">
        <v>1386</v>
      </c>
      <c r="B11" s="202" t="s">
        <v>2355</v>
      </c>
      <c r="C11" s="203" t="s">
        <v>1387</v>
      </c>
      <c r="D11" s="202" t="s">
        <v>1388</v>
      </c>
      <c r="E11" s="202" t="s">
        <v>1389</v>
      </c>
      <c r="F11" s="202" t="s">
        <v>505</v>
      </c>
      <c r="G11" s="253">
        <v>0.2</v>
      </c>
      <c r="H11" s="225" t="s">
        <v>1390</v>
      </c>
      <c r="I11" s="359" t="s">
        <v>1385</v>
      </c>
      <c r="J11" s="359" t="s">
        <v>1380</v>
      </c>
      <c r="K11" s="359" t="s">
        <v>1391</v>
      </c>
      <c r="L11" s="359" t="s">
        <v>1392</v>
      </c>
      <c r="M11" s="368">
        <v>2005</v>
      </c>
      <c r="N11" s="207" t="s">
        <v>1393</v>
      </c>
      <c r="O11" s="203"/>
      <c r="P11" t="str">
        <f t="shared" si="0"/>
        <v>North Fork Crow and Lower Crow Bacteria, Turbidity, and Low DO TMDL-Crow River-(07010204-502)-E. coli</v>
      </c>
    </row>
    <row r="12" spans="1:16" ht="27.95" hidden="1" customHeight="1" x14ac:dyDescent="0.25">
      <c r="A12" s="203" t="s">
        <v>1386</v>
      </c>
      <c r="B12" s="202" t="s">
        <v>2355</v>
      </c>
      <c r="C12" s="203" t="s">
        <v>1387</v>
      </c>
      <c r="D12" s="202" t="s">
        <v>1388</v>
      </c>
      <c r="E12" s="202" t="s">
        <v>1389</v>
      </c>
      <c r="F12" s="202" t="s">
        <v>505</v>
      </c>
      <c r="G12" s="253">
        <v>1.8</v>
      </c>
      <c r="H12" s="224" t="s">
        <v>488</v>
      </c>
      <c r="I12" s="359" t="s">
        <v>1379</v>
      </c>
      <c r="J12" s="359" t="s">
        <v>1380</v>
      </c>
      <c r="K12" s="359" t="s">
        <v>22</v>
      </c>
      <c r="L12" s="359" t="s">
        <v>1392</v>
      </c>
      <c r="M12" s="368">
        <v>2004</v>
      </c>
      <c r="N12" s="207" t="s">
        <v>1393</v>
      </c>
      <c r="O12" s="203"/>
      <c r="P12" t="str">
        <f t="shared" si="0"/>
        <v>North Fork Crow and Lower Crow Bacteria, Turbidity, and Low DO TMDL-Crow River-(07010204-502)-TSS</v>
      </c>
    </row>
    <row r="13" spans="1:16" ht="27.95" hidden="1" customHeight="1" x14ac:dyDescent="0.25">
      <c r="A13" s="203" t="s">
        <v>1386</v>
      </c>
      <c r="B13" s="202" t="s">
        <v>2355</v>
      </c>
      <c r="C13" s="203" t="s">
        <v>1387</v>
      </c>
      <c r="D13" s="202" t="s">
        <v>1388</v>
      </c>
      <c r="E13" s="202" t="s">
        <v>1389</v>
      </c>
      <c r="F13" s="202" t="s">
        <v>505</v>
      </c>
      <c r="G13" s="253">
        <v>0.6</v>
      </c>
      <c r="H13" s="224" t="s">
        <v>488</v>
      </c>
      <c r="I13" s="359" t="s">
        <v>1382</v>
      </c>
      <c r="J13" s="359" t="s">
        <v>1380</v>
      </c>
      <c r="K13" s="359" t="s">
        <v>22</v>
      </c>
      <c r="L13" s="359" t="s">
        <v>1392</v>
      </c>
      <c r="M13" s="368">
        <v>2004</v>
      </c>
      <c r="N13" s="207" t="s">
        <v>1393</v>
      </c>
      <c r="O13" s="203"/>
      <c r="P13" t="str">
        <f t="shared" si="0"/>
        <v>North Fork Crow and Lower Crow Bacteria, Turbidity, and Low DO TMDL-Crow River-(07010204-502)-TSS</v>
      </c>
    </row>
    <row r="14" spans="1:16" ht="27.95" hidden="1" customHeight="1" x14ac:dyDescent="0.25">
      <c r="A14" s="203" t="s">
        <v>1386</v>
      </c>
      <c r="B14" s="202" t="s">
        <v>2355</v>
      </c>
      <c r="C14" s="203" t="s">
        <v>1387</v>
      </c>
      <c r="D14" s="202" t="s">
        <v>1388</v>
      </c>
      <c r="E14" s="202" t="s">
        <v>1389</v>
      </c>
      <c r="F14" s="202" t="s">
        <v>505</v>
      </c>
      <c r="G14" s="253">
        <v>0.2</v>
      </c>
      <c r="H14" s="224" t="s">
        <v>488</v>
      </c>
      <c r="I14" s="359" t="s">
        <v>1383</v>
      </c>
      <c r="J14" s="359" t="s">
        <v>1380</v>
      </c>
      <c r="K14" s="359" t="s">
        <v>22</v>
      </c>
      <c r="L14" s="359" t="s">
        <v>1392</v>
      </c>
      <c r="M14" s="368">
        <v>2004</v>
      </c>
      <c r="N14" s="207" t="s">
        <v>1393</v>
      </c>
      <c r="O14" s="203"/>
      <c r="P14" t="str">
        <f t="shared" si="0"/>
        <v>North Fork Crow and Lower Crow Bacteria, Turbidity, and Low DO TMDL-Crow River-(07010204-502)-TSS</v>
      </c>
    </row>
    <row r="15" spans="1:16" ht="27.95" hidden="1" customHeight="1" x14ac:dyDescent="0.25">
      <c r="A15" s="203" t="s">
        <v>1386</v>
      </c>
      <c r="B15" s="202" t="s">
        <v>2355</v>
      </c>
      <c r="C15" s="203" t="s">
        <v>1387</v>
      </c>
      <c r="D15" s="202" t="s">
        <v>1388</v>
      </c>
      <c r="E15" s="202" t="s">
        <v>1389</v>
      </c>
      <c r="F15" s="202" t="s">
        <v>505</v>
      </c>
      <c r="G15" s="253">
        <v>0.1</v>
      </c>
      <c r="H15" s="224" t="s">
        <v>488</v>
      </c>
      <c r="I15" s="359" t="s">
        <v>1384</v>
      </c>
      <c r="J15" s="359" t="s">
        <v>1380</v>
      </c>
      <c r="K15" s="359" t="s">
        <v>22</v>
      </c>
      <c r="L15" s="359" t="s">
        <v>1392</v>
      </c>
      <c r="M15" s="368">
        <v>2004</v>
      </c>
      <c r="N15" s="207" t="s">
        <v>1393</v>
      </c>
      <c r="O15" s="203"/>
      <c r="P15" t="str">
        <f t="shared" si="0"/>
        <v>North Fork Crow and Lower Crow Bacteria, Turbidity, and Low DO TMDL-Crow River-(07010204-502)-TSS</v>
      </c>
    </row>
    <row r="16" spans="1:16" ht="27.95" hidden="1" customHeight="1" x14ac:dyDescent="0.25">
      <c r="A16" s="203" t="s">
        <v>1386</v>
      </c>
      <c r="B16" s="202" t="s">
        <v>2355</v>
      </c>
      <c r="C16" s="203" t="s">
        <v>1387</v>
      </c>
      <c r="D16" s="202" t="s">
        <v>1388</v>
      </c>
      <c r="E16" s="202" t="s">
        <v>1389</v>
      </c>
      <c r="F16" s="202" t="s">
        <v>505</v>
      </c>
      <c r="G16" s="253">
        <v>0.1</v>
      </c>
      <c r="H16" s="224" t="s">
        <v>488</v>
      </c>
      <c r="I16" s="359" t="s">
        <v>1385</v>
      </c>
      <c r="J16" s="359" t="s">
        <v>1380</v>
      </c>
      <c r="K16" s="359" t="s">
        <v>22</v>
      </c>
      <c r="L16" s="359" t="s">
        <v>1392</v>
      </c>
      <c r="M16" s="368">
        <v>2004</v>
      </c>
      <c r="N16" s="207" t="s">
        <v>1393</v>
      </c>
      <c r="O16" s="203"/>
      <c r="P16" t="str">
        <f t="shared" si="0"/>
        <v>North Fork Crow and Lower Crow Bacteria, Turbidity, and Low DO TMDL-Crow River-(07010204-502)-TSS</v>
      </c>
    </row>
    <row r="17" spans="1:16" ht="27.95" hidden="1" customHeight="1" x14ac:dyDescent="0.25">
      <c r="A17" s="203" t="s">
        <v>1386</v>
      </c>
      <c r="B17" s="202" t="s">
        <v>2355</v>
      </c>
      <c r="C17" s="203" t="s">
        <v>1394</v>
      </c>
      <c r="D17" s="202" t="s">
        <v>1395</v>
      </c>
      <c r="E17" s="202" t="s">
        <v>1396</v>
      </c>
      <c r="F17" s="202" t="s">
        <v>505</v>
      </c>
      <c r="G17" s="253">
        <v>19.2</v>
      </c>
      <c r="H17" s="225" t="s">
        <v>1390</v>
      </c>
      <c r="I17" s="359" t="s">
        <v>1379</v>
      </c>
      <c r="J17" s="358">
        <v>0.01</v>
      </c>
      <c r="K17" s="359" t="s">
        <v>1391</v>
      </c>
      <c r="L17" s="359" t="s">
        <v>1392</v>
      </c>
      <c r="M17" s="368">
        <v>2008</v>
      </c>
      <c r="N17" s="205">
        <v>42102</v>
      </c>
      <c r="O17" s="203"/>
      <c r="P17" t="str">
        <f t="shared" si="0"/>
        <v>North Fork Crow River WRAPS 2007-Unnamed creek (Regal Creek)-(07010204-542)-E. coli</v>
      </c>
    </row>
    <row r="18" spans="1:16" ht="27.95" hidden="1" customHeight="1" x14ac:dyDescent="0.25">
      <c r="A18" s="203" t="s">
        <v>1386</v>
      </c>
      <c r="B18" s="202" t="s">
        <v>2355</v>
      </c>
      <c r="C18" s="203" t="s">
        <v>1394</v>
      </c>
      <c r="D18" s="202" t="s">
        <v>1395</v>
      </c>
      <c r="E18" s="202" t="s">
        <v>1396</v>
      </c>
      <c r="F18" s="202" t="s">
        <v>505</v>
      </c>
      <c r="G18" s="253">
        <v>6.7</v>
      </c>
      <c r="H18" s="225" t="s">
        <v>1390</v>
      </c>
      <c r="I18" s="359" t="s">
        <v>1382</v>
      </c>
      <c r="J18" s="358">
        <v>0</v>
      </c>
      <c r="K18" s="359" t="s">
        <v>1391</v>
      </c>
      <c r="L18" s="359" t="s">
        <v>1392</v>
      </c>
      <c r="M18" s="368">
        <v>2008</v>
      </c>
      <c r="N18" s="205">
        <v>42102</v>
      </c>
      <c r="O18" s="203"/>
      <c r="P18" t="str">
        <f t="shared" si="0"/>
        <v>North Fork Crow River WRAPS 2007-Unnamed creek (Regal Creek)-(07010204-542)-E. coli</v>
      </c>
    </row>
    <row r="19" spans="1:16" ht="27.95" hidden="1" customHeight="1" x14ac:dyDescent="0.25">
      <c r="A19" s="203" t="s">
        <v>1386</v>
      </c>
      <c r="B19" s="202" t="s">
        <v>2355</v>
      </c>
      <c r="C19" s="203" t="s">
        <v>1394</v>
      </c>
      <c r="D19" s="202" t="s">
        <v>1395</v>
      </c>
      <c r="E19" s="202" t="s">
        <v>1396</v>
      </c>
      <c r="F19" s="202" t="s">
        <v>505</v>
      </c>
      <c r="G19" s="253">
        <v>2</v>
      </c>
      <c r="H19" s="225" t="s">
        <v>1390</v>
      </c>
      <c r="I19" s="359" t="s">
        <v>1383</v>
      </c>
      <c r="J19" s="358">
        <v>0.46</v>
      </c>
      <c r="K19" s="359" t="s">
        <v>1391</v>
      </c>
      <c r="L19" s="359" t="s">
        <v>1392</v>
      </c>
      <c r="M19" s="368">
        <v>2008</v>
      </c>
      <c r="N19" s="205">
        <v>42102</v>
      </c>
      <c r="O19" s="203"/>
      <c r="P19" t="str">
        <f t="shared" si="0"/>
        <v>North Fork Crow River WRAPS 2007-Unnamed creek (Regal Creek)-(07010204-542)-E. coli</v>
      </c>
    </row>
    <row r="20" spans="1:16" ht="27.95" hidden="1" customHeight="1" x14ac:dyDescent="0.25">
      <c r="A20" s="203" t="s">
        <v>1386</v>
      </c>
      <c r="B20" s="202" t="s">
        <v>2355</v>
      </c>
      <c r="C20" s="203" t="s">
        <v>1394</v>
      </c>
      <c r="D20" s="202" t="s">
        <v>1395</v>
      </c>
      <c r="E20" s="202" t="s">
        <v>1396</v>
      </c>
      <c r="F20" s="202" t="s">
        <v>505</v>
      </c>
      <c r="G20" s="253">
        <v>0.7</v>
      </c>
      <c r="H20" s="225" t="s">
        <v>1390</v>
      </c>
      <c r="I20" s="359" t="s">
        <v>1384</v>
      </c>
      <c r="J20" s="358">
        <v>0.83</v>
      </c>
      <c r="K20" s="359" t="s">
        <v>1391</v>
      </c>
      <c r="L20" s="359" t="s">
        <v>1392</v>
      </c>
      <c r="M20" s="368">
        <v>2008</v>
      </c>
      <c r="N20" s="205">
        <v>42102</v>
      </c>
      <c r="O20" s="203"/>
      <c r="P20" t="str">
        <f t="shared" si="0"/>
        <v>North Fork Crow River WRAPS 2007-Unnamed creek (Regal Creek)-(07010204-542)-E. coli</v>
      </c>
    </row>
    <row r="21" spans="1:16" ht="27.95" hidden="1" customHeight="1" x14ac:dyDescent="0.25">
      <c r="A21" s="203" t="s">
        <v>1386</v>
      </c>
      <c r="B21" s="202" t="s">
        <v>2355</v>
      </c>
      <c r="C21" s="203" t="s">
        <v>1394</v>
      </c>
      <c r="D21" s="202" t="s">
        <v>1395</v>
      </c>
      <c r="E21" s="202" t="s">
        <v>1396</v>
      </c>
      <c r="F21" s="202" t="s">
        <v>505</v>
      </c>
      <c r="G21" s="253">
        <v>0.4</v>
      </c>
      <c r="H21" s="225" t="s">
        <v>1390</v>
      </c>
      <c r="I21" s="359" t="s">
        <v>1385</v>
      </c>
      <c r="J21" s="358">
        <v>0.81</v>
      </c>
      <c r="K21" s="359" t="s">
        <v>1391</v>
      </c>
      <c r="L21" s="359" t="s">
        <v>1392</v>
      </c>
      <c r="M21" s="368">
        <v>2008</v>
      </c>
      <c r="N21" s="205">
        <v>42102</v>
      </c>
      <c r="O21" s="203"/>
      <c r="P21" t="str">
        <f t="shared" si="0"/>
        <v>North Fork Crow River WRAPS 2007-Unnamed creek (Regal Creek)-(07010204-542)-E. coli</v>
      </c>
    </row>
    <row r="22" spans="1:16" ht="27.95" hidden="1" customHeight="1" x14ac:dyDescent="0.25">
      <c r="A22" s="203" t="s">
        <v>1386</v>
      </c>
      <c r="B22" s="202" t="s">
        <v>2355</v>
      </c>
      <c r="C22" s="203" t="s">
        <v>1397</v>
      </c>
      <c r="D22" s="202" t="s">
        <v>1398</v>
      </c>
      <c r="E22" s="202" t="s">
        <v>1399</v>
      </c>
      <c r="F22" s="202" t="s">
        <v>475</v>
      </c>
      <c r="G22" s="253">
        <v>11.2</v>
      </c>
      <c r="H22" s="361" t="s">
        <v>1400</v>
      </c>
      <c r="I22" s="359" t="s">
        <v>1379</v>
      </c>
      <c r="J22" s="358">
        <v>0.66</v>
      </c>
      <c r="K22" s="359" t="s">
        <v>1391</v>
      </c>
      <c r="L22" s="359" t="s">
        <v>1392</v>
      </c>
      <c r="M22" s="368">
        <v>2010</v>
      </c>
      <c r="N22" s="207" t="s">
        <v>1401</v>
      </c>
      <c r="O22" s="203"/>
      <c r="P22" t="str">
        <f t="shared" si="0"/>
        <v>Upper Mississippi River Bacteria TMDL-Unnamed creek-(07010203-528)-E. coli</v>
      </c>
    </row>
    <row r="23" spans="1:16" ht="27.95" hidden="1" customHeight="1" x14ac:dyDescent="0.25">
      <c r="A23" s="203" t="s">
        <v>1386</v>
      </c>
      <c r="B23" s="202" t="s">
        <v>2355</v>
      </c>
      <c r="C23" s="203" t="s">
        <v>1397</v>
      </c>
      <c r="D23" s="202" t="s">
        <v>1398</v>
      </c>
      <c r="E23" s="202" t="s">
        <v>1399</v>
      </c>
      <c r="F23" s="202" t="s">
        <v>475</v>
      </c>
      <c r="G23" s="253">
        <v>3.91</v>
      </c>
      <c r="H23" s="361" t="s">
        <v>1400</v>
      </c>
      <c r="I23" s="359" t="s">
        <v>1382</v>
      </c>
      <c r="J23" s="358">
        <v>0.54</v>
      </c>
      <c r="K23" s="359" t="s">
        <v>1391</v>
      </c>
      <c r="L23" s="359" t="s">
        <v>1392</v>
      </c>
      <c r="M23" s="368">
        <v>2010</v>
      </c>
      <c r="N23" s="207" t="s">
        <v>1401</v>
      </c>
      <c r="O23" s="203"/>
      <c r="P23" t="str">
        <f t="shared" si="0"/>
        <v>Upper Mississippi River Bacteria TMDL-Unnamed creek-(07010203-528)-E. coli</v>
      </c>
    </row>
    <row r="24" spans="1:16" ht="27.95" hidden="1" customHeight="1" x14ac:dyDescent="0.25">
      <c r="A24" s="203" t="s">
        <v>1386</v>
      </c>
      <c r="B24" s="202" t="s">
        <v>2355</v>
      </c>
      <c r="C24" s="203" t="s">
        <v>1397</v>
      </c>
      <c r="D24" s="202" t="s">
        <v>1398</v>
      </c>
      <c r="E24" s="202" t="s">
        <v>1399</v>
      </c>
      <c r="F24" s="202" t="s">
        <v>475</v>
      </c>
      <c r="G24" s="253">
        <v>1.1000000000000001</v>
      </c>
      <c r="H24" s="361" t="s">
        <v>1400</v>
      </c>
      <c r="I24" s="359" t="s">
        <v>1383</v>
      </c>
      <c r="J24" s="358">
        <v>0.64</v>
      </c>
      <c r="K24" s="359" t="s">
        <v>1391</v>
      </c>
      <c r="L24" s="359" t="s">
        <v>1392</v>
      </c>
      <c r="M24" s="368">
        <v>2010</v>
      </c>
      <c r="N24" s="207" t="s">
        <v>1401</v>
      </c>
      <c r="O24" s="203"/>
      <c r="P24" t="str">
        <f t="shared" si="0"/>
        <v>Upper Mississippi River Bacteria TMDL-Unnamed creek-(07010203-528)-E. coli</v>
      </c>
    </row>
    <row r="25" spans="1:16" ht="27.95" hidden="1" customHeight="1" x14ac:dyDescent="0.25">
      <c r="A25" s="203" t="s">
        <v>1386</v>
      </c>
      <c r="B25" s="202" t="s">
        <v>2355</v>
      </c>
      <c r="C25" s="203" t="s">
        <v>1397</v>
      </c>
      <c r="D25" s="202" t="s">
        <v>1398</v>
      </c>
      <c r="E25" s="202" t="s">
        <v>1399</v>
      </c>
      <c r="F25" s="202" t="s">
        <v>475</v>
      </c>
      <c r="G25" s="253">
        <v>0.161</v>
      </c>
      <c r="H25" s="361" t="s">
        <v>1400</v>
      </c>
      <c r="I25" s="359" t="s">
        <v>1384</v>
      </c>
      <c r="J25" s="359" t="s">
        <v>1402</v>
      </c>
      <c r="K25" s="359" t="s">
        <v>1391</v>
      </c>
      <c r="L25" s="359" t="s">
        <v>1392</v>
      </c>
      <c r="M25" s="368">
        <v>2010</v>
      </c>
      <c r="N25" s="207" t="s">
        <v>1401</v>
      </c>
      <c r="O25" s="203"/>
      <c r="P25" t="str">
        <f t="shared" si="0"/>
        <v>Upper Mississippi River Bacteria TMDL-Unnamed creek-(07010203-528)-E. coli</v>
      </c>
    </row>
    <row r="26" spans="1:16" ht="27.95" hidden="1" customHeight="1" x14ac:dyDescent="0.25">
      <c r="A26" s="203" t="s">
        <v>1386</v>
      </c>
      <c r="B26" s="202" t="s">
        <v>2355</v>
      </c>
      <c r="C26" s="203" t="s">
        <v>1397</v>
      </c>
      <c r="D26" s="202" t="s">
        <v>1398</v>
      </c>
      <c r="E26" s="202" t="s">
        <v>1399</v>
      </c>
      <c r="F26" s="202" t="s">
        <v>475</v>
      </c>
      <c r="G26" s="253" t="s">
        <v>515</v>
      </c>
      <c r="H26" s="361" t="s">
        <v>1400</v>
      </c>
      <c r="I26" s="359" t="s">
        <v>1385</v>
      </c>
      <c r="J26" s="359" t="s">
        <v>1402</v>
      </c>
      <c r="K26" s="359" t="s">
        <v>1391</v>
      </c>
      <c r="L26" s="359" t="s">
        <v>1392</v>
      </c>
      <c r="M26" s="368">
        <v>2010</v>
      </c>
      <c r="N26" s="207" t="s">
        <v>1401</v>
      </c>
      <c r="O26" s="203"/>
      <c r="P26" t="str">
        <f t="shared" si="0"/>
        <v>Upper Mississippi River Bacteria TMDL-Unnamed creek-(07010203-528)-E. coli</v>
      </c>
    </row>
    <row r="27" spans="1:16" ht="27.95" hidden="1" customHeight="1" x14ac:dyDescent="0.25">
      <c r="A27" s="203" t="s">
        <v>1386</v>
      </c>
      <c r="B27" s="202" t="s">
        <v>2355</v>
      </c>
      <c r="C27" s="203" t="s">
        <v>1403</v>
      </c>
      <c r="D27" s="202" t="s">
        <v>1404</v>
      </c>
      <c r="E27" s="202" t="s">
        <v>1405</v>
      </c>
      <c r="F27" s="202" t="s">
        <v>475</v>
      </c>
      <c r="G27" s="253">
        <v>154</v>
      </c>
      <c r="H27" s="361" t="s">
        <v>1406</v>
      </c>
      <c r="I27" s="359" t="s">
        <v>1407</v>
      </c>
      <c r="J27" s="359" t="s">
        <v>1380</v>
      </c>
      <c r="K27" s="359" t="s">
        <v>22</v>
      </c>
      <c r="L27" s="359" t="s">
        <v>1408</v>
      </c>
      <c r="M27" s="368" t="s">
        <v>1407</v>
      </c>
      <c r="N27" s="205">
        <v>42486</v>
      </c>
      <c r="O27" s="203"/>
      <c r="P27" t="str">
        <f t="shared" si="0"/>
        <v>South Metro Mississippi TSS TMDL-Mississippi River-(07040001-531)-TSS</v>
      </c>
    </row>
    <row r="28" spans="1:16" ht="27.95" hidden="1" customHeight="1" x14ac:dyDescent="0.25">
      <c r="A28" s="203" t="s">
        <v>1409</v>
      </c>
      <c r="B28" s="202" t="s">
        <v>2356</v>
      </c>
      <c r="C28" s="203" t="s">
        <v>1403</v>
      </c>
      <c r="D28" s="202" t="s">
        <v>1404</v>
      </c>
      <c r="E28" s="202" t="s">
        <v>1405</v>
      </c>
      <c r="F28" s="202" t="s">
        <v>475</v>
      </c>
      <c r="G28" s="253">
        <v>154</v>
      </c>
      <c r="H28" s="361" t="s">
        <v>1406</v>
      </c>
      <c r="I28" s="359" t="s">
        <v>1407</v>
      </c>
      <c r="J28" s="208">
        <v>0</v>
      </c>
      <c r="K28" s="359" t="s">
        <v>22</v>
      </c>
      <c r="L28" s="359" t="s">
        <v>1408</v>
      </c>
      <c r="M28" s="368" t="s">
        <v>1407</v>
      </c>
      <c r="N28" s="205">
        <v>42486</v>
      </c>
      <c r="O28" s="203"/>
      <c r="P28" t="str">
        <f t="shared" si="0"/>
        <v>South Metro Mississippi TSS TMDL-Mississippi River-(07040001-531)-TSS</v>
      </c>
    </row>
    <row r="29" spans="1:16" ht="27.95" customHeight="1" x14ac:dyDescent="0.25">
      <c r="A29" s="203" t="s">
        <v>1410</v>
      </c>
      <c r="B29" s="202" t="s">
        <v>2357</v>
      </c>
      <c r="C29" s="203" t="s">
        <v>1411</v>
      </c>
      <c r="D29" s="202" t="s">
        <v>1412</v>
      </c>
      <c r="E29" s="202" t="s">
        <v>1413</v>
      </c>
      <c r="F29" s="202" t="s">
        <v>475</v>
      </c>
      <c r="G29" s="253">
        <v>340.16</v>
      </c>
      <c r="H29" s="225" t="s">
        <v>1390</v>
      </c>
      <c r="I29" s="359" t="s">
        <v>1379</v>
      </c>
      <c r="J29" s="209">
        <v>0.39</v>
      </c>
      <c r="K29" s="359" t="s">
        <v>1391</v>
      </c>
      <c r="L29" s="359" t="s">
        <v>1392</v>
      </c>
      <c r="M29" s="368">
        <v>2009</v>
      </c>
      <c r="N29" s="205">
        <v>42639</v>
      </c>
      <c r="O29" s="203"/>
      <c r="P29" t="str">
        <f t="shared" si="0"/>
        <v>Coon Creek Watershed District WRAPS 2010-Coon Creek-(07010206-530)-E. coli</v>
      </c>
    </row>
    <row r="30" spans="1:16" ht="27.95" customHeight="1" x14ac:dyDescent="0.25">
      <c r="A30" s="203" t="s">
        <v>1410</v>
      </c>
      <c r="B30" s="202" t="s">
        <v>2357</v>
      </c>
      <c r="C30" s="203" t="s">
        <v>1411</v>
      </c>
      <c r="D30" s="202" t="s">
        <v>1412</v>
      </c>
      <c r="E30" s="202" t="s">
        <v>1413</v>
      </c>
      <c r="F30" s="202" t="s">
        <v>475</v>
      </c>
      <c r="G30" s="253">
        <v>167.48</v>
      </c>
      <c r="H30" s="225" t="s">
        <v>1390</v>
      </c>
      <c r="I30" s="359" t="s">
        <v>1382</v>
      </c>
      <c r="J30" s="209">
        <v>0.09</v>
      </c>
      <c r="K30" s="359" t="s">
        <v>1391</v>
      </c>
      <c r="L30" s="359" t="s">
        <v>1392</v>
      </c>
      <c r="M30" s="368">
        <v>2009</v>
      </c>
      <c r="N30" s="205">
        <v>42639</v>
      </c>
      <c r="O30" s="203"/>
      <c r="P30" t="str">
        <f t="shared" si="0"/>
        <v>Coon Creek Watershed District WRAPS 2010-Coon Creek-(07010206-530)-E. coli</v>
      </c>
    </row>
    <row r="31" spans="1:16" ht="27.95" customHeight="1" x14ac:dyDescent="0.25">
      <c r="A31" s="203" t="s">
        <v>1410</v>
      </c>
      <c r="B31" s="202" t="s">
        <v>2357</v>
      </c>
      <c r="C31" s="203" t="s">
        <v>1411</v>
      </c>
      <c r="D31" s="202" t="s">
        <v>1412</v>
      </c>
      <c r="E31" s="202" t="s">
        <v>1413</v>
      </c>
      <c r="F31" s="202" t="s">
        <v>475</v>
      </c>
      <c r="G31" s="253">
        <v>103.69</v>
      </c>
      <c r="H31" s="225" t="s">
        <v>1390</v>
      </c>
      <c r="I31" s="359" t="s">
        <v>1383</v>
      </c>
      <c r="J31" s="209">
        <v>0.49</v>
      </c>
      <c r="K31" s="359" t="s">
        <v>1391</v>
      </c>
      <c r="L31" s="359" t="s">
        <v>1392</v>
      </c>
      <c r="M31" s="368">
        <v>2009</v>
      </c>
      <c r="N31" s="205">
        <v>42639</v>
      </c>
      <c r="O31" s="203"/>
      <c r="P31" t="str">
        <f t="shared" si="0"/>
        <v>Coon Creek Watershed District WRAPS 2010-Coon Creek-(07010206-530)-E. coli</v>
      </c>
    </row>
    <row r="32" spans="1:16" ht="27.95" customHeight="1" x14ac:dyDescent="0.25">
      <c r="A32" s="203" t="s">
        <v>1410</v>
      </c>
      <c r="B32" s="202" t="s">
        <v>2357</v>
      </c>
      <c r="C32" s="203" t="s">
        <v>1411</v>
      </c>
      <c r="D32" s="202" t="s">
        <v>1412</v>
      </c>
      <c r="E32" s="202" t="s">
        <v>1413</v>
      </c>
      <c r="F32" s="202" t="s">
        <v>475</v>
      </c>
      <c r="G32" s="253">
        <v>69.14</v>
      </c>
      <c r="H32" s="225" t="s">
        <v>1390</v>
      </c>
      <c r="I32" s="359" t="s">
        <v>1384</v>
      </c>
      <c r="J32" s="209">
        <v>0.34</v>
      </c>
      <c r="K32" s="359" t="s">
        <v>1391</v>
      </c>
      <c r="L32" s="359" t="s">
        <v>1392</v>
      </c>
      <c r="M32" s="368">
        <v>2009</v>
      </c>
      <c r="N32" s="205">
        <v>42639</v>
      </c>
      <c r="O32" s="203"/>
      <c r="P32" t="str">
        <f t="shared" si="0"/>
        <v>Coon Creek Watershed District WRAPS 2010-Coon Creek-(07010206-530)-E. coli</v>
      </c>
    </row>
    <row r="33" spans="1:16" ht="27.95" customHeight="1" x14ac:dyDescent="0.25">
      <c r="A33" s="203" t="s">
        <v>1410</v>
      </c>
      <c r="B33" s="202" t="s">
        <v>2357</v>
      </c>
      <c r="C33" s="203" t="s">
        <v>1411</v>
      </c>
      <c r="D33" s="202" t="s">
        <v>1412</v>
      </c>
      <c r="E33" s="202" t="s">
        <v>1413</v>
      </c>
      <c r="F33" s="202" t="s">
        <v>475</v>
      </c>
      <c r="G33" s="253">
        <v>44.67</v>
      </c>
      <c r="H33" s="225" t="s">
        <v>1390</v>
      </c>
      <c r="I33" s="359" t="s">
        <v>1385</v>
      </c>
      <c r="J33" s="206" t="s">
        <v>515</v>
      </c>
      <c r="K33" s="359" t="s">
        <v>1391</v>
      </c>
      <c r="L33" s="359" t="s">
        <v>1392</v>
      </c>
      <c r="M33" s="368">
        <v>2009</v>
      </c>
      <c r="N33" s="205">
        <v>42639</v>
      </c>
      <c r="O33" s="203"/>
      <c r="P33" t="str">
        <f t="shared" si="0"/>
        <v>Coon Creek Watershed District WRAPS 2010-Coon Creek-(07010206-530)-E. coli</v>
      </c>
    </row>
    <row r="34" spans="1:16" ht="27.95" customHeight="1" x14ac:dyDescent="0.25">
      <c r="A34" s="203" t="s">
        <v>1410</v>
      </c>
      <c r="B34" s="202" t="s">
        <v>2357</v>
      </c>
      <c r="C34" s="203" t="s">
        <v>1411</v>
      </c>
      <c r="D34" s="202" t="s">
        <v>1412</v>
      </c>
      <c r="E34" s="202" t="s">
        <v>1413</v>
      </c>
      <c r="F34" s="202" t="s">
        <v>475</v>
      </c>
      <c r="G34" s="253">
        <v>60.05</v>
      </c>
      <c r="H34" s="361" t="s">
        <v>1414</v>
      </c>
      <c r="I34" s="359" t="s">
        <v>1522</v>
      </c>
      <c r="J34" s="209">
        <v>0.61</v>
      </c>
      <c r="K34" s="359" t="s">
        <v>1113</v>
      </c>
      <c r="L34" s="359" t="s">
        <v>1392</v>
      </c>
      <c r="M34" s="368">
        <v>2009</v>
      </c>
      <c r="N34" s="205">
        <v>42639</v>
      </c>
      <c r="O34" s="203"/>
      <c r="P34" t="str">
        <f t="shared" si="0"/>
        <v>Coon Creek Watershed District WRAPS 2010-Coon Creek-(07010206-530)-TP</v>
      </c>
    </row>
    <row r="35" spans="1:16" ht="27.95" customHeight="1" x14ac:dyDescent="0.25">
      <c r="A35" s="203" t="s">
        <v>1410</v>
      </c>
      <c r="B35" s="202" t="s">
        <v>2357</v>
      </c>
      <c r="C35" s="203" t="s">
        <v>1411</v>
      </c>
      <c r="D35" s="202" t="s">
        <v>1412</v>
      </c>
      <c r="E35" s="202" t="s">
        <v>1413</v>
      </c>
      <c r="F35" s="202" t="s">
        <v>475</v>
      </c>
      <c r="G35" s="253">
        <v>29.41</v>
      </c>
      <c r="H35" s="361" t="s">
        <v>1414</v>
      </c>
      <c r="I35" s="359" t="s">
        <v>1382</v>
      </c>
      <c r="J35" s="209">
        <v>0.47</v>
      </c>
      <c r="K35" s="359" t="s">
        <v>1113</v>
      </c>
      <c r="L35" s="359" t="s">
        <v>1392</v>
      </c>
      <c r="M35" s="368">
        <v>2009</v>
      </c>
      <c r="N35" s="205">
        <v>42639</v>
      </c>
      <c r="O35" s="203"/>
      <c r="P35" t="str">
        <f t="shared" si="0"/>
        <v>Coon Creek Watershed District WRAPS 2010-Coon Creek-(07010206-530)-TP</v>
      </c>
    </row>
    <row r="36" spans="1:16" ht="27.95" customHeight="1" x14ac:dyDescent="0.25">
      <c r="A36" s="203" t="s">
        <v>1410</v>
      </c>
      <c r="B36" s="202" t="s">
        <v>2357</v>
      </c>
      <c r="C36" s="203" t="s">
        <v>1411</v>
      </c>
      <c r="D36" s="202" t="s">
        <v>1412</v>
      </c>
      <c r="E36" s="202" t="s">
        <v>1413</v>
      </c>
      <c r="F36" s="202" t="s">
        <v>475</v>
      </c>
      <c r="G36" s="253">
        <v>18.329999999999998</v>
      </c>
      <c r="H36" s="361" t="s">
        <v>1414</v>
      </c>
      <c r="I36" s="359" t="s">
        <v>1383</v>
      </c>
      <c r="J36" s="209">
        <v>0.19</v>
      </c>
      <c r="K36" s="359" t="s">
        <v>1113</v>
      </c>
      <c r="L36" s="359" t="s">
        <v>1392</v>
      </c>
      <c r="M36" s="368">
        <v>2009</v>
      </c>
      <c r="N36" s="205">
        <v>42639</v>
      </c>
      <c r="O36" s="203"/>
      <c r="P36" t="str">
        <f t="shared" si="0"/>
        <v>Coon Creek Watershed District WRAPS 2010-Coon Creek-(07010206-530)-TP</v>
      </c>
    </row>
    <row r="37" spans="1:16" ht="27.95" customHeight="1" x14ac:dyDescent="0.25">
      <c r="A37" s="203" t="s">
        <v>1410</v>
      </c>
      <c r="B37" s="202" t="s">
        <v>2357</v>
      </c>
      <c r="C37" s="203" t="s">
        <v>1411</v>
      </c>
      <c r="D37" s="202" t="s">
        <v>1412</v>
      </c>
      <c r="E37" s="202" t="s">
        <v>1413</v>
      </c>
      <c r="F37" s="202" t="s">
        <v>475</v>
      </c>
      <c r="G37" s="253">
        <v>11.28</v>
      </c>
      <c r="H37" s="361" t="s">
        <v>1414</v>
      </c>
      <c r="I37" s="359" t="s">
        <v>1384</v>
      </c>
      <c r="J37" s="209">
        <v>0</v>
      </c>
      <c r="K37" s="359" t="s">
        <v>1113</v>
      </c>
      <c r="L37" s="359" t="s">
        <v>1392</v>
      </c>
      <c r="M37" s="368">
        <v>2009</v>
      </c>
      <c r="N37" s="205">
        <v>42639</v>
      </c>
      <c r="O37" s="203"/>
      <c r="P37" t="str">
        <f t="shared" si="0"/>
        <v>Coon Creek Watershed District WRAPS 2010-Coon Creek-(07010206-530)-TP</v>
      </c>
    </row>
    <row r="38" spans="1:16" ht="27.95" customHeight="1" x14ac:dyDescent="0.25">
      <c r="A38" s="203" t="s">
        <v>1410</v>
      </c>
      <c r="B38" s="202" t="s">
        <v>2357</v>
      </c>
      <c r="C38" s="203" t="s">
        <v>1411</v>
      </c>
      <c r="D38" s="202" t="s">
        <v>1412</v>
      </c>
      <c r="E38" s="202" t="s">
        <v>1413</v>
      </c>
      <c r="F38" s="202" t="s">
        <v>475</v>
      </c>
      <c r="G38" s="253">
        <v>5.58</v>
      </c>
      <c r="H38" s="361" t="s">
        <v>1414</v>
      </c>
      <c r="I38" s="359" t="s">
        <v>1385</v>
      </c>
      <c r="J38" s="209">
        <v>0</v>
      </c>
      <c r="K38" s="359" t="s">
        <v>1113</v>
      </c>
      <c r="L38" s="359" t="s">
        <v>1392</v>
      </c>
      <c r="M38" s="368">
        <v>2009</v>
      </c>
      <c r="N38" s="205">
        <v>42639</v>
      </c>
      <c r="O38" s="203"/>
      <c r="P38" t="str">
        <f t="shared" si="0"/>
        <v>Coon Creek Watershed District WRAPS 2010-Coon Creek-(07010206-530)-TP</v>
      </c>
    </row>
    <row r="39" spans="1:16" ht="27.95" customHeight="1" x14ac:dyDescent="0.25">
      <c r="A39" s="203" t="s">
        <v>1410</v>
      </c>
      <c r="B39" s="202" t="s">
        <v>2357</v>
      </c>
      <c r="C39" s="203" t="s">
        <v>1411</v>
      </c>
      <c r="D39" s="202" t="s">
        <v>1412</v>
      </c>
      <c r="E39" s="202" t="s">
        <v>1413</v>
      </c>
      <c r="F39" s="202" t="s">
        <v>475</v>
      </c>
      <c r="G39" s="253">
        <v>8.94</v>
      </c>
      <c r="H39" s="361" t="s">
        <v>488</v>
      </c>
      <c r="I39" s="359" t="s">
        <v>1379</v>
      </c>
      <c r="J39" s="209">
        <v>0.49</v>
      </c>
      <c r="K39" s="359" t="s">
        <v>22</v>
      </c>
      <c r="L39" s="359" t="s">
        <v>1392</v>
      </c>
      <c r="M39" s="368">
        <v>2009</v>
      </c>
      <c r="N39" s="205">
        <v>42639</v>
      </c>
      <c r="O39" s="203"/>
      <c r="P39" t="str">
        <f t="shared" si="0"/>
        <v>Coon Creek Watershed District WRAPS 2010-Coon Creek-(07010206-530)-TSS</v>
      </c>
    </row>
    <row r="40" spans="1:16" ht="27.95" customHeight="1" x14ac:dyDescent="0.25">
      <c r="A40" s="203" t="s">
        <v>1410</v>
      </c>
      <c r="B40" s="202" t="s">
        <v>2357</v>
      </c>
      <c r="C40" s="203" t="s">
        <v>1411</v>
      </c>
      <c r="D40" s="202" t="s">
        <v>1412</v>
      </c>
      <c r="E40" s="202" t="s">
        <v>1413</v>
      </c>
      <c r="F40" s="202" t="s">
        <v>475</v>
      </c>
      <c r="G40" s="253">
        <v>4.41</v>
      </c>
      <c r="H40" s="361" t="s">
        <v>488</v>
      </c>
      <c r="I40" s="359" t="s">
        <v>1382</v>
      </c>
      <c r="J40" s="209">
        <v>0.49</v>
      </c>
      <c r="K40" s="359" t="s">
        <v>22</v>
      </c>
      <c r="L40" s="359" t="s">
        <v>1392</v>
      </c>
      <c r="M40" s="368">
        <v>2009</v>
      </c>
      <c r="N40" s="205">
        <v>42639</v>
      </c>
      <c r="O40" s="203"/>
      <c r="P40" t="str">
        <f t="shared" si="0"/>
        <v>Coon Creek Watershed District WRAPS 2010-Coon Creek-(07010206-530)-TSS</v>
      </c>
    </row>
    <row r="41" spans="1:16" ht="27.95" customHeight="1" x14ac:dyDescent="0.25">
      <c r="A41" s="203" t="s">
        <v>1410</v>
      </c>
      <c r="B41" s="202" t="s">
        <v>2357</v>
      </c>
      <c r="C41" s="203" t="s">
        <v>1411</v>
      </c>
      <c r="D41" s="202" t="s">
        <v>1412</v>
      </c>
      <c r="E41" s="202" t="s">
        <v>1413</v>
      </c>
      <c r="F41" s="202" t="s">
        <v>475</v>
      </c>
      <c r="G41" s="253">
        <v>2.75</v>
      </c>
      <c r="H41" s="361" t="s">
        <v>488</v>
      </c>
      <c r="I41" s="359" t="s">
        <v>1383</v>
      </c>
      <c r="J41" s="209">
        <v>0.08</v>
      </c>
      <c r="K41" s="359" t="s">
        <v>22</v>
      </c>
      <c r="L41" s="359" t="s">
        <v>1392</v>
      </c>
      <c r="M41" s="368">
        <v>2009</v>
      </c>
      <c r="N41" s="205">
        <v>42639</v>
      </c>
      <c r="O41" s="203"/>
      <c r="P41" t="str">
        <f t="shared" si="0"/>
        <v>Coon Creek Watershed District WRAPS 2010-Coon Creek-(07010206-530)-TSS</v>
      </c>
    </row>
    <row r="42" spans="1:16" ht="27.95" customHeight="1" x14ac:dyDescent="0.25">
      <c r="A42" s="203" t="s">
        <v>1410</v>
      </c>
      <c r="B42" s="202" t="s">
        <v>2357</v>
      </c>
      <c r="C42" s="203" t="s">
        <v>1411</v>
      </c>
      <c r="D42" s="202" t="s">
        <v>1412</v>
      </c>
      <c r="E42" s="202" t="s">
        <v>1413</v>
      </c>
      <c r="F42" s="202" t="s">
        <v>475</v>
      </c>
      <c r="G42" s="253">
        <v>0.96</v>
      </c>
      <c r="H42" s="361" t="s">
        <v>488</v>
      </c>
      <c r="I42" s="359" t="s">
        <v>1384</v>
      </c>
      <c r="J42" s="209">
        <v>0</v>
      </c>
      <c r="K42" s="359" t="s">
        <v>22</v>
      </c>
      <c r="L42" s="359" t="s">
        <v>1392</v>
      </c>
      <c r="M42" s="368">
        <v>2009</v>
      </c>
      <c r="N42" s="205">
        <v>42639</v>
      </c>
      <c r="O42" s="203"/>
      <c r="P42" t="str">
        <f t="shared" si="0"/>
        <v>Coon Creek Watershed District WRAPS 2010-Coon Creek-(07010206-530)-TSS</v>
      </c>
    </row>
    <row r="43" spans="1:16" ht="27.95" customHeight="1" x14ac:dyDescent="0.25">
      <c r="A43" s="203" t="s">
        <v>1410</v>
      </c>
      <c r="B43" s="202" t="s">
        <v>2357</v>
      </c>
      <c r="C43" s="203" t="s">
        <v>1411</v>
      </c>
      <c r="D43" s="202" t="s">
        <v>1412</v>
      </c>
      <c r="E43" s="202" t="s">
        <v>1413</v>
      </c>
      <c r="F43" s="202" t="s">
        <v>475</v>
      </c>
      <c r="G43" s="253">
        <v>0.49</v>
      </c>
      <c r="H43" s="361" t="s">
        <v>488</v>
      </c>
      <c r="I43" s="359" t="s">
        <v>1385</v>
      </c>
      <c r="J43" s="209">
        <v>0</v>
      </c>
      <c r="K43" s="359" t="s">
        <v>22</v>
      </c>
      <c r="L43" s="359" t="s">
        <v>1392</v>
      </c>
      <c r="M43" s="368">
        <v>2009</v>
      </c>
      <c r="N43" s="205">
        <v>42639</v>
      </c>
      <c r="O43" s="203"/>
      <c r="P43" t="str">
        <f t="shared" si="0"/>
        <v>Coon Creek Watershed District WRAPS 2010-Coon Creek-(07010206-530)-TSS</v>
      </c>
    </row>
    <row r="44" spans="1:16" ht="27.95" hidden="1" customHeight="1" x14ac:dyDescent="0.25">
      <c r="A44" s="203" t="s">
        <v>1410</v>
      </c>
      <c r="B44" s="202" t="s">
        <v>2357</v>
      </c>
      <c r="C44" s="203" t="s">
        <v>1415</v>
      </c>
      <c r="D44" s="202" t="s">
        <v>1416</v>
      </c>
      <c r="E44" s="202" t="s">
        <v>1417</v>
      </c>
      <c r="F44" s="202" t="s">
        <v>505</v>
      </c>
      <c r="G44" s="253">
        <v>25.64</v>
      </c>
      <c r="H44" s="225" t="s">
        <v>1390</v>
      </c>
      <c r="I44" s="359" t="s">
        <v>1379</v>
      </c>
      <c r="J44" s="273">
        <v>0.57999999999999996</v>
      </c>
      <c r="K44" s="361" t="s">
        <v>1391</v>
      </c>
      <c r="L44" s="359" t="s">
        <v>1392</v>
      </c>
      <c r="M44" s="368">
        <v>2006</v>
      </c>
      <c r="N44" s="205">
        <v>43004</v>
      </c>
      <c r="O44" s="203" t="s">
        <v>1418</v>
      </c>
      <c r="P44" t="str">
        <f t="shared" si="0"/>
        <v>Rum River WRAPS 2013-Cedar Creek-(07010207-521)-E. coli</v>
      </c>
    </row>
    <row r="45" spans="1:16" ht="27.95" hidden="1" customHeight="1" x14ac:dyDescent="0.25">
      <c r="A45" s="203" t="s">
        <v>1410</v>
      </c>
      <c r="B45" s="202" t="s">
        <v>2357</v>
      </c>
      <c r="C45" s="203" t="s">
        <v>1415</v>
      </c>
      <c r="D45" s="202" t="s">
        <v>1416</v>
      </c>
      <c r="E45" s="202" t="s">
        <v>1417</v>
      </c>
      <c r="F45" s="202" t="s">
        <v>505</v>
      </c>
      <c r="G45" s="253">
        <v>13.39</v>
      </c>
      <c r="H45" s="225" t="s">
        <v>1390</v>
      </c>
      <c r="I45" s="359" t="s">
        <v>1382</v>
      </c>
      <c r="J45" s="273">
        <v>0.57999999999999996</v>
      </c>
      <c r="K45" s="361" t="s">
        <v>1391</v>
      </c>
      <c r="L45" s="359" t="s">
        <v>1392</v>
      </c>
      <c r="M45" s="368">
        <v>2006</v>
      </c>
      <c r="N45" s="205">
        <v>43004</v>
      </c>
      <c r="O45" s="203" t="s">
        <v>1418</v>
      </c>
      <c r="P45" t="str">
        <f t="shared" si="0"/>
        <v>Rum River WRAPS 2013-Cedar Creek-(07010207-521)-E. coli</v>
      </c>
    </row>
    <row r="46" spans="1:16" ht="27.95" hidden="1" customHeight="1" x14ac:dyDescent="0.25">
      <c r="A46" s="203" t="s">
        <v>1410</v>
      </c>
      <c r="B46" s="202" t="s">
        <v>2357</v>
      </c>
      <c r="C46" s="203" t="s">
        <v>1415</v>
      </c>
      <c r="D46" s="202" t="s">
        <v>1416</v>
      </c>
      <c r="E46" s="202" t="s">
        <v>1417</v>
      </c>
      <c r="F46" s="202" t="s">
        <v>505</v>
      </c>
      <c r="G46" s="253">
        <v>8.31</v>
      </c>
      <c r="H46" s="225" t="s">
        <v>1390</v>
      </c>
      <c r="I46" s="359" t="s">
        <v>1383</v>
      </c>
      <c r="J46" s="273">
        <v>0.57999999999999996</v>
      </c>
      <c r="K46" s="361" t="s">
        <v>1391</v>
      </c>
      <c r="L46" s="359" t="s">
        <v>1392</v>
      </c>
      <c r="M46" s="368">
        <v>2006</v>
      </c>
      <c r="N46" s="205">
        <v>43004</v>
      </c>
      <c r="O46" s="203" t="s">
        <v>1418</v>
      </c>
      <c r="P46" t="str">
        <f t="shared" si="0"/>
        <v>Rum River WRAPS 2013-Cedar Creek-(07010207-521)-E. coli</v>
      </c>
    </row>
    <row r="47" spans="1:16" ht="27.95" hidden="1" customHeight="1" x14ac:dyDescent="0.25">
      <c r="A47" s="203" t="s">
        <v>1410</v>
      </c>
      <c r="B47" s="202" t="s">
        <v>2357</v>
      </c>
      <c r="C47" s="203" t="s">
        <v>1415</v>
      </c>
      <c r="D47" s="202" t="s">
        <v>1416</v>
      </c>
      <c r="E47" s="202" t="s">
        <v>1417</v>
      </c>
      <c r="F47" s="202" t="s">
        <v>505</v>
      </c>
      <c r="G47" s="253">
        <v>5.83</v>
      </c>
      <c r="H47" s="225" t="s">
        <v>1390</v>
      </c>
      <c r="I47" s="359" t="s">
        <v>1384</v>
      </c>
      <c r="J47" s="273">
        <v>0.57999999999999996</v>
      </c>
      <c r="K47" s="361" t="s">
        <v>1391</v>
      </c>
      <c r="L47" s="359" t="s">
        <v>1392</v>
      </c>
      <c r="M47" s="368">
        <v>2006</v>
      </c>
      <c r="N47" s="205">
        <v>43004</v>
      </c>
      <c r="O47" s="203" t="s">
        <v>1418</v>
      </c>
      <c r="P47" t="str">
        <f t="shared" si="0"/>
        <v>Rum River WRAPS 2013-Cedar Creek-(07010207-521)-E. coli</v>
      </c>
    </row>
    <row r="48" spans="1:16" ht="27.95" hidden="1" customHeight="1" x14ac:dyDescent="0.25">
      <c r="A48" s="203" t="s">
        <v>1410</v>
      </c>
      <c r="B48" s="202" t="s">
        <v>2357</v>
      </c>
      <c r="C48" s="203" t="s">
        <v>1415</v>
      </c>
      <c r="D48" s="202" t="s">
        <v>1416</v>
      </c>
      <c r="E48" s="202" t="s">
        <v>1417</v>
      </c>
      <c r="F48" s="202" t="s">
        <v>505</v>
      </c>
      <c r="G48" s="253">
        <v>3.09</v>
      </c>
      <c r="H48" s="225" t="s">
        <v>1390</v>
      </c>
      <c r="I48" s="359" t="s">
        <v>1385</v>
      </c>
      <c r="J48" s="273">
        <v>0.57999999999999996</v>
      </c>
      <c r="K48" s="361" t="s">
        <v>1391</v>
      </c>
      <c r="L48" s="359" t="s">
        <v>1392</v>
      </c>
      <c r="M48" s="368">
        <v>2006</v>
      </c>
      <c r="N48" s="205">
        <v>43004</v>
      </c>
      <c r="O48" s="203" t="s">
        <v>1418</v>
      </c>
      <c r="P48" t="str">
        <f t="shared" si="0"/>
        <v>Rum River WRAPS 2013-Cedar Creek-(07010207-521)-E. coli</v>
      </c>
    </row>
    <row r="49" spans="1:16" ht="27.95" hidden="1" customHeight="1" x14ac:dyDescent="0.25">
      <c r="A49" s="203" t="s">
        <v>1410</v>
      </c>
      <c r="B49" s="202" t="s">
        <v>2357</v>
      </c>
      <c r="C49" s="203" t="s">
        <v>1403</v>
      </c>
      <c r="D49" s="202" t="s">
        <v>1404</v>
      </c>
      <c r="E49" s="202" t="s">
        <v>1405</v>
      </c>
      <c r="F49" s="202" t="s">
        <v>475</v>
      </c>
      <c r="G49" s="253">
        <v>154</v>
      </c>
      <c r="H49" s="361" t="s">
        <v>1406</v>
      </c>
      <c r="I49" s="359" t="s">
        <v>1407</v>
      </c>
      <c r="J49" s="208">
        <v>0</v>
      </c>
      <c r="K49" s="359" t="s">
        <v>22</v>
      </c>
      <c r="L49" s="359" t="s">
        <v>1408</v>
      </c>
      <c r="M49" s="368" t="s">
        <v>1407</v>
      </c>
      <c r="N49" s="205">
        <v>42486</v>
      </c>
      <c r="O49" s="203"/>
      <c r="P49" t="str">
        <f t="shared" si="0"/>
        <v>South Metro Mississippi TSS TMDL-Mississippi River-(07040001-531)-TSS</v>
      </c>
    </row>
    <row r="50" spans="1:16" ht="27.95" hidden="1" customHeight="1" x14ac:dyDescent="0.25">
      <c r="A50" s="203" t="s">
        <v>1419</v>
      </c>
      <c r="B50" s="202" t="s">
        <v>2358</v>
      </c>
      <c r="C50" s="203" t="s">
        <v>21</v>
      </c>
      <c r="D50" s="202" t="s">
        <v>727</v>
      </c>
      <c r="E50" s="202" t="s">
        <v>1420</v>
      </c>
      <c r="F50" s="202" t="s">
        <v>475</v>
      </c>
      <c r="G50" s="253">
        <v>413</v>
      </c>
      <c r="H50" s="361" t="s">
        <v>1414</v>
      </c>
      <c r="I50" s="359" t="s">
        <v>1379</v>
      </c>
      <c r="J50" s="359" t="s">
        <v>1380</v>
      </c>
      <c r="K50" s="359" t="s">
        <v>22</v>
      </c>
      <c r="L50" s="359" t="s">
        <v>1392</v>
      </c>
      <c r="M50" s="368">
        <v>2002</v>
      </c>
      <c r="N50" s="205">
        <v>39982</v>
      </c>
      <c r="O50" s="203"/>
      <c r="P50" t="str">
        <f t="shared" si="0"/>
        <v>Hardwood Creek Impaired Biota and Dissolved Oxygen TMDL-Hardwood Creek-(07010206-596)-TSS</v>
      </c>
    </row>
    <row r="51" spans="1:16" ht="27.95" hidden="1" customHeight="1" x14ac:dyDescent="0.25">
      <c r="A51" s="203" t="s">
        <v>1419</v>
      </c>
      <c r="B51" s="202" t="s">
        <v>2358</v>
      </c>
      <c r="C51" s="203" t="s">
        <v>21</v>
      </c>
      <c r="D51" s="202" t="s">
        <v>727</v>
      </c>
      <c r="E51" s="202" t="s">
        <v>1420</v>
      </c>
      <c r="F51" s="202" t="s">
        <v>475</v>
      </c>
      <c r="G51" s="253">
        <v>100</v>
      </c>
      <c r="H51" s="361" t="s">
        <v>1414</v>
      </c>
      <c r="I51" s="359" t="s">
        <v>1382</v>
      </c>
      <c r="J51" s="359" t="s">
        <v>1380</v>
      </c>
      <c r="K51" s="359" t="s">
        <v>22</v>
      </c>
      <c r="L51" s="359" t="s">
        <v>1392</v>
      </c>
      <c r="M51" s="368">
        <v>2002</v>
      </c>
      <c r="N51" s="205">
        <v>39982</v>
      </c>
      <c r="O51" s="203"/>
      <c r="P51" t="str">
        <f t="shared" si="0"/>
        <v>Hardwood Creek Impaired Biota and Dissolved Oxygen TMDL-Hardwood Creek-(07010206-596)-TSS</v>
      </c>
    </row>
    <row r="52" spans="1:16" ht="27.95" hidden="1" customHeight="1" x14ac:dyDescent="0.25">
      <c r="A52" s="203" t="s">
        <v>1419</v>
      </c>
      <c r="B52" s="202" t="s">
        <v>2358</v>
      </c>
      <c r="C52" s="203" t="s">
        <v>21</v>
      </c>
      <c r="D52" s="202" t="s">
        <v>727</v>
      </c>
      <c r="E52" s="202" t="s">
        <v>1420</v>
      </c>
      <c r="F52" s="202" t="s">
        <v>475</v>
      </c>
      <c r="G52" s="253">
        <v>38</v>
      </c>
      <c r="H52" s="361" t="s">
        <v>1414</v>
      </c>
      <c r="I52" s="359" t="s">
        <v>1383</v>
      </c>
      <c r="J52" s="359" t="s">
        <v>1380</v>
      </c>
      <c r="K52" s="359" t="s">
        <v>22</v>
      </c>
      <c r="L52" s="359" t="s">
        <v>1392</v>
      </c>
      <c r="M52" s="368">
        <v>2002</v>
      </c>
      <c r="N52" s="205">
        <v>39982</v>
      </c>
      <c r="O52" s="203"/>
      <c r="P52" t="str">
        <f t="shared" si="0"/>
        <v>Hardwood Creek Impaired Biota and Dissolved Oxygen TMDL-Hardwood Creek-(07010206-596)-TSS</v>
      </c>
    </row>
    <row r="53" spans="1:16" ht="27.95" hidden="1" customHeight="1" x14ac:dyDescent="0.25">
      <c r="A53" s="203" t="s">
        <v>1419</v>
      </c>
      <c r="B53" s="202" t="s">
        <v>2358</v>
      </c>
      <c r="C53" s="203" t="s">
        <v>21</v>
      </c>
      <c r="D53" s="202" t="s">
        <v>727</v>
      </c>
      <c r="E53" s="202" t="s">
        <v>1420</v>
      </c>
      <c r="F53" s="202" t="s">
        <v>475</v>
      </c>
      <c r="G53" s="253">
        <v>17</v>
      </c>
      <c r="H53" s="361" t="s">
        <v>1414</v>
      </c>
      <c r="I53" s="359" t="s">
        <v>1384</v>
      </c>
      <c r="J53" s="359" t="s">
        <v>1380</v>
      </c>
      <c r="K53" s="359" t="s">
        <v>22</v>
      </c>
      <c r="L53" s="359" t="s">
        <v>1392</v>
      </c>
      <c r="M53" s="368">
        <v>2002</v>
      </c>
      <c r="N53" s="205">
        <v>39982</v>
      </c>
      <c r="O53" s="203"/>
      <c r="P53" t="str">
        <f t="shared" si="0"/>
        <v>Hardwood Creek Impaired Biota and Dissolved Oxygen TMDL-Hardwood Creek-(07010206-596)-TSS</v>
      </c>
    </row>
    <row r="54" spans="1:16" ht="27.95" hidden="1" customHeight="1" x14ac:dyDescent="0.25">
      <c r="A54" s="203" t="s">
        <v>1419</v>
      </c>
      <c r="B54" s="202" t="s">
        <v>2358</v>
      </c>
      <c r="C54" s="203" t="s">
        <v>21</v>
      </c>
      <c r="D54" s="202" t="s">
        <v>727</v>
      </c>
      <c r="E54" s="202" t="s">
        <v>1420</v>
      </c>
      <c r="F54" s="202" t="s">
        <v>475</v>
      </c>
      <c r="G54" s="253">
        <v>6</v>
      </c>
      <c r="H54" s="361" t="s">
        <v>1414</v>
      </c>
      <c r="I54" s="359" t="s">
        <v>1385</v>
      </c>
      <c r="J54" s="359" t="s">
        <v>1380</v>
      </c>
      <c r="K54" s="359" t="s">
        <v>22</v>
      </c>
      <c r="L54" s="359" t="s">
        <v>1392</v>
      </c>
      <c r="M54" s="368">
        <v>2002</v>
      </c>
      <c r="N54" s="205">
        <v>39982</v>
      </c>
      <c r="O54" s="203"/>
      <c r="P54" t="str">
        <f t="shared" si="0"/>
        <v>Hardwood Creek Impaired Biota and Dissolved Oxygen TMDL-Hardwood Creek-(07010206-596)-TSS</v>
      </c>
    </row>
    <row r="55" spans="1:16" ht="27.95" hidden="1" customHeight="1" x14ac:dyDescent="0.25">
      <c r="A55" s="203" t="s">
        <v>1419</v>
      </c>
      <c r="B55" s="202" t="s">
        <v>2358</v>
      </c>
      <c r="C55" s="203" t="s">
        <v>21</v>
      </c>
      <c r="D55" s="202" t="s">
        <v>727</v>
      </c>
      <c r="E55" s="202" t="s">
        <v>1420</v>
      </c>
      <c r="F55" s="202" t="s">
        <v>475</v>
      </c>
      <c r="G55" s="253">
        <v>104</v>
      </c>
      <c r="H55" s="361" t="s">
        <v>1414</v>
      </c>
      <c r="I55" s="359" t="s">
        <v>1379</v>
      </c>
      <c r="J55" s="359" t="s">
        <v>1380</v>
      </c>
      <c r="K55" s="359" t="s">
        <v>1421</v>
      </c>
      <c r="L55" s="359" t="s">
        <v>1392</v>
      </c>
      <c r="M55" s="368">
        <v>2002</v>
      </c>
      <c r="N55" s="205">
        <v>39982</v>
      </c>
      <c r="O55" s="203"/>
      <c r="P55" t="str">
        <f t="shared" si="0"/>
        <v>Hardwood Creek Impaired Biota and Dissolved Oxygen TMDL-Hardwood Creek-(07010206-596)-Total Oxygen Demand</v>
      </c>
    </row>
    <row r="56" spans="1:16" ht="27.95" hidden="1" customHeight="1" x14ac:dyDescent="0.25">
      <c r="A56" s="203" t="s">
        <v>1419</v>
      </c>
      <c r="B56" s="202" t="s">
        <v>2358</v>
      </c>
      <c r="C56" s="203" t="s">
        <v>21</v>
      </c>
      <c r="D56" s="202" t="s">
        <v>727</v>
      </c>
      <c r="E56" s="202" t="s">
        <v>1420</v>
      </c>
      <c r="F56" s="202" t="s">
        <v>475</v>
      </c>
      <c r="G56" s="253">
        <v>25</v>
      </c>
      <c r="H56" s="361" t="s">
        <v>1414</v>
      </c>
      <c r="I56" s="359" t="s">
        <v>1382</v>
      </c>
      <c r="J56" s="359" t="s">
        <v>1380</v>
      </c>
      <c r="K56" s="359" t="s">
        <v>1421</v>
      </c>
      <c r="L56" s="359" t="s">
        <v>1392</v>
      </c>
      <c r="M56" s="368">
        <v>2002</v>
      </c>
      <c r="N56" s="205">
        <v>39982</v>
      </c>
      <c r="O56" s="203"/>
      <c r="P56" t="str">
        <f t="shared" si="0"/>
        <v>Hardwood Creek Impaired Biota and Dissolved Oxygen TMDL-Hardwood Creek-(07010206-596)-Total Oxygen Demand</v>
      </c>
    </row>
    <row r="57" spans="1:16" ht="27.95" hidden="1" customHeight="1" x14ac:dyDescent="0.25">
      <c r="A57" s="203" t="s">
        <v>1419</v>
      </c>
      <c r="B57" s="202" t="s">
        <v>2358</v>
      </c>
      <c r="C57" s="203" t="s">
        <v>21</v>
      </c>
      <c r="D57" s="202" t="s">
        <v>727</v>
      </c>
      <c r="E57" s="202" t="s">
        <v>1420</v>
      </c>
      <c r="F57" s="202" t="s">
        <v>475</v>
      </c>
      <c r="G57" s="253">
        <v>10</v>
      </c>
      <c r="H57" s="361" t="s">
        <v>1414</v>
      </c>
      <c r="I57" s="359" t="s">
        <v>1383</v>
      </c>
      <c r="J57" s="359" t="s">
        <v>1380</v>
      </c>
      <c r="K57" s="359" t="s">
        <v>1421</v>
      </c>
      <c r="L57" s="359" t="s">
        <v>1392</v>
      </c>
      <c r="M57" s="368">
        <v>2002</v>
      </c>
      <c r="N57" s="205">
        <v>39982</v>
      </c>
      <c r="O57" s="203"/>
      <c r="P57" t="str">
        <f t="shared" si="0"/>
        <v>Hardwood Creek Impaired Biota and Dissolved Oxygen TMDL-Hardwood Creek-(07010206-596)-Total Oxygen Demand</v>
      </c>
    </row>
    <row r="58" spans="1:16" ht="27.95" hidden="1" customHeight="1" x14ac:dyDescent="0.25">
      <c r="A58" s="203" t="s">
        <v>1419</v>
      </c>
      <c r="B58" s="202" t="s">
        <v>2358</v>
      </c>
      <c r="C58" s="203" t="s">
        <v>21</v>
      </c>
      <c r="D58" s="202" t="s">
        <v>727</v>
      </c>
      <c r="E58" s="202" t="s">
        <v>1420</v>
      </c>
      <c r="F58" s="202" t="s">
        <v>475</v>
      </c>
      <c r="G58" s="253">
        <v>5</v>
      </c>
      <c r="H58" s="361" t="s">
        <v>1414</v>
      </c>
      <c r="I58" s="359" t="s">
        <v>1384</v>
      </c>
      <c r="J58" s="359" t="s">
        <v>1380</v>
      </c>
      <c r="K58" s="359" t="s">
        <v>1421</v>
      </c>
      <c r="L58" s="359" t="s">
        <v>1392</v>
      </c>
      <c r="M58" s="368">
        <v>2002</v>
      </c>
      <c r="N58" s="205">
        <v>39982</v>
      </c>
      <c r="O58" s="203"/>
      <c r="P58" t="str">
        <f t="shared" si="0"/>
        <v>Hardwood Creek Impaired Biota and Dissolved Oxygen TMDL-Hardwood Creek-(07010206-596)-Total Oxygen Demand</v>
      </c>
    </row>
    <row r="59" spans="1:16" ht="27.95" hidden="1" customHeight="1" x14ac:dyDescent="0.25">
      <c r="A59" s="203" t="s">
        <v>1419</v>
      </c>
      <c r="B59" s="202" t="s">
        <v>2358</v>
      </c>
      <c r="C59" s="203" t="s">
        <v>21</v>
      </c>
      <c r="D59" s="202" t="s">
        <v>727</v>
      </c>
      <c r="E59" s="202" t="s">
        <v>1420</v>
      </c>
      <c r="F59" s="202" t="s">
        <v>475</v>
      </c>
      <c r="G59" s="253">
        <v>2</v>
      </c>
      <c r="H59" s="361" t="s">
        <v>1414</v>
      </c>
      <c r="I59" s="359" t="s">
        <v>1385</v>
      </c>
      <c r="J59" s="359" t="s">
        <v>1380</v>
      </c>
      <c r="K59" s="359" t="s">
        <v>1421</v>
      </c>
      <c r="L59" s="359" t="s">
        <v>1392</v>
      </c>
      <c r="M59" s="368">
        <v>2002</v>
      </c>
      <c r="N59" s="205">
        <v>39982</v>
      </c>
      <c r="O59" s="203"/>
      <c r="P59" t="str">
        <f t="shared" si="0"/>
        <v>Hardwood Creek Impaired Biota and Dissolved Oxygen TMDL-Hardwood Creek-(07010206-596)-Total Oxygen Demand</v>
      </c>
    </row>
    <row r="60" spans="1:16" ht="27.95" hidden="1" customHeight="1" x14ac:dyDescent="0.25">
      <c r="A60" s="203" t="s">
        <v>1419</v>
      </c>
      <c r="B60" s="202" t="s">
        <v>2358</v>
      </c>
      <c r="C60" s="203" t="s">
        <v>1415</v>
      </c>
      <c r="D60" s="202" t="s">
        <v>1422</v>
      </c>
      <c r="E60" s="202" t="s">
        <v>1423</v>
      </c>
      <c r="F60" s="202" t="s">
        <v>505</v>
      </c>
      <c r="G60" s="253">
        <v>1</v>
      </c>
      <c r="H60" s="361" t="s">
        <v>1414</v>
      </c>
      <c r="I60" s="359" t="s">
        <v>1407</v>
      </c>
      <c r="J60" s="358">
        <v>0.5</v>
      </c>
      <c r="K60" s="361" t="s">
        <v>1421</v>
      </c>
      <c r="L60" s="359" t="s">
        <v>1392</v>
      </c>
      <c r="M60" s="368">
        <v>2006</v>
      </c>
      <c r="N60" s="205">
        <v>43004</v>
      </c>
      <c r="O60" s="203"/>
      <c r="P60" t="str">
        <f t="shared" si="0"/>
        <v>Rum River WRAPS 2013-Trott Brook-(07010207-680)-Total Oxygen Demand</v>
      </c>
    </row>
    <row r="61" spans="1:16" ht="27.95" hidden="1" customHeight="1" x14ac:dyDescent="0.25">
      <c r="A61" s="203" t="s">
        <v>1419</v>
      </c>
      <c r="B61" s="202" t="s">
        <v>2358</v>
      </c>
      <c r="C61" s="203" t="s">
        <v>1403</v>
      </c>
      <c r="D61" s="202" t="s">
        <v>1404</v>
      </c>
      <c r="E61" s="202" t="s">
        <v>1405</v>
      </c>
      <c r="F61" s="202" t="s">
        <v>475</v>
      </c>
      <c r="G61" s="253">
        <v>154</v>
      </c>
      <c r="H61" s="361" t="s">
        <v>1406</v>
      </c>
      <c r="I61" s="359" t="s">
        <v>1407</v>
      </c>
      <c r="J61" s="208">
        <v>0</v>
      </c>
      <c r="K61" s="359" t="s">
        <v>22</v>
      </c>
      <c r="L61" s="359" t="s">
        <v>1408</v>
      </c>
      <c r="M61" s="368" t="s">
        <v>1407</v>
      </c>
      <c r="N61" s="205">
        <v>42486</v>
      </c>
      <c r="O61" s="203"/>
      <c r="P61" t="str">
        <f t="shared" si="0"/>
        <v>South Metro Mississippi TSS TMDL-Mississippi River-(07040001-531)-TSS</v>
      </c>
    </row>
    <row r="62" spans="1:16" ht="27.95" hidden="1" customHeight="1" x14ac:dyDescent="0.25">
      <c r="A62" s="203" t="s">
        <v>1424</v>
      </c>
      <c r="B62" s="202" t="s">
        <v>573</v>
      </c>
      <c r="C62" s="203" t="s">
        <v>1411</v>
      </c>
      <c r="D62" s="202" t="s">
        <v>1412</v>
      </c>
      <c r="E62" s="202" t="s">
        <v>1413</v>
      </c>
      <c r="F62" s="202" t="s">
        <v>505</v>
      </c>
      <c r="G62" s="253">
        <v>9.9</v>
      </c>
      <c r="H62" s="225" t="s">
        <v>1390</v>
      </c>
      <c r="I62" s="359" t="s">
        <v>1379</v>
      </c>
      <c r="J62" s="209">
        <v>0.39</v>
      </c>
      <c r="K62" s="359" t="s">
        <v>1391</v>
      </c>
      <c r="L62" s="359" t="s">
        <v>1392</v>
      </c>
      <c r="M62" s="368">
        <v>2009</v>
      </c>
      <c r="N62" s="205">
        <v>42639</v>
      </c>
      <c r="O62" s="203"/>
      <c r="P62" t="str">
        <f t="shared" si="0"/>
        <v>Coon Creek Watershed District WRAPS 2010-Coon Creek-(07010206-530)-E. coli</v>
      </c>
    </row>
    <row r="63" spans="1:16" ht="27.95" hidden="1" customHeight="1" x14ac:dyDescent="0.25">
      <c r="A63" s="203" t="s">
        <v>1424</v>
      </c>
      <c r="B63" s="202" t="s">
        <v>573</v>
      </c>
      <c r="C63" s="203" t="s">
        <v>1411</v>
      </c>
      <c r="D63" s="202" t="s">
        <v>1412</v>
      </c>
      <c r="E63" s="202" t="s">
        <v>1413</v>
      </c>
      <c r="F63" s="202" t="s">
        <v>505</v>
      </c>
      <c r="G63" s="253">
        <v>4.87</v>
      </c>
      <c r="H63" s="225" t="s">
        <v>1390</v>
      </c>
      <c r="I63" s="359" t="s">
        <v>1382</v>
      </c>
      <c r="J63" s="209">
        <v>0.09</v>
      </c>
      <c r="K63" s="359" t="s">
        <v>1391</v>
      </c>
      <c r="L63" s="359" t="s">
        <v>1392</v>
      </c>
      <c r="M63" s="368">
        <v>2009</v>
      </c>
      <c r="N63" s="205">
        <v>42639</v>
      </c>
      <c r="O63" s="203"/>
      <c r="P63" t="str">
        <f t="shared" si="0"/>
        <v>Coon Creek Watershed District WRAPS 2010-Coon Creek-(07010206-530)-E. coli</v>
      </c>
    </row>
    <row r="64" spans="1:16" ht="27.95" hidden="1" customHeight="1" x14ac:dyDescent="0.25">
      <c r="A64" s="203" t="s">
        <v>1424</v>
      </c>
      <c r="B64" s="202" t="s">
        <v>573</v>
      </c>
      <c r="C64" s="203" t="s">
        <v>1411</v>
      </c>
      <c r="D64" s="202" t="s">
        <v>1412</v>
      </c>
      <c r="E64" s="202" t="s">
        <v>1413</v>
      </c>
      <c r="F64" s="202" t="s">
        <v>505</v>
      </c>
      <c r="G64" s="253">
        <v>3.02</v>
      </c>
      <c r="H64" s="225" t="s">
        <v>1390</v>
      </c>
      <c r="I64" s="359" t="s">
        <v>1383</v>
      </c>
      <c r="J64" s="209">
        <v>0.49</v>
      </c>
      <c r="K64" s="359" t="s">
        <v>1391</v>
      </c>
      <c r="L64" s="359" t="s">
        <v>1392</v>
      </c>
      <c r="M64" s="368">
        <v>2009</v>
      </c>
      <c r="N64" s="205">
        <v>42639</v>
      </c>
      <c r="O64" s="203"/>
      <c r="P64" t="str">
        <f t="shared" si="0"/>
        <v>Coon Creek Watershed District WRAPS 2010-Coon Creek-(07010206-530)-E. coli</v>
      </c>
    </row>
    <row r="65" spans="1:16" ht="27.95" hidden="1" customHeight="1" x14ac:dyDescent="0.25">
      <c r="A65" s="203" t="s">
        <v>1424</v>
      </c>
      <c r="B65" s="202" t="s">
        <v>573</v>
      </c>
      <c r="C65" s="203" t="s">
        <v>1411</v>
      </c>
      <c r="D65" s="202" t="s">
        <v>1412</v>
      </c>
      <c r="E65" s="202" t="s">
        <v>1413</v>
      </c>
      <c r="F65" s="202" t="s">
        <v>505</v>
      </c>
      <c r="G65" s="253">
        <v>2.0099999999999998</v>
      </c>
      <c r="H65" s="225" t="s">
        <v>1390</v>
      </c>
      <c r="I65" s="359" t="s">
        <v>1384</v>
      </c>
      <c r="J65" s="209">
        <v>0.34</v>
      </c>
      <c r="K65" s="359" t="s">
        <v>1391</v>
      </c>
      <c r="L65" s="359" t="s">
        <v>1392</v>
      </c>
      <c r="M65" s="368">
        <v>2009</v>
      </c>
      <c r="N65" s="205">
        <v>42639</v>
      </c>
      <c r="O65" s="203"/>
      <c r="P65" t="str">
        <f t="shared" si="0"/>
        <v>Coon Creek Watershed District WRAPS 2010-Coon Creek-(07010206-530)-E. coli</v>
      </c>
    </row>
    <row r="66" spans="1:16" ht="27.95" hidden="1" customHeight="1" x14ac:dyDescent="0.25">
      <c r="A66" s="203" t="s">
        <v>1424</v>
      </c>
      <c r="B66" s="202" t="s">
        <v>573</v>
      </c>
      <c r="C66" s="203" t="s">
        <v>1411</v>
      </c>
      <c r="D66" s="202" t="s">
        <v>1412</v>
      </c>
      <c r="E66" s="202" t="s">
        <v>1413</v>
      </c>
      <c r="F66" s="202" t="s">
        <v>505</v>
      </c>
      <c r="G66" s="253">
        <v>1.3</v>
      </c>
      <c r="H66" s="225" t="s">
        <v>1390</v>
      </c>
      <c r="I66" s="359" t="s">
        <v>1385</v>
      </c>
      <c r="J66" s="206" t="s">
        <v>1380</v>
      </c>
      <c r="K66" s="359" t="s">
        <v>1391</v>
      </c>
      <c r="L66" s="359" t="s">
        <v>1392</v>
      </c>
      <c r="M66" s="368">
        <v>2009</v>
      </c>
      <c r="N66" s="205">
        <v>42639</v>
      </c>
      <c r="O66" s="203"/>
      <c r="P66" t="str">
        <f t="shared" si="0"/>
        <v>Coon Creek Watershed District WRAPS 2010-Coon Creek-(07010206-530)-E. coli</v>
      </c>
    </row>
    <row r="67" spans="1:16" ht="27.95" hidden="1" customHeight="1" x14ac:dyDescent="0.25">
      <c r="A67" s="203" t="s">
        <v>1424</v>
      </c>
      <c r="B67" s="202" t="s">
        <v>573</v>
      </c>
      <c r="C67" s="203" t="s">
        <v>1411</v>
      </c>
      <c r="D67" s="202" t="s">
        <v>1412</v>
      </c>
      <c r="E67" s="202" t="s">
        <v>1413</v>
      </c>
      <c r="F67" s="202" t="s">
        <v>505</v>
      </c>
      <c r="G67" s="253">
        <v>1.75</v>
      </c>
      <c r="H67" s="361" t="s">
        <v>1414</v>
      </c>
      <c r="I67" s="359" t="s">
        <v>1379</v>
      </c>
      <c r="J67" s="209">
        <v>0.61</v>
      </c>
      <c r="K67" s="359" t="s">
        <v>1113</v>
      </c>
      <c r="L67" s="359" t="s">
        <v>1392</v>
      </c>
      <c r="M67" s="368">
        <v>2009</v>
      </c>
      <c r="N67" s="205">
        <v>42639</v>
      </c>
      <c r="O67" s="203"/>
      <c r="P67" t="str">
        <f t="shared" ref="P67:P130" si="1">CONCATENATE(C67, "-", E67, "-","(", D67,")", "-",K67)</f>
        <v>Coon Creek Watershed District WRAPS 2010-Coon Creek-(07010206-530)-TP</v>
      </c>
    </row>
    <row r="68" spans="1:16" ht="27.95" hidden="1" customHeight="1" x14ac:dyDescent="0.25">
      <c r="A68" s="203" t="s">
        <v>1424</v>
      </c>
      <c r="B68" s="202" t="s">
        <v>573</v>
      </c>
      <c r="C68" s="203" t="s">
        <v>1411</v>
      </c>
      <c r="D68" s="202" t="s">
        <v>1412</v>
      </c>
      <c r="E68" s="202" t="s">
        <v>1413</v>
      </c>
      <c r="F68" s="202" t="s">
        <v>505</v>
      </c>
      <c r="G68" s="253">
        <v>0.86</v>
      </c>
      <c r="H68" s="361" t="s">
        <v>1414</v>
      </c>
      <c r="I68" s="359" t="s">
        <v>1382</v>
      </c>
      <c r="J68" s="209">
        <v>0.47</v>
      </c>
      <c r="K68" s="359" t="s">
        <v>1113</v>
      </c>
      <c r="L68" s="359" t="s">
        <v>1392</v>
      </c>
      <c r="M68" s="368">
        <v>2009</v>
      </c>
      <c r="N68" s="205">
        <v>42639</v>
      </c>
      <c r="O68" s="203"/>
      <c r="P68" t="str">
        <f t="shared" si="1"/>
        <v>Coon Creek Watershed District WRAPS 2010-Coon Creek-(07010206-530)-TP</v>
      </c>
    </row>
    <row r="69" spans="1:16" ht="27.95" hidden="1" customHeight="1" x14ac:dyDescent="0.25">
      <c r="A69" s="203" t="s">
        <v>1424</v>
      </c>
      <c r="B69" s="202" t="s">
        <v>573</v>
      </c>
      <c r="C69" s="203" t="s">
        <v>1411</v>
      </c>
      <c r="D69" s="202" t="s">
        <v>1412</v>
      </c>
      <c r="E69" s="202" t="s">
        <v>1413</v>
      </c>
      <c r="F69" s="202" t="s">
        <v>505</v>
      </c>
      <c r="G69" s="253">
        <v>0.53</v>
      </c>
      <c r="H69" s="361" t="s">
        <v>1414</v>
      </c>
      <c r="I69" s="359" t="s">
        <v>1383</v>
      </c>
      <c r="J69" s="209">
        <v>0.19</v>
      </c>
      <c r="K69" s="359" t="s">
        <v>1113</v>
      </c>
      <c r="L69" s="359" t="s">
        <v>1392</v>
      </c>
      <c r="M69" s="368">
        <v>2009</v>
      </c>
      <c r="N69" s="205">
        <v>42639</v>
      </c>
      <c r="O69" s="203"/>
      <c r="P69" t="str">
        <f t="shared" si="1"/>
        <v>Coon Creek Watershed District WRAPS 2010-Coon Creek-(07010206-530)-TP</v>
      </c>
    </row>
    <row r="70" spans="1:16" ht="27.95" hidden="1" customHeight="1" x14ac:dyDescent="0.25">
      <c r="A70" s="203" t="s">
        <v>1424</v>
      </c>
      <c r="B70" s="202" t="s">
        <v>573</v>
      </c>
      <c r="C70" s="203" t="s">
        <v>1411</v>
      </c>
      <c r="D70" s="202" t="s">
        <v>1412</v>
      </c>
      <c r="E70" s="202" t="s">
        <v>1413</v>
      </c>
      <c r="F70" s="202" t="s">
        <v>505</v>
      </c>
      <c r="G70" s="253">
        <v>0.33</v>
      </c>
      <c r="H70" s="361" t="s">
        <v>1414</v>
      </c>
      <c r="I70" s="359" t="s">
        <v>1384</v>
      </c>
      <c r="J70" s="209">
        <v>0</v>
      </c>
      <c r="K70" s="359" t="s">
        <v>1113</v>
      </c>
      <c r="L70" s="359" t="s">
        <v>1392</v>
      </c>
      <c r="M70" s="368">
        <v>2009</v>
      </c>
      <c r="N70" s="205">
        <v>42639</v>
      </c>
      <c r="O70" s="203"/>
      <c r="P70" t="str">
        <f t="shared" si="1"/>
        <v>Coon Creek Watershed District WRAPS 2010-Coon Creek-(07010206-530)-TP</v>
      </c>
    </row>
    <row r="71" spans="1:16" ht="27.95" hidden="1" customHeight="1" x14ac:dyDescent="0.25">
      <c r="A71" s="203" t="s">
        <v>1424</v>
      </c>
      <c r="B71" s="202" t="s">
        <v>573</v>
      </c>
      <c r="C71" s="203" t="s">
        <v>1411</v>
      </c>
      <c r="D71" s="202" t="s">
        <v>1412</v>
      </c>
      <c r="E71" s="202" t="s">
        <v>1413</v>
      </c>
      <c r="F71" s="202" t="s">
        <v>505</v>
      </c>
      <c r="G71" s="253">
        <v>0.16</v>
      </c>
      <c r="H71" s="361" t="s">
        <v>1414</v>
      </c>
      <c r="I71" s="359" t="s">
        <v>1385</v>
      </c>
      <c r="J71" s="209">
        <v>0</v>
      </c>
      <c r="K71" s="359" t="s">
        <v>1113</v>
      </c>
      <c r="L71" s="359" t="s">
        <v>1392</v>
      </c>
      <c r="M71" s="368">
        <v>2009</v>
      </c>
      <c r="N71" s="205">
        <v>42639</v>
      </c>
      <c r="O71" s="203"/>
      <c r="P71" t="str">
        <f t="shared" si="1"/>
        <v>Coon Creek Watershed District WRAPS 2010-Coon Creek-(07010206-530)-TP</v>
      </c>
    </row>
    <row r="72" spans="1:16" ht="27.95" hidden="1" customHeight="1" x14ac:dyDescent="0.25">
      <c r="A72" s="203" t="s">
        <v>1424</v>
      </c>
      <c r="B72" s="202" t="s">
        <v>573</v>
      </c>
      <c r="C72" s="203" t="s">
        <v>1411</v>
      </c>
      <c r="D72" s="202" t="s">
        <v>1412</v>
      </c>
      <c r="E72" s="202" t="s">
        <v>1413</v>
      </c>
      <c r="F72" s="202" t="s">
        <v>505</v>
      </c>
      <c r="G72" s="253">
        <v>0.26</v>
      </c>
      <c r="H72" s="361" t="s">
        <v>488</v>
      </c>
      <c r="I72" s="359" t="s">
        <v>1379</v>
      </c>
      <c r="J72" s="209">
        <v>0.49</v>
      </c>
      <c r="K72" s="359" t="s">
        <v>22</v>
      </c>
      <c r="L72" s="359" t="s">
        <v>1392</v>
      </c>
      <c r="M72" s="368">
        <v>2009</v>
      </c>
      <c r="N72" s="205">
        <v>42639</v>
      </c>
      <c r="O72" s="203"/>
      <c r="P72" t="str">
        <f t="shared" si="1"/>
        <v>Coon Creek Watershed District WRAPS 2010-Coon Creek-(07010206-530)-TSS</v>
      </c>
    </row>
    <row r="73" spans="1:16" ht="27.95" hidden="1" customHeight="1" x14ac:dyDescent="0.25">
      <c r="A73" s="203" t="s">
        <v>1424</v>
      </c>
      <c r="B73" s="202" t="s">
        <v>573</v>
      </c>
      <c r="C73" s="203" t="s">
        <v>1411</v>
      </c>
      <c r="D73" s="202" t="s">
        <v>1412</v>
      </c>
      <c r="E73" s="202" t="s">
        <v>1413</v>
      </c>
      <c r="F73" s="202" t="s">
        <v>505</v>
      </c>
      <c r="G73" s="253">
        <v>0.13</v>
      </c>
      <c r="H73" s="361" t="s">
        <v>488</v>
      </c>
      <c r="I73" s="359" t="s">
        <v>1382</v>
      </c>
      <c r="J73" s="209">
        <v>0.49</v>
      </c>
      <c r="K73" s="359" t="s">
        <v>22</v>
      </c>
      <c r="L73" s="359" t="s">
        <v>1392</v>
      </c>
      <c r="M73" s="368">
        <v>2009</v>
      </c>
      <c r="N73" s="205">
        <v>42639</v>
      </c>
      <c r="O73" s="203"/>
      <c r="P73" t="str">
        <f t="shared" si="1"/>
        <v>Coon Creek Watershed District WRAPS 2010-Coon Creek-(07010206-530)-TSS</v>
      </c>
    </row>
    <row r="74" spans="1:16" ht="27.95" hidden="1" customHeight="1" x14ac:dyDescent="0.25">
      <c r="A74" s="203" t="s">
        <v>1424</v>
      </c>
      <c r="B74" s="202" t="s">
        <v>573</v>
      </c>
      <c r="C74" s="203" t="s">
        <v>1411</v>
      </c>
      <c r="D74" s="202" t="s">
        <v>1412</v>
      </c>
      <c r="E74" s="202" t="s">
        <v>1413</v>
      </c>
      <c r="F74" s="202" t="s">
        <v>505</v>
      </c>
      <c r="G74" s="253">
        <v>0.08</v>
      </c>
      <c r="H74" s="361" t="s">
        <v>488</v>
      </c>
      <c r="I74" s="359" t="s">
        <v>1383</v>
      </c>
      <c r="J74" s="209">
        <v>0.08</v>
      </c>
      <c r="K74" s="359" t="s">
        <v>22</v>
      </c>
      <c r="L74" s="359" t="s">
        <v>1392</v>
      </c>
      <c r="M74" s="368">
        <v>2009</v>
      </c>
      <c r="N74" s="205">
        <v>42639</v>
      </c>
      <c r="O74" s="203"/>
      <c r="P74" t="str">
        <f t="shared" si="1"/>
        <v>Coon Creek Watershed District WRAPS 2010-Coon Creek-(07010206-530)-TSS</v>
      </c>
    </row>
    <row r="75" spans="1:16" ht="27.95" hidden="1" customHeight="1" x14ac:dyDescent="0.25">
      <c r="A75" s="203" t="s">
        <v>1424</v>
      </c>
      <c r="B75" s="202" t="s">
        <v>573</v>
      </c>
      <c r="C75" s="203" t="s">
        <v>1411</v>
      </c>
      <c r="D75" s="202" t="s">
        <v>1412</v>
      </c>
      <c r="E75" s="202" t="s">
        <v>1413</v>
      </c>
      <c r="F75" s="202" t="s">
        <v>505</v>
      </c>
      <c r="G75" s="253">
        <v>0.03</v>
      </c>
      <c r="H75" s="361" t="s">
        <v>488</v>
      </c>
      <c r="I75" s="359" t="s">
        <v>1384</v>
      </c>
      <c r="J75" s="209">
        <v>0</v>
      </c>
      <c r="K75" s="359" t="s">
        <v>22</v>
      </c>
      <c r="L75" s="359" t="s">
        <v>1392</v>
      </c>
      <c r="M75" s="368">
        <v>2009</v>
      </c>
      <c r="N75" s="205">
        <v>42639</v>
      </c>
      <c r="O75" s="203"/>
      <c r="P75" t="str">
        <f t="shared" si="1"/>
        <v>Coon Creek Watershed District WRAPS 2010-Coon Creek-(07010206-530)-TSS</v>
      </c>
    </row>
    <row r="76" spans="1:16" ht="27.95" hidden="1" customHeight="1" x14ac:dyDescent="0.25">
      <c r="A76" s="203" t="s">
        <v>1424</v>
      </c>
      <c r="B76" s="202" t="s">
        <v>573</v>
      </c>
      <c r="C76" s="203" t="s">
        <v>1411</v>
      </c>
      <c r="D76" s="202" t="s">
        <v>1412</v>
      </c>
      <c r="E76" s="202" t="s">
        <v>1413</v>
      </c>
      <c r="F76" s="202" t="s">
        <v>505</v>
      </c>
      <c r="G76" s="253">
        <v>0.01</v>
      </c>
      <c r="H76" s="361" t="s">
        <v>488</v>
      </c>
      <c r="I76" s="359" t="s">
        <v>1385</v>
      </c>
      <c r="J76" s="209">
        <v>0</v>
      </c>
      <c r="K76" s="359" t="s">
        <v>22</v>
      </c>
      <c r="L76" s="359" t="s">
        <v>1392</v>
      </c>
      <c r="M76" s="368">
        <v>2009</v>
      </c>
      <c r="N76" s="205">
        <v>42639</v>
      </c>
      <c r="O76" s="203"/>
      <c r="P76" t="str">
        <f t="shared" si="1"/>
        <v>Coon Creek Watershed District WRAPS 2010-Coon Creek-(07010206-530)-TSS</v>
      </c>
    </row>
    <row r="77" spans="1:16" ht="27.95" hidden="1" customHeight="1" x14ac:dyDescent="0.25">
      <c r="A77" s="203" t="s">
        <v>1424</v>
      </c>
      <c r="B77" s="202" t="s">
        <v>573</v>
      </c>
      <c r="C77" s="203" t="s">
        <v>1411</v>
      </c>
      <c r="D77" s="202" t="s">
        <v>1425</v>
      </c>
      <c r="E77" s="202" t="s">
        <v>1426</v>
      </c>
      <c r="F77" s="202" t="s">
        <v>505</v>
      </c>
      <c r="G77" s="253">
        <v>1.94</v>
      </c>
      <c r="H77" s="361" t="s">
        <v>1400</v>
      </c>
      <c r="I77" s="359" t="s">
        <v>1379</v>
      </c>
      <c r="J77" s="209">
        <v>0.57999999999999996</v>
      </c>
      <c r="K77" s="359" t="s">
        <v>1391</v>
      </c>
      <c r="L77" s="359" t="s">
        <v>1392</v>
      </c>
      <c r="M77" s="368">
        <v>2012</v>
      </c>
      <c r="N77" s="205">
        <v>42639</v>
      </c>
      <c r="O77" s="203"/>
      <c r="P77" t="str">
        <f t="shared" si="1"/>
        <v>Coon Creek Watershed District WRAPS 2010-County Ditch 17-(07010206-557)-E. coli</v>
      </c>
    </row>
    <row r="78" spans="1:16" ht="27.95" hidden="1" customHeight="1" x14ac:dyDescent="0.25">
      <c r="A78" s="203" t="s">
        <v>1424</v>
      </c>
      <c r="B78" s="202" t="s">
        <v>573</v>
      </c>
      <c r="C78" s="203" t="s">
        <v>1411</v>
      </c>
      <c r="D78" s="202" t="s">
        <v>1425</v>
      </c>
      <c r="E78" s="202" t="s">
        <v>1426</v>
      </c>
      <c r="F78" s="202" t="s">
        <v>505</v>
      </c>
      <c r="G78" s="253">
        <v>1.29</v>
      </c>
      <c r="H78" s="361" t="s">
        <v>1400</v>
      </c>
      <c r="I78" s="359" t="s">
        <v>1382</v>
      </c>
      <c r="J78" s="209">
        <v>0.55000000000000004</v>
      </c>
      <c r="K78" s="359" t="s">
        <v>1391</v>
      </c>
      <c r="L78" s="359" t="s">
        <v>1392</v>
      </c>
      <c r="M78" s="368">
        <v>2012</v>
      </c>
      <c r="N78" s="205">
        <v>42639</v>
      </c>
      <c r="O78" s="203"/>
      <c r="P78" t="str">
        <f t="shared" si="1"/>
        <v>Coon Creek Watershed District WRAPS 2010-County Ditch 17-(07010206-557)-E. coli</v>
      </c>
    </row>
    <row r="79" spans="1:16" ht="27.95" hidden="1" customHeight="1" x14ac:dyDescent="0.25">
      <c r="A79" s="203" t="s">
        <v>1424</v>
      </c>
      <c r="B79" s="202" t="s">
        <v>573</v>
      </c>
      <c r="C79" s="203" t="s">
        <v>1411</v>
      </c>
      <c r="D79" s="202" t="s">
        <v>1425</v>
      </c>
      <c r="E79" s="202" t="s">
        <v>1426</v>
      </c>
      <c r="F79" s="202" t="s">
        <v>505</v>
      </c>
      <c r="G79" s="253">
        <v>0.97</v>
      </c>
      <c r="H79" s="361" t="s">
        <v>1400</v>
      </c>
      <c r="I79" s="359" t="s">
        <v>1383</v>
      </c>
      <c r="J79" s="209">
        <v>0.65</v>
      </c>
      <c r="K79" s="359" t="s">
        <v>1391</v>
      </c>
      <c r="L79" s="359" t="s">
        <v>1392</v>
      </c>
      <c r="M79" s="368">
        <v>2012</v>
      </c>
      <c r="N79" s="205">
        <v>42639</v>
      </c>
      <c r="O79" s="203"/>
      <c r="P79" t="str">
        <f t="shared" si="1"/>
        <v>Coon Creek Watershed District WRAPS 2010-County Ditch 17-(07010206-557)-E. coli</v>
      </c>
    </row>
    <row r="80" spans="1:16" ht="27.95" hidden="1" customHeight="1" x14ac:dyDescent="0.25">
      <c r="A80" s="203" t="s">
        <v>1424</v>
      </c>
      <c r="B80" s="202" t="s">
        <v>573</v>
      </c>
      <c r="C80" s="203" t="s">
        <v>1411</v>
      </c>
      <c r="D80" s="202" t="s">
        <v>1425</v>
      </c>
      <c r="E80" s="202" t="s">
        <v>1426</v>
      </c>
      <c r="F80" s="202" t="s">
        <v>505</v>
      </c>
      <c r="G80" s="253">
        <v>0.77</v>
      </c>
      <c r="H80" s="361" t="s">
        <v>1400</v>
      </c>
      <c r="I80" s="359" t="s">
        <v>1384</v>
      </c>
      <c r="J80" s="209">
        <v>0.15</v>
      </c>
      <c r="K80" s="359" t="s">
        <v>1391</v>
      </c>
      <c r="L80" s="359" t="s">
        <v>1392</v>
      </c>
      <c r="M80" s="368">
        <v>2012</v>
      </c>
      <c r="N80" s="205">
        <v>42639</v>
      </c>
      <c r="O80" s="203"/>
      <c r="P80" t="str">
        <f t="shared" si="1"/>
        <v>Coon Creek Watershed District WRAPS 2010-County Ditch 17-(07010206-557)-E. coli</v>
      </c>
    </row>
    <row r="81" spans="1:16" ht="27.95" hidden="1" customHeight="1" x14ac:dyDescent="0.25">
      <c r="A81" s="203" t="s">
        <v>1424</v>
      </c>
      <c r="B81" s="202" t="s">
        <v>573</v>
      </c>
      <c r="C81" s="203" t="s">
        <v>1411</v>
      </c>
      <c r="D81" s="202" t="s">
        <v>1425</v>
      </c>
      <c r="E81" s="202" t="s">
        <v>1426</v>
      </c>
      <c r="F81" s="202" t="s">
        <v>505</v>
      </c>
      <c r="G81" s="253">
        <v>0.52</v>
      </c>
      <c r="H81" s="361" t="s">
        <v>1400</v>
      </c>
      <c r="I81" s="359" t="s">
        <v>1385</v>
      </c>
      <c r="J81" s="209">
        <v>0.26</v>
      </c>
      <c r="K81" s="359" t="s">
        <v>1391</v>
      </c>
      <c r="L81" s="359" t="s">
        <v>1392</v>
      </c>
      <c r="M81" s="368">
        <v>2012</v>
      </c>
      <c r="N81" s="205">
        <v>42639</v>
      </c>
      <c r="O81" s="203"/>
      <c r="P81" t="str">
        <f t="shared" si="1"/>
        <v>Coon Creek Watershed District WRAPS 2010-County Ditch 17-(07010206-557)-E. coli</v>
      </c>
    </row>
    <row r="82" spans="1:16" ht="27.95" hidden="1" customHeight="1" x14ac:dyDescent="0.25">
      <c r="A82" s="203" t="s">
        <v>1424</v>
      </c>
      <c r="B82" s="202" t="s">
        <v>573</v>
      </c>
      <c r="C82" s="203" t="s">
        <v>1411</v>
      </c>
      <c r="D82" s="202" t="s">
        <v>1425</v>
      </c>
      <c r="E82" s="202" t="s">
        <v>1426</v>
      </c>
      <c r="F82" s="202" t="s">
        <v>505</v>
      </c>
      <c r="G82" s="253">
        <v>0.34</v>
      </c>
      <c r="H82" s="361" t="s">
        <v>1414</v>
      </c>
      <c r="I82" s="359" t="s">
        <v>1379</v>
      </c>
      <c r="J82" s="206" t="s">
        <v>1380</v>
      </c>
      <c r="K82" s="359" t="s">
        <v>1113</v>
      </c>
      <c r="L82" s="359" t="s">
        <v>1392</v>
      </c>
      <c r="M82" s="368">
        <v>2012</v>
      </c>
      <c r="N82" s="205">
        <v>42639</v>
      </c>
      <c r="O82" s="203"/>
      <c r="P82" t="str">
        <f t="shared" si="1"/>
        <v>Coon Creek Watershed District WRAPS 2010-County Ditch 17-(07010206-557)-TP</v>
      </c>
    </row>
    <row r="83" spans="1:16" ht="27.95" hidden="1" customHeight="1" x14ac:dyDescent="0.25">
      <c r="A83" s="203" t="s">
        <v>1424</v>
      </c>
      <c r="B83" s="202" t="s">
        <v>573</v>
      </c>
      <c r="C83" s="203" t="s">
        <v>1411</v>
      </c>
      <c r="D83" s="202" t="s">
        <v>1425</v>
      </c>
      <c r="E83" s="202" t="s">
        <v>1426</v>
      </c>
      <c r="F83" s="202" t="s">
        <v>505</v>
      </c>
      <c r="G83" s="253">
        <v>0.23</v>
      </c>
      <c r="H83" s="361" t="s">
        <v>1414</v>
      </c>
      <c r="I83" s="359" t="s">
        <v>1382</v>
      </c>
      <c r="J83" s="209">
        <v>0.06</v>
      </c>
      <c r="K83" s="359" t="s">
        <v>1113</v>
      </c>
      <c r="L83" s="359" t="s">
        <v>1392</v>
      </c>
      <c r="M83" s="368">
        <v>2012</v>
      </c>
      <c r="N83" s="205">
        <v>42639</v>
      </c>
      <c r="O83" s="203"/>
      <c r="P83" t="str">
        <f t="shared" si="1"/>
        <v>Coon Creek Watershed District WRAPS 2010-County Ditch 17-(07010206-557)-TP</v>
      </c>
    </row>
    <row r="84" spans="1:16" ht="27.95" hidden="1" customHeight="1" x14ac:dyDescent="0.25">
      <c r="A84" s="203" t="s">
        <v>1424</v>
      </c>
      <c r="B84" s="202" t="s">
        <v>573</v>
      </c>
      <c r="C84" s="203" t="s">
        <v>1411</v>
      </c>
      <c r="D84" s="202" t="s">
        <v>1425</v>
      </c>
      <c r="E84" s="202" t="s">
        <v>1426</v>
      </c>
      <c r="F84" s="202" t="s">
        <v>505</v>
      </c>
      <c r="G84" s="253">
        <v>0.17</v>
      </c>
      <c r="H84" s="361" t="s">
        <v>1414</v>
      </c>
      <c r="I84" s="359" t="s">
        <v>1383</v>
      </c>
      <c r="J84" s="209">
        <v>0.35</v>
      </c>
      <c r="K84" s="359" t="s">
        <v>1113</v>
      </c>
      <c r="L84" s="359" t="s">
        <v>1392</v>
      </c>
      <c r="M84" s="368">
        <v>2012</v>
      </c>
      <c r="N84" s="205">
        <v>42639</v>
      </c>
      <c r="O84" s="203"/>
      <c r="P84" t="str">
        <f t="shared" si="1"/>
        <v>Coon Creek Watershed District WRAPS 2010-County Ditch 17-(07010206-557)-TP</v>
      </c>
    </row>
    <row r="85" spans="1:16" ht="27.95" hidden="1" customHeight="1" x14ac:dyDescent="0.25">
      <c r="A85" s="203" t="s">
        <v>1424</v>
      </c>
      <c r="B85" s="202" t="s">
        <v>573</v>
      </c>
      <c r="C85" s="203" t="s">
        <v>1411</v>
      </c>
      <c r="D85" s="202" t="s">
        <v>1425</v>
      </c>
      <c r="E85" s="202" t="s">
        <v>1426</v>
      </c>
      <c r="F85" s="202" t="s">
        <v>505</v>
      </c>
      <c r="G85" s="253">
        <v>0.13</v>
      </c>
      <c r="H85" s="361" t="s">
        <v>1414</v>
      </c>
      <c r="I85" s="359" t="s">
        <v>1384</v>
      </c>
      <c r="J85" s="209">
        <v>0.23</v>
      </c>
      <c r="K85" s="359" t="s">
        <v>1113</v>
      </c>
      <c r="L85" s="359" t="s">
        <v>1392</v>
      </c>
      <c r="M85" s="368">
        <v>2012</v>
      </c>
      <c r="N85" s="205">
        <v>42639</v>
      </c>
      <c r="O85" s="203"/>
      <c r="P85" t="str">
        <f t="shared" si="1"/>
        <v>Coon Creek Watershed District WRAPS 2010-County Ditch 17-(07010206-557)-TP</v>
      </c>
    </row>
    <row r="86" spans="1:16" ht="27.95" hidden="1" customHeight="1" x14ac:dyDescent="0.25">
      <c r="A86" s="203" t="s">
        <v>1424</v>
      </c>
      <c r="B86" s="202" t="s">
        <v>573</v>
      </c>
      <c r="C86" s="203" t="s">
        <v>1411</v>
      </c>
      <c r="D86" s="202" t="s">
        <v>1425</v>
      </c>
      <c r="E86" s="202" t="s">
        <v>1426</v>
      </c>
      <c r="F86" s="202" t="s">
        <v>505</v>
      </c>
      <c r="G86" s="253">
        <v>0.08</v>
      </c>
      <c r="H86" s="361" t="s">
        <v>1414</v>
      </c>
      <c r="I86" s="359" t="s">
        <v>1385</v>
      </c>
      <c r="J86" s="209">
        <v>0</v>
      </c>
      <c r="K86" s="359" t="s">
        <v>1113</v>
      </c>
      <c r="L86" s="359" t="s">
        <v>1392</v>
      </c>
      <c r="M86" s="368">
        <v>2012</v>
      </c>
      <c r="N86" s="205">
        <v>42639</v>
      </c>
      <c r="O86" s="203"/>
      <c r="P86" t="str">
        <f t="shared" si="1"/>
        <v>Coon Creek Watershed District WRAPS 2010-County Ditch 17-(07010206-557)-TP</v>
      </c>
    </row>
    <row r="87" spans="1:16" ht="27.95" hidden="1" customHeight="1" x14ac:dyDescent="0.25">
      <c r="A87" s="203" t="s">
        <v>1424</v>
      </c>
      <c r="B87" s="202" t="s">
        <v>573</v>
      </c>
      <c r="C87" s="203" t="s">
        <v>1411</v>
      </c>
      <c r="D87" s="202" t="s">
        <v>1427</v>
      </c>
      <c r="E87" s="202" t="s">
        <v>1428</v>
      </c>
      <c r="F87" s="202" t="s">
        <v>505</v>
      </c>
      <c r="G87" s="253">
        <v>3.78</v>
      </c>
      <c r="H87" s="361" t="s">
        <v>1400</v>
      </c>
      <c r="I87" s="359" t="s">
        <v>1379</v>
      </c>
      <c r="J87" s="209">
        <v>0</v>
      </c>
      <c r="K87" s="359" t="s">
        <v>1391</v>
      </c>
      <c r="L87" s="359" t="s">
        <v>1392</v>
      </c>
      <c r="M87" s="368">
        <v>2010</v>
      </c>
      <c r="N87" s="205">
        <v>42639</v>
      </c>
      <c r="O87" s="203"/>
      <c r="P87" t="str">
        <f t="shared" si="1"/>
        <v>Coon Creek Watershed District WRAPS 2010-Sand Creek-(07010206-558)-E. coli</v>
      </c>
    </row>
    <row r="88" spans="1:16" ht="27.95" hidden="1" customHeight="1" x14ac:dyDescent="0.25">
      <c r="A88" s="203" t="s">
        <v>1424</v>
      </c>
      <c r="B88" s="202" t="s">
        <v>573</v>
      </c>
      <c r="C88" s="203" t="s">
        <v>1411</v>
      </c>
      <c r="D88" s="202" t="s">
        <v>1427</v>
      </c>
      <c r="E88" s="202" t="s">
        <v>1428</v>
      </c>
      <c r="F88" s="202" t="s">
        <v>505</v>
      </c>
      <c r="G88" s="253">
        <v>4.43</v>
      </c>
      <c r="H88" s="361" t="s">
        <v>1400</v>
      </c>
      <c r="I88" s="359" t="s">
        <v>1382</v>
      </c>
      <c r="J88" s="209">
        <v>0.77</v>
      </c>
      <c r="K88" s="359" t="s">
        <v>1391</v>
      </c>
      <c r="L88" s="359" t="s">
        <v>1392</v>
      </c>
      <c r="M88" s="368">
        <v>2010</v>
      </c>
      <c r="N88" s="205">
        <v>42640</v>
      </c>
      <c r="O88" s="203"/>
      <c r="P88" t="str">
        <f t="shared" si="1"/>
        <v>Coon Creek Watershed District WRAPS 2010-Sand Creek-(07010206-558)-E. coli</v>
      </c>
    </row>
    <row r="89" spans="1:16" ht="27.95" hidden="1" customHeight="1" x14ac:dyDescent="0.25">
      <c r="A89" s="203" t="s">
        <v>1424</v>
      </c>
      <c r="B89" s="202" t="s">
        <v>573</v>
      </c>
      <c r="C89" s="203" t="s">
        <v>1411</v>
      </c>
      <c r="D89" s="202" t="s">
        <v>1427</v>
      </c>
      <c r="E89" s="202" t="s">
        <v>1428</v>
      </c>
      <c r="F89" s="202" t="s">
        <v>505</v>
      </c>
      <c r="G89" s="253">
        <v>2.8</v>
      </c>
      <c r="H89" s="361" t="s">
        <v>1400</v>
      </c>
      <c r="I89" s="359" t="s">
        <v>1383</v>
      </c>
      <c r="J89" s="206" t="s">
        <v>515</v>
      </c>
      <c r="K89" s="359" t="s">
        <v>1391</v>
      </c>
      <c r="L89" s="359" t="s">
        <v>1392</v>
      </c>
      <c r="M89" s="368">
        <v>2010</v>
      </c>
      <c r="N89" s="205">
        <v>42641</v>
      </c>
      <c r="O89" s="203"/>
      <c r="P89" t="str">
        <f t="shared" si="1"/>
        <v>Coon Creek Watershed District WRAPS 2010-Sand Creek-(07010206-558)-E. coli</v>
      </c>
    </row>
    <row r="90" spans="1:16" ht="27.95" hidden="1" customHeight="1" x14ac:dyDescent="0.25">
      <c r="A90" s="203" t="s">
        <v>1424</v>
      </c>
      <c r="B90" s="202" t="s">
        <v>573</v>
      </c>
      <c r="C90" s="203" t="s">
        <v>1411</v>
      </c>
      <c r="D90" s="202" t="s">
        <v>1427</v>
      </c>
      <c r="E90" s="202" t="s">
        <v>1428</v>
      </c>
      <c r="F90" s="202" t="s">
        <v>505</v>
      </c>
      <c r="G90" s="253">
        <v>1.7</v>
      </c>
      <c r="H90" s="361" t="s">
        <v>1400</v>
      </c>
      <c r="I90" s="359" t="s">
        <v>1384</v>
      </c>
      <c r="J90" s="209">
        <v>0.61</v>
      </c>
      <c r="K90" s="359" t="s">
        <v>1391</v>
      </c>
      <c r="L90" s="359" t="s">
        <v>1392</v>
      </c>
      <c r="M90" s="368">
        <v>2010</v>
      </c>
      <c r="N90" s="205">
        <v>42642</v>
      </c>
      <c r="O90" s="203"/>
      <c r="P90" t="str">
        <f t="shared" si="1"/>
        <v>Coon Creek Watershed District WRAPS 2010-Sand Creek-(07010206-558)-E. coli</v>
      </c>
    </row>
    <row r="91" spans="1:16" ht="27.95" hidden="1" customHeight="1" x14ac:dyDescent="0.25">
      <c r="A91" s="203" t="s">
        <v>1424</v>
      </c>
      <c r="B91" s="202" t="s">
        <v>573</v>
      </c>
      <c r="C91" s="203" t="s">
        <v>1411</v>
      </c>
      <c r="D91" s="202" t="s">
        <v>1427</v>
      </c>
      <c r="E91" s="202" t="s">
        <v>1428</v>
      </c>
      <c r="F91" s="202" t="s">
        <v>505</v>
      </c>
      <c r="G91" s="253">
        <v>0.5</v>
      </c>
      <c r="H91" s="361" t="s">
        <v>1400</v>
      </c>
      <c r="I91" s="359" t="s">
        <v>1385</v>
      </c>
      <c r="J91" s="209">
        <v>0.89</v>
      </c>
      <c r="K91" s="359" t="s">
        <v>1391</v>
      </c>
      <c r="L91" s="359" t="s">
        <v>1392</v>
      </c>
      <c r="M91" s="368">
        <v>2010</v>
      </c>
      <c r="N91" s="205">
        <v>42643</v>
      </c>
      <c r="O91" s="203"/>
      <c r="P91" t="str">
        <f t="shared" si="1"/>
        <v>Coon Creek Watershed District WRAPS 2010-Sand Creek-(07010206-558)-E. coli</v>
      </c>
    </row>
    <row r="92" spans="1:16" ht="27.95" hidden="1" customHeight="1" x14ac:dyDescent="0.25">
      <c r="A92" s="203" t="s">
        <v>1424</v>
      </c>
      <c r="B92" s="202" t="s">
        <v>573</v>
      </c>
      <c r="C92" s="203" t="s">
        <v>1411</v>
      </c>
      <c r="D92" s="202" t="s">
        <v>1427</v>
      </c>
      <c r="E92" s="202" t="s">
        <v>1428</v>
      </c>
      <c r="F92" s="202" t="s">
        <v>505</v>
      </c>
      <c r="G92" s="253">
        <v>1.36</v>
      </c>
      <c r="H92" s="361" t="s">
        <v>1414</v>
      </c>
      <c r="I92" s="359" t="s">
        <v>1379</v>
      </c>
      <c r="J92" s="209">
        <v>0.33</v>
      </c>
      <c r="K92" s="359" t="s">
        <v>1113</v>
      </c>
      <c r="L92" s="359" t="s">
        <v>1392</v>
      </c>
      <c r="M92" s="368">
        <v>2010</v>
      </c>
      <c r="N92" s="205">
        <v>42639</v>
      </c>
      <c r="O92" s="203"/>
      <c r="P92" t="str">
        <f t="shared" si="1"/>
        <v>Coon Creek Watershed District WRAPS 2010-Sand Creek-(07010206-558)-TP</v>
      </c>
    </row>
    <row r="93" spans="1:16" ht="27.95" hidden="1" customHeight="1" x14ac:dyDescent="0.25">
      <c r="A93" s="203" t="s">
        <v>1424</v>
      </c>
      <c r="B93" s="202" t="s">
        <v>573</v>
      </c>
      <c r="C93" s="203" t="s">
        <v>1411</v>
      </c>
      <c r="D93" s="202" t="s">
        <v>1427</v>
      </c>
      <c r="E93" s="202" t="s">
        <v>1428</v>
      </c>
      <c r="F93" s="202" t="s">
        <v>505</v>
      </c>
      <c r="G93" s="253">
        <v>0.66</v>
      </c>
      <c r="H93" s="361" t="s">
        <v>1414</v>
      </c>
      <c r="I93" s="359" t="s">
        <v>1382</v>
      </c>
      <c r="J93" s="209">
        <v>0</v>
      </c>
      <c r="K93" s="359" t="s">
        <v>1113</v>
      </c>
      <c r="L93" s="359" t="s">
        <v>1392</v>
      </c>
      <c r="M93" s="368">
        <v>2010</v>
      </c>
      <c r="N93" s="205">
        <v>42640</v>
      </c>
      <c r="O93" s="203"/>
      <c r="P93" t="str">
        <f t="shared" si="1"/>
        <v>Coon Creek Watershed District WRAPS 2010-Sand Creek-(07010206-558)-TP</v>
      </c>
    </row>
    <row r="94" spans="1:16" ht="27.95" hidden="1" customHeight="1" x14ac:dyDescent="0.25">
      <c r="A94" s="203" t="s">
        <v>1424</v>
      </c>
      <c r="B94" s="202" t="s">
        <v>573</v>
      </c>
      <c r="C94" s="203" t="s">
        <v>1411</v>
      </c>
      <c r="D94" s="202" t="s">
        <v>1427</v>
      </c>
      <c r="E94" s="202" t="s">
        <v>1428</v>
      </c>
      <c r="F94" s="202" t="s">
        <v>505</v>
      </c>
      <c r="G94" s="253">
        <v>0.37</v>
      </c>
      <c r="H94" s="361" t="s">
        <v>1414</v>
      </c>
      <c r="I94" s="359" t="s">
        <v>1383</v>
      </c>
      <c r="J94" s="209">
        <v>0</v>
      </c>
      <c r="K94" s="359" t="s">
        <v>1113</v>
      </c>
      <c r="L94" s="359" t="s">
        <v>1392</v>
      </c>
      <c r="M94" s="368">
        <v>2010</v>
      </c>
      <c r="N94" s="205">
        <v>42641</v>
      </c>
      <c r="O94" s="203"/>
      <c r="P94" t="str">
        <f t="shared" si="1"/>
        <v>Coon Creek Watershed District WRAPS 2010-Sand Creek-(07010206-558)-TP</v>
      </c>
    </row>
    <row r="95" spans="1:16" ht="27.95" hidden="1" customHeight="1" x14ac:dyDescent="0.25">
      <c r="A95" s="203" t="s">
        <v>1424</v>
      </c>
      <c r="B95" s="202" t="s">
        <v>573</v>
      </c>
      <c r="C95" s="203" t="s">
        <v>1411</v>
      </c>
      <c r="D95" s="202" t="s">
        <v>1427</v>
      </c>
      <c r="E95" s="202" t="s">
        <v>1428</v>
      </c>
      <c r="F95" s="202" t="s">
        <v>505</v>
      </c>
      <c r="G95" s="253">
        <v>0.21</v>
      </c>
      <c r="H95" s="361" t="s">
        <v>1414</v>
      </c>
      <c r="I95" s="359" t="s">
        <v>1384</v>
      </c>
      <c r="J95" s="209">
        <v>0</v>
      </c>
      <c r="K95" s="359" t="s">
        <v>1113</v>
      </c>
      <c r="L95" s="359" t="s">
        <v>1392</v>
      </c>
      <c r="M95" s="368">
        <v>2010</v>
      </c>
      <c r="N95" s="205">
        <v>42642</v>
      </c>
      <c r="O95" s="203"/>
      <c r="P95" t="str">
        <f t="shared" si="1"/>
        <v>Coon Creek Watershed District WRAPS 2010-Sand Creek-(07010206-558)-TP</v>
      </c>
    </row>
    <row r="96" spans="1:16" ht="27.95" hidden="1" customHeight="1" x14ac:dyDescent="0.25">
      <c r="A96" s="203" t="s">
        <v>1424</v>
      </c>
      <c r="B96" s="202" t="s">
        <v>573</v>
      </c>
      <c r="C96" s="203" t="s">
        <v>1411</v>
      </c>
      <c r="D96" s="202" t="s">
        <v>1427</v>
      </c>
      <c r="E96" s="202" t="s">
        <v>1428</v>
      </c>
      <c r="F96" s="202" t="s">
        <v>505</v>
      </c>
      <c r="G96" s="253">
        <v>0.06</v>
      </c>
      <c r="H96" s="361" t="s">
        <v>1414</v>
      </c>
      <c r="I96" s="359" t="s">
        <v>1385</v>
      </c>
      <c r="J96" s="209">
        <v>0</v>
      </c>
      <c r="K96" s="359" t="s">
        <v>1113</v>
      </c>
      <c r="L96" s="359" t="s">
        <v>1392</v>
      </c>
      <c r="M96" s="368">
        <v>2010</v>
      </c>
      <c r="N96" s="205">
        <v>42643</v>
      </c>
      <c r="O96" s="203"/>
      <c r="P96" t="str">
        <f t="shared" si="1"/>
        <v>Coon Creek Watershed District WRAPS 2010-Sand Creek-(07010206-558)-TP</v>
      </c>
    </row>
    <row r="97" spans="1:16" ht="27.95" hidden="1" customHeight="1" x14ac:dyDescent="0.25">
      <c r="A97" s="203" t="s">
        <v>1424</v>
      </c>
      <c r="B97" s="202" t="s">
        <v>573</v>
      </c>
      <c r="C97" s="203" t="s">
        <v>1411</v>
      </c>
      <c r="D97" s="202" t="s">
        <v>1427</v>
      </c>
      <c r="E97" s="202" t="s">
        <v>1428</v>
      </c>
      <c r="F97" s="202" t="s">
        <v>505</v>
      </c>
      <c r="G97" s="253">
        <v>0.2</v>
      </c>
      <c r="H97" s="361" t="s">
        <v>488</v>
      </c>
      <c r="I97" s="359" t="s">
        <v>1379</v>
      </c>
      <c r="J97" s="209">
        <v>0.1</v>
      </c>
      <c r="K97" s="359" t="s">
        <v>22</v>
      </c>
      <c r="L97" s="359" t="s">
        <v>1392</v>
      </c>
      <c r="M97" s="368">
        <v>2010</v>
      </c>
      <c r="N97" s="205">
        <v>42639</v>
      </c>
      <c r="O97" s="203"/>
      <c r="P97" t="str">
        <f t="shared" si="1"/>
        <v>Coon Creek Watershed District WRAPS 2010-Sand Creek-(07010206-558)-TSS</v>
      </c>
    </row>
    <row r="98" spans="1:16" ht="27.95" hidden="1" customHeight="1" x14ac:dyDescent="0.25">
      <c r="A98" s="203" t="s">
        <v>1424</v>
      </c>
      <c r="B98" s="202" t="s">
        <v>573</v>
      </c>
      <c r="C98" s="203" t="s">
        <v>1411</v>
      </c>
      <c r="D98" s="202" t="s">
        <v>1427</v>
      </c>
      <c r="E98" s="202" t="s">
        <v>1428</v>
      </c>
      <c r="F98" s="202" t="s">
        <v>505</v>
      </c>
      <c r="G98" s="253">
        <v>7.0000000000000007E-2</v>
      </c>
      <c r="H98" s="361" t="s">
        <v>488</v>
      </c>
      <c r="I98" s="359" t="s">
        <v>1382</v>
      </c>
      <c r="J98" s="209">
        <v>0</v>
      </c>
      <c r="K98" s="359" t="s">
        <v>22</v>
      </c>
      <c r="L98" s="359" t="s">
        <v>1392</v>
      </c>
      <c r="M98" s="368">
        <v>2010</v>
      </c>
      <c r="N98" s="205">
        <v>42640</v>
      </c>
      <c r="O98" s="203"/>
      <c r="P98" t="str">
        <f t="shared" si="1"/>
        <v>Coon Creek Watershed District WRAPS 2010-Sand Creek-(07010206-558)-TSS</v>
      </c>
    </row>
    <row r="99" spans="1:16" ht="27.95" hidden="1" customHeight="1" x14ac:dyDescent="0.25">
      <c r="A99" s="203" t="s">
        <v>1424</v>
      </c>
      <c r="B99" s="202" t="s">
        <v>573</v>
      </c>
      <c r="C99" s="203" t="s">
        <v>1411</v>
      </c>
      <c r="D99" s="202" t="s">
        <v>1427</v>
      </c>
      <c r="E99" s="202" t="s">
        <v>1428</v>
      </c>
      <c r="F99" s="202" t="s">
        <v>505</v>
      </c>
      <c r="G99" s="253">
        <v>0.01</v>
      </c>
      <c r="H99" s="361" t="s">
        <v>488</v>
      </c>
      <c r="I99" s="359" t="s">
        <v>1383</v>
      </c>
      <c r="J99" s="209">
        <v>0</v>
      </c>
      <c r="K99" s="359" t="s">
        <v>22</v>
      </c>
      <c r="L99" s="359" t="s">
        <v>1392</v>
      </c>
      <c r="M99" s="368">
        <v>2010</v>
      </c>
      <c r="N99" s="205">
        <v>42641</v>
      </c>
      <c r="O99" s="203"/>
      <c r="P99" t="str">
        <f t="shared" si="1"/>
        <v>Coon Creek Watershed District WRAPS 2010-Sand Creek-(07010206-558)-TSS</v>
      </c>
    </row>
    <row r="100" spans="1:16" ht="27.95" hidden="1" customHeight="1" x14ac:dyDescent="0.25">
      <c r="A100" s="203" t="s">
        <v>1424</v>
      </c>
      <c r="B100" s="202" t="s">
        <v>573</v>
      </c>
      <c r="C100" s="203" t="s">
        <v>1411</v>
      </c>
      <c r="D100" s="202" t="s">
        <v>1427</v>
      </c>
      <c r="E100" s="202" t="s">
        <v>1428</v>
      </c>
      <c r="F100" s="202" t="s">
        <v>505</v>
      </c>
      <c r="G100" s="253">
        <v>0.02</v>
      </c>
      <c r="H100" s="361" t="s">
        <v>488</v>
      </c>
      <c r="I100" s="359" t="s">
        <v>1384</v>
      </c>
      <c r="J100" s="209">
        <v>0</v>
      </c>
      <c r="K100" s="359" t="s">
        <v>22</v>
      </c>
      <c r="L100" s="359" t="s">
        <v>1392</v>
      </c>
      <c r="M100" s="368">
        <v>2010</v>
      </c>
      <c r="N100" s="205">
        <v>42642</v>
      </c>
      <c r="O100" s="203"/>
      <c r="P100" t="str">
        <f t="shared" si="1"/>
        <v>Coon Creek Watershed District WRAPS 2010-Sand Creek-(07010206-558)-TSS</v>
      </c>
    </row>
    <row r="101" spans="1:16" ht="27.95" hidden="1" customHeight="1" x14ac:dyDescent="0.25">
      <c r="A101" s="203" t="s">
        <v>1424</v>
      </c>
      <c r="B101" s="202" t="s">
        <v>573</v>
      </c>
      <c r="C101" s="203" t="s">
        <v>1411</v>
      </c>
      <c r="D101" s="202" t="s">
        <v>1427</v>
      </c>
      <c r="E101" s="202" t="s">
        <v>1428</v>
      </c>
      <c r="F101" s="202" t="s">
        <v>505</v>
      </c>
      <c r="G101" s="253">
        <v>4.0000000000000001E-3</v>
      </c>
      <c r="H101" s="361" t="s">
        <v>488</v>
      </c>
      <c r="I101" s="359" t="s">
        <v>1385</v>
      </c>
      <c r="J101" s="209">
        <v>0</v>
      </c>
      <c r="K101" s="359" t="s">
        <v>22</v>
      </c>
      <c r="L101" s="359" t="s">
        <v>1392</v>
      </c>
      <c r="M101" s="368">
        <v>2010</v>
      </c>
      <c r="N101" s="205">
        <v>42643</v>
      </c>
      <c r="O101" s="203"/>
      <c r="P101" t="str">
        <f t="shared" si="1"/>
        <v>Coon Creek Watershed District WRAPS 2010-Sand Creek-(07010206-558)-TSS</v>
      </c>
    </row>
    <row r="102" spans="1:16" ht="27.95" hidden="1" customHeight="1" x14ac:dyDescent="0.25">
      <c r="A102" s="203" t="s">
        <v>1424</v>
      </c>
      <c r="B102" s="202" t="s">
        <v>573</v>
      </c>
      <c r="C102" s="203" t="s">
        <v>1411</v>
      </c>
      <c r="D102" s="202" t="s">
        <v>1429</v>
      </c>
      <c r="E102" s="202" t="s">
        <v>1430</v>
      </c>
      <c r="F102" s="202" t="s">
        <v>505</v>
      </c>
      <c r="G102" s="253">
        <v>0.8</v>
      </c>
      <c r="H102" s="361" t="s">
        <v>1400</v>
      </c>
      <c r="I102" s="359" t="s">
        <v>1379</v>
      </c>
      <c r="J102" s="209">
        <v>0.48</v>
      </c>
      <c r="K102" s="359" t="s">
        <v>1391</v>
      </c>
      <c r="L102" s="359" t="s">
        <v>1392</v>
      </c>
      <c r="M102" s="368">
        <v>2012</v>
      </c>
      <c r="N102" s="205">
        <v>42639</v>
      </c>
      <c r="O102" s="203"/>
      <c r="P102" t="str">
        <f t="shared" si="1"/>
        <v>Coon Creek Watershed District WRAPS 2010-Unnamed ditch-(07010206-594)-E. coli</v>
      </c>
    </row>
    <row r="103" spans="1:16" ht="27.95" hidden="1" customHeight="1" x14ac:dyDescent="0.25">
      <c r="A103" s="203" t="s">
        <v>1424</v>
      </c>
      <c r="B103" s="202" t="s">
        <v>573</v>
      </c>
      <c r="C103" s="203" t="s">
        <v>1411</v>
      </c>
      <c r="D103" s="202" t="s">
        <v>1429</v>
      </c>
      <c r="E103" s="202" t="s">
        <v>1430</v>
      </c>
      <c r="F103" s="202" t="s">
        <v>505</v>
      </c>
      <c r="G103" s="253">
        <v>0.53</v>
      </c>
      <c r="H103" s="361" t="s">
        <v>1400</v>
      </c>
      <c r="I103" s="359" t="s">
        <v>1382</v>
      </c>
      <c r="J103" s="209">
        <v>0.53</v>
      </c>
      <c r="K103" s="359" t="s">
        <v>1391</v>
      </c>
      <c r="L103" s="359" t="s">
        <v>1392</v>
      </c>
      <c r="M103" s="368">
        <v>2012</v>
      </c>
      <c r="N103" s="205">
        <v>42639</v>
      </c>
      <c r="O103" s="203"/>
      <c r="P103" t="str">
        <f t="shared" si="1"/>
        <v>Coon Creek Watershed District WRAPS 2010-Unnamed ditch-(07010206-594)-E. coli</v>
      </c>
    </row>
    <row r="104" spans="1:16" ht="27.95" hidden="1" customHeight="1" x14ac:dyDescent="0.25">
      <c r="A104" s="203" t="s">
        <v>1424</v>
      </c>
      <c r="B104" s="202" t="s">
        <v>573</v>
      </c>
      <c r="C104" s="203" t="s">
        <v>1411</v>
      </c>
      <c r="D104" s="202" t="s">
        <v>1429</v>
      </c>
      <c r="E104" s="202" t="s">
        <v>1430</v>
      </c>
      <c r="F104" s="202" t="s">
        <v>505</v>
      </c>
      <c r="G104" s="253">
        <v>0.4</v>
      </c>
      <c r="H104" s="361" t="s">
        <v>1400</v>
      </c>
      <c r="I104" s="359" t="s">
        <v>1383</v>
      </c>
      <c r="J104" s="209">
        <v>0.54</v>
      </c>
      <c r="K104" s="359" t="s">
        <v>1391</v>
      </c>
      <c r="L104" s="359" t="s">
        <v>1392</v>
      </c>
      <c r="M104" s="368">
        <v>2012</v>
      </c>
      <c r="N104" s="205">
        <v>42639</v>
      </c>
      <c r="O104" s="203"/>
      <c r="P104" t="str">
        <f t="shared" si="1"/>
        <v>Coon Creek Watershed District WRAPS 2010-Unnamed ditch-(07010206-594)-E. coli</v>
      </c>
    </row>
    <row r="105" spans="1:16" ht="27.95" hidden="1" customHeight="1" x14ac:dyDescent="0.25">
      <c r="A105" s="203" t="s">
        <v>1424</v>
      </c>
      <c r="B105" s="202" t="s">
        <v>573</v>
      </c>
      <c r="C105" s="203" t="s">
        <v>1411</v>
      </c>
      <c r="D105" s="202" t="s">
        <v>1429</v>
      </c>
      <c r="E105" s="202" t="s">
        <v>1430</v>
      </c>
      <c r="F105" s="202" t="s">
        <v>505</v>
      </c>
      <c r="G105" s="253">
        <v>0.32</v>
      </c>
      <c r="H105" s="361" t="s">
        <v>1400</v>
      </c>
      <c r="I105" s="359" t="s">
        <v>1384</v>
      </c>
      <c r="J105" s="209">
        <v>0.52</v>
      </c>
      <c r="K105" s="359" t="s">
        <v>1391</v>
      </c>
      <c r="L105" s="359" t="s">
        <v>1392</v>
      </c>
      <c r="M105" s="368">
        <v>2012</v>
      </c>
      <c r="N105" s="205">
        <v>42639</v>
      </c>
      <c r="O105" s="203"/>
      <c r="P105" t="str">
        <f t="shared" si="1"/>
        <v>Coon Creek Watershed District WRAPS 2010-Unnamed ditch-(07010206-594)-E. coli</v>
      </c>
    </row>
    <row r="106" spans="1:16" ht="27.95" hidden="1" customHeight="1" x14ac:dyDescent="0.25">
      <c r="A106" s="203" t="s">
        <v>1424</v>
      </c>
      <c r="B106" s="202" t="s">
        <v>573</v>
      </c>
      <c r="C106" s="203" t="s">
        <v>1411</v>
      </c>
      <c r="D106" s="202" t="s">
        <v>1429</v>
      </c>
      <c r="E106" s="202" t="s">
        <v>1430</v>
      </c>
      <c r="F106" s="202" t="s">
        <v>505</v>
      </c>
      <c r="G106" s="253">
        <v>0.21</v>
      </c>
      <c r="H106" s="361" t="s">
        <v>1400</v>
      </c>
      <c r="I106" s="359" t="s">
        <v>1385</v>
      </c>
      <c r="J106" s="209">
        <v>0.53</v>
      </c>
      <c r="K106" s="359" t="s">
        <v>1391</v>
      </c>
      <c r="L106" s="359" t="s">
        <v>1392</v>
      </c>
      <c r="M106" s="368">
        <v>2012</v>
      </c>
      <c r="N106" s="205">
        <v>42639</v>
      </c>
      <c r="O106" s="203"/>
      <c r="P106" t="str">
        <f t="shared" si="1"/>
        <v>Coon Creek Watershed District WRAPS 2010-Unnamed ditch-(07010206-594)-E. coli</v>
      </c>
    </row>
    <row r="107" spans="1:16" ht="27.95" hidden="1" customHeight="1" x14ac:dyDescent="0.25">
      <c r="A107" s="203" t="s">
        <v>1424</v>
      </c>
      <c r="B107" s="202" t="s">
        <v>573</v>
      </c>
      <c r="C107" s="203" t="s">
        <v>1411</v>
      </c>
      <c r="D107" s="202" t="s">
        <v>1429</v>
      </c>
      <c r="E107" s="202" t="s">
        <v>1430</v>
      </c>
      <c r="F107" s="202" t="s">
        <v>505</v>
      </c>
      <c r="G107" s="253">
        <v>0.14000000000000001</v>
      </c>
      <c r="H107" s="361" t="s">
        <v>1414</v>
      </c>
      <c r="I107" s="359" t="s">
        <v>1379</v>
      </c>
      <c r="J107" s="209">
        <v>0.09</v>
      </c>
      <c r="K107" s="359" t="s">
        <v>1113</v>
      </c>
      <c r="L107" s="359" t="s">
        <v>1392</v>
      </c>
      <c r="M107" s="368">
        <v>2012</v>
      </c>
      <c r="N107" s="205">
        <v>42639</v>
      </c>
      <c r="O107" s="203"/>
      <c r="P107" t="str">
        <f t="shared" si="1"/>
        <v>Coon Creek Watershed District WRAPS 2010-Unnamed ditch-(07010206-594)-TP</v>
      </c>
    </row>
    <row r="108" spans="1:16" ht="27.95" hidden="1" customHeight="1" x14ac:dyDescent="0.25">
      <c r="A108" s="203" t="s">
        <v>1424</v>
      </c>
      <c r="B108" s="202" t="s">
        <v>573</v>
      </c>
      <c r="C108" s="203" t="s">
        <v>1411</v>
      </c>
      <c r="D108" s="202" t="s">
        <v>1429</v>
      </c>
      <c r="E108" s="202" t="s">
        <v>1430</v>
      </c>
      <c r="F108" s="202" t="s">
        <v>505</v>
      </c>
      <c r="G108" s="253">
        <v>0.05</v>
      </c>
      <c r="H108" s="361" t="s">
        <v>1414</v>
      </c>
      <c r="I108" s="359" t="s">
        <v>1382</v>
      </c>
      <c r="J108" s="209">
        <v>0</v>
      </c>
      <c r="K108" s="359" t="s">
        <v>1113</v>
      </c>
      <c r="L108" s="359" t="s">
        <v>1392</v>
      </c>
      <c r="M108" s="368">
        <v>2012</v>
      </c>
      <c r="N108" s="205">
        <v>42639</v>
      </c>
      <c r="O108" s="203"/>
      <c r="P108" t="str">
        <f t="shared" si="1"/>
        <v>Coon Creek Watershed District WRAPS 2010-Unnamed ditch-(07010206-594)-TP</v>
      </c>
    </row>
    <row r="109" spans="1:16" ht="27.95" hidden="1" customHeight="1" x14ac:dyDescent="0.25">
      <c r="A109" s="203" t="s">
        <v>1424</v>
      </c>
      <c r="B109" s="202" t="s">
        <v>573</v>
      </c>
      <c r="C109" s="203" t="s">
        <v>1411</v>
      </c>
      <c r="D109" s="202" t="s">
        <v>1429</v>
      </c>
      <c r="E109" s="202" t="s">
        <v>1430</v>
      </c>
      <c r="F109" s="202" t="s">
        <v>505</v>
      </c>
      <c r="G109" s="253">
        <v>0.06</v>
      </c>
      <c r="H109" s="361" t="s">
        <v>1414</v>
      </c>
      <c r="I109" s="359" t="s">
        <v>1383</v>
      </c>
      <c r="J109" s="209">
        <v>0</v>
      </c>
      <c r="K109" s="359" t="s">
        <v>1113</v>
      </c>
      <c r="L109" s="359" t="s">
        <v>1392</v>
      </c>
      <c r="M109" s="368">
        <v>2012</v>
      </c>
      <c r="N109" s="205">
        <v>42639</v>
      </c>
      <c r="O109" s="203"/>
      <c r="P109" t="str">
        <f t="shared" si="1"/>
        <v>Coon Creek Watershed District WRAPS 2010-Unnamed ditch-(07010206-594)-TP</v>
      </c>
    </row>
    <row r="110" spans="1:16" ht="27.95" hidden="1" customHeight="1" x14ac:dyDescent="0.25">
      <c r="A110" s="203" t="s">
        <v>1424</v>
      </c>
      <c r="B110" s="202" t="s">
        <v>573</v>
      </c>
      <c r="C110" s="203" t="s">
        <v>1411</v>
      </c>
      <c r="D110" s="202" t="s">
        <v>1429</v>
      </c>
      <c r="E110" s="202" t="s">
        <v>1430</v>
      </c>
      <c r="F110" s="202" t="s">
        <v>505</v>
      </c>
      <c r="G110" s="253">
        <v>0.04</v>
      </c>
      <c r="H110" s="361" t="s">
        <v>1414</v>
      </c>
      <c r="I110" s="359" t="s">
        <v>1384</v>
      </c>
      <c r="J110" s="209">
        <v>0</v>
      </c>
      <c r="K110" s="359" t="s">
        <v>1113</v>
      </c>
      <c r="L110" s="359" t="s">
        <v>1392</v>
      </c>
      <c r="M110" s="368">
        <v>2012</v>
      </c>
      <c r="N110" s="205">
        <v>42639</v>
      </c>
      <c r="O110" s="203"/>
      <c r="P110" t="str">
        <f t="shared" si="1"/>
        <v>Coon Creek Watershed District WRAPS 2010-Unnamed ditch-(07010206-594)-TP</v>
      </c>
    </row>
    <row r="111" spans="1:16" ht="27.95" hidden="1" customHeight="1" x14ac:dyDescent="0.25">
      <c r="A111" s="203" t="s">
        <v>1424</v>
      </c>
      <c r="B111" s="202" t="s">
        <v>573</v>
      </c>
      <c r="C111" s="203" t="s">
        <v>1411</v>
      </c>
      <c r="D111" s="202" t="s">
        <v>1429</v>
      </c>
      <c r="E111" s="202" t="s">
        <v>1430</v>
      </c>
      <c r="F111" s="202" t="s">
        <v>505</v>
      </c>
      <c r="G111" s="253">
        <v>0.03</v>
      </c>
      <c r="H111" s="361" t="s">
        <v>1414</v>
      </c>
      <c r="I111" s="359" t="s">
        <v>1385</v>
      </c>
      <c r="J111" s="209">
        <v>0</v>
      </c>
      <c r="K111" s="359" t="s">
        <v>1113</v>
      </c>
      <c r="L111" s="359" t="s">
        <v>1392</v>
      </c>
      <c r="M111" s="368">
        <v>2012</v>
      </c>
      <c r="N111" s="205">
        <v>42639</v>
      </c>
      <c r="O111" s="203"/>
      <c r="P111" t="str">
        <f t="shared" si="1"/>
        <v>Coon Creek Watershed District WRAPS 2010-Unnamed ditch-(07010206-594)-TP</v>
      </c>
    </row>
    <row r="112" spans="1:16" ht="27.95" hidden="1" customHeight="1" x14ac:dyDescent="0.25">
      <c r="A112" s="203" t="s">
        <v>1424</v>
      </c>
      <c r="B112" s="202" t="s">
        <v>573</v>
      </c>
      <c r="C112" s="203" t="s">
        <v>1411</v>
      </c>
      <c r="D112" s="202" t="s">
        <v>1429</v>
      </c>
      <c r="E112" s="202" t="s">
        <v>1430</v>
      </c>
      <c r="F112" s="202" t="s">
        <v>505</v>
      </c>
      <c r="G112" s="253">
        <v>0.02</v>
      </c>
      <c r="H112" s="361" t="s">
        <v>488</v>
      </c>
      <c r="I112" s="359" t="s">
        <v>1379</v>
      </c>
      <c r="J112" s="209">
        <v>0.56000000000000005</v>
      </c>
      <c r="K112" s="359" t="s">
        <v>22</v>
      </c>
      <c r="L112" s="359" t="s">
        <v>1392</v>
      </c>
      <c r="M112" s="368">
        <v>2012</v>
      </c>
      <c r="N112" s="205">
        <v>42639</v>
      </c>
      <c r="O112" s="203"/>
      <c r="P112" t="str">
        <f t="shared" si="1"/>
        <v>Coon Creek Watershed District WRAPS 2010-Unnamed ditch-(07010206-594)-TSS</v>
      </c>
    </row>
    <row r="113" spans="1:16" ht="27.95" hidden="1" customHeight="1" x14ac:dyDescent="0.25">
      <c r="A113" s="203" t="s">
        <v>1424</v>
      </c>
      <c r="B113" s="202" t="s">
        <v>573</v>
      </c>
      <c r="C113" s="203" t="s">
        <v>1411</v>
      </c>
      <c r="D113" s="202" t="s">
        <v>1429</v>
      </c>
      <c r="E113" s="202" t="s">
        <v>1430</v>
      </c>
      <c r="F113" s="202" t="s">
        <v>505</v>
      </c>
      <c r="G113" s="253">
        <v>0.01</v>
      </c>
      <c r="H113" s="361" t="s">
        <v>488</v>
      </c>
      <c r="I113" s="359" t="s">
        <v>1382</v>
      </c>
      <c r="J113" s="209">
        <v>0</v>
      </c>
      <c r="K113" s="359" t="s">
        <v>22</v>
      </c>
      <c r="L113" s="359" t="s">
        <v>1392</v>
      </c>
      <c r="M113" s="368">
        <v>2012</v>
      </c>
      <c r="N113" s="205">
        <v>42639</v>
      </c>
      <c r="O113" s="203"/>
      <c r="P113" t="str">
        <f t="shared" si="1"/>
        <v>Coon Creek Watershed District WRAPS 2010-Unnamed ditch-(07010206-594)-TSS</v>
      </c>
    </row>
    <row r="114" spans="1:16" ht="27.95" hidden="1" customHeight="1" x14ac:dyDescent="0.25">
      <c r="A114" s="203" t="s">
        <v>1424</v>
      </c>
      <c r="B114" s="202" t="s">
        <v>573</v>
      </c>
      <c r="C114" s="203" t="s">
        <v>1411</v>
      </c>
      <c r="D114" s="202" t="s">
        <v>1429</v>
      </c>
      <c r="E114" s="202" t="s">
        <v>1430</v>
      </c>
      <c r="F114" s="202" t="s">
        <v>505</v>
      </c>
      <c r="G114" s="253">
        <v>0.01</v>
      </c>
      <c r="H114" s="361" t="s">
        <v>488</v>
      </c>
      <c r="I114" s="359" t="s">
        <v>1383</v>
      </c>
      <c r="J114" s="209">
        <v>0.25</v>
      </c>
      <c r="K114" s="359" t="s">
        <v>22</v>
      </c>
      <c r="L114" s="359" t="s">
        <v>1392</v>
      </c>
      <c r="M114" s="368">
        <v>2012</v>
      </c>
      <c r="N114" s="205">
        <v>42639</v>
      </c>
      <c r="O114" s="203"/>
      <c r="P114" t="str">
        <f t="shared" si="1"/>
        <v>Coon Creek Watershed District WRAPS 2010-Unnamed ditch-(07010206-594)-TSS</v>
      </c>
    </row>
    <row r="115" spans="1:16" ht="27.95" hidden="1" customHeight="1" x14ac:dyDescent="0.25">
      <c r="A115" s="203" t="s">
        <v>1424</v>
      </c>
      <c r="B115" s="202" t="s">
        <v>573</v>
      </c>
      <c r="C115" s="203" t="s">
        <v>1411</v>
      </c>
      <c r="D115" s="202" t="s">
        <v>1429</v>
      </c>
      <c r="E115" s="202" t="s">
        <v>1430</v>
      </c>
      <c r="F115" s="202" t="s">
        <v>505</v>
      </c>
      <c r="G115" s="253">
        <v>3.0000000000000001E-3</v>
      </c>
      <c r="H115" s="361" t="s">
        <v>488</v>
      </c>
      <c r="I115" s="359" t="s">
        <v>1384</v>
      </c>
      <c r="J115" s="209">
        <v>0</v>
      </c>
      <c r="K115" s="359" t="s">
        <v>22</v>
      </c>
      <c r="L115" s="359" t="s">
        <v>1392</v>
      </c>
      <c r="M115" s="368">
        <v>2012</v>
      </c>
      <c r="N115" s="205">
        <v>42639</v>
      </c>
      <c r="O115" s="203"/>
      <c r="P115" t="str">
        <f t="shared" si="1"/>
        <v>Coon Creek Watershed District WRAPS 2010-Unnamed ditch-(07010206-594)-TSS</v>
      </c>
    </row>
    <row r="116" spans="1:16" ht="27.95" hidden="1" customHeight="1" x14ac:dyDescent="0.25">
      <c r="A116" s="203" t="s">
        <v>1424</v>
      </c>
      <c r="B116" s="202" t="s">
        <v>573</v>
      </c>
      <c r="C116" s="203" t="s">
        <v>1411</v>
      </c>
      <c r="D116" s="202" t="s">
        <v>1429</v>
      </c>
      <c r="E116" s="202" t="s">
        <v>1430</v>
      </c>
      <c r="F116" s="202" t="s">
        <v>505</v>
      </c>
      <c r="G116" s="253">
        <v>4.0000000000000001E-3</v>
      </c>
      <c r="H116" s="361" t="s">
        <v>488</v>
      </c>
      <c r="I116" s="359" t="s">
        <v>1385</v>
      </c>
      <c r="J116" s="209">
        <v>0</v>
      </c>
      <c r="K116" s="359" t="s">
        <v>22</v>
      </c>
      <c r="L116" s="359" t="s">
        <v>1392</v>
      </c>
      <c r="M116" s="368">
        <v>2012</v>
      </c>
      <c r="N116" s="205">
        <v>42639</v>
      </c>
      <c r="O116" s="203"/>
      <c r="P116" t="str">
        <f t="shared" si="1"/>
        <v>Coon Creek Watershed District WRAPS 2010-Unnamed ditch-(07010206-594)-TSS</v>
      </c>
    </row>
    <row r="117" spans="1:16" ht="27.95" hidden="1" customHeight="1" x14ac:dyDescent="0.25">
      <c r="A117" s="203" t="s">
        <v>1424</v>
      </c>
      <c r="B117" s="202" t="s">
        <v>573</v>
      </c>
      <c r="C117" s="203" t="s">
        <v>19</v>
      </c>
      <c r="D117" s="202" t="s">
        <v>1431</v>
      </c>
      <c r="E117" s="202" t="s">
        <v>1432</v>
      </c>
      <c r="F117" s="202" t="s">
        <v>505</v>
      </c>
      <c r="G117" s="253">
        <v>3.8</v>
      </c>
      <c r="H117" s="361" t="s">
        <v>1433</v>
      </c>
      <c r="I117" s="359" t="s">
        <v>1407</v>
      </c>
      <c r="J117" s="359" t="s">
        <v>1380</v>
      </c>
      <c r="K117" s="359" t="s">
        <v>1113</v>
      </c>
      <c r="L117" s="359" t="s">
        <v>1408</v>
      </c>
      <c r="M117" s="368">
        <v>2004</v>
      </c>
      <c r="N117" s="205">
        <v>40086</v>
      </c>
      <c r="O117" s="203"/>
      <c r="P117" t="str">
        <f t="shared" si="1"/>
        <v>Golden Lake TMDL-Golden-(02-0045-00)-TP</v>
      </c>
    </row>
    <row r="118" spans="1:16" ht="27.95" hidden="1" customHeight="1" x14ac:dyDescent="0.25">
      <c r="A118" s="203" t="s">
        <v>1424</v>
      </c>
      <c r="B118" s="202" t="s">
        <v>573</v>
      </c>
      <c r="C118" s="203" t="s">
        <v>19</v>
      </c>
      <c r="D118" s="202" t="s">
        <v>1431</v>
      </c>
      <c r="E118" s="202" t="s">
        <v>1432</v>
      </c>
      <c r="F118" s="202" t="s">
        <v>505</v>
      </c>
      <c r="G118" s="253">
        <v>0.01</v>
      </c>
      <c r="H118" s="361" t="s">
        <v>1414</v>
      </c>
      <c r="I118" s="359" t="s">
        <v>1407</v>
      </c>
      <c r="J118" s="359" t="s">
        <v>1380</v>
      </c>
      <c r="K118" s="359" t="s">
        <v>1113</v>
      </c>
      <c r="L118" s="359" t="s">
        <v>1392</v>
      </c>
      <c r="M118" s="368">
        <v>2004</v>
      </c>
      <c r="N118" s="205">
        <v>40086</v>
      </c>
      <c r="O118" s="203"/>
      <c r="P118" t="str">
        <f t="shared" si="1"/>
        <v>Golden Lake TMDL-Golden-(02-0045-00)-TP</v>
      </c>
    </row>
    <row r="119" spans="1:16" ht="27.95" hidden="1" customHeight="1" x14ac:dyDescent="0.25">
      <c r="A119" s="203" t="s">
        <v>1424</v>
      </c>
      <c r="B119" s="202" t="s">
        <v>573</v>
      </c>
      <c r="C119" s="203" t="s">
        <v>21</v>
      </c>
      <c r="D119" s="202" t="s">
        <v>727</v>
      </c>
      <c r="E119" s="202" t="s">
        <v>1420</v>
      </c>
      <c r="F119" s="202" t="s">
        <v>475</v>
      </c>
      <c r="G119" s="253">
        <v>413</v>
      </c>
      <c r="H119" s="361" t="s">
        <v>1414</v>
      </c>
      <c r="I119" s="359" t="s">
        <v>1379</v>
      </c>
      <c r="J119" s="359" t="s">
        <v>1380</v>
      </c>
      <c r="K119" s="359" t="s">
        <v>22</v>
      </c>
      <c r="L119" s="359" t="s">
        <v>1392</v>
      </c>
      <c r="M119" s="368">
        <v>2002</v>
      </c>
      <c r="N119" s="205">
        <v>39982</v>
      </c>
      <c r="O119" s="203"/>
      <c r="P119" t="str">
        <f t="shared" si="1"/>
        <v>Hardwood Creek Impaired Biota and Dissolved Oxygen TMDL-Hardwood Creek-(07010206-596)-TSS</v>
      </c>
    </row>
    <row r="120" spans="1:16" ht="27.95" hidden="1" customHeight="1" x14ac:dyDescent="0.25">
      <c r="A120" s="203" t="s">
        <v>1424</v>
      </c>
      <c r="B120" s="202" t="s">
        <v>573</v>
      </c>
      <c r="C120" s="203" t="s">
        <v>21</v>
      </c>
      <c r="D120" s="202" t="s">
        <v>727</v>
      </c>
      <c r="E120" s="202" t="s">
        <v>1420</v>
      </c>
      <c r="F120" s="202" t="s">
        <v>475</v>
      </c>
      <c r="G120" s="253">
        <v>100</v>
      </c>
      <c r="H120" s="361" t="s">
        <v>1414</v>
      </c>
      <c r="I120" s="359" t="s">
        <v>1382</v>
      </c>
      <c r="J120" s="359" t="s">
        <v>1380</v>
      </c>
      <c r="K120" s="359" t="s">
        <v>22</v>
      </c>
      <c r="L120" s="359" t="s">
        <v>1392</v>
      </c>
      <c r="M120" s="368">
        <v>2002</v>
      </c>
      <c r="N120" s="205">
        <v>39982</v>
      </c>
      <c r="O120" s="203"/>
      <c r="P120" t="str">
        <f t="shared" si="1"/>
        <v>Hardwood Creek Impaired Biota and Dissolved Oxygen TMDL-Hardwood Creek-(07010206-596)-TSS</v>
      </c>
    </row>
    <row r="121" spans="1:16" ht="27.95" hidden="1" customHeight="1" x14ac:dyDescent="0.25">
      <c r="A121" s="203" t="s">
        <v>1424</v>
      </c>
      <c r="B121" s="202" t="s">
        <v>573</v>
      </c>
      <c r="C121" s="203" t="s">
        <v>21</v>
      </c>
      <c r="D121" s="202" t="s">
        <v>727</v>
      </c>
      <c r="E121" s="202" t="s">
        <v>1420</v>
      </c>
      <c r="F121" s="202" t="s">
        <v>475</v>
      </c>
      <c r="G121" s="253">
        <v>38</v>
      </c>
      <c r="H121" s="361" t="s">
        <v>1414</v>
      </c>
      <c r="I121" s="359" t="s">
        <v>1383</v>
      </c>
      <c r="J121" s="359" t="s">
        <v>1380</v>
      </c>
      <c r="K121" s="359" t="s">
        <v>22</v>
      </c>
      <c r="L121" s="359" t="s">
        <v>1392</v>
      </c>
      <c r="M121" s="368">
        <v>2002</v>
      </c>
      <c r="N121" s="205">
        <v>39982</v>
      </c>
      <c r="O121" s="203"/>
      <c r="P121" t="str">
        <f t="shared" si="1"/>
        <v>Hardwood Creek Impaired Biota and Dissolved Oxygen TMDL-Hardwood Creek-(07010206-596)-TSS</v>
      </c>
    </row>
    <row r="122" spans="1:16" ht="27.95" hidden="1" customHeight="1" x14ac:dyDescent="0.25">
      <c r="A122" s="203" t="s">
        <v>1424</v>
      </c>
      <c r="B122" s="202" t="s">
        <v>573</v>
      </c>
      <c r="C122" s="203" t="s">
        <v>21</v>
      </c>
      <c r="D122" s="202" t="s">
        <v>727</v>
      </c>
      <c r="E122" s="202" t="s">
        <v>1420</v>
      </c>
      <c r="F122" s="202" t="s">
        <v>475</v>
      </c>
      <c r="G122" s="253">
        <v>17</v>
      </c>
      <c r="H122" s="361" t="s">
        <v>1414</v>
      </c>
      <c r="I122" s="359" t="s">
        <v>1384</v>
      </c>
      <c r="J122" s="359" t="s">
        <v>1380</v>
      </c>
      <c r="K122" s="359" t="s">
        <v>22</v>
      </c>
      <c r="L122" s="359" t="s">
        <v>1392</v>
      </c>
      <c r="M122" s="368">
        <v>2002</v>
      </c>
      <c r="N122" s="205">
        <v>39982</v>
      </c>
      <c r="O122" s="203"/>
      <c r="P122" t="str">
        <f t="shared" si="1"/>
        <v>Hardwood Creek Impaired Biota and Dissolved Oxygen TMDL-Hardwood Creek-(07010206-596)-TSS</v>
      </c>
    </row>
    <row r="123" spans="1:16" ht="27.95" hidden="1" customHeight="1" x14ac:dyDescent="0.25">
      <c r="A123" s="203" t="s">
        <v>1424</v>
      </c>
      <c r="B123" s="202" t="s">
        <v>573</v>
      </c>
      <c r="C123" s="203" t="s">
        <v>21</v>
      </c>
      <c r="D123" s="202" t="s">
        <v>727</v>
      </c>
      <c r="E123" s="202" t="s">
        <v>1420</v>
      </c>
      <c r="F123" s="202" t="s">
        <v>475</v>
      </c>
      <c r="G123" s="253">
        <v>6</v>
      </c>
      <c r="H123" s="361" t="s">
        <v>1414</v>
      </c>
      <c r="I123" s="359" t="s">
        <v>1385</v>
      </c>
      <c r="J123" s="359" t="s">
        <v>1380</v>
      </c>
      <c r="K123" s="359" t="s">
        <v>22</v>
      </c>
      <c r="L123" s="359" t="s">
        <v>1392</v>
      </c>
      <c r="M123" s="368">
        <v>2002</v>
      </c>
      <c r="N123" s="205">
        <v>39982</v>
      </c>
      <c r="O123" s="203"/>
      <c r="P123" t="str">
        <f t="shared" si="1"/>
        <v>Hardwood Creek Impaired Biota and Dissolved Oxygen TMDL-Hardwood Creek-(07010206-596)-TSS</v>
      </c>
    </row>
    <row r="124" spans="1:16" ht="27.95" hidden="1" customHeight="1" x14ac:dyDescent="0.25">
      <c r="A124" s="203" t="s">
        <v>1424</v>
      </c>
      <c r="B124" s="202" t="s">
        <v>573</v>
      </c>
      <c r="C124" s="203" t="s">
        <v>21</v>
      </c>
      <c r="D124" s="202" t="s">
        <v>727</v>
      </c>
      <c r="E124" s="202" t="s">
        <v>1420</v>
      </c>
      <c r="F124" s="202" t="s">
        <v>475</v>
      </c>
      <c r="G124" s="253">
        <v>104</v>
      </c>
      <c r="H124" s="361" t="s">
        <v>1414</v>
      </c>
      <c r="I124" s="359" t="s">
        <v>1379</v>
      </c>
      <c r="J124" s="359" t="s">
        <v>1380</v>
      </c>
      <c r="K124" s="359" t="s">
        <v>1421</v>
      </c>
      <c r="L124" s="359" t="s">
        <v>1392</v>
      </c>
      <c r="M124" s="368">
        <v>2002</v>
      </c>
      <c r="N124" s="205">
        <v>39982</v>
      </c>
      <c r="O124" s="203"/>
      <c r="P124" t="str">
        <f t="shared" si="1"/>
        <v>Hardwood Creek Impaired Biota and Dissolved Oxygen TMDL-Hardwood Creek-(07010206-596)-Total Oxygen Demand</v>
      </c>
    </row>
    <row r="125" spans="1:16" ht="27.95" hidden="1" customHeight="1" x14ac:dyDescent="0.25">
      <c r="A125" s="203" t="s">
        <v>1424</v>
      </c>
      <c r="B125" s="202" t="s">
        <v>573</v>
      </c>
      <c r="C125" s="203" t="s">
        <v>21</v>
      </c>
      <c r="D125" s="202" t="s">
        <v>727</v>
      </c>
      <c r="E125" s="202" t="s">
        <v>1420</v>
      </c>
      <c r="F125" s="202" t="s">
        <v>475</v>
      </c>
      <c r="G125" s="253">
        <v>25</v>
      </c>
      <c r="H125" s="361" t="s">
        <v>1414</v>
      </c>
      <c r="I125" s="359" t="s">
        <v>1382</v>
      </c>
      <c r="J125" s="359" t="s">
        <v>1380</v>
      </c>
      <c r="K125" s="359" t="s">
        <v>1421</v>
      </c>
      <c r="L125" s="359" t="s">
        <v>1392</v>
      </c>
      <c r="M125" s="368">
        <v>2002</v>
      </c>
      <c r="N125" s="205">
        <v>39982</v>
      </c>
      <c r="O125" s="203"/>
      <c r="P125" t="str">
        <f t="shared" si="1"/>
        <v>Hardwood Creek Impaired Biota and Dissolved Oxygen TMDL-Hardwood Creek-(07010206-596)-Total Oxygen Demand</v>
      </c>
    </row>
    <row r="126" spans="1:16" ht="27.95" hidden="1" customHeight="1" x14ac:dyDescent="0.25">
      <c r="A126" s="203" t="s">
        <v>1424</v>
      </c>
      <c r="B126" s="202" t="s">
        <v>573</v>
      </c>
      <c r="C126" s="203" t="s">
        <v>21</v>
      </c>
      <c r="D126" s="202" t="s">
        <v>727</v>
      </c>
      <c r="E126" s="202" t="s">
        <v>1420</v>
      </c>
      <c r="F126" s="202" t="s">
        <v>475</v>
      </c>
      <c r="G126" s="253">
        <v>10</v>
      </c>
      <c r="H126" s="361" t="s">
        <v>1414</v>
      </c>
      <c r="I126" s="359" t="s">
        <v>1383</v>
      </c>
      <c r="J126" s="359" t="s">
        <v>1380</v>
      </c>
      <c r="K126" s="359" t="s">
        <v>1421</v>
      </c>
      <c r="L126" s="359" t="s">
        <v>1392</v>
      </c>
      <c r="M126" s="368">
        <v>2002</v>
      </c>
      <c r="N126" s="205">
        <v>39982</v>
      </c>
      <c r="O126" s="203"/>
      <c r="P126" t="str">
        <f t="shared" si="1"/>
        <v>Hardwood Creek Impaired Biota and Dissolved Oxygen TMDL-Hardwood Creek-(07010206-596)-Total Oxygen Demand</v>
      </c>
    </row>
    <row r="127" spans="1:16" ht="27.95" hidden="1" customHeight="1" x14ac:dyDescent="0.25">
      <c r="A127" s="203" t="s">
        <v>1424</v>
      </c>
      <c r="B127" s="202" t="s">
        <v>573</v>
      </c>
      <c r="C127" s="203" t="s">
        <v>21</v>
      </c>
      <c r="D127" s="202" t="s">
        <v>727</v>
      </c>
      <c r="E127" s="202" t="s">
        <v>1420</v>
      </c>
      <c r="F127" s="202" t="s">
        <v>475</v>
      </c>
      <c r="G127" s="253">
        <v>5</v>
      </c>
      <c r="H127" s="361" t="s">
        <v>1414</v>
      </c>
      <c r="I127" s="359" t="s">
        <v>1384</v>
      </c>
      <c r="J127" s="359" t="s">
        <v>1380</v>
      </c>
      <c r="K127" s="359" t="s">
        <v>1421</v>
      </c>
      <c r="L127" s="359" t="s">
        <v>1392</v>
      </c>
      <c r="M127" s="368">
        <v>2002</v>
      </c>
      <c r="N127" s="205">
        <v>39982</v>
      </c>
      <c r="O127" s="203"/>
      <c r="P127" t="str">
        <f t="shared" si="1"/>
        <v>Hardwood Creek Impaired Biota and Dissolved Oxygen TMDL-Hardwood Creek-(07010206-596)-Total Oxygen Demand</v>
      </c>
    </row>
    <row r="128" spans="1:16" ht="27.95" hidden="1" customHeight="1" x14ac:dyDescent="0.25">
      <c r="A128" s="203" t="s">
        <v>1424</v>
      </c>
      <c r="B128" s="202" t="s">
        <v>573</v>
      </c>
      <c r="C128" s="203" t="s">
        <v>21</v>
      </c>
      <c r="D128" s="202" t="s">
        <v>727</v>
      </c>
      <c r="E128" s="202" t="s">
        <v>1420</v>
      </c>
      <c r="F128" s="202" t="s">
        <v>475</v>
      </c>
      <c r="G128" s="253">
        <v>2</v>
      </c>
      <c r="H128" s="361" t="s">
        <v>1414</v>
      </c>
      <c r="I128" s="359" t="s">
        <v>1385</v>
      </c>
      <c r="J128" s="359" t="s">
        <v>1380</v>
      </c>
      <c r="K128" s="359" t="s">
        <v>1421</v>
      </c>
      <c r="L128" s="359" t="s">
        <v>1392</v>
      </c>
      <c r="M128" s="368">
        <v>2002</v>
      </c>
      <c r="N128" s="205">
        <v>39982</v>
      </c>
      <c r="O128" s="203"/>
      <c r="P128" t="str">
        <f t="shared" si="1"/>
        <v>Hardwood Creek Impaired Biota and Dissolved Oxygen TMDL-Hardwood Creek-(07010206-596)-Total Oxygen Demand</v>
      </c>
    </row>
    <row r="129" spans="1:16" ht="27.95" hidden="1" customHeight="1" x14ac:dyDescent="0.25">
      <c r="A129" s="203" t="s">
        <v>1424</v>
      </c>
      <c r="B129" s="202" t="s">
        <v>573</v>
      </c>
      <c r="C129" s="203" t="s">
        <v>1434</v>
      </c>
      <c r="D129" s="202" t="s">
        <v>1435</v>
      </c>
      <c r="E129" s="202" t="s">
        <v>1436</v>
      </c>
      <c r="F129" s="202" t="s">
        <v>475</v>
      </c>
      <c r="G129" s="253">
        <v>0.42</v>
      </c>
      <c r="H129" s="361" t="s">
        <v>1414</v>
      </c>
      <c r="I129" s="359" t="s">
        <v>1407</v>
      </c>
      <c r="J129" s="358">
        <v>0</v>
      </c>
      <c r="K129" s="359" t="s">
        <v>1113</v>
      </c>
      <c r="L129" s="359" t="s">
        <v>1392</v>
      </c>
      <c r="M129" s="368">
        <v>2003</v>
      </c>
      <c r="N129" s="205">
        <v>41544</v>
      </c>
      <c r="O129" s="203"/>
      <c r="P129" t="str">
        <f t="shared" si="1"/>
        <v>Lino Lakes Chain (Metro)-George Watch-(02-0005-00)-TP</v>
      </c>
    </row>
    <row r="130" spans="1:16" ht="27.95" hidden="1" customHeight="1" x14ac:dyDescent="0.25">
      <c r="A130" s="203" t="s">
        <v>1424</v>
      </c>
      <c r="B130" s="202" t="s">
        <v>573</v>
      </c>
      <c r="C130" s="203" t="s">
        <v>1434</v>
      </c>
      <c r="D130" s="202" t="s">
        <v>1437</v>
      </c>
      <c r="E130" s="202" t="s">
        <v>1438</v>
      </c>
      <c r="F130" s="202" t="s">
        <v>475</v>
      </c>
      <c r="G130" s="253">
        <v>1.54</v>
      </c>
      <c r="H130" s="361" t="s">
        <v>1414</v>
      </c>
      <c r="I130" s="359" t="s">
        <v>1407</v>
      </c>
      <c r="J130" s="358">
        <v>0</v>
      </c>
      <c r="K130" s="359" t="s">
        <v>1113</v>
      </c>
      <c r="L130" s="359" t="s">
        <v>1392</v>
      </c>
      <c r="M130" s="368">
        <v>2003</v>
      </c>
      <c r="N130" s="205">
        <v>41544</v>
      </c>
      <c r="O130" s="203"/>
      <c r="P130" t="str">
        <f t="shared" si="1"/>
        <v>Lino Lakes Chain (Metro)-Marshan-(02-0007-00)-TP</v>
      </c>
    </row>
    <row r="131" spans="1:16" ht="27.95" hidden="1" customHeight="1" x14ac:dyDescent="0.25">
      <c r="A131" s="203" t="s">
        <v>1424</v>
      </c>
      <c r="B131" s="202" t="s">
        <v>573</v>
      </c>
      <c r="C131" s="203" t="s">
        <v>1434</v>
      </c>
      <c r="D131" s="202" t="s">
        <v>1439</v>
      </c>
      <c r="E131" s="202" t="s">
        <v>1440</v>
      </c>
      <c r="F131" s="202" t="s">
        <v>475</v>
      </c>
      <c r="G131" s="253">
        <v>1.21</v>
      </c>
      <c r="H131" s="361" t="s">
        <v>1414</v>
      </c>
      <c r="I131" s="359" t="s">
        <v>1407</v>
      </c>
      <c r="J131" s="358">
        <v>0</v>
      </c>
      <c r="K131" s="359" t="s">
        <v>1113</v>
      </c>
      <c r="L131" s="359" t="s">
        <v>1392</v>
      </c>
      <c r="M131" s="368">
        <v>2003</v>
      </c>
      <c r="N131" s="205">
        <v>41544</v>
      </c>
      <c r="O131" s="203"/>
      <c r="P131" t="str">
        <f t="shared" ref="P131:P194" si="2">CONCATENATE(C131, "-", E131, "-","(", D131,")", "-",K131)</f>
        <v>Lino Lakes Chain (Metro)-Rice-(02-0008-00)-TP</v>
      </c>
    </row>
    <row r="132" spans="1:16" ht="27.95" hidden="1" customHeight="1" x14ac:dyDescent="0.25">
      <c r="A132" s="203" t="s">
        <v>1424</v>
      </c>
      <c r="B132" s="202" t="s">
        <v>573</v>
      </c>
      <c r="C132" s="203" t="s">
        <v>1434</v>
      </c>
      <c r="D132" s="202" t="s">
        <v>1441</v>
      </c>
      <c r="E132" s="202" t="s">
        <v>1442</v>
      </c>
      <c r="F132" s="202" t="s">
        <v>475</v>
      </c>
      <c r="G132" s="253">
        <v>0.03</v>
      </c>
      <c r="H132" s="361" t="s">
        <v>1414</v>
      </c>
      <c r="I132" s="359" t="s">
        <v>1407</v>
      </c>
      <c r="J132" s="358">
        <v>0</v>
      </c>
      <c r="K132" s="359" t="s">
        <v>1113</v>
      </c>
      <c r="L132" s="359" t="s">
        <v>1392</v>
      </c>
      <c r="M132" s="368">
        <v>2003</v>
      </c>
      <c r="N132" s="205">
        <v>41544</v>
      </c>
      <c r="O132" s="203"/>
      <c r="P132" t="str">
        <f t="shared" si="2"/>
        <v>Lino Lakes Chain (Metro)-Reshanau-(02-0009-00)-TP</v>
      </c>
    </row>
    <row r="133" spans="1:16" ht="27.95" hidden="1" customHeight="1" x14ac:dyDescent="0.25">
      <c r="A133" s="203" t="s">
        <v>1424</v>
      </c>
      <c r="B133" s="202" t="s">
        <v>573</v>
      </c>
      <c r="C133" s="203" t="s">
        <v>1434</v>
      </c>
      <c r="D133" s="202" t="s">
        <v>1443</v>
      </c>
      <c r="E133" s="202" t="s">
        <v>1444</v>
      </c>
      <c r="F133" s="202" t="s">
        <v>475</v>
      </c>
      <c r="G133" s="253">
        <v>0.22</v>
      </c>
      <c r="H133" s="361" t="s">
        <v>1414</v>
      </c>
      <c r="I133" s="359" t="s">
        <v>1407</v>
      </c>
      <c r="J133" s="358">
        <v>0</v>
      </c>
      <c r="K133" s="359" t="s">
        <v>1113</v>
      </c>
      <c r="L133" s="359" t="s">
        <v>1392</v>
      </c>
      <c r="M133" s="368">
        <v>2003</v>
      </c>
      <c r="N133" s="205">
        <v>41544</v>
      </c>
      <c r="O133" s="203"/>
      <c r="P133" t="str">
        <f t="shared" si="2"/>
        <v>Lino Lakes Chain (Metro)-Baldwin-(02-0013-00)-TP</v>
      </c>
    </row>
    <row r="134" spans="1:16" ht="27.95" hidden="1" customHeight="1" x14ac:dyDescent="0.25">
      <c r="A134" s="203" t="s">
        <v>1424</v>
      </c>
      <c r="B134" s="202" t="s">
        <v>573</v>
      </c>
      <c r="C134" s="203" t="s">
        <v>1445</v>
      </c>
      <c r="D134" s="202" t="s">
        <v>1446</v>
      </c>
      <c r="E134" s="202" t="s">
        <v>1447</v>
      </c>
      <c r="F134" s="202" t="s">
        <v>475</v>
      </c>
      <c r="G134" s="253">
        <v>583</v>
      </c>
      <c r="H134" s="361" t="s">
        <v>1448</v>
      </c>
      <c r="I134" s="359" t="s">
        <v>1407</v>
      </c>
      <c r="J134" s="358">
        <v>0.61799999999999999</v>
      </c>
      <c r="K134" s="359" t="s">
        <v>1113</v>
      </c>
      <c r="L134" s="359" t="s">
        <v>1408</v>
      </c>
      <c r="M134" s="368">
        <v>2001</v>
      </c>
      <c r="N134" s="205">
        <v>41603</v>
      </c>
      <c r="O134" s="203" t="s">
        <v>1449</v>
      </c>
      <c r="P134" t="str">
        <f t="shared" si="2"/>
        <v>Peltier/Centerville Lake Nutrient Impairment TMDL-Peltier-(02-0004-00)-TP</v>
      </c>
    </row>
    <row r="135" spans="1:16" ht="27.95" hidden="1" customHeight="1" x14ac:dyDescent="0.25">
      <c r="A135" s="203" t="s">
        <v>1424</v>
      </c>
      <c r="B135" s="202" t="s">
        <v>573</v>
      </c>
      <c r="C135" s="203" t="s">
        <v>1445</v>
      </c>
      <c r="D135" s="202" t="s">
        <v>1446</v>
      </c>
      <c r="E135" s="202" t="s">
        <v>1447</v>
      </c>
      <c r="F135" s="202" t="s">
        <v>475</v>
      </c>
      <c r="G135" s="253">
        <v>4.78</v>
      </c>
      <c r="H135" s="361" t="s">
        <v>1450</v>
      </c>
      <c r="I135" s="359" t="s">
        <v>1407</v>
      </c>
      <c r="J135" s="358">
        <v>0.61760000000000004</v>
      </c>
      <c r="K135" s="359" t="s">
        <v>1113</v>
      </c>
      <c r="L135" s="359" t="s">
        <v>1392</v>
      </c>
      <c r="M135" s="368">
        <v>2001</v>
      </c>
      <c r="N135" s="205">
        <v>41603</v>
      </c>
      <c r="O135" s="203" t="s">
        <v>1449</v>
      </c>
      <c r="P135" t="str">
        <f t="shared" si="2"/>
        <v>Peltier/Centerville Lake Nutrient Impairment TMDL-Peltier-(02-0004-00)-TP</v>
      </c>
    </row>
    <row r="136" spans="1:16" ht="27.95" hidden="1" customHeight="1" x14ac:dyDescent="0.25">
      <c r="A136" s="203" t="s">
        <v>1424</v>
      </c>
      <c r="B136" s="202" t="s">
        <v>573</v>
      </c>
      <c r="C136" s="203" t="s">
        <v>1445</v>
      </c>
      <c r="D136" s="202" t="s">
        <v>1451</v>
      </c>
      <c r="E136" s="202" t="s">
        <v>1452</v>
      </c>
      <c r="F136" s="202" t="s">
        <v>475</v>
      </c>
      <c r="G136" s="253">
        <v>26</v>
      </c>
      <c r="H136" s="361" t="s">
        <v>1448</v>
      </c>
      <c r="I136" s="359" t="s">
        <v>1407</v>
      </c>
      <c r="J136" s="358">
        <v>0</v>
      </c>
      <c r="K136" s="359" t="s">
        <v>1113</v>
      </c>
      <c r="L136" s="359" t="s">
        <v>1408</v>
      </c>
      <c r="M136" s="368">
        <v>2001</v>
      </c>
      <c r="N136" s="205">
        <v>41603</v>
      </c>
      <c r="O136" s="203" t="s">
        <v>1449</v>
      </c>
      <c r="P136" t="str">
        <f t="shared" si="2"/>
        <v>Peltier/Centerville Lake Nutrient Impairment TMDL-Centerville-(02-0006-00)-TP</v>
      </c>
    </row>
    <row r="137" spans="1:16" ht="27.95" hidden="1" customHeight="1" x14ac:dyDescent="0.25">
      <c r="A137" s="203" t="s">
        <v>1424</v>
      </c>
      <c r="B137" s="202" t="s">
        <v>573</v>
      </c>
      <c r="C137" s="203" t="s">
        <v>1445</v>
      </c>
      <c r="D137" s="202" t="s">
        <v>1451</v>
      </c>
      <c r="E137" s="202" t="s">
        <v>1452</v>
      </c>
      <c r="F137" s="202" t="s">
        <v>475</v>
      </c>
      <c r="G137" s="253">
        <v>0.21</v>
      </c>
      <c r="H137" s="361" t="s">
        <v>1450</v>
      </c>
      <c r="I137" s="359" t="s">
        <v>1407</v>
      </c>
      <c r="J137" s="358">
        <v>0</v>
      </c>
      <c r="K137" s="359" t="s">
        <v>1113</v>
      </c>
      <c r="L137" s="359" t="s">
        <v>1392</v>
      </c>
      <c r="M137" s="368">
        <v>2001</v>
      </c>
      <c r="N137" s="205">
        <v>41603</v>
      </c>
      <c r="O137" s="203" t="s">
        <v>1449</v>
      </c>
      <c r="P137" t="str">
        <f t="shared" si="2"/>
        <v>Peltier/Centerville Lake Nutrient Impairment TMDL-Centerville-(02-0006-00)-TP</v>
      </c>
    </row>
    <row r="138" spans="1:16" ht="27.95" hidden="1" customHeight="1" x14ac:dyDescent="0.25">
      <c r="A138" s="203" t="s">
        <v>1424</v>
      </c>
      <c r="B138" s="202" t="s">
        <v>573</v>
      </c>
      <c r="C138" s="203" t="s">
        <v>1453</v>
      </c>
      <c r="D138" s="202" t="s">
        <v>1454</v>
      </c>
      <c r="E138" s="202" t="s">
        <v>1455</v>
      </c>
      <c r="F138" s="202" t="s">
        <v>475</v>
      </c>
      <c r="G138" s="253">
        <v>97.5</v>
      </c>
      <c r="H138" s="361" t="s">
        <v>1456</v>
      </c>
      <c r="I138" s="359" t="s">
        <v>1407</v>
      </c>
      <c r="J138" s="358">
        <v>0.25740000000000002</v>
      </c>
      <c r="K138" s="359" t="s">
        <v>1113</v>
      </c>
      <c r="L138" s="359" t="s">
        <v>1408</v>
      </c>
      <c r="M138" s="368">
        <v>2003</v>
      </c>
      <c r="N138" s="205">
        <v>42061</v>
      </c>
      <c r="O138" s="203"/>
      <c r="P138" t="str">
        <f t="shared" si="2"/>
        <v>Rice Creek Watershed District Southwest Urban Lakes - Excess Nutrients TMDL-East Moore-(02-0075-01)-TP</v>
      </c>
    </row>
    <row r="139" spans="1:16" ht="27.95" hidden="1" customHeight="1" x14ac:dyDescent="0.25">
      <c r="A139" s="203" t="s">
        <v>1424</v>
      </c>
      <c r="B139" s="202" t="s">
        <v>573</v>
      </c>
      <c r="C139" s="203" t="s">
        <v>1453</v>
      </c>
      <c r="D139" s="202" t="s">
        <v>1454</v>
      </c>
      <c r="E139" s="202" t="s">
        <v>1455</v>
      </c>
      <c r="F139" s="202" t="s">
        <v>475</v>
      </c>
      <c r="G139" s="253">
        <v>0.26700000000000002</v>
      </c>
      <c r="H139" s="361" t="s">
        <v>527</v>
      </c>
      <c r="I139" s="359" t="s">
        <v>1407</v>
      </c>
      <c r="J139" s="358">
        <v>0.25740000000000002</v>
      </c>
      <c r="K139" s="359" t="s">
        <v>1113</v>
      </c>
      <c r="L139" s="359" t="s">
        <v>1392</v>
      </c>
      <c r="M139" s="368">
        <v>2003</v>
      </c>
      <c r="N139" s="205">
        <v>42061</v>
      </c>
      <c r="O139" s="203"/>
      <c r="P139" t="str">
        <f t="shared" si="2"/>
        <v>Rice Creek Watershed District Southwest Urban Lakes - Excess Nutrients TMDL-East Moore-(02-0075-01)-TP</v>
      </c>
    </row>
    <row r="140" spans="1:16" ht="27.95" hidden="1" customHeight="1" x14ac:dyDescent="0.25">
      <c r="A140" s="203" t="s">
        <v>1424</v>
      </c>
      <c r="B140" s="202" t="s">
        <v>573</v>
      </c>
      <c r="C140" s="203" t="s">
        <v>1453</v>
      </c>
      <c r="D140" s="202" t="s">
        <v>1457</v>
      </c>
      <c r="E140" s="202" t="s">
        <v>1458</v>
      </c>
      <c r="F140" s="202" t="s">
        <v>475</v>
      </c>
      <c r="G140" s="253">
        <v>371.1</v>
      </c>
      <c r="H140" s="361" t="s">
        <v>1456</v>
      </c>
      <c r="I140" s="359" t="s">
        <v>1407</v>
      </c>
      <c r="J140" s="358">
        <v>0.45879999999999999</v>
      </c>
      <c r="K140" s="359" t="s">
        <v>1113</v>
      </c>
      <c r="L140" s="359" t="s">
        <v>1408</v>
      </c>
      <c r="M140" s="368">
        <v>2003</v>
      </c>
      <c r="N140" s="205">
        <v>42061</v>
      </c>
      <c r="O140" s="203"/>
      <c r="P140" t="str">
        <f t="shared" si="2"/>
        <v>Rice Creek Watershed District Southwest Urban Lakes - Excess Nutrients TMDL-Pike-(62-0069-00)-TP</v>
      </c>
    </row>
    <row r="141" spans="1:16" ht="27.95" hidden="1" customHeight="1" x14ac:dyDescent="0.25">
      <c r="A141" s="203" t="s">
        <v>1424</v>
      </c>
      <c r="B141" s="202" t="s">
        <v>573</v>
      </c>
      <c r="C141" s="203" t="s">
        <v>1453</v>
      </c>
      <c r="D141" s="202" t="s">
        <v>1457</v>
      </c>
      <c r="E141" s="202" t="s">
        <v>1458</v>
      </c>
      <c r="F141" s="202" t="s">
        <v>475</v>
      </c>
      <c r="G141" s="253">
        <v>1.016</v>
      </c>
      <c r="H141" s="361" t="s">
        <v>527</v>
      </c>
      <c r="I141" s="359" t="s">
        <v>1407</v>
      </c>
      <c r="J141" s="358">
        <v>0.45879999999999999</v>
      </c>
      <c r="K141" s="359" t="s">
        <v>1113</v>
      </c>
      <c r="L141" s="359" t="s">
        <v>1392</v>
      </c>
      <c r="M141" s="368">
        <v>2003</v>
      </c>
      <c r="N141" s="205">
        <v>42061</v>
      </c>
      <c r="O141" s="203"/>
      <c r="P141" t="str">
        <f t="shared" si="2"/>
        <v>Rice Creek Watershed District Southwest Urban Lakes - Excess Nutrients TMDL-Pike-(62-0069-00)-TP</v>
      </c>
    </row>
    <row r="142" spans="1:16" ht="27.95" hidden="1" customHeight="1" x14ac:dyDescent="0.25">
      <c r="A142" s="203" t="s">
        <v>1424</v>
      </c>
      <c r="B142" s="202" t="s">
        <v>573</v>
      </c>
      <c r="C142" s="203" t="s">
        <v>1415</v>
      </c>
      <c r="D142" s="202" t="s">
        <v>1416</v>
      </c>
      <c r="E142" s="202" t="s">
        <v>1417</v>
      </c>
      <c r="F142" s="202" t="s">
        <v>505</v>
      </c>
      <c r="G142" s="253">
        <v>0.1</v>
      </c>
      <c r="H142" s="361" t="s">
        <v>1400</v>
      </c>
      <c r="I142" s="359" t="s">
        <v>1379</v>
      </c>
      <c r="J142" s="273">
        <v>0.57999999999999996</v>
      </c>
      <c r="K142" s="361" t="s">
        <v>1391</v>
      </c>
      <c r="L142" s="359" t="s">
        <v>1392</v>
      </c>
      <c r="M142" s="368">
        <v>2006</v>
      </c>
      <c r="N142" s="205">
        <v>43004</v>
      </c>
      <c r="O142" s="203" t="s">
        <v>1418</v>
      </c>
      <c r="P142" t="str">
        <f t="shared" si="2"/>
        <v>Rum River WRAPS 2013-Cedar Creek-(07010207-521)-E. coli</v>
      </c>
    </row>
    <row r="143" spans="1:16" ht="27.95" hidden="1" customHeight="1" x14ac:dyDescent="0.25">
      <c r="A143" s="203" t="s">
        <v>1424</v>
      </c>
      <c r="B143" s="202" t="s">
        <v>573</v>
      </c>
      <c r="C143" s="203" t="s">
        <v>1415</v>
      </c>
      <c r="D143" s="202" t="s">
        <v>1416</v>
      </c>
      <c r="E143" s="202" t="s">
        <v>1417</v>
      </c>
      <c r="F143" s="202" t="s">
        <v>505</v>
      </c>
      <c r="G143" s="253">
        <v>0.05</v>
      </c>
      <c r="H143" s="361" t="s">
        <v>1400</v>
      </c>
      <c r="I143" s="359" t="s">
        <v>1382</v>
      </c>
      <c r="J143" s="273">
        <v>0.57999999999999996</v>
      </c>
      <c r="K143" s="361" t="s">
        <v>1391</v>
      </c>
      <c r="L143" s="359" t="s">
        <v>1392</v>
      </c>
      <c r="M143" s="368">
        <v>2006</v>
      </c>
      <c r="N143" s="205">
        <v>43004</v>
      </c>
      <c r="O143" s="203" t="s">
        <v>1418</v>
      </c>
      <c r="P143" t="str">
        <f t="shared" si="2"/>
        <v>Rum River WRAPS 2013-Cedar Creek-(07010207-521)-E. coli</v>
      </c>
    </row>
    <row r="144" spans="1:16" ht="27.95" hidden="1" customHeight="1" x14ac:dyDescent="0.25">
      <c r="A144" s="203" t="s">
        <v>1424</v>
      </c>
      <c r="B144" s="202" t="s">
        <v>573</v>
      </c>
      <c r="C144" s="203" t="s">
        <v>1415</v>
      </c>
      <c r="D144" s="202" t="s">
        <v>1416</v>
      </c>
      <c r="E144" s="202" t="s">
        <v>1417</v>
      </c>
      <c r="F144" s="202" t="s">
        <v>505</v>
      </c>
      <c r="G144" s="253">
        <v>0.03</v>
      </c>
      <c r="H144" s="361" t="s">
        <v>1400</v>
      </c>
      <c r="I144" s="359" t="s">
        <v>1383</v>
      </c>
      <c r="J144" s="273">
        <v>0.57999999999999996</v>
      </c>
      <c r="K144" s="361" t="s">
        <v>1391</v>
      </c>
      <c r="L144" s="359" t="s">
        <v>1392</v>
      </c>
      <c r="M144" s="368">
        <v>2006</v>
      </c>
      <c r="N144" s="205">
        <v>43004</v>
      </c>
      <c r="O144" s="203" t="s">
        <v>1418</v>
      </c>
      <c r="P144" t="str">
        <f t="shared" si="2"/>
        <v>Rum River WRAPS 2013-Cedar Creek-(07010207-521)-E. coli</v>
      </c>
    </row>
    <row r="145" spans="1:16" ht="27.95" hidden="1" customHeight="1" x14ac:dyDescent="0.25">
      <c r="A145" s="203" t="s">
        <v>1424</v>
      </c>
      <c r="B145" s="202" t="s">
        <v>573</v>
      </c>
      <c r="C145" s="203" t="s">
        <v>1415</v>
      </c>
      <c r="D145" s="202" t="s">
        <v>1416</v>
      </c>
      <c r="E145" s="202" t="s">
        <v>1417</v>
      </c>
      <c r="F145" s="202" t="s">
        <v>505</v>
      </c>
      <c r="G145" s="253">
        <v>0.02</v>
      </c>
      <c r="H145" s="361" t="s">
        <v>1400</v>
      </c>
      <c r="I145" s="359" t="s">
        <v>1384</v>
      </c>
      <c r="J145" s="273">
        <v>0.57999999999999996</v>
      </c>
      <c r="K145" s="361" t="s">
        <v>1391</v>
      </c>
      <c r="L145" s="359" t="s">
        <v>1392</v>
      </c>
      <c r="M145" s="368">
        <v>2006</v>
      </c>
      <c r="N145" s="205">
        <v>43004</v>
      </c>
      <c r="O145" s="203" t="s">
        <v>1418</v>
      </c>
      <c r="P145" t="str">
        <f t="shared" si="2"/>
        <v>Rum River WRAPS 2013-Cedar Creek-(07010207-521)-E. coli</v>
      </c>
    </row>
    <row r="146" spans="1:16" ht="27.95" hidden="1" customHeight="1" x14ac:dyDescent="0.25">
      <c r="A146" s="203" t="s">
        <v>1424</v>
      </c>
      <c r="B146" s="202" t="s">
        <v>573</v>
      </c>
      <c r="C146" s="203" t="s">
        <v>1415</v>
      </c>
      <c r="D146" s="202" t="s">
        <v>1416</v>
      </c>
      <c r="E146" s="202" t="s">
        <v>1417</v>
      </c>
      <c r="F146" s="202" t="s">
        <v>505</v>
      </c>
      <c r="G146" s="253">
        <v>0.01</v>
      </c>
      <c r="H146" s="361" t="s">
        <v>1400</v>
      </c>
      <c r="I146" s="359" t="s">
        <v>1385</v>
      </c>
      <c r="J146" s="273">
        <v>0.57999999999999996</v>
      </c>
      <c r="K146" s="361" t="s">
        <v>1391</v>
      </c>
      <c r="L146" s="359" t="s">
        <v>1392</v>
      </c>
      <c r="M146" s="368">
        <v>2006</v>
      </c>
      <c r="N146" s="205">
        <v>43004</v>
      </c>
      <c r="O146" s="203" t="s">
        <v>1418</v>
      </c>
      <c r="P146" t="str">
        <f t="shared" si="2"/>
        <v>Rum River WRAPS 2013-Cedar Creek-(07010207-521)-E. coli</v>
      </c>
    </row>
    <row r="147" spans="1:16" ht="27.95" hidden="1" customHeight="1" x14ac:dyDescent="0.25">
      <c r="A147" s="203" t="s">
        <v>1424</v>
      </c>
      <c r="B147" s="202" t="s">
        <v>573</v>
      </c>
      <c r="C147" s="203" t="s">
        <v>1459</v>
      </c>
      <c r="D147" s="202" t="s">
        <v>574</v>
      </c>
      <c r="E147" s="202" t="s">
        <v>1460</v>
      </c>
      <c r="F147" s="202" t="s">
        <v>475</v>
      </c>
      <c r="G147" s="253">
        <v>201</v>
      </c>
      <c r="H147" s="361" t="s">
        <v>1433</v>
      </c>
      <c r="I147" s="359" t="s">
        <v>1407</v>
      </c>
      <c r="J147" s="358">
        <v>0.16600000000000001</v>
      </c>
      <c r="K147" s="359" t="s">
        <v>1113</v>
      </c>
      <c r="L147" s="359" t="s">
        <v>1408</v>
      </c>
      <c r="M147" s="368">
        <v>2002</v>
      </c>
      <c r="N147" s="205">
        <v>40388</v>
      </c>
      <c r="O147" s="203"/>
      <c r="P147" t="str">
        <f t="shared" si="2"/>
        <v>Silver (West) Lake (Metro)-Silver-(62-0083-00)-TP</v>
      </c>
    </row>
    <row r="148" spans="1:16" ht="27.95" hidden="1" customHeight="1" x14ac:dyDescent="0.25">
      <c r="A148" s="203" t="s">
        <v>1424</v>
      </c>
      <c r="B148" s="202" t="s">
        <v>573</v>
      </c>
      <c r="C148" s="203" t="s">
        <v>1459</v>
      </c>
      <c r="D148" s="202" t="s">
        <v>574</v>
      </c>
      <c r="E148" s="202" t="s">
        <v>1460</v>
      </c>
      <c r="F148" s="202" t="s">
        <v>475</v>
      </c>
      <c r="G148" s="253">
        <v>0.55000000000000004</v>
      </c>
      <c r="H148" s="361" t="s">
        <v>1414</v>
      </c>
      <c r="I148" s="359" t="s">
        <v>1407</v>
      </c>
      <c r="J148" s="358">
        <v>0.16600000000000001</v>
      </c>
      <c r="K148" s="359" t="s">
        <v>1113</v>
      </c>
      <c r="L148" s="359" t="s">
        <v>1392</v>
      </c>
      <c r="M148" s="368">
        <v>2002</v>
      </c>
      <c r="N148" s="205">
        <v>40388</v>
      </c>
      <c r="O148" s="203"/>
      <c r="P148" t="str">
        <f t="shared" si="2"/>
        <v>Silver (West) Lake (Metro)-Silver-(62-0083-00)-TP</v>
      </c>
    </row>
    <row r="149" spans="1:16" ht="27.95" hidden="1" customHeight="1" x14ac:dyDescent="0.25">
      <c r="A149" s="203" t="s">
        <v>1424</v>
      </c>
      <c r="B149" s="202" t="s">
        <v>573</v>
      </c>
      <c r="C149" s="203" t="s">
        <v>1403</v>
      </c>
      <c r="D149" s="202" t="s">
        <v>1404</v>
      </c>
      <c r="E149" s="202" t="s">
        <v>1405</v>
      </c>
      <c r="F149" s="202" t="s">
        <v>475</v>
      </c>
      <c r="G149" s="253">
        <v>154</v>
      </c>
      <c r="H149" s="361" t="s">
        <v>1406</v>
      </c>
      <c r="I149" s="359" t="s">
        <v>1407</v>
      </c>
      <c r="J149" s="208">
        <v>0</v>
      </c>
      <c r="K149" s="359" t="s">
        <v>22</v>
      </c>
      <c r="L149" s="359" t="s">
        <v>1408</v>
      </c>
      <c r="M149" s="368" t="s">
        <v>1407</v>
      </c>
      <c r="N149" s="205">
        <v>42486</v>
      </c>
      <c r="O149" s="203"/>
      <c r="P149" t="str">
        <f t="shared" si="2"/>
        <v>South Metro Mississippi TSS TMDL-Mississippi River-(07040001-531)-TSS</v>
      </c>
    </row>
    <row r="150" spans="1:16" ht="27.95" hidden="1" customHeight="1" x14ac:dyDescent="0.25">
      <c r="A150" s="203" t="s">
        <v>1424</v>
      </c>
      <c r="B150" s="202" t="s">
        <v>573</v>
      </c>
      <c r="C150" s="203" t="s">
        <v>1461</v>
      </c>
      <c r="D150" s="202" t="s">
        <v>1462</v>
      </c>
      <c r="E150" s="202" t="s">
        <v>1463</v>
      </c>
      <c r="F150" s="202" t="s">
        <v>475</v>
      </c>
      <c r="G150" s="254">
        <v>21534261</v>
      </c>
      <c r="H150" s="361" t="s">
        <v>1433</v>
      </c>
      <c r="I150" s="359" t="s">
        <v>1407</v>
      </c>
      <c r="J150" s="359" t="s">
        <v>1380</v>
      </c>
      <c r="K150" s="359" t="s">
        <v>8</v>
      </c>
      <c r="L150" s="359" t="s">
        <v>1408</v>
      </c>
      <c r="M150" s="368" t="s">
        <v>1407</v>
      </c>
      <c r="N150" s="205">
        <v>42530</v>
      </c>
      <c r="O150" s="203"/>
      <c r="P150" t="str">
        <f t="shared" si="2"/>
        <v>Twin Cities Metro Area Chloride TMDL and Management Plan-South Long-(62-0067-02)-Chloride</v>
      </c>
    </row>
    <row r="151" spans="1:16" ht="27.95" hidden="1" customHeight="1" x14ac:dyDescent="0.25">
      <c r="A151" s="203" t="s">
        <v>1424</v>
      </c>
      <c r="B151" s="202" t="s">
        <v>573</v>
      </c>
      <c r="C151" s="203" t="s">
        <v>1461</v>
      </c>
      <c r="D151" s="202" t="s">
        <v>1462</v>
      </c>
      <c r="E151" s="202" t="s">
        <v>1463</v>
      </c>
      <c r="F151" s="202" t="s">
        <v>475</v>
      </c>
      <c r="G151" s="254">
        <v>58998</v>
      </c>
      <c r="H151" s="361" t="s">
        <v>1414</v>
      </c>
      <c r="I151" s="359" t="s">
        <v>1407</v>
      </c>
      <c r="J151" s="359" t="s">
        <v>1380</v>
      </c>
      <c r="K151" s="359" t="s">
        <v>8</v>
      </c>
      <c r="L151" s="359" t="s">
        <v>1392</v>
      </c>
      <c r="M151" s="368" t="s">
        <v>1407</v>
      </c>
      <c r="N151" s="205">
        <v>42530</v>
      </c>
      <c r="O151" s="203"/>
      <c r="P151" t="str">
        <f t="shared" si="2"/>
        <v>Twin Cities Metro Area Chloride TMDL and Management Plan-South Long-(62-0067-02)-Chloride</v>
      </c>
    </row>
    <row r="152" spans="1:16" ht="27.95" hidden="1" customHeight="1" x14ac:dyDescent="0.25">
      <c r="A152" s="203" t="s">
        <v>1424</v>
      </c>
      <c r="B152" s="202" t="s">
        <v>573</v>
      </c>
      <c r="C152" s="203" t="s">
        <v>1461</v>
      </c>
      <c r="D152" s="202" t="s">
        <v>1457</v>
      </c>
      <c r="E152" s="202" t="s">
        <v>1458</v>
      </c>
      <c r="F152" s="202" t="s">
        <v>475</v>
      </c>
      <c r="G152" s="254">
        <v>2943971</v>
      </c>
      <c r="H152" s="361" t="s">
        <v>1433</v>
      </c>
      <c r="I152" s="359" t="s">
        <v>1407</v>
      </c>
      <c r="J152" s="359" t="s">
        <v>1380</v>
      </c>
      <c r="K152" s="359" t="s">
        <v>8</v>
      </c>
      <c r="L152" s="359" t="s">
        <v>1408</v>
      </c>
      <c r="M152" s="368" t="s">
        <v>1407</v>
      </c>
      <c r="N152" s="205">
        <v>42530</v>
      </c>
      <c r="O152" s="203"/>
      <c r="P152" t="str">
        <f t="shared" si="2"/>
        <v>Twin Cities Metro Area Chloride TMDL and Management Plan-Pike-(62-0069-00)-Chloride</v>
      </c>
    </row>
    <row r="153" spans="1:16" ht="27.95" hidden="1" customHeight="1" x14ac:dyDescent="0.25">
      <c r="A153" s="203" t="s">
        <v>1424</v>
      </c>
      <c r="B153" s="202" t="s">
        <v>573</v>
      </c>
      <c r="C153" s="203" t="s">
        <v>1461</v>
      </c>
      <c r="D153" s="202" t="s">
        <v>1457</v>
      </c>
      <c r="E153" s="202" t="s">
        <v>1458</v>
      </c>
      <c r="F153" s="202" t="s">
        <v>475</v>
      </c>
      <c r="G153" s="254">
        <v>8066</v>
      </c>
      <c r="H153" s="361" t="s">
        <v>1414</v>
      </c>
      <c r="I153" s="359" t="s">
        <v>1407</v>
      </c>
      <c r="J153" s="359" t="s">
        <v>1380</v>
      </c>
      <c r="K153" s="359" t="s">
        <v>8</v>
      </c>
      <c r="L153" s="359" t="s">
        <v>1392</v>
      </c>
      <c r="M153" s="368" t="s">
        <v>1407</v>
      </c>
      <c r="N153" s="205">
        <v>42530</v>
      </c>
      <c r="O153" s="203"/>
      <c r="P153" t="str">
        <f t="shared" si="2"/>
        <v>Twin Cities Metro Area Chloride TMDL and Management Plan-Pike-(62-0069-00)-Chloride</v>
      </c>
    </row>
    <row r="154" spans="1:16" ht="27.95" hidden="1" customHeight="1" x14ac:dyDescent="0.25">
      <c r="A154" s="203" t="s">
        <v>1424</v>
      </c>
      <c r="B154" s="202" t="s">
        <v>573</v>
      </c>
      <c r="C154" s="203" t="s">
        <v>1461</v>
      </c>
      <c r="D154" s="202" t="s">
        <v>574</v>
      </c>
      <c r="E154" s="202" t="s">
        <v>1460</v>
      </c>
      <c r="F154" s="202" t="s">
        <v>475</v>
      </c>
      <c r="G154" s="254">
        <v>303409</v>
      </c>
      <c r="H154" s="361" t="s">
        <v>1433</v>
      </c>
      <c r="I154" s="359" t="s">
        <v>1407</v>
      </c>
      <c r="J154" s="359" t="s">
        <v>1380</v>
      </c>
      <c r="K154" s="359" t="s">
        <v>8</v>
      </c>
      <c r="L154" s="359" t="s">
        <v>1408</v>
      </c>
      <c r="M154" s="368" t="s">
        <v>1407</v>
      </c>
      <c r="N154" s="205">
        <v>42530</v>
      </c>
      <c r="O154" s="203"/>
      <c r="P154" t="str">
        <f t="shared" si="2"/>
        <v>Twin Cities Metro Area Chloride TMDL and Management Plan-Silver-(62-0083-00)-Chloride</v>
      </c>
    </row>
    <row r="155" spans="1:16" ht="27.95" hidden="1" customHeight="1" x14ac:dyDescent="0.25">
      <c r="A155" s="203" t="s">
        <v>1424</v>
      </c>
      <c r="B155" s="202" t="s">
        <v>573</v>
      </c>
      <c r="C155" s="203" t="s">
        <v>1461</v>
      </c>
      <c r="D155" s="202" t="s">
        <v>574</v>
      </c>
      <c r="E155" s="202" t="s">
        <v>1460</v>
      </c>
      <c r="F155" s="202" t="s">
        <v>475</v>
      </c>
      <c r="G155" s="254">
        <v>831</v>
      </c>
      <c r="H155" s="361" t="s">
        <v>1414</v>
      </c>
      <c r="I155" s="359" t="s">
        <v>1407</v>
      </c>
      <c r="J155" s="359" t="s">
        <v>1380</v>
      </c>
      <c r="K155" s="359" t="s">
        <v>8</v>
      </c>
      <c r="L155" s="359" t="s">
        <v>1392</v>
      </c>
      <c r="M155" s="368" t="s">
        <v>1407</v>
      </c>
      <c r="N155" s="205">
        <v>42530</v>
      </c>
      <c r="O155" s="203"/>
      <c r="P155" t="str">
        <f t="shared" si="2"/>
        <v>Twin Cities Metro Area Chloride TMDL and Management Plan-Silver-(62-0083-00)-Chloride</v>
      </c>
    </row>
    <row r="156" spans="1:16" ht="27.95" hidden="1" customHeight="1" x14ac:dyDescent="0.25">
      <c r="A156" s="203" t="s">
        <v>1424</v>
      </c>
      <c r="B156" s="202" t="s">
        <v>573</v>
      </c>
      <c r="C156" s="203" t="s">
        <v>1397</v>
      </c>
      <c r="D156" s="202" t="s">
        <v>1464</v>
      </c>
      <c r="E156" s="202" t="s">
        <v>1465</v>
      </c>
      <c r="F156" s="202" t="s">
        <v>475</v>
      </c>
      <c r="G156" s="253">
        <v>396</v>
      </c>
      <c r="H156" s="361" t="s">
        <v>1400</v>
      </c>
      <c r="I156" s="359" t="s">
        <v>1379</v>
      </c>
      <c r="J156" s="358">
        <v>0</v>
      </c>
      <c r="K156" s="359" t="s">
        <v>1391</v>
      </c>
      <c r="L156" s="359" t="s">
        <v>1392</v>
      </c>
      <c r="M156" s="368">
        <v>2010</v>
      </c>
      <c r="N156" s="207" t="s">
        <v>1401</v>
      </c>
      <c r="O156" s="203"/>
      <c r="P156" t="str">
        <f t="shared" si="2"/>
        <v>Upper Mississippi River Bacteria TMDL-Rice Creek-(07010206-584)-E. coli</v>
      </c>
    </row>
    <row r="157" spans="1:16" ht="27.95" hidden="1" customHeight="1" x14ac:dyDescent="0.25">
      <c r="A157" s="203" t="s">
        <v>1424</v>
      </c>
      <c r="B157" s="202" t="s">
        <v>573</v>
      </c>
      <c r="C157" s="203" t="s">
        <v>1397</v>
      </c>
      <c r="D157" s="202" t="s">
        <v>1464</v>
      </c>
      <c r="E157" s="202" t="s">
        <v>1465</v>
      </c>
      <c r="F157" s="202" t="s">
        <v>475</v>
      </c>
      <c r="G157" s="253">
        <v>96.8</v>
      </c>
      <c r="H157" s="361" t="s">
        <v>1400</v>
      </c>
      <c r="I157" s="359" t="s">
        <v>1382</v>
      </c>
      <c r="J157" s="210">
        <v>4.8000000000000001E-2</v>
      </c>
      <c r="K157" s="359" t="s">
        <v>1391</v>
      </c>
      <c r="L157" s="359" t="s">
        <v>1392</v>
      </c>
      <c r="M157" s="368">
        <v>2010</v>
      </c>
      <c r="N157" s="207" t="s">
        <v>1401</v>
      </c>
      <c r="O157" s="203"/>
      <c r="P157" t="str">
        <f t="shared" si="2"/>
        <v>Upper Mississippi River Bacteria TMDL-Rice Creek-(07010206-584)-E. coli</v>
      </c>
    </row>
    <row r="158" spans="1:16" ht="27.95" hidden="1" customHeight="1" x14ac:dyDescent="0.25">
      <c r="A158" s="203" t="s">
        <v>1424</v>
      </c>
      <c r="B158" s="202" t="s">
        <v>573</v>
      </c>
      <c r="C158" s="203" t="s">
        <v>1397</v>
      </c>
      <c r="D158" s="202" t="s">
        <v>1464</v>
      </c>
      <c r="E158" s="202" t="s">
        <v>1465</v>
      </c>
      <c r="F158" s="202" t="s">
        <v>475</v>
      </c>
      <c r="G158" s="253">
        <v>23.6</v>
      </c>
      <c r="H158" s="361" t="s">
        <v>1400</v>
      </c>
      <c r="I158" s="359" t="s">
        <v>1383</v>
      </c>
      <c r="J158" s="358">
        <v>0.44</v>
      </c>
      <c r="K158" s="359" t="s">
        <v>1391</v>
      </c>
      <c r="L158" s="359" t="s">
        <v>1392</v>
      </c>
      <c r="M158" s="368">
        <v>2010</v>
      </c>
      <c r="N158" s="207" t="s">
        <v>1401</v>
      </c>
      <c r="O158" s="203"/>
      <c r="P158" t="str">
        <f t="shared" si="2"/>
        <v>Upper Mississippi River Bacteria TMDL-Rice Creek-(07010206-584)-E. coli</v>
      </c>
    </row>
    <row r="159" spans="1:16" ht="27.95" hidden="1" customHeight="1" x14ac:dyDescent="0.25">
      <c r="A159" s="203" t="s">
        <v>1424</v>
      </c>
      <c r="B159" s="202" t="s">
        <v>573</v>
      </c>
      <c r="C159" s="203" t="s">
        <v>1397</v>
      </c>
      <c r="D159" s="202" t="s">
        <v>1464</v>
      </c>
      <c r="E159" s="202" t="s">
        <v>1465</v>
      </c>
      <c r="F159" s="202" t="s">
        <v>475</v>
      </c>
      <c r="G159" s="253">
        <v>4.93</v>
      </c>
      <c r="H159" s="361" t="s">
        <v>1400</v>
      </c>
      <c r="I159" s="359" t="s">
        <v>1384</v>
      </c>
      <c r="J159" s="359" t="s">
        <v>1402</v>
      </c>
      <c r="K159" s="359" t="s">
        <v>1391</v>
      </c>
      <c r="L159" s="359" t="s">
        <v>1392</v>
      </c>
      <c r="M159" s="368">
        <v>2010</v>
      </c>
      <c r="N159" s="207" t="s">
        <v>1401</v>
      </c>
      <c r="O159" s="203"/>
      <c r="P159" t="str">
        <f t="shared" si="2"/>
        <v>Upper Mississippi River Bacteria TMDL-Rice Creek-(07010206-584)-E. coli</v>
      </c>
    </row>
    <row r="160" spans="1:16" ht="27.95" hidden="1" customHeight="1" x14ac:dyDescent="0.25">
      <c r="A160" s="203" t="s">
        <v>1424</v>
      </c>
      <c r="B160" s="202" t="s">
        <v>573</v>
      </c>
      <c r="C160" s="203" t="s">
        <v>1397</v>
      </c>
      <c r="D160" s="202" t="s">
        <v>1464</v>
      </c>
      <c r="E160" s="202" t="s">
        <v>1465</v>
      </c>
      <c r="F160" s="202" t="s">
        <v>475</v>
      </c>
      <c r="G160" s="253">
        <v>1.75</v>
      </c>
      <c r="H160" s="361" t="s">
        <v>1400</v>
      </c>
      <c r="I160" s="359" t="s">
        <v>1385</v>
      </c>
      <c r="J160" s="359" t="s">
        <v>1402</v>
      </c>
      <c r="K160" s="359" t="s">
        <v>1391</v>
      </c>
      <c r="L160" s="359" t="s">
        <v>1392</v>
      </c>
      <c r="M160" s="368">
        <v>2010</v>
      </c>
      <c r="N160" s="207" t="s">
        <v>1401</v>
      </c>
      <c r="O160" s="203"/>
      <c r="P160" t="str">
        <f t="shared" si="2"/>
        <v>Upper Mississippi River Bacteria TMDL-Rice Creek-(07010206-584)-E. coli</v>
      </c>
    </row>
    <row r="161" spans="1:16" ht="27.95" hidden="1" customHeight="1" x14ac:dyDescent="0.25">
      <c r="A161" s="203" t="s">
        <v>1424</v>
      </c>
      <c r="B161" s="202" t="s">
        <v>573</v>
      </c>
      <c r="C161" s="203" t="s">
        <v>1466</v>
      </c>
      <c r="D161" s="202" t="s">
        <v>1467</v>
      </c>
      <c r="E161" s="202" t="s">
        <v>1468</v>
      </c>
      <c r="F161" s="202" t="s">
        <v>505</v>
      </c>
      <c r="G161" s="253">
        <v>0.1</v>
      </c>
      <c r="H161" s="361" t="s">
        <v>1433</v>
      </c>
      <c r="I161" s="359" t="s">
        <v>1407</v>
      </c>
      <c r="J161" s="358">
        <v>0.76</v>
      </c>
      <c r="K161" s="359" t="s">
        <v>1113</v>
      </c>
      <c r="L161" s="359" t="s">
        <v>1408</v>
      </c>
      <c r="M161" s="368">
        <v>2007</v>
      </c>
      <c r="N161" s="205">
        <v>41732</v>
      </c>
      <c r="O161" s="203"/>
      <c r="P161" t="str">
        <f t="shared" si="2"/>
        <v>Vadnais Lake Area WMO-Wilkinson-(62-0043-00)-TP</v>
      </c>
    </row>
    <row r="162" spans="1:16" ht="27.95" hidden="1" customHeight="1" x14ac:dyDescent="0.25">
      <c r="A162" s="203" t="s">
        <v>1424</v>
      </c>
      <c r="B162" s="202" t="s">
        <v>573</v>
      </c>
      <c r="C162" s="203" t="s">
        <v>1466</v>
      </c>
      <c r="D162" s="202" t="s">
        <v>1467</v>
      </c>
      <c r="E162" s="202" t="s">
        <v>1468</v>
      </c>
      <c r="F162" s="202" t="s">
        <v>505</v>
      </c>
      <c r="G162" s="253">
        <v>1E-3</v>
      </c>
      <c r="H162" s="361" t="s">
        <v>1414</v>
      </c>
      <c r="I162" s="359" t="s">
        <v>1407</v>
      </c>
      <c r="J162" s="358">
        <v>0.76</v>
      </c>
      <c r="K162" s="359" t="s">
        <v>1113</v>
      </c>
      <c r="L162" s="359" t="s">
        <v>1392</v>
      </c>
      <c r="M162" s="368">
        <v>2007</v>
      </c>
      <c r="N162" s="205">
        <v>41732</v>
      </c>
      <c r="O162" s="203"/>
      <c r="P162" t="str">
        <f t="shared" si="2"/>
        <v>Vadnais Lake Area WMO-Wilkinson-(62-0043-00)-TP</v>
      </c>
    </row>
    <row r="163" spans="1:16" ht="27.95" hidden="1" customHeight="1" x14ac:dyDescent="0.25">
      <c r="A163" s="203" t="s">
        <v>1469</v>
      </c>
      <c r="B163" s="202" t="s">
        <v>512</v>
      </c>
      <c r="C163" s="203" t="s">
        <v>24</v>
      </c>
      <c r="D163" s="202" t="s">
        <v>724</v>
      </c>
      <c r="E163" s="202" t="s">
        <v>1470</v>
      </c>
      <c r="F163" s="202" t="s">
        <v>505</v>
      </c>
      <c r="G163" s="253">
        <v>114</v>
      </c>
      <c r="H163" s="361" t="s">
        <v>1433</v>
      </c>
      <c r="I163" s="359" t="s">
        <v>1407</v>
      </c>
      <c r="J163" s="358">
        <v>0.53280000000000005</v>
      </c>
      <c r="K163" s="359" t="s">
        <v>1113</v>
      </c>
      <c r="L163" s="359" t="s">
        <v>1408</v>
      </c>
      <c r="M163" s="368">
        <v>2008</v>
      </c>
      <c r="N163" s="205">
        <v>40816</v>
      </c>
      <c r="O163" s="203"/>
      <c r="P163" t="str">
        <f t="shared" si="2"/>
        <v>Crystal, Keller, and Lee Lakes Nutrient Impairment TMDL-Keller-(19-0025-00)-TP</v>
      </c>
    </row>
    <row r="164" spans="1:16" ht="27.95" hidden="1" customHeight="1" x14ac:dyDescent="0.25">
      <c r="A164" s="203" t="s">
        <v>1469</v>
      </c>
      <c r="B164" s="202" t="s">
        <v>512</v>
      </c>
      <c r="C164" s="203" t="s">
        <v>24</v>
      </c>
      <c r="D164" s="202" t="s">
        <v>724</v>
      </c>
      <c r="E164" s="202" t="s">
        <v>1470</v>
      </c>
      <c r="F164" s="202" t="s">
        <v>505</v>
      </c>
      <c r="G164" s="253">
        <v>0.312</v>
      </c>
      <c r="H164" s="361" t="s">
        <v>1414</v>
      </c>
      <c r="I164" s="359" t="s">
        <v>1407</v>
      </c>
      <c r="J164" s="358">
        <v>0.53280000000000005</v>
      </c>
      <c r="K164" s="359" t="s">
        <v>1113</v>
      </c>
      <c r="L164" s="359" t="s">
        <v>1392</v>
      </c>
      <c r="M164" s="368">
        <v>2008</v>
      </c>
      <c r="N164" s="205">
        <v>40816</v>
      </c>
      <c r="O164" s="203"/>
      <c r="P164" t="str">
        <f t="shared" si="2"/>
        <v>Crystal, Keller, and Lee Lakes Nutrient Impairment TMDL-Keller-(19-0025-00)-TP</v>
      </c>
    </row>
    <row r="165" spans="1:16" ht="27.95" hidden="1" customHeight="1" x14ac:dyDescent="0.25">
      <c r="A165" s="203" t="s">
        <v>1469</v>
      </c>
      <c r="B165" s="202" t="s">
        <v>512</v>
      </c>
      <c r="C165" s="203" t="s">
        <v>1471</v>
      </c>
      <c r="D165" s="202" t="s">
        <v>676</v>
      </c>
      <c r="E165" s="202" t="s">
        <v>1472</v>
      </c>
      <c r="F165" s="202" t="s">
        <v>505</v>
      </c>
      <c r="G165" s="253">
        <v>48</v>
      </c>
      <c r="H165" s="361" t="s">
        <v>1433</v>
      </c>
      <c r="I165" s="359" t="s">
        <v>1407</v>
      </c>
      <c r="J165" s="358">
        <v>0.83950000000000002</v>
      </c>
      <c r="K165" s="359" t="s">
        <v>1113</v>
      </c>
      <c r="L165" s="359" t="s">
        <v>1408</v>
      </c>
      <c r="M165" s="368">
        <v>2005</v>
      </c>
      <c r="N165" s="205">
        <v>39911</v>
      </c>
      <c r="O165" s="203"/>
      <c r="P165" t="str">
        <f t="shared" si="2"/>
        <v>Long and Farquar Lakes (Metro)-Long-(19-0022-00)-TP</v>
      </c>
    </row>
    <row r="166" spans="1:16" ht="27.95" hidden="1" customHeight="1" x14ac:dyDescent="0.25">
      <c r="A166" s="203" t="s">
        <v>1469</v>
      </c>
      <c r="B166" s="202" t="s">
        <v>512</v>
      </c>
      <c r="C166" s="203" t="s">
        <v>1471</v>
      </c>
      <c r="D166" s="202" t="s">
        <v>676</v>
      </c>
      <c r="E166" s="202" t="s">
        <v>1472</v>
      </c>
      <c r="F166" s="202" t="s">
        <v>505</v>
      </c>
      <c r="G166" s="253">
        <v>0.13</v>
      </c>
      <c r="H166" s="361" t="s">
        <v>1414</v>
      </c>
      <c r="I166" s="359" t="s">
        <v>1407</v>
      </c>
      <c r="J166" s="358">
        <v>0.84150000000000003</v>
      </c>
      <c r="K166" s="359" t="s">
        <v>1113</v>
      </c>
      <c r="L166" s="359" t="s">
        <v>1392</v>
      </c>
      <c r="M166" s="368">
        <v>2005</v>
      </c>
      <c r="N166" s="205">
        <v>39911</v>
      </c>
      <c r="O166" s="203"/>
      <c r="P166" t="str">
        <f t="shared" si="2"/>
        <v>Long and Farquar Lakes (Metro)-Long-(19-0022-00)-TP</v>
      </c>
    </row>
    <row r="167" spans="1:16" ht="27.95" hidden="1" customHeight="1" x14ac:dyDescent="0.25">
      <c r="A167" s="203" t="s">
        <v>1469</v>
      </c>
      <c r="B167" s="202" t="s">
        <v>512</v>
      </c>
      <c r="C167" s="203" t="s">
        <v>1471</v>
      </c>
      <c r="D167" s="202" t="s">
        <v>739</v>
      </c>
      <c r="E167" s="202" t="s">
        <v>1473</v>
      </c>
      <c r="F167" s="202" t="s">
        <v>505</v>
      </c>
      <c r="G167" s="253">
        <v>63</v>
      </c>
      <c r="H167" s="361" t="s">
        <v>1433</v>
      </c>
      <c r="I167" s="359" t="s">
        <v>1407</v>
      </c>
      <c r="J167" s="358">
        <v>0.72840000000000005</v>
      </c>
      <c r="K167" s="359" t="s">
        <v>1113</v>
      </c>
      <c r="L167" s="359" t="s">
        <v>1408</v>
      </c>
      <c r="M167" s="368">
        <v>2005</v>
      </c>
      <c r="N167" s="205">
        <v>39911</v>
      </c>
      <c r="O167" s="203"/>
      <c r="P167" t="str">
        <f t="shared" si="2"/>
        <v>Long and Farquar Lakes (Metro)-Farquar-(19-0023-00)-TP</v>
      </c>
    </row>
    <row r="168" spans="1:16" ht="27.95" hidden="1" customHeight="1" x14ac:dyDescent="0.25">
      <c r="A168" s="203" t="s">
        <v>1469</v>
      </c>
      <c r="B168" s="202" t="s">
        <v>512</v>
      </c>
      <c r="C168" s="203" t="s">
        <v>1471</v>
      </c>
      <c r="D168" s="202" t="s">
        <v>739</v>
      </c>
      <c r="E168" s="202" t="s">
        <v>1473</v>
      </c>
      <c r="F168" s="202" t="s">
        <v>505</v>
      </c>
      <c r="G168" s="253">
        <v>0.17</v>
      </c>
      <c r="H168" s="361" t="s">
        <v>1414</v>
      </c>
      <c r="I168" s="359" t="s">
        <v>1407</v>
      </c>
      <c r="J168" s="358">
        <v>0.73440000000000005</v>
      </c>
      <c r="K168" s="359" t="s">
        <v>1113</v>
      </c>
      <c r="L168" s="359" t="s">
        <v>1392</v>
      </c>
      <c r="M168" s="368">
        <v>2005</v>
      </c>
      <c r="N168" s="205">
        <v>39911</v>
      </c>
      <c r="O168" s="203"/>
      <c r="P168" t="str">
        <f t="shared" si="2"/>
        <v>Long and Farquar Lakes (Metro)-Farquar-(19-0023-00)-TP</v>
      </c>
    </row>
    <row r="169" spans="1:16" ht="27.95" hidden="1" customHeight="1" x14ac:dyDescent="0.25">
      <c r="A169" s="203" t="s">
        <v>1469</v>
      </c>
      <c r="B169" s="202" t="s">
        <v>512</v>
      </c>
      <c r="C169" s="203" t="s">
        <v>1376</v>
      </c>
      <c r="D169" s="202" t="s">
        <v>524</v>
      </c>
      <c r="E169" s="202" t="s">
        <v>1474</v>
      </c>
      <c r="F169" s="202" t="s">
        <v>475</v>
      </c>
      <c r="G169" s="253">
        <v>5.99</v>
      </c>
      <c r="H169" s="361" t="s">
        <v>1378</v>
      </c>
      <c r="I169" s="359" t="s">
        <v>1379</v>
      </c>
      <c r="J169" s="359" t="s">
        <v>1380</v>
      </c>
      <c r="K169" s="359" t="s">
        <v>9</v>
      </c>
      <c r="L169" s="359" t="s">
        <v>1381</v>
      </c>
      <c r="M169" s="368">
        <v>1988</v>
      </c>
      <c r="N169" s="205">
        <v>38812</v>
      </c>
      <c r="O169" s="203"/>
      <c r="P169" t="str">
        <f t="shared" si="2"/>
        <v>Lower Mississippi River Basin-Fecal Coliform TMDL-Vermillion River-(07040001-507)-Fecal Coliform</v>
      </c>
    </row>
    <row r="170" spans="1:16" ht="27.95" hidden="1" customHeight="1" x14ac:dyDescent="0.25">
      <c r="A170" s="203" t="s">
        <v>1469</v>
      </c>
      <c r="B170" s="202" t="s">
        <v>512</v>
      </c>
      <c r="C170" s="203" t="s">
        <v>1376</v>
      </c>
      <c r="D170" s="202" t="s">
        <v>524</v>
      </c>
      <c r="E170" s="202" t="s">
        <v>1474</v>
      </c>
      <c r="F170" s="202" t="s">
        <v>475</v>
      </c>
      <c r="G170" s="253">
        <v>1.57</v>
      </c>
      <c r="H170" s="361" t="s">
        <v>1378</v>
      </c>
      <c r="I170" s="359" t="s">
        <v>1382</v>
      </c>
      <c r="J170" s="359" t="s">
        <v>1380</v>
      </c>
      <c r="K170" s="359" t="s">
        <v>9</v>
      </c>
      <c r="L170" s="359" t="s">
        <v>1381</v>
      </c>
      <c r="M170" s="368">
        <v>1988</v>
      </c>
      <c r="N170" s="205">
        <v>38812</v>
      </c>
      <c r="O170" s="203"/>
      <c r="P170" t="str">
        <f t="shared" si="2"/>
        <v>Lower Mississippi River Basin-Fecal Coliform TMDL-Vermillion River-(07040001-507)-Fecal Coliform</v>
      </c>
    </row>
    <row r="171" spans="1:16" ht="27.95" hidden="1" customHeight="1" x14ac:dyDescent="0.25">
      <c r="A171" s="203" t="s">
        <v>1469</v>
      </c>
      <c r="B171" s="202" t="s">
        <v>512</v>
      </c>
      <c r="C171" s="203" t="s">
        <v>1376</v>
      </c>
      <c r="D171" s="202" t="s">
        <v>524</v>
      </c>
      <c r="E171" s="202" t="s">
        <v>1474</v>
      </c>
      <c r="F171" s="202" t="s">
        <v>475</v>
      </c>
      <c r="G171" s="253">
        <v>0.36</v>
      </c>
      <c r="H171" s="361" t="s">
        <v>1378</v>
      </c>
      <c r="I171" s="359" t="s">
        <v>1383</v>
      </c>
      <c r="J171" s="359" t="s">
        <v>1380</v>
      </c>
      <c r="K171" s="359" t="s">
        <v>9</v>
      </c>
      <c r="L171" s="359" t="s">
        <v>1381</v>
      </c>
      <c r="M171" s="368">
        <v>1988</v>
      </c>
      <c r="N171" s="205">
        <v>38812</v>
      </c>
      <c r="O171" s="203"/>
      <c r="P171" t="str">
        <f t="shared" si="2"/>
        <v>Lower Mississippi River Basin-Fecal Coliform TMDL-Vermillion River-(07040001-507)-Fecal Coliform</v>
      </c>
    </row>
    <row r="172" spans="1:16" ht="27.95" hidden="1" customHeight="1" x14ac:dyDescent="0.25">
      <c r="A172" s="203" t="s">
        <v>1469</v>
      </c>
      <c r="B172" s="202" t="s">
        <v>512</v>
      </c>
      <c r="C172" s="203" t="s">
        <v>1376</v>
      </c>
      <c r="D172" s="202" t="s">
        <v>524</v>
      </c>
      <c r="E172" s="202" t="s">
        <v>1474</v>
      </c>
      <c r="F172" s="202" t="s">
        <v>475</v>
      </c>
      <c r="G172" s="253" t="s">
        <v>515</v>
      </c>
      <c r="H172" s="361" t="s">
        <v>1378</v>
      </c>
      <c r="I172" s="359" t="s">
        <v>1384</v>
      </c>
      <c r="J172" s="359" t="s">
        <v>1380</v>
      </c>
      <c r="K172" s="359" t="s">
        <v>9</v>
      </c>
      <c r="L172" s="359" t="s">
        <v>1381</v>
      </c>
      <c r="M172" s="368">
        <v>1988</v>
      </c>
      <c r="N172" s="205">
        <v>38812</v>
      </c>
      <c r="O172" s="203"/>
      <c r="P172" t="str">
        <f t="shared" si="2"/>
        <v>Lower Mississippi River Basin-Fecal Coliform TMDL-Vermillion River-(07040001-507)-Fecal Coliform</v>
      </c>
    </row>
    <row r="173" spans="1:16" ht="27.95" hidden="1" customHeight="1" x14ac:dyDescent="0.25">
      <c r="A173" s="203" t="s">
        <v>1469</v>
      </c>
      <c r="B173" s="202" t="s">
        <v>512</v>
      </c>
      <c r="C173" s="203" t="s">
        <v>1376</v>
      </c>
      <c r="D173" s="202" t="s">
        <v>524</v>
      </c>
      <c r="E173" s="202" t="s">
        <v>1474</v>
      </c>
      <c r="F173" s="202" t="s">
        <v>475</v>
      </c>
      <c r="G173" s="253" t="s">
        <v>515</v>
      </c>
      <c r="H173" s="361" t="s">
        <v>1378</v>
      </c>
      <c r="I173" s="359" t="s">
        <v>1385</v>
      </c>
      <c r="J173" s="359" t="s">
        <v>1380</v>
      </c>
      <c r="K173" s="359" t="s">
        <v>9</v>
      </c>
      <c r="L173" s="359" t="s">
        <v>1381</v>
      </c>
      <c r="M173" s="368">
        <v>1988</v>
      </c>
      <c r="N173" s="205">
        <v>38812</v>
      </c>
      <c r="O173" s="203"/>
      <c r="P173" t="str">
        <f t="shared" si="2"/>
        <v>Lower Mississippi River Basin-Fecal Coliform TMDL-Vermillion River-(07040001-507)-Fecal Coliform</v>
      </c>
    </row>
    <row r="174" spans="1:16" ht="27.95" hidden="1" customHeight="1" x14ac:dyDescent="0.25">
      <c r="A174" s="203" t="s">
        <v>1469</v>
      </c>
      <c r="B174" s="202" t="s">
        <v>512</v>
      </c>
      <c r="C174" s="203" t="s">
        <v>1376</v>
      </c>
      <c r="D174" s="203" t="s">
        <v>1475</v>
      </c>
      <c r="E174" s="202" t="s">
        <v>1474</v>
      </c>
      <c r="F174" s="202" t="s">
        <v>475</v>
      </c>
      <c r="G174" s="253">
        <v>8.6199999999999992</v>
      </c>
      <c r="H174" s="361" t="s">
        <v>1378</v>
      </c>
      <c r="I174" s="359" t="s">
        <v>1379</v>
      </c>
      <c r="J174" s="359" t="s">
        <v>1380</v>
      </c>
      <c r="K174" s="359" t="s">
        <v>9</v>
      </c>
      <c r="L174" s="359" t="s">
        <v>1381</v>
      </c>
      <c r="M174" s="368">
        <v>1988</v>
      </c>
      <c r="N174" s="205">
        <v>38812</v>
      </c>
      <c r="O174" s="203"/>
      <c r="P174" t="str">
        <f t="shared" si="2"/>
        <v>Lower Mississippi River Basin-Fecal Coliform TMDL-Vermillion River-(07040001-692 (previous waterbody ID: 07040001-506))-Fecal Coliform</v>
      </c>
    </row>
    <row r="175" spans="1:16" ht="27.95" hidden="1" customHeight="1" x14ac:dyDescent="0.25">
      <c r="A175" s="203" t="s">
        <v>1469</v>
      </c>
      <c r="B175" s="202" t="s">
        <v>512</v>
      </c>
      <c r="C175" s="203" t="s">
        <v>1376</v>
      </c>
      <c r="D175" s="203" t="s">
        <v>1475</v>
      </c>
      <c r="E175" s="202" t="s">
        <v>1474</v>
      </c>
      <c r="F175" s="202" t="s">
        <v>475</v>
      </c>
      <c r="G175" s="253">
        <v>3.09</v>
      </c>
      <c r="H175" s="361" t="s">
        <v>1378</v>
      </c>
      <c r="I175" s="359" t="s">
        <v>1382</v>
      </c>
      <c r="J175" s="359" t="s">
        <v>1380</v>
      </c>
      <c r="K175" s="359" t="s">
        <v>9</v>
      </c>
      <c r="L175" s="359" t="s">
        <v>1381</v>
      </c>
      <c r="M175" s="368">
        <v>1988</v>
      </c>
      <c r="N175" s="205">
        <v>38812</v>
      </c>
      <c r="O175" s="203"/>
      <c r="P175" t="str">
        <f t="shared" si="2"/>
        <v>Lower Mississippi River Basin-Fecal Coliform TMDL-Vermillion River-(07040001-692 (previous waterbody ID: 07040001-506))-Fecal Coliform</v>
      </c>
    </row>
    <row r="176" spans="1:16" ht="27.95" hidden="1" customHeight="1" x14ac:dyDescent="0.25">
      <c r="A176" s="203" t="s">
        <v>1469</v>
      </c>
      <c r="B176" s="202" t="s">
        <v>512</v>
      </c>
      <c r="C176" s="203" t="s">
        <v>1376</v>
      </c>
      <c r="D176" s="203" t="s">
        <v>1475</v>
      </c>
      <c r="E176" s="202" t="s">
        <v>1474</v>
      </c>
      <c r="F176" s="202" t="s">
        <v>475</v>
      </c>
      <c r="G176" s="253">
        <v>1.57</v>
      </c>
      <c r="H176" s="361" t="s">
        <v>1378</v>
      </c>
      <c r="I176" s="359" t="s">
        <v>1383</v>
      </c>
      <c r="J176" s="359" t="s">
        <v>1380</v>
      </c>
      <c r="K176" s="359" t="s">
        <v>9</v>
      </c>
      <c r="L176" s="359" t="s">
        <v>1381</v>
      </c>
      <c r="M176" s="368">
        <v>1988</v>
      </c>
      <c r="N176" s="205">
        <v>38812</v>
      </c>
      <c r="O176" s="203"/>
      <c r="P176" t="str">
        <f t="shared" si="2"/>
        <v>Lower Mississippi River Basin-Fecal Coliform TMDL-Vermillion River-(07040001-692 (previous waterbody ID: 07040001-506))-Fecal Coliform</v>
      </c>
    </row>
    <row r="177" spans="1:16" ht="27.95" hidden="1" customHeight="1" x14ac:dyDescent="0.25">
      <c r="A177" s="203" t="s">
        <v>1469</v>
      </c>
      <c r="B177" s="202" t="s">
        <v>512</v>
      </c>
      <c r="C177" s="203" t="s">
        <v>1376</v>
      </c>
      <c r="D177" s="203" t="s">
        <v>1475</v>
      </c>
      <c r="E177" s="202" t="s">
        <v>1474</v>
      </c>
      <c r="F177" s="202" t="s">
        <v>475</v>
      </c>
      <c r="G177" s="253">
        <v>0.3</v>
      </c>
      <c r="H177" s="361" t="s">
        <v>1378</v>
      </c>
      <c r="I177" s="359" t="s">
        <v>1384</v>
      </c>
      <c r="J177" s="359" t="s">
        <v>1380</v>
      </c>
      <c r="K177" s="359" t="s">
        <v>9</v>
      </c>
      <c r="L177" s="359" t="s">
        <v>1381</v>
      </c>
      <c r="M177" s="368">
        <v>1988</v>
      </c>
      <c r="N177" s="205">
        <v>38812</v>
      </c>
      <c r="O177" s="203"/>
      <c r="P177" t="str">
        <f t="shared" si="2"/>
        <v>Lower Mississippi River Basin-Fecal Coliform TMDL-Vermillion River-(07040001-692 (previous waterbody ID: 07040001-506))-Fecal Coliform</v>
      </c>
    </row>
    <row r="178" spans="1:16" ht="27.95" hidden="1" customHeight="1" x14ac:dyDescent="0.25">
      <c r="A178" s="203" t="s">
        <v>1469</v>
      </c>
      <c r="B178" s="202" t="s">
        <v>512</v>
      </c>
      <c r="C178" s="203" t="s">
        <v>1376</v>
      </c>
      <c r="D178" s="203" t="s">
        <v>1475</v>
      </c>
      <c r="E178" s="202" t="s">
        <v>1474</v>
      </c>
      <c r="F178" s="202" t="s">
        <v>475</v>
      </c>
      <c r="G178" s="253" t="s">
        <v>515</v>
      </c>
      <c r="H178" s="361" t="s">
        <v>1378</v>
      </c>
      <c r="I178" s="359" t="s">
        <v>1385</v>
      </c>
      <c r="J178" s="359" t="s">
        <v>1380</v>
      </c>
      <c r="K178" s="359" t="s">
        <v>9</v>
      </c>
      <c r="L178" s="359" t="s">
        <v>1381</v>
      </c>
      <c r="M178" s="368">
        <v>1988</v>
      </c>
      <c r="N178" s="205">
        <v>38812</v>
      </c>
      <c r="O178" s="203"/>
      <c r="P178" t="str">
        <f t="shared" si="2"/>
        <v>Lower Mississippi River Basin-Fecal Coliform TMDL-Vermillion River-(07040001-692 (previous waterbody ID: 07040001-506))-Fecal Coliform</v>
      </c>
    </row>
    <row r="179" spans="1:16" ht="27.95" hidden="1" customHeight="1" x14ac:dyDescent="0.25">
      <c r="A179" s="203" t="s">
        <v>1469</v>
      </c>
      <c r="B179" s="202" t="s">
        <v>512</v>
      </c>
      <c r="C179" s="203" t="s">
        <v>207</v>
      </c>
      <c r="D179" s="202" t="s">
        <v>526</v>
      </c>
      <c r="E179" s="202" t="s">
        <v>1474</v>
      </c>
      <c r="F179" s="202" t="s">
        <v>505</v>
      </c>
      <c r="G179" s="253">
        <v>75</v>
      </c>
      <c r="H179" s="361" t="s">
        <v>527</v>
      </c>
      <c r="I179" s="359" t="s">
        <v>1407</v>
      </c>
      <c r="J179" s="358">
        <v>0</v>
      </c>
      <c r="K179" s="359" t="s">
        <v>22</v>
      </c>
      <c r="L179" s="359" t="s">
        <v>1392</v>
      </c>
      <c r="M179" s="368">
        <v>2000</v>
      </c>
      <c r="N179" s="205">
        <v>40085</v>
      </c>
      <c r="O179" s="203"/>
      <c r="P179" t="str">
        <f t="shared" si="2"/>
        <v>Lower Vermillion River Watershed Turbidity TMDL-Vermillion River-(07040001-504)-TSS</v>
      </c>
    </row>
    <row r="180" spans="1:16" ht="27.95" hidden="1" customHeight="1" x14ac:dyDescent="0.25">
      <c r="A180" s="203" t="s">
        <v>1469</v>
      </c>
      <c r="B180" s="202" t="s">
        <v>512</v>
      </c>
      <c r="C180" s="203" t="s">
        <v>1403</v>
      </c>
      <c r="D180" s="202" t="s">
        <v>1404</v>
      </c>
      <c r="E180" s="202" t="s">
        <v>1405</v>
      </c>
      <c r="F180" s="202" t="s">
        <v>475</v>
      </c>
      <c r="G180" s="253">
        <v>154</v>
      </c>
      <c r="H180" s="361" t="s">
        <v>1406</v>
      </c>
      <c r="I180" s="359" t="s">
        <v>1407</v>
      </c>
      <c r="J180" s="359" t="s">
        <v>1380</v>
      </c>
      <c r="K180" s="359" t="s">
        <v>22</v>
      </c>
      <c r="L180" s="359" t="s">
        <v>1408</v>
      </c>
      <c r="M180" s="368" t="s">
        <v>1407</v>
      </c>
      <c r="N180" s="205">
        <v>42486</v>
      </c>
      <c r="O180" s="203"/>
      <c r="P180" t="str">
        <f t="shared" si="2"/>
        <v>South Metro Mississippi TSS TMDL-Mississippi River-(07040001-531)-TSS</v>
      </c>
    </row>
    <row r="181" spans="1:16" ht="27.95" hidden="1" customHeight="1" x14ac:dyDescent="0.25">
      <c r="A181" s="203" t="s">
        <v>1469</v>
      </c>
      <c r="B181" s="202" t="s">
        <v>512</v>
      </c>
      <c r="C181" s="203" t="s">
        <v>1476</v>
      </c>
      <c r="D181" s="202" t="s">
        <v>1477</v>
      </c>
      <c r="E181" s="202" t="s">
        <v>1478</v>
      </c>
      <c r="F181" s="202" t="s">
        <v>505</v>
      </c>
      <c r="G181" s="253">
        <v>39.1</v>
      </c>
      <c r="H181" s="361" t="s">
        <v>1433</v>
      </c>
      <c r="I181" s="359" t="s">
        <v>1407</v>
      </c>
      <c r="J181" s="358">
        <v>0.44059999999999999</v>
      </c>
      <c r="K181" s="359" t="s">
        <v>1113</v>
      </c>
      <c r="L181" s="359" t="s">
        <v>1408</v>
      </c>
      <c r="M181" s="368">
        <v>2010</v>
      </c>
      <c r="N181" s="205">
        <v>42359</v>
      </c>
      <c r="O181" s="203"/>
      <c r="P181" t="str">
        <f t="shared" si="2"/>
        <v>Vermillion River Watershed JPO WRAPS 2008-Alimagnet-(19-0021-00)-TP</v>
      </c>
    </row>
    <row r="182" spans="1:16" ht="27.95" hidden="1" customHeight="1" x14ac:dyDescent="0.25">
      <c r="A182" s="203" t="s">
        <v>1469</v>
      </c>
      <c r="B182" s="202" t="s">
        <v>512</v>
      </c>
      <c r="C182" s="203" t="s">
        <v>1476</v>
      </c>
      <c r="D182" s="202" t="s">
        <v>1477</v>
      </c>
      <c r="E182" s="202" t="s">
        <v>1478</v>
      </c>
      <c r="F182" s="202" t="s">
        <v>505</v>
      </c>
      <c r="G182" s="253">
        <v>0.11</v>
      </c>
      <c r="H182" s="361" t="s">
        <v>1414</v>
      </c>
      <c r="I182" s="359" t="s">
        <v>1407</v>
      </c>
      <c r="J182" s="358">
        <v>0.44059999999999999</v>
      </c>
      <c r="K182" s="359" t="s">
        <v>1113</v>
      </c>
      <c r="L182" s="359" t="s">
        <v>1392</v>
      </c>
      <c r="M182" s="368">
        <v>2010</v>
      </c>
      <c r="N182" s="205">
        <v>42359</v>
      </c>
      <c r="O182" s="203"/>
      <c r="P182" t="str">
        <f t="shared" si="2"/>
        <v>Vermillion River Watershed JPO WRAPS 2008-Alimagnet-(19-0021-00)-TP</v>
      </c>
    </row>
    <row r="183" spans="1:16" ht="27.95" hidden="1" customHeight="1" x14ac:dyDescent="0.25">
      <c r="A183" s="203" t="s">
        <v>1469</v>
      </c>
      <c r="B183" s="202" t="s">
        <v>512</v>
      </c>
      <c r="C183" s="203" t="s">
        <v>1476</v>
      </c>
      <c r="D183" s="202" t="s">
        <v>1479</v>
      </c>
      <c r="E183" s="202" t="s">
        <v>1480</v>
      </c>
      <c r="F183" s="202" t="s">
        <v>505</v>
      </c>
      <c r="G183" s="253">
        <v>381</v>
      </c>
      <c r="H183" s="361" t="s">
        <v>1433</v>
      </c>
      <c r="I183" s="359" t="s">
        <v>1407</v>
      </c>
      <c r="J183" s="358">
        <v>0.35610000000000003</v>
      </c>
      <c r="K183" s="359" t="s">
        <v>1113</v>
      </c>
      <c r="L183" s="359" t="s">
        <v>1408</v>
      </c>
      <c r="M183" s="368">
        <v>2010</v>
      </c>
      <c r="N183" s="205">
        <v>42359</v>
      </c>
      <c r="O183" s="203"/>
      <c r="P183" t="str">
        <f t="shared" si="2"/>
        <v>Vermillion River Watershed JPO WRAPS 2008-Unnamed-(19-0349-00)-TP</v>
      </c>
    </row>
    <row r="184" spans="1:16" ht="27.95" hidden="1" customHeight="1" x14ac:dyDescent="0.25">
      <c r="A184" s="203" t="s">
        <v>1469</v>
      </c>
      <c r="B184" s="202" t="s">
        <v>512</v>
      </c>
      <c r="C184" s="203" t="s">
        <v>1476</v>
      </c>
      <c r="D184" s="202" t="s">
        <v>1479</v>
      </c>
      <c r="E184" s="202" t="s">
        <v>1480</v>
      </c>
      <c r="F184" s="202" t="s">
        <v>505</v>
      </c>
      <c r="G184" s="253">
        <v>1.04</v>
      </c>
      <c r="H184" s="361" t="s">
        <v>1414</v>
      </c>
      <c r="I184" s="359" t="s">
        <v>1407</v>
      </c>
      <c r="J184" s="358">
        <v>0.35799999999999998</v>
      </c>
      <c r="K184" s="359" t="s">
        <v>1113</v>
      </c>
      <c r="L184" s="359" t="s">
        <v>1392</v>
      </c>
      <c r="M184" s="368">
        <v>2010</v>
      </c>
      <c r="N184" s="205">
        <v>42359</v>
      </c>
      <c r="O184" s="203"/>
      <c r="P184" t="str">
        <f t="shared" si="2"/>
        <v>Vermillion River Watershed JPO WRAPS 2008-Unnamed-(19-0349-00)-TP</v>
      </c>
    </row>
    <row r="185" spans="1:16" ht="27.95" hidden="1" customHeight="1" x14ac:dyDescent="0.25">
      <c r="A185" s="203" t="s">
        <v>1481</v>
      </c>
      <c r="B185" s="202" t="s">
        <v>2359</v>
      </c>
      <c r="C185" s="203" t="s">
        <v>1453</v>
      </c>
      <c r="D185" s="202" t="s">
        <v>1482</v>
      </c>
      <c r="E185" s="202" t="s">
        <v>1483</v>
      </c>
      <c r="F185" s="202" t="s">
        <v>475</v>
      </c>
      <c r="G185" s="253">
        <v>201.6</v>
      </c>
      <c r="H185" s="361" t="s">
        <v>1456</v>
      </c>
      <c r="I185" s="359" t="s">
        <v>1407</v>
      </c>
      <c r="J185" s="358">
        <v>0.4703</v>
      </c>
      <c r="K185" s="359" t="s">
        <v>1113</v>
      </c>
      <c r="L185" s="359" t="s">
        <v>1408</v>
      </c>
      <c r="M185" s="368">
        <v>2003</v>
      </c>
      <c r="N185" s="205">
        <v>42061</v>
      </c>
      <c r="O185" s="203"/>
      <c r="P185" t="str">
        <f t="shared" si="2"/>
        <v>Rice Creek Watershed District Southwest Urban Lakes - Excess Nutrients TMDL-Little Johanna-(62-0058-00)-TP</v>
      </c>
    </row>
    <row r="186" spans="1:16" ht="27.95" hidden="1" customHeight="1" x14ac:dyDescent="0.25">
      <c r="A186" s="203" t="s">
        <v>1481</v>
      </c>
      <c r="B186" s="202" t="s">
        <v>2359</v>
      </c>
      <c r="C186" s="203" t="s">
        <v>1453</v>
      </c>
      <c r="D186" s="202" t="s">
        <v>1482</v>
      </c>
      <c r="E186" s="202" t="s">
        <v>1483</v>
      </c>
      <c r="F186" s="202" t="s">
        <v>475</v>
      </c>
      <c r="G186" s="253">
        <v>0.55200000000000005</v>
      </c>
      <c r="H186" s="361" t="s">
        <v>527</v>
      </c>
      <c r="I186" s="359" t="s">
        <v>1407</v>
      </c>
      <c r="J186" s="358">
        <v>0.4703</v>
      </c>
      <c r="K186" s="359" t="s">
        <v>1113</v>
      </c>
      <c r="L186" s="359" t="s">
        <v>1392</v>
      </c>
      <c r="M186" s="368">
        <v>2003</v>
      </c>
      <c r="N186" s="205">
        <v>42061</v>
      </c>
      <c r="O186" s="203"/>
      <c r="P186" t="str">
        <f t="shared" si="2"/>
        <v>Rice Creek Watershed District Southwest Urban Lakes - Excess Nutrients TMDL-Little Johanna-(62-0058-00)-TP</v>
      </c>
    </row>
    <row r="187" spans="1:16" ht="27.95" hidden="1" customHeight="1" x14ac:dyDescent="0.25">
      <c r="A187" s="203" t="s">
        <v>1481</v>
      </c>
      <c r="B187" s="202" t="s">
        <v>2359</v>
      </c>
      <c r="C187" s="203" t="s">
        <v>1453</v>
      </c>
      <c r="D187" s="202" t="s">
        <v>1484</v>
      </c>
      <c r="E187" s="202" t="s">
        <v>1472</v>
      </c>
      <c r="F187" s="202" t="s">
        <v>475</v>
      </c>
      <c r="G187" s="253">
        <v>167.4</v>
      </c>
      <c r="H187" s="361" t="s">
        <v>1456</v>
      </c>
      <c r="I187" s="359" t="s">
        <v>1407</v>
      </c>
      <c r="J187" s="358">
        <v>0.4556</v>
      </c>
      <c r="K187" s="359" t="s">
        <v>1113</v>
      </c>
      <c r="L187" s="359" t="s">
        <v>1408</v>
      </c>
      <c r="M187" s="368">
        <v>2003</v>
      </c>
      <c r="N187" s="205">
        <v>42061</v>
      </c>
      <c r="O187" s="203"/>
      <c r="P187" t="str">
        <f t="shared" si="2"/>
        <v>Rice Creek Watershed District Southwest Urban Lakes - Excess Nutrients TMDL-Long-(62-0067-00)-TP</v>
      </c>
    </row>
    <row r="188" spans="1:16" ht="27.95" hidden="1" customHeight="1" x14ac:dyDescent="0.25">
      <c r="A188" s="203" t="s">
        <v>1481</v>
      </c>
      <c r="B188" s="202" t="s">
        <v>2359</v>
      </c>
      <c r="C188" s="203" t="s">
        <v>1453</v>
      </c>
      <c r="D188" s="202" t="s">
        <v>1484</v>
      </c>
      <c r="E188" s="202" t="s">
        <v>1472</v>
      </c>
      <c r="F188" s="202" t="s">
        <v>475</v>
      </c>
      <c r="G188" s="253">
        <v>0.45900000000000002</v>
      </c>
      <c r="H188" s="361" t="s">
        <v>527</v>
      </c>
      <c r="I188" s="359" t="s">
        <v>1407</v>
      </c>
      <c r="J188" s="358">
        <v>0.4556</v>
      </c>
      <c r="K188" s="359" t="s">
        <v>1113</v>
      </c>
      <c r="L188" s="359" t="s">
        <v>1392</v>
      </c>
      <c r="M188" s="368">
        <v>2003</v>
      </c>
      <c r="N188" s="205">
        <v>42061</v>
      </c>
      <c r="O188" s="203"/>
      <c r="P188" t="str">
        <f t="shared" si="2"/>
        <v>Rice Creek Watershed District Southwest Urban Lakes - Excess Nutrients TMDL-Long-(62-0067-00)-TP</v>
      </c>
    </row>
    <row r="189" spans="1:16" ht="27.95" hidden="1" customHeight="1" x14ac:dyDescent="0.25">
      <c r="A189" s="203" t="s">
        <v>1481</v>
      </c>
      <c r="B189" s="202" t="s">
        <v>2359</v>
      </c>
      <c r="C189" s="203" t="s">
        <v>1453</v>
      </c>
      <c r="D189" s="202" t="s">
        <v>1457</v>
      </c>
      <c r="E189" s="202" t="s">
        <v>1458</v>
      </c>
      <c r="F189" s="202" t="s">
        <v>475</v>
      </c>
      <c r="G189" s="253">
        <v>371.1</v>
      </c>
      <c r="H189" s="361" t="s">
        <v>1456</v>
      </c>
      <c r="I189" s="359" t="s">
        <v>1407</v>
      </c>
      <c r="J189" s="358">
        <v>0.45879999999999999</v>
      </c>
      <c r="K189" s="359" t="s">
        <v>1113</v>
      </c>
      <c r="L189" s="359" t="s">
        <v>1408</v>
      </c>
      <c r="M189" s="368">
        <v>2003</v>
      </c>
      <c r="N189" s="205">
        <v>42061</v>
      </c>
      <c r="O189" s="203"/>
      <c r="P189" t="str">
        <f t="shared" si="2"/>
        <v>Rice Creek Watershed District Southwest Urban Lakes - Excess Nutrients TMDL-Pike-(62-0069-00)-TP</v>
      </c>
    </row>
    <row r="190" spans="1:16" ht="27.95" hidden="1" customHeight="1" x14ac:dyDescent="0.25">
      <c r="A190" s="203" t="s">
        <v>1481</v>
      </c>
      <c r="B190" s="202" t="s">
        <v>2359</v>
      </c>
      <c r="C190" s="203" t="s">
        <v>1453</v>
      </c>
      <c r="D190" s="202" t="s">
        <v>1457</v>
      </c>
      <c r="E190" s="202" t="s">
        <v>1458</v>
      </c>
      <c r="F190" s="202" t="s">
        <v>475</v>
      </c>
      <c r="G190" s="253">
        <v>1.016</v>
      </c>
      <c r="H190" s="361" t="s">
        <v>527</v>
      </c>
      <c r="I190" s="359" t="s">
        <v>1407</v>
      </c>
      <c r="J190" s="358">
        <v>0.45879999999999999</v>
      </c>
      <c r="K190" s="359" t="s">
        <v>1113</v>
      </c>
      <c r="L190" s="359" t="s">
        <v>1392</v>
      </c>
      <c r="M190" s="368">
        <v>2003</v>
      </c>
      <c r="N190" s="205">
        <v>42061</v>
      </c>
      <c r="O190" s="203"/>
      <c r="P190" t="str">
        <f t="shared" si="2"/>
        <v>Rice Creek Watershed District Southwest Urban Lakes - Excess Nutrients TMDL-Pike-(62-0069-00)-TP</v>
      </c>
    </row>
    <row r="191" spans="1:16" ht="27.95" hidden="1" customHeight="1" x14ac:dyDescent="0.25">
      <c r="A191" s="203" t="s">
        <v>1481</v>
      </c>
      <c r="B191" s="202" t="s">
        <v>2359</v>
      </c>
      <c r="C191" s="203" t="s">
        <v>1453</v>
      </c>
      <c r="D191" s="202" t="s">
        <v>1485</v>
      </c>
      <c r="E191" s="202" t="s">
        <v>1486</v>
      </c>
      <c r="F191" s="202" t="s">
        <v>475</v>
      </c>
      <c r="G191" s="253">
        <v>229.5</v>
      </c>
      <c r="H191" s="361" t="s">
        <v>1456</v>
      </c>
      <c r="I191" s="359" t="s">
        <v>1407</v>
      </c>
      <c r="J191" s="358">
        <v>0.31019999999999998</v>
      </c>
      <c r="K191" s="359" t="s">
        <v>1113</v>
      </c>
      <c r="L191" s="359" t="s">
        <v>1408</v>
      </c>
      <c r="M191" s="368">
        <v>2003</v>
      </c>
      <c r="N191" s="205">
        <v>42061</v>
      </c>
      <c r="O191" s="203"/>
      <c r="P191" t="str">
        <f t="shared" si="2"/>
        <v>Rice Creek Watershed District Southwest Urban Lakes - Excess Nutrients TMDL-Valentine-(62-0071-00)-TP</v>
      </c>
    </row>
    <row r="192" spans="1:16" ht="27.95" hidden="1" customHeight="1" x14ac:dyDescent="0.25">
      <c r="A192" s="203" t="s">
        <v>1481</v>
      </c>
      <c r="B192" s="202" t="s">
        <v>2359</v>
      </c>
      <c r="C192" s="203" t="s">
        <v>1453</v>
      </c>
      <c r="D192" s="202" t="s">
        <v>1485</v>
      </c>
      <c r="E192" s="202" t="s">
        <v>1486</v>
      </c>
      <c r="F192" s="202" t="s">
        <v>475</v>
      </c>
      <c r="G192" s="253">
        <v>0.629</v>
      </c>
      <c r="H192" s="361" t="s">
        <v>527</v>
      </c>
      <c r="I192" s="359" t="s">
        <v>1407</v>
      </c>
      <c r="J192" s="358">
        <v>0.31019999999999998</v>
      </c>
      <c r="K192" s="359" t="s">
        <v>1113</v>
      </c>
      <c r="L192" s="359" t="s">
        <v>1392</v>
      </c>
      <c r="M192" s="368">
        <v>2003</v>
      </c>
      <c r="N192" s="205">
        <v>42061</v>
      </c>
      <c r="O192" s="203"/>
      <c r="P192" t="str">
        <f t="shared" si="2"/>
        <v>Rice Creek Watershed District Southwest Urban Lakes - Excess Nutrients TMDL-Valentine-(62-0071-00)-TP</v>
      </c>
    </row>
    <row r="193" spans="1:16" ht="27.95" hidden="1" customHeight="1" x14ac:dyDescent="0.25">
      <c r="A193" s="203" t="s">
        <v>1481</v>
      </c>
      <c r="B193" s="202" t="s">
        <v>2359</v>
      </c>
      <c r="C193" s="203" t="s">
        <v>1403</v>
      </c>
      <c r="D193" s="202" t="s">
        <v>1404</v>
      </c>
      <c r="E193" s="202" t="s">
        <v>1405</v>
      </c>
      <c r="F193" s="202" t="s">
        <v>475</v>
      </c>
      <c r="G193" s="253">
        <v>154</v>
      </c>
      <c r="H193" s="361" t="s">
        <v>1406</v>
      </c>
      <c r="I193" s="359" t="s">
        <v>1407</v>
      </c>
      <c r="J193" s="208">
        <v>0</v>
      </c>
      <c r="K193" s="359" t="s">
        <v>22</v>
      </c>
      <c r="L193" s="359" t="s">
        <v>1408</v>
      </c>
      <c r="M193" s="368" t="s">
        <v>1407</v>
      </c>
      <c r="N193" s="205">
        <v>42486</v>
      </c>
      <c r="O193" s="203"/>
      <c r="P193" t="str">
        <f t="shared" si="2"/>
        <v>South Metro Mississippi TSS TMDL-Mississippi River-(07040001-531)-TSS</v>
      </c>
    </row>
    <row r="194" spans="1:16" ht="27.95" hidden="1" customHeight="1" x14ac:dyDescent="0.25">
      <c r="A194" s="203" t="s">
        <v>1481</v>
      </c>
      <c r="B194" s="202" t="s">
        <v>2359</v>
      </c>
      <c r="C194" s="203" t="s">
        <v>1461</v>
      </c>
      <c r="D194" s="202" t="s">
        <v>1482</v>
      </c>
      <c r="E194" s="202" t="s">
        <v>1483</v>
      </c>
      <c r="F194" s="202" t="s">
        <v>475</v>
      </c>
      <c r="G194" s="254">
        <v>1003879</v>
      </c>
      <c r="H194" s="361" t="s">
        <v>1433</v>
      </c>
      <c r="I194" s="359" t="s">
        <v>1407</v>
      </c>
      <c r="J194" s="359" t="s">
        <v>1380</v>
      </c>
      <c r="K194" s="359" t="s">
        <v>8</v>
      </c>
      <c r="L194" s="359" t="s">
        <v>1408</v>
      </c>
      <c r="M194" s="368" t="s">
        <v>1407</v>
      </c>
      <c r="N194" s="205">
        <v>42530</v>
      </c>
      <c r="O194" s="203"/>
      <c r="P194" t="str">
        <f t="shared" si="2"/>
        <v>Twin Cities Metro Area Chloride TMDL and Management Plan-Little Johanna-(62-0058-00)-Chloride</v>
      </c>
    </row>
    <row r="195" spans="1:16" ht="27.95" hidden="1" customHeight="1" x14ac:dyDescent="0.25">
      <c r="A195" s="203" t="s">
        <v>1481</v>
      </c>
      <c r="B195" s="202" t="s">
        <v>2359</v>
      </c>
      <c r="C195" s="203" t="s">
        <v>1461</v>
      </c>
      <c r="D195" s="202" t="s">
        <v>1482</v>
      </c>
      <c r="E195" s="202" t="s">
        <v>1483</v>
      </c>
      <c r="F195" s="202" t="s">
        <v>475</v>
      </c>
      <c r="G195" s="254">
        <v>2750</v>
      </c>
      <c r="H195" s="361" t="s">
        <v>1414</v>
      </c>
      <c r="I195" s="359" t="s">
        <v>1407</v>
      </c>
      <c r="J195" s="359" t="s">
        <v>1380</v>
      </c>
      <c r="K195" s="359" t="s">
        <v>8</v>
      </c>
      <c r="L195" s="359" t="s">
        <v>1392</v>
      </c>
      <c r="M195" s="368" t="s">
        <v>1407</v>
      </c>
      <c r="N195" s="205">
        <v>42530</v>
      </c>
      <c r="O195" s="203"/>
      <c r="P195" t="str">
        <f t="shared" ref="P195:P258" si="3">CONCATENATE(C195, "-", E195, "-","(", D195,")", "-",K195)</f>
        <v>Twin Cities Metro Area Chloride TMDL and Management Plan-Little Johanna-(62-0058-00)-Chloride</v>
      </c>
    </row>
    <row r="196" spans="1:16" ht="27.95" hidden="1" customHeight="1" x14ac:dyDescent="0.25">
      <c r="A196" s="203" t="s">
        <v>1481</v>
      </c>
      <c r="B196" s="202" t="s">
        <v>2359</v>
      </c>
      <c r="C196" s="203" t="s">
        <v>1461</v>
      </c>
      <c r="D196" s="202" t="s">
        <v>1462</v>
      </c>
      <c r="E196" s="202" t="s">
        <v>1463</v>
      </c>
      <c r="F196" s="202" t="s">
        <v>475</v>
      </c>
      <c r="G196" s="254">
        <v>21534261</v>
      </c>
      <c r="H196" s="361" t="s">
        <v>1433</v>
      </c>
      <c r="I196" s="359" t="s">
        <v>1407</v>
      </c>
      <c r="J196" s="359" t="s">
        <v>1380</v>
      </c>
      <c r="K196" s="359" t="s">
        <v>8</v>
      </c>
      <c r="L196" s="359" t="s">
        <v>1408</v>
      </c>
      <c r="M196" s="368" t="s">
        <v>1407</v>
      </c>
      <c r="N196" s="205">
        <v>42530</v>
      </c>
      <c r="O196" s="203"/>
      <c r="P196" t="str">
        <f t="shared" si="3"/>
        <v>Twin Cities Metro Area Chloride TMDL and Management Plan-South Long-(62-0067-02)-Chloride</v>
      </c>
    </row>
    <row r="197" spans="1:16" ht="27.95" hidden="1" customHeight="1" x14ac:dyDescent="0.25">
      <c r="A197" s="203" t="s">
        <v>1481</v>
      </c>
      <c r="B197" s="202" t="s">
        <v>2359</v>
      </c>
      <c r="C197" s="203" t="s">
        <v>1461</v>
      </c>
      <c r="D197" s="202" t="s">
        <v>1462</v>
      </c>
      <c r="E197" s="202" t="s">
        <v>1463</v>
      </c>
      <c r="F197" s="202" t="s">
        <v>475</v>
      </c>
      <c r="G197" s="254">
        <v>58998</v>
      </c>
      <c r="H197" s="361" t="s">
        <v>1414</v>
      </c>
      <c r="I197" s="359" t="s">
        <v>1407</v>
      </c>
      <c r="J197" s="359" t="s">
        <v>1380</v>
      </c>
      <c r="K197" s="359" t="s">
        <v>8</v>
      </c>
      <c r="L197" s="359" t="s">
        <v>1392</v>
      </c>
      <c r="M197" s="368" t="s">
        <v>1407</v>
      </c>
      <c r="N197" s="205">
        <v>42530</v>
      </c>
      <c r="O197" s="203"/>
      <c r="P197" t="str">
        <f t="shared" si="3"/>
        <v>Twin Cities Metro Area Chloride TMDL and Management Plan-South Long-(62-0067-02)-Chloride</v>
      </c>
    </row>
    <row r="198" spans="1:16" ht="27.95" hidden="1" customHeight="1" x14ac:dyDescent="0.25">
      <c r="A198" s="203" t="s">
        <v>1481</v>
      </c>
      <c r="B198" s="202" t="s">
        <v>2359</v>
      </c>
      <c r="C198" s="203" t="s">
        <v>1461</v>
      </c>
      <c r="D198" s="202" t="s">
        <v>1457</v>
      </c>
      <c r="E198" s="202" t="s">
        <v>1458</v>
      </c>
      <c r="F198" s="202" t="s">
        <v>475</v>
      </c>
      <c r="G198" s="254">
        <v>2943971</v>
      </c>
      <c r="H198" s="361" t="s">
        <v>1433</v>
      </c>
      <c r="I198" s="359" t="s">
        <v>1407</v>
      </c>
      <c r="J198" s="359" t="s">
        <v>1380</v>
      </c>
      <c r="K198" s="359" t="s">
        <v>8</v>
      </c>
      <c r="L198" s="359" t="s">
        <v>1408</v>
      </c>
      <c r="M198" s="368" t="s">
        <v>1407</v>
      </c>
      <c r="N198" s="205">
        <v>42530</v>
      </c>
      <c r="O198" s="203"/>
      <c r="P198" t="str">
        <f t="shared" si="3"/>
        <v>Twin Cities Metro Area Chloride TMDL and Management Plan-Pike-(62-0069-00)-Chloride</v>
      </c>
    </row>
    <row r="199" spans="1:16" ht="27.95" hidden="1" customHeight="1" x14ac:dyDescent="0.25">
      <c r="A199" s="203" t="s">
        <v>1481</v>
      </c>
      <c r="B199" s="202" t="s">
        <v>2359</v>
      </c>
      <c r="C199" s="203" t="s">
        <v>1461</v>
      </c>
      <c r="D199" s="202" t="s">
        <v>1457</v>
      </c>
      <c r="E199" s="202" t="s">
        <v>1458</v>
      </c>
      <c r="F199" s="202" t="s">
        <v>475</v>
      </c>
      <c r="G199" s="254">
        <v>8066</v>
      </c>
      <c r="H199" s="361" t="s">
        <v>1414</v>
      </c>
      <c r="I199" s="359" t="s">
        <v>1407</v>
      </c>
      <c r="J199" s="359" t="s">
        <v>1380</v>
      </c>
      <c r="K199" s="359" t="s">
        <v>8</v>
      </c>
      <c r="L199" s="359" t="s">
        <v>1392</v>
      </c>
      <c r="M199" s="368" t="s">
        <v>1407</v>
      </c>
      <c r="N199" s="205">
        <v>42530</v>
      </c>
      <c r="O199" s="203"/>
      <c r="P199" t="str">
        <f t="shared" si="3"/>
        <v>Twin Cities Metro Area Chloride TMDL and Management Plan-Pike-(62-0069-00)-Chloride</v>
      </c>
    </row>
    <row r="200" spans="1:16" ht="27.95" hidden="1" customHeight="1" x14ac:dyDescent="0.25">
      <c r="A200" s="203" t="s">
        <v>1481</v>
      </c>
      <c r="B200" s="202" t="s">
        <v>2359</v>
      </c>
      <c r="C200" s="203" t="s">
        <v>1461</v>
      </c>
      <c r="D200" s="202" t="s">
        <v>1485</v>
      </c>
      <c r="E200" s="202" t="s">
        <v>1486</v>
      </c>
      <c r="F200" s="202" t="s">
        <v>475</v>
      </c>
      <c r="G200" s="254">
        <v>955359</v>
      </c>
      <c r="H200" s="361" t="s">
        <v>1433</v>
      </c>
      <c r="I200" s="359" t="s">
        <v>1407</v>
      </c>
      <c r="J200" s="359" t="s">
        <v>1380</v>
      </c>
      <c r="K200" s="359" t="s">
        <v>8</v>
      </c>
      <c r="L200" s="359" t="s">
        <v>1408</v>
      </c>
      <c r="M200" s="368" t="s">
        <v>1407</v>
      </c>
      <c r="N200" s="205">
        <v>42530</v>
      </c>
      <c r="O200" s="203"/>
      <c r="P200" t="str">
        <f t="shared" si="3"/>
        <v>Twin Cities Metro Area Chloride TMDL and Management Plan-Valentine-(62-0071-00)-Chloride</v>
      </c>
    </row>
    <row r="201" spans="1:16" ht="27.95" hidden="1" customHeight="1" x14ac:dyDescent="0.25">
      <c r="A201" s="203" t="s">
        <v>1481</v>
      </c>
      <c r="B201" s="202" t="s">
        <v>2359</v>
      </c>
      <c r="C201" s="203" t="s">
        <v>1461</v>
      </c>
      <c r="D201" s="202" t="s">
        <v>1485</v>
      </c>
      <c r="E201" s="202" t="s">
        <v>1486</v>
      </c>
      <c r="F201" s="202" t="s">
        <v>475</v>
      </c>
      <c r="G201" s="254">
        <v>2617</v>
      </c>
      <c r="H201" s="361" t="s">
        <v>1414</v>
      </c>
      <c r="I201" s="359" t="s">
        <v>1407</v>
      </c>
      <c r="J201" s="359" t="s">
        <v>1380</v>
      </c>
      <c r="K201" s="359" t="s">
        <v>8</v>
      </c>
      <c r="L201" s="359" t="s">
        <v>1392</v>
      </c>
      <c r="M201" s="368" t="s">
        <v>1407</v>
      </c>
      <c r="N201" s="205">
        <v>42530</v>
      </c>
      <c r="O201" s="203"/>
      <c r="P201" t="str">
        <f t="shared" si="3"/>
        <v>Twin Cities Metro Area Chloride TMDL and Management Plan-Valentine-(62-0071-00)-Chloride</v>
      </c>
    </row>
    <row r="202" spans="1:16" ht="27.95" hidden="1" customHeight="1" x14ac:dyDescent="0.25">
      <c r="A202" s="203" t="s">
        <v>1481</v>
      </c>
      <c r="B202" s="202" t="s">
        <v>2359</v>
      </c>
      <c r="C202" s="203" t="s">
        <v>1397</v>
      </c>
      <c r="D202" s="202" t="s">
        <v>1464</v>
      </c>
      <c r="E202" s="202" t="s">
        <v>1465</v>
      </c>
      <c r="F202" s="202" t="s">
        <v>475</v>
      </c>
      <c r="G202" s="253">
        <v>396</v>
      </c>
      <c r="H202" s="361" t="s">
        <v>1400</v>
      </c>
      <c r="I202" s="359" t="s">
        <v>1379</v>
      </c>
      <c r="J202" s="358">
        <v>0</v>
      </c>
      <c r="K202" s="359" t="s">
        <v>1391</v>
      </c>
      <c r="L202" s="359" t="s">
        <v>1392</v>
      </c>
      <c r="M202" s="368">
        <v>2010</v>
      </c>
      <c r="N202" s="207" t="s">
        <v>1401</v>
      </c>
      <c r="O202" s="203"/>
      <c r="P202" t="str">
        <f t="shared" si="3"/>
        <v>Upper Mississippi River Bacteria TMDL-Rice Creek-(07010206-584)-E. coli</v>
      </c>
    </row>
    <row r="203" spans="1:16" ht="27.95" hidden="1" customHeight="1" x14ac:dyDescent="0.25">
      <c r="A203" s="203" t="s">
        <v>1481</v>
      </c>
      <c r="B203" s="202" t="s">
        <v>2359</v>
      </c>
      <c r="C203" s="203" t="s">
        <v>1397</v>
      </c>
      <c r="D203" s="202" t="s">
        <v>1464</v>
      </c>
      <c r="E203" s="202" t="s">
        <v>1465</v>
      </c>
      <c r="F203" s="202" t="s">
        <v>475</v>
      </c>
      <c r="G203" s="253">
        <v>96.8</v>
      </c>
      <c r="H203" s="361" t="s">
        <v>1400</v>
      </c>
      <c r="I203" s="359" t="s">
        <v>1382</v>
      </c>
      <c r="J203" s="210">
        <v>4.8000000000000001E-2</v>
      </c>
      <c r="K203" s="359" t="s">
        <v>1391</v>
      </c>
      <c r="L203" s="359" t="s">
        <v>1392</v>
      </c>
      <c r="M203" s="368">
        <v>2010</v>
      </c>
      <c r="N203" s="207" t="s">
        <v>1401</v>
      </c>
      <c r="O203" s="203"/>
      <c r="P203" t="str">
        <f t="shared" si="3"/>
        <v>Upper Mississippi River Bacteria TMDL-Rice Creek-(07010206-584)-E. coli</v>
      </c>
    </row>
    <row r="204" spans="1:16" ht="27.95" hidden="1" customHeight="1" x14ac:dyDescent="0.25">
      <c r="A204" s="203" t="s">
        <v>1481</v>
      </c>
      <c r="B204" s="202" t="s">
        <v>2359</v>
      </c>
      <c r="C204" s="203" t="s">
        <v>1397</v>
      </c>
      <c r="D204" s="202" t="s">
        <v>1464</v>
      </c>
      <c r="E204" s="202" t="s">
        <v>1465</v>
      </c>
      <c r="F204" s="202" t="s">
        <v>475</v>
      </c>
      <c r="G204" s="253">
        <v>23.6</v>
      </c>
      <c r="H204" s="361" t="s">
        <v>1400</v>
      </c>
      <c r="I204" s="359" t="s">
        <v>1383</v>
      </c>
      <c r="J204" s="358">
        <v>0.44</v>
      </c>
      <c r="K204" s="359" t="s">
        <v>1391</v>
      </c>
      <c r="L204" s="359" t="s">
        <v>1392</v>
      </c>
      <c r="M204" s="368">
        <v>2010</v>
      </c>
      <c r="N204" s="207" t="s">
        <v>1401</v>
      </c>
      <c r="O204" s="203"/>
      <c r="P204" t="str">
        <f t="shared" si="3"/>
        <v>Upper Mississippi River Bacteria TMDL-Rice Creek-(07010206-584)-E. coli</v>
      </c>
    </row>
    <row r="205" spans="1:16" ht="27.95" hidden="1" customHeight="1" x14ac:dyDescent="0.25">
      <c r="A205" s="203" t="s">
        <v>1481</v>
      </c>
      <c r="B205" s="202" t="s">
        <v>2359</v>
      </c>
      <c r="C205" s="203" t="s">
        <v>1397</v>
      </c>
      <c r="D205" s="202" t="s">
        <v>1464</v>
      </c>
      <c r="E205" s="202" t="s">
        <v>1465</v>
      </c>
      <c r="F205" s="202" t="s">
        <v>475</v>
      </c>
      <c r="G205" s="253">
        <v>4.93</v>
      </c>
      <c r="H205" s="361" t="s">
        <v>1400</v>
      </c>
      <c r="I205" s="359" t="s">
        <v>1384</v>
      </c>
      <c r="J205" s="359" t="s">
        <v>1402</v>
      </c>
      <c r="K205" s="359" t="s">
        <v>1391</v>
      </c>
      <c r="L205" s="359" t="s">
        <v>1392</v>
      </c>
      <c r="M205" s="368">
        <v>2010</v>
      </c>
      <c r="N205" s="207" t="s">
        <v>1401</v>
      </c>
      <c r="O205" s="203"/>
      <c r="P205" t="str">
        <f t="shared" si="3"/>
        <v>Upper Mississippi River Bacteria TMDL-Rice Creek-(07010206-584)-E. coli</v>
      </c>
    </row>
    <row r="206" spans="1:16" ht="27.95" hidden="1" customHeight="1" x14ac:dyDescent="0.25">
      <c r="A206" s="203" t="s">
        <v>1481</v>
      </c>
      <c r="B206" s="202" t="s">
        <v>2359</v>
      </c>
      <c r="C206" s="203" t="s">
        <v>1397</v>
      </c>
      <c r="D206" s="202" t="s">
        <v>1464</v>
      </c>
      <c r="E206" s="202" t="s">
        <v>1465</v>
      </c>
      <c r="F206" s="202" t="s">
        <v>475</v>
      </c>
      <c r="G206" s="253">
        <v>1.75</v>
      </c>
      <c r="H206" s="361" t="s">
        <v>1400</v>
      </c>
      <c r="I206" s="359" t="s">
        <v>1385</v>
      </c>
      <c r="J206" s="359" t="s">
        <v>1402</v>
      </c>
      <c r="K206" s="359" t="s">
        <v>1391</v>
      </c>
      <c r="L206" s="359" t="s">
        <v>1392</v>
      </c>
      <c r="M206" s="368">
        <v>2010</v>
      </c>
      <c r="N206" s="207" t="s">
        <v>1401</v>
      </c>
      <c r="O206" s="203"/>
      <c r="P206" t="str">
        <f t="shared" si="3"/>
        <v>Upper Mississippi River Bacteria TMDL-Rice Creek-(07010206-584)-E. coli</v>
      </c>
    </row>
    <row r="207" spans="1:16" ht="27.95" hidden="1" customHeight="1" x14ac:dyDescent="0.25">
      <c r="A207" s="203" t="s">
        <v>1487</v>
      </c>
      <c r="B207" s="202" t="s">
        <v>775</v>
      </c>
      <c r="C207" s="203" t="s">
        <v>1488</v>
      </c>
      <c r="D207" s="202" t="s">
        <v>776</v>
      </c>
      <c r="E207" s="202" t="s">
        <v>1489</v>
      </c>
      <c r="F207" s="202" t="s">
        <v>505</v>
      </c>
      <c r="G207" s="253">
        <v>6.18</v>
      </c>
      <c r="H207" s="361" t="s">
        <v>488</v>
      </c>
      <c r="I207" s="359" t="s">
        <v>1379</v>
      </c>
      <c r="J207" s="359" t="s">
        <v>1380</v>
      </c>
      <c r="K207" s="359" t="s">
        <v>22</v>
      </c>
      <c r="L207" s="359" t="s">
        <v>1392</v>
      </c>
      <c r="M207" s="368">
        <v>2010</v>
      </c>
      <c r="N207" s="205">
        <v>43640</v>
      </c>
      <c r="O207" s="203"/>
      <c r="P207" t="str">
        <f t="shared" si="3"/>
        <v>Cedar River WRAPS 2009-Cedar River-(07080201-501)-TSS</v>
      </c>
    </row>
    <row r="208" spans="1:16" ht="27.95" hidden="1" customHeight="1" x14ac:dyDescent="0.25">
      <c r="A208" s="203" t="s">
        <v>1487</v>
      </c>
      <c r="B208" s="202" t="s">
        <v>775</v>
      </c>
      <c r="C208" s="203" t="s">
        <v>1488</v>
      </c>
      <c r="D208" s="202" t="s">
        <v>776</v>
      </c>
      <c r="E208" s="202" t="s">
        <v>1489</v>
      </c>
      <c r="F208" s="202" t="s">
        <v>505</v>
      </c>
      <c r="G208" s="253">
        <v>2.52</v>
      </c>
      <c r="H208" s="361" t="s">
        <v>488</v>
      </c>
      <c r="I208" s="359" t="s">
        <v>1382</v>
      </c>
      <c r="J208" s="359" t="s">
        <v>1380</v>
      </c>
      <c r="K208" s="359" t="s">
        <v>22</v>
      </c>
      <c r="L208" s="359" t="s">
        <v>1392</v>
      </c>
      <c r="M208" s="368">
        <v>2010</v>
      </c>
      <c r="N208" s="205">
        <v>43640</v>
      </c>
      <c r="O208" s="203"/>
      <c r="P208" t="str">
        <f t="shared" si="3"/>
        <v>Cedar River WRAPS 2009-Cedar River-(07080201-501)-TSS</v>
      </c>
    </row>
    <row r="209" spans="1:16" ht="27.95" hidden="1" customHeight="1" x14ac:dyDescent="0.25">
      <c r="A209" s="203" t="s">
        <v>1487</v>
      </c>
      <c r="B209" s="202" t="s">
        <v>775</v>
      </c>
      <c r="C209" s="203" t="s">
        <v>1488</v>
      </c>
      <c r="D209" s="202" t="s">
        <v>776</v>
      </c>
      <c r="E209" s="202" t="s">
        <v>1489</v>
      </c>
      <c r="F209" s="202" t="s">
        <v>505</v>
      </c>
      <c r="G209" s="253">
        <v>0.97</v>
      </c>
      <c r="H209" s="361" t="s">
        <v>488</v>
      </c>
      <c r="I209" s="359" t="s">
        <v>1383</v>
      </c>
      <c r="J209" s="359" t="s">
        <v>1380</v>
      </c>
      <c r="K209" s="359" t="s">
        <v>22</v>
      </c>
      <c r="L209" s="359" t="s">
        <v>1392</v>
      </c>
      <c r="M209" s="368">
        <v>2010</v>
      </c>
      <c r="N209" s="205">
        <v>43640</v>
      </c>
      <c r="O209" s="203"/>
      <c r="P209" t="str">
        <f t="shared" si="3"/>
        <v>Cedar River WRAPS 2009-Cedar River-(07080201-501)-TSS</v>
      </c>
    </row>
    <row r="210" spans="1:16" ht="27.95" hidden="1" customHeight="1" x14ac:dyDescent="0.25">
      <c r="A210" s="203" t="s">
        <v>1487</v>
      </c>
      <c r="B210" s="202" t="s">
        <v>775</v>
      </c>
      <c r="C210" s="203" t="s">
        <v>1488</v>
      </c>
      <c r="D210" s="202" t="s">
        <v>776</v>
      </c>
      <c r="E210" s="202" t="s">
        <v>1489</v>
      </c>
      <c r="F210" s="202" t="s">
        <v>505</v>
      </c>
      <c r="G210" s="253">
        <v>0.33</v>
      </c>
      <c r="H210" s="361" t="s">
        <v>488</v>
      </c>
      <c r="I210" s="359" t="s">
        <v>1384</v>
      </c>
      <c r="J210" s="359" t="s">
        <v>1380</v>
      </c>
      <c r="K210" s="359" t="s">
        <v>22</v>
      </c>
      <c r="L210" s="359" t="s">
        <v>1392</v>
      </c>
      <c r="M210" s="368">
        <v>2010</v>
      </c>
      <c r="N210" s="205">
        <v>43640</v>
      </c>
      <c r="O210" s="203"/>
      <c r="P210" t="str">
        <f t="shared" si="3"/>
        <v>Cedar River WRAPS 2009-Cedar River-(07080201-501)-TSS</v>
      </c>
    </row>
    <row r="211" spans="1:16" ht="27.95" hidden="1" customHeight="1" x14ac:dyDescent="0.25">
      <c r="A211" s="203" t="s">
        <v>1487</v>
      </c>
      <c r="B211" s="202" t="s">
        <v>775</v>
      </c>
      <c r="C211" s="203" t="s">
        <v>1488</v>
      </c>
      <c r="D211" s="202" t="s">
        <v>776</v>
      </c>
      <c r="E211" s="202" t="s">
        <v>1489</v>
      </c>
      <c r="F211" s="202" t="s">
        <v>505</v>
      </c>
      <c r="G211" s="253">
        <v>0.16</v>
      </c>
      <c r="H211" s="361" t="s">
        <v>488</v>
      </c>
      <c r="I211" s="359" t="s">
        <v>1385</v>
      </c>
      <c r="J211" s="359" t="s">
        <v>1380</v>
      </c>
      <c r="K211" s="359" t="s">
        <v>22</v>
      </c>
      <c r="L211" s="359" t="s">
        <v>1392</v>
      </c>
      <c r="M211" s="368">
        <v>2010</v>
      </c>
      <c r="N211" s="205">
        <v>43640</v>
      </c>
      <c r="O211" s="203"/>
      <c r="P211" t="str">
        <f t="shared" si="3"/>
        <v>Cedar River WRAPS 2009-Cedar River-(07080201-501)-TSS</v>
      </c>
    </row>
    <row r="212" spans="1:16" ht="27.95" hidden="1" customHeight="1" x14ac:dyDescent="0.25">
      <c r="A212" s="203" t="s">
        <v>1487</v>
      </c>
      <c r="B212" s="202" t="s">
        <v>775</v>
      </c>
      <c r="C212" s="203" t="s">
        <v>1488</v>
      </c>
      <c r="D212" s="202" t="s">
        <v>1490</v>
      </c>
      <c r="E212" s="202" t="s">
        <v>1489</v>
      </c>
      <c r="F212" s="202" t="s">
        <v>505</v>
      </c>
      <c r="G212" s="253">
        <v>0.1</v>
      </c>
      <c r="H212" s="361" t="s">
        <v>488</v>
      </c>
      <c r="I212" s="359" t="s">
        <v>1379</v>
      </c>
      <c r="J212" s="359" t="s">
        <v>1380</v>
      </c>
      <c r="K212" s="359" t="s">
        <v>22</v>
      </c>
      <c r="L212" s="359" t="s">
        <v>1392</v>
      </c>
      <c r="M212" s="368">
        <v>2010</v>
      </c>
      <c r="N212" s="205">
        <v>43640</v>
      </c>
      <c r="O212" s="203"/>
      <c r="P212" t="str">
        <f t="shared" si="3"/>
        <v>Cedar River WRAPS 2009-Cedar River-(07080201-502)-TSS</v>
      </c>
    </row>
    <row r="213" spans="1:16" ht="27.95" hidden="1" customHeight="1" x14ac:dyDescent="0.25">
      <c r="A213" s="203" t="s">
        <v>1487</v>
      </c>
      <c r="B213" s="202" t="s">
        <v>775</v>
      </c>
      <c r="C213" s="203" t="s">
        <v>1488</v>
      </c>
      <c r="D213" s="202" t="s">
        <v>1490</v>
      </c>
      <c r="E213" s="202" t="s">
        <v>1489</v>
      </c>
      <c r="F213" s="202" t="s">
        <v>505</v>
      </c>
      <c r="G213" s="253">
        <v>0.03</v>
      </c>
      <c r="H213" s="361" t="s">
        <v>488</v>
      </c>
      <c r="I213" s="359" t="s">
        <v>1382</v>
      </c>
      <c r="J213" s="359" t="s">
        <v>1380</v>
      </c>
      <c r="K213" s="359" t="s">
        <v>22</v>
      </c>
      <c r="L213" s="359" t="s">
        <v>1392</v>
      </c>
      <c r="M213" s="368">
        <v>2010</v>
      </c>
      <c r="N213" s="205">
        <v>43640</v>
      </c>
      <c r="O213" s="203"/>
      <c r="P213" t="str">
        <f t="shared" si="3"/>
        <v>Cedar River WRAPS 2009-Cedar River-(07080201-502)-TSS</v>
      </c>
    </row>
    <row r="214" spans="1:16" ht="27.95" hidden="1" customHeight="1" x14ac:dyDescent="0.25">
      <c r="A214" s="203" t="s">
        <v>1487</v>
      </c>
      <c r="B214" s="202" t="s">
        <v>775</v>
      </c>
      <c r="C214" s="203" t="s">
        <v>1488</v>
      </c>
      <c r="D214" s="202" t="s">
        <v>1490</v>
      </c>
      <c r="E214" s="202" t="s">
        <v>1489</v>
      </c>
      <c r="F214" s="202" t="s">
        <v>505</v>
      </c>
      <c r="G214" s="253">
        <v>0.01</v>
      </c>
      <c r="H214" s="361" t="s">
        <v>488</v>
      </c>
      <c r="I214" s="359" t="s">
        <v>1383</v>
      </c>
      <c r="J214" s="359" t="s">
        <v>1380</v>
      </c>
      <c r="K214" s="359" t="s">
        <v>22</v>
      </c>
      <c r="L214" s="359" t="s">
        <v>1392</v>
      </c>
      <c r="M214" s="368">
        <v>2010</v>
      </c>
      <c r="N214" s="205">
        <v>43640</v>
      </c>
      <c r="O214" s="203"/>
      <c r="P214" t="str">
        <f t="shared" si="3"/>
        <v>Cedar River WRAPS 2009-Cedar River-(07080201-502)-TSS</v>
      </c>
    </row>
    <row r="215" spans="1:16" ht="27.95" hidden="1" customHeight="1" x14ac:dyDescent="0.25">
      <c r="A215" s="203" t="s">
        <v>1487</v>
      </c>
      <c r="B215" s="202" t="s">
        <v>775</v>
      </c>
      <c r="C215" s="203" t="s">
        <v>1488</v>
      </c>
      <c r="D215" s="202" t="s">
        <v>1490</v>
      </c>
      <c r="E215" s="202" t="s">
        <v>1489</v>
      </c>
      <c r="F215" s="202" t="s">
        <v>505</v>
      </c>
      <c r="G215" s="253">
        <v>5.0000000000000001E-3</v>
      </c>
      <c r="H215" s="361" t="s">
        <v>488</v>
      </c>
      <c r="I215" s="359" t="s">
        <v>1384</v>
      </c>
      <c r="J215" s="359" t="s">
        <v>1380</v>
      </c>
      <c r="K215" s="359" t="s">
        <v>22</v>
      </c>
      <c r="L215" s="359" t="s">
        <v>1392</v>
      </c>
      <c r="M215" s="368">
        <v>2010</v>
      </c>
      <c r="N215" s="205">
        <v>43640</v>
      </c>
      <c r="O215" s="203"/>
      <c r="P215" t="str">
        <f t="shared" si="3"/>
        <v>Cedar River WRAPS 2009-Cedar River-(07080201-502)-TSS</v>
      </c>
    </row>
    <row r="216" spans="1:16" ht="27.95" hidden="1" customHeight="1" x14ac:dyDescent="0.25">
      <c r="A216" s="203" t="s">
        <v>1487</v>
      </c>
      <c r="B216" s="202" t="s">
        <v>775</v>
      </c>
      <c r="C216" s="203" t="s">
        <v>1488</v>
      </c>
      <c r="D216" s="202" t="s">
        <v>1490</v>
      </c>
      <c r="E216" s="202" t="s">
        <v>1489</v>
      </c>
      <c r="F216" s="202" t="s">
        <v>505</v>
      </c>
      <c r="G216" s="253">
        <v>2E-3</v>
      </c>
      <c r="H216" s="361" t="s">
        <v>488</v>
      </c>
      <c r="I216" s="359" t="s">
        <v>1385</v>
      </c>
      <c r="J216" s="359" t="s">
        <v>1380</v>
      </c>
      <c r="K216" s="359" t="s">
        <v>22</v>
      </c>
      <c r="L216" s="359" t="s">
        <v>1392</v>
      </c>
      <c r="M216" s="368">
        <v>2010</v>
      </c>
      <c r="N216" s="205">
        <v>43640</v>
      </c>
      <c r="O216" s="203"/>
      <c r="P216" t="str">
        <f t="shared" si="3"/>
        <v>Cedar River WRAPS 2009-Cedar River-(07080201-502)-TSS</v>
      </c>
    </row>
    <row r="217" spans="1:16" ht="27.95" hidden="1" customHeight="1" x14ac:dyDescent="0.25">
      <c r="A217" s="203" t="s">
        <v>1487</v>
      </c>
      <c r="B217" s="202" t="s">
        <v>775</v>
      </c>
      <c r="C217" s="203" t="s">
        <v>1488</v>
      </c>
      <c r="D217" s="202" t="s">
        <v>1491</v>
      </c>
      <c r="E217" s="202" t="s">
        <v>1492</v>
      </c>
      <c r="F217" s="202" t="s">
        <v>505</v>
      </c>
      <c r="G217" s="253">
        <v>9.84</v>
      </c>
      <c r="H217" s="361" t="s">
        <v>1400</v>
      </c>
      <c r="I217" s="359" t="s">
        <v>1379</v>
      </c>
      <c r="J217" s="359" t="s">
        <v>1380</v>
      </c>
      <c r="K217" s="359" t="s">
        <v>1391</v>
      </c>
      <c r="L217" s="359" t="s">
        <v>1392</v>
      </c>
      <c r="M217" s="368">
        <v>2010</v>
      </c>
      <c r="N217" s="205">
        <v>43640</v>
      </c>
      <c r="O217" s="203"/>
      <c r="P217" t="str">
        <f t="shared" si="3"/>
        <v>Cedar River WRAPS 2009-Wolf Creek-(07080201-510)-E. coli</v>
      </c>
    </row>
    <row r="218" spans="1:16" ht="27.95" hidden="1" customHeight="1" x14ac:dyDescent="0.25">
      <c r="A218" s="203" t="s">
        <v>1487</v>
      </c>
      <c r="B218" s="202" t="s">
        <v>775</v>
      </c>
      <c r="C218" s="203" t="s">
        <v>1488</v>
      </c>
      <c r="D218" s="202" t="s">
        <v>1491</v>
      </c>
      <c r="E218" s="202" t="s">
        <v>1492</v>
      </c>
      <c r="F218" s="202" t="s">
        <v>505</v>
      </c>
      <c r="G218" s="253">
        <v>3.45</v>
      </c>
      <c r="H218" s="361" t="s">
        <v>1400</v>
      </c>
      <c r="I218" s="359" t="s">
        <v>1382</v>
      </c>
      <c r="J218" s="359" t="s">
        <v>1380</v>
      </c>
      <c r="K218" s="359" t="s">
        <v>1391</v>
      </c>
      <c r="L218" s="359" t="s">
        <v>1392</v>
      </c>
      <c r="M218" s="368">
        <v>2010</v>
      </c>
      <c r="N218" s="205">
        <v>43640</v>
      </c>
      <c r="O218" s="203"/>
      <c r="P218" t="str">
        <f t="shared" si="3"/>
        <v>Cedar River WRAPS 2009-Wolf Creek-(07080201-510)-E. coli</v>
      </c>
    </row>
    <row r="219" spans="1:16" ht="27.95" hidden="1" customHeight="1" x14ac:dyDescent="0.25">
      <c r="A219" s="203" t="s">
        <v>1487</v>
      </c>
      <c r="B219" s="202" t="s">
        <v>775</v>
      </c>
      <c r="C219" s="203" t="s">
        <v>1488</v>
      </c>
      <c r="D219" s="202" t="s">
        <v>1491</v>
      </c>
      <c r="E219" s="202" t="s">
        <v>1492</v>
      </c>
      <c r="F219" s="202" t="s">
        <v>505</v>
      </c>
      <c r="G219" s="253">
        <v>1.73</v>
      </c>
      <c r="H219" s="361" t="s">
        <v>1400</v>
      </c>
      <c r="I219" s="359" t="s">
        <v>1383</v>
      </c>
      <c r="J219" s="359" t="s">
        <v>1380</v>
      </c>
      <c r="K219" s="359" t="s">
        <v>1391</v>
      </c>
      <c r="L219" s="359" t="s">
        <v>1392</v>
      </c>
      <c r="M219" s="368">
        <v>2010</v>
      </c>
      <c r="N219" s="205">
        <v>43640</v>
      </c>
      <c r="O219" s="203"/>
      <c r="P219" t="str">
        <f t="shared" si="3"/>
        <v>Cedar River WRAPS 2009-Wolf Creek-(07080201-510)-E. coli</v>
      </c>
    </row>
    <row r="220" spans="1:16" ht="27.95" hidden="1" customHeight="1" x14ac:dyDescent="0.25">
      <c r="A220" s="203" t="s">
        <v>1487</v>
      </c>
      <c r="B220" s="202" t="s">
        <v>775</v>
      </c>
      <c r="C220" s="203" t="s">
        <v>1488</v>
      </c>
      <c r="D220" s="202" t="s">
        <v>1491</v>
      </c>
      <c r="E220" s="202" t="s">
        <v>1492</v>
      </c>
      <c r="F220" s="202" t="s">
        <v>505</v>
      </c>
      <c r="G220" s="253">
        <v>0.63</v>
      </c>
      <c r="H220" s="361" t="s">
        <v>1400</v>
      </c>
      <c r="I220" s="359" t="s">
        <v>1384</v>
      </c>
      <c r="J220" s="359" t="s">
        <v>1380</v>
      </c>
      <c r="K220" s="359" t="s">
        <v>1391</v>
      </c>
      <c r="L220" s="359" t="s">
        <v>1392</v>
      </c>
      <c r="M220" s="368">
        <v>2010</v>
      </c>
      <c r="N220" s="205">
        <v>43640</v>
      </c>
      <c r="O220" s="203"/>
      <c r="P220" t="str">
        <f t="shared" si="3"/>
        <v>Cedar River WRAPS 2009-Wolf Creek-(07080201-510)-E. coli</v>
      </c>
    </row>
    <row r="221" spans="1:16" ht="27.95" hidden="1" customHeight="1" x14ac:dyDescent="0.25">
      <c r="A221" s="203" t="s">
        <v>1487</v>
      </c>
      <c r="B221" s="202" t="s">
        <v>775</v>
      </c>
      <c r="C221" s="203" t="s">
        <v>1488</v>
      </c>
      <c r="D221" s="202" t="s">
        <v>1491</v>
      </c>
      <c r="E221" s="202" t="s">
        <v>1492</v>
      </c>
      <c r="F221" s="202" t="s">
        <v>505</v>
      </c>
      <c r="G221" s="253">
        <v>0.22</v>
      </c>
      <c r="H221" s="361" t="s">
        <v>1400</v>
      </c>
      <c r="I221" s="359" t="s">
        <v>1385</v>
      </c>
      <c r="J221" s="359" t="s">
        <v>1380</v>
      </c>
      <c r="K221" s="359" t="s">
        <v>1391</v>
      </c>
      <c r="L221" s="359" t="s">
        <v>1392</v>
      </c>
      <c r="M221" s="368">
        <v>2010</v>
      </c>
      <c r="N221" s="205">
        <v>43640</v>
      </c>
      <c r="O221" s="203"/>
      <c r="P221" t="str">
        <f t="shared" si="3"/>
        <v>Cedar River WRAPS 2009-Wolf Creek-(07080201-510)-E. coli</v>
      </c>
    </row>
    <row r="222" spans="1:16" ht="27.95" hidden="1" customHeight="1" x14ac:dyDescent="0.25">
      <c r="A222" s="203" t="s">
        <v>1487</v>
      </c>
      <c r="B222" s="202" t="s">
        <v>775</v>
      </c>
      <c r="C222" s="203" t="s">
        <v>1488</v>
      </c>
      <c r="D222" s="202" t="s">
        <v>1493</v>
      </c>
      <c r="E222" s="202" t="s">
        <v>1489</v>
      </c>
      <c r="F222" s="202" t="s">
        <v>505</v>
      </c>
      <c r="G222" s="253">
        <v>58.47</v>
      </c>
      <c r="H222" s="361" t="s">
        <v>1400</v>
      </c>
      <c r="I222" s="359" t="s">
        <v>1379</v>
      </c>
      <c r="J222" s="359" t="s">
        <v>1380</v>
      </c>
      <c r="K222" s="359" t="s">
        <v>1391</v>
      </c>
      <c r="L222" s="359" t="s">
        <v>1392</v>
      </c>
      <c r="M222" s="368">
        <v>2010</v>
      </c>
      <c r="N222" s="205">
        <v>43640</v>
      </c>
      <c r="O222" s="203"/>
      <c r="P222" t="str">
        <f t="shared" si="3"/>
        <v>Cedar River WRAPS 2009-Cedar River-(07080201-514)-E. coli</v>
      </c>
    </row>
    <row r="223" spans="1:16" ht="27.95" hidden="1" customHeight="1" x14ac:dyDescent="0.25">
      <c r="A223" s="203" t="s">
        <v>1487</v>
      </c>
      <c r="B223" s="202" t="s">
        <v>775</v>
      </c>
      <c r="C223" s="203" t="s">
        <v>1488</v>
      </c>
      <c r="D223" s="202" t="s">
        <v>1493</v>
      </c>
      <c r="E223" s="202" t="s">
        <v>1489</v>
      </c>
      <c r="F223" s="202" t="s">
        <v>505</v>
      </c>
      <c r="G223" s="253">
        <v>23.25</v>
      </c>
      <c r="H223" s="361" t="s">
        <v>1400</v>
      </c>
      <c r="I223" s="359" t="s">
        <v>1382</v>
      </c>
      <c r="J223" s="359" t="s">
        <v>1380</v>
      </c>
      <c r="K223" s="359" t="s">
        <v>1391</v>
      </c>
      <c r="L223" s="359" t="s">
        <v>1392</v>
      </c>
      <c r="M223" s="368">
        <v>2010</v>
      </c>
      <c r="N223" s="205">
        <v>43640</v>
      </c>
      <c r="O223" s="203"/>
      <c r="P223" t="str">
        <f t="shared" si="3"/>
        <v>Cedar River WRAPS 2009-Cedar River-(07080201-514)-E. coli</v>
      </c>
    </row>
    <row r="224" spans="1:16" ht="27.95" hidden="1" customHeight="1" x14ac:dyDescent="0.25">
      <c r="A224" s="203" t="s">
        <v>1487</v>
      </c>
      <c r="B224" s="202" t="s">
        <v>775</v>
      </c>
      <c r="C224" s="203" t="s">
        <v>1488</v>
      </c>
      <c r="D224" s="202" t="s">
        <v>1493</v>
      </c>
      <c r="E224" s="202" t="s">
        <v>1489</v>
      </c>
      <c r="F224" s="202" t="s">
        <v>505</v>
      </c>
      <c r="G224" s="253">
        <v>8.32</v>
      </c>
      <c r="H224" s="361" t="s">
        <v>1400</v>
      </c>
      <c r="I224" s="359" t="s">
        <v>1383</v>
      </c>
      <c r="J224" s="359" t="s">
        <v>1380</v>
      </c>
      <c r="K224" s="359" t="s">
        <v>1391</v>
      </c>
      <c r="L224" s="359" t="s">
        <v>1392</v>
      </c>
      <c r="M224" s="368">
        <v>2010</v>
      </c>
      <c r="N224" s="205">
        <v>43640</v>
      </c>
      <c r="O224" s="203"/>
      <c r="P224" t="str">
        <f t="shared" si="3"/>
        <v>Cedar River WRAPS 2009-Cedar River-(07080201-514)-E. coli</v>
      </c>
    </row>
    <row r="225" spans="1:16" ht="27.95" hidden="1" customHeight="1" x14ac:dyDescent="0.25">
      <c r="A225" s="203" t="s">
        <v>1487</v>
      </c>
      <c r="B225" s="202" t="s">
        <v>775</v>
      </c>
      <c r="C225" s="203" t="s">
        <v>1488</v>
      </c>
      <c r="D225" s="202" t="s">
        <v>1493</v>
      </c>
      <c r="E225" s="202" t="s">
        <v>1489</v>
      </c>
      <c r="F225" s="202" t="s">
        <v>505</v>
      </c>
      <c r="G225" s="253">
        <v>2.14</v>
      </c>
      <c r="H225" s="361" t="s">
        <v>1400</v>
      </c>
      <c r="I225" s="359" t="s">
        <v>1384</v>
      </c>
      <c r="J225" s="359" t="s">
        <v>1380</v>
      </c>
      <c r="K225" s="359" t="s">
        <v>1391</v>
      </c>
      <c r="L225" s="359" t="s">
        <v>1392</v>
      </c>
      <c r="M225" s="368">
        <v>2010</v>
      </c>
      <c r="N225" s="205">
        <v>43640</v>
      </c>
      <c r="O225" s="203"/>
      <c r="P225" t="str">
        <f t="shared" si="3"/>
        <v>Cedar River WRAPS 2009-Cedar River-(07080201-514)-E. coli</v>
      </c>
    </row>
    <row r="226" spans="1:16" ht="27.95" hidden="1" customHeight="1" x14ac:dyDescent="0.25">
      <c r="A226" s="203" t="s">
        <v>1487</v>
      </c>
      <c r="B226" s="202" t="s">
        <v>775</v>
      </c>
      <c r="C226" s="203" t="s">
        <v>1488</v>
      </c>
      <c r="D226" s="202" t="s">
        <v>1493</v>
      </c>
      <c r="E226" s="202" t="s">
        <v>1489</v>
      </c>
      <c r="F226" s="202" t="s">
        <v>505</v>
      </c>
      <c r="G226" s="253">
        <v>0.53</v>
      </c>
      <c r="H226" s="361" t="s">
        <v>1400</v>
      </c>
      <c r="I226" s="359" t="s">
        <v>1385</v>
      </c>
      <c r="J226" s="359" t="s">
        <v>1380</v>
      </c>
      <c r="K226" s="359" t="s">
        <v>1391</v>
      </c>
      <c r="L226" s="359" t="s">
        <v>1392</v>
      </c>
      <c r="M226" s="368">
        <v>2010</v>
      </c>
      <c r="N226" s="205">
        <v>43640</v>
      </c>
      <c r="O226" s="203"/>
      <c r="P226" t="str">
        <f t="shared" si="3"/>
        <v>Cedar River WRAPS 2009-Cedar River-(07080201-514)-E. coli</v>
      </c>
    </row>
    <row r="227" spans="1:16" ht="27.95" hidden="1" customHeight="1" x14ac:dyDescent="0.25">
      <c r="A227" s="203" t="s">
        <v>1487</v>
      </c>
      <c r="B227" s="202" t="s">
        <v>775</v>
      </c>
      <c r="C227" s="203" t="s">
        <v>1488</v>
      </c>
      <c r="D227" s="202" t="s">
        <v>1494</v>
      </c>
      <c r="E227" s="202" t="s">
        <v>1489</v>
      </c>
      <c r="F227" s="202" t="s">
        <v>505</v>
      </c>
      <c r="G227" s="253">
        <v>5.81</v>
      </c>
      <c r="H227" s="361" t="s">
        <v>488</v>
      </c>
      <c r="I227" s="359" t="s">
        <v>1379</v>
      </c>
      <c r="J227" s="359" t="s">
        <v>1380</v>
      </c>
      <c r="K227" s="359" t="s">
        <v>22</v>
      </c>
      <c r="L227" s="359" t="s">
        <v>1392</v>
      </c>
      <c r="M227" s="368">
        <v>2010</v>
      </c>
      <c r="N227" s="205">
        <v>43640</v>
      </c>
      <c r="O227" s="203"/>
      <c r="P227" t="str">
        <f t="shared" si="3"/>
        <v>Cedar River WRAPS 2009-Cedar River-(07080201-515)-TSS</v>
      </c>
    </row>
    <row r="228" spans="1:16" ht="27.95" hidden="1" customHeight="1" x14ac:dyDescent="0.25">
      <c r="A228" s="203" t="s">
        <v>1487</v>
      </c>
      <c r="B228" s="202" t="s">
        <v>775</v>
      </c>
      <c r="C228" s="203" t="s">
        <v>1488</v>
      </c>
      <c r="D228" s="202" t="s">
        <v>1494</v>
      </c>
      <c r="E228" s="202" t="s">
        <v>1489</v>
      </c>
      <c r="F228" s="202" t="s">
        <v>505</v>
      </c>
      <c r="G228" s="253">
        <v>2.37</v>
      </c>
      <c r="H228" s="361" t="s">
        <v>488</v>
      </c>
      <c r="I228" s="359" t="s">
        <v>1382</v>
      </c>
      <c r="J228" s="359" t="s">
        <v>1380</v>
      </c>
      <c r="K228" s="359" t="s">
        <v>22</v>
      </c>
      <c r="L228" s="359" t="s">
        <v>1392</v>
      </c>
      <c r="M228" s="368">
        <v>2010</v>
      </c>
      <c r="N228" s="205">
        <v>43640</v>
      </c>
      <c r="O228" s="203"/>
      <c r="P228" t="str">
        <f t="shared" si="3"/>
        <v>Cedar River WRAPS 2009-Cedar River-(07080201-515)-TSS</v>
      </c>
    </row>
    <row r="229" spans="1:16" ht="27.95" hidden="1" customHeight="1" x14ac:dyDescent="0.25">
      <c r="A229" s="203" t="s">
        <v>1487</v>
      </c>
      <c r="B229" s="202" t="s">
        <v>775</v>
      </c>
      <c r="C229" s="203" t="s">
        <v>1488</v>
      </c>
      <c r="D229" s="202" t="s">
        <v>1494</v>
      </c>
      <c r="E229" s="202" t="s">
        <v>1489</v>
      </c>
      <c r="F229" s="202" t="s">
        <v>505</v>
      </c>
      <c r="G229" s="253">
        <v>0.9</v>
      </c>
      <c r="H229" s="361" t="s">
        <v>488</v>
      </c>
      <c r="I229" s="359" t="s">
        <v>1383</v>
      </c>
      <c r="J229" s="359" t="s">
        <v>1380</v>
      </c>
      <c r="K229" s="359" t="s">
        <v>22</v>
      </c>
      <c r="L229" s="359" t="s">
        <v>1392</v>
      </c>
      <c r="M229" s="368">
        <v>2010</v>
      </c>
      <c r="N229" s="205">
        <v>43640</v>
      </c>
      <c r="O229" s="203"/>
      <c r="P229" t="str">
        <f t="shared" si="3"/>
        <v>Cedar River WRAPS 2009-Cedar River-(07080201-515)-TSS</v>
      </c>
    </row>
    <row r="230" spans="1:16" ht="27.95" hidden="1" customHeight="1" x14ac:dyDescent="0.25">
      <c r="A230" s="203" t="s">
        <v>1487</v>
      </c>
      <c r="B230" s="202" t="s">
        <v>775</v>
      </c>
      <c r="C230" s="203" t="s">
        <v>1488</v>
      </c>
      <c r="D230" s="202" t="s">
        <v>1494</v>
      </c>
      <c r="E230" s="202" t="s">
        <v>1489</v>
      </c>
      <c r="F230" s="202" t="s">
        <v>505</v>
      </c>
      <c r="G230" s="253">
        <v>0.3</v>
      </c>
      <c r="H230" s="361" t="s">
        <v>488</v>
      </c>
      <c r="I230" s="359" t="s">
        <v>1384</v>
      </c>
      <c r="J230" s="359" t="s">
        <v>1380</v>
      </c>
      <c r="K230" s="359" t="s">
        <v>22</v>
      </c>
      <c r="L230" s="359" t="s">
        <v>1392</v>
      </c>
      <c r="M230" s="368">
        <v>2010</v>
      </c>
      <c r="N230" s="205">
        <v>43640</v>
      </c>
      <c r="O230" s="203"/>
      <c r="P230" t="str">
        <f t="shared" si="3"/>
        <v>Cedar River WRAPS 2009-Cedar River-(07080201-515)-TSS</v>
      </c>
    </row>
    <row r="231" spans="1:16" ht="27.95" hidden="1" customHeight="1" x14ac:dyDescent="0.25">
      <c r="A231" s="203" t="s">
        <v>1487</v>
      </c>
      <c r="B231" s="202" t="s">
        <v>775</v>
      </c>
      <c r="C231" s="203" t="s">
        <v>1488</v>
      </c>
      <c r="D231" s="202" t="s">
        <v>1494</v>
      </c>
      <c r="E231" s="202" t="s">
        <v>1489</v>
      </c>
      <c r="F231" s="202" t="s">
        <v>505</v>
      </c>
      <c r="G231" s="253">
        <v>0.14000000000000001</v>
      </c>
      <c r="H231" s="361" t="s">
        <v>488</v>
      </c>
      <c r="I231" s="359" t="s">
        <v>1385</v>
      </c>
      <c r="J231" s="359" t="s">
        <v>1380</v>
      </c>
      <c r="K231" s="359" t="s">
        <v>22</v>
      </c>
      <c r="L231" s="359" t="s">
        <v>1392</v>
      </c>
      <c r="M231" s="368">
        <v>2010</v>
      </c>
      <c r="N231" s="205">
        <v>43640</v>
      </c>
      <c r="O231" s="203"/>
      <c r="P231" t="str">
        <f t="shared" si="3"/>
        <v>Cedar River WRAPS 2009-Cedar River-(07080201-515)-TSS</v>
      </c>
    </row>
    <row r="232" spans="1:16" ht="27.95" hidden="1" customHeight="1" x14ac:dyDescent="0.25">
      <c r="A232" s="203" t="s">
        <v>1487</v>
      </c>
      <c r="B232" s="202" t="s">
        <v>775</v>
      </c>
      <c r="C232" s="203" t="s">
        <v>1488</v>
      </c>
      <c r="D232" s="202" t="s">
        <v>1495</v>
      </c>
      <c r="E232" s="202" t="s">
        <v>1489</v>
      </c>
      <c r="F232" s="202" t="s">
        <v>505</v>
      </c>
      <c r="G232" s="253">
        <v>108.29</v>
      </c>
      <c r="H232" s="361" t="s">
        <v>1400</v>
      </c>
      <c r="I232" s="359" t="s">
        <v>1379</v>
      </c>
      <c r="J232" s="359" t="s">
        <v>1380</v>
      </c>
      <c r="K232" s="359" t="s">
        <v>1391</v>
      </c>
      <c r="L232" s="359" t="s">
        <v>1392</v>
      </c>
      <c r="M232" s="368">
        <v>2010</v>
      </c>
      <c r="N232" s="205">
        <v>43640</v>
      </c>
      <c r="O232" s="203"/>
      <c r="P232" t="str">
        <f t="shared" si="3"/>
        <v>Cedar River WRAPS 2009-Cedar River-(07080201-516)-E. coli</v>
      </c>
    </row>
    <row r="233" spans="1:16" ht="27.95" hidden="1" customHeight="1" x14ac:dyDescent="0.25">
      <c r="A233" s="203" t="s">
        <v>1487</v>
      </c>
      <c r="B233" s="202" t="s">
        <v>775</v>
      </c>
      <c r="C233" s="203" t="s">
        <v>1488</v>
      </c>
      <c r="D233" s="202" t="s">
        <v>1495</v>
      </c>
      <c r="E233" s="202" t="s">
        <v>1489</v>
      </c>
      <c r="F233" s="202" t="s">
        <v>505</v>
      </c>
      <c r="G233" s="253">
        <v>43.92</v>
      </c>
      <c r="H233" s="361" t="s">
        <v>1400</v>
      </c>
      <c r="I233" s="359" t="s">
        <v>1382</v>
      </c>
      <c r="J233" s="359" t="s">
        <v>1380</v>
      </c>
      <c r="K233" s="359" t="s">
        <v>1391</v>
      </c>
      <c r="L233" s="359" t="s">
        <v>1392</v>
      </c>
      <c r="M233" s="368">
        <v>2010</v>
      </c>
      <c r="N233" s="205">
        <v>43640</v>
      </c>
      <c r="O233" s="203"/>
      <c r="P233" t="str">
        <f t="shared" si="3"/>
        <v>Cedar River WRAPS 2009-Cedar River-(07080201-516)-E. coli</v>
      </c>
    </row>
    <row r="234" spans="1:16" ht="27.95" hidden="1" customHeight="1" x14ac:dyDescent="0.25">
      <c r="A234" s="203" t="s">
        <v>1487</v>
      </c>
      <c r="B234" s="202" t="s">
        <v>775</v>
      </c>
      <c r="C234" s="203" t="s">
        <v>1488</v>
      </c>
      <c r="D234" s="202" t="s">
        <v>1495</v>
      </c>
      <c r="E234" s="202" t="s">
        <v>1489</v>
      </c>
      <c r="F234" s="202" t="s">
        <v>505</v>
      </c>
      <c r="G234" s="253">
        <v>16.63</v>
      </c>
      <c r="H234" s="361" t="s">
        <v>1400</v>
      </c>
      <c r="I234" s="359" t="s">
        <v>1383</v>
      </c>
      <c r="J234" s="359" t="s">
        <v>1380</v>
      </c>
      <c r="K234" s="359" t="s">
        <v>1391</v>
      </c>
      <c r="L234" s="359" t="s">
        <v>1392</v>
      </c>
      <c r="M234" s="368">
        <v>2010</v>
      </c>
      <c r="N234" s="205">
        <v>43640</v>
      </c>
      <c r="O234" s="203"/>
      <c r="P234" t="str">
        <f t="shared" si="3"/>
        <v>Cedar River WRAPS 2009-Cedar River-(07080201-516)-E. coli</v>
      </c>
    </row>
    <row r="235" spans="1:16" ht="27.95" hidden="1" customHeight="1" x14ac:dyDescent="0.25">
      <c r="A235" s="203" t="s">
        <v>1487</v>
      </c>
      <c r="B235" s="202" t="s">
        <v>775</v>
      </c>
      <c r="C235" s="203" t="s">
        <v>1488</v>
      </c>
      <c r="D235" s="202" t="s">
        <v>1495</v>
      </c>
      <c r="E235" s="202" t="s">
        <v>1489</v>
      </c>
      <c r="F235" s="202" t="s">
        <v>505</v>
      </c>
      <c r="G235" s="253">
        <v>5.35</v>
      </c>
      <c r="H235" s="361" t="s">
        <v>1400</v>
      </c>
      <c r="I235" s="359" t="s">
        <v>1384</v>
      </c>
      <c r="J235" s="359" t="s">
        <v>1380</v>
      </c>
      <c r="K235" s="359" t="s">
        <v>1391</v>
      </c>
      <c r="L235" s="359" t="s">
        <v>1392</v>
      </c>
      <c r="M235" s="368">
        <v>2010</v>
      </c>
      <c r="N235" s="205">
        <v>43640</v>
      </c>
      <c r="O235" s="203"/>
      <c r="P235" t="str">
        <f t="shared" si="3"/>
        <v>Cedar River WRAPS 2009-Cedar River-(07080201-516)-E. coli</v>
      </c>
    </row>
    <row r="236" spans="1:16" ht="27.95" hidden="1" customHeight="1" x14ac:dyDescent="0.25">
      <c r="A236" s="203" t="s">
        <v>1487</v>
      </c>
      <c r="B236" s="202" t="s">
        <v>775</v>
      </c>
      <c r="C236" s="203" t="s">
        <v>1488</v>
      </c>
      <c r="D236" s="202" t="s">
        <v>1495</v>
      </c>
      <c r="E236" s="202" t="s">
        <v>1489</v>
      </c>
      <c r="F236" s="202" t="s">
        <v>505</v>
      </c>
      <c r="G236" s="253">
        <v>2.4</v>
      </c>
      <c r="H236" s="361" t="s">
        <v>1400</v>
      </c>
      <c r="I236" s="359" t="s">
        <v>1385</v>
      </c>
      <c r="J236" s="359" t="s">
        <v>1380</v>
      </c>
      <c r="K236" s="359" t="s">
        <v>1391</v>
      </c>
      <c r="L236" s="359" t="s">
        <v>1392</v>
      </c>
      <c r="M236" s="368">
        <v>2010</v>
      </c>
      <c r="N236" s="205">
        <v>43640</v>
      </c>
      <c r="O236" s="203"/>
      <c r="P236" t="str">
        <f t="shared" si="3"/>
        <v>Cedar River WRAPS 2009-Cedar River-(07080201-516)-E. coli</v>
      </c>
    </row>
    <row r="237" spans="1:16" ht="27.95" hidden="1" customHeight="1" x14ac:dyDescent="0.25">
      <c r="A237" s="203" t="s">
        <v>1487</v>
      </c>
      <c r="B237" s="202" t="s">
        <v>775</v>
      </c>
      <c r="C237" s="203" t="s">
        <v>1488</v>
      </c>
      <c r="D237" s="202" t="s">
        <v>1496</v>
      </c>
      <c r="E237" s="202" t="s">
        <v>1497</v>
      </c>
      <c r="F237" s="202" t="s">
        <v>505</v>
      </c>
      <c r="G237" s="253">
        <v>13.88</v>
      </c>
      <c r="H237" s="361" t="s">
        <v>1400</v>
      </c>
      <c r="I237" s="359" t="s">
        <v>1379</v>
      </c>
      <c r="J237" s="359" t="s">
        <v>1380</v>
      </c>
      <c r="K237" s="359" t="s">
        <v>1391</v>
      </c>
      <c r="L237" s="359" t="s">
        <v>1392</v>
      </c>
      <c r="M237" s="368">
        <v>2010</v>
      </c>
      <c r="N237" s="205">
        <v>43640</v>
      </c>
      <c r="O237" s="203"/>
      <c r="P237" t="str">
        <f t="shared" si="3"/>
        <v>Cedar River WRAPS 2009-Dobbins Creek-(07080201-535)-E. coli</v>
      </c>
    </row>
    <row r="238" spans="1:16" ht="27.95" hidden="1" customHeight="1" x14ac:dyDescent="0.25">
      <c r="A238" s="203" t="s">
        <v>1487</v>
      </c>
      <c r="B238" s="202" t="s">
        <v>775</v>
      </c>
      <c r="C238" s="203" t="s">
        <v>1488</v>
      </c>
      <c r="D238" s="202" t="s">
        <v>1496</v>
      </c>
      <c r="E238" s="202" t="s">
        <v>1497</v>
      </c>
      <c r="F238" s="202" t="s">
        <v>505</v>
      </c>
      <c r="G238" s="253">
        <v>4.8600000000000003</v>
      </c>
      <c r="H238" s="361" t="s">
        <v>1400</v>
      </c>
      <c r="I238" s="359" t="s">
        <v>1382</v>
      </c>
      <c r="J238" s="359" t="s">
        <v>1380</v>
      </c>
      <c r="K238" s="359" t="s">
        <v>1391</v>
      </c>
      <c r="L238" s="359" t="s">
        <v>1392</v>
      </c>
      <c r="M238" s="368">
        <v>2010</v>
      </c>
      <c r="N238" s="205">
        <v>43640</v>
      </c>
      <c r="O238" s="203"/>
      <c r="P238" t="str">
        <f t="shared" si="3"/>
        <v>Cedar River WRAPS 2009-Dobbins Creek-(07080201-535)-E. coli</v>
      </c>
    </row>
    <row r="239" spans="1:16" ht="27.95" hidden="1" customHeight="1" x14ac:dyDescent="0.25">
      <c r="A239" s="203" t="s">
        <v>1487</v>
      </c>
      <c r="B239" s="202" t="s">
        <v>775</v>
      </c>
      <c r="C239" s="203" t="s">
        <v>1488</v>
      </c>
      <c r="D239" s="202" t="s">
        <v>1496</v>
      </c>
      <c r="E239" s="202" t="s">
        <v>1497</v>
      </c>
      <c r="F239" s="202" t="s">
        <v>505</v>
      </c>
      <c r="G239" s="253">
        <v>2.44</v>
      </c>
      <c r="H239" s="361" t="s">
        <v>1400</v>
      </c>
      <c r="I239" s="359" t="s">
        <v>1383</v>
      </c>
      <c r="J239" s="359" t="s">
        <v>1380</v>
      </c>
      <c r="K239" s="359" t="s">
        <v>1391</v>
      </c>
      <c r="L239" s="359" t="s">
        <v>1392</v>
      </c>
      <c r="M239" s="368">
        <v>2010</v>
      </c>
      <c r="N239" s="205">
        <v>43640</v>
      </c>
      <c r="O239" s="203"/>
      <c r="P239" t="str">
        <f t="shared" si="3"/>
        <v>Cedar River WRAPS 2009-Dobbins Creek-(07080201-535)-E. coli</v>
      </c>
    </row>
    <row r="240" spans="1:16" ht="27.95" hidden="1" customHeight="1" x14ac:dyDescent="0.25">
      <c r="A240" s="203" t="s">
        <v>1487</v>
      </c>
      <c r="B240" s="202" t="s">
        <v>775</v>
      </c>
      <c r="C240" s="203" t="s">
        <v>1488</v>
      </c>
      <c r="D240" s="202" t="s">
        <v>1496</v>
      </c>
      <c r="E240" s="202" t="s">
        <v>1497</v>
      </c>
      <c r="F240" s="202" t="s">
        <v>505</v>
      </c>
      <c r="G240" s="253">
        <v>0.89</v>
      </c>
      <c r="H240" s="361" t="s">
        <v>1400</v>
      </c>
      <c r="I240" s="359" t="s">
        <v>1384</v>
      </c>
      <c r="J240" s="359" t="s">
        <v>1380</v>
      </c>
      <c r="K240" s="359" t="s">
        <v>1391</v>
      </c>
      <c r="L240" s="359" t="s">
        <v>1392</v>
      </c>
      <c r="M240" s="368">
        <v>2010</v>
      </c>
      <c r="N240" s="205">
        <v>43640</v>
      </c>
      <c r="O240" s="203"/>
      <c r="P240" t="str">
        <f t="shared" si="3"/>
        <v>Cedar River WRAPS 2009-Dobbins Creek-(07080201-535)-E. coli</v>
      </c>
    </row>
    <row r="241" spans="1:16" ht="27.95" hidden="1" customHeight="1" x14ac:dyDescent="0.25">
      <c r="A241" s="203" t="s">
        <v>1487</v>
      </c>
      <c r="B241" s="202" t="s">
        <v>775</v>
      </c>
      <c r="C241" s="203" t="s">
        <v>1488</v>
      </c>
      <c r="D241" s="202" t="s">
        <v>1496</v>
      </c>
      <c r="E241" s="202" t="s">
        <v>1497</v>
      </c>
      <c r="F241" s="202" t="s">
        <v>505</v>
      </c>
      <c r="G241" s="253">
        <v>0.31</v>
      </c>
      <c r="H241" s="361" t="s">
        <v>1400</v>
      </c>
      <c r="I241" s="359" t="s">
        <v>1385</v>
      </c>
      <c r="J241" s="359" t="s">
        <v>1380</v>
      </c>
      <c r="K241" s="359" t="s">
        <v>1391</v>
      </c>
      <c r="L241" s="359" t="s">
        <v>1392</v>
      </c>
      <c r="M241" s="368">
        <v>2010</v>
      </c>
      <c r="N241" s="205">
        <v>43640</v>
      </c>
      <c r="O241" s="203"/>
      <c r="P241" t="str">
        <f t="shared" si="3"/>
        <v>Cedar River WRAPS 2009-Dobbins Creek-(07080201-535)-E. coli</v>
      </c>
    </row>
    <row r="242" spans="1:16" ht="27.95" hidden="1" customHeight="1" x14ac:dyDescent="0.25">
      <c r="A242" s="203" t="s">
        <v>1487</v>
      </c>
      <c r="B242" s="202" t="s">
        <v>775</v>
      </c>
      <c r="C242" s="203" t="s">
        <v>1488</v>
      </c>
      <c r="D242" s="202" t="s">
        <v>1496</v>
      </c>
      <c r="E242" s="202" t="s">
        <v>1497</v>
      </c>
      <c r="F242" s="202" t="s">
        <v>505</v>
      </c>
      <c r="G242" s="253">
        <v>0.79</v>
      </c>
      <c r="H242" s="361" t="s">
        <v>488</v>
      </c>
      <c r="I242" s="359" t="s">
        <v>1379</v>
      </c>
      <c r="J242" s="359" t="s">
        <v>1380</v>
      </c>
      <c r="K242" s="359" t="s">
        <v>22</v>
      </c>
      <c r="L242" s="359" t="s">
        <v>1392</v>
      </c>
      <c r="M242" s="368">
        <v>2010</v>
      </c>
      <c r="N242" s="205">
        <v>43640</v>
      </c>
      <c r="O242" s="203"/>
      <c r="P242" t="str">
        <f t="shared" si="3"/>
        <v>Cedar River WRAPS 2009-Dobbins Creek-(07080201-535)-TSS</v>
      </c>
    </row>
    <row r="243" spans="1:16" ht="27.95" hidden="1" customHeight="1" x14ac:dyDescent="0.25">
      <c r="A243" s="203" t="s">
        <v>1487</v>
      </c>
      <c r="B243" s="202" t="s">
        <v>775</v>
      </c>
      <c r="C243" s="203" t="s">
        <v>1488</v>
      </c>
      <c r="D243" s="202" t="s">
        <v>1496</v>
      </c>
      <c r="E243" s="202" t="s">
        <v>1497</v>
      </c>
      <c r="F243" s="202" t="s">
        <v>505</v>
      </c>
      <c r="G243" s="253">
        <v>0.28000000000000003</v>
      </c>
      <c r="H243" s="361" t="s">
        <v>488</v>
      </c>
      <c r="I243" s="359" t="s">
        <v>1382</v>
      </c>
      <c r="J243" s="359" t="s">
        <v>1380</v>
      </c>
      <c r="K243" s="359" t="s">
        <v>22</v>
      </c>
      <c r="L243" s="359" t="s">
        <v>1392</v>
      </c>
      <c r="M243" s="368">
        <v>2010</v>
      </c>
      <c r="N243" s="205">
        <v>43640</v>
      </c>
      <c r="O243" s="203"/>
      <c r="P243" t="str">
        <f t="shared" si="3"/>
        <v>Cedar River WRAPS 2009-Dobbins Creek-(07080201-535)-TSS</v>
      </c>
    </row>
    <row r="244" spans="1:16" ht="27.95" hidden="1" customHeight="1" x14ac:dyDescent="0.25">
      <c r="A244" s="203" t="s">
        <v>1487</v>
      </c>
      <c r="B244" s="202" t="s">
        <v>775</v>
      </c>
      <c r="C244" s="203" t="s">
        <v>1488</v>
      </c>
      <c r="D244" s="202" t="s">
        <v>1496</v>
      </c>
      <c r="E244" s="202" t="s">
        <v>1497</v>
      </c>
      <c r="F244" s="202" t="s">
        <v>505</v>
      </c>
      <c r="G244" s="253">
        <v>0.14000000000000001</v>
      </c>
      <c r="H244" s="361" t="s">
        <v>488</v>
      </c>
      <c r="I244" s="359" t="s">
        <v>1383</v>
      </c>
      <c r="J244" s="359" t="s">
        <v>1380</v>
      </c>
      <c r="K244" s="359" t="s">
        <v>22</v>
      </c>
      <c r="L244" s="359" t="s">
        <v>1392</v>
      </c>
      <c r="M244" s="368">
        <v>2010</v>
      </c>
      <c r="N244" s="205">
        <v>43640</v>
      </c>
      <c r="O244" s="203"/>
      <c r="P244" t="str">
        <f t="shared" si="3"/>
        <v>Cedar River WRAPS 2009-Dobbins Creek-(07080201-535)-TSS</v>
      </c>
    </row>
    <row r="245" spans="1:16" ht="27.95" hidden="1" customHeight="1" x14ac:dyDescent="0.25">
      <c r="A245" s="203" t="s">
        <v>1487</v>
      </c>
      <c r="B245" s="202" t="s">
        <v>775</v>
      </c>
      <c r="C245" s="203" t="s">
        <v>1488</v>
      </c>
      <c r="D245" s="202" t="s">
        <v>1496</v>
      </c>
      <c r="E245" s="202" t="s">
        <v>1497</v>
      </c>
      <c r="F245" s="202" t="s">
        <v>505</v>
      </c>
      <c r="G245" s="253">
        <v>0.05</v>
      </c>
      <c r="H245" s="361" t="s">
        <v>488</v>
      </c>
      <c r="I245" s="359" t="s">
        <v>1384</v>
      </c>
      <c r="J245" s="359" t="s">
        <v>1380</v>
      </c>
      <c r="K245" s="359" t="s">
        <v>22</v>
      </c>
      <c r="L245" s="359" t="s">
        <v>1392</v>
      </c>
      <c r="M245" s="368">
        <v>2010</v>
      </c>
      <c r="N245" s="205">
        <v>43640</v>
      </c>
      <c r="O245" s="203"/>
      <c r="P245" t="str">
        <f t="shared" si="3"/>
        <v>Cedar River WRAPS 2009-Dobbins Creek-(07080201-535)-TSS</v>
      </c>
    </row>
    <row r="246" spans="1:16" ht="27.95" hidden="1" customHeight="1" x14ac:dyDescent="0.25">
      <c r="A246" s="203" t="s">
        <v>1487</v>
      </c>
      <c r="B246" s="202" t="s">
        <v>775</v>
      </c>
      <c r="C246" s="203" t="s">
        <v>1488</v>
      </c>
      <c r="D246" s="202" t="s">
        <v>1496</v>
      </c>
      <c r="E246" s="202" t="s">
        <v>1497</v>
      </c>
      <c r="F246" s="202" t="s">
        <v>505</v>
      </c>
      <c r="G246" s="253">
        <v>0.02</v>
      </c>
      <c r="H246" s="361" t="s">
        <v>488</v>
      </c>
      <c r="I246" s="359" t="s">
        <v>1385</v>
      </c>
      <c r="J246" s="359" t="s">
        <v>1380</v>
      </c>
      <c r="K246" s="359" t="s">
        <v>22</v>
      </c>
      <c r="L246" s="359" t="s">
        <v>1392</v>
      </c>
      <c r="M246" s="368">
        <v>2010</v>
      </c>
      <c r="N246" s="205">
        <v>43640</v>
      </c>
      <c r="O246" s="203"/>
      <c r="P246" t="str">
        <f t="shared" si="3"/>
        <v>Cedar River WRAPS 2009-Dobbins Creek-(07080201-535)-TSS</v>
      </c>
    </row>
    <row r="247" spans="1:16" ht="27.95" hidden="1" customHeight="1" x14ac:dyDescent="0.25">
      <c r="A247" s="203" t="s">
        <v>1487</v>
      </c>
      <c r="B247" s="202" t="s">
        <v>775</v>
      </c>
      <c r="C247" s="203" t="s">
        <v>1488</v>
      </c>
      <c r="D247" s="202" t="s">
        <v>1498</v>
      </c>
      <c r="E247" s="202" t="s">
        <v>1497</v>
      </c>
      <c r="F247" s="202" t="s">
        <v>505</v>
      </c>
      <c r="G247" s="253">
        <v>23.34</v>
      </c>
      <c r="H247" s="361" t="s">
        <v>1400</v>
      </c>
      <c r="I247" s="359" t="s">
        <v>1379</v>
      </c>
      <c r="J247" s="359" t="s">
        <v>1380</v>
      </c>
      <c r="K247" s="359" t="s">
        <v>1391</v>
      </c>
      <c r="L247" s="359" t="s">
        <v>1392</v>
      </c>
      <c r="M247" s="368">
        <v>2010</v>
      </c>
      <c r="N247" s="205">
        <v>43640</v>
      </c>
      <c r="O247" s="203"/>
      <c r="P247" t="str">
        <f t="shared" si="3"/>
        <v>Cedar River WRAPS 2009-Dobbins Creek-(07080201-537)-E. coli</v>
      </c>
    </row>
    <row r="248" spans="1:16" ht="27.95" hidden="1" customHeight="1" x14ac:dyDescent="0.25">
      <c r="A248" s="203" t="s">
        <v>1487</v>
      </c>
      <c r="B248" s="202" t="s">
        <v>775</v>
      </c>
      <c r="C248" s="203" t="s">
        <v>1488</v>
      </c>
      <c r="D248" s="202" t="s">
        <v>1498</v>
      </c>
      <c r="E248" s="202" t="s">
        <v>1497</v>
      </c>
      <c r="F248" s="202" t="s">
        <v>505</v>
      </c>
      <c r="G248" s="253">
        <v>8.18</v>
      </c>
      <c r="H248" s="361" t="s">
        <v>1400</v>
      </c>
      <c r="I248" s="359" t="s">
        <v>1382</v>
      </c>
      <c r="J248" s="359" t="s">
        <v>1380</v>
      </c>
      <c r="K248" s="359" t="s">
        <v>1391</v>
      </c>
      <c r="L248" s="359" t="s">
        <v>1392</v>
      </c>
      <c r="M248" s="368">
        <v>2010</v>
      </c>
      <c r="N248" s="205">
        <v>43640</v>
      </c>
      <c r="O248" s="203"/>
      <c r="P248" t="str">
        <f t="shared" si="3"/>
        <v>Cedar River WRAPS 2009-Dobbins Creek-(07080201-537)-E. coli</v>
      </c>
    </row>
    <row r="249" spans="1:16" ht="27.95" hidden="1" customHeight="1" x14ac:dyDescent="0.25">
      <c r="A249" s="203" t="s">
        <v>1487</v>
      </c>
      <c r="B249" s="202" t="s">
        <v>775</v>
      </c>
      <c r="C249" s="203" t="s">
        <v>1488</v>
      </c>
      <c r="D249" s="202" t="s">
        <v>1498</v>
      </c>
      <c r="E249" s="202" t="s">
        <v>1497</v>
      </c>
      <c r="F249" s="202" t="s">
        <v>505</v>
      </c>
      <c r="G249" s="253">
        <v>4.1100000000000003</v>
      </c>
      <c r="H249" s="361" t="s">
        <v>1400</v>
      </c>
      <c r="I249" s="359" t="s">
        <v>1383</v>
      </c>
      <c r="J249" s="359" t="s">
        <v>1380</v>
      </c>
      <c r="K249" s="359" t="s">
        <v>1391</v>
      </c>
      <c r="L249" s="359" t="s">
        <v>1392</v>
      </c>
      <c r="M249" s="368">
        <v>2010</v>
      </c>
      <c r="N249" s="205">
        <v>43640</v>
      </c>
      <c r="O249" s="203"/>
      <c r="P249" t="str">
        <f t="shared" si="3"/>
        <v>Cedar River WRAPS 2009-Dobbins Creek-(07080201-537)-E. coli</v>
      </c>
    </row>
    <row r="250" spans="1:16" ht="27.95" hidden="1" customHeight="1" x14ac:dyDescent="0.25">
      <c r="A250" s="203" t="s">
        <v>1487</v>
      </c>
      <c r="B250" s="202" t="s">
        <v>775</v>
      </c>
      <c r="C250" s="203" t="s">
        <v>1488</v>
      </c>
      <c r="D250" s="202" t="s">
        <v>1498</v>
      </c>
      <c r="E250" s="202" t="s">
        <v>1497</v>
      </c>
      <c r="F250" s="202" t="s">
        <v>505</v>
      </c>
      <c r="G250" s="253">
        <v>1.5</v>
      </c>
      <c r="H250" s="361" t="s">
        <v>1400</v>
      </c>
      <c r="I250" s="359" t="s">
        <v>1384</v>
      </c>
      <c r="J250" s="359" t="s">
        <v>1380</v>
      </c>
      <c r="K250" s="359" t="s">
        <v>1391</v>
      </c>
      <c r="L250" s="359" t="s">
        <v>1392</v>
      </c>
      <c r="M250" s="368">
        <v>2010</v>
      </c>
      <c r="N250" s="205">
        <v>43640</v>
      </c>
      <c r="O250" s="203"/>
      <c r="P250" t="str">
        <f t="shared" si="3"/>
        <v>Cedar River WRAPS 2009-Dobbins Creek-(07080201-537)-E. coli</v>
      </c>
    </row>
    <row r="251" spans="1:16" ht="27.95" hidden="1" customHeight="1" x14ac:dyDescent="0.25">
      <c r="A251" s="203" t="s">
        <v>1487</v>
      </c>
      <c r="B251" s="202" t="s">
        <v>775</v>
      </c>
      <c r="C251" s="203" t="s">
        <v>1488</v>
      </c>
      <c r="D251" s="202" t="s">
        <v>1498</v>
      </c>
      <c r="E251" s="202" t="s">
        <v>1497</v>
      </c>
      <c r="F251" s="202" t="s">
        <v>505</v>
      </c>
      <c r="G251" s="253">
        <v>0.53</v>
      </c>
      <c r="H251" s="361" t="s">
        <v>1400</v>
      </c>
      <c r="I251" s="359" t="s">
        <v>1385</v>
      </c>
      <c r="J251" s="359" t="s">
        <v>1380</v>
      </c>
      <c r="K251" s="359" t="s">
        <v>1391</v>
      </c>
      <c r="L251" s="359" t="s">
        <v>1392</v>
      </c>
      <c r="M251" s="368">
        <v>2010</v>
      </c>
      <c r="N251" s="205">
        <v>43640</v>
      </c>
      <c r="O251" s="203"/>
      <c r="P251" t="str">
        <f t="shared" si="3"/>
        <v>Cedar River WRAPS 2009-Dobbins Creek-(07080201-537)-E. coli</v>
      </c>
    </row>
    <row r="252" spans="1:16" ht="27.95" hidden="1" customHeight="1" x14ac:dyDescent="0.25">
      <c r="A252" s="203" t="s">
        <v>1487</v>
      </c>
      <c r="B252" s="202" t="s">
        <v>775</v>
      </c>
      <c r="C252" s="203" t="s">
        <v>1488</v>
      </c>
      <c r="D252" s="202" t="s">
        <v>1498</v>
      </c>
      <c r="E252" s="202" t="s">
        <v>1497</v>
      </c>
      <c r="F252" s="202" t="s">
        <v>505</v>
      </c>
      <c r="G252" s="253">
        <v>1.33</v>
      </c>
      <c r="H252" s="361" t="s">
        <v>488</v>
      </c>
      <c r="I252" s="359" t="s">
        <v>1379</v>
      </c>
      <c r="J252" s="359" t="s">
        <v>1380</v>
      </c>
      <c r="K252" s="359" t="s">
        <v>22</v>
      </c>
      <c r="L252" s="359" t="s">
        <v>1392</v>
      </c>
      <c r="M252" s="368">
        <v>2010</v>
      </c>
      <c r="N252" s="205">
        <v>43640</v>
      </c>
      <c r="O252" s="203"/>
      <c r="P252" t="str">
        <f t="shared" si="3"/>
        <v>Cedar River WRAPS 2009-Dobbins Creek-(07080201-537)-TSS</v>
      </c>
    </row>
    <row r="253" spans="1:16" ht="27.95" hidden="1" customHeight="1" x14ac:dyDescent="0.25">
      <c r="A253" s="203" t="s">
        <v>1487</v>
      </c>
      <c r="B253" s="202" t="s">
        <v>775</v>
      </c>
      <c r="C253" s="203" t="s">
        <v>1488</v>
      </c>
      <c r="D253" s="202" t="s">
        <v>1498</v>
      </c>
      <c r="E253" s="202" t="s">
        <v>1497</v>
      </c>
      <c r="F253" s="202" t="s">
        <v>505</v>
      </c>
      <c r="G253" s="253">
        <v>0.47</v>
      </c>
      <c r="H253" s="361" t="s">
        <v>488</v>
      </c>
      <c r="I253" s="359" t="s">
        <v>1382</v>
      </c>
      <c r="J253" s="359" t="s">
        <v>1380</v>
      </c>
      <c r="K253" s="359" t="s">
        <v>22</v>
      </c>
      <c r="L253" s="359" t="s">
        <v>1392</v>
      </c>
      <c r="M253" s="368">
        <v>2010</v>
      </c>
      <c r="N253" s="205">
        <v>43640</v>
      </c>
      <c r="O253" s="203"/>
      <c r="P253" t="str">
        <f t="shared" si="3"/>
        <v>Cedar River WRAPS 2009-Dobbins Creek-(07080201-537)-TSS</v>
      </c>
    </row>
    <row r="254" spans="1:16" ht="27.95" hidden="1" customHeight="1" x14ac:dyDescent="0.25">
      <c r="A254" s="203" t="s">
        <v>1487</v>
      </c>
      <c r="B254" s="202" t="s">
        <v>775</v>
      </c>
      <c r="C254" s="203" t="s">
        <v>1488</v>
      </c>
      <c r="D254" s="202" t="s">
        <v>1498</v>
      </c>
      <c r="E254" s="202" t="s">
        <v>1497</v>
      </c>
      <c r="F254" s="202" t="s">
        <v>505</v>
      </c>
      <c r="G254" s="253">
        <v>0.23</v>
      </c>
      <c r="H254" s="361" t="s">
        <v>488</v>
      </c>
      <c r="I254" s="359" t="s">
        <v>1383</v>
      </c>
      <c r="J254" s="359" t="s">
        <v>1380</v>
      </c>
      <c r="K254" s="359" t="s">
        <v>22</v>
      </c>
      <c r="L254" s="359" t="s">
        <v>1392</v>
      </c>
      <c r="M254" s="368">
        <v>2010</v>
      </c>
      <c r="N254" s="205">
        <v>43640</v>
      </c>
      <c r="O254" s="203"/>
      <c r="P254" t="str">
        <f t="shared" si="3"/>
        <v>Cedar River WRAPS 2009-Dobbins Creek-(07080201-537)-TSS</v>
      </c>
    </row>
    <row r="255" spans="1:16" ht="27.95" hidden="1" customHeight="1" x14ac:dyDescent="0.25">
      <c r="A255" s="203" t="s">
        <v>1487</v>
      </c>
      <c r="B255" s="202" t="s">
        <v>775</v>
      </c>
      <c r="C255" s="203" t="s">
        <v>1488</v>
      </c>
      <c r="D255" s="202" t="s">
        <v>1498</v>
      </c>
      <c r="E255" s="202" t="s">
        <v>1497</v>
      </c>
      <c r="F255" s="202" t="s">
        <v>505</v>
      </c>
      <c r="G255" s="253">
        <v>0.09</v>
      </c>
      <c r="H255" s="361" t="s">
        <v>488</v>
      </c>
      <c r="I255" s="359" t="s">
        <v>1384</v>
      </c>
      <c r="J255" s="359" t="s">
        <v>1380</v>
      </c>
      <c r="K255" s="359" t="s">
        <v>22</v>
      </c>
      <c r="L255" s="359" t="s">
        <v>1392</v>
      </c>
      <c r="M255" s="368">
        <v>2010</v>
      </c>
      <c r="N255" s="205">
        <v>43640</v>
      </c>
      <c r="O255" s="203"/>
      <c r="P255" t="str">
        <f t="shared" si="3"/>
        <v>Cedar River WRAPS 2009-Dobbins Creek-(07080201-537)-TSS</v>
      </c>
    </row>
    <row r="256" spans="1:16" ht="27.95" hidden="1" customHeight="1" x14ac:dyDescent="0.25">
      <c r="A256" s="203" t="s">
        <v>1487</v>
      </c>
      <c r="B256" s="202" t="s">
        <v>775</v>
      </c>
      <c r="C256" s="203" t="s">
        <v>1488</v>
      </c>
      <c r="D256" s="202" t="s">
        <v>1498</v>
      </c>
      <c r="E256" s="202" t="s">
        <v>1497</v>
      </c>
      <c r="F256" s="202" t="s">
        <v>505</v>
      </c>
      <c r="G256" s="253">
        <v>0.03</v>
      </c>
      <c r="H256" s="361" t="s">
        <v>488</v>
      </c>
      <c r="I256" s="359" t="s">
        <v>1385</v>
      </c>
      <c r="J256" s="359" t="s">
        <v>1380</v>
      </c>
      <c r="K256" s="359" t="s">
        <v>22</v>
      </c>
      <c r="L256" s="359" t="s">
        <v>1392</v>
      </c>
      <c r="M256" s="368">
        <v>2010</v>
      </c>
      <c r="N256" s="205">
        <v>43640</v>
      </c>
      <c r="O256" s="203"/>
      <c r="P256" t="str">
        <f t="shared" si="3"/>
        <v>Cedar River WRAPS 2009-Dobbins Creek-(07080201-537)-TSS</v>
      </c>
    </row>
    <row r="257" spans="1:16" ht="27.95" hidden="1" customHeight="1" x14ac:dyDescent="0.25">
      <c r="A257" s="203" t="s">
        <v>1487</v>
      </c>
      <c r="B257" s="202" t="s">
        <v>775</v>
      </c>
      <c r="C257" s="203" t="s">
        <v>1488</v>
      </c>
      <c r="D257" s="202" t="s">
        <v>1499</v>
      </c>
      <c r="E257" s="202" t="s">
        <v>1500</v>
      </c>
      <c r="F257" s="202" t="s">
        <v>505</v>
      </c>
      <c r="G257" s="253">
        <v>7.63</v>
      </c>
      <c r="H257" s="361" t="s">
        <v>1400</v>
      </c>
      <c r="I257" s="359" t="s">
        <v>1379</v>
      </c>
      <c r="J257" s="359" t="s">
        <v>1380</v>
      </c>
      <c r="K257" s="359" t="s">
        <v>1391</v>
      </c>
      <c r="L257" s="359" t="s">
        <v>1392</v>
      </c>
      <c r="M257" s="368">
        <v>2010</v>
      </c>
      <c r="N257" s="205">
        <v>43640</v>
      </c>
      <c r="O257" s="203"/>
      <c r="P257" t="str">
        <f t="shared" si="3"/>
        <v>Cedar River WRAPS 2009-Orchard Creek-(07080201-539)-E. coli</v>
      </c>
    </row>
    <row r="258" spans="1:16" ht="27.95" hidden="1" customHeight="1" x14ac:dyDescent="0.25">
      <c r="A258" s="203" t="s">
        <v>1487</v>
      </c>
      <c r="B258" s="202" t="s">
        <v>775</v>
      </c>
      <c r="C258" s="203" t="s">
        <v>1488</v>
      </c>
      <c r="D258" s="202" t="s">
        <v>1499</v>
      </c>
      <c r="E258" s="202" t="s">
        <v>1500</v>
      </c>
      <c r="F258" s="202" t="s">
        <v>505</v>
      </c>
      <c r="G258" s="253">
        <v>2.67</v>
      </c>
      <c r="H258" s="361" t="s">
        <v>1400</v>
      </c>
      <c r="I258" s="359" t="s">
        <v>1382</v>
      </c>
      <c r="J258" s="359" t="s">
        <v>1380</v>
      </c>
      <c r="K258" s="359" t="s">
        <v>1391</v>
      </c>
      <c r="L258" s="359" t="s">
        <v>1392</v>
      </c>
      <c r="M258" s="368">
        <v>2010</v>
      </c>
      <c r="N258" s="205">
        <v>43640</v>
      </c>
      <c r="O258" s="203"/>
      <c r="P258" t="str">
        <f t="shared" si="3"/>
        <v>Cedar River WRAPS 2009-Orchard Creek-(07080201-539)-E. coli</v>
      </c>
    </row>
    <row r="259" spans="1:16" ht="27.95" hidden="1" customHeight="1" x14ac:dyDescent="0.25">
      <c r="A259" s="203" t="s">
        <v>1487</v>
      </c>
      <c r="B259" s="202" t="s">
        <v>775</v>
      </c>
      <c r="C259" s="203" t="s">
        <v>1488</v>
      </c>
      <c r="D259" s="202" t="s">
        <v>1499</v>
      </c>
      <c r="E259" s="202" t="s">
        <v>1500</v>
      </c>
      <c r="F259" s="202" t="s">
        <v>505</v>
      </c>
      <c r="G259" s="253">
        <v>1.34</v>
      </c>
      <c r="H259" s="361" t="s">
        <v>1400</v>
      </c>
      <c r="I259" s="359" t="s">
        <v>1383</v>
      </c>
      <c r="J259" s="359" t="s">
        <v>1380</v>
      </c>
      <c r="K259" s="359" t="s">
        <v>1391</v>
      </c>
      <c r="L259" s="359" t="s">
        <v>1392</v>
      </c>
      <c r="M259" s="368">
        <v>2010</v>
      </c>
      <c r="N259" s="205">
        <v>43640</v>
      </c>
      <c r="O259" s="203"/>
      <c r="P259" t="str">
        <f t="shared" ref="P259:P322" si="4">CONCATENATE(C259, "-", E259, "-","(", D259,")", "-",K259)</f>
        <v>Cedar River WRAPS 2009-Orchard Creek-(07080201-539)-E. coli</v>
      </c>
    </row>
    <row r="260" spans="1:16" ht="27.95" hidden="1" customHeight="1" x14ac:dyDescent="0.25">
      <c r="A260" s="203" t="s">
        <v>1487</v>
      </c>
      <c r="B260" s="202" t="s">
        <v>775</v>
      </c>
      <c r="C260" s="203" t="s">
        <v>1488</v>
      </c>
      <c r="D260" s="202" t="s">
        <v>1499</v>
      </c>
      <c r="E260" s="202" t="s">
        <v>1500</v>
      </c>
      <c r="F260" s="202" t="s">
        <v>505</v>
      </c>
      <c r="G260" s="253">
        <v>0.49</v>
      </c>
      <c r="H260" s="361" t="s">
        <v>1400</v>
      </c>
      <c r="I260" s="359" t="s">
        <v>1384</v>
      </c>
      <c r="J260" s="359" t="s">
        <v>1380</v>
      </c>
      <c r="K260" s="359" t="s">
        <v>1391</v>
      </c>
      <c r="L260" s="359" t="s">
        <v>1392</v>
      </c>
      <c r="M260" s="368">
        <v>2010</v>
      </c>
      <c r="N260" s="205">
        <v>43640</v>
      </c>
      <c r="O260" s="203"/>
      <c r="P260" t="str">
        <f t="shared" si="4"/>
        <v>Cedar River WRAPS 2009-Orchard Creek-(07080201-539)-E. coli</v>
      </c>
    </row>
    <row r="261" spans="1:16" ht="27.95" hidden="1" customHeight="1" x14ac:dyDescent="0.25">
      <c r="A261" s="203" t="s">
        <v>1487</v>
      </c>
      <c r="B261" s="202" t="s">
        <v>775</v>
      </c>
      <c r="C261" s="203" t="s">
        <v>1488</v>
      </c>
      <c r="D261" s="202" t="s">
        <v>1499</v>
      </c>
      <c r="E261" s="202" t="s">
        <v>1500</v>
      </c>
      <c r="F261" s="202" t="s">
        <v>505</v>
      </c>
      <c r="G261" s="253">
        <v>0.17</v>
      </c>
      <c r="H261" s="361" t="s">
        <v>1400</v>
      </c>
      <c r="I261" s="359" t="s">
        <v>1385</v>
      </c>
      <c r="J261" s="359" t="s">
        <v>1380</v>
      </c>
      <c r="K261" s="359" t="s">
        <v>1391</v>
      </c>
      <c r="L261" s="359" t="s">
        <v>1392</v>
      </c>
      <c r="M261" s="368">
        <v>2010</v>
      </c>
      <c r="N261" s="205">
        <v>43640</v>
      </c>
      <c r="O261" s="203"/>
      <c r="P261" t="str">
        <f t="shared" si="4"/>
        <v>Cedar River WRAPS 2009-Orchard Creek-(07080201-539)-E. coli</v>
      </c>
    </row>
    <row r="262" spans="1:16" ht="27.95" hidden="1" customHeight="1" x14ac:dyDescent="0.25">
      <c r="A262" s="203" t="s">
        <v>1487</v>
      </c>
      <c r="B262" s="202" t="s">
        <v>775</v>
      </c>
      <c r="C262" s="203" t="s">
        <v>1488</v>
      </c>
      <c r="D262" s="202" t="s">
        <v>1501</v>
      </c>
      <c r="E262" s="202" t="s">
        <v>1502</v>
      </c>
      <c r="F262" s="202" t="s">
        <v>505</v>
      </c>
      <c r="G262" s="253">
        <v>33.200000000000003</v>
      </c>
      <c r="H262" s="361" t="s">
        <v>1400</v>
      </c>
      <c r="I262" s="359" t="s">
        <v>1379</v>
      </c>
      <c r="J262" s="359" t="s">
        <v>1380</v>
      </c>
      <c r="K262" s="359" t="s">
        <v>1391</v>
      </c>
      <c r="L262" s="359" t="s">
        <v>1392</v>
      </c>
      <c r="M262" s="368">
        <v>2010</v>
      </c>
      <c r="N262" s="205">
        <v>43640</v>
      </c>
      <c r="O262" s="203"/>
      <c r="P262" t="str">
        <f t="shared" si="4"/>
        <v>Cedar River WRAPS 2009-Turtle Creek-(07080201-540)-E. coli</v>
      </c>
    </row>
    <row r="263" spans="1:16" ht="27.95" hidden="1" customHeight="1" x14ac:dyDescent="0.25">
      <c r="A263" s="203" t="s">
        <v>1487</v>
      </c>
      <c r="B263" s="202" t="s">
        <v>775</v>
      </c>
      <c r="C263" s="203" t="s">
        <v>1488</v>
      </c>
      <c r="D263" s="202" t="s">
        <v>1501</v>
      </c>
      <c r="E263" s="202" t="s">
        <v>1502</v>
      </c>
      <c r="F263" s="202" t="s">
        <v>505</v>
      </c>
      <c r="G263" s="253">
        <v>12.09</v>
      </c>
      <c r="H263" s="361" t="s">
        <v>1400</v>
      </c>
      <c r="I263" s="359" t="s">
        <v>1382</v>
      </c>
      <c r="J263" s="359" t="s">
        <v>1380</v>
      </c>
      <c r="K263" s="359" t="s">
        <v>1391</v>
      </c>
      <c r="L263" s="359" t="s">
        <v>1392</v>
      </c>
      <c r="M263" s="368">
        <v>2010</v>
      </c>
      <c r="N263" s="205">
        <v>43640</v>
      </c>
      <c r="O263" s="203"/>
      <c r="P263" t="str">
        <f t="shared" si="4"/>
        <v>Cedar River WRAPS 2009-Turtle Creek-(07080201-540)-E. coli</v>
      </c>
    </row>
    <row r="264" spans="1:16" ht="27.95" hidden="1" customHeight="1" x14ac:dyDescent="0.25">
      <c r="A264" s="203" t="s">
        <v>1487</v>
      </c>
      <c r="B264" s="202" t="s">
        <v>775</v>
      </c>
      <c r="C264" s="203" t="s">
        <v>1488</v>
      </c>
      <c r="D264" s="202" t="s">
        <v>1501</v>
      </c>
      <c r="E264" s="202" t="s">
        <v>1502</v>
      </c>
      <c r="F264" s="202" t="s">
        <v>505</v>
      </c>
      <c r="G264" s="253">
        <v>6.52</v>
      </c>
      <c r="H264" s="361" t="s">
        <v>1400</v>
      </c>
      <c r="I264" s="359" t="s">
        <v>1383</v>
      </c>
      <c r="J264" s="359" t="s">
        <v>1380</v>
      </c>
      <c r="K264" s="359" t="s">
        <v>1391</v>
      </c>
      <c r="L264" s="359" t="s">
        <v>1392</v>
      </c>
      <c r="M264" s="368">
        <v>2010</v>
      </c>
      <c r="N264" s="205">
        <v>43640</v>
      </c>
      <c r="O264" s="203"/>
      <c r="P264" t="str">
        <f t="shared" si="4"/>
        <v>Cedar River WRAPS 2009-Turtle Creek-(07080201-540)-E. coli</v>
      </c>
    </row>
    <row r="265" spans="1:16" ht="27.95" hidden="1" customHeight="1" x14ac:dyDescent="0.25">
      <c r="A265" s="203" t="s">
        <v>1487</v>
      </c>
      <c r="B265" s="202" t="s">
        <v>775</v>
      </c>
      <c r="C265" s="203" t="s">
        <v>1488</v>
      </c>
      <c r="D265" s="202" t="s">
        <v>1501</v>
      </c>
      <c r="E265" s="202" t="s">
        <v>1502</v>
      </c>
      <c r="F265" s="202" t="s">
        <v>505</v>
      </c>
      <c r="G265" s="253">
        <v>2.5099999999999998</v>
      </c>
      <c r="H265" s="361" t="s">
        <v>1400</v>
      </c>
      <c r="I265" s="359" t="s">
        <v>1384</v>
      </c>
      <c r="J265" s="359" t="s">
        <v>1380</v>
      </c>
      <c r="K265" s="359" t="s">
        <v>1391</v>
      </c>
      <c r="L265" s="359" t="s">
        <v>1392</v>
      </c>
      <c r="M265" s="368">
        <v>2010</v>
      </c>
      <c r="N265" s="205">
        <v>43640</v>
      </c>
      <c r="O265" s="203"/>
      <c r="P265" t="str">
        <f t="shared" si="4"/>
        <v>Cedar River WRAPS 2009-Turtle Creek-(07080201-540)-E. coli</v>
      </c>
    </row>
    <row r="266" spans="1:16" ht="27.95" hidden="1" customHeight="1" x14ac:dyDescent="0.25">
      <c r="A266" s="203" t="s">
        <v>1487</v>
      </c>
      <c r="B266" s="202" t="s">
        <v>775</v>
      </c>
      <c r="C266" s="203" t="s">
        <v>1488</v>
      </c>
      <c r="D266" s="202" t="s">
        <v>1501</v>
      </c>
      <c r="E266" s="202" t="s">
        <v>1502</v>
      </c>
      <c r="F266" s="202" t="s">
        <v>505</v>
      </c>
      <c r="G266" s="253">
        <v>0.87</v>
      </c>
      <c r="H266" s="361" t="s">
        <v>1400</v>
      </c>
      <c r="I266" s="359" t="s">
        <v>1385</v>
      </c>
      <c r="J266" s="359" t="s">
        <v>1380</v>
      </c>
      <c r="K266" s="359" t="s">
        <v>1391</v>
      </c>
      <c r="L266" s="359" t="s">
        <v>1392</v>
      </c>
      <c r="M266" s="368">
        <v>2010</v>
      </c>
      <c r="N266" s="205">
        <v>43640</v>
      </c>
      <c r="O266" s="203"/>
      <c r="P266" t="str">
        <f t="shared" si="4"/>
        <v>Cedar River WRAPS 2009-Turtle Creek-(07080201-540)-E. coli</v>
      </c>
    </row>
    <row r="267" spans="1:16" ht="27.95" hidden="1" customHeight="1" x14ac:dyDescent="0.25">
      <c r="A267" s="203" t="s">
        <v>1487</v>
      </c>
      <c r="B267" s="202" t="s">
        <v>775</v>
      </c>
      <c r="C267" s="203" t="s">
        <v>1488</v>
      </c>
      <c r="D267" s="202" t="s">
        <v>1501</v>
      </c>
      <c r="E267" s="202" t="s">
        <v>1502</v>
      </c>
      <c r="F267" s="202" t="s">
        <v>505</v>
      </c>
      <c r="G267" s="253">
        <v>1.89</v>
      </c>
      <c r="H267" s="361" t="s">
        <v>488</v>
      </c>
      <c r="I267" s="359" t="s">
        <v>1379</v>
      </c>
      <c r="J267" s="359" t="s">
        <v>1380</v>
      </c>
      <c r="K267" s="359" t="s">
        <v>22</v>
      </c>
      <c r="L267" s="359" t="s">
        <v>1392</v>
      </c>
      <c r="M267" s="368">
        <v>2010</v>
      </c>
      <c r="N267" s="205">
        <v>43640</v>
      </c>
      <c r="O267" s="203"/>
      <c r="P267" t="str">
        <f t="shared" si="4"/>
        <v>Cedar River WRAPS 2009-Turtle Creek-(07080201-540)-TSS</v>
      </c>
    </row>
    <row r="268" spans="1:16" ht="27.95" hidden="1" customHeight="1" x14ac:dyDescent="0.25">
      <c r="A268" s="203" t="s">
        <v>1487</v>
      </c>
      <c r="B268" s="202" t="s">
        <v>775</v>
      </c>
      <c r="C268" s="203" t="s">
        <v>1488</v>
      </c>
      <c r="D268" s="202" t="s">
        <v>1501</v>
      </c>
      <c r="E268" s="202" t="s">
        <v>1502</v>
      </c>
      <c r="F268" s="202" t="s">
        <v>505</v>
      </c>
      <c r="G268" s="253">
        <v>0.69</v>
      </c>
      <c r="H268" s="361" t="s">
        <v>488</v>
      </c>
      <c r="I268" s="359" t="s">
        <v>1382</v>
      </c>
      <c r="J268" s="359" t="s">
        <v>1380</v>
      </c>
      <c r="K268" s="359" t="s">
        <v>22</v>
      </c>
      <c r="L268" s="359" t="s">
        <v>1392</v>
      </c>
      <c r="M268" s="368">
        <v>2010</v>
      </c>
      <c r="N268" s="205">
        <v>43640</v>
      </c>
      <c r="O268" s="203"/>
      <c r="P268" t="str">
        <f t="shared" si="4"/>
        <v>Cedar River WRAPS 2009-Turtle Creek-(07080201-540)-TSS</v>
      </c>
    </row>
    <row r="269" spans="1:16" ht="27.95" hidden="1" customHeight="1" x14ac:dyDescent="0.25">
      <c r="A269" s="203" t="s">
        <v>1487</v>
      </c>
      <c r="B269" s="202" t="s">
        <v>775</v>
      </c>
      <c r="C269" s="203" t="s">
        <v>1488</v>
      </c>
      <c r="D269" s="202" t="s">
        <v>1501</v>
      </c>
      <c r="E269" s="202" t="s">
        <v>1502</v>
      </c>
      <c r="F269" s="202" t="s">
        <v>505</v>
      </c>
      <c r="G269" s="253">
        <v>0.37</v>
      </c>
      <c r="H269" s="361" t="s">
        <v>488</v>
      </c>
      <c r="I269" s="359" t="s">
        <v>1383</v>
      </c>
      <c r="J269" s="359" t="s">
        <v>1380</v>
      </c>
      <c r="K269" s="359" t="s">
        <v>22</v>
      </c>
      <c r="L269" s="359" t="s">
        <v>1392</v>
      </c>
      <c r="M269" s="368">
        <v>2010</v>
      </c>
      <c r="N269" s="205">
        <v>43640</v>
      </c>
      <c r="O269" s="203"/>
      <c r="P269" t="str">
        <f t="shared" si="4"/>
        <v>Cedar River WRAPS 2009-Turtle Creek-(07080201-540)-TSS</v>
      </c>
    </row>
    <row r="270" spans="1:16" ht="27.95" hidden="1" customHeight="1" x14ac:dyDescent="0.25">
      <c r="A270" s="203" t="s">
        <v>1487</v>
      </c>
      <c r="B270" s="202" t="s">
        <v>775</v>
      </c>
      <c r="C270" s="203" t="s">
        <v>1488</v>
      </c>
      <c r="D270" s="202" t="s">
        <v>1501</v>
      </c>
      <c r="E270" s="202" t="s">
        <v>1502</v>
      </c>
      <c r="F270" s="202" t="s">
        <v>505</v>
      </c>
      <c r="G270" s="253">
        <v>0.14000000000000001</v>
      </c>
      <c r="H270" s="361" t="s">
        <v>488</v>
      </c>
      <c r="I270" s="359" t="s">
        <v>1384</v>
      </c>
      <c r="J270" s="359" t="s">
        <v>1380</v>
      </c>
      <c r="K270" s="359" t="s">
        <v>22</v>
      </c>
      <c r="L270" s="359" t="s">
        <v>1392</v>
      </c>
      <c r="M270" s="368">
        <v>2010</v>
      </c>
      <c r="N270" s="205">
        <v>43640</v>
      </c>
      <c r="O270" s="203"/>
      <c r="P270" t="str">
        <f t="shared" si="4"/>
        <v>Cedar River WRAPS 2009-Turtle Creek-(07080201-540)-TSS</v>
      </c>
    </row>
    <row r="271" spans="1:16" ht="27.95" hidden="1" customHeight="1" x14ac:dyDescent="0.25">
      <c r="A271" s="203" t="s">
        <v>1487</v>
      </c>
      <c r="B271" s="202" t="s">
        <v>775</v>
      </c>
      <c r="C271" s="203" t="s">
        <v>1488</v>
      </c>
      <c r="D271" s="202" t="s">
        <v>1501</v>
      </c>
      <c r="E271" s="202" t="s">
        <v>1502</v>
      </c>
      <c r="F271" s="202" t="s">
        <v>505</v>
      </c>
      <c r="G271" s="253">
        <v>0.05</v>
      </c>
      <c r="H271" s="361" t="s">
        <v>488</v>
      </c>
      <c r="I271" s="359" t="s">
        <v>1385</v>
      </c>
      <c r="J271" s="359" t="s">
        <v>1380</v>
      </c>
      <c r="K271" s="359" t="s">
        <v>22</v>
      </c>
      <c r="L271" s="359" t="s">
        <v>1392</v>
      </c>
      <c r="M271" s="368">
        <v>2010</v>
      </c>
      <c r="N271" s="205">
        <v>43640</v>
      </c>
      <c r="O271" s="203"/>
      <c r="P271" t="str">
        <f t="shared" si="4"/>
        <v>Cedar River WRAPS 2009-Turtle Creek-(07080201-540)-TSS</v>
      </c>
    </row>
    <row r="272" spans="1:16" ht="27.95" hidden="1" customHeight="1" x14ac:dyDescent="0.25">
      <c r="A272" s="203" t="s">
        <v>1487</v>
      </c>
      <c r="B272" s="202" t="s">
        <v>775</v>
      </c>
      <c r="C272" s="203" t="s">
        <v>1376</v>
      </c>
      <c r="D272" s="202" t="s">
        <v>776</v>
      </c>
      <c r="E272" s="202" t="s">
        <v>1489</v>
      </c>
      <c r="F272" s="202" t="s">
        <v>505</v>
      </c>
      <c r="G272" s="253">
        <v>2.92</v>
      </c>
      <c r="H272" s="361" t="s">
        <v>1378</v>
      </c>
      <c r="I272" s="359" t="s">
        <v>1379</v>
      </c>
      <c r="J272" s="359" t="s">
        <v>1380</v>
      </c>
      <c r="K272" s="359" t="s">
        <v>9</v>
      </c>
      <c r="L272" s="359" t="s">
        <v>1381</v>
      </c>
      <c r="M272" s="368">
        <v>1990</v>
      </c>
      <c r="N272" s="205">
        <v>38812</v>
      </c>
      <c r="O272" s="203"/>
      <c r="P272" t="str">
        <f t="shared" si="4"/>
        <v>Lower Mississippi River Basin-Fecal Coliform TMDL-Cedar River-(07080201-501)-Fecal Coliform</v>
      </c>
    </row>
    <row r="273" spans="1:16" ht="27.95" hidden="1" customHeight="1" x14ac:dyDescent="0.25">
      <c r="A273" s="203" t="s">
        <v>1487</v>
      </c>
      <c r="B273" s="202" t="s">
        <v>775</v>
      </c>
      <c r="C273" s="203" t="s">
        <v>1376</v>
      </c>
      <c r="D273" s="202" t="s">
        <v>776</v>
      </c>
      <c r="E273" s="202" t="s">
        <v>1489</v>
      </c>
      <c r="F273" s="202" t="s">
        <v>505</v>
      </c>
      <c r="G273" s="253">
        <v>0.88</v>
      </c>
      <c r="H273" s="361" t="s">
        <v>1378</v>
      </c>
      <c r="I273" s="359" t="s">
        <v>1382</v>
      </c>
      <c r="J273" s="359" t="s">
        <v>1380</v>
      </c>
      <c r="K273" s="359" t="s">
        <v>9</v>
      </c>
      <c r="L273" s="359" t="s">
        <v>1381</v>
      </c>
      <c r="M273" s="368">
        <v>1990</v>
      </c>
      <c r="N273" s="205">
        <v>38812</v>
      </c>
      <c r="O273" s="203"/>
      <c r="P273" t="str">
        <f t="shared" si="4"/>
        <v>Lower Mississippi River Basin-Fecal Coliform TMDL-Cedar River-(07080201-501)-Fecal Coliform</v>
      </c>
    </row>
    <row r="274" spans="1:16" ht="27.95" hidden="1" customHeight="1" x14ac:dyDescent="0.25">
      <c r="A274" s="203" t="s">
        <v>1487</v>
      </c>
      <c r="B274" s="202" t="s">
        <v>775</v>
      </c>
      <c r="C274" s="203" t="s">
        <v>1376</v>
      </c>
      <c r="D274" s="202" t="s">
        <v>776</v>
      </c>
      <c r="E274" s="202" t="s">
        <v>1489</v>
      </c>
      <c r="F274" s="202" t="s">
        <v>505</v>
      </c>
      <c r="G274" s="253">
        <v>0.47</v>
      </c>
      <c r="H274" s="361" t="s">
        <v>1378</v>
      </c>
      <c r="I274" s="359" t="s">
        <v>1383</v>
      </c>
      <c r="J274" s="359" t="s">
        <v>1380</v>
      </c>
      <c r="K274" s="359" t="s">
        <v>9</v>
      </c>
      <c r="L274" s="359" t="s">
        <v>1381</v>
      </c>
      <c r="M274" s="368">
        <v>1990</v>
      </c>
      <c r="N274" s="205">
        <v>38812</v>
      </c>
      <c r="O274" s="203"/>
      <c r="P274" t="str">
        <f t="shared" si="4"/>
        <v>Lower Mississippi River Basin-Fecal Coliform TMDL-Cedar River-(07080201-501)-Fecal Coliform</v>
      </c>
    </row>
    <row r="275" spans="1:16" ht="27.95" hidden="1" customHeight="1" x14ac:dyDescent="0.25">
      <c r="A275" s="203" t="s">
        <v>1487</v>
      </c>
      <c r="B275" s="202" t="s">
        <v>775</v>
      </c>
      <c r="C275" s="203" t="s">
        <v>1376</v>
      </c>
      <c r="D275" s="202" t="s">
        <v>776</v>
      </c>
      <c r="E275" s="202" t="s">
        <v>1489</v>
      </c>
      <c r="F275" s="202" t="s">
        <v>505</v>
      </c>
      <c r="G275" s="253">
        <v>0.18</v>
      </c>
      <c r="H275" s="361" t="s">
        <v>1378</v>
      </c>
      <c r="I275" s="359" t="s">
        <v>1384</v>
      </c>
      <c r="J275" s="359" t="s">
        <v>1380</v>
      </c>
      <c r="K275" s="359" t="s">
        <v>9</v>
      </c>
      <c r="L275" s="359" t="s">
        <v>1381</v>
      </c>
      <c r="M275" s="368">
        <v>1990</v>
      </c>
      <c r="N275" s="205">
        <v>38812</v>
      </c>
      <c r="O275" s="203"/>
      <c r="P275" t="str">
        <f t="shared" si="4"/>
        <v>Lower Mississippi River Basin-Fecal Coliform TMDL-Cedar River-(07080201-501)-Fecal Coliform</v>
      </c>
    </row>
    <row r="276" spans="1:16" ht="27.95" hidden="1" customHeight="1" x14ac:dyDescent="0.25">
      <c r="A276" s="203" t="s">
        <v>1487</v>
      </c>
      <c r="B276" s="202" t="s">
        <v>775</v>
      </c>
      <c r="C276" s="203" t="s">
        <v>1376</v>
      </c>
      <c r="D276" s="202" t="s">
        <v>776</v>
      </c>
      <c r="E276" s="202" t="s">
        <v>1489</v>
      </c>
      <c r="F276" s="202" t="s">
        <v>505</v>
      </c>
      <c r="G276" s="253">
        <v>0.08</v>
      </c>
      <c r="H276" s="361" t="s">
        <v>1378</v>
      </c>
      <c r="I276" s="359" t="s">
        <v>1385</v>
      </c>
      <c r="J276" s="359" t="s">
        <v>1380</v>
      </c>
      <c r="K276" s="359" t="s">
        <v>9</v>
      </c>
      <c r="L276" s="359" t="s">
        <v>1381</v>
      </c>
      <c r="M276" s="368">
        <v>1990</v>
      </c>
      <c r="N276" s="205">
        <v>38812</v>
      </c>
      <c r="O276" s="203"/>
      <c r="P276" t="str">
        <f t="shared" si="4"/>
        <v>Lower Mississippi River Basin-Fecal Coliform TMDL-Cedar River-(07080201-501)-Fecal Coliform</v>
      </c>
    </row>
    <row r="277" spans="1:16" ht="27.95" hidden="1" customHeight="1" x14ac:dyDescent="0.25">
      <c r="A277" s="203" t="s">
        <v>1503</v>
      </c>
      <c r="B277" s="202" t="s">
        <v>2360</v>
      </c>
      <c r="C277" s="203" t="s">
        <v>1504</v>
      </c>
      <c r="D277" s="202" t="s">
        <v>1505</v>
      </c>
      <c r="E277" s="202" t="s">
        <v>1506</v>
      </c>
      <c r="F277" s="202" t="s">
        <v>505</v>
      </c>
      <c r="G277" s="253">
        <v>468.84</v>
      </c>
      <c r="H277" s="361" t="s">
        <v>1433</v>
      </c>
      <c r="I277" s="359" t="s">
        <v>1407</v>
      </c>
      <c r="J277" s="358">
        <v>0.36330000000000001</v>
      </c>
      <c r="K277" s="359" t="s">
        <v>1113</v>
      </c>
      <c r="L277" s="359" t="s">
        <v>1408</v>
      </c>
      <c r="M277" s="368">
        <v>2004</v>
      </c>
      <c r="N277" s="205">
        <v>43392</v>
      </c>
      <c r="O277" s="203"/>
      <c r="P277" t="str">
        <f t="shared" si="4"/>
        <v>Miss. River - Headwaters WRAPS 2013-Irving-(04-0140-00)-TP</v>
      </c>
    </row>
    <row r="278" spans="1:16" ht="27.95" hidden="1" customHeight="1" x14ac:dyDescent="0.25">
      <c r="A278" s="203" t="s">
        <v>1503</v>
      </c>
      <c r="B278" s="202" t="s">
        <v>2360</v>
      </c>
      <c r="C278" s="203" t="s">
        <v>1504</v>
      </c>
      <c r="D278" s="202" t="s">
        <v>1505</v>
      </c>
      <c r="E278" s="202" t="s">
        <v>1506</v>
      </c>
      <c r="F278" s="202" t="s">
        <v>505</v>
      </c>
      <c r="G278" s="253">
        <v>1.28</v>
      </c>
      <c r="H278" s="361" t="s">
        <v>1414</v>
      </c>
      <c r="I278" s="359" t="s">
        <v>1407</v>
      </c>
      <c r="J278" s="358">
        <v>0.36330000000000001</v>
      </c>
      <c r="K278" s="359" t="s">
        <v>1113</v>
      </c>
      <c r="L278" s="359" t="s">
        <v>1392</v>
      </c>
      <c r="M278" s="368">
        <v>2004</v>
      </c>
      <c r="N278" s="205">
        <v>43392</v>
      </c>
      <c r="O278" s="203"/>
      <c r="P278" t="str">
        <f t="shared" si="4"/>
        <v>Miss. River - Headwaters WRAPS 2013-Irving-(04-0140-00)-TP</v>
      </c>
    </row>
    <row r="279" spans="1:16" ht="27.95" hidden="1" customHeight="1" x14ac:dyDescent="0.25">
      <c r="A279" s="203" t="s">
        <v>1507</v>
      </c>
      <c r="B279" s="202" t="s">
        <v>656</v>
      </c>
      <c r="C279" s="203" t="s">
        <v>1508</v>
      </c>
      <c r="D279" s="202" t="s">
        <v>806</v>
      </c>
      <c r="E279" s="202" t="s">
        <v>1509</v>
      </c>
      <c r="F279" s="202" t="s">
        <v>475</v>
      </c>
      <c r="G279" s="253">
        <v>0.94</v>
      </c>
      <c r="H279" s="361" t="s">
        <v>1414</v>
      </c>
      <c r="I279" s="359" t="s">
        <v>1407</v>
      </c>
      <c r="J279" s="359" t="s">
        <v>1380</v>
      </c>
      <c r="K279" s="359" t="s">
        <v>1113</v>
      </c>
      <c r="L279" s="212" t="s">
        <v>1392</v>
      </c>
      <c r="M279" s="368">
        <v>2009</v>
      </c>
      <c r="N279" s="205">
        <v>41074</v>
      </c>
      <c r="O279" s="203"/>
      <c r="P279" t="str">
        <f t="shared" si="4"/>
        <v>Elk River Watershed TMDL-Elk-(71-0141-00)-TP</v>
      </c>
    </row>
    <row r="280" spans="1:16" ht="27.95" hidden="1" customHeight="1" x14ac:dyDescent="0.25">
      <c r="A280" s="203" t="s">
        <v>1507</v>
      </c>
      <c r="B280" s="202" t="s">
        <v>656</v>
      </c>
      <c r="C280" s="203" t="s">
        <v>1508</v>
      </c>
      <c r="D280" s="213" t="s">
        <v>740</v>
      </c>
      <c r="E280" s="214" t="s">
        <v>741</v>
      </c>
      <c r="F280" s="215" t="s">
        <v>475</v>
      </c>
      <c r="G280" s="255">
        <v>0.13</v>
      </c>
      <c r="H280" s="216" t="s">
        <v>488</v>
      </c>
      <c r="I280" s="212" t="s">
        <v>1379</v>
      </c>
      <c r="J280" s="216" t="s">
        <v>1380</v>
      </c>
      <c r="K280" s="216" t="s">
        <v>22</v>
      </c>
      <c r="L280" s="212" t="s">
        <v>1392</v>
      </c>
      <c r="M280" s="369">
        <v>2009</v>
      </c>
      <c r="N280" s="218">
        <v>41074</v>
      </c>
      <c r="O280" s="203"/>
      <c r="P280" t="str">
        <f t="shared" si="4"/>
        <v>Elk River Watershed TMDL-Elk River: Big Elk Lake to St. Francis-(07010203-579)-TSS</v>
      </c>
    </row>
    <row r="281" spans="1:16" ht="27.95" hidden="1" customHeight="1" x14ac:dyDescent="0.25">
      <c r="A281" s="203" t="s">
        <v>1507</v>
      </c>
      <c r="B281" s="202" t="s">
        <v>656</v>
      </c>
      <c r="C281" s="203" t="s">
        <v>1508</v>
      </c>
      <c r="D281" s="213" t="s">
        <v>740</v>
      </c>
      <c r="E281" s="214" t="s">
        <v>741</v>
      </c>
      <c r="F281" s="215" t="s">
        <v>475</v>
      </c>
      <c r="G281" s="255">
        <v>0.05</v>
      </c>
      <c r="H281" s="216" t="s">
        <v>488</v>
      </c>
      <c r="I281" s="212" t="s">
        <v>1382</v>
      </c>
      <c r="J281" s="216" t="s">
        <v>1380</v>
      </c>
      <c r="K281" s="216" t="s">
        <v>22</v>
      </c>
      <c r="L281" s="212" t="s">
        <v>1392</v>
      </c>
      <c r="M281" s="369">
        <v>2009</v>
      </c>
      <c r="N281" s="218">
        <v>41074</v>
      </c>
      <c r="O281" s="203"/>
      <c r="P281" t="str">
        <f t="shared" si="4"/>
        <v>Elk River Watershed TMDL-Elk River: Big Elk Lake to St. Francis-(07010203-579)-TSS</v>
      </c>
    </row>
    <row r="282" spans="1:16" ht="27.95" hidden="1" customHeight="1" x14ac:dyDescent="0.25">
      <c r="A282" s="203" t="s">
        <v>1507</v>
      </c>
      <c r="B282" s="202" t="s">
        <v>656</v>
      </c>
      <c r="C282" s="203" t="s">
        <v>1508</v>
      </c>
      <c r="D282" s="213" t="s">
        <v>740</v>
      </c>
      <c r="E282" s="214" t="s">
        <v>741</v>
      </c>
      <c r="F282" s="215" t="s">
        <v>475</v>
      </c>
      <c r="G282" s="255">
        <v>0.03</v>
      </c>
      <c r="H282" s="216" t="s">
        <v>488</v>
      </c>
      <c r="I282" s="212" t="s">
        <v>1383</v>
      </c>
      <c r="J282" s="216" t="s">
        <v>1380</v>
      </c>
      <c r="K282" s="216" t="s">
        <v>22</v>
      </c>
      <c r="L282" s="212" t="s">
        <v>1392</v>
      </c>
      <c r="M282" s="369">
        <v>2009</v>
      </c>
      <c r="N282" s="218">
        <v>41074</v>
      </c>
      <c r="O282" s="203"/>
      <c r="P282" t="str">
        <f t="shared" si="4"/>
        <v>Elk River Watershed TMDL-Elk River: Big Elk Lake to St. Francis-(07010203-579)-TSS</v>
      </c>
    </row>
    <row r="283" spans="1:16" ht="27.95" hidden="1" customHeight="1" x14ac:dyDescent="0.25">
      <c r="A283" s="203" t="s">
        <v>1507</v>
      </c>
      <c r="B283" s="202" t="s">
        <v>656</v>
      </c>
      <c r="C283" s="203" t="s">
        <v>1508</v>
      </c>
      <c r="D283" s="213" t="s">
        <v>740</v>
      </c>
      <c r="E283" s="214" t="s">
        <v>741</v>
      </c>
      <c r="F283" s="215" t="s">
        <v>475</v>
      </c>
      <c r="G283" s="255">
        <v>0.02</v>
      </c>
      <c r="H283" s="216" t="s">
        <v>488</v>
      </c>
      <c r="I283" s="212" t="s">
        <v>1384</v>
      </c>
      <c r="J283" s="216" t="s">
        <v>1380</v>
      </c>
      <c r="K283" s="216" t="s">
        <v>22</v>
      </c>
      <c r="L283" s="212" t="s">
        <v>1392</v>
      </c>
      <c r="M283" s="369">
        <v>2009</v>
      </c>
      <c r="N283" s="218">
        <v>41074</v>
      </c>
      <c r="O283" s="203"/>
      <c r="P283" t="str">
        <f t="shared" si="4"/>
        <v>Elk River Watershed TMDL-Elk River: Big Elk Lake to St. Francis-(07010203-579)-TSS</v>
      </c>
    </row>
    <row r="284" spans="1:16" ht="27.95" hidden="1" customHeight="1" x14ac:dyDescent="0.25">
      <c r="A284" s="203" t="s">
        <v>1507</v>
      </c>
      <c r="B284" s="202" t="s">
        <v>656</v>
      </c>
      <c r="C284" s="203" t="s">
        <v>1508</v>
      </c>
      <c r="D284" s="213" t="s">
        <v>740</v>
      </c>
      <c r="E284" s="214" t="s">
        <v>741</v>
      </c>
      <c r="F284" s="215" t="s">
        <v>475</v>
      </c>
      <c r="G284" s="255">
        <v>0.01</v>
      </c>
      <c r="H284" s="216" t="s">
        <v>488</v>
      </c>
      <c r="I284" s="212" t="s">
        <v>1385</v>
      </c>
      <c r="J284" s="216" t="s">
        <v>1380</v>
      </c>
      <c r="K284" s="216" t="s">
        <v>22</v>
      </c>
      <c r="L284" s="212" t="s">
        <v>1392</v>
      </c>
      <c r="M284" s="369">
        <v>2009</v>
      </c>
      <c r="N284" s="218">
        <v>41074</v>
      </c>
      <c r="O284" s="203"/>
      <c r="P284" t="str">
        <f t="shared" si="4"/>
        <v>Elk River Watershed TMDL-Elk River: Big Elk Lake to St. Francis-(07010203-579)-TSS</v>
      </c>
    </row>
    <row r="285" spans="1:16" ht="27.95" hidden="1" customHeight="1" x14ac:dyDescent="0.25">
      <c r="A285" s="203" t="s">
        <v>1507</v>
      </c>
      <c r="B285" s="202" t="s">
        <v>656</v>
      </c>
      <c r="C285" s="203" t="s">
        <v>1508</v>
      </c>
      <c r="D285" s="202" t="s">
        <v>740</v>
      </c>
      <c r="E285" s="202" t="s">
        <v>1510</v>
      </c>
      <c r="F285" s="202" t="s">
        <v>475</v>
      </c>
      <c r="G285" s="253">
        <v>539.42999999999995</v>
      </c>
      <c r="H285" s="361" t="s">
        <v>1400</v>
      </c>
      <c r="I285" s="359" t="s">
        <v>1379</v>
      </c>
      <c r="J285" s="359" t="s">
        <v>1380</v>
      </c>
      <c r="K285" s="359" t="s">
        <v>1391</v>
      </c>
      <c r="L285" s="359" t="s">
        <v>1392</v>
      </c>
      <c r="M285" s="368">
        <v>2009</v>
      </c>
      <c r="N285" s="205">
        <v>41074</v>
      </c>
      <c r="O285" s="203"/>
      <c r="P285" t="str">
        <f t="shared" si="4"/>
        <v>Elk River Watershed TMDL-Elk River-(07010203-579)-E. coli</v>
      </c>
    </row>
    <row r="286" spans="1:16" ht="27.95" hidden="1" customHeight="1" x14ac:dyDescent="0.25">
      <c r="A286" s="203" t="s">
        <v>1507</v>
      </c>
      <c r="B286" s="202" t="s">
        <v>656</v>
      </c>
      <c r="C286" s="203" t="s">
        <v>1508</v>
      </c>
      <c r="D286" s="202" t="s">
        <v>740</v>
      </c>
      <c r="E286" s="202" t="s">
        <v>1510</v>
      </c>
      <c r="F286" s="202" t="s">
        <v>475</v>
      </c>
      <c r="G286" s="253">
        <v>203.99</v>
      </c>
      <c r="H286" s="361" t="s">
        <v>1400</v>
      </c>
      <c r="I286" s="359" t="s">
        <v>1382</v>
      </c>
      <c r="J286" s="359" t="s">
        <v>1380</v>
      </c>
      <c r="K286" s="359" t="s">
        <v>1391</v>
      </c>
      <c r="L286" s="359" t="s">
        <v>1392</v>
      </c>
      <c r="M286" s="368">
        <v>2009</v>
      </c>
      <c r="N286" s="205">
        <v>41074</v>
      </c>
      <c r="O286" s="203"/>
      <c r="P286" t="str">
        <f t="shared" si="4"/>
        <v>Elk River Watershed TMDL-Elk River-(07010203-579)-E. coli</v>
      </c>
    </row>
    <row r="287" spans="1:16" ht="27.95" hidden="1" customHeight="1" x14ac:dyDescent="0.25">
      <c r="A287" s="203" t="s">
        <v>1507</v>
      </c>
      <c r="B287" s="202" t="s">
        <v>656</v>
      </c>
      <c r="C287" s="203" t="s">
        <v>1508</v>
      </c>
      <c r="D287" s="202" t="s">
        <v>740</v>
      </c>
      <c r="E287" s="202" t="s">
        <v>1510</v>
      </c>
      <c r="F287" s="202" t="s">
        <v>475</v>
      </c>
      <c r="G287" s="253">
        <v>101.84</v>
      </c>
      <c r="H287" s="361" t="s">
        <v>1400</v>
      </c>
      <c r="I287" s="359" t="s">
        <v>1383</v>
      </c>
      <c r="J287" s="359" t="s">
        <v>1380</v>
      </c>
      <c r="K287" s="359" t="s">
        <v>1391</v>
      </c>
      <c r="L287" s="359" t="s">
        <v>1392</v>
      </c>
      <c r="M287" s="368">
        <v>2009</v>
      </c>
      <c r="N287" s="205">
        <v>41074</v>
      </c>
      <c r="O287" s="203"/>
      <c r="P287" t="str">
        <f t="shared" si="4"/>
        <v>Elk River Watershed TMDL-Elk River-(07010203-579)-E. coli</v>
      </c>
    </row>
    <row r="288" spans="1:16" ht="27.95" hidden="1" customHeight="1" x14ac:dyDescent="0.25">
      <c r="A288" s="203" t="s">
        <v>1507</v>
      </c>
      <c r="B288" s="202" t="s">
        <v>656</v>
      </c>
      <c r="C288" s="203" t="s">
        <v>1508</v>
      </c>
      <c r="D288" s="202" t="s">
        <v>740</v>
      </c>
      <c r="E288" s="202" t="s">
        <v>1510</v>
      </c>
      <c r="F288" s="202" t="s">
        <v>475</v>
      </c>
      <c r="G288" s="253">
        <v>61.01</v>
      </c>
      <c r="H288" s="361" t="s">
        <v>1400</v>
      </c>
      <c r="I288" s="359" t="s">
        <v>1384</v>
      </c>
      <c r="J288" s="359" t="s">
        <v>1380</v>
      </c>
      <c r="K288" s="359" t="s">
        <v>1391</v>
      </c>
      <c r="L288" s="359" t="s">
        <v>1392</v>
      </c>
      <c r="M288" s="368">
        <v>2009</v>
      </c>
      <c r="N288" s="205">
        <v>41074</v>
      </c>
      <c r="O288" s="203"/>
      <c r="P288" t="str">
        <f t="shared" si="4"/>
        <v>Elk River Watershed TMDL-Elk River-(07010203-579)-E. coli</v>
      </c>
    </row>
    <row r="289" spans="1:16" ht="27.95" hidden="1" customHeight="1" x14ac:dyDescent="0.25">
      <c r="A289" s="203" t="s">
        <v>1507</v>
      </c>
      <c r="B289" s="202" t="s">
        <v>656</v>
      </c>
      <c r="C289" s="203" t="s">
        <v>1508</v>
      </c>
      <c r="D289" s="202" t="s">
        <v>740</v>
      </c>
      <c r="E289" s="202" t="s">
        <v>1510</v>
      </c>
      <c r="F289" s="202" t="s">
        <v>475</v>
      </c>
      <c r="G289" s="253">
        <v>29.95</v>
      </c>
      <c r="H289" s="361" t="s">
        <v>1400</v>
      </c>
      <c r="I289" s="359" t="s">
        <v>1385</v>
      </c>
      <c r="J289" s="359" t="s">
        <v>1380</v>
      </c>
      <c r="K289" s="359" t="s">
        <v>1391</v>
      </c>
      <c r="L289" s="359" t="s">
        <v>1392</v>
      </c>
      <c r="M289" s="368">
        <v>2009</v>
      </c>
      <c r="N289" s="205">
        <v>41074</v>
      </c>
      <c r="O289" s="203"/>
      <c r="P289" t="str">
        <f t="shared" si="4"/>
        <v>Elk River Watershed TMDL-Elk River-(07010203-579)-E. coli</v>
      </c>
    </row>
    <row r="290" spans="1:16" ht="27.95" hidden="1" customHeight="1" x14ac:dyDescent="0.25">
      <c r="A290" s="203" t="s">
        <v>1507</v>
      </c>
      <c r="B290" s="202" t="s">
        <v>656</v>
      </c>
      <c r="C290" s="203" t="s">
        <v>1511</v>
      </c>
      <c r="D290" s="202" t="s">
        <v>678</v>
      </c>
      <c r="E290" s="202" t="s">
        <v>1512</v>
      </c>
      <c r="F290" s="202" t="s">
        <v>475</v>
      </c>
      <c r="G290" s="253">
        <v>0.5</v>
      </c>
      <c r="H290" s="361" t="s">
        <v>527</v>
      </c>
      <c r="I290" s="359" t="s">
        <v>1407</v>
      </c>
      <c r="J290" s="358">
        <v>0.55000000000000004</v>
      </c>
      <c r="K290" s="359" t="s">
        <v>1113</v>
      </c>
      <c r="L290" s="359" t="s">
        <v>1392</v>
      </c>
      <c r="M290" s="368">
        <v>2007</v>
      </c>
      <c r="N290" s="205">
        <v>40941</v>
      </c>
      <c r="O290" s="203"/>
      <c r="P290" t="str">
        <f t="shared" si="4"/>
        <v>Little Rock Lake Nutrients TMDL-Little Rock-(05-0013-00)-TP</v>
      </c>
    </row>
    <row r="291" spans="1:16" ht="27.95" hidden="1" customHeight="1" x14ac:dyDescent="0.25">
      <c r="A291" s="203" t="s">
        <v>1507</v>
      </c>
      <c r="B291" s="202" t="s">
        <v>656</v>
      </c>
      <c r="C291" s="203" t="s">
        <v>1513</v>
      </c>
      <c r="D291" s="202" t="s">
        <v>1514</v>
      </c>
      <c r="E291" s="202" t="s">
        <v>1515</v>
      </c>
      <c r="F291" s="202" t="s">
        <v>475</v>
      </c>
      <c r="G291" s="253">
        <v>12.16</v>
      </c>
      <c r="H291" s="361" t="s">
        <v>1433</v>
      </c>
      <c r="I291" s="359" t="s">
        <v>1407</v>
      </c>
      <c r="J291" s="359" t="s">
        <v>1380</v>
      </c>
      <c r="K291" s="359" t="s">
        <v>1113</v>
      </c>
      <c r="L291" s="359" t="s">
        <v>1408</v>
      </c>
      <c r="M291" s="368">
        <v>2006</v>
      </c>
      <c r="N291" s="205">
        <v>42138</v>
      </c>
      <c r="O291" s="203"/>
      <c r="P291" t="str">
        <f t="shared" si="4"/>
        <v>Miss. River - Saint Cloud WRAPS 2009-Donovan (main bay)-(05-0004-02)-TP</v>
      </c>
    </row>
    <row r="292" spans="1:16" ht="27.95" hidden="1" customHeight="1" x14ac:dyDescent="0.25">
      <c r="A292" s="203" t="s">
        <v>1507</v>
      </c>
      <c r="B292" s="202" t="s">
        <v>656</v>
      </c>
      <c r="C292" s="203" t="s">
        <v>1513</v>
      </c>
      <c r="D292" s="202" t="s">
        <v>1514</v>
      </c>
      <c r="E292" s="202" t="s">
        <v>1515</v>
      </c>
      <c r="F292" s="202" t="s">
        <v>475</v>
      </c>
      <c r="G292" s="253">
        <v>3.3000000000000002E-2</v>
      </c>
      <c r="H292" s="361" t="s">
        <v>1414</v>
      </c>
      <c r="I292" s="359" t="s">
        <v>1407</v>
      </c>
      <c r="J292" s="359" t="s">
        <v>1380</v>
      </c>
      <c r="K292" s="359" t="s">
        <v>1113</v>
      </c>
      <c r="L292" s="359" t="s">
        <v>1392</v>
      </c>
      <c r="M292" s="368">
        <v>2006</v>
      </c>
      <c r="N292" s="205">
        <v>42138</v>
      </c>
      <c r="O292" s="203"/>
      <c r="P292" t="str">
        <f t="shared" si="4"/>
        <v>Miss. River - Saint Cloud WRAPS 2009-Donovan (main bay)-(05-0004-02)-TP</v>
      </c>
    </row>
    <row r="293" spans="1:16" ht="27.95" hidden="1" customHeight="1" x14ac:dyDescent="0.25">
      <c r="A293" s="203" t="s">
        <v>1516</v>
      </c>
      <c r="B293" s="202" t="s">
        <v>2361</v>
      </c>
      <c r="C293" s="203" t="s">
        <v>1403</v>
      </c>
      <c r="D293" s="202" t="s">
        <v>1404</v>
      </c>
      <c r="E293" s="202" t="s">
        <v>1405</v>
      </c>
      <c r="F293" s="202" t="s">
        <v>475</v>
      </c>
      <c r="G293" s="253">
        <v>154</v>
      </c>
      <c r="H293" s="361" t="s">
        <v>1406</v>
      </c>
      <c r="I293" s="359" t="s">
        <v>1407</v>
      </c>
      <c r="J293" s="208">
        <v>0</v>
      </c>
      <c r="K293" s="359" t="s">
        <v>22</v>
      </c>
      <c r="L293" s="359" t="s">
        <v>1408</v>
      </c>
      <c r="M293" s="368" t="s">
        <v>1407</v>
      </c>
      <c r="N293" s="205">
        <v>42486</v>
      </c>
      <c r="O293" s="203"/>
      <c r="P293" t="str">
        <f t="shared" si="4"/>
        <v>South Metro Mississippi TSS TMDL-Mississippi River-(07040001-531)-TSS</v>
      </c>
    </row>
    <row r="294" spans="1:16" ht="27.95" hidden="1" customHeight="1" x14ac:dyDescent="0.25">
      <c r="A294" s="203" t="s">
        <v>1517</v>
      </c>
      <c r="B294" s="202" t="s">
        <v>2362</v>
      </c>
      <c r="C294" s="203" t="s">
        <v>1518</v>
      </c>
      <c r="D294" s="202" t="s">
        <v>1519</v>
      </c>
      <c r="E294" s="202" t="s">
        <v>1520</v>
      </c>
      <c r="F294" s="202" t="s">
        <v>475</v>
      </c>
      <c r="G294" s="253">
        <v>0.19</v>
      </c>
      <c r="H294" s="361" t="s">
        <v>1406</v>
      </c>
      <c r="I294" s="359" t="s">
        <v>1407</v>
      </c>
      <c r="J294" s="358">
        <v>0.34</v>
      </c>
      <c r="K294" s="359" t="s">
        <v>1113</v>
      </c>
      <c r="L294" s="359" t="s">
        <v>1408</v>
      </c>
      <c r="M294" s="368">
        <v>1992</v>
      </c>
      <c r="N294" s="207" t="s">
        <v>1521</v>
      </c>
      <c r="O294" s="203"/>
      <c r="P294" t="str">
        <f t="shared" si="4"/>
        <v>Lake St. Croix Excess Nutrient TMDL-St. Croix-(82-0001-00)-TP</v>
      </c>
    </row>
    <row r="295" spans="1:16" ht="27.95" hidden="1" customHeight="1" x14ac:dyDescent="0.25">
      <c r="A295" s="203" t="s">
        <v>1517</v>
      </c>
      <c r="B295" s="202" t="s">
        <v>2362</v>
      </c>
      <c r="C295" s="203" t="s">
        <v>1403</v>
      </c>
      <c r="D295" s="202" t="s">
        <v>1404</v>
      </c>
      <c r="E295" s="202" t="s">
        <v>1405</v>
      </c>
      <c r="F295" s="202" t="s">
        <v>475</v>
      </c>
      <c r="G295" s="253">
        <v>154</v>
      </c>
      <c r="H295" s="361" t="s">
        <v>1406</v>
      </c>
      <c r="I295" s="359" t="s">
        <v>1407</v>
      </c>
      <c r="J295" s="208">
        <v>0</v>
      </c>
      <c r="K295" s="359" t="s">
        <v>22</v>
      </c>
      <c r="L295" s="359" t="s">
        <v>1408</v>
      </c>
      <c r="M295" s="368" t="s">
        <v>1407</v>
      </c>
      <c r="N295" s="205">
        <v>42486</v>
      </c>
      <c r="O295" s="203"/>
      <c r="P295" t="str">
        <f t="shared" si="4"/>
        <v>South Metro Mississippi TSS TMDL-Mississippi River-(07040001-531)-TSS</v>
      </c>
    </row>
    <row r="296" spans="1:16" ht="27.95" hidden="1" customHeight="1" x14ac:dyDescent="0.25">
      <c r="A296" s="203" t="s">
        <v>1507</v>
      </c>
      <c r="B296" s="202" t="s">
        <v>656</v>
      </c>
      <c r="C296" s="203" t="s">
        <v>1403</v>
      </c>
      <c r="D296" s="202" t="s">
        <v>1404</v>
      </c>
      <c r="E296" s="202" t="s">
        <v>1405</v>
      </c>
      <c r="F296" s="202" t="s">
        <v>475</v>
      </c>
      <c r="G296" s="253">
        <v>154</v>
      </c>
      <c r="H296" s="361" t="s">
        <v>1406</v>
      </c>
      <c r="I296" s="359" t="s">
        <v>1407</v>
      </c>
      <c r="J296" s="208">
        <v>0</v>
      </c>
      <c r="K296" s="359" t="s">
        <v>22</v>
      </c>
      <c r="L296" s="359" t="s">
        <v>1408</v>
      </c>
      <c r="M296" s="368" t="s">
        <v>1407</v>
      </c>
      <c r="N296" s="205">
        <v>42486</v>
      </c>
      <c r="O296" s="203"/>
      <c r="P296" t="str">
        <f t="shared" si="4"/>
        <v>South Metro Mississippi TSS TMDL-Mississippi River-(07040001-531)-TSS</v>
      </c>
    </row>
    <row r="297" spans="1:16" ht="27.95" hidden="1" customHeight="1" x14ac:dyDescent="0.25">
      <c r="A297" s="203" t="s">
        <v>1524</v>
      </c>
      <c r="B297" s="202" t="s">
        <v>659</v>
      </c>
      <c r="C297" s="203" t="s">
        <v>1508</v>
      </c>
      <c r="D297" s="213" t="s">
        <v>740</v>
      </c>
      <c r="E297" s="214" t="s">
        <v>741</v>
      </c>
      <c r="F297" s="215" t="s">
        <v>475</v>
      </c>
      <c r="G297" s="255">
        <v>0.13</v>
      </c>
      <c r="H297" s="216" t="s">
        <v>488</v>
      </c>
      <c r="I297" s="212" t="s">
        <v>1379</v>
      </c>
      <c r="J297" s="216" t="s">
        <v>1380</v>
      </c>
      <c r="K297" s="216" t="s">
        <v>22</v>
      </c>
      <c r="L297" s="212" t="s">
        <v>1392</v>
      </c>
      <c r="M297" s="369">
        <v>2009</v>
      </c>
      <c r="N297" s="218">
        <v>41074</v>
      </c>
      <c r="O297" s="203"/>
      <c r="P297" t="str">
        <f t="shared" si="4"/>
        <v>Elk River Watershed TMDL-Elk River: Big Elk Lake to St. Francis-(07010203-579)-TSS</v>
      </c>
    </row>
    <row r="298" spans="1:16" ht="27.95" hidden="1" customHeight="1" x14ac:dyDescent="0.25">
      <c r="A298" s="203" t="s">
        <v>1524</v>
      </c>
      <c r="B298" s="202" t="s">
        <v>659</v>
      </c>
      <c r="C298" s="203" t="s">
        <v>1508</v>
      </c>
      <c r="D298" s="213" t="s">
        <v>740</v>
      </c>
      <c r="E298" s="214" t="s">
        <v>741</v>
      </c>
      <c r="F298" s="215" t="s">
        <v>475</v>
      </c>
      <c r="G298" s="255">
        <v>0.05</v>
      </c>
      <c r="H298" s="216" t="s">
        <v>488</v>
      </c>
      <c r="I298" s="212" t="s">
        <v>1382</v>
      </c>
      <c r="J298" s="216" t="s">
        <v>1380</v>
      </c>
      <c r="K298" s="216" t="s">
        <v>22</v>
      </c>
      <c r="L298" s="212" t="s">
        <v>1392</v>
      </c>
      <c r="M298" s="369">
        <v>2009</v>
      </c>
      <c r="N298" s="218">
        <v>41074</v>
      </c>
      <c r="O298" s="203"/>
      <c r="P298" t="str">
        <f t="shared" si="4"/>
        <v>Elk River Watershed TMDL-Elk River: Big Elk Lake to St. Francis-(07010203-579)-TSS</v>
      </c>
    </row>
    <row r="299" spans="1:16" ht="27.95" hidden="1" customHeight="1" x14ac:dyDescent="0.25">
      <c r="A299" s="203" t="s">
        <v>1524</v>
      </c>
      <c r="B299" s="202" t="s">
        <v>659</v>
      </c>
      <c r="C299" s="203" t="s">
        <v>1508</v>
      </c>
      <c r="D299" s="213" t="s">
        <v>740</v>
      </c>
      <c r="E299" s="214" t="s">
        <v>741</v>
      </c>
      <c r="F299" s="215" t="s">
        <v>475</v>
      </c>
      <c r="G299" s="255">
        <v>0.03</v>
      </c>
      <c r="H299" s="216" t="s">
        <v>488</v>
      </c>
      <c r="I299" s="212" t="s">
        <v>1383</v>
      </c>
      <c r="J299" s="216" t="s">
        <v>1380</v>
      </c>
      <c r="K299" s="216" t="s">
        <v>22</v>
      </c>
      <c r="L299" s="212" t="s">
        <v>1392</v>
      </c>
      <c r="M299" s="369">
        <v>2009</v>
      </c>
      <c r="N299" s="218">
        <v>41074</v>
      </c>
      <c r="O299" s="203"/>
      <c r="P299" t="str">
        <f t="shared" si="4"/>
        <v>Elk River Watershed TMDL-Elk River: Big Elk Lake to St. Francis-(07010203-579)-TSS</v>
      </c>
    </row>
    <row r="300" spans="1:16" ht="27.95" hidden="1" customHeight="1" x14ac:dyDescent="0.25">
      <c r="A300" s="203" t="s">
        <v>1524</v>
      </c>
      <c r="B300" s="202" t="s">
        <v>659</v>
      </c>
      <c r="C300" s="203" t="s">
        <v>1508</v>
      </c>
      <c r="D300" s="213" t="s">
        <v>740</v>
      </c>
      <c r="E300" s="214" t="s">
        <v>741</v>
      </c>
      <c r="F300" s="215" t="s">
        <v>475</v>
      </c>
      <c r="G300" s="255">
        <v>0.02</v>
      </c>
      <c r="H300" s="216" t="s">
        <v>488</v>
      </c>
      <c r="I300" s="212" t="s">
        <v>1384</v>
      </c>
      <c r="J300" s="216" t="s">
        <v>1380</v>
      </c>
      <c r="K300" s="216" t="s">
        <v>22</v>
      </c>
      <c r="L300" s="212" t="s">
        <v>1392</v>
      </c>
      <c r="M300" s="369">
        <v>2009</v>
      </c>
      <c r="N300" s="218">
        <v>41074</v>
      </c>
      <c r="O300" s="203"/>
      <c r="P300" t="str">
        <f t="shared" si="4"/>
        <v>Elk River Watershed TMDL-Elk River: Big Elk Lake to St. Francis-(07010203-579)-TSS</v>
      </c>
    </row>
    <row r="301" spans="1:16" ht="27.95" hidden="1" customHeight="1" x14ac:dyDescent="0.25">
      <c r="A301" s="203" t="s">
        <v>1524</v>
      </c>
      <c r="B301" s="202" t="s">
        <v>659</v>
      </c>
      <c r="C301" s="203" t="s">
        <v>1508</v>
      </c>
      <c r="D301" s="213" t="s">
        <v>740</v>
      </c>
      <c r="E301" s="214" t="s">
        <v>741</v>
      </c>
      <c r="F301" s="215" t="s">
        <v>475</v>
      </c>
      <c r="G301" s="255">
        <v>0.01</v>
      </c>
      <c r="H301" s="216" t="s">
        <v>488</v>
      </c>
      <c r="I301" s="212" t="s">
        <v>1385</v>
      </c>
      <c r="J301" s="216" t="s">
        <v>1380</v>
      </c>
      <c r="K301" s="216" t="s">
        <v>22</v>
      </c>
      <c r="L301" s="212" t="s">
        <v>1392</v>
      </c>
      <c r="M301" s="369">
        <v>2009</v>
      </c>
      <c r="N301" s="218">
        <v>41074</v>
      </c>
      <c r="O301" s="203"/>
      <c r="P301" t="str">
        <f t="shared" si="4"/>
        <v>Elk River Watershed TMDL-Elk River: Big Elk Lake to St. Francis-(07010203-579)-TSS</v>
      </c>
    </row>
    <row r="302" spans="1:16" ht="27.95" hidden="1" customHeight="1" x14ac:dyDescent="0.25">
      <c r="A302" s="203" t="s">
        <v>1524</v>
      </c>
      <c r="B302" s="202" t="s">
        <v>659</v>
      </c>
      <c r="C302" s="203" t="s">
        <v>1508</v>
      </c>
      <c r="D302" s="202" t="s">
        <v>740</v>
      </c>
      <c r="E302" s="202" t="s">
        <v>1510</v>
      </c>
      <c r="F302" s="202" t="s">
        <v>475</v>
      </c>
      <c r="G302" s="253">
        <v>539.42999999999995</v>
      </c>
      <c r="H302" s="361" t="s">
        <v>1400</v>
      </c>
      <c r="I302" s="359" t="s">
        <v>1379</v>
      </c>
      <c r="J302" s="359" t="s">
        <v>1380</v>
      </c>
      <c r="K302" s="359" t="s">
        <v>1391</v>
      </c>
      <c r="L302" s="359" t="s">
        <v>1392</v>
      </c>
      <c r="M302" s="368">
        <v>2009</v>
      </c>
      <c r="N302" s="205">
        <v>41074</v>
      </c>
      <c r="O302" s="203"/>
      <c r="P302" t="str">
        <f t="shared" si="4"/>
        <v>Elk River Watershed TMDL-Elk River-(07010203-579)-E. coli</v>
      </c>
    </row>
    <row r="303" spans="1:16" ht="27.95" hidden="1" customHeight="1" x14ac:dyDescent="0.25">
      <c r="A303" s="203" t="s">
        <v>1524</v>
      </c>
      <c r="B303" s="202" t="s">
        <v>659</v>
      </c>
      <c r="C303" s="203" t="s">
        <v>1508</v>
      </c>
      <c r="D303" s="202" t="s">
        <v>740</v>
      </c>
      <c r="E303" s="202" t="s">
        <v>1510</v>
      </c>
      <c r="F303" s="202" t="s">
        <v>475</v>
      </c>
      <c r="G303" s="253">
        <v>203.99</v>
      </c>
      <c r="H303" s="361" t="s">
        <v>1400</v>
      </c>
      <c r="I303" s="359" t="s">
        <v>1382</v>
      </c>
      <c r="J303" s="359" t="s">
        <v>1380</v>
      </c>
      <c r="K303" s="359" t="s">
        <v>1391</v>
      </c>
      <c r="L303" s="359" t="s">
        <v>1392</v>
      </c>
      <c r="M303" s="368">
        <v>2009</v>
      </c>
      <c r="N303" s="205">
        <v>41074</v>
      </c>
      <c r="O303" s="203"/>
      <c r="P303" t="str">
        <f t="shared" si="4"/>
        <v>Elk River Watershed TMDL-Elk River-(07010203-579)-E. coli</v>
      </c>
    </row>
    <row r="304" spans="1:16" ht="27.95" hidden="1" customHeight="1" x14ac:dyDescent="0.25">
      <c r="A304" s="203" t="s">
        <v>1524</v>
      </c>
      <c r="B304" s="202" t="s">
        <v>659</v>
      </c>
      <c r="C304" s="203" t="s">
        <v>1508</v>
      </c>
      <c r="D304" s="202" t="s">
        <v>740</v>
      </c>
      <c r="E304" s="202" t="s">
        <v>1510</v>
      </c>
      <c r="F304" s="202" t="s">
        <v>475</v>
      </c>
      <c r="G304" s="253">
        <v>101.84</v>
      </c>
      <c r="H304" s="361" t="s">
        <v>1400</v>
      </c>
      <c r="I304" s="359" t="s">
        <v>1383</v>
      </c>
      <c r="J304" s="359" t="s">
        <v>1380</v>
      </c>
      <c r="K304" s="359" t="s">
        <v>1391</v>
      </c>
      <c r="L304" s="359" t="s">
        <v>1392</v>
      </c>
      <c r="M304" s="368">
        <v>2009</v>
      </c>
      <c r="N304" s="205">
        <v>41074</v>
      </c>
      <c r="O304" s="203"/>
      <c r="P304" t="str">
        <f t="shared" si="4"/>
        <v>Elk River Watershed TMDL-Elk River-(07010203-579)-E. coli</v>
      </c>
    </row>
    <row r="305" spans="1:16" ht="27.95" hidden="1" customHeight="1" x14ac:dyDescent="0.25">
      <c r="A305" s="203" t="s">
        <v>1524</v>
      </c>
      <c r="B305" s="202" t="s">
        <v>659</v>
      </c>
      <c r="C305" s="203" t="s">
        <v>1508</v>
      </c>
      <c r="D305" s="202" t="s">
        <v>740</v>
      </c>
      <c r="E305" s="202" t="s">
        <v>1510</v>
      </c>
      <c r="F305" s="202" t="s">
        <v>475</v>
      </c>
      <c r="G305" s="253">
        <v>61.01</v>
      </c>
      <c r="H305" s="361" t="s">
        <v>1400</v>
      </c>
      <c r="I305" s="359" t="s">
        <v>1384</v>
      </c>
      <c r="J305" s="359" t="s">
        <v>1380</v>
      </c>
      <c r="K305" s="359" t="s">
        <v>1391</v>
      </c>
      <c r="L305" s="359" t="s">
        <v>1392</v>
      </c>
      <c r="M305" s="368">
        <v>2009</v>
      </c>
      <c r="N305" s="205">
        <v>41074</v>
      </c>
      <c r="O305" s="203"/>
      <c r="P305" t="str">
        <f t="shared" si="4"/>
        <v>Elk River Watershed TMDL-Elk River-(07010203-579)-E. coli</v>
      </c>
    </row>
    <row r="306" spans="1:16" ht="27.95" hidden="1" customHeight="1" x14ac:dyDescent="0.25">
      <c r="A306" s="203" t="s">
        <v>1524</v>
      </c>
      <c r="B306" s="202" t="s">
        <v>659</v>
      </c>
      <c r="C306" s="203" t="s">
        <v>1508</v>
      </c>
      <c r="D306" s="202" t="s">
        <v>740</v>
      </c>
      <c r="E306" s="202" t="s">
        <v>1510</v>
      </c>
      <c r="F306" s="202" t="s">
        <v>475</v>
      </c>
      <c r="G306" s="253">
        <v>29.95</v>
      </c>
      <c r="H306" s="361" t="s">
        <v>1400</v>
      </c>
      <c r="I306" s="359" t="s">
        <v>1385</v>
      </c>
      <c r="J306" s="359" t="s">
        <v>1380</v>
      </c>
      <c r="K306" s="359" t="s">
        <v>1391</v>
      </c>
      <c r="L306" s="359" t="s">
        <v>1392</v>
      </c>
      <c r="M306" s="368">
        <v>2009</v>
      </c>
      <c r="N306" s="205">
        <v>41074</v>
      </c>
      <c r="O306" s="203"/>
      <c r="P306" t="str">
        <f t="shared" si="4"/>
        <v>Elk River Watershed TMDL-Elk River-(07010203-579)-E. coli</v>
      </c>
    </row>
    <row r="307" spans="1:16" ht="27.95" hidden="1" customHeight="1" x14ac:dyDescent="0.25">
      <c r="A307" s="203" t="s">
        <v>1524</v>
      </c>
      <c r="B307" s="202" t="s">
        <v>659</v>
      </c>
      <c r="C307" s="203" t="s">
        <v>1513</v>
      </c>
      <c r="D307" s="202" t="s">
        <v>1525</v>
      </c>
      <c r="E307" s="202" t="s">
        <v>1526</v>
      </c>
      <c r="F307" s="202" t="s">
        <v>475</v>
      </c>
      <c r="G307" s="253">
        <v>468.11</v>
      </c>
      <c r="H307" s="361" t="s">
        <v>1433</v>
      </c>
      <c r="I307" s="359" t="s">
        <v>1407</v>
      </c>
      <c r="J307" s="359" t="s">
        <v>1380</v>
      </c>
      <c r="K307" s="359" t="s">
        <v>1113</v>
      </c>
      <c r="L307" s="359" t="s">
        <v>1408</v>
      </c>
      <c r="M307" s="368">
        <v>2009</v>
      </c>
      <c r="N307" s="205">
        <v>42138</v>
      </c>
      <c r="O307" s="203"/>
      <c r="P307" t="str">
        <f t="shared" si="4"/>
        <v>Miss. River - Saint Cloud WRAPS 2009-Upper Orono-(71-0013-01)-TP</v>
      </c>
    </row>
    <row r="308" spans="1:16" ht="27.95" hidden="1" customHeight="1" x14ac:dyDescent="0.25">
      <c r="A308" s="203" t="s">
        <v>1524</v>
      </c>
      <c r="B308" s="202" t="s">
        <v>659</v>
      </c>
      <c r="C308" s="203" t="s">
        <v>1513</v>
      </c>
      <c r="D308" s="202" t="s">
        <v>1525</v>
      </c>
      <c r="E308" s="202" t="s">
        <v>1526</v>
      </c>
      <c r="F308" s="202" t="s">
        <v>475</v>
      </c>
      <c r="G308" s="253">
        <v>1.282</v>
      </c>
      <c r="H308" s="361" t="s">
        <v>1414</v>
      </c>
      <c r="I308" s="359" t="s">
        <v>1407</v>
      </c>
      <c r="J308" s="359" t="s">
        <v>1380</v>
      </c>
      <c r="K308" s="359" t="s">
        <v>1113</v>
      </c>
      <c r="L308" s="359" t="s">
        <v>1392</v>
      </c>
      <c r="M308" s="368">
        <v>2009</v>
      </c>
      <c r="N308" s="205">
        <v>42138</v>
      </c>
      <c r="O308" s="203"/>
      <c r="P308" t="str">
        <f t="shared" si="4"/>
        <v>Miss. River - Saint Cloud WRAPS 2009-Upper Orono-(71-0013-01)-TP</v>
      </c>
    </row>
    <row r="309" spans="1:16" ht="27.95" hidden="1" customHeight="1" x14ac:dyDescent="0.25">
      <c r="A309" s="203" t="s">
        <v>1524</v>
      </c>
      <c r="B309" s="202" t="s">
        <v>659</v>
      </c>
      <c r="C309" s="203" t="s">
        <v>1513</v>
      </c>
      <c r="D309" s="202" t="s">
        <v>1527</v>
      </c>
      <c r="E309" s="202" t="s">
        <v>1528</v>
      </c>
      <c r="F309" s="202" t="s">
        <v>475</v>
      </c>
      <c r="G309" s="253">
        <v>468.11</v>
      </c>
      <c r="H309" s="361" t="s">
        <v>1433</v>
      </c>
      <c r="I309" s="359" t="s">
        <v>1407</v>
      </c>
      <c r="J309" s="359" t="s">
        <v>1380</v>
      </c>
      <c r="K309" s="359" t="s">
        <v>1113</v>
      </c>
      <c r="L309" s="359" t="s">
        <v>1408</v>
      </c>
      <c r="M309" s="368">
        <v>2009</v>
      </c>
      <c r="N309" s="205">
        <v>42138</v>
      </c>
      <c r="O309" s="203"/>
      <c r="P309" t="str">
        <f t="shared" si="4"/>
        <v>Miss. River - Saint Cloud WRAPS 2009-Lower Orono-(71-0013-02)-TP</v>
      </c>
    </row>
    <row r="310" spans="1:16" ht="27.95" hidden="1" customHeight="1" x14ac:dyDescent="0.25">
      <c r="A310" s="203" t="s">
        <v>1524</v>
      </c>
      <c r="B310" s="202" t="s">
        <v>659</v>
      </c>
      <c r="C310" s="203" t="s">
        <v>1513</v>
      </c>
      <c r="D310" s="202" t="s">
        <v>1527</v>
      </c>
      <c r="E310" s="202" t="s">
        <v>1528</v>
      </c>
      <c r="F310" s="202" t="s">
        <v>475</v>
      </c>
      <c r="G310" s="253">
        <v>1.282</v>
      </c>
      <c r="H310" s="361" t="s">
        <v>1414</v>
      </c>
      <c r="I310" s="359" t="s">
        <v>1407</v>
      </c>
      <c r="J310" s="359" t="s">
        <v>1380</v>
      </c>
      <c r="K310" s="359" t="s">
        <v>1113</v>
      </c>
      <c r="L310" s="359" t="s">
        <v>1392</v>
      </c>
      <c r="M310" s="368">
        <v>2009</v>
      </c>
      <c r="N310" s="205">
        <v>42138</v>
      </c>
      <c r="O310" s="203"/>
      <c r="P310" t="str">
        <f t="shared" si="4"/>
        <v>Miss. River - Saint Cloud WRAPS 2009-Lower Orono-(71-0013-02)-TP</v>
      </c>
    </row>
    <row r="311" spans="1:16" ht="27.95" hidden="1" customHeight="1" x14ac:dyDescent="0.25">
      <c r="A311" s="203" t="s">
        <v>1524</v>
      </c>
      <c r="B311" s="202" t="s">
        <v>659</v>
      </c>
      <c r="C311" s="203" t="s">
        <v>1403</v>
      </c>
      <c r="D311" s="202" t="s">
        <v>1404</v>
      </c>
      <c r="E311" s="202" t="s">
        <v>1405</v>
      </c>
      <c r="F311" s="202" t="s">
        <v>475</v>
      </c>
      <c r="G311" s="253">
        <v>154</v>
      </c>
      <c r="H311" s="361" t="s">
        <v>1406</v>
      </c>
      <c r="I311" s="359" t="s">
        <v>1407</v>
      </c>
      <c r="J311" s="208">
        <v>0</v>
      </c>
      <c r="K311" s="359" t="s">
        <v>22</v>
      </c>
      <c r="L311" s="359" t="s">
        <v>1408</v>
      </c>
      <c r="M311" s="368" t="s">
        <v>1407</v>
      </c>
      <c r="N311" s="205">
        <v>42486</v>
      </c>
      <c r="O311" s="203"/>
      <c r="P311" t="str">
        <f t="shared" si="4"/>
        <v>South Metro Mississippi TSS TMDL-Mississippi River-(07040001-531)-TSS</v>
      </c>
    </row>
    <row r="312" spans="1:16" ht="27.95" hidden="1" customHeight="1" x14ac:dyDescent="0.25">
      <c r="A312" s="203" t="s">
        <v>1529</v>
      </c>
      <c r="B312" s="202" t="s">
        <v>660</v>
      </c>
      <c r="C312" s="203" t="s">
        <v>1508</v>
      </c>
      <c r="D312" s="213" t="s">
        <v>740</v>
      </c>
      <c r="E312" s="214" t="s">
        <v>741</v>
      </c>
      <c r="F312" s="215" t="s">
        <v>475</v>
      </c>
      <c r="G312" s="255">
        <v>0.13</v>
      </c>
      <c r="H312" s="216" t="s">
        <v>488</v>
      </c>
      <c r="I312" s="212" t="s">
        <v>1379</v>
      </c>
      <c r="J312" s="216" t="s">
        <v>1380</v>
      </c>
      <c r="K312" s="216" t="s">
        <v>22</v>
      </c>
      <c r="L312" s="212" t="s">
        <v>1392</v>
      </c>
      <c r="M312" s="369">
        <v>2009</v>
      </c>
      <c r="N312" s="218">
        <v>41074</v>
      </c>
      <c r="O312" s="203"/>
      <c r="P312" t="str">
        <f t="shared" si="4"/>
        <v>Elk River Watershed TMDL-Elk River: Big Elk Lake to St. Francis-(07010203-579)-TSS</v>
      </c>
    </row>
    <row r="313" spans="1:16" ht="27.95" hidden="1" customHeight="1" x14ac:dyDescent="0.25">
      <c r="A313" s="203" t="s">
        <v>1529</v>
      </c>
      <c r="B313" s="202" t="s">
        <v>660</v>
      </c>
      <c r="C313" s="203" t="s">
        <v>1508</v>
      </c>
      <c r="D313" s="213" t="s">
        <v>740</v>
      </c>
      <c r="E313" s="214" t="s">
        <v>741</v>
      </c>
      <c r="F313" s="215" t="s">
        <v>475</v>
      </c>
      <c r="G313" s="255">
        <v>0.05</v>
      </c>
      <c r="H313" s="216" t="s">
        <v>488</v>
      </c>
      <c r="I313" s="212" t="s">
        <v>1382</v>
      </c>
      <c r="J313" s="216" t="s">
        <v>1380</v>
      </c>
      <c r="K313" s="216" t="s">
        <v>22</v>
      </c>
      <c r="L313" s="212" t="s">
        <v>1392</v>
      </c>
      <c r="M313" s="369">
        <v>2009</v>
      </c>
      <c r="N313" s="218">
        <v>41074</v>
      </c>
      <c r="O313" s="203"/>
      <c r="P313" t="str">
        <f t="shared" si="4"/>
        <v>Elk River Watershed TMDL-Elk River: Big Elk Lake to St. Francis-(07010203-579)-TSS</v>
      </c>
    </row>
    <row r="314" spans="1:16" ht="27.95" hidden="1" customHeight="1" x14ac:dyDescent="0.25">
      <c r="A314" s="203" t="s">
        <v>1529</v>
      </c>
      <c r="B314" s="202" t="s">
        <v>660</v>
      </c>
      <c r="C314" s="203" t="s">
        <v>1508</v>
      </c>
      <c r="D314" s="213" t="s">
        <v>740</v>
      </c>
      <c r="E314" s="214" t="s">
        <v>741</v>
      </c>
      <c r="F314" s="215" t="s">
        <v>475</v>
      </c>
      <c r="G314" s="255">
        <v>0.03</v>
      </c>
      <c r="H314" s="216" t="s">
        <v>488</v>
      </c>
      <c r="I314" s="212" t="s">
        <v>1383</v>
      </c>
      <c r="J314" s="216" t="s">
        <v>1380</v>
      </c>
      <c r="K314" s="216" t="s">
        <v>22</v>
      </c>
      <c r="L314" s="212" t="s">
        <v>1392</v>
      </c>
      <c r="M314" s="369">
        <v>2009</v>
      </c>
      <c r="N314" s="218">
        <v>41074</v>
      </c>
      <c r="O314" s="203"/>
      <c r="P314" t="str">
        <f t="shared" si="4"/>
        <v>Elk River Watershed TMDL-Elk River: Big Elk Lake to St. Francis-(07010203-579)-TSS</v>
      </c>
    </row>
    <row r="315" spans="1:16" ht="27.95" hidden="1" customHeight="1" x14ac:dyDescent="0.25">
      <c r="A315" s="203" t="s">
        <v>1529</v>
      </c>
      <c r="B315" s="202" t="s">
        <v>660</v>
      </c>
      <c r="C315" s="203" t="s">
        <v>1508</v>
      </c>
      <c r="D315" s="213" t="s">
        <v>740</v>
      </c>
      <c r="E315" s="214" t="s">
        <v>741</v>
      </c>
      <c r="F315" s="215" t="s">
        <v>475</v>
      </c>
      <c r="G315" s="255">
        <v>0.02</v>
      </c>
      <c r="H315" s="216" t="s">
        <v>488</v>
      </c>
      <c r="I315" s="212" t="s">
        <v>1384</v>
      </c>
      <c r="J315" s="216" t="s">
        <v>1380</v>
      </c>
      <c r="K315" s="216" t="s">
        <v>22</v>
      </c>
      <c r="L315" s="212" t="s">
        <v>1392</v>
      </c>
      <c r="M315" s="369">
        <v>2009</v>
      </c>
      <c r="N315" s="218">
        <v>41074</v>
      </c>
      <c r="O315" s="203"/>
      <c r="P315" t="str">
        <f t="shared" si="4"/>
        <v>Elk River Watershed TMDL-Elk River: Big Elk Lake to St. Francis-(07010203-579)-TSS</v>
      </c>
    </row>
    <row r="316" spans="1:16" ht="27.95" hidden="1" customHeight="1" x14ac:dyDescent="0.25">
      <c r="A316" s="203" t="s">
        <v>1529</v>
      </c>
      <c r="B316" s="202" t="s">
        <v>660</v>
      </c>
      <c r="C316" s="203" t="s">
        <v>1508</v>
      </c>
      <c r="D316" s="213" t="s">
        <v>740</v>
      </c>
      <c r="E316" s="214" t="s">
        <v>741</v>
      </c>
      <c r="F316" s="215" t="s">
        <v>475</v>
      </c>
      <c r="G316" s="255">
        <v>0.01</v>
      </c>
      <c r="H316" s="216" t="s">
        <v>488</v>
      </c>
      <c r="I316" s="212" t="s">
        <v>1385</v>
      </c>
      <c r="J316" s="216" t="s">
        <v>1380</v>
      </c>
      <c r="K316" s="216" t="s">
        <v>22</v>
      </c>
      <c r="L316" s="212" t="s">
        <v>1392</v>
      </c>
      <c r="M316" s="369">
        <v>2009</v>
      </c>
      <c r="N316" s="218">
        <v>41074</v>
      </c>
      <c r="O316" s="203"/>
      <c r="P316" t="str">
        <f t="shared" si="4"/>
        <v>Elk River Watershed TMDL-Elk River: Big Elk Lake to St. Francis-(07010203-579)-TSS</v>
      </c>
    </row>
    <row r="317" spans="1:16" ht="27.95" hidden="1" customHeight="1" x14ac:dyDescent="0.25">
      <c r="A317" s="203" t="s">
        <v>1529</v>
      </c>
      <c r="B317" s="202" t="s">
        <v>660</v>
      </c>
      <c r="C317" s="203" t="s">
        <v>1508</v>
      </c>
      <c r="D317" s="202" t="s">
        <v>740</v>
      </c>
      <c r="E317" s="202" t="s">
        <v>1510</v>
      </c>
      <c r="F317" s="202" t="s">
        <v>475</v>
      </c>
      <c r="G317" s="253">
        <v>539.42999999999995</v>
      </c>
      <c r="H317" s="361" t="s">
        <v>1400</v>
      </c>
      <c r="I317" s="359" t="s">
        <v>1379</v>
      </c>
      <c r="J317" s="359" t="s">
        <v>1380</v>
      </c>
      <c r="K317" s="359" t="s">
        <v>1391</v>
      </c>
      <c r="L317" s="359" t="s">
        <v>1392</v>
      </c>
      <c r="M317" s="368">
        <v>2009</v>
      </c>
      <c r="N317" s="205">
        <v>41074</v>
      </c>
      <c r="O317" s="203"/>
      <c r="P317" t="str">
        <f t="shared" si="4"/>
        <v>Elk River Watershed TMDL-Elk River-(07010203-579)-E. coli</v>
      </c>
    </row>
    <row r="318" spans="1:16" ht="27.95" hidden="1" customHeight="1" x14ac:dyDescent="0.25">
      <c r="A318" s="203" t="s">
        <v>1529</v>
      </c>
      <c r="B318" s="202" t="s">
        <v>660</v>
      </c>
      <c r="C318" s="203" t="s">
        <v>1508</v>
      </c>
      <c r="D318" s="202" t="s">
        <v>740</v>
      </c>
      <c r="E318" s="202" t="s">
        <v>1510</v>
      </c>
      <c r="F318" s="202" t="s">
        <v>475</v>
      </c>
      <c r="G318" s="253">
        <v>203.99</v>
      </c>
      <c r="H318" s="361" t="s">
        <v>1400</v>
      </c>
      <c r="I318" s="359" t="s">
        <v>1382</v>
      </c>
      <c r="J318" s="359" t="s">
        <v>1380</v>
      </c>
      <c r="K318" s="359" t="s">
        <v>1391</v>
      </c>
      <c r="L318" s="359" t="s">
        <v>1392</v>
      </c>
      <c r="M318" s="368">
        <v>2009</v>
      </c>
      <c r="N318" s="205">
        <v>41074</v>
      </c>
      <c r="O318" s="203"/>
      <c r="P318" t="str">
        <f t="shared" si="4"/>
        <v>Elk River Watershed TMDL-Elk River-(07010203-579)-E. coli</v>
      </c>
    </row>
    <row r="319" spans="1:16" ht="27.95" hidden="1" customHeight="1" x14ac:dyDescent="0.25">
      <c r="A319" s="203" t="s">
        <v>1529</v>
      </c>
      <c r="B319" s="202" t="s">
        <v>660</v>
      </c>
      <c r="C319" s="203" t="s">
        <v>1508</v>
      </c>
      <c r="D319" s="202" t="s">
        <v>740</v>
      </c>
      <c r="E319" s="202" t="s">
        <v>1510</v>
      </c>
      <c r="F319" s="202" t="s">
        <v>475</v>
      </c>
      <c r="G319" s="253">
        <v>101.84</v>
      </c>
      <c r="H319" s="361" t="s">
        <v>1400</v>
      </c>
      <c r="I319" s="359" t="s">
        <v>1383</v>
      </c>
      <c r="J319" s="359" t="s">
        <v>1380</v>
      </c>
      <c r="K319" s="359" t="s">
        <v>1391</v>
      </c>
      <c r="L319" s="359" t="s">
        <v>1392</v>
      </c>
      <c r="M319" s="368">
        <v>2009</v>
      </c>
      <c r="N319" s="205">
        <v>41074</v>
      </c>
      <c r="O319" s="203"/>
      <c r="P319" t="str">
        <f t="shared" si="4"/>
        <v>Elk River Watershed TMDL-Elk River-(07010203-579)-E. coli</v>
      </c>
    </row>
    <row r="320" spans="1:16" ht="27.95" hidden="1" customHeight="1" x14ac:dyDescent="0.25">
      <c r="A320" s="203" t="s">
        <v>1529</v>
      </c>
      <c r="B320" s="202" t="s">
        <v>660</v>
      </c>
      <c r="C320" s="203" t="s">
        <v>1508</v>
      </c>
      <c r="D320" s="202" t="s">
        <v>740</v>
      </c>
      <c r="E320" s="202" t="s">
        <v>1510</v>
      </c>
      <c r="F320" s="202" t="s">
        <v>475</v>
      </c>
      <c r="G320" s="253">
        <v>61.01</v>
      </c>
      <c r="H320" s="361" t="s">
        <v>1400</v>
      </c>
      <c r="I320" s="359" t="s">
        <v>1384</v>
      </c>
      <c r="J320" s="359" t="s">
        <v>1380</v>
      </c>
      <c r="K320" s="359" t="s">
        <v>1391</v>
      </c>
      <c r="L320" s="359" t="s">
        <v>1392</v>
      </c>
      <c r="M320" s="368">
        <v>2009</v>
      </c>
      <c r="N320" s="205">
        <v>41074</v>
      </c>
      <c r="O320" s="203"/>
      <c r="P320" t="str">
        <f t="shared" si="4"/>
        <v>Elk River Watershed TMDL-Elk River-(07010203-579)-E. coli</v>
      </c>
    </row>
    <row r="321" spans="1:16" ht="27.95" hidden="1" customHeight="1" x14ac:dyDescent="0.25">
      <c r="A321" s="203" t="s">
        <v>1529</v>
      </c>
      <c r="B321" s="202" t="s">
        <v>660</v>
      </c>
      <c r="C321" s="203" t="s">
        <v>1508</v>
      </c>
      <c r="D321" s="202" t="s">
        <v>740</v>
      </c>
      <c r="E321" s="202" t="s">
        <v>1510</v>
      </c>
      <c r="F321" s="202" t="s">
        <v>475</v>
      </c>
      <c r="G321" s="253">
        <v>29.95</v>
      </c>
      <c r="H321" s="361" t="s">
        <v>1400</v>
      </c>
      <c r="I321" s="359" t="s">
        <v>1385</v>
      </c>
      <c r="J321" s="359" t="s">
        <v>1380</v>
      </c>
      <c r="K321" s="359" t="s">
        <v>1391</v>
      </c>
      <c r="L321" s="359" t="s">
        <v>1392</v>
      </c>
      <c r="M321" s="368">
        <v>2009</v>
      </c>
      <c r="N321" s="205">
        <v>41074</v>
      </c>
      <c r="O321" s="203"/>
      <c r="P321" t="str">
        <f t="shared" si="4"/>
        <v>Elk River Watershed TMDL-Elk River-(07010203-579)-E. coli</v>
      </c>
    </row>
    <row r="322" spans="1:16" ht="27.95" hidden="1" customHeight="1" x14ac:dyDescent="0.25">
      <c r="A322" s="203" t="s">
        <v>1529</v>
      </c>
      <c r="B322" s="202" t="s">
        <v>660</v>
      </c>
      <c r="C322" s="203" t="s">
        <v>1513</v>
      </c>
      <c r="D322" s="202" t="s">
        <v>1525</v>
      </c>
      <c r="E322" s="202" t="s">
        <v>1526</v>
      </c>
      <c r="F322" s="202" t="s">
        <v>475</v>
      </c>
      <c r="G322" s="253">
        <v>468.11</v>
      </c>
      <c r="H322" s="361" t="s">
        <v>1433</v>
      </c>
      <c r="I322" s="359" t="s">
        <v>1407</v>
      </c>
      <c r="J322" s="359" t="s">
        <v>1380</v>
      </c>
      <c r="K322" s="359" t="s">
        <v>1113</v>
      </c>
      <c r="L322" s="359" t="s">
        <v>1408</v>
      </c>
      <c r="M322" s="368">
        <v>2009</v>
      </c>
      <c r="N322" s="205">
        <v>42138</v>
      </c>
      <c r="O322" s="203"/>
      <c r="P322" t="str">
        <f t="shared" si="4"/>
        <v>Miss. River - Saint Cloud WRAPS 2009-Upper Orono-(71-0013-01)-TP</v>
      </c>
    </row>
    <row r="323" spans="1:16" ht="27.95" hidden="1" customHeight="1" x14ac:dyDescent="0.25">
      <c r="A323" s="203" t="s">
        <v>1529</v>
      </c>
      <c r="B323" s="202" t="s">
        <v>660</v>
      </c>
      <c r="C323" s="203" t="s">
        <v>1513</v>
      </c>
      <c r="D323" s="202" t="s">
        <v>1525</v>
      </c>
      <c r="E323" s="202" t="s">
        <v>1526</v>
      </c>
      <c r="F323" s="202" t="s">
        <v>475</v>
      </c>
      <c r="G323" s="253">
        <v>1.282</v>
      </c>
      <c r="H323" s="361" t="s">
        <v>1414</v>
      </c>
      <c r="I323" s="359" t="s">
        <v>1407</v>
      </c>
      <c r="J323" s="359" t="s">
        <v>1380</v>
      </c>
      <c r="K323" s="359" t="s">
        <v>1113</v>
      </c>
      <c r="L323" s="359" t="s">
        <v>1392</v>
      </c>
      <c r="M323" s="368">
        <v>2009</v>
      </c>
      <c r="N323" s="205">
        <v>42138</v>
      </c>
      <c r="O323" s="203"/>
      <c r="P323" t="str">
        <f t="shared" ref="P323:P386" si="5">CONCATENATE(C323, "-", E323, "-","(", D323,")", "-",K323)</f>
        <v>Miss. River - Saint Cloud WRAPS 2009-Upper Orono-(71-0013-01)-TP</v>
      </c>
    </row>
    <row r="324" spans="1:16" ht="27.95" hidden="1" customHeight="1" x14ac:dyDescent="0.25">
      <c r="A324" s="203" t="s">
        <v>1529</v>
      </c>
      <c r="B324" s="202" t="s">
        <v>660</v>
      </c>
      <c r="C324" s="203" t="s">
        <v>1513</v>
      </c>
      <c r="D324" s="202" t="s">
        <v>1527</v>
      </c>
      <c r="E324" s="202" t="s">
        <v>1528</v>
      </c>
      <c r="F324" s="202" t="s">
        <v>475</v>
      </c>
      <c r="G324" s="253">
        <v>468.11</v>
      </c>
      <c r="H324" s="361" t="s">
        <v>1433</v>
      </c>
      <c r="I324" s="359" t="s">
        <v>1407</v>
      </c>
      <c r="J324" s="359" t="s">
        <v>1380</v>
      </c>
      <c r="K324" s="359" t="s">
        <v>1113</v>
      </c>
      <c r="L324" s="359" t="s">
        <v>1408</v>
      </c>
      <c r="M324" s="368">
        <v>2009</v>
      </c>
      <c r="N324" s="205">
        <v>42138</v>
      </c>
      <c r="O324" s="203"/>
      <c r="P324" t="str">
        <f t="shared" si="5"/>
        <v>Miss. River - Saint Cloud WRAPS 2009-Lower Orono-(71-0013-02)-TP</v>
      </c>
    </row>
    <row r="325" spans="1:16" ht="27.95" hidden="1" customHeight="1" x14ac:dyDescent="0.25">
      <c r="A325" s="203" t="s">
        <v>1529</v>
      </c>
      <c r="B325" s="202" t="s">
        <v>660</v>
      </c>
      <c r="C325" s="203" t="s">
        <v>1513</v>
      </c>
      <c r="D325" s="202" t="s">
        <v>1527</v>
      </c>
      <c r="E325" s="202" t="s">
        <v>1528</v>
      </c>
      <c r="F325" s="202" t="s">
        <v>475</v>
      </c>
      <c r="G325" s="253">
        <v>1.282</v>
      </c>
      <c r="H325" s="361" t="s">
        <v>1414</v>
      </c>
      <c r="I325" s="359" t="s">
        <v>1407</v>
      </c>
      <c r="J325" s="359" t="s">
        <v>1380</v>
      </c>
      <c r="K325" s="359" t="s">
        <v>1113</v>
      </c>
      <c r="L325" s="359" t="s">
        <v>1392</v>
      </c>
      <c r="M325" s="368">
        <v>2009</v>
      </c>
      <c r="N325" s="205">
        <v>42138</v>
      </c>
      <c r="O325" s="203"/>
      <c r="P325" t="str">
        <f t="shared" si="5"/>
        <v>Miss. River - Saint Cloud WRAPS 2009-Lower Orono-(71-0013-02)-TP</v>
      </c>
    </row>
    <row r="326" spans="1:16" ht="27.95" hidden="1" customHeight="1" x14ac:dyDescent="0.25">
      <c r="A326" s="203" t="s">
        <v>1529</v>
      </c>
      <c r="B326" s="202" t="s">
        <v>660</v>
      </c>
      <c r="C326" s="203" t="s">
        <v>1513</v>
      </c>
      <c r="D326" s="202" t="s">
        <v>1530</v>
      </c>
      <c r="E326" s="202" t="s">
        <v>1531</v>
      </c>
      <c r="F326" s="202" t="s">
        <v>505</v>
      </c>
      <c r="G326" s="253">
        <v>2.39</v>
      </c>
      <c r="H326" s="361" t="s">
        <v>1433</v>
      </c>
      <c r="I326" s="359" t="s">
        <v>1407</v>
      </c>
      <c r="J326" s="359" t="s">
        <v>1380</v>
      </c>
      <c r="K326" s="359" t="s">
        <v>1113</v>
      </c>
      <c r="L326" s="359" t="s">
        <v>1408</v>
      </c>
      <c r="M326" s="368">
        <v>2010</v>
      </c>
      <c r="N326" s="205">
        <v>42138</v>
      </c>
      <c r="O326" s="203"/>
      <c r="P326" t="str">
        <f t="shared" si="5"/>
        <v>Miss. River - Saint Cloud WRAPS 2009-Birch-(71-0057-00)-TP</v>
      </c>
    </row>
    <row r="327" spans="1:16" ht="27.95" hidden="1" customHeight="1" x14ac:dyDescent="0.25">
      <c r="A327" s="203" t="s">
        <v>1529</v>
      </c>
      <c r="B327" s="202" t="s">
        <v>660</v>
      </c>
      <c r="C327" s="203" t="s">
        <v>1513</v>
      </c>
      <c r="D327" s="202" t="s">
        <v>1530</v>
      </c>
      <c r="E327" s="202" t="s">
        <v>1531</v>
      </c>
      <c r="F327" s="202" t="s">
        <v>505</v>
      </c>
      <c r="G327" s="253">
        <v>7.0000000000000001E-3</v>
      </c>
      <c r="H327" s="361" t="s">
        <v>1414</v>
      </c>
      <c r="I327" s="359" t="s">
        <v>1407</v>
      </c>
      <c r="J327" s="359" t="s">
        <v>1380</v>
      </c>
      <c r="K327" s="359" t="s">
        <v>1113</v>
      </c>
      <c r="L327" s="359" t="s">
        <v>1392</v>
      </c>
      <c r="M327" s="368">
        <v>2010</v>
      </c>
      <c r="N327" s="205">
        <v>42138</v>
      </c>
      <c r="O327" s="203"/>
      <c r="P327" t="str">
        <f t="shared" si="5"/>
        <v>Miss. River - Saint Cloud WRAPS 2009-Birch-(71-0057-00)-TP</v>
      </c>
    </row>
    <row r="328" spans="1:16" ht="27.95" hidden="1" customHeight="1" x14ac:dyDescent="0.25">
      <c r="A328" s="203" t="s">
        <v>1529</v>
      </c>
      <c r="B328" s="202" t="s">
        <v>660</v>
      </c>
      <c r="C328" s="203" t="s">
        <v>1403</v>
      </c>
      <c r="D328" s="202" t="s">
        <v>1404</v>
      </c>
      <c r="E328" s="202" t="s">
        <v>1405</v>
      </c>
      <c r="F328" s="202" t="s">
        <v>475</v>
      </c>
      <c r="G328" s="253">
        <v>154</v>
      </c>
      <c r="H328" s="361" t="s">
        <v>1406</v>
      </c>
      <c r="I328" s="359" t="s">
        <v>1407</v>
      </c>
      <c r="J328" s="208">
        <v>0</v>
      </c>
      <c r="K328" s="359" t="s">
        <v>22</v>
      </c>
      <c r="L328" s="359" t="s">
        <v>1408</v>
      </c>
      <c r="M328" s="368" t="s">
        <v>1407</v>
      </c>
      <c r="N328" s="205">
        <v>42486</v>
      </c>
      <c r="O328" s="203"/>
      <c r="P328" t="str">
        <f t="shared" si="5"/>
        <v>South Metro Mississippi TSS TMDL-Mississippi River-(07040001-531)-TSS</v>
      </c>
    </row>
    <row r="329" spans="1:16" ht="27.95" hidden="1" customHeight="1" x14ac:dyDescent="0.25">
      <c r="A329" s="203" t="s">
        <v>1532</v>
      </c>
      <c r="B329" s="202" t="s">
        <v>2363</v>
      </c>
      <c r="C329" s="203" t="s">
        <v>1445</v>
      </c>
      <c r="D329" s="202" t="s">
        <v>1446</v>
      </c>
      <c r="E329" s="202" t="s">
        <v>1447</v>
      </c>
      <c r="F329" s="202" t="s">
        <v>475</v>
      </c>
      <c r="G329" s="253">
        <v>583</v>
      </c>
      <c r="H329" s="361" t="s">
        <v>1448</v>
      </c>
      <c r="I329" s="359" t="s">
        <v>1407</v>
      </c>
      <c r="J329" s="358">
        <v>0.61799999999999999</v>
      </c>
      <c r="K329" s="359" t="s">
        <v>1113</v>
      </c>
      <c r="L329" s="359" t="s">
        <v>1408</v>
      </c>
      <c r="M329" s="368">
        <v>2001</v>
      </c>
      <c r="N329" s="205">
        <v>41603</v>
      </c>
      <c r="O329" s="203" t="s">
        <v>1449</v>
      </c>
      <c r="P329" t="str">
        <f t="shared" si="5"/>
        <v>Peltier/Centerville Lake Nutrient Impairment TMDL-Peltier-(02-0004-00)-TP</v>
      </c>
    </row>
    <row r="330" spans="1:16" ht="27.95" hidden="1" customHeight="1" x14ac:dyDescent="0.25">
      <c r="A330" s="203" t="s">
        <v>1532</v>
      </c>
      <c r="B330" s="202" t="s">
        <v>2363</v>
      </c>
      <c r="C330" s="203" t="s">
        <v>1445</v>
      </c>
      <c r="D330" s="202" t="s">
        <v>1446</v>
      </c>
      <c r="E330" s="202" t="s">
        <v>1447</v>
      </c>
      <c r="F330" s="202" t="s">
        <v>475</v>
      </c>
      <c r="G330" s="253">
        <v>4.78</v>
      </c>
      <c r="H330" s="361" t="s">
        <v>1450</v>
      </c>
      <c r="I330" s="359" t="s">
        <v>1407</v>
      </c>
      <c r="J330" s="358">
        <v>0.61760000000000004</v>
      </c>
      <c r="K330" s="359" t="s">
        <v>1113</v>
      </c>
      <c r="L330" s="359" t="s">
        <v>1392</v>
      </c>
      <c r="M330" s="368">
        <v>2001</v>
      </c>
      <c r="N330" s="205">
        <v>41603</v>
      </c>
      <c r="O330" s="203" t="s">
        <v>1449</v>
      </c>
      <c r="P330" t="str">
        <f t="shared" si="5"/>
        <v>Peltier/Centerville Lake Nutrient Impairment TMDL-Peltier-(02-0004-00)-TP</v>
      </c>
    </row>
    <row r="331" spans="1:16" ht="27.95" hidden="1" customHeight="1" x14ac:dyDescent="0.25">
      <c r="A331" s="203" t="s">
        <v>1532</v>
      </c>
      <c r="B331" s="202" t="s">
        <v>2363</v>
      </c>
      <c r="C331" s="203" t="s">
        <v>1461</v>
      </c>
      <c r="D331" s="202" t="s">
        <v>1462</v>
      </c>
      <c r="E331" s="202" t="s">
        <v>1463</v>
      </c>
      <c r="F331" s="202" t="s">
        <v>475</v>
      </c>
      <c r="G331" s="254">
        <v>21534261</v>
      </c>
      <c r="H331" s="361" t="s">
        <v>1433</v>
      </c>
      <c r="I331" s="359" t="s">
        <v>1407</v>
      </c>
      <c r="J331" s="359" t="s">
        <v>1380</v>
      </c>
      <c r="K331" s="359" t="s">
        <v>8</v>
      </c>
      <c r="L331" s="359" t="s">
        <v>1408</v>
      </c>
      <c r="M331" s="368" t="s">
        <v>1407</v>
      </c>
      <c r="N331" s="205">
        <v>42530</v>
      </c>
      <c r="O331" s="203"/>
      <c r="P331" t="str">
        <f t="shared" si="5"/>
        <v>Twin Cities Metro Area Chloride TMDL and Management Plan-South Long-(62-0067-02)-Chloride</v>
      </c>
    </row>
    <row r="332" spans="1:16" ht="27.95" hidden="1" customHeight="1" x14ac:dyDescent="0.25">
      <c r="A332" s="203" t="s">
        <v>1532</v>
      </c>
      <c r="B332" s="202" t="s">
        <v>2363</v>
      </c>
      <c r="C332" s="203" t="s">
        <v>1461</v>
      </c>
      <c r="D332" s="202" t="s">
        <v>1462</v>
      </c>
      <c r="E332" s="202" t="s">
        <v>1463</v>
      </c>
      <c r="F332" s="202" t="s">
        <v>475</v>
      </c>
      <c r="G332" s="254">
        <v>58998</v>
      </c>
      <c r="H332" s="361" t="s">
        <v>1414</v>
      </c>
      <c r="I332" s="359" t="s">
        <v>1407</v>
      </c>
      <c r="J332" s="359" t="s">
        <v>1380</v>
      </c>
      <c r="K332" s="359" t="s">
        <v>8</v>
      </c>
      <c r="L332" s="359" t="s">
        <v>1392</v>
      </c>
      <c r="M332" s="368" t="s">
        <v>1407</v>
      </c>
      <c r="N332" s="205">
        <v>42530</v>
      </c>
      <c r="O332" s="203"/>
      <c r="P332" t="str">
        <f t="shared" si="5"/>
        <v>Twin Cities Metro Area Chloride TMDL and Management Plan-South Long-(62-0067-02)-Chloride</v>
      </c>
    </row>
    <row r="333" spans="1:16" ht="27.95" hidden="1" customHeight="1" x14ac:dyDescent="0.25">
      <c r="A333" s="203" t="s">
        <v>1532</v>
      </c>
      <c r="B333" s="202" t="s">
        <v>2363</v>
      </c>
      <c r="C333" s="203" t="s">
        <v>1397</v>
      </c>
      <c r="D333" s="202" t="s">
        <v>1464</v>
      </c>
      <c r="E333" s="202" t="s">
        <v>1465</v>
      </c>
      <c r="F333" s="202" t="s">
        <v>475</v>
      </c>
      <c r="G333" s="253">
        <v>396</v>
      </c>
      <c r="H333" s="361" t="s">
        <v>1400</v>
      </c>
      <c r="I333" s="359" t="s">
        <v>1379</v>
      </c>
      <c r="J333" s="358">
        <v>0</v>
      </c>
      <c r="K333" s="359" t="s">
        <v>1391</v>
      </c>
      <c r="L333" s="359" t="s">
        <v>1392</v>
      </c>
      <c r="M333" s="368">
        <v>2010</v>
      </c>
      <c r="N333" s="207" t="s">
        <v>1401</v>
      </c>
      <c r="O333" s="203"/>
      <c r="P333" t="str">
        <f t="shared" si="5"/>
        <v>Upper Mississippi River Bacteria TMDL-Rice Creek-(07010206-584)-E. coli</v>
      </c>
    </row>
    <row r="334" spans="1:16" ht="27.95" hidden="1" customHeight="1" x14ac:dyDescent="0.25">
      <c r="A334" s="203" t="s">
        <v>1532</v>
      </c>
      <c r="B334" s="202" t="s">
        <v>2363</v>
      </c>
      <c r="C334" s="203" t="s">
        <v>1397</v>
      </c>
      <c r="D334" s="202" t="s">
        <v>1464</v>
      </c>
      <c r="E334" s="202" t="s">
        <v>1465</v>
      </c>
      <c r="F334" s="202" t="s">
        <v>475</v>
      </c>
      <c r="G334" s="253">
        <v>96.8</v>
      </c>
      <c r="H334" s="361" t="s">
        <v>1400</v>
      </c>
      <c r="I334" s="359" t="s">
        <v>1382</v>
      </c>
      <c r="J334" s="210">
        <v>4.8000000000000001E-2</v>
      </c>
      <c r="K334" s="359" t="s">
        <v>1391</v>
      </c>
      <c r="L334" s="359" t="s">
        <v>1392</v>
      </c>
      <c r="M334" s="368">
        <v>2010</v>
      </c>
      <c r="N334" s="207" t="s">
        <v>1401</v>
      </c>
      <c r="O334" s="203"/>
      <c r="P334" t="str">
        <f t="shared" si="5"/>
        <v>Upper Mississippi River Bacteria TMDL-Rice Creek-(07010206-584)-E. coli</v>
      </c>
    </row>
    <row r="335" spans="1:16" ht="27.95" hidden="1" customHeight="1" x14ac:dyDescent="0.25">
      <c r="A335" s="203" t="s">
        <v>1532</v>
      </c>
      <c r="B335" s="202" t="s">
        <v>2363</v>
      </c>
      <c r="C335" s="203" t="s">
        <v>1397</v>
      </c>
      <c r="D335" s="202" t="s">
        <v>1464</v>
      </c>
      <c r="E335" s="202" t="s">
        <v>1465</v>
      </c>
      <c r="F335" s="202" t="s">
        <v>475</v>
      </c>
      <c r="G335" s="253">
        <v>23.6</v>
      </c>
      <c r="H335" s="361" t="s">
        <v>1400</v>
      </c>
      <c r="I335" s="359" t="s">
        <v>1383</v>
      </c>
      <c r="J335" s="358">
        <v>0.44</v>
      </c>
      <c r="K335" s="359" t="s">
        <v>1391</v>
      </c>
      <c r="L335" s="359" t="s">
        <v>1392</v>
      </c>
      <c r="M335" s="368">
        <v>2010</v>
      </c>
      <c r="N335" s="207" t="s">
        <v>1401</v>
      </c>
      <c r="O335" s="203"/>
      <c r="P335" t="str">
        <f t="shared" si="5"/>
        <v>Upper Mississippi River Bacteria TMDL-Rice Creek-(07010206-584)-E. coli</v>
      </c>
    </row>
    <row r="336" spans="1:16" ht="27.95" hidden="1" customHeight="1" x14ac:dyDescent="0.25">
      <c r="A336" s="203" t="s">
        <v>1532</v>
      </c>
      <c r="B336" s="202" t="s">
        <v>2363</v>
      </c>
      <c r="C336" s="203" t="s">
        <v>1397</v>
      </c>
      <c r="D336" s="202" t="s">
        <v>1464</v>
      </c>
      <c r="E336" s="202" t="s">
        <v>1465</v>
      </c>
      <c r="F336" s="202" t="s">
        <v>475</v>
      </c>
      <c r="G336" s="253">
        <v>4.93</v>
      </c>
      <c r="H336" s="361" t="s">
        <v>1400</v>
      </c>
      <c r="I336" s="359" t="s">
        <v>1384</v>
      </c>
      <c r="J336" s="359" t="s">
        <v>1402</v>
      </c>
      <c r="K336" s="359" t="s">
        <v>1391</v>
      </c>
      <c r="L336" s="359" t="s">
        <v>1392</v>
      </c>
      <c r="M336" s="368">
        <v>2010</v>
      </c>
      <c r="N336" s="207" t="s">
        <v>1401</v>
      </c>
      <c r="O336" s="203"/>
      <c r="P336" t="str">
        <f t="shared" si="5"/>
        <v>Upper Mississippi River Bacteria TMDL-Rice Creek-(07010206-584)-E. coli</v>
      </c>
    </row>
    <row r="337" spans="1:16" ht="27.95" hidden="1" customHeight="1" x14ac:dyDescent="0.25">
      <c r="A337" s="203" t="s">
        <v>1532</v>
      </c>
      <c r="B337" s="202" t="s">
        <v>2363</v>
      </c>
      <c r="C337" s="203" t="s">
        <v>1397</v>
      </c>
      <c r="D337" s="202" t="s">
        <v>1464</v>
      </c>
      <c r="E337" s="202" t="s">
        <v>1465</v>
      </c>
      <c r="F337" s="202" t="s">
        <v>475</v>
      </c>
      <c r="G337" s="253">
        <v>1.75</v>
      </c>
      <c r="H337" s="361" t="s">
        <v>1400</v>
      </c>
      <c r="I337" s="359" t="s">
        <v>1385</v>
      </c>
      <c r="J337" s="359" t="s">
        <v>1402</v>
      </c>
      <c r="K337" s="359" t="s">
        <v>1391</v>
      </c>
      <c r="L337" s="359" t="s">
        <v>1392</v>
      </c>
      <c r="M337" s="368">
        <v>2010</v>
      </c>
      <c r="N337" s="207" t="s">
        <v>1401</v>
      </c>
      <c r="O337" s="203"/>
      <c r="P337" t="str">
        <f t="shared" si="5"/>
        <v>Upper Mississippi River Bacteria TMDL-Rice Creek-(07010206-584)-E. coli</v>
      </c>
    </row>
    <row r="338" spans="1:16" ht="27.95" hidden="1" customHeight="1" x14ac:dyDescent="0.25">
      <c r="A338" s="203" t="s">
        <v>1533</v>
      </c>
      <c r="B338" s="202" t="s">
        <v>735</v>
      </c>
      <c r="C338" s="203" t="s">
        <v>1411</v>
      </c>
      <c r="D338" s="202" t="s">
        <v>1412</v>
      </c>
      <c r="E338" s="202" t="s">
        <v>1413</v>
      </c>
      <c r="F338" s="202" t="s">
        <v>475</v>
      </c>
      <c r="G338" s="253">
        <v>340.16</v>
      </c>
      <c r="H338" s="361" t="s">
        <v>1400</v>
      </c>
      <c r="I338" s="359" t="s">
        <v>1379</v>
      </c>
      <c r="J338" s="222">
        <v>0.39</v>
      </c>
      <c r="K338" s="359" t="s">
        <v>1391</v>
      </c>
      <c r="L338" s="359" t="s">
        <v>1392</v>
      </c>
      <c r="M338" s="368">
        <v>2009</v>
      </c>
      <c r="N338" s="205">
        <v>42639</v>
      </c>
      <c r="O338" s="203"/>
      <c r="P338" t="str">
        <f t="shared" si="5"/>
        <v>Coon Creek Watershed District WRAPS 2010-Coon Creek-(07010206-530)-E. coli</v>
      </c>
    </row>
    <row r="339" spans="1:16" ht="27.95" hidden="1" customHeight="1" x14ac:dyDescent="0.25">
      <c r="A339" s="203" t="s">
        <v>1533</v>
      </c>
      <c r="B339" s="202" t="s">
        <v>735</v>
      </c>
      <c r="C339" s="203" t="s">
        <v>1411</v>
      </c>
      <c r="D339" s="202" t="s">
        <v>1412</v>
      </c>
      <c r="E339" s="202" t="s">
        <v>1413</v>
      </c>
      <c r="F339" s="202" t="s">
        <v>475</v>
      </c>
      <c r="G339" s="253">
        <v>167.48</v>
      </c>
      <c r="H339" s="361" t="s">
        <v>1400</v>
      </c>
      <c r="I339" s="359" t="s">
        <v>1382</v>
      </c>
      <c r="J339" s="222">
        <v>0.09</v>
      </c>
      <c r="K339" s="359" t="s">
        <v>1391</v>
      </c>
      <c r="L339" s="359" t="s">
        <v>1392</v>
      </c>
      <c r="M339" s="368">
        <v>2009</v>
      </c>
      <c r="N339" s="205">
        <v>42639</v>
      </c>
      <c r="O339" s="203"/>
      <c r="P339" t="str">
        <f t="shared" si="5"/>
        <v>Coon Creek Watershed District WRAPS 2010-Coon Creek-(07010206-530)-E. coli</v>
      </c>
    </row>
    <row r="340" spans="1:16" ht="27.95" hidden="1" customHeight="1" x14ac:dyDescent="0.25">
      <c r="A340" s="203" t="s">
        <v>1533</v>
      </c>
      <c r="B340" s="202" t="s">
        <v>735</v>
      </c>
      <c r="C340" s="203" t="s">
        <v>1411</v>
      </c>
      <c r="D340" s="202" t="s">
        <v>1412</v>
      </c>
      <c r="E340" s="202" t="s">
        <v>1413</v>
      </c>
      <c r="F340" s="202" t="s">
        <v>475</v>
      </c>
      <c r="G340" s="253">
        <v>103.69</v>
      </c>
      <c r="H340" s="361" t="s">
        <v>1400</v>
      </c>
      <c r="I340" s="359" t="s">
        <v>1383</v>
      </c>
      <c r="J340" s="222">
        <v>0.49</v>
      </c>
      <c r="K340" s="359" t="s">
        <v>1391</v>
      </c>
      <c r="L340" s="359" t="s">
        <v>1392</v>
      </c>
      <c r="M340" s="368">
        <v>2009</v>
      </c>
      <c r="N340" s="205">
        <v>42639</v>
      </c>
      <c r="O340" s="203"/>
      <c r="P340" t="str">
        <f t="shared" si="5"/>
        <v>Coon Creek Watershed District WRAPS 2010-Coon Creek-(07010206-530)-E. coli</v>
      </c>
    </row>
    <row r="341" spans="1:16" ht="27.95" hidden="1" customHeight="1" x14ac:dyDescent="0.25">
      <c r="A341" s="203" t="s">
        <v>1533</v>
      </c>
      <c r="B341" s="202" t="s">
        <v>735</v>
      </c>
      <c r="C341" s="203" t="s">
        <v>1411</v>
      </c>
      <c r="D341" s="202" t="s">
        <v>1412</v>
      </c>
      <c r="E341" s="202" t="s">
        <v>1413</v>
      </c>
      <c r="F341" s="202" t="s">
        <v>475</v>
      </c>
      <c r="G341" s="253">
        <v>69.14</v>
      </c>
      <c r="H341" s="361" t="s">
        <v>1400</v>
      </c>
      <c r="I341" s="359" t="s">
        <v>1384</v>
      </c>
      <c r="J341" s="222">
        <v>0.34</v>
      </c>
      <c r="K341" s="359" t="s">
        <v>1391</v>
      </c>
      <c r="L341" s="359" t="s">
        <v>1392</v>
      </c>
      <c r="M341" s="368">
        <v>2009</v>
      </c>
      <c r="N341" s="205">
        <v>42639</v>
      </c>
      <c r="O341" s="203"/>
      <c r="P341" t="str">
        <f t="shared" si="5"/>
        <v>Coon Creek Watershed District WRAPS 2010-Coon Creek-(07010206-530)-E. coli</v>
      </c>
    </row>
    <row r="342" spans="1:16" ht="27.95" hidden="1" customHeight="1" x14ac:dyDescent="0.25">
      <c r="A342" s="203" t="s">
        <v>1533</v>
      </c>
      <c r="B342" s="202" t="s">
        <v>735</v>
      </c>
      <c r="C342" s="203" t="s">
        <v>1411</v>
      </c>
      <c r="D342" s="202" t="s">
        <v>1412</v>
      </c>
      <c r="E342" s="202" t="s">
        <v>1413</v>
      </c>
      <c r="F342" s="202" t="s">
        <v>475</v>
      </c>
      <c r="G342" s="253">
        <v>44.67</v>
      </c>
      <c r="H342" s="361" t="s">
        <v>1400</v>
      </c>
      <c r="I342" s="359" t="s">
        <v>1385</v>
      </c>
      <c r="J342" s="359" t="s">
        <v>1380</v>
      </c>
      <c r="K342" s="359" t="s">
        <v>1391</v>
      </c>
      <c r="L342" s="359" t="s">
        <v>1392</v>
      </c>
      <c r="M342" s="368">
        <v>2009</v>
      </c>
      <c r="N342" s="205">
        <v>42639</v>
      </c>
      <c r="O342" s="203"/>
      <c r="P342" t="str">
        <f t="shared" si="5"/>
        <v>Coon Creek Watershed District WRAPS 2010-Coon Creek-(07010206-530)-E. coli</v>
      </c>
    </row>
    <row r="343" spans="1:16" ht="27.95" hidden="1" customHeight="1" x14ac:dyDescent="0.25">
      <c r="A343" s="203" t="s">
        <v>1533</v>
      </c>
      <c r="B343" s="202" t="s">
        <v>735</v>
      </c>
      <c r="C343" s="203" t="s">
        <v>1411</v>
      </c>
      <c r="D343" s="202" t="s">
        <v>1412</v>
      </c>
      <c r="E343" s="202" t="s">
        <v>1413</v>
      </c>
      <c r="F343" s="202" t="s">
        <v>475</v>
      </c>
      <c r="G343" s="253">
        <v>60.05</v>
      </c>
      <c r="H343" s="361" t="s">
        <v>1414</v>
      </c>
      <c r="I343" s="359" t="s">
        <v>1379</v>
      </c>
      <c r="J343" s="222">
        <v>0.61</v>
      </c>
      <c r="K343" s="359" t="s">
        <v>1113</v>
      </c>
      <c r="L343" s="359" t="s">
        <v>1392</v>
      </c>
      <c r="M343" s="368">
        <v>2009</v>
      </c>
      <c r="N343" s="205">
        <v>42639</v>
      </c>
      <c r="O343" s="203"/>
      <c r="P343" t="str">
        <f t="shared" si="5"/>
        <v>Coon Creek Watershed District WRAPS 2010-Coon Creek-(07010206-530)-TP</v>
      </c>
    </row>
    <row r="344" spans="1:16" ht="27.95" hidden="1" customHeight="1" x14ac:dyDescent="0.25">
      <c r="A344" s="203" t="s">
        <v>1533</v>
      </c>
      <c r="B344" s="202" t="s">
        <v>735</v>
      </c>
      <c r="C344" s="203" t="s">
        <v>1411</v>
      </c>
      <c r="D344" s="202" t="s">
        <v>1412</v>
      </c>
      <c r="E344" s="202" t="s">
        <v>1413</v>
      </c>
      <c r="F344" s="202" t="s">
        <v>475</v>
      </c>
      <c r="G344" s="253">
        <v>29.41</v>
      </c>
      <c r="H344" s="361" t="s">
        <v>1414</v>
      </c>
      <c r="I344" s="359" t="s">
        <v>1382</v>
      </c>
      <c r="J344" s="222">
        <v>0.47</v>
      </c>
      <c r="K344" s="359" t="s">
        <v>1113</v>
      </c>
      <c r="L344" s="359" t="s">
        <v>1392</v>
      </c>
      <c r="M344" s="368">
        <v>2009</v>
      </c>
      <c r="N344" s="205">
        <v>42639</v>
      </c>
      <c r="O344" s="203"/>
      <c r="P344" t="str">
        <f t="shared" si="5"/>
        <v>Coon Creek Watershed District WRAPS 2010-Coon Creek-(07010206-530)-TP</v>
      </c>
    </row>
    <row r="345" spans="1:16" ht="27.95" hidden="1" customHeight="1" x14ac:dyDescent="0.25">
      <c r="A345" s="203" t="s">
        <v>1533</v>
      </c>
      <c r="B345" s="202" t="s">
        <v>735</v>
      </c>
      <c r="C345" s="203" t="s">
        <v>1411</v>
      </c>
      <c r="D345" s="202" t="s">
        <v>1412</v>
      </c>
      <c r="E345" s="202" t="s">
        <v>1413</v>
      </c>
      <c r="F345" s="202" t="s">
        <v>475</v>
      </c>
      <c r="G345" s="253">
        <v>18.329999999999998</v>
      </c>
      <c r="H345" s="361" t="s">
        <v>1414</v>
      </c>
      <c r="I345" s="359" t="s">
        <v>1383</v>
      </c>
      <c r="J345" s="222">
        <v>0.19</v>
      </c>
      <c r="K345" s="359" t="s">
        <v>1113</v>
      </c>
      <c r="L345" s="359" t="s">
        <v>1392</v>
      </c>
      <c r="M345" s="368">
        <v>2009</v>
      </c>
      <c r="N345" s="205">
        <v>42639</v>
      </c>
      <c r="O345" s="203"/>
      <c r="P345" t="str">
        <f t="shared" si="5"/>
        <v>Coon Creek Watershed District WRAPS 2010-Coon Creek-(07010206-530)-TP</v>
      </c>
    </row>
    <row r="346" spans="1:16" ht="27.95" hidden="1" customHeight="1" x14ac:dyDescent="0.25">
      <c r="A346" s="203" t="s">
        <v>1533</v>
      </c>
      <c r="B346" s="202" t="s">
        <v>735</v>
      </c>
      <c r="C346" s="203" t="s">
        <v>1411</v>
      </c>
      <c r="D346" s="202" t="s">
        <v>1412</v>
      </c>
      <c r="E346" s="202" t="s">
        <v>1413</v>
      </c>
      <c r="F346" s="202" t="s">
        <v>475</v>
      </c>
      <c r="G346" s="253">
        <v>11.28</v>
      </c>
      <c r="H346" s="361" t="s">
        <v>1414</v>
      </c>
      <c r="I346" s="359" t="s">
        <v>1384</v>
      </c>
      <c r="J346" s="222">
        <v>0</v>
      </c>
      <c r="K346" s="359" t="s">
        <v>1113</v>
      </c>
      <c r="L346" s="359" t="s">
        <v>1392</v>
      </c>
      <c r="M346" s="368">
        <v>2009</v>
      </c>
      <c r="N346" s="205">
        <v>42639</v>
      </c>
      <c r="O346" s="203"/>
      <c r="P346" t="str">
        <f t="shared" si="5"/>
        <v>Coon Creek Watershed District WRAPS 2010-Coon Creek-(07010206-530)-TP</v>
      </c>
    </row>
    <row r="347" spans="1:16" ht="27.95" hidden="1" customHeight="1" x14ac:dyDescent="0.25">
      <c r="A347" s="203" t="s">
        <v>1533</v>
      </c>
      <c r="B347" s="202" t="s">
        <v>735</v>
      </c>
      <c r="C347" s="203" t="s">
        <v>1411</v>
      </c>
      <c r="D347" s="202" t="s">
        <v>1412</v>
      </c>
      <c r="E347" s="202" t="s">
        <v>1413</v>
      </c>
      <c r="F347" s="202" t="s">
        <v>475</v>
      </c>
      <c r="G347" s="253">
        <v>5.58</v>
      </c>
      <c r="H347" s="361" t="s">
        <v>1414</v>
      </c>
      <c r="I347" s="359" t="s">
        <v>1385</v>
      </c>
      <c r="J347" s="222">
        <v>0</v>
      </c>
      <c r="K347" s="359" t="s">
        <v>1113</v>
      </c>
      <c r="L347" s="359" t="s">
        <v>1392</v>
      </c>
      <c r="M347" s="368">
        <v>2009</v>
      </c>
      <c r="N347" s="205">
        <v>42639</v>
      </c>
      <c r="O347" s="203"/>
      <c r="P347" t="str">
        <f t="shared" si="5"/>
        <v>Coon Creek Watershed District WRAPS 2010-Coon Creek-(07010206-530)-TP</v>
      </c>
    </row>
    <row r="348" spans="1:16" ht="27.95" hidden="1" customHeight="1" x14ac:dyDescent="0.25">
      <c r="A348" s="203" t="s">
        <v>1533</v>
      </c>
      <c r="B348" s="202" t="s">
        <v>735</v>
      </c>
      <c r="C348" s="203" t="s">
        <v>1411</v>
      </c>
      <c r="D348" s="202" t="s">
        <v>1412</v>
      </c>
      <c r="E348" s="202" t="s">
        <v>1413</v>
      </c>
      <c r="F348" s="202" t="s">
        <v>475</v>
      </c>
      <c r="G348" s="253">
        <v>8.94</v>
      </c>
      <c r="H348" s="361" t="s">
        <v>488</v>
      </c>
      <c r="I348" s="359" t="s">
        <v>1379</v>
      </c>
      <c r="J348" s="222">
        <v>0.49</v>
      </c>
      <c r="K348" s="359" t="s">
        <v>22</v>
      </c>
      <c r="L348" s="359" t="s">
        <v>1392</v>
      </c>
      <c r="M348" s="368">
        <v>2009</v>
      </c>
      <c r="N348" s="205">
        <v>42639</v>
      </c>
      <c r="O348" s="203"/>
      <c r="P348" t="str">
        <f t="shared" si="5"/>
        <v>Coon Creek Watershed District WRAPS 2010-Coon Creek-(07010206-530)-TSS</v>
      </c>
    </row>
    <row r="349" spans="1:16" ht="27.95" hidden="1" customHeight="1" x14ac:dyDescent="0.25">
      <c r="A349" s="203" t="s">
        <v>1533</v>
      </c>
      <c r="B349" s="202" t="s">
        <v>735</v>
      </c>
      <c r="C349" s="203" t="s">
        <v>1411</v>
      </c>
      <c r="D349" s="202" t="s">
        <v>1412</v>
      </c>
      <c r="E349" s="202" t="s">
        <v>1413</v>
      </c>
      <c r="F349" s="202" t="s">
        <v>475</v>
      </c>
      <c r="G349" s="253">
        <v>4.41</v>
      </c>
      <c r="H349" s="361" t="s">
        <v>488</v>
      </c>
      <c r="I349" s="359" t="s">
        <v>1382</v>
      </c>
      <c r="J349" s="222">
        <v>0.49</v>
      </c>
      <c r="K349" s="359" t="s">
        <v>22</v>
      </c>
      <c r="L349" s="359" t="s">
        <v>1392</v>
      </c>
      <c r="M349" s="368">
        <v>2009</v>
      </c>
      <c r="N349" s="205">
        <v>42639</v>
      </c>
      <c r="O349" s="203"/>
      <c r="P349" t="str">
        <f t="shared" si="5"/>
        <v>Coon Creek Watershed District WRAPS 2010-Coon Creek-(07010206-530)-TSS</v>
      </c>
    </row>
    <row r="350" spans="1:16" ht="27.95" hidden="1" customHeight="1" x14ac:dyDescent="0.25">
      <c r="A350" s="203" t="s">
        <v>1533</v>
      </c>
      <c r="B350" s="202" t="s">
        <v>735</v>
      </c>
      <c r="C350" s="203" t="s">
        <v>1411</v>
      </c>
      <c r="D350" s="202" t="s">
        <v>1412</v>
      </c>
      <c r="E350" s="202" t="s">
        <v>1413</v>
      </c>
      <c r="F350" s="202" t="s">
        <v>475</v>
      </c>
      <c r="G350" s="253">
        <v>2.75</v>
      </c>
      <c r="H350" s="361" t="s">
        <v>488</v>
      </c>
      <c r="I350" s="359" t="s">
        <v>1383</v>
      </c>
      <c r="J350" s="222">
        <v>0.08</v>
      </c>
      <c r="K350" s="359" t="s">
        <v>22</v>
      </c>
      <c r="L350" s="359" t="s">
        <v>1392</v>
      </c>
      <c r="M350" s="368">
        <v>2009</v>
      </c>
      <c r="N350" s="205">
        <v>42639</v>
      </c>
      <c r="O350" s="203"/>
      <c r="P350" t="str">
        <f t="shared" si="5"/>
        <v>Coon Creek Watershed District WRAPS 2010-Coon Creek-(07010206-530)-TSS</v>
      </c>
    </row>
    <row r="351" spans="1:16" ht="27.95" hidden="1" customHeight="1" x14ac:dyDescent="0.25">
      <c r="A351" s="203" t="s">
        <v>1533</v>
      </c>
      <c r="B351" s="202" t="s">
        <v>735</v>
      </c>
      <c r="C351" s="203" t="s">
        <v>1411</v>
      </c>
      <c r="D351" s="202" t="s">
        <v>1412</v>
      </c>
      <c r="E351" s="202" t="s">
        <v>1413</v>
      </c>
      <c r="F351" s="202" t="s">
        <v>475</v>
      </c>
      <c r="G351" s="253">
        <v>0.96</v>
      </c>
      <c r="H351" s="361" t="s">
        <v>488</v>
      </c>
      <c r="I351" s="359" t="s">
        <v>1384</v>
      </c>
      <c r="J351" s="222">
        <v>0</v>
      </c>
      <c r="K351" s="359" t="s">
        <v>22</v>
      </c>
      <c r="L351" s="359" t="s">
        <v>1392</v>
      </c>
      <c r="M351" s="368">
        <v>2009</v>
      </c>
      <c r="N351" s="205">
        <v>42639</v>
      </c>
      <c r="O351" s="203"/>
      <c r="P351" t="str">
        <f t="shared" si="5"/>
        <v>Coon Creek Watershed District WRAPS 2010-Coon Creek-(07010206-530)-TSS</v>
      </c>
    </row>
    <row r="352" spans="1:16" ht="27.95" hidden="1" customHeight="1" x14ac:dyDescent="0.25">
      <c r="A352" s="203" t="s">
        <v>1533</v>
      </c>
      <c r="B352" s="202" t="s">
        <v>735</v>
      </c>
      <c r="C352" s="203" t="s">
        <v>1411</v>
      </c>
      <c r="D352" s="202" t="s">
        <v>1412</v>
      </c>
      <c r="E352" s="202" t="s">
        <v>1413</v>
      </c>
      <c r="F352" s="202" t="s">
        <v>475</v>
      </c>
      <c r="G352" s="253">
        <v>0.49</v>
      </c>
      <c r="H352" s="361" t="s">
        <v>488</v>
      </c>
      <c r="I352" s="359" t="s">
        <v>1385</v>
      </c>
      <c r="J352" s="222">
        <v>0</v>
      </c>
      <c r="K352" s="359" t="s">
        <v>22</v>
      </c>
      <c r="L352" s="359" t="s">
        <v>1392</v>
      </c>
      <c r="M352" s="368">
        <v>2009</v>
      </c>
      <c r="N352" s="205">
        <v>42639</v>
      </c>
      <c r="O352" s="203"/>
      <c r="P352" t="str">
        <f t="shared" si="5"/>
        <v>Coon Creek Watershed District WRAPS 2010-Coon Creek-(07010206-530)-TSS</v>
      </c>
    </row>
    <row r="353" spans="1:16" ht="27.95" hidden="1" customHeight="1" x14ac:dyDescent="0.25">
      <c r="A353" s="203" t="s">
        <v>1533</v>
      </c>
      <c r="B353" s="202" t="s">
        <v>735</v>
      </c>
      <c r="C353" s="203" t="s">
        <v>1411</v>
      </c>
      <c r="D353" s="202" t="s">
        <v>1425</v>
      </c>
      <c r="E353" s="202" t="s">
        <v>1426</v>
      </c>
      <c r="F353" s="202" t="s">
        <v>475</v>
      </c>
      <c r="G353" s="253">
        <v>58.12</v>
      </c>
      <c r="H353" s="361" t="s">
        <v>1400</v>
      </c>
      <c r="I353" s="359" t="s">
        <v>1379</v>
      </c>
      <c r="J353" s="209">
        <v>0.57999999999999996</v>
      </c>
      <c r="K353" s="359" t="s">
        <v>1391</v>
      </c>
      <c r="L353" s="359" t="s">
        <v>1392</v>
      </c>
      <c r="M353" s="368">
        <v>2012</v>
      </c>
      <c r="N353" s="205">
        <v>42639</v>
      </c>
      <c r="O353" s="203"/>
      <c r="P353" t="str">
        <f t="shared" si="5"/>
        <v>Coon Creek Watershed District WRAPS 2010-County Ditch 17-(07010206-557)-E. coli</v>
      </c>
    </row>
    <row r="354" spans="1:16" ht="27.95" hidden="1" customHeight="1" x14ac:dyDescent="0.25">
      <c r="A354" s="203" t="s">
        <v>1533</v>
      </c>
      <c r="B354" s="202" t="s">
        <v>735</v>
      </c>
      <c r="C354" s="203" t="s">
        <v>1411</v>
      </c>
      <c r="D354" s="202" t="s">
        <v>1425</v>
      </c>
      <c r="E354" s="202" t="s">
        <v>1426</v>
      </c>
      <c r="F354" s="202" t="s">
        <v>475</v>
      </c>
      <c r="G354" s="253">
        <v>38.67</v>
      </c>
      <c r="H354" s="361" t="s">
        <v>1400</v>
      </c>
      <c r="I354" s="359" t="s">
        <v>1382</v>
      </c>
      <c r="J354" s="209">
        <v>0.55000000000000004</v>
      </c>
      <c r="K354" s="359" t="s">
        <v>1391</v>
      </c>
      <c r="L354" s="359" t="s">
        <v>1392</v>
      </c>
      <c r="M354" s="368">
        <v>2012</v>
      </c>
      <c r="N354" s="205">
        <v>42639</v>
      </c>
      <c r="O354" s="203"/>
      <c r="P354" t="str">
        <f t="shared" si="5"/>
        <v>Coon Creek Watershed District WRAPS 2010-County Ditch 17-(07010206-557)-E. coli</v>
      </c>
    </row>
    <row r="355" spans="1:16" ht="27.95" hidden="1" customHeight="1" x14ac:dyDescent="0.25">
      <c r="A355" s="203" t="s">
        <v>1533</v>
      </c>
      <c r="B355" s="202" t="s">
        <v>735</v>
      </c>
      <c r="C355" s="203" t="s">
        <v>1411</v>
      </c>
      <c r="D355" s="202" t="s">
        <v>1425</v>
      </c>
      <c r="E355" s="202" t="s">
        <v>1426</v>
      </c>
      <c r="F355" s="202" t="s">
        <v>475</v>
      </c>
      <c r="G355" s="253">
        <v>29</v>
      </c>
      <c r="H355" s="361" t="s">
        <v>1400</v>
      </c>
      <c r="I355" s="359" t="s">
        <v>1383</v>
      </c>
      <c r="J355" s="209">
        <v>0.65</v>
      </c>
      <c r="K355" s="359" t="s">
        <v>1391</v>
      </c>
      <c r="L355" s="359" t="s">
        <v>1392</v>
      </c>
      <c r="M355" s="368">
        <v>2012</v>
      </c>
      <c r="N355" s="205">
        <v>42639</v>
      </c>
      <c r="O355" s="203"/>
      <c r="P355" t="str">
        <f t="shared" si="5"/>
        <v>Coon Creek Watershed District WRAPS 2010-County Ditch 17-(07010206-557)-E. coli</v>
      </c>
    </row>
    <row r="356" spans="1:16" ht="27.95" hidden="1" customHeight="1" x14ac:dyDescent="0.25">
      <c r="A356" s="203" t="s">
        <v>1533</v>
      </c>
      <c r="B356" s="202" t="s">
        <v>735</v>
      </c>
      <c r="C356" s="203" t="s">
        <v>1411</v>
      </c>
      <c r="D356" s="202" t="s">
        <v>1425</v>
      </c>
      <c r="E356" s="202" t="s">
        <v>1426</v>
      </c>
      <c r="F356" s="202" t="s">
        <v>475</v>
      </c>
      <c r="G356" s="253">
        <v>23.04</v>
      </c>
      <c r="H356" s="361" t="s">
        <v>1400</v>
      </c>
      <c r="I356" s="359" t="s">
        <v>1384</v>
      </c>
      <c r="J356" s="209">
        <v>0.15</v>
      </c>
      <c r="K356" s="359" t="s">
        <v>1391</v>
      </c>
      <c r="L356" s="359" t="s">
        <v>1392</v>
      </c>
      <c r="M356" s="368">
        <v>2012</v>
      </c>
      <c r="N356" s="205">
        <v>42639</v>
      </c>
      <c r="O356" s="203"/>
      <c r="P356" t="str">
        <f t="shared" si="5"/>
        <v>Coon Creek Watershed District WRAPS 2010-County Ditch 17-(07010206-557)-E. coli</v>
      </c>
    </row>
    <row r="357" spans="1:16" ht="27.95" hidden="1" customHeight="1" x14ac:dyDescent="0.25">
      <c r="A357" s="203" t="s">
        <v>1533</v>
      </c>
      <c r="B357" s="202" t="s">
        <v>735</v>
      </c>
      <c r="C357" s="203" t="s">
        <v>1411</v>
      </c>
      <c r="D357" s="202" t="s">
        <v>1425</v>
      </c>
      <c r="E357" s="202" t="s">
        <v>1426</v>
      </c>
      <c r="F357" s="202" t="s">
        <v>475</v>
      </c>
      <c r="G357" s="253">
        <v>15.68</v>
      </c>
      <c r="H357" s="361" t="s">
        <v>1400</v>
      </c>
      <c r="I357" s="359" t="s">
        <v>1385</v>
      </c>
      <c r="J357" s="209">
        <v>0.26</v>
      </c>
      <c r="K357" s="359" t="s">
        <v>1391</v>
      </c>
      <c r="L357" s="359" t="s">
        <v>1392</v>
      </c>
      <c r="M357" s="368">
        <v>2012</v>
      </c>
      <c r="N357" s="205">
        <v>42639</v>
      </c>
      <c r="O357" s="203"/>
      <c r="P357" t="str">
        <f t="shared" si="5"/>
        <v>Coon Creek Watershed District WRAPS 2010-County Ditch 17-(07010206-557)-E. coli</v>
      </c>
    </row>
    <row r="358" spans="1:16" ht="27.95" hidden="1" customHeight="1" x14ac:dyDescent="0.25">
      <c r="A358" s="203" t="s">
        <v>1533</v>
      </c>
      <c r="B358" s="202" t="s">
        <v>735</v>
      </c>
      <c r="C358" s="203" t="s">
        <v>1411</v>
      </c>
      <c r="D358" s="202" t="s">
        <v>1425</v>
      </c>
      <c r="E358" s="202" t="s">
        <v>1426</v>
      </c>
      <c r="F358" s="202" t="s">
        <v>475</v>
      </c>
      <c r="G358" s="253">
        <v>10.17</v>
      </c>
      <c r="H358" s="361" t="s">
        <v>1414</v>
      </c>
      <c r="I358" s="359" t="s">
        <v>1379</v>
      </c>
      <c r="J358" s="359" t="s">
        <v>1380</v>
      </c>
      <c r="K358" s="359" t="s">
        <v>1113</v>
      </c>
      <c r="L358" s="359" t="s">
        <v>1392</v>
      </c>
      <c r="M358" s="368">
        <v>2012</v>
      </c>
      <c r="N358" s="205">
        <v>42639</v>
      </c>
      <c r="O358" s="203"/>
      <c r="P358" t="str">
        <f t="shared" si="5"/>
        <v>Coon Creek Watershed District WRAPS 2010-County Ditch 17-(07010206-557)-TP</v>
      </c>
    </row>
    <row r="359" spans="1:16" ht="27.95" hidden="1" customHeight="1" x14ac:dyDescent="0.25">
      <c r="A359" s="203" t="s">
        <v>1533</v>
      </c>
      <c r="B359" s="202" t="s">
        <v>735</v>
      </c>
      <c r="C359" s="203" t="s">
        <v>1411</v>
      </c>
      <c r="D359" s="202" t="s">
        <v>1425</v>
      </c>
      <c r="E359" s="202" t="s">
        <v>1426</v>
      </c>
      <c r="F359" s="202" t="s">
        <v>475</v>
      </c>
      <c r="G359" s="253">
        <v>6.77</v>
      </c>
      <c r="H359" s="361" t="s">
        <v>1414</v>
      </c>
      <c r="I359" s="359" t="s">
        <v>1382</v>
      </c>
      <c r="J359" s="209">
        <v>0.06</v>
      </c>
      <c r="K359" s="359" t="s">
        <v>1113</v>
      </c>
      <c r="L359" s="359" t="s">
        <v>1392</v>
      </c>
      <c r="M359" s="368">
        <v>2012</v>
      </c>
      <c r="N359" s="205">
        <v>42639</v>
      </c>
      <c r="O359" s="203"/>
      <c r="P359" t="str">
        <f t="shared" si="5"/>
        <v>Coon Creek Watershed District WRAPS 2010-County Ditch 17-(07010206-557)-TP</v>
      </c>
    </row>
    <row r="360" spans="1:16" ht="27.95" hidden="1" customHeight="1" x14ac:dyDescent="0.25">
      <c r="A360" s="203" t="s">
        <v>1533</v>
      </c>
      <c r="B360" s="202" t="s">
        <v>735</v>
      </c>
      <c r="C360" s="203" t="s">
        <v>1411</v>
      </c>
      <c r="D360" s="202" t="s">
        <v>1425</v>
      </c>
      <c r="E360" s="202" t="s">
        <v>1426</v>
      </c>
      <c r="F360" s="202" t="s">
        <v>475</v>
      </c>
      <c r="G360" s="253">
        <v>5.07</v>
      </c>
      <c r="H360" s="361" t="s">
        <v>1414</v>
      </c>
      <c r="I360" s="359" t="s">
        <v>1383</v>
      </c>
      <c r="J360" s="209">
        <v>0.35</v>
      </c>
      <c r="K360" s="359" t="s">
        <v>1113</v>
      </c>
      <c r="L360" s="359" t="s">
        <v>1392</v>
      </c>
      <c r="M360" s="368">
        <v>2012</v>
      </c>
      <c r="N360" s="205">
        <v>42639</v>
      </c>
      <c r="O360" s="203"/>
      <c r="P360" t="str">
        <f t="shared" si="5"/>
        <v>Coon Creek Watershed District WRAPS 2010-County Ditch 17-(07010206-557)-TP</v>
      </c>
    </row>
    <row r="361" spans="1:16" ht="27.95" hidden="1" customHeight="1" x14ac:dyDescent="0.25">
      <c r="A361" s="203" t="s">
        <v>1533</v>
      </c>
      <c r="B361" s="202" t="s">
        <v>735</v>
      </c>
      <c r="C361" s="203" t="s">
        <v>1411</v>
      </c>
      <c r="D361" s="202" t="s">
        <v>1425</v>
      </c>
      <c r="E361" s="202" t="s">
        <v>1426</v>
      </c>
      <c r="F361" s="202" t="s">
        <v>475</v>
      </c>
      <c r="G361" s="253">
        <v>4.03</v>
      </c>
      <c r="H361" s="361" t="s">
        <v>1414</v>
      </c>
      <c r="I361" s="359" t="s">
        <v>1384</v>
      </c>
      <c r="J361" s="209">
        <v>0.23</v>
      </c>
      <c r="K361" s="359" t="s">
        <v>1113</v>
      </c>
      <c r="L361" s="359" t="s">
        <v>1392</v>
      </c>
      <c r="M361" s="368">
        <v>2012</v>
      </c>
      <c r="N361" s="205">
        <v>42639</v>
      </c>
      <c r="O361" s="203"/>
      <c r="P361" t="str">
        <f t="shared" si="5"/>
        <v>Coon Creek Watershed District WRAPS 2010-County Ditch 17-(07010206-557)-TP</v>
      </c>
    </row>
    <row r="362" spans="1:16" ht="27.95" hidden="1" customHeight="1" x14ac:dyDescent="0.25">
      <c r="A362" s="203" t="s">
        <v>1533</v>
      </c>
      <c r="B362" s="202" t="s">
        <v>735</v>
      </c>
      <c r="C362" s="203" t="s">
        <v>1411</v>
      </c>
      <c r="D362" s="202" t="s">
        <v>1425</v>
      </c>
      <c r="E362" s="202" t="s">
        <v>1426</v>
      </c>
      <c r="F362" s="202" t="s">
        <v>475</v>
      </c>
      <c r="G362" s="253">
        <v>2.44</v>
      </c>
      <c r="H362" s="361" t="s">
        <v>1414</v>
      </c>
      <c r="I362" s="359" t="s">
        <v>1385</v>
      </c>
      <c r="J362" s="209">
        <v>0</v>
      </c>
      <c r="K362" s="359" t="s">
        <v>1113</v>
      </c>
      <c r="L362" s="359" t="s">
        <v>1392</v>
      </c>
      <c r="M362" s="368">
        <v>2012</v>
      </c>
      <c r="N362" s="205">
        <v>42639</v>
      </c>
      <c r="O362" s="203"/>
      <c r="P362" t="str">
        <f t="shared" si="5"/>
        <v>Coon Creek Watershed District WRAPS 2010-County Ditch 17-(07010206-557)-TP</v>
      </c>
    </row>
    <row r="363" spans="1:16" ht="27.95" hidden="1" customHeight="1" x14ac:dyDescent="0.25">
      <c r="A363" s="203" t="s">
        <v>1533</v>
      </c>
      <c r="B363" s="202" t="s">
        <v>735</v>
      </c>
      <c r="C363" s="203" t="s">
        <v>1411</v>
      </c>
      <c r="D363" s="202" t="s">
        <v>1427</v>
      </c>
      <c r="E363" s="202" t="s">
        <v>1428</v>
      </c>
      <c r="F363" s="202" t="s">
        <v>475</v>
      </c>
      <c r="G363" s="253">
        <v>128.96</v>
      </c>
      <c r="H363" s="361" t="s">
        <v>1400</v>
      </c>
      <c r="I363" s="359" t="s">
        <v>1379</v>
      </c>
      <c r="J363" s="209">
        <v>0</v>
      </c>
      <c r="K363" s="359" t="s">
        <v>1391</v>
      </c>
      <c r="L363" s="359" t="s">
        <v>1392</v>
      </c>
      <c r="M363" s="368">
        <v>2010</v>
      </c>
      <c r="N363" s="205">
        <v>42639</v>
      </c>
      <c r="O363" s="203"/>
      <c r="P363" t="str">
        <f t="shared" si="5"/>
        <v>Coon Creek Watershed District WRAPS 2010-Sand Creek-(07010206-558)-E. coli</v>
      </c>
    </row>
    <row r="364" spans="1:16" ht="27.95" hidden="1" customHeight="1" x14ac:dyDescent="0.25">
      <c r="A364" s="203" t="s">
        <v>1533</v>
      </c>
      <c r="B364" s="202" t="s">
        <v>735</v>
      </c>
      <c r="C364" s="203" t="s">
        <v>1411</v>
      </c>
      <c r="D364" s="202" t="s">
        <v>1427</v>
      </c>
      <c r="E364" s="202" t="s">
        <v>1428</v>
      </c>
      <c r="F364" s="202" t="s">
        <v>475</v>
      </c>
      <c r="G364" s="253">
        <v>151.13</v>
      </c>
      <c r="H364" s="361" t="s">
        <v>1400</v>
      </c>
      <c r="I364" s="359" t="s">
        <v>1382</v>
      </c>
      <c r="J364" s="209">
        <v>0.77</v>
      </c>
      <c r="K364" s="359" t="s">
        <v>1391</v>
      </c>
      <c r="L364" s="359" t="s">
        <v>1392</v>
      </c>
      <c r="M364" s="368">
        <v>2010</v>
      </c>
      <c r="N364" s="205">
        <v>42639</v>
      </c>
      <c r="O364" s="203"/>
      <c r="P364" t="str">
        <f t="shared" si="5"/>
        <v>Coon Creek Watershed District WRAPS 2010-Sand Creek-(07010206-558)-E. coli</v>
      </c>
    </row>
    <row r="365" spans="1:16" ht="27.95" hidden="1" customHeight="1" x14ac:dyDescent="0.25">
      <c r="A365" s="203" t="s">
        <v>1533</v>
      </c>
      <c r="B365" s="202" t="s">
        <v>735</v>
      </c>
      <c r="C365" s="203" t="s">
        <v>1411</v>
      </c>
      <c r="D365" s="202" t="s">
        <v>1427</v>
      </c>
      <c r="E365" s="202" t="s">
        <v>1428</v>
      </c>
      <c r="F365" s="202" t="s">
        <v>475</v>
      </c>
      <c r="G365" s="253">
        <v>95.5</v>
      </c>
      <c r="H365" s="361" t="s">
        <v>1400</v>
      </c>
      <c r="I365" s="359" t="s">
        <v>1383</v>
      </c>
      <c r="J365" s="206" t="s">
        <v>515</v>
      </c>
      <c r="K365" s="359" t="s">
        <v>1391</v>
      </c>
      <c r="L365" s="359" t="s">
        <v>1392</v>
      </c>
      <c r="M365" s="368">
        <v>2010</v>
      </c>
      <c r="N365" s="205">
        <v>42639</v>
      </c>
      <c r="O365" s="203"/>
      <c r="P365" t="str">
        <f t="shared" si="5"/>
        <v>Coon Creek Watershed District WRAPS 2010-Sand Creek-(07010206-558)-E. coli</v>
      </c>
    </row>
    <row r="366" spans="1:16" ht="27.95" hidden="1" customHeight="1" x14ac:dyDescent="0.25">
      <c r="A366" s="203" t="s">
        <v>1533</v>
      </c>
      <c r="B366" s="202" t="s">
        <v>735</v>
      </c>
      <c r="C366" s="203" t="s">
        <v>1411</v>
      </c>
      <c r="D366" s="202" t="s">
        <v>1427</v>
      </c>
      <c r="E366" s="202" t="s">
        <v>1428</v>
      </c>
      <c r="F366" s="202" t="s">
        <v>475</v>
      </c>
      <c r="G366" s="253">
        <v>58.04</v>
      </c>
      <c r="H366" s="361" t="s">
        <v>1400</v>
      </c>
      <c r="I366" s="359" t="s">
        <v>1384</v>
      </c>
      <c r="J366" s="209">
        <v>0.61</v>
      </c>
      <c r="K366" s="359" t="s">
        <v>1391</v>
      </c>
      <c r="L366" s="359" t="s">
        <v>1392</v>
      </c>
      <c r="M366" s="368">
        <v>2010</v>
      </c>
      <c r="N366" s="205">
        <v>42639</v>
      </c>
      <c r="O366" s="203"/>
      <c r="P366" t="str">
        <f t="shared" si="5"/>
        <v>Coon Creek Watershed District WRAPS 2010-Sand Creek-(07010206-558)-E. coli</v>
      </c>
    </row>
    <row r="367" spans="1:16" ht="27.95" hidden="1" customHeight="1" x14ac:dyDescent="0.25">
      <c r="A367" s="203" t="s">
        <v>1533</v>
      </c>
      <c r="B367" s="202" t="s">
        <v>735</v>
      </c>
      <c r="C367" s="203" t="s">
        <v>1411</v>
      </c>
      <c r="D367" s="202" t="s">
        <v>1427</v>
      </c>
      <c r="E367" s="202" t="s">
        <v>1428</v>
      </c>
      <c r="F367" s="202" t="s">
        <v>475</v>
      </c>
      <c r="G367" s="253">
        <v>16.91</v>
      </c>
      <c r="H367" s="361" t="s">
        <v>1400</v>
      </c>
      <c r="I367" s="359" t="s">
        <v>1385</v>
      </c>
      <c r="J367" s="209">
        <v>0.89</v>
      </c>
      <c r="K367" s="359" t="s">
        <v>1391</v>
      </c>
      <c r="L367" s="359" t="s">
        <v>1392</v>
      </c>
      <c r="M367" s="368">
        <v>2010</v>
      </c>
      <c r="N367" s="205">
        <v>42639</v>
      </c>
      <c r="O367" s="203"/>
      <c r="P367" t="str">
        <f t="shared" si="5"/>
        <v>Coon Creek Watershed District WRAPS 2010-Sand Creek-(07010206-558)-E. coli</v>
      </c>
    </row>
    <row r="368" spans="1:16" ht="27.95" hidden="1" customHeight="1" x14ac:dyDescent="0.25">
      <c r="A368" s="203" t="s">
        <v>1533</v>
      </c>
      <c r="B368" s="202" t="s">
        <v>735</v>
      </c>
      <c r="C368" s="203" t="s">
        <v>1411</v>
      </c>
      <c r="D368" s="202" t="s">
        <v>1427</v>
      </c>
      <c r="E368" s="202" t="s">
        <v>1428</v>
      </c>
      <c r="F368" s="202" t="s">
        <v>475</v>
      </c>
      <c r="G368" s="253">
        <v>46.29</v>
      </c>
      <c r="H368" s="361" t="s">
        <v>1414</v>
      </c>
      <c r="I368" s="359" t="s">
        <v>1379</v>
      </c>
      <c r="J368" s="209">
        <v>0.33</v>
      </c>
      <c r="K368" s="359" t="s">
        <v>1113</v>
      </c>
      <c r="L368" s="359" t="s">
        <v>1392</v>
      </c>
      <c r="M368" s="368">
        <v>2010</v>
      </c>
      <c r="N368" s="205">
        <v>42639</v>
      </c>
      <c r="O368" s="203"/>
      <c r="P368" t="str">
        <f t="shared" si="5"/>
        <v>Coon Creek Watershed District WRAPS 2010-Sand Creek-(07010206-558)-TP</v>
      </c>
    </row>
    <row r="369" spans="1:16" ht="27.95" hidden="1" customHeight="1" x14ac:dyDescent="0.25">
      <c r="A369" s="203" t="s">
        <v>1533</v>
      </c>
      <c r="B369" s="202" t="s">
        <v>735</v>
      </c>
      <c r="C369" s="203" t="s">
        <v>1411</v>
      </c>
      <c r="D369" s="202" t="s">
        <v>1427</v>
      </c>
      <c r="E369" s="202" t="s">
        <v>1428</v>
      </c>
      <c r="F369" s="202" t="s">
        <v>475</v>
      </c>
      <c r="G369" s="253">
        <v>22.57</v>
      </c>
      <c r="H369" s="361" t="s">
        <v>1414</v>
      </c>
      <c r="I369" s="359" t="s">
        <v>1382</v>
      </c>
      <c r="J369" s="209">
        <v>0</v>
      </c>
      <c r="K369" s="359" t="s">
        <v>1113</v>
      </c>
      <c r="L369" s="359" t="s">
        <v>1392</v>
      </c>
      <c r="M369" s="368">
        <v>2010</v>
      </c>
      <c r="N369" s="205">
        <v>42639</v>
      </c>
      <c r="O369" s="203"/>
      <c r="P369" t="str">
        <f t="shared" si="5"/>
        <v>Coon Creek Watershed District WRAPS 2010-Sand Creek-(07010206-558)-TP</v>
      </c>
    </row>
    <row r="370" spans="1:16" ht="27.95" hidden="1" customHeight="1" x14ac:dyDescent="0.25">
      <c r="A370" s="203" t="s">
        <v>1533</v>
      </c>
      <c r="B370" s="202" t="s">
        <v>735</v>
      </c>
      <c r="C370" s="203" t="s">
        <v>1411</v>
      </c>
      <c r="D370" s="202" t="s">
        <v>1427</v>
      </c>
      <c r="E370" s="202" t="s">
        <v>1428</v>
      </c>
      <c r="F370" s="202" t="s">
        <v>475</v>
      </c>
      <c r="G370" s="253">
        <v>12.7</v>
      </c>
      <c r="H370" s="361" t="s">
        <v>1414</v>
      </c>
      <c r="I370" s="359" t="s">
        <v>1383</v>
      </c>
      <c r="J370" s="209">
        <v>0</v>
      </c>
      <c r="K370" s="359" t="s">
        <v>1113</v>
      </c>
      <c r="L370" s="359" t="s">
        <v>1392</v>
      </c>
      <c r="M370" s="368">
        <v>2010</v>
      </c>
      <c r="N370" s="205">
        <v>42639</v>
      </c>
      <c r="O370" s="203"/>
      <c r="P370" t="str">
        <f t="shared" si="5"/>
        <v>Coon Creek Watershed District WRAPS 2010-Sand Creek-(07010206-558)-TP</v>
      </c>
    </row>
    <row r="371" spans="1:16" ht="27.95" hidden="1" customHeight="1" x14ac:dyDescent="0.25">
      <c r="A371" s="203" t="s">
        <v>1533</v>
      </c>
      <c r="B371" s="202" t="s">
        <v>735</v>
      </c>
      <c r="C371" s="203" t="s">
        <v>1411</v>
      </c>
      <c r="D371" s="202" t="s">
        <v>1427</v>
      </c>
      <c r="E371" s="202" t="s">
        <v>1428</v>
      </c>
      <c r="F371" s="202" t="s">
        <v>475</v>
      </c>
      <c r="G371" s="253">
        <v>7.3</v>
      </c>
      <c r="H371" s="361" t="s">
        <v>1414</v>
      </c>
      <c r="I371" s="359" t="s">
        <v>1384</v>
      </c>
      <c r="J371" s="209">
        <v>0</v>
      </c>
      <c r="K371" s="359" t="s">
        <v>1113</v>
      </c>
      <c r="L371" s="359" t="s">
        <v>1392</v>
      </c>
      <c r="M371" s="368">
        <v>2010</v>
      </c>
      <c r="N371" s="205">
        <v>42639</v>
      </c>
      <c r="O371" s="203"/>
      <c r="P371" t="str">
        <f t="shared" si="5"/>
        <v>Coon Creek Watershed District WRAPS 2010-Sand Creek-(07010206-558)-TP</v>
      </c>
    </row>
    <row r="372" spans="1:16" ht="27.95" hidden="1" customHeight="1" x14ac:dyDescent="0.25">
      <c r="A372" s="203" t="s">
        <v>1533</v>
      </c>
      <c r="B372" s="202" t="s">
        <v>735</v>
      </c>
      <c r="C372" s="203" t="s">
        <v>1411</v>
      </c>
      <c r="D372" s="202" t="s">
        <v>1427</v>
      </c>
      <c r="E372" s="202" t="s">
        <v>1428</v>
      </c>
      <c r="F372" s="202" t="s">
        <v>475</v>
      </c>
      <c r="G372" s="253">
        <v>1.99</v>
      </c>
      <c r="H372" s="361" t="s">
        <v>1414</v>
      </c>
      <c r="I372" s="359" t="s">
        <v>1385</v>
      </c>
      <c r="J372" s="209">
        <v>0</v>
      </c>
      <c r="K372" s="359" t="s">
        <v>1113</v>
      </c>
      <c r="L372" s="359" t="s">
        <v>1392</v>
      </c>
      <c r="M372" s="368">
        <v>2010</v>
      </c>
      <c r="N372" s="205">
        <v>42639</v>
      </c>
      <c r="O372" s="203"/>
      <c r="P372" t="str">
        <f t="shared" si="5"/>
        <v>Coon Creek Watershed District WRAPS 2010-Sand Creek-(07010206-558)-TP</v>
      </c>
    </row>
    <row r="373" spans="1:16" ht="27.95" hidden="1" customHeight="1" x14ac:dyDescent="0.25">
      <c r="A373" s="203" t="s">
        <v>1533</v>
      </c>
      <c r="B373" s="202" t="s">
        <v>735</v>
      </c>
      <c r="C373" s="203" t="s">
        <v>1411</v>
      </c>
      <c r="D373" s="202" t="s">
        <v>1427</v>
      </c>
      <c r="E373" s="202" t="s">
        <v>1428</v>
      </c>
      <c r="F373" s="202" t="s">
        <v>475</v>
      </c>
      <c r="G373" s="253">
        <v>6.94</v>
      </c>
      <c r="H373" s="361" t="s">
        <v>488</v>
      </c>
      <c r="I373" s="359" t="s">
        <v>1379</v>
      </c>
      <c r="J373" s="209">
        <v>0.1</v>
      </c>
      <c r="K373" s="359" t="s">
        <v>22</v>
      </c>
      <c r="L373" s="359" t="s">
        <v>1392</v>
      </c>
      <c r="M373" s="368">
        <v>2010</v>
      </c>
      <c r="N373" s="205">
        <v>42639</v>
      </c>
      <c r="O373" s="203"/>
      <c r="P373" t="str">
        <f t="shared" si="5"/>
        <v>Coon Creek Watershed District WRAPS 2010-Sand Creek-(07010206-558)-TSS</v>
      </c>
    </row>
    <row r="374" spans="1:16" ht="27.95" hidden="1" customHeight="1" x14ac:dyDescent="0.25">
      <c r="A374" s="203" t="s">
        <v>1533</v>
      </c>
      <c r="B374" s="202" t="s">
        <v>735</v>
      </c>
      <c r="C374" s="203" t="s">
        <v>1411</v>
      </c>
      <c r="D374" s="202" t="s">
        <v>1427</v>
      </c>
      <c r="E374" s="202" t="s">
        <v>1428</v>
      </c>
      <c r="F374" s="202" t="s">
        <v>475</v>
      </c>
      <c r="G374" s="253">
        <v>2.29</v>
      </c>
      <c r="H374" s="361" t="s">
        <v>488</v>
      </c>
      <c r="I374" s="359" t="s">
        <v>1382</v>
      </c>
      <c r="J374" s="209">
        <v>0</v>
      </c>
      <c r="K374" s="359" t="s">
        <v>22</v>
      </c>
      <c r="L374" s="359" t="s">
        <v>1392</v>
      </c>
      <c r="M374" s="368">
        <v>2010</v>
      </c>
      <c r="N374" s="205">
        <v>42639</v>
      </c>
      <c r="O374" s="203"/>
      <c r="P374" t="str">
        <f t="shared" si="5"/>
        <v>Coon Creek Watershed District WRAPS 2010-Sand Creek-(07010206-558)-TSS</v>
      </c>
    </row>
    <row r="375" spans="1:16" ht="27.95" hidden="1" customHeight="1" x14ac:dyDescent="0.25">
      <c r="A375" s="203" t="s">
        <v>1533</v>
      </c>
      <c r="B375" s="202" t="s">
        <v>735</v>
      </c>
      <c r="C375" s="203" t="s">
        <v>1411</v>
      </c>
      <c r="D375" s="202" t="s">
        <v>1427</v>
      </c>
      <c r="E375" s="202" t="s">
        <v>1428</v>
      </c>
      <c r="F375" s="202" t="s">
        <v>475</v>
      </c>
      <c r="G375" s="253">
        <v>0.34</v>
      </c>
      <c r="H375" s="361" t="s">
        <v>488</v>
      </c>
      <c r="I375" s="359" t="s">
        <v>1383</v>
      </c>
      <c r="J375" s="209">
        <v>0</v>
      </c>
      <c r="K375" s="359" t="s">
        <v>22</v>
      </c>
      <c r="L375" s="359" t="s">
        <v>1392</v>
      </c>
      <c r="M375" s="368">
        <v>2010</v>
      </c>
      <c r="N375" s="205">
        <v>42639</v>
      </c>
      <c r="O375" s="203"/>
      <c r="P375" t="str">
        <f t="shared" si="5"/>
        <v>Coon Creek Watershed District WRAPS 2010-Sand Creek-(07010206-558)-TSS</v>
      </c>
    </row>
    <row r="376" spans="1:16" ht="27.95" hidden="1" customHeight="1" x14ac:dyDescent="0.25">
      <c r="A376" s="203" t="s">
        <v>1533</v>
      </c>
      <c r="B376" s="202" t="s">
        <v>735</v>
      </c>
      <c r="C376" s="203" t="s">
        <v>1411</v>
      </c>
      <c r="D376" s="202" t="s">
        <v>1427</v>
      </c>
      <c r="E376" s="202" t="s">
        <v>1428</v>
      </c>
      <c r="F376" s="202" t="s">
        <v>475</v>
      </c>
      <c r="G376" s="253">
        <v>0.54</v>
      </c>
      <c r="H376" s="361" t="s">
        <v>488</v>
      </c>
      <c r="I376" s="359" t="s">
        <v>1384</v>
      </c>
      <c r="J376" s="209">
        <v>0</v>
      </c>
      <c r="K376" s="359" t="s">
        <v>22</v>
      </c>
      <c r="L376" s="359" t="s">
        <v>1392</v>
      </c>
      <c r="M376" s="368">
        <v>2010</v>
      </c>
      <c r="N376" s="205">
        <v>42639</v>
      </c>
      <c r="O376" s="203"/>
      <c r="P376" t="str">
        <f t="shared" si="5"/>
        <v>Coon Creek Watershed District WRAPS 2010-Sand Creek-(07010206-558)-TSS</v>
      </c>
    </row>
    <row r="377" spans="1:16" ht="27.95" hidden="1" customHeight="1" x14ac:dyDescent="0.25">
      <c r="A377" s="203" t="s">
        <v>1533</v>
      </c>
      <c r="B377" s="202" t="s">
        <v>735</v>
      </c>
      <c r="C377" s="203" t="s">
        <v>1411</v>
      </c>
      <c r="D377" s="202" t="s">
        <v>1427</v>
      </c>
      <c r="E377" s="202" t="s">
        <v>1428</v>
      </c>
      <c r="F377" s="202" t="s">
        <v>475</v>
      </c>
      <c r="G377" s="253">
        <v>0.14000000000000001</v>
      </c>
      <c r="H377" s="361" t="s">
        <v>488</v>
      </c>
      <c r="I377" s="359" t="s">
        <v>1385</v>
      </c>
      <c r="J377" s="209">
        <v>0</v>
      </c>
      <c r="K377" s="359" t="s">
        <v>22</v>
      </c>
      <c r="L377" s="359" t="s">
        <v>1392</v>
      </c>
      <c r="M377" s="368">
        <v>2010</v>
      </c>
      <c r="N377" s="205">
        <v>42639</v>
      </c>
      <c r="O377" s="203"/>
      <c r="P377" t="str">
        <f t="shared" si="5"/>
        <v>Coon Creek Watershed District WRAPS 2010-Sand Creek-(07010206-558)-TSS</v>
      </c>
    </row>
    <row r="378" spans="1:16" ht="27.95" hidden="1" customHeight="1" x14ac:dyDescent="0.25">
      <c r="A378" s="203" t="s">
        <v>1533</v>
      </c>
      <c r="B378" s="202" t="s">
        <v>735</v>
      </c>
      <c r="C378" s="203" t="s">
        <v>1411</v>
      </c>
      <c r="D378" s="202" t="s">
        <v>1429</v>
      </c>
      <c r="E378" s="202" t="s">
        <v>1430</v>
      </c>
      <c r="F378" s="202" t="s">
        <v>475</v>
      </c>
      <c r="G378" s="253">
        <v>35.29</v>
      </c>
      <c r="H378" s="361" t="s">
        <v>1400</v>
      </c>
      <c r="I378" s="359" t="s">
        <v>1379</v>
      </c>
      <c r="J378" s="209">
        <v>0.48</v>
      </c>
      <c r="K378" s="359" t="s">
        <v>1391</v>
      </c>
      <c r="L378" s="359" t="s">
        <v>1392</v>
      </c>
      <c r="M378" s="368">
        <v>2012</v>
      </c>
      <c r="N378" s="205">
        <v>42639</v>
      </c>
      <c r="O378" s="203"/>
      <c r="P378" t="str">
        <f t="shared" si="5"/>
        <v>Coon Creek Watershed District WRAPS 2010-Unnamed ditch-(07010206-594)-E. coli</v>
      </c>
    </row>
    <row r="379" spans="1:16" ht="27.95" hidden="1" customHeight="1" x14ac:dyDescent="0.25">
      <c r="A379" s="203" t="s">
        <v>1533</v>
      </c>
      <c r="B379" s="202" t="s">
        <v>735</v>
      </c>
      <c r="C379" s="203" t="s">
        <v>1411</v>
      </c>
      <c r="D379" s="202" t="s">
        <v>1429</v>
      </c>
      <c r="E379" s="202" t="s">
        <v>1430</v>
      </c>
      <c r="F379" s="202" t="s">
        <v>475</v>
      </c>
      <c r="G379" s="253">
        <v>23.49</v>
      </c>
      <c r="H379" s="361" t="s">
        <v>1400</v>
      </c>
      <c r="I379" s="359" t="s">
        <v>1382</v>
      </c>
      <c r="J379" s="209">
        <v>0.53</v>
      </c>
      <c r="K379" s="359" t="s">
        <v>1391</v>
      </c>
      <c r="L379" s="359" t="s">
        <v>1392</v>
      </c>
      <c r="M379" s="368">
        <v>2012</v>
      </c>
      <c r="N379" s="205">
        <v>42639</v>
      </c>
      <c r="O379" s="203"/>
      <c r="P379" t="str">
        <f t="shared" si="5"/>
        <v>Coon Creek Watershed District WRAPS 2010-Unnamed ditch-(07010206-594)-E. coli</v>
      </c>
    </row>
    <row r="380" spans="1:16" ht="27.95" hidden="1" customHeight="1" x14ac:dyDescent="0.25">
      <c r="A380" s="203" t="s">
        <v>1533</v>
      </c>
      <c r="B380" s="202" t="s">
        <v>735</v>
      </c>
      <c r="C380" s="203" t="s">
        <v>1411</v>
      </c>
      <c r="D380" s="202" t="s">
        <v>1429</v>
      </c>
      <c r="E380" s="202" t="s">
        <v>1430</v>
      </c>
      <c r="F380" s="202" t="s">
        <v>475</v>
      </c>
      <c r="G380" s="253">
        <v>17.62</v>
      </c>
      <c r="H380" s="361" t="s">
        <v>1400</v>
      </c>
      <c r="I380" s="359" t="s">
        <v>1383</v>
      </c>
      <c r="J380" s="209">
        <v>0.54</v>
      </c>
      <c r="K380" s="359" t="s">
        <v>1391</v>
      </c>
      <c r="L380" s="359" t="s">
        <v>1392</v>
      </c>
      <c r="M380" s="368">
        <v>2012</v>
      </c>
      <c r="N380" s="205">
        <v>42639</v>
      </c>
      <c r="O380" s="203"/>
      <c r="P380" t="str">
        <f t="shared" si="5"/>
        <v>Coon Creek Watershed District WRAPS 2010-Unnamed ditch-(07010206-594)-E. coli</v>
      </c>
    </row>
    <row r="381" spans="1:16" ht="27.95" hidden="1" customHeight="1" x14ac:dyDescent="0.25">
      <c r="A381" s="203" t="s">
        <v>1533</v>
      </c>
      <c r="B381" s="202" t="s">
        <v>735</v>
      </c>
      <c r="C381" s="203" t="s">
        <v>1411</v>
      </c>
      <c r="D381" s="202" t="s">
        <v>1429</v>
      </c>
      <c r="E381" s="202" t="s">
        <v>1430</v>
      </c>
      <c r="F381" s="202" t="s">
        <v>475</v>
      </c>
      <c r="G381" s="253">
        <v>14</v>
      </c>
      <c r="H381" s="361" t="s">
        <v>1400</v>
      </c>
      <c r="I381" s="359" t="s">
        <v>1384</v>
      </c>
      <c r="J381" s="209">
        <v>0.52</v>
      </c>
      <c r="K381" s="359" t="s">
        <v>1391</v>
      </c>
      <c r="L381" s="359" t="s">
        <v>1392</v>
      </c>
      <c r="M381" s="368">
        <v>2012</v>
      </c>
      <c r="N381" s="205">
        <v>42639</v>
      </c>
      <c r="O381" s="203"/>
      <c r="P381" t="str">
        <f t="shared" si="5"/>
        <v>Coon Creek Watershed District WRAPS 2010-Unnamed ditch-(07010206-594)-E. coli</v>
      </c>
    </row>
    <row r="382" spans="1:16" ht="27.95" hidden="1" customHeight="1" x14ac:dyDescent="0.25">
      <c r="A382" s="203" t="s">
        <v>1533</v>
      </c>
      <c r="B382" s="202" t="s">
        <v>735</v>
      </c>
      <c r="C382" s="203" t="s">
        <v>1411</v>
      </c>
      <c r="D382" s="202" t="s">
        <v>1429</v>
      </c>
      <c r="E382" s="202" t="s">
        <v>1430</v>
      </c>
      <c r="F382" s="202" t="s">
        <v>475</v>
      </c>
      <c r="G382" s="253">
        <v>9.48</v>
      </c>
      <c r="H382" s="361" t="s">
        <v>1400</v>
      </c>
      <c r="I382" s="359" t="s">
        <v>1385</v>
      </c>
      <c r="J382" s="209">
        <v>0.53</v>
      </c>
      <c r="K382" s="359" t="s">
        <v>1391</v>
      </c>
      <c r="L382" s="359" t="s">
        <v>1392</v>
      </c>
      <c r="M382" s="368">
        <v>2012</v>
      </c>
      <c r="N382" s="205">
        <v>42639</v>
      </c>
      <c r="O382" s="203"/>
      <c r="P382" t="str">
        <f t="shared" si="5"/>
        <v>Coon Creek Watershed District WRAPS 2010-Unnamed ditch-(07010206-594)-E. coli</v>
      </c>
    </row>
    <row r="383" spans="1:16" ht="27.95" hidden="1" customHeight="1" x14ac:dyDescent="0.25">
      <c r="A383" s="203" t="s">
        <v>1533</v>
      </c>
      <c r="B383" s="202" t="s">
        <v>735</v>
      </c>
      <c r="C383" s="203" t="s">
        <v>1411</v>
      </c>
      <c r="D383" s="202" t="s">
        <v>1429</v>
      </c>
      <c r="E383" s="202" t="s">
        <v>1430</v>
      </c>
      <c r="F383" s="202" t="s">
        <v>475</v>
      </c>
      <c r="G383" s="253">
        <v>6.18</v>
      </c>
      <c r="H383" s="361" t="s">
        <v>1414</v>
      </c>
      <c r="I383" s="359" t="s">
        <v>1379</v>
      </c>
      <c r="J383" s="209">
        <v>0.09</v>
      </c>
      <c r="K383" s="359" t="s">
        <v>1113</v>
      </c>
      <c r="L383" s="359" t="s">
        <v>1392</v>
      </c>
      <c r="M383" s="368">
        <v>2012</v>
      </c>
      <c r="N383" s="205">
        <v>42639</v>
      </c>
      <c r="O383" s="203"/>
      <c r="P383" t="str">
        <f t="shared" si="5"/>
        <v>Coon Creek Watershed District WRAPS 2010-Unnamed ditch-(07010206-594)-TP</v>
      </c>
    </row>
    <row r="384" spans="1:16" ht="27.95" hidden="1" customHeight="1" x14ac:dyDescent="0.25">
      <c r="A384" s="203" t="s">
        <v>1533</v>
      </c>
      <c r="B384" s="202" t="s">
        <v>735</v>
      </c>
      <c r="C384" s="203" t="s">
        <v>1411</v>
      </c>
      <c r="D384" s="202" t="s">
        <v>1429</v>
      </c>
      <c r="E384" s="202" t="s">
        <v>1430</v>
      </c>
      <c r="F384" s="202" t="s">
        <v>475</v>
      </c>
      <c r="G384" s="253">
        <v>2.4</v>
      </c>
      <c r="H384" s="361" t="s">
        <v>1414</v>
      </c>
      <c r="I384" s="359" t="s">
        <v>1382</v>
      </c>
      <c r="J384" s="209">
        <v>0</v>
      </c>
      <c r="K384" s="359" t="s">
        <v>1113</v>
      </c>
      <c r="L384" s="359" t="s">
        <v>1392</v>
      </c>
      <c r="M384" s="368">
        <v>2012</v>
      </c>
      <c r="N384" s="205">
        <v>42639</v>
      </c>
      <c r="O384" s="203"/>
      <c r="P384" t="str">
        <f t="shared" si="5"/>
        <v>Coon Creek Watershed District WRAPS 2010-Unnamed ditch-(07010206-594)-TP</v>
      </c>
    </row>
    <row r="385" spans="1:16" ht="27.95" hidden="1" customHeight="1" x14ac:dyDescent="0.25">
      <c r="A385" s="203" t="s">
        <v>1533</v>
      </c>
      <c r="B385" s="202" t="s">
        <v>735</v>
      </c>
      <c r="C385" s="203" t="s">
        <v>1411</v>
      </c>
      <c r="D385" s="202" t="s">
        <v>1429</v>
      </c>
      <c r="E385" s="202" t="s">
        <v>1430</v>
      </c>
      <c r="F385" s="202" t="s">
        <v>475</v>
      </c>
      <c r="G385" s="253">
        <v>2.71</v>
      </c>
      <c r="H385" s="361" t="s">
        <v>1414</v>
      </c>
      <c r="I385" s="359" t="s">
        <v>1383</v>
      </c>
      <c r="J385" s="209">
        <v>0</v>
      </c>
      <c r="K385" s="359" t="s">
        <v>1113</v>
      </c>
      <c r="L385" s="359" t="s">
        <v>1392</v>
      </c>
      <c r="M385" s="368">
        <v>2012</v>
      </c>
      <c r="N385" s="205">
        <v>42639</v>
      </c>
      <c r="O385" s="203"/>
      <c r="P385" t="str">
        <f t="shared" si="5"/>
        <v>Coon Creek Watershed District WRAPS 2010-Unnamed ditch-(07010206-594)-TP</v>
      </c>
    </row>
    <row r="386" spans="1:16" ht="27.95" hidden="1" customHeight="1" x14ac:dyDescent="0.25">
      <c r="A386" s="203" t="s">
        <v>1533</v>
      </c>
      <c r="B386" s="202" t="s">
        <v>735</v>
      </c>
      <c r="C386" s="203" t="s">
        <v>1411</v>
      </c>
      <c r="D386" s="202" t="s">
        <v>1429</v>
      </c>
      <c r="E386" s="202" t="s">
        <v>1430</v>
      </c>
      <c r="F386" s="202" t="s">
        <v>475</v>
      </c>
      <c r="G386" s="253">
        <v>1.81</v>
      </c>
      <c r="H386" s="361" t="s">
        <v>1414</v>
      </c>
      <c r="I386" s="359" t="s">
        <v>1384</v>
      </c>
      <c r="J386" s="209">
        <v>0</v>
      </c>
      <c r="K386" s="359" t="s">
        <v>1113</v>
      </c>
      <c r="L386" s="359" t="s">
        <v>1392</v>
      </c>
      <c r="M386" s="368">
        <v>2012</v>
      </c>
      <c r="N386" s="205">
        <v>42639</v>
      </c>
      <c r="O386" s="203"/>
      <c r="P386" t="str">
        <f t="shared" si="5"/>
        <v>Coon Creek Watershed District WRAPS 2010-Unnamed ditch-(07010206-594)-TP</v>
      </c>
    </row>
    <row r="387" spans="1:16" ht="27.95" hidden="1" customHeight="1" x14ac:dyDescent="0.25">
      <c r="A387" s="203" t="s">
        <v>1533</v>
      </c>
      <c r="B387" s="202" t="s">
        <v>735</v>
      </c>
      <c r="C387" s="203" t="s">
        <v>1411</v>
      </c>
      <c r="D387" s="202" t="s">
        <v>1429</v>
      </c>
      <c r="E387" s="202" t="s">
        <v>1430</v>
      </c>
      <c r="F387" s="202" t="s">
        <v>475</v>
      </c>
      <c r="G387" s="253">
        <v>1.1599999999999999</v>
      </c>
      <c r="H387" s="361" t="s">
        <v>1414</v>
      </c>
      <c r="I387" s="359" t="s">
        <v>1385</v>
      </c>
      <c r="J387" s="209">
        <v>0</v>
      </c>
      <c r="K387" s="359" t="s">
        <v>1113</v>
      </c>
      <c r="L387" s="359" t="s">
        <v>1392</v>
      </c>
      <c r="M387" s="368">
        <v>2012</v>
      </c>
      <c r="N387" s="205">
        <v>42639</v>
      </c>
      <c r="O387" s="203"/>
      <c r="P387" t="str">
        <f t="shared" ref="P387:P450" si="6">CONCATENATE(C387, "-", E387, "-","(", D387,")", "-",K387)</f>
        <v>Coon Creek Watershed District WRAPS 2010-Unnamed ditch-(07010206-594)-TP</v>
      </c>
    </row>
    <row r="388" spans="1:16" ht="27.95" hidden="1" customHeight="1" x14ac:dyDescent="0.25">
      <c r="A388" s="203" t="s">
        <v>1533</v>
      </c>
      <c r="B388" s="202" t="s">
        <v>735</v>
      </c>
      <c r="C388" s="203" t="s">
        <v>1411</v>
      </c>
      <c r="D388" s="202" t="s">
        <v>1429</v>
      </c>
      <c r="E388" s="202" t="s">
        <v>1430</v>
      </c>
      <c r="F388" s="202" t="s">
        <v>475</v>
      </c>
      <c r="G388" s="253">
        <v>0.92</v>
      </c>
      <c r="H388" s="361" t="s">
        <v>488</v>
      </c>
      <c r="I388" s="359" t="s">
        <v>1379</v>
      </c>
      <c r="J388" s="209">
        <v>0.56000000000000005</v>
      </c>
      <c r="K388" s="359" t="s">
        <v>22</v>
      </c>
      <c r="L388" s="359" t="s">
        <v>1392</v>
      </c>
      <c r="M388" s="368">
        <v>2012</v>
      </c>
      <c r="N388" s="205">
        <v>42639</v>
      </c>
      <c r="O388" s="203"/>
      <c r="P388" t="str">
        <f t="shared" si="6"/>
        <v>Coon Creek Watershed District WRAPS 2010-Unnamed ditch-(07010206-594)-TSS</v>
      </c>
    </row>
    <row r="389" spans="1:16" ht="27.95" hidden="1" customHeight="1" x14ac:dyDescent="0.25">
      <c r="A389" s="203" t="s">
        <v>1533</v>
      </c>
      <c r="B389" s="202" t="s">
        <v>735</v>
      </c>
      <c r="C389" s="203" t="s">
        <v>1411</v>
      </c>
      <c r="D389" s="202" t="s">
        <v>1429</v>
      </c>
      <c r="E389" s="202" t="s">
        <v>1430</v>
      </c>
      <c r="F389" s="202" t="s">
        <v>475</v>
      </c>
      <c r="G389" s="253">
        <v>0.36</v>
      </c>
      <c r="H389" s="361" t="s">
        <v>488</v>
      </c>
      <c r="I389" s="359" t="s">
        <v>1382</v>
      </c>
      <c r="J389" s="209">
        <v>0</v>
      </c>
      <c r="K389" s="359" t="s">
        <v>22</v>
      </c>
      <c r="L389" s="359" t="s">
        <v>1392</v>
      </c>
      <c r="M389" s="368">
        <v>2012</v>
      </c>
      <c r="N389" s="205">
        <v>42639</v>
      </c>
      <c r="O389" s="203"/>
      <c r="P389" t="str">
        <f t="shared" si="6"/>
        <v>Coon Creek Watershed District WRAPS 2010-Unnamed ditch-(07010206-594)-TSS</v>
      </c>
    </row>
    <row r="390" spans="1:16" ht="27.95" hidden="1" customHeight="1" x14ac:dyDescent="0.25">
      <c r="A390" s="203" t="s">
        <v>1533</v>
      </c>
      <c r="B390" s="202" t="s">
        <v>735</v>
      </c>
      <c r="C390" s="203" t="s">
        <v>1411</v>
      </c>
      <c r="D390" s="202" t="s">
        <v>1429</v>
      </c>
      <c r="E390" s="202" t="s">
        <v>1430</v>
      </c>
      <c r="F390" s="202" t="s">
        <v>475</v>
      </c>
      <c r="G390" s="253">
        <v>0.47</v>
      </c>
      <c r="H390" s="361" t="s">
        <v>488</v>
      </c>
      <c r="I390" s="359" t="s">
        <v>1383</v>
      </c>
      <c r="J390" s="209">
        <v>0.25</v>
      </c>
      <c r="K390" s="359" t="s">
        <v>22</v>
      </c>
      <c r="L390" s="359" t="s">
        <v>1392</v>
      </c>
      <c r="M390" s="368">
        <v>2012</v>
      </c>
      <c r="N390" s="205">
        <v>42639</v>
      </c>
      <c r="O390" s="203"/>
      <c r="P390" t="str">
        <f t="shared" si="6"/>
        <v>Coon Creek Watershed District WRAPS 2010-Unnamed ditch-(07010206-594)-TSS</v>
      </c>
    </row>
    <row r="391" spans="1:16" ht="27.95" hidden="1" customHeight="1" x14ac:dyDescent="0.25">
      <c r="A391" s="203" t="s">
        <v>1533</v>
      </c>
      <c r="B391" s="202" t="s">
        <v>735</v>
      </c>
      <c r="C391" s="203" t="s">
        <v>1411</v>
      </c>
      <c r="D391" s="202" t="s">
        <v>1429</v>
      </c>
      <c r="E391" s="202" t="s">
        <v>1430</v>
      </c>
      <c r="F391" s="202" t="s">
        <v>475</v>
      </c>
      <c r="G391" s="253">
        <v>0.14000000000000001</v>
      </c>
      <c r="H391" s="361" t="s">
        <v>488</v>
      </c>
      <c r="I391" s="359" t="s">
        <v>1384</v>
      </c>
      <c r="J391" s="209">
        <v>0</v>
      </c>
      <c r="K391" s="359" t="s">
        <v>22</v>
      </c>
      <c r="L391" s="359" t="s">
        <v>1392</v>
      </c>
      <c r="M391" s="368">
        <v>2012</v>
      </c>
      <c r="N391" s="205">
        <v>42639</v>
      </c>
      <c r="O391" s="203"/>
      <c r="P391" t="str">
        <f t="shared" si="6"/>
        <v>Coon Creek Watershed District WRAPS 2010-Unnamed ditch-(07010206-594)-TSS</v>
      </c>
    </row>
    <row r="392" spans="1:16" ht="27.95" hidden="1" customHeight="1" x14ac:dyDescent="0.25">
      <c r="A392" s="203" t="s">
        <v>1533</v>
      </c>
      <c r="B392" s="202" t="s">
        <v>735</v>
      </c>
      <c r="C392" s="203" t="s">
        <v>1411</v>
      </c>
      <c r="D392" s="202" t="s">
        <v>1429</v>
      </c>
      <c r="E392" s="202" t="s">
        <v>1430</v>
      </c>
      <c r="F392" s="202" t="s">
        <v>475</v>
      </c>
      <c r="G392" s="253">
        <v>0.16</v>
      </c>
      <c r="H392" s="361" t="s">
        <v>488</v>
      </c>
      <c r="I392" s="359" t="s">
        <v>1385</v>
      </c>
      <c r="J392" s="209">
        <v>0</v>
      </c>
      <c r="K392" s="359" t="s">
        <v>22</v>
      </c>
      <c r="L392" s="359" t="s">
        <v>1392</v>
      </c>
      <c r="M392" s="368">
        <v>2012</v>
      </c>
      <c r="N392" s="205">
        <v>42639</v>
      </c>
      <c r="O392" s="203"/>
      <c r="P392" t="str">
        <f t="shared" si="6"/>
        <v>Coon Creek Watershed District WRAPS 2010-Unnamed ditch-(07010206-594)-TSS</v>
      </c>
    </row>
    <row r="393" spans="1:16" ht="27.95" hidden="1" customHeight="1" x14ac:dyDescent="0.25">
      <c r="A393" s="203" t="s">
        <v>1533</v>
      </c>
      <c r="B393" s="202" t="s">
        <v>735</v>
      </c>
      <c r="C393" s="203" t="s">
        <v>19</v>
      </c>
      <c r="D393" s="202" t="s">
        <v>1431</v>
      </c>
      <c r="E393" s="202" t="s">
        <v>1432</v>
      </c>
      <c r="F393" s="202" t="s">
        <v>475</v>
      </c>
      <c r="G393" s="253">
        <v>138</v>
      </c>
      <c r="H393" s="361" t="s">
        <v>1433</v>
      </c>
      <c r="I393" s="359" t="s">
        <v>1407</v>
      </c>
      <c r="J393" s="359" t="s">
        <v>1380</v>
      </c>
      <c r="K393" s="359" t="s">
        <v>1113</v>
      </c>
      <c r="L393" s="359" t="s">
        <v>1408</v>
      </c>
      <c r="M393" s="368">
        <v>2004</v>
      </c>
      <c r="N393" s="205">
        <v>40086</v>
      </c>
      <c r="O393" s="203"/>
      <c r="P393" t="str">
        <f t="shared" si="6"/>
        <v>Golden Lake TMDL-Golden-(02-0045-00)-TP</v>
      </c>
    </row>
    <row r="394" spans="1:16" ht="27.95" hidden="1" customHeight="1" x14ac:dyDescent="0.25">
      <c r="A394" s="203" t="s">
        <v>1533</v>
      </c>
      <c r="B394" s="202" t="s">
        <v>735</v>
      </c>
      <c r="C394" s="203" t="s">
        <v>19</v>
      </c>
      <c r="D394" s="202" t="s">
        <v>1431</v>
      </c>
      <c r="E394" s="202" t="s">
        <v>1432</v>
      </c>
      <c r="F394" s="202" t="s">
        <v>475</v>
      </c>
      <c r="G394" s="253">
        <v>0.38</v>
      </c>
      <c r="H394" s="361" t="s">
        <v>1414</v>
      </c>
      <c r="I394" s="359" t="s">
        <v>1407</v>
      </c>
      <c r="J394" s="359" t="s">
        <v>1380</v>
      </c>
      <c r="K394" s="359" t="s">
        <v>1113</v>
      </c>
      <c r="L394" s="359" t="s">
        <v>1392</v>
      </c>
      <c r="M394" s="368">
        <v>2004</v>
      </c>
      <c r="N394" s="205">
        <v>40086</v>
      </c>
      <c r="O394" s="203"/>
      <c r="P394" t="str">
        <f t="shared" si="6"/>
        <v>Golden Lake TMDL-Golden-(02-0045-00)-TP</v>
      </c>
    </row>
    <row r="395" spans="1:16" ht="27.95" hidden="1" customHeight="1" x14ac:dyDescent="0.25">
      <c r="A395" s="203" t="s">
        <v>1533</v>
      </c>
      <c r="B395" s="202" t="s">
        <v>735</v>
      </c>
      <c r="C395" s="203" t="s">
        <v>1434</v>
      </c>
      <c r="D395" s="202" t="s">
        <v>1437</v>
      </c>
      <c r="E395" s="202" t="s">
        <v>1438</v>
      </c>
      <c r="F395" s="202" t="s">
        <v>475</v>
      </c>
      <c r="G395" s="253">
        <v>1.54</v>
      </c>
      <c r="H395" s="361" t="s">
        <v>1414</v>
      </c>
      <c r="I395" s="359" t="s">
        <v>1407</v>
      </c>
      <c r="J395" s="358">
        <v>0</v>
      </c>
      <c r="K395" s="359" t="s">
        <v>1113</v>
      </c>
      <c r="L395" s="359" t="s">
        <v>1392</v>
      </c>
      <c r="M395" s="368">
        <v>2003</v>
      </c>
      <c r="N395" s="205">
        <v>41544</v>
      </c>
      <c r="O395" s="203"/>
      <c r="P395" t="str">
        <f t="shared" si="6"/>
        <v>Lino Lakes Chain (Metro)-Marshan-(02-0007-00)-TP</v>
      </c>
    </row>
    <row r="396" spans="1:16" ht="27.95" hidden="1" customHeight="1" x14ac:dyDescent="0.25">
      <c r="A396" s="203" t="s">
        <v>1533</v>
      </c>
      <c r="B396" s="202" t="s">
        <v>735</v>
      </c>
      <c r="C396" s="203" t="s">
        <v>1434</v>
      </c>
      <c r="D396" s="202" t="s">
        <v>1439</v>
      </c>
      <c r="E396" s="202" t="s">
        <v>1440</v>
      </c>
      <c r="F396" s="202" t="s">
        <v>475</v>
      </c>
      <c r="G396" s="253">
        <v>1.21</v>
      </c>
      <c r="H396" s="361" t="s">
        <v>1414</v>
      </c>
      <c r="I396" s="359" t="s">
        <v>1407</v>
      </c>
      <c r="J396" s="358">
        <v>0</v>
      </c>
      <c r="K396" s="359" t="s">
        <v>1113</v>
      </c>
      <c r="L396" s="359" t="s">
        <v>1392</v>
      </c>
      <c r="M396" s="368">
        <v>2003</v>
      </c>
      <c r="N396" s="205">
        <v>41544</v>
      </c>
      <c r="O396" s="203"/>
      <c r="P396" t="str">
        <f t="shared" si="6"/>
        <v>Lino Lakes Chain (Metro)-Rice-(02-0008-00)-TP</v>
      </c>
    </row>
    <row r="397" spans="1:16" ht="27.95" hidden="1" customHeight="1" x14ac:dyDescent="0.25">
      <c r="A397" s="203" t="s">
        <v>1533</v>
      </c>
      <c r="B397" s="202" t="s">
        <v>735</v>
      </c>
      <c r="C397" s="203" t="s">
        <v>1434</v>
      </c>
      <c r="D397" s="202" t="s">
        <v>1441</v>
      </c>
      <c r="E397" s="202" t="s">
        <v>1442</v>
      </c>
      <c r="F397" s="202" t="s">
        <v>475</v>
      </c>
      <c r="G397" s="253">
        <v>0.03</v>
      </c>
      <c r="H397" s="361" t="s">
        <v>1414</v>
      </c>
      <c r="I397" s="359" t="s">
        <v>1407</v>
      </c>
      <c r="J397" s="358">
        <v>0</v>
      </c>
      <c r="K397" s="359" t="s">
        <v>1113</v>
      </c>
      <c r="L397" s="359" t="s">
        <v>1392</v>
      </c>
      <c r="M397" s="368">
        <v>2003</v>
      </c>
      <c r="N397" s="205">
        <v>41544</v>
      </c>
      <c r="O397" s="203"/>
      <c r="P397" t="str">
        <f t="shared" si="6"/>
        <v>Lino Lakes Chain (Metro)-Reshanau-(02-0009-00)-TP</v>
      </c>
    </row>
    <row r="398" spans="1:16" ht="27.95" hidden="1" customHeight="1" x14ac:dyDescent="0.25">
      <c r="A398" s="203" t="s">
        <v>1533</v>
      </c>
      <c r="B398" s="202" t="s">
        <v>735</v>
      </c>
      <c r="C398" s="203" t="s">
        <v>1434</v>
      </c>
      <c r="D398" s="202" t="s">
        <v>1443</v>
      </c>
      <c r="E398" s="202" t="s">
        <v>1444</v>
      </c>
      <c r="F398" s="202" t="s">
        <v>475</v>
      </c>
      <c r="G398" s="253">
        <v>0.22</v>
      </c>
      <c r="H398" s="361" t="s">
        <v>1414</v>
      </c>
      <c r="I398" s="359" t="s">
        <v>1407</v>
      </c>
      <c r="J398" s="358">
        <v>0</v>
      </c>
      <c r="K398" s="359" t="s">
        <v>1113</v>
      </c>
      <c r="L398" s="359" t="s">
        <v>1392</v>
      </c>
      <c r="M398" s="368">
        <v>2003</v>
      </c>
      <c r="N398" s="205">
        <v>41544</v>
      </c>
      <c r="O398" s="203"/>
      <c r="P398" t="str">
        <f t="shared" si="6"/>
        <v>Lino Lakes Chain (Metro)-Baldwin-(02-0013-00)-TP</v>
      </c>
    </row>
    <row r="399" spans="1:16" ht="27.95" hidden="1" customHeight="1" x14ac:dyDescent="0.25">
      <c r="A399" s="203" t="s">
        <v>1533</v>
      </c>
      <c r="B399" s="202" t="s">
        <v>735</v>
      </c>
      <c r="C399" s="203" t="s">
        <v>1403</v>
      </c>
      <c r="D399" s="202" t="s">
        <v>1404</v>
      </c>
      <c r="E399" s="202" t="s">
        <v>1405</v>
      </c>
      <c r="F399" s="202" t="s">
        <v>475</v>
      </c>
      <c r="G399" s="253">
        <v>154</v>
      </c>
      <c r="H399" s="361" t="s">
        <v>1406</v>
      </c>
      <c r="I399" s="359" t="s">
        <v>1407</v>
      </c>
      <c r="J399" s="208">
        <v>0</v>
      </c>
      <c r="K399" s="359" t="s">
        <v>22</v>
      </c>
      <c r="L399" s="359" t="s">
        <v>1408</v>
      </c>
      <c r="M399" s="368" t="s">
        <v>1407</v>
      </c>
      <c r="N399" s="205">
        <v>42486</v>
      </c>
      <c r="O399" s="203"/>
      <c r="P399" t="str">
        <f t="shared" si="6"/>
        <v>South Metro Mississippi TSS TMDL-Mississippi River-(07040001-531)-TSS</v>
      </c>
    </row>
    <row r="400" spans="1:16" ht="27.95" hidden="1" customHeight="1" x14ac:dyDescent="0.25">
      <c r="A400" s="203" t="s">
        <v>1533</v>
      </c>
      <c r="B400" s="202" t="s">
        <v>735</v>
      </c>
      <c r="C400" s="203" t="s">
        <v>1461</v>
      </c>
      <c r="D400" s="202" t="s">
        <v>1462</v>
      </c>
      <c r="E400" s="202" t="s">
        <v>1463</v>
      </c>
      <c r="F400" s="202" t="s">
        <v>475</v>
      </c>
      <c r="G400" s="254">
        <v>21534261</v>
      </c>
      <c r="H400" s="361" t="s">
        <v>1433</v>
      </c>
      <c r="I400" s="359" t="s">
        <v>1407</v>
      </c>
      <c r="J400" s="359" t="s">
        <v>1380</v>
      </c>
      <c r="K400" s="359" t="s">
        <v>8</v>
      </c>
      <c r="L400" s="359" t="s">
        <v>1408</v>
      </c>
      <c r="M400" s="368" t="s">
        <v>1407</v>
      </c>
      <c r="N400" s="205">
        <v>42530</v>
      </c>
      <c r="O400" s="203"/>
      <c r="P400" t="str">
        <f t="shared" si="6"/>
        <v>Twin Cities Metro Area Chloride TMDL and Management Plan-South Long-(62-0067-02)-Chloride</v>
      </c>
    </row>
    <row r="401" spans="1:16" ht="27.95" hidden="1" customHeight="1" x14ac:dyDescent="0.25">
      <c r="A401" s="203" t="s">
        <v>1533</v>
      </c>
      <c r="B401" s="202" t="s">
        <v>735</v>
      </c>
      <c r="C401" s="203" t="s">
        <v>1461</v>
      </c>
      <c r="D401" s="202" t="s">
        <v>1462</v>
      </c>
      <c r="E401" s="202" t="s">
        <v>1463</v>
      </c>
      <c r="F401" s="202" t="s">
        <v>475</v>
      </c>
      <c r="G401" s="254">
        <v>58998</v>
      </c>
      <c r="H401" s="361" t="s">
        <v>1414</v>
      </c>
      <c r="I401" s="359" t="s">
        <v>1407</v>
      </c>
      <c r="J401" s="359" t="s">
        <v>1380</v>
      </c>
      <c r="K401" s="359" t="s">
        <v>8</v>
      </c>
      <c r="L401" s="359" t="s">
        <v>1392</v>
      </c>
      <c r="M401" s="368" t="s">
        <v>1407</v>
      </c>
      <c r="N401" s="205">
        <v>42530</v>
      </c>
      <c r="O401" s="203"/>
      <c r="P401" t="str">
        <f t="shared" si="6"/>
        <v>Twin Cities Metro Area Chloride TMDL and Management Plan-South Long-(62-0067-02)-Chloride</v>
      </c>
    </row>
    <row r="402" spans="1:16" ht="27.95" hidden="1" customHeight="1" x14ac:dyDescent="0.25">
      <c r="A402" s="203" t="s">
        <v>1533</v>
      </c>
      <c r="B402" s="202" t="s">
        <v>735</v>
      </c>
      <c r="C402" s="203" t="s">
        <v>1397</v>
      </c>
      <c r="D402" s="202" t="s">
        <v>1464</v>
      </c>
      <c r="E402" s="202" t="s">
        <v>1465</v>
      </c>
      <c r="F402" s="202" t="s">
        <v>475</v>
      </c>
      <c r="G402" s="253">
        <v>396</v>
      </c>
      <c r="H402" s="361" t="s">
        <v>1400</v>
      </c>
      <c r="I402" s="359" t="s">
        <v>1379</v>
      </c>
      <c r="J402" s="358">
        <v>0</v>
      </c>
      <c r="K402" s="359" t="s">
        <v>1391</v>
      </c>
      <c r="L402" s="359" t="s">
        <v>1392</v>
      </c>
      <c r="M402" s="368">
        <v>2010</v>
      </c>
      <c r="N402" s="207" t="s">
        <v>1401</v>
      </c>
      <c r="O402" s="203"/>
      <c r="P402" t="str">
        <f t="shared" si="6"/>
        <v>Upper Mississippi River Bacteria TMDL-Rice Creek-(07010206-584)-E. coli</v>
      </c>
    </row>
    <row r="403" spans="1:16" ht="27.95" hidden="1" customHeight="1" x14ac:dyDescent="0.25">
      <c r="A403" s="203" t="s">
        <v>1533</v>
      </c>
      <c r="B403" s="202" t="s">
        <v>735</v>
      </c>
      <c r="C403" s="203" t="s">
        <v>1397</v>
      </c>
      <c r="D403" s="202" t="s">
        <v>1464</v>
      </c>
      <c r="E403" s="202" t="s">
        <v>1465</v>
      </c>
      <c r="F403" s="202" t="s">
        <v>475</v>
      </c>
      <c r="G403" s="253">
        <v>96.8</v>
      </c>
      <c r="H403" s="361" t="s">
        <v>1400</v>
      </c>
      <c r="I403" s="359" t="s">
        <v>1382</v>
      </c>
      <c r="J403" s="210">
        <v>4.8000000000000001E-2</v>
      </c>
      <c r="K403" s="359" t="s">
        <v>1391</v>
      </c>
      <c r="L403" s="359" t="s">
        <v>1392</v>
      </c>
      <c r="M403" s="368">
        <v>2010</v>
      </c>
      <c r="N403" s="207" t="s">
        <v>1401</v>
      </c>
      <c r="O403" s="203"/>
      <c r="P403" t="str">
        <f t="shared" si="6"/>
        <v>Upper Mississippi River Bacteria TMDL-Rice Creek-(07010206-584)-E. coli</v>
      </c>
    </row>
    <row r="404" spans="1:16" ht="27.95" hidden="1" customHeight="1" x14ac:dyDescent="0.25">
      <c r="A404" s="203" t="s">
        <v>1533</v>
      </c>
      <c r="B404" s="202" t="s">
        <v>735</v>
      </c>
      <c r="C404" s="203" t="s">
        <v>1397</v>
      </c>
      <c r="D404" s="202" t="s">
        <v>1464</v>
      </c>
      <c r="E404" s="202" t="s">
        <v>1465</v>
      </c>
      <c r="F404" s="202" t="s">
        <v>475</v>
      </c>
      <c r="G404" s="253">
        <v>23.6</v>
      </c>
      <c r="H404" s="361" t="s">
        <v>1400</v>
      </c>
      <c r="I404" s="359" t="s">
        <v>1383</v>
      </c>
      <c r="J404" s="358">
        <v>0.44</v>
      </c>
      <c r="K404" s="359" t="s">
        <v>1391</v>
      </c>
      <c r="L404" s="359" t="s">
        <v>1392</v>
      </c>
      <c r="M404" s="368">
        <v>2010</v>
      </c>
      <c r="N404" s="207" t="s">
        <v>1401</v>
      </c>
      <c r="O404" s="203"/>
      <c r="P404" t="str">
        <f t="shared" si="6"/>
        <v>Upper Mississippi River Bacteria TMDL-Rice Creek-(07010206-584)-E. coli</v>
      </c>
    </row>
    <row r="405" spans="1:16" ht="27.95" hidden="1" customHeight="1" x14ac:dyDescent="0.25">
      <c r="A405" s="203" t="s">
        <v>1533</v>
      </c>
      <c r="B405" s="202" t="s">
        <v>735</v>
      </c>
      <c r="C405" s="203" t="s">
        <v>1397</v>
      </c>
      <c r="D405" s="202" t="s">
        <v>1464</v>
      </c>
      <c r="E405" s="202" t="s">
        <v>1465</v>
      </c>
      <c r="F405" s="202" t="s">
        <v>475</v>
      </c>
      <c r="G405" s="253">
        <v>4.93</v>
      </c>
      <c r="H405" s="361" t="s">
        <v>1400</v>
      </c>
      <c r="I405" s="359" t="s">
        <v>1384</v>
      </c>
      <c r="J405" s="359" t="s">
        <v>1402</v>
      </c>
      <c r="K405" s="359" t="s">
        <v>1391</v>
      </c>
      <c r="L405" s="359" t="s">
        <v>1392</v>
      </c>
      <c r="M405" s="368">
        <v>2010</v>
      </c>
      <c r="N405" s="207" t="s">
        <v>1401</v>
      </c>
      <c r="O405" s="203"/>
      <c r="P405" t="str">
        <f t="shared" si="6"/>
        <v>Upper Mississippi River Bacteria TMDL-Rice Creek-(07010206-584)-E. coli</v>
      </c>
    </row>
    <row r="406" spans="1:16" ht="27.95" hidden="1" customHeight="1" x14ac:dyDescent="0.25">
      <c r="A406" s="203" t="s">
        <v>1533</v>
      </c>
      <c r="B406" s="202" t="s">
        <v>735</v>
      </c>
      <c r="C406" s="203" t="s">
        <v>1397</v>
      </c>
      <c r="D406" s="202" t="s">
        <v>1464</v>
      </c>
      <c r="E406" s="202" t="s">
        <v>1465</v>
      </c>
      <c r="F406" s="202" t="s">
        <v>475</v>
      </c>
      <c r="G406" s="253">
        <v>1.75</v>
      </c>
      <c r="H406" s="361" t="s">
        <v>1400</v>
      </c>
      <c r="I406" s="359" t="s">
        <v>1385</v>
      </c>
      <c r="J406" s="359" t="s">
        <v>1402</v>
      </c>
      <c r="K406" s="359" t="s">
        <v>1391</v>
      </c>
      <c r="L406" s="359" t="s">
        <v>1392</v>
      </c>
      <c r="M406" s="368">
        <v>2010</v>
      </c>
      <c r="N406" s="207" t="s">
        <v>1401</v>
      </c>
      <c r="O406" s="203"/>
      <c r="P406" t="str">
        <f t="shared" si="6"/>
        <v>Upper Mississippi River Bacteria TMDL-Rice Creek-(07010206-584)-E. coli</v>
      </c>
    </row>
    <row r="407" spans="1:16" ht="27.95" hidden="1" customHeight="1" x14ac:dyDescent="0.25">
      <c r="A407" s="203" t="s">
        <v>1534</v>
      </c>
      <c r="B407" s="203" t="s">
        <v>621</v>
      </c>
      <c r="C407" s="203" t="s">
        <v>1535</v>
      </c>
      <c r="D407" s="203" t="s">
        <v>1536</v>
      </c>
      <c r="E407" s="203" t="s">
        <v>38</v>
      </c>
      <c r="F407" s="203" t="s">
        <v>505</v>
      </c>
      <c r="G407" s="257">
        <v>241.2</v>
      </c>
      <c r="H407" s="361" t="s">
        <v>1390</v>
      </c>
      <c r="I407" s="361" t="s">
        <v>1379</v>
      </c>
      <c r="J407" s="275">
        <v>0.41</v>
      </c>
      <c r="K407" s="361" t="s">
        <v>1391</v>
      </c>
      <c r="L407" s="361" t="s">
        <v>1392</v>
      </c>
      <c r="M407" s="370">
        <v>2012</v>
      </c>
      <c r="N407" s="207">
        <v>43903</v>
      </c>
      <c r="O407" s="361" t="s">
        <v>1537</v>
      </c>
      <c r="P407" t="str">
        <f t="shared" si="6"/>
        <v>Lower Minnesota River WRAPS 2014-Nine Mile Creek-(07020012-809)-E. coli</v>
      </c>
    </row>
    <row r="408" spans="1:16" ht="27.95" hidden="1" customHeight="1" x14ac:dyDescent="0.25">
      <c r="A408" s="203" t="s">
        <v>1534</v>
      </c>
      <c r="B408" s="203" t="s">
        <v>621</v>
      </c>
      <c r="C408" s="203" t="s">
        <v>1535</v>
      </c>
      <c r="D408" s="203" t="s">
        <v>1536</v>
      </c>
      <c r="E408" s="203" t="s">
        <v>38</v>
      </c>
      <c r="F408" s="203" t="s">
        <v>505</v>
      </c>
      <c r="G408" s="257">
        <v>30.4</v>
      </c>
      <c r="H408" s="361" t="s">
        <v>1390</v>
      </c>
      <c r="I408" s="361" t="s">
        <v>1382</v>
      </c>
      <c r="J408" s="275">
        <v>0.41</v>
      </c>
      <c r="K408" s="361" t="s">
        <v>1391</v>
      </c>
      <c r="L408" s="361" t="s">
        <v>1392</v>
      </c>
      <c r="M408" s="370">
        <v>2012</v>
      </c>
      <c r="N408" s="207">
        <v>43903</v>
      </c>
      <c r="O408" s="361" t="s">
        <v>1537</v>
      </c>
      <c r="P408" t="str">
        <f t="shared" si="6"/>
        <v>Lower Minnesota River WRAPS 2014-Nine Mile Creek-(07020012-809)-E. coli</v>
      </c>
    </row>
    <row r="409" spans="1:16" ht="27.95" hidden="1" customHeight="1" x14ac:dyDescent="0.25">
      <c r="A409" s="203" t="s">
        <v>1534</v>
      </c>
      <c r="B409" s="203" t="s">
        <v>621</v>
      </c>
      <c r="C409" s="203" t="s">
        <v>1535</v>
      </c>
      <c r="D409" s="203" t="s">
        <v>1536</v>
      </c>
      <c r="E409" s="203" t="s">
        <v>38</v>
      </c>
      <c r="F409" s="203" t="s">
        <v>505</v>
      </c>
      <c r="G409" s="257">
        <v>23.7</v>
      </c>
      <c r="H409" s="361" t="s">
        <v>1390</v>
      </c>
      <c r="I409" s="361" t="s">
        <v>1383</v>
      </c>
      <c r="J409" s="275">
        <v>0.41</v>
      </c>
      <c r="K409" s="361" t="s">
        <v>1391</v>
      </c>
      <c r="L409" s="361" t="s">
        <v>1392</v>
      </c>
      <c r="M409" s="370">
        <v>2012</v>
      </c>
      <c r="N409" s="207">
        <v>43903</v>
      </c>
      <c r="O409" s="361" t="s">
        <v>1537</v>
      </c>
      <c r="P409" t="str">
        <f t="shared" si="6"/>
        <v>Lower Minnesota River WRAPS 2014-Nine Mile Creek-(07020012-809)-E. coli</v>
      </c>
    </row>
    <row r="410" spans="1:16" ht="27.95" hidden="1" customHeight="1" x14ac:dyDescent="0.25">
      <c r="A410" s="203" t="s">
        <v>1534</v>
      </c>
      <c r="B410" s="203" t="s">
        <v>621</v>
      </c>
      <c r="C410" s="203" t="s">
        <v>1535</v>
      </c>
      <c r="D410" s="203" t="s">
        <v>1536</v>
      </c>
      <c r="E410" s="203" t="s">
        <v>38</v>
      </c>
      <c r="F410" s="203" t="s">
        <v>505</v>
      </c>
      <c r="G410" s="257">
        <v>7.8</v>
      </c>
      <c r="H410" s="361" t="s">
        <v>1390</v>
      </c>
      <c r="I410" s="361" t="s">
        <v>1384</v>
      </c>
      <c r="J410" s="275">
        <v>0.41</v>
      </c>
      <c r="K410" s="361" t="s">
        <v>1391</v>
      </c>
      <c r="L410" s="361" t="s">
        <v>1392</v>
      </c>
      <c r="M410" s="370">
        <v>2012</v>
      </c>
      <c r="N410" s="207">
        <v>43903</v>
      </c>
      <c r="O410" s="361" t="s">
        <v>1537</v>
      </c>
      <c r="P410" t="str">
        <f t="shared" si="6"/>
        <v>Lower Minnesota River WRAPS 2014-Nine Mile Creek-(07020012-809)-E. coli</v>
      </c>
    </row>
    <row r="411" spans="1:16" ht="27.95" hidden="1" customHeight="1" x14ac:dyDescent="0.25">
      <c r="A411" s="203" t="s">
        <v>1534</v>
      </c>
      <c r="B411" s="203" t="s">
        <v>621</v>
      </c>
      <c r="C411" s="203" t="s">
        <v>1535</v>
      </c>
      <c r="D411" s="203" t="s">
        <v>1536</v>
      </c>
      <c r="E411" s="203" t="s">
        <v>38</v>
      </c>
      <c r="F411" s="203" t="s">
        <v>505</v>
      </c>
      <c r="G411" s="257">
        <v>2.8</v>
      </c>
      <c r="H411" s="361" t="s">
        <v>1390</v>
      </c>
      <c r="I411" s="361" t="s">
        <v>1385</v>
      </c>
      <c r="J411" s="275">
        <v>0.41</v>
      </c>
      <c r="K411" s="361" t="s">
        <v>1391</v>
      </c>
      <c r="L411" s="361" t="s">
        <v>1392</v>
      </c>
      <c r="M411" s="370">
        <v>2012</v>
      </c>
      <c r="N411" s="207">
        <v>43903</v>
      </c>
      <c r="O411" s="361" t="s">
        <v>1537</v>
      </c>
      <c r="P411" t="str">
        <f t="shared" si="6"/>
        <v>Lower Minnesota River WRAPS 2014-Nine Mile Creek-(07020012-809)-E. coli</v>
      </c>
    </row>
    <row r="412" spans="1:16" ht="27.95" hidden="1" customHeight="1" x14ac:dyDescent="0.25">
      <c r="A412" s="203" t="s">
        <v>1534</v>
      </c>
      <c r="B412" s="203" t="s">
        <v>621</v>
      </c>
      <c r="C412" s="203" t="s">
        <v>1535</v>
      </c>
      <c r="D412" s="203" t="s">
        <v>1538</v>
      </c>
      <c r="E412" s="203" t="s">
        <v>1539</v>
      </c>
      <c r="F412" s="203" t="s">
        <v>505</v>
      </c>
      <c r="G412" s="257">
        <v>9.4</v>
      </c>
      <c r="H412" s="361" t="s">
        <v>1390</v>
      </c>
      <c r="I412" s="361" t="s">
        <v>1379</v>
      </c>
      <c r="J412" s="275">
        <v>0.68</v>
      </c>
      <c r="K412" s="361" t="s">
        <v>1391</v>
      </c>
      <c r="L412" s="361" t="s">
        <v>1392</v>
      </c>
      <c r="M412" s="370">
        <v>2012</v>
      </c>
      <c r="N412" s="207">
        <v>43903</v>
      </c>
      <c r="O412" s="361" t="s">
        <v>1537</v>
      </c>
      <c r="P412" t="str">
        <f t="shared" si="6"/>
        <v>Lower Minnesota River WRAPS 2014-Purgatory Creek-(07020012-828)-E. coli</v>
      </c>
    </row>
    <row r="413" spans="1:16" ht="27.95" hidden="1" customHeight="1" x14ac:dyDescent="0.25">
      <c r="A413" s="203" t="s">
        <v>1534</v>
      </c>
      <c r="B413" s="203" t="s">
        <v>621</v>
      </c>
      <c r="C413" s="203" t="s">
        <v>1535</v>
      </c>
      <c r="D413" s="203" t="s">
        <v>1538</v>
      </c>
      <c r="E413" s="203" t="s">
        <v>1539</v>
      </c>
      <c r="F413" s="203" t="s">
        <v>505</v>
      </c>
      <c r="G413" s="257">
        <v>8</v>
      </c>
      <c r="H413" s="361" t="s">
        <v>1390</v>
      </c>
      <c r="I413" s="361" t="s">
        <v>1382</v>
      </c>
      <c r="J413" s="275">
        <v>0.68</v>
      </c>
      <c r="K413" s="361" t="s">
        <v>1391</v>
      </c>
      <c r="L413" s="361" t="s">
        <v>1392</v>
      </c>
      <c r="M413" s="370">
        <v>2012</v>
      </c>
      <c r="N413" s="207">
        <v>43903</v>
      </c>
      <c r="O413" s="361" t="s">
        <v>1537</v>
      </c>
      <c r="P413" t="str">
        <f t="shared" si="6"/>
        <v>Lower Minnesota River WRAPS 2014-Purgatory Creek-(07020012-828)-E. coli</v>
      </c>
    </row>
    <row r="414" spans="1:16" ht="27.95" hidden="1" customHeight="1" x14ac:dyDescent="0.25">
      <c r="A414" s="203" t="s">
        <v>1534</v>
      </c>
      <c r="B414" s="203" t="s">
        <v>621</v>
      </c>
      <c r="C414" s="203" t="s">
        <v>1535</v>
      </c>
      <c r="D414" s="203" t="s">
        <v>1538</v>
      </c>
      <c r="E414" s="203" t="s">
        <v>1539</v>
      </c>
      <c r="F414" s="203" t="s">
        <v>505</v>
      </c>
      <c r="G414" s="257">
        <v>2.2999999999999998</v>
      </c>
      <c r="H414" s="361" t="s">
        <v>1390</v>
      </c>
      <c r="I414" s="361" t="s">
        <v>1383</v>
      </c>
      <c r="J414" s="275">
        <v>0.68</v>
      </c>
      <c r="K414" s="361" t="s">
        <v>1391</v>
      </c>
      <c r="L414" s="361" t="s">
        <v>1392</v>
      </c>
      <c r="M414" s="370">
        <v>2012</v>
      </c>
      <c r="N414" s="207">
        <v>43903</v>
      </c>
      <c r="O414" s="361" t="s">
        <v>1537</v>
      </c>
      <c r="P414" t="str">
        <f t="shared" si="6"/>
        <v>Lower Minnesota River WRAPS 2014-Purgatory Creek-(07020012-828)-E. coli</v>
      </c>
    </row>
    <row r="415" spans="1:16" ht="27.95" hidden="1" customHeight="1" x14ac:dyDescent="0.25">
      <c r="A415" s="203" t="s">
        <v>1534</v>
      </c>
      <c r="B415" s="203" t="s">
        <v>621</v>
      </c>
      <c r="C415" s="203" t="s">
        <v>1535</v>
      </c>
      <c r="D415" s="203" t="s">
        <v>1538</v>
      </c>
      <c r="E415" s="203" t="s">
        <v>1539</v>
      </c>
      <c r="F415" s="203" t="s">
        <v>505</v>
      </c>
      <c r="G415" s="257">
        <v>0.9</v>
      </c>
      <c r="H415" s="361" t="s">
        <v>1390</v>
      </c>
      <c r="I415" s="361" t="s">
        <v>1384</v>
      </c>
      <c r="J415" s="275">
        <v>0.68</v>
      </c>
      <c r="K415" s="361" t="s">
        <v>1391</v>
      </c>
      <c r="L415" s="361" t="s">
        <v>1392</v>
      </c>
      <c r="M415" s="370">
        <v>2012</v>
      </c>
      <c r="N415" s="207">
        <v>43903</v>
      </c>
      <c r="O415" s="361" t="s">
        <v>1537</v>
      </c>
      <c r="P415" t="str">
        <f t="shared" si="6"/>
        <v>Lower Minnesota River WRAPS 2014-Purgatory Creek-(07020012-828)-E. coli</v>
      </c>
    </row>
    <row r="416" spans="1:16" ht="27.95" hidden="1" customHeight="1" x14ac:dyDescent="0.25">
      <c r="A416" s="203" t="s">
        <v>1534</v>
      </c>
      <c r="B416" s="203" t="s">
        <v>621</v>
      </c>
      <c r="C416" s="203" t="s">
        <v>1535</v>
      </c>
      <c r="D416" s="203" t="s">
        <v>1538</v>
      </c>
      <c r="E416" s="203" t="s">
        <v>1539</v>
      </c>
      <c r="F416" s="203" t="s">
        <v>505</v>
      </c>
      <c r="G416" s="257">
        <v>0.3</v>
      </c>
      <c r="H416" s="361" t="s">
        <v>1390</v>
      </c>
      <c r="I416" s="361" t="s">
        <v>1385</v>
      </c>
      <c r="J416" s="275">
        <v>0.68</v>
      </c>
      <c r="K416" s="361" t="s">
        <v>1391</v>
      </c>
      <c r="L416" s="361" t="s">
        <v>1392</v>
      </c>
      <c r="M416" s="370">
        <v>2012</v>
      </c>
      <c r="N416" s="207">
        <v>43903</v>
      </c>
      <c r="O416" s="361" t="s">
        <v>1537</v>
      </c>
      <c r="P416" t="str">
        <f t="shared" si="6"/>
        <v>Lower Minnesota River WRAPS 2014-Purgatory Creek-(07020012-828)-E. coli</v>
      </c>
    </row>
    <row r="417" spans="1:16" ht="27.95" hidden="1" customHeight="1" x14ac:dyDescent="0.25">
      <c r="A417" s="203" t="s">
        <v>1534</v>
      </c>
      <c r="B417" s="203" t="s">
        <v>621</v>
      </c>
      <c r="C417" s="203" t="s">
        <v>1535</v>
      </c>
      <c r="D417" s="203" t="s">
        <v>1540</v>
      </c>
      <c r="E417" s="203" t="s">
        <v>1541</v>
      </c>
      <c r="F417" s="203" t="s">
        <v>505</v>
      </c>
      <c r="G417" s="257">
        <v>150</v>
      </c>
      <c r="H417" s="361" t="s">
        <v>1433</v>
      </c>
      <c r="I417" s="361" t="s">
        <v>1407</v>
      </c>
      <c r="J417" s="360">
        <v>0.42309999999999998</v>
      </c>
      <c r="K417" s="361" t="s">
        <v>1113</v>
      </c>
      <c r="L417" s="361" t="s">
        <v>1408</v>
      </c>
      <c r="M417" s="370">
        <v>2016</v>
      </c>
      <c r="N417" s="207">
        <v>43903</v>
      </c>
      <c r="O417" s="203"/>
      <c r="P417" t="str">
        <f t="shared" si="6"/>
        <v>Lower Minnesota River WRAPS 2014-Penn-(27-0004-00)-TP</v>
      </c>
    </row>
    <row r="418" spans="1:16" ht="27.95" hidden="1" customHeight="1" x14ac:dyDescent="0.25">
      <c r="A418" s="203" t="s">
        <v>1534</v>
      </c>
      <c r="B418" s="203" t="s">
        <v>621</v>
      </c>
      <c r="C418" s="203" t="s">
        <v>1535</v>
      </c>
      <c r="D418" s="203" t="s">
        <v>1540</v>
      </c>
      <c r="E418" s="203" t="s">
        <v>1541</v>
      </c>
      <c r="F418" s="203" t="s">
        <v>505</v>
      </c>
      <c r="G418" s="257">
        <v>1.23</v>
      </c>
      <c r="H418" s="361" t="s">
        <v>1414</v>
      </c>
      <c r="I418" s="361" t="s">
        <v>1407</v>
      </c>
      <c r="J418" s="360">
        <v>0.42280000000000001</v>
      </c>
      <c r="K418" s="361" t="s">
        <v>1113</v>
      </c>
      <c r="L418" s="361" t="s">
        <v>1392</v>
      </c>
      <c r="M418" s="370">
        <v>2016</v>
      </c>
      <c r="N418" s="207">
        <v>43903</v>
      </c>
      <c r="O418" s="203"/>
      <c r="P418" t="str">
        <f t="shared" si="6"/>
        <v>Lower Minnesota River WRAPS 2014-Penn-(27-0004-00)-TP</v>
      </c>
    </row>
    <row r="419" spans="1:16" ht="27.95" hidden="1" customHeight="1" x14ac:dyDescent="0.25">
      <c r="A419" s="203" t="s">
        <v>1534</v>
      </c>
      <c r="B419" s="203" t="s">
        <v>621</v>
      </c>
      <c r="C419" s="203" t="s">
        <v>1535</v>
      </c>
      <c r="D419" s="203" t="s">
        <v>1542</v>
      </c>
      <c r="E419" s="203" t="s">
        <v>1543</v>
      </c>
      <c r="F419" s="203" t="s">
        <v>505</v>
      </c>
      <c r="G419" s="257">
        <v>90</v>
      </c>
      <c r="H419" s="361" t="s">
        <v>1433</v>
      </c>
      <c r="I419" s="361" t="s">
        <v>1407</v>
      </c>
      <c r="J419" s="360">
        <v>0</v>
      </c>
      <c r="K419" s="361" t="s">
        <v>1113</v>
      </c>
      <c r="L419" s="361" t="s">
        <v>1408</v>
      </c>
      <c r="M419" s="370">
        <v>2015</v>
      </c>
      <c r="N419" s="207">
        <v>43903</v>
      </c>
      <c r="O419" s="203"/>
      <c r="P419" t="str">
        <f t="shared" si="6"/>
        <v>Lower Minnesota River WRAPS 2014-Hyland-(27-0048-00)-TP</v>
      </c>
    </row>
    <row r="420" spans="1:16" ht="27.95" hidden="1" customHeight="1" x14ac:dyDescent="0.25">
      <c r="A420" s="203" t="s">
        <v>1534</v>
      </c>
      <c r="B420" s="203" t="s">
        <v>621</v>
      </c>
      <c r="C420" s="203" t="s">
        <v>1535</v>
      </c>
      <c r="D420" s="203" t="s">
        <v>1542</v>
      </c>
      <c r="E420" s="203" t="s">
        <v>1543</v>
      </c>
      <c r="F420" s="203" t="s">
        <v>505</v>
      </c>
      <c r="G420" s="257">
        <v>0.247</v>
      </c>
      <c r="H420" s="361" t="s">
        <v>1414</v>
      </c>
      <c r="I420" s="361" t="s">
        <v>1407</v>
      </c>
      <c r="J420" s="360">
        <v>0</v>
      </c>
      <c r="K420" s="361" t="s">
        <v>1113</v>
      </c>
      <c r="L420" s="361" t="s">
        <v>1392</v>
      </c>
      <c r="M420" s="370">
        <v>2015</v>
      </c>
      <c r="N420" s="207">
        <v>43903</v>
      </c>
      <c r="O420" s="203"/>
      <c r="P420" t="str">
        <f t="shared" si="6"/>
        <v>Lower Minnesota River WRAPS 2014-Hyland-(27-0048-00)-TP</v>
      </c>
    </row>
    <row r="421" spans="1:16" ht="27.95" hidden="1" customHeight="1" x14ac:dyDescent="0.25">
      <c r="A421" s="203" t="s">
        <v>1534</v>
      </c>
      <c r="B421" s="202" t="s">
        <v>621</v>
      </c>
      <c r="C421" s="203" t="s">
        <v>1544</v>
      </c>
      <c r="D421" s="203" t="s">
        <v>1545</v>
      </c>
      <c r="E421" s="202" t="s">
        <v>1546</v>
      </c>
      <c r="F421" s="202" t="s">
        <v>475</v>
      </c>
      <c r="G421" s="254">
        <v>1885</v>
      </c>
      <c r="H421" s="361" t="s">
        <v>1547</v>
      </c>
      <c r="I421" s="359" t="s">
        <v>1407</v>
      </c>
      <c r="J421" s="358">
        <v>0.62190000000000001</v>
      </c>
      <c r="K421" s="359" t="s">
        <v>8</v>
      </c>
      <c r="L421" s="359" t="s">
        <v>1408</v>
      </c>
      <c r="M421" s="368">
        <v>2003</v>
      </c>
      <c r="N421" s="205">
        <v>40511</v>
      </c>
      <c r="O421" s="203"/>
      <c r="P421" t="str">
        <f t="shared" si="6"/>
        <v>Nine Mile Creek Watershed Chloride TMDL-Ninemile Creek-(07020012-809 (previous waterbody ID: 07020012-518))-Chloride</v>
      </c>
    </row>
    <row r="422" spans="1:16" ht="27.95" hidden="1" customHeight="1" x14ac:dyDescent="0.25">
      <c r="A422" s="203" t="s">
        <v>1534</v>
      </c>
      <c r="B422" s="202" t="s">
        <v>621</v>
      </c>
      <c r="C422" s="203" t="s">
        <v>1544</v>
      </c>
      <c r="D422" s="203" t="s">
        <v>1545</v>
      </c>
      <c r="E422" s="202" t="s">
        <v>1546</v>
      </c>
      <c r="F422" s="202" t="s">
        <v>475</v>
      </c>
      <c r="G422" s="253">
        <v>5.1639999999999997</v>
      </c>
      <c r="H422" s="361" t="s">
        <v>488</v>
      </c>
      <c r="I422" s="359" t="s">
        <v>1407</v>
      </c>
      <c r="J422" s="358">
        <v>0.62190000000000001</v>
      </c>
      <c r="K422" s="359" t="s">
        <v>8</v>
      </c>
      <c r="L422" s="359" t="s">
        <v>1392</v>
      </c>
      <c r="M422" s="368">
        <v>2003</v>
      </c>
      <c r="N422" s="205">
        <v>40511</v>
      </c>
      <c r="O422" s="203"/>
      <c r="P422" t="str">
        <f t="shared" si="6"/>
        <v>Nine Mile Creek Watershed Chloride TMDL-Ninemile Creek-(07020012-809 (previous waterbody ID: 07020012-518))-Chloride</v>
      </c>
    </row>
    <row r="423" spans="1:16" ht="27.95" hidden="1" customHeight="1" x14ac:dyDescent="0.25">
      <c r="A423" s="203" t="s">
        <v>1534</v>
      </c>
      <c r="B423" s="202" t="s">
        <v>621</v>
      </c>
      <c r="C423" s="203" t="s">
        <v>1403</v>
      </c>
      <c r="D423" s="202" t="s">
        <v>1404</v>
      </c>
      <c r="E423" s="202" t="s">
        <v>1405</v>
      </c>
      <c r="F423" s="202" t="s">
        <v>475</v>
      </c>
      <c r="G423" s="253">
        <v>154</v>
      </c>
      <c r="H423" s="361" t="s">
        <v>1406</v>
      </c>
      <c r="I423" s="359" t="s">
        <v>1407</v>
      </c>
      <c r="J423" s="359" t="s">
        <v>1380</v>
      </c>
      <c r="K423" s="359" t="s">
        <v>22</v>
      </c>
      <c r="L423" s="359" t="s">
        <v>1408</v>
      </c>
      <c r="M423" s="368" t="s">
        <v>1407</v>
      </c>
      <c r="N423" s="205">
        <v>42486</v>
      </c>
      <c r="O423" s="203"/>
      <c r="P423" t="str">
        <f t="shared" si="6"/>
        <v>South Metro Mississippi TSS TMDL-Mississippi River-(07040001-531)-TSS</v>
      </c>
    </row>
    <row r="424" spans="1:16" ht="27.95" hidden="1" customHeight="1" x14ac:dyDescent="0.25">
      <c r="A424" s="203" t="s">
        <v>1548</v>
      </c>
      <c r="B424" s="202" t="s">
        <v>2364</v>
      </c>
      <c r="C424" s="203" t="s">
        <v>1549</v>
      </c>
      <c r="D424" s="202" t="s">
        <v>804</v>
      </c>
      <c r="E424" s="202" t="s">
        <v>1550</v>
      </c>
      <c r="F424" s="202" t="s">
        <v>475</v>
      </c>
      <c r="G424" s="253">
        <v>6.11</v>
      </c>
      <c r="H424" s="224" t="s">
        <v>1551</v>
      </c>
      <c r="I424" s="359" t="s">
        <v>1379</v>
      </c>
      <c r="J424" s="359" t="s">
        <v>1380</v>
      </c>
      <c r="K424" s="359" t="s">
        <v>9</v>
      </c>
      <c r="L424" s="359" t="s">
        <v>1392</v>
      </c>
      <c r="M424" s="368">
        <v>2000</v>
      </c>
      <c r="N424" s="207" t="s">
        <v>1552</v>
      </c>
      <c r="O424" s="203"/>
      <c r="P424" t="str">
        <f t="shared" si="6"/>
        <v>Blue Earth, Le Sueur, and Watonwan Watersheds - Fecal Coliform TMDL-Blue Earth River-(07020009-501)-Fecal Coliform</v>
      </c>
    </row>
    <row r="425" spans="1:16" ht="27.95" hidden="1" customHeight="1" x14ac:dyDescent="0.25">
      <c r="A425" s="203" t="s">
        <v>1548</v>
      </c>
      <c r="B425" s="202" t="s">
        <v>2364</v>
      </c>
      <c r="C425" s="203" t="s">
        <v>1549</v>
      </c>
      <c r="D425" s="202" t="s">
        <v>804</v>
      </c>
      <c r="E425" s="202" t="s">
        <v>1550</v>
      </c>
      <c r="F425" s="202" t="s">
        <v>475</v>
      </c>
      <c r="G425" s="253">
        <v>2.5299999999999998</v>
      </c>
      <c r="H425" s="224" t="s">
        <v>1551</v>
      </c>
      <c r="I425" s="359" t="s">
        <v>1382</v>
      </c>
      <c r="J425" s="359" t="s">
        <v>1380</v>
      </c>
      <c r="K425" s="359" t="s">
        <v>9</v>
      </c>
      <c r="L425" s="359" t="s">
        <v>1392</v>
      </c>
      <c r="M425" s="368">
        <v>2000</v>
      </c>
      <c r="N425" s="207" t="s">
        <v>1552</v>
      </c>
      <c r="O425" s="203"/>
      <c r="P425" t="str">
        <f t="shared" si="6"/>
        <v>Blue Earth, Le Sueur, and Watonwan Watersheds - Fecal Coliform TMDL-Blue Earth River-(07020009-501)-Fecal Coliform</v>
      </c>
    </row>
    <row r="426" spans="1:16" ht="27.95" hidden="1" customHeight="1" x14ac:dyDescent="0.25">
      <c r="A426" s="203" t="s">
        <v>1548</v>
      </c>
      <c r="B426" s="202" t="s">
        <v>2364</v>
      </c>
      <c r="C426" s="203" t="s">
        <v>1549</v>
      </c>
      <c r="D426" s="202" t="s">
        <v>804</v>
      </c>
      <c r="E426" s="202" t="s">
        <v>1550</v>
      </c>
      <c r="F426" s="202" t="s">
        <v>475</v>
      </c>
      <c r="G426" s="253">
        <v>1.1399999999999999</v>
      </c>
      <c r="H426" s="224" t="s">
        <v>1551</v>
      </c>
      <c r="I426" s="359" t="s">
        <v>1383</v>
      </c>
      <c r="J426" s="359" t="s">
        <v>1380</v>
      </c>
      <c r="K426" s="359" t="s">
        <v>9</v>
      </c>
      <c r="L426" s="359" t="s">
        <v>1392</v>
      </c>
      <c r="M426" s="368">
        <v>2000</v>
      </c>
      <c r="N426" s="207" t="s">
        <v>1552</v>
      </c>
      <c r="O426" s="203"/>
      <c r="P426" t="str">
        <f t="shared" si="6"/>
        <v>Blue Earth, Le Sueur, and Watonwan Watersheds - Fecal Coliform TMDL-Blue Earth River-(07020009-501)-Fecal Coliform</v>
      </c>
    </row>
    <row r="427" spans="1:16" ht="27.95" hidden="1" customHeight="1" x14ac:dyDescent="0.25">
      <c r="A427" s="203" t="s">
        <v>1548</v>
      </c>
      <c r="B427" s="202" t="s">
        <v>2364</v>
      </c>
      <c r="C427" s="203" t="s">
        <v>1549</v>
      </c>
      <c r="D427" s="202" t="s">
        <v>804</v>
      </c>
      <c r="E427" s="202" t="s">
        <v>1550</v>
      </c>
      <c r="F427" s="202" t="s">
        <v>475</v>
      </c>
      <c r="G427" s="253">
        <v>0.26</v>
      </c>
      <c r="H427" s="224" t="s">
        <v>1551</v>
      </c>
      <c r="I427" s="359" t="s">
        <v>1384</v>
      </c>
      <c r="J427" s="359" t="s">
        <v>1380</v>
      </c>
      <c r="K427" s="359" t="s">
        <v>9</v>
      </c>
      <c r="L427" s="359" t="s">
        <v>1392</v>
      </c>
      <c r="M427" s="368">
        <v>2000</v>
      </c>
      <c r="N427" s="207" t="s">
        <v>1552</v>
      </c>
      <c r="O427" s="203"/>
      <c r="P427" t="str">
        <f t="shared" si="6"/>
        <v>Blue Earth, Le Sueur, and Watonwan Watersheds - Fecal Coliform TMDL-Blue Earth River-(07020009-501)-Fecal Coliform</v>
      </c>
    </row>
    <row r="428" spans="1:16" ht="27.95" hidden="1" customHeight="1" x14ac:dyDescent="0.25">
      <c r="A428" s="203" t="s">
        <v>1548</v>
      </c>
      <c r="B428" s="202" t="s">
        <v>2364</v>
      </c>
      <c r="C428" s="203" t="s">
        <v>1549</v>
      </c>
      <c r="D428" s="202" t="s">
        <v>804</v>
      </c>
      <c r="E428" s="202" t="s">
        <v>1550</v>
      </c>
      <c r="F428" s="202" t="s">
        <v>475</v>
      </c>
      <c r="G428" s="253" t="s">
        <v>515</v>
      </c>
      <c r="H428" s="224" t="s">
        <v>1551</v>
      </c>
      <c r="I428" s="359" t="s">
        <v>1385</v>
      </c>
      <c r="J428" s="359" t="s">
        <v>1380</v>
      </c>
      <c r="K428" s="359" t="s">
        <v>9</v>
      </c>
      <c r="L428" s="359" t="s">
        <v>1392</v>
      </c>
      <c r="M428" s="368">
        <v>2000</v>
      </c>
      <c r="N428" s="207" t="s">
        <v>1552</v>
      </c>
      <c r="O428" s="203"/>
      <c r="P428" t="str">
        <f t="shared" si="6"/>
        <v>Blue Earth, Le Sueur, and Watonwan Watersheds - Fecal Coliform TMDL-Blue Earth River-(07020009-501)-Fecal Coliform</v>
      </c>
    </row>
    <row r="429" spans="1:16" ht="27.95" hidden="1" customHeight="1" x14ac:dyDescent="0.25">
      <c r="A429" s="203" t="s">
        <v>1548</v>
      </c>
      <c r="B429" s="202" t="s">
        <v>2364</v>
      </c>
      <c r="C429" s="203" t="s">
        <v>1549</v>
      </c>
      <c r="D429" s="202" t="s">
        <v>802</v>
      </c>
      <c r="E429" s="202" t="s">
        <v>1550</v>
      </c>
      <c r="F429" s="202" t="s">
        <v>475</v>
      </c>
      <c r="G429" s="253">
        <v>2.94</v>
      </c>
      <c r="H429" s="224" t="s">
        <v>1551</v>
      </c>
      <c r="I429" s="359" t="s">
        <v>1385</v>
      </c>
      <c r="J429" s="359" t="s">
        <v>1380</v>
      </c>
      <c r="K429" s="359" t="s">
        <v>9</v>
      </c>
      <c r="L429" s="359" t="s">
        <v>1392</v>
      </c>
      <c r="M429" s="368">
        <v>2004</v>
      </c>
      <c r="N429" s="207" t="s">
        <v>1552</v>
      </c>
      <c r="O429" s="203"/>
      <c r="P429" t="str">
        <f t="shared" si="6"/>
        <v>Blue Earth, Le Sueur, and Watonwan Watersheds - Fecal Coliform TMDL-Blue Earth River-(07020009-509)-Fecal Coliform</v>
      </c>
    </row>
    <row r="430" spans="1:16" ht="27.95" hidden="1" customHeight="1" x14ac:dyDescent="0.25">
      <c r="A430" s="203" t="s">
        <v>1548</v>
      </c>
      <c r="B430" s="202" t="s">
        <v>2364</v>
      </c>
      <c r="C430" s="203" t="s">
        <v>1549</v>
      </c>
      <c r="D430" s="202" t="s">
        <v>802</v>
      </c>
      <c r="E430" s="202" t="s">
        <v>1550</v>
      </c>
      <c r="F430" s="202" t="s">
        <v>475</v>
      </c>
      <c r="G430" s="253">
        <v>1.18</v>
      </c>
      <c r="H430" s="224" t="s">
        <v>1551</v>
      </c>
      <c r="I430" s="359" t="s">
        <v>1385</v>
      </c>
      <c r="J430" s="359" t="s">
        <v>1380</v>
      </c>
      <c r="K430" s="359" t="s">
        <v>9</v>
      </c>
      <c r="L430" s="359" t="s">
        <v>1392</v>
      </c>
      <c r="M430" s="368">
        <v>2004</v>
      </c>
      <c r="N430" s="207" t="s">
        <v>1552</v>
      </c>
      <c r="O430" s="203"/>
      <c r="P430" t="str">
        <f t="shared" si="6"/>
        <v>Blue Earth, Le Sueur, and Watonwan Watersheds - Fecal Coliform TMDL-Blue Earth River-(07020009-509)-Fecal Coliform</v>
      </c>
    </row>
    <row r="431" spans="1:16" ht="27.95" hidden="1" customHeight="1" x14ac:dyDescent="0.25">
      <c r="A431" s="203" t="s">
        <v>1548</v>
      </c>
      <c r="B431" s="202" t="s">
        <v>2364</v>
      </c>
      <c r="C431" s="203" t="s">
        <v>1549</v>
      </c>
      <c r="D431" s="202" t="s">
        <v>802</v>
      </c>
      <c r="E431" s="202" t="s">
        <v>1550</v>
      </c>
      <c r="F431" s="202" t="s">
        <v>475</v>
      </c>
      <c r="G431" s="253">
        <v>0.55000000000000004</v>
      </c>
      <c r="H431" s="224" t="s">
        <v>1551</v>
      </c>
      <c r="I431" s="359" t="s">
        <v>1385</v>
      </c>
      <c r="J431" s="359" t="s">
        <v>1380</v>
      </c>
      <c r="K431" s="359" t="s">
        <v>9</v>
      </c>
      <c r="L431" s="359" t="s">
        <v>1392</v>
      </c>
      <c r="M431" s="368">
        <v>2004</v>
      </c>
      <c r="N431" s="207" t="s">
        <v>1552</v>
      </c>
      <c r="O431" s="203"/>
      <c r="P431" t="str">
        <f t="shared" si="6"/>
        <v>Blue Earth, Le Sueur, and Watonwan Watersheds - Fecal Coliform TMDL-Blue Earth River-(07020009-509)-Fecal Coliform</v>
      </c>
    </row>
    <row r="432" spans="1:16" ht="27.95" hidden="1" customHeight="1" x14ac:dyDescent="0.25">
      <c r="A432" s="203" t="s">
        <v>1548</v>
      </c>
      <c r="B432" s="202" t="s">
        <v>2364</v>
      </c>
      <c r="C432" s="203" t="s">
        <v>1549</v>
      </c>
      <c r="D432" s="202" t="s">
        <v>802</v>
      </c>
      <c r="E432" s="202" t="s">
        <v>1550</v>
      </c>
      <c r="F432" s="202" t="s">
        <v>475</v>
      </c>
      <c r="G432" s="253">
        <v>0.14000000000000001</v>
      </c>
      <c r="H432" s="224" t="s">
        <v>1551</v>
      </c>
      <c r="I432" s="359" t="s">
        <v>1385</v>
      </c>
      <c r="J432" s="359" t="s">
        <v>1380</v>
      </c>
      <c r="K432" s="359" t="s">
        <v>9</v>
      </c>
      <c r="L432" s="359" t="s">
        <v>1392</v>
      </c>
      <c r="M432" s="368">
        <v>2004</v>
      </c>
      <c r="N432" s="207" t="s">
        <v>1552</v>
      </c>
      <c r="O432" s="203"/>
      <c r="P432" t="str">
        <f t="shared" si="6"/>
        <v>Blue Earth, Le Sueur, and Watonwan Watersheds - Fecal Coliform TMDL-Blue Earth River-(07020009-509)-Fecal Coliform</v>
      </c>
    </row>
    <row r="433" spans="1:16" ht="27.95" hidden="1" customHeight="1" x14ac:dyDescent="0.25">
      <c r="A433" s="203" t="s">
        <v>1548</v>
      </c>
      <c r="B433" s="202" t="s">
        <v>2364</v>
      </c>
      <c r="C433" s="203" t="s">
        <v>1549</v>
      </c>
      <c r="D433" s="202" t="s">
        <v>802</v>
      </c>
      <c r="E433" s="202" t="s">
        <v>1550</v>
      </c>
      <c r="F433" s="202" t="s">
        <v>475</v>
      </c>
      <c r="G433" s="253">
        <v>0.01</v>
      </c>
      <c r="H433" s="224" t="s">
        <v>1551</v>
      </c>
      <c r="I433" s="359" t="s">
        <v>1385</v>
      </c>
      <c r="J433" s="359" t="s">
        <v>1380</v>
      </c>
      <c r="K433" s="359" t="s">
        <v>9</v>
      </c>
      <c r="L433" s="359" t="s">
        <v>1392</v>
      </c>
      <c r="M433" s="368">
        <v>2004</v>
      </c>
      <c r="N433" s="207" t="s">
        <v>1552</v>
      </c>
      <c r="O433" s="203"/>
      <c r="P433" t="str">
        <f t="shared" si="6"/>
        <v>Blue Earth, Le Sueur, and Watonwan Watersheds - Fecal Coliform TMDL-Blue Earth River-(07020009-509)-Fecal Coliform</v>
      </c>
    </row>
    <row r="434" spans="1:16" ht="27.95" hidden="1" customHeight="1" x14ac:dyDescent="0.25">
      <c r="A434" s="203" t="s">
        <v>1548</v>
      </c>
      <c r="B434" s="202" t="s">
        <v>2364</v>
      </c>
      <c r="C434" s="203" t="s">
        <v>1549</v>
      </c>
      <c r="D434" s="202" t="s">
        <v>686</v>
      </c>
      <c r="E434" s="202" t="s">
        <v>1553</v>
      </c>
      <c r="F434" s="202" t="s">
        <v>475</v>
      </c>
      <c r="G434" s="253">
        <v>3.15</v>
      </c>
      <c r="H434" s="224" t="s">
        <v>1551</v>
      </c>
      <c r="I434" s="359" t="s">
        <v>1385</v>
      </c>
      <c r="J434" s="359" t="s">
        <v>1380</v>
      </c>
      <c r="K434" s="359" t="s">
        <v>9</v>
      </c>
      <c r="L434" s="359" t="s">
        <v>1392</v>
      </c>
      <c r="M434" s="368">
        <v>2004</v>
      </c>
      <c r="N434" s="207" t="s">
        <v>1552</v>
      </c>
      <c r="O434" s="203"/>
      <c r="P434" t="str">
        <f t="shared" si="6"/>
        <v>Blue Earth, Le Sueur, and Watonwan Watersheds - Fecal Coliform TMDL-Le Sueur River-(07020011-501)-Fecal Coliform</v>
      </c>
    </row>
    <row r="435" spans="1:16" ht="27.95" hidden="1" customHeight="1" x14ac:dyDescent="0.25">
      <c r="A435" s="203" t="s">
        <v>1548</v>
      </c>
      <c r="B435" s="202" t="s">
        <v>2364</v>
      </c>
      <c r="C435" s="203" t="s">
        <v>1549</v>
      </c>
      <c r="D435" s="202" t="s">
        <v>686</v>
      </c>
      <c r="E435" s="202" t="s">
        <v>1553</v>
      </c>
      <c r="F435" s="202" t="s">
        <v>475</v>
      </c>
      <c r="G435" s="253">
        <v>1.39</v>
      </c>
      <c r="H435" s="224" t="s">
        <v>1551</v>
      </c>
      <c r="I435" s="359" t="s">
        <v>1385</v>
      </c>
      <c r="J435" s="359" t="s">
        <v>1380</v>
      </c>
      <c r="K435" s="359" t="s">
        <v>9</v>
      </c>
      <c r="L435" s="359" t="s">
        <v>1392</v>
      </c>
      <c r="M435" s="368">
        <v>2004</v>
      </c>
      <c r="N435" s="207" t="s">
        <v>1552</v>
      </c>
      <c r="O435" s="203"/>
      <c r="P435" t="str">
        <f t="shared" si="6"/>
        <v>Blue Earth, Le Sueur, and Watonwan Watersheds - Fecal Coliform TMDL-Le Sueur River-(07020011-501)-Fecal Coliform</v>
      </c>
    </row>
    <row r="436" spans="1:16" ht="27.95" hidden="1" customHeight="1" x14ac:dyDescent="0.25">
      <c r="A436" s="203" t="s">
        <v>1548</v>
      </c>
      <c r="B436" s="202" t="s">
        <v>2364</v>
      </c>
      <c r="C436" s="203" t="s">
        <v>1549</v>
      </c>
      <c r="D436" s="202" t="s">
        <v>686</v>
      </c>
      <c r="E436" s="202" t="s">
        <v>1553</v>
      </c>
      <c r="F436" s="202" t="s">
        <v>475</v>
      </c>
      <c r="G436" s="253">
        <v>0.59</v>
      </c>
      <c r="H436" s="224" t="s">
        <v>1551</v>
      </c>
      <c r="I436" s="359" t="s">
        <v>1385</v>
      </c>
      <c r="J436" s="359" t="s">
        <v>1380</v>
      </c>
      <c r="K436" s="359" t="s">
        <v>9</v>
      </c>
      <c r="L436" s="359" t="s">
        <v>1392</v>
      </c>
      <c r="M436" s="368">
        <v>2004</v>
      </c>
      <c r="N436" s="207" t="s">
        <v>1552</v>
      </c>
      <c r="O436" s="203"/>
      <c r="P436" t="str">
        <f t="shared" si="6"/>
        <v>Blue Earth, Le Sueur, and Watonwan Watersheds - Fecal Coliform TMDL-Le Sueur River-(07020011-501)-Fecal Coliform</v>
      </c>
    </row>
    <row r="437" spans="1:16" ht="27.95" hidden="1" customHeight="1" x14ac:dyDescent="0.25">
      <c r="A437" s="203" t="s">
        <v>1548</v>
      </c>
      <c r="B437" s="202" t="s">
        <v>2364</v>
      </c>
      <c r="C437" s="203" t="s">
        <v>1549</v>
      </c>
      <c r="D437" s="202" t="s">
        <v>686</v>
      </c>
      <c r="E437" s="202" t="s">
        <v>1553</v>
      </c>
      <c r="F437" s="202" t="s">
        <v>475</v>
      </c>
      <c r="G437" s="253">
        <v>0.1</v>
      </c>
      <c r="H437" s="224" t="s">
        <v>1551</v>
      </c>
      <c r="I437" s="359" t="s">
        <v>1385</v>
      </c>
      <c r="J437" s="359" t="s">
        <v>1380</v>
      </c>
      <c r="K437" s="359" t="s">
        <v>9</v>
      </c>
      <c r="L437" s="359" t="s">
        <v>1392</v>
      </c>
      <c r="M437" s="368">
        <v>2004</v>
      </c>
      <c r="N437" s="207" t="s">
        <v>1552</v>
      </c>
      <c r="O437" s="203"/>
      <c r="P437" t="str">
        <f t="shared" si="6"/>
        <v>Blue Earth, Le Sueur, and Watonwan Watersheds - Fecal Coliform TMDL-Le Sueur River-(07020011-501)-Fecal Coliform</v>
      </c>
    </row>
    <row r="438" spans="1:16" ht="27.95" hidden="1" customHeight="1" x14ac:dyDescent="0.25">
      <c r="A438" s="203" t="s">
        <v>1548</v>
      </c>
      <c r="B438" s="202" t="s">
        <v>2364</v>
      </c>
      <c r="C438" s="203" t="s">
        <v>1549</v>
      </c>
      <c r="D438" s="202" t="s">
        <v>686</v>
      </c>
      <c r="E438" s="202" t="s">
        <v>1553</v>
      </c>
      <c r="F438" s="202" t="s">
        <v>475</v>
      </c>
      <c r="G438" s="253" t="s">
        <v>515</v>
      </c>
      <c r="H438" s="224" t="s">
        <v>1551</v>
      </c>
      <c r="I438" s="359" t="s">
        <v>1385</v>
      </c>
      <c r="J438" s="359" t="s">
        <v>1380</v>
      </c>
      <c r="K438" s="359" t="s">
        <v>9</v>
      </c>
      <c r="L438" s="359" t="s">
        <v>1392</v>
      </c>
      <c r="M438" s="368">
        <v>2004</v>
      </c>
      <c r="N438" s="207" t="s">
        <v>1552</v>
      </c>
      <c r="O438" s="203"/>
      <c r="P438" t="str">
        <f t="shared" si="6"/>
        <v>Blue Earth, Le Sueur, and Watonwan Watersheds - Fecal Coliform TMDL-Le Sueur River-(07020011-501)-Fecal Coliform</v>
      </c>
    </row>
    <row r="439" spans="1:16" ht="27.95" hidden="1" customHeight="1" x14ac:dyDescent="0.25">
      <c r="A439" s="203" t="s">
        <v>1548</v>
      </c>
      <c r="B439" s="202" t="s">
        <v>2364</v>
      </c>
      <c r="C439" s="203" t="s">
        <v>1554</v>
      </c>
      <c r="D439" s="202" t="s">
        <v>1555</v>
      </c>
      <c r="E439" s="202" t="s">
        <v>1553</v>
      </c>
      <c r="F439" s="202" t="s">
        <v>505</v>
      </c>
      <c r="G439" s="253">
        <v>34.1</v>
      </c>
      <c r="H439" s="361" t="s">
        <v>1400</v>
      </c>
      <c r="I439" s="359" t="s">
        <v>1379</v>
      </c>
      <c r="J439" s="359" t="s">
        <v>1380</v>
      </c>
      <c r="K439" s="359" t="s">
        <v>1391</v>
      </c>
      <c r="L439" s="359" t="s">
        <v>1392</v>
      </c>
      <c r="M439" s="368">
        <v>2010</v>
      </c>
      <c r="N439" s="205">
        <v>42444</v>
      </c>
      <c r="O439" s="203"/>
      <c r="P439" t="str">
        <f t="shared" si="6"/>
        <v>Le Sueur River WRAPS 2008-Le Sueur River-(07020011-507)-E. coli</v>
      </c>
    </row>
    <row r="440" spans="1:16" ht="27.95" hidden="1" customHeight="1" x14ac:dyDescent="0.25">
      <c r="A440" s="203" t="s">
        <v>1548</v>
      </c>
      <c r="B440" s="202" t="s">
        <v>2364</v>
      </c>
      <c r="C440" s="203" t="s">
        <v>1554</v>
      </c>
      <c r="D440" s="202" t="s">
        <v>1555</v>
      </c>
      <c r="E440" s="202" t="s">
        <v>1553</v>
      </c>
      <c r="F440" s="202" t="s">
        <v>505</v>
      </c>
      <c r="G440" s="253">
        <v>9.9</v>
      </c>
      <c r="H440" s="361" t="s">
        <v>1400</v>
      </c>
      <c r="I440" s="359" t="s">
        <v>1382</v>
      </c>
      <c r="J440" s="359" t="s">
        <v>1380</v>
      </c>
      <c r="K440" s="359" t="s">
        <v>1391</v>
      </c>
      <c r="L440" s="359" t="s">
        <v>1392</v>
      </c>
      <c r="M440" s="368">
        <v>2010</v>
      </c>
      <c r="N440" s="205">
        <v>42444</v>
      </c>
      <c r="O440" s="203"/>
      <c r="P440" t="str">
        <f t="shared" si="6"/>
        <v>Le Sueur River WRAPS 2008-Le Sueur River-(07020011-507)-E. coli</v>
      </c>
    </row>
    <row r="441" spans="1:16" ht="27.95" hidden="1" customHeight="1" x14ac:dyDescent="0.25">
      <c r="A441" s="203" t="s">
        <v>1548</v>
      </c>
      <c r="B441" s="202" t="s">
        <v>2364</v>
      </c>
      <c r="C441" s="203" t="s">
        <v>1554</v>
      </c>
      <c r="D441" s="202" t="s">
        <v>1555</v>
      </c>
      <c r="E441" s="202" t="s">
        <v>1553</v>
      </c>
      <c r="F441" s="202" t="s">
        <v>505</v>
      </c>
      <c r="G441" s="253">
        <v>4</v>
      </c>
      <c r="H441" s="361" t="s">
        <v>1400</v>
      </c>
      <c r="I441" s="359" t="s">
        <v>1383</v>
      </c>
      <c r="J441" s="359" t="s">
        <v>1380</v>
      </c>
      <c r="K441" s="359" t="s">
        <v>1391</v>
      </c>
      <c r="L441" s="359" t="s">
        <v>1392</v>
      </c>
      <c r="M441" s="368">
        <v>2010</v>
      </c>
      <c r="N441" s="205">
        <v>42444</v>
      </c>
      <c r="O441" s="203"/>
      <c r="P441" t="str">
        <f t="shared" si="6"/>
        <v>Le Sueur River WRAPS 2008-Le Sueur River-(07020011-507)-E. coli</v>
      </c>
    </row>
    <row r="442" spans="1:16" ht="27.95" hidden="1" customHeight="1" x14ac:dyDescent="0.25">
      <c r="A442" s="203" t="s">
        <v>1548</v>
      </c>
      <c r="B442" s="202" t="s">
        <v>2364</v>
      </c>
      <c r="C442" s="203" t="s">
        <v>1554</v>
      </c>
      <c r="D442" s="202" t="s">
        <v>1555</v>
      </c>
      <c r="E442" s="202" t="s">
        <v>1553</v>
      </c>
      <c r="F442" s="202" t="s">
        <v>505</v>
      </c>
      <c r="G442" s="253">
        <v>1.2</v>
      </c>
      <c r="H442" s="361" t="s">
        <v>1400</v>
      </c>
      <c r="I442" s="359" t="s">
        <v>1384</v>
      </c>
      <c r="J442" s="359" t="s">
        <v>1380</v>
      </c>
      <c r="K442" s="359" t="s">
        <v>1391</v>
      </c>
      <c r="L442" s="359" t="s">
        <v>1392</v>
      </c>
      <c r="M442" s="368">
        <v>2010</v>
      </c>
      <c r="N442" s="205">
        <v>42444</v>
      </c>
      <c r="O442" s="203"/>
      <c r="P442" t="str">
        <f t="shared" si="6"/>
        <v>Le Sueur River WRAPS 2008-Le Sueur River-(07020011-507)-E. coli</v>
      </c>
    </row>
    <row r="443" spans="1:16" ht="27.95" hidden="1" customHeight="1" x14ac:dyDescent="0.25">
      <c r="A443" s="203" t="s">
        <v>1548</v>
      </c>
      <c r="B443" s="202" t="s">
        <v>2364</v>
      </c>
      <c r="C443" s="203" t="s">
        <v>1554</v>
      </c>
      <c r="D443" s="202" t="s">
        <v>1555</v>
      </c>
      <c r="E443" s="202" t="s">
        <v>1553</v>
      </c>
      <c r="F443" s="202" t="s">
        <v>505</v>
      </c>
      <c r="G443" s="253" t="s">
        <v>515</v>
      </c>
      <c r="H443" s="361" t="s">
        <v>1400</v>
      </c>
      <c r="I443" s="359" t="s">
        <v>1385</v>
      </c>
      <c r="J443" s="359" t="s">
        <v>1380</v>
      </c>
      <c r="K443" s="359" t="s">
        <v>1391</v>
      </c>
      <c r="L443" s="359" t="s">
        <v>1392</v>
      </c>
      <c r="M443" s="368">
        <v>2010</v>
      </c>
      <c r="N443" s="205">
        <v>42444</v>
      </c>
      <c r="O443" s="203"/>
      <c r="P443" t="str">
        <f t="shared" si="6"/>
        <v>Le Sueur River WRAPS 2008-Le Sueur River-(07020011-507)-E. coli</v>
      </c>
    </row>
    <row r="444" spans="1:16" ht="27.95" hidden="1" customHeight="1" x14ac:dyDescent="0.25">
      <c r="A444" s="203" t="s">
        <v>1548</v>
      </c>
      <c r="B444" s="202" t="s">
        <v>2364</v>
      </c>
      <c r="C444" s="203" t="s">
        <v>1556</v>
      </c>
      <c r="D444" s="202" t="s">
        <v>641</v>
      </c>
      <c r="E444" s="202" t="s">
        <v>1557</v>
      </c>
      <c r="F444" s="202" t="s">
        <v>475</v>
      </c>
      <c r="G444" s="253">
        <v>42.2</v>
      </c>
      <c r="H444" s="361" t="s">
        <v>1414</v>
      </c>
      <c r="I444" s="359" t="s">
        <v>1407</v>
      </c>
      <c r="J444" s="358">
        <v>0.3</v>
      </c>
      <c r="K444" s="359" t="s">
        <v>1113</v>
      </c>
      <c r="L444" s="359" t="s">
        <v>1392</v>
      </c>
      <c r="M444" s="368">
        <v>1988</v>
      </c>
      <c r="N444" s="207" t="s">
        <v>1558</v>
      </c>
      <c r="O444" s="203"/>
      <c r="P444" t="str">
        <f t="shared" si="6"/>
        <v>Lower Minnesota River - Dissolved Oxygen-Minnesota River-(07020012-505)-TP</v>
      </c>
    </row>
    <row r="445" spans="1:16" ht="27.95" hidden="1" customHeight="1" x14ac:dyDescent="0.25">
      <c r="A445" s="203" t="s">
        <v>1548</v>
      </c>
      <c r="B445" s="203" t="s">
        <v>2364</v>
      </c>
      <c r="C445" s="203" t="s">
        <v>1559</v>
      </c>
      <c r="D445" s="203" t="s">
        <v>1560</v>
      </c>
      <c r="E445" s="203" t="s">
        <v>1430</v>
      </c>
      <c r="F445" s="203" t="s">
        <v>505</v>
      </c>
      <c r="G445" s="257">
        <v>0.89</v>
      </c>
      <c r="H445" s="361" t="s">
        <v>1400</v>
      </c>
      <c r="I445" s="361" t="s">
        <v>1379</v>
      </c>
      <c r="J445" s="275">
        <v>0.95</v>
      </c>
      <c r="K445" s="361" t="s">
        <v>1391</v>
      </c>
      <c r="L445" s="361" t="s">
        <v>1392</v>
      </c>
      <c r="M445" s="370">
        <v>2010</v>
      </c>
      <c r="N445" s="207">
        <v>43881</v>
      </c>
      <c r="O445" s="223" t="s">
        <v>1561</v>
      </c>
      <c r="P445" t="str">
        <f t="shared" si="6"/>
        <v>Minnesota River - Mankato WRAPS 2013-Unnamed ditch-(07020007-598)-E. coli</v>
      </c>
    </row>
    <row r="446" spans="1:16" ht="27.95" hidden="1" customHeight="1" x14ac:dyDescent="0.25">
      <c r="A446" s="203" t="s">
        <v>1548</v>
      </c>
      <c r="B446" s="203" t="s">
        <v>2364</v>
      </c>
      <c r="C446" s="203" t="s">
        <v>1559</v>
      </c>
      <c r="D446" s="203" t="s">
        <v>1560</v>
      </c>
      <c r="E446" s="203" t="s">
        <v>1430</v>
      </c>
      <c r="F446" s="203" t="s">
        <v>505</v>
      </c>
      <c r="G446" s="257">
        <v>0.18</v>
      </c>
      <c r="H446" s="361" t="s">
        <v>1400</v>
      </c>
      <c r="I446" s="361" t="s">
        <v>1382</v>
      </c>
      <c r="J446" s="275">
        <v>0.95</v>
      </c>
      <c r="K446" s="361" t="s">
        <v>1391</v>
      </c>
      <c r="L446" s="361" t="s">
        <v>1392</v>
      </c>
      <c r="M446" s="370">
        <v>2010</v>
      </c>
      <c r="N446" s="207">
        <v>43881</v>
      </c>
      <c r="O446" s="223" t="s">
        <v>1561</v>
      </c>
      <c r="P446" t="str">
        <f t="shared" si="6"/>
        <v>Minnesota River - Mankato WRAPS 2013-Unnamed ditch-(07020007-598)-E. coli</v>
      </c>
    </row>
    <row r="447" spans="1:16" ht="27.95" hidden="1" customHeight="1" x14ac:dyDescent="0.25">
      <c r="A447" s="203" t="s">
        <v>1548</v>
      </c>
      <c r="B447" s="203" t="s">
        <v>2364</v>
      </c>
      <c r="C447" s="203" t="s">
        <v>1559</v>
      </c>
      <c r="D447" s="203" t="s">
        <v>1560</v>
      </c>
      <c r="E447" s="203" t="s">
        <v>1430</v>
      </c>
      <c r="F447" s="203" t="s">
        <v>505</v>
      </c>
      <c r="G447" s="257">
        <v>0.05</v>
      </c>
      <c r="H447" s="361" t="s">
        <v>1400</v>
      </c>
      <c r="I447" s="361" t="s">
        <v>1383</v>
      </c>
      <c r="J447" s="275">
        <v>0.95</v>
      </c>
      <c r="K447" s="361" t="s">
        <v>1391</v>
      </c>
      <c r="L447" s="361" t="s">
        <v>1392</v>
      </c>
      <c r="M447" s="370">
        <v>2010</v>
      </c>
      <c r="N447" s="207">
        <v>43881</v>
      </c>
      <c r="O447" s="223" t="s">
        <v>1561</v>
      </c>
      <c r="P447" t="str">
        <f t="shared" si="6"/>
        <v>Minnesota River - Mankato WRAPS 2013-Unnamed ditch-(07020007-598)-E. coli</v>
      </c>
    </row>
    <row r="448" spans="1:16" ht="27.95" hidden="1" customHeight="1" x14ac:dyDescent="0.25">
      <c r="A448" s="203" t="s">
        <v>1548</v>
      </c>
      <c r="B448" s="203" t="s">
        <v>2364</v>
      </c>
      <c r="C448" s="203" t="s">
        <v>1559</v>
      </c>
      <c r="D448" s="203" t="s">
        <v>1560</v>
      </c>
      <c r="E448" s="203" t="s">
        <v>1430</v>
      </c>
      <c r="F448" s="203" t="s">
        <v>505</v>
      </c>
      <c r="G448" s="257">
        <v>0.01</v>
      </c>
      <c r="H448" s="361" t="s">
        <v>1400</v>
      </c>
      <c r="I448" s="361" t="s">
        <v>1384</v>
      </c>
      <c r="J448" s="275">
        <v>0.95</v>
      </c>
      <c r="K448" s="361" t="s">
        <v>1391</v>
      </c>
      <c r="L448" s="361" t="s">
        <v>1392</v>
      </c>
      <c r="M448" s="370">
        <v>2010</v>
      </c>
      <c r="N448" s="207">
        <v>43881</v>
      </c>
      <c r="O448" s="223" t="s">
        <v>1561</v>
      </c>
      <c r="P448" t="str">
        <f t="shared" si="6"/>
        <v>Minnesota River - Mankato WRAPS 2013-Unnamed ditch-(07020007-598)-E. coli</v>
      </c>
    </row>
    <row r="449" spans="1:16" ht="27.95" hidden="1" customHeight="1" x14ac:dyDescent="0.25">
      <c r="A449" s="203" t="s">
        <v>1548</v>
      </c>
      <c r="B449" s="203" t="s">
        <v>2364</v>
      </c>
      <c r="C449" s="203" t="s">
        <v>1559</v>
      </c>
      <c r="D449" s="203" t="s">
        <v>1560</v>
      </c>
      <c r="E449" s="203" t="s">
        <v>1430</v>
      </c>
      <c r="F449" s="203" t="s">
        <v>505</v>
      </c>
      <c r="G449" s="257" t="s">
        <v>515</v>
      </c>
      <c r="H449" s="361" t="s">
        <v>1400</v>
      </c>
      <c r="I449" s="361" t="s">
        <v>1385</v>
      </c>
      <c r="J449" s="275">
        <v>0.95</v>
      </c>
      <c r="K449" s="361" t="s">
        <v>1391</v>
      </c>
      <c r="L449" s="361" t="s">
        <v>1392</v>
      </c>
      <c r="M449" s="370">
        <v>2010</v>
      </c>
      <c r="N449" s="207">
        <v>43881</v>
      </c>
      <c r="O449" s="223" t="s">
        <v>1561</v>
      </c>
      <c r="P449" t="str">
        <f t="shared" si="6"/>
        <v>Minnesota River - Mankato WRAPS 2013-Unnamed ditch-(07020007-598)-E. coli</v>
      </c>
    </row>
    <row r="450" spans="1:16" ht="27.95" hidden="1" customHeight="1" x14ac:dyDescent="0.25">
      <c r="A450" s="203" t="s">
        <v>1548</v>
      </c>
      <c r="B450" s="203" t="s">
        <v>2364</v>
      </c>
      <c r="C450" s="203" t="s">
        <v>1559</v>
      </c>
      <c r="D450" s="203" t="s">
        <v>1562</v>
      </c>
      <c r="E450" s="203" t="s">
        <v>1399</v>
      </c>
      <c r="F450" s="203" t="s">
        <v>505</v>
      </c>
      <c r="G450" s="257">
        <v>0.32900000000000001</v>
      </c>
      <c r="H450" s="361" t="s">
        <v>1400</v>
      </c>
      <c r="I450" s="203" t="s">
        <v>1379</v>
      </c>
      <c r="J450" s="275">
        <v>0.88</v>
      </c>
      <c r="K450" s="361" t="s">
        <v>1391</v>
      </c>
      <c r="L450" s="361" t="s">
        <v>1392</v>
      </c>
      <c r="M450" s="370">
        <v>2010</v>
      </c>
      <c r="N450" s="207">
        <v>43881</v>
      </c>
      <c r="O450" s="223" t="s">
        <v>1563</v>
      </c>
      <c r="P450" t="str">
        <f t="shared" si="6"/>
        <v>Minnesota River - Mankato WRAPS 2013-Unnamed creek-(07020007-600)-E. coli</v>
      </c>
    </row>
    <row r="451" spans="1:16" ht="27.95" hidden="1" customHeight="1" x14ac:dyDescent="0.25">
      <c r="A451" s="203" t="s">
        <v>1548</v>
      </c>
      <c r="B451" s="203" t="s">
        <v>2364</v>
      </c>
      <c r="C451" s="203" t="s">
        <v>1559</v>
      </c>
      <c r="D451" s="203" t="s">
        <v>1562</v>
      </c>
      <c r="E451" s="203" t="s">
        <v>1399</v>
      </c>
      <c r="F451" s="203" t="s">
        <v>505</v>
      </c>
      <c r="G451" s="257">
        <v>6.4000000000000001E-2</v>
      </c>
      <c r="H451" s="361" t="s">
        <v>1400</v>
      </c>
      <c r="I451" s="203" t="s">
        <v>1382</v>
      </c>
      <c r="J451" s="275">
        <v>0.88</v>
      </c>
      <c r="K451" s="361" t="s">
        <v>1391</v>
      </c>
      <c r="L451" s="361" t="s">
        <v>1392</v>
      </c>
      <c r="M451" s="370">
        <v>2010</v>
      </c>
      <c r="N451" s="207">
        <v>43881</v>
      </c>
      <c r="O451" s="223" t="s">
        <v>1563</v>
      </c>
      <c r="P451" t="str">
        <f t="shared" ref="P451:P514" si="7">CONCATENATE(C451, "-", E451, "-","(", D451,")", "-",K451)</f>
        <v>Minnesota River - Mankato WRAPS 2013-Unnamed creek-(07020007-600)-E. coli</v>
      </c>
    </row>
    <row r="452" spans="1:16" ht="27.95" hidden="1" customHeight="1" x14ac:dyDescent="0.25">
      <c r="A452" s="203" t="s">
        <v>1548</v>
      </c>
      <c r="B452" s="203" t="s">
        <v>2364</v>
      </c>
      <c r="C452" s="203" t="s">
        <v>1559</v>
      </c>
      <c r="D452" s="203" t="s">
        <v>1562</v>
      </c>
      <c r="E452" s="203" t="s">
        <v>1399</v>
      </c>
      <c r="F452" s="203" t="s">
        <v>505</v>
      </c>
      <c r="G452" s="257">
        <v>0.02</v>
      </c>
      <c r="H452" s="361" t="s">
        <v>1400</v>
      </c>
      <c r="I452" s="203" t="s">
        <v>1383</v>
      </c>
      <c r="J452" s="275">
        <v>0.88</v>
      </c>
      <c r="K452" s="361" t="s">
        <v>1391</v>
      </c>
      <c r="L452" s="361" t="s">
        <v>1392</v>
      </c>
      <c r="M452" s="370">
        <v>2010</v>
      </c>
      <c r="N452" s="207">
        <v>43881</v>
      </c>
      <c r="O452" s="223" t="s">
        <v>1563</v>
      </c>
      <c r="P452" t="str">
        <f t="shared" si="7"/>
        <v>Minnesota River - Mankato WRAPS 2013-Unnamed creek-(07020007-600)-E. coli</v>
      </c>
    </row>
    <row r="453" spans="1:16" ht="27.95" hidden="1" customHeight="1" x14ac:dyDescent="0.25">
      <c r="A453" s="203" t="s">
        <v>1548</v>
      </c>
      <c r="B453" s="203" t="s">
        <v>2364</v>
      </c>
      <c r="C453" s="203" t="s">
        <v>1559</v>
      </c>
      <c r="D453" s="203" t="s">
        <v>1562</v>
      </c>
      <c r="E453" s="203" t="s">
        <v>1399</v>
      </c>
      <c r="F453" s="203" t="s">
        <v>505</v>
      </c>
      <c r="G453" s="257">
        <v>5.0000000000000001E-3</v>
      </c>
      <c r="H453" s="361" t="s">
        <v>1400</v>
      </c>
      <c r="I453" s="203" t="s">
        <v>1384</v>
      </c>
      <c r="J453" s="275">
        <v>0.88</v>
      </c>
      <c r="K453" s="361" t="s">
        <v>1391</v>
      </c>
      <c r="L453" s="361" t="s">
        <v>1392</v>
      </c>
      <c r="M453" s="370">
        <v>2010</v>
      </c>
      <c r="N453" s="207">
        <v>43881</v>
      </c>
      <c r="O453" s="223" t="s">
        <v>1563</v>
      </c>
      <c r="P453" t="str">
        <f t="shared" si="7"/>
        <v>Minnesota River - Mankato WRAPS 2013-Unnamed creek-(07020007-600)-E. coli</v>
      </c>
    </row>
    <row r="454" spans="1:16" ht="27.95" hidden="1" customHeight="1" x14ac:dyDescent="0.25">
      <c r="A454" s="203" t="s">
        <v>1548</v>
      </c>
      <c r="B454" s="203" t="s">
        <v>2364</v>
      </c>
      <c r="C454" s="203" t="s">
        <v>1559</v>
      </c>
      <c r="D454" s="203" t="s">
        <v>1562</v>
      </c>
      <c r="E454" s="203" t="s">
        <v>1399</v>
      </c>
      <c r="F454" s="203" t="s">
        <v>505</v>
      </c>
      <c r="G454" s="257" t="s">
        <v>515</v>
      </c>
      <c r="H454" s="361" t="s">
        <v>1400</v>
      </c>
      <c r="I454" s="203" t="s">
        <v>1385</v>
      </c>
      <c r="J454" s="275">
        <v>0.88</v>
      </c>
      <c r="K454" s="361" t="s">
        <v>1391</v>
      </c>
      <c r="L454" s="361" t="s">
        <v>1392</v>
      </c>
      <c r="M454" s="370">
        <v>2010</v>
      </c>
      <c r="N454" s="207">
        <v>43881</v>
      </c>
      <c r="O454" s="223" t="s">
        <v>1563</v>
      </c>
      <c r="P454" t="str">
        <f t="shared" si="7"/>
        <v>Minnesota River - Mankato WRAPS 2013-Unnamed creek-(07020007-600)-E. coli</v>
      </c>
    </row>
    <row r="455" spans="1:16" ht="27.95" hidden="1" customHeight="1" x14ac:dyDescent="0.25">
      <c r="A455" s="203" t="s">
        <v>1548</v>
      </c>
      <c r="B455" s="203" t="s">
        <v>2364</v>
      </c>
      <c r="C455" s="203" t="s">
        <v>1559</v>
      </c>
      <c r="D455" s="203" t="s">
        <v>1564</v>
      </c>
      <c r="E455" s="203" t="s">
        <v>1399</v>
      </c>
      <c r="F455" s="203" t="s">
        <v>505</v>
      </c>
      <c r="G455" s="371">
        <v>4.48E-2</v>
      </c>
      <c r="H455" s="361" t="s">
        <v>1400</v>
      </c>
      <c r="I455" s="361" t="s">
        <v>1379</v>
      </c>
      <c r="J455" s="275">
        <v>0.84</v>
      </c>
      <c r="K455" s="361" t="s">
        <v>1391</v>
      </c>
      <c r="L455" s="361" t="s">
        <v>1392</v>
      </c>
      <c r="M455" s="370">
        <v>2010</v>
      </c>
      <c r="N455" s="207">
        <v>43881</v>
      </c>
      <c r="O455" s="223" t="s">
        <v>1565</v>
      </c>
      <c r="P455" t="str">
        <f t="shared" si="7"/>
        <v>Minnesota River - Mankato WRAPS 2013-Unnamed creek-(07020007-602)-E. coli</v>
      </c>
    </row>
    <row r="456" spans="1:16" ht="27.95" hidden="1" customHeight="1" x14ac:dyDescent="0.25">
      <c r="A456" s="203" t="s">
        <v>1548</v>
      </c>
      <c r="B456" s="203" t="s">
        <v>2364</v>
      </c>
      <c r="C456" s="203" t="s">
        <v>1559</v>
      </c>
      <c r="D456" s="203" t="s">
        <v>1564</v>
      </c>
      <c r="E456" s="203" t="s">
        <v>1399</v>
      </c>
      <c r="F456" s="203" t="s">
        <v>505</v>
      </c>
      <c r="G456" s="371">
        <v>7.1999999999999998E-3</v>
      </c>
      <c r="H456" s="361" t="s">
        <v>1400</v>
      </c>
      <c r="I456" s="361" t="s">
        <v>1382</v>
      </c>
      <c r="J456" s="275">
        <v>0.84</v>
      </c>
      <c r="K456" s="361" t="s">
        <v>1391</v>
      </c>
      <c r="L456" s="361" t="s">
        <v>1392</v>
      </c>
      <c r="M456" s="370">
        <v>2010</v>
      </c>
      <c r="N456" s="207">
        <v>43881</v>
      </c>
      <c r="O456" s="223" t="s">
        <v>1565</v>
      </c>
      <c r="P456" t="str">
        <f t="shared" si="7"/>
        <v>Minnesota River - Mankato WRAPS 2013-Unnamed creek-(07020007-602)-E. coli</v>
      </c>
    </row>
    <row r="457" spans="1:16" ht="27.95" hidden="1" customHeight="1" x14ac:dyDescent="0.25">
      <c r="A457" s="203" t="s">
        <v>1548</v>
      </c>
      <c r="B457" s="203" t="s">
        <v>2364</v>
      </c>
      <c r="C457" s="203" t="s">
        <v>1559</v>
      </c>
      <c r="D457" s="203" t="s">
        <v>1564</v>
      </c>
      <c r="E457" s="203" t="s">
        <v>1399</v>
      </c>
      <c r="F457" s="203" t="s">
        <v>505</v>
      </c>
      <c r="G457" s="371">
        <v>2.2000000000000001E-3</v>
      </c>
      <c r="H457" s="361" t="s">
        <v>1400</v>
      </c>
      <c r="I457" s="361" t="s">
        <v>1383</v>
      </c>
      <c r="J457" s="275">
        <v>0.84</v>
      </c>
      <c r="K457" s="361" t="s">
        <v>1391</v>
      </c>
      <c r="L457" s="361" t="s">
        <v>1392</v>
      </c>
      <c r="M457" s="370">
        <v>2010</v>
      </c>
      <c r="N457" s="207">
        <v>43881</v>
      </c>
      <c r="O457" s="223" t="s">
        <v>1565</v>
      </c>
      <c r="P457" t="str">
        <f t="shared" si="7"/>
        <v>Minnesota River - Mankato WRAPS 2013-Unnamed creek-(07020007-602)-E. coli</v>
      </c>
    </row>
    <row r="458" spans="1:16" ht="27.95" hidden="1" customHeight="1" x14ac:dyDescent="0.25">
      <c r="A458" s="203" t="s">
        <v>1548</v>
      </c>
      <c r="B458" s="203" t="s">
        <v>2364</v>
      </c>
      <c r="C458" s="203" t="s">
        <v>1559</v>
      </c>
      <c r="D458" s="203" t="s">
        <v>1564</v>
      </c>
      <c r="E458" s="203" t="s">
        <v>1399</v>
      </c>
      <c r="F458" s="203" t="s">
        <v>505</v>
      </c>
      <c r="G458" s="371">
        <v>2.9999999999999997E-4</v>
      </c>
      <c r="H458" s="361" t="s">
        <v>1400</v>
      </c>
      <c r="I458" s="361" t="s">
        <v>1384</v>
      </c>
      <c r="J458" s="275">
        <v>0.84</v>
      </c>
      <c r="K458" s="361" t="s">
        <v>1391</v>
      </c>
      <c r="L458" s="361" t="s">
        <v>1392</v>
      </c>
      <c r="M458" s="370">
        <v>2010</v>
      </c>
      <c r="N458" s="207">
        <v>43881</v>
      </c>
      <c r="O458" s="223" t="s">
        <v>1565</v>
      </c>
      <c r="P458" t="str">
        <f t="shared" si="7"/>
        <v>Minnesota River - Mankato WRAPS 2013-Unnamed creek-(07020007-602)-E. coli</v>
      </c>
    </row>
    <row r="459" spans="1:16" ht="27.95" hidden="1" customHeight="1" x14ac:dyDescent="0.25">
      <c r="A459" s="203" t="s">
        <v>1548</v>
      </c>
      <c r="B459" s="203" t="s">
        <v>2364</v>
      </c>
      <c r="C459" s="203" t="s">
        <v>1559</v>
      </c>
      <c r="D459" s="203" t="s">
        <v>1564</v>
      </c>
      <c r="E459" s="203" t="s">
        <v>1399</v>
      </c>
      <c r="F459" s="203" t="s">
        <v>505</v>
      </c>
      <c r="G459" s="257" t="s">
        <v>515</v>
      </c>
      <c r="H459" s="361" t="s">
        <v>1400</v>
      </c>
      <c r="I459" s="361" t="s">
        <v>1385</v>
      </c>
      <c r="J459" s="275">
        <v>0.84</v>
      </c>
      <c r="K459" s="361" t="s">
        <v>1391</v>
      </c>
      <c r="L459" s="361" t="s">
        <v>1392</v>
      </c>
      <c r="M459" s="370">
        <v>2010</v>
      </c>
      <c r="N459" s="207">
        <v>43881</v>
      </c>
      <c r="O459" s="223" t="s">
        <v>1565</v>
      </c>
      <c r="P459" t="str">
        <f t="shared" si="7"/>
        <v>Minnesota River - Mankato WRAPS 2013-Unnamed creek-(07020007-602)-E. coli</v>
      </c>
    </row>
    <row r="460" spans="1:16" ht="27.95" hidden="1" customHeight="1" x14ac:dyDescent="0.25">
      <c r="A460" s="203" t="s">
        <v>1548</v>
      </c>
      <c r="B460" s="203" t="s">
        <v>2364</v>
      </c>
      <c r="C460" s="203" t="s">
        <v>1559</v>
      </c>
      <c r="D460" s="203" t="s">
        <v>1566</v>
      </c>
      <c r="E460" s="203" t="s">
        <v>1399</v>
      </c>
      <c r="F460" s="203" t="s">
        <v>505</v>
      </c>
      <c r="G460" s="371">
        <v>0.1711</v>
      </c>
      <c r="H460" s="361" t="s">
        <v>1400</v>
      </c>
      <c r="I460" s="361" t="s">
        <v>1379</v>
      </c>
      <c r="J460" s="275">
        <v>0.75</v>
      </c>
      <c r="K460" s="361" t="s">
        <v>1391</v>
      </c>
      <c r="L460" s="361" t="s">
        <v>1392</v>
      </c>
      <c r="M460" s="370">
        <v>2010</v>
      </c>
      <c r="N460" s="207">
        <v>43881</v>
      </c>
      <c r="O460" s="223" t="s">
        <v>1565</v>
      </c>
      <c r="P460" t="str">
        <f t="shared" si="7"/>
        <v>Minnesota River - Mankato WRAPS 2013-Unnamed creek-(07020007-603)-E. coli</v>
      </c>
    </row>
    <row r="461" spans="1:16" ht="27.95" hidden="1" customHeight="1" x14ac:dyDescent="0.25">
      <c r="A461" s="203" t="s">
        <v>1548</v>
      </c>
      <c r="B461" s="203" t="s">
        <v>2364</v>
      </c>
      <c r="C461" s="203" t="s">
        <v>1559</v>
      </c>
      <c r="D461" s="203" t="s">
        <v>1566</v>
      </c>
      <c r="E461" s="203" t="s">
        <v>1399</v>
      </c>
      <c r="F461" s="203" t="s">
        <v>505</v>
      </c>
      <c r="G461" s="371">
        <v>3.0800000000000001E-2</v>
      </c>
      <c r="H461" s="361" t="s">
        <v>1400</v>
      </c>
      <c r="I461" s="361" t="s">
        <v>1382</v>
      </c>
      <c r="J461" s="275">
        <v>0.75</v>
      </c>
      <c r="K461" s="361" t="s">
        <v>1391</v>
      </c>
      <c r="L461" s="361" t="s">
        <v>1392</v>
      </c>
      <c r="M461" s="370">
        <v>2010</v>
      </c>
      <c r="N461" s="207">
        <v>43881</v>
      </c>
      <c r="O461" s="223" t="s">
        <v>1565</v>
      </c>
      <c r="P461" t="str">
        <f t="shared" si="7"/>
        <v>Minnesota River - Mankato WRAPS 2013-Unnamed creek-(07020007-603)-E. coli</v>
      </c>
    </row>
    <row r="462" spans="1:16" ht="27.95" hidden="1" customHeight="1" x14ac:dyDescent="0.25">
      <c r="A462" s="203" t="s">
        <v>1548</v>
      </c>
      <c r="B462" s="203" t="s">
        <v>2364</v>
      </c>
      <c r="C462" s="203" t="s">
        <v>1559</v>
      </c>
      <c r="D462" s="203" t="s">
        <v>1566</v>
      </c>
      <c r="E462" s="203" t="s">
        <v>1399</v>
      </c>
      <c r="F462" s="203" t="s">
        <v>505</v>
      </c>
      <c r="G462" s="371">
        <v>9.5999999999999992E-3</v>
      </c>
      <c r="H462" s="361" t="s">
        <v>1400</v>
      </c>
      <c r="I462" s="361" t="s">
        <v>1383</v>
      </c>
      <c r="J462" s="275">
        <v>0.75</v>
      </c>
      <c r="K462" s="361" t="s">
        <v>1391</v>
      </c>
      <c r="L462" s="361" t="s">
        <v>1392</v>
      </c>
      <c r="M462" s="370">
        <v>2010</v>
      </c>
      <c r="N462" s="207">
        <v>43881</v>
      </c>
      <c r="O462" s="223" t="s">
        <v>1565</v>
      </c>
      <c r="P462" t="str">
        <f t="shared" si="7"/>
        <v>Minnesota River - Mankato WRAPS 2013-Unnamed creek-(07020007-603)-E. coli</v>
      </c>
    </row>
    <row r="463" spans="1:16" ht="27.95" hidden="1" customHeight="1" x14ac:dyDescent="0.25">
      <c r="A463" s="203" t="s">
        <v>1548</v>
      </c>
      <c r="B463" s="203" t="s">
        <v>2364</v>
      </c>
      <c r="C463" s="203" t="s">
        <v>1559</v>
      </c>
      <c r="D463" s="203" t="s">
        <v>1566</v>
      </c>
      <c r="E463" s="203" t="s">
        <v>1399</v>
      </c>
      <c r="F463" s="203" t="s">
        <v>505</v>
      </c>
      <c r="G463" s="371">
        <v>3.0999999999999999E-3</v>
      </c>
      <c r="H463" s="361" t="s">
        <v>1400</v>
      </c>
      <c r="I463" s="361" t="s">
        <v>1384</v>
      </c>
      <c r="J463" s="275">
        <v>0.75</v>
      </c>
      <c r="K463" s="361" t="s">
        <v>1391</v>
      </c>
      <c r="L463" s="361" t="s">
        <v>1392</v>
      </c>
      <c r="M463" s="370">
        <v>2010</v>
      </c>
      <c r="N463" s="207">
        <v>43881</v>
      </c>
      <c r="O463" s="223" t="s">
        <v>1565</v>
      </c>
      <c r="P463" t="str">
        <f t="shared" si="7"/>
        <v>Minnesota River - Mankato WRAPS 2013-Unnamed creek-(07020007-603)-E. coli</v>
      </c>
    </row>
    <row r="464" spans="1:16" ht="27.95" hidden="1" customHeight="1" x14ac:dyDescent="0.25">
      <c r="A464" s="203" t="s">
        <v>1548</v>
      </c>
      <c r="B464" s="203" t="s">
        <v>2364</v>
      </c>
      <c r="C464" s="203" t="s">
        <v>1559</v>
      </c>
      <c r="D464" s="203" t="s">
        <v>1566</v>
      </c>
      <c r="E464" s="203" t="s">
        <v>1399</v>
      </c>
      <c r="F464" s="203" t="s">
        <v>505</v>
      </c>
      <c r="G464" s="371" t="s">
        <v>515</v>
      </c>
      <c r="H464" s="361" t="s">
        <v>1400</v>
      </c>
      <c r="I464" s="361" t="s">
        <v>1385</v>
      </c>
      <c r="J464" s="275">
        <v>0.75</v>
      </c>
      <c r="K464" s="361" t="s">
        <v>1391</v>
      </c>
      <c r="L464" s="361" t="s">
        <v>1392</v>
      </c>
      <c r="M464" s="370">
        <v>2010</v>
      </c>
      <c r="N464" s="207">
        <v>43881</v>
      </c>
      <c r="O464" s="223" t="s">
        <v>1565</v>
      </c>
      <c r="P464" t="str">
        <f t="shared" si="7"/>
        <v>Minnesota River - Mankato WRAPS 2013-Unnamed creek-(07020007-603)-E. coli</v>
      </c>
    </row>
    <row r="465" spans="1:16" ht="27.95" hidden="1" customHeight="1" x14ac:dyDescent="0.25">
      <c r="A465" s="203" t="s">
        <v>1548</v>
      </c>
      <c r="B465" s="203" t="s">
        <v>2364</v>
      </c>
      <c r="C465" s="203" t="s">
        <v>1559</v>
      </c>
      <c r="D465" s="203" t="s">
        <v>1567</v>
      </c>
      <c r="E465" s="203" t="s">
        <v>1399</v>
      </c>
      <c r="F465" s="203" t="s">
        <v>505</v>
      </c>
      <c r="G465" s="371">
        <v>7.9699999999999993E-2</v>
      </c>
      <c r="H465" s="361" t="s">
        <v>1400</v>
      </c>
      <c r="I465" s="361" t="s">
        <v>1379</v>
      </c>
      <c r="J465" s="275">
        <v>0.92</v>
      </c>
      <c r="K465" s="361" t="s">
        <v>1391</v>
      </c>
      <c r="L465" s="361" t="s">
        <v>1392</v>
      </c>
      <c r="M465" s="370">
        <v>2010</v>
      </c>
      <c r="N465" s="207">
        <v>43881</v>
      </c>
      <c r="O465" s="223" t="s">
        <v>1561</v>
      </c>
      <c r="P465" t="str">
        <f t="shared" si="7"/>
        <v>Minnesota River - Mankato WRAPS 2013-Unnamed creek-(07020007-604)-E. coli</v>
      </c>
    </row>
    <row r="466" spans="1:16" ht="27.95" hidden="1" customHeight="1" x14ac:dyDescent="0.25">
      <c r="A466" s="203" t="s">
        <v>1548</v>
      </c>
      <c r="B466" s="203" t="s">
        <v>2364</v>
      </c>
      <c r="C466" s="203" t="s">
        <v>1559</v>
      </c>
      <c r="D466" s="203" t="s">
        <v>1567</v>
      </c>
      <c r="E466" s="203" t="s">
        <v>1399</v>
      </c>
      <c r="F466" s="203" t="s">
        <v>505</v>
      </c>
      <c r="G466" s="371">
        <v>1.38E-2</v>
      </c>
      <c r="H466" s="361" t="s">
        <v>1400</v>
      </c>
      <c r="I466" s="361" t="s">
        <v>1382</v>
      </c>
      <c r="J466" s="275">
        <v>0.92</v>
      </c>
      <c r="K466" s="361" t="s">
        <v>1391</v>
      </c>
      <c r="L466" s="361" t="s">
        <v>1392</v>
      </c>
      <c r="M466" s="370">
        <v>2010</v>
      </c>
      <c r="N466" s="207">
        <v>43881</v>
      </c>
      <c r="O466" s="223" t="s">
        <v>1561</v>
      </c>
      <c r="P466" t="str">
        <f t="shared" si="7"/>
        <v>Minnesota River - Mankato WRAPS 2013-Unnamed creek-(07020007-604)-E. coli</v>
      </c>
    </row>
    <row r="467" spans="1:16" ht="27.95" hidden="1" customHeight="1" x14ac:dyDescent="0.25">
      <c r="A467" s="203" t="s">
        <v>1548</v>
      </c>
      <c r="B467" s="203" t="s">
        <v>2364</v>
      </c>
      <c r="C467" s="203" t="s">
        <v>1559</v>
      </c>
      <c r="D467" s="203" t="s">
        <v>1567</v>
      </c>
      <c r="E467" s="203" t="s">
        <v>1399</v>
      </c>
      <c r="F467" s="203" t="s">
        <v>505</v>
      </c>
      <c r="G467" s="371">
        <v>4.1000000000000003E-3</v>
      </c>
      <c r="H467" s="361" t="s">
        <v>1400</v>
      </c>
      <c r="I467" s="361" t="s">
        <v>1383</v>
      </c>
      <c r="J467" s="275">
        <v>0.92</v>
      </c>
      <c r="K467" s="361" t="s">
        <v>1391</v>
      </c>
      <c r="L467" s="361" t="s">
        <v>1392</v>
      </c>
      <c r="M467" s="370">
        <v>2010</v>
      </c>
      <c r="N467" s="207">
        <v>43881</v>
      </c>
      <c r="O467" s="223" t="s">
        <v>1561</v>
      </c>
      <c r="P467" t="str">
        <f t="shared" si="7"/>
        <v>Minnesota River - Mankato WRAPS 2013-Unnamed creek-(07020007-604)-E. coli</v>
      </c>
    </row>
    <row r="468" spans="1:16" ht="27.95" hidden="1" customHeight="1" x14ac:dyDescent="0.25">
      <c r="A468" s="203" t="s">
        <v>1548</v>
      </c>
      <c r="B468" s="203" t="s">
        <v>2364</v>
      </c>
      <c r="C468" s="203" t="s">
        <v>1559</v>
      </c>
      <c r="D468" s="203" t="s">
        <v>1567</v>
      </c>
      <c r="E468" s="203" t="s">
        <v>1399</v>
      </c>
      <c r="F468" s="203" t="s">
        <v>505</v>
      </c>
      <c r="G468" s="257">
        <v>1E-3</v>
      </c>
      <c r="H468" s="361" t="s">
        <v>1400</v>
      </c>
      <c r="I468" s="361" t="s">
        <v>1384</v>
      </c>
      <c r="J468" s="275">
        <v>0.92</v>
      </c>
      <c r="K468" s="361" t="s">
        <v>1391</v>
      </c>
      <c r="L468" s="361" t="s">
        <v>1392</v>
      </c>
      <c r="M468" s="370">
        <v>2010</v>
      </c>
      <c r="N468" s="207">
        <v>43881</v>
      </c>
      <c r="O468" s="223" t="s">
        <v>1561</v>
      </c>
      <c r="P468" t="str">
        <f t="shared" si="7"/>
        <v>Minnesota River - Mankato WRAPS 2013-Unnamed creek-(07020007-604)-E. coli</v>
      </c>
    </row>
    <row r="469" spans="1:16" ht="27.95" hidden="1" customHeight="1" x14ac:dyDescent="0.25">
      <c r="A469" s="203" t="s">
        <v>1548</v>
      </c>
      <c r="B469" s="203" t="s">
        <v>2364</v>
      </c>
      <c r="C469" s="203" t="s">
        <v>1559</v>
      </c>
      <c r="D469" s="203" t="s">
        <v>1567</v>
      </c>
      <c r="E469" s="203" t="s">
        <v>1399</v>
      </c>
      <c r="F469" s="203" t="s">
        <v>505</v>
      </c>
      <c r="G469" s="257" t="s">
        <v>515</v>
      </c>
      <c r="H469" s="361" t="s">
        <v>1400</v>
      </c>
      <c r="I469" s="361" t="s">
        <v>1385</v>
      </c>
      <c r="J469" s="275">
        <v>0.92</v>
      </c>
      <c r="K469" s="361" t="s">
        <v>1391</v>
      </c>
      <c r="L469" s="361" t="s">
        <v>1392</v>
      </c>
      <c r="M469" s="370">
        <v>2010</v>
      </c>
      <c r="N469" s="207">
        <v>43881</v>
      </c>
      <c r="O469" s="223" t="s">
        <v>1561</v>
      </c>
      <c r="P469" t="str">
        <f t="shared" si="7"/>
        <v>Minnesota River - Mankato WRAPS 2013-Unnamed creek-(07020007-604)-E. coli</v>
      </c>
    </row>
    <row r="470" spans="1:16" ht="27.95" hidden="1" customHeight="1" x14ac:dyDescent="0.25">
      <c r="A470" s="203" t="s">
        <v>1548</v>
      </c>
      <c r="B470" s="202" t="s">
        <v>2364</v>
      </c>
      <c r="C470" s="203" t="s">
        <v>1568</v>
      </c>
      <c r="D470" s="202" t="s">
        <v>1569</v>
      </c>
      <c r="E470" s="202" t="s">
        <v>1557</v>
      </c>
      <c r="F470" s="202" t="s">
        <v>475</v>
      </c>
      <c r="G470" s="253">
        <v>108</v>
      </c>
      <c r="H470" s="361" t="s">
        <v>1400</v>
      </c>
      <c r="I470" s="359" t="s">
        <v>1379</v>
      </c>
      <c r="J470" s="274">
        <v>0.38</v>
      </c>
      <c r="K470" s="359" t="s">
        <v>1391</v>
      </c>
      <c r="L470" s="359" t="s">
        <v>1392</v>
      </c>
      <c r="M470" s="368">
        <v>2010</v>
      </c>
      <c r="N470" s="205">
        <v>43627</v>
      </c>
      <c r="O470" s="203" t="s">
        <v>1537</v>
      </c>
      <c r="P470" t="str">
        <f t="shared" si="7"/>
        <v>MN River E. Coli TMDL-Minnesota River-(07020007-723)-E. coli</v>
      </c>
    </row>
    <row r="471" spans="1:16" ht="27.95" hidden="1" customHeight="1" x14ac:dyDescent="0.25">
      <c r="A471" s="203" t="s">
        <v>1548</v>
      </c>
      <c r="B471" s="202" t="s">
        <v>2364</v>
      </c>
      <c r="C471" s="203" t="s">
        <v>1568</v>
      </c>
      <c r="D471" s="202" t="s">
        <v>1569</v>
      </c>
      <c r="E471" s="202" t="s">
        <v>1557</v>
      </c>
      <c r="F471" s="202" t="s">
        <v>475</v>
      </c>
      <c r="G471" s="253">
        <v>21</v>
      </c>
      <c r="H471" s="361" t="s">
        <v>1400</v>
      </c>
      <c r="I471" s="359" t="s">
        <v>1382</v>
      </c>
      <c r="J471" s="274">
        <v>0.38</v>
      </c>
      <c r="K471" s="359" t="s">
        <v>1391</v>
      </c>
      <c r="L471" s="359" t="s">
        <v>1392</v>
      </c>
      <c r="M471" s="368">
        <v>2010</v>
      </c>
      <c r="N471" s="205">
        <v>43627</v>
      </c>
      <c r="O471" s="203" t="s">
        <v>1537</v>
      </c>
      <c r="P471" t="str">
        <f t="shared" si="7"/>
        <v>MN River E. Coli TMDL-Minnesota River-(07020007-723)-E. coli</v>
      </c>
    </row>
    <row r="472" spans="1:16" ht="27.95" hidden="1" customHeight="1" x14ac:dyDescent="0.25">
      <c r="A472" s="203" t="s">
        <v>1548</v>
      </c>
      <c r="B472" s="202" t="s">
        <v>2364</v>
      </c>
      <c r="C472" s="203" t="s">
        <v>1568</v>
      </c>
      <c r="D472" s="202" t="s">
        <v>1569</v>
      </c>
      <c r="E472" s="202" t="s">
        <v>1557</v>
      </c>
      <c r="F472" s="202" t="s">
        <v>475</v>
      </c>
      <c r="G472" s="253">
        <v>3.6</v>
      </c>
      <c r="H472" s="361" t="s">
        <v>1400</v>
      </c>
      <c r="I472" s="359" t="s">
        <v>1383</v>
      </c>
      <c r="J472" s="274">
        <v>0.38</v>
      </c>
      <c r="K472" s="359" t="s">
        <v>1391</v>
      </c>
      <c r="L472" s="359" t="s">
        <v>1392</v>
      </c>
      <c r="M472" s="368">
        <v>2010</v>
      </c>
      <c r="N472" s="205">
        <v>43627</v>
      </c>
      <c r="O472" s="203" t="s">
        <v>1537</v>
      </c>
      <c r="P472" t="str">
        <f t="shared" si="7"/>
        <v>MN River E. Coli TMDL-Minnesota River-(07020007-723)-E. coli</v>
      </c>
    </row>
    <row r="473" spans="1:16" ht="27.95" hidden="1" customHeight="1" x14ac:dyDescent="0.25">
      <c r="A473" s="203" t="s">
        <v>1548</v>
      </c>
      <c r="B473" s="202" t="s">
        <v>2364</v>
      </c>
      <c r="C473" s="203" t="s">
        <v>1568</v>
      </c>
      <c r="D473" s="202" t="s">
        <v>1569</v>
      </c>
      <c r="E473" s="202" t="s">
        <v>1557</v>
      </c>
      <c r="F473" s="202" t="s">
        <v>475</v>
      </c>
      <c r="G473" s="253">
        <v>0.45</v>
      </c>
      <c r="H473" s="361" t="s">
        <v>1400</v>
      </c>
      <c r="I473" s="359" t="s">
        <v>1384</v>
      </c>
      <c r="J473" s="274">
        <v>0.38</v>
      </c>
      <c r="K473" s="359" t="s">
        <v>1391</v>
      </c>
      <c r="L473" s="359" t="s">
        <v>1392</v>
      </c>
      <c r="M473" s="368">
        <v>2010</v>
      </c>
      <c r="N473" s="205">
        <v>43627</v>
      </c>
      <c r="O473" s="203" t="s">
        <v>1537</v>
      </c>
      <c r="P473" t="str">
        <f t="shared" si="7"/>
        <v>MN River E. Coli TMDL-Minnesota River-(07020007-723)-E. coli</v>
      </c>
    </row>
    <row r="474" spans="1:16" ht="27.95" hidden="1" customHeight="1" x14ac:dyDescent="0.25">
      <c r="A474" s="203" t="s">
        <v>1548</v>
      </c>
      <c r="B474" s="202" t="s">
        <v>2364</v>
      </c>
      <c r="C474" s="203" t="s">
        <v>1568</v>
      </c>
      <c r="D474" s="202" t="s">
        <v>1569</v>
      </c>
      <c r="E474" s="202" t="s">
        <v>1557</v>
      </c>
      <c r="F474" s="202" t="s">
        <v>475</v>
      </c>
      <c r="G474" s="253">
        <v>1</v>
      </c>
      <c r="H474" s="361" t="s">
        <v>1400</v>
      </c>
      <c r="I474" s="359" t="s">
        <v>1385</v>
      </c>
      <c r="J474" s="274">
        <v>0.38</v>
      </c>
      <c r="K474" s="359" t="s">
        <v>1391</v>
      </c>
      <c r="L474" s="359" t="s">
        <v>1392</v>
      </c>
      <c r="M474" s="368">
        <v>2010</v>
      </c>
      <c r="N474" s="205">
        <v>43627</v>
      </c>
      <c r="O474" s="203" t="s">
        <v>1537</v>
      </c>
      <c r="P474" t="str">
        <f t="shared" si="7"/>
        <v>MN River E. Coli TMDL-Minnesota River-(07020007-723)-E. coli</v>
      </c>
    </row>
    <row r="475" spans="1:16" ht="27.95" hidden="1" customHeight="1" x14ac:dyDescent="0.25">
      <c r="A475" s="203" t="s">
        <v>2480</v>
      </c>
      <c r="B475" s="202" t="s">
        <v>2366</v>
      </c>
      <c r="C475" s="203" t="s">
        <v>2481</v>
      </c>
      <c r="D475" s="215" t="s">
        <v>2482</v>
      </c>
      <c r="E475" s="215" t="s">
        <v>2483</v>
      </c>
      <c r="F475" s="202" t="s">
        <v>505</v>
      </c>
      <c r="G475" s="253">
        <v>27</v>
      </c>
      <c r="H475" s="361" t="s">
        <v>1400</v>
      </c>
      <c r="I475" s="359" t="s">
        <v>1522</v>
      </c>
      <c r="J475" s="358">
        <v>0.06</v>
      </c>
      <c r="K475" s="359" t="s">
        <v>1391</v>
      </c>
      <c r="L475" s="359" t="s">
        <v>1392</v>
      </c>
      <c r="M475" s="368">
        <v>2006</v>
      </c>
      <c r="N475" s="205">
        <v>44075</v>
      </c>
      <c r="O475" s="203" t="s">
        <v>1537</v>
      </c>
      <c r="P475" t="str">
        <f t="shared" si="7"/>
        <v>Mississippi River - Brainerd WRAPS 2016-Buffalo Creek (Little Buffalo Creek)-(07010104-695)-E. coli</v>
      </c>
    </row>
    <row r="476" spans="1:16" ht="27.95" hidden="1" customHeight="1" x14ac:dyDescent="0.25">
      <c r="A476" s="203" t="s">
        <v>2480</v>
      </c>
      <c r="B476" s="202" t="s">
        <v>2366</v>
      </c>
      <c r="C476" s="203" t="s">
        <v>2481</v>
      </c>
      <c r="D476" s="215" t="s">
        <v>2482</v>
      </c>
      <c r="E476" s="215" t="s">
        <v>2483</v>
      </c>
      <c r="F476" s="202" t="s">
        <v>505</v>
      </c>
      <c r="G476" s="253">
        <v>11.3</v>
      </c>
      <c r="H476" s="361" t="s">
        <v>1400</v>
      </c>
      <c r="I476" s="359" t="s">
        <v>1382</v>
      </c>
      <c r="J476" s="358">
        <v>0.57999999999999996</v>
      </c>
      <c r="K476" s="359" t="s">
        <v>1391</v>
      </c>
      <c r="L476" s="359" t="s">
        <v>1392</v>
      </c>
      <c r="M476" s="368">
        <v>2006</v>
      </c>
      <c r="N476" s="205">
        <v>44075</v>
      </c>
      <c r="O476" s="203" t="s">
        <v>1537</v>
      </c>
      <c r="P476" t="str">
        <f t="shared" si="7"/>
        <v>Mississippi River - Brainerd WRAPS 2016-Buffalo Creek (Little Buffalo Creek)-(07010104-695)-E. coli</v>
      </c>
    </row>
    <row r="477" spans="1:16" ht="27.95" hidden="1" customHeight="1" x14ac:dyDescent="0.25">
      <c r="A477" s="203" t="s">
        <v>2480</v>
      </c>
      <c r="B477" s="202" t="s">
        <v>2366</v>
      </c>
      <c r="C477" s="203" t="s">
        <v>2481</v>
      </c>
      <c r="D477" s="215" t="s">
        <v>2482</v>
      </c>
      <c r="E477" s="215" t="s">
        <v>2483</v>
      </c>
      <c r="F477" s="202" t="s">
        <v>505</v>
      </c>
      <c r="G477" s="253">
        <v>3.7</v>
      </c>
      <c r="H477" s="361" t="s">
        <v>1400</v>
      </c>
      <c r="I477" s="359" t="s">
        <v>1383</v>
      </c>
      <c r="J477" s="358">
        <v>0.85</v>
      </c>
      <c r="K477" s="359" t="s">
        <v>1391</v>
      </c>
      <c r="L477" s="359" t="s">
        <v>1392</v>
      </c>
      <c r="M477" s="368">
        <v>2006</v>
      </c>
      <c r="N477" s="205">
        <v>44075</v>
      </c>
      <c r="O477" s="203" t="s">
        <v>1537</v>
      </c>
      <c r="P477" t="str">
        <f t="shared" si="7"/>
        <v>Mississippi River - Brainerd WRAPS 2016-Buffalo Creek (Little Buffalo Creek)-(07010104-695)-E. coli</v>
      </c>
    </row>
    <row r="478" spans="1:16" ht="27.95" hidden="1" customHeight="1" x14ac:dyDescent="0.25">
      <c r="A478" s="203" t="s">
        <v>2480</v>
      </c>
      <c r="B478" s="202" t="s">
        <v>2366</v>
      </c>
      <c r="C478" s="203" t="s">
        <v>2481</v>
      </c>
      <c r="D478" s="215" t="s">
        <v>2482</v>
      </c>
      <c r="E478" s="215" t="s">
        <v>2483</v>
      </c>
      <c r="F478" s="202" t="s">
        <v>505</v>
      </c>
      <c r="G478" s="253">
        <v>0.71399999999999997</v>
      </c>
      <c r="H478" s="361" t="s">
        <v>1400</v>
      </c>
      <c r="I478" s="359" t="s">
        <v>1384</v>
      </c>
      <c r="J478" s="358">
        <v>0</v>
      </c>
      <c r="K478" s="359" t="s">
        <v>1391</v>
      </c>
      <c r="L478" s="359" t="s">
        <v>1392</v>
      </c>
      <c r="M478" s="368">
        <v>2006</v>
      </c>
      <c r="N478" s="205">
        <v>44075</v>
      </c>
      <c r="O478" s="203" t="s">
        <v>1537</v>
      </c>
      <c r="P478" t="str">
        <f t="shared" si="7"/>
        <v>Mississippi River - Brainerd WRAPS 2016-Buffalo Creek (Little Buffalo Creek)-(07010104-695)-E. coli</v>
      </c>
    </row>
    <row r="479" spans="1:16" ht="27.95" hidden="1" customHeight="1" x14ac:dyDescent="0.25">
      <c r="A479" s="203" t="s">
        <v>2480</v>
      </c>
      <c r="B479" s="202" t="s">
        <v>2366</v>
      </c>
      <c r="C479" s="203" t="s">
        <v>2481</v>
      </c>
      <c r="D479" s="215" t="s">
        <v>2482</v>
      </c>
      <c r="E479" s="215" t="s">
        <v>2483</v>
      </c>
      <c r="F479" s="202" t="s">
        <v>505</v>
      </c>
      <c r="G479" s="253">
        <v>0.11899999999999999</v>
      </c>
      <c r="H479" s="361" t="s">
        <v>1400</v>
      </c>
      <c r="I479" s="359" t="s">
        <v>1385</v>
      </c>
      <c r="J479" s="359" t="s">
        <v>2484</v>
      </c>
      <c r="K479" s="359" t="s">
        <v>1391</v>
      </c>
      <c r="L479" s="359" t="s">
        <v>1392</v>
      </c>
      <c r="M479" s="368">
        <v>2006</v>
      </c>
      <c r="N479" s="205">
        <v>44075</v>
      </c>
      <c r="O479" s="203" t="s">
        <v>1537</v>
      </c>
      <c r="P479" t="str">
        <f t="shared" si="7"/>
        <v>Mississippi River - Brainerd WRAPS 2016-Buffalo Creek (Little Buffalo Creek)-(07010104-695)-E. coli</v>
      </c>
    </row>
    <row r="480" spans="1:16" ht="27.95" hidden="1" customHeight="1" x14ac:dyDescent="0.25">
      <c r="A480" s="203" t="s">
        <v>1570</v>
      </c>
      <c r="B480" s="202" t="s">
        <v>2365</v>
      </c>
      <c r="C480" s="223" t="s">
        <v>1403</v>
      </c>
      <c r="D480" s="204" t="s">
        <v>1404</v>
      </c>
      <c r="E480" s="204" t="s">
        <v>1405</v>
      </c>
      <c r="F480" s="202" t="s">
        <v>475</v>
      </c>
      <c r="G480" s="253">
        <v>154</v>
      </c>
      <c r="H480" s="361" t="s">
        <v>1406</v>
      </c>
      <c r="I480" s="359" t="s">
        <v>1407</v>
      </c>
      <c r="J480" s="208">
        <v>0</v>
      </c>
      <c r="K480" s="359" t="s">
        <v>22</v>
      </c>
      <c r="L480" s="359" t="s">
        <v>1408</v>
      </c>
      <c r="M480" s="368" t="s">
        <v>1407</v>
      </c>
      <c r="N480" s="205">
        <v>42486</v>
      </c>
      <c r="O480" s="203"/>
      <c r="P480" t="str">
        <f t="shared" si="7"/>
        <v>South Metro Mississippi TSS TMDL-Mississippi River-(07040001-531)-TSS</v>
      </c>
    </row>
    <row r="481" spans="1:16" ht="27.95" hidden="1" customHeight="1" x14ac:dyDescent="0.25">
      <c r="A481" s="203" t="s">
        <v>1570</v>
      </c>
      <c r="B481" s="202" t="s">
        <v>2365</v>
      </c>
      <c r="C481" s="203" t="s">
        <v>1397</v>
      </c>
      <c r="D481" s="202" t="s">
        <v>1571</v>
      </c>
      <c r="E481" s="202" t="s">
        <v>1572</v>
      </c>
      <c r="F481" s="202" t="s">
        <v>505</v>
      </c>
      <c r="G481" s="253">
        <v>0.27400000000000002</v>
      </c>
      <c r="H481" s="361" t="s">
        <v>1400</v>
      </c>
      <c r="I481" s="359" t="s">
        <v>1379</v>
      </c>
      <c r="J481" s="209">
        <v>0.82</v>
      </c>
      <c r="K481" s="359" t="s">
        <v>1391</v>
      </c>
      <c r="L481" s="359" t="s">
        <v>1392</v>
      </c>
      <c r="M481" s="368">
        <v>2010</v>
      </c>
      <c r="N481" s="207" t="s">
        <v>1401</v>
      </c>
      <c r="O481" s="203"/>
      <c r="P481" t="str">
        <f t="shared" si="7"/>
        <v>Upper Mississippi River Bacteria TMDL-Two River-(07010201-523)-E. coli</v>
      </c>
    </row>
    <row r="482" spans="1:16" ht="27.95" hidden="1" customHeight="1" x14ac:dyDescent="0.25">
      <c r="A482" s="203" t="s">
        <v>1570</v>
      </c>
      <c r="B482" s="202" t="s">
        <v>2365</v>
      </c>
      <c r="C482" s="203" t="s">
        <v>1397</v>
      </c>
      <c r="D482" s="202" t="s">
        <v>1571</v>
      </c>
      <c r="E482" s="202" t="s">
        <v>1572</v>
      </c>
      <c r="F482" s="202" t="s">
        <v>505</v>
      </c>
      <c r="G482" s="253">
        <v>0.13300000000000001</v>
      </c>
      <c r="H482" s="361" t="s">
        <v>1400</v>
      </c>
      <c r="I482" s="359" t="s">
        <v>1382</v>
      </c>
      <c r="J482" s="209">
        <v>0.94</v>
      </c>
      <c r="K482" s="359" t="s">
        <v>1391</v>
      </c>
      <c r="L482" s="359" t="s">
        <v>1392</v>
      </c>
      <c r="M482" s="368">
        <v>2010</v>
      </c>
      <c r="N482" s="207" t="s">
        <v>1401</v>
      </c>
      <c r="O482" s="203"/>
      <c r="P482" t="str">
        <f t="shared" si="7"/>
        <v>Upper Mississippi River Bacteria TMDL-Two River-(07010201-523)-E. coli</v>
      </c>
    </row>
    <row r="483" spans="1:16" ht="27.95" hidden="1" customHeight="1" x14ac:dyDescent="0.25">
      <c r="A483" s="203" t="s">
        <v>1570</v>
      </c>
      <c r="B483" s="202" t="s">
        <v>2365</v>
      </c>
      <c r="C483" s="203" t="s">
        <v>1397</v>
      </c>
      <c r="D483" s="202" t="s">
        <v>1571</v>
      </c>
      <c r="E483" s="202" t="s">
        <v>1572</v>
      </c>
      <c r="F483" s="202" t="s">
        <v>505</v>
      </c>
      <c r="G483" s="253">
        <v>8.3199999999999996E-2</v>
      </c>
      <c r="H483" s="361" t="s">
        <v>1400</v>
      </c>
      <c r="I483" s="359" t="s">
        <v>1383</v>
      </c>
      <c r="J483" s="209">
        <v>0</v>
      </c>
      <c r="K483" s="359" t="s">
        <v>1391</v>
      </c>
      <c r="L483" s="359" t="s">
        <v>1392</v>
      </c>
      <c r="M483" s="368">
        <v>2010</v>
      </c>
      <c r="N483" s="207" t="s">
        <v>1401</v>
      </c>
      <c r="O483" s="203"/>
      <c r="P483" t="str">
        <f t="shared" si="7"/>
        <v>Upper Mississippi River Bacteria TMDL-Two River-(07010201-523)-E. coli</v>
      </c>
    </row>
    <row r="484" spans="1:16" ht="27.95" hidden="1" customHeight="1" x14ac:dyDescent="0.25">
      <c r="A484" s="203" t="s">
        <v>1570</v>
      </c>
      <c r="B484" s="202" t="s">
        <v>2365</v>
      </c>
      <c r="C484" s="203" t="s">
        <v>1397</v>
      </c>
      <c r="D484" s="202" t="s">
        <v>1571</v>
      </c>
      <c r="E484" s="202" t="s">
        <v>1572</v>
      </c>
      <c r="F484" s="202" t="s">
        <v>505</v>
      </c>
      <c r="G484" s="253">
        <v>5.4899999999999997E-2</v>
      </c>
      <c r="H484" s="361" t="s">
        <v>1400</v>
      </c>
      <c r="I484" s="359" t="s">
        <v>1384</v>
      </c>
      <c r="J484" s="209">
        <v>0</v>
      </c>
      <c r="K484" s="359" t="s">
        <v>1391</v>
      </c>
      <c r="L484" s="359" t="s">
        <v>1392</v>
      </c>
      <c r="M484" s="368">
        <v>2010</v>
      </c>
      <c r="N484" s="207" t="s">
        <v>1401</v>
      </c>
      <c r="O484" s="203"/>
      <c r="P484" t="str">
        <f t="shared" si="7"/>
        <v>Upper Mississippi River Bacteria TMDL-Two River-(07010201-523)-E. coli</v>
      </c>
    </row>
    <row r="485" spans="1:16" ht="27.95" hidden="1" customHeight="1" x14ac:dyDescent="0.25">
      <c r="A485" s="203" t="s">
        <v>1570</v>
      </c>
      <c r="B485" s="202" t="s">
        <v>2365</v>
      </c>
      <c r="C485" s="203" t="s">
        <v>1397</v>
      </c>
      <c r="D485" s="202" t="s">
        <v>1571</v>
      </c>
      <c r="E485" s="202" t="s">
        <v>1572</v>
      </c>
      <c r="F485" s="202" t="s">
        <v>505</v>
      </c>
      <c r="G485" s="253">
        <v>2.9100000000000001E-2</v>
      </c>
      <c r="H485" s="361" t="s">
        <v>1400</v>
      </c>
      <c r="I485" s="359" t="s">
        <v>1385</v>
      </c>
      <c r="J485" s="225" t="s">
        <v>1402</v>
      </c>
      <c r="K485" s="359" t="s">
        <v>1391</v>
      </c>
      <c r="L485" s="359" t="s">
        <v>1392</v>
      </c>
      <c r="M485" s="368">
        <v>2010</v>
      </c>
      <c r="N485" s="207" t="s">
        <v>1401</v>
      </c>
      <c r="O485" s="203"/>
      <c r="P485" t="str">
        <f t="shared" si="7"/>
        <v>Upper Mississippi River Bacteria TMDL-Two River-(07010201-523)-E. coli</v>
      </c>
    </row>
    <row r="486" spans="1:16" ht="27.95" hidden="1" customHeight="1" x14ac:dyDescent="0.25">
      <c r="A486" s="203" t="s">
        <v>1570</v>
      </c>
      <c r="B486" s="202" t="s">
        <v>2365</v>
      </c>
      <c r="C486" s="203" t="s">
        <v>1397</v>
      </c>
      <c r="D486" s="202" t="s">
        <v>1573</v>
      </c>
      <c r="E486" s="202" t="s">
        <v>1574</v>
      </c>
      <c r="F486" s="202" t="s">
        <v>505</v>
      </c>
      <c r="G486" s="253">
        <v>2.0499999999999998</v>
      </c>
      <c r="H486" s="361" t="s">
        <v>1400</v>
      </c>
      <c r="I486" s="359" t="s">
        <v>1379</v>
      </c>
      <c r="J486" s="209">
        <v>0</v>
      </c>
      <c r="K486" s="359" t="s">
        <v>1391</v>
      </c>
      <c r="L486" s="359" t="s">
        <v>1392</v>
      </c>
      <c r="M486" s="368">
        <v>2010</v>
      </c>
      <c r="N486" s="207" t="s">
        <v>1401</v>
      </c>
      <c r="O486" s="203"/>
      <c r="P486" t="str">
        <f t="shared" si="7"/>
        <v>Upper Mississippi River Bacteria TMDL-Spunk Creek-(07010201-525)-E. coli</v>
      </c>
    </row>
    <row r="487" spans="1:16" ht="27.95" hidden="1" customHeight="1" x14ac:dyDescent="0.25">
      <c r="A487" s="203" t="s">
        <v>1570</v>
      </c>
      <c r="B487" s="202" t="s">
        <v>2365</v>
      </c>
      <c r="C487" s="203" t="s">
        <v>1397</v>
      </c>
      <c r="D487" s="202" t="s">
        <v>1573</v>
      </c>
      <c r="E487" s="202" t="s">
        <v>1574</v>
      </c>
      <c r="F487" s="202" t="s">
        <v>505</v>
      </c>
      <c r="G487" s="253">
        <v>0.94799999999999995</v>
      </c>
      <c r="H487" s="361" t="s">
        <v>1400</v>
      </c>
      <c r="I487" s="359" t="s">
        <v>1382</v>
      </c>
      <c r="J487" s="209">
        <v>0.84</v>
      </c>
      <c r="K487" s="359" t="s">
        <v>1391</v>
      </c>
      <c r="L487" s="359" t="s">
        <v>1392</v>
      </c>
      <c r="M487" s="368">
        <v>2010</v>
      </c>
      <c r="N487" s="207" t="s">
        <v>1401</v>
      </c>
      <c r="O487" s="203"/>
      <c r="P487" t="str">
        <f t="shared" si="7"/>
        <v>Upper Mississippi River Bacteria TMDL-Spunk Creek-(07010201-525)-E. coli</v>
      </c>
    </row>
    <row r="488" spans="1:16" ht="27.95" hidden="1" customHeight="1" x14ac:dyDescent="0.25">
      <c r="A488" s="203" t="s">
        <v>1570</v>
      </c>
      <c r="B488" s="202" t="s">
        <v>2365</v>
      </c>
      <c r="C488" s="203" t="s">
        <v>1397</v>
      </c>
      <c r="D488" s="202" t="s">
        <v>1573</v>
      </c>
      <c r="E488" s="202" t="s">
        <v>1574</v>
      </c>
      <c r="F488" s="202" t="s">
        <v>505</v>
      </c>
      <c r="G488" s="253">
        <v>0.58799999999999997</v>
      </c>
      <c r="H488" s="361" t="s">
        <v>1400</v>
      </c>
      <c r="I488" s="359" t="s">
        <v>1383</v>
      </c>
      <c r="J488" s="209">
        <v>0.57999999999999996</v>
      </c>
      <c r="K488" s="359" t="s">
        <v>1391</v>
      </c>
      <c r="L488" s="359" t="s">
        <v>1392</v>
      </c>
      <c r="M488" s="368">
        <v>2010</v>
      </c>
      <c r="N488" s="207" t="s">
        <v>1401</v>
      </c>
      <c r="O488" s="203"/>
      <c r="P488" t="str">
        <f t="shared" si="7"/>
        <v>Upper Mississippi River Bacteria TMDL-Spunk Creek-(07010201-525)-E. coli</v>
      </c>
    </row>
    <row r="489" spans="1:16" ht="27.95" hidden="1" customHeight="1" x14ac:dyDescent="0.25">
      <c r="A489" s="203" t="s">
        <v>1570</v>
      </c>
      <c r="B489" s="202" t="s">
        <v>2365</v>
      </c>
      <c r="C489" s="203" t="s">
        <v>1397</v>
      </c>
      <c r="D489" s="202" t="s">
        <v>1573</v>
      </c>
      <c r="E489" s="202" t="s">
        <v>1574</v>
      </c>
      <c r="F489" s="202" t="s">
        <v>505</v>
      </c>
      <c r="G489" s="253">
        <v>0.375</v>
      </c>
      <c r="H489" s="361" t="s">
        <v>1400</v>
      </c>
      <c r="I489" s="359" t="s">
        <v>1384</v>
      </c>
      <c r="J489" s="209">
        <v>0.75</v>
      </c>
      <c r="K489" s="359" t="s">
        <v>1391</v>
      </c>
      <c r="L489" s="359" t="s">
        <v>1392</v>
      </c>
      <c r="M489" s="368">
        <v>2010</v>
      </c>
      <c r="N489" s="207" t="s">
        <v>1401</v>
      </c>
      <c r="O489" s="203"/>
      <c r="P489" t="str">
        <f t="shared" si="7"/>
        <v>Upper Mississippi River Bacteria TMDL-Spunk Creek-(07010201-525)-E. coli</v>
      </c>
    </row>
    <row r="490" spans="1:16" ht="27.95" hidden="1" customHeight="1" x14ac:dyDescent="0.25">
      <c r="A490" s="203" t="s">
        <v>1570</v>
      </c>
      <c r="B490" s="202" t="s">
        <v>2365</v>
      </c>
      <c r="C490" s="203" t="s">
        <v>1397</v>
      </c>
      <c r="D490" s="202" t="s">
        <v>1573</v>
      </c>
      <c r="E490" s="202" t="s">
        <v>1574</v>
      </c>
      <c r="F490" s="202" t="s">
        <v>505</v>
      </c>
      <c r="G490" s="253">
        <v>0.2</v>
      </c>
      <c r="H490" s="361" t="s">
        <v>1400</v>
      </c>
      <c r="I490" s="359" t="s">
        <v>1385</v>
      </c>
      <c r="J490" s="225" t="s">
        <v>1402</v>
      </c>
      <c r="K490" s="359" t="s">
        <v>1391</v>
      </c>
      <c r="L490" s="359" t="s">
        <v>1392</v>
      </c>
      <c r="M490" s="368">
        <v>2010</v>
      </c>
      <c r="N490" s="207" t="s">
        <v>1401</v>
      </c>
      <c r="O490" s="203"/>
      <c r="P490" t="str">
        <f t="shared" si="7"/>
        <v>Upper Mississippi River Bacteria TMDL-Spunk Creek-(07010201-525)-E. coli</v>
      </c>
    </row>
    <row r="491" spans="1:16" ht="27.95" hidden="1" customHeight="1" x14ac:dyDescent="0.25">
      <c r="A491" s="203" t="s">
        <v>1570</v>
      </c>
      <c r="B491" s="202" t="s">
        <v>2365</v>
      </c>
      <c r="C491" s="203" t="s">
        <v>1397</v>
      </c>
      <c r="D491" s="202" t="s">
        <v>1575</v>
      </c>
      <c r="E491" s="202" t="s">
        <v>1576</v>
      </c>
      <c r="F491" s="202" t="s">
        <v>505</v>
      </c>
      <c r="G491" s="253">
        <v>0.26800000000000002</v>
      </c>
      <c r="H491" s="361" t="s">
        <v>1400</v>
      </c>
      <c r="I491" s="359" t="s">
        <v>1379</v>
      </c>
      <c r="J491" s="225" t="s">
        <v>1402</v>
      </c>
      <c r="K491" s="359" t="s">
        <v>1391</v>
      </c>
      <c r="L491" s="359" t="s">
        <v>1392</v>
      </c>
      <c r="M491" s="368">
        <v>2010</v>
      </c>
      <c r="N491" s="207" t="s">
        <v>1401</v>
      </c>
      <c r="O491" s="203"/>
      <c r="P491" t="str">
        <f t="shared" si="7"/>
        <v>Upper Mississippi River Bacteria TMDL-County Ditch 12-(07010201-537)-E. coli</v>
      </c>
    </row>
    <row r="492" spans="1:16" ht="27.95" hidden="1" customHeight="1" x14ac:dyDescent="0.25">
      <c r="A492" s="203" t="s">
        <v>1570</v>
      </c>
      <c r="B492" s="202" t="s">
        <v>2365</v>
      </c>
      <c r="C492" s="203" t="s">
        <v>1397</v>
      </c>
      <c r="D492" s="202" t="s">
        <v>1575</v>
      </c>
      <c r="E492" s="202" t="s">
        <v>1576</v>
      </c>
      <c r="F492" s="202" t="s">
        <v>505</v>
      </c>
      <c r="G492" s="253">
        <v>0.112</v>
      </c>
      <c r="H492" s="361" t="s">
        <v>1400</v>
      </c>
      <c r="I492" s="359" t="s">
        <v>1382</v>
      </c>
      <c r="J492" s="209">
        <v>0</v>
      </c>
      <c r="K492" s="359" t="s">
        <v>1391</v>
      </c>
      <c r="L492" s="359" t="s">
        <v>1392</v>
      </c>
      <c r="M492" s="368">
        <v>2010</v>
      </c>
      <c r="N492" s="207" t="s">
        <v>1401</v>
      </c>
      <c r="O492" s="203"/>
      <c r="P492" t="str">
        <f t="shared" si="7"/>
        <v>Upper Mississippi River Bacteria TMDL-County Ditch 12-(07010201-537)-E. coli</v>
      </c>
    </row>
    <row r="493" spans="1:16" ht="27.95" hidden="1" customHeight="1" x14ac:dyDescent="0.25">
      <c r="A493" s="203" t="s">
        <v>1570</v>
      </c>
      <c r="B493" s="202" t="s">
        <v>2365</v>
      </c>
      <c r="C493" s="203" t="s">
        <v>1397</v>
      </c>
      <c r="D493" s="202" t="s">
        <v>1575</v>
      </c>
      <c r="E493" s="202" t="s">
        <v>1576</v>
      </c>
      <c r="F493" s="202" t="s">
        <v>505</v>
      </c>
      <c r="G493" s="253">
        <v>6.0100000000000001E-2</v>
      </c>
      <c r="H493" s="361" t="s">
        <v>1400</v>
      </c>
      <c r="I493" s="359" t="s">
        <v>1383</v>
      </c>
      <c r="J493" s="209">
        <v>0.28999999999999998</v>
      </c>
      <c r="K493" s="359" t="s">
        <v>1391</v>
      </c>
      <c r="L493" s="359" t="s">
        <v>1392</v>
      </c>
      <c r="M493" s="368">
        <v>2010</v>
      </c>
      <c r="N493" s="207" t="s">
        <v>1401</v>
      </c>
      <c r="O493" s="203"/>
      <c r="P493" t="str">
        <f t="shared" si="7"/>
        <v>Upper Mississippi River Bacteria TMDL-County Ditch 12-(07010201-537)-E. coli</v>
      </c>
    </row>
    <row r="494" spans="1:16" ht="27.95" hidden="1" customHeight="1" x14ac:dyDescent="0.25">
      <c r="A494" s="203" t="s">
        <v>1570</v>
      </c>
      <c r="B494" s="202" t="s">
        <v>2365</v>
      </c>
      <c r="C494" s="203" t="s">
        <v>1397</v>
      </c>
      <c r="D494" s="202" t="s">
        <v>1575</v>
      </c>
      <c r="E494" s="202" t="s">
        <v>1576</v>
      </c>
      <c r="F494" s="202" t="s">
        <v>505</v>
      </c>
      <c r="G494" s="253">
        <v>3.1099999999999999E-2</v>
      </c>
      <c r="H494" s="361" t="s">
        <v>1400</v>
      </c>
      <c r="I494" s="359" t="s">
        <v>1384</v>
      </c>
      <c r="J494" s="209">
        <v>0</v>
      </c>
      <c r="K494" s="359" t="s">
        <v>1391</v>
      </c>
      <c r="L494" s="359" t="s">
        <v>1392</v>
      </c>
      <c r="M494" s="368">
        <v>2010</v>
      </c>
      <c r="N494" s="207" t="s">
        <v>1401</v>
      </c>
      <c r="O494" s="203"/>
      <c r="P494" t="str">
        <f t="shared" si="7"/>
        <v>Upper Mississippi River Bacteria TMDL-County Ditch 12-(07010201-537)-E. coli</v>
      </c>
    </row>
    <row r="495" spans="1:16" ht="27.95" hidden="1" customHeight="1" x14ac:dyDescent="0.25">
      <c r="A495" s="203" t="s">
        <v>1570</v>
      </c>
      <c r="B495" s="202" t="s">
        <v>2365</v>
      </c>
      <c r="C495" s="203" t="s">
        <v>1397</v>
      </c>
      <c r="D495" s="202" t="s">
        <v>1575</v>
      </c>
      <c r="E495" s="202" t="s">
        <v>1576</v>
      </c>
      <c r="F495" s="202" t="s">
        <v>505</v>
      </c>
      <c r="G495" s="253">
        <v>1.6400000000000001E-2</v>
      </c>
      <c r="H495" s="361" t="s">
        <v>1400</v>
      </c>
      <c r="I495" s="359" t="s">
        <v>1385</v>
      </c>
      <c r="J495" s="225" t="s">
        <v>1402</v>
      </c>
      <c r="K495" s="359" t="s">
        <v>1391</v>
      </c>
      <c r="L495" s="359" t="s">
        <v>1392</v>
      </c>
      <c r="M495" s="368">
        <v>2010</v>
      </c>
      <c r="N495" s="207" t="s">
        <v>1401</v>
      </c>
      <c r="O495" s="203"/>
      <c r="P495" t="str">
        <f t="shared" si="7"/>
        <v>Upper Mississippi River Bacteria TMDL-County Ditch 12-(07010201-537)-E. coli</v>
      </c>
    </row>
    <row r="496" spans="1:16" ht="27.95" hidden="1" customHeight="1" x14ac:dyDescent="0.25">
      <c r="A496" s="203" t="s">
        <v>1570</v>
      </c>
      <c r="B496" s="202" t="s">
        <v>2365</v>
      </c>
      <c r="C496" s="203" t="s">
        <v>1397</v>
      </c>
      <c r="D496" s="202" t="s">
        <v>1577</v>
      </c>
      <c r="E496" s="202" t="s">
        <v>1578</v>
      </c>
      <c r="F496" s="202" t="s">
        <v>475</v>
      </c>
      <c r="G496" s="253">
        <v>2.91</v>
      </c>
      <c r="H496" s="361" t="s">
        <v>1400</v>
      </c>
      <c r="I496" s="359" t="s">
        <v>1379</v>
      </c>
      <c r="J496" s="225" t="s">
        <v>1402</v>
      </c>
      <c r="K496" s="359" t="s">
        <v>1391</v>
      </c>
      <c r="L496" s="359" t="s">
        <v>1392</v>
      </c>
      <c r="M496" s="368">
        <v>2010</v>
      </c>
      <c r="N496" s="207" t="s">
        <v>1401</v>
      </c>
      <c r="O496" s="203"/>
      <c r="P496" t="str">
        <f t="shared" si="7"/>
        <v>Upper Mississippi River Bacteria TMDL-County Ditch 13-(07010201-564)-E. coli</v>
      </c>
    </row>
    <row r="497" spans="1:16" ht="27.95" hidden="1" customHeight="1" x14ac:dyDescent="0.25">
      <c r="A497" s="203" t="s">
        <v>1570</v>
      </c>
      <c r="B497" s="202" t="s">
        <v>2365</v>
      </c>
      <c r="C497" s="203" t="s">
        <v>1397</v>
      </c>
      <c r="D497" s="202" t="s">
        <v>1577</v>
      </c>
      <c r="E497" s="202" t="s">
        <v>1578</v>
      </c>
      <c r="F497" s="202" t="s">
        <v>475</v>
      </c>
      <c r="G497" s="253">
        <v>1.22</v>
      </c>
      <c r="H497" s="361" t="s">
        <v>1400</v>
      </c>
      <c r="I497" s="359" t="s">
        <v>1382</v>
      </c>
      <c r="J497" s="209">
        <v>0.45</v>
      </c>
      <c r="K497" s="359" t="s">
        <v>1391</v>
      </c>
      <c r="L497" s="359" t="s">
        <v>1392</v>
      </c>
      <c r="M497" s="368">
        <v>2010</v>
      </c>
      <c r="N497" s="207" t="s">
        <v>1401</v>
      </c>
      <c r="O497" s="203"/>
      <c r="P497" t="str">
        <f t="shared" si="7"/>
        <v>Upper Mississippi River Bacteria TMDL-County Ditch 13-(07010201-564)-E. coli</v>
      </c>
    </row>
    <row r="498" spans="1:16" ht="27.95" hidden="1" customHeight="1" x14ac:dyDescent="0.25">
      <c r="A498" s="203" t="s">
        <v>1570</v>
      </c>
      <c r="B498" s="202" t="s">
        <v>2365</v>
      </c>
      <c r="C498" s="203" t="s">
        <v>1397</v>
      </c>
      <c r="D498" s="202" t="s">
        <v>1577</v>
      </c>
      <c r="E498" s="202" t="s">
        <v>1578</v>
      </c>
      <c r="F498" s="202" t="s">
        <v>475</v>
      </c>
      <c r="G498" s="253">
        <v>0.65300000000000002</v>
      </c>
      <c r="H498" s="361" t="s">
        <v>1400</v>
      </c>
      <c r="I498" s="359" t="s">
        <v>1383</v>
      </c>
      <c r="J498" s="209">
        <v>0.77</v>
      </c>
      <c r="K498" s="359" t="s">
        <v>1391</v>
      </c>
      <c r="L498" s="359" t="s">
        <v>1392</v>
      </c>
      <c r="M498" s="368">
        <v>2010</v>
      </c>
      <c r="N498" s="207" t="s">
        <v>1401</v>
      </c>
      <c r="O498" s="203"/>
      <c r="P498" t="str">
        <f t="shared" si="7"/>
        <v>Upper Mississippi River Bacteria TMDL-County Ditch 13-(07010201-564)-E. coli</v>
      </c>
    </row>
    <row r="499" spans="1:16" ht="27.95" hidden="1" customHeight="1" x14ac:dyDescent="0.25">
      <c r="A499" s="203" t="s">
        <v>1570</v>
      </c>
      <c r="B499" s="202" t="s">
        <v>2365</v>
      </c>
      <c r="C499" s="203" t="s">
        <v>1397</v>
      </c>
      <c r="D499" s="202" t="s">
        <v>1577</v>
      </c>
      <c r="E499" s="202" t="s">
        <v>1578</v>
      </c>
      <c r="F499" s="202" t="s">
        <v>475</v>
      </c>
      <c r="G499" s="253">
        <v>0.33800000000000002</v>
      </c>
      <c r="H499" s="361" t="s">
        <v>1400</v>
      </c>
      <c r="I499" s="359" t="s">
        <v>1384</v>
      </c>
      <c r="J499" s="209">
        <v>0.63</v>
      </c>
      <c r="K499" s="359" t="s">
        <v>1391</v>
      </c>
      <c r="L499" s="359" t="s">
        <v>1392</v>
      </c>
      <c r="M499" s="368">
        <v>2010</v>
      </c>
      <c r="N499" s="207" t="s">
        <v>1401</v>
      </c>
      <c r="O499" s="203"/>
      <c r="P499" t="str">
        <f t="shared" si="7"/>
        <v>Upper Mississippi River Bacteria TMDL-County Ditch 13-(07010201-564)-E. coli</v>
      </c>
    </row>
    <row r="500" spans="1:16" ht="27.95" hidden="1" customHeight="1" x14ac:dyDescent="0.25">
      <c r="A500" s="203" t="s">
        <v>1570</v>
      </c>
      <c r="B500" s="202" t="s">
        <v>2365</v>
      </c>
      <c r="C500" s="203" t="s">
        <v>1397</v>
      </c>
      <c r="D500" s="202" t="s">
        <v>1577</v>
      </c>
      <c r="E500" s="202" t="s">
        <v>1578</v>
      </c>
      <c r="F500" s="202" t="s">
        <v>475</v>
      </c>
      <c r="G500" s="253">
        <v>0.17899999999999999</v>
      </c>
      <c r="H500" s="361" t="s">
        <v>1400</v>
      </c>
      <c r="I500" s="359" t="s">
        <v>1385</v>
      </c>
      <c r="J500" s="225" t="s">
        <v>1402</v>
      </c>
      <c r="K500" s="359" t="s">
        <v>1391</v>
      </c>
      <c r="L500" s="359" t="s">
        <v>1392</v>
      </c>
      <c r="M500" s="368">
        <v>2010</v>
      </c>
      <c r="N500" s="207" t="s">
        <v>1401</v>
      </c>
      <c r="O500" s="203"/>
      <c r="P500" t="str">
        <f t="shared" si="7"/>
        <v>Upper Mississippi River Bacteria TMDL-County Ditch 13-(07010201-564)-E. coli</v>
      </c>
    </row>
    <row r="501" spans="1:16" ht="27.95" hidden="1" customHeight="1" x14ac:dyDescent="0.25">
      <c r="A501" s="203" t="s">
        <v>1579</v>
      </c>
      <c r="B501" s="202" t="s">
        <v>550</v>
      </c>
      <c r="C501" s="203" t="s">
        <v>1580</v>
      </c>
      <c r="D501" s="202" t="s">
        <v>583</v>
      </c>
      <c r="E501" s="202" t="s">
        <v>1581</v>
      </c>
      <c r="F501" s="202" t="s">
        <v>475</v>
      </c>
      <c r="G501" s="253">
        <v>11.8</v>
      </c>
      <c r="H501" s="361" t="s">
        <v>527</v>
      </c>
      <c r="I501" s="359" t="s">
        <v>1407</v>
      </c>
      <c r="J501" s="358">
        <v>0</v>
      </c>
      <c r="K501" s="359" t="s">
        <v>1582</v>
      </c>
      <c r="L501" s="359" t="s">
        <v>1392</v>
      </c>
      <c r="M501" s="368">
        <v>2008</v>
      </c>
      <c r="N501" s="205">
        <v>40851</v>
      </c>
      <c r="O501" s="203"/>
      <c r="P501" t="str">
        <f t="shared" si="7"/>
        <v>Shingle Creek and Bass Creek Biota and DO TMDLs-Shingle Creek; Lower Shingle Creek (County Ditch 13)-(07010206-506)-Nitrogenous Biological Oxygen Demand</v>
      </c>
    </row>
    <row r="502" spans="1:16" ht="27.95" hidden="1" customHeight="1" x14ac:dyDescent="0.25">
      <c r="A502" s="203" t="s">
        <v>1579</v>
      </c>
      <c r="B502" s="202" t="s">
        <v>550</v>
      </c>
      <c r="C502" s="203" t="s">
        <v>1580</v>
      </c>
      <c r="D502" s="202" t="s">
        <v>583</v>
      </c>
      <c r="E502" s="202" t="s">
        <v>1583</v>
      </c>
      <c r="F502" s="202" t="s">
        <v>475</v>
      </c>
      <c r="G502" s="253">
        <v>35.799999999999997</v>
      </c>
      <c r="H502" s="361" t="s">
        <v>527</v>
      </c>
      <c r="I502" s="359" t="s">
        <v>1407</v>
      </c>
      <c r="J502" s="358">
        <v>0</v>
      </c>
      <c r="K502" s="359" t="s">
        <v>1582</v>
      </c>
      <c r="L502" s="359" t="s">
        <v>1392</v>
      </c>
      <c r="M502" s="368">
        <v>2008</v>
      </c>
      <c r="N502" s="205">
        <v>40851</v>
      </c>
      <c r="O502" s="203"/>
      <c r="P502" t="str">
        <f t="shared" si="7"/>
        <v>Shingle Creek and Bass Creek Biota and DO TMDLs-Shingle Creek; Upper Shingle Creek (County Ditch 13)-(07010206-506)-Nitrogenous Biological Oxygen Demand</v>
      </c>
    </row>
    <row r="503" spans="1:16" ht="27.95" hidden="1" customHeight="1" x14ac:dyDescent="0.25">
      <c r="A503" s="203" t="s">
        <v>1579</v>
      </c>
      <c r="B503" s="202" t="s">
        <v>550</v>
      </c>
      <c r="C503" s="203" t="s">
        <v>591</v>
      </c>
      <c r="D503" s="202" t="s">
        <v>583</v>
      </c>
      <c r="E503" s="202" t="s">
        <v>1584</v>
      </c>
      <c r="F503" s="202" t="s">
        <v>475</v>
      </c>
      <c r="G503" s="253"/>
      <c r="H503" s="361"/>
      <c r="I503" s="359" t="s">
        <v>594</v>
      </c>
      <c r="J503" s="358">
        <v>0.6</v>
      </c>
      <c r="K503" s="359" t="s">
        <v>8</v>
      </c>
      <c r="L503" s="359" t="s">
        <v>1392</v>
      </c>
      <c r="M503" s="370">
        <v>2003</v>
      </c>
      <c r="N503" s="205">
        <v>39127</v>
      </c>
      <c r="O503" s="203"/>
      <c r="P503" t="str">
        <f t="shared" si="7"/>
        <v>Shingle Creek Chloride TMDL-Shingle Creek (County Ditch 13)-(07010206-506)-Chloride</v>
      </c>
    </row>
    <row r="504" spans="1:16" ht="27.95" hidden="1" customHeight="1" x14ac:dyDescent="0.25">
      <c r="A504" s="203" t="s">
        <v>1579</v>
      </c>
      <c r="B504" s="202" t="s">
        <v>550</v>
      </c>
      <c r="C504" s="203" t="s">
        <v>591</v>
      </c>
      <c r="D504" s="202" t="s">
        <v>583</v>
      </c>
      <c r="E504" s="202" t="s">
        <v>1584</v>
      </c>
      <c r="F504" s="202" t="s">
        <v>475</v>
      </c>
      <c r="G504" s="253"/>
      <c r="H504" s="361"/>
      <c r="I504" s="359" t="s">
        <v>593</v>
      </c>
      <c r="J504" s="358">
        <v>0.67</v>
      </c>
      <c r="K504" s="359" t="s">
        <v>8</v>
      </c>
      <c r="L504" s="359" t="s">
        <v>1392</v>
      </c>
      <c r="M504" s="370">
        <v>2003</v>
      </c>
      <c r="N504" s="205">
        <v>39127</v>
      </c>
      <c r="O504" s="203"/>
      <c r="P504" t="str">
        <f t="shared" si="7"/>
        <v>Shingle Creek Chloride TMDL-Shingle Creek (County Ditch 13)-(07010206-506)-Chloride</v>
      </c>
    </row>
    <row r="505" spans="1:16" ht="27.95" hidden="1" customHeight="1" x14ac:dyDescent="0.25">
      <c r="A505" s="203" t="s">
        <v>1579</v>
      </c>
      <c r="B505" s="202" t="s">
        <v>550</v>
      </c>
      <c r="C505" s="203" t="s">
        <v>591</v>
      </c>
      <c r="D505" s="202" t="s">
        <v>583</v>
      </c>
      <c r="E505" s="202" t="s">
        <v>1584</v>
      </c>
      <c r="F505" s="202" t="s">
        <v>475</v>
      </c>
      <c r="G505" s="253">
        <v>23.2</v>
      </c>
      <c r="H505" s="361" t="s">
        <v>488</v>
      </c>
      <c r="I505" s="359" t="s">
        <v>1379</v>
      </c>
      <c r="J505" s="359" t="s">
        <v>1380</v>
      </c>
      <c r="K505" s="359" t="s">
        <v>8</v>
      </c>
      <c r="L505" s="359" t="s">
        <v>1392</v>
      </c>
      <c r="M505" s="370">
        <v>2003</v>
      </c>
      <c r="N505" s="205">
        <v>39127</v>
      </c>
      <c r="O505" s="203"/>
      <c r="P505" t="str">
        <f t="shared" si="7"/>
        <v>Shingle Creek Chloride TMDL-Shingle Creek (County Ditch 13)-(07010206-506)-Chloride</v>
      </c>
    </row>
    <row r="506" spans="1:16" ht="27.95" hidden="1" customHeight="1" x14ac:dyDescent="0.25">
      <c r="A506" s="203" t="s">
        <v>1579</v>
      </c>
      <c r="B506" s="202" t="s">
        <v>550</v>
      </c>
      <c r="C506" s="203" t="s">
        <v>591</v>
      </c>
      <c r="D506" s="202" t="s">
        <v>583</v>
      </c>
      <c r="E506" s="202" t="s">
        <v>1584</v>
      </c>
      <c r="F506" s="202" t="s">
        <v>475</v>
      </c>
      <c r="G506" s="253">
        <v>7.2</v>
      </c>
      <c r="H506" s="361" t="s">
        <v>488</v>
      </c>
      <c r="I506" s="359" t="s">
        <v>1382</v>
      </c>
      <c r="J506" s="359" t="s">
        <v>1380</v>
      </c>
      <c r="K506" s="359" t="s">
        <v>8</v>
      </c>
      <c r="L506" s="359" t="s">
        <v>1392</v>
      </c>
      <c r="M506" s="370">
        <v>2003</v>
      </c>
      <c r="N506" s="205">
        <v>39127</v>
      </c>
      <c r="O506" s="203"/>
      <c r="P506" t="str">
        <f t="shared" si="7"/>
        <v>Shingle Creek Chloride TMDL-Shingle Creek (County Ditch 13)-(07010206-506)-Chloride</v>
      </c>
    </row>
    <row r="507" spans="1:16" ht="27.95" hidden="1" customHeight="1" x14ac:dyDescent="0.25">
      <c r="A507" s="203" t="s">
        <v>1579</v>
      </c>
      <c r="B507" s="202" t="s">
        <v>550</v>
      </c>
      <c r="C507" s="203" t="s">
        <v>591</v>
      </c>
      <c r="D507" s="202" t="s">
        <v>583</v>
      </c>
      <c r="E507" s="202" t="s">
        <v>1584</v>
      </c>
      <c r="F507" s="202" t="s">
        <v>475</v>
      </c>
      <c r="G507" s="253">
        <v>2.9</v>
      </c>
      <c r="H507" s="361" t="s">
        <v>488</v>
      </c>
      <c r="I507" s="359" t="s">
        <v>1383</v>
      </c>
      <c r="J507" s="359" t="s">
        <v>1380</v>
      </c>
      <c r="K507" s="359" t="s">
        <v>8</v>
      </c>
      <c r="L507" s="359" t="s">
        <v>1392</v>
      </c>
      <c r="M507" s="370">
        <v>2003</v>
      </c>
      <c r="N507" s="205">
        <v>39127</v>
      </c>
      <c r="O507" s="203"/>
      <c r="P507" t="str">
        <f t="shared" si="7"/>
        <v>Shingle Creek Chloride TMDL-Shingle Creek (County Ditch 13)-(07010206-506)-Chloride</v>
      </c>
    </row>
    <row r="508" spans="1:16" ht="27.95" hidden="1" customHeight="1" x14ac:dyDescent="0.25">
      <c r="A508" s="203" t="s">
        <v>1579</v>
      </c>
      <c r="B508" s="202" t="s">
        <v>550</v>
      </c>
      <c r="C508" s="203" t="s">
        <v>591</v>
      </c>
      <c r="D508" s="202" t="s">
        <v>583</v>
      </c>
      <c r="E508" s="202" t="s">
        <v>1584</v>
      </c>
      <c r="F508" s="202" t="s">
        <v>475</v>
      </c>
      <c r="G508" s="253">
        <v>1.8</v>
      </c>
      <c r="H508" s="361" t="s">
        <v>488</v>
      </c>
      <c r="I508" s="359" t="s">
        <v>1384</v>
      </c>
      <c r="J508" s="359" t="s">
        <v>1380</v>
      </c>
      <c r="K508" s="359" t="s">
        <v>8</v>
      </c>
      <c r="L508" s="359" t="s">
        <v>1392</v>
      </c>
      <c r="M508" s="370">
        <v>2003</v>
      </c>
      <c r="N508" s="205">
        <v>39127</v>
      </c>
      <c r="O508" s="203"/>
      <c r="P508" t="str">
        <f t="shared" si="7"/>
        <v>Shingle Creek Chloride TMDL-Shingle Creek (County Ditch 13)-(07010206-506)-Chloride</v>
      </c>
    </row>
    <row r="509" spans="1:16" ht="27.95" hidden="1" customHeight="1" x14ac:dyDescent="0.25">
      <c r="A509" s="203" t="s">
        <v>1579</v>
      </c>
      <c r="B509" s="202" t="s">
        <v>550</v>
      </c>
      <c r="C509" s="203" t="s">
        <v>591</v>
      </c>
      <c r="D509" s="202" t="s">
        <v>583</v>
      </c>
      <c r="E509" s="202" t="s">
        <v>1584</v>
      </c>
      <c r="F509" s="202" t="s">
        <v>475</v>
      </c>
      <c r="G509" s="253">
        <v>0.3</v>
      </c>
      <c r="H509" s="361" t="s">
        <v>488</v>
      </c>
      <c r="I509" s="359" t="s">
        <v>1385</v>
      </c>
      <c r="J509" s="359" t="s">
        <v>1380</v>
      </c>
      <c r="K509" s="359" t="s">
        <v>8</v>
      </c>
      <c r="L509" s="359" t="s">
        <v>1392</v>
      </c>
      <c r="M509" s="370">
        <v>2003</v>
      </c>
      <c r="N509" s="205">
        <v>39127</v>
      </c>
      <c r="O509" s="203"/>
      <c r="P509" t="str">
        <f t="shared" si="7"/>
        <v>Shingle Creek Chloride TMDL-Shingle Creek (County Ditch 13)-(07010206-506)-Chloride</v>
      </c>
    </row>
    <row r="510" spans="1:16" ht="27.95" hidden="1" customHeight="1" x14ac:dyDescent="0.25">
      <c r="A510" s="203" t="s">
        <v>1548</v>
      </c>
      <c r="B510" s="202" t="s">
        <v>2364</v>
      </c>
      <c r="C510" s="203" t="s">
        <v>1403</v>
      </c>
      <c r="D510" s="202" t="s">
        <v>1404</v>
      </c>
      <c r="E510" s="202" t="s">
        <v>1405</v>
      </c>
      <c r="F510" s="202" t="s">
        <v>475</v>
      </c>
      <c r="G510" s="253">
        <v>154</v>
      </c>
      <c r="H510" s="361" t="s">
        <v>1406</v>
      </c>
      <c r="I510" s="359" t="s">
        <v>1407</v>
      </c>
      <c r="J510" s="359" t="s">
        <v>1380</v>
      </c>
      <c r="K510" s="359" t="s">
        <v>22</v>
      </c>
      <c r="L510" s="359" t="s">
        <v>1408</v>
      </c>
      <c r="M510" s="368" t="s">
        <v>1407</v>
      </c>
      <c r="N510" s="205">
        <v>42486</v>
      </c>
      <c r="O510" s="203"/>
      <c r="P510" t="str">
        <f t="shared" si="7"/>
        <v>South Metro Mississippi TSS TMDL-Mississippi River-(07040001-531)-TSS</v>
      </c>
    </row>
    <row r="511" spans="1:16" ht="27.95" hidden="1" customHeight="1" x14ac:dyDescent="0.25">
      <c r="A511" s="203" t="s">
        <v>1585</v>
      </c>
      <c r="B511" s="202" t="s">
        <v>2366</v>
      </c>
      <c r="C511" s="203" t="s">
        <v>1403</v>
      </c>
      <c r="D511" s="202" t="s">
        <v>1404</v>
      </c>
      <c r="E511" s="202" t="s">
        <v>1405</v>
      </c>
      <c r="F511" s="202" t="s">
        <v>475</v>
      </c>
      <c r="G511" s="253">
        <v>154</v>
      </c>
      <c r="H511" s="361" t="s">
        <v>1406</v>
      </c>
      <c r="I511" s="359" t="s">
        <v>1407</v>
      </c>
      <c r="J511" s="208">
        <v>0</v>
      </c>
      <c r="K511" s="359" t="s">
        <v>22</v>
      </c>
      <c r="L511" s="359" t="s">
        <v>1408</v>
      </c>
      <c r="M511" s="368" t="s">
        <v>1407</v>
      </c>
      <c r="N511" s="205">
        <v>42486</v>
      </c>
      <c r="O511" s="203"/>
      <c r="P511" t="str">
        <f t="shared" si="7"/>
        <v>South Metro Mississippi TSS TMDL-Mississippi River-(07040001-531)-TSS</v>
      </c>
    </row>
    <row r="512" spans="1:16" ht="27.95" hidden="1" customHeight="1" x14ac:dyDescent="0.25">
      <c r="A512" s="203" t="s">
        <v>1579</v>
      </c>
      <c r="B512" s="202" t="s">
        <v>550</v>
      </c>
      <c r="C512" s="203" t="s">
        <v>1403</v>
      </c>
      <c r="D512" s="202" t="s">
        <v>1404</v>
      </c>
      <c r="E512" s="202" t="s">
        <v>1405</v>
      </c>
      <c r="F512" s="202" t="s">
        <v>475</v>
      </c>
      <c r="G512" s="253">
        <v>154</v>
      </c>
      <c r="H512" s="361" t="s">
        <v>1406</v>
      </c>
      <c r="I512" s="359" t="s">
        <v>1407</v>
      </c>
      <c r="J512" s="208">
        <v>0</v>
      </c>
      <c r="K512" s="359" t="s">
        <v>22</v>
      </c>
      <c r="L512" s="359" t="s">
        <v>1408</v>
      </c>
      <c r="M512" s="368" t="s">
        <v>1407</v>
      </c>
      <c r="N512" s="205">
        <v>42486</v>
      </c>
      <c r="O512" s="203"/>
      <c r="P512" t="str">
        <f t="shared" si="7"/>
        <v>South Metro Mississippi TSS TMDL-Mississippi River-(07040001-531)-TSS</v>
      </c>
    </row>
    <row r="513" spans="1:16" ht="27.95" hidden="1" customHeight="1" x14ac:dyDescent="0.25">
      <c r="A513" s="203" t="s">
        <v>1579</v>
      </c>
      <c r="B513" s="202" t="s">
        <v>550</v>
      </c>
      <c r="C513" s="203" t="s">
        <v>1586</v>
      </c>
      <c r="D513" s="202" t="s">
        <v>619</v>
      </c>
      <c r="E513" s="202" t="s">
        <v>1587</v>
      </c>
      <c r="F513" s="202" t="s">
        <v>475</v>
      </c>
      <c r="G513" s="253">
        <v>192</v>
      </c>
      <c r="H513" s="361" t="s">
        <v>1588</v>
      </c>
      <c r="I513" s="359" t="s">
        <v>1407</v>
      </c>
      <c r="J513" s="359" t="s">
        <v>1380</v>
      </c>
      <c r="K513" s="359" t="s">
        <v>1113</v>
      </c>
      <c r="L513" s="359" t="s">
        <v>1408</v>
      </c>
      <c r="M513" s="368">
        <v>1999</v>
      </c>
      <c r="N513" s="205">
        <v>39395</v>
      </c>
      <c r="O513" s="203"/>
      <c r="P513" t="str">
        <f t="shared" si="7"/>
        <v>Twin (Upper, Middle, and Lower) and Ryan Lakes TMDLs-Upper Twin-(27-0042-01)-TP</v>
      </c>
    </row>
    <row r="514" spans="1:16" ht="27.95" hidden="1" customHeight="1" x14ac:dyDescent="0.25">
      <c r="A514" s="203" t="s">
        <v>1579</v>
      </c>
      <c r="B514" s="202" t="s">
        <v>550</v>
      </c>
      <c r="C514" s="203" t="s">
        <v>1586</v>
      </c>
      <c r="D514" s="202" t="s">
        <v>619</v>
      </c>
      <c r="E514" s="202" t="s">
        <v>1587</v>
      </c>
      <c r="F514" s="202" t="s">
        <v>475</v>
      </c>
      <c r="G514" s="253">
        <v>1.6</v>
      </c>
      <c r="H514" s="361" t="s">
        <v>1589</v>
      </c>
      <c r="I514" s="359" t="s">
        <v>1407</v>
      </c>
      <c r="J514" s="359" t="s">
        <v>1380</v>
      </c>
      <c r="K514" s="359" t="s">
        <v>1113</v>
      </c>
      <c r="L514" s="359" t="s">
        <v>1392</v>
      </c>
      <c r="M514" s="368">
        <v>1999</v>
      </c>
      <c r="N514" s="205">
        <v>39395</v>
      </c>
      <c r="O514" s="203"/>
      <c r="P514" t="str">
        <f t="shared" si="7"/>
        <v>Twin (Upper, Middle, and Lower) and Ryan Lakes TMDLs-Upper Twin-(27-0042-01)-TP</v>
      </c>
    </row>
    <row r="515" spans="1:16" ht="27.95" hidden="1" customHeight="1" x14ac:dyDescent="0.25">
      <c r="A515" s="203" t="s">
        <v>1579</v>
      </c>
      <c r="B515" s="202" t="s">
        <v>550</v>
      </c>
      <c r="C515" s="203" t="s">
        <v>1586</v>
      </c>
      <c r="D515" s="202" t="s">
        <v>619</v>
      </c>
      <c r="E515" s="202" t="s">
        <v>1587</v>
      </c>
      <c r="F515" s="202" t="s">
        <v>475</v>
      </c>
      <c r="G515" s="253">
        <v>335</v>
      </c>
      <c r="H515" s="361" t="s">
        <v>1590</v>
      </c>
      <c r="I515" s="359" t="s">
        <v>1407</v>
      </c>
      <c r="J515" s="359" t="s">
        <v>1380</v>
      </c>
      <c r="K515" s="359" t="s">
        <v>1113</v>
      </c>
      <c r="L515" s="359" t="s">
        <v>1408</v>
      </c>
      <c r="M515" s="368">
        <v>1999</v>
      </c>
      <c r="N515" s="205">
        <v>39395</v>
      </c>
      <c r="O515" s="203"/>
      <c r="P515" t="str">
        <f t="shared" ref="P515:P578" si="8">CONCATENATE(C515, "-", E515, "-","(", D515,")", "-",K515)</f>
        <v>Twin (Upper, Middle, and Lower) and Ryan Lakes TMDLs-Upper Twin-(27-0042-01)-TP</v>
      </c>
    </row>
    <row r="516" spans="1:16" ht="27.95" hidden="1" customHeight="1" x14ac:dyDescent="0.25">
      <c r="A516" s="203" t="s">
        <v>1579</v>
      </c>
      <c r="B516" s="202" t="s">
        <v>550</v>
      </c>
      <c r="C516" s="203" t="s">
        <v>1586</v>
      </c>
      <c r="D516" s="202" t="s">
        <v>619</v>
      </c>
      <c r="E516" s="202" t="s">
        <v>1587</v>
      </c>
      <c r="F516" s="202" t="s">
        <v>475</v>
      </c>
      <c r="G516" s="253">
        <v>2.7</v>
      </c>
      <c r="H516" s="361" t="s">
        <v>1591</v>
      </c>
      <c r="I516" s="359" t="s">
        <v>1407</v>
      </c>
      <c r="J516" s="359" t="s">
        <v>1380</v>
      </c>
      <c r="K516" s="359" t="s">
        <v>1113</v>
      </c>
      <c r="L516" s="359" t="s">
        <v>1392</v>
      </c>
      <c r="M516" s="368">
        <v>1999</v>
      </c>
      <c r="N516" s="205">
        <v>39395</v>
      </c>
      <c r="O516" s="203"/>
      <c r="P516" t="str">
        <f t="shared" si="8"/>
        <v>Twin (Upper, Middle, and Lower) and Ryan Lakes TMDLs-Upper Twin-(27-0042-01)-TP</v>
      </c>
    </row>
    <row r="517" spans="1:16" ht="27.95" hidden="1" customHeight="1" x14ac:dyDescent="0.25">
      <c r="A517" s="203" t="s">
        <v>1579</v>
      </c>
      <c r="B517" s="202" t="s">
        <v>550</v>
      </c>
      <c r="C517" s="203" t="s">
        <v>1586</v>
      </c>
      <c r="D517" s="202" t="s">
        <v>619</v>
      </c>
      <c r="E517" s="202" t="s">
        <v>1587</v>
      </c>
      <c r="F517" s="202" t="s">
        <v>475</v>
      </c>
      <c r="G517" s="253">
        <v>165</v>
      </c>
      <c r="H517" s="361" t="s">
        <v>1592</v>
      </c>
      <c r="I517" s="359" t="s">
        <v>1407</v>
      </c>
      <c r="J517" s="359" t="s">
        <v>1380</v>
      </c>
      <c r="K517" s="359" t="s">
        <v>1113</v>
      </c>
      <c r="L517" s="359" t="s">
        <v>1408</v>
      </c>
      <c r="M517" s="368">
        <v>1999</v>
      </c>
      <c r="N517" s="205">
        <v>39395</v>
      </c>
      <c r="O517" s="203"/>
      <c r="P517" t="str">
        <f t="shared" si="8"/>
        <v>Twin (Upper, Middle, and Lower) and Ryan Lakes TMDLs-Upper Twin-(27-0042-01)-TP</v>
      </c>
    </row>
    <row r="518" spans="1:16" ht="27.95" hidden="1" customHeight="1" x14ac:dyDescent="0.25">
      <c r="A518" s="203" t="s">
        <v>1579</v>
      </c>
      <c r="B518" s="202" t="s">
        <v>550</v>
      </c>
      <c r="C518" s="203" t="s">
        <v>1586</v>
      </c>
      <c r="D518" s="202" t="s">
        <v>619</v>
      </c>
      <c r="E518" s="202" t="s">
        <v>1587</v>
      </c>
      <c r="F518" s="202" t="s">
        <v>475</v>
      </c>
      <c r="G518" s="253">
        <v>1.4</v>
      </c>
      <c r="H518" s="361" t="s">
        <v>1593</v>
      </c>
      <c r="I518" s="359" t="s">
        <v>1407</v>
      </c>
      <c r="J518" s="359" t="s">
        <v>1380</v>
      </c>
      <c r="K518" s="359" t="s">
        <v>1113</v>
      </c>
      <c r="L518" s="359" t="s">
        <v>1392</v>
      </c>
      <c r="M518" s="368">
        <v>1999</v>
      </c>
      <c r="N518" s="205">
        <v>39395</v>
      </c>
      <c r="O518" s="203"/>
      <c r="P518" t="str">
        <f t="shared" si="8"/>
        <v>Twin (Upper, Middle, and Lower) and Ryan Lakes TMDLs-Upper Twin-(27-0042-01)-TP</v>
      </c>
    </row>
    <row r="519" spans="1:16" ht="27.95" hidden="1" customHeight="1" x14ac:dyDescent="0.25">
      <c r="A519" s="203" t="s">
        <v>1579</v>
      </c>
      <c r="B519" s="202" t="s">
        <v>550</v>
      </c>
      <c r="C519" s="203" t="s">
        <v>1586</v>
      </c>
      <c r="D519" s="202" t="s">
        <v>648</v>
      </c>
      <c r="E519" s="202" t="s">
        <v>1594</v>
      </c>
      <c r="F519" s="202" t="s">
        <v>475</v>
      </c>
      <c r="G519" s="253">
        <v>141</v>
      </c>
      <c r="H519" s="361" t="s">
        <v>1588</v>
      </c>
      <c r="I519" s="359" t="s">
        <v>1407</v>
      </c>
      <c r="J519" s="359" t="s">
        <v>1380</v>
      </c>
      <c r="K519" s="359" t="s">
        <v>1113</v>
      </c>
      <c r="L519" s="359" t="s">
        <v>1408</v>
      </c>
      <c r="M519" s="368">
        <v>1999</v>
      </c>
      <c r="N519" s="205">
        <v>39395</v>
      </c>
      <c r="O519" s="203"/>
      <c r="P519" t="str">
        <f t="shared" si="8"/>
        <v>Twin (Upper, Middle, and Lower) and Ryan Lakes TMDLs-Middle Twin-(27-0042-02)-TP</v>
      </c>
    </row>
    <row r="520" spans="1:16" ht="27.95" hidden="1" customHeight="1" x14ac:dyDescent="0.25">
      <c r="A520" s="203" t="s">
        <v>1579</v>
      </c>
      <c r="B520" s="202" t="s">
        <v>550</v>
      </c>
      <c r="C520" s="203" t="s">
        <v>1586</v>
      </c>
      <c r="D520" s="202" t="s">
        <v>648</v>
      </c>
      <c r="E520" s="202" t="s">
        <v>1594</v>
      </c>
      <c r="F520" s="202" t="s">
        <v>475</v>
      </c>
      <c r="G520" s="253">
        <v>0.4</v>
      </c>
      <c r="H520" s="361" t="s">
        <v>1589</v>
      </c>
      <c r="I520" s="359" t="s">
        <v>1407</v>
      </c>
      <c r="J520" s="359" t="s">
        <v>1380</v>
      </c>
      <c r="K520" s="359" t="s">
        <v>1113</v>
      </c>
      <c r="L520" s="359" t="s">
        <v>1392</v>
      </c>
      <c r="M520" s="368">
        <v>1999</v>
      </c>
      <c r="N520" s="205">
        <v>39395</v>
      </c>
      <c r="O520" s="203"/>
      <c r="P520" t="str">
        <f t="shared" si="8"/>
        <v>Twin (Upper, Middle, and Lower) and Ryan Lakes TMDLs-Middle Twin-(27-0042-02)-TP</v>
      </c>
    </row>
    <row r="521" spans="1:16" ht="27.95" hidden="1" customHeight="1" x14ac:dyDescent="0.25">
      <c r="A521" s="203" t="s">
        <v>1579</v>
      </c>
      <c r="B521" s="202" t="s">
        <v>550</v>
      </c>
      <c r="C521" s="203" t="s">
        <v>1586</v>
      </c>
      <c r="D521" s="202" t="s">
        <v>648</v>
      </c>
      <c r="E521" s="202" t="s">
        <v>1594</v>
      </c>
      <c r="F521" s="202" t="s">
        <v>475</v>
      </c>
      <c r="G521" s="253">
        <v>263</v>
      </c>
      <c r="H521" s="361" t="s">
        <v>1590</v>
      </c>
      <c r="I521" s="359" t="s">
        <v>1407</v>
      </c>
      <c r="J521" s="359" t="s">
        <v>1380</v>
      </c>
      <c r="K521" s="359" t="s">
        <v>1113</v>
      </c>
      <c r="L521" s="359" t="s">
        <v>1408</v>
      </c>
      <c r="M521" s="368">
        <v>1999</v>
      </c>
      <c r="N521" s="205">
        <v>39395</v>
      </c>
      <c r="O521" s="203"/>
      <c r="P521" t="str">
        <f t="shared" si="8"/>
        <v>Twin (Upper, Middle, and Lower) and Ryan Lakes TMDLs-Middle Twin-(27-0042-02)-TP</v>
      </c>
    </row>
    <row r="522" spans="1:16" ht="27.95" hidden="1" customHeight="1" x14ac:dyDescent="0.25">
      <c r="A522" s="203" t="s">
        <v>1579</v>
      </c>
      <c r="B522" s="202" t="s">
        <v>550</v>
      </c>
      <c r="C522" s="203" t="s">
        <v>1586</v>
      </c>
      <c r="D522" s="202" t="s">
        <v>648</v>
      </c>
      <c r="E522" s="202" t="s">
        <v>1594</v>
      </c>
      <c r="F522" s="202" t="s">
        <v>475</v>
      </c>
      <c r="G522" s="253">
        <v>0.7</v>
      </c>
      <c r="H522" s="361" t="s">
        <v>1591</v>
      </c>
      <c r="I522" s="359" t="s">
        <v>1407</v>
      </c>
      <c r="J522" s="359" t="s">
        <v>1380</v>
      </c>
      <c r="K522" s="359" t="s">
        <v>1113</v>
      </c>
      <c r="L522" s="359" t="s">
        <v>1392</v>
      </c>
      <c r="M522" s="368">
        <v>1999</v>
      </c>
      <c r="N522" s="205">
        <v>39395</v>
      </c>
      <c r="O522" s="203"/>
      <c r="P522" t="str">
        <f t="shared" si="8"/>
        <v>Twin (Upper, Middle, and Lower) and Ryan Lakes TMDLs-Middle Twin-(27-0042-02)-TP</v>
      </c>
    </row>
    <row r="523" spans="1:16" ht="27.95" hidden="1" customHeight="1" x14ac:dyDescent="0.25">
      <c r="A523" s="203" t="s">
        <v>1579</v>
      </c>
      <c r="B523" s="202" t="s">
        <v>550</v>
      </c>
      <c r="C523" s="203" t="s">
        <v>1586</v>
      </c>
      <c r="D523" s="202" t="s">
        <v>648</v>
      </c>
      <c r="E523" s="202" t="s">
        <v>1594</v>
      </c>
      <c r="F523" s="202" t="s">
        <v>475</v>
      </c>
      <c r="G523" s="253">
        <v>130</v>
      </c>
      <c r="H523" s="361" t="s">
        <v>1592</v>
      </c>
      <c r="I523" s="359" t="s">
        <v>1407</v>
      </c>
      <c r="J523" s="359" t="s">
        <v>1380</v>
      </c>
      <c r="K523" s="359" t="s">
        <v>1113</v>
      </c>
      <c r="L523" s="359" t="s">
        <v>1408</v>
      </c>
      <c r="M523" s="368">
        <v>1999</v>
      </c>
      <c r="N523" s="205">
        <v>39395</v>
      </c>
      <c r="O523" s="203"/>
      <c r="P523" t="str">
        <f t="shared" si="8"/>
        <v>Twin (Upper, Middle, and Lower) and Ryan Lakes TMDLs-Middle Twin-(27-0042-02)-TP</v>
      </c>
    </row>
    <row r="524" spans="1:16" ht="27.95" hidden="1" customHeight="1" x14ac:dyDescent="0.25">
      <c r="A524" s="203" t="s">
        <v>1579</v>
      </c>
      <c r="B524" s="202" t="s">
        <v>550</v>
      </c>
      <c r="C524" s="203" t="s">
        <v>1586</v>
      </c>
      <c r="D524" s="202" t="s">
        <v>648</v>
      </c>
      <c r="E524" s="202" t="s">
        <v>1594</v>
      </c>
      <c r="F524" s="202" t="s">
        <v>475</v>
      </c>
      <c r="G524" s="253">
        <v>0.3</v>
      </c>
      <c r="H524" s="361" t="s">
        <v>1593</v>
      </c>
      <c r="I524" s="359" t="s">
        <v>1407</v>
      </c>
      <c r="J524" s="359" t="s">
        <v>1380</v>
      </c>
      <c r="K524" s="359" t="s">
        <v>1113</v>
      </c>
      <c r="L524" s="359" t="s">
        <v>1392</v>
      </c>
      <c r="M524" s="368">
        <v>1999</v>
      </c>
      <c r="N524" s="205">
        <v>39395</v>
      </c>
      <c r="O524" s="203"/>
      <c r="P524" t="str">
        <f t="shared" si="8"/>
        <v>Twin (Upper, Middle, and Lower) and Ryan Lakes TMDLs-Middle Twin-(27-0042-02)-TP</v>
      </c>
    </row>
    <row r="525" spans="1:16" ht="27.95" hidden="1" customHeight="1" x14ac:dyDescent="0.25">
      <c r="A525" s="203" t="s">
        <v>1579</v>
      </c>
      <c r="B525" s="202" t="s">
        <v>550</v>
      </c>
      <c r="C525" s="203" t="s">
        <v>1586</v>
      </c>
      <c r="D525" s="202" t="s">
        <v>551</v>
      </c>
      <c r="E525" s="202" t="s">
        <v>1595</v>
      </c>
      <c r="F525" s="202" t="s">
        <v>475</v>
      </c>
      <c r="G525" s="253">
        <v>258</v>
      </c>
      <c r="H525" s="361" t="s">
        <v>1588</v>
      </c>
      <c r="I525" s="359" t="s">
        <v>1407</v>
      </c>
      <c r="J525" s="359" t="s">
        <v>1596</v>
      </c>
      <c r="K525" s="359" t="s">
        <v>1113</v>
      </c>
      <c r="L525" s="359" t="s">
        <v>1408</v>
      </c>
      <c r="M525" s="368">
        <v>1999</v>
      </c>
      <c r="N525" s="205">
        <v>39395</v>
      </c>
      <c r="O525" s="361" t="s">
        <v>1597</v>
      </c>
      <c r="P525" t="str">
        <f t="shared" si="8"/>
        <v>Twin (Upper, Middle, and Lower) and Ryan Lakes TMDLs-Lower Twin-(27-0042-03)-TP</v>
      </c>
    </row>
    <row r="526" spans="1:16" ht="27.95" hidden="1" customHeight="1" x14ac:dyDescent="0.25">
      <c r="A526" s="203" t="s">
        <v>1579</v>
      </c>
      <c r="B526" s="202" t="s">
        <v>550</v>
      </c>
      <c r="C526" s="203" t="s">
        <v>1586</v>
      </c>
      <c r="D526" s="202" t="s">
        <v>551</v>
      </c>
      <c r="E526" s="202" t="s">
        <v>1595</v>
      </c>
      <c r="F526" s="202" t="s">
        <v>475</v>
      </c>
      <c r="G526" s="253">
        <v>2.1</v>
      </c>
      <c r="H526" s="361" t="s">
        <v>1589</v>
      </c>
      <c r="I526" s="359" t="s">
        <v>1407</v>
      </c>
      <c r="J526" s="359" t="s">
        <v>1596</v>
      </c>
      <c r="K526" s="359" t="s">
        <v>1113</v>
      </c>
      <c r="L526" s="359" t="s">
        <v>1392</v>
      </c>
      <c r="M526" s="368">
        <v>1999</v>
      </c>
      <c r="N526" s="205">
        <v>39395</v>
      </c>
      <c r="O526" s="361" t="s">
        <v>1597</v>
      </c>
      <c r="P526" t="str">
        <f t="shared" si="8"/>
        <v>Twin (Upper, Middle, and Lower) and Ryan Lakes TMDLs-Lower Twin-(27-0042-03)-TP</v>
      </c>
    </row>
    <row r="527" spans="1:16" ht="27.95" hidden="1" customHeight="1" x14ac:dyDescent="0.25">
      <c r="A527" s="203" t="s">
        <v>1579</v>
      </c>
      <c r="B527" s="202" t="s">
        <v>550</v>
      </c>
      <c r="C527" s="203" t="s">
        <v>1586</v>
      </c>
      <c r="D527" s="202" t="s">
        <v>551</v>
      </c>
      <c r="E527" s="202" t="s">
        <v>1595</v>
      </c>
      <c r="F527" s="202" t="s">
        <v>475</v>
      </c>
      <c r="G527" s="253">
        <v>405</v>
      </c>
      <c r="H527" s="361" t="s">
        <v>1590</v>
      </c>
      <c r="I527" s="359" t="s">
        <v>1407</v>
      </c>
      <c r="J527" s="359" t="s">
        <v>1596</v>
      </c>
      <c r="K527" s="359" t="s">
        <v>1113</v>
      </c>
      <c r="L527" s="359" t="s">
        <v>1408</v>
      </c>
      <c r="M527" s="368">
        <v>1999</v>
      </c>
      <c r="N527" s="205">
        <v>39395</v>
      </c>
      <c r="O527" s="361" t="s">
        <v>1597</v>
      </c>
      <c r="P527" t="str">
        <f t="shared" si="8"/>
        <v>Twin (Upper, Middle, and Lower) and Ryan Lakes TMDLs-Lower Twin-(27-0042-03)-TP</v>
      </c>
    </row>
    <row r="528" spans="1:16" ht="27.95" hidden="1" customHeight="1" x14ac:dyDescent="0.25">
      <c r="A528" s="203" t="s">
        <v>1579</v>
      </c>
      <c r="B528" s="202" t="s">
        <v>550</v>
      </c>
      <c r="C528" s="203" t="s">
        <v>1586</v>
      </c>
      <c r="D528" s="202" t="s">
        <v>551</v>
      </c>
      <c r="E528" s="202" t="s">
        <v>1595</v>
      </c>
      <c r="F528" s="202" t="s">
        <v>475</v>
      </c>
      <c r="G528" s="253">
        <v>3.3</v>
      </c>
      <c r="H528" s="361" t="s">
        <v>1591</v>
      </c>
      <c r="I528" s="359" t="s">
        <v>1407</v>
      </c>
      <c r="J528" s="359" t="s">
        <v>1596</v>
      </c>
      <c r="K528" s="359" t="s">
        <v>1113</v>
      </c>
      <c r="L528" s="359" t="s">
        <v>1392</v>
      </c>
      <c r="M528" s="368">
        <v>1999</v>
      </c>
      <c r="N528" s="205">
        <v>39395</v>
      </c>
      <c r="O528" s="361" t="s">
        <v>1597</v>
      </c>
      <c r="P528" t="str">
        <f t="shared" si="8"/>
        <v>Twin (Upper, Middle, and Lower) and Ryan Lakes TMDLs-Lower Twin-(27-0042-03)-TP</v>
      </c>
    </row>
    <row r="529" spans="1:16" ht="27.95" hidden="1" customHeight="1" x14ac:dyDescent="0.25">
      <c r="A529" s="203" t="s">
        <v>1579</v>
      </c>
      <c r="B529" s="202" t="s">
        <v>550</v>
      </c>
      <c r="C529" s="203" t="s">
        <v>1586</v>
      </c>
      <c r="D529" s="202" t="s">
        <v>551</v>
      </c>
      <c r="E529" s="202" t="s">
        <v>1595</v>
      </c>
      <c r="F529" s="202" t="s">
        <v>475</v>
      </c>
      <c r="G529" s="253">
        <v>252</v>
      </c>
      <c r="H529" s="361" t="s">
        <v>1592</v>
      </c>
      <c r="I529" s="359" t="s">
        <v>1407</v>
      </c>
      <c r="J529" s="359" t="s">
        <v>1596</v>
      </c>
      <c r="K529" s="359" t="s">
        <v>1113</v>
      </c>
      <c r="L529" s="359" t="s">
        <v>1408</v>
      </c>
      <c r="M529" s="368">
        <v>1999</v>
      </c>
      <c r="N529" s="205">
        <v>39395</v>
      </c>
      <c r="O529" s="361" t="s">
        <v>1597</v>
      </c>
      <c r="P529" t="str">
        <f t="shared" si="8"/>
        <v>Twin (Upper, Middle, and Lower) and Ryan Lakes TMDLs-Lower Twin-(27-0042-03)-TP</v>
      </c>
    </row>
    <row r="530" spans="1:16" ht="27.95" hidden="1" customHeight="1" x14ac:dyDescent="0.25">
      <c r="A530" s="203" t="s">
        <v>1579</v>
      </c>
      <c r="B530" s="202" t="s">
        <v>550</v>
      </c>
      <c r="C530" s="203" t="s">
        <v>1586</v>
      </c>
      <c r="D530" s="202" t="s">
        <v>551</v>
      </c>
      <c r="E530" s="202" t="s">
        <v>1595</v>
      </c>
      <c r="F530" s="202" t="s">
        <v>475</v>
      </c>
      <c r="G530" s="253">
        <v>2.1</v>
      </c>
      <c r="H530" s="361" t="s">
        <v>1593</v>
      </c>
      <c r="I530" s="359" t="s">
        <v>1407</v>
      </c>
      <c r="J530" s="359" t="s">
        <v>1596</v>
      </c>
      <c r="K530" s="359" t="s">
        <v>1113</v>
      </c>
      <c r="L530" s="359" t="s">
        <v>1392</v>
      </c>
      <c r="M530" s="368">
        <v>1999</v>
      </c>
      <c r="N530" s="205">
        <v>39395</v>
      </c>
      <c r="O530" s="361" t="s">
        <v>1597</v>
      </c>
      <c r="P530" t="str">
        <f t="shared" si="8"/>
        <v>Twin (Upper, Middle, and Lower) and Ryan Lakes TMDLs-Lower Twin-(27-0042-03)-TP</v>
      </c>
    </row>
    <row r="531" spans="1:16" ht="27.95" hidden="1" customHeight="1" x14ac:dyDescent="0.25">
      <c r="A531" s="203" t="s">
        <v>1579</v>
      </c>
      <c r="B531" s="202" t="s">
        <v>550</v>
      </c>
      <c r="C531" s="203" t="s">
        <v>1586</v>
      </c>
      <c r="D531" s="202" t="s">
        <v>601</v>
      </c>
      <c r="E531" s="202" t="s">
        <v>1598</v>
      </c>
      <c r="F531" s="202" t="s">
        <v>475</v>
      </c>
      <c r="G531" s="253">
        <v>170</v>
      </c>
      <c r="H531" s="361" t="s">
        <v>1588</v>
      </c>
      <c r="I531" s="359" t="s">
        <v>1407</v>
      </c>
      <c r="J531" s="359" t="s">
        <v>1596</v>
      </c>
      <c r="K531" s="359" t="s">
        <v>1113</v>
      </c>
      <c r="L531" s="359" t="s">
        <v>1408</v>
      </c>
      <c r="M531" s="368">
        <v>1999</v>
      </c>
      <c r="N531" s="205">
        <v>39395</v>
      </c>
      <c r="O531" s="361" t="s">
        <v>1597</v>
      </c>
      <c r="P531" t="str">
        <f t="shared" si="8"/>
        <v>Twin (Upper, Middle, and Lower) and Ryan Lakes TMDLs-Ryan-(27-0058-00)-TP</v>
      </c>
    </row>
    <row r="532" spans="1:16" ht="27.95" hidden="1" customHeight="1" x14ac:dyDescent="0.25">
      <c r="A532" s="203" t="s">
        <v>1579</v>
      </c>
      <c r="B532" s="202" t="s">
        <v>550</v>
      </c>
      <c r="C532" s="203" t="s">
        <v>1586</v>
      </c>
      <c r="D532" s="202" t="s">
        <v>601</v>
      </c>
      <c r="E532" s="202" t="s">
        <v>1598</v>
      </c>
      <c r="F532" s="202" t="s">
        <v>475</v>
      </c>
      <c r="G532" s="253">
        <v>0.5</v>
      </c>
      <c r="H532" s="361" t="s">
        <v>1589</v>
      </c>
      <c r="I532" s="359" t="s">
        <v>1407</v>
      </c>
      <c r="J532" s="359" t="s">
        <v>1596</v>
      </c>
      <c r="K532" s="359" t="s">
        <v>1113</v>
      </c>
      <c r="L532" s="359" t="s">
        <v>1392</v>
      </c>
      <c r="M532" s="368">
        <v>1999</v>
      </c>
      <c r="N532" s="205">
        <v>39395</v>
      </c>
      <c r="O532" s="361" t="s">
        <v>1597</v>
      </c>
      <c r="P532" t="str">
        <f t="shared" si="8"/>
        <v>Twin (Upper, Middle, and Lower) and Ryan Lakes TMDLs-Ryan-(27-0058-00)-TP</v>
      </c>
    </row>
    <row r="533" spans="1:16" ht="27.95" hidden="1" customHeight="1" x14ac:dyDescent="0.25">
      <c r="A533" s="203" t="s">
        <v>1579</v>
      </c>
      <c r="B533" s="202" t="s">
        <v>550</v>
      </c>
      <c r="C533" s="203" t="s">
        <v>1586</v>
      </c>
      <c r="D533" s="202" t="s">
        <v>601</v>
      </c>
      <c r="E533" s="202" t="s">
        <v>1598</v>
      </c>
      <c r="F533" s="202" t="s">
        <v>475</v>
      </c>
      <c r="G533" s="253">
        <v>278</v>
      </c>
      <c r="H533" s="361" t="s">
        <v>1590</v>
      </c>
      <c r="I533" s="359" t="s">
        <v>1407</v>
      </c>
      <c r="J533" s="359" t="s">
        <v>1596</v>
      </c>
      <c r="K533" s="359" t="s">
        <v>1113</v>
      </c>
      <c r="L533" s="359" t="s">
        <v>1408</v>
      </c>
      <c r="M533" s="368">
        <v>1999</v>
      </c>
      <c r="N533" s="205">
        <v>39395</v>
      </c>
      <c r="O533" s="361" t="s">
        <v>1597</v>
      </c>
      <c r="P533" t="str">
        <f t="shared" si="8"/>
        <v>Twin (Upper, Middle, and Lower) and Ryan Lakes TMDLs-Ryan-(27-0058-00)-TP</v>
      </c>
    </row>
    <row r="534" spans="1:16" ht="27.95" hidden="1" customHeight="1" x14ac:dyDescent="0.25">
      <c r="A534" s="203" t="s">
        <v>1579</v>
      </c>
      <c r="B534" s="202" t="s">
        <v>550</v>
      </c>
      <c r="C534" s="203" t="s">
        <v>1586</v>
      </c>
      <c r="D534" s="202" t="s">
        <v>601</v>
      </c>
      <c r="E534" s="202" t="s">
        <v>1598</v>
      </c>
      <c r="F534" s="202" t="s">
        <v>475</v>
      </c>
      <c r="G534" s="253">
        <v>0.8</v>
      </c>
      <c r="H534" s="361" t="s">
        <v>1591</v>
      </c>
      <c r="I534" s="359" t="s">
        <v>1407</v>
      </c>
      <c r="J534" s="359" t="s">
        <v>1596</v>
      </c>
      <c r="K534" s="359" t="s">
        <v>1113</v>
      </c>
      <c r="L534" s="359" t="s">
        <v>1392</v>
      </c>
      <c r="M534" s="368">
        <v>1999</v>
      </c>
      <c r="N534" s="205">
        <v>39395</v>
      </c>
      <c r="O534" s="361" t="s">
        <v>1597</v>
      </c>
      <c r="P534" t="str">
        <f t="shared" si="8"/>
        <v>Twin (Upper, Middle, and Lower) and Ryan Lakes TMDLs-Ryan-(27-0058-00)-TP</v>
      </c>
    </row>
    <row r="535" spans="1:16" ht="27.95" hidden="1" customHeight="1" x14ac:dyDescent="0.25">
      <c r="A535" s="203" t="s">
        <v>1579</v>
      </c>
      <c r="B535" s="202" t="s">
        <v>550</v>
      </c>
      <c r="C535" s="203" t="s">
        <v>1586</v>
      </c>
      <c r="D535" s="202" t="s">
        <v>601</v>
      </c>
      <c r="E535" s="202" t="s">
        <v>1598</v>
      </c>
      <c r="F535" s="202" t="s">
        <v>475</v>
      </c>
      <c r="G535" s="253">
        <v>167</v>
      </c>
      <c r="H535" s="361" t="s">
        <v>1592</v>
      </c>
      <c r="I535" s="359" t="s">
        <v>1407</v>
      </c>
      <c r="J535" s="359" t="s">
        <v>1596</v>
      </c>
      <c r="K535" s="359" t="s">
        <v>1113</v>
      </c>
      <c r="L535" s="359" t="s">
        <v>1408</v>
      </c>
      <c r="M535" s="368">
        <v>1999</v>
      </c>
      <c r="N535" s="205">
        <v>39395</v>
      </c>
      <c r="O535" s="361" t="s">
        <v>1597</v>
      </c>
      <c r="P535" t="str">
        <f t="shared" si="8"/>
        <v>Twin (Upper, Middle, and Lower) and Ryan Lakes TMDLs-Ryan-(27-0058-00)-TP</v>
      </c>
    </row>
    <row r="536" spans="1:16" ht="27.95" hidden="1" customHeight="1" x14ac:dyDescent="0.25">
      <c r="A536" s="203" t="s">
        <v>1579</v>
      </c>
      <c r="B536" s="202" t="s">
        <v>550</v>
      </c>
      <c r="C536" s="203" t="s">
        <v>1586</v>
      </c>
      <c r="D536" s="202" t="s">
        <v>601</v>
      </c>
      <c r="E536" s="202" t="s">
        <v>1598</v>
      </c>
      <c r="F536" s="202" t="s">
        <v>475</v>
      </c>
      <c r="G536" s="253">
        <v>0.4</v>
      </c>
      <c r="H536" s="361" t="s">
        <v>1593</v>
      </c>
      <c r="I536" s="359" t="s">
        <v>1407</v>
      </c>
      <c r="J536" s="359" t="s">
        <v>1596</v>
      </c>
      <c r="K536" s="359" t="s">
        <v>1113</v>
      </c>
      <c r="L536" s="359" t="s">
        <v>1392</v>
      </c>
      <c r="M536" s="368">
        <v>1999</v>
      </c>
      <c r="N536" s="205">
        <v>39395</v>
      </c>
      <c r="O536" s="361" t="s">
        <v>1597</v>
      </c>
      <c r="P536" t="str">
        <f t="shared" si="8"/>
        <v>Twin (Upper, Middle, and Lower) and Ryan Lakes TMDLs-Ryan-(27-0058-00)-TP</v>
      </c>
    </row>
    <row r="537" spans="1:16" ht="27.95" hidden="1" customHeight="1" x14ac:dyDescent="0.25">
      <c r="A537" s="203" t="s">
        <v>1579</v>
      </c>
      <c r="B537" s="202" t="s">
        <v>550</v>
      </c>
      <c r="C537" s="203" t="s">
        <v>1397</v>
      </c>
      <c r="D537" s="202" t="s">
        <v>583</v>
      </c>
      <c r="E537" s="202" t="s">
        <v>1584</v>
      </c>
      <c r="F537" s="202" t="s">
        <v>475</v>
      </c>
      <c r="G537" s="253">
        <v>202</v>
      </c>
      <c r="H537" s="361" t="s">
        <v>1400</v>
      </c>
      <c r="I537" s="359" t="s">
        <v>1379</v>
      </c>
      <c r="J537" s="358">
        <v>0.61</v>
      </c>
      <c r="K537" s="359" t="s">
        <v>1391</v>
      </c>
      <c r="L537" s="359" t="s">
        <v>1392</v>
      </c>
      <c r="M537" s="368">
        <v>2010</v>
      </c>
      <c r="N537" s="207" t="s">
        <v>1401</v>
      </c>
      <c r="O537" s="203"/>
      <c r="P537" t="str">
        <f t="shared" si="8"/>
        <v>Upper Mississippi River Bacteria TMDL-Shingle Creek (County Ditch 13)-(07010206-506)-E. coli</v>
      </c>
    </row>
    <row r="538" spans="1:16" ht="27.95" hidden="1" customHeight="1" x14ac:dyDescent="0.25">
      <c r="A538" s="203" t="s">
        <v>1579</v>
      </c>
      <c r="B538" s="202" t="s">
        <v>550</v>
      </c>
      <c r="C538" s="203" t="s">
        <v>1397</v>
      </c>
      <c r="D538" s="202" t="s">
        <v>583</v>
      </c>
      <c r="E538" s="202" t="s">
        <v>1584</v>
      </c>
      <c r="F538" s="202" t="s">
        <v>475</v>
      </c>
      <c r="G538" s="253">
        <v>68.400000000000006</v>
      </c>
      <c r="H538" s="361" t="s">
        <v>1400</v>
      </c>
      <c r="I538" s="359" t="s">
        <v>1382</v>
      </c>
      <c r="J538" s="358">
        <v>0.43</v>
      </c>
      <c r="K538" s="359" t="s">
        <v>1391</v>
      </c>
      <c r="L538" s="359" t="s">
        <v>1392</v>
      </c>
      <c r="M538" s="368">
        <v>2010</v>
      </c>
      <c r="N538" s="207" t="s">
        <v>1401</v>
      </c>
      <c r="O538" s="203"/>
      <c r="P538" t="str">
        <f t="shared" si="8"/>
        <v>Upper Mississippi River Bacteria TMDL-Shingle Creek (County Ditch 13)-(07010206-506)-E. coli</v>
      </c>
    </row>
    <row r="539" spans="1:16" ht="27.95" hidden="1" customHeight="1" x14ac:dyDescent="0.25">
      <c r="A539" s="203" t="s">
        <v>1579</v>
      </c>
      <c r="B539" s="202" t="s">
        <v>550</v>
      </c>
      <c r="C539" s="203" t="s">
        <v>1397</v>
      </c>
      <c r="D539" s="202" t="s">
        <v>583</v>
      </c>
      <c r="E539" s="202" t="s">
        <v>1584</v>
      </c>
      <c r="F539" s="202" t="s">
        <v>475</v>
      </c>
      <c r="G539" s="253">
        <v>22.9</v>
      </c>
      <c r="H539" s="361" t="s">
        <v>1400</v>
      </c>
      <c r="I539" s="359" t="s">
        <v>1383</v>
      </c>
      <c r="J539" s="358">
        <v>0.69</v>
      </c>
      <c r="K539" s="359" t="s">
        <v>1391</v>
      </c>
      <c r="L539" s="359" t="s">
        <v>1392</v>
      </c>
      <c r="M539" s="368">
        <v>2010</v>
      </c>
      <c r="N539" s="207" t="s">
        <v>1401</v>
      </c>
      <c r="O539" s="203"/>
      <c r="P539" t="str">
        <f t="shared" si="8"/>
        <v>Upper Mississippi River Bacteria TMDL-Shingle Creek (County Ditch 13)-(07010206-506)-E. coli</v>
      </c>
    </row>
    <row r="540" spans="1:16" ht="27.95" hidden="1" customHeight="1" x14ac:dyDescent="0.25">
      <c r="A540" s="203" t="s">
        <v>1579</v>
      </c>
      <c r="B540" s="202" t="s">
        <v>550</v>
      </c>
      <c r="C540" s="203" t="s">
        <v>1397</v>
      </c>
      <c r="D540" s="202" t="s">
        <v>583</v>
      </c>
      <c r="E540" s="202" t="s">
        <v>1584</v>
      </c>
      <c r="F540" s="202" t="s">
        <v>475</v>
      </c>
      <c r="G540" s="253">
        <v>8.19</v>
      </c>
      <c r="H540" s="361" t="s">
        <v>1400</v>
      </c>
      <c r="I540" s="359" t="s">
        <v>1384</v>
      </c>
      <c r="J540" s="358">
        <v>0.13</v>
      </c>
      <c r="K540" s="359" t="s">
        <v>1391</v>
      </c>
      <c r="L540" s="359" t="s">
        <v>1392</v>
      </c>
      <c r="M540" s="368">
        <v>2010</v>
      </c>
      <c r="N540" s="207" t="s">
        <v>1401</v>
      </c>
      <c r="O540" s="203"/>
      <c r="P540" t="str">
        <f t="shared" si="8"/>
        <v>Upper Mississippi River Bacteria TMDL-Shingle Creek (County Ditch 13)-(07010206-506)-E. coli</v>
      </c>
    </row>
    <row r="541" spans="1:16" ht="27.95" hidden="1" customHeight="1" x14ac:dyDescent="0.25">
      <c r="A541" s="203" t="s">
        <v>1579</v>
      </c>
      <c r="B541" s="202" t="s">
        <v>550</v>
      </c>
      <c r="C541" s="203" t="s">
        <v>1397</v>
      </c>
      <c r="D541" s="202" t="s">
        <v>583</v>
      </c>
      <c r="E541" s="202" t="s">
        <v>1584</v>
      </c>
      <c r="F541" s="202" t="s">
        <v>475</v>
      </c>
      <c r="G541" s="253">
        <v>1.33</v>
      </c>
      <c r="H541" s="361" t="s">
        <v>1400</v>
      </c>
      <c r="I541" s="359" t="s">
        <v>1385</v>
      </c>
      <c r="J541" s="358">
        <v>0.68</v>
      </c>
      <c r="K541" s="359" t="s">
        <v>1391</v>
      </c>
      <c r="L541" s="359" t="s">
        <v>1392</v>
      </c>
      <c r="M541" s="368">
        <v>2010</v>
      </c>
      <c r="N541" s="207" t="s">
        <v>1401</v>
      </c>
      <c r="O541" s="203"/>
      <c r="P541" t="str">
        <f t="shared" si="8"/>
        <v>Upper Mississippi River Bacteria TMDL-Shingle Creek (County Ditch 13)-(07010206-506)-E. coli</v>
      </c>
    </row>
    <row r="542" spans="1:16" ht="27.95" hidden="1" customHeight="1" x14ac:dyDescent="0.25">
      <c r="A542" s="203" t="s">
        <v>1599</v>
      </c>
      <c r="B542" s="202" t="s">
        <v>555</v>
      </c>
      <c r="C542" s="203" t="s">
        <v>48</v>
      </c>
      <c r="D542" s="202" t="s">
        <v>1600</v>
      </c>
      <c r="E542" s="202" t="s">
        <v>1601</v>
      </c>
      <c r="F542" s="202" t="s">
        <v>475</v>
      </c>
      <c r="G542" s="253">
        <v>10.7</v>
      </c>
      <c r="H542" s="361" t="s">
        <v>1456</v>
      </c>
      <c r="I542" s="359" t="s">
        <v>1407</v>
      </c>
      <c r="J542" s="358">
        <v>0.71840000000000004</v>
      </c>
      <c r="K542" s="359" t="s">
        <v>1113</v>
      </c>
      <c r="L542" s="359" t="s">
        <v>1408</v>
      </c>
      <c r="M542" s="368">
        <v>2002</v>
      </c>
      <c r="N542" s="205">
        <v>40451</v>
      </c>
      <c r="O542" s="203"/>
      <c r="P542" t="str">
        <f t="shared" si="8"/>
        <v>Lake Magda Nutrient TMDL-Magda-(27-0065-00)-TP</v>
      </c>
    </row>
    <row r="543" spans="1:16" ht="27.95" hidden="1" customHeight="1" x14ac:dyDescent="0.25">
      <c r="A543" s="203" t="s">
        <v>1599</v>
      </c>
      <c r="B543" s="202" t="s">
        <v>555</v>
      </c>
      <c r="C543" s="203" t="s">
        <v>48</v>
      </c>
      <c r="D543" s="202" t="s">
        <v>1600</v>
      </c>
      <c r="E543" s="202" t="s">
        <v>1601</v>
      </c>
      <c r="F543" s="202" t="s">
        <v>475</v>
      </c>
      <c r="G543" s="253">
        <v>2.9000000000000001E-2</v>
      </c>
      <c r="H543" s="361" t="s">
        <v>527</v>
      </c>
      <c r="I543" s="359" t="s">
        <v>1407</v>
      </c>
      <c r="J543" s="358">
        <v>0.71840000000000004</v>
      </c>
      <c r="K543" s="359" t="s">
        <v>1113</v>
      </c>
      <c r="L543" s="359" t="s">
        <v>1392</v>
      </c>
      <c r="M543" s="368">
        <v>2002</v>
      </c>
      <c r="N543" s="205">
        <v>40451</v>
      </c>
      <c r="O543" s="203"/>
      <c r="P543" t="str">
        <f t="shared" si="8"/>
        <v>Lake Magda Nutrient TMDL-Magda-(27-0065-00)-TP</v>
      </c>
    </row>
    <row r="544" spans="1:16" ht="27.95" hidden="1" customHeight="1" x14ac:dyDescent="0.25">
      <c r="A544" s="203" t="s">
        <v>1599</v>
      </c>
      <c r="B544" s="202" t="s">
        <v>555</v>
      </c>
      <c r="C544" s="203" t="s">
        <v>1580</v>
      </c>
      <c r="D544" s="202" t="s">
        <v>1602</v>
      </c>
      <c r="E544" s="202" t="s">
        <v>1603</v>
      </c>
      <c r="F544" s="202" t="s">
        <v>475</v>
      </c>
      <c r="G544" s="253">
        <v>35.799999999999997</v>
      </c>
      <c r="H544" s="361" t="s">
        <v>527</v>
      </c>
      <c r="I544" s="359" t="s">
        <v>1407</v>
      </c>
      <c r="J544" s="358">
        <v>0</v>
      </c>
      <c r="K544" s="359" t="s">
        <v>1582</v>
      </c>
      <c r="L544" s="359" t="s">
        <v>1392</v>
      </c>
      <c r="M544" s="368">
        <v>2008</v>
      </c>
      <c r="N544" s="205">
        <v>40851</v>
      </c>
      <c r="O544" s="203"/>
      <c r="P544" t="str">
        <f t="shared" si="8"/>
        <v>Shingle Creek and Bass Creek Biota and DO TMDLs-Bass Creek-(07010206-527)-Nitrogenous Biological Oxygen Demand</v>
      </c>
    </row>
    <row r="545" spans="1:16" ht="27.95" hidden="1" customHeight="1" x14ac:dyDescent="0.25">
      <c r="A545" s="203" t="s">
        <v>1599</v>
      </c>
      <c r="B545" s="202" t="s">
        <v>555</v>
      </c>
      <c r="C545" s="203" t="s">
        <v>591</v>
      </c>
      <c r="D545" s="202" t="s">
        <v>583</v>
      </c>
      <c r="E545" s="202" t="s">
        <v>1584</v>
      </c>
      <c r="F545" s="202" t="s">
        <v>475</v>
      </c>
      <c r="G545" s="253"/>
      <c r="H545" s="361"/>
      <c r="I545" s="359" t="s">
        <v>594</v>
      </c>
      <c r="J545" s="358">
        <v>0.6</v>
      </c>
      <c r="K545" s="359" t="s">
        <v>8</v>
      </c>
      <c r="L545" s="359" t="s">
        <v>1392</v>
      </c>
      <c r="M545" s="368" t="s">
        <v>1407</v>
      </c>
      <c r="N545" s="205"/>
      <c r="O545" s="203"/>
      <c r="P545" t="str">
        <f t="shared" si="8"/>
        <v>Shingle Creek Chloride TMDL-Shingle Creek (County Ditch 13)-(07010206-506)-Chloride</v>
      </c>
    </row>
    <row r="546" spans="1:16" ht="27.95" hidden="1" customHeight="1" x14ac:dyDescent="0.25">
      <c r="A546" s="203" t="s">
        <v>1599</v>
      </c>
      <c r="B546" s="202" t="s">
        <v>555</v>
      </c>
      <c r="C546" s="203" t="s">
        <v>591</v>
      </c>
      <c r="D546" s="202" t="s">
        <v>583</v>
      </c>
      <c r="E546" s="202" t="s">
        <v>1584</v>
      </c>
      <c r="F546" s="202" t="s">
        <v>475</v>
      </c>
      <c r="G546" s="253"/>
      <c r="H546" s="361"/>
      <c r="I546" s="359" t="s">
        <v>593</v>
      </c>
      <c r="J546" s="358">
        <v>0.67</v>
      </c>
      <c r="K546" s="359" t="s">
        <v>8</v>
      </c>
      <c r="L546" s="359" t="s">
        <v>1392</v>
      </c>
      <c r="M546" s="368" t="s">
        <v>1407</v>
      </c>
      <c r="N546" s="205"/>
      <c r="O546" s="203"/>
      <c r="P546" t="str">
        <f t="shared" si="8"/>
        <v>Shingle Creek Chloride TMDL-Shingle Creek (County Ditch 13)-(07010206-506)-Chloride</v>
      </c>
    </row>
    <row r="547" spans="1:16" ht="27.95" hidden="1" customHeight="1" x14ac:dyDescent="0.25">
      <c r="A547" s="203" t="s">
        <v>1599</v>
      </c>
      <c r="B547" s="202" t="s">
        <v>555</v>
      </c>
      <c r="C547" s="203" t="s">
        <v>591</v>
      </c>
      <c r="D547" s="202" t="s">
        <v>583</v>
      </c>
      <c r="E547" s="202" t="s">
        <v>1584</v>
      </c>
      <c r="F547" s="202" t="s">
        <v>475</v>
      </c>
      <c r="G547" s="253">
        <v>23.2</v>
      </c>
      <c r="H547" s="361" t="s">
        <v>488</v>
      </c>
      <c r="I547" s="359" t="s">
        <v>1379</v>
      </c>
      <c r="J547" s="359" t="s">
        <v>1380</v>
      </c>
      <c r="K547" s="359" t="s">
        <v>8</v>
      </c>
      <c r="L547" s="359" t="s">
        <v>1392</v>
      </c>
      <c r="M547" s="370">
        <v>2003</v>
      </c>
      <c r="N547" s="205">
        <v>39127</v>
      </c>
      <c r="O547" s="203"/>
      <c r="P547" t="str">
        <f t="shared" si="8"/>
        <v>Shingle Creek Chloride TMDL-Shingle Creek (County Ditch 13)-(07010206-506)-Chloride</v>
      </c>
    </row>
    <row r="548" spans="1:16" ht="27.95" hidden="1" customHeight="1" x14ac:dyDescent="0.25">
      <c r="A548" s="203" t="s">
        <v>1599</v>
      </c>
      <c r="B548" s="202" t="s">
        <v>555</v>
      </c>
      <c r="C548" s="203" t="s">
        <v>591</v>
      </c>
      <c r="D548" s="202" t="s">
        <v>583</v>
      </c>
      <c r="E548" s="202" t="s">
        <v>1584</v>
      </c>
      <c r="F548" s="202" t="s">
        <v>475</v>
      </c>
      <c r="G548" s="253">
        <v>7.2</v>
      </c>
      <c r="H548" s="361" t="s">
        <v>488</v>
      </c>
      <c r="I548" s="359" t="s">
        <v>1382</v>
      </c>
      <c r="J548" s="359" t="s">
        <v>1380</v>
      </c>
      <c r="K548" s="359" t="s">
        <v>8</v>
      </c>
      <c r="L548" s="359" t="s">
        <v>1392</v>
      </c>
      <c r="M548" s="370">
        <v>2003</v>
      </c>
      <c r="N548" s="205">
        <v>39127</v>
      </c>
      <c r="O548" s="203"/>
      <c r="P548" t="str">
        <f t="shared" si="8"/>
        <v>Shingle Creek Chloride TMDL-Shingle Creek (County Ditch 13)-(07010206-506)-Chloride</v>
      </c>
    </row>
    <row r="549" spans="1:16" ht="27.95" hidden="1" customHeight="1" x14ac:dyDescent="0.25">
      <c r="A549" s="203" t="s">
        <v>1599</v>
      </c>
      <c r="B549" s="202" t="s">
        <v>555</v>
      </c>
      <c r="C549" s="203" t="s">
        <v>591</v>
      </c>
      <c r="D549" s="202" t="s">
        <v>583</v>
      </c>
      <c r="E549" s="202" t="s">
        <v>1584</v>
      </c>
      <c r="F549" s="202" t="s">
        <v>475</v>
      </c>
      <c r="G549" s="253">
        <v>2.9</v>
      </c>
      <c r="H549" s="361" t="s">
        <v>488</v>
      </c>
      <c r="I549" s="359" t="s">
        <v>1383</v>
      </c>
      <c r="J549" s="359" t="s">
        <v>1380</v>
      </c>
      <c r="K549" s="359" t="s">
        <v>8</v>
      </c>
      <c r="L549" s="359" t="s">
        <v>1392</v>
      </c>
      <c r="M549" s="370">
        <v>2003</v>
      </c>
      <c r="N549" s="205">
        <v>39127</v>
      </c>
      <c r="O549" s="203"/>
      <c r="P549" t="str">
        <f t="shared" si="8"/>
        <v>Shingle Creek Chloride TMDL-Shingle Creek (County Ditch 13)-(07010206-506)-Chloride</v>
      </c>
    </row>
    <row r="550" spans="1:16" ht="27.95" hidden="1" customHeight="1" x14ac:dyDescent="0.25">
      <c r="A550" s="203" t="s">
        <v>1599</v>
      </c>
      <c r="B550" s="202" t="s">
        <v>555</v>
      </c>
      <c r="C550" s="203" t="s">
        <v>591</v>
      </c>
      <c r="D550" s="202" t="s">
        <v>583</v>
      </c>
      <c r="E550" s="202" t="s">
        <v>1584</v>
      </c>
      <c r="F550" s="202" t="s">
        <v>475</v>
      </c>
      <c r="G550" s="253">
        <v>1.8</v>
      </c>
      <c r="H550" s="361" t="s">
        <v>488</v>
      </c>
      <c r="I550" s="359" t="s">
        <v>1384</v>
      </c>
      <c r="J550" s="359" t="s">
        <v>1380</v>
      </c>
      <c r="K550" s="359" t="s">
        <v>8</v>
      </c>
      <c r="L550" s="359" t="s">
        <v>1392</v>
      </c>
      <c r="M550" s="370">
        <v>2003</v>
      </c>
      <c r="N550" s="205">
        <v>39127</v>
      </c>
      <c r="O550" s="203"/>
      <c r="P550" t="str">
        <f t="shared" si="8"/>
        <v>Shingle Creek Chloride TMDL-Shingle Creek (County Ditch 13)-(07010206-506)-Chloride</v>
      </c>
    </row>
    <row r="551" spans="1:16" ht="27.95" hidden="1" customHeight="1" x14ac:dyDescent="0.25">
      <c r="A551" s="203" t="s">
        <v>1599</v>
      </c>
      <c r="B551" s="202" t="s">
        <v>555</v>
      </c>
      <c r="C551" s="203" t="s">
        <v>591</v>
      </c>
      <c r="D551" s="202" t="s">
        <v>583</v>
      </c>
      <c r="E551" s="202" t="s">
        <v>1584</v>
      </c>
      <c r="F551" s="202" t="s">
        <v>475</v>
      </c>
      <c r="G551" s="253">
        <v>0.3</v>
      </c>
      <c r="H551" s="361" t="s">
        <v>488</v>
      </c>
      <c r="I551" s="359" t="s">
        <v>1385</v>
      </c>
      <c r="J551" s="359" t="s">
        <v>1380</v>
      </c>
      <c r="K551" s="359" t="s">
        <v>8</v>
      </c>
      <c r="L551" s="359" t="s">
        <v>1392</v>
      </c>
      <c r="M551" s="370">
        <v>2003</v>
      </c>
      <c r="N551" s="205">
        <v>39127</v>
      </c>
      <c r="O551" s="203"/>
      <c r="P551" t="str">
        <f t="shared" si="8"/>
        <v>Shingle Creek Chloride TMDL-Shingle Creek (County Ditch 13)-(07010206-506)-Chloride</v>
      </c>
    </row>
    <row r="552" spans="1:16" ht="27.95" hidden="1" customHeight="1" x14ac:dyDescent="0.25">
      <c r="A552" s="203" t="s">
        <v>1599</v>
      </c>
      <c r="B552" s="202" t="s">
        <v>555</v>
      </c>
      <c r="C552" s="203" t="s">
        <v>1403</v>
      </c>
      <c r="D552" s="202" t="s">
        <v>1404</v>
      </c>
      <c r="E552" s="202" t="s">
        <v>1405</v>
      </c>
      <c r="F552" s="202" t="s">
        <v>475</v>
      </c>
      <c r="G552" s="253">
        <v>154</v>
      </c>
      <c r="H552" s="361" t="s">
        <v>1406</v>
      </c>
      <c r="I552" s="359" t="s">
        <v>1407</v>
      </c>
      <c r="J552" s="208">
        <v>0</v>
      </c>
      <c r="K552" s="359" t="s">
        <v>22</v>
      </c>
      <c r="L552" s="359" t="s">
        <v>1408</v>
      </c>
      <c r="M552" s="368" t="s">
        <v>1407</v>
      </c>
      <c r="N552" s="205">
        <v>42486</v>
      </c>
      <c r="O552" s="203"/>
      <c r="P552" t="str">
        <f t="shared" si="8"/>
        <v>South Metro Mississippi TSS TMDL-Mississippi River-(07040001-531)-TSS</v>
      </c>
    </row>
    <row r="553" spans="1:16" ht="27.95" hidden="1" customHeight="1" x14ac:dyDescent="0.25">
      <c r="A553" s="203" t="s">
        <v>1599</v>
      </c>
      <c r="B553" s="202" t="s">
        <v>555</v>
      </c>
      <c r="C553" s="203" t="s">
        <v>1586</v>
      </c>
      <c r="D553" s="202" t="s">
        <v>619</v>
      </c>
      <c r="E553" s="202" t="s">
        <v>1587</v>
      </c>
      <c r="F553" s="202" t="s">
        <v>475</v>
      </c>
      <c r="G553" s="253">
        <v>192</v>
      </c>
      <c r="H553" s="361" t="s">
        <v>1588</v>
      </c>
      <c r="I553" s="359" t="s">
        <v>1407</v>
      </c>
      <c r="J553" s="359" t="s">
        <v>1380</v>
      </c>
      <c r="K553" s="359" t="s">
        <v>1113</v>
      </c>
      <c r="L553" s="359" t="s">
        <v>1408</v>
      </c>
      <c r="M553" s="368">
        <v>1999</v>
      </c>
      <c r="N553" s="205">
        <v>39395</v>
      </c>
      <c r="O553" s="203"/>
      <c r="P553" t="str">
        <f t="shared" si="8"/>
        <v>Twin (Upper, Middle, and Lower) and Ryan Lakes TMDLs-Upper Twin-(27-0042-01)-TP</v>
      </c>
    </row>
    <row r="554" spans="1:16" ht="27.95" hidden="1" customHeight="1" x14ac:dyDescent="0.25">
      <c r="A554" s="203" t="s">
        <v>1599</v>
      </c>
      <c r="B554" s="202" t="s">
        <v>555</v>
      </c>
      <c r="C554" s="203" t="s">
        <v>1586</v>
      </c>
      <c r="D554" s="202" t="s">
        <v>619</v>
      </c>
      <c r="E554" s="202" t="s">
        <v>1587</v>
      </c>
      <c r="F554" s="202" t="s">
        <v>475</v>
      </c>
      <c r="G554" s="253">
        <v>1.6</v>
      </c>
      <c r="H554" s="361" t="s">
        <v>1589</v>
      </c>
      <c r="I554" s="359" t="s">
        <v>1407</v>
      </c>
      <c r="J554" s="359" t="s">
        <v>1380</v>
      </c>
      <c r="K554" s="359" t="s">
        <v>1113</v>
      </c>
      <c r="L554" s="359" t="s">
        <v>1392</v>
      </c>
      <c r="M554" s="368">
        <v>1999</v>
      </c>
      <c r="N554" s="205">
        <v>39395</v>
      </c>
      <c r="O554" s="203"/>
      <c r="P554" t="str">
        <f t="shared" si="8"/>
        <v>Twin (Upper, Middle, and Lower) and Ryan Lakes TMDLs-Upper Twin-(27-0042-01)-TP</v>
      </c>
    </row>
    <row r="555" spans="1:16" ht="27.95" hidden="1" customHeight="1" x14ac:dyDescent="0.25">
      <c r="A555" s="203" t="s">
        <v>1599</v>
      </c>
      <c r="B555" s="202" t="s">
        <v>555</v>
      </c>
      <c r="C555" s="203" t="s">
        <v>1586</v>
      </c>
      <c r="D555" s="202" t="s">
        <v>619</v>
      </c>
      <c r="E555" s="202" t="s">
        <v>1587</v>
      </c>
      <c r="F555" s="202" t="s">
        <v>475</v>
      </c>
      <c r="G555" s="253">
        <v>335</v>
      </c>
      <c r="H555" s="361" t="s">
        <v>1590</v>
      </c>
      <c r="I555" s="359" t="s">
        <v>1407</v>
      </c>
      <c r="J555" s="359" t="s">
        <v>1380</v>
      </c>
      <c r="K555" s="359" t="s">
        <v>1113</v>
      </c>
      <c r="L555" s="359" t="s">
        <v>1408</v>
      </c>
      <c r="M555" s="368">
        <v>1999</v>
      </c>
      <c r="N555" s="205">
        <v>39395</v>
      </c>
      <c r="O555" s="203"/>
      <c r="P555" t="str">
        <f t="shared" si="8"/>
        <v>Twin (Upper, Middle, and Lower) and Ryan Lakes TMDLs-Upper Twin-(27-0042-01)-TP</v>
      </c>
    </row>
    <row r="556" spans="1:16" ht="27.95" hidden="1" customHeight="1" x14ac:dyDescent="0.25">
      <c r="A556" s="203" t="s">
        <v>1599</v>
      </c>
      <c r="B556" s="202" t="s">
        <v>555</v>
      </c>
      <c r="C556" s="203" t="s">
        <v>1586</v>
      </c>
      <c r="D556" s="202" t="s">
        <v>619</v>
      </c>
      <c r="E556" s="202" t="s">
        <v>1587</v>
      </c>
      <c r="F556" s="202" t="s">
        <v>475</v>
      </c>
      <c r="G556" s="253">
        <v>2.7</v>
      </c>
      <c r="H556" s="361" t="s">
        <v>1591</v>
      </c>
      <c r="I556" s="359" t="s">
        <v>1407</v>
      </c>
      <c r="J556" s="359" t="s">
        <v>1380</v>
      </c>
      <c r="K556" s="359" t="s">
        <v>1113</v>
      </c>
      <c r="L556" s="359" t="s">
        <v>1392</v>
      </c>
      <c r="M556" s="368">
        <v>1999</v>
      </c>
      <c r="N556" s="205">
        <v>39395</v>
      </c>
      <c r="O556" s="203"/>
      <c r="P556" t="str">
        <f t="shared" si="8"/>
        <v>Twin (Upper, Middle, and Lower) and Ryan Lakes TMDLs-Upper Twin-(27-0042-01)-TP</v>
      </c>
    </row>
    <row r="557" spans="1:16" ht="27.95" hidden="1" customHeight="1" x14ac:dyDescent="0.25">
      <c r="A557" s="203" t="s">
        <v>1599</v>
      </c>
      <c r="B557" s="202" t="s">
        <v>555</v>
      </c>
      <c r="C557" s="203" t="s">
        <v>1586</v>
      </c>
      <c r="D557" s="202" t="s">
        <v>619</v>
      </c>
      <c r="E557" s="202" t="s">
        <v>1587</v>
      </c>
      <c r="F557" s="202" t="s">
        <v>475</v>
      </c>
      <c r="G557" s="253">
        <v>165</v>
      </c>
      <c r="H557" s="361" t="s">
        <v>1592</v>
      </c>
      <c r="I557" s="359" t="s">
        <v>1407</v>
      </c>
      <c r="J557" s="359" t="s">
        <v>1380</v>
      </c>
      <c r="K557" s="359" t="s">
        <v>1113</v>
      </c>
      <c r="L557" s="359" t="s">
        <v>1408</v>
      </c>
      <c r="M557" s="368">
        <v>1999</v>
      </c>
      <c r="N557" s="205">
        <v>39395</v>
      </c>
      <c r="O557" s="203"/>
      <c r="P557" t="str">
        <f t="shared" si="8"/>
        <v>Twin (Upper, Middle, and Lower) and Ryan Lakes TMDLs-Upper Twin-(27-0042-01)-TP</v>
      </c>
    </row>
    <row r="558" spans="1:16" ht="27.95" hidden="1" customHeight="1" x14ac:dyDescent="0.25">
      <c r="A558" s="203" t="s">
        <v>1599</v>
      </c>
      <c r="B558" s="202" t="s">
        <v>555</v>
      </c>
      <c r="C558" s="203" t="s">
        <v>1586</v>
      </c>
      <c r="D558" s="202" t="s">
        <v>619</v>
      </c>
      <c r="E558" s="202" t="s">
        <v>1587</v>
      </c>
      <c r="F558" s="202" t="s">
        <v>475</v>
      </c>
      <c r="G558" s="253">
        <v>1.4</v>
      </c>
      <c r="H558" s="361" t="s">
        <v>1593</v>
      </c>
      <c r="I558" s="359" t="s">
        <v>1407</v>
      </c>
      <c r="J558" s="359" t="s">
        <v>1380</v>
      </c>
      <c r="K558" s="359" t="s">
        <v>1113</v>
      </c>
      <c r="L558" s="359" t="s">
        <v>1392</v>
      </c>
      <c r="M558" s="368">
        <v>1999</v>
      </c>
      <c r="N558" s="205">
        <v>39395</v>
      </c>
      <c r="O558" s="203"/>
      <c r="P558" t="str">
        <f t="shared" si="8"/>
        <v>Twin (Upper, Middle, and Lower) and Ryan Lakes TMDLs-Upper Twin-(27-0042-01)-TP</v>
      </c>
    </row>
    <row r="559" spans="1:16" ht="27.95" hidden="1" customHeight="1" x14ac:dyDescent="0.25">
      <c r="A559" s="203" t="s">
        <v>1599</v>
      </c>
      <c r="B559" s="202" t="s">
        <v>555</v>
      </c>
      <c r="C559" s="203" t="s">
        <v>1586</v>
      </c>
      <c r="D559" s="202" t="s">
        <v>648</v>
      </c>
      <c r="E559" s="202" t="s">
        <v>1594</v>
      </c>
      <c r="F559" s="202" t="s">
        <v>475</v>
      </c>
      <c r="G559" s="253">
        <v>141</v>
      </c>
      <c r="H559" s="361" t="s">
        <v>1588</v>
      </c>
      <c r="I559" s="359" t="s">
        <v>1407</v>
      </c>
      <c r="J559" s="359" t="s">
        <v>1380</v>
      </c>
      <c r="K559" s="359" t="s">
        <v>1113</v>
      </c>
      <c r="L559" s="359" t="s">
        <v>1408</v>
      </c>
      <c r="M559" s="368">
        <v>1999</v>
      </c>
      <c r="N559" s="205">
        <v>39395</v>
      </c>
      <c r="O559" s="203"/>
      <c r="P559" t="str">
        <f t="shared" si="8"/>
        <v>Twin (Upper, Middle, and Lower) and Ryan Lakes TMDLs-Middle Twin-(27-0042-02)-TP</v>
      </c>
    </row>
    <row r="560" spans="1:16" ht="27.95" hidden="1" customHeight="1" x14ac:dyDescent="0.25">
      <c r="A560" s="203" t="s">
        <v>1599</v>
      </c>
      <c r="B560" s="202" t="s">
        <v>555</v>
      </c>
      <c r="C560" s="203" t="s">
        <v>1586</v>
      </c>
      <c r="D560" s="202" t="s">
        <v>648</v>
      </c>
      <c r="E560" s="202" t="s">
        <v>1594</v>
      </c>
      <c r="F560" s="202" t="s">
        <v>475</v>
      </c>
      <c r="G560" s="253">
        <v>0.4</v>
      </c>
      <c r="H560" s="361" t="s">
        <v>1589</v>
      </c>
      <c r="I560" s="359" t="s">
        <v>1407</v>
      </c>
      <c r="J560" s="359" t="s">
        <v>1380</v>
      </c>
      <c r="K560" s="359" t="s">
        <v>1113</v>
      </c>
      <c r="L560" s="359" t="s">
        <v>1392</v>
      </c>
      <c r="M560" s="368">
        <v>1999</v>
      </c>
      <c r="N560" s="205">
        <v>39395</v>
      </c>
      <c r="O560" s="203"/>
      <c r="P560" t="str">
        <f t="shared" si="8"/>
        <v>Twin (Upper, Middle, and Lower) and Ryan Lakes TMDLs-Middle Twin-(27-0042-02)-TP</v>
      </c>
    </row>
    <row r="561" spans="1:16" ht="27.95" hidden="1" customHeight="1" x14ac:dyDescent="0.25">
      <c r="A561" s="203" t="s">
        <v>1599</v>
      </c>
      <c r="B561" s="202" t="s">
        <v>555</v>
      </c>
      <c r="C561" s="203" t="s">
        <v>1586</v>
      </c>
      <c r="D561" s="202" t="s">
        <v>648</v>
      </c>
      <c r="E561" s="202" t="s">
        <v>1594</v>
      </c>
      <c r="F561" s="202" t="s">
        <v>475</v>
      </c>
      <c r="G561" s="253">
        <v>263</v>
      </c>
      <c r="H561" s="361" t="s">
        <v>1590</v>
      </c>
      <c r="I561" s="359" t="s">
        <v>1407</v>
      </c>
      <c r="J561" s="359" t="s">
        <v>1380</v>
      </c>
      <c r="K561" s="359" t="s">
        <v>1113</v>
      </c>
      <c r="L561" s="359" t="s">
        <v>1408</v>
      </c>
      <c r="M561" s="368">
        <v>1999</v>
      </c>
      <c r="N561" s="205">
        <v>39395</v>
      </c>
      <c r="O561" s="203"/>
      <c r="P561" t="str">
        <f t="shared" si="8"/>
        <v>Twin (Upper, Middle, and Lower) and Ryan Lakes TMDLs-Middle Twin-(27-0042-02)-TP</v>
      </c>
    </row>
    <row r="562" spans="1:16" ht="27.95" hidden="1" customHeight="1" x14ac:dyDescent="0.25">
      <c r="A562" s="203" t="s">
        <v>1599</v>
      </c>
      <c r="B562" s="202" t="s">
        <v>555</v>
      </c>
      <c r="C562" s="203" t="s">
        <v>1586</v>
      </c>
      <c r="D562" s="202" t="s">
        <v>648</v>
      </c>
      <c r="E562" s="202" t="s">
        <v>1594</v>
      </c>
      <c r="F562" s="202" t="s">
        <v>475</v>
      </c>
      <c r="G562" s="253">
        <v>0.7</v>
      </c>
      <c r="H562" s="361" t="s">
        <v>1591</v>
      </c>
      <c r="I562" s="359" t="s">
        <v>1407</v>
      </c>
      <c r="J562" s="359" t="s">
        <v>1380</v>
      </c>
      <c r="K562" s="359" t="s">
        <v>1113</v>
      </c>
      <c r="L562" s="359" t="s">
        <v>1392</v>
      </c>
      <c r="M562" s="368">
        <v>1999</v>
      </c>
      <c r="N562" s="205">
        <v>39395</v>
      </c>
      <c r="O562" s="203"/>
      <c r="P562" t="str">
        <f t="shared" si="8"/>
        <v>Twin (Upper, Middle, and Lower) and Ryan Lakes TMDLs-Middle Twin-(27-0042-02)-TP</v>
      </c>
    </row>
    <row r="563" spans="1:16" ht="27.95" hidden="1" customHeight="1" x14ac:dyDescent="0.25">
      <c r="A563" s="203" t="s">
        <v>1599</v>
      </c>
      <c r="B563" s="202" t="s">
        <v>555</v>
      </c>
      <c r="C563" s="203" t="s">
        <v>1586</v>
      </c>
      <c r="D563" s="202" t="s">
        <v>648</v>
      </c>
      <c r="E563" s="202" t="s">
        <v>1594</v>
      </c>
      <c r="F563" s="202" t="s">
        <v>475</v>
      </c>
      <c r="G563" s="253">
        <v>130</v>
      </c>
      <c r="H563" s="361" t="s">
        <v>1592</v>
      </c>
      <c r="I563" s="359" t="s">
        <v>1407</v>
      </c>
      <c r="J563" s="359" t="s">
        <v>1380</v>
      </c>
      <c r="K563" s="359" t="s">
        <v>1113</v>
      </c>
      <c r="L563" s="359" t="s">
        <v>1408</v>
      </c>
      <c r="M563" s="368">
        <v>1999</v>
      </c>
      <c r="N563" s="205">
        <v>39395</v>
      </c>
      <c r="O563" s="203"/>
      <c r="P563" t="str">
        <f t="shared" si="8"/>
        <v>Twin (Upper, Middle, and Lower) and Ryan Lakes TMDLs-Middle Twin-(27-0042-02)-TP</v>
      </c>
    </row>
    <row r="564" spans="1:16" ht="27.95" hidden="1" customHeight="1" x14ac:dyDescent="0.25">
      <c r="A564" s="203" t="s">
        <v>1599</v>
      </c>
      <c r="B564" s="202" t="s">
        <v>555</v>
      </c>
      <c r="C564" s="203" t="s">
        <v>1586</v>
      </c>
      <c r="D564" s="202" t="s">
        <v>648</v>
      </c>
      <c r="E564" s="202" t="s">
        <v>1594</v>
      </c>
      <c r="F564" s="202" t="s">
        <v>475</v>
      </c>
      <c r="G564" s="253">
        <v>0.3</v>
      </c>
      <c r="H564" s="361" t="s">
        <v>1593</v>
      </c>
      <c r="I564" s="359" t="s">
        <v>1407</v>
      </c>
      <c r="J564" s="359" t="s">
        <v>1380</v>
      </c>
      <c r="K564" s="359" t="s">
        <v>1113</v>
      </c>
      <c r="L564" s="359" t="s">
        <v>1392</v>
      </c>
      <c r="M564" s="368">
        <v>1999</v>
      </c>
      <c r="N564" s="205">
        <v>39395</v>
      </c>
      <c r="O564" s="203"/>
      <c r="P564" t="str">
        <f t="shared" si="8"/>
        <v>Twin (Upper, Middle, and Lower) and Ryan Lakes TMDLs-Middle Twin-(27-0042-02)-TP</v>
      </c>
    </row>
    <row r="565" spans="1:16" ht="27.95" hidden="1" customHeight="1" x14ac:dyDescent="0.25">
      <c r="A565" s="203" t="s">
        <v>1599</v>
      </c>
      <c r="B565" s="202" t="s">
        <v>555</v>
      </c>
      <c r="C565" s="203" t="s">
        <v>1586</v>
      </c>
      <c r="D565" s="202" t="s">
        <v>551</v>
      </c>
      <c r="E565" s="202" t="s">
        <v>1595</v>
      </c>
      <c r="F565" s="202" t="s">
        <v>475</v>
      </c>
      <c r="G565" s="253">
        <v>258</v>
      </c>
      <c r="H565" s="361" t="s">
        <v>1588</v>
      </c>
      <c r="I565" s="359" t="s">
        <v>1407</v>
      </c>
      <c r="J565" s="359" t="s">
        <v>1596</v>
      </c>
      <c r="K565" s="359" t="s">
        <v>1113</v>
      </c>
      <c r="L565" s="359" t="s">
        <v>1408</v>
      </c>
      <c r="M565" s="368">
        <v>1999</v>
      </c>
      <c r="N565" s="205">
        <v>39395</v>
      </c>
      <c r="O565" s="361" t="s">
        <v>1597</v>
      </c>
      <c r="P565" t="str">
        <f t="shared" si="8"/>
        <v>Twin (Upper, Middle, and Lower) and Ryan Lakes TMDLs-Lower Twin-(27-0042-03)-TP</v>
      </c>
    </row>
    <row r="566" spans="1:16" ht="27.95" hidden="1" customHeight="1" x14ac:dyDescent="0.25">
      <c r="A566" s="203" t="s">
        <v>1599</v>
      </c>
      <c r="B566" s="202" t="s">
        <v>555</v>
      </c>
      <c r="C566" s="203" t="s">
        <v>1586</v>
      </c>
      <c r="D566" s="202" t="s">
        <v>551</v>
      </c>
      <c r="E566" s="202" t="s">
        <v>1595</v>
      </c>
      <c r="F566" s="202" t="s">
        <v>475</v>
      </c>
      <c r="G566" s="253">
        <v>2.1</v>
      </c>
      <c r="H566" s="361" t="s">
        <v>1589</v>
      </c>
      <c r="I566" s="359" t="s">
        <v>1407</v>
      </c>
      <c r="J566" s="359" t="s">
        <v>1596</v>
      </c>
      <c r="K566" s="359" t="s">
        <v>1113</v>
      </c>
      <c r="L566" s="359" t="s">
        <v>1392</v>
      </c>
      <c r="M566" s="368">
        <v>1999</v>
      </c>
      <c r="N566" s="205">
        <v>39395</v>
      </c>
      <c r="O566" s="361" t="s">
        <v>1597</v>
      </c>
      <c r="P566" t="str">
        <f t="shared" si="8"/>
        <v>Twin (Upper, Middle, and Lower) and Ryan Lakes TMDLs-Lower Twin-(27-0042-03)-TP</v>
      </c>
    </row>
    <row r="567" spans="1:16" ht="27.95" hidden="1" customHeight="1" x14ac:dyDescent="0.25">
      <c r="A567" s="203" t="s">
        <v>1599</v>
      </c>
      <c r="B567" s="202" t="s">
        <v>555</v>
      </c>
      <c r="C567" s="203" t="s">
        <v>1586</v>
      </c>
      <c r="D567" s="202" t="s">
        <v>551</v>
      </c>
      <c r="E567" s="202" t="s">
        <v>1595</v>
      </c>
      <c r="F567" s="202" t="s">
        <v>475</v>
      </c>
      <c r="G567" s="253">
        <v>405</v>
      </c>
      <c r="H567" s="361" t="s">
        <v>1590</v>
      </c>
      <c r="I567" s="359" t="s">
        <v>1407</v>
      </c>
      <c r="J567" s="359" t="s">
        <v>1596</v>
      </c>
      <c r="K567" s="359" t="s">
        <v>1113</v>
      </c>
      <c r="L567" s="359" t="s">
        <v>1408</v>
      </c>
      <c r="M567" s="368">
        <v>1999</v>
      </c>
      <c r="N567" s="205">
        <v>39395</v>
      </c>
      <c r="O567" s="361" t="s">
        <v>1597</v>
      </c>
      <c r="P567" t="str">
        <f t="shared" si="8"/>
        <v>Twin (Upper, Middle, and Lower) and Ryan Lakes TMDLs-Lower Twin-(27-0042-03)-TP</v>
      </c>
    </row>
    <row r="568" spans="1:16" ht="27.95" hidden="1" customHeight="1" x14ac:dyDescent="0.25">
      <c r="A568" s="203" t="s">
        <v>1599</v>
      </c>
      <c r="B568" s="202" t="s">
        <v>555</v>
      </c>
      <c r="C568" s="203" t="s">
        <v>1586</v>
      </c>
      <c r="D568" s="202" t="s">
        <v>551</v>
      </c>
      <c r="E568" s="202" t="s">
        <v>1595</v>
      </c>
      <c r="F568" s="202" t="s">
        <v>475</v>
      </c>
      <c r="G568" s="253">
        <v>3.3</v>
      </c>
      <c r="H568" s="361" t="s">
        <v>1591</v>
      </c>
      <c r="I568" s="359" t="s">
        <v>1407</v>
      </c>
      <c r="J568" s="359" t="s">
        <v>1596</v>
      </c>
      <c r="K568" s="359" t="s">
        <v>1113</v>
      </c>
      <c r="L568" s="359" t="s">
        <v>1392</v>
      </c>
      <c r="M568" s="368">
        <v>1999</v>
      </c>
      <c r="N568" s="205">
        <v>39395</v>
      </c>
      <c r="O568" s="361" t="s">
        <v>1597</v>
      </c>
      <c r="P568" t="str">
        <f t="shared" si="8"/>
        <v>Twin (Upper, Middle, and Lower) and Ryan Lakes TMDLs-Lower Twin-(27-0042-03)-TP</v>
      </c>
    </row>
    <row r="569" spans="1:16" ht="27.95" hidden="1" customHeight="1" x14ac:dyDescent="0.25">
      <c r="A569" s="203" t="s">
        <v>1599</v>
      </c>
      <c r="B569" s="202" t="s">
        <v>555</v>
      </c>
      <c r="C569" s="203" t="s">
        <v>1586</v>
      </c>
      <c r="D569" s="202" t="s">
        <v>551</v>
      </c>
      <c r="E569" s="202" t="s">
        <v>1595</v>
      </c>
      <c r="F569" s="202" t="s">
        <v>475</v>
      </c>
      <c r="G569" s="253">
        <v>252</v>
      </c>
      <c r="H569" s="361" t="s">
        <v>1592</v>
      </c>
      <c r="I569" s="359" t="s">
        <v>1407</v>
      </c>
      <c r="J569" s="359" t="s">
        <v>1596</v>
      </c>
      <c r="K569" s="359" t="s">
        <v>1113</v>
      </c>
      <c r="L569" s="359" t="s">
        <v>1408</v>
      </c>
      <c r="M569" s="368">
        <v>1999</v>
      </c>
      <c r="N569" s="205">
        <v>39395</v>
      </c>
      <c r="O569" s="361" t="s">
        <v>1597</v>
      </c>
      <c r="P569" t="str">
        <f t="shared" si="8"/>
        <v>Twin (Upper, Middle, and Lower) and Ryan Lakes TMDLs-Lower Twin-(27-0042-03)-TP</v>
      </c>
    </row>
    <row r="570" spans="1:16" ht="27.95" hidden="1" customHeight="1" x14ac:dyDescent="0.25">
      <c r="A570" s="203" t="s">
        <v>1599</v>
      </c>
      <c r="B570" s="202" t="s">
        <v>555</v>
      </c>
      <c r="C570" s="203" t="s">
        <v>1586</v>
      </c>
      <c r="D570" s="202" t="s">
        <v>551</v>
      </c>
      <c r="E570" s="202" t="s">
        <v>1595</v>
      </c>
      <c r="F570" s="202" t="s">
        <v>475</v>
      </c>
      <c r="G570" s="253">
        <v>2.1</v>
      </c>
      <c r="H570" s="361" t="s">
        <v>1593</v>
      </c>
      <c r="I570" s="359" t="s">
        <v>1407</v>
      </c>
      <c r="J570" s="359" t="s">
        <v>1596</v>
      </c>
      <c r="K570" s="359" t="s">
        <v>1113</v>
      </c>
      <c r="L570" s="359" t="s">
        <v>1392</v>
      </c>
      <c r="M570" s="368">
        <v>1999</v>
      </c>
      <c r="N570" s="205">
        <v>39395</v>
      </c>
      <c r="O570" s="361" t="s">
        <v>1597</v>
      </c>
      <c r="P570" t="str">
        <f t="shared" si="8"/>
        <v>Twin (Upper, Middle, and Lower) and Ryan Lakes TMDLs-Lower Twin-(27-0042-03)-TP</v>
      </c>
    </row>
    <row r="571" spans="1:16" ht="27.95" hidden="1" customHeight="1" x14ac:dyDescent="0.25">
      <c r="A571" s="203" t="s">
        <v>1599</v>
      </c>
      <c r="B571" s="202" t="s">
        <v>555</v>
      </c>
      <c r="C571" s="203" t="s">
        <v>1586</v>
      </c>
      <c r="D571" s="202" t="s">
        <v>601</v>
      </c>
      <c r="E571" s="202" t="s">
        <v>1598</v>
      </c>
      <c r="F571" s="202" t="s">
        <v>475</v>
      </c>
      <c r="G571" s="253">
        <v>170</v>
      </c>
      <c r="H571" s="361" t="s">
        <v>1588</v>
      </c>
      <c r="I571" s="359" t="s">
        <v>1407</v>
      </c>
      <c r="J571" s="359" t="s">
        <v>1596</v>
      </c>
      <c r="K571" s="359" t="s">
        <v>1113</v>
      </c>
      <c r="L571" s="359" t="s">
        <v>1408</v>
      </c>
      <c r="M571" s="368">
        <v>1999</v>
      </c>
      <c r="N571" s="205">
        <v>39395</v>
      </c>
      <c r="O571" s="361" t="s">
        <v>1597</v>
      </c>
      <c r="P571" t="str">
        <f t="shared" si="8"/>
        <v>Twin (Upper, Middle, and Lower) and Ryan Lakes TMDLs-Ryan-(27-0058-00)-TP</v>
      </c>
    </row>
    <row r="572" spans="1:16" ht="27.95" hidden="1" customHeight="1" x14ac:dyDescent="0.25">
      <c r="A572" s="203" t="s">
        <v>1599</v>
      </c>
      <c r="B572" s="202" t="s">
        <v>555</v>
      </c>
      <c r="C572" s="203" t="s">
        <v>1586</v>
      </c>
      <c r="D572" s="202" t="s">
        <v>601</v>
      </c>
      <c r="E572" s="202" t="s">
        <v>1598</v>
      </c>
      <c r="F572" s="202" t="s">
        <v>475</v>
      </c>
      <c r="G572" s="253">
        <v>0.5</v>
      </c>
      <c r="H572" s="361" t="s">
        <v>1589</v>
      </c>
      <c r="I572" s="359" t="s">
        <v>1407</v>
      </c>
      <c r="J572" s="359" t="s">
        <v>1596</v>
      </c>
      <c r="K572" s="359" t="s">
        <v>1113</v>
      </c>
      <c r="L572" s="359" t="s">
        <v>1392</v>
      </c>
      <c r="M572" s="368">
        <v>1999</v>
      </c>
      <c r="N572" s="205">
        <v>39395</v>
      </c>
      <c r="O572" s="361" t="s">
        <v>1597</v>
      </c>
      <c r="P572" t="str">
        <f t="shared" si="8"/>
        <v>Twin (Upper, Middle, and Lower) and Ryan Lakes TMDLs-Ryan-(27-0058-00)-TP</v>
      </c>
    </row>
    <row r="573" spans="1:16" ht="27.95" hidden="1" customHeight="1" x14ac:dyDescent="0.25">
      <c r="A573" s="203" t="s">
        <v>1599</v>
      </c>
      <c r="B573" s="202" t="s">
        <v>555</v>
      </c>
      <c r="C573" s="203" t="s">
        <v>1586</v>
      </c>
      <c r="D573" s="202" t="s">
        <v>601</v>
      </c>
      <c r="E573" s="202" t="s">
        <v>1598</v>
      </c>
      <c r="F573" s="202" t="s">
        <v>475</v>
      </c>
      <c r="G573" s="253">
        <v>278</v>
      </c>
      <c r="H573" s="361" t="s">
        <v>1590</v>
      </c>
      <c r="I573" s="359" t="s">
        <v>1407</v>
      </c>
      <c r="J573" s="359" t="s">
        <v>1596</v>
      </c>
      <c r="K573" s="359" t="s">
        <v>1113</v>
      </c>
      <c r="L573" s="359" t="s">
        <v>1408</v>
      </c>
      <c r="M573" s="368">
        <v>1999</v>
      </c>
      <c r="N573" s="205">
        <v>39395</v>
      </c>
      <c r="O573" s="361" t="s">
        <v>1597</v>
      </c>
      <c r="P573" t="str">
        <f t="shared" si="8"/>
        <v>Twin (Upper, Middle, and Lower) and Ryan Lakes TMDLs-Ryan-(27-0058-00)-TP</v>
      </c>
    </row>
    <row r="574" spans="1:16" ht="27.95" hidden="1" customHeight="1" x14ac:dyDescent="0.25">
      <c r="A574" s="203" t="s">
        <v>1599</v>
      </c>
      <c r="B574" s="202" t="s">
        <v>555</v>
      </c>
      <c r="C574" s="203" t="s">
        <v>1586</v>
      </c>
      <c r="D574" s="202" t="s">
        <v>601</v>
      </c>
      <c r="E574" s="202" t="s">
        <v>1598</v>
      </c>
      <c r="F574" s="202" t="s">
        <v>475</v>
      </c>
      <c r="G574" s="253">
        <v>0.8</v>
      </c>
      <c r="H574" s="361" t="s">
        <v>1591</v>
      </c>
      <c r="I574" s="359" t="s">
        <v>1407</v>
      </c>
      <c r="J574" s="359" t="s">
        <v>1596</v>
      </c>
      <c r="K574" s="359" t="s">
        <v>1113</v>
      </c>
      <c r="L574" s="359" t="s">
        <v>1392</v>
      </c>
      <c r="M574" s="368">
        <v>1999</v>
      </c>
      <c r="N574" s="205">
        <v>39395</v>
      </c>
      <c r="O574" s="361" t="s">
        <v>1597</v>
      </c>
      <c r="P574" t="str">
        <f t="shared" si="8"/>
        <v>Twin (Upper, Middle, and Lower) and Ryan Lakes TMDLs-Ryan-(27-0058-00)-TP</v>
      </c>
    </row>
    <row r="575" spans="1:16" ht="27.95" hidden="1" customHeight="1" x14ac:dyDescent="0.25">
      <c r="A575" s="203" t="s">
        <v>1599</v>
      </c>
      <c r="B575" s="202" t="s">
        <v>555</v>
      </c>
      <c r="C575" s="203" t="s">
        <v>1586</v>
      </c>
      <c r="D575" s="202" t="s">
        <v>601</v>
      </c>
      <c r="E575" s="202" t="s">
        <v>1598</v>
      </c>
      <c r="F575" s="202" t="s">
        <v>475</v>
      </c>
      <c r="G575" s="253">
        <v>167</v>
      </c>
      <c r="H575" s="361" t="s">
        <v>1592</v>
      </c>
      <c r="I575" s="359" t="s">
        <v>1407</v>
      </c>
      <c r="J575" s="359" t="s">
        <v>1596</v>
      </c>
      <c r="K575" s="359" t="s">
        <v>1113</v>
      </c>
      <c r="L575" s="359" t="s">
        <v>1408</v>
      </c>
      <c r="M575" s="368">
        <v>1999</v>
      </c>
      <c r="N575" s="205">
        <v>39395</v>
      </c>
      <c r="O575" s="361" t="s">
        <v>1597</v>
      </c>
      <c r="P575" t="str">
        <f t="shared" si="8"/>
        <v>Twin (Upper, Middle, and Lower) and Ryan Lakes TMDLs-Ryan-(27-0058-00)-TP</v>
      </c>
    </row>
    <row r="576" spans="1:16" ht="27.95" hidden="1" customHeight="1" x14ac:dyDescent="0.25">
      <c r="A576" s="203" t="s">
        <v>1599</v>
      </c>
      <c r="B576" s="202" t="s">
        <v>555</v>
      </c>
      <c r="C576" s="203" t="s">
        <v>1586</v>
      </c>
      <c r="D576" s="202" t="s">
        <v>601</v>
      </c>
      <c r="E576" s="202" t="s">
        <v>1598</v>
      </c>
      <c r="F576" s="202" t="s">
        <v>475</v>
      </c>
      <c r="G576" s="253">
        <v>0.4</v>
      </c>
      <c r="H576" s="361" t="s">
        <v>1593</v>
      </c>
      <c r="I576" s="359" t="s">
        <v>1407</v>
      </c>
      <c r="J576" s="359" t="s">
        <v>1596</v>
      </c>
      <c r="K576" s="359" t="s">
        <v>1113</v>
      </c>
      <c r="L576" s="359" t="s">
        <v>1392</v>
      </c>
      <c r="M576" s="368">
        <v>1999</v>
      </c>
      <c r="N576" s="205">
        <v>39395</v>
      </c>
      <c r="O576" s="361" t="s">
        <v>1597</v>
      </c>
      <c r="P576" t="str">
        <f t="shared" si="8"/>
        <v>Twin (Upper, Middle, and Lower) and Ryan Lakes TMDLs-Ryan-(27-0058-00)-TP</v>
      </c>
    </row>
    <row r="577" spans="1:16" ht="27.95" hidden="1" customHeight="1" x14ac:dyDescent="0.25">
      <c r="A577" s="203" t="s">
        <v>1599</v>
      </c>
      <c r="B577" s="202" t="s">
        <v>555</v>
      </c>
      <c r="C577" s="203" t="s">
        <v>1461</v>
      </c>
      <c r="D577" s="202" t="s">
        <v>1604</v>
      </c>
      <c r="E577" s="202" t="s">
        <v>1603</v>
      </c>
      <c r="F577" s="202" t="s">
        <v>475</v>
      </c>
      <c r="G577" s="254">
        <v>1432047</v>
      </c>
      <c r="H577" s="361" t="s">
        <v>1433</v>
      </c>
      <c r="I577" s="359" t="s">
        <v>1407</v>
      </c>
      <c r="J577" s="359" t="s">
        <v>1380</v>
      </c>
      <c r="K577" s="359" t="s">
        <v>8</v>
      </c>
      <c r="L577" s="359" t="s">
        <v>1408</v>
      </c>
      <c r="M577" s="368" t="s">
        <v>1407</v>
      </c>
      <c r="N577" s="205">
        <v>42530</v>
      </c>
      <c r="O577" s="203"/>
      <c r="P577" t="str">
        <f t="shared" si="8"/>
        <v>Twin Cities Metro Area Chloride TMDL and Management Plan-Bass Creek-(07010206-784)-Chloride</v>
      </c>
    </row>
    <row r="578" spans="1:16" ht="27.95" hidden="1" customHeight="1" x14ac:dyDescent="0.25">
      <c r="A578" s="203" t="s">
        <v>1599</v>
      </c>
      <c r="B578" s="202" t="s">
        <v>555</v>
      </c>
      <c r="C578" s="203" t="s">
        <v>1461</v>
      </c>
      <c r="D578" s="202" t="s">
        <v>1604</v>
      </c>
      <c r="E578" s="202" t="s">
        <v>1603</v>
      </c>
      <c r="F578" s="202" t="s">
        <v>475</v>
      </c>
      <c r="G578" s="254">
        <v>9484</v>
      </c>
      <c r="H578" s="361" t="s">
        <v>1414</v>
      </c>
      <c r="I578" s="359" t="s">
        <v>1407</v>
      </c>
      <c r="J578" s="359" t="s">
        <v>1380</v>
      </c>
      <c r="K578" s="359" t="s">
        <v>8</v>
      </c>
      <c r="L578" s="359" t="s">
        <v>1392</v>
      </c>
      <c r="M578" s="368" t="s">
        <v>1407</v>
      </c>
      <c r="N578" s="205">
        <v>42530</v>
      </c>
      <c r="O578" s="203"/>
      <c r="P578" t="str">
        <f t="shared" si="8"/>
        <v>Twin Cities Metro Area Chloride TMDL and Management Plan-Bass Creek-(07010206-784)-Chloride</v>
      </c>
    </row>
    <row r="579" spans="1:16" ht="27.95" hidden="1" customHeight="1" x14ac:dyDescent="0.25">
      <c r="A579" s="203" t="s">
        <v>1599</v>
      </c>
      <c r="B579" s="202" t="s">
        <v>555</v>
      </c>
      <c r="C579" s="203" t="s">
        <v>1397</v>
      </c>
      <c r="D579" s="202" t="s">
        <v>583</v>
      </c>
      <c r="E579" s="202" t="s">
        <v>1584</v>
      </c>
      <c r="F579" s="202" t="s">
        <v>475</v>
      </c>
      <c r="G579" s="253">
        <v>202</v>
      </c>
      <c r="H579" s="361" t="s">
        <v>1400</v>
      </c>
      <c r="I579" s="359" t="s">
        <v>1379</v>
      </c>
      <c r="J579" s="358">
        <v>0.61</v>
      </c>
      <c r="K579" s="359" t="s">
        <v>1391</v>
      </c>
      <c r="L579" s="359" t="s">
        <v>1392</v>
      </c>
      <c r="M579" s="368">
        <v>2010</v>
      </c>
      <c r="N579" s="207" t="s">
        <v>1401</v>
      </c>
      <c r="O579" s="203"/>
      <c r="P579" t="str">
        <f t="shared" ref="P579:P642" si="9">CONCATENATE(C579, "-", E579, "-","(", D579,")", "-",K579)</f>
        <v>Upper Mississippi River Bacteria TMDL-Shingle Creek (County Ditch 13)-(07010206-506)-E. coli</v>
      </c>
    </row>
    <row r="580" spans="1:16" ht="27.95" hidden="1" customHeight="1" x14ac:dyDescent="0.25">
      <c r="A580" s="203" t="s">
        <v>1599</v>
      </c>
      <c r="B580" s="202" t="s">
        <v>555</v>
      </c>
      <c r="C580" s="203" t="s">
        <v>1397</v>
      </c>
      <c r="D580" s="202" t="s">
        <v>583</v>
      </c>
      <c r="E580" s="202" t="s">
        <v>1584</v>
      </c>
      <c r="F580" s="202" t="s">
        <v>475</v>
      </c>
      <c r="G580" s="253">
        <v>68.400000000000006</v>
      </c>
      <c r="H580" s="361" t="s">
        <v>1400</v>
      </c>
      <c r="I580" s="359" t="s">
        <v>1382</v>
      </c>
      <c r="J580" s="358">
        <v>0.43</v>
      </c>
      <c r="K580" s="359" t="s">
        <v>1391</v>
      </c>
      <c r="L580" s="359" t="s">
        <v>1392</v>
      </c>
      <c r="M580" s="368">
        <v>2010</v>
      </c>
      <c r="N580" s="207" t="s">
        <v>1401</v>
      </c>
      <c r="O580" s="203"/>
      <c r="P580" t="str">
        <f t="shared" si="9"/>
        <v>Upper Mississippi River Bacteria TMDL-Shingle Creek (County Ditch 13)-(07010206-506)-E. coli</v>
      </c>
    </row>
    <row r="581" spans="1:16" ht="27.95" hidden="1" customHeight="1" x14ac:dyDescent="0.25">
      <c r="A581" s="203" t="s">
        <v>1599</v>
      </c>
      <c r="B581" s="202" t="s">
        <v>555</v>
      </c>
      <c r="C581" s="203" t="s">
        <v>1397</v>
      </c>
      <c r="D581" s="202" t="s">
        <v>583</v>
      </c>
      <c r="E581" s="202" t="s">
        <v>1584</v>
      </c>
      <c r="F581" s="202" t="s">
        <v>475</v>
      </c>
      <c r="G581" s="253">
        <v>22.9</v>
      </c>
      <c r="H581" s="361" t="s">
        <v>1400</v>
      </c>
      <c r="I581" s="359" t="s">
        <v>1383</v>
      </c>
      <c r="J581" s="358">
        <v>0.69</v>
      </c>
      <c r="K581" s="359" t="s">
        <v>1391</v>
      </c>
      <c r="L581" s="359" t="s">
        <v>1392</v>
      </c>
      <c r="M581" s="368">
        <v>2010</v>
      </c>
      <c r="N581" s="207" t="s">
        <v>1401</v>
      </c>
      <c r="O581" s="203"/>
      <c r="P581" t="str">
        <f t="shared" si="9"/>
        <v>Upper Mississippi River Bacteria TMDL-Shingle Creek (County Ditch 13)-(07010206-506)-E. coli</v>
      </c>
    </row>
    <row r="582" spans="1:16" ht="27.95" hidden="1" customHeight="1" x14ac:dyDescent="0.25">
      <c r="A582" s="203" t="s">
        <v>1599</v>
      </c>
      <c r="B582" s="202" t="s">
        <v>555</v>
      </c>
      <c r="C582" s="203" t="s">
        <v>1397</v>
      </c>
      <c r="D582" s="202" t="s">
        <v>583</v>
      </c>
      <c r="E582" s="202" t="s">
        <v>1584</v>
      </c>
      <c r="F582" s="202" t="s">
        <v>475</v>
      </c>
      <c r="G582" s="253">
        <v>8.19</v>
      </c>
      <c r="H582" s="361" t="s">
        <v>1400</v>
      </c>
      <c r="I582" s="359" t="s">
        <v>1384</v>
      </c>
      <c r="J582" s="358">
        <v>0.13</v>
      </c>
      <c r="K582" s="359" t="s">
        <v>1391</v>
      </c>
      <c r="L582" s="359" t="s">
        <v>1392</v>
      </c>
      <c r="M582" s="368">
        <v>2010</v>
      </c>
      <c r="N582" s="207" t="s">
        <v>1401</v>
      </c>
      <c r="O582" s="203"/>
      <c r="P582" t="str">
        <f t="shared" si="9"/>
        <v>Upper Mississippi River Bacteria TMDL-Shingle Creek (County Ditch 13)-(07010206-506)-E. coli</v>
      </c>
    </row>
    <row r="583" spans="1:16" ht="27.95" hidden="1" customHeight="1" x14ac:dyDescent="0.25">
      <c r="A583" s="203" t="s">
        <v>1599</v>
      </c>
      <c r="B583" s="202" t="s">
        <v>555</v>
      </c>
      <c r="C583" s="203" t="s">
        <v>1397</v>
      </c>
      <c r="D583" s="202" t="s">
        <v>583</v>
      </c>
      <c r="E583" s="202" t="s">
        <v>1584</v>
      </c>
      <c r="F583" s="202" t="s">
        <v>475</v>
      </c>
      <c r="G583" s="253">
        <v>1.33</v>
      </c>
      <c r="H583" s="361" t="s">
        <v>1400</v>
      </c>
      <c r="I583" s="359" t="s">
        <v>1385</v>
      </c>
      <c r="J583" s="358">
        <v>0.68</v>
      </c>
      <c r="K583" s="359" t="s">
        <v>1391</v>
      </c>
      <c r="L583" s="359" t="s">
        <v>1392</v>
      </c>
      <c r="M583" s="368">
        <v>2010</v>
      </c>
      <c r="N583" s="207" t="s">
        <v>1401</v>
      </c>
      <c r="O583" s="203"/>
      <c r="P583" t="str">
        <f t="shared" si="9"/>
        <v>Upper Mississippi River Bacteria TMDL-Shingle Creek (County Ditch 13)-(07010206-506)-E. coli</v>
      </c>
    </row>
    <row r="584" spans="1:16" ht="27.95" hidden="1" customHeight="1" x14ac:dyDescent="0.25">
      <c r="A584" s="203" t="s">
        <v>1605</v>
      </c>
      <c r="B584" s="202" t="s">
        <v>2367</v>
      </c>
      <c r="C584" s="203" t="s">
        <v>1387</v>
      </c>
      <c r="D584" s="202" t="s">
        <v>1388</v>
      </c>
      <c r="E584" s="202" t="s">
        <v>1389</v>
      </c>
      <c r="F584" s="202" t="s">
        <v>505</v>
      </c>
      <c r="G584" s="253">
        <v>32</v>
      </c>
      <c r="H584" s="361" t="s">
        <v>1400</v>
      </c>
      <c r="I584" s="359" t="s">
        <v>1379</v>
      </c>
      <c r="J584" s="359" t="s">
        <v>1380</v>
      </c>
      <c r="K584" s="359" t="s">
        <v>1391</v>
      </c>
      <c r="L584" s="359" t="s">
        <v>1392</v>
      </c>
      <c r="M584" s="368">
        <v>2005</v>
      </c>
      <c r="N584" s="207" t="s">
        <v>1393</v>
      </c>
      <c r="O584" s="203"/>
      <c r="P584" t="str">
        <f t="shared" si="9"/>
        <v>North Fork Crow and Lower Crow Bacteria, Turbidity, and Low DO TMDL-Crow River-(07010204-502)-E. coli</v>
      </c>
    </row>
    <row r="585" spans="1:16" ht="27.95" hidden="1" customHeight="1" x14ac:dyDescent="0.25">
      <c r="A585" s="203" t="s">
        <v>1605</v>
      </c>
      <c r="B585" s="202" t="s">
        <v>2367</v>
      </c>
      <c r="C585" s="203" t="s">
        <v>1387</v>
      </c>
      <c r="D585" s="202" t="s">
        <v>1388</v>
      </c>
      <c r="E585" s="202" t="s">
        <v>1389</v>
      </c>
      <c r="F585" s="202" t="s">
        <v>505</v>
      </c>
      <c r="G585" s="253">
        <v>18.2</v>
      </c>
      <c r="H585" s="361" t="s">
        <v>1400</v>
      </c>
      <c r="I585" s="359" t="s">
        <v>1382</v>
      </c>
      <c r="J585" s="359" t="s">
        <v>1380</v>
      </c>
      <c r="K585" s="359" t="s">
        <v>1391</v>
      </c>
      <c r="L585" s="359" t="s">
        <v>1392</v>
      </c>
      <c r="M585" s="368">
        <v>2005</v>
      </c>
      <c r="N585" s="207" t="s">
        <v>1393</v>
      </c>
      <c r="O585" s="203"/>
      <c r="P585" t="str">
        <f t="shared" si="9"/>
        <v>North Fork Crow and Lower Crow Bacteria, Turbidity, and Low DO TMDL-Crow River-(07010204-502)-E. coli</v>
      </c>
    </row>
    <row r="586" spans="1:16" ht="27.95" hidden="1" customHeight="1" x14ac:dyDescent="0.25">
      <c r="A586" s="203" t="s">
        <v>1605</v>
      </c>
      <c r="B586" s="202" t="s">
        <v>2367</v>
      </c>
      <c r="C586" s="203" t="s">
        <v>1387</v>
      </c>
      <c r="D586" s="202" t="s">
        <v>1388</v>
      </c>
      <c r="E586" s="202" t="s">
        <v>1389</v>
      </c>
      <c r="F586" s="202" t="s">
        <v>505</v>
      </c>
      <c r="G586" s="253">
        <v>9.5</v>
      </c>
      <c r="H586" s="361" t="s">
        <v>1400</v>
      </c>
      <c r="I586" s="359" t="s">
        <v>1383</v>
      </c>
      <c r="J586" s="359" t="s">
        <v>1380</v>
      </c>
      <c r="K586" s="359" t="s">
        <v>1391</v>
      </c>
      <c r="L586" s="359" t="s">
        <v>1392</v>
      </c>
      <c r="M586" s="368">
        <v>2005</v>
      </c>
      <c r="N586" s="207" t="s">
        <v>1393</v>
      </c>
      <c r="O586" s="203"/>
      <c r="P586" t="str">
        <f t="shared" si="9"/>
        <v>North Fork Crow and Lower Crow Bacteria, Turbidity, and Low DO TMDL-Crow River-(07010204-502)-E. coli</v>
      </c>
    </row>
    <row r="587" spans="1:16" ht="27.95" hidden="1" customHeight="1" x14ac:dyDescent="0.25">
      <c r="A587" s="203" t="s">
        <v>1605</v>
      </c>
      <c r="B587" s="202" t="s">
        <v>2367</v>
      </c>
      <c r="C587" s="203" t="s">
        <v>1387</v>
      </c>
      <c r="D587" s="202" t="s">
        <v>1388</v>
      </c>
      <c r="E587" s="202" t="s">
        <v>1389</v>
      </c>
      <c r="F587" s="202" t="s">
        <v>505</v>
      </c>
      <c r="G587" s="253">
        <v>3</v>
      </c>
      <c r="H587" s="361" t="s">
        <v>1400</v>
      </c>
      <c r="I587" s="359" t="s">
        <v>1384</v>
      </c>
      <c r="J587" s="359" t="s">
        <v>1380</v>
      </c>
      <c r="K587" s="359" t="s">
        <v>1391</v>
      </c>
      <c r="L587" s="359" t="s">
        <v>1392</v>
      </c>
      <c r="M587" s="368">
        <v>2005</v>
      </c>
      <c r="N587" s="207" t="s">
        <v>1393</v>
      </c>
      <c r="O587" s="203"/>
      <c r="P587" t="str">
        <f t="shared" si="9"/>
        <v>North Fork Crow and Lower Crow Bacteria, Turbidity, and Low DO TMDL-Crow River-(07010204-502)-E. coli</v>
      </c>
    </row>
    <row r="588" spans="1:16" ht="27.95" hidden="1" customHeight="1" x14ac:dyDescent="0.25">
      <c r="A588" s="203" t="s">
        <v>1605</v>
      </c>
      <c r="B588" s="202" t="s">
        <v>2367</v>
      </c>
      <c r="C588" s="203" t="s">
        <v>1387</v>
      </c>
      <c r="D588" s="202" t="s">
        <v>1388</v>
      </c>
      <c r="E588" s="202" t="s">
        <v>1389</v>
      </c>
      <c r="F588" s="202" t="s">
        <v>505</v>
      </c>
      <c r="G588" s="253">
        <v>0.9</v>
      </c>
      <c r="H588" s="361" t="s">
        <v>1400</v>
      </c>
      <c r="I588" s="359" t="s">
        <v>1385</v>
      </c>
      <c r="J588" s="359" t="s">
        <v>1380</v>
      </c>
      <c r="K588" s="359" t="s">
        <v>1391</v>
      </c>
      <c r="L588" s="359" t="s">
        <v>1392</v>
      </c>
      <c r="M588" s="368">
        <v>2005</v>
      </c>
      <c r="N588" s="207" t="s">
        <v>1393</v>
      </c>
      <c r="O588" s="203"/>
      <c r="P588" t="str">
        <f t="shared" si="9"/>
        <v>North Fork Crow and Lower Crow Bacteria, Turbidity, and Low DO TMDL-Crow River-(07010204-502)-E. coli</v>
      </c>
    </row>
    <row r="589" spans="1:16" ht="27.95" hidden="1" customHeight="1" x14ac:dyDescent="0.25">
      <c r="A589" s="203" t="s">
        <v>1605</v>
      </c>
      <c r="B589" s="202" t="s">
        <v>2367</v>
      </c>
      <c r="C589" s="203" t="s">
        <v>1387</v>
      </c>
      <c r="D589" s="202" t="s">
        <v>1388</v>
      </c>
      <c r="E589" s="202" t="s">
        <v>1389</v>
      </c>
      <c r="F589" s="202" t="s">
        <v>505</v>
      </c>
      <c r="G589" s="253">
        <v>7.1</v>
      </c>
      <c r="H589" s="361" t="s">
        <v>488</v>
      </c>
      <c r="I589" s="359" t="s">
        <v>1379</v>
      </c>
      <c r="J589" s="359" t="s">
        <v>1380</v>
      </c>
      <c r="K589" s="359" t="s">
        <v>22</v>
      </c>
      <c r="L589" s="359" t="s">
        <v>1392</v>
      </c>
      <c r="M589" s="368">
        <v>2004</v>
      </c>
      <c r="N589" s="207" t="s">
        <v>1393</v>
      </c>
      <c r="O589" s="203"/>
      <c r="P589" t="str">
        <f t="shared" si="9"/>
        <v>North Fork Crow and Lower Crow Bacteria, Turbidity, and Low DO TMDL-Crow River-(07010204-502)-TSS</v>
      </c>
    </row>
    <row r="590" spans="1:16" ht="27.95" hidden="1" customHeight="1" x14ac:dyDescent="0.25">
      <c r="A590" s="203" t="s">
        <v>1605</v>
      </c>
      <c r="B590" s="202" t="s">
        <v>2367</v>
      </c>
      <c r="C590" s="203" t="s">
        <v>1387</v>
      </c>
      <c r="D590" s="202" t="s">
        <v>1388</v>
      </c>
      <c r="E590" s="202" t="s">
        <v>1389</v>
      </c>
      <c r="F590" s="202" t="s">
        <v>505</v>
      </c>
      <c r="G590" s="253">
        <v>2.4</v>
      </c>
      <c r="H590" s="361" t="s">
        <v>488</v>
      </c>
      <c r="I590" s="359" t="s">
        <v>1382</v>
      </c>
      <c r="J590" s="359" t="s">
        <v>1380</v>
      </c>
      <c r="K590" s="359" t="s">
        <v>22</v>
      </c>
      <c r="L590" s="359" t="s">
        <v>1392</v>
      </c>
      <c r="M590" s="368">
        <v>2004</v>
      </c>
      <c r="N590" s="207" t="s">
        <v>1393</v>
      </c>
      <c r="O590" s="203"/>
      <c r="P590" t="str">
        <f t="shared" si="9"/>
        <v>North Fork Crow and Lower Crow Bacteria, Turbidity, and Low DO TMDL-Crow River-(07010204-502)-TSS</v>
      </c>
    </row>
    <row r="591" spans="1:16" ht="27.95" hidden="1" customHeight="1" x14ac:dyDescent="0.25">
      <c r="A591" s="203" t="s">
        <v>1605</v>
      </c>
      <c r="B591" s="202" t="s">
        <v>2367</v>
      </c>
      <c r="C591" s="203" t="s">
        <v>1387</v>
      </c>
      <c r="D591" s="202" t="s">
        <v>1388</v>
      </c>
      <c r="E591" s="202" t="s">
        <v>1389</v>
      </c>
      <c r="F591" s="202" t="s">
        <v>505</v>
      </c>
      <c r="G591" s="253">
        <v>0.7</v>
      </c>
      <c r="H591" s="361" t="s">
        <v>488</v>
      </c>
      <c r="I591" s="359" t="s">
        <v>1383</v>
      </c>
      <c r="J591" s="359" t="s">
        <v>1380</v>
      </c>
      <c r="K591" s="359" t="s">
        <v>22</v>
      </c>
      <c r="L591" s="359" t="s">
        <v>1392</v>
      </c>
      <c r="M591" s="368">
        <v>2004</v>
      </c>
      <c r="N591" s="207" t="s">
        <v>1393</v>
      </c>
      <c r="O591" s="203"/>
      <c r="P591" t="str">
        <f t="shared" si="9"/>
        <v>North Fork Crow and Lower Crow Bacteria, Turbidity, and Low DO TMDL-Crow River-(07010204-502)-TSS</v>
      </c>
    </row>
    <row r="592" spans="1:16" ht="27.95" hidden="1" customHeight="1" x14ac:dyDescent="0.25">
      <c r="A592" s="203" t="s">
        <v>1605</v>
      </c>
      <c r="B592" s="202" t="s">
        <v>2367</v>
      </c>
      <c r="C592" s="203" t="s">
        <v>1387</v>
      </c>
      <c r="D592" s="202" t="s">
        <v>1388</v>
      </c>
      <c r="E592" s="202" t="s">
        <v>1389</v>
      </c>
      <c r="F592" s="202" t="s">
        <v>505</v>
      </c>
      <c r="G592" s="253">
        <v>0.3</v>
      </c>
      <c r="H592" s="361" t="s">
        <v>488</v>
      </c>
      <c r="I592" s="359" t="s">
        <v>1384</v>
      </c>
      <c r="J592" s="359" t="s">
        <v>1380</v>
      </c>
      <c r="K592" s="359" t="s">
        <v>22</v>
      </c>
      <c r="L592" s="359" t="s">
        <v>1392</v>
      </c>
      <c r="M592" s="368">
        <v>2004</v>
      </c>
      <c r="N592" s="207" t="s">
        <v>1393</v>
      </c>
      <c r="O592" s="203"/>
      <c r="P592" t="str">
        <f t="shared" si="9"/>
        <v>North Fork Crow and Lower Crow Bacteria, Turbidity, and Low DO TMDL-Crow River-(07010204-502)-TSS</v>
      </c>
    </row>
    <row r="593" spans="1:16" ht="27.95" hidden="1" customHeight="1" x14ac:dyDescent="0.25">
      <c r="A593" s="203" t="s">
        <v>1605</v>
      </c>
      <c r="B593" s="202" t="s">
        <v>2367</v>
      </c>
      <c r="C593" s="203" t="s">
        <v>1387</v>
      </c>
      <c r="D593" s="202" t="s">
        <v>1388</v>
      </c>
      <c r="E593" s="202" t="s">
        <v>1389</v>
      </c>
      <c r="F593" s="202" t="s">
        <v>505</v>
      </c>
      <c r="G593" s="253">
        <v>0.2</v>
      </c>
      <c r="H593" s="361" t="s">
        <v>488</v>
      </c>
      <c r="I593" s="359" t="s">
        <v>1385</v>
      </c>
      <c r="J593" s="359" t="s">
        <v>1380</v>
      </c>
      <c r="K593" s="359" t="s">
        <v>22</v>
      </c>
      <c r="L593" s="359" t="s">
        <v>1392</v>
      </c>
      <c r="M593" s="368">
        <v>2004</v>
      </c>
      <c r="N593" s="207" t="s">
        <v>1393</v>
      </c>
      <c r="O593" s="203"/>
      <c r="P593" t="str">
        <f t="shared" si="9"/>
        <v>North Fork Crow and Lower Crow Bacteria, Turbidity, and Low DO TMDL-Crow River-(07010204-502)-TSS</v>
      </c>
    </row>
    <row r="594" spans="1:16" ht="27.95" hidden="1" customHeight="1" x14ac:dyDescent="0.25">
      <c r="A594" s="203" t="s">
        <v>1605</v>
      </c>
      <c r="B594" s="202" t="s">
        <v>2367</v>
      </c>
      <c r="C594" s="203" t="s">
        <v>1387</v>
      </c>
      <c r="D594" s="202" t="s">
        <v>1606</v>
      </c>
      <c r="E594" s="202" t="s">
        <v>1607</v>
      </c>
      <c r="F594" s="202" t="s">
        <v>505</v>
      </c>
      <c r="G594" s="253">
        <v>9.5</v>
      </c>
      <c r="H594" s="361" t="s">
        <v>488</v>
      </c>
      <c r="I594" s="359" t="s">
        <v>1379</v>
      </c>
      <c r="J594" s="359" t="s">
        <v>1380</v>
      </c>
      <c r="K594" s="359" t="s">
        <v>22</v>
      </c>
      <c r="L594" s="359" t="s">
        <v>1392</v>
      </c>
      <c r="M594" s="368">
        <v>2005</v>
      </c>
      <c r="N594" s="207" t="s">
        <v>1393</v>
      </c>
      <c r="O594" s="203"/>
      <c r="P594" t="str">
        <f t="shared" si="9"/>
        <v>North Fork Crow and Lower Crow Bacteria, Turbidity, and Low DO TMDL-Crow River, North Fork-(07010204-503)-TSS</v>
      </c>
    </row>
    <row r="595" spans="1:16" ht="27.95" hidden="1" customHeight="1" x14ac:dyDescent="0.25">
      <c r="A595" s="203" t="s">
        <v>1605</v>
      </c>
      <c r="B595" s="202" t="s">
        <v>2367</v>
      </c>
      <c r="C595" s="203" t="s">
        <v>1387</v>
      </c>
      <c r="D595" s="202" t="s">
        <v>1606</v>
      </c>
      <c r="E595" s="202" t="s">
        <v>1607</v>
      </c>
      <c r="F595" s="202" t="s">
        <v>505</v>
      </c>
      <c r="G595" s="253">
        <v>3.9</v>
      </c>
      <c r="H595" s="361" t="s">
        <v>488</v>
      </c>
      <c r="I595" s="359" t="s">
        <v>1382</v>
      </c>
      <c r="J595" s="359" t="s">
        <v>1380</v>
      </c>
      <c r="K595" s="359" t="s">
        <v>22</v>
      </c>
      <c r="L595" s="359" t="s">
        <v>1392</v>
      </c>
      <c r="M595" s="368">
        <v>2005</v>
      </c>
      <c r="N595" s="207" t="s">
        <v>1393</v>
      </c>
      <c r="O595" s="203"/>
      <c r="P595" t="str">
        <f t="shared" si="9"/>
        <v>North Fork Crow and Lower Crow Bacteria, Turbidity, and Low DO TMDL-Crow River, North Fork-(07010204-503)-TSS</v>
      </c>
    </row>
    <row r="596" spans="1:16" ht="27.95" hidden="1" customHeight="1" x14ac:dyDescent="0.25">
      <c r="A596" s="203" t="s">
        <v>1605</v>
      </c>
      <c r="B596" s="202" t="s">
        <v>2367</v>
      </c>
      <c r="C596" s="203" t="s">
        <v>1387</v>
      </c>
      <c r="D596" s="202" t="s">
        <v>1606</v>
      </c>
      <c r="E596" s="202" t="s">
        <v>1607</v>
      </c>
      <c r="F596" s="202" t="s">
        <v>505</v>
      </c>
      <c r="G596" s="253">
        <v>1.1000000000000001</v>
      </c>
      <c r="H596" s="361" t="s">
        <v>488</v>
      </c>
      <c r="I596" s="359" t="s">
        <v>1383</v>
      </c>
      <c r="J596" s="359" t="s">
        <v>1380</v>
      </c>
      <c r="K596" s="359" t="s">
        <v>22</v>
      </c>
      <c r="L596" s="359" t="s">
        <v>1392</v>
      </c>
      <c r="M596" s="368">
        <v>2005</v>
      </c>
      <c r="N596" s="207" t="s">
        <v>1393</v>
      </c>
      <c r="O596" s="203"/>
      <c r="P596" t="str">
        <f t="shared" si="9"/>
        <v>North Fork Crow and Lower Crow Bacteria, Turbidity, and Low DO TMDL-Crow River, North Fork-(07010204-503)-TSS</v>
      </c>
    </row>
    <row r="597" spans="1:16" ht="27.95" hidden="1" customHeight="1" x14ac:dyDescent="0.25">
      <c r="A597" s="203" t="s">
        <v>1605</v>
      </c>
      <c r="B597" s="202" t="s">
        <v>2367</v>
      </c>
      <c r="C597" s="203" t="s">
        <v>1387</v>
      </c>
      <c r="D597" s="202" t="s">
        <v>1606</v>
      </c>
      <c r="E597" s="202" t="s">
        <v>1607</v>
      </c>
      <c r="F597" s="202" t="s">
        <v>505</v>
      </c>
      <c r="G597" s="253">
        <v>0.4</v>
      </c>
      <c r="H597" s="361" t="s">
        <v>488</v>
      </c>
      <c r="I597" s="359" t="s">
        <v>1384</v>
      </c>
      <c r="J597" s="359" t="s">
        <v>1380</v>
      </c>
      <c r="K597" s="359" t="s">
        <v>22</v>
      </c>
      <c r="L597" s="359" t="s">
        <v>1392</v>
      </c>
      <c r="M597" s="368">
        <v>2005</v>
      </c>
      <c r="N597" s="207" t="s">
        <v>1393</v>
      </c>
      <c r="O597" s="203"/>
      <c r="P597" t="str">
        <f t="shared" si="9"/>
        <v>North Fork Crow and Lower Crow Bacteria, Turbidity, and Low DO TMDL-Crow River, North Fork-(07010204-503)-TSS</v>
      </c>
    </row>
    <row r="598" spans="1:16" ht="27.95" hidden="1" customHeight="1" x14ac:dyDescent="0.25">
      <c r="A598" s="203" t="s">
        <v>1605</v>
      </c>
      <c r="B598" s="202" t="s">
        <v>2367</v>
      </c>
      <c r="C598" s="203" t="s">
        <v>1387</v>
      </c>
      <c r="D598" s="202" t="s">
        <v>1606</v>
      </c>
      <c r="E598" s="202" t="s">
        <v>1607</v>
      </c>
      <c r="F598" s="202" t="s">
        <v>505</v>
      </c>
      <c r="G598" s="253">
        <v>0.3</v>
      </c>
      <c r="H598" s="361" t="s">
        <v>488</v>
      </c>
      <c r="I598" s="359" t="s">
        <v>1385</v>
      </c>
      <c r="J598" s="359" t="s">
        <v>1380</v>
      </c>
      <c r="K598" s="359" t="s">
        <v>22</v>
      </c>
      <c r="L598" s="359" t="s">
        <v>1392</v>
      </c>
      <c r="M598" s="368">
        <v>2005</v>
      </c>
      <c r="N598" s="207" t="s">
        <v>1393</v>
      </c>
      <c r="O598" s="203"/>
      <c r="P598" t="str">
        <f t="shared" si="9"/>
        <v>North Fork Crow and Lower Crow Bacteria, Turbidity, and Low DO TMDL-Crow River, North Fork-(07010204-503)-TSS</v>
      </c>
    </row>
    <row r="599" spans="1:16" ht="27.95" hidden="1" customHeight="1" x14ac:dyDescent="0.25">
      <c r="A599" s="203" t="s">
        <v>1605</v>
      </c>
      <c r="B599" s="202" t="s">
        <v>2367</v>
      </c>
      <c r="C599" s="203" t="s">
        <v>1394</v>
      </c>
      <c r="D599" s="202" t="s">
        <v>1608</v>
      </c>
      <c r="E599" s="202" t="s">
        <v>1609</v>
      </c>
      <c r="F599" s="202" t="s">
        <v>505</v>
      </c>
      <c r="G599" s="253">
        <v>1</v>
      </c>
      <c r="H599" s="361" t="s">
        <v>1433</v>
      </c>
      <c r="I599" s="359" t="s">
        <v>1407</v>
      </c>
      <c r="J599" s="358">
        <v>0.53</v>
      </c>
      <c r="K599" s="359" t="s">
        <v>1113</v>
      </c>
      <c r="L599" s="359" t="s">
        <v>1408</v>
      </c>
      <c r="M599" s="368">
        <v>2005</v>
      </c>
      <c r="N599" s="205">
        <v>42102</v>
      </c>
      <c r="O599" s="203"/>
      <c r="P599" t="str">
        <f t="shared" si="9"/>
        <v>North Fork Crow River WRAPS 2007-Pelican-(86-0031-00)-TP</v>
      </c>
    </row>
    <row r="600" spans="1:16" ht="27.95" hidden="1" customHeight="1" x14ac:dyDescent="0.25">
      <c r="A600" s="203" t="s">
        <v>1605</v>
      </c>
      <c r="B600" s="202" t="s">
        <v>2367</v>
      </c>
      <c r="C600" s="203" t="s">
        <v>1394</v>
      </c>
      <c r="D600" s="202" t="s">
        <v>1608</v>
      </c>
      <c r="E600" s="202" t="s">
        <v>1609</v>
      </c>
      <c r="F600" s="202" t="s">
        <v>505</v>
      </c>
      <c r="G600" s="253" t="s">
        <v>1610</v>
      </c>
      <c r="H600" s="361" t="s">
        <v>1414</v>
      </c>
      <c r="I600" s="359" t="s">
        <v>1407</v>
      </c>
      <c r="J600" s="358">
        <v>0.53</v>
      </c>
      <c r="K600" s="359" t="s">
        <v>1113</v>
      </c>
      <c r="L600" s="359" t="s">
        <v>1392</v>
      </c>
      <c r="M600" s="368">
        <v>2005</v>
      </c>
      <c r="N600" s="205">
        <v>42102</v>
      </c>
      <c r="O600" s="203"/>
      <c r="P600" t="str">
        <f t="shared" si="9"/>
        <v>North Fork Crow River WRAPS 2007-Pelican-(86-0031-00)-TP</v>
      </c>
    </row>
    <row r="601" spans="1:16" ht="27.95" hidden="1" customHeight="1" x14ac:dyDescent="0.25">
      <c r="A601" s="203" t="s">
        <v>1605</v>
      </c>
      <c r="B601" s="202" t="s">
        <v>2367</v>
      </c>
      <c r="C601" s="203" t="s">
        <v>1394</v>
      </c>
      <c r="D601" s="202" t="s">
        <v>1611</v>
      </c>
      <c r="E601" s="202" t="s">
        <v>1612</v>
      </c>
      <c r="F601" s="202" t="s">
        <v>505</v>
      </c>
      <c r="G601" s="253">
        <v>0.34</v>
      </c>
      <c r="H601" s="361" t="s">
        <v>1433</v>
      </c>
      <c r="I601" s="359" t="s">
        <v>1407</v>
      </c>
      <c r="J601" s="358">
        <v>0.28999999999999998</v>
      </c>
      <c r="K601" s="359" t="s">
        <v>1113</v>
      </c>
      <c r="L601" s="359" t="s">
        <v>1408</v>
      </c>
      <c r="M601" s="368">
        <v>2009</v>
      </c>
      <c r="N601" s="205">
        <v>42102</v>
      </c>
      <c r="O601" s="203"/>
      <c r="P601" t="str">
        <f t="shared" si="9"/>
        <v>North Fork Crow River WRAPS 2007-Constance-(86-0051-00)-TP</v>
      </c>
    </row>
    <row r="602" spans="1:16" ht="27.95" hidden="1" customHeight="1" x14ac:dyDescent="0.25">
      <c r="A602" s="203" t="s">
        <v>1605</v>
      </c>
      <c r="B602" s="202" t="s">
        <v>2367</v>
      </c>
      <c r="C602" s="203" t="s">
        <v>1394</v>
      </c>
      <c r="D602" s="202" t="s">
        <v>1611</v>
      </c>
      <c r="E602" s="202" t="s">
        <v>1612</v>
      </c>
      <c r="F602" s="202" t="s">
        <v>505</v>
      </c>
      <c r="G602" s="253">
        <v>1E-3</v>
      </c>
      <c r="H602" s="361" t="s">
        <v>1414</v>
      </c>
      <c r="I602" s="359" t="s">
        <v>1407</v>
      </c>
      <c r="J602" s="358">
        <v>0.28999999999999998</v>
      </c>
      <c r="K602" s="359" t="s">
        <v>1113</v>
      </c>
      <c r="L602" s="359" t="s">
        <v>1392</v>
      </c>
      <c r="M602" s="368">
        <v>2009</v>
      </c>
      <c r="N602" s="205">
        <v>42102</v>
      </c>
      <c r="O602" s="203"/>
      <c r="P602" t="str">
        <f t="shared" si="9"/>
        <v>North Fork Crow River WRAPS 2007-Constance-(86-0051-00)-TP</v>
      </c>
    </row>
    <row r="603" spans="1:16" ht="27.95" hidden="1" customHeight="1" x14ac:dyDescent="0.25">
      <c r="A603" s="203" t="s">
        <v>1605</v>
      </c>
      <c r="B603" s="202" t="s">
        <v>2367</v>
      </c>
      <c r="C603" s="203" t="s">
        <v>1394</v>
      </c>
      <c r="D603" s="202" t="s">
        <v>1613</v>
      </c>
      <c r="E603" s="202" t="s">
        <v>1614</v>
      </c>
      <c r="F603" s="202" t="s">
        <v>505</v>
      </c>
      <c r="G603" s="253">
        <v>274</v>
      </c>
      <c r="H603" s="361" t="s">
        <v>1433</v>
      </c>
      <c r="I603" s="359" t="s">
        <v>1407</v>
      </c>
      <c r="J603" s="358">
        <v>0.43269999999999997</v>
      </c>
      <c r="K603" s="359" t="s">
        <v>1113</v>
      </c>
      <c r="L603" s="359" t="s">
        <v>1408</v>
      </c>
      <c r="M603" s="368">
        <v>2006</v>
      </c>
      <c r="N603" s="205">
        <v>42102</v>
      </c>
      <c r="O603" s="203"/>
      <c r="P603" t="str">
        <f t="shared" si="9"/>
        <v>North Fork Crow River WRAPS 2007-Buffalo-(86-0090-00)-TP</v>
      </c>
    </row>
    <row r="604" spans="1:16" ht="27.95" hidden="1" customHeight="1" x14ac:dyDescent="0.25">
      <c r="A604" s="203" t="s">
        <v>1605</v>
      </c>
      <c r="B604" s="202" t="s">
        <v>2367</v>
      </c>
      <c r="C604" s="203" t="s">
        <v>1394</v>
      </c>
      <c r="D604" s="202" t="s">
        <v>1613</v>
      </c>
      <c r="E604" s="202" t="s">
        <v>1614</v>
      </c>
      <c r="F604" s="202" t="s">
        <v>505</v>
      </c>
      <c r="G604" s="253">
        <v>0.7</v>
      </c>
      <c r="H604" s="361" t="s">
        <v>1414</v>
      </c>
      <c r="I604" s="359" t="s">
        <v>1407</v>
      </c>
      <c r="J604" s="358">
        <v>0.43269999999999997</v>
      </c>
      <c r="K604" s="359" t="s">
        <v>1113</v>
      </c>
      <c r="L604" s="359" t="s">
        <v>1392</v>
      </c>
      <c r="M604" s="368">
        <v>2006</v>
      </c>
      <c r="N604" s="205">
        <v>42102</v>
      </c>
      <c r="O604" s="203"/>
      <c r="P604" t="str">
        <f t="shared" si="9"/>
        <v>North Fork Crow River WRAPS 2007-Buffalo-(86-0090-00)-TP</v>
      </c>
    </row>
    <row r="605" spans="1:16" ht="27.95" hidden="1" customHeight="1" x14ac:dyDescent="0.25">
      <c r="A605" s="203" t="s">
        <v>1605</v>
      </c>
      <c r="B605" s="202" t="s">
        <v>2367</v>
      </c>
      <c r="C605" s="203" t="s">
        <v>1394</v>
      </c>
      <c r="D605" s="202" t="s">
        <v>1615</v>
      </c>
      <c r="E605" s="202" t="s">
        <v>1616</v>
      </c>
      <c r="F605" s="202" t="s">
        <v>505</v>
      </c>
      <c r="G605" s="253">
        <v>9.5399999999999991</v>
      </c>
      <c r="H605" s="361" t="s">
        <v>488</v>
      </c>
      <c r="I605" s="359" t="s">
        <v>1379</v>
      </c>
      <c r="J605" s="358">
        <v>0</v>
      </c>
      <c r="K605" s="359" t="s">
        <v>22</v>
      </c>
      <c r="L605" s="359" t="s">
        <v>1392</v>
      </c>
      <c r="M605" s="368">
        <v>2005</v>
      </c>
      <c r="N605" s="205">
        <v>42102</v>
      </c>
      <c r="O605" s="203"/>
      <c r="P605" t="str">
        <f t="shared" si="9"/>
        <v>North Fork Crow River WRAPS 2007-Mill Creek-(07010204-515)-TSS</v>
      </c>
    </row>
    <row r="606" spans="1:16" ht="27.95" hidden="1" customHeight="1" x14ac:dyDescent="0.25">
      <c r="A606" s="203" t="s">
        <v>1605</v>
      </c>
      <c r="B606" s="202" t="s">
        <v>2367</v>
      </c>
      <c r="C606" s="203" t="s">
        <v>1394</v>
      </c>
      <c r="D606" s="202" t="s">
        <v>1615</v>
      </c>
      <c r="E606" s="202" t="s">
        <v>1616</v>
      </c>
      <c r="F606" s="202" t="s">
        <v>505</v>
      </c>
      <c r="G606" s="253">
        <v>1.81</v>
      </c>
      <c r="H606" s="361" t="s">
        <v>488</v>
      </c>
      <c r="I606" s="359" t="s">
        <v>1382</v>
      </c>
      <c r="J606" s="358">
        <v>0</v>
      </c>
      <c r="K606" s="359" t="s">
        <v>22</v>
      </c>
      <c r="L606" s="359" t="s">
        <v>1392</v>
      </c>
      <c r="M606" s="368">
        <v>2005</v>
      </c>
      <c r="N606" s="205">
        <v>42102</v>
      </c>
      <c r="O606" s="203"/>
      <c r="P606" t="str">
        <f t="shared" si="9"/>
        <v>North Fork Crow River WRAPS 2007-Mill Creek-(07010204-515)-TSS</v>
      </c>
    </row>
    <row r="607" spans="1:16" ht="27.95" hidden="1" customHeight="1" x14ac:dyDescent="0.25">
      <c r="A607" s="203" t="s">
        <v>1605</v>
      </c>
      <c r="B607" s="202" t="s">
        <v>2367</v>
      </c>
      <c r="C607" s="203" t="s">
        <v>1394</v>
      </c>
      <c r="D607" s="202" t="s">
        <v>1615</v>
      </c>
      <c r="E607" s="202" t="s">
        <v>1616</v>
      </c>
      <c r="F607" s="202" t="s">
        <v>505</v>
      </c>
      <c r="G607" s="253">
        <v>0.36</v>
      </c>
      <c r="H607" s="361" t="s">
        <v>488</v>
      </c>
      <c r="I607" s="359" t="s">
        <v>1383</v>
      </c>
      <c r="J607" s="358">
        <v>0.52</v>
      </c>
      <c r="K607" s="359" t="s">
        <v>22</v>
      </c>
      <c r="L607" s="359" t="s">
        <v>1392</v>
      </c>
      <c r="M607" s="368">
        <v>2005</v>
      </c>
      <c r="N607" s="205">
        <v>42102</v>
      </c>
      <c r="O607" s="203"/>
      <c r="P607" t="str">
        <f t="shared" si="9"/>
        <v>North Fork Crow River WRAPS 2007-Mill Creek-(07010204-515)-TSS</v>
      </c>
    </row>
    <row r="608" spans="1:16" ht="27.95" hidden="1" customHeight="1" x14ac:dyDescent="0.25">
      <c r="A608" s="203" t="s">
        <v>1605</v>
      </c>
      <c r="B608" s="202" t="s">
        <v>2367</v>
      </c>
      <c r="C608" s="203" t="s">
        <v>1394</v>
      </c>
      <c r="D608" s="202" t="s">
        <v>1615</v>
      </c>
      <c r="E608" s="202" t="s">
        <v>1616</v>
      </c>
      <c r="F608" s="202" t="s">
        <v>505</v>
      </c>
      <c r="G608" s="253">
        <v>0.06</v>
      </c>
      <c r="H608" s="361" t="s">
        <v>488</v>
      </c>
      <c r="I608" s="359" t="s">
        <v>1384</v>
      </c>
      <c r="J608" s="358">
        <v>0.25</v>
      </c>
      <c r="K608" s="359" t="s">
        <v>22</v>
      </c>
      <c r="L608" s="359" t="s">
        <v>1392</v>
      </c>
      <c r="M608" s="368">
        <v>2005</v>
      </c>
      <c r="N608" s="205">
        <v>42102</v>
      </c>
      <c r="O608" s="203"/>
      <c r="P608" t="str">
        <f t="shared" si="9"/>
        <v>North Fork Crow River WRAPS 2007-Mill Creek-(07010204-515)-TSS</v>
      </c>
    </row>
    <row r="609" spans="1:16" ht="27.95" hidden="1" customHeight="1" x14ac:dyDescent="0.25">
      <c r="A609" s="203" t="s">
        <v>1605</v>
      </c>
      <c r="B609" s="202" t="s">
        <v>2367</v>
      </c>
      <c r="C609" s="203" t="s">
        <v>1394</v>
      </c>
      <c r="D609" s="202" t="s">
        <v>1615</v>
      </c>
      <c r="E609" s="202" t="s">
        <v>1616</v>
      </c>
      <c r="F609" s="202" t="s">
        <v>505</v>
      </c>
      <c r="G609" s="253">
        <v>0.02</v>
      </c>
      <c r="H609" s="361" t="s">
        <v>488</v>
      </c>
      <c r="I609" s="359" t="s">
        <v>1385</v>
      </c>
      <c r="J609" s="358">
        <v>0.43</v>
      </c>
      <c r="K609" s="359" t="s">
        <v>22</v>
      </c>
      <c r="L609" s="359" t="s">
        <v>1392</v>
      </c>
      <c r="M609" s="368">
        <v>2005</v>
      </c>
      <c r="N609" s="205">
        <v>42102</v>
      </c>
      <c r="O609" s="203"/>
      <c r="P609" t="str">
        <f t="shared" si="9"/>
        <v>North Fork Crow River WRAPS 2007-Mill Creek-(07010204-515)-TSS</v>
      </c>
    </row>
    <row r="610" spans="1:16" ht="27.95" hidden="1" customHeight="1" x14ac:dyDescent="0.25">
      <c r="A610" s="203" t="s">
        <v>1605</v>
      </c>
      <c r="B610" s="202" t="s">
        <v>2367</v>
      </c>
      <c r="C610" s="203" t="s">
        <v>1394</v>
      </c>
      <c r="D610" s="202" t="s">
        <v>1395</v>
      </c>
      <c r="E610" s="202" t="s">
        <v>1396</v>
      </c>
      <c r="F610" s="202" t="s">
        <v>505</v>
      </c>
      <c r="G610" s="253">
        <v>0.4</v>
      </c>
      <c r="H610" s="361" t="s">
        <v>1400</v>
      </c>
      <c r="I610" s="359" t="s">
        <v>1379</v>
      </c>
      <c r="J610" s="358">
        <v>0.01</v>
      </c>
      <c r="K610" s="359" t="s">
        <v>1391</v>
      </c>
      <c r="L610" s="359" t="s">
        <v>1392</v>
      </c>
      <c r="M610" s="368">
        <v>2008</v>
      </c>
      <c r="N610" s="205">
        <v>42102</v>
      </c>
      <c r="O610" s="203"/>
      <c r="P610" t="str">
        <f t="shared" si="9"/>
        <v>North Fork Crow River WRAPS 2007-Unnamed creek (Regal Creek)-(07010204-542)-E. coli</v>
      </c>
    </row>
    <row r="611" spans="1:16" ht="27.95" hidden="1" customHeight="1" x14ac:dyDescent="0.25">
      <c r="A611" s="203" t="s">
        <v>1605</v>
      </c>
      <c r="B611" s="202" t="s">
        <v>2367</v>
      </c>
      <c r="C611" s="203" t="s">
        <v>1394</v>
      </c>
      <c r="D611" s="202" t="s">
        <v>1395</v>
      </c>
      <c r="E611" s="202" t="s">
        <v>1396</v>
      </c>
      <c r="F611" s="202" t="s">
        <v>505</v>
      </c>
      <c r="G611" s="253">
        <v>0.1</v>
      </c>
      <c r="H611" s="361" t="s">
        <v>1400</v>
      </c>
      <c r="I611" s="359" t="s">
        <v>1382</v>
      </c>
      <c r="J611" s="358">
        <v>0</v>
      </c>
      <c r="K611" s="359" t="s">
        <v>1391</v>
      </c>
      <c r="L611" s="359" t="s">
        <v>1392</v>
      </c>
      <c r="M611" s="368">
        <v>2008</v>
      </c>
      <c r="N611" s="205">
        <v>42102</v>
      </c>
      <c r="O611" s="203"/>
      <c r="P611" t="str">
        <f t="shared" si="9"/>
        <v>North Fork Crow River WRAPS 2007-Unnamed creek (Regal Creek)-(07010204-542)-E. coli</v>
      </c>
    </row>
    <row r="612" spans="1:16" ht="27.95" hidden="1" customHeight="1" x14ac:dyDescent="0.25">
      <c r="A612" s="203" t="s">
        <v>1605</v>
      </c>
      <c r="B612" s="202" t="s">
        <v>2367</v>
      </c>
      <c r="C612" s="203" t="s">
        <v>1394</v>
      </c>
      <c r="D612" s="202" t="s">
        <v>1395</v>
      </c>
      <c r="E612" s="202" t="s">
        <v>1396</v>
      </c>
      <c r="F612" s="202" t="s">
        <v>505</v>
      </c>
      <c r="G612" s="253">
        <v>0.1</v>
      </c>
      <c r="H612" s="361" t="s">
        <v>1400</v>
      </c>
      <c r="I612" s="359" t="s">
        <v>1383</v>
      </c>
      <c r="J612" s="358">
        <v>0.46</v>
      </c>
      <c r="K612" s="359" t="s">
        <v>1391</v>
      </c>
      <c r="L612" s="359" t="s">
        <v>1392</v>
      </c>
      <c r="M612" s="368">
        <v>2008</v>
      </c>
      <c r="N612" s="205">
        <v>42102</v>
      </c>
      <c r="O612" s="203"/>
      <c r="P612" t="str">
        <f t="shared" si="9"/>
        <v>North Fork Crow River WRAPS 2007-Unnamed creek (Regal Creek)-(07010204-542)-E. coli</v>
      </c>
    </row>
    <row r="613" spans="1:16" ht="27.95" hidden="1" customHeight="1" x14ac:dyDescent="0.25">
      <c r="A613" s="203" t="s">
        <v>1605</v>
      </c>
      <c r="B613" s="202" t="s">
        <v>2367</v>
      </c>
      <c r="C613" s="203" t="s">
        <v>1394</v>
      </c>
      <c r="D613" s="202" t="s">
        <v>1395</v>
      </c>
      <c r="E613" s="202" t="s">
        <v>1396</v>
      </c>
      <c r="F613" s="202" t="s">
        <v>505</v>
      </c>
      <c r="G613" s="253">
        <v>0.1</v>
      </c>
      <c r="H613" s="361" t="s">
        <v>1400</v>
      </c>
      <c r="I613" s="359" t="s">
        <v>1384</v>
      </c>
      <c r="J613" s="358">
        <v>0.83</v>
      </c>
      <c r="K613" s="359" t="s">
        <v>1391</v>
      </c>
      <c r="L613" s="359" t="s">
        <v>1392</v>
      </c>
      <c r="M613" s="368">
        <v>2008</v>
      </c>
      <c r="N613" s="205">
        <v>42102</v>
      </c>
      <c r="O613" s="203"/>
      <c r="P613" t="str">
        <f t="shared" si="9"/>
        <v>North Fork Crow River WRAPS 2007-Unnamed creek (Regal Creek)-(07010204-542)-E. coli</v>
      </c>
    </row>
    <row r="614" spans="1:16" ht="27.95" hidden="1" customHeight="1" x14ac:dyDescent="0.25">
      <c r="A614" s="203" t="s">
        <v>1605</v>
      </c>
      <c r="B614" s="202" t="s">
        <v>2367</v>
      </c>
      <c r="C614" s="203" t="s">
        <v>1394</v>
      </c>
      <c r="D614" s="202" t="s">
        <v>1395</v>
      </c>
      <c r="E614" s="202" t="s">
        <v>1396</v>
      </c>
      <c r="F614" s="202" t="s">
        <v>505</v>
      </c>
      <c r="G614" s="253">
        <v>0.1</v>
      </c>
      <c r="H614" s="361" t="s">
        <v>1400</v>
      </c>
      <c r="I614" s="359" t="s">
        <v>1385</v>
      </c>
      <c r="J614" s="358">
        <v>0.81</v>
      </c>
      <c r="K614" s="359" t="s">
        <v>1391</v>
      </c>
      <c r="L614" s="359" t="s">
        <v>1392</v>
      </c>
      <c r="M614" s="368">
        <v>2008</v>
      </c>
      <c r="N614" s="205">
        <v>42102</v>
      </c>
      <c r="O614" s="203"/>
      <c r="P614" t="str">
        <f t="shared" si="9"/>
        <v>North Fork Crow River WRAPS 2007-Unnamed creek (Regal Creek)-(07010204-542)-E. coli</v>
      </c>
    </row>
    <row r="615" spans="1:16" ht="27.95" hidden="1" customHeight="1" x14ac:dyDescent="0.25">
      <c r="A615" s="203" t="s">
        <v>1605</v>
      </c>
      <c r="B615" s="202" t="s">
        <v>2367</v>
      </c>
      <c r="C615" s="203" t="s">
        <v>1403</v>
      </c>
      <c r="D615" s="202" t="s">
        <v>1404</v>
      </c>
      <c r="E615" s="202" t="s">
        <v>1405</v>
      </c>
      <c r="F615" s="202" t="s">
        <v>475</v>
      </c>
      <c r="G615" s="253">
        <v>154</v>
      </c>
      <c r="H615" s="361" t="s">
        <v>1406</v>
      </c>
      <c r="I615" s="359" t="s">
        <v>1407</v>
      </c>
      <c r="J615" s="359" t="s">
        <v>1380</v>
      </c>
      <c r="K615" s="359" t="s">
        <v>22</v>
      </c>
      <c r="L615" s="359" t="s">
        <v>1408</v>
      </c>
      <c r="M615" s="368" t="s">
        <v>1407</v>
      </c>
      <c r="N615" s="205">
        <v>42486</v>
      </c>
      <c r="O615" s="203"/>
      <c r="P615" t="str">
        <f t="shared" si="9"/>
        <v>South Metro Mississippi TSS TMDL-Mississippi River-(07040001-531)-TSS</v>
      </c>
    </row>
    <row r="616" spans="1:16" ht="27.95" hidden="1" customHeight="1" x14ac:dyDescent="0.25">
      <c r="A616" s="203" t="s">
        <v>1617</v>
      </c>
      <c r="B616" s="202" t="s">
        <v>516</v>
      </c>
      <c r="C616" s="203" t="s">
        <v>24</v>
      </c>
      <c r="D616" s="202" t="s">
        <v>724</v>
      </c>
      <c r="E616" s="202" t="s">
        <v>1470</v>
      </c>
      <c r="F616" s="202" t="s">
        <v>505</v>
      </c>
      <c r="G616" s="253">
        <v>82</v>
      </c>
      <c r="H616" s="361" t="s">
        <v>1433</v>
      </c>
      <c r="I616" s="359" t="s">
        <v>1407</v>
      </c>
      <c r="J616" s="358">
        <v>0.47439999999999999</v>
      </c>
      <c r="K616" s="359" t="s">
        <v>1113</v>
      </c>
      <c r="L616" s="359" t="s">
        <v>1408</v>
      </c>
      <c r="M616" s="368">
        <v>2008</v>
      </c>
      <c r="N616" s="205">
        <v>40816</v>
      </c>
      <c r="O616" s="203"/>
      <c r="P616" t="str">
        <f t="shared" si="9"/>
        <v>Crystal, Keller, and Lee Lakes Nutrient Impairment TMDL-Keller-(19-0025-00)-TP</v>
      </c>
    </row>
    <row r="617" spans="1:16" ht="27.95" hidden="1" customHeight="1" x14ac:dyDescent="0.25">
      <c r="A617" s="203" t="s">
        <v>1617</v>
      </c>
      <c r="B617" s="202" t="s">
        <v>516</v>
      </c>
      <c r="C617" s="203" t="s">
        <v>24</v>
      </c>
      <c r="D617" s="202" t="s">
        <v>724</v>
      </c>
      <c r="E617" s="202" t="s">
        <v>1470</v>
      </c>
      <c r="F617" s="202" t="s">
        <v>505</v>
      </c>
      <c r="G617" s="253">
        <v>0.22500000000000001</v>
      </c>
      <c r="H617" s="361" t="s">
        <v>1414</v>
      </c>
      <c r="I617" s="359" t="s">
        <v>1407</v>
      </c>
      <c r="J617" s="358">
        <v>0.47439999999999999</v>
      </c>
      <c r="K617" s="359" t="s">
        <v>1113</v>
      </c>
      <c r="L617" s="359" t="s">
        <v>1392</v>
      </c>
      <c r="M617" s="368">
        <v>2008</v>
      </c>
      <c r="N617" s="205">
        <v>40816</v>
      </c>
      <c r="O617" s="203"/>
      <c r="P617" t="str">
        <f t="shared" si="9"/>
        <v>Crystal, Keller, and Lee Lakes Nutrient Impairment TMDL-Keller-(19-0025-00)-TP</v>
      </c>
    </row>
    <row r="618" spans="1:16" ht="27.95" hidden="1" customHeight="1" x14ac:dyDescent="0.25">
      <c r="A618" s="203" t="s">
        <v>1617</v>
      </c>
      <c r="B618" s="202" t="s">
        <v>516</v>
      </c>
      <c r="C618" s="203" t="s">
        <v>24</v>
      </c>
      <c r="D618" s="202" t="s">
        <v>758</v>
      </c>
      <c r="E618" s="202" t="s">
        <v>1618</v>
      </c>
      <c r="F618" s="202" t="s">
        <v>505</v>
      </c>
      <c r="G618" s="253">
        <v>67</v>
      </c>
      <c r="H618" s="361" t="s">
        <v>1433</v>
      </c>
      <c r="I618" s="359" t="s">
        <v>1407</v>
      </c>
      <c r="J618" s="358" t="s">
        <v>1619</v>
      </c>
      <c r="K618" s="359" t="s">
        <v>1113</v>
      </c>
      <c r="L618" s="359" t="s">
        <v>1408</v>
      </c>
      <c r="M618" s="368">
        <v>2008</v>
      </c>
      <c r="N618" s="205">
        <v>40816</v>
      </c>
      <c r="O618" s="361" t="s">
        <v>1597</v>
      </c>
      <c r="P618" t="str">
        <f t="shared" si="9"/>
        <v>Crystal, Keller, and Lee Lakes Nutrient Impairment TMDL-Crystal-(19-0027-00)-TP</v>
      </c>
    </row>
    <row r="619" spans="1:16" ht="27.95" hidden="1" customHeight="1" x14ac:dyDescent="0.25">
      <c r="A619" s="203" t="s">
        <v>1617</v>
      </c>
      <c r="B619" s="202" t="s">
        <v>516</v>
      </c>
      <c r="C619" s="203" t="s">
        <v>24</v>
      </c>
      <c r="D619" s="202" t="s">
        <v>758</v>
      </c>
      <c r="E619" s="202" t="s">
        <v>1618</v>
      </c>
      <c r="F619" s="202" t="s">
        <v>505</v>
      </c>
      <c r="G619" s="253">
        <v>0.183</v>
      </c>
      <c r="H619" s="361" t="s">
        <v>1414</v>
      </c>
      <c r="I619" s="359" t="s">
        <v>1407</v>
      </c>
      <c r="J619" s="358" t="s">
        <v>1619</v>
      </c>
      <c r="K619" s="359" t="s">
        <v>1113</v>
      </c>
      <c r="L619" s="359" t="s">
        <v>1392</v>
      </c>
      <c r="M619" s="368">
        <v>2008</v>
      </c>
      <c r="N619" s="205">
        <v>40816</v>
      </c>
      <c r="O619" s="361" t="s">
        <v>1597</v>
      </c>
      <c r="P619" t="str">
        <f t="shared" si="9"/>
        <v>Crystal, Keller, and Lee Lakes Nutrient Impairment TMDL-Crystal-(19-0027-00)-TP</v>
      </c>
    </row>
    <row r="620" spans="1:16" ht="27.95" hidden="1" customHeight="1" x14ac:dyDescent="0.25">
      <c r="A620" s="203" t="s">
        <v>1617</v>
      </c>
      <c r="B620" s="203" t="s">
        <v>516</v>
      </c>
      <c r="C620" s="203" t="s">
        <v>1535</v>
      </c>
      <c r="D620" s="203" t="s">
        <v>1620</v>
      </c>
      <c r="E620" s="203" t="s">
        <v>1621</v>
      </c>
      <c r="F620" s="203" t="s">
        <v>475</v>
      </c>
      <c r="G620" s="258">
        <v>22368</v>
      </c>
      <c r="H620" s="361" t="s">
        <v>1414</v>
      </c>
      <c r="I620" s="361" t="s">
        <v>1407</v>
      </c>
      <c r="J620" s="361" t="s">
        <v>1380</v>
      </c>
      <c r="K620" s="361" t="s">
        <v>8</v>
      </c>
      <c r="L620" s="361" t="s">
        <v>1392</v>
      </c>
      <c r="M620" s="370">
        <v>2010</v>
      </c>
      <c r="N620" s="207">
        <v>43903</v>
      </c>
      <c r="O620" s="203"/>
      <c r="P620" t="str">
        <f t="shared" si="9"/>
        <v>Lower Minnesota River WRAPS 2014-Credit River-(07020012-811)-Chloride</v>
      </c>
    </row>
    <row r="621" spans="1:16" ht="27.95" hidden="1" customHeight="1" x14ac:dyDescent="0.25">
      <c r="A621" s="203" t="s">
        <v>1617</v>
      </c>
      <c r="B621" s="203" t="s">
        <v>516</v>
      </c>
      <c r="C621" s="203" t="s">
        <v>1535</v>
      </c>
      <c r="D621" s="203" t="s">
        <v>1620</v>
      </c>
      <c r="E621" s="203" t="s">
        <v>1621</v>
      </c>
      <c r="F621" s="203" t="s">
        <v>505</v>
      </c>
      <c r="G621" s="257">
        <v>5.4</v>
      </c>
      <c r="H621" s="361" t="s">
        <v>1390</v>
      </c>
      <c r="I621" s="361" t="s">
        <v>1379</v>
      </c>
      <c r="J621" s="275">
        <v>0.71</v>
      </c>
      <c r="K621" s="361" t="s">
        <v>1391</v>
      </c>
      <c r="L621" s="361" t="s">
        <v>1392</v>
      </c>
      <c r="M621" s="370">
        <v>2010</v>
      </c>
      <c r="N621" s="207">
        <v>43903</v>
      </c>
      <c r="O621" s="361" t="s">
        <v>1537</v>
      </c>
      <c r="P621" t="str">
        <f t="shared" si="9"/>
        <v>Lower Minnesota River WRAPS 2014-Credit River-(07020012-811)-E. coli</v>
      </c>
    </row>
    <row r="622" spans="1:16" ht="27.95" hidden="1" customHeight="1" x14ac:dyDescent="0.25">
      <c r="A622" s="203" t="s">
        <v>1617</v>
      </c>
      <c r="B622" s="203" t="s">
        <v>516</v>
      </c>
      <c r="C622" s="203" t="s">
        <v>1535</v>
      </c>
      <c r="D622" s="203" t="s">
        <v>1620</v>
      </c>
      <c r="E622" s="203" t="s">
        <v>1621</v>
      </c>
      <c r="F622" s="203" t="s">
        <v>505</v>
      </c>
      <c r="G622" s="257">
        <v>1.3</v>
      </c>
      <c r="H622" s="361" t="s">
        <v>1390</v>
      </c>
      <c r="I622" s="361" t="s">
        <v>1382</v>
      </c>
      <c r="J622" s="275">
        <v>0.71</v>
      </c>
      <c r="K622" s="361" t="s">
        <v>1391</v>
      </c>
      <c r="L622" s="361" t="s">
        <v>1392</v>
      </c>
      <c r="M622" s="370">
        <v>2010</v>
      </c>
      <c r="N622" s="207">
        <v>43903</v>
      </c>
      <c r="O622" s="361" t="s">
        <v>1537</v>
      </c>
      <c r="P622" t="str">
        <f t="shared" si="9"/>
        <v>Lower Minnesota River WRAPS 2014-Credit River-(07020012-811)-E. coli</v>
      </c>
    </row>
    <row r="623" spans="1:16" ht="27.95" hidden="1" customHeight="1" x14ac:dyDescent="0.25">
      <c r="A623" s="203" t="s">
        <v>1617</v>
      </c>
      <c r="B623" s="203" t="s">
        <v>516</v>
      </c>
      <c r="C623" s="203" t="s">
        <v>1535</v>
      </c>
      <c r="D623" s="203" t="s">
        <v>1620</v>
      </c>
      <c r="E623" s="203" t="s">
        <v>1621</v>
      </c>
      <c r="F623" s="203" t="s">
        <v>505</v>
      </c>
      <c r="G623" s="257">
        <v>0.75</v>
      </c>
      <c r="H623" s="361" t="s">
        <v>1390</v>
      </c>
      <c r="I623" s="361" t="s">
        <v>1383</v>
      </c>
      <c r="J623" s="275">
        <v>0.71</v>
      </c>
      <c r="K623" s="361" t="s">
        <v>1391</v>
      </c>
      <c r="L623" s="361" t="s">
        <v>1392</v>
      </c>
      <c r="M623" s="370">
        <v>2010</v>
      </c>
      <c r="N623" s="207">
        <v>43903</v>
      </c>
      <c r="O623" s="361" t="s">
        <v>1537</v>
      </c>
      <c r="P623" t="str">
        <f t="shared" si="9"/>
        <v>Lower Minnesota River WRAPS 2014-Credit River-(07020012-811)-E. coli</v>
      </c>
    </row>
    <row r="624" spans="1:16" ht="27.95" hidden="1" customHeight="1" x14ac:dyDescent="0.25">
      <c r="A624" s="203" t="s">
        <v>1617</v>
      </c>
      <c r="B624" s="203" t="s">
        <v>516</v>
      </c>
      <c r="C624" s="203" t="s">
        <v>1535</v>
      </c>
      <c r="D624" s="203" t="s">
        <v>1620</v>
      </c>
      <c r="E624" s="203" t="s">
        <v>1621</v>
      </c>
      <c r="F624" s="203" t="s">
        <v>505</v>
      </c>
      <c r="G624" s="257">
        <v>0.2</v>
      </c>
      <c r="H624" s="361" t="s">
        <v>1390</v>
      </c>
      <c r="I624" s="361" t="s">
        <v>1384</v>
      </c>
      <c r="J624" s="275">
        <v>0.71</v>
      </c>
      <c r="K624" s="361" t="s">
        <v>1391</v>
      </c>
      <c r="L624" s="361" t="s">
        <v>1392</v>
      </c>
      <c r="M624" s="370">
        <v>2010</v>
      </c>
      <c r="N624" s="207">
        <v>43903</v>
      </c>
      <c r="O624" s="361" t="s">
        <v>1537</v>
      </c>
      <c r="P624" t="str">
        <f t="shared" si="9"/>
        <v>Lower Minnesota River WRAPS 2014-Credit River-(07020012-811)-E. coli</v>
      </c>
    </row>
    <row r="625" spans="1:16" ht="27.95" hidden="1" customHeight="1" x14ac:dyDescent="0.25">
      <c r="A625" s="203" t="s">
        <v>1617</v>
      </c>
      <c r="B625" s="203" t="s">
        <v>516</v>
      </c>
      <c r="C625" s="203" t="s">
        <v>1535</v>
      </c>
      <c r="D625" s="203" t="s">
        <v>1620</v>
      </c>
      <c r="E625" s="203" t="s">
        <v>1621</v>
      </c>
      <c r="F625" s="203" t="s">
        <v>505</v>
      </c>
      <c r="G625" s="257">
        <v>0.15</v>
      </c>
      <c r="H625" s="361" t="s">
        <v>1390</v>
      </c>
      <c r="I625" s="361" t="s">
        <v>1385</v>
      </c>
      <c r="J625" s="275">
        <v>0.71</v>
      </c>
      <c r="K625" s="361" t="s">
        <v>1391</v>
      </c>
      <c r="L625" s="361" t="s">
        <v>1392</v>
      </c>
      <c r="M625" s="370">
        <v>2010</v>
      </c>
      <c r="N625" s="207">
        <v>43903</v>
      </c>
      <c r="O625" s="361" t="s">
        <v>1537</v>
      </c>
      <c r="P625" t="str">
        <f t="shared" si="9"/>
        <v>Lower Minnesota River WRAPS 2014-Credit River-(07020012-811)-E. coli</v>
      </c>
    </row>
    <row r="626" spans="1:16" ht="27.95" hidden="1" customHeight="1" x14ac:dyDescent="0.25">
      <c r="A626" s="203" t="s">
        <v>1617</v>
      </c>
      <c r="B626" s="202" t="s">
        <v>516</v>
      </c>
      <c r="C626" s="203" t="s">
        <v>1376</v>
      </c>
      <c r="D626" s="202" t="s">
        <v>524</v>
      </c>
      <c r="E626" s="202" t="s">
        <v>1474</v>
      </c>
      <c r="F626" s="202" t="s">
        <v>475</v>
      </c>
      <c r="G626" s="253">
        <v>5.99</v>
      </c>
      <c r="H626" s="361" t="s">
        <v>1378</v>
      </c>
      <c r="I626" s="359" t="s">
        <v>1379</v>
      </c>
      <c r="J626" s="359" t="s">
        <v>1380</v>
      </c>
      <c r="K626" s="359" t="s">
        <v>9</v>
      </c>
      <c r="L626" s="359" t="s">
        <v>1381</v>
      </c>
      <c r="M626" s="368">
        <v>1988</v>
      </c>
      <c r="N626" s="205">
        <v>38812</v>
      </c>
      <c r="O626" s="203"/>
      <c r="P626" t="str">
        <f t="shared" si="9"/>
        <v>Lower Mississippi River Basin-Fecal Coliform TMDL-Vermillion River-(07040001-507)-Fecal Coliform</v>
      </c>
    </row>
    <row r="627" spans="1:16" ht="27.95" hidden="1" customHeight="1" x14ac:dyDescent="0.25">
      <c r="A627" s="203" t="s">
        <v>1617</v>
      </c>
      <c r="B627" s="202" t="s">
        <v>516</v>
      </c>
      <c r="C627" s="203" t="s">
        <v>1376</v>
      </c>
      <c r="D627" s="202" t="s">
        <v>524</v>
      </c>
      <c r="E627" s="202" t="s">
        <v>1474</v>
      </c>
      <c r="F627" s="202" t="s">
        <v>475</v>
      </c>
      <c r="G627" s="253">
        <v>1.57</v>
      </c>
      <c r="H627" s="361" t="s">
        <v>1378</v>
      </c>
      <c r="I627" s="359" t="s">
        <v>1382</v>
      </c>
      <c r="J627" s="359" t="s">
        <v>1380</v>
      </c>
      <c r="K627" s="359" t="s">
        <v>9</v>
      </c>
      <c r="L627" s="359" t="s">
        <v>1381</v>
      </c>
      <c r="M627" s="368">
        <v>1988</v>
      </c>
      <c r="N627" s="205">
        <v>38812</v>
      </c>
      <c r="O627" s="203"/>
      <c r="P627" t="str">
        <f t="shared" si="9"/>
        <v>Lower Mississippi River Basin-Fecal Coliform TMDL-Vermillion River-(07040001-507)-Fecal Coliform</v>
      </c>
    </row>
    <row r="628" spans="1:16" ht="27.95" hidden="1" customHeight="1" x14ac:dyDescent="0.25">
      <c r="A628" s="203" t="s">
        <v>1617</v>
      </c>
      <c r="B628" s="202" t="s">
        <v>516</v>
      </c>
      <c r="C628" s="203" t="s">
        <v>1376</v>
      </c>
      <c r="D628" s="202" t="s">
        <v>524</v>
      </c>
      <c r="E628" s="202" t="s">
        <v>1474</v>
      </c>
      <c r="F628" s="202" t="s">
        <v>475</v>
      </c>
      <c r="G628" s="253">
        <v>0.36</v>
      </c>
      <c r="H628" s="361" t="s">
        <v>1378</v>
      </c>
      <c r="I628" s="359" t="s">
        <v>1383</v>
      </c>
      <c r="J628" s="359" t="s">
        <v>1380</v>
      </c>
      <c r="K628" s="359" t="s">
        <v>9</v>
      </c>
      <c r="L628" s="359" t="s">
        <v>1381</v>
      </c>
      <c r="M628" s="368">
        <v>1988</v>
      </c>
      <c r="N628" s="205">
        <v>38812</v>
      </c>
      <c r="O628" s="203"/>
      <c r="P628" t="str">
        <f t="shared" si="9"/>
        <v>Lower Mississippi River Basin-Fecal Coliform TMDL-Vermillion River-(07040001-507)-Fecal Coliform</v>
      </c>
    </row>
    <row r="629" spans="1:16" ht="27.95" hidden="1" customHeight="1" x14ac:dyDescent="0.25">
      <c r="A629" s="203" t="s">
        <v>1617</v>
      </c>
      <c r="B629" s="202" t="s">
        <v>516</v>
      </c>
      <c r="C629" s="203" t="s">
        <v>1376</v>
      </c>
      <c r="D629" s="202" t="s">
        <v>524</v>
      </c>
      <c r="E629" s="202" t="s">
        <v>1474</v>
      </c>
      <c r="F629" s="202" t="s">
        <v>475</v>
      </c>
      <c r="G629" s="253" t="s">
        <v>515</v>
      </c>
      <c r="H629" s="361" t="s">
        <v>1378</v>
      </c>
      <c r="I629" s="359" t="s">
        <v>1384</v>
      </c>
      <c r="J629" s="359" t="s">
        <v>1380</v>
      </c>
      <c r="K629" s="359" t="s">
        <v>9</v>
      </c>
      <c r="L629" s="359" t="s">
        <v>1381</v>
      </c>
      <c r="M629" s="368">
        <v>1988</v>
      </c>
      <c r="N629" s="205">
        <v>38812</v>
      </c>
      <c r="O629" s="203"/>
      <c r="P629" t="str">
        <f t="shared" si="9"/>
        <v>Lower Mississippi River Basin-Fecal Coliform TMDL-Vermillion River-(07040001-507)-Fecal Coliform</v>
      </c>
    </row>
    <row r="630" spans="1:16" ht="27.95" hidden="1" customHeight="1" x14ac:dyDescent="0.25">
      <c r="A630" s="203" t="s">
        <v>1617</v>
      </c>
      <c r="B630" s="202" t="s">
        <v>516</v>
      </c>
      <c r="C630" s="203" t="s">
        <v>1376</v>
      </c>
      <c r="D630" s="202" t="s">
        <v>524</v>
      </c>
      <c r="E630" s="202" t="s">
        <v>1474</v>
      </c>
      <c r="F630" s="202" t="s">
        <v>475</v>
      </c>
      <c r="G630" s="253" t="s">
        <v>515</v>
      </c>
      <c r="H630" s="361" t="s">
        <v>1378</v>
      </c>
      <c r="I630" s="359" t="s">
        <v>1385</v>
      </c>
      <c r="J630" s="359" t="s">
        <v>1380</v>
      </c>
      <c r="K630" s="359" t="s">
        <v>9</v>
      </c>
      <c r="L630" s="359" t="s">
        <v>1381</v>
      </c>
      <c r="M630" s="368">
        <v>1988</v>
      </c>
      <c r="N630" s="205">
        <v>38812</v>
      </c>
      <c r="O630" s="203"/>
      <c r="P630" t="str">
        <f t="shared" si="9"/>
        <v>Lower Mississippi River Basin-Fecal Coliform TMDL-Vermillion River-(07040001-507)-Fecal Coliform</v>
      </c>
    </row>
    <row r="631" spans="1:16" ht="27.95" hidden="1" customHeight="1" x14ac:dyDescent="0.25">
      <c r="A631" s="203" t="s">
        <v>1617</v>
      </c>
      <c r="B631" s="202" t="s">
        <v>516</v>
      </c>
      <c r="C631" s="203" t="s">
        <v>1376</v>
      </c>
      <c r="D631" s="203" t="s">
        <v>1475</v>
      </c>
      <c r="E631" s="202" t="s">
        <v>1474</v>
      </c>
      <c r="F631" s="202" t="s">
        <v>475</v>
      </c>
      <c r="G631" s="253">
        <v>8.6199999999999992</v>
      </c>
      <c r="H631" s="361" t="s">
        <v>1378</v>
      </c>
      <c r="I631" s="359" t="s">
        <v>1379</v>
      </c>
      <c r="J631" s="359" t="s">
        <v>1380</v>
      </c>
      <c r="K631" s="359" t="s">
        <v>9</v>
      </c>
      <c r="L631" s="359" t="s">
        <v>1381</v>
      </c>
      <c r="M631" s="368">
        <v>1988</v>
      </c>
      <c r="N631" s="205">
        <v>38812</v>
      </c>
      <c r="O631" s="203"/>
      <c r="P631" t="str">
        <f t="shared" si="9"/>
        <v>Lower Mississippi River Basin-Fecal Coliform TMDL-Vermillion River-(07040001-692 (previous waterbody ID: 07040001-506))-Fecal Coliform</v>
      </c>
    </row>
    <row r="632" spans="1:16" ht="27.95" hidden="1" customHeight="1" x14ac:dyDescent="0.25">
      <c r="A632" s="203" t="s">
        <v>1617</v>
      </c>
      <c r="B632" s="202" t="s">
        <v>516</v>
      </c>
      <c r="C632" s="203" t="s">
        <v>1376</v>
      </c>
      <c r="D632" s="203" t="s">
        <v>1475</v>
      </c>
      <c r="E632" s="202" t="s">
        <v>1474</v>
      </c>
      <c r="F632" s="202" t="s">
        <v>475</v>
      </c>
      <c r="G632" s="253">
        <v>3.09</v>
      </c>
      <c r="H632" s="361" t="s">
        <v>1378</v>
      </c>
      <c r="I632" s="359" t="s">
        <v>1382</v>
      </c>
      <c r="J632" s="359" t="s">
        <v>1380</v>
      </c>
      <c r="K632" s="359" t="s">
        <v>9</v>
      </c>
      <c r="L632" s="359" t="s">
        <v>1381</v>
      </c>
      <c r="M632" s="368">
        <v>1988</v>
      </c>
      <c r="N632" s="205">
        <v>38812</v>
      </c>
      <c r="O632" s="203"/>
      <c r="P632" t="str">
        <f t="shared" si="9"/>
        <v>Lower Mississippi River Basin-Fecal Coliform TMDL-Vermillion River-(07040001-692 (previous waterbody ID: 07040001-506))-Fecal Coliform</v>
      </c>
    </row>
    <row r="633" spans="1:16" ht="27.95" hidden="1" customHeight="1" x14ac:dyDescent="0.25">
      <c r="A633" s="203" t="s">
        <v>1617</v>
      </c>
      <c r="B633" s="202" t="s">
        <v>516</v>
      </c>
      <c r="C633" s="203" t="s">
        <v>1376</v>
      </c>
      <c r="D633" s="203" t="s">
        <v>1475</v>
      </c>
      <c r="E633" s="202" t="s">
        <v>1474</v>
      </c>
      <c r="F633" s="202" t="s">
        <v>475</v>
      </c>
      <c r="G633" s="253">
        <v>1.57</v>
      </c>
      <c r="H633" s="361" t="s">
        <v>1378</v>
      </c>
      <c r="I633" s="359" t="s">
        <v>1383</v>
      </c>
      <c r="J633" s="359" t="s">
        <v>1380</v>
      </c>
      <c r="K633" s="359" t="s">
        <v>9</v>
      </c>
      <c r="L633" s="359" t="s">
        <v>1381</v>
      </c>
      <c r="M633" s="368">
        <v>1988</v>
      </c>
      <c r="N633" s="205">
        <v>38812</v>
      </c>
      <c r="O633" s="203"/>
      <c r="P633" t="str">
        <f t="shared" si="9"/>
        <v>Lower Mississippi River Basin-Fecal Coliform TMDL-Vermillion River-(07040001-692 (previous waterbody ID: 07040001-506))-Fecal Coliform</v>
      </c>
    </row>
    <row r="634" spans="1:16" ht="27.95" hidden="1" customHeight="1" x14ac:dyDescent="0.25">
      <c r="A634" s="203" t="s">
        <v>1617</v>
      </c>
      <c r="B634" s="202" t="s">
        <v>516</v>
      </c>
      <c r="C634" s="203" t="s">
        <v>1376</v>
      </c>
      <c r="D634" s="203" t="s">
        <v>1475</v>
      </c>
      <c r="E634" s="202" t="s">
        <v>1474</v>
      </c>
      <c r="F634" s="202" t="s">
        <v>475</v>
      </c>
      <c r="G634" s="253">
        <v>0.3</v>
      </c>
      <c r="H634" s="361" t="s">
        <v>1378</v>
      </c>
      <c r="I634" s="359" t="s">
        <v>1384</v>
      </c>
      <c r="J634" s="359" t="s">
        <v>1380</v>
      </c>
      <c r="K634" s="359" t="s">
        <v>9</v>
      </c>
      <c r="L634" s="359" t="s">
        <v>1381</v>
      </c>
      <c r="M634" s="368">
        <v>1988</v>
      </c>
      <c r="N634" s="205">
        <v>38812</v>
      </c>
      <c r="O634" s="203"/>
      <c r="P634" t="str">
        <f t="shared" si="9"/>
        <v>Lower Mississippi River Basin-Fecal Coliform TMDL-Vermillion River-(07040001-692 (previous waterbody ID: 07040001-506))-Fecal Coliform</v>
      </c>
    </row>
    <row r="635" spans="1:16" ht="27.95" hidden="1" customHeight="1" x14ac:dyDescent="0.25">
      <c r="A635" s="203" t="s">
        <v>1617</v>
      </c>
      <c r="B635" s="202" t="s">
        <v>516</v>
      </c>
      <c r="C635" s="203" t="s">
        <v>1376</v>
      </c>
      <c r="D635" s="203" t="s">
        <v>1475</v>
      </c>
      <c r="E635" s="202" t="s">
        <v>1474</v>
      </c>
      <c r="F635" s="202" t="s">
        <v>475</v>
      </c>
      <c r="G635" s="253" t="s">
        <v>515</v>
      </c>
      <c r="H635" s="361" t="s">
        <v>1378</v>
      </c>
      <c r="I635" s="359" t="s">
        <v>1385</v>
      </c>
      <c r="J635" s="359" t="s">
        <v>1380</v>
      </c>
      <c r="K635" s="359" t="s">
        <v>9</v>
      </c>
      <c r="L635" s="359" t="s">
        <v>1381</v>
      </c>
      <c r="M635" s="368">
        <v>1988</v>
      </c>
      <c r="N635" s="205">
        <v>38812</v>
      </c>
      <c r="O635" s="203"/>
      <c r="P635" t="str">
        <f t="shared" si="9"/>
        <v>Lower Mississippi River Basin-Fecal Coliform TMDL-Vermillion River-(07040001-692 (previous waterbody ID: 07040001-506))-Fecal Coliform</v>
      </c>
    </row>
    <row r="636" spans="1:16" ht="27.95" hidden="1" customHeight="1" x14ac:dyDescent="0.25">
      <c r="A636" s="203" t="s">
        <v>1617</v>
      </c>
      <c r="B636" s="202" t="s">
        <v>516</v>
      </c>
      <c r="C636" s="203" t="s">
        <v>207</v>
      </c>
      <c r="D636" s="202" t="s">
        <v>526</v>
      </c>
      <c r="E636" s="202" t="s">
        <v>1474</v>
      </c>
      <c r="F636" s="202" t="s">
        <v>505</v>
      </c>
      <c r="G636" s="253">
        <v>11</v>
      </c>
      <c r="H636" s="361" t="s">
        <v>527</v>
      </c>
      <c r="I636" s="359" t="s">
        <v>1407</v>
      </c>
      <c r="J636" s="358">
        <v>0</v>
      </c>
      <c r="K636" s="359" t="s">
        <v>22</v>
      </c>
      <c r="L636" s="359" t="s">
        <v>1392</v>
      </c>
      <c r="M636" s="368">
        <v>2000</v>
      </c>
      <c r="N636" s="205">
        <v>40085</v>
      </c>
      <c r="O636" s="203"/>
      <c r="P636" t="str">
        <f t="shared" si="9"/>
        <v>Lower Vermillion River Watershed Turbidity TMDL-Vermillion River-(07040001-504)-TSS</v>
      </c>
    </row>
    <row r="637" spans="1:16" ht="27.95" hidden="1" customHeight="1" x14ac:dyDescent="0.25">
      <c r="A637" s="203" t="s">
        <v>1617</v>
      </c>
      <c r="B637" s="202" t="s">
        <v>516</v>
      </c>
      <c r="C637" s="203" t="s">
        <v>1403</v>
      </c>
      <c r="D637" s="202" t="s">
        <v>1404</v>
      </c>
      <c r="E637" s="202" t="s">
        <v>1405</v>
      </c>
      <c r="F637" s="202" t="s">
        <v>475</v>
      </c>
      <c r="G637" s="253">
        <v>154</v>
      </c>
      <c r="H637" s="361" t="s">
        <v>1406</v>
      </c>
      <c r="I637" s="359" t="s">
        <v>1407</v>
      </c>
      <c r="J637" s="359" t="s">
        <v>1380</v>
      </c>
      <c r="K637" s="359" t="s">
        <v>22</v>
      </c>
      <c r="L637" s="359" t="s">
        <v>1408</v>
      </c>
      <c r="M637" s="368" t="s">
        <v>1407</v>
      </c>
      <c r="N637" s="205">
        <v>42486</v>
      </c>
      <c r="O637" s="203"/>
      <c r="P637" t="str">
        <f t="shared" si="9"/>
        <v>South Metro Mississippi TSS TMDL-Mississippi River-(07040001-531)-TSS</v>
      </c>
    </row>
    <row r="638" spans="1:16" ht="27.95" hidden="1" customHeight="1" x14ac:dyDescent="0.25">
      <c r="A638" s="203" t="s">
        <v>1617</v>
      </c>
      <c r="B638" s="202" t="s">
        <v>516</v>
      </c>
      <c r="C638" s="203" t="s">
        <v>1476</v>
      </c>
      <c r="D638" s="202" t="s">
        <v>1477</v>
      </c>
      <c r="E638" s="202" t="s">
        <v>1478</v>
      </c>
      <c r="F638" s="202" t="s">
        <v>505</v>
      </c>
      <c r="G638" s="253">
        <v>62.4</v>
      </c>
      <c r="H638" s="361" t="s">
        <v>1433</v>
      </c>
      <c r="I638" s="359" t="s">
        <v>1407</v>
      </c>
      <c r="J638" s="358">
        <v>0.29089999999999999</v>
      </c>
      <c r="K638" s="359" t="s">
        <v>1113</v>
      </c>
      <c r="L638" s="359" t="s">
        <v>1408</v>
      </c>
      <c r="M638" s="368">
        <v>2010</v>
      </c>
      <c r="N638" s="205">
        <v>42359</v>
      </c>
      <c r="O638" s="203"/>
      <c r="P638" t="str">
        <f t="shared" si="9"/>
        <v>Vermillion River Watershed JPO WRAPS 2008-Alimagnet-(19-0021-00)-TP</v>
      </c>
    </row>
    <row r="639" spans="1:16" ht="27.95" hidden="1" customHeight="1" x14ac:dyDescent="0.25">
      <c r="A639" s="203" t="s">
        <v>1617</v>
      </c>
      <c r="B639" s="202" t="s">
        <v>516</v>
      </c>
      <c r="C639" s="203" t="s">
        <v>1476</v>
      </c>
      <c r="D639" s="202" t="s">
        <v>1477</v>
      </c>
      <c r="E639" s="202" t="s">
        <v>1478</v>
      </c>
      <c r="F639" s="202" t="s">
        <v>505</v>
      </c>
      <c r="G639" s="253">
        <v>0.17</v>
      </c>
      <c r="H639" s="361" t="s">
        <v>1414</v>
      </c>
      <c r="I639" s="359" t="s">
        <v>1407</v>
      </c>
      <c r="J639" s="358">
        <v>0.29170000000000001</v>
      </c>
      <c r="K639" s="359" t="s">
        <v>1113</v>
      </c>
      <c r="L639" s="359" t="s">
        <v>1392</v>
      </c>
      <c r="M639" s="368">
        <v>2010</v>
      </c>
      <c r="N639" s="205">
        <v>42359</v>
      </c>
      <c r="O639" s="203"/>
      <c r="P639" t="str">
        <f t="shared" si="9"/>
        <v>Vermillion River Watershed JPO WRAPS 2008-Alimagnet-(19-0021-00)-TP</v>
      </c>
    </row>
    <row r="640" spans="1:16" ht="27.95" hidden="1" customHeight="1" x14ac:dyDescent="0.25">
      <c r="A640" s="203" t="s">
        <v>1622</v>
      </c>
      <c r="B640" s="202" t="s">
        <v>2368</v>
      </c>
      <c r="C640" s="203" t="s">
        <v>1415</v>
      </c>
      <c r="D640" s="202" t="s">
        <v>1623</v>
      </c>
      <c r="E640" s="202" t="s">
        <v>1624</v>
      </c>
      <c r="F640" s="202" t="s">
        <v>505</v>
      </c>
      <c r="G640" s="253">
        <v>123.04</v>
      </c>
      <c r="H640" s="361" t="s">
        <v>1433</v>
      </c>
      <c r="I640" s="359" t="s">
        <v>1407</v>
      </c>
      <c r="J640" s="358">
        <v>0.1399</v>
      </c>
      <c r="K640" s="361" t="s">
        <v>1113</v>
      </c>
      <c r="L640" s="359" t="s">
        <v>1408</v>
      </c>
      <c r="M640" s="368">
        <v>2006</v>
      </c>
      <c r="N640" s="205">
        <v>43004</v>
      </c>
      <c r="O640" s="203"/>
      <c r="P640" t="str">
        <f t="shared" si="9"/>
        <v>Rum River WRAPS 2013-Fannie-(30-0043-00)-TP</v>
      </c>
    </row>
    <row r="641" spans="1:16" ht="27.95" hidden="1" customHeight="1" x14ac:dyDescent="0.25">
      <c r="A641" s="203" t="s">
        <v>1622</v>
      </c>
      <c r="B641" s="202" t="s">
        <v>2368</v>
      </c>
      <c r="C641" s="203" t="s">
        <v>1415</v>
      </c>
      <c r="D641" s="202" t="s">
        <v>1623</v>
      </c>
      <c r="E641" s="202" t="s">
        <v>1624</v>
      </c>
      <c r="F641" s="202" t="s">
        <v>505</v>
      </c>
      <c r="G641" s="253">
        <v>0.34</v>
      </c>
      <c r="H641" s="361" t="s">
        <v>1414</v>
      </c>
      <c r="I641" s="359" t="s">
        <v>1407</v>
      </c>
      <c r="J641" s="358">
        <v>0.1399</v>
      </c>
      <c r="K641" s="361" t="s">
        <v>1113</v>
      </c>
      <c r="L641" s="359" t="s">
        <v>1392</v>
      </c>
      <c r="M641" s="368">
        <v>2006</v>
      </c>
      <c r="N641" s="205">
        <v>43004</v>
      </c>
      <c r="O641" s="203"/>
      <c r="P641" t="str">
        <f t="shared" si="9"/>
        <v>Rum River WRAPS 2013-Fannie-(30-0043-00)-TP</v>
      </c>
    </row>
    <row r="642" spans="1:16" ht="27.95" hidden="1" customHeight="1" x14ac:dyDescent="0.25">
      <c r="A642" s="203" t="s">
        <v>1622</v>
      </c>
      <c r="B642" s="202" t="s">
        <v>2368</v>
      </c>
      <c r="C642" s="203" t="s">
        <v>1403</v>
      </c>
      <c r="D642" s="202" t="s">
        <v>1404</v>
      </c>
      <c r="E642" s="202" t="s">
        <v>1405</v>
      </c>
      <c r="F642" s="202" t="s">
        <v>475</v>
      </c>
      <c r="G642" s="253">
        <v>154</v>
      </c>
      <c r="H642" s="361" t="s">
        <v>1406</v>
      </c>
      <c r="I642" s="359" t="s">
        <v>1407</v>
      </c>
      <c r="J642" s="208">
        <v>0</v>
      </c>
      <c r="K642" s="359" t="s">
        <v>22</v>
      </c>
      <c r="L642" s="359" t="s">
        <v>1408</v>
      </c>
      <c r="M642" s="368" t="s">
        <v>1407</v>
      </c>
      <c r="N642" s="205">
        <v>42486</v>
      </c>
      <c r="O642" s="203"/>
      <c r="P642" t="str">
        <f t="shared" si="9"/>
        <v>South Metro Mississippi TSS TMDL-Mississippi River-(07040001-531)-TSS</v>
      </c>
    </row>
    <row r="643" spans="1:16" ht="27.95" hidden="1" customHeight="1" x14ac:dyDescent="0.25">
      <c r="A643" s="203" t="s">
        <v>52</v>
      </c>
      <c r="B643" s="202" t="s">
        <v>762</v>
      </c>
      <c r="C643" s="203" t="s">
        <v>1625</v>
      </c>
      <c r="D643" s="202" t="s">
        <v>763</v>
      </c>
      <c r="E643" s="202" t="s">
        <v>1626</v>
      </c>
      <c r="F643" s="202" t="s">
        <v>475</v>
      </c>
      <c r="G643" s="253">
        <v>0.68</v>
      </c>
      <c r="H643" s="361" t="s">
        <v>1414</v>
      </c>
      <c r="I643" s="359" t="s">
        <v>1407</v>
      </c>
      <c r="J643" s="358">
        <v>0.6</v>
      </c>
      <c r="K643" s="359" t="s">
        <v>1113</v>
      </c>
      <c r="L643" s="359" t="s">
        <v>1392</v>
      </c>
      <c r="M643" s="368">
        <v>2000</v>
      </c>
      <c r="N643" s="205">
        <v>40535</v>
      </c>
      <c r="O643" s="203"/>
      <c r="P643" t="str">
        <f t="shared" ref="P643:P706" si="10">CONCATENATE(C643, "-", E643, "-","(", D643,")", "-",K643)</f>
        <v>Como Lake TMDL (Metro)-Como-(62-0055-00)-TP</v>
      </c>
    </row>
    <row r="644" spans="1:16" ht="27.95" hidden="1" customHeight="1" x14ac:dyDescent="0.25">
      <c r="A644" s="203" t="s">
        <v>52</v>
      </c>
      <c r="B644" s="202" t="s">
        <v>762</v>
      </c>
      <c r="C644" s="203" t="s">
        <v>1625</v>
      </c>
      <c r="D644" s="202" t="s">
        <v>763</v>
      </c>
      <c r="E644" s="202" t="s">
        <v>1626</v>
      </c>
      <c r="F644" s="202" t="s">
        <v>475</v>
      </c>
      <c r="G644" s="253">
        <v>248.92</v>
      </c>
      <c r="H644" s="361" t="s">
        <v>1433</v>
      </c>
      <c r="I644" s="359" t="s">
        <v>1407</v>
      </c>
      <c r="J644" s="358">
        <v>0.6</v>
      </c>
      <c r="K644" s="359" t="s">
        <v>1113</v>
      </c>
      <c r="L644" s="359" t="s">
        <v>1408</v>
      </c>
      <c r="M644" s="368">
        <v>2000</v>
      </c>
      <c r="N644" s="205">
        <v>40535</v>
      </c>
      <c r="O644" s="203"/>
      <c r="P644" t="str">
        <f t="shared" si="10"/>
        <v>Como Lake TMDL (Metro)-Como-(62-0055-00)-TP</v>
      </c>
    </row>
    <row r="645" spans="1:16" ht="27.95" hidden="1" customHeight="1" x14ac:dyDescent="0.25">
      <c r="A645" s="203" t="s">
        <v>52</v>
      </c>
      <c r="B645" s="202" t="s">
        <v>762</v>
      </c>
      <c r="C645" s="203" t="s">
        <v>1403</v>
      </c>
      <c r="D645" s="202" t="s">
        <v>1404</v>
      </c>
      <c r="E645" s="202" t="s">
        <v>1405</v>
      </c>
      <c r="F645" s="202" t="s">
        <v>475</v>
      </c>
      <c r="G645" s="253">
        <v>154</v>
      </c>
      <c r="H645" s="361" t="s">
        <v>1406</v>
      </c>
      <c r="I645" s="359" t="s">
        <v>1407</v>
      </c>
      <c r="J645" s="359" t="s">
        <v>1380</v>
      </c>
      <c r="K645" s="359" t="s">
        <v>22</v>
      </c>
      <c r="L645" s="359" t="s">
        <v>1408</v>
      </c>
      <c r="M645" s="368" t="s">
        <v>1407</v>
      </c>
      <c r="N645" s="205">
        <v>42486</v>
      </c>
      <c r="O645" s="203"/>
      <c r="P645" t="str">
        <f t="shared" si="10"/>
        <v>South Metro Mississippi TSS TMDL-Mississippi River-(07040001-531)-TSS</v>
      </c>
    </row>
    <row r="646" spans="1:16" ht="27.95" hidden="1" customHeight="1" x14ac:dyDescent="0.25">
      <c r="A646" s="203" t="s">
        <v>52</v>
      </c>
      <c r="B646" s="202" t="s">
        <v>762</v>
      </c>
      <c r="C646" s="203" t="s">
        <v>1461</v>
      </c>
      <c r="D646" s="202" t="s">
        <v>763</v>
      </c>
      <c r="E646" s="202" t="s">
        <v>1626</v>
      </c>
      <c r="F646" s="202" t="s">
        <v>475</v>
      </c>
      <c r="G646" s="254">
        <v>815144</v>
      </c>
      <c r="H646" s="361" t="s">
        <v>1433</v>
      </c>
      <c r="I646" s="359" t="s">
        <v>1407</v>
      </c>
      <c r="J646" s="359" t="s">
        <v>1380</v>
      </c>
      <c r="K646" s="359" t="s">
        <v>8</v>
      </c>
      <c r="L646" s="359" t="s">
        <v>1408</v>
      </c>
      <c r="M646" s="368" t="s">
        <v>1407</v>
      </c>
      <c r="N646" s="205">
        <v>42530</v>
      </c>
      <c r="O646" s="203"/>
      <c r="P646" t="str">
        <f t="shared" si="10"/>
        <v>Twin Cities Metro Area Chloride TMDL and Management Plan-Como-(62-0055-00)-Chloride</v>
      </c>
    </row>
    <row r="647" spans="1:16" ht="27.95" hidden="1" customHeight="1" x14ac:dyDescent="0.25">
      <c r="A647" s="203" t="s">
        <v>52</v>
      </c>
      <c r="B647" s="202" t="s">
        <v>762</v>
      </c>
      <c r="C647" s="203" t="s">
        <v>1461</v>
      </c>
      <c r="D647" s="202" t="s">
        <v>763</v>
      </c>
      <c r="E647" s="202" t="s">
        <v>1626</v>
      </c>
      <c r="F647" s="202" t="s">
        <v>475</v>
      </c>
      <c r="G647" s="254">
        <v>2233</v>
      </c>
      <c r="H647" s="361" t="s">
        <v>1414</v>
      </c>
      <c r="I647" s="359" t="s">
        <v>1407</v>
      </c>
      <c r="J647" s="359" t="s">
        <v>1380</v>
      </c>
      <c r="K647" s="359" t="s">
        <v>8</v>
      </c>
      <c r="L647" s="359" t="s">
        <v>1392</v>
      </c>
      <c r="M647" s="368" t="s">
        <v>1407</v>
      </c>
      <c r="N647" s="205">
        <v>42530</v>
      </c>
      <c r="O647" s="203"/>
      <c r="P647" t="str">
        <f t="shared" si="10"/>
        <v>Twin Cities Metro Area Chloride TMDL and Management Plan-Como-(62-0055-00)-Chloride</v>
      </c>
    </row>
    <row r="648" spans="1:16" ht="27.95" hidden="1" customHeight="1" x14ac:dyDescent="0.25">
      <c r="A648" s="203" t="s">
        <v>1627</v>
      </c>
      <c r="B648" s="202" t="s">
        <v>786</v>
      </c>
      <c r="C648" s="203" t="s">
        <v>1628</v>
      </c>
      <c r="D648" s="202" t="s">
        <v>784</v>
      </c>
      <c r="E648" s="202" t="s">
        <v>57</v>
      </c>
      <c r="F648" s="202" t="s">
        <v>505</v>
      </c>
      <c r="G648" s="253">
        <v>39.799999999999997</v>
      </c>
      <c r="H648" s="361" t="s">
        <v>527</v>
      </c>
      <c r="I648" s="359" t="s">
        <v>1379</v>
      </c>
      <c r="J648" s="358">
        <v>0</v>
      </c>
      <c r="K648" s="359" t="s">
        <v>22</v>
      </c>
      <c r="L648" s="359" t="s">
        <v>1392</v>
      </c>
      <c r="M648" s="368">
        <v>1999</v>
      </c>
      <c r="N648" s="205">
        <v>41178</v>
      </c>
      <c r="O648" s="203"/>
      <c r="P648" t="str">
        <f t="shared" si="10"/>
        <v>Carver Creek: Turbidity TMDL-Carver Creek-(07020012-516)-TSS</v>
      </c>
    </row>
    <row r="649" spans="1:16" ht="27.95" hidden="1" customHeight="1" x14ac:dyDescent="0.25">
      <c r="A649" s="203" t="s">
        <v>1627</v>
      </c>
      <c r="B649" s="202" t="s">
        <v>786</v>
      </c>
      <c r="C649" s="203" t="s">
        <v>1628</v>
      </c>
      <c r="D649" s="202" t="s">
        <v>784</v>
      </c>
      <c r="E649" s="202" t="s">
        <v>57</v>
      </c>
      <c r="F649" s="202" t="s">
        <v>505</v>
      </c>
      <c r="G649" s="253">
        <v>12.4</v>
      </c>
      <c r="H649" s="361" t="s">
        <v>527</v>
      </c>
      <c r="I649" s="359" t="s">
        <v>1382</v>
      </c>
      <c r="J649" s="358">
        <v>0</v>
      </c>
      <c r="K649" s="359" t="s">
        <v>22</v>
      </c>
      <c r="L649" s="359" t="s">
        <v>1392</v>
      </c>
      <c r="M649" s="368">
        <v>1999</v>
      </c>
      <c r="N649" s="205">
        <v>41178</v>
      </c>
      <c r="O649" s="203"/>
      <c r="P649" t="str">
        <f t="shared" si="10"/>
        <v>Carver Creek: Turbidity TMDL-Carver Creek-(07020012-516)-TSS</v>
      </c>
    </row>
    <row r="650" spans="1:16" ht="27.95" hidden="1" customHeight="1" x14ac:dyDescent="0.25">
      <c r="A650" s="203" t="s">
        <v>1627</v>
      </c>
      <c r="B650" s="202" t="s">
        <v>786</v>
      </c>
      <c r="C650" s="203" t="s">
        <v>1628</v>
      </c>
      <c r="D650" s="202" t="s">
        <v>784</v>
      </c>
      <c r="E650" s="202" t="s">
        <v>57</v>
      </c>
      <c r="F650" s="202" t="s">
        <v>505</v>
      </c>
      <c r="G650" s="253">
        <v>4.0999999999999996</v>
      </c>
      <c r="H650" s="361" t="s">
        <v>527</v>
      </c>
      <c r="I650" s="359" t="s">
        <v>1383</v>
      </c>
      <c r="J650" s="358">
        <v>0</v>
      </c>
      <c r="K650" s="359" t="s">
        <v>22</v>
      </c>
      <c r="L650" s="359" t="s">
        <v>1392</v>
      </c>
      <c r="M650" s="368">
        <v>1999</v>
      </c>
      <c r="N650" s="205">
        <v>41178</v>
      </c>
      <c r="O650" s="203"/>
      <c r="P650" t="str">
        <f t="shared" si="10"/>
        <v>Carver Creek: Turbidity TMDL-Carver Creek-(07020012-516)-TSS</v>
      </c>
    </row>
    <row r="651" spans="1:16" ht="27.95" hidden="1" customHeight="1" x14ac:dyDescent="0.25">
      <c r="A651" s="203" t="s">
        <v>1627</v>
      </c>
      <c r="B651" s="202" t="s">
        <v>786</v>
      </c>
      <c r="C651" s="203" t="s">
        <v>1628</v>
      </c>
      <c r="D651" s="202" t="s">
        <v>784</v>
      </c>
      <c r="E651" s="202" t="s">
        <v>57</v>
      </c>
      <c r="F651" s="202" t="s">
        <v>505</v>
      </c>
      <c r="G651" s="253">
        <v>1.4</v>
      </c>
      <c r="H651" s="361" t="s">
        <v>527</v>
      </c>
      <c r="I651" s="359" t="s">
        <v>1384</v>
      </c>
      <c r="J651" s="358">
        <v>0</v>
      </c>
      <c r="K651" s="359" t="s">
        <v>22</v>
      </c>
      <c r="L651" s="359" t="s">
        <v>1392</v>
      </c>
      <c r="M651" s="368">
        <v>1999</v>
      </c>
      <c r="N651" s="205">
        <v>41178</v>
      </c>
      <c r="O651" s="203"/>
      <c r="P651" t="str">
        <f t="shared" si="10"/>
        <v>Carver Creek: Turbidity TMDL-Carver Creek-(07020012-516)-TSS</v>
      </c>
    </row>
    <row r="652" spans="1:16" ht="27.95" hidden="1" customHeight="1" x14ac:dyDescent="0.25">
      <c r="A652" s="203" t="s">
        <v>1627</v>
      </c>
      <c r="B652" s="202" t="s">
        <v>786</v>
      </c>
      <c r="C652" s="203" t="s">
        <v>1628</v>
      </c>
      <c r="D652" s="202" t="s">
        <v>784</v>
      </c>
      <c r="E652" s="202" t="s">
        <v>57</v>
      </c>
      <c r="F652" s="202" t="s">
        <v>505</v>
      </c>
      <c r="G652" s="253">
        <v>0.2</v>
      </c>
      <c r="H652" s="361" t="s">
        <v>527</v>
      </c>
      <c r="I652" s="359" t="s">
        <v>1385</v>
      </c>
      <c r="J652" s="358">
        <v>0</v>
      </c>
      <c r="K652" s="359" t="s">
        <v>22</v>
      </c>
      <c r="L652" s="359" t="s">
        <v>1392</v>
      </c>
      <c r="M652" s="368">
        <v>1999</v>
      </c>
      <c r="N652" s="205">
        <v>41178</v>
      </c>
      <c r="O652" s="203"/>
      <c r="P652" t="str">
        <f t="shared" si="10"/>
        <v>Carver Creek: Turbidity TMDL-Carver Creek-(07020012-516)-TSS</v>
      </c>
    </row>
    <row r="653" spans="1:16" ht="27.95" hidden="1" customHeight="1" x14ac:dyDescent="0.25">
      <c r="A653" s="203" t="s">
        <v>1627</v>
      </c>
      <c r="B653" s="203" t="s">
        <v>786</v>
      </c>
      <c r="C653" s="203" t="s">
        <v>1535</v>
      </c>
      <c r="D653" s="203" t="s">
        <v>1629</v>
      </c>
      <c r="E653" s="203" t="s">
        <v>57</v>
      </c>
      <c r="F653" s="203" t="s">
        <v>505</v>
      </c>
      <c r="G653" s="257">
        <v>0.56999999999999995</v>
      </c>
      <c r="H653" s="361" t="s">
        <v>1414</v>
      </c>
      <c r="I653" s="361" t="s">
        <v>1407</v>
      </c>
      <c r="J653" s="360">
        <v>0</v>
      </c>
      <c r="K653" s="361" t="s">
        <v>1113</v>
      </c>
      <c r="L653" s="361" t="s">
        <v>1392</v>
      </c>
      <c r="M653" s="370">
        <v>2010</v>
      </c>
      <c r="N653" s="207">
        <v>43903</v>
      </c>
      <c r="O653" s="203"/>
      <c r="P653" t="str">
        <f t="shared" si="10"/>
        <v>Lower Minnesota River WRAPS 2014-Carver Creek-(07020012-806)-TP</v>
      </c>
    </row>
    <row r="654" spans="1:16" ht="27.95" hidden="1" customHeight="1" x14ac:dyDescent="0.25">
      <c r="A654" s="203" t="s">
        <v>1627</v>
      </c>
      <c r="B654" s="203" t="s">
        <v>786</v>
      </c>
      <c r="C654" s="203" t="s">
        <v>1535</v>
      </c>
      <c r="D654" s="203" t="s">
        <v>1630</v>
      </c>
      <c r="E654" s="203" t="s">
        <v>1631</v>
      </c>
      <c r="F654" s="203" t="s">
        <v>505</v>
      </c>
      <c r="G654" s="371">
        <v>1.4E-2</v>
      </c>
      <c r="H654" s="361" t="s">
        <v>1390</v>
      </c>
      <c r="I654" s="361" t="s">
        <v>1379</v>
      </c>
      <c r="J654" s="275">
        <v>0.76</v>
      </c>
      <c r="K654" s="361" t="s">
        <v>1391</v>
      </c>
      <c r="L654" s="361" t="s">
        <v>1392</v>
      </c>
      <c r="M654" s="370">
        <v>2011</v>
      </c>
      <c r="N654" s="207">
        <v>43903</v>
      </c>
      <c r="O654" s="361" t="s">
        <v>1537</v>
      </c>
      <c r="P654" t="str">
        <f t="shared" si="10"/>
        <v>Lower Minnesota River WRAPS 2014-Chaska Creek-(07020012-804)-E. coli</v>
      </c>
    </row>
    <row r="655" spans="1:16" ht="27.95" hidden="1" customHeight="1" x14ac:dyDescent="0.25">
      <c r="A655" s="203" t="s">
        <v>1627</v>
      </c>
      <c r="B655" s="203" t="s">
        <v>786</v>
      </c>
      <c r="C655" s="203" t="s">
        <v>1535</v>
      </c>
      <c r="D655" s="203" t="s">
        <v>1630</v>
      </c>
      <c r="E655" s="203" t="s">
        <v>1631</v>
      </c>
      <c r="F655" s="203" t="s">
        <v>505</v>
      </c>
      <c r="G655" s="371">
        <v>3.8999999999999998E-3</v>
      </c>
      <c r="H655" s="361" t="s">
        <v>1390</v>
      </c>
      <c r="I655" s="361" t="s">
        <v>1382</v>
      </c>
      <c r="J655" s="275">
        <v>0.76</v>
      </c>
      <c r="K655" s="361" t="s">
        <v>1391</v>
      </c>
      <c r="L655" s="361" t="s">
        <v>1392</v>
      </c>
      <c r="M655" s="370">
        <v>2011</v>
      </c>
      <c r="N655" s="207">
        <v>43903</v>
      </c>
      <c r="O655" s="361" t="s">
        <v>1537</v>
      </c>
      <c r="P655" t="str">
        <f t="shared" si="10"/>
        <v>Lower Minnesota River WRAPS 2014-Chaska Creek-(07020012-804)-E. coli</v>
      </c>
    </row>
    <row r="656" spans="1:16" ht="27.95" hidden="1" customHeight="1" x14ac:dyDescent="0.25">
      <c r="A656" s="203" t="s">
        <v>1627</v>
      </c>
      <c r="B656" s="203" t="s">
        <v>786</v>
      </c>
      <c r="C656" s="203" t="s">
        <v>1535</v>
      </c>
      <c r="D656" s="203" t="s">
        <v>1630</v>
      </c>
      <c r="E656" s="203" t="s">
        <v>1631</v>
      </c>
      <c r="F656" s="203" t="s">
        <v>505</v>
      </c>
      <c r="G656" s="371">
        <v>1.6000000000000001E-3</v>
      </c>
      <c r="H656" s="361" t="s">
        <v>1390</v>
      </c>
      <c r="I656" s="361" t="s">
        <v>1383</v>
      </c>
      <c r="J656" s="275">
        <v>0.76</v>
      </c>
      <c r="K656" s="361" t="s">
        <v>1391</v>
      </c>
      <c r="L656" s="361" t="s">
        <v>1392</v>
      </c>
      <c r="M656" s="370">
        <v>2011</v>
      </c>
      <c r="N656" s="207">
        <v>43903</v>
      </c>
      <c r="O656" s="361" t="s">
        <v>1537</v>
      </c>
      <c r="P656" t="str">
        <f t="shared" si="10"/>
        <v>Lower Minnesota River WRAPS 2014-Chaska Creek-(07020012-804)-E. coli</v>
      </c>
    </row>
    <row r="657" spans="1:16" ht="27.95" hidden="1" customHeight="1" x14ac:dyDescent="0.25">
      <c r="A657" s="203" t="s">
        <v>1627</v>
      </c>
      <c r="B657" s="203" t="s">
        <v>786</v>
      </c>
      <c r="C657" s="203" t="s">
        <v>1535</v>
      </c>
      <c r="D657" s="203" t="s">
        <v>1630</v>
      </c>
      <c r="E657" s="203" t="s">
        <v>1631</v>
      </c>
      <c r="F657" s="203" t="s">
        <v>505</v>
      </c>
      <c r="G657" s="371">
        <v>8.1999999999999998E-4</v>
      </c>
      <c r="H657" s="361" t="s">
        <v>1390</v>
      </c>
      <c r="I657" s="361" t="s">
        <v>1384</v>
      </c>
      <c r="J657" s="275">
        <v>0.76</v>
      </c>
      <c r="K657" s="361" t="s">
        <v>1391</v>
      </c>
      <c r="L657" s="361" t="s">
        <v>1392</v>
      </c>
      <c r="M657" s="370">
        <v>2011</v>
      </c>
      <c r="N657" s="207">
        <v>43903</v>
      </c>
      <c r="O657" s="361" t="s">
        <v>1537</v>
      </c>
      <c r="P657" t="str">
        <f t="shared" si="10"/>
        <v>Lower Minnesota River WRAPS 2014-Chaska Creek-(07020012-804)-E. coli</v>
      </c>
    </row>
    <row r="658" spans="1:16" ht="27.95" hidden="1" customHeight="1" x14ac:dyDescent="0.25">
      <c r="A658" s="203" t="s">
        <v>1627</v>
      </c>
      <c r="B658" s="203" t="s">
        <v>786</v>
      </c>
      <c r="C658" s="203" t="s">
        <v>1535</v>
      </c>
      <c r="D658" s="203" t="s">
        <v>1630</v>
      </c>
      <c r="E658" s="203" t="s">
        <v>1631</v>
      </c>
      <c r="F658" s="203" t="s">
        <v>505</v>
      </c>
      <c r="G658" s="371">
        <v>3.5E-4</v>
      </c>
      <c r="H658" s="361" t="s">
        <v>1390</v>
      </c>
      <c r="I658" s="361" t="s">
        <v>1385</v>
      </c>
      <c r="J658" s="275">
        <v>0.76</v>
      </c>
      <c r="K658" s="361" t="s">
        <v>1391</v>
      </c>
      <c r="L658" s="361" t="s">
        <v>1392</v>
      </c>
      <c r="M658" s="370">
        <v>2011</v>
      </c>
      <c r="N658" s="207">
        <v>43903</v>
      </c>
      <c r="O658" s="361" t="s">
        <v>1537</v>
      </c>
      <c r="P658" t="str">
        <f t="shared" si="10"/>
        <v>Lower Minnesota River WRAPS 2014-Chaska Creek-(07020012-804)-E. coli</v>
      </c>
    </row>
    <row r="659" spans="1:16" ht="27.95" hidden="1" customHeight="1" x14ac:dyDescent="0.25">
      <c r="A659" s="203" t="s">
        <v>1627</v>
      </c>
      <c r="B659" s="203" t="s">
        <v>786</v>
      </c>
      <c r="C659" s="203" t="s">
        <v>1535</v>
      </c>
      <c r="D659" s="203" t="s">
        <v>1632</v>
      </c>
      <c r="E659" s="203" t="s">
        <v>1633</v>
      </c>
      <c r="F659" s="203" t="s">
        <v>505</v>
      </c>
      <c r="G659" s="257">
        <v>1.2</v>
      </c>
      <c r="H659" s="361" t="s">
        <v>1390</v>
      </c>
      <c r="I659" s="361" t="s">
        <v>1379</v>
      </c>
      <c r="J659" s="275">
        <v>0.26</v>
      </c>
      <c r="K659" s="361" t="s">
        <v>1391</v>
      </c>
      <c r="L659" s="361" t="s">
        <v>1392</v>
      </c>
      <c r="M659" s="370">
        <v>2009</v>
      </c>
      <c r="N659" s="207">
        <v>43903</v>
      </c>
      <c r="O659" s="361" t="s">
        <v>1537</v>
      </c>
      <c r="P659" t="str">
        <f t="shared" si="10"/>
        <v>Lower Minnesota River WRAPS 2014-Unnamed Creek-(07020012-528)-E. coli</v>
      </c>
    </row>
    <row r="660" spans="1:16" ht="27.95" hidden="1" customHeight="1" x14ac:dyDescent="0.25">
      <c r="A660" s="203" t="s">
        <v>1627</v>
      </c>
      <c r="B660" s="203" t="s">
        <v>786</v>
      </c>
      <c r="C660" s="203" t="s">
        <v>1535</v>
      </c>
      <c r="D660" s="203" t="s">
        <v>1632</v>
      </c>
      <c r="E660" s="203" t="s">
        <v>1633</v>
      </c>
      <c r="F660" s="203" t="s">
        <v>505</v>
      </c>
      <c r="G660" s="257">
        <v>1.6</v>
      </c>
      <c r="H660" s="361" t="s">
        <v>1390</v>
      </c>
      <c r="I660" s="361" t="s">
        <v>1382</v>
      </c>
      <c r="J660" s="275">
        <v>0.26</v>
      </c>
      <c r="K660" s="361" t="s">
        <v>1391</v>
      </c>
      <c r="L660" s="361" t="s">
        <v>1392</v>
      </c>
      <c r="M660" s="370">
        <v>2009</v>
      </c>
      <c r="N660" s="207">
        <v>43903</v>
      </c>
      <c r="O660" s="361" t="s">
        <v>1537</v>
      </c>
      <c r="P660" t="str">
        <f t="shared" si="10"/>
        <v>Lower Minnesota River WRAPS 2014-Unnamed Creek-(07020012-528)-E. coli</v>
      </c>
    </row>
    <row r="661" spans="1:16" ht="27.95" hidden="1" customHeight="1" x14ac:dyDescent="0.25">
      <c r="A661" s="203" t="s">
        <v>1627</v>
      </c>
      <c r="B661" s="203" t="s">
        <v>786</v>
      </c>
      <c r="C661" s="203" t="s">
        <v>1535</v>
      </c>
      <c r="D661" s="203" t="s">
        <v>1632</v>
      </c>
      <c r="E661" s="203" t="s">
        <v>1633</v>
      </c>
      <c r="F661" s="203" t="s">
        <v>505</v>
      </c>
      <c r="G661" s="257">
        <v>0.69</v>
      </c>
      <c r="H661" s="361" t="s">
        <v>1390</v>
      </c>
      <c r="I661" s="361" t="s">
        <v>1383</v>
      </c>
      <c r="J661" s="275">
        <v>0.26</v>
      </c>
      <c r="K661" s="361" t="s">
        <v>1391</v>
      </c>
      <c r="L661" s="361" t="s">
        <v>1392</v>
      </c>
      <c r="M661" s="370">
        <v>2009</v>
      </c>
      <c r="N661" s="207">
        <v>43903</v>
      </c>
      <c r="O661" s="361" t="s">
        <v>1537</v>
      </c>
      <c r="P661" t="str">
        <f t="shared" si="10"/>
        <v>Lower Minnesota River WRAPS 2014-Unnamed Creek-(07020012-528)-E. coli</v>
      </c>
    </row>
    <row r="662" spans="1:16" ht="27.95" hidden="1" customHeight="1" x14ac:dyDescent="0.25">
      <c r="A662" s="203" t="s">
        <v>1627</v>
      </c>
      <c r="B662" s="203" t="s">
        <v>786</v>
      </c>
      <c r="C662" s="203" t="s">
        <v>1535</v>
      </c>
      <c r="D662" s="203" t="s">
        <v>1632</v>
      </c>
      <c r="E662" s="203" t="s">
        <v>1633</v>
      </c>
      <c r="F662" s="203" t="s">
        <v>505</v>
      </c>
      <c r="G662" s="257">
        <v>0.35</v>
      </c>
      <c r="H662" s="361" t="s">
        <v>1390</v>
      </c>
      <c r="I662" s="361" t="s">
        <v>1384</v>
      </c>
      <c r="J662" s="275">
        <v>0.26</v>
      </c>
      <c r="K662" s="361" t="s">
        <v>1391</v>
      </c>
      <c r="L662" s="361" t="s">
        <v>1392</v>
      </c>
      <c r="M662" s="370">
        <v>2009</v>
      </c>
      <c r="N662" s="207">
        <v>43903</v>
      </c>
      <c r="O662" s="361" t="s">
        <v>1537</v>
      </c>
      <c r="P662" t="str">
        <f t="shared" si="10"/>
        <v>Lower Minnesota River WRAPS 2014-Unnamed Creek-(07020012-528)-E. coli</v>
      </c>
    </row>
    <row r="663" spans="1:16" ht="27.95" hidden="1" customHeight="1" x14ac:dyDescent="0.25">
      <c r="A663" s="203" t="s">
        <v>1627</v>
      </c>
      <c r="B663" s="203" t="s">
        <v>786</v>
      </c>
      <c r="C663" s="203" t="s">
        <v>1535</v>
      </c>
      <c r="D663" s="203" t="s">
        <v>1632</v>
      </c>
      <c r="E663" s="203" t="s">
        <v>1633</v>
      </c>
      <c r="F663" s="203" t="s">
        <v>505</v>
      </c>
      <c r="G663" s="257">
        <v>0.16</v>
      </c>
      <c r="H663" s="361" t="s">
        <v>1390</v>
      </c>
      <c r="I663" s="361" t="s">
        <v>1385</v>
      </c>
      <c r="J663" s="275">
        <v>0.26</v>
      </c>
      <c r="K663" s="361" t="s">
        <v>1391</v>
      </c>
      <c r="L663" s="361" t="s">
        <v>1392</v>
      </c>
      <c r="M663" s="370">
        <v>2009</v>
      </c>
      <c r="N663" s="207">
        <v>43903</v>
      </c>
      <c r="O663" s="361" t="s">
        <v>1537</v>
      </c>
      <c r="P663" t="str">
        <f t="shared" si="10"/>
        <v>Lower Minnesota River WRAPS 2014-Unnamed Creek-(07020012-528)-E. coli</v>
      </c>
    </row>
    <row r="664" spans="1:16" ht="27.95" hidden="1" customHeight="1" x14ac:dyDescent="0.25">
      <c r="A664" s="203" t="s">
        <v>1627</v>
      </c>
      <c r="B664" s="202" t="s">
        <v>786</v>
      </c>
      <c r="C664" s="203" t="s">
        <v>1568</v>
      </c>
      <c r="D664" s="202" t="s">
        <v>1634</v>
      </c>
      <c r="E664" s="202" t="s">
        <v>1557</v>
      </c>
      <c r="F664" s="202" t="s">
        <v>475</v>
      </c>
      <c r="G664" s="253">
        <v>4.0999999999999996</v>
      </c>
      <c r="H664" s="361" t="s">
        <v>1400</v>
      </c>
      <c r="I664" s="359" t="s">
        <v>1379</v>
      </c>
      <c r="J664" s="274">
        <v>0.6</v>
      </c>
      <c r="K664" s="359" t="s">
        <v>1391</v>
      </c>
      <c r="L664" s="359" t="s">
        <v>1392</v>
      </c>
      <c r="M664" s="368">
        <v>2010</v>
      </c>
      <c r="N664" s="205">
        <v>43627</v>
      </c>
      <c r="O664" s="203" t="s">
        <v>1537</v>
      </c>
      <c r="P664" t="str">
        <f t="shared" si="10"/>
        <v>MN River E. Coli TMDL-Minnesota River-(07020012-800)-E. coli</v>
      </c>
    </row>
    <row r="665" spans="1:16" ht="27.95" hidden="1" customHeight="1" x14ac:dyDescent="0.25">
      <c r="A665" s="203" t="s">
        <v>1627</v>
      </c>
      <c r="B665" s="202" t="s">
        <v>786</v>
      </c>
      <c r="C665" s="203" t="s">
        <v>1568</v>
      </c>
      <c r="D665" s="202" t="s">
        <v>1634</v>
      </c>
      <c r="E665" s="202" t="s">
        <v>1557</v>
      </c>
      <c r="F665" s="202" t="s">
        <v>475</v>
      </c>
      <c r="G665" s="253">
        <v>1.7</v>
      </c>
      <c r="H665" s="361" t="s">
        <v>1400</v>
      </c>
      <c r="I665" s="359" t="s">
        <v>1382</v>
      </c>
      <c r="J665" s="274">
        <v>0.6</v>
      </c>
      <c r="K665" s="359" t="s">
        <v>1391</v>
      </c>
      <c r="L665" s="359" t="s">
        <v>1392</v>
      </c>
      <c r="M665" s="368">
        <v>2010</v>
      </c>
      <c r="N665" s="205">
        <v>43627</v>
      </c>
      <c r="O665" s="203" t="s">
        <v>1537</v>
      </c>
      <c r="P665" t="str">
        <f t="shared" si="10"/>
        <v>MN River E. Coli TMDL-Minnesota River-(07020012-800)-E. coli</v>
      </c>
    </row>
    <row r="666" spans="1:16" ht="27.95" hidden="1" customHeight="1" x14ac:dyDescent="0.25">
      <c r="A666" s="203" t="s">
        <v>1627</v>
      </c>
      <c r="B666" s="202" t="s">
        <v>786</v>
      </c>
      <c r="C666" s="203" t="s">
        <v>1568</v>
      </c>
      <c r="D666" s="202" t="s">
        <v>1634</v>
      </c>
      <c r="E666" s="202" t="s">
        <v>1557</v>
      </c>
      <c r="F666" s="202" t="s">
        <v>475</v>
      </c>
      <c r="G666" s="253">
        <v>0.23</v>
      </c>
      <c r="H666" s="361" t="s">
        <v>1400</v>
      </c>
      <c r="I666" s="359" t="s">
        <v>1383</v>
      </c>
      <c r="J666" s="274">
        <v>0.6</v>
      </c>
      <c r="K666" s="359" t="s">
        <v>1391</v>
      </c>
      <c r="L666" s="359" t="s">
        <v>1392</v>
      </c>
      <c r="M666" s="368">
        <v>2010</v>
      </c>
      <c r="N666" s="205">
        <v>43627</v>
      </c>
      <c r="O666" s="203" t="s">
        <v>1537</v>
      </c>
      <c r="P666" t="str">
        <f t="shared" si="10"/>
        <v>MN River E. Coli TMDL-Minnesota River-(07020012-800)-E. coli</v>
      </c>
    </row>
    <row r="667" spans="1:16" ht="27.95" hidden="1" customHeight="1" x14ac:dyDescent="0.25">
      <c r="A667" s="203" t="s">
        <v>1627</v>
      </c>
      <c r="B667" s="202" t="s">
        <v>786</v>
      </c>
      <c r="C667" s="203" t="s">
        <v>1568</v>
      </c>
      <c r="D667" s="202" t="s">
        <v>1634</v>
      </c>
      <c r="E667" s="202" t="s">
        <v>1557</v>
      </c>
      <c r="F667" s="202" t="s">
        <v>475</v>
      </c>
      <c r="G667" s="253">
        <v>0.06</v>
      </c>
      <c r="H667" s="361" t="s">
        <v>1400</v>
      </c>
      <c r="I667" s="359" t="s">
        <v>1384</v>
      </c>
      <c r="J667" s="274">
        <v>0.6</v>
      </c>
      <c r="K667" s="359" t="s">
        <v>1391</v>
      </c>
      <c r="L667" s="359" t="s">
        <v>1392</v>
      </c>
      <c r="M667" s="368">
        <v>2010</v>
      </c>
      <c r="N667" s="205">
        <v>43627</v>
      </c>
      <c r="O667" s="203" t="s">
        <v>1537</v>
      </c>
      <c r="P667" t="str">
        <f t="shared" si="10"/>
        <v>MN River E. Coli TMDL-Minnesota River-(07020012-800)-E. coli</v>
      </c>
    </row>
    <row r="668" spans="1:16" ht="27.95" hidden="1" customHeight="1" x14ac:dyDescent="0.25">
      <c r="A668" s="203" t="s">
        <v>1627</v>
      </c>
      <c r="B668" s="202" t="s">
        <v>786</v>
      </c>
      <c r="C668" s="203" t="s">
        <v>1568</v>
      </c>
      <c r="D668" s="202" t="s">
        <v>1634</v>
      </c>
      <c r="E668" s="202" t="s">
        <v>1557</v>
      </c>
      <c r="F668" s="202" t="s">
        <v>475</v>
      </c>
      <c r="G668" s="253">
        <v>1.9E-2</v>
      </c>
      <c r="H668" s="361" t="s">
        <v>1400</v>
      </c>
      <c r="I668" s="359" t="s">
        <v>1385</v>
      </c>
      <c r="J668" s="274">
        <v>0.6</v>
      </c>
      <c r="K668" s="359" t="s">
        <v>1391</v>
      </c>
      <c r="L668" s="359" t="s">
        <v>1392</v>
      </c>
      <c r="M668" s="368">
        <v>2010</v>
      </c>
      <c r="N668" s="205">
        <v>43627</v>
      </c>
      <c r="O668" s="203" t="s">
        <v>1537</v>
      </c>
      <c r="P668" t="str">
        <f t="shared" si="10"/>
        <v>MN River E. Coli TMDL-Minnesota River-(07020012-800)-E. coli</v>
      </c>
    </row>
    <row r="669" spans="1:16" ht="27.95" hidden="1" customHeight="1" x14ac:dyDescent="0.25">
      <c r="A669" s="203" t="s">
        <v>1627</v>
      </c>
      <c r="B669" s="202" t="s">
        <v>786</v>
      </c>
      <c r="C669" s="203" t="s">
        <v>1403</v>
      </c>
      <c r="D669" s="202" t="s">
        <v>1404</v>
      </c>
      <c r="E669" s="202" t="s">
        <v>1405</v>
      </c>
      <c r="F669" s="202" t="s">
        <v>475</v>
      </c>
      <c r="G669" s="253">
        <v>154</v>
      </c>
      <c r="H669" s="361" t="s">
        <v>1406</v>
      </c>
      <c r="I669" s="359" t="s">
        <v>1407</v>
      </c>
      <c r="J669" s="359" t="s">
        <v>1380</v>
      </c>
      <c r="K669" s="359" t="s">
        <v>22</v>
      </c>
      <c r="L669" s="359" t="s">
        <v>1408</v>
      </c>
      <c r="M669" s="368" t="s">
        <v>1407</v>
      </c>
      <c r="N669" s="205">
        <v>42486</v>
      </c>
      <c r="O669" s="203"/>
      <c r="P669" t="str">
        <f t="shared" si="10"/>
        <v>South Metro Mississippi TSS TMDL-Mississippi River-(07040001-531)-TSS</v>
      </c>
    </row>
    <row r="670" spans="1:16" ht="27.95" hidden="1" customHeight="1" x14ac:dyDescent="0.25">
      <c r="A670" s="203" t="s">
        <v>58</v>
      </c>
      <c r="B670" s="202" t="s">
        <v>508</v>
      </c>
      <c r="C670" s="203" t="s">
        <v>1635</v>
      </c>
      <c r="D670" s="202" t="s">
        <v>799</v>
      </c>
      <c r="E670" s="202" t="s">
        <v>1636</v>
      </c>
      <c r="F670" s="202" t="s">
        <v>505</v>
      </c>
      <c r="G670" s="253">
        <v>0.08</v>
      </c>
      <c r="H670" s="361" t="s">
        <v>488</v>
      </c>
      <c r="I670" s="359" t="s">
        <v>1379</v>
      </c>
      <c r="J670" s="359" t="s">
        <v>1380</v>
      </c>
      <c r="K670" s="359" t="s">
        <v>22</v>
      </c>
      <c r="L670" s="359" t="s">
        <v>1392</v>
      </c>
      <c r="M670" s="368">
        <v>2008</v>
      </c>
      <c r="N670" s="207" t="s">
        <v>1637</v>
      </c>
      <c r="O670" s="203"/>
      <c r="P670" t="str">
        <f t="shared" si="10"/>
        <v>Bluff Creek Watershed TMDL Project-Bluff Creek-(07020012-710)-TSS</v>
      </c>
    </row>
    <row r="671" spans="1:16" ht="27.95" hidden="1" customHeight="1" x14ac:dyDescent="0.25">
      <c r="A671" s="203" t="s">
        <v>58</v>
      </c>
      <c r="B671" s="202" t="s">
        <v>508</v>
      </c>
      <c r="C671" s="203" t="s">
        <v>1635</v>
      </c>
      <c r="D671" s="202" t="s">
        <v>799</v>
      </c>
      <c r="E671" s="202" t="s">
        <v>1636</v>
      </c>
      <c r="F671" s="202" t="s">
        <v>505</v>
      </c>
      <c r="G671" s="253">
        <v>0.01</v>
      </c>
      <c r="H671" s="361" t="s">
        <v>488</v>
      </c>
      <c r="I671" s="359" t="s">
        <v>1382</v>
      </c>
      <c r="J671" s="359" t="s">
        <v>1380</v>
      </c>
      <c r="K671" s="359" t="s">
        <v>22</v>
      </c>
      <c r="L671" s="359" t="s">
        <v>1392</v>
      </c>
      <c r="M671" s="368">
        <v>2008</v>
      </c>
      <c r="N671" s="207" t="s">
        <v>1637</v>
      </c>
      <c r="O671" s="203"/>
      <c r="P671" t="str">
        <f t="shared" si="10"/>
        <v>Bluff Creek Watershed TMDL Project-Bluff Creek-(07020012-710)-TSS</v>
      </c>
    </row>
    <row r="672" spans="1:16" ht="27.95" hidden="1" customHeight="1" x14ac:dyDescent="0.25">
      <c r="A672" s="203" t="s">
        <v>58</v>
      </c>
      <c r="B672" s="202" t="s">
        <v>508</v>
      </c>
      <c r="C672" s="203" t="s">
        <v>1635</v>
      </c>
      <c r="D672" s="202" t="s">
        <v>799</v>
      </c>
      <c r="E672" s="202" t="s">
        <v>1636</v>
      </c>
      <c r="F672" s="202" t="s">
        <v>505</v>
      </c>
      <c r="G672" s="253">
        <v>8.0000000000000002E-3</v>
      </c>
      <c r="H672" s="361" t="s">
        <v>488</v>
      </c>
      <c r="I672" s="359" t="s">
        <v>1383</v>
      </c>
      <c r="J672" s="359" t="s">
        <v>1380</v>
      </c>
      <c r="K672" s="359" t="s">
        <v>22</v>
      </c>
      <c r="L672" s="359" t="s">
        <v>1392</v>
      </c>
      <c r="M672" s="368">
        <v>2008</v>
      </c>
      <c r="N672" s="207" t="s">
        <v>1637</v>
      </c>
      <c r="O672" s="203"/>
      <c r="P672" t="str">
        <f t="shared" si="10"/>
        <v>Bluff Creek Watershed TMDL Project-Bluff Creek-(07020012-710)-TSS</v>
      </c>
    </row>
    <row r="673" spans="1:16" ht="27.95" hidden="1" customHeight="1" x14ac:dyDescent="0.25">
      <c r="A673" s="203" t="s">
        <v>58</v>
      </c>
      <c r="B673" s="202" t="s">
        <v>508</v>
      </c>
      <c r="C673" s="203" t="s">
        <v>1635</v>
      </c>
      <c r="D673" s="202" t="s">
        <v>799</v>
      </c>
      <c r="E673" s="202" t="s">
        <v>1636</v>
      </c>
      <c r="F673" s="202" t="s">
        <v>505</v>
      </c>
      <c r="G673" s="253">
        <v>4.0000000000000001E-3</v>
      </c>
      <c r="H673" s="361" t="s">
        <v>488</v>
      </c>
      <c r="I673" s="359" t="s">
        <v>1384</v>
      </c>
      <c r="J673" s="359" t="s">
        <v>1380</v>
      </c>
      <c r="K673" s="359" t="s">
        <v>22</v>
      </c>
      <c r="L673" s="359" t="s">
        <v>1392</v>
      </c>
      <c r="M673" s="368">
        <v>2008</v>
      </c>
      <c r="N673" s="207" t="s">
        <v>1637</v>
      </c>
      <c r="O673" s="203"/>
      <c r="P673" t="str">
        <f t="shared" si="10"/>
        <v>Bluff Creek Watershed TMDL Project-Bluff Creek-(07020012-710)-TSS</v>
      </c>
    </row>
    <row r="674" spans="1:16" ht="27.95" hidden="1" customHeight="1" x14ac:dyDescent="0.25">
      <c r="A674" s="203" t="s">
        <v>58</v>
      </c>
      <c r="B674" s="202" t="s">
        <v>508</v>
      </c>
      <c r="C674" s="203" t="s">
        <v>1635</v>
      </c>
      <c r="D674" s="202" t="s">
        <v>799</v>
      </c>
      <c r="E674" s="202" t="s">
        <v>1636</v>
      </c>
      <c r="F674" s="202" t="s">
        <v>505</v>
      </c>
      <c r="G674" s="253">
        <v>1E-3</v>
      </c>
      <c r="H674" s="361" t="s">
        <v>488</v>
      </c>
      <c r="I674" s="359" t="s">
        <v>1385</v>
      </c>
      <c r="J674" s="359" t="s">
        <v>1380</v>
      </c>
      <c r="K674" s="359" t="s">
        <v>22</v>
      </c>
      <c r="L674" s="359" t="s">
        <v>1392</v>
      </c>
      <c r="M674" s="368">
        <v>2008</v>
      </c>
      <c r="N674" s="207" t="s">
        <v>1637</v>
      </c>
      <c r="O674" s="203"/>
      <c r="P674" t="str">
        <f t="shared" si="10"/>
        <v>Bluff Creek Watershed TMDL Project-Bluff Creek-(07020012-710)-TSS</v>
      </c>
    </row>
    <row r="675" spans="1:16" ht="27.95" hidden="1" customHeight="1" x14ac:dyDescent="0.25">
      <c r="A675" s="203" t="s">
        <v>58</v>
      </c>
      <c r="B675" s="202" t="s">
        <v>508</v>
      </c>
      <c r="C675" s="203" t="s">
        <v>1638</v>
      </c>
      <c r="D675" s="202" t="s">
        <v>1639</v>
      </c>
      <c r="E675" s="202" t="s">
        <v>1640</v>
      </c>
      <c r="F675" s="202" t="s">
        <v>475</v>
      </c>
      <c r="G675" s="253">
        <v>48</v>
      </c>
      <c r="H675" s="361" t="s">
        <v>1456</v>
      </c>
      <c r="I675" s="359" t="s">
        <v>1407</v>
      </c>
      <c r="J675" s="359" t="s">
        <v>1380</v>
      </c>
      <c r="K675" s="359" t="s">
        <v>1113</v>
      </c>
      <c r="L675" s="359" t="s">
        <v>1408</v>
      </c>
      <c r="M675" s="368">
        <v>2001</v>
      </c>
      <c r="N675" s="205">
        <v>39778</v>
      </c>
      <c r="O675" s="203"/>
      <c r="P675" t="str">
        <f t="shared" si="10"/>
        <v>Burandt Lake Excess Nutrients TMDL-Burandt-(10-0084-00)-TP</v>
      </c>
    </row>
    <row r="676" spans="1:16" ht="27.95" hidden="1" customHeight="1" x14ac:dyDescent="0.25">
      <c r="A676" s="203" t="s">
        <v>58</v>
      </c>
      <c r="B676" s="202" t="s">
        <v>508</v>
      </c>
      <c r="C676" s="203" t="s">
        <v>1638</v>
      </c>
      <c r="D676" s="202" t="s">
        <v>1639</v>
      </c>
      <c r="E676" s="202" t="s">
        <v>1640</v>
      </c>
      <c r="F676" s="202" t="s">
        <v>475</v>
      </c>
      <c r="G676" s="253">
        <v>0.13</v>
      </c>
      <c r="H676" s="361" t="s">
        <v>527</v>
      </c>
      <c r="I676" s="359" t="s">
        <v>1407</v>
      </c>
      <c r="J676" s="359" t="s">
        <v>1380</v>
      </c>
      <c r="K676" s="359" t="s">
        <v>1113</v>
      </c>
      <c r="L676" s="359" t="s">
        <v>1392</v>
      </c>
      <c r="M676" s="368">
        <v>2001</v>
      </c>
      <c r="N676" s="205">
        <v>39778</v>
      </c>
      <c r="O676" s="203"/>
      <c r="P676" t="str">
        <f t="shared" si="10"/>
        <v>Burandt Lake Excess Nutrients TMDL-Burandt-(10-0084-00)-TP</v>
      </c>
    </row>
    <row r="677" spans="1:16" ht="27.95" hidden="1" customHeight="1" x14ac:dyDescent="0.25">
      <c r="A677" s="203" t="s">
        <v>58</v>
      </c>
      <c r="B677" s="202" t="s">
        <v>508</v>
      </c>
      <c r="C677" s="203" t="s">
        <v>1628</v>
      </c>
      <c r="D677" s="202" t="s">
        <v>784</v>
      </c>
      <c r="E677" s="202" t="s">
        <v>57</v>
      </c>
      <c r="F677" s="202" t="s">
        <v>505</v>
      </c>
      <c r="G677" s="253">
        <v>14.2</v>
      </c>
      <c r="H677" s="361" t="s">
        <v>527</v>
      </c>
      <c r="I677" s="359" t="s">
        <v>1379</v>
      </c>
      <c r="J677" s="358">
        <v>0</v>
      </c>
      <c r="K677" s="359" t="s">
        <v>22</v>
      </c>
      <c r="L677" s="359" t="s">
        <v>1392</v>
      </c>
      <c r="M677" s="368">
        <v>1999</v>
      </c>
      <c r="N677" s="205">
        <v>41178</v>
      </c>
      <c r="O677" s="203"/>
      <c r="P677" t="str">
        <f t="shared" si="10"/>
        <v>Carver Creek: Turbidity TMDL-Carver Creek-(07020012-516)-TSS</v>
      </c>
    </row>
    <row r="678" spans="1:16" ht="27.95" hidden="1" customHeight="1" x14ac:dyDescent="0.25">
      <c r="A678" s="203" t="s">
        <v>58</v>
      </c>
      <c r="B678" s="202" t="s">
        <v>508</v>
      </c>
      <c r="C678" s="203" t="s">
        <v>1628</v>
      </c>
      <c r="D678" s="202" t="s">
        <v>784</v>
      </c>
      <c r="E678" s="202" t="s">
        <v>57</v>
      </c>
      <c r="F678" s="202" t="s">
        <v>505</v>
      </c>
      <c r="G678" s="253">
        <v>4.4000000000000004</v>
      </c>
      <c r="H678" s="361" t="s">
        <v>527</v>
      </c>
      <c r="I678" s="359" t="s">
        <v>1382</v>
      </c>
      <c r="J678" s="358">
        <v>0</v>
      </c>
      <c r="K678" s="359" t="s">
        <v>22</v>
      </c>
      <c r="L678" s="359" t="s">
        <v>1392</v>
      </c>
      <c r="M678" s="368">
        <v>1999</v>
      </c>
      <c r="N678" s="205">
        <v>41178</v>
      </c>
      <c r="O678" s="203"/>
      <c r="P678" t="str">
        <f t="shared" si="10"/>
        <v>Carver Creek: Turbidity TMDL-Carver Creek-(07020012-516)-TSS</v>
      </c>
    </row>
    <row r="679" spans="1:16" ht="27.95" hidden="1" customHeight="1" x14ac:dyDescent="0.25">
      <c r="A679" s="203" t="s">
        <v>58</v>
      </c>
      <c r="B679" s="202" t="s">
        <v>508</v>
      </c>
      <c r="C679" s="203" t="s">
        <v>1628</v>
      </c>
      <c r="D679" s="202" t="s">
        <v>784</v>
      </c>
      <c r="E679" s="202" t="s">
        <v>57</v>
      </c>
      <c r="F679" s="202" t="s">
        <v>505</v>
      </c>
      <c r="G679" s="253">
        <v>1.5</v>
      </c>
      <c r="H679" s="361" t="s">
        <v>527</v>
      </c>
      <c r="I679" s="359" t="s">
        <v>1383</v>
      </c>
      <c r="J679" s="358">
        <v>0</v>
      </c>
      <c r="K679" s="359" t="s">
        <v>22</v>
      </c>
      <c r="L679" s="359" t="s">
        <v>1392</v>
      </c>
      <c r="M679" s="368">
        <v>1999</v>
      </c>
      <c r="N679" s="205">
        <v>41178</v>
      </c>
      <c r="O679" s="203"/>
      <c r="P679" t="str">
        <f t="shared" si="10"/>
        <v>Carver Creek: Turbidity TMDL-Carver Creek-(07020012-516)-TSS</v>
      </c>
    </row>
    <row r="680" spans="1:16" ht="27.95" hidden="1" customHeight="1" x14ac:dyDescent="0.25">
      <c r="A680" s="203" t="s">
        <v>58</v>
      </c>
      <c r="B680" s="202" t="s">
        <v>508</v>
      </c>
      <c r="C680" s="203" t="s">
        <v>1628</v>
      </c>
      <c r="D680" s="202" t="s">
        <v>784</v>
      </c>
      <c r="E680" s="202" t="s">
        <v>57</v>
      </c>
      <c r="F680" s="202" t="s">
        <v>505</v>
      </c>
      <c r="G680" s="253">
        <v>0.5</v>
      </c>
      <c r="H680" s="361" t="s">
        <v>527</v>
      </c>
      <c r="I680" s="359" t="s">
        <v>1384</v>
      </c>
      <c r="J680" s="358">
        <v>0</v>
      </c>
      <c r="K680" s="359" t="s">
        <v>22</v>
      </c>
      <c r="L680" s="359" t="s">
        <v>1392</v>
      </c>
      <c r="M680" s="368">
        <v>1999</v>
      </c>
      <c r="N680" s="205">
        <v>41178</v>
      </c>
      <c r="O680" s="203"/>
      <c r="P680" t="str">
        <f t="shared" si="10"/>
        <v>Carver Creek: Turbidity TMDL-Carver Creek-(07020012-516)-TSS</v>
      </c>
    </row>
    <row r="681" spans="1:16" ht="27.95" hidden="1" customHeight="1" x14ac:dyDescent="0.25">
      <c r="A681" s="203" t="s">
        <v>58</v>
      </c>
      <c r="B681" s="202" t="s">
        <v>508</v>
      </c>
      <c r="C681" s="203" t="s">
        <v>1628</v>
      </c>
      <c r="D681" s="202" t="s">
        <v>784</v>
      </c>
      <c r="E681" s="202" t="s">
        <v>57</v>
      </c>
      <c r="F681" s="202" t="s">
        <v>505</v>
      </c>
      <c r="G681" s="253">
        <v>0.1</v>
      </c>
      <c r="H681" s="361" t="s">
        <v>527</v>
      </c>
      <c r="I681" s="359" t="s">
        <v>1385</v>
      </c>
      <c r="J681" s="358">
        <v>0</v>
      </c>
      <c r="K681" s="359" t="s">
        <v>22</v>
      </c>
      <c r="L681" s="359" t="s">
        <v>1392</v>
      </c>
      <c r="M681" s="368">
        <v>1999</v>
      </c>
      <c r="N681" s="205">
        <v>41178</v>
      </c>
      <c r="O681" s="203"/>
      <c r="P681" t="str">
        <f t="shared" si="10"/>
        <v>Carver Creek: Turbidity TMDL-Carver Creek-(07020012-516)-TSS</v>
      </c>
    </row>
    <row r="682" spans="1:16" ht="27.95" hidden="1" customHeight="1" x14ac:dyDescent="0.25">
      <c r="A682" s="203" t="s">
        <v>58</v>
      </c>
      <c r="B682" s="203" t="s">
        <v>508</v>
      </c>
      <c r="C682" s="203" t="s">
        <v>1535</v>
      </c>
      <c r="D682" s="203" t="s">
        <v>1641</v>
      </c>
      <c r="E682" s="203" t="s">
        <v>1642</v>
      </c>
      <c r="F682" s="203" t="s">
        <v>505</v>
      </c>
      <c r="G682" s="257">
        <v>15</v>
      </c>
      <c r="H682" s="361" t="s">
        <v>1433</v>
      </c>
      <c r="I682" s="361" t="s">
        <v>1407</v>
      </c>
      <c r="J682" s="360">
        <v>0.28570000000000001</v>
      </c>
      <c r="K682" s="361" t="s">
        <v>1113</v>
      </c>
      <c r="L682" s="361" t="s">
        <v>1408</v>
      </c>
      <c r="M682" s="370">
        <v>2014</v>
      </c>
      <c r="N682" s="207">
        <v>43903</v>
      </c>
      <c r="O682" s="203"/>
      <c r="P682" t="str">
        <f t="shared" si="10"/>
        <v>Lower Minnesota River WRAPS 2014-Rice Marsh-(10-0001-00)-TP</v>
      </c>
    </row>
    <row r="683" spans="1:16" ht="27.95" hidden="1" customHeight="1" x14ac:dyDescent="0.25">
      <c r="A683" s="203" t="s">
        <v>58</v>
      </c>
      <c r="B683" s="203" t="s">
        <v>508</v>
      </c>
      <c r="C683" s="203" t="s">
        <v>1535</v>
      </c>
      <c r="D683" s="203" t="s">
        <v>1641</v>
      </c>
      <c r="E683" s="203" t="s">
        <v>1642</v>
      </c>
      <c r="F683" s="203" t="s">
        <v>505</v>
      </c>
      <c r="G683" s="257">
        <v>4.1000000000000002E-2</v>
      </c>
      <c r="H683" s="361" t="s">
        <v>1414</v>
      </c>
      <c r="I683" s="361" t="s">
        <v>1407</v>
      </c>
      <c r="J683" s="360">
        <v>0.29310000000000003</v>
      </c>
      <c r="K683" s="361" t="s">
        <v>1113</v>
      </c>
      <c r="L683" s="361" t="s">
        <v>1392</v>
      </c>
      <c r="M683" s="370">
        <v>2014</v>
      </c>
      <c r="N683" s="207">
        <v>43903</v>
      </c>
      <c r="O683" s="203"/>
      <c r="P683" t="str">
        <f t="shared" si="10"/>
        <v>Lower Minnesota River WRAPS 2014-Rice Marsh-(10-0001-00)-TP</v>
      </c>
    </row>
    <row r="684" spans="1:16" ht="27.95" hidden="1" customHeight="1" x14ac:dyDescent="0.25">
      <c r="A684" s="203" t="s">
        <v>58</v>
      </c>
      <c r="B684" s="203" t="s">
        <v>508</v>
      </c>
      <c r="C684" s="203" t="s">
        <v>1535</v>
      </c>
      <c r="D684" s="203" t="s">
        <v>1643</v>
      </c>
      <c r="E684" s="203" t="s">
        <v>1644</v>
      </c>
      <c r="F684" s="203" t="s">
        <v>505</v>
      </c>
      <c r="G684" s="257">
        <v>8</v>
      </c>
      <c r="H684" s="361" t="s">
        <v>1433</v>
      </c>
      <c r="I684" s="361" t="s">
        <v>1407</v>
      </c>
      <c r="J684" s="360">
        <v>0</v>
      </c>
      <c r="K684" s="361" t="s">
        <v>1113</v>
      </c>
      <c r="L684" s="361" t="s">
        <v>1408</v>
      </c>
      <c r="M684" s="370">
        <v>2014</v>
      </c>
      <c r="N684" s="207">
        <v>43903</v>
      </c>
      <c r="O684" s="203"/>
      <c r="P684" t="str">
        <f t="shared" si="10"/>
        <v>Lower Minnesota River WRAPS 2014-Riley-(10-0002-00)-TP</v>
      </c>
    </row>
    <row r="685" spans="1:16" ht="27.95" hidden="1" customHeight="1" x14ac:dyDescent="0.25">
      <c r="A685" s="203" t="s">
        <v>58</v>
      </c>
      <c r="B685" s="203" t="s">
        <v>508</v>
      </c>
      <c r="C685" s="203" t="s">
        <v>1535</v>
      </c>
      <c r="D685" s="203" t="s">
        <v>1643</v>
      </c>
      <c r="E685" s="203" t="s">
        <v>1644</v>
      </c>
      <c r="F685" s="203" t="s">
        <v>505</v>
      </c>
      <c r="G685" s="257">
        <v>2.1999999999999999E-2</v>
      </c>
      <c r="H685" s="361" t="s">
        <v>1414</v>
      </c>
      <c r="I685" s="361" t="s">
        <v>1407</v>
      </c>
      <c r="J685" s="360">
        <v>0</v>
      </c>
      <c r="K685" s="361" t="s">
        <v>1113</v>
      </c>
      <c r="L685" s="361" t="s">
        <v>1392</v>
      </c>
      <c r="M685" s="370">
        <v>2014</v>
      </c>
      <c r="N685" s="207">
        <v>43903</v>
      </c>
      <c r="O685" s="203"/>
      <c r="P685" t="str">
        <f t="shared" si="10"/>
        <v>Lower Minnesota River WRAPS 2014-Riley-(10-0002-00)-TP</v>
      </c>
    </row>
    <row r="686" spans="1:16" ht="27.95" hidden="1" customHeight="1" x14ac:dyDescent="0.25">
      <c r="A686" s="203" t="s">
        <v>58</v>
      </c>
      <c r="B686" s="203" t="s">
        <v>508</v>
      </c>
      <c r="C686" s="203" t="s">
        <v>1535</v>
      </c>
      <c r="D686" s="203" t="s">
        <v>1645</v>
      </c>
      <c r="E686" s="203" t="s">
        <v>1646</v>
      </c>
      <c r="F686" s="203" t="s">
        <v>505</v>
      </c>
      <c r="G686" s="257">
        <v>2</v>
      </c>
      <c r="H686" s="361" t="s">
        <v>1433</v>
      </c>
      <c r="I686" s="361" t="s">
        <v>1407</v>
      </c>
      <c r="J686" s="360">
        <v>0</v>
      </c>
      <c r="K686" s="361" t="s">
        <v>1113</v>
      </c>
      <c r="L686" s="361" t="s">
        <v>1408</v>
      </c>
      <c r="M686" s="370">
        <v>2015</v>
      </c>
      <c r="N686" s="207">
        <v>43903</v>
      </c>
      <c r="O686" s="203"/>
      <c r="P686" t="str">
        <f t="shared" si="10"/>
        <v>Lower Minnesota River WRAPS 2014-Lotus-(10-0006-00)-TP</v>
      </c>
    </row>
    <row r="687" spans="1:16" ht="27.95" hidden="1" customHeight="1" x14ac:dyDescent="0.25">
      <c r="A687" s="203" t="s">
        <v>58</v>
      </c>
      <c r="B687" s="203" t="s">
        <v>508</v>
      </c>
      <c r="C687" s="203" t="s">
        <v>1535</v>
      </c>
      <c r="D687" s="203" t="s">
        <v>1645</v>
      </c>
      <c r="E687" s="203" t="s">
        <v>1646</v>
      </c>
      <c r="F687" s="203" t="s">
        <v>505</v>
      </c>
      <c r="G687" s="257">
        <v>5.0000000000000001E-3</v>
      </c>
      <c r="H687" s="361" t="s">
        <v>1414</v>
      </c>
      <c r="I687" s="361" t="s">
        <v>1407</v>
      </c>
      <c r="J687" s="360">
        <v>0</v>
      </c>
      <c r="K687" s="361" t="s">
        <v>1113</v>
      </c>
      <c r="L687" s="361" t="s">
        <v>1392</v>
      </c>
      <c r="M687" s="370">
        <v>2015</v>
      </c>
      <c r="N687" s="207">
        <v>43903</v>
      </c>
      <c r="O687" s="203"/>
      <c r="P687" t="str">
        <f t="shared" si="10"/>
        <v>Lower Minnesota River WRAPS 2014-Lotus-(10-0006-00)-TP</v>
      </c>
    </row>
    <row r="688" spans="1:16" ht="27.95" hidden="1" customHeight="1" x14ac:dyDescent="0.25">
      <c r="A688" s="203" t="s">
        <v>58</v>
      </c>
      <c r="B688" s="203" t="s">
        <v>508</v>
      </c>
      <c r="C688" s="203" t="s">
        <v>1535</v>
      </c>
      <c r="D688" s="203" t="s">
        <v>1647</v>
      </c>
      <c r="E688" s="203" t="s">
        <v>1648</v>
      </c>
      <c r="F688" s="203" t="s">
        <v>505</v>
      </c>
      <c r="G688" s="257">
        <v>9</v>
      </c>
      <c r="H688" s="361" t="s">
        <v>1433</v>
      </c>
      <c r="I688" s="361" t="s">
        <v>1407</v>
      </c>
      <c r="J688" s="360">
        <v>0</v>
      </c>
      <c r="K688" s="361" t="s">
        <v>1113</v>
      </c>
      <c r="L688" s="361" t="s">
        <v>1408</v>
      </c>
      <c r="M688" s="370">
        <v>2015</v>
      </c>
      <c r="N688" s="207">
        <v>43903</v>
      </c>
      <c r="O688" s="203"/>
      <c r="P688" t="str">
        <f t="shared" si="10"/>
        <v>Lower Minnesota River WRAPS 2014-Susan-(10-0013-00)-TP</v>
      </c>
    </row>
    <row r="689" spans="1:16" ht="27.95" hidden="1" customHeight="1" x14ac:dyDescent="0.25">
      <c r="A689" s="203" t="s">
        <v>58</v>
      </c>
      <c r="B689" s="203" t="s">
        <v>508</v>
      </c>
      <c r="C689" s="203" t="s">
        <v>1535</v>
      </c>
      <c r="D689" s="203" t="s">
        <v>1647</v>
      </c>
      <c r="E689" s="203" t="s">
        <v>1648</v>
      </c>
      <c r="F689" s="203" t="s">
        <v>505</v>
      </c>
      <c r="G689" s="257">
        <v>2.5000000000000001E-2</v>
      </c>
      <c r="H689" s="361" t="s">
        <v>1414</v>
      </c>
      <c r="I689" s="361" t="s">
        <v>1407</v>
      </c>
      <c r="J689" s="360">
        <v>0</v>
      </c>
      <c r="K689" s="361" t="s">
        <v>1113</v>
      </c>
      <c r="L689" s="361" t="s">
        <v>1392</v>
      </c>
      <c r="M689" s="370">
        <v>2015</v>
      </c>
      <c r="N689" s="207">
        <v>43903</v>
      </c>
      <c r="O689" s="203"/>
      <c r="P689" t="str">
        <f t="shared" si="10"/>
        <v>Lower Minnesota River WRAPS 2014-Susan-(10-0013-00)-TP</v>
      </c>
    </row>
    <row r="690" spans="1:16" ht="27.95" hidden="1" customHeight="1" x14ac:dyDescent="0.25">
      <c r="A690" s="203" t="s">
        <v>58</v>
      </c>
      <c r="B690" s="203" t="s">
        <v>508</v>
      </c>
      <c r="C690" s="203" t="s">
        <v>1535</v>
      </c>
      <c r="D690" s="203" t="s">
        <v>1649</v>
      </c>
      <c r="E690" s="203" t="s">
        <v>1650</v>
      </c>
      <c r="F690" s="203" t="s">
        <v>505</v>
      </c>
      <c r="G690" s="257">
        <v>6.1</v>
      </c>
      <c r="H690" s="361" t="s">
        <v>1433</v>
      </c>
      <c r="I690" s="361" t="s">
        <v>1407</v>
      </c>
      <c r="J690" s="360">
        <v>0</v>
      </c>
      <c r="K690" s="361" t="s">
        <v>1113</v>
      </c>
      <c r="L690" s="361" t="s">
        <v>1408</v>
      </c>
      <c r="M690" s="370">
        <v>2009</v>
      </c>
      <c r="N690" s="207">
        <v>43903</v>
      </c>
      <c r="O690" s="203"/>
      <c r="P690" t="str">
        <f t="shared" si="10"/>
        <v>Lower Minnesota River WRAPS 2014-Hazeltine-(10-0014-00)-TP</v>
      </c>
    </row>
    <row r="691" spans="1:16" ht="27.95" hidden="1" customHeight="1" x14ac:dyDescent="0.25">
      <c r="A691" s="203" t="s">
        <v>58</v>
      </c>
      <c r="B691" s="203" t="s">
        <v>508</v>
      </c>
      <c r="C691" s="203" t="s">
        <v>1535</v>
      </c>
      <c r="D691" s="203" t="s">
        <v>1649</v>
      </c>
      <c r="E691" s="203" t="s">
        <v>1650</v>
      </c>
      <c r="F691" s="203" t="s">
        <v>505</v>
      </c>
      <c r="G691" s="257">
        <v>1.7000000000000001E-2</v>
      </c>
      <c r="H691" s="361" t="s">
        <v>1414</v>
      </c>
      <c r="I691" s="361" t="s">
        <v>1407</v>
      </c>
      <c r="J691" s="360">
        <v>0</v>
      </c>
      <c r="K691" s="361" t="s">
        <v>1113</v>
      </c>
      <c r="L691" s="361" t="s">
        <v>1392</v>
      </c>
      <c r="M691" s="370">
        <v>2009</v>
      </c>
      <c r="N691" s="207">
        <v>43903</v>
      </c>
      <c r="O691" s="203"/>
      <c r="P691" t="str">
        <f t="shared" si="10"/>
        <v>Lower Minnesota River WRAPS 2014-Hazeltine-(10-0014-00)-TP</v>
      </c>
    </row>
    <row r="692" spans="1:16" ht="27.95" hidden="1" customHeight="1" x14ac:dyDescent="0.25">
      <c r="A692" s="203" t="s">
        <v>58</v>
      </c>
      <c r="B692" s="203" t="s">
        <v>508</v>
      </c>
      <c r="C692" s="203" t="s">
        <v>1535</v>
      </c>
      <c r="D692" s="203" t="s">
        <v>1630</v>
      </c>
      <c r="E692" s="203" t="s">
        <v>1631</v>
      </c>
      <c r="F692" s="203" t="s">
        <v>505</v>
      </c>
      <c r="G692" s="371">
        <v>0.39</v>
      </c>
      <c r="H692" s="361" t="s">
        <v>1390</v>
      </c>
      <c r="I692" s="361" t="s">
        <v>1379</v>
      </c>
      <c r="J692" s="275">
        <v>0.76</v>
      </c>
      <c r="K692" s="361" t="s">
        <v>1391</v>
      </c>
      <c r="L692" s="361" t="s">
        <v>1392</v>
      </c>
      <c r="M692" s="370">
        <v>2011</v>
      </c>
      <c r="N692" s="207">
        <v>43903</v>
      </c>
      <c r="O692" s="361" t="s">
        <v>1537</v>
      </c>
      <c r="P692" t="str">
        <f t="shared" si="10"/>
        <v>Lower Minnesota River WRAPS 2014-Chaska Creek-(07020012-804)-E. coli</v>
      </c>
    </row>
    <row r="693" spans="1:16" ht="27.95" hidden="1" customHeight="1" x14ac:dyDescent="0.25">
      <c r="A693" s="203" t="s">
        <v>58</v>
      </c>
      <c r="B693" s="203" t="s">
        <v>508</v>
      </c>
      <c r="C693" s="203" t="s">
        <v>1535</v>
      </c>
      <c r="D693" s="203" t="s">
        <v>1630</v>
      </c>
      <c r="E693" s="203" t="s">
        <v>1631</v>
      </c>
      <c r="F693" s="203" t="s">
        <v>505</v>
      </c>
      <c r="G693" s="371">
        <v>0.11</v>
      </c>
      <c r="H693" s="361" t="s">
        <v>1390</v>
      </c>
      <c r="I693" s="361" t="s">
        <v>1382</v>
      </c>
      <c r="J693" s="275">
        <v>0.76</v>
      </c>
      <c r="K693" s="361" t="s">
        <v>1391</v>
      </c>
      <c r="L693" s="361" t="s">
        <v>1392</v>
      </c>
      <c r="M693" s="370">
        <v>2011</v>
      </c>
      <c r="N693" s="207">
        <v>43903</v>
      </c>
      <c r="O693" s="361" t="s">
        <v>1537</v>
      </c>
      <c r="P693" t="str">
        <f t="shared" si="10"/>
        <v>Lower Minnesota River WRAPS 2014-Chaska Creek-(07020012-804)-E. coli</v>
      </c>
    </row>
    <row r="694" spans="1:16" ht="27.95" hidden="1" customHeight="1" x14ac:dyDescent="0.25">
      <c r="A694" s="203" t="s">
        <v>58</v>
      </c>
      <c r="B694" s="203" t="s">
        <v>508</v>
      </c>
      <c r="C694" s="203" t="s">
        <v>1535</v>
      </c>
      <c r="D694" s="203" t="s">
        <v>1630</v>
      </c>
      <c r="E694" s="203" t="s">
        <v>1631</v>
      </c>
      <c r="F694" s="203" t="s">
        <v>505</v>
      </c>
      <c r="G694" s="371">
        <v>4.4999999999999998E-2</v>
      </c>
      <c r="H694" s="361" t="s">
        <v>1390</v>
      </c>
      <c r="I694" s="361" t="s">
        <v>1383</v>
      </c>
      <c r="J694" s="275">
        <v>0.76</v>
      </c>
      <c r="K694" s="361" t="s">
        <v>1391</v>
      </c>
      <c r="L694" s="361" t="s">
        <v>1392</v>
      </c>
      <c r="M694" s="370">
        <v>2011</v>
      </c>
      <c r="N694" s="207">
        <v>43903</v>
      </c>
      <c r="O694" s="361" t="s">
        <v>1537</v>
      </c>
      <c r="P694" t="str">
        <f t="shared" si="10"/>
        <v>Lower Minnesota River WRAPS 2014-Chaska Creek-(07020012-804)-E. coli</v>
      </c>
    </row>
    <row r="695" spans="1:16" ht="27.95" hidden="1" customHeight="1" x14ac:dyDescent="0.25">
      <c r="A695" s="203" t="s">
        <v>58</v>
      </c>
      <c r="B695" s="203" t="s">
        <v>508</v>
      </c>
      <c r="C695" s="203" t="s">
        <v>1535</v>
      </c>
      <c r="D695" s="203" t="s">
        <v>1630</v>
      </c>
      <c r="E695" s="203" t="s">
        <v>1631</v>
      </c>
      <c r="F695" s="203" t="s">
        <v>505</v>
      </c>
      <c r="G695" s="371">
        <v>2.3E-2</v>
      </c>
      <c r="H695" s="361" t="s">
        <v>1390</v>
      </c>
      <c r="I695" s="361" t="s">
        <v>1384</v>
      </c>
      <c r="J695" s="275">
        <v>0.76</v>
      </c>
      <c r="K695" s="361" t="s">
        <v>1391</v>
      </c>
      <c r="L695" s="361" t="s">
        <v>1392</v>
      </c>
      <c r="M695" s="370">
        <v>2011</v>
      </c>
      <c r="N695" s="207">
        <v>43903</v>
      </c>
      <c r="O695" s="361" t="s">
        <v>1537</v>
      </c>
      <c r="P695" t="str">
        <f t="shared" si="10"/>
        <v>Lower Minnesota River WRAPS 2014-Chaska Creek-(07020012-804)-E. coli</v>
      </c>
    </row>
    <row r="696" spans="1:16" ht="27.95" hidden="1" customHeight="1" x14ac:dyDescent="0.25">
      <c r="A696" s="203" t="s">
        <v>58</v>
      </c>
      <c r="B696" s="203" t="s">
        <v>508</v>
      </c>
      <c r="C696" s="203" t="s">
        <v>1535</v>
      </c>
      <c r="D696" s="203" t="s">
        <v>1630</v>
      </c>
      <c r="E696" s="203" t="s">
        <v>1631</v>
      </c>
      <c r="F696" s="203" t="s">
        <v>505</v>
      </c>
      <c r="G696" s="371">
        <v>9.7999999999999997E-3</v>
      </c>
      <c r="H696" s="361" t="s">
        <v>1390</v>
      </c>
      <c r="I696" s="361" t="s">
        <v>1385</v>
      </c>
      <c r="J696" s="275">
        <v>0.76</v>
      </c>
      <c r="K696" s="361" t="s">
        <v>1391</v>
      </c>
      <c r="L696" s="361" t="s">
        <v>1392</v>
      </c>
      <c r="M696" s="370">
        <v>2011</v>
      </c>
      <c r="N696" s="207">
        <v>43903</v>
      </c>
      <c r="O696" s="361" t="s">
        <v>1537</v>
      </c>
      <c r="P696" t="str">
        <f t="shared" si="10"/>
        <v>Lower Minnesota River WRAPS 2014-Chaska Creek-(07020012-804)-E. coli</v>
      </c>
    </row>
    <row r="697" spans="1:16" ht="27.95" hidden="1" customHeight="1" x14ac:dyDescent="0.25">
      <c r="A697" s="203" t="s">
        <v>58</v>
      </c>
      <c r="B697" s="203" t="s">
        <v>508</v>
      </c>
      <c r="C697" s="203" t="s">
        <v>1535</v>
      </c>
      <c r="D697" s="203" t="s">
        <v>1651</v>
      </c>
      <c r="E697" s="203" t="s">
        <v>1652</v>
      </c>
      <c r="F697" s="203" t="s">
        <v>505</v>
      </c>
      <c r="G697" s="257">
        <v>134</v>
      </c>
      <c r="H697" s="361" t="s">
        <v>1414</v>
      </c>
      <c r="I697" s="361" t="s">
        <v>1379</v>
      </c>
      <c r="J697" s="275">
        <v>0.02</v>
      </c>
      <c r="K697" s="361" t="s">
        <v>22</v>
      </c>
      <c r="L697" s="361" t="s">
        <v>1392</v>
      </c>
      <c r="M697" s="370">
        <v>2010</v>
      </c>
      <c r="N697" s="207">
        <v>43903</v>
      </c>
      <c r="O697" s="361" t="s">
        <v>1537</v>
      </c>
      <c r="P697" t="str">
        <f t="shared" si="10"/>
        <v>Lower Minnesota River WRAPS 2014-Unnamed creek (East Creek)-(07020012-581)-TSS</v>
      </c>
    </row>
    <row r="698" spans="1:16" ht="27.95" hidden="1" customHeight="1" x14ac:dyDescent="0.25">
      <c r="A698" s="203" t="s">
        <v>58</v>
      </c>
      <c r="B698" s="203" t="s">
        <v>508</v>
      </c>
      <c r="C698" s="203" t="s">
        <v>1535</v>
      </c>
      <c r="D698" s="203" t="s">
        <v>1651</v>
      </c>
      <c r="E698" s="203" t="s">
        <v>1652</v>
      </c>
      <c r="F698" s="203" t="s">
        <v>505</v>
      </c>
      <c r="G698" s="257">
        <v>21</v>
      </c>
      <c r="H698" s="361" t="s">
        <v>1414</v>
      </c>
      <c r="I698" s="361" t="s">
        <v>1382</v>
      </c>
      <c r="J698" s="275">
        <v>0.02</v>
      </c>
      <c r="K698" s="361" t="s">
        <v>22</v>
      </c>
      <c r="L698" s="361" t="s">
        <v>1392</v>
      </c>
      <c r="M698" s="370">
        <v>2010</v>
      </c>
      <c r="N698" s="207">
        <v>43903</v>
      </c>
      <c r="O698" s="361" t="s">
        <v>1537</v>
      </c>
      <c r="P698" t="str">
        <f t="shared" si="10"/>
        <v>Lower Minnesota River WRAPS 2014-Unnamed creek (East Creek)-(07020012-581)-TSS</v>
      </c>
    </row>
    <row r="699" spans="1:16" ht="27.95" hidden="1" customHeight="1" x14ac:dyDescent="0.25">
      <c r="A699" s="203" t="s">
        <v>58</v>
      </c>
      <c r="B699" s="203" t="s">
        <v>508</v>
      </c>
      <c r="C699" s="203" t="s">
        <v>1535</v>
      </c>
      <c r="D699" s="203" t="s">
        <v>1651</v>
      </c>
      <c r="E699" s="203" t="s">
        <v>1652</v>
      </c>
      <c r="F699" s="203" t="s">
        <v>505</v>
      </c>
      <c r="G699" s="257">
        <v>5.8</v>
      </c>
      <c r="H699" s="361" t="s">
        <v>1414</v>
      </c>
      <c r="I699" s="361" t="s">
        <v>1383</v>
      </c>
      <c r="J699" s="275">
        <v>0.02</v>
      </c>
      <c r="K699" s="361" t="s">
        <v>22</v>
      </c>
      <c r="L699" s="361" t="s">
        <v>1392</v>
      </c>
      <c r="M699" s="370">
        <v>2010</v>
      </c>
      <c r="N699" s="207">
        <v>43903</v>
      </c>
      <c r="O699" s="361" t="s">
        <v>1537</v>
      </c>
      <c r="P699" t="str">
        <f t="shared" si="10"/>
        <v>Lower Minnesota River WRAPS 2014-Unnamed creek (East Creek)-(07020012-581)-TSS</v>
      </c>
    </row>
    <row r="700" spans="1:16" ht="27.95" hidden="1" customHeight="1" x14ac:dyDescent="0.25">
      <c r="A700" s="203" t="s">
        <v>58</v>
      </c>
      <c r="B700" s="203" t="s">
        <v>508</v>
      </c>
      <c r="C700" s="203" t="s">
        <v>1535</v>
      </c>
      <c r="D700" s="203" t="s">
        <v>1651</v>
      </c>
      <c r="E700" s="203" t="s">
        <v>1652</v>
      </c>
      <c r="F700" s="203" t="s">
        <v>505</v>
      </c>
      <c r="G700" s="257">
        <v>2.8</v>
      </c>
      <c r="H700" s="361" t="s">
        <v>1414</v>
      </c>
      <c r="I700" s="361" t="s">
        <v>1384</v>
      </c>
      <c r="J700" s="275">
        <v>0.02</v>
      </c>
      <c r="K700" s="361" t="s">
        <v>22</v>
      </c>
      <c r="L700" s="361" t="s">
        <v>1392</v>
      </c>
      <c r="M700" s="370">
        <v>2010</v>
      </c>
      <c r="N700" s="207">
        <v>43903</v>
      </c>
      <c r="O700" s="361" t="s">
        <v>1537</v>
      </c>
      <c r="P700" t="str">
        <f t="shared" si="10"/>
        <v>Lower Minnesota River WRAPS 2014-Unnamed creek (East Creek)-(07020012-581)-TSS</v>
      </c>
    </row>
    <row r="701" spans="1:16" ht="27.95" hidden="1" customHeight="1" x14ac:dyDescent="0.25">
      <c r="A701" s="203" t="s">
        <v>58</v>
      </c>
      <c r="B701" s="203" t="s">
        <v>508</v>
      </c>
      <c r="C701" s="203" t="s">
        <v>1535</v>
      </c>
      <c r="D701" s="203" t="s">
        <v>1651</v>
      </c>
      <c r="E701" s="203" t="s">
        <v>1652</v>
      </c>
      <c r="F701" s="203" t="s">
        <v>505</v>
      </c>
      <c r="G701" s="257">
        <v>6.4000000000000001E-2</v>
      </c>
      <c r="H701" s="361" t="s">
        <v>1414</v>
      </c>
      <c r="I701" s="361" t="s">
        <v>1385</v>
      </c>
      <c r="J701" s="275">
        <v>0.02</v>
      </c>
      <c r="K701" s="361" t="s">
        <v>22</v>
      </c>
      <c r="L701" s="361" t="s">
        <v>1392</v>
      </c>
      <c r="M701" s="370">
        <v>2010</v>
      </c>
      <c r="N701" s="207">
        <v>43903</v>
      </c>
      <c r="O701" s="361" t="s">
        <v>1537</v>
      </c>
      <c r="P701" t="str">
        <f t="shared" si="10"/>
        <v>Lower Minnesota River WRAPS 2014-Unnamed creek (East Creek)-(07020012-581)-TSS</v>
      </c>
    </row>
    <row r="702" spans="1:16" ht="27.95" hidden="1" customHeight="1" x14ac:dyDescent="0.25">
      <c r="A702" s="203" t="s">
        <v>58</v>
      </c>
      <c r="B702" s="203" t="s">
        <v>508</v>
      </c>
      <c r="C702" s="203" t="s">
        <v>1535</v>
      </c>
      <c r="D702" s="203" t="s">
        <v>1651</v>
      </c>
      <c r="E702" s="203" t="s">
        <v>1652</v>
      </c>
      <c r="F702" s="203" t="s">
        <v>505</v>
      </c>
      <c r="G702" s="257">
        <v>2.4</v>
      </c>
      <c r="H702" s="361" t="s">
        <v>1390</v>
      </c>
      <c r="I702" s="361" t="s">
        <v>1379</v>
      </c>
      <c r="J702" s="275">
        <v>0.66</v>
      </c>
      <c r="K702" s="361" t="s">
        <v>1391</v>
      </c>
      <c r="L702" s="361" t="s">
        <v>1392</v>
      </c>
      <c r="M702" s="370">
        <v>2011</v>
      </c>
      <c r="N702" s="207">
        <v>43903</v>
      </c>
      <c r="O702" s="361" t="s">
        <v>1537</v>
      </c>
      <c r="P702" t="str">
        <f t="shared" si="10"/>
        <v>Lower Minnesota River WRAPS 2014-Unnamed creek (East Creek)-(07020012-581)-E. coli</v>
      </c>
    </row>
    <row r="703" spans="1:16" ht="27.95" hidden="1" customHeight="1" x14ac:dyDescent="0.25">
      <c r="A703" s="203" t="s">
        <v>58</v>
      </c>
      <c r="B703" s="203" t="s">
        <v>508</v>
      </c>
      <c r="C703" s="203" t="s">
        <v>1535</v>
      </c>
      <c r="D703" s="203" t="s">
        <v>1651</v>
      </c>
      <c r="E703" s="203" t="s">
        <v>1652</v>
      </c>
      <c r="F703" s="203" t="s">
        <v>505</v>
      </c>
      <c r="G703" s="257">
        <v>0.61</v>
      </c>
      <c r="H703" s="361" t="s">
        <v>1390</v>
      </c>
      <c r="I703" s="361" t="s">
        <v>1382</v>
      </c>
      <c r="J703" s="275">
        <v>0.66</v>
      </c>
      <c r="K703" s="361" t="s">
        <v>1391</v>
      </c>
      <c r="L703" s="361" t="s">
        <v>1392</v>
      </c>
      <c r="M703" s="370">
        <v>2011</v>
      </c>
      <c r="N703" s="207">
        <v>43903</v>
      </c>
      <c r="O703" s="361" t="s">
        <v>1537</v>
      </c>
      <c r="P703" t="str">
        <f t="shared" si="10"/>
        <v>Lower Minnesota River WRAPS 2014-Unnamed creek (East Creek)-(07020012-581)-E. coli</v>
      </c>
    </row>
    <row r="704" spans="1:16" ht="27.95" hidden="1" customHeight="1" x14ac:dyDescent="0.25">
      <c r="A704" s="203" t="s">
        <v>58</v>
      </c>
      <c r="B704" s="203" t="s">
        <v>508</v>
      </c>
      <c r="C704" s="203" t="s">
        <v>1535</v>
      </c>
      <c r="D704" s="203" t="s">
        <v>1651</v>
      </c>
      <c r="E704" s="203" t="s">
        <v>1652</v>
      </c>
      <c r="F704" s="203" t="s">
        <v>505</v>
      </c>
      <c r="G704" s="257">
        <v>0.24</v>
      </c>
      <c r="H704" s="361" t="s">
        <v>1390</v>
      </c>
      <c r="I704" s="361" t="s">
        <v>1383</v>
      </c>
      <c r="J704" s="275">
        <v>0.66</v>
      </c>
      <c r="K704" s="361" t="s">
        <v>1391</v>
      </c>
      <c r="L704" s="361" t="s">
        <v>1392</v>
      </c>
      <c r="M704" s="370">
        <v>2011</v>
      </c>
      <c r="N704" s="207">
        <v>43903</v>
      </c>
      <c r="O704" s="361" t="s">
        <v>1537</v>
      </c>
      <c r="P704" t="str">
        <f t="shared" si="10"/>
        <v>Lower Minnesota River WRAPS 2014-Unnamed creek (East Creek)-(07020012-581)-E. coli</v>
      </c>
    </row>
    <row r="705" spans="1:16" ht="27.95" hidden="1" customHeight="1" x14ac:dyDescent="0.25">
      <c r="A705" s="203" t="s">
        <v>58</v>
      </c>
      <c r="B705" s="203" t="s">
        <v>508</v>
      </c>
      <c r="C705" s="203" t="s">
        <v>1535</v>
      </c>
      <c r="D705" s="203" t="s">
        <v>1651</v>
      </c>
      <c r="E705" s="203" t="s">
        <v>1652</v>
      </c>
      <c r="F705" s="203" t="s">
        <v>505</v>
      </c>
      <c r="G705" s="257">
        <v>9.7000000000000003E-2</v>
      </c>
      <c r="H705" s="361" t="s">
        <v>1390</v>
      </c>
      <c r="I705" s="361" t="s">
        <v>1384</v>
      </c>
      <c r="J705" s="275">
        <v>0.66</v>
      </c>
      <c r="K705" s="361" t="s">
        <v>1391</v>
      </c>
      <c r="L705" s="361" t="s">
        <v>1392</v>
      </c>
      <c r="M705" s="370">
        <v>2011</v>
      </c>
      <c r="N705" s="207">
        <v>43903</v>
      </c>
      <c r="O705" s="361" t="s">
        <v>1537</v>
      </c>
      <c r="P705" t="str">
        <f t="shared" si="10"/>
        <v>Lower Minnesota River WRAPS 2014-Unnamed creek (East Creek)-(07020012-581)-E. coli</v>
      </c>
    </row>
    <row r="706" spans="1:16" ht="27.95" hidden="1" customHeight="1" x14ac:dyDescent="0.25">
      <c r="A706" s="203" t="s">
        <v>58</v>
      </c>
      <c r="B706" s="203" t="s">
        <v>508</v>
      </c>
      <c r="C706" s="203" t="s">
        <v>1535</v>
      </c>
      <c r="D706" s="203" t="s">
        <v>1651</v>
      </c>
      <c r="E706" s="203" t="s">
        <v>1652</v>
      </c>
      <c r="F706" s="203" t="s">
        <v>505</v>
      </c>
      <c r="G706" s="257">
        <v>3.2000000000000001E-2</v>
      </c>
      <c r="H706" s="361" t="s">
        <v>1390</v>
      </c>
      <c r="I706" s="361" t="s">
        <v>1385</v>
      </c>
      <c r="J706" s="275">
        <v>0.66</v>
      </c>
      <c r="K706" s="361" t="s">
        <v>1391</v>
      </c>
      <c r="L706" s="361" t="s">
        <v>1392</v>
      </c>
      <c r="M706" s="370">
        <v>2011</v>
      </c>
      <c r="N706" s="207">
        <v>43903</v>
      </c>
      <c r="O706" s="361" t="s">
        <v>1537</v>
      </c>
      <c r="P706" t="str">
        <f t="shared" si="10"/>
        <v>Lower Minnesota River WRAPS 2014-Unnamed creek (East Creek)-(07020012-581)-E. coli</v>
      </c>
    </row>
    <row r="707" spans="1:16" ht="27.95" hidden="1" customHeight="1" x14ac:dyDescent="0.25">
      <c r="A707" s="203" t="s">
        <v>58</v>
      </c>
      <c r="B707" s="203" t="s">
        <v>508</v>
      </c>
      <c r="C707" s="203" t="s">
        <v>1535</v>
      </c>
      <c r="D707" s="203" t="s">
        <v>1629</v>
      </c>
      <c r="E707" s="203" t="s">
        <v>57</v>
      </c>
      <c r="F707" s="203" t="s">
        <v>505</v>
      </c>
      <c r="G707" s="257">
        <v>0.12</v>
      </c>
      <c r="H707" s="361" t="s">
        <v>1414</v>
      </c>
      <c r="I707" s="361" t="s">
        <v>1407</v>
      </c>
      <c r="J707" s="360">
        <v>0</v>
      </c>
      <c r="K707" s="361" t="s">
        <v>1113</v>
      </c>
      <c r="L707" s="361" t="s">
        <v>1392</v>
      </c>
      <c r="M707" s="370">
        <v>2010</v>
      </c>
      <c r="N707" s="207">
        <v>43903</v>
      </c>
      <c r="O707" s="361"/>
      <c r="P707" t="str">
        <f t="shared" ref="P707:P770" si="11">CONCATENATE(C707, "-", E707, "-","(", D707,")", "-",K707)</f>
        <v>Lower Minnesota River WRAPS 2014-Carver Creek-(07020012-806)-TP</v>
      </c>
    </row>
    <row r="708" spans="1:16" ht="27.95" hidden="1" customHeight="1" x14ac:dyDescent="0.25">
      <c r="A708" s="203" t="s">
        <v>58</v>
      </c>
      <c r="B708" s="203" t="s">
        <v>508</v>
      </c>
      <c r="C708" s="203" t="s">
        <v>1535</v>
      </c>
      <c r="D708" s="203" t="s">
        <v>1632</v>
      </c>
      <c r="E708" s="203" t="s">
        <v>1633</v>
      </c>
      <c r="F708" s="203" t="s">
        <v>505</v>
      </c>
      <c r="G708" s="257">
        <v>7.0999999999999994E-2</v>
      </c>
      <c r="H708" s="361" t="s">
        <v>1390</v>
      </c>
      <c r="I708" s="361" t="s">
        <v>1379</v>
      </c>
      <c r="J708" s="275">
        <v>0.26</v>
      </c>
      <c r="K708" s="361" t="s">
        <v>1391</v>
      </c>
      <c r="L708" s="361" t="s">
        <v>1392</v>
      </c>
      <c r="M708" s="370">
        <v>2009</v>
      </c>
      <c r="N708" s="207">
        <v>43903</v>
      </c>
      <c r="O708" s="361" t="s">
        <v>1537</v>
      </c>
      <c r="P708" t="str">
        <f t="shared" si="11"/>
        <v>Lower Minnesota River WRAPS 2014-Unnamed Creek-(07020012-528)-E. coli</v>
      </c>
    </row>
    <row r="709" spans="1:16" ht="27.95" hidden="1" customHeight="1" x14ac:dyDescent="0.25">
      <c r="A709" s="203" t="s">
        <v>58</v>
      </c>
      <c r="B709" s="203" t="s">
        <v>508</v>
      </c>
      <c r="C709" s="203" t="s">
        <v>1535</v>
      </c>
      <c r="D709" s="203" t="s">
        <v>1632</v>
      </c>
      <c r="E709" s="203" t="s">
        <v>1633</v>
      </c>
      <c r="F709" s="203" t="s">
        <v>505</v>
      </c>
      <c r="G709" s="257">
        <v>0.1</v>
      </c>
      <c r="H709" s="361" t="s">
        <v>1390</v>
      </c>
      <c r="I709" s="361" t="s">
        <v>1382</v>
      </c>
      <c r="J709" s="275">
        <v>0.26</v>
      </c>
      <c r="K709" s="361" t="s">
        <v>1391</v>
      </c>
      <c r="L709" s="361" t="s">
        <v>1392</v>
      </c>
      <c r="M709" s="370">
        <v>2009</v>
      </c>
      <c r="N709" s="207">
        <v>43903</v>
      </c>
      <c r="O709" s="361" t="s">
        <v>1537</v>
      </c>
      <c r="P709" t="str">
        <f t="shared" si="11"/>
        <v>Lower Minnesota River WRAPS 2014-Unnamed Creek-(07020012-528)-E. coli</v>
      </c>
    </row>
    <row r="710" spans="1:16" ht="27.95" hidden="1" customHeight="1" x14ac:dyDescent="0.25">
      <c r="A710" s="203" t="s">
        <v>58</v>
      </c>
      <c r="B710" s="203" t="s">
        <v>508</v>
      </c>
      <c r="C710" s="203" t="s">
        <v>1535</v>
      </c>
      <c r="D710" s="203" t="s">
        <v>1632</v>
      </c>
      <c r="E710" s="203" t="s">
        <v>1633</v>
      </c>
      <c r="F710" s="203" t="s">
        <v>505</v>
      </c>
      <c r="G710" s="257">
        <v>4.2999999999999997E-2</v>
      </c>
      <c r="H710" s="361" t="s">
        <v>1390</v>
      </c>
      <c r="I710" s="361" t="s">
        <v>1383</v>
      </c>
      <c r="J710" s="275">
        <v>0.26</v>
      </c>
      <c r="K710" s="361" t="s">
        <v>1391</v>
      </c>
      <c r="L710" s="361" t="s">
        <v>1392</v>
      </c>
      <c r="M710" s="370">
        <v>2009</v>
      </c>
      <c r="N710" s="207">
        <v>43903</v>
      </c>
      <c r="O710" s="361" t="s">
        <v>1537</v>
      </c>
      <c r="P710" t="str">
        <f t="shared" si="11"/>
        <v>Lower Minnesota River WRAPS 2014-Unnamed Creek-(07020012-528)-E. coli</v>
      </c>
    </row>
    <row r="711" spans="1:16" ht="27.95" hidden="1" customHeight="1" x14ac:dyDescent="0.25">
      <c r="A711" s="203" t="s">
        <v>58</v>
      </c>
      <c r="B711" s="203" t="s">
        <v>508</v>
      </c>
      <c r="C711" s="203" t="s">
        <v>1535</v>
      </c>
      <c r="D711" s="203" t="s">
        <v>1632</v>
      </c>
      <c r="E711" s="203" t="s">
        <v>1633</v>
      </c>
      <c r="F711" s="203" t="s">
        <v>505</v>
      </c>
      <c r="G711" s="257">
        <v>2.1000000000000001E-2</v>
      </c>
      <c r="H711" s="361" t="s">
        <v>1390</v>
      </c>
      <c r="I711" s="361" t="s">
        <v>1384</v>
      </c>
      <c r="J711" s="275">
        <v>0.26</v>
      </c>
      <c r="K711" s="361" t="s">
        <v>1391</v>
      </c>
      <c r="L711" s="361" t="s">
        <v>1392</v>
      </c>
      <c r="M711" s="370">
        <v>2009</v>
      </c>
      <c r="N711" s="207">
        <v>43903</v>
      </c>
      <c r="O711" s="361" t="s">
        <v>1537</v>
      </c>
      <c r="P711" t="str">
        <f t="shared" si="11"/>
        <v>Lower Minnesota River WRAPS 2014-Unnamed Creek-(07020012-528)-E. coli</v>
      </c>
    </row>
    <row r="712" spans="1:16" ht="27.95" hidden="1" customHeight="1" x14ac:dyDescent="0.25">
      <c r="A712" s="203" t="s">
        <v>58</v>
      </c>
      <c r="B712" s="203" t="s">
        <v>508</v>
      </c>
      <c r="C712" s="203" t="s">
        <v>1535</v>
      </c>
      <c r="D712" s="203" t="s">
        <v>1632</v>
      </c>
      <c r="E712" s="203" t="s">
        <v>1633</v>
      </c>
      <c r="F712" s="203" t="s">
        <v>505</v>
      </c>
      <c r="G712" s="257">
        <v>9.9000000000000008E-3</v>
      </c>
      <c r="H712" s="361" t="s">
        <v>1390</v>
      </c>
      <c r="I712" s="361" t="s">
        <v>1385</v>
      </c>
      <c r="J712" s="275">
        <v>0.26</v>
      </c>
      <c r="K712" s="361" t="s">
        <v>1391</v>
      </c>
      <c r="L712" s="361" t="s">
        <v>1392</v>
      </c>
      <c r="M712" s="370">
        <v>2009</v>
      </c>
      <c r="N712" s="207">
        <v>43903</v>
      </c>
      <c r="O712" s="361" t="s">
        <v>1537</v>
      </c>
      <c r="P712" t="str">
        <f t="shared" si="11"/>
        <v>Lower Minnesota River WRAPS 2014-Unnamed Creek-(07020012-528)-E. coli</v>
      </c>
    </row>
    <row r="713" spans="1:16" ht="27.95" hidden="1" customHeight="1" x14ac:dyDescent="0.25">
      <c r="A713" s="203" t="s">
        <v>58</v>
      </c>
      <c r="B713" s="202" t="s">
        <v>508</v>
      </c>
      <c r="C713" s="203" t="s">
        <v>1653</v>
      </c>
      <c r="D713" s="202" t="s">
        <v>1654</v>
      </c>
      <c r="E713" s="202" t="s">
        <v>1655</v>
      </c>
      <c r="F713" s="202" t="s">
        <v>505</v>
      </c>
      <c r="G713" s="253">
        <v>4.5999999999999996</v>
      </c>
      <c r="H713" s="361" t="s">
        <v>1433</v>
      </c>
      <c r="I713" s="359" t="s">
        <v>1407</v>
      </c>
      <c r="J713" s="358" t="s">
        <v>1380</v>
      </c>
      <c r="K713" s="359" t="s">
        <v>1113</v>
      </c>
      <c r="L713" s="359" t="s">
        <v>1408</v>
      </c>
      <c r="M713" s="370">
        <v>2003</v>
      </c>
      <c r="N713" s="205">
        <v>40658</v>
      </c>
      <c r="O713" s="203"/>
      <c r="P713" t="str">
        <f t="shared" si="11"/>
        <v>Minnehaha Creek Watershed Lakes TMDL-Parley-(10-0042-00)-TP</v>
      </c>
    </row>
    <row r="714" spans="1:16" ht="27.95" hidden="1" customHeight="1" x14ac:dyDescent="0.25">
      <c r="A714" s="203" t="s">
        <v>58</v>
      </c>
      <c r="B714" s="202" t="s">
        <v>508</v>
      </c>
      <c r="C714" s="203" t="s">
        <v>1653</v>
      </c>
      <c r="D714" s="202" t="s">
        <v>1654</v>
      </c>
      <c r="E714" s="202" t="s">
        <v>1655</v>
      </c>
      <c r="F714" s="202" t="s">
        <v>505</v>
      </c>
      <c r="G714" s="253">
        <v>1.26E-2</v>
      </c>
      <c r="H714" s="361" t="s">
        <v>1414</v>
      </c>
      <c r="I714" s="359" t="s">
        <v>1407</v>
      </c>
      <c r="J714" s="358" t="s">
        <v>1380</v>
      </c>
      <c r="K714" s="359" t="s">
        <v>1113</v>
      </c>
      <c r="L714" s="359" t="s">
        <v>1392</v>
      </c>
      <c r="M714" s="370">
        <v>2003</v>
      </c>
      <c r="N714" s="205">
        <v>40658</v>
      </c>
      <c r="O714" s="203"/>
      <c r="P714" t="str">
        <f t="shared" si="11"/>
        <v>Minnehaha Creek Watershed Lakes TMDL-Parley-(10-0042-00)-TP</v>
      </c>
    </row>
    <row r="715" spans="1:16" ht="27.95" hidden="1" customHeight="1" x14ac:dyDescent="0.25">
      <c r="A715" s="203" t="s">
        <v>58</v>
      </c>
      <c r="B715" s="202" t="s">
        <v>508</v>
      </c>
      <c r="C715" s="203" t="s">
        <v>1653</v>
      </c>
      <c r="D715" s="202" t="s">
        <v>1656</v>
      </c>
      <c r="E715" s="202" t="s">
        <v>1657</v>
      </c>
      <c r="F715" s="202" t="s">
        <v>505</v>
      </c>
      <c r="G715" s="253">
        <v>1.23</v>
      </c>
      <c r="H715" s="361" t="s">
        <v>1433</v>
      </c>
      <c r="I715" s="359" t="s">
        <v>1407</v>
      </c>
      <c r="J715" s="358" t="s">
        <v>1380</v>
      </c>
      <c r="K715" s="359" t="s">
        <v>1113</v>
      </c>
      <c r="L715" s="359" t="s">
        <v>1408</v>
      </c>
      <c r="M715" s="370">
        <v>2003</v>
      </c>
      <c r="N715" s="205">
        <v>40658</v>
      </c>
      <c r="O715" s="203"/>
      <c r="P715" t="str">
        <f t="shared" si="11"/>
        <v>Minnehaha Creek Watershed Lakes TMDL-Wassermann-(10-0048-00)-TP</v>
      </c>
    </row>
    <row r="716" spans="1:16" ht="27.95" hidden="1" customHeight="1" x14ac:dyDescent="0.25">
      <c r="A716" s="203" t="s">
        <v>58</v>
      </c>
      <c r="B716" s="202" t="s">
        <v>508</v>
      </c>
      <c r="C716" s="203" t="s">
        <v>1653</v>
      </c>
      <c r="D716" s="202" t="s">
        <v>1656</v>
      </c>
      <c r="E716" s="202" t="s">
        <v>1657</v>
      </c>
      <c r="F716" s="202" t="s">
        <v>505</v>
      </c>
      <c r="G716" s="253">
        <v>3.3700000000000002E-3</v>
      </c>
      <c r="H716" s="361" t="s">
        <v>1414</v>
      </c>
      <c r="I716" s="359" t="s">
        <v>1407</v>
      </c>
      <c r="J716" s="358" t="s">
        <v>1380</v>
      </c>
      <c r="K716" s="359" t="s">
        <v>1113</v>
      </c>
      <c r="L716" s="359" t="s">
        <v>1392</v>
      </c>
      <c r="M716" s="370">
        <v>2003</v>
      </c>
      <c r="N716" s="205">
        <v>40658</v>
      </c>
      <c r="O716" s="203"/>
      <c r="P716" t="str">
        <f t="shared" si="11"/>
        <v>Minnehaha Creek Watershed Lakes TMDL-Wassermann-(10-0048-00)-TP</v>
      </c>
    </row>
    <row r="717" spans="1:16" ht="27.95" hidden="1" customHeight="1" x14ac:dyDescent="0.25">
      <c r="A717" s="203" t="s">
        <v>58</v>
      </c>
      <c r="B717" s="202" t="s">
        <v>508</v>
      </c>
      <c r="C717" s="203" t="s">
        <v>1403</v>
      </c>
      <c r="D717" s="202" t="s">
        <v>1404</v>
      </c>
      <c r="E717" s="202" t="s">
        <v>1405</v>
      </c>
      <c r="F717" s="202" t="s">
        <v>475</v>
      </c>
      <c r="G717" s="253">
        <v>154</v>
      </c>
      <c r="H717" s="361" t="s">
        <v>1406</v>
      </c>
      <c r="I717" s="359" t="s">
        <v>1407</v>
      </c>
      <c r="J717" s="359" t="s">
        <v>1380</v>
      </c>
      <c r="K717" s="359" t="s">
        <v>22</v>
      </c>
      <c r="L717" s="359" t="s">
        <v>1408</v>
      </c>
      <c r="M717" s="368" t="s">
        <v>1407</v>
      </c>
      <c r="N717" s="205">
        <v>42486</v>
      </c>
      <c r="O717" s="203"/>
      <c r="P717" t="str">
        <f t="shared" si="11"/>
        <v>South Metro Mississippi TSS TMDL-Mississippi River-(07040001-531)-TSS</v>
      </c>
    </row>
    <row r="718" spans="1:16" ht="27.95" hidden="1" customHeight="1" x14ac:dyDescent="0.25">
      <c r="A718" s="203" t="s">
        <v>58</v>
      </c>
      <c r="B718" s="202" t="s">
        <v>508</v>
      </c>
      <c r="C718" s="203" t="s">
        <v>1461</v>
      </c>
      <c r="D718" s="202" t="s">
        <v>1658</v>
      </c>
      <c r="E718" s="202" t="s">
        <v>1659</v>
      </c>
      <c r="F718" s="202" t="s">
        <v>475</v>
      </c>
      <c r="G718" s="254">
        <v>28679140</v>
      </c>
      <c r="H718" s="361" t="s">
        <v>1433</v>
      </c>
      <c r="I718" s="359" t="s">
        <v>1407</v>
      </c>
      <c r="J718" s="359" t="s">
        <v>1380</v>
      </c>
      <c r="K718" s="359" t="s">
        <v>8</v>
      </c>
      <c r="L718" s="359" t="s">
        <v>1408</v>
      </c>
      <c r="M718" s="368" t="s">
        <v>1407</v>
      </c>
      <c r="N718" s="205">
        <v>42530</v>
      </c>
      <c r="O718" s="203"/>
      <c r="P718" t="str">
        <f t="shared" si="11"/>
        <v>Twin Cities Metro Area Chloride TMDL and Management Plan-Minnehaha Creek-(07010206-539)-Chloride</v>
      </c>
    </row>
    <row r="719" spans="1:16" ht="27.95" hidden="1" customHeight="1" x14ac:dyDescent="0.25">
      <c r="A719" s="203" t="s">
        <v>58</v>
      </c>
      <c r="B719" s="202" t="s">
        <v>508</v>
      </c>
      <c r="C719" s="203" t="s">
        <v>1461</v>
      </c>
      <c r="D719" s="202" t="s">
        <v>1658</v>
      </c>
      <c r="E719" s="202" t="s">
        <v>1659</v>
      </c>
      <c r="F719" s="202" t="s">
        <v>475</v>
      </c>
      <c r="G719" s="254">
        <v>189928</v>
      </c>
      <c r="H719" s="361" t="s">
        <v>1414</v>
      </c>
      <c r="I719" s="359" t="s">
        <v>1407</v>
      </c>
      <c r="J719" s="359" t="s">
        <v>1380</v>
      </c>
      <c r="K719" s="359" t="s">
        <v>8</v>
      </c>
      <c r="L719" s="359" t="s">
        <v>1392</v>
      </c>
      <c r="M719" s="368" t="s">
        <v>1407</v>
      </c>
      <c r="N719" s="205">
        <v>42530</v>
      </c>
      <c r="O719" s="203"/>
      <c r="P719" t="str">
        <f t="shared" si="11"/>
        <v>Twin Cities Metro Area Chloride TMDL and Management Plan-Minnehaha Creek-(07010206-539)-Chloride</v>
      </c>
    </row>
    <row r="720" spans="1:16" ht="27.95" hidden="1" customHeight="1" x14ac:dyDescent="0.25">
      <c r="A720" s="203" t="s">
        <v>58</v>
      </c>
      <c r="B720" s="202" t="s">
        <v>508</v>
      </c>
      <c r="C720" s="203" t="s">
        <v>1660</v>
      </c>
      <c r="D720" s="202" t="s">
        <v>1661</v>
      </c>
      <c r="E720" s="202" t="s">
        <v>1662</v>
      </c>
      <c r="F720" s="202" t="s">
        <v>505</v>
      </c>
      <c r="G720" s="253">
        <v>0.11</v>
      </c>
      <c r="H720" s="361" t="s">
        <v>1433</v>
      </c>
      <c r="I720" s="359" t="s">
        <v>1407</v>
      </c>
      <c r="J720" s="358">
        <v>0</v>
      </c>
      <c r="K720" s="359" t="s">
        <v>1113</v>
      </c>
      <c r="L720" s="359" t="s">
        <v>1408</v>
      </c>
      <c r="M720" s="368">
        <v>2008</v>
      </c>
      <c r="N720" s="207" t="s">
        <v>1663</v>
      </c>
      <c r="O720" s="203"/>
      <c r="P720" t="str">
        <f t="shared" si="11"/>
        <v>Upper Minnehaha Creek Watershed TMDL-Tamarack-(10-0010-00)-TP</v>
      </c>
    </row>
    <row r="721" spans="1:16" ht="27.95" hidden="1" customHeight="1" x14ac:dyDescent="0.25">
      <c r="A721" s="203" t="s">
        <v>58</v>
      </c>
      <c r="B721" s="202" t="s">
        <v>508</v>
      </c>
      <c r="C721" s="203" t="s">
        <v>1660</v>
      </c>
      <c r="D721" s="202" t="s">
        <v>1661</v>
      </c>
      <c r="E721" s="202" t="s">
        <v>1662</v>
      </c>
      <c r="F721" s="202" t="s">
        <v>505</v>
      </c>
      <c r="G721" s="253">
        <v>3.1E-4</v>
      </c>
      <c r="H721" s="361" t="s">
        <v>1414</v>
      </c>
      <c r="I721" s="359" t="s">
        <v>1407</v>
      </c>
      <c r="J721" s="358">
        <v>0</v>
      </c>
      <c r="K721" s="359" t="s">
        <v>1113</v>
      </c>
      <c r="L721" s="359" t="s">
        <v>1392</v>
      </c>
      <c r="M721" s="368">
        <v>2008</v>
      </c>
      <c r="N721" s="207" t="s">
        <v>1663</v>
      </c>
      <c r="O721" s="203"/>
      <c r="P721" t="str">
        <f t="shared" si="11"/>
        <v>Upper Minnehaha Creek Watershed TMDL-Tamarack-(10-0010-00)-TP</v>
      </c>
    </row>
    <row r="722" spans="1:16" ht="27.95" hidden="1" customHeight="1" x14ac:dyDescent="0.25">
      <c r="A722" s="203" t="s">
        <v>58</v>
      </c>
      <c r="B722" s="202" t="s">
        <v>508</v>
      </c>
      <c r="C722" s="203" t="s">
        <v>1660</v>
      </c>
      <c r="D722" s="202" t="s">
        <v>1664</v>
      </c>
      <c r="E722" s="202" t="s">
        <v>1665</v>
      </c>
      <c r="F722" s="202" t="s">
        <v>505</v>
      </c>
      <c r="G722" s="253">
        <v>1.36</v>
      </c>
      <c r="H722" s="361" t="s">
        <v>1433</v>
      </c>
      <c r="I722" s="359" t="s">
        <v>1407</v>
      </c>
      <c r="J722" s="358">
        <v>0</v>
      </c>
      <c r="K722" s="359" t="s">
        <v>1113</v>
      </c>
      <c r="L722" s="359" t="s">
        <v>1408</v>
      </c>
      <c r="M722" s="368">
        <v>2010</v>
      </c>
      <c r="N722" s="207" t="s">
        <v>1663</v>
      </c>
      <c r="O722" s="203"/>
      <c r="P722" t="str">
        <f t="shared" si="11"/>
        <v>Upper Minnehaha Creek Watershed TMDL-East Auburn-(10-0044-02)-TP</v>
      </c>
    </row>
    <row r="723" spans="1:16" ht="27.95" hidden="1" customHeight="1" x14ac:dyDescent="0.25">
      <c r="A723" s="203" t="s">
        <v>58</v>
      </c>
      <c r="B723" s="202" t="s">
        <v>508</v>
      </c>
      <c r="C723" s="203" t="s">
        <v>1660</v>
      </c>
      <c r="D723" s="202" t="s">
        <v>1664</v>
      </c>
      <c r="E723" s="202" t="s">
        <v>1665</v>
      </c>
      <c r="F723" s="202" t="s">
        <v>505</v>
      </c>
      <c r="G723" s="253">
        <v>3.7100000000000002E-3</v>
      </c>
      <c r="H723" s="361" t="s">
        <v>1414</v>
      </c>
      <c r="I723" s="359" t="s">
        <v>1407</v>
      </c>
      <c r="J723" s="358">
        <v>0</v>
      </c>
      <c r="K723" s="359" t="s">
        <v>1113</v>
      </c>
      <c r="L723" s="359" t="s">
        <v>1392</v>
      </c>
      <c r="M723" s="368">
        <v>2010</v>
      </c>
      <c r="N723" s="207" t="s">
        <v>1663</v>
      </c>
      <c r="O723" s="203"/>
      <c r="P723" t="str">
        <f t="shared" si="11"/>
        <v>Upper Minnehaha Creek Watershed TMDL-East Auburn-(10-0044-02)-TP</v>
      </c>
    </row>
    <row r="724" spans="1:16" ht="27.95" hidden="1" customHeight="1" x14ac:dyDescent="0.25">
      <c r="A724" s="136" t="s">
        <v>62</v>
      </c>
      <c r="B724" s="211" t="s">
        <v>473</v>
      </c>
      <c r="C724" s="203" t="s">
        <v>1376</v>
      </c>
      <c r="D724" s="226" t="s">
        <v>571</v>
      </c>
      <c r="E724" s="227" t="s">
        <v>1666</v>
      </c>
      <c r="F724" s="129" t="s">
        <v>475</v>
      </c>
      <c r="G724" s="259">
        <v>5.17</v>
      </c>
      <c r="H724" s="225" t="s">
        <v>1378</v>
      </c>
      <c r="I724" s="206" t="s">
        <v>1379</v>
      </c>
      <c r="J724" s="206" t="s">
        <v>1380</v>
      </c>
      <c r="K724" s="206" t="s">
        <v>9</v>
      </c>
      <c r="L724" s="206" t="s">
        <v>1381</v>
      </c>
      <c r="M724" s="369">
        <v>2001</v>
      </c>
      <c r="N724" s="221">
        <v>38812</v>
      </c>
      <c r="O724" s="203"/>
      <c r="P724" t="str">
        <f t="shared" si="11"/>
        <v>Lower Mississippi River Basin-Fecal Coliform TMDL-Zumbro River, South Fork-(07040004-535)-Fecal Coliform</v>
      </c>
    </row>
    <row r="725" spans="1:16" ht="27.95" hidden="1" customHeight="1" x14ac:dyDescent="0.25">
      <c r="A725" s="136" t="s">
        <v>62</v>
      </c>
      <c r="B725" s="211" t="s">
        <v>473</v>
      </c>
      <c r="C725" s="203" t="s">
        <v>1376</v>
      </c>
      <c r="D725" s="226" t="s">
        <v>571</v>
      </c>
      <c r="E725" s="227" t="s">
        <v>1666</v>
      </c>
      <c r="F725" s="129" t="s">
        <v>475</v>
      </c>
      <c r="G725" s="259">
        <v>1.97</v>
      </c>
      <c r="H725" s="225" t="s">
        <v>1378</v>
      </c>
      <c r="I725" s="206" t="s">
        <v>1382</v>
      </c>
      <c r="J725" s="206" t="s">
        <v>1380</v>
      </c>
      <c r="K725" s="206" t="s">
        <v>9</v>
      </c>
      <c r="L725" s="206" t="s">
        <v>1381</v>
      </c>
      <c r="M725" s="369">
        <v>2001</v>
      </c>
      <c r="N725" s="221">
        <v>38812</v>
      </c>
      <c r="O725" s="203"/>
      <c r="P725" t="str">
        <f t="shared" si="11"/>
        <v>Lower Mississippi River Basin-Fecal Coliform TMDL-Zumbro River, South Fork-(07040004-535)-Fecal Coliform</v>
      </c>
    </row>
    <row r="726" spans="1:16" ht="27.95" hidden="1" customHeight="1" x14ac:dyDescent="0.25">
      <c r="A726" s="136" t="s">
        <v>62</v>
      </c>
      <c r="B726" s="211" t="s">
        <v>473</v>
      </c>
      <c r="C726" s="203" t="s">
        <v>1376</v>
      </c>
      <c r="D726" s="226" t="s">
        <v>571</v>
      </c>
      <c r="E726" s="227" t="s">
        <v>1666</v>
      </c>
      <c r="F726" s="129" t="s">
        <v>475</v>
      </c>
      <c r="G726" s="259">
        <v>1.26</v>
      </c>
      <c r="H726" s="225" t="s">
        <v>1378</v>
      </c>
      <c r="I726" s="206" t="s">
        <v>1383</v>
      </c>
      <c r="J726" s="206" t="s">
        <v>1380</v>
      </c>
      <c r="K726" s="206" t="s">
        <v>9</v>
      </c>
      <c r="L726" s="206" t="s">
        <v>1381</v>
      </c>
      <c r="M726" s="369">
        <v>2001</v>
      </c>
      <c r="N726" s="221">
        <v>38812</v>
      </c>
      <c r="O726" s="203"/>
      <c r="P726" t="str">
        <f t="shared" si="11"/>
        <v>Lower Mississippi River Basin-Fecal Coliform TMDL-Zumbro River, South Fork-(07040004-535)-Fecal Coliform</v>
      </c>
    </row>
    <row r="727" spans="1:16" ht="27.95" hidden="1" customHeight="1" x14ac:dyDescent="0.25">
      <c r="A727" s="136" t="s">
        <v>62</v>
      </c>
      <c r="B727" s="211" t="s">
        <v>473</v>
      </c>
      <c r="C727" s="203" t="s">
        <v>1376</v>
      </c>
      <c r="D727" s="226" t="s">
        <v>571</v>
      </c>
      <c r="E727" s="227" t="s">
        <v>1666</v>
      </c>
      <c r="F727" s="129" t="s">
        <v>475</v>
      </c>
      <c r="G727" s="259">
        <v>0.54</v>
      </c>
      <c r="H727" s="225" t="s">
        <v>1378</v>
      </c>
      <c r="I727" s="206" t="s">
        <v>1384</v>
      </c>
      <c r="J727" s="206" t="s">
        <v>1380</v>
      </c>
      <c r="K727" s="206" t="s">
        <v>9</v>
      </c>
      <c r="L727" s="206" t="s">
        <v>1381</v>
      </c>
      <c r="M727" s="369">
        <v>2001</v>
      </c>
      <c r="N727" s="221">
        <v>38812</v>
      </c>
      <c r="O727" s="203"/>
      <c r="P727" t="str">
        <f t="shared" si="11"/>
        <v>Lower Mississippi River Basin-Fecal Coliform TMDL-Zumbro River, South Fork-(07040004-535)-Fecal Coliform</v>
      </c>
    </row>
    <row r="728" spans="1:16" ht="27.95" hidden="1" customHeight="1" x14ac:dyDescent="0.25">
      <c r="A728" s="136" t="s">
        <v>62</v>
      </c>
      <c r="B728" s="211" t="s">
        <v>473</v>
      </c>
      <c r="C728" s="203" t="s">
        <v>1376</v>
      </c>
      <c r="D728" s="226" t="s">
        <v>571</v>
      </c>
      <c r="E728" s="227" t="s">
        <v>1666</v>
      </c>
      <c r="F728" s="129" t="s">
        <v>475</v>
      </c>
      <c r="G728" s="259">
        <v>0.18</v>
      </c>
      <c r="H728" s="225" t="s">
        <v>1378</v>
      </c>
      <c r="I728" s="206" t="s">
        <v>1385</v>
      </c>
      <c r="J728" s="206" t="s">
        <v>1380</v>
      </c>
      <c r="K728" s="206" t="s">
        <v>9</v>
      </c>
      <c r="L728" s="206" t="s">
        <v>1381</v>
      </c>
      <c r="M728" s="369">
        <v>2001</v>
      </c>
      <c r="N728" s="221">
        <v>38812</v>
      </c>
      <c r="O728" s="203"/>
      <c r="P728" t="str">
        <f t="shared" si="11"/>
        <v>Lower Mississippi River Basin-Fecal Coliform TMDL-Zumbro River, South Fork-(07040004-535)-Fecal Coliform</v>
      </c>
    </row>
    <row r="729" spans="1:16" ht="27.95" hidden="1" customHeight="1" x14ac:dyDescent="0.25">
      <c r="A729" s="136" t="s">
        <v>62</v>
      </c>
      <c r="B729" s="211" t="s">
        <v>473</v>
      </c>
      <c r="C729" s="203" t="s">
        <v>1376</v>
      </c>
      <c r="D729" s="226" t="s">
        <v>494</v>
      </c>
      <c r="E729" s="227" t="s">
        <v>1666</v>
      </c>
      <c r="F729" s="129" t="s">
        <v>475</v>
      </c>
      <c r="G729" s="259">
        <v>10.68</v>
      </c>
      <c r="H729" s="225" t="s">
        <v>1378</v>
      </c>
      <c r="I729" s="206" t="s">
        <v>1379</v>
      </c>
      <c r="J729" s="206" t="s">
        <v>1380</v>
      </c>
      <c r="K729" s="206" t="s">
        <v>9</v>
      </c>
      <c r="L729" s="206" t="s">
        <v>1381</v>
      </c>
      <c r="M729" s="369">
        <v>1988</v>
      </c>
      <c r="N729" s="221">
        <v>38812</v>
      </c>
      <c r="O729" s="203"/>
      <c r="P729" t="str">
        <f t="shared" si="11"/>
        <v>Lower Mississippi River Basin-Fecal Coliform TMDL-Zumbro River, South Fork-(07040004-507)-Fecal Coliform</v>
      </c>
    </row>
    <row r="730" spans="1:16" ht="27.95" hidden="1" customHeight="1" x14ac:dyDescent="0.25">
      <c r="A730" s="136" t="s">
        <v>62</v>
      </c>
      <c r="B730" s="211" t="s">
        <v>473</v>
      </c>
      <c r="C730" s="203" t="s">
        <v>1376</v>
      </c>
      <c r="D730" s="226" t="s">
        <v>494</v>
      </c>
      <c r="E730" s="227" t="s">
        <v>1666</v>
      </c>
      <c r="F730" s="129" t="s">
        <v>475</v>
      </c>
      <c r="G730" s="259">
        <v>3.76</v>
      </c>
      <c r="H730" s="225" t="s">
        <v>1378</v>
      </c>
      <c r="I730" s="206" t="s">
        <v>1382</v>
      </c>
      <c r="J730" s="206" t="s">
        <v>1380</v>
      </c>
      <c r="K730" s="206" t="s">
        <v>9</v>
      </c>
      <c r="L730" s="206" t="s">
        <v>1381</v>
      </c>
      <c r="M730" s="369">
        <v>1988</v>
      </c>
      <c r="N730" s="221">
        <v>38812</v>
      </c>
      <c r="O730" s="203"/>
      <c r="P730" t="str">
        <f t="shared" si="11"/>
        <v>Lower Mississippi River Basin-Fecal Coliform TMDL-Zumbro River, South Fork-(07040004-507)-Fecal Coliform</v>
      </c>
    </row>
    <row r="731" spans="1:16" ht="27.95" hidden="1" customHeight="1" x14ac:dyDescent="0.25">
      <c r="A731" s="136" t="s">
        <v>62</v>
      </c>
      <c r="B731" s="211" t="s">
        <v>473</v>
      </c>
      <c r="C731" s="203" t="s">
        <v>1376</v>
      </c>
      <c r="D731" s="226" t="s">
        <v>494</v>
      </c>
      <c r="E731" s="227" t="s">
        <v>1666</v>
      </c>
      <c r="F731" s="129" t="s">
        <v>475</v>
      </c>
      <c r="G731" s="259">
        <v>2.23</v>
      </c>
      <c r="H731" s="225" t="s">
        <v>1378</v>
      </c>
      <c r="I731" s="206" t="s">
        <v>1383</v>
      </c>
      <c r="J731" s="206" t="s">
        <v>1380</v>
      </c>
      <c r="K731" s="206" t="s">
        <v>9</v>
      </c>
      <c r="L731" s="206" t="s">
        <v>1381</v>
      </c>
      <c r="M731" s="369">
        <v>1988</v>
      </c>
      <c r="N731" s="221">
        <v>38812</v>
      </c>
      <c r="O731" s="203"/>
      <c r="P731" t="str">
        <f t="shared" si="11"/>
        <v>Lower Mississippi River Basin-Fecal Coliform TMDL-Zumbro River, South Fork-(07040004-507)-Fecal Coliform</v>
      </c>
    </row>
    <row r="732" spans="1:16" ht="27.95" hidden="1" customHeight="1" x14ac:dyDescent="0.25">
      <c r="A732" s="136" t="s">
        <v>62</v>
      </c>
      <c r="B732" s="211" t="s">
        <v>473</v>
      </c>
      <c r="C732" s="203" t="s">
        <v>1376</v>
      </c>
      <c r="D732" s="226" t="s">
        <v>494</v>
      </c>
      <c r="E732" s="227" t="s">
        <v>1666</v>
      </c>
      <c r="F732" s="129" t="s">
        <v>475</v>
      </c>
      <c r="G732" s="259">
        <v>0.67</v>
      </c>
      <c r="H732" s="225" t="s">
        <v>1378</v>
      </c>
      <c r="I732" s="206" t="s">
        <v>1384</v>
      </c>
      <c r="J732" s="206" t="s">
        <v>1380</v>
      </c>
      <c r="K732" s="206" t="s">
        <v>9</v>
      </c>
      <c r="L732" s="206" t="s">
        <v>1381</v>
      </c>
      <c r="M732" s="369">
        <v>1988</v>
      </c>
      <c r="N732" s="221">
        <v>38812</v>
      </c>
      <c r="O732" s="203"/>
      <c r="P732" t="str">
        <f t="shared" si="11"/>
        <v>Lower Mississippi River Basin-Fecal Coliform TMDL-Zumbro River, South Fork-(07040004-507)-Fecal Coliform</v>
      </c>
    </row>
    <row r="733" spans="1:16" ht="27.95" hidden="1" customHeight="1" x14ac:dyDescent="0.25">
      <c r="A733" s="136" t="s">
        <v>62</v>
      </c>
      <c r="B733" s="211" t="s">
        <v>473</v>
      </c>
      <c r="C733" s="203" t="s">
        <v>1376</v>
      </c>
      <c r="D733" s="226" t="s">
        <v>494</v>
      </c>
      <c r="E733" s="227" t="s">
        <v>1666</v>
      </c>
      <c r="F733" s="129" t="s">
        <v>475</v>
      </c>
      <c r="G733" s="259" t="s">
        <v>515</v>
      </c>
      <c r="H733" s="225" t="s">
        <v>1378</v>
      </c>
      <c r="I733" s="206" t="s">
        <v>1385</v>
      </c>
      <c r="J733" s="206" t="s">
        <v>1380</v>
      </c>
      <c r="K733" s="206" t="s">
        <v>9</v>
      </c>
      <c r="L733" s="206" t="s">
        <v>1381</v>
      </c>
      <c r="M733" s="369">
        <v>1988</v>
      </c>
      <c r="N733" s="221">
        <v>38812</v>
      </c>
      <c r="O733" s="203"/>
      <c r="P733" t="str">
        <f t="shared" si="11"/>
        <v>Lower Mississippi River Basin-Fecal Coliform TMDL-Zumbro River, South Fork-(07040004-507)-Fecal Coliform</v>
      </c>
    </row>
    <row r="734" spans="1:16" ht="27.95" hidden="1" customHeight="1" x14ac:dyDescent="0.25">
      <c r="A734" s="136" t="s">
        <v>62</v>
      </c>
      <c r="B734" s="211" t="s">
        <v>473</v>
      </c>
      <c r="C734" s="203" t="s">
        <v>1376</v>
      </c>
      <c r="D734" s="226" t="s">
        <v>492</v>
      </c>
      <c r="E734" s="227" t="s">
        <v>1666</v>
      </c>
      <c r="F734" s="129" t="s">
        <v>475</v>
      </c>
      <c r="G734" s="259">
        <v>1.8</v>
      </c>
      <c r="H734" s="225" t="s">
        <v>1378</v>
      </c>
      <c r="I734" s="206" t="s">
        <v>1379</v>
      </c>
      <c r="J734" s="206" t="s">
        <v>1380</v>
      </c>
      <c r="K734" s="206" t="s">
        <v>9</v>
      </c>
      <c r="L734" s="206" t="s">
        <v>1381</v>
      </c>
      <c r="M734" s="369">
        <v>2008</v>
      </c>
      <c r="N734" s="221">
        <v>38812</v>
      </c>
      <c r="O734" s="203"/>
      <c r="P734" t="str">
        <f t="shared" si="11"/>
        <v>Lower Mississippi River Basin-Fecal Coliform TMDL-Zumbro River, South Fork-(07040004-536)-Fecal Coliform</v>
      </c>
    </row>
    <row r="735" spans="1:16" ht="27.95" hidden="1" customHeight="1" x14ac:dyDescent="0.25">
      <c r="A735" s="136" t="s">
        <v>62</v>
      </c>
      <c r="B735" s="211" t="s">
        <v>473</v>
      </c>
      <c r="C735" s="203" t="s">
        <v>1376</v>
      </c>
      <c r="D735" s="226" t="s">
        <v>492</v>
      </c>
      <c r="E735" s="227" t="s">
        <v>1666</v>
      </c>
      <c r="F735" s="129" t="s">
        <v>475</v>
      </c>
      <c r="G735" s="259">
        <v>0.68</v>
      </c>
      <c r="H735" s="225" t="s">
        <v>1378</v>
      </c>
      <c r="I735" s="206" t="s">
        <v>1382</v>
      </c>
      <c r="J735" s="206" t="s">
        <v>1380</v>
      </c>
      <c r="K735" s="206" t="s">
        <v>9</v>
      </c>
      <c r="L735" s="206" t="s">
        <v>1381</v>
      </c>
      <c r="M735" s="369">
        <v>2008</v>
      </c>
      <c r="N735" s="221">
        <v>38812</v>
      </c>
      <c r="O735" s="203"/>
      <c r="P735" t="str">
        <f t="shared" si="11"/>
        <v>Lower Mississippi River Basin-Fecal Coliform TMDL-Zumbro River, South Fork-(07040004-536)-Fecal Coliform</v>
      </c>
    </row>
    <row r="736" spans="1:16" ht="27.95" hidden="1" customHeight="1" x14ac:dyDescent="0.25">
      <c r="A736" s="136" t="s">
        <v>62</v>
      </c>
      <c r="B736" s="211" t="s">
        <v>473</v>
      </c>
      <c r="C736" s="203" t="s">
        <v>1376</v>
      </c>
      <c r="D736" s="226" t="s">
        <v>492</v>
      </c>
      <c r="E736" s="227" t="s">
        <v>1666</v>
      </c>
      <c r="F736" s="129" t="s">
        <v>475</v>
      </c>
      <c r="G736" s="259">
        <v>0.44</v>
      </c>
      <c r="H736" s="225" t="s">
        <v>1378</v>
      </c>
      <c r="I736" s="206" t="s">
        <v>1383</v>
      </c>
      <c r="J736" s="206" t="s">
        <v>1380</v>
      </c>
      <c r="K736" s="206" t="s">
        <v>9</v>
      </c>
      <c r="L736" s="206" t="s">
        <v>1381</v>
      </c>
      <c r="M736" s="369">
        <v>2008</v>
      </c>
      <c r="N736" s="221">
        <v>38812</v>
      </c>
      <c r="O736" s="203"/>
      <c r="P736" t="str">
        <f t="shared" si="11"/>
        <v>Lower Mississippi River Basin-Fecal Coliform TMDL-Zumbro River, South Fork-(07040004-536)-Fecal Coliform</v>
      </c>
    </row>
    <row r="737" spans="1:16" ht="27.95" hidden="1" customHeight="1" x14ac:dyDescent="0.25">
      <c r="A737" s="136" t="s">
        <v>62</v>
      </c>
      <c r="B737" s="211" t="s">
        <v>473</v>
      </c>
      <c r="C737" s="203" t="s">
        <v>1376</v>
      </c>
      <c r="D737" s="226" t="s">
        <v>492</v>
      </c>
      <c r="E737" s="227" t="s">
        <v>1666</v>
      </c>
      <c r="F737" s="129" t="s">
        <v>475</v>
      </c>
      <c r="G737" s="259">
        <v>0.19</v>
      </c>
      <c r="H737" s="225" t="s">
        <v>1378</v>
      </c>
      <c r="I737" s="206" t="s">
        <v>1384</v>
      </c>
      <c r="J737" s="206" t="s">
        <v>1380</v>
      </c>
      <c r="K737" s="206" t="s">
        <v>9</v>
      </c>
      <c r="L737" s="206" t="s">
        <v>1381</v>
      </c>
      <c r="M737" s="369">
        <v>2008</v>
      </c>
      <c r="N737" s="221">
        <v>38812</v>
      </c>
      <c r="O737" s="203"/>
      <c r="P737" t="str">
        <f t="shared" si="11"/>
        <v>Lower Mississippi River Basin-Fecal Coliform TMDL-Zumbro River, South Fork-(07040004-536)-Fecal Coliform</v>
      </c>
    </row>
    <row r="738" spans="1:16" ht="27.95" hidden="1" customHeight="1" x14ac:dyDescent="0.25">
      <c r="A738" s="136" t="s">
        <v>62</v>
      </c>
      <c r="B738" s="211" t="s">
        <v>473</v>
      </c>
      <c r="C738" s="203" t="s">
        <v>1376</v>
      </c>
      <c r="D738" s="226" t="s">
        <v>492</v>
      </c>
      <c r="E738" s="227" t="s">
        <v>1666</v>
      </c>
      <c r="F738" s="129" t="s">
        <v>475</v>
      </c>
      <c r="G738" s="259">
        <v>0.06</v>
      </c>
      <c r="H738" s="225" t="s">
        <v>1378</v>
      </c>
      <c r="I738" s="206" t="s">
        <v>1385</v>
      </c>
      <c r="J738" s="206" t="s">
        <v>1380</v>
      </c>
      <c r="K738" s="206" t="s">
        <v>9</v>
      </c>
      <c r="L738" s="206" t="s">
        <v>1381</v>
      </c>
      <c r="M738" s="369">
        <v>2008</v>
      </c>
      <c r="N738" s="221">
        <v>38812</v>
      </c>
      <c r="O738" s="203"/>
      <c r="P738" t="str">
        <f t="shared" si="11"/>
        <v>Lower Mississippi River Basin-Fecal Coliform TMDL-Zumbro River, South Fork-(07040004-536)-Fecal Coliform</v>
      </c>
    </row>
    <row r="739" spans="1:16" ht="27.95" hidden="1" customHeight="1" x14ac:dyDescent="0.25">
      <c r="A739" s="136" t="s">
        <v>62</v>
      </c>
      <c r="B739" s="211" t="s">
        <v>473</v>
      </c>
      <c r="C739" s="203" t="s">
        <v>1376</v>
      </c>
      <c r="D739" s="226" t="s">
        <v>567</v>
      </c>
      <c r="E739" s="227" t="s">
        <v>1666</v>
      </c>
      <c r="F739" s="129" t="s">
        <v>475</v>
      </c>
      <c r="G739" s="259">
        <v>5.74</v>
      </c>
      <c r="H739" s="225" t="s">
        <v>1378</v>
      </c>
      <c r="I739" s="206" t="s">
        <v>1379</v>
      </c>
      <c r="J739" s="206" t="s">
        <v>1380</v>
      </c>
      <c r="K739" s="206" t="s">
        <v>9</v>
      </c>
      <c r="L739" s="206" t="s">
        <v>1381</v>
      </c>
      <c r="M739" s="369">
        <v>2001</v>
      </c>
      <c r="N739" s="221">
        <v>38812</v>
      </c>
      <c r="O739" s="203"/>
      <c r="P739" t="str">
        <f t="shared" si="11"/>
        <v>Lower Mississippi River Basin-Fecal Coliform TMDL-Zumbro River, South Fork-(07040004-533)-Fecal Coliform</v>
      </c>
    </row>
    <row r="740" spans="1:16" ht="27.95" hidden="1" customHeight="1" x14ac:dyDescent="0.25">
      <c r="A740" s="136" t="s">
        <v>62</v>
      </c>
      <c r="B740" s="211" t="s">
        <v>473</v>
      </c>
      <c r="C740" s="203" t="s">
        <v>1376</v>
      </c>
      <c r="D740" s="226" t="s">
        <v>567</v>
      </c>
      <c r="E740" s="227" t="s">
        <v>1666</v>
      </c>
      <c r="F740" s="129" t="s">
        <v>475</v>
      </c>
      <c r="G740" s="259">
        <v>2.19</v>
      </c>
      <c r="H740" s="225" t="s">
        <v>1378</v>
      </c>
      <c r="I740" s="206" t="s">
        <v>1382</v>
      </c>
      <c r="J740" s="206" t="s">
        <v>1380</v>
      </c>
      <c r="K740" s="206" t="s">
        <v>9</v>
      </c>
      <c r="L740" s="206" t="s">
        <v>1381</v>
      </c>
      <c r="M740" s="369">
        <v>2001</v>
      </c>
      <c r="N740" s="221">
        <v>38812</v>
      </c>
      <c r="O740" s="203"/>
      <c r="P740" t="str">
        <f t="shared" si="11"/>
        <v>Lower Mississippi River Basin-Fecal Coliform TMDL-Zumbro River, South Fork-(07040004-533)-Fecal Coliform</v>
      </c>
    </row>
    <row r="741" spans="1:16" ht="27.95" hidden="1" customHeight="1" x14ac:dyDescent="0.25">
      <c r="A741" s="136" t="s">
        <v>62</v>
      </c>
      <c r="B741" s="211" t="s">
        <v>473</v>
      </c>
      <c r="C741" s="203" t="s">
        <v>1376</v>
      </c>
      <c r="D741" s="226" t="s">
        <v>567</v>
      </c>
      <c r="E741" s="227" t="s">
        <v>1666</v>
      </c>
      <c r="F741" s="129" t="s">
        <v>475</v>
      </c>
      <c r="G741" s="259">
        <v>1.4</v>
      </c>
      <c r="H741" s="225" t="s">
        <v>1378</v>
      </c>
      <c r="I741" s="206" t="s">
        <v>1383</v>
      </c>
      <c r="J741" s="206" t="s">
        <v>1380</v>
      </c>
      <c r="K741" s="206" t="s">
        <v>9</v>
      </c>
      <c r="L741" s="206" t="s">
        <v>1381</v>
      </c>
      <c r="M741" s="369">
        <v>2001</v>
      </c>
      <c r="N741" s="221">
        <v>38812</v>
      </c>
      <c r="O741" s="203"/>
      <c r="P741" t="str">
        <f t="shared" si="11"/>
        <v>Lower Mississippi River Basin-Fecal Coliform TMDL-Zumbro River, South Fork-(07040004-533)-Fecal Coliform</v>
      </c>
    </row>
    <row r="742" spans="1:16" ht="27.95" hidden="1" customHeight="1" x14ac:dyDescent="0.25">
      <c r="A742" s="136" t="s">
        <v>62</v>
      </c>
      <c r="B742" s="211" t="s">
        <v>473</v>
      </c>
      <c r="C742" s="203" t="s">
        <v>1376</v>
      </c>
      <c r="D742" s="226" t="s">
        <v>567</v>
      </c>
      <c r="E742" s="227" t="s">
        <v>1666</v>
      </c>
      <c r="F742" s="129" t="s">
        <v>475</v>
      </c>
      <c r="G742" s="259">
        <v>0.6</v>
      </c>
      <c r="H742" s="225" t="s">
        <v>1378</v>
      </c>
      <c r="I742" s="206" t="s">
        <v>1384</v>
      </c>
      <c r="J742" s="206" t="s">
        <v>1380</v>
      </c>
      <c r="K742" s="206" t="s">
        <v>9</v>
      </c>
      <c r="L742" s="206" t="s">
        <v>1381</v>
      </c>
      <c r="M742" s="369">
        <v>2001</v>
      </c>
      <c r="N742" s="221">
        <v>38812</v>
      </c>
      <c r="O742" s="203"/>
      <c r="P742" t="str">
        <f t="shared" si="11"/>
        <v>Lower Mississippi River Basin-Fecal Coliform TMDL-Zumbro River, South Fork-(07040004-533)-Fecal Coliform</v>
      </c>
    </row>
    <row r="743" spans="1:16" ht="27.95" hidden="1" customHeight="1" x14ac:dyDescent="0.25">
      <c r="A743" s="136" t="s">
        <v>62</v>
      </c>
      <c r="B743" s="211" t="s">
        <v>473</v>
      </c>
      <c r="C743" s="203" t="s">
        <v>1376</v>
      </c>
      <c r="D743" s="226" t="s">
        <v>567</v>
      </c>
      <c r="E743" s="227" t="s">
        <v>1666</v>
      </c>
      <c r="F743" s="129" t="s">
        <v>475</v>
      </c>
      <c r="G743" s="259">
        <v>0.2</v>
      </c>
      <c r="H743" s="225" t="s">
        <v>1378</v>
      </c>
      <c r="I743" s="206" t="s">
        <v>1385</v>
      </c>
      <c r="J743" s="206" t="s">
        <v>1380</v>
      </c>
      <c r="K743" s="206" t="s">
        <v>9</v>
      </c>
      <c r="L743" s="206" t="s">
        <v>1381</v>
      </c>
      <c r="M743" s="369">
        <v>2001</v>
      </c>
      <c r="N743" s="221">
        <v>38812</v>
      </c>
      <c r="O743" s="203"/>
      <c r="P743" t="str">
        <f t="shared" si="11"/>
        <v>Lower Mississippi River Basin-Fecal Coliform TMDL-Zumbro River, South Fork-(07040004-533)-Fecal Coliform</v>
      </c>
    </row>
    <row r="744" spans="1:16" ht="27.95" hidden="1" customHeight="1" x14ac:dyDescent="0.25">
      <c r="A744" s="136" t="s">
        <v>62</v>
      </c>
      <c r="B744" s="211" t="s">
        <v>473</v>
      </c>
      <c r="C744" s="203" t="s">
        <v>1376</v>
      </c>
      <c r="D744" s="226" t="s">
        <v>490</v>
      </c>
      <c r="E744" s="227" t="s">
        <v>1667</v>
      </c>
      <c r="F744" s="129" t="s">
        <v>475</v>
      </c>
      <c r="G744" s="259">
        <v>7.3</v>
      </c>
      <c r="H744" s="225" t="s">
        <v>1378</v>
      </c>
      <c r="I744" s="206" t="s">
        <v>1379</v>
      </c>
      <c r="J744" s="206" t="s">
        <v>1380</v>
      </c>
      <c r="K744" s="206" t="s">
        <v>9</v>
      </c>
      <c r="L744" s="206" t="s">
        <v>1381</v>
      </c>
      <c r="M744" s="369">
        <v>2002</v>
      </c>
      <c r="N744" s="221">
        <v>38812</v>
      </c>
      <c r="O744" s="203"/>
      <c r="P744" t="str">
        <f t="shared" si="11"/>
        <v>Lower Mississippi River Basin-Fecal Coliform TMDL-Zumbro River-(07040004-502)-Fecal Coliform</v>
      </c>
    </row>
    <row r="745" spans="1:16" ht="27.95" hidden="1" customHeight="1" x14ac:dyDescent="0.25">
      <c r="A745" s="136" t="s">
        <v>62</v>
      </c>
      <c r="B745" s="211" t="s">
        <v>473</v>
      </c>
      <c r="C745" s="203" t="s">
        <v>1376</v>
      </c>
      <c r="D745" s="226" t="s">
        <v>490</v>
      </c>
      <c r="E745" s="227" t="s">
        <v>1667</v>
      </c>
      <c r="F745" s="129" t="s">
        <v>475</v>
      </c>
      <c r="G745" s="259">
        <v>3.39</v>
      </c>
      <c r="H745" s="225" t="s">
        <v>1378</v>
      </c>
      <c r="I745" s="206" t="s">
        <v>1382</v>
      </c>
      <c r="J745" s="206" t="s">
        <v>1380</v>
      </c>
      <c r="K745" s="206" t="s">
        <v>9</v>
      </c>
      <c r="L745" s="206" t="s">
        <v>1381</v>
      </c>
      <c r="M745" s="369">
        <v>2002</v>
      </c>
      <c r="N745" s="221">
        <v>38812</v>
      </c>
      <c r="O745" s="203"/>
      <c r="P745" t="str">
        <f t="shared" si="11"/>
        <v>Lower Mississippi River Basin-Fecal Coliform TMDL-Zumbro River-(07040004-502)-Fecal Coliform</v>
      </c>
    </row>
    <row r="746" spans="1:16" ht="27.95" hidden="1" customHeight="1" x14ac:dyDescent="0.25">
      <c r="A746" s="136" t="s">
        <v>62</v>
      </c>
      <c r="B746" s="211" t="s">
        <v>473</v>
      </c>
      <c r="C746" s="203" t="s">
        <v>1376</v>
      </c>
      <c r="D746" s="226" t="s">
        <v>490</v>
      </c>
      <c r="E746" s="227" t="s">
        <v>1667</v>
      </c>
      <c r="F746" s="129" t="s">
        <v>475</v>
      </c>
      <c r="G746" s="259">
        <v>2.34</v>
      </c>
      <c r="H746" s="225" t="s">
        <v>1378</v>
      </c>
      <c r="I746" s="206" t="s">
        <v>1383</v>
      </c>
      <c r="J746" s="206" t="s">
        <v>1380</v>
      </c>
      <c r="K746" s="206" t="s">
        <v>9</v>
      </c>
      <c r="L746" s="206" t="s">
        <v>1381</v>
      </c>
      <c r="M746" s="369">
        <v>2002</v>
      </c>
      <c r="N746" s="221">
        <v>38812</v>
      </c>
      <c r="O746" s="203"/>
      <c r="P746" t="str">
        <f t="shared" si="11"/>
        <v>Lower Mississippi River Basin-Fecal Coliform TMDL-Zumbro River-(07040004-502)-Fecal Coliform</v>
      </c>
    </row>
    <row r="747" spans="1:16" ht="27.95" hidden="1" customHeight="1" x14ac:dyDescent="0.25">
      <c r="A747" s="136" t="s">
        <v>62</v>
      </c>
      <c r="B747" s="211" t="s">
        <v>473</v>
      </c>
      <c r="C747" s="203" t="s">
        <v>1376</v>
      </c>
      <c r="D747" s="226" t="s">
        <v>490</v>
      </c>
      <c r="E747" s="227" t="s">
        <v>1667</v>
      </c>
      <c r="F747" s="129" t="s">
        <v>475</v>
      </c>
      <c r="G747" s="259">
        <v>1.37</v>
      </c>
      <c r="H747" s="225" t="s">
        <v>1378</v>
      </c>
      <c r="I747" s="206" t="s">
        <v>1384</v>
      </c>
      <c r="J747" s="206" t="s">
        <v>1380</v>
      </c>
      <c r="K747" s="206" t="s">
        <v>9</v>
      </c>
      <c r="L747" s="206" t="s">
        <v>1381</v>
      </c>
      <c r="M747" s="369">
        <v>2002</v>
      </c>
      <c r="N747" s="221">
        <v>38812</v>
      </c>
      <c r="O747" s="203"/>
      <c r="P747" t="str">
        <f t="shared" si="11"/>
        <v>Lower Mississippi River Basin-Fecal Coliform TMDL-Zumbro River-(07040004-502)-Fecal Coliform</v>
      </c>
    </row>
    <row r="748" spans="1:16" ht="27.95" hidden="1" customHeight="1" x14ac:dyDescent="0.25">
      <c r="A748" s="136" t="s">
        <v>62</v>
      </c>
      <c r="B748" s="211" t="s">
        <v>473</v>
      </c>
      <c r="C748" s="203" t="s">
        <v>1376</v>
      </c>
      <c r="D748" s="226" t="s">
        <v>490</v>
      </c>
      <c r="E748" s="227" t="s">
        <v>1667</v>
      </c>
      <c r="F748" s="129" t="s">
        <v>475</v>
      </c>
      <c r="G748" s="259">
        <v>1.05</v>
      </c>
      <c r="H748" s="225" t="s">
        <v>1378</v>
      </c>
      <c r="I748" s="206" t="s">
        <v>1385</v>
      </c>
      <c r="J748" s="206" t="s">
        <v>1380</v>
      </c>
      <c r="K748" s="206" t="s">
        <v>9</v>
      </c>
      <c r="L748" s="206" t="s">
        <v>1381</v>
      </c>
      <c r="M748" s="369">
        <v>2002</v>
      </c>
      <c r="N748" s="221">
        <v>38812</v>
      </c>
      <c r="O748" s="203"/>
      <c r="P748" t="str">
        <f t="shared" si="11"/>
        <v>Lower Mississippi River Basin-Fecal Coliform TMDL-Zumbro River-(07040004-502)-Fecal Coliform</v>
      </c>
    </row>
    <row r="749" spans="1:16" ht="27.95" hidden="1" customHeight="1" x14ac:dyDescent="0.25">
      <c r="A749" s="136" t="s">
        <v>62</v>
      </c>
      <c r="B749" s="211" t="s">
        <v>473</v>
      </c>
      <c r="C749" s="203" t="s">
        <v>1376</v>
      </c>
      <c r="D749" s="226" t="s">
        <v>474</v>
      </c>
      <c r="E749" s="227" t="s">
        <v>1667</v>
      </c>
      <c r="F749" s="129" t="s">
        <v>475</v>
      </c>
      <c r="G749" s="259">
        <v>7.31</v>
      </c>
      <c r="H749" s="225" t="s">
        <v>1378</v>
      </c>
      <c r="I749" s="206" t="s">
        <v>1379</v>
      </c>
      <c r="J749" s="206" t="s">
        <v>1380</v>
      </c>
      <c r="K749" s="206" t="s">
        <v>9</v>
      </c>
      <c r="L749" s="206" t="s">
        <v>1381</v>
      </c>
      <c r="M749" s="369">
        <v>2002</v>
      </c>
      <c r="N749" s="221">
        <v>38812</v>
      </c>
      <c r="O749" s="203"/>
      <c r="P749" t="str">
        <f t="shared" si="11"/>
        <v>Lower Mississippi River Basin-Fecal Coliform TMDL-Zumbro River-(07040004-501)-Fecal Coliform</v>
      </c>
    </row>
    <row r="750" spans="1:16" ht="27.95" hidden="1" customHeight="1" x14ac:dyDescent="0.25">
      <c r="A750" s="136" t="s">
        <v>62</v>
      </c>
      <c r="B750" s="211" t="s">
        <v>473</v>
      </c>
      <c r="C750" s="203" t="s">
        <v>1376</v>
      </c>
      <c r="D750" s="226" t="s">
        <v>474</v>
      </c>
      <c r="E750" s="227" t="s">
        <v>1667</v>
      </c>
      <c r="F750" s="129" t="s">
        <v>475</v>
      </c>
      <c r="G750" s="259">
        <v>3.4</v>
      </c>
      <c r="H750" s="225" t="s">
        <v>1378</v>
      </c>
      <c r="I750" s="206" t="s">
        <v>1382</v>
      </c>
      <c r="J750" s="206" t="s">
        <v>1380</v>
      </c>
      <c r="K750" s="206" t="s">
        <v>9</v>
      </c>
      <c r="L750" s="206" t="s">
        <v>1381</v>
      </c>
      <c r="M750" s="369">
        <v>2002</v>
      </c>
      <c r="N750" s="221">
        <v>38812</v>
      </c>
      <c r="O750" s="203"/>
      <c r="P750" t="str">
        <f t="shared" si="11"/>
        <v>Lower Mississippi River Basin-Fecal Coliform TMDL-Zumbro River-(07040004-501)-Fecal Coliform</v>
      </c>
    </row>
    <row r="751" spans="1:16" ht="27.95" hidden="1" customHeight="1" x14ac:dyDescent="0.25">
      <c r="A751" s="136" t="s">
        <v>62</v>
      </c>
      <c r="B751" s="211" t="s">
        <v>473</v>
      </c>
      <c r="C751" s="203" t="s">
        <v>1376</v>
      </c>
      <c r="D751" s="226" t="s">
        <v>474</v>
      </c>
      <c r="E751" s="227" t="s">
        <v>1667</v>
      </c>
      <c r="F751" s="129" t="s">
        <v>475</v>
      </c>
      <c r="G751" s="259">
        <v>2.35</v>
      </c>
      <c r="H751" s="225" t="s">
        <v>1378</v>
      </c>
      <c r="I751" s="206" t="s">
        <v>1383</v>
      </c>
      <c r="J751" s="206" t="s">
        <v>1380</v>
      </c>
      <c r="K751" s="206" t="s">
        <v>9</v>
      </c>
      <c r="L751" s="206" t="s">
        <v>1381</v>
      </c>
      <c r="M751" s="369">
        <v>2002</v>
      </c>
      <c r="N751" s="221">
        <v>38812</v>
      </c>
      <c r="O751" s="203"/>
      <c r="P751" t="str">
        <f t="shared" si="11"/>
        <v>Lower Mississippi River Basin-Fecal Coliform TMDL-Zumbro River-(07040004-501)-Fecal Coliform</v>
      </c>
    </row>
    <row r="752" spans="1:16" ht="27.95" hidden="1" customHeight="1" x14ac:dyDescent="0.25">
      <c r="A752" s="136" t="s">
        <v>62</v>
      </c>
      <c r="B752" s="211" t="s">
        <v>473</v>
      </c>
      <c r="C752" s="203" t="s">
        <v>1376</v>
      </c>
      <c r="D752" s="226" t="s">
        <v>474</v>
      </c>
      <c r="E752" s="227" t="s">
        <v>1667</v>
      </c>
      <c r="F752" s="129" t="s">
        <v>475</v>
      </c>
      <c r="G752" s="259">
        <v>1.38</v>
      </c>
      <c r="H752" s="225" t="s">
        <v>1378</v>
      </c>
      <c r="I752" s="206" t="s">
        <v>1384</v>
      </c>
      <c r="J752" s="206" t="s">
        <v>1380</v>
      </c>
      <c r="K752" s="206" t="s">
        <v>9</v>
      </c>
      <c r="L752" s="206" t="s">
        <v>1381</v>
      </c>
      <c r="M752" s="369">
        <v>2002</v>
      </c>
      <c r="N752" s="221">
        <v>38812</v>
      </c>
      <c r="O752" s="203"/>
      <c r="P752" t="str">
        <f t="shared" si="11"/>
        <v>Lower Mississippi River Basin-Fecal Coliform TMDL-Zumbro River-(07040004-501)-Fecal Coliform</v>
      </c>
    </row>
    <row r="753" spans="1:16" ht="27.95" hidden="1" customHeight="1" x14ac:dyDescent="0.25">
      <c r="A753" s="136" t="s">
        <v>62</v>
      </c>
      <c r="B753" s="211" t="s">
        <v>473</v>
      </c>
      <c r="C753" s="203" t="s">
        <v>1376</v>
      </c>
      <c r="D753" s="226" t="s">
        <v>474</v>
      </c>
      <c r="E753" s="227" t="s">
        <v>1667</v>
      </c>
      <c r="F753" s="129" t="s">
        <v>475</v>
      </c>
      <c r="G753" s="259">
        <v>1.05</v>
      </c>
      <c r="H753" s="225" t="s">
        <v>1378</v>
      </c>
      <c r="I753" s="206" t="s">
        <v>1385</v>
      </c>
      <c r="J753" s="206" t="s">
        <v>1380</v>
      </c>
      <c r="K753" s="206" t="s">
        <v>9</v>
      </c>
      <c r="L753" s="206" t="s">
        <v>1381</v>
      </c>
      <c r="M753" s="369">
        <v>2002</v>
      </c>
      <c r="N753" s="221">
        <v>38812</v>
      </c>
      <c r="O753" s="203"/>
      <c r="P753" t="str">
        <f t="shared" si="11"/>
        <v>Lower Mississippi River Basin-Fecal Coliform TMDL-Zumbro River-(07040004-501)-Fecal Coliform</v>
      </c>
    </row>
    <row r="754" spans="1:16" ht="27.95" hidden="1" customHeight="1" x14ac:dyDescent="0.25">
      <c r="A754" s="203" t="s">
        <v>62</v>
      </c>
      <c r="B754" s="202" t="s">
        <v>473</v>
      </c>
      <c r="C754" s="203" t="s">
        <v>1668</v>
      </c>
      <c r="D754" s="202" t="s">
        <v>474</v>
      </c>
      <c r="E754" s="202" t="s">
        <v>1667</v>
      </c>
      <c r="F754" s="202" t="s">
        <v>475</v>
      </c>
      <c r="G754" s="253">
        <v>26.51</v>
      </c>
      <c r="H754" s="361" t="s">
        <v>488</v>
      </c>
      <c r="I754" s="359" t="s">
        <v>1379</v>
      </c>
      <c r="J754" s="359" t="s">
        <v>1380</v>
      </c>
      <c r="K754" s="359" t="s">
        <v>22</v>
      </c>
      <c r="L754" s="359" t="s">
        <v>1392</v>
      </c>
      <c r="M754" s="368">
        <v>2008</v>
      </c>
      <c r="N754" s="205">
        <v>41054</v>
      </c>
      <c r="O754" s="203"/>
      <c r="P754" t="str">
        <f t="shared" si="11"/>
        <v>Zumbro River Watershed Turbidity TMDL-Zumbro River-(07040004-501)-TSS</v>
      </c>
    </row>
    <row r="755" spans="1:16" ht="27.95" hidden="1" customHeight="1" x14ac:dyDescent="0.25">
      <c r="A755" s="203" t="s">
        <v>62</v>
      </c>
      <c r="B755" s="202" t="s">
        <v>473</v>
      </c>
      <c r="C755" s="203" t="s">
        <v>1668</v>
      </c>
      <c r="D755" s="202" t="s">
        <v>474</v>
      </c>
      <c r="E755" s="202" t="s">
        <v>1667</v>
      </c>
      <c r="F755" s="202" t="s">
        <v>475</v>
      </c>
      <c r="G755" s="253">
        <v>11.15</v>
      </c>
      <c r="H755" s="361" t="s">
        <v>488</v>
      </c>
      <c r="I755" s="359" t="s">
        <v>1382</v>
      </c>
      <c r="J755" s="359" t="s">
        <v>1380</v>
      </c>
      <c r="K755" s="359" t="s">
        <v>22</v>
      </c>
      <c r="L755" s="359" t="s">
        <v>1392</v>
      </c>
      <c r="M755" s="368">
        <v>2008</v>
      </c>
      <c r="N755" s="205">
        <v>41054</v>
      </c>
      <c r="O755" s="203"/>
      <c r="P755" t="str">
        <f t="shared" si="11"/>
        <v>Zumbro River Watershed Turbidity TMDL-Zumbro River-(07040004-501)-TSS</v>
      </c>
    </row>
    <row r="756" spans="1:16" ht="27.95" hidden="1" customHeight="1" x14ac:dyDescent="0.25">
      <c r="A756" s="203" t="s">
        <v>62</v>
      </c>
      <c r="B756" s="202" t="s">
        <v>473</v>
      </c>
      <c r="C756" s="203" t="s">
        <v>1668</v>
      </c>
      <c r="D756" s="202" t="s">
        <v>474</v>
      </c>
      <c r="E756" s="202" t="s">
        <v>1667</v>
      </c>
      <c r="F756" s="202" t="s">
        <v>475</v>
      </c>
      <c r="G756" s="253">
        <v>7.21</v>
      </c>
      <c r="H756" s="361" t="s">
        <v>488</v>
      </c>
      <c r="I756" s="359" t="s">
        <v>1383</v>
      </c>
      <c r="J756" s="359" t="s">
        <v>1380</v>
      </c>
      <c r="K756" s="359" t="s">
        <v>22</v>
      </c>
      <c r="L756" s="359" t="s">
        <v>1392</v>
      </c>
      <c r="M756" s="368">
        <v>2008</v>
      </c>
      <c r="N756" s="205">
        <v>41054</v>
      </c>
      <c r="O756" s="203"/>
      <c r="P756" t="str">
        <f t="shared" si="11"/>
        <v>Zumbro River Watershed Turbidity TMDL-Zumbro River-(07040004-501)-TSS</v>
      </c>
    </row>
    <row r="757" spans="1:16" ht="27.95" hidden="1" customHeight="1" x14ac:dyDescent="0.25">
      <c r="A757" s="203" t="s">
        <v>62</v>
      </c>
      <c r="B757" s="202" t="s">
        <v>473</v>
      </c>
      <c r="C757" s="203" t="s">
        <v>1668</v>
      </c>
      <c r="D757" s="202" t="s">
        <v>474</v>
      </c>
      <c r="E757" s="202" t="s">
        <v>1667</v>
      </c>
      <c r="F757" s="202" t="s">
        <v>475</v>
      </c>
      <c r="G757" s="253">
        <v>5.13</v>
      </c>
      <c r="H757" s="361" t="s">
        <v>488</v>
      </c>
      <c r="I757" s="359" t="s">
        <v>1384</v>
      </c>
      <c r="J757" s="359" t="s">
        <v>1380</v>
      </c>
      <c r="K757" s="359" t="s">
        <v>22</v>
      </c>
      <c r="L757" s="359" t="s">
        <v>1392</v>
      </c>
      <c r="M757" s="368">
        <v>2008</v>
      </c>
      <c r="N757" s="205">
        <v>41054</v>
      </c>
      <c r="O757" s="203"/>
      <c r="P757" t="str">
        <f t="shared" si="11"/>
        <v>Zumbro River Watershed Turbidity TMDL-Zumbro River-(07040004-501)-TSS</v>
      </c>
    </row>
    <row r="758" spans="1:16" ht="27.95" hidden="1" customHeight="1" x14ac:dyDescent="0.25">
      <c r="A758" s="203" t="s">
        <v>62</v>
      </c>
      <c r="B758" s="202" t="s">
        <v>473</v>
      </c>
      <c r="C758" s="203" t="s">
        <v>1668</v>
      </c>
      <c r="D758" s="202" t="s">
        <v>474</v>
      </c>
      <c r="E758" s="202" t="s">
        <v>1667</v>
      </c>
      <c r="F758" s="202" t="s">
        <v>475</v>
      </c>
      <c r="G758" s="253">
        <v>4.33</v>
      </c>
      <c r="H758" s="361" t="s">
        <v>488</v>
      </c>
      <c r="I758" s="359" t="s">
        <v>1385</v>
      </c>
      <c r="J758" s="359" t="s">
        <v>1380</v>
      </c>
      <c r="K758" s="359" t="s">
        <v>22</v>
      </c>
      <c r="L758" s="359" t="s">
        <v>1392</v>
      </c>
      <c r="M758" s="368">
        <v>2008</v>
      </c>
      <c r="N758" s="205">
        <v>41054</v>
      </c>
      <c r="O758" s="203"/>
      <c r="P758" t="str">
        <f t="shared" si="11"/>
        <v>Zumbro River Watershed Turbidity TMDL-Zumbro River-(07040004-501)-TSS</v>
      </c>
    </row>
    <row r="759" spans="1:16" ht="27.95" hidden="1" customHeight="1" x14ac:dyDescent="0.25">
      <c r="A759" s="203" t="s">
        <v>62</v>
      </c>
      <c r="B759" s="202" t="s">
        <v>473</v>
      </c>
      <c r="C759" s="203" t="s">
        <v>1668</v>
      </c>
      <c r="D759" s="202" t="s">
        <v>494</v>
      </c>
      <c r="E759" s="202" t="s">
        <v>1666</v>
      </c>
      <c r="F759" s="202" t="s">
        <v>475</v>
      </c>
      <c r="G759" s="253">
        <v>26.17</v>
      </c>
      <c r="H759" s="361" t="s">
        <v>488</v>
      </c>
      <c r="I759" s="359" t="s">
        <v>1379</v>
      </c>
      <c r="J759" s="359" t="s">
        <v>1380</v>
      </c>
      <c r="K759" s="359" t="s">
        <v>22</v>
      </c>
      <c r="L759" s="359" t="s">
        <v>1392</v>
      </c>
      <c r="M759" s="368">
        <v>2008</v>
      </c>
      <c r="N759" s="205">
        <v>41054</v>
      </c>
      <c r="O759" s="203"/>
      <c r="P759" t="str">
        <f t="shared" si="11"/>
        <v>Zumbro River Watershed Turbidity TMDL-Zumbro River, South Fork-(07040004-507)-TSS</v>
      </c>
    </row>
    <row r="760" spans="1:16" ht="27.95" hidden="1" customHeight="1" x14ac:dyDescent="0.25">
      <c r="A760" s="203" t="s">
        <v>62</v>
      </c>
      <c r="B760" s="202" t="s">
        <v>473</v>
      </c>
      <c r="C760" s="203" t="s">
        <v>1668</v>
      </c>
      <c r="D760" s="202" t="s">
        <v>494</v>
      </c>
      <c r="E760" s="202" t="s">
        <v>1666</v>
      </c>
      <c r="F760" s="202" t="s">
        <v>475</v>
      </c>
      <c r="G760" s="253">
        <v>10.34</v>
      </c>
      <c r="H760" s="361" t="s">
        <v>488</v>
      </c>
      <c r="I760" s="359" t="s">
        <v>1382</v>
      </c>
      <c r="J760" s="359" t="s">
        <v>1380</v>
      </c>
      <c r="K760" s="359" t="s">
        <v>22</v>
      </c>
      <c r="L760" s="359" t="s">
        <v>1392</v>
      </c>
      <c r="M760" s="368">
        <v>2008</v>
      </c>
      <c r="N760" s="205">
        <v>41054</v>
      </c>
      <c r="O760" s="203"/>
      <c r="P760" t="str">
        <f t="shared" si="11"/>
        <v>Zumbro River Watershed Turbidity TMDL-Zumbro River, South Fork-(07040004-507)-TSS</v>
      </c>
    </row>
    <row r="761" spans="1:16" ht="27.95" hidden="1" customHeight="1" x14ac:dyDescent="0.25">
      <c r="A761" s="203" t="s">
        <v>62</v>
      </c>
      <c r="B761" s="202" t="s">
        <v>473</v>
      </c>
      <c r="C761" s="203" t="s">
        <v>1668</v>
      </c>
      <c r="D761" s="202" t="s">
        <v>494</v>
      </c>
      <c r="E761" s="202" t="s">
        <v>1666</v>
      </c>
      <c r="F761" s="202" t="s">
        <v>475</v>
      </c>
      <c r="G761" s="253">
        <v>3.96</v>
      </c>
      <c r="H761" s="361" t="s">
        <v>488</v>
      </c>
      <c r="I761" s="359" t="s">
        <v>1383</v>
      </c>
      <c r="J761" s="359" t="s">
        <v>1380</v>
      </c>
      <c r="K761" s="359" t="s">
        <v>22</v>
      </c>
      <c r="L761" s="359" t="s">
        <v>1392</v>
      </c>
      <c r="M761" s="368">
        <v>2008</v>
      </c>
      <c r="N761" s="205">
        <v>41054</v>
      </c>
      <c r="O761" s="203"/>
      <c r="P761" t="str">
        <f t="shared" si="11"/>
        <v>Zumbro River Watershed Turbidity TMDL-Zumbro River, South Fork-(07040004-507)-TSS</v>
      </c>
    </row>
    <row r="762" spans="1:16" ht="27.95" hidden="1" customHeight="1" x14ac:dyDescent="0.25">
      <c r="A762" s="203" t="s">
        <v>62</v>
      </c>
      <c r="B762" s="202" t="s">
        <v>473</v>
      </c>
      <c r="C762" s="203" t="s">
        <v>1668</v>
      </c>
      <c r="D762" s="202" t="s">
        <v>494</v>
      </c>
      <c r="E762" s="202" t="s">
        <v>1666</v>
      </c>
      <c r="F762" s="202" t="s">
        <v>475</v>
      </c>
      <c r="G762" s="253">
        <v>1.81</v>
      </c>
      <c r="H762" s="361" t="s">
        <v>488</v>
      </c>
      <c r="I762" s="359" t="s">
        <v>1384</v>
      </c>
      <c r="J762" s="359" t="s">
        <v>1380</v>
      </c>
      <c r="K762" s="359" t="s">
        <v>22</v>
      </c>
      <c r="L762" s="359" t="s">
        <v>1392</v>
      </c>
      <c r="M762" s="368">
        <v>2008</v>
      </c>
      <c r="N762" s="205">
        <v>41054</v>
      </c>
      <c r="O762" s="203"/>
      <c r="P762" t="str">
        <f t="shared" si="11"/>
        <v>Zumbro River Watershed Turbidity TMDL-Zumbro River, South Fork-(07040004-507)-TSS</v>
      </c>
    </row>
    <row r="763" spans="1:16" ht="27.95" hidden="1" customHeight="1" x14ac:dyDescent="0.25">
      <c r="A763" s="203" t="s">
        <v>62</v>
      </c>
      <c r="B763" s="202" t="s">
        <v>473</v>
      </c>
      <c r="C763" s="203" t="s">
        <v>1668</v>
      </c>
      <c r="D763" s="202" t="s">
        <v>494</v>
      </c>
      <c r="E763" s="202" t="s">
        <v>1666</v>
      </c>
      <c r="F763" s="202" t="s">
        <v>475</v>
      </c>
      <c r="G763" s="253">
        <v>0.95</v>
      </c>
      <c r="H763" s="361" t="s">
        <v>488</v>
      </c>
      <c r="I763" s="359" t="s">
        <v>1385</v>
      </c>
      <c r="J763" s="359" t="s">
        <v>1380</v>
      </c>
      <c r="K763" s="359" t="s">
        <v>22</v>
      </c>
      <c r="L763" s="359" t="s">
        <v>1392</v>
      </c>
      <c r="M763" s="368">
        <v>2008</v>
      </c>
      <c r="N763" s="205">
        <v>41054</v>
      </c>
      <c r="O763" s="203"/>
      <c r="P763" t="str">
        <f t="shared" si="11"/>
        <v>Zumbro River Watershed Turbidity TMDL-Zumbro River, South Fork-(07040004-507)-TSS</v>
      </c>
    </row>
    <row r="764" spans="1:16" ht="27.95" hidden="1" customHeight="1" x14ac:dyDescent="0.25">
      <c r="A764" s="203" t="s">
        <v>62</v>
      </c>
      <c r="B764" s="202" t="s">
        <v>473</v>
      </c>
      <c r="C764" s="203" t="s">
        <v>1668</v>
      </c>
      <c r="D764" s="202" t="s">
        <v>506</v>
      </c>
      <c r="E764" s="202" t="s">
        <v>1669</v>
      </c>
      <c r="F764" s="202" t="s">
        <v>475</v>
      </c>
      <c r="G764" s="253">
        <v>5.17</v>
      </c>
      <c r="H764" s="361" t="s">
        <v>488</v>
      </c>
      <c r="I764" s="359" t="s">
        <v>1379</v>
      </c>
      <c r="J764" s="359" t="s">
        <v>1596</v>
      </c>
      <c r="K764" s="359" t="s">
        <v>22</v>
      </c>
      <c r="L764" s="359" t="s">
        <v>1392</v>
      </c>
      <c r="M764" s="368">
        <v>2008</v>
      </c>
      <c r="N764" s="205">
        <v>41054</v>
      </c>
      <c r="O764" s="361" t="s">
        <v>1597</v>
      </c>
      <c r="P764" t="str">
        <f t="shared" si="11"/>
        <v>Zumbro River Watershed Turbidity TMDL-Willow Creek-(07040004-540)-TSS</v>
      </c>
    </row>
    <row r="765" spans="1:16" ht="27.95" hidden="1" customHeight="1" x14ac:dyDescent="0.25">
      <c r="A765" s="203" t="s">
        <v>62</v>
      </c>
      <c r="B765" s="202" t="s">
        <v>473</v>
      </c>
      <c r="C765" s="203" t="s">
        <v>1668</v>
      </c>
      <c r="D765" s="202" t="s">
        <v>506</v>
      </c>
      <c r="E765" s="202" t="s">
        <v>1669</v>
      </c>
      <c r="F765" s="202" t="s">
        <v>475</v>
      </c>
      <c r="G765" s="253">
        <v>2.79</v>
      </c>
      <c r="H765" s="361" t="s">
        <v>488</v>
      </c>
      <c r="I765" s="359" t="s">
        <v>1382</v>
      </c>
      <c r="J765" s="359" t="s">
        <v>1596</v>
      </c>
      <c r="K765" s="359" t="s">
        <v>22</v>
      </c>
      <c r="L765" s="359" t="s">
        <v>1392</v>
      </c>
      <c r="M765" s="368">
        <v>2008</v>
      </c>
      <c r="N765" s="205">
        <v>41054</v>
      </c>
      <c r="O765" s="361" t="s">
        <v>1597</v>
      </c>
      <c r="P765" t="str">
        <f t="shared" si="11"/>
        <v>Zumbro River Watershed Turbidity TMDL-Willow Creek-(07040004-540)-TSS</v>
      </c>
    </row>
    <row r="766" spans="1:16" ht="27.95" hidden="1" customHeight="1" x14ac:dyDescent="0.25">
      <c r="A766" s="203" t="s">
        <v>62</v>
      </c>
      <c r="B766" s="202" t="s">
        <v>473</v>
      </c>
      <c r="C766" s="203" t="s">
        <v>1668</v>
      </c>
      <c r="D766" s="202" t="s">
        <v>506</v>
      </c>
      <c r="E766" s="202" t="s">
        <v>1669</v>
      </c>
      <c r="F766" s="202" t="s">
        <v>475</v>
      </c>
      <c r="G766" s="253">
        <v>1.43</v>
      </c>
      <c r="H766" s="361" t="s">
        <v>488</v>
      </c>
      <c r="I766" s="359" t="s">
        <v>1383</v>
      </c>
      <c r="J766" s="359" t="s">
        <v>1596</v>
      </c>
      <c r="K766" s="359" t="s">
        <v>22</v>
      </c>
      <c r="L766" s="359" t="s">
        <v>1392</v>
      </c>
      <c r="M766" s="368">
        <v>2008</v>
      </c>
      <c r="N766" s="205">
        <v>41054</v>
      </c>
      <c r="O766" s="361" t="s">
        <v>1597</v>
      </c>
      <c r="P766" t="str">
        <f t="shared" si="11"/>
        <v>Zumbro River Watershed Turbidity TMDL-Willow Creek-(07040004-540)-TSS</v>
      </c>
    </row>
    <row r="767" spans="1:16" ht="27.95" hidden="1" customHeight="1" x14ac:dyDescent="0.25">
      <c r="A767" s="203" t="s">
        <v>62</v>
      </c>
      <c r="B767" s="202" t="s">
        <v>473</v>
      </c>
      <c r="C767" s="203" t="s">
        <v>1668</v>
      </c>
      <c r="D767" s="202" t="s">
        <v>506</v>
      </c>
      <c r="E767" s="202" t="s">
        <v>1669</v>
      </c>
      <c r="F767" s="202" t="s">
        <v>475</v>
      </c>
      <c r="G767" s="253">
        <v>0.65</v>
      </c>
      <c r="H767" s="361" t="s">
        <v>488</v>
      </c>
      <c r="I767" s="359" t="s">
        <v>1384</v>
      </c>
      <c r="J767" s="359" t="s">
        <v>1596</v>
      </c>
      <c r="K767" s="359" t="s">
        <v>22</v>
      </c>
      <c r="L767" s="359" t="s">
        <v>1392</v>
      </c>
      <c r="M767" s="368">
        <v>2008</v>
      </c>
      <c r="N767" s="205">
        <v>41054</v>
      </c>
      <c r="O767" s="361" t="s">
        <v>1597</v>
      </c>
      <c r="P767" t="str">
        <f t="shared" si="11"/>
        <v>Zumbro River Watershed Turbidity TMDL-Willow Creek-(07040004-540)-TSS</v>
      </c>
    </row>
    <row r="768" spans="1:16" ht="27.95" hidden="1" customHeight="1" x14ac:dyDescent="0.25">
      <c r="A768" s="203" t="s">
        <v>62</v>
      </c>
      <c r="B768" s="202" t="s">
        <v>473</v>
      </c>
      <c r="C768" s="203" t="s">
        <v>1668</v>
      </c>
      <c r="D768" s="202" t="s">
        <v>506</v>
      </c>
      <c r="E768" s="202" t="s">
        <v>1669</v>
      </c>
      <c r="F768" s="202" t="s">
        <v>475</v>
      </c>
      <c r="G768" s="253">
        <v>0.39</v>
      </c>
      <c r="H768" s="361" t="s">
        <v>488</v>
      </c>
      <c r="I768" s="359" t="s">
        <v>1385</v>
      </c>
      <c r="J768" s="359" t="s">
        <v>1596</v>
      </c>
      <c r="K768" s="359" t="s">
        <v>22</v>
      </c>
      <c r="L768" s="359" t="s">
        <v>1392</v>
      </c>
      <c r="M768" s="368">
        <v>2008</v>
      </c>
      <c r="N768" s="205">
        <v>41054</v>
      </c>
      <c r="O768" s="361" t="s">
        <v>1597</v>
      </c>
      <c r="P768" t="str">
        <f t="shared" si="11"/>
        <v>Zumbro River Watershed Turbidity TMDL-Willow Creek-(07040004-540)-TSS</v>
      </c>
    </row>
    <row r="769" spans="1:16" ht="27.95" hidden="1" customHeight="1" x14ac:dyDescent="0.25">
      <c r="A769" s="203" t="s">
        <v>62</v>
      </c>
      <c r="B769" s="202" t="s">
        <v>473</v>
      </c>
      <c r="C769" s="203" t="s">
        <v>1668</v>
      </c>
      <c r="D769" s="202" t="s">
        <v>779</v>
      </c>
      <c r="E769" s="202" t="s">
        <v>1670</v>
      </c>
      <c r="F769" s="202" t="s">
        <v>475</v>
      </c>
      <c r="G769" s="253">
        <v>3.29</v>
      </c>
      <c r="H769" s="361" t="s">
        <v>488</v>
      </c>
      <c r="I769" s="359" t="s">
        <v>1379</v>
      </c>
      <c r="J769" s="359" t="s">
        <v>1380</v>
      </c>
      <c r="K769" s="359" t="s">
        <v>22</v>
      </c>
      <c r="L769" s="359" t="s">
        <v>1392</v>
      </c>
      <c r="M769" s="368">
        <v>2008</v>
      </c>
      <c r="N769" s="205">
        <v>41054</v>
      </c>
      <c r="O769" s="203"/>
      <c r="P769" t="str">
        <f t="shared" si="11"/>
        <v>Zumbro River Watershed Turbidity TMDL-Cascade Creek-(07040004-581)-TSS</v>
      </c>
    </row>
    <row r="770" spans="1:16" ht="27.95" hidden="1" customHeight="1" x14ac:dyDescent="0.25">
      <c r="A770" s="203" t="s">
        <v>62</v>
      </c>
      <c r="B770" s="202" t="s">
        <v>473</v>
      </c>
      <c r="C770" s="203" t="s">
        <v>1668</v>
      </c>
      <c r="D770" s="202" t="s">
        <v>779</v>
      </c>
      <c r="E770" s="202" t="s">
        <v>1670</v>
      </c>
      <c r="F770" s="202" t="s">
        <v>475</v>
      </c>
      <c r="G770" s="253">
        <v>1.73</v>
      </c>
      <c r="H770" s="361" t="s">
        <v>488</v>
      </c>
      <c r="I770" s="359" t="s">
        <v>1382</v>
      </c>
      <c r="J770" s="359" t="s">
        <v>1380</v>
      </c>
      <c r="K770" s="359" t="s">
        <v>22</v>
      </c>
      <c r="L770" s="359" t="s">
        <v>1392</v>
      </c>
      <c r="M770" s="368">
        <v>2008</v>
      </c>
      <c r="N770" s="205">
        <v>41054</v>
      </c>
      <c r="O770" s="203"/>
      <c r="P770" t="str">
        <f t="shared" si="11"/>
        <v>Zumbro River Watershed Turbidity TMDL-Cascade Creek-(07040004-581)-TSS</v>
      </c>
    </row>
    <row r="771" spans="1:16" ht="27.95" hidden="1" customHeight="1" x14ac:dyDescent="0.25">
      <c r="A771" s="203" t="s">
        <v>62</v>
      </c>
      <c r="B771" s="202" t="s">
        <v>473</v>
      </c>
      <c r="C771" s="203" t="s">
        <v>1668</v>
      </c>
      <c r="D771" s="202" t="s">
        <v>779</v>
      </c>
      <c r="E771" s="202" t="s">
        <v>1670</v>
      </c>
      <c r="F771" s="202" t="s">
        <v>475</v>
      </c>
      <c r="G771" s="253">
        <v>0.81</v>
      </c>
      <c r="H771" s="361" t="s">
        <v>488</v>
      </c>
      <c r="I771" s="359" t="s">
        <v>1383</v>
      </c>
      <c r="J771" s="359" t="s">
        <v>1380</v>
      </c>
      <c r="K771" s="359" t="s">
        <v>22</v>
      </c>
      <c r="L771" s="359" t="s">
        <v>1392</v>
      </c>
      <c r="M771" s="368">
        <v>2008</v>
      </c>
      <c r="N771" s="205">
        <v>41054</v>
      </c>
      <c r="O771" s="203"/>
      <c r="P771" t="str">
        <f t="shared" ref="P771:P834" si="12">CONCATENATE(C771, "-", E771, "-","(", D771,")", "-",K771)</f>
        <v>Zumbro River Watershed Turbidity TMDL-Cascade Creek-(07040004-581)-TSS</v>
      </c>
    </row>
    <row r="772" spans="1:16" ht="27.95" hidden="1" customHeight="1" x14ac:dyDescent="0.25">
      <c r="A772" s="203" t="s">
        <v>62</v>
      </c>
      <c r="B772" s="202" t="s">
        <v>473</v>
      </c>
      <c r="C772" s="203" t="s">
        <v>1668</v>
      </c>
      <c r="D772" s="202" t="s">
        <v>779</v>
      </c>
      <c r="E772" s="202" t="s">
        <v>1670</v>
      </c>
      <c r="F772" s="202" t="s">
        <v>475</v>
      </c>
      <c r="G772" s="253">
        <v>0.33</v>
      </c>
      <c r="H772" s="361" t="s">
        <v>488</v>
      </c>
      <c r="I772" s="359" t="s">
        <v>1384</v>
      </c>
      <c r="J772" s="359" t="s">
        <v>1380</v>
      </c>
      <c r="K772" s="359" t="s">
        <v>22</v>
      </c>
      <c r="L772" s="359" t="s">
        <v>1392</v>
      </c>
      <c r="M772" s="368">
        <v>2008</v>
      </c>
      <c r="N772" s="205">
        <v>41054</v>
      </c>
      <c r="O772" s="203"/>
      <c r="P772" t="str">
        <f t="shared" si="12"/>
        <v>Zumbro River Watershed Turbidity TMDL-Cascade Creek-(07040004-581)-TSS</v>
      </c>
    </row>
    <row r="773" spans="1:16" ht="27.95" hidden="1" customHeight="1" x14ac:dyDescent="0.25">
      <c r="A773" s="203" t="s">
        <v>62</v>
      </c>
      <c r="B773" s="202" t="s">
        <v>473</v>
      </c>
      <c r="C773" s="203" t="s">
        <v>1668</v>
      </c>
      <c r="D773" s="202" t="s">
        <v>779</v>
      </c>
      <c r="E773" s="202" t="s">
        <v>1670</v>
      </c>
      <c r="F773" s="202" t="s">
        <v>475</v>
      </c>
      <c r="G773" s="253">
        <v>0.14000000000000001</v>
      </c>
      <c r="H773" s="361" t="s">
        <v>488</v>
      </c>
      <c r="I773" s="359" t="s">
        <v>1385</v>
      </c>
      <c r="J773" s="359" t="s">
        <v>1380</v>
      </c>
      <c r="K773" s="359" t="s">
        <v>22</v>
      </c>
      <c r="L773" s="359" t="s">
        <v>1392</v>
      </c>
      <c r="M773" s="368">
        <v>2008</v>
      </c>
      <c r="N773" s="205">
        <v>41054</v>
      </c>
      <c r="O773" s="203"/>
      <c r="P773" t="str">
        <f t="shared" si="12"/>
        <v>Zumbro River Watershed Turbidity TMDL-Cascade Creek-(07040004-581)-TSS</v>
      </c>
    </row>
    <row r="774" spans="1:16" ht="27.95" hidden="1" customHeight="1" x14ac:dyDescent="0.25">
      <c r="A774" s="203" t="s">
        <v>62</v>
      </c>
      <c r="B774" s="202" t="s">
        <v>473</v>
      </c>
      <c r="C774" s="203" t="s">
        <v>1668</v>
      </c>
      <c r="D774" s="202" t="s">
        <v>722</v>
      </c>
      <c r="E774" s="202" t="s">
        <v>1399</v>
      </c>
      <c r="F774" s="202" t="s">
        <v>475</v>
      </c>
      <c r="G774" s="253">
        <v>3.97</v>
      </c>
      <c r="H774" s="361" t="s">
        <v>488</v>
      </c>
      <c r="I774" s="359" t="s">
        <v>1379</v>
      </c>
      <c r="J774" s="359" t="s">
        <v>1596</v>
      </c>
      <c r="K774" s="359" t="s">
        <v>22</v>
      </c>
      <c r="L774" s="359" t="s">
        <v>1392</v>
      </c>
      <c r="M774" s="368">
        <v>2005</v>
      </c>
      <c r="N774" s="205">
        <v>41054</v>
      </c>
      <c r="O774" s="203" t="s">
        <v>1597</v>
      </c>
      <c r="P774" t="str">
        <f t="shared" si="12"/>
        <v>Zumbro River Watershed Turbidity TMDL-Unnamed creek-(07040004-601)-TSS</v>
      </c>
    </row>
    <row r="775" spans="1:16" ht="27.95" hidden="1" customHeight="1" x14ac:dyDescent="0.25">
      <c r="A775" s="203" t="s">
        <v>62</v>
      </c>
      <c r="B775" s="202" t="s">
        <v>473</v>
      </c>
      <c r="C775" s="203" t="s">
        <v>1668</v>
      </c>
      <c r="D775" s="202" t="s">
        <v>722</v>
      </c>
      <c r="E775" s="202" t="s">
        <v>1399</v>
      </c>
      <c r="F775" s="202" t="s">
        <v>475</v>
      </c>
      <c r="G775" s="253">
        <v>1.64</v>
      </c>
      <c r="H775" s="361" t="s">
        <v>488</v>
      </c>
      <c r="I775" s="359" t="s">
        <v>1382</v>
      </c>
      <c r="J775" s="359" t="s">
        <v>1596</v>
      </c>
      <c r="K775" s="359" t="s">
        <v>22</v>
      </c>
      <c r="L775" s="359" t="s">
        <v>1392</v>
      </c>
      <c r="M775" s="368">
        <v>2005</v>
      </c>
      <c r="N775" s="205">
        <v>41054</v>
      </c>
      <c r="O775" s="203" t="s">
        <v>1597</v>
      </c>
      <c r="P775" t="str">
        <f t="shared" si="12"/>
        <v>Zumbro River Watershed Turbidity TMDL-Unnamed creek-(07040004-601)-TSS</v>
      </c>
    </row>
    <row r="776" spans="1:16" ht="27.95" hidden="1" customHeight="1" x14ac:dyDescent="0.25">
      <c r="A776" s="203" t="s">
        <v>62</v>
      </c>
      <c r="B776" s="202" t="s">
        <v>473</v>
      </c>
      <c r="C776" s="203" t="s">
        <v>1668</v>
      </c>
      <c r="D776" s="202" t="s">
        <v>722</v>
      </c>
      <c r="E776" s="202" t="s">
        <v>1399</v>
      </c>
      <c r="F776" s="202" t="s">
        <v>475</v>
      </c>
      <c r="G776" s="253">
        <v>0.7</v>
      </c>
      <c r="H776" s="361" t="s">
        <v>488</v>
      </c>
      <c r="I776" s="359" t="s">
        <v>1383</v>
      </c>
      <c r="J776" s="359" t="s">
        <v>1596</v>
      </c>
      <c r="K776" s="359" t="s">
        <v>22</v>
      </c>
      <c r="L776" s="359" t="s">
        <v>1392</v>
      </c>
      <c r="M776" s="368">
        <v>2005</v>
      </c>
      <c r="N776" s="205">
        <v>41054</v>
      </c>
      <c r="O776" s="203" t="s">
        <v>1597</v>
      </c>
      <c r="P776" t="str">
        <f t="shared" si="12"/>
        <v>Zumbro River Watershed Turbidity TMDL-Unnamed creek-(07040004-601)-TSS</v>
      </c>
    </row>
    <row r="777" spans="1:16" ht="27.95" hidden="1" customHeight="1" x14ac:dyDescent="0.25">
      <c r="A777" s="203" t="s">
        <v>62</v>
      </c>
      <c r="B777" s="202" t="s">
        <v>473</v>
      </c>
      <c r="C777" s="203" t="s">
        <v>1668</v>
      </c>
      <c r="D777" s="202" t="s">
        <v>722</v>
      </c>
      <c r="E777" s="202" t="s">
        <v>1399</v>
      </c>
      <c r="F777" s="202" t="s">
        <v>475</v>
      </c>
      <c r="G777" s="253">
        <v>0.39</v>
      </c>
      <c r="H777" s="361" t="s">
        <v>488</v>
      </c>
      <c r="I777" s="359" t="s">
        <v>1384</v>
      </c>
      <c r="J777" s="359" t="s">
        <v>1596</v>
      </c>
      <c r="K777" s="359" t="s">
        <v>22</v>
      </c>
      <c r="L777" s="359" t="s">
        <v>1392</v>
      </c>
      <c r="M777" s="368">
        <v>2005</v>
      </c>
      <c r="N777" s="205">
        <v>41054</v>
      </c>
      <c r="O777" s="203" t="s">
        <v>1597</v>
      </c>
      <c r="P777" t="str">
        <f t="shared" si="12"/>
        <v>Zumbro River Watershed Turbidity TMDL-Unnamed creek-(07040004-601)-TSS</v>
      </c>
    </row>
    <row r="778" spans="1:16" ht="27.95" hidden="1" customHeight="1" x14ac:dyDescent="0.25">
      <c r="A778" s="203" t="s">
        <v>62</v>
      </c>
      <c r="B778" s="202" t="s">
        <v>473</v>
      </c>
      <c r="C778" s="203" t="s">
        <v>1668</v>
      </c>
      <c r="D778" s="202" t="s">
        <v>722</v>
      </c>
      <c r="E778" s="202" t="s">
        <v>1399</v>
      </c>
      <c r="F778" s="202" t="s">
        <v>475</v>
      </c>
      <c r="G778" s="253">
        <v>0.26</v>
      </c>
      <c r="H778" s="361" t="s">
        <v>488</v>
      </c>
      <c r="I778" s="359" t="s">
        <v>1385</v>
      </c>
      <c r="J778" s="359" t="s">
        <v>1596</v>
      </c>
      <c r="K778" s="359" t="s">
        <v>22</v>
      </c>
      <c r="L778" s="359" t="s">
        <v>1392</v>
      </c>
      <c r="M778" s="368">
        <v>2005</v>
      </c>
      <c r="N778" s="205">
        <v>41054</v>
      </c>
      <c r="O778" s="203" t="s">
        <v>1597</v>
      </c>
      <c r="P778" t="str">
        <f t="shared" si="12"/>
        <v>Zumbro River Watershed Turbidity TMDL-Unnamed creek-(07040004-601)-TSS</v>
      </c>
    </row>
    <row r="779" spans="1:16" ht="27.95" hidden="1" customHeight="1" x14ac:dyDescent="0.25">
      <c r="A779" s="203" t="s">
        <v>62</v>
      </c>
      <c r="B779" s="202" t="s">
        <v>473</v>
      </c>
      <c r="C779" s="203" t="s">
        <v>1668</v>
      </c>
      <c r="D779" s="203" t="s">
        <v>1671</v>
      </c>
      <c r="E779" s="202" t="s">
        <v>1670</v>
      </c>
      <c r="F779" s="202" t="s">
        <v>475</v>
      </c>
      <c r="G779" s="253">
        <v>0.57999999999999996</v>
      </c>
      <c r="H779" s="361" t="s">
        <v>488</v>
      </c>
      <c r="I779" s="359" t="s">
        <v>1379</v>
      </c>
      <c r="J779" s="359" t="s">
        <v>1380</v>
      </c>
      <c r="K779" s="359" t="s">
        <v>22</v>
      </c>
      <c r="L779" s="359" t="s">
        <v>1392</v>
      </c>
      <c r="M779" s="368">
        <v>2008</v>
      </c>
      <c r="N779" s="205">
        <v>41054</v>
      </c>
      <c r="O779" s="203"/>
      <c r="P779" t="str">
        <f t="shared" si="12"/>
        <v>Zumbro River Watershed Turbidity TMDL-Cascade Creek-(07040004-991 (previous waterbody ID: 07040004-639))-TSS</v>
      </c>
    </row>
    <row r="780" spans="1:16" ht="27.95" hidden="1" customHeight="1" x14ac:dyDescent="0.25">
      <c r="A780" s="203" t="s">
        <v>62</v>
      </c>
      <c r="B780" s="202" t="s">
        <v>473</v>
      </c>
      <c r="C780" s="203" t="s">
        <v>1668</v>
      </c>
      <c r="D780" s="203" t="s">
        <v>1671</v>
      </c>
      <c r="E780" s="202" t="s">
        <v>1670</v>
      </c>
      <c r="F780" s="202" t="s">
        <v>475</v>
      </c>
      <c r="G780" s="253">
        <v>0.3</v>
      </c>
      <c r="H780" s="361" t="s">
        <v>488</v>
      </c>
      <c r="I780" s="359" t="s">
        <v>1382</v>
      </c>
      <c r="J780" s="359" t="s">
        <v>1380</v>
      </c>
      <c r="K780" s="359" t="s">
        <v>22</v>
      </c>
      <c r="L780" s="359" t="s">
        <v>1392</v>
      </c>
      <c r="M780" s="368">
        <v>2008</v>
      </c>
      <c r="N780" s="205">
        <v>41054</v>
      </c>
      <c r="O780" s="203"/>
      <c r="P780" t="str">
        <f t="shared" si="12"/>
        <v>Zumbro River Watershed Turbidity TMDL-Cascade Creek-(07040004-991 (previous waterbody ID: 07040004-639))-TSS</v>
      </c>
    </row>
    <row r="781" spans="1:16" ht="27.95" hidden="1" customHeight="1" x14ac:dyDescent="0.25">
      <c r="A781" s="203" t="s">
        <v>62</v>
      </c>
      <c r="B781" s="202" t="s">
        <v>473</v>
      </c>
      <c r="C781" s="203" t="s">
        <v>1668</v>
      </c>
      <c r="D781" s="203" t="s">
        <v>1671</v>
      </c>
      <c r="E781" s="202" t="s">
        <v>1670</v>
      </c>
      <c r="F781" s="202" t="s">
        <v>475</v>
      </c>
      <c r="G781" s="253">
        <v>0.14000000000000001</v>
      </c>
      <c r="H781" s="361" t="s">
        <v>488</v>
      </c>
      <c r="I781" s="359" t="s">
        <v>1383</v>
      </c>
      <c r="J781" s="359" t="s">
        <v>1380</v>
      </c>
      <c r="K781" s="359" t="s">
        <v>22</v>
      </c>
      <c r="L781" s="359" t="s">
        <v>1392</v>
      </c>
      <c r="M781" s="368">
        <v>2008</v>
      </c>
      <c r="N781" s="205">
        <v>41054</v>
      </c>
      <c r="O781" s="203"/>
      <c r="P781" t="str">
        <f t="shared" si="12"/>
        <v>Zumbro River Watershed Turbidity TMDL-Cascade Creek-(07040004-991 (previous waterbody ID: 07040004-639))-TSS</v>
      </c>
    </row>
    <row r="782" spans="1:16" ht="27.95" hidden="1" customHeight="1" x14ac:dyDescent="0.25">
      <c r="A782" s="203" t="s">
        <v>62</v>
      </c>
      <c r="B782" s="202" t="s">
        <v>473</v>
      </c>
      <c r="C782" s="203" t="s">
        <v>1668</v>
      </c>
      <c r="D782" s="203" t="s">
        <v>1671</v>
      </c>
      <c r="E782" s="202" t="s">
        <v>1670</v>
      </c>
      <c r="F782" s="202" t="s">
        <v>475</v>
      </c>
      <c r="G782" s="253">
        <v>0.06</v>
      </c>
      <c r="H782" s="361" t="s">
        <v>488</v>
      </c>
      <c r="I782" s="359" t="s">
        <v>1384</v>
      </c>
      <c r="J782" s="359" t="s">
        <v>1380</v>
      </c>
      <c r="K782" s="359" t="s">
        <v>22</v>
      </c>
      <c r="L782" s="359" t="s">
        <v>1392</v>
      </c>
      <c r="M782" s="368">
        <v>2008</v>
      </c>
      <c r="N782" s="205">
        <v>41054</v>
      </c>
      <c r="O782" s="203"/>
      <c r="P782" t="str">
        <f t="shared" si="12"/>
        <v>Zumbro River Watershed Turbidity TMDL-Cascade Creek-(07040004-991 (previous waterbody ID: 07040004-639))-TSS</v>
      </c>
    </row>
    <row r="783" spans="1:16" ht="27.95" hidden="1" customHeight="1" x14ac:dyDescent="0.25">
      <c r="A783" s="203" t="s">
        <v>62</v>
      </c>
      <c r="B783" s="202" t="s">
        <v>473</v>
      </c>
      <c r="C783" s="203" t="s">
        <v>1668</v>
      </c>
      <c r="D783" s="203" t="s">
        <v>1671</v>
      </c>
      <c r="E783" s="202" t="s">
        <v>1670</v>
      </c>
      <c r="F783" s="202" t="s">
        <v>475</v>
      </c>
      <c r="G783" s="253">
        <v>0.02</v>
      </c>
      <c r="H783" s="361" t="s">
        <v>488</v>
      </c>
      <c r="I783" s="359" t="s">
        <v>1385</v>
      </c>
      <c r="J783" s="359" t="s">
        <v>1380</v>
      </c>
      <c r="K783" s="359" t="s">
        <v>22</v>
      </c>
      <c r="L783" s="359" t="s">
        <v>1392</v>
      </c>
      <c r="M783" s="368">
        <v>2008</v>
      </c>
      <c r="N783" s="205">
        <v>41054</v>
      </c>
      <c r="O783" s="203"/>
      <c r="P783" t="str">
        <f t="shared" si="12"/>
        <v>Zumbro River Watershed Turbidity TMDL-Cascade Creek-(07040004-991 (previous waterbody ID: 07040004-639))-TSS</v>
      </c>
    </row>
    <row r="784" spans="1:16" ht="27.95" hidden="1" customHeight="1" x14ac:dyDescent="0.25">
      <c r="A784" s="203" t="s">
        <v>1672</v>
      </c>
      <c r="B784" s="202" t="s">
        <v>2369</v>
      </c>
      <c r="C784" s="203" t="s">
        <v>1434</v>
      </c>
      <c r="D784" s="202" t="s">
        <v>1435</v>
      </c>
      <c r="E784" s="202" t="s">
        <v>1436</v>
      </c>
      <c r="F784" s="202" t="s">
        <v>475</v>
      </c>
      <c r="G784" s="253">
        <v>0.42</v>
      </c>
      <c r="H784" s="361" t="s">
        <v>1414</v>
      </c>
      <c r="I784" s="359" t="s">
        <v>1407</v>
      </c>
      <c r="J784" s="358">
        <v>0</v>
      </c>
      <c r="K784" s="359" t="s">
        <v>1113</v>
      </c>
      <c r="L784" s="359" t="s">
        <v>1392</v>
      </c>
      <c r="M784" s="368">
        <v>2003</v>
      </c>
      <c r="N784" s="205">
        <v>41544</v>
      </c>
      <c r="O784" s="203"/>
      <c r="P784" t="str">
        <f t="shared" si="12"/>
        <v>Lino Lakes Chain (Metro)-George Watch-(02-0005-00)-TP</v>
      </c>
    </row>
    <row r="785" spans="1:16" ht="27.95" hidden="1" customHeight="1" x14ac:dyDescent="0.25">
      <c r="A785" s="203" t="s">
        <v>1672</v>
      </c>
      <c r="B785" s="202" t="s">
        <v>2369</v>
      </c>
      <c r="C785" s="203" t="s">
        <v>1434</v>
      </c>
      <c r="D785" s="202" t="s">
        <v>1437</v>
      </c>
      <c r="E785" s="202" t="s">
        <v>1438</v>
      </c>
      <c r="F785" s="202" t="s">
        <v>475</v>
      </c>
      <c r="G785" s="253">
        <v>1.54</v>
      </c>
      <c r="H785" s="361" t="s">
        <v>1414</v>
      </c>
      <c r="I785" s="359" t="s">
        <v>1407</v>
      </c>
      <c r="J785" s="358">
        <v>0</v>
      </c>
      <c r="K785" s="359" t="s">
        <v>1113</v>
      </c>
      <c r="L785" s="359" t="s">
        <v>1392</v>
      </c>
      <c r="M785" s="368">
        <v>2003</v>
      </c>
      <c r="N785" s="205">
        <v>41544</v>
      </c>
      <c r="O785" s="203"/>
      <c r="P785" t="str">
        <f t="shared" si="12"/>
        <v>Lino Lakes Chain (Metro)-Marshan-(02-0007-00)-TP</v>
      </c>
    </row>
    <row r="786" spans="1:16" ht="27.95" hidden="1" customHeight="1" x14ac:dyDescent="0.25">
      <c r="A786" s="203" t="s">
        <v>1672</v>
      </c>
      <c r="B786" s="202" t="s">
        <v>2369</v>
      </c>
      <c r="C786" s="203" t="s">
        <v>1434</v>
      </c>
      <c r="D786" s="202" t="s">
        <v>1439</v>
      </c>
      <c r="E786" s="202" t="s">
        <v>1440</v>
      </c>
      <c r="F786" s="202" t="s">
        <v>475</v>
      </c>
      <c r="G786" s="253">
        <v>1.21</v>
      </c>
      <c r="H786" s="361" t="s">
        <v>1414</v>
      </c>
      <c r="I786" s="359" t="s">
        <v>1407</v>
      </c>
      <c r="J786" s="358">
        <v>0</v>
      </c>
      <c r="K786" s="359" t="s">
        <v>1113</v>
      </c>
      <c r="L786" s="359" t="s">
        <v>1392</v>
      </c>
      <c r="M786" s="368">
        <v>2003</v>
      </c>
      <c r="N786" s="205">
        <v>41544</v>
      </c>
      <c r="O786" s="203"/>
      <c r="P786" t="str">
        <f t="shared" si="12"/>
        <v>Lino Lakes Chain (Metro)-Rice-(02-0008-00)-TP</v>
      </c>
    </row>
    <row r="787" spans="1:16" ht="27.95" hidden="1" customHeight="1" x14ac:dyDescent="0.25">
      <c r="A787" s="203" t="s">
        <v>1672</v>
      </c>
      <c r="B787" s="202" t="s">
        <v>2369</v>
      </c>
      <c r="C787" s="203" t="s">
        <v>1434</v>
      </c>
      <c r="D787" s="202" t="s">
        <v>1443</v>
      </c>
      <c r="E787" s="202" t="s">
        <v>1444</v>
      </c>
      <c r="F787" s="202" t="s">
        <v>475</v>
      </c>
      <c r="G787" s="253">
        <v>0.22</v>
      </c>
      <c r="H787" s="361" t="s">
        <v>1414</v>
      </c>
      <c r="I787" s="359" t="s">
        <v>1407</v>
      </c>
      <c r="J787" s="358">
        <v>0</v>
      </c>
      <c r="K787" s="359" t="s">
        <v>1113</v>
      </c>
      <c r="L787" s="359" t="s">
        <v>1392</v>
      </c>
      <c r="M787" s="368">
        <v>2003</v>
      </c>
      <c r="N787" s="205">
        <v>41544</v>
      </c>
      <c r="O787" s="203"/>
      <c r="P787" t="str">
        <f t="shared" si="12"/>
        <v>Lino Lakes Chain (Metro)-Baldwin-(02-0013-00)-TP</v>
      </c>
    </row>
    <row r="788" spans="1:16" ht="27.95" hidden="1" customHeight="1" x14ac:dyDescent="0.25">
      <c r="A788" s="203" t="s">
        <v>1672</v>
      </c>
      <c r="B788" s="202" t="s">
        <v>2369</v>
      </c>
      <c r="C788" s="203" t="s">
        <v>1445</v>
      </c>
      <c r="D788" s="202" t="s">
        <v>1446</v>
      </c>
      <c r="E788" s="202" t="s">
        <v>1447</v>
      </c>
      <c r="F788" s="202" t="s">
        <v>475</v>
      </c>
      <c r="G788" s="253">
        <v>583</v>
      </c>
      <c r="H788" s="361" t="s">
        <v>1448</v>
      </c>
      <c r="I788" s="359" t="s">
        <v>1407</v>
      </c>
      <c r="J788" s="358">
        <v>0.61799999999999999</v>
      </c>
      <c r="K788" s="359" t="s">
        <v>1113</v>
      </c>
      <c r="L788" s="359" t="s">
        <v>1408</v>
      </c>
      <c r="M788" s="368">
        <v>2001</v>
      </c>
      <c r="N788" s="205">
        <v>41603</v>
      </c>
      <c r="O788" s="203" t="s">
        <v>1449</v>
      </c>
      <c r="P788" t="str">
        <f t="shared" si="12"/>
        <v>Peltier/Centerville Lake Nutrient Impairment TMDL-Peltier-(02-0004-00)-TP</v>
      </c>
    </row>
    <row r="789" spans="1:16" ht="27.95" hidden="1" customHeight="1" x14ac:dyDescent="0.25">
      <c r="A789" s="203" t="s">
        <v>1672</v>
      </c>
      <c r="B789" s="202" t="s">
        <v>2369</v>
      </c>
      <c r="C789" s="203" t="s">
        <v>1445</v>
      </c>
      <c r="D789" s="202" t="s">
        <v>1446</v>
      </c>
      <c r="E789" s="202" t="s">
        <v>1447</v>
      </c>
      <c r="F789" s="202" t="s">
        <v>475</v>
      </c>
      <c r="G789" s="253">
        <v>4.78</v>
      </c>
      <c r="H789" s="361" t="s">
        <v>1450</v>
      </c>
      <c r="I789" s="359" t="s">
        <v>1407</v>
      </c>
      <c r="J789" s="358">
        <v>0.61760000000000004</v>
      </c>
      <c r="K789" s="359" t="s">
        <v>1113</v>
      </c>
      <c r="L789" s="359" t="s">
        <v>1392</v>
      </c>
      <c r="M789" s="368">
        <v>2001</v>
      </c>
      <c r="N789" s="205">
        <v>41603</v>
      </c>
      <c r="O789" s="203" t="s">
        <v>1449</v>
      </c>
      <c r="P789" t="str">
        <f t="shared" si="12"/>
        <v>Peltier/Centerville Lake Nutrient Impairment TMDL-Peltier-(02-0004-00)-TP</v>
      </c>
    </row>
    <row r="790" spans="1:16" ht="27.95" hidden="1" customHeight="1" x14ac:dyDescent="0.25">
      <c r="A790" s="203" t="s">
        <v>1672</v>
      </c>
      <c r="B790" s="202" t="s">
        <v>2369</v>
      </c>
      <c r="C790" s="203" t="s">
        <v>1445</v>
      </c>
      <c r="D790" s="202" t="s">
        <v>1451</v>
      </c>
      <c r="E790" s="202" t="s">
        <v>1452</v>
      </c>
      <c r="F790" s="202" t="s">
        <v>475</v>
      </c>
      <c r="G790" s="253">
        <v>26</v>
      </c>
      <c r="H790" s="361" t="s">
        <v>1448</v>
      </c>
      <c r="I790" s="359" t="s">
        <v>1407</v>
      </c>
      <c r="J790" s="358">
        <v>0</v>
      </c>
      <c r="K790" s="359" t="s">
        <v>1113</v>
      </c>
      <c r="L790" s="359" t="s">
        <v>1408</v>
      </c>
      <c r="M790" s="368">
        <v>2001</v>
      </c>
      <c r="N790" s="205">
        <v>41603</v>
      </c>
      <c r="O790" s="203" t="s">
        <v>1449</v>
      </c>
      <c r="P790" t="str">
        <f t="shared" si="12"/>
        <v>Peltier/Centerville Lake Nutrient Impairment TMDL-Centerville-(02-0006-00)-TP</v>
      </c>
    </row>
    <row r="791" spans="1:16" ht="27.95" hidden="1" customHeight="1" x14ac:dyDescent="0.25">
      <c r="A791" s="203" t="s">
        <v>1672</v>
      </c>
      <c r="B791" s="202" t="s">
        <v>2369</v>
      </c>
      <c r="C791" s="203" t="s">
        <v>1445</v>
      </c>
      <c r="D791" s="202" t="s">
        <v>1451</v>
      </c>
      <c r="E791" s="202" t="s">
        <v>1452</v>
      </c>
      <c r="F791" s="202" t="s">
        <v>475</v>
      </c>
      <c r="G791" s="253">
        <v>0.21</v>
      </c>
      <c r="H791" s="361" t="s">
        <v>1450</v>
      </c>
      <c r="I791" s="359" t="s">
        <v>1407</v>
      </c>
      <c r="J791" s="358">
        <v>0</v>
      </c>
      <c r="K791" s="359" t="s">
        <v>1113</v>
      </c>
      <c r="L791" s="359" t="s">
        <v>1392</v>
      </c>
      <c r="M791" s="368">
        <v>2001</v>
      </c>
      <c r="N791" s="205">
        <v>41603</v>
      </c>
      <c r="O791" s="203" t="s">
        <v>1449</v>
      </c>
      <c r="P791" t="str">
        <f t="shared" si="12"/>
        <v>Peltier/Centerville Lake Nutrient Impairment TMDL-Centerville-(02-0006-00)-TP</v>
      </c>
    </row>
    <row r="792" spans="1:16" ht="27.95" hidden="1" customHeight="1" x14ac:dyDescent="0.25">
      <c r="A792" s="203" t="s">
        <v>1672</v>
      </c>
      <c r="B792" s="202" t="s">
        <v>2369</v>
      </c>
      <c r="C792" s="203" t="s">
        <v>1403</v>
      </c>
      <c r="D792" s="202" t="s">
        <v>1404</v>
      </c>
      <c r="E792" s="202" t="s">
        <v>1405</v>
      </c>
      <c r="F792" s="202" t="s">
        <v>475</v>
      </c>
      <c r="G792" s="253">
        <v>154</v>
      </c>
      <c r="H792" s="361" t="s">
        <v>1406</v>
      </c>
      <c r="I792" s="359" t="s">
        <v>1407</v>
      </c>
      <c r="J792" s="208">
        <v>0</v>
      </c>
      <c r="K792" s="359" t="s">
        <v>22</v>
      </c>
      <c r="L792" s="359" t="s">
        <v>1408</v>
      </c>
      <c r="M792" s="368" t="s">
        <v>1407</v>
      </c>
      <c r="N792" s="205">
        <v>42486</v>
      </c>
      <c r="O792" s="203"/>
      <c r="P792" t="str">
        <f t="shared" si="12"/>
        <v>South Metro Mississippi TSS TMDL-Mississippi River-(07040001-531)-TSS</v>
      </c>
    </row>
    <row r="793" spans="1:16" ht="27.95" hidden="1" customHeight="1" x14ac:dyDescent="0.25">
      <c r="A793" s="203" t="s">
        <v>1672</v>
      </c>
      <c r="B793" s="202" t="s">
        <v>2369</v>
      </c>
      <c r="C793" s="203" t="s">
        <v>1461</v>
      </c>
      <c r="D793" s="202" t="s">
        <v>1462</v>
      </c>
      <c r="E793" s="202" t="s">
        <v>1463</v>
      </c>
      <c r="F793" s="202" t="s">
        <v>475</v>
      </c>
      <c r="G793" s="254">
        <v>21534261</v>
      </c>
      <c r="H793" s="361" t="s">
        <v>1433</v>
      </c>
      <c r="I793" s="359" t="s">
        <v>1407</v>
      </c>
      <c r="J793" s="359" t="s">
        <v>1380</v>
      </c>
      <c r="K793" s="359" t="s">
        <v>8</v>
      </c>
      <c r="L793" s="359" t="s">
        <v>1408</v>
      </c>
      <c r="M793" s="368" t="s">
        <v>1407</v>
      </c>
      <c r="N793" s="205">
        <v>42530</v>
      </c>
      <c r="O793" s="203"/>
      <c r="P793" t="str">
        <f t="shared" si="12"/>
        <v>Twin Cities Metro Area Chloride TMDL and Management Plan-South Long-(62-0067-02)-Chloride</v>
      </c>
    </row>
    <row r="794" spans="1:16" ht="27.95" hidden="1" customHeight="1" x14ac:dyDescent="0.25">
      <c r="A794" s="203" t="s">
        <v>1672</v>
      </c>
      <c r="B794" s="202" t="s">
        <v>2369</v>
      </c>
      <c r="C794" s="203" t="s">
        <v>1461</v>
      </c>
      <c r="D794" s="202" t="s">
        <v>1462</v>
      </c>
      <c r="E794" s="202" t="s">
        <v>1463</v>
      </c>
      <c r="F794" s="202" t="s">
        <v>475</v>
      </c>
      <c r="G794" s="254">
        <v>58998</v>
      </c>
      <c r="H794" s="361" t="s">
        <v>1414</v>
      </c>
      <c r="I794" s="359" t="s">
        <v>1407</v>
      </c>
      <c r="J794" s="359" t="s">
        <v>1380</v>
      </c>
      <c r="K794" s="359" t="s">
        <v>8</v>
      </c>
      <c r="L794" s="359" t="s">
        <v>1392</v>
      </c>
      <c r="M794" s="368" t="s">
        <v>1407</v>
      </c>
      <c r="N794" s="205">
        <v>42530</v>
      </c>
      <c r="O794" s="203"/>
      <c r="P794" t="str">
        <f t="shared" si="12"/>
        <v>Twin Cities Metro Area Chloride TMDL and Management Plan-South Long-(62-0067-02)-Chloride</v>
      </c>
    </row>
    <row r="795" spans="1:16" ht="27.95" hidden="1" customHeight="1" x14ac:dyDescent="0.25">
      <c r="A795" s="203" t="s">
        <v>1672</v>
      </c>
      <c r="B795" s="202" t="s">
        <v>2369</v>
      </c>
      <c r="C795" s="203" t="s">
        <v>1397</v>
      </c>
      <c r="D795" s="202" t="s">
        <v>1464</v>
      </c>
      <c r="E795" s="202" t="s">
        <v>1465</v>
      </c>
      <c r="F795" s="202" t="s">
        <v>475</v>
      </c>
      <c r="G795" s="253">
        <v>396</v>
      </c>
      <c r="H795" s="361" t="s">
        <v>1400</v>
      </c>
      <c r="I795" s="359" t="s">
        <v>1379</v>
      </c>
      <c r="J795" s="358">
        <v>0</v>
      </c>
      <c r="K795" s="359" t="s">
        <v>1391</v>
      </c>
      <c r="L795" s="359" t="s">
        <v>1392</v>
      </c>
      <c r="M795" s="368">
        <v>2010</v>
      </c>
      <c r="N795" s="207" t="s">
        <v>1401</v>
      </c>
      <c r="O795" s="203"/>
      <c r="P795" t="str">
        <f t="shared" si="12"/>
        <v>Upper Mississippi River Bacteria TMDL-Rice Creek-(07010206-584)-E. coli</v>
      </c>
    </row>
    <row r="796" spans="1:16" ht="27.95" hidden="1" customHeight="1" x14ac:dyDescent="0.25">
      <c r="A796" s="203" t="s">
        <v>1672</v>
      </c>
      <c r="B796" s="202" t="s">
        <v>2369</v>
      </c>
      <c r="C796" s="203" t="s">
        <v>1397</v>
      </c>
      <c r="D796" s="202" t="s">
        <v>1464</v>
      </c>
      <c r="E796" s="202" t="s">
        <v>1465</v>
      </c>
      <c r="F796" s="202" t="s">
        <v>475</v>
      </c>
      <c r="G796" s="253">
        <v>96.8</v>
      </c>
      <c r="H796" s="361" t="s">
        <v>1400</v>
      </c>
      <c r="I796" s="359" t="s">
        <v>1382</v>
      </c>
      <c r="J796" s="210">
        <v>4.8000000000000001E-2</v>
      </c>
      <c r="K796" s="359" t="s">
        <v>1391</v>
      </c>
      <c r="L796" s="359" t="s">
        <v>1392</v>
      </c>
      <c r="M796" s="368">
        <v>2010</v>
      </c>
      <c r="N796" s="207" t="s">
        <v>1401</v>
      </c>
      <c r="O796" s="203"/>
      <c r="P796" t="str">
        <f t="shared" si="12"/>
        <v>Upper Mississippi River Bacteria TMDL-Rice Creek-(07010206-584)-E. coli</v>
      </c>
    </row>
    <row r="797" spans="1:16" ht="27.95" hidden="1" customHeight="1" x14ac:dyDescent="0.25">
      <c r="A797" s="203" t="s">
        <v>1672</v>
      </c>
      <c r="B797" s="202" t="s">
        <v>2369</v>
      </c>
      <c r="C797" s="203" t="s">
        <v>1397</v>
      </c>
      <c r="D797" s="202" t="s">
        <v>1464</v>
      </c>
      <c r="E797" s="202" t="s">
        <v>1465</v>
      </c>
      <c r="F797" s="202" t="s">
        <v>475</v>
      </c>
      <c r="G797" s="253">
        <v>23.6</v>
      </c>
      <c r="H797" s="361" t="s">
        <v>1400</v>
      </c>
      <c r="I797" s="359" t="s">
        <v>1383</v>
      </c>
      <c r="J797" s="358">
        <v>0.44</v>
      </c>
      <c r="K797" s="359" t="s">
        <v>1391</v>
      </c>
      <c r="L797" s="359" t="s">
        <v>1392</v>
      </c>
      <c r="M797" s="368">
        <v>2010</v>
      </c>
      <c r="N797" s="207" t="s">
        <v>1401</v>
      </c>
      <c r="O797" s="203"/>
      <c r="P797" t="str">
        <f t="shared" si="12"/>
        <v>Upper Mississippi River Bacteria TMDL-Rice Creek-(07010206-584)-E. coli</v>
      </c>
    </row>
    <row r="798" spans="1:16" ht="27.95" hidden="1" customHeight="1" x14ac:dyDescent="0.25">
      <c r="A798" s="203" t="s">
        <v>1672</v>
      </c>
      <c r="B798" s="202" t="s">
        <v>2369</v>
      </c>
      <c r="C798" s="203" t="s">
        <v>1397</v>
      </c>
      <c r="D798" s="202" t="s">
        <v>1464</v>
      </c>
      <c r="E798" s="202" t="s">
        <v>1465</v>
      </c>
      <c r="F798" s="202" t="s">
        <v>475</v>
      </c>
      <c r="G798" s="253">
        <v>4.93</v>
      </c>
      <c r="H798" s="361" t="s">
        <v>1400</v>
      </c>
      <c r="I798" s="359" t="s">
        <v>1384</v>
      </c>
      <c r="J798" s="359" t="s">
        <v>1402</v>
      </c>
      <c r="K798" s="359" t="s">
        <v>1391</v>
      </c>
      <c r="L798" s="359" t="s">
        <v>1392</v>
      </c>
      <c r="M798" s="368">
        <v>2010</v>
      </c>
      <c r="N798" s="207" t="s">
        <v>1401</v>
      </c>
      <c r="O798" s="203"/>
      <c r="P798" t="str">
        <f t="shared" si="12"/>
        <v>Upper Mississippi River Bacteria TMDL-Rice Creek-(07010206-584)-E. coli</v>
      </c>
    </row>
    <row r="799" spans="1:16" ht="27.95" hidden="1" customHeight="1" x14ac:dyDescent="0.25">
      <c r="A799" s="203" t="s">
        <v>1672</v>
      </c>
      <c r="B799" s="202" t="s">
        <v>2369</v>
      </c>
      <c r="C799" s="203" t="s">
        <v>1397</v>
      </c>
      <c r="D799" s="202" t="s">
        <v>1464</v>
      </c>
      <c r="E799" s="202" t="s">
        <v>1465</v>
      </c>
      <c r="F799" s="202" t="s">
        <v>475</v>
      </c>
      <c r="G799" s="253">
        <v>1.75</v>
      </c>
      <c r="H799" s="361" t="s">
        <v>1400</v>
      </c>
      <c r="I799" s="359" t="s">
        <v>1385</v>
      </c>
      <c r="J799" s="359" t="s">
        <v>1402</v>
      </c>
      <c r="K799" s="359" t="s">
        <v>1391</v>
      </c>
      <c r="L799" s="359" t="s">
        <v>1392</v>
      </c>
      <c r="M799" s="368">
        <v>2010</v>
      </c>
      <c r="N799" s="207" t="s">
        <v>1401</v>
      </c>
      <c r="O799" s="203"/>
      <c r="P799" t="str">
        <f t="shared" si="12"/>
        <v>Upper Mississippi River Bacteria TMDL-Rice Creek-(07010206-584)-E. coli</v>
      </c>
    </row>
    <row r="800" spans="1:16" ht="27.95" hidden="1" customHeight="1" x14ac:dyDescent="0.25">
      <c r="A800" s="203" t="s">
        <v>1673</v>
      </c>
      <c r="B800" s="202" t="s">
        <v>2370</v>
      </c>
      <c r="C800" s="203" t="s">
        <v>1674</v>
      </c>
      <c r="D800" s="202" t="s">
        <v>1675</v>
      </c>
      <c r="E800" s="202" t="s">
        <v>1676</v>
      </c>
      <c r="F800" s="202" t="s">
        <v>505</v>
      </c>
      <c r="G800" s="253">
        <v>3.7</v>
      </c>
      <c r="H800" s="361" t="s">
        <v>1433</v>
      </c>
      <c r="I800" s="359" t="s">
        <v>1407</v>
      </c>
      <c r="J800" s="358">
        <v>0.82210000000000005</v>
      </c>
      <c r="K800" s="361" t="s">
        <v>1113</v>
      </c>
      <c r="L800" s="359" t="s">
        <v>1408</v>
      </c>
      <c r="M800" s="368">
        <v>2010</v>
      </c>
      <c r="N800" s="205">
        <v>42912</v>
      </c>
      <c r="O800" s="203"/>
      <c r="P800" t="str">
        <f t="shared" si="12"/>
        <v>Elm Creek Watershed Mgmt Commission WRAPS 2010-Goose-(27-0122-00)-TP</v>
      </c>
    </row>
    <row r="801" spans="1:16" ht="27.95" hidden="1" customHeight="1" x14ac:dyDescent="0.25">
      <c r="A801" s="203" t="s">
        <v>1673</v>
      </c>
      <c r="B801" s="202" t="s">
        <v>2370</v>
      </c>
      <c r="C801" s="203" t="s">
        <v>1674</v>
      </c>
      <c r="D801" s="202" t="s">
        <v>1675</v>
      </c>
      <c r="E801" s="202" t="s">
        <v>1676</v>
      </c>
      <c r="F801" s="202" t="s">
        <v>505</v>
      </c>
      <c r="G801" s="253">
        <v>0.01</v>
      </c>
      <c r="H801" s="361" t="s">
        <v>1414</v>
      </c>
      <c r="I801" s="359" t="s">
        <v>1407</v>
      </c>
      <c r="J801" s="358">
        <v>0.82210000000000005</v>
      </c>
      <c r="K801" s="361" t="s">
        <v>1113</v>
      </c>
      <c r="L801" s="359" t="s">
        <v>1392</v>
      </c>
      <c r="M801" s="368">
        <v>2010</v>
      </c>
      <c r="N801" s="205">
        <v>42912</v>
      </c>
      <c r="O801" s="203"/>
      <c r="P801" t="str">
        <f t="shared" si="12"/>
        <v>Elm Creek Watershed Mgmt Commission WRAPS 2010-Goose-(27-0122-00)-TP</v>
      </c>
    </row>
    <row r="802" spans="1:16" ht="27.95" hidden="1" customHeight="1" x14ac:dyDescent="0.25">
      <c r="A802" s="203" t="s">
        <v>1673</v>
      </c>
      <c r="B802" s="202" t="s">
        <v>2370</v>
      </c>
      <c r="C802" s="203" t="s">
        <v>1674</v>
      </c>
      <c r="D802" s="202" t="s">
        <v>1677</v>
      </c>
      <c r="E802" s="202" t="s">
        <v>1678</v>
      </c>
      <c r="F802" s="202" t="s">
        <v>505</v>
      </c>
      <c r="G802" s="253">
        <v>18.23</v>
      </c>
      <c r="H802" s="361" t="s">
        <v>1400</v>
      </c>
      <c r="I802" s="359" t="s">
        <v>1379</v>
      </c>
      <c r="J802" s="358">
        <v>0.19</v>
      </c>
      <c r="K802" s="361" t="s">
        <v>1391</v>
      </c>
      <c r="L802" s="359" t="s">
        <v>1392</v>
      </c>
      <c r="M802" s="368">
        <v>2010</v>
      </c>
      <c r="N802" s="205">
        <v>42912</v>
      </c>
      <c r="O802" s="203"/>
      <c r="P802" t="str">
        <f t="shared" si="12"/>
        <v>Elm Creek Watershed Mgmt Commission WRAPS 2010-Elm Creek-(07010206-508)-E. coli</v>
      </c>
    </row>
    <row r="803" spans="1:16" ht="27.95" hidden="1" customHeight="1" x14ac:dyDescent="0.25">
      <c r="A803" s="203" t="s">
        <v>1673</v>
      </c>
      <c r="B803" s="202" t="s">
        <v>2370</v>
      </c>
      <c r="C803" s="203" t="s">
        <v>1674</v>
      </c>
      <c r="D803" s="202" t="s">
        <v>1677</v>
      </c>
      <c r="E803" s="202" t="s">
        <v>1678</v>
      </c>
      <c r="F803" s="202" t="s">
        <v>505</v>
      </c>
      <c r="G803" s="253">
        <v>5.7</v>
      </c>
      <c r="H803" s="361" t="s">
        <v>1400</v>
      </c>
      <c r="I803" s="359" t="s">
        <v>1382</v>
      </c>
      <c r="J803" s="358">
        <v>0</v>
      </c>
      <c r="K803" s="361" t="s">
        <v>1391</v>
      </c>
      <c r="L803" s="359" t="s">
        <v>1392</v>
      </c>
      <c r="M803" s="368">
        <v>2010</v>
      </c>
      <c r="N803" s="205">
        <v>42912</v>
      </c>
      <c r="O803" s="203"/>
      <c r="P803" t="str">
        <f t="shared" si="12"/>
        <v>Elm Creek Watershed Mgmt Commission WRAPS 2010-Elm Creek-(07010206-508)-E. coli</v>
      </c>
    </row>
    <row r="804" spans="1:16" ht="27.95" hidden="1" customHeight="1" x14ac:dyDescent="0.25">
      <c r="A804" s="203" t="s">
        <v>1673</v>
      </c>
      <c r="B804" s="202" t="s">
        <v>2370</v>
      </c>
      <c r="C804" s="203" t="s">
        <v>1674</v>
      </c>
      <c r="D804" s="202" t="s">
        <v>1677</v>
      </c>
      <c r="E804" s="202" t="s">
        <v>1678</v>
      </c>
      <c r="F804" s="202" t="s">
        <v>505</v>
      </c>
      <c r="G804" s="253">
        <v>1.56</v>
      </c>
      <c r="H804" s="361" t="s">
        <v>1400</v>
      </c>
      <c r="I804" s="359" t="s">
        <v>1383</v>
      </c>
      <c r="J804" s="358">
        <v>0.08</v>
      </c>
      <c r="K804" s="361" t="s">
        <v>1391</v>
      </c>
      <c r="L804" s="359" t="s">
        <v>1392</v>
      </c>
      <c r="M804" s="368">
        <v>2010</v>
      </c>
      <c r="N804" s="205">
        <v>42912</v>
      </c>
      <c r="O804" s="203"/>
      <c r="P804" t="str">
        <f t="shared" si="12"/>
        <v>Elm Creek Watershed Mgmt Commission WRAPS 2010-Elm Creek-(07010206-508)-E. coli</v>
      </c>
    </row>
    <row r="805" spans="1:16" ht="27.95" hidden="1" customHeight="1" x14ac:dyDescent="0.25">
      <c r="A805" s="203" t="s">
        <v>1673</v>
      </c>
      <c r="B805" s="202" t="s">
        <v>2370</v>
      </c>
      <c r="C805" s="203" t="s">
        <v>1674</v>
      </c>
      <c r="D805" s="202" t="s">
        <v>1677</v>
      </c>
      <c r="E805" s="202" t="s">
        <v>1678</v>
      </c>
      <c r="F805" s="202" t="s">
        <v>505</v>
      </c>
      <c r="G805" s="253">
        <v>0.6</v>
      </c>
      <c r="H805" s="361" t="s">
        <v>1400</v>
      </c>
      <c r="I805" s="359" t="s">
        <v>1384</v>
      </c>
      <c r="J805" s="358">
        <v>0.25</v>
      </c>
      <c r="K805" s="361" t="s">
        <v>1391</v>
      </c>
      <c r="L805" s="359" t="s">
        <v>1392</v>
      </c>
      <c r="M805" s="368">
        <v>2010</v>
      </c>
      <c r="N805" s="205">
        <v>42912</v>
      </c>
      <c r="O805" s="203"/>
      <c r="P805" t="str">
        <f t="shared" si="12"/>
        <v>Elm Creek Watershed Mgmt Commission WRAPS 2010-Elm Creek-(07010206-508)-E. coli</v>
      </c>
    </row>
    <row r="806" spans="1:16" ht="27.95" hidden="1" customHeight="1" x14ac:dyDescent="0.25">
      <c r="A806" s="203" t="s">
        <v>1673</v>
      </c>
      <c r="B806" s="202" t="s">
        <v>2370</v>
      </c>
      <c r="C806" s="203" t="s">
        <v>1674</v>
      </c>
      <c r="D806" s="202" t="s">
        <v>1677</v>
      </c>
      <c r="E806" s="202" t="s">
        <v>1678</v>
      </c>
      <c r="F806" s="202" t="s">
        <v>505</v>
      </c>
      <c r="G806" s="253">
        <v>0.28000000000000003</v>
      </c>
      <c r="H806" s="361" t="s">
        <v>1400</v>
      </c>
      <c r="I806" s="359" t="s">
        <v>1385</v>
      </c>
      <c r="J806" s="358">
        <v>0</v>
      </c>
      <c r="K806" s="361" t="s">
        <v>1391</v>
      </c>
      <c r="L806" s="359" t="s">
        <v>1392</v>
      </c>
      <c r="M806" s="368">
        <v>2010</v>
      </c>
      <c r="N806" s="205">
        <v>42912</v>
      </c>
      <c r="O806" s="203"/>
      <c r="P806" t="str">
        <f t="shared" si="12"/>
        <v>Elm Creek Watershed Mgmt Commission WRAPS 2010-Elm Creek-(07010206-508)-E. coli</v>
      </c>
    </row>
    <row r="807" spans="1:16" ht="27.95" hidden="1" customHeight="1" x14ac:dyDescent="0.25">
      <c r="A807" s="203" t="s">
        <v>1673</v>
      </c>
      <c r="B807" s="202" t="s">
        <v>2370</v>
      </c>
      <c r="C807" s="203" t="s">
        <v>1674</v>
      </c>
      <c r="D807" s="202" t="s">
        <v>1677</v>
      </c>
      <c r="E807" s="202" t="s">
        <v>1678</v>
      </c>
      <c r="F807" s="202" t="s">
        <v>505</v>
      </c>
      <c r="G807" s="253">
        <v>2.04</v>
      </c>
      <c r="H807" s="361" t="s">
        <v>1414</v>
      </c>
      <c r="I807" s="359" t="s">
        <v>1379</v>
      </c>
      <c r="J807" s="358">
        <v>0.77</v>
      </c>
      <c r="K807" s="361" t="s">
        <v>1113</v>
      </c>
      <c r="L807" s="359" t="s">
        <v>1392</v>
      </c>
      <c r="M807" s="368">
        <v>2010</v>
      </c>
      <c r="N807" s="205">
        <v>42912</v>
      </c>
      <c r="O807" s="203"/>
      <c r="P807" t="str">
        <f t="shared" si="12"/>
        <v>Elm Creek Watershed Mgmt Commission WRAPS 2010-Elm Creek-(07010206-508)-TP</v>
      </c>
    </row>
    <row r="808" spans="1:16" ht="27.95" hidden="1" customHeight="1" x14ac:dyDescent="0.25">
      <c r="A808" s="203" t="s">
        <v>1673</v>
      </c>
      <c r="B808" s="202" t="s">
        <v>2370</v>
      </c>
      <c r="C808" s="203" t="s">
        <v>1674</v>
      </c>
      <c r="D808" s="202" t="s">
        <v>1677</v>
      </c>
      <c r="E808" s="202" t="s">
        <v>1678</v>
      </c>
      <c r="F808" s="202" t="s">
        <v>505</v>
      </c>
      <c r="G808" s="253">
        <v>0.78</v>
      </c>
      <c r="H808" s="361" t="s">
        <v>1414</v>
      </c>
      <c r="I808" s="359" t="s">
        <v>1382</v>
      </c>
      <c r="J808" s="358">
        <v>0.71</v>
      </c>
      <c r="K808" s="361" t="s">
        <v>1113</v>
      </c>
      <c r="L808" s="359" t="s">
        <v>1392</v>
      </c>
      <c r="M808" s="368">
        <v>2010</v>
      </c>
      <c r="N808" s="205">
        <v>42912</v>
      </c>
      <c r="O808" s="203"/>
      <c r="P808" t="str">
        <f t="shared" si="12"/>
        <v>Elm Creek Watershed Mgmt Commission WRAPS 2010-Elm Creek-(07010206-508)-TP</v>
      </c>
    </row>
    <row r="809" spans="1:16" ht="27.95" hidden="1" customHeight="1" x14ac:dyDescent="0.25">
      <c r="A809" s="203" t="s">
        <v>1673</v>
      </c>
      <c r="B809" s="202" t="s">
        <v>2370</v>
      </c>
      <c r="C809" s="203" t="s">
        <v>1674</v>
      </c>
      <c r="D809" s="202" t="s">
        <v>1677</v>
      </c>
      <c r="E809" s="202" t="s">
        <v>1678</v>
      </c>
      <c r="F809" s="202" t="s">
        <v>505</v>
      </c>
      <c r="G809" s="253">
        <v>0.36</v>
      </c>
      <c r="H809" s="361" t="s">
        <v>1414</v>
      </c>
      <c r="I809" s="359" t="s">
        <v>1383</v>
      </c>
      <c r="J809" s="358">
        <v>0.67</v>
      </c>
      <c r="K809" s="361" t="s">
        <v>1113</v>
      </c>
      <c r="L809" s="359" t="s">
        <v>1392</v>
      </c>
      <c r="M809" s="368">
        <v>2010</v>
      </c>
      <c r="N809" s="205">
        <v>42912</v>
      </c>
      <c r="O809" s="203"/>
      <c r="P809" t="str">
        <f t="shared" si="12"/>
        <v>Elm Creek Watershed Mgmt Commission WRAPS 2010-Elm Creek-(07010206-508)-TP</v>
      </c>
    </row>
    <row r="810" spans="1:16" ht="27.95" hidden="1" customHeight="1" x14ac:dyDescent="0.25">
      <c r="A810" s="203" t="s">
        <v>1673</v>
      </c>
      <c r="B810" s="202" t="s">
        <v>2370</v>
      </c>
      <c r="C810" s="203" t="s">
        <v>1674</v>
      </c>
      <c r="D810" s="202" t="s">
        <v>1677</v>
      </c>
      <c r="E810" s="202" t="s">
        <v>1678</v>
      </c>
      <c r="F810" s="202" t="s">
        <v>505</v>
      </c>
      <c r="G810" s="253">
        <v>0.2</v>
      </c>
      <c r="H810" s="361" t="s">
        <v>1414</v>
      </c>
      <c r="I810" s="359" t="s">
        <v>1384</v>
      </c>
      <c r="J810" s="358">
        <v>0.64</v>
      </c>
      <c r="K810" s="361" t="s">
        <v>1113</v>
      </c>
      <c r="L810" s="359" t="s">
        <v>1392</v>
      </c>
      <c r="M810" s="368">
        <v>2010</v>
      </c>
      <c r="N810" s="205">
        <v>42912</v>
      </c>
      <c r="O810" s="203"/>
      <c r="P810" t="str">
        <f t="shared" si="12"/>
        <v>Elm Creek Watershed Mgmt Commission WRAPS 2010-Elm Creek-(07010206-508)-TP</v>
      </c>
    </row>
    <row r="811" spans="1:16" ht="27.95" hidden="1" customHeight="1" x14ac:dyDescent="0.25">
      <c r="A811" s="203" t="s">
        <v>1673</v>
      </c>
      <c r="B811" s="202" t="s">
        <v>2370</v>
      </c>
      <c r="C811" s="203" t="s">
        <v>1674</v>
      </c>
      <c r="D811" s="202" t="s">
        <v>1677</v>
      </c>
      <c r="E811" s="202" t="s">
        <v>1678</v>
      </c>
      <c r="F811" s="202" t="s">
        <v>505</v>
      </c>
      <c r="G811" s="253">
        <v>0.13</v>
      </c>
      <c r="H811" s="361" t="s">
        <v>1414</v>
      </c>
      <c r="I811" s="359" t="s">
        <v>1385</v>
      </c>
      <c r="J811" s="358">
        <v>0.53</v>
      </c>
      <c r="K811" s="361" t="s">
        <v>1113</v>
      </c>
      <c r="L811" s="359" t="s">
        <v>1392</v>
      </c>
      <c r="M811" s="368">
        <v>2010</v>
      </c>
      <c r="N811" s="205">
        <v>42912</v>
      </c>
      <c r="O811" s="203"/>
      <c r="P811" t="str">
        <f t="shared" si="12"/>
        <v>Elm Creek Watershed Mgmt Commission WRAPS 2010-Elm Creek-(07010206-508)-TP</v>
      </c>
    </row>
    <row r="812" spans="1:16" ht="27.95" hidden="1" customHeight="1" x14ac:dyDescent="0.25">
      <c r="A812" s="203" t="s">
        <v>1673</v>
      </c>
      <c r="B812" s="202" t="s">
        <v>2370</v>
      </c>
      <c r="C812" s="203" t="s">
        <v>1674</v>
      </c>
      <c r="D812" s="202" t="s">
        <v>1677</v>
      </c>
      <c r="E812" s="202" t="s">
        <v>1678</v>
      </c>
      <c r="F812" s="202" t="s">
        <v>505</v>
      </c>
      <c r="G812" s="253">
        <v>353.62</v>
      </c>
      <c r="H812" s="361" t="s">
        <v>1414</v>
      </c>
      <c r="I812" s="359" t="s">
        <v>1379</v>
      </c>
      <c r="J812" s="358">
        <v>0.48499999999999999</v>
      </c>
      <c r="K812" s="361" t="s">
        <v>22</v>
      </c>
      <c r="L812" s="359" t="s">
        <v>1392</v>
      </c>
      <c r="M812" s="368">
        <v>2010</v>
      </c>
      <c r="N812" s="205">
        <v>42912</v>
      </c>
      <c r="O812" s="203"/>
      <c r="P812" t="str">
        <f t="shared" si="12"/>
        <v>Elm Creek Watershed Mgmt Commission WRAPS 2010-Elm Creek-(07010206-508)-TSS</v>
      </c>
    </row>
    <row r="813" spans="1:16" ht="27.95" hidden="1" customHeight="1" x14ac:dyDescent="0.25">
      <c r="A813" s="203" t="s">
        <v>1673</v>
      </c>
      <c r="B813" s="202" t="s">
        <v>2370</v>
      </c>
      <c r="C813" s="203" t="s">
        <v>1674</v>
      </c>
      <c r="D813" s="202" t="s">
        <v>1677</v>
      </c>
      <c r="E813" s="202" t="s">
        <v>1678</v>
      </c>
      <c r="F813" s="202" t="s">
        <v>505</v>
      </c>
      <c r="G813" s="253">
        <v>157.4</v>
      </c>
      <c r="H813" s="361" t="s">
        <v>1414</v>
      </c>
      <c r="I813" s="359" t="s">
        <v>1382</v>
      </c>
      <c r="J813" s="358">
        <v>0.63600000000000001</v>
      </c>
      <c r="K813" s="361" t="s">
        <v>22</v>
      </c>
      <c r="L813" s="359" t="s">
        <v>1392</v>
      </c>
      <c r="M813" s="368">
        <v>2010</v>
      </c>
      <c r="N813" s="205">
        <v>42912</v>
      </c>
      <c r="O813" s="203"/>
      <c r="P813" t="str">
        <f t="shared" si="12"/>
        <v>Elm Creek Watershed Mgmt Commission WRAPS 2010-Elm Creek-(07010206-508)-TSS</v>
      </c>
    </row>
    <row r="814" spans="1:16" ht="27.95" hidden="1" customHeight="1" x14ac:dyDescent="0.25">
      <c r="A814" s="203" t="s">
        <v>1673</v>
      </c>
      <c r="B814" s="202" t="s">
        <v>2370</v>
      </c>
      <c r="C814" s="203" t="s">
        <v>1674</v>
      </c>
      <c r="D814" s="202" t="s">
        <v>1677</v>
      </c>
      <c r="E814" s="202" t="s">
        <v>1678</v>
      </c>
      <c r="F814" s="202" t="s">
        <v>505</v>
      </c>
      <c r="G814" s="253">
        <v>64.38</v>
      </c>
      <c r="H814" s="361" t="s">
        <v>1414</v>
      </c>
      <c r="I814" s="359" t="s">
        <v>1383</v>
      </c>
      <c r="J814" s="358">
        <v>0.58899999999999997</v>
      </c>
      <c r="K814" s="361" t="s">
        <v>22</v>
      </c>
      <c r="L814" s="359" t="s">
        <v>1392</v>
      </c>
      <c r="M814" s="368">
        <v>2010</v>
      </c>
      <c r="N814" s="205">
        <v>42912</v>
      </c>
      <c r="O814" s="203"/>
      <c r="P814" t="str">
        <f t="shared" si="12"/>
        <v>Elm Creek Watershed Mgmt Commission WRAPS 2010-Elm Creek-(07010206-508)-TSS</v>
      </c>
    </row>
    <row r="815" spans="1:16" ht="27.95" hidden="1" customHeight="1" x14ac:dyDescent="0.25">
      <c r="A815" s="203" t="s">
        <v>1673</v>
      </c>
      <c r="B815" s="202" t="s">
        <v>2370</v>
      </c>
      <c r="C815" s="203" t="s">
        <v>1674</v>
      </c>
      <c r="D815" s="202" t="s">
        <v>1677</v>
      </c>
      <c r="E815" s="202" t="s">
        <v>1678</v>
      </c>
      <c r="F815" s="202" t="s">
        <v>505</v>
      </c>
      <c r="G815" s="253">
        <v>51.28</v>
      </c>
      <c r="H815" s="361" t="s">
        <v>1414</v>
      </c>
      <c r="I815" s="359" t="s">
        <v>1384</v>
      </c>
      <c r="J815" s="358">
        <v>0.64400000000000002</v>
      </c>
      <c r="K815" s="361" t="s">
        <v>22</v>
      </c>
      <c r="L815" s="359" t="s">
        <v>1392</v>
      </c>
      <c r="M815" s="368">
        <v>2010</v>
      </c>
      <c r="N815" s="205">
        <v>42912</v>
      </c>
      <c r="O815" s="203"/>
      <c r="P815" t="str">
        <f t="shared" si="12"/>
        <v>Elm Creek Watershed Mgmt Commission WRAPS 2010-Elm Creek-(07010206-508)-TSS</v>
      </c>
    </row>
    <row r="816" spans="1:16" ht="27.95" hidden="1" customHeight="1" x14ac:dyDescent="0.25">
      <c r="A816" s="203" t="s">
        <v>1673</v>
      </c>
      <c r="B816" s="202" t="s">
        <v>2370</v>
      </c>
      <c r="C816" s="203" t="s">
        <v>1674</v>
      </c>
      <c r="D816" s="202" t="s">
        <v>1677</v>
      </c>
      <c r="E816" s="202" t="s">
        <v>1678</v>
      </c>
      <c r="F816" s="202" t="s">
        <v>505</v>
      </c>
      <c r="G816" s="253">
        <v>37.89</v>
      </c>
      <c r="H816" s="361" t="s">
        <v>1414</v>
      </c>
      <c r="I816" s="359" t="s">
        <v>1385</v>
      </c>
      <c r="J816" s="358">
        <v>0.48</v>
      </c>
      <c r="K816" s="361" t="s">
        <v>22</v>
      </c>
      <c r="L816" s="359" t="s">
        <v>1392</v>
      </c>
      <c r="M816" s="368">
        <v>2010</v>
      </c>
      <c r="N816" s="205">
        <v>42912</v>
      </c>
      <c r="O816" s="203"/>
      <c r="P816" t="str">
        <f t="shared" si="12"/>
        <v>Elm Creek Watershed Mgmt Commission WRAPS 2010-Elm Creek-(07010206-508)-TSS</v>
      </c>
    </row>
    <row r="817" spans="1:16" ht="27.95" hidden="1" customHeight="1" x14ac:dyDescent="0.25">
      <c r="A817" s="203" t="s">
        <v>1673</v>
      </c>
      <c r="B817" s="202" t="s">
        <v>2370</v>
      </c>
      <c r="C817" s="203" t="s">
        <v>1403</v>
      </c>
      <c r="D817" s="202" t="s">
        <v>1404</v>
      </c>
      <c r="E817" s="202" t="s">
        <v>1405</v>
      </c>
      <c r="F817" s="202" t="s">
        <v>475</v>
      </c>
      <c r="G817" s="253">
        <v>154</v>
      </c>
      <c r="H817" s="361" t="s">
        <v>1406</v>
      </c>
      <c r="I817" s="359" t="s">
        <v>1407</v>
      </c>
      <c r="J817" s="208">
        <v>0</v>
      </c>
      <c r="K817" s="359" t="s">
        <v>22</v>
      </c>
      <c r="L817" s="359" t="s">
        <v>1408</v>
      </c>
      <c r="M817" s="368" t="s">
        <v>1407</v>
      </c>
      <c r="N817" s="205">
        <v>42486</v>
      </c>
      <c r="O817" s="203"/>
      <c r="P817" t="str">
        <f t="shared" si="12"/>
        <v>South Metro Mississippi TSS TMDL-Mississippi River-(07040001-531)-TSS</v>
      </c>
    </row>
    <row r="818" spans="1:16" ht="27.95" hidden="1" customHeight="1" x14ac:dyDescent="0.25">
      <c r="A818" s="203" t="s">
        <v>1673</v>
      </c>
      <c r="B818" s="202" t="s">
        <v>2370</v>
      </c>
      <c r="C818" s="203" t="s">
        <v>1461</v>
      </c>
      <c r="D818" s="202" t="s">
        <v>1677</v>
      </c>
      <c r="E818" s="202" t="s">
        <v>1678</v>
      </c>
      <c r="F818" s="202" t="s">
        <v>475</v>
      </c>
      <c r="G818" s="254">
        <v>17386888</v>
      </c>
      <c r="H818" s="361" t="s">
        <v>1433</v>
      </c>
      <c r="I818" s="359" t="s">
        <v>1407</v>
      </c>
      <c r="J818" s="359" t="s">
        <v>1380</v>
      </c>
      <c r="K818" s="359" t="s">
        <v>8</v>
      </c>
      <c r="L818" s="359" t="s">
        <v>1408</v>
      </c>
      <c r="M818" s="368" t="s">
        <v>1407</v>
      </c>
      <c r="N818" s="205">
        <v>42530</v>
      </c>
      <c r="O818" s="203"/>
      <c r="P818" t="str">
        <f t="shared" si="12"/>
        <v>Twin Cities Metro Area Chloride TMDL and Management Plan-Elm Creek-(07010206-508)-Chloride</v>
      </c>
    </row>
    <row r="819" spans="1:16" ht="27.95" hidden="1" customHeight="1" x14ac:dyDescent="0.25">
      <c r="A819" s="203" t="s">
        <v>1673</v>
      </c>
      <c r="B819" s="202" t="s">
        <v>2370</v>
      </c>
      <c r="C819" s="203" t="s">
        <v>1461</v>
      </c>
      <c r="D819" s="202" t="s">
        <v>1677</v>
      </c>
      <c r="E819" s="202" t="s">
        <v>1678</v>
      </c>
      <c r="F819" s="202" t="s">
        <v>475</v>
      </c>
      <c r="G819" s="254">
        <v>115145</v>
      </c>
      <c r="H819" s="361" t="s">
        <v>1414</v>
      </c>
      <c r="I819" s="359" t="s">
        <v>1407</v>
      </c>
      <c r="J819" s="359" t="s">
        <v>1380</v>
      </c>
      <c r="K819" s="359" t="s">
        <v>8</v>
      </c>
      <c r="L819" s="359" t="s">
        <v>1392</v>
      </c>
      <c r="M819" s="368" t="s">
        <v>1407</v>
      </c>
      <c r="N819" s="205">
        <v>42530</v>
      </c>
      <c r="O819" s="203"/>
      <c r="P819" t="str">
        <f t="shared" si="12"/>
        <v>Twin Cities Metro Area Chloride TMDL and Management Plan-Elm Creek-(07010206-508)-Chloride</v>
      </c>
    </row>
    <row r="820" spans="1:16" ht="27.95" hidden="1" customHeight="1" x14ac:dyDescent="0.25">
      <c r="A820" s="203" t="s">
        <v>1679</v>
      </c>
      <c r="B820" s="202" t="s">
        <v>688</v>
      </c>
      <c r="C820" s="203" t="s">
        <v>1635</v>
      </c>
      <c r="D820" s="202" t="s">
        <v>799</v>
      </c>
      <c r="E820" s="202" t="s">
        <v>1636</v>
      </c>
      <c r="F820" s="202" t="s">
        <v>505</v>
      </c>
      <c r="G820" s="253">
        <v>0.73</v>
      </c>
      <c r="H820" s="361" t="s">
        <v>488</v>
      </c>
      <c r="I820" s="359" t="s">
        <v>1379</v>
      </c>
      <c r="J820" s="359" t="s">
        <v>1380</v>
      </c>
      <c r="K820" s="359" t="s">
        <v>22</v>
      </c>
      <c r="L820" s="359" t="s">
        <v>1392</v>
      </c>
      <c r="M820" s="368">
        <v>2008</v>
      </c>
      <c r="N820" s="207" t="s">
        <v>1637</v>
      </c>
      <c r="O820" s="203"/>
      <c r="P820" t="str">
        <f t="shared" si="12"/>
        <v>Bluff Creek Watershed TMDL Project-Bluff Creek-(07020012-710)-TSS</v>
      </c>
    </row>
    <row r="821" spans="1:16" ht="27.95" hidden="1" customHeight="1" x14ac:dyDescent="0.25">
      <c r="A821" s="203" t="s">
        <v>1679</v>
      </c>
      <c r="B821" s="202" t="s">
        <v>688</v>
      </c>
      <c r="C821" s="203" t="s">
        <v>1635</v>
      </c>
      <c r="D821" s="202" t="s">
        <v>799</v>
      </c>
      <c r="E821" s="202" t="s">
        <v>1636</v>
      </c>
      <c r="F821" s="202" t="s">
        <v>505</v>
      </c>
      <c r="G821" s="253">
        <v>0.13</v>
      </c>
      <c r="H821" s="361" t="s">
        <v>488</v>
      </c>
      <c r="I821" s="359" t="s">
        <v>1382</v>
      </c>
      <c r="J821" s="359" t="s">
        <v>1380</v>
      </c>
      <c r="K821" s="359" t="s">
        <v>22</v>
      </c>
      <c r="L821" s="359" t="s">
        <v>1392</v>
      </c>
      <c r="M821" s="368">
        <v>2008</v>
      </c>
      <c r="N821" s="207" t="s">
        <v>1637</v>
      </c>
      <c r="O821" s="203"/>
      <c r="P821" t="str">
        <f t="shared" si="12"/>
        <v>Bluff Creek Watershed TMDL Project-Bluff Creek-(07020012-710)-TSS</v>
      </c>
    </row>
    <row r="822" spans="1:16" ht="27.95" hidden="1" customHeight="1" x14ac:dyDescent="0.25">
      <c r="A822" s="203" t="s">
        <v>1679</v>
      </c>
      <c r="B822" s="202" t="s">
        <v>688</v>
      </c>
      <c r="C822" s="203" t="s">
        <v>1635</v>
      </c>
      <c r="D822" s="202" t="s">
        <v>799</v>
      </c>
      <c r="E822" s="202" t="s">
        <v>1636</v>
      </c>
      <c r="F822" s="202" t="s">
        <v>505</v>
      </c>
      <c r="G822" s="253">
        <v>7.0000000000000007E-2</v>
      </c>
      <c r="H822" s="361" t="s">
        <v>488</v>
      </c>
      <c r="I822" s="359" t="s">
        <v>1383</v>
      </c>
      <c r="J822" s="359" t="s">
        <v>1380</v>
      </c>
      <c r="K822" s="359" t="s">
        <v>22</v>
      </c>
      <c r="L822" s="359" t="s">
        <v>1392</v>
      </c>
      <c r="M822" s="368">
        <v>2008</v>
      </c>
      <c r="N822" s="207" t="s">
        <v>1637</v>
      </c>
      <c r="O822" s="203"/>
      <c r="P822" t="str">
        <f t="shared" si="12"/>
        <v>Bluff Creek Watershed TMDL Project-Bluff Creek-(07020012-710)-TSS</v>
      </c>
    </row>
    <row r="823" spans="1:16" ht="27.95" hidden="1" customHeight="1" x14ac:dyDescent="0.25">
      <c r="A823" s="203" t="s">
        <v>1679</v>
      </c>
      <c r="B823" s="202" t="s">
        <v>688</v>
      </c>
      <c r="C823" s="203" t="s">
        <v>1635</v>
      </c>
      <c r="D823" s="202" t="s">
        <v>799</v>
      </c>
      <c r="E823" s="202" t="s">
        <v>1636</v>
      </c>
      <c r="F823" s="202" t="s">
        <v>505</v>
      </c>
      <c r="G823" s="253">
        <v>0.04</v>
      </c>
      <c r="H823" s="361" t="s">
        <v>488</v>
      </c>
      <c r="I823" s="359" t="s">
        <v>1384</v>
      </c>
      <c r="J823" s="359" t="s">
        <v>1380</v>
      </c>
      <c r="K823" s="359" t="s">
        <v>22</v>
      </c>
      <c r="L823" s="359" t="s">
        <v>1392</v>
      </c>
      <c r="M823" s="368">
        <v>2008</v>
      </c>
      <c r="N823" s="207" t="s">
        <v>1637</v>
      </c>
      <c r="O823" s="203"/>
      <c r="P823" t="str">
        <f t="shared" si="12"/>
        <v>Bluff Creek Watershed TMDL Project-Bluff Creek-(07020012-710)-TSS</v>
      </c>
    </row>
    <row r="824" spans="1:16" ht="27.95" hidden="1" customHeight="1" x14ac:dyDescent="0.25">
      <c r="A824" s="203" t="s">
        <v>1679</v>
      </c>
      <c r="B824" s="202" t="s">
        <v>688</v>
      </c>
      <c r="C824" s="203" t="s">
        <v>1635</v>
      </c>
      <c r="D824" s="202" t="s">
        <v>799</v>
      </c>
      <c r="E824" s="202" t="s">
        <v>1636</v>
      </c>
      <c r="F824" s="202" t="s">
        <v>505</v>
      </c>
      <c r="G824" s="253">
        <v>0.01</v>
      </c>
      <c r="H824" s="361" t="s">
        <v>488</v>
      </c>
      <c r="I824" s="359" t="s">
        <v>1385</v>
      </c>
      <c r="J824" s="359" t="s">
        <v>1380</v>
      </c>
      <c r="K824" s="359" t="s">
        <v>22</v>
      </c>
      <c r="L824" s="359" t="s">
        <v>1392</v>
      </c>
      <c r="M824" s="368">
        <v>2008</v>
      </c>
      <c r="N824" s="207" t="s">
        <v>1637</v>
      </c>
      <c r="O824" s="203"/>
      <c r="P824" t="str">
        <f t="shared" si="12"/>
        <v>Bluff Creek Watershed TMDL Project-Bluff Creek-(07020012-710)-TSS</v>
      </c>
    </row>
    <row r="825" spans="1:16" ht="27.95" hidden="1" customHeight="1" x14ac:dyDescent="0.25">
      <c r="A825" s="203" t="s">
        <v>1679</v>
      </c>
      <c r="B825" s="203" t="s">
        <v>688</v>
      </c>
      <c r="C825" s="203" t="s">
        <v>1535</v>
      </c>
      <c r="D825" s="203" t="s">
        <v>1641</v>
      </c>
      <c r="E825" s="203" t="s">
        <v>1642</v>
      </c>
      <c r="F825" s="203" t="s">
        <v>505</v>
      </c>
      <c r="G825" s="257">
        <v>353</v>
      </c>
      <c r="H825" s="361" t="s">
        <v>1433</v>
      </c>
      <c r="I825" s="361" t="s">
        <v>1407</v>
      </c>
      <c r="J825" s="360">
        <v>0.29959999999999998</v>
      </c>
      <c r="K825" s="361" t="s">
        <v>1113</v>
      </c>
      <c r="L825" s="361" t="s">
        <v>1408</v>
      </c>
      <c r="M825" s="370">
        <v>2014</v>
      </c>
      <c r="N825" s="207">
        <v>43903</v>
      </c>
      <c r="O825" s="203"/>
      <c r="P825" t="str">
        <f t="shared" si="12"/>
        <v>Lower Minnesota River WRAPS 2014-Rice Marsh-(10-0001-00)-TP</v>
      </c>
    </row>
    <row r="826" spans="1:16" ht="27.95" hidden="1" customHeight="1" x14ac:dyDescent="0.25">
      <c r="A826" s="203" t="s">
        <v>1679</v>
      </c>
      <c r="B826" s="203" t="s">
        <v>688</v>
      </c>
      <c r="C826" s="203" t="s">
        <v>1535</v>
      </c>
      <c r="D826" s="203" t="s">
        <v>1641</v>
      </c>
      <c r="E826" s="203" t="s">
        <v>1642</v>
      </c>
      <c r="F826" s="203" t="s">
        <v>505</v>
      </c>
      <c r="G826" s="257">
        <v>0.96699999999999997</v>
      </c>
      <c r="H826" s="361" t="s">
        <v>1414</v>
      </c>
      <c r="I826" s="361" t="s">
        <v>1407</v>
      </c>
      <c r="J826" s="360">
        <v>0.29980000000000001</v>
      </c>
      <c r="K826" s="361" t="s">
        <v>1113</v>
      </c>
      <c r="L826" s="361" t="s">
        <v>1392</v>
      </c>
      <c r="M826" s="370">
        <v>2014</v>
      </c>
      <c r="N826" s="207">
        <v>43903</v>
      </c>
      <c r="O826" s="203"/>
      <c r="P826" t="str">
        <f t="shared" si="12"/>
        <v>Lower Minnesota River WRAPS 2014-Rice Marsh-(10-0001-00)-TP</v>
      </c>
    </row>
    <row r="827" spans="1:16" ht="27.95" hidden="1" customHeight="1" x14ac:dyDescent="0.25">
      <c r="A827" s="203" t="s">
        <v>1679</v>
      </c>
      <c r="B827" s="203" t="s">
        <v>688</v>
      </c>
      <c r="C827" s="203" t="s">
        <v>1535</v>
      </c>
      <c r="D827" s="203" t="s">
        <v>1643</v>
      </c>
      <c r="E827" s="203" t="s">
        <v>1644</v>
      </c>
      <c r="F827" s="203" t="s">
        <v>505</v>
      </c>
      <c r="G827" s="257">
        <v>328</v>
      </c>
      <c r="H827" s="361" t="s">
        <v>1433</v>
      </c>
      <c r="I827" s="361" t="s">
        <v>1407</v>
      </c>
      <c r="J827" s="360">
        <v>0.14580000000000001</v>
      </c>
      <c r="K827" s="361" t="s">
        <v>1113</v>
      </c>
      <c r="L827" s="361" t="s">
        <v>1408</v>
      </c>
      <c r="M827" s="370">
        <v>2014</v>
      </c>
      <c r="N827" s="207">
        <v>43903</v>
      </c>
      <c r="O827" s="203"/>
      <c r="P827" t="str">
        <f t="shared" si="12"/>
        <v>Lower Minnesota River WRAPS 2014-Riley-(10-0002-00)-TP</v>
      </c>
    </row>
    <row r="828" spans="1:16" ht="27.95" hidden="1" customHeight="1" x14ac:dyDescent="0.25">
      <c r="A828" s="203" t="s">
        <v>1679</v>
      </c>
      <c r="B828" s="203" t="s">
        <v>688</v>
      </c>
      <c r="C828" s="203" t="s">
        <v>1535</v>
      </c>
      <c r="D828" s="203" t="s">
        <v>1643</v>
      </c>
      <c r="E828" s="203" t="s">
        <v>1644</v>
      </c>
      <c r="F828" s="203" t="s">
        <v>505</v>
      </c>
      <c r="G828" s="257">
        <v>0.89900000000000002</v>
      </c>
      <c r="H828" s="361" t="s">
        <v>1414</v>
      </c>
      <c r="I828" s="361" t="s">
        <v>1407</v>
      </c>
      <c r="J828" s="360">
        <v>0.1454</v>
      </c>
      <c r="K828" s="361" t="s">
        <v>1113</v>
      </c>
      <c r="L828" s="361" t="s">
        <v>1392</v>
      </c>
      <c r="M828" s="370">
        <v>2014</v>
      </c>
      <c r="N828" s="207">
        <v>43903</v>
      </c>
      <c r="O828" s="203"/>
      <c r="P828" t="str">
        <f t="shared" si="12"/>
        <v>Lower Minnesota River WRAPS 2014-Riley-(10-0002-00)-TP</v>
      </c>
    </row>
    <row r="829" spans="1:16" ht="27.95" hidden="1" customHeight="1" x14ac:dyDescent="0.25">
      <c r="A829" s="203" t="s">
        <v>1679</v>
      </c>
      <c r="B829" s="203" t="s">
        <v>688</v>
      </c>
      <c r="C829" s="203" t="s">
        <v>1535</v>
      </c>
      <c r="D829" s="203" t="s">
        <v>1645</v>
      </c>
      <c r="E829" s="203" t="s">
        <v>1646</v>
      </c>
      <c r="F829" s="203" t="s">
        <v>505</v>
      </c>
      <c r="G829" s="257">
        <v>241</v>
      </c>
      <c r="H829" s="361" t="s">
        <v>1433</v>
      </c>
      <c r="I829" s="361" t="s">
        <v>1407</v>
      </c>
      <c r="J829" s="360">
        <v>0.17180000000000001</v>
      </c>
      <c r="K829" s="361" t="s">
        <v>1113</v>
      </c>
      <c r="L829" s="361" t="s">
        <v>1408</v>
      </c>
      <c r="M829" s="370">
        <v>2015</v>
      </c>
      <c r="N829" s="207">
        <v>43903</v>
      </c>
      <c r="O829" s="203"/>
      <c r="P829" t="str">
        <f t="shared" si="12"/>
        <v>Lower Minnesota River WRAPS 2014-Lotus-(10-0006-00)-TP</v>
      </c>
    </row>
    <row r="830" spans="1:16" ht="27.95" hidden="1" customHeight="1" x14ac:dyDescent="0.25">
      <c r="A830" s="203" t="s">
        <v>1679</v>
      </c>
      <c r="B830" s="203" t="s">
        <v>688</v>
      </c>
      <c r="C830" s="203" t="s">
        <v>1535</v>
      </c>
      <c r="D830" s="203" t="s">
        <v>1645</v>
      </c>
      <c r="E830" s="203" t="s">
        <v>1646</v>
      </c>
      <c r="F830" s="203" t="s">
        <v>505</v>
      </c>
      <c r="G830" s="257">
        <v>0.66</v>
      </c>
      <c r="H830" s="361" t="s">
        <v>1414</v>
      </c>
      <c r="I830" s="361" t="s">
        <v>1407</v>
      </c>
      <c r="J830" s="360">
        <v>0.1719</v>
      </c>
      <c r="K830" s="361" t="s">
        <v>1113</v>
      </c>
      <c r="L830" s="361" t="s">
        <v>1392</v>
      </c>
      <c r="M830" s="370">
        <v>2015</v>
      </c>
      <c r="N830" s="207">
        <v>43903</v>
      </c>
      <c r="O830" s="203"/>
      <c r="P830" t="str">
        <f t="shared" si="12"/>
        <v>Lower Minnesota River WRAPS 2014-Lotus-(10-0006-00)-TP</v>
      </c>
    </row>
    <row r="831" spans="1:16" ht="27.95" hidden="1" customHeight="1" x14ac:dyDescent="0.25">
      <c r="A831" s="203" t="s">
        <v>1679</v>
      </c>
      <c r="B831" s="203" t="s">
        <v>688</v>
      </c>
      <c r="C831" s="203" t="s">
        <v>1535</v>
      </c>
      <c r="D831" s="203" t="s">
        <v>1647</v>
      </c>
      <c r="E831" s="203" t="s">
        <v>1648</v>
      </c>
      <c r="F831" s="203" t="s">
        <v>505</v>
      </c>
      <c r="G831" s="257">
        <v>191</v>
      </c>
      <c r="H831" s="361" t="s">
        <v>1433</v>
      </c>
      <c r="I831" s="361" t="s">
        <v>1407</v>
      </c>
      <c r="J831" s="360">
        <v>0.20749999999999999</v>
      </c>
      <c r="K831" s="361" t="s">
        <v>1113</v>
      </c>
      <c r="L831" s="361" t="s">
        <v>1408</v>
      </c>
      <c r="M831" s="370">
        <v>2015</v>
      </c>
      <c r="N831" s="207">
        <v>43903</v>
      </c>
      <c r="O831" s="203"/>
      <c r="P831" t="str">
        <f t="shared" si="12"/>
        <v>Lower Minnesota River WRAPS 2014-Susan-(10-0013-00)-TP</v>
      </c>
    </row>
    <row r="832" spans="1:16" ht="27.95" hidden="1" customHeight="1" x14ac:dyDescent="0.25">
      <c r="A832" s="203" t="s">
        <v>1679</v>
      </c>
      <c r="B832" s="203" t="s">
        <v>688</v>
      </c>
      <c r="C832" s="203" t="s">
        <v>1535</v>
      </c>
      <c r="D832" s="203" t="s">
        <v>1647</v>
      </c>
      <c r="E832" s="203" t="s">
        <v>1648</v>
      </c>
      <c r="F832" s="203" t="s">
        <v>505</v>
      </c>
      <c r="G832" s="257">
        <v>0.52300000000000002</v>
      </c>
      <c r="H832" s="361" t="s">
        <v>1414</v>
      </c>
      <c r="I832" s="361" t="s">
        <v>1407</v>
      </c>
      <c r="J832" s="360">
        <v>0.20749999999999999</v>
      </c>
      <c r="K832" s="361" t="s">
        <v>1113</v>
      </c>
      <c r="L832" s="361" t="s">
        <v>1392</v>
      </c>
      <c r="M832" s="370">
        <v>2015</v>
      </c>
      <c r="N832" s="207">
        <v>43903</v>
      </c>
      <c r="O832" s="203"/>
      <c r="P832" t="str">
        <f t="shared" si="12"/>
        <v>Lower Minnesota River WRAPS 2014-Susan-(10-0013-00)-TP</v>
      </c>
    </row>
    <row r="833" spans="1:16" ht="27.95" hidden="1" customHeight="1" x14ac:dyDescent="0.25">
      <c r="A833" s="203" t="s">
        <v>1679</v>
      </c>
      <c r="B833" s="203" t="s">
        <v>688</v>
      </c>
      <c r="C833" s="203" t="s">
        <v>1535</v>
      </c>
      <c r="D833" s="203" t="s">
        <v>1649</v>
      </c>
      <c r="E833" s="203" t="s">
        <v>1650</v>
      </c>
      <c r="F833" s="203" t="s">
        <v>505</v>
      </c>
      <c r="G833" s="257">
        <v>20</v>
      </c>
      <c r="H833" s="361" t="s">
        <v>1433</v>
      </c>
      <c r="I833" s="361" t="s">
        <v>1407</v>
      </c>
      <c r="J833" s="360">
        <v>0.53810000000000002</v>
      </c>
      <c r="K833" s="361" t="s">
        <v>1113</v>
      </c>
      <c r="L833" s="361" t="s">
        <v>1408</v>
      </c>
      <c r="M833" s="370">
        <v>2009</v>
      </c>
      <c r="N833" s="207">
        <v>43903</v>
      </c>
      <c r="O833" s="203"/>
      <c r="P833" t="str">
        <f t="shared" si="12"/>
        <v>Lower Minnesota River WRAPS 2014-Hazeltine-(10-0014-00)-TP</v>
      </c>
    </row>
    <row r="834" spans="1:16" ht="27.95" hidden="1" customHeight="1" x14ac:dyDescent="0.25">
      <c r="A834" s="203" t="s">
        <v>1679</v>
      </c>
      <c r="B834" s="203" t="s">
        <v>688</v>
      </c>
      <c r="C834" s="203" t="s">
        <v>1535</v>
      </c>
      <c r="D834" s="203" t="s">
        <v>1649</v>
      </c>
      <c r="E834" s="203" t="s">
        <v>1650</v>
      </c>
      <c r="F834" s="203" t="s">
        <v>505</v>
      </c>
      <c r="G834" s="257">
        <v>5.3999999999999999E-2</v>
      </c>
      <c r="H834" s="361" t="s">
        <v>1414</v>
      </c>
      <c r="I834" s="361" t="s">
        <v>1407</v>
      </c>
      <c r="J834" s="360">
        <v>0.53810000000000002</v>
      </c>
      <c r="K834" s="361" t="s">
        <v>1113</v>
      </c>
      <c r="L834" s="361" t="s">
        <v>1392</v>
      </c>
      <c r="M834" s="370">
        <v>2009</v>
      </c>
      <c r="N834" s="207">
        <v>43903</v>
      </c>
      <c r="O834" s="203"/>
      <c r="P834" t="str">
        <f t="shared" si="12"/>
        <v>Lower Minnesota River WRAPS 2014-Hazeltine-(10-0014-00)-TP</v>
      </c>
    </row>
    <row r="835" spans="1:16" ht="27.95" hidden="1" customHeight="1" x14ac:dyDescent="0.25">
      <c r="A835" s="203" t="s">
        <v>1679</v>
      </c>
      <c r="B835" s="203" t="s">
        <v>688</v>
      </c>
      <c r="C835" s="203" t="s">
        <v>1535</v>
      </c>
      <c r="D835" s="203" t="s">
        <v>1680</v>
      </c>
      <c r="E835" s="203" t="s">
        <v>1681</v>
      </c>
      <c r="F835" s="203" t="s">
        <v>505</v>
      </c>
      <c r="G835" s="257">
        <v>7.3</v>
      </c>
      <c r="H835" s="361" t="s">
        <v>1433</v>
      </c>
      <c r="I835" s="361" t="s">
        <v>1407</v>
      </c>
      <c r="J835" s="360">
        <v>0.62960000000000005</v>
      </c>
      <c r="K835" s="361" t="s">
        <v>1113</v>
      </c>
      <c r="L835" s="361" t="s">
        <v>1408</v>
      </c>
      <c r="M835" s="370">
        <v>2009</v>
      </c>
      <c r="N835" s="207">
        <v>43903</v>
      </c>
      <c r="O835" s="203"/>
      <c r="P835" t="str">
        <f t="shared" ref="P835:P898" si="13">CONCATENATE(C835, "-", E835, "-","(", D835,")", "-",K835)</f>
        <v>Lower Minnesota River WRAPS 2014-McKnight-(10-0216-00)-TP</v>
      </c>
    </row>
    <row r="836" spans="1:16" ht="27.95" hidden="1" customHeight="1" x14ac:dyDescent="0.25">
      <c r="A836" s="203" t="s">
        <v>1679</v>
      </c>
      <c r="B836" s="203" t="s">
        <v>688</v>
      </c>
      <c r="C836" s="203" t="s">
        <v>1535</v>
      </c>
      <c r="D836" s="203" t="s">
        <v>1680</v>
      </c>
      <c r="E836" s="203" t="s">
        <v>1681</v>
      </c>
      <c r="F836" s="203" t="s">
        <v>505</v>
      </c>
      <c r="G836" s="257">
        <v>0.02</v>
      </c>
      <c r="H836" s="361" t="s">
        <v>1414</v>
      </c>
      <c r="I836" s="361" t="s">
        <v>1407</v>
      </c>
      <c r="J836" s="360">
        <v>0.62960000000000005</v>
      </c>
      <c r="K836" s="361" t="s">
        <v>1113</v>
      </c>
      <c r="L836" s="361" t="s">
        <v>1392</v>
      </c>
      <c r="M836" s="370">
        <v>2009</v>
      </c>
      <c r="N836" s="207">
        <v>43903</v>
      </c>
      <c r="O836" s="203"/>
      <c r="P836" t="str">
        <f t="shared" si="13"/>
        <v>Lower Minnesota River WRAPS 2014-McKnight-(10-0216-00)-TP</v>
      </c>
    </row>
    <row r="837" spans="1:16" ht="27.95" hidden="1" customHeight="1" x14ac:dyDescent="0.25">
      <c r="A837" s="203" t="s">
        <v>1679</v>
      </c>
      <c r="B837" s="203" t="s">
        <v>688</v>
      </c>
      <c r="C837" s="203" t="s">
        <v>1535</v>
      </c>
      <c r="D837" s="203" t="s">
        <v>1682</v>
      </c>
      <c r="E837" s="203" t="s">
        <v>1683</v>
      </c>
      <c r="F837" s="203" t="s">
        <v>505</v>
      </c>
      <c r="G837" s="257">
        <v>1</v>
      </c>
      <c r="H837" s="361" t="s">
        <v>1433</v>
      </c>
      <c r="I837" s="361" t="s">
        <v>1407</v>
      </c>
      <c r="J837" s="360">
        <v>0</v>
      </c>
      <c r="K837" s="361" t="s">
        <v>1113</v>
      </c>
      <c r="L837" s="361" t="s">
        <v>1408</v>
      </c>
      <c r="M837" s="370">
        <v>2015</v>
      </c>
      <c r="N837" s="207">
        <v>43903</v>
      </c>
      <c r="O837" s="203"/>
      <c r="P837" t="str">
        <f t="shared" si="13"/>
        <v>Lower Minnesota River WRAPS 2014-Staring-(27-0078-00)-TP</v>
      </c>
    </row>
    <row r="838" spans="1:16" ht="27.95" hidden="1" customHeight="1" x14ac:dyDescent="0.25">
      <c r="A838" s="203" t="s">
        <v>1679</v>
      </c>
      <c r="B838" s="203" t="s">
        <v>688</v>
      </c>
      <c r="C838" s="203" t="s">
        <v>1535</v>
      </c>
      <c r="D838" s="203" t="s">
        <v>1682</v>
      </c>
      <c r="E838" s="203" t="s">
        <v>1683</v>
      </c>
      <c r="F838" s="203" t="s">
        <v>505</v>
      </c>
      <c r="G838" s="257">
        <v>3.0000000000000001E-3</v>
      </c>
      <c r="H838" s="361" t="s">
        <v>1414</v>
      </c>
      <c r="I838" s="361" t="s">
        <v>1407</v>
      </c>
      <c r="J838" s="360">
        <v>0</v>
      </c>
      <c r="K838" s="361" t="s">
        <v>1113</v>
      </c>
      <c r="L838" s="361" t="s">
        <v>1392</v>
      </c>
      <c r="M838" s="370">
        <v>2015</v>
      </c>
      <c r="N838" s="207">
        <v>43903</v>
      </c>
      <c r="O838" s="203"/>
      <c r="P838" t="str">
        <f t="shared" si="13"/>
        <v>Lower Minnesota River WRAPS 2014-Staring-(27-0078-00)-TP</v>
      </c>
    </row>
    <row r="839" spans="1:16" ht="27.95" hidden="1" customHeight="1" x14ac:dyDescent="0.25">
      <c r="A839" s="203" t="s">
        <v>1679</v>
      </c>
      <c r="B839" s="203" t="s">
        <v>688</v>
      </c>
      <c r="C839" s="203" t="s">
        <v>1535</v>
      </c>
      <c r="D839" s="203" t="s">
        <v>1684</v>
      </c>
      <c r="E839" s="203" t="s">
        <v>1460</v>
      </c>
      <c r="F839" s="203" t="s">
        <v>505</v>
      </c>
      <c r="G839" s="257">
        <v>21</v>
      </c>
      <c r="H839" s="361" t="s">
        <v>1433</v>
      </c>
      <c r="I839" s="361" t="s">
        <v>1407</v>
      </c>
      <c r="J839" s="360">
        <v>0.22220000000000001</v>
      </c>
      <c r="K839" s="361" t="s">
        <v>1113</v>
      </c>
      <c r="L839" s="361" t="s">
        <v>1408</v>
      </c>
      <c r="M839" s="370">
        <v>2015</v>
      </c>
      <c r="N839" s="207">
        <v>43903</v>
      </c>
      <c r="O839" s="203"/>
      <c r="P839" t="str">
        <f t="shared" si="13"/>
        <v>Lower Minnesota River WRAPS 2014-Silver-(27-0136-00)-TP</v>
      </c>
    </row>
    <row r="840" spans="1:16" ht="27.95" hidden="1" customHeight="1" x14ac:dyDescent="0.25">
      <c r="A840" s="203" t="s">
        <v>1679</v>
      </c>
      <c r="B840" s="203" t="s">
        <v>688</v>
      </c>
      <c r="C840" s="203" t="s">
        <v>1535</v>
      </c>
      <c r="D840" s="203" t="s">
        <v>1684</v>
      </c>
      <c r="E840" s="203" t="s">
        <v>1460</v>
      </c>
      <c r="F840" s="203" t="s">
        <v>505</v>
      </c>
      <c r="G840" s="257">
        <v>5.8000000000000003E-2</v>
      </c>
      <c r="H840" s="361" t="s">
        <v>1414</v>
      </c>
      <c r="I840" s="361" t="s">
        <v>1407</v>
      </c>
      <c r="J840" s="360">
        <v>0.2162</v>
      </c>
      <c r="K840" s="361" t="s">
        <v>1113</v>
      </c>
      <c r="L840" s="361" t="s">
        <v>1392</v>
      </c>
      <c r="M840" s="370">
        <v>2015</v>
      </c>
      <c r="N840" s="207">
        <v>43903</v>
      </c>
      <c r="O840" s="203"/>
      <c r="P840" t="str">
        <f t="shared" si="13"/>
        <v>Lower Minnesota River WRAPS 2014-Silver-(27-0136-00)-TP</v>
      </c>
    </row>
    <row r="841" spans="1:16" ht="27.95" hidden="1" customHeight="1" x14ac:dyDescent="0.25">
      <c r="A841" s="203" t="s">
        <v>1679</v>
      </c>
      <c r="B841" s="203" t="s">
        <v>688</v>
      </c>
      <c r="C841" s="203" t="s">
        <v>1535</v>
      </c>
      <c r="D841" s="203" t="s">
        <v>1651</v>
      </c>
      <c r="E841" s="203" t="s">
        <v>1652</v>
      </c>
      <c r="F841" s="203" t="s">
        <v>505</v>
      </c>
      <c r="G841" s="257">
        <v>62</v>
      </c>
      <c r="H841" s="361" t="s">
        <v>1414</v>
      </c>
      <c r="I841" s="361" t="s">
        <v>1379</v>
      </c>
      <c r="J841" s="275">
        <v>0.02</v>
      </c>
      <c r="K841" s="361" t="s">
        <v>22</v>
      </c>
      <c r="L841" s="361" t="s">
        <v>1392</v>
      </c>
      <c r="M841" s="370">
        <v>2010</v>
      </c>
      <c r="N841" s="207">
        <v>43903</v>
      </c>
      <c r="O841" s="361" t="s">
        <v>1537</v>
      </c>
      <c r="P841" t="str">
        <f t="shared" si="13"/>
        <v>Lower Minnesota River WRAPS 2014-Unnamed creek (East Creek)-(07020012-581)-TSS</v>
      </c>
    </row>
    <row r="842" spans="1:16" ht="27.95" hidden="1" customHeight="1" x14ac:dyDescent="0.25">
      <c r="A842" s="203" t="s">
        <v>1679</v>
      </c>
      <c r="B842" s="203" t="s">
        <v>688</v>
      </c>
      <c r="C842" s="203" t="s">
        <v>1535</v>
      </c>
      <c r="D842" s="203" t="s">
        <v>1651</v>
      </c>
      <c r="E842" s="203" t="s">
        <v>1652</v>
      </c>
      <c r="F842" s="203" t="s">
        <v>505</v>
      </c>
      <c r="G842" s="257">
        <v>9.6</v>
      </c>
      <c r="H842" s="361" t="s">
        <v>1414</v>
      </c>
      <c r="I842" s="361" t="s">
        <v>1382</v>
      </c>
      <c r="J842" s="275">
        <v>0.02</v>
      </c>
      <c r="K842" s="361" t="s">
        <v>22</v>
      </c>
      <c r="L842" s="361" t="s">
        <v>1392</v>
      </c>
      <c r="M842" s="370">
        <v>2010</v>
      </c>
      <c r="N842" s="207">
        <v>43903</v>
      </c>
      <c r="O842" s="361" t="s">
        <v>1537</v>
      </c>
      <c r="P842" t="str">
        <f t="shared" si="13"/>
        <v>Lower Minnesota River WRAPS 2014-Unnamed creek (East Creek)-(07020012-581)-TSS</v>
      </c>
    </row>
    <row r="843" spans="1:16" ht="27.95" hidden="1" customHeight="1" x14ac:dyDescent="0.25">
      <c r="A843" s="203" t="s">
        <v>1679</v>
      </c>
      <c r="B843" s="203" t="s">
        <v>688</v>
      </c>
      <c r="C843" s="203" t="s">
        <v>1535</v>
      </c>
      <c r="D843" s="203" t="s">
        <v>1651</v>
      </c>
      <c r="E843" s="203" t="s">
        <v>1652</v>
      </c>
      <c r="F843" s="203" t="s">
        <v>505</v>
      </c>
      <c r="G843" s="257">
        <v>2.7</v>
      </c>
      <c r="H843" s="361" t="s">
        <v>1414</v>
      </c>
      <c r="I843" s="361" t="s">
        <v>1383</v>
      </c>
      <c r="J843" s="275">
        <v>0.02</v>
      </c>
      <c r="K843" s="361" t="s">
        <v>22</v>
      </c>
      <c r="L843" s="361" t="s">
        <v>1392</v>
      </c>
      <c r="M843" s="370">
        <v>2010</v>
      </c>
      <c r="N843" s="207">
        <v>43903</v>
      </c>
      <c r="O843" s="361" t="s">
        <v>1537</v>
      </c>
      <c r="P843" t="str">
        <f t="shared" si="13"/>
        <v>Lower Minnesota River WRAPS 2014-Unnamed creek (East Creek)-(07020012-581)-TSS</v>
      </c>
    </row>
    <row r="844" spans="1:16" ht="27.95" hidden="1" customHeight="1" x14ac:dyDescent="0.25">
      <c r="A844" s="203" t="s">
        <v>1679</v>
      </c>
      <c r="B844" s="203" t="s">
        <v>688</v>
      </c>
      <c r="C844" s="203" t="s">
        <v>1535</v>
      </c>
      <c r="D844" s="203" t="s">
        <v>1651</v>
      </c>
      <c r="E844" s="203" t="s">
        <v>1652</v>
      </c>
      <c r="F844" s="203" t="s">
        <v>505</v>
      </c>
      <c r="G844" s="257">
        <v>1.3</v>
      </c>
      <c r="H844" s="361" t="s">
        <v>1414</v>
      </c>
      <c r="I844" s="361" t="s">
        <v>1384</v>
      </c>
      <c r="J844" s="275">
        <v>0.02</v>
      </c>
      <c r="K844" s="361" t="s">
        <v>22</v>
      </c>
      <c r="L844" s="361" t="s">
        <v>1392</v>
      </c>
      <c r="M844" s="370">
        <v>2010</v>
      </c>
      <c r="N844" s="207">
        <v>43903</v>
      </c>
      <c r="O844" s="361" t="s">
        <v>1537</v>
      </c>
      <c r="P844" t="str">
        <f t="shared" si="13"/>
        <v>Lower Minnesota River WRAPS 2014-Unnamed creek (East Creek)-(07020012-581)-TSS</v>
      </c>
    </row>
    <row r="845" spans="1:16" ht="27.95" hidden="1" customHeight="1" x14ac:dyDescent="0.25">
      <c r="A845" s="203" t="s">
        <v>1679</v>
      </c>
      <c r="B845" s="203" t="s">
        <v>688</v>
      </c>
      <c r="C845" s="203" t="s">
        <v>1535</v>
      </c>
      <c r="D845" s="203" t="s">
        <v>1651</v>
      </c>
      <c r="E845" s="203" t="s">
        <v>1652</v>
      </c>
      <c r="F845" s="203" t="s">
        <v>505</v>
      </c>
      <c r="G845" s="257">
        <v>2.9000000000000001E-2</v>
      </c>
      <c r="H845" s="361" t="s">
        <v>1414</v>
      </c>
      <c r="I845" s="361" t="s">
        <v>1385</v>
      </c>
      <c r="J845" s="275">
        <v>0.02</v>
      </c>
      <c r="K845" s="361" t="s">
        <v>22</v>
      </c>
      <c r="L845" s="361" t="s">
        <v>1392</v>
      </c>
      <c r="M845" s="370">
        <v>2010</v>
      </c>
      <c r="N845" s="207">
        <v>43903</v>
      </c>
      <c r="O845" s="361" t="s">
        <v>1537</v>
      </c>
      <c r="P845" t="str">
        <f t="shared" si="13"/>
        <v>Lower Minnesota River WRAPS 2014-Unnamed creek (East Creek)-(07020012-581)-TSS</v>
      </c>
    </row>
    <row r="846" spans="1:16" ht="27.95" hidden="1" customHeight="1" x14ac:dyDescent="0.25">
      <c r="A846" s="203" t="s">
        <v>1679</v>
      </c>
      <c r="B846" s="203" t="s">
        <v>688</v>
      </c>
      <c r="C846" s="203" t="s">
        <v>1535</v>
      </c>
      <c r="D846" s="203" t="s">
        <v>1651</v>
      </c>
      <c r="E846" s="203" t="s">
        <v>1652</v>
      </c>
      <c r="F846" s="203" t="s">
        <v>505</v>
      </c>
      <c r="G846" s="257">
        <v>1.1000000000000001</v>
      </c>
      <c r="H846" s="361" t="s">
        <v>1390</v>
      </c>
      <c r="I846" s="361" t="s">
        <v>1379</v>
      </c>
      <c r="J846" s="275">
        <v>0.66</v>
      </c>
      <c r="K846" s="361" t="s">
        <v>1391</v>
      </c>
      <c r="L846" s="361" t="s">
        <v>1392</v>
      </c>
      <c r="M846" s="370">
        <v>2011</v>
      </c>
      <c r="N846" s="207">
        <v>43903</v>
      </c>
      <c r="O846" s="361" t="s">
        <v>1537</v>
      </c>
      <c r="P846" t="str">
        <f t="shared" si="13"/>
        <v>Lower Minnesota River WRAPS 2014-Unnamed creek (East Creek)-(07020012-581)-E. coli</v>
      </c>
    </row>
    <row r="847" spans="1:16" ht="27.95" hidden="1" customHeight="1" x14ac:dyDescent="0.25">
      <c r="A847" s="203" t="s">
        <v>1679</v>
      </c>
      <c r="B847" s="203" t="s">
        <v>688</v>
      </c>
      <c r="C847" s="203" t="s">
        <v>1535</v>
      </c>
      <c r="D847" s="203" t="s">
        <v>1651</v>
      </c>
      <c r="E847" s="203" t="s">
        <v>1652</v>
      </c>
      <c r="F847" s="203" t="s">
        <v>505</v>
      </c>
      <c r="G847" s="257">
        <v>0.28000000000000003</v>
      </c>
      <c r="H847" s="361" t="s">
        <v>1390</v>
      </c>
      <c r="I847" s="361" t="s">
        <v>1382</v>
      </c>
      <c r="J847" s="275">
        <v>0.66</v>
      </c>
      <c r="K847" s="361" t="s">
        <v>1391</v>
      </c>
      <c r="L847" s="361" t="s">
        <v>1392</v>
      </c>
      <c r="M847" s="370">
        <v>2011</v>
      </c>
      <c r="N847" s="207">
        <v>43903</v>
      </c>
      <c r="O847" s="361" t="s">
        <v>1537</v>
      </c>
      <c r="P847" t="str">
        <f t="shared" si="13"/>
        <v>Lower Minnesota River WRAPS 2014-Unnamed creek (East Creek)-(07020012-581)-E. coli</v>
      </c>
    </row>
    <row r="848" spans="1:16" ht="27.95" hidden="1" customHeight="1" x14ac:dyDescent="0.25">
      <c r="A848" s="203" t="s">
        <v>1679</v>
      </c>
      <c r="B848" s="203" t="s">
        <v>688</v>
      </c>
      <c r="C848" s="203" t="s">
        <v>1535</v>
      </c>
      <c r="D848" s="203" t="s">
        <v>1651</v>
      </c>
      <c r="E848" s="203" t="s">
        <v>1652</v>
      </c>
      <c r="F848" s="203" t="s">
        <v>505</v>
      </c>
      <c r="G848" s="257">
        <v>0.11</v>
      </c>
      <c r="H848" s="361" t="s">
        <v>1390</v>
      </c>
      <c r="I848" s="361" t="s">
        <v>1383</v>
      </c>
      <c r="J848" s="275">
        <v>0.66</v>
      </c>
      <c r="K848" s="361" t="s">
        <v>1391</v>
      </c>
      <c r="L848" s="361" t="s">
        <v>1392</v>
      </c>
      <c r="M848" s="370">
        <v>2011</v>
      </c>
      <c r="N848" s="207">
        <v>43903</v>
      </c>
      <c r="O848" s="361" t="s">
        <v>1537</v>
      </c>
      <c r="P848" t="str">
        <f t="shared" si="13"/>
        <v>Lower Minnesota River WRAPS 2014-Unnamed creek (East Creek)-(07020012-581)-E. coli</v>
      </c>
    </row>
    <row r="849" spans="1:16" ht="27.95" hidden="1" customHeight="1" x14ac:dyDescent="0.25">
      <c r="A849" s="203" t="s">
        <v>1679</v>
      </c>
      <c r="B849" s="203" t="s">
        <v>688</v>
      </c>
      <c r="C849" s="203" t="s">
        <v>1535</v>
      </c>
      <c r="D849" s="203" t="s">
        <v>1651</v>
      </c>
      <c r="E849" s="203" t="s">
        <v>1652</v>
      </c>
      <c r="F849" s="203" t="s">
        <v>505</v>
      </c>
      <c r="G849" s="257">
        <v>4.4999999999999998E-2</v>
      </c>
      <c r="H849" s="361" t="s">
        <v>1390</v>
      </c>
      <c r="I849" s="361" t="s">
        <v>1384</v>
      </c>
      <c r="J849" s="275">
        <v>0.66</v>
      </c>
      <c r="K849" s="361" t="s">
        <v>1391</v>
      </c>
      <c r="L849" s="361" t="s">
        <v>1392</v>
      </c>
      <c r="M849" s="370">
        <v>2011</v>
      </c>
      <c r="N849" s="207">
        <v>43903</v>
      </c>
      <c r="O849" s="361" t="s">
        <v>1537</v>
      </c>
      <c r="P849" t="str">
        <f t="shared" si="13"/>
        <v>Lower Minnesota River WRAPS 2014-Unnamed creek (East Creek)-(07020012-581)-E. coli</v>
      </c>
    </row>
    <row r="850" spans="1:16" ht="27.95" hidden="1" customHeight="1" x14ac:dyDescent="0.25">
      <c r="A850" s="203" t="s">
        <v>1679</v>
      </c>
      <c r="B850" s="203" t="s">
        <v>688</v>
      </c>
      <c r="C850" s="203" t="s">
        <v>1535</v>
      </c>
      <c r="D850" s="203" t="s">
        <v>1651</v>
      </c>
      <c r="E850" s="203" t="s">
        <v>1652</v>
      </c>
      <c r="F850" s="203" t="s">
        <v>505</v>
      </c>
      <c r="G850" s="257">
        <v>1.4999999999999999E-2</v>
      </c>
      <c r="H850" s="361" t="s">
        <v>1390</v>
      </c>
      <c r="I850" s="361" t="s">
        <v>1385</v>
      </c>
      <c r="J850" s="275">
        <v>0.66</v>
      </c>
      <c r="K850" s="361" t="s">
        <v>1391</v>
      </c>
      <c r="L850" s="361" t="s">
        <v>1392</v>
      </c>
      <c r="M850" s="370">
        <v>2011</v>
      </c>
      <c r="N850" s="207">
        <v>43903</v>
      </c>
      <c r="O850" s="361" t="s">
        <v>1537</v>
      </c>
      <c r="P850" t="str">
        <f t="shared" si="13"/>
        <v>Lower Minnesota River WRAPS 2014-Unnamed creek (East Creek)-(07020012-581)-E. coli</v>
      </c>
    </row>
    <row r="851" spans="1:16" ht="27.95" hidden="1" customHeight="1" x14ac:dyDescent="0.25">
      <c r="A851" s="203" t="s">
        <v>1679</v>
      </c>
      <c r="B851" s="202" t="s">
        <v>688</v>
      </c>
      <c r="C851" s="203" t="s">
        <v>1653</v>
      </c>
      <c r="D851" s="202" t="s">
        <v>1685</v>
      </c>
      <c r="E851" s="202" t="s">
        <v>1686</v>
      </c>
      <c r="F851" s="202" t="s">
        <v>505</v>
      </c>
      <c r="G851" s="253">
        <v>59</v>
      </c>
      <c r="H851" s="361" t="s">
        <v>1433</v>
      </c>
      <c r="I851" s="359" t="s">
        <v>1407</v>
      </c>
      <c r="J851" s="358">
        <v>0.33</v>
      </c>
      <c r="K851" s="359" t="s">
        <v>1113</v>
      </c>
      <c r="L851" s="359" t="s">
        <v>1408</v>
      </c>
      <c r="M851" s="370">
        <v>2003</v>
      </c>
      <c r="N851" s="205">
        <v>40658</v>
      </c>
      <c r="O851" s="203"/>
      <c r="P851" t="str">
        <f t="shared" si="13"/>
        <v>Minnehaha Creek Watershed Lakes TMDL-Virginia-(10-0015-00)-TP</v>
      </c>
    </row>
    <row r="852" spans="1:16" ht="27.95" hidden="1" customHeight="1" x14ac:dyDescent="0.25">
      <c r="A852" s="203" t="s">
        <v>1679</v>
      </c>
      <c r="B852" s="202" t="s">
        <v>688</v>
      </c>
      <c r="C852" s="203" t="s">
        <v>1653</v>
      </c>
      <c r="D852" s="202" t="s">
        <v>1685</v>
      </c>
      <c r="E852" s="202" t="s">
        <v>1686</v>
      </c>
      <c r="F852" s="202" t="s">
        <v>505</v>
      </c>
      <c r="G852" s="253">
        <v>0.16</v>
      </c>
      <c r="H852" s="361" t="s">
        <v>1414</v>
      </c>
      <c r="I852" s="359" t="s">
        <v>1407</v>
      </c>
      <c r="J852" s="358">
        <v>0.33</v>
      </c>
      <c r="K852" s="359" t="s">
        <v>1113</v>
      </c>
      <c r="L852" s="359" t="s">
        <v>1392</v>
      </c>
      <c r="M852" s="370">
        <v>2003</v>
      </c>
      <c r="N852" s="205">
        <v>40658</v>
      </c>
      <c r="O852" s="203"/>
      <c r="P852" t="str">
        <f t="shared" si="13"/>
        <v>Minnehaha Creek Watershed Lakes TMDL-Virginia-(10-0015-00)-TP</v>
      </c>
    </row>
    <row r="853" spans="1:16" ht="27.95" hidden="1" customHeight="1" x14ac:dyDescent="0.25">
      <c r="A853" s="203" t="s">
        <v>1679</v>
      </c>
      <c r="B853" s="202" t="s">
        <v>688</v>
      </c>
      <c r="C853" s="203" t="s">
        <v>1403</v>
      </c>
      <c r="D853" s="202" t="s">
        <v>1404</v>
      </c>
      <c r="E853" s="202" t="s">
        <v>1405</v>
      </c>
      <c r="F853" s="202" t="s">
        <v>475</v>
      </c>
      <c r="G853" s="253">
        <v>154</v>
      </c>
      <c r="H853" s="361" t="s">
        <v>1406</v>
      </c>
      <c r="I853" s="359" t="s">
        <v>1407</v>
      </c>
      <c r="J853" s="359" t="s">
        <v>1380</v>
      </c>
      <c r="K853" s="359" t="s">
        <v>22</v>
      </c>
      <c r="L853" s="359" t="s">
        <v>1408</v>
      </c>
      <c r="M853" s="368" t="s">
        <v>1407</v>
      </c>
      <c r="N853" s="205">
        <v>42486</v>
      </c>
      <c r="O853" s="203"/>
      <c r="P853" t="str">
        <f t="shared" si="13"/>
        <v>South Metro Mississippi TSS TMDL-Mississippi River-(07040001-531)-TSS</v>
      </c>
    </row>
    <row r="854" spans="1:16" ht="27.95" hidden="1" customHeight="1" x14ac:dyDescent="0.25">
      <c r="A854" s="203" t="s">
        <v>1679</v>
      </c>
      <c r="B854" s="202" t="s">
        <v>688</v>
      </c>
      <c r="C854" s="203" t="s">
        <v>1461</v>
      </c>
      <c r="D854" s="202" t="s">
        <v>1658</v>
      </c>
      <c r="E854" s="202" t="s">
        <v>1659</v>
      </c>
      <c r="F854" s="202" t="s">
        <v>475</v>
      </c>
      <c r="G854" s="254">
        <v>28679140</v>
      </c>
      <c r="H854" s="361" t="s">
        <v>1433</v>
      </c>
      <c r="I854" s="359" t="s">
        <v>1407</v>
      </c>
      <c r="J854" s="359" t="s">
        <v>1380</v>
      </c>
      <c r="K854" s="359" t="s">
        <v>8</v>
      </c>
      <c r="L854" s="359" t="s">
        <v>1408</v>
      </c>
      <c r="M854" s="368" t="s">
        <v>1407</v>
      </c>
      <c r="N854" s="205">
        <v>42530</v>
      </c>
      <c r="O854" s="203"/>
      <c r="P854" t="str">
        <f t="shared" si="13"/>
        <v>Twin Cities Metro Area Chloride TMDL and Management Plan-Minnehaha Creek-(07010206-539)-Chloride</v>
      </c>
    </row>
    <row r="855" spans="1:16" ht="27.95" hidden="1" customHeight="1" x14ac:dyDescent="0.25">
      <c r="A855" s="203" t="s">
        <v>1679</v>
      </c>
      <c r="B855" s="202" t="s">
        <v>688</v>
      </c>
      <c r="C855" s="203" t="s">
        <v>1461</v>
      </c>
      <c r="D855" s="202" t="s">
        <v>1658</v>
      </c>
      <c r="E855" s="202" t="s">
        <v>1659</v>
      </c>
      <c r="F855" s="202" t="s">
        <v>475</v>
      </c>
      <c r="G855" s="254">
        <v>189928</v>
      </c>
      <c r="H855" s="361" t="s">
        <v>1414</v>
      </c>
      <c r="I855" s="359" t="s">
        <v>1407</v>
      </c>
      <c r="J855" s="359" t="s">
        <v>1380</v>
      </c>
      <c r="K855" s="359" t="s">
        <v>8</v>
      </c>
      <c r="L855" s="359" t="s">
        <v>1392</v>
      </c>
      <c r="M855" s="368" t="s">
        <v>1407</v>
      </c>
      <c r="N855" s="205">
        <v>42530</v>
      </c>
      <c r="O855" s="203"/>
      <c r="P855" t="str">
        <f t="shared" si="13"/>
        <v>Twin Cities Metro Area Chloride TMDL and Management Plan-Minnehaha Creek-(07010206-539)-Chloride</v>
      </c>
    </row>
    <row r="856" spans="1:16" ht="27.95" hidden="1" customHeight="1" x14ac:dyDescent="0.25">
      <c r="A856" s="203" t="s">
        <v>1679</v>
      </c>
      <c r="B856" s="202" t="s">
        <v>688</v>
      </c>
      <c r="C856" s="203" t="s">
        <v>1660</v>
      </c>
      <c r="D856" s="202" t="s">
        <v>1661</v>
      </c>
      <c r="E856" s="202" t="s">
        <v>1662</v>
      </c>
      <c r="F856" s="202" t="s">
        <v>505</v>
      </c>
      <c r="G856" s="253">
        <v>0.34</v>
      </c>
      <c r="H856" s="361" t="s">
        <v>1433</v>
      </c>
      <c r="I856" s="359" t="s">
        <v>1407</v>
      </c>
      <c r="J856" s="358">
        <v>0</v>
      </c>
      <c r="K856" s="359" t="s">
        <v>1113</v>
      </c>
      <c r="L856" s="359" t="s">
        <v>1408</v>
      </c>
      <c r="M856" s="368">
        <v>2008</v>
      </c>
      <c r="N856" s="207" t="s">
        <v>1663</v>
      </c>
      <c r="O856" s="203"/>
      <c r="P856" t="str">
        <f t="shared" si="13"/>
        <v>Upper Minnehaha Creek Watershed TMDL-Tamarack-(10-0010-00)-TP</v>
      </c>
    </row>
    <row r="857" spans="1:16" ht="27.95" hidden="1" customHeight="1" x14ac:dyDescent="0.25">
      <c r="A857" s="203" t="s">
        <v>1679</v>
      </c>
      <c r="B857" s="202" t="s">
        <v>688</v>
      </c>
      <c r="C857" s="203" t="s">
        <v>1660</v>
      </c>
      <c r="D857" s="202" t="s">
        <v>1661</v>
      </c>
      <c r="E857" s="202" t="s">
        <v>1662</v>
      </c>
      <c r="F857" s="202" t="s">
        <v>505</v>
      </c>
      <c r="G857" s="253">
        <v>9.2000000000000003E-4</v>
      </c>
      <c r="H857" s="361" t="s">
        <v>1414</v>
      </c>
      <c r="I857" s="359" t="s">
        <v>1407</v>
      </c>
      <c r="J857" s="358">
        <v>0</v>
      </c>
      <c r="K857" s="359" t="s">
        <v>1113</v>
      </c>
      <c r="L857" s="359" t="s">
        <v>1392</v>
      </c>
      <c r="M857" s="368">
        <v>2008</v>
      </c>
      <c r="N857" s="207" t="s">
        <v>1663</v>
      </c>
      <c r="O857" s="203"/>
      <c r="P857" t="str">
        <f t="shared" si="13"/>
        <v>Upper Minnehaha Creek Watershed TMDL-Tamarack-(10-0010-00)-TP</v>
      </c>
    </row>
    <row r="858" spans="1:16" ht="27.95" hidden="1" customHeight="1" x14ac:dyDescent="0.25">
      <c r="A858" s="203" t="s">
        <v>1687</v>
      </c>
      <c r="B858" s="202" t="s">
        <v>801</v>
      </c>
      <c r="C858" s="203" t="s">
        <v>1635</v>
      </c>
      <c r="D858" s="202" t="s">
        <v>799</v>
      </c>
      <c r="E858" s="202" t="s">
        <v>1636</v>
      </c>
      <c r="F858" s="202" t="s">
        <v>505</v>
      </c>
      <c r="G858" s="253">
        <v>7.0000000000000007E-2</v>
      </c>
      <c r="H858" s="361" t="s">
        <v>488</v>
      </c>
      <c r="I858" s="359" t="s">
        <v>1379</v>
      </c>
      <c r="J858" s="359" t="s">
        <v>1380</v>
      </c>
      <c r="K858" s="359" t="s">
        <v>22</v>
      </c>
      <c r="L858" s="359" t="s">
        <v>1392</v>
      </c>
      <c r="M858" s="368">
        <v>2008</v>
      </c>
      <c r="N858" s="207" t="s">
        <v>1637</v>
      </c>
      <c r="O858" s="203"/>
      <c r="P858" t="str">
        <f t="shared" si="13"/>
        <v>Bluff Creek Watershed TMDL Project-Bluff Creek-(07020012-710)-TSS</v>
      </c>
    </row>
    <row r="859" spans="1:16" ht="27.95" hidden="1" customHeight="1" x14ac:dyDescent="0.25">
      <c r="A859" s="203" t="s">
        <v>1687</v>
      </c>
      <c r="B859" s="202" t="s">
        <v>801</v>
      </c>
      <c r="C859" s="203" t="s">
        <v>1635</v>
      </c>
      <c r="D859" s="202" t="s">
        <v>799</v>
      </c>
      <c r="E859" s="202" t="s">
        <v>1636</v>
      </c>
      <c r="F859" s="202" t="s">
        <v>505</v>
      </c>
      <c r="G859" s="253">
        <v>0.01</v>
      </c>
      <c r="H859" s="361" t="s">
        <v>488</v>
      </c>
      <c r="I859" s="359" t="s">
        <v>1382</v>
      </c>
      <c r="J859" s="359" t="s">
        <v>1380</v>
      </c>
      <c r="K859" s="359" t="s">
        <v>22</v>
      </c>
      <c r="L859" s="359" t="s">
        <v>1392</v>
      </c>
      <c r="M859" s="368">
        <v>2008</v>
      </c>
      <c r="N859" s="207" t="s">
        <v>1637</v>
      </c>
      <c r="O859" s="203"/>
      <c r="P859" t="str">
        <f t="shared" si="13"/>
        <v>Bluff Creek Watershed TMDL Project-Bluff Creek-(07020012-710)-TSS</v>
      </c>
    </row>
    <row r="860" spans="1:16" ht="27.95" hidden="1" customHeight="1" x14ac:dyDescent="0.25">
      <c r="A860" s="203" t="s">
        <v>1687</v>
      </c>
      <c r="B860" s="202" t="s">
        <v>801</v>
      </c>
      <c r="C860" s="203" t="s">
        <v>1635</v>
      </c>
      <c r="D860" s="202" t="s">
        <v>799</v>
      </c>
      <c r="E860" s="202" t="s">
        <v>1636</v>
      </c>
      <c r="F860" s="202" t="s">
        <v>505</v>
      </c>
      <c r="G860" s="253">
        <v>0.01</v>
      </c>
      <c r="H860" s="361" t="s">
        <v>488</v>
      </c>
      <c r="I860" s="359" t="s">
        <v>1383</v>
      </c>
      <c r="J860" s="359" t="s">
        <v>1380</v>
      </c>
      <c r="K860" s="359" t="s">
        <v>22</v>
      </c>
      <c r="L860" s="359" t="s">
        <v>1392</v>
      </c>
      <c r="M860" s="368">
        <v>2008</v>
      </c>
      <c r="N860" s="207" t="s">
        <v>1637</v>
      </c>
      <c r="O860" s="203"/>
      <c r="P860" t="str">
        <f t="shared" si="13"/>
        <v>Bluff Creek Watershed TMDL Project-Bluff Creek-(07020012-710)-TSS</v>
      </c>
    </row>
    <row r="861" spans="1:16" ht="27.95" hidden="1" customHeight="1" x14ac:dyDescent="0.25">
      <c r="A861" s="203" t="s">
        <v>1687</v>
      </c>
      <c r="B861" s="202" t="s">
        <v>801</v>
      </c>
      <c r="C861" s="203" t="s">
        <v>1635</v>
      </c>
      <c r="D861" s="202" t="s">
        <v>799</v>
      </c>
      <c r="E861" s="202" t="s">
        <v>1636</v>
      </c>
      <c r="F861" s="202" t="s">
        <v>505</v>
      </c>
      <c r="G861" s="253">
        <v>4.0000000000000001E-3</v>
      </c>
      <c r="H861" s="361" t="s">
        <v>488</v>
      </c>
      <c r="I861" s="359" t="s">
        <v>1384</v>
      </c>
      <c r="J861" s="359" t="s">
        <v>1380</v>
      </c>
      <c r="K861" s="359" t="s">
        <v>22</v>
      </c>
      <c r="L861" s="359" t="s">
        <v>1392</v>
      </c>
      <c r="M861" s="368">
        <v>2008</v>
      </c>
      <c r="N861" s="207" t="s">
        <v>1637</v>
      </c>
      <c r="O861" s="203"/>
      <c r="P861" t="str">
        <f t="shared" si="13"/>
        <v>Bluff Creek Watershed TMDL Project-Bluff Creek-(07020012-710)-TSS</v>
      </c>
    </row>
    <row r="862" spans="1:16" ht="27.95" hidden="1" customHeight="1" x14ac:dyDescent="0.25">
      <c r="A862" s="203" t="s">
        <v>1687</v>
      </c>
      <c r="B862" s="202" t="s">
        <v>801</v>
      </c>
      <c r="C862" s="203" t="s">
        <v>1635</v>
      </c>
      <c r="D862" s="202" t="s">
        <v>799</v>
      </c>
      <c r="E862" s="202" t="s">
        <v>1636</v>
      </c>
      <c r="F862" s="202" t="s">
        <v>505</v>
      </c>
      <c r="G862" s="253">
        <v>1E-3</v>
      </c>
      <c r="H862" s="361" t="s">
        <v>488</v>
      </c>
      <c r="I862" s="359" t="s">
        <v>1385</v>
      </c>
      <c r="J862" s="359" t="s">
        <v>1380</v>
      </c>
      <c r="K862" s="359" t="s">
        <v>22</v>
      </c>
      <c r="L862" s="359" t="s">
        <v>1392</v>
      </c>
      <c r="M862" s="368">
        <v>2008</v>
      </c>
      <c r="N862" s="207" t="s">
        <v>1637</v>
      </c>
      <c r="O862" s="203"/>
      <c r="P862" t="str">
        <f t="shared" si="13"/>
        <v>Bluff Creek Watershed TMDL Project-Bluff Creek-(07020012-710)-TSS</v>
      </c>
    </row>
    <row r="863" spans="1:16" ht="27.95" hidden="1" customHeight="1" x14ac:dyDescent="0.25">
      <c r="A863" s="203" t="s">
        <v>1687</v>
      </c>
      <c r="B863" s="203" t="s">
        <v>801</v>
      </c>
      <c r="C863" s="203" t="s">
        <v>1535</v>
      </c>
      <c r="D863" s="203" t="s">
        <v>1688</v>
      </c>
      <c r="E863" s="203" t="s">
        <v>1689</v>
      </c>
      <c r="F863" s="203" t="s">
        <v>505</v>
      </c>
      <c r="G863" s="257">
        <v>59</v>
      </c>
      <c r="H863" s="361" t="s">
        <v>1433</v>
      </c>
      <c r="I863" s="361" t="s">
        <v>1407</v>
      </c>
      <c r="J863" s="360">
        <v>0</v>
      </c>
      <c r="K863" s="361" t="s">
        <v>1113</v>
      </c>
      <c r="L863" s="361" t="s">
        <v>1408</v>
      </c>
      <c r="M863" s="370">
        <v>2009</v>
      </c>
      <c r="N863" s="207">
        <v>43903</v>
      </c>
      <c r="O863" s="203"/>
      <c r="P863" t="str">
        <f t="shared" si="13"/>
        <v>Lower Minnesota River WRAPS 2014-Grace-(10-0218)-TP</v>
      </c>
    </row>
    <row r="864" spans="1:16" ht="27.95" hidden="1" customHeight="1" x14ac:dyDescent="0.25">
      <c r="A864" s="203" t="s">
        <v>1687</v>
      </c>
      <c r="B864" s="203" t="s">
        <v>801</v>
      </c>
      <c r="C864" s="203" t="s">
        <v>1535</v>
      </c>
      <c r="D864" s="203" t="s">
        <v>1688</v>
      </c>
      <c r="E864" s="203" t="s">
        <v>1689</v>
      </c>
      <c r="F864" s="203" t="s">
        <v>505</v>
      </c>
      <c r="G864" s="257">
        <v>0.16</v>
      </c>
      <c r="H864" s="361" t="s">
        <v>1414</v>
      </c>
      <c r="I864" s="361" t="s">
        <v>1407</v>
      </c>
      <c r="J864" s="360">
        <v>0</v>
      </c>
      <c r="K864" s="361" t="s">
        <v>1113</v>
      </c>
      <c r="L864" s="361" t="s">
        <v>1392</v>
      </c>
      <c r="M864" s="370">
        <v>2009</v>
      </c>
      <c r="N864" s="207">
        <v>43903</v>
      </c>
      <c r="O864" s="203"/>
      <c r="P864" t="str">
        <f t="shared" si="13"/>
        <v>Lower Minnesota River WRAPS 2014-Grace-(10-0218)-TP</v>
      </c>
    </row>
    <row r="865" spans="1:16" ht="27.95" hidden="1" customHeight="1" x14ac:dyDescent="0.25">
      <c r="A865" s="203" t="s">
        <v>1687</v>
      </c>
      <c r="B865" s="203" t="s">
        <v>801</v>
      </c>
      <c r="C865" s="203" t="s">
        <v>1535</v>
      </c>
      <c r="D865" s="203" t="s">
        <v>1649</v>
      </c>
      <c r="E865" s="203" t="s">
        <v>1650</v>
      </c>
      <c r="F865" s="203" t="s">
        <v>505</v>
      </c>
      <c r="G865" s="257">
        <v>91</v>
      </c>
      <c r="H865" s="361" t="s">
        <v>1433</v>
      </c>
      <c r="I865" s="361" t="s">
        <v>1407</v>
      </c>
      <c r="J865" s="360">
        <v>0.53810000000000002</v>
      </c>
      <c r="K865" s="361" t="s">
        <v>1113</v>
      </c>
      <c r="L865" s="361" t="s">
        <v>1408</v>
      </c>
      <c r="M865" s="370">
        <v>2009</v>
      </c>
      <c r="N865" s="207">
        <v>43903</v>
      </c>
      <c r="O865" s="203"/>
      <c r="P865" t="str">
        <f t="shared" si="13"/>
        <v>Lower Minnesota River WRAPS 2014-Hazeltine-(10-0014-00)-TP</v>
      </c>
    </row>
    <row r="866" spans="1:16" ht="27.95" hidden="1" customHeight="1" x14ac:dyDescent="0.25">
      <c r="A866" s="203" t="s">
        <v>1687</v>
      </c>
      <c r="B866" s="203" t="s">
        <v>801</v>
      </c>
      <c r="C866" s="203" t="s">
        <v>1535</v>
      </c>
      <c r="D866" s="203" t="s">
        <v>1649</v>
      </c>
      <c r="E866" s="203" t="s">
        <v>1650</v>
      </c>
      <c r="F866" s="203" t="s">
        <v>505</v>
      </c>
      <c r="G866" s="257">
        <v>0.25</v>
      </c>
      <c r="H866" s="361" t="s">
        <v>1414</v>
      </c>
      <c r="I866" s="361" t="s">
        <v>1407</v>
      </c>
      <c r="J866" s="360">
        <v>0.53700000000000003</v>
      </c>
      <c r="K866" s="361" t="s">
        <v>1113</v>
      </c>
      <c r="L866" s="361" t="s">
        <v>1392</v>
      </c>
      <c r="M866" s="370">
        <v>2009</v>
      </c>
      <c r="N866" s="207">
        <v>43903</v>
      </c>
      <c r="O866" s="203"/>
      <c r="P866" t="str">
        <f t="shared" si="13"/>
        <v>Lower Minnesota River WRAPS 2014-Hazeltine-(10-0014-00)-TP</v>
      </c>
    </row>
    <row r="867" spans="1:16" ht="27.95" hidden="1" customHeight="1" x14ac:dyDescent="0.25">
      <c r="A867" s="203" t="s">
        <v>1687</v>
      </c>
      <c r="B867" s="203" t="s">
        <v>801</v>
      </c>
      <c r="C867" s="203" t="s">
        <v>1535</v>
      </c>
      <c r="D867" s="203" t="s">
        <v>1680</v>
      </c>
      <c r="E867" s="203" t="s">
        <v>1681</v>
      </c>
      <c r="F867" s="203" t="s">
        <v>505</v>
      </c>
      <c r="G867" s="257">
        <v>59</v>
      </c>
      <c r="H867" s="361" t="s">
        <v>1433</v>
      </c>
      <c r="I867" s="361" t="s">
        <v>1407</v>
      </c>
      <c r="J867" s="360">
        <v>0.62960000000000005</v>
      </c>
      <c r="K867" s="361" t="s">
        <v>1113</v>
      </c>
      <c r="L867" s="361" t="s">
        <v>1408</v>
      </c>
      <c r="M867" s="370">
        <v>2009</v>
      </c>
      <c r="N867" s="207">
        <v>43903</v>
      </c>
      <c r="O867" s="203"/>
      <c r="P867" t="str">
        <f t="shared" si="13"/>
        <v>Lower Minnesota River WRAPS 2014-McKnight-(10-0216-00)-TP</v>
      </c>
    </row>
    <row r="868" spans="1:16" ht="27.95" hidden="1" customHeight="1" x14ac:dyDescent="0.25">
      <c r="A868" s="203" t="s">
        <v>1687</v>
      </c>
      <c r="B868" s="203" t="s">
        <v>801</v>
      </c>
      <c r="C868" s="203" t="s">
        <v>1535</v>
      </c>
      <c r="D868" s="203" t="s">
        <v>1680</v>
      </c>
      <c r="E868" s="203" t="s">
        <v>1681</v>
      </c>
      <c r="F868" s="203" t="s">
        <v>505</v>
      </c>
      <c r="G868" s="257">
        <v>0.16</v>
      </c>
      <c r="H868" s="361" t="s">
        <v>1414</v>
      </c>
      <c r="I868" s="361" t="s">
        <v>1407</v>
      </c>
      <c r="J868" s="360">
        <v>0.62960000000000005</v>
      </c>
      <c r="K868" s="361" t="s">
        <v>1113</v>
      </c>
      <c r="L868" s="361" t="s">
        <v>1392</v>
      </c>
      <c r="M868" s="370">
        <v>2009</v>
      </c>
      <c r="N868" s="207">
        <v>43903</v>
      </c>
      <c r="O868" s="203"/>
      <c r="P868" t="str">
        <f t="shared" si="13"/>
        <v>Lower Minnesota River WRAPS 2014-McKnight-(10-0216-00)-TP</v>
      </c>
    </row>
    <row r="869" spans="1:16" ht="27.95" hidden="1" customHeight="1" x14ac:dyDescent="0.25">
      <c r="A869" s="203" t="s">
        <v>1687</v>
      </c>
      <c r="B869" s="203" t="s">
        <v>801</v>
      </c>
      <c r="C869" s="203" t="s">
        <v>1535</v>
      </c>
      <c r="D869" s="203" t="s">
        <v>1690</v>
      </c>
      <c r="E869" s="203" t="s">
        <v>1691</v>
      </c>
      <c r="F869" s="203" t="s">
        <v>505</v>
      </c>
      <c r="G869" s="257">
        <v>38</v>
      </c>
      <c r="H869" s="361" t="s">
        <v>1433</v>
      </c>
      <c r="I869" s="361" t="s">
        <v>1407</v>
      </c>
      <c r="J869" s="360">
        <v>0.53659999999999997</v>
      </c>
      <c r="K869" s="361" t="s">
        <v>1113</v>
      </c>
      <c r="L869" s="361" t="s">
        <v>1408</v>
      </c>
      <c r="M869" s="370">
        <v>2009</v>
      </c>
      <c r="N869" s="207">
        <v>43903</v>
      </c>
      <c r="O869" s="203"/>
      <c r="P869" t="str">
        <f t="shared" si="13"/>
        <v>Lower Minnesota River WRAPS 2014-Jonathan-(10-0217-00)-TP</v>
      </c>
    </row>
    <row r="870" spans="1:16" ht="27.95" hidden="1" customHeight="1" x14ac:dyDescent="0.25">
      <c r="A870" s="203" t="s">
        <v>1687</v>
      </c>
      <c r="B870" s="203" t="s">
        <v>801</v>
      </c>
      <c r="C870" s="203" t="s">
        <v>1535</v>
      </c>
      <c r="D870" s="203" t="s">
        <v>1690</v>
      </c>
      <c r="E870" s="203" t="s">
        <v>1691</v>
      </c>
      <c r="F870" s="203" t="s">
        <v>505</v>
      </c>
      <c r="G870" s="257">
        <v>0.1</v>
      </c>
      <c r="H870" s="361" t="s">
        <v>1414</v>
      </c>
      <c r="I870" s="361" t="s">
        <v>1407</v>
      </c>
      <c r="J870" s="360">
        <v>0.54549999999999998</v>
      </c>
      <c r="K870" s="361" t="s">
        <v>1113</v>
      </c>
      <c r="L870" s="361" t="s">
        <v>1392</v>
      </c>
      <c r="M870" s="370">
        <v>2009</v>
      </c>
      <c r="N870" s="207">
        <v>43903</v>
      </c>
      <c r="O870" s="203"/>
      <c r="P870" t="str">
        <f t="shared" si="13"/>
        <v>Lower Minnesota River WRAPS 2014-Jonathan-(10-0217-00)-TP</v>
      </c>
    </row>
    <row r="871" spans="1:16" ht="27.95" hidden="1" customHeight="1" x14ac:dyDescent="0.25">
      <c r="A871" s="203" t="s">
        <v>1687</v>
      </c>
      <c r="B871" s="203" t="s">
        <v>801</v>
      </c>
      <c r="C871" s="203" t="s">
        <v>1535</v>
      </c>
      <c r="D871" s="203" t="s">
        <v>1692</v>
      </c>
      <c r="E871" s="203" t="s">
        <v>1480</v>
      </c>
      <c r="F871" s="203" t="s">
        <v>505</v>
      </c>
      <c r="G871" s="257">
        <v>59</v>
      </c>
      <c r="H871" s="361" t="s">
        <v>1433</v>
      </c>
      <c r="I871" s="361" t="s">
        <v>1407</v>
      </c>
      <c r="J871" s="360">
        <v>0</v>
      </c>
      <c r="K871" s="361" t="s">
        <v>1113</v>
      </c>
      <c r="L871" s="361" t="s">
        <v>1408</v>
      </c>
      <c r="M871" s="368" t="s">
        <v>1407</v>
      </c>
      <c r="N871" s="207">
        <v>43903</v>
      </c>
      <c r="O871" s="203"/>
      <c r="P871" t="str">
        <f t="shared" si="13"/>
        <v>Lower Minnesota River WRAPS 2014-Unnamed-(10-0218-00)-TP</v>
      </c>
    </row>
    <row r="872" spans="1:16" ht="27.95" hidden="1" customHeight="1" x14ac:dyDescent="0.25">
      <c r="A872" s="203" t="s">
        <v>1687</v>
      </c>
      <c r="B872" s="203" t="s">
        <v>801</v>
      </c>
      <c r="C872" s="203" t="s">
        <v>1535</v>
      </c>
      <c r="D872" s="203" t="s">
        <v>1692</v>
      </c>
      <c r="E872" s="203" t="s">
        <v>1480</v>
      </c>
      <c r="F872" s="203" t="s">
        <v>505</v>
      </c>
      <c r="G872" s="257">
        <v>0.16</v>
      </c>
      <c r="H872" s="361" t="s">
        <v>1414</v>
      </c>
      <c r="I872" s="361" t="s">
        <v>1407</v>
      </c>
      <c r="J872" s="360">
        <v>0</v>
      </c>
      <c r="K872" s="361" t="s">
        <v>1113</v>
      </c>
      <c r="L872" s="361" t="s">
        <v>1392</v>
      </c>
      <c r="M872" s="368" t="s">
        <v>1407</v>
      </c>
      <c r="N872" s="207">
        <v>43903</v>
      </c>
      <c r="O872" s="203"/>
      <c r="P872" t="str">
        <f t="shared" si="13"/>
        <v>Lower Minnesota River WRAPS 2014-Unnamed-(10-0218-00)-TP</v>
      </c>
    </row>
    <row r="873" spans="1:16" ht="27.95" hidden="1" customHeight="1" x14ac:dyDescent="0.25">
      <c r="A873" s="203" t="s">
        <v>1687</v>
      </c>
      <c r="B873" s="203" t="s">
        <v>801</v>
      </c>
      <c r="C873" s="203" t="s">
        <v>1535</v>
      </c>
      <c r="D873" s="203" t="s">
        <v>1630</v>
      </c>
      <c r="E873" s="203" t="s">
        <v>1631</v>
      </c>
      <c r="F873" s="203" t="s">
        <v>505</v>
      </c>
      <c r="G873" s="257">
        <v>6.9</v>
      </c>
      <c r="H873" s="361" t="s">
        <v>1390</v>
      </c>
      <c r="I873" s="361" t="s">
        <v>1379</v>
      </c>
      <c r="J873" s="275">
        <v>0.76</v>
      </c>
      <c r="K873" s="361" t="s">
        <v>1391</v>
      </c>
      <c r="L873" s="361" t="s">
        <v>1392</v>
      </c>
      <c r="M873" s="370">
        <v>2011</v>
      </c>
      <c r="N873" s="207">
        <v>43903</v>
      </c>
      <c r="O873" s="361" t="s">
        <v>1537</v>
      </c>
      <c r="P873" t="str">
        <f t="shared" si="13"/>
        <v>Lower Minnesota River WRAPS 2014-Chaska Creek-(07020012-804)-E. coli</v>
      </c>
    </row>
    <row r="874" spans="1:16" ht="27.95" hidden="1" customHeight="1" x14ac:dyDescent="0.25">
      <c r="A874" s="203" t="s">
        <v>1687</v>
      </c>
      <c r="B874" s="203" t="s">
        <v>801</v>
      </c>
      <c r="C874" s="203" t="s">
        <v>1535</v>
      </c>
      <c r="D874" s="203" t="s">
        <v>1630</v>
      </c>
      <c r="E874" s="203" t="s">
        <v>1631</v>
      </c>
      <c r="F874" s="203" t="s">
        <v>505</v>
      </c>
      <c r="G874" s="257">
        <v>1.9</v>
      </c>
      <c r="H874" s="361" t="s">
        <v>1390</v>
      </c>
      <c r="I874" s="361" t="s">
        <v>1382</v>
      </c>
      <c r="J874" s="275">
        <v>0.76</v>
      </c>
      <c r="K874" s="361" t="s">
        <v>1391</v>
      </c>
      <c r="L874" s="361" t="s">
        <v>1392</v>
      </c>
      <c r="M874" s="370">
        <v>2011</v>
      </c>
      <c r="N874" s="207">
        <v>43903</v>
      </c>
      <c r="O874" s="361" t="s">
        <v>1537</v>
      </c>
      <c r="P874" t="str">
        <f t="shared" si="13"/>
        <v>Lower Minnesota River WRAPS 2014-Chaska Creek-(07020012-804)-E. coli</v>
      </c>
    </row>
    <row r="875" spans="1:16" ht="27.95" hidden="1" customHeight="1" x14ac:dyDescent="0.25">
      <c r="A875" s="203" t="s">
        <v>1687</v>
      </c>
      <c r="B875" s="203" t="s">
        <v>801</v>
      </c>
      <c r="C875" s="203" t="s">
        <v>1535</v>
      </c>
      <c r="D875" s="203" t="s">
        <v>1630</v>
      </c>
      <c r="E875" s="203" t="s">
        <v>1631</v>
      </c>
      <c r="F875" s="203" t="s">
        <v>505</v>
      </c>
      <c r="G875" s="257">
        <v>0.8</v>
      </c>
      <c r="H875" s="361" t="s">
        <v>1390</v>
      </c>
      <c r="I875" s="361" t="s">
        <v>1383</v>
      </c>
      <c r="J875" s="275">
        <v>0.76</v>
      </c>
      <c r="K875" s="361" t="s">
        <v>1391</v>
      </c>
      <c r="L875" s="361" t="s">
        <v>1392</v>
      </c>
      <c r="M875" s="370">
        <v>2011</v>
      </c>
      <c r="N875" s="207">
        <v>43903</v>
      </c>
      <c r="O875" s="361" t="s">
        <v>1537</v>
      </c>
      <c r="P875" t="str">
        <f t="shared" si="13"/>
        <v>Lower Minnesota River WRAPS 2014-Chaska Creek-(07020012-804)-E. coli</v>
      </c>
    </row>
    <row r="876" spans="1:16" ht="27.95" hidden="1" customHeight="1" x14ac:dyDescent="0.25">
      <c r="A876" s="203" t="s">
        <v>1687</v>
      </c>
      <c r="B876" s="203" t="s">
        <v>801</v>
      </c>
      <c r="C876" s="203" t="s">
        <v>1535</v>
      </c>
      <c r="D876" s="203" t="s">
        <v>1630</v>
      </c>
      <c r="E876" s="203" t="s">
        <v>1631</v>
      </c>
      <c r="F876" s="203" t="s">
        <v>505</v>
      </c>
      <c r="G876" s="257">
        <v>0.4</v>
      </c>
      <c r="H876" s="361" t="s">
        <v>1390</v>
      </c>
      <c r="I876" s="361" t="s">
        <v>1384</v>
      </c>
      <c r="J876" s="275">
        <v>0.76</v>
      </c>
      <c r="K876" s="361" t="s">
        <v>1391</v>
      </c>
      <c r="L876" s="361" t="s">
        <v>1392</v>
      </c>
      <c r="M876" s="370">
        <v>2011</v>
      </c>
      <c r="N876" s="207">
        <v>43903</v>
      </c>
      <c r="O876" s="361" t="s">
        <v>1537</v>
      </c>
      <c r="P876" t="str">
        <f t="shared" si="13"/>
        <v>Lower Minnesota River WRAPS 2014-Chaska Creek-(07020012-804)-E. coli</v>
      </c>
    </row>
    <row r="877" spans="1:16" ht="27.95" hidden="1" customHeight="1" x14ac:dyDescent="0.25">
      <c r="A877" s="203" t="s">
        <v>1687</v>
      </c>
      <c r="B877" s="203" t="s">
        <v>801</v>
      </c>
      <c r="C877" s="203" t="s">
        <v>1535</v>
      </c>
      <c r="D877" s="203" t="s">
        <v>1630</v>
      </c>
      <c r="E877" s="203" t="s">
        <v>1631</v>
      </c>
      <c r="F877" s="203" t="s">
        <v>505</v>
      </c>
      <c r="G877" s="257">
        <v>0.17</v>
      </c>
      <c r="H877" s="361" t="s">
        <v>1390</v>
      </c>
      <c r="I877" s="361" t="s">
        <v>1385</v>
      </c>
      <c r="J877" s="275">
        <v>0.76</v>
      </c>
      <c r="K877" s="361" t="s">
        <v>1391</v>
      </c>
      <c r="L877" s="361" t="s">
        <v>1392</v>
      </c>
      <c r="M877" s="370">
        <v>2011</v>
      </c>
      <c r="N877" s="207">
        <v>43903</v>
      </c>
      <c r="O877" s="361" t="s">
        <v>1537</v>
      </c>
      <c r="P877" t="str">
        <f t="shared" si="13"/>
        <v>Lower Minnesota River WRAPS 2014-Chaska Creek-(07020012-804)-E. coli</v>
      </c>
    </row>
    <row r="878" spans="1:16" ht="27.95" hidden="1" customHeight="1" x14ac:dyDescent="0.25">
      <c r="A878" s="203" t="s">
        <v>1687</v>
      </c>
      <c r="B878" s="203" t="s">
        <v>801</v>
      </c>
      <c r="C878" s="203" t="s">
        <v>1535</v>
      </c>
      <c r="D878" s="203" t="s">
        <v>1632</v>
      </c>
      <c r="E878" s="203" t="s">
        <v>1633</v>
      </c>
      <c r="F878" s="203" t="s">
        <v>505</v>
      </c>
      <c r="G878" s="257">
        <v>8.4000000000000005E-2</v>
      </c>
      <c r="H878" s="361" t="s">
        <v>1390</v>
      </c>
      <c r="I878" s="361" t="s">
        <v>1379</v>
      </c>
      <c r="J878" s="275">
        <v>0.26</v>
      </c>
      <c r="K878" s="361" t="s">
        <v>1391</v>
      </c>
      <c r="L878" s="361" t="s">
        <v>1392</v>
      </c>
      <c r="M878" s="370">
        <v>2009</v>
      </c>
      <c r="N878" s="207">
        <v>43903</v>
      </c>
      <c r="O878" s="361" t="s">
        <v>1537</v>
      </c>
      <c r="P878" t="str">
        <f t="shared" si="13"/>
        <v>Lower Minnesota River WRAPS 2014-Unnamed Creek-(07020012-528)-E. coli</v>
      </c>
    </row>
    <row r="879" spans="1:16" ht="27.95" hidden="1" customHeight="1" x14ac:dyDescent="0.25">
      <c r="A879" s="203" t="s">
        <v>1687</v>
      </c>
      <c r="B879" s="203" t="s">
        <v>801</v>
      </c>
      <c r="C879" s="203" t="s">
        <v>1535</v>
      </c>
      <c r="D879" s="203" t="s">
        <v>1632</v>
      </c>
      <c r="E879" s="203" t="s">
        <v>1633</v>
      </c>
      <c r="F879" s="203" t="s">
        <v>505</v>
      </c>
      <c r="G879" s="257">
        <v>0.12</v>
      </c>
      <c r="H879" s="361" t="s">
        <v>1390</v>
      </c>
      <c r="I879" s="361" t="s">
        <v>1382</v>
      </c>
      <c r="J879" s="275">
        <v>0.26</v>
      </c>
      <c r="K879" s="361" t="s">
        <v>1391</v>
      </c>
      <c r="L879" s="361" t="s">
        <v>1392</v>
      </c>
      <c r="M879" s="370">
        <v>2009</v>
      </c>
      <c r="N879" s="207">
        <v>43903</v>
      </c>
      <c r="O879" s="361" t="s">
        <v>1537</v>
      </c>
      <c r="P879" t="str">
        <f t="shared" si="13"/>
        <v>Lower Minnesota River WRAPS 2014-Unnamed Creek-(07020012-528)-E. coli</v>
      </c>
    </row>
    <row r="880" spans="1:16" ht="27.95" hidden="1" customHeight="1" x14ac:dyDescent="0.25">
      <c r="A880" s="203" t="s">
        <v>1687</v>
      </c>
      <c r="B880" s="203" t="s">
        <v>801</v>
      </c>
      <c r="C880" s="203" t="s">
        <v>1535</v>
      </c>
      <c r="D880" s="203" t="s">
        <v>1632</v>
      </c>
      <c r="E880" s="203" t="s">
        <v>1633</v>
      </c>
      <c r="F880" s="203" t="s">
        <v>505</v>
      </c>
      <c r="G880" s="257">
        <v>0.05</v>
      </c>
      <c r="H880" s="361" t="s">
        <v>1390</v>
      </c>
      <c r="I880" s="361" t="s">
        <v>1383</v>
      </c>
      <c r="J880" s="275">
        <v>0.26</v>
      </c>
      <c r="K880" s="361" t="s">
        <v>1391</v>
      </c>
      <c r="L880" s="361" t="s">
        <v>1392</v>
      </c>
      <c r="M880" s="370">
        <v>2009</v>
      </c>
      <c r="N880" s="207">
        <v>43903</v>
      </c>
      <c r="O880" s="361" t="s">
        <v>1537</v>
      </c>
      <c r="P880" t="str">
        <f t="shared" si="13"/>
        <v>Lower Minnesota River WRAPS 2014-Unnamed Creek-(07020012-528)-E. coli</v>
      </c>
    </row>
    <row r="881" spans="1:16" ht="27.95" hidden="1" customHeight="1" x14ac:dyDescent="0.25">
      <c r="A881" s="203" t="s">
        <v>1687</v>
      </c>
      <c r="B881" s="203" t="s">
        <v>801</v>
      </c>
      <c r="C881" s="203" t="s">
        <v>1535</v>
      </c>
      <c r="D881" s="203" t="s">
        <v>1632</v>
      </c>
      <c r="E881" s="203" t="s">
        <v>1633</v>
      </c>
      <c r="F881" s="203" t="s">
        <v>505</v>
      </c>
      <c r="G881" s="257">
        <v>2.5000000000000001E-2</v>
      </c>
      <c r="H881" s="361" t="s">
        <v>1390</v>
      </c>
      <c r="I881" s="361" t="s">
        <v>1384</v>
      </c>
      <c r="J881" s="275">
        <v>0.26</v>
      </c>
      <c r="K881" s="361" t="s">
        <v>1391</v>
      </c>
      <c r="L881" s="361" t="s">
        <v>1392</v>
      </c>
      <c r="M881" s="370">
        <v>2009</v>
      </c>
      <c r="N881" s="207">
        <v>43903</v>
      </c>
      <c r="O881" s="361" t="s">
        <v>1537</v>
      </c>
      <c r="P881" t="str">
        <f t="shared" si="13"/>
        <v>Lower Minnesota River WRAPS 2014-Unnamed Creek-(07020012-528)-E. coli</v>
      </c>
    </row>
    <row r="882" spans="1:16" ht="27.95" hidden="1" customHeight="1" x14ac:dyDescent="0.25">
      <c r="A882" s="203" t="s">
        <v>1687</v>
      </c>
      <c r="B882" s="203" t="s">
        <v>801</v>
      </c>
      <c r="C882" s="203" t="s">
        <v>1535</v>
      </c>
      <c r="D882" s="203" t="s">
        <v>1632</v>
      </c>
      <c r="E882" s="203" t="s">
        <v>1633</v>
      </c>
      <c r="F882" s="203" t="s">
        <v>505</v>
      </c>
      <c r="G882" s="257">
        <v>1.2E-2</v>
      </c>
      <c r="H882" s="361" t="s">
        <v>1390</v>
      </c>
      <c r="I882" s="361" t="s">
        <v>1385</v>
      </c>
      <c r="J882" s="275">
        <v>0.26</v>
      </c>
      <c r="K882" s="361" t="s">
        <v>1391</v>
      </c>
      <c r="L882" s="361" t="s">
        <v>1392</v>
      </c>
      <c r="M882" s="370">
        <v>2009</v>
      </c>
      <c r="N882" s="207">
        <v>43903</v>
      </c>
      <c r="O882" s="361" t="s">
        <v>1537</v>
      </c>
      <c r="P882" t="str">
        <f t="shared" si="13"/>
        <v>Lower Minnesota River WRAPS 2014-Unnamed Creek-(07020012-528)-E. coli</v>
      </c>
    </row>
    <row r="883" spans="1:16" ht="27.95" hidden="1" customHeight="1" x14ac:dyDescent="0.25">
      <c r="A883" s="203" t="s">
        <v>1687</v>
      </c>
      <c r="B883" s="203" t="s">
        <v>801</v>
      </c>
      <c r="C883" s="203" t="s">
        <v>1535</v>
      </c>
      <c r="D883" s="203" t="s">
        <v>1651</v>
      </c>
      <c r="E883" s="203" t="s">
        <v>1652</v>
      </c>
      <c r="F883" s="203" t="s">
        <v>505</v>
      </c>
      <c r="G883" s="257">
        <v>2410</v>
      </c>
      <c r="H883" s="361" t="s">
        <v>1414</v>
      </c>
      <c r="I883" s="361" t="s">
        <v>1379</v>
      </c>
      <c r="J883" s="275">
        <v>0.02</v>
      </c>
      <c r="K883" s="361" t="s">
        <v>22</v>
      </c>
      <c r="L883" s="361" t="s">
        <v>1392</v>
      </c>
      <c r="M883" s="370">
        <v>2010</v>
      </c>
      <c r="N883" s="207">
        <v>43903</v>
      </c>
      <c r="O883" s="361" t="s">
        <v>1537</v>
      </c>
      <c r="P883" t="str">
        <f t="shared" si="13"/>
        <v>Lower Minnesota River WRAPS 2014-Unnamed creek (East Creek)-(07020012-581)-TSS</v>
      </c>
    </row>
    <row r="884" spans="1:16" ht="27.95" hidden="1" customHeight="1" x14ac:dyDescent="0.25">
      <c r="A884" s="203" t="s">
        <v>1687</v>
      </c>
      <c r="B884" s="203" t="s">
        <v>801</v>
      </c>
      <c r="C884" s="203" t="s">
        <v>1535</v>
      </c>
      <c r="D884" s="203" t="s">
        <v>1651</v>
      </c>
      <c r="E884" s="203" t="s">
        <v>1652</v>
      </c>
      <c r="F884" s="203" t="s">
        <v>505</v>
      </c>
      <c r="G884" s="257">
        <v>372</v>
      </c>
      <c r="H884" s="361" t="s">
        <v>1414</v>
      </c>
      <c r="I884" s="361" t="s">
        <v>1382</v>
      </c>
      <c r="J884" s="275">
        <v>0.02</v>
      </c>
      <c r="K884" s="361" t="s">
        <v>22</v>
      </c>
      <c r="L884" s="361" t="s">
        <v>1392</v>
      </c>
      <c r="M884" s="370">
        <v>2010</v>
      </c>
      <c r="N884" s="207">
        <v>43903</v>
      </c>
      <c r="O884" s="361" t="s">
        <v>1537</v>
      </c>
      <c r="P884" t="str">
        <f t="shared" si="13"/>
        <v>Lower Minnesota River WRAPS 2014-Unnamed creek (East Creek)-(07020012-581)-TSS</v>
      </c>
    </row>
    <row r="885" spans="1:16" ht="27.95" hidden="1" customHeight="1" x14ac:dyDescent="0.25">
      <c r="A885" s="203" t="s">
        <v>1687</v>
      </c>
      <c r="B885" s="203" t="s">
        <v>801</v>
      </c>
      <c r="C885" s="203" t="s">
        <v>1535</v>
      </c>
      <c r="D885" s="203" t="s">
        <v>1651</v>
      </c>
      <c r="E885" s="203" t="s">
        <v>1652</v>
      </c>
      <c r="F885" s="203" t="s">
        <v>505</v>
      </c>
      <c r="G885" s="257">
        <v>103</v>
      </c>
      <c r="H885" s="361" t="s">
        <v>1414</v>
      </c>
      <c r="I885" s="361" t="s">
        <v>1383</v>
      </c>
      <c r="J885" s="275">
        <v>0.02</v>
      </c>
      <c r="K885" s="361" t="s">
        <v>22</v>
      </c>
      <c r="L885" s="361" t="s">
        <v>1392</v>
      </c>
      <c r="M885" s="370">
        <v>2010</v>
      </c>
      <c r="N885" s="207">
        <v>43903</v>
      </c>
      <c r="O885" s="361" t="s">
        <v>1537</v>
      </c>
      <c r="P885" t="str">
        <f t="shared" si="13"/>
        <v>Lower Minnesota River WRAPS 2014-Unnamed creek (East Creek)-(07020012-581)-TSS</v>
      </c>
    </row>
    <row r="886" spans="1:16" ht="27.95" hidden="1" customHeight="1" x14ac:dyDescent="0.25">
      <c r="A886" s="203" t="s">
        <v>1687</v>
      </c>
      <c r="B886" s="203" t="s">
        <v>801</v>
      </c>
      <c r="C886" s="203" t="s">
        <v>1535</v>
      </c>
      <c r="D886" s="203" t="s">
        <v>1651</v>
      </c>
      <c r="E886" s="203" t="s">
        <v>1652</v>
      </c>
      <c r="F886" s="203" t="s">
        <v>505</v>
      </c>
      <c r="G886" s="257">
        <v>50</v>
      </c>
      <c r="H886" s="361" t="s">
        <v>1414</v>
      </c>
      <c r="I886" s="361" t="s">
        <v>1384</v>
      </c>
      <c r="J886" s="275">
        <v>0.02</v>
      </c>
      <c r="K886" s="361" t="s">
        <v>22</v>
      </c>
      <c r="L886" s="361" t="s">
        <v>1392</v>
      </c>
      <c r="M886" s="370">
        <v>2010</v>
      </c>
      <c r="N886" s="207">
        <v>43903</v>
      </c>
      <c r="O886" s="361" t="s">
        <v>1537</v>
      </c>
      <c r="P886" t="str">
        <f t="shared" si="13"/>
        <v>Lower Minnesota River WRAPS 2014-Unnamed creek (East Creek)-(07020012-581)-TSS</v>
      </c>
    </row>
    <row r="887" spans="1:16" ht="27.95" hidden="1" customHeight="1" x14ac:dyDescent="0.25">
      <c r="A887" s="203" t="s">
        <v>1687</v>
      </c>
      <c r="B887" s="203" t="s">
        <v>801</v>
      </c>
      <c r="C887" s="203" t="s">
        <v>1535</v>
      </c>
      <c r="D887" s="203" t="s">
        <v>1651</v>
      </c>
      <c r="E887" s="203" t="s">
        <v>1652</v>
      </c>
      <c r="F887" s="203" t="s">
        <v>505</v>
      </c>
      <c r="G887" s="257">
        <v>1.1000000000000001</v>
      </c>
      <c r="H887" s="361" t="s">
        <v>1414</v>
      </c>
      <c r="I887" s="361" t="s">
        <v>1385</v>
      </c>
      <c r="J887" s="275">
        <v>0.02</v>
      </c>
      <c r="K887" s="361" t="s">
        <v>22</v>
      </c>
      <c r="L887" s="361" t="s">
        <v>1392</v>
      </c>
      <c r="M887" s="370">
        <v>2010</v>
      </c>
      <c r="N887" s="207">
        <v>43903</v>
      </c>
      <c r="O887" s="361" t="s">
        <v>1537</v>
      </c>
      <c r="P887" t="str">
        <f t="shared" si="13"/>
        <v>Lower Minnesota River WRAPS 2014-Unnamed creek (East Creek)-(07020012-581)-TSS</v>
      </c>
    </row>
    <row r="888" spans="1:16" ht="27.95" hidden="1" customHeight="1" x14ac:dyDescent="0.25">
      <c r="A888" s="203" t="s">
        <v>1687</v>
      </c>
      <c r="B888" s="203" t="s">
        <v>801</v>
      </c>
      <c r="C888" s="203" t="s">
        <v>1535</v>
      </c>
      <c r="D888" s="203" t="s">
        <v>1651</v>
      </c>
      <c r="E888" s="203" t="s">
        <v>1652</v>
      </c>
      <c r="F888" s="203" t="s">
        <v>505</v>
      </c>
      <c r="G888" s="257">
        <v>43</v>
      </c>
      <c r="H888" s="361" t="s">
        <v>1390</v>
      </c>
      <c r="I888" s="361" t="s">
        <v>1379</v>
      </c>
      <c r="J888" s="275">
        <v>0.66</v>
      </c>
      <c r="K888" s="361" t="s">
        <v>1391</v>
      </c>
      <c r="L888" s="361" t="s">
        <v>1392</v>
      </c>
      <c r="M888" s="370">
        <v>2011</v>
      </c>
      <c r="N888" s="207">
        <v>43903</v>
      </c>
      <c r="O888" s="361" t="s">
        <v>1537</v>
      </c>
      <c r="P888" t="str">
        <f t="shared" si="13"/>
        <v>Lower Minnesota River WRAPS 2014-Unnamed creek (East Creek)-(07020012-581)-E. coli</v>
      </c>
    </row>
    <row r="889" spans="1:16" ht="27.95" hidden="1" customHeight="1" x14ac:dyDescent="0.25">
      <c r="A889" s="203" t="s">
        <v>1687</v>
      </c>
      <c r="B889" s="203" t="s">
        <v>801</v>
      </c>
      <c r="C889" s="203" t="s">
        <v>1535</v>
      </c>
      <c r="D889" s="203" t="s">
        <v>1651</v>
      </c>
      <c r="E889" s="203" t="s">
        <v>1652</v>
      </c>
      <c r="F889" s="203" t="s">
        <v>505</v>
      </c>
      <c r="G889" s="257">
        <v>11</v>
      </c>
      <c r="H889" s="361" t="s">
        <v>1390</v>
      </c>
      <c r="I889" s="361" t="s">
        <v>1382</v>
      </c>
      <c r="J889" s="275">
        <v>0.66</v>
      </c>
      <c r="K889" s="361" t="s">
        <v>1391</v>
      </c>
      <c r="L889" s="361" t="s">
        <v>1392</v>
      </c>
      <c r="M889" s="370">
        <v>2011</v>
      </c>
      <c r="N889" s="207">
        <v>43903</v>
      </c>
      <c r="O889" s="361" t="s">
        <v>1537</v>
      </c>
      <c r="P889" t="str">
        <f t="shared" si="13"/>
        <v>Lower Minnesota River WRAPS 2014-Unnamed creek (East Creek)-(07020012-581)-E. coli</v>
      </c>
    </row>
    <row r="890" spans="1:16" ht="27.95" hidden="1" customHeight="1" x14ac:dyDescent="0.25">
      <c r="A890" s="203" t="s">
        <v>1687</v>
      </c>
      <c r="B890" s="203" t="s">
        <v>801</v>
      </c>
      <c r="C890" s="203" t="s">
        <v>1535</v>
      </c>
      <c r="D890" s="203" t="s">
        <v>1651</v>
      </c>
      <c r="E890" s="203" t="s">
        <v>1652</v>
      </c>
      <c r="F890" s="203" t="s">
        <v>505</v>
      </c>
      <c r="G890" s="257">
        <v>4.3</v>
      </c>
      <c r="H890" s="361" t="s">
        <v>1390</v>
      </c>
      <c r="I890" s="361" t="s">
        <v>1383</v>
      </c>
      <c r="J890" s="275">
        <v>0.66</v>
      </c>
      <c r="K890" s="361" t="s">
        <v>1391</v>
      </c>
      <c r="L890" s="361" t="s">
        <v>1392</v>
      </c>
      <c r="M890" s="370">
        <v>2011</v>
      </c>
      <c r="N890" s="207">
        <v>43903</v>
      </c>
      <c r="O890" s="361" t="s">
        <v>1537</v>
      </c>
      <c r="P890" t="str">
        <f t="shared" si="13"/>
        <v>Lower Minnesota River WRAPS 2014-Unnamed creek (East Creek)-(07020012-581)-E. coli</v>
      </c>
    </row>
    <row r="891" spans="1:16" ht="27.95" hidden="1" customHeight="1" x14ac:dyDescent="0.25">
      <c r="A891" s="203" t="s">
        <v>1687</v>
      </c>
      <c r="B891" s="203" t="s">
        <v>801</v>
      </c>
      <c r="C891" s="203" t="s">
        <v>1535</v>
      </c>
      <c r="D891" s="203" t="s">
        <v>1651</v>
      </c>
      <c r="E891" s="203" t="s">
        <v>1652</v>
      </c>
      <c r="F891" s="203" t="s">
        <v>505</v>
      </c>
      <c r="G891" s="257">
        <v>1.7</v>
      </c>
      <c r="H891" s="361" t="s">
        <v>1390</v>
      </c>
      <c r="I891" s="361" t="s">
        <v>1384</v>
      </c>
      <c r="J891" s="275">
        <v>0.66</v>
      </c>
      <c r="K891" s="361" t="s">
        <v>1391</v>
      </c>
      <c r="L891" s="361" t="s">
        <v>1392</v>
      </c>
      <c r="M891" s="370">
        <v>2011</v>
      </c>
      <c r="N891" s="207">
        <v>43903</v>
      </c>
      <c r="O891" s="361" t="s">
        <v>1537</v>
      </c>
      <c r="P891" t="str">
        <f t="shared" si="13"/>
        <v>Lower Minnesota River WRAPS 2014-Unnamed creek (East Creek)-(07020012-581)-E. coli</v>
      </c>
    </row>
    <row r="892" spans="1:16" ht="27.95" hidden="1" customHeight="1" x14ac:dyDescent="0.25">
      <c r="A892" s="203" t="s">
        <v>1687</v>
      </c>
      <c r="B892" s="203" t="s">
        <v>801</v>
      </c>
      <c r="C892" s="203" t="s">
        <v>1535</v>
      </c>
      <c r="D892" s="203" t="s">
        <v>1651</v>
      </c>
      <c r="E892" s="203" t="s">
        <v>1652</v>
      </c>
      <c r="F892" s="203" t="s">
        <v>505</v>
      </c>
      <c r="G892" s="257">
        <v>0.57999999999999996</v>
      </c>
      <c r="H892" s="361" t="s">
        <v>1390</v>
      </c>
      <c r="I892" s="361" t="s">
        <v>1385</v>
      </c>
      <c r="J892" s="275">
        <v>0.66</v>
      </c>
      <c r="K892" s="361" t="s">
        <v>1391</v>
      </c>
      <c r="L892" s="361" t="s">
        <v>1392</v>
      </c>
      <c r="M892" s="370">
        <v>2011</v>
      </c>
      <c r="N892" s="207">
        <v>43903</v>
      </c>
      <c r="O892" s="361" t="s">
        <v>1537</v>
      </c>
      <c r="P892" t="str">
        <f t="shared" si="13"/>
        <v>Lower Minnesota River WRAPS 2014-Unnamed creek (East Creek)-(07020012-581)-E. coli</v>
      </c>
    </row>
    <row r="893" spans="1:16" ht="27.95" hidden="1" customHeight="1" x14ac:dyDescent="0.25">
      <c r="A893" s="203" t="s">
        <v>1687</v>
      </c>
      <c r="B893" s="202" t="s">
        <v>801</v>
      </c>
      <c r="C893" s="203" t="s">
        <v>1403</v>
      </c>
      <c r="D893" s="202" t="s">
        <v>1404</v>
      </c>
      <c r="E893" s="202" t="s">
        <v>1405</v>
      </c>
      <c r="F893" s="202" t="s">
        <v>475</v>
      </c>
      <c r="G893" s="253">
        <v>154</v>
      </c>
      <c r="H893" s="361" t="s">
        <v>1406</v>
      </c>
      <c r="I893" s="359" t="s">
        <v>1407</v>
      </c>
      <c r="J893" s="359" t="s">
        <v>1380</v>
      </c>
      <c r="K893" s="359" t="s">
        <v>22</v>
      </c>
      <c r="L893" s="359" t="s">
        <v>1408</v>
      </c>
      <c r="M893" s="368" t="s">
        <v>1407</v>
      </c>
      <c r="N893" s="205">
        <v>42486</v>
      </c>
      <c r="O893" s="203"/>
      <c r="P893" t="str">
        <f t="shared" si="13"/>
        <v>South Metro Mississippi TSS TMDL-Mississippi River-(07040001-531)-TSS</v>
      </c>
    </row>
    <row r="894" spans="1:16" ht="27.95" hidden="1" customHeight="1" x14ac:dyDescent="0.25">
      <c r="A894" s="203" t="s">
        <v>1693</v>
      </c>
      <c r="B894" s="202" t="s">
        <v>736</v>
      </c>
      <c r="C894" s="203" t="s">
        <v>19</v>
      </c>
      <c r="D894" s="202" t="s">
        <v>1431</v>
      </c>
      <c r="E894" s="202" t="s">
        <v>1432</v>
      </c>
      <c r="F894" s="202" t="s">
        <v>475</v>
      </c>
      <c r="G894" s="253">
        <v>138</v>
      </c>
      <c r="H894" s="361" t="s">
        <v>1433</v>
      </c>
      <c r="I894" s="359" t="s">
        <v>1407</v>
      </c>
      <c r="J894" s="359" t="s">
        <v>1380</v>
      </c>
      <c r="K894" s="359" t="s">
        <v>1113</v>
      </c>
      <c r="L894" s="359" t="s">
        <v>1408</v>
      </c>
      <c r="M894" s="368">
        <v>2004</v>
      </c>
      <c r="N894" s="205">
        <v>40086</v>
      </c>
      <c r="O894" s="203"/>
      <c r="P894" t="str">
        <f t="shared" si="13"/>
        <v>Golden Lake TMDL-Golden-(02-0045-00)-TP</v>
      </c>
    </row>
    <row r="895" spans="1:16" ht="27.95" hidden="1" customHeight="1" x14ac:dyDescent="0.25">
      <c r="A895" s="203" t="s">
        <v>1693</v>
      </c>
      <c r="B895" s="202" t="s">
        <v>736</v>
      </c>
      <c r="C895" s="203" t="s">
        <v>19</v>
      </c>
      <c r="D895" s="202" t="s">
        <v>1431</v>
      </c>
      <c r="E895" s="202" t="s">
        <v>1432</v>
      </c>
      <c r="F895" s="202" t="s">
        <v>475</v>
      </c>
      <c r="G895" s="253">
        <v>0.38</v>
      </c>
      <c r="H895" s="361" t="s">
        <v>1414</v>
      </c>
      <c r="I895" s="359" t="s">
        <v>1407</v>
      </c>
      <c r="J895" s="359" t="s">
        <v>1380</v>
      </c>
      <c r="K895" s="359" t="s">
        <v>1113</v>
      </c>
      <c r="L895" s="359" t="s">
        <v>1392</v>
      </c>
      <c r="M895" s="368">
        <v>2004</v>
      </c>
      <c r="N895" s="205">
        <v>40086</v>
      </c>
      <c r="O895" s="203"/>
      <c r="P895" t="str">
        <f t="shared" si="13"/>
        <v>Golden Lake TMDL-Golden-(02-0045-00)-TP</v>
      </c>
    </row>
    <row r="896" spans="1:16" ht="27.95" hidden="1" customHeight="1" x14ac:dyDescent="0.25">
      <c r="A896" s="203" t="s">
        <v>1693</v>
      </c>
      <c r="B896" s="202" t="s">
        <v>736</v>
      </c>
      <c r="C896" s="203" t="s">
        <v>1434</v>
      </c>
      <c r="D896" s="202" t="s">
        <v>1439</v>
      </c>
      <c r="E896" s="202" t="s">
        <v>1440</v>
      </c>
      <c r="F896" s="202" t="s">
        <v>475</v>
      </c>
      <c r="G896" s="253">
        <v>1.21</v>
      </c>
      <c r="H896" s="361" t="s">
        <v>1414</v>
      </c>
      <c r="I896" s="359" t="s">
        <v>1407</v>
      </c>
      <c r="J896" s="358">
        <v>0</v>
      </c>
      <c r="K896" s="359" t="s">
        <v>1113</v>
      </c>
      <c r="L896" s="359" t="s">
        <v>1392</v>
      </c>
      <c r="M896" s="368">
        <v>2003</v>
      </c>
      <c r="N896" s="205">
        <v>41544</v>
      </c>
      <c r="O896" s="203"/>
      <c r="P896" t="str">
        <f t="shared" si="13"/>
        <v>Lino Lakes Chain (Metro)-Rice-(02-0008-00)-TP</v>
      </c>
    </row>
    <row r="897" spans="1:16" ht="27.95" hidden="1" customHeight="1" x14ac:dyDescent="0.25">
      <c r="A897" s="203" t="s">
        <v>1693</v>
      </c>
      <c r="B897" s="202" t="s">
        <v>736</v>
      </c>
      <c r="C897" s="203" t="s">
        <v>1434</v>
      </c>
      <c r="D897" s="202" t="s">
        <v>1443</v>
      </c>
      <c r="E897" s="202" t="s">
        <v>1444</v>
      </c>
      <c r="F897" s="202" t="s">
        <v>475</v>
      </c>
      <c r="G897" s="253">
        <v>0.22</v>
      </c>
      <c r="H897" s="361" t="s">
        <v>1414</v>
      </c>
      <c r="I897" s="359" t="s">
        <v>1407</v>
      </c>
      <c r="J897" s="358">
        <v>0</v>
      </c>
      <c r="K897" s="359" t="s">
        <v>1113</v>
      </c>
      <c r="L897" s="359" t="s">
        <v>1392</v>
      </c>
      <c r="M897" s="368">
        <v>2003</v>
      </c>
      <c r="N897" s="205">
        <v>41544</v>
      </c>
      <c r="O897" s="203"/>
      <c r="P897" t="str">
        <f t="shared" si="13"/>
        <v>Lino Lakes Chain (Metro)-Baldwin-(02-0013-00)-TP</v>
      </c>
    </row>
    <row r="898" spans="1:16" ht="27.95" hidden="1" customHeight="1" x14ac:dyDescent="0.25">
      <c r="A898" s="203" t="s">
        <v>1693</v>
      </c>
      <c r="B898" s="202" t="s">
        <v>736</v>
      </c>
      <c r="C898" s="203" t="s">
        <v>1403</v>
      </c>
      <c r="D898" s="202" t="s">
        <v>1404</v>
      </c>
      <c r="E898" s="202" t="s">
        <v>1405</v>
      </c>
      <c r="F898" s="202" t="s">
        <v>475</v>
      </c>
      <c r="G898" s="253">
        <v>154</v>
      </c>
      <c r="H898" s="361" t="s">
        <v>1406</v>
      </c>
      <c r="I898" s="359" t="s">
        <v>1407</v>
      </c>
      <c r="J898" s="208">
        <v>0</v>
      </c>
      <c r="K898" s="359" t="s">
        <v>22</v>
      </c>
      <c r="L898" s="359" t="s">
        <v>1408</v>
      </c>
      <c r="M898" s="368" t="s">
        <v>1407</v>
      </c>
      <c r="N898" s="205">
        <v>42486</v>
      </c>
      <c r="O898" s="203"/>
      <c r="P898" t="str">
        <f t="shared" si="13"/>
        <v>South Metro Mississippi TSS TMDL-Mississippi River-(07040001-531)-TSS</v>
      </c>
    </row>
    <row r="899" spans="1:16" ht="27.95" hidden="1" customHeight="1" x14ac:dyDescent="0.25">
      <c r="A899" s="203" t="s">
        <v>1693</v>
      </c>
      <c r="B899" s="202" t="s">
        <v>736</v>
      </c>
      <c r="C899" s="203" t="s">
        <v>1461</v>
      </c>
      <c r="D899" s="202" t="s">
        <v>1462</v>
      </c>
      <c r="E899" s="202" t="s">
        <v>1463</v>
      </c>
      <c r="F899" s="202" t="s">
        <v>475</v>
      </c>
      <c r="G899" s="254">
        <v>21534261</v>
      </c>
      <c r="H899" s="361" t="s">
        <v>1433</v>
      </c>
      <c r="I899" s="359" t="s">
        <v>1407</v>
      </c>
      <c r="J899" s="359" t="s">
        <v>1380</v>
      </c>
      <c r="K899" s="359" t="s">
        <v>8</v>
      </c>
      <c r="L899" s="359" t="s">
        <v>1408</v>
      </c>
      <c r="M899" s="368" t="s">
        <v>1407</v>
      </c>
      <c r="N899" s="205">
        <v>42530</v>
      </c>
      <c r="O899" s="203"/>
      <c r="P899" t="str">
        <f t="shared" ref="P899:P962" si="14">CONCATENATE(C899, "-", E899, "-","(", D899,")", "-",K899)</f>
        <v>Twin Cities Metro Area Chloride TMDL and Management Plan-South Long-(62-0067-02)-Chloride</v>
      </c>
    </row>
    <row r="900" spans="1:16" ht="27.95" hidden="1" customHeight="1" x14ac:dyDescent="0.25">
      <c r="A900" s="203" t="s">
        <v>1693</v>
      </c>
      <c r="B900" s="202" t="s">
        <v>736</v>
      </c>
      <c r="C900" s="203" t="s">
        <v>1461</v>
      </c>
      <c r="D900" s="202" t="s">
        <v>1462</v>
      </c>
      <c r="E900" s="202" t="s">
        <v>1463</v>
      </c>
      <c r="F900" s="202" t="s">
        <v>475</v>
      </c>
      <c r="G900" s="254">
        <v>58998</v>
      </c>
      <c r="H900" s="361" t="s">
        <v>1414</v>
      </c>
      <c r="I900" s="359" t="s">
        <v>1407</v>
      </c>
      <c r="J900" s="359" t="s">
        <v>1380</v>
      </c>
      <c r="K900" s="359" t="s">
        <v>8</v>
      </c>
      <c r="L900" s="359" t="s">
        <v>1392</v>
      </c>
      <c r="M900" s="368" t="s">
        <v>1407</v>
      </c>
      <c r="N900" s="205">
        <v>42530</v>
      </c>
      <c r="O900" s="203"/>
      <c r="P900" t="str">
        <f t="shared" si="14"/>
        <v>Twin Cities Metro Area Chloride TMDL and Management Plan-South Long-(62-0067-02)-Chloride</v>
      </c>
    </row>
    <row r="901" spans="1:16" ht="27.95" hidden="1" customHeight="1" x14ac:dyDescent="0.25">
      <c r="A901" s="203" t="s">
        <v>1693</v>
      </c>
      <c r="B901" s="202" t="s">
        <v>736</v>
      </c>
      <c r="C901" s="203" t="s">
        <v>1397</v>
      </c>
      <c r="D901" s="202" t="s">
        <v>1464</v>
      </c>
      <c r="E901" s="202" t="s">
        <v>1465</v>
      </c>
      <c r="F901" s="202" t="s">
        <v>475</v>
      </c>
      <c r="G901" s="253">
        <v>396</v>
      </c>
      <c r="H901" s="361" t="s">
        <v>1400</v>
      </c>
      <c r="I901" s="359" t="s">
        <v>1379</v>
      </c>
      <c r="J901" s="358">
        <v>0</v>
      </c>
      <c r="K901" s="359" t="s">
        <v>1391</v>
      </c>
      <c r="L901" s="359" t="s">
        <v>1392</v>
      </c>
      <c r="M901" s="368">
        <v>2010</v>
      </c>
      <c r="N901" s="207" t="s">
        <v>1401</v>
      </c>
      <c r="O901" s="203"/>
      <c r="P901" t="str">
        <f t="shared" si="14"/>
        <v>Upper Mississippi River Bacteria TMDL-Rice Creek-(07010206-584)-E. coli</v>
      </c>
    </row>
    <row r="902" spans="1:16" ht="27.95" hidden="1" customHeight="1" x14ac:dyDescent="0.25">
      <c r="A902" s="203" t="s">
        <v>1693</v>
      </c>
      <c r="B902" s="202" t="s">
        <v>736</v>
      </c>
      <c r="C902" s="203" t="s">
        <v>1397</v>
      </c>
      <c r="D902" s="202" t="s">
        <v>1464</v>
      </c>
      <c r="E902" s="202" t="s">
        <v>1465</v>
      </c>
      <c r="F902" s="202" t="s">
        <v>475</v>
      </c>
      <c r="G902" s="253">
        <v>96.8</v>
      </c>
      <c r="H902" s="361" t="s">
        <v>1400</v>
      </c>
      <c r="I902" s="359" t="s">
        <v>1382</v>
      </c>
      <c r="J902" s="210">
        <v>4.8000000000000001E-2</v>
      </c>
      <c r="K902" s="359" t="s">
        <v>1391</v>
      </c>
      <c r="L902" s="359" t="s">
        <v>1392</v>
      </c>
      <c r="M902" s="368">
        <v>2010</v>
      </c>
      <c r="N902" s="207" t="s">
        <v>1401</v>
      </c>
      <c r="O902" s="203"/>
      <c r="P902" t="str">
        <f t="shared" si="14"/>
        <v>Upper Mississippi River Bacteria TMDL-Rice Creek-(07010206-584)-E. coli</v>
      </c>
    </row>
    <row r="903" spans="1:16" ht="27.95" hidden="1" customHeight="1" x14ac:dyDescent="0.25">
      <c r="A903" s="203" t="s">
        <v>1693</v>
      </c>
      <c r="B903" s="202" t="s">
        <v>736</v>
      </c>
      <c r="C903" s="203" t="s">
        <v>1397</v>
      </c>
      <c r="D903" s="202" t="s">
        <v>1464</v>
      </c>
      <c r="E903" s="202" t="s">
        <v>1465</v>
      </c>
      <c r="F903" s="202" t="s">
        <v>475</v>
      </c>
      <c r="G903" s="253">
        <v>23.6</v>
      </c>
      <c r="H903" s="361" t="s">
        <v>1400</v>
      </c>
      <c r="I903" s="359" t="s">
        <v>1383</v>
      </c>
      <c r="J903" s="358">
        <v>0.44</v>
      </c>
      <c r="K903" s="359" t="s">
        <v>1391</v>
      </c>
      <c r="L903" s="359" t="s">
        <v>1392</v>
      </c>
      <c r="M903" s="368">
        <v>2010</v>
      </c>
      <c r="N903" s="207" t="s">
        <v>1401</v>
      </c>
      <c r="O903" s="203"/>
      <c r="P903" t="str">
        <f t="shared" si="14"/>
        <v>Upper Mississippi River Bacteria TMDL-Rice Creek-(07010206-584)-E. coli</v>
      </c>
    </row>
    <row r="904" spans="1:16" ht="27.95" hidden="1" customHeight="1" x14ac:dyDescent="0.25">
      <c r="A904" s="203" t="s">
        <v>1693</v>
      </c>
      <c r="B904" s="202" t="s">
        <v>736</v>
      </c>
      <c r="C904" s="203" t="s">
        <v>1397</v>
      </c>
      <c r="D904" s="202" t="s">
        <v>1464</v>
      </c>
      <c r="E904" s="202" t="s">
        <v>1465</v>
      </c>
      <c r="F904" s="202" t="s">
        <v>475</v>
      </c>
      <c r="G904" s="253">
        <v>4.93</v>
      </c>
      <c r="H904" s="361" t="s">
        <v>1400</v>
      </c>
      <c r="I904" s="359" t="s">
        <v>1384</v>
      </c>
      <c r="J904" s="359" t="s">
        <v>1402</v>
      </c>
      <c r="K904" s="359" t="s">
        <v>1391</v>
      </c>
      <c r="L904" s="359" t="s">
        <v>1392</v>
      </c>
      <c r="M904" s="368">
        <v>2010</v>
      </c>
      <c r="N904" s="207" t="s">
        <v>1401</v>
      </c>
      <c r="O904" s="203"/>
      <c r="P904" t="str">
        <f t="shared" si="14"/>
        <v>Upper Mississippi River Bacteria TMDL-Rice Creek-(07010206-584)-E. coli</v>
      </c>
    </row>
    <row r="905" spans="1:16" ht="27.95" hidden="1" customHeight="1" x14ac:dyDescent="0.25">
      <c r="A905" s="203" t="s">
        <v>1693</v>
      </c>
      <c r="B905" s="202" t="s">
        <v>736</v>
      </c>
      <c r="C905" s="203" t="s">
        <v>1397</v>
      </c>
      <c r="D905" s="202" t="s">
        <v>1464</v>
      </c>
      <c r="E905" s="202" t="s">
        <v>1465</v>
      </c>
      <c r="F905" s="202" t="s">
        <v>475</v>
      </c>
      <c r="G905" s="253">
        <v>1.75</v>
      </c>
      <c r="H905" s="361" t="s">
        <v>1400</v>
      </c>
      <c r="I905" s="359" t="s">
        <v>1385</v>
      </c>
      <c r="J905" s="359" t="s">
        <v>1402</v>
      </c>
      <c r="K905" s="359" t="s">
        <v>1391</v>
      </c>
      <c r="L905" s="359" t="s">
        <v>1392</v>
      </c>
      <c r="M905" s="368">
        <v>2010</v>
      </c>
      <c r="N905" s="207" t="s">
        <v>1401</v>
      </c>
      <c r="O905" s="203"/>
      <c r="P905" t="str">
        <f t="shared" si="14"/>
        <v>Upper Mississippi River Bacteria TMDL-Rice Creek-(07010206-584)-E. coli</v>
      </c>
    </row>
    <row r="906" spans="1:16" ht="27.95" hidden="1" customHeight="1" x14ac:dyDescent="0.25">
      <c r="A906" s="203" t="s">
        <v>1694</v>
      </c>
      <c r="B906" s="202" t="s">
        <v>2371</v>
      </c>
      <c r="C906" s="203" t="s">
        <v>1695</v>
      </c>
      <c r="D906" s="202" t="s">
        <v>1696</v>
      </c>
      <c r="E906" s="202" t="s">
        <v>1697</v>
      </c>
      <c r="F906" s="202" t="s">
        <v>505</v>
      </c>
      <c r="G906" s="253">
        <v>0.11899999999999999</v>
      </c>
      <c r="H906" s="361" t="s">
        <v>1400</v>
      </c>
      <c r="I906" s="359" t="s">
        <v>1379</v>
      </c>
      <c r="J906" s="358">
        <v>0</v>
      </c>
      <c r="K906" s="359" t="s">
        <v>1391</v>
      </c>
      <c r="L906" s="359" t="s">
        <v>1392</v>
      </c>
      <c r="M906" s="368">
        <v>2012</v>
      </c>
      <c r="N906" s="205">
        <v>43390</v>
      </c>
      <c r="O906" s="203"/>
      <c r="P906" t="str">
        <f t="shared" si="14"/>
        <v>St. Louis River WRAPS - 2009-Pine River (White Pine River)-(04010201-543)-E. coli</v>
      </c>
    </row>
    <row r="907" spans="1:16" ht="27.95" hidden="1" customHeight="1" x14ac:dyDescent="0.25">
      <c r="A907" s="203" t="s">
        <v>1694</v>
      </c>
      <c r="B907" s="202" t="s">
        <v>2371</v>
      </c>
      <c r="C907" s="203" t="s">
        <v>1695</v>
      </c>
      <c r="D907" s="202" t="s">
        <v>1696</v>
      </c>
      <c r="E907" s="202" t="s">
        <v>1697</v>
      </c>
      <c r="F907" s="202" t="s">
        <v>505</v>
      </c>
      <c r="G907" s="253">
        <v>3.6200000000000003E-2</v>
      </c>
      <c r="H907" s="361" t="s">
        <v>1400</v>
      </c>
      <c r="I907" s="359" t="s">
        <v>1382</v>
      </c>
      <c r="J907" s="358">
        <v>0</v>
      </c>
      <c r="K907" s="359" t="s">
        <v>1391</v>
      </c>
      <c r="L907" s="359" t="s">
        <v>1392</v>
      </c>
      <c r="M907" s="368">
        <v>2012</v>
      </c>
      <c r="N907" s="205">
        <v>43390</v>
      </c>
      <c r="O907" s="203"/>
      <c r="P907" t="str">
        <f t="shared" si="14"/>
        <v>St. Louis River WRAPS - 2009-Pine River (White Pine River)-(04010201-543)-E. coli</v>
      </c>
    </row>
    <row r="908" spans="1:16" ht="27.95" hidden="1" customHeight="1" x14ac:dyDescent="0.25">
      <c r="A908" s="203" t="s">
        <v>1694</v>
      </c>
      <c r="B908" s="202" t="s">
        <v>2371</v>
      </c>
      <c r="C908" s="203" t="s">
        <v>1695</v>
      </c>
      <c r="D908" s="202" t="s">
        <v>1696</v>
      </c>
      <c r="E908" s="202" t="s">
        <v>1697</v>
      </c>
      <c r="F908" s="202" t="s">
        <v>505</v>
      </c>
      <c r="G908" s="253">
        <v>1.43E-2</v>
      </c>
      <c r="H908" s="361" t="s">
        <v>1400</v>
      </c>
      <c r="I908" s="359" t="s">
        <v>1383</v>
      </c>
      <c r="J908" s="358">
        <v>0</v>
      </c>
      <c r="K908" s="359" t="s">
        <v>1391</v>
      </c>
      <c r="L908" s="359" t="s">
        <v>1392</v>
      </c>
      <c r="M908" s="368">
        <v>2012</v>
      </c>
      <c r="N908" s="205">
        <v>43390</v>
      </c>
      <c r="O908" s="203"/>
      <c r="P908" t="str">
        <f t="shared" si="14"/>
        <v>St. Louis River WRAPS - 2009-Pine River (White Pine River)-(04010201-543)-E. coli</v>
      </c>
    </row>
    <row r="909" spans="1:16" ht="27.95" hidden="1" customHeight="1" x14ac:dyDescent="0.25">
      <c r="A909" s="203" t="s">
        <v>1694</v>
      </c>
      <c r="B909" s="202" t="s">
        <v>2371</v>
      </c>
      <c r="C909" s="203" t="s">
        <v>1695</v>
      </c>
      <c r="D909" s="202" t="s">
        <v>1696</v>
      </c>
      <c r="E909" s="202" t="s">
        <v>1697</v>
      </c>
      <c r="F909" s="202" t="s">
        <v>505</v>
      </c>
      <c r="G909" s="253">
        <v>4.64E-3</v>
      </c>
      <c r="H909" s="361" t="s">
        <v>1400</v>
      </c>
      <c r="I909" s="359" t="s">
        <v>1384</v>
      </c>
      <c r="J909" s="358">
        <v>0</v>
      </c>
      <c r="K909" s="359" t="s">
        <v>1391</v>
      </c>
      <c r="L909" s="359" t="s">
        <v>1392</v>
      </c>
      <c r="M909" s="368">
        <v>2012</v>
      </c>
      <c r="N909" s="205">
        <v>43390</v>
      </c>
      <c r="O909" s="203"/>
      <c r="P909" t="str">
        <f t="shared" si="14"/>
        <v>St. Louis River WRAPS - 2009-Pine River (White Pine River)-(04010201-543)-E. coli</v>
      </c>
    </row>
    <row r="910" spans="1:16" ht="27.95" hidden="1" customHeight="1" x14ac:dyDescent="0.25">
      <c r="A910" s="203" t="s">
        <v>1694</v>
      </c>
      <c r="B910" s="202" t="s">
        <v>2371</v>
      </c>
      <c r="C910" s="203" t="s">
        <v>1695</v>
      </c>
      <c r="D910" s="202" t="s">
        <v>1696</v>
      </c>
      <c r="E910" s="202" t="s">
        <v>1697</v>
      </c>
      <c r="F910" s="202" t="s">
        <v>505</v>
      </c>
      <c r="G910" s="253">
        <v>1.2800000000000001E-3</v>
      </c>
      <c r="H910" s="361" t="s">
        <v>1400</v>
      </c>
      <c r="I910" s="359" t="s">
        <v>1385</v>
      </c>
      <c r="J910" s="358">
        <v>0</v>
      </c>
      <c r="K910" s="359" t="s">
        <v>1391</v>
      </c>
      <c r="L910" s="359" t="s">
        <v>1392</v>
      </c>
      <c r="M910" s="368">
        <v>2012</v>
      </c>
      <c r="N910" s="205">
        <v>43390</v>
      </c>
      <c r="O910" s="203"/>
      <c r="P910" t="str">
        <f t="shared" si="14"/>
        <v>St. Louis River WRAPS - 2009-Pine River (White Pine River)-(04010201-543)-E. coli</v>
      </c>
    </row>
    <row r="911" spans="1:16" ht="27.95" hidden="1" customHeight="1" x14ac:dyDescent="0.25">
      <c r="A911" s="203" t="s">
        <v>1698</v>
      </c>
      <c r="B911" s="202" t="s">
        <v>575</v>
      </c>
      <c r="C911" s="203" t="s">
        <v>1453</v>
      </c>
      <c r="D911" s="202" t="s">
        <v>1457</v>
      </c>
      <c r="E911" s="202" t="s">
        <v>1458</v>
      </c>
      <c r="F911" s="202" t="s">
        <v>475</v>
      </c>
      <c r="G911" s="253">
        <v>371.1</v>
      </c>
      <c r="H911" s="361" t="s">
        <v>1456</v>
      </c>
      <c r="I911" s="359" t="s">
        <v>1407</v>
      </c>
      <c r="J911" s="358">
        <v>0.45879999999999999</v>
      </c>
      <c r="K911" s="359" t="s">
        <v>1113</v>
      </c>
      <c r="L911" s="359" t="s">
        <v>1408</v>
      </c>
      <c r="M911" s="368">
        <v>2003</v>
      </c>
      <c r="N911" s="205">
        <v>42061</v>
      </c>
      <c r="O911" s="203"/>
      <c r="P911" t="str">
        <f t="shared" si="14"/>
        <v>Rice Creek Watershed District Southwest Urban Lakes - Excess Nutrients TMDL-Pike-(62-0069-00)-TP</v>
      </c>
    </row>
    <row r="912" spans="1:16" ht="27.95" hidden="1" customHeight="1" x14ac:dyDescent="0.25">
      <c r="A912" s="203" t="s">
        <v>1698</v>
      </c>
      <c r="B912" s="202" t="s">
        <v>575</v>
      </c>
      <c r="C912" s="203" t="s">
        <v>1453</v>
      </c>
      <c r="D912" s="202" t="s">
        <v>1457</v>
      </c>
      <c r="E912" s="202" t="s">
        <v>1458</v>
      </c>
      <c r="F912" s="202" t="s">
        <v>475</v>
      </c>
      <c r="G912" s="253">
        <v>1.016</v>
      </c>
      <c r="H912" s="361" t="s">
        <v>527</v>
      </c>
      <c r="I912" s="359" t="s">
        <v>1407</v>
      </c>
      <c r="J912" s="358">
        <v>0.45879999999999999</v>
      </c>
      <c r="K912" s="359" t="s">
        <v>1113</v>
      </c>
      <c r="L912" s="359" t="s">
        <v>1392</v>
      </c>
      <c r="M912" s="368">
        <v>2003</v>
      </c>
      <c r="N912" s="205">
        <v>42061</v>
      </c>
      <c r="O912" s="203"/>
      <c r="P912" t="str">
        <f t="shared" si="14"/>
        <v>Rice Creek Watershed District Southwest Urban Lakes - Excess Nutrients TMDL-Pike-(62-0069-00)-TP</v>
      </c>
    </row>
    <row r="913" spans="1:16" ht="27.95" hidden="1" customHeight="1" x14ac:dyDescent="0.25">
      <c r="A913" s="203" t="s">
        <v>1698</v>
      </c>
      <c r="B913" s="202" t="s">
        <v>575</v>
      </c>
      <c r="C913" s="203" t="s">
        <v>1459</v>
      </c>
      <c r="D913" s="202" t="s">
        <v>574</v>
      </c>
      <c r="E913" s="202" t="s">
        <v>1460</v>
      </c>
      <c r="F913" s="202" t="s">
        <v>475</v>
      </c>
      <c r="G913" s="253">
        <v>201</v>
      </c>
      <c r="H913" s="361" t="s">
        <v>1433</v>
      </c>
      <c r="I913" s="359" t="s">
        <v>1407</v>
      </c>
      <c r="J913" s="358">
        <v>0.16600000000000001</v>
      </c>
      <c r="K913" s="359" t="s">
        <v>1113</v>
      </c>
      <c r="L913" s="359" t="s">
        <v>1408</v>
      </c>
      <c r="M913" s="368">
        <v>2002</v>
      </c>
      <c r="N913" s="205">
        <v>40388</v>
      </c>
      <c r="O913" s="203"/>
      <c r="P913" t="str">
        <f t="shared" si="14"/>
        <v>Silver (West) Lake (Metro)-Silver-(62-0083-00)-TP</v>
      </c>
    </row>
    <row r="914" spans="1:16" ht="27.95" hidden="1" customHeight="1" x14ac:dyDescent="0.25">
      <c r="A914" s="203" t="s">
        <v>1698</v>
      </c>
      <c r="B914" s="202" t="s">
        <v>575</v>
      </c>
      <c r="C914" s="203" t="s">
        <v>1459</v>
      </c>
      <c r="D914" s="202" t="s">
        <v>574</v>
      </c>
      <c r="E914" s="202" t="s">
        <v>1460</v>
      </c>
      <c r="F914" s="202" t="s">
        <v>475</v>
      </c>
      <c r="G914" s="253">
        <v>0.55000000000000004</v>
      </c>
      <c r="H914" s="361" t="s">
        <v>1414</v>
      </c>
      <c r="I914" s="359" t="s">
        <v>1407</v>
      </c>
      <c r="J914" s="358">
        <v>0.16600000000000001</v>
      </c>
      <c r="K914" s="359" t="s">
        <v>1113</v>
      </c>
      <c r="L914" s="359" t="s">
        <v>1392</v>
      </c>
      <c r="M914" s="368">
        <v>2002</v>
      </c>
      <c r="N914" s="205">
        <v>40388</v>
      </c>
      <c r="O914" s="203"/>
      <c r="P914" t="str">
        <f t="shared" si="14"/>
        <v>Silver (West) Lake (Metro)-Silver-(62-0083-00)-TP</v>
      </c>
    </row>
    <row r="915" spans="1:16" ht="27.95" hidden="1" customHeight="1" x14ac:dyDescent="0.25">
      <c r="A915" s="203" t="s">
        <v>1698</v>
      </c>
      <c r="B915" s="202" t="s">
        <v>575</v>
      </c>
      <c r="C915" s="203" t="s">
        <v>1403</v>
      </c>
      <c r="D915" s="202" t="s">
        <v>1404</v>
      </c>
      <c r="E915" s="202" t="s">
        <v>1405</v>
      </c>
      <c r="F915" s="202" t="s">
        <v>475</v>
      </c>
      <c r="G915" s="253">
        <v>154</v>
      </c>
      <c r="H915" s="361" t="s">
        <v>1406</v>
      </c>
      <c r="I915" s="359" t="s">
        <v>1407</v>
      </c>
      <c r="J915" s="208">
        <v>0</v>
      </c>
      <c r="K915" s="359" t="s">
        <v>22</v>
      </c>
      <c r="L915" s="359" t="s">
        <v>1408</v>
      </c>
      <c r="M915" s="368" t="s">
        <v>1407</v>
      </c>
      <c r="N915" s="205">
        <v>42486</v>
      </c>
      <c r="O915" s="203"/>
      <c r="P915" t="str">
        <f t="shared" si="14"/>
        <v>South Metro Mississippi TSS TMDL-Mississippi River-(07040001-531)-TSS</v>
      </c>
    </row>
    <row r="916" spans="1:16" ht="27.95" hidden="1" customHeight="1" x14ac:dyDescent="0.25">
      <c r="A916" s="203" t="s">
        <v>1698</v>
      </c>
      <c r="B916" s="202" t="s">
        <v>575</v>
      </c>
      <c r="C916" s="203" t="s">
        <v>1461</v>
      </c>
      <c r="D916" s="202" t="s">
        <v>1462</v>
      </c>
      <c r="E916" s="202" t="s">
        <v>1463</v>
      </c>
      <c r="F916" s="202" t="s">
        <v>475</v>
      </c>
      <c r="G916" s="254">
        <v>21534261</v>
      </c>
      <c r="H916" s="361" t="s">
        <v>1433</v>
      </c>
      <c r="I916" s="359" t="s">
        <v>1407</v>
      </c>
      <c r="J916" s="359" t="s">
        <v>1380</v>
      </c>
      <c r="K916" s="359" t="s">
        <v>8</v>
      </c>
      <c r="L916" s="359" t="s">
        <v>1408</v>
      </c>
      <c r="M916" s="368" t="s">
        <v>1407</v>
      </c>
      <c r="N916" s="205">
        <v>42530</v>
      </c>
      <c r="O916" s="203"/>
      <c r="P916" t="str">
        <f t="shared" si="14"/>
        <v>Twin Cities Metro Area Chloride TMDL and Management Plan-South Long-(62-0067-02)-Chloride</v>
      </c>
    </row>
    <row r="917" spans="1:16" ht="27.95" hidden="1" customHeight="1" x14ac:dyDescent="0.25">
      <c r="A917" s="203" t="s">
        <v>1698</v>
      </c>
      <c r="B917" s="202" t="s">
        <v>575</v>
      </c>
      <c r="C917" s="203" t="s">
        <v>1461</v>
      </c>
      <c r="D917" s="202" t="s">
        <v>1462</v>
      </c>
      <c r="E917" s="202" t="s">
        <v>1463</v>
      </c>
      <c r="F917" s="202" t="s">
        <v>475</v>
      </c>
      <c r="G917" s="254">
        <v>58998</v>
      </c>
      <c r="H917" s="361" t="s">
        <v>1414</v>
      </c>
      <c r="I917" s="359" t="s">
        <v>1407</v>
      </c>
      <c r="J917" s="359" t="s">
        <v>1380</v>
      </c>
      <c r="K917" s="359" t="s">
        <v>8</v>
      </c>
      <c r="L917" s="359" t="s">
        <v>1392</v>
      </c>
      <c r="M917" s="368" t="s">
        <v>1407</v>
      </c>
      <c r="N917" s="205">
        <v>42530</v>
      </c>
      <c r="O917" s="203"/>
      <c r="P917" t="str">
        <f t="shared" si="14"/>
        <v>Twin Cities Metro Area Chloride TMDL and Management Plan-South Long-(62-0067-02)-Chloride</v>
      </c>
    </row>
    <row r="918" spans="1:16" ht="27.95" hidden="1" customHeight="1" x14ac:dyDescent="0.25">
      <c r="A918" s="203" t="s">
        <v>1698</v>
      </c>
      <c r="B918" s="202" t="s">
        <v>575</v>
      </c>
      <c r="C918" s="203" t="s">
        <v>1461</v>
      </c>
      <c r="D918" s="202" t="s">
        <v>1457</v>
      </c>
      <c r="E918" s="202" t="s">
        <v>1458</v>
      </c>
      <c r="F918" s="202" t="s">
        <v>475</v>
      </c>
      <c r="G918" s="254">
        <v>2943971</v>
      </c>
      <c r="H918" s="361" t="s">
        <v>1433</v>
      </c>
      <c r="I918" s="359" t="s">
        <v>1407</v>
      </c>
      <c r="J918" s="359" t="s">
        <v>1380</v>
      </c>
      <c r="K918" s="359" t="s">
        <v>8</v>
      </c>
      <c r="L918" s="359" t="s">
        <v>1408</v>
      </c>
      <c r="M918" s="368" t="s">
        <v>1407</v>
      </c>
      <c r="N918" s="205">
        <v>42530</v>
      </c>
      <c r="O918" s="203"/>
      <c r="P918" t="str">
        <f t="shared" si="14"/>
        <v>Twin Cities Metro Area Chloride TMDL and Management Plan-Pike-(62-0069-00)-Chloride</v>
      </c>
    </row>
    <row r="919" spans="1:16" ht="27.95" hidden="1" customHeight="1" x14ac:dyDescent="0.25">
      <c r="A919" s="203" t="s">
        <v>1698</v>
      </c>
      <c r="B919" s="202" t="s">
        <v>575</v>
      </c>
      <c r="C919" s="203" t="s">
        <v>1461</v>
      </c>
      <c r="D919" s="202" t="s">
        <v>1457</v>
      </c>
      <c r="E919" s="202" t="s">
        <v>1458</v>
      </c>
      <c r="F919" s="202" t="s">
        <v>475</v>
      </c>
      <c r="G919" s="254">
        <v>8066</v>
      </c>
      <c r="H919" s="361" t="s">
        <v>1414</v>
      </c>
      <c r="I919" s="359" t="s">
        <v>1407</v>
      </c>
      <c r="J919" s="359" t="s">
        <v>1380</v>
      </c>
      <c r="K919" s="359" t="s">
        <v>8</v>
      </c>
      <c r="L919" s="359" t="s">
        <v>1392</v>
      </c>
      <c r="M919" s="368" t="s">
        <v>1407</v>
      </c>
      <c r="N919" s="205">
        <v>42530</v>
      </c>
      <c r="O919" s="203"/>
      <c r="P919" t="str">
        <f t="shared" si="14"/>
        <v>Twin Cities Metro Area Chloride TMDL and Management Plan-Pike-(62-0069-00)-Chloride</v>
      </c>
    </row>
    <row r="920" spans="1:16" ht="27.95" hidden="1" customHeight="1" x14ac:dyDescent="0.25">
      <c r="A920" s="203" t="s">
        <v>1698</v>
      </c>
      <c r="B920" s="202" t="s">
        <v>575</v>
      </c>
      <c r="C920" s="203" t="s">
        <v>1461</v>
      </c>
      <c r="D920" s="202" t="s">
        <v>574</v>
      </c>
      <c r="E920" s="202" t="s">
        <v>1460</v>
      </c>
      <c r="F920" s="202" t="s">
        <v>475</v>
      </c>
      <c r="G920" s="254">
        <v>303409</v>
      </c>
      <c r="H920" s="361" t="s">
        <v>1433</v>
      </c>
      <c r="I920" s="359" t="s">
        <v>1407</v>
      </c>
      <c r="J920" s="359" t="s">
        <v>1380</v>
      </c>
      <c r="K920" s="359" t="s">
        <v>8</v>
      </c>
      <c r="L920" s="359" t="s">
        <v>1408</v>
      </c>
      <c r="M920" s="368" t="s">
        <v>1407</v>
      </c>
      <c r="N920" s="205">
        <v>42530</v>
      </c>
      <c r="O920" s="203"/>
      <c r="P920" t="str">
        <f t="shared" si="14"/>
        <v>Twin Cities Metro Area Chloride TMDL and Management Plan-Silver-(62-0083-00)-Chloride</v>
      </c>
    </row>
    <row r="921" spans="1:16" ht="27.95" hidden="1" customHeight="1" x14ac:dyDescent="0.25">
      <c r="A921" s="203" t="s">
        <v>1698</v>
      </c>
      <c r="B921" s="202" t="s">
        <v>575</v>
      </c>
      <c r="C921" s="203" t="s">
        <v>1461</v>
      </c>
      <c r="D921" s="202" t="s">
        <v>574</v>
      </c>
      <c r="E921" s="202" t="s">
        <v>1460</v>
      </c>
      <c r="F921" s="202" t="s">
        <v>475</v>
      </c>
      <c r="G921" s="254">
        <v>831</v>
      </c>
      <c r="H921" s="361" t="s">
        <v>1414</v>
      </c>
      <c r="I921" s="359" t="s">
        <v>1407</v>
      </c>
      <c r="J921" s="359" t="s">
        <v>1380</v>
      </c>
      <c r="K921" s="359" t="s">
        <v>8</v>
      </c>
      <c r="L921" s="359" t="s">
        <v>1392</v>
      </c>
      <c r="M921" s="368" t="s">
        <v>1407</v>
      </c>
      <c r="N921" s="205">
        <v>42530</v>
      </c>
      <c r="O921" s="203"/>
      <c r="P921" t="str">
        <f t="shared" si="14"/>
        <v>Twin Cities Metro Area Chloride TMDL and Management Plan-Silver-(62-0083-00)-Chloride</v>
      </c>
    </row>
    <row r="922" spans="1:16" ht="27.95" hidden="1" customHeight="1" x14ac:dyDescent="0.25">
      <c r="A922" s="203" t="s">
        <v>1698</v>
      </c>
      <c r="B922" s="202" t="s">
        <v>575</v>
      </c>
      <c r="C922" s="203" t="s">
        <v>1397</v>
      </c>
      <c r="D922" s="202" t="s">
        <v>1464</v>
      </c>
      <c r="E922" s="202" t="s">
        <v>1465</v>
      </c>
      <c r="F922" s="202" t="s">
        <v>475</v>
      </c>
      <c r="G922" s="253">
        <v>396</v>
      </c>
      <c r="H922" s="361" t="s">
        <v>1400</v>
      </c>
      <c r="I922" s="359" t="s">
        <v>1379</v>
      </c>
      <c r="J922" s="358">
        <v>0</v>
      </c>
      <c r="K922" s="359" t="s">
        <v>1391</v>
      </c>
      <c r="L922" s="359" t="s">
        <v>1392</v>
      </c>
      <c r="M922" s="368">
        <v>2010</v>
      </c>
      <c r="N922" s="207" t="s">
        <v>1401</v>
      </c>
      <c r="O922" s="203"/>
      <c r="P922" t="str">
        <f t="shared" si="14"/>
        <v>Upper Mississippi River Bacteria TMDL-Rice Creek-(07010206-584)-E. coli</v>
      </c>
    </row>
    <row r="923" spans="1:16" ht="27.95" hidden="1" customHeight="1" x14ac:dyDescent="0.25">
      <c r="A923" s="203" t="s">
        <v>1698</v>
      </c>
      <c r="B923" s="202" t="s">
        <v>575</v>
      </c>
      <c r="C923" s="203" t="s">
        <v>1397</v>
      </c>
      <c r="D923" s="202" t="s">
        <v>1464</v>
      </c>
      <c r="E923" s="202" t="s">
        <v>1465</v>
      </c>
      <c r="F923" s="202" t="s">
        <v>475</v>
      </c>
      <c r="G923" s="253">
        <v>96.8</v>
      </c>
      <c r="H923" s="361" t="s">
        <v>1400</v>
      </c>
      <c r="I923" s="359" t="s">
        <v>1382</v>
      </c>
      <c r="J923" s="210">
        <v>4.8000000000000001E-2</v>
      </c>
      <c r="K923" s="359" t="s">
        <v>1391</v>
      </c>
      <c r="L923" s="359" t="s">
        <v>1392</v>
      </c>
      <c r="M923" s="368">
        <v>2010</v>
      </c>
      <c r="N923" s="207" t="s">
        <v>1401</v>
      </c>
      <c r="O923" s="203"/>
      <c r="P923" t="str">
        <f t="shared" si="14"/>
        <v>Upper Mississippi River Bacteria TMDL-Rice Creek-(07010206-584)-E. coli</v>
      </c>
    </row>
    <row r="924" spans="1:16" ht="27.95" hidden="1" customHeight="1" x14ac:dyDescent="0.25">
      <c r="A924" s="203" t="s">
        <v>1698</v>
      </c>
      <c r="B924" s="202" t="s">
        <v>575</v>
      </c>
      <c r="C924" s="203" t="s">
        <v>1397</v>
      </c>
      <c r="D924" s="202" t="s">
        <v>1464</v>
      </c>
      <c r="E924" s="202" t="s">
        <v>1465</v>
      </c>
      <c r="F924" s="202" t="s">
        <v>475</v>
      </c>
      <c r="G924" s="253">
        <v>23.6</v>
      </c>
      <c r="H924" s="361" t="s">
        <v>1400</v>
      </c>
      <c r="I924" s="359" t="s">
        <v>1383</v>
      </c>
      <c r="J924" s="358">
        <v>0.44</v>
      </c>
      <c r="K924" s="359" t="s">
        <v>1391</v>
      </c>
      <c r="L924" s="359" t="s">
        <v>1392</v>
      </c>
      <c r="M924" s="368">
        <v>2010</v>
      </c>
      <c r="N924" s="207" t="s">
        <v>1401</v>
      </c>
      <c r="O924" s="203"/>
      <c r="P924" t="str">
        <f t="shared" si="14"/>
        <v>Upper Mississippi River Bacteria TMDL-Rice Creek-(07010206-584)-E. coli</v>
      </c>
    </row>
    <row r="925" spans="1:16" ht="27.95" hidden="1" customHeight="1" x14ac:dyDescent="0.25">
      <c r="A925" s="203" t="s">
        <v>1698</v>
      </c>
      <c r="B925" s="202" t="s">
        <v>575</v>
      </c>
      <c r="C925" s="203" t="s">
        <v>1397</v>
      </c>
      <c r="D925" s="202" t="s">
        <v>1464</v>
      </c>
      <c r="E925" s="202" t="s">
        <v>1465</v>
      </c>
      <c r="F925" s="202" t="s">
        <v>475</v>
      </c>
      <c r="G925" s="253">
        <v>4.93</v>
      </c>
      <c r="H925" s="361" t="s">
        <v>1400</v>
      </c>
      <c r="I925" s="359" t="s">
        <v>1384</v>
      </c>
      <c r="J925" s="359" t="s">
        <v>1402</v>
      </c>
      <c r="K925" s="359" t="s">
        <v>1391</v>
      </c>
      <c r="L925" s="359" t="s">
        <v>1392</v>
      </c>
      <c r="M925" s="368">
        <v>2010</v>
      </c>
      <c r="N925" s="207" t="s">
        <v>1401</v>
      </c>
      <c r="O925" s="203"/>
      <c r="P925" t="str">
        <f t="shared" si="14"/>
        <v>Upper Mississippi River Bacteria TMDL-Rice Creek-(07010206-584)-E. coli</v>
      </c>
    </row>
    <row r="926" spans="1:16" ht="27.95" hidden="1" customHeight="1" x14ac:dyDescent="0.25">
      <c r="A926" s="203" t="s">
        <v>1698</v>
      </c>
      <c r="B926" s="202" t="s">
        <v>575</v>
      </c>
      <c r="C926" s="203" t="s">
        <v>1397</v>
      </c>
      <c r="D926" s="202" t="s">
        <v>1464</v>
      </c>
      <c r="E926" s="202" t="s">
        <v>1465</v>
      </c>
      <c r="F926" s="202" t="s">
        <v>475</v>
      </c>
      <c r="G926" s="253">
        <v>1.75</v>
      </c>
      <c r="H926" s="361" t="s">
        <v>1400</v>
      </c>
      <c r="I926" s="359" t="s">
        <v>1385</v>
      </c>
      <c r="J926" s="359" t="s">
        <v>1402</v>
      </c>
      <c r="K926" s="359" t="s">
        <v>1391</v>
      </c>
      <c r="L926" s="359" t="s">
        <v>1392</v>
      </c>
      <c r="M926" s="368">
        <v>2010</v>
      </c>
      <c r="N926" s="207" t="s">
        <v>1401</v>
      </c>
      <c r="O926" s="203"/>
      <c r="P926" t="str">
        <f t="shared" si="14"/>
        <v>Upper Mississippi River Bacteria TMDL-Rice Creek-(07010206-584)-E. coli</v>
      </c>
    </row>
    <row r="927" spans="1:16" ht="27.95" hidden="1" customHeight="1" x14ac:dyDescent="0.25">
      <c r="A927" s="203" t="s">
        <v>1699</v>
      </c>
      <c r="B927" s="202" t="s">
        <v>2372</v>
      </c>
      <c r="C927" s="203" t="s">
        <v>1411</v>
      </c>
      <c r="D927" s="202" t="s">
        <v>1412</v>
      </c>
      <c r="E927" s="202" t="s">
        <v>1413</v>
      </c>
      <c r="F927" s="202" t="s">
        <v>475</v>
      </c>
      <c r="G927" s="253">
        <v>340.16</v>
      </c>
      <c r="H927" s="361" t="s">
        <v>1400</v>
      </c>
      <c r="I927" s="359" t="s">
        <v>1379</v>
      </c>
      <c r="J927" s="209">
        <v>0.39</v>
      </c>
      <c r="K927" s="359" t="s">
        <v>1391</v>
      </c>
      <c r="L927" s="359" t="s">
        <v>1392</v>
      </c>
      <c r="M927" s="368">
        <v>2009</v>
      </c>
      <c r="N927" s="205">
        <v>42639</v>
      </c>
      <c r="O927" s="203"/>
      <c r="P927" t="str">
        <f t="shared" si="14"/>
        <v>Coon Creek Watershed District WRAPS 2010-Coon Creek-(07010206-530)-E. coli</v>
      </c>
    </row>
    <row r="928" spans="1:16" ht="27.95" hidden="1" customHeight="1" x14ac:dyDescent="0.25">
      <c r="A928" s="203" t="s">
        <v>1699</v>
      </c>
      <c r="B928" s="202" t="s">
        <v>2372</v>
      </c>
      <c r="C928" s="203" t="s">
        <v>1411</v>
      </c>
      <c r="D928" s="202" t="s">
        <v>1412</v>
      </c>
      <c r="E928" s="202" t="s">
        <v>1413</v>
      </c>
      <c r="F928" s="202" t="s">
        <v>475</v>
      </c>
      <c r="G928" s="253">
        <v>167.48</v>
      </c>
      <c r="H928" s="361" t="s">
        <v>1400</v>
      </c>
      <c r="I928" s="359" t="s">
        <v>1382</v>
      </c>
      <c r="J928" s="209">
        <v>0.09</v>
      </c>
      <c r="K928" s="359" t="s">
        <v>1391</v>
      </c>
      <c r="L928" s="359" t="s">
        <v>1392</v>
      </c>
      <c r="M928" s="368">
        <v>2009</v>
      </c>
      <c r="N928" s="205">
        <v>42639</v>
      </c>
      <c r="O928" s="203"/>
      <c r="P928" t="str">
        <f t="shared" si="14"/>
        <v>Coon Creek Watershed District WRAPS 2010-Coon Creek-(07010206-530)-E. coli</v>
      </c>
    </row>
    <row r="929" spans="1:16" ht="27.95" hidden="1" customHeight="1" x14ac:dyDescent="0.25">
      <c r="A929" s="203" t="s">
        <v>1699</v>
      </c>
      <c r="B929" s="202" t="s">
        <v>2372</v>
      </c>
      <c r="C929" s="203" t="s">
        <v>1411</v>
      </c>
      <c r="D929" s="202" t="s">
        <v>1412</v>
      </c>
      <c r="E929" s="202" t="s">
        <v>1413</v>
      </c>
      <c r="F929" s="202" t="s">
        <v>475</v>
      </c>
      <c r="G929" s="253">
        <v>103.69</v>
      </c>
      <c r="H929" s="361" t="s">
        <v>1400</v>
      </c>
      <c r="I929" s="359" t="s">
        <v>1383</v>
      </c>
      <c r="J929" s="209">
        <v>0.49</v>
      </c>
      <c r="K929" s="359" t="s">
        <v>1391</v>
      </c>
      <c r="L929" s="359" t="s">
        <v>1392</v>
      </c>
      <c r="M929" s="368">
        <v>2009</v>
      </c>
      <c r="N929" s="205">
        <v>42639</v>
      </c>
      <c r="O929" s="203"/>
      <c r="P929" t="str">
        <f t="shared" si="14"/>
        <v>Coon Creek Watershed District WRAPS 2010-Coon Creek-(07010206-530)-E. coli</v>
      </c>
    </row>
    <row r="930" spans="1:16" ht="27.95" hidden="1" customHeight="1" x14ac:dyDescent="0.25">
      <c r="A930" s="203" t="s">
        <v>1699</v>
      </c>
      <c r="B930" s="202" t="s">
        <v>2372</v>
      </c>
      <c r="C930" s="203" t="s">
        <v>1411</v>
      </c>
      <c r="D930" s="202" t="s">
        <v>1412</v>
      </c>
      <c r="E930" s="202" t="s">
        <v>1413</v>
      </c>
      <c r="F930" s="202" t="s">
        <v>475</v>
      </c>
      <c r="G930" s="253">
        <v>69.14</v>
      </c>
      <c r="H930" s="361" t="s">
        <v>1400</v>
      </c>
      <c r="I930" s="359" t="s">
        <v>1384</v>
      </c>
      <c r="J930" s="209">
        <v>0.34</v>
      </c>
      <c r="K930" s="359" t="s">
        <v>1391</v>
      </c>
      <c r="L930" s="359" t="s">
        <v>1392</v>
      </c>
      <c r="M930" s="368">
        <v>2009</v>
      </c>
      <c r="N930" s="205">
        <v>42639</v>
      </c>
      <c r="O930" s="203"/>
      <c r="P930" t="str">
        <f t="shared" si="14"/>
        <v>Coon Creek Watershed District WRAPS 2010-Coon Creek-(07010206-530)-E. coli</v>
      </c>
    </row>
    <row r="931" spans="1:16" ht="27.95" hidden="1" customHeight="1" x14ac:dyDescent="0.25">
      <c r="A931" s="203" t="s">
        <v>1699</v>
      </c>
      <c r="B931" s="202" t="s">
        <v>2372</v>
      </c>
      <c r="C931" s="203" t="s">
        <v>1411</v>
      </c>
      <c r="D931" s="202" t="s">
        <v>1412</v>
      </c>
      <c r="E931" s="202" t="s">
        <v>1413</v>
      </c>
      <c r="F931" s="202" t="s">
        <v>475</v>
      </c>
      <c r="G931" s="253">
        <v>44.67</v>
      </c>
      <c r="H931" s="361" t="s">
        <v>1400</v>
      </c>
      <c r="I931" s="359" t="s">
        <v>1385</v>
      </c>
      <c r="J931" s="206" t="s">
        <v>515</v>
      </c>
      <c r="K931" s="359" t="s">
        <v>1391</v>
      </c>
      <c r="L931" s="359" t="s">
        <v>1392</v>
      </c>
      <c r="M931" s="368">
        <v>2009</v>
      </c>
      <c r="N931" s="205">
        <v>42639</v>
      </c>
      <c r="O931" s="203"/>
      <c r="P931" t="str">
        <f t="shared" si="14"/>
        <v>Coon Creek Watershed District WRAPS 2010-Coon Creek-(07010206-530)-E. coli</v>
      </c>
    </row>
    <row r="932" spans="1:16" ht="27.95" hidden="1" customHeight="1" x14ac:dyDescent="0.25">
      <c r="A932" s="203" t="s">
        <v>1699</v>
      </c>
      <c r="B932" s="202" t="s">
        <v>2372</v>
      </c>
      <c r="C932" s="203" t="s">
        <v>1411</v>
      </c>
      <c r="D932" s="202" t="s">
        <v>1412</v>
      </c>
      <c r="E932" s="202" t="s">
        <v>1413</v>
      </c>
      <c r="F932" s="202" t="s">
        <v>475</v>
      </c>
      <c r="G932" s="253">
        <v>60.05</v>
      </c>
      <c r="H932" s="361" t="s">
        <v>1414</v>
      </c>
      <c r="I932" s="359" t="s">
        <v>1379</v>
      </c>
      <c r="J932" s="209">
        <v>0.61</v>
      </c>
      <c r="K932" s="359" t="s">
        <v>1113</v>
      </c>
      <c r="L932" s="359" t="s">
        <v>1392</v>
      </c>
      <c r="M932" s="368">
        <v>2009</v>
      </c>
      <c r="N932" s="205">
        <v>42639</v>
      </c>
      <c r="O932" s="203"/>
      <c r="P932" t="str">
        <f t="shared" si="14"/>
        <v>Coon Creek Watershed District WRAPS 2010-Coon Creek-(07010206-530)-TP</v>
      </c>
    </row>
    <row r="933" spans="1:16" ht="27.95" hidden="1" customHeight="1" x14ac:dyDescent="0.25">
      <c r="A933" s="203" t="s">
        <v>1699</v>
      </c>
      <c r="B933" s="202" t="s">
        <v>2372</v>
      </c>
      <c r="C933" s="203" t="s">
        <v>1411</v>
      </c>
      <c r="D933" s="202" t="s">
        <v>1412</v>
      </c>
      <c r="E933" s="202" t="s">
        <v>1413</v>
      </c>
      <c r="F933" s="202" t="s">
        <v>475</v>
      </c>
      <c r="G933" s="253">
        <v>29.41</v>
      </c>
      <c r="H933" s="361" t="s">
        <v>1414</v>
      </c>
      <c r="I933" s="359" t="s">
        <v>1382</v>
      </c>
      <c r="J933" s="209">
        <v>0.47</v>
      </c>
      <c r="K933" s="359" t="s">
        <v>1113</v>
      </c>
      <c r="L933" s="359" t="s">
        <v>1392</v>
      </c>
      <c r="M933" s="368">
        <v>2009</v>
      </c>
      <c r="N933" s="205">
        <v>42639</v>
      </c>
      <c r="O933" s="203"/>
      <c r="P933" t="str">
        <f t="shared" si="14"/>
        <v>Coon Creek Watershed District WRAPS 2010-Coon Creek-(07010206-530)-TP</v>
      </c>
    </row>
    <row r="934" spans="1:16" ht="27.95" hidden="1" customHeight="1" x14ac:dyDescent="0.25">
      <c r="A934" s="203" t="s">
        <v>1699</v>
      </c>
      <c r="B934" s="202" t="s">
        <v>2372</v>
      </c>
      <c r="C934" s="203" t="s">
        <v>1411</v>
      </c>
      <c r="D934" s="202" t="s">
        <v>1412</v>
      </c>
      <c r="E934" s="202" t="s">
        <v>1413</v>
      </c>
      <c r="F934" s="202" t="s">
        <v>475</v>
      </c>
      <c r="G934" s="253">
        <v>18.329999999999998</v>
      </c>
      <c r="H934" s="361" t="s">
        <v>1414</v>
      </c>
      <c r="I934" s="359" t="s">
        <v>1383</v>
      </c>
      <c r="J934" s="209">
        <v>0.19</v>
      </c>
      <c r="K934" s="359" t="s">
        <v>1113</v>
      </c>
      <c r="L934" s="359" t="s">
        <v>1392</v>
      </c>
      <c r="M934" s="368">
        <v>2009</v>
      </c>
      <c r="N934" s="205">
        <v>42639</v>
      </c>
      <c r="O934" s="203"/>
      <c r="P934" t="str">
        <f t="shared" si="14"/>
        <v>Coon Creek Watershed District WRAPS 2010-Coon Creek-(07010206-530)-TP</v>
      </c>
    </row>
    <row r="935" spans="1:16" ht="27.95" hidden="1" customHeight="1" x14ac:dyDescent="0.25">
      <c r="A935" s="203" t="s">
        <v>1699</v>
      </c>
      <c r="B935" s="202" t="s">
        <v>2372</v>
      </c>
      <c r="C935" s="203" t="s">
        <v>1411</v>
      </c>
      <c r="D935" s="202" t="s">
        <v>1412</v>
      </c>
      <c r="E935" s="202" t="s">
        <v>1413</v>
      </c>
      <c r="F935" s="202" t="s">
        <v>475</v>
      </c>
      <c r="G935" s="253">
        <v>11.28</v>
      </c>
      <c r="H935" s="361" t="s">
        <v>1414</v>
      </c>
      <c r="I935" s="359" t="s">
        <v>1384</v>
      </c>
      <c r="J935" s="209">
        <v>0</v>
      </c>
      <c r="K935" s="359" t="s">
        <v>1113</v>
      </c>
      <c r="L935" s="359" t="s">
        <v>1392</v>
      </c>
      <c r="M935" s="368">
        <v>2009</v>
      </c>
      <c r="N935" s="205">
        <v>42639</v>
      </c>
      <c r="O935" s="203"/>
      <c r="P935" t="str">
        <f t="shared" si="14"/>
        <v>Coon Creek Watershed District WRAPS 2010-Coon Creek-(07010206-530)-TP</v>
      </c>
    </row>
    <row r="936" spans="1:16" ht="27.95" hidden="1" customHeight="1" x14ac:dyDescent="0.25">
      <c r="A936" s="203" t="s">
        <v>1699</v>
      </c>
      <c r="B936" s="202" t="s">
        <v>2372</v>
      </c>
      <c r="C936" s="203" t="s">
        <v>1411</v>
      </c>
      <c r="D936" s="202" t="s">
        <v>1412</v>
      </c>
      <c r="E936" s="202" t="s">
        <v>1413</v>
      </c>
      <c r="F936" s="202" t="s">
        <v>475</v>
      </c>
      <c r="G936" s="253">
        <v>5.58</v>
      </c>
      <c r="H936" s="361" t="s">
        <v>1414</v>
      </c>
      <c r="I936" s="359" t="s">
        <v>1385</v>
      </c>
      <c r="J936" s="209">
        <v>0</v>
      </c>
      <c r="K936" s="359" t="s">
        <v>1113</v>
      </c>
      <c r="L936" s="359" t="s">
        <v>1392</v>
      </c>
      <c r="M936" s="368">
        <v>2009</v>
      </c>
      <c r="N936" s="205">
        <v>42639</v>
      </c>
      <c r="O936" s="203"/>
      <c r="P936" t="str">
        <f t="shared" si="14"/>
        <v>Coon Creek Watershed District WRAPS 2010-Coon Creek-(07010206-530)-TP</v>
      </c>
    </row>
    <row r="937" spans="1:16" ht="27.95" hidden="1" customHeight="1" x14ac:dyDescent="0.25">
      <c r="A937" s="203" t="s">
        <v>1699</v>
      </c>
      <c r="B937" s="202" t="s">
        <v>2372</v>
      </c>
      <c r="C937" s="203" t="s">
        <v>1411</v>
      </c>
      <c r="D937" s="202" t="s">
        <v>1412</v>
      </c>
      <c r="E937" s="202" t="s">
        <v>1413</v>
      </c>
      <c r="F937" s="202" t="s">
        <v>475</v>
      </c>
      <c r="G937" s="253">
        <v>8.94</v>
      </c>
      <c r="H937" s="361" t="s">
        <v>488</v>
      </c>
      <c r="I937" s="359" t="s">
        <v>1379</v>
      </c>
      <c r="J937" s="209">
        <v>0.49</v>
      </c>
      <c r="K937" s="359" t="s">
        <v>22</v>
      </c>
      <c r="L937" s="359" t="s">
        <v>1392</v>
      </c>
      <c r="M937" s="368">
        <v>2009</v>
      </c>
      <c r="N937" s="205">
        <v>42639</v>
      </c>
      <c r="O937" s="203"/>
      <c r="P937" t="str">
        <f t="shared" si="14"/>
        <v>Coon Creek Watershed District WRAPS 2010-Coon Creek-(07010206-530)-TSS</v>
      </c>
    </row>
    <row r="938" spans="1:16" ht="27.95" hidden="1" customHeight="1" x14ac:dyDescent="0.25">
      <c r="A938" s="203" t="s">
        <v>1699</v>
      </c>
      <c r="B938" s="202" t="s">
        <v>2372</v>
      </c>
      <c r="C938" s="203" t="s">
        <v>1411</v>
      </c>
      <c r="D938" s="202" t="s">
        <v>1412</v>
      </c>
      <c r="E938" s="202" t="s">
        <v>1413</v>
      </c>
      <c r="F938" s="202" t="s">
        <v>475</v>
      </c>
      <c r="G938" s="253">
        <v>4.41</v>
      </c>
      <c r="H938" s="361" t="s">
        <v>488</v>
      </c>
      <c r="I938" s="359" t="s">
        <v>1382</v>
      </c>
      <c r="J938" s="209">
        <v>0.49</v>
      </c>
      <c r="K938" s="359" t="s">
        <v>22</v>
      </c>
      <c r="L938" s="359" t="s">
        <v>1392</v>
      </c>
      <c r="M938" s="368">
        <v>2009</v>
      </c>
      <c r="N938" s="205">
        <v>42639</v>
      </c>
      <c r="O938" s="203"/>
      <c r="P938" t="str">
        <f t="shared" si="14"/>
        <v>Coon Creek Watershed District WRAPS 2010-Coon Creek-(07010206-530)-TSS</v>
      </c>
    </row>
    <row r="939" spans="1:16" ht="27.95" hidden="1" customHeight="1" x14ac:dyDescent="0.25">
      <c r="A939" s="203" t="s">
        <v>1699</v>
      </c>
      <c r="B939" s="202" t="s">
        <v>2372</v>
      </c>
      <c r="C939" s="203" t="s">
        <v>1411</v>
      </c>
      <c r="D939" s="202" t="s">
        <v>1412</v>
      </c>
      <c r="E939" s="202" t="s">
        <v>1413</v>
      </c>
      <c r="F939" s="202" t="s">
        <v>475</v>
      </c>
      <c r="G939" s="253">
        <v>2.75</v>
      </c>
      <c r="H939" s="361" t="s">
        <v>488</v>
      </c>
      <c r="I939" s="359" t="s">
        <v>1383</v>
      </c>
      <c r="J939" s="209">
        <v>0.08</v>
      </c>
      <c r="K939" s="359" t="s">
        <v>22</v>
      </c>
      <c r="L939" s="359" t="s">
        <v>1392</v>
      </c>
      <c r="M939" s="368">
        <v>2009</v>
      </c>
      <c r="N939" s="205">
        <v>42639</v>
      </c>
      <c r="O939" s="203"/>
      <c r="P939" t="str">
        <f t="shared" si="14"/>
        <v>Coon Creek Watershed District WRAPS 2010-Coon Creek-(07010206-530)-TSS</v>
      </c>
    </row>
    <row r="940" spans="1:16" ht="27.95" hidden="1" customHeight="1" x14ac:dyDescent="0.25">
      <c r="A940" s="203" t="s">
        <v>1699</v>
      </c>
      <c r="B940" s="202" t="s">
        <v>2372</v>
      </c>
      <c r="C940" s="203" t="s">
        <v>1411</v>
      </c>
      <c r="D940" s="202" t="s">
        <v>1412</v>
      </c>
      <c r="E940" s="202" t="s">
        <v>1413</v>
      </c>
      <c r="F940" s="202" t="s">
        <v>475</v>
      </c>
      <c r="G940" s="253">
        <v>0.96</v>
      </c>
      <c r="H940" s="361" t="s">
        <v>488</v>
      </c>
      <c r="I940" s="359" t="s">
        <v>1384</v>
      </c>
      <c r="J940" s="209">
        <v>0</v>
      </c>
      <c r="K940" s="359" t="s">
        <v>22</v>
      </c>
      <c r="L940" s="359" t="s">
        <v>1392</v>
      </c>
      <c r="M940" s="368">
        <v>2009</v>
      </c>
      <c r="N940" s="205">
        <v>42639</v>
      </c>
      <c r="O940" s="203"/>
      <c r="P940" t="str">
        <f t="shared" si="14"/>
        <v>Coon Creek Watershed District WRAPS 2010-Coon Creek-(07010206-530)-TSS</v>
      </c>
    </row>
    <row r="941" spans="1:16" ht="27.95" hidden="1" customHeight="1" x14ac:dyDescent="0.25">
      <c r="A941" s="203" t="s">
        <v>1699</v>
      </c>
      <c r="B941" s="202" t="s">
        <v>2372</v>
      </c>
      <c r="C941" s="203" t="s">
        <v>1411</v>
      </c>
      <c r="D941" s="202" t="s">
        <v>1412</v>
      </c>
      <c r="E941" s="202" t="s">
        <v>1413</v>
      </c>
      <c r="F941" s="202" t="s">
        <v>475</v>
      </c>
      <c r="G941" s="253">
        <v>0.49</v>
      </c>
      <c r="H941" s="361" t="s">
        <v>488</v>
      </c>
      <c r="I941" s="359" t="s">
        <v>1385</v>
      </c>
      <c r="J941" s="209">
        <v>0</v>
      </c>
      <c r="K941" s="359" t="s">
        <v>22</v>
      </c>
      <c r="L941" s="359" t="s">
        <v>1392</v>
      </c>
      <c r="M941" s="368">
        <v>2009</v>
      </c>
      <c r="N941" s="205">
        <v>42639</v>
      </c>
      <c r="O941" s="203"/>
      <c r="P941" t="str">
        <f t="shared" si="14"/>
        <v>Coon Creek Watershed District WRAPS 2010-Coon Creek-(07010206-530)-TSS</v>
      </c>
    </row>
    <row r="942" spans="1:16" ht="27.95" hidden="1" customHeight="1" x14ac:dyDescent="0.25">
      <c r="A942" s="203" t="s">
        <v>1699</v>
      </c>
      <c r="B942" s="202" t="s">
        <v>2372</v>
      </c>
      <c r="C942" s="203" t="s">
        <v>1411</v>
      </c>
      <c r="D942" s="202" t="s">
        <v>1425</v>
      </c>
      <c r="E942" s="202" t="s">
        <v>1426</v>
      </c>
      <c r="F942" s="202" t="s">
        <v>475</v>
      </c>
      <c r="G942" s="253">
        <v>58.12</v>
      </c>
      <c r="H942" s="361" t="s">
        <v>1400</v>
      </c>
      <c r="I942" s="359" t="s">
        <v>1379</v>
      </c>
      <c r="J942" s="209">
        <v>0.57999999999999996</v>
      </c>
      <c r="K942" s="359" t="s">
        <v>1391</v>
      </c>
      <c r="L942" s="359" t="s">
        <v>1392</v>
      </c>
      <c r="M942" s="368">
        <v>2012</v>
      </c>
      <c r="N942" s="205">
        <v>42639</v>
      </c>
      <c r="O942" s="203"/>
      <c r="P942" t="str">
        <f t="shared" si="14"/>
        <v>Coon Creek Watershed District WRAPS 2010-County Ditch 17-(07010206-557)-E. coli</v>
      </c>
    </row>
    <row r="943" spans="1:16" ht="27.95" hidden="1" customHeight="1" x14ac:dyDescent="0.25">
      <c r="A943" s="203" t="s">
        <v>1699</v>
      </c>
      <c r="B943" s="202" t="s">
        <v>2372</v>
      </c>
      <c r="C943" s="203" t="s">
        <v>1411</v>
      </c>
      <c r="D943" s="202" t="s">
        <v>1425</v>
      </c>
      <c r="E943" s="202" t="s">
        <v>1426</v>
      </c>
      <c r="F943" s="202" t="s">
        <v>475</v>
      </c>
      <c r="G943" s="253">
        <v>38.67</v>
      </c>
      <c r="H943" s="361" t="s">
        <v>1400</v>
      </c>
      <c r="I943" s="359" t="s">
        <v>1382</v>
      </c>
      <c r="J943" s="209">
        <v>0.55000000000000004</v>
      </c>
      <c r="K943" s="359" t="s">
        <v>1391</v>
      </c>
      <c r="L943" s="359" t="s">
        <v>1392</v>
      </c>
      <c r="M943" s="368">
        <v>2012</v>
      </c>
      <c r="N943" s="205">
        <v>42639</v>
      </c>
      <c r="O943" s="203"/>
      <c r="P943" t="str">
        <f t="shared" si="14"/>
        <v>Coon Creek Watershed District WRAPS 2010-County Ditch 17-(07010206-557)-E. coli</v>
      </c>
    </row>
    <row r="944" spans="1:16" ht="27.95" hidden="1" customHeight="1" x14ac:dyDescent="0.25">
      <c r="A944" s="203" t="s">
        <v>1699</v>
      </c>
      <c r="B944" s="202" t="s">
        <v>2372</v>
      </c>
      <c r="C944" s="203" t="s">
        <v>1411</v>
      </c>
      <c r="D944" s="202" t="s">
        <v>1425</v>
      </c>
      <c r="E944" s="202" t="s">
        <v>1426</v>
      </c>
      <c r="F944" s="202" t="s">
        <v>475</v>
      </c>
      <c r="G944" s="253">
        <v>29</v>
      </c>
      <c r="H944" s="361" t="s">
        <v>1400</v>
      </c>
      <c r="I944" s="359" t="s">
        <v>1383</v>
      </c>
      <c r="J944" s="209">
        <v>0.65</v>
      </c>
      <c r="K944" s="359" t="s">
        <v>1391</v>
      </c>
      <c r="L944" s="359" t="s">
        <v>1392</v>
      </c>
      <c r="M944" s="368">
        <v>2012</v>
      </c>
      <c r="N944" s="205">
        <v>42639</v>
      </c>
      <c r="O944" s="203"/>
      <c r="P944" t="str">
        <f t="shared" si="14"/>
        <v>Coon Creek Watershed District WRAPS 2010-County Ditch 17-(07010206-557)-E. coli</v>
      </c>
    </row>
    <row r="945" spans="1:16" ht="27.95" hidden="1" customHeight="1" x14ac:dyDescent="0.25">
      <c r="A945" s="203" t="s">
        <v>1699</v>
      </c>
      <c r="B945" s="202" t="s">
        <v>2372</v>
      </c>
      <c r="C945" s="203" t="s">
        <v>1411</v>
      </c>
      <c r="D945" s="202" t="s">
        <v>1425</v>
      </c>
      <c r="E945" s="202" t="s">
        <v>1426</v>
      </c>
      <c r="F945" s="202" t="s">
        <v>475</v>
      </c>
      <c r="G945" s="253">
        <v>23.04</v>
      </c>
      <c r="H945" s="361" t="s">
        <v>1400</v>
      </c>
      <c r="I945" s="359" t="s">
        <v>1384</v>
      </c>
      <c r="J945" s="209">
        <v>0.15</v>
      </c>
      <c r="K945" s="359" t="s">
        <v>1391</v>
      </c>
      <c r="L945" s="359" t="s">
        <v>1392</v>
      </c>
      <c r="M945" s="368">
        <v>2012</v>
      </c>
      <c r="N945" s="205">
        <v>42639</v>
      </c>
      <c r="O945" s="203"/>
      <c r="P945" t="str">
        <f t="shared" si="14"/>
        <v>Coon Creek Watershed District WRAPS 2010-County Ditch 17-(07010206-557)-E. coli</v>
      </c>
    </row>
    <row r="946" spans="1:16" ht="27.95" hidden="1" customHeight="1" x14ac:dyDescent="0.25">
      <c r="A946" s="203" t="s">
        <v>1699</v>
      </c>
      <c r="B946" s="202" t="s">
        <v>2372</v>
      </c>
      <c r="C946" s="203" t="s">
        <v>1411</v>
      </c>
      <c r="D946" s="202" t="s">
        <v>1425</v>
      </c>
      <c r="E946" s="202" t="s">
        <v>1426</v>
      </c>
      <c r="F946" s="202" t="s">
        <v>475</v>
      </c>
      <c r="G946" s="253">
        <v>15.68</v>
      </c>
      <c r="H946" s="361" t="s">
        <v>1400</v>
      </c>
      <c r="I946" s="359" t="s">
        <v>1385</v>
      </c>
      <c r="J946" s="209">
        <v>0.26</v>
      </c>
      <c r="K946" s="359" t="s">
        <v>1391</v>
      </c>
      <c r="L946" s="359" t="s">
        <v>1392</v>
      </c>
      <c r="M946" s="368">
        <v>2012</v>
      </c>
      <c r="N946" s="205">
        <v>42639</v>
      </c>
      <c r="O946" s="203"/>
      <c r="P946" t="str">
        <f t="shared" si="14"/>
        <v>Coon Creek Watershed District WRAPS 2010-County Ditch 17-(07010206-557)-E. coli</v>
      </c>
    </row>
    <row r="947" spans="1:16" ht="27.95" hidden="1" customHeight="1" x14ac:dyDescent="0.25">
      <c r="A947" s="203" t="s">
        <v>1699</v>
      </c>
      <c r="B947" s="202" t="s">
        <v>2372</v>
      </c>
      <c r="C947" s="203" t="s">
        <v>1411</v>
      </c>
      <c r="D947" s="202" t="s">
        <v>1425</v>
      </c>
      <c r="E947" s="202" t="s">
        <v>1426</v>
      </c>
      <c r="F947" s="202" t="s">
        <v>475</v>
      </c>
      <c r="G947" s="253">
        <v>10.17</v>
      </c>
      <c r="H947" s="361" t="s">
        <v>1414</v>
      </c>
      <c r="I947" s="359" t="s">
        <v>1379</v>
      </c>
      <c r="J947" s="206" t="s">
        <v>1380</v>
      </c>
      <c r="K947" s="359" t="s">
        <v>1113</v>
      </c>
      <c r="L947" s="359" t="s">
        <v>1392</v>
      </c>
      <c r="M947" s="368">
        <v>2012</v>
      </c>
      <c r="N947" s="205">
        <v>42639</v>
      </c>
      <c r="O947" s="203"/>
      <c r="P947" t="str">
        <f t="shared" si="14"/>
        <v>Coon Creek Watershed District WRAPS 2010-County Ditch 17-(07010206-557)-TP</v>
      </c>
    </row>
    <row r="948" spans="1:16" ht="27.95" hidden="1" customHeight="1" x14ac:dyDescent="0.25">
      <c r="A948" s="203" t="s">
        <v>1699</v>
      </c>
      <c r="B948" s="202" t="s">
        <v>2372</v>
      </c>
      <c r="C948" s="203" t="s">
        <v>1411</v>
      </c>
      <c r="D948" s="202" t="s">
        <v>1425</v>
      </c>
      <c r="E948" s="202" t="s">
        <v>1426</v>
      </c>
      <c r="F948" s="202" t="s">
        <v>475</v>
      </c>
      <c r="G948" s="253">
        <v>6.77</v>
      </c>
      <c r="H948" s="361" t="s">
        <v>1414</v>
      </c>
      <c r="I948" s="359" t="s">
        <v>1382</v>
      </c>
      <c r="J948" s="209">
        <v>0.06</v>
      </c>
      <c r="K948" s="359" t="s">
        <v>1113</v>
      </c>
      <c r="L948" s="359" t="s">
        <v>1392</v>
      </c>
      <c r="M948" s="368">
        <v>2012</v>
      </c>
      <c r="N948" s="205">
        <v>42639</v>
      </c>
      <c r="O948" s="203"/>
      <c r="P948" t="str">
        <f t="shared" si="14"/>
        <v>Coon Creek Watershed District WRAPS 2010-County Ditch 17-(07010206-557)-TP</v>
      </c>
    </row>
    <row r="949" spans="1:16" ht="27.95" hidden="1" customHeight="1" x14ac:dyDescent="0.25">
      <c r="A949" s="203" t="s">
        <v>1699</v>
      </c>
      <c r="B949" s="202" t="s">
        <v>2372</v>
      </c>
      <c r="C949" s="203" t="s">
        <v>1411</v>
      </c>
      <c r="D949" s="202" t="s">
        <v>1425</v>
      </c>
      <c r="E949" s="202" t="s">
        <v>1426</v>
      </c>
      <c r="F949" s="202" t="s">
        <v>475</v>
      </c>
      <c r="G949" s="253">
        <v>5.07</v>
      </c>
      <c r="H949" s="361" t="s">
        <v>1414</v>
      </c>
      <c r="I949" s="359" t="s">
        <v>1383</v>
      </c>
      <c r="J949" s="209">
        <v>0.35</v>
      </c>
      <c r="K949" s="359" t="s">
        <v>1113</v>
      </c>
      <c r="L949" s="359" t="s">
        <v>1392</v>
      </c>
      <c r="M949" s="368">
        <v>2012</v>
      </c>
      <c r="N949" s="205">
        <v>42639</v>
      </c>
      <c r="O949" s="203"/>
      <c r="P949" t="str">
        <f t="shared" si="14"/>
        <v>Coon Creek Watershed District WRAPS 2010-County Ditch 17-(07010206-557)-TP</v>
      </c>
    </row>
    <row r="950" spans="1:16" ht="27.95" hidden="1" customHeight="1" x14ac:dyDescent="0.25">
      <c r="A950" s="203" t="s">
        <v>1699</v>
      </c>
      <c r="B950" s="202" t="s">
        <v>2372</v>
      </c>
      <c r="C950" s="203" t="s">
        <v>1411</v>
      </c>
      <c r="D950" s="202" t="s">
        <v>1425</v>
      </c>
      <c r="E950" s="202" t="s">
        <v>1426</v>
      </c>
      <c r="F950" s="202" t="s">
        <v>475</v>
      </c>
      <c r="G950" s="253">
        <v>4.03</v>
      </c>
      <c r="H950" s="361" t="s">
        <v>1414</v>
      </c>
      <c r="I950" s="359" t="s">
        <v>1384</v>
      </c>
      <c r="J950" s="209">
        <v>0.23</v>
      </c>
      <c r="K950" s="359" t="s">
        <v>1113</v>
      </c>
      <c r="L950" s="359" t="s">
        <v>1392</v>
      </c>
      <c r="M950" s="368">
        <v>2012</v>
      </c>
      <c r="N950" s="205">
        <v>42639</v>
      </c>
      <c r="O950" s="203"/>
      <c r="P950" t="str">
        <f t="shared" si="14"/>
        <v>Coon Creek Watershed District WRAPS 2010-County Ditch 17-(07010206-557)-TP</v>
      </c>
    </row>
    <row r="951" spans="1:16" ht="27.95" hidden="1" customHeight="1" x14ac:dyDescent="0.25">
      <c r="A951" s="203" t="s">
        <v>1699</v>
      </c>
      <c r="B951" s="202" t="s">
        <v>2372</v>
      </c>
      <c r="C951" s="203" t="s">
        <v>1411</v>
      </c>
      <c r="D951" s="202" t="s">
        <v>1425</v>
      </c>
      <c r="E951" s="202" t="s">
        <v>1426</v>
      </c>
      <c r="F951" s="202" t="s">
        <v>475</v>
      </c>
      <c r="G951" s="253">
        <v>2.44</v>
      </c>
      <c r="H951" s="361" t="s">
        <v>1414</v>
      </c>
      <c r="I951" s="359" t="s">
        <v>1385</v>
      </c>
      <c r="J951" s="209">
        <v>0</v>
      </c>
      <c r="K951" s="359" t="s">
        <v>1113</v>
      </c>
      <c r="L951" s="359" t="s">
        <v>1392</v>
      </c>
      <c r="M951" s="368">
        <v>2012</v>
      </c>
      <c r="N951" s="205">
        <v>42639</v>
      </c>
      <c r="O951" s="203"/>
      <c r="P951" t="str">
        <f t="shared" si="14"/>
        <v>Coon Creek Watershed District WRAPS 2010-County Ditch 17-(07010206-557)-TP</v>
      </c>
    </row>
    <row r="952" spans="1:16" ht="27.95" hidden="1" customHeight="1" x14ac:dyDescent="0.25">
      <c r="A952" s="203" t="s">
        <v>1699</v>
      </c>
      <c r="B952" s="202" t="s">
        <v>2372</v>
      </c>
      <c r="C952" s="203" t="s">
        <v>1411</v>
      </c>
      <c r="D952" s="202" t="s">
        <v>1427</v>
      </c>
      <c r="E952" s="202" t="s">
        <v>1428</v>
      </c>
      <c r="F952" s="202" t="s">
        <v>475</v>
      </c>
      <c r="G952" s="253">
        <v>128.96</v>
      </c>
      <c r="H952" s="361" t="s">
        <v>1400</v>
      </c>
      <c r="I952" s="359" t="s">
        <v>1379</v>
      </c>
      <c r="J952" s="209">
        <v>0</v>
      </c>
      <c r="K952" s="359" t="s">
        <v>1391</v>
      </c>
      <c r="L952" s="359" t="s">
        <v>1392</v>
      </c>
      <c r="M952" s="368">
        <v>2010</v>
      </c>
      <c r="N952" s="205">
        <v>42639</v>
      </c>
      <c r="O952" s="203"/>
      <c r="P952" t="str">
        <f t="shared" si="14"/>
        <v>Coon Creek Watershed District WRAPS 2010-Sand Creek-(07010206-558)-E. coli</v>
      </c>
    </row>
    <row r="953" spans="1:16" ht="27.95" hidden="1" customHeight="1" x14ac:dyDescent="0.25">
      <c r="A953" s="203" t="s">
        <v>1699</v>
      </c>
      <c r="B953" s="202" t="s">
        <v>2372</v>
      </c>
      <c r="C953" s="203" t="s">
        <v>1411</v>
      </c>
      <c r="D953" s="202" t="s">
        <v>1427</v>
      </c>
      <c r="E953" s="202" t="s">
        <v>1428</v>
      </c>
      <c r="F953" s="202" t="s">
        <v>475</v>
      </c>
      <c r="G953" s="253">
        <v>151.13</v>
      </c>
      <c r="H953" s="361" t="s">
        <v>1400</v>
      </c>
      <c r="I953" s="359" t="s">
        <v>1382</v>
      </c>
      <c r="J953" s="209">
        <v>0.77</v>
      </c>
      <c r="K953" s="359" t="s">
        <v>1391</v>
      </c>
      <c r="L953" s="359" t="s">
        <v>1392</v>
      </c>
      <c r="M953" s="368">
        <v>2010</v>
      </c>
      <c r="N953" s="205">
        <v>42639</v>
      </c>
      <c r="O953" s="203"/>
      <c r="P953" t="str">
        <f t="shared" si="14"/>
        <v>Coon Creek Watershed District WRAPS 2010-Sand Creek-(07010206-558)-E. coli</v>
      </c>
    </row>
    <row r="954" spans="1:16" ht="27.95" hidden="1" customHeight="1" x14ac:dyDescent="0.25">
      <c r="A954" s="203" t="s">
        <v>1699</v>
      </c>
      <c r="B954" s="202" t="s">
        <v>2372</v>
      </c>
      <c r="C954" s="203" t="s">
        <v>1411</v>
      </c>
      <c r="D954" s="202" t="s">
        <v>1427</v>
      </c>
      <c r="E954" s="202" t="s">
        <v>1428</v>
      </c>
      <c r="F954" s="202" t="s">
        <v>475</v>
      </c>
      <c r="G954" s="253">
        <v>95.5</v>
      </c>
      <c r="H954" s="361" t="s">
        <v>1400</v>
      </c>
      <c r="I954" s="359" t="s">
        <v>1383</v>
      </c>
      <c r="J954" s="206" t="s">
        <v>515</v>
      </c>
      <c r="K954" s="359" t="s">
        <v>1391</v>
      </c>
      <c r="L954" s="359" t="s">
        <v>1392</v>
      </c>
      <c r="M954" s="368">
        <v>2010</v>
      </c>
      <c r="N954" s="205">
        <v>42639</v>
      </c>
      <c r="O954" s="203"/>
      <c r="P954" t="str">
        <f t="shared" si="14"/>
        <v>Coon Creek Watershed District WRAPS 2010-Sand Creek-(07010206-558)-E. coli</v>
      </c>
    </row>
    <row r="955" spans="1:16" ht="27.95" hidden="1" customHeight="1" x14ac:dyDescent="0.25">
      <c r="A955" s="203" t="s">
        <v>1699</v>
      </c>
      <c r="B955" s="202" t="s">
        <v>2372</v>
      </c>
      <c r="C955" s="203" t="s">
        <v>1411</v>
      </c>
      <c r="D955" s="202" t="s">
        <v>1427</v>
      </c>
      <c r="E955" s="202" t="s">
        <v>1428</v>
      </c>
      <c r="F955" s="202" t="s">
        <v>475</v>
      </c>
      <c r="G955" s="253">
        <v>58.04</v>
      </c>
      <c r="H955" s="361" t="s">
        <v>1400</v>
      </c>
      <c r="I955" s="359" t="s">
        <v>1384</v>
      </c>
      <c r="J955" s="209">
        <v>0.61</v>
      </c>
      <c r="K955" s="359" t="s">
        <v>1391</v>
      </c>
      <c r="L955" s="359" t="s">
        <v>1392</v>
      </c>
      <c r="M955" s="368">
        <v>2010</v>
      </c>
      <c r="N955" s="205">
        <v>42639</v>
      </c>
      <c r="O955" s="203"/>
      <c r="P955" t="str">
        <f t="shared" si="14"/>
        <v>Coon Creek Watershed District WRAPS 2010-Sand Creek-(07010206-558)-E. coli</v>
      </c>
    </row>
    <row r="956" spans="1:16" ht="27.95" hidden="1" customHeight="1" x14ac:dyDescent="0.25">
      <c r="A956" s="203" t="s">
        <v>1699</v>
      </c>
      <c r="B956" s="202" t="s">
        <v>2372</v>
      </c>
      <c r="C956" s="203" t="s">
        <v>1411</v>
      </c>
      <c r="D956" s="202" t="s">
        <v>1427</v>
      </c>
      <c r="E956" s="202" t="s">
        <v>1428</v>
      </c>
      <c r="F956" s="202" t="s">
        <v>475</v>
      </c>
      <c r="G956" s="253">
        <v>16.91</v>
      </c>
      <c r="H956" s="361" t="s">
        <v>1400</v>
      </c>
      <c r="I956" s="359" t="s">
        <v>1385</v>
      </c>
      <c r="J956" s="209">
        <v>0.89</v>
      </c>
      <c r="K956" s="359" t="s">
        <v>1391</v>
      </c>
      <c r="L956" s="359" t="s">
        <v>1392</v>
      </c>
      <c r="M956" s="368">
        <v>2010</v>
      </c>
      <c r="N956" s="205">
        <v>42639</v>
      </c>
      <c r="O956" s="203"/>
      <c r="P956" t="str">
        <f t="shared" si="14"/>
        <v>Coon Creek Watershed District WRAPS 2010-Sand Creek-(07010206-558)-E. coli</v>
      </c>
    </row>
    <row r="957" spans="1:16" ht="27.95" hidden="1" customHeight="1" x14ac:dyDescent="0.25">
      <c r="A957" s="203" t="s">
        <v>1699</v>
      </c>
      <c r="B957" s="202" t="s">
        <v>2372</v>
      </c>
      <c r="C957" s="203" t="s">
        <v>1411</v>
      </c>
      <c r="D957" s="202" t="s">
        <v>1427</v>
      </c>
      <c r="E957" s="202" t="s">
        <v>1428</v>
      </c>
      <c r="F957" s="202" t="s">
        <v>475</v>
      </c>
      <c r="G957" s="253">
        <v>46.29</v>
      </c>
      <c r="H957" s="361" t="s">
        <v>1414</v>
      </c>
      <c r="I957" s="359" t="s">
        <v>1379</v>
      </c>
      <c r="J957" s="209">
        <v>0.33</v>
      </c>
      <c r="K957" s="359" t="s">
        <v>1113</v>
      </c>
      <c r="L957" s="359" t="s">
        <v>1392</v>
      </c>
      <c r="M957" s="368">
        <v>2010</v>
      </c>
      <c r="N957" s="205">
        <v>42639</v>
      </c>
      <c r="O957" s="203"/>
      <c r="P957" t="str">
        <f t="shared" si="14"/>
        <v>Coon Creek Watershed District WRAPS 2010-Sand Creek-(07010206-558)-TP</v>
      </c>
    </row>
    <row r="958" spans="1:16" ht="27.95" hidden="1" customHeight="1" x14ac:dyDescent="0.25">
      <c r="A958" s="203" t="s">
        <v>1699</v>
      </c>
      <c r="B958" s="202" t="s">
        <v>2372</v>
      </c>
      <c r="C958" s="203" t="s">
        <v>1411</v>
      </c>
      <c r="D958" s="202" t="s">
        <v>1427</v>
      </c>
      <c r="E958" s="202" t="s">
        <v>1428</v>
      </c>
      <c r="F958" s="202" t="s">
        <v>475</v>
      </c>
      <c r="G958" s="253">
        <v>22.57</v>
      </c>
      <c r="H958" s="361" t="s">
        <v>1414</v>
      </c>
      <c r="I958" s="359" t="s">
        <v>1382</v>
      </c>
      <c r="J958" s="209">
        <v>0</v>
      </c>
      <c r="K958" s="359" t="s">
        <v>1113</v>
      </c>
      <c r="L958" s="359" t="s">
        <v>1392</v>
      </c>
      <c r="M958" s="368">
        <v>2010</v>
      </c>
      <c r="N958" s="205">
        <v>42639</v>
      </c>
      <c r="O958" s="203"/>
      <c r="P958" t="str">
        <f t="shared" si="14"/>
        <v>Coon Creek Watershed District WRAPS 2010-Sand Creek-(07010206-558)-TP</v>
      </c>
    </row>
    <row r="959" spans="1:16" ht="27.95" hidden="1" customHeight="1" x14ac:dyDescent="0.25">
      <c r="A959" s="203" t="s">
        <v>1699</v>
      </c>
      <c r="B959" s="202" t="s">
        <v>2372</v>
      </c>
      <c r="C959" s="203" t="s">
        <v>1411</v>
      </c>
      <c r="D959" s="202" t="s">
        <v>1427</v>
      </c>
      <c r="E959" s="202" t="s">
        <v>1428</v>
      </c>
      <c r="F959" s="202" t="s">
        <v>475</v>
      </c>
      <c r="G959" s="253">
        <v>12.7</v>
      </c>
      <c r="H959" s="361" t="s">
        <v>1414</v>
      </c>
      <c r="I959" s="359" t="s">
        <v>1383</v>
      </c>
      <c r="J959" s="209">
        <v>0</v>
      </c>
      <c r="K959" s="359" t="s">
        <v>1113</v>
      </c>
      <c r="L959" s="359" t="s">
        <v>1392</v>
      </c>
      <c r="M959" s="368">
        <v>2010</v>
      </c>
      <c r="N959" s="205">
        <v>42639</v>
      </c>
      <c r="O959" s="203"/>
      <c r="P959" t="str">
        <f t="shared" si="14"/>
        <v>Coon Creek Watershed District WRAPS 2010-Sand Creek-(07010206-558)-TP</v>
      </c>
    </row>
    <row r="960" spans="1:16" ht="27.95" hidden="1" customHeight="1" x14ac:dyDescent="0.25">
      <c r="A960" s="203" t="s">
        <v>1699</v>
      </c>
      <c r="B960" s="202" t="s">
        <v>2372</v>
      </c>
      <c r="C960" s="203" t="s">
        <v>1411</v>
      </c>
      <c r="D960" s="202" t="s">
        <v>1427</v>
      </c>
      <c r="E960" s="202" t="s">
        <v>1428</v>
      </c>
      <c r="F960" s="202" t="s">
        <v>475</v>
      </c>
      <c r="G960" s="253">
        <v>7.3</v>
      </c>
      <c r="H960" s="361" t="s">
        <v>1414</v>
      </c>
      <c r="I960" s="359" t="s">
        <v>1384</v>
      </c>
      <c r="J960" s="209">
        <v>0</v>
      </c>
      <c r="K960" s="359" t="s">
        <v>1113</v>
      </c>
      <c r="L960" s="359" t="s">
        <v>1392</v>
      </c>
      <c r="M960" s="368">
        <v>2010</v>
      </c>
      <c r="N960" s="205">
        <v>42639</v>
      </c>
      <c r="O960" s="203"/>
      <c r="P960" t="str">
        <f t="shared" si="14"/>
        <v>Coon Creek Watershed District WRAPS 2010-Sand Creek-(07010206-558)-TP</v>
      </c>
    </row>
    <row r="961" spans="1:16" ht="27.95" hidden="1" customHeight="1" x14ac:dyDescent="0.25">
      <c r="A961" s="203" t="s">
        <v>1699</v>
      </c>
      <c r="B961" s="202" t="s">
        <v>2372</v>
      </c>
      <c r="C961" s="203" t="s">
        <v>1411</v>
      </c>
      <c r="D961" s="202" t="s">
        <v>1427</v>
      </c>
      <c r="E961" s="202" t="s">
        <v>1428</v>
      </c>
      <c r="F961" s="202" t="s">
        <v>475</v>
      </c>
      <c r="G961" s="253">
        <v>1.99</v>
      </c>
      <c r="H961" s="361" t="s">
        <v>1414</v>
      </c>
      <c r="I961" s="359" t="s">
        <v>1385</v>
      </c>
      <c r="J961" s="209">
        <v>0</v>
      </c>
      <c r="K961" s="359" t="s">
        <v>1113</v>
      </c>
      <c r="L961" s="359" t="s">
        <v>1392</v>
      </c>
      <c r="M961" s="368">
        <v>2010</v>
      </c>
      <c r="N961" s="205">
        <v>42639</v>
      </c>
      <c r="O961" s="203"/>
      <c r="P961" t="str">
        <f t="shared" si="14"/>
        <v>Coon Creek Watershed District WRAPS 2010-Sand Creek-(07010206-558)-TP</v>
      </c>
    </row>
    <row r="962" spans="1:16" ht="27.95" hidden="1" customHeight="1" x14ac:dyDescent="0.25">
      <c r="A962" s="203" t="s">
        <v>1699</v>
      </c>
      <c r="B962" s="202" t="s">
        <v>2372</v>
      </c>
      <c r="C962" s="203" t="s">
        <v>1411</v>
      </c>
      <c r="D962" s="202" t="s">
        <v>1427</v>
      </c>
      <c r="E962" s="202" t="s">
        <v>1428</v>
      </c>
      <c r="F962" s="202" t="s">
        <v>475</v>
      </c>
      <c r="G962" s="253">
        <v>6.94</v>
      </c>
      <c r="H962" s="361" t="s">
        <v>488</v>
      </c>
      <c r="I962" s="359" t="s">
        <v>1379</v>
      </c>
      <c r="J962" s="209">
        <v>0.1</v>
      </c>
      <c r="K962" s="359" t="s">
        <v>22</v>
      </c>
      <c r="L962" s="359" t="s">
        <v>1392</v>
      </c>
      <c r="M962" s="368">
        <v>2010</v>
      </c>
      <c r="N962" s="205">
        <v>42639</v>
      </c>
      <c r="O962" s="203"/>
      <c r="P962" t="str">
        <f t="shared" si="14"/>
        <v>Coon Creek Watershed District WRAPS 2010-Sand Creek-(07010206-558)-TSS</v>
      </c>
    </row>
    <row r="963" spans="1:16" ht="27.95" hidden="1" customHeight="1" x14ac:dyDescent="0.25">
      <c r="A963" s="203" t="s">
        <v>1699</v>
      </c>
      <c r="B963" s="202" t="s">
        <v>2372</v>
      </c>
      <c r="C963" s="203" t="s">
        <v>1411</v>
      </c>
      <c r="D963" s="202" t="s">
        <v>1427</v>
      </c>
      <c r="E963" s="202" t="s">
        <v>1428</v>
      </c>
      <c r="F963" s="202" t="s">
        <v>475</v>
      </c>
      <c r="G963" s="253">
        <v>2.29</v>
      </c>
      <c r="H963" s="361" t="s">
        <v>488</v>
      </c>
      <c r="I963" s="359" t="s">
        <v>1382</v>
      </c>
      <c r="J963" s="209">
        <v>0</v>
      </c>
      <c r="K963" s="359" t="s">
        <v>22</v>
      </c>
      <c r="L963" s="359" t="s">
        <v>1392</v>
      </c>
      <c r="M963" s="368">
        <v>2010</v>
      </c>
      <c r="N963" s="205">
        <v>42639</v>
      </c>
      <c r="O963" s="203"/>
      <c r="P963" t="str">
        <f t="shared" ref="P963:P1026" si="15">CONCATENATE(C963, "-", E963, "-","(", D963,")", "-",K963)</f>
        <v>Coon Creek Watershed District WRAPS 2010-Sand Creek-(07010206-558)-TSS</v>
      </c>
    </row>
    <row r="964" spans="1:16" ht="27.95" hidden="1" customHeight="1" x14ac:dyDescent="0.25">
      <c r="A964" s="203" t="s">
        <v>1699</v>
      </c>
      <c r="B964" s="202" t="s">
        <v>2372</v>
      </c>
      <c r="C964" s="203" t="s">
        <v>1411</v>
      </c>
      <c r="D964" s="202" t="s">
        <v>1427</v>
      </c>
      <c r="E964" s="202" t="s">
        <v>1428</v>
      </c>
      <c r="F964" s="202" t="s">
        <v>475</v>
      </c>
      <c r="G964" s="253">
        <v>0.34</v>
      </c>
      <c r="H964" s="361" t="s">
        <v>488</v>
      </c>
      <c r="I964" s="359" t="s">
        <v>1383</v>
      </c>
      <c r="J964" s="209">
        <v>0</v>
      </c>
      <c r="K964" s="359" t="s">
        <v>22</v>
      </c>
      <c r="L964" s="359" t="s">
        <v>1392</v>
      </c>
      <c r="M964" s="368">
        <v>2010</v>
      </c>
      <c r="N964" s="205">
        <v>42639</v>
      </c>
      <c r="O964" s="203"/>
      <c r="P964" t="str">
        <f t="shared" si="15"/>
        <v>Coon Creek Watershed District WRAPS 2010-Sand Creek-(07010206-558)-TSS</v>
      </c>
    </row>
    <row r="965" spans="1:16" ht="27.95" hidden="1" customHeight="1" x14ac:dyDescent="0.25">
      <c r="A965" s="203" t="s">
        <v>1699</v>
      </c>
      <c r="B965" s="202" t="s">
        <v>2372</v>
      </c>
      <c r="C965" s="203" t="s">
        <v>1411</v>
      </c>
      <c r="D965" s="202" t="s">
        <v>1427</v>
      </c>
      <c r="E965" s="202" t="s">
        <v>1428</v>
      </c>
      <c r="F965" s="202" t="s">
        <v>475</v>
      </c>
      <c r="G965" s="253">
        <v>0.54</v>
      </c>
      <c r="H965" s="361" t="s">
        <v>488</v>
      </c>
      <c r="I965" s="359" t="s">
        <v>1384</v>
      </c>
      <c r="J965" s="209">
        <v>0</v>
      </c>
      <c r="K965" s="359" t="s">
        <v>22</v>
      </c>
      <c r="L965" s="359" t="s">
        <v>1392</v>
      </c>
      <c r="M965" s="368">
        <v>2010</v>
      </c>
      <c r="N965" s="205">
        <v>42639</v>
      </c>
      <c r="O965" s="203"/>
      <c r="P965" t="str">
        <f t="shared" si="15"/>
        <v>Coon Creek Watershed District WRAPS 2010-Sand Creek-(07010206-558)-TSS</v>
      </c>
    </row>
    <row r="966" spans="1:16" ht="27.95" hidden="1" customHeight="1" x14ac:dyDescent="0.25">
      <c r="A966" s="203" t="s">
        <v>1699</v>
      </c>
      <c r="B966" s="202" t="s">
        <v>2372</v>
      </c>
      <c r="C966" s="203" t="s">
        <v>1411</v>
      </c>
      <c r="D966" s="202" t="s">
        <v>1427</v>
      </c>
      <c r="E966" s="202" t="s">
        <v>1428</v>
      </c>
      <c r="F966" s="202" t="s">
        <v>475</v>
      </c>
      <c r="G966" s="253">
        <v>0.14000000000000001</v>
      </c>
      <c r="H966" s="361" t="s">
        <v>488</v>
      </c>
      <c r="I966" s="359" t="s">
        <v>1385</v>
      </c>
      <c r="J966" s="209">
        <v>0</v>
      </c>
      <c r="K966" s="359" t="s">
        <v>22</v>
      </c>
      <c r="L966" s="359" t="s">
        <v>1392</v>
      </c>
      <c r="M966" s="368">
        <v>2010</v>
      </c>
      <c r="N966" s="205">
        <v>42639</v>
      </c>
      <c r="O966" s="203"/>
      <c r="P966" t="str">
        <f t="shared" si="15"/>
        <v>Coon Creek Watershed District WRAPS 2010-Sand Creek-(07010206-558)-TSS</v>
      </c>
    </row>
    <row r="967" spans="1:16" ht="27.95" hidden="1" customHeight="1" x14ac:dyDescent="0.25">
      <c r="A967" s="203" t="s">
        <v>1699</v>
      </c>
      <c r="B967" s="202" t="s">
        <v>2372</v>
      </c>
      <c r="C967" s="203" t="s">
        <v>1411</v>
      </c>
      <c r="D967" s="202" t="s">
        <v>1429</v>
      </c>
      <c r="E967" s="202" t="s">
        <v>1430</v>
      </c>
      <c r="F967" s="202" t="s">
        <v>475</v>
      </c>
      <c r="G967" s="253">
        <v>35.29</v>
      </c>
      <c r="H967" s="361" t="s">
        <v>1400</v>
      </c>
      <c r="I967" s="359" t="s">
        <v>1379</v>
      </c>
      <c r="J967" s="209">
        <v>0.48</v>
      </c>
      <c r="K967" s="359" t="s">
        <v>1391</v>
      </c>
      <c r="L967" s="359" t="s">
        <v>1392</v>
      </c>
      <c r="M967" s="368">
        <v>2012</v>
      </c>
      <c r="N967" s="205">
        <v>42639</v>
      </c>
      <c r="O967" s="203"/>
      <c r="P967" t="str">
        <f t="shared" si="15"/>
        <v>Coon Creek Watershed District WRAPS 2010-Unnamed ditch-(07010206-594)-E. coli</v>
      </c>
    </row>
    <row r="968" spans="1:16" ht="27.95" hidden="1" customHeight="1" x14ac:dyDescent="0.25">
      <c r="A968" s="203" t="s">
        <v>1699</v>
      </c>
      <c r="B968" s="202" t="s">
        <v>2372</v>
      </c>
      <c r="C968" s="203" t="s">
        <v>1411</v>
      </c>
      <c r="D968" s="202" t="s">
        <v>1429</v>
      </c>
      <c r="E968" s="202" t="s">
        <v>1430</v>
      </c>
      <c r="F968" s="202" t="s">
        <v>475</v>
      </c>
      <c r="G968" s="253">
        <v>23.49</v>
      </c>
      <c r="H968" s="361" t="s">
        <v>1400</v>
      </c>
      <c r="I968" s="359" t="s">
        <v>1382</v>
      </c>
      <c r="J968" s="209">
        <v>0.53</v>
      </c>
      <c r="K968" s="359" t="s">
        <v>1391</v>
      </c>
      <c r="L968" s="359" t="s">
        <v>1392</v>
      </c>
      <c r="M968" s="368">
        <v>2012</v>
      </c>
      <c r="N968" s="205">
        <v>42639</v>
      </c>
      <c r="O968" s="203"/>
      <c r="P968" t="str">
        <f t="shared" si="15"/>
        <v>Coon Creek Watershed District WRAPS 2010-Unnamed ditch-(07010206-594)-E. coli</v>
      </c>
    </row>
    <row r="969" spans="1:16" ht="27.95" hidden="1" customHeight="1" x14ac:dyDescent="0.25">
      <c r="A969" s="203" t="s">
        <v>1699</v>
      </c>
      <c r="B969" s="202" t="s">
        <v>2372</v>
      </c>
      <c r="C969" s="203" t="s">
        <v>1411</v>
      </c>
      <c r="D969" s="202" t="s">
        <v>1429</v>
      </c>
      <c r="E969" s="202" t="s">
        <v>1430</v>
      </c>
      <c r="F969" s="202" t="s">
        <v>475</v>
      </c>
      <c r="G969" s="253">
        <v>17.62</v>
      </c>
      <c r="H969" s="361" t="s">
        <v>1400</v>
      </c>
      <c r="I969" s="359" t="s">
        <v>1383</v>
      </c>
      <c r="J969" s="209">
        <v>0.54</v>
      </c>
      <c r="K969" s="359" t="s">
        <v>1391</v>
      </c>
      <c r="L969" s="359" t="s">
        <v>1392</v>
      </c>
      <c r="M969" s="368">
        <v>2012</v>
      </c>
      <c r="N969" s="205">
        <v>42639</v>
      </c>
      <c r="O969" s="203"/>
      <c r="P969" t="str">
        <f t="shared" si="15"/>
        <v>Coon Creek Watershed District WRAPS 2010-Unnamed ditch-(07010206-594)-E. coli</v>
      </c>
    </row>
    <row r="970" spans="1:16" ht="27.95" hidden="1" customHeight="1" x14ac:dyDescent="0.25">
      <c r="A970" s="203" t="s">
        <v>1699</v>
      </c>
      <c r="B970" s="202" t="s">
        <v>2372</v>
      </c>
      <c r="C970" s="203" t="s">
        <v>1411</v>
      </c>
      <c r="D970" s="202" t="s">
        <v>1429</v>
      </c>
      <c r="E970" s="202" t="s">
        <v>1430</v>
      </c>
      <c r="F970" s="202" t="s">
        <v>475</v>
      </c>
      <c r="G970" s="253">
        <v>14</v>
      </c>
      <c r="H970" s="361" t="s">
        <v>1400</v>
      </c>
      <c r="I970" s="359" t="s">
        <v>1384</v>
      </c>
      <c r="J970" s="209">
        <v>0.52</v>
      </c>
      <c r="K970" s="359" t="s">
        <v>1391</v>
      </c>
      <c r="L970" s="359" t="s">
        <v>1392</v>
      </c>
      <c r="M970" s="368">
        <v>2012</v>
      </c>
      <c r="N970" s="205">
        <v>42639</v>
      </c>
      <c r="O970" s="203"/>
      <c r="P970" t="str">
        <f t="shared" si="15"/>
        <v>Coon Creek Watershed District WRAPS 2010-Unnamed ditch-(07010206-594)-E. coli</v>
      </c>
    </row>
    <row r="971" spans="1:16" ht="27.95" hidden="1" customHeight="1" x14ac:dyDescent="0.25">
      <c r="A971" s="203" t="s">
        <v>1699</v>
      </c>
      <c r="B971" s="202" t="s">
        <v>2372</v>
      </c>
      <c r="C971" s="203" t="s">
        <v>1411</v>
      </c>
      <c r="D971" s="202" t="s">
        <v>1429</v>
      </c>
      <c r="E971" s="202" t="s">
        <v>1430</v>
      </c>
      <c r="F971" s="202" t="s">
        <v>475</v>
      </c>
      <c r="G971" s="253">
        <v>9.48</v>
      </c>
      <c r="H971" s="361" t="s">
        <v>1400</v>
      </c>
      <c r="I971" s="359" t="s">
        <v>1385</v>
      </c>
      <c r="J971" s="209">
        <v>0.53</v>
      </c>
      <c r="K971" s="359" t="s">
        <v>1391</v>
      </c>
      <c r="L971" s="359" t="s">
        <v>1392</v>
      </c>
      <c r="M971" s="368">
        <v>2012</v>
      </c>
      <c r="N971" s="205">
        <v>42639</v>
      </c>
      <c r="O971" s="203"/>
      <c r="P971" t="str">
        <f t="shared" si="15"/>
        <v>Coon Creek Watershed District WRAPS 2010-Unnamed ditch-(07010206-594)-E. coli</v>
      </c>
    </row>
    <row r="972" spans="1:16" ht="27.95" hidden="1" customHeight="1" x14ac:dyDescent="0.25">
      <c r="A972" s="203" t="s">
        <v>1699</v>
      </c>
      <c r="B972" s="202" t="s">
        <v>2372</v>
      </c>
      <c r="C972" s="203" t="s">
        <v>1411</v>
      </c>
      <c r="D972" s="202" t="s">
        <v>1429</v>
      </c>
      <c r="E972" s="202" t="s">
        <v>1430</v>
      </c>
      <c r="F972" s="202" t="s">
        <v>475</v>
      </c>
      <c r="G972" s="253">
        <v>6.18</v>
      </c>
      <c r="H972" s="361" t="s">
        <v>1414</v>
      </c>
      <c r="I972" s="359" t="s">
        <v>1379</v>
      </c>
      <c r="J972" s="209">
        <v>0.09</v>
      </c>
      <c r="K972" s="359" t="s">
        <v>1113</v>
      </c>
      <c r="L972" s="359" t="s">
        <v>1392</v>
      </c>
      <c r="M972" s="368">
        <v>2012</v>
      </c>
      <c r="N972" s="205">
        <v>42639</v>
      </c>
      <c r="O972" s="203"/>
      <c r="P972" t="str">
        <f t="shared" si="15"/>
        <v>Coon Creek Watershed District WRAPS 2010-Unnamed ditch-(07010206-594)-TP</v>
      </c>
    </row>
    <row r="973" spans="1:16" ht="27.95" hidden="1" customHeight="1" x14ac:dyDescent="0.25">
      <c r="A973" s="203" t="s">
        <v>1699</v>
      </c>
      <c r="B973" s="202" t="s">
        <v>2372</v>
      </c>
      <c r="C973" s="203" t="s">
        <v>1411</v>
      </c>
      <c r="D973" s="202" t="s">
        <v>1429</v>
      </c>
      <c r="E973" s="202" t="s">
        <v>1430</v>
      </c>
      <c r="F973" s="202" t="s">
        <v>475</v>
      </c>
      <c r="G973" s="253">
        <v>2.4</v>
      </c>
      <c r="H973" s="361" t="s">
        <v>1414</v>
      </c>
      <c r="I973" s="359" t="s">
        <v>1382</v>
      </c>
      <c r="J973" s="209">
        <v>0</v>
      </c>
      <c r="K973" s="359" t="s">
        <v>1113</v>
      </c>
      <c r="L973" s="359" t="s">
        <v>1392</v>
      </c>
      <c r="M973" s="368">
        <v>2012</v>
      </c>
      <c r="N973" s="205">
        <v>42639</v>
      </c>
      <c r="O973" s="203"/>
      <c r="P973" t="str">
        <f t="shared" si="15"/>
        <v>Coon Creek Watershed District WRAPS 2010-Unnamed ditch-(07010206-594)-TP</v>
      </c>
    </row>
    <row r="974" spans="1:16" ht="27.95" hidden="1" customHeight="1" x14ac:dyDescent="0.25">
      <c r="A974" s="203" t="s">
        <v>1699</v>
      </c>
      <c r="B974" s="202" t="s">
        <v>2372</v>
      </c>
      <c r="C974" s="203" t="s">
        <v>1411</v>
      </c>
      <c r="D974" s="202" t="s">
        <v>1429</v>
      </c>
      <c r="E974" s="202" t="s">
        <v>1430</v>
      </c>
      <c r="F974" s="202" t="s">
        <v>475</v>
      </c>
      <c r="G974" s="253">
        <v>2.71</v>
      </c>
      <c r="H974" s="361" t="s">
        <v>1414</v>
      </c>
      <c r="I974" s="359" t="s">
        <v>1383</v>
      </c>
      <c r="J974" s="209">
        <v>0</v>
      </c>
      <c r="K974" s="359" t="s">
        <v>1113</v>
      </c>
      <c r="L974" s="359" t="s">
        <v>1392</v>
      </c>
      <c r="M974" s="368">
        <v>2012</v>
      </c>
      <c r="N974" s="205">
        <v>42639</v>
      </c>
      <c r="O974" s="203"/>
      <c r="P974" t="str">
        <f t="shared" si="15"/>
        <v>Coon Creek Watershed District WRAPS 2010-Unnamed ditch-(07010206-594)-TP</v>
      </c>
    </row>
    <row r="975" spans="1:16" ht="27.95" hidden="1" customHeight="1" x14ac:dyDescent="0.25">
      <c r="A975" s="203" t="s">
        <v>1699</v>
      </c>
      <c r="B975" s="202" t="s">
        <v>2372</v>
      </c>
      <c r="C975" s="203" t="s">
        <v>1411</v>
      </c>
      <c r="D975" s="202" t="s">
        <v>1429</v>
      </c>
      <c r="E975" s="202" t="s">
        <v>1430</v>
      </c>
      <c r="F975" s="202" t="s">
        <v>475</v>
      </c>
      <c r="G975" s="253">
        <v>1.81</v>
      </c>
      <c r="H975" s="361" t="s">
        <v>1414</v>
      </c>
      <c r="I975" s="359" t="s">
        <v>1384</v>
      </c>
      <c r="J975" s="209">
        <v>0</v>
      </c>
      <c r="K975" s="359" t="s">
        <v>1113</v>
      </c>
      <c r="L975" s="359" t="s">
        <v>1392</v>
      </c>
      <c r="M975" s="368">
        <v>2012</v>
      </c>
      <c r="N975" s="205">
        <v>42639</v>
      </c>
      <c r="O975" s="203"/>
      <c r="P975" t="str">
        <f t="shared" si="15"/>
        <v>Coon Creek Watershed District WRAPS 2010-Unnamed ditch-(07010206-594)-TP</v>
      </c>
    </row>
    <row r="976" spans="1:16" ht="27.95" hidden="1" customHeight="1" x14ac:dyDescent="0.25">
      <c r="A976" s="203" t="s">
        <v>1699</v>
      </c>
      <c r="B976" s="202" t="s">
        <v>2372</v>
      </c>
      <c r="C976" s="203" t="s">
        <v>1411</v>
      </c>
      <c r="D976" s="202" t="s">
        <v>1429</v>
      </c>
      <c r="E976" s="202" t="s">
        <v>1430</v>
      </c>
      <c r="F976" s="202" t="s">
        <v>475</v>
      </c>
      <c r="G976" s="253">
        <v>1.1599999999999999</v>
      </c>
      <c r="H976" s="361" t="s">
        <v>1414</v>
      </c>
      <c r="I976" s="359" t="s">
        <v>1385</v>
      </c>
      <c r="J976" s="209">
        <v>0</v>
      </c>
      <c r="K976" s="359" t="s">
        <v>1113</v>
      </c>
      <c r="L976" s="359" t="s">
        <v>1392</v>
      </c>
      <c r="M976" s="368">
        <v>2012</v>
      </c>
      <c r="N976" s="205">
        <v>42639</v>
      </c>
      <c r="O976" s="203"/>
      <c r="P976" t="str">
        <f t="shared" si="15"/>
        <v>Coon Creek Watershed District WRAPS 2010-Unnamed ditch-(07010206-594)-TP</v>
      </c>
    </row>
    <row r="977" spans="1:16" ht="27.95" hidden="1" customHeight="1" x14ac:dyDescent="0.25">
      <c r="A977" s="203" t="s">
        <v>1699</v>
      </c>
      <c r="B977" s="202" t="s">
        <v>2372</v>
      </c>
      <c r="C977" s="203" t="s">
        <v>1411</v>
      </c>
      <c r="D977" s="202" t="s">
        <v>1429</v>
      </c>
      <c r="E977" s="202" t="s">
        <v>1430</v>
      </c>
      <c r="F977" s="202" t="s">
        <v>475</v>
      </c>
      <c r="G977" s="253">
        <v>0.92</v>
      </c>
      <c r="H977" s="361" t="s">
        <v>488</v>
      </c>
      <c r="I977" s="359" t="s">
        <v>1379</v>
      </c>
      <c r="J977" s="209">
        <v>0.56000000000000005</v>
      </c>
      <c r="K977" s="359" t="s">
        <v>22</v>
      </c>
      <c r="L977" s="359" t="s">
        <v>1392</v>
      </c>
      <c r="M977" s="368">
        <v>2012</v>
      </c>
      <c r="N977" s="205">
        <v>42639</v>
      </c>
      <c r="O977" s="203"/>
      <c r="P977" t="str">
        <f t="shared" si="15"/>
        <v>Coon Creek Watershed District WRAPS 2010-Unnamed ditch-(07010206-594)-TSS</v>
      </c>
    </row>
    <row r="978" spans="1:16" ht="27.95" hidden="1" customHeight="1" x14ac:dyDescent="0.25">
      <c r="A978" s="203" t="s">
        <v>1699</v>
      </c>
      <c r="B978" s="202" t="s">
        <v>2372</v>
      </c>
      <c r="C978" s="203" t="s">
        <v>1411</v>
      </c>
      <c r="D978" s="202" t="s">
        <v>1429</v>
      </c>
      <c r="E978" s="202" t="s">
        <v>1430</v>
      </c>
      <c r="F978" s="202" t="s">
        <v>475</v>
      </c>
      <c r="G978" s="253">
        <v>0.36</v>
      </c>
      <c r="H978" s="361" t="s">
        <v>488</v>
      </c>
      <c r="I978" s="359" t="s">
        <v>1382</v>
      </c>
      <c r="J978" s="209">
        <v>0</v>
      </c>
      <c r="K978" s="359" t="s">
        <v>22</v>
      </c>
      <c r="L978" s="359" t="s">
        <v>1392</v>
      </c>
      <c r="M978" s="368">
        <v>2012</v>
      </c>
      <c r="N978" s="205">
        <v>42639</v>
      </c>
      <c r="O978" s="203"/>
      <c r="P978" t="str">
        <f t="shared" si="15"/>
        <v>Coon Creek Watershed District WRAPS 2010-Unnamed ditch-(07010206-594)-TSS</v>
      </c>
    </row>
    <row r="979" spans="1:16" ht="27.95" hidden="1" customHeight="1" x14ac:dyDescent="0.25">
      <c r="A979" s="203" t="s">
        <v>1699</v>
      </c>
      <c r="B979" s="202" t="s">
        <v>2372</v>
      </c>
      <c r="C979" s="203" t="s">
        <v>1411</v>
      </c>
      <c r="D979" s="202" t="s">
        <v>1429</v>
      </c>
      <c r="E979" s="202" t="s">
        <v>1430</v>
      </c>
      <c r="F979" s="202" t="s">
        <v>475</v>
      </c>
      <c r="G979" s="253">
        <v>0.47</v>
      </c>
      <c r="H979" s="361" t="s">
        <v>488</v>
      </c>
      <c r="I979" s="359" t="s">
        <v>1383</v>
      </c>
      <c r="J979" s="209">
        <v>0.25</v>
      </c>
      <c r="K979" s="359" t="s">
        <v>22</v>
      </c>
      <c r="L979" s="359" t="s">
        <v>1392</v>
      </c>
      <c r="M979" s="368">
        <v>2012</v>
      </c>
      <c r="N979" s="205">
        <v>42639</v>
      </c>
      <c r="O979" s="203"/>
      <c r="P979" t="str">
        <f t="shared" si="15"/>
        <v>Coon Creek Watershed District WRAPS 2010-Unnamed ditch-(07010206-594)-TSS</v>
      </c>
    </row>
    <row r="980" spans="1:16" ht="27.95" hidden="1" customHeight="1" x14ac:dyDescent="0.25">
      <c r="A980" s="203" t="s">
        <v>1699</v>
      </c>
      <c r="B980" s="202" t="s">
        <v>2372</v>
      </c>
      <c r="C980" s="203" t="s">
        <v>1411</v>
      </c>
      <c r="D980" s="202" t="s">
        <v>1429</v>
      </c>
      <c r="E980" s="202" t="s">
        <v>1430</v>
      </c>
      <c r="F980" s="202" t="s">
        <v>475</v>
      </c>
      <c r="G980" s="253">
        <v>0.14000000000000001</v>
      </c>
      <c r="H980" s="361" t="s">
        <v>488</v>
      </c>
      <c r="I980" s="359" t="s">
        <v>1384</v>
      </c>
      <c r="J980" s="209">
        <v>0</v>
      </c>
      <c r="K980" s="359" t="s">
        <v>22</v>
      </c>
      <c r="L980" s="359" t="s">
        <v>1392</v>
      </c>
      <c r="M980" s="368">
        <v>2012</v>
      </c>
      <c r="N980" s="205">
        <v>42639</v>
      </c>
      <c r="O980" s="203"/>
      <c r="P980" t="str">
        <f t="shared" si="15"/>
        <v>Coon Creek Watershed District WRAPS 2010-Unnamed ditch-(07010206-594)-TSS</v>
      </c>
    </row>
    <row r="981" spans="1:16" ht="27.95" hidden="1" customHeight="1" x14ac:dyDescent="0.25">
      <c r="A981" s="203" t="s">
        <v>1699</v>
      </c>
      <c r="B981" s="202" t="s">
        <v>2372</v>
      </c>
      <c r="C981" s="203" t="s">
        <v>1411</v>
      </c>
      <c r="D981" s="202" t="s">
        <v>1429</v>
      </c>
      <c r="E981" s="202" t="s">
        <v>1430</v>
      </c>
      <c r="F981" s="202" t="s">
        <v>475</v>
      </c>
      <c r="G981" s="253">
        <v>0.16</v>
      </c>
      <c r="H981" s="361" t="s">
        <v>488</v>
      </c>
      <c r="I981" s="359" t="s">
        <v>1385</v>
      </c>
      <c r="J981" s="209">
        <v>0</v>
      </c>
      <c r="K981" s="359" t="s">
        <v>22</v>
      </c>
      <c r="L981" s="359" t="s">
        <v>1392</v>
      </c>
      <c r="M981" s="368">
        <v>2012</v>
      </c>
      <c r="N981" s="205">
        <v>42639</v>
      </c>
      <c r="O981" s="203"/>
      <c r="P981" t="str">
        <f t="shared" si="15"/>
        <v>Coon Creek Watershed District WRAPS 2010-Unnamed ditch-(07010206-594)-TSS</v>
      </c>
    </row>
    <row r="982" spans="1:16" ht="27.95" hidden="1" customHeight="1" x14ac:dyDescent="0.25">
      <c r="A982" s="203" t="s">
        <v>1699</v>
      </c>
      <c r="B982" s="202" t="s">
        <v>2372</v>
      </c>
      <c r="C982" s="203" t="s">
        <v>1403</v>
      </c>
      <c r="D982" s="202" t="s">
        <v>1404</v>
      </c>
      <c r="E982" s="202" t="s">
        <v>1405</v>
      </c>
      <c r="F982" s="202" t="s">
        <v>475</v>
      </c>
      <c r="G982" s="253">
        <v>154</v>
      </c>
      <c r="H982" s="361" t="s">
        <v>1406</v>
      </c>
      <c r="I982" s="359" t="s">
        <v>1407</v>
      </c>
      <c r="J982" s="358">
        <v>0</v>
      </c>
      <c r="K982" s="359" t="s">
        <v>22</v>
      </c>
      <c r="L982" s="359" t="s">
        <v>1408</v>
      </c>
      <c r="M982" s="368" t="s">
        <v>1407</v>
      </c>
      <c r="N982" s="205">
        <v>42486</v>
      </c>
      <c r="O982" s="203"/>
      <c r="P982" t="str">
        <f t="shared" si="15"/>
        <v>South Metro Mississippi TSS TMDL-Mississippi River-(07040001-531)-TSS</v>
      </c>
    </row>
    <row r="983" spans="1:16" ht="27.95" hidden="1" customHeight="1" x14ac:dyDescent="0.25">
      <c r="A983" s="203" t="s">
        <v>1700</v>
      </c>
      <c r="B983" s="202" t="s">
        <v>2373</v>
      </c>
      <c r="C983" s="203" t="s">
        <v>1411</v>
      </c>
      <c r="D983" s="202" t="s">
        <v>1412</v>
      </c>
      <c r="E983" s="202" t="s">
        <v>1413</v>
      </c>
      <c r="F983" s="202" t="s">
        <v>475</v>
      </c>
      <c r="G983" s="253">
        <v>340.16</v>
      </c>
      <c r="H983" s="361" t="s">
        <v>1400</v>
      </c>
      <c r="I983" s="359" t="s">
        <v>1379</v>
      </c>
      <c r="J983" s="209">
        <v>0.39</v>
      </c>
      <c r="K983" s="359" t="s">
        <v>1391</v>
      </c>
      <c r="L983" s="359" t="s">
        <v>1392</v>
      </c>
      <c r="M983" s="368">
        <v>2009</v>
      </c>
      <c r="N983" s="205">
        <v>42639</v>
      </c>
      <c r="O983" s="203"/>
      <c r="P983" t="str">
        <f t="shared" si="15"/>
        <v>Coon Creek Watershed District WRAPS 2010-Coon Creek-(07010206-530)-E. coli</v>
      </c>
    </row>
    <row r="984" spans="1:16" ht="27.95" hidden="1" customHeight="1" x14ac:dyDescent="0.25">
      <c r="A984" s="203" t="s">
        <v>1700</v>
      </c>
      <c r="B984" s="202" t="s">
        <v>2373</v>
      </c>
      <c r="C984" s="203" t="s">
        <v>1411</v>
      </c>
      <c r="D984" s="202" t="s">
        <v>1412</v>
      </c>
      <c r="E984" s="202" t="s">
        <v>1413</v>
      </c>
      <c r="F984" s="202" t="s">
        <v>475</v>
      </c>
      <c r="G984" s="253">
        <v>167.48</v>
      </c>
      <c r="H984" s="361" t="s">
        <v>1400</v>
      </c>
      <c r="I984" s="359" t="s">
        <v>1382</v>
      </c>
      <c r="J984" s="209">
        <v>0.09</v>
      </c>
      <c r="K984" s="359" t="s">
        <v>1391</v>
      </c>
      <c r="L984" s="359" t="s">
        <v>1392</v>
      </c>
      <c r="M984" s="368">
        <v>2009</v>
      </c>
      <c r="N984" s="205">
        <v>42639</v>
      </c>
      <c r="O984" s="203"/>
      <c r="P984" t="str">
        <f t="shared" si="15"/>
        <v>Coon Creek Watershed District WRAPS 2010-Coon Creek-(07010206-530)-E. coli</v>
      </c>
    </row>
    <row r="985" spans="1:16" ht="27.95" hidden="1" customHeight="1" x14ac:dyDescent="0.25">
      <c r="A985" s="203" t="s">
        <v>1700</v>
      </c>
      <c r="B985" s="202" t="s">
        <v>2373</v>
      </c>
      <c r="C985" s="203" t="s">
        <v>1411</v>
      </c>
      <c r="D985" s="202" t="s">
        <v>1412</v>
      </c>
      <c r="E985" s="202" t="s">
        <v>1413</v>
      </c>
      <c r="F985" s="202" t="s">
        <v>475</v>
      </c>
      <c r="G985" s="253">
        <v>103.69</v>
      </c>
      <c r="H985" s="361" t="s">
        <v>1400</v>
      </c>
      <c r="I985" s="359" t="s">
        <v>1383</v>
      </c>
      <c r="J985" s="209">
        <v>0.49</v>
      </c>
      <c r="K985" s="359" t="s">
        <v>1391</v>
      </c>
      <c r="L985" s="359" t="s">
        <v>1392</v>
      </c>
      <c r="M985" s="368">
        <v>2009</v>
      </c>
      <c r="N985" s="205">
        <v>42639</v>
      </c>
      <c r="O985" s="203"/>
      <c r="P985" t="str">
        <f t="shared" si="15"/>
        <v>Coon Creek Watershed District WRAPS 2010-Coon Creek-(07010206-530)-E. coli</v>
      </c>
    </row>
    <row r="986" spans="1:16" ht="27.95" hidden="1" customHeight="1" x14ac:dyDescent="0.25">
      <c r="A986" s="203" t="s">
        <v>1700</v>
      </c>
      <c r="B986" s="202" t="s">
        <v>2373</v>
      </c>
      <c r="C986" s="203" t="s">
        <v>1411</v>
      </c>
      <c r="D986" s="202" t="s">
        <v>1412</v>
      </c>
      <c r="E986" s="202" t="s">
        <v>1413</v>
      </c>
      <c r="F986" s="202" t="s">
        <v>475</v>
      </c>
      <c r="G986" s="253">
        <v>69.14</v>
      </c>
      <c r="H986" s="361" t="s">
        <v>1400</v>
      </c>
      <c r="I986" s="359" t="s">
        <v>1384</v>
      </c>
      <c r="J986" s="209">
        <v>0.34</v>
      </c>
      <c r="K986" s="359" t="s">
        <v>1391</v>
      </c>
      <c r="L986" s="359" t="s">
        <v>1392</v>
      </c>
      <c r="M986" s="368">
        <v>2009</v>
      </c>
      <c r="N986" s="205">
        <v>42639</v>
      </c>
      <c r="O986" s="203"/>
      <c r="P986" t="str">
        <f t="shared" si="15"/>
        <v>Coon Creek Watershed District WRAPS 2010-Coon Creek-(07010206-530)-E. coli</v>
      </c>
    </row>
    <row r="987" spans="1:16" ht="27.95" hidden="1" customHeight="1" x14ac:dyDescent="0.25">
      <c r="A987" s="203" t="s">
        <v>1700</v>
      </c>
      <c r="B987" s="202" t="s">
        <v>2373</v>
      </c>
      <c r="C987" s="203" t="s">
        <v>1411</v>
      </c>
      <c r="D987" s="202" t="s">
        <v>1412</v>
      </c>
      <c r="E987" s="202" t="s">
        <v>1413</v>
      </c>
      <c r="F987" s="202" t="s">
        <v>475</v>
      </c>
      <c r="G987" s="253">
        <v>44.67</v>
      </c>
      <c r="H987" s="361" t="s">
        <v>1400</v>
      </c>
      <c r="I987" s="359" t="s">
        <v>1385</v>
      </c>
      <c r="J987" s="206" t="s">
        <v>515</v>
      </c>
      <c r="K987" s="359" t="s">
        <v>1391</v>
      </c>
      <c r="L987" s="359" t="s">
        <v>1392</v>
      </c>
      <c r="M987" s="368">
        <v>2009</v>
      </c>
      <c r="N987" s="205">
        <v>42639</v>
      </c>
      <c r="O987" s="203"/>
      <c r="P987" t="str">
        <f t="shared" si="15"/>
        <v>Coon Creek Watershed District WRAPS 2010-Coon Creek-(07010206-530)-E. coli</v>
      </c>
    </row>
    <row r="988" spans="1:16" ht="27.95" hidden="1" customHeight="1" x14ac:dyDescent="0.25">
      <c r="A988" s="203" t="s">
        <v>1700</v>
      </c>
      <c r="B988" s="202" t="s">
        <v>2373</v>
      </c>
      <c r="C988" s="203" t="s">
        <v>1411</v>
      </c>
      <c r="D988" s="202" t="s">
        <v>1412</v>
      </c>
      <c r="E988" s="202" t="s">
        <v>1413</v>
      </c>
      <c r="F988" s="202" t="s">
        <v>475</v>
      </c>
      <c r="G988" s="253">
        <v>60.05</v>
      </c>
      <c r="H988" s="361" t="s">
        <v>1414</v>
      </c>
      <c r="I988" s="359" t="s">
        <v>1379</v>
      </c>
      <c r="J988" s="209">
        <v>0.61</v>
      </c>
      <c r="K988" s="359" t="s">
        <v>1113</v>
      </c>
      <c r="L988" s="359" t="s">
        <v>1392</v>
      </c>
      <c r="M988" s="368">
        <v>2009</v>
      </c>
      <c r="N988" s="205">
        <v>42639</v>
      </c>
      <c r="O988" s="203"/>
      <c r="P988" t="str">
        <f t="shared" si="15"/>
        <v>Coon Creek Watershed District WRAPS 2010-Coon Creek-(07010206-530)-TP</v>
      </c>
    </row>
    <row r="989" spans="1:16" ht="27.95" hidden="1" customHeight="1" x14ac:dyDescent="0.25">
      <c r="A989" s="203" t="s">
        <v>1700</v>
      </c>
      <c r="B989" s="202" t="s">
        <v>2373</v>
      </c>
      <c r="C989" s="203" t="s">
        <v>1411</v>
      </c>
      <c r="D989" s="202" t="s">
        <v>1412</v>
      </c>
      <c r="E989" s="202" t="s">
        <v>1413</v>
      </c>
      <c r="F989" s="202" t="s">
        <v>475</v>
      </c>
      <c r="G989" s="253">
        <v>29.41</v>
      </c>
      <c r="H989" s="361" t="s">
        <v>1414</v>
      </c>
      <c r="I989" s="359" t="s">
        <v>1382</v>
      </c>
      <c r="J989" s="209">
        <v>0.47</v>
      </c>
      <c r="K989" s="359" t="s">
        <v>1113</v>
      </c>
      <c r="L989" s="359" t="s">
        <v>1392</v>
      </c>
      <c r="M989" s="368">
        <v>2009</v>
      </c>
      <c r="N989" s="205">
        <v>42639</v>
      </c>
      <c r="O989" s="203"/>
      <c r="P989" t="str">
        <f t="shared" si="15"/>
        <v>Coon Creek Watershed District WRAPS 2010-Coon Creek-(07010206-530)-TP</v>
      </c>
    </row>
    <row r="990" spans="1:16" ht="27.95" hidden="1" customHeight="1" x14ac:dyDescent="0.25">
      <c r="A990" s="203" t="s">
        <v>1700</v>
      </c>
      <c r="B990" s="202" t="s">
        <v>2373</v>
      </c>
      <c r="C990" s="203" t="s">
        <v>1411</v>
      </c>
      <c r="D990" s="202" t="s">
        <v>1412</v>
      </c>
      <c r="E990" s="202" t="s">
        <v>1413</v>
      </c>
      <c r="F990" s="202" t="s">
        <v>475</v>
      </c>
      <c r="G990" s="253">
        <v>18.329999999999998</v>
      </c>
      <c r="H990" s="361" t="s">
        <v>1414</v>
      </c>
      <c r="I990" s="359" t="s">
        <v>1383</v>
      </c>
      <c r="J990" s="209">
        <v>0.19</v>
      </c>
      <c r="K990" s="359" t="s">
        <v>1113</v>
      </c>
      <c r="L990" s="359" t="s">
        <v>1392</v>
      </c>
      <c r="M990" s="368">
        <v>2009</v>
      </c>
      <c r="N990" s="205">
        <v>42639</v>
      </c>
      <c r="O990" s="203"/>
      <c r="P990" t="str">
        <f t="shared" si="15"/>
        <v>Coon Creek Watershed District WRAPS 2010-Coon Creek-(07010206-530)-TP</v>
      </c>
    </row>
    <row r="991" spans="1:16" ht="27.95" hidden="1" customHeight="1" x14ac:dyDescent="0.25">
      <c r="A991" s="203" t="s">
        <v>1700</v>
      </c>
      <c r="B991" s="202" t="s">
        <v>2373</v>
      </c>
      <c r="C991" s="203" t="s">
        <v>1411</v>
      </c>
      <c r="D991" s="202" t="s">
        <v>1412</v>
      </c>
      <c r="E991" s="202" t="s">
        <v>1413</v>
      </c>
      <c r="F991" s="202" t="s">
        <v>475</v>
      </c>
      <c r="G991" s="253">
        <v>11.28</v>
      </c>
      <c r="H991" s="361" t="s">
        <v>1414</v>
      </c>
      <c r="I991" s="359" t="s">
        <v>1384</v>
      </c>
      <c r="J991" s="209">
        <v>0</v>
      </c>
      <c r="K991" s="359" t="s">
        <v>1113</v>
      </c>
      <c r="L991" s="359" t="s">
        <v>1392</v>
      </c>
      <c r="M991" s="368">
        <v>2009</v>
      </c>
      <c r="N991" s="205">
        <v>42639</v>
      </c>
      <c r="O991" s="203"/>
      <c r="P991" t="str">
        <f t="shared" si="15"/>
        <v>Coon Creek Watershed District WRAPS 2010-Coon Creek-(07010206-530)-TP</v>
      </c>
    </row>
    <row r="992" spans="1:16" ht="27.95" hidden="1" customHeight="1" x14ac:dyDescent="0.25">
      <c r="A992" s="203" t="s">
        <v>1700</v>
      </c>
      <c r="B992" s="202" t="s">
        <v>2373</v>
      </c>
      <c r="C992" s="203" t="s">
        <v>1411</v>
      </c>
      <c r="D992" s="202" t="s">
        <v>1412</v>
      </c>
      <c r="E992" s="202" t="s">
        <v>1413</v>
      </c>
      <c r="F992" s="202" t="s">
        <v>475</v>
      </c>
      <c r="G992" s="253">
        <v>5.58</v>
      </c>
      <c r="H992" s="361" t="s">
        <v>1414</v>
      </c>
      <c r="I992" s="359" t="s">
        <v>1385</v>
      </c>
      <c r="J992" s="209">
        <v>0</v>
      </c>
      <c r="K992" s="359" t="s">
        <v>1113</v>
      </c>
      <c r="L992" s="359" t="s">
        <v>1392</v>
      </c>
      <c r="M992" s="368">
        <v>2009</v>
      </c>
      <c r="N992" s="205">
        <v>42639</v>
      </c>
      <c r="O992" s="203"/>
      <c r="P992" t="str">
        <f t="shared" si="15"/>
        <v>Coon Creek Watershed District WRAPS 2010-Coon Creek-(07010206-530)-TP</v>
      </c>
    </row>
    <row r="993" spans="1:16" ht="27.95" hidden="1" customHeight="1" x14ac:dyDescent="0.25">
      <c r="A993" s="203" t="s">
        <v>1700</v>
      </c>
      <c r="B993" s="202" t="s">
        <v>2373</v>
      </c>
      <c r="C993" s="203" t="s">
        <v>1411</v>
      </c>
      <c r="D993" s="202" t="s">
        <v>1412</v>
      </c>
      <c r="E993" s="202" t="s">
        <v>1413</v>
      </c>
      <c r="F993" s="202" t="s">
        <v>475</v>
      </c>
      <c r="G993" s="253">
        <v>8.94</v>
      </c>
      <c r="H993" s="361" t="s">
        <v>488</v>
      </c>
      <c r="I993" s="359" t="s">
        <v>1379</v>
      </c>
      <c r="J993" s="209">
        <v>0.49</v>
      </c>
      <c r="K993" s="359" t="s">
        <v>22</v>
      </c>
      <c r="L993" s="359" t="s">
        <v>1392</v>
      </c>
      <c r="M993" s="368">
        <v>2009</v>
      </c>
      <c r="N993" s="205">
        <v>42639</v>
      </c>
      <c r="O993" s="203"/>
      <c r="P993" t="str">
        <f t="shared" si="15"/>
        <v>Coon Creek Watershed District WRAPS 2010-Coon Creek-(07010206-530)-TSS</v>
      </c>
    </row>
    <row r="994" spans="1:16" ht="27.95" hidden="1" customHeight="1" x14ac:dyDescent="0.25">
      <c r="A994" s="203" t="s">
        <v>1700</v>
      </c>
      <c r="B994" s="202" t="s">
        <v>2373</v>
      </c>
      <c r="C994" s="203" t="s">
        <v>1411</v>
      </c>
      <c r="D994" s="202" t="s">
        <v>1412</v>
      </c>
      <c r="E994" s="202" t="s">
        <v>1413</v>
      </c>
      <c r="F994" s="202" t="s">
        <v>475</v>
      </c>
      <c r="G994" s="253">
        <v>4.41</v>
      </c>
      <c r="H994" s="361" t="s">
        <v>488</v>
      </c>
      <c r="I994" s="359" t="s">
        <v>1382</v>
      </c>
      <c r="J994" s="209">
        <v>0.49</v>
      </c>
      <c r="K994" s="359" t="s">
        <v>22</v>
      </c>
      <c r="L994" s="359" t="s">
        <v>1392</v>
      </c>
      <c r="M994" s="368">
        <v>2009</v>
      </c>
      <c r="N994" s="205">
        <v>42639</v>
      </c>
      <c r="O994" s="203"/>
      <c r="P994" t="str">
        <f t="shared" si="15"/>
        <v>Coon Creek Watershed District WRAPS 2010-Coon Creek-(07010206-530)-TSS</v>
      </c>
    </row>
    <row r="995" spans="1:16" ht="27.95" hidden="1" customHeight="1" x14ac:dyDescent="0.25">
      <c r="A995" s="203" t="s">
        <v>1700</v>
      </c>
      <c r="B995" s="202" t="s">
        <v>2373</v>
      </c>
      <c r="C995" s="203" t="s">
        <v>1411</v>
      </c>
      <c r="D995" s="202" t="s">
        <v>1412</v>
      </c>
      <c r="E995" s="202" t="s">
        <v>1413</v>
      </c>
      <c r="F995" s="202" t="s">
        <v>475</v>
      </c>
      <c r="G995" s="253">
        <v>2.75</v>
      </c>
      <c r="H995" s="361" t="s">
        <v>488</v>
      </c>
      <c r="I995" s="359" t="s">
        <v>1383</v>
      </c>
      <c r="J995" s="209">
        <v>0.08</v>
      </c>
      <c r="K995" s="359" t="s">
        <v>22</v>
      </c>
      <c r="L995" s="359" t="s">
        <v>1392</v>
      </c>
      <c r="M995" s="368">
        <v>2009</v>
      </c>
      <c r="N995" s="205">
        <v>42639</v>
      </c>
      <c r="O995" s="203"/>
      <c r="P995" t="str">
        <f t="shared" si="15"/>
        <v>Coon Creek Watershed District WRAPS 2010-Coon Creek-(07010206-530)-TSS</v>
      </c>
    </row>
    <row r="996" spans="1:16" ht="27.95" hidden="1" customHeight="1" x14ac:dyDescent="0.25">
      <c r="A996" s="203" t="s">
        <v>1700</v>
      </c>
      <c r="B996" s="202" t="s">
        <v>2373</v>
      </c>
      <c r="C996" s="203" t="s">
        <v>1411</v>
      </c>
      <c r="D996" s="202" t="s">
        <v>1412</v>
      </c>
      <c r="E996" s="202" t="s">
        <v>1413</v>
      </c>
      <c r="F996" s="202" t="s">
        <v>475</v>
      </c>
      <c r="G996" s="253">
        <v>0.96</v>
      </c>
      <c r="H996" s="361" t="s">
        <v>488</v>
      </c>
      <c r="I996" s="359" t="s">
        <v>1384</v>
      </c>
      <c r="J996" s="209">
        <v>0</v>
      </c>
      <c r="K996" s="359" t="s">
        <v>22</v>
      </c>
      <c r="L996" s="359" t="s">
        <v>1392</v>
      </c>
      <c r="M996" s="368">
        <v>2009</v>
      </c>
      <c r="N996" s="205">
        <v>42639</v>
      </c>
      <c r="O996" s="203"/>
      <c r="P996" t="str">
        <f t="shared" si="15"/>
        <v>Coon Creek Watershed District WRAPS 2010-Coon Creek-(07010206-530)-TSS</v>
      </c>
    </row>
    <row r="997" spans="1:16" ht="27.95" hidden="1" customHeight="1" x14ac:dyDescent="0.25">
      <c r="A997" s="203" t="s">
        <v>1700</v>
      </c>
      <c r="B997" s="202" t="s">
        <v>2373</v>
      </c>
      <c r="C997" s="203" t="s">
        <v>1411</v>
      </c>
      <c r="D997" s="202" t="s">
        <v>1412</v>
      </c>
      <c r="E997" s="202" t="s">
        <v>1413</v>
      </c>
      <c r="F997" s="202" t="s">
        <v>475</v>
      </c>
      <c r="G997" s="253">
        <v>0.49</v>
      </c>
      <c r="H997" s="361" t="s">
        <v>488</v>
      </c>
      <c r="I997" s="359" t="s">
        <v>1385</v>
      </c>
      <c r="J997" s="209">
        <v>0</v>
      </c>
      <c r="K997" s="359" t="s">
        <v>22</v>
      </c>
      <c r="L997" s="359" t="s">
        <v>1392</v>
      </c>
      <c r="M997" s="368">
        <v>2009</v>
      </c>
      <c r="N997" s="205">
        <v>42639</v>
      </c>
      <c r="O997" s="203"/>
      <c r="P997" t="str">
        <f t="shared" si="15"/>
        <v>Coon Creek Watershed District WRAPS 2010-Coon Creek-(07010206-530)-TSS</v>
      </c>
    </row>
    <row r="998" spans="1:16" ht="27.95" hidden="1" customHeight="1" x14ac:dyDescent="0.25">
      <c r="A998" s="203" t="s">
        <v>1700</v>
      </c>
      <c r="B998" s="202" t="s">
        <v>2373</v>
      </c>
      <c r="C998" s="203" t="s">
        <v>1411</v>
      </c>
      <c r="D998" s="202" t="s">
        <v>1425</v>
      </c>
      <c r="E998" s="202" t="s">
        <v>1426</v>
      </c>
      <c r="F998" s="202" t="s">
        <v>475</v>
      </c>
      <c r="G998" s="253">
        <v>58.12</v>
      </c>
      <c r="H998" s="361" t="s">
        <v>1400</v>
      </c>
      <c r="I998" s="359" t="s">
        <v>1379</v>
      </c>
      <c r="J998" s="209">
        <v>0.57999999999999996</v>
      </c>
      <c r="K998" s="359" t="s">
        <v>1391</v>
      </c>
      <c r="L998" s="359" t="s">
        <v>1392</v>
      </c>
      <c r="M998" s="368">
        <v>2012</v>
      </c>
      <c r="N998" s="205">
        <v>42639</v>
      </c>
      <c r="O998" s="203"/>
      <c r="P998" t="str">
        <f t="shared" si="15"/>
        <v>Coon Creek Watershed District WRAPS 2010-County Ditch 17-(07010206-557)-E. coli</v>
      </c>
    </row>
    <row r="999" spans="1:16" ht="27.95" hidden="1" customHeight="1" x14ac:dyDescent="0.25">
      <c r="A999" s="203" t="s">
        <v>1700</v>
      </c>
      <c r="B999" s="202" t="s">
        <v>2373</v>
      </c>
      <c r="C999" s="203" t="s">
        <v>1411</v>
      </c>
      <c r="D999" s="202" t="s">
        <v>1425</v>
      </c>
      <c r="E999" s="202" t="s">
        <v>1426</v>
      </c>
      <c r="F999" s="202" t="s">
        <v>475</v>
      </c>
      <c r="G999" s="253">
        <v>38.67</v>
      </c>
      <c r="H999" s="361" t="s">
        <v>1400</v>
      </c>
      <c r="I999" s="359" t="s">
        <v>1382</v>
      </c>
      <c r="J999" s="209">
        <v>0.55000000000000004</v>
      </c>
      <c r="K999" s="359" t="s">
        <v>1391</v>
      </c>
      <c r="L999" s="359" t="s">
        <v>1392</v>
      </c>
      <c r="M999" s="368">
        <v>2012</v>
      </c>
      <c r="N999" s="205">
        <v>42639</v>
      </c>
      <c r="O999" s="203"/>
      <c r="P999" t="str">
        <f t="shared" si="15"/>
        <v>Coon Creek Watershed District WRAPS 2010-County Ditch 17-(07010206-557)-E. coli</v>
      </c>
    </row>
    <row r="1000" spans="1:16" ht="27.95" hidden="1" customHeight="1" x14ac:dyDescent="0.25">
      <c r="A1000" s="203" t="s">
        <v>1700</v>
      </c>
      <c r="B1000" s="202" t="s">
        <v>2373</v>
      </c>
      <c r="C1000" s="203" t="s">
        <v>1411</v>
      </c>
      <c r="D1000" s="202" t="s">
        <v>1425</v>
      </c>
      <c r="E1000" s="202" t="s">
        <v>1426</v>
      </c>
      <c r="F1000" s="202" t="s">
        <v>475</v>
      </c>
      <c r="G1000" s="253">
        <v>29</v>
      </c>
      <c r="H1000" s="361" t="s">
        <v>1400</v>
      </c>
      <c r="I1000" s="359" t="s">
        <v>1383</v>
      </c>
      <c r="J1000" s="209">
        <v>0.65</v>
      </c>
      <c r="K1000" s="359" t="s">
        <v>1391</v>
      </c>
      <c r="L1000" s="359" t="s">
        <v>1392</v>
      </c>
      <c r="M1000" s="368">
        <v>2012</v>
      </c>
      <c r="N1000" s="205">
        <v>42639</v>
      </c>
      <c r="O1000" s="203"/>
      <c r="P1000" t="str">
        <f t="shared" si="15"/>
        <v>Coon Creek Watershed District WRAPS 2010-County Ditch 17-(07010206-557)-E. coli</v>
      </c>
    </row>
    <row r="1001" spans="1:16" ht="27.95" hidden="1" customHeight="1" x14ac:dyDescent="0.25">
      <c r="A1001" s="203" t="s">
        <v>1700</v>
      </c>
      <c r="B1001" s="202" t="s">
        <v>2373</v>
      </c>
      <c r="C1001" s="203" t="s">
        <v>1411</v>
      </c>
      <c r="D1001" s="202" t="s">
        <v>1425</v>
      </c>
      <c r="E1001" s="202" t="s">
        <v>1426</v>
      </c>
      <c r="F1001" s="202" t="s">
        <v>475</v>
      </c>
      <c r="G1001" s="253">
        <v>23.04</v>
      </c>
      <c r="H1001" s="361" t="s">
        <v>1400</v>
      </c>
      <c r="I1001" s="359" t="s">
        <v>1384</v>
      </c>
      <c r="J1001" s="209">
        <v>0.15</v>
      </c>
      <c r="K1001" s="359" t="s">
        <v>1391</v>
      </c>
      <c r="L1001" s="359" t="s">
        <v>1392</v>
      </c>
      <c r="M1001" s="368">
        <v>2012</v>
      </c>
      <c r="N1001" s="205">
        <v>42639</v>
      </c>
      <c r="O1001" s="203"/>
      <c r="P1001" t="str">
        <f t="shared" si="15"/>
        <v>Coon Creek Watershed District WRAPS 2010-County Ditch 17-(07010206-557)-E. coli</v>
      </c>
    </row>
    <row r="1002" spans="1:16" ht="27.95" hidden="1" customHeight="1" x14ac:dyDescent="0.25">
      <c r="A1002" s="203" t="s">
        <v>1700</v>
      </c>
      <c r="B1002" s="202" t="s">
        <v>2373</v>
      </c>
      <c r="C1002" s="203" t="s">
        <v>1411</v>
      </c>
      <c r="D1002" s="202" t="s">
        <v>1425</v>
      </c>
      <c r="E1002" s="202" t="s">
        <v>1426</v>
      </c>
      <c r="F1002" s="202" t="s">
        <v>475</v>
      </c>
      <c r="G1002" s="253">
        <v>15.68</v>
      </c>
      <c r="H1002" s="361" t="s">
        <v>1400</v>
      </c>
      <c r="I1002" s="359" t="s">
        <v>1385</v>
      </c>
      <c r="J1002" s="209">
        <v>0.26</v>
      </c>
      <c r="K1002" s="359" t="s">
        <v>1391</v>
      </c>
      <c r="L1002" s="359" t="s">
        <v>1392</v>
      </c>
      <c r="M1002" s="368">
        <v>2012</v>
      </c>
      <c r="N1002" s="205">
        <v>42639</v>
      </c>
      <c r="O1002" s="203"/>
      <c r="P1002" t="str">
        <f t="shared" si="15"/>
        <v>Coon Creek Watershed District WRAPS 2010-County Ditch 17-(07010206-557)-E. coli</v>
      </c>
    </row>
    <row r="1003" spans="1:16" ht="27.95" hidden="1" customHeight="1" x14ac:dyDescent="0.25">
      <c r="A1003" s="203" t="s">
        <v>1700</v>
      </c>
      <c r="B1003" s="202" t="s">
        <v>2373</v>
      </c>
      <c r="C1003" s="203" t="s">
        <v>1411</v>
      </c>
      <c r="D1003" s="202" t="s">
        <v>1425</v>
      </c>
      <c r="E1003" s="202" t="s">
        <v>1426</v>
      </c>
      <c r="F1003" s="202" t="s">
        <v>475</v>
      </c>
      <c r="G1003" s="253">
        <v>10.17</v>
      </c>
      <c r="H1003" s="361" t="s">
        <v>1414</v>
      </c>
      <c r="I1003" s="359" t="s">
        <v>1379</v>
      </c>
      <c r="J1003" s="206" t="s">
        <v>1380</v>
      </c>
      <c r="K1003" s="359" t="s">
        <v>1113</v>
      </c>
      <c r="L1003" s="359" t="s">
        <v>1392</v>
      </c>
      <c r="M1003" s="368">
        <v>2012</v>
      </c>
      <c r="N1003" s="205">
        <v>42639</v>
      </c>
      <c r="O1003" s="203"/>
      <c r="P1003" t="str">
        <f t="shared" si="15"/>
        <v>Coon Creek Watershed District WRAPS 2010-County Ditch 17-(07010206-557)-TP</v>
      </c>
    </row>
    <row r="1004" spans="1:16" ht="27.95" hidden="1" customHeight="1" x14ac:dyDescent="0.25">
      <c r="A1004" s="203" t="s">
        <v>1700</v>
      </c>
      <c r="B1004" s="202" t="s">
        <v>2373</v>
      </c>
      <c r="C1004" s="203" t="s">
        <v>1411</v>
      </c>
      <c r="D1004" s="202" t="s">
        <v>1425</v>
      </c>
      <c r="E1004" s="202" t="s">
        <v>1426</v>
      </c>
      <c r="F1004" s="202" t="s">
        <v>475</v>
      </c>
      <c r="G1004" s="253">
        <v>6.77</v>
      </c>
      <c r="H1004" s="361" t="s">
        <v>1414</v>
      </c>
      <c r="I1004" s="359" t="s">
        <v>1382</v>
      </c>
      <c r="J1004" s="209">
        <v>0.06</v>
      </c>
      <c r="K1004" s="359" t="s">
        <v>1113</v>
      </c>
      <c r="L1004" s="359" t="s">
        <v>1392</v>
      </c>
      <c r="M1004" s="368">
        <v>2012</v>
      </c>
      <c r="N1004" s="205">
        <v>42639</v>
      </c>
      <c r="O1004" s="203"/>
      <c r="P1004" t="str">
        <f t="shared" si="15"/>
        <v>Coon Creek Watershed District WRAPS 2010-County Ditch 17-(07010206-557)-TP</v>
      </c>
    </row>
    <row r="1005" spans="1:16" ht="27.95" hidden="1" customHeight="1" x14ac:dyDescent="0.25">
      <c r="A1005" s="203" t="s">
        <v>1700</v>
      </c>
      <c r="B1005" s="202" t="s">
        <v>2373</v>
      </c>
      <c r="C1005" s="203" t="s">
        <v>1411</v>
      </c>
      <c r="D1005" s="202" t="s">
        <v>1425</v>
      </c>
      <c r="E1005" s="202" t="s">
        <v>1426</v>
      </c>
      <c r="F1005" s="202" t="s">
        <v>475</v>
      </c>
      <c r="G1005" s="253">
        <v>5.07</v>
      </c>
      <c r="H1005" s="361" t="s">
        <v>1414</v>
      </c>
      <c r="I1005" s="359" t="s">
        <v>1383</v>
      </c>
      <c r="J1005" s="209">
        <v>0.35</v>
      </c>
      <c r="K1005" s="359" t="s">
        <v>1113</v>
      </c>
      <c r="L1005" s="359" t="s">
        <v>1392</v>
      </c>
      <c r="M1005" s="368">
        <v>2012</v>
      </c>
      <c r="N1005" s="205">
        <v>42639</v>
      </c>
      <c r="O1005" s="203"/>
      <c r="P1005" t="str">
        <f t="shared" si="15"/>
        <v>Coon Creek Watershed District WRAPS 2010-County Ditch 17-(07010206-557)-TP</v>
      </c>
    </row>
    <row r="1006" spans="1:16" ht="27.95" hidden="1" customHeight="1" x14ac:dyDescent="0.25">
      <c r="A1006" s="203" t="s">
        <v>1700</v>
      </c>
      <c r="B1006" s="202" t="s">
        <v>2373</v>
      </c>
      <c r="C1006" s="203" t="s">
        <v>1411</v>
      </c>
      <c r="D1006" s="202" t="s">
        <v>1425</v>
      </c>
      <c r="E1006" s="202" t="s">
        <v>1426</v>
      </c>
      <c r="F1006" s="202" t="s">
        <v>475</v>
      </c>
      <c r="G1006" s="253">
        <v>4.03</v>
      </c>
      <c r="H1006" s="361" t="s">
        <v>1414</v>
      </c>
      <c r="I1006" s="359" t="s">
        <v>1384</v>
      </c>
      <c r="J1006" s="209">
        <v>0.23</v>
      </c>
      <c r="K1006" s="359" t="s">
        <v>1113</v>
      </c>
      <c r="L1006" s="359" t="s">
        <v>1392</v>
      </c>
      <c r="M1006" s="368">
        <v>2012</v>
      </c>
      <c r="N1006" s="205">
        <v>42639</v>
      </c>
      <c r="O1006" s="203"/>
      <c r="P1006" t="str">
        <f t="shared" si="15"/>
        <v>Coon Creek Watershed District WRAPS 2010-County Ditch 17-(07010206-557)-TP</v>
      </c>
    </row>
    <row r="1007" spans="1:16" ht="27.95" hidden="1" customHeight="1" x14ac:dyDescent="0.25">
      <c r="A1007" s="203" t="s">
        <v>1700</v>
      </c>
      <c r="B1007" s="202" t="s">
        <v>2373</v>
      </c>
      <c r="C1007" s="203" t="s">
        <v>1411</v>
      </c>
      <c r="D1007" s="202" t="s">
        <v>1425</v>
      </c>
      <c r="E1007" s="202" t="s">
        <v>1426</v>
      </c>
      <c r="F1007" s="202" t="s">
        <v>475</v>
      </c>
      <c r="G1007" s="253">
        <v>2.44</v>
      </c>
      <c r="H1007" s="361" t="s">
        <v>1414</v>
      </c>
      <c r="I1007" s="359" t="s">
        <v>1385</v>
      </c>
      <c r="J1007" s="209">
        <v>0</v>
      </c>
      <c r="K1007" s="359" t="s">
        <v>1113</v>
      </c>
      <c r="L1007" s="359" t="s">
        <v>1392</v>
      </c>
      <c r="M1007" s="368">
        <v>2012</v>
      </c>
      <c r="N1007" s="205">
        <v>42639</v>
      </c>
      <c r="O1007" s="203"/>
      <c r="P1007" t="str">
        <f t="shared" si="15"/>
        <v>Coon Creek Watershed District WRAPS 2010-County Ditch 17-(07010206-557)-TP</v>
      </c>
    </row>
    <row r="1008" spans="1:16" ht="27.95" hidden="1" customHeight="1" x14ac:dyDescent="0.25">
      <c r="A1008" s="203" t="s">
        <v>1700</v>
      </c>
      <c r="B1008" s="202" t="s">
        <v>2373</v>
      </c>
      <c r="C1008" s="203" t="s">
        <v>1411</v>
      </c>
      <c r="D1008" s="202" t="s">
        <v>1427</v>
      </c>
      <c r="E1008" s="202" t="s">
        <v>1428</v>
      </c>
      <c r="F1008" s="202" t="s">
        <v>475</v>
      </c>
      <c r="G1008" s="253">
        <v>128.96</v>
      </c>
      <c r="H1008" s="361" t="s">
        <v>1400</v>
      </c>
      <c r="I1008" s="359" t="s">
        <v>1379</v>
      </c>
      <c r="J1008" s="209">
        <v>0</v>
      </c>
      <c r="K1008" s="359" t="s">
        <v>1391</v>
      </c>
      <c r="L1008" s="359" t="s">
        <v>1392</v>
      </c>
      <c r="M1008" s="368">
        <v>2010</v>
      </c>
      <c r="N1008" s="205">
        <v>42639</v>
      </c>
      <c r="O1008" s="203"/>
      <c r="P1008" t="str">
        <f t="shared" si="15"/>
        <v>Coon Creek Watershed District WRAPS 2010-Sand Creek-(07010206-558)-E. coli</v>
      </c>
    </row>
    <row r="1009" spans="1:16" ht="27.95" hidden="1" customHeight="1" x14ac:dyDescent="0.25">
      <c r="A1009" s="203" t="s">
        <v>1700</v>
      </c>
      <c r="B1009" s="202" t="s">
        <v>2373</v>
      </c>
      <c r="C1009" s="203" t="s">
        <v>1411</v>
      </c>
      <c r="D1009" s="202" t="s">
        <v>1427</v>
      </c>
      <c r="E1009" s="202" t="s">
        <v>1428</v>
      </c>
      <c r="F1009" s="202" t="s">
        <v>475</v>
      </c>
      <c r="G1009" s="253">
        <v>151.13</v>
      </c>
      <c r="H1009" s="361" t="s">
        <v>1400</v>
      </c>
      <c r="I1009" s="359" t="s">
        <v>1382</v>
      </c>
      <c r="J1009" s="209">
        <v>0.77</v>
      </c>
      <c r="K1009" s="359" t="s">
        <v>1391</v>
      </c>
      <c r="L1009" s="359" t="s">
        <v>1392</v>
      </c>
      <c r="M1009" s="368">
        <v>2010</v>
      </c>
      <c r="N1009" s="205">
        <v>42639</v>
      </c>
      <c r="O1009" s="203"/>
      <c r="P1009" t="str">
        <f t="shared" si="15"/>
        <v>Coon Creek Watershed District WRAPS 2010-Sand Creek-(07010206-558)-E. coli</v>
      </c>
    </row>
    <row r="1010" spans="1:16" ht="27.95" hidden="1" customHeight="1" x14ac:dyDescent="0.25">
      <c r="A1010" s="203" t="s">
        <v>1700</v>
      </c>
      <c r="B1010" s="202" t="s">
        <v>2373</v>
      </c>
      <c r="C1010" s="203" t="s">
        <v>1411</v>
      </c>
      <c r="D1010" s="202" t="s">
        <v>1427</v>
      </c>
      <c r="E1010" s="202" t="s">
        <v>1428</v>
      </c>
      <c r="F1010" s="202" t="s">
        <v>475</v>
      </c>
      <c r="G1010" s="253">
        <v>95.5</v>
      </c>
      <c r="H1010" s="361" t="s">
        <v>1400</v>
      </c>
      <c r="I1010" s="359" t="s">
        <v>1383</v>
      </c>
      <c r="J1010" s="206" t="s">
        <v>515</v>
      </c>
      <c r="K1010" s="359" t="s">
        <v>1391</v>
      </c>
      <c r="L1010" s="359" t="s">
        <v>1392</v>
      </c>
      <c r="M1010" s="368">
        <v>2010</v>
      </c>
      <c r="N1010" s="205">
        <v>42639</v>
      </c>
      <c r="O1010" s="203"/>
      <c r="P1010" t="str">
        <f t="shared" si="15"/>
        <v>Coon Creek Watershed District WRAPS 2010-Sand Creek-(07010206-558)-E. coli</v>
      </c>
    </row>
    <row r="1011" spans="1:16" ht="27.95" hidden="1" customHeight="1" x14ac:dyDescent="0.25">
      <c r="A1011" s="203" t="s">
        <v>1700</v>
      </c>
      <c r="B1011" s="202" t="s">
        <v>2373</v>
      </c>
      <c r="C1011" s="203" t="s">
        <v>1411</v>
      </c>
      <c r="D1011" s="202" t="s">
        <v>1427</v>
      </c>
      <c r="E1011" s="202" t="s">
        <v>1428</v>
      </c>
      <c r="F1011" s="202" t="s">
        <v>475</v>
      </c>
      <c r="G1011" s="253">
        <v>58.04</v>
      </c>
      <c r="H1011" s="361" t="s">
        <v>1400</v>
      </c>
      <c r="I1011" s="359" t="s">
        <v>1384</v>
      </c>
      <c r="J1011" s="209">
        <v>0.61</v>
      </c>
      <c r="K1011" s="359" t="s">
        <v>1391</v>
      </c>
      <c r="L1011" s="359" t="s">
        <v>1392</v>
      </c>
      <c r="M1011" s="368">
        <v>2010</v>
      </c>
      <c r="N1011" s="205">
        <v>42639</v>
      </c>
      <c r="O1011" s="203"/>
      <c r="P1011" t="str">
        <f t="shared" si="15"/>
        <v>Coon Creek Watershed District WRAPS 2010-Sand Creek-(07010206-558)-E. coli</v>
      </c>
    </row>
    <row r="1012" spans="1:16" ht="27.95" hidden="1" customHeight="1" x14ac:dyDescent="0.25">
      <c r="A1012" s="203" t="s">
        <v>1700</v>
      </c>
      <c r="B1012" s="202" t="s">
        <v>2373</v>
      </c>
      <c r="C1012" s="203" t="s">
        <v>1411</v>
      </c>
      <c r="D1012" s="202" t="s">
        <v>1427</v>
      </c>
      <c r="E1012" s="202" t="s">
        <v>1428</v>
      </c>
      <c r="F1012" s="202" t="s">
        <v>475</v>
      </c>
      <c r="G1012" s="253">
        <v>16.91</v>
      </c>
      <c r="H1012" s="361" t="s">
        <v>1400</v>
      </c>
      <c r="I1012" s="359" t="s">
        <v>1385</v>
      </c>
      <c r="J1012" s="209">
        <v>0.89</v>
      </c>
      <c r="K1012" s="359" t="s">
        <v>1391</v>
      </c>
      <c r="L1012" s="359" t="s">
        <v>1392</v>
      </c>
      <c r="M1012" s="368">
        <v>2010</v>
      </c>
      <c r="N1012" s="205">
        <v>42639</v>
      </c>
      <c r="O1012" s="203"/>
      <c r="P1012" t="str">
        <f t="shared" si="15"/>
        <v>Coon Creek Watershed District WRAPS 2010-Sand Creek-(07010206-558)-E. coli</v>
      </c>
    </row>
    <row r="1013" spans="1:16" ht="27.95" hidden="1" customHeight="1" x14ac:dyDescent="0.25">
      <c r="A1013" s="203" t="s">
        <v>1700</v>
      </c>
      <c r="B1013" s="202" t="s">
        <v>2373</v>
      </c>
      <c r="C1013" s="203" t="s">
        <v>1411</v>
      </c>
      <c r="D1013" s="202" t="s">
        <v>1427</v>
      </c>
      <c r="E1013" s="202" t="s">
        <v>1428</v>
      </c>
      <c r="F1013" s="202" t="s">
        <v>475</v>
      </c>
      <c r="G1013" s="253">
        <v>46.29</v>
      </c>
      <c r="H1013" s="361" t="s">
        <v>1414</v>
      </c>
      <c r="I1013" s="359" t="s">
        <v>1379</v>
      </c>
      <c r="J1013" s="209">
        <v>0.33</v>
      </c>
      <c r="K1013" s="359" t="s">
        <v>1113</v>
      </c>
      <c r="L1013" s="359" t="s">
        <v>1392</v>
      </c>
      <c r="M1013" s="368">
        <v>2010</v>
      </c>
      <c r="N1013" s="205">
        <v>42639</v>
      </c>
      <c r="O1013" s="203"/>
      <c r="P1013" t="str">
        <f t="shared" si="15"/>
        <v>Coon Creek Watershed District WRAPS 2010-Sand Creek-(07010206-558)-TP</v>
      </c>
    </row>
    <row r="1014" spans="1:16" ht="27.95" hidden="1" customHeight="1" x14ac:dyDescent="0.25">
      <c r="A1014" s="203" t="s">
        <v>1700</v>
      </c>
      <c r="B1014" s="202" t="s">
        <v>2373</v>
      </c>
      <c r="C1014" s="203" t="s">
        <v>1411</v>
      </c>
      <c r="D1014" s="202" t="s">
        <v>1427</v>
      </c>
      <c r="E1014" s="202" t="s">
        <v>1428</v>
      </c>
      <c r="F1014" s="202" t="s">
        <v>475</v>
      </c>
      <c r="G1014" s="253">
        <v>22.57</v>
      </c>
      <c r="H1014" s="361" t="s">
        <v>1414</v>
      </c>
      <c r="I1014" s="359" t="s">
        <v>1382</v>
      </c>
      <c r="J1014" s="209">
        <v>0</v>
      </c>
      <c r="K1014" s="359" t="s">
        <v>1113</v>
      </c>
      <c r="L1014" s="359" t="s">
        <v>1392</v>
      </c>
      <c r="M1014" s="368">
        <v>2010</v>
      </c>
      <c r="N1014" s="205">
        <v>42639</v>
      </c>
      <c r="O1014" s="203"/>
      <c r="P1014" t="str">
        <f t="shared" si="15"/>
        <v>Coon Creek Watershed District WRAPS 2010-Sand Creek-(07010206-558)-TP</v>
      </c>
    </row>
    <row r="1015" spans="1:16" ht="27.95" hidden="1" customHeight="1" x14ac:dyDescent="0.25">
      <c r="A1015" s="203" t="s">
        <v>1700</v>
      </c>
      <c r="B1015" s="202" t="s">
        <v>2373</v>
      </c>
      <c r="C1015" s="203" t="s">
        <v>1411</v>
      </c>
      <c r="D1015" s="202" t="s">
        <v>1427</v>
      </c>
      <c r="E1015" s="202" t="s">
        <v>1428</v>
      </c>
      <c r="F1015" s="202" t="s">
        <v>475</v>
      </c>
      <c r="G1015" s="253">
        <v>12.7</v>
      </c>
      <c r="H1015" s="361" t="s">
        <v>1414</v>
      </c>
      <c r="I1015" s="359" t="s">
        <v>1383</v>
      </c>
      <c r="J1015" s="209">
        <v>0</v>
      </c>
      <c r="K1015" s="359" t="s">
        <v>1113</v>
      </c>
      <c r="L1015" s="359" t="s">
        <v>1392</v>
      </c>
      <c r="M1015" s="368">
        <v>2010</v>
      </c>
      <c r="N1015" s="205">
        <v>42639</v>
      </c>
      <c r="O1015" s="203"/>
      <c r="P1015" t="str">
        <f t="shared" si="15"/>
        <v>Coon Creek Watershed District WRAPS 2010-Sand Creek-(07010206-558)-TP</v>
      </c>
    </row>
    <row r="1016" spans="1:16" ht="27.95" hidden="1" customHeight="1" x14ac:dyDescent="0.25">
      <c r="A1016" s="203" t="s">
        <v>1700</v>
      </c>
      <c r="B1016" s="202" t="s">
        <v>2373</v>
      </c>
      <c r="C1016" s="203" t="s">
        <v>1411</v>
      </c>
      <c r="D1016" s="202" t="s">
        <v>1427</v>
      </c>
      <c r="E1016" s="202" t="s">
        <v>1428</v>
      </c>
      <c r="F1016" s="202" t="s">
        <v>475</v>
      </c>
      <c r="G1016" s="253">
        <v>7.3</v>
      </c>
      <c r="H1016" s="361" t="s">
        <v>1414</v>
      </c>
      <c r="I1016" s="359" t="s">
        <v>1384</v>
      </c>
      <c r="J1016" s="209">
        <v>0</v>
      </c>
      <c r="K1016" s="359" t="s">
        <v>1113</v>
      </c>
      <c r="L1016" s="359" t="s">
        <v>1392</v>
      </c>
      <c r="M1016" s="368">
        <v>2010</v>
      </c>
      <c r="N1016" s="205">
        <v>42639</v>
      </c>
      <c r="O1016" s="203"/>
      <c r="P1016" t="str">
        <f t="shared" si="15"/>
        <v>Coon Creek Watershed District WRAPS 2010-Sand Creek-(07010206-558)-TP</v>
      </c>
    </row>
    <row r="1017" spans="1:16" ht="27.95" hidden="1" customHeight="1" x14ac:dyDescent="0.25">
      <c r="A1017" s="203" t="s">
        <v>1700</v>
      </c>
      <c r="B1017" s="202" t="s">
        <v>2373</v>
      </c>
      <c r="C1017" s="203" t="s">
        <v>1411</v>
      </c>
      <c r="D1017" s="202" t="s">
        <v>1427</v>
      </c>
      <c r="E1017" s="202" t="s">
        <v>1428</v>
      </c>
      <c r="F1017" s="202" t="s">
        <v>475</v>
      </c>
      <c r="G1017" s="253">
        <v>1.99</v>
      </c>
      <c r="H1017" s="361" t="s">
        <v>1414</v>
      </c>
      <c r="I1017" s="359" t="s">
        <v>1385</v>
      </c>
      <c r="J1017" s="209">
        <v>0</v>
      </c>
      <c r="K1017" s="359" t="s">
        <v>1113</v>
      </c>
      <c r="L1017" s="359" t="s">
        <v>1392</v>
      </c>
      <c r="M1017" s="368">
        <v>2010</v>
      </c>
      <c r="N1017" s="205">
        <v>42639</v>
      </c>
      <c r="O1017" s="203"/>
      <c r="P1017" t="str">
        <f t="shared" si="15"/>
        <v>Coon Creek Watershed District WRAPS 2010-Sand Creek-(07010206-558)-TP</v>
      </c>
    </row>
    <row r="1018" spans="1:16" ht="27.95" hidden="1" customHeight="1" x14ac:dyDescent="0.25">
      <c r="A1018" s="203" t="s">
        <v>1700</v>
      </c>
      <c r="B1018" s="202" t="s">
        <v>2373</v>
      </c>
      <c r="C1018" s="203" t="s">
        <v>1411</v>
      </c>
      <c r="D1018" s="202" t="s">
        <v>1427</v>
      </c>
      <c r="E1018" s="202" t="s">
        <v>1428</v>
      </c>
      <c r="F1018" s="202" t="s">
        <v>475</v>
      </c>
      <c r="G1018" s="253">
        <v>6.94</v>
      </c>
      <c r="H1018" s="361" t="s">
        <v>488</v>
      </c>
      <c r="I1018" s="359" t="s">
        <v>1379</v>
      </c>
      <c r="J1018" s="209">
        <v>0.1</v>
      </c>
      <c r="K1018" s="359" t="s">
        <v>22</v>
      </c>
      <c r="L1018" s="359" t="s">
        <v>1392</v>
      </c>
      <c r="M1018" s="368">
        <v>2010</v>
      </c>
      <c r="N1018" s="205">
        <v>42639</v>
      </c>
      <c r="O1018" s="203"/>
      <c r="P1018" t="str">
        <f t="shared" si="15"/>
        <v>Coon Creek Watershed District WRAPS 2010-Sand Creek-(07010206-558)-TSS</v>
      </c>
    </row>
    <row r="1019" spans="1:16" ht="27.95" hidden="1" customHeight="1" x14ac:dyDescent="0.25">
      <c r="A1019" s="203" t="s">
        <v>1700</v>
      </c>
      <c r="B1019" s="202" t="s">
        <v>2373</v>
      </c>
      <c r="C1019" s="203" t="s">
        <v>1411</v>
      </c>
      <c r="D1019" s="202" t="s">
        <v>1427</v>
      </c>
      <c r="E1019" s="202" t="s">
        <v>1428</v>
      </c>
      <c r="F1019" s="202" t="s">
        <v>475</v>
      </c>
      <c r="G1019" s="253">
        <v>2.29</v>
      </c>
      <c r="H1019" s="361" t="s">
        <v>488</v>
      </c>
      <c r="I1019" s="359" t="s">
        <v>1382</v>
      </c>
      <c r="J1019" s="209">
        <v>0</v>
      </c>
      <c r="K1019" s="359" t="s">
        <v>22</v>
      </c>
      <c r="L1019" s="359" t="s">
        <v>1392</v>
      </c>
      <c r="M1019" s="368">
        <v>2010</v>
      </c>
      <c r="N1019" s="205">
        <v>42639</v>
      </c>
      <c r="O1019" s="203"/>
      <c r="P1019" t="str">
        <f t="shared" si="15"/>
        <v>Coon Creek Watershed District WRAPS 2010-Sand Creek-(07010206-558)-TSS</v>
      </c>
    </row>
    <row r="1020" spans="1:16" ht="27.95" hidden="1" customHeight="1" x14ac:dyDescent="0.25">
      <c r="A1020" s="203" t="s">
        <v>1700</v>
      </c>
      <c r="B1020" s="202" t="s">
        <v>2373</v>
      </c>
      <c r="C1020" s="203" t="s">
        <v>1411</v>
      </c>
      <c r="D1020" s="202" t="s">
        <v>1427</v>
      </c>
      <c r="E1020" s="202" t="s">
        <v>1428</v>
      </c>
      <c r="F1020" s="202" t="s">
        <v>475</v>
      </c>
      <c r="G1020" s="253">
        <v>0.34</v>
      </c>
      <c r="H1020" s="361" t="s">
        <v>488</v>
      </c>
      <c r="I1020" s="359" t="s">
        <v>1383</v>
      </c>
      <c r="J1020" s="209">
        <v>0</v>
      </c>
      <c r="K1020" s="359" t="s">
        <v>22</v>
      </c>
      <c r="L1020" s="359" t="s">
        <v>1392</v>
      </c>
      <c r="M1020" s="368">
        <v>2010</v>
      </c>
      <c r="N1020" s="205">
        <v>42639</v>
      </c>
      <c r="O1020" s="203"/>
      <c r="P1020" t="str">
        <f t="shared" si="15"/>
        <v>Coon Creek Watershed District WRAPS 2010-Sand Creek-(07010206-558)-TSS</v>
      </c>
    </row>
    <row r="1021" spans="1:16" ht="27.95" hidden="1" customHeight="1" x14ac:dyDescent="0.25">
      <c r="A1021" s="203" t="s">
        <v>1700</v>
      </c>
      <c r="B1021" s="202" t="s">
        <v>2373</v>
      </c>
      <c r="C1021" s="203" t="s">
        <v>1411</v>
      </c>
      <c r="D1021" s="202" t="s">
        <v>1427</v>
      </c>
      <c r="E1021" s="202" t="s">
        <v>1428</v>
      </c>
      <c r="F1021" s="202" t="s">
        <v>475</v>
      </c>
      <c r="G1021" s="253">
        <v>0.54</v>
      </c>
      <c r="H1021" s="361" t="s">
        <v>488</v>
      </c>
      <c r="I1021" s="359" t="s">
        <v>1384</v>
      </c>
      <c r="J1021" s="209">
        <v>0</v>
      </c>
      <c r="K1021" s="359" t="s">
        <v>22</v>
      </c>
      <c r="L1021" s="359" t="s">
        <v>1392</v>
      </c>
      <c r="M1021" s="368">
        <v>2010</v>
      </c>
      <c r="N1021" s="205">
        <v>42639</v>
      </c>
      <c r="O1021" s="203"/>
      <c r="P1021" t="str">
        <f t="shared" si="15"/>
        <v>Coon Creek Watershed District WRAPS 2010-Sand Creek-(07010206-558)-TSS</v>
      </c>
    </row>
    <row r="1022" spans="1:16" ht="27.95" hidden="1" customHeight="1" x14ac:dyDescent="0.25">
      <c r="A1022" s="203" t="s">
        <v>1700</v>
      </c>
      <c r="B1022" s="202" t="s">
        <v>2373</v>
      </c>
      <c r="C1022" s="203" t="s">
        <v>1411</v>
      </c>
      <c r="D1022" s="202" t="s">
        <v>1427</v>
      </c>
      <c r="E1022" s="202" t="s">
        <v>1428</v>
      </c>
      <c r="F1022" s="202" t="s">
        <v>475</v>
      </c>
      <c r="G1022" s="253">
        <v>0.14000000000000001</v>
      </c>
      <c r="H1022" s="361" t="s">
        <v>488</v>
      </c>
      <c r="I1022" s="359" t="s">
        <v>1385</v>
      </c>
      <c r="J1022" s="209">
        <v>0</v>
      </c>
      <c r="K1022" s="359" t="s">
        <v>22</v>
      </c>
      <c r="L1022" s="359" t="s">
        <v>1392</v>
      </c>
      <c r="M1022" s="368">
        <v>2010</v>
      </c>
      <c r="N1022" s="205">
        <v>42639</v>
      </c>
      <c r="O1022" s="203"/>
      <c r="P1022" t="str">
        <f t="shared" si="15"/>
        <v>Coon Creek Watershed District WRAPS 2010-Sand Creek-(07010206-558)-TSS</v>
      </c>
    </row>
    <row r="1023" spans="1:16" ht="27.95" hidden="1" customHeight="1" x14ac:dyDescent="0.25">
      <c r="A1023" s="203" t="s">
        <v>1700</v>
      </c>
      <c r="B1023" s="202" t="s">
        <v>2373</v>
      </c>
      <c r="C1023" s="203" t="s">
        <v>1411</v>
      </c>
      <c r="D1023" s="202" t="s">
        <v>1429</v>
      </c>
      <c r="E1023" s="202" t="s">
        <v>1430</v>
      </c>
      <c r="F1023" s="202" t="s">
        <v>475</v>
      </c>
      <c r="G1023" s="253">
        <v>35.29</v>
      </c>
      <c r="H1023" s="361" t="s">
        <v>1400</v>
      </c>
      <c r="I1023" s="359" t="s">
        <v>1379</v>
      </c>
      <c r="J1023" s="209">
        <v>0.48</v>
      </c>
      <c r="K1023" s="359" t="s">
        <v>1391</v>
      </c>
      <c r="L1023" s="359" t="s">
        <v>1392</v>
      </c>
      <c r="M1023" s="368">
        <v>2012</v>
      </c>
      <c r="N1023" s="205">
        <v>42639</v>
      </c>
      <c r="O1023" s="203"/>
      <c r="P1023" t="str">
        <f t="shared" si="15"/>
        <v>Coon Creek Watershed District WRAPS 2010-Unnamed ditch-(07010206-594)-E. coli</v>
      </c>
    </row>
    <row r="1024" spans="1:16" ht="27.95" hidden="1" customHeight="1" x14ac:dyDescent="0.25">
      <c r="A1024" s="203" t="s">
        <v>1700</v>
      </c>
      <c r="B1024" s="202" t="s">
        <v>2373</v>
      </c>
      <c r="C1024" s="203" t="s">
        <v>1411</v>
      </c>
      <c r="D1024" s="202" t="s">
        <v>1429</v>
      </c>
      <c r="E1024" s="202" t="s">
        <v>1430</v>
      </c>
      <c r="F1024" s="202" t="s">
        <v>475</v>
      </c>
      <c r="G1024" s="253">
        <v>23.49</v>
      </c>
      <c r="H1024" s="361" t="s">
        <v>1400</v>
      </c>
      <c r="I1024" s="359" t="s">
        <v>1382</v>
      </c>
      <c r="J1024" s="209">
        <v>0.53</v>
      </c>
      <c r="K1024" s="359" t="s">
        <v>1391</v>
      </c>
      <c r="L1024" s="359" t="s">
        <v>1392</v>
      </c>
      <c r="M1024" s="368">
        <v>2012</v>
      </c>
      <c r="N1024" s="205">
        <v>42639</v>
      </c>
      <c r="O1024" s="203"/>
      <c r="P1024" t="str">
        <f t="shared" si="15"/>
        <v>Coon Creek Watershed District WRAPS 2010-Unnamed ditch-(07010206-594)-E. coli</v>
      </c>
    </row>
    <row r="1025" spans="1:16" ht="27.95" hidden="1" customHeight="1" x14ac:dyDescent="0.25">
      <c r="A1025" s="203" t="s">
        <v>1700</v>
      </c>
      <c r="B1025" s="202" t="s">
        <v>2373</v>
      </c>
      <c r="C1025" s="203" t="s">
        <v>1411</v>
      </c>
      <c r="D1025" s="202" t="s">
        <v>1429</v>
      </c>
      <c r="E1025" s="202" t="s">
        <v>1430</v>
      </c>
      <c r="F1025" s="202" t="s">
        <v>475</v>
      </c>
      <c r="G1025" s="253">
        <v>17.62</v>
      </c>
      <c r="H1025" s="361" t="s">
        <v>1400</v>
      </c>
      <c r="I1025" s="359" t="s">
        <v>1383</v>
      </c>
      <c r="J1025" s="209">
        <v>0.54</v>
      </c>
      <c r="K1025" s="359" t="s">
        <v>1391</v>
      </c>
      <c r="L1025" s="359" t="s">
        <v>1392</v>
      </c>
      <c r="M1025" s="368">
        <v>2012</v>
      </c>
      <c r="N1025" s="205">
        <v>42639</v>
      </c>
      <c r="O1025" s="203"/>
      <c r="P1025" t="str">
        <f t="shared" si="15"/>
        <v>Coon Creek Watershed District WRAPS 2010-Unnamed ditch-(07010206-594)-E. coli</v>
      </c>
    </row>
    <row r="1026" spans="1:16" ht="27.95" hidden="1" customHeight="1" x14ac:dyDescent="0.25">
      <c r="A1026" s="203" t="s">
        <v>1700</v>
      </c>
      <c r="B1026" s="202" t="s">
        <v>2373</v>
      </c>
      <c r="C1026" s="203" t="s">
        <v>1411</v>
      </c>
      <c r="D1026" s="202" t="s">
        <v>1429</v>
      </c>
      <c r="E1026" s="202" t="s">
        <v>1430</v>
      </c>
      <c r="F1026" s="202" t="s">
        <v>475</v>
      </c>
      <c r="G1026" s="253">
        <v>14</v>
      </c>
      <c r="H1026" s="361" t="s">
        <v>1400</v>
      </c>
      <c r="I1026" s="359" t="s">
        <v>1384</v>
      </c>
      <c r="J1026" s="209">
        <v>0.52</v>
      </c>
      <c r="K1026" s="359" t="s">
        <v>1391</v>
      </c>
      <c r="L1026" s="359" t="s">
        <v>1392</v>
      </c>
      <c r="M1026" s="368">
        <v>2012</v>
      </c>
      <c r="N1026" s="205">
        <v>42639</v>
      </c>
      <c r="O1026" s="203"/>
      <c r="P1026" t="str">
        <f t="shared" si="15"/>
        <v>Coon Creek Watershed District WRAPS 2010-Unnamed ditch-(07010206-594)-E. coli</v>
      </c>
    </row>
    <row r="1027" spans="1:16" ht="27.95" hidden="1" customHeight="1" x14ac:dyDescent="0.25">
      <c r="A1027" s="203" t="s">
        <v>1700</v>
      </c>
      <c r="B1027" s="202" t="s">
        <v>2373</v>
      </c>
      <c r="C1027" s="203" t="s">
        <v>1411</v>
      </c>
      <c r="D1027" s="202" t="s">
        <v>1429</v>
      </c>
      <c r="E1027" s="202" t="s">
        <v>1430</v>
      </c>
      <c r="F1027" s="202" t="s">
        <v>475</v>
      </c>
      <c r="G1027" s="253">
        <v>9.48</v>
      </c>
      <c r="H1027" s="361" t="s">
        <v>1400</v>
      </c>
      <c r="I1027" s="359" t="s">
        <v>1385</v>
      </c>
      <c r="J1027" s="209">
        <v>0.53</v>
      </c>
      <c r="K1027" s="359" t="s">
        <v>1391</v>
      </c>
      <c r="L1027" s="359" t="s">
        <v>1392</v>
      </c>
      <c r="M1027" s="368">
        <v>2012</v>
      </c>
      <c r="N1027" s="205">
        <v>42639</v>
      </c>
      <c r="O1027" s="203"/>
      <c r="P1027" t="str">
        <f t="shared" ref="P1027:P1090" si="16">CONCATENATE(C1027, "-", E1027, "-","(", D1027,")", "-",K1027)</f>
        <v>Coon Creek Watershed District WRAPS 2010-Unnamed ditch-(07010206-594)-E. coli</v>
      </c>
    </row>
    <row r="1028" spans="1:16" ht="27.95" hidden="1" customHeight="1" x14ac:dyDescent="0.25">
      <c r="A1028" s="203" t="s">
        <v>1700</v>
      </c>
      <c r="B1028" s="202" t="s">
        <v>2373</v>
      </c>
      <c r="C1028" s="203" t="s">
        <v>1411</v>
      </c>
      <c r="D1028" s="202" t="s">
        <v>1429</v>
      </c>
      <c r="E1028" s="202" t="s">
        <v>1430</v>
      </c>
      <c r="F1028" s="202" t="s">
        <v>475</v>
      </c>
      <c r="G1028" s="253">
        <v>6.18</v>
      </c>
      <c r="H1028" s="361" t="s">
        <v>1414</v>
      </c>
      <c r="I1028" s="359" t="s">
        <v>1379</v>
      </c>
      <c r="J1028" s="209">
        <v>0.09</v>
      </c>
      <c r="K1028" s="359" t="s">
        <v>1113</v>
      </c>
      <c r="L1028" s="359" t="s">
        <v>1392</v>
      </c>
      <c r="M1028" s="368">
        <v>2012</v>
      </c>
      <c r="N1028" s="205">
        <v>42639</v>
      </c>
      <c r="O1028" s="203"/>
      <c r="P1028" t="str">
        <f t="shared" si="16"/>
        <v>Coon Creek Watershed District WRAPS 2010-Unnamed ditch-(07010206-594)-TP</v>
      </c>
    </row>
    <row r="1029" spans="1:16" ht="27.95" hidden="1" customHeight="1" x14ac:dyDescent="0.25">
      <c r="A1029" s="203" t="s">
        <v>1700</v>
      </c>
      <c r="B1029" s="202" t="s">
        <v>2373</v>
      </c>
      <c r="C1029" s="203" t="s">
        <v>1411</v>
      </c>
      <c r="D1029" s="202" t="s">
        <v>1429</v>
      </c>
      <c r="E1029" s="202" t="s">
        <v>1430</v>
      </c>
      <c r="F1029" s="202" t="s">
        <v>475</v>
      </c>
      <c r="G1029" s="253">
        <v>2.4</v>
      </c>
      <c r="H1029" s="361" t="s">
        <v>1414</v>
      </c>
      <c r="I1029" s="359" t="s">
        <v>1382</v>
      </c>
      <c r="J1029" s="209">
        <v>0</v>
      </c>
      <c r="K1029" s="359" t="s">
        <v>1113</v>
      </c>
      <c r="L1029" s="359" t="s">
        <v>1392</v>
      </c>
      <c r="M1029" s="368">
        <v>2012</v>
      </c>
      <c r="N1029" s="205">
        <v>42639</v>
      </c>
      <c r="O1029" s="203"/>
      <c r="P1029" t="str">
        <f t="shared" si="16"/>
        <v>Coon Creek Watershed District WRAPS 2010-Unnamed ditch-(07010206-594)-TP</v>
      </c>
    </row>
    <row r="1030" spans="1:16" ht="27.95" hidden="1" customHeight="1" x14ac:dyDescent="0.25">
      <c r="A1030" s="203" t="s">
        <v>1700</v>
      </c>
      <c r="B1030" s="202" t="s">
        <v>2373</v>
      </c>
      <c r="C1030" s="203" t="s">
        <v>1411</v>
      </c>
      <c r="D1030" s="202" t="s">
        <v>1429</v>
      </c>
      <c r="E1030" s="202" t="s">
        <v>1430</v>
      </c>
      <c r="F1030" s="202" t="s">
        <v>475</v>
      </c>
      <c r="G1030" s="253">
        <v>2.71</v>
      </c>
      <c r="H1030" s="361" t="s">
        <v>1414</v>
      </c>
      <c r="I1030" s="359" t="s">
        <v>1383</v>
      </c>
      <c r="J1030" s="209">
        <v>0</v>
      </c>
      <c r="K1030" s="359" t="s">
        <v>1113</v>
      </c>
      <c r="L1030" s="359" t="s">
        <v>1392</v>
      </c>
      <c r="M1030" s="368">
        <v>2012</v>
      </c>
      <c r="N1030" s="205">
        <v>42639</v>
      </c>
      <c r="O1030" s="203"/>
      <c r="P1030" t="str">
        <f t="shared" si="16"/>
        <v>Coon Creek Watershed District WRAPS 2010-Unnamed ditch-(07010206-594)-TP</v>
      </c>
    </row>
    <row r="1031" spans="1:16" ht="27.95" hidden="1" customHeight="1" x14ac:dyDescent="0.25">
      <c r="A1031" s="203" t="s">
        <v>1700</v>
      </c>
      <c r="B1031" s="202" t="s">
        <v>2373</v>
      </c>
      <c r="C1031" s="203" t="s">
        <v>1411</v>
      </c>
      <c r="D1031" s="202" t="s">
        <v>1429</v>
      </c>
      <c r="E1031" s="202" t="s">
        <v>1430</v>
      </c>
      <c r="F1031" s="202" t="s">
        <v>475</v>
      </c>
      <c r="G1031" s="253">
        <v>1.81</v>
      </c>
      <c r="H1031" s="361" t="s">
        <v>1414</v>
      </c>
      <c r="I1031" s="359" t="s">
        <v>1384</v>
      </c>
      <c r="J1031" s="209">
        <v>0</v>
      </c>
      <c r="K1031" s="359" t="s">
        <v>1113</v>
      </c>
      <c r="L1031" s="359" t="s">
        <v>1392</v>
      </c>
      <c r="M1031" s="368">
        <v>2012</v>
      </c>
      <c r="N1031" s="205">
        <v>42639</v>
      </c>
      <c r="O1031" s="203"/>
      <c r="P1031" t="str">
        <f t="shared" si="16"/>
        <v>Coon Creek Watershed District WRAPS 2010-Unnamed ditch-(07010206-594)-TP</v>
      </c>
    </row>
    <row r="1032" spans="1:16" ht="27.95" hidden="1" customHeight="1" x14ac:dyDescent="0.25">
      <c r="A1032" s="203" t="s">
        <v>1700</v>
      </c>
      <c r="B1032" s="202" t="s">
        <v>2373</v>
      </c>
      <c r="C1032" s="203" t="s">
        <v>1411</v>
      </c>
      <c r="D1032" s="202" t="s">
        <v>1429</v>
      </c>
      <c r="E1032" s="202" t="s">
        <v>1430</v>
      </c>
      <c r="F1032" s="202" t="s">
        <v>475</v>
      </c>
      <c r="G1032" s="253">
        <v>1.1599999999999999</v>
      </c>
      <c r="H1032" s="361" t="s">
        <v>1414</v>
      </c>
      <c r="I1032" s="359" t="s">
        <v>1385</v>
      </c>
      <c r="J1032" s="209">
        <v>0</v>
      </c>
      <c r="K1032" s="359" t="s">
        <v>1113</v>
      </c>
      <c r="L1032" s="359" t="s">
        <v>1392</v>
      </c>
      <c r="M1032" s="368">
        <v>2012</v>
      </c>
      <c r="N1032" s="205">
        <v>42639</v>
      </c>
      <c r="O1032" s="203"/>
      <c r="P1032" t="str">
        <f t="shared" si="16"/>
        <v>Coon Creek Watershed District WRAPS 2010-Unnamed ditch-(07010206-594)-TP</v>
      </c>
    </row>
    <row r="1033" spans="1:16" ht="27.95" hidden="1" customHeight="1" x14ac:dyDescent="0.25">
      <c r="A1033" s="203" t="s">
        <v>1700</v>
      </c>
      <c r="B1033" s="202" t="s">
        <v>2373</v>
      </c>
      <c r="C1033" s="203" t="s">
        <v>1411</v>
      </c>
      <c r="D1033" s="202" t="s">
        <v>1429</v>
      </c>
      <c r="E1033" s="202" t="s">
        <v>1430</v>
      </c>
      <c r="F1033" s="202" t="s">
        <v>475</v>
      </c>
      <c r="G1033" s="253">
        <v>0.92</v>
      </c>
      <c r="H1033" s="361" t="s">
        <v>488</v>
      </c>
      <c r="I1033" s="359" t="s">
        <v>1379</v>
      </c>
      <c r="J1033" s="209">
        <v>0.56000000000000005</v>
      </c>
      <c r="K1033" s="359" t="s">
        <v>22</v>
      </c>
      <c r="L1033" s="359" t="s">
        <v>1392</v>
      </c>
      <c r="M1033" s="368">
        <v>2012</v>
      </c>
      <c r="N1033" s="205">
        <v>42639</v>
      </c>
      <c r="O1033" s="203"/>
      <c r="P1033" t="str">
        <f t="shared" si="16"/>
        <v>Coon Creek Watershed District WRAPS 2010-Unnamed ditch-(07010206-594)-TSS</v>
      </c>
    </row>
    <row r="1034" spans="1:16" ht="27.95" hidden="1" customHeight="1" x14ac:dyDescent="0.25">
      <c r="A1034" s="203" t="s">
        <v>1700</v>
      </c>
      <c r="B1034" s="202" t="s">
        <v>2373</v>
      </c>
      <c r="C1034" s="203" t="s">
        <v>1411</v>
      </c>
      <c r="D1034" s="202" t="s">
        <v>1429</v>
      </c>
      <c r="E1034" s="202" t="s">
        <v>1430</v>
      </c>
      <c r="F1034" s="202" t="s">
        <v>475</v>
      </c>
      <c r="G1034" s="253">
        <v>0.36</v>
      </c>
      <c r="H1034" s="361" t="s">
        <v>488</v>
      </c>
      <c r="I1034" s="359" t="s">
        <v>1382</v>
      </c>
      <c r="J1034" s="209">
        <v>0</v>
      </c>
      <c r="K1034" s="359" t="s">
        <v>22</v>
      </c>
      <c r="L1034" s="359" t="s">
        <v>1392</v>
      </c>
      <c r="M1034" s="368">
        <v>2012</v>
      </c>
      <c r="N1034" s="205">
        <v>42639</v>
      </c>
      <c r="O1034" s="203"/>
      <c r="P1034" t="str">
        <f t="shared" si="16"/>
        <v>Coon Creek Watershed District WRAPS 2010-Unnamed ditch-(07010206-594)-TSS</v>
      </c>
    </row>
    <row r="1035" spans="1:16" ht="27.95" hidden="1" customHeight="1" x14ac:dyDescent="0.25">
      <c r="A1035" s="203" t="s">
        <v>1700</v>
      </c>
      <c r="B1035" s="202" t="s">
        <v>2373</v>
      </c>
      <c r="C1035" s="203" t="s">
        <v>1411</v>
      </c>
      <c r="D1035" s="202" t="s">
        <v>1429</v>
      </c>
      <c r="E1035" s="202" t="s">
        <v>1430</v>
      </c>
      <c r="F1035" s="202" t="s">
        <v>475</v>
      </c>
      <c r="G1035" s="253">
        <v>0.47</v>
      </c>
      <c r="H1035" s="361" t="s">
        <v>488</v>
      </c>
      <c r="I1035" s="359" t="s">
        <v>1383</v>
      </c>
      <c r="J1035" s="209">
        <v>0.25</v>
      </c>
      <c r="K1035" s="359" t="s">
        <v>22</v>
      </c>
      <c r="L1035" s="359" t="s">
        <v>1392</v>
      </c>
      <c r="M1035" s="368">
        <v>2012</v>
      </c>
      <c r="N1035" s="205">
        <v>42639</v>
      </c>
      <c r="O1035" s="203"/>
      <c r="P1035" t="str">
        <f t="shared" si="16"/>
        <v>Coon Creek Watershed District WRAPS 2010-Unnamed ditch-(07010206-594)-TSS</v>
      </c>
    </row>
    <row r="1036" spans="1:16" ht="27.95" hidden="1" customHeight="1" x14ac:dyDescent="0.25">
      <c r="A1036" s="203" t="s">
        <v>1700</v>
      </c>
      <c r="B1036" s="202" t="s">
        <v>2373</v>
      </c>
      <c r="C1036" s="203" t="s">
        <v>1411</v>
      </c>
      <c r="D1036" s="202" t="s">
        <v>1429</v>
      </c>
      <c r="E1036" s="202" t="s">
        <v>1430</v>
      </c>
      <c r="F1036" s="202" t="s">
        <v>475</v>
      </c>
      <c r="G1036" s="253">
        <v>0.14000000000000001</v>
      </c>
      <c r="H1036" s="361" t="s">
        <v>488</v>
      </c>
      <c r="I1036" s="359" t="s">
        <v>1384</v>
      </c>
      <c r="J1036" s="209">
        <v>0</v>
      </c>
      <c r="K1036" s="359" t="s">
        <v>22</v>
      </c>
      <c r="L1036" s="359" t="s">
        <v>1392</v>
      </c>
      <c r="M1036" s="368">
        <v>2012</v>
      </c>
      <c r="N1036" s="205">
        <v>42639</v>
      </c>
      <c r="O1036" s="203"/>
      <c r="P1036" t="str">
        <f t="shared" si="16"/>
        <v>Coon Creek Watershed District WRAPS 2010-Unnamed ditch-(07010206-594)-TSS</v>
      </c>
    </row>
    <row r="1037" spans="1:16" ht="27.95" hidden="1" customHeight="1" x14ac:dyDescent="0.25">
      <c r="A1037" s="203" t="s">
        <v>1700</v>
      </c>
      <c r="B1037" s="202" t="s">
        <v>2373</v>
      </c>
      <c r="C1037" s="203" t="s">
        <v>1411</v>
      </c>
      <c r="D1037" s="202" t="s">
        <v>1429</v>
      </c>
      <c r="E1037" s="202" t="s">
        <v>1430</v>
      </c>
      <c r="F1037" s="202" t="s">
        <v>475</v>
      </c>
      <c r="G1037" s="253">
        <v>0.16</v>
      </c>
      <c r="H1037" s="361" t="s">
        <v>488</v>
      </c>
      <c r="I1037" s="359" t="s">
        <v>1385</v>
      </c>
      <c r="J1037" s="209">
        <v>0</v>
      </c>
      <c r="K1037" s="359" t="s">
        <v>22</v>
      </c>
      <c r="L1037" s="359" t="s">
        <v>1392</v>
      </c>
      <c r="M1037" s="368">
        <v>2012</v>
      </c>
      <c r="N1037" s="205">
        <v>42639</v>
      </c>
      <c r="O1037" s="203"/>
      <c r="P1037" t="str">
        <f t="shared" si="16"/>
        <v>Coon Creek Watershed District WRAPS 2010-Unnamed ditch-(07010206-594)-TSS</v>
      </c>
    </row>
    <row r="1038" spans="1:16" ht="27.95" hidden="1" customHeight="1" x14ac:dyDescent="0.25">
      <c r="A1038" s="203" t="s">
        <v>1700</v>
      </c>
      <c r="B1038" s="202" t="s">
        <v>2373</v>
      </c>
      <c r="C1038" s="203" t="s">
        <v>1403</v>
      </c>
      <c r="D1038" s="202" t="s">
        <v>1404</v>
      </c>
      <c r="E1038" s="202" t="s">
        <v>1405</v>
      </c>
      <c r="F1038" s="202" t="s">
        <v>475</v>
      </c>
      <c r="G1038" s="253">
        <v>154</v>
      </c>
      <c r="H1038" s="361" t="s">
        <v>1406</v>
      </c>
      <c r="I1038" s="359" t="s">
        <v>1407</v>
      </c>
      <c r="J1038" s="358">
        <v>0</v>
      </c>
      <c r="K1038" s="359" t="s">
        <v>22</v>
      </c>
      <c r="L1038" s="359" t="s">
        <v>1408</v>
      </c>
      <c r="M1038" s="368" t="s">
        <v>1407</v>
      </c>
      <c r="N1038" s="205">
        <v>42486</v>
      </c>
      <c r="O1038" s="203"/>
      <c r="P1038" t="str">
        <f t="shared" si="16"/>
        <v>South Metro Mississippi TSS TMDL-Mississippi River-(07040001-531)-TSS</v>
      </c>
    </row>
    <row r="1039" spans="1:16" ht="27.95" hidden="1" customHeight="1" x14ac:dyDescent="0.25">
      <c r="A1039" s="203" t="s">
        <v>1701</v>
      </c>
      <c r="B1039" s="202" t="s">
        <v>708</v>
      </c>
      <c r="C1039" s="203" t="s">
        <v>1674</v>
      </c>
      <c r="D1039" s="202" t="s">
        <v>1702</v>
      </c>
      <c r="E1039" s="202" t="s">
        <v>1703</v>
      </c>
      <c r="F1039" s="202" t="s">
        <v>505</v>
      </c>
      <c r="G1039" s="253">
        <v>59</v>
      </c>
      <c r="H1039" s="361" t="s">
        <v>1433</v>
      </c>
      <c r="I1039" s="359" t="s">
        <v>1407</v>
      </c>
      <c r="J1039" s="358">
        <v>0.84060000000000001</v>
      </c>
      <c r="K1039" s="361" t="s">
        <v>1113</v>
      </c>
      <c r="L1039" s="359" t="s">
        <v>1408</v>
      </c>
      <c r="M1039" s="368">
        <v>2010</v>
      </c>
      <c r="N1039" s="205">
        <v>42912</v>
      </c>
      <c r="O1039" s="203"/>
      <c r="P1039" t="str">
        <f t="shared" si="16"/>
        <v>Elm Creek Watershed Mgmt Commission WRAPS 2010-Rice Main Lake-(27-0116-01)-TP</v>
      </c>
    </row>
    <row r="1040" spans="1:16" ht="27.95" hidden="1" customHeight="1" x14ac:dyDescent="0.25">
      <c r="A1040" s="203" t="s">
        <v>1701</v>
      </c>
      <c r="B1040" s="202" t="s">
        <v>708</v>
      </c>
      <c r="C1040" s="203" t="s">
        <v>1674</v>
      </c>
      <c r="D1040" s="202" t="s">
        <v>1702</v>
      </c>
      <c r="E1040" s="202" t="s">
        <v>1703</v>
      </c>
      <c r="F1040" s="202" t="s">
        <v>505</v>
      </c>
      <c r="G1040" s="253">
        <v>0.16200000000000001</v>
      </c>
      <c r="H1040" s="361" t="s">
        <v>1414</v>
      </c>
      <c r="I1040" s="359" t="s">
        <v>1407</v>
      </c>
      <c r="J1040" s="358">
        <v>0.84060000000000001</v>
      </c>
      <c r="K1040" s="361" t="s">
        <v>1113</v>
      </c>
      <c r="L1040" s="359" t="s">
        <v>1392</v>
      </c>
      <c r="M1040" s="368">
        <v>2010</v>
      </c>
      <c r="N1040" s="205">
        <v>42912</v>
      </c>
      <c r="O1040" s="203"/>
      <c r="P1040" t="str">
        <f t="shared" si="16"/>
        <v>Elm Creek Watershed Mgmt Commission WRAPS 2010-Rice Main Lake-(27-0116-01)-TP</v>
      </c>
    </row>
    <row r="1041" spans="1:16" ht="27.95" hidden="1" customHeight="1" x14ac:dyDescent="0.25">
      <c r="A1041" s="203" t="s">
        <v>1701</v>
      </c>
      <c r="B1041" s="202" t="s">
        <v>708</v>
      </c>
      <c r="C1041" s="203" t="s">
        <v>1674</v>
      </c>
      <c r="D1041" s="202" t="s">
        <v>1677</v>
      </c>
      <c r="E1041" s="202" t="s">
        <v>1678</v>
      </c>
      <c r="F1041" s="202" t="s">
        <v>505</v>
      </c>
      <c r="G1041" s="253">
        <v>15.32</v>
      </c>
      <c r="H1041" s="361" t="s">
        <v>1400</v>
      </c>
      <c r="I1041" s="359" t="s">
        <v>1379</v>
      </c>
      <c r="J1041" s="358">
        <v>0.19</v>
      </c>
      <c r="K1041" s="361" t="s">
        <v>1391</v>
      </c>
      <c r="L1041" s="359" t="s">
        <v>1392</v>
      </c>
      <c r="M1041" s="368">
        <v>2010</v>
      </c>
      <c r="N1041" s="205">
        <v>42912</v>
      </c>
      <c r="O1041" s="203"/>
      <c r="P1041" t="str">
        <f t="shared" si="16"/>
        <v>Elm Creek Watershed Mgmt Commission WRAPS 2010-Elm Creek-(07010206-508)-E. coli</v>
      </c>
    </row>
    <row r="1042" spans="1:16" ht="27.95" hidden="1" customHeight="1" x14ac:dyDescent="0.25">
      <c r="A1042" s="203" t="s">
        <v>1701</v>
      </c>
      <c r="B1042" s="202" t="s">
        <v>708</v>
      </c>
      <c r="C1042" s="203" t="s">
        <v>1674</v>
      </c>
      <c r="D1042" s="202" t="s">
        <v>1677</v>
      </c>
      <c r="E1042" s="202" t="s">
        <v>1678</v>
      </c>
      <c r="F1042" s="202" t="s">
        <v>505</v>
      </c>
      <c r="G1042" s="253">
        <v>4.78</v>
      </c>
      <c r="H1042" s="361" t="s">
        <v>1400</v>
      </c>
      <c r="I1042" s="359" t="s">
        <v>1382</v>
      </c>
      <c r="J1042" s="358">
        <v>0</v>
      </c>
      <c r="K1042" s="361" t="s">
        <v>1391</v>
      </c>
      <c r="L1042" s="359" t="s">
        <v>1392</v>
      </c>
      <c r="M1042" s="368">
        <v>2010</v>
      </c>
      <c r="N1042" s="205">
        <v>42912</v>
      </c>
      <c r="O1042" s="203"/>
      <c r="P1042" t="str">
        <f t="shared" si="16"/>
        <v>Elm Creek Watershed Mgmt Commission WRAPS 2010-Elm Creek-(07010206-508)-E. coli</v>
      </c>
    </row>
    <row r="1043" spans="1:16" ht="27.95" hidden="1" customHeight="1" x14ac:dyDescent="0.25">
      <c r="A1043" s="203" t="s">
        <v>1701</v>
      </c>
      <c r="B1043" s="202" t="s">
        <v>708</v>
      </c>
      <c r="C1043" s="203" t="s">
        <v>1674</v>
      </c>
      <c r="D1043" s="202" t="s">
        <v>1677</v>
      </c>
      <c r="E1043" s="202" t="s">
        <v>1678</v>
      </c>
      <c r="F1043" s="202" t="s">
        <v>505</v>
      </c>
      <c r="G1043" s="253">
        <v>1.31</v>
      </c>
      <c r="H1043" s="361" t="s">
        <v>1400</v>
      </c>
      <c r="I1043" s="359" t="s">
        <v>1383</v>
      </c>
      <c r="J1043" s="358">
        <v>0.08</v>
      </c>
      <c r="K1043" s="361" t="s">
        <v>1391</v>
      </c>
      <c r="L1043" s="359" t="s">
        <v>1392</v>
      </c>
      <c r="M1043" s="368">
        <v>2010</v>
      </c>
      <c r="N1043" s="205">
        <v>42912</v>
      </c>
      <c r="O1043" s="203"/>
      <c r="P1043" t="str">
        <f t="shared" si="16"/>
        <v>Elm Creek Watershed Mgmt Commission WRAPS 2010-Elm Creek-(07010206-508)-E. coli</v>
      </c>
    </row>
    <row r="1044" spans="1:16" ht="27.95" hidden="1" customHeight="1" x14ac:dyDescent="0.25">
      <c r="A1044" s="203" t="s">
        <v>1701</v>
      </c>
      <c r="B1044" s="202" t="s">
        <v>708</v>
      </c>
      <c r="C1044" s="203" t="s">
        <v>1674</v>
      </c>
      <c r="D1044" s="202" t="s">
        <v>1677</v>
      </c>
      <c r="E1044" s="202" t="s">
        <v>1678</v>
      </c>
      <c r="F1044" s="202" t="s">
        <v>505</v>
      </c>
      <c r="G1044" s="253">
        <v>0.51</v>
      </c>
      <c r="H1044" s="361" t="s">
        <v>1400</v>
      </c>
      <c r="I1044" s="359" t="s">
        <v>1384</v>
      </c>
      <c r="J1044" s="358">
        <v>0.25</v>
      </c>
      <c r="K1044" s="361" t="s">
        <v>1391</v>
      </c>
      <c r="L1044" s="359" t="s">
        <v>1392</v>
      </c>
      <c r="M1044" s="368">
        <v>2010</v>
      </c>
      <c r="N1044" s="205">
        <v>42912</v>
      </c>
      <c r="O1044" s="203"/>
      <c r="P1044" t="str">
        <f t="shared" si="16"/>
        <v>Elm Creek Watershed Mgmt Commission WRAPS 2010-Elm Creek-(07010206-508)-E. coli</v>
      </c>
    </row>
    <row r="1045" spans="1:16" ht="27.95" hidden="1" customHeight="1" x14ac:dyDescent="0.25">
      <c r="A1045" s="203" t="s">
        <v>1701</v>
      </c>
      <c r="B1045" s="202" t="s">
        <v>708</v>
      </c>
      <c r="C1045" s="203" t="s">
        <v>1674</v>
      </c>
      <c r="D1045" s="202" t="s">
        <v>1677</v>
      </c>
      <c r="E1045" s="202" t="s">
        <v>1678</v>
      </c>
      <c r="F1045" s="202" t="s">
        <v>505</v>
      </c>
      <c r="G1045" s="253">
        <v>0.23</v>
      </c>
      <c r="H1045" s="361" t="s">
        <v>1400</v>
      </c>
      <c r="I1045" s="359" t="s">
        <v>1385</v>
      </c>
      <c r="J1045" s="358">
        <v>0</v>
      </c>
      <c r="K1045" s="361" t="s">
        <v>1391</v>
      </c>
      <c r="L1045" s="359" t="s">
        <v>1392</v>
      </c>
      <c r="M1045" s="368">
        <v>2010</v>
      </c>
      <c r="N1045" s="205">
        <v>42912</v>
      </c>
      <c r="O1045" s="203"/>
      <c r="P1045" t="str">
        <f t="shared" si="16"/>
        <v>Elm Creek Watershed Mgmt Commission WRAPS 2010-Elm Creek-(07010206-508)-E. coli</v>
      </c>
    </row>
    <row r="1046" spans="1:16" ht="27.95" hidden="1" customHeight="1" x14ac:dyDescent="0.25">
      <c r="A1046" s="203" t="s">
        <v>1701</v>
      </c>
      <c r="B1046" s="202" t="s">
        <v>708</v>
      </c>
      <c r="C1046" s="203" t="s">
        <v>1674</v>
      </c>
      <c r="D1046" s="202" t="s">
        <v>1677</v>
      </c>
      <c r="E1046" s="202" t="s">
        <v>1678</v>
      </c>
      <c r="F1046" s="202" t="s">
        <v>505</v>
      </c>
      <c r="G1046" s="253">
        <v>8.76</v>
      </c>
      <c r="H1046" s="361" t="s">
        <v>1414</v>
      </c>
      <c r="I1046" s="359" t="s">
        <v>1379</v>
      </c>
      <c r="J1046" s="358">
        <v>0.77</v>
      </c>
      <c r="K1046" s="361" t="s">
        <v>1113</v>
      </c>
      <c r="L1046" s="359" t="s">
        <v>1392</v>
      </c>
      <c r="M1046" s="368">
        <v>2010</v>
      </c>
      <c r="N1046" s="205">
        <v>42912</v>
      </c>
      <c r="O1046" s="203"/>
      <c r="P1046" t="str">
        <f t="shared" si="16"/>
        <v>Elm Creek Watershed Mgmt Commission WRAPS 2010-Elm Creek-(07010206-508)-TP</v>
      </c>
    </row>
    <row r="1047" spans="1:16" ht="27.95" hidden="1" customHeight="1" x14ac:dyDescent="0.25">
      <c r="A1047" s="203" t="s">
        <v>1701</v>
      </c>
      <c r="B1047" s="202" t="s">
        <v>708</v>
      </c>
      <c r="C1047" s="203" t="s">
        <v>1674</v>
      </c>
      <c r="D1047" s="202" t="s">
        <v>1677</v>
      </c>
      <c r="E1047" s="202" t="s">
        <v>1678</v>
      </c>
      <c r="F1047" s="202" t="s">
        <v>505</v>
      </c>
      <c r="G1047" s="253">
        <v>3.37</v>
      </c>
      <c r="H1047" s="361" t="s">
        <v>1414</v>
      </c>
      <c r="I1047" s="359" t="s">
        <v>1382</v>
      </c>
      <c r="J1047" s="358">
        <v>0.71</v>
      </c>
      <c r="K1047" s="361" t="s">
        <v>1113</v>
      </c>
      <c r="L1047" s="359" t="s">
        <v>1392</v>
      </c>
      <c r="M1047" s="368">
        <v>2010</v>
      </c>
      <c r="N1047" s="205">
        <v>42912</v>
      </c>
      <c r="O1047" s="203"/>
      <c r="P1047" t="str">
        <f t="shared" si="16"/>
        <v>Elm Creek Watershed Mgmt Commission WRAPS 2010-Elm Creek-(07010206-508)-TP</v>
      </c>
    </row>
    <row r="1048" spans="1:16" ht="27.95" hidden="1" customHeight="1" x14ac:dyDescent="0.25">
      <c r="A1048" s="203" t="s">
        <v>1701</v>
      </c>
      <c r="B1048" s="202" t="s">
        <v>708</v>
      </c>
      <c r="C1048" s="203" t="s">
        <v>1674</v>
      </c>
      <c r="D1048" s="202" t="s">
        <v>1677</v>
      </c>
      <c r="E1048" s="202" t="s">
        <v>1678</v>
      </c>
      <c r="F1048" s="202" t="s">
        <v>505</v>
      </c>
      <c r="G1048" s="253">
        <v>1.56</v>
      </c>
      <c r="H1048" s="361" t="s">
        <v>1414</v>
      </c>
      <c r="I1048" s="359" t="s">
        <v>1383</v>
      </c>
      <c r="J1048" s="358">
        <v>0.67</v>
      </c>
      <c r="K1048" s="361" t="s">
        <v>1113</v>
      </c>
      <c r="L1048" s="359" t="s">
        <v>1392</v>
      </c>
      <c r="M1048" s="368">
        <v>2010</v>
      </c>
      <c r="N1048" s="205">
        <v>42912</v>
      </c>
      <c r="O1048" s="203"/>
      <c r="P1048" t="str">
        <f t="shared" si="16"/>
        <v>Elm Creek Watershed Mgmt Commission WRAPS 2010-Elm Creek-(07010206-508)-TP</v>
      </c>
    </row>
    <row r="1049" spans="1:16" ht="27.95" hidden="1" customHeight="1" x14ac:dyDescent="0.25">
      <c r="A1049" s="203" t="s">
        <v>1701</v>
      </c>
      <c r="B1049" s="202" t="s">
        <v>708</v>
      </c>
      <c r="C1049" s="203" t="s">
        <v>1674</v>
      </c>
      <c r="D1049" s="202" t="s">
        <v>1677</v>
      </c>
      <c r="E1049" s="202" t="s">
        <v>1678</v>
      </c>
      <c r="F1049" s="202" t="s">
        <v>505</v>
      </c>
      <c r="G1049" s="253">
        <v>0.85</v>
      </c>
      <c r="H1049" s="361" t="s">
        <v>1414</v>
      </c>
      <c r="I1049" s="359" t="s">
        <v>1384</v>
      </c>
      <c r="J1049" s="358">
        <v>0.64</v>
      </c>
      <c r="K1049" s="361" t="s">
        <v>1113</v>
      </c>
      <c r="L1049" s="359" t="s">
        <v>1392</v>
      </c>
      <c r="M1049" s="368">
        <v>2010</v>
      </c>
      <c r="N1049" s="205">
        <v>42912</v>
      </c>
      <c r="O1049" s="203"/>
      <c r="P1049" t="str">
        <f t="shared" si="16"/>
        <v>Elm Creek Watershed Mgmt Commission WRAPS 2010-Elm Creek-(07010206-508)-TP</v>
      </c>
    </row>
    <row r="1050" spans="1:16" ht="27.95" hidden="1" customHeight="1" x14ac:dyDescent="0.25">
      <c r="A1050" s="203" t="s">
        <v>1701</v>
      </c>
      <c r="B1050" s="202" t="s">
        <v>708</v>
      </c>
      <c r="C1050" s="203" t="s">
        <v>1674</v>
      </c>
      <c r="D1050" s="202" t="s">
        <v>1677</v>
      </c>
      <c r="E1050" s="202" t="s">
        <v>1678</v>
      </c>
      <c r="F1050" s="202" t="s">
        <v>505</v>
      </c>
      <c r="G1050" s="253">
        <v>0.56000000000000005</v>
      </c>
      <c r="H1050" s="361" t="s">
        <v>1414</v>
      </c>
      <c r="I1050" s="359" t="s">
        <v>1385</v>
      </c>
      <c r="J1050" s="358">
        <v>0.53</v>
      </c>
      <c r="K1050" s="361" t="s">
        <v>1113</v>
      </c>
      <c r="L1050" s="359" t="s">
        <v>1392</v>
      </c>
      <c r="M1050" s="368">
        <v>2010</v>
      </c>
      <c r="N1050" s="205">
        <v>42912</v>
      </c>
      <c r="O1050" s="203"/>
      <c r="P1050" t="str">
        <f t="shared" si="16"/>
        <v>Elm Creek Watershed Mgmt Commission WRAPS 2010-Elm Creek-(07010206-508)-TP</v>
      </c>
    </row>
    <row r="1051" spans="1:16" ht="27.95" hidden="1" customHeight="1" x14ac:dyDescent="0.25">
      <c r="A1051" s="203" t="s">
        <v>1701</v>
      </c>
      <c r="B1051" s="202" t="s">
        <v>708</v>
      </c>
      <c r="C1051" s="203" t="s">
        <v>1674</v>
      </c>
      <c r="D1051" s="202" t="s">
        <v>1677</v>
      </c>
      <c r="E1051" s="202" t="s">
        <v>1678</v>
      </c>
      <c r="F1051" s="202" t="s">
        <v>505</v>
      </c>
      <c r="G1051" s="253">
        <v>1600.87</v>
      </c>
      <c r="H1051" s="361" t="s">
        <v>1414</v>
      </c>
      <c r="I1051" s="359" t="s">
        <v>1379</v>
      </c>
      <c r="J1051" s="358">
        <v>0.48499999999999999</v>
      </c>
      <c r="K1051" s="361" t="s">
        <v>22</v>
      </c>
      <c r="L1051" s="359" t="s">
        <v>1392</v>
      </c>
      <c r="M1051" s="368">
        <v>2010</v>
      </c>
      <c r="N1051" s="205">
        <v>42912</v>
      </c>
      <c r="O1051" s="203"/>
      <c r="P1051" t="str">
        <f t="shared" si="16"/>
        <v>Elm Creek Watershed Mgmt Commission WRAPS 2010-Elm Creek-(07010206-508)-TSS</v>
      </c>
    </row>
    <row r="1052" spans="1:16" ht="27.95" hidden="1" customHeight="1" x14ac:dyDescent="0.25">
      <c r="A1052" s="203" t="s">
        <v>1701</v>
      </c>
      <c r="B1052" s="202" t="s">
        <v>708</v>
      </c>
      <c r="C1052" s="203" t="s">
        <v>1674</v>
      </c>
      <c r="D1052" s="202" t="s">
        <v>1677</v>
      </c>
      <c r="E1052" s="202" t="s">
        <v>1678</v>
      </c>
      <c r="F1052" s="202" t="s">
        <v>505</v>
      </c>
      <c r="G1052" s="253">
        <v>712.58</v>
      </c>
      <c r="H1052" s="361" t="s">
        <v>1414</v>
      </c>
      <c r="I1052" s="359" t="s">
        <v>1382</v>
      </c>
      <c r="J1052" s="358">
        <v>0.63600000000000001</v>
      </c>
      <c r="K1052" s="361" t="s">
        <v>22</v>
      </c>
      <c r="L1052" s="359" t="s">
        <v>1392</v>
      </c>
      <c r="M1052" s="368">
        <v>2010</v>
      </c>
      <c r="N1052" s="205">
        <v>42912</v>
      </c>
      <c r="O1052" s="203"/>
      <c r="P1052" t="str">
        <f t="shared" si="16"/>
        <v>Elm Creek Watershed Mgmt Commission WRAPS 2010-Elm Creek-(07010206-508)-TSS</v>
      </c>
    </row>
    <row r="1053" spans="1:16" ht="27.95" hidden="1" customHeight="1" x14ac:dyDescent="0.25">
      <c r="A1053" s="203" t="s">
        <v>1701</v>
      </c>
      <c r="B1053" s="202" t="s">
        <v>708</v>
      </c>
      <c r="C1053" s="203" t="s">
        <v>1674</v>
      </c>
      <c r="D1053" s="202" t="s">
        <v>1677</v>
      </c>
      <c r="E1053" s="202" t="s">
        <v>1678</v>
      </c>
      <c r="F1053" s="202" t="s">
        <v>505</v>
      </c>
      <c r="G1053" s="253">
        <v>291.45999999999998</v>
      </c>
      <c r="H1053" s="361" t="s">
        <v>1414</v>
      </c>
      <c r="I1053" s="359" t="s">
        <v>1383</v>
      </c>
      <c r="J1053" s="358">
        <v>0.58899999999999997</v>
      </c>
      <c r="K1053" s="361" t="s">
        <v>22</v>
      </c>
      <c r="L1053" s="359" t="s">
        <v>1392</v>
      </c>
      <c r="M1053" s="368">
        <v>2010</v>
      </c>
      <c r="N1053" s="205">
        <v>42912</v>
      </c>
      <c r="O1053" s="203"/>
      <c r="P1053" t="str">
        <f t="shared" si="16"/>
        <v>Elm Creek Watershed Mgmt Commission WRAPS 2010-Elm Creek-(07010206-508)-TSS</v>
      </c>
    </row>
    <row r="1054" spans="1:16" ht="27.95" hidden="1" customHeight="1" x14ac:dyDescent="0.25">
      <c r="A1054" s="203" t="s">
        <v>1701</v>
      </c>
      <c r="B1054" s="202" t="s">
        <v>708</v>
      </c>
      <c r="C1054" s="203" t="s">
        <v>1674</v>
      </c>
      <c r="D1054" s="202" t="s">
        <v>1677</v>
      </c>
      <c r="E1054" s="202" t="s">
        <v>1678</v>
      </c>
      <c r="F1054" s="202" t="s">
        <v>505</v>
      </c>
      <c r="G1054" s="253">
        <v>232.17</v>
      </c>
      <c r="H1054" s="361" t="s">
        <v>1414</v>
      </c>
      <c r="I1054" s="359" t="s">
        <v>1384</v>
      </c>
      <c r="J1054" s="358">
        <v>0.64400000000000002</v>
      </c>
      <c r="K1054" s="361" t="s">
        <v>22</v>
      </c>
      <c r="L1054" s="359" t="s">
        <v>1392</v>
      </c>
      <c r="M1054" s="368">
        <v>2010</v>
      </c>
      <c r="N1054" s="205">
        <v>42912</v>
      </c>
      <c r="O1054" s="203"/>
      <c r="P1054" t="str">
        <f t="shared" si="16"/>
        <v>Elm Creek Watershed Mgmt Commission WRAPS 2010-Elm Creek-(07010206-508)-TSS</v>
      </c>
    </row>
    <row r="1055" spans="1:16" ht="27.95" hidden="1" customHeight="1" x14ac:dyDescent="0.25">
      <c r="A1055" s="203" t="s">
        <v>1701</v>
      </c>
      <c r="B1055" s="202" t="s">
        <v>708</v>
      </c>
      <c r="C1055" s="203" t="s">
        <v>1674</v>
      </c>
      <c r="D1055" s="202" t="s">
        <v>1677</v>
      </c>
      <c r="E1055" s="202" t="s">
        <v>1678</v>
      </c>
      <c r="F1055" s="202" t="s">
        <v>505</v>
      </c>
      <c r="G1055" s="253">
        <v>171.55</v>
      </c>
      <c r="H1055" s="361" t="s">
        <v>1414</v>
      </c>
      <c r="I1055" s="359" t="s">
        <v>1385</v>
      </c>
      <c r="J1055" s="358">
        <v>0.48</v>
      </c>
      <c r="K1055" s="361" t="s">
        <v>22</v>
      </c>
      <c r="L1055" s="359" t="s">
        <v>1392</v>
      </c>
      <c r="M1055" s="368">
        <v>2010</v>
      </c>
      <c r="N1055" s="205">
        <v>42912</v>
      </c>
      <c r="O1055" s="203"/>
      <c r="P1055" t="str">
        <f t="shared" si="16"/>
        <v>Elm Creek Watershed Mgmt Commission WRAPS 2010-Elm Creek-(07010206-508)-TSS</v>
      </c>
    </row>
    <row r="1056" spans="1:16" ht="27.95" hidden="1" customHeight="1" x14ac:dyDescent="0.25">
      <c r="A1056" s="203" t="s">
        <v>1701</v>
      </c>
      <c r="B1056" s="202" t="s">
        <v>708</v>
      </c>
      <c r="C1056" s="203" t="s">
        <v>1674</v>
      </c>
      <c r="D1056" s="202" t="s">
        <v>1704</v>
      </c>
      <c r="E1056" s="202" t="s">
        <v>1705</v>
      </c>
      <c r="F1056" s="202" t="s">
        <v>505</v>
      </c>
      <c r="G1056" s="253">
        <v>43.33</v>
      </c>
      <c r="H1056" s="361" t="s">
        <v>1400</v>
      </c>
      <c r="I1056" s="359" t="s">
        <v>1379</v>
      </c>
      <c r="J1056" s="358">
        <v>0.66</v>
      </c>
      <c r="K1056" s="361" t="s">
        <v>1391</v>
      </c>
      <c r="L1056" s="359" t="s">
        <v>1392</v>
      </c>
      <c r="M1056" s="368">
        <v>2010</v>
      </c>
      <c r="N1056" s="205">
        <v>42912</v>
      </c>
      <c r="O1056" s="203"/>
      <c r="P1056" t="str">
        <f t="shared" si="16"/>
        <v>Elm Creek Watershed Mgmt Commission WRAPS 2010-Rush Creek-(07010206-528)-E. coli</v>
      </c>
    </row>
    <row r="1057" spans="1:16" ht="27.95" hidden="1" customHeight="1" x14ac:dyDescent="0.25">
      <c r="A1057" s="203" t="s">
        <v>1701</v>
      </c>
      <c r="B1057" s="202" t="s">
        <v>708</v>
      </c>
      <c r="C1057" s="203" t="s">
        <v>1674</v>
      </c>
      <c r="D1057" s="202" t="s">
        <v>1704</v>
      </c>
      <c r="E1057" s="202" t="s">
        <v>1705</v>
      </c>
      <c r="F1057" s="202" t="s">
        <v>505</v>
      </c>
      <c r="G1057" s="253">
        <v>12.5</v>
      </c>
      <c r="H1057" s="361" t="s">
        <v>1400</v>
      </c>
      <c r="I1057" s="359" t="s">
        <v>1382</v>
      </c>
      <c r="J1057" s="358">
        <v>0.4</v>
      </c>
      <c r="K1057" s="361" t="s">
        <v>1391</v>
      </c>
      <c r="L1057" s="359" t="s">
        <v>1392</v>
      </c>
      <c r="M1057" s="368">
        <v>2010</v>
      </c>
      <c r="N1057" s="205">
        <v>42912</v>
      </c>
      <c r="O1057" s="203"/>
      <c r="P1057" t="str">
        <f t="shared" si="16"/>
        <v>Elm Creek Watershed Mgmt Commission WRAPS 2010-Rush Creek-(07010206-528)-E. coli</v>
      </c>
    </row>
    <row r="1058" spans="1:16" ht="27.95" hidden="1" customHeight="1" x14ac:dyDescent="0.25">
      <c r="A1058" s="203" t="s">
        <v>1701</v>
      </c>
      <c r="B1058" s="202" t="s">
        <v>708</v>
      </c>
      <c r="C1058" s="203" t="s">
        <v>1674</v>
      </c>
      <c r="D1058" s="202" t="s">
        <v>1704</v>
      </c>
      <c r="E1058" s="202" t="s">
        <v>1705</v>
      </c>
      <c r="F1058" s="202" t="s">
        <v>505</v>
      </c>
      <c r="G1058" s="253">
        <v>3.31</v>
      </c>
      <c r="H1058" s="361" t="s">
        <v>1400</v>
      </c>
      <c r="I1058" s="359" t="s">
        <v>1383</v>
      </c>
      <c r="J1058" s="358">
        <v>0.59</v>
      </c>
      <c r="K1058" s="361" t="s">
        <v>1391</v>
      </c>
      <c r="L1058" s="359" t="s">
        <v>1392</v>
      </c>
      <c r="M1058" s="368">
        <v>2010</v>
      </c>
      <c r="N1058" s="205">
        <v>42912</v>
      </c>
      <c r="O1058" s="203"/>
      <c r="P1058" t="str">
        <f t="shared" si="16"/>
        <v>Elm Creek Watershed Mgmt Commission WRAPS 2010-Rush Creek-(07010206-528)-E. coli</v>
      </c>
    </row>
    <row r="1059" spans="1:16" ht="27.95" hidden="1" customHeight="1" x14ac:dyDescent="0.25">
      <c r="A1059" s="203" t="s">
        <v>1701</v>
      </c>
      <c r="B1059" s="202" t="s">
        <v>708</v>
      </c>
      <c r="C1059" s="203" t="s">
        <v>1674</v>
      </c>
      <c r="D1059" s="202" t="s">
        <v>1704</v>
      </c>
      <c r="E1059" s="202" t="s">
        <v>1705</v>
      </c>
      <c r="F1059" s="202" t="s">
        <v>505</v>
      </c>
      <c r="G1059" s="253">
        <v>0.46</v>
      </c>
      <c r="H1059" s="361" t="s">
        <v>1400</v>
      </c>
      <c r="I1059" s="359" t="s">
        <v>1384</v>
      </c>
      <c r="J1059" s="358">
        <v>0.75</v>
      </c>
      <c r="K1059" s="361" t="s">
        <v>1391</v>
      </c>
      <c r="L1059" s="359" t="s">
        <v>1392</v>
      </c>
      <c r="M1059" s="368">
        <v>2010</v>
      </c>
      <c r="N1059" s="205">
        <v>42912</v>
      </c>
      <c r="O1059" s="203"/>
      <c r="P1059" t="str">
        <f t="shared" si="16"/>
        <v>Elm Creek Watershed Mgmt Commission WRAPS 2010-Rush Creek-(07010206-528)-E. coli</v>
      </c>
    </row>
    <row r="1060" spans="1:16" ht="27.95" hidden="1" customHeight="1" x14ac:dyDescent="0.25">
      <c r="A1060" s="203" t="s">
        <v>1701</v>
      </c>
      <c r="B1060" s="202" t="s">
        <v>708</v>
      </c>
      <c r="C1060" s="203" t="s">
        <v>1674</v>
      </c>
      <c r="D1060" s="202" t="s">
        <v>1704</v>
      </c>
      <c r="E1060" s="202" t="s">
        <v>1705</v>
      </c>
      <c r="F1060" s="202" t="s">
        <v>505</v>
      </c>
      <c r="G1060" s="253" t="s">
        <v>515</v>
      </c>
      <c r="H1060" s="361" t="s">
        <v>1400</v>
      </c>
      <c r="I1060" s="359" t="s">
        <v>1385</v>
      </c>
      <c r="J1060" s="358">
        <v>0.98</v>
      </c>
      <c r="K1060" s="361" t="s">
        <v>1391</v>
      </c>
      <c r="L1060" s="359" t="s">
        <v>1392</v>
      </c>
      <c r="M1060" s="368">
        <v>2010</v>
      </c>
      <c r="N1060" s="205">
        <v>42912</v>
      </c>
      <c r="O1060" s="203"/>
      <c r="P1060" t="str">
        <f t="shared" si="16"/>
        <v>Elm Creek Watershed Mgmt Commission WRAPS 2010-Rush Creek-(07010206-528)-E. coli</v>
      </c>
    </row>
    <row r="1061" spans="1:16" ht="27.95" hidden="1" customHeight="1" x14ac:dyDescent="0.25">
      <c r="A1061" s="203" t="s">
        <v>1701</v>
      </c>
      <c r="B1061" s="202" t="s">
        <v>708</v>
      </c>
      <c r="C1061" s="203" t="s">
        <v>1674</v>
      </c>
      <c r="D1061" s="202" t="s">
        <v>1704</v>
      </c>
      <c r="E1061" s="202" t="s">
        <v>1705</v>
      </c>
      <c r="F1061" s="202" t="s">
        <v>505</v>
      </c>
      <c r="G1061" s="253">
        <v>11.79</v>
      </c>
      <c r="H1061" s="361" t="s">
        <v>1414</v>
      </c>
      <c r="I1061" s="359" t="s">
        <v>1379</v>
      </c>
      <c r="J1061" s="358">
        <v>0.79</v>
      </c>
      <c r="K1061" s="361" t="s">
        <v>1113</v>
      </c>
      <c r="L1061" s="359" t="s">
        <v>1392</v>
      </c>
      <c r="M1061" s="368">
        <v>2010</v>
      </c>
      <c r="N1061" s="205">
        <v>42912</v>
      </c>
      <c r="O1061" s="203"/>
      <c r="P1061" t="str">
        <f t="shared" si="16"/>
        <v>Elm Creek Watershed Mgmt Commission WRAPS 2010-Rush Creek-(07010206-528)-TP</v>
      </c>
    </row>
    <row r="1062" spans="1:16" ht="27.95" hidden="1" customHeight="1" x14ac:dyDescent="0.25">
      <c r="A1062" s="203" t="s">
        <v>1701</v>
      </c>
      <c r="B1062" s="202" t="s">
        <v>708</v>
      </c>
      <c r="C1062" s="203" t="s">
        <v>1674</v>
      </c>
      <c r="D1062" s="202" t="s">
        <v>1704</v>
      </c>
      <c r="E1062" s="202" t="s">
        <v>1705</v>
      </c>
      <c r="F1062" s="202" t="s">
        <v>505</v>
      </c>
      <c r="G1062" s="253">
        <v>3.37</v>
      </c>
      <c r="H1062" s="361" t="s">
        <v>1414</v>
      </c>
      <c r="I1062" s="359" t="s">
        <v>1382</v>
      </c>
      <c r="J1062" s="358">
        <v>0.76</v>
      </c>
      <c r="K1062" s="361" t="s">
        <v>1113</v>
      </c>
      <c r="L1062" s="359" t="s">
        <v>1392</v>
      </c>
      <c r="M1062" s="368">
        <v>2010</v>
      </c>
      <c r="N1062" s="205">
        <v>42912</v>
      </c>
      <c r="O1062" s="203"/>
      <c r="P1062" t="str">
        <f t="shared" si="16"/>
        <v>Elm Creek Watershed Mgmt Commission WRAPS 2010-Rush Creek-(07010206-528)-TP</v>
      </c>
    </row>
    <row r="1063" spans="1:16" ht="27.95" hidden="1" customHeight="1" x14ac:dyDescent="0.25">
      <c r="A1063" s="203" t="s">
        <v>1701</v>
      </c>
      <c r="B1063" s="202" t="s">
        <v>708</v>
      </c>
      <c r="C1063" s="203" t="s">
        <v>1674</v>
      </c>
      <c r="D1063" s="202" t="s">
        <v>1704</v>
      </c>
      <c r="E1063" s="202" t="s">
        <v>1705</v>
      </c>
      <c r="F1063" s="202" t="s">
        <v>505</v>
      </c>
      <c r="G1063" s="253">
        <v>0.87</v>
      </c>
      <c r="H1063" s="361" t="s">
        <v>1414</v>
      </c>
      <c r="I1063" s="359" t="s">
        <v>1383</v>
      </c>
      <c r="J1063" s="358">
        <v>0.75</v>
      </c>
      <c r="K1063" s="361" t="s">
        <v>1113</v>
      </c>
      <c r="L1063" s="359" t="s">
        <v>1392</v>
      </c>
      <c r="M1063" s="368">
        <v>2010</v>
      </c>
      <c r="N1063" s="205">
        <v>42912</v>
      </c>
      <c r="O1063" s="203"/>
      <c r="P1063" t="str">
        <f t="shared" si="16"/>
        <v>Elm Creek Watershed Mgmt Commission WRAPS 2010-Rush Creek-(07010206-528)-TP</v>
      </c>
    </row>
    <row r="1064" spans="1:16" ht="27.95" hidden="1" customHeight="1" x14ac:dyDescent="0.25">
      <c r="A1064" s="203" t="s">
        <v>1701</v>
      </c>
      <c r="B1064" s="202" t="s">
        <v>708</v>
      </c>
      <c r="C1064" s="203" t="s">
        <v>1674</v>
      </c>
      <c r="D1064" s="202" t="s">
        <v>1704</v>
      </c>
      <c r="E1064" s="202" t="s">
        <v>1705</v>
      </c>
      <c r="F1064" s="202" t="s">
        <v>505</v>
      </c>
      <c r="G1064" s="253">
        <v>0.09</v>
      </c>
      <c r="H1064" s="361" t="s">
        <v>1414</v>
      </c>
      <c r="I1064" s="359" t="s">
        <v>1384</v>
      </c>
      <c r="J1064" s="358">
        <v>0.81</v>
      </c>
      <c r="K1064" s="361" t="s">
        <v>1113</v>
      </c>
      <c r="L1064" s="359" t="s">
        <v>1392</v>
      </c>
      <c r="M1064" s="368">
        <v>2010</v>
      </c>
      <c r="N1064" s="205">
        <v>42912</v>
      </c>
      <c r="O1064" s="203"/>
      <c r="P1064" t="str">
        <f t="shared" si="16"/>
        <v>Elm Creek Watershed Mgmt Commission WRAPS 2010-Rush Creek-(07010206-528)-TP</v>
      </c>
    </row>
    <row r="1065" spans="1:16" ht="27.95" hidden="1" customHeight="1" x14ac:dyDescent="0.25">
      <c r="A1065" s="203" t="s">
        <v>1701</v>
      </c>
      <c r="B1065" s="202" t="s">
        <v>708</v>
      </c>
      <c r="C1065" s="203" t="s">
        <v>1674</v>
      </c>
      <c r="D1065" s="202" t="s">
        <v>1704</v>
      </c>
      <c r="E1065" s="202" t="s">
        <v>1705</v>
      </c>
      <c r="F1065" s="202" t="s">
        <v>505</v>
      </c>
      <c r="G1065" s="253" t="s">
        <v>515</v>
      </c>
      <c r="H1065" s="361" t="s">
        <v>1414</v>
      </c>
      <c r="I1065" s="359" t="s">
        <v>1385</v>
      </c>
      <c r="J1065" s="358">
        <v>0.93</v>
      </c>
      <c r="K1065" s="361" t="s">
        <v>1113</v>
      </c>
      <c r="L1065" s="359" t="s">
        <v>1392</v>
      </c>
      <c r="M1065" s="368">
        <v>2010</v>
      </c>
      <c r="N1065" s="205">
        <v>42912</v>
      </c>
      <c r="O1065" s="203"/>
      <c r="P1065" t="str">
        <f t="shared" si="16"/>
        <v>Elm Creek Watershed Mgmt Commission WRAPS 2010-Rush Creek-(07010206-528)-TP</v>
      </c>
    </row>
    <row r="1066" spans="1:16" ht="27.95" hidden="1" customHeight="1" x14ac:dyDescent="0.25">
      <c r="A1066" s="203" t="s">
        <v>1701</v>
      </c>
      <c r="B1066" s="202" t="s">
        <v>708</v>
      </c>
      <c r="C1066" s="203" t="s">
        <v>1674</v>
      </c>
      <c r="D1066" s="202" t="s">
        <v>1706</v>
      </c>
      <c r="E1066" s="202" t="s">
        <v>1707</v>
      </c>
      <c r="F1066" s="202" t="s">
        <v>505</v>
      </c>
      <c r="G1066" s="253">
        <v>72.430000000000007</v>
      </c>
      <c r="H1066" s="361" t="s">
        <v>1400</v>
      </c>
      <c r="I1066" s="359" t="s">
        <v>1379</v>
      </c>
      <c r="J1066" s="358">
        <v>0.37</v>
      </c>
      <c r="K1066" s="361" t="s">
        <v>1391</v>
      </c>
      <c r="L1066" s="359" t="s">
        <v>1392</v>
      </c>
      <c r="M1066" s="368">
        <v>2010</v>
      </c>
      <c r="N1066" s="205">
        <v>42912</v>
      </c>
      <c r="O1066" s="203"/>
      <c r="P1066" t="str">
        <f t="shared" si="16"/>
        <v>Elm Creek Watershed Mgmt Commission WRAPS 2010-Rush Creek, South Fork-(07010206-732)-E. coli</v>
      </c>
    </row>
    <row r="1067" spans="1:16" ht="27.95" hidden="1" customHeight="1" x14ac:dyDescent="0.25">
      <c r="A1067" s="203" t="s">
        <v>1701</v>
      </c>
      <c r="B1067" s="202" t="s">
        <v>708</v>
      </c>
      <c r="C1067" s="203" t="s">
        <v>1674</v>
      </c>
      <c r="D1067" s="202" t="s">
        <v>1706</v>
      </c>
      <c r="E1067" s="202" t="s">
        <v>1707</v>
      </c>
      <c r="F1067" s="202" t="s">
        <v>505</v>
      </c>
      <c r="G1067" s="253">
        <v>24.76</v>
      </c>
      <c r="H1067" s="361" t="s">
        <v>1400</v>
      </c>
      <c r="I1067" s="359" t="s">
        <v>1382</v>
      </c>
      <c r="J1067" s="358">
        <v>0.17</v>
      </c>
      <c r="K1067" s="361" t="s">
        <v>1391</v>
      </c>
      <c r="L1067" s="359" t="s">
        <v>1392</v>
      </c>
      <c r="M1067" s="368">
        <v>2010</v>
      </c>
      <c r="N1067" s="205">
        <v>42912</v>
      </c>
      <c r="O1067" s="203"/>
      <c r="P1067" t="str">
        <f t="shared" si="16"/>
        <v>Elm Creek Watershed Mgmt Commission WRAPS 2010-Rush Creek, South Fork-(07010206-732)-E. coli</v>
      </c>
    </row>
    <row r="1068" spans="1:16" ht="27.95" hidden="1" customHeight="1" x14ac:dyDescent="0.25">
      <c r="A1068" s="203" t="s">
        <v>1701</v>
      </c>
      <c r="B1068" s="202" t="s">
        <v>708</v>
      </c>
      <c r="C1068" s="203" t="s">
        <v>1674</v>
      </c>
      <c r="D1068" s="202" t="s">
        <v>1706</v>
      </c>
      <c r="E1068" s="202" t="s">
        <v>1707</v>
      </c>
      <c r="F1068" s="202" t="s">
        <v>505</v>
      </c>
      <c r="G1068" s="253">
        <v>9.1300000000000008</v>
      </c>
      <c r="H1068" s="361" t="s">
        <v>1400</v>
      </c>
      <c r="I1068" s="359" t="s">
        <v>1383</v>
      </c>
      <c r="J1068" s="358">
        <v>0.1</v>
      </c>
      <c r="K1068" s="361" t="s">
        <v>1391</v>
      </c>
      <c r="L1068" s="359" t="s">
        <v>1392</v>
      </c>
      <c r="M1068" s="368">
        <v>2010</v>
      </c>
      <c r="N1068" s="205">
        <v>42912</v>
      </c>
      <c r="O1068" s="203"/>
      <c r="P1068" t="str">
        <f t="shared" si="16"/>
        <v>Elm Creek Watershed Mgmt Commission WRAPS 2010-Rush Creek, South Fork-(07010206-732)-E. coli</v>
      </c>
    </row>
    <row r="1069" spans="1:16" ht="27.95" hidden="1" customHeight="1" x14ac:dyDescent="0.25">
      <c r="A1069" s="203" t="s">
        <v>1701</v>
      </c>
      <c r="B1069" s="202" t="s">
        <v>708</v>
      </c>
      <c r="C1069" s="203" t="s">
        <v>1674</v>
      </c>
      <c r="D1069" s="202" t="s">
        <v>1706</v>
      </c>
      <c r="E1069" s="202" t="s">
        <v>1707</v>
      </c>
      <c r="F1069" s="202" t="s">
        <v>505</v>
      </c>
      <c r="G1069" s="253">
        <v>3.09</v>
      </c>
      <c r="H1069" s="361" t="s">
        <v>1400</v>
      </c>
      <c r="I1069" s="359" t="s">
        <v>1384</v>
      </c>
      <c r="J1069" s="358">
        <v>0.36</v>
      </c>
      <c r="K1069" s="361" t="s">
        <v>1391</v>
      </c>
      <c r="L1069" s="359" t="s">
        <v>1392</v>
      </c>
      <c r="M1069" s="368">
        <v>2010</v>
      </c>
      <c r="N1069" s="205">
        <v>42912</v>
      </c>
      <c r="O1069" s="203"/>
      <c r="P1069" t="str">
        <f t="shared" si="16"/>
        <v>Elm Creek Watershed Mgmt Commission WRAPS 2010-Rush Creek, South Fork-(07010206-732)-E. coli</v>
      </c>
    </row>
    <row r="1070" spans="1:16" ht="27.95" hidden="1" customHeight="1" x14ac:dyDescent="0.25">
      <c r="A1070" s="203" t="s">
        <v>1701</v>
      </c>
      <c r="B1070" s="202" t="s">
        <v>708</v>
      </c>
      <c r="C1070" s="203" t="s">
        <v>1674</v>
      </c>
      <c r="D1070" s="202" t="s">
        <v>1706</v>
      </c>
      <c r="E1070" s="202" t="s">
        <v>1707</v>
      </c>
      <c r="F1070" s="202" t="s">
        <v>505</v>
      </c>
      <c r="G1070" s="253">
        <v>2.08</v>
      </c>
      <c r="H1070" s="361" t="s">
        <v>1400</v>
      </c>
      <c r="I1070" s="359" t="s">
        <v>1385</v>
      </c>
      <c r="J1070" s="358">
        <v>0</v>
      </c>
      <c r="K1070" s="361" t="s">
        <v>1391</v>
      </c>
      <c r="L1070" s="359" t="s">
        <v>1392</v>
      </c>
      <c r="M1070" s="368">
        <v>2010</v>
      </c>
      <c r="N1070" s="205">
        <v>42912</v>
      </c>
      <c r="O1070" s="203"/>
      <c r="P1070" t="str">
        <f t="shared" si="16"/>
        <v>Elm Creek Watershed Mgmt Commission WRAPS 2010-Rush Creek, South Fork-(07010206-732)-E. coli</v>
      </c>
    </row>
    <row r="1071" spans="1:16" ht="27.95" hidden="1" customHeight="1" x14ac:dyDescent="0.25">
      <c r="A1071" s="203" t="s">
        <v>1701</v>
      </c>
      <c r="B1071" s="202" t="s">
        <v>708</v>
      </c>
      <c r="C1071" s="203" t="s">
        <v>1674</v>
      </c>
      <c r="D1071" s="202" t="s">
        <v>1706</v>
      </c>
      <c r="E1071" s="202" t="s">
        <v>1707</v>
      </c>
      <c r="F1071" s="202" t="s">
        <v>505</v>
      </c>
      <c r="G1071" s="253">
        <v>9.92</v>
      </c>
      <c r="H1071" s="361" t="s">
        <v>1414</v>
      </c>
      <c r="I1071" s="359" t="s">
        <v>1379</v>
      </c>
      <c r="J1071" s="358">
        <v>0.61</v>
      </c>
      <c r="K1071" s="361" t="s">
        <v>1113</v>
      </c>
      <c r="L1071" s="359" t="s">
        <v>1392</v>
      </c>
      <c r="M1071" s="368">
        <v>2010</v>
      </c>
      <c r="N1071" s="205">
        <v>42912</v>
      </c>
      <c r="O1071" s="203"/>
      <c r="P1071" t="str">
        <f t="shared" si="16"/>
        <v>Elm Creek Watershed Mgmt Commission WRAPS 2010-Rush Creek, South Fork-(07010206-732)-TP</v>
      </c>
    </row>
    <row r="1072" spans="1:16" ht="27.95" hidden="1" customHeight="1" x14ac:dyDescent="0.25">
      <c r="A1072" s="203" t="s">
        <v>1701</v>
      </c>
      <c r="B1072" s="202" t="s">
        <v>708</v>
      </c>
      <c r="C1072" s="203" t="s">
        <v>1674</v>
      </c>
      <c r="D1072" s="202" t="s">
        <v>1706</v>
      </c>
      <c r="E1072" s="202" t="s">
        <v>1707</v>
      </c>
      <c r="F1072" s="202" t="s">
        <v>505</v>
      </c>
      <c r="G1072" s="253">
        <v>3.35</v>
      </c>
      <c r="H1072" s="361" t="s">
        <v>1414</v>
      </c>
      <c r="I1072" s="359" t="s">
        <v>1382</v>
      </c>
      <c r="J1072" s="358">
        <v>0.77</v>
      </c>
      <c r="K1072" s="361" t="s">
        <v>1113</v>
      </c>
      <c r="L1072" s="359" t="s">
        <v>1392</v>
      </c>
      <c r="M1072" s="368">
        <v>2010</v>
      </c>
      <c r="N1072" s="205">
        <v>42912</v>
      </c>
      <c r="O1072" s="203"/>
      <c r="P1072" t="str">
        <f t="shared" si="16"/>
        <v>Elm Creek Watershed Mgmt Commission WRAPS 2010-Rush Creek, South Fork-(07010206-732)-TP</v>
      </c>
    </row>
    <row r="1073" spans="1:16" ht="27.95" hidden="1" customHeight="1" x14ac:dyDescent="0.25">
      <c r="A1073" s="203" t="s">
        <v>1701</v>
      </c>
      <c r="B1073" s="202" t="s">
        <v>708</v>
      </c>
      <c r="C1073" s="203" t="s">
        <v>1674</v>
      </c>
      <c r="D1073" s="202" t="s">
        <v>1706</v>
      </c>
      <c r="E1073" s="202" t="s">
        <v>1707</v>
      </c>
      <c r="F1073" s="202" t="s">
        <v>505</v>
      </c>
      <c r="G1073" s="253">
        <v>1.2</v>
      </c>
      <c r="H1073" s="361" t="s">
        <v>1414</v>
      </c>
      <c r="I1073" s="359" t="s">
        <v>1383</v>
      </c>
      <c r="J1073" s="358">
        <v>0.81</v>
      </c>
      <c r="K1073" s="361" t="s">
        <v>1113</v>
      </c>
      <c r="L1073" s="359" t="s">
        <v>1392</v>
      </c>
      <c r="M1073" s="368">
        <v>2010</v>
      </c>
      <c r="N1073" s="205">
        <v>42912</v>
      </c>
      <c r="O1073" s="203"/>
      <c r="P1073" t="str">
        <f t="shared" si="16"/>
        <v>Elm Creek Watershed Mgmt Commission WRAPS 2010-Rush Creek, South Fork-(07010206-732)-TP</v>
      </c>
    </row>
    <row r="1074" spans="1:16" ht="27.95" hidden="1" customHeight="1" x14ac:dyDescent="0.25">
      <c r="A1074" s="203" t="s">
        <v>1701</v>
      </c>
      <c r="B1074" s="202" t="s">
        <v>708</v>
      </c>
      <c r="C1074" s="203" t="s">
        <v>1674</v>
      </c>
      <c r="D1074" s="202" t="s">
        <v>1706</v>
      </c>
      <c r="E1074" s="202" t="s">
        <v>1707</v>
      </c>
      <c r="F1074" s="202" t="s">
        <v>505</v>
      </c>
      <c r="G1074" s="253">
        <v>0.36</v>
      </c>
      <c r="H1074" s="361" t="s">
        <v>1414</v>
      </c>
      <c r="I1074" s="359" t="s">
        <v>1384</v>
      </c>
      <c r="J1074" s="358">
        <v>0.85</v>
      </c>
      <c r="K1074" s="361" t="s">
        <v>1113</v>
      </c>
      <c r="L1074" s="359" t="s">
        <v>1392</v>
      </c>
      <c r="M1074" s="368">
        <v>2010</v>
      </c>
      <c r="N1074" s="205">
        <v>42912</v>
      </c>
      <c r="O1074" s="203"/>
      <c r="P1074" t="str">
        <f t="shared" si="16"/>
        <v>Elm Creek Watershed Mgmt Commission WRAPS 2010-Rush Creek, South Fork-(07010206-732)-TP</v>
      </c>
    </row>
    <row r="1075" spans="1:16" ht="27.95" hidden="1" customHeight="1" x14ac:dyDescent="0.25">
      <c r="A1075" s="203" t="s">
        <v>1701</v>
      </c>
      <c r="B1075" s="202" t="s">
        <v>708</v>
      </c>
      <c r="C1075" s="203" t="s">
        <v>1674</v>
      </c>
      <c r="D1075" s="202" t="s">
        <v>1706</v>
      </c>
      <c r="E1075" s="202" t="s">
        <v>1707</v>
      </c>
      <c r="F1075" s="202" t="s">
        <v>505</v>
      </c>
      <c r="G1075" s="253">
        <v>0.22</v>
      </c>
      <c r="H1075" s="361" t="s">
        <v>1414</v>
      </c>
      <c r="I1075" s="359" t="s">
        <v>1385</v>
      </c>
      <c r="J1075" s="358">
        <v>0.66</v>
      </c>
      <c r="K1075" s="361" t="s">
        <v>1113</v>
      </c>
      <c r="L1075" s="359" t="s">
        <v>1392</v>
      </c>
      <c r="M1075" s="368">
        <v>2010</v>
      </c>
      <c r="N1075" s="205">
        <v>42912</v>
      </c>
      <c r="O1075" s="203"/>
      <c r="P1075" t="str">
        <f t="shared" si="16"/>
        <v>Elm Creek Watershed Mgmt Commission WRAPS 2010-Rush Creek, South Fork-(07010206-732)-TP</v>
      </c>
    </row>
    <row r="1076" spans="1:16" ht="27.95" hidden="1" customHeight="1" x14ac:dyDescent="0.25">
      <c r="A1076" s="203" t="s">
        <v>1701</v>
      </c>
      <c r="B1076" s="202" t="s">
        <v>708</v>
      </c>
      <c r="C1076" s="203" t="s">
        <v>1674</v>
      </c>
      <c r="D1076" s="202" t="s">
        <v>1708</v>
      </c>
      <c r="E1076" s="202" t="s">
        <v>1707</v>
      </c>
      <c r="F1076" s="202" t="s">
        <v>505</v>
      </c>
      <c r="G1076" s="253">
        <v>2.9</v>
      </c>
      <c r="H1076" s="361" t="s">
        <v>1414</v>
      </c>
      <c r="I1076" s="359" t="s">
        <v>1379</v>
      </c>
      <c r="J1076" s="358">
        <v>0.61</v>
      </c>
      <c r="K1076" s="361" t="s">
        <v>1113</v>
      </c>
      <c r="L1076" s="359" t="s">
        <v>1392</v>
      </c>
      <c r="M1076" s="368">
        <v>2010</v>
      </c>
      <c r="N1076" s="205">
        <v>42912</v>
      </c>
      <c r="O1076" s="203"/>
      <c r="P1076" t="str">
        <f t="shared" si="16"/>
        <v>Elm Creek Watershed Mgmt Commission WRAPS 2010-Rush Creek, South Fork-(07010206-760)-TP</v>
      </c>
    </row>
    <row r="1077" spans="1:16" ht="27.95" hidden="1" customHeight="1" x14ac:dyDescent="0.25">
      <c r="A1077" s="203" t="s">
        <v>1701</v>
      </c>
      <c r="B1077" s="202" t="s">
        <v>708</v>
      </c>
      <c r="C1077" s="203" t="s">
        <v>1674</v>
      </c>
      <c r="D1077" s="202" t="s">
        <v>1708</v>
      </c>
      <c r="E1077" s="202" t="s">
        <v>1707</v>
      </c>
      <c r="F1077" s="202" t="s">
        <v>505</v>
      </c>
      <c r="G1077" s="253">
        <v>0.99</v>
      </c>
      <c r="H1077" s="361" t="s">
        <v>1414</v>
      </c>
      <c r="I1077" s="359" t="s">
        <v>1382</v>
      </c>
      <c r="J1077" s="358">
        <v>0.77</v>
      </c>
      <c r="K1077" s="361" t="s">
        <v>1113</v>
      </c>
      <c r="L1077" s="359" t="s">
        <v>1392</v>
      </c>
      <c r="M1077" s="368">
        <v>2010</v>
      </c>
      <c r="N1077" s="205">
        <v>42912</v>
      </c>
      <c r="O1077" s="203"/>
      <c r="P1077" t="str">
        <f t="shared" si="16"/>
        <v>Elm Creek Watershed Mgmt Commission WRAPS 2010-Rush Creek, South Fork-(07010206-760)-TP</v>
      </c>
    </row>
    <row r="1078" spans="1:16" ht="27.95" hidden="1" customHeight="1" x14ac:dyDescent="0.25">
      <c r="A1078" s="203" t="s">
        <v>1701</v>
      </c>
      <c r="B1078" s="202" t="s">
        <v>708</v>
      </c>
      <c r="C1078" s="203" t="s">
        <v>1674</v>
      </c>
      <c r="D1078" s="202" t="s">
        <v>1708</v>
      </c>
      <c r="E1078" s="202" t="s">
        <v>1707</v>
      </c>
      <c r="F1078" s="202" t="s">
        <v>505</v>
      </c>
      <c r="G1078" s="253">
        <v>0.36</v>
      </c>
      <c r="H1078" s="361" t="s">
        <v>1414</v>
      </c>
      <c r="I1078" s="359" t="s">
        <v>1383</v>
      </c>
      <c r="J1078" s="358">
        <v>0.81</v>
      </c>
      <c r="K1078" s="361" t="s">
        <v>1113</v>
      </c>
      <c r="L1078" s="359" t="s">
        <v>1392</v>
      </c>
      <c r="M1078" s="368">
        <v>2010</v>
      </c>
      <c r="N1078" s="205">
        <v>42912</v>
      </c>
      <c r="O1078" s="203"/>
      <c r="P1078" t="str">
        <f t="shared" si="16"/>
        <v>Elm Creek Watershed Mgmt Commission WRAPS 2010-Rush Creek, South Fork-(07010206-760)-TP</v>
      </c>
    </row>
    <row r="1079" spans="1:16" ht="27.95" hidden="1" customHeight="1" x14ac:dyDescent="0.25">
      <c r="A1079" s="203" t="s">
        <v>1701</v>
      </c>
      <c r="B1079" s="202" t="s">
        <v>708</v>
      </c>
      <c r="C1079" s="203" t="s">
        <v>1674</v>
      </c>
      <c r="D1079" s="202" t="s">
        <v>1708</v>
      </c>
      <c r="E1079" s="202" t="s">
        <v>1707</v>
      </c>
      <c r="F1079" s="202" t="s">
        <v>505</v>
      </c>
      <c r="G1079" s="253">
        <v>0.13</v>
      </c>
      <c r="H1079" s="361" t="s">
        <v>1414</v>
      </c>
      <c r="I1079" s="359" t="s">
        <v>1384</v>
      </c>
      <c r="J1079" s="358">
        <v>0.85</v>
      </c>
      <c r="K1079" s="361" t="s">
        <v>1113</v>
      </c>
      <c r="L1079" s="359" t="s">
        <v>1392</v>
      </c>
      <c r="M1079" s="368">
        <v>2010</v>
      </c>
      <c r="N1079" s="205">
        <v>42912</v>
      </c>
      <c r="O1079" s="203"/>
      <c r="P1079" t="str">
        <f t="shared" si="16"/>
        <v>Elm Creek Watershed Mgmt Commission WRAPS 2010-Rush Creek, South Fork-(07010206-760)-TP</v>
      </c>
    </row>
    <row r="1080" spans="1:16" ht="27.95" hidden="1" customHeight="1" x14ac:dyDescent="0.25">
      <c r="A1080" s="203" t="s">
        <v>1701</v>
      </c>
      <c r="B1080" s="202" t="s">
        <v>708</v>
      </c>
      <c r="C1080" s="203" t="s">
        <v>1674</v>
      </c>
      <c r="D1080" s="202" t="s">
        <v>1708</v>
      </c>
      <c r="E1080" s="202" t="s">
        <v>1707</v>
      </c>
      <c r="F1080" s="202" t="s">
        <v>505</v>
      </c>
      <c r="G1080" s="253">
        <v>0.08</v>
      </c>
      <c r="H1080" s="361" t="s">
        <v>1414</v>
      </c>
      <c r="I1080" s="359" t="s">
        <v>1385</v>
      </c>
      <c r="J1080" s="358">
        <v>0.66</v>
      </c>
      <c r="K1080" s="361" t="s">
        <v>1113</v>
      </c>
      <c r="L1080" s="359" t="s">
        <v>1392</v>
      </c>
      <c r="M1080" s="368">
        <v>2010</v>
      </c>
      <c r="N1080" s="205">
        <v>42912</v>
      </c>
      <c r="O1080" s="203"/>
      <c r="P1080" t="str">
        <f t="shared" si="16"/>
        <v>Elm Creek Watershed Mgmt Commission WRAPS 2010-Rush Creek, South Fork-(07010206-760)-TP</v>
      </c>
    </row>
    <row r="1081" spans="1:16" ht="27.95" hidden="1" customHeight="1" x14ac:dyDescent="0.25">
      <c r="A1081" s="203" t="s">
        <v>1701</v>
      </c>
      <c r="B1081" s="202" t="s">
        <v>708</v>
      </c>
      <c r="C1081" s="203" t="s">
        <v>1709</v>
      </c>
      <c r="D1081" s="202" t="s">
        <v>1710</v>
      </c>
      <c r="E1081" s="202" t="s">
        <v>1711</v>
      </c>
      <c r="F1081" s="202" t="s">
        <v>505</v>
      </c>
      <c r="G1081" s="253">
        <v>101.04</v>
      </c>
      <c r="H1081" s="361" t="s">
        <v>1433</v>
      </c>
      <c r="I1081" s="359" t="s">
        <v>1407</v>
      </c>
      <c r="J1081" s="358">
        <v>0.51980000000000004</v>
      </c>
      <c r="K1081" s="359" t="s">
        <v>1113</v>
      </c>
      <c r="L1081" s="359" t="s">
        <v>1408</v>
      </c>
      <c r="M1081" s="368">
        <v>2004</v>
      </c>
      <c r="N1081" s="205">
        <v>40658</v>
      </c>
      <c r="O1081" s="203"/>
      <c r="P1081" t="str">
        <f t="shared" si="16"/>
        <v>Lake Sarah Excess Nutrients TMDL-West Sarah-(27-0191-01)-TP</v>
      </c>
    </row>
    <row r="1082" spans="1:16" ht="27.95" hidden="1" customHeight="1" x14ac:dyDescent="0.25">
      <c r="A1082" s="203" t="s">
        <v>1701</v>
      </c>
      <c r="B1082" s="202" t="s">
        <v>708</v>
      </c>
      <c r="C1082" s="203" t="s">
        <v>1709</v>
      </c>
      <c r="D1082" s="202" t="s">
        <v>1710</v>
      </c>
      <c r="E1082" s="202" t="s">
        <v>1711</v>
      </c>
      <c r="F1082" s="202" t="s">
        <v>505</v>
      </c>
      <c r="G1082" s="253">
        <v>0.27700000000000002</v>
      </c>
      <c r="H1082" s="361" t="s">
        <v>1414</v>
      </c>
      <c r="I1082" s="359" t="s">
        <v>1407</v>
      </c>
      <c r="J1082" s="358">
        <v>0.51910000000000001</v>
      </c>
      <c r="K1082" s="359" t="s">
        <v>1113</v>
      </c>
      <c r="L1082" s="359" t="s">
        <v>1392</v>
      </c>
      <c r="M1082" s="368">
        <v>2004</v>
      </c>
      <c r="N1082" s="205">
        <v>40658</v>
      </c>
      <c r="O1082" s="203"/>
      <c r="P1082" t="str">
        <f t="shared" si="16"/>
        <v>Lake Sarah Excess Nutrients TMDL-West Sarah-(27-0191-01)-TP</v>
      </c>
    </row>
    <row r="1083" spans="1:16" ht="27.95" hidden="1" customHeight="1" x14ac:dyDescent="0.25">
      <c r="A1083" s="203" t="s">
        <v>1701</v>
      </c>
      <c r="B1083" s="202" t="s">
        <v>708</v>
      </c>
      <c r="C1083" s="203" t="s">
        <v>1709</v>
      </c>
      <c r="D1083" s="202" t="s">
        <v>1712</v>
      </c>
      <c r="E1083" s="202" t="s">
        <v>1713</v>
      </c>
      <c r="F1083" s="202" t="s">
        <v>505</v>
      </c>
      <c r="G1083" s="253">
        <v>101.04</v>
      </c>
      <c r="H1083" s="361" t="s">
        <v>1433</v>
      </c>
      <c r="I1083" s="359" t="s">
        <v>1407</v>
      </c>
      <c r="J1083" s="358">
        <v>0.51980000000000004</v>
      </c>
      <c r="K1083" s="359" t="s">
        <v>1113</v>
      </c>
      <c r="L1083" s="359" t="s">
        <v>1408</v>
      </c>
      <c r="M1083" s="368">
        <v>2004</v>
      </c>
      <c r="N1083" s="205">
        <v>40658</v>
      </c>
      <c r="O1083" s="203"/>
      <c r="P1083" t="str">
        <f t="shared" si="16"/>
        <v>Lake Sarah Excess Nutrients TMDL-East Sarah-(27-0191-02)-TP</v>
      </c>
    </row>
    <row r="1084" spans="1:16" ht="27.95" hidden="1" customHeight="1" x14ac:dyDescent="0.25">
      <c r="A1084" s="203" t="s">
        <v>1701</v>
      </c>
      <c r="B1084" s="202" t="s">
        <v>708</v>
      </c>
      <c r="C1084" s="203" t="s">
        <v>1709</v>
      </c>
      <c r="D1084" s="202" t="s">
        <v>1712</v>
      </c>
      <c r="E1084" s="202" t="s">
        <v>1713</v>
      </c>
      <c r="F1084" s="202" t="s">
        <v>505</v>
      </c>
      <c r="G1084" s="253">
        <v>0.27700000000000002</v>
      </c>
      <c r="H1084" s="361" t="s">
        <v>1414</v>
      </c>
      <c r="I1084" s="359" t="s">
        <v>1407</v>
      </c>
      <c r="J1084" s="358">
        <v>0.51910000000000001</v>
      </c>
      <c r="K1084" s="359" t="s">
        <v>1113</v>
      </c>
      <c r="L1084" s="359" t="s">
        <v>1392</v>
      </c>
      <c r="M1084" s="368">
        <v>2004</v>
      </c>
      <c r="N1084" s="205">
        <v>40658</v>
      </c>
      <c r="O1084" s="203"/>
      <c r="P1084" t="str">
        <f t="shared" si="16"/>
        <v>Lake Sarah Excess Nutrients TMDL-East Sarah-(27-0191-02)-TP</v>
      </c>
    </row>
    <row r="1085" spans="1:16" ht="27.95" hidden="1" customHeight="1" x14ac:dyDescent="0.25">
      <c r="A1085" s="203" t="s">
        <v>1701</v>
      </c>
      <c r="B1085" s="202" t="s">
        <v>708</v>
      </c>
      <c r="C1085" s="203" t="s">
        <v>1387</v>
      </c>
      <c r="D1085" s="202" t="s">
        <v>1388</v>
      </c>
      <c r="E1085" s="202" t="s">
        <v>1389</v>
      </c>
      <c r="F1085" s="202" t="s">
        <v>505</v>
      </c>
      <c r="G1085" s="253">
        <v>6.8</v>
      </c>
      <c r="H1085" s="361" t="s">
        <v>1400</v>
      </c>
      <c r="I1085" s="359" t="s">
        <v>1379</v>
      </c>
      <c r="J1085" s="359" t="s">
        <v>1380</v>
      </c>
      <c r="K1085" s="359" t="s">
        <v>1391</v>
      </c>
      <c r="L1085" s="359" t="s">
        <v>1392</v>
      </c>
      <c r="M1085" s="368">
        <v>2005</v>
      </c>
      <c r="N1085" s="207" t="s">
        <v>1393</v>
      </c>
      <c r="O1085" s="203"/>
      <c r="P1085" t="str">
        <f t="shared" si="16"/>
        <v>North Fork Crow and Lower Crow Bacteria, Turbidity, and Low DO TMDL-Crow River-(07010204-502)-E. coli</v>
      </c>
    </row>
    <row r="1086" spans="1:16" ht="27.95" hidden="1" customHeight="1" x14ac:dyDescent="0.25">
      <c r="A1086" s="203" t="s">
        <v>1701</v>
      </c>
      <c r="B1086" s="202" t="s">
        <v>708</v>
      </c>
      <c r="C1086" s="203" t="s">
        <v>1387</v>
      </c>
      <c r="D1086" s="202" t="s">
        <v>1388</v>
      </c>
      <c r="E1086" s="202" t="s">
        <v>1389</v>
      </c>
      <c r="F1086" s="202" t="s">
        <v>505</v>
      </c>
      <c r="G1086" s="253">
        <v>3.9</v>
      </c>
      <c r="H1086" s="361" t="s">
        <v>1400</v>
      </c>
      <c r="I1086" s="359" t="s">
        <v>1382</v>
      </c>
      <c r="J1086" s="359" t="s">
        <v>1380</v>
      </c>
      <c r="K1086" s="359" t="s">
        <v>1391</v>
      </c>
      <c r="L1086" s="359" t="s">
        <v>1392</v>
      </c>
      <c r="M1086" s="368">
        <v>2005</v>
      </c>
      <c r="N1086" s="207" t="s">
        <v>1393</v>
      </c>
      <c r="O1086" s="203"/>
      <c r="P1086" t="str">
        <f t="shared" si="16"/>
        <v>North Fork Crow and Lower Crow Bacteria, Turbidity, and Low DO TMDL-Crow River-(07010204-502)-E. coli</v>
      </c>
    </row>
    <row r="1087" spans="1:16" ht="27.95" hidden="1" customHeight="1" x14ac:dyDescent="0.25">
      <c r="A1087" s="203" t="s">
        <v>1701</v>
      </c>
      <c r="B1087" s="202" t="s">
        <v>708</v>
      </c>
      <c r="C1087" s="203" t="s">
        <v>1387</v>
      </c>
      <c r="D1087" s="202" t="s">
        <v>1388</v>
      </c>
      <c r="E1087" s="202" t="s">
        <v>1389</v>
      </c>
      <c r="F1087" s="202" t="s">
        <v>505</v>
      </c>
      <c r="G1087" s="253">
        <v>2</v>
      </c>
      <c r="H1087" s="361" t="s">
        <v>1400</v>
      </c>
      <c r="I1087" s="359" t="s">
        <v>1383</v>
      </c>
      <c r="J1087" s="359" t="s">
        <v>1380</v>
      </c>
      <c r="K1087" s="359" t="s">
        <v>1391</v>
      </c>
      <c r="L1087" s="359" t="s">
        <v>1392</v>
      </c>
      <c r="M1087" s="368">
        <v>2005</v>
      </c>
      <c r="N1087" s="207" t="s">
        <v>1393</v>
      </c>
      <c r="O1087" s="203"/>
      <c r="P1087" t="str">
        <f t="shared" si="16"/>
        <v>North Fork Crow and Lower Crow Bacteria, Turbidity, and Low DO TMDL-Crow River-(07010204-502)-E. coli</v>
      </c>
    </row>
    <row r="1088" spans="1:16" ht="27.95" hidden="1" customHeight="1" x14ac:dyDescent="0.25">
      <c r="A1088" s="203" t="s">
        <v>1701</v>
      </c>
      <c r="B1088" s="202" t="s">
        <v>708</v>
      </c>
      <c r="C1088" s="203" t="s">
        <v>1387</v>
      </c>
      <c r="D1088" s="202" t="s">
        <v>1388</v>
      </c>
      <c r="E1088" s="202" t="s">
        <v>1389</v>
      </c>
      <c r="F1088" s="202" t="s">
        <v>505</v>
      </c>
      <c r="G1088" s="253">
        <v>0.6</v>
      </c>
      <c r="H1088" s="361" t="s">
        <v>1400</v>
      </c>
      <c r="I1088" s="359" t="s">
        <v>1384</v>
      </c>
      <c r="J1088" s="359" t="s">
        <v>1380</v>
      </c>
      <c r="K1088" s="359" t="s">
        <v>1391</v>
      </c>
      <c r="L1088" s="359" t="s">
        <v>1392</v>
      </c>
      <c r="M1088" s="368">
        <v>2005</v>
      </c>
      <c r="N1088" s="207" t="s">
        <v>1393</v>
      </c>
      <c r="O1088" s="203"/>
      <c r="P1088" t="str">
        <f t="shared" si="16"/>
        <v>North Fork Crow and Lower Crow Bacteria, Turbidity, and Low DO TMDL-Crow River-(07010204-502)-E. coli</v>
      </c>
    </row>
    <row r="1089" spans="1:16" ht="27.95" hidden="1" customHeight="1" x14ac:dyDescent="0.25">
      <c r="A1089" s="203" t="s">
        <v>1701</v>
      </c>
      <c r="B1089" s="202" t="s">
        <v>708</v>
      </c>
      <c r="C1089" s="203" t="s">
        <v>1387</v>
      </c>
      <c r="D1089" s="202" t="s">
        <v>1388</v>
      </c>
      <c r="E1089" s="202" t="s">
        <v>1389</v>
      </c>
      <c r="F1089" s="202" t="s">
        <v>505</v>
      </c>
      <c r="G1089" s="253">
        <v>0.2</v>
      </c>
      <c r="H1089" s="361" t="s">
        <v>1400</v>
      </c>
      <c r="I1089" s="359" t="s">
        <v>1385</v>
      </c>
      <c r="J1089" s="359" t="s">
        <v>1380</v>
      </c>
      <c r="K1089" s="359" t="s">
        <v>1391</v>
      </c>
      <c r="L1089" s="359" t="s">
        <v>1392</v>
      </c>
      <c r="M1089" s="368">
        <v>2005</v>
      </c>
      <c r="N1089" s="207" t="s">
        <v>1393</v>
      </c>
      <c r="O1089" s="203"/>
      <c r="P1089" t="str">
        <f t="shared" si="16"/>
        <v>North Fork Crow and Lower Crow Bacteria, Turbidity, and Low DO TMDL-Crow River-(07010204-502)-E. coli</v>
      </c>
    </row>
    <row r="1090" spans="1:16" ht="27.95" hidden="1" customHeight="1" x14ac:dyDescent="0.25">
      <c r="A1090" s="203" t="s">
        <v>1701</v>
      </c>
      <c r="B1090" s="202" t="s">
        <v>708</v>
      </c>
      <c r="C1090" s="203" t="s">
        <v>1387</v>
      </c>
      <c r="D1090" s="202" t="s">
        <v>1388</v>
      </c>
      <c r="E1090" s="202" t="s">
        <v>1389</v>
      </c>
      <c r="F1090" s="202" t="s">
        <v>505</v>
      </c>
      <c r="G1090" s="253">
        <v>1.5</v>
      </c>
      <c r="H1090" s="361" t="s">
        <v>488</v>
      </c>
      <c r="I1090" s="359" t="s">
        <v>1379</v>
      </c>
      <c r="J1090" s="359" t="s">
        <v>1380</v>
      </c>
      <c r="K1090" s="359" t="s">
        <v>22</v>
      </c>
      <c r="L1090" s="359" t="s">
        <v>1392</v>
      </c>
      <c r="M1090" s="368">
        <v>2004</v>
      </c>
      <c r="N1090" s="207" t="s">
        <v>1393</v>
      </c>
      <c r="O1090" s="203"/>
      <c r="P1090" t="str">
        <f t="shared" si="16"/>
        <v>North Fork Crow and Lower Crow Bacteria, Turbidity, and Low DO TMDL-Crow River-(07010204-502)-TSS</v>
      </c>
    </row>
    <row r="1091" spans="1:16" ht="27.95" hidden="1" customHeight="1" x14ac:dyDescent="0.25">
      <c r="A1091" s="203" t="s">
        <v>1701</v>
      </c>
      <c r="B1091" s="202" t="s">
        <v>708</v>
      </c>
      <c r="C1091" s="203" t="s">
        <v>1387</v>
      </c>
      <c r="D1091" s="202" t="s">
        <v>1388</v>
      </c>
      <c r="E1091" s="202" t="s">
        <v>1389</v>
      </c>
      <c r="F1091" s="202" t="s">
        <v>505</v>
      </c>
      <c r="G1091" s="253">
        <v>0.5</v>
      </c>
      <c r="H1091" s="361" t="s">
        <v>488</v>
      </c>
      <c r="I1091" s="359" t="s">
        <v>1382</v>
      </c>
      <c r="J1091" s="359" t="s">
        <v>1380</v>
      </c>
      <c r="K1091" s="359" t="s">
        <v>22</v>
      </c>
      <c r="L1091" s="359" t="s">
        <v>1392</v>
      </c>
      <c r="M1091" s="368">
        <v>2004</v>
      </c>
      <c r="N1091" s="207" t="s">
        <v>1393</v>
      </c>
      <c r="O1091" s="203"/>
      <c r="P1091" t="str">
        <f t="shared" ref="P1091:P1154" si="17">CONCATENATE(C1091, "-", E1091, "-","(", D1091,")", "-",K1091)</f>
        <v>North Fork Crow and Lower Crow Bacteria, Turbidity, and Low DO TMDL-Crow River-(07010204-502)-TSS</v>
      </c>
    </row>
    <row r="1092" spans="1:16" ht="27.95" hidden="1" customHeight="1" x14ac:dyDescent="0.25">
      <c r="A1092" s="203" t="s">
        <v>1701</v>
      </c>
      <c r="B1092" s="202" t="s">
        <v>708</v>
      </c>
      <c r="C1092" s="203" t="s">
        <v>1387</v>
      </c>
      <c r="D1092" s="202" t="s">
        <v>1388</v>
      </c>
      <c r="E1092" s="202" t="s">
        <v>1389</v>
      </c>
      <c r="F1092" s="202" t="s">
        <v>505</v>
      </c>
      <c r="G1092" s="253">
        <v>0.1</v>
      </c>
      <c r="H1092" s="361" t="s">
        <v>488</v>
      </c>
      <c r="I1092" s="359" t="s">
        <v>1383</v>
      </c>
      <c r="J1092" s="359" t="s">
        <v>1380</v>
      </c>
      <c r="K1092" s="359" t="s">
        <v>22</v>
      </c>
      <c r="L1092" s="359" t="s">
        <v>1392</v>
      </c>
      <c r="M1092" s="368">
        <v>2004</v>
      </c>
      <c r="N1092" s="207" t="s">
        <v>1393</v>
      </c>
      <c r="O1092" s="203"/>
      <c r="P1092" t="str">
        <f t="shared" si="17"/>
        <v>North Fork Crow and Lower Crow Bacteria, Turbidity, and Low DO TMDL-Crow River-(07010204-502)-TSS</v>
      </c>
    </row>
    <row r="1093" spans="1:16" ht="27.95" hidden="1" customHeight="1" x14ac:dyDescent="0.25">
      <c r="A1093" s="203" t="s">
        <v>1701</v>
      </c>
      <c r="B1093" s="202" t="s">
        <v>708</v>
      </c>
      <c r="C1093" s="203" t="s">
        <v>1387</v>
      </c>
      <c r="D1093" s="202" t="s">
        <v>1388</v>
      </c>
      <c r="E1093" s="202" t="s">
        <v>1389</v>
      </c>
      <c r="F1093" s="202" t="s">
        <v>505</v>
      </c>
      <c r="G1093" s="253">
        <v>0.1</v>
      </c>
      <c r="H1093" s="361" t="s">
        <v>488</v>
      </c>
      <c r="I1093" s="359" t="s">
        <v>1384</v>
      </c>
      <c r="J1093" s="359" t="s">
        <v>1380</v>
      </c>
      <c r="K1093" s="359" t="s">
        <v>22</v>
      </c>
      <c r="L1093" s="359" t="s">
        <v>1392</v>
      </c>
      <c r="M1093" s="368">
        <v>2004</v>
      </c>
      <c r="N1093" s="207" t="s">
        <v>1393</v>
      </c>
      <c r="O1093" s="203"/>
      <c r="P1093" t="str">
        <f t="shared" si="17"/>
        <v>North Fork Crow and Lower Crow Bacteria, Turbidity, and Low DO TMDL-Crow River-(07010204-502)-TSS</v>
      </c>
    </row>
    <row r="1094" spans="1:16" ht="27.95" hidden="1" customHeight="1" x14ac:dyDescent="0.25">
      <c r="A1094" s="203" t="s">
        <v>1701</v>
      </c>
      <c r="B1094" s="202" t="s">
        <v>708</v>
      </c>
      <c r="C1094" s="203" t="s">
        <v>1387</v>
      </c>
      <c r="D1094" s="202" t="s">
        <v>1388</v>
      </c>
      <c r="E1094" s="202" t="s">
        <v>1389</v>
      </c>
      <c r="F1094" s="202" t="s">
        <v>505</v>
      </c>
      <c r="G1094" s="253">
        <v>0.1</v>
      </c>
      <c r="H1094" s="361" t="s">
        <v>488</v>
      </c>
      <c r="I1094" s="359" t="s">
        <v>1385</v>
      </c>
      <c r="J1094" s="359" t="s">
        <v>1380</v>
      </c>
      <c r="K1094" s="359" t="s">
        <v>22</v>
      </c>
      <c r="L1094" s="359" t="s">
        <v>1392</v>
      </c>
      <c r="M1094" s="368">
        <v>2004</v>
      </c>
      <c r="N1094" s="207" t="s">
        <v>1393</v>
      </c>
      <c r="O1094" s="203"/>
      <c r="P1094" t="str">
        <f t="shared" si="17"/>
        <v>North Fork Crow and Lower Crow Bacteria, Turbidity, and Low DO TMDL-Crow River-(07010204-502)-TSS</v>
      </c>
    </row>
    <row r="1095" spans="1:16" ht="27.95" hidden="1" customHeight="1" x14ac:dyDescent="0.25">
      <c r="A1095" s="203" t="s">
        <v>1701</v>
      </c>
      <c r="B1095" s="202" t="s">
        <v>708</v>
      </c>
      <c r="C1095" s="203" t="s">
        <v>1714</v>
      </c>
      <c r="D1095" s="202" t="s">
        <v>1715</v>
      </c>
      <c r="E1095" s="202" t="s">
        <v>1716</v>
      </c>
      <c r="F1095" s="202" t="s">
        <v>505</v>
      </c>
      <c r="G1095" s="253">
        <v>21</v>
      </c>
      <c r="H1095" s="361" t="s">
        <v>1433</v>
      </c>
      <c r="I1095" s="359" t="s">
        <v>1407</v>
      </c>
      <c r="J1095" s="358">
        <v>0</v>
      </c>
      <c r="K1095" s="361" t="s">
        <v>1113</v>
      </c>
      <c r="L1095" s="359" t="s">
        <v>1408</v>
      </c>
      <c r="M1095" s="368">
        <v>2012</v>
      </c>
      <c r="N1095" s="205">
        <v>43007</v>
      </c>
      <c r="O1095" s="203"/>
      <c r="P1095" t="str">
        <f t="shared" si="17"/>
        <v>Pioneer-Sarah Creek WMO WRAPS 2012-PETER (NORTH BAY)-(27-0147-02)-TP</v>
      </c>
    </row>
    <row r="1096" spans="1:16" ht="27.95" hidden="1" customHeight="1" x14ac:dyDescent="0.25">
      <c r="A1096" s="203" t="s">
        <v>1701</v>
      </c>
      <c r="B1096" s="202" t="s">
        <v>708</v>
      </c>
      <c r="C1096" s="203" t="s">
        <v>1714</v>
      </c>
      <c r="D1096" s="202" t="s">
        <v>1715</v>
      </c>
      <c r="E1096" s="202" t="s">
        <v>1716</v>
      </c>
      <c r="F1096" s="202" t="s">
        <v>505</v>
      </c>
      <c r="G1096" s="253">
        <v>5.7000000000000002E-2</v>
      </c>
      <c r="H1096" s="361" t="s">
        <v>1414</v>
      </c>
      <c r="I1096" s="359" t="s">
        <v>1407</v>
      </c>
      <c r="J1096" s="358">
        <v>0</v>
      </c>
      <c r="K1096" s="361" t="s">
        <v>1113</v>
      </c>
      <c r="L1096" s="359" t="s">
        <v>1392</v>
      </c>
      <c r="M1096" s="368">
        <v>2012</v>
      </c>
      <c r="N1096" s="205">
        <v>43007</v>
      </c>
      <c r="O1096" s="203"/>
      <c r="P1096" t="str">
        <f t="shared" si="17"/>
        <v>Pioneer-Sarah Creek WMO WRAPS 2012-PETER (NORTH BAY)-(27-0147-02)-TP</v>
      </c>
    </row>
    <row r="1097" spans="1:16" ht="27.95" hidden="1" customHeight="1" x14ac:dyDescent="0.25">
      <c r="A1097" s="203" t="s">
        <v>1701</v>
      </c>
      <c r="B1097" s="202" t="s">
        <v>708</v>
      </c>
      <c r="C1097" s="203" t="s">
        <v>1714</v>
      </c>
      <c r="D1097" s="202" t="s">
        <v>1717</v>
      </c>
      <c r="E1097" s="202" t="s">
        <v>1718</v>
      </c>
      <c r="F1097" s="202" t="s">
        <v>505</v>
      </c>
      <c r="G1097" s="253">
        <v>1</v>
      </c>
      <c r="H1097" s="361" t="s">
        <v>1433</v>
      </c>
      <c r="I1097" s="359" t="s">
        <v>1407</v>
      </c>
      <c r="J1097" s="358">
        <v>0.88239999999999996</v>
      </c>
      <c r="K1097" s="361" t="s">
        <v>1113</v>
      </c>
      <c r="L1097" s="359" t="s">
        <v>1408</v>
      </c>
      <c r="M1097" s="368">
        <v>2012</v>
      </c>
      <c r="N1097" s="205">
        <v>43007</v>
      </c>
      <c r="O1097" s="203"/>
      <c r="P1097" t="str">
        <f t="shared" si="17"/>
        <v>Pioneer-Sarah Creek WMO WRAPS 2012-Spurzem-(27-0149-00)-TP</v>
      </c>
    </row>
    <row r="1098" spans="1:16" ht="27.95" hidden="1" customHeight="1" x14ac:dyDescent="0.25">
      <c r="A1098" s="203" t="s">
        <v>1701</v>
      </c>
      <c r="B1098" s="202" t="s">
        <v>708</v>
      </c>
      <c r="C1098" s="203" t="s">
        <v>1714</v>
      </c>
      <c r="D1098" s="202" t="s">
        <v>1717</v>
      </c>
      <c r="E1098" s="202" t="s">
        <v>1718</v>
      </c>
      <c r="F1098" s="202" t="s">
        <v>505</v>
      </c>
      <c r="G1098" s="253">
        <v>3.0000000000000001E-3</v>
      </c>
      <c r="H1098" s="361" t="s">
        <v>1414</v>
      </c>
      <c r="I1098" s="359" t="s">
        <v>1407</v>
      </c>
      <c r="J1098" s="358">
        <v>0.88239999999999996</v>
      </c>
      <c r="K1098" s="361" t="s">
        <v>1113</v>
      </c>
      <c r="L1098" s="359" t="s">
        <v>1392</v>
      </c>
      <c r="M1098" s="368">
        <v>2012</v>
      </c>
      <c r="N1098" s="205">
        <v>43007</v>
      </c>
      <c r="O1098" s="203"/>
      <c r="P1098" t="str">
        <f t="shared" si="17"/>
        <v>Pioneer-Sarah Creek WMO WRAPS 2012-Spurzem-(27-0149-00)-TP</v>
      </c>
    </row>
    <row r="1099" spans="1:16" ht="27.95" hidden="1" customHeight="1" x14ac:dyDescent="0.25">
      <c r="A1099" s="203" t="s">
        <v>1701</v>
      </c>
      <c r="B1099" s="202" t="s">
        <v>708</v>
      </c>
      <c r="C1099" s="203" t="s">
        <v>1719</v>
      </c>
      <c r="D1099" s="202" t="s">
        <v>1720</v>
      </c>
      <c r="E1099" s="202" t="s">
        <v>1721</v>
      </c>
      <c r="F1099" s="202" t="s">
        <v>505</v>
      </c>
      <c r="G1099" s="253">
        <v>2.34</v>
      </c>
      <c r="H1099" s="361" t="s">
        <v>1400</v>
      </c>
      <c r="I1099" s="359" t="s">
        <v>1379</v>
      </c>
      <c r="J1099" s="358">
        <v>0.32</v>
      </c>
      <c r="K1099" s="359" t="s">
        <v>1391</v>
      </c>
      <c r="L1099" s="359" t="s">
        <v>1392</v>
      </c>
      <c r="M1099" s="368">
        <v>2013</v>
      </c>
      <c r="N1099" s="205">
        <v>43593</v>
      </c>
      <c r="O1099" s="203"/>
      <c r="P1099" t="str">
        <f t="shared" si="17"/>
        <v>South Fork Crow River WRAPS 2012-Crow River, South Fork-(07010205-508)-E. coli</v>
      </c>
    </row>
    <row r="1100" spans="1:16" ht="27.95" hidden="1" customHeight="1" x14ac:dyDescent="0.25">
      <c r="A1100" s="203" t="s">
        <v>1701</v>
      </c>
      <c r="B1100" s="202" t="s">
        <v>708</v>
      </c>
      <c r="C1100" s="203" t="s">
        <v>1719</v>
      </c>
      <c r="D1100" s="202" t="s">
        <v>1720</v>
      </c>
      <c r="E1100" s="202" t="s">
        <v>1721</v>
      </c>
      <c r="F1100" s="202" t="s">
        <v>505</v>
      </c>
      <c r="G1100" s="253">
        <v>0.64</v>
      </c>
      <c r="H1100" s="361" t="s">
        <v>1400</v>
      </c>
      <c r="I1100" s="359" t="s">
        <v>1382</v>
      </c>
      <c r="J1100" s="358">
        <v>0.33</v>
      </c>
      <c r="K1100" s="359" t="s">
        <v>1391</v>
      </c>
      <c r="L1100" s="359" t="s">
        <v>1392</v>
      </c>
      <c r="M1100" s="368">
        <v>2013</v>
      </c>
      <c r="N1100" s="205">
        <v>43593</v>
      </c>
      <c r="O1100" s="203"/>
      <c r="P1100" t="str">
        <f t="shared" si="17"/>
        <v>South Fork Crow River WRAPS 2012-Crow River, South Fork-(07010205-508)-E. coli</v>
      </c>
    </row>
    <row r="1101" spans="1:16" ht="27.95" hidden="1" customHeight="1" x14ac:dyDescent="0.25">
      <c r="A1101" s="203" t="s">
        <v>1701</v>
      </c>
      <c r="B1101" s="202" t="s">
        <v>708</v>
      </c>
      <c r="C1101" s="203" t="s">
        <v>1719</v>
      </c>
      <c r="D1101" s="202" t="s">
        <v>1720</v>
      </c>
      <c r="E1101" s="202" t="s">
        <v>1721</v>
      </c>
      <c r="F1101" s="202" t="s">
        <v>505</v>
      </c>
      <c r="G1101" s="253">
        <v>0.19</v>
      </c>
      <c r="H1101" s="361" t="s">
        <v>1400</v>
      </c>
      <c r="I1101" s="359" t="s">
        <v>1383</v>
      </c>
      <c r="J1101" s="358">
        <v>0.47</v>
      </c>
      <c r="K1101" s="359" t="s">
        <v>1391</v>
      </c>
      <c r="L1101" s="359" t="s">
        <v>1392</v>
      </c>
      <c r="M1101" s="368">
        <v>2013</v>
      </c>
      <c r="N1101" s="205">
        <v>43593</v>
      </c>
      <c r="O1101" s="203"/>
      <c r="P1101" t="str">
        <f t="shared" si="17"/>
        <v>South Fork Crow River WRAPS 2012-Crow River, South Fork-(07010205-508)-E. coli</v>
      </c>
    </row>
    <row r="1102" spans="1:16" ht="27.95" hidden="1" customHeight="1" x14ac:dyDescent="0.25">
      <c r="A1102" s="203" t="s">
        <v>1701</v>
      </c>
      <c r="B1102" s="202" t="s">
        <v>708</v>
      </c>
      <c r="C1102" s="203" t="s">
        <v>1719</v>
      </c>
      <c r="D1102" s="202" t="s">
        <v>1720</v>
      </c>
      <c r="E1102" s="202" t="s">
        <v>1721</v>
      </c>
      <c r="F1102" s="202" t="s">
        <v>505</v>
      </c>
      <c r="G1102" s="253">
        <v>0.05</v>
      </c>
      <c r="H1102" s="361" t="s">
        <v>1400</v>
      </c>
      <c r="I1102" s="359" t="s">
        <v>1384</v>
      </c>
      <c r="J1102" s="358">
        <v>0.36</v>
      </c>
      <c r="K1102" s="359" t="s">
        <v>1391</v>
      </c>
      <c r="L1102" s="359" t="s">
        <v>1392</v>
      </c>
      <c r="M1102" s="368">
        <v>2013</v>
      </c>
      <c r="N1102" s="205">
        <v>43593</v>
      </c>
      <c r="O1102" s="203"/>
      <c r="P1102" t="str">
        <f t="shared" si="17"/>
        <v>South Fork Crow River WRAPS 2012-Crow River, South Fork-(07010205-508)-E. coli</v>
      </c>
    </row>
    <row r="1103" spans="1:16" ht="27.95" hidden="1" customHeight="1" x14ac:dyDescent="0.25">
      <c r="A1103" s="203" t="s">
        <v>1701</v>
      </c>
      <c r="B1103" s="202" t="s">
        <v>708</v>
      </c>
      <c r="C1103" s="203" t="s">
        <v>1719</v>
      </c>
      <c r="D1103" s="202" t="s">
        <v>1720</v>
      </c>
      <c r="E1103" s="202" t="s">
        <v>1721</v>
      </c>
      <c r="F1103" s="202" t="s">
        <v>505</v>
      </c>
      <c r="G1103" s="253" t="s">
        <v>515</v>
      </c>
      <c r="H1103" s="361" t="s">
        <v>1400</v>
      </c>
      <c r="I1103" s="359" t="s">
        <v>1385</v>
      </c>
      <c r="J1103" s="359" t="s">
        <v>515</v>
      </c>
      <c r="K1103" s="359" t="s">
        <v>1391</v>
      </c>
      <c r="L1103" s="359" t="s">
        <v>1392</v>
      </c>
      <c r="M1103" s="368">
        <v>2013</v>
      </c>
      <c r="N1103" s="205">
        <v>43593</v>
      </c>
      <c r="O1103" s="203"/>
      <c r="P1103" t="str">
        <f t="shared" si="17"/>
        <v>South Fork Crow River WRAPS 2012-Crow River, South Fork-(07010205-508)-E. coli</v>
      </c>
    </row>
    <row r="1104" spans="1:16" ht="27.95" hidden="1" customHeight="1" x14ac:dyDescent="0.25">
      <c r="A1104" s="203" t="s">
        <v>1701</v>
      </c>
      <c r="B1104" s="202" t="s">
        <v>708</v>
      </c>
      <c r="C1104" s="203" t="s">
        <v>1719</v>
      </c>
      <c r="D1104" s="202" t="s">
        <v>1720</v>
      </c>
      <c r="E1104" s="202" t="s">
        <v>1721</v>
      </c>
      <c r="F1104" s="202" t="s">
        <v>475</v>
      </c>
      <c r="G1104" s="253">
        <v>10.199999999999999</v>
      </c>
      <c r="H1104" s="361" t="s">
        <v>488</v>
      </c>
      <c r="I1104" s="359" t="s">
        <v>1379</v>
      </c>
      <c r="J1104" s="358">
        <v>0.49</v>
      </c>
      <c r="K1104" s="359" t="s">
        <v>22</v>
      </c>
      <c r="L1104" s="359" t="s">
        <v>1392</v>
      </c>
      <c r="M1104" s="368">
        <v>2007</v>
      </c>
      <c r="N1104" s="205">
        <v>43593</v>
      </c>
      <c r="O1104" s="203"/>
      <c r="P1104" t="str">
        <f t="shared" si="17"/>
        <v>South Fork Crow River WRAPS 2012-Crow River, South Fork-(07010205-508)-TSS</v>
      </c>
    </row>
    <row r="1105" spans="1:16" ht="27.95" hidden="1" customHeight="1" x14ac:dyDescent="0.25">
      <c r="A1105" s="203" t="s">
        <v>1701</v>
      </c>
      <c r="B1105" s="202" t="s">
        <v>708</v>
      </c>
      <c r="C1105" s="203" t="s">
        <v>1719</v>
      </c>
      <c r="D1105" s="202" t="s">
        <v>1720</v>
      </c>
      <c r="E1105" s="202" t="s">
        <v>1721</v>
      </c>
      <c r="F1105" s="202" t="s">
        <v>475</v>
      </c>
      <c r="G1105" s="253">
        <v>4</v>
      </c>
      <c r="H1105" s="361" t="s">
        <v>488</v>
      </c>
      <c r="I1105" s="359" t="s">
        <v>1382</v>
      </c>
      <c r="J1105" s="358">
        <v>0.09</v>
      </c>
      <c r="K1105" s="359" t="s">
        <v>22</v>
      </c>
      <c r="L1105" s="359" t="s">
        <v>1392</v>
      </c>
      <c r="M1105" s="368">
        <v>2007</v>
      </c>
      <c r="N1105" s="205">
        <v>43593</v>
      </c>
      <c r="O1105" s="203"/>
      <c r="P1105" t="str">
        <f t="shared" si="17"/>
        <v>South Fork Crow River WRAPS 2012-Crow River, South Fork-(07010205-508)-TSS</v>
      </c>
    </row>
    <row r="1106" spans="1:16" ht="27.95" hidden="1" customHeight="1" x14ac:dyDescent="0.25">
      <c r="A1106" s="203" t="s">
        <v>1701</v>
      </c>
      <c r="B1106" s="202" t="s">
        <v>708</v>
      </c>
      <c r="C1106" s="203" t="s">
        <v>1719</v>
      </c>
      <c r="D1106" s="202" t="s">
        <v>1720</v>
      </c>
      <c r="E1106" s="202" t="s">
        <v>1721</v>
      </c>
      <c r="F1106" s="202" t="s">
        <v>475</v>
      </c>
      <c r="G1106" s="253">
        <v>1.2</v>
      </c>
      <c r="H1106" s="361" t="s">
        <v>488</v>
      </c>
      <c r="I1106" s="359" t="s">
        <v>1383</v>
      </c>
      <c r="J1106" s="358">
        <v>0</v>
      </c>
      <c r="K1106" s="359" t="s">
        <v>22</v>
      </c>
      <c r="L1106" s="359" t="s">
        <v>1392</v>
      </c>
      <c r="M1106" s="368">
        <v>2007</v>
      </c>
      <c r="N1106" s="205">
        <v>43593</v>
      </c>
      <c r="O1106" s="203"/>
      <c r="P1106" t="str">
        <f t="shared" si="17"/>
        <v>South Fork Crow River WRAPS 2012-Crow River, South Fork-(07010205-508)-TSS</v>
      </c>
    </row>
    <row r="1107" spans="1:16" ht="27.95" hidden="1" customHeight="1" x14ac:dyDescent="0.25">
      <c r="A1107" s="203" t="s">
        <v>1701</v>
      </c>
      <c r="B1107" s="202" t="s">
        <v>708</v>
      </c>
      <c r="C1107" s="203" t="s">
        <v>1719</v>
      </c>
      <c r="D1107" s="202" t="s">
        <v>1720</v>
      </c>
      <c r="E1107" s="202" t="s">
        <v>1721</v>
      </c>
      <c r="F1107" s="202" t="s">
        <v>475</v>
      </c>
      <c r="G1107" s="253">
        <v>0.3</v>
      </c>
      <c r="H1107" s="361" t="s">
        <v>488</v>
      </c>
      <c r="I1107" s="359" t="s">
        <v>1384</v>
      </c>
      <c r="J1107" s="358">
        <v>0</v>
      </c>
      <c r="K1107" s="359" t="s">
        <v>22</v>
      </c>
      <c r="L1107" s="359" t="s">
        <v>1392</v>
      </c>
      <c r="M1107" s="368">
        <v>2007</v>
      </c>
      <c r="N1107" s="205">
        <v>43593</v>
      </c>
      <c r="O1107" s="203"/>
      <c r="P1107" t="str">
        <f t="shared" si="17"/>
        <v>South Fork Crow River WRAPS 2012-Crow River, South Fork-(07010205-508)-TSS</v>
      </c>
    </row>
    <row r="1108" spans="1:16" ht="27.95" hidden="1" customHeight="1" x14ac:dyDescent="0.25">
      <c r="A1108" s="203" t="s">
        <v>1701</v>
      </c>
      <c r="B1108" s="202" t="s">
        <v>708</v>
      </c>
      <c r="C1108" s="203" t="s">
        <v>1719</v>
      </c>
      <c r="D1108" s="202" t="s">
        <v>1720</v>
      </c>
      <c r="E1108" s="202" t="s">
        <v>1721</v>
      </c>
      <c r="F1108" s="202" t="s">
        <v>475</v>
      </c>
      <c r="G1108" s="253" t="s">
        <v>1722</v>
      </c>
      <c r="H1108" s="361" t="s">
        <v>488</v>
      </c>
      <c r="I1108" s="359" t="s">
        <v>1385</v>
      </c>
      <c r="J1108" s="358">
        <v>0</v>
      </c>
      <c r="K1108" s="359" t="s">
        <v>22</v>
      </c>
      <c r="L1108" s="359" t="s">
        <v>1392</v>
      </c>
      <c r="M1108" s="368">
        <v>2007</v>
      </c>
      <c r="N1108" s="205">
        <v>43593</v>
      </c>
      <c r="O1108" s="203"/>
      <c r="P1108" t="str">
        <f t="shared" si="17"/>
        <v>South Fork Crow River WRAPS 2012-Crow River, South Fork-(07010205-508)-TSS</v>
      </c>
    </row>
    <row r="1109" spans="1:16" ht="27.95" hidden="1" customHeight="1" x14ac:dyDescent="0.25">
      <c r="A1109" s="203" t="s">
        <v>1701</v>
      </c>
      <c r="B1109" s="202" t="s">
        <v>708</v>
      </c>
      <c r="C1109" s="203" t="s">
        <v>1403</v>
      </c>
      <c r="D1109" s="202" t="s">
        <v>1404</v>
      </c>
      <c r="E1109" s="202" t="s">
        <v>1405</v>
      </c>
      <c r="F1109" s="202" t="s">
        <v>475</v>
      </c>
      <c r="G1109" s="253">
        <v>154</v>
      </c>
      <c r="H1109" s="361" t="s">
        <v>1406</v>
      </c>
      <c r="I1109" s="359" t="s">
        <v>1407</v>
      </c>
      <c r="J1109" s="359" t="s">
        <v>1380</v>
      </c>
      <c r="K1109" s="359" t="s">
        <v>22</v>
      </c>
      <c r="L1109" s="359" t="s">
        <v>1408</v>
      </c>
      <c r="M1109" s="368" t="s">
        <v>1407</v>
      </c>
      <c r="N1109" s="205">
        <v>42486</v>
      </c>
      <c r="O1109" s="203"/>
      <c r="P1109" t="str">
        <f t="shared" si="17"/>
        <v>South Metro Mississippi TSS TMDL-Mississippi River-(07040001-531)-TSS</v>
      </c>
    </row>
    <row r="1110" spans="1:16" ht="27.95" hidden="1" customHeight="1" x14ac:dyDescent="0.25">
      <c r="A1110" s="203" t="s">
        <v>1701</v>
      </c>
      <c r="B1110" s="202" t="s">
        <v>708</v>
      </c>
      <c r="C1110" s="203" t="s">
        <v>1461</v>
      </c>
      <c r="D1110" s="202" t="s">
        <v>1677</v>
      </c>
      <c r="E1110" s="202" t="s">
        <v>1678</v>
      </c>
      <c r="F1110" s="202" t="s">
        <v>475</v>
      </c>
      <c r="G1110" s="254">
        <v>17386888</v>
      </c>
      <c r="H1110" s="361" t="s">
        <v>1433</v>
      </c>
      <c r="I1110" s="359" t="s">
        <v>1407</v>
      </c>
      <c r="J1110" s="359" t="s">
        <v>1380</v>
      </c>
      <c r="K1110" s="359" t="s">
        <v>8</v>
      </c>
      <c r="L1110" s="359" t="s">
        <v>1408</v>
      </c>
      <c r="M1110" s="368" t="s">
        <v>1407</v>
      </c>
      <c r="N1110" s="205">
        <v>42530</v>
      </c>
      <c r="O1110" s="203"/>
      <c r="P1110" t="str">
        <f t="shared" si="17"/>
        <v>Twin Cities Metro Area Chloride TMDL and Management Plan-Elm Creek-(07010206-508)-Chloride</v>
      </c>
    </row>
    <row r="1111" spans="1:16" ht="27.95" hidden="1" customHeight="1" x14ac:dyDescent="0.25">
      <c r="A1111" s="203" t="s">
        <v>1701</v>
      </c>
      <c r="B1111" s="202" t="s">
        <v>708</v>
      </c>
      <c r="C1111" s="203" t="s">
        <v>1461</v>
      </c>
      <c r="D1111" s="202" t="s">
        <v>1677</v>
      </c>
      <c r="E1111" s="202" t="s">
        <v>1678</v>
      </c>
      <c r="F1111" s="202" t="s">
        <v>475</v>
      </c>
      <c r="G1111" s="254">
        <v>115145</v>
      </c>
      <c r="H1111" s="361" t="s">
        <v>1414</v>
      </c>
      <c r="I1111" s="359" t="s">
        <v>1407</v>
      </c>
      <c r="J1111" s="359" t="s">
        <v>1380</v>
      </c>
      <c r="K1111" s="359" t="s">
        <v>8</v>
      </c>
      <c r="L1111" s="359" t="s">
        <v>1392</v>
      </c>
      <c r="M1111" s="368" t="s">
        <v>1407</v>
      </c>
      <c r="N1111" s="205">
        <v>42530</v>
      </c>
      <c r="O1111" s="203"/>
      <c r="P1111" t="str">
        <f t="shared" si="17"/>
        <v>Twin Cities Metro Area Chloride TMDL and Management Plan-Elm Creek-(07010206-508)-Chloride</v>
      </c>
    </row>
    <row r="1112" spans="1:16" ht="27.95" hidden="1" customHeight="1" x14ac:dyDescent="0.25">
      <c r="A1112" s="203" t="s">
        <v>1701</v>
      </c>
      <c r="B1112" s="202" t="s">
        <v>708</v>
      </c>
      <c r="C1112" s="203" t="s">
        <v>1461</v>
      </c>
      <c r="D1112" s="202" t="s">
        <v>1706</v>
      </c>
      <c r="E1112" s="202" t="s">
        <v>1707</v>
      </c>
      <c r="F1112" s="202" t="s">
        <v>475</v>
      </c>
      <c r="G1112" s="254">
        <v>3646696</v>
      </c>
      <c r="H1112" s="361" t="s">
        <v>1433</v>
      </c>
      <c r="I1112" s="359" t="s">
        <v>1407</v>
      </c>
      <c r="J1112" s="359" t="s">
        <v>1380</v>
      </c>
      <c r="K1112" s="359" t="s">
        <v>8</v>
      </c>
      <c r="L1112" s="359" t="s">
        <v>1408</v>
      </c>
      <c r="M1112" s="368" t="s">
        <v>1407</v>
      </c>
      <c r="N1112" s="205">
        <v>42530</v>
      </c>
      <c r="O1112" s="203"/>
      <c r="P1112" t="str">
        <f t="shared" si="17"/>
        <v>Twin Cities Metro Area Chloride TMDL and Management Plan-Rush Creek, South Fork-(07010206-732)-Chloride</v>
      </c>
    </row>
    <row r="1113" spans="1:16" ht="27.95" hidden="1" customHeight="1" x14ac:dyDescent="0.25">
      <c r="A1113" s="203" t="s">
        <v>1701</v>
      </c>
      <c r="B1113" s="202" t="s">
        <v>708</v>
      </c>
      <c r="C1113" s="203" t="s">
        <v>1461</v>
      </c>
      <c r="D1113" s="202" t="s">
        <v>1706</v>
      </c>
      <c r="E1113" s="202" t="s">
        <v>1707</v>
      </c>
      <c r="F1113" s="202" t="s">
        <v>475</v>
      </c>
      <c r="G1113" s="254">
        <v>24150</v>
      </c>
      <c r="H1113" s="361" t="s">
        <v>1414</v>
      </c>
      <c r="I1113" s="359" t="s">
        <v>1407</v>
      </c>
      <c r="J1113" s="359" t="s">
        <v>1380</v>
      </c>
      <c r="K1113" s="359" t="s">
        <v>8</v>
      </c>
      <c r="L1113" s="359" t="s">
        <v>1392</v>
      </c>
      <c r="M1113" s="368" t="s">
        <v>1407</v>
      </c>
      <c r="N1113" s="205">
        <v>42530</v>
      </c>
      <c r="O1113" s="203"/>
      <c r="P1113" t="str">
        <f t="shared" si="17"/>
        <v>Twin Cities Metro Area Chloride TMDL and Management Plan-Rush Creek, South Fork-(07010206-732)-Chloride</v>
      </c>
    </row>
    <row r="1114" spans="1:16" ht="27.95" hidden="1" customHeight="1" x14ac:dyDescent="0.25">
      <c r="A1114" s="203" t="s">
        <v>1723</v>
      </c>
      <c r="B1114" s="202" t="s">
        <v>693</v>
      </c>
      <c r="C1114" s="203" t="s">
        <v>1518</v>
      </c>
      <c r="D1114" s="202" t="s">
        <v>1519</v>
      </c>
      <c r="E1114" s="202" t="s">
        <v>1520</v>
      </c>
      <c r="F1114" s="202" t="s">
        <v>475</v>
      </c>
      <c r="G1114" s="253">
        <v>0.19</v>
      </c>
      <c r="H1114" s="361" t="s">
        <v>1406</v>
      </c>
      <c r="I1114" s="359" t="s">
        <v>1407</v>
      </c>
      <c r="J1114" s="358">
        <v>0.34</v>
      </c>
      <c r="K1114" s="359" t="s">
        <v>1113</v>
      </c>
      <c r="L1114" s="359" t="s">
        <v>1408</v>
      </c>
      <c r="M1114" s="368">
        <v>1992</v>
      </c>
      <c r="N1114" s="207" t="s">
        <v>1521</v>
      </c>
      <c r="O1114" s="203"/>
      <c r="P1114" t="str">
        <f t="shared" si="17"/>
        <v>Lake St. Croix Excess Nutrient TMDL-St. Croix-(82-0001-00)-TP</v>
      </c>
    </row>
    <row r="1115" spans="1:16" ht="27.95" hidden="1" customHeight="1" x14ac:dyDescent="0.25">
      <c r="A1115" s="203" t="s">
        <v>1723</v>
      </c>
      <c r="B1115" s="202" t="s">
        <v>693</v>
      </c>
      <c r="C1115" s="203" t="s">
        <v>1403</v>
      </c>
      <c r="D1115" s="202" t="s">
        <v>1404</v>
      </c>
      <c r="E1115" s="202" t="s">
        <v>1405</v>
      </c>
      <c r="F1115" s="202" t="s">
        <v>475</v>
      </c>
      <c r="G1115" s="253">
        <v>154</v>
      </c>
      <c r="H1115" s="361" t="s">
        <v>1406</v>
      </c>
      <c r="I1115" s="359" t="s">
        <v>1407</v>
      </c>
      <c r="J1115" s="208">
        <v>0</v>
      </c>
      <c r="K1115" s="359" t="s">
        <v>22</v>
      </c>
      <c r="L1115" s="359" t="s">
        <v>1408</v>
      </c>
      <c r="M1115" s="368" t="s">
        <v>1407</v>
      </c>
      <c r="N1115" s="205">
        <v>42486</v>
      </c>
      <c r="O1115" s="203"/>
      <c r="P1115" t="str">
        <f t="shared" si="17"/>
        <v>South Metro Mississippi TSS TMDL-Mississippi River-(07040001-531)-TSS</v>
      </c>
    </row>
    <row r="1116" spans="1:16" ht="27.95" hidden="1" customHeight="1" x14ac:dyDescent="0.25">
      <c r="A1116" s="203" t="s">
        <v>1724</v>
      </c>
      <c r="B1116" s="203" t="s">
        <v>2374</v>
      </c>
      <c r="C1116" s="203" t="s">
        <v>1535</v>
      </c>
      <c r="D1116" s="203" t="s">
        <v>1725</v>
      </c>
      <c r="E1116" s="203" t="s">
        <v>1726</v>
      </c>
      <c r="F1116" s="203" t="s">
        <v>505</v>
      </c>
      <c r="G1116" s="257">
        <v>13.2</v>
      </c>
      <c r="H1116" s="361" t="s">
        <v>1433</v>
      </c>
      <c r="I1116" s="361" t="s">
        <v>1407</v>
      </c>
      <c r="J1116" s="360">
        <v>0.75329999999999997</v>
      </c>
      <c r="K1116" s="361" t="s">
        <v>1113</v>
      </c>
      <c r="L1116" s="361" t="s">
        <v>1408</v>
      </c>
      <c r="M1116" s="370">
        <v>2013</v>
      </c>
      <c r="N1116" s="207">
        <v>43903</v>
      </c>
      <c r="O1116" s="203"/>
      <c r="P1116" t="str">
        <f t="shared" si="17"/>
        <v>Lower Minnesota River WRAPS 2014-Cleary-(70-0022-00)-TP</v>
      </c>
    </row>
    <row r="1117" spans="1:16" ht="27.95" hidden="1" customHeight="1" x14ac:dyDescent="0.25">
      <c r="A1117" s="203" t="s">
        <v>1724</v>
      </c>
      <c r="B1117" s="203" t="s">
        <v>2374</v>
      </c>
      <c r="C1117" s="203" t="s">
        <v>1535</v>
      </c>
      <c r="D1117" s="203" t="s">
        <v>1725</v>
      </c>
      <c r="E1117" s="203" t="s">
        <v>1726</v>
      </c>
      <c r="F1117" s="203" t="s">
        <v>505</v>
      </c>
      <c r="G1117" s="257">
        <v>3.6200000000000003E-2</v>
      </c>
      <c r="H1117" s="361" t="s">
        <v>1414</v>
      </c>
      <c r="I1117" s="361" t="s">
        <v>1407</v>
      </c>
      <c r="J1117" s="360">
        <v>0.75370000000000004</v>
      </c>
      <c r="K1117" s="361" t="s">
        <v>1113</v>
      </c>
      <c r="L1117" s="361" t="s">
        <v>1392</v>
      </c>
      <c r="M1117" s="370">
        <v>2013</v>
      </c>
      <c r="N1117" s="207">
        <v>43903</v>
      </c>
      <c r="O1117" s="203"/>
      <c r="P1117" t="str">
        <f t="shared" si="17"/>
        <v>Lower Minnesota River WRAPS 2014-Cleary-(70-0022-00)-TP</v>
      </c>
    </row>
    <row r="1118" spans="1:16" ht="27.95" hidden="1" customHeight="1" x14ac:dyDescent="0.25">
      <c r="A1118" s="203" t="s">
        <v>1727</v>
      </c>
      <c r="B1118" s="203" t="s">
        <v>2374</v>
      </c>
      <c r="C1118" s="203" t="s">
        <v>1535</v>
      </c>
      <c r="D1118" s="203" t="s">
        <v>1620</v>
      </c>
      <c r="E1118" s="203" t="s">
        <v>1621</v>
      </c>
      <c r="F1118" s="203" t="s">
        <v>475</v>
      </c>
      <c r="G1118" s="258">
        <v>22368</v>
      </c>
      <c r="H1118" s="361" t="s">
        <v>1414</v>
      </c>
      <c r="I1118" s="361" t="s">
        <v>1407</v>
      </c>
      <c r="J1118" s="361" t="s">
        <v>1380</v>
      </c>
      <c r="K1118" s="361" t="s">
        <v>8</v>
      </c>
      <c r="L1118" s="361" t="s">
        <v>1392</v>
      </c>
      <c r="M1118" s="370">
        <v>2010</v>
      </c>
      <c r="N1118" s="207">
        <v>43903</v>
      </c>
      <c r="O1118" s="203"/>
      <c r="P1118" t="str">
        <f t="shared" si="17"/>
        <v>Lower Minnesota River WRAPS 2014-Credit River-(07020012-811)-Chloride</v>
      </c>
    </row>
    <row r="1119" spans="1:16" ht="27.95" hidden="1" customHeight="1" x14ac:dyDescent="0.25">
      <c r="A1119" s="203" t="s">
        <v>1727</v>
      </c>
      <c r="B1119" s="203" t="s">
        <v>2374</v>
      </c>
      <c r="C1119" s="203" t="s">
        <v>1535</v>
      </c>
      <c r="D1119" s="203" t="s">
        <v>1620</v>
      </c>
      <c r="E1119" s="203" t="s">
        <v>1621</v>
      </c>
      <c r="F1119" s="203" t="s">
        <v>505</v>
      </c>
      <c r="G1119" s="257">
        <v>29</v>
      </c>
      <c r="H1119" s="361" t="s">
        <v>1390</v>
      </c>
      <c r="I1119" s="361" t="s">
        <v>1379</v>
      </c>
      <c r="J1119" s="275">
        <v>0.71</v>
      </c>
      <c r="K1119" s="361" t="s">
        <v>1391</v>
      </c>
      <c r="L1119" s="361" t="s">
        <v>1392</v>
      </c>
      <c r="M1119" s="370">
        <v>2010</v>
      </c>
      <c r="N1119" s="207">
        <v>43903</v>
      </c>
      <c r="O1119" s="361" t="s">
        <v>1537</v>
      </c>
      <c r="P1119" t="str">
        <f t="shared" si="17"/>
        <v>Lower Minnesota River WRAPS 2014-Credit River-(07020012-811)-E. coli</v>
      </c>
    </row>
    <row r="1120" spans="1:16" ht="27.95" hidden="1" customHeight="1" x14ac:dyDescent="0.25">
      <c r="A1120" s="203" t="s">
        <v>1727</v>
      </c>
      <c r="B1120" s="203" t="s">
        <v>2374</v>
      </c>
      <c r="C1120" s="203" t="s">
        <v>1535</v>
      </c>
      <c r="D1120" s="203" t="s">
        <v>1620</v>
      </c>
      <c r="E1120" s="203" t="s">
        <v>1621</v>
      </c>
      <c r="F1120" s="203" t="s">
        <v>505</v>
      </c>
      <c r="G1120" s="257">
        <v>7</v>
      </c>
      <c r="H1120" s="361" t="s">
        <v>1390</v>
      </c>
      <c r="I1120" s="361" t="s">
        <v>1382</v>
      </c>
      <c r="J1120" s="275">
        <v>0.71</v>
      </c>
      <c r="K1120" s="361" t="s">
        <v>1391</v>
      </c>
      <c r="L1120" s="361" t="s">
        <v>1392</v>
      </c>
      <c r="M1120" s="370">
        <v>2010</v>
      </c>
      <c r="N1120" s="207">
        <v>43903</v>
      </c>
      <c r="O1120" s="361" t="s">
        <v>1537</v>
      </c>
      <c r="P1120" t="str">
        <f t="shared" si="17"/>
        <v>Lower Minnesota River WRAPS 2014-Credit River-(07020012-811)-E. coli</v>
      </c>
    </row>
    <row r="1121" spans="1:16" ht="27.95" hidden="1" customHeight="1" x14ac:dyDescent="0.25">
      <c r="A1121" s="203" t="s">
        <v>1727</v>
      </c>
      <c r="B1121" s="203" t="s">
        <v>2374</v>
      </c>
      <c r="C1121" s="203" t="s">
        <v>1535</v>
      </c>
      <c r="D1121" s="203" t="s">
        <v>1620</v>
      </c>
      <c r="E1121" s="203" t="s">
        <v>1621</v>
      </c>
      <c r="F1121" s="203" t="s">
        <v>505</v>
      </c>
      <c r="G1121" s="257">
        <v>4.0999999999999996</v>
      </c>
      <c r="H1121" s="361" t="s">
        <v>1390</v>
      </c>
      <c r="I1121" s="361" t="s">
        <v>1383</v>
      </c>
      <c r="J1121" s="275">
        <v>0.71</v>
      </c>
      <c r="K1121" s="361" t="s">
        <v>1391</v>
      </c>
      <c r="L1121" s="361" t="s">
        <v>1392</v>
      </c>
      <c r="M1121" s="370">
        <v>2010</v>
      </c>
      <c r="N1121" s="207">
        <v>43903</v>
      </c>
      <c r="O1121" s="361" t="s">
        <v>1537</v>
      </c>
      <c r="P1121" t="str">
        <f t="shared" si="17"/>
        <v>Lower Minnesota River WRAPS 2014-Credit River-(07020012-811)-E. coli</v>
      </c>
    </row>
    <row r="1122" spans="1:16" ht="27.95" hidden="1" customHeight="1" x14ac:dyDescent="0.25">
      <c r="A1122" s="203" t="s">
        <v>1727</v>
      </c>
      <c r="B1122" s="203" t="s">
        <v>2374</v>
      </c>
      <c r="C1122" s="203" t="s">
        <v>1535</v>
      </c>
      <c r="D1122" s="203" t="s">
        <v>1620</v>
      </c>
      <c r="E1122" s="203" t="s">
        <v>1621</v>
      </c>
      <c r="F1122" s="203" t="s">
        <v>505</v>
      </c>
      <c r="G1122" s="257">
        <v>1.1000000000000001</v>
      </c>
      <c r="H1122" s="361" t="s">
        <v>1390</v>
      </c>
      <c r="I1122" s="361" t="s">
        <v>1384</v>
      </c>
      <c r="J1122" s="275">
        <v>0.71</v>
      </c>
      <c r="K1122" s="361" t="s">
        <v>1391</v>
      </c>
      <c r="L1122" s="361" t="s">
        <v>1392</v>
      </c>
      <c r="M1122" s="370">
        <v>2010</v>
      </c>
      <c r="N1122" s="207">
        <v>43903</v>
      </c>
      <c r="O1122" s="361" t="s">
        <v>1537</v>
      </c>
      <c r="P1122" t="str">
        <f t="shared" si="17"/>
        <v>Lower Minnesota River WRAPS 2014-Credit River-(07020012-811)-E. coli</v>
      </c>
    </row>
    <row r="1123" spans="1:16" ht="27.95" hidden="1" customHeight="1" x14ac:dyDescent="0.25">
      <c r="A1123" s="203" t="s">
        <v>1727</v>
      </c>
      <c r="B1123" s="203" t="s">
        <v>2374</v>
      </c>
      <c r="C1123" s="203" t="s">
        <v>1535</v>
      </c>
      <c r="D1123" s="203" t="s">
        <v>1620</v>
      </c>
      <c r="E1123" s="203" t="s">
        <v>1621</v>
      </c>
      <c r="F1123" s="203" t="s">
        <v>505</v>
      </c>
      <c r="G1123" s="257">
        <v>0.81</v>
      </c>
      <c r="H1123" s="361" t="s">
        <v>1390</v>
      </c>
      <c r="I1123" s="361" t="s">
        <v>1385</v>
      </c>
      <c r="J1123" s="275">
        <v>0.71</v>
      </c>
      <c r="K1123" s="361" t="s">
        <v>1391</v>
      </c>
      <c r="L1123" s="361" t="s">
        <v>1392</v>
      </c>
      <c r="M1123" s="370">
        <v>2010</v>
      </c>
      <c r="N1123" s="207">
        <v>43903</v>
      </c>
      <c r="O1123" s="361" t="s">
        <v>1537</v>
      </c>
      <c r="P1123" t="str">
        <f t="shared" si="17"/>
        <v>Lower Minnesota River WRAPS 2014-Credit River-(07020012-811)-E. coli</v>
      </c>
    </row>
    <row r="1124" spans="1:16" ht="27.95" hidden="1" customHeight="1" x14ac:dyDescent="0.25">
      <c r="A1124" s="203" t="s">
        <v>1724</v>
      </c>
      <c r="B1124" s="202" t="s">
        <v>2374</v>
      </c>
      <c r="C1124" s="203" t="s">
        <v>1403</v>
      </c>
      <c r="D1124" s="202" t="s">
        <v>1404</v>
      </c>
      <c r="E1124" s="202" t="s">
        <v>1405</v>
      </c>
      <c r="F1124" s="202" t="s">
        <v>475</v>
      </c>
      <c r="G1124" s="253">
        <v>154</v>
      </c>
      <c r="H1124" s="361" t="s">
        <v>1406</v>
      </c>
      <c r="I1124" s="359" t="s">
        <v>1407</v>
      </c>
      <c r="J1124" s="359" t="s">
        <v>1380</v>
      </c>
      <c r="K1124" s="359" t="s">
        <v>22</v>
      </c>
      <c r="L1124" s="359" t="s">
        <v>1408</v>
      </c>
      <c r="M1124" s="368" t="s">
        <v>1407</v>
      </c>
      <c r="N1124" s="205">
        <v>42486</v>
      </c>
      <c r="O1124" s="203"/>
      <c r="P1124" t="str">
        <f t="shared" si="17"/>
        <v>South Metro Mississippi TSS TMDL-Mississippi River-(07040001-531)-TSS</v>
      </c>
    </row>
    <row r="1125" spans="1:16" ht="27.95" hidden="1" customHeight="1" x14ac:dyDescent="0.25">
      <c r="A1125" s="203" t="s">
        <v>1724</v>
      </c>
      <c r="B1125" s="202" t="s">
        <v>2374</v>
      </c>
      <c r="C1125" s="203" t="s">
        <v>1476</v>
      </c>
      <c r="D1125" s="202" t="s">
        <v>1728</v>
      </c>
      <c r="E1125" s="202" t="s">
        <v>1474</v>
      </c>
      <c r="F1125" s="202" t="s">
        <v>505</v>
      </c>
      <c r="G1125" s="253">
        <v>2.63</v>
      </c>
      <c r="H1125" s="361" t="s">
        <v>1400</v>
      </c>
      <c r="I1125" s="359" t="s">
        <v>1379</v>
      </c>
      <c r="J1125" s="358">
        <v>0.71</v>
      </c>
      <c r="K1125" s="359" t="s">
        <v>1391</v>
      </c>
      <c r="L1125" s="359" t="s">
        <v>1392</v>
      </c>
      <c r="M1125" s="368">
        <v>2009</v>
      </c>
      <c r="N1125" s="205">
        <v>42359</v>
      </c>
      <c r="O1125" s="203"/>
      <c r="P1125" t="str">
        <f t="shared" si="17"/>
        <v>Vermillion River Watershed JPO WRAPS 2008-Vermillion River-(07040001-516)-E. coli</v>
      </c>
    </row>
    <row r="1126" spans="1:16" ht="27.95" hidden="1" customHeight="1" x14ac:dyDescent="0.25">
      <c r="A1126" s="203" t="s">
        <v>1724</v>
      </c>
      <c r="B1126" s="202" t="s">
        <v>2374</v>
      </c>
      <c r="C1126" s="203" t="s">
        <v>1476</v>
      </c>
      <c r="D1126" s="202" t="s">
        <v>1728</v>
      </c>
      <c r="E1126" s="202" t="s">
        <v>1474</v>
      </c>
      <c r="F1126" s="202" t="s">
        <v>505</v>
      </c>
      <c r="G1126" s="253">
        <v>0.88</v>
      </c>
      <c r="H1126" s="361" t="s">
        <v>1400</v>
      </c>
      <c r="I1126" s="359" t="s">
        <v>1382</v>
      </c>
      <c r="J1126" s="358">
        <v>0.22</v>
      </c>
      <c r="K1126" s="359" t="s">
        <v>1391</v>
      </c>
      <c r="L1126" s="359" t="s">
        <v>1392</v>
      </c>
      <c r="M1126" s="368">
        <v>2009</v>
      </c>
      <c r="N1126" s="205">
        <v>42359</v>
      </c>
      <c r="O1126" s="203"/>
      <c r="P1126" t="str">
        <f t="shared" si="17"/>
        <v>Vermillion River Watershed JPO WRAPS 2008-Vermillion River-(07040001-516)-E. coli</v>
      </c>
    </row>
    <row r="1127" spans="1:16" ht="27.95" hidden="1" customHeight="1" x14ac:dyDescent="0.25">
      <c r="A1127" s="203" t="s">
        <v>1724</v>
      </c>
      <c r="B1127" s="202" t="s">
        <v>2374</v>
      </c>
      <c r="C1127" s="203" t="s">
        <v>1476</v>
      </c>
      <c r="D1127" s="202" t="s">
        <v>1728</v>
      </c>
      <c r="E1127" s="202" t="s">
        <v>1474</v>
      </c>
      <c r="F1127" s="202" t="s">
        <v>505</v>
      </c>
      <c r="G1127" s="253">
        <v>0.43</v>
      </c>
      <c r="H1127" s="361" t="s">
        <v>1400</v>
      </c>
      <c r="I1127" s="359" t="s">
        <v>1383</v>
      </c>
      <c r="J1127" s="358">
        <v>0.05</v>
      </c>
      <c r="K1127" s="359" t="s">
        <v>1391</v>
      </c>
      <c r="L1127" s="359" t="s">
        <v>1392</v>
      </c>
      <c r="M1127" s="368">
        <v>2009</v>
      </c>
      <c r="N1127" s="205">
        <v>42359</v>
      </c>
      <c r="O1127" s="203"/>
      <c r="P1127" t="str">
        <f t="shared" si="17"/>
        <v>Vermillion River Watershed JPO WRAPS 2008-Vermillion River-(07040001-516)-E. coli</v>
      </c>
    </row>
    <row r="1128" spans="1:16" ht="27.95" hidden="1" customHeight="1" x14ac:dyDescent="0.25">
      <c r="A1128" s="203" t="s">
        <v>1724</v>
      </c>
      <c r="B1128" s="202" t="s">
        <v>2374</v>
      </c>
      <c r="C1128" s="203" t="s">
        <v>1476</v>
      </c>
      <c r="D1128" s="202" t="s">
        <v>1728</v>
      </c>
      <c r="E1128" s="202" t="s">
        <v>1474</v>
      </c>
      <c r="F1128" s="202" t="s">
        <v>505</v>
      </c>
      <c r="G1128" s="253">
        <v>0.24</v>
      </c>
      <c r="H1128" s="361" t="s">
        <v>1400</v>
      </c>
      <c r="I1128" s="359" t="s">
        <v>1384</v>
      </c>
      <c r="J1128" s="358">
        <v>0.62</v>
      </c>
      <c r="K1128" s="359" t="s">
        <v>1391</v>
      </c>
      <c r="L1128" s="359" t="s">
        <v>1392</v>
      </c>
      <c r="M1128" s="368">
        <v>2009</v>
      </c>
      <c r="N1128" s="205">
        <v>42359</v>
      </c>
      <c r="O1128" s="203"/>
      <c r="P1128" t="str">
        <f t="shared" si="17"/>
        <v>Vermillion River Watershed JPO WRAPS 2008-Vermillion River-(07040001-516)-E. coli</v>
      </c>
    </row>
    <row r="1129" spans="1:16" ht="27.95" hidden="1" customHeight="1" x14ac:dyDescent="0.25">
      <c r="A1129" s="203" t="s">
        <v>1724</v>
      </c>
      <c r="B1129" s="202" t="s">
        <v>2374</v>
      </c>
      <c r="C1129" s="203" t="s">
        <v>1476</v>
      </c>
      <c r="D1129" s="202" t="s">
        <v>1728</v>
      </c>
      <c r="E1129" s="202" t="s">
        <v>1474</v>
      </c>
      <c r="F1129" s="202" t="s">
        <v>505</v>
      </c>
      <c r="G1129" s="253">
        <v>0.12</v>
      </c>
      <c r="H1129" s="361" t="s">
        <v>1400</v>
      </c>
      <c r="I1129" s="359" t="s">
        <v>1385</v>
      </c>
      <c r="J1129" s="358">
        <v>0.8</v>
      </c>
      <c r="K1129" s="359" t="s">
        <v>1391</v>
      </c>
      <c r="L1129" s="359" t="s">
        <v>1392</v>
      </c>
      <c r="M1129" s="368">
        <v>2009</v>
      </c>
      <c r="N1129" s="205">
        <v>42359</v>
      </c>
      <c r="O1129" s="203"/>
      <c r="P1129" t="str">
        <f t="shared" si="17"/>
        <v>Vermillion River Watershed JPO WRAPS 2008-Vermillion River-(07040001-516)-E. coli</v>
      </c>
    </row>
    <row r="1130" spans="1:16" ht="27.95" hidden="1" customHeight="1" x14ac:dyDescent="0.25">
      <c r="A1130" s="203" t="s">
        <v>1724</v>
      </c>
      <c r="B1130" s="202" t="s">
        <v>2374</v>
      </c>
      <c r="C1130" s="203" t="s">
        <v>1476</v>
      </c>
      <c r="D1130" s="202" t="s">
        <v>1729</v>
      </c>
      <c r="E1130" s="202" t="s">
        <v>1474</v>
      </c>
      <c r="F1130" s="202" t="s">
        <v>505</v>
      </c>
      <c r="G1130" s="253">
        <v>2.4969999999999999</v>
      </c>
      <c r="H1130" s="361" t="s">
        <v>1400</v>
      </c>
      <c r="I1130" s="359" t="s">
        <v>1379</v>
      </c>
      <c r="J1130" s="358">
        <v>0.73</v>
      </c>
      <c r="K1130" s="359" t="s">
        <v>1391</v>
      </c>
      <c r="L1130" s="359" t="s">
        <v>1392</v>
      </c>
      <c r="M1130" s="368">
        <v>2009</v>
      </c>
      <c r="N1130" s="205">
        <v>42359</v>
      </c>
      <c r="O1130" s="203"/>
      <c r="P1130" t="str">
        <f t="shared" si="17"/>
        <v>Vermillion River Watershed JPO WRAPS 2008-Vermillion River-(07040001-517)-E. coli</v>
      </c>
    </row>
    <row r="1131" spans="1:16" ht="27.95" hidden="1" customHeight="1" x14ac:dyDescent="0.25">
      <c r="A1131" s="203" t="s">
        <v>1724</v>
      </c>
      <c r="B1131" s="202" t="s">
        <v>2374</v>
      </c>
      <c r="C1131" s="203" t="s">
        <v>1476</v>
      </c>
      <c r="D1131" s="202" t="s">
        <v>1729</v>
      </c>
      <c r="E1131" s="202" t="s">
        <v>1474</v>
      </c>
      <c r="F1131" s="202" t="s">
        <v>505</v>
      </c>
      <c r="G1131" s="253">
        <v>1.054</v>
      </c>
      <c r="H1131" s="361" t="s">
        <v>1400</v>
      </c>
      <c r="I1131" s="359" t="s">
        <v>1382</v>
      </c>
      <c r="J1131" s="358">
        <v>0.34</v>
      </c>
      <c r="K1131" s="359" t="s">
        <v>1391</v>
      </c>
      <c r="L1131" s="359" t="s">
        <v>1392</v>
      </c>
      <c r="M1131" s="368">
        <v>2009</v>
      </c>
      <c r="N1131" s="205">
        <v>42359</v>
      </c>
      <c r="O1131" s="203"/>
      <c r="P1131" t="str">
        <f t="shared" si="17"/>
        <v>Vermillion River Watershed JPO WRAPS 2008-Vermillion River-(07040001-517)-E. coli</v>
      </c>
    </row>
    <row r="1132" spans="1:16" ht="27.95" hidden="1" customHeight="1" x14ac:dyDescent="0.25">
      <c r="A1132" s="203" t="s">
        <v>1724</v>
      </c>
      <c r="B1132" s="202" t="s">
        <v>2374</v>
      </c>
      <c r="C1132" s="203" t="s">
        <v>1476</v>
      </c>
      <c r="D1132" s="202" t="s">
        <v>1729</v>
      </c>
      <c r="E1132" s="202" t="s">
        <v>1474</v>
      </c>
      <c r="F1132" s="202" t="s">
        <v>505</v>
      </c>
      <c r="G1132" s="253">
        <v>0.53400000000000003</v>
      </c>
      <c r="H1132" s="361" t="s">
        <v>1400</v>
      </c>
      <c r="I1132" s="359" t="s">
        <v>1383</v>
      </c>
      <c r="J1132" s="358">
        <v>0.57999999999999996</v>
      </c>
      <c r="K1132" s="359" t="s">
        <v>1391</v>
      </c>
      <c r="L1132" s="359" t="s">
        <v>1392</v>
      </c>
      <c r="M1132" s="368">
        <v>2009</v>
      </c>
      <c r="N1132" s="205">
        <v>42359</v>
      </c>
      <c r="O1132" s="203"/>
      <c r="P1132" t="str">
        <f t="shared" si="17"/>
        <v>Vermillion River Watershed JPO WRAPS 2008-Vermillion River-(07040001-517)-E. coli</v>
      </c>
    </row>
    <row r="1133" spans="1:16" ht="27.95" hidden="1" customHeight="1" x14ac:dyDescent="0.25">
      <c r="A1133" s="203" t="s">
        <v>1724</v>
      </c>
      <c r="B1133" s="202" t="s">
        <v>2374</v>
      </c>
      <c r="C1133" s="203" t="s">
        <v>1476</v>
      </c>
      <c r="D1133" s="202" t="s">
        <v>1729</v>
      </c>
      <c r="E1133" s="202" t="s">
        <v>1474</v>
      </c>
      <c r="F1133" s="202" t="s">
        <v>505</v>
      </c>
      <c r="G1133" s="253">
        <v>0.316</v>
      </c>
      <c r="H1133" s="361" t="s">
        <v>1400</v>
      </c>
      <c r="I1133" s="359" t="s">
        <v>1384</v>
      </c>
      <c r="J1133" s="358">
        <v>0.55000000000000004</v>
      </c>
      <c r="K1133" s="359" t="s">
        <v>1391</v>
      </c>
      <c r="L1133" s="359" t="s">
        <v>1392</v>
      </c>
      <c r="M1133" s="368">
        <v>2009</v>
      </c>
      <c r="N1133" s="205">
        <v>42359</v>
      </c>
      <c r="O1133" s="203"/>
      <c r="P1133" t="str">
        <f t="shared" si="17"/>
        <v>Vermillion River Watershed JPO WRAPS 2008-Vermillion River-(07040001-517)-E. coli</v>
      </c>
    </row>
    <row r="1134" spans="1:16" ht="27.95" hidden="1" customHeight="1" x14ac:dyDescent="0.25">
      <c r="A1134" s="203" t="s">
        <v>1724</v>
      </c>
      <c r="B1134" s="202" t="s">
        <v>2374</v>
      </c>
      <c r="C1134" s="203" t="s">
        <v>1476</v>
      </c>
      <c r="D1134" s="202" t="s">
        <v>1729</v>
      </c>
      <c r="E1134" s="202" t="s">
        <v>1474</v>
      </c>
      <c r="F1134" s="202" t="s">
        <v>505</v>
      </c>
      <c r="G1134" s="253">
        <v>0.20799999999999999</v>
      </c>
      <c r="H1134" s="361" t="s">
        <v>1400</v>
      </c>
      <c r="I1134" s="359" t="s">
        <v>1385</v>
      </c>
      <c r="J1134" s="358">
        <v>0.71</v>
      </c>
      <c r="K1134" s="359" t="s">
        <v>1391</v>
      </c>
      <c r="L1134" s="359" t="s">
        <v>1392</v>
      </c>
      <c r="M1134" s="368">
        <v>2009</v>
      </c>
      <c r="N1134" s="205">
        <v>42359</v>
      </c>
      <c r="O1134" s="203"/>
      <c r="P1134" t="str">
        <f t="shared" si="17"/>
        <v>Vermillion River Watershed JPO WRAPS 2008-Vermillion River-(07040001-517)-E. coli</v>
      </c>
    </row>
    <row r="1135" spans="1:16" ht="27.95" hidden="1" customHeight="1" x14ac:dyDescent="0.25">
      <c r="A1135" s="203" t="s">
        <v>1724</v>
      </c>
      <c r="B1135" s="202" t="s">
        <v>2374</v>
      </c>
      <c r="C1135" s="203" t="s">
        <v>1476</v>
      </c>
      <c r="D1135" s="202" t="s">
        <v>1729</v>
      </c>
      <c r="E1135" s="202" t="s">
        <v>1474</v>
      </c>
      <c r="F1135" s="202" t="s">
        <v>505</v>
      </c>
      <c r="G1135" s="253">
        <v>29.12</v>
      </c>
      <c r="H1135" s="361" t="s">
        <v>1414</v>
      </c>
      <c r="I1135" s="359" t="s">
        <v>1379</v>
      </c>
      <c r="J1135" s="358">
        <v>0.5</v>
      </c>
      <c r="K1135" s="359" t="s">
        <v>22</v>
      </c>
      <c r="L1135" s="359" t="s">
        <v>1392</v>
      </c>
      <c r="M1135" s="368">
        <v>2009</v>
      </c>
      <c r="N1135" s="205">
        <v>42359</v>
      </c>
      <c r="O1135" s="203"/>
      <c r="P1135" t="str">
        <f t="shared" si="17"/>
        <v>Vermillion River Watershed JPO WRAPS 2008-Vermillion River-(07040001-517)-TSS</v>
      </c>
    </row>
    <row r="1136" spans="1:16" ht="27.95" hidden="1" customHeight="1" x14ac:dyDescent="0.25">
      <c r="A1136" s="203" t="s">
        <v>1724</v>
      </c>
      <c r="B1136" s="202" t="s">
        <v>2374</v>
      </c>
      <c r="C1136" s="203" t="s">
        <v>1476</v>
      </c>
      <c r="D1136" s="202" t="s">
        <v>1729</v>
      </c>
      <c r="E1136" s="202" t="s">
        <v>1474</v>
      </c>
      <c r="F1136" s="202" t="s">
        <v>505</v>
      </c>
      <c r="G1136" s="253">
        <v>12.79</v>
      </c>
      <c r="H1136" s="361" t="s">
        <v>1414</v>
      </c>
      <c r="I1136" s="359" t="s">
        <v>1382</v>
      </c>
      <c r="J1136" s="358">
        <v>0.09</v>
      </c>
      <c r="K1136" s="359" t="s">
        <v>22</v>
      </c>
      <c r="L1136" s="359" t="s">
        <v>1392</v>
      </c>
      <c r="M1136" s="368">
        <v>2009</v>
      </c>
      <c r="N1136" s="205">
        <v>42359</v>
      </c>
      <c r="O1136" s="203"/>
      <c r="P1136" t="str">
        <f t="shared" si="17"/>
        <v>Vermillion River Watershed JPO WRAPS 2008-Vermillion River-(07040001-517)-TSS</v>
      </c>
    </row>
    <row r="1137" spans="1:16" ht="27.95" hidden="1" customHeight="1" x14ac:dyDescent="0.25">
      <c r="A1137" s="203" t="s">
        <v>1724</v>
      </c>
      <c r="B1137" s="202" t="s">
        <v>2374</v>
      </c>
      <c r="C1137" s="203" t="s">
        <v>1476</v>
      </c>
      <c r="D1137" s="202" t="s">
        <v>1729</v>
      </c>
      <c r="E1137" s="202" t="s">
        <v>1474</v>
      </c>
      <c r="F1137" s="202" t="s">
        <v>505</v>
      </c>
      <c r="G1137" s="253">
        <v>6.74</v>
      </c>
      <c r="H1137" s="361" t="s">
        <v>1414</v>
      </c>
      <c r="I1137" s="359" t="s">
        <v>1383</v>
      </c>
      <c r="J1137" s="358">
        <v>0</v>
      </c>
      <c r="K1137" s="359" t="s">
        <v>22</v>
      </c>
      <c r="L1137" s="359" t="s">
        <v>1392</v>
      </c>
      <c r="M1137" s="368">
        <v>2009</v>
      </c>
      <c r="N1137" s="205">
        <v>42359</v>
      </c>
      <c r="O1137" s="203"/>
      <c r="P1137" t="str">
        <f t="shared" si="17"/>
        <v>Vermillion River Watershed JPO WRAPS 2008-Vermillion River-(07040001-517)-TSS</v>
      </c>
    </row>
    <row r="1138" spans="1:16" ht="27.95" hidden="1" customHeight="1" x14ac:dyDescent="0.25">
      <c r="A1138" s="203" t="s">
        <v>1724</v>
      </c>
      <c r="B1138" s="202" t="s">
        <v>2374</v>
      </c>
      <c r="C1138" s="203" t="s">
        <v>1476</v>
      </c>
      <c r="D1138" s="202" t="s">
        <v>1729</v>
      </c>
      <c r="E1138" s="202" t="s">
        <v>1474</v>
      </c>
      <c r="F1138" s="202" t="s">
        <v>505</v>
      </c>
      <c r="G1138" s="253">
        <v>3.85</v>
      </c>
      <c r="H1138" s="361" t="s">
        <v>1414</v>
      </c>
      <c r="I1138" s="359" t="s">
        <v>1384</v>
      </c>
      <c r="J1138" s="358">
        <v>0</v>
      </c>
      <c r="K1138" s="359" t="s">
        <v>22</v>
      </c>
      <c r="L1138" s="359" t="s">
        <v>1392</v>
      </c>
      <c r="M1138" s="368">
        <v>2009</v>
      </c>
      <c r="N1138" s="205">
        <v>42359</v>
      </c>
      <c r="O1138" s="203"/>
      <c r="P1138" t="str">
        <f t="shared" si="17"/>
        <v>Vermillion River Watershed JPO WRAPS 2008-Vermillion River-(07040001-517)-TSS</v>
      </c>
    </row>
    <row r="1139" spans="1:16" ht="27.95" hidden="1" customHeight="1" x14ac:dyDescent="0.25">
      <c r="A1139" s="203" t="s">
        <v>1724</v>
      </c>
      <c r="B1139" s="202" t="s">
        <v>2374</v>
      </c>
      <c r="C1139" s="203" t="s">
        <v>1476</v>
      </c>
      <c r="D1139" s="202" t="s">
        <v>1729</v>
      </c>
      <c r="E1139" s="202" t="s">
        <v>1474</v>
      </c>
      <c r="F1139" s="202" t="s">
        <v>505</v>
      </c>
      <c r="G1139" s="253">
        <v>2.35</v>
      </c>
      <c r="H1139" s="361" t="s">
        <v>1414</v>
      </c>
      <c r="I1139" s="359" t="s">
        <v>1385</v>
      </c>
      <c r="J1139" s="358">
        <v>0</v>
      </c>
      <c r="K1139" s="359" t="s">
        <v>22</v>
      </c>
      <c r="L1139" s="359" t="s">
        <v>1392</v>
      </c>
      <c r="M1139" s="368">
        <v>2009</v>
      </c>
      <c r="N1139" s="205">
        <v>42359</v>
      </c>
      <c r="O1139" s="203"/>
      <c r="P1139" t="str">
        <f t="shared" si="17"/>
        <v>Vermillion River Watershed JPO WRAPS 2008-Vermillion River-(07040001-517)-TSS</v>
      </c>
    </row>
    <row r="1140" spans="1:16" ht="27.95" hidden="1" customHeight="1" x14ac:dyDescent="0.25">
      <c r="A1140" s="203" t="s">
        <v>1730</v>
      </c>
      <c r="B1140" s="202" t="s">
        <v>556</v>
      </c>
      <c r="C1140" s="203" t="s">
        <v>1580</v>
      </c>
      <c r="D1140" s="202" t="s">
        <v>1602</v>
      </c>
      <c r="E1140" s="202" t="s">
        <v>1603</v>
      </c>
      <c r="F1140" s="202" t="s">
        <v>475</v>
      </c>
      <c r="G1140" s="253">
        <v>35.799999999999997</v>
      </c>
      <c r="H1140" s="361" t="s">
        <v>527</v>
      </c>
      <c r="I1140" s="359" t="s">
        <v>1407</v>
      </c>
      <c r="J1140" s="358">
        <v>0</v>
      </c>
      <c r="K1140" s="359" t="s">
        <v>1582</v>
      </c>
      <c r="L1140" s="359" t="s">
        <v>1392</v>
      </c>
      <c r="M1140" s="368">
        <v>2008</v>
      </c>
      <c r="N1140" s="205">
        <v>40851</v>
      </c>
      <c r="O1140" s="203"/>
      <c r="P1140" t="str">
        <f t="shared" si="17"/>
        <v>Shingle Creek and Bass Creek Biota and DO TMDLs-Bass Creek-(07010206-527)-Nitrogenous Biological Oxygen Demand</v>
      </c>
    </row>
    <row r="1141" spans="1:16" ht="27.95" hidden="1" customHeight="1" x14ac:dyDescent="0.25">
      <c r="A1141" s="203" t="s">
        <v>1730</v>
      </c>
      <c r="B1141" s="202" t="s">
        <v>556</v>
      </c>
      <c r="C1141" s="203" t="s">
        <v>591</v>
      </c>
      <c r="D1141" s="202" t="s">
        <v>583</v>
      </c>
      <c r="E1141" s="202" t="s">
        <v>1584</v>
      </c>
      <c r="F1141" s="202" t="s">
        <v>475</v>
      </c>
      <c r="G1141" s="253"/>
      <c r="H1141" s="361"/>
      <c r="I1141" s="359" t="s">
        <v>594</v>
      </c>
      <c r="J1141" s="358">
        <v>0.6</v>
      </c>
      <c r="K1141" s="359" t="s">
        <v>8</v>
      </c>
      <c r="L1141" s="359" t="s">
        <v>1392</v>
      </c>
      <c r="M1141" s="370">
        <v>2003</v>
      </c>
      <c r="N1141" s="205">
        <v>39127</v>
      </c>
      <c r="O1141" s="203"/>
      <c r="P1141" t="str">
        <f t="shared" si="17"/>
        <v>Shingle Creek Chloride TMDL-Shingle Creek (County Ditch 13)-(07010206-506)-Chloride</v>
      </c>
    </row>
    <row r="1142" spans="1:16" ht="27.95" hidden="1" customHeight="1" x14ac:dyDescent="0.25">
      <c r="A1142" s="203" t="s">
        <v>1730</v>
      </c>
      <c r="B1142" s="202" t="s">
        <v>556</v>
      </c>
      <c r="C1142" s="203" t="s">
        <v>591</v>
      </c>
      <c r="D1142" s="202" t="s">
        <v>583</v>
      </c>
      <c r="E1142" s="202" t="s">
        <v>1584</v>
      </c>
      <c r="F1142" s="202" t="s">
        <v>475</v>
      </c>
      <c r="G1142" s="253"/>
      <c r="H1142" s="361"/>
      <c r="I1142" s="359" t="s">
        <v>593</v>
      </c>
      <c r="J1142" s="358">
        <v>0.67</v>
      </c>
      <c r="K1142" s="359" t="s">
        <v>8</v>
      </c>
      <c r="L1142" s="359" t="s">
        <v>1392</v>
      </c>
      <c r="M1142" s="370">
        <v>2003</v>
      </c>
      <c r="N1142" s="205">
        <v>39127</v>
      </c>
      <c r="O1142" s="203"/>
      <c r="P1142" t="str">
        <f t="shared" si="17"/>
        <v>Shingle Creek Chloride TMDL-Shingle Creek (County Ditch 13)-(07010206-506)-Chloride</v>
      </c>
    </row>
    <row r="1143" spans="1:16" ht="27.95" hidden="1" customHeight="1" x14ac:dyDescent="0.25">
      <c r="A1143" s="203" t="s">
        <v>1730</v>
      </c>
      <c r="B1143" s="202" t="s">
        <v>556</v>
      </c>
      <c r="C1143" s="203" t="s">
        <v>591</v>
      </c>
      <c r="D1143" s="202" t="s">
        <v>583</v>
      </c>
      <c r="E1143" s="202" t="s">
        <v>1584</v>
      </c>
      <c r="F1143" s="202" t="s">
        <v>475</v>
      </c>
      <c r="G1143" s="253">
        <v>23.2</v>
      </c>
      <c r="H1143" s="361" t="s">
        <v>488</v>
      </c>
      <c r="I1143" s="359" t="s">
        <v>1379</v>
      </c>
      <c r="J1143" s="359" t="s">
        <v>1380</v>
      </c>
      <c r="K1143" s="359" t="s">
        <v>8</v>
      </c>
      <c r="L1143" s="359" t="s">
        <v>1392</v>
      </c>
      <c r="M1143" s="370">
        <v>2003</v>
      </c>
      <c r="N1143" s="205">
        <v>39127</v>
      </c>
      <c r="O1143" s="203"/>
      <c r="P1143" t="str">
        <f t="shared" si="17"/>
        <v>Shingle Creek Chloride TMDL-Shingle Creek (County Ditch 13)-(07010206-506)-Chloride</v>
      </c>
    </row>
    <row r="1144" spans="1:16" ht="27.95" hidden="1" customHeight="1" x14ac:dyDescent="0.25">
      <c r="A1144" s="203" t="s">
        <v>1730</v>
      </c>
      <c r="B1144" s="202" t="s">
        <v>556</v>
      </c>
      <c r="C1144" s="203" t="s">
        <v>591</v>
      </c>
      <c r="D1144" s="202" t="s">
        <v>583</v>
      </c>
      <c r="E1144" s="202" t="s">
        <v>1584</v>
      </c>
      <c r="F1144" s="202" t="s">
        <v>475</v>
      </c>
      <c r="G1144" s="253">
        <v>7.2</v>
      </c>
      <c r="H1144" s="361" t="s">
        <v>488</v>
      </c>
      <c r="I1144" s="359" t="s">
        <v>1382</v>
      </c>
      <c r="J1144" s="359" t="s">
        <v>1380</v>
      </c>
      <c r="K1144" s="359" t="s">
        <v>8</v>
      </c>
      <c r="L1144" s="359" t="s">
        <v>1392</v>
      </c>
      <c r="M1144" s="370">
        <v>2003</v>
      </c>
      <c r="N1144" s="205">
        <v>39127</v>
      </c>
      <c r="O1144" s="203"/>
      <c r="P1144" t="str">
        <f t="shared" si="17"/>
        <v>Shingle Creek Chloride TMDL-Shingle Creek (County Ditch 13)-(07010206-506)-Chloride</v>
      </c>
    </row>
    <row r="1145" spans="1:16" ht="27.95" hidden="1" customHeight="1" x14ac:dyDescent="0.25">
      <c r="A1145" s="203" t="s">
        <v>1730</v>
      </c>
      <c r="B1145" s="202" t="s">
        <v>556</v>
      </c>
      <c r="C1145" s="203" t="s">
        <v>591</v>
      </c>
      <c r="D1145" s="202" t="s">
        <v>583</v>
      </c>
      <c r="E1145" s="202" t="s">
        <v>1584</v>
      </c>
      <c r="F1145" s="202" t="s">
        <v>475</v>
      </c>
      <c r="G1145" s="253">
        <v>2.9</v>
      </c>
      <c r="H1145" s="361" t="s">
        <v>488</v>
      </c>
      <c r="I1145" s="359" t="s">
        <v>1383</v>
      </c>
      <c r="J1145" s="359" t="s">
        <v>1380</v>
      </c>
      <c r="K1145" s="359" t="s">
        <v>8</v>
      </c>
      <c r="L1145" s="359" t="s">
        <v>1392</v>
      </c>
      <c r="M1145" s="370">
        <v>2003</v>
      </c>
      <c r="N1145" s="205">
        <v>39127</v>
      </c>
      <c r="O1145" s="203"/>
      <c r="P1145" t="str">
        <f t="shared" si="17"/>
        <v>Shingle Creek Chloride TMDL-Shingle Creek (County Ditch 13)-(07010206-506)-Chloride</v>
      </c>
    </row>
    <row r="1146" spans="1:16" ht="27.95" hidden="1" customHeight="1" x14ac:dyDescent="0.25">
      <c r="A1146" s="203" t="s">
        <v>1730</v>
      </c>
      <c r="B1146" s="202" t="s">
        <v>556</v>
      </c>
      <c r="C1146" s="203" t="s">
        <v>591</v>
      </c>
      <c r="D1146" s="202" t="s">
        <v>583</v>
      </c>
      <c r="E1146" s="202" t="s">
        <v>1584</v>
      </c>
      <c r="F1146" s="202" t="s">
        <v>475</v>
      </c>
      <c r="G1146" s="253">
        <v>1.8</v>
      </c>
      <c r="H1146" s="361" t="s">
        <v>488</v>
      </c>
      <c r="I1146" s="359" t="s">
        <v>1384</v>
      </c>
      <c r="J1146" s="359" t="s">
        <v>1380</v>
      </c>
      <c r="K1146" s="359" t="s">
        <v>8</v>
      </c>
      <c r="L1146" s="359" t="s">
        <v>1392</v>
      </c>
      <c r="M1146" s="370">
        <v>2003</v>
      </c>
      <c r="N1146" s="205">
        <v>39127</v>
      </c>
      <c r="O1146" s="203"/>
      <c r="P1146" t="str">
        <f t="shared" si="17"/>
        <v>Shingle Creek Chloride TMDL-Shingle Creek (County Ditch 13)-(07010206-506)-Chloride</v>
      </c>
    </row>
    <row r="1147" spans="1:16" ht="27.95" hidden="1" customHeight="1" x14ac:dyDescent="0.25">
      <c r="A1147" s="203" t="s">
        <v>1730</v>
      </c>
      <c r="B1147" s="202" t="s">
        <v>556</v>
      </c>
      <c r="C1147" s="203" t="s">
        <v>591</v>
      </c>
      <c r="D1147" s="202" t="s">
        <v>583</v>
      </c>
      <c r="E1147" s="202" t="s">
        <v>1584</v>
      </c>
      <c r="F1147" s="202" t="s">
        <v>475</v>
      </c>
      <c r="G1147" s="253">
        <v>0.3</v>
      </c>
      <c r="H1147" s="361" t="s">
        <v>488</v>
      </c>
      <c r="I1147" s="359" t="s">
        <v>1385</v>
      </c>
      <c r="J1147" s="359" t="s">
        <v>1380</v>
      </c>
      <c r="K1147" s="359" t="s">
        <v>8</v>
      </c>
      <c r="L1147" s="359" t="s">
        <v>1392</v>
      </c>
      <c r="M1147" s="370">
        <v>2003</v>
      </c>
      <c r="N1147" s="205">
        <v>39127</v>
      </c>
      <c r="O1147" s="203"/>
      <c r="P1147" t="str">
        <f t="shared" si="17"/>
        <v>Shingle Creek Chloride TMDL-Shingle Creek (County Ditch 13)-(07010206-506)-Chloride</v>
      </c>
    </row>
    <row r="1148" spans="1:16" ht="27.95" hidden="1" customHeight="1" x14ac:dyDescent="0.25">
      <c r="A1148" s="203" t="s">
        <v>1730</v>
      </c>
      <c r="B1148" s="202" t="s">
        <v>556</v>
      </c>
      <c r="C1148" s="203" t="s">
        <v>1403</v>
      </c>
      <c r="D1148" s="202" t="s">
        <v>1404</v>
      </c>
      <c r="E1148" s="202" t="s">
        <v>1405</v>
      </c>
      <c r="F1148" s="202" t="s">
        <v>475</v>
      </c>
      <c r="G1148" s="253">
        <v>154</v>
      </c>
      <c r="H1148" s="361" t="s">
        <v>1406</v>
      </c>
      <c r="I1148" s="359" t="s">
        <v>1407</v>
      </c>
      <c r="J1148" s="208">
        <v>0</v>
      </c>
      <c r="K1148" s="359" t="s">
        <v>22</v>
      </c>
      <c r="L1148" s="359" t="s">
        <v>1408</v>
      </c>
      <c r="M1148" s="368" t="s">
        <v>1407</v>
      </c>
      <c r="N1148" s="205">
        <v>42486</v>
      </c>
      <c r="O1148" s="203"/>
      <c r="P1148" t="str">
        <f t="shared" si="17"/>
        <v>South Metro Mississippi TSS TMDL-Mississippi River-(07040001-531)-TSS</v>
      </c>
    </row>
    <row r="1149" spans="1:16" ht="27.95" hidden="1" customHeight="1" x14ac:dyDescent="0.25">
      <c r="A1149" s="203" t="s">
        <v>1730</v>
      </c>
      <c r="B1149" s="202" t="s">
        <v>556</v>
      </c>
      <c r="C1149" s="203" t="s">
        <v>1586</v>
      </c>
      <c r="D1149" s="202" t="s">
        <v>619</v>
      </c>
      <c r="E1149" s="202" t="s">
        <v>1587</v>
      </c>
      <c r="F1149" s="202" t="s">
        <v>475</v>
      </c>
      <c r="G1149" s="253">
        <v>192</v>
      </c>
      <c r="H1149" s="361" t="s">
        <v>1588</v>
      </c>
      <c r="I1149" s="359" t="s">
        <v>1407</v>
      </c>
      <c r="J1149" s="359" t="s">
        <v>1380</v>
      </c>
      <c r="K1149" s="359" t="s">
        <v>1113</v>
      </c>
      <c r="L1149" s="359" t="s">
        <v>1408</v>
      </c>
      <c r="M1149" s="368">
        <v>1999</v>
      </c>
      <c r="N1149" s="205">
        <v>39395</v>
      </c>
      <c r="O1149" s="203"/>
      <c r="P1149" t="str">
        <f t="shared" si="17"/>
        <v>Twin (Upper, Middle, and Lower) and Ryan Lakes TMDLs-Upper Twin-(27-0042-01)-TP</v>
      </c>
    </row>
    <row r="1150" spans="1:16" ht="27.95" hidden="1" customHeight="1" x14ac:dyDescent="0.25">
      <c r="A1150" s="203" t="s">
        <v>1730</v>
      </c>
      <c r="B1150" s="202" t="s">
        <v>556</v>
      </c>
      <c r="C1150" s="203" t="s">
        <v>1586</v>
      </c>
      <c r="D1150" s="202" t="s">
        <v>619</v>
      </c>
      <c r="E1150" s="202" t="s">
        <v>1587</v>
      </c>
      <c r="F1150" s="202" t="s">
        <v>475</v>
      </c>
      <c r="G1150" s="253">
        <v>1.6</v>
      </c>
      <c r="H1150" s="361" t="s">
        <v>1589</v>
      </c>
      <c r="I1150" s="359" t="s">
        <v>1407</v>
      </c>
      <c r="J1150" s="359" t="s">
        <v>1380</v>
      </c>
      <c r="K1150" s="359" t="s">
        <v>1113</v>
      </c>
      <c r="L1150" s="359" t="s">
        <v>1392</v>
      </c>
      <c r="M1150" s="368">
        <v>1999</v>
      </c>
      <c r="N1150" s="205">
        <v>39395</v>
      </c>
      <c r="O1150" s="203"/>
      <c r="P1150" t="str">
        <f t="shared" si="17"/>
        <v>Twin (Upper, Middle, and Lower) and Ryan Lakes TMDLs-Upper Twin-(27-0042-01)-TP</v>
      </c>
    </row>
    <row r="1151" spans="1:16" ht="27.95" hidden="1" customHeight="1" x14ac:dyDescent="0.25">
      <c r="A1151" s="203" t="s">
        <v>1730</v>
      </c>
      <c r="B1151" s="202" t="s">
        <v>556</v>
      </c>
      <c r="C1151" s="203" t="s">
        <v>1586</v>
      </c>
      <c r="D1151" s="202" t="s">
        <v>619</v>
      </c>
      <c r="E1151" s="202" t="s">
        <v>1587</v>
      </c>
      <c r="F1151" s="202" t="s">
        <v>475</v>
      </c>
      <c r="G1151" s="253">
        <v>335</v>
      </c>
      <c r="H1151" s="361" t="s">
        <v>1590</v>
      </c>
      <c r="I1151" s="359" t="s">
        <v>1407</v>
      </c>
      <c r="J1151" s="359" t="s">
        <v>1380</v>
      </c>
      <c r="K1151" s="359" t="s">
        <v>1113</v>
      </c>
      <c r="L1151" s="359" t="s">
        <v>1408</v>
      </c>
      <c r="M1151" s="368">
        <v>1999</v>
      </c>
      <c r="N1151" s="205">
        <v>39395</v>
      </c>
      <c r="O1151" s="203"/>
      <c r="P1151" t="str">
        <f t="shared" si="17"/>
        <v>Twin (Upper, Middle, and Lower) and Ryan Lakes TMDLs-Upper Twin-(27-0042-01)-TP</v>
      </c>
    </row>
    <row r="1152" spans="1:16" ht="27.95" hidden="1" customHeight="1" x14ac:dyDescent="0.25">
      <c r="A1152" s="203" t="s">
        <v>1730</v>
      </c>
      <c r="B1152" s="202" t="s">
        <v>556</v>
      </c>
      <c r="C1152" s="203" t="s">
        <v>1586</v>
      </c>
      <c r="D1152" s="202" t="s">
        <v>619</v>
      </c>
      <c r="E1152" s="202" t="s">
        <v>1587</v>
      </c>
      <c r="F1152" s="202" t="s">
        <v>475</v>
      </c>
      <c r="G1152" s="253">
        <v>2.7</v>
      </c>
      <c r="H1152" s="361" t="s">
        <v>1591</v>
      </c>
      <c r="I1152" s="359" t="s">
        <v>1407</v>
      </c>
      <c r="J1152" s="359" t="s">
        <v>1380</v>
      </c>
      <c r="K1152" s="359" t="s">
        <v>1113</v>
      </c>
      <c r="L1152" s="359" t="s">
        <v>1392</v>
      </c>
      <c r="M1152" s="368">
        <v>1999</v>
      </c>
      <c r="N1152" s="205">
        <v>39395</v>
      </c>
      <c r="O1152" s="203"/>
      <c r="P1152" t="str">
        <f t="shared" si="17"/>
        <v>Twin (Upper, Middle, and Lower) and Ryan Lakes TMDLs-Upper Twin-(27-0042-01)-TP</v>
      </c>
    </row>
    <row r="1153" spans="1:16" ht="27.95" hidden="1" customHeight="1" x14ac:dyDescent="0.25">
      <c r="A1153" s="203" t="s">
        <v>1730</v>
      </c>
      <c r="B1153" s="202" t="s">
        <v>556</v>
      </c>
      <c r="C1153" s="203" t="s">
        <v>1586</v>
      </c>
      <c r="D1153" s="202" t="s">
        <v>619</v>
      </c>
      <c r="E1153" s="202" t="s">
        <v>1587</v>
      </c>
      <c r="F1153" s="202" t="s">
        <v>475</v>
      </c>
      <c r="G1153" s="253">
        <v>165</v>
      </c>
      <c r="H1153" s="361" t="s">
        <v>1592</v>
      </c>
      <c r="I1153" s="359" t="s">
        <v>1407</v>
      </c>
      <c r="J1153" s="359" t="s">
        <v>1380</v>
      </c>
      <c r="K1153" s="359" t="s">
        <v>1113</v>
      </c>
      <c r="L1153" s="359" t="s">
        <v>1408</v>
      </c>
      <c r="M1153" s="368">
        <v>1999</v>
      </c>
      <c r="N1153" s="205">
        <v>39395</v>
      </c>
      <c r="O1153" s="203"/>
      <c r="P1153" t="str">
        <f t="shared" si="17"/>
        <v>Twin (Upper, Middle, and Lower) and Ryan Lakes TMDLs-Upper Twin-(27-0042-01)-TP</v>
      </c>
    </row>
    <row r="1154" spans="1:16" ht="27.95" hidden="1" customHeight="1" x14ac:dyDescent="0.25">
      <c r="A1154" s="203" t="s">
        <v>1730</v>
      </c>
      <c r="B1154" s="202" t="s">
        <v>556</v>
      </c>
      <c r="C1154" s="203" t="s">
        <v>1586</v>
      </c>
      <c r="D1154" s="202" t="s">
        <v>619</v>
      </c>
      <c r="E1154" s="202" t="s">
        <v>1587</v>
      </c>
      <c r="F1154" s="202" t="s">
        <v>475</v>
      </c>
      <c r="G1154" s="253">
        <v>1.4</v>
      </c>
      <c r="H1154" s="361" t="s">
        <v>1593</v>
      </c>
      <c r="I1154" s="359" t="s">
        <v>1407</v>
      </c>
      <c r="J1154" s="359" t="s">
        <v>1380</v>
      </c>
      <c r="K1154" s="359" t="s">
        <v>1113</v>
      </c>
      <c r="L1154" s="359" t="s">
        <v>1392</v>
      </c>
      <c r="M1154" s="368">
        <v>1999</v>
      </c>
      <c r="N1154" s="205">
        <v>39395</v>
      </c>
      <c r="O1154" s="203"/>
      <c r="P1154" t="str">
        <f t="shared" si="17"/>
        <v>Twin (Upper, Middle, and Lower) and Ryan Lakes TMDLs-Upper Twin-(27-0042-01)-TP</v>
      </c>
    </row>
    <row r="1155" spans="1:16" ht="27.95" hidden="1" customHeight="1" x14ac:dyDescent="0.25">
      <c r="A1155" s="203" t="s">
        <v>1730</v>
      </c>
      <c r="B1155" s="202" t="s">
        <v>556</v>
      </c>
      <c r="C1155" s="203" t="s">
        <v>1586</v>
      </c>
      <c r="D1155" s="202" t="s">
        <v>648</v>
      </c>
      <c r="E1155" s="202" t="s">
        <v>1594</v>
      </c>
      <c r="F1155" s="202" t="s">
        <v>475</v>
      </c>
      <c r="G1155" s="253">
        <v>141</v>
      </c>
      <c r="H1155" s="361" t="s">
        <v>1588</v>
      </c>
      <c r="I1155" s="359" t="s">
        <v>1407</v>
      </c>
      <c r="J1155" s="359" t="s">
        <v>1380</v>
      </c>
      <c r="K1155" s="359" t="s">
        <v>1113</v>
      </c>
      <c r="L1155" s="359" t="s">
        <v>1408</v>
      </c>
      <c r="M1155" s="368">
        <v>1999</v>
      </c>
      <c r="N1155" s="205">
        <v>39395</v>
      </c>
      <c r="O1155" s="203"/>
      <c r="P1155" t="str">
        <f t="shared" ref="P1155:P1218" si="18">CONCATENATE(C1155, "-", E1155, "-","(", D1155,")", "-",K1155)</f>
        <v>Twin (Upper, Middle, and Lower) and Ryan Lakes TMDLs-Middle Twin-(27-0042-02)-TP</v>
      </c>
    </row>
    <row r="1156" spans="1:16" ht="27.95" hidden="1" customHeight="1" x14ac:dyDescent="0.25">
      <c r="A1156" s="203" t="s">
        <v>1730</v>
      </c>
      <c r="B1156" s="202" t="s">
        <v>556</v>
      </c>
      <c r="C1156" s="203" t="s">
        <v>1586</v>
      </c>
      <c r="D1156" s="202" t="s">
        <v>648</v>
      </c>
      <c r="E1156" s="202" t="s">
        <v>1594</v>
      </c>
      <c r="F1156" s="202" t="s">
        <v>475</v>
      </c>
      <c r="G1156" s="253">
        <v>0.4</v>
      </c>
      <c r="H1156" s="361" t="s">
        <v>1589</v>
      </c>
      <c r="I1156" s="359" t="s">
        <v>1407</v>
      </c>
      <c r="J1156" s="359" t="s">
        <v>1380</v>
      </c>
      <c r="K1156" s="359" t="s">
        <v>1113</v>
      </c>
      <c r="L1156" s="359" t="s">
        <v>1392</v>
      </c>
      <c r="M1156" s="368">
        <v>1999</v>
      </c>
      <c r="N1156" s="205">
        <v>39395</v>
      </c>
      <c r="O1156" s="203"/>
      <c r="P1156" t="str">
        <f t="shared" si="18"/>
        <v>Twin (Upper, Middle, and Lower) and Ryan Lakes TMDLs-Middle Twin-(27-0042-02)-TP</v>
      </c>
    </row>
    <row r="1157" spans="1:16" ht="27.95" hidden="1" customHeight="1" x14ac:dyDescent="0.25">
      <c r="A1157" s="203" t="s">
        <v>1730</v>
      </c>
      <c r="B1157" s="202" t="s">
        <v>556</v>
      </c>
      <c r="C1157" s="203" t="s">
        <v>1586</v>
      </c>
      <c r="D1157" s="202" t="s">
        <v>648</v>
      </c>
      <c r="E1157" s="202" t="s">
        <v>1594</v>
      </c>
      <c r="F1157" s="202" t="s">
        <v>475</v>
      </c>
      <c r="G1157" s="253">
        <v>263</v>
      </c>
      <c r="H1157" s="361" t="s">
        <v>1590</v>
      </c>
      <c r="I1157" s="359" t="s">
        <v>1407</v>
      </c>
      <c r="J1157" s="359" t="s">
        <v>1380</v>
      </c>
      <c r="K1157" s="359" t="s">
        <v>1113</v>
      </c>
      <c r="L1157" s="359" t="s">
        <v>1408</v>
      </c>
      <c r="M1157" s="368">
        <v>1999</v>
      </c>
      <c r="N1157" s="205">
        <v>39395</v>
      </c>
      <c r="O1157" s="203"/>
      <c r="P1157" t="str">
        <f t="shared" si="18"/>
        <v>Twin (Upper, Middle, and Lower) and Ryan Lakes TMDLs-Middle Twin-(27-0042-02)-TP</v>
      </c>
    </row>
    <row r="1158" spans="1:16" ht="27.95" hidden="1" customHeight="1" x14ac:dyDescent="0.25">
      <c r="A1158" s="203" t="s">
        <v>1730</v>
      </c>
      <c r="B1158" s="202" t="s">
        <v>556</v>
      </c>
      <c r="C1158" s="203" t="s">
        <v>1586</v>
      </c>
      <c r="D1158" s="202" t="s">
        <v>648</v>
      </c>
      <c r="E1158" s="202" t="s">
        <v>1594</v>
      </c>
      <c r="F1158" s="202" t="s">
        <v>475</v>
      </c>
      <c r="G1158" s="253">
        <v>0.7</v>
      </c>
      <c r="H1158" s="361" t="s">
        <v>1591</v>
      </c>
      <c r="I1158" s="359" t="s">
        <v>1407</v>
      </c>
      <c r="J1158" s="359" t="s">
        <v>1380</v>
      </c>
      <c r="K1158" s="359" t="s">
        <v>1113</v>
      </c>
      <c r="L1158" s="359" t="s">
        <v>1392</v>
      </c>
      <c r="M1158" s="368">
        <v>1999</v>
      </c>
      <c r="N1158" s="205">
        <v>39395</v>
      </c>
      <c r="O1158" s="203"/>
      <c r="P1158" t="str">
        <f t="shared" si="18"/>
        <v>Twin (Upper, Middle, and Lower) and Ryan Lakes TMDLs-Middle Twin-(27-0042-02)-TP</v>
      </c>
    </row>
    <row r="1159" spans="1:16" ht="27.95" hidden="1" customHeight="1" x14ac:dyDescent="0.25">
      <c r="A1159" s="203" t="s">
        <v>1730</v>
      </c>
      <c r="B1159" s="202" t="s">
        <v>556</v>
      </c>
      <c r="C1159" s="203" t="s">
        <v>1586</v>
      </c>
      <c r="D1159" s="202" t="s">
        <v>648</v>
      </c>
      <c r="E1159" s="202" t="s">
        <v>1594</v>
      </c>
      <c r="F1159" s="202" t="s">
        <v>475</v>
      </c>
      <c r="G1159" s="253">
        <v>130</v>
      </c>
      <c r="H1159" s="361" t="s">
        <v>1592</v>
      </c>
      <c r="I1159" s="359" t="s">
        <v>1407</v>
      </c>
      <c r="J1159" s="359" t="s">
        <v>1380</v>
      </c>
      <c r="K1159" s="359" t="s">
        <v>1113</v>
      </c>
      <c r="L1159" s="359" t="s">
        <v>1408</v>
      </c>
      <c r="M1159" s="368">
        <v>1999</v>
      </c>
      <c r="N1159" s="205">
        <v>39395</v>
      </c>
      <c r="O1159" s="203"/>
      <c r="P1159" t="str">
        <f t="shared" si="18"/>
        <v>Twin (Upper, Middle, and Lower) and Ryan Lakes TMDLs-Middle Twin-(27-0042-02)-TP</v>
      </c>
    </row>
    <row r="1160" spans="1:16" ht="27.95" hidden="1" customHeight="1" x14ac:dyDescent="0.25">
      <c r="A1160" s="203" t="s">
        <v>1730</v>
      </c>
      <c r="B1160" s="202" t="s">
        <v>556</v>
      </c>
      <c r="C1160" s="203" t="s">
        <v>1586</v>
      </c>
      <c r="D1160" s="202" t="s">
        <v>648</v>
      </c>
      <c r="E1160" s="202" t="s">
        <v>1594</v>
      </c>
      <c r="F1160" s="202" t="s">
        <v>475</v>
      </c>
      <c r="G1160" s="253">
        <v>0.3</v>
      </c>
      <c r="H1160" s="361" t="s">
        <v>1593</v>
      </c>
      <c r="I1160" s="359" t="s">
        <v>1407</v>
      </c>
      <c r="J1160" s="359" t="s">
        <v>1380</v>
      </c>
      <c r="K1160" s="359" t="s">
        <v>1113</v>
      </c>
      <c r="L1160" s="359" t="s">
        <v>1392</v>
      </c>
      <c r="M1160" s="368">
        <v>1999</v>
      </c>
      <c r="N1160" s="205">
        <v>39395</v>
      </c>
      <c r="O1160" s="203"/>
      <c r="P1160" t="str">
        <f t="shared" si="18"/>
        <v>Twin (Upper, Middle, and Lower) and Ryan Lakes TMDLs-Middle Twin-(27-0042-02)-TP</v>
      </c>
    </row>
    <row r="1161" spans="1:16" ht="27.95" hidden="1" customHeight="1" x14ac:dyDescent="0.25">
      <c r="A1161" s="203" t="s">
        <v>1730</v>
      </c>
      <c r="B1161" s="202" t="s">
        <v>556</v>
      </c>
      <c r="C1161" s="203" t="s">
        <v>1586</v>
      </c>
      <c r="D1161" s="202" t="s">
        <v>551</v>
      </c>
      <c r="E1161" s="202" t="s">
        <v>1595</v>
      </c>
      <c r="F1161" s="202" t="s">
        <v>475</v>
      </c>
      <c r="G1161" s="253">
        <v>258</v>
      </c>
      <c r="H1161" s="361" t="s">
        <v>1588</v>
      </c>
      <c r="I1161" s="359" t="s">
        <v>1407</v>
      </c>
      <c r="J1161" s="359" t="s">
        <v>1596</v>
      </c>
      <c r="K1161" s="359" t="s">
        <v>1113</v>
      </c>
      <c r="L1161" s="359" t="s">
        <v>1408</v>
      </c>
      <c r="M1161" s="368">
        <v>1999</v>
      </c>
      <c r="N1161" s="205">
        <v>39395</v>
      </c>
      <c r="O1161" s="361" t="s">
        <v>1597</v>
      </c>
      <c r="P1161" t="str">
        <f t="shared" si="18"/>
        <v>Twin (Upper, Middle, and Lower) and Ryan Lakes TMDLs-Lower Twin-(27-0042-03)-TP</v>
      </c>
    </row>
    <row r="1162" spans="1:16" ht="27.95" hidden="1" customHeight="1" x14ac:dyDescent="0.25">
      <c r="A1162" s="203" t="s">
        <v>1730</v>
      </c>
      <c r="B1162" s="202" t="s">
        <v>556</v>
      </c>
      <c r="C1162" s="203" t="s">
        <v>1586</v>
      </c>
      <c r="D1162" s="202" t="s">
        <v>551</v>
      </c>
      <c r="E1162" s="202" t="s">
        <v>1595</v>
      </c>
      <c r="F1162" s="202" t="s">
        <v>475</v>
      </c>
      <c r="G1162" s="253">
        <v>2.1</v>
      </c>
      <c r="H1162" s="361" t="s">
        <v>1589</v>
      </c>
      <c r="I1162" s="359" t="s">
        <v>1407</v>
      </c>
      <c r="J1162" s="359" t="s">
        <v>1596</v>
      </c>
      <c r="K1162" s="359" t="s">
        <v>1113</v>
      </c>
      <c r="L1162" s="359" t="s">
        <v>1392</v>
      </c>
      <c r="M1162" s="368">
        <v>1999</v>
      </c>
      <c r="N1162" s="205">
        <v>39395</v>
      </c>
      <c r="O1162" s="361" t="s">
        <v>1597</v>
      </c>
      <c r="P1162" t="str">
        <f t="shared" si="18"/>
        <v>Twin (Upper, Middle, and Lower) and Ryan Lakes TMDLs-Lower Twin-(27-0042-03)-TP</v>
      </c>
    </row>
    <row r="1163" spans="1:16" ht="27.95" hidden="1" customHeight="1" x14ac:dyDescent="0.25">
      <c r="A1163" s="203" t="s">
        <v>1730</v>
      </c>
      <c r="B1163" s="202" t="s">
        <v>556</v>
      </c>
      <c r="C1163" s="203" t="s">
        <v>1586</v>
      </c>
      <c r="D1163" s="202" t="s">
        <v>551</v>
      </c>
      <c r="E1163" s="202" t="s">
        <v>1595</v>
      </c>
      <c r="F1163" s="202" t="s">
        <v>475</v>
      </c>
      <c r="G1163" s="253">
        <v>405</v>
      </c>
      <c r="H1163" s="361" t="s">
        <v>1590</v>
      </c>
      <c r="I1163" s="359" t="s">
        <v>1407</v>
      </c>
      <c r="J1163" s="359" t="s">
        <v>1596</v>
      </c>
      <c r="K1163" s="359" t="s">
        <v>1113</v>
      </c>
      <c r="L1163" s="359" t="s">
        <v>1408</v>
      </c>
      <c r="M1163" s="368">
        <v>1999</v>
      </c>
      <c r="N1163" s="205">
        <v>39395</v>
      </c>
      <c r="O1163" s="361" t="s">
        <v>1597</v>
      </c>
      <c r="P1163" t="str">
        <f t="shared" si="18"/>
        <v>Twin (Upper, Middle, and Lower) and Ryan Lakes TMDLs-Lower Twin-(27-0042-03)-TP</v>
      </c>
    </row>
    <row r="1164" spans="1:16" ht="27.95" hidden="1" customHeight="1" x14ac:dyDescent="0.25">
      <c r="A1164" s="203" t="s">
        <v>1730</v>
      </c>
      <c r="B1164" s="202" t="s">
        <v>556</v>
      </c>
      <c r="C1164" s="203" t="s">
        <v>1586</v>
      </c>
      <c r="D1164" s="202" t="s">
        <v>551</v>
      </c>
      <c r="E1164" s="202" t="s">
        <v>1595</v>
      </c>
      <c r="F1164" s="202" t="s">
        <v>475</v>
      </c>
      <c r="G1164" s="253">
        <v>3.3</v>
      </c>
      <c r="H1164" s="361" t="s">
        <v>1591</v>
      </c>
      <c r="I1164" s="359" t="s">
        <v>1407</v>
      </c>
      <c r="J1164" s="359" t="s">
        <v>1596</v>
      </c>
      <c r="K1164" s="359" t="s">
        <v>1113</v>
      </c>
      <c r="L1164" s="359" t="s">
        <v>1392</v>
      </c>
      <c r="M1164" s="368">
        <v>1999</v>
      </c>
      <c r="N1164" s="205">
        <v>39395</v>
      </c>
      <c r="O1164" s="361" t="s">
        <v>1597</v>
      </c>
      <c r="P1164" t="str">
        <f t="shared" si="18"/>
        <v>Twin (Upper, Middle, and Lower) and Ryan Lakes TMDLs-Lower Twin-(27-0042-03)-TP</v>
      </c>
    </row>
    <row r="1165" spans="1:16" ht="27.95" hidden="1" customHeight="1" x14ac:dyDescent="0.25">
      <c r="A1165" s="203" t="s">
        <v>1730</v>
      </c>
      <c r="B1165" s="202" t="s">
        <v>556</v>
      </c>
      <c r="C1165" s="203" t="s">
        <v>1586</v>
      </c>
      <c r="D1165" s="202" t="s">
        <v>551</v>
      </c>
      <c r="E1165" s="202" t="s">
        <v>1595</v>
      </c>
      <c r="F1165" s="202" t="s">
        <v>475</v>
      </c>
      <c r="G1165" s="253">
        <v>252</v>
      </c>
      <c r="H1165" s="361" t="s">
        <v>1592</v>
      </c>
      <c r="I1165" s="359" t="s">
        <v>1407</v>
      </c>
      <c r="J1165" s="359" t="s">
        <v>1596</v>
      </c>
      <c r="K1165" s="359" t="s">
        <v>1113</v>
      </c>
      <c r="L1165" s="359" t="s">
        <v>1408</v>
      </c>
      <c r="M1165" s="368">
        <v>1999</v>
      </c>
      <c r="N1165" s="205">
        <v>39395</v>
      </c>
      <c r="O1165" s="361" t="s">
        <v>1597</v>
      </c>
      <c r="P1165" t="str">
        <f t="shared" si="18"/>
        <v>Twin (Upper, Middle, and Lower) and Ryan Lakes TMDLs-Lower Twin-(27-0042-03)-TP</v>
      </c>
    </row>
    <row r="1166" spans="1:16" ht="27.95" hidden="1" customHeight="1" x14ac:dyDescent="0.25">
      <c r="A1166" s="203" t="s">
        <v>1730</v>
      </c>
      <c r="B1166" s="202" t="s">
        <v>556</v>
      </c>
      <c r="C1166" s="203" t="s">
        <v>1586</v>
      </c>
      <c r="D1166" s="202" t="s">
        <v>551</v>
      </c>
      <c r="E1166" s="202" t="s">
        <v>1595</v>
      </c>
      <c r="F1166" s="202" t="s">
        <v>475</v>
      </c>
      <c r="G1166" s="253">
        <v>2.1</v>
      </c>
      <c r="H1166" s="361" t="s">
        <v>1593</v>
      </c>
      <c r="I1166" s="359" t="s">
        <v>1407</v>
      </c>
      <c r="J1166" s="359" t="s">
        <v>1596</v>
      </c>
      <c r="K1166" s="359" t="s">
        <v>1113</v>
      </c>
      <c r="L1166" s="359" t="s">
        <v>1392</v>
      </c>
      <c r="M1166" s="368">
        <v>1999</v>
      </c>
      <c r="N1166" s="205">
        <v>39395</v>
      </c>
      <c r="O1166" s="361" t="s">
        <v>1597</v>
      </c>
      <c r="P1166" t="str">
        <f t="shared" si="18"/>
        <v>Twin (Upper, Middle, and Lower) and Ryan Lakes TMDLs-Lower Twin-(27-0042-03)-TP</v>
      </c>
    </row>
    <row r="1167" spans="1:16" ht="27.95" hidden="1" customHeight="1" x14ac:dyDescent="0.25">
      <c r="A1167" s="203" t="s">
        <v>1730</v>
      </c>
      <c r="B1167" s="202" t="s">
        <v>556</v>
      </c>
      <c r="C1167" s="203" t="s">
        <v>1586</v>
      </c>
      <c r="D1167" s="202" t="s">
        <v>601</v>
      </c>
      <c r="E1167" s="202" t="s">
        <v>1598</v>
      </c>
      <c r="F1167" s="202" t="s">
        <v>475</v>
      </c>
      <c r="G1167" s="253">
        <v>170</v>
      </c>
      <c r="H1167" s="361" t="s">
        <v>1588</v>
      </c>
      <c r="I1167" s="359" t="s">
        <v>1407</v>
      </c>
      <c r="J1167" s="359" t="s">
        <v>1596</v>
      </c>
      <c r="K1167" s="359" t="s">
        <v>1113</v>
      </c>
      <c r="L1167" s="359" t="s">
        <v>1408</v>
      </c>
      <c r="M1167" s="368">
        <v>1999</v>
      </c>
      <c r="N1167" s="205">
        <v>39395</v>
      </c>
      <c r="O1167" s="361" t="s">
        <v>1597</v>
      </c>
      <c r="P1167" t="str">
        <f t="shared" si="18"/>
        <v>Twin (Upper, Middle, and Lower) and Ryan Lakes TMDLs-Ryan-(27-0058-00)-TP</v>
      </c>
    </row>
    <row r="1168" spans="1:16" ht="27.95" hidden="1" customHeight="1" x14ac:dyDescent="0.25">
      <c r="A1168" s="203" t="s">
        <v>1730</v>
      </c>
      <c r="B1168" s="202" t="s">
        <v>556</v>
      </c>
      <c r="C1168" s="203" t="s">
        <v>1586</v>
      </c>
      <c r="D1168" s="202" t="s">
        <v>601</v>
      </c>
      <c r="E1168" s="202" t="s">
        <v>1598</v>
      </c>
      <c r="F1168" s="202" t="s">
        <v>475</v>
      </c>
      <c r="G1168" s="253">
        <v>0.5</v>
      </c>
      <c r="H1168" s="361" t="s">
        <v>1589</v>
      </c>
      <c r="I1168" s="359" t="s">
        <v>1407</v>
      </c>
      <c r="J1168" s="359" t="s">
        <v>1596</v>
      </c>
      <c r="K1168" s="359" t="s">
        <v>1113</v>
      </c>
      <c r="L1168" s="359" t="s">
        <v>1392</v>
      </c>
      <c r="M1168" s="368">
        <v>1999</v>
      </c>
      <c r="N1168" s="205">
        <v>39395</v>
      </c>
      <c r="O1168" s="361" t="s">
        <v>1597</v>
      </c>
      <c r="P1168" t="str">
        <f t="shared" si="18"/>
        <v>Twin (Upper, Middle, and Lower) and Ryan Lakes TMDLs-Ryan-(27-0058-00)-TP</v>
      </c>
    </row>
    <row r="1169" spans="1:16" ht="27.95" hidden="1" customHeight="1" x14ac:dyDescent="0.25">
      <c r="A1169" s="203" t="s">
        <v>1730</v>
      </c>
      <c r="B1169" s="202" t="s">
        <v>556</v>
      </c>
      <c r="C1169" s="203" t="s">
        <v>1586</v>
      </c>
      <c r="D1169" s="202" t="s">
        <v>601</v>
      </c>
      <c r="E1169" s="202" t="s">
        <v>1598</v>
      </c>
      <c r="F1169" s="202" t="s">
        <v>475</v>
      </c>
      <c r="G1169" s="253">
        <v>278</v>
      </c>
      <c r="H1169" s="361" t="s">
        <v>1590</v>
      </c>
      <c r="I1169" s="359" t="s">
        <v>1407</v>
      </c>
      <c r="J1169" s="359" t="s">
        <v>1596</v>
      </c>
      <c r="K1169" s="359" t="s">
        <v>1113</v>
      </c>
      <c r="L1169" s="359" t="s">
        <v>1408</v>
      </c>
      <c r="M1169" s="368">
        <v>1999</v>
      </c>
      <c r="N1169" s="205">
        <v>39395</v>
      </c>
      <c r="O1169" s="361" t="s">
        <v>1597</v>
      </c>
      <c r="P1169" t="str">
        <f t="shared" si="18"/>
        <v>Twin (Upper, Middle, and Lower) and Ryan Lakes TMDLs-Ryan-(27-0058-00)-TP</v>
      </c>
    </row>
    <row r="1170" spans="1:16" ht="27.95" hidden="1" customHeight="1" x14ac:dyDescent="0.25">
      <c r="A1170" s="203" t="s">
        <v>1730</v>
      </c>
      <c r="B1170" s="202" t="s">
        <v>556</v>
      </c>
      <c r="C1170" s="203" t="s">
        <v>1586</v>
      </c>
      <c r="D1170" s="202" t="s">
        <v>601</v>
      </c>
      <c r="E1170" s="202" t="s">
        <v>1598</v>
      </c>
      <c r="F1170" s="202" t="s">
        <v>475</v>
      </c>
      <c r="G1170" s="253">
        <v>0.8</v>
      </c>
      <c r="H1170" s="361" t="s">
        <v>1591</v>
      </c>
      <c r="I1170" s="359" t="s">
        <v>1407</v>
      </c>
      <c r="J1170" s="359" t="s">
        <v>1596</v>
      </c>
      <c r="K1170" s="359" t="s">
        <v>1113</v>
      </c>
      <c r="L1170" s="359" t="s">
        <v>1392</v>
      </c>
      <c r="M1170" s="368">
        <v>1999</v>
      </c>
      <c r="N1170" s="205">
        <v>39395</v>
      </c>
      <c r="O1170" s="361" t="s">
        <v>1597</v>
      </c>
      <c r="P1170" t="str">
        <f t="shared" si="18"/>
        <v>Twin (Upper, Middle, and Lower) and Ryan Lakes TMDLs-Ryan-(27-0058-00)-TP</v>
      </c>
    </row>
    <row r="1171" spans="1:16" ht="27.95" hidden="1" customHeight="1" x14ac:dyDescent="0.25">
      <c r="A1171" s="203" t="s">
        <v>1730</v>
      </c>
      <c r="B1171" s="202" t="s">
        <v>556</v>
      </c>
      <c r="C1171" s="203" t="s">
        <v>1586</v>
      </c>
      <c r="D1171" s="202" t="s">
        <v>601</v>
      </c>
      <c r="E1171" s="202" t="s">
        <v>1598</v>
      </c>
      <c r="F1171" s="202" t="s">
        <v>475</v>
      </c>
      <c r="G1171" s="253">
        <v>167</v>
      </c>
      <c r="H1171" s="361" t="s">
        <v>1592</v>
      </c>
      <c r="I1171" s="359" t="s">
        <v>1407</v>
      </c>
      <c r="J1171" s="359" t="s">
        <v>1596</v>
      </c>
      <c r="K1171" s="359" t="s">
        <v>1113</v>
      </c>
      <c r="L1171" s="359" t="s">
        <v>1408</v>
      </c>
      <c r="M1171" s="368">
        <v>1999</v>
      </c>
      <c r="N1171" s="205">
        <v>39395</v>
      </c>
      <c r="O1171" s="361" t="s">
        <v>1597</v>
      </c>
      <c r="P1171" t="str">
        <f t="shared" si="18"/>
        <v>Twin (Upper, Middle, and Lower) and Ryan Lakes TMDLs-Ryan-(27-0058-00)-TP</v>
      </c>
    </row>
    <row r="1172" spans="1:16" ht="27.95" hidden="1" customHeight="1" x14ac:dyDescent="0.25">
      <c r="A1172" s="203" t="s">
        <v>1730</v>
      </c>
      <c r="B1172" s="202" t="s">
        <v>556</v>
      </c>
      <c r="C1172" s="203" t="s">
        <v>1586</v>
      </c>
      <c r="D1172" s="202" t="s">
        <v>601</v>
      </c>
      <c r="E1172" s="202" t="s">
        <v>1598</v>
      </c>
      <c r="F1172" s="202" t="s">
        <v>475</v>
      </c>
      <c r="G1172" s="253">
        <v>0.4</v>
      </c>
      <c r="H1172" s="361" t="s">
        <v>1593</v>
      </c>
      <c r="I1172" s="359" t="s">
        <v>1407</v>
      </c>
      <c r="J1172" s="359" t="s">
        <v>1596</v>
      </c>
      <c r="K1172" s="359" t="s">
        <v>1113</v>
      </c>
      <c r="L1172" s="359" t="s">
        <v>1392</v>
      </c>
      <c r="M1172" s="368">
        <v>1999</v>
      </c>
      <c r="N1172" s="205">
        <v>39395</v>
      </c>
      <c r="O1172" s="361" t="s">
        <v>1597</v>
      </c>
      <c r="P1172" t="str">
        <f t="shared" si="18"/>
        <v>Twin (Upper, Middle, and Lower) and Ryan Lakes TMDLs-Ryan-(27-0058-00)-TP</v>
      </c>
    </row>
    <row r="1173" spans="1:16" ht="27.95" hidden="1" customHeight="1" x14ac:dyDescent="0.25">
      <c r="A1173" s="203" t="s">
        <v>1730</v>
      </c>
      <c r="B1173" s="202" t="s">
        <v>556</v>
      </c>
      <c r="C1173" s="203" t="s">
        <v>1461</v>
      </c>
      <c r="D1173" s="202" t="s">
        <v>1731</v>
      </c>
      <c r="E1173" s="202" t="s">
        <v>1732</v>
      </c>
      <c r="F1173" s="202" t="s">
        <v>475</v>
      </c>
      <c r="G1173" s="254">
        <v>6642961</v>
      </c>
      <c r="H1173" s="361" t="s">
        <v>1433</v>
      </c>
      <c r="I1173" s="359" t="s">
        <v>1407</v>
      </c>
      <c r="J1173" s="359" t="s">
        <v>1380</v>
      </c>
      <c r="K1173" s="359" t="s">
        <v>8</v>
      </c>
      <c r="L1173" s="359" t="s">
        <v>1408</v>
      </c>
      <c r="M1173" s="368" t="s">
        <v>1407</v>
      </c>
      <c r="N1173" s="205">
        <v>42530</v>
      </c>
      <c r="O1173" s="203"/>
      <c r="P1173" t="str">
        <f t="shared" si="18"/>
        <v>Twin Cities Metro Area Chloride TMDL and Management Plan-Bassett Creek-(07010206-538)-Chloride</v>
      </c>
    </row>
    <row r="1174" spans="1:16" ht="27.95" hidden="1" customHeight="1" x14ac:dyDescent="0.25">
      <c r="A1174" s="203" t="s">
        <v>1730</v>
      </c>
      <c r="B1174" s="202" t="s">
        <v>556</v>
      </c>
      <c r="C1174" s="203" t="s">
        <v>1461</v>
      </c>
      <c r="D1174" s="202" t="s">
        <v>1731</v>
      </c>
      <c r="E1174" s="202" t="s">
        <v>1732</v>
      </c>
      <c r="F1174" s="202" t="s">
        <v>475</v>
      </c>
      <c r="G1174" s="254">
        <v>43993</v>
      </c>
      <c r="H1174" s="361" t="s">
        <v>1414</v>
      </c>
      <c r="I1174" s="359" t="s">
        <v>1407</v>
      </c>
      <c r="J1174" s="359" t="s">
        <v>1380</v>
      </c>
      <c r="K1174" s="359" t="s">
        <v>8</v>
      </c>
      <c r="L1174" s="359" t="s">
        <v>1392</v>
      </c>
      <c r="M1174" s="368" t="s">
        <v>1407</v>
      </c>
      <c r="N1174" s="205">
        <v>42530</v>
      </c>
      <c r="O1174" s="203"/>
      <c r="P1174" t="str">
        <f t="shared" si="18"/>
        <v>Twin Cities Metro Area Chloride TMDL and Management Plan-Bassett Creek-(07010206-538)-Chloride</v>
      </c>
    </row>
    <row r="1175" spans="1:16" ht="27.95" hidden="1" customHeight="1" x14ac:dyDescent="0.25">
      <c r="A1175" s="203" t="s">
        <v>1730</v>
      </c>
      <c r="B1175" s="202" t="s">
        <v>556</v>
      </c>
      <c r="C1175" s="203" t="s">
        <v>1397</v>
      </c>
      <c r="D1175" s="202" t="s">
        <v>583</v>
      </c>
      <c r="E1175" s="202" t="s">
        <v>1584</v>
      </c>
      <c r="F1175" s="202" t="s">
        <v>475</v>
      </c>
      <c r="G1175" s="253">
        <v>202</v>
      </c>
      <c r="H1175" s="361" t="s">
        <v>1400</v>
      </c>
      <c r="I1175" s="359" t="s">
        <v>1379</v>
      </c>
      <c r="J1175" s="358">
        <v>0.61</v>
      </c>
      <c r="K1175" s="359" t="s">
        <v>1391</v>
      </c>
      <c r="L1175" s="359" t="s">
        <v>1392</v>
      </c>
      <c r="M1175" s="368">
        <v>2010</v>
      </c>
      <c r="N1175" s="207" t="s">
        <v>1401</v>
      </c>
      <c r="O1175" s="203"/>
      <c r="P1175" t="str">
        <f t="shared" si="18"/>
        <v>Upper Mississippi River Bacteria TMDL-Shingle Creek (County Ditch 13)-(07010206-506)-E. coli</v>
      </c>
    </row>
    <row r="1176" spans="1:16" ht="27.95" hidden="1" customHeight="1" x14ac:dyDescent="0.25">
      <c r="A1176" s="203" t="s">
        <v>1730</v>
      </c>
      <c r="B1176" s="202" t="s">
        <v>556</v>
      </c>
      <c r="C1176" s="203" t="s">
        <v>1397</v>
      </c>
      <c r="D1176" s="202" t="s">
        <v>583</v>
      </c>
      <c r="E1176" s="202" t="s">
        <v>1584</v>
      </c>
      <c r="F1176" s="202" t="s">
        <v>475</v>
      </c>
      <c r="G1176" s="253">
        <v>68.400000000000006</v>
      </c>
      <c r="H1176" s="361" t="s">
        <v>1400</v>
      </c>
      <c r="I1176" s="359" t="s">
        <v>1382</v>
      </c>
      <c r="J1176" s="358">
        <v>0.43</v>
      </c>
      <c r="K1176" s="359" t="s">
        <v>1391</v>
      </c>
      <c r="L1176" s="359" t="s">
        <v>1392</v>
      </c>
      <c r="M1176" s="368">
        <v>2010</v>
      </c>
      <c r="N1176" s="207" t="s">
        <v>1401</v>
      </c>
      <c r="O1176" s="203"/>
      <c r="P1176" t="str">
        <f t="shared" si="18"/>
        <v>Upper Mississippi River Bacteria TMDL-Shingle Creek (County Ditch 13)-(07010206-506)-E. coli</v>
      </c>
    </row>
    <row r="1177" spans="1:16" ht="27.95" hidden="1" customHeight="1" x14ac:dyDescent="0.25">
      <c r="A1177" s="203" t="s">
        <v>1730</v>
      </c>
      <c r="B1177" s="202" t="s">
        <v>556</v>
      </c>
      <c r="C1177" s="203" t="s">
        <v>1397</v>
      </c>
      <c r="D1177" s="202" t="s">
        <v>583</v>
      </c>
      <c r="E1177" s="202" t="s">
        <v>1584</v>
      </c>
      <c r="F1177" s="202" t="s">
        <v>475</v>
      </c>
      <c r="G1177" s="253">
        <v>22.9</v>
      </c>
      <c r="H1177" s="361" t="s">
        <v>1400</v>
      </c>
      <c r="I1177" s="359" t="s">
        <v>1383</v>
      </c>
      <c r="J1177" s="358">
        <v>0.69</v>
      </c>
      <c r="K1177" s="359" t="s">
        <v>1391</v>
      </c>
      <c r="L1177" s="359" t="s">
        <v>1392</v>
      </c>
      <c r="M1177" s="368">
        <v>2010</v>
      </c>
      <c r="N1177" s="207" t="s">
        <v>1401</v>
      </c>
      <c r="O1177" s="203"/>
      <c r="P1177" t="str">
        <f t="shared" si="18"/>
        <v>Upper Mississippi River Bacteria TMDL-Shingle Creek (County Ditch 13)-(07010206-506)-E. coli</v>
      </c>
    </row>
    <row r="1178" spans="1:16" ht="27.95" hidden="1" customHeight="1" x14ac:dyDescent="0.25">
      <c r="A1178" s="203" t="s">
        <v>1730</v>
      </c>
      <c r="B1178" s="202" t="s">
        <v>556</v>
      </c>
      <c r="C1178" s="203" t="s">
        <v>1397</v>
      </c>
      <c r="D1178" s="202" t="s">
        <v>583</v>
      </c>
      <c r="E1178" s="202" t="s">
        <v>1584</v>
      </c>
      <c r="F1178" s="202" t="s">
        <v>475</v>
      </c>
      <c r="G1178" s="253">
        <v>8.19</v>
      </c>
      <c r="H1178" s="361" t="s">
        <v>1400</v>
      </c>
      <c r="I1178" s="359" t="s">
        <v>1384</v>
      </c>
      <c r="J1178" s="358">
        <v>0.13</v>
      </c>
      <c r="K1178" s="359" t="s">
        <v>1391</v>
      </c>
      <c r="L1178" s="359" t="s">
        <v>1392</v>
      </c>
      <c r="M1178" s="368">
        <v>2010</v>
      </c>
      <c r="N1178" s="207" t="s">
        <v>1401</v>
      </c>
      <c r="O1178" s="203"/>
      <c r="P1178" t="str">
        <f t="shared" si="18"/>
        <v>Upper Mississippi River Bacteria TMDL-Shingle Creek (County Ditch 13)-(07010206-506)-E. coli</v>
      </c>
    </row>
    <row r="1179" spans="1:16" ht="27.95" hidden="1" customHeight="1" x14ac:dyDescent="0.25">
      <c r="A1179" s="203" t="s">
        <v>1730</v>
      </c>
      <c r="B1179" s="202" t="s">
        <v>556</v>
      </c>
      <c r="C1179" s="203" t="s">
        <v>1397</v>
      </c>
      <c r="D1179" s="202" t="s">
        <v>583</v>
      </c>
      <c r="E1179" s="202" t="s">
        <v>1584</v>
      </c>
      <c r="F1179" s="202" t="s">
        <v>475</v>
      </c>
      <c r="G1179" s="253">
        <v>1.33</v>
      </c>
      <c r="H1179" s="361" t="s">
        <v>1400</v>
      </c>
      <c r="I1179" s="359" t="s">
        <v>1385</v>
      </c>
      <c r="J1179" s="358">
        <v>0.68</v>
      </c>
      <c r="K1179" s="359" t="s">
        <v>1391</v>
      </c>
      <c r="L1179" s="359" t="s">
        <v>1392</v>
      </c>
      <c r="M1179" s="368">
        <v>2010</v>
      </c>
      <c r="N1179" s="207" t="s">
        <v>1401</v>
      </c>
      <c r="O1179" s="203"/>
      <c r="P1179" t="str">
        <f t="shared" si="18"/>
        <v>Upper Mississippi River Bacteria TMDL-Shingle Creek (County Ditch 13)-(07010206-506)-E. coli</v>
      </c>
    </row>
    <row r="1180" spans="1:16" ht="27.95" hidden="1" customHeight="1" x14ac:dyDescent="0.25">
      <c r="A1180" s="203" t="s">
        <v>1730</v>
      </c>
      <c r="B1180" s="202" t="s">
        <v>556</v>
      </c>
      <c r="C1180" s="203" t="s">
        <v>1397</v>
      </c>
      <c r="D1180" s="202" t="s">
        <v>1731</v>
      </c>
      <c r="E1180" s="202" t="s">
        <v>1732</v>
      </c>
      <c r="F1180" s="202" t="s">
        <v>475</v>
      </c>
      <c r="G1180" s="253">
        <v>138</v>
      </c>
      <c r="H1180" s="361" t="s">
        <v>1400</v>
      </c>
      <c r="I1180" s="359" t="s">
        <v>1379</v>
      </c>
      <c r="J1180" s="358">
        <v>0.79</v>
      </c>
      <c r="K1180" s="359" t="s">
        <v>1391</v>
      </c>
      <c r="L1180" s="359" t="s">
        <v>1392</v>
      </c>
      <c r="M1180" s="368">
        <v>2010</v>
      </c>
      <c r="N1180" s="207" t="s">
        <v>1401</v>
      </c>
      <c r="O1180" s="203"/>
      <c r="P1180" t="str">
        <f t="shared" si="18"/>
        <v>Upper Mississippi River Bacteria TMDL-Bassett Creek-(07010206-538)-E. coli</v>
      </c>
    </row>
    <row r="1181" spans="1:16" ht="27.95" hidden="1" customHeight="1" x14ac:dyDescent="0.25">
      <c r="A1181" s="203" t="s">
        <v>1730</v>
      </c>
      <c r="B1181" s="202" t="s">
        <v>556</v>
      </c>
      <c r="C1181" s="203" t="s">
        <v>1397</v>
      </c>
      <c r="D1181" s="202" t="s">
        <v>1731</v>
      </c>
      <c r="E1181" s="202" t="s">
        <v>1732</v>
      </c>
      <c r="F1181" s="202" t="s">
        <v>475</v>
      </c>
      <c r="G1181" s="253">
        <v>54.1</v>
      </c>
      <c r="H1181" s="361" t="s">
        <v>1400</v>
      </c>
      <c r="I1181" s="359" t="s">
        <v>1382</v>
      </c>
      <c r="J1181" s="358">
        <v>0</v>
      </c>
      <c r="K1181" s="359" t="s">
        <v>1391</v>
      </c>
      <c r="L1181" s="359" t="s">
        <v>1392</v>
      </c>
      <c r="M1181" s="368">
        <v>2010</v>
      </c>
      <c r="N1181" s="207" t="s">
        <v>1401</v>
      </c>
      <c r="O1181" s="203"/>
      <c r="P1181" t="str">
        <f t="shared" si="18"/>
        <v>Upper Mississippi River Bacteria TMDL-Bassett Creek-(07010206-538)-E. coli</v>
      </c>
    </row>
    <row r="1182" spans="1:16" ht="27.95" hidden="1" customHeight="1" x14ac:dyDescent="0.25">
      <c r="A1182" s="203" t="s">
        <v>1730</v>
      </c>
      <c r="B1182" s="202" t="s">
        <v>556</v>
      </c>
      <c r="C1182" s="203" t="s">
        <v>1397</v>
      </c>
      <c r="D1182" s="202" t="s">
        <v>1731</v>
      </c>
      <c r="E1182" s="202" t="s">
        <v>1732</v>
      </c>
      <c r="F1182" s="202" t="s">
        <v>475</v>
      </c>
      <c r="G1182" s="253">
        <v>19.899999999999999</v>
      </c>
      <c r="H1182" s="361" t="s">
        <v>1400</v>
      </c>
      <c r="I1182" s="359" t="s">
        <v>1383</v>
      </c>
      <c r="J1182" s="358">
        <v>0</v>
      </c>
      <c r="K1182" s="359" t="s">
        <v>1391</v>
      </c>
      <c r="L1182" s="359" t="s">
        <v>1392</v>
      </c>
      <c r="M1182" s="368">
        <v>2010</v>
      </c>
      <c r="N1182" s="207" t="s">
        <v>1401</v>
      </c>
      <c r="O1182" s="203"/>
      <c r="P1182" t="str">
        <f t="shared" si="18"/>
        <v>Upper Mississippi River Bacteria TMDL-Bassett Creek-(07010206-538)-E. coli</v>
      </c>
    </row>
    <row r="1183" spans="1:16" ht="27.95" hidden="1" customHeight="1" x14ac:dyDescent="0.25">
      <c r="A1183" s="203" t="s">
        <v>1730</v>
      </c>
      <c r="B1183" s="202" t="s">
        <v>556</v>
      </c>
      <c r="C1183" s="203" t="s">
        <v>1397</v>
      </c>
      <c r="D1183" s="202" t="s">
        <v>1731</v>
      </c>
      <c r="E1183" s="202" t="s">
        <v>1732</v>
      </c>
      <c r="F1183" s="202" t="s">
        <v>475</v>
      </c>
      <c r="G1183" s="253">
        <v>10.6</v>
      </c>
      <c r="H1183" s="361" t="s">
        <v>1400</v>
      </c>
      <c r="I1183" s="359" t="s">
        <v>1384</v>
      </c>
      <c r="J1183" s="358">
        <v>0.3</v>
      </c>
      <c r="K1183" s="359" t="s">
        <v>1391</v>
      </c>
      <c r="L1183" s="359" t="s">
        <v>1392</v>
      </c>
      <c r="M1183" s="368">
        <v>2010</v>
      </c>
      <c r="N1183" s="207" t="s">
        <v>1401</v>
      </c>
      <c r="O1183" s="203"/>
      <c r="P1183" t="str">
        <f t="shared" si="18"/>
        <v>Upper Mississippi River Bacteria TMDL-Bassett Creek-(07010206-538)-E. coli</v>
      </c>
    </row>
    <row r="1184" spans="1:16" ht="27.95" hidden="1" customHeight="1" x14ac:dyDescent="0.25">
      <c r="A1184" s="203" t="s">
        <v>1730</v>
      </c>
      <c r="B1184" s="202" t="s">
        <v>556</v>
      </c>
      <c r="C1184" s="203" t="s">
        <v>1397</v>
      </c>
      <c r="D1184" s="202" t="s">
        <v>1731</v>
      </c>
      <c r="E1184" s="202" t="s">
        <v>1732</v>
      </c>
      <c r="F1184" s="202" t="s">
        <v>475</v>
      </c>
      <c r="G1184" s="253">
        <v>3.56</v>
      </c>
      <c r="H1184" s="361" t="s">
        <v>1400</v>
      </c>
      <c r="I1184" s="359" t="s">
        <v>1385</v>
      </c>
      <c r="J1184" s="358">
        <v>0.37</v>
      </c>
      <c r="K1184" s="359" t="s">
        <v>1391</v>
      </c>
      <c r="L1184" s="359" t="s">
        <v>1392</v>
      </c>
      <c r="M1184" s="368">
        <v>2010</v>
      </c>
      <c r="N1184" s="207" t="s">
        <v>1401</v>
      </c>
      <c r="O1184" s="203"/>
      <c r="P1184" t="str">
        <f t="shared" si="18"/>
        <v>Upper Mississippi River Bacteria TMDL-Bassett Creek-(07010206-538)-E. coli</v>
      </c>
    </row>
    <row r="1185" spans="1:16" ht="27.95" hidden="1" customHeight="1" x14ac:dyDescent="0.25">
      <c r="A1185" s="203" t="s">
        <v>1730</v>
      </c>
      <c r="B1185" s="202" t="s">
        <v>556</v>
      </c>
      <c r="C1185" s="203" t="s">
        <v>1397</v>
      </c>
      <c r="D1185" s="202" t="s">
        <v>1733</v>
      </c>
      <c r="E1185" s="202" t="s">
        <v>1399</v>
      </c>
      <c r="F1185" s="202" t="s">
        <v>475</v>
      </c>
      <c r="G1185" s="253">
        <v>26.7</v>
      </c>
      <c r="H1185" s="361" t="s">
        <v>1400</v>
      </c>
      <c r="I1185" s="359" t="s">
        <v>1379</v>
      </c>
      <c r="J1185" s="359" t="s">
        <v>1402</v>
      </c>
      <c r="K1185" s="359" t="s">
        <v>1391</v>
      </c>
      <c r="L1185" s="359" t="s">
        <v>1392</v>
      </c>
      <c r="M1185" s="368">
        <v>2010</v>
      </c>
      <c r="N1185" s="207" t="s">
        <v>1401</v>
      </c>
      <c r="O1185" s="203"/>
      <c r="P1185" t="str">
        <f t="shared" si="18"/>
        <v>Upper Mississippi River Bacteria TMDL-Unnamed creek-(07010206-552)-E. coli</v>
      </c>
    </row>
    <row r="1186" spans="1:16" ht="27.95" hidden="1" customHeight="1" x14ac:dyDescent="0.25">
      <c r="A1186" s="203" t="s">
        <v>1730</v>
      </c>
      <c r="B1186" s="202" t="s">
        <v>556</v>
      </c>
      <c r="C1186" s="203" t="s">
        <v>1397</v>
      </c>
      <c r="D1186" s="202" t="s">
        <v>1733</v>
      </c>
      <c r="E1186" s="202" t="s">
        <v>1399</v>
      </c>
      <c r="F1186" s="202" t="s">
        <v>475</v>
      </c>
      <c r="G1186" s="253">
        <v>10.6</v>
      </c>
      <c r="H1186" s="361" t="s">
        <v>1400</v>
      </c>
      <c r="I1186" s="359" t="s">
        <v>1382</v>
      </c>
      <c r="J1186" s="358">
        <v>0.84</v>
      </c>
      <c r="K1186" s="359" t="s">
        <v>1391</v>
      </c>
      <c r="L1186" s="359" t="s">
        <v>1392</v>
      </c>
      <c r="M1186" s="368">
        <v>2010</v>
      </c>
      <c r="N1186" s="207" t="s">
        <v>1401</v>
      </c>
      <c r="O1186" s="203"/>
      <c r="P1186" t="str">
        <f t="shared" si="18"/>
        <v>Upper Mississippi River Bacteria TMDL-Unnamed creek-(07010206-552)-E. coli</v>
      </c>
    </row>
    <row r="1187" spans="1:16" ht="27.95" hidden="1" customHeight="1" x14ac:dyDescent="0.25">
      <c r="A1187" s="203" t="s">
        <v>1730</v>
      </c>
      <c r="B1187" s="202" t="s">
        <v>556</v>
      </c>
      <c r="C1187" s="203" t="s">
        <v>1397</v>
      </c>
      <c r="D1187" s="202" t="s">
        <v>1733</v>
      </c>
      <c r="E1187" s="202" t="s">
        <v>1399</v>
      </c>
      <c r="F1187" s="202" t="s">
        <v>475</v>
      </c>
      <c r="G1187" s="253">
        <v>3.85</v>
      </c>
      <c r="H1187" s="361" t="s">
        <v>1400</v>
      </c>
      <c r="I1187" s="359" t="s">
        <v>1383</v>
      </c>
      <c r="J1187" s="358">
        <v>0.87</v>
      </c>
      <c r="K1187" s="359" t="s">
        <v>1391</v>
      </c>
      <c r="L1187" s="359" t="s">
        <v>1392</v>
      </c>
      <c r="M1187" s="368">
        <v>2010</v>
      </c>
      <c r="N1187" s="207" t="s">
        <v>1401</v>
      </c>
      <c r="O1187" s="203"/>
      <c r="P1187" t="str">
        <f t="shared" si="18"/>
        <v>Upper Mississippi River Bacteria TMDL-Unnamed creek-(07010206-552)-E. coli</v>
      </c>
    </row>
    <row r="1188" spans="1:16" ht="27.95" hidden="1" customHeight="1" x14ac:dyDescent="0.25">
      <c r="A1188" s="203" t="s">
        <v>1730</v>
      </c>
      <c r="B1188" s="202" t="s">
        <v>556</v>
      </c>
      <c r="C1188" s="203" t="s">
        <v>1397</v>
      </c>
      <c r="D1188" s="202" t="s">
        <v>1733</v>
      </c>
      <c r="E1188" s="202" t="s">
        <v>1399</v>
      </c>
      <c r="F1188" s="202" t="s">
        <v>475</v>
      </c>
      <c r="G1188" s="253">
        <v>1.69</v>
      </c>
      <c r="H1188" s="361" t="s">
        <v>1400</v>
      </c>
      <c r="I1188" s="359" t="s">
        <v>1384</v>
      </c>
      <c r="J1188" s="358">
        <v>0.85</v>
      </c>
      <c r="K1188" s="359" t="s">
        <v>1391</v>
      </c>
      <c r="L1188" s="359" t="s">
        <v>1392</v>
      </c>
      <c r="M1188" s="368">
        <v>2010</v>
      </c>
      <c r="N1188" s="207" t="s">
        <v>1401</v>
      </c>
      <c r="O1188" s="203"/>
      <c r="P1188" t="str">
        <f t="shared" si="18"/>
        <v>Upper Mississippi River Bacteria TMDL-Unnamed creek-(07010206-552)-E. coli</v>
      </c>
    </row>
    <row r="1189" spans="1:16" ht="27.95" hidden="1" customHeight="1" x14ac:dyDescent="0.25">
      <c r="A1189" s="203" t="s">
        <v>1730</v>
      </c>
      <c r="B1189" s="202" t="s">
        <v>556</v>
      </c>
      <c r="C1189" s="203" t="s">
        <v>1397</v>
      </c>
      <c r="D1189" s="202" t="s">
        <v>1733</v>
      </c>
      <c r="E1189" s="202" t="s">
        <v>1399</v>
      </c>
      <c r="F1189" s="202" t="s">
        <v>475</v>
      </c>
      <c r="G1189" s="253">
        <v>0.69199999999999995</v>
      </c>
      <c r="H1189" s="361" t="s">
        <v>1400</v>
      </c>
      <c r="I1189" s="359" t="s">
        <v>1385</v>
      </c>
      <c r="J1189" s="358">
        <v>0.92</v>
      </c>
      <c r="K1189" s="359" t="s">
        <v>1391</v>
      </c>
      <c r="L1189" s="359" t="s">
        <v>1392</v>
      </c>
      <c r="M1189" s="368">
        <v>2010</v>
      </c>
      <c r="N1189" s="207" t="s">
        <v>1401</v>
      </c>
      <c r="O1189" s="203"/>
      <c r="P1189" t="str">
        <f t="shared" si="18"/>
        <v>Upper Mississippi River Bacteria TMDL-Unnamed creek-(07010206-552)-E. coli</v>
      </c>
    </row>
    <row r="1190" spans="1:16" ht="27.95" hidden="1" customHeight="1" x14ac:dyDescent="0.25">
      <c r="A1190" s="203" t="s">
        <v>76</v>
      </c>
      <c r="B1190" s="202" t="s">
        <v>529</v>
      </c>
      <c r="C1190" s="203" t="s">
        <v>24</v>
      </c>
      <c r="D1190" s="202" t="s">
        <v>724</v>
      </c>
      <c r="E1190" s="202" t="s">
        <v>1470</v>
      </c>
      <c r="F1190" s="202" t="s">
        <v>505</v>
      </c>
      <c r="G1190" s="253">
        <v>6</v>
      </c>
      <c r="H1190" s="361" t="s">
        <v>1433</v>
      </c>
      <c r="I1190" s="359" t="s">
        <v>1407</v>
      </c>
      <c r="J1190" s="358">
        <v>0.72729999999999995</v>
      </c>
      <c r="K1190" s="359" t="s">
        <v>1113</v>
      </c>
      <c r="L1190" s="359" t="s">
        <v>1408</v>
      </c>
      <c r="M1190" s="368">
        <v>2008</v>
      </c>
      <c r="N1190" s="205">
        <v>40816</v>
      </c>
      <c r="O1190" s="203"/>
      <c r="P1190" t="str">
        <f t="shared" si="18"/>
        <v>Crystal, Keller, and Lee Lakes Nutrient Impairment TMDL-Keller-(19-0025-00)-TP</v>
      </c>
    </row>
    <row r="1191" spans="1:16" ht="27.95" hidden="1" customHeight="1" x14ac:dyDescent="0.25">
      <c r="A1191" s="203" t="s">
        <v>76</v>
      </c>
      <c r="B1191" s="202" t="s">
        <v>529</v>
      </c>
      <c r="C1191" s="203" t="s">
        <v>24</v>
      </c>
      <c r="D1191" s="202" t="s">
        <v>724</v>
      </c>
      <c r="E1191" s="202" t="s">
        <v>1470</v>
      </c>
      <c r="F1191" s="202" t="s">
        <v>505</v>
      </c>
      <c r="G1191" s="253">
        <v>1.6E-2</v>
      </c>
      <c r="H1191" s="361" t="s">
        <v>1414</v>
      </c>
      <c r="I1191" s="359" t="s">
        <v>1407</v>
      </c>
      <c r="J1191" s="358">
        <v>0.72729999999999995</v>
      </c>
      <c r="K1191" s="359" t="s">
        <v>1113</v>
      </c>
      <c r="L1191" s="359" t="s">
        <v>1392</v>
      </c>
      <c r="M1191" s="368">
        <v>2008</v>
      </c>
      <c r="N1191" s="205">
        <v>40816</v>
      </c>
      <c r="O1191" s="203"/>
      <c r="P1191" t="str">
        <f t="shared" si="18"/>
        <v>Crystal, Keller, and Lee Lakes Nutrient Impairment TMDL-Keller-(19-0025-00)-TP</v>
      </c>
    </row>
    <row r="1192" spans="1:16" ht="27.95" hidden="1" customHeight="1" x14ac:dyDescent="0.25">
      <c r="A1192" s="203" t="s">
        <v>76</v>
      </c>
      <c r="B1192" s="202" t="s">
        <v>529</v>
      </c>
      <c r="C1192" s="203" t="s">
        <v>24</v>
      </c>
      <c r="D1192" s="202" t="s">
        <v>758</v>
      </c>
      <c r="E1192" s="202" t="s">
        <v>1618</v>
      </c>
      <c r="F1192" s="202" t="s">
        <v>505</v>
      </c>
      <c r="G1192" s="253">
        <v>8</v>
      </c>
      <c r="H1192" s="361" t="s">
        <v>1433</v>
      </c>
      <c r="I1192" s="359" t="s">
        <v>1407</v>
      </c>
      <c r="J1192" s="358" t="s">
        <v>1619</v>
      </c>
      <c r="K1192" s="359" t="s">
        <v>1113</v>
      </c>
      <c r="L1192" s="359" t="s">
        <v>1408</v>
      </c>
      <c r="M1192" s="368">
        <v>2008</v>
      </c>
      <c r="N1192" s="205">
        <v>40816</v>
      </c>
      <c r="O1192" s="361" t="s">
        <v>1597</v>
      </c>
      <c r="P1192" t="str">
        <f t="shared" si="18"/>
        <v>Crystal, Keller, and Lee Lakes Nutrient Impairment TMDL-Crystal-(19-0027-00)-TP</v>
      </c>
    </row>
    <row r="1193" spans="1:16" ht="27.95" hidden="1" customHeight="1" x14ac:dyDescent="0.25">
      <c r="A1193" s="203" t="s">
        <v>76</v>
      </c>
      <c r="B1193" s="202" t="s">
        <v>529</v>
      </c>
      <c r="C1193" s="203" t="s">
        <v>24</v>
      </c>
      <c r="D1193" s="202" t="s">
        <v>758</v>
      </c>
      <c r="E1193" s="202" t="s">
        <v>1618</v>
      </c>
      <c r="F1193" s="202" t="s">
        <v>505</v>
      </c>
      <c r="G1193" s="253">
        <v>2.1999999999999999E-2</v>
      </c>
      <c r="H1193" s="361" t="s">
        <v>1414</v>
      </c>
      <c r="I1193" s="359" t="s">
        <v>1407</v>
      </c>
      <c r="J1193" s="358" t="s">
        <v>1619</v>
      </c>
      <c r="K1193" s="359" t="s">
        <v>1113</v>
      </c>
      <c r="L1193" s="359" t="s">
        <v>1392</v>
      </c>
      <c r="M1193" s="368">
        <v>2008</v>
      </c>
      <c r="N1193" s="205">
        <v>40816</v>
      </c>
      <c r="O1193" s="361" t="s">
        <v>1597</v>
      </c>
      <c r="P1193" t="str">
        <f t="shared" si="18"/>
        <v>Crystal, Keller, and Lee Lakes Nutrient Impairment TMDL-Crystal-(19-0027-00)-TP</v>
      </c>
    </row>
    <row r="1194" spans="1:16" ht="27.95" hidden="1" customHeight="1" x14ac:dyDescent="0.25">
      <c r="A1194" s="203" t="s">
        <v>76</v>
      </c>
      <c r="B1194" s="202" t="s">
        <v>529</v>
      </c>
      <c r="C1194" s="203" t="s">
        <v>24</v>
      </c>
      <c r="D1194" s="202" t="s">
        <v>685</v>
      </c>
      <c r="E1194" s="202" t="s">
        <v>1734</v>
      </c>
      <c r="F1194" s="202" t="s">
        <v>505</v>
      </c>
      <c r="G1194" s="253">
        <v>2</v>
      </c>
      <c r="H1194" s="361" t="s">
        <v>1433</v>
      </c>
      <c r="I1194" s="359" t="s">
        <v>1407</v>
      </c>
      <c r="J1194" s="358" t="s">
        <v>1735</v>
      </c>
      <c r="K1194" s="359" t="s">
        <v>1113</v>
      </c>
      <c r="L1194" s="359" t="s">
        <v>1408</v>
      </c>
      <c r="M1194" s="368">
        <v>2008</v>
      </c>
      <c r="N1194" s="205">
        <v>40816</v>
      </c>
      <c r="O1194" s="361" t="s">
        <v>1597</v>
      </c>
      <c r="P1194" t="str">
        <f t="shared" si="18"/>
        <v>Crystal, Keller, and Lee Lakes Nutrient Impairment TMDL-Lee-(19-0029-00)-TP</v>
      </c>
    </row>
    <row r="1195" spans="1:16" ht="27.95" hidden="1" customHeight="1" x14ac:dyDescent="0.25">
      <c r="A1195" s="203" t="s">
        <v>76</v>
      </c>
      <c r="B1195" s="202" t="s">
        <v>529</v>
      </c>
      <c r="C1195" s="203" t="s">
        <v>24</v>
      </c>
      <c r="D1195" s="202" t="s">
        <v>685</v>
      </c>
      <c r="E1195" s="202" t="s">
        <v>1734</v>
      </c>
      <c r="F1195" s="202" t="s">
        <v>505</v>
      </c>
      <c r="G1195" s="253">
        <v>5.0000000000000001E-3</v>
      </c>
      <c r="H1195" s="361" t="s">
        <v>1414</v>
      </c>
      <c r="I1195" s="359" t="s">
        <v>1407</v>
      </c>
      <c r="J1195" s="358" t="s">
        <v>1735</v>
      </c>
      <c r="K1195" s="359" t="s">
        <v>1113</v>
      </c>
      <c r="L1195" s="359" t="s">
        <v>1392</v>
      </c>
      <c r="M1195" s="368">
        <v>2008</v>
      </c>
      <c r="N1195" s="205">
        <v>40816</v>
      </c>
      <c r="O1195" s="361" t="s">
        <v>1597</v>
      </c>
      <c r="P1195" t="str">
        <f t="shared" si="18"/>
        <v>Crystal, Keller, and Lee Lakes Nutrient Impairment TMDL-Lee-(19-0029-00)-TP</v>
      </c>
    </row>
    <row r="1196" spans="1:16" ht="27.95" hidden="1" customHeight="1" x14ac:dyDescent="0.25">
      <c r="A1196" s="203" t="s">
        <v>76</v>
      </c>
      <c r="B1196" s="202" t="s">
        <v>529</v>
      </c>
      <c r="C1196" s="203" t="s">
        <v>1736</v>
      </c>
      <c r="D1196" s="202" t="s">
        <v>1737</v>
      </c>
      <c r="E1196" s="202" t="s">
        <v>1738</v>
      </c>
      <c r="F1196" s="202" t="s">
        <v>505</v>
      </c>
      <c r="G1196" s="253">
        <v>5.2</v>
      </c>
      <c r="H1196" s="361" t="s">
        <v>1433</v>
      </c>
      <c r="I1196" s="359" t="s">
        <v>1407</v>
      </c>
      <c r="J1196" s="358">
        <v>0.21</v>
      </c>
      <c r="K1196" s="359" t="s">
        <v>1113</v>
      </c>
      <c r="L1196" s="359" t="s">
        <v>1408</v>
      </c>
      <c r="M1196" s="368">
        <v>2008</v>
      </c>
      <c r="N1196" s="205">
        <v>42359</v>
      </c>
      <c r="O1196" s="203"/>
      <c r="P1196" t="str">
        <f t="shared" si="18"/>
        <v>Eagan Neighborhood Lakes TMDL-Lemay-(19-0055-00)-TP</v>
      </c>
    </row>
    <row r="1197" spans="1:16" ht="27.95" hidden="1" customHeight="1" x14ac:dyDescent="0.25">
      <c r="A1197" s="203" t="s">
        <v>76</v>
      </c>
      <c r="B1197" s="202" t="s">
        <v>529</v>
      </c>
      <c r="C1197" s="203" t="s">
        <v>1736</v>
      </c>
      <c r="D1197" s="202" t="s">
        <v>1737</v>
      </c>
      <c r="E1197" s="202" t="s">
        <v>1738</v>
      </c>
      <c r="F1197" s="202" t="s">
        <v>505</v>
      </c>
      <c r="G1197" s="253">
        <v>1.4E-2</v>
      </c>
      <c r="H1197" s="361" t="s">
        <v>1414</v>
      </c>
      <c r="I1197" s="359" t="s">
        <v>1407</v>
      </c>
      <c r="J1197" s="358">
        <v>0.21</v>
      </c>
      <c r="K1197" s="359" t="s">
        <v>1113</v>
      </c>
      <c r="L1197" s="359" t="s">
        <v>1392</v>
      </c>
      <c r="M1197" s="368">
        <v>2008</v>
      </c>
      <c r="N1197" s="205">
        <v>42359</v>
      </c>
      <c r="O1197" s="203"/>
      <c r="P1197" t="str">
        <f t="shared" si="18"/>
        <v>Eagan Neighborhood Lakes TMDL-Lemay-(19-0055-00)-TP</v>
      </c>
    </row>
    <row r="1198" spans="1:16" ht="27.95" hidden="1" customHeight="1" x14ac:dyDescent="0.25">
      <c r="A1198" s="203" t="s">
        <v>76</v>
      </c>
      <c r="B1198" s="202" t="s">
        <v>529</v>
      </c>
      <c r="C1198" s="203" t="s">
        <v>1736</v>
      </c>
      <c r="D1198" s="202" t="s">
        <v>1739</v>
      </c>
      <c r="E1198" s="202" t="s">
        <v>1480</v>
      </c>
      <c r="F1198" s="202" t="s">
        <v>505</v>
      </c>
      <c r="G1198" s="253">
        <v>0.6</v>
      </c>
      <c r="H1198" s="361" t="s">
        <v>1433</v>
      </c>
      <c r="I1198" s="359" t="s">
        <v>1407</v>
      </c>
      <c r="J1198" s="358">
        <v>0</v>
      </c>
      <c r="K1198" s="359" t="s">
        <v>1113</v>
      </c>
      <c r="L1198" s="359" t="s">
        <v>1408</v>
      </c>
      <c r="M1198" s="368">
        <v>2008</v>
      </c>
      <c r="N1198" s="205">
        <v>42359</v>
      </c>
      <c r="O1198" s="203"/>
      <c r="P1198" t="str">
        <f t="shared" si="18"/>
        <v>Eagan Neighborhood Lakes TMDL-Unnamed-(19-0064-00)-TP</v>
      </c>
    </row>
    <row r="1199" spans="1:16" ht="27.95" hidden="1" customHeight="1" x14ac:dyDescent="0.25">
      <c r="A1199" s="203" t="s">
        <v>76</v>
      </c>
      <c r="B1199" s="202" t="s">
        <v>529</v>
      </c>
      <c r="C1199" s="203" t="s">
        <v>1736</v>
      </c>
      <c r="D1199" s="202" t="s">
        <v>1739</v>
      </c>
      <c r="E1199" s="202" t="s">
        <v>1480</v>
      </c>
      <c r="F1199" s="202" t="s">
        <v>505</v>
      </c>
      <c r="G1199" s="253">
        <v>1.6000000000000001E-3</v>
      </c>
      <c r="H1199" s="361" t="s">
        <v>1414</v>
      </c>
      <c r="I1199" s="359" t="s">
        <v>1407</v>
      </c>
      <c r="J1199" s="358">
        <v>0</v>
      </c>
      <c r="K1199" s="359" t="s">
        <v>1113</v>
      </c>
      <c r="L1199" s="359" t="s">
        <v>1392</v>
      </c>
      <c r="M1199" s="368">
        <v>2008</v>
      </c>
      <c r="N1199" s="205">
        <v>42359</v>
      </c>
      <c r="O1199" s="203"/>
      <c r="P1199" t="str">
        <f t="shared" si="18"/>
        <v>Eagan Neighborhood Lakes TMDL-Unnamed-(19-0064-00)-TP</v>
      </c>
    </row>
    <row r="1200" spans="1:16" ht="27.95" hidden="1" customHeight="1" x14ac:dyDescent="0.25">
      <c r="A1200" s="203" t="s">
        <v>76</v>
      </c>
      <c r="B1200" s="202" t="s">
        <v>529</v>
      </c>
      <c r="C1200" s="203" t="s">
        <v>1736</v>
      </c>
      <c r="D1200" s="202" t="s">
        <v>1740</v>
      </c>
      <c r="E1200" s="202" t="s">
        <v>1741</v>
      </c>
      <c r="F1200" s="202" t="s">
        <v>505</v>
      </c>
      <c r="G1200" s="253">
        <v>2.1</v>
      </c>
      <c r="H1200" s="361" t="s">
        <v>1433</v>
      </c>
      <c r="I1200" s="359" t="s">
        <v>1407</v>
      </c>
      <c r="J1200" s="358">
        <v>0.22220000000000001</v>
      </c>
      <c r="K1200" s="359" t="s">
        <v>1113</v>
      </c>
      <c r="L1200" s="359" t="s">
        <v>1408</v>
      </c>
      <c r="M1200" s="368">
        <v>2008</v>
      </c>
      <c r="N1200" s="205">
        <v>42359</v>
      </c>
      <c r="O1200" s="203"/>
      <c r="P1200" t="str">
        <f t="shared" si="18"/>
        <v>Eagan Neighborhood Lakes TMDL-Carlson-(19-0066-00)-TP</v>
      </c>
    </row>
    <row r="1201" spans="1:16" ht="27.95" hidden="1" customHeight="1" x14ac:dyDescent="0.25">
      <c r="A1201" s="203" t="s">
        <v>76</v>
      </c>
      <c r="B1201" s="202" t="s">
        <v>529</v>
      </c>
      <c r="C1201" s="203" t="s">
        <v>1736</v>
      </c>
      <c r="D1201" s="202" t="s">
        <v>1740</v>
      </c>
      <c r="E1201" s="202" t="s">
        <v>1741</v>
      </c>
      <c r="F1201" s="202" t="s">
        <v>505</v>
      </c>
      <c r="G1201" s="253">
        <v>6.0000000000000001E-3</v>
      </c>
      <c r="H1201" s="361" t="s">
        <v>1414</v>
      </c>
      <c r="I1201" s="359" t="s">
        <v>1407</v>
      </c>
      <c r="J1201" s="358">
        <v>0.22220000000000001</v>
      </c>
      <c r="K1201" s="359" t="s">
        <v>1113</v>
      </c>
      <c r="L1201" s="359" t="s">
        <v>1392</v>
      </c>
      <c r="M1201" s="368">
        <v>2008</v>
      </c>
      <c r="N1201" s="205">
        <v>42359</v>
      </c>
      <c r="O1201" s="203"/>
      <c r="P1201" t="str">
        <f t="shared" si="18"/>
        <v>Eagan Neighborhood Lakes TMDL-Carlson-(19-0066-00)-TP</v>
      </c>
    </row>
    <row r="1202" spans="1:16" ht="27.95" hidden="1" customHeight="1" x14ac:dyDescent="0.25">
      <c r="A1202" s="203" t="s">
        <v>76</v>
      </c>
      <c r="B1202" s="202" t="s">
        <v>529</v>
      </c>
      <c r="C1202" s="203" t="s">
        <v>1742</v>
      </c>
      <c r="D1202" s="202" t="s">
        <v>738</v>
      </c>
      <c r="E1202" s="202" t="s">
        <v>1743</v>
      </c>
      <c r="F1202" s="202" t="s">
        <v>505</v>
      </c>
      <c r="G1202" s="253">
        <v>18</v>
      </c>
      <c r="H1202" s="361" t="s">
        <v>1433</v>
      </c>
      <c r="I1202" s="359" t="s">
        <v>1407</v>
      </c>
      <c r="J1202" s="358" t="s">
        <v>1619</v>
      </c>
      <c r="K1202" s="359" t="s">
        <v>1113</v>
      </c>
      <c r="L1202" s="359" t="s">
        <v>1408</v>
      </c>
      <c r="M1202" s="368">
        <v>2006</v>
      </c>
      <c r="N1202" s="205">
        <v>40430</v>
      </c>
      <c r="O1202" s="361" t="s">
        <v>1597</v>
      </c>
      <c r="P1202" t="str">
        <f t="shared" si="18"/>
        <v>Fish/Schwanz Lakes Nutrient TMDL-Fish-(19-0057-00)-TP</v>
      </c>
    </row>
    <row r="1203" spans="1:16" ht="27.95" hidden="1" customHeight="1" x14ac:dyDescent="0.25">
      <c r="A1203" s="203" t="s">
        <v>76</v>
      </c>
      <c r="B1203" s="202" t="s">
        <v>529</v>
      </c>
      <c r="C1203" s="203" t="s">
        <v>1742</v>
      </c>
      <c r="D1203" s="202" t="s">
        <v>738</v>
      </c>
      <c r="E1203" s="202" t="s">
        <v>1743</v>
      </c>
      <c r="F1203" s="202" t="s">
        <v>505</v>
      </c>
      <c r="G1203" s="253">
        <v>4.9000000000000002E-2</v>
      </c>
      <c r="H1203" s="361" t="s">
        <v>1414</v>
      </c>
      <c r="I1203" s="359" t="s">
        <v>1407</v>
      </c>
      <c r="J1203" s="358" t="s">
        <v>1619</v>
      </c>
      <c r="K1203" s="359" t="s">
        <v>1113</v>
      </c>
      <c r="L1203" s="359" t="s">
        <v>1392</v>
      </c>
      <c r="M1203" s="368">
        <v>2006</v>
      </c>
      <c r="N1203" s="205">
        <v>40430</v>
      </c>
      <c r="O1203" s="361" t="s">
        <v>1597</v>
      </c>
      <c r="P1203" t="str">
        <f t="shared" si="18"/>
        <v>Fish/Schwanz Lakes Nutrient TMDL-Fish-(19-0057-00)-TP</v>
      </c>
    </row>
    <row r="1204" spans="1:16" ht="27.95" hidden="1" customHeight="1" x14ac:dyDescent="0.25">
      <c r="A1204" s="203" t="s">
        <v>76</v>
      </c>
      <c r="B1204" s="202" t="s">
        <v>529</v>
      </c>
      <c r="C1204" s="203" t="s">
        <v>1471</v>
      </c>
      <c r="D1204" s="202" t="s">
        <v>676</v>
      </c>
      <c r="E1204" s="202" t="s">
        <v>1472</v>
      </c>
      <c r="F1204" s="202" t="s">
        <v>505</v>
      </c>
      <c r="G1204" s="253">
        <v>12</v>
      </c>
      <c r="H1204" s="361" t="s">
        <v>1433</v>
      </c>
      <c r="I1204" s="359" t="s">
        <v>1407</v>
      </c>
      <c r="J1204" s="358">
        <v>0</v>
      </c>
      <c r="K1204" s="359" t="s">
        <v>1113</v>
      </c>
      <c r="L1204" s="359" t="s">
        <v>1408</v>
      </c>
      <c r="M1204" s="368">
        <v>2005</v>
      </c>
      <c r="N1204" s="205">
        <v>39911</v>
      </c>
      <c r="O1204" s="203"/>
      <c r="P1204" t="str">
        <f t="shared" si="18"/>
        <v>Long and Farquar Lakes (Metro)-Long-(19-0022-00)-TP</v>
      </c>
    </row>
    <row r="1205" spans="1:16" ht="27.95" hidden="1" customHeight="1" x14ac:dyDescent="0.25">
      <c r="A1205" s="203" t="s">
        <v>76</v>
      </c>
      <c r="B1205" s="202" t="s">
        <v>529</v>
      </c>
      <c r="C1205" s="203" t="s">
        <v>1471</v>
      </c>
      <c r="D1205" s="202" t="s">
        <v>676</v>
      </c>
      <c r="E1205" s="202" t="s">
        <v>1472</v>
      </c>
      <c r="F1205" s="202" t="s">
        <v>505</v>
      </c>
      <c r="G1205" s="253">
        <v>0.03</v>
      </c>
      <c r="H1205" s="361" t="s">
        <v>1414</v>
      </c>
      <c r="I1205" s="359" t="s">
        <v>1407</v>
      </c>
      <c r="J1205" s="358">
        <v>0</v>
      </c>
      <c r="K1205" s="359" t="s">
        <v>1113</v>
      </c>
      <c r="L1205" s="359" t="s">
        <v>1392</v>
      </c>
      <c r="M1205" s="368">
        <v>2005</v>
      </c>
      <c r="N1205" s="205">
        <v>39911</v>
      </c>
      <c r="O1205" s="203"/>
      <c r="P1205" t="str">
        <f t="shared" si="18"/>
        <v>Long and Farquar Lakes (Metro)-Long-(19-0022-00)-TP</v>
      </c>
    </row>
    <row r="1206" spans="1:16" ht="27.95" hidden="1" customHeight="1" x14ac:dyDescent="0.25">
      <c r="A1206" s="203" t="s">
        <v>76</v>
      </c>
      <c r="B1206" s="202" t="s">
        <v>529</v>
      </c>
      <c r="C1206" s="203" t="s">
        <v>1471</v>
      </c>
      <c r="D1206" s="202" t="s">
        <v>739</v>
      </c>
      <c r="E1206" s="202" t="s">
        <v>1473</v>
      </c>
      <c r="F1206" s="202" t="s">
        <v>505</v>
      </c>
      <c r="G1206" s="253">
        <v>31</v>
      </c>
      <c r="H1206" s="361" t="s">
        <v>1433</v>
      </c>
      <c r="I1206" s="359" t="s">
        <v>1407</v>
      </c>
      <c r="J1206" s="358">
        <v>0</v>
      </c>
      <c r="K1206" s="359" t="s">
        <v>1113</v>
      </c>
      <c r="L1206" s="359" t="s">
        <v>1408</v>
      </c>
      <c r="M1206" s="368">
        <v>2005</v>
      </c>
      <c r="N1206" s="205">
        <v>39911</v>
      </c>
      <c r="O1206" s="203"/>
      <c r="P1206" t="str">
        <f t="shared" si="18"/>
        <v>Long and Farquar Lakes (Metro)-Farquar-(19-0023-00)-TP</v>
      </c>
    </row>
    <row r="1207" spans="1:16" ht="27.95" hidden="1" customHeight="1" x14ac:dyDescent="0.25">
      <c r="A1207" s="203" t="s">
        <v>76</v>
      </c>
      <c r="B1207" s="202" t="s">
        <v>529</v>
      </c>
      <c r="C1207" s="203" t="s">
        <v>1471</v>
      </c>
      <c r="D1207" s="202" t="s">
        <v>739</v>
      </c>
      <c r="E1207" s="202" t="s">
        <v>1473</v>
      </c>
      <c r="F1207" s="202" t="s">
        <v>505</v>
      </c>
      <c r="G1207" s="253">
        <v>0.08</v>
      </c>
      <c r="H1207" s="361" t="s">
        <v>1414</v>
      </c>
      <c r="I1207" s="359" t="s">
        <v>1407</v>
      </c>
      <c r="J1207" s="358">
        <v>0</v>
      </c>
      <c r="K1207" s="359" t="s">
        <v>1113</v>
      </c>
      <c r="L1207" s="359" t="s">
        <v>1392</v>
      </c>
      <c r="M1207" s="368">
        <v>2005</v>
      </c>
      <c r="N1207" s="205">
        <v>39911</v>
      </c>
      <c r="O1207" s="203"/>
      <c r="P1207" t="str">
        <f t="shared" si="18"/>
        <v>Long and Farquar Lakes (Metro)-Farquar-(19-0023-00)-TP</v>
      </c>
    </row>
    <row r="1208" spans="1:16" ht="27.95" hidden="1" customHeight="1" x14ac:dyDescent="0.25">
      <c r="A1208" s="203" t="s">
        <v>1744</v>
      </c>
      <c r="B1208" s="203" t="s">
        <v>529</v>
      </c>
      <c r="C1208" s="203" t="s">
        <v>1535</v>
      </c>
      <c r="D1208" s="203" t="s">
        <v>1620</v>
      </c>
      <c r="E1208" s="203" t="s">
        <v>1621</v>
      </c>
      <c r="F1208" s="203" t="s">
        <v>475</v>
      </c>
      <c r="G1208" s="258">
        <v>22368</v>
      </c>
      <c r="H1208" s="361" t="s">
        <v>1414</v>
      </c>
      <c r="I1208" s="361" t="s">
        <v>1407</v>
      </c>
      <c r="J1208" s="361" t="s">
        <v>1380</v>
      </c>
      <c r="K1208" s="361" t="s">
        <v>8</v>
      </c>
      <c r="L1208" s="361" t="s">
        <v>1392</v>
      </c>
      <c r="M1208" s="370">
        <v>2010</v>
      </c>
      <c r="N1208" s="207">
        <v>43903</v>
      </c>
      <c r="O1208" s="203"/>
      <c r="P1208" t="str">
        <f t="shared" si="18"/>
        <v>Lower Minnesota River WRAPS 2014-Credit River-(07020012-811)-Chloride</v>
      </c>
    </row>
    <row r="1209" spans="1:16" ht="27.95" hidden="1" customHeight="1" x14ac:dyDescent="0.25">
      <c r="A1209" s="203" t="s">
        <v>1744</v>
      </c>
      <c r="B1209" s="203" t="s">
        <v>529</v>
      </c>
      <c r="C1209" s="203" t="s">
        <v>1535</v>
      </c>
      <c r="D1209" s="203" t="s">
        <v>1620</v>
      </c>
      <c r="E1209" s="203" t="s">
        <v>1621</v>
      </c>
      <c r="F1209" s="203" t="s">
        <v>505</v>
      </c>
      <c r="G1209" s="257">
        <v>0.6</v>
      </c>
      <c r="H1209" s="361" t="s">
        <v>1390</v>
      </c>
      <c r="I1209" s="361" t="s">
        <v>1379</v>
      </c>
      <c r="J1209" s="275">
        <v>0.71</v>
      </c>
      <c r="K1209" s="361" t="s">
        <v>1391</v>
      </c>
      <c r="L1209" s="361" t="s">
        <v>1392</v>
      </c>
      <c r="M1209" s="370">
        <v>2010</v>
      </c>
      <c r="N1209" s="207">
        <v>43903</v>
      </c>
      <c r="O1209" s="361" t="s">
        <v>1537</v>
      </c>
      <c r="P1209" t="str">
        <f t="shared" si="18"/>
        <v>Lower Minnesota River WRAPS 2014-Credit River-(07020012-811)-E. coli</v>
      </c>
    </row>
    <row r="1210" spans="1:16" ht="27.95" hidden="1" customHeight="1" x14ac:dyDescent="0.25">
      <c r="A1210" s="203" t="s">
        <v>1744</v>
      </c>
      <c r="B1210" s="203" t="s">
        <v>529</v>
      </c>
      <c r="C1210" s="203" t="s">
        <v>1535</v>
      </c>
      <c r="D1210" s="203" t="s">
        <v>1620</v>
      </c>
      <c r="E1210" s="203" t="s">
        <v>1621</v>
      </c>
      <c r="F1210" s="203" t="s">
        <v>505</v>
      </c>
      <c r="G1210" s="257">
        <v>0.14000000000000001</v>
      </c>
      <c r="H1210" s="361" t="s">
        <v>1390</v>
      </c>
      <c r="I1210" s="361" t="s">
        <v>1382</v>
      </c>
      <c r="J1210" s="275">
        <v>0.71</v>
      </c>
      <c r="K1210" s="361" t="s">
        <v>1391</v>
      </c>
      <c r="L1210" s="361" t="s">
        <v>1392</v>
      </c>
      <c r="M1210" s="370">
        <v>2010</v>
      </c>
      <c r="N1210" s="207">
        <v>43903</v>
      </c>
      <c r="O1210" s="361" t="s">
        <v>1537</v>
      </c>
      <c r="P1210" t="str">
        <f t="shared" si="18"/>
        <v>Lower Minnesota River WRAPS 2014-Credit River-(07020012-811)-E. coli</v>
      </c>
    </row>
    <row r="1211" spans="1:16" ht="27.95" hidden="1" customHeight="1" x14ac:dyDescent="0.25">
      <c r="A1211" s="203" t="s">
        <v>1744</v>
      </c>
      <c r="B1211" s="203" t="s">
        <v>529</v>
      </c>
      <c r="C1211" s="203" t="s">
        <v>1535</v>
      </c>
      <c r="D1211" s="203" t="s">
        <v>1620</v>
      </c>
      <c r="E1211" s="203" t="s">
        <v>1621</v>
      </c>
      <c r="F1211" s="203" t="s">
        <v>505</v>
      </c>
      <c r="G1211" s="257">
        <v>8.2000000000000003E-2</v>
      </c>
      <c r="H1211" s="361" t="s">
        <v>1390</v>
      </c>
      <c r="I1211" s="361" t="s">
        <v>1383</v>
      </c>
      <c r="J1211" s="275">
        <v>0.71</v>
      </c>
      <c r="K1211" s="361" t="s">
        <v>1391</v>
      </c>
      <c r="L1211" s="361" t="s">
        <v>1392</v>
      </c>
      <c r="M1211" s="370">
        <v>2010</v>
      </c>
      <c r="N1211" s="207">
        <v>43903</v>
      </c>
      <c r="O1211" s="361" t="s">
        <v>1537</v>
      </c>
      <c r="P1211" t="str">
        <f t="shared" si="18"/>
        <v>Lower Minnesota River WRAPS 2014-Credit River-(07020012-811)-E. coli</v>
      </c>
    </row>
    <row r="1212" spans="1:16" ht="27.95" hidden="1" customHeight="1" x14ac:dyDescent="0.25">
      <c r="A1212" s="203" t="s">
        <v>1744</v>
      </c>
      <c r="B1212" s="203" t="s">
        <v>529</v>
      </c>
      <c r="C1212" s="203" t="s">
        <v>1535</v>
      </c>
      <c r="D1212" s="203" t="s">
        <v>1620</v>
      </c>
      <c r="E1212" s="203" t="s">
        <v>1621</v>
      </c>
      <c r="F1212" s="203" t="s">
        <v>505</v>
      </c>
      <c r="G1212" s="257">
        <v>2.1999999999999999E-2</v>
      </c>
      <c r="H1212" s="361" t="s">
        <v>1390</v>
      </c>
      <c r="I1212" s="361" t="s">
        <v>1384</v>
      </c>
      <c r="J1212" s="275">
        <v>0.71</v>
      </c>
      <c r="K1212" s="361" t="s">
        <v>1391</v>
      </c>
      <c r="L1212" s="361" t="s">
        <v>1392</v>
      </c>
      <c r="M1212" s="370">
        <v>2010</v>
      </c>
      <c r="N1212" s="207">
        <v>43903</v>
      </c>
      <c r="O1212" s="361" t="s">
        <v>1537</v>
      </c>
      <c r="P1212" t="str">
        <f t="shared" si="18"/>
        <v>Lower Minnesota River WRAPS 2014-Credit River-(07020012-811)-E. coli</v>
      </c>
    </row>
    <row r="1213" spans="1:16" ht="27.95" hidden="1" customHeight="1" x14ac:dyDescent="0.25">
      <c r="A1213" s="203" t="s">
        <v>1744</v>
      </c>
      <c r="B1213" s="203" t="s">
        <v>529</v>
      </c>
      <c r="C1213" s="203" t="s">
        <v>1535</v>
      </c>
      <c r="D1213" s="203" t="s">
        <v>1620</v>
      </c>
      <c r="E1213" s="203" t="s">
        <v>1621</v>
      </c>
      <c r="F1213" s="203" t="s">
        <v>505</v>
      </c>
      <c r="G1213" s="257">
        <v>1.6E-2</v>
      </c>
      <c r="H1213" s="361" t="s">
        <v>1390</v>
      </c>
      <c r="I1213" s="361" t="s">
        <v>1385</v>
      </c>
      <c r="J1213" s="275">
        <v>0.71</v>
      </c>
      <c r="K1213" s="361" t="s">
        <v>1391</v>
      </c>
      <c r="L1213" s="361" t="s">
        <v>1392</v>
      </c>
      <c r="M1213" s="370">
        <v>2010</v>
      </c>
      <c r="N1213" s="207">
        <v>43903</v>
      </c>
      <c r="O1213" s="361" t="s">
        <v>1537</v>
      </c>
      <c r="P1213" t="str">
        <f t="shared" si="18"/>
        <v>Lower Minnesota River WRAPS 2014-Credit River-(07020012-811)-E. coli</v>
      </c>
    </row>
    <row r="1214" spans="1:16" ht="27.95" hidden="1" customHeight="1" x14ac:dyDescent="0.25">
      <c r="A1214" s="203" t="s">
        <v>76</v>
      </c>
      <c r="B1214" s="202" t="s">
        <v>529</v>
      </c>
      <c r="C1214" s="203" t="s">
        <v>1745</v>
      </c>
      <c r="D1214" s="202" t="s">
        <v>1746</v>
      </c>
      <c r="E1214" s="202" t="s">
        <v>1747</v>
      </c>
      <c r="F1214" s="202" t="s">
        <v>505</v>
      </c>
      <c r="G1214" s="253">
        <v>2.5</v>
      </c>
      <c r="H1214" s="361" t="s">
        <v>1448</v>
      </c>
      <c r="I1214" s="359" t="s">
        <v>1407</v>
      </c>
      <c r="J1214" s="358">
        <v>0.30170000000000002</v>
      </c>
      <c r="K1214" s="359" t="s">
        <v>1113</v>
      </c>
      <c r="L1214" s="359" t="s">
        <v>1408</v>
      </c>
      <c r="M1214" s="368">
        <v>2012</v>
      </c>
      <c r="N1214" s="205">
        <v>41967</v>
      </c>
      <c r="O1214" s="203" t="s">
        <v>1748</v>
      </c>
      <c r="P1214" t="str">
        <f t="shared" si="18"/>
        <v>Lower Mississippi River WMO WRAPS 2010-Thompson-(19-0048-00)-TP</v>
      </c>
    </row>
    <row r="1215" spans="1:16" ht="27.95" hidden="1" customHeight="1" x14ac:dyDescent="0.25">
      <c r="A1215" s="203" t="s">
        <v>76</v>
      </c>
      <c r="B1215" s="202" t="s">
        <v>529</v>
      </c>
      <c r="C1215" s="203" t="s">
        <v>1745</v>
      </c>
      <c r="D1215" s="202" t="s">
        <v>1746</v>
      </c>
      <c r="E1215" s="202" t="s">
        <v>1747</v>
      </c>
      <c r="F1215" s="202" t="s">
        <v>505</v>
      </c>
      <c r="G1215" s="253">
        <v>0.01</v>
      </c>
      <c r="H1215" s="361" t="s">
        <v>1450</v>
      </c>
      <c r="I1215" s="359" t="s">
        <v>1407</v>
      </c>
      <c r="J1215" s="358">
        <v>0.30170000000000002</v>
      </c>
      <c r="K1215" s="359" t="s">
        <v>1113</v>
      </c>
      <c r="L1215" s="359" t="s">
        <v>1392</v>
      </c>
      <c r="M1215" s="368">
        <v>2012</v>
      </c>
      <c r="N1215" s="205">
        <v>41967</v>
      </c>
      <c r="O1215" s="203" t="s">
        <v>1748</v>
      </c>
      <c r="P1215" t="str">
        <f t="shared" si="18"/>
        <v>Lower Mississippi River WMO WRAPS 2010-Thompson-(19-0048-00)-TP</v>
      </c>
    </row>
    <row r="1216" spans="1:16" ht="27.95" hidden="1" customHeight="1" x14ac:dyDescent="0.25">
      <c r="A1216" s="203" t="s">
        <v>76</v>
      </c>
      <c r="B1216" s="202" t="s">
        <v>529</v>
      </c>
      <c r="C1216" s="203" t="s">
        <v>207</v>
      </c>
      <c r="D1216" s="202" t="s">
        <v>526</v>
      </c>
      <c r="E1216" s="202" t="s">
        <v>1474</v>
      </c>
      <c r="F1216" s="202" t="s">
        <v>505</v>
      </c>
      <c r="G1216" s="253" t="s">
        <v>515</v>
      </c>
      <c r="H1216" s="361" t="s">
        <v>527</v>
      </c>
      <c r="I1216" s="359" t="s">
        <v>1407</v>
      </c>
      <c r="J1216" s="358">
        <v>0</v>
      </c>
      <c r="K1216" s="359" t="s">
        <v>22</v>
      </c>
      <c r="L1216" s="359" t="s">
        <v>1392</v>
      </c>
      <c r="M1216" s="368">
        <v>2000</v>
      </c>
      <c r="N1216" s="205">
        <v>40085</v>
      </c>
      <c r="O1216" s="361" t="s">
        <v>1749</v>
      </c>
      <c r="P1216" t="str">
        <f t="shared" si="18"/>
        <v>Lower Vermillion River Watershed Turbidity TMDL-Vermillion River-(07040001-504)-TSS</v>
      </c>
    </row>
    <row r="1217" spans="1:16" ht="27.95" hidden="1" customHeight="1" x14ac:dyDescent="0.25">
      <c r="A1217" s="203" t="s">
        <v>76</v>
      </c>
      <c r="B1217" s="202" t="s">
        <v>529</v>
      </c>
      <c r="C1217" s="203" t="s">
        <v>1403</v>
      </c>
      <c r="D1217" s="202" t="s">
        <v>1404</v>
      </c>
      <c r="E1217" s="202" t="s">
        <v>1405</v>
      </c>
      <c r="F1217" s="202" t="s">
        <v>475</v>
      </c>
      <c r="G1217" s="253">
        <v>154</v>
      </c>
      <c r="H1217" s="361" t="s">
        <v>1406</v>
      </c>
      <c r="I1217" s="359" t="s">
        <v>1407</v>
      </c>
      <c r="J1217" s="359" t="s">
        <v>1380</v>
      </c>
      <c r="K1217" s="359" t="s">
        <v>22</v>
      </c>
      <c r="L1217" s="359" t="s">
        <v>1408</v>
      </c>
      <c r="M1217" s="368" t="s">
        <v>1407</v>
      </c>
      <c r="N1217" s="205">
        <v>42486</v>
      </c>
      <c r="O1217" s="203"/>
      <c r="P1217" t="str">
        <f t="shared" si="18"/>
        <v>South Metro Mississippi TSS TMDL-Mississippi River-(07040001-531)-TSS</v>
      </c>
    </row>
    <row r="1218" spans="1:16" ht="27.95" hidden="1" customHeight="1" x14ac:dyDescent="0.25">
      <c r="A1218" s="203" t="s">
        <v>76</v>
      </c>
      <c r="B1218" s="202" t="s">
        <v>529</v>
      </c>
      <c r="C1218" s="203" t="s">
        <v>1461</v>
      </c>
      <c r="D1218" s="202" t="s">
        <v>1746</v>
      </c>
      <c r="E1218" s="202" t="s">
        <v>1747</v>
      </c>
      <c r="F1218" s="202" t="s">
        <v>475</v>
      </c>
      <c r="G1218" s="254">
        <v>110159</v>
      </c>
      <c r="H1218" s="361" t="s">
        <v>1433</v>
      </c>
      <c r="I1218" s="359" t="s">
        <v>1407</v>
      </c>
      <c r="J1218" s="359" t="s">
        <v>1380</v>
      </c>
      <c r="K1218" s="359" t="s">
        <v>8</v>
      </c>
      <c r="L1218" s="359" t="s">
        <v>1408</v>
      </c>
      <c r="M1218" s="368" t="s">
        <v>1407</v>
      </c>
      <c r="N1218" s="205">
        <v>42530</v>
      </c>
      <c r="O1218" s="203"/>
      <c r="P1218" t="str">
        <f t="shared" si="18"/>
        <v>Twin Cities Metro Area Chloride TMDL and Management Plan-Thompson-(19-0048-00)-Chloride</v>
      </c>
    </row>
    <row r="1219" spans="1:16" ht="27.95" hidden="1" customHeight="1" x14ac:dyDescent="0.25">
      <c r="A1219" s="203" t="s">
        <v>76</v>
      </c>
      <c r="B1219" s="202" t="s">
        <v>529</v>
      </c>
      <c r="C1219" s="203" t="s">
        <v>1461</v>
      </c>
      <c r="D1219" s="202" t="s">
        <v>1746</v>
      </c>
      <c r="E1219" s="202" t="s">
        <v>1747</v>
      </c>
      <c r="F1219" s="202" t="s">
        <v>475</v>
      </c>
      <c r="G1219" s="254">
        <v>302</v>
      </c>
      <c r="H1219" s="361" t="s">
        <v>1414</v>
      </c>
      <c r="I1219" s="359" t="s">
        <v>1407</v>
      </c>
      <c r="J1219" s="359" t="s">
        <v>1380</v>
      </c>
      <c r="K1219" s="359" t="s">
        <v>8</v>
      </c>
      <c r="L1219" s="359" t="s">
        <v>1392</v>
      </c>
      <c r="M1219" s="368" t="s">
        <v>1407</v>
      </c>
      <c r="N1219" s="205">
        <v>42530</v>
      </c>
      <c r="O1219" s="203"/>
      <c r="P1219" t="str">
        <f t="shared" ref="P1219:P1282" si="19">CONCATENATE(C1219, "-", E1219, "-","(", D1219,")", "-",K1219)</f>
        <v>Twin Cities Metro Area Chloride TMDL and Management Plan-Thompson-(19-0048-00)-Chloride</v>
      </c>
    </row>
    <row r="1220" spans="1:16" ht="27.95" hidden="1" customHeight="1" x14ac:dyDescent="0.25">
      <c r="A1220" s="203" t="s">
        <v>76</v>
      </c>
      <c r="B1220" s="202" t="s">
        <v>529</v>
      </c>
      <c r="C1220" s="203" t="s">
        <v>1397</v>
      </c>
      <c r="D1220" s="202" t="s">
        <v>1750</v>
      </c>
      <c r="E1220" s="202" t="s">
        <v>1399</v>
      </c>
      <c r="F1220" s="202" t="s">
        <v>475</v>
      </c>
      <c r="G1220" s="253">
        <v>26.9</v>
      </c>
      <c r="H1220" s="361" t="s">
        <v>1400</v>
      </c>
      <c r="I1220" s="359" t="s">
        <v>1379</v>
      </c>
      <c r="J1220" s="358">
        <v>0.31</v>
      </c>
      <c r="K1220" s="359" t="s">
        <v>1391</v>
      </c>
      <c r="L1220" s="359" t="s">
        <v>1392</v>
      </c>
      <c r="M1220" s="368">
        <v>2010</v>
      </c>
      <c r="N1220" s="207" t="s">
        <v>1401</v>
      </c>
      <c r="O1220" s="203"/>
      <c r="P1220" t="str">
        <f t="shared" si="19"/>
        <v>Upper Mississippi River Bacteria TMDL-Unnamed creek-(07010206-542)-E. coli</v>
      </c>
    </row>
    <row r="1221" spans="1:16" ht="27.95" hidden="1" customHeight="1" x14ac:dyDescent="0.25">
      <c r="A1221" s="203" t="s">
        <v>76</v>
      </c>
      <c r="B1221" s="202" t="s">
        <v>529</v>
      </c>
      <c r="C1221" s="203" t="s">
        <v>1397</v>
      </c>
      <c r="D1221" s="202" t="s">
        <v>1750</v>
      </c>
      <c r="E1221" s="202" t="s">
        <v>1399</v>
      </c>
      <c r="F1221" s="202" t="s">
        <v>475</v>
      </c>
      <c r="G1221" s="253">
        <v>10.8</v>
      </c>
      <c r="H1221" s="361" t="s">
        <v>1400</v>
      </c>
      <c r="I1221" s="359" t="s">
        <v>1382</v>
      </c>
      <c r="J1221" s="358">
        <v>0.56999999999999995</v>
      </c>
      <c r="K1221" s="359" t="s">
        <v>1391</v>
      </c>
      <c r="L1221" s="359" t="s">
        <v>1392</v>
      </c>
      <c r="M1221" s="368">
        <v>2010</v>
      </c>
      <c r="N1221" s="207" t="s">
        <v>1401</v>
      </c>
      <c r="O1221" s="203"/>
      <c r="P1221" t="str">
        <f t="shared" si="19"/>
        <v>Upper Mississippi River Bacteria TMDL-Unnamed creek-(07010206-542)-E. coli</v>
      </c>
    </row>
    <row r="1222" spans="1:16" ht="27.95" hidden="1" customHeight="1" x14ac:dyDescent="0.25">
      <c r="A1222" s="203" t="s">
        <v>76</v>
      </c>
      <c r="B1222" s="202" t="s">
        <v>529</v>
      </c>
      <c r="C1222" s="203" t="s">
        <v>1397</v>
      </c>
      <c r="D1222" s="202" t="s">
        <v>1750</v>
      </c>
      <c r="E1222" s="202" t="s">
        <v>1399</v>
      </c>
      <c r="F1222" s="202" t="s">
        <v>475</v>
      </c>
      <c r="G1222" s="253">
        <v>4.08</v>
      </c>
      <c r="H1222" s="361" t="s">
        <v>1400</v>
      </c>
      <c r="I1222" s="359" t="s">
        <v>1383</v>
      </c>
      <c r="J1222" s="358">
        <v>0</v>
      </c>
      <c r="K1222" s="359" t="s">
        <v>1391</v>
      </c>
      <c r="L1222" s="359" t="s">
        <v>1392</v>
      </c>
      <c r="M1222" s="368">
        <v>2010</v>
      </c>
      <c r="N1222" s="207" t="s">
        <v>1401</v>
      </c>
      <c r="O1222" s="203"/>
      <c r="P1222" t="str">
        <f t="shared" si="19"/>
        <v>Upper Mississippi River Bacteria TMDL-Unnamed creek-(07010206-542)-E. coli</v>
      </c>
    </row>
    <row r="1223" spans="1:16" ht="27.95" hidden="1" customHeight="1" x14ac:dyDescent="0.25">
      <c r="A1223" s="203" t="s">
        <v>76</v>
      </c>
      <c r="B1223" s="202" t="s">
        <v>529</v>
      </c>
      <c r="C1223" s="203" t="s">
        <v>1397</v>
      </c>
      <c r="D1223" s="202" t="s">
        <v>1750</v>
      </c>
      <c r="E1223" s="202" t="s">
        <v>1399</v>
      </c>
      <c r="F1223" s="202" t="s">
        <v>475</v>
      </c>
      <c r="G1223" s="253">
        <v>1.2</v>
      </c>
      <c r="H1223" s="361" t="s">
        <v>1400</v>
      </c>
      <c r="I1223" s="359" t="s">
        <v>1384</v>
      </c>
      <c r="J1223" s="358">
        <v>0</v>
      </c>
      <c r="K1223" s="359" t="s">
        <v>1391</v>
      </c>
      <c r="L1223" s="359" t="s">
        <v>1392</v>
      </c>
      <c r="M1223" s="368">
        <v>2010</v>
      </c>
      <c r="N1223" s="207" t="s">
        <v>1401</v>
      </c>
      <c r="O1223" s="203"/>
      <c r="P1223" t="str">
        <f t="shared" si="19"/>
        <v>Upper Mississippi River Bacteria TMDL-Unnamed creek-(07010206-542)-E. coli</v>
      </c>
    </row>
    <row r="1224" spans="1:16" ht="27.95" hidden="1" customHeight="1" x14ac:dyDescent="0.25">
      <c r="A1224" s="203" t="s">
        <v>76</v>
      </c>
      <c r="B1224" s="202" t="s">
        <v>529</v>
      </c>
      <c r="C1224" s="203" t="s">
        <v>1397</v>
      </c>
      <c r="D1224" s="202" t="s">
        <v>1750</v>
      </c>
      <c r="E1224" s="202" t="s">
        <v>1399</v>
      </c>
      <c r="F1224" s="202" t="s">
        <v>475</v>
      </c>
      <c r="G1224" s="253">
        <v>0.12</v>
      </c>
      <c r="H1224" s="361" t="s">
        <v>1400</v>
      </c>
      <c r="I1224" s="359" t="s">
        <v>1385</v>
      </c>
      <c r="J1224" s="358">
        <v>0.33</v>
      </c>
      <c r="K1224" s="359" t="s">
        <v>1391</v>
      </c>
      <c r="L1224" s="359" t="s">
        <v>1392</v>
      </c>
      <c r="M1224" s="368">
        <v>2010</v>
      </c>
      <c r="N1224" s="207" t="s">
        <v>1401</v>
      </c>
      <c r="O1224" s="203"/>
      <c r="P1224" t="str">
        <f t="shared" si="19"/>
        <v>Upper Mississippi River Bacteria TMDL-Unnamed creek-(07010206-542)-E. coli</v>
      </c>
    </row>
    <row r="1225" spans="1:16" ht="27.95" hidden="1" customHeight="1" x14ac:dyDescent="0.25">
      <c r="A1225" s="203" t="s">
        <v>76</v>
      </c>
      <c r="B1225" s="202" t="s">
        <v>529</v>
      </c>
      <c r="C1225" s="203" t="s">
        <v>1476</v>
      </c>
      <c r="D1225" s="202" t="s">
        <v>1477</v>
      </c>
      <c r="E1225" s="202" t="s">
        <v>1478</v>
      </c>
      <c r="F1225" s="202" t="s">
        <v>505</v>
      </c>
      <c r="G1225" s="253">
        <v>4.2</v>
      </c>
      <c r="H1225" s="361" t="s">
        <v>1433</v>
      </c>
      <c r="I1225" s="359" t="s">
        <v>1407</v>
      </c>
      <c r="J1225" s="358">
        <v>0.3</v>
      </c>
      <c r="K1225" s="359" t="s">
        <v>1113</v>
      </c>
      <c r="L1225" s="359" t="s">
        <v>1408</v>
      </c>
      <c r="M1225" s="368">
        <v>2010</v>
      </c>
      <c r="N1225" s="205">
        <v>42359</v>
      </c>
      <c r="O1225" s="203"/>
      <c r="P1225" t="str">
        <f t="shared" si="19"/>
        <v>Vermillion River Watershed JPO WRAPS 2008-Alimagnet-(19-0021-00)-TP</v>
      </c>
    </row>
    <row r="1226" spans="1:16" ht="27.95" hidden="1" customHeight="1" x14ac:dyDescent="0.25">
      <c r="A1226" s="203" t="s">
        <v>76</v>
      </c>
      <c r="B1226" s="202" t="s">
        <v>529</v>
      </c>
      <c r="C1226" s="203" t="s">
        <v>1476</v>
      </c>
      <c r="D1226" s="202" t="s">
        <v>1477</v>
      </c>
      <c r="E1226" s="202" t="s">
        <v>1478</v>
      </c>
      <c r="F1226" s="202" t="s">
        <v>505</v>
      </c>
      <c r="G1226" s="253">
        <v>0.01</v>
      </c>
      <c r="H1226" s="361" t="s">
        <v>1414</v>
      </c>
      <c r="I1226" s="359" t="s">
        <v>1407</v>
      </c>
      <c r="J1226" s="358">
        <v>0.3</v>
      </c>
      <c r="K1226" s="359" t="s">
        <v>1113</v>
      </c>
      <c r="L1226" s="359" t="s">
        <v>1392</v>
      </c>
      <c r="M1226" s="368">
        <v>2010</v>
      </c>
      <c r="N1226" s="205">
        <v>42359</v>
      </c>
      <c r="O1226" s="203"/>
      <c r="P1226" t="str">
        <f t="shared" si="19"/>
        <v>Vermillion River Watershed JPO WRAPS 2008-Alimagnet-(19-0021-00)-TP</v>
      </c>
    </row>
    <row r="1227" spans="1:16" ht="27.95" hidden="1" customHeight="1" x14ac:dyDescent="0.25">
      <c r="A1227" s="203" t="s">
        <v>76</v>
      </c>
      <c r="B1227" s="202" t="s">
        <v>529</v>
      </c>
      <c r="C1227" s="203" t="s">
        <v>1476</v>
      </c>
      <c r="D1227" s="202" t="s">
        <v>1479</v>
      </c>
      <c r="E1227" s="202" t="s">
        <v>1480</v>
      </c>
      <c r="F1227" s="202" t="s">
        <v>505</v>
      </c>
      <c r="G1227" s="253">
        <v>7.4</v>
      </c>
      <c r="H1227" s="361" t="s">
        <v>1433</v>
      </c>
      <c r="I1227" s="359" t="s">
        <v>1407</v>
      </c>
      <c r="J1227" s="358">
        <v>0.37819999999999998</v>
      </c>
      <c r="K1227" s="359" t="s">
        <v>1113</v>
      </c>
      <c r="L1227" s="359" t="s">
        <v>1408</v>
      </c>
      <c r="M1227" s="368">
        <v>2010</v>
      </c>
      <c r="N1227" s="205">
        <v>42359</v>
      </c>
      <c r="O1227" s="203"/>
      <c r="P1227" t="str">
        <f t="shared" si="19"/>
        <v>Vermillion River Watershed JPO WRAPS 2008-Unnamed-(19-0349-00)-TP</v>
      </c>
    </row>
    <row r="1228" spans="1:16" ht="27.95" hidden="1" customHeight="1" x14ac:dyDescent="0.25">
      <c r="A1228" s="203" t="s">
        <v>76</v>
      </c>
      <c r="B1228" s="202" t="s">
        <v>529</v>
      </c>
      <c r="C1228" s="203" t="s">
        <v>1476</v>
      </c>
      <c r="D1228" s="202" t="s">
        <v>1479</v>
      </c>
      <c r="E1228" s="202" t="s">
        <v>1480</v>
      </c>
      <c r="F1228" s="202" t="s">
        <v>505</v>
      </c>
      <c r="G1228" s="253">
        <v>0.02</v>
      </c>
      <c r="H1228" s="361" t="s">
        <v>1414</v>
      </c>
      <c r="I1228" s="359" t="s">
        <v>1407</v>
      </c>
      <c r="J1228" s="358">
        <v>0.33329999999999999</v>
      </c>
      <c r="K1228" s="359" t="s">
        <v>1113</v>
      </c>
      <c r="L1228" s="359" t="s">
        <v>1392</v>
      </c>
      <c r="M1228" s="368">
        <v>2010</v>
      </c>
      <c r="N1228" s="205">
        <v>42359</v>
      </c>
      <c r="O1228" s="203"/>
      <c r="P1228" t="str">
        <f t="shared" si="19"/>
        <v>Vermillion River Watershed JPO WRAPS 2008-Unnamed-(19-0349-00)-TP</v>
      </c>
    </row>
    <row r="1229" spans="1:16" ht="27.95" hidden="1" customHeight="1" x14ac:dyDescent="0.25">
      <c r="A1229" s="203" t="s">
        <v>76</v>
      </c>
      <c r="B1229" s="202" t="s">
        <v>529</v>
      </c>
      <c r="C1229" s="203" t="s">
        <v>1476</v>
      </c>
      <c r="D1229" s="202" t="s">
        <v>1729</v>
      </c>
      <c r="E1229" s="202" t="s">
        <v>1474</v>
      </c>
      <c r="F1229" s="202" t="s">
        <v>505</v>
      </c>
      <c r="G1229" s="253">
        <v>0.97</v>
      </c>
      <c r="H1229" s="361" t="s">
        <v>1400</v>
      </c>
      <c r="I1229" s="359" t="s">
        <v>1379</v>
      </c>
      <c r="J1229" s="358">
        <v>0.73</v>
      </c>
      <c r="K1229" s="359" t="s">
        <v>1391</v>
      </c>
      <c r="L1229" s="359" t="s">
        <v>1392</v>
      </c>
      <c r="M1229" s="368">
        <v>2009</v>
      </c>
      <c r="N1229" s="205">
        <v>42359</v>
      </c>
      <c r="O1229" s="203"/>
      <c r="P1229" t="str">
        <f t="shared" si="19"/>
        <v>Vermillion River Watershed JPO WRAPS 2008-Vermillion River-(07040001-517)-E. coli</v>
      </c>
    </row>
    <row r="1230" spans="1:16" ht="27.95" hidden="1" customHeight="1" x14ac:dyDescent="0.25">
      <c r="A1230" s="203" t="s">
        <v>76</v>
      </c>
      <c r="B1230" s="202" t="s">
        <v>529</v>
      </c>
      <c r="C1230" s="203" t="s">
        <v>1476</v>
      </c>
      <c r="D1230" s="202" t="s">
        <v>1729</v>
      </c>
      <c r="E1230" s="202" t="s">
        <v>1474</v>
      </c>
      <c r="F1230" s="202" t="s">
        <v>505</v>
      </c>
      <c r="G1230" s="253">
        <v>0.41</v>
      </c>
      <c r="H1230" s="361" t="s">
        <v>1400</v>
      </c>
      <c r="I1230" s="359" t="s">
        <v>1382</v>
      </c>
      <c r="J1230" s="358">
        <v>0.34</v>
      </c>
      <c r="K1230" s="359" t="s">
        <v>1391</v>
      </c>
      <c r="L1230" s="359" t="s">
        <v>1392</v>
      </c>
      <c r="M1230" s="368">
        <v>2009</v>
      </c>
      <c r="N1230" s="205">
        <v>42359</v>
      </c>
      <c r="O1230" s="203"/>
      <c r="P1230" t="str">
        <f t="shared" si="19"/>
        <v>Vermillion River Watershed JPO WRAPS 2008-Vermillion River-(07040001-517)-E. coli</v>
      </c>
    </row>
    <row r="1231" spans="1:16" ht="27.95" hidden="1" customHeight="1" x14ac:dyDescent="0.25">
      <c r="A1231" s="203" t="s">
        <v>76</v>
      </c>
      <c r="B1231" s="202" t="s">
        <v>529</v>
      </c>
      <c r="C1231" s="203" t="s">
        <v>1476</v>
      </c>
      <c r="D1231" s="202" t="s">
        <v>1729</v>
      </c>
      <c r="E1231" s="202" t="s">
        <v>1474</v>
      </c>
      <c r="F1231" s="202" t="s">
        <v>505</v>
      </c>
      <c r="G1231" s="253">
        <v>0.20699999999999999</v>
      </c>
      <c r="H1231" s="361" t="s">
        <v>1400</v>
      </c>
      <c r="I1231" s="359" t="s">
        <v>1383</v>
      </c>
      <c r="J1231" s="358">
        <v>0.57999999999999996</v>
      </c>
      <c r="K1231" s="359" t="s">
        <v>1391</v>
      </c>
      <c r="L1231" s="359" t="s">
        <v>1392</v>
      </c>
      <c r="M1231" s="368">
        <v>2009</v>
      </c>
      <c r="N1231" s="205">
        <v>42359</v>
      </c>
      <c r="O1231" s="203"/>
      <c r="P1231" t="str">
        <f t="shared" si="19"/>
        <v>Vermillion River Watershed JPO WRAPS 2008-Vermillion River-(07040001-517)-E. coli</v>
      </c>
    </row>
    <row r="1232" spans="1:16" ht="27.95" hidden="1" customHeight="1" x14ac:dyDescent="0.25">
      <c r="A1232" s="203" t="s">
        <v>76</v>
      </c>
      <c r="B1232" s="202" t="s">
        <v>529</v>
      </c>
      <c r="C1232" s="203" t="s">
        <v>1476</v>
      </c>
      <c r="D1232" s="202" t="s">
        <v>1729</v>
      </c>
      <c r="E1232" s="202" t="s">
        <v>1474</v>
      </c>
      <c r="F1232" s="202" t="s">
        <v>505</v>
      </c>
      <c r="G1232" s="253">
        <v>0.123</v>
      </c>
      <c r="H1232" s="361" t="s">
        <v>1400</v>
      </c>
      <c r="I1232" s="359" t="s">
        <v>1384</v>
      </c>
      <c r="J1232" s="358">
        <v>0.55000000000000004</v>
      </c>
      <c r="K1232" s="359" t="s">
        <v>1391</v>
      </c>
      <c r="L1232" s="359" t="s">
        <v>1392</v>
      </c>
      <c r="M1232" s="368">
        <v>2009</v>
      </c>
      <c r="N1232" s="205">
        <v>42359</v>
      </c>
      <c r="O1232" s="203"/>
      <c r="P1232" t="str">
        <f t="shared" si="19"/>
        <v>Vermillion River Watershed JPO WRAPS 2008-Vermillion River-(07040001-517)-E. coli</v>
      </c>
    </row>
    <row r="1233" spans="1:16" ht="27.95" hidden="1" customHeight="1" x14ac:dyDescent="0.25">
      <c r="A1233" s="203" t="s">
        <v>76</v>
      </c>
      <c r="B1233" s="202" t="s">
        <v>529</v>
      </c>
      <c r="C1233" s="203" t="s">
        <v>1476</v>
      </c>
      <c r="D1233" s="202" t="s">
        <v>1729</v>
      </c>
      <c r="E1233" s="202" t="s">
        <v>1474</v>
      </c>
      <c r="F1233" s="202" t="s">
        <v>505</v>
      </c>
      <c r="G1233" s="253">
        <v>8.1000000000000003E-2</v>
      </c>
      <c r="H1233" s="361" t="s">
        <v>1400</v>
      </c>
      <c r="I1233" s="359" t="s">
        <v>1385</v>
      </c>
      <c r="J1233" s="358">
        <v>0.71</v>
      </c>
      <c r="K1233" s="359" t="s">
        <v>1391</v>
      </c>
      <c r="L1233" s="359" t="s">
        <v>1392</v>
      </c>
      <c r="M1233" s="368">
        <v>2009</v>
      </c>
      <c r="N1233" s="205">
        <v>42359</v>
      </c>
      <c r="O1233" s="203"/>
      <c r="P1233" t="str">
        <f t="shared" si="19"/>
        <v>Vermillion River Watershed JPO WRAPS 2008-Vermillion River-(07040001-517)-E. coli</v>
      </c>
    </row>
    <row r="1234" spans="1:16" ht="27.95" hidden="1" customHeight="1" x14ac:dyDescent="0.25">
      <c r="A1234" s="203" t="s">
        <v>76</v>
      </c>
      <c r="B1234" s="202" t="s">
        <v>529</v>
      </c>
      <c r="C1234" s="203" t="s">
        <v>1476</v>
      </c>
      <c r="D1234" s="202" t="s">
        <v>1729</v>
      </c>
      <c r="E1234" s="202" t="s">
        <v>1474</v>
      </c>
      <c r="F1234" s="202" t="s">
        <v>505</v>
      </c>
      <c r="G1234" s="253">
        <v>11.32</v>
      </c>
      <c r="H1234" s="361" t="s">
        <v>1414</v>
      </c>
      <c r="I1234" s="359" t="s">
        <v>1379</v>
      </c>
      <c r="J1234" s="358">
        <v>0.5</v>
      </c>
      <c r="K1234" s="359" t="s">
        <v>22</v>
      </c>
      <c r="L1234" s="359" t="s">
        <v>1392</v>
      </c>
      <c r="M1234" s="368">
        <v>2009</v>
      </c>
      <c r="N1234" s="205">
        <v>42359</v>
      </c>
      <c r="O1234" s="203"/>
      <c r="P1234" t="str">
        <f t="shared" si="19"/>
        <v>Vermillion River Watershed JPO WRAPS 2008-Vermillion River-(07040001-517)-TSS</v>
      </c>
    </row>
    <row r="1235" spans="1:16" ht="27.95" hidden="1" customHeight="1" x14ac:dyDescent="0.25">
      <c r="A1235" s="203" t="s">
        <v>76</v>
      </c>
      <c r="B1235" s="202" t="s">
        <v>529</v>
      </c>
      <c r="C1235" s="203" t="s">
        <v>1476</v>
      </c>
      <c r="D1235" s="202" t="s">
        <v>1729</v>
      </c>
      <c r="E1235" s="202" t="s">
        <v>1474</v>
      </c>
      <c r="F1235" s="202" t="s">
        <v>505</v>
      </c>
      <c r="G1235" s="253">
        <v>4.97</v>
      </c>
      <c r="H1235" s="361" t="s">
        <v>1414</v>
      </c>
      <c r="I1235" s="359" t="s">
        <v>1382</v>
      </c>
      <c r="J1235" s="358">
        <v>0.09</v>
      </c>
      <c r="K1235" s="359" t="s">
        <v>22</v>
      </c>
      <c r="L1235" s="359" t="s">
        <v>1392</v>
      </c>
      <c r="M1235" s="368">
        <v>2009</v>
      </c>
      <c r="N1235" s="205">
        <v>42359</v>
      </c>
      <c r="O1235" s="203"/>
      <c r="P1235" t="str">
        <f t="shared" si="19"/>
        <v>Vermillion River Watershed JPO WRAPS 2008-Vermillion River-(07040001-517)-TSS</v>
      </c>
    </row>
    <row r="1236" spans="1:16" ht="27.95" hidden="1" customHeight="1" x14ac:dyDescent="0.25">
      <c r="A1236" s="203" t="s">
        <v>76</v>
      </c>
      <c r="B1236" s="202" t="s">
        <v>529</v>
      </c>
      <c r="C1236" s="203" t="s">
        <v>1476</v>
      </c>
      <c r="D1236" s="202" t="s">
        <v>1729</v>
      </c>
      <c r="E1236" s="202" t="s">
        <v>1474</v>
      </c>
      <c r="F1236" s="202" t="s">
        <v>505</v>
      </c>
      <c r="G1236" s="253">
        <v>2.62</v>
      </c>
      <c r="H1236" s="361" t="s">
        <v>1414</v>
      </c>
      <c r="I1236" s="359" t="s">
        <v>1383</v>
      </c>
      <c r="J1236" s="358">
        <v>0</v>
      </c>
      <c r="K1236" s="359" t="s">
        <v>22</v>
      </c>
      <c r="L1236" s="359" t="s">
        <v>1392</v>
      </c>
      <c r="M1236" s="368">
        <v>2009</v>
      </c>
      <c r="N1236" s="205">
        <v>42359</v>
      </c>
      <c r="O1236" s="203"/>
      <c r="P1236" t="str">
        <f t="shared" si="19"/>
        <v>Vermillion River Watershed JPO WRAPS 2008-Vermillion River-(07040001-517)-TSS</v>
      </c>
    </row>
    <row r="1237" spans="1:16" ht="27.95" hidden="1" customHeight="1" x14ac:dyDescent="0.25">
      <c r="A1237" s="203" t="s">
        <v>76</v>
      </c>
      <c r="B1237" s="202" t="s">
        <v>529</v>
      </c>
      <c r="C1237" s="203" t="s">
        <v>1476</v>
      </c>
      <c r="D1237" s="202" t="s">
        <v>1729</v>
      </c>
      <c r="E1237" s="202" t="s">
        <v>1474</v>
      </c>
      <c r="F1237" s="202" t="s">
        <v>505</v>
      </c>
      <c r="G1237" s="253">
        <v>1.5</v>
      </c>
      <c r="H1237" s="361" t="s">
        <v>1414</v>
      </c>
      <c r="I1237" s="359" t="s">
        <v>1384</v>
      </c>
      <c r="J1237" s="358">
        <v>0</v>
      </c>
      <c r="K1237" s="359" t="s">
        <v>22</v>
      </c>
      <c r="L1237" s="359" t="s">
        <v>1392</v>
      </c>
      <c r="M1237" s="368">
        <v>2009</v>
      </c>
      <c r="N1237" s="205">
        <v>42359</v>
      </c>
      <c r="O1237" s="203"/>
      <c r="P1237" t="str">
        <f t="shared" si="19"/>
        <v>Vermillion River Watershed JPO WRAPS 2008-Vermillion River-(07040001-517)-TSS</v>
      </c>
    </row>
    <row r="1238" spans="1:16" ht="27.95" hidden="1" customHeight="1" x14ac:dyDescent="0.25">
      <c r="A1238" s="203" t="s">
        <v>76</v>
      </c>
      <c r="B1238" s="202" t="s">
        <v>529</v>
      </c>
      <c r="C1238" s="203" t="s">
        <v>1476</v>
      </c>
      <c r="D1238" s="202" t="s">
        <v>1729</v>
      </c>
      <c r="E1238" s="202" t="s">
        <v>1474</v>
      </c>
      <c r="F1238" s="202" t="s">
        <v>505</v>
      </c>
      <c r="G1238" s="253">
        <v>0.92</v>
      </c>
      <c r="H1238" s="361" t="s">
        <v>1414</v>
      </c>
      <c r="I1238" s="359" t="s">
        <v>1385</v>
      </c>
      <c r="J1238" s="358">
        <v>0</v>
      </c>
      <c r="K1238" s="359" t="s">
        <v>22</v>
      </c>
      <c r="L1238" s="359" t="s">
        <v>1392</v>
      </c>
      <c r="M1238" s="368">
        <v>2009</v>
      </c>
      <c r="N1238" s="205">
        <v>42359</v>
      </c>
      <c r="O1238" s="203"/>
      <c r="P1238" t="str">
        <f t="shared" si="19"/>
        <v>Vermillion River Watershed JPO WRAPS 2008-Vermillion River-(07040001-517)-TSS</v>
      </c>
    </row>
    <row r="1239" spans="1:16" ht="27.95" hidden="1" customHeight="1" x14ac:dyDescent="0.25">
      <c r="A1239" s="203" t="s">
        <v>76</v>
      </c>
      <c r="B1239" s="202" t="s">
        <v>529</v>
      </c>
      <c r="C1239" s="203" t="s">
        <v>1476</v>
      </c>
      <c r="D1239" s="202" t="s">
        <v>1751</v>
      </c>
      <c r="E1239" s="202" t="s">
        <v>1399</v>
      </c>
      <c r="F1239" s="202" t="s">
        <v>505</v>
      </c>
      <c r="G1239" s="253">
        <v>0.61</v>
      </c>
      <c r="H1239" s="361" t="s">
        <v>1400</v>
      </c>
      <c r="I1239" s="359" t="s">
        <v>1379</v>
      </c>
      <c r="J1239" s="358">
        <v>0.77</v>
      </c>
      <c r="K1239" s="359" t="s">
        <v>1391</v>
      </c>
      <c r="L1239" s="359" t="s">
        <v>1392</v>
      </c>
      <c r="M1239" s="368">
        <v>2010</v>
      </c>
      <c r="N1239" s="205">
        <v>42359</v>
      </c>
      <c r="O1239" s="203"/>
      <c r="P1239" t="str">
        <f t="shared" si="19"/>
        <v>Vermillion River Watershed JPO WRAPS 2008-Unnamed creek-(07040001-527)-E. coli</v>
      </c>
    </row>
    <row r="1240" spans="1:16" ht="27.95" hidden="1" customHeight="1" x14ac:dyDescent="0.25">
      <c r="A1240" s="203" t="s">
        <v>76</v>
      </c>
      <c r="B1240" s="202" t="s">
        <v>529</v>
      </c>
      <c r="C1240" s="203" t="s">
        <v>1476</v>
      </c>
      <c r="D1240" s="202" t="s">
        <v>1751</v>
      </c>
      <c r="E1240" s="202" t="s">
        <v>1399</v>
      </c>
      <c r="F1240" s="202" t="s">
        <v>505</v>
      </c>
      <c r="G1240" s="253">
        <v>0.28999999999999998</v>
      </c>
      <c r="H1240" s="361" t="s">
        <v>1400</v>
      </c>
      <c r="I1240" s="359" t="s">
        <v>1382</v>
      </c>
      <c r="J1240" s="358">
        <v>0</v>
      </c>
      <c r="K1240" s="359" t="s">
        <v>1391</v>
      </c>
      <c r="L1240" s="359" t="s">
        <v>1392</v>
      </c>
      <c r="M1240" s="368">
        <v>2010</v>
      </c>
      <c r="N1240" s="205">
        <v>42359</v>
      </c>
      <c r="O1240" s="203"/>
      <c r="P1240" t="str">
        <f t="shared" si="19"/>
        <v>Vermillion River Watershed JPO WRAPS 2008-Unnamed creek-(07040001-527)-E. coli</v>
      </c>
    </row>
    <row r="1241" spans="1:16" ht="27.95" hidden="1" customHeight="1" x14ac:dyDescent="0.25">
      <c r="A1241" s="203" t="s">
        <v>76</v>
      </c>
      <c r="B1241" s="202" t="s">
        <v>529</v>
      </c>
      <c r="C1241" s="203" t="s">
        <v>1476</v>
      </c>
      <c r="D1241" s="202" t="s">
        <v>1751</v>
      </c>
      <c r="E1241" s="202" t="s">
        <v>1399</v>
      </c>
      <c r="F1241" s="202" t="s">
        <v>505</v>
      </c>
      <c r="G1241" s="253">
        <v>0.2</v>
      </c>
      <c r="H1241" s="361" t="s">
        <v>1400</v>
      </c>
      <c r="I1241" s="359" t="s">
        <v>1383</v>
      </c>
      <c r="J1241" s="358">
        <v>0</v>
      </c>
      <c r="K1241" s="359" t="s">
        <v>1391</v>
      </c>
      <c r="L1241" s="359" t="s">
        <v>1392</v>
      </c>
      <c r="M1241" s="368">
        <v>2010</v>
      </c>
      <c r="N1241" s="205">
        <v>42359</v>
      </c>
      <c r="O1241" s="203"/>
      <c r="P1241" t="str">
        <f t="shared" si="19"/>
        <v>Vermillion River Watershed JPO WRAPS 2008-Unnamed creek-(07040001-527)-E. coli</v>
      </c>
    </row>
    <row r="1242" spans="1:16" ht="27.95" hidden="1" customHeight="1" x14ac:dyDescent="0.25">
      <c r="A1242" s="203" t="s">
        <v>76</v>
      </c>
      <c r="B1242" s="202" t="s">
        <v>529</v>
      </c>
      <c r="C1242" s="203" t="s">
        <v>1476</v>
      </c>
      <c r="D1242" s="202" t="s">
        <v>1751</v>
      </c>
      <c r="E1242" s="202" t="s">
        <v>1399</v>
      </c>
      <c r="F1242" s="202" t="s">
        <v>505</v>
      </c>
      <c r="G1242" s="253">
        <v>0.15</v>
      </c>
      <c r="H1242" s="361" t="s">
        <v>1400</v>
      </c>
      <c r="I1242" s="359" t="s">
        <v>1384</v>
      </c>
      <c r="J1242" s="358">
        <v>0</v>
      </c>
      <c r="K1242" s="359" t="s">
        <v>1391</v>
      </c>
      <c r="L1242" s="359" t="s">
        <v>1392</v>
      </c>
      <c r="M1242" s="368">
        <v>2010</v>
      </c>
      <c r="N1242" s="205">
        <v>42359</v>
      </c>
      <c r="O1242" s="203"/>
      <c r="P1242" t="str">
        <f t="shared" si="19"/>
        <v>Vermillion River Watershed JPO WRAPS 2008-Unnamed creek-(07040001-527)-E. coli</v>
      </c>
    </row>
    <row r="1243" spans="1:16" ht="27.95" hidden="1" customHeight="1" x14ac:dyDescent="0.25">
      <c r="A1243" s="203" t="s">
        <v>76</v>
      </c>
      <c r="B1243" s="202" t="s">
        <v>529</v>
      </c>
      <c r="C1243" s="203" t="s">
        <v>1476</v>
      </c>
      <c r="D1243" s="202" t="s">
        <v>1751</v>
      </c>
      <c r="E1243" s="202" t="s">
        <v>1399</v>
      </c>
      <c r="F1243" s="202" t="s">
        <v>505</v>
      </c>
      <c r="G1243" s="253">
        <v>0.09</v>
      </c>
      <c r="H1243" s="361" t="s">
        <v>1400</v>
      </c>
      <c r="I1243" s="359" t="s">
        <v>1385</v>
      </c>
      <c r="J1243" s="358">
        <v>0</v>
      </c>
      <c r="K1243" s="359" t="s">
        <v>1391</v>
      </c>
      <c r="L1243" s="359" t="s">
        <v>1392</v>
      </c>
      <c r="M1243" s="368">
        <v>2010</v>
      </c>
      <c r="N1243" s="205">
        <v>42359</v>
      </c>
      <c r="O1243" s="203"/>
      <c r="P1243" t="str">
        <f t="shared" si="19"/>
        <v>Vermillion River Watershed JPO WRAPS 2008-Unnamed creek-(07040001-527)-E. coli</v>
      </c>
    </row>
    <row r="1244" spans="1:16" ht="27.95" hidden="1" customHeight="1" x14ac:dyDescent="0.25">
      <c r="A1244" s="203" t="s">
        <v>76</v>
      </c>
      <c r="B1244" s="202" t="s">
        <v>529</v>
      </c>
      <c r="C1244" s="203" t="s">
        <v>1476</v>
      </c>
      <c r="D1244" s="202" t="s">
        <v>1752</v>
      </c>
      <c r="E1244" s="202" t="s">
        <v>1399</v>
      </c>
      <c r="F1244" s="202" t="s">
        <v>505</v>
      </c>
      <c r="G1244" s="253">
        <v>0.47499999999999998</v>
      </c>
      <c r="H1244" s="361" t="s">
        <v>1400</v>
      </c>
      <c r="I1244" s="359" t="s">
        <v>1379</v>
      </c>
      <c r="J1244" s="358">
        <v>0.46</v>
      </c>
      <c r="K1244" s="359" t="s">
        <v>1391</v>
      </c>
      <c r="L1244" s="359" t="s">
        <v>1392</v>
      </c>
      <c r="M1244" s="368">
        <v>2009</v>
      </c>
      <c r="N1244" s="205">
        <v>42359</v>
      </c>
      <c r="O1244" s="203"/>
      <c r="P1244" t="str">
        <f t="shared" si="19"/>
        <v>Vermillion River Watershed JPO WRAPS 2008-Unnamed creek-(07040001-542)-E. coli</v>
      </c>
    </row>
    <row r="1245" spans="1:16" ht="27.95" hidden="1" customHeight="1" x14ac:dyDescent="0.25">
      <c r="A1245" s="203" t="s">
        <v>76</v>
      </c>
      <c r="B1245" s="202" t="s">
        <v>529</v>
      </c>
      <c r="C1245" s="203" t="s">
        <v>1476</v>
      </c>
      <c r="D1245" s="202" t="s">
        <v>1752</v>
      </c>
      <c r="E1245" s="202" t="s">
        <v>1399</v>
      </c>
      <c r="F1245" s="202" t="s">
        <v>505</v>
      </c>
      <c r="G1245" s="253">
        <v>0.193</v>
      </c>
      <c r="H1245" s="361" t="s">
        <v>1400</v>
      </c>
      <c r="I1245" s="359" t="s">
        <v>1382</v>
      </c>
      <c r="J1245" s="358">
        <v>0.79</v>
      </c>
      <c r="K1245" s="359" t="s">
        <v>1391</v>
      </c>
      <c r="L1245" s="359" t="s">
        <v>1392</v>
      </c>
      <c r="M1245" s="368">
        <v>2009</v>
      </c>
      <c r="N1245" s="205">
        <v>42359</v>
      </c>
      <c r="O1245" s="203"/>
      <c r="P1245" t="str">
        <f t="shared" si="19"/>
        <v>Vermillion River Watershed JPO WRAPS 2008-Unnamed creek-(07040001-542)-E. coli</v>
      </c>
    </row>
    <row r="1246" spans="1:16" ht="27.95" hidden="1" customHeight="1" x14ac:dyDescent="0.25">
      <c r="A1246" s="203" t="s">
        <v>76</v>
      </c>
      <c r="B1246" s="202" t="s">
        <v>529</v>
      </c>
      <c r="C1246" s="203" t="s">
        <v>1476</v>
      </c>
      <c r="D1246" s="202" t="s">
        <v>1752</v>
      </c>
      <c r="E1246" s="202" t="s">
        <v>1399</v>
      </c>
      <c r="F1246" s="202" t="s">
        <v>505</v>
      </c>
      <c r="G1246" s="253">
        <v>0.10299999999999999</v>
      </c>
      <c r="H1246" s="361" t="s">
        <v>1400</v>
      </c>
      <c r="I1246" s="359" t="s">
        <v>1383</v>
      </c>
      <c r="J1246" s="358">
        <v>0.88</v>
      </c>
      <c r="K1246" s="359" t="s">
        <v>1391</v>
      </c>
      <c r="L1246" s="359" t="s">
        <v>1392</v>
      </c>
      <c r="M1246" s="368">
        <v>2009</v>
      </c>
      <c r="N1246" s="205">
        <v>42359</v>
      </c>
      <c r="O1246" s="203"/>
      <c r="P1246" t="str">
        <f t="shared" si="19"/>
        <v>Vermillion River Watershed JPO WRAPS 2008-Unnamed creek-(07040001-542)-E. coli</v>
      </c>
    </row>
    <row r="1247" spans="1:16" ht="27.95" hidden="1" customHeight="1" x14ac:dyDescent="0.25">
      <c r="A1247" s="203" t="s">
        <v>76</v>
      </c>
      <c r="B1247" s="202" t="s">
        <v>529</v>
      </c>
      <c r="C1247" s="203" t="s">
        <v>1476</v>
      </c>
      <c r="D1247" s="202" t="s">
        <v>1752</v>
      </c>
      <c r="E1247" s="202" t="s">
        <v>1399</v>
      </c>
      <c r="F1247" s="202" t="s">
        <v>505</v>
      </c>
      <c r="G1247" s="253">
        <v>0.06</v>
      </c>
      <c r="H1247" s="361" t="s">
        <v>1400</v>
      </c>
      <c r="I1247" s="359" t="s">
        <v>1384</v>
      </c>
      <c r="J1247" s="358">
        <v>0.92</v>
      </c>
      <c r="K1247" s="359" t="s">
        <v>1391</v>
      </c>
      <c r="L1247" s="359" t="s">
        <v>1392</v>
      </c>
      <c r="M1247" s="368">
        <v>2009</v>
      </c>
      <c r="N1247" s="205">
        <v>42359</v>
      </c>
      <c r="O1247" s="203"/>
      <c r="P1247" t="str">
        <f t="shared" si="19"/>
        <v>Vermillion River Watershed JPO WRAPS 2008-Unnamed creek-(07040001-542)-E. coli</v>
      </c>
    </row>
    <row r="1248" spans="1:16" ht="27.95" hidden="1" customHeight="1" x14ac:dyDescent="0.25">
      <c r="A1248" s="203" t="s">
        <v>76</v>
      </c>
      <c r="B1248" s="202" t="s">
        <v>529</v>
      </c>
      <c r="C1248" s="203" t="s">
        <v>1476</v>
      </c>
      <c r="D1248" s="202" t="s">
        <v>1752</v>
      </c>
      <c r="E1248" s="202" t="s">
        <v>1399</v>
      </c>
      <c r="F1248" s="202" t="s">
        <v>505</v>
      </c>
      <c r="G1248" s="253">
        <v>3.3000000000000002E-2</v>
      </c>
      <c r="H1248" s="361" t="s">
        <v>1400</v>
      </c>
      <c r="I1248" s="359" t="s">
        <v>1385</v>
      </c>
      <c r="J1248" s="358">
        <v>0.91</v>
      </c>
      <c r="K1248" s="359" t="s">
        <v>1391</v>
      </c>
      <c r="L1248" s="359" t="s">
        <v>1392</v>
      </c>
      <c r="M1248" s="368">
        <v>2009</v>
      </c>
      <c r="N1248" s="205">
        <v>42359</v>
      </c>
      <c r="O1248" s="203"/>
      <c r="P1248" t="str">
        <f t="shared" si="19"/>
        <v>Vermillion River Watershed JPO WRAPS 2008-Unnamed creek-(07040001-542)-E. coli</v>
      </c>
    </row>
    <row r="1249" spans="1:16" ht="27.95" hidden="1" customHeight="1" x14ac:dyDescent="0.25">
      <c r="A1249" s="203" t="s">
        <v>76</v>
      </c>
      <c r="B1249" s="202" t="s">
        <v>529</v>
      </c>
      <c r="C1249" s="203" t="s">
        <v>1476</v>
      </c>
      <c r="D1249" s="202" t="s">
        <v>1753</v>
      </c>
      <c r="E1249" s="202" t="s">
        <v>1754</v>
      </c>
      <c r="F1249" s="202" t="s">
        <v>505</v>
      </c>
      <c r="G1249" s="253">
        <v>1.5920000000000001</v>
      </c>
      <c r="H1249" s="361" t="s">
        <v>1400</v>
      </c>
      <c r="I1249" s="359" t="s">
        <v>1379</v>
      </c>
      <c r="J1249" s="358">
        <v>0.62</v>
      </c>
      <c r="K1249" s="359" t="s">
        <v>1391</v>
      </c>
      <c r="L1249" s="359" t="s">
        <v>1392</v>
      </c>
      <c r="M1249" s="368">
        <v>2009</v>
      </c>
      <c r="N1249" s="205">
        <v>42359</v>
      </c>
      <c r="O1249" s="203"/>
      <c r="P1249" t="str">
        <f t="shared" si="19"/>
        <v>Vermillion River Watershed JPO WRAPS 2008-Unnamed creek (Vermillion River Tributary)-(07040001-545)-E. coli</v>
      </c>
    </row>
    <row r="1250" spans="1:16" ht="27.95" hidden="1" customHeight="1" x14ac:dyDescent="0.25">
      <c r="A1250" s="203" t="s">
        <v>76</v>
      </c>
      <c r="B1250" s="202" t="s">
        <v>529</v>
      </c>
      <c r="C1250" s="203" t="s">
        <v>1476</v>
      </c>
      <c r="D1250" s="202" t="s">
        <v>1753</v>
      </c>
      <c r="E1250" s="202" t="s">
        <v>1754</v>
      </c>
      <c r="F1250" s="202" t="s">
        <v>505</v>
      </c>
      <c r="G1250" s="253">
        <v>0.51400000000000001</v>
      </c>
      <c r="H1250" s="361" t="s">
        <v>1400</v>
      </c>
      <c r="I1250" s="359" t="s">
        <v>1382</v>
      </c>
      <c r="J1250" s="358">
        <v>0.26</v>
      </c>
      <c r="K1250" s="359" t="s">
        <v>1391</v>
      </c>
      <c r="L1250" s="359" t="s">
        <v>1392</v>
      </c>
      <c r="M1250" s="368">
        <v>2009</v>
      </c>
      <c r="N1250" s="205">
        <v>42359</v>
      </c>
      <c r="O1250" s="203"/>
      <c r="P1250" t="str">
        <f t="shared" si="19"/>
        <v>Vermillion River Watershed JPO WRAPS 2008-Unnamed creek (Vermillion River Tributary)-(07040001-545)-E. coli</v>
      </c>
    </row>
    <row r="1251" spans="1:16" ht="27.95" hidden="1" customHeight="1" x14ac:dyDescent="0.25">
      <c r="A1251" s="203" t="s">
        <v>76</v>
      </c>
      <c r="B1251" s="202" t="s">
        <v>529</v>
      </c>
      <c r="C1251" s="203" t="s">
        <v>1476</v>
      </c>
      <c r="D1251" s="202" t="s">
        <v>1753</v>
      </c>
      <c r="E1251" s="202" t="s">
        <v>1754</v>
      </c>
      <c r="F1251" s="202" t="s">
        <v>505</v>
      </c>
      <c r="G1251" s="253">
        <v>0.26900000000000002</v>
      </c>
      <c r="H1251" s="361" t="s">
        <v>1400</v>
      </c>
      <c r="I1251" s="359" t="s">
        <v>1383</v>
      </c>
      <c r="J1251" s="358">
        <v>0.39</v>
      </c>
      <c r="K1251" s="359" t="s">
        <v>1391</v>
      </c>
      <c r="L1251" s="359" t="s">
        <v>1392</v>
      </c>
      <c r="M1251" s="368">
        <v>2009</v>
      </c>
      <c r="N1251" s="205">
        <v>42359</v>
      </c>
      <c r="O1251" s="203"/>
      <c r="P1251" t="str">
        <f t="shared" si="19"/>
        <v>Vermillion River Watershed JPO WRAPS 2008-Unnamed creek (Vermillion River Tributary)-(07040001-545)-E. coli</v>
      </c>
    </row>
    <row r="1252" spans="1:16" ht="27.95" hidden="1" customHeight="1" x14ac:dyDescent="0.25">
      <c r="A1252" s="203" t="s">
        <v>76</v>
      </c>
      <c r="B1252" s="202" t="s">
        <v>529</v>
      </c>
      <c r="C1252" s="203" t="s">
        <v>1476</v>
      </c>
      <c r="D1252" s="202" t="s">
        <v>1753</v>
      </c>
      <c r="E1252" s="202" t="s">
        <v>1754</v>
      </c>
      <c r="F1252" s="202" t="s">
        <v>505</v>
      </c>
      <c r="G1252" s="253">
        <v>0.14399999999999999</v>
      </c>
      <c r="H1252" s="361" t="s">
        <v>1400</v>
      </c>
      <c r="I1252" s="359" t="s">
        <v>1384</v>
      </c>
      <c r="J1252" s="358">
        <v>0.02</v>
      </c>
      <c r="K1252" s="359" t="s">
        <v>1391</v>
      </c>
      <c r="L1252" s="359" t="s">
        <v>1392</v>
      </c>
      <c r="M1252" s="368">
        <v>2009</v>
      </c>
      <c r="N1252" s="205">
        <v>42359</v>
      </c>
      <c r="O1252" s="203"/>
      <c r="P1252" t="str">
        <f t="shared" si="19"/>
        <v>Vermillion River Watershed JPO WRAPS 2008-Unnamed creek (Vermillion River Tributary)-(07040001-545)-E. coli</v>
      </c>
    </row>
    <row r="1253" spans="1:16" ht="27.95" hidden="1" customHeight="1" x14ac:dyDescent="0.25">
      <c r="A1253" s="203" t="s">
        <v>76</v>
      </c>
      <c r="B1253" s="202" t="s">
        <v>529</v>
      </c>
      <c r="C1253" s="203" t="s">
        <v>1476</v>
      </c>
      <c r="D1253" s="202" t="s">
        <v>1753</v>
      </c>
      <c r="E1253" s="202" t="s">
        <v>1754</v>
      </c>
      <c r="F1253" s="202" t="s">
        <v>505</v>
      </c>
      <c r="G1253" s="253">
        <v>6.3E-2</v>
      </c>
      <c r="H1253" s="361" t="s">
        <v>1400</v>
      </c>
      <c r="I1253" s="359" t="s">
        <v>1385</v>
      </c>
      <c r="J1253" s="358">
        <v>0.49</v>
      </c>
      <c r="K1253" s="359" t="s">
        <v>1391</v>
      </c>
      <c r="L1253" s="359" t="s">
        <v>1392</v>
      </c>
      <c r="M1253" s="368">
        <v>2009</v>
      </c>
      <c r="N1253" s="205">
        <v>42359</v>
      </c>
      <c r="O1253" s="203"/>
      <c r="P1253" t="str">
        <f t="shared" si="19"/>
        <v>Vermillion River Watershed JPO WRAPS 2008-Unnamed creek (Vermillion River Tributary)-(07040001-545)-E. coli</v>
      </c>
    </row>
    <row r="1254" spans="1:16" ht="27.95" hidden="1" customHeight="1" x14ac:dyDescent="0.25">
      <c r="A1254" s="203" t="s">
        <v>76</v>
      </c>
      <c r="B1254" s="202" t="s">
        <v>529</v>
      </c>
      <c r="C1254" s="203" t="s">
        <v>1476</v>
      </c>
      <c r="D1254" s="202" t="s">
        <v>1755</v>
      </c>
      <c r="E1254" s="202" t="s">
        <v>1399</v>
      </c>
      <c r="F1254" s="202" t="s">
        <v>505</v>
      </c>
      <c r="G1254" s="253">
        <v>0.57999999999999996</v>
      </c>
      <c r="H1254" s="361" t="s">
        <v>1400</v>
      </c>
      <c r="I1254" s="359" t="s">
        <v>1379</v>
      </c>
      <c r="J1254" s="359" t="s">
        <v>1402</v>
      </c>
      <c r="K1254" s="359" t="s">
        <v>1391</v>
      </c>
      <c r="L1254" s="359" t="s">
        <v>1392</v>
      </c>
      <c r="M1254" s="368">
        <v>2009</v>
      </c>
      <c r="N1254" s="205">
        <v>42359</v>
      </c>
      <c r="O1254" s="203"/>
      <c r="P1254" t="str">
        <f t="shared" si="19"/>
        <v>Vermillion River Watershed JPO WRAPS 2008-Unnamed creek-(07040001-546)-E. coli</v>
      </c>
    </row>
    <row r="1255" spans="1:16" ht="27.95" hidden="1" customHeight="1" x14ac:dyDescent="0.25">
      <c r="A1255" s="203" t="s">
        <v>76</v>
      </c>
      <c r="B1255" s="202" t="s">
        <v>529</v>
      </c>
      <c r="C1255" s="203" t="s">
        <v>1476</v>
      </c>
      <c r="D1255" s="202" t="s">
        <v>1755</v>
      </c>
      <c r="E1255" s="202" t="s">
        <v>1399</v>
      </c>
      <c r="F1255" s="202" t="s">
        <v>505</v>
      </c>
      <c r="G1255" s="253">
        <v>0.16</v>
      </c>
      <c r="H1255" s="361" t="s">
        <v>1400</v>
      </c>
      <c r="I1255" s="359" t="s">
        <v>1382</v>
      </c>
      <c r="J1255" s="358">
        <v>0.77</v>
      </c>
      <c r="K1255" s="359" t="s">
        <v>1391</v>
      </c>
      <c r="L1255" s="359" t="s">
        <v>1392</v>
      </c>
      <c r="M1255" s="368">
        <v>2009</v>
      </c>
      <c r="N1255" s="205">
        <v>42359</v>
      </c>
      <c r="O1255" s="203"/>
      <c r="P1255" t="str">
        <f t="shared" si="19"/>
        <v>Vermillion River Watershed JPO WRAPS 2008-Unnamed creek-(07040001-546)-E. coli</v>
      </c>
    </row>
    <row r="1256" spans="1:16" ht="27.95" hidden="1" customHeight="1" x14ac:dyDescent="0.25">
      <c r="A1256" s="203" t="s">
        <v>76</v>
      </c>
      <c r="B1256" s="202" t="s">
        <v>529</v>
      </c>
      <c r="C1256" s="203" t="s">
        <v>1476</v>
      </c>
      <c r="D1256" s="202" t="s">
        <v>1755</v>
      </c>
      <c r="E1256" s="202" t="s">
        <v>1399</v>
      </c>
      <c r="F1256" s="202" t="s">
        <v>505</v>
      </c>
      <c r="G1256" s="253">
        <v>0.06</v>
      </c>
      <c r="H1256" s="361" t="s">
        <v>1400</v>
      </c>
      <c r="I1256" s="359" t="s">
        <v>1383</v>
      </c>
      <c r="J1256" s="358">
        <v>0.82</v>
      </c>
      <c r="K1256" s="359" t="s">
        <v>1391</v>
      </c>
      <c r="L1256" s="359" t="s">
        <v>1392</v>
      </c>
      <c r="M1256" s="368">
        <v>2009</v>
      </c>
      <c r="N1256" s="205">
        <v>42359</v>
      </c>
      <c r="O1256" s="203"/>
      <c r="P1256" t="str">
        <f t="shared" si="19"/>
        <v>Vermillion River Watershed JPO WRAPS 2008-Unnamed creek-(07040001-546)-E. coli</v>
      </c>
    </row>
    <row r="1257" spans="1:16" ht="27.95" hidden="1" customHeight="1" x14ac:dyDescent="0.25">
      <c r="A1257" s="203" t="s">
        <v>76</v>
      </c>
      <c r="B1257" s="202" t="s">
        <v>529</v>
      </c>
      <c r="C1257" s="203" t="s">
        <v>1476</v>
      </c>
      <c r="D1257" s="202" t="s">
        <v>1755</v>
      </c>
      <c r="E1257" s="202" t="s">
        <v>1399</v>
      </c>
      <c r="F1257" s="202" t="s">
        <v>505</v>
      </c>
      <c r="G1257" s="253">
        <v>0.03</v>
      </c>
      <c r="H1257" s="361" t="s">
        <v>1400</v>
      </c>
      <c r="I1257" s="359" t="s">
        <v>1384</v>
      </c>
      <c r="J1257" s="358">
        <v>0.92</v>
      </c>
      <c r="K1257" s="359" t="s">
        <v>1391</v>
      </c>
      <c r="L1257" s="359" t="s">
        <v>1392</v>
      </c>
      <c r="M1257" s="368">
        <v>2009</v>
      </c>
      <c r="N1257" s="205">
        <v>42359</v>
      </c>
      <c r="O1257" s="203"/>
      <c r="P1257" t="str">
        <f t="shared" si="19"/>
        <v>Vermillion River Watershed JPO WRAPS 2008-Unnamed creek-(07040001-546)-E. coli</v>
      </c>
    </row>
    <row r="1258" spans="1:16" ht="27.95" hidden="1" customHeight="1" x14ac:dyDescent="0.25">
      <c r="A1258" s="203" t="s">
        <v>76</v>
      </c>
      <c r="B1258" s="202" t="s">
        <v>529</v>
      </c>
      <c r="C1258" s="203" t="s">
        <v>1476</v>
      </c>
      <c r="D1258" s="202" t="s">
        <v>1755</v>
      </c>
      <c r="E1258" s="202" t="s">
        <v>1399</v>
      </c>
      <c r="F1258" s="202" t="s">
        <v>505</v>
      </c>
      <c r="G1258" s="253">
        <v>0.01</v>
      </c>
      <c r="H1258" s="361" t="s">
        <v>1400</v>
      </c>
      <c r="I1258" s="359" t="s">
        <v>1385</v>
      </c>
      <c r="J1258" s="358">
        <v>0.94</v>
      </c>
      <c r="K1258" s="359" t="s">
        <v>1391</v>
      </c>
      <c r="L1258" s="359" t="s">
        <v>1392</v>
      </c>
      <c r="M1258" s="368">
        <v>2009</v>
      </c>
      <c r="N1258" s="205">
        <v>42359</v>
      </c>
      <c r="O1258" s="203"/>
      <c r="P1258" t="str">
        <f t="shared" si="19"/>
        <v>Vermillion River Watershed JPO WRAPS 2008-Unnamed creek-(07040001-546)-E. coli</v>
      </c>
    </row>
    <row r="1259" spans="1:16" ht="27.95" hidden="1" customHeight="1" x14ac:dyDescent="0.25">
      <c r="A1259" s="203" t="s">
        <v>76</v>
      </c>
      <c r="B1259" s="202" t="s">
        <v>529</v>
      </c>
      <c r="C1259" s="203" t="s">
        <v>1476</v>
      </c>
      <c r="D1259" s="202" t="s">
        <v>1756</v>
      </c>
      <c r="E1259" s="202" t="s">
        <v>1754</v>
      </c>
      <c r="F1259" s="202" t="s">
        <v>505</v>
      </c>
      <c r="G1259" s="253">
        <v>0.56999999999999995</v>
      </c>
      <c r="H1259" s="361" t="s">
        <v>1400</v>
      </c>
      <c r="I1259" s="359" t="s">
        <v>1379</v>
      </c>
      <c r="J1259" s="359" t="s">
        <v>1402</v>
      </c>
      <c r="K1259" s="359" t="s">
        <v>1391</v>
      </c>
      <c r="L1259" s="359" t="s">
        <v>1392</v>
      </c>
      <c r="M1259" s="368">
        <v>2007</v>
      </c>
      <c r="N1259" s="205">
        <v>42359</v>
      </c>
      <c r="O1259" s="203"/>
      <c r="P1259" t="str">
        <f t="shared" si="19"/>
        <v>Vermillion River Watershed JPO WRAPS 2008-Unnamed creek (Vermillion River Tributary)-(07040001-668)-E. coli</v>
      </c>
    </row>
    <row r="1260" spans="1:16" ht="27.95" hidden="1" customHeight="1" x14ac:dyDescent="0.25">
      <c r="A1260" s="203" t="s">
        <v>76</v>
      </c>
      <c r="B1260" s="202" t="s">
        <v>529</v>
      </c>
      <c r="C1260" s="203" t="s">
        <v>1476</v>
      </c>
      <c r="D1260" s="202" t="s">
        <v>1756</v>
      </c>
      <c r="E1260" s="202" t="s">
        <v>1754</v>
      </c>
      <c r="F1260" s="202" t="s">
        <v>505</v>
      </c>
      <c r="G1260" s="253">
        <v>0.18</v>
      </c>
      <c r="H1260" s="361" t="s">
        <v>1400</v>
      </c>
      <c r="I1260" s="359" t="s">
        <v>1382</v>
      </c>
      <c r="J1260" s="358">
        <v>0.33</v>
      </c>
      <c r="K1260" s="359" t="s">
        <v>1391</v>
      </c>
      <c r="L1260" s="359" t="s">
        <v>1392</v>
      </c>
      <c r="M1260" s="368">
        <v>2007</v>
      </c>
      <c r="N1260" s="205">
        <v>42359</v>
      </c>
      <c r="O1260" s="203"/>
      <c r="P1260" t="str">
        <f t="shared" si="19"/>
        <v>Vermillion River Watershed JPO WRAPS 2008-Unnamed creek (Vermillion River Tributary)-(07040001-668)-E. coli</v>
      </c>
    </row>
    <row r="1261" spans="1:16" ht="27.95" hidden="1" customHeight="1" x14ac:dyDescent="0.25">
      <c r="A1261" s="203" t="s">
        <v>76</v>
      </c>
      <c r="B1261" s="202" t="s">
        <v>529</v>
      </c>
      <c r="C1261" s="203" t="s">
        <v>1476</v>
      </c>
      <c r="D1261" s="202" t="s">
        <v>1756</v>
      </c>
      <c r="E1261" s="202" t="s">
        <v>1754</v>
      </c>
      <c r="F1261" s="202" t="s">
        <v>505</v>
      </c>
      <c r="G1261" s="253">
        <v>0.09</v>
      </c>
      <c r="H1261" s="361" t="s">
        <v>1400</v>
      </c>
      <c r="I1261" s="359" t="s">
        <v>1383</v>
      </c>
      <c r="J1261" s="358">
        <v>0.86</v>
      </c>
      <c r="K1261" s="359" t="s">
        <v>1391</v>
      </c>
      <c r="L1261" s="359" t="s">
        <v>1392</v>
      </c>
      <c r="M1261" s="368">
        <v>2007</v>
      </c>
      <c r="N1261" s="205">
        <v>42359</v>
      </c>
      <c r="O1261" s="203"/>
      <c r="P1261" t="str">
        <f t="shared" si="19"/>
        <v>Vermillion River Watershed JPO WRAPS 2008-Unnamed creek (Vermillion River Tributary)-(07040001-668)-E. coli</v>
      </c>
    </row>
    <row r="1262" spans="1:16" ht="27.95" hidden="1" customHeight="1" x14ac:dyDescent="0.25">
      <c r="A1262" s="203" t="s">
        <v>76</v>
      </c>
      <c r="B1262" s="202" t="s">
        <v>529</v>
      </c>
      <c r="C1262" s="203" t="s">
        <v>1476</v>
      </c>
      <c r="D1262" s="202" t="s">
        <v>1756</v>
      </c>
      <c r="E1262" s="202" t="s">
        <v>1754</v>
      </c>
      <c r="F1262" s="202" t="s">
        <v>505</v>
      </c>
      <c r="G1262" s="253">
        <v>0.04</v>
      </c>
      <c r="H1262" s="361" t="s">
        <v>1400</v>
      </c>
      <c r="I1262" s="359" t="s">
        <v>1384</v>
      </c>
      <c r="J1262" s="359" t="s">
        <v>1402</v>
      </c>
      <c r="K1262" s="359" t="s">
        <v>1391</v>
      </c>
      <c r="L1262" s="359" t="s">
        <v>1392</v>
      </c>
      <c r="M1262" s="368">
        <v>2007</v>
      </c>
      <c r="N1262" s="205">
        <v>42359</v>
      </c>
      <c r="O1262" s="203"/>
      <c r="P1262" t="str">
        <f t="shared" si="19"/>
        <v>Vermillion River Watershed JPO WRAPS 2008-Unnamed creek (Vermillion River Tributary)-(07040001-668)-E. coli</v>
      </c>
    </row>
    <row r="1263" spans="1:16" ht="27.95" hidden="1" customHeight="1" x14ac:dyDescent="0.25">
      <c r="A1263" s="203" t="s">
        <v>76</v>
      </c>
      <c r="B1263" s="202" t="s">
        <v>529</v>
      </c>
      <c r="C1263" s="203" t="s">
        <v>1476</v>
      </c>
      <c r="D1263" s="202" t="s">
        <v>1756</v>
      </c>
      <c r="E1263" s="202" t="s">
        <v>1754</v>
      </c>
      <c r="F1263" s="202" t="s">
        <v>505</v>
      </c>
      <c r="G1263" s="253">
        <v>0.01</v>
      </c>
      <c r="H1263" s="361" t="s">
        <v>1400</v>
      </c>
      <c r="I1263" s="359" t="s">
        <v>1385</v>
      </c>
      <c r="J1263" s="359" t="s">
        <v>1402</v>
      </c>
      <c r="K1263" s="359" t="s">
        <v>1391</v>
      </c>
      <c r="L1263" s="359" t="s">
        <v>1392</v>
      </c>
      <c r="M1263" s="368">
        <v>2007</v>
      </c>
      <c r="N1263" s="205">
        <v>42359</v>
      </c>
      <c r="O1263" s="203"/>
      <c r="P1263" t="str">
        <f t="shared" si="19"/>
        <v>Vermillion River Watershed JPO WRAPS 2008-Unnamed creek (Vermillion River Tributary)-(07040001-668)-E. coli</v>
      </c>
    </row>
    <row r="1264" spans="1:16" ht="27.95" hidden="1" customHeight="1" x14ac:dyDescent="0.25">
      <c r="A1264" s="203" t="s">
        <v>76</v>
      </c>
      <c r="B1264" s="202" t="s">
        <v>529</v>
      </c>
      <c r="C1264" s="203" t="s">
        <v>1476</v>
      </c>
      <c r="D1264" s="202" t="s">
        <v>1757</v>
      </c>
      <c r="E1264" s="202" t="s">
        <v>1754</v>
      </c>
      <c r="F1264" s="202" t="s">
        <v>505</v>
      </c>
      <c r="G1264" s="253">
        <v>0.65</v>
      </c>
      <c r="H1264" s="361" t="s">
        <v>1400</v>
      </c>
      <c r="I1264" s="359" t="s">
        <v>1379</v>
      </c>
      <c r="J1264" s="358">
        <v>0.41</v>
      </c>
      <c r="K1264" s="359" t="s">
        <v>1391</v>
      </c>
      <c r="L1264" s="359" t="s">
        <v>1392</v>
      </c>
      <c r="M1264" s="368">
        <v>2009</v>
      </c>
      <c r="N1264" s="205">
        <v>42359</v>
      </c>
      <c r="O1264" s="203"/>
      <c r="P1264" t="str">
        <f t="shared" si="19"/>
        <v>Vermillion River Watershed JPO WRAPS 2008-Unnamed creek (Vermillion River Tributary)-(07040001-670)-E. coli</v>
      </c>
    </row>
    <row r="1265" spans="1:16" ht="27.95" hidden="1" customHeight="1" x14ac:dyDescent="0.25">
      <c r="A1265" s="203" t="s">
        <v>76</v>
      </c>
      <c r="B1265" s="202" t="s">
        <v>529</v>
      </c>
      <c r="C1265" s="203" t="s">
        <v>1476</v>
      </c>
      <c r="D1265" s="202" t="s">
        <v>1757</v>
      </c>
      <c r="E1265" s="202" t="s">
        <v>1754</v>
      </c>
      <c r="F1265" s="202" t="s">
        <v>505</v>
      </c>
      <c r="G1265" s="253">
        <v>0.26</v>
      </c>
      <c r="H1265" s="361" t="s">
        <v>1400</v>
      </c>
      <c r="I1265" s="359" t="s">
        <v>1382</v>
      </c>
      <c r="J1265" s="358">
        <v>0</v>
      </c>
      <c r="K1265" s="359" t="s">
        <v>1391</v>
      </c>
      <c r="L1265" s="359" t="s">
        <v>1392</v>
      </c>
      <c r="M1265" s="368">
        <v>2009</v>
      </c>
      <c r="N1265" s="205">
        <v>42359</v>
      </c>
      <c r="O1265" s="203"/>
      <c r="P1265" t="str">
        <f t="shared" si="19"/>
        <v>Vermillion River Watershed JPO WRAPS 2008-Unnamed creek (Vermillion River Tributary)-(07040001-670)-E. coli</v>
      </c>
    </row>
    <row r="1266" spans="1:16" ht="27.95" hidden="1" customHeight="1" x14ac:dyDescent="0.25">
      <c r="A1266" s="203" t="s">
        <v>76</v>
      </c>
      <c r="B1266" s="202" t="s">
        <v>529</v>
      </c>
      <c r="C1266" s="203" t="s">
        <v>1476</v>
      </c>
      <c r="D1266" s="202" t="s">
        <v>1757</v>
      </c>
      <c r="E1266" s="202" t="s">
        <v>1754</v>
      </c>
      <c r="F1266" s="202" t="s">
        <v>505</v>
      </c>
      <c r="G1266" s="253">
        <v>0.14000000000000001</v>
      </c>
      <c r="H1266" s="361" t="s">
        <v>1400</v>
      </c>
      <c r="I1266" s="359" t="s">
        <v>1383</v>
      </c>
      <c r="J1266" s="358">
        <v>0.28000000000000003</v>
      </c>
      <c r="K1266" s="359" t="s">
        <v>1391</v>
      </c>
      <c r="L1266" s="359" t="s">
        <v>1392</v>
      </c>
      <c r="M1266" s="368">
        <v>2009</v>
      </c>
      <c r="N1266" s="205">
        <v>42359</v>
      </c>
      <c r="O1266" s="203"/>
      <c r="P1266" t="str">
        <f t="shared" si="19"/>
        <v>Vermillion River Watershed JPO WRAPS 2008-Unnamed creek (Vermillion River Tributary)-(07040001-670)-E. coli</v>
      </c>
    </row>
    <row r="1267" spans="1:16" ht="27.95" hidden="1" customHeight="1" x14ac:dyDescent="0.25">
      <c r="A1267" s="203" t="s">
        <v>76</v>
      </c>
      <c r="B1267" s="202" t="s">
        <v>529</v>
      </c>
      <c r="C1267" s="203" t="s">
        <v>1476</v>
      </c>
      <c r="D1267" s="202" t="s">
        <v>1757</v>
      </c>
      <c r="E1267" s="202" t="s">
        <v>1754</v>
      </c>
      <c r="F1267" s="202" t="s">
        <v>505</v>
      </c>
      <c r="G1267" s="253">
        <v>0.08</v>
      </c>
      <c r="H1267" s="361" t="s">
        <v>1400</v>
      </c>
      <c r="I1267" s="359" t="s">
        <v>1384</v>
      </c>
      <c r="J1267" s="358">
        <v>0.1</v>
      </c>
      <c r="K1267" s="359" t="s">
        <v>1391</v>
      </c>
      <c r="L1267" s="359" t="s">
        <v>1392</v>
      </c>
      <c r="M1267" s="368">
        <v>2009</v>
      </c>
      <c r="N1267" s="205">
        <v>42359</v>
      </c>
      <c r="O1267" s="203"/>
      <c r="P1267" t="str">
        <f t="shared" si="19"/>
        <v>Vermillion River Watershed JPO WRAPS 2008-Unnamed creek (Vermillion River Tributary)-(07040001-670)-E. coli</v>
      </c>
    </row>
    <row r="1268" spans="1:16" ht="27.95" hidden="1" customHeight="1" x14ac:dyDescent="0.25">
      <c r="A1268" s="203" t="s">
        <v>76</v>
      </c>
      <c r="B1268" s="202" t="s">
        <v>529</v>
      </c>
      <c r="C1268" s="203" t="s">
        <v>1476</v>
      </c>
      <c r="D1268" s="202" t="s">
        <v>1757</v>
      </c>
      <c r="E1268" s="202" t="s">
        <v>1754</v>
      </c>
      <c r="F1268" s="202" t="s">
        <v>505</v>
      </c>
      <c r="G1268" s="253">
        <v>0.05</v>
      </c>
      <c r="H1268" s="361" t="s">
        <v>1400</v>
      </c>
      <c r="I1268" s="359" t="s">
        <v>1385</v>
      </c>
      <c r="J1268" s="358">
        <v>0.51</v>
      </c>
      <c r="K1268" s="359" t="s">
        <v>1391</v>
      </c>
      <c r="L1268" s="359" t="s">
        <v>1392</v>
      </c>
      <c r="M1268" s="368">
        <v>2009</v>
      </c>
      <c r="N1268" s="205">
        <v>42359</v>
      </c>
      <c r="O1268" s="203"/>
      <c r="P1268" t="str">
        <f t="shared" si="19"/>
        <v>Vermillion River Watershed JPO WRAPS 2008-Unnamed creek (Vermillion River Tributary)-(07040001-670)-E. coli</v>
      </c>
    </row>
    <row r="1269" spans="1:16" ht="27.95" hidden="1" customHeight="1" x14ac:dyDescent="0.25">
      <c r="A1269" s="203" t="s">
        <v>76</v>
      </c>
      <c r="B1269" s="202" t="s">
        <v>529</v>
      </c>
      <c r="C1269" s="203" t="s">
        <v>1476</v>
      </c>
      <c r="D1269" s="202" t="s">
        <v>1758</v>
      </c>
      <c r="E1269" s="202" t="s">
        <v>1754</v>
      </c>
      <c r="F1269" s="202" t="s">
        <v>505</v>
      </c>
      <c r="G1269" s="253">
        <v>0.65205999999999997</v>
      </c>
      <c r="H1269" s="361" t="s">
        <v>1400</v>
      </c>
      <c r="I1269" s="359" t="s">
        <v>1379</v>
      </c>
      <c r="J1269" s="358">
        <v>0.56000000000000005</v>
      </c>
      <c r="K1269" s="359" t="s">
        <v>1391</v>
      </c>
      <c r="L1269" s="359" t="s">
        <v>1392</v>
      </c>
      <c r="M1269" s="368">
        <v>2009</v>
      </c>
      <c r="N1269" s="205">
        <v>42359</v>
      </c>
      <c r="O1269" s="203"/>
      <c r="P1269" t="str">
        <f t="shared" si="19"/>
        <v>Vermillion River Watershed JPO WRAPS 2008-Unnamed creek (Vermillion River Tributary)-(07040001-671)-E. coli</v>
      </c>
    </row>
    <row r="1270" spans="1:16" ht="27.95" hidden="1" customHeight="1" x14ac:dyDescent="0.25">
      <c r="A1270" s="203" t="s">
        <v>76</v>
      </c>
      <c r="B1270" s="202" t="s">
        <v>529</v>
      </c>
      <c r="C1270" s="203" t="s">
        <v>1476</v>
      </c>
      <c r="D1270" s="202" t="s">
        <v>1758</v>
      </c>
      <c r="E1270" s="202" t="s">
        <v>1754</v>
      </c>
      <c r="F1270" s="202" t="s">
        <v>505</v>
      </c>
      <c r="G1270" s="253">
        <v>0.26468000000000003</v>
      </c>
      <c r="H1270" s="361" t="s">
        <v>1400</v>
      </c>
      <c r="I1270" s="359" t="s">
        <v>1382</v>
      </c>
      <c r="J1270" s="358">
        <v>0</v>
      </c>
      <c r="K1270" s="359" t="s">
        <v>1391</v>
      </c>
      <c r="L1270" s="359" t="s">
        <v>1392</v>
      </c>
      <c r="M1270" s="368">
        <v>2009</v>
      </c>
      <c r="N1270" s="205">
        <v>42359</v>
      </c>
      <c r="O1270" s="203"/>
      <c r="P1270" t="str">
        <f t="shared" si="19"/>
        <v>Vermillion River Watershed JPO WRAPS 2008-Unnamed creek (Vermillion River Tributary)-(07040001-671)-E. coli</v>
      </c>
    </row>
    <row r="1271" spans="1:16" ht="27.95" hidden="1" customHeight="1" x14ac:dyDescent="0.25">
      <c r="A1271" s="203" t="s">
        <v>76</v>
      </c>
      <c r="B1271" s="202" t="s">
        <v>529</v>
      </c>
      <c r="C1271" s="203" t="s">
        <v>1476</v>
      </c>
      <c r="D1271" s="202" t="s">
        <v>1758</v>
      </c>
      <c r="E1271" s="202" t="s">
        <v>1754</v>
      </c>
      <c r="F1271" s="202" t="s">
        <v>505</v>
      </c>
      <c r="G1271" s="253">
        <v>0.14087</v>
      </c>
      <c r="H1271" s="361" t="s">
        <v>1400</v>
      </c>
      <c r="I1271" s="359" t="s">
        <v>1383</v>
      </c>
      <c r="J1271" s="358">
        <v>0.04</v>
      </c>
      <c r="K1271" s="359" t="s">
        <v>1391</v>
      </c>
      <c r="L1271" s="359" t="s">
        <v>1392</v>
      </c>
      <c r="M1271" s="368">
        <v>2009</v>
      </c>
      <c r="N1271" s="205">
        <v>42359</v>
      </c>
      <c r="O1271" s="203"/>
      <c r="P1271" t="str">
        <f t="shared" si="19"/>
        <v>Vermillion River Watershed JPO WRAPS 2008-Unnamed creek (Vermillion River Tributary)-(07040001-671)-E. coli</v>
      </c>
    </row>
    <row r="1272" spans="1:16" ht="27.95" hidden="1" customHeight="1" x14ac:dyDescent="0.25">
      <c r="A1272" s="203" t="s">
        <v>76</v>
      </c>
      <c r="B1272" s="202" t="s">
        <v>529</v>
      </c>
      <c r="C1272" s="203" t="s">
        <v>1476</v>
      </c>
      <c r="D1272" s="202" t="s">
        <v>1758</v>
      </c>
      <c r="E1272" s="202" t="s">
        <v>1754</v>
      </c>
      <c r="F1272" s="202" t="s">
        <v>505</v>
      </c>
      <c r="G1272" s="253">
        <v>8.1860000000000002E-2</v>
      </c>
      <c r="H1272" s="361" t="s">
        <v>1400</v>
      </c>
      <c r="I1272" s="359" t="s">
        <v>1384</v>
      </c>
      <c r="J1272" s="358">
        <v>0.12</v>
      </c>
      <c r="K1272" s="359" t="s">
        <v>1391</v>
      </c>
      <c r="L1272" s="359" t="s">
        <v>1392</v>
      </c>
      <c r="M1272" s="368">
        <v>2009</v>
      </c>
      <c r="N1272" s="205">
        <v>42359</v>
      </c>
      <c r="O1272" s="203"/>
      <c r="P1272" t="str">
        <f t="shared" si="19"/>
        <v>Vermillion River Watershed JPO WRAPS 2008-Unnamed creek (Vermillion River Tributary)-(07040001-671)-E. coli</v>
      </c>
    </row>
    <row r="1273" spans="1:16" ht="27.95" hidden="1" customHeight="1" x14ac:dyDescent="0.25">
      <c r="A1273" s="203" t="s">
        <v>76</v>
      </c>
      <c r="B1273" s="202" t="s">
        <v>529</v>
      </c>
      <c r="C1273" s="203" t="s">
        <v>1476</v>
      </c>
      <c r="D1273" s="202" t="s">
        <v>1758</v>
      </c>
      <c r="E1273" s="202" t="s">
        <v>1754</v>
      </c>
      <c r="F1273" s="202" t="s">
        <v>505</v>
      </c>
      <c r="G1273" s="253">
        <v>4.5469999999999997E-2</v>
      </c>
      <c r="H1273" s="361" t="s">
        <v>1400</v>
      </c>
      <c r="I1273" s="359" t="s">
        <v>1385</v>
      </c>
      <c r="J1273" s="358">
        <v>0.56000000000000005</v>
      </c>
      <c r="K1273" s="359" t="s">
        <v>1391</v>
      </c>
      <c r="L1273" s="359" t="s">
        <v>1392</v>
      </c>
      <c r="M1273" s="368">
        <v>2009</v>
      </c>
      <c r="N1273" s="205">
        <v>42359</v>
      </c>
      <c r="O1273" s="203"/>
      <c r="P1273" t="str">
        <f t="shared" si="19"/>
        <v>Vermillion River Watershed JPO WRAPS 2008-Unnamed creek (Vermillion River Tributary)-(07040001-671)-E. coli</v>
      </c>
    </row>
    <row r="1274" spans="1:16" ht="27.95" hidden="1" customHeight="1" x14ac:dyDescent="0.25">
      <c r="A1274" s="203" t="s">
        <v>1759</v>
      </c>
      <c r="B1274" s="202" t="s">
        <v>2375</v>
      </c>
      <c r="C1274" s="203" t="s">
        <v>1674</v>
      </c>
      <c r="D1274" s="202" t="s">
        <v>1675</v>
      </c>
      <c r="E1274" s="202" t="s">
        <v>1676</v>
      </c>
      <c r="F1274" s="202" t="s">
        <v>505</v>
      </c>
      <c r="G1274" s="253">
        <v>3.5</v>
      </c>
      <c r="H1274" s="361" t="s">
        <v>1433</v>
      </c>
      <c r="I1274" s="359" t="s">
        <v>1407</v>
      </c>
      <c r="J1274" s="358">
        <v>0.82410000000000005</v>
      </c>
      <c r="K1274" s="361" t="s">
        <v>1113</v>
      </c>
      <c r="L1274" s="359" t="s">
        <v>1408</v>
      </c>
      <c r="M1274" s="368">
        <v>2010</v>
      </c>
      <c r="N1274" s="205">
        <v>42912</v>
      </c>
      <c r="O1274" s="203"/>
      <c r="P1274" t="str">
        <f t="shared" si="19"/>
        <v>Elm Creek Watershed Mgmt Commission WRAPS 2010-Goose-(27-0122-00)-TP</v>
      </c>
    </row>
    <row r="1275" spans="1:16" ht="27.95" hidden="1" customHeight="1" x14ac:dyDescent="0.25">
      <c r="A1275" s="203" t="s">
        <v>1759</v>
      </c>
      <c r="B1275" s="202" t="s">
        <v>2375</v>
      </c>
      <c r="C1275" s="203" t="s">
        <v>1674</v>
      </c>
      <c r="D1275" s="202" t="s">
        <v>1675</v>
      </c>
      <c r="E1275" s="202" t="s">
        <v>1676</v>
      </c>
      <c r="F1275" s="202" t="s">
        <v>505</v>
      </c>
      <c r="G1275" s="253">
        <v>0.01</v>
      </c>
      <c r="H1275" s="361" t="s">
        <v>1414</v>
      </c>
      <c r="I1275" s="359" t="s">
        <v>1407</v>
      </c>
      <c r="J1275" s="358">
        <v>0.82410000000000005</v>
      </c>
      <c r="K1275" s="361" t="s">
        <v>1113</v>
      </c>
      <c r="L1275" s="359" t="s">
        <v>1392</v>
      </c>
      <c r="M1275" s="368">
        <v>2010</v>
      </c>
      <c r="N1275" s="205">
        <v>42912</v>
      </c>
      <c r="O1275" s="203"/>
      <c r="P1275" t="str">
        <f t="shared" si="19"/>
        <v>Elm Creek Watershed Mgmt Commission WRAPS 2010-Goose-(27-0122-00)-TP</v>
      </c>
    </row>
    <row r="1276" spans="1:16" ht="27.95" hidden="1" customHeight="1" x14ac:dyDescent="0.25">
      <c r="A1276" s="203" t="s">
        <v>1759</v>
      </c>
      <c r="B1276" s="202" t="s">
        <v>2375</v>
      </c>
      <c r="C1276" s="203" t="s">
        <v>1674</v>
      </c>
      <c r="D1276" s="202" t="s">
        <v>1760</v>
      </c>
      <c r="E1276" s="202" t="s">
        <v>1761</v>
      </c>
      <c r="F1276" s="202" t="s">
        <v>505</v>
      </c>
      <c r="G1276" s="253">
        <v>68.400000000000006</v>
      </c>
      <c r="H1276" s="361" t="s">
        <v>1433</v>
      </c>
      <c r="I1276" s="359" t="s">
        <v>1407</v>
      </c>
      <c r="J1276" s="358">
        <v>0.73529999999999995</v>
      </c>
      <c r="K1276" s="361" t="s">
        <v>1113</v>
      </c>
      <c r="L1276" s="359" t="s">
        <v>1408</v>
      </c>
      <c r="M1276" s="368">
        <v>2009</v>
      </c>
      <c r="N1276" s="205">
        <v>42912</v>
      </c>
      <c r="O1276" s="203"/>
      <c r="P1276" t="str">
        <f t="shared" si="19"/>
        <v>Elm Creek Watershed Mgmt Commission WRAPS 2010-Diamond-(27-0125-00)-TP</v>
      </c>
    </row>
    <row r="1277" spans="1:16" ht="27.95" hidden="1" customHeight="1" x14ac:dyDescent="0.25">
      <c r="A1277" s="203" t="s">
        <v>1759</v>
      </c>
      <c r="B1277" s="202" t="s">
        <v>2375</v>
      </c>
      <c r="C1277" s="203" t="s">
        <v>1674</v>
      </c>
      <c r="D1277" s="202" t="s">
        <v>1760</v>
      </c>
      <c r="E1277" s="202" t="s">
        <v>1761</v>
      </c>
      <c r="F1277" s="202" t="s">
        <v>505</v>
      </c>
      <c r="G1277" s="253">
        <v>0.187</v>
      </c>
      <c r="H1277" s="361" t="s">
        <v>1414</v>
      </c>
      <c r="I1277" s="359" t="s">
        <v>1407</v>
      </c>
      <c r="J1277" s="358">
        <v>0.73529999999999995</v>
      </c>
      <c r="K1277" s="361" t="s">
        <v>1113</v>
      </c>
      <c r="L1277" s="359" t="s">
        <v>1392</v>
      </c>
      <c r="M1277" s="368">
        <v>2009</v>
      </c>
      <c r="N1277" s="205">
        <v>42912</v>
      </c>
      <c r="O1277" s="203"/>
      <c r="P1277" t="str">
        <f t="shared" si="19"/>
        <v>Elm Creek Watershed Mgmt Commission WRAPS 2010-Diamond-(27-0125-00)-TP</v>
      </c>
    </row>
    <row r="1278" spans="1:16" ht="27.95" hidden="1" customHeight="1" x14ac:dyDescent="0.25">
      <c r="A1278" s="203" t="s">
        <v>1759</v>
      </c>
      <c r="B1278" s="202" t="s">
        <v>2375</v>
      </c>
      <c r="C1278" s="203" t="s">
        <v>1674</v>
      </c>
      <c r="D1278" s="202" t="s">
        <v>1677</v>
      </c>
      <c r="E1278" s="202" t="s">
        <v>1678</v>
      </c>
      <c r="F1278" s="202" t="s">
        <v>505</v>
      </c>
      <c r="G1278" s="253">
        <v>54.54</v>
      </c>
      <c r="H1278" s="361" t="s">
        <v>1400</v>
      </c>
      <c r="I1278" s="359" t="s">
        <v>1379</v>
      </c>
      <c r="J1278" s="358">
        <v>0.19</v>
      </c>
      <c r="K1278" s="361" t="s">
        <v>1391</v>
      </c>
      <c r="L1278" s="359" t="s">
        <v>1392</v>
      </c>
      <c r="M1278" s="368">
        <v>2010</v>
      </c>
      <c r="N1278" s="205">
        <v>42912</v>
      </c>
      <c r="O1278" s="203"/>
      <c r="P1278" t="str">
        <f t="shared" si="19"/>
        <v>Elm Creek Watershed Mgmt Commission WRAPS 2010-Elm Creek-(07010206-508)-E. coli</v>
      </c>
    </row>
    <row r="1279" spans="1:16" ht="27.95" hidden="1" customHeight="1" x14ac:dyDescent="0.25">
      <c r="A1279" s="203" t="s">
        <v>1759</v>
      </c>
      <c r="B1279" s="202" t="s">
        <v>2375</v>
      </c>
      <c r="C1279" s="203" t="s">
        <v>1674</v>
      </c>
      <c r="D1279" s="202" t="s">
        <v>1677</v>
      </c>
      <c r="E1279" s="202" t="s">
        <v>1678</v>
      </c>
      <c r="F1279" s="202" t="s">
        <v>505</v>
      </c>
      <c r="G1279" s="253">
        <v>17.04</v>
      </c>
      <c r="H1279" s="361" t="s">
        <v>1400</v>
      </c>
      <c r="I1279" s="359" t="s">
        <v>1382</v>
      </c>
      <c r="J1279" s="358">
        <v>0</v>
      </c>
      <c r="K1279" s="361" t="s">
        <v>1391</v>
      </c>
      <c r="L1279" s="359" t="s">
        <v>1392</v>
      </c>
      <c r="M1279" s="368">
        <v>2010</v>
      </c>
      <c r="N1279" s="205">
        <v>42912</v>
      </c>
      <c r="O1279" s="203"/>
      <c r="P1279" t="str">
        <f t="shared" si="19"/>
        <v>Elm Creek Watershed Mgmt Commission WRAPS 2010-Elm Creek-(07010206-508)-E. coli</v>
      </c>
    </row>
    <row r="1280" spans="1:16" ht="27.95" hidden="1" customHeight="1" x14ac:dyDescent="0.25">
      <c r="A1280" s="203" t="s">
        <v>1759</v>
      </c>
      <c r="B1280" s="202" t="s">
        <v>2375</v>
      </c>
      <c r="C1280" s="203" t="s">
        <v>1674</v>
      </c>
      <c r="D1280" s="202" t="s">
        <v>1677</v>
      </c>
      <c r="E1280" s="202" t="s">
        <v>1678</v>
      </c>
      <c r="F1280" s="202" t="s">
        <v>505</v>
      </c>
      <c r="G1280" s="253">
        <v>4.67</v>
      </c>
      <c r="H1280" s="361" t="s">
        <v>1400</v>
      </c>
      <c r="I1280" s="359" t="s">
        <v>1383</v>
      </c>
      <c r="J1280" s="358">
        <v>0.08</v>
      </c>
      <c r="K1280" s="361" t="s">
        <v>1391</v>
      </c>
      <c r="L1280" s="359" t="s">
        <v>1392</v>
      </c>
      <c r="M1280" s="368">
        <v>2010</v>
      </c>
      <c r="N1280" s="205">
        <v>42912</v>
      </c>
      <c r="O1280" s="203"/>
      <c r="P1280" t="str">
        <f t="shared" si="19"/>
        <v>Elm Creek Watershed Mgmt Commission WRAPS 2010-Elm Creek-(07010206-508)-E. coli</v>
      </c>
    </row>
    <row r="1281" spans="1:16" ht="27.95" hidden="1" customHeight="1" x14ac:dyDescent="0.25">
      <c r="A1281" s="203" t="s">
        <v>1759</v>
      </c>
      <c r="B1281" s="202" t="s">
        <v>2375</v>
      </c>
      <c r="C1281" s="203" t="s">
        <v>1674</v>
      </c>
      <c r="D1281" s="202" t="s">
        <v>1677</v>
      </c>
      <c r="E1281" s="202" t="s">
        <v>1678</v>
      </c>
      <c r="F1281" s="202" t="s">
        <v>505</v>
      </c>
      <c r="G1281" s="253">
        <v>1.8</v>
      </c>
      <c r="H1281" s="361" t="s">
        <v>1400</v>
      </c>
      <c r="I1281" s="359" t="s">
        <v>1384</v>
      </c>
      <c r="J1281" s="358">
        <v>0.25</v>
      </c>
      <c r="K1281" s="361" t="s">
        <v>1391</v>
      </c>
      <c r="L1281" s="359" t="s">
        <v>1392</v>
      </c>
      <c r="M1281" s="368">
        <v>2010</v>
      </c>
      <c r="N1281" s="205">
        <v>42912</v>
      </c>
      <c r="O1281" s="203"/>
      <c r="P1281" t="str">
        <f t="shared" si="19"/>
        <v>Elm Creek Watershed Mgmt Commission WRAPS 2010-Elm Creek-(07010206-508)-E. coli</v>
      </c>
    </row>
    <row r="1282" spans="1:16" ht="27.95" hidden="1" customHeight="1" x14ac:dyDescent="0.25">
      <c r="A1282" s="203" t="s">
        <v>1759</v>
      </c>
      <c r="B1282" s="202" t="s">
        <v>2375</v>
      </c>
      <c r="C1282" s="203" t="s">
        <v>1674</v>
      </c>
      <c r="D1282" s="202" t="s">
        <v>1677</v>
      </c>
      <c r="E1282" s="202" t="s">
        <v>1678</v>
      </c>
      <c r="F1282" s="202" t="s">
        <v>505</v>
      </c>
      <c r="G1282" s="253">
        <v>0.82</v>
      </c>
      <c r="H1282" s="361" t="s">
        <v>1400</v>
      </c>
      <c r="I1282" s="359" t="s">
        <v>1385</v>
      </c>
      <c r="J1282" s="358">
        <v>0</v>
      </c>
      <c r="K1282" s="361" t="s">
        <v>1391</v>
      </c>
      <c r="L1282" s="359" t="s">
        <v>1392</v>
      </c>
      <c r="M1282" s="368">
        <v>2010</v>
      </c>
      <c r="N1282" s="205">
        <v>42912</v>
      </c>
      <c r="O1282" s="203"/>
      <c r="P1282" t="str">
        <f t="shared" si="19"/>
        <v>Elm Creek Watershed Mgmt Commission WRAPS 2010-Elm Creek-(07010206-508)-E. coli</v>
      </c>
    </row>
    <row r="1283" spans="1:16" ht="27.95" hidden="1" customHeight="1" x14ac:dyDescent="0.25">
      <c r="A1283" s="203" t="s">
        <v>1759</v>
      </c>
      <c r="B1283" s="202" t="s">
        <v>2375</v>
      </c>
      <c r="C1283" s="203" t="s">
        <v>1674</v>
      </c>
      <c r="D1283" s="202" t="s">
        <v>1677</v>
      </c>
      <c r="E1283" s="202" t="s">
        <v>1678</v>
      </c>
      <c r="F1283" s="202" t="s">
        <v>505</v>
      </c>
      <c r="G1283" s="253">
        <v>13.27</v>
      </c>
      <c r="H1283" s="361" t="s">
        <v>1414</v>
      </c>
      <c r="I1283" s="359" t="s">
        <v>1379</v>
      </c>
      <c r="J1283" s="358">
        <v>0.77</v>
      </c>
      <c r="K1283" s="361" t="s">
        <v>1113</v>
      </c>
      <c r="L1283" s="359" t="s">
        <v>1392</v>
      </c>
      <c r="M1283" s="368">
        <v>2010</v>
      </c>
      <c r="N1283" s="205">
        <v>42912</v>
      </c>
      <c r="O1283" s="203"/>
      <c r="P1283" t="str">
        <f t="shared" ref="P1283:P1346" si="20">CONCATENATE(C1283, "-", E1283, "-","(", D1283,")", "-",K1283)</f>
        <v>Elm Creek Watershed Mgmt Commission WRAPS 2010-Elm Creek-(07010206-508)-TP</v>
      </c>
    </row>
    <row r="1284" spans="1:16" ht="27.95" hidden="1" customHeight="1" x14ac:dyDescent="0.25">
      <c r="A1284" s="203" t="s">
        <v>1759</v>
      </c>
      <c r="B1284" s="202" t="s">
        <v>2375</v>
      </c>
      <c r="C1284" s="203" t="s">
        <v>1674</v>
      </c>
      <c r="D1284" s="202" t="s">
        <v>1677</v>
      </c>
      <c r="E1284" s="202" t="s">
        <v>1678</v>
      </c>
      <c r="F1284" s="202" t="s">
        <v>505</v>
      </c>
      <c r="G1284" s="253">
        <v>5.08</v>
      </c>
      <c r="H1284" s="361" t="s">
        <v>1414</v>
      </c>
      <c r="I1284" s="359" t="s">
        <v>1382</v>
      </c>
      <c r="J1284" s="358">
        <v>0.71</v>
      </c>
      <c r="K1284" s="361" t="s">
        <v>1113</v>
      </c>
      <c r="L1284" s="359" t="s">
        <v>1392</v>
      </c>
      <c r="M1284" s="368">
        <v>2010</v>
      </c>
      <c r="N1284" s="205">
        <v>42912</v>
      </c>
      <c r="O1284" s="203"/>
      <c r="P1284" t="str">
        <f t="shared" si="20"/>
        <v>Elm Creek Watershed Mgmt Commission WRAPS 2010-Elm Creek-(07010206-508)-TP</v>
      </c>
    </row>
    <row r="1285" spans="1:16" ht="27.95" hidden="1" customHeight="1" x14ac:dyDescent="0.25">
      <c r="A1285" s="203" t="s">
        <v>1759</v>
      </c>
      <c r="B1285" s="202" t="s">
        <v>2375</v>
      </c>
      <c r="C1285" s="203" t="s">
        <v>1674</v>
      </c>
      <c r="D1285" s="202" t="s">
        <v>1677</v>
      </c>
      <c r="E1285" s="202" t="s">
        <v>1678</v>
      </c>
      <c r="F1285" s="202" t="s">
        <v>505</v>
      </c>
      <c r="G1285" s="253">
        <v>2.3199999999999998</v>
      </c>
      <c r="H1285" s="361" t="s">
        <v>1414</v>
      </c>
      <c r="I1285" s="359" t="s">
        <v>1383</v>
      </c>
      <c r="J1285" s="358">
        <v>0.67</v>
      </c>
      <c r="K1285" s="361" t="s">
        <v>1113</v>
      </c>
      <c r="L1285" s="359" t="s">
        <v>1392</v>
      </c>
      <c r="M1285" s="368">
        <v>2010</v>
      </c>
      <c r="N1285" s="205">
        <v>42912</v>
      </c>
      <c r="O1285" s="203"/>
      <c r="P1285" t="str">
        <f t="shared" si="20"/>
        <v>Elm Creek Watershed Mgmt Commission WRAPS 2010-Elm Creek-(07010206-508)-TP</v>
      </c>
    </row>
    <row r="1286" spans="1:16" ht="27.95" hidden="1" customHeight="1" x14ac:dyDescent="0.25">
      <c r="A1286" s="203" t="s">
        <v>1759</v>
      </c>
      <c r="B1286" s="202" t="s">
        <v>2375</v>
      </c>
      <c r="C1286" s="203" t="s">
        <v>1674</v>
      </c>
      <c r="D1286" s="202" t="s">
        <v>1677</v>
      </c>
      <c r="E1286" s="202" t="s">
        <v>1678</v>
      </c>
      <c r="F1286" s="202" t="s">
        <v>505</v>
      </c>
      <c r="G1286" s="253">
        <v>1.25</v>
      </c>
      <c r="H1286" s="361" t="s">
        <v>1414</v>
      </c>
      <c r="I1286" s="359" t="s">
        <v>1384</v>
      </c>
      <c r="J1286" s="358">
        <v>0.64</v>
      </c>
      <c r="K1286" s="361" t="s">
        <v>1113</v>
      </c>
      <c r="L1286" s="359" t="s">
        <v>1392</v>
      </c>
      <c r="M1286" s="368">
        <v>2010</v>
      </c>
      <c r="N1286" s="205">
        <v>42912</v>
      </c>
      <c r="O1286" s="203"/>
      <c r="P1286" t="str">
        <f t="shared" si="20"/>
        <v>Elm Creek Watershed Mgmt Commission WRAPS 2010-Elm Creek-(07010206-508)-TP</v>
      </c>
    </row>
    <row r="1287" spans="1:16" ht="27.95" hidden="1" customHeight="1" x14ac:dyDescent="0.25">
      <c r="A1287" s="203" t="s">
        <v>1759</v>
      </c>
      <c r="B1287" s="202" t="s">
        <v>2375</v>
      </c>
      <c r="C1287" s="203" t="s">
        <v>1674</v>
      </c>
      <c r="D1287" s="202" t="s">
        <v>1677</v>
      </c>
      <c r="E1287" s="202" t="s">
        <v>1678</v>
      </c>
      <c r="F1287" s="202" t="s">
        <v>505</v>
      </c>
      <c r="G1287" s="253">
        <v>0.81</v>
      </c>
      <c r="H1287" s="361" t="s">
        <v>1414</v>
      </c>
      <c r="I1287" s="359" t="s">
        <v>1385</v>
      </c>
      <c r="J1287" s="358">
        <v>0.53</v>
      </c>
      <c r="K1287" s="361" t="s">
        <v>1113</v>
      </c>
      <c r="L1287" s="359" t="s">
        <v>1392</v>
      </c>
      <c r="M1287" s="368">
        <v>2010</v>
      </c>
      <c r="N1287" s="205">
        <v>42912</v>
      </c>
      <c r="O1287" s="203"/>
      <c r="P1287" t="str">
        <f t="shared" si="20"/>
        <v>Elm Creek Watershed Mgmt Commission WRAPS 2010-Elm Creek-(07010206-508)-TP</v>
      </c>
    </row>
    <row r="1288" spans="1:16" ht="27.95" hidden="1" customHeight="1" x14ac:dyDescent="0.25">
      <c r="A1288" s="203" t="s">
        <v>1759</v>
      </c>
      <c r="B1288" s="202" t="s">
        <v>2375</v>
      </c>
      <c r="C1288" s="203" t="s">
        <v>1674</v>
      </c>
      <c r="D1288" s="202" t="s">
        <v>1677</v>
      </c>
      <c r="E1288" s="202" t="s">
        <v>1678</v>
      </c>
      <c r="F1288" s="202" t="s">
        <v>505</v>
      </c>
      <c r="G1288" s="253">
        <v>2172.41</v>
      </c>
      <c r="H1288" s="361" t="s">
        <v>1414</v>
      </c>
      <c r="I1288" s="359" t="s">
        <v>1379</v>
      </c>
      <c r="J1288" s="358">
        <v>0.48499999999999999</v>
      </c>
      <c r="K1288" s="361" t="s">
        <v>22</v>
      </c>
      <c r="L1288" s="359" t="s">
        <v>1392</v>
      </c>
      <c r="M1288" s="368">
        <v>2010</v>
      </c>
      <c r="N1288" s="205">
        <v>42912</v>
      </c>
      <c r="O1288" s="203"/>
      <c r="P1288" t="str">
        <f t="shared" si="20"/>
        <v>Elm Creek Watershed Mgmt Commission WRAPS 2010-Elm Creek-(07010206-508)-TSS</v>
      </c>
    </row>
    <row r="1289" spans="1:16" ht="27.95" hidden="1" customHeight="1" x14ac:dyDescent="0.25">
      <c r="A1289" s="203" t="s">
        <v>1759</v>
      </c>
      <c r="B1289" s="202" t="s">
        <v>2375</v>
      </c>
      <c r="C1289" s="203" t="s">
        <v>1674</v>
      </c>
      <c r="D1289" s="202" t="s">
        <v>1677</v>
      </c>
      <c r="E1289" s="202" t="s">
        <v>1678</v>
      </c>
      <c r="F1289" s="202" t="s">
        <v>505</v>
      </c>
      <c r="G1289" s="253">
        <v>966.98</v>
      </c>
      <c r="H1289" s="361" t="s">
        <v>1414</v>
      </c>
      <c r="I1289" s="359" t="s">
        <v>1382</v>
      </c>
      <c r="J1289" s="358">
        <v>0.63600000000000001</v>
      </c>
      <c r="K1289" s="361" t="s">
        <v>22</v>
      </c>
      <c r="L1289" s="359" t="s">
        <v>1392</v>
      </c>
      <c r="M1289" s="368">
        <v>2010</v>
      </c>
      <c r="N1289" s="205">
        <v>42912</v>
      </c>
      <c r="O1289" s="203"/>
      <c r="P1289" t="str">
        <f t="shared" si="20"/>
        <v>Elm Creek Watershed Mgmt Commission WRAPS 2010-Elm Creek-(07010206-508)-TSS</v>
      </c>
    </row>
    <row r="1290" spans="1:16" ht="27.95" hidden="1" customHeight="1" x14ac:dyDescent="0.25">
      <c r="A1290" s="203" t="s">
        <v>1759</v>
      </c>
      <c r="B1290" s="202" t="s">
        <v>2375</v>
      </c>
      <c r="C1290" s="203" t="s">
        <v>1674</v>
      </c>
      <c r="D1290" s="202" t="s">
        <v>1677</v>
      </c>
      <c r="E1290" s="202" t="s">
        <v>1678</v>
      </c>
      <c r="F1290" s="202" t="s">
        <v>505</v>
      </c>
      <c r="G1290" s="253">
        <v>395.51</v>
      </c>
      <c r="H1290" s="361" t="s">
        <v>1414</v>
      </c>
      <c r="I1290" s="359" t="s">
        <v>1383</v>
      </c>
      <c r="J1290" s="358">
        <v>0.58899999999999997</v>
      </c>
      <c r="K1290" s="361" t="s">
        <v>22</v>
      </c>
      <c r="L1290" s="359" t="s">
        <v>1392</v>
      </c>
      <c r="M1290" s="368">
        <v>2010</v>
      </c>
      <c r="N1290" s="205">
        <v>42912</v>
      </c>
      <c r="O1290" s="203"/>
      <c r="P1290" t="str">
        <f t="shared" si="20"/>
        <v>Elm Creek Watershed Mgmt Commission WRAPS 2010-Elm Creek-(07010206-508)-TSS</v>
      </c>
    </row>
    <row r="1291" spans="1:16" ht="27.95" hidden="1" customHeight="1" x14ac:dyDescent="0.25">
      <c r="A1291" s="203" t="s">
        <v>1759</v>
      </c>
      <c r="B1291" s="202" t="s">
        <v>2375</v>
      </c>
      <c r="C1291" s="203" t="s">
        <v>1674</v>
      </c>
      <c r="D1291" s="202" t="s">
        <v>1677</v>
      </c>
      <c r="E1291" s="202" t="s">
        <v>1678</v>
      </c>
      <c r="F1291" s="202" t="s">
        <v>505</v>
      </c>
      <c r="G1291" s="253">
        <v>315.06</v>
      </c>
      <c r="H1291" s="361" t="s">
        <v>1414</v>
      </c>
      <c r="I1291" s="359" t="s">
        <v>1384</v>
      </c>
      <c r="J1291" s="358">
        <v>0.64400000000000002</v>
      </c>
      <c r="K1291" s="361" t="s">
        <v>22</v>
      </c>
      <c r="L1291" s="359" t="s">
        <v>1392</v>
      </c>
      <c r="M1291" s="368">
        <v>2010</v>
      </c>
      <c r="N1291" s="205">
        <v>42912</v>
      </c>
      <c r="O1291" s="203"/>
      <c r="P1291" t="str">
        <f t="shared" si="20"/>
        <v>Elm Creek Watershed Mgmt Commission WRAPS 2010-Elm Creek-(07010206-508)-TSS</v>
      </c>
    </row>
    <row r="1292" spans="1:16" ht="27.95" hidden="1" customHeight="1" x14ac:dyDescent="0.25">
      <c r="A1292" s="203" t="s">
        <v>1759</v>
      </c>
      <c r="B1292" s="202" t="s">
        <v>2375</v>
      </c>
      <c r="C1292" s="203" t="s">
        <v>1674</v>
      </c>
      <c r="D1292" s="202" t="s">
        <v>1677</v>
      </c>
      <c r="E1292" s="202" t="s">
        <v>1678</v>
      </c>
      <c r="F1292" s="202" t="s">
        <v>505</v>
      </c>
      <c r="G1292" s="253">
        <v>232.79</v>
      </c>
      <c r="H1292" s="361" t="s">
        <v>1414</v>
      </c>
      <c r="I1292" s="359" t="s">
        <v>1385</v>
      </c>
      <c r="J1292" s="358">
        <v>0.48</v>
      </c>
      <c r="K1292" s="361" t="s">
        <v>22</v>
      </c>
      <c r="L1292" s="359" t="s">
        <v>1392</v>
      </c>
      <c r="M1292" s="368">
        <v>2010</v>
      </c>
      <c r="N1292" s="205">
        <v>42912</v>
      </c>
      <c r="O1292" s="203"/>
      <c r="P1292" t="str">
        <f t="shared" si="20"/>
        <v>Elm Creek Watershed Mgmt Commission WRAPS 2010-Elm Creek-(07010206-508)-TSS</v>
      </c>
    </row>
    <row r="1293" spans="1:16" ht="27.95" hidden="1" customHeight="1" x14ac:dyDescent="0.25">
      <c r="A1293" s="203" t="s">
        <v>1759</v>
      </c>
      <c r="B1293" s="202" t="s">
        <v>2375</v>
      </c>
      <c r="C1293" s="203" t="s">
        <v>1674</v>
      </c>
      <c r="D1293" s="202" t="s">
        <v>1762</v>
      </c>
      <c r="E1293" s="202" t="s">
        <v>1763</v>
      </c>
      <c r="F1293" s="202" t="s">
        <v>505</v>
      </c>
      <c r="G1293" s="253">
        <v>36.090000000000003</v>
      </c>
      <c r="H1293" s="361" t="s">
        <v>1400</v>
      </c>
      <c r="I1293" s="359" t="s">
        <v>1379</v>
      </c>
      <c r="J1293" s="358">
        <v>0</v>
      </c>
      <c r="K1293" s="361" t="s">
        <v>1391</v>
      </c>
      <c r="L1293" s="359" t="s">
        <v>1392</v>
      </c>
      <c r="M1293" s="368">
        <v>2010</v>
      </c>
      <c r="N1293" s="205">
        <v>42912</v>
      </c>
      <c r="O1293" s="203"/>
      <c r="P1293" t="str">
        <f t="shared" si="20"/>
        <v>Elm Creek Watershed Mgmt Commission WRAPS 2010-Diamond Creek-(07010206-525)-E. coli</v>
      </c>
    </row>
    <row r="1294" spans="1:16" ht="27.95" hidden="1" customHeight="1" x14ac:dyDescent="0.25">
      <c r="A1294" s="203" t="s">
        <v>1759</v>
      </c>
      <c r="B1294" s="202" t="s">
        <v>2375</v>
      </c>
      <c r="C1294" s="203" t="s">
        <v>1674</v>
      </c>
      <c r="D1294" s="202" t="s">
        <v>1762</v>
      </c>
      <c r="E1294" s="202" t="s">
        <v>1763</v>
      </c>
      <c r="F1294" s="202" t="s">
        <v>505</v>
      </c>
      <c r="G1294" s="253">
        <v>12.38</v>
      </c>
      <c r="H1294" s="361" t="s">
        <v>1400</v>
      </c>
      <c r="I1294" s="359" t="s">
        <v>1382</v>
      </c>
      <c r="J1294" s="358">
        <v>0</v>
      </c>
      <c r="K1294" s="361" t="s">
        <v>1391</v>
      </c>
      <c r="L1294" s="359" t="s">
        <v>1392</v>
      </c>
      <c r="M1294" s="368">
        <v>2010</v>
      </c>
      <c r="N1294" s="205">
        <v>42912</v>
      </c>
      <c r="O1294" s="203"/>
      <c r="P1294" t="str">
        <f t="shared" si="20"/>
        <v>Elm Creek Watershed Mgmt Commission WRAPS 2010-Diamond Creek-(07010206-525)-E. coli</v>
      </c>
    </row>
    <row r="1295" spans="1:16" ht="27.95" hidden="1" customHeight="1" x14ac:dyDescent="0.25">
      <c r="A1295" s="203" t="s">
        <v>1759</v>
      </c>
      <c r="B1295" s="202" t="s">
        <v>2375</v>
      </c>
      <c r="C1295" s="203" t="s">
        <v>1674</v>
      </c>
      <c r="D1295" s="202" t="s">
        <v>1762</v>
      </c>
      <c r="E1295" s="202" t="s">
        <v>1763</v>
      </c>
      <c r="F1295" s="202" t="s">
        <v>505</v>
      </c>
      <c r="G1295" s="253">
        <v>4.8099999999999996</v>
      </c>
      <c r="H1295" s="361" t="s">
        <v>1400</v>
      </c>
      <c r="I1295" s="359" t="s">
        <v>1383</v>
      </c>
      <c r="J1295" s="358">
        <v>0</v>
      </c>
      <c r="K1295" s="361" t="s">
        <v>1391</v>
      </c>
      <c r="L1295" s="359" t="s">
        <v>1392</v>
      </c>
      <c r="M1295" s="368">
        <v>2010</v>
      </c>
      <c r="N1295" s="205">
        <v>42912</v>
      </c>
      <c r="O1295" s="203"/>
      <c r="P1295" t="str">
        <f t="shared" si="20"/>
        <v>Elm Creek Watershed Mgmt Commission WRAPS 2010-Diamond Creek-(07010206-525)-E. coli</v>
      </c>
    </row>
    <row r="1296" spans="1:16" ht="27.95" hidden="1" customHeight="1" x14ac:dyDescent="0.25">
      <c r="A1296" s="203" t="s">
        <v>1759</v>
      </c>
      <c r="B1296" s="202" t="s">
        <v>2375</v>
      </c>
      <c r="C1296" s="203" t="s">
        <v>1674</v>
      </c>
      <c r="D1296" s="202" t="s">
        <v>1762</v>
      </c>
      <c r="E1296" s="202" t="s">
        <v>1763</v>
      </c>
      <c r="F1296" s="202" t="s">
        <v>505</v>
      </c>
      <c r="G1296" s="253">
        <v>1.75</v>
      </c>
      <c r="H1296" s="361" t="s">
        <v>1400</v>
      </c>
      <c r="I1296" s="359" t="s">
        <v>1384</v>
      </c>
      <c r="J1296" s="358">
        <v>0.23</v>
      </c>
      <c r="K1296" s="361" t="s">
        <v>1391</v>
      </c>
      <c r="L1296" s="359" t="s">
        <v>1392</v>
      </c>
      <c r="M1296" s="368">
        <v>2010</v>
      </c>
      <c r="N1296" s="205">
        <v>42912</v>
      </c>
      <c r="O1296" s="203"/>
      <c r="P1296" t="str">
        <f t="shared" si="20"/>
        <v>Elm Creek Watershed Mgmt Commission WRAPS 2010-Diamond Creek-(07010206-525)-E. coli</v>
      </c>
    </row>
    <row r="1297" spans="1:16" ht="27.95" hidden="1" customHeight="1" x14ac:dyDescent="0.25">
      <c r="A1297" s="203" t="s">
        <v>1759</v>
      </c>
      <c r="B1297" s="202" t="s">
        <v>2375</v>
      </c>
      <c r="C1297" s="203" t="s">
        <v>1674</v>
      </c>
      <c r="D1297" s="202" t="s">
        <v>1762</v>
      </c>
      <c r="E1297" s="202" t="s">
        <v>1763</v>
      </c>
      <c r="F1297" s="202" t="s">
        <v>505</v>
      </c>
      <c r="G1297" s="253">
        <v>0.37</v>
      </c>
      <c r="H1297" s="361" t="s">
        <v>1400</v>
      </c>
      <c r="I1297" s="359" t="s">
        <v>1385</v>
      </c>
      <c r="J1297" s="358">
        <v>0</v>
      </c>
      <c r="K1297" s="361" t="s">
        <v>1391</v>
      </c>
      <c r="L1297" s="359" t="s">
        <v>1392</v>
      </c>
      <c r="M1297" s="368">
        <v>2010</v>
      </c>
      <c r="N1297" s="205">
        <v>42912</v>
      </c>
      <c r="O1297" s="203"/>
      <c r="P1297" t="str">
        <f t="shared" si="20"/>
        <v>Elm Creek Watershed Mgmt Commission WRAPS 2010-Diamond Creek-(07010206-525)-E. coli</v>
      </c>
    </row>
    <row r="1298" spans="1:16" ht="27.95" hidden="1" customHeight="1" x14ac:dyDescent="0.25">
      <c r="A1298" s="203" t="s">
        <v>1759</v>
      </c>
      <c r="B1298" s="202" t="s">
        <v>2375</v>
      </c>
      <c r="C1298" s="203" t="s">
        <v>1674</v>
      </c>
      <c r="D1298" s="202" t="s">
        <v>1762</v>
      </c>
      <c r="E1298" s="202" t="s">
        <v>1763</v>
      </c>
      <c r="F1298" s="202" t="s">
        <v>505</v>
      </c>
      <c r="G1298" s="253">
        <v>3.42</v>
      </c>
      <c r="H1298" s="361" t="s">
        <v>1414</v>
      </c>
      <c r="I1298" s="359" t="s">
        <v>1379</v>
      </c>
      <c r="J1298" s="358">
        <v>0.64</v>
      </c>
      <c r="K1298" s="361" t="s">
        <v>1113</v>
      </c>
      <c r="L1298" s="359" t="s">
        <v>1392</v>
      </c>
      <c r="M1298" s="368">
        <v>2010</v>
      </c>
      <c r="N1298" s="205">
        <v>42912</v>
      </c>
      <c r="O1298" s="203"/>
      <c r="P1298" t="str">
        <f t="shared" si="20"/>
        <v>Elm Creek Watershed Mgmt Commission WRAPS 2010-Diamond Creek-(07010206-525)-TP</v>
      </c>
    </row>
    <row r="1299" spans="1:16" ht="27.95" hidden="1" customHeight="1" x14ac:dyDescent="0.25">
      <c r="A1299" s="203" t="s">
        <v>1759</v>
      </c>
      <c r="B1299" s="202" t="s">
        <v>2375</v>
      </c>
      <c r="C1299" s="203" t="s">
        <v>1674</v>
      </c>
      <c r="D1299" s="202" t="s">
        <v>1762</v>
      </c>
      <c r="E1299" s="202" t="s">
        <v>1763</v>
      </c>
      <c r="F1299" s="202" t="s">
        <v>505</v>
      </c>
      <c r="G1299" s="253">
        <v>1.17</v>
      </c>
      <c r="H1299" s="361" t="s">
        <v>1414</v>
      </c>
      <c r="I1299" s="359" t="s">
        <v>1382</v>
      </c>
      <c r="J1299" s="358">
        <v>0.71</v>
      </c>
      <c r="K1299" s="361" t="s">
        <v>1113</v>
      </c>
      <c r="L1299" s="359" t="s">
        <v>1392</v>
      </c>
      <c r="M1299" s="368">
        <v>2010</v>
      </c>
      <c r="N1299" s="205">
        <v>42912</v>
      </c>
      <c r="O1299" s="203"/>
      <c r="P1299" t="str">
        <f t="shared" si="20"/>
        <v>Elm Creek Watershed Mgmt Commission WRAPS 2010-Diamond Creek-(07010206-525)-TP</v>
      </c>
    </row>
    <row r="1300" spans="1:16" ht="27.95" hidden="1" customHeight="1" x14ac:dyDescent="0.25">
      <c r="A1300" s="203" t="s">
        <v>1759</v>
      </c>
      <c r="B1300" s="202" t="s">
        <v>2375</v>
      </c>
      <c r="C1300" s="203" t="s">
        <v>1674</v>
      </c>
      <c r="D1300" s="202" t="s">
        <v>1762</v>
      </c>
      <c r="E1300" s="202" t="s">
        <v>1763</v>
      </c>
      <c r="F1300" s="202" t="s">
        <v>505</v>
      </c>
      <c r="G1300" s="253">
        <v>0.46</v>
      </c>
      <c r="H1300" s="361" t="s">
        <v>1414</v>
      </c>
      <c r="I1300" s="359" t="s">
        <v>1383</v>
      </c>
      <c r="J1300" s="358">
        <v>0.65</v>
      </c>
      <c r="K1300" s="361" t="s">
        <v>1113</v>
      </c>
      <c r="L1300" s="359" t="s">
        <v>1392</v>
      </c>
      <c r="M1300" s="368">
        <v>2010</v>
      </c>
      <c r="N1300" s="205">
        <v>42912</v>
      </c>
      <c r="O1300" s="203"/>
      <c r="P1300" t="str">
        <f t="shared" si="20"/>
        <v>Elm Creek Watershed Mgmt Commission WRAPS 2010-Diamond Creek-(07010206-525)-TP</v>
      </c>
    </row>
    <row r="1301" spans="1:16" ht="27.95" hidden="1" customHeight="1" x14ac:dyDescent="0.25">
      <c r="A1301" s="203" t="s">
        <v>1759</v>
      </c>
      <c r="B1301" s="202" t="s">
        <v>2375</v>
      </c>
      <c r="C1301" s="203" t="s">
        <v>1674</v>
      </c>
      <c r="D1301" s="202" t="s">
        <v>1762</v>
      </c>
      <c r="E1301" s="202" t="s">
        <v>1763</v>
      </c>
      <c r="F1301" s="202" t="s">
        <v>505</v>
      </c>
      <c r="G1301" s="253">
        <v>0.17</v>
      </c>
      <c r="H1301" s="361" t="s">
        <v>1414</v>
      </c>
      <c r="I1301" s="359" t="s">
        <v>1384</v>
      </c>
      <c r="J1301" s="358">
        <v>0.66</v>
      </c>
      <c r="K1301" s="361" t="s">
        <v>1113</v>
      </c>
      <c r="L1301" s="359" t="s">
        <v>1392</v>
      </c>
      <c r="M1301" s="368">
        <v>2010</v>
      </c>
      <c r="N1301" s="205">
        <v>42912</v>
      </c>
      <c r="O1301" s="203"/>
      <c r="P1301" t="str">
        <f t="shared" si="20"/>
        <v>Elm Creek Watershed Mgmt Commission WRAPS 2010-Diamond Creek-(07010206-525)-TP</v>
      </c>
    </row>
    <row r="1302" spans="1:16" ht="27.95" hidden="1" customHeight="1" x14ac:dyDescent="0.25">
      <c r="A1302" s="203" t="s">
        <v>1759</v>
      </c>
      <c r="B1302" s="202" t="s">
        <v>2375</v>
      </c>
      <c r="C1302" s="203" t="s">
        <v>1674</v>
      </c>
      <c r="D1302" s="202" t="s">
        <v>1762</v>
      </c>
      <c r="E1302" s="202" t="s">
        <v>1763</v>
      </c>
      <c r="F1302" s="202" t="s">
        <v>505</v>
      </c>
      <c r="G1302" s="253">
        <v>0.04</v>
      </c>
      <c r="H1302" s="361" t="s">
        <v>1414</v>
      </c>
      <c r="I1302" s="359" t="s">
        <v>1385</v>
      </c>
      <c r="J1302" s="358">
        <v>0.81</v>
      </c>
      <c r="K1302" s="361" t="s">
        <v>1113</v>
      </c>
      <c r="L1302" s="359" t="s">
        <v>1392</v>
      </c>
      <c r="M1302" s="368">
        <v>2010</v>
      </c>
      <c r="N1302" s="205">
        <v>42912</v>
      </c>
      <c r="O1302" s="203"/>
      <c r="P1302" t="str">
        <f t="shared" si="20"/>
        <v>Elm Creek Watershed Mgmt Commission WRAPS 2010-Diamond Creek-(07010206-525)-TP</v>
      </c>
    </row>
    <row r="1303" spans="1:16" ht="27.95" hidden="1" customHeight="1" x14ac:dyDescent="0.25">
      <c r="A1303" s="203" t="s">
        <v>1759</v>
      </c>
      <c r="B1303" s="202" t="s">
        <v>2375</v>
      </c>
      <c r="C1303" s="203" t="s">
        <v>1674</v>
      </c>
      <c r="D1303" s="202" t="s">
        <v>1762</v>
      </c>
      <c r="E1303" s="202" t="s">
        <v>1763</v>
      </c>
      <c r="F1303" s="202" t="s">
        <v>505</v>
      </c>
      <c r="G1303" s="253">
        <v>1632.77</v>
      </c>
      <c r="H1303" s="361" t="s">
        <v>1414</v>
      </c>
      <c r="I1303" s="359" t="s">
        <v>1379</v>
      </c>
      <c r="J1303" s="358">
        <v>0</v>
      </c>
      <c r="K1303" s="361" t="s">
        <v>22</v>
      </c>
      <c r="L1303" s="359" t="s">
        <v>1392</v>
      </c>
      <c r="M1303" s="368">
        <v>2010</v>
      </c>
      <c r="N1303" s="205">
        <v>42912</v>
      </c>
      <c r="O1303" s="203"/>
      <c r="P1303" t="str">
        <f t="shared" si="20"/>
        <v>Elm Creek Watershed Mgmt Commission WRAPS 2010-Diamond Creek-(07010206-525)-TSS</v>
      </c>
    </row>
    <row r="1304" spans="1:16" ht="27.95" hidden="1" customHeight="1" x14ac:dyDescent="0.25">
      <c r="A1304" s="203" t="s">
        <v>1759</v>
      </c>
      <c r="B1304" s="202" t="s">
        <v>2375</v>
      </c>
      <c r="C1304" s="203" t="s">
        <v>1674</v>
      </c>
      <c r="D1304" s="202" t="s">
        <v>1762</v>
      </c>
      <c r="E1304" s="202" t="s">
        <v>1763</v>
      </c>
      <c r="F1304" s="202" t="s">
        <v>505</v>
      </c>
      <c r="G1304" s="253">
        <v>560.16</v>
      </c>
      <c r="H1304" s="361" t="s">
        <v>1414</v>
      </c>
      <c r="I1304" s="359" t="s">
        <v>1382</v>
      </c>
      <c r="J1304" s="358">
        <v>0.3</v>
      </c>
      <c r="K1304" s="361" t="s">
        <v>22</v>
      </c>
      <c r="L1304" s="359" t="s">
        <v>1392</v>
      </c>
      <c r="M1304" s="368">
        <v>2010</v>
      </c>
      <c r="N1304" s="205">
        <v>42912</v>
      </c>
      <c r="O1304" s="203"/>
      <c r="P1304" t="str">
        <f t="shared" si="20"/>
        <v>Elm Creek Watershed Mgmt Commission WRAPS 2010-Diamond Creek-(07010206-525)-TSS</v>
      </c>
    </row>
    <row r="1305" spans="1:16" ht="27.95" hidden="1" customHeight="1" x14ac:dyDescent="0.25">
      <c r="A1305" s="203" t="s">
        <v>1759</v>
      </c>
      <c r="B1305" s="202" t="s">
        <v>2375</v>
      </c>
      <c r="C1305" s="203" t="s">
        <v>1674</v>
      </c>
      <c r="D1305" s="202" t="s">
        <v>1762</v>
      </c>
      <c r="E1305" s="202" t="s">
        <v>1763</v>
      </c>
      <c r="F1305" s="202" t="s">
        <v>505</v>
      </c>
      <c r="G1305" s="253">
        <v>217.43</v>
      </c>
      <c r="H1305" s="361" t="s">
        <v>1414</v>
      </c>
      <c r="I1305" s="359" t="s">
        <v>1383</v>
      </c>
      <c r="J1305" s="358">
        <v>0</v>
      </c>
      <c r="K1305" s="361" t="s">
        <v>22</v>
      </c>
      <c r="L1305" s="359" t="s">
        <v>1392</v>
      </c>
      <c r="M1305" s="368">
        <v>2010</v>
      </c>
      <c r="N1305" s="205">
        <v>42912</v>
      </c>
      <c r="O1305" s="203"/>
      <c r="P1305" t="str">
        <f t="shared" si="20"/>
        <v>Elm Creek Watershed Mgmt Commission WRAPS 2010-Diamond Creek-(07010206-525)-TSS</v>
      </c>
    </row>
    <row r="1306" spans="1:16" ht="27.95" hidden="1" customHeight="1" x14ac:dyDescent="0.25">
      <c r="A1306" s="203" t="s">
        <v>1759</v>
      </c>
      <c r="B1306" s="202" t="s">
        <v>2375</v>
      </c>
      <c r="C1306" s="203" t="s">
        <v>1674</v>
      </c>
      <c r="D1306" s="202" t="s">
        <v>1762</v>
      </c>
      <c r="E1306" s="202" t="s">
        <v>1763</v>
      </c>
      <c r="F1306" s="202" t="s">
        <v>505</v>
      </c>
      <c r="G1306" s="253">
        <v>79.069999999999993</v>
      </c>
      <c r="H1306" s="361" t="s">
        <v>1414</v>
      </c>
      <c r="I1306" s="359" t="s">
        <v>1384</v>
      </c>
      <c r="J1306" s="358">
        <v>0</v>
      </c>
      <c r="K1306" s="361" t="s">
        <v>22</v>
      </c>
      <c r="L1306" s="359" t="s">
        <v>1392</v>
      </c>
      <c r="M1306" s="368">
        <v>2010</v>
      </c>
      <c r="N1306" s="205">
        <v>42912</v>
      </c>
      <c r="O1306" s="203"/>
      <c r="P1306" t="str">
        <f t="shared" si="20"/>
        <v>Elm Creek Watershed Mgmt Commission WRAPS 2010-Diamond Creek-(07010206-525)-TSS</v>
      </c>
    </row>
    <row r="1307" spans="1:16" ht="27.95" hidden="1" customHeight="1" x14ac:dyDescent="0.25">
      <c r="A1307" s="203" t="s">
        <v>1759</v>
      </c>
      <c r="B1307" s="202" t="s">
        <v>2375</v>
      </c>
      <c r="C1307" s="203" t="s">
        <v>1674</v>
      </c>
      <c r="D1307" s="202" t="s">
        <v>1762</v>
      </c>
      <c r="E1307" s="202" t="s">
        <v>1763</v>
      </c>
      <c r="F1307" s="202" t="s">
        <v>505</v>
      </c>
      <c r="G1307" s="253">
        <v>16.96</v>
      </c>
      <c r="H1307" s="361" t="s">
        <v>1414</v>
      </c>
      <c r="I1307" s="359" t="s">
        <v>1385</v>
      </c>
      <c r="J1307" s="358">
        <v>0.68</v>
      </c>
      <c r="K1307" s="361" t="s">
        <v>22</v>
      </c>
      <c r="L1307" s="359" t="s">
        <v>1392</v>
      </c>
      <c r="M1307" s="368">
        <v>2010</v>
      </c>
      <c r="N1307" s="205">
        <v>42912</v>
      </c>
      <c r="O1307" s="203"/>
      <c r="P1307" t="str">
        <f t="shared" si="20"/>
        <v>Elm Creek Watershed Mgmt Commission WRAPS 2010-Diamond Creek-(07010206-525)-TSS</v>
      </c>
    </row>
    <row r="1308" spans="1:16" ht="27.95" hidden="1" customHeight="1" x14ac:dyDescent="0.25">
      <c r="A1308" s="203" t="s">
        <v>1759</v>
      </c>
      <c r="B1308" s="202" t="s">
        <v>2375</v>
      </c>
      <c r="C1308" s="203" t="s">
        <v>1674</v>
      </c>
      <c r="D1308" s="202" t="s">
        <v>1704</v>
      </c>
      <c r="E1308" s="202" t="s">
        <v>1705</v>
      </c>
      <c r="F1308" s="202" t="s">
        <v>505</v>
      </c>
      <c r="G1308" s="253">
        <v>42.93</v>
      </c>
      <c r="H1308" s="361" t="s">
        <v>1400</v>
      </c>
      <c r="I1308" s="359" t="s">
        <v>1379</v>
      </c>
      <c r="J1308" s="358">
        <v>0.66</v>
      </c>
      <c r="K1308" s="361" t="s">
        <v>1391</v>
      </c>
      <c r="L1308" s="359" t="s">
        <v>1392</v>
      </c>
      <c r="M1308" s="368">
        <v>2010</v>
      </c>
      <c r="N1308" s="205">
        <v>42912</v>
      </c>
      <c r="O1308" s="203"/>
      <c r="P1308" t="str">
        <f t="shared" si="20"/>
        <v>Elm Creek Watershed Mgmt Commission WRAPS 2010-Rush Creek-(07010206-528)-E. coli</v>
      </c>
    </row>
    <row r="1309" spans="1:16" ht="27.95" hidden="1" customHeight="1" x14ac:dyDescent="0.25">
      <c r="A1309" s="203" t="s">
        <v>1759</v>
      </c>
      <c r="B1309" s="202" t="s">
        <v>2375</v>
      </c>
      <c r="C1309" s="203" t="s">
        <v>1674</v>
      </c>
      <c r="D1309" s="202" t="s">
        <v>1704</v>
      </c>
      <c r="E1309" s="202" t="s">
        <v>1705</v>
      </c>
      <c r="F1309" s="202" t="s">
        <v>505</v>
      </c>
      <c r="G1309" s="253">
        <v>12.38</v>
      </c>
      <c r="H1309" s="361" t="s">
        <v>1400</v>
      </c>
      <c r="I1309" s="359" t="s">
        <v>1382</v>
      </c>
      <c r="J1309" s="358">
        <v>0.4</v>
      </c>
      <c r="K1309" s="361" t="s">
        <v>1391</v>
      </c>
      <c r="L1309" s="359" t="s">
        <v>1392</v>
      </c>
      <c r="M1309" s="368">
        <v>2010</v>
      </c>
      <c r="N1309" s="205">
        <v>42912</v>
      </c>
      <c r="O1309" s="203"/>
      <c r="P1309" t="str">
        <f t="shared" si="20"/>
        <v>Elm Creek Watershed Mgmt Commission WRAPS 2010-Rush Creek-(07010206-528)-E. coli</v>
      </c>
    </row>
    <row r="1310" spans="1:16" ht="27.95" hidden="1" customHeight="1" x14ac:dyDescent="0.25">
      <c r="A1310" s="203" t="s">
        <v>1759</v>
      </c>
      <c r="B1310" s="202" t="s">
        <v>2375</v>
      </c>
      <c r="C1310" s="203" t="s">
        <v>1674</v>
      </c>
      <c r="D1310" s="202" t="s">
        <v>1704</v>
      </c>
      <c r="E1310" s="202" t="s">
        <v>1705</v>
      </c>
      <c r="F1310" s="202" t="s">
        <v>505</v>
      </c>
      <c r="G1310" s="253">
        <v>3.28</v>
      </c>
      <c r="H1310" s="361" t="s">
        <v>1400</v>
      </c>
      <c r="I1310" s="359" t="s">
        <v>1383</v>
      </c>
      <c r="J1310" s="358">
        <v>0.59</v>
      </c>
      <c r="K1310" s="361" t="s">
        <v>1391</v>
      </c>
      <c r="L1310" s="359" t="s">
        <v>1392</v>
      </c>
      <c r="M1310" s="368">
        <v>2010</v>
      </c>
      <c r="N1310" s="205">
        <v>42912</v>
      </c>
      <c r="O1310" s="203"/>
      <c r="P1310" t="str">
        <f t="shared" si="20"/>
        <v>Elm Creek Watershed Mgmt Commission WRAPS 2010-Rush Creek-(07010206-528)-E. coli</v>
      </c>
    </row>
    <row r="1311" spans="1:16" ht="27.95" hidden="1" customHeight="1" x14ac:dyDescent="0.25">
      <c r="A1311" s="203" t="s">
        <v>1759</v>
      </c>
      <c r="B1311" s="202" t="s">
        <v>2375</v>
      </c>
      <c r="C1311" s="203" t="s">
        <v>1674</v>
      </c>
      <c r="D1311" s="202" t="s">
        <v>1704</v>
      </c>
      <c r="E1311" s="202" t="s">
        <v>1705</v>
      </c>
      <c r="F1311" s="202" t="s">
        <v>505</v>
      </c>
      <c r="G1311" s="253">
        <v>0.45</v>
      </c>
      <c r="H1311" s="361" t="s">
        <v>1400</v>
      </c>
      <c r="I1311" s="359" t="s">
        <v>1384</v>
      </c>
      <c r="J1311" s="358">
        <v>0.75</v>
      </c>
      <c r="K1311" s="361" t="s">
        <v>1391</v>
      </c>
      <c r="L1311" s="359" t="s">
        <v>1392</v>
      </c>
      <c r="M1311" s="368">
        <v>2010</v>
      </c>
      <c r="N1311" s="205">
        <v>42912</v>
      </c>
      <c r="O1311" s="203"/>
      <c r="P1311" t="str">
        <f t="shared" si="20"/>
        <v>Elm Creek Watershed Mgmt Commission WRAPS 2010-Rush Creek-(07010206-528)-E. coli</v>
      </c>
    </row>
    <row r="1312" spans="1:16" ht="27.95" hidden="1" customHeight="1" x14ac:dyDescent="0.25">
      <c r="A1312" s="203" t="s">
        <v>1759</v>
      </c>
      <c r="B1312" s="202" t="s">
        <v>2375</v>
      </c>
      <c r="C1312" s="203" t="s">
        <v>1674</v>
      </c>
      <c r="D1312" s="202" t="s">
        <v>1704</v>
      </c>
      <c r="E1312" s="202" t="s">
        <v>1705</v>
      </c>
      <c r="F1312" s="202" t="s">
        <v>505</v>
      </c>
      <c r="G1312" s="253" t="s">
        <v>515</v>
      </c>
      <c r="H1312" s="361" t="s">
        <v>1400</v>
      </c>
      <c r="I1312" s="359" t="s">
        <v>1385</v>
      </c>
      <c r="J1312" s="358">
        <v>0.98</v>
      </c>
      <c r="K1312" s="361" t="s">
        <v>1391</v>
      </c>
      <c r="L1312" s="359" t="s">
        <v>1392</v>
      </c>
      <c r="M1312" s="368">
        <v>2010</v>
      </c>
      <c r="N1312" s="205">
        <v>42912</v>
      </c>
      <c r="O1312" s="203"/>
      <c r="P1312" t="str">
        <f t="shared" si="20"/>
        <v>Elm Creek Watershed Mgmt Commission WRAPS 2010-Rush Creek-(07010206-528)-E. coli</v>
      </c>
    </row>
    <row r="1313" spans="1:16" ht="27.95" hidden="1" customHeight="1" x14ac:dyDescent="0.25">
      <c r="A1313" s="203" t="s">
        <v>1759</v>
      </c>
      <c r="B1313" s="202" t="s">
        <v>2375</v>
      </c>
      <c r="C1313" s="203" t="s">
        <v>1674</v>
      </c>
      <c r="D1313" s="202" t="s">
        <v>1704</v>
      </c>
      <c r="E1313" s="202" t="s">
        <v>1705</v>
      </c>
      <c r="F1313" s="202" t="s">
        <v>505</v>
      </c>
      <c r="G1313" s="253">
        <v>4.1500000000000004</v>
      </c>
      <c r="H1313" s="361" t="s">
        <v>1414</v>
      </c>
      <c r="I1313" s="359" t="s">
        <v>1379</v>
      </c>
      <c r="J1313" s="358">
        <v>0.79</v>
      </c>
      <c r="K1313" s="361" t="s">
        <v>1113</v>
      </c>
      <c r="L1313" s="359" t="s">
        <v>1392</v>
      </c>
      <c r="M1313" s="368">
        <v>2010</v>
      </c>
      <c r="N1313" s="205">
        <v>42912</v>
      </c>
      <c r="O1313" s="203"/>
      <c r="P1313" t="str">
        <f t="shared" si="20"/>
        <v>Elm Creek Watershed Mgmt Commission WRAPS 2010-Rush Creek-(07010206-528)-TP</v>
      </c>
    </row>
    <row r="1314" spans="1:16" ht="27.95" hidden="1" customHeight="1" x14ac:dyDescent="0.25">
      <c r="A1314" s="203" t="s">
        <v>1759</v>
      </c>
      <c r="B1314" s="202" t="s">
        <v>2375</v>
      </c>
      <c r="C1314" s="203" t="s">
        <v>1674</v>
      </c>
      <c r="D1314" s="202" t="s">
        <v>1704</v>
      </c>
      <c r="E1314" s="202" t="s">
        <v>1705</v>
      </c>
      <c r="F1314" s="202" t="s">
        <v>505</v>
      </c>
      <c r="G1314" s="253">
        <v>1.19</v>
      </c>
      <c r="H1314" s="361" t="s">
        <v>1414</v>
      </c>
      <c r="I1314" s="359" t="s">
        <v>1382</v>
      </c>
      <c r="J1314" s="358">
        <v>0.76</v>
      </c>
      <c r="K1314" s="361" t="s">
        <v>1113</v>
      </c>
      <c r="L1314" s="359" t="s">
        <v>1392</v>
      </c>
      <c r="M1314" s="368">
        <v>2010</v>
      </c>
      <c r="N1314" s="205">
        <v>42912</v>
      </c>
      <c r="O1314" s="203"/>
      <c r="P1314" t="str">
        <f t="shared" si="20"/>
        <v>Elm Creek Watershed Mgmt Commission WRAPS 2010-Rush Creek-(07010206-528)-TP</v>
      </c>
    </row>
    <row r="1315" spans="1:16" ht="27.95" hidden="1" customHeight="1" x14ac:dyDescent="0.25">
      <c r="A1315" s="203" t="s">
        <v>1759</v>
      </c>
      <c r="B1315" s="202" t="s">
        <v>2375</v>
      </c>
      <c r="C1315" s="203" t="s">
        <v>1674</v>
      </c>
      <c r="D1315" s="202" t="s">
        <v>1704</v>
      </c>
      <c r="E1315" s="202" t="s">
        <v>1705</v>
      </c>
      <c r="F1315" s="202" t="s">
        <v>505</v>
      </c>
      <c r="G1315" s="253">
        <v>0.3</v>
      </c>
      <c r="H1315" s="361" t="s">
        <v>1414</v>
      </c>
      <c r="I1315" s="359" t="s">
        <v>1383</v>
      </c>
      <c r="J1315" s="358">
        <v>0.75</v>
      </c>
      <c r="K1315" s="361" t="s">
        <v>1113</v>
      </c>
      <c r="L1315" s="359" t="s">
        <v>1392</v>
      </c>
      <c r="M1315" s="368">
        <v>2010</v>
      </c>
      <c r="N1315" s="205">
        <v>42912</v>
      </c>
      <c r="O1315" s="203"/>
      <c r="P1315" t="str">
        <f t="shared" si="20"/>
        <v>Elm Creek Watershed Mgmt Commission WRAPS 2010-Rush Creek-(07010206-528)-TP</v>
      </c>
    </row>
    <row r="1316" spans="1:16" ht="27.95" hidden="1" customHeight="1" x14ac:dyDescent="0.25">
      <c r="A1316" s="203" t="s">
        <v>1759</v>
      </c>
      <c r="B1316" s="202" t="s">
        <v>2375</v>
      </c>
      <c r="C1316" s="203" t="s">
        <v>1674</v>
      </c>
      <c r="D1316" s="202" t="s">
        <v>1704</v>
      </c>
      <c r="E1316" s="202" t="s">
        <v>1705</v>
      </c>
      <c r="F1316" s="202" t="s">
        <v>505</v>
      </c>
      <c r="G1316" s="253">
        <v>0.03</v>
      </c>
      <c r="H1316" s="361" t="s">
        <v>1414</v>
      </c>
      <c r="I1316" s="359" t="s">
        <v>1384</v>
      </c>
      <c r="J1316" s="358">
        <v>0.81</v>
      </c>
      <c r="K1316" s="361" t="s">
        <v>1113</v>
      </c>
      <c r="L1316" s="359" t="s">
        <v>1392</v>
      </c>
      <c r="M1316" s="368">
        <v>2010</v>
      </c>
      <c r="N1316" s="205">
        <v>42912</v>
      </c>
      <c r="O1316" s="203"/>
      <c r="P1316" t="str">
        <f t="shared" si="20"/>
        <v>Elm Creek Watershed Mgmt Commission WRAPS 2010-Rush Creek-(07010206-528)-TP</v>
      </c>
    </row>
    <row r="1317" spans="1:16" ht="27.95" hidden="1" customHeight="1" x14ac:dyDescent="0.25">
      <c r="A1317" s="203" t="s">
        <v>1759</v>
      </c>
      <c r="B1317" s="202" t="s">
        <v>2375</v>
      </c>
      <c r="C1317" s="203" t="s">
        <v>1674</v>
      </c>
      <c r="D1317" s="202" t="s">
        <v>1704</v>
      </c>
      <c r="E1317" s="202" t="s">
        <v>1705</v>
      </c>
      <c r="F1317" s="202" t="s">
        <v>505</v>
      </c>
      <c r="G1317" s="253" t="s">
        <v>515</v>
      </c>
      <c r="H1317" s="361" t="s">
        <v>1414</v>
      </c>
      <c r="I1317" s="359" t="s">
        <v>1385</v>
      </c>
      <c r="J1317" s="358">
        <v>0.93</v>
      </c>
      <c r="K1317" s="361" t="s">
        <v>1113</v>
      </c>
      <c r="L1317" s="359" t="s">
        <v>1392</v>
      </c>
      <c r="M1317" s="368">
        <v>2010</v>
      </c>
      <c r="N1317" s="205">
        <v>42912</v>
      </c>
      <c r="O1317" s="203"/>
      <c r="P1317" t="str">
        <f t="shared" si="20"/>
        <v>Elm Creek Watershed Mgmt Commission WRAPS 2010-Rush Creek-(07010206-528)-TP</v>
      </c>
    </row>
    <row r="1318" spans="1:16" ht="27.95" hidden="1" customHeight="1" x14ac:dyDescent="0.25">
      <c r="A1318" s="203" t="s">
        <v>1759</v>
      </c>
      <c r="B1318" s="202" t="s">
        <v>2375</v>
      </c>
      <c r="C1318" s="203" t="s">
        <v>1387</v>
      </c>
      <c r="D1318" s="202" t="s">
        <v>1388</v>
      </c>
      <c r="E1318" s="202" t="s">
        <v>1389</v>
      </c>
      <c r="F1318" s="202" t="s">
        <v>505</v>
      </c>
      <c r="G1318" s="253">
        <v>4.2</v>
      </c>
      <c r="H1318" s="361" t="s">
        <v>1400</v>
      </c>
      <c r="I1318" s="359" t="s">
        <v>1379</v>
      </c>
      <c r="J1318" s="359" t="s">
        <v>1380</v>
      </c>
      <c r="K1318" s="359" t="s">
        <v>1391</v>
      </c>
      <c r="L1318" s="359" t="s">
        <v>1392</v>
      </c>
      <c r="M1318" s="368">
        <v>2005</v>
      </c>
      <c r="N1318" s="207" t="s">
        <v>1393</v>
      </c>
      <c r="O1318" s="203"/>
      <c r="P1318" t="str">
        <f t="shared" si="20"/>
        <v>North Fork Crow and Lower Crow Bacteria, Turbidity, and Low DO TMDL-Crow River-(07010204-502)-E. coli</v>
      </c>
    </row>
    <row r="1319" spans="1:16" ht="27.95" hidden="1" customHeight="1" x14ac:dyDescent="0.25">
      <c r="A1319" s="203" t="s">
        <v>1759</v>
      </c>
      <c r="B1319" s="202" t="s">
        <v>2375</v>
      </c>
      <c r="C1319" s="203" t="s">
        <v>1387</v>
      </c>
      <c r="D1319" s="202" t="s">
        <v>1388</v>
      </c>
      <c r="E1319" s="202" t="s">
        <v>1389</v>
      </c>
      <c r="F1319" s="202" t="s">
        <v>505</v>
      </c>
      <c r="G1319" s="253">
        <v>2.4</v>
      </c>
      <c r="H1319" s="361" t="s">
        <v>1400</v>
      </c>
      <c r="I1319" s="359" t="s">
        <v>1382</v>
      </c>
      <c r="J1319" s="359" t="s">
        <v>1380</v>
      </c>
      <c r="K1319" s="359" t="s">
        <v>1391</v>
      </c>
      <c r="L1319" s="359" t="s">
        <v>1392</v>
      </c>
      <c r="M1319" s="368">
        <v>2005</v>
      </c>
      <c r="N1319" s="207" t="s">
        <v>1393</v>
      </c>
      <c r="O1319" s="203"/>
      <c r="P1319" t="str">
        <f t="shared" si="20"/>
        <v>North Fork Crow and Lower Crow Bacteria, Turbidity, and Low DO TMDL-Crow River-(07010204-502)-E. coli</v>
      </c>
    </row>
    <row r="1320" spans="1:16" ht="27.95" hidden="1" customHeight="1" x14ac:dyDescent="0.25">
      <c r="A1320" s="203" t="s">
        <v>1759</v>
      </c>
      <c r="B1320" s="202" t="s">
        <v>2375</v>
      </c>
      <c r="C1320" s="203" t="s">
        <v>1387</v>
      </c>
      <c r="D1320" s="202" t="s">
        <v>1388</v>
      </c>
      <c r="E1320" s="202" t="s">
        <v>1389</v>
      </c>
      <c r="F1320" s="202" t="s">
        <v>505</v>
      </c>
      <c r="G1320" s="253">
        <v>1.3</v>
      </c>
      <c r="H1320" s="361" t="s">
        <v>1400</v>
      </c>
      <c r="I1320" s="359" t="s">
        <v>1383</v>
      </c>
      <c r="J1320" s="359" t="s">
        <v>1380</v>
      </c>
      <c r="K1320" s="359" t="s">
        <v>1391</v>
      </c>
      <c r="L1320" s="359" t="s">
        <v>1392</v>
      </c>
      <c r="M1320" s="368">
        <v>2005</v>
      </c>
      <c r="N1320" s="207" t="s">
        <v>1393</v>
      </c>
      <c r="O1320" s="203"/>
      <c r="P1320" t="str">
        <f t="shared" si="20"/>
        <v>North Fork Crow and Lower Crow Bacteria, Turbidity, and Low DO TMDL-Crow River-(07010204-502)-E. coli</v>
      </c>
    </row>
    <row r="1321" spans="1:16" ht="27.95" hidden="1" customHeight="1" x14ac:dyDescent="0.25">
      <c r="A1321" s="203" t="s">
        <v>1759</v>
      </c>
      <c r="B1321" s="202" t="s">
        <v>2375</v>
      </c>
      <c r="C1321" s="203" t="s">
        <v>1387</v>
      </c>
      <c r="D1321" s="202" t="s">
        <v>1388</v>
      </c>
      <c r="E1321" s="202" t="s">
        <v>1389</v>
      </c>
      <c r="F1321" s="202" t="s">
        <v>505</v>
      </c>
      <c r="G1321" s="253">
        <v>0.4</v>
      </c>
      <c r="H1321" s="361" t="s">
        <v>1400</v>
      </c>
      <c r="I1321" s="359" t="s">
        <v>1384</v>
      </c>
      <c r="J1321" s="359" t="s">
        <v>1380</v>
      </c>
      <c r="K1321" s="359" t="s">
        <v>1391</v>
      </c>
      <c r="L1321" s="359" t="s">
        <v>1392</v>
      </c>
      <c r="M1321" s="368">
        <v>2005</v>
      </c>
      <c r="N1321" s="207" t="s">
        <v>1393</v>
      </c>
      <c r="O1321" s="203"/>
      <c r="P1321" t="str">
        <f t="shared" si="20"/>
        <v>North Fork Crow and Lower Crow Bacteria, Turbidity, and Low DO TMDL-Crow River-(07010204-502)-E. coli</v>
      </c>
    </row>
    <row r="1322" spans="1:16" ht="27.95" hidden="1" customHeight="1" x14ac:dyDescent="0.25">
      <c r="A1322" s="203" t="s">
        <v>1759</v>
      </c>
      <c r="B1322" s="202" t="s">
        <v>2375</v>
      </c>
      <c r="C1322" s="203" t="s">
        <v>1387</v>
      </c>
      <c r="D1322" s="202" t="s">
        <v>1388</v>
      </c>
      <c r="E1322" s="202" t="s">
        <v>1389</v>
      </c>
      <c r="F1322" s="202" t="s">
        <v>505</v>
      </c>
      <c r="G1322" s="253">
        <v>0.1</v>
      </c>
      <c r="H1322" s="361" t="s">
        <v>1400</v>
      </c>
      <c r="I1322" s="359" t="s">
        <v>1385</v>
      </c>
      <c r="J1322" s="359" t="s">
        <v>1380</v>
      </c>
      <c r="K1322" s="359" t="s">
        <v>1391</v>
      </c>
      <c r="L1322" s="359" t="s">
        <v>1392</v>
      </c>
      <c r="M1322" s="368">
        <v>2005</v>
      </c>
      <c r="N1322" s="207" t="s">
        <v>1393</v>
      </c>
      <c r="O1322" s="203"/>
      <c r="P1322" t="str">
        <f t="shared" si="20"/>
        <v>North Fork Crow and Lower Crow Bacteria, Turbidity, and Low DO TMDL-Crow River-(07010204-502)-E. coli</v>
      </c>
    </row>
    <row r="1323" spans="1:16" ht="27.95" hidden="1" customHeight="1" x14ac:dyDescent="0.25">
      <c r="A1323" s="203" t="s">
        <v>1759</v>
      </c>
      <c r="B1323" s="202" t="s">
        <v>2375</v>
      </c>
      <c r="C1323" s="203" t="s">
        <v>1387</v>
      </c>
      <c r="D1323" s="202" t="s">
        <v>1388</v>
      </c>
      <c r="E1323" s="202" t="s">
        <v>1389</v>
      </c>
      <c r="F1323" s="202" t="s">
        <v>505</v>
      </c>
      <c r="G1323" s="253">
        <v>0.9</v>
      </c>
      <c r="H1323" s="361" t="s">
        <v>488</v>
      </c>
      <c r="I1323" s="359" t="s">
        <v>1379</v>
      </c>
      <c r="J1323" s="359" t="s">
        <v>1380</v>
      </c>
      <c r="K1323" s="359" t="s">
        <v>22</v>
      </c>
      <c r="L1323" s="359" t="s">
        <v>1392</v>
      </c>
      <c r="M1323" s="368">
        <v>2004</v>
      </c>
      <c r="N1323" s="207" t="s">
        <v>1393</v>
      </c>
      <c r="O1323" s="203"/>
      <c r="P1323" t="str">
        <f t="shared" si="20"/>
        <v>North Fork Crow and Lower Crow Bacteria, Turbidity, and Low DO TMDL-Crow River-(07010204-502)-TSS</v>
      </c>
    </row>
    <row r="1324" spans="1:16" ht="27.95" hidden="1" customHeight="1" x14ac:dyDescent="0.25">
      <c r="A1324" s="203" t="s">
        <v>1759</v>
      </c>
      <c r="B1324" s="202" t="s">
        <v>2375</v>
      </c>
      <c r="C1324" s="203" t="s">
        <v>1387</v>
      </c>
      <c r="D1324" s="202" t="s">
        <v>1388</v>
      </c>
      <c r="E1324" s="202" t="s">
        <v>1389</v>
      </c>
      <c r="F1324" s="202" t="s">
        <v>505</v>
      </c>
      <c r="G1324" s="253">
        <v>0.3</v>
      </c>
      <c r="H1324" s="361" t="s">
        <v>488</v>
      </c>
      <c r="I1324" s="359" t="s">
        <v>1382</v>
      </c>
      <c r="J1324" s="359" t="s">
        <v>1380</v>
      </c>
      <c r="K1324" s="359" t="s">
        <v>22</v>
      </c>
      <c r="L1324" s="359" t="s">
        <v>1392</v>
      </c>
      <c r="M1324" s="368">
        <v>2004</v>
      </c>
      <c r="N1324" s="207" t="s">
        <v>1393</v>
      </c>
      <c r="O1324" s="203"/>
      <c r="P1324" t="str">
        <f t="shared" si="20"/>
        <v>North Fork Crow and Lower Crow Bacteria, Turbidity, and Low DO TMDL-Crow River-(07010204-502)-TSS</v>
      </c>
    </row>
    <row r="1325" spans="1:16" ht="27.95" hidden="1" customHeight="1" x14ac:dyDescent="0.25">
      <c r="A1325" s="203" t="s">
        <v>1759</v>
      </c>
      <c r="B1325" s="202" t="s">
        <v>2375</v>
      </c>
      <c r="C1325" s="203" t="s">
        <v>1387</v>
      </c>
      <c r="D1325" s="202" t="s">
        <v>1388</v>
      </c>
      <c r="E1325" s="202" t="s">
        <v>1389</v>
      </c>
      <c r="F1325" s="202" t="s">
        <v>505</v>
      </c>
      <c r="G1325" s="253">
        <v>0.1</v>
      </c>
      <c r="H1325" s="361" t="s">
        <v>488</v>
      </c>
      <c r="I1325" s="359" t="s">
        <v>1383</v>
      </c>
      <c r="J1325" s="359" t="s">
        <v>1380</v>
      </c>
      <c r="K1325" s="359" t="s">
        <v>22</v>
      </c>
      <c r="L1325" s="359" t="s">
        <v>1392</v>
      </c>
      <c r="M1325" s="368">
        <v>2004</v>
      </c>
      <c r="N1325" s="207" t="s">
        <v>1393</v>
      </c>
      <c r="O1325" s="203"/>
      <c r="P1325" t="str">
        <f t="shared" si="20"/>
        <v>North Fork Crow and Lower Crow Bacteria, Turbidity, and Low DO TMDL-Crow River-(07010204-502)-TSS</v>
      </c>
    </row>
    <row r="1326" spans="1:16" ht="27.95" hidden="1" customHeight="1" x14ac:dyDescent="0.25">
      <c r="A1326" s="203" t="s">
        <v>1759</v>
      </c>
      <c r="B1326" s="202" t="s">
        <v>2375</v>
      </c>
      <c r="C1326" s="203" t="s">
        <v>1387</v>
      </c>
      <c r="D1326" s="202" t="s">
        <v>1388</v>
      </c>
      <c r="E1326" s="202" t="s">
        <v>1389</v>
      </c>
      <c r="F1326" s="202" t="s">
        <v>505</v>
      </c>
      <c r="G1326" s="253">
        <v>0.1</v>
      </c>
      <c r="H1326" s="361" t="s">
        <v>488</v>
      </c>
      <c r="I1326" s="359" t="s">
        <v>1384</v>
      </c>
      <c r="J1326" s="359" t="s">
        <v>1380</v>
      </c>
      <c r="K1326" s="359" t="s">
        <v>22</v>
      </c>
      <c r="L1326" s="359" t="s">
        <v>1392</v>
      </c>
      <c r="M1326" s="368">
        <v>2004</v>
      </c>
      <c r="N1326" s="207" t="s">
        <v>1393</v>
      </c>
      <c r="O1326" s="203"/>
      <c r="P1326" t="str">
        <f t="shared" si="20"/>
        <v>North Fork Crow and Lower Crow Bacteria, Turbidity, and Low DO TMDL-Crow River-(07010204-502)-TSS</v>
      </c>
    </row>
    <row r="1327" spans="1:16" ht="27.95" hidden="1" customHeight="1" x14ac:dyDescent="0.25">
      <c r="A1327" s="203" t="s">
        <v>1759</v>
      </c>
      <c r="B1327" s="202" t="s">
        <v>2375</v>
      </c>
      <c r="C1327" s="203" t="s">
        <v>1387</v>
      </c>
      <c r="D1327" s="202" t="s">
        <v>1388</v>
      </c>
      <c r="E1327" s="202" t="s">
        <v>1389</v>
      </c>
      <c r="F1327" s="202" t="s">
        <v>505</v>
      </c>
      <c r="G1327" s="253">
        <v>0.1</v>
      </c>
      <c r="H1327" s="361" t="s">
        <v>488</v>
      </c>
      <c r="I1327" s="359" t="s">
        <v>1385</v>
      </c>
      <c r="J1327" s="359" t="s">
        <v>1380</v>
      </c>
      <c r="K1327" s="359" t="s">
        <v>22</v>
      </c>
      <c r="L1327" s="359" t="s">
        <v>1392</v>
      </c>
      <c r="M1327" s="368">
        <v>2004</v>
      </c>
      <c r="N1327" s="207" t="s">
        <v>1393</v>
      </c>
      <c r="O1327" s="203"/>
      <c r="P1327" t="str">
        <f t="shared" si="20"/>
        <v>North Fork Crow and Lower Crow Bacteria, Turbidity, and Low DO TMDL-Crow River-(07010204-502)-TSS</v>
      </c>
    </row>
    <row r="1328" spans="1:16" ht="27.95" hidden="1" customHeight="1" x14ac:dyDescent="0.25">
      <c r="A1328" s="203" t="s">
        <v>1759</v>
      </c>
      <c r="B1328" s="202" t="s">
        <v>2375</v>
      </c>
      <c r="C1328" s="203" t="s">
        <v>1403</v>
      </c>
      <c r="D1328" s="202" t="s">
        <v>1404</v>
      </c>
      <c r="E1328" s="202" t="s">
        <v>1405</v>
      </c>
      <c r="F1328" s="202" t="s">
        <v>475</v>
      </c>
      <c r="G1328" s="253">
        <v>154</v>
      </c>
      <c r="H1328" s="361" t="s">
        <v>1406</v>
      </c>
      <c r="I1328" s="359" t="s">
        <v>1407</v>
      </c>
      <c r="J1328" s="359" t="s">
        <v>1380</v>
      </c>
      <c r="K1328" s="359" t="s">
        <v>22</v>
      </c>
      <c r="L1328" s="359" t="s">
        <v>1408</v>
      </c>
      <c r="M1328" s="368" t="s">
        <v>1407</v>
      </c>
      <c r="N1328" s="205">
        <v>42486</v>
      </c>
      <c r="O1328" s="203"/>
      <c r="P1328" t="str">
        <f t="shared" si="20"/>
        <v>South Metro Mississippi TSS TMDL-Mississippi River-(07040001-531)-TSS</v>
      </c>
    </row>
    <row r="1329" spans="1:16" ht="27.95" hidden="1" customHeight="1" x14ac:dyDescent="0.25">
      <c r="A1329" s="203" t="s">
        <v>1759</v>
      </c>
      <c r="B1329" s="202" t="s">
        <v>2375</v>
      </c>
      <c r="C1329" s="203" t="s">
        <v>1461</v>
      </c>
      <c r="D1329" s="202" t="s">
        <v>1677</v>
      </c>
      <c r="E1329" s="202" t="s">
        <v>1678</v>
      </c>
      <c r="F1329" s="202" t="s">
        <v>475</v>
      </c>
      <c r="G1329" s="254">
        <v>17386888</v>
      </c>
      <c r="H1329" s="361" t="s">
        <v>1433</v>
      </c>
      <c r="I1329" s="359" t="s">
        <v>1407</v>
      </c>
      <c r="J1329" s="359" t="s">
        <v>1380</v>
      </c>
      <c r="K1329" s="359" t="s">
        <v>8</v>
      </c>
      <c r="L1329" s="359" t="s">
        <v>1408</v>
      </c>
      <c r="M1329" s="368" t="s">
        <v>1407</v>
      </c>
      <c r="N1329" s="205">
        <v>42530</v>
      </c>
      <c r="O1329" s="203"/>
      <c r="P1329" t="str">
        <f t="shared" si="20"/>
        <v>Twin Cities Metro Area Chloride TMDL and Management Plan-Elm Creek-(07010206-508)-Chloride</v>
      </c>
    </row>
    <row r="1330" spans="1:16" ht="27.95" hidden="1" customHeight="1" x14ac:dyDescent="0.25">
      <c r="A1330" s="203" t="s">
        <v>1759</v>
      </c>
      <c r="B1330" s="202" t="s">
        <v>2375</v>
      </c>
      <c r="C1330" s="203" t="s">
        <v>1461</v>
      </c>
      <c r="D1330" s="202" t="s">
        <v>1677</v>
      </c>
      <c r="E1330" s="202" t="s">
        <v>1678</v>
      </c>
      <c r="F1330" s="202" t="s">
        <v>475</v>
      </c>
      <c r="G1330" s="254">
        <v>115145</v>
      </c>
      <c r="H1330" s="361" t="s">
        <v>1414</v>
      </c>
      <c r="I1330" s="359" t="s">
        <v>1407</v>
      </c>
      <c r="J1330" s="359" t="s">
        <v>1380</v>
      </c>
      <c r="K1330" s="359" t="s">
        <v>8</v>
      </c>
      <c r="L1330" s="359" t="s">
        <v>1392</v>
      </c>
      <c r="M1330" s="368" t="s">
        <v>1407</v>
      </c>
      <c r="N1330" s="205">
        <v>42530</v>
      </c>
      <c r="O1330" s="203"/>
      <c r="P1330" t="str">
        <f t="shared" si="20"/>
        <v>Twin Cities Metro Area Chloride TMDL and Management Plan-Elm Creek-(07010206-508)-Chloride</v>
      </c>
    </row>
    <row r="1331" spans="1:16" ht="27.95" hidden="1" customHeight="1" x14ac:dyDescent="0.25">
      <c r="A1331" s="203" t="s">
        <v>1764</v>
      </c>
      <c r="B1331" s="203" t="s">
        <v>2376</v>
      </c>
      <c r="C1331" s="203" t="s">
        <v>1535</v>
      </c>
      <c r="D1331" s="203" t="s">
        <v>1682</v>
      </c>
      <c r="E1331" s="203" t="s">
        <v>1683</v>
      </c>
      <c r="F1331" s="203" t="s">
        <v>505</v>
      </c>
      <c r="G1331" s="257">
        <v>21</v>
      </c>
      <c r="H1331" s="361" t="s">
        <v>1433</v>
      </c>
      <c r="I1331" s="361" t="s">
        <v>1407</v>
      </c>
      <c r="J1331" s="360">
        <v>0</v>
      </c>
      <c r="K1331" s="361" t="s">
        <v>1113</v>
      </c>
      <c r="L1331" s="361" t="s">
        <v>1408</v>
      </c>
      <c r="M1331" s="370">
        <v>2015</v>
      </c>
      <c r="N1331" s="207">
        <v>43903</v>
      </c>
      <c r="O1331" s="203"/>
      <c r="P1331" t="str">
        <f t="shared" si="20"/>
        <v>Lower Minnesota River WRAPS 2014-Staring-(27-0078-00)-TP</v>
      </c>
    </row>
    <row r="1332" spans="1:16" ht="27.95" hidden="1" customHeight="1" x14ac:dyDescent="0.25">
      <c r="A1332" s="203" t="s">
        <v>1764</v>
      </c>
      <c r="B1332" s="203" t="s">
        <v>2376</v>
      </c>
      <c r="C1332" s="203" t="s">
        <v>1535</v>
      </c>
      <c r="D1332" s="203" t="s">
        <v>1682</v>
      </c>
      <c r="E1332" s="203" t="s">
        <v>1683</v>
      </c>
      <c r="F1332" s="203" t="s">
        <v>505</v>
      </c>
      <c r="G1332" s="257">
        <v>5.8000000000000003E-2</v>
      </c>
      <c r="H1332" s="361" t="s">
        <v>1414</v>
      </c>
      <c r="I1332" s="361" t="s">
        <v>1407</v>
      </c>
      <c r="J1332" s="360">
        <v>0</v>
      </c>
      <c r="K1332" s="361" t="s">
        <v>1113</v>
      </c>
      <c r="L1332" s="361" t="s">
        <v>1392</v>
      </c>
      <c r="M1332" s="370">
        <v>2015</v>
      </c>
      <c r="N1332" s="207">
        <v>43903</v>
      </c>
      <c r="O1332" s="203"/>
      <c r="P1332" t="str">
        <f t="shared" si="20"/>
        <v>Lower Minnesota River WRAPS 2014-Staring-(27-0078-00)-TP</v>
      </c>
    </row>
    <row r="1333" spans="1:16" ht="27.95" hidden="1" customHeight="1" x14ac:dyDescent="0.25">
      <c r="A1333" s="203" t="s">
        <v>1764</v>
      </c>
      <c r="B1333" s="202" t="s">
        <v>2376</v>
      </c>
      <c r="C1333" s="203" t="s">
        <v>1403</v>
      </c>
      <c r="D1333" s="202" t="s">
        <v>1404</v>
      </c>
      <c r="E1333" s="202" t="s">
        <v>1405</v>
      </c>
      <c r="F1333" s="202" t="s">
        <v>475</v>
      </c>
      <c r="G1333" s="253">
        <v>154</v>
      </c>
      <c r="H1333" s="361" t="s">
        <v>1406</v>
      </c>
      <c r="I1333" s="359" t="s">
        <v>1407</v>
      </c>
      <c r="J1333" s="359" t="s">
        <v>1380</v>
      </c>
      <c r="K1333" s="359" t="s">
        <v>22</v>
      </c>
      <c r="L1333" s="359" t="s">
        <v>1408</v>
      </c>
      <c r="M1333" s="368" t="s">
        <v>1407</v>
      </c>
      <c r="N1333" s="205">
        <v>42486</v>
      </c>
      <c r="O1333" s="203"/>
      <c r="P1333" t="str">
        <f t="shared" si="20"/>
        <v>South Metro Mississippi TSS TMDL-Mississippi River-(07040001-531)-TSS</v>
      </c>
    </row>
    <row r="1334" spans="1:16" ht="27.95" hidden="1" customHeight="1" x14ac:dyDescent="0.25">
      <c r="A1334" s="203" t="s">
        <v>1764</v>
      </c>
      <c r="B1334" s="202" t="s">
        <v>2376</v>
      </c>
      <c r="C1334" s="203" t="s">
        <v>1461</v>
      </c>
      <c r="D1334" s="202" t="s">
        <v>1658</v>
      </c>
      <c r="E1334" s="202" t="s">
        <v>1659</v>
      </c>
      <c r="F1334" s="202" t="s">
        <v>475</v>
      </c>
      <c r="G1334" s="254">
        <v>28679140</v>
      </c>
      <c r="H1334" s="361" t="s">
        <v>1433</v>
      </c>
      <c r="I1334" s="359" t="s">
        <v>1407</v>
      </c>
      <c r="J1334" s="359" t="s">
        <v>1380</v>
      </c>
      <c r="K1334" s="359" t="s">
        <v>8</v>
      </c>
      <c r="L1334" s="359" t="s">
        <v>1408</v>
      </c>
      <c r="M1334" s="368" t="s">
        <v>1407</v>
      </c>
      <c r="N1334" s="205">
        <v>42530</v>
      </c>
      <c r="O1334" s="203"/>
      <c r="P1334" t="str">
        <f t="shared" si="20"/>
        <v>Twin Cities Metro Area Chloride TMDL and Management Plan-Minnehaha Creek-(07010206-539)-Chloride</v>
      </c>
    </row>
    <row r="1335" spans="1:16" ht="27.95" hidden="1" customHeight="1" x14ac:dyDescent="0.25">
      <c r="A1335" s="203" t="s">
        <v>1764</v>
      </c>
      <c r="B1335" s="202" t="s">
        <v>2376</v>
      </c>
      <c r="C1335" s="203" t="s">
        <v>1461</v>
      </c>
      <c r="D1335" s="202" t="s">
        <v>1658</v>
      </c>
      <c r="E1335" s="202" t="s">
        <v>1659</v>
      </c>
      <c r="F1335" s="202" t="s">
        <v>475</v>
      </c>
      <c r="G1335" s="254">
        <v>189928</v>
      </c>
      <c r="H1335" s="361" t="s">
        <v>1414</v>
      </c>
      <c r="I1335" s="359" t="s">
        <v>1407</v>
      </c>
      <c r="J1335" s="359" t="s">
        <v>1380</v>
      </c>
      <c r="K1335" s="359" t="s">
        <v>8</v>
      </c>
      <c r="L1335" s="359" t="s">
        <v>1392</v>
      </c>
      <c r="M1335" s="368" t="s">
        <v>1407</v>
      </c>
      <c r="N1335" s="205">
        <v>42530</v>
      </c>
      <c r="O1335" s="203"/>
      <c r="P1335" t="str">
        <f t="shared" si="20"/>
        <v>Twin Cities Metro Area Chloride TMDL and Management Plan-Minnehaha Creek-(07010206-539)-Chloride</v>
      </c>
    </row>
    <row r="1336" spans="1:16" ht="27.95" hidden="1" customHeight="1" x14ac:dyDescent="0.25">
      <c r="A1336" s="203" t="s">
        <v>1765</v>
      </c>
      <c r="B1336" s="202" t="s">
        <v>813</v>
      </c>
      <c r="C1336" s="203" t="s">
        <v>1766</v>
      </c>
      <c r="D1336" s="202" t="s">
        <v>1767</v>
      </c>
      <c r="E1336" s="202" t="s">
        <v>1768</v>
      </c>
      <c r="F1336" s="202" t="s">
        <v>475</v>
      </c>
      <c r="G1336" s="253">
        <v>719</v>
      </c>
      <c r="H1336" s="361" t="s">
        <v>1433</v>
      </c>
      <c r="I1336" s="359" t="s">
        <v>1407</v>
      </c>
      <c r="J1336" s="358">
        <v>0.37909999999999999</v>
      </c>
      <c r="K1336" s="359" t="s">
        <v>1113</v>
      </c>
      <c r="L1336" s="359" t="s">
        <v>1408</v>
      </c>
      <c r="M1336" s="368">
        <v>2005</v>
      </c>
      <c r="N1336" s="205">
        <v>41071</v>
      </c>
      <c r="O1336" s="203"/>
      <c r="P1336" t="str">
        <f t="shared" si="20"/>
        <v>Bald Eagle Lake Nutrient TMDL-Bald Eagle-(62-0002-00)-TP</v>
      </c>
    </row>
    <row r="1337" spans="1:16" ht="27.95" hidden="1" customHeight="1" x14ac:dyDescent="0.25">
      <c r="A1337" s="203" t="s">
        <v>1765</v>
      </c>
      <c r="B1337" s="202" t="s">
        <v>813</v>
      </c>
      <c r="C1337" s="203" t="s">
        <v>1766</v>
      </c>
      <c r="D1337" s="202" t="s">
        <v>1767</v>
      </c>
      <c r="E1337" s="202" t="s">
        <v>1768</v>
      </c>
      <c r="F1337" s="202" t="s">
        <v>475</v>
      </c>
      <c r="G1337" s="253">
        <v>1.97</v>
      </c>
      <c r="H1337" s="361" t="s">
        <v>1414</v>
      </c>
      <c r="I1337" s="359" t="s">
        <v>1407</v>
      </c>
      <c r="J1337" s="358">
        <v>0.38440000000000002</v>
      </c>
      <c r="K1337" s="359" t="s">
        <v>1113</v>
      </c>
      <c r="L1337" s="359" t="s">
        <v>1392</v>
      </c>
      <c r="M1337" s="368">
        <v>2005</v>
      </c>
      <c r="N1337" s="205">
        <v>41071</v>
      </c>
      <c r="O1337" s="203"/>
      <c r="P1337" t="str">
        <f t="shared" si="20"/>
        <v>Bald Eagle Lake Nutrient TMDL-Bald Eagle-(62-0002-00)-TP</v>
      </c>
    </row>
    <row r="1338" spans="1:16" ht="27.95" hidden="1" customHeight="1" x14ac:dyDescent="0.25">
      <c r="A1338" s="203" t="s">
        <v>1765</v>
      </c>
      <c r="B1338" s="202" t="s">
        <v>813</v>
      </c>
      <c r="C1338" s="203" t="s">
        <v>1445</v>
      </c>
      <c r="D1338" s="202" t="s">
        <v>1446</v>
      </c>
      <c r="E1338" s="202" t="s">
        <v>1447</v>
      </c>
      <c r="F1338" s="202" t="s">
        <v>475</v>
      </c>
      <c r="G1338" s="253">
        <v>583</v>
      </c>
      <c r="H1338" s="361" t="s">
        <v>1448</v>
      </c>
      <c r="I1338" s="359" t="s">
        <v>1407</v>
      </c>
      <c r="J1338" s="358">
        <v>0.61799999999999999</v>
      </c>
      <c r="K1338" s="359" t="s">
        <v>1113</v>
      </c>
      <c r="L1338" s="359" t="s">
        <v>1408</v>
      </c>
      <c r="M1338" s="368">
        <v>2001</v>
      </c>
      <c r="N1338" s="205">
        <v>41603</v>
      </c>
      <c r="O1338" s="203" t="s">
        <v>1449</v>
      </c>
      <c r="P1338" t="str">
        <f t="shared" si="20"/>
        <v>Peltier/Centerville Lake Nutrient Impairment TMDL-Peltier-(02-0004-00)-TP</v>
      </c>
    </row>
    <row r="1339" spans="1:16" ht="27.95" hidden="1" customHeight="1" x14ac:dyDescent="0.25">
      <c r="A1339" s="203" t="s">
        <v>1765</v>
      </c>
      <c r="B1339" s="202" t="s">
        <v>813</v>
      </c>
      <c r="C1339" s="203" t="s">
        <v>1445</v>
      </c>
      <c r="D1339" s="202" t="s">
        <v>1446</v>
      </c>
      <c r="E1339" s="202" t="s">
        <v>1447</v>
      </c>
      <c r="F1339" s="202" t="s">
        <v>475</v>
      </c>
      <c r="G1339" s="253">
        <v>4.78</v>
      </c>
      <c r="H1339" s="361" t="s">
        <v>1450</v>
      </c>
      <c r="I1339" s="359" t="s">
        <v>1407</v>
      </c>
      <c r="J1339" s="358">
        <v>0.61760000000000004</v>
      </c>
      <c r="K1339" s="359" t="s">
        <v>1113</v>
      </c>
      <c r="L1339" s="359" t="s">
        <v>1392</v>
      </c>
      <c r="M1339" s="368">
        <v>2001</v>
      </c>
      <c r="N1339" s="205">
        <v>41603</v>
      </c>
      <c r="O1339" s="203" t="s">
        <v>1449</v>
      </c>
      <c r="P1339" t="str">
        <f t="shared" si="20"/>
        <v>Peltier/Centerville Lake Nutrient Impairment TMDL-Peltier-(02-0004-00)-TP</v>
      </c>
    </row>
    <row r="1340" spans="1:16" ht="27.95" hidden="1" customHeight="1" x14ac:dyDescent="0.25">
      <c r="A1340" s="203" t="s">
        <v>1765</v>
      </c>
      <c r="B1340" s="202" t="s">
        <v>813</v>
      </c>
      <c r="C1340" s="203" t="s">
        <v>1403</v>
      </c>
      <c r="D1340" s="202" t="s">
        <v>1404</v>
      </c>
      <c r="E1340" s="202" t="s">
        <v>1405</v>
      </c>
      <c r="F1340" s="202" t="s">
        <v>475</v>
      </c>
      <c r="G1340" s="253">
        <v>154</v>
      </c>
      <c r="H1340" s="361" t="s">
        <v>1406</v>
      </c>
      <c r="I1340" s="359" t="s">
        <v>1407</v>
      </c>
      <c r="J1340" s="208">
        <v>0</v>
      </c>
      <c r="K1340" s="359" t="s">
        <v>22</v>
      </c>
      <c r="L1340" s="359" t="s">
        <v>1408</v>
      </c>
      <c r="M1340" s="368" t="s">
        <v>1407</v>
      </c>
      <c r="N1340" s="205">
        <v>42486</v>
      </c>
      <c r="O1340" s="203"/>
      <c r="P1340" t="str">
        <f t="shared" si="20"/>
        <v>South Metro Mississippi TSS TMDL-Mississippi River-(07040001-531)-TSS</v>
      </c>
    </row>
    <row r="1341" spans="1:16" ht="27.95" hidden="1" customHeight="1" x14ac:dyDescent="0.25">
      <c r="A1341" s="203" t="s">
        <v>1765</v>
      </c>
      <c r="B1341" s="202" t="s">
        <v>813</v>
      </c>
      <c r="C1341" s="203" t="s">
        <v>1461</v>
      </c>
      <c r="D1341" s="202" t="s">
        <v>1462</v>
      </c>
      <c r="E1341" s="202" t="s">
        <v>1463</v>
      </c>
      <c r="F1341" s="202" t="s">
        <v>475</v>
      </c>
      <c r="G1341" s="254">
        <v>21534261</v>
      </c>
      <c r="H1341" s="361" t="s">
        <v>1433</v>
      </c>
      <c r="I1341" s="359" t="s">
        <v>1407</v>
      </c>
      <c r="J1341" s="359" t="s">
        <v>1380</v>
      </c>
      <c r="K1341" s="359" t="s">
        <v>8</v>
      </c>
      <c r="L1341" s="359" t="s">
        <v>1408</v>
      </c>
      <c r="M1341" s="368" t="s">
        <v>1407</v>
      </c>
      <c r="N1341" s="205">
        <v>42530</v>
      </c>
      <c r="O1341" s="203"/>
      <c r="P1341" t="str">
        <f t="shared" si="20"/>
        <v>Twin Cities Metro Area Chloride TMDL and Management Plan-South Long-(62-0067-02)-Chloride</v>
      </c>
    </row>
    <row r="1342" spans="1:16" ht="27.95" hidden="1" customHeight="1" x14ac:dyDescent="0.25">
      <c r="A1342" s="203" t="s">
        <v>1765</v>
      </c>
      <c r="B1342" s="202" t="s">
        <v>813</v>
      </c>
      <c r="C1342" s="203" t="s">
        <v>1461</v>
      </c>
      <c r="D1342" s="202" t="s">
        <v>1462</v>
      </c>
      <c r="E1342" s="202" t="s">
        <v>1463</v>
      </c>
      <c r="F1342" s="202" t="s">
        <v>475</v>
      </c>
      <c r="G1342" s="254">
        <v>58998</v>
      </c>
      <c r="H1342" s="361" t="s">
        <v>1414</v>
      </c>
      <c r="I1342" s="359" t="s">
        <v>1407</v>
      </c>
      <c r="J1342" s="359" t="s">
        <v>1380</v>
      </c>
      <c r="K1342" s="359" t="s">
        <v>8</v>
      </c>
      <c r="L1342" s="359" t="s">
        <v>1392</v>
      </c>
      <c r="M1342" s="368" t="s">
        <v>1407</v>
      </c>
      <c r="N1342" s="205">
        <v>42530</v>
      </c>
      <c r="O1342" s="203"/>
      <c r="P1342" t="str">
        <f t="shared" si="20"/>
        <v>Twin Cities Metro Area Chloride TMDL and Management Plan-South Long-(62-0067-02)-Chloride</v>
      </c>
    </row>
    <row r="1343" spans="1:16" ht="27.95" hidden="1" customHeight="1" x14ac:dyDescent="0.25">
      <c r="A1343" s="203" t="s">
        <v>1765</v>
      </c>
      <c r="B1343" s="202" t="s">
        <v>813</v>
      </c>
      <c r="C1343" s="203" t="s">
        <v>1397</v>
      </c>
      <c r="D1343" s="202" t="s">
        <v>1464</v>
      </c>
      <c r="E1343" s="202" t="s">
        <v>1465</v>
      </c>
      <c r="F1343" s="202" t="s">
        <v>475</v>
      </c>
      <c r="G1343" s="253">
        <v>396</v>
      </c>
      <c r="H1343" s="361" t="s">
        <v>1400</v>
      </c>
      <c r="I1343" s="359" t="s">
        <v>1379</v>
      </c>
      <c r="J1343" s="358">
        <v>0</v>
      </c>
      <c r="K1343" s="359" t="s">
        <v>1391</v>
      </c>
      <c r="L1343" s="359" t="s">
        <v>1392</v>
      </c>
      <c r="M1343" s="368">
        <v>2010</v>
      </c>
      <c r="N1343" s="207" t="s">
        <v>1401</v>
      </c>
      <c r="O1343" s="203"/>
      <c r="P1343" t="str">
        <f t="shared" si="20"/>
        <v>Upper Mississippi River Bacteria TMDL-Rice Creek-(07010206-584)-E. coli</v>
      </c>
    </row>
    <row r="1344" spans="1:16" ht="27.95" hidden="1" customHeight="1" x14ac:dyDescent="0.25">
      <c r="A1344" s="203" t="s">
        <v>1765</v>
      </c>
      <c r="B1344" s="202" t="s">
        <v>813</v>
      </c>
      <c r="C1344" s="203" t="s">
        <v>1397</v>
      </c>
      <c r="D1344" s="202" t="s">
        <v>1464</v>
      </c>
      <c r="E1344" s="202" t="s">
        <v>1465</v>
      </c>
      <c r="F1344" s="202" t="s">
        <v>475</v>
      </c>
      <c r="G1344" s="253">
        <v>96.8</v>
      </c>
      <c r="H1344" s="361" t="s">
        <v>1400</v>
      </c>
      <c r="I1344" s="359" t="s">
        <v>1382</v>
      </c>
      <c r="J1344" s="210">
        <v>4.8000000000000001E-2</v>
      </c>
      <c r="K1344" s="359" t="s">
        <v>1391</v>
      </c>
      <c r="L1344" s="359" t="s">
        <v>1392</v>
      </c>
      <c r="M1344" s="368">
        <v>2010</v>
      </c>
      <c r="N1344" s="207" t="s">
        <v>1401</v>
      </c>
      <c r="O1344" s="203"/>
      <c r="P1344" t="str">
        <f t="shared" si="20"/>
        <v>Upper Mississippi River Bacteria TMDL-Rice Creek-(07010206-584)-E. coli</v>
      </c>
    </row>
    <row r="1345" spans="1:16" ht="27.95" hidden="1" customHeight="1" x14ac:dyDescent="0.25">
      <c r="A1345" s="203" t="s">
        <v>1765</v>
      </c>
      <c r="B1345" s="202" t="s">
        <v>813</v>
      </c>
      <c r="C1345" s="203" t="s">
        <v>1397</v>
      </c>
      <c r="D1345" s="202" t="s">
        <v>1464</v>
      </c>
      <c r="E1345" s="202" t="s">
        <v>1465</v>
      </c>
      <c r="F1345" s="202" t="s">
        <v>475</v>
      </c>
      <c r="G1345" s="253">
        <v>23.6</v>
      </c>
      <c r="H1345" s="361" t="s">
        <v>1400</v>
      </c>
      <c r="I1345" s="359" t="s">
        <v>1383</v>
      </c>
      <c r="J1345" s="358">
        <v>0.44</v>
      </c>
      <c r="K1345" s="359" t="s">
        <v>1391</v>
      </c>
      <c r="L1345" s="359" t="s">
        <v>1392</v>
      </c>
      <c r="M1345" s="368">
        <v>2010</v>
      </c>
      <c r="N1345" s="207" t="s">
        <v>1401</v>
      </c>
      <c r="O1345" s="203"/>
      <c r="P1345" t="str">
        <f t="shared" si="20"/>
        <v>Upper Mississippi River Bacteria TMDL-Rice Creek-(07010206-584)-E. coli</v>
      </c>
    </row>
    <row r="1346" spans="1:16" ht="27.95" hidden="1" customHeight="1" x14ac:dyDescent="0.25">
      <c r="A1346" s="203" t="s">
        <v>1765</v>
      </c>
      <c r="B1346" s="202" t="s">
        <v>813</v>
      </c>
      <c r="C1346" s="203" t="s">
        <v>1397</v>
      </c>
      <c r="D1346" s="202" t="s">
        <v>1464</v>
      </c>
      <c r="E1346" s="202" t="s">
        <v>1465</v>
      </c>
      <c r="F1346" s="202" t="s">
        <v>475</v>
      </c>
      <c r="G1346" s="253">
        <v>4.93</v>
      </c>
      <c r="H1346" s="361" t="s">
        <v>1400</v>
      </c>
      <c r="I1346" s="359" t="s">
        <v>1384</v>
      </c>
      <c r="J1346" s="359" t="s">
        <v>1402</v>
      </c>
      <c r="K1346" s="359" t="s">
        <v>1391</v>
      </c>
      <c r="L1346" s="359" t="s">
        <v>1392</v>
      </c>
      <c r="M1346" s="368">
        <v>2010</v>
      </c>
      <c r="N1346" s="207" t="s">
        <v>1401</v>
      </c>
      <c r="O1346" s="203"/>
      <c r="P1346" t="str">
        <f t="shared" si="20"/>
        <v>Upper Mississippi River Bacteria TMDL-Rice Creek-(07010206-584)-E. coli</v>
      </c>
    </row>
    <row r="1347" spans="1:16" ht="27.95" hidden="1" customHeight="1" x14ac:dyDescent="0.25">
      <c r="A1347" s="203" t="s">
        <v>1765</v>
      </c>
      <c r="B1347" s="202" t="s">
        <v>813</v>
      </c>
      <c r="C1347" s="203" t="s">
        <v>1397</v>
      </c>
      <c r="D1347" s="202" t="s">
        <v>1464</v>
      </c>
      <c r="E1347" s="202" t="s">
        <v>1465</v>
      </c>
      <c r="F1347" s="202" t="s">
        <v>475</v>
      </c>
      <c r="G1347" s="253">
        <v>1.75</v>
      </c>
      <c r="H1347" s="361" t="s">
        <v>1400</v>
      </c>
      <c r="I1347" s="359" t="s">
        <v>1385</v>
      </c>
      <c r="J1347" s="359" t="s">
        <v>1402</v>
      </c>
      <c r="K1347" s="359" t="s">
        <v>1391</v>
      </c>
      <c r="L1347" s="359" t="s">
        <v>1392</v>
      </c>
      <c r="M1347" s="368">
        <v>2010</v>
      </c>
      <c r="N1347" s="207" t="s">
        <v>1401</v>
      </c>
      <c r="O1347" s="203"/>
      <c r="P1347" t="str">
        <f t="shared" ref="P1347:P1410" si="21">CONCATENATE(C1347, "-", E1347, "-","(", D1347,")", "-",K1347)</f>
        <v>Upper Mississippi River Bacteria TMDL-Rice Creek-(07010206-584)-E. coli</v>
      </c>
    </row>
    <row r="1348" spans="1:16" ht="27.95" hidden="1" customHeight="1" x14ac:dyDescent="0.25">
      <c r="A1348" s="203" t="s">
        <v>1769</v>
      </c>
      <c r="B1348" s="202" t="s">
        <v>2377</v>
      </c>
      <c r="C1348" s="203" t="s">
        <v>1770</v>
      </c>
      <c r="D1348" s="202" t="s">
        <v>1771</v>
      </c>
      <c r="E1348" s="202" t="s">
        <v>1772</v>
      </c>
      <c r="F1348" s="202" t="s">
        <v>505</v>
      </c>
      <c r="G1348" s="253">
        <v>283</v>
      </c>
      <c r="H1348" s="361" t="s">
        <v>1433</v>
      </c>
      <c r="I1348" s="359" t="s">
        <v>1407</v>
      </c>
      <c r="J1348" s="358">
        <v>0.49459999999999998</v>
      </c>
      <c r="K1348" s="359" t="s">
        <v>1113</v>
      </c>
      <c r="L1348" s="359" t="s">
        <v>1408</v>
      </c>
      <c r="M1348" s="368">
        <v>2007</v>
      </c>
      <c r="N1348" s="205">
        <v>42586</v>
      </c>
      <c r="O1348" s="203"/>
      <c r="P1348" t="str">
        <f t="shared" si="21"/>
        <v>St. Clair Lake TMDL-St. Clair-(03-0382-00)-TP</v>
      </c>
    </row>
    <row r="1349" spans="1:16" ht="27.95" hidden="1" customHeight="1" x14ac:dyDescent="0.25">
      <c r="A1349" s="203" t="s">
        <v>1769</v>
      </c>
      <c r="B1349" s="202" t="s">
        <v>2377</v>
      </c>
      <c r="C1349" s="203" t="s">
        <v>1770</v>
      </c>
      <c r="D1349" s="202" t="s">
        <v>1771</v>
      </c>
      <c r="E1349" s="202" t="s">
        <v>1772</v>
      </c>
      <c r="F1349" s="202" t="s">
        <v>505</v>
      </c>
      <c r="G1349" s="253">
        <v>0.77600000000000002</v>
      </c>
      <c r="H1349" s="361" t="s">
        <v>1414</v>
      </c>
      <c r="I1349" s="359" t="s">
        <v>1407</v>
      </c>
      <c r="J1349" s="358">
        <v>0.49459999999999998</v>
      </c>
      <c r="K1349" s="359" t="s">
        <v>1113</v>
      </c>
      <c r="L1349" s="359" t="s">
        <v>1392</v>
      </c>
      <c r="M1349" s="368">
        <v>2007</v>
      </c>
      <c r="N1349" s="205">
        <v>42586</v>
      </c>
      <c r="O1349" s="203"/>
      <c r="P1349" t="str">
        <f t="shared" si="21"/>
        <v>St. Clair Lake TMDL-St. Clair-(03-0382-00)-TP</v>
      </c>
    </row>
    <row r="1350" spans="1:16" ht="27.95" hidden="1" customHeight="1" x14ac:dyDescent="0.25">
      <c r="A1350" s="203" t="s">
        <v>1773</v>
      </c>
      <c r="B1350" s="202" t="s">
        <v>2378</v>
      </c>
      <c r="C1350" s="203" t="s">
        <v>1774</v>
      </c>
      <c r="D1350" s="202" t="s">
        <v>1775</v>
      </c>
      <c r="E1350" s="202" t="s">
        <v>1776</v>
      </c>
      <c r="F1350" s="202" t="s">
        <v>505</v>
      </c>
      <c r="G1350" s="260">
        <v>2347</v>
      </c>
      <c r="H1350" s="361" t="s">
        <v>1777</v>
      </c>
      <c r="I1350" s="359" t="s">
        <v>1379</v>
      </c>
      <c r="J1350" s="359" t="s">
        <v>1380</v>
      </c>
      <c r="K1350" s="359" t="s">
        <v>1778</v>
      </c>
      <c r="L1350" s="359" t="s">
        <v>1392</v>
      </c>
      <c r="M1350" s="368">
        <v>2008</v>
      </c>
      <c r="N1350" s="205">
        <v>43109</v>
      </c>
      <c r="O1350" s="203"/>
      <c r="P1350" t="str">
        <f t="shared" si="21"/>
        <v>Miller Creek TMDL (Lake Superior Basin)-Miller Creek-(04010201-512)-Temperature</v>
      </c>
    </row>
    <row r="1351" spans="1:16" ht="27.95" hidden="1" customHeight="1" x14ac:dyDescent="0.25">
      <c r="A1351" s="203" t="s">
        <v>1773</v>
      </c>
      <c r="B1351" s="202" t="s">
        <v>2378</v>
      </c>
      <c r="C1351" s="203" t="s">
        <v>1774</v>
      </c>
      <c r="D1351" s="202" t="s">
        <v>1775</v>
      </c>
      <c r="E1351" s="202" t="s">
        <v>1776</v>
      </c>
      <c r="F1351" s="202" t="s">
        <v>505</v>
      </c>
      <c r="G1351" s="260">
        <v>506</v>
      </c>
      <c r="H1351" s="361" t="s">
        <v>1777</v>
      </c>
      <c r="I1351" s="359" t="s">
        <v>1382</v>
      </c>
      <c r="J1351" s="359" t="s">
        <v>1380</v>
      </c>
      <c r="K1351" s="359" t="s">
        <v>1778</v>
      </c>
      <c r="L1351" s="359" t="s">
        <v>1392</v>
      </c>
      <c r="M1351" s="368">
        <v>2008</v>
      </c>
      <c r="N1351" s="205">
        <v>43109</v>
      </c>
      <c r="O1351" s="203"/>
      <c r="P1351" t="str">
        <f t="shared" si="21"/>
        <v>Miller Creek TMDL (Lake Superior Basin)-Miller Creek-(04010201-512)-Temperature</v>
      </c>
    </row>
    <row r="1352" spans="1:16" ht="27.95" hidden="1" customHeight="1" x14ac:dyDescent="0.25">
      <c r="A1352" s="203" t="s">
        <v>1773</v>
      </c>
      <c r="B1352" s="202" t="s">
        <v>2378</v>
      </c>
      <c r="C1352" s="203" t="s">
        <v>1774</v>
      </c>
      <c r="D1352" s="202" t="s">
        <v>1775</v>
      </c>
      <c r="E1352" s="202" t="s">
        <v>1776</v>
      </c>
      <c r="F1352" s="202" t="s">
        <v>505</v>
      </c>
      <c r="G1352" s="260">
        <v>175</v>
      </c>
      <c r="H1352" s="361" t="s">
        <v>1777</v>
      </c>
      <c r="I1352" s="359" t="s">
        <v>1383</v>
      </c>
      <c r="J1352" s="359" t="s">
        <v>1380</v>
      </c>
      <c r="K1352" s="359" t="s">
        <v>1778</v>
      </c>
      <c r="L1352" s="359" t="s">
        <v>1392</v>
      </c>
      <c r="M1352" s="368">
        <v>2008</v>
      </c>
      <c r="N1352" s="205">
        <v>43109</v>
      </c>
      <c r="O1352" s="203"/>
      <c r="P1352" t="str">
        <f t="shared" si="21"/>
        <v>Miller Creek TMDL (Lake Superior Basin)-Miller Creek-(04010201-512)-Temperature</v>
      </c>
    </row>
    <row r="1353" spans="1:16" ht="27.95" hidden="1" customHeight="1" x14ac:dyDescent="0.25">
      <c r="A1353" s="203" t="s">
        <v>1773</v>
      </c>
      <c r="B1353" s="202" t="s">
        <v>2378</v>
      </c>
      <c r="C1353" s="203" t="s">
        <v>1774</v>
      </c>
      <c r="D1353" s="202" t="s">
        <v>1775</v>
      </c>
      <c r="E1353" s="202" t="s">
        <v>1776</v>
      </c>
      <c r="F1353" s="202" t="s">
        <v>505</v>
      </c>
      <c r="G1353" s="260">
        <v>54</v>
      </c>
      <c r="H1353" s="361" t="s">
        <v>1777</v>
      </c>
      <c r="I1353" s="359" t="s">
        <v>1384</v>
      </c>
      <c r="J1353" s="359" t="s">
        <v>1380</v>
      </c>
      <c r="K1353" s="359" t="s">
        <v>1778</v>
      </c>
      <c r="L1353" s="359" t="s">
        <v>1392</v>
      </c>
      <c r="M1353" s="368">
        <v>2008</v>
      </c>
      <c r="N1353" s="205">
        <v>43109</v>
      </c>
      <c r="O1353" s="203"/>
      <c r="P1353" t="str">
        <f t="shared" si="21"/>
        <v>Miller Creek TMDL (Lake Superior Basin)-Miller Creek-(04010201-512)-Temperature</v>
      </c>
    </row>
    <row r="1354" spans="1:16" ht="27.95" hidden="1" customHeight="1" x14ac:dyDescent="0.25">
      <c r="A1354" s="203" t="s">
        <v>1773</v>
      </c>
      <c r="B1354" s="202" t="s">
        <v>2378</v>
      </c>
      <c r="C1354" s="203" t="s">
        <v>1774</v>
      </c>
      <c r="D1354" s="202" t="s">
        <v>1775</v>
      </c>
      <c r="E1354" s="202" t="s">
        <v>1776</v>
      </c>
      <c r="F1354" s="202" t="s">
        <v>505</v>
      </c>
      <c r="G1354" s="260">
        <v>6.1</v>
      </c>
      <c r="H1354" s="361" t="s">
        <v>1777</v>
      </c>
      <c r="I1354" s="359" t="s">
        <v>1385</v>
      </c>
      <c r="J1354" s="359" t="s">
        <v>1380</v>
      </c>
      <c r="K1354" s="359" t="s">
        <v>1778</v>
      </c>
      <c r="L1354" s="359" t="s">
        <v>1392</v>
      </c>
      <c r="M1354" s="368">
        <v>2008</v>
      </c>
      <c r="N1354" s="205">
        <v>43109</v>
      </c>
      <c r="O1354" s="203"/>
      <c r="P1354" t="str">
        <f t="shared" si="21"/>
        <v>Miller Creek TMDL (Lake Superior Basin)-Miller Creek-(04010201-512)-Temperature</v>
      </c>
    </row>
    <row r="1355" spans="1:16" ht="27.95" hidden="1" customHeight="1" x14ac:dyDescent="0.25">
      <c r="A1355" s="203" t="s">
        <v>1773</v>
      </c>
      <c r="B1355" s="202" t="s">
        <v>2378</v>
      </c>
      <c r="C1355" s="203" t="s">
        <v>2485</v>
      </c>
      <c r="D1355" s="202" t="s">
        <v>2486</v>
      </c>
      <c r="E1355" s="202" t="s">
        <v>2487</v>
      </c>
      <c r="F1355" s="202" t="s">
        <v>505</v>
      </c>
      <c r="G1355" s="228">
        <v>47</v>
      </c>
      <c r="H1355" s="361" t="s">
        <v>1414</v>
      </c>
      <c r="I1355" s="359" t="s">
        <v>1379</v>
      </c>
      <c r="J1355" s="358">
        <v>0.6</v>
      </c>
      <c r="K1355" s="359" t="s">
        <v>22</v>
      </c>
      <c r="L1355" s="359" t="s">
        <v>1392</v>
      </c>
      <c r="M1355" s="368">
        <v>2011</v>
      </c>
      <c r="N1355" s="205"/>
      <c r="O1355" s="203"/>
      <c r="P1355" t="str">
        <f t="shared" si="21"/>
        <v>Duluth Urban Area Streams (Lake Superior Basin)-Kingsbury Creek-(04010201-626)-TSS</v>
      </c>
    </row>
    <row r="1356" spans="1:16" ht="27.95" hidden="1" customHeight="1" x14ac:dyDescent="0.25">
      <c r="A1356" s="203" t="s">
        <v>1773</v>
      </c>
      <c r="B1356" s="202" t="s">
        <v>2378</v>
      </c>
      <c r="C1356" s="203" t="s">
        <v>2485</v>
      </c>
      <c r="D1356" s="202" t="s">
        <v>2486</v>
      </c>
      <c r="E1356" s="202" t="s">
        <v>2487</v>
      </c>
      <c r="F1356" s="202" t="s">
        <v>505</v>
      </c>
      <c r="G1356" s="228">
        <v>10</v>
      </c>
      <c r="H1356" s="361" t="s">
        <v>1414</v>
      </c>
      <c r="I1356" s="359" t="s">
        <v>1382</v>
      </c>
      <c r="J1356" s="358">
        <v>0.6</v>
      </c>
      <c r="K1356" s="359" t="s">
        <v>22</v>
      </c>
      <c r="L1356" s="359" t="s">
        <v>1392</v>
      </c>
      <c r="M1356" s="368">
        <v>2011</v>
      </c>
      <c r="N1356" s="205"/>
      <c r="O1356" s="203"/>
      <c r="P1356" t="str">
        <f t="shared" si="21"/>
        <v>Duluth Urban Area Streams (Lake Superior Basin)-Kingsbury Creek-(04010201-626)-TSS</v>
      </c>
    </row>
    <row r="1357" spans="1:16" ht="27.95" hidden="1" customHeight="1" x14ac:dyDescent="0.25">
      <c r="A1357" s="203" t="s">
        <v>1773</v>
      </c>
      <c r="B1357" s="202" t="s">
        <v>2378</v>
      </c>
      <c r="C1357" s="203" t="s">
        <v>2485</v>
      </c>
      <c r="D1357" s="202" t="s">
        <v>2486</v>
      </c>
      <c r="E1357" s="202" t="s">
        <v>2487</v>
      </c>
      <c r="F1357" s="202" t="s">
        <v>505</v>
      </c>
      <c r="G1357" s="228">
        <v>2.9</v>
      </c>
      <c r="H1357" s="361" t="s">
        <v>1414</v>
      </c>
      <c r="I1357" s="359" t="s">
        <v>1383</v>
      </c>
      <c r="J1357" s="358">
        <v>0.6</v>
      </c>
      <c r="K1357" s="359" t="s">
        <v>22</v>
      </c>
      <c r="L1357" s="359" t="s">
        <v>1392</v>
      </c>
      <c r="M1357" s="368">
        <v>2011</v>
      </c>
      <c r="N1357" s="205"/>
      <c r="O1357" s="203"/>
      <c r="P1357" t="str">
        <f t="shared" si="21"/>
        <v>Duluth Urban Area Streams (Lake Superior Basin)-Kingsbury Creek-(04010201-626)-TSS</v>
      </c>
    </row>
    <row r="1358" spans="1:16" ht="27.95" hidden="1" customHeight="1" x14ac:dyDescent="0.25">
      <c r="A1358" s="203" t="s">
        <v>1773</v>
      </c>
      <c r="B1358" s="202" t="s">
        <v>2378</v>
      </c>
      <c r="C1358" s="203" t="s">
        <v>2485</v>
      </c>
      <c r="D1358" s="202" t="s">
        <v>2486</v>
      </c>
      <c r="E1358" s="202" t="s">
        <v>2487</v>
      </c>
      <c r="F1358" s="202" t="s">
        <v>505</v>
      </c>
      <c r="G1358" s="260">
        <v>0.79</v>
      </c>
      <c r="H1358" s="361" t="s">
        <v>1414</v>
      </c>
      <c r="I1358" s="359" t="s">
        <v>1384</v>
      </c>
      <c r="J1358" s="358">
        <v>0.6</v>
      </c>
      <c r="K1358" s="359" t="s">
        <v>22</v>
      </c>
      <c r="L1358" s="359" t="s">
        <v>1392</v>
      </c>
      <c r="M1358" s="368">
        <v>2011</v>
      </c>
      <c r="N1358" s="205"/>
      <c r="O1358" s="203"/>
      <c r="P1358" t="str">
        <f t="shared" si="21"/>
        <v>Duluth Urban Area Streams (Lake Superior Basin)-Kingsbury Creek-(04010201-626)-TSS</v>
      </c>
    </row>
    <row r="1359" spans="1:16" ht="27.95" hidden="1" customHeight="1" x14ac:dyDescent="0.25">
      <c r="A1359" s="203" t="s">
        <v>1773</v>
      </c>
      <c r="B1359" s="202" t="s">
        <v>2378</v>
      </c>
      <c r="C1359" s="203" t="s">
        <v>2485</v>
      </c>
      <c r="D1359" s="202" t="s">
        <v>2486</v>
      </c>
      <c r="E1359" s="202" t="s">
        <v>2487</v>
      </c>
      <c r="F1359" s="202" t="s">
        <v>505</v>
      </c>
      <c r="G1359" s="260">
        <v>0.16</v>
      </c>
      <c r="H1359" s="361" t="s">
        <v>1414</v>
      </c>
      <c r="I1359" s="359" t="s">
        <v>1385</v>
      </c>
      <c r="J1359" s="358">
        <v>0.6</v>
      </c>
      <c r="K1359" s="359" t="s">
        <v>22</v>
      </c>
      <c r="L1359" s="359" t="s">
        <v>1392</v>
      </c>
      <c r="M1359" s="368">
        <v>2011</v>
      </c>
      <c r="N1359" s="205"/>
      <c r="O1359" s="203"/>
      <c r="P1359" t="str">
        <f t="shared" si="21"/>
        <v>Duluth Urban Area Streams (Lake Superior Basin)-Kingsbury Creek-(04010201-626)-TSS</v>
      </c>
    </row>
    <row r="1360" spans="1:16" ht="27.95" hidden="1" customHeight="1" x14ac:dyDescent="0.25">
      <c r="A1360" s="203" t="s">
        <v>1773</v>
      </c>
      <c r="B1360" s="202" t="s">
        <v>2378</v>
      </c>
      <c r="C1360" s="203" t="s">
        <v>2485</v>
      </c>
      <c r="D1360" s="202" t="s">
        <v>2488</v>
      </c>
      <c r="E1360" s="202" t="s">
        <v>2489</v>
      </c>
      <c r="F1360" s="202" t="s">
        <v>505</v>
      </c>
      <c r="G1360" s="261">
        <v>135</v>
      </c>
      <c r="H1360" s="361" t="s">
        <v>1414</v>
      </c>
      <c r="I1360" s="359" t="s">
        <v>1379</v>
      </c>
      <c r="J1360" s="358">
        <v>0.6</v>
      </c>
      <c r="K1360" s="359" t="s">
        <v>22</v>
      </c>
      <c r="L1360" s="359" t="s">
        <v>1392</v>
      </c>
      <c r="M1360" s="368">
        <v>2011</v>
      </c>
      <c r="N1360" s="205"/>
      <c r="O1360" s="203"/>
      <c r="P1360" t="str">
        <f t="shared" si="21"/>
        <v>Duluth Urban Area Streams (Lake Superior Basin)-Amity Creek-(04010102-511)-TSS</v>
      </c>
    </row>
    <row r="1361" spans="1:16" ht="27.95" hidden="1" customHeight="1" x14ac:dyDescent="0.25">
      <c r="A1361" s="203" t="s">
        <v>1773</v>
      </c>
      <c r="B1361" s="202" t="s">
        <v>2378</v>
      </c>
      <c r="C1361" s="203" t="s">
        <v>2485</v>
      </c>
      <c r="D1361" s="202" t="s">
        <v>2488</v>
      </c>
      <c r="E1361" s="202" t="s">
        <v>2489</v>
      </c>
      <c r="F1361" s="202" t="s">
        <v>505</v>
      </c>
      <c r="G1361" s="261">
        <v>26</v>
      </c>
      <c r="H1361" s="361" t="s">
        <v>1414</v>
      </c>
      <c r="I1361" s="359" t="s">
        <v>1382</v>
      </c>
      <c r="J1361" s="358">
        <v>0.6</v>
      </c>
      <c r="K1361" s="359" t="s">
        <v>22</v>
      </c>
      <c r="L1361" s="359" t="s">
        <v>1392</v>
      </c>
      <c r="M1361" s="368">
        <v>2011</v>
      </c>
      <c r="N1361" s="205"/>
      <c r="O1361" s="203"/>
      <c r="P1361" t="str">
        <f t="shared" si="21"/>
        <v>Duluth Urban Area Streams (Lake Superior Basin)-Amity Creek-(04010102-511)-TSS</v>
      </c>
    </row>
    <row r="1362" spans="1:16" ht="27.95" hidden="1" customHeight="1" x14ac:dyDescent="0.25">
      <c r="A1362" s="203" t="s">
        <v>1773</v>
      </c>
      <c r="B1362" s="202" t="s">
        <v>2378</v>
      </c>
      <c r="C1362" s="203" t="s">
        <v>2485</v>
      </c>
      <c r="D1362" s="202" t="s">
        <v>2488</v>
      </c>
      <c r="E1362" s="202" t="s">
        <v>2489</v>
      </c>
      <c r="F1362" s="202" t="s">
        <v>505</v>
      </c>
      <c r="G1362" s="228">
        <v>8.1999999999999993</v>
      </c>
      <c r="H1362" s="361" t="s">
        <v>1414</v>
      </c>
      <c r="I1362" s="359" t="s">
        <v>1383</v>
      </c>
      <c r="J1362" s="358">
        <v>0.6</v>
      </c>
      <c r="K1362" s="359" t="s">
        <v>22</v>
      </c>
      <c r="L1362" s="359" t="s">
        <v>1392</v>
      </c>
      <c r="M1362" s="368">
        <v>2011</v>
      </c>
      <c r="N1362" s="205"/>
      <c r="O1362" s="203"/>
      <c r="P1362" t="str">
        <f t="shared" si="21"/>
        <v>Duluth Urban Area Streams (Lake Superior Basin)-Amity Creek-(04010102-511)-TSS</v>
      </c>
    </row>
    <row r="1363" spans="1:16" ht="27.95" hidden="1" customHeight="1" x14ac:dyDescent="0.25">
      <c r="A1363" s="203" t="s">
        <v>1773</v>
      </c>
      <c r="B1363" s="202" t="s">
        <v>2378</v>
      </c>
      <c r="C1363" s="203" t="s">
        <v>2485</v>
      </c>
      <c r="D1363" s="202" t="s">
        <v>2488</v>
      </c>
      <c r="E1363" s="202" t="s">
        <v>2489</v>
      </c>
      <c r="F1363" s="202" t="s">
        <v>505</v>
      </c>
      <c r="G1363" s="228">
        <v>2.7</v>
      </c>
      <c r="H1363" s="361" t="s">
        <v>1414</v>
      </c>
      <c r="I1363" s="359" t="s">
        <v>1384</v>
      </c>
      <c r="J1363" s="358">
        <v>0.6</v>
      </c>
      <c r="K1363" s="359" t="s">
        <v>22</v>
      </c>
      <c r="L1363" s="359" t="s">
        <v>1392</v>
      </c>
      <c r="M1363" s="368">
        <v>2011</v>
      </c>
      <c r="N1363" s="205"/>
      <c r="O1363" s="203"/>
      <c r="P1363" t="str">
        <f t="shared" si="21"/>
        <v>Duluth Urban Area Streams (Lake Superior Basin)-Amity Creek-(04010102-511)-TSS</v>
      </c>
    </row>
    <row r="1364" spans="1:16" ht="27.95" hidden="1" customHeight="1" x14ac:dyDescent="0.25">
      <c r="A1364" s="203" t="s">
        <v>1773</v>
      </c>
      <c r="B1364" s="202" t="s">
        <v>2378</v>
      </c>
      <c r="C1364" s="203" t="s">
        <v>2485</v>
      </c>
      <c r="D1364" s="202" t="s">
        <v>2488</v>
      </c>
      <c r="E1364" s="202" t="s">
        <v>2489</v>
      </c>
      <c r="F1364" s="202" t="s">
        <v>505</v>
      </c>
      <c r="G1364" s="260">
        <v>0.71</v>
      </c>
      <c r="H1364" s="361" t="s">
        <v>1414</v>
      </c>
      <c r="I1364" s="359" t="s">
        <v>1385</v>
      </c>
      <c r="J1364" s="358">
        <v>0.6</v>
      </c>
      <c r="K1364" s="359" t="s">
        <v>22</v>
      </c>
      <c r="L1364" s="359" t="s">
        <v>1392</v>
      </c>
      <c r="M1364" s="368">
        <v>2011</v>
      </c>
      <c r="N1364" s="205"/>
      <c r="O1364" s="203"/>
      <c r="P1364" t="str">
        <f t="shared" si="21"/>
        <v>Duluth Urban Area Streams (Lake Superior Basin)-Amity Creek-(04010102-511)-TSS</v>
      </c>
    </row>
    <row r="1365" spans="1:16" ht="27.95" hidden="1" customHeight="1" x14ac:dyDescent="0.25">
      <c r="A1365" s="203" t="s">
        <v>1773</v>
      </c>
      <c r="B1365" s="202" t="s">
        <v>2378</v>
      </c>
      <c r="C1365" s="203" t="s">
        <v>2485</v>
      </c>
      <c r="D1365" s="202" t="s">
        <v>2490</v>
      </c>
      <c r="E1365" s="202" t="s">
        <v>2491</v>
      </c>
      <c r="F1365" s="202" t="s">
        <v>505</v>
      </c>
      <c r="G1365" s="261">
        <v>24</v>
      </c>
      <c r="H1365" s="361" t="s">
        <v>1414</v>
      </c>
      <c r="I1365" s="359" t="s">
        <v>1379</v>
      </c>
      <c r="J1365" s="358">
        <v>0.6</v>
      </c>
      <c r="K1365" s="359" t="s">
        <v>22</v>
      </c>
      <c r="L1365" s="359" t="s">
        <v>1392</v>
      </c>
      <c r="M1365" s="368">
        <v>2011</v>
      </c>
      <c r="N1365" s="205"/>
      <c r="O1365" s="203"/>
      <c r="P1365" t="str">
        <f t="shared" si="21"/>
        <v>Duluth Urban Area Streams (Lake Superior Basin)-Amity Creek, East Branch-(04010102-540)-TSS</v>
      </c>
    </row>
    <row r="1366" spans="1:16" ht="27.95" hidden="1" customHeight="1" x14ac:dyDescent="0.25">
      <c r="A1366" s="203" t="s">
        <v>1773</v>
      </c>
      <c r="B1366" s="202" t="s">
        <v>2378</v>
      </c>
      <c r="C1366" s="203" t="s">
        <v>2485</v>
      </c>
      <c r="D1366" s="202" t="s">
        <v>2490</v>
      </c>
      <c r="E1366" s="202" t="s">
        <v>2491</v>
      </c>
      <c r="F1366" s="202" t="s">
        <v>505</v>
      </c>
      <c r="G1366" s="228">
        <v>4.5999999999999996</v>
      </c>
      <c r="H1366" s="361" t="s">
        <v>1414</v>
      </c>
      <c r="I1366" s="359" t="s">
        <v>1382</v>
      </c>
      <c r="J1366" s="358">
        <v>0.6</v>
      </c>
      <c r="K1366" s="359" t="s">
        <v>22</v>
      </c>
      <c r="L1366" s="359" t="s">
        <v>1392</v>
      </c>
      <c r="M1366" s="368">
        <v>2011</v>
      </c>
      <c r="N1366" s="205"/>
      <c r="O1366" s="203"/>
      <c r="P1366" t="str">
        <f t="shared" si="21"/>
        <v>Duluth Urban Area Streams (Lake Superior Basin)-Amity Creek, East Branch-(04010102-540)-TSS</v>
      </c>
    </row>
    <row r="1367" spans="1:16" ht="27.95" hidden="1" customHeight="1" x14ac:dyDescent="0.25">
      <c r="A1367" s="203" t="s">
        <v>1773</v>
      </c>
      <c r="B1367" s="202" t="s">
        <v>2378</v>
      </c>
      <c r="C1367" s="203" t="s">
        <v>2485</v>
      </c>
      <c r="D1367" s="202" t="s">
        <v>2490</v>
      </c>
      <c r="E1367" s="202" t="s">
        <v>2491</v>
      </c>
      <c r="F1367" s="202" t="s">
        <v>505</v>
      </c>
      <c r="G1367" s="228">
        <v>1.4</v>
      </c>
      <c r="H1367" s="361" t="s">
        <v>1414</v>
      </c>
      <c r="I1367" s="359" t="s">
        <v>1383</v>
      </c>
      <c r="J1367" s="358">
        <v>0.6</v>
      </c>
      <c r="K1367" s="359" t="s">
        <v>22</v>
      </c>
      <c r="L1367" s="359" t="s">
        <v>1392</v>
      </c>
      <c r="M1367" s="368">
        <v>2011</v>
      </c>
      <c r="N1367" s="205"/>
      <c r="O1367" s="203"/>
      <c r="P1367" t="str">
        <f t="shared" si="21"/>
        <v>Duluth Urban Area Streams (Lake Superior Basin)-Amity Creek, East Branch-(04010102-540)-TSS</v>
      </c>
    </row>
    <row r="1368" spans="1:16" ht="27.95" hidden="1" customHeight="1" x14ac:dyDescent="0.25">
      <c r="A1368" s="203" t="s">
        <v>1773</v>
      </c>
      <c r="B1368" s="202" t="s">
        <v>2378</v>
      </c>
      <c r="C1368" s="203" t="s">
        <v>2485</v>
      </c>
      <c r="D1368" s="202" t="s">
        <v>2490</v>
      </c>
      <c r="E1368" s="202" t="s">
        <v>2491</v>
      </c>
      <c r="F1368" s="202" t="s">
        <v>505</v>
      </c>
      <c r="G1368" s="260">
        <v>0.44</v>
      </c>
      <c r="H1368" s="361" t="s">
        <v>1414</v>
      </c>
      <c r="I1368" s="359" t="s">
        <v>1384</v>
      </c>
      <c r="J1368" s="358">
        <v>0.6</v>
      </c>
      <c r="K1368" s="359" t="s">
        <v>22</v>
      </c>
      <c r="L1368" s="359" t="s">
        <v>1392</v>
      </c>
      <c r="M1368" s="368">
        <v>2011</v>
      </c>
      <c r="N1368" s="205"/>
      <c r="O1368" s="203"/>
      <c r="P1368" t="str">
        <f t="shared" si="21"/>
        <v>Duluth Urban Area Streams (Lake Superior Basin)-Amity Creek, East Branch-(04010102-540)-TSS</v>
      </c>
    </row>
    <row r="1369" spans="1:16" ht="27.95" hidden="1" customHeight="1" x14ac:dyDescent="0.25">
      <c r="A1369" s="203" t="s">
        <v>1773</v>
      </c>
      <c r="B1369" s="202" t="s">
        <v>2378</v>
      </c>
      <c r="C1369" s="203" t="s">
        <v>2485</v>
      </c>
      <c r="D1369" s="202" t="s">
        <v>2490</v>
      </c>
      <c r="E1369" s="202" t="s">
        <v>2491</v>
      </c>
      <c r="F1369" s="202" t="s">
        <v>505</v>
      </c>
      <c r="G1369" s="260">
        <v>0.11</v>
      </c>
      <c r="H1369" s="361" t="s">
        <v>1414</v>
      </c>
      <c r="I1369" s="359" t="s">
        <v>1385</v>
      </c>
      <c r="J1369" s="358">
        <v>0.6</v>
      </c>
      <c r="K1369" s="359" t="s">
        <v>22</v>
      </c>
      <c r="L1369" s="359" t="s">
        <v>1392</v>
      </c>
      <c r="M1369" s="368">
        <v>2011</v>
      </c>
      <c r="N1369" s="205"/>
      <c r="O1369" s="203"/>
      <c r="P1369" t="str">
        <f t="shared" si="21"/>
        <v>Duluth Urban Area Streams (Lake Superior Basin)-Amity Creek, East Branch-(04010102-540)-TSS</v>
      </c>
    </row>
    <row r="1370" spans="1:16" ht="27.95" hidden="1" customHeight="1" x14ac:dyDescent="0.25">
      <c r="A1370" s="203" t="s">
        <v>1773</v>
      </c>
      <c r="B1370" s="202" t="s">
        <v>2378</v>
      </c>
      <c r="C1370" s="203" t="s">
        <v>2485</v>
      </c>
      <c r="D1370" s="202" t="s">
        <v>2492</v>
      </c>
      <c r="E1370" s="202" t="s">
        <v>2493</v>
      </c>
      <c r="F1370" s="202" t="s">
        <v>505</v>
      </c>
      <c r="G1370" s="262">
        <v>137</v>
      </c>
      <c r="H1370" s="361" t="s">
        <v>1414</v>
      </c>
      <c r="I1370" s="359" t="s">
        <v>1379</v>
      </c>
      <c r="J1370" s="358">
        <v>0.6</v>
      </c>
      <c r="K1370" s="359" t="s">
        <v>22</v>
      </c>
      <c r="L1370" s="359" t="s">
        <v>1392</v>
      </c>
      <c r="M1370" s="368">
        <v>2011</v>
      </c>
      <c r="N1370" s="205"/>
      <c r="O1370" s="203"/>
      <c r="P1370" t="str">
        <f t="shared" si="21"/>
        <v>Duluth Urban Area Streams (Lake Superior Basin)-Lester River-(04010102-549)-TSS</v>
      </c>
    </row>
    <row r="1371" spans="1:16" ht="27.95" hidden="1" customHeight="1" x14ac:dyDescent="0.25">
      <c r="A1371" s="203" t="s">
        <v>1773</v>
      </c>
      <c r="B1371" s="202" t="s">
        <v>2378</v>
      </c>
      <c r="C1371" s="203" t="s">
        <v>2485</v>
      </c>
      <c r="D1371" s="202" t="s">
        <v>2492</v>
      </c>
      <c r="E1371" s="202" t="s">
        <v>2493</v>
      </c>
      <c r="F1371" s="202" t="s">
        <v>505</v>
      </c>
      <c r="G1371" s="262">
        <v>28</v>
      </c>
      <c r="H1371" s="361" t="s">
        <v>1414</v>
      </c>
      <c r="I1371" s="359" t="s">
        <v>1382</v>
      </c>
      <c r="J1371" s="358">
        <v>0.6</v>
      </c>
      <c r="K1371" s="359" t="s">
        <v>22</v>
      </c>
      <c r="L1371" s="359" t="s">
        <v>1392</v>
      </c>
      <c r="M1371" s="368">
        <v>2011</v>
      </c>
      <c r="N1371" s="205"/>
      <c r="O1371" s="203"/>
      <c r="P1371" t="str">
        <f t="shared" si="21"/>
        <v>Duluth Urban Area Streams (Lake Superior Basin)-Lester River-(04010102-549)-TSS</v>
      </c>
    </row>
    <row r="1372" spans="1:16" ht="27.95" hidden="1" customHeight="1" x14ac:dyDescent="0.25">
      <c r="A1372" s="203" t="s">
        <v>1773</v>
      </c>
      <c r="B1372" s="202" t="s">
        <v>2378</v>
      </c>
      <c r="C1372" s="203" t="s">
        <v>2485</v>
      </c>
      <c r="D1372" s="202" t="s">
        <v>2492</v>
      </c>
      <c r="E1372" s="202" t="s">
        <v>2493</v>
      </c>
      <c r="F1372" s="202" t="s">
        <v>505</v>
      </c>
      <c r="G1372" s="262">
        <v>8.9</v>
      </c>
      <c r="H1372" s="361" t="s">
        <v>1414</v>
      </c>
      <c r="I1372" s="359" t="s">
        <v>1383</v>
      </c>
      <c r="J1372" s="358">
        <v>0.6</v>
      </c>
      <c r="K1372" s="359" t="s">
        <v>22</v>
      </c>
      <c r="L1372" s="359" t="s">
        <v>1392</v>
      </c>
      <c r="M1372" s="368">
        <v>2011</v>
      </c>
      <c r="N1372" s="205"/>
      <c r="O1372" s="203"/>
      <c r="P1372" t="str">
        <f t="shared" si="21"/>
        <v>Duluth Urban Area Streams (Lake Superior Basin)-Lester River-(04010102-549)-TSS</v>
      </c>
    </row>
    <row r="1373" spans="1:16" ht="27.95" hidden="1" customHeight="1" x14ac:dyDescent="0.25">
      <c r="A1373" s="203" t="s">
        <v>1773</v>
      </c>
      <c r="B1373" s="202" t="s">
        <v>2378</v>
      </c>
      <c r="C1373" s="203" t="s">
        <v>2485</v>
      </c>
      <c r="D1373" s="202" t="s">
        <v>2492</v>
      </c>
      <c r="E1373" s="202" t="s">
        <v>2493</v>
      </c>
      <c r="F1373" s="202" t="s">
        <v>505</v>
      </c>
      <c r="G1373" s="262">
        <v>2.7</v>
      </c>
      <c r="H1373" s="361" t="s">
        <v>1414</v>
      </c>
      <c r="I1373" s="359" t="s">
        <v>1384</v>
      </c>
      <c r="J1373" s="358">
        <v>0.6</v>
      </c>
      <c r="K1373" s="359" t="s">
        <v>22</v>
      </c>
      <c r="L1373" s="359" t="s">
        <v>1392</v>
      </c>
      <c r="M1373" s="368">
        <v>2011</v>
      </c>
      <c r="N1373" s="205"/>
      <c r="O1373" s="203"/>
      <c r="P1373" t="str">
        <f t="shared" si="21"/>
        <v>Duluth Urban Area Streams (Lake Superior Basin)-Lester River-(04010102-549)-TSS</v>
      </c>
    </row>
    <row r="1374" spans="1:16" ht="27.95" hidden="1" customHeight="1" x14ac:dyDescent="0.25">
      <c r="A1374" s="203" t="s">
        <v>1773</v>
      </c>
      <c r="B1374" s="202" t="s">
        <v>2378</v>
      </c>
      <c r="C1374" s="203" t="s">
        <v>2485</v>
      </c>
      <c r="D1374" s="202" t="s">
        <v>2492</v>
      </c>
      <c r="E1374" s="202" t="s">
        <v>2493</v>
      </c>
      <c r="F1374" s="202" t="s">
        <v>505</v>
      </c>
      <c r="G1374" s="262">
        <v>0.8</v>
      </c>
      <c r="H1374" s="361" t="s">
        <v>1414</v>
      </c>
      <c r="I1374" s="359" t="s">
        <v>1385</v>
      </c>
      <c r="J1374" s="358">
        <v>0.6</v>
      </c>
      <c r="K1374" s="359" t="s">
        <v>22</v>
      </c>
      <c r="L1374" s="359" t="s">
        <v>1392</v>
      </c>
      <c r="M1374" s="368">
        <v>2011</v>
      </c>
      <c r="N1374" s="205"/>
      <c r="O1374" s="203"/>
      <c r="P1374" t="str">
        <f t="shared" si="21"/>
        <v>Duluth Urban Area Streams (Lake Superior Basin)-Lester River-(04010102-549)-TSS</v>
      </c>
    </row>
    <row r="1375" spans="1:16" ht="27.95" hidden="1" customHeight="1" x14ac:dyDescent="0.25">
      <c r="A1375" s="203" t="s">
        <v>81</v>
      </c>
      <c r="B1375" s="202" t="s">
        <v>720</v>
      </c>
      <c r="C1375" s="203" t="s">
        <v>82</v>
      </c>
      <c r="D1375" s="202" t="s">
        <v>721</v>
      </c>
      <c r="E1375" s="202" t="s">
        <v>83</v>
      </c>
      <c r="F1375" s="202" t="s">
        <v>505</v>
      </c>
      <c r="G1375" s="253">
        <v>0.42699999999999999</v>
      </c>
      <c r="H1375" s="361" t="s">
        <v>488</v>
      </c>
      <c r="I1375" s="359" t="s">
        <v>1379</v>
      </c>
      <c r="J1375" s="359" t="s">
        <v>1380</v>
      </c>
      <c r="K1375" s="359" t="s">
        <v>22</v>
      </c>
      <c r="L1375" s="359" t="s">
        <v>1392</v>
      </c>
      <c r="M1375" s="368">
        <v>2005</v>
      </c>
      <c r="N1375" s="205">
        <v>40361</v>
      </c>
      <c r="O1375" s="203"/>
      <c r="P1375" t="str">
        <f t="shared" si="21"/>
        <v>Knife River Turbidity TMDL-Knife River-(04010102-504)-TSS</v>
      </c>
    </row>
    <row r="1376" spans="1:16" ht="27.95" hidden="1" customHeight="1" x14ac:dyDescent="0.25">
      <c r="A1376" s="203" t="s">
        <v>81</v>
      </c>
      <c r="B1376" s="202" t="s">
        <v>720</v>
      </c>
      <c r="C1376" s="203" t="s">
        <v>82</v>
      </c>
      <c r="D1376" s="202" t="s">
        <v>721</v>
      </c>
      <c r="E1376" s="202" t="s">
        <v>83</v>
      </c>
      <c r="F1376" s="202" t="s">
        <v>505</v>
      </c>
      <c r="G1376" s="253">
        <v>6.6000000000000003E-2</v>
      </c>
      <c r="H1376" s="361" t="s">
        <v>488</v>
      </c>
      <c r="I1376" s="359" t="s">
        <v>1382</v>
      </c>
      <c r="J1376" s="359" t="s">
        <v>1380</v>
      </c>
      <c r="K1376" s="359" t="s">
        <v>22</v>
      </c>
      <c r="L1376" s="359" t="s">
        <v>1392</v>
      </c>
      <c r="M1376" s="368">
        <v>2005</v>
      </c>
      <c r="N1376" s="205">
        <v>40361</v>
      </c>
      <c r="O1376" s="203"/>
      <c r="P1376" t="str">
        <f t="shared" si="21"/>
        <v>Knife River Turbidity TMDL-Knife River-(04010102-504)-TSS</v>
      </c>
    </row>
    <row r="1377" spans="1:16" ht="27.95" hidden="1" customHeight="1" x14ac:dyDescent="0.25">
      <c r="A1377" s="203" t="s">
        <v>81</v>
      </c>
      <c r="B1377" s="202" t="s">
        <v>720</v>
      </c>
      <c r="C1377" s="203" t="s">
        <v>82</v>
      </c>
      <c r="D1377" s="202" t="s">
        <v>721</v>
      </c>
      <c r="E1377" s="202" t="s">
        <v>83</v>
      </c>
      <c r="F1377" s="202" t="s">
        <v>505</v>
      </c>
      <c r="G1377" s="253">
        <v>3.1E-2</v>
      </c>
      <c r="H1377" s="361" t="s">
        <v>488</v>
      </c>
      <c r="I1377" s="359" t="s">
        <v>1383</v>
      </c>
      <c r="J1377" s="359" t="s">
        <v>1380</v>
      </c>
      <c r="K1377" s="359" t="s">
        <v>22</v>
      </c>
      <c r="L1377" s="359" t="s">
        <v>1392</v>
      </c>
      <c r="M1377" s="368">
        <v>2005</v>
      </c>
      <c r="N1377" s="205">
        <v>40361</v>
      </c>
      <c r="O1377" s="203"/>
      <c r="P1377" t="str">
        <f t="shared" si="21"/>
        <v>Knife River Turbidity TMDL-Knife River-(04010102-504)-TSS</v>
      </c>
    </row>
    <row r="1378" spans="1:16" ht="27.95" hidden="1" customHeight="1" x14ac:dyDescent="0.25">
      <c r="A1378" s="203" t="s">
        <v>81</v>
      </c>
      <c r="B1378" s="202" t="s">
        <v>720</v>
      </c>
      <c r="C1378" s="203" t="s">
        <v>82</v>
      </c>
      <c r="D1378" s="202" t="s">
        <v>721</v>
      </c>
      <c r="E1378" s="202" t="s">
        <v>83</v>
      </c>
      <c r="F1378" s="202" t="s">
        <v>505</v>
      </c>
      <c r="G1378" s="253">
        <v>1.0999999999999999E-2</v>
      </c>
      <c r="H1378" s="361" t="s">
        <v>488</v>
      </c>
      <c r="I1378" s="359" t="s">
        <v>1384</v>
      </c>
      <c r="J1378" s="359" t="s">
        <v>1380</v>
      </c>
      <c r="K1378" s="359" t="s">
        <v>22</v>
      </c>
      <c r="L1378" s="359" t="s">
        <v>1392</v>
      </c>
      <c r="M1378" s="368">
        <v>2005</v>
      </c>
      <c r="N1378" s="205">
        <v>40361</v>
      </c>
      <c r="O1378" s="203"/>
      <c r="P1378" t="str">
        <f t="shared" si="21"/>
        <v>Knife River Turbidity TMDL-Knife River-(04010102-504)-TSS</v>
      </c>
    </row>
    <row r="1379" spans="1:16" ht="27.95" hidden="1" customHeight="1" x14ac:dyDescent="0.25">
      <c r="A1379" s="203" t="s">
        <v>81</v>
      </c>
      <c r="B1379" s="202" t="s">
        <v>720</v>
      </c>
      <c r="C1379" s="203" t="s">
        <v>82</v>
      </c>
      <c r="D1379" s="202" t="s">
        <v>721</v>
      </c>
      <c r="E1379" s="202" t="s">
        <v>83</v>
      </c>
      <c r="F1379" s="202" t="s">
        <v>505</v>
      </c>
      <c r="G1379" s="253">
        <v>4.0000000000000001E-3</v>
      </c>
      <c r="H1379" s="361" t="s">
        <v>488</v>
      </c>
      <c r="I1379" s="359" t="s">
        <v>1385</v>
      </c>
      <c r="J1379" s="359" t="s">
        <v>1380</v>
      </c>
      <c r="K1379" s="359" t="s">
        <v>22</v>
      </c>
      <c r="L1379" s="359" t="s">
        <v>1392</v>
      </c>
      <c r="M1379" s="368">
        <v>2005</v>
      </c>
      <c r="N1379" s="205">
        <v>40361</v>
      </c>
      <c r="O1379" s="203"/>
      <c r="P1379" t="str">
        <f t="shared" si="21"/>
        <v>Knife River Turbidity TMDL-Knife River-(04010102-504)-TSS</v>
      </c>
    </row>
    <row r="1380" spans="1:16" ht="27.95" hidden="1" customHeight="1" x14ac:dyDescent="0.25">
      <c r="A1380" s="203" t="s">
        <v>81</v>
      </c>
      <c r="B1380" s="202" t="s">
        <v>720</v>
      </c>
      <c r="C1380" s="203" t="s">
        <v>1779</v>
      </c>
      <c r="D1380" s="202" t="s">
        <v>1780</v>
      </c>
      <c r="E1380" s="202" t="s">
        <v>1781</v>
      </c>
      <c r="F1380" s="202" t="s">
        <v>505</v>
      </c>
      <c r="G1380" s="253">
        <v>4</v>
      </c>
      <c r="H1380" s="361" t="s">
        <v>1414</v>
      </c>
      <c r="I1380" s="359" t="s">
        <v>1379</v>
      </c>
      <c r="J1380" s="358">
        <v>0.96</v>
      </c>
      <c r="K1380" s="359" t="s">
        <v>22</v>
      </c>
      <c r="L1380" s="359" t="s">
        <v>1392</v>
      </c>
      <c r="M1380" s="368">
        <v>2016</v>
      </c>
      <c r="N1380" s="205">
        <v>43518</v>
      </c>
      <c r="O1380" s="203"/>
      <c r="P1380" t="str">
        <f t="shared" si="21"/>
        <v>Lake Superior - South WRAPS 2011-Big Sucker Creek (Sucker River)-(04010102-555)-TSS</v>
      </c>
    </row>
    <row r="1381" spans="1:16" ht="27.95" hidden="1" customHeight="1" x14ac:dyDescent="0.25">
      <c r="A1381" s="203" t="s">
        <v>81</v>
      </c>
      <c r="B1381" s="202" t="s">
        <v>720</v>
      </c>
      <c r="C1381" s="203" t="s">
        <v>1779</v>
      </c>
      <c r="D1381" s="202" t="s">
        <v>1780</v>
      </c>
      <c r="E1381" s="202" t="s">
        <v>1781</v>
      </c>
      <c r="F1381" s="202" t="s">
        <v>505</v>
      </c>
      <c r="G1381" s="253">
        <v>1</v>
      </c>
      <c r="H1381" s="361" t="s">
        <v>1414</v>
      </c>
      <c r="I1381" s="359" t="s">
        <v>1382</v>
      </c>
      <c r="J1381" s="358">
        <v>0.15</v>
      </c>
      <c r="K1381" s="359" t="s">
        <v>22</v>
      </c>
      <c r="L1381" s="359" t="s">
        <v>1392</v>
      </c>
      <c r="M1381" s="368">
        <v>2016</v>
      </c>
      <c r="N1381" s="205">
        <v>43518</v>
      </c>
      <c r="O1381" s="203"/>
      <c r="P1381" t="str">
        <f t="shared" si="21"/>
        <v>Lake Superior - South WRAPS 2011-Big Sucker Creek (Sucker River)-(04010102-555)-TSS</v>
      </c>
    </row>
    <row r="1382" spans="1:16" ht="27.95" hidden="1" customHeight="1" x14ac:dyDescent="0.25">
      <c r="A1382" s="203" t="s">
        <v>81</v>
      </c>
      <c r="B1382" s="202" t="s">
        <v>720</v>
      </c>
      <c r="C1382" s="203" t="s">
        <v>1779</v>
      </c>
      <c r="D1382" s="202" t="s">
        <v>1780</v>
      </c>
      <c r="E1382" s="202" t="s">
        <v>1781</v>
      </c>
      <c r="F1382" s="202" t="s">
        <v>505</v>
      </c>
      <c r="G1382" s="253">
        <v>0.5</v>
      </c>
      <c r="H1382" s="361" t="s">
        <v>1414</v>
      </c>
      <c r="I1382" s="359" t="s">
        <v>1383</v>
      </c>
      <c r="J1382" s="358">
        <v>0</v>
      </c>
      <c r="K1382" s="359" t="s">
        <v>22</v>
      </c>
      <c r="L1382" s="359" t="s">
        <v>1392</v>
      </c>
      <c r="M1382" s="368">
        <v>2016</v>
      </c>
      <c r="N1382" s="205">
        <v>43518</v>
      </c>
      <c r="O1382" s="203"/>
      <c r="P1382" t="str">
        <f t="shared" si="21"/>
        <v>Lake Superior - South WRAPS 2011-Big Sucker Creek (Sucker River)-(04010102-555)-TSS</v>
      </c>
    </row>
    <row r="1383" spans="1:16" ht="27.95" hidden="1" customHeight="1" x14ac:dyDescent="0.25">
      <c r="A1383" s="203" t="s">
        <v>81</v>
      </c>
      <c r="B1383" s="202" t="s">
        <v>720</v>
      </c>
      <c r="C1383" s="203" t="s">
        <v>1779</v>
      </c>
      <c r="D1383" s="202" t="s">
        <v>1780</v>
      </c>
      <c r="E1383" s="202" t="s">
        <v>1781</v>
      </c>
      <c r="F1383" s="202" t="s">
        <v>505</v>
      </c>
      <c r="G1383" s="253">
        <v>0.2</v>
      </c>
      <c r="H1383" s="361" t="s">
        <v>1414</v>
      </c>
      <c r="I1383" s="359" t="s">
        <v>1384</v>
      </c>
      <c r="J1383" s="358">
        <v>0</v>
      </c>
      <c r="K1383" s="359" t="s">
        <v>22</v>
      </c>
      <c r="L1383" s="359" t="s">
        <v>1392</v>
      </c>
      <c r="M1383" s="368">
        <v>2016</v>
      </c>
      <c r="N1383" s="205">
        <v>43518</v>
      </c>
      <c r="O1383" s="203"/>
      <c r="P1383" t="str">
        <f t="shared" si="21"/>
        <v>Lake Superior - South WRAPS 2011-Big Sucker Creek (Sucker River)-(04010102-555)-TSS</v>
      </c>
    </row>
    <row r="1384" spans="1:16" ht="27.95" hidden="1" customHeight="1" x14ac:dyDescent="0.25">
      <c r="A1384" s="203" t="s">
        <v>81</v>
      </c>
      <c r="B1384" s="202" t="s">
        <v>720</v>
      </c>
      <c r="C1384" s="203" t="s">
        <v>1779</v>
      </c>
      <c r="D1384" s="202" t="s">
        <v>1780</v>
      </c>
      <c r="E1384" s="202" t="s">
        <v>1781</v>
      </c>
      <c r="F1384" s="202" t="s">
        <v>505</v>
      </c>
      <c r="G1384" s="253">
        <v>0.1</v>
      </c>
      <c r="H1384" s="361" t="s">
        <v>1414</v>
      </c>
      <c r="I1384" s="359" t="s">
        <v>1385</v>
      </c>
      <c r="J1384" s="358">
        <v>0</v>
      </c>
      <c r="K1384" s="359" t="s">
        <v>22</v>
      </c>
      <c r="L1384" s="359" t="s">
        <v>1392</v>
      </c>
      <c r="M1384" s="368">
        <v>2016</v>
      </c>
      <c r="N1384" s="205">
        <v>43518</v>
      </c>
      <c r="O1384" s="203"/>
      <c r="P1384" t="str">
        <f t="shared" si="21"/>
        <v>Lake Superior - South WRAPS 2011-Big Sucker Creek (Sucker River)-(04010102-555)-TSS</v>
      </c>
    </row>
    <row r="1385" spans="1:16" ht="27.95" hidden="1" customHeight="1" x14ac:dyDescent="0.25">
      <c r="A1385" s="203" t="s">
        <v>81</v>
      </c>
      <c r="B1385" s="202" t="s">
        <v>720</v>
      </c>
      <c r="C1385" s="203" t="s">
        <v>1779</v>
      </c>
      <c r="D1385" s="202" t="s">
        <v>1782</v>
      </c>
      <c r="E1385" s="202" t="s">
        <v>1783</v>
      </c>
      <c r="F1385" s="202" t="s">
        <v>505</v>
      </c>
      <c r="G1385" s="253">
        <v>0.3</v>
      </c>
      <c r="H1385" s="361" t="s">
        <v>1414</v>
      </c>
      <c r="I1385" s="359" t="s">
        <v>1379</v>
      </c>
      <c r="J1385" s="274">
        <v>0.84</v>
      </c>
      <c r="K1385" s="359" t="s">
        <v>22</v>
      </c>
      <c r="L1385" s="359" t="s">
        <v>1392</v>
      </c>
      <c r="M1385" s="368">
        <v>2016</v>
      </c>
      <c r="N1385" s="205">
        <v>43518</v>
      </c>
      <c r="O1385" s="203" t="s">
        <v>1537</v>
      </c>
      <c r="P1385" t="str">
        <f t="shared" si="21"/>
        <v>Lake Superior - South WRAPS 2011-French River-(04010102-698)-TSS</v>
      </c>
    </row>
    <row r="1386" spans="1:16" ht="27.95" hidden="1" customHeight="1" x14ac:dyDescent="0.25">
      <c r="A1386" s="203" t="s">
        <v>81</v>
      </c>
      <c r="B1386" s="202" t="s">
        <v>720</v>
      </c>
      <c r="C1386" s="203" t="s">
        <v>1779</v>
      </c>
      <c r="D1386" s="202" t="s">
        <v>1782</v>
      </c>
      <c r="E1386" s="202" t="s">
        <v>1783</v>
      </c>
      <c r="F1386" s="202" t="s">
        <v>505</v>
      </c>
      <c r="G1386" s="253">
        <v>0.08</v>
      </c>
      <c r="H1386" s="361" t="s">
        <v>1414</v>
      </c>
      <c r="I1386" s="359" t="s">
        <v>1382</v>
      </c>
      <c r="J1386" s="274">
        <v>0.84</v>
      </c>
      <c r="K1386" s="359" t="s">
        <v>22</v>
      </c>
      <c r="L1386" s="359" t="s">
        <v>1392</v>
      </c>
      <c r="M1386" s="368">
        <v>2016</v>
      </c>
      <c r="N1386" s="205">
        <v>43518</v>
      </c>
      <c r="O1386" s="203" t="s">
        <v>1537</v>
      </c>
      <c r="P1386" t="str">
        <f t="shared" si="21"/>
        <v>Lake Superior - South WRAPS 2011-French River-(04010102-698)-TSS</v>
      </c>
    </row>
    <row r="1387" spans="1:16" ht="27.95" hidden="1" customHeight="1" x14ac:dyDescent="0.25">
      <c r="A1387" s="203" t="s">
        <v>81</v>
      </c>
      <c r="B1387" s="202" t="s">
        <v>720</v>
      </c>
      <c r="C1387" s="203" t="s">
        <v>1779</v>
      </c>
      <c r="D1387" s="202" t="s">
        <v>1782</v>
      </c>
      <c r="E1387" s="202" t="s">
        <v>1783</v>
      </c>
      <c r="F1387" s="202" t="s">
        <v>505</v>
      </c>
      <c r="G1387" s="253">
        <v>0.03</v>
      </c>
      <c r="H1387" s="361" t="s">
        <v>1414</v>
      </c>
      <c r="I1387" s="359" t="s">
        <v>1383</v>
      </c>
      <c r="J1387" s="274">
        <v>0.84</v>
      </c>
      <c r="K1387" s="359" t="s">
        <v>22</v>
      </c>
      <c r="L1387" s="359" t="s">
        <v>1392</v>
      </c>
      <c r="M1387" s="368">
        <v>2016</v>
      </c>
      <c r="N1387" s="205">
        <v>43518</v>
      </c>
      <c r="O1387" s="203" t="s">
        <v>1537</v>
      </c>
      <c r="P1387" t="str">
        <f t="shared" si="21"/>
        <v>Lake Superior - South WRAPS 2011-French River-(04010102-698)-TSS</v>
      </c>
    </row>
    <row r="1388" spans="1:16" ht="27.95" hidden="1" customHeight="1" x14ac:dyDescent="0.25">
      <c r="A1388" s="203" t="s">
        <v>81</v>
      </c>
      <c r="B1388" s="202" t="s">
        <v>720</v>
      </c>
      <c r="C1388" s="203" t="s">
        <v>1779</v>
      </c>
      <c r="D1388" s="202" t="s">
        <v>1782</v>
      </c>
      <c r="E1388" s="202" t="s">
        <v>1783</v>
      </c>
      <c r="F1388" s="202" t="s">
        <v>505</v>
      </c>
      <c r="G1388" s="253">
        <v>4.0000000000000001E-3</v>
      </c>
      <c r="H1388" s="361" t="s">
        <v>1414</v>
      </c>
      <c r="I1388" s="359" t="s">
        <v>1384</v>
      </c>
      <c r="J1388" s="274">
        <v>0.84</v>
      </c>
      <c r="K1388" s="359" t="s">
        <v>22</v>
      </c>
      <c r="L1388" s="359" t="s">
        <v>1392</v>
      </c>
      <c r="M1388" s="368">
        <v>2016</v>
      </c>
      <c r="N1388" s="205">
        <v>43518</v>
      </c>
      <c r="O1388" s="203" t="s">
        <v>1537</v>
      </c>
      <c r="P1388" t="str">
        <f t="shared" si="21"/>
        <v>Lake Superior - South WRAPS 2011-French River-(04010102-698)-TSS</v>
      </c>
    </row>
    <row r="1389" spans="1:16" ht="27.95" hidden="1" customHeight="1" x14ac:dyDescent="0.25">
      <c r="A1389" s="203" t="s">
        <v>81</v>
      </c>
      <c r="B1389" s="202" t="s">
        <v>720</v>
      </c>
      <c r="C1389" s="203" t="s">
        <v>1779</v>
      </c>
      <c r="D1389" s="202" t="s">
        <v>1782</v>
      </c>
      <c r="E1389" s="202" t="s">
        <v>1783</v>
      </c>
      <c r="F1389" s="202" t="s">
        <v>505</v>
      </c>
      <c r="G1389" s="253" t="s">
        <v>515</v>
      </c>
      <c r="H1389" s="361" t="s">
        <v>1414</v>
      </c>
      <c r="I1389" s="359" t="s">
        <v>1385</v>
      </c>
      <c r="J1389" s="274">
        <v>0.84</v>
      </c>
      <c r="K1389" s="359" t="s">
        <v>22</v>
      </c>
      <c r="L1389" s="359" t="s">
        <v>1392</v>
      </c>
      <c r="M1389" s="368">
        <v>2016</v>
      </c>
      <c r="N1389" s="205">
        <v>43518</v>
      </c>
      <c r="O1389" s="203" t="s">
        <v>1537</v>
      </c>
      <c r="P1389" t="str">
        <f t="shared" si="21"/>
        <v>Lake Superior - South WRAPS 2011-French River-(04010102-698)-TSS</v>
      </c>
    </row>
    <row r="1390" spans="1:16" ht="27.95" hidden="1" customHeight="1" x14ac:dyDescent="0.25">
      <c r="A1390" s="203" t="s">
        <v>1784</v>
      </c>
      <c r="B1390" s="202" t="s">
        <v>517</v>
      </c>
      <c r="C1390" s="203" t="s">
        <v>1736</v>
      </c>
      <c r="D1390" s="202" t="s">
        <v>1737</v>
      </c>
      <c r="E1390" s="202" t="s">
        <v>1738</v>
      </c>
      <c r="F1390" s="202" t="s">
        <v>505</v>
      </c>
      <c r="G1390" s="253">
        <v>95.9</v>
      </c>
      <c r="H1390" s="361" t="s">
        <v>1433</v>
      </c>
      <c r="I1390" s="359" t="s">
        <v>1407</v>
      </c>
      <c r="J1390" s="358">
        <v>0.2707</v>
      </c>
      <c r="K1390" s="359" t="s">
        <v>1113</v>
      </c>
      <c r="L1390" s="359" t="s">
        <v>1408</v>
      </c>
      <c r="M1390" s="368">
        <v>2008</v>
      </c>
      <c r="N1390" s="205">
        <v>42359</v>
      </c>
      <c r="O1390" s="203"/>
      <c r="P1390" t="str">
        <f t="shared" si="21"/>
        <v>Eagan Neighborhood Lakes TMDL-Lemay-(19-0055-00)-TP</v>
      </c>
    </row>
    <row r="1391" spans="1:16" ht="27.95" hidden="1" customHeight="1" x14ac:dyDescent="0.25">
      <c r="A1391" s="203" t="s">
        <v>1784</v>
      </c>
      <c r="B1391" s="202" t="s">
        <v>517</v>
      </c>
      <c r="C1391" s="203" t="s">
        <v>1736</v>
      </c>
      <c r="D1391" s="202" t="s">
        <v>1737</v>
      </c>
      <c r="E1391" s="202" t="s">
        <v>1738</v>
      </c>
      <c r="F1391" s="202" t="s">
        <v>505</v>
      </c>
      <c r="G1391" s="253">
        <v>0.26300000000000001</v>
      </c>
      <c r="H1391" s="361" t="s">
        <v>1414</v>
      </c>
      <c r="I1391" s="359" t="s">
        <v>1407</v>
      </c>
      <c r="J1391" s="358">
        <v>0.26939999999999997</v>
      </c>
      <c r="K1391" s="359" t="s">
        <v>1113</v>
      </c>
      <c r="L1391" s="359" t="s">
        <v>1392</v>
      </c>
      <c r="M1391" s="368">
        <v>2008</v>
      </c>
      <c r="N1391" s="205">
        <v>42359</v>
      </c>
      <c r="O1391" s="203"/>
      <c r="P1391" t="str">
        <f t="shared" si="21"/>
        <v>Eagan Neighborhood Lakes TMDL-Lemay-(19-0055-00)-TP</v>
      </c>
    </row>
    <row r="1392" spans="1:16" ht="27.95" hidden="1" customHeight="1" x14ac:dyDescent="0.25">
      <c r="A1392" s="203" t="s">
        <v>1784</v>
      </c>
      <c r="B1392" s="202" t="s">
        <v>517</v>
      </c>
      <c r="C1392" s="203" t="s">
        <v>1736</v>
      </c>
      <c r="D1392" s="202" t="s">
        <v>1739</v>
      </c>
      <c r="E1392" s="202" t="s">
        <v>1480</v>
      </c>
      <c r="F1392" s="202" t="s">
        <v>505</v>
      </c>
      <c r="G1392" s="253">
        <v>6.8</v>
      </c>
      <c r="H1392" s="361" t="s">
        <v>1433</v>
      </c>
      <c r="I1392" s="359" t="s">
        <v>1407</v>
      </c>
      <c r="J1392" s="358">
        <v>0.12820000000000001</v>
      </c>
      <c r="K1392" s="359" t="s">
        <v>1113</v>
      </c>
      <c r="L1392" s="359" t="s">
        <v>1408</v>
      </c>
      <c r="M1392" s="368">
        <v>2008</v>
      </c>
      <c r="N1392" s="205">
        <v>42359</v>
      </c>
      <c r="O1392" s="203"/>
      <c r="P1392" t="str">
        <f t="shared" si="21"/>
        <v>Eagan Neighborhood Lakes TMDL-Unnamed-(19-0064-00)-TP</v>
      </c>
    </row>
    <row r="1393" spans="1:16" ht="27.95" hidden="1" customHeight="1" x14ac:dyDescent="0.25">
      <c r="A1393" s="203" t="s">
        <v>1784</v>
      </c>
      <c r="B1393" s="202" t="s">
        <v>517</v>
      </c>
      <c r="C1393" s="203" t="s">
        <v>1736</v>
      </c>
      <c r="D1393" s="202" t="s">
        <v>1739</v>
      </c>
      <c r="E1393" s="202" t="s">
        <v>1480</v>
      </c>
      <c r="F1393" s="202" t="s">
        <v>505</v>
      </c>
      <c r="G1393" s="253">
        <v>1.8599999999999998E-2</v>
      </c>
      <c r="H1393" s="361" t="s">
        <v>1414</v>
      </c>
      <c r="I1393" s="359" t="s">
        <v>1407</v>
      </c>
      <c r="J1393" s="358">
        <v>0.1308</v>
      </c>
      <c r="K1393" s="359" t="s">
        <v>1113</v>
      </c>
      <c r="L1393" s="359" t="s">
        <v>1392</v>
      </c>
      <c r="M1393" s="368">
        <v>2008</v>
      </c>
      <c r="N1393" s="205">
        <v>42359</v>
      </c>
      <c r="O1393" s="203"/>
      <c r="P1393" t="str">
        <f t="shared" si="21"/>
        <v>Eagan Neighborhood Lakes TMDL-Unnamed-(19-0064-00)-TP</v>
      </c>
    </row>
    <row r="1394" spans="1:16" ht="27.95" hidden="1" customHeight="1" x14ac:dyDescent="0.25">
      <c r="A1394" s="203" t="s">
        <v>1784</v>
      </c>
      <c r="B1394" s="202" t="s">
        <v>517</v>
      </c>
      <c r="C1394" s="203" t="s">
        <v>1736</v>
      </c>
      <c r="D1394" s="202" t="s">
        <v>1740</v>
      </c>
      <c r="E1394" s="202" t="s">
        <v>1741</v>
      </c>
      <c r="F1394" s="202" t="s">
        <v>505</v>
      </c>
      <c r="G1394" s="253">
        <v>30.3</v>
      </c>
      <c r="H1394" s="361" t="s">
        <v>1433</v>
      </c>
      <c r="I1394" s="359" t="s">
        <v>1407</v>
      </c>
      <c r="J1394" s="358">
        <v>0.27510000000000001</v>
      </c>
      <c r="K1394" s="359" t="s">
        <v>1113</v>
      </c>
      <c r="L1394" s="359" t="s">
        <v>1408</v>
      </c>
      <c r="M1394" s="368">
        <v>2008</v>
      </c>
      <c r="N1394" s="205">
        <v>42359</v>
      </c>
      <c r="O1394" s="203"/>
      <c r="P1394" t="str">
        <f t="shared" si="21"/>
        <v>Eagan Neighborhood Lakes TMDL-Carlson-(19-0066-00)-TP</v>
      </c>
    </row>
    <row r="1395" spans="1:16" ht="27.95" hidden="1" customHeight="1" x14ac:dyDescent="0.25">
      <c r="A1395" s="203" t="s">
        <v>1784</v>
      </c>
      <c r="B1395" s="202" t="s">
        <v>517</v>
      </c>
      <c r="C1395" s="203" t="s">
        <v>1736</v>
      </c>
      <c r="D1395" s="202" t="s">
        <v>1740</v>
      </c>
      <c r="E1395" s="202" t="s">
        <v>1741</v>
      </c>
      <c r="F1395" s="202" t="s">
        <v>505</v>
      </c>
      <c r="G1395" s="253">
        <v>8.3000000000000004E-2</v>
      </c>
      <c r="H1395" s="361" t="s">
        <v>1414</v>
      </c>
      <c r="I1395" s="359" t="s">
        <v>1407</v>
      </c>
      <c r="J1395" s="358">
        <v>0.27510000000000001</v>
      </c>
      <c r="K1395" s="359" t="s">
        <v>1113</v>
      </c>
      <c r="L1395" s="359" t="s">
        <v>1392</v>
      </c>
      <c r="M1395" s="368">
        <v>2008</v>
      </c>
      <c r="N1395" s="205">
        <v>42359</v>
      </c>
      <c r="O1395" s="203"/>
      <c r="P1395" t="str">
        <f t="shared" si="21"/>
        <v>Eagan Neighborhood Lakes TMDL-Carlson-(19-0066-00)-TP</v>
      </c>
    </row>
    <row r="1396" spans="1:16" ht="27.95" hidden="1" customHeight="1" x14ac:dyDescent="0.25">
      <c r="A1396" s="203" t="s">
        <v>1784</v>
      </c>
      <c r="B1396" s="202" t="s">
        <v>517</v>
      </c>
      <c r="C1396" s="203" t="s">
        <v>1736</v>
      </c>
      <c r="D1396" s="202" t="s">
        <v>1785</v>
      </c>
      <c r="E1396" s="202" t="s">
        <v>1480</v>
      </c>
      <c r="F1396" s="202" t="s">
        <v>505</v>
      </c>
      <c r="G1396" s="253">
        <v>7.3</v>
      </c>
      <c r="H1396" s="361" t="s">
        <v>1433</v>
      </c>
      <c r="I1396" s="359" t="s">
        <v>1407</v>
      </c>
      <c r="J1396" s="358">
        <v>0.42059999999999997</v>
      </c>
      <c r="K1396" s="359" t="s">
        <v>1113</v>
      </c>
      <c r="L1396" s="359" t="s">
        <v>1408</v>
      </c>
      <c r="M1396" s="368">
        <v>2008</v>
      </c>
      <c r="N1396" s="205">
        <v>42359</v>
      </c>
      <c r="O1396" s="203"/>
      <c r="P1396" t="str">
        <f t="shared" si="21"/>
        <v>Eagan Neighborhood Lakes TMDL-Unnamed-(19-0077-00)-TP</v>
      </c>
    </row>
    <row r="1397" spans="1:16" ht="27.95" hidden="1" customHeight="1" x14ac:dyDescent="0.25">
      <c r="A1397" s="203" t="s">
        <v>1784</v>
      </c>
      <c r="B1397" s="202" t="s">
        <v>517</v>
      </c>
      <c r="C1397" s="203" t="s">
        <v>1736</v>
      </c>
      <c r="D1397" s="202" t="s">
        <v>1785</v>
      </c>
      <c r="E1397" s="202" t="s">
        <v>1480</v>
      </c>
      <c r="F1397" s="202" t="s">
        <v>505</v>
      </c>
      <c r="G1397" s="253">
        <v>0.02</v>
      </c>
      <c r="H1397" s="361" t="s">
        <v>1414</v>
      </c>
      <c r="I1397" s="359" t="s">
        <v>1407</v>
      </c>
      <c r="J1397" s="358">
        <v>0.42030000000000001</v>
      </c>
      <c r="K1397" s="359" t="s">
        <v>1113</v>
      </c>
      <c r="L1397" s="359" t="s">
        <v>1392</v>
      </c>
      <c r="M1397" s="368">
        <v>2008</v>
      </c>
      <c r="N1397" s="205">
        <v>42359</v>
      </c>
      <c r="O1397" s="203"/>
      <c r="P1397" t="str">
        <f t="shared" si="21"/>
        <v>Eagan Neighborhood Lakes TMDL-Unnamed-(19-0077-00)-TP</v>
      </c>
    </row>
    <row r="1398" spans="1:16" ht="27.95" hidden="1" customHeight="1" x14ac:dyDescent="0.25">
      <c r="A1398" s="203" t="s">
        <v>1784</v>
      </c>
      <c r="B1398" s="202" t="s">
        <v>517</v>
      </c>
      <c r="C1398" s="203" t="s">
        <v>1742</v>
      </c>
      <c r="D1398" s="202" t="s">
        <v>738</v>
      </c>
      <c r="E1398" s="202" t="s">
        <v>1743</v>
      </c>
      <c r="F1398" s="202" t="s">
        <v>505</v>
      </c>
      <c r="G1398" s="253">
        <v>264</v>
      </c>
      <c r="H1398" s="361" t="s">
        <v>1433</v>
      </c>
      <c r="I1398" s="359" t="s">
        <v>1407</v>
      </c>
      <c r="J1398" s="358" t="s">
        <v>1786</v>
      </c>
      <c r="K1398" s="359" t="s">
        <v>1113</v>
      </c>
      <c r="L1398" s="359" t="s">
        <v>1408</v>
      </c>
      <c r="M1398" s="368">
        <v>2006</v>
      </c>
      <c r="N1398" s="205">
        <v>40430</v>
      </c>
      <c r="O1398" s="361" t="s">
        <v>1597</v>
      </c>
      <c r="P1398" t="str">
        <f t="shared" si="21"/>
        <v>Fish/Schwanz Lakes Nutrient TMDL-Fish-(19-0057-00)-TP</v>
      </c>
    </row>
    <row r="1399" spans="1:16" ht="27.95" hidden="1" customHeight="1" x14ac:dyDescent="0.25">
      <c r="A1399" s="203" t="s">
        <v>1784</v>
      </c>
      <c r="B1399" s="202" t="s">
        <v>517</v>
      </c>
      <c r="C1399" s="203" t="s">
        <v>1742</v>
      </c>
      <c r="D1399" s="202" t="s">
        <v>738</v>
      </c>
      <c r="E1399" s="202" t="s">
        <v>1743</v>
      </c>
      <c r="F1399" s="202" t="s">
        <v>505</v>
      </c>
      <c r="G1399" s="253">
        <v>0.72</v>
      </c>
      <c r="H1399" s="361" t="s">
        <v>1414</v>
      </c>
      <c r="I1399" s="359" t="s">
        <v>1407</v>
      </c>
      <c r="J1399" s="358" t="s">
        <v>1786</v>
      </c>
      <c r="K1399" s="359" t="s">
        <v>1113</v>
      </c>
      <c r="L1399" s="359" t="s">
        <v>1392</v>
      </c>
      <c r="M1399" s="368">
        <v>2006</v>
      </c>
      <c r="N1399" s="205">
        <v>40430</v>
      </c>
      <c r="O1399" s="361" t="s">
        <v>1597</v>
      </c>
      <c r="P1399" t="str">
        <f t="shared" si="21"/>
        <v>Fish/Schwanz Lakes Nutrient TMDL-Fish-(19-0057-00)-TP</v>
      </c>
    </row>
    <row r="1400" spans="1:16" ht="27.95" hidden="1" customHeight="1" x14ac:dyDescent="0.25">
      <c r="A1400" s="203" t="s">
        <v>1784</v>
      </c>
      <c r="B1400" s="202" t="s">
        <v>517</v>
      </c>
      <c r="C1400" s="203" t="s">
        <v>1376</v>
      </c>
      <c r="D1400" s="203" t="s">
        <v>1475</v>
      </c>
      <c r="E1400" s="202" t="s">
        <v>1474</v>
      </c>
      <c r="F1400" s="202" t="s">
        <v>475</v>
      </c>
      <c r="G1400" s="253">
        <v>8.6199999999999992</v>
      </c>
      <c r="H1400" s="361" t="s">
        <v>1378</v>
      </c>
      <c r="I1400" s="359" t="s">
        <v>1379</v>
      </c>
      <c r="J1400" s="359" t="s">
        <v>1380</v>
      </c>
      <c r="K1400" s="359" t="s">
        <v>9</v>
      </c>
      <c r="L1400" s="359" t="s">
        <v>1381</v>
      </c>
      <c r="M1400" s="368">
        <v>1988</v>
      </c>
      <c r="N1400" s="205">
        <v>38812</v>
      </c>
      <c r="O1400" s="203"/>
      <c r="P1400" t="str">
        <f t="shared" si="21"/>
        <v>Lower Mississippi River Basin-Fecal Coliform TMDL-Vermillion River-(07040001-692 (previous waterbody ID: 07040001-506))-Fecal Coliform</v>
      </c>
    </row>
    <row r="1401" spans="1:16" ht="27.95" hidden="1" customHeight="1" x14ac:dyDescent="0.25">
      <c r="A1401" s="203" t="s">
        <v>1784</v>
      </c>
      <c r="B1401" s="202" t="s">
        <v>517</v>
      </c>
      <c r="C1401" s="203" t="s">
        <v>1376</v>
      </c>
      <c r="D1401" s="203" t="s">
        <v>1475</v>
      </c>
      <c r="E1401" s="202" t="s">
        <v>1474</v>
      </c>
      <c r="F1401" s="202" t="s">
        <v>475</v>
      </c>
      <c r="G1401" s="253">
        <v>3.09</v>
      </c>
      <c r="H1401" s="361" t="s">
        <v>1378</v>
      </c>
      <c r="I1401" s="359" t="s">
        <v>1382</v>
      </c>
      <c r="J1401" s="359" t="s">
        <v>1380</v>
      </c>
      <c r="K1401" s="359" t="s">
        <v>9</v>
      </c>
      <c r="L1401" s="359" t="s">
        <v>1381</v>
      </c>
      <c r="M1401" s="368">
        <v>1988</v>
      </c>
      <c r="N1401" s="205">
        <v>38812</v>
      </c>
      <c r="O1401" s="203"/>
      <c r="P1401" t="str">
        <f t="shared" si="21"/>
        <v>Lower Mississippi River Basin-Fecal Coliform TMDL-Vermillion River-(07040001-692 (previous waterbody ID: 07040001-506))-Fecal Coliform</v>
      </c>
    </row>
    <row r="1402" spans="1:16" ht="27.95" hidden="1" customHeight="1" x14ac:dyDescent="0.25">
      <c r="A1402" s="203" t="s">
        <v>1784</v>
      </c>
      <c r="B1402" s="202" t="s">
        <v>517</v>
      </c>
      <c r="C1402" s="203" t="s">
        <v>1376</v>
      </c>
      <c r="D1402" s="203" t="s">
        <v>1475</v>
      </c>
      <c r="E1402" s="202" t="s">
        <v>1474</v>
      </c>
      <c r="F1402" s="202" t="s">
        <v>475</v>
      </c>
      <c r="G1402" s="253">
        <v>1.57</v>
      </c>
      <c r="H1402" s="361" t="s">
        <v>1378</v>
      </c>
      <c r="I1402" s="359" t="s">
        <v>1383</v>
      </c>
      <c r="J1402" s="359" t="s">
        <v>1380</v>
      </c>
      <c r="K1402" s="359" t="s">
        <v>9</v>
      </c>
      <c r="L1402" s="359" t="s">
        <v>1381</v>
      </c>
      <c r="M1402" s="368">
        <v>1988</v>
      </c>
      <c r="N1402" s="205">
        <v>38812</v>
      </c>
      <c r="O1402" s="203"/>
      <c r="P1402" t="str">
        <f t="shared" si="21"/>
        <v>Lower Mississippi River Basin-Fecal Coliform TMDL-Vermillion River-(07040001-692 (previous waterbody ID: 07040001-506))-Fecal Coliform</v>
      </c>
    </row>
    <row r="1403" spans="1:16" ht="27.95" hidden="1" customHeight="1" x14ac:dyDescent="0.25">
      <c r="A1403" s="203" t="s">
        <v>1784</v>
      </c>
      <c r="B1403" s="202" t="s">
        <v>517</v>
      </c>
      <c r="C1403" s="203" t="s">
        <v>1376</v>
      </c>
      <c r="D1403" s="203" t="s">
        <v>1475</v>
      </c>
      <c r="E1403" s="202" t="s">
        <v>1474</v>
      </c>
      <c r="F1403" s="202" t="s">
        <v>475</v>
      </c>
      <c r="G1403" s="253">
        <v>0.3</v>
      </c>
      <c r="H1403" s="361" t="s">
        <v>1378</v>
      </c>
      <c r="I1403" s="359" t="s">
        <v>1384</v>
      </c>
      <c r="J1403" s="359" t="s">
        <v>1380</v>
      </c>
      <c r="K1403" s="359" t="s">
        <v>9</v>
      </c>
      <c r="L1403" s="359" t="s">
        <v>1381</v>
      </c>
      <c r="M1403" s="368">
        <v>1988</v>
      </c>
      <c r="N1403" s="205">
        <v>38812</v>
      </c>
      <c r="O1403" s="203"/>
      <c r="P1403" t="str">
        <f t="shared" si="21"/>
        <v>Lower Mississippi River Basin-Fecal Coliform TMDL-Vermillion River-(07040001-692 (previous waterbody ID: 07040001-506))-Fecal Coliform</v>
      </c>
    </row>
    <row r="1404" spans="1:16" ht="27.95" hidden="1" customHeight="1" x14ac:dyDescent="0.25">
      <c r="A1404" s="203" t="s">
        <v>1784</v>
      </c>
      <c r="B1404" s="202" t="s">
        <v>517</v>
      </c>
      <c r="C1404" s="203" t="s">
        <v>1376</v>
      </c>
      <c r="D1404" s="203" t="s">
        <v>1475</v>
      </c>
      <c r="E1404" s="202" t="s">
        <v>1474</v>
      </c>
      <c r="F1404" s="202" t="s">
        <v>475</v>
      </c>
      <c r="G1404" s="253" t="s">
        <v>515</v>
      </c>
      <c r="H1404" s="361" t="s">
        <v>1378</v>
      </c>
      <c r="I1404" s="359" t="s">
        <v>1385</v>
      </c>
      <c r="J1404" s="359" t="s">
        <v>1380</v>
      </c>
      <c r="K1404" s="359" t="s">
        <v>9</v>
      </c>
      <c r="L1404" s="359" t="s">
        <v>1381</v>
      </c>
      <c r="M1404" s="368">
        <v>1988</v>
      </c>
      <c r="N1404" s="205">
        <v>38812</v>
      </c>
      <c r="O1404" s="203"/>
      <c r="P1404" t="str">
        <f t="shared" si="21"/>
        <v>Lower Mississippi River Basin-Fecal Coliform TMDL-Vermillion River-(07040001-692 (previous waterbody ID: 07040001-506))-Fecal Coliform</v>
      </c>
    </row>
    <row r="1405" spans="1:16" ht="27.95" hidden="1" customHeight="1" x14ac:dyDescent="0.25">
      <c r="A1405" s="203" t="s">
        <v>1784</v>
      </c>
      <c r="B1405" s="202" t="s">
        <v>517</v>
      </c>
      <c r="C1405" s="203" t="s">
        <v>1376</v>
      </c>
      <c r="D1405" s="202" t="s">
        <v>524</v>
      </c>
      <c r="E1405" s="202" t="s">
        <v>1474</v>
      </c>
      <c r="F1405" s="202" t="s">
        <v>475</v>
      </c>
      <c r="G1405" s="253">
        <v>5.99</v>
      </c>
      <c r="H1405" s="361" t="s">
        <v>1378</v>
      </c>
      <c r="I1405" s="359" t="s">
        <v>1379</v>
      </c>
      <c r="J1405" s="359" t="s">
        <v>1380</v>
      </c>
      <c r="K1405" s="359" t="s">
        <v>9</v>
      </c>
      <c r="L1405" s="359" t="s">
        <v>1381</v>
      </c>
      <c r="M1405" s="368">
        <v>1988</v>
      </c>
      <c r="N1405" s="205">
        <v>38812</v>
      </c>
      <c r="O1405" s="203"/>
      <c r="P1405" t="str">
        <f t="shared" si="21"/>
        <v>Lower Mississippi River Basin-Fecal Coliform TMDL-Vermillion River-(07040001-507)-Fecal Coliform</v>
      </c>
    </row>
    <row r="1406" spans="1:16" ht="27.95" hidden="1" customHeight="1" x14ac:dyDescent="0.25">
      <c r="A1406" s="203" t="s">
        <v>1784</v>
      </c>
      <c r="B1406" s="202" t="s">
        <v>517</v>
      </c>
      <c r="C1406" s="203" t="s">
        <v>1376</v>
      </c>
      <c r="D1406" s="202" t="s">
        <v>524</v>
      </c>
      <c r="E1406" s="202" t="s">
        <v>1474</v>
      </c>
      <c r="F1406" s="202" t="s">
        <v>475</v>
      </c>
      <c r="G1406" s="253">
        <v>1.57</v>
      </c>
      <c r="H1406" s="361" t="s">
        <v>1378</v>
      </c>
      <c r="I1406" s="359" t="s">
        <v>1382</v>
      </c>
      <c r="J1406" s="359" t="s">
        <v>1380</v>
      </c>
      <c r="K1406" s="359" t="s">
        <v>9</v>
      </c>
      <c r="L1406" s="359" t="s">
        <v>1381</v>
      </c>
      <c r="M1406" s="368">
        <v>1988</v>
      </c>
      <c r="N1406" s="205">
        <v>38812</v>
      </c>
      <c r="O1406" s="203"/>
      <c r="P1406" t="str">
        <f t="shared" si="21"/>
        <v>Lower Mississippi River Basin-Fecal Coliform TMDL-Vermillion River-(07040001-507)-Fecal Coliform</v>
      </c>
    </row>
    <row r="1407" spans="1:16" ht="27.95" hidden="1" customHeight="1" x14ac:dyDescent="0.25">
      <c r="A1407" s="203" t="s">
        <v>1784</v>
      </c>
      <c r="B1407" s="202" t="s">
        <v>517</v>
      </c>
      <c r="C1407" s="203" t="s">
        <v>1376</v>
      </c>
      <c r="D1407" s="202" t="s">
        <v>524</v>
      </c>
      <c r="E1407" s="202" t="s">
        <v>1474</v>
      </c>
      <c r="F1407" s="202" t="s">
        <v>475</v>
      </c>
      <c r="G1407" s="253">
        <v>0.36</v>
      </c>
      <c r="H1407" s="361" t="s">
        <v>1378</v>
      </c>
      <c r="I1407" s="359" t="s">
        <v>1383</v>
      </c>
      <c r="J1407" s="359" t="s">
        <v>1380</v>
      </c>
      <c r="K1407" s="359" t="s">
        <v>9</v>
      </c>
      <c r="L1407" s="359" t="s">
        <v>1381</v>
      </c>
      <c r="M1407" s="368">
        <v>1988</v>
      </c>
      <c r="N1407" s="205">
        <v>38812</v>
      </c>
      <c r="O1407" s="203"/>
      <c r="P1407" t="str">
        <f t="shared" si="21"/>
        <v>Lower Mississippi River Basin-Fecal Coliform TMDL-Vermillion River-(07040001-507)-Fecal Coliform</v>
      </c>
    </row>
    <row r="1408" spans="1:16" ht="27.95" hidden="1" customHeight="1" x14ac:dyDescent="0.25">
      <c r="A1408" s="203" t="s">
        <v>1784</v>
      </c>
      <c r="B1408" s="202" t="s">
        <v>517</v>
      </c>
      <c r="C1408" s="203" t="s">
        <v>1376</v>
      </c>
      <c r="D1408" s="202" t="s">
        <v>524</v>
      </c>
      <c r="E1408" s="202" t="s">
        <v>1474</v>
      </c>
      <c r="F1408" s="202" t="s">
        <v>475</v>
      </c>
      <c r="G1408" s="253" t="s">
        <v>515</v>
      </c>
      <c r="H1408" s="361" t="s">
        <v>1378</v>
      </c>
      <c r="I1408" s="359" t="s">
        <v>1384</v>
      </c>
      <c r="J1408" s="359" t="s">
        <v>1380</v>
      </c>
      <c r="K1408" s="359" t="s">
        <v>9</v>
      </c>
      <c r="L1408" s="359" t="s">
        <v>1381</v>
      </c>
      <c r="M1408" s="368">
        <v>1988</v>
      </c>
      <c r="N1408" s="205">
        <v>38812</v>
      </c>
      <c r="O1408" s="203"/>
      <c r="P1408" t="str">
        <f t="shared" si="21"/>
        <v>Lower Mississippi River Basin-Fecal Coliform TMDL-Vermillion River-(07040001-507)-Fecal Coliform</v>
      </c>
    </row>
    <row r="1409" spans="1:16" ht="27.95" hidden="1" customHeight="1" x14ac:dyDescent="0.25">
      <c r="A1409" s="203" t="s">
        <v>1784</v>
      </c>
      <c r="B1409" s="202" t="s">
        <v>517</v>
      </c>
      <c r="C1409" s="203" t="s">
        <v>1376</v>
      </c>
      <c r="D1409" s="202" t="s">
        <v>524</v>
      </c>
      <c r="E1409" s="202" t="s">
        <v>1474</v>
      </c>
      <c r="F1409" s="202" t="s">
        <v>475</v>
      </c>
      <c r="G1409" s="253" t="s">
        <v>515</v>
      </c>
      <c r="H1409" s="361" t="s">
        <v>1378</v>
      </c>
      <c r="I1409" s="359" t="s">
        <v>1385</v>
      </c>
      <c r="J1409" s="359" t="s">
        <v>1380</v>
      </c>
      <c r="K1409" s="359" t="s">
        <v>9</v>
      </c>
      <c r="L1409" s="359" t="s">
        <v>1381</v>
      </c>
      <c r="M1409" s="368">
        <v>1988</v>
      </c>
      <c r="N1409" s="205">
        <v>38812</v>
      </c>
      <c r="O1409" s="203"/>
      <c r="P1409" t="str">
        <f t="shared" si="21"/>
        <v>Lower Mississippi River Basin-Fecal Coliform TMDL-Vermillion River-(07040001-507)-Fecal Coliform</v>
      </c>
    </row>
    <row r="1410" spans="1:16" ht="27.95" hidden="1" customHeight="1" x14ac:dyDescent="0.25">
      <c r="A1410" s="203" t="s">
        <v>1784</v>
      </c>
      <c r="B1410" s="202" t="s">
        <v>517</v>
      </c>
      <c r="C1410" s="203" t="s">
        <v>1403</v>
      </c>
      <c r="D1410" s="202" t="s">
        <v>1404</v>
      </c>
      <c r="E1410" s="202" t="s">
        <v>1405</v>
      </c>
      <c r="F1410" s="202" t="s">
        <v>475</v>
      </c>
      <c r="G1410" s="253">
        <v>154</v>
      </c>
      <c r="H1410" s="361" t="s">
        <v>1406</v>
      </c>
      <c r="I1410" s="359" t="s">
        <v>1407</v>
      </c>
      <c r="J1410" s="359" t="s">
        <v>1380</v>
      </c>
      <c r="K1410" s="359" t="s">
        <v>22</v>
      </c>
      <c r="L1410" s="359" t="s">
        <v>1408</v>
      </c>
      <c r="M1410" s="368" t="s">
        <v>1407</v>
      </c>
      <c r="N1410" s="205">
        <v>42486</v>
      </c>
      <c r="O1410" s="203"/>
      <c r="P1410" t="str">
        <f t="shared" si="21"/>
        <v>South Metro Mississippi TSS TMDL-Mississippi River-(07040001-531)-TSS</v>
      </c>
    </row>
    <row r="1411" spans="1:16" ht="27.95" hidden="1" customHeight="1" x14ac:dyDescent="0.25">
      <c r="A1411" s="203" t="s">
        <v>1784</v>
      </c>
      <c r="B1411" s="202" t="s">
        <v>517</v>
      </c>
      <c r="C1411" s="203" t="s">
        <v>1476</v>
      </c>
      <c r="D1411" s="202" t="s">
        <v>1479</v>
      </c>
      <c r="E1411" s="202" t="s">
        <v>1480</v>
      </c>
      <c r="F1411" s="202" t="s">
        <v>505</v>
      </c>
      <c r="G1411" s="253">
        <v>0.05</v>
      </c>
      <c r="H1411" s="361" t="s">
        <v>1433</v>
      </c>
      <c r="I1411" s="359" t="s">
        <v>1407</v>
      </c>
      <c r="J1411" s="358">
        <v>0</v>
      </c>
      <c r="K1411" s="359" t="s">
        <v>1113</v>
      </c>
      <c r="L1411" s="359" t="s">
        <v>1408</v>
      </c>
      <c r="M1411" s="368">
        <v>2010</v>
      </c>
      <c r="N1411" s="205">
        <v>42359</v>
      </c>
      <c r="O1411" s="203"/>
      <c r="P1411" t="str">
        <f t="shared" ref="P1411:P1474" si="22">CONCATENATE(C1411, "-", E1411, "-","(", D1411,")", "-",K1411)</f>
        <v>Vermillion River Watershed JPO WRAPS 2008-Unnamed-(19-0349-00)-TP</v>
      </c>
    </row>
    <row r="1412" spans="1:16" ht="27.95" hidden="1" customHeight="1" x14ac:dyDescent="0.25">
      <c r="A1412" s="203" t="s">
        <v>1784</v>
      </c>
      <c r="B1412" s="202" t="s">
        <v>517</v>
      </c>
      <c r="C1412" s="203" t="s">
        <v>1476</v>
      </c>
      <c r="D1412" s="202" t="s">
        <v>1479</v>
      </c>
      <c r="E1412" s="202" t="s">
        <v>1480</v>
      </c>
      <c r="F1412" s="202" t="s">
        <v>505</v>
      </c>
      <c r="G1412" s="253">
        <v>1E-4</v>
      </c>
      <c r="H1412" s="361" t="s">
        <v>1414</v>
      </c>
      <c r="I1412" s="359" t="s">
        <v>1407</v>
      </c>
      <c r="J1412" s="358">
        <v>0</v>
      </c>
      <c r="K1412" s="359" t="s">
        <v>1113</v>
      </c>
      <c r="L1412" s="359" t="s">
        <v>1392</v>
      </c>
      <c r="M1412" s="368">
        <v>2010</v>
      </c>
      <c r="N1412" s="205">
        <v>42359</v>
      </c>
      <c r="O1412" s="203"/>
      <c r="P1412" t="str">
        <f t="shared" si="22"/>
        <v>Vermillion River Watershed JPO WRAPS 2008-Unnamed-(19-0349-00)-TP</v>
      </c>
    </row>
    <row r="1413" spans="1:16" ht="27.95" hidden="1" customHeight="1" x14ac:dyDescent="0.25">
      <c r="A1413" s="203" t="s">
        <v>1787</v>
      </c>
      <c r="B1413" s="202" t="s">
        <v>2379</v>
      </c>
      <c r="C1413" s="203" t="s">
        <v>1549</v>
      </c>
      <c r="D1413" s="202" t="s">
        <v>804</v>
      </c>
      <c r="E1413" s="202" t="s">
        <v>1550</v>
      </c>
      <c r="F1413" s="202" t="s">
        <v>475</v>
      </c>
      <c r="G1413" s="253">
        <v>6.11</v>
      </c>
      <c r="H1413" s="224" t="s">
        <v>1551</v>
      </c>
      <c r="I1413" s="359" t="s">
        <v>1379</v>
      </c>
      <c r="J1413" s="359" t="s">
        <v>1380</v>
      </c>
      <c r="K1413" s="359" t="s">
        <v>9</v>
      </c>
      <c r="L1413" s="359" t="s">
        <v>1392</v>
      </c>
      <c r="M1413" s="368">
        <v>2000</v>
      </c>
      <c r="N1413" s="207" t="s">
        <v>1552</v>
      </c>
      <c r="O1413" s="203"/>
      <c r="P1413" t="str">
        <f t="shared" si="22"/>
        <v>Blue Earth, Le Sueur, and Watonwan Watersheds - Fecal Coliform TMDL-Blue Earth River-(07020009-501)-Fecal Coliform</v>
      </c>
    </row>
    <row r="1414" spans="1:16" ht="27.95" hidden="1" customHeight="1" x14ac:dyDescent="0.25">
      <c r="A1414" s="203" t="s">
        <v>1787</v>
      </c>
      <c r="B1414" s="202" t="s">
        <v>2379</v>
      </c>
      <c r="C1414" s="203" t="s">
        <v>1549</v>
      </c>
      <c r="D1414" s="202" t="s">
        <v>804</v>
      </c>
      <c r="E1414" s="202" t="s">
        <v>1550</v>
      </c>
      <c r="F1414" s="202" t="s">
        <v>475</v>
      </c>
      <c r="G1414" s="253">
        <v>2.5299999999999998</v>
      </c>
      <c r="H1414" s="224" t="s">
        <v>1551</v>
      </c>
      <c r="I1414" s="359" t="s">
        <v>1382</v>
      </c>
      <c r="J1414" s="359" t="s">
        <v>1380</v>
      </c>
      <c r="K1414" s="359" t="s">
        <v>9</v>
      </c>
      <c r="L1414" s="359" t="s">
        <v>1392</v>
      </c>
      <c r="M1414" s="368">
        <v>2000</v>
      </c>
      <c r="N1414" s="207" t="s">
        <v>1552</v>
      </c>
      <c r="O1414" s="203"/>
      <c r="P1414" t="str">
        <f t="shared" si="22"/>
        <v>Blue Earth, Le Sueur, and Watonwan Watersheds - Fecal Coliform TMDL-Blue Earth River-(07020009-501)-Fecal Coliform</v>
      </c>
    </row>
    <row r="1415" spans="1:16" ht="27.95" hidden="1" customHeight="1" x14ac:dyDescent="0.25">
      <c r="A1415" s="203" t="s">
        <v>1787</v>
      </c>
      <c r="B1415" s="202" t="s">
        <v>2379</v>
      </c>
      <c r="C1415" s="203" t="s">
        <v>1549</v>
      </c>
      <c r="D1415" s="202" t="s">
        <v>804</v>
      </c>
      <c r="E1415" s="202" t="s">
        <v>1550</v>
      </c>
      <c r="F1415" s="202" t="s">
        <v>475</v>
      </c>
      <c r="G1415" s="253">
        <v>1.1399999999999999</v>
      </c>
      <c r="H1415" s="224" t="s">
        <v>1551</v>
      </c>
      <c r="I1415" s="359" t="s">
        <v>1383</v>
      </c>
      <c r="J1415" s="359" t="s">
        <v>1380</v>
      </c>
      <c r="K1415" s="359" t="s">
        <v>9</v>
      </c>
      <c r="L1415" s="359" t="s">
        <v>1392</v>
      </c>
      <c r="M1415" s="368">
        <v>2000</v>
      </c>
      <c r="N1415" s="207" t="s">
        <v>1552</v>
      </c>
      <c r="O1415" s="203"/>
      <c r="P1415" t="str">
        <f t="shared" si="22"/>
        <v>Blue Earth, Le Sueur, and Watonwan Watersheds - Fecal Coliform TMDL-Blue Earth River-(07020009-501)-Fecal Coliform</v>
      </c>
    </row>
    <row r="1416" spans="1:16" ht="27.95" hidden="1" customHeight="1" x14ac:dyDescent="0.25">
      <c r="A1416" s="203" t="s">
        <v>1787</v>
      </c>
      <c r="B1416" s="202" t="s">
        <v>2379</v>
      </c>
      <c r="C1416" s="203" t="s">
        <v>1549</v>
      </c>
      <c r="D1416" s="202" t="s">
        <v>804</v>
      </c>
      <c r="E1416" s="202" t="s">
        <v>1550</v>
      </c>
      <c r="F1416" s="202" t="s">
        <v>475</v>
      </c>
      <c r="G1416" s="253">
        <v>0.26</v>
      </c>
      <c r="H1416" s="224" t="s">
        <v>1551</v>
      </c>
      <c r="I1416" s="359" t="s">
        <v>1384</v>
      </c>
      <c r="J1416" s="359" t="s">
        <v>1380</v>
      </c>
      <c r="K1416" s="359" t="s">
        <v>9</v>
      </c>
      <c r="L1416" s="359" t="s">
        <v>1392</v>
      </c>
      <c r="M1416" s="368">
        <v>2000</v>
      </c>
      <c r="N1416" s="207" t="s">
        <v>1552</v>
      </c>
      <c r="O1416" s="203"/>
      <c r="P1416" t="str">
        <f t="shared" si="22"/>
        <v>Blue Earth, Le Sueur, and Watonwan Watersheds - Fecal Coliform TMDL-Blue Earth River-(07020009-501)-Fecal Coliform</v>
      </c>
    </row>
    <row r="1417" spans="1:16" ht="27.95" hidden="1" customHeight="1" x14ac:dyDescent="0.25">
      <c r="A1417" s="203" t="s">
        <v>1787</v>
      </c>
      <c r="B1417" s="202" t="s">
        <v>2379</v>
      </c>
      <c r="C1417" s="203" t="s">
        <v>1549</v>
      </c>
      <c r="D1417" s="202" t="s">
        <v>804</v>
      </c>
      <c r="E1417" s="202" t="s">
        <v>1550</v>
      </c>
      <c r="F1417" s="202" t="s">
        <v>475</v>
      </c>
      <c r="G1417" s="253" t="s">
        <v>515</v>
      </c>
      <c r="H1417" s="224" t="s">
        <v>1551</v>
      </c>
      <c r="I1417" s="359" t="s">
        <v>1385</v>
      </c>
      <c r="J1417" s="359" t="s">
        <v>1380</v>
      </c>
      <c r="K1417" s="359" t="s">
        <v>9</v>
      </c>
      <c r="L1417" s="359" t="s">
        <v>1392</v>
      </c>
      <c r="M1417" s="368">
        <v>2000</v>
      </c>
      <c r="N1417" s="207" t="s">
        <v>1552</v>
      </c>
      <c r="O1417" s="203"/>
      <c r="P1417" t="str">
        <f t="shared" si="22"/>
        <v>Blue Earth, Le Sueur, and Watonwan Watersheds - Fecal Coliform TMDL-Blue Earth River-(07020009-501)-Fecal Coliform</v>
      </c>
    </row>
    <row r="1418" spans="1:16" ht="27.95" hidden="1" customHeight="1" x14ac:dyDescent="0.25">
      <c r="A1418" s="203" t="s">
        <v>1787</v>
      </c>
      <c r="B1418" s="202" t="s">
        <v>2379</v>
      </c>
      <c r="C1418" s="203" t="s">
        <v>1549</v>
      </c>
      <c r="D1418" s="202" t="s">
        <v>686</v>
      </c>
      <c r="E1418" s="202" t="s">
        <v>1553</v>
      </c>
      <c r="F1418" s="202" t="s">
        <v>475</v>
      </c>
      <c r="G1418" s="253">
        <v>3.15</v>
      </c>
      <c r="H1418" s="224" t="s">
        <v>1551</v>
      </c>
      <c r="I1418" s="359" t="s">
        <v>1385</v>
      </c>
      <c r="J1418" s="359" t="s">
        <v>1380</v>
      </c>
      <c r="K1418" s="359" t="s">
        <v>9</v>
      </c>
      <c r="L1418" s="359" t="s">
        <v>1392</v>
      </c>
      <c r="M1418" s="368">
        <v>2004</v>
      </c>
      <c r="N1418" s="207" t="s">
        <v>1552</v>
      </c>
      <c r="O1418" s="203"/>
      <c r="P1418" t="str">
        <f t="shared" si="22"/>
        <v>Blue Earth, Le Sueur, and Watonwan Watersheds - Fecal Coliform TMDL-Le Sueur River-(07020011-501)-Fecal Coliform</v>
      </c>
    </row>
    <row r="1419" spans="1:16" ht="27.95" hidden="1" customHeight="1" x14ac:dyDescent="0.25">
      <c r="A1419" s="203" t="s">
        <v>1787</v>
      </c>
      <c r="B1419" s="202" t="s">
        <v>2379</v>
      </c>
      <c r="C1419" s="203" t="s">
        <v>1549</v>
      </c>
      <c r="D1419" s="202" t="s">
        <v>686</v>
      </c>
      <c r="E1419" s="202" t="s">
        <v>1553</v>
      </c>
      <c r="F1419" s="202" t="s">
        <v>475</v>
      </c>
      <c r="G1419" s="253">
        <v>1.39</v>
      </c>
      <c r="H1419" s="224" t="s">
        <v>1551</v>
      </c>
      <c r="I1419" s="359" t="s">
        <v>1385</v>
      </c>
      <c r="J1419" s="359" t="s">
        <v>1380</v>
      </c>
      <c r="K1419" s="359" t="s">
        <v>9</v>
      </c>
      <c r="L1419" s="359" t="s">
        <v>1392</v>
      </c>
      <c r="M1419" s="368">
        <v>2004</v>
      </c>
      <c r="N1419" s="207" t="s">
        <v>1552</v>
      </c>
      <c r="O1419" s="203"/>
      <c r="P1419" t="str">
        <f t="shared" si="22"/>
        <v>Blue Earth, Le Sueur, and Watonwan Watersheds - Fecal Coliform TMDL-Le Sueur River-(07020011-501)-Fecal Coliform</v>
      </c>
    </row>
    <row r="1420" spans="1:16" ht="27.95" hidden="1" customHeight="1" x14ac:dyDescent="0.25">
      <c r="A1420" s="203" t="s">
        <v>1787</v>
      </c>
      <c r="B1420" s="202" t="s">
        <v>2379</v>
      </c>
      <c r="C1420" s="203" t="s">
        <v>1549</v>
      </c>
      <c r="D1420" s="202" t="s">
        <v>686</v>
      </c>
      <c r="E1420" s="202" t="s">
        <v>1553</v>
      </c>
      <c r="F1420" s="202" t="s">
        <v>475</v>
      </c>
      <c r="G1420" s="253">
        <v>0.59</v>
      </c>
      <c r="H1420" s="224" t="s">
        <v>1551</v>
      </c>
      <c r="I1420" s="359" t="s">
        <v>1385</v>
      </c>
      <c r="J1420" s="359" t="s">
        <v>1380</v>
      </c>
      <c r="K1420" s="359" t="s">
        <v>9</v>
      </c>
      <c r="L1420" s="359" t="s">
        <v>1392</v>
      </c>
      <c r="M1420" s="368">
        <v>2004</v>
      </c>
      <c r="N1420" s="207" t="s">
        <v>1552</v>
      </c>
      <c r="O1420" s="203"/>
      <c r="P1420" t="str">
        <f t="shared" si="22"/>
        <v>Blue Earth, Le Sueur, and Watonwan Watersheds - Fecal Coliform TMDL-Le Sueur River-(07020011-501)-Fecal Coliform</v>
      </c>
    </row>
    <row r="1421" spans="1:16" ht="27.95" hidden="1" customHeight="1" x14ac:dyDescent="0.25">
      <c r="A1421" s="203" t="s">
        <v>1787</v>
      </c>
      <c r="B1421" s="202" t="s">
        <v>2379</v>
      </c>
      <c r="C1421" s="203" t="s">
        <v>1549</v>
      </c>
      <c r="D1421" s="202" t="s">
        <v>686</v>
      </c>
      <c r="E1421" s="202" t="s">
        <v>1553</v>
      </c>
      <c r="F1421" s="202" t="s">
        <v>475</v>
      </c>
      <c r="G1421" s="253">
        <v>0.1</v>
      </c>
      <c r="H1421" s="224" t="s">
        <v>1551</v>
      </c>
      <c r="I1421" s="359" t="s">
        <v>1385</v>
      </c>
      <c r="J1421" s="359" t="s">
        <v>1380</v>
      </c>
      <c r="K1421" s="359" t="s">
        <v>9</v>
      </c>
      <c r="L1421" s="359" t="s">
        <v>1392</v>
      </c>
      <c r="M1421" s="368">
        <v>2004</v>
      </c>
      <c r="N1421" s="207" t="s">
        <v>1552</v>
      </c>
      <c r="O1421" s="203"/>
      <c r="P1421" t="str">
        <f t="shared" si="22"/>
        <v>Blue Earth, Le Sueur, and Watonwan Watersheds - Fecal Coliform TMDL-Le Sueur River-(07020011-501)-Fecal Coliform</v>
      </c>
    </row>
    <row r="1422" spans="1:16" ht="27.95" hidden="1" customHeight="1" x14ac:dyDescent="0.25">
      <c r="A1422" s="203" t="s">
        <v>1787</v>
      </c>
      <c r="B1422" s="202" t="s">
        <v>2379</v>
      </c>
      <c r="C1422" s="203" t="s">
        <v>1549</v>
      </c>
      <c r="D1422" s="202" t="s">
        <v>686</v>
      </c>
      <c r="E1422" s="202" t="s">
        <v>1553</v>
      </c>
      <c r="F1422" s="202" t="s">
        <v>475</v>
      </c>
      <c r="G1422" s="253" t="s">
        <v>515</v>
      </c>
      <c r="H1422" s="224" t="s">
        <v>1551</v>
      </c>
      <c r="I1422" s="359" t="s">
        <v>1385</v>
      </c>
      <c r="J1422" s="359" t="s">
        <v>1380</v>
      </c>
      <c r="K1422" s="359" t="s">
        <v>9</v>
      </c>
      <c r="L1422" s="359" t="s">
        <v>1392</v>
      </c>
      <c r="M1422" s="368">
        <v>2004</v>
      </c>
      <c r="N1422" s="207" t="s">
        <v>1552</v>
      </c>
      <c r="O1422" s="203"/>
      <c r="P1422" t="str">
        <f t="shared" si="22"/>
        <v>Blue Earth, Le Sueur, and Watonwan Watersheds - Fecal Coliform TMDL-Le Sueur River-(07020011-501)-Fecal Coliform</v>
      </c>
    </row>
    <row r="1423" spans="1:16" ht="27.95" hidden="1" customHeight="1" x14ac:dyDescent="0.25">
      <c r="A1423" s="203" t="s">
        <v>1787</v>
      </c>
      <c r="B1423" s="202" t="s">
        <v>2379</v>
      </c>
      <c r="C1423" s="203" t="s">
        <v>1554</v>
      </c>
      <c r="D1423" s="202" t="s">
        <v>1555</v>
      </c>
      <c r="E1423" s="202" t="s">
        <v>1553</v>
      </c>
      <c r="F1423" s="202" t="s">
        <v>505</v>
      </c>
      <c r="G1423" s="253">
        <v>12.8</v>
      </c>
      <c r="H1423" s="361" t="s">
        <v>1400</v>
      </c>
      <c r="I1423" s="359" t="s">
        <v>1379</v>
      </c>
      <c r="J1423" s="359" t="s">
        <v>1380</v>
      </c>
      <c r="K1423" s="359" t="s">
        <v>1391</v>
      </c>
      <c r="L1423" s="359" t="s">
        <v>1392</v>
      </c>
      <c r="M1423" s="368">
        <v>2010</v>
      </c>
      <c r="N1423" s="205">
        <v>42444</v>
      </c>
      <c r="O1423" s="203"/>
      <c r="P1423" t="str">
        <f t="shared" si="22"/>
        <v>Le Sueur River WRAPS 2008-Le Sueur River-(07020011-507)-E. coli</v>
      </c>
    </row>
    <row r="1424" spans="1:16" ht="27.95" hidden="1" customHeight="1" x14ac:dyDescent="0.25">
      <c r="A1424" s="203" t="s">
        <v>1787</v>
      </c>
      <c r="B1424" s="202" t="s">
        <v>2379</v>
      </c>
      <c r="C1424" s="203" t="s">
        <v>1554</v>
      </c>
      <c r="D1424" s="202" t="s">
        <v>1555</v>
      </c>
      <c r="E1424" s="202" t="s">
        <v>1553</v>
      </c>
      <c r="F1424" s="202" t="s">
        <v>505</v>
      </c>
      <c r="G1424" s="253">
        <v>3.7</v>
      </c>
      <c r="H1424" s="361" t="s">
        <v>1400</v>
      </c>
      <c r="I1424" s="359" t="s">
        <v>1382</v>
      </c>
      <c r="J1424" s="359" t="s">
        <v>1380</v>
      </c>
      <c r="K1424" s="359" t="s">
        <v>1391</v>
      </c>
      <c r="L1424" s="359" t="s">
        <v>1392</v>
      </c>
      <c r="M1424" s="368">
        <v>2010</v>
      </c>
      <c r="N1424" s="205">
        <v>42444</v>
      </c>
      <c r="O1424" s="203"/>
      <c r="P1424" t="str">
        <f t="shared" si="22"/>
        <v>Le Sueur River WRAPS 2008-Le Sueur River-(07020011-507)-E. coli</v>
      </c>
    </row>
    <row r="1425" spans="1:16" ht="27.95" hidden="1" customHeight="1" x14ac:dyDescent="0.25">
      <c r="A1425" s="203" t="s">
        <v>1787</v>
      </c>
      <c r="B1425" s="202" t="s">
        <v>2379</v>
      </c>
      <c r="C1425" s="203" t="s">
        <v>1554</v>
      </c>
      <c r="D1425" s="202" t="s">
        <v>1555</v>
      </c>
      <c r="E1425" s="202" t="s">
        <v>1553</v>
      </c>
      <c r="F1425" s="202" t="s">
        <v>505</v>
      </c>
      <c r="G1425" s="253">
        <v>1.5</v>
      </c>
      <c r="H1425" s="361" t="s">
        <v>1400</v>
      </c>
      <c r="I1425" s="359" t="s">
        <v>1383</v>
      </c>
      <c r="J1425" s="359" t="s">
        <v>1380</v>
      </c>
      <c r="K1425" s="359" t="s">
        <v>1391</v>
      </c>
      <c r="L1425" s="359" t="s">
        <v>1392</v>
      </c>
      <c r="M1425" s="368">
        <v>2010</v>
      </c>
      <c r="N1425" s="205">
        <v>42444</v>
      </c>
      <c r="O1425" s="203"/>
      <c r="P1425" t="str">
        <f t="shared" si="22"/>
        <v>Le Sueur River WRAPS 2008-Le Sueur River-(07020011-507)-E. coli</v>
      </c>
    </row>
    <row r="1426" spans="1:16" ht="27.95" hidden="1" customHeight="1" x14ac:dyDescent="0.25">
      <c r="A1426" s="203" t="s">
        <v>1787</v>
      </c>
      <c r="B1426" s="202" t="s">
        <v>2379</v>
      </c>
      <c r="C1426" s="203" t="s">
        <v>1554</v>
      </c>
      <c r="D1426" s="202" t="s">
        <v>1555</v>
      </c>
      <c r="E1426" s="202" t="s">
        <v>1553</v>
      </c>
      <c r="F1426" s="202" t="s">
        <v>505</v>
      </c>
      <c r="G1426" s="253">
        <v>0.5</v>
      </c>
      <c r="H1426" s="361" t="s">
        <v>1400</v>
      </c>
      <c r="I1426" s="359" t="s">
        <v>1384</v>
      </c>
      <c r="J1426" s="359" t="s">
        <v>1380</v>
      </c>
      <c r="K1426" s="359" t="s">
        <v>1391</v>
      </c>
      <c r="L1426" s="359" t="s">
        <v>1392</v>
      </c>
      <c r="M1426" s="368">
        <v>2010</v>
      </c>
      <c r="N1426" s="205">
        <v>42444</v>
      </c>
      <c r="O1426" s="203"/>
      <c r="P1426" t="str">
        <f t="shared" si="22"/>
        <v>Le Sueur River WRAPS 2008-Le Sueur River-(07020011-507)-E. coli</v>
      </c>
    </row>
    <row r="1427" spans="1:16" ht="27.95" hidden="1" customHeight="1" x14ac:dyDescent="0.25">
      <c r="A1427" s="203" t="s">
        <v>1787</v>
      </c>
      <c r="B1427" s="202" t="s">
        <v>2379</v>
      </c>
      <c r="C1427" s="203" t="s">
        <v>1554</v>
      </c>
      <c r="D1427" s="202" t="s">
        <v>1555</v>
      </c>
      <c r="E1427" s="202" t="s">
        <v>1553</v>
      </c>
      <c r="F1427" s="202" t="s">
        <v>505</v>
      </c>
      <c r="G1427" s="253" t="s">
        <v>515</v>
      </c>
      <c r="H1427" s="361" t="s">
        <v>1400</v>
      </c>
      <c r="I1427" s="359" t="s">
        <v>1385</v>
      </c>
      <c r="J1427" s="359" t="s">
        <v>1380</v>
      </c>
      <c r="K1427" s="359" t="s">
        <v>1391</v>
      </c>
      <c r="L1427" s="359" t="s">
        <v>1392</v>
      </c>
      <c r="M1427" s="368">
        <v>2010</v>
      </c>
      <c r="N1427" s="205">
        <v>42444</v>
      </c>
      <c r="O1427" s="203"/>
      <c r="P1427" t="str">
        <f t="shared" si="22"/>
        <v>Le Sueur River WRAPS 2008-Le Sueur River-(07020011-507)-E. coli</v>
      </c>
    </row>
    <row r="1428" spans="1:16" ht="27.95" hidden="1" customHeight="1" x14ac:dyDescent="0.25">
      <c r="A1428" s="203" t="s">
        <v>1787</v>
      </c>
      <c r="B1428" s="202" t="s">
        <v>2379</v>
      </c>
      <c r="C1428" s="203" t="s">
        <v>1556</v>
      </c>
      <c r="D1428" s="202" t="s">
        <v>641</v>
      </c>
      <c r="E1428" s="202" t="s">
        <v>1557</v>
      </c>
      <c r="F1428" s="202" t="s">
        <v>475</v>
      </c>
      <c r="G1428" s="253">
        <v>42.2</v>
      </c>
      <c r="H1428" s="361" t="s">
        <v>1414</v>
      </c>
      <c r="I1428" s="359" t="s">
        <v>1407</v>
      </c>
      <c r="J1428" s="358">
        <v>0.3</v>
      </c>
      <c r="K1428" s="359" t="s">
        <v>1113</v>
      </c>
      <c r="L1428" s="359" t="s">
        <v>1392</v>
      </c>
      <c r="M1428" s="368">
        <v>1988</v>
      </c>
      <c r="N1428" s="207" t="s">
        <v>1558</v>
      </c>
      <c r="O1428" s="203"/>
      <c r="P1428" t="str">
        <f t="shared" si="22"/>
        <v>Lower Minnesota River - Dissolved Oxygen-Minnesota River-(07020012-505)-TP</v>
      </c>
    </row>
    <row r="1429" spans="1:16" ht="27.95" hidden="1" customHeight="1" x14ac:dyDescent="0.25">
      <c r="A1429" s="203" t="s">
        <v>1787</v>
      </c>
      <c r="B1429" s="202" t="s">
        <v>2379</v>
      </c>
      <c r="C1429" s="203" t="s">
        <v>1403</v>
      </c>
      <c r="D1429" s="202" t="s">
        <v>1404</v>
      </c>
      <c r="E1429" s="202" t="s">
        <v>1405</v>
      </c>
      <c r="F1429" s="202" t="s">
        <v>475</v>
      </c>
      <c r="G1429" s="253">
        <v>154</v>
      </c>
      <c r="H1429" s="361" t="s">
        <v>1406</v>
      </c>
      <c r="I1429" s="359" t="s">
        <v>1407</v>
      </c>
      <c r="J1429" s="359" t="s">
        <v>1380</v>
      </c>
      <c r="K1429" s="359" t="s">
        <v>22</v>
      </c>
      <c r="L1429" s="359" t="s">
        <v>1408</v>
      </c>
      <c r="M1429" s="368" t="s">
        <v>1407</v>
      </c>
      <c r="N1429" s="205">
        <v>42486</v>
      </c>
      <c r="O1429" s="203"/>
      <c r="P1429" t="str">
        <f t="shared" si="22"/>
        <v>South Metro Mississippi TSS TMDL-Mississippi River-(07040001-531)-TSS</v>
      </c>
    </row>
    <row r="1430" spans="1:16" ht="27.95" hidden="1" customHeight="1" x14ac:dyDescent="0.25">
      <c r="A1430" s="203" t="s">
        <v>1788</v>
      </c>
      <c r="B1430" s="202" t="s">
        <v>669</v>
      </c>
      <c r="C1430" s="203" t="s">
        <v>1518</v>
      </c>
      <c r="D1430" s="202" t="s">
        <v>1519</v>
      </c>
      <c r="E1430" s="202" t="s">
        <v>1520</v>
      </c>
      <c r="F1430" s="202" t="s">
        <v>475</v>
      </c>
      <c r="G1430" s="253">
        <v>0.19</v>
      </c>
      <c r="H1430" s="361" t="s">
        <v>1406</v>
      </c>
      <c r="I1430" s="359" t="s">
        <v>1407</v>
      </c>
      <c r="J1430" s="358">
        <v>0.34</v>
      </c>
      <c r="K1430" s="359" t="s">
        <v>1113</v>
      </c>
      <c r="L1430" s="359" t="s">
        <v>1408</v>
      </c>
      <c r="M1430" s="368">
        <v>1992</v>
      </c>
      <c r="N1430" s="207" t="s">
        <v>1521</v>
      </c>
      <c r="O1430" s="203"/>
      <c r="P1430" t="str">
        <f t="shared" si="22"/>
        <v>Lake St. Croix Excess Nutrient TMDL-St. Croix-(82-0001-00)-TP</v>
      </c>
    </row>
    <row r="1431" spans="1:16" ht="27.95" hidden="1" customHeight="1" x14ac:dyDescent="0.25">
      <c r="A1431" s="203" t="s">
        <v>1788</v>
      </c>
      <c r="B1431" s="202" t="s">
        <v>669</v>
      </c>
      <c r="C1431" s="203" t="s">
        <v>1415</v>
      </c>
      <c r="D1431" s="202" t="s">
        <v>1416</v>
      </c>
      <c r="E1431" s="202" t="s">
        <v>1417</v>
      </c>
      <c r="F1431" s="202" t="s">
        <v>505</v>
      </c>
      <c r="G1431" s="253">
        <v>108.39</v>
      </c>
      <c r="H1431" s="361" t="s">
        <v>1400</v>
      </c>
      <c r="I1431" s="359" t="s">
        <v>1379</v>
      </c>
      <c r="J1431" s="273">
        <v>0.57999999999999996</v>
      </c>
      <c r="K1431" s="361" t="s">
        <v>1391</v>
      </c>
      <c r="L1431" s="359" t="s">
        <v>1392</v>
      </c>
      <c r="M1431" s="368">
        <v>2006</v>
      </c>
      <c r="N1431" s="205">
        <v>43004</v>
      </c>
      <c r="O1431" s="203" t="s">
        <v>1418</v>
      </c>
      <c r="P1431" t="str">
        <f t="shared" si="22"/>
        <v>Rum River WRAPS 2013-Cedar Creek-(07010207-521)-E. coli</v>
      </c>
    </row>
    <row r="1432" spans="1:16" ht="27.95" hidden="1" customHeight="1" x14ac:dyDescent="0.25">
      <c r="A1432" s="203" t="s">
        <v>1788</v>
      </c>
      <c r="B1432" s="202" t="s">
        <v>669</v>
      </c>
      <c r="C1432" s="203" t="s">
        <v>1415</v>
      </c>
      <c r="D1432" s="202" t="s">
        <v>1416</v>
      </c>
      <c r="E1432" s="202" t="s">
        <v>1417</v>
      </c>
      <c r="F1432" s="202" t="s">
        <v>505</v>
      </c>
      <c r="G1432" s="253">
        <v>56.62</v>
      </c>
      <c r="H1432" s="361" t="s">
        <v>1400</v>
      </c>
      <c r="I1432" s="359" t="s">
        <v>1382</v>
      </c>
      <c r="J1432" s="273">
        <v>0.57999999999999996</v>
      </c>
      <c r="K1432" s="361" t="s">
        <v>1391</v>
      </c>
      <c r="L1432" s="359" t="s">
        <v>1392</v>
      </c>
      <c r="M1432" s="368">
        <v>2006</v>
      </c>
      <c r="N1432" s="205">
        <v>43004</v>
      </c>
      <c r="O1432" s="203" t="s">
        <v>1418</v>
      </c>
      <c r="P1432" t="str">
        <f t="shared" si="22"/>
        <v>Rum River WRAPS 2013-Cedar Creek-(07010207-521)-E. coli</v>
      </c>
    </row>
    <row r="1433" spans="1:16" ht="27.95" hidden="1" customHeight="1" x14ac:dyDescent="0.25">
      <c r="A1433" s="203" t="s">
        <v>1788</v>
      </c>
      <c r="B1433" s="202" t="s">
        <v>669</v>
      </c>
      <c r="C1433" s="203" t="s">
        <v>1415</v>
      </c>
      <c r="D1433" s="202" t="s">
        <v>1416</v>
      </c>
      <c r="E1433" s="202" t="s">
        <v>1417</v>
      </c>
      <c r="F1433" s="202" t="s">
        <v>505</v>
      </c>
      <c r="G1433" s="253">
        <v>35.14</v>
      </c>
      <c r="H1433" s="361" t="s">
        <v>1400</v>
      </c>
      <c r="I1433" s="359" t="s">
        <v>1383</v>
      </c>
      <c r="J1433" s="273">
        <v>0.57999999999999996</v>
      </c>
      <c r="K1433" s="361" t="s">
        <v>1391</v>
      </c>
      <c r="L1433" s="359" t="s">
        <v>1392</v>
      </c>
      <c r="M1433" s="368">
        <v>2006</v>
      </c>
      <c r="N1433" s="205">
        <v>43004</v>
      </c>
      <c r="O1433" s="203" t="s">
        <v>1418</v>
      </c>
      <c r="P1433" t="str">
        <f t="shared" si="22"/>
        <v>Rum River WRAPS 2013-Cedar Creek-(07010207-521)-E. coli</v>
      </c>
    </row>
    <row r="1434" spans="1:16" ht="27.95" hidden="1" customHeight="1" x14ac:dyDescent="0.25">
      <c r="A1434" s="203" t="s">
        <v>1788</v>
      </c>
      <c r="B1434" s="202" t="s">
        <v>669</v>
      </c>
      <c r="C1434" s="203" t="s">
        <v>1415</v>
      </c>
      <c r="D1434" s="202" t="s">
        <v>1416</v>
      </c>
      <c r="E1434" s="202" t="s">
        <v>1417</v>
      </c>
      <c r="F1434" s="202" t="s">
        <v>505</v>
      </c>
      <c r="G1434" s="253">
        <v>24.65</v>
      </c>
      <c r="H1434" s="361" t="s">
        <v>1400</v>
      </c>
      <c r="I1434" s="359" t="s">
        <v>1384</v>
      </c>
      <c r="J1434" s="273">
        <v>0.57999999999999996</v>
      </c>
      <c r="K1434" s="361" t="s">
        <v>1391</v>
      </c>
      <c r="L1434" s="359" t="s">
        <v>1392</v>
      </c>
      <c r="M1434" s="368">
        <v>2006</v>
      </c>
      <c r="N1434" s="205">
        <v>43004</v>
      </c>
      <c r="O1434" s="203" t="s">
        <v>1418</v>
      </c>
      <c r="P1434" t="str">
        <f t="shared" si="22"/>
        <v>Rum River WRAPS 2013-Cedar Creek-(07010207-521)-E. coli</v>
      </c>
    </row>
    <row r="1435" spans="1:16" ht="27.95" hidden="1" customHeight="1" x14ac:dyDescent="0.25">
      <c r="A1435" s="203" t="s">
        <v>1788</v>
      </c>
      <c r="B1435" s="202" t="s">
        <v>669</v>
      </c>
      <c r="C1435" s="203" t="s">
        <v>1415</v>
      </c>
      <c r="D1435" s="202" t="s">
        <v>1416</v>
      </c>
      <c r="E1435" s="202" t="s">
        <v>1417</v>
      </c>
      <c r="F1435" s="202" t="s">
        <v>505</v>
      </c>
      <c r="G1435" s="253">
        <v>13.06</v>
      </c>
      <c r="H1435" s="361" t="s">
        <v>1400</v>
      </c>
      <c r="I1435" s="359" t="s">
        <v>1385</v>
      </c>
      <c r="J1435" s="273">
        <v>0.57999999999999996</v>
      </c>
      <c r="K1435" s="361" t="s">
        <v>1391</v>
      </c>
      <c r="L1435" s="359" t="s">
        <v>1392</v>
      </c>
      <c r="M1435" s="368">
        <v>2006</v>
      </c>
      <c r="N1435" s="205">
        <v>43004</v>
      </c>
      <c r="O1435" s="203" t="s">
        <v>1418</v>
      </c>
      <c r="P1435" t="str">
        <f t="shared" si="22"/>
        <v>Rum River WRAPS 2013-Cedar Creek-(07010207-521)-E. coli</v>
      </c>
    </row>
    <row r="1436" spans="1:16" ht="27.95" hidden="1" customHeight="1" x14ac:dyDescent="0.25">
      <c r="A1436" s="203" t="s">
        <v>1788</v>
      </c>
      <c r="B1436" s="202" t="s">
        <v>669</v>
      </c>
      <c r="C1436" s="203" t="s">
        <v>1403</v>
      </c>
      <c r="D1436" s="202" t="s">
        <v>1404</v>
      </c>
      <c r="E1436" s="202" t="s">
        <v>1405</v>
      </c>
      <c r="F1436" s="202" t="s">
        <v>475</v>
      </c>
      <c r="G1436" s="253">
        <v>154</v>
      </c>
      <c r="H1436" s="361" t="s">
        <v>1406</v>
      </c>
      <c r="I1436" s="359" t="s">
        <v>1407</v>
      </c>
      <c r="J1436" s="208">
        <v>0</v>
      </c>
      <c r="K1436" s="359" t="s">
        <v>22</v>
      </c>
      <c r="L1436" s="359" t="s">
        <v>1408</v>
      </c>
      <c r="M1436" s="368" t="s">
        <v>1407</v>
      </c>
      <c r="N1436" s="205">
        <v>42486</v>
      </c>
      <c r="O1436" s="203"/>
      <c r="P1436" t="str">
        <f t="shared" si="22"/>
        <v>South Metro Mississippi TSS TMDL-Mississippi River-(07040001-531)-TSS</v>
      </c>
    </row>
    <row r="1437" spans="1:16" ht="27.95" hidden="1" customHeight="1" x14ac:dyDescent="0.25">
      <c r="A1437" s="203" t="s">
        <v>1788</v>
      </c>
      <c r="B1437" s="202" t="s">
        <v>669</v>
      </c>
      <c r="C1437" s="203" t="s">
        <v>1789</v>
      </c>
      <c r="D1437" s="202" t="s">
        <v>1790</v>
      </c>
      <c r="E1437" s="202" t="s">
        <v>1791</v>
      </c>
      <c r="F1437" s="202" t="s">
        <v>505</v>
      </c>
      <c r="G1437" s="253">
        <v>21.3</v>
      </c>
      <c r="H1437" s="361" t="s">
        <v>1433</v>
      </c>
      <c r="I1437" s="359" t="s">
        <v>1407</v>
      </c>
      <c r="J1437" s="358">
        <v>0</v>
      </c>
      <c r="K1437" s="359" t="s">
        <v>1113</v>
      </c>
      <c r="L1437" s="359" t="s">
        <v>1408</v>
      </c>
      <c r="M1437" s="368" t="s">
        <v>1407</v>
      </c>
      <c r="N1437" s="205">
        <v>41757</v>
      </c>
      <c r="O1437" s="203"/>
      <c r="P1437" t="str">
        <f t="shared" si="22"/>
        <v>Sunrise River (Lower St. Croix) WRAPS 2009-Linwood-(02-0026-00)-TP</v>
      </c>
    </row>
    <row r="1438" spans="1:16" ht="27.95" hidden="1" customHeight="1" x14ac:dyDescent="0.25">
      <c r="A1438" s="203" t="s">
        <v>1788</v>
      </c>
      <c r="B1438" s="202" t="s">
        <v>669</v>
      </c>
      <c r="C1438" s="203" t="s">
        <v>1789</v>
      </c>
      <c r="D1438" s="202" t="s">
        <v>1790</v>
      </c>
      <c r="E1438" s="202" t="s">
        <v>1791</v>
      </c>
      <c r="F1438" s="202" t="s">
        <v>505</v>
      </c>
      <c r="G1438" s="253">
        <v>5.8000000000000003E-2</v>
      </c>
      <c r="H1438" s="361" t="s">
        <v>1414</v>
      </c>
      <c r="I1438" s="359" t="s">
        <v>1407</v>
      </c>
      <c r="J1438" s="358">
        <v>0</v>
      </c>
      <c r="K1438" s="359" t="s">
        <v>1113</v>
      </c>
      <c r="L1438" s="359" t="s">
        <v>1392</v>
      </c>
      <c r="M1438" s="368" t="s">
        <v>1407</v>
      </c>
      <c r="N1438" s="205">
        <v>41757</v>
      </c>
      <c r="O1438" s="203"/>
      <c r="P1438" t="str">
        <f t="shared" si="22"/>
        <v>Sunrise River (Lower St. Croix) WRAPS 2009-Linwood-(02-0026-00)-TP</v>
      </c>
    </row>
    <row r="1439" spans="1:16" ht="27.95" hidden="1" customHeight="1" x14ac:dyDescent="0.25">
      <c r="A1439" s="203" t="s">
        <v>1788</v>
      </c>
      <c r="B1439" s="202" t="s">
        <v>669</v>
      </c>
      <c r="C1439" s="203" t="s">
        <v>1792</v>
      </c>
      <c r="D1439" s="202" t="s">
        <v>671</v>
      </c>
      <c r="E1439" s="202" t="s">
        <v>1793</v>
      </c>
      <c r="F1439" s="202" t="s">
        <v>505</v>
      </c>
      <c r="G1439" s="253">
        <v>7</v>
      </c>
      <c r="H1439" s="361" t="s">
        <v>1433</v>
      </c>
      <c r="I1439" s="359" t="s">
        <v>1407</v>
      </c>
      <c r="J1439" s="358">
        <v>0</v>
      </c>
      <c r="K1439" s="359" t="s">
        <v>1113</v>
      </c>
      <c r="L1439" s="359" t="s">
        <v>1408</v>
      </c>
      <c r="M1439" s="368">
        <v>2007</v>
      </c>
      <c r="N1439" s="205">
        <v>41080</v>
      </c>
      <c r="O1439" s="203"/>
      <c r="P1439" t="str">
        <f t="shared" si="22"/>
        <v>Typo and Martin Lakes TMDL-Martin-(02-0034-00)-TP</v>
      </c>
    </row>
    <row r="1440" spans="1:16" ht="27.95" hidden="1" customHeight="1" x14ac:dyDescent="0.25">
      <c r="A1440" s="203" t="s">
        <v>1788</v>
      </c>
      <c r="B1440" s="202" t="s">
        <v>669</v>
      </c>
      <c r="C1440" s="203" t="s">
        <v>1792</v>
      </c>
      <c r="D1440" s="202" t="s">
        <v>671</v>
      </c>
      <c r="E1440" s="202" t="s">
        <v>1793</v>
      </c>
      <c r="F1440" s="202" t="s">
        <v>505</v>
      </c>
      <c r="G1440" s="253">
        <v>1.9E-2</v>
      </c>
      <c r="H1440" s="361" t="s">
        <v>1414</v>
      </c>
      <c r="I1440" s="359" t="s">
        <v>1407</v>
      </c>
      <c r="J1440" s="358">
        <v>0</v>
      </c>
      <c r="K1440" s="359" t="s">
        <v>1113</v>
      </c>
      <c r="L1440" s="359" t="s">
        <v>1392</v>
      </c>
      <c r="M1440" s="368">
        <v>2007</v>
      </c>
      <c r="N1440" s="205">
        <v>41080</v>
      </c>
      <c r="O1440" s="203"/>
      <c r="P1440" t="str">
        <f t="shared" si="22"/>
        <v>Typo and Martin Lakes TMDL-Martin-(02-0034-00)-TP</v>
      </c>
    </row>
    <row r="1441" spans="1:16" ht="27.95" hidden="1" customHeight="1" x14ac:dyDescent="0.25">
      <c r="A1441" s="203" t="s">
        <v>1794</v>
      </c>
      <c r="B1441" s="203" t="s">
        <v>2380</v>
      </c>
      <c r="C1441" s="203" t="s">
        <v>1795</v>
      </c>
      <c r="D1441" s="203" t="s">
        <v>1796</v>
      </c>
      <c r="E1441" s="203" t="s">
        <v>1797</v>
      </c>
      <c r="F1441" s="203" t="s">
        <v>505</v>
      </c>
      <c r="G1441" s="257">
        <v>0.65</v>
      </c>
      <c r="H1441" s="361" t="s">
        <v>488</v>
      </c>
      <c r="I1441" s="361" t="s">
        <v>1379</v>
      </c>
      <c r="J1441" s="361" t="s">
        <v>1380</v>
      </c>
      <c r="K1441" s="361" t="s">
        <v>22</v>
      </c>
      <c r="L1441" s="361" t="s">
        <v>1392</v>
      </c>
      <c r="M1441" s="370">
        <v>2011</v>
      </c>
      <c r="N1441" s="207">
        <v>43822</v>
      </c>
      <c r="O1441" s="203"/>
      <c r="P1441" t="str">
        <f t="shared" si="22"/>
        <v>Red Lake River WRAPS 2012-Red Lake River-(09020303-503)-TSS</v>
      </c>
    </row>
    <row r="1442" spans="1:16" ht="27.95" hidden="1" customHeight="1" x14ac:dyDescent="0.25">
      <c r="A1442" s="203" t="s">
        <v>1794</v>
      </c>
      <c r="B1442" s="203" t="s">
        <v>2380</v>
      </c>
      <c r="C1442" s="203" t="s">
        <v>1795</v>
      </c>
      <c r="D1442" s="203" t="s">
        <v>1796</v>
      </c>
      <c r="E1442" s="203" t="s">
        <v>1797</v>
      </c>
      <c r="F1442" s="203" t="s">
        <v>505</v>
      </c>
      <c r="G1442" s="257">
        <v>0.23</v>
      </c>
      <c r="H1442" s="361" t="s">
        <v>488</v>
      </c>
      <c r="I1442" s="361" t="s">
        <v>1382</v>
      </c>
      <c r="J1442" s="361" t="s">
        <v>1380</v>
      </c>
      <c r="K1442" s="361" t="s">
        <v>22</v>
      </c>
      <c r="L1442" s="361" t="s">
        <v>1392</v>
      </c>
      <c r="M1442" s="370">
        <v>2011</v>
      </c>
      <c r="N1442" s="207">
        <v>43822</v>
      </c>
      <c r="O1442" s="203"/>
      <c r="P1442" t="str">
        <f t="shared" si="22"/>
        <v>Red Lake River WRAPS 2012-Red Lake River-(09020303-503)-TSS</v>
      </c>
    </row>
    <row r="1443" spans="1:16" ht="27.95" hidden="1" customHeight="1" x14ac:dyDescent="0.25">
      <c r="A1443" s="203" t="s">
        <v>1794</v>
      </c>
      <c r="B1443" s="203" t="s">
        <v>2380</v>
      </c>
      <c r="C1443" s="203" t="s">
        <v>1795</v>
      </c>
      <c r="D1443" s="203" t="s">
        <v>1796</v>
      </c>
      <c r="E1443" s="203" t="s">
        <v>1797</v>
      </c>
      <c r="F1443" s="203" t="s">
        <v>505</v>
      </c>
      <c r="G1443" s="257">
        <v>0.13</v>
      </c>
      <c r="H1443" s="361" t="s">
        <v>488</v>
      </c>
      <c r="I1443" s="361" t="s">
        <v>1383</v>
      </c>
      <c r="J1443" s="361" t="s">
        <v>1380</v>
      </c>
      <c r="K1443" s="361" t="s">
        <v>22</v>
      </c>
      <c r="L1443" s="361" t="s">
        <v>1392</v>
      </c>
      <c r="M1443" s="370">
        <v>2011</v>
      </c>
      <c r="N1443" s="207">
        <v>43822</v>
      </c>
      <c r="O1443" s="203"/>
      <c r="P1443" t="str">
        <f t="shared" si="22"/>
        <v>Red Lake River WRAPS 2012-Red Lake River-(09020303-503)-TSS</v>
      </c>
    </row>
    <row r="1444" spans="1:16" ht="27.95" hidden="1" customHeight="1" x14ac:dyDescent="0.25">
      <c r="A1444" s="203" t="s">
        <v>1794</v>
      </c>
      <c r="B1444" s="203" t="s">
        <v>2380</v>
      </c>
      <c r="C1444" s="203" t="s">
        <v>1795</v>
      </c>
      <c r="D1444" s="203" t="s">
        <v>1796</v>
      </c>
      <c r="E1444" s="203" t="s">
        <v>1797</v>
      </c>
      <c r="F1444" s="203" t="s">
        <v>505</v>
      </c>
      <c r="G1444" s="257">
        <v>0.08</v>
      </c>
      <c r="H1444" s="361" t="s">
        <v>488</v>
      </c>
      <c r="I1444" s="361" t="s">
        <v>1384</v>
      </c>
      <c r="J1444" s="361" t="s">
        <v>1380</v>
      </c>
      <c r="K1444" s="361" t="s">
        <v>22</v>
      </c>
      <c r="L1444" s="361" t="s">
        <v>1392</v>
      </c>
      <c r="M1444" s="370">
        <v>2011</v>
      </c>
      <c r="N1444" s="207">
        <v>43822</v>
      </c>
      <c r="O1444" s="203"/>
      <c r="P1444" t="str">
        <f t="shared" si="22"/>
        <v>Red Lake River WRAPS 2012-Red Lake River-(09020303-503)-TSS</v>
      </c>
    </row>
    <row r="1445" spans="1:16" ht="27.95" hidden="1" customHeight="1" x14ac:dyDescent="0.25">
      <c r="A1445" s="203" t="s">
        <v>1794</v>
      </c>
      <c r="B1445" s="203" t="s">
        <v>2380</v>
      </c>
      <c r="C1445" s="203" t="s">
        <v>1795</v>
      </c>
      <c r="D1445" s="203" t="s">
        <v>1796</v>
      </c>
      <c r="E1445" s="203" t="s">
        <v>1797</v>
      </c>
      <c r="F1445" s="203" t="s">
        <v>505</v>
      </c>
      <c r="G1445" s="257">
        <v>0.02</v>
      </c>
      <c r="H1445" s="361" t="s">
        <v>488</v>
      </c>
      <c r="I1445" s="361" t="s">
        <v>1385</v>
      </c>
      <c r="J1445" s="361" t="s">
        <v>1380</v>
      </c>
      <c r="K1445" s="361" t="s">
        <v>22</v>
      </c>
      <c r="L1445" s="361" t="s">
        <v>1392</v>
      </c>
      <c r="M1445" s="370">
        <v>2011</v>
      </c>
      <c r="N1445" s="207">
        <v>43822</v>
      </c>
      <c r="O1445" s="203"/>
      <c r="P1445" t="str">
        <f t="shared" si="22"/>
        <v>Red Lake River WRAPS 2012-Red Lake River-(09020303-503)-TSS</v>
      </c>
    </row>
    <row r="1446" spans="1:16" ht="27.95" hidden="1" customHeight="1" x14ac:dyDescent="0.25">
      <c r="A1446" s="203" t="s">
        <v>1798</v>
      </c>
      <c r="B1446" s="203" t="s">
        <v>623</v>
      </c>
      <c r="C1446" s="203" t="s">
        <v>1535</v>
      </c>
      <c r="D1446" s="203" t="s">
        <v>1538</v>
      </c>
      <c r="E1446" s="203" t="s">
        <v>1539</v>
      </c>
      <c r="F1446" s="203" t="s">
        <v>505</v>
      </c>
      <c r="G1446" s="257">
        <v>27.7</v>
      </c>
      <c r="H1446" s="361" t="s">
        <v>1390</v>
      </c>
      <c r="I1446" s="361" t="s">
        <v>1379</v>
      </c>
      <c r="J1446" s="275">
        <v>0.68</v>
      </c>
      <c r="K1446" s="361" t="s">
        <v>1391</v>
      </c>
      <c r="L1446" s="361" t="s">
        <v>1392</v>
      </c>
      <c r="M1446" s="370">
        <v>2012</v>
      </c>
      <c r="N1446" s="207">
        <v>43903</v>
      </c>
      <c r="O1446" s="361" t="s">
        <v>1537</v>
      </c>
      <c r="P1446" t="str">
        <f t="shared" si="22"/>
        <v>Lower Minnesota River WRAPS 2014-Purgatory Creek-(07020012-828)-E. coli</v>
      </c>
    </row>
    <row r="1447" spans="1:16" ht="27.95" hidden="1" customHeight="1" x14ac:dyDescent="0.25">
      <c r="A1447" s="203" t="s">
        <v>1798</v>
      </c>
      <c r="B1447" s="203" t="s">
        <v>623</v>
      </c>
      <c r="C1447" s="203" t="s">
        <v>1535</v>
      </c>
      <c r="D1447" s="203" t="s">
        <v>1538</v>
      </c>
      <c r="E1447" s="203" t="s">
        <v>1539</v>
      </c>
      <c r="F1447" s="203" t="s">
        <v>505</v>
      </c>
      <c r="G1447" s="257">
        <v>23.4</v>
      </c>
      <c r="H1447" s="361" t="s">
        <v>1390</v>
      </c>
      <c r="I1447" s="361" t="s">
        <v>1382</v>
      </c>
      <c r="J1447" s="275">
        <v>0.68</v>
      </c>
      <c r="K1447" s="361" t="s">
        <v>1391</v>
      </c>
      <c r="L1447" s="361" t="s">
        <v>1392</v>
      </c>
      <c r="M1447" s="370">
        <v>2012</v>
      </c>
      <c r="N1447" s="207">
        <v>43903</v>
      </c>
      <c r="O1447" s="361" t="s">
        <v>1537</v>
      </c>
      <c r="P1447" t="str">
        <f t="shared" si="22"/>
        <v>Lower Minnesota River WRAPS 2014-Purgatory Creek-(07020012-828)-E. coli</v>
      </c>
    </row>
    <row r="1448" spans="1:16" ht="27.95" hidden="1" customHeight="1" x14ac:dyDescent="0.25">
      <c r="A1448" s="203" t="s">
        <v>1798</v>
      </c>
      <c r="B1448" s="203" t="s">
        <v>623</v>
      </c>
      <c r="C1448" s="203" t="s">
        <v>1535</v>
      </c>
      <c r="D1448" s="203" t="s">
        <v>1538</v>
      </c>
      <c r="E1448" s="203" t="s">
        <v>1539</v>
      </c>
      <c r="F1448" s="203" t="s">
        <v>505</v>
      </c>
      <c r="G1448" s="257">
        <v>6.7</v>
      </c>
      <c r="H1448" s="361" t="s">
        <v>1390</v>
      </c>
      <c r="I1448" s="361" t="s">
        <v>1383</v>
      </c>
      <c r="J1448" s="275">
        <v>0.68</v>
      </c>
      <c r="K1448" s="361" t="s">
        <v>1391</v>
      </c>
      <c r="L1448" s="361" t="s">
        <v>1392</v>
      </c>
      <c r="M1448" s="370">
        <v>2012</v>
      </c>
      <c r="N1448" s="207">
        <v>43903</v>
      </c>
      <c r="O1448" s="361" t="s">
        <v>1537</v>
      </c>
      <c r="P1448" t="str">
        <f t="shared" si="22"/>
        <v>Lower Minnesota River WRAPS 2014-Purgatory Creek-(07020012-828)-E. coli</v>
      </c>
    </row>
    <row r="1449" spans="1:16" ht="27.95" hidden="1" customHeight="1" x14ac:dyDescent="0.25">
      <c r="A1449" s="203" t="s">
        <v>1798</v>
      </c>
      <c r="B1449" s="203" t="s">
        <v>623</v>
      </c>
      <c r="C1449" s="203" t="s">
        <v>1535</v>
      </c>
      <c r="D1449" s="203" t="s">
        <v>1538</v>
      </c>
      <c r="E1449" s="203" t="s">
        <v>1539</v>
      </c>
      <c r="F1449" s="203" t="s">
        <v>505</v>
      </c>
      <c r="G1449" s="257">
        <v>2.6</v>
      </c>
      <c r="H1449" s="361" t="s">
        <v>1390</v>
      </c>
      <c r="I1449" s="361" t="s">
        <v>1384</v>
      </c>
      <c r="J1449" s="275">
        <v>0.68</v>
      </c>
      <c r="K1449" s="361" t="s">
        <v>1391</v>
      </c>
      <c r="L1449" s="361" t="s">
        <v>1392</v>
      </c>
      <c r="M1449" s="370">
        <v>2012</v>
      </c>
      <c r="N1449" s="207">
        <v>43903</v>
      </c>
      <c r="O1449" s="361" t="s">
        <v>1537</v>
      </c>
      <c r="P1449" t="str">
        <f t="shared" si="22"/>
        <v>Lower Minnesota River WRAPS 2014-Purgatory Creek-(07020012-828)-E. coli</v>
      </c>
    </row>
    <row r="1450" spans="1:16" ht="27.95" hidden="1" customHeight="1" x14ac:dyDescent="0.25">
      <c r="A1450" s="203" t="s">
        <v>1798</v>
      </c>
      <c r="B1450" s="203" t="s">
        <v>623</v>
      </c>
      <c r="C1450" s="203" t="s">
        <v>1535</v>
      </c>
      <c r="D1450" s="203" t="s">
        <v>1538</v>
      </c>
      <c r="E1450" s="203" t="s">
        <v>1539</v>
      </c>
      <c r="F1450" s="203" t="s">
        <v>505</v>
      </c>
      <c r="G1450" s="257">
        <v>0.9</v>
      </c>
      <c r="H1450" s="361" t="s">
        <v>1390</v>
      </c>
      <c r="I1450" s="361" t="s">
        <v>1385</v>
      </c>
      <c r="J1450" s="275">
        <v>0.68</v>
      </c>
      <c r="K1450" s="361" t="s">
        <v>1391</v>
      </c>
      <c r="L1450" s="361" t="s">
        <v>1392</v>
      </c>
      <c r="M1450" s="370">
        <v>2012</v>
      </c>
      <c r="N1450" s="207">
        <v>43903</v>
      </c>
      <c r="O1450" s="361" t="s">
        <v>1537</v>
      </c>
      <c r="P1450" t="str">
        <f t="shared" si="22"/>
        <v>Lower Minnesota River WRAPS 2014-Purgatory Creek-(07020012-828)-E. coli</v>
      </c>
    </row>
    <row r="1451" spans="1:16" ht="27.95" hidden="1" customHeight="1" x14ac:dyDescent="0.25">
      <c r="A1451" s="203" t="s">
        <v>1798</v>
      </c>
      <c r="B1451" s="203" t="s">
        <v>623</v>
      </c>
      <c r="C1451" s="203" t="s">
        <v>1535</v>
      </c>
      <c r="D1451" s="203" t="s">
        <v>1641</v>
      </c>
      <c r="E1451" s="203" t="s">
        <v>1642</v>
      </c>
      <c r="F1451" s="203" t="s">
        <v>505</v>
      </c>
      <c r="G1451" s="257">
        <v>64</v>
      </c>
      <c r="H1451" s="361" t="s">
        <v>1433</v>
      </c>
      <c r="I1451" s="361" t="s">
        <v>1407</v>
      </c>
      <c r="J1451" s="360">
        <v>0.22889999999999999</v>
      </c>
      <c r="K1451" s="361" t="s">
        <v>1113</v>
      </c>
      <c r="L1451" s="361" t="s">
        <v>1408</v>
      </c>
      <c r="M1451" s="370">
        <v>2014</v>
      </c>
      <c r="N1451" s="207">
        <v>43903</v>
      </c>
      <c r="O1451" s="203"/>
      <c r="P1451" t="str">
        <f t="shared" si="22"/>
        <v>Lower Minnesota River WRAPS 2014-Rice Marsh-(10-0001-00)-TP</v>
      </c>
    </row>
    <row r="1452" spans="1:16" ht="27.95" hidden="1" customHeight="1" x14ac:dyDescent="0.25">
      <c r="A1452" s="203" t="s">
        <v>1798</v>
      </c>
      <c r="B1452" s="203" t="s">
        <v>623</v>
      </c>
      <c r="C1452" s="203" t="s">
        <v>1535</v>
      </c>
      <c r="D1452" s="203" t="s">
        <v>1641</v>
      </c>
      <c r="E1452" s="203" t="s">
        <v>1642</v>
      </c>
      <c r="F1452" s="203" t="s">
        <v>505</v>
      </c>
      <c r="G1452" s="257">
        <v>0.17499999999999999</v>
      </c>
      <c r="H1452" s="361" t="s">
        <v>1414</v>
      </c>
      <c r="I1452" s="361" t="s">
        <v>1407</v>
      </c>
      <c r="J1452" s="360">
        <v>0.2291</v>
      </c>
      <c r="K1452" s="361" t="s">
        <v>1113</v>
      </c>
      <c r="L1452" s="361" t="s">
        <v>1392</v>
      </c>
      <c r="M1452" s="370">
        <v>2014</v>
      </c>
      <c r="N1452" s="207">
        <v>43903</v>
      </c>
      <c r="O1452" s="203"/>
      <c r="P1452" t="str">
        <f t="shared" si="22"/>
        <v>Lower Minnesota River WRAPS 2014-Rice Marsh-(10-0001-00)-TP</v>
      </c>
    </row>
    <row r="1453" spans="1:16" ht="27.95" hidden="1" customHeight="1" x14ac:dyDescent="0.25">
      <c r="A1453" s="203" t="s">
        <v>1798</v>
      </c>
      <c r="B1453" s="203" t="s">
        <v>623</v>
      </c>
      <c r="C1453" s="203" t="s">
        <v>1535</v>
      </c>
      <c r="D1453" s="203" t="s">
        <v>1643</v>
      </c>
      <c r="E1453" s="203" t="s">
        <v>1644</v>
      </c>
      <c r="F1453" s="203" t="s">
        <v>505</v>
      </c>
      <c r="G1453" s="257">
        <v>350</v>
      </c>
      <c r="H1453" s="361" t="s">
        <v>1433</v>
      </c>
      <c r="I1453" s="361" t="s">
        <v>1407</v>
      </c>
      <c r="J1453" s="360">
        <v>3.5799999999999998E-2</v>
      </c>
      <c r="K1453" s="361" t="s">
        <v>1113</v>
      </c>
      <c r="L1453" s="361" t="s">
        <v>1408</v>
      </c>
      <c r="M1453" s="370">
        <v>2014</v>
      </c>
      <c r="N1453" s="207">
        <v>43903</v>
      </c>
      <c r="O1453" s="203"/>
      <c r="P1453" t="str">
        <f t="shared" si="22"/>
        <v>Lower Minnesota River WRAPS 2014-Riley-(10-0002-00)-TP</v>
      </c>
    </row>
    <row r="1454" spans="1:16" ht="27.95" hidden="1" customHeight="1" x14ac:dyDescent="0.25">
      <c r="A1454" s="203" t="s">
        <v>1798</v>
      </c>
      <c r="B1454" s="203" t="s">
        <v>623</v>
      </c>
      <c r="C1454" s="203" t="s">
        <v>1535</v>
      </c>
      <c r="D1454" s="203" t="s">
        <v>1643</v>
      </c>
      <c r="E1454" s="203" t="s">
        <v>1644</v>
      </c>
      <c r="F1454" s="203" t="s">
        <v>505</v>
      </c>
      <c r="G1454" s="257">
        <v>0.95899999999999996</v>
      </c>
      <c r="H1454" s="361" t="s">
        <v>1414</v>
      </c>
      <c r="I1454" s="361" t="s">
        <v>1407</v>
      </c>
      <c r="J1454" s="360">
        <v>3.6200000000000003E-2</v>
      </c>
      <c r="K1454" s="361" t="s">
        <v>1113</v>
      </c>
      <c r="L1454" s="361" t="s">
        <v>1392</v>
      </c>
      <c r="M1454" s="370">
        <v>2014</v>
      </c>
      <c r="N1454" s="207">
        <v>43903</v>
      </c>
      <c r="O1454" s="203"/>
      <c r="P1454" t="str">
        <f t="shared" si="22"/>
        <v>Lower Minnesota River WRAPS 2014-Riley-(10-0002-00)-TP</v>
      </c>
    </row>
    <row r="1455" spans="1:16" ht="27.95" hidden="1" customHeight="1" x14ac:dyDescent="0.25">
      <c r="A1455" s="203" t="s">
        <v>1798</v>
      </c>
      <c r="B1455" s="203" t="s">
        <v>623</v>
      </c>
      <c r="C1455" s="203" t="s">
        <v>1535</v>
      </c>
      <c r="D1455" s="203" t="s">
        <v>1645</v>
      </c>
      <c r="E1455" s="203" t="s">
        <v>1646</v>
      </c>
      <c r="F1455" s="203" t="s">
        <v>505</v>
      </c>
      <c r="G1455" s="257">
        <v>7</v>
      </c>
      <c r="H1455" s="361" t="s">
        <v>1433</v>
      </c>
      <c r="I1455" s="361" t="s">
        <v>1407</v>
      </c>
      <c r="J1455" s="360">
        <v>0</v>
      </c>
      <c r="K1455" s="361" t="s">
        <v>1113</v>
      </c>
      <c r="L1455" s="361" t="s">
        <v>1408</v>
      </c>
      <c r="M1455" s="370">
        <v>2015</v>
      </c>
      <c r="N1455" s="207">
        <v>43903</v>
      </c>
      <c r="O1455" s="203"/>
      <c r="P1455" t="str">
        <f t="shared" si="22"/>
        <v>Lower Minnesota River WRAPS 2014-Lotus-(10-0006-00)-TP</v>
      </c>
    </row>
    <row r="1456" spans="1:16" ht="27.95" hidden="1" customHeight="1" x14ac:dyDescent="0.25">
      <c r="A1456" s="203" t="s">
        <v>1798</v>
      </c>
      <c r="B1456" s="203" t="s">
        <v>623</v>
      </c>
      <c r="C1456" s="203" t="s">
        <v>1535</v>
      </c>
      <c r="D1456" s="203" t="s">
        <v>1645</v>
      </c>
      <c r="E1456" s="203" t="s">
        <v>1646</v>
      </c>
      <c r="F1456" s="203" t="s">
        <v>505</v>
      </c>
      <c r="G1456" s="257">
        <v>1.9E-2</v>
      </c>
      <c r="H1456" s="361" t="s">
        <v>1414</v>
      </c>
      <c r="I1456" s="361" t="s">
        <v>1407</v>
      </c>
      <c r="J1456" s="360">
        <v>0</v>
      </c>
      <c r="K1456" s="361" t="s">
        <v>1113</v>
      </c>
      <c r="L1456" s="361" t="s">
        <v>1392</v>
      </c>
      <c r="M1456" s="370">
        <v>2015</v>
      </c>
      <c r="N1456" s="207">
        <v>43903</v>
      </c>
      <c r="O1456" s="203"/>
      <c r="P1456" t="str">
        <f t="shared" si="22"/>
        <v>Lower Minnesota River WRAPS 2014-Lotus-(10-0006-00)-TP</v>
      </c>
    </row>
    <row r="1457" spans="1:16" ht="27.95" hidden="1" customHeight="1" x14ac:dyDescent="0.25">
      <c r="A1457" s="203" t="s">
        <v>1798</v>
      </c>
      <c r="B1457" s="203" t="s">
        <v>623</v>
      </c>
      <c r="C1457" s="203" t="s">
        <v>1535</v>
      </c>
      <c r="D1457" s="203" t="s">
        <v>1682</v>
      </c>
      <c r="E1457" s="203" t="s">
        <v>1683</v>
      </c>
      <c r="F1457" s="203" t="s">
        <v>505</v>
      </c>
      <c r="G1457" s="257">
        <v>449</v>
      </c>
      <c r="H1457" s="361" t="s">
        <v>1433</v>
      </c>
      <c r="I1457" s="361" t="s">
        <v>1407</v>
      </c>
      <c r="J1457" s="360">
        <v>0.28389999999999999</v>
      </c>
      <c r="K1457" s="361" t="s">
        <v>1113</v>
      </c>
      <c r="L1457" s="361" t="s">
        <v>1408</v>
      </c>
      <c r="M1457" s="370">
        <v>2015</v>
      </c>
      <c r="N1457" s="207">
        <v>43903</v>
      </c>
      <c r="O1457" s="203"/>
      <c r="P1457" t="str">
        <f t="shared" si="22"/>
        <v>Lower Minnesota River WRAPS 2014-Staring-(27-0078-00)-TP</v>
      </c>
    </row>
    <row r="1458" spans="1:16" ht="27.95" hidden="1" customHeight="1" x14ac:dyDescent="0.25">
      <c r="A1458" s="203" t="s">
        <v>1798</v>
      </c>
      <c r="B1458" s="203" t="s">
        <v>623</v>
      </c>
      <c r="C1458" s="203" t="s">
        <v>1535</v>
      </c>
      <c r="D1458" s="203" t="s">
        <v>1682</v>
      </c>
      <c r="E1458" s="203" t="s">
        <v>1683</v>
      </c>
      <c r="F1458" s="203" t="s">
        <v>505</v>
      </c>
      <c r="G1458" s="257">
        <v>1.23</v>
      </c>
      <c r="H1458" s="361" t="s">
        <v>1414</v>
      </c>
      <c r="I1458" s="361" t="s">
        <v>1407</v>
      </c>
      <c r="J1458" s="360">
        <v>0.28410000000000002</v>
      </c>
      <c r="K1458" s="361" t="s">
        <v>1113</v>
      </c>
      <c r="L1458" s="361" t="s">
        <v>1392</v>
      </c>
      <c r="M1458" s="370">
        <v>2015</v>
      </c>
      <c r="N1458" s="207">
        <v>43903</v>
      </c>
      <c r="O1458" s="203"/>
      <c r="P1458" t="str">
        <f t="shared" si="22"/>
        <v>Lower Minnesota River WRAPS 2014-Staring-(27-0078-00)-TP</v>
      </c>
    </row>
    <row r="1459" spans="1:16" ht="27.95" hidden="1" customHeight="1" x14ac:dyDescent="0.25">
      <c r="A1459" s="203" t="s">
        <v>1798</v>
      </c>
      <c r="B1459" s="203" t="s">
        <v>623</v>
      </c>
      <c r="C1459" s="203" t="s">
        <v>1535</v>
      </c>
      <c r="D1459" s="203" t="s">
        <v>1799</v>
      </c>
      <c r="E1459" s="203" t="s">
        <v>1800</v>
      </c>
      <c r="F1459" s="203" t="s">
        <v>505</v>
      </c>
      <c r="G1459" s="258">
        <v>2059</v>
      </c>
      <c r="H1459" s="361" t="s">
        <v>1414</v>
      </c>
      <c r="I1459" s="361" t="s">
        <v>1379</v>
      </c>
      <c r="J1459" s="275">
        <v>0.88</v>
      </c>
      <c r="K1459" s="361" t="s">
        <v>22</v>
      </c>
      <c r="L1459" s="361" t="s">
        <v>1392</v>
      </c>
      <c r="M1459" s="370">
        <v>2011</v>
      </c>
      <c r="N1459" s="207">
        <v>43903</v>
      </c>
      <c r="O1459" s="361" t="s">
        <v>1537</v>
      </c>
      <c r="P1459" t="str">
        <f t="shared" si="22"/>
        <v>Lower Minnesota River WRAPS 2014-Riley Creek-(07020012-511)-TSS</v>
      </c>
    </row>
    <row r="1460" spans="1:16" ht="27.95" hidden="1" customHeight="1" x14ac:dyDescent="0.25">
      <c r="A1460" s="203" t="s">
        <v>1798</v>
      </c>
      <c r="B1460" s="203" t="s">
        <v>623</v>
      </c>
      <c r="C1460" s="203" t="s">
        <v>1535</v>
      </c>
      <c r="D1460" s="203" t="s">
        <v>1799</v>
      </c>
      <c r="E1460" s="203" t="s">
        <v>1800</v>
      </c>
      <c r="F1460" s="203" t="s">
        <v>505</v>
      </c>
      <c r="G1460" s="257">
        <v>553</v>
      </c>
      <c r="H1460" s="361" t="s">
        <v>1414</v>
      </c>
      <c r="I1460" s="361" t="s">
        <v>1382</v>
      </c>
      <c r="J1460" s="275">
        <v>0.88</v>
      </c>
      <c r="K1460" s="361" t="s">
        <v>22</v>
      </c>
      <c r="L1460" s="361" t="s">
        <v>1392</v>
      </c>
      <c r="M1460" s="370">
        <v>2011</v>
      </c>
      <c r="N1460" s="207">
        <v>43903</v>
      </c>
      <c r="O1460" s="361" t="s">
        <v>1537</v>
      </c>
      <c r="P1460" t="str">
        <f t="shared" si="22"/>
        <v>Lower Minnesota River WRAPS 2014-Riley Creek-(07020012-511)-TSS</v>
      </c>
    </row>
    <row r="1461" spans="1:16" ht="27.95" hidden="1" customHeight="1" x14ac:dyDescent="0.25">
      <c r="A1461" s="203" t="s">
        <v>1798</v>
      </c>
      <c r="B1461" s="203" t="s">
        <v>623</v>
      </c>
      <c r="C1461" s="203" t="s">
        <v>1535</v>
      </c>
      <c r="D1461" s="203" t="s">
        <v>1799</v>
      </c>
      <c r="E1461" s="203" t="s">
        <v>1800</v>
      </c>
      <c r="F1461" s="203" t="s">
        <v>505</v>
      </c>
      <c r="G1461" s="257">
        <v>206</v>
      </c>
      <c r="H1461" s="361" t="s">
        <v>1414</v>
      </c>
      <c r="I1461" s="361" t="s">
        <v>1383</v>
      </c>
      <c r="J1461" s="275">
        <v>0.88</v>
      </c>
      <c r="K1461" s="361" t="s">
        <v>22</v>
      </c>
      <c r="L1461" s="361" t="s">
        <v>1392</v>
      </c>
      <c r="M1461" s="370">
        <v>2011</v>
      </c>
      <c r="N1461" s="207">
        <v>43903</v>
      </c>
      <c r="O1461" s="361" t="s">
        <v>1537</v>
      </c>
      <c r="P1461" t="str">
        <f t="shared" si="22"/>
        <v>Lower Minnesota River WRAPS 2014-Riley Creek-(07020012-511)-TSS</v>
      </c>
    </row>
    <row r="1462" spans="1:16" ht="27.95" hidden="1" customHeight="1" x14ac:dyDescent="0.25">
      <c r="A1462" s="203" t="s">
        <v>1798</v>
      </c>
      <c r="B1462" s="203" t="s">
        <v>623</v>
      </c>
      <c r="C1462" s="203" t="s">
        <v>1535</v>
      </c>
      <c r="D1462" s="203" t="s">
        <v>1799</v>
      </c>
      <c r="E1462" s="203" t="s">
        <v>1800</v>
      </c>
      <c r="F1462" s="203" t="s">
        <v>505</v>
      </c>
      <c r="G1462" s="257">
        <v>29</v>
      </c>
      <c r="H1462" s="361" t="s">
        <v>1414</v>
      </c>
      <c r="I1462" s="361" t="s">
        <v>1384</v>
      </c>
      <c r="J1462" s="275">
        <v>0.88</v>
      </c>
      <c r="K1462" s="361" t="s">
        <v>22</v>
      </c>
      <c r="L1462" s="361" t="s">
        <v>1392</v>
      </c>
      <c r="M1462" s="370">
        <v>2011</v>
      </c>
      <c r="N1462" s="207">
        <v>43903</v>
      </c>
      <c r="O1462" s="361" t="s">
        <v>1537</v>
      </c>
      <c r="P1462" t="str">
        <f t="shared" si="22"/>
        <v>Lower Minnesota River WRAPS 2014-Riley Creek-(07020012-511)-TSS</v>
      </c>
    </row>
    <row r="1463" spans="1:16" ht="27.95" hidden="1" customHeight="1" x14ac:dyDescent="0.25">
      <c r="A1463" s="203" t="s">
        <v>1798</v>
      </c>
      <c r="B1463" s="203" t="s">
        <v>623</v>
      </c>
      <c r="C1463" s="203" t="s">
        <v>1535</v>
      </c>
      <c r="D1463" s="203" t="s">
        <v>1799</v>
      </c>
      <c r="E1463" s="203" t="s">
        <v>1800</v>
      </c>
      <c r="F1463" s="203" t="s">
        <v>505</v>
      </c>
      <c r="G1463" s="257">
        <v>21</v>
      </c>
      <c r="H1463" s="361" t="s">
        <v>1414</v>
      </c>
      <c r="I1463" s="361" t="s">
        <v>1385</v>
      </c>
      <c r="J1463" s="275">
        <v>0.88</v>
      </c>
      <c r="K1463" s="361" t="s">
        <v>22</v>
      </c>
      <c r="L1463" s="361" t="s">
        <v>1392</v>
      </c>
      <c r="M1463" s="370">
        <v>2011</v>
      </c>
      <c r="N1463" s="207">
        <v>43903</v>
      </c>
      <c r="O1463" s="361" t="s">
        <v>1537</v>
      </c>
      <c r="P1463" t="str">
        <f t="shared" si="22"/>
        <v>Lower Minnesota River WRAPS 2014-Riley Creek-(07020012-511)-TSS</v>
      </c>
    </row>
    <row r="1464" spans="1:16" ht="27.95" hidden="1" customHeight="1" x14ac:dyDescent="0.25">
      <c r="A1464" s="203" t="s">
        <v>1798</v>
      </c>
      <c r="B1464" s="203" t="s">
        <v>623</v>
      </c>
      <c r="C1464" s="203" t="s">
        <v>1535</v>
      </c>
      <c r="D1464" s="203" t="s">
        <v>1799</v>
      </c>
      <c r="E1464" s="203" t="s">
        <v>1800</v>
      </c>
      <c r="F1464" s="203" t="s">
        <v>505</v>
      </c>
      <c r="G1464" s="257">
        <v>6</v>
      </c>
      <c r="H1464" s="361" t="s">
        <v>1390</v>
      </c>
      <c r="I1464" s="361" t="s">
        <v>1379</v>
      </c>
      <c r="J1464" s="275">
        <v>0.81</v>
      </c>
      <c r="K1464" s="361" t="s">
        <v>1391</v>
      </c>
      <c r="L1464" s="361" t="s">
        <v>1392</v>
      </c>
      <c r="M1464" s="370">
        <v>2012</v>
      </c>
      <c r="N1464" s="207">
        <v>43903</v>
      </c>
      <c r="O1464" s="361" t="s">
        <v>1537</v>
      </c>
      <c r="P1464" t="str">
        <f t="shared" si="22"/>
        <v>Lower Minnesota River WRAPS 2014-Riley Creek-(07020012-511)-E. coli</v>
      </c>
    </row>
    <row r="1465" spans="1:16" ht="27.95" hidden="1" customHeight="1" x14ac:dyDescent="0.25">
      <c r="A1465" s="203" t="s">
        <v>1798</v>
      </c>
      <c r="B1465" s="203" t="s">
        <v>623</v>
      </c>
      <c r="C1465" s="203" t="s">
        <v>1535</v>
      </c>
      <c r="D1465" s="203" t="s">
        <v>1799</v>
      </c>
      <c r="E1465" s="203" t="s">
        <v>1800</v>
      </c>
      <c r="F1465" s="203" t="s">
        <v>505</v>
      </c>
      <c r="G1465" s="257">
        <v>4.9000000000000004</v>
      </c>
      <c r="H1465" s="361" t="s">
        <v>1390</v>
      </c>
      <c r="I1465" s="361" t="s">
        <v>1382</v>
      </c>
      <c r="J1465" s="275">
        <v>0.81</v>
      </c>
      <c r="K1465" s="361" t="s">
        <v>1391</v>
      </c>
      <c r="L1465" s="361" t="s">
        <v>1392</v>
      </c>
      <c r="M1465" s="370">
        <v>2012</v>
      </c>
      <c r="N1465" s="207">
        <v>43903</v>
      </c>
      <c r="O1465" s="361" t="s">
        <v>1537</v>
      </c>
      <c r="P1465" t="str">
        <f t="shared" si="22"/>
        <v>Lower Minnesota River WRAPS 2014-Riley Creek-(07020012-511)-E. coli</v>
      </c>
    </row>
    <row r="1466" spans="1:16" ht="27.95" hidden="1" customHeight="1" x14ac:dyDescent="0.25">
      <c r="A1466" s="203" t="s">
        <v>1798</v>
      </c>
      <c r="B1466" s="203" t="s">
        <v>623</v>
      </c>
      <c r="C1466" s="203" t="s">
        <v>1535</v>
      </c>
      <c r="D1466" s="203" t="s">
        <v>1799</v>
      </c>
      <c r="E1466" s="203" t="s">
        <v>1800</v>
      </c>
      <c r="F1466" s="203" t="s">
        <v>505</v>
      </c>
      <c r="G1466" s="257">
        <v>1.8</v>
      </c>
      <c r="H1466" s="361" t="s">
        <v>1390</v>
      </c>
      <c r="I1466" s="361" t="s">
        <v>1383</v>
      </c>
      <c r="J1466" s="275">
        <v>0.81</v>
      </c>
      <c r="K1466" s="361" t="s">
        <v>1391</v>
      </c>
      <c r="L1466" s="361" t="s">
        <v>1392</v>
      </c>
      <c r="M1466" s="370">
        <v>2012</v>
      </c>
      <c r="N1466" s="207">
        <v>43903</v>
      </c>
      <c r="O1466" s="361" t="s">
        <v>1537</v>
      </c>
      <c r="P1466" t="str">
        <f t="shared" si="22"/>
        <v>Lower Minnesota River WRAPS 2014-Riley Creek-(07020012-511)-E. coli</v>
      </c>
    </row>
    <row r="1467" spans="1:16" ht="27.95" hidden="1" customHeight="1" x14ac:dyDescent="0.25">
      <c r="A1467" s="203" t="s">
        <v>1798</v>
      </c>
      <c r="B1467" s="203" t="s">
        <v>623</v>
      </c>
      <c r="C1467" s="203" t="s">
        <v>1535</v>
      </c>
      <c r="D1467" s="203" t="s">
        <v>1799</v>
      </c>
      <c r="E1467" s="203" t="s">
        <v>1800</v>
      </c>
      <c r="F1467" s="203" t="s">
        <v>505</v>
      </c>
      <c r="G1467" s="257">
        <v>1.3</v>
      </c>
      <c r="H1467" s="361" t="s">
        <v>1390</v>
      </c>
      <c r="I1467" s="361" t="s">
        <v>1384</v>
      </c>
      <c r="J1467" s="275">
        <v>0.81</v>
      </c>
      <c r="K1467" s="361" t="s">
        <v>1391</v>
      </c>
      <c r="L1467" s="361" t="s">
        <v>1392</v>
      </c>
      <c r="M1467" s="370">
        <v>2012</v>
      </c>
      <c r="N1467" s="207">
        <v>43903</v>
      </c>
      <c r="O1467" s="361" t="s">
        <v>1537</v>
      </c>
      <c r="P1467" t="str">
        <f t="shared" si="22"/>
        <v>Lower Minnesota River WRAPS 2014-Riley Creek-(07020012-511)-E. coli</v>
      </c>
    </row>
    <row r="1468" spans="1:16" ht="27.95" hidden="1" customHeight="1" x14ac:dyDescent="0.25">
      <c r="A1468" s="203" t="s">
        <v>1798</v>
      </c>
      <c r="B1468" s="203" t="s">
        <v>623</v>
      </c>
      <c r="C1468" s="203" t="s">
        <v>1535</v>
      </c>
      <c r="D1468" s="203" t="s">
        <v>1799</v>
      </c>
      <c r="E1468" s="203" t="s">
        <v>1800</v>
      </c>
      <c r="F1468" s="203" t="s">
        <v>505</v>
      </c>
      <c r="G1468" s="257">
        <v>1</v>
      </c>
      <c r="H1468" s="361" t="s">
        <v>1390</v>
      </c>
      <c r="I1468" s="361" t="s">
        <v>1385</v>
      </c>
      <c r="J1468" s="275">
        <v>0.81</v>
      </c>
      <c r="K1468" s="361" t="s">
        <v>1391</v>
      </c>
      <c r="L1468" s="361" t="s">
        <v>1392</v>
      </c>
      <c r="M1468" s="370">
        <v>2012</v>
      </c>
      <c r="N1468" s="207">
        <v>43903</v>
      </c>
      <c r="O1468" s="361" t="s">
        <v>1537</v>
      </c>
      <c r="P1468" t="str">
        <f t="shared" si="22"/>
        <v>Lower Minnesota River WRAPS 2014-Riley Creek-(07020012-511)-E. coli</v>
      </c>
    </row>
    <row r="1469" spans="1:16" ht="27.95" hidden="1" customHeight="1" x14ac:dyDescent="0.25">
      <c r="A1469" s="203" t="s">
        <v>1798</v>
      </c>
      <c r="B1469" s="202" t="s">
        <v>623</v>
      </c>
      <c r="C1469" s="203" t="s">
        <v>1544</v>
      </c>
      <c r="D1469" s="203" t="s">
        <v>1545</v>
      </c>
      <c r="E1469" s="202" t="s">
        <v>1546</v>
      </c>
      <c r="F1469" s="202" t="s">
        <v>475</v>
      </c>
      <c r="G1469" s="253">
        <v>1885</v>
      </c>
      <c r="H1469" s="361" t="s">
        <v>1547</v>
      </c>
      <c r="I1469" s="359" t="s">
        <v>1407</v>
      </c>
      <c r="J1469" s="358">
        <v>0.62190000000000001</v>
      </c>
      <c r="K1469" s="359" t="s">
        <v>8</v>
      </c>
      <c r="L1469" s="359" t="s">
        <v>1408</v>
      </c>
      <c r="M1469" s="368">
        <v>2003</v>
      </c>
      <c r="N1469" s="205">
        <v>40511</v>
      </c>
      <c r="O1469" s="203"/>
      <c r="P1469" t="str">
        <f t="shared" si="22"/>
        <v>Nine Mile Creek Watershed Chloride TMDL-Ninemile Creek-(07020012-809 (previous waterbody ID: 07020012-518))-Chloride</v>
      </c>
    </row>
    <row r="1470" spans="1:16" ht="27.95" hidden="1" customHeight="1" x14ac:dyDescent="0.25">
      <c r="A1470" s="203" t="s">
        <v>1798</v>
      </c>
      <c r="B1470" s="202" t="s">
        <v>623</v>
      </c>
      <c r="C1470" s="203" t="s">
        <v>1544</v>
      </c>
      <c r="D1470" s="203" t="s">
        <v>1545</v>
      </c>
      <c r="E1470" s="202" t="s">
        <v>1546</v>
      </c>
      <c r="F1470" s="202" t="s">
        <v>475</v>
      </c>
      <c r="G1470" s="253">
        <v>5.1639999999999997</v>
      </c>
      <c r="H1470" s="361" t="s">
        <v>488</v>
      </c>
      <c r="I1470" s="359" t="s">
        <v>1407</v>
      </c>
      <c r="J1470" s="358">
        <v>0.62190000000000001</v>
      </c>
      <c r="K1470" s="359" t="s">
        <v>8</v>
      </c>
      <c r="L1470" s="359" t="s">
        <v>1392</v>
      </c>
      <c r="M1470" s="368">
        <v>2003</v>
      </c>
      <c r="N1470" s="205">
        <v>40511</v>
      </c>
      <c r="O1470" s="203"/>
      <c r="P1470" t="str">
        <f t="shared" si="22"/>
        <v>Nine Mile Creek Watershed Chloride TMDL-Ninemile Creek-(07020012-809 (previous waterbody ID: 07020012-518))-Chloride</v>
      </c>
    </row>
    <row r="1471" spans="1:16" ht="27.95" hidden="1" customHeight="1" x14ac:dyDescent="0.25">
      <c r="A1471" s="203" t="s">
        <v>1798</v>
      </c>
      <c r="B1471" s="202" t="s">
        <v>623</v>
      </c>
      <c r="C1471" s="203" t="s">
        <v>1403</v>
      </c>
      <c r="D1471" s="202" t="s">
        <v>1404</v>
      </c>
      <c r="E1471" s="202" t="s">
        <v>1405</v>
      </c>
      <c r="F1471" s="202" t="s">
        <v>475</v>
      </c>
      <c r="G1471" s="253">
        <v>154</v>
      </c>
      <c r="H1471" s="361" t="s">
        <v>1406</v>
      </c>
      <c r="I1471" s="359" t="s">
        <v>1407</v>
      </c>
      <c r="J1471" s="359" t="s">
        <v>1380</v>
      </c>
      <c r="K1471" s="359" t="s">
        <v>22</v>
      </c>
      <c r="L1471" s="359" t="s">
        <v>1408</v>
      </c>
      <c r="M1471" s="368" t="s">
        <v>1407</v>
      </c>
      <c r="N1471" s="205">
        <v>42486</v>
      </c>
      <c r="O1471" s="203"/>
      <c r="P1471" t="str">
        <f t="shared" si="22"/>
        <v>South Metro Mississippi TSS TMDL-Mississippi River-(07040001-531)-TSS</v>
      </c>
    </row>
    <row r="1472" spans="1:16" ht="27.95" hidden="1" customHeight="1" x14ac:dyDescent="0.25">
      <c r="A1472" s="203" t="s">
        <v>1801</v>
      </c>
      <c r="B1472" s="203" t="s">
        <v>624</v>
      </c>
      <c r="C1472" s="203" t="s">
        <v>1535</v>
      </c>
      <c r="D1472" s="203" t="s">
        <v>1802</v>
      </c>
      <c r="E1472" s="203" t="s">
        <v>1803</v>
      </c>
      <c r="F1472" s="203" t="s">
        <v>505</v>
      </c>
      <c r="G1472" s="257">
        <v>93</v>
      </c>
      <c r="H1472" s="361" t="s">
        <v>1433</v>
      </c>
      <c r="I1472" s="361" t="s">
        <v>1407</v>
      </c>
      <c r="J1472" s="360">
        <v>0.48899999999999999</v>
      </c>
      <c r="K1472" s="361" t="s">
        <v>1113</v>
      </c>
      <c r="L1472" s="361" t="s">
        <v>1408</v>
      </c>
      <c r="M1472" s="370">
        <v>2015</v>
      </c>
      <c r="N1472" s="207">
        <v>43903</v>
      </c>
      <c r="O1472" s="203"/>
      <c r="P1472" t="str">
        <f t="shared" si="22"/>
        <v>Lower Minnesota River WRAPS 2014-Cornelia (North)-(27-0028-01)-TP</v>
      </c>
    </row>
    <row r="1473" spans="1:16" ht="27.95" hidden="1" customHeight="1" x14ac:dyDescent="0.25">
      <c r="A1473" s="203" t="s">
        <v>1801</v>
      </c>
      <c r="B1473" s="203" t="s">
        <v>624</v>
      </c>
      <c r="C1473" s="203" t="s">
        <v>1535</v>
      </c>
      <c r="D1473" s="203" t="s">
        <v>1802</v>
      </c>
      <c r="E1473" s="203" t="s">
        <v>1803</v>
      </c>
      <c r="F1473" s="203" t="s">
        <v>505</v>
      </c>
      <c r="G1473" s="257">
        <v>0.76200000000000001</v>
      </c>
      <c r="H1473" s="361" t="s">
        <v>1414</v>
      </c>
      <c r="I1473" s="361" t="s">
        <v>1407</v>
      </c>
      <c r="J1473" s="360">
        <v>0.48930000000000001</v>
      </c>
      <c r="K1473" s="361" t="s">
        <v>1113</v>
      </c>
      <c r="L1473" s="361" t="s">
        <v>1392</v>
      </c>
      <c r="M1473" s="370">
        <v>2015</v>
      </c>
      <c r="N1473" s="207">
        <v>43903</v>
      </c>
      <c r="O1473" s="203"/>
      <c r="P1473" t="str">
        <f t="shared" si="22"/>
        <v>Lower Minnesota River WRAPS 2014-Cornelia (North)-(27-0028-01)-TP</v>
      </c>
    </row>
    <row r="1474" spans="1:16" ht="27.95" hidden="1" customHeight="1" x14ac:dyDescent="0.25">
      <c r="A1474" s="203" t="s">
        <v>1801</v>
      </c>
      <c r="B1474" s="203" t="s">
        <v>624</v>
      </c>
      <c r="C1474" s="203" t="s">
        <v>1535</v>
      </c>
      <c r="D1474" s="203" t="s">
        <v>1804</v>
      </c>
      <c r="E1474" s="203" t="s">
        <v>1805</v>
      </c>
      <c r="F1474" s="203" t="s">
        <v>505</v>
      </c>
      <c r="G1474" s="257">
        <v>26</v>
      </c>
      <c r="H1474" s="361" t="s">
        <v>1433</v>
      </c>
      <c r="I1474" s="361" t="s">
        <v>1407</v>
      </c>
      <c r="J1474" s="360">
        <v>0</v>
      </c>
      <c r="K1474" s="361" t="s">
        <v>1113</v>
      </c>
      <c r="L1474" s="361" t="s">
        <v>1408</v>
      </c>
      <c r="M1474" s="370">
        <v>2016</v>
      </c>
      <c r="N1474" s="207">
        <v>43903</v>
      </c>
      <c r="O1474" s="203"/>
      <c r="P1474" t="str">
        <f t="shared" si="22"/>
        <v>Lower Minnesota River WRAPS 2014-Cornelia (South)-(27-0028-02)-TP</v>
      </c>
    </row>
    <row r="1475" spans="1:16" ht="27.95" hidden="1" customHeight="1" x14ac:dyDescent="0.25">
      <c r="A1475" s="203" t="s">
        <v>1801</v>
      </c>
      <c r="B1475" s="203" t="s">
        <v>624</v>
      </c>
      <c r="C1475" s="203" t="s">
        <v>1535</v>
      </c>
      <c r="D1475" s="203" t="s">
        <v>1804</v>
      </c>
      <c r="E1475" s="203" t="s">
        <v>1805</v>
      </c>
      <c r="F1475" s="203" t="s">
        <v>505</v>
      </c>
      <c r="G1475" s="257">
        <v>0.21299999999999999</v>
      </c>
      <c r="H1475" s="361" t="s">
        <v>1414</v>
      </c>
      <c r="I1475" s="361" t="s">
        <v>1407</v>
      </c>
      <c r="J1475" s="360">
        <v>0</v>
      </c>
      <c r="K1475" s="361" t="s">
        <v>1113</v>
      </c>
      <c r="L1475" s="361" t="s">
        <v>1392</v>
      </c>
      <c r="M1475" s="370">
        <v>2016</v>
      </c>
      <c r="N1475" s="207">
        <v>43903</v>
      </c>
      <c r="O1475" s="203"/>
      <c r="P1475" t="str">
        <f t="shared" ref="P1475:P1538" si="23">CONCATENATE(C1475, "-", E1475, "-","(", D1475,")", "-",K1475)</f>
        <v>Lower Minnesota River WRAPS 2014-Cornelia (South)-(27-0028-02)-TP</v>
      </c>
    </row>
    <row r="1476" spans="1:16" ht="27.95" hidden="1" customHeight="1" x14ac:dyDescent="0.25">
      <c r="A1476" s="203" t="s">
        <v>1801</v>
      </c>
      <c r="B1476" s="203" t="s">
        <v>624</v>
      </c>
      <c r="C1476" s="203" t="s">
        <v>1535</v>
      </c>
      <c r="D1476" s="203" t="s">
        <v>1806</v>
      </c>
      <c r="E1476" s="203" t="s">
        <v>1807</v>
      </c>
      <c r="F1476" s="203" t="s">
        <v>505</v>
      </c>
      <c r="G1476" s="257">
        <v>74</v>
      </c>
      <c r="H1476" s="361" t="s">
        <v>1433</v>
      </c>
      <c r="I1476" s="361" t="s">
        <v>1407</v>
      </c>
      <c r="J1476" s="360">
        <v>0.33929999999999999</v>
      </c>
      <c r="K1476" s="361" t="s">
        <v>1113</v>
      </c>
      <c r="L1476" s="361" t="s">
        <v>1408</v>
      </c>
      <c r="M1476" s="370">
        <v>2015</v>
      </c>
      <c r="N1476" s="207">
        <v>43903</v>
      </c>
      <c r="O1476" s="203"/>
      <c r="P1476" t="str">
        <f t="shared" si="23"/>
        <v>Lower Minnesota River WRAPS 2014-Edina-(27-0029-00)-TP</v>
      </c>
    </row>
    <row r="1477" spans="1:16" ht="27.95" hidden="1" customHeight="1" x14ac:dyDescent="0.25">
      <c r="A1477" s="203" t="s">
        <v>1801</v>
      </c>
      <c r="B1477" s="203" t="s">
        <v>624</v>
      </c>
      <c r="C1477" s="203" t="s">
        <v>1535</v>
      </c>
      <c r="D1477" s="203" t="s">
        <v>1806</v>
      </c>
      <c r="E1477" s="203" t="s">
        <v>1807</v>
      </c>
      <c r="F1477" s="203" t="s">
        <v>505</v>
      </c>
      <c r="G1477" s="257">
        <v>0.60699999999999998</v>
      </c>
      <c r="H1477" s="361" t="s">
        <v>1414</v>
      </c>
      <c r="I1477" s="361" t="s">
        <v>1407</v>
      </c>
      <c r="J1477" s="360">
        <v>0.33879999999999999</v>
      </c>
      <c r="K1477" s="361" t="s">
        <v>1113</v>
      </c>
      <c r="L1477" s="361" t="s">
        <v>1392</v>
      </c>
      <c r="M1477" s="370">
        <v>2015</v>
      </c>
      <c r="N1477" s="207">
        <v>43903</v>
      </c>
      <c r="O1477" s="203"/>
      <c r="P1477" t="str">
        <f t="shared" si="23"/>
        <v>Lower Minnesota River WRAPS 2014-Edina-(27-0029-00)-TP</v>
      </c>
    </row>
    <row r="1478" spans="1:16" ht="27.95" hidden="1" customHeight="1" x14ac:dyDescent="0.25">
      <c r="A1478" s="203" t="s">
        <v>1801</v>
      </c>
      <c r="B1478" s="202" t="s">
        <v>624</v>
      </c>
      <c r="C1478" s="203" t="s">
        <v>1808</v>
      </c>
      <c r="D1478" s="202" t="s">
        <v>1809</v>
      </c>
      <c r="E1478" s="202" t="s">
        <v>1810</v>
      </c>
      <c r="F1478" s="202" t="s">
        <v>505</v>
      </c>
      <c r="G1478" s="253">
        <v>424.4</v>
      </c>
      <c r="H1478" s="361" t="s">
        <v>1448</v>
      </c>
      <c r="I1478" s="359" t="s">
        <v>1407</v>
      </c>
      <c r="J1478" s="358">
        <v>0.49559999999999998</v>
      </c>
      <c r="K1478" s="359" t="s">
        <v>1113</v>
      </c>
      <c r="L1478" s="359" t="s">
        <v>1408</v>
      </c>
      <c r="M1478" s="368">
        <v>2006</v>
      </c>
      <c r="N1478" s="205">
        <v>41694</v>
      </c>
      <c r="O1478" s="203" t="s">
        <v>1811</v>
      </c>
      <c r="P1478" t="str">
        <f t="shared" si="23"/>
        <v>Minnehaha Creek Lake Hiawatha TMDL-Hiawatha-(27-0018-00)-TP</v>
      </c>
    </row>
    <row r="1479" spans="1:16" ht="27.95" hidden="1" customHeight="1" x14ac:dyDescent="0.25">
      <c r="A1479" s="203" t="s">
        <v>1801</v>
      </c>
      <c r="B1479" s="202" t="s">
        <v>624</v>
      </c>
      <c r="C1479" s="203" t="s">
        <v>1808</v>
      </c>
      <c r="D1479" s="202" t="s">
        <v>1809</v>
      </c>
      <c r="E1479" s="202" t="s">
        <v>1810</v>
      </c>
      <c r="F1479" s="202" t="s">
        <v>505</v>
      </c>
      <c r="G1479" s="253">
        <v>3.4790000000000001</v>
      </c>
      <c r="H1479" s="361" t="s">
        <v>1450</v>
      </c>
      <c r="I1479" s="359" t="s">
        <v>1407</v>
      </c>
      <c r="J1479" s="358">
        <v>0.49559999999999998</v>
      </c>
      <c r="K1479" s="359" t="s">
        <v>1113</v>
      </c>
      <c r="L1479" s="359" t="s">
        <v>1392</v>
      </c>
      <c r="M1479" s="368">
        <v>2006</v>
      </c>
      <c r="N1479" s="205">
        <v>41694</v>
      </c>
      <c r="O1479" s="203" t="s">
        <v>1811</v>
      </c>
      <c r="P1479" t="str">
        <f t="shared" si="23"/>
        <v>Minnehaha Creek Lake Hiawatha TMDL-Hiawatha-(27-0018-00)-TP</v>
      </c>
    </row>
    <row r="1480" spans="1:16" ht="27.95" hidden="1" customHeight="1" x14ac:dyDescent="0.25">
      <c r="A1480" s="203" t="s">
        <v>1801</v>
      </c>
      <c r="B1480" s="202" t="s">
        <v>624</v>
      </c>
      <c r="C1480" s="203" t="s">
        <v>1808</v>
      </c>
      <c r="D1480" s="202" t="s">
        <v>1658</v>
      </c>
      <c r="E1480" s="202" t="s">
        <v>1659</v>
      </c>
      <c r="F1480" s="202" t="s">
        <v>475</v>
      </c>
      <c r="G1480" s="253">
        <v>588.20000000000005</v>
      </c>
      <c r="H1480" s="361" t="s">
        <v>1400</v>
      </c>
      <c r="I1480" s="359" t="s">
        <v>1379</v>
      </c>
      <c r="J1480" s="359" t="s">
        <v>1380</v>
      </c>
      <c r="K1480" s="359" t="s">
        <v>1391</v>
      </c>
      <c r="L1480" s="359" t="s">
        <v>1392</v>
      </c>
      <c r="M1480" s="368">
        <v>2006</v>
      </c>
      <c r="N1480" s="205">
        <v>41694</v>
      </c>
      <c r="O1480" s="203"/>
      <c r="P1480" t="str">
        <f t="shared" si="23"/>
        <v>Minnehaha Creek Lake Hiawatha TMDL-Minnehaha Creek-(07010206-539)-E. coli</v>
      </c>
    </row>
    <row r="1481" spans="1:16" ht="27.95" hidden="1" customHeight="1" x14ac:dyDescent="0.25">
      <c r="A1481" s="203" t="s">
        <v>1801</v>
      </c>
      <c r="B1481" s="202" t="s">
        <v>624</v>
      </c>
      <c r="C1481" s="203" t="s">
        <v>1808</v>
      </c>
      <c r="D1481" s="202" t="s">
        <v>1658</v>
      </c>
      <c r="E1481" s="202" t="s">
        <v>1659</v>
      </c>
      <c r="F1481" s="202" t="s">
        <v>475</v>
      </c>
      <c r="G1481" s="253">
        <v>285.10000000000002</v>
      </c>
      <c r="H1481" s="361" t="s">
        <v>1400</v>
      </c>
      <c r="I1481" s="359" t="s">
        <v>1382</v>
      </c>
      <c r="J1481" s="359" t="s">
        <v>1380</v>
      </c>
      <c r="K1481" s="359" t="s">
        <v>1391</v>
      </c>
      <c r="L1481" s="359" t="s">
        <v>1392</v>
      </c>
      <c r="M1481" s="368">
        <v>2006</v>
      </c>
      <c r="N1481" s="205">
        <v>41694</v>
      </c>
      <c r="O1481" s="203"/>
      <c r="P1481" t="str">
        <f t="shared" si="23"/>
        <v>Minnehaha Creek Lake Hiawatha TMDL-Minnehaha Creek-(07010206-539)-E. coli</v>
      </c>
    </row>
    <row r="1482" spans="1:16" ht="27.95" hidden="1" customHeight="1" x14ac:dyDescent="0.25">
      <c r="A1482" s="203" t="s">
        <v>1801</v>
      </c>
      <c r="B1482" s="202" t="s">
        <v>624</v>
      </c>
      <c r="C1482" s="203" t="s">
        <v>1808</v>
      </c>
      <c r="D1482" s="202" t="s">
        <v>1658</v>
      </c>
      <c r="E1482" s="202" t="s">
        <v>1659</v>
      </c>
      <c r="F1482" s="202" t="s">
        <v>475</v>
      </c>
      <c r="G1482" s="253">
        <v>103.9</v>
      </c>
      <c r="H1482" s="361" t="s">
        <v>1400</v>
      </c>
      <c r="I1482" s="359" t="s">
        <v>1383</v>
      </c>
      <c r="J1482" s="359" t="s">
        <v>1380</v>
      </c>
      <c r="K1482" s="359" t="s">
        <v>1391</v>
      </c>
      <c r="L1482" s="359" t="s">
        <v>1392</v>
      </c>
      <c r="M1482" s="368">
        <v>2006</v>
      </c>
      <c r="N1482" s="205">
        <v>41694</v>
      </c>
      <c r="O1482" s="203"/>
      <c r="P1482" t="str">
        <f t="shared" si="23"/>
        <v>Minnehaha Creek Lake Hiawatha TMDL-Minnehaha Creek-(07010206-539)-E. coli</v>
      </c>
    </row>
    <row r="1483" spans="1:16" ht="27.95" hidden="1" customHeight="1" x14ac:dyDescent="0.25">
      <c r="A1483" s="203" t="s">
        <v>1801</v>
      </c>
      <c r="B1483" s="202" t="s">
        <v>624</v>
      </c>
      <c r="C1483" s="203" t="s">
        <v>1808</v>
      </c>
      <c r="D1483" s="202" t="s">
        <v>1658</v>
      </c>
      <c r="E1483" s="202" t="s">
        <v>1659</v>
      </c>
      <c r="F1483" s="202" t="s">
        <v>475</v>
      </c>
      <c r="G1483" s="253">
        <v>27.74</v>
      </c>
      <c r="H1483" s="361" t="s">
        <v>1400</v>
      </c>
      <c r="I1483" s="359" t="s">
        <v>1384</v>
      </c>
      <c r="J1483" s="359" t="s">
        <v>1380</v>
      </c>
      <c r="K1483" s="359" t="s">
        <v>1391</v>
      </c>
      <c r="L1483" s="359" t="s">
        <v>1392</v>
      </c>
      <c r="M1483" s="368">
        <v>2006</v>
      </c>
      <c r="N1483" s="205">
        <v>41694</v>
      </c>
      <c r="O1483" s="203"/>
      <c r="P1483" t="str">
        <f t="shared" si="23"/>
        <v>Minnehaha Creek Lake Hiawatha TMDL-Minnehaha Creek-(07010206-539)-E. coli</v>
      </c>
    </row>
    <row r="1484" spans="1:16" ht="27.95" hidden="1" customHeight="1" x14ac:dyDescent="0.25">
      <c r="A1484" s="203" t="s">
        <v>1801</v>
      </c>
      <c r="B1484" s="202" t="s">
        <v>624</v>
      </c>
      <c r="C1484" s="203" t="s">
        <v>1808</v>
      </c>
      <c r="D1484" s="202" t="s">
        <v>1658</v>
      </c>
      <c r="E1484" s="202" t="s">
        <v>1659</v>
      </c>
      <c r="F1484" s="202" t="s">
        <v>475</v>
      </c>
      <c r="G1484" s="253">
        <v>7.94</v>
      </c>
      <c r="H1484" s="361" t="s">
        <v>1400</v>
      </c>
      <c r="I1484" s="359" t="s">
        <v>1385</v>
      </c>
      <c r="J1484" s="359" t="s">
        <v>1380</v>
      </c>
      <c r="K1484" s="359" t="s">
        <v>1391</v>
      </c>
      <c r="L1484" s="359" t="s">
        <v>1392</v>
      </c>
      <c r="M1484" s="368">
        <v>2006</v>
      </c>
      <c r="N1484" s="205">
        <v>41694</v>
      </c>
      <c r="O1484" s="203"/>
      <c r="P1484" t="str">
        <f t="shared" si="23"/>
        <v>Minnehaha Creek Lake Hiawatha TMDL-Minnehaha Creek-(07010206-539)-E. coli</v>
      </c>
    </row>
    <row r="1485" spans="1:16" ht="27.95" hidden="1" customHeight="1" x14ac:dyDescent="0.25">
      <c r="A1485" s="203" t="s">
        <v>1801</v>
      </c>
      <c r="B1485" s="202" t="s">
        <v>624</v>
      </c>
      <c r="C1485" s="203" t="s">
        <v>1544</v>
      </c>
      <c r="D1485" s="203" t="s">
        <v>1545</v>
      </c>
      <c r="E1485" s="202" t="s">
        <v>1546</v>
      </c>
      <c r="F1485" s="202" t="s">
        <v>475</v>
      </c>
      <c r="G1485" s="253">
        <v>1885</v>
      </c>
      <c r="H1485" s="361" t="s">
        <v>1547</v>
      </c>
      <c r="I1485" s="359" t="s">
        <v>1407</v>
      </c>
      <c r="J1485" s="358">
        <v>0.62190000000000001</v>
      </c>
      <c r="K1485" s="359" t="s">
        <v>8</v>
      </c>
      <c r="L1485" s="359" t="s">
        <v>1408</v>
      </c>
      <c r="M1485" s="368">
        <v>2003</v>
      </c>
      <c r="N1485" s="205">
        <v>40511</v>
      </c>
      <c r="O1485" s="203"/>
      <c r="P1485" t="str">
        <f t="shared" si="23"/>
        <v>Nine Mile Creek Watershed Chloride TMDL-Ninemile Creek-(07020012-809 (previous waterbody ID: 07020012-518))-Chloride</v>
      </c>
    </row>
    <row r="1486" spans="1:16" ht="27.95" hidden="1" customHeight="1" x14ac:dyDescent="0.25">
      <c r="A1486" s="203" t="s">
        <v>1801</v>
      </c>
      <c r="B1486" s="202" t="s">
        <v>624</v>
      </c>
      <c r="C1486" s="203" t="s">
        <v>1544</v>
      </c>
      <c r="D1486" s="203" t="s">
        <v>1545</v>
      </c>
      <c r="E1486" s="202" t="s">
        <v>1546</v>
      </c>
      <c r="F1486" s="202" t="s">
        <v>475</v>
      </c>
      <c r="G1486" s="253">
        <v>5.1639999999999997</v>
      </c>
      <c r="H1486" s="361" t="s">
        <v>488</v>
      </c>
      <c r="I1486" s="359" t="s">
        <v>1407</v>
      </c>
      <c r="J1486" s="358">
        <v>0.62190000000000001</v>
      </c>
      <c r="K1486" s="359" t="s">
        <v>8</v>
      </c>
      <c r="L1486" s="359" t="s">
        <v>1392</v>
      </c>
      <c r="M1486" s="368">
        <v>2003</v>
      </c>
      <c r="N1486" s="205">
        <v>40511</v>
      </c>
      <c r="O1486" s="203"/>
      <c r="P1486" t="str">
        <f t="shared" si="23"/>
        <v>Nine Mile Creek Watershed Chloride TMDL-Ninemile Creek-(07020012-809 (previous waterbody ID: 07020012-518))-Chloride</v>
      </c>
    </row>
    <row r="1487" spans="1:16" ht="27.95" hidden="1" customHeight="1" x14ac:dyDescent="0.25">
      <c r="A1487" s="203" t="s">
        <v>1801</v>
      </c>
      <c r="B1487" s="202" t="s">
        <v>624</v>
      </c>
      <c r="C1487" s="203" t="s">
        <v>1403</v>
      </c>
      <c r="D1487" s="202" t="s">
        <v>1404</v>
      </c>
      <c r="E1487" s="202" t="s">
        <v>1405</v>
      </c>
      <c r="F1487" s="202" t="s">
        <v>475</v>
      </c>
      <c r="G1487" s="253">
        <v>154</v>
      </c>
      <c r="H1487" s="361" t="s">
        <v>1406</v>
      </c>
      <c r="I1487" s="359" t="s">
        <v>1407</v>
      </c>
      <c r="J1487" s="359" t="s">
        <v>1380</v>
      </c>
      <c r="K1487" s="359" t="s">
        <v>22</v>
      </c>
      <c r="L1487" s="359" t="s">
        <v>1408</v>
      </c>
      <c r="M1487" s="368" t="s">
        <v>1407</v>
      </c>
      <c r="N1487" s="205">
        <v>42486</v>
      </c>
      <c r="O1487" s="203"/>
      <c r="P1487" t="str">
        <f t="shared" si="23"/>
        <v>South Metro Mississippi TSS TMDL-Mississippi River-(07040001-531)-TSS</v>
      </c>
    </row>
    <row r="1488" spans="1:16" ht="27.95" hidden="1" customHeight="1" x14ac:dyDescent="0.25">
      <c r="A1488" s="203" t="s">
        <v>1801</v>
      </c>
      <c r="B1488" s="202" t="s">
        <v>624</v>
      </c>
      <c r="C1488" s="203" t="s">
        <v>1461</v>
      </c>
      <c r="D1488" s="202" t="s">
        <v>1658</v>
      </c>
      <c r="E1488" s="202" t="s">
        <v>1659</v>
      </c>
      <c r="F1488" s="202" t="s">
        <v>475</v>
      </c>
      <c r="G1488" s="254">
        <v>28679140</v>
      </c>
      <c r="H1488" s="361" t="s">
        <v>1433</v>
      </c>
      <c r="I1488" s="359" t="s">
        <v>1407</v>
      </c>
      <c r="J1488" s="359" t="s">
        <v>1380</v>
      </c>
      <c r="K1488" s="359" t="s">
        <v>8</v>
      </c>
      <c r="L1488" s="359" t="s">
        <v>1408</v>
      </c>
      <c r="M1488" s="368" t="s">
        <v>1407</v>
      </c>
      <c r="N1488" s="205">
        <v>42530</v>
      </c>
      <c r="O1488" s="203"/>
      <c r="P1488" t="str">
        <f t="shared" si="23"/>
        <v>Twin Cities Metro Area Chloride TMDL and Management Plan-Minnehaha Creek-(07010206-539)-Chloride</v>
      </c>
    </row>
    <row r="1489" spans="1:16" ht="27.95" hidden="1" customHeight="1" x14ac:dyDescent="0.25">
      <c r="A1489" s="203" t="s">
        <v>1801</v>
      </c>
      <c r="B1489" s="202" t="s">
        <v>624</v>
      </c>
      <c r="C1489" s="203" t="s">
        <v>1461</v>
      </c>
      <c r="D1489" s="202" t="s">
        <v>1658</v>
      </c>
      <c r="E1489" s="202" t="s">
        <v>1659</v>
      </c>
      <c r="F1489" s="202" t="s">
        <v>475</v>
      </c>
      <c r="G1489" s="254">
        <v>189928</v>
      </c>
      <c r="H1489" s="361" t="s">
        <v>1414</v>
      </c>
      <c r="I1489" s="359" t="s">
        <v>1407</v>
      </c>
      <c r="J1489" s="359" t="s">
        <v>1380</v>
      </c>
      <c r="K1489" s="359" t="s">
        <v>8</v>
      </c>
      <c r="L1489" s="359" t="s">
        <v>1392</v>
      </c>
      <c r="M1489" s="368" t="s">
        <v>1407</v>
      </c>
      <c r="N1489" s="205">
        <v>42530</v>
      </c>
      <c r="O1489" s="203"/>
      <c r="P1489" t="str">
        <f t="shared" si="23"/>
        <v>Twin Cities Metro Area Chloride TMDL and Management Plan-Minnehaha Creek-(07010206-539)-Chloride</v>
      </c>
    </row>
    <row r="1490" spans="1:16" ht="27.95" hidden="1" customHeight="1" x14ac:dyDescent="0.25">
      <c r="A1490" s="203" t="s">
        <v>1812</v>
      </c>
      <c r="B1490" s="202" t="s">
        <v>2381</v>
      </c>
      <c r="C1490" s="203" t="s">
        <v>1513</v>
      </c>
      <c r="D1490" s="202" t="s">
        <v>1525</v>
      </c>
      <c r="E1490" s="202" t="s">
        <v>1526</v>
      </c>
      <c r="F1490" s="202" t="s">
        <v>475</v>
      </c>
      <c r="G1490" s="253">
        <v>468.11</v>
      </c>
      <c r="H1490" s="361" t="s">
        <v>1433</v>
      </c>
      <c r="I1490" s="359" t="s">
        <v>1407</v>
      </c>
      <c r="J1490" s="359" t="s">
        <v>1380</v>
      </c>
      <c r="K1490" s="359" t="s">
        <v>1113</v>
      </c>
      <c r="L1490" s="359" t="s">
        <v>1408</v>
      </c>
      <c r="M1490" s="368">
        <v>2009</v>
      </c>
      <c r="N1490" s="205">
        <v>42138</v>
      </c>
      <c r="O1490" s="203"/>
      <c r="P1490" t="str">
        <f t="shared" si="23"/>
        <v>Miss. River - Saint Cloud WRAPS 2009-Upper Orono-(71-0013-01)-TP</v>
      </c>
    </row>
    <row r="1491" spans="1:16" ht="27.95" hidden="1" customHeight="1" x14ac:dyDescent="0.25">
      <c r="A1491" s="203" t="s">
        <v>1812</v>
      </c>
      <c r="B1491" s="202" t="s">
        <v>2381</v>
      </c>
      <c r="C1491" s="203" t="s">
        <v>1513</v>
      </c>
      <c r="D1491" s="202" t="s">
        <v>1525</v>
      </c>
      <c r="E1491" s="202" t="s">
        <v>1526</v>
      </c>
      <c r="F1491" s="202" t="s">
        <v>475</v>
      </c>
      <c r="G1491" s="253">
        <v>1.282</v>
      </c>
      <c r="H1491" s="361" t="s">
        <v>1414</v>
      </c>
      <c r="I1491" s="359" t="s">
        <v>1407</v>
      </c>
      <c r="J1491" s="359" t="s">
        <v>1380</v>
      </c>
      <c r="K1491" s="359" t="s">
        <v>1113</v>
      </c>
      <c r="L1491" s="359" t="s">
        <v>1392</v>
      </c>
      <c r="M1491" s="368">
        <v>2009</v>
      </c>
      <c r="N1491" s="205">
        <v>42138</v>
      </c>
      <c r="O1491" s="203"/>
      <c r="P1491" t="str">
        <f t="shared" si="23"/>
        <v>Miss. River - Saint Cloud WRAPS 2009-Upper Orono-(71-0013-01)-TP</v>
      </c>
    </row>
    <row r="1492" spans="1:16" ht="27.95" hidden="1" customHeight="1" x14ac:dyDescent="0.25">
      <c r="A1492" s="203" t="s">
        <v>1812</v>
      </c>
      <c r="B1492" s="202" t="s">
        <v>2381</v>
      </c>
      <c r="C1492" s="203" t="s">
        <v>1513</v>
      </c>
      <c r="D1492" s="202" t="s">
        <v>1527</v>
      </c>
      <c r="E1492" s="202" t="s">
        <v>1528</v>
      </c>
      <c r="F1492" s="202" t="s">
        <v>475</v>
      </c>
      <c r="G1492" s="253">
        <v>468.11</v>
      </c>
      <c r="H1492" s="361" t="s">
        <v>1433</v>
      </c>
      <c r="I1492" s="359" t="s">
        <v>1407</v>
      </c>
      <c r="J1492" s="359" t="s">
        <v>1380</v>
      </c>
      <c r="K1492" s="359" t="s">
        <v>1113</v>
      </c>
      <c r="L1492" s="359" t="s">
        <v>1408</v>
      </c>
      <c r="M1492" s="368">
        <v>2009</v>
      </c>
      <c r="N1492" s="205">
        <v>42138</v>
      </c>
      <c r="O1492" s="203"/>
      <c r="P1492" t="str">
        <f t="shared" si="23"/>
        <v>Miss. River - Saint Cloud WRAPS 2009-Lower Orono-(71-0013-02)-TP</v>
      </c>
    </row>
    <row r="1493" spans="1:16" ht="27.95" hidden="1" customHeight="1" x14ac:dyDescent="0.25">
      <c r="A1493" s="203" t="s">
        <v>1812</v>
      </c>
      <c r="B1493" s="202" t="s">
        <v>2381</v>
      </c>
      <c r="C1493" s="203" t="s">
        <v>1513</v>
      </c>
      <c r="D1493" s="202" t="s">
        <v>1527</v>
      </c>
      <c r="E1493" s="202" t="s">
        <v>1528</v>
      </c>
      <c r="F1493" s="202" t="s">
        <v>475</v>
      </c>
      <c r="G1493" s="253">
        <v>1.282</v>
      </c>
      <c r="H1493" s="361" t="s">
        <v>1414</v>
      </c>
      <c r="I1493" s="359" t="s">
        <v>1407</v>
      </c>
      <c r="J1493" s="359" t="s">
        <v>1380</v>
      </c>
      <c r="K1493" s="359" t="s">
        <v>1113</v>
      </c>
      <c r="L1493" s="359" t="s">
        <v>1392</v>
      </c>
      <c r="M1493" s="368">
        <v>2009</v>
      </c>
      <c r="N1493" s="205">
        <v>42138</v>
      </c>
      <c r="O1493" s="203"/>
      <c r="P1493" t="str">
        <f t="shared" si="23"/>
        <v>Miss. River - Saint Cloud WRAPS 2009-Lower Orono-(71-0013-02)-TP</v>
      </c>
    </row>
    <row r="1494" spans="1:16" ht="27.95" hidden="1" customHeight="1" x14ac:dyDescent="0.25">
      <c r="A1494" s="203" t="s">
        <v>1812</v>
      </c>
      <c r="B1494" s="202" t="s">
        <v>2381</v>
      </c>
      <c r="C1494" s="203" t="s">
        <v>1415</v>
      </c>
      <c r="D1494" s="202" t="s">
        <v>1422</v>
      </c>
      <c r="E1494" s="202" t="s">
        <v>1423</v>
      </c>
      <c r="F1494" s="202" t="s">
        <v>505</v>
      </c>
      <c r="G1494" s="253">
        <v>171</v>
      </c>
      <c r="H1494" s="361" t="s">
        <v>1414</v>
      </c>
      <c r="I1494" s="359" t="s">
        <v>1407</v>
      </c>
      <c r="J1494" s="358">
        <v>0.5</v>
      </c>
      <c r="K1494" s="361" t="s">
        <v>1421</v>
      </c>
      <c r="L1494" s="359" t="s">
        <v>1392</v>
      </c>
      <c r="M1494" s="368">
        <v>2006</v>
      </c>
      <c r="N1494" s="205">
        <v>43004</v>
      </c>
      <c r="O1494" s="203"/>
      <c r="P1494" t="str">
        <f t="shared" si="23"/>
        <v>Rum River WRAPS 2013-Trott Brook-(07010207-680)-Total Oxygen Demand</v>
      </c>
    </row>
    <row r="1495" spans="1:16" ht="27.95" hidden="1" customHeight="1" x14ac:dyDescent="0.25">
      <c r="A1495" s="203" t="s">
        <v>1812</v>
      </c>
      <c r="B1495" s="202" t="s">
        <v>2381</v>
      </c>
      <c r="C1495" s="203" t="s">
        <v>1403</v>
      </c>
      <c r="D1495" s="202" t="s">
        <v>1404</v>
      </c>
      <c r="E1495" s="202" t="s">
        <v>1405</v>
      </c>
      <c r="F1495" s="202" t="s">
        <v>475</v>
      </c>
      <c r="G1495" s="253">
        <v>154</v>
      </c>
      <c r="H1495" s="361" t="s">
        <v>1406</v>
      </c>
      <c r="I1495" s="359" t="s">
        <v>1407</v>
      </c>
      <c r="J1495" s="208">
        <v>0</v>
      </c>
      <c r="K1495" s="359" t="s">
        <v>22</v>
      </c>
      <c r="L1495" s="359" t="s">
        <v>1408</v>
      </c>
      <c r="M1495" s="368" t="s">
        <v>1407</v>
      </c>
      <c r="N1495" s="205">
        <v>42486</v>
      </c>
      <c r="O1495" s="203"/>
      <c r="P1495" t="str">
        <f t="shared" si="23"/>
        <v>South Metro Mississippi TSS TMDL-Mississippi River-(07040001-531)-TSS</v>
      </c>
    </row>
    <row r="1496" spans="1:16" ht="27.95" hidden="1" customHeight="1" x14ac:dyDescent="0.25">
      <c r="A1496" s="203" t="s">
        <v>1813</v>
      </c>
      <c r="B1496" s="203" t="s">
        <v>2382</v>
      </c>
      <c r="C1496" s="203" t="s">
        <v>1535</v>
      </c>
      <c r="D1496" s="203" t="s">
        <v>1814</v>
      </c>
      <c r="E1496" s="203" t="s">
        <v>1815</v>
      </c>
      <c r="F1496" s="203" t="s">
        <v>505</v>
      </c>
      <c r="G1496" s="257">
        <v>16.100000000000001</v>
      </c>
      <c r="H1496" s="361" t="s">
        <v>1433</v>
      </c>
      <c r="I1496" s="361" t="s">
        <v>1407</v>
      </c>
      <c r="J1496" s="360">
        <v>0.73029999999999995</v>
      </c>
      <c r="K1496" s="361" t="s">
        <v>1113</v>
      </c>
      <c r="L1496" s="361" t="s">
        <v>1408</v>
      </c>
      <c r="M1496" s="370">
        <v>2014</v>
      </c>
      <c r="N1496" s="207">
        <v>43903</v>
      </c>
      <c r="O1496" s="203"/>
      <c r="P1496" t="str">
        <f t="shared" si="23"/>
        <v>Lower Minnesota River WRAPS 2014-St. Catherine-(70-0029-00)-TP</v>
      </c>
    </row>
    <row r="1497" spans="1:16" ht="27.95" hidden="1" customHeight="1" x14ac:dyDescent="0.25">
      <c r="A1497" s="203" t="s">
        <v>1813</v>
      </c>
      <c r="B1497" s="203" t="s">
        <v>2382</v>
      </c>
      <c r="C1497" s="203" t="s">
        <v>1535</v>
      </c>
      <c r="D1497" s="203" t="s">
        <v>1814</v>
      </c>
      <c r="E1497" s="203" t="s">
        <v>1815</v>
      </c>
      <c r="F1497" s="203" t="s">
        <v>505</v>
      </c>
      <c r="G1497" s="257">
        <v>4.41E-2</v>
      </c>
      <c r="H1497" s="361" t="s">
        <v>1414</v>
      </c>
      <c r="I1497" s="361" t="s">
        <v>1407</v>
      </c>
      <c r="J1497" s="360">
        <v>0.73109999999999997</v>
      </c>
      <c r="K1497" s="361" t="s">
        <v>1113</v>
      </c>
      <c r="L1497" s="361" t="s">
        <v>1392</v>
      </c>
      <c r="M1497" s="370">
        <v>2014</v>
      </c>
      <c r="N1497" s="207">
        <v>43903</v>
      </c>
      <c r="O1497" s="203"/>
      <c r="P1497" t="str">
        <f t="shared" si="23"/>
        <v>Lower Minnesota River WRAPS 2014-St. Catherine-(70-0029-00)-TP</v>
      </c>
    </row>
    <row r="1498" spans="1:16" ht="27.95" hidden="1" customHeight="1" x14ac:dyDescent="0.25">
      <c r="A1498" s="203" t="s">
        <v>1813</v>
      </c>
      <c r="B1498" s="203" t="s">
        <v>2382</v>
      </c>
      <c r="C1498" s="203" t="s">
        <v>1535</v>
      </c>
      <c r="D1498" s="203" t="s">
        <v>1816</v>
      </c>
      <c r="E1498" s="203" t="s">
        <v>1428</v>
      </c>
      <c r="F1498" s="203" t="s">
        <v>505</v>
      </c>
      <c r="G1498" s="257">
        <v>0.12</v>
      </c>
      <c r="H1498" s="361" t="s">
        <v>1414</v>
      </c>
      <c r="I1498" s="361" t="s">
        <v>1407</v>
      </c>
      <c r="J1498" s="360">
        <v>0.67</v>
      </c>
      <c r="K1498" s="361" t="s">
        <v>1113</v>
      </c>
      <c r="L1498" s="361" t="s">
        <v>1392</v>
      </c>
      <c r="M1498" s="370">
        <v>2010</v>
      </c>
      <c r="N1498" s="207">
        <v>43903</v>
      </c>
      <c r="O1498" s="361" t="s">
        <v>1817</v>
      </c>
      <c r="P1498" t="str">
        <f t="shared" si="23"/>
        <v>Lower Minnesota River WRAPS 2014-Sand Creek-(07020012-513)-TP</v>
      </c>
    </row>
    <row r="1499" spans="1:16" ht="27.95" hidden="1" customHeight="1" x14ac:dyDescent="0.25">
      <c r="A1499" s="203" t="s">
        <v>1813</v>
      </c>
      <c r="B1499" s="203" t="s">
        <v>2382</v>
      </c>
      <c r="C1499" s="203" t="s">
        <v>1535</v>
      </c>
      <c r="D1499" s="203" t="s">
        <v>1816</v>
      </c>
      <c r="E1499" s="203" t="s">
        <v>1428</v>
      </c>
      <c r="F1499" s="203" t="s">
        <v>505</v>
      </c>
      <c r="G1499" s="257">
        <v>256</v>
      </c>
      <c r="H1499" s="361" t="s">
        <v>1414</v>
      </c>
      <c r="I1499" s="361" t="s">
        <v>1379</v>
      </c>
      <c r="J1499" s="275">
        <v>0.89</v>
      </c>
      <c r="K1499" s="361" t="s">
        <v>22</v>
      </c>
      <c r="L1499" s="361" t="s">
        <v>1392</v>
      </c>
      <c r="M1499" s="370">
        <v>2010</v>
      </c>
      <c r="N1499" s="207">
        <v>43903</v>
      </c>
      <c r="O1499" s="361" t="s">
        <v>1817</v>
      </c>
      <c r="P1499" t="str">
        <f t="shared" si="23"/>
        <v>Lower Minnesota River WRAPS 2014-Sand Creek-(07020012-513)-TSS</v>
      </c>
    </row>
    <row r="1500" spans="1:16" ht="27.95" hidden="1" customHeight="1" x14ac:dyDescent="0.25">
      <c r="A1500" s="203" t="s">
        <v>1813</v>
      </c>
      <c r="B1500" s="203" t="s">
        <v>2382</v>
      </c>
      <c r="C1500" s="203" t="s">
        <v>1535</v>
      </c>
      <c r="D1500" s="203" t="s">
        <v>1816</v>
      </c>
      <c r="E1500" s="203" t="s">
        <v>1428</v>
      </c>
      <c r="F1500" s="203" t="s">
        <v>505</v>
      </c>
      <c r="G1500" s="257">
        <v>60</v>
      </c>
      <c r="H1500" s="361" t="s">
        <v>1414</v>
      </c>
      <c r="I1500" s="361" t="s">
        <v>1382</v>
      </c>
      <c r="J1500" s="275">
        <v>0.89</v>
      </c>
      <c r="K1500" s="361" t="s">
        <v>22</v>
      </c>
      <c r="L1500" s="361" t="s">
        <v>1392</v>
      </c>
      <c r="M1500" s="370">
        <v>2010</v>
      </c>
      <c r="N1500" s="207">
        <v>43903</v>
      </c>
      <c r="O1500" s="361" t="s">
        <v>1817</v>
      </c>
      <c r="P1500" t="str">
        <f t="shared" si="23"/>
        <v>Lower Minnesota River WRAPS 2014-Sand Creek-(07020012-513)-TSS</v>
      </c>
    </row>
    <row r="1501" spans="1:16" ht="27.95" hidden="1" customHeight="1" x14ac:dyDescent="0.25">
      <c r="A1501" s="203" t="s">
        <v>1813</v>
      </c>
      <c r="B1501" s="203" t="s">
        <v>2382</v>
      </c>
      <c r="C1501" s="203" t="s">
        <v>1535</v>
      </c>
      <c r="D1501" s="203" t="s">
        <v>1816</v>
      </c>
      <c r="E1501" s="203" t="s">
        <v>1428</v>
      </c>
      <c r="F1501" s="203" t="s">
        <v>505</v>
      </c>
      <c r="G1501" s="257">
        <v>19</v>
      </c>
      <c r="H1501" s="361" t="s">
        <v>1414</v>
      </c>
      <c r="I1501" s="361" t="s">
        <v>1383</v>
      </c>
      <c r="J1501" s="275">
        <v>0.89</v>
      </c>
      <c r="K1501" s="361" t="s">
        <v>22</v>
      </c>
      <c r="L1501" s="361" t="s">
        <v>1392</v>
      </c>
      <c r="M1501" s="370">
        <v>2010</v>
      </c>
      <c r="N1501" s="207">
        <v>43903</v>
      </c>
      <c r="O1501" s="361" t="s">
        <v>1817</v>
      </c>
      <c r="P1501" t="str">
        <f t="shared" si="23"/>
        <v>Lower Minnesota River WRAPS 2014-Sand Creek-(07020012-513)-TSS</v>
      </c>
    </row>
    <row r="1502" spans="1:16" ht="27.95" hidden="1" customHeight="1" x14ac:dyDescent="0.25">
      <c r="A1502" s="203" t="s">
        <v>1813</v>
      </c>
      <c r="B1502" s="203" t="s">
        <v>2382</v>
      </c>
      <c r="C1502" s="203" t="s">
        <v>1535</v>
      </c>
      <c r="D1502" s="203" t="s">
        <v>1816</v>
      </c>
      <c r="E1502" s="203" t="s">
        <v>1428</v>
      </c>
      <c r="F1502" s="203" t="s">
        <v>505</v>
      </c>
      <c r="G1502" s="257">
        <v>2.8</v>
      </c>
      <c r="H1502" s="361" t="s">
        <v>1414</v>
      </c>
      <c r="I1502" s="361" t="s">
        <v>1384</v>
      </c>
      <c r="J1502" s="275">
        <v>0.89</v>
      </c>
      <c r="K1502" s="361" t="s">
        <v>22</v>
      </c>
      <c r="L1502" s="361" t="s">
        <v>1392</v>
      </c>
      <c r="M1502" s="370">
        <v>2010</v>
      </c>
      <c r="N1502" s="207">
        <v>43903</v>
      </c>
      <c r="O1502" s="361" t="s">
        <v>1817</v>
      </c>
      <c r="P1502" t="str">
        <f t="shared" si="23"/>
        <v>Lower Minnesota River WRAPS 2014-Sand Creek-(07020012-513)-TSS</v>
      </c>
    </row>
    <row r="1503" spans="1:16" ht="27.95" hidden="1" customHeight="1" x14ac:dyDescent="0.25">
      <c r="A1503" s="203" t="s">
        <v>1813</v>
      </c>
      <c r="B1503" s="203" t="s">
        <v>2382</v>
      </c>
      <c r="C1503" s="203" t="s">
        <v>1535</v>
      </c>
      <c r="D1503" s="203" t="s">
        <v>1816</v>
      </c>
      <c r="E1503" s="203" t="s">
        <v>1428</v>
      </c>
      <c r="F1503" s="203" t="s">
        <v>505</v>
      </c>
      <c r="G1503" s="257" t="s">
        <v>515</v>
      </c>
      <c r="H1503" s="361" t="s">
        <v>1414</v>
      </c>
      <c r="I1503" s="361" t="s">
        <v>1385</v>
      </c>
      <c r="J1503" s="275">
        <v>0.89</v>
      </c>
      <c r="K1503" s="361" t="s">
        <v>22</v>
      </c>
      <c r="L1503" s="361" t="s">
        <v>1392</v>
      </c>
      <c r="M1503" s="370">
        <v>2010</v>
      </c>
      <c r="N1503" s="207">
        <v>43903</v>
      </c>
      <c r="O1503" s="361" t="s">
        <v>1817</v>
      </c>
      <c r="P1503" t="str">
        <f t="shared" si="23"/>
        <v>Lower Minnesota River WRAPS 2014-Sand Creek-(07020012-513)-TSS</v>
      </c>
    </row>
    <row r="1504" spans="1:16" ht="27.95" hidden="1" customHeight="1" x14ac:dyDescent="0.25">
      <c r="A1504" s="203" t="s">
        <v>1813</v>
      </c>
      <c r="B1504" s="203" t="s">
        <v>2382</v>
      </c>
      <c r="C1504" s="203" t="s">
        <v>1535</v>
      </c>
      <c r="D1504" s="203" t="s">
        <v>1818</v>
      </c>
      <c r="E1504" s="203" t="s">
        <v>1819</v>
      </c>
      <c r="F1504" s="203" t="s">
        <v>505</v>
      </c>
      <c r="G1504" s="257">
        <v>92</v>
      </c>
      <c r="H1504" s="361" t="s">
        <v>1414</v>
      </c>
      <c r="I1504" s="361" t="s">
        <v>1379</v>
      </c>
      <c r="J1504" s="275">
        <v>0.6</v>
      </c>
      <c r="K1504" s="361" t="s">
        <v>22</v>
      </c>
      <c r="L1504" s="361" t="s">
        <v>1392</v>
      </c>
      <c r="M1504" s="370">
        <v>2009</v>
      </c>
      <c r="N1504" s="207">
        <v>43903</v>
      </c>
      <c r="O1504" s="361" t="s">
        <v>1817</v>
      </c>
      <c r="P1504" t="str">
        <f t="shared" si="23"/>
        <v>Lower Minnesota River WRAPS 2014-Porter Creek-(07020012-815)-TSS</v>
      </c>
    </row>
    <row r="1505" spans="1:16" ht="27.95" hidden="1" customHeight="1" x14ac:dyDescent="0.25">
      <c r="A1505" s="203" t="s">
        <v>1813</v>
      </c>
      <c r="B1505" s="203" t="s">
        <v>2382</v>
      </c>
      <c r="C1505" s="203" t="s">
        <v>1535</v>
      </c>
      <c r="D1505" s="203" t="s">
        <v>1818</v>
      </c>
      <c r="E1505" s="203" t="s">
        <v>1819</v>
      </c>
      <c r="F1505" s="203" t="s">
        <v>505</v>
      </c>
      <c r="G1505" s="257">
        <v>20</v>
      </c>
      <c r="H1505" s="361" t="s">
        <v>1414</v>
      </c>
      <c r="I1505" s="361" t="s">
        <v>1382</v>
      </c>
      <c r="J1505" s="275">
        <v>0.6</v>
      </c>
      <c r="K1505" s="361" t="s">
        <v>22</v>
      </c>
      <c r="L1505" s="361" t="s">
        <v>1392</v>
      </c>
      <c r="M1505" s="370">
        <v>2009</v>
      </c>
      <c r="N1505" s="207">
        <v>43903</v>
      </c>
      <c r="O1505" s="361" t="s">
        <v>1817</v>
      </c>
      <c r="P1505" t="str">
        <f t="shared" si="23"/>
        <v>Lower Minnesota River WRAPS 2014-Porter Creek-(07020012-815)-TSS</v>
      </c>
    </row>
    <row r="1506" spans="1:16" ht="27.95" hidden="1" customHeight="1" x14ac:dyDescent="0.25">
      <c r="A1506" s="203" t="s">
        <v>1813</v>
      </c>
      <c r="B1506" s="203" t="s">
        <v>2382</v>
      </c>
      <c r="C1506" s="203" t="s">
        <v>1535</v>
      </c>
      <c r="D1506" s="203" t="s">
        <v>1818</v>
      </c>
      <c r="E1506" s="203" t="s">
        <v>1819</v>
      </c>
      <c r="F1506" s="203" t="s">
        <v>505</v>
      </c>
      <c r="G1506" s="257">
        <v>3.3</v>
      </c>
      <c r="H1506" s="361" t="s">
        <v>1414</v>
      </c>
      <c r="I1506" s="361" t="s">
        <v>1383</v>
      </c>
      <c r="J1506" s="275">
        <v>0.6</v>
      </c>
      <c r="K1506" s="361" t="s">
        <v>22</v>
      </c>
      <c r="L1506" s="361" t="s">
        <v>1392</v>
      </c>
      <c r="M1506" s="370">
        <v>2009</v>
      </c>
      <c r="N1506" s="207">
        <v>43903</v>
      </c>
      <c r="O1506" s="361" t="s">
        <v>1817</v>
      </c>
      <c r="P1506" t="str">
        <f t="shared" si="23"/>
        <v>Lower Minnesota River WRAPS 2014-Porter Creek-(07020012-815)-TSS</v>
      </c>
    </row>
    <row r="1507" spans="1:16" ht="27.95" hidden="1" customHeight="1" x14ac:dyDescent="0.25">
      <c r="A1507" s="203" t="s">
        <v>1813</v>
      </c>
      <c r="B1507" s="203" t="s">
        <v>2382</v>
      </c>
      <c r="C1507" s="203" t="s">
        <v>1535</v>
      </c>
      <c r="D1507" s="203" t="s">
        <v>1818</v>
      </c>
      <c r="E1507" s="203" t="s">
        <v>1819</v>
      </c>
      <c r="F1507" s="203" t="s">
        <v>505</v>
      </c>
      <c r="G1507" s="257">
        <v>4.5999999999999996</v>
      </c>
      <c r="H1507" s="361" t="s">
        <v>1414</v>
      </c>
      <c r="I1507" s="361" t="s">
        <v>1384</v>
      </c>
      <c r="J1507" s="275">
        <v>0.6</v>
      </c>
      <c r="K1507" s="361" t="s">
        <v>22</v>
      </c>
      <c r="L1507" s="361" t="s">
        <v>1392</v>
      </c>
      <c r="M1507" s="370">
        <v>2009</v>
      </c>
      <c r="N1507" s="207">
        <v>43903</v>
      </c>
      <c r="O1507" s="361" t="s">
        <v>1817</v>
      </c>
      <c r="P1507" t="str">
        <f t="shared" si="23"/>
        <v>Lower Minnesota River WRAPS 2014-Porter Creek-(07020012-815)-TSS</v>
      </c>
    </row>
    <row r="1508" spans="1:16" ht="27.95" hidden="1" customHeight="1" x14ac:dyDescent="0.25">
      <c r="A1508" s="203" t="s">
        <v>1813</v>
      </c>
      <c r="B1508" s="203" t="s">
        <v>2382</v>
      </c>
      <c r="C1508" s="203" t="s">
        <v>1535</v>
      </c>
      <c r="D1508" s="203" t="s">
        <v>1818</v>
      </c>
      <c r="E1508" s="203" t="s">
        <v>1819</v>
      </c>
      <c r="F1508" s="203" t="s">
        <v>505</v>
      </c>
      <c r="G1508" s="257">
        <v>1.8</v>
      </c>
      <c r="H1508" s="361" t="s">
        <v>1414</v>
      </c>
      <c r="I1508" s="361" t="s">
        <v>1385</v>
      </c>
      <c r="J1508" s="275">
        <v>0.6</v>
      </c>
      <c r="K1508" s="361" t="s">
        <v>22</v>
      </c>
      <c r="L1508" s="361" t="s">
        <v>1392</v>
      </c>
      <c r="M1508" s="370">
        <v>2009</v>
      </c>
      <c r="N1508" s="207">
        <v>43903</v>
      </c>
      <c r="O1508" s="361" t="s">
        <v>1817</v>
      </c>
      <c r="P1508" t="str">
        <f t="shared" si="23"/>
        <v>Lower Minnesota River WRAPS 2014-Porter Creek-(07020012-815)-TSS</v>
      </c>
    </row>
    <row r="1509" spans="1:16" ht="27.95" hidden="1" customHeight="1" x14ac:dyDescent="0.25">
      <c r="A1509" s="203" t="s">
        <v>1813</v>
      </c>
      <c r="B1509" s="203" t="s">
        <v>2382</v>
      </c>
      <c r="C1509" s="203" t="s">
        <v>1535</v>
      </c>
      <c r="D1509" s="203" t="s">
        <v>1820</v>
      </c>
      <c r="E1509" s="203" t="s">
        <v>1819</v>
      </c>
      <c r="F1509" s="203" t="s">
        <v>505</v>
      </c>
      <c r="G1509" s="257">
        <v>162</v>
      </c>
      <c r="H1509" s="361" t="s">
        <v>1414</v>
      </c>
      <c r="I1509" s="361" t="s">
        <v>1379</v>
      </c>
      <c r="J1509" s="275">
        <v>0.47</v>
      </c>
      <c r="K1509" s="361" t="s">
        <v>22</v>
      </c>
      <c r="L1509" s="361" t="s">
        <v>1392</v>
      </c>
      <c r="M1509" s="370">
        <v>2010</v>
      </c>
      <c r="N1509" s="207">
        <v>43903</v>
      </c>
      <c r="O1509" s="361" t="s">
        <v>1817</v>
      </c>
      <c r="P1509" t="str">
        <f t="shared" si="23"/>
        <v>Lower Minnesota River WRAPS 2014-Porter Creek-(07020012-817)-TSS</v>
      </c>
    </row>
    <row r="1510" spans="1:16" ht="27.95" hidden="1" customHeight="1" x14ac:dyDescent="0.25">
      <c r="A1510" s="203" t="s">
        <v>1813</v>
      </c>
      <c r="B1510" s="203" t="s">
        <v>2382</v>
      </c>
      <c r="C1510" s="203" t="s">
        <v>1535</v>
      </c>
      <c r="D1510" s="203" t="s">
        <v>1820</v>
      </c>
      <c r="E1510" s="203" t="s">
        <v>1819</v>
      </c>
      <c r="F1510" s="203" t="s">
        <v>505</v>
      </c>
      <c r="G1510" s="257">
        <v>45</v>
      </c>
      <c r="H1510" s="361" t="s">
        <v>1414</v>
      </c>
      <c r="I1510" s="361" t="s">
        <v>1382</v>
      </c>
      <c r="J1510" s="275">
        <v>0.47</v>
      </c>
      <c r="K1510" s="361" t="s">
        <v>22</v>
      </c>
      <c r="L1510" s="361" t="s">
        <v>1392</v>
      </c>
      <c r="M1510" s="370">
        <v>2010</v>
      </c>
      <c r="N1510" s="207">
        <v>43903</v>
      </c>
      <c r="O1510" s="361" t="s">
        <v>1817</v>
      </c>
      <c r="P1510" t="str">
        <f t="shared" si="23"/>
        <v>Lower Minnesota River WRAPS 2014-Porter Creek-(07020012-817)-TSS</v>
      </c>
    </row>
    <row r="1511" spans="1:16" ht="27.95" hidden="1" customHeight="1" x14ac:dyDescent="0.25">
      <c r="A1511" s="203" t="s">
        <v>1813</v>
      </c>
      <c r="B1511" s="203" t="s">
        <v>2382</v>
      </c>
      <c r="C1511" s="203" t="s">
        <v>1535</v>
      </c>
      <c r="D1511" s="203" t="s">
        <v>1820</v>
      </c>
      <c r="E1511" s="203" t="s">
        <v>1819</v>
      </c>
      <c r="F1511" s="203" t="s">
        <v>505</v>
      </c>
      <c r="G1511" s="257">
        <v>19</v>
      </c>
      <c r="H1511" s="361" t="s">
        <v>1414</v>
      </c>
      <c r="I1511" s="361" t="s">
        <v>1383</v>
      </c>
      <c r="J1511" s="275">
        <v>0.47</v>
      </c>
      <c r="K1511" s="361" t="s">
        <v>22</v>
      </c>
      <c r="L1511" s="361" t="s">
        <v>1392</v>
      </c>
      <c r="M1511" s="370">
        <v>2010</v>
      </c>
      <c r="N1511" s="207">
        <v>43903</v>
      </c>
      <c r="O1511" s="361" t="s">
        <v>1817</v>
      </c>
      <c r="P1511" t="str">
        <f t="shared" si="23"/>
        <v>Lower Minnesota River WRAPS 2014-Porter Creek-(07020012-817)-TSS</v>
      </c>
    </row>
    <row r="1512" spans="1:16" ht="27.95" hidden="1" customHeight="1" x14ac:dyDescent="0.25">
      <c r="A1512" s="203" t="s">
        <v>1813</v>
      </c>
      <c r="B1512" s="203" t="s">
        <v>2382</v>
      </c>
      <c r="C1512" s="203" t="s">
        <v>1535</v>
      </c>
      <c r="D1512" s="203" t="s">
        <v>1820</v>
      </c>
      <c r="E1512" s="203" t="s">
        <v>1819</v>
      </c>
      <c r="F1512" s="203" t="s">
        <v>505</v>
      </c>
      <c r="G1512" s="257">
        <v>4</v>
      </c>
      <c r="H1512" s="361" t="s">
        <v>1414</v>
      </c>
      <c r="I1512" s="361" t="s">
        <v>1384</v>
      </c>
      <c r="J1512" s="275">
        <v>0.47</v>
      </c>
      <c r="K1512" s="361" t="s">
        <v>22</v>
      </c>
      <c r="L1512" s="361" t="s">
        <v>1392</v>
      </c>
      <c r="M1512" s="370">
        <v>2010</v>
      </c>
      <c r="N1512" s="207">
        <v>43903</v>
      </c>
      <c r="O1512" s="361" t="s">
        <v>1817</v>
      </c>
      <c r="P1512" t="str">
        <f t="shared" si="23"/>
        <v>Lower Minnesota River WRAPS 2014-Porter Creek-(07020012-817)-TSS</v>
      </c>
    </row>
    <row r="1513" spans="1:16" ht="27.95" hidden="1" customHeight="1" x14ac:dyDescent="0.25">
      <c r="A1513" s="203" t="s">
        <v>1813</v>
      </c>
      <c r="B1513" s="203" t="s">
        <v>2382</v>
      </c>
      <c r="C1513" s="203" t="s">
        <v>1535</v>
      </c>
      <c r="D1513" s="203" t="s">
        <v>1820</v>
      </c>
      <c r="E1513" s="203" t="s">
        <v>1819</v>
      </c>
      <c r="F1513" s="203" t="s">
        <v>505</v>
      </c>
      <c r="G1513" s="257">
        <v>3.1</v>
      </c>
      <c r="H1513" s="361" t="s">
        <v>1414</v>
      </c>
      <c r="I1513" s="361" t="s">
        <v>1385</v>
      </c>
      <c r="J1513" s="275">
        <v>0.47</v>
      </c>
      <c r="K1513" s="361" t="s">
        <v>22</v>
      </c>
      <c r="L1513" s="361" t="s">
        <v>1392</v>
      </c>
      <c r="M1513" s="370">
        <v>2010</v>
      </c>
      <c r="N1513" s="207">
        <v>43903</v>
      </c>
      <c r="O1513" s="361" t="s">
        <v>1817</v>
      </c>
      <c r="P1513" t="str">
        <f t="shared" si="23"/>
        <v>Lower Minnesota River WRAPS 2014-Porter Creek-(07020012-817)-TSS</v>
      </c>
    </row>
    <row r="1514" spans="1:16" ht="27.95" hidden="1" customHeight="1" x14ac:dyDescent="0.25">
      <c r="A1514" s="203" t="s">
        <v>1813</v>
      </c>
      <c r="B1514" s="203" t="s">
        <v>2382</v>
      </c>
      <c r="C1514" s="203" t="s">
        <v>1535</v>
      </c>
      <c r="D1514" s="203" t="s">
        <v>1820</v>
      </c>
      <c r="E1514" s="203" t="s">
        <v>1819</v>
      </c>
      <c r="F1514" s="203" t="s">
        <v>505</v>
      </c>
      <c r="G1514" s="257">
        <v>2.9</v>
      </c>
      <c r="H1514" s="361" t="s">
        <v>1390</v>
      </c>
      <c r="I1514" s="361" t="s">
        <v>1379</v>
      </c>
      <c r="J1514" s="275">
        <v>0.7</v>
      </c>
      <c r="K1514" s="361" t="s">
        <v>1391</v>
      </c>
      <c r="L1514" s="361" t="s">
        <v>1392</v>
      </c>
      <c r="M1514" s="370">
        <v>2014</v>
      </c>
      <c r="N1514" s="207">
        <v>43903</v>
      </c>
      <c r="O1514" s="361" t="s">
        <v>1817</v>
      </c>
      <c r="P1514" t="str">
        <f t="shared" si="23"/>
        <v>Lower Minnesota River WRAPS 2014-Porter Creek-(07020012-817)-E. coli</v>
      </c>
    </row>
    <row r="1515" spans="1:16" ht="27.95" hidden="1" customHeight="1" x14ac:dyDescent="0.25">
      <c r="A1515" s="203" t="s">
        <v>1813</v>
      </c>
      <c r="B1515" s="203" t="s">
        <v>2382</v>
      </c>
      <c r="C1515" s="203" t="s">
        <v>1535</v>
      </c>
      <c r="D1515" s="203" t="s">
        <v>1820</v>
      </c>
      <c r="E1515" s="203" t="s">
        <v>1819</v>
      </c>
      <c r="F1515" s="203" t="s">
        <v>505</v>
      </c>
      <c r="G1515" s="257">
        <v>0.79</v>
      </c>
      <c r="H1515" s="361" t="s">
        <v>1390</v>
      </c>
      <c r="I1515" s="361" t="s">
        <v>1382</v>
      </c>
      <c r="J1515" s="275">
        <v>0.7</v>
      </c>
      <c r="K1515" s="361" t="s">
        <v>1391</v>
      </c>
      <c r="L1515" s="361" t="s">
        <v>1392</v>
      </c>
      <c r="M1515" s="370">
        <v>2014</v>
      </c>
      <c r="N1515" s="207">
        <v>43903</v>
      </c>
      <c r="O1515" s="361" t="s">
        <v>1817</v>
      </c>
      <c r="P1515" t="str">
        <f t="shared" si="23"/>
        <v>Lower Minnesota River WRAPS 2014-Porter Creek-(07020012-817)-E. coli</v>
      </c>
    </row>
    <row r="1516" spans="1:16" ht="27.95" hidden="1" customHeight="1" x14ac:dyDescent="0.25">
      <c r="A1516" s="203" t="s">
        <v>1813</v>
      </c>
      <c r="B1516" s="203" t="s">
        <v>2382</v>
      </c>
      <c r="C1516" s="203" t="s">
        <v>1535</v>
      </c>
      <c r="D1516" s="203" t="s">
        <v>1820</v>
      </c>
      <c r="E1516" s="203" t="s">
        <v>1819</v>
      </c>
      <c r="F1516" s="203" t="s">
        <v>505</v>
      </c>
      <c r="G1516" s="257">
        <v>0.33</v>
      </c>
      <c r="H1516" s="361" t="s">
        <v>1390</v>
      </c>
      <c r="I1516" s="361" t="s">
        <v>1383</v>
      </c>
      <c r="J1516" s="275">
        <v>0.7</v>
      </c>
      <c r="K1516" s="361" t="s">
        <v>1391</v>
      </c>
      <c r="L1516" s="361" t="s">
        <v>1392</v>
      </c>
      <c r="M1516" s="370">
        <v>2014</v>
      </c>
      <c r="N1516" s="207">
        <v>43903</v>
      </c>
      <c r="O1516" s="361" t="s">
        <v>1817</v>
      </c>
      <c r="P1516" t="str">
        <f t="shared" si="23"/>
        <v>Lower Minnesota River WRAPS 2014-Porter Creek-(07020012-817)-E. coli</v>
      </c>
    </row>
    <row r="1517" spans="1:16" ht="27.95" hidden="1" customHeight="1" x14ac:dyDescent="0.25">
      <c r="A1517" s="203" t="s">
        <v>1813</v>
      </c>
      <c r="B1517" s="203" t="s">
        <v>2382</v>
      </c>
      <c r="C1517" s="203" t="s">
        <v>1535</v>
      </c>
      <c r="D1517" s="203" t="s">
        <v>1820</v>
      </c>
      <c r="E1517" s="203" t="s">
        <v>1819</v>
      </c>
      <c r="F1517" s="203" t="s">
        <v>505</v>
      </c>
      <c r="G1517" s="257">
        <v>0.14000000000000001</v>
      </c>
      <c r="H1517" s="361" t="s">
        <v>1390</v>
      </c>
      <c r="I1517" s="361" t="s">
        <v>1384</v>
      </c>
      <c r="J1517" s="275">
        <v>0.7</v>
      </c>
      <c r="K1517" s="361" t="s">
        <v>1391</v>
      </c>
      <c r="L1517" s="361" t="s">
        <v>1392</v>
      </c>
      <c r="M1517" s="370">
        <v>2014</v>
      </c>
      <c r="N1517" s="207">
        <v>43903</v>
      </c>
      <c r="O1517" s="361" t="s">
        <v>1817</v>
      </c>
      <c r="P1517" t="str">
        <f t="shared" si="23"/>
        <v>Lower Minnesota River WRAPS 2014-Porter Creek-(07020012-817)-E. coli</v>
      </c>
    </row>
    <row r="1518" spans="1:16" ht="27.95" hidden="1" customHeight="1" x14ac:dyDescent="0.25">
      <c r="A1518" s="203" t="s">
        <v>1813</v>
      </c>
      <c r="B1518" s="203" t="s">
        <v>2382</v>
      </c>
      <c r="C1518" s="203" t="s">
        <v>1535</v>
      </c>
      <c r="D1518" s="203" t="s">
        <v>1820</v>
      </c>
      <c r="E1518" s="203" t="s">
        <v>1819</v>
      </c>
      <c r="F1518" s="203" t="s">
        <v>505</v>
      </c>
      <c r="G1518" s="257">
        <v>5.3999999999999999E-2</v>
      </c>
      <c r="H1518" s="361" t="s">
        <v>1390</v>
      </c>
      <c r="I1518" s="361" t="s">
        <v>1385</v>
      </c>
      <c r="J1518" s="275">
        <v>0.7</v>
      </c>
      <c r="K1518" s="361" t="s">
        <v>1391</v>
      </c>
      <c r="L1518" s="361" t="s">
        <v>1392</v>
      </c>
      <c r="M1518" s="370">
        <v>2014</v>
      </c>
      <c r="N1518" s="207">
        <v>43903</v>
      </c>
      <c r="O1518" s="361" t="s">
        <v>1817</v>
      </c>
      <c r="P1518" t="str">
        <f t="shared" si="23"/>
        <v>Lower Minnesota River WRAPS 2014-Porter Creek-(07020012-817)-E. coli</v>
      </c>
    </row>
    <row r="1519" spans="1:16" ht="27.95" hidden="1" customHeight="1" x14ac:dyDescent="0.25">
      <c r="A1519" s="203" t="s">
        <v>1813</v>
      </c>
      <c r="B1519" s="203" t="s">
        <v>2382</v>
      </c>
      <c r="C1519" s="203" t="s">
        <v>1535</v>
      </c>
      <c r="D1519" s="203" t="s">
        <v>1816</v>
      </c>
      <c r="E1519" s="203" t="s">
        <v>1428</v>
      </c>
      <c r="F1519" s="203" t="s">
        <v>505</v>
      </c>
      <c r="G1519" s="257">
        <v>4.5</v>
      </c>
      <c r="H1519" s="361" t="s">
        <v>1390</v>
      </c>
      <c r="I1519" s="361" t="s">
        <v>1379</v>
      </c>
      <c r="J1519" s="275">
        <v>0.68</v>
      </c>
      <c r="K1519" s="361" t="s">
        <v>1391</v>
      </c>
      <c r="L1519" s="361" t="s">
        <v>1392</v>
      </c>
      <c r="M1519" s="370">
        <v>2010</v>
      </c>
      <c r="N1519" s="207">
        <v>43903</v>
      </c>
      <c r="O1519" s="361" t="s">
        <v>1817</v>
      </c>
      <c r="P1519" t="str">
        <f t="shared" si="23"/>
        <v>Lower Minnesota River WRAPS 2014-Sand Creek-(07020012-513)-E. coli</v>
      </c>
    </row>
    <row r="1520" spans="1:16" ht="27.95" hidden="1" customHeight="1" x14ac:dyDescent="0.25">
      <c r="A1520" s="203" t="s">
        <v>1813</v>
      </c>
      <c r="B1520" s="203" t="s">
        <v>2382</v>
      </c>
      <c r="C1520" s="203" t="s">
        <v>1535</v>
      </c>
      <c r="D1520" s="203" t="s">
        <v>1816</v>
      </c>
      <c r="E1520" s="203" t="s">
        <v>1428</v>
      </c>
      <c r="F1520" s="203" t="s">
        <v>505</v>
      </c>
      <c r="G1520" s="257">
        <v>1</v>
      </c>
      <c r="H1520" s="361" t="s">
        <v>1390</v>
      </c>
      <c r="I1520" s="361" t="s">
        <v>1382</v>
      </c>
      <c r="J1520" s="275">
        <v>0.68</v>
      </c>
      <c r="K1520" s="361" t="s">
        <v>1391</v>
      </c>
      <c r="L1520" s="361" t="s">
        <v>1392</v>
      </c>
      <c r="M1520" s="370">
        <v>2010</v>
      </c>
      <c r="N1520" s="207">
        <v>43903</v>
      </c>
      <c r="O1520" s="361" t="s">
        <v>1817</v>
      </c>
      <c r="P1520" t="str">
        <f t="shared" si="23"/>
        <v>Lower Minnesota River WRAPS 2014-Sand Creek-(07020012-513)-E. coli</v>
      </c>
    </row>
    <row r="1521" spans="1:16" ht="27.95" hidden="1" customHeight="1" x14ac:dyDescent="0.25">
      <c r="A1521" s="203" t="s">
        <v>1813</v>
      </c>
      <c r="B1521" s="203" t="s">
        <v>2382</v>
      </c>
      <c r="C1521" s="203" t="s">
        <v>1535</v>
      </c>
      <c r="D1521" s="203" t="s">
        <v>1816</v>
      </c>
      <c r="E1521" s="203" t="s">
        <v>1428</v>
      </c>
      <c r="F1521" s="203" t="s">
        <v>505</v>
      </c>
      <c r="G1521" s="257">
        <v>0.32</v>
      </c>
      <c r="H1521" s="361" t="s">
        <v>1390</v>
      </c>
      <c r="I1521" s="361" t="s">
        <v>1383</v>
      </c>
      <c r="J1521" s="275">
        <v>0.68</v>
      </c>
      <c r="K1521" s="361" t="s">
        <v>1391</v>
      </c>
      <c r="L1521" s="361" t="s">
        <v>1392</v>
      </c>
      <c r="M1521" s="370">
        <v>2010</v>
      </c>
      <c r="N1521" s="207">
        <v>43903</v>
      </c>
      <c r="O1521" s="361" t="s">
        <v>1817</v>
      </c>
      <c r="P1521" t="str">
        <f t="shared" si="23"/>
        <v>Lower Minnesota River WRAPS 2014-Sand Creek-(07020012-513)-E. coli</v>
      </c>
    </row>
    <row r="1522" spans="1:16" ht="27.95" hidden="1" customHeight="1" x14ac:dyDescent="0.25">
      <c r="A1522" s="203" t="s">
        <v>1813</v>
      </c>
      <c r="B1522" s="203" t="s">
        <v>2382</v>
      </c>
      <c r="C1522" s="203" t="s">
        <v>1535</v>
      </c>
      <c r="D1522" s="203" t="s">
        <v>1816</v>
      </c>
      <c r="E1522" s="203" t="s">
        <v>1428</v>
      </c>
      <c r="F1522" s="203" t="s">
        <v>505</v>
      </c>
      <c r="G1522" s="257">
        <v>3.4000000000000002E-2</v>
      </c>
      <c r="H1522" s="361" t="s">
        <v>1390</v>
      </c>
      <c r="I1522" s="361" t="s">
        <v>1384</v>
      </c>
      <c r="J1522" s="275">
        <v>0.68</v>
      </c>
      <c r="K1522" s="361" t="s">
        <v>1391</v>
      </c>
      <c r="L1522" s="361" t="s">
        <v>1392</v>
      </c>
      <c r="M1522" s="370">
        <v>2010</v>
      </c>
      <c r="N1522" s="207">
        <v>43903</v>
      </c>
      <c r="O1522" s="361" t="s">
        <v>1817</v>
      </c>
      <c r="P1522" t="str">
        <f t="shared" si="23"/>
        <v>Lower Minnesota River WRAPS 2014-Sand Creek-(07020012-513)-E. coli</v>
      </c>
    </row>
    <row r="1523" spans="1:16" ht="27.95" hidden="1" customHeight="1" x14ac:dyDescent="0.25">
      <c r="A1523" s="203" t="s">
        <v>1813</v>
      </c>
      <c r="B1523" s="203" t="s">
        <v>2382</v>
      </c>
      <c r="C1523" s="203" t="s">
        <v>1535</v>
      </c>
      <c r="D1523" s="203" t="s">
        <v>1816</v>
      </c>
      <c r="E1523" s="203" t="s">
        <v>1428</v>
      </c>
      <c r="F1523" s="203" t="s">
        <v>505</v>
      </c>
      <c r="G1523" s="257" t="s">
        <v>515</v>
      </c>
      <c r="H1523" s="361" t="s">
        <v>1390</v>
      </c>
      <c r="I1523" s="361" t="s">
        <v>1385</v>
      </c>
      <c r="J1523" s="275">
        <v>0.68</v>
      </c>
      <c r="K1523" s="361" t="s">
        <v>1391</v>
      </c>
      <c r="L1523" s="361" t="s">
        <v>1392</v>
      </c>
      <c r="M1523" s="370">
        <v>2010</v>
      </c>
      <c r="N1523" s="207">
        <v>43903</v>
      </c>
      <c r="O1523" s="361" t="s">
        <v>1817</v>
      </c>
      <c r="P1523" t="str">
        <f t="shared" si="23"/>
        <v>Lower Minnesota River WRAPS 2014-Sand Creek-(07020012-513)-E. coli</v>
      </c>
    </row>
    <row r="1524" spans="1:16" ht="27.95" hidden="1" customHeight="1" x14ac:dyDescent="0.25">
      <c r="A1524" s="203" t="s">
        <v>1813</v>
      </c>
      <c r="B1524" s="202" t="s">
        <v>2382</v>
      </c>
      <c r="C1524" s="203" t="s">
        <v>1403</v>
      </c>
      <c r="D1524" s="202" t="s">
        <v>1404</v>
      </c>
      <c r="E1524" s="202" t="s">
        <v>1405</v>
      </c>
      <c r="F1524" s="202" t="s">
        <v>475</v>
      </c>
      <c r="G1524" s="253">
        <v>154</v>
      </c>
      <c r="H1524" s="361" t="s">
        <v>1406</v>
      </c>
      <c r="I1524" s="359" t="s">
        <v>1407</v>
      </c>
      <c r="J1524" s="359" t="s">
        <v>1380</v>
      </c>
      <c r="K1524" s="359" t="s">
        <v>22</v>
      </c>
      <c r="L1524" s="359" t="s">
        <v>1408</v>
      </c>
      <c r="M1524" s="368" t="s">
        <v>1407</v>
      </c>
      <c r="N1524" s="205">
        <v>42486</v>
      </c>
      <c r="O1524" s="203"/>
      <c r="P1524" t="str">
        <f t="shared" si="23"/>
        <v>South Metro Mississippi TSS TMDL-Mississippi River-(07040001-531)-TSS</v>
      </c>
    </row>
    <row r="1525" spans="1:16" ht="27.95" hidden="1" customHeight="1" x14ac:dyDescent="0.25">
      <c r="A1525" s="203" t="s">
        <v>1813</v>
      </c>
      <c r="B1525" s="202" t="s">
        <v>2382</v>
      </c>
      <c r="C1525" s="203" t="s">
        <v>1461</v>
      </c>
      <c r="D1525" s="202" t="s">
        <v>1816</v>
      </c>
      <c r="E1525" s="202" t="s">
        <v>1428</v>
      </c>
      <c r="F1525" s="202" t="s">
        <v>475</v>
      </c>
      <c r="G1525" s="254">
        <v>4402547</v>
      </c>
      <c r="H1525" s="361" t="s">
        <v>1433</v>
      </c>
      <c r="I1525" s="359" t="s">
        <v>1407</v>
      </c>
      <c r="J1525" s="359" t="s">
        <v>1380</v>
      </c>
      <c r="K1525" s="359" t="s">
        <v>8</v>
      </c>
      <c r="L1525" s="359" t="s">
        <v>1408</v>
      </c>
      <c r="M1525" s="368" t="s">
        <v>1407</v>
      </c>
      <c r="N1525" s="205">
        <v>42530</v>
      </c>
      <c r="O1525" s="203"/>
      <c r="P1525" t="str">
        <f t="shared" si="23"/>
        <v>Twin Cities Metro Area Chloride TMDL and Management Plan-Sand Creek-(07020012-513)-Chloride</v>
      </c>
    </row>
    <row r="1526" spans="1:16" ht="27.95" hidden="1" customHeight="1" x14ac:dyDescent="0.25">
      <c r="A1526" s="203" t="s">
        <v>1813</v>
      </c>
      <c r="B1526" s="202" t="s">
        <v>2382</v>
      </c>
      <c r="C1526" s="203" t="s">
        <v>1461</v>
      </c>
      <c r="D1526" s="202" t="s">
        <v>1816</v>
      </c>
      <c r="E1526" s="202" t="s">
        <v>1428</v>
      </c>
      <c r="F1526" s="202" t="s">
        <v>475</v>
      </c>
      <c r="G1526" s="254">
        <v>29156</v>
      </c>
      <c r="H1526" s="361" t="s">
        <v>1414</v>
      </c>
      <c r="I1526" s="359" t="s">
        <v>1407</v>
      </c>
      <c r="J1526" s="359" t="s">
        <v>1380</v>
      </c>
      <c r="K1526" s="359" t="s">
        <v>8</v>
      </c>
      <c r="L1526" s="359" t="s">
        <v>1392</v>
      </c>
      <c r="M1526" s="368" t="s">
        <v>1407</v>
      </c>
      <c r="N1526" s="205">
        <v>42530</v>
      </c>
      <c r="O1526" s="203"/>
      <c r="P1526" t="str">
        <f t="shared" si="23"/>
        <v>Twin Cities Metro Area Chloride TMDL and Management Plan-Sand Creek-(07020012-513)-Chloride</v>
      </c>
    </row>
    <row r="1527" spans="1:16" ht="27.95" hidden="1" customHeight="1" x14ac:dyDescent="0.25">
      <c r="A1527" s="203" t="s">
        <v>1813</v>
      </c>
      <c r="B1527" s="202" t="s">
        <v>2382</v>
      </c>
      <c r="C1527" s="203" t="s">
        <v>1461</v>
      </c>
      <c r="D1527" s="202" t="s">
        <v>1821</v>
      </c>
      <c r="E1527" s="202" t="s">
        <v>1428</v>
      </c>
      <c r="F1527" s="202" t="s">
        <v>475</v>
      </c>
      <c r="G1527" s="254">
        <v>4402547</v>
      </c>
      <c r="H1527" s="361" t="s">
        <v>1433</v>
      </c>
      <c r="I1527" s="359" t="s">
        <v>1407</v>
      </c>
      <c r="J1527" s="359" t="s">
        <v>1380</v>
      </c>
      <c r="K1527" s="359" t="s">
        <v>8</v>
      </c>
      <c r="L1527" s="359" t="s">
        <v>1408</v>
      </c>
      <c r="M1527" s="368" t="s">
        <v>1407</v>
      </c>
      <c r="N1527" s="205">
        <v>42530</v>
      </c>
      <c r="O1527" s="203"/>
      <c r="P1527" t="str">
        <f t="shared" si="23"/>
        <v>Twin Cities Metro Area Chloride TMDL and Management Plan-Sand Creek-(07020012-662)-Chloride</v>
      </c>
    </row>
    <row r="1528" spans="1:16" ht="27.95" hidden="1" customHeight="1" x14ac:dyDescent="0.25">
      <c r="A1528" s="203" t="s">
        <v>1813</v>
      </c>
      <c r="B1528" s="202" t="s">
        <v>2382</v>
      </c>
      <c r="C1528" s="203" t="s">
        <v>1461</v>
      </c>
      <c r="D1528" s="202" t="s">
        <v>1821</v>
      </c>
      <c r="E1528" s="202" t="s">
        <v>1428</v>
      </c>
      <c r="F1528" s="202" t="s">
        <v>475</v>
      </c>
      <c r="G1528" s="254">
        <v>29156</v>
      </c>
      <c r="H1528" s="361" t="s">
        <v>1414</v>
      </c>
      <c r="I1528" s="359" t="s">
        <v>1407</v>
      </c>
      <c r="J1528" s="359" t="s">
        <v>1380</v>
      </c>
      <c r="K1528" s="359" t="s">
        <v>8</v>
      </c>
      <c r="L1528" s="359" t="s">
        <v>1392</v>
      </c>
      <c r="M1528" s="368" t="s">
        <v>1407</v>
      </c>
      <c r="N1528" s="205">
        <v>42530</v>
      </c>
      <c r="O1528" s="203"/>
      <c r="P1528" t="str">
        <f t="shared" si="23"/>
        <v>Twin Cities Metro Area Chloride TMDL and Management Plan-Sand Creek-(07020012-662)-Chloride</v>
      </c>
    </row>
    <row r="1529" spans="1:16" ht="27.95" hidden="1" customHeight="1" x14ac:dyDescent="0.25">
      <c r="A1529" s="203" t="s">
        <v>1813</v>
      </c>
      <c r="B1529" s="202" t="s">
        <v>2382</v>
      </c>
      <c r="C1529" s="203" t="s">
        <v>1476</v>
      </c>
      <c r="D1529" s="202" t="s">
        <v>1728</v>
      </c>
      <c r="E1529" s="202" t="s">
        <v>1474</v>
      </c>
      <c r="F1529" s="202" t="s">
        <v>505</v>
      </c>
      <c r="G1529" s="253">
        <v>15.17</v>
      </c>
      <c r="H1529" s="361" t="s">
        <v>1400</v>
      </c>
      <c r="I1529" s="359" t="s">
        <v>1379</v>
      </c>
      <c r="J1529" s="358">
        <v>0.71</v>
      </c>
      <c r="K1529" s="359" t="s">
        <v>1391</v>
      </c>
      <c r="L1529" s="359" t="s">
        <v>1392</v>
      </c>
      <c r="M1529" s="368">
        <v>2009</v>
      </c>
      <c r="N1529" s="205">
        <v>42359</v>
      </c>
      <c r="O1529" s="203"/>
      <c r="P1529" t="str">
        <f t="shared" si="23"/>
        <v>Vermillion River Watershed JPO WRAPS 2008-Vermillion River-(07040001-516)-E. coli</v>
      </c>
    </row>
    <row r="1530" spans="1:16" ht="27.95" hidden="1" customHeight="1" x14ac:dyDescent="0.25">
      <c r="A1530" s="203" t="s">
        <v>1813</v>
      </c>
      <c r="B1530" s="202" t="s">
        <v>2382</v>
      </c>
      <c r="C1530" s="203" t="s">
        <v>1476</v>
      </c>
      <c r="D1530" s="202" t="s">
        <v>1728</v>
      </c>
      <c r="E1530" s="202" t="s">
        <v>1474</v>
      </c>
      <c r="F1530" s="202" t="s">
        <v>505</v>
      </c>
      <c r="G1530" s="253">
        <v>5.0599999999999996</v>
      </c>
      <c r="H1530" s="361" t="s">
        <v>1400</v>
      </c>
      <c r="I1530" s="359" t="s">
        <v>1382</v>
      </c>
      <c r="J1530" s="358">
        <v>0.22</v>
      </c>
      <c r="K1530" s="359" t="s">
        <v>1391</v>
      </c>
      <c r="L1530" s="359" t="s">
        <v>1392</v>
      </c>
      <c r="M1530" s="368">
        <v>2009</v>
      </c>
      <c r="N1530" s="205">
        <v>42359</v>
      </c>
      <c r="O1530" s="203"/>
      <c r="P1530" t="str">
        <f t="shared" si="23"/>
        <v>Vermillion River Watershed JPO WRAPS 2008-Vermillion River-(07040001-516)-E. coli</v>
      </c>
    </row>
    <row r="1531" spans="1:16" ht="27.95" hidden="1" customHeight="1" x14ac:dyDescent="0.25">
      <c r="A1531" s="203" t="s">
        <v>1813</v>
      </c>
      <c r="B1531" s="202" t="s">
        <v>2382</v>
      </c>
      <c r="C1531" s="203" t="s">
        <v>1476</v>
      </c>
      <c r="D1531" s="202" t="s">
        <v>1728</v>
      </c>
      <c r="E1531" s="202" t="s">
        <v>1474</v>
      </c>
      <c r="F1531" s="202" t="s">
        <v>505</v>
      </c>
      <c r="G1531" s="253">
        <v>2.48</v>
      </c>
      <c r="H1531" s="361" t="s">
        <v>1400</v>
      </c>
      <c r="I1531" s="359" t="s">
        <v>1383</v>
      </c>
      <c r="J1531" s="358">
        <v>0.05</v>
      </c>
      <c r="K1531" s="359" t="s">
        <v>1391</v>
      </c>
      <c r="L1531" s="359" t="s">
        <v>1392</v>
      </c>
      <c r="M1531" s="368">
        <v>2009</v>
      </c>
      <c r="N1531" s="205">
        <v>42359</v>
      </c>
      <c r="O1531" s="203"/>
      <c r="P1531" t="str">
        <f t="shared" si="23"/>
        <v>Vermillion River Watershed JPO WRAPS 2008-Vermillion River-(07040001-516)-E. coli</v>
      </c>
    </row>
    <row r="1532" spans="1:16" ht="27.95" hidden="1" customHeight="1" x14ac:dyDescent="0.25">
      <c r="A1532" s="203" t="s">
        <v>1813</v>
      </c>
      <c r="B1532" s="202" t="s">
        <v>2382</v>
      </c>
      <c r="C1532" s="203" t="s">
        <v>1476</v>
      </c>
      <c r="D1532" s="202" t="s">
        <v>1728</v>
      </c>
      <c r="E1532" s="202" t="s">
        <v>1474</v>
      </c>
      <c r="F1532" s="202" t="s">
        <v>505</v>
      </c>
      <c r="G1532" s="253">
        <v>1.36</v>
      </c>
      <c r="H1532" s="361" t="s">
        <v>1400</v>
      </c>
      <c r="I1532" s="359" t="s">
        <v>1384</v>
      </c>
      <c r="J1532" s="358">
        <v>0.62</v>
      </c>
      <c r="K1532" s="359" t="s">
        <v>1391</v>
      </c>
      <c r="L1532" s="359" t="s">
        <v>1392</v>
      </c>
      <c r="M1532" s="368">
        <v>2009</v>
      </c>
      <c r="N1532" s="205">
        <v>42359</v>
      </c>
      <c r="O1532" s="203"/>
      <c r="P1532" t="str">
        <f t="shared" si="23"/>
        <v>Vermillion River Watershed JPO WRAPS 2008-Vermillion River-(07040001-516)-E. coli</v>
      </c>
    </row>
    <row r="1533" spans="1:16" ht="27.95" hidden="1" customHeight="1" x14ac:dyDescent="0.25">
      <c r="A1533" s="203" t="s">
        <v>1813</v>
      </c>
      <c r="B1533" s="202" t="s">
        <v>2382</v>
      </c>
      <c r="C1533" s="203" t="s">
        <v>1476</v>
      </c>
      <c r="D1533" s="202" t="s">
        <v>1728</v>
      </c>
      <c r="E1533" s="202" t="s">
        <v>1474</v>
      </c>
      <c r="F1533" s="202" t="s">
        <v>505</v>
      </c>
      <c r="G1533" s="253">
        <v>0.7</v>
      </c>
      <c r="H1533" s="361" t="s">
        <v>1400</v>
      </c>
      <c r="I1533" s="359" t="s">
        <v>1385</v>
      </c>
      <c r="J1533" s="358">
        <v>0.8</v>
      </c>
      <c r="K1533" s="359" t="s">
        <v>1391</v>
      </c>
      <c r="L1533" s="359" t="s">
        <v>1392</v>
      </c>
      <c r="M1533" s="368">
        <v>2009</v>
      </c>
      <c r="N1533" s="205">
        <v>42359</v>
      </c>
      <c r="O1533" s="203"/>
      <c r="P1533" t="str">
        <f t="shared" si="23"/>
        <v>Vermillion River Watershed JPO WRAPS 2008-Vermillion River-(07040001-516)-E. coli</v>
      </c>
    </row>
    <row r="1534" spans="1:16" ht="27.95" hidden="1" customHeight="1" x14ac:dyDescent="0.25">
      <c r="A1534" s="203" t="s">
        <v>1813</v>
      </c>
      <c r="B1534" s="202" t="s">
        <v>2382</v>
      </c>
      <c r="C1534" s="203" t="s">
        <v>1476</v>
      </c>
      <c r="D1534" s="202" t="s">
        <v>1729</v>
      </c>
      <c r="E1534" s="202" t="s">
        <v>1474</v>
      </c>
      <c r="F1534" s="202" t="s">
        <v>505</v>
      </c>
      <c r="G1534" s="253">
        <v>14.4</v>
      </c>
      <c r="H1534" s="361" t="s">
        <v>1400</v>
      </c>
      <c r="I1534" s="359" t="s">
        <v>1379</v>
      </c>
      <c r="J1534" s="358">
        <v>0.73</v>
      </c>
      <c r="K1534" s="359" t="s">
        <v>1391</v>
      </c>
      <c r="L1534" s="359" t="s">
        <v>1392</v>
      </c>
      <c r="M1534" s="368">
        <v>2009</v>
      </c>
      <c r="N1534" s="205">
        <v>42359</v>
      </c>
      <c r="O1534" s="203"/>
      <c r="P1534" t="str">
        <f t="shared" si="23"/>
        <v>Vermillion River Watershed JPO WRAPS 2008-Vermillion River-(07040001-517)-E. coli</v>
      </c>
    </row>
    <row r="1535" spans="1:16" ht="27.95" hidden="1" customHeight="1" x14ac:dyDescent="0.25">
      <c r="A1535" s="203" t="s">
        <v>1813</v>
      </c>
      <c r="B1535" s="202" t="s">
        <v>2382</v>
      </c>
      <c r="C1535" s="203" t="s">
        <v>1476</v>
      </c>
      <c r="D1535" s="202" t="s">
        <v>1729</v>
      </c>
      <c r="E1535" s="202" t="s">
        <v>1474</v>
      </c>
      <c r="F1535" s="202" t="s">
        <v>505</v>
      </c>
      <c r="G1535" s="253">
        <v>6.077</v>
      </c>
      <c r="H1535" s="361" t="s">
        <v>1400</v>
      </c>
      <c r="I1535" s="359" t="s">
        <v>1382</v>
      </c>
      <c r="J1535" s="358">
        <v>0.34</v>
      </c>
      <c r="K1535" s="359" t="s">
        <v>1391</v>
      </c>
      <c r="L1535" s="359" t="s">
        <v>1392</v>
      </c>
      <c r="M1535" s="368">
        <v>2009</v>
      </c>
      <c r="N1535" s="205">
        <v>42359</v>
      </c>
      <c r="O1535" s="203"/>
      <c r="P1535" t="str">
        <f t="shared" si="23"/>
        <v>Vermillion River Watershed JPO WRAPS 2008-Vermillion River-(07040001-517)-E. coli</v>
      </c>
    </row>
    <row r="1536" spans="1:16" ht="27.95" hidden="1" customHeight="1" x14ac:dyDescent="0.25">
      <c r="A1536" s="203" t="s">
        <v>1813</v>
      </c>
      <c r="B1536" s="202" t="s">
        <v>2382</v>
      </c>
      <c r="C1536" s="203" t="s">
        <v>1476</v>
      </c>
      <c r="D1536" s="202" t="s">
        <v>1729</v>
      </c>
      <c r="E1536" s="202" t="s">
        <v>1474</v>
      </c>
      <c r="F1536" s="202" t="s">
        <v>505</v>
      </c>
      <c r="G1536" s="253">
        <v>3.0779999999999998</v>
      </c>
      <c r="H1536" s="361" t="s">
        <v>1400</v>
      </c>
      <c r="I1536" s="359" t="s">
        <v>1383</v>
      </c>
      <c r="J1536" s="358">
        <v>0.57999999999999996</v>
      </c>
      <c r="K1536" s="359" t="s">
        <v>1391</v>
      </c>
      <c r="L1536" s="359" t="s">
        <v>1392</v>
      </c>
      <c r="M1536" s="368">
        <v>2009</v>
      </c>
      <c r="N1536" s="205">
        <v>42359</v>
      </c>
      <c r="O1536" s="203"/>
      <c r="P1536" t="str">
        <f t="shared" si="23"/>
        <v>Vermillion River Watershed JPO WRAPS 2008-Vermillion River-(07040001-517)-E. coli</v>
      </c>
    </row>
    <row r="1537" spans="1:16" ht="27.95" hidden="1" customHeight="1" x14ac:dyDescent="0.25">
      <c r="A1537" s="203" t="s">
        <v>1813</v>
      </c>
      <c r="B1537" s="202" t="s">
        <v>2382</v>
      </c>
      <c r="C1537" s="203" t="s">
        <v>1476</v>
      </c>
      <c r="D1537" s="202" t="s">
        <v>1729</v>
      </c>
      <c r="E1537" s="202" t="s">
        <v>1474</v>
      </c>
      <c r="F1537" s="202" t="s">
        <v>505</v>
      </c>
      <c r="G1537" s="253">
        <v>1.821</v>
      </c>
      <c r="H1537" s="361" t="s">
        <v>1400</v>
      </c>
      <c r="I1537" s="359" t="s">
        <v>1384</v>
      </c>
      <c r="J1537" s="358">
        <v>0.55000000000000004</v>
      </c>
      <c r="K1537" s="359" t="s">
        <v>1391</v>
      </c>
      <c r="L1537" s="359" t="s">
        <v>1392</v>
      </c>
      <c r="M1537" s="368">
        <v>2009</v>
      </c>
      <c r="N1537" s="205">
        <v>42359</v>
      </c>
      <c r="O1537" s="203"/>
      <c r="P1537" t="str">
        <f t="shared" si="23"/>
        <v>Vermillion River Watershed JPO WRAPS 2008-Vermillion River-(07040001-517)-E. coli</v>
      </c>
    </row>
    <row r="1538" spans="1:16" ht="27.95" hidden="1" customHeight="1" x14ac:dyDescent="0.25">
      <c r="A1538" s="203" t="s">
        <v>1813</v>
      </c>
      <c r="B1538" s="202" t="s">
        <v>2382</v>
      </c>
      <c r="C1538" s="203" t="s">
        <v>1476</v>
      </c>
      <c r="D1538" s="202" t="s">
        <v>1729</v>
      </c>
      <c r="E1538" s="202" t="s">
        <v>1474</v>
      </c>
      <c r="F1538" s="202" t="s">
        <v>505</v>
      </c>
      <c r="G1538" s="253">
        <v>1.198</v>
      </c>
      <c r="H1538" s="361" t="s">
        <v>1400</v>
      </c>
      <c r="I1538" s="359" t="s">
        <v>1385</v>
      </c>
      <c r="J1538" s="358">
        <v>0.71</v>
      </c>
      <c r="K1538" s="359" t="s">
        <v>1391</v>
      </c>
      <c r="L1538" s="359" t="s">
        <v>1392</v>
      </c>
      <c r="M1538" s="368">
        <v>2009</v>
      </c>
      <c r="N1538" s="205">
        <v>42359</v>
      </c>
      <c r="O1538" s="203"/>
      <c r="P1538" t="str">
        <f t="shared" si="23"/>
        <v>Vermillion River Watershed JPO WRAPS 2008-Vermillion River-(07040001-517)-E. coli</v>
      </c>
    </row>
    <row r="1539" spans="1:16" ht="27.95" hidden="1" customHeight="1" x14ac:dyDescent="0.25">
      <c r="A1539" s="203" t="s">
        <v>1813</v>
      </c>
      <c r="B1539" s="202" t="s">
        <v>2382</v>
      </c>
      <c r="C1539" s="203" t="s">
        <v>1476</v>
      </c>
      <c r="D1539" s="202" t="s">
        <v>1729</v>
      </c>
      <c r="E1539" s="202" t="s">
        <v>1474</v>
      </c>
      <c r="F1539" s="202" t="s">
        <v>505</v>
      </c>
      <c r="G1539" s="253">
        <v>167.93</v>
      </c>
      <c r="H1539" s="361" t="s">
        <v>1414</v>
      </c>
      <c r="I1539" s="359" t="s">
        <v>1379</v>
      </c>
      <c r="J1539" s="358">
        <v>0.5</v>
      </c>
      <c r="K1539" s="359" t="s">
        <v>22</v>
      </c>
      <c r="L1539" s="359" t="s">
        <v>1392</v>
      </c>
      <c r="M1539" s="368">
        <v>2009</v>
      </c>
      <c r="N1539" s="205">
        <v>42359</v>
      </c>
      <c r="O1539" s="203"/>
      <c r="P1539" t="str">
        <f t="shared" ref="P1539:P1602" si="24">CONCATENATE(C1539, "-", E1539, "-","(", D1539,")", "-",K1539)</f>
        <v>Vermillion River Watershed JPO WRAPS 2008-Vermillion River-(07040001-517)-TSS</v>
      </c>
    </row>
    <row r="1540" spans="1:16" ht="27.95" hidden="1" customHeight="1" x14ac:dyDescent="0.25">
      <c r="A1540" s="203" t="s">
        <v>1813</v>
      </c>
      <c r="B1540" s="202" t="s">
        <v>2382</v>
      </c>
      <c r="C1540" s="203" t="s">
        <v>1476</v>
      </c>
      <c r="D1540" s="202" t="s">
        <v>1729</v>
      </c>
      <c r="E1540" s="202" t="s">
        <v>1474</v>
      </c>
      <c r="F1540" s="202" t="s">
        <v>505</v>
      </c>
      <c r="G1540" s="253">
        <v>73.739999999999995</v>
      </c>
      <c r="H1540" s="361" t="s">
        <v>1414</v>
      </c>
      <c r="I1540" s="359" t="s">
        <v>1382</v>
      </c>
      <c r="J1540" s="358">
        <v>0.09</v>
      </c>
      <c r="K1540" s="359" t="s">
        <v>22</v>
      </c>
      <c r="L1540" s="359" t="s">
        <v>1392</v>
      </c>
      <c r="M1540" s="368">
        <v>2009</v>
      </c>
      <c r="N1540" s="205">
        <v>42359</v>
      </c>
      <c r="O1540" s="203"/>
      <c r="P1540" t="str">
        <f t="shared" si="24"/>
        <v>Vermillion River Watershed JPO WRAPS 2008-Vermillion River-(07040001-517)-TSS</v>
      </c>
    </row>
    <row r="1541" spans="1:16" ht="27.95" hidden="1" customHeight="1" x14ac:dyDescent="0.25">
      <c r="A1541" s="203" t="s">
        <v>1813</v>
      </c>
      <c r="B1541" s="202" t="s">
        <v>2382</v>
      </c>
      <c r="C1541" s="203" t="s">
        <v>1476</v>
      </c>
      <c r="D1541" s="202" t="s">
        <v>1729</v>
      </c>
      <c r="E1541" s="202" t="s">
        <v>1474</v>
      </c>
      <c r="F1541" s="202" t="s">
        <v>505</v>
      </c>
      <c r="G1541" s="253">
        <v>38.86</v>
      </c>
      <c r="H1541" s="361" t="s">
        <v>1414</v>
      </c>
      <c r="I1541" s="359" t="s">
        <v>1383</v>
      </c>
      <c r="J1541" s="358">
        <v>0</v>
      </c>
      <c r="K1541" s="359" t="s">
        <v>22</v>
      </c>
      <c r="L1541" s="359" t="s">
        <v>1392</v>
      </c>
      <c r="M1541" s="368">
        <v>2009</v>
      </c>
      <c r="N1541" s="205">
        <v>42359</v>
      </c>
      <c r="O1541" s="203"/>
      <c r="P1541" t="str">
        <f t="shared" si="24"/>
        <v>Vermillion River Watershed JPO WRAPS 2008-Vermillion River-(07040001-517)-TSS</v>
      </c>
    </row>
    <row r="1542" spans="1:16" ht="27.95" hidden="1" customHeight="1" x14ac:dyDescent="0.25">
      <c r="A1542" s="203" t="s">
        <v>1813</v>
      </c>
      <c r="B1542" s="202" t="s">
        <v>2382</v>
      </c>
      <c r="C1542" s="203" t="s">
        <v>1476</v>
      </c>
      <c r="D1542" s="202" t="s">
        <v>1729</v>
      </c>
      <c r="E1542" s="202" t="s">
        <v>1474</v>
      </c>
      <c r="F1542" s="202" t="s">
        <v>505</v>
      </c>
      <c r="G1542" s="253">
        <v>22.2</v>
      </c>
      <c r="H1542" s="361" t="s">
        <v>1414</v>
      </c>
      <c r="I1542" s="359" t="s">
        <v>1384</v>
      </c>
      <c r="J1542" s="358">
        <v>0</v>
      </c>
      <c r="K1542" s="359" t="s">
        <v>22</v>
      </c>
      <c r="L1542" s="359" t="s">
        <v>1392</v>
      </c>
      <c r="M1542" s="368">
        <v>2009</v>
      </c>
      <c r="N1542" s="205">
        <v>42359</v>
      </c>
      <c r="O1542" s="203"/>
      <c r="P1542" t="str">
        <f t="shared" si="24"/>
        <v>Vermillion River Watershed JPO WRAPS 2008-Vermillion River-(07040001-517)-TSS</v>
      </c>
    </row>
    <row r="1543" spans="1:16" ht="27.95" hidden="1" customHeight="1" x14ac:dyDescent="0.25">
      <c r="A1543" s="203" t="s">
        <v>1813</v>
      </c>
      <c r="B1543" s="202" t="s">
        <v>2382</v>
      </c>
      <c r="C1543" s="203" t="s">
        <v>1476</v>
      </c>
      <c r="D1543" s="202" t="s">
        <v>1729</v>
      </c>
      <c r="E1543" s="202" t="s">
        <v>1474</v>
      </c>
      <c r="F1543" s="202" t="s">
        <v>505</v>
      </c>
      <c r="G1543" s="253">
        <v>13.58</v>
      </c>
      <c r="H1543" s="361" t="s">
        <v>1414</v>
      </c>
      <c r="I1543" s="359" t="s">
        <v>1385</v>
      </c>
      <c r="J1543" s="358">
        <v>0</v>
      </c>
      <c r="K1543" s="359" t="s">
        <v>22</v>
      </c>
      <c r="L1543" s="359" t="s">
        <v>1392</v>
      </c>
      <c r="M1543" s="368">
        <v>2009</v>
      </c>
      <c r="N1543" s="205">
        <v>42359</v>
      </c>
      <c r="O1543" s="203"/>
      <c r="P1543" t="str">
        <f t="shared" si="24"/>
        <v>Vermillion River Watershed JPO WRAPS 2008-Vermillion River-(07040001-517)-TSS</v>
      </c>
    </row>
    <row r="1544" spans="1:16" ht="27.95" hidden="1" customHeight="1" x14ac:dyDescent="0.25">
      <c r="A1544" s="226" t="s">
        <v>90</v>
      </c>
      <c r="B1544" s="211" t="s">
        <v>518</v>
      </c>
      <c r="C1544" s="203" t="s">
        <v>1376</v>
      </c>
      <c r="D1544" s="203" t="s">
        <v>1475</v>
      </c>
      <c r="E1544" s="202" t="s">
        <v>1474</v>
      </c>
      <c r="F1544" s="202" t="s">
        <v>475</v>
      </c>
      <c r="G1544" s="253">
        <v>8.6199999999999992</v>
      </c>
      <c r="H1544" s="361" t="s">
        <v>1378</v>
      </c>
      <c r="I1544" s="359" t="s">
        <v>1379</v>
      </c>
      <c r="J1544" s="359" t="s">
        <v>1380</v>
      </c>
      <c r="K1544" s="359" t="s">
        <v>9</v>
      </c>
      <c r="L1544" s="359" t="s">
        <v>1381</v>
      </c>
      <c r="M1544" s="368">
        <v>1988</v>
      </c>
      <c r="N1544" s="205">
        <v>38812</v>
      </c>
      <c r="O1544" s="203"/>
      <c r="P1544" t="str">
        <f t="shared" si="24"/>
        <v>Lower Mississippi River Basin-Fecal Coliform TMDL-Vermillion River-(07040001-692 (previous waterbody ID: 07040001-506))-Fecal Coliform</v>
      </c>
    </row>
    <row r="1545" spans="1:16" ht="27.95" hidden="1" customHeight="1" x14ac:dyDescent="0.25">
      <c r="A1545" s="226" t="s">
        <v>90</v>
      </c>
      <c r="B1545" s="211" t="s">
        <v>518</v>
      </c>
      <c r="C1545" s="203" t="s">
        <v>1376</v>
      </c>
      <c r="D1545" s="203" t="s">
        <v>1475</v>
      </c>
      <c r="E1545" s="202" t="s">
        <v>1474</v>
      </c>
      <c r="F1545" s="202" t="s">
        <v>475</v>
      </c>
      <c r="G1545" s="253">
        <v>3.09</v>
      </c>
      <c r="H1545" s="361" t="s">
        <v>1378</v>
      </c>
      <c r="I1545" s="359" t="s">
        <v>1382</v>
      </c>
      <c r="J1545" s="359" t="s">
        <v>1380</v>
      </c>
      <c r="K1545" s="359" t="s">
        <v>9</v>
      </c>
      <c r="L1545" s="359" t="s">
        <v>1381</v>
      </c>
      <c r="M1545" s="368">
        <v>1988</v>
      </c>
      <c r="N1545" s="205">
        <v>38812</v>
      </c>
      <c r="O1545" s="203"/>
      <c r="P1545" t="str">
        <f t="shared" si="24"/>
        <v>Lower Mississippi River Basin-Fecal Coliform TMDL-Vermillion River-(07040001-692 (previous waterbody ID: 07040001-506))-Fecal Coliform</v>
      </c>
    </row>
    <row r="1546" spans="1:16" ht="27.95" hidden="1" customHeight="1" x14ac:dyDescent="0.25">
      <c r="A1546" s="226" t="s">
        <v>90</v>
      </c>
      <c r="B1546" s="211" t="s">
        <v>518</v>
      </c>
      <c r="C1546" s="203" t="s">
        <v>1376</v>
      </c>
      <c r="D1546" s="203" t="s">
        <v>1475</v>
      </c>
      <c r="E1546" s="202" t="s">
        <v>1474</v>
      </c>
      <c r="F1546" s="202" t="s">
        <v>475</v>
      </c>
      <c r="G1546" s="253">
        <v>1.57</v>
      </c>
      <c r="H1546" s="361" t="s">
        <v>1378</v>
      </c>
      <c r="I1546" s="359" t="s">
        <v>1383</v>
      </c>
      <c r="J1546" s="359" t="s">
        <v>1380</v>
      </c>
      <c r="K1546" s="359" t="s">
        <v>9</v>
      </c>
      <c r="L1546" s="359" t="s">
        <v>1381</v>
      </c>
      <c r="M1546" s="368">
        <v>1988</v>
      </c>
      <c r="N1546" s="205">
        <v>38812</v>
      </c>
      <c r="O1546" s="203"/>
      <c r="P1546" t="str">
        <f t="shared" si="24"/>
        <v>Lower Mississippi River Basin-Fecal Coliform TMDL-Vermillion River-(07040001-692 (previous waterbody ID: 07040001-506))-Fecal Coliform</v>
      </c>
    </row>
    <row r="1547" spans="1:16" ht="27.95" hidden="1" customHeight="1" x14ac:dyDescent="0.25">
      <c r="A1547" s="226" t="s">
        <v>90</v>
      </c>
      <c r="B1547" s="211" t="s">
        <v>518</v>
      </c>
      <c r="C1547" s="203" t="s">
        <v>1376</v>
      </c>
      <c r="D1547" s="203" t="s">
        <v>1475</v>
      </c>
      <c r="E1547" s="202" t="s">
        <v>1474</v>
      </c>
      <c r="F1547" s="202" t="s">
        <v>475</v>
      </c>
      <c r="G1547" s="253">
        <v>0.3</v>
      </c>
      <c r="H1547" s="361" t="s">
        <v>1378</v>
      </c>
      <c r="I1547" s="359" t="s">
        <v>1384</v>
      </c>
      <c r="J1547" s="359" t="s">
        <v>1380</v>
      </c>
      <c r="K1547" s="359" t="s">
        <v>9</v>
      </c>
      <c r="L1547" s="359" t="s">
        <v>1381</v>
      </c>
      <c r="M1547" s="368">
        <v>1988</v>
      </c>
      <c r="N1547" s="205">
        <v>38812</v>
      </c>
      <c r="O1547" s="203"/>
      <c r="P1547" t="str">
        <f t="shared" si="24"/>
        <v>Lower Mississippi River Basin-Fecal Coliform TMDL-Vermillion River-(07040001-692 (previous waterbody ID: 07040001-506))-Fecal Coliform</v>
      </c>
    </row>
    <row r="1548" spans="1:16" ht="27.95" hidden="1" customHeight="1" x14ac:dyDescent="0.25">
      <c r="A1548" s="226" t="s">
        <v>90</v>
      </c>
      <c r="B1548" s="211" t="s">
        <v>518</v>
      </c>
      <c r="C1548" s="203" t="s">
        <v>1376</v>
      </c>
      <c r="D1548" s="203" t="s">
        <v>1475</v>
      </c>
      <c r="E1548" s="202" t="s">
        <v>1474</v>
      </c>
      <c r="F1548" s="202" t="s">
        <v>475</v>
      </c>
      <c r="G1548" s="253" t="s">
        <v>515</v>
      </c>
      <c r="H1548" s="361" t="s">
        <v>1378</v>
      </c>
      <c r="I1548" s="359" t="s">
        <v>1385</v>
      </c>
      <c r="J1548" s="359" t="s">
        <v>1380</v>
      </c>
      <c r="K1548" s="359" t="s">
        <v>9</v>
      </c>
      <c r="L1548" s="359" t="s">
        <v>1381</v>
      </c>
      <c r="M1548" s="368">
        <v>1988</v>
      </c>
      <c r="N1548" s="205">
        <v>38812</v>
      </c>
      <c r="O1548" s="203"/>
      <c r="P1548" t="str">
        <f t="shared" si="24"/>
        <v>Lower Mississippi River Basin-Fecal Coliform TMDL-Vermillion River-(07040001-692 (previous waterbody ID: 07040001-506))-Fecal Coliform</v>
      </c>
    </row>
    <row r="1549" spans="1:16" ht="27.95" hidden="1" customHeight="1" x14ac:dyDescent="0.25">
      <c r="A1549" s="203" t="s">
        <v>90</v>
      </c>
      <c r="B1549" s="202" t="s">
        <v>518</v>
      </c>
      <c r="C1549" s="203" t="s">
        <v>1376</v>
      </c>
      <c r="D1549" s="202" t="s">
        <v>524</v>
      </c>
      <c r="E1549" s="202" t="s">
        <v>1474</v>
      </c>
      <c r="F1549" s="202" t="s">
        <v>475</v>
      </c>
      <c r="G1549" s="253">
        <v>5.99</v>
      </c>
      <c r="H1549" s="361" t="s">
        <v>1378</v>
      </c>
      <c r="I1549" s="359" t="s">
        <v>1379</v>
      </c>
      <c r="J1549" s="359" t="s">
        <v>1380</v>
      </c>
      <c r="K1549" s="359" t="s">
        <v>9</v>
      </c>
      <c r="L1549" s="359" t="s">
        <v>1381</v>
      </c>
      <c r="M1549" s="368">
        <v>1988</v>
      </c>
      <c r="N1549" s="205">
        <v>38812</v>
      </c>
      <c r="O1549" s="203"/>
      <c r="P1549" t="str">
        <f t="shared" si="24"/>
        <v>Lower Mississippi River Basin-Fecal Coliform TMDL-Vermillion River-(07040001-507)-Fecal Coliform</v>
      </c>
    </row>
    <row r="1550" spans="1:16" ht="27.95" hidden="1" customHeight="1" x14ac:dyDescent="0.25">
      <c r="A1550" s="203" t="s">
        <v>90</v>
      </c>
      <c r="B1550" s="202" t="s">
        <v>518</v>
      </c>
      <c r="C1550" s="203" t="s">
        <v>1376</v>
      </c>
      <c r="D1550" s="202" t="s">
        <v>524</v>
      </c>
      <c r="E1550" s="202" t="s">
        <v>1474</v>
      </c>
      <c r="F1550" s="202" t="s">
        <v>475</v>
      </c>
      <c r="G1550" s="253">
        <v>1.57</v>
      </c>
      <c r="H1550" s="361" t="s">
        <v>1378</v>
      </c>
      <c r="I1550" s="359" t="s">
        <v>1382</v>
      </c>
      <c r="J1550" s="359" t="s">
        <v>1380</v>
      </c>
      <c r="K1550" s="359" t="s">
        <v>9</v>
      </c>
      <c r="L1550" s="359" t="s">
        <v>1381</v>
      </c>
      <c r="M1550" s="368">
        <v>1988</v>
      </c>
      <c r="N1550" s="205">
        <v>38812</v>
      </c>
      <c r="O1550" s="203"/>
      <c r="P1550" t="str">
        <f t="shared" si="24"/>
        <v>Lower Mississippi River Basin-Fecal Coliform TMDL-Vermillion River-(07040001-507)-Fecal Coliform</v>
      </c>
    </row>
    <row r="1551" spans="1:16" ht="27.95" hidden="1" customHeight="1" x14ac:dyDescent="0.25">
      <c r="A1551" s="203" t="s">
        <v>90</v>
      </c>
      <c r="B1551" s="202" t="s">
        <v>518</v>
      </c>
      <c r="C1551" s="203" t="s">
        <v>1376</v>
      </c>
      <c r="D1551" s="202" t="s">
        <v>524</v>
      </c>
      <c r="E1551" s="202" t="s">
        <v>1474</v>
      </c>
      <c r="F1551" s="202" t="s">
        <v>475</v>
      </c>
      <c r="G1551" s="253">
        <v>0.36</v>
      </c>
      <c r="H1551" s="361" t="s">
        <v>1378</v>
      </c>
      <c r="I1551" s="359" t="s">
        <v>1383</v>
      </c>
      <c r="J1551" s="359" t="s">
        <v>1380</v>
      </c>
      <c r="K1551" s="359" t="s">
        <v>9</v>
      </c>
      <c r="L1551" s="359" t="s">
        <v>1381</v>
      </c>
      <c r="M1551" s="368">
        <v>1988</v>
      </c>
      <c r="N1551" s="205">
        <v>38812</v>
      </c>
      <c r="O1551" s="203"/>
      <c r="P1551" t="str">
        <f t="shared" si="24"/>
        <v>Lower Mississippi River Basin-Fecal Coliform TMDL-Vermillion River-(07040001-507)-Fecal Coliform</v>
      </c>
    </row>
    <row r="1552" spans="1:16" ht="27.95" hidden="1" customHeight="1" x14ac:dyDescent="0.25">
      <c r="A1552" s="203" t="s">
        <v>90</v>
      </c>
      <c r="B1552" s="202" t="s">
        <v>518</v>
      </c>
      <c r="C1552" s="203" t="s">
        <v>1376</v>
      </c>
      <c r="D1552" s="202" t="s">
        <v>524</v>
      </c>
      <c r="E1552" s="202" t="s">
        <v>1474</v>
      </c>
      <c r="F1552" s="202" t="s">
        <v>475</v>
      </c>
      <c r="G1552" s="253" t="s">
        <v>515</v>
      </c>
      <c r="H1552" s="361" t="s">
        <v>1378</v>
      </c>
      <c r="I1552" s="359" t="s">
        <v>1384</v>
      </c>
      <c r="J1552" s="359" t="s">
        <v>1380</v>
      </c>
      <c r="K1552" s="359" t="s">
        <v>9</v>
      </c>
      <c r="L1552" s="359" t="s">
        <v>1381</v>
      </c>
      <c r="M1552" s="368">
        <v>1988</v>
      </c>
      <c r="N1552" s="205">
        <v>38812</v>
      </c>
      <c r="O1552" s="203"/>
      <c r="P1552" t="str">
        <f t="shared" si="24"/>
        <v>Lower Mississippi River Basin-Fecal Coliform TMDL-Vermillion River-(07040001-507)-Fecal Coliform</v>
      </c>
    </row>
    <row r="1553" spans="1:16" ht="27.95" hidden="1" customHeight="1" x14ac:dyDescent="0.25">
      <c r="A1553" s="203" t="s">
        <v>90</v>
      </c>
      <c r="B1553" s="202" t="s">
        <v>518</v>
      </c>
      <c r="C1553" s="203" t="s">
        <v>1376</v>
      </c>
      <c r="D1553" s="202" t="s">
        <v>524</v>
      </c>
      <c r="E1553" s="202" t="s">
        <v>1474</v>
      </c>
      <c r="F1553" s="202" t="s">
        <v>475</v>
      </c>
      <c r="G1553" s="253" t="s">
        <v>515</v>
      </c>
      <c r="H1553" s="361" t="s">
        <v>1378</v>
      </c>
      <c r="I1553" s="359" t="s">
        <v>1385</v>
      </c>
      <c r="J1553" s="359" t="s">
        <v>1380</v>
      </c>
      <c r="K1553" s="359" t="s">
        <v>9</v>
      </c>
      <c r="L1553" s="359" t="s">
        <v>1381</v>
      </c>
      <c r="M1553" s="368">
        <v>1988</v>
      </c>
      <c r="N1553" s="205">
        <v>38812</v>
      </c>
      <c r="O1553" s="203"/>
      <c r="P1553" t="str">
        <f t="shared" si="24"/>
        <v>Lower Mississippi River Basin-Fecal Coliform TMDL-Vermillion River-(07040001-507)-Fecal Coliform</v>
      </c>
    </row>
    <row r="1554" spans="1:16" ht="27.95" hidden="1" customHeight="1" x14ac:dyDescent="0.25">
      <c r="A1554" s="203" t="s">
        <v>90</v>
      </c>
      <c r="B1554" s="202" t="s">
        <v>518</v>
      </c>
      <c r="C1554" s="203" t="s">
        <v>207</v>
      </c>
      <c r="D1554" s="202" t="s">
        <v>526</v>
      </c>
      <c r="E1554" s="202" t="s">
        <v>1474</v>
      </c>
      <c r="F1554" s="202" t="s">
        <v>505</v>
      </c>
      <c r="G1554" s="253">
        <v>279</v>
      </c>
      <c r="H1554" s="361" t="s">
        <v>527</v>
      </c>
      <c r="I1554" s="359" t="s">
        <v>1407</v>
      </c>
      <c r="J1554" s="358">
        <v>0</v>
      </c>
      <c r="K1554" s="359" t="s">
        <v>22</v>
      </c>
      <c r="L1554" s="359" t="s">
        <v>1392</v>
      </c>
      <c r="M1554" s="368">
        <v>2000</v>
      </c>
      <c r="N1554" s="205">
        <v>40085</v>
      </c>
      <c r="O1554" s="203"/>
      <c r="P1554" t="str">
        <f t="shared" si="24"/>
        <v>Lower Vermillion River Watershed Turbidity TMDL-Vermillion River-(07040001-504)-TSS</v>
      </c>
    </row>
    <row r="1555" spans="1:16" ht="27.95" hidden="1" customHeight="1" x14ac:dyDescent="0.25">
      <c r="A1555" s="203" t="s">
        <v>90</v>
      </c>
      <c r="B1555" s="202" t="s">
        <v>518</v>
      </c>
      <c r="C1555" s="203" t="s">
        <v>1403</v>
      </c>
      <c r="D1555" s="202" t="s">
        <v>1404</v>
      </c>
      <c r="E1555" s="202" t="s">
        <v>1405</v>
      </c>
      <c r="F1555" s="202" t="s">
        <v>475</v>
      </c>
      <c r="G1555" s="253">
        <v>154</v>
      </c>
      <c r="H1555" s="361" t="s">
        <v>1406</v>
      </c>
      <c r="I1555" s="359" t="s">
        <v>1407</v>
      </c>
      <c r="J1555" s="359" t="s">
        <v>1380</v>
      </c>
      <c r="K1555" s="359" t="s">
        <v>22</v>
      </c>
      <c r="L1555" s="359" t="s">
        <v>1408</v>
      </c>
      <c r="M1555" s="368" t="s">
        <v>1407</v>
      </c>
      <c r="N1555" s="205">
        <v>42486</v>
      </c>
      <c r="O1555" s="203"/>
      <c r="P1555" t="str">
        <f t="shared" si="24"/>
        <v>South Metro Mississippi TSS TMDL-Mississippi River-(07040001-531)-TSS</v>
      </c>
    </row>
    <row r="1556" spans="1:16" ht="27.95" hidden="1" customHeight="1" x14ac:dyDescent="0.25">
      <c r="A1556" s="203" t="s">
        <v>90</v>
      </c>
      <c r="B1556" s="202" t="s">
        <v>518</v>
      </c>
      <c r="C1556" s="203" t="s">
        <v>1476</v>
      </c>
      <c r="D1556" s="202" t="s">
        <v>1479</v>
      </c>
      <c r="E1556" s="202" t="s">
        <v>1480</v>
      </c>
      <c r="F1556" s="202" t="s">
        <v>505</v>
      </c>
      <c r="G1556" s="253">
        <v>3.0000000000000001E-3</v>
      </c>
      <c r="H1556" s="361" t="s">
        <v>1433</v>
      </c>
      <c r="I1556" s="359" t="s">
        <v>1407</v>
      </c>
      <c r="J1556" s="358">
        <v>0</v>
      </c>
      <c r="K1556" s="359" t="s">
        <v>1113</v>
      </c>
      <c r="L1556" s="359" t="s">
        <v>1408</v>
      </c>
      <c r="M1556" s="368">
        <v>2010</v>
      </c>
      <c r="N1556" s="205">
        <v>42359</v>
      </c>
      <c r="O1556" s="203"/>
      <c r="P1556" t="str">
        <f t="shared" si="24"/>
        <v>Vermillion River Watershed JPO WRAPS 2008-Unnamed-(19-0349-00)-TP</v>
      </c>
    </row>
    <row r="1557" spans="1:16" ht="27.95" hidden="1" customHeight="1" x14ac:dyDescent="0.25">
      <c r="A1557" s="203" t="s">
        <v>90</v>
      </c>
      <c r="B1557" s="202" t="s">
        <v>518</v>
      </c>
      <c r="C1557" s="203" t="s">
        <v>1476</v>
      </c>
      <c r="D1557" s="202" t="s">
        <v>1479</v>
      </c>
      <c r="E1557" s="202" t="s">
        <v>1480</v>
      </c>
      <c r="F1557" s="202" t="s">
        <v>505</v>
      </c>
      <c r="G1557" s="253">
        <v>1.0000000000000001E-5</v>
      </c>
      <c r="H1557" s="361" t="s">
        <v>1414</v>
      </c>
      <c r="I1557" s="359" t="s">
        <v>1407</v>
      </c>
      <c r="J1557" s="358">
        <v>0</v>
      </c>
      <c r="K1557" s="359" t="s">
        <v>1113</v>
      </c>
      <c r="L1557" s="359" t="s">
        <v>1392</v>
      </c>
      <c r="M1557" s="368">
        <v>2010</v>
      </c>
      <c r="N1557" s="205">
        <v>42359</v>
      </c>
      <c r="O1557" s="203"/>
      <c r="P1557" t="str">
        <f t="shared" si="24"/>
        <v>Vermillion River Watershed JPO WRAPS 2008-Unnamed-(19-0349-00)-TP</v>
      </c>
    </row>
    <row r="1558" spans="1:16" ht="27.95" hidden="1" customHeight="1" x14ac:dyDescent="0.25">
      <c r="A1558" s="203" t="s">
        <v>90</v>
      </c>
      <c r="B1558" s="202" t="s">
        <v>518</v>
      </c>
      <c r="C1558" s="203" t="s">
        <v>1476</v>
      </c>
      <c r="D1558" s="202" t="s">
        <v>1729</v>
      </c>
      <c r="E1558" s="202" t="s">
        <v>1474</v>
      </c>
      <c r="F1558" s="202" t="s">
        <v>505</v>
      </c>
      <c r="G1558" s="253">
        <v>3.3000000000000002E-2</v>
      </c>
      <c r="H1558" s="361" t="s">
        <v>1400</v>
      </c>
      <c r="I1558" s="359" t="s">
        <v>1379</v>
      </c>
      <c r="J1558" s="358">
        <v>0.73</v>
      </c>
      <c r="K1558" s="359" t="s">
        <v>1391</v>
      </c>
      <c r="L1558" s="359" t="s">
        <v>1392</v>
      </c>
      <c r="M1558" s="368">
        <v>2009</v>
      </c>
      <c r="N1558" s="205">
        <v>42359</v>
      </c>
      <c r="O1558" s="203"/>
      <c r="P1558" t="str">
        <f t="shared" si="24"/>
        <v>Vermillion River Watershed JPO WRAPS 2008-Vermillion River-(07040001-517)-E. coli</v>
      </c>
    </row>
    <row r="1559" spans="1:16" ht="27.95" hidden="1" customHeight="1" x14ac:dyDescent="0.25">
      <c r="A1559" s="203" t="s">
        <v>90</v>
      </c>
      <c r="B1559" s="202" t="s">
        <v>518</v>
      </c>
      <c r="C1559" s="203" t="s">
        <v>1476</v>
      </c>
      <c r="D1559" s="202" t="s">
        <v>1729</v>
      </c>
      <c r="E1559" s="202" t="s">
        <v>1474</v>
      </c>
      <c r="F1559" s="202" t="s">
        <v>505</v>
      </c>
      <c r="G1559" s="253">
        <v>1.4E-2</v>
      </c>
      <c r="H1559" s="361" t="s">
        <v>1400</v>
      </c>
      <c r="I1559" s="359" t="s">
        <v>1382</v>
      </c>
      <c r="J1559" s="358">
        <v>0.34</v>
      </c>
      <c r="K1559" s="359" t="s">
        <v>1391</v>
      </c>
      <c r="L1559" s="359" t="s">
        <v>1392</v>
      </c>
      <c r="M1559" s="368">
        <v>2009</v>
      </c>
      <c r="N1559" s="205">
        <v>42359</v>
      </c>
      <c r="O1559" s="203"/>
      <c r="P1559" t="str">
        <f t="shared" si="24"/>
        <v>Vermillion River Watershed JPO WRAPS 2008-Vermillion River-(07040001-517)-E. coli</v>
      </c>
    </row>
    <row r="1560" spans="1:16" ht="27.95" hidden="1" customHeight="1" x14ac:dyDescent="0.25">
      <c r="A1560" s="203" t="s">
        <v>90</v>
      </c>
      <c r="B1560" s="202" t="s">
        <v>518</v>
      </c>
      <c r="C1560" s="203" t="s">
        <v>1476</v>
      </c>
      <c r="D1560" s="202" t="s">
        <v>1729</v>
      </c>
      <c r="E1560" s="202" t="s">
        <v>1474</v>
      </c>
      <c r="F1560" s="202" t="s">
        <v>505</v>
      </c>
      <c r="G1560" s="253">
        <v>7.0000000000000001E-3</v>
      </c>
      <c r="H1560" s="361" t="s">
        <v>1400</v>
      </c>
      <c r="I1560" s="359" t="s">
        <v>1383</v>
      </c>
      <c r="J1560" s="358">
        <v>0.57999999999999996</v>
      </c>
      <c r="K1560" s="359" t="s">
        <v>1391</v>
      </c>
      <c r="L1560" s="359" t="s">
        <v>1392</v>
      </c>
      <c r="M1560" s="368">
        <v>2009</v>
      </c>
      <c r="N1560" s="205">
        <v>42359</v>
      </c>
      <c r="O1560" s="203"/>
      <c r="P1560" t="str">
        <f t="shared" si="24"/>
        <v>Vermillion River Watershed JPO WRAPS 2008-Vermillion River-(07040001-517)-E. coli</v>
      </c>
    </row>
    <row r="1561" spans="1:16" ht="27.95" hidden="1" customHeight="1" x14ac:dyDescent="0.25">
      <c r="A1561" s="203" t="s">
        <v>90</v>
      </c>
      <c r="B1561" s="202" t="s">
        <v>518</v>
      </c>
      <c r="C1561" s="203" t="s">
        <v>1476</v>
      </c>
      <c r="D1561" s="202" t="s">
        <v>1729</v>
      </c>
      <c r="E1561" s="202" t="s">
        <v>1474</v>
      </c>
      <c r="F1561" s="202" t="s">
        <v>505</v>
      </c>
      <c r="G1561" s="253">
        <v>4.0000000000000001E-3</v>
      </c>
      <c r="H1561" s="361" t="s">
        <v>1400</v>
      </c>
      <c r="I1561" s="359" t="s">
        <v>1384</v>
      </c>
      <c r="J1561" s="358">
        <v>0.55000000000000004</v>
      </c>
      <c r="K1561" s="359" t="s">
        <v>1391</v>
      </c>
      <c r="L1561" s="359" t="s">
        <v>1392</v>
      </c>
      <c r="M1561" s="368">
        <v>2009</v>
      </c>
      <c r="N1561" s="205">
        <v>42359</v>
      </c>
      <c r="O1561" s="203"/>
      <c r="P1561" t="str">
        <f t="shared" si="24"/>
        <v>Vermillion River Watershed JPO WRAPS 2008-Vermillion River-(07040001-517)-E. coli</v>
      </c>
    </row>
    <row r="1562" spans="1:16" ht="27.95" hidden="1" customHeight="1" x14ac:dyDescent="0.25">
      <c r="A1562" s="203" t="s">
        <v>90</v>
      </c>
      <c r="B1562" s="202" t="s">
        <v>518</v>
      </c>
      <c r="C1562" s="203" t="s">
        <v>1476</v>
      </c>
      <c r="D1562" s="202" t="s">
        <v>1729</v>
      </c>
      <c r="E1562" s="202" t="s">
        <v>1474</v>
      </c>
      <c r="F1562" s="202" t="s">
        <v>505</v>
      </c>
      <c r="G1562" s="253">
        <v>3.0000000000000001E-3</v>
      </c>
      <c r="H1562" s="361" t="s">
        <v>1400</v>
      </c>
      <c r="I1562" s="359" t="s">
        <v>1385</v>
      </c>
      <c r="J1562" s="358">
        <v>0.71</v>
      </c>
      <c r="K1562" s="359" t="s">
        <v>1391</v>
      </c>
      <c r="L1562" s="359" t="s">
        <v>1392</v>
      </c>
      <c r="M1562" s="368">
        <v>2009</v>
      </c>
      <c r="N1562" s="205">
        <v>42359</v>
      </c>
      <c r="O1562" s="203"/>
      <c r="P1562" t="str">
        <f t="shared" si="24"/>
        <v>Vermillion River Watershed JPO WRAPS 2008-Vermillion River-(07040001-517)-E. coli</v>
      </c>
    </row>
    <row r="1563" spans="1:16" ht="27.95" hidden="1" customHeight="1" x14ac:dyDescent="0.25">
      <c r="A1563" s="203" t="s">
        <v>90</v>
      </c>
      <c r="B1563" s="202" t="s">
        <v>518</v>
      </c>
      <c r="C1563" s="203" t="s">
        <v>1476</v>
      </c>
      <c r="D1563" s="202" t="s">
        <v>1729</v>
      </c>
      <c r="E1563" s="202" t="s">
        <v>1474</v>
      </c>
      <c r="F1563" s="202" t="s">
        <v>505</v>
      </c>
      <c r="G1563" s="253">
        <v>0.38</v>
      </c>
      <c r="H1563" s="361" t="s">
        <v>1414</v>
      </c>
      <c r="I1563" s="359" t="s">
        <v>1379</v>
      </c>
      <c r="J1563" s="358">
        <v>0.5</v>
      </c>
      <c r="K1563" s="359" t="s">
        <v>22</v>
      </c>
      <c r="L1563" s="359" t="s">
        <v>1392</v>
      </c>
      <c r="M1563" s="368">
        <v>2009</v>
      </c>
      <c r="N1563" s="205">
        <v>42359</v>
      </c>
      <c r="O1563" s="203"/>
      <c r="P1563" t="str">
        <f t="shared" si="24"/>
        <v>Vermillion River Watershed JPO WRAPS 2008-Vermillion River-(07040001-517)-TSS</v>
      </c>
    </row>
    <row r="1564" spans="1:16" ht="27.95" hidden="1" customHeight="1" x14ac:dyDescent="0.25">
      <c r="A1564" s="203" t="s">
        <v>90</v>
      </c>
      <c r="B1564" s="202" t="s">
        <v>518</v>
      </c>
      <c r="C1564" s="203" t="s">
        <v>1476</v>
      </c>
      <c r="D1564" s="202" t="s">
        <v>1729</v>
      </c>
      <c r="E1564" s="202" t="s">
        <v>1474</v>
      </c>
      <c r="F1564" s="202" t="s">
        <v>505</v>
      </c>
      <c r="G1564" s="253">
        <v>0.17</v>
      </c>
      <c r="H1564" s="361" t="s">
        <v>1414</v>
      </c>
      <c r="I1564" s="359" t="s">
        <v>1382</v>
      </c>
      <c r="J1564" s="358">
        <v>0.09</v>
      </c>
      <c r="K1564" s="359" t="s">
        <v>22</v>
      </c>
      <c r="L1564" s="359" t="s">
        <v>1392</v>
      </c>
      <c r="M1564" s="368">
        <v>2009</v>
      </c>
      <c r="N1564" s="205">
        <v>42359</v>
      </c>
      <c r="O1564" s="203"/>
      <c r="P1564" t="str">
        <f t="shared" si="24"/>
        <v>Vermillion River Watershed JPO WRAPS 2008-Vermillion River-(07040001-517)-TSS</v>
      </c>
    </row>
    <row r="1565" spans="1:16" ht="27.95" hidden="1" customHeight="1" x14ac:dyDescent="0.25">
      <c r="A1565" s="203" t="s">
        <v>90</v>
      </c>
      <c r="B1565" s="202" t="s">
        <v>518</v>
      </c>
      <c r="C1565" s="203" t="s">
        <v>1476</v>
      </c>
      <c r="D1565" s="202" t="s">
        <v>1729</v>
      </c>
      <c r="E1565" s="202" t="s">
        <v>1474</v>
      </c>
      <c r="F1565" s="202" t="s">
        <v>505</v>
      </c>
      <c r="G1565" s="253">
        <v>0.09</v>
      </c>
      <c r="H1565" s="361" t="s">
        <v>1414</v>
      </c>
      <c r="I1565" s="359" t="s">
        <v>1383</v>
      </c>
      <c r="J1565" s="358">
        <v>0</v>
      </c>
      <c r="K1565" s="359" t="s">
        <v>22</v>
      </c>
      <c r="L1565" s="359" t="s">
        <v>1392</v>
      </c>
      <c r="M1565" s="368">
        <v>2009</v>
      </c>
      <c r="N1565" s="205">
        <v>42359</v>
      </c>
      <c r="O1565" s="203"/>
      <c r="P1565" t="str">
        <f t="shared" si="24"/>
        <v>Vermillion River Watershed JPO WRAPS 2008-Vermillion River-(07040001-517)-TSS</v>
      </c>
    </row>
    <row r="1566" spans="1:16" ht="27.95" hidden="1" customHeight="1" x14ac:dyDescent="0.25">
      <c r="A1566" s="203" t="s">
        <v>90</v>
      </c>
      <c r="B1566" s="202" t="s">
        <v>518</v>
      </c>
      <c r="C1566" s="203" t="s">
        <v>1476</v>
      </c>
      <c r="D1566" s="202" t="s">
        <v>1729</v>
      </c>
      <c r="E1566" s="202" t="s">
        <v>1474</v>
      </c>
      <c r="F1566" s="202" t="s">
        <v>505</v>
      </c>
      <c r="G1566" s="253">
        <v>0.05</v>
      </c>
      <c r="H1566" s="361" t="s">
        <v>1414</v>
      </c>
      <c r="I1566" s="359" t="s">
        <v>1384</v>
      </c>
      <c r="J1566" s="358">
        <v>0</v>
      </c>
      <c r="K1566" s="359" t="s">
        <v>22</v>
      </c>
      <c r="L1566" s="359" t="s">
        <v>1392</v>
      </c>
      <c r="M1566" s="368">
        <v>2009</v>
      </c>
      <c r="N1566" s="205">
        <v>42359</v>
      </c>
      <c r="O1566" s="203"/>
      <c r="P1566" t="str">
        <f t="shared" si="24"/>
        <v>Vermillion River Watershed JPO WRAPS 2008-Vermillion River-(07040001-517)-TSS</v>
      </c>
    </row>
    <row r="1567" spans="1:16" ht="27.95" hidden="1" customHeight="1" x14ac:dyDescent="0.25">
      <c r="A1567" s="203" t="s">
        <v>90</v>
      </c>
      <c r="B1567" s="202" t="s">
        <v>518</v>
      </c>
      <c r="C1567" s="203" t="s">
        <v>1476</v>
      </c>
      <c r="D1567" s="202" t="s">
        <v>1729</v>
      </c>
      <c r="E1567" s="202" t="s">
        <v>1474</v>
      </c>
      <c r="F1567" s="202" t="s">
        <v>505</v>
      </c>
      <c r="G1567" s="253">
        <v>0.03</v>
      </c>
      <c r="H1567" s="361" t="s">
        <v>1414</v>
      </c>
      <c r="I1567" s="359" t="s">
        <v>1385</v>
      </c>
      <c r="J1567" s="358">
        <v>0</v>
      </c>
      <c r="K1567" s="359" t="s">
        <v>22</v>
      </c>
      <c r="L1567" s="359" t="s">
        <v>1392</v>
      </c>
      <c r="M1567" s="368">
        <v>2009</v>
      </c>
      <c r="N1567" s="205">
        <v>42359</v>
      </c>
      <c r="O1567" s="203"/>
      <c r="P1567" t="str">
        <f t="shared" si="24"/>
        <v>Vermillion River Watershed JPO WRAPS 2008-Vermillion River-(07040001-517)-TSS</v>
      </c>
    </row>
    <row r="1568" spans="1:16" ht="27.95" hidden="1" customHeight="1" x14ac:dyDescent="0.25">
      <c r="A1568" s="203" t="s">
        <v>90</v>
      </c>
      <c r="B1568" s="202" t="s">
        <v>518</v>
      </c>
      <c r="C1568" s="203" t="s">
        <v>1476</v>
      </c>
      <c r="D1568" s="202" t="s">
        <v>1752</v>
      </c>
      <c r="E1568" s="202" t="s">
        <v>1399</v>
      </c>
      <c r="F1568" s="202" t="s">
        <v>505</v>
      </c>
      <c r="G1568" s="253">
        <v>8.0000000000000002E-3</v>
      </c>
      <c r="H1568" s="361" t="s">
        <v>1400</v>
      </c>
      <c r="I1568" s="359" t="s">
        <v>1379</v>
      </c>
      <c r="J1568" s="358">
        <v>0.46</v>
      </c>
      <c r="K1568" s="359" t="s">
        <v>1391</v>
      </c>
      <c r="L1568" s="359" t="s">
        <v>1392</v>
      </c>
      <c r="M1568" s="368">
        <v>2009</v>
      </c>
      <c r="N1568" s="205">
        <v>42359</v>
      </c>
      <c r="O1568" s="203"/>
      <c r="P1568" t="str">
        <f t="shared" si="24"/>
        <v>Vermillion River Watershed JPO WRAPS 2008-Unnamed creek-(07040001-542)-E. coli</v>
      </c>
    </row>
    <row r="1569" spans="1:16" ht="27.95" hidden="1" customHeight="1" x14ac:dyDescent="0.25">
      <c r="A1569" s="203" t="s">
        <v>90</v>
      </c>
      <c r="B1569" s="202" t="s">
        <v>518</v>
      </c>
      <c r="C1569" s="203" t="s">
        <v>1476</v>
      </c>
      <c r="D1569" s="202" t="s">
        <v>1752</v>
      </c>
      <c r="E1569" s="202" t="s">
        <v>1399</v>
      </c>
      <c r="F1569" s="202" t="s">
        <v>505</v>
      </c>
      <c r="G1569" s="253">
        <v>3.0000000000000001E-3</v>
      </c>
      <c r="H1569" s="361" t="s">
        <v>1400</v>
      </c>
      <c r="I1569" s="359" t="s">
        <v>1382</v>
      </c>
      <c r="J1569" s="358">
        <v>0.79</v>
      </c>
      <c r="K1569" s="359" t="s">
        <v>1391</v>
      </c>
      <c r="L1569" s="359" t="s">
        <v>1392</v>
      </c>
      <c r="M1569" s="368">
        <v>2009</v>
      </c>
      <c r="N1569" s="205">
        <v>42359</v>
      </c>
      <c r="O1569" s="203"/>
      <c r="P1569" t="str">
        <f t="shared" si="24"/>
        <v>Vermillion River Watershed JPO WRAPS 2008-Unnamed creek-(07040001-542)-E. coli</v>
      </c>
    </row>
    <row r="1570" spans="1:16" ht="27.95" hidden="1" customHeight="1" x14ac:dyDescent="0.25">
      <c r="A1570" s="203" t="s">
        <v>90</v>
      </c>
      <c r="B1570" s="202" t="s">
        <v>518</v>
      </c>
      <c r="C1570" s="203" t="s">
        <v>1476</v>
      </c>
      <c r="D1570" s="202" t="s">
        <v>1752</v>
      </c>
      <c r="E1570" s="202" t="s">
        <v>1399</v>
      </c>
      <c r="F1570" s="202" t="s">
        <v>505</v>
      </c>
      <c r="G1570" s="253">
        <v>2E-3</v>
      </c>
      <c r="H1570" s="361" t="s">
        <v>1400</v>
      </c>
      <c r="I1570" s="359" t="s">
        <v>1383</v>
      </c>
      <c r="J1570" s="358">
        <v>0.88</v>
      </c>
      <c r="K1570" s="359" t="s">
        <v>1391</v>
      </c>
      <c r="L1570" s="359" t="s">
        <v>1392</v>
      </c>
      <c r="M1570" s="368">
        <v>2009</v>
      </c>
      <c r="N1570" s="205">
        <v>42359</v>
      </c>
      <c r="O1570" s="203"/>
      <c r="P1570" t="str">
        <f t="shared" si="24"/>
        <v>Vermillion River Watershed JPO WRAPS 2008-Unnamed creek-(07040001-542)-E. coli</v>
      </c>
    </row>
    <row r="1571" spans="1:16" ht="27.95" hidden="1" customHeight="1" x14ac:dyDescent="0.25">
      <c r="A1571" s="203" t="s">
        <v>90</v>
      </c>
      <c r="B1571" s="202" t="s">
        <v>518</v>
      </c>
      <c r="C1571" s="203" t="s">
        <v>1476</v>
      </c>
      <c r="D1571" s="202" t="s">
        <v>1752</v>
      </c>
      <c r="E1571" s="202" t="s">
        <v>1399</v>
      </c>
      <c r="F1571" s="202" t="s">
        <v>505</v>
      </c>
      <c r="G1571" s="253">
        <v>1E-3</v>
      </c>
      <c r="H1571" s="361" t="s">
        <v>1400</v>
      </c>
      <c r="I1571" s="359" t="s">
        <v>1384</v>
      </c>
      <c r="J1571" s="358">
        <v>0.92</v>
      </c>
      <c r="K1571" s="359" t="s">
        <v>1391</v>
      </c>
      <c r="L1571" s="359" t="s">
        <v>1392</v>
      </c>
      <c r="M1571" s="368">
        <v>2009</v>
      </c>
      <c r="N1571" s="205">
        <v>42359</v>
      </c>
      <c r="O1571" s="203"/>
      <c r="P1571" t="str">
        <f t="shared" si="24"/>
        <v>Vermillion River Watershed JPO WRAPS 2008-Unnamed creek-(07040001-542)-E. coli</v>
      </c>
    </row>
    <row r="1572" spans="1:16" ht="27.95" hidden="1" customHeight="1" x14ac:dyDescent="0.25">
      <c r="A1572" s="203" t="s">
        <v>90</v>
      </c>
      <c r="B1572" s="202" t="s">
        <v>518</v>
      </c>
      <c r="C1572" s="203" t="s">
        <v>1476</v>
      </c>
      <c r="D1572" s="202" t="s">
        <v>1752</v>
      </c>
      <c r="E1572" s="202" t="s">
        <v>1399</v>
      </c>
      <c r="F1572" s="202" t="s">
        <v>505</v>
      </c>
      <c r="G1572" s="253">
        <v>1E-3</v>
      </c>
      <c r="H1572" s="361" t="s">
        <v>1400</v>
      </c>
      <c r="I1572" s="359" t="s">
        <v>1385</v>
      </c>
      <c r="J1572" s="358">
        <v>0.91</v>
      </c>
      <c r="K1572" s="359" t="s">
        <v>1391</v>
      </c>
      <c r="L1572" s="359" t="s">
        <v>1392</v>
      </c>
      <c r="M1572" s="368">
        <v>2009</v>
      </c>
      <c r="N1572" s="205">
        <v>42359</v>
      </c>
      <c r="O1572" s="203"/>
      <c r="P1572" t="str">
        <f t="shared" si="24"/>
        <v>Vermillion River Watershed JPO WRAPS 2008-Unnamed creek-(07040001-542)-E. coli</v>
      </c>
    </row>
    <row r="1573" spans="1:16" ht="27.95" hidden="1" customHeight="1" x14ac:dyDescent="0.25">
      <c r="A1573" s="203" t="s">
        <v>90</v>
      </c>
      <c r="B1573" s="202" t="s">
        <v>518</v>
      </c>
      <c r="C1573" s="203" t="s">
        <v>1476</v>
      </c>
      <c r="D1573" s="202" t="s">
        <v>1753</v>
      </c>
      <c r="E1573" s="202" t="s">
        <v>1754</v>
      </c>
      <c r="F1573" s="202" t="s">
        <v>505</v>
      </c>
      <c r="G1573" s="253">
        <v>9.5359999999999996</v>
      </c>
      <c r="H1573" s="361" t="s">
        <v>1400</v>
      </c>
      <c r="I1573" s="359" t="s">
        <v>1379</v>
      </c>
      <c r="J1573" s="358">
        <v>0.62</v>
      </c>
      <c r="K1573" s="359" t="s">
        <v>1391</v>
      </c>
      <c r="L1573" s="359" t="s">
        <v>1392</v>
      </c>
      <c r="M1573" s="368">
        <v>2009</v>
      </c>
      <c r="N1573" s="205">
        <v>42359</v>
      </c>
      <c r="O1573" s="203"/>
      <c r="P1573" t="str">
        <f t="shared" si="24"/>
        <v>Vermillion River Watershed JPO WRAPS 2008-Unnamed creek (Vermillion River Tributary)-(07040001-545)-E. coli</v>
      </c>
    </row>
    <row r="1574" spans="1:16" ht="27.95" hidden="1" customHeight="1" x14ac:dyDescent="0.25">
      <c r="A1574" s="203" t="s">
        <v>90</v>
      </c>
      <c r="B1574" s="202" t="s">
        <v>518</v>
      </c>
      <c r="C1574" s="203" t="s">
        <v>1476</v>
      </c>
      <c r="D1574" s="202" t="s">
        <v>1753</v>
      </c>
      <c r="E1574" s="202" t="s">
        <v>1754</v>
      </c>
      <c r="F1574" s="202" t="s">
        <v>505</v>
      </c>
      <c r="G1574" s="253">
        <v>3.0790000000000002</v>
      </c>
      <c r="H1574" s="361" t="s">
        <v>1400</v>
      </c>
      <c r="I1574" s="359" t="s">
        <v>1382</v>
      </c>
      <c r="J1574" s="358">
        <v>0.26</v>
      </c>
      <c r="K1574" s="359" t="s">
        <v>1391</v>
      </c>
      <c r="L1574" s="359" t="s">
        <v>1392</v>
      </c>
      <c r="M1574" s="368">
        <v>2009</v>
      </c>
      <c r="N1574" s="205">
        <v>42359</v>
      </c>
      <c r="O1574" s="203"/>
      <c r="P1574" t="str">
        <f t="shared" si="24"/>
        <v>Vermillion River Watershed JPO WRAPS 2008-Unnamed creek (Vermillion River Tributary)-(07040001-545)-E. coli</v>
      </c>
    </row>
    <row r="1575" spans="1:16" ht="27.95" hidden="1" customHeight="1" x14ac:dyDescent="0.25">
      <c r="A1575" s="203" t="s">
        <v>90</v>
      </c>
      <c r="B1575" s="202" t="s">
        <v>518</v>
      </c>
      <c r="C1575" s="203" t="s">
        <v>1476</v>
      </c>
      <c r="D1575" s="202" t="s">
        <v>1753</v>
      </c>
      <c r="E1575" s="202" t="s">
        <v>1754</v>
      </c>
      <c r="F1575" s="202" t="s">
        <v>505</v>
      </c>
      <c r="G1575" s="253">
        <v>1.6080000000000001</v>
      </c>
      <c r="H1575" s="361" t="s">
        <v>1400</v>
      </c>
      <c r="I1575" s="359" t="s">
        <v>1383</v>
      </c>
      <c r="J1575" s="358">
        <v>0.39</v>
      </c>
      <c r="K1575" s="359" t="s">
        <v>1391</v>
      </c>
      <c r="L1575" s="359" t="s">
        <v>1392</v>
      </c>
      <c r="M1575" s="368">
        <v>2009</v>
      </c>
      <c r="N1575" s="205">
        <v>42359</v>
      </c>
      <c r="O1575" s="203"/>
      <c r="P1575" t="str">
        <f t="shared" si="24"/>
        <v>Vermillion River Watershed JPO WRAPS 2008-Unnamed creek (Vermillion River Tributary)-(07040001-545)-E. coli</v>
      </c>
    </row>
    <row r="1576" spans="1:16" ht="27.95" hidden="1" customHeight="1" x14ac:dyDescent="0.25">
      <c r="A1576" s="203" t="s">
        <v>90</v>
      </c>
      <c r="B1576" s="202" t="s">
        <v>518</v>
      </c>
      <c r="C1576" s="203" t="s">
        <v>1476</v>
      </c>
      <c r="D1576" s="202" t="s">
        <v>1753</v>
      </c>
      <c r="E1576" s="202" t="s">
        <v>1754</v>
      </c>
      <c r="F1576" s="202" t="s">
        <v>505</v>
      </c>
      <c r="G1576" s="253">
        <v>0.86099999999999999</v>
      </c>
      <c r="H1576" s="361" t="s">
        <v>1400</v>
      </c>
      <c r="I1576" s="359" t="s">
        <v>1384</v>
      </c>
      <c r="J1576" s="358">
        <v>0.02</v>
      </c>
      <c r="K1576" s="359" t="s">
        <v>1391</v>
      </c>
      <c r="L1576" s="359" t="s">
        <v>1392</v>
      </c>
      <c r="M1576" s="368">
        <v>2009</v>
      </c>
      <c r="N1576" s="205">
        <v>42359</v>
      </c>
      <c r="O1576" s="203"/>
      <c r="P1576" t="str">
        <f t="shared" si="24"/>
        <v>Vermillion River Watershed JPO WRAPS 2008-Unnamed creek (Vermillion River Tributary)-(07040001-545)-E. coli</v>
      </c>
    </row>
    <row r="1577" spans="1:16" ht="27.95" hidden="1" customHeight="1" x14ac:dyDescent="0.25">
      <c r="A1577" s="203" t="s">
        <v>90</v>
      </c>
      <c r="B1577" s="202" t="s">
        <v>518</v>
      </c>
      <c r="C1577" s="203" t="s">
        <v>1476</v>
      </c>
      <c r="D1577" s="202" t="s">
        <v>1753</v>
      </c>
      <c r="E1577" s="202" t="s">
        <v>1754</v>
      </c>
      <c r="F1577" s="202" t="s">
        <v>505</v>
      </c>
      <c r="G1577" s="253">
        <v>0.376</v>
      </c>
      <c r="H1577" s="361" t="s">
        <v>1400</v>
      </c>
      <c r="I1577" s="359" t="s">
        <v>1385</v>
      </c>
      <c r="J1577" s="358">
        <v>0.49</v>
      </c>
      <c r="K1577" s="359" t="s">
        <v>1391</v>
      </c>
      <c r="L1577" s="359" t="s">
        <v>1392</v>
      </c>
      <c r="M1577" s="368">
        <v>2009</v>
      </c>
      <c r="N1577" s="205">
        <v>42359</v>
      </c>
      <c r="O1577" s="203"/>
      <c r="P1577" t="str">
        <f t="shared" si="24"/>
        <v>Vermillion River Watershed JPO WRAPS 2008-Unnamed creek (Vermillion River Tributary)-(07040001-545)-E. coli</v>
      </c>
    </row>
    <row r="1578" spans="1:16" ht="27.95" hidden="1" customHeight="1" x14ac:dyDescent="0.25">
      <c r="A1578" s="203" t="s">
        <v>90</v>
      </c>
      <c r="B1578" s="202" t="s">
        <v>518</v>
      </c>
      <c r="C1578" s="203" t="s">
        <v>1476</v>
      </c>
      <c r="D1578" s="202" t="s">
        <v>1757</v>
      </c>
      <c r="E1578" s="202" t="s">
        <v>1754</v>
      </c>
      <c r="F1578" s="202" t="s">
        <v>505</v>
      </c>
      <c r="G1578" s="253">
        <v>3.83</v>
      </c>
      <c r="H1578" s="361" t="s">
        <v>1400</v>
      </c>
      <c r="I1578" s="359" t="s">
        <v>1379</v>
      </c>
      <c r="J1578" s="358">
        <v>0.41</v>
      </c>
      <c r="K1578" s="359" t="s">
        <v>1391</v>
      </c>
      <c r="L1578" s="359" t="s">
        <v>1392</v>
      </c>
      <c r="M1578" s="368">
        <v>2009</v>
      </c>
      <c r="N1578" s="205">
        <v>42359</v>
      </c>
      <c r="O1578" s="203"/>
      <c r="P1578" t="str">
        <f t="shared" si="24"/>
        <v>Vermillion River Watershed JPO WRAPS 2008-Unnamed creek (Vermillion River Tributary)-(07040001-670)-E. coli</v>
      </c>
    </row>
    <row r="1579" spans="1:16" ht="27.95" hidden="1" customHeight="1" x14ac:dyDescent="0.25">
      <c r="A1579" s="203" t="s">
        <v>90</v>
      </c>
      <c r="B1579" s="202" t="s">
        <v>518</v>
      </c>
      <c r="C1579" s="203" t="s">
        <v>1476</v>
      </c>
      <c r="D1579" s="202" t="s">
        <v>1757</v>
      </c>
      <c r="E1579" s="202" t="s">
        <v>1754</v>
      </c>
      <c r="F1579" s="202" t="s">
        <v>505</v>
      </c>
      <c r="G1579" s="253">
        <v>1.56</v>
      </c>
      <c r="H1579" s="361" t="s">
        <v>1400</v>
      </c>
      <c r="I1579" s="359" t="s">
        <v>1382</v>
      </c>
      <c r="J1579" s="358">
        <v>0</v>
      </c>
      <c r="K1579" s="359" t="s">
        <v>1391</v>
      </c>
      <c r="L1579" s="359" t="s">
        <v>1392</v>
      </c>
      <c r="M1579" s="368">
        <v>2009</v>
      </c>
      <c r="N1579" s="205">
        <v>42359</v>
      </c>
      <c r="O1579" s="203"/>
      <c r="P1579" t="str">
        <f t="shared" si="24"/>
        <v>Vermillion River Watershed JPO WRAPS 2008-Unnamed creek (Vermillion River Tributary)-(07040001-670)-E. coli</v>
      </c>
    </row>
    <row r="1580" spans="1:16" ht="27.95" hidden="1" customHeight="1" x14ac:dyDescent="0.25">
      <c r="A1580" s="203" t="s">
        <v>90</v>
      </c>
      <c r="B1580" s="202" t="s">
        <v>518</v>
      </c>
      <c r="C1580" s="203" t="s">
        <v>1476</v>
      </c>
      <c r="D1580" s="202" t="s">
        <v>1757</v>
      </c>
      <c r="E1580" s="202" t="s">
        <v>1754</v>
      </c>
      <c r="F1580" s="202" t="s">
        <v>505</v>
      </c>
      <c r="G1580" s="253">
        <v>0.83</v>
      </c>
      <c r="H1580" s="361" t="s">
        <v>1400</v>
      </c>
      <c r="I1580" s="359" t="s">
        <v>1383</v>
      </c>
      <c r="J1580" s="358">
        <v>0.28000000000000003</v>
      </c>
      <c r="K1580" s="359" t="s">
        <v>1391</v>
      </c>
      <c r="L1580" s="359" t="s">
        <v>1392</v>
      </c>
      <c r="M1580" s="368">
        <v>2009</v>
      </c>
      <c r="N1580" s="205">
        <v>42359</v>
      </c>
      <c r="O1580" s="203"/>
      <c r="P1580" t="str">
        <f t="shared" si="24"/>
        <v>Vermillion River Watershed JPO WRAPS 2008-Unnamed creek (Vermillion River Tributary)-(07040001-670)-E. coli</v>
      </c>
    </row>
    <row r="1581" spans="1:16" ht="27.95" hidden="1" customHeight="1" x14ac:dyDescent="0.25">
      <c r="A1581" s="203" t="s">
        <v>90</v>
      </c>
      <c r="B1581" s="202" t="s">
        <v>518</v>
      </c>
      <c r="C1581" s="203" t="s">
        <v>1476</v>
      </c>
      <c r="D1581" s="202" t="s">
        <v>1757</v>
      </c>
      <c r="E1581" s="202" t="s">
        <v>1754</v>
      </c>
      <c r="F1581" s="202" t="s">
        <v>505</v>
      </c>
      <c r="G1581" s="253">
        <v>0.48</v>
      </c>
      <c r="H1581" s="361" t="s">
        <v>1400</v>
      </c>
      <c r="I1581" s="359" t="s">
        <v>1384</v>
      </c>
      <c r="J1581" s="358">
        <v>0.1</v>
      </c>
      <c r="K1581" s="359" t="s">
        <v>1391</v>
      </c>
      <c r="L1581" s="359" t="s">
        <v>1392</v>
      </c>
      <c r="M1581" s="368">
        <v>2009</v>
      </c>
      <c r="N1581" s="205">
        <v>42359</v>
      </c>
      <c r="O1581" s="203"/>
      <c r="P1581" t="str">
        <f t="shared" si="24"/>
        <v>Vermillion River Watershed JPO WRAPS 2008-Unnamed creek (Vermillion River Tributary)-(07040001-670)-E. coli</v>
      </c>
    </row>
    <row r="1582" spans="1:16" ht="27.95" hidden="1" customHeight="1" x14ac:dyDescent="0.25">
      <c r="A1582" s="203" t="s">
        <v>90</v>
      </c>
      <c r="B1582" s="202" t="s">
        <v>518</v>
      </c>
      <c r="C1582" s="203" t="s">
        <v>1476</v>
      </c>
      <c r="D1582" s="202" t="s">
        <v>1757</v>
      </c>
      <c r="E1582" s="202" t="s">
        <v>1754</v>
      </c>
      <c r="F1582" s="202" t="s">
        <v>505</v>
      </c>
      <c r="G1582" s="253">
        <v>0.27</v>
      </c>
      <c r="H1582" s="361" t="s">
        <v>1400</v>
      </c>
      <c r="I1582" s="359" t="s">
        <v>1385</v>
      </c>
      <c r="J1582" s="358">
        <v>0.51</v>
      </c>
      <c r="K1582" s="359" t="s">
        <v>1391</v>
      </c>
      <c r="L1582" s="359" t="s">
        <v>1392</v>
      </c>
      <c r="M1582" s="368">
        <v>2009</v>
      </c>
      <c r="N1582" s="205">
        <v>42359</v>
      </c>
      <c r="O1582" s="203"/>
      <c r="P1582" t="str">
        <f t="shared" si="24"/>
        <v>Vermillion River Watershed JPO WRAPS 2008-Unnamed creek (Vermillion River Tributary)-(07040001-670)-E. coli</v>
      </c>
    </row>
    <row r="1583" spans="1:16" ht="27.95" hidden="1" customHeight="1" x14ac:dyDescent="0.25">
      <c r="A1583" s="203" t="s">
        <v>90</v>
      </c>
      <c r="B1583" s="202" t="s">
        <v>518</v>
      </c>
      <c r="C1583" s="203" t="s">
        <v>1476</v>
      </c>
      <c r="D1583" s="202" t="s">
        <v>1758</v>
      </c>
      <c r="E1583" s="202" t="s">
        <v>1754</v>
      </c>
      <c r="F1583" s="202" t="s">
        <v>505</v>
      </c>
      <c r="G1583" s="253">
        <v>4.3362100000000003</v>
      </c>
      <c r="H1583" s="361" t="s">
        <v>1400</v>
      </c>
      <c r="I1583" s="359" t="s">
        <v>1379</v>
      </c>
      <c r="J1583" s="358">
        <v>0.56000000000000005</v>
      </c>
      <c r="K1583" s="359" t="s">
        <v>1391</v>
      </c>
      <c r="L1583" s="359" t="s">
        <v>1392</v>
      </c>
      <c r="M1583" s="368">
        <v>2009</v>
      </c>
      <c r="N1583" s="205">
        <v>42359</v>
      </c>
      <c r="O1583" s="203"/>
      <c r="P1583" t="str">
        <f t="shared" si="24"/>
        <v>Vermillion River Watershed JPO WRAPS 2008-Unnamed creek (Vermillion River Tributary)-(07040001-671)-E. coli</v>
      </c>
    </row>
    <row r="1584" spans="1:16" ht="27.95" hidden="1" customHeight="1" x14ac:dyDescent="0.25">
      <c r="A1584" s="203" t="s">
        <v>90</v>
      </c>
      <c r="B1584" s="202" t="s">
        <v>518</v>
      </c>
      <c r="C1584" s="203" t="s">
        <v>1476</v>
      </c>
      <c r="D1584" s="202" t="s">
        <v>1758</v>
      </c>
      <c r="E1584" s="202" t="s">
        <v>1754</v>
      </c>
      <c r="F1584" s="202" t="s">
        <v>505</v>
      </c>
      <c r="G1584" s="253">
        <v>1.76013</v>
      </c>
      <c r="H1584" s="361" t="s">
        <v>1400</v>
      </c>
      <c r="I1584" s="359" t="s">
        <v>1382</v>
      </c>
      <c r="J1584" s="358">
        <v>0</v>
      </c>
      <c r="K1584" s="359" t="s">
        <v>1391</v>
      </c>
      <c r="L1584" s="359" t="s">
        <v>1392</v>
      </c>
      <c r="M1584" s="368">
        <v>2009</v>
      </c>
      <c r="N1584" s="205">
        <v>42359</v>
      </c>
      <c r="O1584" s="203"/>
      <c r="P1584" t="str">
        <f t="shared" si="24"/>
        <v>Vermillion River Watershed JPO WRAPS 2008-Unnamed creek (Vermillion River Tributary)-(07040001-671)-E. coli</v>
      </c>
    </row>
    <row r="1585" spans="1:16" ht="27.95" hidden="1" customHeight="1" x14ac:dyDescent="0.25">
      <c r="A1585" s="203" t="s">
        <v>90</v>
      </c>
      <c r="B1585" s="202" t="s">
        <v>518</v>
      </c>
      <c r="C1585" s="203" t="s">
        <v>1476</v>
      </c>
      <c r="D1585" s="202" t="s">
        <v>1758</v>
      </c>
      <c r="E1585" s="202" t="s">
        <v>1754</v>
      </c>
      <c r="F1585" s="202" t="s">
        <v>505</v>
      </c>
      <c r="G1585" s="253">
        <v>0.93676000000000004</v>
      </c>
      <c r="H1585" s="361" t="s">
        <v>1400</v>
      </c>
      <c r="I1585" s="359" t="s">
        <v>1383</v>
      </c>
      <c r="J1585" s="358">
        <v>0.04</v>
      </c>
      <c r="K1585" s="359" t="s">
        <v>1391</v>
      </c>
      <c r="L1585" s="359" t="s">
        <v>1392</v>
      </c>
      <c r="M1585" s="368">
        <v>2009</v>
      </c>
      <c r="N1585" s="205">
        <v>42359</v>
      </c>
      <c r="O1585" s="203"/>
      <c r="P1585" t="str">
        <f t="shared" si="24"/>
        <v>Vermillion River Watershed JPO WRAPS 2008-Unnamed creek (Vermillion River Tributary)-(07040001-671)-E. coli</v>
      </c>
    </row>
    <row r="1586" spans="1:16" ht="27.95" hidden="1" customHeight="1" x14ac:dyDescent="0.25">
      <c r="A1586" s="203" t="s">
        <v>90</v>
      </c>
      <c r="B1586" s="202" t="s">
        <v>518</v>
      </c>
      <c r="C1586" s="203" t="s">
        <v>1476</v>
      </c>
      <c r="D1586" s="202" t="s">
        <v>1758</v>
      </c>
      <c r="E1586" s="202" t="s">
        <v>1754</v>
      </c>
      <c r="F1586" s="202" t="s">
        <v>505</v>
      </c>
      <c r="G1586" s="253">
        <v>0.54434000000000005</v>
      </c>
      <c r="H1586" s="361" t="s">
        <v>1400</v>
      </c>
      <c r="I1586" s="359" t="s">
        <v>1384</v>
      </c>
      <c r="J1586" s="358">
        <v>0.12</v>
      </c>
      <c r="K1586" s="359" t="s">
        <v>1391</v>
      </c>
      <c r="L1586" s="359" t="s">
        <v>1392</v>
      </c>
      <c r="M1586" s="368">
        <v>2009</v>
      </c>
      <c r="N1586" s="205">
        <v>42359</v>
      </c>
      <c r="O1586" s="203"/>
      <c r="P1586" t="str">
        <f t="shared" si="24"/>
        <v>Vermillion River Watershed JPO WRAPS 2008-Unnamed creek (Vermillion River Tributary)-(07040001-671)-E. coli</v>
      </c>
    </row>
    <row r="1587" spans="1:16" ht="27.95" hidden="1" customHeight="1" x14ac:dyDescent="0.25">
      <c r="A1587" s="203" t="s">
        <v>90</v>
      </c>
      <c r="B1587" s="202" t="s">
        <v>518</v>
      </c>
      <c r="C1587" s="203" t="s">
        <v>1476</v>
      </c>
      <c r="D1587" s="202" t="s">
        <v>1758</v>
      </c>
      <c r="E1587" s="202" t="s">
        <v>1754</v>
      </c>
      <c r="F1587" s="202" t="s">
        <v>505</v>
      </c>
      <c r="G1587" s="253">
        <v>0.30241000000000001</v>
      </c>
      <c r="H1587" s="361" t="s">
        <v>1400</v>
      </c>
      <c r="I1587" s="359" t="s">
        <v>1385</v>
      </c>
      <c r="J1587" s="358">
        <v>0.56000000000000005</v>
      </c>
      <c r="K1587" s="359" t="s">
        <v>1391</v>
      </c>
      <c r="L1587" s="359" t="s">
        <v>1392</v>
      </c>
      <c r="M1587" s="368">
        <v>2009</v>
      </c>
      <c r="N1587" s="205">
        <v>42359</v>
      </c>
      <c r="O1587" s="203"/>
      <c r="P1587" t="str">
        <f t="shared" si="24"/>
        <v>Vermillion River Watershed JPO WRAPS 2008-Unnamed creek (Vermillion River Tributary)-(07040001-671)-E. coli</v>
      </c>
    </row>
    <row r="1588" spans="1:16" ht="27.95" hidden="1" customHeight="1" x14ac:dyDescent="0.25">
      <c r="A1588" s="203" t="s">
        <v>90</v>
      </c>
      <c r="B1588" s="202" t="s">
        <v>518</v>
      </c>
      <c r="C1588" s="203" t="s">
        <v>1476</v>
      </c>
      <c r="D1588" s="202" t="s">
        <v>1822</v>
      </c>
      <c r="E1588" s="202" t="s">
        <v>1823</v>
      </c>
      <c r="F1588" s="202" t="s">
        <v>505</v>
      </c>
      <c r="G1588" s="253">
        <v>15.94</v>
      </c>
      <c r="H1588" s="361" t="s">
        <v>1400</v>
      </c>
      <c r="I1588" s="359" t="s">
        <v>1379</v>
      </c>
      <c r="J1588" s="358">
        <v>0.55000000000000004</v>
      </c>
      <c r="K1588" s="359" t="s">
        <v>1391</v>
      </c>
      <c r="L1588" s="359" t="s">
        <v>1392</v>
      </c>
      <c r="M1588" s="368">
        <v>2009</v>
      </c>
      <c r="N1588" s="205">
        <v>42359</v>
      </c>
      <c r="O1588" s="203"/>
      <c r="P1588" t="str">
        <f t="shared" si="24"/>
        <v>Vermillion River Watershed JPO WRAPS 2008-Vermillion River, South Branch-(07040001-707)-E. coli</v>
      </c>
    </row>
    <row r="1589" spans="1:16" ht="27.95" hidden="1" customHeight="1" x14ac:dyDescent="0.25">
      <c r="A1589" s="203" t="s">
        <v>90</v>
      </c>
      <c r="B1589" s="202" t="s">
        <v>518</v>
      </c>
      <c r="C1589" s="203" t="s">
        <v>1476</v>
      </c>
      <c r="D1589" s="202" t="s">
        <v>1822</v>
      </c>
      <c r="E1589" s="202" t="s">
        <v>1823</v>
      </c>
      <c r="F1589" s="202" t="s">
        <v>505</v>
      </c>
      <c r="G1589" s="253">
        <v>6.56</v>
      </c>
      <c r="H1589" s="361" t="s">
        <v>1400</v>
      </c>
      <c r="I1589" s="359" t="s">
        <v>1382</v>
      </c>
      <c r="J1589" s="358">
        <v>0.24</v>
      </c>
      <c r="K1589" s="359" t="s">
        <v>1391</v>
      </c>
      <c r="L1589" s="359" t="s">
        <v>1392</v>
      </c>
      <c r="M1589" s="368">
        <v>2009</v>
      </c>
      <c r="N1589" s="205">
        <v>42359</v>
      </c>
      <c r="O1589" s="203"/>
      <c r="P1589" t="str">
        <f t="shared" si="24"/>
        <v>Vermillion River Watershed JPO WRAPS 2008-Vermillion River, South Branch-(07040001-707)-E. coli</v>
      </c>
    </row>
    <row r="1590" spans="1:16" ht="27.95" hidden="1" customHeight="1" x14ac:dyDescent="0.25">
      <c r="A1590" s="203" t="s">
        <v>90</v>
      </c>
      <c r="B1590" s="202" t="s">
        <v>518</v>
      </c>
      <c r="C1590" s="203" t="s">
        <v>1476</v>
      </c>
      <c r="D1590" s="202" t="s">
        <v>1822</v>
      </c>
      <c r="E1590" s="202" t="s">
        <v>1823</v>
      </c>
      <c r="F1590" s="202" t="s">
        <v>505</v>
      </c>
      <c r="G1590" s="253">
        <v>3.66</v>
      </c>
      <c r="H1590" s="361" t="s">
        <v>1400</v>
      </c>
      <c r="I1590" s="359" t="s">
        <v>1383</v>
      </c>
      <c r="J1590" s="358">
        <v>0.36</v>
      </c>
      <c r="K1590" s="359" t="s">
        <v>1391</v>
      </c>
      <c r="L1590" s="359" t="s">
        <v>1392</v>
      </c>
      <c r="M1590" s="368">
        <v>2009</v>
      </c>
      <c r="N1590" s="205">
        <v>42359</v>
      </c>
      <c r="O1590" s="203"/>
      <c r="P1590" t="str">
        <f t="shared" si="24"/>
        <v>Vermillion River Watershed JPO WRAPS 2008-Vermillion River, South Branch-(07040001-707)-E. coli</v>
      </c>
    </row>
    <row r="1591" spans="1:16" ht="27.95" hidden="1" customHeight="1" x14ac:dyDescent="0.25">
      <c r="A1591" s="203" t="s">
        <v>90</v>
      </c>
      <c r="B1591" s="202" t="s">
        <v>518</v>
      </c>
      <c r="C1591" s="203" t="s">
        <v>1476</v>
      </c>
      <c r="D1591" s="202" t="s">
        <v>1822</v>
      </c>
      <c r="E1591" s="202" t="s">
        <v>1823</v>
      </c>
      <c r="F1591" s="202" t="s">
        <v>505</v>
      </c>
      <c r="G1591" s="253">
        <v>2.19</v>
      </c>
      <c r="H1591" s="361" t="s">
        <v>1400</v>
      </c>
      <c r="I1591" s="359" t="s">
        <v>1384</v>
      </c>
      <c r="J1591" s="358">
        <v>0.55000000000000004</v>
      </c>
      <c r="K1591" s="359" t="s">
        <v>1391</v>
      </c>
      <c r="L1591" s="359" t="s">
        <v>1392</v>
      </c>
      <c r="M1591" s="368">
        <v>2009</v>
      </c>
      <c r="N1591" s="205">
        <v>42359</v>
      </c>
      <c r="O1591" s="203"/>
      <c r="P1591" t="str">
        <f t="shared" si="24"/>
        <v>Vermillion River Watershed JPO WRAPS 2008-Vermillion River, South Branch-(07040001-707)-E. coli</v>
      </c>
    </row>
    <row r="1592" spans="1:16" ht="27.95" hidden="1" customHeight="1" x14ac:dyDescent="0.25">
      <c r="A1592" s="203" t="s">
        <v>90</v>
      </c>
      <c r="B1592" s="202" t="s">
        <v>518</v>
      </c>
      <c r="C1592" s="203" t="s">
        <v>1476</v>
      </c>
      <c r="D1592" s="202" t="s">
        <v>1822</v>
      </c>
      <c r="E1592" s="202" t="s">
        <v>1823</v>
      </c>
      <c r="F1592" s="202" t="s">
        <v>505</v>
      </c>
      <c r="G1592" s="253">
        <v>0.17</v>
      </c>
      <c r="H1592" s="361" t="s">
        <v>1400</v>
      </c>
      <c r="I1592" s="359" t="s">
        <v>1385</v>
      </c>
      <c r="J1592" s="359" t="s">
        <v>1402</v>
      </c>
      <c r="K1592" s="359" t="s">
        <v>1391</v>
      </c>
      <c r="L1592" s="359" t="s">
        <v>1392</v>
      </c>
      <c r="M1592" s="368">
        <v>2009</v>
      </c>
      <c r="N1592" s="205">
        <v>42359</v>
      </c>
      <c r="O1592" s="203"/>
      <c r="P1592" t="str">
        <f t="shared" si="24"/>
        <v>Vermillion River Watershed JPO WRAPS 2008-Vermillion River, South Branch-(07040001-707)-E. coli</v>
      </c>
    </row>
    <row r="1593" spans="1:16" ht="27.95" hidden="1" customHeight="1" x14ac:dyDescent="0.25">
      <c r="A1593" s="203" t="s">
        <v>1824</v>
      </c>
      <c r="B1593" s="202" t="s">
        <v>2383</v>
      </c>
      <c r="C1593" s="203" t="s">
        <v>1403</v>
      </c>
      <c r="D1593" s="202" t="s">
        <v>1404</v>
      </c>
      <c r="E1593" s="202" t="s">
        <v>1405</v>
      </c>
      <c r="F1593" s="202" t="s">
        <v>475</v>
      </c>
      <c r="G1593" s="253">
        <v>154</v>
      </c>
      <c r="H1593" s="361" t="s">
        <v>1406</v>
      </c>
      <c r="I1593" s="359" t="s">
        <v>1407</v>
      </c>
      <c r="J1593" s="208">
        <v>0</v>
      </c>
      <c r="K1593" s="359" t="s">
        <v>22</v>
      </c>
      <c r="L1593" s="359" t="s">
        <v>1408</v>
      </c>
      <c r="M1593" s="368" t="s">
        <v>1407</v>
      </c>
      <c r="N1593" s="205">
        <v>42486</v>
      </c>
      <c r="O1593" s="203"/>
      <c r="P1593" t="str">
        <f t="shared" si="24"/>
        <v>South Metro Mississippi TSS TMDL-Mississippi River-(07040001-531)-TSS</v>
      </c>
    </row>
    <row r="1594" spans="1:16" ht="27.95" hidden="1" customHeight="1" x14ac:dyDescent="0.25">
      <c r="A1594" s="203" t="s">
        <v>1824</v>
      </c>
      <c r="B1594" s="202" t="s">
        <v>2383</v>
      </c>
      <c r="C1594" s="203" t="s">
        <v>1461</v>
      </c>
      <c r="D1594" s="202" t="s">
        <v>1658</v>
      </c>
      <c r="E1594" s="202" t="s">
        <v>1659</v>
      </c>
      <c r="F1594" s="202" t="s">
        <v>475</v>
      </c>
      <c r="G1594" s="254">
        <v>28679140</v>
      </c>
      <c r="H1594" s="361" t="s">
        <v>1433</v>
      </c>
      <c r="I1594" s="359" t="s">
        <v>1407</v>
      </c>
      <c r="J1594" s="359" t="s">
        <v>1380</v>
      </c>
      <c r="K1594" s="359" t="s">
        <v>8</v>
      </c>
      <c r="L1594" s="359" t="s">
        <v>1408</v>
      </c>
      <c r="M1594" s="368" t="s">
        <v>1407</v>
      </c>
      <c r="N1594" s="205">
        <v>42530</v>
      </c>
      <c r="O1594" s="203"/>
      <c r="P1594" t="str">
        <f t="shared" si="24"/>
        <v>Twin Cities Metro Area Chloride TMDL and Management Plan-Minnehaha Creek-(07010206-539)-Chloride</v>
      </c>
    </row>
    <row r="1595" spans="1:16" ht="27.95" hidden="1" customHeight="1" x14ac:dyDescent="0.25">
      <c r="A1595" s="203" t="s">
        <v>1824</v>
      </c>
      <c r="B1595" s="202" t="s">
        <v>2383</v>
      </c>
      <c r="C1595" s="203" t="s">
        <v>1461</v>
      </c>
      <c r="D1595" s="202" t="s">
        <v>1658</v>
      </c>
      <c r="E1595" s="202" t="s">
        <v>1659</v>
      </c>
      <c r="F1595" s="202" t="s">
        <v>475</v>
      </c>
      <c r="G1595" s="254">
        <v>189928</v>
      </c>
      <c r="H1595" s="361" t="s">
        <v>1414</v>
      </c>
      <c r="I1595" s="359" t="s">
        <v>1407</v>
      </c>
      <c r="J1595" s="359" t="s">
        <v>1380</v>
      </c>
      <c r="K1595" s="359" t="s">
        <v>8</v>
      </c>
      <c r="L1595" s="359" t="s">
        <v>1392</v>
      </c>
      <c r="M1595" s="368" t="s">
        <v>1407</v>
      </c>
      <c r="N1595" s="205">
        <v>42530</v>
      </c>
      <c r="O1595" s="203"/>
      <c r="P1595" t="str">
        <f t="shared" si="24"/>
        <v>Twin Cities Metro Area Chloride TMDL and Management Plan-Minnehaha Creek-(07010206-539)-Chloride</v>
      </c>
    </row>
    <row r="1596" spans="1:16" ht="27.95" hidden="1" customHeight="1" x14ac:dyDescent="0.25">
      <c r="A1596" s="203" t="s">
        <v>1825</v>
      </c>
      <c r="B1596" s="202" t="s">
        <v>629</v>
      </c>
      <c r="C1596" s="203" t="s">
        <v>1549</v>
      </c>
      <c r="D1596" s="202" t="s">
        <v>804</v>
      </c>
      <c r="E1596" s="202" t="s">
        <v>1550</v>
      </c>
      <c r="F1596" s="202" t="s">
        <v>475</v>
      </c>
      <c r="G1596" s="253">
        <v>6.11</v>
      </c>
      <c r="H1596" s="224" t="s">
        <v>1551</v>
      </c>
      <c r="I1596" s="359" t="s">
        <v>1379</v>
      </c>
      <c r="J1596" s="359" t="s">
        <v>1380</v>
      </c>
      <c r="K1596" s="359" t="s">
        <v>9</v>
      </c>
      <c r="L1596" s="359" t="s">
        <v>1392</v>
      </c>
      <c r="M1596" s="368">
        <v>2000</v>
      </c>
      <c r="N1596" s="207" t="s">
        <v>1552</v>
      </c>
      <c r="O1596" s="203"/>
      <c r="P1596" t="str">
        <f t="shared" si="24"/>
        <v>Blue Earth, Le Sueur, and Watonwan Watersheds - Fecal Coliform TMDL-Blue Earth River-(07020009-501)-Fecal Coliform</v>
      </c>
    </row>
    <row r="1597" spans="1:16" ht="27.95" hidden="1" customHeight="1" x14ac:dyDescent="0.25">
      <c r="A1597" s="203" t="s">
        <v>1825</v>
      </c>
      <c r="B1597" s="202" t="s">
        <v>629</v>
      </c>
      <c r="C1597" s="203" t="s">
        <v>1549</v>
      </c>
      <c r="D1597" s="202" t="s">
        <v>804</v>
      </c>
      <c r="E1597" s="202" t="s">
        <v>1550</v>
      </c>
      <c r="F1597" s="202" t="s">
        <v>475</v>
      </c>
      <c r="G1597" s="253">
        <v>2.5299999999999998</v>
      </c>
      <c r="H1597" s="224" t="s">
        <v>1551</v>
      </c>
      <c r="I1597" s="359" t="s">
        <v>1382</v>
      </c>
      <c r="J1597" s="359" t="s">
        <v>1380</v>
      </c>
      <c r="K1597" s="359" t="s">
        <v>9</v>
      </c>
      <c r="L1597" s="359" t="s">
        <v>1392</v>
      </c>
      <c r="M1597" s="368">
        <v>2000</v>
      </c>
      <c r="N1597" s="207" t="s">
        <v>1552</v>
      </c>
      <c r="O1597" s="203"/>
      <c r="P1597" t="str">
        <f t="shared" si="24"/>
        <v>Blue Earth, Le Sueur, and Watonwan Watersheds - Fecal Coliform TMDL-Blue Earth River-(07020009-501)-Fecal Coliform</v>
      </c>
    </row>
    <row r="1598" spans="1:16" ht="27.95" hidden="1" customHeight="1" x14ac:dyDescent="0.25">
      <c r="A1598" s="203" t="s">
        <v>1825</v>
      </c>
      <c r="B1598" s="202" t="s">
        <v>629</v>
      </c>
      <c r="C1598" s="203" t="s">
        <v>1549</v>
      </c>
      <c r="D1598" s="202" t="s">
        <v>804</v>
      </c>
      <c r="E1598" s="202" t="s">
        <v>1550</v>
      </c>
      <c r="F1598" s="202" t="s">
        <v>475</v>
      </c>
      <c r="G1598" s="253">
        <v>1.1399999999999999</v>
      </c>
      <c r="H1598" s="224" t="s">
        <v>1551</v>
      </c>
      <c r="I1598" s="359" t="s">
        <v>1383</v>
      </c>
      <c r="J1598" s="359" t="s">
        <v>1380</v>
      </c>
      <c r="K1598" s="359" t="s">
        <v>9</v>
      </c>
      <c r="L1598" s="359" t="s">
        <v>1392</v>
      </c>
      <c r="M1598" s="368">
        <v>2000</v>
      </c>
      <c r="N1598" s="207" t="s">
        <v>1552</v>
      </c>
      <c r="O1598" s="203"/>
      <c r="P1598" t="str">
        <f t="shared" si="24"/>
        <v>Blue Earth, Le Sueur, and Watonwan Watersheds - Fecal Coliform TMDL-Blue Earth River-(07020009-501)-Fecal Coliform</v>
      </c>
    </row>
    <row r="1599" spans="1:16" ht="27.95" hidden="1" customHeight="1" x14ac:dyDescent="0.25">
      <c r="A1599" s="203" t="s">
        <v>1825</v>
      </c>
      <c r="B1599" s="202" t="s">
        <v>629</v>
      </c>
      <c r="C1599" s="203" t="s">
        <v>1549</v>
      </c>
      <c r="D1599" s="202" t="s">
        <v>804</v>
      </c>
      <c r="E1599" s="202" t="s">
        <v>1550</v>
      </c>
      <c r="F1599" s="202" t="s">
        <v>475</v>
      </c>
      <c r="G1599" s="253">
        <v>0.26</v>
      </c>
      <c r="H1599" s="224" t="s">
        <v>1551</v>
      </c>
      <c r="I1599" s="359" t="s">
        <v>1384</v>
      </c>
      <c r="J1599" s="359" t="s">
        <v>1380</v>
      </c>
      <c r="K1599" s="359" t="s">
        <v>9</v>
      </c>
      <c r="L1599" s="359" t="s">
        <v>1392</v>
      </c>
      <c r="M1599" s="368">
        <v>2000</v>
      </c>
      <c r="N1599" s="207" t="s">
        <v>1552</v>
      </c>
      <c r="O1599" s="203"/>
      <c r="P1599" t="str">
        <f t="shared" si="24"/>
        <v>Blue Earth, Le Sueur, and Watonwan Watersheds - Fecal Coliform TMDL-Blue Earth River-(07020009-501)-Fecal Coliform</v>
      </c>
    </row>
    <row r="1600" spans="1:16" ht="27.95" hidden="1" customHeight="1" x14ac:dyDescent="0.25">
      <c r="A1600" s="203" t="s">
        <v>1825</v>
      </c>
      <c r="B1600" s="202" t="s">
        <v>629</v>
      </c>
      <c r="C1600" s="203" t="s">
        <v>1549</v>
      </c>
      <c r="D1600" s="202" t="s">
        <v>804</v>
      </c>
      <c r="E1600" s="202" t="s">
        <v>1550</v>
      </c>
      <c r="F1600" s="202" t="s">
        <v>475</v>
      </c>
      <c r="G1600" s="253" t="s">
        <v>515</v>
      </c>
      <c r="H1600" s="224" t="s">
        <v>1551</v>
      </c>
      <c r="I1600" s="359" t="s">
        <v>1385</v>
      </c>
      <c r="J1600" s="359" t="s">
        <v>1380</v>
      </c>
      <c r="K1600" s="359" t="s">
        <v>9</v>
      </c>
      <c r="L1600" s="359" t="s">
        <v>1392</v>
      </c>
      <c r="M1600" s="368">
        <v>2000</v>
      </c>
      <c r="N1600" s="207" t="s">
        <v>1552</v>
      </c>
      <c r="O1600" s="203"/>
      <c r="P1600" t="str">
        <f t="shared" si="24"/>
        <v>Blue Earth, Le Sueur, and Watonwan Watersheds - Fecal Coliform TMDL-Blue Earth River-(07020009-501)-Fecal Coliform</v>
      </c>
    </row>
    <row r="1601" spans="1:16" ht="27.95" hidden="1" customHeight="1" x14ac:dyDescent="0.25">
      <c r="A1601" s="203" t="s">
        <v>1825</v>
      </c>
      <c r="B1601" s="202" t="s">
        <v>629</v>
      </c>
      <c r="C1601" s="203" t="s">
        <v>1549</v>
      </c>
      <c r="D1601" s="202" t="s">
        <v>771</v>
      </c>
      <c r="E1601" s="202" t="s">
        <v>1826</v>
      </c>
      <c r="F1601" s="202" t="s">
        <v>505</v>
      </c>
      <c r="G1601" s="253">
        <v>1.87</v>
      </c>
      <c r="H1601" s="224" t="s">
        <v>1551</v>
      </c>
      <c r="I1601" s="359" t="s">
        <v>1379</v>
      </c>
      <c r="J1601" s="359" t="s">
        <v>1380</v>
      </c>
      <c r="K1601" s="359" t="s">
        <v>9</v>
      </c>
      <c r="L1601" s="359" t="s">
        <v>1392</v>
      </c>
      <c r="M1601" s="368">
        <v>2003</v>
      </c>
      <c r="N1601" s="207" t="s">
        <v>1552</v>
      </c>
      <c r="O1601" s="203"/>
      <c r="P1601" t="str">
        <f t="shared" si="24"/>
        <v>Blue Earth, Le Sueur, and Watonwan Watersheds - Fecal Coliform TMDL-Center Creek-(07020009-503)-Fecal Coliform</v>
      </c>
    </row>
    <row r="1602" spans="1:16" ht="27.95" hidden="1" customHeight="1" x14ac:dyDescent="0.25">
      <c r="A1602" s="203" t="s">
        <v>1825</v>
      </c>
      <c r="B1602" s="202" t="s">
        <v>629</v>
      </c>
      <c r="C1602" s="203" t="s">
        <v>1549</v>
      </c>
      <c r="D1602" s="202" t="s">
        <v>771</v>
      </c>
      <c r="E1602" s="202" t="s">
        <v>1826</v>
      </c>
      <c r="F1602" s="202" t="s">
        <v>505</v>
      </c>
      <c r="G1602" s="253">
        <v>0.73</v>
      </c>
      <c r="H1602" s="224" t="s">
        <v>1551</v>
      </c>
      <c r="I1602" s="359" t="s">
        <v>1382</v>
      </c>
      <c r="J1602" s="359" t="s">
        <v>1380</v>
      </c>
      <c r="K1602" s="359" t="s">
        <v>9</v>
      </c>
      <c r="L1602" s="359" t="s">
        <v>1392</v>
      </c>
      <c r="M1602" s="368">
        <v>2003</v>
      </c>
      <c r="N1602" s="207" t="s">
        <v>1552</v>
      </c>
      <c r="O1602" s="203"/>
      <c r="P1602" t="str">
        <f t="shared" si="24"/>
        <v>Blue Earth, Le Sueur, and Watonwan Watersheds - Fecal Coliform TMDL-Center Creek-(07020009-503)-Fecal Coliform</v>
      </c>
    </row>
    <row r="1603" spans="1:16" ht="27.95" hidden="1" customHeight="1" x14ac:dyDescent="0.25">
      <c r="A1603" s="203" t="s">
        <v>1825</v>
      </c>
      <c r="B1603" s="202" t="s">
        <v>629</v>
      </c>
      <c r="C1603" s="203" t="s">
        <v>1549</v>
      </c>
      <c r="D1603" s="202" t="s">
        <v>771</v>
      </c>
      <c r="E1603" s="202" t="s">
        <v>1826</v>
      </c>
      <c r="F1603" s="202" t="s">
        <v>505</v>
      </c>
      <c r="G1603" s="253">
        <v>0.32</v>
      </c>
      <c r="H1603" s="224" t="s">
        <v>1551</v>
      </c>
      <c r="I1603" s="359" t="s">
        <v>1383</v>
      </c>
      <c r="J1603" s="359" t="s">
        <v>1380</v>
      </c>
      <c r="K1603" s="359" t="s">
        <v>9</v>
      </c>
      <c r="L1603" s="359" t="s">
        <v>1392</v>
      </c>
      <c r="M1603" s="368">
        <v>2003</v>
      </c>
      <c r="N1603" s="207" t="s">
        <v>1552</v>
      </c>
      <c r="O1603" s="203"/>
      <c r="P1603" t="str">
        <f t="shared" ref="P1603:P1666" si="25">CONCATENATE(C1603, "-", E1603, "-","(", D1603,")", "-",K1603)</f>
        <v>Blue Earth, Le Sueur, and Watonwan Watersheds - Fecal Coliform TMDL-Center Creek-(07020009-503)-Fecal Coliform</v>
      </c>
    </row>
    <row r="1604" spans="1:16" ht="27.95" hidden="1" customHeight="1" x14ac:dyDescent="0.25">
      <c r="A1604" s="203" t="s">
        <v>1825</v>
      </c>
      <c r="B1604" s="202" t="s">
        <v>629</v>
      </c>
      <c r="C1604" s="203" t="s">
        <v>1549</v>
      </c>
      <c r="D1604" s="202" t="s">
        <v>771</v>
      </c>
      <c r="E1604" s="202" t="s">
        <v>1826</v>
      </c>
      <c r="F1604" s="202" t="s">
        <v>505</v>
      </c>
      <c r="G1604" s="253">
        <v>0.06</v>
      </c>
      <c r="H1604" s="224" t="s">
        <v>1551</v>
      </c>
      <c r="I1604" s="359" t="s">
        <v>1384</v>
      </c>
      <c r="J1604" s="359" t="s">
        <v>1380</v>
      </c>
      <c r="K1604" s="359" t="s">
        <v>9</v>
      </c>
      <c r="L1604" s="359" t="s">
        <v>1392</v>
      </c>
      <c r="M1604" s="368">
        <v>2003</v>
      </c>
      <c r="N1604" s="207" t="s">
        <v>1552</v>
      </c>
      <c r="O1604" s="203"/>
      <c r="P1604" t="str">
        <f t="shared" si="25"/>
        <v>Blue Earth, Le Sueur, and Watonwan Watersheds - Fecal Coliform TMDL-Center Creek-(07020009-503)-Fecal Coliform</v>
      </c>
    </row>
    <row r="1605" spans="1:16" ht="27.95" hidden="1" customHeight="1" x14ac:dyDescent="0.25">
      <c r="A1605" s="203" t="s">
        <v>1825</v>
      </c>
      <c r="B1605" s="202" t="s">
        <v>629</v>
      </c>
      <c r="C1605" s="203" t="s">
        <v>1549</v>
      </c>
      <c r="D1605" s="202" t="s">
        <v>771</v>
      </c>
      <c r="E1605" s="202" t="s">
        <v>1826</v>
      </c>
      <c r="F1605" s="202" t="s">
        <v>505</v>
      </c>
      <c r="G1605" s="253" t="s">
        <v>515</v>
      </c>
      <c r="H1605" s="224" t="s">
        <v>1551</v>
      </c>
      <c r="I1605" s="359" t="s">
        <v>1385</v>
      </c>
      <c r="J1605" s="359" t="s">
        <v>1380</v>
      </c>
      <c r="K1605" s="359" t="s">
        <v>9</v>
      </c>
      <c r="L1605" s="359" t="s">
        <v>1392</v>
      </c>
      <c r="M1605" s="368">
        <v>2003</v>
      </c>
      <c r="N1605" s="207" t="s">
        <v>1552</v>
      </c>
      <c r="O1605" s="203"/>
      <c r="P1605" t="str">
        <f t="shared" si="25"/>
        <v>Blue Earth, Le Sueur, and Watonwan Watersheds - Fecal Coliform TMDL-Center Creek-(07020009-503)-Fecal Coliform</v>
      </c>
    </row>
    <row r="1606" spans="1:16" ht="27.95" hidden="1" customHeight="1" x14ac:dyDescent="0.25">
      <c r="A1606" s="203" t="s">
        <v>1825</v>
      </c>
      <c r="B1606" s="202" t="s">
        <v>629</v>
      </c>
      <c r="C1606" s="203" t="s">
        <v>1549</v>
      </c>
      <c r="D1606" s="202" t="s">
        <v>802</v>
      </c>
      <c r="E1606" s="202" t="s">
        <v>1550</v>
      </c>
      <c r="F1606" s="202" t="s">
        <v>475</v>
      </c>
      <c r="G1606" s="253">
        <v>2.94</v>
      </c>
      <c r="H1606" s="224" t="s">
        <v>1551</v>
      </c>
      <c r="I1606" s="359" t="s">
        <v>1379</v>
      </c>
      <c r="J1606" s="359" t="s">
        <v>1380</v>
      </c>
      <c r="K1606" s="359" t="s">
        <v>9</v>
      </c>
      <c r="L1606" s="359" t="s">
        <v>1392</v>
      </c>
      <c r="M1606" s="368">
        <v>2004</v>
      </c>
      <c r="N1606" s="207" t="s">
        <v>1552</v>
      </c>
      <c r="O1606" s="203"/>
      <c r="P1606" t="str">
        <f t="shared" si="25"/>
        <v>Blue Earth, Le Sueur, and Watonwan Watersheds - Fecal Coliform TMDL-Blue Earth River-(07020009-509)-Fecal Coliform</v>
      </c>
    </row>
    <row r="1607" spans="1:16" ht="27.95" hidden="1" customHeight="1" x14ac:dyDescent="0.25">
      <c r="A1607" s="203" t="s">
        <v>1825</v>
      </c>
      <c r="B1607" s="202" t="s">
        <v>629</v>
      </c>
      <c r="C1607" s="203" t="s">
        <v>1549</v>
      </c>
      <c r="D1607" s="202" t="s">
        <v>802</v>
      </c>
      <c r="E1607" s="202" t="s">
        <v>1550</v>
      </c>
      <c r="F1607" s="202" t="s">
        <v>475</v>
      </c>
      <c r="G1607" s="253">
        <v>1.18</v>
      </c>
      <c r="H1607" s="224" t="s">
        <v>1551</v>
      </c>
      <c r="I1607" s="359" t="s">
        <v>1382</v>
      </c>
      <c r="J1607" s="359" t="s">
        <v>1380</v>
      </c>
      <c r="K1607" s="359" t="s">
        <v>9</v>
      </c>
      <c r="L1607" s="359" t="s">
        <v>1392</v>
      </c>
      <c r="M1607" s="368">
        <v>2004</v>
      </c>
      <c r="N1607" s="207" t="s">
        <v>1552</v>
      </c>
      <c r="O1607" s="203"/>
      <c r="P1607" t="str">
        <f t="shared" si="25"/>
        <v>Blue Earth, Le Sueur, and Watonwan Watersheds - Fecal Coliform TMDL-Blue Earth River-(07020009-509)-Fecal Coliform</v>
      </c>
    </row>
    <row r="1608" spans="1:16" ht="27.95" hidden="1" customHeight="1" x14ac:dyDescent="0.25">
      <c r="A1608" s="203" t="s">
        <v>1825</v>
      </c>
      <c r="B1608" s="202" t="s">
        <v>629</v>
      </c>
      <c r="C1608" s="203" t="s">
        <v>1549</v>
      </c>
      <c r="D1608" s="202" t="s">
        <v>802</v>
      </c>
      <c r="E1608" s="202" t="s">
        <v>1550</v>
      </c>
      <c r="F1608" s="202" t="s">
        <v>475</v>
      </c>
      <c r="G1608" s="253">
        <v>0.55000000000000004</v>
      </c>
      <c r="H1608" s="224" t="s">
        <v>1551</v>
      </c>
      <c r="I1608" s="359" t="s">
        <v>1383</v>
      </c>
      <c r="J1608" s="359" t="s">
        <v>1380</v>
      </c>
      <c r="K1608" s="359" t="s">
        <v>9</v>
      </c>
      <c r="L1608" s="359" t="s">
        <v>1392</v>
      </c>
      <c r="M1608" s="368">
        <v>2004</v>
      </c>
      <c r="N1608" s="207" t="s">
        <v>1552</v>
      </c>
      <c r="O1608" s="203"/>
      <c r="P1608" t="str">
        <f t="shared" si="25"/>
        <v>Blue Earth, Le Sueur, and Watonwan Watersheds - Fecal Coliform TMDL-Blue Earth River-(07020009-509)-Fecal Coliform</v>
      </c>
    </row>
    <row r="1609" spans="1:16" ht="27.95" hidden="1" customHeight="1" x14ac:dyDescent="0.25">
      <c r="A1609" s="203" t="s">
        <v>1825</v>
      </c>
      <c r="B1609" s="202" t="s">
        <v>629</v>
      </c>
      <c r="C1609" s="203" t="s">
        <v>1549</v>
      </c>
      <c r="D1609" s="202" t="s">
        <v>802</v>
      </c>
      <c r="E1609" s="202" t="s">
        <v>1550</v>
      </c>
      <c r="F1609" s="202" t="s">
        <v>475</v>
      </c>
      <c r="G1609" s="253">
        <v>0.14000000000000001</v>
      </c>
      <c r="H1609" s="224" t="s">
        <v>1551</v>
      </c>
      <c r="I1609" s="359" t="s">
        <v>1384</v>
      </c>
      <c r="J1609" s="359" t="s">
        <v>1380</v>
      </c>
      <c r="K1609" s="359" t="s">
        <v>9</v>
      </c>
      <c r="L1609" s="359" t="s">
        <v>1392</v>
      </c>
      <c r="M1609" s="368">
        <v>2004</v>
      </c>
      <c r="N1609" s="207" t="s">
        <v>1552</v>
      </c>
      <c r="O1609" s="203"/>
      <c r="P1609" t="str">
        <f t="shared" si="25"/>
        <v>Blue Earth, Le Sueur, and Watonwan Watersheds - Fecal Coliform TMDL-Blue Earth River-(07020009-509)-Fecal Coliform</v>
      </c>
    </row>
    <row r="1610" spans="1:16" ht="27.95" hidden="1" customHeight="1" x14ac:dyDescent="0.25">
      <c r="A1610" s="203" t="s">
        <v>1825</v>
      </c>
      <c r="B1610" s="202" t="s">
        <v>629</v>
      </c>
      <c r="C1610" s="203" t="s">
        <v>1549</v>
      </c>
      <c r="D1610" s="202" t="s">
        <v>802</v>
      </c>
      <c r="E1610" s="202" t="s">
        <v>1550</v>
      </c>
      <c r="F1610" s="202" t="s">
        <v>475</v>
      </c>
      <c r="G1610" s="253">
        <v>0.01</v>
      </c>
      <c r="H1610" s="224" t="s">
        <v>1551</v>
      </c>
      <c r="I1610" s="359" t="s">
        <v>1385</v>
      </c>
      <c r="J1610" s="359" t="s">
        <v>1380</v>
      </c>
      <c r="K1610" s="359" t="s">
        <v>9</v>
      </c>
      <c r="L1610" s="359" t="s">
        <v>1392</v>
      </c>
      <c r="M1610" s="368">
        <v>2004</v>
      </c>
      <c r="N1610" s="207" t="s">
        <v>1552</v>
      </c>
      <c r="O1610" s="203"/>
      <c r="P1610" t="str">
        <f t="shared" si="25"/>
        <v>Blue Earth, Le Sueur, and Watonwan Watersheds - Fecal Coliform TMDL-Blue Earth River-(07020009-509)-Fecal Coliform</v>
      </c>
    </row>
    <row r="1611" spans="1:16" ht="27.95" hidden="1" customHeight="1" x14ac:dyDescent="0.25">
      <c r="A1611" s="203" t="s">
        <v>1825</v>
      </c>
      <c r="B1611" s="202" t="s">
        <v>629</v>
      </c>
      <c r="C1611" s="203" t="s">
        <v>1549</v>
      </c>
      <c r="D1611" s="202" t="s">
        <v>682</v>
      </c>
      <c r="E1611" s="202" t="s">
        <v>1827</v>
      </c>
      <c r="F1611" s="202" t="s">
        <v>505</v>
      </c>
      <c r="G1611" s="253">
        <v>0.03</v>
      </c>
      <c r="H1611" s="224" t="s">
        <v>1551</v>
      </c>
      <c r="I1611" s="359" t="s">
        <v>1379</v>
      </c>
      <c r="J1611" s="359" t="s">
        <v>1380</v>
      </c>
      <c r="K1611" s="359" t="s">
        <v>9</v>
      </c>
      <c r="L1611" s="359" t="s">
        <v>1392</v>
      </c>
      <c r="M1611" s="368">
        <v>2001</v>
      </c>
      <c r="N1611" s="207" t="s">
        <v>1552</v>
      </c>
      <c r="O1611" s="203"/>
      <c r="P1611" t="str">
        <f t="shared" si="25"/>
        <v>Blue Earth, Le Sueur, and Watonwan Watersheds - Fecal Coliform TMDL-Lily Creek-(07020009-525)-Fecal Coliform</v>
      </c>
    </row>
    <row r="1612" spans="1:16" ht="27.95" hidden="1" customHeight="1" x14ac:dyDescent="0.25">
      <c r="A1612" s="203" t="s">
        <v>1825</v>
      </c>
      <c r="B1612" s="202" t="s">
        <v>629</v>
      </c>
      <c r="C1612" s="203" t="s">
        <v>1549</v>
      </c>
      <c r="D1612" s="202" t="s">
        <v>682</v>
      </c>
      <c r="E1612" s="202" t="s">
        <v>1827</v>
      </c>
      <c r="F1612" s="202" t="s">
        <v>505</v>
      </c>
      <c r="G1612" s="253">
        <v>0.01</v>
      </c>
      <c r="H1612" s="224" t="s">
        <v>1551</v>
      </c>
      <c r="I1612" s="359" t="s">
        <v>1382</v>
      </c>
      <c r="J1612" s="359" t="s">
        <v>1380</v>
      </c>
      <c r="K1612" s="359" t="s">
        <v>9</v>
      </c>
      <c r="L1612" s="359" t="s">
        <v>1392</v>
      </c>
      <c r="M1612" s="368">
        <v>2001</v>
      </c>
      <c r="N1612" s="207" t="s">
        <v>1552</v>
      </c>
      <c r="O1612" s="203"/>
      <c r="P1612" t="str">
        <f t="shared" si="25"/>
        <v>Blue Earth, Le Sueur, and Watonwan Watersheds - Fecal Coliform TMDL-Lily Creek-(07020009-525)-Fecal Coliform</v>
      </c>
    </row>
    <row r="1613" spans="1:16" ht="27.95" hidden="1" customHeight="1" x14ac:dyDescent="0.25">
      <c r="A1613" s="203" t="s">
        <v>1825</v>
      </c>
      <c r="B1613" s="202" t="s">
        <v>629</v>
      </c>
      <c r="C1613" s="203" t="s">
        <v>1549</v>
      </c>
      <c r="D1613" s="202" t="s">
        <v>682</v>
      </c>
      <c r="E1613" s="202" t="s">
        <v>1827</v>
      </c>
      <c r="F1613" s="202" t="s">
        <v>505</v>
      </c>
      <c r="G1613" s="253">
        <v>0.01</v>
      </c>
      <c r="H1613" s="224" t="s">
        <v>1551</v>
      </c>
      <c r="I1613" s="359" t="s">
        <v>1383</v>
      </c>
      <c r="J1613" s="359" t="s">
        <v>1380</v>
      </c>
      <c r="K1613" s="359" t="s">
        <v>9</v>
      </c>
      <c r="L1613" s="359" t="s">
        <v>1392</v>
      </c>
      <c r="M1613" s="368">
        <v>2001</v>
      </c>
      <c r="N1613" s="207" t="s">
        <v>1552</v>
      </c>
      <c r="O1613" s="203"/>
      <c r="P1613" t="str">
        <f t="shared" si="25"/>
        <v>Blue Earth, Le Sueur, and Watonwan Watersheds - Fecal Coliform TMDL-Lily Creek-(07020009-525)-Fecal Coliform</v>
      </c>
    </row>
    <row r="1614" spans="1:16" ht="27.95" hidden="1" customHeight="1" x14ac:dyDescent="0.25">
      <c r="A1614" s="203" t="s">
        <v>1825</v>
      </c>
      <c r="B1614" s="202" t="s">
        <v>629</v>
      </c>
      <c r="C1614" s="203" t="s">
        <v>1549</v>
      </c>
      <c r="D1614" s="202" t="s">
        <v>682</v>
      </c>
      <c r="E1614" s="202" t="s">
        <v>1827</v>
      </c>
      <c r="F1614" s="202" t="s">
        <v>505</v>
      </c>
      <c r="G1614" s="253" t="s">
        <v>515</v>
      </c>
      <c r="H1614" s="224" t="s">
        <v>1551</v>
      </c>
      <c r="I1614" s="359" t="s">
        <v>1384</v>
      </c>
      <c r="J1614" s="359" t="s">
        <v>1380</v>
      </c>
      <c r="K1614" s="359" t="s">
        <v>9</v>
      </c>
      <c r="L1614" s="359" t="s">
        <v>1392</v>
      </c>
      <c r="M1614" s="368">
        <v>2001</v>
      </c>
      <c r="N1614" s="207" t="s">
        <v>1552</v>
      </c>
      <c r="O1614" s="203"/>
      <c r="P1614" t="str">
        <f t="shared" si="25"/>
        <v>Blue Earth, Le Sueur, and Watonwan Watersheds - Fecal Coliform TMDL-Lily Creek-(07020009-525)-Fecal Coliform</v>
      </c>
    </row>
    <row r="1615" spans="1:16" ht="27.95" hidden="1" customHeight="1" x14ac:dyDescent="0.25">
      <c r="A1615" s="203" t="s">
        <v>1825</v>
      </c>
      <c r="B1615" s="202" t="s">
        <v>629</v>
      </c>
      <c r="C1615" s="203" t="s">
        <v>1549</v>
      </c>
      <c r="D1615" s="202" t="s">
        <v>682</v>
      </c>
      <c r="E1615" s="202" t="s">
        <v>1827</v>
      </c>
      <c r="F1615" s="202" t="s">
        <v>505</v>
      </c>
      <c r="G1615" s="253" t="s">
        <v>515</v>
      </c>
      <c r="H1615" s="224" t="s">
        <v>1551</v>
      </c>
      <c r="I1615" s="359" t="s">
        <v>1385</v>
      </c>
      <c r="J1615" s="359" t="s">
        <v>1380</v>
      </c>
      <c r="K1615" s="359" t="s">
        <v>9</v>
      </c>
      <c r="L1615" s="359" t="s">
        <v>1392</v>
      </c>
      <c r="M1615" s="368">
        <v>2001</v>
      </c>
      <c r="N1615" s="207" t="s">
        <v>1552</v>
      </c>
      <c r="O1615" s="203"/>
      <c r="P1615" t="str">
        <f t="shared" si="25"/>
        <v>Blue Earth, Le Sueur, and Watonwan Watersheds - Fecal Coliform TMDL-Lily Creek-(07020009-525)-Fecal Coliform</v>
      </c>
    </row>
    <row r="1616" spans="1:16" ht="27.95" hidden="1" customHeight="1" x14ac:dyDescent="0.25">
      <c r="A1616" s="203" t="s">
        <v>1825</v>
      </c>
      <c r="B1616" s="202" t="s">
        <v>629</v>
      </c>
      <c r="C1616" s="203" t="s">
        <v>1549</v>
      </c>
      <c r="D1616" s="202" t="s">
        <v>773</v>
      </c>
      <c r="E1616" s="202" t="s">
        <v>1826</v>
      </c>
      <c r="F1616" s="202" t="s">
        <v>505</v>
      </c>
      <c r="G1616" s="253">
        <v>1.27</v>
      </c>
      <c r="H1616" s="224" t="s">
        <v>1551</v>
      </c>
      <c r="I1616" s="359" t="s">
        <v>1379</v>
      </c>
      <c r="J1616" s="359" t="s">
        <v>1380</v>
      </c>
      <c r="K1616" s="359" t="s">
        <v>9</v>
      </c>
      <c r="L1616" s="359" t="s">
        <v>1392</v>
      </c>
      <c r="M1616" s="368">
        <v>2001</v>
      </c>
      <c r="N1616" s="207" t="s">
        <v>1552</v>
      </c>
      <c r="O1616" s="203"/>
      <c r="P1616" t="str">
        <f t="shared" si="25"/>
        <v>Blue Earth, Le Sueur, and Watonwan Watersheds - Fecal Coliform TMDL-Center Creek-(07020009-526)-Fecal Coliform</v>
      </c>
    </row>
    <row r="1617" spans="1:16" ht="27.95" hidden="1" customHeight="1" x14ac:dyDescent="0.25">
      <c r="A1617" s="203" t="s">
        <v>1825</v>
      </c>
      <c r="B1617" s="202" t="s">
        <v>629</v>
      </c>
      <c r="C1617" s="203" t="s">
        <v>1549</v>
      </c>
      <c r="D1617" s="202" t="s">
        <v>773</v>
      </c>
      <c r="E1617" s="202" t="s">
        <v>1826</v>
      </c>
      <c r="F1617" s="202" t="s">
        <v>505</v>
      </c>
      <c r="G1617" s="253">
        <v>0.51</v>
      </c>
      <c r="H1617" s="224" t="s">
        <v>1551</v>
      </c>
      <c r="I1617" s="359" t="s">
        <v>1382</v>
      </c>
      <c r="J1617" s="359" t="s">
        <v>1380</v>
      </c>
      <c r="K1617" s="359" t="s">
        <v>9</v>
      </c>
      <c r="L1617" s="359" t="s">
        <v>1392</v>
      </c>
      <c r="M1617" s="368">
        <v>2001</v>
      </c>
      <c r="N1617" s="207" t="s">
        <v>1552</v>
      </c>
      <c r="O1617" s="203"/>
      <c r="P1617" t="str">
        <f t="shared" si="25"/>
        <v>Blue Earth, Le Sueur, and Watonwan Watersheds - Fecal Coliform TMDL-Center Creek-(07020009-526)-Fecal Coliform</v>
      </c>
    </row>
    <row r="1618" spans="1:16" ht="27.95" hidden="1" customHeight="1" x14ac:dyDescent="0.25">
      <c r="A1618" s="203" t="s">
        <v>1825</v>
      </c>
      <c r="B1618" s="202" t="s">
        <v>629</v>
      </c>
      <c r="C1618" s="203" t="s">
        <v>1549</v>
      </c>
      <c r="D1618" s="202" t="s">
        <v>773</v>
      </c>
      <c r="E1618" s="202" t="s">
        <v>1826</v>
      </c>
      <c r="F1618" s="202" t="s">
        <v>505</v>
      </c>
      <c r="G1618" s="253">
        <v>0.24</v>
      </c>
      <c r="H1618" s="224" t="s">
        <v>1551</v>
      </c>
      <c r="I1618" s="359" t="s">
        <v>1383</v>
      </c>
      <c r="J1618" s="359" t="s">
        <v>1380</v>
      </c>
      <c r="K1618" s="359" t="s">
        <v>9</v>
      </c>
      <c r="L1618" s="359" t="s">
        <v>1392</v>
      </c>
      <c r="M1618" s="368">
        <v>2001</v>
      </c>
      <c r="N1618" s="207" t="s">
        <v>1552</v>
      </c>
      <c r="O1618" s="203"/>
      <c r="P1618" t="str">
        <f t="shared" si="25"/>
        <v>Blue Earth, Le Sueur, and Watonwan Watersheds - Fecal Coliform TMDL-Center Creek-(07020009-526)-Fecal Coliform</v>
      </c>
    </row>
    <row r="1619" spans="1:16" ht="27.95" hidden="1" customHeight="1" x14ac:dyDescent="0.25">
      <c r="A1619" s="203" t="s">
        <v>1825</v>
      </c>
      <c r="B1619" s="202" t="s">
        <v>629</v>
      </c>
      <c r="C1619" s="203" t="s">
        <v>1549</v>
      </c>
      <c r="D1619" s="202" t="s">
        <v>773</v>
      </c>
      <c r="E1619" s="202" t="s">
        <v>1826</v>
      </c>
      <c r="F1619" s="202" t="s">
        <v>505</v>
      </c>
      <c r="G1619" s="253">
        <v>7.0000000000000007E-2</v>
      </c>
      <c r="H1619" s="224" t="s">
        <v>1551</v>
      </c>
      <c r="I1619" s="359" t="s">
        <v>1384</v>
      </c>
      <c r="J1619" s="359" t="s">
        <v>1380</v>
      </c>
      <c r="K1619" s="359" t="s">
        <v>9</v>
      </c>
      <c r="L1619" s="359" t="s">
        <v>1392</v>
      </c>
      <c r="M1619" s="368">
        <v>2001</v>
      </c>
      <c r="N1619" s="207" t="s">
        <v>1552</v>
      </c>
      <c r="O1619" s="203"/>
      <c r="P1619" t="str">
        <f t="shared" si="25"/>
        <v>Blue Earth, Le Sueur, and Watonwan Watersheds - Fecal Coliform TMDL-Center Creek-(07020009-526)-Fecal Coliform</v>
      </c>
    </row>
    <row r="1620" spans="1:16" ht="27.95" hidden="1" customHeight="1" x14ac:dyDescent="0.25">
      <c r="A1620" s="203" t="s">
        <v>1825</v>
      </c>
      <c r="B1620" s="202" t="s">
        <v>629</v>
      </c>
      <c r="C1620" s="203" t="s">
        <v>1549</v>
      </c>
      <c r="D1620" s="202" t="s">
        <v>773</v>
      </c>
      <c r="E1620" s="202" t="s">
        <v>1826</v>
      </c>
      <c r="F1620" s="202" t="s">
        <v>505</v>
      </c>
      <c r="G1620" s="253">
        <v>0.01</v>
      </c>
      <c r="H1620" s="224" t="s">
        <v>1551</v>
      </c>
      <c r="I1620" s="359" t="s">
        <v>1385</v>
      </c>
      <c r="J1620" s="359" t="s">
        <v>1380</v>
      </c>
      <c r="K1620" s="359" t="s">
        <v>9</v>
      </c>
      <c r="L1620" s="359" t="s">
        <v>1392</v>
      </c>
      <c r="M1620" s="368">
        <v>2001</v>
      </c>
      <c r="N1620" s="207" t="s">
        <v>1552</v>
      </c>
      <c r="O1620" s="203"/>
      <c r="P1620" t="str">
        <f t="shared" si="25"/>
        <v>Blue Earth, Le Sueur, and Watonwan Watersheds - Fecal Coliform TMDL-Center Creek-(07020009-526)-Fecal Coliform</v>
      </c>
    </row>
    <row r="1621" spans="1:16" ht="27.95" hidden="1" customHeight="1" x14ac:dyDescent="0.25">
      <c r="A1621" s="203" t="s">
        <v>1825</v>
      </c>
      <c r="B1621" s="202" t="s">
        <v>629</v>
      </c>
      <c r="C1621" s="203" t="s">
        <v>1549</v>
      </c>
      <c r="D1621" s="202" t="s">
        <v>1828</v>
      </c>
      <c r="E1621" s="202" t="s">
        <v>1829</v>
      </c>
      <c r="F1621" s="202" t="s">
        <v>505</v>
      </c>
      <c r="G1621" s="253">
        <v>0.11</v>
      </c>
      <c r="H1621" s="224" t="s">
        <v>1551</v>
      </c>
      <c r="I1621" s="359" t="s">
        <v>1379</v>
      </c>
      <c r="J1621" s="359" t="s">
        <v>1380</v>
      </c>
      <c r="K1621" s="359" t="s">
        <v>9</v>
      </c>
      <c r="L1621" s="359" t="s">
        <v>1392</v>
      </c>
      <c r="M1621" s="368">
        <v>2003</v>
      </c>
      <c r="N1621" s="207" t="s">
        <v>1552</v>
      </c>
      <c r="O1621" s="203"/>
      <c r="P1621" t="str">
        <f t="shared" si="25"/>
        <v>Blue Earth, Le Sueur, and Watonwan Watersheds - Fecal Coliform TMDL-Dutch Creek-(07020009-527)-Fecal Coliform</v>
      </c>
    </row>
    <row r="1622" spans="1:16" ht="27.95" hidden="1" customHeight="1" x14ac:dyDescent="0.25">
      <c r="A1622" s="203" t="s">
        <v>1825</v>
      </c>
      <c r="B1622" s="202" t="s">
        <v>629</v>
      </c>
      <c r="C1622" s="203" t="s">
        <v>1549</v>
      </c>
      <c r="D1622" s="202" t="s">
        <v>1828</v>
      </c>
      <c r="E1622" s="202" t="s">
        <v>1829</v>
      </c>
      <c r="F1622" s="202" t="s">
        <v>505</v>
      </c>
      <c r="G1622" s="253">
        <v>0.04</v>
      </c>
      <c r="H1622" s="224" t="s">
        <v>1551</v>
      </c>
      <c r="I1622" s="359" t="s">
        <v>1382</v>
      </c>
      <c r="J1622" s="359" t="s">
        <v>1380</v>
      </c>
      <c r="K1622" s="359" t="s">
        <v>9</v>
      </c>
      <c r="L1622" s="359" t="s">
        <v>1392</v>
      </c>
      <c r="M1622" s="368">
        <v>2003</v>
      </c>
      <c r="N1622" s="207" t="s">
        <v>1552</v>
      </c>
      <c r="O1622" s="203"/>
      <c r="P1622" t="str">
        <f t="shared" si="25"/>
        <v>Blue Earth, Le Sueur, and Watonwan Watersheds - Fecal Coliform TMDL-Dutch Creek-(07020009-527)-Fecal Coliform</v>
      </c>
    </row>
    <row r="1623" spans="1:16" ht="27.95" hidden="1" customHeight="1" x14ac:dyDescent="0.25">
      <c r="A1623" s="203" t="s">
        <v>1825</v>
      </c>
      <c r="B1623" s="202" t="s">
        <v>629</v>
      </c>
      <c r="C1623" s="203" t="s">
        <v>1549</v>
      </c>
      <c r="D1623" s="202" t="s">
        <v>1828</v>
      </c>
      <c r="E1623" s="202" t="s">
        <v>1829</v>
      </c>
      <c r="F1623" s="202" t="s">
        <v>505</v>
      </c>
      <c r="G1623" s="253">
        <v>0.02</v>
      </c>
      <c r="H1623" s="224" t="s">
        <v>1551</v>
      </c>
      <c r="I1623" s="359" t="s">
        <v>1383</v>
      </c>
      <c r="J1623" s="359" t="s">
        <v>1380</v>
      </c>
      <c r="K1623" s="359" t="s">
        <v>9</v>
      </c>
      <c r="L1623" s="359" t="s">
        <v>1392</v>
      </c>
      <c r="M1623" s="368">
        <v>2003</v>
      </c>
      <c r="N1623" s="207" t="s">
        <v>1552</v>
      </c>
      <c r="O1623" s="203"/>
      <c r="P1623" t="str">
        <f t="shared" si="25"/>
        <v>Blue Earth, Le Sueur, and Watonwan Watersheds - Fecal Coliform TMDL-Dutch Creek-(07020009-527)-Fecal Coliform</v>
      </c>
    </row>
    <row r="1624" spans="1:16" ht="27.95" hidden="1" customHeight="1" x14ac:dyDescent="0.25">
      <c r="A1624" s="203" t="s">
        <v>1825</v>
      </c>
      <c r="B1624" s="202" t="s">
        <v>629</v>
      </c>
      <c r="C1624" s="203" t="s">
        <v>1549</v>
      </c>
      <c r="D1624" s="202" t="s">
        <v>1828</v>
      </c>
      <c r="E1624" s="202" t="s">
        <v>1829</v>
      </c>
      <c r="F1624" s="202" t="s">
        <v>505</v>
      </c>
      <c r="G1624" s="253">
        <v>0.01</v>
      </c>
      <c r="H1624" s="224" t="s">
        <v>1551</v>
      </c>
      <c r="I1624" s="359" t="s">
        <v>1384</v>
      </c>
      <c r="J1624" s="359" t="s">
        <v>1380</v>
      </c>
      <c r="K1624" s="359" t="s">
        <v>9</v>
      </c>
      <c r="L1624" s="359" t="s">
        <v>1392</v>
      </c>
      <c r="M1624" s="368">
        <v>2003</v>
      </c>
      <c r="N1624" s="207" t="s">
        <v>1552</v>
      </c>
      <c r="O1624" s="203"/>
      <c r="P1624" t="str">
        <f t="shared" si="25"/>
        <v>Blue Earth, Le Sueur, and Watonwan Watersheds - Fecal Coliform TMDL-Dutch Creek-(07020009-527)-Fecal Coliform</v>
      </c>
    </row>
    <row r="1625" spans="1:16" ht="27.95" hidden="1" customHeight="1" x14ac:dyDescent="0.25">
      <c r="A1625" s="203" t="s">
        <v>1825</v>
      </c>
      <c r="B1625" s="202" t="s">
        <v>629</v>
      </c>
      <c r="C1625" s="203" t="s">
        <v>1549</v>
      </c>
      <c r="D1625" s="202" t="s">
        <v>1828</v>
      </c>
      <c r="E1625" s="202" t="s">
        <v>1829</v>
      </c>
      <c r="F1625" s="202" t="s">
        <v>505</v>
      </c>
      <c r="G1625" s="253" t="s">
        <v>515</v>
      </c>
      <c r="H1625" s="224" t="s">
        <v>1551</v>
      </c>
      <c r="I1625" s="359" t="s">
        <v>1385</v>
      </c>
      <c r="J1625" s="359" t="s">
        <v>1380</v>
      </c>
      <c r="K1625" s="359" t="s">
        <v>9</v>
      </c>
      <c r="L1625" s="359" t="s">
        <v>1392</v>
      </c>
      <c r="M1625" s="368">
        <v>2003</v>
      </c>
      <c r="N1625" s="207" t="s">
        <v>1552</v>
      </c>
      <c r="O1625" s="203"/>
      <c r="P1625" t="str">
        <f t="shared" si="25"/>
        <v>Blue Earth, Le Sueur, and Watonwan Watersheds - Fecal Coliform TMDL-Dutch Creek-(07020009-527)-Fecal Coliform</v>
      </c>
    </row>
    <row r="1626" spans="1:16" ht="27.95" hidden="1" customHeight="1" x14ac:dyDescent="0.25">
      <c r="A1626" s="203" t="s">
        <v>1825</v>
      </c>
      <c r="B1626" s="202" t="s">
        <v>629</v>
      </c>
      <c r="C1626" s="203" t="s">
        <v>1556</v>
      </c>
      <c r="D1626" s="202" t="s">
        <v>641</v>
      </c>
      <c r="E1626" s="202" t="s">
        <v>1557</v>
      </c>
      <c r="F1626" s="202" t="s">
        <v>475</v>
      </c>
      <c r="G1626" s="253">
        <v>42.2</v>
      </c>
      <c r="H1626" s="361" t="s">
        <v>1414</v>
      </c>
      <c r="I1626" s="359" t="s">
        <v>1407</v>
      </c>
      <c r="J1626" s="358">
        <v>0.3</v>
      </c>
      <c r="K1626" s="359" t="s">
        <v>1113</v>
      </c>
      <c r="L1626" s="359" t="s">
        <v>1392</v>
      </c>
      <c r="M1626" s="368">
        <v>1988</v>
      </c>
      <c r="N1626" s="207" t="s">
        <v>1558</v>
      </c>
      <c r="O1626" s="203"/>
      <c r="P1626" t="str">
        <f t="shared" si="25"/>
        <v>Lower Minnesota River - Dissolved Oxygen-Minnesota River-(07020012-505)-TP</v>
      </c>
    </row>
    <row r="1627" spans="1:16" ht="27.95" hidden="1" customHeight="1" x14ac:dyDescent="0.25">
      <c r="A1627" s="203" t="s">
        <v>1825</v>
      </c>
      <c r="B1627" s="202" t="s">
        <v>629</v>
      </c>
      <c r="C1627" s="203" t="s">
        <v>1403</v>
      </c>
      <c r="D1627" s="202" t="s">
        <v>1404</v>
      </c>
      <c r="E1627" s="202" t="s">
        <v>1405</v>
      </c>
      <c r="F1627" s="202" t="s">
        <v>475</v>
      </c>
      <c r="G1627" s="253">
        <v>154</v>
      </c>
      <c r="H1627" s="361" t="s">
        <v>1406</v>
      </c>
      <c r="I1627" s="359" t="s">
        <v>1407</v>
      </c>
      <c r="J1627" s="359" t="s">
        <v>1380</v>
      </c>
      <c r="K1627" s="359" t="s">
        <v>22</v>
      </c>
      <c r="L1627" s="359" t="s">
        <v>1408</v>
      </c>
      <c r="M1627" s="368" t="s">
        <v>1407</v>
      </c>
      <c r="N1627" s="205">
        <v>42486</v>
      </c>
      <c r="O1627" s="203"/>
      <c r="P1627" t="str">
        <f t="shared" si="25"/>
        <v>South Metro Mississippi TSS TMDL-Mississippi River-(07040001-531)-TSS</v>
      </c>
    </row>
    <row r="1628" spans="1:16" ht="27.95" hidden="1" customHeight="1" x14ac:dyDescent="0.25">
      <c r="A1628" s="203" t="s">
        <v>1830</v>
      </c>
      <c r="B1628" s="202" t="s">
        <v>764</v>
      </c>
      <c r="C1628" s="203" t="s">
        <v>1625</v>
      </c>
      <c r="D1628" s="202" t="s">
        <v>763</v>
      </c>
      <c r="E1628" s="202" t="s">
        <v>1626</v>
      </c>
      <c r="F1628" s="202" t="s">
        <v>475</v>
      </c>
      <c r="G1628" s="253">
        <v>248.92</v>
      </c>
      <c r="H1628" s="361" t="s">
        <v>1433</v>
      </c>
      <c r="I1628" s="359" t="s">
        <v>1407</v>
      </c>
      <c r="J1628" s="358">
        <v>0.60160000000000002</v>
      </c>
      <c r="K1628" s="359" t="s">
        <v>1113</v>
      </c>
      <c r="L1628" s="359" t="s">
        <v>1408</v>
      </c>
      <c r="M1628" s="368">
        <v>2002</v>
      </c>
      <c r="N1628" s="205">
        <v>40535</v>
      </c>
      <c r="O1628" s="203"/>
      <c r="P1628" t="str">
        <f t="shared" si="25"/>
        <v>Como Lake TMDL (Metro)-Como-(62-0055-00)-TP</v>
      </c>
    </row>
    <row r="1629" spans="1:16" ht="27.95" hidden="1" customHeight="1" x14ac:dyDescent="0.25">
      <c r="A1629" s="203" t="s">
        <v>1830</v>
      </c>
      <c r="B1629" s="202" t="s">
        <v>764</v>
      </c>
      <c r="C1629" s="203" t="s">
        <v>1625</v>
      </c>
      <c r="D1629" s="202" t="s">
        <v>763</v>
      </c>
      <c r="E1629" s="202" t="s">
        <v>1626</v>
      </c>
      <c r="F1629" s="202" t="s">
        <v>475</v>
      </c>
      <c r="G1629" s="253">
        <v>0.68</v>
      </c>
      <c r="H1629" s="361" t="s">
        <v>1414</v>
      </c>
      <c r="I1629" s="359" t="s">
        <v>1407</v>
      </c>
      <c r="J1629" s="358">
        <v>0.60160000000000002</v>
      </c>
      <c r="K1629" s="359" t="s">
        <v>1113</v>
      </c>
      <c r="L1629" s="359" t="s">
        <v>1392</v>
      </c>
      <c r="M1629" s="368">
        <v>2002</v>
      </c>
      <c r="N1629" s="205">
        <v>40535</v>
      </c>
      <c r="O1629" s="203"/>
      <c r="P1629" t="str">
        <f t="shared" si="25"/>
        <v>Como Lake TMDL (Metro)-Como-(62-0055-00)-TP</v>
      </c>
    </row>
    <row r="1630" spans="1:16" ht="27.95" hidden="1" customHeight="1" x14ac:dyDescent="0.25">
      <c r="A1630" s="203" t="s">
        <v>1830</v>
      </c>
      <c r="B1630" s="202" t="s">
        <v>764</v>
      </c>
      <c r="C1630" s="203" t="s">
        <v>1453</v>
      </c>
      <c r="D1630" s="202" t="s">
        <v>1482</v>
      </c>
      <c r="E1630" s="202" t="s">
        <v>1483</v>
      </c>
      <c r="F1630" s="202" t="s">
        <v>475</v>
      </c>
      <c r="G1630" s="253">
        <v>201.6</v>
      </c>
      <c r="H1630" s="361" t="s">
        <v>1456</v>
      </c>
      <c r="I1630" s="359" t="s">
        <v>1407</v>
      </c>
      <c r="J1630" s="358">
        <v>0.4703</v>
      </c>
      <c r="K1630" s="359" t="s">
        <v>1113</v>
      </c>
      <c r="L1630" s="359" t="s">
        <v>1408</v>
      </c>
      <c r="M1630" s="368">
        <v>2003</v>
      </c>
      <c r="N1630" s="205">
        <v>42061</v>
      </c>
      <c r="O1630" s="203"/>
      <c r="P1630" t="str">
        <f t="shared" si="25"/>
        <v>Rice Creek Watershed District Southwest Urban Lakes - Excess Nutrients TMDL-Little Johanna-(62-0058-00)-TP</v>
      </c>
    </row>
    <row r="1631" spans="1:16" ht="27.95" hidden="1" customHeight="1" x14ac:dyDescent="0.25">
      <c r="A1631" s="203" t="s">
        <v>1830</v>
      </c>
      <c r="B1631" s="202" t="s">
        <v>764</v>
      </c>
      <c r="C1631" s="203" t="s">
        <v>1453</v>
      </c>
      <c r="D1631" s="202" t="s">
        <v>1482</v>
      </c>
      <c r="E1631" s="202" t="s">
        <v>1483</v>
      </c>
      <c r="F1631" s="202" t="s">
        <v>475</v>
      </c>
      <c r="G1631" s="253">
        <v>0.55200000000000005</v>
      </c>
      <c r="H1631" s="361" t="s">
        <v>527</v>
      </c>
      <c r="I1631" s="359" t="s">
        <v>1407</v>
      </c>
      <c r="J1631" s="358">
        <v>0.4703</v>
      </c>
      <c r="K1631" s="359" t="s">
        <v>1113</v>
      </c>
      <c r="L1631" s="359" t="s">
        <v>1392</v>
      </c>
      <c r="M1631" s="368">
        <v>2003</v>
      </c>
      <c r="N1631" s="205">
        <v>42061</v>
      </c>
      <c r="O1631" s="203"/>
      <c r="P1631" t="str">
        <f t="shared" si="25"/>
        <v>Rice Creek Watershed District Southwest Urban Lakes - Excess Nutrients TMDL-Little Johanna-(62-0058-00)-TP</v>
      </c>
    </row>
    <row r="1632" spans="1:16" ht="27.95" hidden="1" customHeight="1" x14ac:dyDescent="0.25">
      <c r="A1632" s="203" t="s">
        <v>1830</v>
      </c>
      <c r="B1632" s="202" t="s">
        <v>764</v>
      </c>
      <c r="C1632" s="203" t="s">
        <v>1403</v>
      </c>
      <c r="D1632" s="202" t="s">
        <v>1404</v>
      </c>
      <c r="E1632" s="202" t="s">
        <v>1405</v>
      </c>
      <c r="F1632" s="202" t="s">
        <v>475</v>
      </c>
      <c r="G1632" s="253">
        <v>154</v>
      </c>
      <c r="H1632" s="361" t="s">
        <v>1406</v>
      </c>
      <c r="I1632" s="359" t="s">
        <v>1407</v>
      </c>
      <c r="J1632" s="359" t="s">
        <v>1380</v>
      </c>
      <c r="K1632" s="359" t="s">
        <v>22</v>
      </c>
      <c r="L1632" s="359" t="s">
        <v>1408</v>
      </c>
      <c r="M1632" s="368" t="s">
        <v>1407</v>
      </c>
      <c r="N1632" s="205">
        <v>42486</v>
      </c>
      <c r="O1632" s="203"/>
      <c r="P1632" t="str">
        <f t="shared" si="25"/>
        <v>South Metro Mississippi TSS TMDL-Mississippi River-(07040001-531)-TSS</v>
      </c>
    </row>
    <row r="1633" spans="1:16" ht="27.95" hidden="1" customHeight="1" x14ac:dyDescent="0.25">
      <c r="A1633" s="203" t="s">
        <v>1830</v>
      </c>
      <c r="B1633" s="202" t="s">
        <v>764</v>
      </c>
      <c r="C1633" s="203" t="s">
        <v>1461</v>
      </c>
      <c r="D1633" s="202" t="s">
        <v>763</v>
      </c>
      <c r="E1633" s="202" t="s">
        <v>1626</v>
      </c>
      <c r="F1633" s="202" t="s">
        <v>475</v>
      </c>
      <c r="G1633" s="254">
        <v>815144</v>
      </c>
      <c r="H1633" s="361" t="s">
        <v>1433</v>
      </c>
      <c r="I1633" s="359" t="s">
        <v>1407</v>
      </c>
      <c r="J1633" s="359" t="s">
        <v>1380</v>
      </c>
      <c r="K1633" s="359" t="s">
        <v>8</v>
      </c>
      <c r="L1633" s="359" t="s">
        <v>1408</v>
      </c>
      <c r="M1633" s="368" t="s">
        <v>1407</v>
      </c>
      <c r="N1633" s="205">
        <v>42530</v>
      </c>
      <c r="O1633" s="203"/>
      <c r="P1633" t="str">
        <f t="shared" si="25"/>
        <v>Twin Cities Metro Area Chloride TMDL and Management Plan-Como-(62-0055-00)-Chloride</v>
      </c>
    </row>
    <row r="1634" spans="1:16" ht="27.95" hidden="1" customHeight="1" x14ac:dyDescent="0.25">
      <c r="A1634" s="203" t="s">
        <v>1830</v>
      </c>
      <c r="B1634" s="202" t="s">
        <v>764</v>
      </c>
      <c r="C1634" s="203" t="s">
        <v>1461</v>
      </c>
      <c r="D1634" s="202" t="s">
        <v>763</v>
      </c>
      <c r="E1634" s="202" t="s">
        <v>1626</v>
      </c>
      <c r="F1634" s="202" t="s">
        <v>475</v>
      </c>
      <c r="G1634" s="254">
        <v>2233</v>
      </c>
      <c r="H1634" s="361" t="s">
        <v>1414</v>
      </c>
      <c r="I1634" s="359" t="s">
        <v>1407</v>
      </c>
      <c r="J1634" s="359" t="s">
        <v>1380</v>
      </c>
      <c r="K1634" s="359" t="s">
        <v>8</v>
      </c>
      <c r="L1634" s="359" t="s">
        <v>1392</v>
      </c>
      <c r="M1634" s="368" t="s">
        <v>1407</v>
      </c>
      <c r="N1634" s="205">
        <v>42530</v>
      </c>
      <c r="O1634" s="203"/>
      <c r="P1634" t="str">
        <f t="shared" si="25"/>
        <v>Twin Cities Metro Area Chloride TMDL and Management Plan-Como-(62-0055-00)-Chloride</v>
      </c>
    </row>
    <row r="1635" spans="1:16" ht="27.95" hidden="1" customHeight="1" x14ac:dyDescent="0.25">
      <c r="A1635" s="203" t="s">
        <v>1830</v>
      </c>
      <c r="B1635" s="202" t="s">
        <v>764</v>
      </c>
      <c r="C1635" s="203" t="s">
        <v>1461</v>
      </c>
      <c r="D1635" s="202" t="s">
        <v>1482</v>
      </c>
      <c r="E1635" s="202" t="s">
        <v>1483</v>
      </c>
      <c r="F1635" s="202" t="s">
        <v>475</v>
      </c>
      <c r="G1635" s="254">
        <v>1003879</v>
      </c>
      <c r="H1635" s="361" t="s">
        <v>1433</v>
      </c>
      <c r="I1635" s="359" t="s">
        <v>1407</v>
      </c>
      <c r="J1635" s="359" t="s">
        <v>1380</v>
      </c>
      <c r="K1635" s="359" t="s">
        <v>8</v>
      </c>
      <c r="L1635" s="359" t="s">
        <v>1408</v>
      </c>
      <c r="M1635" s="368" t="s">
        <v>1407</v>
      </c>
      <c r="N1635" s="205">
        <v>42530</v>
      </c>
      <c r="O1635" s="203"/>
      <c r="P1635" t="str">
        <f t="shared" si="25"/>
        <v>Twin Cities Metro Area Chloride TMDL and Management Plan-Little Johanna-(62-0058-00)-Chloride</v>
      </c>
    </row>
    <row r="1636" spans="1:16" ht="27.95" hidden="1" customHeight="1" x14ac:dyDescent="0.25">
      <c r="A1636" s="203" t="s">
        <v>1830</v>
      </c>
      <c r="B1636" s="202" t="s">
        <v>764</v>
      </c>
      <c r="C1636" s="203" t="s">
        <v>1461</v>
      </c>
      <c r="D1636" s="202" t="s">
        <v>1482</v>
      </c>
      <c r="E1636" s="202" t="s">
        <v>1483</v>
      </c>
      <c r="F1636" s="202" t="s">
        <v>475</v>
      </c>
      <c r="G1636" s="254">
        <v>2750</v>
      </c>
      <c r="H1636" s="361" t="s">
        <v>1414</v>
      </c>
      <c r="I1636" s="359" t="s">
        <v>1407</v>
      </c>
      <c r="J1636" s="359" t="s">
        <v>1380</v>
      </c>
      <c r="K1636" s="359" t="s">
        <v>8</v>
      </c>
      <c r="L1636" s="359" t="s">
        <v>1392</v>
      </c>
      <c r="M1636" s="368" t="s">
        <v>1407</v>
      </c>
      <c r="N1636" s="205">
        <v>42530</v>
      </c>
      <c r="O1636" s="203"/>
      <c r="P1636" t="str">
        <f t="shared" si="25"/>
        <v>Twin Cities Metro Area Chloride TMDL and Management Plan-Little Johanna-(62-0058-00)-Chloride</v>
      </c>
    </row>
    <row r="1637" spans="1:16" ht="27.95" hidden="1" customHeight="1" x14ac:dyDescent="0.25">
      <c r="A1637" s="203" t="s">
        <v>1830</v>
      </c>
      <c r="B1637" s="202" t="s">
        <v>764</v>
      </c>
      <c r="C1637" s="203" t="s">
        <v>1461</v>
      </c>
      <c r="D1637" s="202" t="s">
        <v>1462</v>
      </c>
      <c r="E1637" s="202" t="s">
        <v>1463</v>
      </c>
      <c r="F1637" s="202" t="s">
        <v>475</v>
      </c>
      <c r="G1637" s="254">
        <v>21534261</v>
      </c>
      <c r="H1637" s="361" t="s">
        <v>1433</v>
      </c>
      <c r="I1637" s="359" t="s">
        <v>1407</v>
      </c>
      <c r="J1637" s="359" t="s">
        <v>1380</v>
      </c>
      <c r="K1637" s="359" t="s">
        <v>8</v>
      </c>
      <c r="L1637" s="359" t="s">
        <v>1408</v>
      </c>
      <c r="M1637" s="368" t="s">
        <v>1407</v>
      </c>
      <c r="N1637" s="205">
        <v>42530</v>
      </c>
      <c r="O1637" s="203"/>
      <c r="P1637" t="str">
        <f t="shared" si="25"/>
        <v>Twin Cities Metro Area Chloride TMDL and Management Plan-South Long-(62-0067-02)-Chloride</v>
      </c>
    </row>
    <row r="1638" spans="1:16" ht="27.95" hidden="1" customHeight="1" x14ac:dyDescent="0.25">
      <c r="A1638" s="203" t="s">
        <v>1830</v>
      </c>
      <c r="B1638" s="202" t="s">
        <v>764</v>
      </c>
      <c r="C1638" s="203" t="s">
        <v>1461</v>
      </c>
      <c r="D1638" s="202" t="s">
        <v>1462</v>
      </c>
      <c r="E1638" s="202" t="s">
        <v>1463</v>
      </c>
      <c r="F1638" s="202" t="s">
        <v>475</v>
      </c>
      <c r="G1638" s="254">
        <v>58998</v>
      </c>
      <c r="H1638" s="361" t="s">
        <v>1414</v>
      </c>
      <c r="I1638" s="359" t="s">
        <v>1407</v>
      </c>
      <c r="J1638" s="359" t="s">
        <v>1380</v>
      </c>
      <c r="K1638" s="359" t="s">
        <v>8</v>
      </c>
      <c r="L1638" s="359" t="s">
        <v>1392</v>
      </c>
      <c r="M1638" s="368" t="s">
        <v>1407</v>
      </c>
      <c r="N1638" s="205">
        <v>42530</v>
      </c>
      <c r="O1638" s="203"/>
      <c r="P1638" t="str">
        <f t="shared" si="25"/>
        <v>Twin Cities Metro Area Chloride TMDL and Management Plan-South Long-(62-0067-02)-Chloride</v>
      </c>
    </row>
    <row r="1639" spans="1:16" ht="27.95" hidden="1" customHeight="1" x14ac:dyDescent="0.25">
      <c r="A1639" s="203" t="s">
        <v>1830</v>
      </c>
      <c r="B1639" s="202" t="s">
        <v>764</v>
      </c>
      <c r="C1639" s="203" t="s">
        <v>1461</v>
      </c>
      <c r="D1639" s="202" t="s">
        <v>1457</v>
      </c>
      <c r="E1639" s="202" t="s">
        <v>1458</v>
      </c>
      <c r="F1639" s="202" t="s">
        <v>475</v>
      </c>
      <c r="G1639" s="254">
        <v>2943971</v>
      </c>
      <c r="H1639" s="361" t="s">
        <v>1433</v>
      </c>
      <c r="I1639" s="359" t="s">
        <v>1407</v>
      </c>
      <c r="J1639" s="359" t="s">
        <v>1380</v>
      </c>
      <c r="K1639" s="359" t="s">
        <v>8</v>
      </c>
      <c r="L1639" s="359" t="s">
        <v>1408</v>
      </c>
      <c r="M1639" s="368" t="s">
        <v>1407</v>
      </c>
      <c r="N1639" s="205">
        <v>42530</v>
      </c>
      <c r="O1639" s="203"/>
      <c r="P1639" t="str">
        <f t="shared" si="25"/>
        <v>Twin Cities Metro Area Chloride TMDL and Management Plan-Pike-(62-0069-00)-Chloride</v>
      </c>
    </row>
    <row r="1640" spans="1:16" ht="27.95" hidden="1" customHeight="1" x14ac:dyDescent="0.25">
      <c r="A1640" s="203" t="s">
        <v>1830</v>
      </c>
      <c r="B1640" s="202" t="s">
        <v>764</v>
      </c>
      <c r="C1640" s="203" t="s">
        <v>1461</v>
      </c>
      <c r="D1640" s="202" t="s">
        <v>1457</v>
      </c>
      <c r="E1640" s="202" t="s">
        <v>1458</v>
      </c>
      <c r="F1640" s="202" t="s">
        <v>475</v>
      </c>
      <c r="G1640" s="254">
        <v>8066</v>
      </c>
      <c r="H1640" s="361" t="s">
        <v>1414</v>
      </c>
      <c r="I1640" s="359" t="s">
        <v>1407</v>
      </c>
      <c r="J1640" s="359" t="s">
        <v>1380</v>
      </c>
      <c r="K1640" s="359" t="s">
        <v>8</v>
      </c>
      <c r="L1640" s="359" t="s">
        <v>1392</v>
      </c>
      <c r="M1640" s="368" t="s">
        <v>1407</v>
      </c>
      <c r="N1640" s="205">
        <v>42530</v>
      </c>
      <c r="O1640" s="203"/>
      <c r="P1640" t="str">
        <f t="shared" si="25"/>
        <v>Twin Cities Metro Area Chloride TMDL and Management Plan-Pike-(62-0069-00)-Chloride</v>
      </c>
    </row>
    <row r="1641" spans="1:16" ht="27.95" hidden="1" customHeight="1" x14ac:dyDescent="0.25">
      <c r="A1641" s="203" t="s">
        <v>1830</v>
      </c>
      <c r="B1641" s="202" t="s">
        <v>764</v>
      </c>
      <c r="C1641" s="203" t="s">
        <v>1461</v>
      </c>
      <c r="D1641" s="202" t="s">
        <v>1831</v>
      </c>
      <c r="E1641" s="202" t="s">
        <v>1399</v>
      </c>
      <c r="F1641" s="202" t="s">
        <v>475</v>
      </c>
      <c r="G1641" s="254">
        <v>428710</v>
      </c>
      <c r="H1641" s="361" t="s">
        <v>1433</v>
      </c>
      <c r="I1641" s="359" t="s">
        <v>1407</v>
      </c>
      <c r="J1641" s="359" t="s">
        <v>1380</v>
      </c>
      <c r="K1641" s="359" t="s">
        <v>8</v>
      </c>
      <c r="L1641" s="359" t="s">
        <v>1408</v>
      </c>
      <c r="M1641" s="368" t="s">
        <v>1407</v>
      </c>
      <c r="N1641" s="205">
        <v>42530</v>
      </c>
      <c r="O1641" s="203"/>
      <c r="P1641" t="str">
        <f t="shared" si="25"/>
        <v>Twin Cities Metro Area Chloride TMDL and Management Plan-Unnamed creek-(07010206-909)-Chloride</v>
      </c>
    </row>
    <row r="1642" spans="1:16" ht="27.95" hidden="1" customHeight="1" x14ac:dyDescent="0.25">
      <c r="A1642" s="203" t="s">
        <v>1830</v>
      </c>
      <c r="B1642" s="202" t="s">
        <v>764</v>
      </c>
      <c r="C1642" s="203" t="s">
        <v>1461</v>
      </c>
      <c r="D1642" s="202" t="s">
        <v>1831</v>
      </c>
      <c r="E1642" s="202" t="s">
        <v>1399</v>
      </c>
      <c r="F1642" s="202" t="s">
        <v>475</v>
      </c>
      <c r="G1642" s="254">
        <v>2839</v>
      </c>
      <c r="H1642" s="361" t="s">
        <v>1414</v>
      </c>
      <c r="I1642" s="359" t="s">
        <v>1407</v>
      </c>
      <c r="J1642" s="359" t="s">
        <v>1380</v>
      </c>
      <c r="K1642" s="359" t="s">
        <v>8</v>
      </c>
      <c r="L1642" s="359" t="s">
        <v>1392</v>
      </c>
      <c r="M1642" s="368" t="s">
        <v>1407</v>
      </c>
      <c r="N1642" s="205">
        <v>42530</v>
      </c>
      <c r="O1642" s="203"/>
      <c r="P1642" t="str">
        <f t="shared" si="25"/>
        <v>Twin Cities Metro Area Chloride TMDL and Management Plan-Unnamed creek-(07010206-909)-Chloride</v>
      </c>
    </row>
    <row r="1643" spans="1:16" ht="27.95" hidden="1" customHeight="1" x14ac:dyDescent="0.25">
      <c r="A1643" s="203" t="s">
        <v>1830</v>
      </c>
      <c r="B1643" s="202" t="s">
        <v>764</v>
      </c>
      <c r="C1643" s="203" t="s">
        <v>1397</v>
      </c>
      <c r="D1643" s="202" t="s">
        <v>1464</v>
      </c>
      <c r="E1643" s="202" t="s">
        <v>1465</v>
      </c>
      <c r="F1643" s="202" t="s">
        <v>475</v>
      </c>
      <c r="G1643" s="253">
        <v>396</v>
      </c>
      <c r="H1643" s="361" t="s">
        <v>1400</v>
      </c>
      <c r="I1643" s="359" t="s">
        <v>1379</v>
      </c>
      <c r="J1643" s="358">
        <v>0</v>
      </c>
      <c r="K1643" s="359" t="s">
        <v>1391</v>
      </c>
      <c r="L1643" s="359" t="s">
        <v>1392</v>
      </c>
      <c r="M1643" s="368">
        <v>2010</v>
      </c>
      <c r="N1643" s="207" t="s">
        <v>1401</v>
      </c>
      <c r="O1643" s="203"/>
      <c r="P1643" t="str">
        <f t="shared" si="25"/>
        <v>Upper Mississippi River Bacteria TMDL-Rice Creek-(07010206-584)-E. coli</v>
      </c>
    </row>
    <row r="1644" spans="1:16" ht="27.95" hidden="1" customHeight="1" x14ac:dyDescent="0.25">
      <c r="A1644" s="203" t="s">
        <v>1830</v>
      </c>
      <c r="B1644" s="202" t="s">
        <v>764</v>
      </c>
      <c r="C1644" s="203" t="s">
        <v>1397</v>
      </c>
      <c r="D1644" s="202" t="s">
        <v>1464</v>
      </c>
      <c r="E1644" s="202" t="s">
        <v>1465</v>
      </c>
      <c r="F1644" s="202" t="s">
        <v>475</v>
      </c>
      <c r="G1644" s="253">
        <v>96.8</v>
      </c>
      <c r="H1644" s="361" t="s">
        <v>1400</v>
      </c>
      <c r="I1644" s="359" t="s">
        <v>1382</v>
      </c>
      <c r="J1644" s="210">
        <v>4.8000000000000001E-2</v>
      </c>
      <c r="K1644" s="359" t="s">
        <v>1391</v>
      </c>
      <c r="L1644" s="359" t="s">
        <v>1392</v>
      </c>
      <c r="M1644" s="368">
        <v>2010</v>
      </c>
      <c r="N1644" s="207" t="s">
        <v>1401</v>
      </c>
      <c r="O1644" s="203"/>
      <c r="P1644" t="str">
        <f t="shared" si="25"/>
        <v>Upper Mississippi River Bacteria TMDL-Rice Creek-(07010206-584)-E. coli</v>
      </c>
    </row>
    <row r="1645" spans="1:16" ht="27.95" hidden="1" customHeight="1" x14ac:dyDescent="0.25">
      <c r="A1645" s="203" t="s">
        <v>1830</v>
      </c>
      <c r="B1645" s="202" t="s">
        <v>764</v>
      </c>
      <c r="C1645" s="203" t="s">
        <v>1397</v>
      </c>
      <c r="D1645" s="202" t="s">
        <v>1464</v>
      </c>
      <c r="E1645" s="202" t="s">
        <v>1465</v>
      </c>
      <c r="F1645" s="202" t="s">
        <v>475</v>
      </c>
      <c r="G1645" s="253">
        <v>23.6</v>
      </c>
      <c r="H1645" s="361" t="s">
        <v>1400</v>
      </c>
      <c r="I1645" s="359" t="s">
        <v>1383</v>
      </c>
      <c r="J1645" s="358">
        <v>0.44</v>
      </c>
      <c r="K1645" s="359" t="s">
        <v>1391</v>
      </c>
      <c r="L1645" s="359" t="s">
        <v>1392</v>
      </c>
      <c r="M1645" s="368">
        <v>2010</v>
      </c>
      <c r="N1645" s="207" t="s">
        <v>1401</v>
      </c>
      <c r="O1645" s="203"/>
      <c r="P1645" t="str">
        <f t="shared" si="25"/>
        <v>Upper Mississippi River Bacteria TMDL-Rice Creek-(07010206-584)-E. coli</v>
      </c>
    </row>
    <row r="1646" spans="1:16" ht="27.95" hidden="1" customHeight="1" x14ac:dyDescent="0.25">
      <c r="A1646" s="203" t="s">
        <v>1830</v>
      </c>
      <c r="B1646" s="202" t="s">
        <v>764</v>
      </c>
      <c r="C1646" s="203" t="s">
        <v>1397</v>
      </c>
      <c r="D1646" s="202" t="s">
        <v>1464</v>
      </c>
      <c r="E1646" s="202" t="s">
        <v>1465</v>
      </c>
      <c r="F1646" s="202" t="s">
        <v>475</v>
      </c>
      <c r="G1646" s="253">
        <v>4.93</v>
      </c>
      <c r="H1646" s="361" t="s">
        <v>1400</v>
      </c>
      <c r="I1646" s="359" t="s">
        <v>1384</v>
      </c>
      <c r="J1646" s="359" t="s">
        <v>1402</v>
      </c>
      <c r="K1646" s="359" t="s">
        <v>1391</v>
      </c>
      <c r="L1646" s="359" t="s">
        <v>1392</v>
      </c>
      <c r="M1646" s="368">
        <v>2010</v>
      </c>
      <c r="N1646" s="207" t="s">
        <v>1401</v>
      </c>
      <c r="O1646" s="203"/>
      <c r="P1646" t="str">
        <f t="shared" si="25"/>
        <v>Upper Mississippi River Bacteria TMDL-Rice Creek-(07010206-584)-E. coli</v>
      </c>
    </row>
    <row r="1647" spans="1:16" ht="27.95" hidden="1" customHeight="1" x14ac:dyDescent="0.25">
      <c r="A1647" s="203" t="s">
        <v>1830</v>
      </c>
      <c r="B1647" s="202" t="s">
        <v>764</v>
      </c>
      <c r="C1647" s="203" t="s">
        <v>1397</v>
      </c>
      <c r="D1647" s="202" t="s">
        <v>1464</v>
      </c>
      <c r="E1647" s="202" t="s">
        <v>1465</v>
      </c>
      <c r="F1647" s="202" t="s">
        <v>475</v>
      </c>
      <c r="G1647" s="253">
        <v>1.75</v>
      </c>
      <c r="H1647" s="361" t="s">
        <v>1400</v>
      </c>
      <c r="I1647" s="359" t="s">
        <v>1385</v>
      </c>
      <c r="J1647" s="359" t="s">
        <v>1402</v>
      </c>
      <c r="K1647" s="359" t="s">
        <v>1391</v>
      </c>
      <c r="L1647" s="359" t="s">
        <v>1392</v>
      </c>
      <c r="M1647" s="368">
        <v>2010</v>
      </c>
      <c r="N1647" s="207" t="s">
        <v>1401</v>
      </c>
      <c r="O1647" s="203"/>
      <c r="P1647" t="str">
        <f t="shared" si="25"/>
        <v>Upper Mississippi River Bacteria TMDL-Rice Creek-(07010206-584)-E. coli</v>
      </c>
    </row>
    <row r="1648" spans="1:16" ht="27.95" hidden="1" customHeight="1" x14ac:dyDescent="0.25">
      <c r="A1648" s="203" t="s">
        <v>1832</v>
      </c>
      <c r="B1648" s="202" t="s">
        <v>543</v>
      </c>
      <c r="C1648" s="203" t="s">
        <v>1833</v>
      </c>
      <c r="D1648" s="202" t="s">
        <v>1834</v>
      </c>
      <c r="E1648" s="202" t="s">
        <v>1835</v>
      </c>
      <c r="F1648" s="202" t="s">
        <v>505</v>
      </c>
      <c r="G1648" s="253">
        <v>1.23</v>
      </c>
      <c r="H1648" s="361" t="s">
        <v>527</v>
      </c>
      <c r="I1648" s="359" t="s">
        <v>1407</v>
      </c>
      <c r="J1648" s="359" t="s">
        <v>1380</v>
      </c>
      <c r="K1648" s="361" t="s">
        <v>1113</v>
      </c>
      <c r="L1648" s="359" t="s">
        <v>1392</v>
      </c>
      <c r="M1648" s="368">
        <v>2003</v>
      </c>
      <c r="N1648" s="205">
        <v>42782</v>
      </c>
      <c r="O1648" s="203"/>
      <c r="P1648" t="str">
        <f t="shared" si="25"/>
        <v>Cannon River WRAPS 2011-Byllesby-(19-0006-00)-TP</v>
      </c>
    </row>
    <row r="1649" spans="1:16" ht="27.95" hidden="1" customHeight="1" x14ac:dyDescent="0.25">
      <c r="A1649" s="203" t="s">
        <v>1832</v>
      </c>
      <c r="B1649" s="202" t="s">
        <v>543</v>
      </c>
      <c r="C1649" s="203" t="s">
        <v>1833</v>
      </c>
      <c r="D1649" s="202" t="s">
        <v>1834</v>
      </c>
      <c r="E1649" s="202" t="s">
        <v>1835</v>
      </c>
      <c r="F1649" s="202" t="s">
        <v>505</v>
      </c>
      <c r="G1649" s="253">
        <v>2.42</v>
      </c>
      <c r="H1649" s="361" t="s">
        <v>527</v>
      </c>
      <c r="I1649" s="359" t="s">
        <v>1407</v>
      </c>
      <c r="J1649" s="359" t="s">
        <v>1380</v>
      </c>
      <c r="K1649" s="361" t="s">
        <v>1113</v>
      </c>
      <c r="L1649" s="359" t="s">
        <v>1392</v>
      </c>
      <c r="M1649" s="368">
        <v>2003</v>
      </c>
      <c r="N1649" s="205">
        <v>42782</v>
      </c>
      <c r="O1649" s="203"/>
      <c r="P1649" t="str">
        <f t="shared" si="25"/>
        <v>Cannon River WRAPS 2011-Byllesby-(19-0006-00)-TP</v>
      </c>
    </row>
    <row r="1650" spans="1:16" ht="27.95" hidden="1" customHeight="1" x14ac:dyDescent="0.25">
      <c r="A1650" s="203" t="s">
        <v>1832</v>
      </c>
      <c r="B1650" s="202" t="s">
        <v>543</v>
      </c>
      <c r="C1650" s="203" t="s">
        <v>1833</v>
      </c>
      <c r="D1650" s="202" t="s">
        <v>1836</v>
      </c>
      <c r="E1650" s="202" t="s">
        <v>1837</v>
      </c>
      <c r="F1650" s="202" t="s">
        <v>505</v>
      </c>
      <c r="G1650" s="253">
        <v>92.35</v>
      </c>
      <c r="H1650" s="361" t="s">
        <v>1400</v>
      </c>
      <c r="I1650" s="359" t="s">
        <v>1379</v>
      </c>
      <c r="J1650" s="359" t="s">
        <v>1380</v>
      </c>
      <c r="K1650" s="361" t="s">
        <v>1391</v>
      </c>
      <c r="L1650" s="359" t="s">
        <v>1392</v>
      </c>
      <c r="M1650" s="368">
        <v>2010</v>
      </c>
      <c r="N1650" s="205">
        <v>42782</v>
      </c>
      <c r="O1650" s="203"/>
      <c r="P1650" t="str">
        <f t="shared" si="25"/>
        <v>Cannon River WRAPS 2011-Cannon River-(07040002-501)-E. coli</v>
      </c>
    </row>
    <row r="1651" spans="1:16" ht="27.95" hidden="1" customHeight="1" x14ac:dyDescent="0.25">
      <c r="A1651" s="203" t="s">
        <v>1832</v>
      </c>
      <c r="B1651" s="202" t="s">
        <v>543</v>
      </c>
      <c r="C1651" s="203" t="s">
        <v>1833</v>
      </c>
      <c r="D1651" s="202" t="s">
        <v>1836</v>
      </c>
      <c r="E1651" s="202" t="s">
        <v>1837</v>
      </c>
      <c r="F1651" s="202" t="s">
        <v>505</v>
      </c>
      <c r="G1651" s="253">
        <v>28.74</v>
      </c>
      <c r="H1651" s="361" t="s">
        <v>1400</v>
      </c>
      <c r="I1651" s="359" t="s">
        <v>1382</v>
      </c>
      <c r="J1651" s="359" t="s">
        <v>1380</v>
      </c>
      <c r="K1651" s="361" t="s">
        <v>1391</v>
      </c>
      <c r="L1651" s="359" t="s">
        <v>1392</v>
      </c>
      <c r="M1651" s="368">
        <v>2010</v>
      </c>
      <c r="N1651" s="205">
        <v>42782</v>
      </c>
      <c r="O1651" s="203"/>
      <c r="P1651" t="str">
        <f t="shared" si="25"/>
        <v>Cannon River WRAPS 2011-Cannon River-(07040002-501)-E. coli</v>
      </c>
    </row>
    <row r="1652" spans="1:16" ht="27.95" hidden="1" customHeight="1" x14ac:dyDescent="0.25">
      <c r="A1652" s="203" t="s">
        <v>1832</v>
      </c>
      <c r="B1652" s="202" t="s">
        <v>543</v>
      </c>
      <c r="C1652" s="203" t="s">
        <v>1833</v>
      </c>
      <c r="D1652" s="202" t="s">
        <v>1836</v>
      </c>
      <c r="E1652" s="202" t="s">
        <v>1837</v>
      </c>
      <c r="F1652" s="202" t="s">
        <v>505</v>
      </c>
      <c r="G1652" s="253">
        <v>15.88</v>
      </c>
      <c r="H1652" s="361" t="s">
        <v>1400</v>
      </c>
      <c r="I1652" s="359" t="s">
        <v>1383</v>
      </c>
      <c r="J1652" s="359" t="s">
        <v>1380</v>
      </c>
      <c r="K1652" s="361" t="s">
        <v>1391</v>
      </c>
      <c r="L1652" s="359" t="s">
        <v>1392</v>
      </c>
      <c r="M1652" s="368">
        <v>2010</v>
      </c>
      <c r="N1652" s="205">
        <v>42782</v>
      </c>
      <c r="O1652" s="203"/>
      <c r="P1652" t="str">
        <f t="shared" si="25"/>
        <v>Cannon River WRAPS 2011-Cannon River-(07040002-501)-E. coli</v>
      </c>
    </row>
    <row r="1653" spans="1:16" ht="27.95" hidden="1" customHeight="1" x14ac:dyDescent="0.25">
      <c r="A1653" s="203" t="s">
        <v>1832</v>
      </c>
      <c r="B1653" s="202" t="s">
        <v>543</v>
      </c>
      <c r="C1653" s="203" t="s">
        <v>1833</v>
      </c>
      <c r="D1653" s="202" t="s">
        <v>1836</v>
      </c>
      <c r="E1653" s="202" t="s">
        <v>1837</v>
      </c>
      <c r="F1653" s="202" t="s">
        <v>505</v>
      </c>
      <c r="G1653" s="253">
        <v>9.26</v>
      </c>
      <c r="H1653" s="361" t="s">
        <v>1400</v>
      </c>
      <c r="I1653" s="359" t="s">
        <v>1384</v>
      </c>
      <c r="J1653" s="359" t="s">
        <v>1380</v>
      </c>
      <c r="K1653" s="361" t="s">
        <v>1391</v>
      </c>
      <c r="L1653" s="359" t="s">
        <v>1392</v>
      </c>
      <c r="M1653" s="368">
        <v>2010</v>
      </c>
      <c r="N1653" s="205">
        <v>42782</v>
      </c>
      <c r="O1653" s="203"/>
      <c r="P1653" t="str">
        <f t="shared" si="25"/>
        <v>Cannon River WRAPS 2011-Cannon River-(07040002-501)-E. coli</v>
      </c>
    </row>
    <row r="1654" spans="1:16" ht="27.95" hidden="1" customHeight="1" x14ac:dyDescent="0.25">
      <c r="A1654" s="203" t="s">
        <v>1832</v>
      </c>
      <c r="B1654" s="202" t="s">
        <v>543</v>
      </c>
      <c r="C1654" s="203" t="s">
        <v>1833</v>
      </c>
      <c r="D1654" s="202" t="s">
        <v>1836</v>
      </c>
      <c r="E1654" s="202" t="s">
        <v>1837</v>
      </c>
      <c r="F1654" s="202" t="s">
        <v>505</v>
      </c>
      <c r="G1654" s="253">
        <v>5.04</v>
      </c>
      <c r="H1654" s="361" t="s">
        <v>1400</v>
      </c>
      <c r="I1654" s="359" t="s">
        <v>1385</v>
      </c>
      <c r="J1654" s="359" t="s">
        <v>1380</v>
      </c>
      <c r="K1654" s="361" t="s">
        <v>1391</v>
      </c>
      <c r="L1654" s="359" t="s">
        <v>1392</v>
      </c>
      <c r="M1654" s="368">
        <v>2010</v>
      </c>
      <c r="N1654" s="205">
        <v>42782</v>
      </c>
      <c r="O1654" s="203"/>
      <c r="P1654" t="str">
        <f t="shared" si="25"/>
        <v>Cannon River WRAPS 2011-Cannon River-(07040002-501)-E. coli</v>
      </c>
    </row>
    <row r="1655" spans="1:16" ht="27.95" hidden="1" customHeight="1" x14ac:dyDescent="0.25">
      <c r="A1655" s="203" t="s">
        <v>1832</v>
      </c>
      <c r="B1655" s="202" t="s">
        <v>543</v>
      </c>
      <c r="C1655" s="203" t="s">
        <v>1833</v>
      </c>
      <c r="D1655" s="202" t="s">
        <v>1838</v>
      </c>
      <c r="E1655" s="202" t="s">
        <v>1837</v>
      </c>
      <c r="F1655" s="202" t="s">
        <v>505</v>
      </c>
      <c r="G1655" s="253">
        <v>95.45</v>
      </c>
      <c r="H1655" s="361" t="s">
        <v>527</v>
      </c>
      <c r="I1655" s="359" t="s">
        <v>1379</v>
      </c>
      <c r="J1655" s="359" t="s">
        <v>1380</v>
      </c>
      <c r="K1655" s="361" t="s">
        <v>1391</v>
      </c>
      <c r="L1655" s="359" t="s">
        <v>1392</v>
      </c>
      <c r="M1655" s="368">
        <v>2008</v>
      </c>
      <c r="N1655" s="205">
        <v>42782</v>
      </c>
      <c r="O1655" s="203"/>
      <c r="P1655" t="str">
        <f t="shared" si="25"/>
        <v>Cannon River WRAPS 2011-Cannon River-(07040002-507)-E. coli</v>
      </c>
    </row>
    <row r="1656" spans="1:16" ht="27.95" hidden="1" customHeight="1" x14ac:dyDescent="0.25">
      <c r="A1656" s="203" t="s">
        <v>1832</v>
      </c>
      <c r="B1656" s="202" t="s">
        <v>543</v>
      </c>
      <c r="C1656" s="203" t="s">
        <v>1833</v>
      </c>
      <c r="D1656" s="202" t="s">
        <v>1838</v>
      </c>
      <c r="E1656" s="202" t="s">
        <v>1837</v>
      </c>
      <c r="F1656" s="202" t="s">
        <v>505</v>
      </c>
      <c r="G1656" s="253">
        <v>29.16</v>
      </c>
      <c r="H1656" s="361" t="s">
        <v>527</v>
      </c>
      <c r="I1656" s="359" t="s">
        <v>1382</v>
      </c>
      <c r="J1656" s="359" t="s">
        <v>1380</v>
      </c>
      <c r="K1656" s="361" t="s">
        <v>1391</v>
      </c>
      <c r="L1656" s="359" t="s">
        <v>1392</v>
      </c>
      <c r="M1656" s="368">
        <v>2008</v>
      </c>
      <c r="N1656" s="205">
        <v>42782</v>
      </c>
      <c r="O1656" s="203"/>
      <c r="P1656" t="str">
        <f t="shared" si="25"/>
        <v>Cannon River WRAPS 2011-Cannon River-(07040002-507)-E. coli</v>
      </c>
    </row>
    <row r="1657" spans="1:16" ht="27.95" hidden="1" customHeight="1" x14ac:dyDescent="0.25">
      <c r="A1657" s="203" t="s">
        <v>1832</v>
      </c>
      <c r="B1657" s="202" t="s">
        <v>543</v>
      </c>
      <c r="C1657" s="203" t="s">
        <v>1833</v>
      </c>
      <c r="D1657" s="202" t="s">
        <v>1838</v>
      </c>
      <c r="E1657" s="202" t="s">
        <v>1837</v>
      </c>
      <c r="F1657" s="202" t="s">
        <v>505</v>
      </c>
      <c r="G1657" s="253">
        <v>14.9</v>
      </c>
      <c r="H1657" s="361" t="s">
        <v>527</v>
      </c>
      <c r="I1657" s="359" t="s">
        <v>1383</v>
      </c>
      <c r="J1657" s="359" t="s">
        <v>1380</v>
      </c>
      <c r="K1657" s="361" t="s">
        <v>1391</v>
      </c>
      <c r="L1657" s="359" t="s">
        <v>1392</v>
      </c>
      <c r="M1657" s="368">
        <v>2008</v>
      </c>
      <c r="N1657" s="205">
        <v>42782</v>
      </c>
      <c r="O1657" s="203"/>
      <c r="P1657" t="str">
        <f t="shared" si="25"/>
        <v>Cannon River WRAPS 2011-Cannon River-(07040002-507)-E. coli</v>
      </c>
    </row>
    <row r="1658" spans="1:16" ht="27.95" hidden="1" customHeight="1" x14ac:dyDescent="0.25">
      <c r="A1658" s="203" t="s">
        <v>1832</v>
      </c>
      <c r="B1658" s="202" t="s">
        <v>543</v>
      </c>
      <c r="C1658" s="203" t="s">
        <v>1833</v>
      </c>
      <c r="D1658" s="202" t="s">
        <v>1838</v>
      </c>
      <c r="E1658" s="202" t="s">
        <v>1837</v>
      </c>
      <c r="F1658" s="202" t="s">
        <v>505</v>
      </c>
      <c r="G1658" s="253">
        <v>8.11</v>
      </c>
      <c r="H1658" s="361" t="s">
        <v>527</v>
      </c>
      <c r="I1658" s="359" t="s">
        <v>1384</v>
      </c>
      <c r="J1658" s="359" t="s">
        <v>1380</v>
      </c>
      <c r="K1658" s="361" t="s">
        <v>1391</v>
      </c>
      <c r="L1658" s="359" t="s">
        <v>1392</v>
      </c>
      <c r="M1658" s="368">
        <v>2008</v>
      </c>
      <c r="N1658" s="205">
        <v>42782</v>
      </c>
      <c r="O1658" s="203"/>
      <c r="P1658" t="str">
        <f t="shared" si="25"/>
        <v>Cannon River WRAPS 2011-Cannon River-(07040002-507)-E. coli</v>
      </c>
    </row>
    <row r="1659" spans="1:16" ht="27.95" hidden="1" customHeight="1" x14ac:dyDescent="0.25">
      <c r="A1659" s="203" t="s">
        <v>1832</v>
      </c>
      <c r="B1659" s="202" t="s">
        <v>543</v>
      </c>
      <c r="C1659" s="203" t="s">
        <v>1833</v>
      </c>
      <c r="D1659" s="202" t="s">
        <v>1838</v>
      </c>
      <c r="E1659" s="202" t="s">
        <v>1837</v>
      </c>
      <c r="F1659" s="202" t="s">
        <v>505</v>
      </c>
      <c r="G1659" s="253">
        <v>3.35</v>
      </c>
      <c r="H1659" s="361" t="s">
        <v>527</v>
      </c>
      <c r="I1659" s="359" t="s">
        <v>1385</v>
      </c>
      <c r="J1659" s="359" t="s">
        <v>1380</v>
      </c>
      <c r="K1659" s="361" t="s">
        <v>1391</v>
      </c>
      <c r="L1659" s="359" t="s">
        <v>1392</v>
      </c>
      <c r="M1659" s="368">
        <v>2008</v>
      </c>
      <c r="N1659" s="205">
        <v>42782</v>
      </c>
      <c r="O1659" s="203"/>
      <c r="P1659" t="str">
        <f t="shared" si="25"/>
        <v>Cannon River WRAPS 2011-Cannon River-(07040002-507)-E. coli</v>
      </c>
    </row>
    <row r="1660" spans="1:16" ht="27.95" hidden="1" customHeight="1" x14ac:dyDescent="0.25">
      <c r="A1660" s="203" t="s">
        <v>1832</v>
      </c>
      <c r="B1660" s="202" t="s">
        <v>543</v>
      </c>
      <c r="C1660" s="203" t="s">
        <v>1833</v>
      </c>
      <c r="D1660" s="202" t="s">
        <v>1839</v>
      </c>
      <c r="E1660" s="202" t="s">
        <v>1837</v>
      </c>
      <c r="F1660" s="202" t="s">
        <v>505</v>
      </c>
      <c r="G1660" s="253">
        <v>95.77</v>
      </c>
      <c r="H1660" s="361" t="s">
        <v>1400</v>
      </c>
      <c r="I1660" s="359" t="s">
        <v>1379</v>
      </c>
      <c r="J1660" s="359" t="s">
        <v>1380</v>
      </c>
      <c r="K1660" s="361" t="s">
        <v>1391</v>
      </c>
      <c r="L1660" s="359" t="s">
        <v>1392</v>
      </c>
      <c r="M1660" s="368">
        <v>2008</v>
      </c>
      <c r="N1660" s="205">
        <v>42782</v>
      </c>
      <c r="O1660" s="203"/>
      <c r="P1660" t="str">
        <f t="shared" si="25"/>
        <v>Cannon River WRAPS 2011-Cannon River-(07040002-508)-E. coli</v>
      </c>
    </row>
    <row r="1661" spans="1:16" ht="27.95" hidden="1" customHeight="1" x14ac:dyDescent="0.25">
      <c r="A1661" s="203" t="s">
        <v>1832</v>
      </c>
      <c r="B1661" s="202" t="s">
        <v>543</v>
      </c>
      <c r="C1661" s="203" t="s">
        <v>1833</v>
      </c>
      <c r="D1661" s="202" t="s">
        <v>1839</v>
      </c>
      <c r="E1661" s="202" t="s">
        <v>1837</v>
      </c>
      <c r="F1661" s="202" t="s">
        <v>505</v>
      </c>
      <c r="G1661" s="253">
        <v>29.1</v>
      </c>
      <c r="H1661" s="361" t="s">
        <v>1400</v>
      </c>
      <c r="I1661" s="359" t="s">
        <v>1382</v>
      </c>
      <c r="J1661" s="359" t="s">
        <v>1380</v>
      </c>
      <c r="K1661" s="361" t="s">
        <v>1391</v>
      </c>
      <c r="L1661" s="359" t="s">
        <v>1392</v>
      </c>
      <c r="M1661" s="368">
        <v>2008</v>
      </c>
      <c r="N1661" s="205">
        <v>42782</v>
      </c>
      <c r="O1661" s="203"/>
      <c r="P1661" t="str">
        <f t="shared" si="25"/>
        <v>Cannon River WRAPS 2011-Cannon River-(07040002-508)-E. coli</v>
      </c>
    </row>
    <row r="1662" spans="1:16" ht="27.95" hidden="1" customHeight="1" x14ac:dyDescent="0.25">
      <c r="A1662" s="203" t="s">
        <v>1832</v>
      </c>
      <c r="B1662" s="202" t="s">
        <v>543</v>
      </c>
      <c r="C1662" s="203" t="s">
        <v>1833</v>
      </c>
      <c r="D1662" s="202" t="s">
        <v>1839</v>
      </c>
      <c r="E1662" s="202" t="s">
        <v>1837</v>
      </c>
      <c r="F1662" s="202" t="s">
        <v>505</v>
      </c>
      <c r="G1662" s="253">
        <v>14.99</v>
      </c>
      <c r="H1662" s="361" t="s">
        <v>1400</v>
      </c>
      <c r="I1662" s="359" t="s">
        <v>1383</v>
      </c>
      <c r="J1662" s="359" t="s">
        <v>1380</v>
      </c>
      <c r="K1662" s="361" t="s">
        <v>1391</v>
      </c>
      <c r="L1662" s="359" t="s">
        <v>1392</v>
      </c>
      <c r="M1662" s="368">
        <v>2008</v>
      </c>
      <c r="N1662" s="205">
        <v>42782</v>
      </c>
      <c r="O1662" s="203"/>
      <c r="P1662" t="str">
        <f t="shared" si="25"/>
        <v>Cannon River WRAPS 2011-Cannon River-(07040002-508)-E. coli</v>
      </c>
    </row>
    <row r="1663" spans="1:16" ht="27.95" hidden="1" customHeight="1" x14ac:dyDescent="0.25">
      <c r="A1663" s="203" t="s">
        <v>1832</v>
      </c>
      <c r="B1663" s="202" t="s">
        <v>543</v>
      </c>
      <c r="C1663" s="203" t="s">
        <v>1833</v>
      </c>
      <c r="D1663" s="202" t="s">
        <v>1839</v>
      </c>
      <c r="E1663" s="202" t="s">
        <v>1837</v>
      </c>
      <c r="F1663" s="202" t="s">
        <v>505</v>
      </c>
      <c r="G1663" s="253">
        <v>8.19</v>
      </c>
      <c r="H1663" s="361" t="s">
        <v>1400</v>
      </c>
      <c r="I1663" s="359" t="s">
        <v>1384</v>
      </c>
      <c r="J1663" s="359" t="s">
        <v>1380</v>
      </c>
      <c r="K1663" s="361" t="s">
        <v>1391</v>
      </c>
      <c r="L1663" s="359" t="s">
        <v>1392</v>
      </c>
      <c r="M1663" s="368">
        <v>2008</v>
      </c>
      <c r="N1663" s="205">
        <v>42782</v>
      </c>
      <c r="O1663" s="203"/>
      <c r="P1663" t="str">
        <f t="shared" si="25"/>
        <v>Cannon River WRAPS 2011-Cannon River-(07040002-508)-E. coli</v>
      </c>
    </row>
    <row r="1664" spans="1:16" ht="27.95" hidden="1" customHeight="1" x14ac:dyDescent="0.25">
      <c r="A1664" s="203" t="s">
        <v>1832</v>
      </c>
      <c r="B1664" s="202" t="s">
        <v>543</v>
      </c>
      <c r="C1664" s="203" t="s">
        <v>1833</v>
      </c>
      <c r="D1664" s="202" t="s">
        <v>1839</v>
      </c>
      <c r="E1664" s="202" t="s">
        <v>1837</v>
      </c>
      <c r="F1664" s="202" t="s">
        <v>505</v>
      </c>
      <c r="G1664" s="253">
        <v>3.45</v>
      </c>
      <c r="H1664" s="361" t="s">
        <v>1400</v>
      </c>
      <c r="I1664" s="359" t="s">
        <v>1385</v>
      </c>
      <c r="J1664" s="359" t="s">
        <v>1380</v>
      </c>
      <c r="K1664" s="361" t="s">
        <v>1391</v>
      </c>
      <c r="L1664" s="359" t="s">
        <v>1392</v>
      </c>
      <c r="M1664" s="368">
        <v>2008</v>
      </c>
      <c r="N1664" s="205">
        <v>42782</v>
      </c>
      <c r="O1664" s="203"/>
      <c r="P1664" t="str">
        <f t="shared" si="25"/>
        <v>Cannon River WRAPS 2011-Cannon River-(07040002-508)-E. coli</v>
      </c>
    </row>
    <row r="1665" spans="1:16" ht="27.95" hidden="1" customHeight="1" x14ac:dyDescent="0.25">
      <c r="A1665" s="203" t="s">
        <v>1832</v>
      </c>
      <c r="B1665" s="202" t="s">
        <v>543</v>
      </c>
      <c r="C1665" s="203" t="s">
        <v>1833</v>
      </c>
      <c r="D1665" s="202" t="s">
        <v>790</v>
      </c>
      <c r="E1665" s="202" t="s">
        <v>1837</v>
      </c>
      <c r="F1665" s="202" t="s">
        <v>505</v>
      </c>
      <c r="G1665" s="253">
        <v>5.43</v>
      </c>
      <c r="H1665" s="361" t="s">
        <v>488</v>
      </c>
      <c r="I1665" s="359" t="s">
        <v>1379</v>
      </c>
      <c r="J1665" s="359" t="s">
        <v>1380</v>
      </c>
      <c r="K1665" s="361" t="s">
        <v>22</v>
      </c>
      <c r="L1665" s="359" t="s">
        <v>1392</v>
      </c>
      <c r="M1665" s="368">
        <v>2012</v>
      </c>
      <c r="N1665" s="205">
        <v>42782</v>
      </c>
      <c r="O1665" s="203"/>
      <c r="P1665" t="str">
        <f t="shared" si="25"/>
        <v>Cannon River WRAPS 2011-Cannon River-(07040002-509)-TSS</v>
      </c>
    </row>
    <row r="1666" spans="1:16" ht="27.95" hidden="1" customHeight="1" x14ac:dyDescent="0.25">
      <c r="A1666" s="203" t="s">
        <v>1832</v>
      </c>
      <c r="B1666" s="202" t="s">
        <v>543</v>
      </c>
      <c r="C1666" s="203" t="s">
        <v>1833</v>
      </c>
      <c r="D1666" s="202" t="s">
        <v>790</v>
      </c>
      <c r="E1666" s="202" t="s">
        <v>1837</v>
      </c>
      <c r="F1666" s="202" t="s">
        <v>505</v>
      </c>
      <c r="G1666" s="253">
        <v>1.65</v>
      </c>
      <c r="H1666" s="361" t="s">
        <v>488</v>
      </c>
      <c r="I1666" s="359" t="s">
        <v>1382</v>
      </c>
      <c r="J1666" s="359" t="s">
        <v>1380</v>
      </c>
      <c r="K1666" s="361" t="s">
        <v>22</v>
      </c>
      <c r="L1666" s="359" t="s">
        <v>1392</v>
      </c>
      <c r="M1666" s="368">
        <v>2012</v>
      </c>
      <c r="N1666" s="205">
        <v>42782</v>
      </c>
      <c r="O1666" s="203"/>
      <c r="P1666" t="str">
        <f t="shared" si="25"/>
        <v>Cannon River WRAPS 2011-Cannon River-(07040002-509)-TSS</v>
      </c>
    </row>
    <row r="1667" spans="1:16" ht="27.95" hidden="1" customHeight="1" x14ac:dyDescent="0.25">
      <c r="A1667" s="203" t="s">
        <v>1832</v>
      </c>
      <c r="B1667" s="202" t="s">
        <v>543</v>
      </c>
      <c r="C1667" s="203" t="s">
        <v>1833</v>
      </c>
      <c r="D1667" s="202" t="s">
        <v>790</v>
      </c>
      <c r="E1667" s="202" t="s">
        <v>1837</v>
      </c>
      <c r="F1667" s="202" t="s">
        <v>505</v>
      </c>
      <c r="G1667" s="253">
        <v>0.85</v>
      </c>
      <c r="H1667" s="361" t="s">
        <v>488</v>
      </c>
      <c r="I1667" s="359" t="s">
        <v>1383</v>
      </c>
      <c r="J1667" s="359" t="s">
        <v>1380</v>
      </c>
      <c r="K1667" s="361" t="s">
        <v>22</v>
      </c>
      <c r="L1667" s="359" t="s">
        <v>1392</v>
      </c>
      <c r="M1667" s="368">
        <v>2012</v>
      </c>
      <c r="N1667" s="205">
        <v>42782</v>
      </c>
      <c r="O1667" s="203"/>
      <c r="P1667" t="str">
        <f t="shared" ref="P1667:P1730" si="26">CONCATENATE(C1667, "-", E1667, "-","(", D1667,")", "-",K1667)</f>
        <v>Cannon River WRAPS 2011-Cannon River-(07040002-509)-TSS</v>
      </c>
    </row>
    <row r="1668" spans="1:16" ht="27.95" hidden="1" customHeight="1" x14ac:dyDescent="0.25">
      <c r="A1668" s="203" t="s">
        <v>1832</v>
      </c>
      <c r="B1668" s="202" t="s">
        <v>543</v>
      </c>
      <c r="C1668" s="203" t="s">
        <v>1833</v>
      </c>
      <c r="D1668" s="202" t="s">
        <v>790</v>
      </c>
      <c r="E1668" s="202" t="s">
        <v>1837</v>
      </c>
      <c r="F1668" s="202" t="s">
        <v>505</v>
      </c>
      <c r="G1668" s="253">
        <v>0.46</v>
      </c>
      <c r="H1668" s="361" t="s">
        <v>488</v>
      </c>
      <c r="I1668" s="359" t="s">
        <v>1384</v>
      </c>
      <c r="J1668" s="359" t="s">
        <v>1380</v>
      </c>
      <c r="K1668" s="361" t="s">
        <v>22</v>
      </c>
      <c r="L1668" s="359" t="s">
        <v>1392</v>
      </c>
      <c r="M1668" s="368">
        <v>2012</v>
      </c>
      <c r="N1668" s="205">
        <v>42782</v>
      </c>
      <c r="O1668" s="203"/>
      <c r="P1668" t="str">
        <f t="shared" si="26"/>
        <v>Cannon River WRAPS 2011-Cannon River-(07040002-509)-TSS</v>
      </c>
    </row>
    <row r="1669" spans="1:16" ht="27.95" hidden="1" customHeight="1" x14ac:dyDescent="0.25">
      <c r="A1669" s="203" t="s">
        <v>1832</v>
      </c>
      <c r="B1669" s="202" t="s">
        <v>543</v>
      </c>
      <c r="C1669" s="203" t="s">
        <v>1833</v>
      </c>
      <c r="D1669" s="202" t="s">
        <v>790</v>
      </c>
      <c r="E1669" s="202" t="s">
        <v>1837</v>
      </c>
      <c r="F1669" s="202" t="s">
        <v>505</v>
      </c>
      <c r="G1669" s="253">
        <v>0.19</v>
      </c>
      <c r="H1669" s="361" t="s">
        <v>488</v>
      </c>
      <c r="I1669" s="359" t="s">
        <v>1385</v>
      </c>
      <c r="J1669" s="359" t="s">
        <v>1380</v>
      </c>
      <c r="K1669" s="361" t="s">
        <v>22</v>
      </c>
      <c r="L1669" s="359" t="s">
        <v>1392</v>
      </c>
      <c r="M1669" s="368">
        <v>2012</v>
      </c>
      <c r="N1669" s="205">
        <v>42782</v>
      </c>
      <c r="O1669" s="203"/>
      <c r="P1669" t="str">
        <f t="shared" si="26"/>
        <v>Cannon River WRAPS 2011-Cannon River-(07040002-509)-TSS</v>
      </c>
    </row>
    <row r="1670" spans="1:16" ht="27.95" hidden="1" customHeight="1" x14ac:dyDescent="0.25">
      <c r="A1670" s="203" t="s">
        <v>1832</v>
      </c>
      <c r="B1670" s="202" t="s">
        <v>543</v>
      </c>
      <c r="C1670" s="203" t="s">
        <v>1833</v>
      </c>
      <c r="D1670" s="202" t="s">
        <v>544</v>
      </c>
      <c r="E1670" s="202" t="s">
        <v>1840</v>
      </c>
      <c r="F1670" s="202" t="s">
        <v>505</v>
      </c>
      <c r="G1670" s="253">
        <v>2.2999999999999998</v>
      </c>
      <c r="H1670" s="361" t="s">
        <v>488</v>
      </c>
      <c r="I1670" s="359" t="s">
        <v>1379</v>
      </c>
      <c r="J1670" s="359" t="s">
        <v>1380</v>
      </c>
      <c r="K1670" s="361" t="s">
        <v>22</v>
      </c>
      <c r="L1670" s="359" t="s">
        <v>1392</v>
      </c>
      <c r="M1670" s="368">
        <v>2012</v>
      </c>
      <c r="N1670" s="205">
        <v>42782</v>
      </c>
      <c r="O1670" s="203"/>
      <c r="P1670" t="str">
        <f t="shared" si="26"/>
        <v>Cannon River WRAPS 2011-Straight River-(07040002-515)-TSS</v>
      </c>
    </row>
    <row r="1671" spans="1:16" ht="27.95" hidden="1" customHeight="1" x14ac:dyDescent="0.25">
      <c r="A1671" s="203" t="s">
        <v>1832</v>
      </c>
      <c r="B1671" s="202" t="s">
        <v>543</v>
      </c>
      <c r="C1671" s="203" t="s">
        <v>1833</v>
      </c>
      <c r="D1671" s="202" t="s">
        <v>544</v>
      </c>
      <c r="E1671" s="202" t="s">
        <v>1840</v>
      </c>
      <c r="F1671" s="202" t="s">
        <v>505</v>
      </c>
      <c r="G1671" s="253">
        <v>0.66</v>
      </c>
      <c r="H1671" s="361" t="s">
        <v>488</v>
      </c>
      <c r="I1671" s="359" t="s">
        <v>1382</v>
      </c>
      <c r="J1671" s="359" t="s">
        <v>1380</v>
      </c>
      <c r="K1671" s="361" t="s">
        <v>22</v>
      </c>
      <c r="L1671" s="359" t="s">
        <v>1392</v>
      </c>
      <c r="M1671" s="368">
        <v>2012</v>
      </c>
      <c r="N1671" s="205">
        <v>42782</v>
      </c>
      <c r="O1671" s="203"/>
      <c r="P1671" t="str">
        <f t="shared" si="26"/>
        <v>Cannon River WRAPS 2011-Straight River-(07040002-515)-TSS</v>
      </c>
    </row>
    <row r="1672" spans="1:16" ht="27.95" hidden="1" customHeight="1" x14ac:dyDescent="0.25">
      <c r="A1672" s="203" t="s">
        <v>1832</v>
      </c>
      <c r="B1672" s="202" t="s">
        <v>543</v>
      </c>
      <c r="C1672" s="203" t="s">
        <v>1833</v>
      </c>
      <c r="D1672" s="202" t="s">
        <v>544</v>
      </c>
      <c r="E1672" s="202" t="s">
        <v>1840</v>
      </c>
      <c r="F1672" s="202" t="s">
        <v>505</v>
      </c>
      <c r="G1672" s="253">
        <v>0.32</v>
      </c>
      <c r="H1672" s="361" t="s">
        <v>488</v>
      </c>
      <c r="I1672" s="359" t="s">
        <v>1383</v>
      </c>
      <c r="J1672" s="359" t="s">
        <v>1380</v>
      </c>
      <c r="K1672" s="361" t="s">
        <v>22</v>
      </c>
      <c r="L1672" s="359" t="s">
        <v>1392</v>
      </c>
      <c r="M1672" s="368">
        <v>2012</v>
      </c>
      <c r="N1672" s="205">
        <v>42782</v>
      </c>
      <c r="O1672" s="203"/>
      <c r="P1672" t="str">
        <f t="shared" si="26"/>
        <v>Cannon River WRAPS 2011-Straight River-(07040002-515)-TSS</v>
      </c>
    </row>
    <row r="1673" spans="1:16" ht="27.95" hidden="1" customHeight="1" x14ac:dyDescent="0.25">
      <c r="A1673" s="203" t="s">
        <v>1832</v>
      </c>
      <c r="B1673" s="202" t="s">
        <v>543</v>
      </c>
      <c r="C1673" s="203" t="s">
        <v>1833</v>
      </c>
      <c r="D1673" s="202" t="s">
        <v>544</v>
      </c>
      <c r="E1673" s="202" t="s">
        <v>1840</v>
      </c>
      <c r="F1673" s="202" t="s">
        <v>505</v>
      </c>
      <c r="G1673" s="253">
        <v>0.16</v>
      </c>
      <c r="H1673" s="361" t="s">
        <v>488</v>
      </c>
      <c r="I1673" s="359" t="s">
        <v>1384</v>
      </c>
      <c r="J1673" s="359" t="s">
        <v>1380</v>
      </c>
      <c r="K1673" s="361" t="s">
        <v>22</v>
      </c>
      <c r="L1673" s="359" t="s">
        <v>1392</v>
      </c>
      <c r="M1673" s="368">
        <v>2012</v>
      </c>
      <c r="N1673" s="205">
        <v>42782</v>
      </c>
      <c r="O1673" s="203"/>
      <c r="P1673" t="str">
        <f t="shared" si="26"/>
        <v>Cannon River WRAPS 2011-Straight River-(07040002-515)-TSS</v>
      </c>
    </row>
    <row r="1674" spans="1:16" ht="27.95" hidden="1" customHeight="1" x14ac:dyDescent="0.25">
      <c r="A1674" s="203" t="s">
        <v>1832</v>
      </c>
      <c r="B1674" s="202" t="s">
        <v>543</v>
      </c>
      <c r="C1674" s="203" t="s">
        <v>1833</v>
      </c>
      <c r="D1674" s="202" t="s">
        <v>544</v>
      </c>
      <c r="E1674" s="202" t="s">
        <v>1840</v>
      </c>
      <c r="F1674" s="202" t="s">
        <v>505</v>
      </c>
      <c r="G1674" s="253">
        <v>0.05</v>
      </c>
      <c r="H1674" s="361" t="s">
        <v>488</v>
      </c>
      <c r="I1674" s="359" t="s">
        <v>1385</v>
      </c>
      <c r="J1674" s="359" t="s">
        <v>1380</v>
      </c>
      <c r="K1674" s="361" t="s">
        <v>22</v>
      </c>
      <c r="L1674" s="359" t="s">
        <v>1392</v>
      </c>
      <c r="M1674" s="368">
        <v>2012</v>
      </c>
      <c r="N1674" s="205">
        <v>42782</v>
      </c>
      <c r="O1674" s="203"/>
      <c r="P1674" t="str">
        <f t="shared" si="26"/>
        <v>Cannon River WRAPS 2011-Straight River-(07040002-515)-TSS</v>
      </c>
    </row>
    <row r="1675" spans="1:16" ht="27.95" hidden="1" customHeight="1" x14ac:dyDescent="0.25">
      <c r="A1675" s="203" t="s">
        <v>1832</v>
      </c>
      <c r="B1675" s="202" t="s">
        <v>543</v>
      </c>
      <c r="C1675" s="203" t="s">
        <v>1833</v>
      </c>
      <c r="D1675" s="202" t="s">
        <v>1841</v>
      </c>
      <c r="E1675" s="202" t="s">
        <v>1837</v>
      </c>
      <c r="F1675" s="202" t="s">
        <v>505</v>
      </c>
      <c r="G1675" s="253">
        <v>28.52</v>
      </c>
      <c r="H1675" s="361" t="s">
        <v>1400</v>
      </c>
      <c r="I1675" s="359" t="s">
        <v>1379</v>
      </c>
      <c r="J1675" s="359" t="s">
        <v>1380</v>
      </c>
      <c r="K1675" s="361" t="s">
        <v>1391</v>
      </c>
      <c r="L1675" s="359" t="s">
        <v>1392</v>
      </c>
      <c r="M1675" s="368">
        <v>2008</v>
      </c>
      <c r="N1675" s="205">
        <v>42782</v>
      </c>
      <c r="O1675" s="203"/>
      <c r="P1675" t="str">
        <f t="shared" si="26"/>
        <v>Cannon River WRAPS 2011-Cannon River-(07040002-540)-E. coli</v>
      </c>
    </row>
    <row r="1676" spans="1:16" ht="27.95" hidden="1" customHeight="1" x14ac:dyDescent="0.25">
      <c r="A1676" s="203" t="s">
        <v>1832</v>
      </c>
      <c r="B1676" s="202" t="s">
        <v>543</v>
      </c>
      <c r="C1676" s="203" t="s">
        <v>1833</v>
      </c>
      <c r="D1676" s="202" t="s">
        <v>1841</v>
      </c>
      <c r="E1676" s="202" t="s">
        <v>1837</v>
      </c>
      <c r="F1676" s="202" t="s">
        <v>505</v>
      </c>
      <c r="G1676" s="253">
        <v>9.6</v>
      </c>
      <c r="H1676" s="361" t="s">
        <v>1400</v>
      </c>
      <c r="I1676" s="359" t="s">
        <v>1382</v>
      </c>
      <c r="J1676" s="359" t="s">
        <v>1380</v>
      </c>
      <c r="K1676" s="361" t="s">
        <v>1391</v>
      </c>
      <c r="L1676" s="359" t="s">
        <v>1392</v>
      </c>
      <c r="M1676" s="368">
        <v>2008</v>
      </c>
      <c r="N1676" s="205">
        <v>42782</v>
      </c>
      <c r="O1676" s="203"/>
      <c r="P1676" t="str">
        <f t="shared" si="26"/>
        <v>Cannon River WRAPS 2011-Cannon River-(07040002-540)-E. coli</v>
      </c>
    </row>
    <row r="1677" spans="1:16" ht="27.95" hidden="1" customHeight="1" x14ac:dyDescent="0.25">
      <c r="A1677" s="203" t="s">
        <v>1832</v>
      </c>
      <c r="B1677" s="202" t="s">
        <v>543</v>
      </c>
      <c r="C1677" s="203" t="s">
        <v>1833</v>
      </c>
      <c r="D1677" s="202" t="s">
        <v>1841</v>
      </c>
      <c r="E1677" s="202" t="s">
        <v>1837</v>
      </c>
      <c r="F1677" s="202" t="s">
        <v>505</v>
      </c>
      <c r="G1677" s="253">
        <v>4.87</v>
      </c>
      <c r="H1677" s="361" t="s">
        <v>1400</v>
      </c>
      <c r="I1677" s="359" t="s">
        <v>1383</v>
      </c>
      <c r="J1677" s="359" t="s">
        <v>1380</v>
      </c>
      <c r="K1677" s="361" t="s">
        <v>1391</v>
      </c>
      <c r="L1677" s="359" t="s">
        <v>1392</v>
      </c>
      <c r="M1677" s="368">
        <v>2008</v>
      </c>
      <c r="N1677" s="205">
        <v>42782</v>
      </c>
      <c r="O1677" s="203"/>
      <c r="P1677" t="str">
        <f t="shared" si="26"/>
        <v>Cannon River WRAPS 2011-Cannon River-(07040002-540)-E. coli</v>
      </c>
    </row>
    <row r="1678" spans="1:16" ht="27.95" hidden="1" customHeight="1" x14ac:dyDescent="0.25">
      <c r="A1678" s="203" t="s">
        <v>1832</v>
      </c>
      <c r="B1678" s="202" t="s">
        <v>543</v>
      </c>
      <c r="C1678" s="203" t="s">
        <v>1833</v>
      </c>
      <c r="D1678" s="202" t="s">
        <v>1841</v>
      </c>
      <c r="E1678" s="202" t="s">
        <v>1837</v>
      </c>
      <c r="F1678" s="202" t="s">
        <v>505</v>
      </c>
      <c r="G1678" s="253">
        <v>2.88</v>
      </c>
      <c r="H1678" s="361" t="s">
        <v>1400</v>
      </c>
      <c r="I1678" s="359" t="s">
        <v>1384</v>
      </c>
      <c r="J1678" s="359" t="s">
        <v>1380</v>
      </c>
      <c r="K1678" s="361" t="s">
        <v>1391</v>
      </c>
      <c r="L1678" s="359" t="s">
        <v>1392</v>
      </c>
      <c r="M1678" s="368">
        <v>2008</v>
      </c>
      <c r="N1678" s="205">
        <v>42782</v>
      </c>
      <c r="O1678" s="203"/>
      <c r="P1678" t="str">
        <f t="shared" si="26"/>
        <v>Cannon River WRAPS 2011-Cannon River-(07040002-540)-E. coli</v>
      </c>
    </row>
    <row r="1679" spans="1:16" ht="27.95" hidden="1" customHeight="1" x14ac:dyDescent="0.25">
      <c r="A1679" s="203" t="s">
        <v>1832</v>
      </c>
      <c r="B1679" s="202" t="s">
        <v>543</v>
      </c>
      <c r="C1679" s="203" t="s">
        <v>1833</v>
      </c>
      <c r="D1679" s="202" t="s">
        <v>1841</v>
      </c>
      <c r="E1679" s="202" t="s">
        <v>1837</v>
      </c>
      <c r="F1679" s="202" t="s">
        <v>505</v>
      </c>
      <c r="G1679" s="253">
        <v>0.83</v>
      </c>
      <c r="H1679" s="361" t="s">
        <v>1400</v>
      </c>
      <c r="I1679" s="359" t="s">
        <v>1385</v>
      </c>
      <c r="J1679" s="359" t="s">
        <v>1380</v>
      </c>
      <c r="K1679" s="361" t="s">
        <v>1391</v>
      </c>
      <c r="L1679" s="359" t="s">
        <v>1392</v>
      </c>
      <c r="M1679" s="368">
        <v>2008</v>
      </c>
      <c r="N1679" s="205">
        <v>42782</v>
      </c>
      <c r="O1679" s="203"/>
      <c r="P1679" t="str">
        <f t="shared" si="26"/>
        <v>Cannon River WRAPS 2011-Cannon River-(07040002-540)-E. coli</v>
      </c>
    </row>
    <row r="1680" spans="1:16" ht="27.95" hidden="1" customHeight="1" x14ac:dyDescent="0.25">
      <c r="A1680" s="203" t="s">
        <v>1832</v>
      </c>
      <c r="B1680" s="202" t="s">
        <v>543</v>
      </c>
      <c r="C1680" s="203" t="s">
        <v>1833</v>
      </c>
      <c r="D1680" s="202" t="s">
        <v>1842</v>
      </c>
      <c r="E1680" s="202" t="s">
        <v>1837</v>
      </c>
      <c r="F1680" s="202" t="s">
        <v>505</v>
      </c>
      <c r="G1680" s="253">
        <v>80.150000000000006</v>
      </c>
      <c r="H1680" s="361" t="s">
        <v>1400</v>
      </c>
      <c r="I1680" s="359" t="s">
        <v>1379</v>
      </c>
      <c r="J1680" s="359" t="s">
        <v>1380</v>
      </c>
      <c r="K1680" s="361" t="s">
        <v>1391</v>
      </c>
      <c r="L1680" s="359" t="s">
        <v>1392</v>
      </c>
      <c r="M1680" s="368">
        <v>2008</v>
      </c>
      <c r="N1680" s="205">
        <v>42782</v>
      </c>
      <c r="O1680" s="203"/>
      <c r="P1680" t="str">
        <f t="shared" si="26"/>
        <v>Cannon River WRAPS 2011-Cannon River-(07040002-581)-E. coli</v>
      </c>
    </row>
    <row r="1681" spans="1:16" ht="27.95" hidden="1" customHeight="1" x14ac:dyDescent="0.25">
      <c r="A1681" s="203" t="s">
        <v>1832</v>
      </c>
      <c r="B1681" s="202" t="s">
        <v>543</v>
      </c>
      <c r="C1681" s="203" t="s">
        <v>1833</v>
      </c>
      <c r="D1681" s="202" t="s">
        <v>1842</v>
      </c>
      <c r="E1681" s="202" t="s">
        <v>1837</v>
      </c>
      <c r="F1681" s="202" t="s">
        <v>505</v>
      </c>
      <c r="G1681" s="253">
        <v>24.85</v>
      </c>
      <c r="H1681" s="361" t="s">
        <v>1400</v>
      </c>
      <c r="I1681" s="359" t="s">
        <v>1382</v>
      </c>
      <c r="J1681" s="359" t="s">
        <v>1380</v>
      </c>
      <c r="K1681" s="361" t="s">
        <v>1391</v>
      </c>
      <c r="L1681" s="359" t="s">
        <v>1392</v>
      </c>
      <c r="M1681" s="368">
        <v>2008</v>
      </c>
      <c r="N1681" s="205">
        <v>42782</v>
      </c>
      <c r="O1681" s="203"/>
      <c r="P1681" t="str">
        <f t="shared" si="26"/>
        <v>Cannon River WRAPS 2011-Cannon River-(07040002-581)-E. coli</v>
      </c>
    </row>
    <row r="1682" spans="1:16" ht="27.95" hidden="1" customHeight="1" x14ac:dyDescent="0.25">
      <c r="A1682" s="203" t="s">
        <v>1832</v>
      </c>
      <c r="B1682" s="202" t="s">
        <v>543</v>
      </c>
      <c r="C1682" s="203" t="s">
        <v>1833</v>
      </c>
      <c r="D1682" s="202" t="s">
        <v>1842</v>
      </c>
      <c r="E1682" s="202" t="s">
        <v>1837</v>
      </c>
      <c r="F1682" s="202" t="s">
        <v>505</v>
      </c>
      <c r="G1682" s="253">
        <v>12.62</v>
      </c>
      <c r="H1682" s="361" t="s">
        <v>1400</v>
      </c>
      <c r="I1682" s="359" t="s">
        <v>1383</v>
      </c>
      <c r="J1682" s="359" t="s">
        <v>1380</v>
      </c>
      <c r="K1682" s="361" t="s">
        <v>1391</v>
      </c>
      <c r="L1682" s="359" t="s">
        <v>1392</v>
      </c>
      <c r="M1682" s="368">
        <v>2008</v>
      </c>
      <c r="N1682" s="205">
        <v>42782</v>
      </c>
      <c r="O1682" s="203"/>
      <c r="P1682" t="str">
        <f t="shared" si="26"/>
        <v>Cannon River WRAPS 2011-Cannon River-(07040002-581)-E. coli</v>
      </c>
    </row>
    <row r="1683" spans="1:16" ht="27.95" hidden="1" customHeight="1" x14ac:dyDescent="0.25">
      <c r="A1683" s="203" t="s">
        <v>1832</v>
      </c>
      <c r="B1683" s="202" t="s">
        <v>543</v>
      </c>
      <c r="C1683" s="203" t="s">
        <v>1833</v>
      </c>
      <c r="D1683" s="202" t="s">
        <v>1842</v>
      </c>
      <c r="E1683" s="202" t="s">
        <v>1837</v>
      </c>
      <c r="F1683" s="202" t="s">
        <v>505</v>
      </c>
      <c r="G1683" s="253">
        <v>6.72</v>
      </c>
      <c r="H1683" s="361" t="s">
        <v>1400</v>
      </c>
      <c r="I1683" s="359" t="s">
        <v>1384</v>
      </c>
      <c r="J1683" s="359" t="s">
        <v>1380</v>
      </c>
      <c r="K1683" s="361" t="s">
        <v>1391</v>
      </c>
      <c r="L1683" s="359" t="s">
        <v>1392</v>
      </c>
      <c r="M1683" s="368">
        <v>2008</v>
      </c>
      <c r="N1683" s="205">
        <v>42782</v>
      </c>
      <c r="O1683" s="203"/>
      <c r="P1683" t="str">
        <f t="shared" si="26"/>
        <v>Cannon River WRAPS 2011-Cannon River-(07040002-581)-E. coli</v>
      </c>
    </row>
    <row r="1684" spans="1:16" ht="27.95" hidden="1" customHeight="1" x14ac:dyDescent="0.25">
      <c r="A1684" s="203" t="s">
        <v>1832</v>
      </c>
      <c r="B1684" s="202" t="s">
        <v>543</v>
      </c>
      <c r="C1684" s="203" t="s">
        <v>1833</v>
      </c>
      <c r="D1684" s="202" t="s">
        <v>1842</v>
      </c>
      <c r="E1684" s="202" t="s">
        <v>1837</v>
      </c>
      <c r="F1684" s="202" t="s">
        <v>505</v>
      </c>
      <c r="G1684" s="253">
        <v>2.67</v>
      </c>
      <c r="H1684" s="361" t="s">
        <v>1400</v>
      </c>
      <c r="I1684" s="359" t="s">
        <v>1385</v>
      </c>
      <c r="J1684" s="359" t="s">
        <v>1380</v>
      </c>
      <c r="K1684" s="361" t="s">
        <v>1391</v>
      </c>
      <c r="L1684" s="359" t="s">
        <v>1392</v>
      </c>
      <c r="M1684" s="368">
        <v>2008</v>
      </c>
      <c r="N1684" s="205">
        <v>42782</v>
      </c>
      <c r="O1684" s="203"/>
      <c r="P1684" t="str">
        <f t="shared" si="26"/>
        <v>Cannon River WRAPS 2011-Cannon River-(07040002-581)-E. coli</v>
      </c>
    </row>
    <row r="1685" spans="1:16" ht="27.95" hidden="1" customHeight="1" x14ac:dyDescent="0.25">
      <c r="A1685" s="203" t="s">
        <v>1832</v>
      </c>
      <c r="B1685" s="202" t="s">
        <v>543</v>
      </c>
      <c r="C1685" s="203" t="s">
        <v>1833</v>
      </c>
      <c r="D1685" s="202" t="s">
        <v>1843</v>
      </c>
      <c r="E1685" s="202" t="s">
        <v>1837</v>
      </c>
      <c r="F1685" s="202" t="s">
        <v>505</v>
      </c>
      <c r="G1685" s="253">
        <v>95.07</v>
      </c>
      <c r="H1685" s="361" t="s">
        <v>1400</v>
      </c>
      <c r="I1685" s="359" t="s">
        <v>1379</v>
      </c>
      <c r="J1685" s="359" t="s">
        <v>1380</v>
      </c>
      <c r="K1685" s="361" t="s">
        <v>1391</v>
      </c>
      <c r="L1685" s="359" t="s">
        <v>1392</v>
      </c>
      <c r="M1685" s="368">
        <v>2008</v>
      </c>
      <c r="N1685" s="205">
        <v>42782</v>
      </c>
      <c r="O1685" s="203"/>
      <c r="P1685" t="str">
        <f t="shared" si="26"/>
        <v>Cannon River WRAPS 2011-Cannon River-(07040002-582)-E. coli</v>
      </c>
    </row>
    <row r="1686" spans="1:16" ht="27.95" hidden="1" customHeight="1" x14ac:dyDescent="0.25">
      <c r="A1686" s="203" t="s">
        <v>1832</v>
      </c>
      <c r="B1686" s="202" t="s">
        <v>543</v>
      </c>
      <c r="C1686" s="203" t="s">
        <v>1833</v>
      </c>
      <c r="D1686" s="202" t="s">
        <v>1843</v>
      </c>
      <c r="E1686" s="202" t="s">
        <v>1837</v>
      </c>
      <c r="F1686" s="202" t="s">
        <v>505</v>
      </c>
      <c r="G1686" s="253">
        <v>29.34</v>
      </c>
      <c r="H1686" s="361" t="s">
        <v>1400</v>
      </c>
      <c r="I1686" s="359" t="s">
        <v>1382</v>
      </c>
      <c r="J1686" s="359" t="s">
        <v>1380</v>
      </c>
      <c r="K1686" s="361" t="s">
        <v>1391</v>
      </c>
      <c r="L1686" s="359" t="s">
        <v>1392</v>
      </c>
      <c r="M1686" s="368">
        <v>2008</v>
      </c>
      <c r="N1686" s="205">
        <v>42782</v>
      </c>
      <c r="O1686" s="203"/>
      <c r="P1686" t="str">
        <f t="shared" si="26"/>
        <v>Cannon River WRAPS 2011-Cannon River-(07040002-582)-E. coli</v>
      </c>
    </row>
    <row r="1687" spans="1:16" ht="27.95" hidden="1" customHeight="1" x14ac:dyDescent="0.25">
      <c r="A1687" s="203" t="s">
        <v>1832</v>
      </c>
      <c r="B1687" s="202" t="s">
        <v>543</v>
      </c>
      <c r="C1687" s="203" t="s">
        <v>1833</v>
      </c>
      <c r="D1687" s="202" t="s">
        <v>1843</v>
      </c>
      <c r="E1687" s="202" t="s">
        <v>1837</v>
      </c>
      <c r="F1687" s="202" t="s">
        <v>505</v>
      </c>
      <c r="G1687" s="253">
        <v>14.99</v>
      </c>
      <c r="H1687" s="361" t="s">
        <v>1400</v>
      </c>
      <c r="I1687" s="359" t="s">
        <v>1383</v>
      </c>
      <c r="J1687" s="359" t="s">
        <v>1380</v>
      </c>
      <c r="K1687" s="361" t="s">
        <v>1391</v>
      </c>
      <c r="L1687" s="359" t="s">
        <v>1392</v>
      </c>
      <c r="M1687" s="368">
        <v>2008</v>
      </c>
      <c r="N1687" s="205">
        <v>42782</v>
      </c>
      <c r="O1687" s="203"/>
      <c r="P1687" t="str">
        <f t="shared" si="26"/>
        <v>Cannon River WRAPS 2011-Cannon River-(07040002-582)-E. coli</v>
      </c>
    </row>
    <row r="1688" spans="1:16" ht="27.95" hidden="1" customHeight="1" x14ac:dyDescent="0.25">
      <c r="A1688" s="203" t="s">
        <v>1832</v>
      </c>
      <c r="B1688" s="202" t="s">
        <v>543</v>
      </c>
      <c r="C1688" s="203" t="s">
        <v>1833</v>
      </c>
      <c r="D1688" s="202" t="s">
        <v>1843</v>
      </c>
      <c r="E1688" s="202" t="s">
        <v>1837</v>
      </c>
      <c r="F1688" s="202" t="s">
        <v>505</v>
      </c>
      <c r="G1688" s="253">
        <v>8.07</v>
      </c>
      <c r="H1688" s="361" t="s">
        <v>1400</v>
      </c>
      <c r="I1688" s="359" t="s">
        <v>1384</v>
      </c>
      <c r="J1688" s="359" t="s">
        <v>1380</v>
      </c>
      <c r="K1688" s="361" t="s">
        <v>1391</v>
      </c>
      <c r="L1688" s="359" t="s">
        <v>1392</v>
      </c>
      <c r="M1688" s="368">
        <v>2008</v>
      </c>
      <c r="N1688" s="205">
        <v>42782</v>
      </c>
      <c r="O1688" s="203"/>
      <c r="P1688" t="str">
        <f t="shared" si="26"/>
        <v>Cannon River WRAPS 2011-Cannon River-(07040002-582)-E. coli</v>
      </c>
    </row>
    <row r="1689" spans="1:16" ht="27.95" hidden="1" customHeight="1" x14ac:dyDescent="0.25">
      <c r="A1689" s="203" t="s">
        <v>1832</v>
      </c>
      <c r="B1689" s="202" t="s">
        <v>543</v>
      </c>
      <c r="C1689" s="203" t="s">
        <v>1833</v>
      </c>
      <c r="D1689" s="202" t="s">
        <v>1843</v>
      </c>
      <c r="E1689" s="202" t="s">
        <v>1837</v>
      </c>
      <c r="F1689" s="202" t="s">
        <v>505</v>
      </c>
      <c r="G1689" s="253">
        <v>3.29</v>
      </c>
      <c r="H1689" s="361" t="s">
        <v>1400</v>
      </c>
      <c r="I1689" s="359" t="s">
        <v>1385</v>
      </c>
      <c r="J1689" s="359" t="s">
        <v>1380</v>
      </c>
      <c r="K1689" s="361" t="s">
        <v>1391</v>
      </c>
      <c r="L1689" s="359" t="s">
        <v>1392</v>
      </c>
      <c r="M1689" s="368">
        <v>2008</v>
      </c>
      <c r="N1689" s="205">
        <v>42782</v>
      </c>
      <c r="O1689" s="203"/>
      <c r="P1689" t="str">
        <f t="shared" si="26"/>
        <v>Cannon River WRAPS 2011-Cannon River-(07040002-582)-E. coli</v>
      </c>
    </row>
    <row r="1690" spans="1:16" ht="27.95" hidden="1" customHeight="1" x14ac:dyDescent="0.25">
      <c r="A1690" s="203" t="s">
        <v>1832</v>
      </c>
      <c r="B1690" s="202" t="s">
        <v>543</v>
      </c>
      <c r="C1690" s="203" t="s">
        <v>1833</v>
      </c>
      <c r="D1690" s="202" t="s">
        <v>1844</v>
      </c>
      <c r="E1690" s="202" t="s">
        <v>1399</v>
      </c>
      <c r="F1690" s="202" t="s">
        <v>505</v>
      </c>
      <c r="G1690" s="253">
        <v>11.73</v>
      </c>
      <c r="H1690" s="361" t="s">
        <v>1400</v>
      </c>
      <c r="I1690" s="359" t="s">
        <v>1379</v>
      </c>
      <c r="J1690" s="359" t="s">
        <v>1380</v>
      </c>
      <c r="K1690" s="361" t="s">
        <v>1391</v>
      </c>
      <c r="L1690" s="359" t="s">
        <v>1392</v>
      </c>
      <c r="M1690" s="368">
        <v>2009</v>
      </c>
      <c r="N1690" s="205">
        <v>42782</v>
      </c>
      <c r="O1690" s="203"/>
      <c r="P1690" t="str">
        <f t="shared" si="26"/>
        <v>Cannon River WRAPS 2011-Unnamed creek-(07040002-702)-E. coli</v>
      </c>
    </row>
    <row r="1691" spans="1:16" ht="27.95" hidden="1" customHeight="1" x14ac:dyDescent="0.25">
      <c r="A1691" s="203" t="s">
        <v>1832</v>
      </c>
      <c r="B1691" s="202" t="s">
        <v>543</v>
      </c>
      <c r="C1691" s="203" t="s">
        <v>1833</v>
      </c>
      <c r="D1691" s="202" t="s">
        <v>1844</v>
      </c>
      <c r="E1691" s="202" t="s">
        <v>1399</v>
      </c>
      <c r="F1691" s="202" t="s">
        <v>505</v>
      </c>
      <c r="G1691" s="253">
        <v>3.08</v>
      </c>
      <c r="H1691" s="361" t="s">
        <v>1400</v>
      </c>
      <c r="I1691" s="359" t="s">
        <v>1382</v>
      </c>
      <c r="J1691" s="359" t="s">
        <v>1380</v>
      </c>
      <c r="K1691" s="361" t="s">
        <v>1391</v>
      </c>
      <c r="L1691" s="359" t="s">
        <v>1392</v>
      </c>
      <c r="M1691" s="368">
        <v>2009</v>
      </c>
      <c r="N1691" s="205">
        <v>42782</v>
      </c>
      <c r="O1691" s="203"/>
      <c r="P1691" t="str">
        <f t="shared" si="26"/>
        <v>Cannon River WRAPS 2011-Unnamed creek-(07040002-702)-E. coli</v>
      </c>
    </row>
    <row r="1692" spans="1:16" ht="27.95" hidden="1" customHeight="1" x14ac:dyDescent="0.25">
      <c r="A1692" s="203" t="s">
        <v>1832</v>
      </c>
      <c r="B1692" s="202" t="s">
        <v>543</v>
      </c>
      <c r="C1692" s="203" t="s">
        <v>1833</v>
      </c>
      <c r="D1692" s="202" t="s">
        <v>1844</v>
      </c>
      <c r="E1692" s="202" t="s">
        <v>1399</v>
      </c>
      <c r="F1692" s="202" t="s">
        <v>505</v>
      </c>
      <c r="G1692" s="253">
        <v>1.67</v>
      </c>
      <c r="H1692" s="361" t="s">
        <v>1400</v>
      </c>
      <c r="I1692" s="359" t="s">
        <v>1383</v>
      </c>
      <c r="J1692" s="359" t="s">
        <v>1380</v>
      </c>
      <c r="K1692" s="361" t="s">
        <v>1391</v>
      </c>
      <c r="L1692" s="359" t="s">
        <v>1392</v>
      </c>
      <c r="M1692" s="368">
        <v>2009</v>
      </c>
      <c r="N1692" s="205">
        <v>42782</v>
      </c>
      <c r="O1692" s="203"/>
      <c r="P1692" t="str">
        <f t="shared" si="26"/>
        <v>Cannon River WRAPS 2011-Unnamed creek-(07040002-702)-E. coli</v>
      </c>
    </row>
    <row r="1693" spans="1:16" ht="27.95" hidden="1" customHeight="1" x14ac:dyDescent="0.25">
      <c r="A1693" s="203" t="s">
        <v>1832</v>
      </c>
      <c r="B1693" s="202" t="s">
        <v>543</v>
      </c>
      <c r="C1693" s="203" t="s">
        <v>1833</v>
      </c>
      <c r="D1693" s="202" t="s">
        <v>1844</v>
      </c>
      <c r="E1693" s="202" t="s">
        <v>1399</v>
      </c>
      <c r="F1693" s="202" t="s">
        <v>505</v>
      </c>
      <c r="G1693" s="253">
        <v>1.08</v>
      </c>
      <c r="H1693" s="361" t="s">
        <v>1400</v>
      </c>
      <c r="I1693" s="359" t="s">
        <v>1384</v>
      </c>
      <c r="J1693" s="359" t="s">
        <v>1380</v>
      </c>
      <c r="K1693" s="361" t="s">
        <v>1391</v>
      </c>
      <c r="L1693" s="359" t="s">
        <v>1392</v>
      </c>
      <c r="M1693" s="368">
        <v>2009</v>
      </c>
      <c r="N1693" s="205">
        <v>42782</v>
      </c>
      <c r="O1693" s="203"/>
      <c r="P1693" t="str">
        <f t="shared" si="26"/>
        <v>Cannon River WRAPS 2011-Unnamed creek-(07040002-702)-E. coli</v>
      </c>
    </row>
    <row r="1694" spans="1:16" ht="27.95" hidden="1" customHeight="1" x14ac:dyDescent="0.25">
      <c r="A1694" s="203" t="s">
        <v>1832</v>
      </c>
      <c r="B1694" s="202" t="s">
        <v>543</v>
      </c>
      <c r="C1694" s="203" t="s">
        <v>1833</v>
      </c>
      <c r="D1694" s="202" t="s">
        <v>1844</v>
      </c>
      <c r="E1694" s="202" t="s">
        <v>1399</v>
      </c>
      <c r="F1694" s="202" t="s">
        <v>505</v>
      </c>
      <c r="G1694" s="253">
        <v>0.65</v>
      </c>
      <c r="H1694" s="361" t="s">
        <v>1400</v>
      </c>
      <c r="I1694" s="359" t="s">
        <v>1385</v>
      </c>
      <c r="J1694" s="359" t="s">
        <v>1380</v>
      </c>
      <c r="K1694" s="361" t="s">
        <v>1391</v>
      </c>
      <c r="L1694" s="359" t="s">
        <v>1392</v>
      </c>
      <c r="M1694" s="368">
        <v>2009</v>
      </c>
      <c r="N1694" s="205">
        <v>42782</v>
      </c>
      <c r="O1694" s="203"/>
      <c r="P1694" t="str">
        <f t="shared" si="26"/>
        <v>Cannon River WRAPS 2011-Unnamed creek-(07040002-702)-E. coli</v>
      </c>
    </row>
    <row r="1695" spans="1:16" ht="27.95" hidden="1" customHeight="1" x14ac:dyDescent="0.25">
      <c r="A1695" s="203" t="s">
        <v>1832</v>
      </c>
      <c r="B1695" s="202" t="s">
        <v>543</v>
      </c>
      <c r="C1695" s="203" t="s">
        <v>1833</v>
      </c>
      <c r="D1695" s="202" t="s">
        <v>1845</v>
      </c>
      <c r="E1695" s="202" t="s">
        <v>1399</v>
      </c>
      <c r="F1695" s="202" t="s">
        <v>505</v>
      </c>
      <c r="G1695" s="253">
        <v>12.94</v>
      </c>
      <c r="H1695" s="361" t="s">
        <v>1400</v>
      </c>
      <c r="I1695" s="359" t="s">
        <v>1379</v>
      </c>
      <c r="J1695" s="359" t="s">
        <v>1380</v>
      </c>
      <c r="K1695" s="361" t="s">
        <v>1391</v>
      </c>
      <c r="L1695" s="359" t="s">
        <v>1392</v>
      </c>
      <c r="M1695" s="368">
        <v>2009</v>
      </c>
      <c r="N1695" s="205">
        <v>42782</v>
      </c>
      <c r="O1695" s="203"/>
      <c r="P1695" t="str">
        <f t="shared" si="26"/>
        <v>Cannon River WRAPS 2011-Unnamed creek-(07040002-703)-E. coli</v>
      </c>
    </row>
    <row r="1696" spans="1:16" ht="27.95" hidden="1" customHeight="1" x14ac:dyDescent="0.25">
      <c r="A1696" s="203" t="s">
        <v>1832</v>
      </c>
      <c r="B1696" s="202" t="s">
        <v>543</v>
      </c>
      <c r="C1696" s="203" t="s">
        <v>1833</v>
      </c>
      <c r="D1696" s="202" t="s">
        <v>1845</v>
      </c>
      <c r="E1696" s="202" t="s">
        <v>1399</v>
      </c>
      <c r="F1696" s="202" t="s">
        <v>505</v>
      </c>
      <c r="G1696" s="253">
        <v>3.45</v>
      </c>
      <c r="H1696" s="361" t="s">
        <v>1400</v>
      </c>
      <c r="I1696" s="359" t="s">
        <v>1382</v>
      </c>
      <c r="J1696" s="359" t="s">
        <v>1380</v>
      </c>
      <c r="K1696" s="361" t="s">
        <v>1391</v>
      </c>
      <c r="L1696" s="359" t="s">
        <v>1392</v>
      </c>
      <c r="M1696" s="368">
        <v>2009</v>
      </c>
      <c r="N1696" s="205">
        <v>42782</v>
      </c>
      <c r="O1696" s="203"/>
      <c r="P1696" t="str">
        <f t="shared" si="26"/>
        <v>Cannon River WRAPS 2011-Unnamed creek-(07040002-703)-E. coli</v>
      </c>
    </row>
    <row r="1697" spans="1:16" ht="27.95" hidden="1" customHeight="1" x14ac:dyDescent="0.25">
      <c r="A1697" s="203" t="s">
        <v>1832</v>
      </c>
      <c r="B1697" s="202" t="s">
        <v>543</v>
      </c>
      <c r="C1697" s="203" t="s">
        <v>1833</v>
      </c>
      <c r="D1697" s="202" t="s">
        <v>1845</v>
      </c>
      <c r="E1697" s="202" t="s">
        <v>1399</v>
      </c>
      <c r="F1697" s="202" t="s">
        <v>505</v>
      </c>
      <c r="G1697" s="253">
        <v>1.85</v>
      </c>
      <c r="H1697" s="361" t="s">
        <v>1400</v>
      </c>
      <c r="I1697" s="359" t="s">
        <v>1383</v>
      </c>
      <c r="J1697" s="359" t="s">
        <v>1380</v>
      </c>
      <c r="K1697" s="361" t="s">
        <v>1391</v>
      </c>
      <c r="L1697" s="359" t="s">
        <v>1392</v>
      </c>
      <c r="M1697" s="368">
        <v>2009</v>
      </c>
      <c r="N1697" s="205">
        <v>42782</v>
      </c>
      <c r="O1697" s="203"/>
      <c r="P1697" t="str">
        <f t="shared" si="26"/>
        <v>Cannon River WRAPS 2011-Unnamed creek-(07040002-703)-E. coli</v>
      </c>
    </row>
    <row r="1698" spans="1:16" ht="27.95" hidden="1" customHeight="1" x14ac:dyDescent="0.25">
      <c r="A1698" s="203" t="s">
        <v>1832</v>
      </c>
      <c r="B1698" s="202" t="s">
        <v>543</v>
      </c>
      <c r="C1698" s="203" t="s">
        <v>1833</v>
      </c>
      <c r="D1698" s="202" t="s">
        <v>1845</v>
      </c>
      <c r="E1698" s="202" t="s">
        <v>1399</v>
      </c>
      <c r="F1698" s="202" t="s">
        <v>505</v>
      </c>
      <c r="G1698" s="253">
        <v>1.21</v>
      </c>
      <c r="H1698" s="361" t="s">
        <v>1400</v>
      </c>
      <c r="I1698" s="359" t="s">
        <v>1384</v>
      </c>
      <c r="J1698" s="359" t="s">
        <v>1380</v>
      </c>
      <c r="K1698" s="361" t="s">
        <v>1391</v>
      </c>
      <c r="L1698" s="359" t="s">
        <v>1392</v>
      </c>
      <c r="M1698" s="368">
        <v>2009</v>
      </c>
      <c r="N1698" s="205">
        <v>42782</v>
      </c>
      <c r="O1698" s="203"/>
      <c r="P1698" t="str">
        <f t="shared" si="26"/>
        <v>Cannon River WRAPS 2011-Unnamed creek-(07040002-703)-E. coli</v>
      </c>
    </row>
    <row r="1699" spans="1:16" ht="27.95" hidden="1" customHeight="1" x14ac:dyDescent="0.25">
      <c r="A1699" s="203" t="s">
        <v>1832</v>
      </c>
      <c r="B1699" s="202" t="s">
        <v>543</v>
      </c>
      <c r="C1699" s="203" t="s">
        <v>1833</v>
      </c>
      <c r="D1699" s="202" t="s">
        <v>1845</v>
      </c>
      <c r="E1699" s="202" t="s">
        <v>1399</v>
      </c>
      <c r="F1699" s="202" t="s">
        <v>505</v>
      </c>
      <c r="G1699" s="253">
        <v>0.72</v>
      </c>
      <c r="H1699" s="361" t="s">
        <v>1400</v>
      </c>
      <c r="I1699" s="359" t="s">
        <v>1385</v>
      </c>
      <c r="J1699" s="359" t="s">
        <v>1380</v>
      </c>
      <c r="K1699" s="361" t="s">
        <v>1391</v>
      </c>
      <c r="L1699" s="359" t="s">
        <v>1392</v>
      </c>
      <c r="M1699" s="368">
        <v>2009</v>
      </c>
      <c r="N1699" s="205">
        <v>42782</v>
      </c>
      <c r="O1699" s="203"/>
      <c r="P1699" t="str">
        <f t="shared" si="26"/>
        <v>Cannon River WRAPS 2011-Unnamed creek-(07040002-703)-E. coli</v>
      </c>
    </row>
    <row r="1700" spans="1:16" ht="27.95" hidden="1" customHeight="1" x14ac:dyDescent="0.25">
      <c r="A1700" s="203" t="s">
        <v>1832</v>
      </c>
      <c r="B1700" s="202" t="s">
        <v>543</v>
      </c>
      <c r="C1700" s="203" t="s">
        <v>1833</v>
      </c>
      <c r="D1700" s="202" t="s">
        <v>1846</v>
      </c>
      <c r="E1700" s="202" t="s">
        <v>1847</v>
      </c>
      <c r="F1700" s="202" t="s">
        <v>505</v>
      </c>
      <c r="G1700" s="253">
        <v>1.66</v>
      </c>
      <c r="H1700" s="361" t="s">
        <v>1400</v>
      </c>
      <c r="I1700" s="359" t="s">
        <v>1379</v>
      </c>
      <c r="J1700" s="359" t="s">
        <v>1380</v>
      </c>
      <c r="K1700" s="361" t="s">
        <v>1391</v>
      </c>
      <c r="L1700" s="359" t="s">
        <v>1392</v>
      </c>
      <c r="M1700" s="368">
        <v>2009</v>
      </c>
      <c r="N1700" s="205">
        <v>42782</v>
      </c>
      <c r="O1700" s="203"/>
      <c r="P1700" t="str">
        <f t="shared" si="26"/>
        <v>Cannon River WRAPS 2011-Falls Creek-(07040002-704)-E. coli</v>
      </c>
    </row>
    <row r="1701" spans="1:16" ht="27.95" hidden="1" customHeight="1" x14ac:dyDescent="0.25">
      <c r="A1701" s="203" t="s">
        <v>1832</v>
      </c>
      <c r="B1701" s="202" t="s">
        <v>543</v>
      </c>
      <c r="C1701" s="203" t="s">
        <v>1833</v>
      </c>
      <c r="D1701" s="202" t="s">
        <v>1846</v>
      </c>
      <c r="E1701" s="202" t="s">
        <v>1847</v>
      </c>
      <c r="F1701" s="202" t="s">
        <v>505</v>
      </c>
      <c r="G1701" s="253">
        <v>0.45</v>
      </c>
      <c r="H1701" s="361" t="s">
        <v>1400</v>
      </c>
      <c r="I1701" s="359" t="s">
        <v>1382</v>
      </c>
      <c r="J1701" s="359" t="s">
        <v>1380</v>
      </c>
      <c r="K1701" s="361" t="s">
        <v>1391</v>
      </c>
      <c r="L1701" s="359" t="s">
        <v>1392</v>
      </c>
      <c r="M1701" s="368">
        <v>2009</v>
      </c>
      <c r="N1701" s="205">
        <v>42782</v>
      </c>
      <c r="O1701" s="203"/>
      <c r="P1701" t="str">
        <f t="shared" si="26"/>
        <v>Cannon River WRAPS 2011-Falls Creek-(07040002-704)-E. coli</v>
      </c>
    </row>
    <row r="1702" spans="1:16" ht="27.95" hidden="1" customHeight="1" x14ac:dyDescent="0.25">
      <c r="A1702" s="203" t="s">
        <v>1832</v>
      </c>
      <c r="B1702" s="202" t="s">
        <v>543</v>
      </c>
      <c r="C1702" s="203" t="s">
        <v>1833</v>
      </c>
      <c r="D1702" s="202" t="s">
        <v>1846</v>
      </c>
      <c r="E1702" s="202" t="s">
        <v>1847</v>
      </c>
      <c r="F1702" s="202" t="s">
        <v>505</v>
      </c>
      <c r="G1702" s="253">
        <v>0.24</v>
      </c>
      <c r="H1702" s="361" t="s">
        <v>1400</v>
      </c>
      <c r="I1702" s="359" t="s">
        <v>1383</v>
      </c>
      <c r="J1702" s="359" t="s">
        <v>1380</v>
      </c>
      <c r="K1702" s="361" t="s">
        <v>1391</v>
      </c>
      <c r="L1702" s="359" t="s">
        <v>1392</v>
      </c>
      <c r="M1702" s="368">
        <v>2009</v>
      </c>
      <c r="N1702" s="205">
        <v>42782</v>
      </c>
      <c r="O1702" s="203"/>
      <c r="P1702" t="str">
        <f t="shared" si="26"/>
        <v>Cannon River WRAPS 2011-Falls Creek-(07040002-704)-E. coli</v>
      </c>
    </row>
    <row r="1703" spans="1:16" ht="27.95" hidden="1" customHeight="1" x14ac:dyDescent="0.25">
      <c r="A1703" s="203" t="s">
        <v>1832</v>
      </c>
      <c r="B1703" s="202" t="s">
        <v>543</v>
      </c>
      <c r="C1703" s="203" t="s">
        <v>1833</v>
      </c>
      <c r="D1703" s="202" t="s">
        <v>1846</v>
      </c>
      <c r="E1703" s="202" t="s">
        <v>1847</v>
      </c>
      <c r="F1703" s="202" t="s">
        <v>505</v>
      </c>
      <c r="G1703" s="253">
        <v>0.13</v>
      </c>
      <c r="H1703" s="361" t="s">
        <v>1400</v>
      </c>
      <c r="I1703" s="359" t="s">
        <v>1384</v>
      </c>
      <c r="J1703" s="359" t="s">
        <v>1380</v>
      </c>
      <c r="K1703" s="361" t="s">
        <v>1391</v>
      </c>
      <c r="L1703" s="359" t="s">
        <v>1392</v>
      </c>
      <c r="M1703" s="368">
        <v>2009</v>
      </c>
      <c r="N1703" s="205">
        <v>42782</v>
      </c>
      <c r="O1703" s="203"/>
      <c r="P1703" t="str">
        <f t="shared" si="26"/>
        <v>Cannon River WRAPS 2011-Falls Creek-(07040002-704)-E. coli</v>
      </c>
    </row>
    <row r="1704" spans="1:16" ht="27.95" hidden="1" customHeight="1" x14ac:dyDescent="0.25">
      <c r="A1704" s="203" t="s">
        <v>1832</v>
      </c>
      <c r="B1704" s="202" t="s">
        <v>543</v>
      </c>
      <c r="C1704" s="203" t="s">
        <v>1833</v>
      </c>
      <c r="D1704" s="202" t="s">
        <v>1846</v>
      </c>
      <c r="E1704" s="202" t="s">
        <v>1847</v>
      </c>
      <c r="F1704" s="202" t="s">
        <v>505</v>
      </c>
      <c r="G1704" s="253">
        <v>7.0000000000000007E-2</v>
      </c>
      <c r="H1704" s="361" t="s">
        <v>1400</v>
      </c>
      <c r="I1704" s="359" t="s">
        <v>1385</v>
      </c>
      <c r="J1704" s="359" t="s">
        <v>1380</v>
      </c>
      <c r="K1704" s="361" t="s">
        <v>1391</v>
      </c>
      <c r="L1704" s="359" t="s">
        <v>1392</v>
      </c>
      <c r="M1704" s="368">
        <v>2009</v>
      </c>
      <c r="N1704" s="205">
        <v>42782</v>
      </c>
      <c r="O1704" s="203"/>
      <c r="P1704" t="str">
        <f t="shared" si="26"/>
        <v>Cannon River WRAPS 2011-Falls Creek-(07040002-704)-E. coli</v>
      </c>
    </row>
    <row r="1705" spans="1:16" ht="27.95" hidden="1" customHeight="1" x14ac:dyDescent="0.25">
      <c r="A1705" s="203" t="s">
        <v>1832</v>
      </c>
      <c r="B1705" s="202" t="s">
        <v>543</v>
      </c>
      <c r="C1705" s="203" t="s">
        <v>96</v>
      </c>
      <c r="D1705" s="203" t="s">
        <v>1848</v>
      </c>
      <c r="E1705" s="202" t="s">
        <v>1837</v>
      </c>
      <c r="F1705" s="202" t="s">
        <v>475</v>
      </c>
      <c r="G1705" s="259">
        <v>13.1</v>
      </c>
      <c r="H1705" s="361" t="s">
        <v>488</v>
      </c>
      <c r="I1705" s="359" t="s">
        <v>1379</v>
      </c>
      <c r="J1705" s="359" t="s">
        <v>1380</v>
      </c>
      <c r="K1705" s="359" t="s">
        <v>22</v>
      </c>
      <c r="L1705" s="359" t="s">
        <v>1392</v>
      </c>
      <c r="M1705" s="368">
        <v>1998</v>
      </c>
      <c r="N1705" s="205">
        <v>39276</v>
      </c>
      <c r="O1705" s="203"/>
      <c r="P1705" t="str">
        <f t="shared" si="26"/>
        <v>Lower Cannon River Turbidity TMDL-Cannon River-(07040002-646 (previous waterbody ID: 07040001-511))-TSS</v>
      </c>
    </row>
    <row r="1706" spans="1:16" ht="27.95" hidden="1" customHeight="1" x14ac:dyDescent="0.25">
      <c r="A1706" s="203" t="s">
        <v>1832</v>
      </c>
      <c r="B1706" s="202" t="s">
        <v>543</v>
      </c>
      <c r="C1706" s="203" t="s">
        <v>96</v>
      </c>
      <c r="D1706" s="203" t="s">
        <v>1848</v>
      </c>
      <c r="E1706" s="202" t="s">
        <v>1837</v>
      </c>
      <c r="F1706" s="202" t="s">
        <v>475</v>
      </c>
      <c r="G1706" s="259">
        <v>4.7</v>
      </c>
      <c r="H1706" s="361" t="s">
        <v>488</v>
      </c>
      <c r="I1706" s="359" t="s">
        <v>1382</v>
      </c>
      <c r="J1706" s="359" t="s">
        <v>1380</v>
      </c>
      <c r="K1706" s="359" t="s">
        <v>22</v>
      </c>
      <c r="L1706" s="359" t="s">
        <v>1392</v>
      </c>
      <c r="M1706" s="368">
        <v>1998</v>
      </c>
      <c r="N1706" s="205">
        <v>39276</v>
      </c>
      <c r="O1706" s="203"/>
      <c r="P1706" t="str">
        <f t="shared" si="26"/>
        <v>Lower Cannon River Turbidity TMDL-Cannon River-(07040002-646 (previous waterbody ID: 07040001-511))-TSS</v>
      </c>
    </row>
    <row r="1707" spans="1:16" ht="27.95" hidden="1" customHeight="1" x14ac:dyDescent="0.25">
      <c r="A1707" s="203" t="s">
        <v>1832</v>
      </c>
      <c r="B1707" s="202" t="s">
        <v>543</v>
      </c>
      <c r="C1707" s="203" t="s">
        <v>96</v>
      </c>
      <c r="D1707" s="203" t="s">
        <v>1848</v>
      </c>
      <c r="E1707" s="202" t="s">
        <v>1837</v>
      </c>
      <c r="F1707" s="202" t="s">
        <v>475</v>
      </c>
      <c r="G1707" s="259">
        <v>3</v>
      </c>
      <c r="H1707" s="361" t="s">
        <v>488</v>
      </c>
      <c r="I1707" s="359" t="s">
        <v>1383</v>
      </c>
      <c r="J1707" s="359" t="s">
        <v>1380</v>
      </c>
      <c r="K1707" s="359" t="s">
        <v>22</v>
      </c>
      <c r="L1707" s="359" t="s">
        <v>1392</v>
      </c>
      <c r="M1707" s="368">
        <v>1998</v>
      </c>
      <c r="N1707" s="205">
        <v>39276</v>
      </c>
      <c r="O1707" s="203"/>
      <c r="P1707" t="str">
        <f t="shared" si="26"/>
        <v>Lower Cannon River Turbidity TMDL-Cannon River-(07040002-646 (previous waterbody ID: 07040001-511))-TSS</v>
      </c>
    </row>
    <row r="1708" spans="1:16" ht="27.95" hidden="1" customHeight="1" x14ac:dyDescent="0.25">
      <c r="A1708" s="203" t="s">
        <v>1832</v>
      </c>
      <c r="B1708" s="202" t="s">
        <v>543</v>
      </c>
      <c r="C1708" s="203" t="s">
        <v>96</v>
      </c>
      <c r="D1708" s="203" t="s">
        <v>1848</v>
      </c>
      <c r="E1708" s="202" t="s">
        <v>1837</v>
      </c>
      <c r="F1708" s="202" t="s">
        <v>475</v>
      </c>
      <c r="G1708" s="259">
        <v>1.5</v>
      </c>
      <c r="H1708" s="361" t="s">
        <v>488</v>
      </c>
      <c r="I1708" s="359" t="s">
        <v>1384</v>
      </c>
      <c r="J1708" s="359" t="s">
        <v>1380</v>
      </c>
      <c r="K1708" s="359" t="s">
        <v>22</v>
      </c>
      <c r="L1708" s="359" t="s">
        <v>1392</v>
      </c>
      <c r="M1708" s="368">
        <v>1998</v>
      </c>
      <c r="N1708" s="205">
        <v>39276</v>
      </c>
      <c r="O1708" s="203"/>
      <c r="P1708" t="str">
        <f t="shared" si="26"/>
        <v>Lower Cannon River Turbidity TMDL-Cannon River-(07040002-646 (previous waterbody ID: 07040001-511))-TSS</v>
      </c>
    </row>
    <row r="1709" spans="1:16" ht="27.95" hidden="1" customHeight="1" x14ac:dyDescent="0.25">
      <c r="A1709" s="203" t="s">
        <v>1832</v>
      </c>
      <c r="B1709" s="202" t="s">
        <v>543</v>
      </c>
      <c r="C1709" s="203" t="s">
        <v>96</v>
      </c>
      <c r="D1709" s="203" t="s">
        <v>1848</v>
      </c>
      <c r="E1709" s="202" t="s">
        <v>1837</v>
      </c>
      <c r="F1709" s="202" t="s">
        <v>475</v>
      </c>
      <c r="G1709" s="259">
        <v>0.6</v>
      </c>
      <c r="H1709" s="361" t="s">
        <v>488</v>
      </c>
      <c r="I1709" s="359" t="s">
        <v>1385</v>
      </c>
      <c r="J1709" s="359" t="s">
        <v>1380</v>
      </c>
      <c r="K1709" s="359" t="s">
        <v>22</v>
      </c>
      <c r="L1709" s="359" t="s">
        <v>1392</v>
      </c>
      <c r="M1709" s="368">
        <v>1998</v>
      </c>
      <c r="N1709" s="205">
        <v>39276</v>
      </c>
      <c r="O1709" s="203"/>
      <c r="P1709" t="str">
        <f t="shared" si="26"/>
        <v>Lower Cannon River Turbidity TMDL-Cannon River-(07040002-646 (previous waterbody ID: 07040001-511))-TSS</v>
      </c>
    </row>
    <row r="1710" spans="1:16" ht="27.95" hidden="1" customHeight="1" x14ac:dyDescent="0.25">
      <c r="A1710" s="203" t="s">
        <v>1832</v>
      </c>
      <c r="B1710" s="202" t="s">
        <v>543</v>
      </c>
      <c r="C1710" s="203" t="s">
        <v>96</v>
      </c>
      <c r="D1710" s="202" t="s">
        <v>787</v>
      </c>
      <c r="E1710" s="202" t="s">
        <v>1837</v>
      </c>
      <c r="F1710" s="202" t="s">
        <v>475</v>
      </c>
      <c r="G1710" s="253">
        <v>12.1</v>
      </c>
      <c r="H1710" s="361" t="s">
        <v>488</v>
      </c>
      <c r="I1710" s="359" t="s">
        <v>1379</v>
      </c>
      <c r="J1710" s="359" t="s">
        <v>1380</v>
      </c>
      <c r="K1710" s="359" t="s">
        <v>22</v>
      </c>
      <c r="L1710" s="359" t="s">
        <v>1392</v>
      </c>
      <c r="M1710" s="368">
        <v>1998</v>
      </c>
      <c r="N1710" s="205">
        <v>39276</v>
      </c>
      <c r="O1710" s="203"/>
      <c r="P1710" t="str">
        <f t="shared" si="26"/>
        <v>Lower Cannon River Turbidity TMDL-Cannon River-(07040002-502)-TSS</v>
      </c>
    </row>
    <row r="1711" spans="1:16" ht="27.95" hidden="1" customHeight="1" x14ac:dyDescent="0.25">
      <c r="A1711" s="203" t="s">
        <v>1832</v>
      </c>
      <c r="B1711" s="202" t="s">
        <v>543</v>
      </c>
      <c r="C1711" s="203" t="s">
        <v>96</v>
      </c>
      <c r="D1711" s="202" t="s">
        <v>787</v>
      </c>
      <c r="E1711" s="202" t="s">
        <v>1837</v>
      </c>
      <c r="F1711" s="202" t="s">
        <v>475</v>
      </c>
      <c r="G1711" s="253">
        <v>4.3</v>
      </c>
      <c r="H1711" s="361" t="s">
        <v>488</v>
      </c>
      <c r="I1711" s="359" t="s">
        <v>1382</v>
      </c>
      <c r="J1711" s="359" t="s">
        <v>1380</v>
      </c>
      <c r="K1711" s="359" t="s">
        <v>22</v>
      </c>
      <c r="L1711" s="359" t="s">
        <v>1392</v>
      </c>
      <c r="M1711" s="368">
        <v>1998</v>
      </c>
      <c r="N1711" s="205">
        <v>39276</v>
      </c>
      <c r="O1711" s="203"/>
      <c r="P1711" t="str">
        <f t="shared" si="26"/>
        <v>Lower Cannon River Turbidity TMDL-Cannon River-(07040002-502)-TSS</v>
      </c>
    </row>
    <row r="1712" spans="1:16" ht="27.95" hidden="1" customHeight="1" x14ac:dyDescent="0.25">
      <c r="A1712" s="203" t="s">
        <v>1832</v>
      </c>
      <c r="B1712" s="202" t="s">
        <v>543</v>
      </c>
      <c r="C1712" s="203" t="s">
        <v>96</v>
      </c>
      <c r="D1712" s="202" t="s">
        <v>787</v>
      </c>
      <c r="E1712" s="202" t="s">
        <v>1837</v>
      </c>
      <c r="F1712" s="202" t="s">
        <v>475</v>
      </c>
      <c r="G1712" s="253">
        <v>2.7</v>
      </c>
      <c r="H1712" s="361" t="s">
        <v>488</v>
      </c>
      <c r="I1712" s="359" t="s">
        <v>1383</v>
      </c>
      <c r="J1712" s="359" t="s">
        <v>1380</v>
      </c>
      <c r="K1712" s="359" t="s">
        <v>22</v>
      </c>
      <c r="L1712" s="359" t="s">
        <v>1392</v>
      </c>
      <c r="M1712" s="368">
        <v>1998</v>
      </c>
      <c r="N1712" s="205">
        <v>39276</v>
      </c>
      <c r="O1712" s="203"/>
      <c r="P1712" t="str">
        <f t="shared" si="26"/>
        <v>Lower Cannon River Turbidity TMDL-Cannon River-(07040002-502)-TSS</v>
      </c>
    </row>
    <row r="1713" spans="1:16" ht="27.95" hidden="1" customHeight="1" x14ac:dyDescent="0.25">
      <c r="A1713" s="203" t="s">
        <v>1832</v>
      </c>
      <c r="B1713" s="202" t="s">
        <v>543</v>
      </c>
      <c r="C1713" s="203" t="s">
        <v>96</v>
      </c>
      <c r="D1713" s="202" t="s">
        <v>787</v>
      </c>
      <c r="E1713" s="202" t="s">
        <v>1837</v>
      </c>
      <c r="F1713" s="202" t="s">
        <v>475</v>
      </c>
      <c r="G1713" s="253">
        <v>1.4</v>
      </c>
      <c r="H1713" s="361" t="s">
        <v>488</v>
      </c>
      <c r="I1713" s="359" t="s">
        <v>1384</v>
      </c>
      <c r="J1713" s="359" t="s">
        <v>1380</v>
      </c>
      <c r="K1713" s="359" t="s">
        <v>22</v>
      </c>
      <c r="L1713" s="359" t="s">
        <v>1392</v>
      </c>
      <c r="M1713" s="368">
        <v>1998</v>
      </c>
      <c r="N1713" s="205">
        <v>39276</v>
      </c>
      <c r="O1713" s="203"/>
      <c r="P1713" t="str">
        <f t="shared" si="26"/>
        <v>Lower Cannon River Turbidity TMDL-Cannon River-(07040002-502)-TSS</v>
      </c>
    </row>
    <row r="1714" spans="1:16" ht="27.95" hidden="1" customHeight="1" x14ac:dyDescent="0.25">
      <c r="A1714" s="203" t="s">
        <v>1832</v>
      </c>
      <c r="B1714" s="202" t="s">
        <v>543</v>
      </c>
      <c r="C1714" s="203" t="s">
        <v>96</v>
      </c>
      <c r="D1714" s="202" t="s">
        <v>787</v>
      </c>
      <c r="E1714" s="202" t="s">
        <v>1837</v>
      </c>
      <c r="F1714" s="202" t="s">
        <v>475</v>
      </c>
      <c r="G1714" s="253">
        <v>0.5</v>
      </c>
      <c r="H1714" s="361" t="s">
        <v>488</v>
      </c>
      <c r="I1714" s="359" t="s">
        <v>1385</v>
      </c>
      <c r="J1714" s="359" t="s">
        <v>1380</v>
      </c>
      <c r="K1714" s="359" t="s">
        <v>22</v>
      </c>
      <c r="L1714" s="359" t="s">
        <v>1392</v>
      </c>
      <c r="M1714" s="368">
        <v>1998</v>
      </c>
      <c r="N1714" s="205">
        <v>39276</v>
      </c>
      <c r="O1714" s="203"/>
      <c r="P1714" t="str">
        <f t="shared" si="26"/>
        <v>Lower Cannon River Turbidity TMDL-Cannon River-(07040002-502)-TSS</v>
      </c>
    </row>
    <row r="1715" spans="1:16" ht="27.95" hidden="1" customHeight="1" x14ac:dyDescent="0.25">
      <c r="A1715" s="203" t="s">
        <v>1832</v>
      </c>
      <c r="B1715" s="202" t="s">
        <v>543</v>
      </c>
      <c r="C1715" s="203" t="s">
        <v>1376</v>
      </c>
      <c r="D1715" s="202" t="s">
        <v>787</v>
      </c>
      <c r="E1715" s="202" t="s">
        <v>1837</v>
      </c>
      <c r="F1715" s="202" t="s">
        <v>475</v>
      </c>
      <c r="G1715" s="253">
        <v>6.86</v>
      </c>
      <c r="H1715" s="361" t="s">
        <v>1378</v>
      </c>
      <c r="I1715" s="359" t="s">
        <v>1379</v>
      </c>
      <c r="J1715" s="359" t="s">
        <v>1380</v>
      </c>
      <c r="K1715" s="359" t="s">
        <v>9</v>
      </c>
      <c r="L1715" s="359" t="s">
        <v>1381</v>
      </c>
      <c r="M1715" s="368">
        <v>1988</v>
      </c>
      <c r="N1715" s="205">
        <v>38812</v>
      </c>
      <c r="O1715" s="203"/>
      <c r="P1715" t="str">
        <f t="shared" si="26"/>
        <v>Lower Mississippi River Basin-Fecal Coliform TMDL-Cannon River-(07040002-502)-Fecal Coliform</v>
      </c>
    </row>
    <row r="1716" spans="1:16" ht="27.95" hidden="1" customHeight="1" x14ac:dyDescent="0.25">
      <c r="A1716" s="203" t="s">
        <v>1832</v>
      </c>
      <c r="B1716" s="202" t="s">
        <v>543</v>
      </c>
      <c r="C1716" s="203" t="s">
        <v>1376</v>
      </c>
      <c r="D1716" s="202" t="s">
        <v>787</v>
      </c>
      <c r="E1716" s="202" t="s">
        <v>1837</v>
      </c>
      <c r="F1716" s="202" t="s">
        <v>475</v>
      </c>
      <c r="G1716" s="253">
        <v>2.52</v>
      </c>
      <c r="H1716" s="361" t="s">
        <v>1378</v>
      </c>
      <c r="I1716" s="359" t="s">
        <v>1382</v>
      </c>
      <c r="J1716" s="359" t="s">
        <v>1380</v>
      </c>
      <c r="K1716" s="359" t="s">
        <v>9</v>
      </c>
      <c r="L1716" s="359" t="s">
        <v>1381</v>
      </c>
      <c r="M1716" s="368">
        <v>1988</v>
      </c>
      <c r="N1716" s="205">
        <v>38812</v>
      </c>
      <c r="O1716" s="203"/>
      <c r="P1716" t="str">
        <f t="shared" si="26"/>
        <v>Lower Mississippi River Basin-Fecal Coliform TMDL-Cannon River-(07040002-502)-Fecal Coliform</v>
      </c>
    </row>
    <row r="1717" spans="1:16" ht="27.95" hidden="1" customHeight="1" x14ac:dyDescent="0.25">
      <c r="A1717" s="203" t="s">
        <v>1832</v>
      </c>
      <c r="B1717" s="202" t="s">
        <v>543</v>
      </c>
      <c r="C1717" s="203" t="s">
        <v>1376</v>
      </c>
      <c r="D1717" s="202" t="s">
        <v>787</v>
      </c>
      <c r="E1717" s="202" t="s">
        <v>1837</v>
      </c>
      <c r="F1717" s="202" t="s">
        <v>475</v>
      </c>
      <c r="G1717" s="253">
        <v>1.1200000000000001</v>
      </c>
      <c r="H1717" s="361" t="s">
        <v>1378</v>
      </c>
      <c r="I1717" s="359" t="s">
        <v>1383</v>
      </c>
      <c r="J1717" s="359" t="s">
        <v>1380</v>
      </c>
      <c r="K1717" s="359" t="s">
        <v>9</v>
      </c>
      <c r="L1717" s="359" t="s">
        <v>1381</v>
      </c>
      <c r="M1717" s="368">
        <v>1988</v>
      </c>
      <c r="N1717" s="205">
        <v>38812</v>
      </c>
      <c r="O1717" s="203"/>
      <c r="P1717" t="str">
        <f t="shared" si="26"/>
        <v>Lower Mississippi River Basin-Fecal Coliform TMDL-Cannon River-(07040002-502)-Fecal Coliform</v>
      </c>
    </row>
    <row r="1718" spans="1:16" ht="27.95" hidden="1" customHeight="1" x14ac:dyDescent="0.25">
      <c r="A1718" s="203" t="s">
        <v>1832</v>
      </c>
      <c r="B1718" s="202" t="s">
        <v>543</v>
      </c>
      <c r="C1718" s="203" t="s">
        <v>1376</v>
      </c>
      <c r="D1718" s="202" t="s">
        <v>787</v>
      </c>
      <c r="E1718" s="202" t="s">
        <v>1837</v>
      </c>
      <c r="F1718" s="202" t="s">
        <v>475</v>
      </c>
      <c r="G1718" s="253">
        <v>0.39</v>
      </c>
      <c r="H1718" s="361" t="s">
        <v>1378</v>
      </c>
      <c r="I1718" s="359" t="s">
        <v>1384</v>
      </c>
      <c r="J1718" s="359" t="s">
        <v>1380</v>
      </c>
      <c r="K1718" s="359" t="s">
        <v>9</v>
      </c>
      <c r="L1718" s="359" t="s">
        <v>1381</v>
      </c>
      <c r="M1718" s="368">
        <v>1988</v>
      </c>
      <c r="N1718" s="205">
        <v>38812</v>
      </c>
      <c r="O1718" s="203"/>
      <c r="P1718" t="str">
        <f t="shared" si="26"/>
        <v>Lower Mississippi River Basin-Fecal Coliform TMDL-Cannon River-(07040002-502)-Fecal Coliform</v>
      </c>
    </row>
    <row r="1719" spans="1:16" ht="27.95" hidden="1" customHeight="1" x14ac:dyDescent="0.25">
      <c r="A1719" s="203" t="s">
        <v>1832</v>
      </c>
      <c r="B1719" s="202" t="s">
        <v>543</v>
      </c>
      <c r="C1719" s="203" t="s">
        <v>1376</v>
      </c>
      <c r="D1719" s="202" t="s">
        <v>787</v>
      </c>
      <c r="E1719" s="202" t="s">
        <v>1837</v>
      </c>
      <c r="F1719" s="202" t="s">
        <v>475</v>
      </c>
      <c r="G1719" s="253">
        <v>0.15</v>
      </c>
      <c r="H1719" s="361" t="s">
        <v>1378</v>
      </c>
      <c r="I1719" s="359" t="s">
        <v>1385</v>
      </c>
      <c r="J1719" s="359" t="s">
        <v>1380</v>
      </c>
      <c r="K1719" s="359" t="s">
        <v>9</v>
      </c>
      <c r="L1719" s="359" t="s">
        <v>1381</v>
      </c>
      <c r="M1719" s="368">
        <v>1988</v>
      </c>
      <c r="N1719" s="205">
        <v>38812</v>
      </c>
      <c r="O1719" s="203"/>
      <c r="P1719" t="str">
        <f t="shared" si="26"/>
        <v>Lower Mississippi River Basin-Fecal Coliform TMDL-Cannon River-(07040002-502)-Fecal Coliform</v>
      </c>
    </row>
    <row r="1720" spans="1:16" ht="27.95" hidden="1" customHeight="1" x14ac:dyDescent="0.25">
      <c r="A1720" s="203" t="s">
        <v>1832</v>
      </c>
      <c r="B1720" s="202" t="s">
        <v>543</v>
      </c>
      <c r="C1720" s="203" t="s">
        <v>1376</v>
      </c>
      <c r="D1720" s="202" t="s">
        <v>790</v>
      </c>
      <c r="E1720" s="202" t="s">
        <v>1837</v>
      </c>
      <c r="F1720" s="202" t="s">
        <v>475</v>
      </c>
      <c r="G1720" s="253">
        <v>6.82</v>
      </c>
      <c r="H1720" s="361" t="s">
        <v>1378</v>
      </c>
      <c r="I1720" s="359" t="s">
        <v>1379</v>
      </c>
      <c r="J1720" s="359" t="s">
        <v>1380</v>
      </c>
      <c r="K1720" s="359" t="s">
        <v>9</v>
      </c>
      <c r="L1720" s="359" t="s">
        <v>1381</v>
      </c>
      <c r="M1720" s="368">
        <v>2001</v>
      </c>
      <c r="N1720" s="205">
        <v>38812</v>
      </c>
      <c r="O1720" s="203"/>
      <c r="P1720" t="str">
        <f t="shared" si="26"/>
        <v>Lower Mississippi River Basin-Fecal Coliform TMDL-Cannon River-(07040002-509)-Fecal Coliform</v>
      </c>
    </row>
    <row r="1721" spans="1:16" ht="27.95" hidden="1" customHeight="1" x14ac:dyDescent="0.25">
      <c r="A1721" s="203" t="s">
        <v>1832</v>
      </c>
      <c r="B1721" s="202" t="s">
        <v>543</v>
      </c>
      <c r="C1721" s="203" t="s">
        <v>1376</v>
      </c>
      <c r="D1721" s="202" t="s">
        <v>790</v>
      </c>
      <c r="E1721" s="202" t="s">
        <v>1837</v>
      </c>
      <c r="F1721" s="202" t="s">
        <v>475</v>
      </c>
      <c r="G1721" s="253">
        <v>2.4700000000000002</v>
      </c>
      <c r="H1721" s="361" t="s">
        <v>1378</v>
      </c>
      <c r="I1721" s="359" t="s">
        <v>1382</v>
      </c>
      <c r="J1721" s="359" t="s">
        <v>1380</v>
      </c>
      <c r="K1721" s="359" t="s">
        <v>9</v>
      </c>
      <c r="L1721" s="359" t="s">
        <v>1381</v>
      </c>
      <c r="M1721" s="368">
        <v>2001</v>
      </c>
      <c r="N1721" s="205">
        <v>38812</v>
      </c>
      <c r="O1721" s="203"/>
      <c r="P1721" t="str">
        <f t="shared" si="26"/>
        <v>Lower Mississippi River Basin-Fecal Coliform TMDL-Cannon River-(07040002-509)-Fecal Coliform</v>
      </c>
    </row>
    <row r="1722" spans="1:16" ht="27.95" hidden="1" customHeight="1" x14ac:dyDescent="0.25">
      <c r="A1722" s="203" t="s">
        <v>1832</v>
      </c>
      <c r="B1722" s="202" t="s">
        <v>543</v>
      </c>
      <c r="C1722" s="203" t="s">
        <v>1376</v>
      </c>
      <c r="D1722" s="202" t="s">
        <v>790</v>
      </c>
      <c r="E1722" s="202" t="s">
        <v>1837</v>
      </c>
      <c r="F1722" s="202" t="s">
        <v>475</v>
      </c>
      <c r="G1722" s="253">
        <v>1.07</v>
      </c>
      <c r="H1722" s="361" t="s">
        <v>1378</v>
      </c>
      <c r="I1722" s="359" t="s">
        <v>1383</v>
      </c>
      <c r="J1722" s="359" t="s">
        <v>1380</v>
      </c>
      <c r="K1722" s="359" t="s">
        <v>9</v>
      </c>
      <c r="L1722" s="359" t="s">
        <v>1381</v>
      </c>
      <c r="M1722" s="368">
        <v>2001</v>
      </c>
      <c r="N1722" s="205">
        <v>38812</v>
      </c>
      <c r="O1722" s="203"/>
      <c r="P1722" t="str">
        <f t="shared" si="26"/>
        <v>Lower Mississippi River Basin-Fecal Coliform TMDL-Cannon River-(07040002-509)-Fecal Coliform</v>
      </c>
    </row>
    <row r="1723" spans="1:16" ht="27.95" hidden="1" customHeight="1" x14ac:dyDescent="0.25">
      <c r="A1723" s="203" t="s">
        <v>1832</v>
      </c>
      <c r="B1723" s="202" t="s">
        <v>543</v>
      </c>
      <c r="C1723" s="203" t="s">
        <v>1376</v>
      </c>
      <c r="D1723" s="202" t="s">
        <v>790</v>
      </c>
      <c r="E1723" s="202" t="s">
        <v>1837</v>
      </c>
      <c r="F1723" s="202" t="s">
        <v>475</v>
      </c>
      <c r="G1723" s="253">
        <v>0.35</v>
      </c>
      <c r="H1723" s="361" t="s">
        <v>1378</v>
      </c>
      <c r="I1723" s="359" t="s">
        <v>1384</v>
      </c>
      <c r="J1723" s="359" t="s">
        <v>1380</v>
      </c>
      <c r="K1723" s="359" t="s">
        <v>9</v>
      </c>
      <c r="L1723" s="359" t="s">
        <v>1381</v>
      </c>
      <c r="M1723" s="368">
        <v>2001</v>
      </c>
      <c r="N1723" s="205">
        <v>38812</v>
      </c>
      <c r="O1723" s="203"/>
      <c r="P1723" t="str">
        <f t="shared" si="26"/>
        <v>Lower Mississippi River Basin-Fecal Coliform TMDL-Cannon River-(07040002-509)-Fecal Coliform</v>
      </c>
    </row>
    <row r="1724" spans="1:16" ht="27.95" hidden="1" customHeight="1" x14ac:dyDescent="0.25">
      <c r="A1724" s="203" t="s">
        <v>1832</v>
      </c>
      <c r="B1724" s="202" t="s">
        <v>543</v>
      </c>
      <c r="C1724" s="203" t="s">
        <v>1376</v>
      </c>
      <c r="D1724" s="202" t="s">
        <v>790</v>
      </c>
      <c r="E1724" s="202" t="s">
        <v>1837</v>
      </c>
      <c r="F1724" s="202" t="s">
        <v>475</v>
      </c>
      <c r="G1724" s="253">
        <v>0.11</v>
      </c>
      <c r="H1724" s="361" t="s">
        <v>1378</v>
      </c>
      <c r="I1724" s="359" t="s">
        <v>1385</v>
      </c>
      <c r="J1724" s="359" t="s">
        <v>1380</v>
      </c>
      <c r="K1724" s="359" t="s">
        <v>9</v>
      </c>
      <c r="L1724" s="359" t="s">
        <v>1381</v>
      </c>
      <c r="M1724" s="368">
        <v>2001</v>
      </c>
      <c r="N1724" s="205">
        <v>38812</v>
      </c>
      <c r="O1724" s="203"/>
      <c r="P1724" t="str">
        <f t="shared" si="26"/>
        <v>Lower Mississippi River Basin-Fecal Coliform TMDL-Cannon River-(07040002-509)-Fecal Coliform</v>
      </c>
    </row>
    <row r="1725" spans="1:16" ht="27.95" hidden="1" customHeight="1" x14ac:dyDescent="0.25">
      <c r="A1725" s="203" t="s">
        <v>1832</v>
      </c>
      <c r="B1725" s="202" t="s">
        <v>543</v>
      </c>
      <c r="C1725" s="203" t="s">
        <v>1376</v>
      </c>
      <c r="D1725" s="202" t="s">
        <v>544</v>
      </c>
      <c r="E1725" s="202" t="s">
        <v>1840</v>
      </c>
      <c r="F1725" s="202" t="s">
        <v>475</v>
      </c>
      <c r="G1725" s="253">
        <v>4.84</v>
      </c>
      <c r="H1725" s="361" t="s">
        <v>1378</v>
      </c>
      <c r="I1725" s="359" t="s">
        <v>1379</v>
      </c>
      <c r="J1725" s="359" t="s">
        <v>1380</v>
      </c>
      <c r="K1725" s="359" t="s">
        <v>9</v>
      </c>
      <c r="L1725" s="359" t="s">
        <v>1381</v>
      </c>
      <c r="M1725" s="368">
        <v>2000</v>
      </c>
      <c r="N1725" s="205">
        <v>38812</v>
      </c>
      <c r="O1725" s="203"/>
      <c r="P1725" t="str">
        <f t="shared" si="26"/>
        <v>Lower Mississippi River Basin-Fecal Coliform TMDL-Straight River-(07040002-515)-Fecal Coliform</v>
      </c>
    </row>
    <row r="1726" spans="1:16" ht="27.95" hidden="1" customHeight="1" x14ac:dyDescent="0.25">
      <c r="A1726" s="203" t="s">
        <v>1832</v>
      </c>
      <c r="B1726" s="202" t="s">
        <v>543</v>
      </c>
      <c r="C1726" s="203" t="s">
        <v>1376</v>
      </c>
      <c r="D1726" s="202" t="s">
        <v>544</v>
      </c>
      <c r="E1726" s="202" t="s">
        <v>1840</v>
      </c>
      <c r="F1726" s="202" t="s">
        <v>475</v>
      </c>
      <c r="G1726" s="253">
        <v>1.78</v>
      </c>
      <c r="H1726" s="361" t="s">
        <v>1378</v>
      </c>
      <c r="I1726" s="359" t="s">
        <v>1382</v>
      </c>
      <c r="J1726" s="359" t="s">
        <v>1380</v>
      </c>
      <c r="K1726" s="359" t="s">
        <v>9</v>
      </c>
      <c r="L1726" s="359" t="s">
        <v>1381</v>
      </c>
      <c r="M1726" s="368">
        <v>2000</v>
      </c>
      <c r="N1726" s="205">
        <v>38812</v>
      </c>
      <c r="O1726" s="203"/>
      <c r="P1726" t="str">
        <f t="shared" si="26"/>
        <v>Lower Mississippi River Basin-Fecal Coliform TMDL-Straight River-(07040002-515)-Fecal Coliform</v>
      </c>
    </row>
    <row r="1727" spans="1:16" ht="27.95" hidden="1" customHeight="1" x14ac:dyDescent="0.25">
      <c r="A1727" s="203" t="s">
        <v>1832</v>
      </c>
      <c r="B1727" s="202" t="s">
        <v>543</v>
      </c>
      <c r="C1727" s="203" t="s">
        <v>1376</v>
      </c>
      <c r="D1727" s="202" t="s">
        <v>544</v>
      </c>
      <c r="E1727" s="202" t="s">
        <v>1840</v>
      </c>
      <c r="F1727" s="202" t="s">
        <v>475</v>
      </c>
      <c r="G1727" s="253">
        <v>0.8</v>
      </c>
      <c r="H1727" s="361" t="s">
        <v>1378</v>
      </c>
      <c r="I1727" s="359" t="s">
        <v>1383</v>
      </c>
      <c r="J1727" s="359" t="s">
        <v>1380</v>
      </c>
      <c r="K1727" s="359" t="s">
        <v>9</v>
      </c>
      <c r="L1727" s="359" t="s">
        <v>1381</v>
      </c>
      <c r="M1727" s="368">
        <v>2000</v>
      </c>
      <c r="N1727" s="205">
        <v>38812</v>
      </c>
      <c r="O1727" s="203"/>
      <c r="P1727" t="str">
        <f t="shared" si="26"/>
        <v>Lower Mississippi River Basin-Fecal Coliform TMDL-Straight River-(07040002-515)-Fecal Coliform</v>
      </c>
    </row>
    <row r="1728" spans="1:16" ht="27.95" hidden="1" customHeight="1" x14ac:dyDescent="0.25">
      <c r="A1728" s="203" t="s">
        <v>1832</v>
      </c>
      <c r="B1728" s="202" t="s">
        <v>543</v>
      </c>
      <c r="C1728" s="203" t="s">
        <v>1376</v>
      </c>
      <c r="D1728" s="202" t="s">
        <v>544</v>
      </c>
      <c r="E1728" s="202" t="s">
        <v>1840</v>
      </c>
      <c r="F1728" s="202" t="s">
        <v>475</v>
      </c>
      <c r="G1728" s="253">
        <v>0.14000000000000001</v>
      </c>
      <c r="H1728" s="361" t="s">
        <v>1378</v>
      </c>
      <c r="I1728" s="359" t="s">
        <v>1384</v>
      </c>
      <c r="J1728" s="359" t="s">
        <v>1380</v>
      </c>
      <c r="K1728" s="359" t="s">
        <v>9</v>
      </c>
      <c r="L1728" s="359" t="s">
        <v>1381</v>
      </c>
      <c r="M1728" s="368">
        <v>2000</v>
      </c>
      <c r="N1728" s="205">
        <v>38812</v>
      </c>
      <c r="O1728" s="203"/>
      <c r="P1728" t="str">
        <f t="shared" si="26"/>
        <v>Lower Mississippi River Basin-Fecal Coliform TMDL-Straight River-(07040002-515)-Fecal Coliform</v>
      </c>
    </row>
    <row r="1729" spans="1:16" ht="27.95" hidden="1" customHeight="1" x14ac:dyDescent="0.25">
      <c r="A1729" s="203" t="s">
        <v>1832</v>
      </c>
      <c r="B1729" s="202" t="s">
        <v>543</v>
      </c>
      <c r="C1729" s="203" t="s">
        <v>1376</v>
      </c>
      <c r="D1729" s="202" t="s">
        <v>544</v>
      </c>
      <c r="E1729" s="202" t="s">
        <v>1840</v>
      </c>
      <c r="F1729" s="202" t="s">
        <v>475</v>
      </c>
      <c r="G1729" s="259" t="s">
        <v>515</v>
      </c>
      <c r="H1729" s="361" t="s">
        <v>1378</v>
      </c>
      <c r="I1729" s="359" t="s">
        <v>1385</v>
      </c>
      <c r="J1729" s="359" t="s">
        <v>1380</v>
      </c>
      <c r="K1729" s="359" t="s">
        <v>9</v>
      </c>
      <c r="L1729" s="359" t="s">
        <v>1381</v>
      </c>
      <c r="M1729" s="368">
        <v>2000</v>
      </c>
      <c r="N1729" s="205">
        <v>38812</v>
      </c>
      <c r="O1729" s="203"/>
      <c r="P1729" t="str">
        <f t="shared" si="26"/>
        <v>Lower Mississippi River Basin-Fecal Coliform TMDL-Straight River-(07040002-515)-Fecal Coliform</v>
      </c>
    </row>
    <row r="1730" spans="1:16" ht="27.95" hidden="1" customHeight="1" x14ac:dyDescent="0.25">
      <c r="A1730" s="203" t="s">
        <v>1832</v>
      </c>
      <c r="B1730" s="202" t="s">
        <v>543</v>
      </c>
      <c r="C1730" s="203" t="s">
        <v>1403</v>
      </c>
      <c r="D1730" s="202" t="s">
        <v>1404</v>
      </c>
      <c r="E1730" s="202" t="s">
        <v>1405</v>
      </c>
      <c r="F1730" s="202" t="s">
        <v>475</v>
      </c>
      <c r="G1730" s="253">
        <v>154</v>
      </c>
      <c r="H1730" s="361" t="s">
        <v>1406</v>
      </c>
      <c r="I1730" s="359" t="s">
        <v>1407</v>
      </c>
      <c r="J1730" s="359" t="s">
        <v>1380</v>
      </c>
      <c r="K1730" s="359" t="s">
        <v>22</v>
      </c>
      <c r="L1730" s="359" t="s">
        <v>1408</v>
      </c>
      <c r="M1730" s="368" t="s">
        <v>1407</v>
      </c>
      <c r="N1730" s="205">
        <v>42486</v>
      </c>
      <c r="O1730" s="203"/>
      <c r="P1730" t="str">
        <f t="shared" si="26"/>
        <v>South Metro Mississippi TSS TMDL-Mississippi River-(07040001-531)-TSS</v>
      </c>
    </row>
    <row r="1731" spans="1:16" ht="27.95" hidden="1" customHeight="1" x14ac:dyDescent="0.25">
      <c r="A1731" s="203" t="s">
        <v>1849</v>
      </c>
      <c r="B1731" s="211" t="s">
        <v>519</v>
      </c>
      <c r="C1731" s="203" t="s">
        <v>1376</v>
      </c>
      <c r="D1731" s="203" t="s">
        <v>1475</v>
      </c>
      <c r="E1731" s="202" t="s">
        <v>1474</v>
      </c>
      <c r="F1731" s="202" t="s">
        <v>475</v>
      </c>
      <c r="G1731" s="253">
        <v>8.6199999999999992</v>
      </c>
      <c r="H1731" s="361" t="s">
        <v>1378</v>
      </c>
      <c r="I1731" s="359" t="s">
        <v>1379</v>
      </c>
      <c r="J1731" s="359" t="s">
        <v>1380</v>
      </c>
      <c r="K1731" s="359" t="s">
        <v>9</v>
      </c>
      <c r="L1731" s="359" t="s">
        <v>1381</v>
      </c>
      <c r="M1731" s="368">
        <v>1988</v>
      </c>
      <c r="N1731" s="205">
        <v>38812</v>
      </c>
      <c r="O1731" s="203"/>
      <c r="P1731" t="str">
        <f t="shared" ref="P1731:P1794" si="27">CONCATENATE(C1731, "-", E1731, "-","(", D1731,")", "-",K1731)</f>
        <v>Lower Mississippi River Basin-Fecal Coliform TMDL-Vermillion River-(07040001-692 (previous waterbody ID: 07040001-506))-Fecal Coliform</v>
      </c>
    </row>
    <row r="1732" spans="1:16" ht="27.95" hidden="1" customHeight="1" x14ac:dyDescent="0.25">
      <c r="A1732" s="203" t="s">
        <v>1849</v>
      </c>
      <c r="B1732" s="211" t="s">
        <v>519</v>
      </c>
      <c r="C1732" s="203" t="s">
        <v>1376</v>
      </c>
      <c r="D1732" s="203" t="s">
        <v>1475</v>
      </c>
      <c r="E1732" s="202" t="s">
        <v>1474</v>
      </c>
      <c r="F1732" s="202" t="s">
        <v>475</v>
      </c>
      <c r="G1732" s="253">
        <v>3.09</v>
      </c>
      <c r="H1732" s="361" t="s">
        <v>1378</v>
      </c>
      <c r="I1732" s="359" t="s">
        <v>1382</v>
      </c>
      <c r="J1732" s="359" t="s">
        <v>1380</v>
      </c>
      <c r="K1732" s="359" t="s">
        <v>9</v>
      </c>
      <c r="L1732" s="359" t="s">
        <v>1381</v>
      </c>
      <c r="M1732" s="368">
        <v>1988</v>
      </c>
      <c r="N1732" s="205">
        <v>38812</v>
      </c>
      <c r="O1732" s="203"/>
      <c r="P1732" t="str">
        <f t="shared" si="27"/>
        <v>Lower Mississippi River Basin-Fecal Coliform TMDL-Vermillion River-(07040001-692 (previous waterbody ID: 07040001-506))-Fecal Coliform</v>
      </c>
    </row>
    <row r="1733" spans="1:16" ht="27.95" hidden="1" customHeight="1" x14ac:dyDescent="0.25">
      <c r="A1733" s="203" t="s">
        <v>1849</v>
      </c>
      <c r="B1733" s="211" t="s">
        <v>519</v>
      </c>
      <c r="C1733" s="203" t="s">
        <v>1376</v>
      </c>
      <c r="D1733" s="203" t="s">
        <v>1475</v>
      </c>
      <c r="E1733" s="202" t="s">
        <v>1474</v>
      </c>
      <c r="F1733" s="202" t="s">
        <v>475</v>
      </c>
      <c r="G1733" s="253">
        <v>1.57</v>
      </c>
      <c r="H1733" s="361" t="s">
        <v>1378</v>
      </c>
      <c r="I1733" s="359" t="s">
        <v>1383</v>
      </c>
      <c r="J1733" s="359" t="s">
        <v>1380</v>
      </c>
      <c r="K1733" s="359" t="s">
        <v>9</v>
      </c>
      <c r="L1733" s="359" t="s">
        <v>1381</v>
      </c>
      <c r="M1733" s="368">
        <v>1988</v>
      </c>
      <c r="N1733" s="205">
        <v>38812</v>
      </c>
      <c r="O1733" s="203"/>
      <c r="P1733" t="str">
        <f t="shared" si="27"/>
        <v>Lower Mississippi River Basin-Fecal Coliform TMDL-Vermillion River-(07040001-692 (previous waterbody ID: 07040001-506))-Fecal Coliform</v>
      </c>
    </row>
    <row r="1734" spans="1:16" ht="27.95" hidden="1" customHeight="1" x14ac:dyDescent="0.25">
      <c r="A1734" s="203" t="s">
        <v>1849</v>
      </c>
      <c r="B1734" s="211" t="s">
        <v>519</v>
      </c>
      <c r="C1734" s="203" t="s">
        <v>1376</v>
      </c>
      <c r="D1734" s="203" t="s">
        <v>1475</v>
      </c>
      <c r="E1734" s="202" t="s">
        <v>1474</v>
      </c>
      <c r="F1734" s="202" t="s">
        <v>475</v>
      </c>
      <c r="G1734" s="253">
        <v>0.3</v>
      </c>
      <c r="H1734" s="361" t="s">
        <v>1378</v>
      </c>
      <c r="I1734" s="359" t="s">
        <v>1384</v>
      </c>
      <c r="J1734" s="359" t="s">
        <v>1380</v>
      </c>
      <c r="K1734" s="359" t="s">
        <v>9</v>
      </c>
      <c r="L1734" s="359" t="s">
        <v>1381</v>
      </c>
      <c r="M1734" s="368">
        <v>1988</v>
      </c>
      <c r="N1734" s="205">
        <v>38812</v>
      </c>
      <c r="O1734" s="203"/>
      <c r="P1734" t="str">
        <f t="shared" si="27"/>
        <v>Lower Mississippi River Basin-Fecal Coliform TMDL-Vermillion River-(07040001-692 (previous waterbody ID: 07040001-506))-Fecal Coliform</v>
      </c>
    </row>
    <row r="1735" spans="1:16" ht="27.95" hidden="1" customHeight="1" x14ac:dyDescent="0.25">
      <c r="A1735" s="203" t="s">
        <v>1849</v>
      </c>
      <c r="B1735" s="211" t="s">
        <v>519</v>
      </c>
      <c r="C1735" s="203" t="s">
        <v>1376</v>
      </c>
      <c r="D1735" s="203" t="s">
        <v>1475</v>
      </c>
      <c r="E1735" s="202" t="s">
        <v>1474</v>
      </c>
      <c r="F1735" s="202" t="s">
        <v>475</v>
      </c>
      <c r="G1735" s="253" t="s">
        <v>515</v>
      </c>
      <c r="H1735" s="361" t="s">
        <v>1378</v>
      </c>
      <c r="I1735" s="359" t="s">
        <v>1385</v>
      </c>
      <c r="J1735" s="359" t="s">
        <v>1380</v>
      </c>
      <c r="K1735" s="359" t="s">
        <v>9</v>
      </c>
      <c r="L1735" s="359" t="s">
        <v>1381</v>
      </c>
      <c r="M1735" s="368">
        <v>1988</v>
      </c>
      <c r="N1735" s="205">
        <v>38812</v>
      </c>
      <c r="O1735" s="203"/>
      <c r="P1735" t="str">
        <f t="shared" si="27"/>
        <v>Lower Mississippi River Basin-Fecal Coliform TMDL-Vermillion River-(07040001-692 (previous waterbody ID: 07040001-506))-Fecal Coliform</v>
      </c>
    </row>
    <row r="1736" spans="1:16" ht="27.95" hidden="1" customHeight="1" x14ac:dyDescent="0.25">
      <c r="A1736" s="203" t="s">
        <v>1849</v>
      </c>
      <c r="B1736" s="202" t="s">
        <v>519</v>
      </c>
      <c r="C1736" s="203" t="s">
        <v>1376</v>
      </c>
      <c r="D1736" s="202" t="s">
        <v>524</v>
      </c>
      <c r="E1736" s="202" t="s">
        <v>1474</v>
      </c>
      <c r="F1736" s="202" t="s">
        <v>475</v>
      </c>
      <c r="G1736" s="253">
        <v>5.99</v>
      </c>
      <c r="H1736" s="361" t="s">
        <v>1378</v>
      </c>
      <c r="I1736" s="359" t="s">
        <v>1379</v>
      </c>
      <c r="J1736" s="359" t="s">
        <v>1380</v>
      </c>
      <c r="K1736" s="359" t="s">
        <v>9</v>
      </c>
      <c r="L1736" s="359" t="s">
        <v>1381</v>
      </c>
      <c r="M1736" s="368">
        <v>1988</v>
      </c>
      <c r="N1736" s="205">
        <v>38812</v>
      </c>
      <c r="O1736" s="203"/>
      <c r="P1736" t="str">
        <f t="shared" si="27"/>
        <v>Lower Mississippi River Basin-Fecal Coliform TMDL-Vermillion River-(07040001-507)-Fecal Coliform</v>
      </c>
    </row>
    <row r="1737" spans="1:16" ht="27.95" hidden="1" customHeight="1" x14ac:dyDescent="0.25">
      <c r="A1737" s="203" t="s">
        <v>1849</v>
      </c>
      <c r="B1737" s="202" t="s">
        <v>519</v>
      </c>
      <c r="C1737" s="203" t="s">
        <v>1376</v>
      </c>
      <c r="D1737" s="202" t="s">
        <v>524</v>
      </c>
      <c r="E1737" s="202" t="s">
        <v>1474</v>
      </c>
      <c r="F1737" s="202" t="s">
        <v>475</v>
      </c>
      <c r="G1737" s="253">
        <v>1.57</v>
      </c>
      <c r="H1737" s="361" t="s">
        <v>1378</v>
      </c>
      <c r="I1737" s="359" t="s">
        <v>1382</v>
      </c>
      <c r="J1737" s="359" t="s">
        <v>1380</v>
      </c>
      <c r="K1737" s="359" t="s">
        <v>9</v>
      </c>
      <c r="L1737" s="359" t="s">
        <v>1381</v>
      </c>
      <c r="M1737" s="368">
        <v>1988</v>
      </c>
      <c r="N1737" s="205">
        <v>38812</v>
      </c>
      <c r="O1737" s="203"/>
      <c r="P1737" t="str">
        <f t="shared" si="27"/>
        <v>Lower Mississippi River Basin-Fecal Coliform TMDL-Vermillion River-(07040001-507)-Fecal Coliform</v>
      </c>
    </row>
    <row r="1738" spans="1:16" ht="27.95" hidden="1" customHeight="1" x14ac:dyDescent="0.25">
      <c r="A1738" s="203" t="s">
        <v>1849</v>
      </c>
      <c r="B1738" s="202" t="s">
        <v>519</v>
      </c>
      <c r="C1738" s="203" t="s">
        <v>1376</v>
      </c>
      <c r="D1738" s="202" t="s">
        <v>524</v>
      </c>
      <c r="E1738" s="202" t="s">
        <v>1474</v>
      </c>
      <c r="F1738" s="202" t="s">
        <v>475</v>
      </c>
      <c r="G1738" s="253">
        <v>0.36</v>
      </c>
      <c r="H1738" s="361" t="s">
        <v>1378</v>
      </c>
      <c r="I1738" s="359" t="s">
        <v>1383</v>
      </c>
      <c r="J1738" s="359" t="s">
        <v>1380</v>
      </c>
      <c r="K1738" s="359" t="s">
        <v>9</v>
      </c>
      <c r="L1738" s="359" t="s">
        <v>1381</v>
      </c>
      <c r="M1738" s="368">
        <v>1988</v>
      </c>
      <c r="N1738" s="205">
        <v>38812</v>
      </c>
      <c r="O1738" s="203"/>
      <c r="P1738" t="str">
        <f t="shared" si="27"/>
        <v>Lower Mississippi River Basin-Fecal Coliform TMDL-Vermillion River-(07040001-507)-Fecal Coliform</v>
      </c>
    </row>
    <row r="1739" spans="1:16" ht="27.95" hidden="1" customHeight="1" x14ac:dyDescent="0.25">
      <c r="A1739" s="203" t="s">
        <v>1849</v>
      </c>
      <c r="B1739" s="202" t="s">
        <v>519</v>
      </c>
      <c r="C1739" s="203" t="s">
        <v>1376</v>
      </c>
      <c r="D1739" s="202" t="s">
        <v>524</v>
      </c>
      <c r="E1739" s="202" t="s">
        <v>1474</v>
      </c>
      <c r="F1739" s="202" t="s">
        <v>475</v>
      </c>
      <c r="G1739" s="253" t="s">
        <v>515</v>
      </c>
      <c r="H1739" s="361" t="s">
        <v>1378</v>
      </c>
      <c r="I1739" s="359" t="s">
        <v>1384</v>
      </c>
      <c r="J1739" s="359" t="s">
        <v>1380</v>
      </c>
      <c r="K1739" s="359" t="s">
        <v>9</v>
      </c>
      <c r="L1739" s="359" t="s">
        <v>1381</v>
      </c>
      <c r="M1739" s="368">
        <v>1988</v>
      </c>
      <c r="N1739" s="205">
        <v>38812</v>
      </c>
      <c r="O1739" s="203"/>
      <c r="P1739" t="str">
        <f t="shared" si="27"/>
        <v>Lower Mississippi River Basin-Fecal Coliform TMDL-Vermillion River-(07040001-507)-Fecal Coliform</v>
      </c>
    </row>
    <row r="1740" spans="1:16" ht="27.95" hidden="1" customHeight="1" x14ac:dyDescent="0.25">
      <c r="A1740" s="203" t="s">
        <v>1849</v>
      </c>
      <c r="B1740" s="202" t="s">
        <v>519</v>
      </c>
      <c r="C1740" s="203" t="s">
        <v>1376</v>
      </c>
      <c r="D1740" s="202" t="s">
        <v>524</v>
      </c>
      <c r="E1740" s="202" t="s">
        <v>1474</v>
      </c>
      <c r="F1740" s="202" t="s">
        <v>475</v>
      </c>
      <c r="G1740" s="253" t="s">
        <v>515</v>
      </c>
      <c r="H1740" s="361" t="s">
        <v>1378</v>
      </c>
      <c r="I1740" s="359" t="s">
        <v>1385</v>
      </c>
      <c r="J1740" s="359" t="s">
        <v>1380</v>
      </c>
      <c r="K1740" s="359" t="s">
        <v>9</v>
      </c>
      <c r="L1740" s="359" t="s">
        <v>1381</v>
      </c>
      <c r="M1740" s="368">
        <v>1988</v>
      </c>
      <c r="N1740" s="205">
        <v>38812</v>
      </c>
      <c r="O1740" s="203"/>
      <c r="P1740" t="str">
        <f t="shared" si="27"/>
        <v>Lower Mississippi River Basin-Fecal Coliform TMDL-Vermillion River-(07040001-507)-Fecal Coliform</v>
      </c>
    </row>
    <row r="1741" spans="1:16" ht="27.95" hidden="1" customHeight="1" x14ac:dyDescent="0.25">
      <c r="A1741" s="203" t="s">
        <v>1849</v>
      </c>
      <c r="B1741" s="202" t="s">
        <v>519</v>
      </c>
      <c r="C1741" s="203" t="s">
        <v>207</v>
      </c>
      <c r="D1741" s="202" t="s">
        <v>526</v>
      </c>
      <c r="E1741" s="202" t="s">
        <v>1474</v>
      </c>
      <c r="F1741" s="202" t="s">
        <v>505</v>
      </c>
      <c r="G1741" s="253">
        <v>94</v>
      </c>
      <c r="H1741" s="361" t="s">
        <v>527</v>
      </c>
      <c r="I1741" s="359" t="s">
        <v>1407</v>
      </c>
      <c r="J1741" s="358">
        <v>0</v>
      </c>
      <c r="K1741" s="359" t="s">
        <v>22</v>
      </c>
      <c r="L1741" s="359" t="s">
        <v>1392</v>
      </c>
      <c r="M1741" s="368">
        <v>2000</v>
      </c>
      <c r="N1741" s="205">
        <v>40085</v>
      </c>
      <c r="O1741" s="203"/>
      <c r="P1741" t="str">
        <f t="shared" si="27"/>
        <v>Lower Vermillion River Watershed Turbidity TMDL-Vermillion River-(07040001-504)-TSS</v>
      </c>
    </row>
    <row r="1742" spans="1:16" ht="27.95" hidden="1" customHeight="1" x14ac:dyDescent="0.25">
      <c r="A1742" s="203" t="s">
        <v>1849</v>
      </c>
      <c r="B1742" s="202" t="s">
        <v>519</v>
      </c>
      <c r="C1742" s="203" t="s">
        <v>1403</v>
      </c>
      <c r="D1742" s="202" t="s">
        <v>1404</v>
      </c>
      <c r="E1742" s="202" t="s">
        <v>1405</v>
      </c>
      <c r="F1742" s="202" t="s">
        <v>475</v>
      </c>
      <c r="G1742" s="253">
        <v>154</v>
      </c>
      <c r="H1742" s="361" t="s">
        <v>1406</v>
      </c>
      <c r="I1742" s="359" t="s">
        <v>1407</v>
      </c>
      <c r="J1742" s="359" t="s">
        <v>1380</v>
      </c>
      <c r="K1742" s="359" t="s">
        <v>22</v>
      </c>
      <c r="L1742" s="359" t="s">
        <v>1408</v>
      </c>
      <c r="M1742" s="368" t="s">
        <v>1407</v>
      </c>
      <c r="N1742" s="205">
        <v>42486</v>
      </c>
      <c r="O1742" s="203"/>
      <c r="P1742" t="str">
        <f t="shared" si="27"/>
        <v>South Metro Mississippi TSS TMDL-Mississippi River-(07040001-531)-TSS</v>
      </c>
    </row>
    <row r="1743" spans="1:16" ht="27.95" hidden="1" customHeight="1" x14ac:dyDescent="0.25">
      <c r="A1743" s="203" t="s">
        <v>1849</v>
      </c>
      <c r="B1743" s="202" t="s">
        <v>519</v>
      </c>
      <c r="C1743" s="203" t="s">
        <v>1476</v>
      </c>
      <c r="D1743" s="202" t="s">
        <v>1729</v>
      </c>
      <c r="E1743" s="202" t="s">
        <v>1474</v>
      </c>
      <c r="F1743" s="202" t="s">
        <v>505</v>
      </c>
      <c r="G1743" s="253">
        <v>17.917999999999999</v>
      </c>
      <c r="H1743" s="361" t="s">
        <v>1400</v>
      </c>
      <c r="I1743" s="359" t="s">
        <v>1379</v>
      </c>
      <c r="J1743" s="358">
        <v>0.73</v>
      </c>
      <c r="K1743" s="359" t="s">
        <v>1391</v>
      </c>
      <c r="L1743" s="359" t="s">
        <v>1392</v>
      </c>
      <c r="M1743" s="368">
        <v>2009</v>
      </c>
      <c r="N1743" s="205">
        <v>42359</v>
      </c>
      <c r="O1743" s="203"/>
      <c r="P1743" t="str">
        <f t="shared" si="27"/>
        <v>Vermillion River Watershed JPO WRAPS 2008-Vermillion River-(07040001-517)-E. coli</v>
      </c>
    </row>
    <row r="1744" spans="1:16" ht="27.95" hidden="1" customHeight="1" x14ac:dyDescent="0.25">
      <c r="A1744" s="203" t="s">
        <v>1849</v>
      </c>
      <c r="B1744" s="202" t="s">
        <v>519</v>
      </c>
      <c r="C1744" s="203" t="s">
        <v>1476</v>
      </c>
      <c r="D1744" s="202" t="s">
        <v>1729</v>
      </c>
      <c r="E1744" s="202" t="s">
        <v>1474</v>
      </c>
      <c r="F1744" s="202" t="s">
        <v>505</v>
      </c>
      <c r="G1744" s="253">
        <v>7.5620000000000003</v>
      </c>
      <c r="H1744" s="361" t="s">
        <v>1400</v>
      </c>
      <c r="I1744" s="359" t="s">
        <v>1382</v>
      </c>
      <c r="J1744" s="358">
        <v>0.34</v>
      </c>
      <c r="K1744" s="359" t="s">
        <v>1391</v>
      </c>
      <c r="L1744" s="359" t="s">
        <v>1392</v>
      </c>
      <c r="M1744" s="368">
        <v>2009</v>
      </c>
      <c r="N1744" s="205">
        <v>42359</v>
      </c>
      <c r="O1744" s="203"/>
      <c r="P1744" t="str">
        <f t="shared" si="27"/>
        <v>Vermillion River Watershed JPO WRAPS 2008-Vermillion River-(07040001-517)-E. coli</v>
      </c>
    </row>
    <row r="1745" spans="1:16" ht="27.95" hidden="1" customHeight="1" x14ac:dyDescent="0.25">
      <c r="A1745" s="203" t="s">
        <v>1849</v>
      </c>
      <c r="B1745" s="202" t="s">
        <v>519</v>
      </c>
      <c r="C1745" s="203" t="s">
        <v>1476</v>
      </c>
      <c r="D1745" s="202" t="s">
        <v>1729</v>
      </c>
      <c r="E1745" s="202" t="s">
        <v>1474</v>
      </c>
      <c r="F1745" s="202" t="s">
        <v>505</v>
      </c>
      <c r="G1745" s="253">
        <v>3.83</v>
      </c>
      <c r="H1745" s="361" t="s">
        <v>1400</v>
      </c>
      <c r="I1745" s="359" t="s">
        <v>1383</v>
      </c>
      <c r="J1745" s="358">
        <v>0.57999999999999996</v>
      </c>
      <c r="K1745" s="359" t="s">
        <v>1391</v>
      </c>
      <c r="L1745" s="359" t="s">
        <v>1392</v>
      </c>
      <c r="M1745" s="368">
        <v>2009</v>
      </c>
      <c r="N1745" s="205">
        <v>42359</v>
      </c>
      <c r="O1745" s="203"/>
      <c r="P1745" t="str">
        <f t="shared" si="27"/>
        <v>Vermillion River Watershed JPO WRAPS 2008-Vermillion River-(07040001-517)-E. coli</v>
      </c>
    </row>
    <row r="1746" spans="1:16" ht="27.95" hidden="1" customHeight="1" x14ac:dyDescent="0.25">
      <c r="A1746" s="203" t="s">
        <v>1849</v>
      </c>
      <c r="B1746" s="202" t="s">
        <v>519</v>
      </c>
      <c r="C1746" s="203" t="s">
        <v>1476</v>
      </c>
      <c r="D1746" s="202" t="s">
        <v>1729</v>
      </c>
      <c r="E1746" s="202" t="s">
        <v>1474</v>
      </c>
      <c r="F1746" s="202" t="s">
        <v>505</v>
      </c>
      <c r="G1746" s="253">
        <v>2.266</v>
      </c>
      <c r="H1746" s="361" t="s">
        <v>1400</v>
      </c>
      <c r="I1746" s="359" t="s">
        <v>1384</v>
      </c>
      <c r="J1746" s="358">
        <v>0.55000000000000004</v>
      </c>
      <c r="K1746" s="359" t="s">
        <v>1391</v>
      </c>
      <c r="L1746" s="359" t="s">
        <v>1392</v>
      </c>
      <c r="M1746" s="368">
        <v>2009</v>
      </c>
      <c r="N1746" s="205">
        <v>42359</v>
      </c>
      <c r="O1746" s="203"/>
      <c r="P1746" t="str">
        <f t="shared" si="27"/>
        <v>Vermillion River Watershed JPO WRAPS 2008-Vermillion River-(07040001-517)-E. coli</v>
      </c>
    </row>
    <row r="1747" spans="1:16" ht="27.95" hidden="1" customHeight="1" x14ac:dyDescent="0.25">
      <c r="A1747" s="203" t="s">
        <v>1849</v>
      </c>
      <c r="B1747" s="202" t="s">
        <v>519</v>
      </c>
      <c r="C1747" s="203" t="s">
        <v>1476</v>
      </c>
      <c r="D1747" s="202" t="s">
        <v>1729</v>
      </c>
      <c r="E1747" s="202" t="s">
        <v>1474</v>
      </c>
      <c r="F1747" s="202" t="s">
        <v>505</v>
      </c>
      <c r="G1747" s="253">
        <v>1.49</v>
      </c>
      <c r="H1747" s="361" t="s">
        <v>1400</v>
      </c>
      <c r="I1747" s="359" t="s">
        <v>1385</v>
      </c>
      <c r="J1747" s="358">
        <v>0.71</v>
      </c>
      <c r="K1747" s="359" t="s">
        <v>1391</v>
      </c>
      <c r="L1747" s="359" t="s">
        <v>1392</v>
      </c>
      <c r="M1747" s="368">
        <v>2009</v>
      </c>
      <c r="N1747" s="205">
        <v>42359</v>
      </c>
      <c r="O1747" s="203"/>
      <c r="P1747" t="str">
        <f t="shared" si="27"/>
        <v>Vermillion River Watershed JPO WRAPS 2008-Vermillion River-(07040001-517)-E. coli</v>
      </c>
    </row>
    <row r="1748" spans="1:16" ht="27.95" hidden="1" customHeight="1" x14ac:dyDescent="0.25">
      <c r="A1748" s="203" t="s">
        <v>1849</v>
      </c>
      <c r="B1748" s="202" t="s">
        <v>519</v>
      </c>
      <c r="C1748" s="203" t="s">
        <v>1476</v>
      </c>
      <c r="D1748" s="202" t="s">
        <v>1729</v>
      </c>
      <c r="E1748" s="202" t="s">
        <v>1474</v>
      </c>
      <c r="F1748" s="202" t="s">
        <v>505</v>
      </c>
      <c r="G1748" s="253">
        <v>208.96</v>
      </c>
      <c r="H1748" s="361" t="s">
        <v>1414</v>
      </c>
      <c r="I1748" s="359" t="s">
        <v>1379</v>
      </c>
      <c r="J1748" s="358">
        <v>0.5</v>
      </c>
      <c r="K1748" s="359" t="s">
        <v>22</v>
      </c>
      <c r="L1748" s="359" t="s">
        <v>1392</v>
      </c>
      <c r="M1748" s="368">
        <v>2009</v>
      </c>
      <c r="N1748" s="205">
        <v>42359</v>
      </c>
      <c r="O1748" s="203"/>
      <c r="P1748" t="str">
        <f t="shared" si="27"/>
        <v>Vermillion River Watershed JPO WRAPS 2008-Vermillion River-(07040001-517)-TSS</v>
      </c>
    </row>
    <row r="1749" spans="1:16" ht="27.95" hidden="1" customHeight="1" x14ac:dyDescent="0.25">
      <c r="A1749" s="203" t="s">
        <v>1849</v>
      </c>
      <c r="B1749" s="202" t="s">
        <v>519</v>
      </c>
      <c r="C1749" s="203" t="s">
        <v>1476</v>
      </c>
      <c r="D1749" s="202" t="s">
        <v>1729</v>
      </c>
      <c r="E1749" s="202" t="s">
        <v>1474</v>
      </c>
      <c r="F1749" s="202" t="s">
        <v>505</v>
      </c>
      <c r="G1749" s="253">
        <v>91.76</v>
      </c>
      <c r="H1749" s="361" t="s">
        <v>1414</v>
      </c>
      <c r="I1749" s="359" t="s">
        <v>1382</v>
      </c>
      <c r="J1749" s="358">
        <v>0.09</v>
      </c>
      <c r="K1749" s="359" t="s">
        <v>22</v>
      </c>
      <c r="L1749" s="359" t="s">
        <v>1392</v>
      </c>
      <c r="M1749" s="368">
        <v>2009</v>
      </c>
      <c r="N1749" s="205">
        <v>42359</v>
      </c>
      <c r="O1749" s="203"/>
      <c r="P1749" t="str">
        <f t="shared" si="27"/>
        <v>Vermillion River Watershed JPO WRAPS 2008-Vermillion River-(07040001-517)-TSS</v>
      </c>
    </row>
    <row r="1750" spans="1:16" ht="27.95" hidden="1" customHeight="1" x14ac:dyDescent="0.25">
      <c r="A1750" s="203" t="s">
        <v>1849</v>
      </c>
      <c r="B1750" s="202" t="s">
        <v>519</v>
      </c>
      <c r="C1750" s="203" t="s">
        <v>1476</v>
      </c>
      <c r="D1750" s="202" t="s">
        <v>1729</v>
      </c>
      <c r="E1750" s="202" t="s">
        <v>1474</v>
      </c>
      <c r="F1750" s="202" t="s">
        <v>505</v>
      </c>
      <c r="G1750" s="253">
        <v>48.35</v>
      </c>
      <c r="H1750" s="361" t="s">
        <v>1414</v>
      </c>
      <c r="I1750" s="359" t="s">
        <v>1383</v>
      </c>
      <c r="J1750" s="358">
        <v>0</v>
      </c>
      <c r="K1750" s="359" t="s">
        <v>22</v>
      </c>
      <c r="L1750" s="359" t="s">
        <v>1392</v>
      </c>
      <c r="M1750" s="368">
        <v>2009</v>
      </c>
      <c r="N1750" s="205">
        <v>42359</v>
      </c>
      <c r="O1750" s="203"/>
      <c r="P1750" t="str">
        <f t="shared" si="27"/>
        <v>Vermillion River Watershed JPO WRAPS 2008-Vermillion River-(07040001-517)-TSS</v>
      </c>
    </row>
    <row r="1751" spans="1:16" ht="27.95" hidden="1" customHeight="1" x14ac:dyDescent="0.25">
      <c r="A1751" s="203" t="s">
        <v>1849</v>
      </c>
      <c r="B1751" s="202" t="s">
        <v>519</v>
      </c>
      <c r="C1751" s="203" t="s">
        <v>1476</v>
      </c>
      <c r="D1751" s="202" t="s">
        <v>1729</v>
      </c>
      <c r="E1751" s="202" t="s">
        <v>1474</v>
      </c>
      <c r="F1751" s="202" t="s">
        <v>505</v>
      </c>
      <c r="G1751" s="253">
        <v>27.63</v>
      </c>
      <c r="H1751" s="361" t="s">
        <v>1414</v>
      </c>
      <c r="I1751" s="359" t="s">
        <v>1384</v>
      </c>
      <c r="J1751" s="358">
        <v>0</v>
      </c>
      <c r="K1751" s="359" t="s">
        <v>22</v>
      </c>
      <c r="L1751" s="359" t="s">
        <v>1392</v>
      </c>
      <c r="M1751" s="368">
        <v>2009</v>
      </c>
      <c r="N1751" s="205">
        <v>42359</v>
      </c>
      <c r="O1751" s="203"/>
      <c r="P1751" t="str">
        <f t="shared" si="27"/>
        <v>Vermillion River Watershed JPO WRAPS 2008-Vermillion River-(07040001-517)-TSS</v>
      </c>
    </row>
    <row r="1752" spans="1:16" ht="27.95" hidden="1" customHeight="1" x14ac:dyDescent="0.25">
      <c r="A1752" s="203" t="s">
        <v>1849</v>
      </c>
      <c r="B1752" s="202" t="s">
        <v>519</v>
      </c>
      <c r="C1752" s="203" t="s">
        <v>1476</v>
      </c>
      <c r="D1752" s="202" t="s">
        <v>1729</v>
      </c>
      <c r="E1752" s="202" t="s">
        <v>1474</v>
      </c>
      <c r="F1752" s="202" t="s">
        <v>505</v>
      </c>
      <c r="G1752" s="253">
        <v>16.899999999999999</v>
      </c>
      <c r="H1752" s="361" t="s">
        <v>1414</v>
      </c>
      <c r="I1752" s="359" t="s">
        <v>1385</v>
      </c>
      <c r="J1752" s="358">
        <v>0</v>
      </c>
      <c r="K1752" s="359" t="s">
        <v>22</v>
      </c>
      <c r="L1752" s="359" t="s">
        <v>1392</v>
      </c>
      <c r="M1752" s="368">
        <v>2009</v>
      </c>
      <c r="N1752" s="205">
        <v>42359</v>
      </c>
      <c r="O1752" s="203"/>
      <c r="P1752" t="str">
        <f t="shared" si="27"/>
        <v>Vermillion River Watershed JPO WRAPS 2008-Vermillion River-(07040001-517)-TSS</v>
      </c>
    </row>
    <row r="1753" spans="1:16" ht="27.95" hidden="1" customHeight="1" x14ac:dyDescent="0.25">
      <c r="A1753" s="203" t="s">
        <v>1849</v>
      </c>
      <c r="B1753" s="202" t="s">
        <v>519</v>
      </c>
      <c r="C1753" s="203" t="s">
        <v>1476</v>
      </c>
      <c r="D1753" s="202" t="s">
        <v>1751</v>
      </c>
      <c r="E1753" s="202" t="s">
        <v>1399</v>
      </c>
      <c r="F1753" s="202" t="s">
        <v>505</v>
      </c>
      <c r="G1753" s="253">
        <v>9.44</v>
      </c>
      <c r="H1753" s="361" t="s">
        <v>1400</v>
      </c>
      <c r="I1753" s="359" t="s">
        <v>1379</v>
      </c>
      <c r="J1753" s="358">
        <v>0.77</v>
      </c>
      <c r="K1753" s="359" t="s">
        <v>1391</v>
      </c>
      <c r="L1753" s="359" t="s">
        <v>1392</v>
      </c>
      <c r="M1753" s="368">
        <v>2010</v>
      </c>
      <c r="N1753" s="205">
        <v>42359</v>
      </c>
      <c r="O1753" s="203"/>
      <c r="P1753" t="str">
        <f t="shared" si="27"/>
        <v>Vermillion River Watershed JPO WRAPS 2008-Unnamed creek-(07040001-527)-E. coli</v>
      </c>
    </row>
    <row r="1754" spans="1:16" ht="27.95" hidden="1" customHeight="1" x14ac:dyDescent="0.25">
      <c r="A1754" s="203" t="s">
        <v>1849</v>
      </c>
      <c r="B1754" s="202" t="s">
        <v>519</v>
      </c>
      <c r="C1754" s="203" t="s">
        <v>1476</v>
      </c>
      <c r="D1754" s="202" t="s">
        <v>1751</v>
      </c>
      <c r="E1754" s="202" t="s">
        <v>1399</v>
      </c>
      <c r="F1754" s="202" t="s">
        <v>505</v>
      </c>
      <c r="G1754" s="253">
        <v>4.43</v>
      </c>
      <c r="H1754" s="361" t="s">
        <v>1400</v>
      </c>
      <c r="I1754" s="359" t="s">
        <v>1382</v>
      </c>
      <c r="J1754" s="358">
        <v>0</v>
      </c>
      <c r="K1754" s="359" t="s">
        <v>1391</v>
      </c>
      <c r="L1754" s="359" t="s">
        <v>1392</v>
      </c>
      <c r="M1754" s="368">
        <v>2010</v>
      </c>
      <c r="N1754" s="205">
        <v>42359</v>
      </c>
      <c r="O1754" s="203"/>
      <c r="P1754" t="str">
        <f t="shared" si="27"/>
        <v>Vermillion River Watershed JPO WRAPS 2008-Unnamed creek-(07040001-527)-E. coli</v>
      </c>
    </row>
    <row r="1755" spans="1:16" ht="27.95" hidden="1" customHeight="1" x14ac:dyDescent="0.25">
      <c r="A1755" s="203" t="s">
        <v>1849</v>
      </c>
      <c r="B1755" s="202" t="s">
        <v>519</v>
      </c>
      <c r="C1755" s="203" t="s">
        <v>1476</v>
      </c>
      <c r="D1755" s="202" t="s">
        <v>1751</v>
      </c>
      <c r="E1755" s="202" t="s">
        <v>1399</v>
      </c>
      <c r="F1755" s="202" t="s">
        <v>505</v>
      </c>
      <c r="G1755" s="253">
        <v>3.06</v>
      </c>
      <c r="H1755" s="361" t="s">
        <v>1400</v>
      </c>
      <c r="I1755" s="359" t="s">
        <v>1383</v>
      </c>
      <c r="J1755" s="358">
        <v>0</v>
      </c>
      <c r="K1755" s="359" t="s">
        <v>1391</v>
      </c>
      <c r="L1755" s="359" t="s">
        <v>1392</v>
      </c>
      <c r="M1755" s="368">
        <v>2010</v>
      </c>
      <c r="N1755" s="205">
        <v>42359</v>
      </c>
      <c r="O1755" s="203"/>
      <c r="P1755" t="str">
        <f t="shared" si="27"/>
        <v>Vermillion River Watershed JPO WRAPS 2008-Unnamed creek-(07040001-527)-E. coli</v>
      </c>
    </row>
    <row r="1756" spans="1:16" ht="27.95" hidden="1" customHeight="1" x14ac:dyDescent="0.25">
      <c r="A1756" s="203" t="s">
        <v>1849</v>
      </c>
      <c r="B1756" s="202" t="s">
        <v>519</v>
      </c>
      <c r="C1756" s="203" t="s">
        <v>1476</v>
      </c>
      <c r="D1756" s="202" t="s">
        <v>1751</v>
      </c>
      <c r="E1756" s="202" t="s">
        <v>1399</v>
      </c>
      <c r="F1756" s="202" t="s">
        <v>505</v>
      </c>
      <c r="G1756" s="253">
        <v>2.36</v>
      </c>
      <c r="H1756" s="361" t="s">
        <v>1400</v>
      </c>
      <c r="I1756" s="359" t="s">
        <v>1384</v>
      </c>
      <c r="J1756" s="358">
        <v>0</v>
      </c>
      <c r="K1756" s="359" t="s">
        <v>1391</v>
      </c>
      <c r="L1756" s="359" t="s">
        <v>1392</v>
      </c>
      <c r="M1756" s="368">
        <v>2010</v>
      </c>
      <c r="N1756" s="205">
        <v>42359</v>
      </c>
      <c r="O1756" s="203"/>
      <c r="P1756" t="str">
        <f t="shared" si="27"/>
        <v>Vermillion River Watershed JPO WRAPS 2008-Unnamed creek-(07040001-527)-E. coli</v>
      </c>
    </row>
    <row r="1757" spans="1:16" ht="27.95" hidden="1" customHeight="1" x14ac:dyDescent="0.25">
      <c r="A1757" s="203" t="s">
        <v>1849</v>
      </c>
      <c r="B1757" s="202" t="s">
        <v>519</v>
      </c>
      <c r="C1757" s="203" t="s">
        <v>1476</v>
      </c>
      <c r="D1757" s="202" t="s">
        <v>1751</v>
      </c>
      <c r="E1757" s="202" t="s">
        <v>1399</v>
      </c>
      <c r="F1757" s="202" t="s">
        <v>505</v>
      </c>
      <c r="G1757" s="253">
        <v>1.47</v>
      </c>
      <c r="H1757" s="361" t="s">
        <v>1400</v>
      </c>
      <c r="I1757" s="359" t="s">
        <v>1385</v>
      </c>
      <c r="J1757" s="358">
        <v>0</v>
      </c>
      <c r="K1757" s="359" t="s">
        <v>1391</v>
      </c>
      <c r="L1757" s="359" t="s">
        <v>1392</v>
      </c>
      <c r="M1757" s="368">
        <v>2010</v>
      </c>
      <c r="N1757" s="205">
        <v>42359</v>
      </c>
      <c r="O1757" s="203"/>
      <c r="P1757" t="str">
        <f t="shared" si="27"/>
        <v>Vermillion River Watershed JPO WRAPS 2008-Unnamed creek-(07040001-527)-E. coli</v>
      </c>
    </row>
    <row r="1758" spans="1:16" ht="27.95" hidden="1" customHeight="1" x14ac:dyDescent="0.25">
      <c r="A1758" s="203" t="s">
        <v>1849</v>
      </c>
      <c r="B1758" s="202" t="s">
        <v>519</v>
      </c>
      <c r="C1758" s="203" t="s">
        <v>1476</v>
      </c>
      <c r="D1758" s="202" t="s">
        <v>1752</v>
      </c>
      <c r="E1758" s="202" t="s">
        <v>1399</v>
      </c>
      <c r="F1758" s="202" t="s">
        <v>505</v>
      </c>
      <c r="G1758" s="253">
        <v>2.5999999999999999E-2</v>
      </c>
      <c r="H1758" s="361" t="s">
        <v>1400</v>
      </c>
      <c r="I1758" s="359" t="s">
        <v>1379</v>
      </c>
      <c r="J1758" s="358">
        <v>0.46</v>
      </c>
      <c r="K1758" s="359" t="s">
        <v>1391</v>
      </c>
      <c r="L1758" s="359" t="s">
        <v>1392</v>
      </c>
      <c r="M1758" s="368">
        <v>2009</v>
      </c>
      <c r="N1758" s="205">
        <v>42359</v>
      </c>
      <c r="O1758" s="203"/>
      <c r="P1758" t="str">
        <f t="shared" si="27"/>
        <v>Vermillion River Watershed JPO WRAPS 2008-Unnamed creek-(07040001-542)-E. coli</v>
      </c>
    </row>
    <row r="1759" spans="1:16" ht="27.95" hidden="1" customHeight="1" x14ac:dyDescent="0.25">
      <c r="A1759" s="203" t="s">
        <v>1849</v>
      </c>
      <c r="B1759" s="202" t="s">
        <v>519</v>
      </c>
      <c r="C1759" s="203" t="s">
        <v>1476</v>
      </c>
      <c r="D1759" s="202" t="s">
        <v>1752</v>
      </c>
      <c r="E1759" s="202" t="s">
        <v>1399</v>
      </c>
      <c r="F1759" s="202" t="s">
        <v>505</v>
      </c>
      <c r="G1759" s="253">
        <v>1.0999999999999999E-2</v>
      </c>
      <c r="H1759" s="361" t="s">
        <v>1400</v>
      </c>
      <c r="I1759" s="359" t="s">
        <v>1382</v>
      </c>
      <c r="J1759" s="358">
        <v>0.79</v>
      </c>
      <c r="K1759" s="359" t="s">
        <v>1391</v>
      </c>
      <c r="L1759" s="359" t="s">
        <v>1392</v>
      </c>
      <c r="M1759" s="368">
        <v>2009</v>
      </c>
      <c r="N1759" s="205">
        <v>42359</v>
      </c>
      <c r="O1759" s="203"/>
      <c r="P1759" t="str">
        <f t="shared" si="27"/>
        <v>Vermillion River Watershed JPO WRAPS 2008-Unnamed creek-(07040001-542)-E. coli</v>
      </c>
    </row>
    <row r="1760" spans="1:16" ht="27.95" hidden="1" customHeight="1" x14ac:dyDescent="0.25">
      <c r="A1760" s="203" t="s">
        <v>1849</v>
      </c>
      <c r="B1760" s="202" t="s">
        <v>519</v>
      </c>
      <c r="C1760" s="203" t="s">
        <v>1476</v>
      </c>
      <c r="D1760" s="202" t="s">
        <v>1752</v>
      </c>
      <c r="E1760" s="202" t="s">
        <v>1399</v>
      </c>
      <c r="F1760" s="202" t="s">
        <v>505</v>
      </c>
      <c r="G1760" s="253">
        <v>6.0000000000000001E-3</v>
      </c>
      <c r="H1760" s="361" t="s">
        <v>1400</v>
      </c>
      <c r="I1760" s="359" t="s">
        <v>1383</v>
      </c>
      <c r="J1760" s="358">
        <v>0.88</v>
      </c>
      <c r="K1760" s="359" t="s">
        <v>1391</v>
      </c>
      <c r="L1760" s="359" t="s">
        <v>1392</v>
      </c>
      <c r="M1760" s="368">
        <v>2009</v>
      </c>
      <c r="N1760" s="205">
        <v>42359</v>
      </c>
      <c r="O1760" s="203"/>
      <c r="P1760" t="str">
        <f t="shared" si="27"/>
        <v>Vermillion River Watershed JPO WRAPS 2008-Unnamed creek-(07040001-542)-E. coli</v>
      </c>
    </row>
    <row r="1761" spans="1:16" ht="27.95" hidden="1" customHeight="1" x14ac:dyDescent="0.25">
      <c r="A1761" s="203" t="s">
        <v>1849</v>
      </c>
      <c r="B1761" s="202" t="s">
        <v>519</v>
      </c>
      <c r="C1761" s="203" t="s">
        <v>1476</v>
      </c>
      <c r="D1761" s="202" t="s">
        <v>1752</v>
      </c>
      <c r="E1761" s="202" t="s">
        <v>1399</v>
      </c>
      <c r="F1761" s="202" t="s">
        <v>505</v>
      </c>
      <c r="G1761" s="253">
        <v>3.0000000000000001E-3</v>
      </c>
      <c r="H1761" s="361" t="s">
        <v>1400</v>
      </c>
      <c r="I1761" s="359" t="s">
        <v>1384</v>
      </c>
      <c r="J1761" s="358">
        <v>0.92</v>
      </c>
      <c r="K1761" s="359" t="s">
        <v>1391</v>
      </c>
      <c r="L1761" s="359" t="s">
        <v>1392</v>
      </c>
      <c r="M1761" s="368">
        <v>2009</v>
      </c>
      <c r="N1761" s="205">
        <v>42359</v>
      </c>
      <c r="O1761" s="203"/>
      <c r="P1761" t="str">
        <f t="shared" si="27"/>
        <v>Vermillion River Watershed JPO WRAPS 2008-Unnamed creek-(07040001-542)-E. coli</v>
      </c>
    </row>
    <row r="1762" spans="1:16" ht="27.95" hidden="1" customHeight="1" x14ac:dyDescent="0.25">
      <c r="A1762" s="203" t="s">
        <v>1849</v>
      </c>
      <c r="B1762" s="202" t="s">
        <v>519</v>
      </c>
      <c r="C1762" s="203" t="s">
        <v>1476</v>
      </c>
      <c r="D1762" s="202" t="s">
        <v>1752</v>
      </c>
      <c r="E1762" s="202" t="s">
        <v>1399</v>
      </c>
      <c r="F1762" s="202" t="s">
        <v>505</v>
      </c>
      <c r="G1762" s="253">
        <v>2E-3</v>
      </c>
      <c r="H1762" s="361" t="s">
        <v>1400</v>
      </c>
      <c r="I1762" s="359" t="s">
        <v>1385</v>
      </c>
      <c r="J1762" s="358">
        <v>0.91</v>
      </c>
      <c r="K1762" s="359" t="s">
        <v>1391</v>
      </c>
      <c r="L1762" s="359" t="s">
        <v>1392</v>
      </c>
      <c r="M1762" s="368">
        <v>2009</v>
      </c>
      <c r="N1762" s="205">
        <v>42359</v>
      </c>
      <c r="O1762" s="203"/>
      <c r="P1762" t="str">
        <f t="shared" si="27"/>
        <v>Vermillion River Watershed JPO WRAPS 2008-Unnamed creek-(07040001-542)-E. coli</v>
      </c>
    </row>
    <row r="1763" spans="1:16" ht="27.95" hidden="1" customHeight="1" x14ac:dyDescent="0.25">
      <c r="A1763" s="203" t="s">
        <v>1849</v>
      </c>
      <c r="B1763" s="202" t="s">
        <v>519</v>
      </c>
      <c r="C1763" s="203" t="s">
        <v>1476</v>
      </c>
      <c r="D1763" s="202" t="s">
        <v>1753</v>
      </c>
      <c r="E1763" s="202" t="s">
        <v>1754</v>
      </c>
      <c r="F1763" s="202" t="s">
        <v>505</v>
      </c>
      <c r="G1763" s="253">
        <v>65.438000000000002</v>
      </c>
      <c r="H1763" s="361" t="s">
        <v>1400</v>
      </c>
      <c r="I1763" s="359" t="s">
        <v>1379</v>
      </c>
      <c r="J1763" s="358">
        <v>0.62</v>
      </c>
      <c r="K1763" s="359" t="s">
        <v>1391</v>
      </c>
      <c r="L1763" s="359" t="s">
        <v>1392</v>
      </c>
      <c r="M1763" s="368">
        <v>2009</v>
      </c>
      <c r="N1763" s="205">
        <v>42359</v>
      </c>
      <c r="O1763" s="203"/>
      <c r="P1763" t="str">
        <f t="shared" si="27"/>
        <v>Vermillion River Watershed JPO WRAPS 2008-Unnamed creek (Vermillion River Tributary)-(07040001-545)-E. coli</v>
      </c>
    </row>
    <row r="1764" spans="1:16" ht="27.95" hidden="1" customHeight="1" x14ac:dyDescent="0.25">
      <c r="A1764" s="203" t="s">
        <v>1849</v>
      </c>
      <c r="B1764" s="202" t="s">
        <v>519</v>
      </c>
      <c r="C1764" s="203" t="s">
        <v>1476</v>
      </c>
      <c r="D1764" s="202" t="s">
        <v>1753</v>
      </c>
      <c r="E1764" s="202" t="s">
        <v>1754</v>
      </c>
      <c r="F1764" s="202" t="s">
        <v>505</v>
      </c>
      <c r="G1764" s="253">
        <v>21.129000000000001</v>
      </c>
      <c r="H1764" s="361" t="s">
        <v>1400</v>
      </c>
      <c r="I1764" s="359" t="s">
        <v>1382</v>
      </c>
      <c r="J1764" s="358">
        <v>0.26</v>
      </c>
      <c r="K1764" s="359" t="s">
        <v>1391</v>
      </c>
      <c r="L1764" s="359" t="s">
        <v>1392</v>
      </c>
      <c r="M1764" s="368">
        <v>2009</v>
      </c>
      <c r="N1764" s="205">
        <v>42359</v>
      </c>
      <c r="O1764" s="203"/>
      <c r="P1764" t="str">
        <f t="shared" si="27"/>
        <v>Vermillion River Watershed JPO WRAPS 2008-Unnamed creek (Vermillion River Tributary)-(07040001-545)-E. coli</v>
      </c>
    </row>
    <row r="1765" spans="1:16" ht="27.95" hidden="1" customHeight="1" x14ac:dyDescent="0.25">
      <c r="A1765" s="203" t="s">
        <v>1849</v>
      </c>
      <c r="B1765" s="202" t="s">
        <v>519</v>
      </c>
      <c r="C1765" s="203" t="s">
        <v>1476</v>
      </c>
      <c r="D1765" s="202" t="s">
        <v>1753</v>
      </c>
      <c r="E1765" s="202" t="s">
        <v>1754</v>
      </c>
      <c r="F1765" s="202" t="s">
        <v>505</v>
      </c>
      <c r="G1765" s="253">
        <v>11.037000000000001</v>
      </c>
      <c r="H1765" s="361" t="s">
        <v>1400</v>
      </c>
      <c r="I1765" s="359" t="s">
        <v>1383</v>
      </c>
      <c r="J1765" s="358">
        <v>0.39</v>
      </c>
      <c r="K1765" s="359" t="s">
        <v>1391</v>
      </c>
      <c r="L1765" s="359" t="s">
        <v>1392</v>
      </c>
      <c r="M1765" s="368">
        <v>2009</v>
      </c>
      <c r="N1765" s="205">
        <v>42359</v>
      </c>
      <c r="O1765" s="203"/>
      <c r="P1765" t="str">
        <f t="shared" si="27"/>
        <v>Vermillion River Watershed JPO WRAPS 2008-Unnamed creek (Vermillion River Tributary)-(07040001-545)-E. coli</v>
      </c>
    </row>
    <row r="1766" spans="1:16" ht="27.95" hidden="1" customHeight="1" x14ac:dyDescent="0.25">
      <c r="A1766" s="203" t="s">
        <v>1849</v>
      </c>
      <c r="B1766" s="202" t="s">
        <v>519</v>
      </c>
      <c r="C1766" s="203" t="s">
        <v>1476</v>
      </c>
      <c r="D1766" s="202" t="s">
        <v>1753</v>
      </c>
      <c r="E1766" s="202" t="s">
        <v>1754</v>
      </c>
      <c r="F1766" s="202" t="s">
        <v>505</v>
      </c>
      <c r="G1766" s="253">
        <v>5.9059999999999997</v>
      </c>
      <c r="H1766" s="361" t="s">
        <v>1400</v>
      </c>
      <c r="I1766" s="359" t="s">
        <v>1384</v>
      </c>
      <c r="J1766" s="358">
        <v>0.02</v>
      </c>
      <c r="K1766" s="359" t="s">
        <v>1391</v>
      </c>
      <c r="L1766" s="359" t="s">
        <v>1392</v>
      </c>
      <c r="M1766" s="368">
        <v>2009</v>
      </c>
      <c r="N1766" s="205">
        <v>42359</v>
      </c>
      <c r="O1766" s="203"/>
      <c r="P1766" t="str">
        <f t="shared" si="27"/>
        <v>Vermillion River Watershed JPO WRAPS 2008-Unnamed creek (Vermillion River Tributary)-(07040001-545)-E. coli</v>
      </c>
    </row>
    <row r="1767" spans="1:16" ht="27.95" hidden="1" customHeight="1" x14ac:dyDescent="0.25">
      <c r="A1767" s="203" t="s">
        <v>1849</v>
      </c>
      <c r="B1767" s="202" t="s">
        <v>519</v>
      </c>
      <c r="C1767" s="203" t="s">
        <v>1476</v>
      </c>
      <c r="D1767" s="202" t="s">
        <v>1753</v>
      </c>
      <c r="E1767" s="202" t="s">
        <v>1754</v>
      </c>
      <c r="F1767" s="202" t="s">
        <v>505</v>
      </c>
      <c r="G1767" s="253">
        <v>2.58</v>
      </c>
      <c r="H1767" s="361" t="s">
        <v>1400</v>
      </c>
      <c r="I1767" s="359" t="s">
        <v>1385</v>
      </c>
      <c r="J1767" s="358">
        <v>0.49</v>
      </c>
      <c r="K1767" s="359" t="s">
        <v>1391</v>
      </c>
      <c r="L1767" s="359" t="s">
        <v>1392</v>
      </c>
      <c r="M1767" s="368">
        <v>2009</v>
      </c>
      <c r="N1767" s="205">
        <v>42359</v>
      </c>
      <c r="O1767" s="203"/>
      <c r="P1767" t="str">
        <f t="shared" si="27"/>
        <v>Vermillion River Watershed JPO WRAPS 2008-Unnamed creek (Vermillion River Tributary)-(07040001-545)-E. coli</v>
      </c>
    </row>
    <row r="1768" spans="1:16" ht="27.95" hidden="1" customHeight="1" x14ac:dyDescent="0.25">
      <c r="A1768" s="203" t="s">
        <v>1849</v>
      </c>
      <c r="B1768" s="202" t="s">
        <v>519</v>
      </c>
      <c r="C1768" s="203" t="s">
        <v>1476</v>
      </c>
      <c r="D1768" s="202" t="s">
        <v>1755</v>
      </c>
      <c r="E1768" s="202" t="s">
        <v>1399</v>
      </c>
      <c r="F1768" s="202" t="s">
        <v>505</v>
      </c>
      <c r="G1768" s="253">
        <v>11.13</v>
      </c>
      <c r="H1768" s="361" t="s">
        <v>1400</v>
      </c>
      <c r="I1768" s="359" t="s">
        <v>1379</v>
      </c>
      <c r="J1768" s="359" t="s">
        <v>1402</v>
      </c>
      <c r="K1768" s="359" t="s">
        <v>1391</v>
      </c>
      <c r="L1768" s="359" t="s">
        <v>1392</v>
      </c>
      <c r="M1768" s="368">
        <v>2009</v>
      </c>
      <c r="N1768" s="205">
        <v>42359</v>
      </c>
      <c r="O1768" s="203"/>
      <c r="P1768" t="str">
        <f t="shared" si="27"/>
        <v>Vermillion River Watershed JPO WRAPS 2008-Unnamed creek-(07040001-546)-E. coli</v>
      </c>
    </row>
    <row r="1769" spans="1:16" ht="27.95" hidden="1" customHeight="1" x14ac:dyDescent="0.25">
      <c r="A1769" s="203" t="s">
        <v>1849</v>
      </c>
      <c r="B1769" s="202" t="s">
        <v>519</v>
      </c>
      <c r="C1769" s="203" t="s">
        <v>1476</v>
      </c>
      <c r="D1769" s="202" t="s">
        <v>1755</v>
      </c>
      <c r="E1769" s="202" t="s">
        <v>1399</v>
      </c>
      <c r="F1769" s="202" t="s">
        <v>505</v>
      </c>
      <c r="G1769" s="253">
        <v>3.03</v>
      </c>
      <c r="H1769" s="361" t="s">
        <v>1400</v>
      </c>
      <c r="I1769" s="359" t="s">
        <v>1382</v>
      </c>
      <c r="J1769" s="358">
        <v>0.77</v>
      </c>
      <c r="K1769" s="359" t="s">
        <v>1391</v>
      </c>
      <c r="L1769" s="359" t="s">
        <v>1392</v>
      </c>
      <c r="M1769" s="368">
        <v>2009</v>
      </c>
      <c r="N1769" s="205">
        <v>42359</v>
      </c>
      <c r="O1769" s="203"/>
      <c r="P1769" t="str">
        <f t="shared" si="27"/>
        <v>Vermillion River Watershed JPO WRAPS 2008-Unnamed creek-(07040001-546)-E. coli</v>
      </c>
    </row>
    <row r="1770" spans="1:16" ht="27.95" hidden="1" customHeight="1" x14ac:dyDescent="0.25">
      <c r="A1770" s="203" t="s">
        <v>1849</v>
      </c>
      <c r="B1770" s="202" t="s">
        <v>519</v>
      </c>
      <c r="C1770" s="203" t="s">
        <v>1476</v>
      </c>
      <c r="D1770" s="202" t="s">
        <v>1755</v>
      </c>
      <c r="E1770" s="202" t="s">
        <v>1399</v>
      </c>
      <c r="F1770" s="202" t="s">
        <v>505</v>
      </c>
      <c r="G1770" s="253">
        <v>1.25</v>
      </c>
      <c r="H1770" s="361" t="s">
        <v>1400</v>
      </c>
      <c r="I1770" s="359" t="s">
        <v>1383</v>
      </c>
      <c r="J1770" s="358">
        <v>0.82</v>
      </c>
      <c r="K1770" s="359" t="s">
        <v>1391</v>
      </c>
      <c r="L1770" s="359" t="s">
        <v>1392</v>
      </c>
      <c r="M1770" s="368">
        <v>2009</v>
      </c>
      <c r="N1770" s="205">
        <v>42359</v>
      </c>
      <c r="O1770" s="203"/>
      <c r="P1770" t="str">
        <f t="shared" si="27"/>
        <v>Vermillion River Watershed JPO WRAPS 2008-Unnamed creek-(07040001-546)-E. coli</v>
      </c>
    </row>
    <row r="1771" spans="1:16" ht="27.95" hidden="1" customHeight="1" x14ac:dyDescent="0.25">
      <c r="A1771" s="203" t="s">
        <v>1849</v>
      </c>
      <c r="B1771" s="202" t="s">
        <v>519</v>
      </c>
      <c r="C1771" s="203" t="s">
        <v>1476</v>
      </c>
      <c r="D1771" s="202" t="s">
        <v>1755</v>
      </c>
      <c r="E1771" s="202" t="s">
        <v>1399</v>
      </c>
      <c r="F1771" s="202" t="s">
        <v>505</v>
      </c>
      <c r="G1771" s="253">
        <v>0.61</v>
      </c>
      <c r="H1771" s="361" t="s">
        <v>1400</v>
      </c>
      <c r="I1771" s="359" t="s">
        <v>1384</v>
      </c>
      <c r="J1771" s="358">
        <v>0.92</v>
      </c>
      <c r="K1771" s="359" t="s">
        <v>1391</v>
      </c>
      <c r="L1771" s="359" t="s">
        <v>1392</v>
      </c>
      <c r="M1771" s="368">
        <v>2009</v>
      </c>
      <c r="N1771" s="205">
        <v>42359</v>
      </c>
      <c r="O1771" s="203"/>
      <c r="P1771" t="str">
        <f t="shared" si="27"/>
        <v>Vermillion River Watershed JPO WRAPS 2008-Unnamed creek-(07040001-546)-E. coli</v>
      </c>
    </row>
    <row r="1772" spans="1:16" ht="27.95" hidden="1" customHeight="1" x14ac:dyDescent="0.25">
      <c r="A1772" s="203" t="s">
        <v>1849</v>
      </c>
      <c r="B1772" s="202" t="s">
        <v>519</v>
      </c>
      <c r="C1772" s="203" t="s">
        <v>1476</v>
      </c>
      <c r="D1772" s="202" t="s">
        <v>1755</v>
      </c>
      <c r="E1772" s="202" t="s">
        <v>1399</v>
      </c>
      <c r="F1772" s="202" t="s">
        <v>505</v>
      </c>
      <c r="G1772" s="253">
        <v>0.22</v>
      </c>
      <c r="H1772" s="361" t="s">
        <v>1400</v>
      </c>
      <c r="I1772" s="359" t="s">
        <v>1385</v>
      </c>
      <c r="J1772" s="358">
        <v>0.94</v>
      </c>
      <c r="K1772" s="359" t="s">
        <v>1391</v>
      </c>
      <c r="L1772" s="359" t="s">
        <v>1392</v>
      </c>
      <c r="M1772" s="368">
        <v>2009</v>
      </c>
      <c r="N1772" s="205">
        <v>42359</v>
      </c>
      <c r="O1772" s="203"/>
      <c r="P1772" t="str">
        <f t="shared" si="27"/>
        <v>Vermillion River Watershed JPO WRAPS 2008-Unnamed creek-(07040001-546)-E. coli</v>
      </c>
    </row>
    <row r="1773" spans="1:16" ht="27.95" hidden="1" customHeight="1" x14ac:dyDescent="0.25">
      <c r="A1773" s="203" t="s">
        <v>1849</v>
      </c>
      <c r="B1773" s="202" t="s">
        <v>519</v>
      </c>
      <c r="C1773" s="203" t="s">
        <v>1476</v>
      </c>
      <c r="D1773" s="202" t="s">
        <v>1850</v>
      </c>
      <c r="E1773" s="202" t="s">
        <v>1399</v>
      </c>
      <c r="F1773" s="202" t="s">
        <v>505</v>
      </c>
      <c r="G1773" s="253">
        <v>4.37</v>
      </c>
      <c r="H1773" s="361" t="s">
        <v>1400</v>
      </c>
      <c r="I1773" s="359" t="s">
        <v>1379</v>
      </c>
      <c r="J1773" s="359" t="s">
        <v>1402</v>
      </c>
      <c r="K1773" s="359" t="s">
        <v>1391</v>
      </c>
      <c r="L1773" s="359" t="s">
        <v>1392</v>
      </c>
      <c r="M1773" s="368">
        <v>2009</v>
      </c>
      <c r="N1773" s="205">
        <v>42359</v>
      </c>
      <c r="O1773" s="203"/>
      <c r="P1773" t="str">
        <f t="shared" si="27"/>
        <v>Vermillion River Watershed JPO WRAPS 2008-Unnamed creek-(07040001-548)-E. coli</v>
      </c>
    </row>
    <row r="1774" spans="1:16" ht="27.95" hidden="1" customHeight="1" x14ac:dyDescent="0.25">
      <c r="A1774" s="203" t="s">
        <v>1849</v>
      </c>
      <c r="B1774" s="202" t="s">
        <v>519</v>
      </c>
      <c r="C1774" s="203" t="s">
        <v>1476</v>
      </c>
      <c r="D1774" s="202" t="s">
        <v>1850</v>
      </c>
      <c r="E1774" s="202" t="s">
        <v>1399</v>
      </c>
      <c r="F1774" s="202" t="s">
        <v>505</v>
      </c>
      <c r="G1774" s="253">
        <v>1.19</v>
      </c>
      <c r="H1774" s="361" t="s">
        <v>1400</v>
      </c>
      <c r="I1774" s="359" t="s">
        <v>1382</v>
      </c>
      <c r="J1774" s="358">
        <v>0.38</v>
      </c>
      <c r="K1774" s="359" t="s">
        <v>1391</v>
      </c>
      <c r="L1774" s="359" t="s">
        <v>1392</v>
      </c>
      <c r="M1774" s="368">
        <v>2009</v>
      </c>
      <c r="N1774" s="205">
        <v>42359</v>
      </c>
      <c r="O1774" s="203"/>
      <c r="P1774" t="str">
        <f t="shared" si="27"/>
        <v>Vermillion River Watershed JPO WRAPS 2008-Unnamed creek-(07040001-548)-E. coli</v>
      </c>
    </row>
    <row r="1775" spans="1:16" ht="27.95" hidden="1" customHeight="1" x14ac:dyDescent="0.25">
      <c r="A1775" s="203" t="s">
        <v>1849</v>
      </c>
      <c r="B1775" s="202" t="s">
        <v>519</v>
      </c>
      <c r="C1775" s="203" t="s">
        <v>1476</v>
      </c>
      <c r="D1775" s="202" t="s">
        <v>1850</v>
      </c>
      <c r="E1775" s="202" t="s">
        <v>1399</v>
      </c>
      <c r="F1775" s="202" t="s">
        <v>505</v>
      </c>
      <c r="G1775" s="253">
        <v>0.49</v>
      </c>
      <c r="H1775" s="361" t="s">
        <v>1400</v>
      </c>
      <c r="I1775" s="359" t="s">
        <v>1383</v>
      </c>
      <c r="J1775" s="358">
        <v>0.65</v>
      </c>
      <c r="K1775" s="359" t="s">
        <v>1391</v>
      </c>
      <c r="L1775" s="359" t="s">
        <v>1392</v>
      </c>
      <c r="M1775" s="368">
        <v>2009</v>
      </c>
      <c r="N1775" s="205">
        <v>42359</v>
      </c>
      <c r="O1775" s="203"/>
      <c r="P1775" t="str">
        <f t="shared" si="27"/>
        <v>Vermillion River Watershed JPO WRAPS 2008-Unnamed creek-(07040001-548)-E. coli</v>
      </c>
    </row>
    <row r="1776" spans="1:16" ht="27.95" hidden="1" customHeight="1" x14ac:dyDescent="0.25">
      <c r="A1776" s="203" t="s">
        <v>1849</v>
      </c>
      <c r="B1776" s="202" t="s">
        <v>519</v>
      </c>
      <c r="C1776" s="203" t="s">
        <v>1476</v>
      </c>
      <c r="D1776" s="202" t="s">
        <v>1850</v>
      </c>
      <c r="E1776" s="202" t="s">
        <v>1399</v>
      </c>
      <c r="F1776" s="202" t="s">
        <v>505</v>
      </c>
      <c r="G1776" s="253">
        <v>0.24</v>
      </c>
      <c r="H1776" s="361" t="s">
        <v>1400</v>
      </c>
      <c r="I1776" s="359" t="s">
        <v>1384</v>
      </c>
      <c r="J1776" s="358">
        <v>0.8</v>
      </c>
      <c r="K1776" s="359" t="s">
        <v>1391</v>
      </c>
      <c r="L1776" s="359" t="s">
        <v>1392</v>
      </c>
      <c r="M1776" s="368">
        <v>2009</v>
      </c>
      <c r="N1776" s="205">
        <v>42359</v>
      </c>
      <c r="O1776" s="203"/>
      <c r="P1776" t="str">
        <f t="shared" si="27"/>
        <v>Vermillion River Watershed JPO WRAPS 2008-Unnamed creek-(07040001-548)-E. coli</v>
      </c>
    </row>
    <row r="1777" spans="1:16" ht="27.95" hidden="1" customHeight="1" x14ac:dyDescent="0.25">
      <c r="A1777" s="203" t="s">
        <v>1849</v>
      </c>
      <c r="B1777" s="202" t="s">
        <v>519</v>
      </c>
      <c r="C1777" s="203" t="s">
        <v>1476</v>
      </c>
      <c r="D1777" s="202" t="s">
        <v>1850</v>
      </c>
      <c r="E1777" s="202" t="s">
        <v>1399</v>
      </c>
      <c r="F1777" s="202" t="s">
        <v>505</v>
      </c>
      <c r="G1777" s="253">
        <v>0.09</v>
      </c>
      <c r="H1777" s="361" t="s">
        <v>1400</v>
      </c>
      <c r="I1777" s="359" t="s">
        <v>1385</v>
      </c>
      <c r="J1777" s="358">
        <v>0.84</v>
      </c>
      <c r="K1777" s="359" t="s">
        <v>1391</v>
      </c>
      <c r="L1777" s="359" t="s">
        <v>1392</v>
      </c>
      <c r="M1777" s="368">
        <v>2009</v>
      </c>
      <c r="N1777" s="205">
        <v>42359</v>
      </c>
      <c r="O1777" s="203"/>
      <c r="P1777" t="str">
        <f t="shared" si="27"/>
        <v>Vermillion River Watershed JPO WRAPS 2008-Unnamed creek-(07040001-548)-E. coli</v>
      </c>
    </row>
    <row r="1778" spans="1:16" ht="27.95" hidden="1" customHeight="1" x14ac:dyDescent="0.25">
      <c r="A1778" s="203" t="s">
        <v>1849</v>
      </c>
      <c r="B1778" s="202" t="s">
        <v>519</v>
      </c>
      <c r="C1778" s="203" t="s">
        <v>1476</v>
      </c>
      <c r="D1778" s="202" t="s">
        <v>1756</v>
      </c>
      <c r="E1778" s="202" t="s">
        <v>1754</v>
      </c>
      <c r="F1778" s="202" t="s">
        <v>505</v>
      </c>
      <c r="G1778" s="253">
        <v>85.92</v>
      </c>
      <c r="H1778" s="361" t="s">
        <v>1400</v>
      </c>
      <c r="I1778" s="359" t="s">
        <v>1379</v>
      </c>
      <c r="J1778" s="359" t="s">
        <v>1402</v>
      </c>
      <c r="K1778" s="359" t="s">
        <v>1391</v>
      </c>
      <c r="L1778" s="359" t="s">
        <v>1392</v>
      </c>
      <c r="M1778" s="368">
        <v>2007</v>
      </c>
      <c r="N1778" s="205">
        <v>42359</v>
      </c>
      <c r="O1778" s="203"/>
      <c r="P1778" t="str">
        <f t="shared" si="27"/>
        <v>Vermillion River Watershed JPO WRAPS 2008-Unnamed creek (Vermillion River Tributary)-(07040001-668)-E. coli</v>
      </c>
    </row>
    <row r="1779" spans="1:16" ht="27.95" hidden="1" customHeight="1" x14ac:dyDescent="0.25">
      <c r="A1779" s="203" t="s">
        <v>1849</v>
      </c>
      <c r="B1779" s="202" t="s">
        <v>519</v>
      </c>
      <c r="C1779" s="203" t="s">
        <v>1476</v>
      </c>
      <c r="D1779" s="202" t="s">
        <v>1756</v>
      </c>
      <c r="E1779" s="202" t="s">
        <v>1754</v>
      </c>
      <c r="F1779" s="202" t="s">
        <v>505</v>
      </c>
      <c r="G1779" s="253">
        <v>27.67</v>
      </c>
      <c r="H1779" s="361" t="s">
        <v>1400</v>
      </c>
      <c r="I1779" s="359" t="s">
        <v>1382</v>
      </c>
      <c r="J1779" s="358">
        <v>0.33</v>
      </c>
      <c r="K1779" s="359" t="s">
        <v>1391</v>
      </c>
      <c r="L1779" s="359" t="s">
        <v>1392</v>
      </c>
      <c r="M1779" s="368">
        <v>2007</v>
      </c>
      <c r="N1779" s="205">
        <v>42359</v>
      </c>
      <c r="O1779" s="203"/>
      <c r="P1779" t="str">
        <f t="shared" si="27"/>
        <v>Vermillion River Watershed JPO WRAPS 2008-Unnamed creek (Vermillion River Tributary)-(07040001-668)-E. coli</v>
      </c>
    </row>
    <row r="1780" spans="1:16" ht="27.95" hidden="1" customHeight="1" x14ac:dyDescent="0.25">
      <c r="A1780" s="203" t="s">
        <v>1849</v>
      </c>
      <c r="B1780" s="202" t="s">
        <v>519</v>
      </c>
      <c r="C1780" s="203" t="s">
        <v>1476</v>
      </c>
      <c r="D1780" s="202" t="s">
        <v>1756</v>
      </c>
      <c r="E1780" s="202" t="s">
        <v>1754</v>
      </c>
      <c r="F1780" s="202" t="s">
        <v>505</v>
      </c>
      <c r="G1780" s="253">
        <v>14.06</v>
      </c>
      <c r="H1780" s="361" t="s">
        <v>1400</v>
      </c>
      <c r="I1780" s="359" t="s">
        <v>1383</v>
      </c>
      <c r="J1780" s="358">
        <v>0.86</v>
      </c>
      <c r="K1780" s="359" t="s">
        <v>1391</v>
      </c>
      <c r="L1780" s="359" t="s">
        <v>1392</v>
      </c>
      <c r="M1780" s="368">
        <v>2007</v>
      </c>
      <c r="N1780" s="205">
        <v>42359</v>
      </c>
      <c r="O1780" s="203"/>
      <c r="P1780" t="str">
        <f t="shared" si="27"/>
        <v>Vermillion River Watershed JPO WRAPS 2008-Unnamed creek (Vermillion River Tributary)-(07040001-668)-E. coli</v>
      </c>
    </row>
    <row r="1781" spans="1:16" ht="27.95" hidden="1" customHeight="1" x14ac:dyDescent="0.25">
      <c r="A1781" s="203" t="s">
        <v>1849</v>
      </c>
      <c r="B1781" s="202" t="s">
        <v>519</v>
      </c>
      <c r="C1781" s="203" t="s">
        <v>1476</v>
      </c>
      <c r="D1781" s="202" t="s">
        <v>1756</v>
      </c>
      <c r="E1781" s="202" t="s">
        <v>1754</v>
      </c>
      <c r="F1781" s="202" t="s">
        <v>505</v>
      </c>
      <c r="G1781" s="253">
        <v>5.98</v>
      </c>
      <c r="H1781" s="361" t="s">
        <v>1400</v>
      </c>
      <c r="I1781" s="359" t="s">
        <v>1384</v>
      </c>
      <c r="J1781" s="359" t="s">
        <v>1402</v>
      </c>
      <c r="K1781" s="359" t="s">
        <v>1391</v>
      </c>
      <c r="L1781" s="359" t="s">
        <v>1392</v>
      </c>
      <c r="M1781" s="368">
        <v>2007</v>
      </c>
      <c r="N1781" s="205">
        <v>42359</v>
      </c>
      <c r="O1781" s="203"/>
      <c r="P1781" t="str">
        <f t="shared" si="27"/>
        <v>Vermillion River Watershed JPO WRAPS 2008-Unnamed creek (Vermillion River Tributary)-(07040001-668)-E. coli</v>
      </c>
    </row>
    <row r="1782" spans="1:16" ht="27.95" hidden="1" customHeight="1" x14ac:dyDescent="0.25">
      <c r="A1782" s="203" t="s">
        <v>1849</v>
      </c>
      <c r="B1782" s="202" t="s">
        <v>519</v>
      </c>
      <c r="C1782" s="203" t="s">
        <v>1476</v>
      </c>
      <c r="D1782" s="202" t="s">
        <v>1756</v>
      </c>
      <c r="E1782" s="202" t="s">
        <v>1754</v>
      </c>
      <c r="F1782" s="202" t="s">
        <v>505</v>
      </c>
      <c r="G1782" s="253">
        <v>1.84</v>
      </c>
      <c r="H1782" s="361" t="s">
        <v>1400</v>
      </c>
      <c r="I1782" s="359" t="s">
        <v>1385</v>
      </c>
      <c r="J1782" s="359" t="s">
        <v>1402</v>
      </c>
      <c r="K1782" s="359" t="s">
        <v>1391</v>
      </c>
      <c r="L1782" s="359" t="s">
        <v>1392</v>
      </c>
      <c r="M1782" s="368">
        <v>2007</v>
      </c>
      <c r="N1782" s="205">
        <v>42359</v>
      </c>
      <c r="O1782" s="203"/>
      <c r="P1782" t="str">
        <f t="shared" si="27"/>
        <v>Vermillion River Watershed JPO WRAPS 2008-Unnamed creek (Vermillion River Tributary)-(07040001-668)-E. coli</v>
      </c>
    </row>
    <row r="1783" spans="1:16" ht="27.95" hidden="1" customHeight="1" x14ac:dyDescent="0.25">
      <c r="A1783" s="203" t="s">
        <v>1849</v>
      </c>
      <c r="B1783" s="202" t="s">
        <v>519</v>
      </c>
      <c r="C1783" s="203" t="s">
        <v>1476</v>
      </c>
      <c r="D1783" s="202" t="s">
        <v>1757</v>
      </c>
      <c r="E1783" s="202" t="s">
        <v>1754</v>
      </c>
      <c r="F1783" s="202" t="s">
        <v>505</v>
      </c>
      <c r="G1783" s="253">
        <v>15.72</v>
      </c>
      <c r="H1783" s="361" t="s">
        <v>1400</v>
      </c>
      <c r="I1783" s="359" t="s">
        <v>1379</v>
      </c>
      <c r="J1783" s="358">
        <v>0.41</v>
      </c>
      <c r="K1783" s="359" t="s">
        <v>1391</v>
      </c>
      <c r="L1783" s="359" t="s">
        <v>1392</v>
      </c>
      <c r="M1783" s="368">
        <v>2009</v>
      </c>
      <c r="N1783" s="205">
        <v>42359</v>
      </c>
      <c r="O1783" s="203"/>
      <c r="P1783" t="str">
        <f t="shared" si="27"/>
        <v>Vermillion River Watershed JPO WRAPS 2008-Unnamed creek (Vermillion River Tributary)-(07040001-670)-E. coli</v>
      </c>
    </row>
    <row r="1784" spans="1:16" ht="27.95" hidden="1" customHeight="1" x14ac:dyDescent="0.25">
      <c r="A1784" s="203" t="s">
        <v>1849</v>
      </c>
      <c r="B1784" s="202" t="s">
        <v>519</v>
      </c>
      <c r="C1784" s="203" t="s">
        <v>1476</v>
      </c>
      <c r="D1784" s="202" t="s">
        <v>1757</v>
      </c>
      <c r="E1784" s="202" t="s">
        <v>1754</v>
      </c>
      <c r="F1784" s="202" t="s">
        <v>505</v>
      </c>
      <c r="G1784" s="253">
        <v>6.38</v>
      </c>
      <c r="H1784" s="361" t="s">
        <v>1400</v>
      </c>
      <c r="I1784" s="359" t="s">
        <v>1382</v>
      </c>
      <c r="J1784" s="358">
        <v>0</v>
      </c>
      <c r="K1784" s="359" t="s">
        <v>1391</v>
      </c>
      <c r="L1784" s="359" t="s">
        <v>1392</v>
      </c>
      <c r="M1784" s="368">
        <v>2009</v>
      </c>
      <c r="N1784" s="205">
        <v>42359</v>
      </c>
      <c r="O1784" s="203"/>
      <c r="P1784" t="str">
        <f t="shared" si="27"/>
        <v>Vermillion River Watershed JPO WRAPS 2008-Unnamed creek (Vermillion River Tributary)-(07040001-670)-E. coli</v>
      </c>
    </row>
    <row r="1785" spans="1:16" ht="27.95" hidden="1" customHeight="1" x14ac:dyDescent="0.25">
      <c r="A1785" s="203" t="s">
        <v>1849</v>
      </c>
      <c r="B1785" s="202" t="s">
        <v>519</v>
      </c>
      <c r="C1785" s="203" t="s">
        <v>1476</v>
      </c>
      <c r="D1785" s="202" t="s">
        <v>1757</v>
      </c>
      <c r="E1785" s="202" t="s">
        <v>1754</v>
      </c>
      <c r="F1785" s="202" t="s">
        <v>505</v>
      </c>
      <c r="G1785" s="253">
        <v>3.4</v>
      </c>
      <c r="H1785" s="361" t="s">
        <v>1400</v>
      </c>
      <c r="I1785" s="359" t="s">
        <v>1383</v>
      </c>
      <c r="J1785" s="358">
        <v>0.28000000000000003</v>
      </c>
      <c r="K1785" s="359" t="s">
        <v>1391</v>
      </c>
      <c r="L1785" s="359" t="s">
        <v>1392</v>
      </c>
      <c r="M1785" s="368">
        <v>2009</v>
      </c>
      <c r="N1785" s="205">
        <v>42359</v>
      </c>
      <c r="O1785" s="203"/>
      <c r="P1785" t="str">
        <f t="shared" si="27"/>
        <v>Vermillion River Watershed JPO WRAPS 2008-Unnamed creek (Vermillion River Tributary)-(07040001-670)-E. coli</v>
      </c>
    </row>
    <row r="1786" spans="1:16" ht="27.95" hidden="1" customHeight="1" x14ac:dyDescent="0.25">
      <c r="A1786" s="203" t="s">
        <v>1849</v>
      </c>
      <c r="B1786" s="202" t="s">
        <v>519</v>
      </c>
      <c r="C1786" s="203" t="s">
        <v>1476</v>
      </c>
      <c r="D1786" s="202" t="s">
        <v>1757</v>
      </c>
      <c r="E1786" s="202" t="s">
        <v>1754</v>
      </c>
      <c r="F1786" s="202" t="s">
        <v>505</v>
      </c>
      <c r="G1786" s="253">
        <v>1.97</v>
      </c>
      <c r="H1786" s="361" t="s">
        <v>1400</v>
      </c>
      <c r="I1786" s="359" t="s">
        <v>1384</v>
      </c>
      <c r="J1786" s="358">
        <v>0.1</v>
      </c>
      <c r="K1786" s="359" t="s">
        <v>1391</v>
      </c>
      <c r="L1786" s="359" t="s">
        <v>1392</v>
      </c>
      <c r="M1786" s="368">
        <v>2009</v>
      </c>
      <c r="N1786" s="205">
        <v>42359</v>
      </c>
      <c r="O1786" s="203"/>
      <c r="P1786" t="str">
        <f t="shared" si="27"/>
        <v>Vermillion River Watershed JPO WRAPS 2008-Unnamed creek (Vermillion River Tributary)-(07040001-670)-E. coli</v>
      </c>
    </row>
    <row r="1787" spans="1:16" ht="27.95" hidden="1" customHeight="1" x14ac:dyDescent="0.25">
      <c r="A1787" s="203" t="s">
        <v>1849</v>
      </c>
      <c r="B1787" s="202" t="s">
        <v>519</v>
      </c>
      <c r="C1787" s="203" t="s">
        <v>1476</v>
      </c>
      <c r="D1787" s="202" t="s">
        <v>1757</v>
      </c>
      <c r="E1787" s="202" t="s">
        <v>1754</v>
      </c>
      <c r="F1787" s="202" t="s">
        <v>505</v>
      </c>
      <c r="G1787" s="253">
        <v>1.1000000000000001</v>
      </c>
      <c r="H1787" s="361" t="s">
        <v>1400</v>
      </c>
      <c r="I1787" s="359" t="s">
        <v>1385</v>
      </c>
      <c r="J1787" s="358">
        <v>0.51</v>
      </c>
      <c r="K1787" s="359" t="s">
        <v>1391</v>
      </c>
      <c r="L1787" s="359" t="s">
        <v>1392</v>
      </c>
      <c r="M1787" s="368">
        <v>2009</v>
      </c>
      <c r="N1787" s="205">
        <v>42359</v>
      </c>
      <c r="O1787" s="203"/>
      <c r="P1787" t="str">
        <f t="shared" si="27"/>
        <v>Vermillion River Watershed JPO WRAPS 2008-Unnamed creek (Vermillion River Tributary)-(07040001-670)-E. coli</v>
      </c>
    </row>
    <row r="1788" spans="1:16" ht="27.95" hidden="1" customHeight="1" x14ac:dyDescent="0.25">
      <c r="A1788" s="203" t="s">
        <v>1849</v>
      </c>
      <c r="B1788" s="202" t="s">
        <v>519</v>
      </c>
      <c r="C1788" s="203" t="s">
        <v>1476</v>
      </c>
      <c r="D1788" s="202" t="s">
        <v>1758</v>
      </c>
      <c r="E1788" s="202" t="s">
        <v>1754</v>
      </c>
      <c r="F1788" s="202" t="s">
        <v>505</v>
      </c>
      <c r="G1788" s="253">
        <v>15.719150000000001</v>
      </c>
      <c r="H1788" s="361" t="s">
        <v>1400</v>
      </c>
      <c r="I1788" s="359" t="s">
        <v>1379</v>
      </c>
      <c r="J1788" s="358">
        <v>0.56000000000000005</v>
      </c>
      <c r="K1788" s="359" t="s">
        <v>1391</v>
      </c>
      <c r="L1788" s="359" t="s">
        <v>1392</v>
      </c>
      <c r="M1788" s="368">
        <v>2009</v>
      </c>
      <c r="N1788" s="205">
        <v>42359</v>
      </c>
      <c r="O1788" s="203"/>
      <c r="P1788" t="str">
        <f t="shared" si="27"/>
        <v>Vermillion River Watershed JPO WRAPS 2008-Unnamed creek (Vermillion River Tributary)-(07040001-671)-E. coli</v>
      </c>
    </row>
    <row r="1789" spans="1:16" ht="27.95" hidden="1" customHeight="1" x14ac:dyDescent="0.25">
      <c r="A1789" s="203" t="s">
        <v>1849</v>
      </c>
      <c r="B1789" s="202" t="s">
        <v>519</v>
      </c>
      <c r="C1789" s="203" t="s">
        <v>1476</v>
      </c>
      <c r="D1789" s="202" t="s">
        <v>1758</v>
      </c>
      <c r="E1789" s="202" t="s">
        <v>1754</v>
      </c>
      <c r="F1789" s="202" t="s">
        <v>505</v>
      </c>
      <c r="G1789" s="253">
        <v>6.3806500000000002</v>
      </c>
      <c r="H1789" s="361" t="s">
        <v>1400</v>
      </c>
      <c r="I1789" s="359" t="s">
        <v>1382</v>
      </c>
      <c r="J1789" s="358">
        <v>0</v>
      </c>
      <c r="K1789" s="359" t="s">
        <v>1391</v>
      </c>
      <c r="L1789" s="359" t="s">
        <v>1392</v>
      </c>
      <c r="M1789" s="368">
        <v>2009</v>
      </c>
      <c r="N1789" s="205">
        <v>42359</v>
      </c>
      <c r="O1789" s="203"/>
      <c r="P1789" t="str">
        <f t="shared" si="27"/>
        <v>Vermillion River Watershed JPO WRAPS 2008-Unnamed creek (Vermillion River Tributary)-(07040001-671)-E. coli</v>
      </c>
    </row>
    <row r="1790" spans="1:16" ht="27.95" hidden="1" customHeight="1" x14ac:dyDescent="0.25">
      <c r="A1790" s="203" t="s">
        <v>1849</v>
      </c>
      <c r="B1790" s="202" t="s">
        <v>519</v>
      </c>
      <c r="C1790" s="203" t="s">
        <v>1476</v>
      </c>
      <c r="D1790" s="202" t="s">
        <v>1758</v>
      </c>
      <c r="E1790" s="202" t="s">
        <v>1754</v>
      </c>
      <c r="F1790" s="202" t="s">
        <v>505</v>
      </c>
      <c r="G1790" s="253">
        <v>3.3958400000000002</v>
      </c>
      <c r="H1790" s="361" t="s">
        <v>1400</v>
      </c>
      <c r="I1790" s="359" t="s">
        <v>1383</v>
      </c>
      <c r="J1790" s="358">
        <v>0.04</v>
      </c>
      <c r="K1790" s="359" t="s">
        <v>1391</v>
      </c>
      <c r="L1790" s="359" t="s">
        <v>1392</v>
      </c>
      <c r="M1790" s="368">
        <v>2009</v>
      </c>
      <c r="N1790" s="205">
        <v>42359</v>
      </c>
      <c r="O1790" s="203"/>
      <c r="P1790" t="str">
        <f t="shared" si="27"/>
        <v>Vermillion River Watershed JPO WRAPS 2008-Unnamed creek (Vermillion River Tributary)-(07040001-671)-E. coli</v>
      </c>
    </row>
    <row r="1791" spans="1:16" ht="27.95" hidden="1" customHeight="1" x14ac:dyDescent="0.25">
      <c r="A1791" s="203" t="s">
        <v>1849</v>
      </c>
      <c r="B1791" s="202" t="s">
        <v>519</v>
      </c>
      <c r="C1791" s="203" t="s">
        <v>1476</v>
      </c>
      <c r="D1791" s="202" t="s">
        <v>1758</v>
      </c>
      <c r="E1791" s="202" t="s">
        <v>1754</v>
      </c>
      <c r="F1791" s="202" t="s">
        <v>505</v>
      </c>
      <c r="G1791" s="253">
        <v>1.9733000000000001</v>
      </c>
      <c r="H1791" s="361" t="s">
        <v>1400</v>
      </c>
      <c r="I1791" s="359" t="s">
        <v>1384</v>
      </c>
      <c r="J1791" s="358">
        <v>0.12</v>
      </c>
      <c r="K1791" s="359" t="s">
        <v>1391</v>
      </c>
      <c r="L1791" s="359" t="s">
        <v>1392</v>
      </c>
      <c r="M1791" s="368">
        <v>2009</v>
      </c>
      <c r="N1791" s="205">
        <v>42359</v>
      </c>
      <c r="O1791" s="203"/>
      <c r="P1791" t="str">
        <f t="shared" si="27"/>
        <v>Vermillion River Watershed JPO WRAPS 2008-Unnamed creek (Vermillion River Tributary)-(07040001-671)-E. coli</v>
      </c>
    </row>
    <row r="1792" spans="1:16" ht="27.95" hidden="1" customHeight="1" x14ac:dyDescent="0.25">
      <c r="A1792" s="203" t="s">
        <v>1849</v>
      </c>
      <c r="B1792" s="202" t="s">
        <v>519</v>
      </c>
      <c r="C1792" s="203" t="s">
        <v>1476</v>
      </c>
      <c r="D1792" s="202" t="s">
        <v>1758</v>
      </c>
      <c r="E1792" s="202" t="s">
        <v>1754</v>
      </c>
      <c r="F1792" s="202" t="s">
        <v>505</v>
      </c>
      <c r="G1792" s="253">
        <v>1.0962499999999999</v>
      </c>
      <c r="H1792" s="361" t="s">
        <v>1400</v>
      </c>
      <c r="I1792" s="359" t="s">
        <v>1385</v>
      </c>
      <c r="J1792" s="358">
        <v>0.56000000000000005</v>
      </c>
      <c r="K1792" s="359" t="s">
        <v>1391</v>
      </c>
      <c r="L1792" s="359" t="s">
        <v>1392</v>
      </c>
      <c r="M1792" s="368">
        <v>2009</v>
      </c>
      <c r="N1792" s="205">
        <v>42359</v>
      </c>
      <c r="O1792" s="203"/>
      <c r="P1792" t="str">
        <f t="shared" si="27"/>
        <v>Vermillion River Watershed JPO WRAPS 2008-Unnamed creek (Vermillion River Tributary)-(07040001-671)-E. coli</v>
      </c>
    </row>
    <row r="1793" spans="1:16" ht="27.95" hidden="1" customHeight="1" x14ac:dyDescent="0.25">
      <c r="A1793" s="203" t="s">
        <v>1849</v>
      </c>
      <c r="B1793" s="202" t="s">
        <v>519</v>
      </c>
      <c r="C1793" s="203" t="s">
        <v>1476</v>
      </c>
      <c r="D1793" s="202" t="s">
        <v>1851</v>
      </c>
      <c r="E1793" s="202" t="s">
        <v>1823</v>
      </c>
      <c r="F1793" s="202" t="s">
        <v>505</v>
      </c>
      <c r="G1793" s="253">
        <v>0.48</v>
      </c>
      <c r="H1793" s="361" t="s">
        <v>1400</v>
      </c>
      <c r="I1793" s="359" t="s">
        <v>1379</v>
      </c>
      <c r="J1793" s="359" t="s">
        <v>1402</v>
      </c>
      <c r="K1793" s="359" t="s">
        <v>1391</v>
      </c>
      <c r="L1793" s="359" t="s">
        <v>1392</v>
      </c>
      <c r="M1793" s="368">
        <v>2007</v>
      </c>
      <c r="N1793" s="205">
        <v>42359</v>
      </c>
      <c r="O1793" s="203"/>
      <c r="P1793" t="str">
        <f t="shared" si="27"/>
        <v>Vermillion River Watershed JPO WRAPS 2008-Vermillion River, South Branch-(07040001-706)-E. coli</v>
      </c>
    </row>
    <row r="1794" spans="1:16" ht="27.95" hidden="1" customHeight="1" x14ac:dyDescent="0.25">
      <c r="A1794" s="203" t="s">
        <v>1849</v>
      </c>
      <c r="B1794" s="202" t="s">
        <v>519</v>
      </c>
      <c r="C1794" s="203" t="s">
        <v>1476</v>
      </c>
      <c r="D1794" s="202" t="s">
        <v>1851</v>
      </c>
      <c r="E1794" s="202" t="s">
        <v>1823</v>
      </c>
      <c r="F1794" s="202" t="s">
        <v>505</v>
      </c>
      <c r="G1794" s="253">
        <v>0.2</v>
      </c>
      <c r="H1794" s="361" t="s">
        <v>1400</v>
      </c>
      <c r="I1794" s="359" t="s">
        <v>1382</v>
      </c>
      <c r="J1794" s="358">
        <v>0.49</v>
      </c>
      <c r="K1794" s="359" t="s">
        <v>1391</v>
      </c>
      <c r="L1794" s="359" t="s">
        <v>1392</v>
      </c>
      <c r="M1794" s="368">
        <v>2007</v>
      </c>
      <c r="N1794" s="205">
        <v>42359</v>
      </c>
      <c r="O1794" s="203"/>
      <c r="P1794" t="str">
        <f t="shared" si="27"/>
        <v>Vermillion River Watershed JPO WRAPS 2008-Vermillion River, South Branch-(07040001-706)-E. coli</v>
      </c>
    </row>
    <row r="1795" spans="1:16" ht="27.95" hidden="1" customHeight="1" x14ac:dyDescent="0.25">
      <c r="A1795" s="203" t="s">
        <v>1849</v>
      </c>
      <c r="B1795" s="202" t="s">
        <v>519</v>
      </c>
      <c r="C1795" s="203" t="s">
        <v>1476</v>
      </c>
      <c r="D1795" s="202" t="s">
        <v>1851</v>
      </c>
      <c r="E1795" s="202" t="s">
        <v>1823</v>
      </c>
      <c r="F1795" s="202" t="s">
        <v>505</v>
      </c>
      <c r="G1795" s="253">
        <v>0.1</v>
      </c>
      <c r="H1795" s="361" t="s">
        <v>1400</v>
      </c>
      <c r="I1795" s="359" t="s">
        <v>1383</v>
      </c>
      <c r="J1795" s="358">
        <v>0.28000000000000003</v>
      </c>
      <c r="K1795" s="359" t="s">
        <v>1391</v>
      </c>
      <c r="L1795" s="359" t="s">
        <v>1392</v>
      </c>
      <c r="M1795" s="368">
        <v>2007</v>
      </c>
      <c r="N1795" s="205">
        <v>42359</v>
      </c>
      <c r="O1795" s="203"/>
      <c r="P1795" t="str">
        <f t="shared" ref="P1795:P1858" si="28">CONCATENATE(C1795, "-", E1795, "-","(", D1795,")", "-",K1795)</f>
        <v>Vermillion River Watershed JPO WRAPS 2008-Vermillion River, South Branch-(07040001-706)-E. coli</v>
      </c>
    </row>
    <row r="1796" spans="1:16" ht="27.95" hidden="1" customHeight="1" x14ac:dyDescent="0.25">
      <c r="A1796" s="203" t="s">
        <v>1849</v>
      </c>
      <c r="B1796" s="202" t="s">
        <v>519</v>
      </c>
      <c r="C1796" s="203" t="s">
        <v>1476</v>
      </c>
      <c r="D1796" s="202" t="s">
        <v>1851</v>
      </c>
      <c r="E1796" s="202" t="s">
        <v>1823</v>
      </c>
      <c r="F1796" s="202" t="s">
        <v>505</v>
      </c>
      <c r="G1796" s="253">
        <v>0.04</v>
      </c>
      <c r="H1796" s="361" t="s">
        <v>1400</v>
      </c>
      <c r="I1796" s="359" t="s">
        <v>1384</v>
      </c>
      <c r="J1796" s="359" t="s">
        <v>1402</v>
      </c>
      <c r="K1796" s="359" t="s">
        <v>1391</v>
      </c>
      <c r="L1796" s="359" t="s">
        <v>1392</v>
      </c>
      <c r="M1796" s="368">
        <v>2007</v>
      </c>
      <c r="N1796" s="205">
        <v>42359</v>
      </c>
      <c r="O1796" s="203"/>
      <c r="P1796" t="str">
        <f t="shared" si="28"/>
        <v>Vermillion River Watershed JPO WRAPS 2008-Vermillion River, South Branch-(07040001-706)-E. coli</v>
      </c>
    </row>
    <row r="1797" spans="1:16" ht="27.95" hidden="1" customHeight="1" x14ac:dyDescent="0.25">
      <c r="A1797" s="203" t="s">
        <v>1849</v>
      </c>
      <c r="B1797" s="202" t="s">
        <v>519</v>
      </c>
      <c r="C1797" s="203" t="s">
        <v>1476</v>
      </c>
      <c r="D1797" s="202" t="s">
        <v>1851</v>
      </c>
      <c r="E1797" s="202" t="s">
        <v>1823</v>
      </c>
      <c r="F1797" s="202" t="s">
        <v>505</v>
      </c>
      <c r="G1797" s="253">
        <v>0.01</v>
      </c>
      <c r="H1797" s="361" t="s">
        <v>1400</v>
      </c>
      <c r="I1797" s="359" t="s">
        <v>1385</v>
      </c>
      <c r="J1797" s="359" t="s">
        <v>1402</v>
      </c>
      <c r="K1797" s="359" t="s">
        <v>1391</v>
      </c>
      <c r="L1797" s="359" t="s">
        <v>1392</v>
      </c>
      <c r="M1797" s="368">
        <v>2007</v>
      </c>
      <c r="N1797" s="205">
        <v>42359</v>
      </c>
      <c r="O1797" s="203"/>
      <c r="P1797" t="str">
        <f t="shared" si="28"/>
        <v>Vermillion River Watershed JPO WRAPS 2008-Vermillion River, South Branch-(07040001-706)-E. coli</v>
      </c>
    </row>
    <row r="1798" spans="1:16" ht="27.95" hidden="1" customHeight="1" x14ac:dyDescent="0.25">
      <c r="A1798" s="203" t="s">
        <v>1849</v>
      </c>
      <c r="B1798" s="202" t="s">
        <v>519</v>
      </c>
      <c r="C1798" s="203" t="s">
        <v>1476</v>
      </c>
      <c r="D1798" s="202" t="s">
        <v>1822</v>
      </c>
      <c r="E1798" s="202" t="s">
        <v>1823</v>
      </c>
      <c r="F1798" s="202" t="s">
        <v>505</v>
      </c>
      <c r="G1798" s="253">
        <v>0.6</v>
      </c>
      <c r="H1798" s="361" t="s">
        <v>1400</v>
      </c>
      <c r="I1798" s="359" t="s">
        <v>1379</v>
      </c>
      <c r="J1798" s="358">
        <v>0.55000000000000004</v>
      </c>
      <c r="K1798" s="359" t="s">
        <v>1391</v>
      </c>
      <c r="L1798" s="359" t="s">
        <v>1392</v>
      </c>
      <c r="M1798" s="368">
        <v>2009</v>
      </c>
      <c r="N1798" s="205">
        <v>42359</v>
      </c>
      <c r="O1798" s="203"/>
      <c r="P1798" t="str">
        <f t="shared" si="28"/>
        <v>Vermillion River Watershed JPO WRAPS 2008-Vermillion River, South Branch-(07040001-707)-E. coli</v>
      </c>
    </row>
    <row r="1799" spans="1:16" ht="27.95" hidden="1" customHeight="1" x14ac:dyDescent="0.25">
      <c r="A1799" s="203" t="s">
        <v>1849</v>
      </c>
      <c r="B1799" s="202" t="s">
        <v>519</v>
      </c>
      <c r="C1799" s="203" t="s">
        <v>1476</v>
      </c>
      <c r="D1799" s="202" t="s">
        <v>1822</v>
      </c>
      <c r="E1799" s="202" t="s">
        <v>1823</v>
      </c>
      <c r="F1799" s="202" t="s">
        <v>505</v>
      </c>
      <c r="G1799" s="253">
        <v>0.25</v>
      </c>
      <c r="H1799" s="361" t="s">
        <v>1400</v>
      </c>
      <c r="I1799" s="359" t="s">
        <v>1382</v>
      </c>
      <c r="J1799" s="358">
        <v>0.24</v>
      </c>
      <c r="K1799" s="359" t="s">
        <v>1391</v>
      </c>
      <c r="L1799" s="359" t="s">
        <v>1392</v>
      </c>
      <c r="M1799" s="368">
        <v>2009</v>
      </c>
      <c r="N1799" s="205">
        <v>42359</v>
      </c>
      <c r="O1799" s="203"/>
      <c r="P1799" t="str">
        <f t="shared" si="28"/>
        <v>Vermillion River Watershed JPO WRAPS 2008-Vermillion River, South Branch-(07040001-707)-E. coli</v>
      </c>
    </row>
    <row r="1800" spans="1:16" ht="27.95" hidden="1" customHeight="1" x14ac:dyDescent="0.25">
      <c r="A1800" s="203" t="s">
        <v>1849</v>
      </c>
      <c r="B1800" s="202" t="s">
        <v>519</v>
      </c>
      <c r="C1800" s="203" t="s">
        <v>1476</v>
      </c>
      <c r="D1800" s="202" t="s">
        <v>1822</v>
      </c>
      <c r="E1800" s="202" t="s">
        <v>1823</v>
      </c>
      <c r="F1800" s="202" t="s">
        <v>505</v>
      </c>
      <c r="G1800" s="253">
        <v>0.14000000000000001</v>
      </c>
      <c r="H1800" s="361" t="s">
        <v>1400</v>
      </c>
      <c r="I1800" s="359" t="s">
        <v>1383</v>
      </c>
      <c r="J1800" s="358">
        <v>0.36</v>
      </c>
      <c r="K1800" s="359" t="s">
        <v>1391</v>
      </c>
      <c r="L1800" s="359" t="s">
        <v>1392</v>
      </c>
      <c r="M1800" s="368">
        <v>2009</v>
      </c>
      <c r="N1800" s="205">
        <v>42359</v>
      </c>
      <c r="O1800" s="203"/>
      <c r="P1800" t="str">
        <f t="shared" si="28"/>
        <v>Vermillion River Watershed JPO WRAPS 2008-Vermillion River, South Branch-(07040001-707)-E. coli</v>
      </c>
    </row>
    <row r="1801" spans="1:16" ht="27.95" hidden="1" customHeight="1" x14ac:dyDescent="0.25">
      <c r="A1801" s="203" t="s">
        <v>1849</v>
      </c>
      <c r="B1801" s="202" t="s">
        <v>519</v>
      </c>
      <c r="C1801" s="203" t="s">
        <v>1476</v>
      </c>
      <c r="D1801" s="202" t="s">
        <v>1822</v>
      </c>
      <c r="E1801" s="202" t="s">
        <v>1823</v>
      </c>
      <c r="F1801" s="202" t="s">
        <v>505</v>
      </c>
      <c r="G1801" s="253">
        <v>0.08</v>
      </c>
      <c r="H1801" s="361" t="s">
        <v>1400</v>
      </c>
      <c r="I1801" s="359" t="s">
        <v>1384</v>
      </c>
      <c r="J1801" s="358">
        <v>0.55000000000000004</v>
      </c>
      <c r="K1801" s="359" t="s">
        <v>1391</v>
      </c>
      <c r="L1801" s="359" t="s">
        <v>1392</v>
      </c>
      <c r="M1801" s="368">
        <v>2009</v>
      </c>
      <c r="N1801" s="205">
        <v>42359</v>
      </c>
      <c r="O1801" s="203"/>
      <c r="P1801" t="str">
        <f t="shared" si="28"/>
        <v>Vermillion River Watershed JPO WRAPS 2008-Vermillion River, South Branch-(07040001-707)-E. coli</v>
      </c>
    </row>
    <row r="1802" spans="1:16" ht="27.95" hidden="1" customHeight="1" x14ac:dyDescent="0.25">
      <c r="A1802" s="203" t="s">
        <v>1849</v>
      </c>
      <c r="B1802" s="202" t="s">
        <v>519</v>
      </c>
      <c r="C1802" s="203" t="s">
        <v>1476</v>
      </c>
      <c r="D1802" s="202" t="s">
        <v>1822</v>
      </c>
      <c r="E1802" s="202" t="s">
        <v>1823</v>
      </c>
      <c r="F1802" s="202" t="s">
        <v>505</v>
      </c>
      <c r="G1802" s="253">
        <v>0.01</v>
      </c>
      <c r="H1802" s="361" t="s">
        <v>1400</v>
      </c>
      <c r="I1802" s="359" t="s">
        <v>1385</v>
      </c>
      <c r="J1802" s="359" t="s">
        <v>1402</v>
      </c>
      <c r="K1802" s="359" t="s">
        <v>1391</v>
      </c>
      <c r="L1802" s="359" t="s">
        <v>1392</v>
      </c>
      <c r="M1802" s="368">
        <v>2009</v>
      </c>
      <c r="N1802" s="205">
        <v>42359</v>
      </c>
      <c r="O1802" s="203"/>
      <c r="P1802" t="str">
        <f t="shared" si="28"/>
        <v>Vermillion River Watershed JPO WRAPS 2008-Vermillion River, South Branch-(07040001-707)-E. coli</v>
      </c>
    </row>
    <row r="1803" spans="1:16" ht="27.95" hidden="1" customHeight="1" x14ac:dyDescent="0.25">
      <c r="A1803" s="203" t="s">
        <v>1852</v>
      </c>
      <c r="B1803" s="202" t="s">
        <v>595</v>
      </c>
      <c r="C1803" s="203" t="s">
        <v>1853</v>
      </c>
      <c r="D1803" s="202" t="s">
        <v>767</v>
      </c>
      <c r="E1803" s="202" t="s">
        <v>1854</v>
      </c>
      <c r="F1803" s="202" t="s">
        <v>505</v>
      </c>
      <c r="G1803" s="253">
        <v>1.35</v>
      </c>
      <c r="H1803" s="361" t="s">
        <v>1414</v>
      </c>
      <c r="I1803" s="359" t="s">
        <v>1407</v>
      </c>
      <c r="J1803" s="358">
        <v>0</v>
      </c>
      <c r="K1803" s="359" t="s">
        <v>1113</v>
      </c>
      <c r="L1803" s="359" t="s">
        <v>1392</v>
      </c>
      <c r="M1803" s="368">
        <v>2007</v>
      </c>
      <c r="N1803" s="205">
        <v>40336</v>
      </c>
      <c r="O1803" s="203"/>
      <c r="P1803" t="str">
        <f t="shared" si="28"/>
        <v>Comfort Lake-Forest Lake WD Six Lakes TMDL-Comfort-(13-0053-00)-TP</v>
      </c>
    </row>
    <row r="1804" spans="1:16" ht="27.95" hidden="1" customHeight="1" x14ac:dyDescent="0.25">
      <c r="A1804" s="203" t="s">
        <v>1852</v>
      </c>
      <c r="B1804" s="202" t="s">
        <v>595</v>
      </c>
      <c r="C1804" s="203" t="s">
        <v>1853</v>
      </c>
      <c r="D1804" s="202" t="s">
        <v>681</v>
      </c>
      <c r="E1804" s="202" t="s">
        <v>1855</v>
      </c>
      <c r="F1804" s="202" t="s">
        <v>505</v>
      </c>
      <c r="G1804" s="253">
        <v>0.01</v>
      </c>
      <c r="H1804" s="361" t="s">
        <v>1414</v>
      </c>
      <c r="I1804" s="359" t="s">
        <v>1407</v>
      </c>
      <c r="J1804" s="358">
        <v>0.33</v>
      </c>
      <c r="K1804" s="359" t="s">
        <v>1113</v>
      </c>
      <c r="L1804" s="359" t="s">
        <v>1392</v>
      </c>
      <c r="M1804" s="368">
        <v>2007</v>
      </c>
      <c r="N1804" s="205">
        <v>40336</v>
      </c>
      <c r="O1804" s="203"/>
      <c r="P1804" t="str">
        <f t="shared" si="28"/>
        <v>Comfort Lake-Forest Lake WD Six Lakes TMDL-Little Comfort-(13-0054-00)-TP</v>
      </c>
    </row>
    <row r="1805" spans="1:16" ht="27.95" hidden="1" customHeight="1" x14ac:dyDescent="0.25">
      <c r="A1805" s="203" t="s">
        <v>1852</v>
      </c>
      <c r="B1805" s="202" t="s">
        <v>595</v>
      </c>
      <c r="C1805" s="203" t="s">
        <v>1853</v>
      </c>
      <c r="D1805" s="202" t="s">
        <v>596</v>
      </c>
      <c r="E1805" s="202" t="s">
        <v>1856</v>
      </c>
      <c r="F1805" s="202" t="s">
        <v>505</v>
      </c>
      <c r="G1805" s="253">
        <v>4.9000000000000002E-2</v>
      </c>
      <c r="H1805" s="361" t="s">
        <v>1414</v>
      </c>
      <c r="I1805" s="359" t="s">
        <v>1407</v>
      </c>
      <c r="J1805" s="358">
        <v>0.83</v>
      </c>
      <c r="K1805" s="359" t="s">
        <v>1113</v>
      </c>
      <c r="L1805" s="359" t="s">
        <v>1392</v>
      </c>
      <c r="M1805" s="368">
        <v>2007</v>
      </c>
      <c r="N1805" s="205">
        <v>40336</v>
      </c>
      <c r="O1805" s="203"/>
      <c r="P1805" t="str">
        <f t="shared" si="28"/>
        <v>Comfort Lake-Forest Lake WD Six Lakes TMDL-Shields-(82-0162-00)-TP</v>
      </c>
    </row>
    <row r="1806" spans="1:16" ht="27.95" hidden="1" customHeight="1" x14ac:dyDescent="0.25">
      <c r="A1806" s="203" t="s">
        <v>1852</v>
      </c>
      <c r="B1806" s="202" t="s">
        <v>595</v>
      </c>
      <c r="C1806" s="203" t="s">
        <v>1518</v>
      </c>
      <c r="D1806" s="202" t="s">
        <v>1519</v>
      </c>
      <c r="E1806" s="202" t="s">
        <v>1520</v>
      </c>
      <c r="F1806" s="202" t="s">
        <v>475</v>
      </c>
      <c r="G1806" s="253">
        <v>0.19</v>
      </c>
      <c r="H1806" s="361" t="s">
        <v>1406</v>
      </c>
      <c r="I1806" s="359" t="s">
        <v>1407</v>
      </c>
      <c r="J1806" s="358">
        <v>0.34</v>
      </c>
      <c r="K1806" s="359" t="s">
        <v>1113</v>
      </c>
      <c r="L1806" s="359" t="s">
        <v>1408</v>
      </c>
      <c r="M1806" s="368">
        <v>1992</v>
      </c>
      <c r="N1806" s="207" t="s">
        <v>1521</v>
      </c>
      <c r="O1806" s="203"/>
      <c r="P1806" t="str">
        <f t="shared" si="28"/>
        <v>Lake St. Croix Excess Nutrient TMDL-St. Croix-(82-0001-00)-TP</v>
      </c>
    </row>
    <row r="1807" spans="1:16" ht="27.95" hidden="1" customHeight="1" x14ac:dyDescent="0.25">
      <c r="A1807" s="203" t="s">
        <v>1852</v>
      </c>
      <c r="B1807" s="202" t="s">
        <v>595</v>
      </c>
      <c r="C1807" s="203" t="s">
        <v>1445</v>
      </c>
      <c r="D1807" s="202" t="s">
        <v>1446</v>
      </c>
      <c r="E1807" s="202" t="s">
        <v>1447</v>
      </c>
      <c r="F1807" s="202" t="s">
        <v>475</v>
      </c>
      <c r="G1807" s="253">
        <v>583</v>
      </c>
      <c r="H1807" s="361" t="s">
        <v>1448</v>
      </c>
      <c r="I1807" s="359" t="s">
        <v>1407</v>
      </c>
      <c r="J1807" s="358">
        <v>0.61799999999999999</v>
      </c>
      <c r="K1807" s="359" t="s">
        <v>1113</v>
      </c>
      <c r="L1807" s="359" t="s">
        <v>1408</v>
      </c>
      <c r="M1807" s="368">
        <v>2001</v>
      </c>
      <c r="N1807" s="205">
        <v>41603</v>
      </c>
      <c r="O1807" s="203" t="s">
        <v>1449</v>
      </c>
      <c r="P1807" t="str">
        <f t="shared" si="28"/>
        <v>Peltier/Centerville Lake Nutrient Impairment TMDL-Peltier-(02-0004-00)-TP</v>
      </c>
    </row>
    <row r="1808" spans="1:16" ht="27.95" hidden="1" customHeight="1" x14ac:dyDescent="0.25">
      <c r="A1808" s="203" t="s">
        <v>1852</v>
      </c>
      <c r="B1808" s="202" t="s">
        <v>595</v>
      </c>
      <c r="C1808" s="203" t="s">
        <v>1445</v>
      </c>
      <c r="D1808" s="202" t="s">
        <v>1446</v>
      </c>
      <c r="E1808" s="202" t="s">
        <v>1447</v>
      </c>
      <c r="F1808" s="202" t="s">
        <v>475</v>
      </c>
      <c r="G1808" s="253">
        <v>4.78</v>
      </c>
      <c r="H1808" s="361" t="s">
        <v>1450</v>
      </c>
      <c r="I1808" s="359" t="s">
        <v>1407</v>
      </c>
      <c r="J1808" s="358">
        <v>0.61760000000000004</v>
      </c>
      <c r="K1808" s="359" t="s">
        <v>1113</v>
      </c>
      <c r="L1808" s="359" t="s">
        <v>1392</v>
      </c>
      <c r="M1808" s="368">
        <v>2001</v>
      </c>
      <c r="N1808" s="205">
        <v>41603</v>
      </c>
      <c r="O1808" s="203" t="s">
        <v>1449</v>
      </c>
      <c r="P1808" t="str">
        <f t="shared" si="28"/>
        <v>Peltier/Centerville Lake Nutrient Impairment TMDL-Peltier-(02-0004-00)-TP</v>
      </c>
    </row>
    <row r="1809" spans="1:16" ht="27.95" hidden="1" customHeight="1" x14ac:dyDescent="0.25">
      <c r="A1809" s="203" t="s">
        <v>1852</v>
      </c>
      <c r="B1809" s="202" t="s">
        <v>595</v>
      </c>
      <c r="C1809" s="203" t="s">
        <v>1403</v>
      </c>
      <c r="D1809" s="202" t="s">
        <v>1404</v>
      </c>
      <c r="E1809" s="202" t="s">
        <v>1405</v>
      </c>
      <c r="F1809" s="202" t="s">
        <v>475</v>
      </c>
      <c r="G1809" s="253">
        <v>154</v>
      </c>
      <c r="H1809" s="361" t="s">
        <v>1406</v>
      </c>
      <c r="I1809" s="359" t="s">
        <v>1407</v>
      </c>
      <c r="J1809" s="208">
        <v>0</v>
      </c>
      <c r="K1809" s="359" t="s">
        <v>22</v>
      </c>
      <c r="L1809" s="359" t="s">
        <v>1408</v>
      </c>
      <c r="M1809" s="368" t="s">
        <v>1407</v>
      </c>
      <c r="N1809" s="205">
        <v>42486</v>
      </c>
      <c r="O1809" s="203"/>
      <c r="P1809" t="str">
        <f t="shared" si="28"/>
        <v>South Metro Mississippi TSS TMDL-Mississippi River-(07040001-531)-TSS</v>
      </c>
    </row>
    <row r="1810" spans="1:16" ht="27.95" hidden="1" customHeight="1" x14ac:dyDescent="0.25">
      <c r="A1810" s="203" t="s">
        <v>1852</v>
      </c>
      <c r="B1810" s="202" t="s">
        <v>595</v>
      </c>
      <c r="C1810" s="203" t="s">
        <v>1461</v>
      </c>
      <c r="D1810" s="202" t="s">
        <v>1462</v>
      </c>
      <c r="E1810" s="202" t="s">
        <v>1463</v>
      </c>
      <c r="F1810" s="202" t="s">
        <v>475</v>
      </c>
      <c r="G1810" s="254">
        <v>21534261</v>
      </c>
      <c r="H1810" s="361" t="s">
        <v>1433</v>
      </c>
      <c r="I1810" s="359" t="s">
        <v>1407</v>
      </c>
      <c r="J1810" s="359" t="s">
        <v>1380</v>
      </c>
      <c r="K1810" s="359" t="s">
        <v>8</v>
      </c>
      <c r="L1810" s="359" t="s">
        <v>1408</v>
      </c>
      <c r="M1810" s="368" t="s">
        <v>1407</v>
      </c>
      <c r="N1810" s="205">
        <v>42530</v>
      </c>
      <c r="O1810" s="203"/>
      <c r="P1810" t="str">
        <f t="shared" si="28"/>
        <v>Twin Cities Metro Area Chloride TMDL and Management Plan-South Long-(62-0067-02)-Chloride</v>
      </c>
    </row>
    <row r="1811" spans="1:16" ht="27.95" hidden="1" customHeight="1" x14ac:dyDescent="0.25">
      <c r="A1811" s="203" t="s">
        <v>1852</v>
      </c>
      <c r="B1811" s="202" t="s">
        <v>595</v>
      </c>
      <c r="C1811" s="203" t="s">
        <v>1461</v>
      </c>
      <c r="D1811" s="202" t="s">
        <v>1462</v>
      </c>
      <c r="E1811" s="202" t="s">
        <v>1463</v>
      </c>
      <c r="F1811" s="202" t="s">
        <v>475</v>
      </c>
      <c r="G1811" s="254">
        <v>58998</v>
      </c>
      <c r="H1811" s="361" t="s">
        <v>1414</v>
      </c>
      <c r="I1811" s="359" t="s">
        <v>1407</v>
      </c>
      <c r="J1811" s="359" t="s">
        <v>1380</v>
      </c>
      <c r="K1811" s="359" t="s">
        <v>8</v>
      </c>
      <c r="L1811" s="359" t="s">
        <v>1392</v>
      </c>
      <c r="M1811" s="368" t="s">
        <v>1407</v>
      </c>
      <c r="N1811" s="205">
        <v>42530</v>
      </c>
      <c r="O1811" s="203"/>
      <c r="P1811" t="str">
        <f t="shared" si="28"/>
        <v>Twin Cities Metro Area Chloride TMDL and Management Plan-South Long-(62-0067-02)-Chloride</v>
      </c>
    </row>
    <row r="1812" spans="1:16" ht="27.95" hidden="1" customHeight="1" x14ac:dyDescent="0.25">
      <c r="A1812" s="203" t="s">
        <v>1852</v>
      </c>
      <c r="B1812" s="202" t="s">
        <v>595</v>
      </c>
      <c r="C1812" s="203" t="s">
        <v>1461</v>
      </c>
      <c r="D1812" s="202" t="s">
        <v>1857</v>
      </c>
      <c r="E1812" s="202" t="s">
        <v>1858</v>
      </c>
      <c r="F1812" s="202" t="s">
        <v>505</v>
      </c>
      <c r="G1812" s="254">
        <v>418294</v>
      </c>
      <c r="H1812" s="361" t="s">
        <v>1433</v>
      </c>
      <c r="I1812" s="359" t="s">
        <v>1407</v>
      </c>
      <c r="J1812" s="359" t="s">
        <v>1380</v>
      </c>
      <c r="K1812" s="359" t="s">
        <v>8</v>
      </c>
      <c r="L1812" s="359" t="s">
        <v>1408</v>
      </c>
      <c r="M1812" s="368" t="s">
        <v>1407</v>
      </c>
      <c r="N1812" s="205">
        <v>42530</v>
      </c>
      <c r="O1812" s="203"/>
      <c r="P1812" t="str">
        <f t="shared" si="28"/>
        <v>Twin Cities Metro Area Chloride TMDL and Management Plan-Judicial Ditch 2-(07030005-525)-Chloride</v>
      </c>
    </row>
    <row r="1813" spans="1:16" ht="27.95" hidden="1" customHeight="1" x14ac:dyDescent="0.25">
      <c r="A1813" s="203" t="s">
        <v>1852</v>
      </c>
      <c r="B1813" s="202" t="s">
        <v>595</v>
      </c>
      <c r="C1813" s="203" t="s">
        <v>1461</v>
      </c>
      <c r="D1813" s="202" t="s">
        <v>1857</v>
      </c>
      <c r="E1813" s="202" t="s">
        <v>1858</v>
      </c>
      <c r="F1813" s="202" t="s">
        <v>505</v>
      </c>
      <c r="G1813" s="254">
        <v>2770</v>
      </c>
      <c r="H1813" s="361" t="s">
        <v>1414</v>
      </c>
      <c r="I1813" s="359" t="s">
        <v>1407</v>
      </c>
      <c r="J1813" s="359" t="s">
        <v>1380</v>
      </c>
      <c r="K1813" s="359" t="s">
        <v>8</v>
      </c>
      <c r="L1813" s="359" t="s">
        <v>1392</v>
      </c>
      <c r="M1813" s="368" t="s">
        <v>1407</v>
      </c>
      <c r="N1813" s="205">
        <v>42530</v>
      </c>
      <c r="O1813" s="203"/>
      <c r="P1813" t="str">
        <f t="shared" si="28"/>
        <v>Twin Cities Metro Area Chloride TMDL and Management Plan-Judicial Ditch 2-(07030005-525)-Chloride</v>
      </c>
    </row>
    <row r="1814" spans="1:16" ht="27.95" hidden="1" customHeight="1" x14ac:dyDescent="0.25">
      <c r="A1814" s="203" t="s">
        <v>1852</v>
      </c>
      <c r="B1814" s="202" t="s">
        <v>595</v>
      </c>
      <c r="C1814" s="203" t="s">
        <v>1397</v>
      </c>
      <c r="D1814" s="202" t="s">
        <v>1464</v>
      </c>
      <c r="E1814" s="202" t="s">
        <v>1465</v>
      </c>
      <c r="F1814" s="202" t="s">
        <v>475</v>
      </c>
      <c r="G1814" s="253">
        <v>396</v>
      </c>
      <c r="H1814" s="361" t="s">
        <v>1400</v>
      </c>
      <c r="I1814" s="359" t="s">
        <v>1379</v>
      </c>
      <c r="J1814" s="358">
        <v>0</v>
      </c>
      <c r="K1814" s="359" t="s">
        <v>1391</v>
      </c>
      <c r="L1814" s="359" t="s">
        <v>1392</v>
      </c>
      <c r="M1814" s="368">
        <v>2010</v>
      </c>
      <c r="N1814" s="207" t="s">
        <v>1401</v>
      </c>
      <c r="O1814" s="203"/>
      <c r="P1814" t="str">
        <f t="shared" si="28"/>
        <v>Upper Mississippi River Bacteria TMDL-Rice Creek-(07010206-584)-E. coli</v>
      </c>
    </row>
    <row r="1815" spans="1:16" ht="27.95" hidden="1" customHeight="1" x14ac:dyDescent="0.25">
      <c r="A1815" s="203" t="s">
        <v>1852</v>
      </c>
      <c r="B1815" s="202" t="s">
        <v>595</v>
      </c>
      <c r="C1815" s="203" t="s">
        <v>1397</v>
      </c>
      <c r="D1815" s="202" t="s">
        <v>1464</v>
      </c>
      <c r="E1815" s="202" t="s">
        <v>1465</v>
      </c>
      <c r="F1815" s="202" t="s">
        <v>475</v>
      </c>
      <c r="G1815" s="253">
        <v>96.8</v>
      </c>
      <c r="H1815" s="361" t="s">
        <v>1400</v>
      </c>
      <c r="I1815" s="359" t="s">
        <v>1382</v>
      </c>
      <c r="J1815" s="210">
        <v>4.8000000000000001E-2</v>
      </c>
      <c r="K1815" s="359" t="s">
        <v>1391</v>
      </c>
      <c r="L1815" s="359" t="s">
        <v>1392</v>
      </c>
      <c r="M1815" s="368">
        <v>2010</v>
      </c>
      <c r="N1815" s="207" t="s">
        <v>1401</v>
      </c>
      <c r="O1815" s="203"/>
      <c r="P1815" t="str">
        <f t="shared" si="28"/>
        <v>Upper Mississippi River Bacteria TMDL-Rice Creek-(07010206-584)-E. coli</v>
      </c>
    </row>
    <row r="1816" spans="1:16" ht="27.95" hidden="1" customHeight="1" x14ac:dyDescent="0.25">
      <c r="A1816" s="203" t="s">
        <v>1852</v>
      </c>
      <c r="B1816" s="202" t="s">
        <v>595</v>
      </c>
      <c r="C1816" s="203" t="s">
        <v>1397</v>
      </c>
      <c r="D1816" s="202" t="s">
        <v>1464</v>
      </c>
      <c r="E1816" s="202" t="s">
        <v>1465</v>
      </c>
      <c r="F1816" s="202" t="s">
        <v>475</v>
      </c>
      <c r="G1816" s="253">
        <v>23.6</v>
      </c>
      <c r="H1816" s="361" t="s">
        <v>1400</v>
      </c>
      <c r="I1816" s="359" t="s">
        <v>1383</v>
      </c>
      <c r="J1816" s="358">
        <v>0.44</v>
      </c>
      <c r="K1816" s="359" t="s">
        <v>1391</v>
      </c>
      <c r="L1816" s="359" t="s">
        <v>1392</v>
      </c>
      <c r="M1816" s="368">
        <v>2010</v>
      </c>
      <c r="N1816" s="207" t="s">
        <v>1401</v>
      </c>
      <c r="O1816" s="203"/>
      <c r="P1816" t="str">
        <f t="shared" si="28"/>
        <v>Upper Mississippi River Bacteria TMDL-Rice Creek-(07010206-584)-E. coli</v>
      </c>
    </row>
    <row r="1817" spans="1:16" ht="27.95" hidden="1" customHeight="1" x14ac:dyDescent="0.25">
      <c r="A1817" s="203" t="s">
        <v>1852</v>
      </c>
      <c r="B1817" s="202" t="s">
        <v>595</v>
      </c>
      <c r="C1817" s="203" t="s">
        <v>1397</v>
      </c>
      <c r="D1817" s="202" t="s">
        <v>1464</v>
      </c>
      <c r="E1817" s="202" t="s">
        <v>1465</v>
      </c>
      <c r="F1817" s="202" t="s">
        <v>475</v>
      </c>
      <c r="G1817" s="253">
        <v>4.93</v>
      </c>
      <c r="H1817" s="361" t="s">
        <v>1400</v>
      </c>
      <c r="I1817" s="359" t="s">
        <v>1384</v>
      </c>
      <c r="J1817" s="359" t="s">
        <v>1402</v>
      </c>
      <c r="K1817" s="359" t="s">
        <v>1391</v>
      </c>
      <c r="L1817" s="359" t="s">
        <v>1392</v>
      </c>
      <c r="M1817" s="368">
        <v>2010</v>
      </c>
      <c r="N1817" s="207" t="s">
        <v>1401</v>
      </c>
      <c r="O1817" s="203"/>
      <c r="P1817" t="str">
        <f t="shared" si="28"/>
        <v>Upper Mississippi River Bacteria TMDL-Rice Creek-(07010206-584)-E. coli</v>
      </c>
    </row>
    <row r="1818" spans="1:16" ht="27.95" hidden="1" customHeight="1" x14ac:dyDescent="0.25">
      <c r="A1818" s="203" t="s">
        <v>1852</v>
      </c>
      <c r="B1818" s="202" t="s">
        <v>595</v>
      </c>
      <c r="C1818" s="203" t="s">
        <v>1397</v>
      </c>
      <c r="D1818" s="202" t="s">
        <v>1464</v>
      </c>
      <c r="E1818" s="202" t="s">
        <v>1465</v>
      </c>
      <c r="F1818" s="202" t="s">
        <v>475</v>
      </c>
      <c r="G1818" s="253">
        <v>1.75</v>
      </c>
      <c r="H1818" s="361" t="s">
        <v>1400</v>
      </c>
      <c r="I1818" s="359" t="s">
        <v>1385</v>
      </c>
      <c r="J1818" s="359" t="s">
        <v>1402</v>
      </c>
      <c r="K1818" s="359" t="s">
        <v>1391</v>
      </c>
      <c r="L1818" s="359" t="s">
        <v>1392</v>
      </c>
      <c r="M1818" s="368">
        <v>2010</v>
      </c>
      <c r="N1818" s="207" t="s">
        <v>1401</v>
      </c>
      <c r="O1818" s="203"/>
      <c r="P1818" t="str">
        <f t="shared" si="28"/>
        <v>Upper Mississippi River Bacteria TMDL-Rice Creek-(07010206-584)-E. coli</v>
      </c>
    </row>
    <row r="1819" spans="1:16" ht="27.95" hidden="1" customHeight="1" x14ac:dyDescent="0.25">
      <c r="A1819" s="203" t="s">
        <v>1859</v>
      </c>
      <c r="B1819" s="202" t="s">
        <v>2384</v>
      </c>
      <c r="C1819" s="203" t="s">
        <v>1411</v>
      </c>
      <c r="D1819" s="202" t="s">
        <v>1425</v>
      </c>
      <c r="E1819" s="202" t="s">
        <v>1426</v>
      </c>
      <c r="F1819" s="202" t="s">
        <v>475</v>
      </c>
      <c r="G1819" s="253">
        <v>58.12</v>
      </c>
      <c r="H1819" s="361" t="s">
        <v>1400</v>
      </c>
      <c r="I1819" s="359" t="s">
        <v>1379</v>
      </c>
      <c r="J1819" s="209">
        <v>0.57999999999999996</v>
      </c>
      <c r="K1819" s="359" t="s">
        <v>1391</v>
      </c>
      <c r="L1819" s="359" t="s">
        <v>1392</v>
      </c>
      <c r="M1819" s="368">
        <v>2012</v>
      </c>
      <c r="N1819" s="205">
        <v>42639</v>
      </c>
      <c r="O1819" s="203"/>
      <c r="P1819" t="str">
        <f t="shared" si="28"/>
        <v>Coon Creek Watershed District WRAPS 2010-County Ditch 17-(07010206-557)-E. coli</v>
      </c>
    </row>
    <row r="1820" spans="1:16" ht="27.95" hidden="1" customHeight="1" x14ac:dyDescent="0.25">
      <c r="A1820" s="203" t="s">
        <v>1859</v>
      </c>
      <c r="B1820" s="202" t="s">
        <v>2384</v>
      </c>
      <c r="C1820" s="203" t="s">
        <v>1411</v>
      </c>
      <c r="D1820" s="202" t="s">
        <v>1425</v>
      </c>
      <c r="E1820" s="202" t="s">
        <v>1426</v>
      </c>
      <c r="F1820" s="202" t="s">
        <v>475</v>
      </c>
      <c r="G1820" s="253">
        <v>38.67</v>
      </c>
      <c r="H1820" s="361" t="s">
        <v>1400</v>
      </c>
      <c r="I1820" s="359" t="s">
        <v>1382</v>
      </c>
      <c r="J1820" s="209">
        <v>0.55000000000000004</v>
      </c>
      <c r="K1820" s="359" t="s">
        <v>1391</v>
      </c>
      <c r="L1820" s="359" t="s">
        <v>1392</v>
      </c>
      <c r="M1820" s="368">
        <v>2012</v>
      </c>
      <c r="N1820" s="205">
        <v>42639</v>
      </c>
      <c r="O1820" s="203"/>
      <c r="P1820" t="str">
        <f t="shared" si="28"/>
        <v>Coon Creek Watershed District WRAPS 2010-County Ditch 17-(07010206-557)-E. coli</v>
      </c>
    </row>
    <row r="1821" spans="1:16" ht="27.95" hidden="1" customHeight="1" x14ac:dyDescent="0.25">
      <c r="A1821" s="203" t="s">
        <v>1859</v>
      </c>
      <c r="B1821" s="202" t="s">
        <v>2384</v>
      </c>
      <c r="C1821" s="203" t="s">
        <v>1411</v>
      </c>
      <c r="D1821" s="202" t="s">
        <v>1425</v>
      </c>
      <c r="E1821" s="202" t="s">
        <v>1426</v>
      </c>
      <c r="F1821" s="202" t="s">
        <v>475</v>
      </c>
      <c r="G1821" s="253">
        <v>29</v>
      </c>
      <c r="H1821" s="361" t="s">
        <v>1400</v>
      </c>
      <c r="I1821" s="359" t="s">
        <v>1383</v>
      </c>
      <c r="J1821" s="209">
        <v>0.65</v>
      </c>
      <c r="K1821" s="359" t="s">
        <v>1391</v>
      </c>
      <c r="L1821" s="359" t="s">
        <v>1392</v>
      </c>
      <c r="M1821" s="368">
        <v>2012</v>
      </c>
      <c r="N1821" s="205">
        <v>42639</v>
      </c>
      <c r="O1821" s="203"/>
      <c r="P1821" t="str">
        <f t="shared" si="28"/>
        <v>Coon Creek Watershed District WRAPS 2010-County Ditch 17-(07010206-557)-E. coli</v>
      </c>
    </row>
    <row r="1822" spans="1:16" ht="27.95" hidden="1" customHeight="1" x14ac:dyDescent="0.25">
      <c r="A1822" s="203" t="s">
        <v>1859</v>
      </c>
      <c r="B1822" s="202" t="s">
        <v>2384</v>
      </c>
      <c r="C1822" s="203" t="s">
        <v>1411</v>
      </c>
      <c r="D1822" s="202" t="s">
        <v>1425</v>
      </c>
      <c r="E1822" s="202" t="s">
        <v>1426</v>
      </c>
      <c r="F1822" s="202" t="s">
        <v>475</v>
      </c>
      <c r="G1822" s="253">
        <v>23.04</v>
      </c>
      <c r="H1822" s="361" t="s">
        <v>1400</v>
      </c>
      <c r="I1822" s="359" t="s">
        <v>1384</v>
      </c>
      <c r="J1822" s="209">
        <v>0.15</v>
      </c>
      <c r="K1822" s="359" t="s">
        <v>1391</v>
      </c>
      <c r="L1822" s="359" t="s">
        <v>1392</v>
      </c>
      <c r="M1822" s="368">
        <v>2012</v>
      </c>
      <c r="N1822" s="205">
        <v>42639</v>
      </c>
      <c r="O1822" s="203"/>
      <c r="P1822" t="str">
        <f t="shared" si="28"/>
        <v>Coon Creek Watershed District WRAPS 2010-County Ditch 17-(07010206-557)-E. coli</v>
      </c>
    </row>
    <row r="1823" spans="1:16" ht="27.95" hidden="1" customHeight="1" x14ac:dyDescent="0.25">
      <c r="A1823" s="203" t="s">
        <v>1859</v>
      </c>
      <c r="B1823" s="202" t="s">
        <v>2384</v>
      </c>
      <c r="C1823" s="203" t="s">
        <v>1411</v>
      </c>
      <c r="D1823" s="202" t="s">
        <v>1425</v>
      </c>
      <c r="E1823" s="202" t="s">
        <v>1426</v>
      </c>
      <c r="F1823" s="202" t="s">
        <v>475</v>
      </c>
      <c r="G1823" s="253">
        <v>15.68</v>
      </c>
      <c r="H1823" s="361" t="s">
        <v>1400</v>
      </c>
      <c r="I1823" s="359" t="s">
        <v>1385</v>
      </c>
      <c r="J1823" s="209">
        <v>0.26</v>
      </c>
      <c r="K1823" s="359" t="s">
        <v>1391</v>
      </c>
      <c r="L1823" s="359" t="s">
        <v>1392</v>
      </c>
      <c r="M1823" s="368">
        <v>2012</v>
      </c>
      <c r="N1823" s="205">
        <v>42639</v>
      </c>
      <c r="O1823" s="203"/>
      <c r="P1823" t="str">
        <f t="shared" si="28"/>
        <v>Coon Creek Watershed District WRAPS 2010-County Ditch 17-(07010206-557)-E. coli</v>
      </c>
    </row>
    <row r="1824" spans="1:16" ht="27.95" hidden="1" customHeight="1" x14ac:dyDescent="0.25">
      <c r="A1824" s="203" t="s">
        <v>1859</v>
      </c>
      <c r="B1824" s="202" t="s">
        <v>2384</v>
      </c>
      <c r="C1824" s="203" t="s">
        <v>1411</v>
      </c>
      <c r="D1824" s="202" t="s">
        <v>1425</v>
      </c>
      <c r="E1824" s="202" t="s">
        <v>1426</v>
      </c>
      <c r="F1824" s="202" t="s">
        <v>475</v>
      </c>
      <c r="G1824" s="253">
        <v>10.17</v>
      </c>
      <c r="H1824" s="361" t="s">
        <v>1414</v>
      </c>
      <c r="I1824" s="359" t="s">
        <v>1379</v>
      </c>
      <c r="J1824" s="206" t="s">
        <v>1380</v>
      </c>
      <c r="K1824" s="359" t="s">
        <v>1113</v>
      </c>
      <c r="L1824" s="359" t="s">
        <v>1392</v>
      </c>
      <c r="M1824" s="368">
        <v>2012</v>
      </c>
      <c r="N1824" s="205">
        <v>42639</v>
      </c>
      <c r="O1824" s="203"/>
      <c r="P1824" t="str">
        <f t="shared" si="28"/>
        <v>Coon Creek Watershed District WRAPS 2010-County Ditch 17-(07010206-557)-TP</v>
      </c>
    </row>
    <row r="1825" spans="1:16" ht="27.95" hidden="1" customHeight="1" x14ac:dyDescent="0.25">
      <c r="A1825" s="203" t="s">
        <v>1859</v>
      </c>
      <c r="B1825" s="202" t="s">
        <v>2384</v>
      </c>
      <c r="C1825" s="203" t="s">
        <v>1411</v>
      </c>
      <c r="D1825" s="202" t="s">
        <v>1425</v>
      </c>
      <c r="E1825" s="202" t="s">
        <v>1426</v>
      </c>
      <c r="F1825" s="202" t="s">
        <v>475</v>
      </c>
      <c r="G1825" s="253">
        <v>6.77</v>
      </c>
      <c r="H1825" s="361" t="s">
        <v>1414</v>
      </c>
      <c r="I1825" s="359" t="s">
        <v>1382</v>
      </c>
      <c r="J1825" s="209">
        <v>0.06</v>
      </c>
      <c r="K1825" s="359" t="s">
        <v>1113</v>
      </c>
      <c r="L1825" s="359" t="s">
        <v>1392</v>
      </c>
      <c r="M1825" s="368">
        <v>2012</v>
      </c>
      <c r="N1825" s="205">
        <v>42639</v>
      </c>
      <c r="O1825" s="203"/>
      <c r="P1825" t="str">
        <f t="shared" si="28"/>
        <v>Coon Creek Watershed District WRAPS 2010-County Ditch 17-(07010206-557)-TP</v>
      </c>
    </row>
    <row r="1826" spans="1:16" ht="27.95" hidden="1" customHeight="1" x14ac:dyDescent="0.25">
      <c r="A1826" s="203" t="s">
        <v>1859</v>
      </c>
      <c r="B1826" s="202" t="s">
        <v>2384</v>
      </c>
      <c r="C1826" s="203" t="s">
        <v>1411</v>
      </c>
      <c r="D1826" s="202" t="s">
        <v>1425</v>
      </c>
      <c r="E1826" s="202" t="s">
        <v>1426</v>
      </c>
      <c r="F1826" s="202" t="s">
        <v>475</v>
      </c>
      <c r="G1826" s="253">
        <v>5.07</v>
      </c>
      <c r="H1826" s="361" t="s">
        <v>1414</v>
      </c>
      <c r="I1826" s="359" t="s">
        <v>1383</v>
      </c>
      <c r="J1826" s="209">
        <v>0.35</v>
      </c>
      <c r="K1826" s="359" t="s">
        <v>1113</v>
      </c>
      <c r="L1826" s="359" t="s">
        <v>1392</v>
      </c>
      <c r="M1826" s="368">
        <v>2012</v>
      </c>
      <c r="N1826" s="205">
        <v>42639</v>
      </c>
      <c r="O1826" s="203"/>
      <c r="P1826" t="str">
        <f t="shared" si="28"/>
        <v>Coon Creek Watershed District WRAPS 2010-County Ditch 17-(07010206-557)-TP</v>
      </c>
    </row>
    <row r="1827" spans="1:16" ht="27.95" hidden="1" customHeight="1" x14ac:dyDescent="0.25">
      <c r="A1827" s="203" t="s">
        <v>1859</v>
      </c>
      <c r="B1827" s="202" t="s">
        <v>2384</v>
      </c>
      <c r="C1827" s="203" t="s">
        <v>1411</v>
      </c>
      <c r="D1827" s="202" t="s">
        <v>1425</v>
      </c>
      <c r="E1827" s="202" t="s">
        <v>1426</v>
      </c>
      <c r="F1827" s="202" t="s">
        <v>475</v>
      </c>
      <c r="G1827" s="253">
        <v>4.03</v>
      </c>
      <c r="H1827" s="361" t="s">
        <v>1414</v>
      </c>
      <c r="I1827" s="359" t="s">
        <v>1384</v>
      </c>
      <c r="J1827" s="209">
        <v>0.23</v>
      </c>
      <c r="K1827" s="359" t="s">
        <v>1113</v>
      </c>
      <c r="L1827" s="359" t="s">
        <v>1392</v>
      </c>
      <c r="M1827" s="368">
        <v>2012</v>
      </c>
      <c r="N1827" s="205">
        <v>42639</v>
      </c>
      <c r="O1827" s="203"/>
      <c r="P1827" t="str">
        <f t="shared" si="28"/>
        <v>Coon Creek Watershed District WRAPS 2010-County Ditch 17-(07010206-557)-TP</v>
      </c>
    </row>
    <row r="1828" spans="1:16" ht="27.95" hidden="1" customHeight="1" x14ac:dyDescent="0.25">
      <c r="A1828" s="203" t="s">
        <v>1859</v>
      </c>
      <c r="B1828" s="202" t="s">
        <v>2384</v>
      </c>
      <c r="C1828" s="203" t="s">
        <v>1411</v>
      </c>
      <c r="D1828" s="202" t="s">
        <v>1425</v>
      </c>
      <c r="E1828" s="202" t="s">
        <v>1426</v>
      </c>
      <c r="F1828" s="202" t="s">
        <v>475</v>
      </c>
      <c r="G1828" s="253">
        <v>2.44</v>
      </c>
      <c r="H1828" s="361" t="s">
        <v>1414</v>
      </c>
      <c r="I1828" s="359" t="s">
        <v>1385</v>
      </c>
      <c r="J1828" s="209">
        <v>0</v>
      </c>
      <c r="K1828" s="359" t="s">
        <v>1113</v>
      </c>
      <c r="L1828" s="359" t="s">
        <v>1392</v>
      </c>
      <c r="M1828" s="368">
        <v>2012</v>
      </c>
      <c r="N1828" s="205">
        <v>42639</v>
      </c>
      <c r="O1828" s="203"/>
      <c r="P1828" t="str">
        <f t="shared" si="28"/>
        <v>Coon Creek Watershed District WRAPS 2010-County Ditch 17-(07010206-557)-TP</v>
      </c>
    </row>
    <row r="1829" spans="1:16" ht="27.95" hidden="1" customHeight="1" x14ac:dyDescent="0.25">
      <c r="A1829" s="203" t="s">
        <v>1859</v>
      </c>
      <c r="B1829" s="202" t="s">
        <v>2384</v>
      </c>
      <c r="C1829" s="203" t="s">
        <v>1453</v>
      </c>
      <c r="D1829" s="202" t="s">
        <v>1454</v>
      </c>
      <c r="E1829" s="202" t="s">
        <v>1455</v>
      </c>
      <c r="F1829" s="202" t="s">
        <v>475</v>
      </c>
      <c r="G1829" s="253">
        <v>97.5</v>
      </c>
      <c r="H1829" s="361" t="s">
        <v>1456</v>
      </c>
      <c r="I1829" s="359" t="s">
        <v>1407</v>
      </c>
      <c r="J1829" s="358">
        <v>0.25740000000000002</v>
      </c>
      <c r="K1829" s="359" t="s">
        <v>1113</v>
      </c>
      <c r="L1829" s="359" t="s">
        <v>1408</v>
      </c>
      <c r="M1829" s="368">
        <v>2003</v>
      </c>
      <c r="N1829" s="205">
        <v>42061</v>
      </c>
      <c r="O1829" s="203"/>
      <c r="P1829" t="str">
        <f t="shared" si="28"/>
        <v>Rice Creek Watershed District Southwest Urban Lakes - Excess Nutrients TMDL-East Moore-(02-0075-01)-TP</v>
      </c>
    </row>
    <row r="1830" spans="1:16" ht="27.95" hidden="1" customHeight="1" x14ac:dyDescent="0.25">
      <c r="A1830" s="203" t="s">
        <v>1859</v>
      </c>
      <c r="B1830" s="202" t="s">
        <v>2384</v>
      </c>
      <c r="C1830" s="203" t="s">
        <v>1453</v>
      </c>
      <c r="D1830" s="202" t="s">
        <v>1454</v>
      </c>
      <c r="E1830" s="202" t="s">
        <v>1455</v>
      </c>
      <c r="F1830" s="202" t="s">
        <v>475</v>
      </c>
      <c r="G1830" s="253">
        <v>0.26700000000000002</v>
      </c>
      <c r="H1830" s="361" t="s">
        <v>527</v>
      </c>
      <c r="I1830" s="359" t="s">
        <v>1407</v>
      </c>
      <c r="J1830" s="358">
        <v>0.25740000000000002</v>
      </c>
      <c r="K1830" s="359" t="s">
        <v>1113</v>
      </c>
      <c r="L1830" s="359" t="s">
        <v>1392</v>
      </c>
      <c r="M1830" s="368">
        <v>2003</v>
      </c>
      <c r="N1830" s="205">
        <v>42061</v>
      </c>
      <c r="O1830" s="203"/>
      <c r="P1830" t="str">
        <f t="shared" si="28"/>
        <v>Rice Creek Watershed District Southwest Urban Lakes - Excess Nutrients TMDL-East Moore-(02-0075-01)-TP</v>
      </c>
    </row>
    <row r="1831" spans="1:16" ht="27.95" hidden="1" customHeight="1" x14ac:dyDescent="0.25">
      <c r="A1831" s="203" t="s">
        <v>1859</v>
      </c>
      <c r="B1831" s="202" t="s">
        <v>2384</v>
      </c>
      <c r="C1831" s="203" t="s">
        <v>1453</v>
      </c>
      <c r="D1831" s="202" t="s">
        <v>1457</v>
      </c>
      <c r="E1831" s="202" t="s">
        <v>1458</v>
      </c>
      <c r="F1831" s="202" t="s">
        <v>475</v>
      </c>
      <c r="G1831" s="253">
        <v>371.1</v>
      </c>
      <c r="H1831" s="361" t="s">
        <v>1456</v>
      </c>
      <c r="I1831" s="359" t="s">
        <v>1407</v>
      </c>
      <c r="J1831" s="358">
        <v>0.45879999999999999</v>
      </c>
      <c r="K1831" s="359" t="s">
        <v>1113</v>
      </c>
      <c r="L1831" s="359" t="s">
        <v>1408</v>
      </c>
      <c r="M1831" s="368">
        <v>2003</v>
      </c>
      <c r="N1831" s="205">
        <v>42061</v>
      </c>
      <c r="O1831" s="203"/>
      <c r="P1831" t="str">
        <f t="shared" si="28"/>
        <v>Rice Creek Watershed District Southwest Urban Lakes - Excess Nutrients TMDL-Pike-(62-0069-00)-TP</v>
      </c>
    </row>
    <row r="1832" spans="1:16" ht="27.95" hidden="1" customHeight="1" x14ac:dyDescent="0.25">
      <c r="A1832" s="203" t="s">
        <v>1859</v>
      </c>
      <c r="B1832" s="202" t="s">
        <v>2384</v>
      </c>
      <c r="C1832" s="203" t="s">
        <v>1453</v>
      </c>
      <c r="D1832" s="202" t="s">
        <v>1457</v>
      </c>
      <c r="E1832" s="202" t="s">
        <v>1458</v>
      </c>
      <c r="F1832" s="202" t="s">
        <v>475</v>
      </c>
      <c r="G1832" s="253">
        <v>1.016</v>
      </c>
      <c r="H1832" s="361" t="s">
        <v>527</v>
      </c>
      <c r="I1832" s="359" t="s">
        <v>1407</v>
      </c>
      <c r="J1832" s="358">
        <v>0.45879999999999999</v>
      </c>
      <c r="K1832" s="359" t="s">
        <v>1113</v>
      </c>
      <c r="L1832" s="359" t="s">
        <v>1392</v>
      </c>
      <c r="M1832" s="368">
        <v>2003</v>
      </c>
      <c r="N1832" s="205">
        <v>42061</v>
      </c>
      <c r="O1832" s="203"/>
      <c r="P1832" t="str">
        <f t="shared" si="28"/>
        <v>Rice Creek Watershed District Southwest Urban Lakes - Excess Nutrients TMDL-Pike-(62-0069-00)-TP</v>
      </c>
    </row>
    <row r="1833" spans="1:16" ht="27.95" hidden="1" customHeight="1" x14ac:dyDescent="0.25">
      <c r="A1833" s="203" t="s">
        <v>1859</v>
      </c>
      <c r="B1833" s="202" t="s">
        <v>2384</v>
      </c>
      <c r="C1833" s="203" t="s">
        <v>1403</v>
      </c>
      <c r="D1833" s="202" t="s">
        <v>1404</v>
      </c>
      <c r="E1833" s="202" t="s">
        <v>1405</v>
      </c>
      <c r="F1833" s="202" t="s">
        <v>475</v>
      </c>
      <c r="G1833" s="253">
        <v>154</v>
      </c>
      <c r="H1833" s="361" t="s">
        <v>1406</v>
      </c>
      <c r="I1833" s="359" t="s">
        <v>1407</v>
      </c>
      <c r="J1833" s="208">
        <v>0</v>
      </c>
      <c r="K1833" s="359" t="s">
        <v>22</v>
      </c>
      <c r="L1833" s="359" t="s">
        <v>1408</v>
      </c>
      <c r="M1833" s="368" t="s">
        <v>1407</v>
      </c>
      <c r="N1833" s="205">
        <v>42486</v>
      </c>
      <c r="O1833" s="203"/>
      <c r="P1833" t="str">
        <f t="shared" si="28"/>
        <v>South Metro Mississippi TSS TMDL-Mississippi River-(07040001-531)-TSS</v>
      </c>
    </row>
    <row r="1834" spans="1:16" ht="27.95" hidden="1" customHeight="1" x14ac:dyDescent="0.25">
      <c r="A1834" s="203" t="s">
        <v>1859</v>
      </c>
      <c r="B1834" s="202" t="s">
        <v>2384</v>
      </c>
      <c r="C1834" s="203" t="s">
        <v>1461</v>
      </c>
      <c r="D1834" s="202" t="s">
        <v>1462</v>
      </c>
      <c r="E1834" s="202" t="s">
        <v>1463</v>
      </c>
      <c r="F1834" s="202" t="s">
        <v>475</v>
      </c>
      <c r="G1834" s="254">
        <v>21534261</v>
      </c>
      <c r="H1834" s="361" t="s">
        <v>1433</v>
      </c>
      <c r="I1834" s="359" t="s">
        <v>1407</v>
      </c>
      <c r="J1834" s="359" t="s">
        <v>1380</v>
      </c>
      <c r="K1834" s="359" t="s">
        <v>8</v>
      </c>
      <c r="L1834" s="359" t="s">
        <v>1408</v>
      </c>
      <c r="M1834" s="368" t="s">
        <v>1407</v>
      </c>
      <c r="N1834" s="205">
        <v>42530</v>
      </c>
      <c r="O1834" s="203"/>
      <c r="P1834" t="str">
        <f t="shared" si="28"/>
        <v>Twin Cities Metro Area Chloride TMDL and Management Plan-South Long-(62-0067-02)-Chloride</v>
      </c>
    </row>
    <row r="1835" spans="1:16" ht="27.95" hidden="1" customHeight="1" x14ac:dyDescent="0.25">
      <c r="A1835" s="203" t="s">
        <v>1859</v>
      </c>
      <c r="B1835" s="202" t="s">
        <v>2384</v>
      </c>
      <c r="C1835" s="203" t="s">
        <v>1461</v>
      </c>
      <c r="D1835" s="202" t="s">
        <v>1462</v>
      </c>
      <c r="E1835" s="202" t="s">
        <v>1463</v>
      </c>
      <c r="F1835" s="202" t="s">
        <v>475</v>
      </c>
      <c r="G1835" s="254">
        <v>58998</v>
      </c>
      <c r="H1835" s="361" t="s">
        <v>1414</v>
      </c>
      <c r="I1835" s="359" t="s">
        <v>1407</v>
      </c>
      <c r="J1835" s="359" t="s">
        <v>1380</v>
      </c>
      <c r="K1835" s="359" t="s">
        <v>8</v>
      </c>
      <c r="L1835" s="359" t="s">
        <v>1392</v>
      </c>
      <c r="M1835" s="368" t="s">
        <v>1407</v>
      </c>
      <c r="N1835" s="205">
        <v>42530</v>
      </c>
      <c r="O1835" s="203"/>
      <c r="P1835" t="str">
        <f t="shared" si="28"/>
        <v>Twin Cities Metro Area Chloride TMDL and Management Plan-South Long-(62-0067-02)-Chloride</v>
      </c>
    </row>
    <row r="1836" spans="1:16" ht="27.95" hidden="1" customHeight="1" x14ac:dyDescent="0.25">
      <c r="A1836" s="203" t="s">
        <v>1859</v>
      </c>
      <c r="B1836" s="202" t="s">
        <v>2384</v>
      </c>
      <c r="C1836" s="203" t="s">
        <v>1461</v>
      </c>
      <c r="D1836" s="202" t="s">
        <v>1457</v>
      </c>
      <c r="E1836" s="202" t="s">
        <v>1458</v>
      </c>
      <c r="F1836" s="202" t="s">
        <v>475</v>
      </c>
      <c r="G1836" s="254">
        <v>2943971</v>
      </c>
      <c r="H1836" s="361" t="s">
        <v>1433</v>
      </c>
      <c r="I1836" s="359" t="s">
        <v>1407</v>
      </c>
      <c r="J1836" s="359" t="s">
        <v>1380</v>
      </c>
      <c r="K1836" s="359" t="s">
        <v>8</v>
      </c>
      <c r="L1836" s="359" t="s">
        <v>1408</v>
      </c>
      <c r="M1836" s="368" t="s">
        <v>1407</v>
      </c>
      <c r="N1836" s="205">
        <v>42530</v>
      </c>
      <c r="O1836" s="203"/>
      <c r="P1836" t="str">
        <f t="shared" si="28"/>
        <v>Twin Cities Metro Area Chloride TMDL and Management Plan-Pike-(62-0069-00)-Chloride</v>
      </c>
    </row>
    <row r="1837" spans="1:16" ht="27.95" hidden="1" customHeight="1" x14ac:dyDescent="0.25">
      <c r="A1837" s="203" t="s">
        <v>1859</v>
      </c>
      <c r="B1837" s="202" t="s">
        <v>2384</v>
      </c>
      <c r="C1837" s="203" t="s">
        <v>1461</v>
      </c>
      <c r="D1837" s="202" t="s">
        <v>1457</v>
      </c>
      <c r="E1837" s="202" t="s">
        <v>1458</v>
      </c>
      <c r="F1837" s="202" t="s">
        <v>475</v>
      </c>
      <c r="G1837" s="254">
        <v>8066</v>
      </c>
      <c r="H1837" s="361" t="s">
        <v>1414</v>
      </c>
      <c r="I1837" s="359" t="s">
        <v>1407</v>
      </c>
      <c r="J1837" s="359" t="s">
        <v>1380</v>
      </c>
      <c r="K1837" s="359" t="s">
        <v>8</v>
      </c>
      <c r="L1837" s="359" t="s">
        <v>1392</v>
      </c>
      <c r="M1837" s="368" t="s">
        <v>1407</v>
      </c>
      <c r="N1837" s="205">
        <v>42530</v>
      </c>
      <c r="O1837" s="203"/>
      <c r="P1837" t="str">
        <f t="shared" si="28"/>
        <v>Twin Cities Metro Area Chloride TMDL and Management Plan-Pike-(62-0069-00)-Chloride</v>
      </c>
    </row>
    <row r="1838" spans="1:16" ht="27.95" hidden="1" customHeight="1" x14ac:dyDescent="0.25">
      <c r="A1838" s="203" t="s">
        <v>1859</v>
      </c>
      <c r="B1838" s="202" t="s">
        <v>2384</v>
      </c>
      <c r="C1838" s="203" t="s">
        <v>1397</v>
      </c>
      <c r="D1838" s="202" t="s">
        <v>1464</v>
      </c>
      <c r="E1838" s="202" t="s">
        <v>1465</v>
      </c>
      <c r="F1838" s="202" t="s">
        <v>475</v>
      </c>
      <c r="G1838" s="253">
        <v>396</v>
      </c>
      <c r="H1838" s="361" t="s">
        <v>1400</v>
      </c>
      <c r="I1838" s="359" t="s">
        <v>1379</v>
      </c>
      <c r="J1838" s="358">
        <v>0</v>
      </c>
      <c r="K1838" s="359" t="s">
        <v>1391</v>
      </c>
      <c r="L1838" s="359" t="s">
        <v>1392</v>
      </c>
      <c r="M1838" s="368">
        <v>2010</v>
      </c>
      <c r="N1838" s="207" t="s">
        <v>1401</v>
      </c>
      <c r="O1838" s="203"/>
      <c r="P1838" t="str">
        <f t="shared" si="28"/>
        <v>Upper Mississippi River Bacteria TMDL-Rice Creek-(07010206-584)-E. coli</v>
      </c>
    </row>
    <row r="1839" spans="1:16" ht="27.95" hidden="1" customHeight="1" x14ac:dyDescent="0.25">
      <c r="A1839" s="203" t="s">
        <v>1859</v>
      </c>
      <c r="B1839" s="202" t="s">
        <v>2384</v>
      </c>
      <c r="C1839" s="203" t="s">
        <v>1397</v>
      </c>
      <c r="D1839" s="202" t="s">
        <v>1464</v>
      </c>
      <c r="E1839" s="202" t="s">
        <v>1465</v>
      </c>
      <c r="F1839" s="202" t="s">
        <v>475</v>
      </c>
      <c r="G1839" s="253">
        <v>96.8</v>
      </c>
      <c r="H1839" s="361" t="s">
        <v>1400</v>
      </c>
      <c r="I1839" s="359" t="s">
        <v>1382</v>
      </c>
      <c r="J1839" s="210">
        <v>4.8000000000000001E-2</v>
      </c>
      <c r="K1839" s="359" t="s">
        <v>1391</v>
      </c>
      <c r="L1839" s="359" t="s">
        <v>1392</v>
      </c>
      <c r="M1839" s="368">
        <v>2010</v>
      </c>
      <c r="N1839" s="207" t="s">
        <v>1401</v>
      </c>
      <c r="O1839" s="203"/>
      <c r="P1839" t="str">
        <f t="shared" si="28"/>
        <v>Upper Mississippi River Bacteria TMDL-Rice Creek-(07010206-584)-E. coli</v>
      </c>
    </row>
    <row r="1840" spans="1:16" ht="27.95" hidden="1" customHeight="1" x14ac:dyDescent="0.25">
      <c r="A1840" s="203" t="s">
        <v>1859</v>
      </c>
      <c r="B1840" s="202" t="s">
        <v>2384</v>
      </c>
      <c r="C1840" s="203" t="s">
        <v>1397</v>
      </c>
      <c r="D1840" s="202" t="s">
        <v>1464</v>
      </c>
      <c r="E1840" s="202" t="s">
        <v>1465</v>
      </c>
      <c r="F1840" s="202" t="s">
        <v>475</v>
      </c>
      <c r="G1840" s="253">
        <v>23.6</v>
      </c>
      <c r="H1840" s="361" t="s">
        <v>1400</v>
      </c>
      <c r="I1840" s="359" t="s">
        <v>1383</v>
      </c>
      <c r="J1840" s="358">
        <v>0.44</v>
      </c>
      <c r="K1840" s="359" t="s">
        <v>1391</v>
      </c>
      <c r="L1840" s="359" t="s">
        <v>1392</v>
      </c>
      <c r="M1840" s="368">
        <v>2010</v>
      </c>
      <c r="N1840" s="207" t="s">
        <v>1401</v>
      </c>
      <c r="O1840" s="203"/>
      <c r="P1840" t="str">
        <f t="shared" si="28"/>
        <v>Upper Mississippi River Bacteria TMDL-Rice Creek-(07010206-584)-E. coli</v>
      </c>
    </row>
    <row r="1841" spans="1:16" ht="27.95" hidden="1" customHeight="1" x14ac:dyDescent="0.25">
      <c r="A1841" s="203" t="s">
        <v>1859</v>
      </c>
      <c r="B1841" s="202" t="s">
        <v>2384</v>
      </c>
      <c r="C1841" s="203" t="s">
        <v>1397</v>
      </c>
      <c r="D1841" s="202" t="s">
        <v>1464</v>
      </c>
      <c r="E1841" s="202" t="s">
        <v>1465</v>
      </c>
      <c r="F1841" s="202" t="s">
        <v>475</v>
      </c>
      <c r="G1841" s="253">
        <v>4.93</v>
      </c>
      <c r="H1841" s="361" t="s">
        <v>1400</v>
      </c>
      <c r="I1841" s="359" t="s">
        <v>1384</v>
      </c>
      <c r="J1841" s="359" t="s">
        <v>1402</v>
      </c>
      <c r="K1841" s="359" t="s">
        <v>1391</v>
      </c>
      <c r="L1841" s="359" t="s">
        <v>1392</v>
      </c>
      <c r="M1841" s="368">
        <v>2010</v>
      </c>
      <c r="N1841" s="207" t="s">
        <v>1401</v>
      </c>
      <c r="O1841" s="203"/>
      <c r="P1841" t="str">
        <f t="shared" si="28"/>
        <v>Upper Mississippi River Bacteria TMDL-Rice Creek-(07010206-584)-E. coli</v>
      </c>
    </row>
    <row r="1842" spans="1:16" ht="27.95" hidden="1" customHeight="1" x14ac:dyDescent="0.25">
      <c r="A1842" s="203" t="s">
        <v>1859</v>
      </c>
      <c r="B1842" s="202" t="s">
        <v>2384</v>
      </c>
      <c r="C1842" s="203" t="s">
        <v>1397</v>
      </c>
      <c r="D1842" s="202" t="s">
        <v>1464</v>
      </c>
      <c r="E1842" s="202" t="s">
        <v>1465</v>
      </c>
      <c r="F1842" s="202" t="s">
        <v>475</v>
      </c>
      <c r="G1842" s="253">
        <v>1.75</v>
      </c>
      <c r="H1842" s="361" t="s">
        <v>1400</v>
      </c>
      <c r="I1842" s="359" t="s">
        <v>1385</v>
      </c>
      <c r="J1842" s="359" t="s">
        <v>1402</v>
      </c>
      <c r="K1842" s="359" t="s">
        <v>1391</v>
      </c>
      <c r="L1842" s="359" t="s">
        <v>1392</v>
      </c>
      <c r="M1842" s="368">
        <v>2010</v>
      </c>
      <c r="N1842" s="207" t="s">
        <v>1401</v>
      </c>
      <c r="O1842" s="203"/>
      <c r="P1842" t="str">
        <f t="shared" si="28"/>
        <v>Upper Mississippi River Bacteria TMDL-Rice Creek-(07010206-584)-E. coli</v>
      </c>
    </row>
    <row r="1843" spans="1:16" ht="27.95" hidden="1" customHeight="1" x14ac:dyDescent="0.25">
      <c r="A1843" s="203" t="s">
        <v>1860</v>
      </c>
      <c r="B1843" s="202" t="s">
        <v>2385</v>
      </c>
      <c r="C1843" s="203" t="s">
        <v>1403</v>
      </c>
      <c r="D1843" s="202" t="s">
        <v>1404</v>
      </c>
      <c r="E1843" s="202" t="s">
        <v>1405</v>
      </c>
      <c r="F1843" s="202" t="s">
        <v>475</v>
      </c>
      <c r="G1843" s="253">
        <v>154</v>
      </c>
      <c r="H1843" s="361" t="s">
        <v>1406</v>
      </c>
      <c r="I1843" s="359" t="s">
        <v>1407</v>
      </c>
      <c r="J1843" s="208">
        <v>0</v>
      </c>
      <c r="K1843" s="359" t="s">
        <v>22</v>
      </c>
      <c r="L1843" s="359" t="s">
        <v>1408</v>
      </c>
      <c r="M1843" s="368" t="s">
        <v>1407</v>
      </c>
      <c r="N1843" s="205">
        <v>42486</v>
      </c>
      <c r="O1843" s="203"/>
      <c r="P1843" t="str">
        <f t="shared" si="28"/>
        <v>South Metro Mississippi TSS TMDL-Mississippi River-(07040001-531)-TSS</v>
      </c>
    </row>
    <row r="1844" spans="1:16" ht="27.95" hidden="1" customHeight="1" x14ac:dyDescent="0.25">
      <c r="A1844" s="203" t="s">
        <v>1860</v>
      </c>
      <c r="B1844" s="202" t="s">
        <v>2385</v>
      </c>
      <c r="C1844" s="203" t="s">
        <v>1461</v>
      </c>
      <c r="D1844" s="202" t="s">
        <v>1861</v>
      </c>
      <c r="E1844" s="202" t="s">
        <v>1862</v>
      </c>
      <c r="F1844" s="202" t="s">
        <v>475</v>
      </c>
      <c r="G1844" s="254">
        <v>3106733</v>
      </c>
      <c r="H1844" s="361" t="s">
        <v>1433</v>
      </c>
      <c r="I1844" s="359" t="s">
        <v>1407</v>
      </c>
      <c r="J1844" s="359" t="s">
        <v>1380</v>
      </c>
      <c r="K1844" s="359" t="s">
        <v>8</v>
      </c>
      <c r="L1844" s="359" t="s">
        <v>1408</v>
      </c>
      <c r="M1844" s="368" t="s">
        <v>1407</v>
      </c>
      <c r="N1844" s="205">
        <v>42530</v>
      </c>
      <c r="O1844" s="203"/>
      <c r="P1844" t="str">
        <f t="shared" si="28"/>
        <v>Twin Cities Metro Area Chloride TMDL and Management Plan-Kohlman-(62-0006-00)-Chloride</v>
      </c>
    </row>
    <row r="1845" spans="1:16" ht="27.95" hidden="1" customHeight="1" x14ac:dyDescent="0.25">
      <c r="A1845" s="203" t="s">
        <v>1860</v>
      </c>
      <c r="B1845" s="202" t="s">
        <v>2385</v>
      </c>
      <c r="C1845" s="203" t="s">
        <v>1461</v>
      </c>
      <c r="D1845" s="202" t="s">
        <v>1861</v>
      </c>
      <c r="E1845" s="202" t="s">
        <v>1862</v>
      </c>
      <c r="F1845" s="202" t="s">
        <v>475</v>
      </c>
      <c r="G1845" s="254">
        <v>8512</v>
      </c>
      <c r="H1845" s="361" t="s">
        <v>1414</v>
      </c>
      <c r="I1845" s="359" t="s">
        <v>1407</v>
      </c>
      <c r="J1845" s="359" t="s">
        <v>1380</v>
      </c>
      <c r="K1845" s="359" t="s">
        <v>8</v>
      </c>
      <c r="L1845" s="359" t="s">
        <v>1392</v>
      </c>
      <c r="M1845" s="368" t="s">
        <v>1407</v>
      </c>
      <c r="N1845" s="205">
        <v>42530</v>
      </c>
      <c r="O1845" s="203"/>
      <c r="P1845" t="str">
        <f t="shared" si="28"/>
        <v>Twin Cities Metro Area Chloride TMDL and Management Plan-Kohlman-(62-0006-00)-Chloride</v>
      </c>
    </row>
    <row r="1846" spans="1:16" ht="27.95" hidden="1" customHeight="1" x14ac:dyDescent="0.25">
      <c r="A1846" s="203" t="s">
        <v>1860</v>
      </c>
      <c r="B1846" s="202" t="s">
        <v>2385</v>
      </c>
      <c r="C1846" s="203" t="s">
        <v>1466</v>
      </c>
      <c r="D1846" s="202" t="s">
        <v>1863</v>
      </c>
      <c r="E1846" s="202" t="s">
        <v>1676</v>
      </c>
      <c r="F1846" s="202" t="s">
        <v>505</v>
      </c>
      <c r="G1846" s="253">
        <v>2.2000000000000002</v>
      </c>
      <c r="H1846" s="361" t="s">
        <v>1433</v>
      </c>
      <c r="I1846" s="359" t="s">
        <v>1407</v>
      </c>
      <c r="J1846" s="358">
        <v>0.63</v>
      </c>
      <c r="K1846" s="359" t="s">
        <v>1113</v>
      </c>
      <c r="L1846" s="359" t="s">
        <v>1408</v>
      </c>
      <c r="M1846" s="368">
        <v>2007</v>
      </c>
      <c r="N1846" s="205">
        <v>41732</v>
      </c>
      <c r="O1846" s="203"/>
      <c r="P1846" t="str">
        <f t="shared" si="28"/>
        <v>Vadnais Lake Area WMO-Goose-(62-0034-00)-TP</v>
      </c>
    </row>
    <row r="1847" spans="1:16" ht="27.95" hidden="1" customHeight="1" x14ac:dyDescent="0.25">
      <c r="A1847" s="203" t="s">
        <v>1860</v>
      </c>
      <c r="B1847" s="202" t="s">
        <v>2385</v>
      </c>
      <c r="C1847" s="203" t="s">
        <v>1466</v>
      </c>
      <c r="D1847" s="202" t="s">
        <v>1863</v>
      </c>
      <c r="E1847" s="202" t="s">
        <v>1676</v>
      </c>
      <c r="F1847" s="202" t="s">
        <v>505</v>
      </c>
      <c r="G1847" s="253">
        <v>6.0000000000000001E-3</v>
      </c>
      <c r="H1847" s="361" t="s">
        <v>1414</v>
      </c>
      <c r="I1847" s="359" t="s">
        <v>1407</v>
      </c>
      <c r="J1847" s="358">
        <v>0.63</v>
      </c>
      <c r="K1847" s="359" t="s">
        <v>1113</v>
      </c>
      <c r="L1847" s="359" t="s">
        <v>1392</v>
      </c>
      <c r="M1847" s="368">
        <v>2007</v>
      </c>
      <c r="N1847" s="205">
        <v>41732</v>
      </c>
      <c r="O1847" s="203"/>
      <c r="P1847" t="str">
        <f t="shared" si="28"/>
        <v>Vadnais Lake Area WMO-Goose-(62-0034-00)-TP</v>
      </c>
    </row>
    <row r="1848" spans="1:16" ht="27.95" hidden="1" customHeight="1" x14ac:dyDescent="0.25">
      <c r="A1848" s="203" t="s">
        <v>1860</v>
      </c>
      <c r="B1848" s="202" t="s">
        <v>2385</v>
      </c>
      <c r="C1848" s="203" t="s">
        <v>1466</v>
      </c>
      <c r="D1848" s="202" t="s">
        <v>1864</v>
      </c>
      <c r="E1848" s="202" t="s">
        <v>1865</v>
      </c>
      <c r="F1848" s="202" t="s">
        <v>505</v>
      </c>
      <c r="G1848" s="253">
        <v>23.9</v>
      </c>
      <c r="H1848" s="361" t="s">
        <v>1433</v>
      </c>
      <c r="I1848" s="359" t="s">
        <v>1407</v>
      </c>
      <c r="J1848" s="358" t="s">
        <v>1786</v>
      </c>
      <c r="K1848" s="359" t="s">
        <v>1113</v>
      </c>
      <c r="L1848" s="359" t="s">
        <v>1408</v>
      </c>
      <c r="M1848" s="368">
        <v>2007</v>
      </c>
      <c r="N1848" s="205">
        <v>41732</v>
      </c>
      <c r="O1848" s="361" t="s">
        <v>1597</v>
      </c>
      <c r="P1848" t="str">
        <f t="shared" si="28"/>
        <v>Vadnais Lake Area WMO-Gem-(62-0037-00)-TP</v>
      </c>
    </row>
    <row r="1849" spans="1:16" ht="27.95" hidden="1" customHeight="1" x14ac:dyDescent="0.25">
      <c r="A1849" s="203" t="s">
        <v>1860</v>
      </c>
      <c r="B1849" s="202" t="s">
        <v>2385</v>
      </c>
      <c r="C1849" s="203" t="s">
        <v>1466</v>
      </c>
      <c r="D1849" s="202" t="s">
        <v>1864</v>
      </c>
      <c r="E1849" s="202" t="s">
        <v>1865</v>
      </c>
      <c r="F1849" s="202" t="s">
        <v>505</v>
      </c>
      <c r="G1849" s="253">
        <v>6.5000000000000002E-2</v>
      </c>
      <c r="H1849" s="361" t="s">
        <v>1414</v>
      </c>
      <c r="I1849" s="359" t="s">
        <v>1407</v>
      </c>
      <c r="J1849" s="358" t="s">
        <v>1786</v>
      </c>
      <c r="K1849" s="359" t="s">
        <v>1113</v>
      </c>
      <c r="L1849" s="359" t="s">
        <v>1392</v>
      </c>
      <c r="M1849" s="368">
        <v>2007</v>
      </c>
      <c r="N1849" s="205">
        <v>41732</v>
      </c>
      <c r="O1849" s="361" t="s">
        <v>1597</v>
      </c>
      <c r="P1849" t="str">
        <f t="shared" si="28"/>
        <v>Vadnais Lake Area WMO-Gem-(62-0037-00)-TP</v>
      </c>
    </row>
    <row r="1850" spans="1:16" ht="27.95" hidden="1" customHeight="1" x14ac:dyDescent="0.25">
      <c r="A1850" s="203" t="s">
        <v>1860</v>
      </c>
      <c r="B1850" s="202" t="s">
        <v>2385</v>
      </c>
      <c r="C1850" s="203" t="s">
        <v>1466</v>
      </c>
      <c r="D1850" s="202" t="s">
        <v>1866</v>
      </c>
      <c r="E1850" s="202" t="s">
        <v>1480</v>
      </c>
      <c r="F1850" s="202" t="s">
        <v>505</v>
      </c>
      <c r="G1850" s="253">
        <v>2.8</v>
      </c>
      <c r="H1850" s="361" t="s">
        <v>1433</v>
      </c>
      <c r="I1850" s="359" t="s">
        <v>1407</v>
      </c>
      <c r="J1850" s="358">
        <v>0.86</v>
      </c>
      <c r="K1850" s="359" t="s">
        <v>1113</v>
      </c>
      <c r="L1850" s="359" t="s">
        <v>1408</v>
      </c>
      <c r="M1850" s="368">
        <v>2007</v>
      </c>
      <c r="N1850" s="205">
        <v>41732</v>
      </c>
      <c r="O1850" s="203"/>
      <c r="P1850" t="str">
        <f t="shared" si="28"/>
        <v>Vadnais Lake Area WMO-Unnamed-(62-0126-00)-TP</v>
      </c>
    </row>
    <row r="1851" spans="1:16" ht="27.95" hidden="1" customHeight="1" x14ac:dyDescent="0.25">
      <c r="A1851" s="203" t="s">
        <v>1860</v>
      </c>
      <c r="B1851" s="202" t="s">
        <v>2385</v>
      </c>
      <c r="C1851" s="203" t="s">
        <v>1466</v>
      </c>
      <c r="D1851" s="202" t="s">
        <v>1866</v>
      </c>
      <c r="E1851" s="202" t="s">
        <v>1480</v>
      </c>
      <c r="F1851" s="202" t="s">
        <v>505</v>
      </c>
      <c r="G1851" s="253">
        <v>7.0000000000000001E-3</v>
      </c>
      <c r="H1851" s="361" t="s">
        <v>1414</v>
      </c>
      <c r="I1851" s="359" t="s">
        <v>1407</v>
      </c>
      <c r="J1851" s="358">
        <v>0.86</v>
      </c>
      <c r="K1851" s="359" t="s">
        <v>1113</v>
      </c>
      <c r="L1851" s="359" t="s">
        <v>1392</v>
      </c>
      <c r="M1851" s="368">
        <v>2007</v>
      </c>
      <c r="N1851" s="205">
        <v>41732</v>
      </c>
      <c r="O1851" s="203"/>
      <c r="P1851" t="str">
        <f t="shared" si="28"/>
        <v>Vadnais Lake Area WMO-Unnamed-(62-0126-00)-TP</v>
      </c>
    </row>
    <row r="1852" spans="1:16" ht="27.95" hidden="1" customHeight="1" x14ac:dyDescent="0.25">
      <c r="A1852" s="203" t="s">
        <v>1860</v>
      </c>
      <c r="B1852" s="202" t="s">
        <v>2385</v>
      </c>
      <c r="C1852" s="203" t="s">
        <v>1466</v>
      </c>
      <c r="D1852" s="202" t="s">
        <v>1867</v>
      </c>
      <c r="E1852" s="202" t="s">
        <v>1868</v>
      </c>
      <c r="F1852" s="202" t="s">
        <v>505</v>
      </c>
      <c r="G1852" s="253">
        <v>0.68</v>
      </c>
      <c r="H1852" s="361" t="s">
        <v>1400</v>
      </c>
      <c r="I1852" s="359" t="s">
        <v>1379</v>
      </c>
      <c r="J1852" s="358">
        <v>0.61</v>
      </c>
      <c r="K1852" s="359" t="s">
        <v>1391</v>
      </c>
      <c r="L1852" s="359" t="s">
        <v>1392</v>
      </c>
      <c r="M1852" s="368">
        <v>2007</v>
      </c>
      <c r="N1852" s="205">
        <v>41732</v>
      </c>
      <c r="O1852" s="203"/>
      <c r="P1852" t="str">
        <f t="shared" si="28"/>
        <v>Vadnais Lake Area WMO-Unnamed creek (Lambert Creek)-(07010206-801)-E. coli</v>
      </c>
    </row>
    <row r="1853" spans="1:16" ht="27.95" hidden="1" customHeight="1" x14ac:dyDescent="0.25">
      <c r="A1853" s="203" t="s">
        <v>1860</v>
      </c>
      <c r="B1853" s="202" t="s">
        <v>2385</v>
      </c>
      <c r="C1853" s="203" t="s">
        <v>1466</v>
      </c>
      <c r="D1853" s="202" t="s">
        <v>1867</v>
      </c>
      <c r="E1853" s="202" t="s">
        <v>1868</v>
      </c>
      <c r="F1853" s="202" t="s">
        <v>505</v>
      </c>
      <c r="G1853" s="253">
        <v>0.21</v>
      </c>
      <c r="H1853" s="361" t="s">
        <v>1400</v>
      </c>
      <c r="I1853" s="359" t="s">
        <v>1382</v>
      </c>
      <c r="J1853" s="358">
        <v>0.54</v>
      </c>
      <c r="K1853" s="359" t="s">
        <v>1391</v>
      </c>
      <c r="L1853" s="359" t="s">
        <v>1392</v>
      </c>
      <c r="M1853" s="368">
        <v>2007</v>
      </c>
      <c r="N1853" s="205">
        <v>41732</v>
      </c>
      <c r="O1853" s="203"/>
      <c r="P1853" t="str">
        <f t="shared" si="28"/>
        <v>Vadnais Lake Area WMO-Unnamed creek (Lambert Creek)-(07010206-801)-E. coli</v>
      </c>
    </row>
    <row r="1854" spans="1:16" ht="27.95" hidden="1" customHeight="1" x14ac:dyDescent="0.25">
      <c r="A1854" s="203" t="s">
        <v>1860</v>
      </c>
      <c r="B1854" s="202" t="s">
        <v>2385</v>
      </c>
      <c r="C1854" s="203" t="s">
        <v>1466</v>
      </c>
      <c r="D1854" s="202" t="s">
        <v>1867</v>
      </c>
      <c r="E1854" s="202" t="s">
        <v>1868</v>
      </c>
      <c r="F1854" s="202" t="s">
        <v>505</v>
      </c>
      <c r="G1854" s="253">
        <v>0.1</v>
      </c>
      <c r="H1854" s="361" t="s">
        <v>1400</v>
      </c>
      <c r="I1854" s="359" t="s">
        <v>1383</v>
      </c>
      <c r="J1854" s="358">
        <v>0.37</v>
      </c>
      <c r="K1854" s="359" t="s">
        <v>1391</v>
      </c>
      <c r="L1854" s="359" t="s">
        <v>1392</v>
      </c>
      <c r="M1854" s="368">
        <v>2007</v>
      </c>
      <c r="N1854" s="205">
        <v>41732</v>
      </c>
      <c r="O1854" s="203"/>
      <c r="P1854" t="str">
        <f t="shared" si="28"/>
        <v>Vadnais Lake Area WMO-Unnamed creek (Lambert Creek)-(07010206-801)-E. coli</v>
      </c>
    </row>
    <row r="1855" spans="1:16" ht="27.95" hidden="1" customHeight="1" x14ac:dyDescent="0.25">
      <c r="A1855" s="203" t="s">
        <v>1860</v>
      </c>
      <c r="B1855" s="202" t="s">
        <v>2385</v>
      </c>
      <c r="C1855" s="203" t="s">
        <v>1466</v>
      </c>
      <c r="D1855" s="202" t="s">
        <v>1867</v>
      </c>
      <c r="E1855" s="202" t="s">
        <v>1868</v>
      </c>
      <c r="F1855" s="202" t="s">
        <v>505</v>
      </c>
      <c r="G1855" s="253">
        <v>0.04</v>
      </c>
      <c r="H1855" s="361" t="s">
        <v>1400</v>
      </c>
      <c r="I1855" s="359" t="s">
        <v>1384</v>
      </c>
      <c r="J1855" s="358">
        <v>0.56000000000000005</v>
      </c>
      <c r="K1855" s="359" t="s">
        <v>1391</v>
      </c>
      <c r="L1855" s="359" t="s">
        <v>1392</v>
      </c>
      <c r="M1855" s="368">
        <v>2007</v>
      </c>
      <c r="N1855" s="205">
        <v>41732</v>
      </c>
      <c r="O1855" s="203"/>
      <c r="P1855" t="str">
        <f t="shared" si="28"/>
        <v>Vadnais Lake Area WMO-Unnamed creek (Lambert Creek)-(07010206-801)-E. coli</v>
      </c>
    </row>
    <row r="1856" spans="1:16" ht="27.95" hidden="1" customHeight="1" x14ac:dyDescent="0.25">
      <c r="A1856" s="203" t="s">
        <v>1860</v>
      </c>
      <c r="B1856" s="202" t="s">
        <v>2385</v>
      </c>
      <c r="C1856" s="203" t="s">
        <v>1466</v>
      </c>
      <c r="D1856" s="202" t="s">
        <v>1867</v>
      </c>
      <c r="E1856" s="202" t="s">
        <v>1868</v>
      </c>
      <c r="F1856" s="202" t="s">
        <v>505</v>
      </c>
      <c r="G1856" s="253" t="s">
        <v>515</v>
      </c>
      <c r="H1856" s="361" t="s">
        <v>1400</v>
      </c>
      <c r="I1856" s="359" t="s">
        <v>1385</v>
      </c>
      <c r="J1856" s="359" t="s">
        <v>515</v>
      </c>
      <c r="K1856" s="359" t="s">
        <v>1391</v>
      </c>
      <c r="L1856" s="359" t="s">
        <v>1392</v>
      </c>
      <c r="M1856" s="368">
        <v>2007</v>
      </c>
      <c r="N1856" s="205">
        <v>41732</v>
      </c>
      <c r="O1856" s="203"/>
      <c r="P1856" t="str">
        <f t="shared" si="28"/>
        <v>Vadnais Lake Area WMO-Unnamed creek (Lambert Creek)-(07010206-801)-E. coli</v>
      </c>
    </row>
    <row r="1857" spans="1:16" ht="27.95" hidden="1" customHeight="1" x14ac:dyDescent="0.25">
      <c r="A1857" s="203" t="s">
        <v>1869</v>
      </c>
      <c r="B1857" s="202" t="s">
        <v>2386</v>
      </c>
      <c r="C1857" s="203" t="s">
        <v>1870</v>
      </c>
      <c r="D1857" s="203" t="s">
        <v>1871</v>
      </c>
      <c r="E1857" s="202" t="s">
        <v>1872</v>
      </c>
      <c r="F1857" s="202" t="s">
        <v>505</v>
      </c>
      <c r="G1857" s="253">
        <v>85.52</v>
      </c>
      <c r="H1857" s="361" t="s">
        <v>1390</v>
      </c>
      <c r="I1857" s="359" t="s">
        <v>1379</v>
      </c>
      <c r="J1857" s="359" t="s">
        <v>1380</v>
      </c>
      <c r="K1857" s="359" t="s">
        <v>1391</v>
      </c>
      <c r="L1857" s="359" t="s">
        <v>1392</v>
      </c>
      <c r="M1857" s="368">
        <v>2003</v>
      </c>
      <c r="N1857" s="205">
        <v>41611</v>
      </c>
      <c r="O1857" s="203"/>
      <c r="P1857" t="str">
        <f t="shared" si="28"/>
        <v>Buffalo Creek Bacterial TMDL-Buffalo Creek-(07010205-638 (previous waterbody ID: 07010205-501))-E. coli</v>
      </c>
    </row>
    <row r="1858" spans="1:16" ht="27.95" hidden="1" customHeight="1" x14ac:dyDescent="0.25">
      <c r="A1858" s="203" t="s">
        <v>1869</v>
      </c>
      <c r="B1858" s="202" t="s">
        <v>2386</v>
      </c>
      <c r="C1858" s="203" t="s">
        <v>1870</v>
      </c>
      <c r="D1858" s="203" t="s">
        <v>1871</v>
      </c>
      <c r="E1858" s="202" t="s">
        <v>1872</v>
      </c>
      <c r="F1858" s="202" t="s">
        <v>505</v>
      </c>
      <c r="G1858" s="253">
        <v>24.95</v>
      </c>
      <c r="H1858" s="361" t="s">
        <v>1390</v>
      </c>
      <c r="I1858" s="359" t="s">
        <v>1382</v>
      </c>
      <c r="J1858" s="359" t="s">
        <v>1380</v>
      </c>
      <c r="K1858" s="359" t="s">
        <v>1391</v>
      </c>
      <c r="L1858" s="359" t="s">
        <v>1392</v>
      </c>
      <c r="M1858" s="368">
        <v>2003</v>
      </c>
      <c r="N1858" s="205">
        <v>41611</v>
      </c>
      <c r="O1858" s="203"/>
      <c r="P1858" t="str">
        <f t="shared" si="28"/>
        <v>Buffalo Creek Bacterial TMDL-Buffalo Creek-(07010205-638 (previous waterbody ID: 07010205-501))-E. coli</v>
      </c>
    </row>
    <row r="1859" spans="1:16" ht="27.95" hidden="1" customHeight="1" x14ac:dyDescent="0.25">
      <c r="A1859" s="203" t="s">
        <v>1869</v>
      </c>
      <c r="B1859" s="202" t="s">
        <v>2386</v>
      </c>
      <c r="C1859" s="203" t="s">
        <v>1870</v>
      </c>
      <c r="D1859" s="203" t="s">
        <v>1871</v>
      </c>
      <c r="E1859" s="202" t="s">
        <v>1872</v>
      </c>
      <c r="F1859" s="202" t="s">
        <v>505</v>
      </c>
      <c r="G1859" s="253">
        <v>4.6900000000000004</v>
      </c>
      <c r="H1859" s="361" t="s">
        <v>1390</v>
      </c>
      <c r="I1859" s="359" t="s">
        <v>1383</v>
      </c>
      <c r="J1859" s="359" t="s">
        <v>1380</v>
      </c>
      <c r="K1859" s="359" t="s">
        <v>1391</v>
      </c>
      <c r="L1859" s="359" t="s">
        <v>1392</v>
      </c>
      <c r="M1859" s="368">
        <v>2003</v>
      </c>
      <c r="N1859" s="205">
        <v>41611</v>
      </c>
      <c r="O1859" s="203"/>
      <c r="P1859" t="str">
        <f t="shared" ref="P1859:P1922" si="29">CONCATENATE(C1859, "-", E1859, "-","(", D1859,")", "-",K1859)</f>
        <v>Buffalo Creek Bacterial TMDL-Buffalo Creek-(07010205-638 (previous waterbody ID: 07010205-501))-E. coli</v>
      </c>
    </row>
    <row r="1860" spans="1:16" ht="27.95" hidden="1" customHeight="1" x14ac:dyDescent="0.25">
      <c r="A1860" s="203" t="s">
        <v>1869</v>
      </c>
      <c r="B1860" s="202" t="s">
        <v>2386</v>
      </c>
      <c r="C1860" s="203" t="s">
        <v>1870</v>
      </c>
      <c r="D1860" s="203" t="s">
        <v>1871</v>
      </c>
      <c r="E1860" s="202" t="s">
        <v>1872</v>
      </c>
      <c r="F1860" s="202" t="s">
        <v>505</v>
      </c>
      <c r="G1860" s="253">
        <v>0.66</v>
      </c>
      <c r="H1860" s="361" t="s">
        <v>1390</v>
      </c>
      <c r="I1860" s="359" t="s">
        <v>1384</v>
      </c>
      <c r="J1860" s="359" t="s">
        <v>1380</v>
      </c>
      <c r="K1860" s="359" t="s">
        <v>1391</v>
      </c>
      <c r="L1860" s="359" t="s">
        <v>1392</v>
      </c>
      <c r="M1860" s="368">
        <v>2003</v>
      </c>
      <c r="N1860" s="205">
        <v>41611</v>
      </c>
      <c r="O1860" s="203"/>
      <c r="P1860" t="str">
        <f t="shared" si="29"/>
        <v>Buffalo Creek Bacterial TMDL-Buffalo Creek-(07010205-638 (previous waterbody ID: 07010205-501))-E. coli</v>
      </c>
    </row>
    <row r="1861" spans="1:16" ht="27.95" hidden="1" customHeight="1" x14ac:dyDescent="0.25">
      <c r="A1861" s="203" t="s">
        <v>1869</v>
      </c>
      <c r="B1861" s="202" t="s">
        <v>2386</v>
      </c>
      <c r="C1861" s="203" t="s">
        <v>1870</v>
      </c>
      <c r="D1861" s="203" t="s">
        <v>1871</v>
      </c>
      <c r="E1861" s="202" t="s">
        <v>1872</v>
      </c>
      <c r="F1861" s="202" t="s">
        <v>505</v>
      </c>
      <c r="G1861" s="253">
        <v>0.19</v>
      </c>
      <c r="H1861" s="361" t="s">
        <v>1390</v>
      </c>
      <c r="I1861" s="359" t="s">
        <v>1385</v>
      </c>
      <c r="J1861" s="359" t="s">
        <v>1380</v>
      </c>
      <c r="K1861" s="359" t="s">
        <v>1391</v>
      </c>
      <c r="L1861" s="359" t="s">
        <v>1392</v>
      </c>
      <c r="M1861" s="368">
        <v>2003</v>
      </c>
      <c r="N1861" s="205">
        <v>41611</v>
      </c>
      <c r="O1861" s="203"/>
      <c r="P1861" t="str">
        <f t="shared" si="29"/>
        <v>Buffalo Creek Bacterial TMDL-Buffalo Creek-(07010205-638 (previous waterbody ID: 07010205-501))-E. coli</v>
      </c>
    </row>
    <row r="1862" spans="1:16" ht="27.95" hidden="1" customHeight="1" x14ac:dyDescent="0.25">
      <c r="A1862" s="203" t="s">
        <v>1869</v>
      </c>
      <c r="B1862" s="202" t="s">
        <v>2386</v>
      </c>
      <c r="C1862" s="203" t="s">
        <v>1719</v>
      </c>
      <c r="D1862" s="203" t="s">
        <v>1871</v>
      </c>
      <c r="E1862" s="202" t="s">
        <v>1872</v>
      </c>
      <c r="F1862" s="202" t="s">
        <v>505</v>
      </c>
      <c r="G1862" s="253">
        <v>95</v>
      </c>
      <c r="H1862" s="361" t="s">
        <v>1414</v>
      </c>
      <c r="I1862" s="359" t="s">
        <v>1407</v>
      </c>
      <c r="J1862" s="358">
        <v>0.56999999999999995</v>
      </c>
      <c r="K1862" s="359" t="s">
        <v>1421</v>
      </c>
      <c r="L1862" s="359" t="s">
        <v>1392</v>
      </c>
      <c r="M1862" s="368">
        <v>2007</v>
      </c>
      <c r="N1862" s="205">
        <v>43593</v>
      </c>
      <c r="O1862" s="203"/>
      <c r="P1862" t="str">
        <f t="shared" si="29"/>
        <v>South Fork Crow River WRAPS 2012-Buffalo Creek-(07010205-638 (previous waterbody ID: 07010205-501))-Total Oxygen Demand</v>
      </c>
    </row>
    <row r="1863" spans="1:16" ht="27.95" hidden="1" customHeight="1" x14ac:dyDescent="0.25">
      <c r="A1863" s="203" t="s">
        <v>1869</v>
      </c>
      <c r="B1863" s="202" t="s">
        <v>2386</v>
      </c>
      <c r="C1863" s="203" t="s">
        <v>1719</v>
      </c>
      <c r="D1863" s="203" t="s">
        <v>1871</v>
      </c>
      <c r="E1863" s="202" t="s">
        <v>1872</v>
      </c>
      <c r="F1863" s="202" t="s">
        <v>505</v>
      </c>
      <c r="G1863" s="253">
        <v>2.7</v>
      </c>
      <c r="H1863" s="361" t="s">
        <v>488</v>
      </c>
      <c r="I1863" s="359" t="s">
        <v>1379</v>
      </c>
      <c r="J1863" s="358">
        <v>0.55000000000000004</v>
      </c>
      <c r="K1863" s="359" t="s">
        <v>22</v>
      </c>
      <c r="L1863" s="359" t="s">
        <v>1392</v>
      </c>
      <c r="M1863" s="368">
        <v>2007</v>
      </c>
      <c r="N1863" s="205">
        <v>43593</v>
      </c>
      <c r="O1863" s="203"/>
      <c r="P1863" t="str">
        <f t="shared" si="29"/>
        <v>South Fork Crow River WRAPS 2012-Buffalo Creek-(07010205-638 (previous waterbody ID: 07010205-501))-TSS</v>
      </c>
    </row>
    <row r="1864" spans="1:16" ht="27.95" hidden="1" customHeight="1" x14ac:dyDescent="0.25">
      <c r="A1864" s="203" t="s">
        <v>1869</v>
      </c>
      <c r="B1864" s="202" t="s">
        <v>2386</v>
      </c>
      <c r="C1864" s="203" t="s">
        <v>1719</v>
      </c>
      <c r="D1864" s="203" t="s">
        <v>1871</v>
      </c>
      <c r="E1864" s="202" t="s">
        <v>1872</v>
      </c>
      <c r="F1864" s="202" t="s">
        <v>505</v>
      </c>
      <c r="G1864" s="253">
        <v>0.7</v>
      </c>
      <c r="H1864" s="361" t="s">
        <v>488</v>
      </c>
      <c r="I1864" s="359" t="s">
        <v>1382</v>
      </c>
      <c r="J1864" s="358">
        <v>0.3</v>
      </c>
      <c r="K1864" s="359" t="s">
        <v>22</v>
      </c>
      <c r="L1864" s="359" t="s">
        <v>1392</v>
      </c>
      <c r="M1864" s="368">
        <v>2007</v>
      </c>
      <c r="N1864" s="205">
        <v>43593</v>
      </c>
      <c r="O1864" s="203"/>
      <c r="P1864" t="str">
        <f t="shared" si="29"/>
        <v>South Fork Crow River WRAPS 2012-Buffalo Creek-(07010205-638 (previous waterbody ID: 07010205-501))-TSS</v>
      </c>
    </row>
    <row r="1865" spans="1:16" ht="27.95" hidden="1" customHeight="1" x14ac:dyDescent="0.25">
      <c r="A1865" s="203" t="s">
        <v>1869</v>
      </c>
      <c r="B1865" s="202" t="s">
        <v>2386</v>
      </c>
      <c r="C1865" s="203" t="s">
        <v>1719</v>
      </c>
      <c r="D1865" s="203" t="s">
        <v>1871</v>
      </c>
      <c r="E1865" s="202" t="s">
        <v>1872</v>
      </c>
      <c r="F1865" s="202" t="s">
        <v>505</v>
      </c>
      <c r="G1865" s="253">
        <v>0.2</v>
      </c>
      <c r="H1865" s="361" t="s">
        <v>488</v>
      </c>
      <c r="I1865" s="359" t="s">
        <v>1383</v>
      </c>
      <c r="J1865" s="358">
        <v>0</v>
      </c>
      <c r="K1865" s="359" t="s">
        <v>22</v>
      </c>
      <c r="L1865" s="359" t="s">
        <v>1392</v>
      </c>
      <c r="M1865" s="368">
        <v>2007</v>
      </c>
      <c r="N1865" s="205">
        <v>43593</v>
      </c>
      <c r="O1865" s="203"/>
      <c r="P1865" t="str">
        <f t="shared" si="29"/>
        <v>South Fork Crow River WRAPS 2012-Buffalo Creek-(07010205-638 (previous waterbody ID: 07010205-501))-TSS</v>
      </c>
    </row>
    <row r="1866" spans="1:16" ht="27.95" hidden="1" customHeight="1" x14ac:dyDescent="0.25">
      <c r="A1866" s="203" t="s">
        <v>1869</v>
      </c>
      <c r="B1866" s="202" t="s">
        <v>2386</v>
      </c>
      <c r="C1866" s="203" t="s">
        <v>1719</v>
      </c>
      <c r="D1866" s="203" t="s">
        <v>1871</v>
      </c>
      <c r="E1866" s="202" t="s">
        <v>1872</v>
      </c>
      <c r="F1866" s="202" t="s">
        <v>505</v>
      </c>
      <c r="G1866" s="253" t="s">
        <v>1722</v>
      </c>
      <c r="H1866" s="361" t="s">
        <v>488</v>
      </c>
      <c r="I1866" s="359" t="s">
        <v>1384</v>
      </c>
      <c r="J1866" s="358">
        <v>0</v>
      </c>
      <c r="K1866" s="359" t="s">
        <v>22</v>
      </c>
      <c r="L1866" s="359" t="s">
        <v>1392</v>
      </c>
      <c r="M1866" s="368">
        <v>2007</v>
      </c>
      <c r="N1866" s="205">
        <v>43593</v>
      </c>
      <c r="O1866" s="203"/>
      <c r="P1866" t="str">
        <f t="shared" si="29"/>
        <v>South Fork Crow River WRAPS 2012-Buffalo Creek-(07010205-638 (previous waterbody ID: 07010205-501))-TSS</v>
      </c>
    </row>
    <row r="1867" spans="1:16" ht="27.95" hidden="1" customHeight="1" x14ac:dyDescent="0.25">
      <c r="A1867" s="203" t="s">
        <v>1869</v>
      </c>
      <c r="B1867" s="202" t="s">
        <v>2386</v>
      </c>
      <c r="C1867" s="203" t="s">
        <v>1719</v>
      </c>
      <c r="D1867" s="203" t="s">
        <v>1871</v>
      </c>
      <c r="E1867" s="202" t="s">
        <v>1872</v>
      </c>
      <c r="F1867" s="202" t="s">
        <v>505</v>
      </c>
      <c r="G1867" s="253" t="s">
        <v>515</v>
      </c>
      <c r="H1867" s="361" t="s">
        <v>488</v>
      </c>
      <c r="I1867" s="359" t="s">
        <v>1385</v>
      </c>
      <c r="J1867" s="358">
        <v>0</v>
      </c>
      <c r="K1867" s="359" t="s">
        <v>22</v>
      </c>
      <c r="L1867" s="359" t="s">
        <v>1392</v>
      </c>
      <c r="M1867" s="368">
        <v>2007</v>
      </c>
      <c r="N1867" s="205">
        <v>43593</v>
      </c>
      <c r="O1867" s="203"/>
      <c r="P1867" t="str">
        <f t="shared" si="29"/>
        <v>South Fork Crow River WRAPS 2012-Buffalo Creek-(07010205-638 (previous waterbody ID: 07010205-501))-TSS</v>
      </c>
    </row>
    <row r="1868" spans="1:16" ht="27.95" hidden="1" customHeight="1" x14ac:dyDescent="0.25">
      <c r="A1868" s="203" t="s">
        <v>1869</v>
      </c>
      <c r="B1868" s="202" t="s">
        <v>2386</v>
      </c>
      <c r="C1868" s="203" t="s">
        <v>1403</v>
      </c>
      <c r="D1868" s="202" t="s">
        <v>1404</v>
      </c>
      <c r="E1868" s="202" t="s">
        <v>1405</v>
      </c>
      <c r="F1868" s="202" t="s">
        <v>475</v>
      </c>
      <c r="G1868" s="253">
        <v>154</v>
      </c>
      <c r="H1868" s="361" t="s">
        <v>1406</v>
      </c>
      <c r="I1868" s="359" t="s">
        <v>1407</v>
      </c>
      <c r="J1868" s="359" t="s">
        <v>1380</v>
      </c>
      <c r="K1868" s="359" t="s">
        <v>22</v>
      </c>
      <c r="L1868" s="359" t="s">
        <v>1408</v>
      </c>
      <c r="M1868" s="368" t="s">
        <v>1407</v>
      </c>
      <c r="N1868" s="205">
        <v>42486</v>
      </c>
      <c r="O1868" s="203"/>
      <c r="P1868" t="str">
        <f t="shared" si="29"/>
        <v>South Metro Mississippi TSS TMDL-Mississippi River-(07040001-531)-TSS</v>
      </c>
    </row>
    <row r="1869" spans="1:16" ht="27.95" hidden="1" customHeight="1" x14ac:dyDescent="0.25">
      <c r="A1869" s="203" t="s">
        <v>1873</v>
      </c>
      <c r="B1869" s="202" t="s">
        <v>496</v>
      </c>
      <c r="C1869" s="203" t="s">
        <v>1874</v>
      </c>
      <c r="D1869" s="202" t="s">
        <v>650</v>
      </c>
      <c r="E1869" s="202" t="s">
        <v>1875</v>
      </c>
      <c r="F1869" s="202" t="s">
        <v>475</v>
      </c>
      <c r="G1869" s="253">
        <v>3082</v>
      </c>
      <c r="H1869" s="361" t="s">
        <v>1433</v>
      </c>
      <c r="I1869" s="359" t="s">
        <v>1407</v>
      </c>
      <c r="J1869" s="358">
        <v>0.28000000000000003</v>
      </c>
      <c r="K1869" s="359" t="s">
        <v>1113</v>
      </c>
      <c r="L1869" s="359" t="s">
        <v>1408</v>
      </c>
      <c r="M1869" s="368">
        <v>2006</v>
      </c>
      <c r="N1869" s="205">
        <v>40582</v>
      </c>
      <c r="O1869" s="203"/>
      <c r="P1869" t="str">
        <f t="shared" si="29"/>
        <v>Medicine Lake Nutrients TMDL-Medicine-(27-0104-00)-TP</v>
      </c>
    </row>
    <row r="1870" spans="1:16" ht="27.95" hidden="1" customHeight="1" x14ac:dyDescent="0.25">
      <c r="A1870" s="203" t="s">
        <v>1873</v>
      </c>
      <c r="B1870" s="202" t="s">
        <v>496</v>
      </c>
      <c r="C1870" s="203" t="s">
        <v>1874</v>
      </c>
      <c r="D1870" s="202" t="s">
        <v>650</v>
      </c>
      <c r="E1870" s="202" t="s">
        <v>1875</v>
      </c>
      <c r="F1870" s="202" t="s">
        <v>475</v>
      </c>
      <c r="G1870" s="253">
        <v>8.44</v>
      </c>
      <c r="H1870" s="361" t="s">
        <v>1414</v>
      </c>
      <c r="I1870" s="359" t="s">
        <v>1407</v>
      </c>
      <c r="J1870" s="358">
        <v>0.28000000000000003</v>
      </c>
      <c r="K1870" s="359" t="s">
        <v>1113</v>
      </c>
      <c r="L1870" s="359" t="s">
        <v>1392</v>
      </c>
      <c r="M1870" s="368">
        <v>2006</v>
      </c>
      <c r="N1870" s="205">
        <v>40582</v>
      </c>
      <c r="O1870" s="203"/>
      <c r="P1870" t="str">
        <f t="shared" si="29"/>
        <v>Medicine Lake Nutrients TMDL-Medicine-(27-0104-00)-TP</v>
      </c>
    </row>
    <row r="1871" spans="1:16" ht="27.95" hidden="1" customHeight="1" x14ac:dyDescent="0.25">
      <c r="A1871" s="203" t="s">
        <v>1873</v>
      </c>
      <c r="B1871" s="202" t="s">
        <v>496</v>
      </c>
      <c r="C1871" s="203" t="s">
        <v>1403</v>
      </c>
      <c r="D1871" s="202" t="s">
        <v>1404</v>
      </c>
      <c r="E1871" s="202" t="s">
        <v>1405</v>
      </c>
      <c r="F1871" s="202" t="s">
        <v>475</v>
      </c>
      <c r="G1871" s="253">
        <v>154</v>
      </c>
      <c r="H1871" s="361" t="s">
        <v>1406</v>
      </c>
      <c r="I1871" s="359" t="s">
        <v>1407</v>
      </c>
      <c r="J1871" s="208">
        <v>0</v>
      </c>
      <c r="K1871" s="359" t="s">
        <v>22</v>
      </c>
      <c r="L1871" s="359" t="s">
        <v>1408</v>
      </c>
      <c r="M1871" s="368" t="s">
        <v>1407</v>
      </c>
      <c r="N1871" s="205">
        <v>42486</v>
      </c>
      <c r="O1871" s="203"/>
      <c r="P1871" t="str">
        <f t="shared" si="29"/>
        <v>South Metro Mississippi TSS TMDL-Mississippi River-(07040001-531)-TSS</v>
      </c>
    </row>
    <row r="1872" spans="1:16" ht="27.95" hidden="1" customHeight="1" x14ac:dyDescent="0.25">
      <c r="A1872" s="203" t="s">
        <v>1873</v>
      </c>
      <c r="B1872" s="202" t="s">
        <v>496</v>
      </c>
      <c r="C1872" s="203" t="s">
        <v>1876</v>
      </c>
      <c r="D1872" s="202" t="s">
        <v>533</v>
      </c>
      <c r="E1872" s="202" t="s">
        <v>1877</v>
      </c>
      <c r="F1872" s="202" t="s">
        <v>475</v>
      </c>
      <c r="G1872" s="253">
        <v>488</v>
      </c>
      <c r="H1872" s="361" t="s">
        <v>1878</v>
      </c>
      <c r="I1872" s="359" t="s">
        <v>1407</v>
      </c>
      <c r="J1872" s="358">
        <v>0.14979999999999999</v>
      </c>
      <c r="K1872" s="359" t="s">
        <v>1113</v>
      </c>
      <c r="L1872" s="359" t="s">
        <v>1408</v>
      </c>
      <c r="M1872" s="368">
        <v>2004</v>
      </c>
      <c r="N1872" s="205">
        <v>40765</v>
      </c>
      <c r="O1872" s="361" t="s">
        <v>1879</v>
      </c>
      <c r="P1872" t="str">
        <f t="shared" si="29"/>
        <v>Sweeney Lake TMDL-Sweeney-(27-0035-01)-TP</v>
      </c>
    </row>
    <row r="1873" spans="1:16" ht="27.95" hidden="1" customHeight="1" x14ac:dyDescent="0.25">
      <c r="A1873" s="203" t="s">
        <v>1873</v>
      </c>
      <c r="B1873" s="202" t="s">
        <v>496</v>
      </c>
      <c r="C1873" s="203" t="s">
        <v>1876</v>
      </c>
      <c r="D1873" s="202" t="s">
        <v>533</v>
      </c>
      <c r="E1873" s="202" t="s">
        <v>1877</v>
      </c>
      <c r="F1873" s="202" t="s">
        <v>475</v>
      </c>
      <c r="G1873" s="253">
        <v>4</v>
      </c>
      <c r="H1873" s="361" t="s">
        <v>1450</v>
      </c>
      <c r="I1873" s="359" t="s">
        <v>1407</v>
      </c>
      <c r="J1873" s="358">
        <v>0.14979999999999999</v>
      </c>
      <c r="K1873" s="359" t="s">
        <v>1113</v>
      </c>
      <c r="L1873" s="359" t="s">
        <v>1392</v>
      </c>
      <c r="M1873" s="368">
        <v>2004</v>
      </c>
      <c r="N1873" s="205">
        <v>40765</v>
      </c>
      <c r="O1873" s="361" t="s">
        <v>1879</v>
      </c>
      <c r="P1873" t="str">
        <f t="shared" si="29"/>
        <v>Sweeney Lake TMDL-Sweeney-(27-0035-01)-TP</v>
      </c>
    </row>
    <row r="1874" spans="1:16" ht="27.95" hidden="1" customHeight="1" x14ac:dyDescent="0.25">
      <c r="A1874" s="203" t="s">
        <v>1873</v>
      </c>
      <c r="B1874" s="202" t="s">
        <v>496</v>
      </c>
      <c r="C1874" s="203" t="s">
        <v>1461</v>
      </c>
      <c r="D1874" s="202" t="s">
        <v>533</v>
      </c>
      <c r="E1874" s="202" t="s">
        <v>1877</v>
      </c>
      <c r="F1874" s="202" t="s">
        <v>475</v>
      </c>
      <c r="G1874" s="254">
        <v>1194142</v>
      </c>
      <c r="H1874" s="361" t="s">
        <v>1433</v>
      </c>
      <c r="I1874" s="359" t="s">
        <v>1407</v>
      </c>
      <c r="J1874" s="359" t="s">
        <v>1380</v>
      </c>
      <c r="K1874" s="359" t="s">
        <v>8</v>
      </c>
      <c r="L1874" s="359" t="s">
        <v>1408</v>
      </c>
      <c r="M1874" s="368" t="s">
        <v>1407</v>
      </c>
      <c r="N1874" s="205">
        <v>42530</v>
      </c>
      <c r="O1874" s="203"/>
      <c r="P1874" t="str">
        <f t="shared" si="29"/>
        <v>Twin Cities Metro Area Chloride TMDL and Management Plan-Sweeney-(27-0035-01)-Chloride</v>
      </c>
    </row>
    <row r="1875" spans="1:16" ht="27.95" hidden="1" customHeight="1" x14ac:dyDescent="0.25">
      <c r="A1875" s="203" t="s">
        <v>1873</v>
      </c>
      <c r="B1875" s="202" t="s">
        <v>496</v>
      </c>
      <c r="C1875" s="203" t="s">
        <v>1461</v>
      </c>
      <c r="D1875" s="202" t="s">
        <v>533</v>
      </c>
      <c r="E1875" s="202" t="s">
        <v>1877</v>
      </c>
      <c r="F1875" s="202" t="s">
        <v>475</v>
      </c>
      <c r="G1875" s="254">
        <v>3272</v>
      </c>
      <c r="H1875" s="361" t="s">
        <v>1414</v>
      </c>
      <c r="I1875" s="359" t="s">
        <v>1407</v>
      </c>
      <c r="J1875" s="359" t="s">
        <v>1380</v>
      </c>
      <c r="K1875" s="359" t="s">
        <v>8</v>
      </c>
      <c r="L1875" s="359" t="s">
        <v>1392</v>
      </c>
      <c r="M1875" s="368" t="s">
        <v>1407</v>
      </c>
      <c r="N1875" s="205">
        <v>42530</v>
      </c>
      <c r="O1875" s="203"/>
      <c r="P1875" t="str">
        <f t="shared" si="29"/>
        <v>Twin Cities Metro Area Chloride TMDL and Management Plan-Sweeney-(27-0035-01)-Chloride</v>
      </c>
    </row>
    <row r="1876" spans="1:16" ht="27.95" hidden="1" customHeight="1" x14ac:dyDescent="0.25">
      <c r="A1876" s="203" t="s">
        <v>1873</v>
      </c>
      <c r="B1876" s="202" t="s">
        <v>496</v>
      </c>
      <c r="C1876" s="203" t="s">
        <v>1461</v>
      </c>
      <c r="D1876" s="202" t="s">
        <v>1880</v>
      </c>
      <c r="E1876" s="202" t="s">
        <v>1881</v>
      </c>
      <c r="F1876" s="202" t="s">
        <v>475</v>
      </c>
      <c r="G1876" s="254">
        <v>897900</v>
      </c>
      <c r="H1876" s="361" t="s">
        <v>1433</v>
      </c>
      <c r="I1876" s="359" t="s">
        <v>1407</v>
      </c>
      <c r="J1876" s="359" t="s">
        <v>1380</v>
      </c>
      <c r="K1876" s="359" t="s">
        <v>8</v>
      </c>
      <c r="L1876" s="359" t="s">
        <v>1408</v>
      </c>
      <c r="M1876" s="368" t="s">
        <v>1407</v>
      </c>
      <c r="N1876" s="205">
        <v>42530</v>
      </c>
      <c r="O1876" s="203"/>
      <c r="P1876" t="str">
        <f t="shared" si="29"/>
        <v>Twin Cities Metro Area Chloride TMDL and Management Plan-Wirth-(27-0037-00)-Chloride</v>
      </c>
    </row>
    <row r="1877" spans="1:16" ht="27.95" hidden="1" customHeight="1" x14ac:dyDescent="0.25">
      <c r="A1877" s="203" t="s">
        <v>1873</v>
      </c>
      <c r="B1877" s="202" t="s">
        <v>496</v>
      </c>
      <c r="C1877" s="203" t="s">
        <v>1461</v>
      </c>
      <c r="D1877" s="202" t="s">
        <v>1880</v>
      </c>
      <c r="E1877" s="202" t="s">
        <v>1881</v>
      </c>
      <c r="F1877" s="202" t="s">
        <v>475</v>
      </c>
      <c r="G1877" s="254">
        <v>2460</v>
      </c>
      <c r="H1877" s="361" t="s">
        <v>1414</v>
      </c>
      <c r="I1877" s="359" t="s">
        <v>1407</v>
      </c>
      <c r="J1877" s="359" t="s">
        <v>1380</v>
      </c>
      <c r="K1877" s="359" t="s">
        <v>8</v>
      </c>
      <c r="L1877" s="359" t="s">
        <v>1392</v>
      </c>
      <c r="M1877" s="368" t="s">
        <v>1407</v>
      </c>
      <c r="N1877" s="205">
        <v>42530</v>
      </c>
      <c r="O1877" s="203"/>
      <c r="P1877" t="str">
        <f t="shared" si="29"/>
        <v>Twin Cities Metro Area Chloride TMDL and Management Plan-Wirth-(27-0037-00)-Chloride</v>
      </c>
    </row>
    <row r="1878" spans="1:16" ht="27.95" hidden="1" customHeight="1" x14ac:dyDescent="0.25">
      <c r="A1878" s="203" t="s">
        <v>1873</v>
      </c>
      <c r="B1878" s="202" t="s">
        <v>496</v>
      </c>
      <c r="C1878" s="203" t="s">
        <v>1461</v>
      </c>
      <c r="D1878" s="202" t="s">
        <v>1882</v>
      </c>
      <c r="E1878" s="202" t="s">
        <v>1883</v>
      </c>
      <c r="F1878" s="202" t="s">
        <v>475</v>
      </c>
      <c r="G1878" s="254">
        <v>279963</v>
      </c>
      <c r="H1878" s="361" t="s">
        <v>1433</v>
      </c>
      <c r="I1878" s="359" t="s">
        <v>1407</v>
      </c>
      <c r="J1878" s="359" t="s">
        <v>1380</v>
      </c>
      <c r="K1878" s="359" t="s">
        <v>8</v>
      </c>
      <c r="L1878" s="359" t="s">
        <v>1408</v>
      </c>
      <c r="M1878" s="368" t="s">
        <v>1407</v>
      </c>
      <c r="N1878" s="205">
        <v>42530</v>
      </c>
      <c r="O1878" s="203"/>
      <c r="P1878" t="str">
        <f t="shared" si="29"/>
        <v>Twin Cities Metro Area Chloride TMDL and Management Plan-Brownie-(27-0038-00)-Chloride</v>
      </c>
    </row>
    <row r="1879" spans="1:16" ht="27.95" hidden="1" customHeight="1" x14ac:dyDescent="0.25">
      <c r="A1879" s="203" t="s">
        <v>1873</v>
      </c>
      <c r="B1879" s="202" t="s">
        <v>496</v>
      </c>
      <c r="C1879" s="203" t="s">
        <v>1461</v>
      </c>
      <c r="D1879" s="202" t="s">
        <v>1882</v>
      </c>
      <c r="E1879" s="202" t="s">
        <v>1883</v>
      </c>
      <c r="F1879" s="202" t="s">
        <v>475</v>
      </c>
      <c r="G1879" s="254">
        <v>767</v>
      </c>
      <c r="H1879" s="361" t="s">
        <v>1414</v>
      </c>
      <c r="I1879" s="359" t="s">
        <v>1407</v>
      </c>
      <c r="J1879" s="359" t="s">
        <v>1380</v>
      </c>
      <c r="K1879" s="359" t="s">
        <v>8</v>
      </c>
      <c r="L1879" s="359" t="s">
        <v>1392</v>
      </c>
      <c r="M1879" s="368" t="s">
        <v>1407</v>
      </c>
      <c r="N1879" s="205">
        <v>42530</v>
      </c>
      <c r="O1879" s="203"/>
      <c r="P1879" t="str">
        <f t="shared" si="29"/>
        <v>Twin Cities Metro Area Chloride TMDL and Management Plan-Brownie-(27-0038-00)-Chloride</v>
      </c>
    </row>
    <row r="1880" spans="1:16" ht="27.95" hidden="1" customHeight="1" x14ac:dyDescent="0.25">
      <c r="A1880" s="203" t="s">
        <v>1873</v>
      </c>
      <c r="B1880" s="202" t="s">
        <v>496</v>
      </c>
      <c r="C1880" s="203" t="s">
        <v>1461</v>
      </c>
      <c r="D1880" s="202" t="s">
        <v>1731</v>
      </c>
      <c r="E1880" s="202" t="s">
        <v>1732</v>
      </c>
      <c r="F1880" s="202" t="s">
        <v>475</v>
      </c>
      <c r="G1880" s="254">
        <v>6642961</v>
      </c>
      <c r="H1880" s="361" t="s">
        <v>1433</v>
      </c>
      <c r="I1880" s="359" t="s">
        <v>1407</v>
      </c>
      <c r="J1880" s="359" t="s">
        <v>1380</v>
      </c>
      <c r="K1880" s="359" t="s">
        <v>8</v>
      </c>
      <c r="L1880" s="359" t="s">
        <v>1408</v>
      </c>
      <c r="M1880" s="368" t="s">
        <v>1407</v>
      </c>
      <c r="N1880" s="205">
        <v>42530</v>
      </c>
      <c r="O1880" s="203"/>
      <c r="P1880" t="str">
        <f t="shared" si="29"/>
        <v>Twin Cities Metro Area Chloride TMDL and Management Plan-Bassett Creek-(07010206-538)-Chloride</v>
      </c>
    </row>
    <row r="1881" spans="1:16" ht="27.95" hidden="1" customHeight="1" x14ac:dyDescent="0.25">
      <c r="A1881" s="203" t="s">
        <v>1873</v>
      </c>
      <c r="B1881" s="202" t="s">
        <v>496</v>
      </c>
      <c r="C1881" s="203" t="s">
        <v>1461</v>
      </c>
      <c r="D1881" s="202" t="s">
        <v>1731</v>
      </c>
      <c r="E1881" s="202" t="s">
        <v>1732</v>
      </c>
      <c r="F1881" s="202" t="s">
        <v>475</v>
      </c>
      <c r="G1881" s="254">
        <v>43993</v>
      </c>
      <c r="H1881" s="361" t="s">
        <v>1414</v>
      </c>
      <c r="I1881" s="359" t="s">
        <v>1407</v>
      </c>
      <c r="J1881" s="359" t="s">
        <v>1380</v>
      </c>
      <c r="K1881" s="359" t="s">
        <v>8</v>
      </c>
      <c r="L1881" s="359" t="s">
        <v>1392</v>
      </c>
      <c r="M1881" s="368" t="s">
        <v>1407</v>
      </c>
      <c r="N1881" s="205">
        <v>42530</v>
      </c>
      <c r="O1881" s="203"/>
      <c r="P1881" t="str">
        <f t="shared" si="29"/>
        <v>Twin Cities Metro Area Chloride TMDL and Management Plan-Bassett Creek-(07010206-538)-Chloride</v>
      </c>
    </row>
    <row r="1882" spans="1:16" ht="27.95" hidden="1" customHeight="1" x14ac:dyDescent="0.25">
      <c r="A1882" s="203" t="s">
        <v>1873</v>
      </c>
      <c r="B1882" s="202" t="s">
        <v>496</v>
      </c>
      <c r="C1882" s="203" t="s">
        <v>1461</v>
      </c>
      <c r="D1882" s="202" t="s">
        <v>1658</v>
      </c>
      <c r="E1882" s="202" t="s">
        <v>1659</v>
      </c>
      <c r="F1882" s="202" t="s">
        <v>475</v>
      </c>
      <c r="G1882" s="254">
        <v>28679140</v>
      </c>
      <c r="H1882" s="361" t="s">
        <v>1433</v>
      </c>
      <c r="I1882" s="359" t="s">
        <v>1407</v>
      </c>
      <c r="J1882" s="359" t="s">
        <v>1380</v>
      </c>
      <c r="K1882" s="359" t="s">
        <v>8</v>
      </c>
      <c r="L1882" s="359" t="s">
        <v>1408</v>
      </c>
      <c r="M1882" s="368" t="s">
        <v>1407</v>
      </c>
      <c r="N1882" s="205">
        <v>42530</v>
      </c>
      <c r="O1882" s="203"/>
      <c r="P1882" t="str">
        <f t="shared" si="29"/>
        <v>Twin Cities Metro Area Chloride TMDL and Management Plan-Minnehaha Creek-(07010206-539)-Chloride</v>
      </c>
    </row>
    <row r="1883" spans="1:16" ht="27.95" hidden="1" customHeight="1" x14ac:dyDescent="0.25">
      <c r="A1883" s="203" t="s">
        <v>1873</v>
      </c>
      <c r="B1883" s="202" t="s">
        <v>496</v>
      </c>
      <c r="C1883" s="203" t="s">
        <v>1461</v>
      </c>
      <c r="D1883" s="202" t="s">
        <v>1658</v>
      </c>
      <c r="E1883" s="202" t="s">
        <v>1659</v>
      </c>
      <c r="F1883" s="202" t="s">
        <v>475</v>
      </c>
      <c r="G1883" s="254">
        <v>189928</v>
      </c>
      <c r="H1883" s="361" t="s">
        <v>1414</v>
      </c>
      <c r="I1883" s="359" t="s">
        <v>1407</v>
      </c>
      <c r="J1883" s="359" t="s">
        <v>1380</v>
      </c>
      <c r="K1883" s="359" t="s">
        <v>8</v>
      </c>
      <c r="L1883" s="359" t="s">
        <v>1392</v>
      </c>
      <c r="M1883" s="368" t="s">
        <v>1407</v>
      </c>
      <c r="N1883" s="205">
        <v>42530</v>
      </c>
      <c r="O1883" s="203"/>
      <c r="P1883" t="str">
        <f t="shared" si="29"/>
        <v>Twin Cities Metro Area Chloride TMDL and Management Plan-Minnehaha Creek-(07010206-539)-Chloride</v>
      </c>
    </row>
    <row r="1884" spans="1:16" ht="27.95" hidden="1" customHeight="1" x14ac:dyDescent="0.25">
      <c r="A1884" s="203" t="s">
        <v>1873</v>
      </c>
      <c r="B1884" s="202" t="s">
        <v>496</v>
      </c>
      <c r="C1884" s="203" t="s">
        <v>1397</v>
      </c>
      <c r="D1884" s="202" t="s">
        <v>1731</v>
      </c>
      <c r="E1884" s="202" t="s">
        <v>1732</v>
      </c>
      <c r="F1884" s="202" t="s">
        <v>475</v>
      </c>
      <c r="G1884" s="253">
        <v>138</v>
      </c>
      <c r="H1884" s="361" t="s">
        <v>1400</v>
      </c>
      <c r="I1884" s="359" t="s">
        <v>1379</v>
      </c>
      <c r="J1884" s="358">
        <v>0.79</v>
      </c>
      <c r="K1884" s="359" t="s">
        <v>1391</v>
      </c>
      <c r="L1884" s="359" t="s">
        <v>1392</v>
      </c>
      <c r="M1884" s="368">
        <v>2010</v>
      </c>
      <c r="N1884" s="207" t="s">
        <v>1401</v>
      </c>
      <c r="O1884" s="203"/>
      <c r="P1884" t="str">
        <f t="shared" si="29"/>
        <v>Upper Mississippi River Bacteria TMDL-Bassett Creek-(07010206-538)-E. coli</v>
      </c>
    </row>
    <row r="1885" spans="1:16" ht="27.95" hidden="1" customHeight="1" x14ac:dyDescent="0.25">
      <c r="A1885" s="203" t="s">
        <v>1873</v>
      </c>
      <c r="B1885" s="202" t="s">
        <v>496</v>
      </c>
      <c r="C1885" s="203" t="s">
        <v>1397</v>
      </c>
      <c r="D1885" s="202" t="s">
        <v>1731</v>
      </c>
      <c r="E1885" s="202" t="s">
        <v>1732</v>
      </c>
      <c r="F1885" s="202" t="s">
        <v>475</v>
      </c>
      <c r="G1885" s="253">
        <v>54.1</v>
      </c>
      <c r="H1885" s="361" t="s">
        <v>1400</v>
      </c>
      <c r="I1885" s="359" t="s">
        <v>1382</v>
      </c>
      <c r="J1885" s="358">
        <v>0</v>
      </c>
      <c r="K1885" s="359" t="s">
        <v>1391</v>
      </c>
      <c r="L1885" s="359" t="s">
        <v>1392</v>
      </c>
      <c r="M1885" s="368">
        <v>2010</v>
      </c>
      <c r="N1885" s="207" t="s">
        <v>1401</v>
      </c>
      <c r="O1885" s="203"/>
      <c r="P1885" t="str">
        <f t="shared" si="29"/>
        <v>Upper Mississippi River Bacteria TMDL-Bassett Creek-(07010206-538)-E. coli</v>
      </c>
    </row>
    <row r="1886" spans="1:16" ht="27.95" hidden="1" customHeight="1" x14ac:dyDescent="0.25">
      <c r="A1886" s="203" t="s">
        <v>1873</v>
      </c>
      <c r="B1886" s="202" t="s">
        <v>496</v>
      </c>
      <c r="C1886" s="203" t="s">
        <v>1397</v>
      </c>
      <c r="D1886" s="202" t="s">
        <v>1731</v>
      </c>
      <c r="E1886" s="202" t="s">
        <v>1732</v>
      </c>
      <c r="F1886" s="202" t="s">
        <v>475</v>
      </c>
      <c r="G1886" s="253">
        <v>19.899999999999999</v>
      </c>
      <c r="H1886" s="361" t="s">
        <v>1400</v>
      </c>
      <c r="I1886" s="359" t="s">
        <v>1383</v>
      </c>
      <c r="J1886" s="358">
        <v>0</v>
      </c>
      <c r="K1886" s="359" t="s">
        <v>1391</v>
      </c>
      <c r="L1886" s="359" t="s">
        <v>1392</v>
      </c>
      <c r="M1886" s="368">
        <v>2010</v>
      </c>
      <c r="N1886" s="207" t="s">
        <v>1401</v>
      </c>
      <c r="O1886" s="203"/>
      <c r="P1886" t="str">
        <f t="shared" si="29"/>
        <v>Upper Mississippi River Bacteria TMDL-Bassett Creek-(07010206-538)-E. coli</v>
      </c>
    </row>
    <row r="1887" spans="1:16" ht="27.95" hidden="1" customHeight="1" x14ac:dyDescent="0.25">
      <c r="A1887" s="203" t="s">
        <v>1873</v>
      </c>
      <c r="B1887" s="202" t="s">
        <v>496</v>
      </c>
      <c r="C1887" s="203" t="s">
        <v>1397</v>
      </c>
      <c r="D1887" s="202" t="s">
        <v>1731</v>
      </c>
      <c r="E1887" s="202" t="s">
        <v>1732</v>
      </c>
      <c r="F1887" s="202" t="s">
        <v>475</v>
      </c>
      <c r="G1887" s="253">
        <v>10.6</v>
      </c>
      <c r="H1887" s="361" t="s">
        <v>1400</v>
      </c>
      <c r="I1887" s="359" t="s">
        <v>1384</v>
      </c>
      <c r="J1887" s="358">
        <v>0.3</v>
      </c>
      <c r="K1887" s="359" t="s">
        <v>1391</v>
      </c>
      <c r="L1887" s="359" t="s">
        <v>1392</v>
      </c>
      <c r="M1887" s="368">
        <v>2010</v>
      </c>
      <c r="N1887" s="207" t="s">
        <v>1401</v>
      </c>
      <c r="O1887" s="203"/>
      <c r="P1887" t="str">
        <f t="shared" si="29"/>
        <v>Upper Mississippi River Bacteria TMDL-Bassett Creek-(07010206-538)-E. coli</v>
      </c>
    </row>
    <row r="1888" spans="1:16" ht="27.95" hidden="1" customHeight="1" x14ac:dyDescent="0.25">
      <c r="A1888" s="203" t="s">
        <v>1873</v>
      </c>
      <c r="B1888" s="202" t="s">
        <v>496</v>
      </c>
      <c r="C1888" s="203" t="s">
        <v>1397</v>
      </c>
      <c r="D1888" s="202" t="s">
        <v>1731</v>
      </c>
      <c r="E1888" s="202" t="s">
        <v>1732</v>
      </c>
      <c r="F1888" s="202" t="s">
        <v>475</v>
      </c>
      <c r="G1888" s="253">
        <v>3.56</v>
      </c>
      <c r="H1888" s="361" t="s">
        <v>1400</v>
      </c>
      <c r="I1888" s="359" t="s">
        <v>1385</v>
      </c>
      <c r="J1888" s="358">
        <v>0.37</v>
      </c>
      <c r="K1888" s="359" t="s">
        <v>1391</v>
      </c>
      <c r="L1888" s="359" t="s">
        <v>1392</v>
      </c>
      <c r="M1888" s="368">
        <v>2010</v>
      </c>
      <c r="N1888" s="207" t="s">
        <v>1401</v>
      </c>
      <c r="O1888" s="203"/>
      <c r="P1888" t="str">
        <f t="shared" si="29"/>
        <v>Upper Mississippi River Bacteria TMDL-Bassett Creek-(07010206-538)-E. coli</v>
      </c>
    </row>
    <row r="1889" spans="1:16" ht="27.95" hidden="1" customHeight="1" x14ac:dyDescent="0.25">
      <c r="A1889" s="203" t="s">
        <v>1873</v>
      </c>
      <c r="B1889" s="202" t="s">
        <v>496</v>
      </c>
      <c r="C1889" s="203" t="s">
        <v>1397</v>
      </c>
      <c r="D1889" s="202" t="s">
        <v>1733</v>
      </c>
      <c r="E1889" s="202" t="s">
        <v>1399</v>
      </c>
      <c r="F1889" s="202" t="s">
        <v>475</v>
      </c>
      <c r="G1889" s="253">
        <v>26.7</v>
      </c>
      <c r="H1889" s="361" t="s">
        <v>1400</v>
      </c>
      <c r="I1889" s="359" t="s">
        <v>1379</v>
      </c>
      <c r="J1889" s="359" t="s">
        <v>1402</v>
      </c>
      <c r="K1889" s="359" t="s">
        <v>1391</v>
      </c>
      <c r="L1889" s="359" t="s">
        <v>1392</v>
      </c>
      <c r="M1889" s="368">
        <v>2010</v>
      </c>
      <c r="N1889" s="207" t="s">
        <v>1401</v>
      </c>
      <c r="O1889" s="203"/>
      <c r="P1889" t="str">
        <f t="shared" si="29"/>
        <v>Upper Mississippi River Bacteria TMDL-Unnamed creek-(07010206-552)-E. coli</v>
      </c>
    </row>
    <row r="1890" spans="1:16" ht="27.95" hidden="1" customHeight="1" x14ac:dyDescent="0.25">
      <c r="A1890" s="203" t="s">
        <v>1873</v>
      </c>
      <c r="B1890" s="202" t="s">
        <v>496</v>
      </c>
      <c r="C1890" s="203" t="s">
        <v>1397</v>
      </c>
      <c r="D1890" s="202" t="s">
        <v>1733</v>
      </c>
      <c r="E1890" s="202" t="s">
        <v>1399</v>
      </c>
      <c r="F1890" s="202" t="s">
        <v>475</v>
      </c>
      <c r="G1890" s="253">
        <v>10.6</v>
      </c>
      <c r="H1890" s="361" t="s">
        <v>1400</v>
      </c>
      <c r="I1890" s="359" t="s">
        <v>1382</v>
      </c>
      <c r="J1890" s="358">
        <v>0.84</v>
      </c>
      <c r="K1890" s="359" t="s">
        <v>1391</v>
      </c>
      <c r="L1890" s="359" t="s">
        <v>1392</v>
      </c>
      <c r="M1890" s="368">
        <v>2010</v>
      </c>
      <c r="N1890" s="207" t="s">
        <v>1401</v>
      </c>
      <c r="O1890" s="203"/>
      <c r="P1890" t="str">
        <f t="shared" si="29"/>
        <v>Upper Mississippi River Bacteria TMDL-Unnamed creek-(07010206-552)-E. coli</v>
      </c>
    </row>
    <row r="1891" spans="1:16" ht="27.95" hidden="1" customHeight="1" x14ac:dyDescent="0.25">
      <c r="A1891" s="203" t="s">
        <v>1873</v>
      </c>
      <c r="B1891" s="202" t="s">
        <v>496</v>
      </c>
      <c r="C1891" s="203" t="s">
        <v>1397</v>
      </c>
      <c r="D1891" s="202" t="s">
        <v>1733</v>
      </c>
      <c r="E1891" s="202" t="s">
        <v>1399</v>
      </c>
      <c r="F1891" s="202" t="s">
        <v>475</v>
      </c>
      <c r="G1891" s="253">
        <v>3.85</v>
      </c>
      <c r="H1891" s="361" t="s">
        <v>1400</v>
      </c>
      <c r="I1891" s="359" t="s">
        <v>1383</v>
      </c>
      <c r="J1891" s="358">
        <v>0.87</v>
      </c>
      <c r="K1891" s="359" t="s">
        <v>1391</v>
      </c>
      <c r="L1891" s="359" t="s">
        <v>1392</v>
      </c>
      <c r="M1891" s="368">
        <v>2010</v>
      </c>
      <c r="N1891" s="207" t="s">
        <v>1401</v>
      </c>
      <c r="O1891" s="203"/>
      <c r="P1891" t="str">
        <f t="shared" si="29"/>
        <v>Upper Mississippi River Bacteria TMDL-Unnamed creek-(07010206-552)-E. coli</v>
      </c>
    </row>
    <row r="1892" spans="1:16" ht="27.95" hidden="1" customHeight="1" x14ac:dyDescent="0.25">
      <c r="A1892" s="203" t="s">
        <v>1873</v>
      </c>
      <c r="B1892" s="202" t="s">
        <v>496</v>
      </c>
      <c r="C1892" s="203" t="s">
        <v>1397</v>
      </c>
      <c r="D1892" s="202" t="s">
        <v>1733</v>
      </c>
      <c r="E1892" s="202" t="s">
        <v>1399</v>
      </c>
      <c r="F1892" s="202" t="s">
        <v>475</v>
      </c>
      <c r="G1892" s="253">
        <v>1.69</v>
      </c>
      <c r="H1892" s="361" t="s">
        <v>1400</v>
      </c>
      <c r="I1892" s="359" t="s">
        <v>1384</v>
      </c>
      <c r="J1892" s="358">
        <v>0.85</v>
      </c>
      <c r="K1892" s="359" t="s">
        <v>1391</v>
      </c>
      <c r="L1892" s="359" t="s">
        <v>1392</v>
      </c>
      <c r="M1892" s="368">
        <v>2010</v>
      </c>
      <c r="N1892" s="207" t="s">
        <v>1401</v>
      </c>
      <c r="O1892" s="203"/>
      <c r="P1892" t="str">
        <f t="shared" si="29"/>
        <v>Upper Mississippi River Bacteria TMDL-Unnamed creek-(07010206-552)-E. coli</v>
      </c>
    </row>
    <row r="1893" spans="1:16" ht="27.95" hidden="1" customHeight="1" x14ac:dyDescent="0.25">
      <c r="A1893" s="203" t="s">
        <v>1873</v>
      </c>
      <c r="B1893" s="202" t="s">
        <v>496</v>
      </c>
      <c r="C1893" s="203" t="s">
        <v>1397</v>
      </c>
      <c r="D1893" s="202" t="s">
        <v>1733</v>
      </c>
      <c r="E1893" s="202" t="s">
        <v>1399</v>
      </c>
      <c r="F1893" s="202" t="s">
        <v>475</v>
      </c>
      <c r="G1893" s="253">
        <v>0.69199999999999995</v>
      </c>
      <c r="H1893" s="361" t="s">
        <v>1400</v>
      </c>
      <c r="I1893" s="359" t="s">
        <v>1385</v>
      </c>
      <c r="J1893" s="358">
        <v>0.92</v>
      </c>
      <c r="K1893" s="359" t="s">
        <v>1391</v>
      </c>
      <c r="L1893" s="359" t="s">
        <v>1392</v>
      </c>
      <c r="M1893" s="368">
        <v>2010</v>
      </c>
      <c r="N1893" s="207" t="s">
        <v>1401</v>
      </c>
      <c r="O1893" s="203"/>
      <c r="P1893" t="str">
        <f t="shared" si="29"/>
        <v>Upper Mississippi River Bacteria TMDL-Unnamed creek-(07010206-552)-E. coli</v>
      </c>
    </row>
    <row r="1894" spans="1:16" ht="27.95" hidden="1" customHeight="1" x14ac:dyDescent="0.25">
      <c r="A1894" s="203" t="s">
        <v>1873</v>
      </c>
      <c r="B1894" s="202" t="s">
        <v>496</v>
      </c>
      <c r="C1894" s="203" t="s">
        <v>1884</v>
      </c>
      <c r="D1894" s="202" t="s">
        <v>1880</v>
      </c>
      <c r="E1894" s="202" t="s">
        <v>1881</v>
      </c>
      <c r="F1894" s="202" t="s">
        <v>475</v>
      </c>
      <c r="G1894" s="253">
        <v>38</v>
      </c>
      <c r="H1894" s="361" t="s">
        <v>1433</v>
      </c>
      <c r="I1894" s="359" t="s">
        <v>1407</v>
      </c>
      <c r="J1894" s="358" t="s">
        <v>1619</v>
      </c>
      <c r="K1894" s="359" t="s">
        <v>1113</v>
      </c>
      <c r="L1894" s="359" t="s">
        <v>1408</v>
      </c>
      <c r="M1894" s="368">
        <v>2006</v>
      </c>
      <c r="N1894" s="205">
        <v>40476</v>
      </c>
      <c r="O1894" s="361" t="s">
        <v>1597</v>
      </c>
      <c r="P1894" t="str">
        <f t="shared" si="29"/>
        <v>Wirth Lake Nutrients TMDL Development-Wirth-(27-0037-00)-TP</v>
      </c>
    </row>
    <row r="1895" spans="1:16" ht="27.95" hidden="1" customHeight="1" x14ac:dyDescent="0.25">
      <c r="A1895" s="203" t="s">
        <v>1873</v>
      </c>
      <c r="B1895" s="202" t="s">
        <v>496</v>
      </c>
      <c r="C1895" s="203" t="s">
        <v>1884</v>
      </c>
      <c r="D1895" s="202" t="s">
        <v>1880</v>
      </c>
      <c r="E1895" s="202" t="s">
        <v>1881</v>
      </c>
      <c r="F1895" s="202" t="s">
        <v>475</v>
      </c>
      <c r="G1895" s="253">
        <v>0.104</v>
      </c>
      <c r="H1895" s="361" t="s">
        <v>1414</v>
      </c>
      <c r="I1895" s="359" t="s">
        <v>1407</v>
      </c>
      <c r="J1895" s="358" t="s">
        <v>1619</v>
      </c>
      <c r="K1895" s="359" t="s">
        <v>1113</v>
      </c>
      <c r="L1895" s="359" t="s">
        <v>1392</v>
      </c>
      <c r="M1895" s="368">
        <v>2006</v>
      </c>
      <c r="N1895" s="205">
        <v>40476</v>
      </c>
      <c r="O1895" s="361" t="s">
        <v>1597</v>
      </c>
      <c r="P1895" t="str">
        <f t="shared" si="29"/>
        <v>Wirth Lake Nutrients TMDL Development-Wirth-(27-0037-00)-TP</v>
      </c>
    </row>
    <row r="1896" spans="1:16" ht="27.95" hidden="1" customHeight="1" x14ac:dyDescent="0.25">
      <c r="A1896" s="203" t="s">
        <v>1885</v>
      </c>
      <c r="B1896" s="202" t="s">
        <v>694</v>
      </c>
      <c r="C1896" s="203" t="s">
        <v>1766</v>
      </c>
      <c r="D1896" s="202" t="s">
        <v>1767</v>
      </c>
      <c r="E1896" s="202" t="s">
        <v>1768</v>
      </c>
      <c r="F1896" s="202" t="s">
        <v>475</v>
      </c>
      <c r="G1896" s="253">
        <v>719</v>
      </c>
      <c r="H1896" s="361" t="s">
        <v>1433</v>
      </c>
      <c r="I1896" s="359" t="s">
        <v>1407</v>
      </c>
      <c r="J1896" s="358">
        <v>0.37909999999999999</v>
      </c>
      <c r="K1896" s="359" t="s">
        <v>1113</v>
      </c>
      <c r="L1896" s="359" t="s">
        <v>1408</v>
      </c>
      <c r="M1896" s="368">
        <v>2005</v>
      </c>
      <c r="N1896" s="205">
        <v>41071</v>
      </c>
      <c r="O1896" s="203"/>
      <c r="P1896" t="str">
        <f t="shared" si="29"/>
        <v>Bald Eagle Lake Nutrient TMDL-Bald Eagle-(62-0002-00)-TP</v>
      </c>
    </row>
    <row r="1897" spans="1:16" ht="27.95" hidden="1" customHeight="1" x14ac:dyDescent="0.25">
      <c r="A1897" s="203" t="s">
        <v>1885</v>
      </c>
      <c r="B1897" s="202" t="s">
        <v>694</v>
      </c>
      <c r="C1897" s="203" t="s">
        <v>1766</v>
      </c>
      <c r="D1897" s="202" t="s">
        <v>1767</v>
      </c>
      <c r="E1897" s="202" t="s">
        <v>1768</v>
      </c>
      <c r="F1897" s="202" t="s">
        <v>475</v>
      </c>
      <c r="G1897" s="253">
        <v>1.97</v>
      </c>
      <c r="H1897" s="361" t="s">
        <v>1414</v>
      </c>
      <c r="I1897" s="359" t="s">
        <v>1407</v>
      </c>
      <c r="J1897" s="358">
        <v>0.38440000000000002</v>
      </c>
      <c r="K1897" s="359" t="s">
        <v>1113</v>
      </c>
      <c r="L1897" s="359" t="s">
        <v>1392</v>
      </c>
      <c r="M1897" s="368">
        <v>2005</v>
      </c>
      <c r="N1897" s="205">
        <v>41071</v>
      </c>
      <c r="O1897" s="203"/>
      <c r="P1897" t="str">
        <f t="shared" si="29"/>
        <v>Bald Eagle Lake Nutrient TMDL-Bald Eagle-(62-0002-00)-TP</v>
      </c>
    </row>
    <row r="1898" spans="1:16" ht="27.95" hidden="1" customHeight="1" x14ac:dyDescent="0.25">
      <c r="A1898" s="203" t="s">
        <v>1885</v>
      </c>
      <c r="B1898" s="202" t="s">
        <v>694</v>
      </c>
      <c r="C1898" s="203" t="s">
        <v>1518</v>
      </c>
      <c r="D1898" s="202" t="s">
        <v>1519</v>
      </c>
      <c r="E1898" s="202" t="s">
        <v>1520</v>
      </c>
      <c r="F1898" s="202" t="s">
        <v>475</v>
      </c>
      <c r="G1898" s="253">
        <v>0.19</v>
      </c>
      <c r="H1898" s="361" t="s">
        <v>1406</v>
      </c>
      <c r="I1898" s="359" t="s">
        <v>1407</v>
      </c>
      <c r="J1898" s="358">
        <v>0.34</v>
      </c>
      <c r="K1898" s="359" t="s">
        <v>1113</v>
      </c>
      <c r="L1898" s="359" t="s">
        <v>1392</v>
      </c>
      <c r="M1898" s="368">
        <v>1992</v>
      </c>
      <c r="N1898" s="207" t="s">
        <v>1521</v>
      </c>
      <c r="O1898" s="203"/>
      <c r="P1898" t="str">
        <f t="shared" si="29"/>
        <v>Lake St. Croix Excess Nutrient TMDL-St. Croix-(82-0001-00)-TP</v>
      </c>
    </row>
    <row r="1899" spans="1:16" ht="27.95" hidden="1" customHeight="1" x14ac:dyDescent="0.25">
      <c r="A1899" s="203" t="s">
        <v>1885</v>
      </c>
      <c r="B1899" s="202" t="s">
        <v>694</v>
      </c>
      <c r="C1899" s="203" t="s">
        <v>1445</v>
      </c>
      <c r="D1899" s="202" t="s">
        <v>1446</v>
      </c>
      <c r="E1899" s="202" t="s">
        <v>1447</v>
      </c>
      <c r="F1899" s="202" t="s">
        <v>475</v>
      </c>
      <c r="G1899" s="253">
        <v>583</v>
      </c>
      <c r="H1899" s="361" t="s">
        <v>1448</v>
      </c>
      <c r="I1899" s="359" t="s">
        <v>1407</v>
      </c>
      <c r="J1899" s="358">
        <v>0.61799999999999999</v>
      </c>
      <c r="K1899" s="359" t="s">
        <v>1113</v>
      </c>
      <c r="L1899" s="359" t="s">
        <v>1408</v>
      </c>
      <c r="M1899" s="368">
        <v>2001</v>
      </c>
      <c r="N1899" s="205">
        <v>41603</v>
      </c>
      <c r="O1899" s="203" t="s">
        <v>1449</v>
      </c>
      <c r="P1899" t="str">
        <f t="shared" si="29"/>
        <v>Peltier/Centerville Lake Nutrient Impairment TMDL-Peltier-(02-0004-00)-TP</v>
      </c>
    </row>
    <row r="1900" spans="1:16" ht="27.95" hidden="1" customHeight="1" x14ac:dyDescent="0.25">
      <c r="A1900" s="203" t="s">
        <v>1885</v>
      </c>
      <c r="B1900" s="202" t="s">
        <v>694</v>
      </c>
      <c r="C1900" s="203" t="s">
        <v>1445</v>
      </c>
      <c r="D1900" s="202" t="s">
        <v>1446</v>
      </c>
      <c r="E1900" s="202" t="s">
        <v>1447</v>
      </c>
      <c r="F1900" s="202" t="s">
        <v>475</v>
      </c>
      <c r="G1900" s="253">
        <v>4.78</v>
      </c>
      <c r="H1900" s="361" t="s">
        <v>1450</v>
      </c>
      <c r="I1900" s="359" t="s">
        <v>1407</v>
      </c>
      <c r="J1900" s="358">
        <v>0.61760000000000004</v>
      </c>
      <c r="K1900" s="359" t="s">
        <v>1113</v>
      </c>
      <c r="L1900" s="359" t="s">
        <v>1392</v>
      </c>
      <c r="M1900" s="368">
        <v>2001</v>
      </c>
      <c r="N1900" s="205">
        <v>41603</v>
      </c>
      <c r="O1900" s="203" t="s">
        <v>1449</v>
      </c>
      <c r="P1900" t="str">
        <f t="shared" si="29"/>
        <v>Peltier/Centerville Lake Nutrient Impairment TMDL-Peltier-(02-0004-00)-TP</v>
      </c>
    </row>
    <row r="1901" spans="1:16" ht="27.95" hidden="1" customHeight="1" x14ac:dyDescent="0.25">
      <c r="A1901" s="203" t="s">
        <v>1885</v>
      </c>
      <c r="B1901" s="202" t="s">
        <v>694</v>
      </c>
      <c r="C1901" s="203" t="s">
        <v>1403</v>
      </c>
      <c r="D1901" s="202" t="s">
        <v>1404</v>
      </c>
      <c r="E1901" s="202" t="s">
        <v>1405</v>
      </c>
      <c r="F1901" s="202" t="s">
        <v>475</v>
      </c>
      <c r="G1901" s="253">
        <v>154</v>
      </c>
      <c r="H1901" s="361" t="s">
        <v>1406</v>
      </c>
      <c r="I1901" s="359" t="s">
        <v>1407</v>
      </c>
      <c r="J1901" s="208">
        <v>0</v>
      </c>
      <c r="K1901" s="359" t="s">
        <v>22</v>
      </c>
      <c r="L1901" s="359" t="s">
        <v>1408</v>
      </c>
      <c r="M1901" s="368" t="s">
        <v>1407</v>
      </c>
      <c r="N1901" s="205">
        <v>42486</v>
      </c>
      <c r="O1901" s="203"/>
      <c r="P1901" t="str">
        <f t="shared" si="29"/>
        <v>South Metro Mississippi TSS TMDL-Mississippi River-(07040001-531)-TSS</v>
      </c>
    </row>
    <row r="1902" spans="1:16" ht="27.95" hidden="1" customHeight="1" x14ac:dyDescent="0.25">
      <c r="A1902" s="203" t="s">
        <v>1885</v>
      </c>
      <c r="B1902" s="202" t="s">
        <v>694</v>
      </c>
      <c r="C1902" s="203" t="s">
        <v>1461</v>
      </c>
      <c r="D1902" s="202" t="s">
        <v>1462</v>
      </c>
      <c r="E1902" s="202" t="s">
        <v>1463</v>
      </c>
      <c r="F1902" s="202" t="s">
        <v>475</v>
      </c>
      <c r="G1902" s="254">
        <v>21534261</v>
      </c>
      <c r="H1902" s="361" t="s">
        <v>1433</v>
      </c>
      <c r="I1902" s="359" t="s">
        <v>1407</v>
      </c>
      <c r="J1902" s="359" t="s">
        <v>1380</v>
      </c>
      <c r="K1902" s="359" t="s">
        <v>8</v>
      </c>
      <c r="L1902" s="359" t="s">
        <v>1408</v>
      </c>
      <c r="M1902" s="368" t="s">
        <v>1407</v>
      </c>
      <c r="N1902" s="205">
        <v>42530</v>
      </c>
      <c r="O1902" s="203"/>
      <c r="P1902" t="str">
        <f t="shared" si="29"/>
        <v>Twin Cities Metro Area Chloride TMDL and Management Plan-South Long-(62-0067-02)-Chloride</v>
      </c>
    </row>
    <row r="1903" spans="1:16" ht="27.95" hidden="1" customHeight="1" x14ac:dyDescent="0.25">
      <c r="A1903" s="203" t="s">
        <v>1885</v>
      </c>
      <c r="B1903" s="202" t="s">
        <v>694</v>
      </c>
      <c r="C1903" s="203" t="s">
        <v>1461</v>
      </c>
      <c r="D1903" s="202" t="s">
        <v>1462</v>
      </c>
      <c r="E1903" s="202" t="s">
        <v>1463</v>
      </c>
      <c r="F1903" s="202" t="s">
        <v>475</v>
      </c>
      <c r="G1903" s="254">
        <v>58998</v>
      </c>
      <c r="H1903" s="361" t="s">
        <v>1414</v>
      </c>
      <c r="I1903" s="359" t="s">
        <v>1407</v>
      </c>
      <c r="J1903" s="359" t="s">
        <v>1380</v>
      </c>
      <c r="K1903" s="359" t="s">
        <v>8</v>
      </c>
      <c r="L1903" s="359" t="s">
        <v>1392</v>
      </c>
      <c r="M1903" s="368" t="s">
        <v>1407</v>
      </c>
      <c r="N1903" s="205">
        <v>42530</v>
      </c>
      <c r="O1903" s="203"/>
      <c r="P1903" t="str">
        <f t="shared" si="29"/>
        <v>Twin Cities Metro Area Chloride TMDL and Management Plan-South Long-(62-0067-02)-Chloride</v>
      </c>
    </row>
    <row r="1904" spans="1:16" ht="27.95" hidden="1" customHeight="1" x14ac:dyDescent="0.25">
      <c r="A1904" s="203" t="s">
        <v>1885</v>
      </c>
      <c r="B1904" s="202" t="s">
        <v>694</v>
      </c>
      <c r="C1904" s="203" t="s">
        <v>1397</v>
      </c>
      <c r="D1904" s="202" t="s">
        <v>1464</v>
      </c>
      <c r="E1904" s="202" t="s">
        <v>1465</v>
      </c>
      <c r="F1904" s="202" t="s">
        <v>475</v>
      </c>
      <c r="G1904" s="254">
        <v>396</v>
      </c>
      <c r="H1904" s="361" t="s">
        <v>1400</v>
      </c>
      <c r="I1904" s="359" t="s">
        <v>1379</v>
      </c>
      <c r="J1904" s="358">
        <v>0</v>
      </c>
      <c r="K1904" s="359" t="s">
        <v>1391</v>
      </c>
      <c r="L1904" s="359" t="s">
        <v>1392</v>
      </c>
      <c r="M1904" s="368">
        <v>2010</v>
      </c>
      <c r="N1904" s="207" t="s">
        <v>1401</v>
      </c>
      <c r="O1904" s="203"/>
      <c r="P1904" t="str">
        <f t="shared" si="29"/>
        <v>Upper Mississippi River Bacteria TMDL-Rice Creek-(07010206-584)-E. coli</v>
      </c>
    </row>
    <row r="1905" spans="1:16" ht="27.95" hidden="1" customHeight="1" x14ac:dyDescent="0.25">
      <c r="A1905" s="203" t="s">
        <v>1885</v>
      </c>
      <c r="B1905" s="202" t="s">
        <v>694</v>
      </c>
      <c r="C1905" s="203" t="s">
        <v>1397</v>
      </c>
      <c r="D1905" s="202" t="s">
        <v>1464</v>
      </c>
      <c r="E1905" s="202" t="s">
        <v>1465</v>
      </c>
      <c r="F1905" s="202" t="s">
        <v>475</v>
      </c>
      <c r="G1905" s="254">
        <v>96.8</v>
      </c>
      <c r="H1905" s="361" t="s">
        <v>1400</v>
      </c>
      <c r="I1905" s="359" t="s">
        <v>1382</v>
      </c>
      <c r="J1905" s="210">
        <v>4.8000000000000001E-2</v>
      </c>
      <c r="K1905" s="359" t="s">
        <v>1391</v>
      </c>
      <c r="L1905" s="359" t="s">
        <v>1392</v>
      </c>
      <c r="M1905" s="368">
        <v>2010</v>
      </c>
      <c r="N1905" s="207" t="s">
        <v>1401</v>
      </c>
      <c r="O1905" s="203"/>
      <c r="P1905" t="str">
        <f t="shared" si="29"/>
        <v>Upper Mississippi River Bacteria TMDL-Rice Creek-(07010206-584)-E. coli</v>
      </c>
    </row>
    <row r="1906" spans="1:16" ht="27.95" hidden="1" customHeight="1" x14ac:dyDescent="0.25">
      <c r="A1906" s="203" t="s">
        <v>1885</v>
      </c>
      <c r="B1906" s="202" t="s">
        <v>694</v>
      </c>
      <c r="C1906" s="203" t="s">
        <v>1397</v>
      </c>
      <c r="D1906" s="202" t="s">
        <v>1464</v>
      </c>
      <c r="E1906" s="202" t="s">
        <v>1465</v>
      </c>
      <c r="F1906" s="202" t="s">
        <v>475</v>
      </c>
      <c r="G1906" s="254">
        <v>23.6</v>
      </c>
      <c r="H1906" s="361" t="s">
        <v>1400</v>
      </c>
      <c r="I1906" s="359" t="s">
        <v>1383</v>
      </c>
      <c r="J1906" s="358">
        <v>0.44</v>
      </c>
      <c r="K1906" s="359" t="s">
        <v>1391</v>
      </c>
      <c r="L1906" s="359" t="s">
        <v>1392</v>
      </c>
      <c r="M1906" s="368">
        <v>2010</v>
      </c>
      <c r="N1906" s="207" t="s">
        <v>1401</v>
      </c>
      <c r="O1906" s="203"/>
      <c r="P1906" t="str">
        <f t="shared" si="29"/>
        <v>Upper Mississippi River Bacteria TMDL-Rice Creek-(07010206-584)-E. coli</v>
      </c>
    </row>
    <row r="1907" spans="1:16" ht="27.95" hidden="1" customHeight="1" x14ac:dyDescent="0.25">
      <c r="A1907" s="203" t="s">
        <v>1885</v>
      </c>
      <c r="B1907" s="202" t="s">
        <v>694</v>
      </c>
      <c r="C1907" s="203" t="s">
        <v>1397</v>
      </c>
      <c r="D1907" s="202" t="s">
        <v>1464</v>
      </c>
      <c r="E1907" s="202" t="s">
        <v>1465</v>
      </c>
      <c r="F1907" s="202" t="s">
        <v>475</v>
      </c>
      <c r="G1907" s="254">
        <v>4.93</v>
      </c>
      <c r="H1907" s="361" t="s">
        <v>1400</v>
      </c>
      <c r="I1907" s="359" t="s">
        <v>1384</v>
      </c>
      <c r="J1907" s="359" t="s">
        <v>1402</v>
      </c>
      <c r="K1907" s="359" t="s">
        <v>1391</v>
      </c>
      <c r="L1907" s="359" t="s">
        <v>1392</v>
      </c>
      <c r="M1907" s="368">
        <v>2010</v>
      </c>
      <c r="N1907" s="207" t="s">
        <v>1401</v>
      </c>
      <c r="O1907" s="203"/>
      <c r="P1907" t="str">
        <f t="shared" si="29"/>
        <v>Upper Mississippi River Bacteria TMDL-Rice Creek-(07010206-584)-E. coli</v>
      </c>
    </row>
    <row r="1908" spans="1:16" ht="27.95" hidden="1" customHeight="1" x14ac:dyDescent="0.25">
      <c r="A1908" s="203" t="s">
        <v>1885</v>
      </c>
      <c r="B1908" s="202" t="s">
        <v>694</v>
      </c>
      <c r="C1908" s="203" t="s">
        <v>1397</v>
      </c>
      <c r="D1908" s="202" t="s">
        <v>1464</v>
      </c>
      <c r="E1908" s="202" t="s">
        <v>1465</v>
      </c>
      <c r="F1908" s="202" t="s">
        <v>475</v>
      </c>
      <c r="G1908" s="254">
        <v>1.75</v>
      </c>
      <c r="H1908" s="361" t="s">
        <v>1400</v>
      </c>
      <c r="I1908" s="359" t="s">
        <v>1385</v>
      </c>
      <c r="J1908" s="359" t="s">
        <v>1402</v>
      </c>
      <c r="K1908" s="359" t="s">
        <v>1391</v>
      </c>
      <c r="L1908" s="359" t="s">
        <v>1392</v>
      </c>
      <c r="M1908" s="368">
        <v>2010</v>
      </c>
      <c r="N1908" s="207" t="s">
        <v>1401</v>
      </c>
      <c r="O1908" s="203"/>
      <c r="P1908" t="str">
        <f t="shared" si="29"/>
        <v>Upper Mississippi River Bacteria TMDL-Rice Creek-(07010206-584)-E. coli</v>
      </c>
    </row>
    <row r="1909" spans="1:16" ht="27.95" hidden="1" customHeight="1" x14ac:dyDescent="0.25">
      <c r="A1909" s="203" t="s">
        <v>1886</v>
      </c>
      <c r="B1909" s="202" t="s">
        <v>2387</v>
      </c>
      <c r="C1909" s="203" t="s">
        <v>1403</v>
      </c>
      <c r="D1909" s="202" t="s">
        <v>1404</v>
      </c>
      <c r="E1909" s="202" t="s">
        <v>1405</v>
      </c>
      <c r="F1909" s="202" t="s">
        <v>475</v>
      </c>
      <c r="G1909" s="253">
        <v>154</v>
      </c>
      <c r="H1909" s="361" t="s">
        <v>1406</v>
      </c>
      <c r="I1909" s="359" t="s">
        <v>1407</v>
      </c>
      <c r="J1909" s="359" t="s">
        <v>1380</v>
      </c>
      <c r="K1909" s="359" t="s">
        <v>22</v>
      </c>
      <c r="L1909" s="359" t="s">
        <v>1408</v>
      </c>
      <c r="M1909" s="368" t="s">
        <v>1407</v>
      </c>
      <c r="N1909" s="205">
        <v>42486</v>
      </c>
      <c r="O1909" s="203"/>
      <c r="P1909" t="str">
        <f t="shared" si="29"/>
        <v>South Metro Mississippi TSS TMDL-Mississippi River-(07040001-531)-TSS</v>
      </c>
    </row>
    <row r="1910" spans="1:16" ht="27.95" hidden="1" customHeight="1" x14ac:dyDescent="0.25">
      <c r="A1910" s="203" t="s">
        <v>1886</v>
      </c>
      <c r="B1910" s="202" t="s">
        <v>2387</v>
      </c>
      <c r="C1910" s="203" t="s">
        <v>1461</v>
      </c>
      <c r="D1910" s="202" t="s">
        <v>1658</v>
      </c>
      <c r="E1910" s="202" t="s">
        <v>1659</v>
      </c>
      <c r="F1910" s="202" t="s">
        <v>475</v>
      </c>
      <c r="G1910" s="254">
        <v>28679140</v>
      </c>
      <c r="H1910" s="361" t="s">
        <v>1433</v>
      </c>
      <c r="I1910" s="359" t="s">
        <v>1407</v>
      </c>
      <c r="J1910" s="359" t="s">
        <v>1380</v>
      </c>
      <c r="K1910" s="359" t="s">
        <v>8</v>
      </c>
      <c r="L1910" s="359" t="s">
        <v>1408</v>
      </c>
      <c r="M1910" s="368" t="s">
        <v>1407</v>
      </c>
      <c r="N1910" s="205">
        <v>42530</v>
      </c>
      <c r="O1910" s="203"/>
      <c r="P1910" t="str">
        <f t="shared" si="29"/>
        <v>Twin Cities Metro Area Chloride TMDL and Management Plan-Minnehaha Creek-(07010206-539)-Chloride</v>
      </c>
    </row>
    <row r="1911" spans="1:16" ht="27.95" hidden="1" customHeight="1" x14ac:dyDescent="0.25">
      <c r="A1911" s="203" t="s">
        <v>1886</v>
      </c>
      <c r="B1911" s="202" t="s">
        <v>2387</v>
      </c>
      <c r="C1911" s="203" t="s">
        <v>1461</v>
      </c>
      <c r="D1911" s="202" t="s">
        <v>1658</v>
      </c>
      <c r="E1911" s="202" t="s">
        <v>1659</v>
      </c>
      <c r="F1911" s="202" t="s">
        <v>475</v>
      </c>
      <c r="G1911" s="254">
        <v>189928</v>
      </c>
      <c r="H1911" s="361" t="s">
        <v>1414</v>
      </c>
      <c r="I1911" s="359" t="s">
        <v>1407</v>
      </c>
      <c r="J1911" s="359" t="s">
        <v>1380</v>
      </c>
      <c r="K1911" s="359" t="s">
        <v>8</v>
      </c>
      <c r="L1911" s="359" t="s">
        <v>1392</v>
      </c>
      <c r="M1911" s="368" t="s">
        <v>1407</v>
      </c>
      <c r="N1911" s="205">
        <v>42530</v>
      </c>
      <c r="O1911" s="203"/>
      <c r="P1911" t="str">
        <f t="shared" si="29"/>
        <v>Twin Cities Metro Area Chloride TMDL and Management Plan-Minnehaha Creek-(07010206-539)-Chloride</v>
      </c>
    </row>
    <row r="1912" spans="1:16" ht="27.95" hidden="1" customHeight="1" x14ac:dyDescent="0.25">
      <c r="A1912" s="203" t="s">
        <v>1887</v>
      </c>
      <c r="B1912" s="202" t="s">
        <v>2388</v>
      </c>
      <c r="C1912" s="203" t="s">
        <v>1411</v>
      </c>
      <c r="D1912" s="202" t="s">
        <v>1412</v>
      </c>
      <c r="E1912" s="202" t="s">
        <v>1413</v>
      </c>
      <c r="F1912" s="202" t="s">
        <v>475</v>
      </c>
      <c r="G1912" s="253">
        <v>340.16</v>
      </c>
      <c r="H1912" s="361" t="s">
        <v>1400</v>
      </c>
      <c r="I1912" s="359" t="s">
        <v>1379</v>
      </c>
      <c r="J1912" s="209">
        <v>0.39</v>
      </c>
      <c r="K1912" s="359" t="s">
        <v>1391</v>
      </c>
      <c r="L1912" s="359" t="s">
        <v>1392</v>
      </c>
      <c r="M1912" s="368">
        <v>2009</v>
      </c>
      <c r="N1912" s="205">
        <v>42639</v>
      </c>
      <c r="O1912" s="203"/>
      <c r="P1912" t="str">
        <f t="shared" si="29"/>
        <v>Coon Creek Watershed District WRAPS 2010-Coon Creek-(07010206-530)-E. coli</v>
      </c>
    </row>
    <row r="1913" spans="1:16" ht="27.95" hidden="1" customHeight="1" x14ac:dyDescent="0.25">
      <c r="A1913" s="203" t="s">
        <v>1887</v>
      </c>
      <c r="B1913" s="202" t="s">
        <v>2388</v>
      </c>
      <c r="C1913" s="203" t="s">
        <v>1411</v>
      </c>
      <c r="D1913" s="202" t="s">
        <v>1412</v>
      </c>
      <c r="E1913" s="202" t="s">
        <v>1413</v>
      </c>
      <c r="F1913" s="202" t="s">
        <v>475</v>
      </c>
      <c r="G1913" s="253">
        <v>167.48</v>
      </c>
      <c r="H1913" s="361" t="s">
        <v>1400</v>
      </c>
      <c r="I1913" s="359" t="s">
        <v>1382</v>
      </c>
      <c r="J1913" s="209">
        <v>0.09</v>
      </c>
      <c r="K1913" s="359" t="s">
        <v>1391</v>
      </c>
      <c r="L1913" s="359" t="s">
        <v>1392</v>
      </c>
      <c r="M1913" s="368">
        <v>2009</v>
      </c>
      <c r="N1913" s="205">
        <v>42639</v>
      </c>
      <c r="O1913" s="203"/>
      <c r="P1913" t="str">
        <f t="shared" si="29"/>
        <v>Coon Creek Watershed District WRAPS 2010-Coon Creek-(07010206-530)-E. coli</v>
      </c>
    </row>
    <row r="1914" spans="1:16" ht="27.95" hidden="1" customHeight="1" x14ac:dyDescent="0.25">
      <c r="A1914" s="203" t="s">
        <v>1887</v>
      </c>
      <c r="B1914" s="202" t="s">
        <v>2388</v>
      </c>
      <c r="C1914" s="203" t="s">
        <v>1411</v>
      </c>
      <c r="D1914" s="202" t="s">
        <v>1412</v>
      </c>
      <c r="E1914" s="202" t="s">
        <v>1413</v>
      </c>
      <c r="F1914" s="202" t="s">
        <v>475</v>
      </c>
      <c r="G1914" s="253">
        <v>103.69</v>
      </c>
      <c r="H1914" s="361" t="s">
        <v>1400</v>
      </c>
      <c r="I1914" s="359" t="s">
        <v>1383</v>
      </c>
      <c r="J1914" s="209">
        <v>0.49</v>
      </c>
      <c r="K1914" s="359" t="s">
        <v>1391</v>
      </c>
      <c r="L1914" s="359" t="s">
        <v>1392</v>
      </c>
      <c r="M1914" s="368">
        <v>2009</v>
      </c>
      <c r="N1914" s="205">
        <v>42639</v>
      </c>
      <c r="O1914" s="203"/>
      <c r="P1914" t="str">
        <f t="shared" si="29"/>
        <v>Coon Creek Watershed District WRAPS 2010-Coon Creek-(07010206-530)-E. coli</v>
      </c>
    </row>
    <row r="1915" spans="1:16" ht="27.95" hidden="1" customHeight="1" x14ac:dyDescent="0.25">
      <c r="A1915" s="203" t="s">
        <v>1887</v>
      </c>
      <c r="B1915" s="202" t="s">
        <v>2388</v>
      </c>
      <c r="C1915" s="203" t="s">
        <v>1411</v>
      </c>
      <c r="D1915" s="202" t="s">
        <v>1412</v>
      </c>
      <c r="E1915" s="202" t="s">
        <v>1413</v>
      </c>
      <c r="F1915" s="202" t="s">
        <v>475</v>
      </c>
      <c r="G1915" s="253">
        <v>69.14</v>
      </c>
      <c r="H1915" s="361" t="s">
        <v>1400</v>
      </c>
      <c r="I1915" s="359" t="s">
        <v>1384</v>
      </c>
      <c r="J1915" s="209">
        <v>0.34</v>
      </c>
      <c r="K1915" s="359" t="s">
        <v>1391</v>
      </c>
      <c r="L1915" s="359" t="s">
        <v>1392</v>
      </c>
      <c r="M1915" s="368">
        <v>2009</v>
      </c>
      <c r="N1915" s="205">
        <v>42639</v>
      </c>
      <c r="O1915" s="203"/>
      <c r="P1915" t="str">
        <f t="shared" si="29"/>
        <v>Coon Creek Watershed District WRAPS 2010-Coon Creek-(07010206-530)-E. coli</v>
      </c>
    </row>
    <row r="1916" spans="1:16" ht="27.95" hidden="1" customHeight="1" x14ac:dyDescent="0.25">
      <c r="A1916" s="203" t="s">
        <v>1887</v>
      </c>
      <c r="B1916" s="202" t="s">
        <v>2388</v>
      </c>
      <c r="C1916" s="203" t="s">
        <v>1411</v>
      </c>
      <c r="D1916" s="202" t="s">
        <v>1412</v>
      </c>
      <c r="E1916" s="202" t="s">
        <v>1413</v>
      </c>
      <c r="F1916" s="202" t="s">
        <v>475</v>
      </c>
      <c r="G1916" s="253">
        <v>44.67</v>
      </c>
      <c r="H1916" s="361" t="s">
        <v>1400</v>
      </c>
      <c r="I1916" s="359" t="s">
        <v>1385</v>
      </c>
      <c r="J1916" s="206" t="s">
        <v>515</v>
      </c>
      <c r="K1916" s="359" t="s">
        <v>1391</v>
      </c>
      <c r="L1916" s="359" t="s">
        <v>1392</v>
      </c>
      <c r="M1916" s="368">
        <v>2009</v>
      </c>
      <c r="N1916" s="205">
        <v>42639</v>
      </c>
      <c r="O1916" s="203"/>
      <c r="P1916" t="str">
        <f t="shared" si="29"/>
        <v>Coon Creek Watershed District WRAPS 2010-Coon Creek-(07010206-530)-E. coli</v>
      </c>
    </row>
    <row r="1917" spans="1:16" ht="27.95" hidden="1" customHeight="1" x14ac:dyDescent="0.25">
      <c r="A1917" s="203" t="s">
        <v>1887</v>
      </c>
      <c r="B1917" s="202" t="s">
        <v>2388</v>
      </c>
      <c r="C1917" s="203" t="s">
        <v>1411</v>
      </c>
      <c r="D1917" s="202" t="s">
        <v>1412</v>
      </c>
      <c r="E1917" s="202" t="s">
        <v>1413</v>
      </c>
      <c r="F1917" s="202" t="s">
        <v>475</v>
      </c>
      <c r="G1917" s="253">
        <v>60.05</v>
      </c>
      <c r="H1917" s="361" t="s">
        <v>1414</v>
      </c>
      <c r="I1917" s="359" t="s">
        <v>1379</v>
      </c>
      <c r="J1917" s="209">
        <v>0.61</v>
      </c>
      <c r="K1917" s="359" t="s">
        <v>1113</v>
      </c>
      <c r="L1917" s="359" t="s">
        <v>1392</v>
      </c>
      <c r="M1917" s="368">
        <v>2009</v>
      </c>
      <c r="N1917" s="205">
        <v>42639</v>
      </c>
      <c r="O1917" s="203"/>
      <c r="P1917" t="str">
        <f t="shared" si="29"/>
        <v>Coon Creek Watershed District WRAPS 2010-Coon Creek-(07010206-530)-TP</v>
      </c>
    </row>
    <row r="1918" spans="1:16" ht="27.95" hidden="1" customHeight="1" x14ac:dyDescent="0.25">
      <c r="A1918" s="203" t="s">
        <v>1887</v>
      </c>
      <c r="B1918" s="202" t="s">
        <v>2388</v>
      </c>
      <c r="C1918" s="203" t="s">
        <v>1411</v>
      </c>
      <c r="D1918" s="202" t="s">
        <v>1412</v>
      </c>
      <c r="E1918" s="202" t="s">
        <v>1413</v>
      </c>
      <c r="F1918" s="202" t="s">
        <v>475</v>
      </c>
      <c r="G1918" s="253">
        <v>29.41</v>
      </c>
      <c r="H1918" s="361" t="s">
        <v>1414</v>
      </c>
      <c r="I1918" s="359" t="s">
        <v>1382</v>
      </c>
      <c r="J1918" s="209">
        <v>0.47</v>
      </c>
      <c r="K1918" s="359" t="s">
        <v>1113</v>
      </c>
      <c r="L1918" s="359" t="s">
        <v>1392</v>
      </c>
      <c r="M1918" s="368">
        <v>2009</v>
      </c>
      <c r="N1918" s="205">
        <v>42639</v>
      </c>
      <c r="O1918" s="203"/>
      <c r="P1918" t="str">
        <f t="shared" si="29"/>
        <v>Coon Creek Watershed District WRAPS 2010-Coon Creek-(07010206-530)-TP</v>
      </c>
    </row>
    <row r="1919" spans="1:16" ht="27.95" hidden="1" customHeight="1" x14ac:dyDescent="0.25">
      <c r="A1919" s="203" t="s">
        <v>1887</v>
      </c>
      <c r="B1919" s="202" t="s">
        <v>2388</v>
      </c>
      <c r="C1919" s="203" t="s">
        <v>1411</v>
      </c>
      <c r="D1919" s="202" t="s">
        <v>1412</v>
      </c>
      <c r="E1919" s="202" t="s">
        <v>1413</v>
      </c>
      <c r="F1919" s="202" t="s">
        <v>475</v>
      </c>
      <c r="G1919" s="253">
        <v>18.329999999999998</v>
      </c>
      <c r="H1919" s="361" t="s">
        <v>1414</v>
      </c>
      <c r="I1919" s="359" t="s">
        <v>1383</v>
      </c>
      <c r="J1919" s="209">
        <v>0.19</v>
      </c>
      <c r="K1919" s="359" t="s">
        <v>1113</v>
      </c>
      <c r="L1919" s="359" t="s">
        <v>1392</v>
      </c>
      <c r="M1919" s="368">
        <v>2009</v>
      </c>
      <c r="N1919" s="205">
        <v>42639</v>
      </c>
      <c r="O1919" s="203"/>
      <c r="P1919" t="str">
        <f t="shared" si="29"/>
        <v>Coon Creek Watershed District WRAPS 2010-Coon Creek-(07010206-530)-TP</v>
      </c>
    </row>
    <row r="1920" spans="1:16" ht="27.95" hidden="1" customHeight="1" x14ac:dyDescent="0.25">
      <c r="A1920" s="203" t="s">
        <v>1887</v>
      </c>
      <c r="B1920" s="202" t="s">
        <v>2388</v>
      </c>
      <c r="C1920" s="203" t="s">
        <v>1411</v>
      </c>
      <c r="D1920" s="202" t="s">
        <v>1412</v>
      </c>
      <c r="E1920" s="202" t="s">
        <v>1413</v>
      </c>
      <c r="F1920" s="202" t="s">
        <v>475</v>
      </c>
      <c r="G1920" s="253">
        <v>11.28</v>
      </c>
      <c r="H1920" s="361" t="s">
        <v>1414</v>
      </c>
      <c r="I1920" s="359" t="s">
        <v>1384</v>
      </c>
      <c r="J1920" s="209">
        <v>0</v>
      </c>
      <c r="K1920" s="359" t="s">
        <v>1113</v>
      </c>
      <c r="L1920" s="359" t="s">
        <v>1392</v>
      </c>
      <c r="M1920" s="368">
        <v>2009</v>
      </c>
      <c r="N1920" s="205">
        <v>42639</v>
      </c>
      <c r="O1920" s="203"/>
      <c r="P1920" t="str">
        <f t="shared" si="29"/>
        <v>Coon Creek Watershed District WRAPS 2010-Coon Creek-(07010206-530)-TP</v>
      </c>
    </row>
    <row r="1921" spans="1:16" ht="27.95" hidden="1" customHeight="1" x14ac:dyDescent="0.25">
      <c r="A1921" s="203" t="s">
        <v>1887</v>
      </c>
      <c r="B1921" s="202" t="s">
        <v>2388</v>
      </c>
      <c r="C1921" s="203" t="s">
        <v>1411</v>
      </c>
      <c r="D1921" s="202" t="s">
        <v>1412</v>
      </c>
      <c r="E1921" s="202" t="s">
        <v>1413</v>
      </c>
      <c r="F1921" s="202" t="s">
        <v>475</v>
      </c>
      <c r="G1921" s="253">
        <v>5.58</v>
      </c>
      <c r="H1921" s="361" t="s">
        <v>1414</v>
      </c>
      <c r="I1921" s="359" t="s">
        <v>1385</v>
      </c>
      <c r="J1921" s="209">
        <v>0</v>
      </c>
      <c r="K1921" s="359" t="s">
        <v>1113</v>
      </c>
      <c r="L1921" s="359" t="s">
        <v>1392</v>
      </c>
      <c r="M1921" s="368">
        <v>2009</v>
      </c>
      <c r="N1921" s="205">
        <v>42639</v>
      </c>
      <c r="O1921" s="203"/>
      <c r="P1921" t="str">
        <f t="shared" si="29"/>
        <v>Coon Creek Watershed District WRAPS 2010-Coon Creek-(07010206-530)-TP</v>
      </c>
    </row>
    <row r="1922" spans="1:16" ht="27.95" hidden="1" customHeight="1" x14ac:dyDescent="0.25">
      <c r="A1922" s="203" t="s">
        <v>1887</v>
      </c>
      <c r="B1922" s="202" t="s">
        <v>2388</v>
      </c>
      <c r="C1922" s="203" t="s">
        <v>1411</v>
      </c>
      <c r="D1922" s="202" t="s">
        <v>1412</v>
      </c>
      <c r="E1922" s="202" t="s">
        <v>1413</v>
      </c>
      <c r="F1922" s="202" t="s">
        <v>475</v>
      </c>
      <c r="G1922" s="253">
        <v>8.94</v>
      </c>
      <c r="H1922" s="361" t="s">
        <v>488</v>
      </c>
      <c r="I1922" s="359" t="s">
        <v>1379</v>
      </c>
      <c r="J1922" s="209">
        <v>0.49</v>
      </c>
      <c r="K1922" s="359" t="s">
        <v>22</v>
      </c>
      <c r="L1922" s="359" t="s">
        <v>1392</v>
      </c>
      <c r="M1922" s="368">
        <v>2009</v>
      </c>
      <c r="N1922" s="205">
        <v>42639</v>
      </c>
      <c r="O1922" s="203"/>
      <c r="P1922" t="str">
        <f t="shared" si="29"/>
        <v>Coon Creek Watershed District WRAPS 2010-Coon Creek-(07010206-530)-TSS</v>
      </c>
    </row>
    <row r="1923" spans="1:16" ht="27.95" hidden="1" customHeight="1" x14ac:dyDescent="0.25">
      <c r="A1923" s="203" t="s">
        <v>1887</v>
      </c>
      <c r="B1923" s="202" t="s">
        <v>2388</v>
      </c>
      <c r="C1923" s="203" t="s">
        <v>1411</v>
      </c>
      <c r="D1923" s="202" t="s">
        <v>1412</v>
      </c>
      <c r="E1923" s="202" t="s">
        <v>1413</v>
      </c>
      <c r="F1923" s="202" t="s">
        <v>475</v>
      </c>
      <c r="G1923" s="253">
        <v>4.41</v>
      </c>
      <c r="H1923" s="361" t="s">
        <v>488</v>
      </c>
      <c r="I1923" s="359" t="s">
        <v>1382</v>
      </c>
      <c r="J1923" s="209">
        <v>0.49</v>
      </c>
      <c r="K1923" s="359" t="s">
        <v>22</v>
      </c>
      <c r="L1923" s="359" t="s">
        <v>1392</v>
      </c>
      <c r="M1923" s="368">
        <v>2009</v>
      </c>
      <c r="N1923" s="205">
        <v>42639</v>
      </c>
      <c r="O1923" s="203"/>
      <c r="P1923" t="str">
        <f t="shared" ref="P1923:P1986" si="30">CONCATENATE(C1923, "-", E1923, "-","(", D1923,")", "-",K1923)</f>
        <v>Coon Creek Watershed District WRAPS 2010-Coon Creek-(07010206-530)-TSS</v>
      </c>
    </row>
    <row r="1924" spans="1:16" ht="27.95" hidden="1" customHeight="1" x14ac:dyDescent="0.25">
      <c r="A1924" s="203" t="s">
        <v>1887</v>
      </c>
      <c r="B1924" s="202" t="s">
        <v>2388</v>
      </c>
      <c r="C1924" s="203" t="s">
        <v>1411</v>
      </c>
      <c r="D1924" s="202" t="s">
        <v>1412</v>
      </c>
      <c r="E1924" s="202" t="s">
        <v>1413</v>
      </c>
      <c r="F1924" s="202" t="s">
        <v>475</v>
      </c>
      <c r="G1924" s="253">
        <v>2.75</v>
      </c>
      <c r="H1924" s="361" t="s">
        <v>488</v>
      </c>
      <c r="I1924" s="359" t="s">
        <v>1383</v>
      </c>
      <c r="J1924" s="209">
        <v>0.08</v>
      </c>
      <c r="K1924" s="359" t="s">
        <v>22</v>
      </c>
      <c r="L1924" s="359" t="s">
        <v>1392</v>
      </c>
      <c r="M1924" s="368">
        <v>2009</v>
      </c>
      <c r="N1924" s="205">
        <v>42639</v>
      </c>
      <c r="O1924" s="203"/>
      <c r="P1924" t="str">
        <f t="shared" si="30"/>
        <v>Coon Creek Watershed District WRAPS 2010-Coon Creek-(07010206-530)-TSS</v>
      </c>
    </row>
    <row r="1925" spans="1:16" ht="27.95" hidden="1" customHeight="1" x14ac:dyDescent="0.25">
      <c r="A1925" s="203" t="s">
        <v>1887</v>
      </c>
      <c r="B1925" s="202" t="s">
        <v>2388</v>
      </c>
      <c r="C1925" s="203" t="s">
        <v>1411</v>
      </c>
      <c r="D1925" s="202" t="s">
        <v>1412</v>
      </c>
      <c r="E1925" s="202" t="s">
        <v>1413</v>
      </c>
      <c r="F1925" s="202" t="s">
        <v>475</v>
      </c>
      <c r="G1925" s="253">
        <v>0.96</v>
      </c>
      <c r="H1925" s="361" t="s">
        <v>488</v>
      </c>
      <c r="I1925" s="359" t="s">
        <v>1384</v>
      </c>
      <c r="J1925" s="209">
        <v>0</v>
      </c>
      <c r="K1925" s="359" t="s">
        <v>22</v>
      </c>
      <c r="L1925" s="359" t="s">
        <v>1392</v>
      </c>
      <c r="M1925" s="368">
        <v>2009</v>
      </c>
      <c r="N1925" s="205">
        <v>42639</v>
      </c>
      <c r="O1925" s="203"/>
      <c r="P1925" t="str">
        <f t="shared" si="30"/>
        <v>Coon Creek Watershed District WRAPS 2010-Coon Creek-(07010206-530)-TSS</v>
      </c>
    </row>
    <row r="1926" spans="1:16" ht="27.95" hidden="1" customHeight="1" x14ac:dyDescent="0.25">
      <c r="A1926" s="203" t="s">
        <v>1887</v>
      </c>
      <c r="B1926" s="202" t="s">
        <v>2388</v>
      </c>
      <c r="C1926" s="203" t="s">
        <v>1411</v>
      </c>
      <c r="D1926" s="202" t="s">
        <v>1412</v>
      </c>
      <c r="E1926" s="202" t="s">
        <v>1413</v>
      </c>
      <c r="F1926" s="202" t="s">
        <v>475</v>
      </c>
      <c r="G1926" s="253">
        <v>0.49</v>
      </c>
      <c r="H1926" s="361" t="s">
        <v>488</v>
      </c>
      <c r="I1926" s="359" t="s">
        <v>1385</v>
      </c>
      <c r="J1926" s="209">
        <v>0</v>
      </c>
      <c r="K1926" s="359" t="s">
        <v>22</v>
      </c>
      <c r="L1926" s="359" t="s">
        <v>1392</v>
      </c>
      <c r="M1926" s="368">
        <v>2009</v>
      </c>
      <c r="N1926" s="205">
        <v>42639</v>
      </c>
      <c r="O1926" s="203"/>
      <c r="P1926" t="str">
        <f t="shared" si="30"/>
        <v>Coon Creek Watershed District WRAPS 2010-Coon Creek-(07010206-530)-TSS</v>
      </c>
    </row>
    <row r="1927" spans="1:16" ht="27.95" hidden="1" customHeight="1" x14ac:dyDescent="0.25">
      <c r="A1927" s="203" t="s">
        <v>1887</v>
      </c>
      <c r="B1927" s="202" t="s">
        <v>2388</v>
      </c>
      <c r="C1927" s="203" t="s">
        <v>1411</v>
      </c>
      <c r="D1927" s="202" t="s">
        <v>1427</v>
      </c>
      <c r="E1927" s="202" t="s">
        <v>1428</v>
      </c>
      <c r="F1927" s="202" t="s">
        <v>475</v>
      </c>
      <c r="G1927" s="253">
        <v>128.96</v>
      </c>
      <c r="H1927" s="361" t="s">
        <v>1400</v>
      </c>
      <c r="I1927" s="359" t="s">
        <v>1379</v>
      </c>
      <c r="J1927" s="209">
        <v>0</v>
      </c>
      <c r="K1927" s="359" t="s">
        <v>1391</v>
      </c>
      <c r="L1927" s="359" t="s">
        <v>1392</v>
      </c>
      <c r="M1927" s="368">
        <v>2010</v>
      </c>
      <c r="N1927" s="205">
        <v>42639</v>
      </c>
      <c r="O1927" s="203"/>
      <c r="P1927" t="str">
        <f t="shared" si="30"/>
        <v>Coon Creek Watershed District WRAPS 2010-Sand Creek-(07010206-558)-E. coli</v>
      </c>
    </row>
    <row r="1928" spans="1:16" ht="27.95" hidden="1" customHeight="1" x14ac:dyDescent="0.25">
      <c r="A1928" s="203" t="s">
        <v>1887</v>
      </c>
      <c r="B1928" s="202" t="s">
        <v>2388</v>
      </c>
      <c r="C1928" s="203" t="s">
        <v>1411</v>
      </c>
      <c r="D1928" s="202" t="s">
        <v>1427</v>
      </c>
      <c r="E1928" s="202" t="s">
        <v>1428</v>
      </c>
      <c r="F1928" s="202" t="s">
        <v>475</v>
      </c>
      <c r="G1928" s="253">
        <v>151.13</v>
      </c>
      <c r="H1928" s="361" t="s">
        <v>1400</v>
      </c>
      <c r="I1928" s="359" t="s">
        <v>1382</v>
      </c>
      <c r="J1928" s="209">
        <v>0.77</v>
      </c>
      <c r="K1928" s="359" t="s">
        <v>1391</v>
      </c>
      <c r="L1928" s="359" t="s">
        <v>1392</v>
      </c>
      <c r="M1928" s="368">
        <v>2010</v>
      </c>
      <c r="N1928" s="205">
        <v>42639</v>
      </c>
      <c r="O1928" s="203"/>
      <c r="P1928" t="str">
        <f t="shared" si="30"/>
        <v>Coon Creek Watershed District WRAPS 2010-Sand Creek-(07010206-558)-E. coli</v>
      </c>
    </row>
    <row r="1929" spans="1:16" ht="27.95" hidden="1" customHeight="1" x14ac:dyDescent="0.25">
      <c r="A1929" s="203" t="s">
        <v>1887</v>
      </c>
      <c r="B1929" s="202" t="s">
        <v>2388</v>
      </c>
      <c r="C1929" s="203" t="s">
        <v>1411</v>
      </c>
      <c r="D1929" s="202" t="s">
        <v>1427</v>
      </c>
      <c r="E1929" s="202" t="s">
        <v>1428</v>
      </c>
      <c r="F1929" s="202" t="s">
        <v>475</v>
      </c>
      <c r="G1929" s="253">
        <v>95.5</v>
      </c>
      <c r="H1929" s="361" t="s">
        <v>1400</v>
      </c>
      <c r="I1929" s="359" t="s">
        <v>1383</v>
      </c>
      <c r="J1929" s="206" t="s">
        <v>515</v>
      </c>
      <c r="K1929" s="359" t="s">
        <v>1391</v>
      </c>
      <c r="L1929" s="359" t="s">
        <v>1392</v>
      </c>
      <c r="M1929" s="368">
        <v>2010</v>
      </c>
      <c r="N1929" s="205">
        <v>42639</v>
      </c>
      <c r="O1929" s="203"/>
      <c r="P1929" t="str">
        <f t="shared" si="30"/>
        <v>Coon Creek Watershed District WRAPS 2010-Sand Creek-(07010206-558)-E. coli</v>
      </c>
    </row>
    <row r="1930" spans="1:16" ht="27.95" hidden="1" customHeight="1" x14ac:dyDescent="0.25">
      <c r="A1930" s="203" t="s">
        <v>1887</v>
      </c>
      <c r="B1930" s="202" t="s">
        <v>2388</v>
      </c>
      <c r="C1930" s="203" t="s">
        <v>1411</v>
      </c>
      <c r="D1930" s="202" t="s">
        <v>1427</v>
      </c>
      <c r="E1930" s="202" t="s">
        <v>1428</v>
      </c>
      <c r="F1930" s="202" t="s">
        <v>475</v>
      </c>
      <c r="G1930" s="253">
        <v>58.04</v>
      </c>
      <c r="H1930" s="361" t="s">
        <v>1400</v>
      </c>
      <c r="I1930" s="359" t="s">
        <v>1384</v>
      </c>
      <c r="J1930" s="209">
        <v>0.61</v>
      </c>
      <c r="K1930" s="359" t="s">
        <v>1391</v>
      </c>
      <c r="L1930" s="359" t="s">
        <v>1392</v>
      </c>
      <c r="M1930" s="368">
        <v>2010</v>
      </c>
      <c r="N1930" s="205">
        <v>42639</v>
      </c>
      <c r="O1930" s="203"/>
      <c r="P1930" t="str">
        <f t="shared" si="30"/>
        <v>Coon Creek Watershed District WRAPS 2010-Sand Creek-(07010206-558)-E. coli</v>
      </c>
    </row>
    <row r="1931" spans="1:16" ht="27.95" hidden="1" customHeight="1" x14ac:dyDescent="0.25">
      <c r="A1931" s="203" t="s">
        <v>1887</v>
      </c>
      <c r="B1931" s="202" t="s">
        <v>2388</v>
      </c>
      <c r="C1931" s="203" t="s">
        <v>1411</v>
      </c>
      <c r="D1931" s="202" t="s">
        <v>1427</v>
      </c>
      <c r="E1931" s="202" t="s">
        <v>1428</v>
      </c>
      <c r="F1931" s="202" t="s">
        <v>475</v>
      </c>
      <c r="G1931" s="253">
        <v>16.91</v>
      </c>
      <c r="H1931" s="361" t="s">
        <v>1400</v>
      </c>
      <c r="I1931" s="359" t="s">
        <v>1385</v>
      </c>
      <c r="J1931" s="209">
        <v>0.89</v>
      </c>
      <c r="K1931" s="359" t="s">
        <v>1391</v>
      </c>
      <c r="L1931" s="359" t="s">
        <v>1392</v>
      </c>
      <c r="M1931" s="368">
        <v>2010</v>
      </c>
      <c r="N1931" s="205">
        <v>42639</v>
      </c>
      <c r="O1931" s="203"/>
      <c r="P1931" t="str">
        <f t="shared" si="30"/>
        <v>Coon Creek Watershed District WRAPS 2010-Sand Creek-(07010206-558)-E. coli</v>
      </c>
    </row>
    <row r="1932" spans="1:16" ht="27.95" hidden="1" customHeight="1" x14ac:dyDescent="0.25">
      <c r="A1932" s="203" t="s">
        <v>1887</v>
      </c>
      <c r="B1932" s="202" t="s">
        <v>2388</v>
      </c>
      <c r="C1932" s="203" t="s">
        <v>1411</v>
      </c>
      <c r="D1932" s="202" t="s">
        <v>1427</v>
      </c>
      <c r="E1932" s="202" t="s">
        <v>1428</v>
      </c>
      <c r="F1932" s="202" t="s">
        <v>475</v>
      </c>
      <c r="G1932" s="253">
        <v>46.29</v>
      </c>
      <c r="H1932" s="361" t="s">
        <v>1414</v>
      </c>
      <c r="I1932" s="359" t="s">
        <v>1379</v>
      </c>
      <c r="J1932" s="209">
        <v>0.33</v>
      </c>
      <c r="K1932" s="359" t="s">
        <v>1113</v>
      </c>
      <c r="L1932" s="359" t="s">
        <v>1392</v>
      </c>
      <c r="M1932" s="368">
        <v>2010</v>
      </c>
      <c r="N1932" s="205">
        <v>42639</v>
      </c>
      <c r="O1932" s="203"/>
      <c r="P1932" t="str">
        <f t="shared" si="30"/>
        <v>Coon Creek Watershed District WRAPS 2010-Sand Creek-(07010206-558)-TP</v>
      </c>
    </row>
    <row r="1933" spans="1:16" ht="27.95" hidden="1" customHeight="1" x14ac:dyDescent="0.25">
      <c r="A1933" s="203" t="s">
        <v>1887</v>
      </c>
      <c r="B1933" s="202" t="s">
        <v>2388</v>
      </c>
      <c r="C1933" s="203" t="s">
        <v>1411</v>
      </c>
      <c r="D1933" s="202" t="s">
        <v>1427</v>
      </c>
      <c r="E1933" s="202" t="s">
        <v>1428</v>
      </c>
      <c r="F1933" s="202" t="s">
        <v>475</v>
      </c>
      <c r="G1933" s="253">
        <v>22.57</v>
      </c>
      <c r="H1933" s="361" t="s">
        <v>1414</v>
      </c>
      <c r="I1933" s="359" t="s">
        <v>1382</v>
      </c>
      <c r="J1933" s="209">
        <v>0</v>
      </c>
      <c r="K1933" s="359" t="s">
        <v>1113</v>
      </c>
      <c r="L1933" s="359" t="s">
        <v>1392</v>
      </c>
      <c r="M1933" s="368">
        <v>2010</v>
      </c>
      <c r="N1933" s="205">
        <v>42639</v>
      </c>
      <c r="O1933" s="203"/>
      <c r="P1933" t="str">
        <f t="shared" si="30"/>
        <v>Coon Creek Watershed District WRAPS 2010-Sand Creek-(07010206-558)-TP</v>
      </c>
    </row>
    <row r="1934" spans="1:16" ht="27.95" hidden="1" customHeight="1" x14ac:dyDescent="0.25">
      <c r="A1934" s="203" t="s">
        <v>1887</v>
      </c>
      <c r="B1934" s="202" t="s">
        <v>2388</v>
      </c>
      <c r="C1934" s="203" t="s">
        <v>1411</v>
      </c>
      <c r="D1934" s="202" t="s">
        <v>1427</v>
      </c>
      <c r="E1934" s="202" t="s">
        <v>1428</v>
      </c>
      <c r="F1934" s="202" t="s">
        <v>475</v>
      </c>
      <c r="G1934" s="253">
        <v>12.7</v>
      </c>
      <c r="H1934" s="361" t="s">
        <v>1414</v>
      </c>
      <c r="I1934" s="359" t="s">
        <v>1383</v>
      </c>
      <c r="J1934" s="209">
        <v>0</v>
      </c>
      <c r="K1934" s="359" t="s">
        <v>1113</v>
      </c>
      <c r="L1934" s="359" t="s">
        <v>1392</v>
      </c>
      <c r="M1934" s="368">
        <v>2010</v>
      </c>
      <c r="N1934" s="205">
        <v>42639</v>
      </c>
      <c r="O1934" s="203"/>
      <c r="P1934" t="str">
        <f t="shared" si="30"/>
        <v>Coon Creek Watershed District WRAPS 2010-Sand Creek-(07010206-558)-TP</v>
      </c>
    </row>
    <row r="1935" spans="1:16" ht="27.95" hidden="1" customHeight="1" x14ac:dyDescent="0.25">
      <c r="A1935" s="203" t="s">
        <v>1887</v>
      </c>
      <c r="B1935" s="202" t="s">
        <v>2388</v>
      </c>
      <c r="C1935" s="203" t="s">
        <v>1411</v>
      </c>
      <c r="D1935" s="202" t="s">
        <v>1427</v>
      </c>
      <c r="E1935" s="202" t="s">
        <v>1428</v>
      </c>
      <c r="F1935" s="202" t="s">
        <v>475</v>
      </c>
      <c r="G1935" s="253">
        <v>7.3</v>
      </c>
      <c r="H1935" s="361" t="s">
        <v>1414</v>
      </c>
      <c r="I1935" s="359" t="s">
        <v>1384</v>
      </c>
      <c r="J1935" s="209">
        <v>0</v>
      </c>
      <c r="K1935" s="359" t="s">
        <v>1113</v>
      </c>
      <c r="L1935" s="359" t="s">
        <v>1392</v>
      </c>
      <c r="M1935" s="368">
        <v>2010</v>
      </c>
      <c r="N1935" s="205">
        <v>42639</v>
      </c>
      <c r="O1935" s="203"/>
      <c r="P1935" t="str">
        <f t="shared" si="30"/>
        <v>Coon Creek Watershed District WRAPS 2010-Sand Creek-(07010206-558)-TP</v>
      </c>
    </row>
    <row r="1936" spans="1:16" ht="27.95" hidden="1" customHeight="1" x14ac:dyDescent="0.25">
      <c r="A1936" s="203" t="s">
        <v>1887</v>
      </c>
      <c r="B1936" s="202" t="s">
        <v>2388</v>
      </c>
      <c r="C1936" s="203" t="s">
        <v>1411</v>
      </c>
      <c r="D1936" s="202" t="s">
        <v>1427</v>
      </c>
      <c r="E1936" s="202" t="s">
        <v>1428</v>
      </c>
      <c r="F1936" s="202" t="s">
        <v>475</v>
      </c>
      <c r="G1936" s="253">
        <v>1.99</v>
      </c>
      <c r="H1936" s="361" t="s">
        <v>1414</v>
      </c>
      <c r="I1936" s="359" t="s">
        <v>1385</v>
      </c>
      <c r="J1936" s="209">
        <v>0</v>
      </c>
      <c r="K1936" s="359" t="s">
        <v>1113</v>
      </c>
      <c r="L1936" s="359" t="s">
        <v>1392</v>
      </c>
      <c r="M1936" s="368">
        <v>2010</v>
      </c>
      <c r="N1936" s="205">
        <v>42639</v>
      </c>
      <c r="O1936" s="203"/>
      <c r="P1936" t="str">
        <f t="shared" si="30"/>
        <v>Coon Creek Watershed District WRAPS 2010-Sand Creek-(07010206-558)-TP</v>
      </c>
    </row>
    <row r="1937" spans="1:16" ht="27.95" hidden="1" customHeight="1" x14ac:dyDescent="0.25">
      <c r="A1937" s="203" t="s">
        <v>1887</v>
      </c>
      <c r="B1937" s="202" t="s">
        <v>2388</v>
      </c>
      <c r="C1937" s="203" t="s">
        <v>1411</v>
      </c>
      <c r="D1937" s="202" t="s">
        <v>1427</v>
      </c>
      <c r="E1937" s="202" t="s">
        <v>1428</v>
      </c>
      <c r="F1937" s="202" t="s">
        <v>475</v>
      </c>
      <c r="G1937" s="253">
        <v>6.94</v>
      </c>
      <c r="H1937" s="361" t="s">
        <v>488</v>
      </c>
      <c r="I1937" s="359" t="s">
        <v>1379</v>
      </c>
      <c r="J1937" s="209">
        <v>0.1</v>
      </c>
      <c r="K1937" s="359" t="s">
        <v>22</v>
      </c>
      <c r="L1937" s="359" t="s">
        <v>1392</v>
      </c>
      <c r="M1937" s="368">
        <v>2010</v>
      </c>
      <c r="N1937" s="205">
        <v>42639</v>
      </c>
      <c r="O1937" s="203"/>
      <c r="P1937" t="str">
        <f t="shared" si="30"/>
        <v>Coon Creek Watershed District WRAPS 2010-Sand Creek-(07010206-558)-TSS</v>
      </c>
    </row>
    <row r="1938" spans="1:16" ht="27.95" hidden="1" customHeight="1" x14ac:dyDescent="0.25">
      <c r="A1938" s="203" t="s">
        <v>1887</v>
      </c>
      <c r="B1938" s="202" t="s">
        <v>2388</v>
      </c>
      <c r="C1938" s="203" t="s">
        <v>1411</v>
      </c>
      <c r="D1938" s="202" t="s">
        <v>1427</v>
      </c>
      <c r="E1938" s="202" t="s">
        <v>1428</v>
      </c>
      <c r="F1938" s="202" t="s">
        <v>475</v>
      </c>
      <c r="G1938" s="253">
        <v>2.29</v>
      </c>
      <c r="H1938" s="361" t="s">
        <v>488</v>
      </c>
      <c r="I1938" s="359" t="s">
        <v>1382</v>
      </c>
      <c r="J1938" s="209">
        <v>0</v>
      </c>
      <c r="K1938" s="359" t="s">
        <v>22</v>
      </c>
      <c r="L1938" s="359" t="s">
        <v>1392</v>
      </c>
      <c r="M1938" s="368">
        <v>2010</v>
      </c>
      <c r="N1938" s="205">
        <v>42639</v>
      </c>
      <c r="O1938" s="203"/>
      <c r="P1938" t="str">
        <f t="shared" si="30"/>
        <v>Coon Creek Watershed District WRAPS 2010-Sand Creek-(07010206-558)-TSS</v>
      </c>
    </row>
    <row r="1939" spans="1:16" ht="27.95" hidden="1" customHeight="1" x14ac:dyDescent="0.25">
      <c r="A1939" s="203" t="s">
        <v>1887</v>
      </c>
      <c r="B1939" s="202" t="s">
        <v>2388</v>
      </c>
      <c r="C1939" s="203" t="s">
        <v>1411</v>
      </c>
      <c r="D1939" s="202" t="s">
        <v>1427</v>
      </c>
      <c r="E1939" s="202" t="s">
        <v>1428</v>
      </c>
      <c r="F1939" s="202" t="s">
        <v>475</v>
      </c>
      <c r="G1939" s="253">
        <v>0.34</v>
      </c>
      <c r="H1939" s="361" t="s">
        <v>488</v>
      </c>
      <c r="I1939" s="359" t="s">
        <v>1383</v>
      </c>
      <c r="J1939" s="209">
        <v>0</v>
      </c>
      <c r="K1939" s="359" t="s">
        <v>22</v>
      </c>
      <c r="L1939" s="359" t="s">
        <v>1392</v>
      </c>
      <c r="M1939" s="368">
        <v>2010</v>
      </c>
      <c r="N1939" s="205">
        <v>42639</v>
      </c>
      <c r="O1939" s="203"/>
      <c r="P1939" t="str">
        <f t="shared" si="30"/>
        <v>Coon Creek Watershed District WRAPS 2010-Sand Creek-(07010206-558)-TSS</v>
      </c>
    </row>
    <row r="1940" spans="1:16" ht="27.95" hidden="1" customHeight="1" x14ac:dyDescent="0.25">
      <c r="A1940" s="203" t="s">
        <v>1887</v>
      </c>
      <c r="B1940" s="202" t="s">
        <v>2388</v>
      </c>
      <c r="C1940" s="203" t="s">
        <v>1411</v>
      </c>
      <c r="D1940" s="202" t="s">
        <v>1427</v>
      </c>
      <c r="E1940" s="202" t="s">
        <v>1428</v>
      </c>
      <c r="F1940" s="202" t="s">
        <v>475</v>
      </c>
      <c r="G1940" s="253">
        <v>0.54</v>
      </c>
      <c r="H1940" s="361" t="s">
        <v>488</v>
      </c>
      <c r="I1940" s="359" t="s">
        <v>1384</v>
      </c>
      <c r="J1940" s="209">
        <v>0</v>
      </c>
      <c r="K1940" s="359" t="s">
        <v>22</v>
      </c>
      <c r="L1940" s="359" t="s">
        <v>1392</v>
      </c>
      <c r="M1940" s="368">
        <v>2010</v>
      </c>
      <c r="N1940" s="205">
        <v>42639</v>
      </c>
      <c r="O1940" s="203"/>
      <c r="P1940" t="str">
        <f t="shared" si="30"/>
        <v>Coon Creek Watershed District WRAPS 2010-Sand Creek-(07010206-558)-TSS</v>
      </c>
    </row>
    <row r="1941" spans="1:16" ht="27.95" hidden="1" customHeight="1" x14ac:dyDescent="0.25">
      <c r="A1941" s="203" t="s">
        <v>1887</v>
      </c>
      <c r="B1941" s="202" t="s">
        <v>2388</v>
      </c>
      <c r="C1941" s="203" t="s">
        <v>1411</v>
      </c>
      <c r="D1941" s="202" t="s">
        <v>1427</v>
      </c>
      <c r="E1941" s="202" t="s">
        <v>1428</v>
      </c>
      <c r="F1941" s="202" t="s">
        <v>475</v>
      </c>
      <c r="G1941" s="253">
        <v>0.14000000000000001</v>
      </c>
      <c r="H1941" s="361" t="s">
        <v>488</v>
      </c>
      <c r="I1941" s="359" t="s">
        <v>1385</v>
      </c>
      <c r="J1941" s="209">
        <v>0</v>
      </c>
      <c r="K1941" s="359" t="s">
        <v>22</v>
      </c>
      <c r="L1941" s="359" t="s">
        <v>1392</v>
      </c>
      <c r="M1941" s="368">
        <v>2010</v>
      </c>
      <c r="N1941" s="205">
        <v>42639</v>
      </c>
      <c r="O1941" s="203"/>
      <c r="P1941" t="str">
        <f t="shared" si="30"/>
        <v>Coon Creek Watershed District WRAPS 2010-Sand Creek-(07010206-558)-TSS</v>
      </c>
    </row>
    <row r="1942" spans="1:16" ht="27.95" hidden="1" customHeight="1" x14ac:dyDescent="0.25">
      <c r="A1942" s="203" t="s">
        <v>1887</v>
      </c>
      <c r="B1942" s="202" t="s">
        <v>2388</v>
      </c>
      <c r="C1942" s="203" t="s">
        <v>1434</v>
      </c>
      <c r="D1942" s="202" t="s">
        <v>1437</v>
      </c>
      <c r="E1942" s="202" t="s">
        <v>1438</v>
      </c>
      <c r="F1942" s="202" t="s">
        <v>475</v>
      </c>
      <c r="G1942" s="253">
        <v>1.54</v>
      </c>
      <c r="H1942" s="361" t="s">
        <v>1414</v>
      </c>
      <c r="I1942" s="359" t="s">
        <v>1407</v>
      </c>
      <c r="J1942" s="358">
        <v>0</v>
      </c>
      <c r="K1942" s="359" t="s">
        <v>1113</v>
      </c>
      <c r="L1942" s="359" t="s">
        <v>1392</v>
      </c>
      <c r="M1942" s="368">
        <v>2003</v>
      </c>
      <c r="N1942" s="205">
        <v>41544</v>
      </c>
      <c r="O1942" s="203"/>
      <c r="P1942" t="str">
        <f t="shared" si="30"/>
        <v>Lino Lakes Chain (Metro)-Marshan-(02-0007-00)-TP</v>
      </c>
    </row>
    <row r="1943" spans="1:16" ht="27.95" hidden="1" customHeight="1" x14ac:dyDescent="0.25">
      <c r="A1943" s="203" t="s">
        <v>1887</v>
      </c>
      <c r="B1943" s="202" t="s">
        <v>2388</v>
      </c>
      <c r="C1943" s="203" t="s">
        <v>1434</v>
      </c>
      <c r="D1943" s="202" t="s">
        <v>1439</v>
      </c>
      <c r="E1943" s="202" t="s">
        <v>1440</v>
      </c>
      <c r="F1943" s="202" t="s">
        <v>475</v>
      </c>
      <c r="G1943" s="253">
        <v>1.21</v>
      </c>
      <c r="H1943" s="361" t="s">
        <v>1414</v>
      </c>
      <c r="I1943" s="359" t="s">
        <v>1407</v>
      </c>
      <c r="J1943" s="358">
        <v>0</v>
      </c>
      <c r="K1943" s="359" t="s">
        <v>1113</v>
      </c>
      <c r="L1943" s="359" t="s">
        <v>1392</v>
      </c>
      <c r="M1943" s="368">
        <v>2003</v>
      </c>
      <c r="N1943" s="205">
        <v>41544</v>
      </c>
      <c r="O1943" s="203"/>
      <c r="P1943" t="str">
        <f t="shared" si="30"/>
        <v>Lino Lakes Chain (Metro)-Rice-(02-0008-00)-TP</v>
      </c>
    </row>
    <row r="1944" spans="1:16" ht="27.95" hidden="1" customHeight="1" x14ac:dyDescent="0.25">
      <c r="A1944" s="203" t="s">
        <v>1887</v>
      </c>
      <c r="B1944" s="202" t="s">
        <v>2388</v>
      </c>
      <c r="C1944" s="203" t="s">
        <v>1434</v>
      </c>
      <c r="D1944" s="202" t="s">
        <v>1441</v>
      </c>
      <c r="E1944" s="202" t="s">
        <v>1442</v>
      </c>
      <c r="F1944" s="202" t="s">
        <v>475</v>
      </c>
      <c r="G1944" s="253">
        <v>0.03</v>
      </c>
      <c r="H1944" s="361" t="s">
        <v>1414</v>
      </c>
      <c r="I1944" s="359" t="s">
        <v>1407</v>
      </c>
      <c r="J1944" s="358">
        <v>0</v>
      </c>
      <c r="K1944" s="359" t="s">
        <v>1113</v>
      </c>
      <c r="L1944" s="359" t="s">
        <v>1392</v>
      </c>
      <c r="M1944" s="368">
        <v>2003</v>
      </c>
      <c r="N1944" s="205">
        <v>41544</v>
      </c>
      <c r="O1944" s="203"/>
      <c r="P1944" t="str">
        <f t="shared" si="30"/>
        <v>Lino Lakes Chain (Metro)-Reshanau-(02-0009-00)-TP</v>
      </c>
    </row>
    <row r="1945" spans="1:16" ht="27.95" hidden="1" customHeight="1" x14ac:dyDescent="0.25">
      <c r="A1945" s="203" t="s">
        <v>1887</v>
      </c>
      <c r="B1945" s="202" t="s">
        <v>2388</v>
      </c>
      <c r="C1945" s="203" t="s">
        <v>1434</v>
      </c>
      <c r="D1945" s="202" t="s">
        <v>1443</v>
      </c>
      <c r="E1945" s="202" t="s">
        <v>1444</v>
      </c>
      <c r="F1945" s="202" t="s">
        <v>475</v>
      </c>
      <c r="G1945" s="253">
        <v>0.22</v>
      </c>
      <c r="H1945" s="361" t="s">
        <v>1414</v>
      </c>
      <c r="I1945" s="359" t="s">
        <v>1407</v>
      </c>
      <c r="J1945" s="358">
        <v>0</v>
      </c>
      <c r="K1945" s="359" t="s">
        <v>1113</v>
      </c>
      <c r="L1945" s="359" t="s">
        <v>1392</v>
      </c>
      <c r="M1945" s="368">
        <v>2003</v>
      </c>
      <c r="N1945" s="205">
        <v>41544</v>
      </c>
      <c r="O1945" s="203"/>
      <c r="P1945" t="str">
        <f t="shared" si="30"/>
        <v>Lino Lakes Chain (Metro)-Baldwin-(02-0013-00)-TP</v>
      </c>
    </row>
    <row r="1946" spans="1:16" ht="27.95" hidden="1" customHeight="1" x14ac:dyDescent="0.25">
      <c r="A1946" s="203" t="s">
        <v>1887</v>
      </c>
      <c r="B1946" s="202" t="s">
        <v>2388</v>
      </c>
      <c r="C1946" s="203" t="s">
        <v>1415</v>
      </c>
      <c r="D1946" s="202" t="s">
        <v>1416</v>
      </c>
      <c r="E1946" s="202" t="s">
        <v>1417</v>
      </c>
      <c r="F1946" s="202" t="s">
        <v>505</v>
      </c>
      <c r="G1946" s="253">
        <v>6</v>
      </c>
      <c r="H1946" s="361" t="s">
        <v>1400</v>
      </c>
      <c r="I1946" s="359" t="s">
        <v>1379</v>
      </c>
      <c r="J1946" s="273">
        <v>0.57999999999999996</v>
      </c>
      <c r="K1946" s="361" t="s">
        <v>1391</v>
      </c>
      <c r="L1946" s="359" t="s">
        <v>1392</v>
      </c>
      <c r="M1946" s="368">
        <v>2006</v>
      </c>
      <c r="N1946" s="205">
        <v>43004</v>
      </c>
      <c r="O1946" s="203" t="s">
        <v>1418</v>
      </c>
      <c r="P1946" t="str">
        <f t="shared" si="30"/>
        <v>Rum River WRAPS 2013-Cedar Creek-(07010207-521)-E. coli</v>
      </c>
    </row>
    <row r="1947" spans="1:16" ht="27.95" hidden="1" customHeight="1" x14ac:dyDescent="0.25">
      <c r="A1947" s="203" t="s">
        <v>1887</v>
      </c>
      <c r="B1947" s="202" t="s">
        <v>2388</v>
      </c>
      <c r="C1947" s="203" t="s">
        <v>1415</v>
      </c>
      <c r="D1947" s="202" t="s">
        <v>1416</v>
      </c>
      <c r="E1947" s="202" t="s">
        <v>1417</v>
      </c>
      <c r="F1947" s="202" t="s">
        <v>505</v>
      </c>
      <c r="G1947" s="253">
        <v>3.13</v>
      </c>
      <c r="H1947" s="361" t="s">
        <v>1400</v>
      </c>
      <c r="I1947" s="359" t="s">
        <v>1382</v>
      </c>
      <c r="J1947" s="273">
        <v>0.57999999999999996</v>
      </c>
      <c r="K1947" s="361" t="s">
        <v>1391</v>
      </c>
      <c r="L1947" s="359" t="s">
        <v>1392</v>
      </c>
      <c r="M1947" s="368">
        <v>2006</v>
      </c>
      <c r="N1947" s="205">
        <v>43004</v>
      </c>
      <c r="O1947" s="203" t="s">
        <v>1418</v>
      </c>
      <c r="P1947" t="str">
        <f t="shared" si="30"/>
        <v>Rum River WRAPS 2013-Cedar Creek-(07010207-521)-E. coli</v>
      </c>
    </row>
    <row r="1948" spans="1:16" ht="27.95" hidden="1" customHeight="1" x14ac:dyDescent="0.25">
      <c r="A1948" s="203" t="s">
        <v>1887</v>
      </c>
      <c r="B1948" s="202" t="s">
        <v>2388</v>
      </c>
      <c r="C1948" s="203" t="s">
        <v>1415</v>
      </c>
      <c r="D1948" s="202" t="s">
        <v>1416</v>
      </c>
      <c r="E1948" s="202" t="s">
        <v>1417</v>
      </c>
      <c r="F1948" s="202" t="s">
        <v>505</v>
      </c>
      <c r="G1948" s="253">
        <v>1.95</v>
      </c>
      <c r="H1948" s="361" t="s">
        <v>1400</v>
      </c>
      <c r="I1948" s="359" t="s">
        <v>1383</v>
      </c>
      <c r="J1948" s="273">
        <v>0.57999999999999996</v>
      </c>
      <c r="K1948" s="361" t="s">
        <v>1391</v>
      </c>
      <c r="L1948" s="359" t="s">
        <v>1392</v>
      </c>
      <c r="M1948" s="368">
        <v>2006</v>
      </c>
      <c r="N1948" s="205">
        <v>43004</v>
      </c>
      <c r="O1948" s="203" t="s">
        <v>1418</v>
      </c>
      <c r="P1948" t="str">
        <f t="shared" si="30"/>
        <v>Rum River WRAPS 2013-Cedar Creek-(07010207-521)-E. coli</v>
      </c>
    </row>
    <row r="1949" spans="1:16" ht="27.95" hidden="1" customHeight="1" x14ac:dyDescent="0.25">
      <c r="A1949" s="203" t="s">
        <v>1887</v>
      </c>
      <c r="B1949" s="202" t="s">
        <v>2388</v>
      </c>
      <c r="C1949" s="203" t="s">
        <v>1415</v>
      </c>
      <c r="D1949" s="202" t="s">
        <v>1416</v>
      </c>
      <c r="E1949" s="202" t="s">
        <v>1417</v>
      </c>
      <c r="F1949" s="202" t="s">
        <v>505</v>
      </c>
      <c r="G1949" s="253">
        <v>1.36</v>
      </c>
      <c r="H1949" s="361" t="s">
        <v>1400</v>
      </c>
      <c r="I1949" s="359" t="s">
        <v>1384</v>
      </c>
      <c r="J1949" s="273">
        <v>0.57999999999999996</v>
      </c>
      <c r="K1949" s="361" t="s">
        <v>1391</v>
      </c>
      <c r="L1949" s="359" t="s">
        <v>1392</v>
      </c>
      <c r="M1949" s="368">
        <v>2006</v>
      </c>
      <c r="N1949" s="205">
        <v>43004</v>
      </c>
      <c r="O1949" s="203" t="s">
        <v>1418</v>
      </c>
      <c r="P1949" t="str">
        <f t="shared" si="30"/>
        <v>Rum River WRAPS 2013-Cedar Creek-(07010207-521)-E. coli</v>
      </c>
    </row>
    <row r="1950" spans="1:16" ht="27.95" hidden="1" customHeight="1" x14ac:dyDescent="0.25">
      <c r="A1950" s="203" t="s">
        <v>1887</v>
      </c>
      <c r="B1950" s="202" t="s">
        <v>2388</v>
      </c>
      <c r="C1950" s="203" t="s">
        <v>1415</v>
      </c>
      <c r="D1950" s="202" t="s">
        <v>1416</v>
      </c>
      <c r="E1950" s="202" t="s">
        <v>1417</v>
      </c>
      <c r="F1950" s="202" t="s">
        <v>505</v>
      </c>
      <c r="G1950" s="253">
        <v>0.72</v>
      </c>
      <c r="H1950" s="361" t="s">
        <v>1400</v>
      </c>
      <c r="I1950" s="359" t="s">
        <v>1385</v>
      </c>
      <c r="J1950" s="273">
        <v>0.57999999999999996</v>
      </c>
      <c r="K1950" s="361" t="s">
        <v>1391</v>
      </c>
      <c r="L1950" s="359" t="s">
        <v>1392</v>
      </c>
      <c r="M1950" s="368">
        <v>2006</v>
      </c>
      <c r="N1950" s="205">
        <v>43004</v>
      </c>
      <c r="O1950" s="203" t="s">
        <v>1418</v>
      </c>
      <c r="P1950" t="str">
        <f t="shared" si="30"/>
        <v>Rum River WRAPS 2013-Cedar Creek-(07010207-521)-E. coli</v>
      </c>
    </row>
    <row r="1951" spans="1:16" ht="27.95" hidden="1" customHeight="1" x14ac:dyDescent="0.25">
      <c r="A1951" s="203" t="s">
        <v>1888</v>
      </c>
      <c r="B1951" s="211" t="s">
        <v>520</v>
      </c>
      <c r="C1951" s="203" t="s">
        <v>1376</v>
      </c>
      <c r="D1951" s="203" t="s">
        <v>1475</v>
      </c>
      <c r="E1951" s="202" t="s">
        <v>1474</v>
      </c>
      <c r="F1951" s="202" t="s">
        <v>475</v>
      </c>
      <c r="G1951" s="253">
        <v>8.6199999999999992</v>
      </c>
      <c r="H1951" s="361" t="s">
        <v>1378</v>
      </c>
      <c r="I1951" s="359" t="s">
        <v>1379</v>
      </c>
      <c r="J1951" s="359" t="s">
        <v>1380</v>
      </c>
      <c r="K1951" s="359" t="s">
        <v>9</v>
      </c>
      <c r="L1951" s="359" t="s">
        <v>1381</v>
      </c>
      <c r="M1951" s="368">
        <v>1988</v>
      </c>
      <c r="N1951" s="205">
        <v>38812</v>
      </c>
      <c r="O1951" s="203"/>
      <c r="P1951" t="str">
        <f t="shared" si="30"/>
        <v>Lower Mississippi River Basin-Fecal Coliform TMDL-Vermillion River-(07040001-692 (previous waterbody ID: 07040001-506))-Fecal Coliform</v>
      </c>
    </row>
    <row r="1952" spans="1:16" ht="27.95" hidden="1" customHeight="1" x14ac:dyDescent="0.25">
      <c r="A1952" s="203" t="s">
        <v>1888</v>
      </c>
      <c r="B1952" s="211" t="s">
        <v>520</v>
      </c>
      <c r="C1952" s="203" t="s">
        <v>1376</v>
      </c>
      <c r="D1952" s="203" t="s">
        <v>1475</v>
      </c>
      <c r="E1952" s="202" t="s">
        <v>1474</v>
      </c>
      <c r="F1952" s="202" t="s">
        <v>475</v>
      </c>
      <c r="G1952" s="253">
        <v>3.09</v>
      </c>
      <c r="H1952" s="361" t="s">
        <v>1378</v>
      </c>
      <c r="I1952" s="359" t="s">
        <v>1382</v>
      </c>
      <c r="J1952" s="359" t="s">
        <v>1380</v>
      </c>
      <c r="K1952" s="359" t="s">
        <v>9</v>
      </c>
      <c r="L1952" s="359" t="s">
        <v>1381</v>
      </c>
      <c r="M1952" s="368">
        <v>1988</v>
      </c>
      <c r="N1952" s="205">
        <v>38812</v>
      </c>
      <c r="O1952" s="203"/>
      <c r="P1952" t="str">
        <f t="shared" si="30"/>
        <v>Lower Mississippi River Basin-Fecal Coliform TMDL-Vermillion River-(07040001-692 (previous waterbody ID: 07040001-506))-Fecal Coliform</v>
      </c>
    </row>
    <row r="1953" spans="1:16" ht="27.95" hidden="1" customHeight="1" x14ac:dyDescent="0.25">
      <c r="A1953" s="203" t="s">
        <v>1888</v>
      </c>
      <c r="B1953" s="211" t="s">
        <v>520</v>
      </c>
      <c r="C1953" s="203" t="s">
        <v>1376</v>
      </c>
      <c r="D1953" s="203" t="s">
        <v>1475</v>
      </c>
      <c r="E1953" s="202" t="s">
        <v>1474</v>
      </c>
      <c r="F1953" s="202" t="s">
        <v>475</v>
      </c>
      <c r="G1953" s="253">
        <v>1.57</v>
      </c>
      <c r="H1953" s="361" t="s">
        <v>1378</v>
      </c>
      <c r="I1953" s="359" t="s">
        <v>1383</v>
      </c>
      <c r="J1953" s="359" t="s">
        <v>1380</v>
      </c>
      <c r="K1953" s="359" t="s">
        <v>9</v>
      </c>
      <c r="L1953" s="359" t="s">
        <v>1381</v>
      </c>
      <c r="M1953" s="368">
        <v>1988</v>
      </c>
      <c r="N1953" s="205">
        <v>38812</v>
      </c>
      <c r="O1953" s="203"/>
      <c r="P1953" t="str">
        <f t="shared" si="30"/>
        <v>Lower Mississippi River Basin-Fecal Coliform TMDL-Vermillion River-(07040001-692 (previous waterbody ID: 07040001-506))-Fecal Coliform</v>
      </c>
    </row>
    <row r="1954" spans="1:16" ht="27.95" hidden="1" customHeight="1" x14ac:dyDescent="0.25">
      <c r="A1954" s="203" t="s">
        <v>1888</v>
      </c>
      <c r="B1954" s="211" t="s">
        <v>520</v>
      </c>
      <c r="C1954" s="203" t="s">
        <v>1376</v>
      </c>
      <c r="D1954" s="203" t="s">
        <v>1475</v>
      </c>
      <c r="E1954" s="202" t="s">
        <v>1474</v>
      </c>
      <c r="F1954" s="202" t="s">
        <v>475</v>
      </c>
      <c r="G1954" s="253">
        <v>0.3</v>
      </c>
      <c r="H1954" s="361" t="s">
        <v>1378</v>
      </c>
      <c r="I1954" s="359" t="s">
        <v>1384</v>
      </c>
      <c r="J1954" s="359" t="s">
        <v>1380</v>
      </c>
      <c r="K1954" s="359" t="s">
        <v>9</v>
      </c>
      <c r="L1954" s="359" t="s">
        <v>1381</v>
      </c>
      <c r="M1954" s="368">
        <v>1988</v>
      </c>
      <c r="N1954" s="205">
        <v>38812</v>
      </c>
      <c r="O1954" s="203"/>
      <c r="P1954" t="str">
        <f t="shared" si="30"/>
        <v>Lower Mississippi River Basin-Fecal Coliform TMDL-Vermillion River-(07040001-692 (previous waterbody ID: 07040001-506))-Fecal Coliform</v>
      </c>
    </row>
    <row r="1955" spans="1:16" ht="27.95" hidden="1" customHeight="1" x14ac:dyDescent="0.25">
      <c r="A1955" s="203" t="s">
        <v>1888</v>
      </c>
      <c r="B1955" s="211" t="s">
        <v>520</v>
      </c>
      <c r="C1955" s="203" t="s">
        <v>1376</v>
      </c>
      <c r="D1955" s="203" t="s">
        <v>1475</v>
      </c>
      <c r="E1955" s="202" t="s">
        <v>1474</v>
      </c>
      <c r="F1955" s="202" t="s">
        <v>475</v>
      </c>
      <c r="G1955" s="253" t="s">
        <v>515</v>
      </c>
      <c r="H1955" s="361" t="s">
        <v>1378</v>
      </c>
      <c r="I1955" s="359" t="s">
        <v>1385</v>
      </c>
      <c r="J1955" s="359" t="s">
        <v>1380</v>
      </c>
      <c r="K1955" s="359" t="s">
        <v>9</v>
      </c>
      <c r="L1955" s="359" t="s">
        <v>1381</v>
      </c>
      <c r="M1955" s="368">
        <v>1988</v>
      </c>
      <c r="N1955" s="205">
        <v>38812</v>
      </c>
      <c r="O1955" s="203"/>
      <c r="P1955" t="str">
        <f t="shared" si="30"/>
        <v>Lower Mississippi River Basin-Fecal Coliform TMDL-Vermillion River-(07040001-692 (previous waterbody ID: 07040001-506))-Fecal Coliform</v>
      </c>
    </row>
    <row r="1956" spans="1:16" ht="27.95" hidden="1" customHeight="1" x14ac:dyDescent="0.25">
      <c r="A1956" s="203" t="s">
        <v>1888</v>
      </c>
      <c r="B1956" s="202" t="s">
        <v>520</v>
      </c>
      <c r="C1956" s="203" t="s">
        <v>207</v>
      </c>
      <c r="D1956" s="202" t="s">
        <v>526</v>
      </c>
      <c r="E1956" s="202" t="s">
        <v>1474</v>
      </c>
      <c r="F1956" s="202" t="s">
        <v>505</v>
      </c>
      <c r="G1956" s="253">
        <v>64</v>
      </c>
      <c r="H1956" s="361" t="s">
        <v>527</v>
      </c>
      <c r="I1956" s="359" t="s">
        <v>1407</v>
      </c>
      <c r="J1956" s="358">
        <v>0</v>
      </c>
      <c r="K1956" s="359" t="s">
        <v>22</v>
      </c>
      <c r="L1956" s="359" t="s">
        <v>1392</v>
      </c>
      <c r="M1956" s="368">
        <v>2000</v>
      </c>
      <c r="N1956" s="205">
        <v>40085</v>
      </c>
      <c r="O1956" s="203"/>
      <c r="P1956" t="str">
        <f t="shared" si="30"/>
        <v>Lower Vermillion River Watershed Turbidity TMDL-Vermillion River-(07040001-504)-TSS</v>
      </c>
    </row>
    <row r="1957" spans="1:16" ht="27.95" hidden="1" customHeight="1" x14ac:dyDescent="0.25">
      <c r="A1957" s="203" t="s">
        <v>1887</v>
      </c>
      <c r="B1957" s="202" t="s">
        <v>2388</v>
      </c>
      <c r="C1957" s="203" t="s">
        <v>1403</v>
      </c>
      <c r="D1957" s="202" t="s">
        <v>1404</v>
      </c>
      <c r="E1957" s="202" t="s">
        <v>1405</v>
      </c>
      <c r="F1957" s="202" t="s">
        <v>475</v>
      </c>
      <c r="G1957" s="253">
        <v>154</v>
      </c>
      <c r="H1957" s="361" t="s">
        <v>1406</v>
      </c>
      <c r="I1957" s="359" t="s">
        <v>1407</v>
      </c>
      <c r="J1957" s="208">
        <v>0</v>
      </c>
      <c r="K1957" s="359" t="s">
        <v>22</v>
      </c>
      <c r="L1957" s="359" t="s">
        <v>1408</v>
      </c>
      <c r="M1957" s="368" t="s">
        <v>1407</v>
      </c>
      <c r="N1957" s="205">
        <v>42486</v>
      </c>
      <c r="O1957" s="203"/>
      <c r="P1957" t="str">
        <f t="shared" si="30"/>
        <v>South Metro Mississippi TSS TMDL-Mississippi River-(07040001-531)-TSS</v>
      </c>
    </row>
    <row r="1958" spans="1:16" ht="27.95" hidden="1" customHeight="1" x14ac:dyDescent="0.25">
      <c r="A1958" s="203" t="s">
        <v>1889</v>
      </c>
      <c r="B1958" s="202" t="s">
        <v>2389</v>
      </c>
      <c r="C1958" s="203" t="s">
        <v>1387</v>
      </c>
      <c r="D1958" s="202" t="s">
        <v>1388</v>
      </c>
      <c r="E1958" s="202" t="s">
        <v>1389</v>
      </c>
      <c r="F1958" s="202" t="s">
        <v>505</v>
      </c>
      <c r="G1958" s="253">
        <v>20.100000000000001</v>
      </c>
      <c r="H1958" s="225" t="s">
        <v>1390</v>
      </c>
      <c r="I1958" s="359" t="s">
        <v>1379</v>
      </c>
      <c r="J1958" s="359" t="s">
        <v>1380</v>
      </c>
      <c r="K1958" s="359" t="s">
        <v>1391</v>
      </c>
      <c r="L1958" s="359" t="s">
        <v>1392</v>
      </c>
      <c r="M1958" s="368">
        <v>2005</v>
      </c>
      <c r="N1958" s="207" t="s">
        <v>1393</v>
      </c>
      <c r="O1958" s="203"/>
      <c r="P1958" t="str">
        <f t="shared" si="30"/>
        <v>North Fork Crow and Lower Crow Bacteria, Turbidity, and Low DO TMDL-Crow River-(07010204-502)-E. coli</v>
      </c>
    </row>
    <row r="1959" spans="1:16" ht="27.95" hidden="1" customHeight="1" x14ac:dyDescent="0.25">
      <c r="A1959" s="203" t="s">
        <v>1889</v>
      </c>
      <c r="B1959" s="202" t="s">
        <v>2389</v>
      </c>
      <c r="C1959" s="203" t="s">
        <v>1387</v>
      </c>
      <c r="D1959" s="202" t="s">
        <v>1388</v>
      </c>
      <c r="E1959" s="202" t="s">
        <v>1389</v>
      </c>
      <c r="F1959" s="202" t="s">
        <v>505</v>
      </c>
      <c r="G1959" s="253">
        <v>11.4</v>
      </c>
      <c r="H1959" s="225" t="s">
        <v>1390</v>
      </c>
      <c r="I1959" s="359" t="s">
        <v>1382</v>
      </c>
      <c r="J1959" s="359" t="s">
        <v>1380</v>
      </c>
      <c r="K1959" s="359" t="s">
        <v>1391</v>
      </c>
      <c r="L1959" s="359" t="s">
        <v>1392</v>
      </c>
      <c r="M1959" s="368">
        <v>2005</v>
      </c>
      <c r="N1959" s="207" t="s">
        <v>1393</v>
      </c>
      <c r="O1959" s="203"/>
      <c r="P1959" t="str">
        <f t="shared" si="30"/>
        <v>North Fork Crow and Lower Crow Bacteria, Turbidity, and Low DO TMDL-Crow River-(07010204-502)-E. coli</v>
      </c>
    </row>
    <row r="1960" spans="1:16" ht="27.95" hidden="1" customHeight="1" x14ac:dyDescent="0.25">
      <c r="A1960" s="203" t="s">
        <v>1889</v>
      </c>
      <c r="B1960" s="202" t="s">
        <v>2389</v>
      </c>
      <c r="C1960" s="203" t="s">
        <v>1387</v>
      </c>
      <c r="D1960" s="202" t="s">
        <v>1388</v>
      </c>
      <c r="E1960" s="202" t="s">
        <v>1389</v>
      </c>
      <c r="F1960" s="202" t="s">
        <v>505</v>
      </c>
      <c r="G1960" s="253">
        <v>6</v>
      </c>
      <c r="H1960" s="225" t="s">
        <v>1390</v>
      </c>
      <c r="I1960" s="359" t="s">
        <v>1383</v>
      </c>
      <c r="J1960" s="359" t="s">
        <v>1380</v>
      </c>
      <c r="K1960" s="359" t="s">
        <v>1391</v>
      </c>
      <c r="L1960" s="359" t="s">
        <v>1392</v>
      </c>
      <c r="M1960" s="368">
        <v>2005</v>
      </c>
      <c r="N1960" s="207" t="s">
        <v>1393</v>
      </c>
      <c r="O1960" s="203"/>
      <c r="P1960" t="str">
        <f t="shared" si="30"/>
        <v>North Fork Crow and Lower Crow Bacteria, Turbidity, and Low DO TMDL-Crow River-(07010204-502)-E. coli</v>
      </c>
    </row>
    <row r="1961" spans="1:16" ht="27.95" hidden="1" customHeight="1" x14ac:dyDescent="0.25">
      <c r="A1961" s="203" t="s">
        <v>1889</v>
      </c>
      <c r="B1961" s="202" t="s">
        <v>2389</v>
      </c>
      <c r="C1961" s="203" t="s">
        <v>1387</v>
      </c>
      <c r="D1961" s="202" t="s">
        <v>1388</v>
      </c>
      <c r="E1961" s="202" t="s">
        <v>1389</v>
      </c>
      <c r="F1961" s="202" t="s">
        <v>505</v>
      </c>
      <c r="G1961" s="253">
        <v>1.9</v>
      </c>
      <c r="H1961" s="225" t="s">
        <v>1390</v>
      </c>
      <c r="I1961" s="359" t="s">
        <v>1384</v>
      </c>
      <c r="J1961" s="359" t="s">
        <v>1380</v>
      </c>
      <c r="K1961" s="359" t="s">
        <v>1391</v>
      </c>
      <c r="L1961" s="359" t="s">
        <v>1392</v>
      </c>
      <c r="M1961" s="368">
        <v>2005</v>
      </c>
      <c r="N1961" s="207" t="s">
        <v>1393</v>
      </c>
      <c r="O1961" s="203"/>
      <c r="P1961" t="str">
        <f t="shared" si="30"/>
        <v>North Fork Crow and Lower Crow Bacteria, Turbidity, and Low DO TMDL-Crow River-(07010204-502)-E. coli</v>
      </c>
    </row>
    <row r="1962" spans="1:16" ht="27.95" hidden="1" customHeight="1" x14ac:dyDescent="0.25">
      <c r="A1962" s="203" t="s">
        <v>1889</v>
      </c>
      <c r="B1962" s="202" t="s">
        <v>2389</v>
      </c>
      <c r="C1962" s="203" t="s">
        <v>1387</v>
      </c>
      <c r="D1962" s="202" t="s">
        <v>1388</v>
      </c>
      <c r="E1962" s="202" t="s">
        <v>1389</v>
      </c>
      <c r="F1962" s="202" t="s">
        <v>505</v>
      </c>
      <c r="G1962" s="253">
        <v>0.6</v>
      </c>
      <c r="H1962" s="225" t="s">
        <v>1390</v>
      </c>
      <c r="I1962" s="359" t="s">
        <v>1385</v>
      </c>
      <c r="J1962" s="359" t="s">
        <v>1380</v>
      </c>
      <c r="K1962" s="359" t="s">
        <v>1391</v>
      </c>
      <c r="L1962" s="359" t="s">
        <v>1392</v>
      </c>
      <c r="M1962" s="368">
        <v>2005</v>
      </c>
      <c r="N1962" s="207" t="s">
        <v>1393</v>
      </c>
      <c r="O1962" s="203"/>
      <c r="P1962" t="str">
        <f t="shared" si="30"/>
        <v>North Fork Crow and Lower Crow Bacteria, Turbidity, and Low DO TMDL-Crow River-(07010204-502)-E. coli</v>
      </c>
    </row>
    <row r="1963" spans="1:16" ht="27.95" hidden="1" customHeight="1" x14ac:dyDescent="0.25">
      <c r="A1963" s="203" t="s">
        <v>1889</v>
      </c>
      <c r="B1963" s="202" t="s">
        <v>2389</v>
      </c>
      <c r="C1963" s="203" t="s">
        <v>1387</v>
      </c>
      <c r="D1963" s="202" t="s">
        <v>1388</v>
      </c>
      <c r="E1963" s="202" t="s">
        <v>1389</v>
      </c>
      <c r="F1963" s="202" t="s">
        <v>505</v>
      </c>
      <c r="G1963" s="253">
        <v>4.4000000000000004</v>
      </c>
      <c r="H1963" s="224" t="s">
        <v>488</v>
      </c>
      <c r="I1963" s="359" t="s">
        <v>1379</v>
      </c>
      <c r="J1963" s="359" t="s">
        <v>1380</v>
      </c>
      <c r="K1963" s="359" t="s">
        <v>22</v>
      </c>
      <c r="L1963" s="359" t="s">
        <v>1392</v>
      </c>
      <c r="M1963" s="368">
        <v>2005</v>
      </c>
      <c r="N1963" s="207" t="s">
        <v>1393</v>
      </c>
      <c r="O1963" s="203"/>
      <c r="P1963" t="str">
        <f t="shared" si="30"/>
        <v>North Fork Crow and Lower Crow Bacteria, Turbidity, and Low DO TMDL-Crow River-(07010204-502)-TSS</v>
      </c>
    </row>
    <row r="1964" spans="1:16" ht="27.95" hidden="1" customHeight="1" x14ac:dyDescent="0.25">
      <c r="A1964" s="203" t="s">
        <v>1889</v>
      </c>
      <c r="B1964" s="202" t="s">
        <v>2389</v>
      </c>
      <c r="C1964" s="203" t="s">
        <v>1387</v>
      </c>
      <c r="D1964" s="202" t="s">
        <v>1388</v>
      </c>
      <c r="E1964" s="202" t="s">
        <v>1389</v>
      </c>
      <c r="F1964" s="202" t="s">
        <v>505</v>
      </c>
      <c r="G1964" s="253">
        <v>1.5</v>
      </c>
      <c r="H1964" s="224" t="s">
        <v>488</v>
      </c>
      <c r="I1964" s="359" t="s">
        <v>1382</v>
      </c>
      <c r="J1964" s="359" t="s">
        <v>1380</v>
      </c>
      <c r="K1964" s="359" t="s">
        <v>22</v>
      </c>
      <c r="L1964" s="359" t="s">
        <v>1392</v>
      </c>
      <c r="M1964" s="368">
        <v>2005</v>
      </c>
      <c r="N1964" s="207" t="s">
        <v>1393</v>
      </c>
      <c r="O1964" s="203"/>
      <c r="P1964" t="str">
        <f t="shared" si="30"/>
        <v>North Fork Crow and Lower Crow Bacteria, Turbidity, and Low DO TMDL-Crow River-(07010204-502)-TSS</v>
      </c>
    </row>
    <row r="1965" spans="1:16" ht="27.95" hidden="1" customHeight="1" x14ac:dyDescent="0.25">
      <c r="A1965" s="203" t="s">
        <v>1889</v>
      </c>
      <c r="B1965" s="202" t="s">
        <v>2389</v>
      </c>
      <c r="C1965" s="203" t="s">
        <v>1387</v>
      </c>
      <c r="D1965" s="202" t="s">
        <v>1388</v>
      </c>
      <c r="E1965" s="202" t="s">
        <v>1389</v>
      </c>
      <c r="F1965" s="202" t="s">
        <v>505</v>
      </c>
      <c r="G1965" s="253">
        <v>0.4</v>
      </c>
      <c r="H1965" s="224" t="s">
        <v>488</v>
      </c>
      <c r="I1965" s="359" t="s">
        <v>1383</v>
      </c>
      <c r="J1965" s="359" t="s">
        <v>1380</v>
      </c>
      <c r="K1965" s="359" t="s">
        <v>22</v>
      </c>
      <c r="L1965" s="359" t="s">
        <v>1392</v>
      </c>
      <c r="M1965" s="368">
        <v>2005</v>
      </c>
      <c r="N1965" s="207" t="s">
        <v>1393</v>
      </c>
      <c r="O1965" s="203"/>
      <c r="P1965" t="str">
        <f t="shared" si="30"/>
        <v>North Fork Crow and Lower Crow Bacteria, Turbidity, and Low DO TMDL-Crow River-(07010204-502)-TSS</v>
      </c>
    </row>
    <row r="1966" spans="1:16" ht="27.95" hidden="1" customHeight="1" x14ac:dyDescent="0.25">
      <c r="A1966" s="203" t="s">
        <v>1889</v>
      </c>
      <c r="B1966" s="202" t="s">
        <v>2389</v>
      </c>
      <c r="C1966" s="203" t="s">
        <v>1387</v>
      </c>
      <c r="D1966" s="202" t="s">
        <v>1388</v>
      </c>
      <c r="E1966" s="202" t="s">
        <v>1389</v>
      </c>
      <c r="F1966" s="202" t="s">
        <v>505</v>
      </c>
      <c r="G1966" s="253">
        <v>0.2</v>
      </c>
      <c r="H1966" s="224" t="s">
        <v>488</v>
      </c>
      <c r="I1966" s="359" t="s">
        <v>1384</v>
      </c>
      <c r="J1966" s="359" t="s">
        <v>1380</v>
      </c>
      <c r="K1966" s="359" t="s">
        <v>22</v>
      </c>
      <c r="L1966" s="359" t="s">
        <v>1392</v>
      </c>
      <c r="M1966" s="368">
        <v>2005</v>
      </c>
      <c r="N1966" s="207" t="s">
        <v>1393</v>
      </c>
      <c r="O1966" s="203"/>
      <c r="P1966" t="str">
        <f t="shared" si="30"/>
        <v>North Fork Crow and Lower Crow Bacteria, Turbidity, and Low DO TMDL-Crow River-(07010204-502)-TSS</v>
      </c>
    </row>
    <row r="1967" spans="1:16" ht="27.95" hidden="1" customHeight="1" x14ac:dyDescent="0.25">
      <c r="A1967" s="203" t="s">
        <v>1889</v>
      </c>
      <c r="B1967" s="202" t="s">
        <v>2389</v>
      </c>
      <c r="C1967" s="203" t="s">
        <v>1387</v>
      </c>
      <c r="D1967" s="202" t="s">
        <v>1388</v>
      </c>
      <c r="E1967" s="202" t="s">
        <v>1389</v>
      </c>
      <c r="F1967" s="202" t="s">
        <v>505</v>
      </c>
      <c r="G1967" s="253">
        <v>0.1</v>
      </c>
      <c r="H1967" s="224" t="s">
        <v>488</v>
      </c>
      <c r="I1967" s="359" t="s">
        <v>1385</v>
      </c>
      <c r="J1967" s="359" t="s">
        <v>1380</v>
      </c>
      <c r="K1967" s="359" t="s">
        <v>22</v>
      </c>
      <c r="L1967" s="359" t="s">
        <v>1392</v>
      </c>
      <c r="M1967" s="368">
        <v>2005</v>
      </c>
      <c r="N1967" s="207" t="s">
        <v>1393</v>
      </c>
      <c r="O1967" s="203"/>
      <c r="P1967" t="str">
        <f t="shared" si="30"/>
        <v>North Fork Crow and Lower Crow Bacteria, Turbidity, and Low DO TMDL-Crow River-(07010204-502)-TSS</v>
      </c>
    </row>
    <row r="1968" spans="1:16" ht="27.95" hidden="1" customHeight="1" x14ac:dyDescent="0.25">
      <c r="A1968" s="203" t="s">
        <v>1889</v>
      </c>
      <c r="B1968" s="202" t="s">
        <v>2389</v>
      </c>
      <c r="C1968" s="203" t="s">
        <v>1403</v>
      </c>
      <c r="D1968" s="202" t="s">
        <v>1404</v>
      </c>
      <c r="E1968" s="202" t="s">
        <v>1405</v>
      </c>
      <c r="F1968" s="202" t="s">
        <v>475</v>
      </c>
      <c r="G1968" s="253">
        <v>154</v>
      </c>
      <c r="H1968" s="361" t="s">
        <v>1406</v>
      </c>
      <c r="I1968" s="359" t="s">
        <v>1407</v>
      </c>
      <c r="J1968" s="359" t="s">
        <v>1380</v>
      </c>
      <c r="K1968" s="359" t="s">
        <v>22</v>
      </c>
      <c r="L1968" s="359" t="s">
        <v>1408</v>
      </c>
      <c r="M1968" s="368" t="s">
        <v>1407</v>
      </c>
      <c r="N1968" s="205">
        <v>42486</v>
      </c>
      <c r="O1968" s="203"/>
      <c r="P1968" t="str">
        <f t="shared" si="30"/>
        <v>South Metro Mississippi TSS TMDL-Mississippi River-(07040001-531)-TSS</v>
      </c>
    </row>
    <row r="1969" spans="1:16" ht="27.95" hidden="1" customHeight="1" x14ac:dyDescent="0.25">
      <c r="A1969" s="203" t="s">
        <v>1888</v>
      </c>
      <c r="B1969" s="202" t="s">
        <v>520</v>
      </c>
      <c r="C1969" s="203" t="s">
        <v>1403</v>
      </c>
      <c r="D1969" s="202" t="s">
        <v>1404</v>
      </c>
      <c r="E1969" s="202" t="s">
        <v>1405</v>
      </c>
      <c r="F1969" s="202" t="s">
        <v>475</v>
      </c>
      <c r="G1969" s="253">
        <v>154</v>
      </c>
      <c r="H1969" s="361" t="s">
        <v>1406</v>
      </c>
      <c r="I1969" s="359" t="s">
        <v>1407</v>
      </c>
      <c r="J1969" s="359" t="s">
        <v>1380</v>
      </c>
      <c r="K1969" s="359" t="s">
        <v>22</v>
      </c>
      <c r="L1969" s="359" t="s">
        <v>1408</v>
      </c>
      <c r="M1969" s="368" t="s">
        <v>1407</v>
      </c>
      <c r="N1969" s="205">
        <v>42486</v>
      </c>
      <c r="O1969" s="203"/>
      <c r="P1969" t="str">
        <f t="shared" si="30"/>
        <v>South Metro Mississippi TSS TMDL-Mississippi River-(07040001-531)-TSS</v>
      </c>
    </row>
    <row r="1970" spans="1:16" ht="27.95" hidden="1" customHeight="1" x14ac:dyDescent="0.25">
      <c r="A1970" s="203" t="s">
        <v>110</v>
      </c>
      <c r="B1970" s="202" t="s">
        <v>661</v>
      </c>
      <c r="C1970" s="203" t="s">
        <v>1508</v>
      </c>
      <c r="D1970" s="202" t="s">
        <v>806</v>
      </c>
      <c r="E1970" s="202" t="s">
        <v>1509</v>
      </c>
      <c r="F1970" s="202" t="s">
        <v>475</v>
      </c>
      <c r="G1970" s="253">
        <v>0.94</v>
      </c>
      <c r="H1970" s="361" t="s">
        <v>1414</v>
      </c>
      <c r="I1970" s="359" t="s">
        <v>1407</v>
      </c>
      <c r="J1970" s="359" t="s">
        <v>1380</v>
      </c>
      <c r="K1970" s="359" t="s">
        <v>1113</v>
      </c>
      <c r="L1970" s="212" t="s">
        <v>1392</v>
      </c>
      <c r="M1970" s="368">
        <v>2009</v>
      </c>
      <c r="N1970" s="205">
        <v>41074</v>
      </c>
      <c r="O1970" s="203"/>
      <c r="P1970" t="str">
        <f t="shared" si="30"/>
        <v>Elk River Watershed TMDL-Elk-(71-0141-00)-TP</v>
      </c>
    </row>
    <row r="1971" spans="1:16" ht="27.95" hidden="1" customHeight="1" x14ac:dyDescent="0.25">
      <c r="A1971" s="203" t="s">
        <v>110</v>
      </c>
      <c r="B1971" s="202" t="s">
        <v>661</v>
      </c>
      <c r="C1971" s="203" t="s">
        <v>1508</v>
      </c>
      <c r="D1971" s="213" t="s">
        <v>740</v>
      </c>
      <c r="E1971" s="214" t="s">
        <v>741</v>
      </c>
      <c r="F1971" s="215" t="s">
        <v>475</v>
      </c>
      <c r="G1971" s="255">
        <v>0.13</v>
      </c>
      <c r="H1971" s="216" t="s">
        <v>488</v>
      </c>
      <c r="I1971" s="212" t="s">
        <v>1379</v>
      </c>
      <c r="J1971" s="216" t="s">
        <v>1380</v>
      </c>
      <c r="K1971" s="216" t="s">
        <v>22</v>
      </c>
      <c r="L1971" s="212" t="s">
        <v>1392</v>
      </c>
      <c r="M1971" s="369">
        <v>2009</v>
      </c>
      <c r="N1971" s="218">
        <v>41074</v>
      </c>
      <c r="O1971" s="203"/>
      <c r="P1971" t="str">
        <f t="shared" si="30"/>
        <v>Elk River Watershed TMDL-Elk River: Big Elk Lake to St. Francis-(07010203-579)-TSS</v>
      </c>
    </row>
    <row r="1972" spans="1:16" ht="27.95" hidden="1" customHeight="1" x14ac:dyDescent="0.25">
      <c r="A1972" s="203" t="s">
        <v>110</v>
      </c>
      <c r="B1972" s="202" t="s">
        <v>661</v>
      </c>
      <c r="C1972" s="203" t="s">
        <v>1508</v>
      </c>
      <c r="D1972" s="213" t="s">
        <v>740</v>
      </c>
      <c r="E1972" s="214" t="s">
        <v>741</v>
      </c>
      <c r="F1972" s="215" t="s">
        <v>475</v>
      </c>
      <c r="G1972" s="255">
        <v>0.05</v>
      </c>
      <c r="H1972" s="216" t="s">
        <v>488</v>
      </c>
      <c r="I1972" s="212" t="s">
        <v>1382</v>
      </c>
      <c r="J1972" s="216" t="s">
        <v>1380</v>
      </c>
      <c r="K1972" s="216" t="s">
        <v>22</v>
      </c>
      <c r="L1972" s="212" t="s">
        <v>1392</v>
      </c>
      <c r="M1972" s="369">
        <v>2009</v>
      </c>
      <c r="N1972" s="218">
        <v>41074</v>
      </c>
      <c r="O1972" s="203"/>
      <c r="P1972" t="str">
        <f t="shared" si="30"/>
        <v>Elk River Watershed TMDL-Elk River: Big Elk Lake to St. Francis-(07010203-579)-TSS</v>
      </c>
    </row>
    <row r="1973" spans="1:16" ht="27.95" hidden="1" customHeight="1" x14ac:dyDescent="0.25">
      <c r="A1973" s="203" t="s">
        <v>110</v>
      </c>
      <c r="B1973" s="202" t="s">
        <v>661</v>
      </c>
      <c r="C1973" s="203" t="s">
        <v>1508</v>
      </c>
      <c r="D1973" s="213" t="s">
        <v>740</v>
      </c>
      <c r="E1973" s="214" t="s">
        <v>741</v>
      </c>
      <c r="F1973" s="215" t="s">
        <v>475</v>
      </c>
      <c r="G1973" s="255">
        <v>0.03</v>
      </c>
      <c r="H1973" s="216" t="s">
        <v>488</v>
      </c>
      <c r="I1973" s="212" t="s">
        <v>1383</v>
      </c>
      <c r="J1973" s="216" t="s">
        <v>1380</v>
      </c>
      <c r="K1973" s="216" t="s">
        <v>22</v>
      </c>
      <c r="L1973" s="212" t="s">
        <v>1392</v>
      </c>
      <c r="M1973" s="369">
        <v>2009</v>
      </c>
      <c r="N1973" s="218">
        <v>41074</v>
      </c>
      <c r="O1973" s="203"/>
      <c r="P1973" t="str">
        <f t="shared" si="30"/>
        <v>Elk River Watershed TMDL-Elk River: Big Elk Lake to St. Francis-(07010203-579)-TSS</v>
      </c>
    </row>
    <row r="1974" spans="1:16" ht="27.95" hidden="1" customHeight="1" x14ac:dyDescent="0.25">
      <c r="A1974" s="203" t="s">
        <v>110</v>
      </c>
      <c r="B1974" s="202" t="s">
        <v>661</v>
      </c>
      <c r="C1974" s="203" t="s">
        <v>1508</v>
      </c>
      <c r="D1974" s="213" t="s">
        <v>740</v>
      </c>
      <c r="E1974" s="214" t="s">
        <v>741</v>
      </c>
      <c r="F1974" s="215" t="s">
        <v>475</v>
      </c>
      <c r="G1974" s="255">
        <v>0.02</v>
      </c>
      <c r="H1974" s="216" t="s">
        <v>488</v>
      </c>
      <c r="I1974" s="212" t="s">
        <v>1384</v>
      </c>
      <c r="J1974" s="216" t="s">
        <v>1380</v>
      </c>
      <c r="K1974" s="216" t="s">
        <v>22</v>
      </c>
      <c r="L1974" s="212" t="s">
        <v>1392</v>
      </c>
      <c r="M1974" s="369">
        <v>2009</v>
      </c>
      <c r="N1974" s="218">
        <v>41074</v>
      </c>
      <c r="O1974" s="203"/>
      <c r="P1974" t="str">
        <f t="shared" si="30"/>
        <v>Elk River Watershed TMDL-Elk River: Big Elk Lake to St. Francis-(07010203-579)-TSS</v>
      </c>
    </row>
    <row r="1975" spans="1:16" ht="27.95" hidden="1" customHeight="1" x14ac:dyDescent="0.25">
      <c r="A1975" s="203" t="s">
        <v>110</v>
      </c>
      <c r="B1975" s="202" t="s">
        <v>661</v>
      </c>
      <c r="C1975" s="203" t="s">
        <v>1508</v>
      </c>
      <c r="D1975" s="213" t="s">
        <v>740</v>
      </c>
      <c r="E1975" s="214" t="s">
        <v>741</v>
      </c>
      <c r="F1975" s="215" t="s">
        <v>475</v>
      </c>
      <c r="G1975" s="255">
        <v>0.01</v>
      </c>
      <c r="H1975" s="216" t="s">
        <v>488</v>
      </c>
      <c r="I1975" s="212" t="s">
        <v>1385</v>
      </c>
      <c r="J1975" s="216" t="s">
        <v>1380</v>
      </c>
      <c r="K1975" s="216" t="s">
        <v>22</v>
      </c>
      <c r="L1975" s="212" t="s">
        <v>1392</v>
      </c>
      <c r="M1975" s="369">
        <v>2009</v>
      </c>
      <c r="N1975" s="218">
        <v>41074</v>
      </c>
      <c r="O1975" s="203"/>
      <c r="P1975" t="str">
        <f t="shared" si="30"/>
        <v>Elk River Watershed TMDL-Elk River: Big Elk Lake to St. Francis-(07010203-579)-TSS</v>
      </c>
    </row>
    <row r="1976" spans="1:16" ht="27.95" hidden="1" customHeight="1" x14ac:dyDescent="0.25">
      <c r="A1976" s="203" t="s">
        <v>110</v>
      </c>
      <c r="B1976" s="202" t="s">
        <v>661</v>
      </c>
      <c r="C1976" s="203" t="s">
        <v>1508</v>
      </c>
      <c r="D1976" s="202" t="s">
        <v>740</v>
      </c>
      <c r="E1976" s="202" t="s">
        <v>1510</v>
      </c>
      <c r="F1976" s="202" t="s">
        <v>475</v>
      </c>
      <c r="G1976" s="253">
        <v>539.42999999999995</v>
      </c>
      <c r="H1976" s="361" t="s">
        <v>1400</v>
      </c>
      <c r="I1976" s="359" t="s">
        <v>1379</v>
      </c>
      <c r="J1976" s="359" t="s">
        <v>1380</v>
      </c>
      <c r="K1976" s="359" t="s">
        <v>1391</v>
      </c>
      <c r="L1976" s="359" t="s">
        <v>1392</v>
      </c>
      <c r="M1976" s="368">
        <v>2009</v>
      </c>
      <c r="N1976" s="205">
        <v>41074</v>
      </c>
      <c r="O1976" s="203"/>
      <c r="P1976" t="str">
        <f t="shared" si="30"/>
        <v>Elk River Watershed TMDL-Elk River-(07010203-579)-E. coli</v>
      </c>
    </row>
    <row r="1977" spans="1:16" ht="27.95" hidden="1" customHeight="1" x14ac:dyDescent="0.25">
      <c r="A1977" s="203" t="s">
        <v>110</v>
      </c>
      <c r="B1977" s="202" t="s">
        <v>661</v>
      </c>
      <c r="C1977" s="203" t="s">
        <v>1508</v>
      </c>
      <c r="D1977" s="202" t="s">
        <v>740</v>
      </c>
      <c r="E1977" s="202" t="s">
        <v>1510</v>
      </c>
      <c r="F1977" s="202" t="s">
        <v>475</v>
      </c>
      <c r="G1977" s="253">
        <v>203.99</v>
      </c>
      <c r="H1977" s="361" t="s">
        <v>1400</v>
      </c>
      <c r="I1977" s="359" t="s">
        <v>1382</v>
      </c>
      <c r="J1977" s="359" t="s">
        <v>1380</v>
      </c>
      <c r="K1977" s="359" t="s">
        <v>1391</v>
      </c>
      <c r="L1977" s="359" t="s">
        <v>1392</v>
      </c>
      <c r="M1977" s="368">
        <v>2009</v>
      </c>
      <c r="N1977" s="205">
        <v>41074</v>
      </c>
      <c r="O1977" s="203"/>
      <c r="P1977" t="str">
        <f t="shared" si="30"/>
        <v>Elk River Watershed TMDL-Elk River-(07010203-579)-E. coli</v>
      </c>
    </row>
    <row r="1978" spans="1:16" ht="27.95" hidden="1" customHeight="1" x14ac:dyDescent="0.25">
      <c r="A1978" s="203" t="s">
        <v>110</v>
      </c>
      <c r="B1978" s="202" t="s">
        <v>661</v>
      </c>
      <c r="C1978" s="203" t="s">
        <v>1508</v>
      </c>
      <c r="D1978" s="202" t="s">
        <v>740</v>
      </c>
      <c r="E1978" s="202" t="s">
        <v>1510</v>
      </c>
      <c r="F1978" s="202" t="s">
        <v>475</v>
      </c>
      <c r="G1978" s="253">
        <v>101.84</v>
      </c>
      <c r="H1978" s="361" t="s">
        <v>1400</v>
      </c>
      <c r="I1978" s="359" t="s">
        <v>1383</v>
      </c>
      <c r="J1978" s="359" t="s">
        <v>1380</v>
      </c>
      <c r="K1978" s="359" t="s">
        <v>1391</v>
      </c>
      <c r="L1978" s="359" t="s">
        <v>1392</v>
      </c>
      <c r="M1978" s="368">
        <v>2009</v>
      </c>
      <c r="N1978" s="205">
        <v>41074</v>
      </c>
      <c r="O1978" s="203"/>
      <c r="P1978" t="str">
        <f t="shared" si="30"/>
        <v>Elk River Watershed TMDL-Elk River-(07010203-579)-E. coli</v>
      </c>
    </row>
    <row r="1979" spans="1:16" ht="27.95" hidden="1" customHeight="1" x14ac:dyDescent="0.25">
      <c r="A1979" s="203" t="s">
        <v>110</v>
      </c>
      <c r="B1979" s="202" t="s">
        <v>661</v>
      </c>
      <c r="C1979" s="203" t="s">
        <v>1508</v>
      </c>
      <c r="D1979" s="202" t="s">
        <v>740</v>
      </c>
      <c r="E1979" s="202" t="s">
        <v>1510</v>
      </c>
      <c r="F1979" s="202" t="s">
        <v>475</v>
      </c>
      <c r="G1979" s="253">
        <v>61.01</v>
      </c>
      <c r="H1979" s="361" t="s">
        <v>1400</v>
      </c>
      <c r="I1979" s="359" t="s">
        <v>1384</v>
      </c>
      <c r="J1979" s="359" t="s">
        <v>1380</v>
      </c>
      <c r="K1979" s="359" t="s">
        <v>1391</v>
      </c>
      <c r="L1979" s="359" t="s">
        <v>1392</v>
      </c>
      <c r="M1979" s="368">
        <v>2009</v>
      </c>
      <c r="N1979" s="205">
        <v>41074</v>
      </c>
      <c r="O1979" s="203"/>
      <c r="P1979" t="str">
        <f t="shared" si="30"/>
        <v>Elk River Watershed TMDL-Elk River-(07010203-579)-E. coli</v>
      </c>
    </row>
    <row r="1980" spans="1:16" ht="27.95" hidden="1" customHeight="1" x14ac:dyDescent="0.25">
      <c r="A1980" s="203" t="s">
        <v>110</v>
      </c>
      <c r="B1980" s="202" t="s">
        <v>661</v>
      </c>
      <c r="C1980" s="203" t="s">
        <v>1508</v>
      </c>
      <c r="D1980" s="202" t="s">
        <v>740</v>
      </c>
      <c r="E1980" s="202" t="s">
        <v>1510</v>
      </c>
      <c r="F1980" s="202" t="s">
        <v>475</v>
      </c>
      <c r="G1980" s="253">
        <v>29.95</v>
      </c>
      <c r="H1980" s="361" t="s">
        <v>1400</v>
      </c>
      <c r="I1980" s="359" t="s">
        <v>1385</v>
      </c>
      <c r="J1980" s="359" t="s">
        <v>1380</v>
      </c>
      <c r="K1980" s="359" t="s">
        <v>1391</v>
      </c>
      <c r="L1980" s="359" t="s">
        <v>1392</v>
      </c>
      <c r="M1980" s="368">
        <v>2009</v>
      </c>
      <c r="N1980" s="205">
        <v>41074</v>
      </c>
      <c r="O1980" s="203"/>
      <c r="P1980" t="str">
        <f t="shared" si="30"/>
        <v>Elk River Watershed TMDL-Elk River-(07010203-579)-E. coli</v>
      </c>
    </row>
    <row r="1981" spans="1:16" ht="27.95" hidden="1" customHeight="1" x14ac:dyDescent="0.25">
      <c r="A1981" s="203" t="s">
        <v>110</v>
      </c>
      <c r="B1981" s="202" t="s">
        <v>661</v>
      </c>
      <c r="C1981" s="203" t="s">
        <v>1403</v>
      </c>
      <c r="D1981" s="202" t="s">
        <v>1404</v>
      </c>
      <c r="E1981" s="202" t="s">
        <v>1405</v>
      </c>
      <c r="F1981" s="202" t="s">
        <v>475</v>
      </c>
      <c r="G1981" s="253">
        <v>154</v>
      </c>
      <c r="H1981" s="361" t="s">
        <v>1406</v>
      </c>
      <c r="I1981" s="359" t="s">
        <v>1407</v>
      </c>
      <c r="J1981" s="208">
        <v>0</v>
      </c>
      <c r="K1981" s="359" t="s">
        <v>22</v>
      </c>
      <c r="L1981" s="359" t="s">
        <v>1408</v>
      </c>
      <c r="M1981" s="368" t="s">
        <v>1407</v>
      </c>
      <c r="N1981" s="205">
        <v>42486</v>
      </c>
      <c r="O1981" s="203"/>
      <c r="P1981" t="str">
        <f t="shared" si="30"/>
        <v>South Metro Mississippi TSS TMDL-Mississippi River-(07040001-531)-TSS</v>
      </c>
    </row>
    <row r="1982" spans="1:16" ht="27.95" hidden="1" customHeight="1" x14ac:dyDescent="0.25">
      <c r="A1982" s="203" t="s">
        <v>111</v>
      </c>
      <c r="B1982" s="202" t="s">
        <v>480</v>
      </c>
      <c r="C1982" s="203" t="s">
        <v>1376</v>
      </c>
      <c r="D1982" s="226" t="s">
        <v>571</v>
      </c>
      <c r="E1982" s="202" t="s">
        <v>1666</v>
      </c>
      <c r="F1982" s="129" t="s">
        <v>475</v>
      </c>
      <c r="G1982" s="259">
        <v>5.17</v>
      </c>
      <c r="H1982" s="361" t="s">
        <v>1378</v>
      </c>
      <c r="I1982" s="359" t="s">
        <v>1379</v>
      </c>
      <c r="J1982" s="359" t="s">
        <v>1380</v>
      </c>
      <c r="K1982" s="359" t="s">
        <v>9</v>
      </c>
      <c r="L1982" s="359" t="s">
        <v>1381</v>
      </c>
      <c r="M1982" s="368">
        <v>2001</v>
      </c>
      <c r="N1982" s="205">
        <v>38812</v>
      </c>
      <c r="O1982" s="203"/>
      <c r="P1982" t="str">
        <f t="shared" si="30"/>
        <v>Lower Mississippi River Basin-Fecal Coliform TMDL-Zumbro River, South Fork-(07040004-535)-Fecal Coliform</v>
      </c>
    </row>
    <row r="1983" spans="1:16" ht="27.95" hidden="1" customHeight="1" x14ac:dyDescent="0.25">
      <c r="A1983" s="203" t="s">
        <v>111</v>
      </c>
      <c r="B1983" s="202" t="s">
        <v>480</v>
      </c>
      <c r="C1983" s="203" t="s">
        <v>1376</v>
      </c>
      <c r="D1983" s="226" t="s">
        <v>571</v>
      </c>
      <c r="E1983" s="202" t="s">
        <v>1666</v>
      </c>
      <c r="F1983" s="129" t="s">
        <v>475</v>
      </c>
      <c r="G1983" s="259">
        <v>1.97</v>
      </c>
      <c r="H1983" s="361" t="s">
        <v>1378</v>
      </c>
      <c r="I1983" s="359" t="s">
        <v>1382</v>
      </c>
      <c r="J1983" s="359" t="s">
        <v>1380</v>
      </c>
      <c r="K1983" s="359" t="s">
        <v>9</v>
      </c>
      <c r="L1983" s="359" t="s">
        <v>1381</v>
      </c>
      <c r="M1983" s="368">
        <v>2001</v>
      </c>
      <c r="N1983" s="205">
        <v>38812</v>
      </c>
      <c r="O1983" s="203"/>
      <c r="P1983" t="str">
        <f t="shared" si="30"/>
        <v>Lower Mississippi River Basin-Fecal Coliform TMDL-Zumbro River, South Fork-(07040004-535)-Fecal Coliform</v>
      </c>
    </row>
    <row r="1984" spans="1:16" ht="27.95" hidden="1" customHeight="1" x14ac:dyDescent="0.25">
      <c r="A1984" s="203" t="s">
        <v>111</v>
      </c>
      <c r="B1984" s="202" t="s">
        <v>480</v>
      </c>
      <c r="C1984" s="203" t="s">
        <v>1376</v>
      </c>
      <c r="D1984" s="226" t="s">
        <v>571</v>
      </c>
      <c r="E1984" s="202" t="s">
        <v>1666</v>
      </c>
      <c r="F1984" s="129" t="s">
        <v>475</v>
      </c>
      <c r="G1984" s="259">
        <v>1.26</v>
      </c>
      <c r="H1984" s="361" t="s">
        <v>1378</v>
      </c>
      <c r="I1984" s="359" t="s">
        <v>1383</v>
      </c>
      <c r="J1984" s="359" t="s">
        <v>1380</v>
      </c>
      <c r="K1984" s="359" t="s">
        <v>9</v>
      </c>
      <c r="L1984" s="359" t="s">
        <v>1381</v>
      </c>
      <c r="M1984" s="368">
        <v>2001</v>
      </c>
      <c r="N1984" s="205">
        <v>38812</v>
      </c>
      <c r="O1984" s="203"/>
      <c r="P1984" t="str">
        <f t="shared" si="30"/>
        <v>Lower Mississippi River Basin-Fecal Coliform TMDL-Zumbro River, South Fork-(07040004-535)-Fecal Coliform</v>
      </c>
    </row>
    <row r="1985" spans="1:16" ht="27.95" hidden="1" customHeight="1" x14ac:dyDescent="0.25">
      <c r="A1985" s="203" t="s">
        <v>111</v>
      </c>
      <c r="B1985" s="202" t="s">
        <v>480</v>
      </c>
      <c r="C1985" s="203" t="s">
        <v>1376</v>
      </c>
      <c r="D1985" s="226" t="s">
        <v>571</v>
      </c>
      <c r="E1985" s="202" t="s">
        <v>1666</v>
      </c>
      <c r="F1985" s="129" t="s">
        <v>475</v>
      </c>
      <c r="G1985" s="259">
        <v>0.54</v>
      </c>
      <c r="H1985" s="361" t="s">
        <v>1378</v>
      </c>
      <c r="I1985" s="359" t="s">
        <v>1384</v>
      </c>
      <c r="J1985" s="359" t="s">
        <v>1380</v>
      </c>
      <c r="K1985" s="359" t="s">
        <v>9</v>
      </c>
      <c r="L1985" s="359" t="s">
        <v>1381</v>
      </c>
      <c r="M1985" s="368">
        <v>2001</v>
      </c>
      <c r="N1985" s="205">
        <v>38812</v>
      </c>
      <c r="O1985" s="203"/>
      <c r="P1985" t="str">
        <f t="shared" si="30"/>
        <v>Lower Mississippi River Basin-Fecal Coliform TMDL-Zumbro River, South Fork-(07040004-535)-Fecal Coliform</v>
      </c>
    </row>
    <row r="1986" spans="1:16" ht="27.95" hidden="1" customHeight="1" x14ac:dyDescent="0.25">
      <c r="A1986" s="203" t="s">
        <v>111</v>
      </c>
      <c r="B1986" s="202" t="s">
        <v>480</v>
      </c>
      <c r="C1986" s="203" t="s">
        <v>1376</v>
      </c>
      <c r="D1986" s="226" t="s">
        <v>571</v>
      </c>
      <c r="E1986" s="202" t="s">
        <v>1666</v>
      </c>
      <c r="F1986" s="129" t="s">
        <v>475</v>
      </c>
      <c r="G1986" s="259">
        <v>0.18</v>
      </c>
      <c r="H1986" s="361" t="s">
        <v>1378</v>
      </c>
      <c r="I1986" s="359" t="s">
        <v>1385</v>
      </c>
      <c r="J1986" s="359" t="s">
        <v>1380</v>
      </c>
      <c r="K1986" s="359" t="s">
        <v>9</v>
      </c>
      <c r="L1986" s="359" t="s">
        <v>1381</v>
      </c>
      <c r="M1986" s="368">
        <v>2001</v>
      </c>
      <c r="N1986" s="205">
        <v>38812</v>
      </c>
      <c r="O1986" s="203"/>
      <c r="P1986" t="str">
        <f t="shared" si="30"/>
        <v>Lower Mississippi River Basin-Fecal Coliform TMDL-Zumbro River, South Fork-(07040004-535)-Fecal Coliform</v>
      </c>
    </row>
    <row r="1987" spans="1:16" ht="27.95" hidden="1" customHeight="1" x14ac:dyDescent="0.25">
      <c r="A1987" s="203" t="s">
        <v>111</v>
      </c>
      <c r="B1987" s="202" t="s">
        <v>480</v>
      </c>
      <c r="C1987" s="203" t="s">
        <v>1376</v>
      </c>
      <c r="D1987" s="226" t="s">
        <v>494</v>
      </c>
      <c r="E1987" s="202" t="s">
        <v>1666</v>
      </c>
      <c r="F1987" s="129" t="s">
        <v>475</v>
      </c>
      <c r="G1987" s="259">
        <v>10.68</v>
      </c>
      <c r="H1987" s="361" t="s">
        <v>1378</v>
      </c>
      <c r="I1987" s="359" t="s">
        <v>1379</v>
      </c>
      <c r="J1987" s="359" t="s">
        <v>1380</v>
      </c>
      <c r="K1987" s="359" t="s">
        <v>9</v>
      </c>
      <c r="L1987" s="359" t="s">
        <v>1381</v>
      </c>
      <c r="M1987" s="368">
        <v>1988</v>
      </c>
      <c r="N1987" s="205">
        <v>38812</v>
      </c>
      <c r="O1987" s="203"/>
      <c r="P1987" t="str">
        <f t="shared" ref="P1987:P2050" si="31">CONCATENATE(C1987, "-", E1987, "-","(", D1987,")", "-",K1987)</f>
        <v>Lower Mississippi River Basin-Fecal Coliform TMDL-Zumbro River, South Fork-(07040004-507)-Fecal Coliform</v>
      </c>
    </row>
    <row r="1988" spans="1:16" ht="27.95" hidden="1" customHeight="1" x14ac:dyDescent="0.25">
      <c r="A1988" s="203" t="s">
        <v>111</v>
      </c>
      <c r="B1988" s="202" t="s">
        <v>480</v>
      </c>
      <c r="C1988" s="203" t="s">
        <v>1376</v>
      </c>
      <c r="D1988" s="226" t="s">
        <v>494</v>
      </c>
      <c r="E1988" s="202" t="s">
        <v>1666</v>
      </c>
      <c r="F1988" s="129" t="s">
        <v>475</v>
      </c>
      <c r="G1988" s="259">
        <v>3.76</v>
      </c>
      <c r="H1988" s="361" t="s">
        <v>1378</v>
      </c>
      <c r="I1988" s="359" t="s">
        <v>1382</v>
      </c>
      <c r="J1988" s="359" t="s">
        <v>1380</v>
      </c>
      <c r="K1988" s="359" t="s">
        <v>9</v>
      </c>
      <c r="L1988" s="359" t="s">
        <v>1381</v>
      </c>
      <c r="M1988" s="368">
        <v>1988</v>
      </c>
      <c r="N1988" s="205">
        <v>38812</v>
      </c>
      <c r="O1988" s="203"/>
      <c r="P1988" t="str">
        <f t="shared" si="31"/>
        <v>Lower Mississippi River Basin-Fecal Coliform TMDL-Zumbro River, South Fork-(07040004-507)-Fecal Coliform</v>
      </c>
    </row>
    <row r="1989" spans="1:16" ht="27.95" hidden="1" customHeight="1" x14ac:dyDescent="0.25">
      <c r="A1989" s="203" t="s">
        <v>111</v>
      </c>
      <c r="B1989" s="202" t="s">
        <v>480</v>
      </c>
      <c r="C1989" s="203" t="s">
        <v>1376</v>
      </c>
      <c r="D1989" s="226" t="s">
        <v>494</v>
      </c>
      <c r="E1989" s="202" t="s">
        <v>1666</v>
      </c>
      <c r="F1989" s="129" t="s">
        <v>475</v>
      </c>
      <c r="G1989" s="259">
        <v>2.23</v>
      </c>
      <c r="H1989" s="361" t="s">
        <v>1378</v>
      </c>
      <c r="I1989" s="359" t="s">
        <v>1383</v>
      </c>
      <c r="J1989" s="359" t="s">
        <v>1380</v>
      </c>
      <c r="K1989" s="359" t="s">
        <v>9</v>
      </c>
      <c r="L1989" s="359" t="s">
        <v>1381</v>
      </c>
      <c r="M1989" s="368">
        <v>1988</v>
      </c>
      <c r="N1989" s="205">
        <v>38812</v>
      </c>
      <c r="O1989" s="203"/>
      <c r="P1989" t="str">
        <f t="shared" si="31"/>
        <v>Lower Mississippi River Basin-Fecal Coliform TMDL-Zumbro River, South Fork-(07040004-507)-Fecal Coliform</v>
      </c>
    </row>
    <row r="1990" spans="1:16" ht="27.95" hidden="1" customHeight="1" x14ac:dyDescent="0.25">
      <c r="A1990" s="203" t="s">
        <v>111</v>
      </c>
      <c r="B1990" s="202" t="s">
        <v>480</v>
      </c>
      <c r="C1990" s="203" t="s">
        <v>1376</v>
      </c>
      <c r="D1990" s="226" t="s">
        <v>494</v>
      </c>
      <c r="E1990" s="202" t="s">
        <v>1666</v>
      </c>
      <c r="F1990" s="129" t="s">
        <v>475</v>
      </c>
      <c r="G1990" s="259">
        <v>0.67</v>
      </c>
      <c r="H1990" s="361" t="s">
        <v>1378</v>
      </c>
      <c r="I1990" s="359" t="s">
        <v>1384</v>
      </c>
      <c r="J1990" s="359" t="s">
        <v>1380</v>
      </c>
      <c r="K1990" s="359" t="s">
        <v>9</v>
      </c>
      <c r="L1990" s="359" t="s">
        <v>1381</v>
      </c>
      <c r="M1990" s="368">
        <v>1988</v>
      </c>
      <c r="N1990" s="205">
        <v>38812</v>
      </c>
      <c r="O1990" s="203"/>
      <c r="P1990" t="str">
        <f t="shared" si="31"/>
        <v>Lower Mississippi River Basin-Fecal Coliform TMDL-Zumbro River, South Fork-(07040004-507)-Fecal Coliform</v>
      </c>
    </row>
    <row r="1991" spans="1:16" ht="27.95" hidden="1" customHeight="1" x14ac:dyDescent="0.25">
      <c r="A1991" s="203" t="s">
        <v>111</v>
      </c>
      <c r="B1991" s="202" t="s">
        <v>480</v>
      </c>
      <c r="C1991" s="203" t="s">
        <v>1376</v>
      </c>
      <c r="D1991" s="226" t="s">
        <v>494</v>
      </c>
      <c r="E1991" s="202" t="s">
        <v>1666</v>
      </c>
      <c r="F1991" s="129" t="s">
        <v>475</v>
      </c>
      <c r="G1991" s="259" t="s">
        <v>515</v>
      </c>
      <c r="H1991" s="361" t="s">
        <v>1378</v>
      </c>
      <c r="I1991" s="359" t="s">
        <v>1385</v>
      </c>
      <c r="J1991" s="359" t="s">
        <v>1380</v>
      </c>
      <c r="K1991" s="359" t="s">
        <v>9</v>
      </c>
      <c r="L1991" s="359" t="s">
        <v>1381</v>
      </c>
      <c r="M1991" s="368">
        <v>1988</v>
      </c>
      <c r="N1991" s="205">
        <v>38812</v>
      </c>
      <c r="O1991" s="203"/>
      <c r="P1991" t="str">
        <f t="shared" si="31"/>
        <v>Lower Mississippi River Basin-Fecal Coliform TMDL-Zumbro River, South Fork-(07040004-507)-Fecal Coliform</v>
      </c>
    </row>
    <row r="1992" spans="1:16" ht="27.95" hidden="1" customHeight="1" x14ac:dyDescent="0.25">
      <c r="A1992" s="203" t="s">
        <v>111</v>
      </c>
      <c r="B1992" s="202" t="s">
        <v>480</v>
      </c>
      <c r="C1992" s="203" t="s">
        <v>1376</v>
      </c>
      <c r="D1992" s="226" t="s">
        <v>492</v>
      </c>
      <c r="E1992" s="227" t="s">
        <v>1666</v>
      </c>
      <c r="F1992" s="129" t="s">
        <v>475</v>
      </c>
      <c r="G1992" s="259">
        <v>1.8</v>
      </c>
      <c r="H1992" s="361" t="s">
        <v>1378</v>
      </c>
      <c r="I1992" s="359" t="s">
        <v>1379</v>
      </c>
      <c r="J1992" s="359" t="s">
        <v>1380</v>
      </c>
      <c r="K1992" s="359" t="s">
        <v>9</v>
      </c>
      <c r="L1992" s="359" t="s">
        <v>1381</v>
      </c>
      <c r="M1992" s="369">
        <v>2008</v>
      </c>
      <c r="N1992" s="205">
        <v>38812</v>
      </c>
      <c r="O1992" s="203"/>
      <c r="P1992" t="str">
        <f t="shared" si="31"/>
        <v>Lower Mississippi River Basin-Fecal Coliform TMDL-Zumbro River, South Fork-(07040004-536)-Fecal Coliform</v>
      </c>
    </row>
    <row r="1993" spans="1:16" ht="27.95" hidden="1" customHeight="1" x14ac:dyDescent="0.25">
      <c r="A1993" s="203" t="s">
        <v>111</v>
      </c>
      <c r="B1993" s="202" t="s">
        <v>480</v>
      </c>
      <c r="C1993" s="203" t="s">
        <v>1376</v>
      </c>
      <c r="D1993" s="226" t="s">
        <v>492</v>
      </c>
      <c r="E1993" s="227" t="s">
        <v>1666</v>
      </c>
      <c r="F1993" s="129" t="s">
        <v>475</v>
      </c>
      <c r="G1993" s="259">
        <v>0.68</v>
      </c>
      <c r="H1993" s="361" t="s">
        <v>1378</v>
      </c>
      <c r="I1993" s="359" t="s">
        <v>1382</v>
      </c>
      <c r="J1993" s="359" t="s">
        <v>1380</v>
      </c>
      <c r="K1993" s="359" t="s">
        <v>9</v>
      </c>
      <c r="L1993" s="359" t="s">
        <v>1381</v>
      </c>
      <c r="M1993" s="369">
        <v>2008</v>
      </c>
      <c r="N1993" s="205">
        <v>38812</v>
      </c>
      <c r="O1993" s="203"/>
      <c r="P1993" t="str">
        <f t="shared" si="31"/>
        <v>Lower Mississippi River Basin-Fecal Coliform TMDL-Zumbro River, South Fork-(07040004-536)-Fecal Coliform</v>
      </c>
    </row>
    <row r="1994" spans="1:16" ht="27.95" hidden="1" customHeight="1" x14ac:dyDescent="0.25">
      <c r="A1994" s="203" t="s">
        <v>111</v>
      </c>
      <c r="B1994" s="202" t="s">
        <v>480</v>
      </c>
      <c r="C1994" s="203" t="s">
        <v>1376</v>
      </c>
      <c r="D1994" s="226" t="s">
        <v>492</v>
      </c>
      <c r="E1994" s="227" t="s">
        <v>1666</v>
      </c>
      <c r="F1994" s="129" t="s">
        <v>475</v>
      </c>
      <c r="G1994" s="259">
        <v>0.44</v>
      </c>
      <c r="H1994" s="361" t="s">
        <v>1378</v>
      </c>
      <c r="I1994" s="359" t="s">
        <v>1383</v>
      </c>
      <c r="J1994" s="359" t="s">
        <v>1380</v>
      </c>
      <c r="K1994" s="359" t="s">
        <v>9</v>
      </c>
      <c r="L1994" s="359" t="s">
        <v>1381</v>
      </c>
      <c r="M1994" s="369">
        <v>2008</v>
      </c>
      <c r="N1994" s="205">
        <v>38812</v>
      </c>
      <c r="O1994" s="203"/>
      <c r="P1994" t="str">
        <f t="shared" si="31"/>
        <v>Lower Mississippi River Basin-Fecal Coliform TMDL-Zumbro River, South Fork-(07040004-536)-Fecal Coliform</v>
      </c>
    </row>
    <row r="1995" spans="1:16" ht="27.95" hidden="1" customHeight="1" x14ac:dyDescent="0.25">
      <c r="A1995" s="203" t="s">
        <v>111</v>
      </c>
      <c r="B1995" s="202" t="s">
        <v>480</v>
      </c>
      <c r="C1995" s="203" t="s">
        <v>1376</v>
      </c>
      <c r="D1995" s="226" t="s">
        <v>492</v>
      </c>
      <c r="E1995" s="227" t="s">
        <v>1666</v>
      </c>
      <c r="F1995" s="129" t="s">
        <v>475</v>
      </c>
      <c r="G1995" s="259">
        <v>0.19</v>
      </c>
      <c r="H1995" s="361" t="s">
        <v>1378</v>
      </c>
      <c r="I1995" s="359" t="s">
        <v>1384</v>
      </c>
      <c r="J1995" s="359" t="s">
        <v>1380</v>
      </c>
      <c r="K1995" s="359" t="s">
        <v>9</v>
      </c>
      <c r="L1995" s="359" t="s">
        <v>1381</v>
      </c>
      <c r="M1995" s="369">
        <v>2008</v>
      </c>
      <c r="N1995" s="205">
        <v>38812</v>
      </c>
      <c r="O1995" s="203"/>
      <c r="P1995" t="str">
        <f t="shared" si="31"/>
        <v>Lower Mississippi River Basin-Fecal Coliform TMDL-Zumbro River, South Fork-(07040004-536)-Fecal Coliform</v>
      </c>
    </row>
    <row r="1996" spans="1:16" ht="27.95" hidden="1" customHeight="1" x14ac:dyDescent="0.25">
      <c r="A1996" s="203" t="s">
        <v>111</v>
      </c>
      <c r="B1996" s="202" t="s">
        <v>480</v>
      </c>
      <c r="C1996" s="203" t="s">
        <v>1376</v>
      </c>
      <c r="D1996" s="226" t="s">
        <v>492</v>
      </c>
      <c r="E1996" s="227" t="s">
        <v>1666</v>
      </c>
      <c r="F1996" s="129" t="s">
        <v>475</v>
      </c>
      <c r="G1996" s="259">
        <v>0.06</v>
      </c>
      <c r="H1996" s="361" t="s">
        <v>1378</v>
      </c>
      <c r="I1996" s="359" t="s">
        <v>1385</v>
      </c>
      <c r="J1996" s="359" t="s">
        <v>1380</v>
      </c>
      <c r="K1996" s="359" t="s">
        <v>9</v>
      </c>
      <c r="L1996" s="359" t="s">
        <v>1381</v>
      </c>
      <c r="M1996" s="369">
        <v>2008</v>
      </c>
      <c r="N1996" s="205">
        <v>38812</v>
      </c>
      <c r="O1996" s="203"/>
      <c r="P1996" t="str">
        <f t="shared" si="31"/>
        <v>Lower Mississippi River Basin-Fecal Coliform TMDL-Zumbro River, South Fork-(07040004-536)-Fecal Coliform</v>
      </c>
    </row>
    <row r="1997" spans="1:16" ht="27.95" hidden="1" customHeight="1" x14ac:dyDescent="0.25">
      <c r="A1997" s="203" t="s">
        <v>111</v>
      </c>
      <c r="B1997" s="202" t="s">
        <v>480</v>
      </c>
      <c r="C1997" s="203" t="s">
        <v>1376</v>
      </c>
      <c r="D1997" s="226" t="s">
        <v>567</v>
      </c>
      <c r="E1997" s="202" t="s">
        <v>1666</v>
      </c>
      <c r="F1997" s="129" t="s">
        <v>475</v>
      </c>
      <c r="G1997" s="259">
        <v>5.74</v>
      </c>
      <c r="H1997" s="361" t="s">
        <v>1378</v>
      </c>
      <c r="I1997" s="359" t="s">
        <v>1379</v>
      </c>
      <c r="J1997" s="359" t="s">
        <v>1380</v>
      </c>
      <c r="K1997" s="359" t="s">
        <v>9</v>
      </c>
      <c r="L1997" s="359" t="s">
        <v>1381</v>
      </c>
      <c r="M1997" s="368">
        <v>2001</v>
      </c>
      <c r="N1997" s="205">
        <v>38812</v>
      </c>
      <c r="O1997" s="203"/>
      <c r="P1997" t="str">
        <f t="shared" si="31"/>
        <v>Lower Mississippi River Basin-Fecal Coliform TMDL-Zumbro River, South Fork-(07040004-533)-Fecal Coliform</v>
      </c>
    </row>
    <row r="1998" spans="1:16" ht="27.95" hidden="1" customHeight="1" x14ac:dyDescent="0.25">
      <c r="A1998" s="203" t="s">
        <v>111</v>
      </c>
      <c r="B1998" s="202" t="s">
        <v>480</v>
      </c>
      <c r="C1998" s="203" t="s">
        <v>1376</v>
      </c>
      <c r="D1998" s="226" t="s">
        <v>567</v>
      </c>
      <c r="E1998" s="202" t="s">
        <v>1666</v>
      </c>
      <c r="F1998" s="129" t="s">
        <v>475</v>
      </c>
      <c r="G1998" s="259">
        <v>2.19</v>
      </c>
      <c r="H1998" s="361" t="s">
        <v>1378</v>
      </c>
      <c r="I1998" s="359" t="s">
        <v>1382</v>
      </c>
      <c r="J1998" s="359" t="s">
        <v>1380</v>
      </c>
      <c r="K1998" s="359" t="s">
        <v>9</v>
      </c>
      <c r="L1998" s="359" t="s">
        <v>1381</v>
      </c>
      <c r="M1998" s="369">
        <v>2001</v>
      </c>
      <c r="N1998" s="205">
        <v>38812</v>
      </c>
      <c r="O1998" s="203"/>
      <c r="P1998" t="str">
        <f t="shared" si="31"/>
        <v>Lower Mississippi River Basin-Fecal Coliform TMDL-Zumbro River, South Fork-(07040004-533)-Fecal Coliform</v>
      </c>
    </row>
    <row r="1999" spans="1:16" ht="27.95" hidden="1" customHeight="1" x14ac:dyDescent="0.25">
      <c r="A1999" s="203" t="s">
        <v>111</v>
      </c>
      <c r="B1999" s="202" t="s">
        <v>480</v>
      </c>
      <c r="C1999" s="203" t="s">
        <v>1376</v>
      </c>
      <c r="D1999" s="226" t="s">
        <v>567</v>
      </c>
      <c r="E1999" s="202" t="s">
        <v>1666</v>
      </c>
      <c r="F1999" s="129" t="s">
        <v>475</v>
      </c>
      <c r="G1999" s="259">
        <v>1.4</v>
      </c>
      <c r="H1999" s="361" t="s">
        <v>1378</v>
      </c>
      <c r="I1999" s="359" t="s">
        <v>1383</v>
      </c>
      <c r="J1999" s="359" t="s">
        <v>1380</v>
      </c>
      <c r="K1999" s="359" t="s">
        <v>9</v>
      </c>
      <c r="L1999" s="359" t="s">
        <v>1381</v>
      </c>
      <c r="M1999" s="369">
        <v>2001</v>
      </c>
      <c r="N1999" s="205">
        <v>38812</v>
      </c>
      <c r="O1999" s="203"/>
      <c r="P1999" t="str">
        <f t="shared" si="31"/>
        <v>Lower Mississippi River Basin-Fecal Coliform TMDL-Zumbro River, South Fork-(07040004-533)-Fecal Coliform</v>
      </c>
    </row>
    <row r="2000" spans="1:16" ht="27.95" hidden="1" customHeight="1" x14ac:dyDescent="0.25">
      <c r="A2000" s="203" t="s">
        <v>111</v>
      </c>
      <c r="B2000" s="202" t="s">
        <v>480</v>
      </c>
      <c r="C2000" s="203" t="s">
        <v>1376</v>
      </c>
      <c r="D2000" s="226" t="s">
        <v>567</v>
      </c>
      <c r="E2000" s="202" t="s">
        <v>1666</v>
      </c>
      <c r="F2000" s="129" t="s">
        <v>475</v>
      </c>
      <c r="G2000" s="259">
        <v>0.6</v>
      </c>
      <c r="H2000" s="361" t="s">
        <v>1378</v>
      </c>
      <c r="I2000" s="359" t="s">
        <v>1384</v>
      </c>
      <c r="J2000" s="359" t="s">
        <v>1380</v>
      </c>
      <c r="K2000" s="359" t="s">
        <v>9</v>
      </c>
      <c r="L2000" s="359" t="s">
        <v>1381</v>
      </c>
      <c r="M2000" s="369">
        <v>2001</v>
      </c>
      <c r="N2000" s="205">
        <v>38812</v>
      </c>
      <c r="O2000" s="203"/>
      <c r="P2000" t="str">
        <f t="shared" si="31"/>
        <v>Lower Mississippi River Basin-Fecal Coliform TMDL-Zumbro River, South Fork-(07040004-533)-Fecal Coliform</v>
      </c>
    </row>
    <row r="2001" spans="1:16" ht="27.95" hidden="1" customHeight="1" x14ac:dyDescent="0.25">
      <c r="A2001" s="203" t="s">
        <v>111</v>
      </c>
      <c r="B2001" s="202" t="s">
        <v>480</v>
      </c>
      <c r="C2001" s="203" t="s">
        <v>1376</v>
      </c>
      <c r="D2001" s="226" t="s">
        <v>567</v>
      </c>
      <c r="E2001" s="202" t="s">
        <v>1666</v>
      </c>
      <c r="F2001" s="129" t="s">
        <v>475</v>
      </c>
      <c r="G2001" s="259">
        <v>0.2</v>
      </c>
      <c r="H2001" s="361" t="s">
        <v>1378</v>
      </c>
      <c r="I2001" s="359" t="s">
        <v>1385</v>
      </c>
      <c r="J2001" s="359" t="s">
        <v>1380</v>
      </c>
      <c r="K2001" s="359" t="s">
        <v>9</v>
      </c>
      <c r="L2001" s="359" t="s">
        <v>1381</v>
      </c>
      <c r="M2001" s="369">
        <v>2001</v>
      </c>
      <c r="N2001" s="205">
        <v>38812</v>
      </c>
      <c r="O2001" s="203"/>
      <c r="P2001" t="str">
        <f t="shared" si="31"/>
        <v>Lower Mississippi River Basin-Fecal Coliform TMDL-Zumbro River, South Fork-(07040004-533)-Fecal Coliform</v>
      </c>
    </row>
    <row r="2002" spans="1:16" ht="27.95" hidden="1" customHeight="1" x14ac:dyDescent="0.25">
      <c r="A2002" s="203" t="s">
        <v>111</v>
      </c>
      <c r="B2002" s="202" t="s">
        <v>480</v>
      </c>
      <c r="C2002" s="203" t="s">
        <v>1376</v>
      </c>
      <c r="D2002" s="226" t="s">
        <v>490</v>
      </c>
      <c r="E2002" s="202" t="s">
        <v>1667</v>
      </c>
      <c r="F2002" s="129" t="s">
        <v>475</v>
      </c>
      <c r="G2002" s="259">
        <v>7.3</v>
      </c>
      <c r="H2002" s="361" t="s">
        <v>1378</v>
      </c>
      <c r="I2002" s="359" t="s">
        <v>1379</v>
      </c>
      <c r="J2002" s="359" t="s">
        <v>1380</v>
      </c>
      <c r="K2002" s="359" t="s">
        <v>9</v>
      </c>
      <c r="L2002" s="359" t="s">
        <v>1381</v>
      </c>
      <c r="M2002" s="368">
        <v>2002</v>
      </c>
      <c r="N2002" s="205">
        <v>38812</v>
      </c>
      <c r="O2002" s="203"/>
      <c r="P2002" t="str">
        <f t="shared" si="31"/>
        <v>Lower Mississippi River Basin-Fecal Coliform TMDL-Zumbro River-(07040004-502)-Fecal Coliform</v>
      </c>
    </row>
    <row r="2003" spans="1:16" ht="27.95" hidden="1" customHeight="1" x14ac:dyDescent="0.25">
      <c r="A2003" s="203" t="s">
        <v>111</v>
      </c>
      <c r="B2003" s="202" t="s">
        <v>480</v>
      </c>
      <c r="C2003" s="203" t="s">
        <v>1376</v>
      </c>
      <c r="D2003" s="226" t="s">
        <v>490</v>
      </c>
      <c r="E2003" s="202" t="s">
        <v>1667</v>
      </c>
      <c r="F2003" s="129" t="s">
        <v>475</v>
      </c>
      <c r="G2003" s="259">
        <v>3.39</v>
      </c>
      <c r="H2003" s="361" t="s">
        <v>1378</v>
      </c>
      <c r="I2003" s="359" t="s">
        <v>1382</v>
      </c>
      <c r="J2003" s="359" t="s">
        <v>1380</v>
      </c>
      <c r="K2003" s="359" t="s">
        <v>9</v>
      </c>
      <c r="L2003" s="359" t="s">
        <v>1381</v>
      </c>
      <c r="M2003" s="368">
        <v>2002</v>
      </c>
      <c r="N2003" s="205">
        <v>38812</v>
      </c>
      <c r="O2003" s="203"/>
      <c r="P2003" t="str">
        <f t="shared" si="31"/>
        <v>Lower Mississippi River Basin-Fecal Coliform TMDL-Zumbro River-(07040004-502)-Fecal Coliform</v>
      </c>
    </row>
    <row r="2004" spans="1:16" ht="27.95" hidden="1" customHeight="1" x14ac:dyDescent="0.25">
      <c r="A2004" s="203" t="s">
        <v>111</v>
      </c>
      <c r="B2004" s="202" t="s">
        <v>480</v>
      </c>
      <c r="C2004" s="203" t="s">
        <v>1376</v>
      </c>
      <c r="D2004" s="226" t="s">
        <v>490</v>
      </c>
      <c r="E2004" s="202" t="s">
        <v>1667</v>
      </c>
      <c r="F2004" s="129" t="s">
        <v>475</v>
      </c>
      <c r="G2004" s="259">
        <v>2.34</v>
      </c>
      <c r="H2004" s="361" t="s">
        <v>1378</v>
      </c>
      <c r="I2004" s="359" t="s">
        <v>1383</v>
      </c>
      <c r="J2004" s="359" t="s">
        <v>1380</v>
      </c>
      <c r="K2004" s="359" t="s">
        <v>9</v>
      </c>
      <c r="L2004" s="359" t="s">
        <v>1381</v>
      </c>
      <c r="M2004" s="368">
        <v>2002</v>
      </c>
      <c r="N2004" s="205">
        <v>38812</v>
      </c>
      <c r="O2004" s="203"/>
      <c r="P2004" t="str">
        <f t="shared" si="31"/>
        <v>Lower Mississippi River Basin-Fecal Coliform TMDL-Zumbro River-(07040004-502)-Fecal Coliform</v>
      </c>
    </row>
    <row r="2005" spans="1:16" ht="27.95" hidden="1" customHeight="1" x14ac:dyDescent="0.25">
      <c r="A2005" s="203" t="s">
        <v>111</v>
      </c>
      <c r="B2005" s="202" t="s">
        <v>480</v>
      </c>
      <c r="C2005" s="203" t="s">
        <v>1376</v>
      </c>
      <c r="D2005" s="226" t="s">
        <v>490</v>
      </c>
      <c r="E2005" s="202" t="s">
        <v>1667</v>
      </c>
      <c r="F2005" s="129" t="s">
        <v>475</v>
      </c>
      <c r="G2005" s="259">
        <v>1.37</v>
      </c>
      <c r="H2005" s="361" t="s">
        <v>1378</v>
      </c>
      <c r="I2005" s="359" t="s">
        <v>1384</v>
      </c>
      <c r="J2005" s="359" t="s">
        <v>1380</v>
      </c>
      <c r="K2005" s="359" t="s">
        <v>9</v>
      </c>
      <c r="L2005" s="359" t="s">
        <v>1381</v>
      </c>
      <c r="M2005" s="368">
        <v>2002</v>
      </c>
      <c r="N2005" s="205">
        <v>38812</v>
      </c>
      <c r="O2005" s="203"/>
      <c r="P2005" t="str">
        <f t="shared" si="31"/>
        <v>Lower Mississippi River Basin-Fecal Coliform TMDL-Zumbro River-(07040004-502)-Fecal Coliform</v>
      </c>
    </row>
    <row r="2006" spans="1:16" ht="27.95" hidden="1" customHeight="1" x14ac:dyDescent="0.25">
      <c r="A2006" s="203" t="s">
        <v>111</v>
      </c>
      <c r="B2006" s="202" t="s">
        <v>480</v>
      </c>
      <c r="C2006" s="203" t="s">
        <v>1376</v>
      </c>
      <c r="D2006" s="226" t="s">
        <v>490</v>
      </c>
      <c r="E2006" s="202" t="s">
        <v>1667</v>
      </c>
      <c r="F2006" s="129" t="s">
        <v>475</v>
      </c>
      <c r="G2006" s="259">
        <v>1.05</v>
      </c>
      <c r="H2006" s="361" t="s">
        <v>1378</v>
      </c>
      <c r="I2006" s="359" t="s">
        <v>1385</v>
      </c>
      <c r="J2006" s="359" t="s">
        <v>1380</v>
      </c>
      <c r="K2006" s="359" t="s">
        <v>9</v>
      </c>
      <c r="L2006" s="359" t="s">
        <v>1381</v>
      </c>
      <c r="M2006" s="368">
        <v>2002</v>
      </c>
      <c r="N2006" s="205">
        <v>38812</v>
      </c>
      <c r="O2006" s="203"/>
      <c r="P2006" t="str">
        <f t="shared" si="31"/>
        <v>Lower Mississippi River Basin-Fecal Coliform TMDL-Zumbro River-(07040004-502)-Fecal Coliform</v>
      </c>
    </row>
    <row r="2007" spans="1:16" ht="27.95" hidden="1" customHeight="1" x14ac:dyDescent="0.25">
      <c r="A2007" s="203" t="s">
        <v>111</v>
      </c>
      <c r="B2007" s="202" t="s">
        <v>480</v>
      </c>
      <c r="C2007" s="203" t="s">
        <v>1376</v>
      </c>
      <c r="D2007" s="226" t="s">
        <v>474</v>
      </c>
      <c r="E2007" s="202" t="s">
        <v>1667</v>
      </c>
      <c r="F2007" s="129" t="s">
        <v>475</v>
      </c>
      <c r="G2007" s="259">
        <v>7.31</v>
      </c>
      <c r="H2007" s="361" t="s">
        <v>1378</v>
      </c>
      <c r="I2007" s="359" t="s">
        <v>1379</v>
      </c>
      <c r="J2007" s="359" t="s">
        <v>1380</v>
      </c>
      <c r="K2007" s="359" t="s">
        <v>9</v>
      </c>
      <c r="L2007" s="359" t="s">
        <v>1381</v>
      </c>
      <c r="M2007" s="368">
        <v>2002</v>
      </c>
      <c r="N2007" s="205">
        <v>38812</v>
      </c>
      <c r="O2007" s="203"/>
      <c r="P2007" t="str">
        <f t="shared" si="31"/>
        <v>Lower Mississippi River Basin-Fecal Coliform TMDL-Zumbro River-(07040004-501)-Fecal Coliform</v>
      </c>
    </row>
    <row r="2008" spans="1:16" ht="27.95" hidden="1" customHeight="1" x14ac:dyDescent="0.25">
      <c r="A2008" s="203" t="s">
        <v>111</v>
      </c>
      <c r="B2008" s="202" t="s">
        <v>480</v>
      </c>
      <c r="C2008" s="203" t="s">
        <v>1376</v>
      </c>
      <c r="D2008" s="226" t="s">
        <v>474</v>
      </c>
      <c r="E2008" s="202" t="s">
        <v>1667</v>
      </c>
      <c r="F2008" s="129" t="s">
        <v>475</v>
      </c>
      <c r="G2008" s="259">
        <v>3.4</v>
      </c>
      <c r="H2008" s="361" t="s">
        <v>1378</v>
      </c>
      <c r="I2008" s="359" t="s">
        <v>1382</v>
      </c>
      <c r="J2008" s="359" t="s">
        <v>1380</v>
      </c>
      <c r="K2008" s="359" t="s">
        <v>9</v>
      </c>
      <c r="L2008" s="359" t="s">
        <v>1381</v>
      </c>
      <c r="M2008" s="368">
        <v>2002</v>
      </c>
      <c r="N2008" s="205">
        <v>38812</v>
      </c>
      <c r="O2008" s="203"/>
      <c r="P2008" t="str">
        <f t="shared" si="31"/>
        <v>Lower Mississippi River Basin-Fecal Coliform TMDL-Zumbro River-(07040004-501)-Fecal Coliform</v>
      </c>
    </row>
    <row r="2009" spans="1:16" ht="27.95" hidden="1" customHeight="1" x14ac:dyDescent="0.25">
      <c r="A2009" s="203" t="s">
        <v>111</v>
      </c>
      <c r="B2009" s="202" t="s">
        <v>480</v>
      </c>
      <c r="C2009" s="203" t="s">
        <v>1376</v>
      </c>
      <c r="D2009" s="226" t="s">
        <v>474</v>
      </c>
      <c r="E2009" s="202" t="s">
        <v>1667</v>
      </c>
      <c r="F2009" s="129" t="s">
        <v>475</v>
      </c>
      <c r="G2009" s="259">
        <v>2.35</v>
      </c>
      <c r="H2009" s="361" t="s">
        <v>1378</v>
      </c>
      <c r="I2009" s="359" t="s">
        <v>1383</v>
      </c>
      <c r="J2009" s="359" t="s">
        <v>1380</v>
      </c>
      <c r="K2009" s="359" t="s">
        <v>9</v>
      </c>
      <c r="L2009" s="359" t="s">
        <v>1381</v>
      </c>
      <c r="M2009" s="368">
        <v>2002</v>
      </c>
      <c r="N2009" s="205">
        <v>38812</v>
      </c>
      <c r="O2009" s="203"/>
      <c r="P2009" t="str">
        <f t="shared" si="31"/>
        <v>Lower Mississippi River Basin-Fecal Coliform TMDL-Zumbro River-(07040004-501)-Fecal Coliform</v>
      </c>
    </row>
    <row r="2010" spans="1:16" ht="27.95" hidden="1" customHeight="1" x14ac:dyDescent="0.25">
      <c r="A2010" s="203" t="s">
        <v>111</v>
      </c>
      <c r="B2010" s="202" t="s">
        <v>480</v>
      </c>
      <c r="C2010" s="203" t="s">
        <v>1376</v>
      </c>
      <c r="D2010" s="226" t="s">
        <v>474</v>
      </c>
      <c r="E2010" s="202" t="s">
        <v>1667</v>
      </c>
      <c r="F2010" s="129" t="s">
        <v>475</v>
      </c>
      <c r="G2010" s="259">
        <v>1.38</v>
      </c>
      <c r="H2010" s="361" t="s">
        <v>1378</v>
      </c>
      <c r="I2010" s="359" t="s">
        <v>1384</v>
      </c>
      <c r="J2010" s="359" t="s">
        <v>1380</v>
      </c>
      <c r="K2010" s="359" t="s">
        <v>9</v>
      </c>
      <c r="L2010" s="359" t="s">
        <v>1381</v>
      </c>
      <c r="M2010" s="368">
        <v>2002</v>
      </c>
      <c r="N2010" s="205">
        <v>38812</v>
      </c>
      <c r="O2010" s="203"/>
      <c r="P2010" t="str">
        <f t="shared" si="31"/>
        <v>Lower Mississippi River Basin-Fecal Coliform TMDL-Zumbro River-(07040004-501)-Fecal Coliform</v>
      </c>
    </row>
    <row r="2011" spans="1:16" ht="27.95" hidden="1" customHeight="1" x14ac:dyDescent="0.25">
      <c r="A2011" s="203" t="s">
        <v>111</v>
      </c>
      <c r="B2011" s="202" t="s">
        <v>480</v>
      </c>
      <c r="C2011" s="203" t="s">
        <v>1376</v>
      </c>
      <c r="D2011" s="226" t="s">
        <v>474</v>
      </c>
      <c r="E2011" s="202" t="s">
        <v>1667</v>
      </c>
      <c r="F2011" s="129" t="s">
        <v>475</v>
      </c>
      <c r="G2011" s="259">
        <v>1.05</v>
      </c>
      <c r="H2011" s="361" t="s">
        <v>1378</v>
      </c>
      <c r="I2011" s="359" t="s">
        <v>1385</v>
      </c>
      <c r="J2011" s="359" t="s">
        <v>1380</v>
      </c>
      <c r="K2011" s="359" t="s">
        <v>9</v>
      </c>
      <c r="L2011" s="359" t="s">
        <v>1381</v>
      </c>
      <c r="M2011" s="368">
        <v>2002</v>
      </c>
      <c r="N2011" s="205">
        <v>38812</v>
      </c>
      <c r="O2011" s="203"/>
      <c r="P2011" t="str">
        <f t="shared" si="31"/>
        <v>Lower Mississippi River Basin-Fecal Coliform TMDL-Zumbro River-(07040004-501)-Fecal Coliform</v>
      </c>
    </row>
    <row r="2012" spans="1:16" ht="27.95" hidden="1" customHeight="1" x14ac:dyDescent="0.25">
      <c r="A2012" s="203" t="s">
        <v>111</v>
      </c>
      <c r="B2012" s="202" t="s">
        <v>480</v>
      </c>
      <c r="C2012" s="203" t="s">
        <v>1668</v>
      </c>
      <c r="D2012" s="202" t="s">
        <v>474</v>
      </c>
      <c r="E2012" s="202" t="s">
        <v>1667</v>
      </c>
      <c r="F2012" s="202" t="s">
        <v>475</v>
      </c>
      <c r="G2012" s="253">
        <v>26.51</v>
      </c>
      <c r="H2012" s="361" t="s">
        <v>488</v>
      </c>
      <c r="I2012" s="359" t="s">
        <v>1379</v>
      </c>
      <c r="J2012" s="359" t="s">
        <v>1380</v>
      </c>
      <c r="K2012" s="359" t="s">
        <v>22</v>
      </c>
      <c r="L2012" s="359" t="s">
        <v>1392</v>
      </c>
      <c r="M2012" s="368">
        <v>2008</v>
      </c>
      <c r="N2012" s="205">
        <v>41054</v>
      </c>
      <c r="O2012" s="203"/>
      <c r="P2012" t="str">
        <f t="shared" si="31"/>
        <v>Zumbro River Watershed Turbidity TMDL-Zumbro River-(07040004-501)-TSS</v>
      </c>
    </row>
    <row r="2013" spans="1:16" ht="27.95" hidden="1" customHeight="1" x14ac:dyDescent="0.25">
      <c r="A2013" s="203" t="s">
        <v>111</v>
      </c>
      <c r="B2013" s="202" t="s">
        <v>480</v>
      </c>
      <c r="C2013" s="203" t="s">
        <v>1668</v>
      </c>
      <c r="D2013" s="202" t="s">
        <v>474</v>
      </c>
      <c r="E2013" s="202" t="s">
        <v>1667</v>
      </c>
      <c r="F2013" s="202" t="s">
        <v>475</v>
      </c>
      <c r="G2013" s="253">
        <v>11.15</v>
      </c>
      <c r="H2013" s="361" t="s">
        <v>488</v>
      </c>
      <c r="I2013" s="359" t="s">
        <v>1382</v>
      </c>
      <c r="J2013" s="359" t="s">
        <v>1380</v>
      </c>
      <c r="K2013" s="359" t="s">
        <v>22</v>
      </c>
      <c r="L2013" s="359" t="s">
        <v>1392</v>
      </c>
      <c r="M2013" s="368">
        <v>2008</v>
      </c>
      <c r="N2013" s="205">
        <v>41054</v>
      </c>
      <c r="O2013" s="203"/>
      <c r="P2013" t="str">
        <f t="shared" si="31"/>
        <v>Zumbro River Watershed Turbidity TMDL-Zumbro River-(07040004-501)-TSS</v>
      </c>
    </row>
    <row r="2014" spans="1:16" ht="27.95" hidden="1" customHeight="1" x14ac:dyDescent="0.25">
      <c r="A2014" s="203" t="s">
        <v>111</v>
      </c>
      <c r="B2014" s="202" t="s">
        <v>480</v>
      </c>
      <c r="C2014" s="203" t="s">
        <v>1668</v>
      </c>
      <c r="D2014" s="202" t="s">
        <v>474</v>
      </c>
      <c r="E2014" s="202" t="s">
        <v>1667</v>
      </c>
      <c r="F2014" s="202" t="s">
        <v>475</v>
      </c>
      <c r="G2014" s="253">
        <v>7.21</v>
      </c>
      <c r="H2014" s="361" t="s">
        <v>488</v>
      </c>
      <c r="I2014" s="359" t="s">
        <v>1383</v>
      </c>
      <c r="J2014" s="359" t="s">
        <v>1380</v>
      </c>
      <c r="K2014" s="359" t="s">
        <v>22</v>
      </c>
      <c r="L2014" s="359" t="s">
        <v>1392</v>
      </c>
      <c r="M2014" s="368">
        <v>2008</v>
      </c>
      <c r="N2014" s="205">
        <v>41054</v>
      </c>
      <c r="O2014" s="203"/>
      <c r="P2014" t="str">
        <f t="shared" si="31"/>
        <v>Zumbro River Watershed Turbidity TMDL-Zumbro River-(07040004-501)-TSS</v>
      </c>
    </row>
    <row r="2015" spans="1:16" ht="27.95" hidden="1" customHeight="1" x14ac:dyDescent="0.25">
      <c r="A2015" s="203" t="s">
        <v>111</v>
      </c>
      <c r="B2015" s="202" t="s">
        <v>480</v>
      </c>
      <c r="C2015" s="203" t="s">
        <v>1668</v>
      </c>
      <c r="D2015" s="202" t="s">
        <v>474</v>
      </c>
      <c r="E2015" s="202" t="s">
        <v>1667</v>
      </c>
      <c r="F2015" s="202" t="s">
        <v>475</v>
      </c>
      <c r="G2015" s="253">
        <v>5.13</v>
      </c>
      <c r="H2015" s="361" t="s">
        <v>488</v>
      </c>
      <c r="I2015" s="359" t="s">
        <v>1384</v>
      </c>
      <c r="J2015" s="359" t="s">
        <v>1380</v>
      </c>
      <c r="K2015" s="359" t="s">
        <v>22</v>
      </c>
      <c r="L2015" s="359" t="s">
        <v>1392</v>
      </c>
      <c r="M2015" s="368">
        <v>2008</v>
      </c>
      <c r="N2015" s="205">
        <v>41054</v>
      </c>
      <c r="O2015" s="203"/>
      <c r="P2015" t="str">
        <f t="shared" si="31"/>
        <v>Zumbro River Watershed Turbidity TMDL-Zumbro River-(07040004-501)-TSS</v>
      </c>
    </row>
    <row r="2016" spans="1:16" ht="27.95" hidden="1" customHeight="1" x14ac:dyDescent="0.25">
      <c r="A2016" s="203" t="s">
        <v>111</v>
      </c>
      <c r="B2016" s="202" t="s">
        <v>480</v>
      </c>
      <c r="C2016" s="203" t="s">
        <v>1668</v>
      </c>
      <c r="D2016" s="202" t="s">
        <v>474</v>
      </c>
      <c r="E2016" s="202" t="s">
        <v>1667</v>
      </c>
      <c r="F2016" s="202" t="s">
        <v>475</v>
      </c>
      <c r="G2016" s="253">
        <v>4.33</v>
      </c>
      <c r="H2016" s="361" t="s">
        <v>488</v>
      </c>
      <c r="I2016" s="359" t="s">
        <v>1385</v>
      </c>
      <c r="J2016" s="359" t="s">
        <v>1380</v>
      </c>
      <c r="K2016" s="359" t="s">
        <v>22</v>
      </c>
      <c r="L2016" s="359" t="s">
        <v>1392</v>
      </c>
      <c r="M2016" s="368">
        <v>2008</v>
      </c>
      <c r="N2016" s="205">
        <v>41054</v>
      </c>
      <c r="O2016" s="203"/>
      <c r="P2016" t="str">
        <f t="shared" si="31"/>
        <v>Zumbro River Watershed Turbidity TMDL-Zumbro River-(07040004-501)-TSS</v>
      </c>
    </row>
    <row r="2017" spans="1:16" ht="27.95" hidden="1" customHeight="1" x14ac:dyDescent="0.25">
      <c r="A2017" s="203" t="s">
        <v>111</v>
      </c>
      <c r="B2017" s="202" t="s">
        <v>480</v>
      </c>
      <c r="C2017" s="203" t="s">
        <v>1668</v>
      </c>
      <c r="D2017" s="202" t="s">
        <v>494</v>
      </c>
      <c r="E2017" s="202" t="s">
        <v>1666</v>
      </c>
      <c r="F2017" s="202" t="s">
        <v>475</v>
      </c>
      <c r="G2017" s="253">
        <v>26.17</v>
      </c>
      <c r="H2017" s="361" t="s">
        <v>488</v>
      </c>
      <c r="I2017" s="359" t="s">
        <v>1379</v>
      </c>
      <c r="J2017" s="359" t="s">
        <v>1380</v>
      </c>
      <c r="K2017" s="359" t="s">
        <v>22</v>
      </c>
      <c r="L2017" s="359" t="s">
        <v>1392</v>
      </c>
      <c r="M2017" s="368">
        <v>2008</v>
      </c>
      <c r="N2017" s="205">
        <v>41054</v>
      </c>
      <c r="O2017" s="203"/>
      <c r="P2017" t="str">
        <f t="shared" si="31"/>
        <v>Zumbro River Watershed Turbidity TMDL-Zumbro River, South Fork-(07040004-507)-TSS</v>
      </c>
    </row>
    <row r="2018" spans="1:16" ht="27.95" hidden="1" customHeight="1" x14ac:dyDescent="0.25">
      <c r="A2018" s="203" t="s">
        <v>111</v>
      </c>
      <c r="B2018" s="202" t="s">
        <v>480</v>
      </c>
      <c r="C2018" s="203" t="s">
        <v>1668</v>
      </c>
      <c r="D2018" s="202" t="s">
        <v>494</v>
      </c>
      <c r="E2018" s="202" t="s">
        <v>1666</v>
      </c>
      <c r="F2018" s="202" t="s">
        <v>475</v>
      </c>
      <c r="G2018" s="253">
        <v>10.34</v>
      </c>
      <c r="H2018" s="361" t="s">
        <v>488</v>
      </c>
      <c r="I2018" s="359" t="s">
        <v>1382</v>
      </c>
      <c r="J2018" s="359" t="s">
        <v>1380</v>
      </c>
      <c r="K2018" s="359" t="s">
        <v>22</v>
      </c>
      <c r="L2018" s="359" t="s">
        <v>1392</v>
      </c>
      <c r="M2018" s="368">
        <v>2008</v>
      </c>
      <c r="N2018" s="205">
        <v>41054</v>
      </c>
      <c r="O2018" s="203"/>
      <c r="P2018" t="str">
        <f t="shared" si="31"/>
        <v>Zumbro River Watershed Turbidity TMDL-Zumbro River, South Fork-(07040004-507)-TSS</v>
      </c>
    </row>
    <row r="2019" spans="1:16" ht="27.95" hidden="1" customHeight="1" x14ac:dyDescent="0.25">
      <c r="A2019" s="203" t="s">
        <v>111</v>
      </c>
      <c r="B2019" s="202" t="s">
        <v>480</v>
      </c>
      <c r="C2019" s="203" t="s">
        <v>1668</v>
      </c>
      <c r="D2019" s="202" t="s">
        <v>494</v>
      </c>
      <c r="E2019" s="202" t="s">
        <v>1666</v>
      </c>
      <c r="F2019" s="202" t="s">
        <v>475</v>
      </c>
      <c r="G2019" s="253">
        <v>3.96</v>
      </c>
      <c r="H2019" s="361" t="s">
        <v>488</v>
      </c>
      <c r="I2019" s="359" t="s">
        <v>1383</v>
      </c>
      <c r="J2019" s="359" t="s">
        <v>1380</v>
      </c>
      <c r="K2019" s="359" t="s">
        <v>22</v>
      </c>
      <c r="L2019" s="359" t="s">
        <v>1392</v>
      </c>
      <c r="M2019" s="368">
        <v>2008</v>
      </c>
      <c r="N2019" s="205">
        <v>41054</v>
      </c>
      <c r="O2019" s="203"/>
      <c r="P2019" t="str">
        <f t="shared" si="31"/>
        <v>Zumbro River Watershed Turbidity TMDL-Zumbro River, South Fork-(07040004-507)-TSS</v>
      </c>
    </row>
    <row r="2020" spans="1:16" ht="27.95" hidden="1" customHeight="1" x14ac:dyDescent="0.25">
      <c r="A2020" s="203" t="s">
        <v>111</v>
      </c>
      <c r="B2020" s="202" t="s">
        <v>480</v>
      </c>
      <c r="C2020" s="203" t="s">
        <v>1668</v>
      </c>
      <c r="D2020" s="202" t="s">
        <v>494</v>
      </c>
      <c r="E2020" s="202" t="s">
        <v>1666</v>
      </c>
      <c r="F2020" s="202" t="s">
        <v>475</v>
      </c>
      <c r="G2020" s="253">
        <v>1.81</v>
      </c>
      <c r="H2020" s="361" t="s">
        <v>488</v>
      </c>
      <c r="I2020" s="359" t="s">
        <v>1384</v>
      </c>
      <c r="J2020" s="359" t="s">
        <v>1380</v>
      </c>
      <c r="K2020" s="359" t="s">
        <v>22</v>
      </c>
      <c r="L2020" s="359" t="s">
        <v>1392</v>
      </c>
      <c r="M2020" s="368">
        <v>2008</v>
      </c>
      <c r="N2020" s="205">
        <v>41054</v>
      </c>
      <c r="O2020" s="203"/>
      <c r="P2020" t="str">
        <f t="shared" si="31"/>
        <v>Zumbro River Watershed Turbidity TMDL-Zumbro River, South Fork-(07040004-507)-TSS</v>
      </c>
    </row>
    <row r="2021" spans="1:16" ht="27.95" hidden="1" customHeight="1" x14ac:dyDescent="0.25">
      <c r="A2021" s="203" t="s">
        <v>111</v>
      </c>
      <c r="B2021" s="202" t="s">
        <v>480</v>
      </c>
      <c r="C2021" s="203" t="s">
        <v>1668</v>
      </c>
      <c r="D2021" s="202" t="s">
        <v>494</v>
      </c>
      <c r="E2021" s="202" t="s">
        <v>1666</v>
      </c>
      <c r="F2021" s="202" t="s">
        <v>475</v>
      </c>
      <c r="G2021" s="253">
        <v>0.95</v>
      </c>
      <c r="H2021" s="361" t="s">
        <v>488</v>
      </c>
      <c r="I2021" s="359" t="s">
        <v>1385</v>
      </c>
      <c r="J2021" s="359" t="s">
        <v>1380</v>
      </c>
      <c r="K2021" s="359" t="s">
        <v>22</v>
      </c>
      <c r="L2021" s="359" t="s">
        <v>1392</v>
      </c>
      <c r="M2021" s="368">
        <v>2008</v>
      </c>
      <c r="N2021" s="205">
        <v>41054</v>
      </c>
      <c r="O2021" s="203"/>
      <c r="P2021" t="str">
        <f t="shared" si="31"/>
        <v>Zumbro River Watershed Turbidity TMDL-Zumbro River, South Fork-(07040004-507)-TSS</v>
      </c>
    </row>
    <row r="2022" spans="1:16" ht="27.95" hidden="1" customHeight="1" x14ac:dyDescent="0.25">
      <c r="A2022" s="203" t="s">
        <v>111</v>
      </c>
      <c r="B2022" s="202" t="s">
        <v>480</v>
      </c>
      <c r="C2022" s="203" t="s">
        <v>1668</v>
      </c>
      <c r="D2022" s="202" t="s">
        <v>807</v>
      </c>
      <c r="E2022" s="202" t="s">
        <v>1890</v>
      </c>
      <c r="F2022" s="202" t="s">
        <v>475</v>
      </c>
      <c r="G2022" s="253">
        <v>9.48</v>
      </c>
      <c r="H2022" s="361" t="s">
        <v>488</v>
      </c>
      <c r="I2022" s="359" t="s">
        <v>1379</v>
      </c>
      <c r="J2022" s="359" t="s">
        <v>1596</v>
      </c>
      <c r="K2022" s="359" t="s">
        <v>22</v>
      </c>
      <c r="L2022" s="359" t="s">
        <v>1392</v>
      </c>
      <c r="M2022" s="368">
        <v>2008</v>
      </c>
      <c r="N2022" s="205">
        <v>41054</v>
      </c>
      <c r="O2022" s="203" t="s">
        <v>1597</v>
      </c>
      <c r="P2022" t="str">
        <f t="shared" si="31"/>
        <v>Zumbro River Watershed Turbidity TMDL-Bear Creek-(07040004-538)-TSS</v>
      </c>
    </row>
    <row r="2023" spans="1:16" ht="27.95" hidden="1" customHeight="1" x14ac:dyDescent="0.25">
      <c r="A2023" s="203" t="s">
        <v>111</v>
      </c>
      <c r="B2023" s="202" t="s">
        <v>480</v>
      </c>
      <c r="C2023" s="203" t="s">
        <v>1668</v>
      </c>
      <c r="D2023" s="202" t="s">
        <v>807</v>
      </c>
      <c r="E2023" s="202" t="s">
        <v>1890</v>
      </c>
      <c r="F2023" s="202" t="s">
        <v>475</v>
      </c>
      <c r="G2023" s="253">
        <v>5.1100000000000003</v>
      </c>
      <c r="H2023" s="361" t="s">
        <v>488</v>
      </c>
      <c r="I2023" s="359" t="s">
        <v>1382</v>
      </c>
      <c r="J2023" s="359" t="s">
        <v>1596</v>
      </c>
      <c r="K2023" s="359" t="s">
        <v>22</v>
      </c>
      <c r="L2023" s="359" t="s">
        <v>1392</v>
      </c>
      <c r="M2023" s="368">
        <v>2008</v>
      </c>
      <c r="N2023" s="205">
        <v>41054</v>
      </c>
      <c r="O2023" s="203" t="s">
        <v>1597</v>
      </c>
      <c r="P2023" t="str">
        <f t="shared" si="31"/>
        <v>Zumbro River Watershed Turbidity TMDL-Bear Creek-(07040004-538)-TSS</v>
      </c>
    </row>
    <row r="2024" spans="1:16" ht="27.95" hidden="1" customHeight="1" x14ac:dyDescent="0.25">
      <c r="A2024" s="203" t="s">
        <v>111</v>
      </c>
      <c r="B2024" s="202" t="s">
        <v>480</v>
      </c>
      <c r="C2024" s="203" t="s">
        <v>1668</v>
      </c>
      <c r="D2024" s="202" t="s">
        <v>807</v>
      </c>
      <c r="E2024" s="202" t="s">
        <v>1890</v>
      </c>
      <c r="F2024" s="202" t="s">
        <v>475</v>
      </c>
      <c r="G2024" s="253">
        <v>2.63</v>
      </c>
      <c r="H2024" s="361" t="s">
        <v>488</v>
      </c>
      <c r="I2024" s="359" t="s">
        <v>1383</v>
      </c>
      <c r="J2024" s="359" t="s">
        <v>1596</v>
      </c>
      <c r="K2024" s="359" t="s">
        <v>22</v>
      </c>
      <c r="L2024" s="359" t="s">
        <v>1392</v>
      </c>
      <c r="M2024" s="368">
        <v>2008</v>
      </c>
      <c r="N2024" s="205">
        <v>41054</v>
      </c>
      <c r="O2024" s="203" t="s">
        <v>1597</v>
      </c>
      <c r="P2024" t="str">
        <f t="shared" si="31"/>
        <v>Zumbro River Watershed Turbidity TMDL-Bear Creek-(07040004-538)-TSS</v>
      </c>
    </row>
    <row r="2025" spans="1:16" ht="27.95" hidden="1" customHeight="1" x14ac:dyDescent="0.25">
      <c r="A2025" s="203" t="s">
        <v>111</v>
      </c>
      <c r="B2025" s="202" t="s">
        <v>480</v>
      </c>
      <c r="C2025" s="203" t="s">
        <v>1668</v>
      </c>
      <c r="D2025" s="202" t="s">
        <v>807</v>
      </c>
      <c r="E2025" s="202" t="s">
        <v>1890</v>
      </c>
      <c r="F2025" s="202" t="s">
        <v>475</v>
      </c>
      <c r="G2025" s="253">
        <v>1.2</v>
      </c>
      <c r="H2025" s="361" t="s">
        <v>488</v>
      </c>
      <c r="I2025" s="359" t="s">
        <v>1384</v>
      </c>
      <c r="J2025" s="359" t="s">
        <v>1596</v>
      </c>
      <c r="K2025" s="359" t="s">
        <v>22</v>
      </c>
      <c r="L2025" s="359" t="s">
        <v>1392</v>
      </c>
      <c r="M2025" s="368">
        <v>2008</v>
      </c>
      <c r="N2025" s="205">
        <v>41054</v>
      </c>
      <c r="O2025" s="203" t="s">
        <v>1597</v>
      </c>
      <c r="P2025" t="str">
        <f t="shared" si="31"/>
        <v>Zumbro River Watershed Turbidity TMDL-Bear Creek-(07040004-538)-TSS</v>
      </c>
    </row>
    <row r="2026" spans="1:16" ht="27.95" hidden="1" customHeight="1" x14ac:dyDescent="0.25">
      <c r="A2026" s="203" t="s">
        <v>111</v>
      </c>
      <c r="B2026" s="202" t="s">
        <v>480</v>
      </c>
      <c r="C2026" s="203" t="s">
        <v>1668</v>
      </c>
      <c r="D2026" s="202" t="s">
        <v>807</v>
      </c>
      <c r="E2026" s="202" t="s">
        <v>1890</v>
      </c>
      <c r="F2026" s="202" t="s">
        <v>475</v>
      </c>
      <c r="G2026" s="253">
        <v>0.73</v>
      </c>
      <c r="H2026" s="361" t="s">
        <v>488</v>
      </c>
      <c r="I2026" s="359" t="s">
        <v>1385</v>
      </c>
      <c r="J2026" s="359" t="s">
        <v>1596</v>
      </c>
      <c r="K2026" s="359" t="s">
        <v>22</v>
      </c>
      <c r="L2026" s="359" t="s">
        <v>1392</v>
      </c>
      <c r="M2026" s="368">
        <v>2008</v>
      </c>
      <c r="N2026" s="205">
        <v>41054</v>
      </c>
      <c r="O2026" s="203" t="s">
        <v>1597</v>
      </c>
      <c r="P2026" t="str">
        <f t="shared" si="31"/>
        <v>Zumbro River Watershed Turbidity TMDL-Bear Creek-(07040004-538)-TSS</v>
      </c>
    </row>
    <row r="2027" spans="1:16" ht="27.95" hidden="1" customHeight="1" x14ac:dyDescent="0.25">
      <c r="A2027" s="203" t="s">
        <v>111</v>
      </c>
      <c r="B2027" s="202" t="s">
        <v>480</v>
      </c>
      <c r="C2027" s="203" t="s">
        <v>1668</v>
      </c>
      <c r="D2027" s="202" t="s">
        <v>506</v>
      </c>
      <c r="E2027" s="202" t="s">
        <v>1669</v>
      </c>
      <c r="F2027" s="202" t="s">
        <v>475</v>
      </c>
      <c r="G2027" s="253">
        <v>5.17</v>
      </c>
      <c r="H2027" s="361" t="s">
        <v>488</v>
      </c>
      <c r="I2027" s="359" t="s">
        <v>1379</v>
      </c>
      <c r="J2027" s="359" t="s">
        <v>1596</v>
      </c>
      <c r="K2027" s="359" t="s">
        <v>22</v>
      </c>
      <c r="L2027" s="359" t="s">
        <v>1392</v>
      </c>
      <c r="M2027" s="368">
        <v>2008</v>
      </c>
      <c r="N2027" s="205">
        <v>41054</v>
      </c>
      <c r="O2027" s="361" t="s">
        <v>1597</v>
      </c>
      <c r="P2027" t="str">
        <f t="shared" si="31"/>
        <v>Zumbro River Watershed Turbidity TMDL-Willow Creek-(07040004-540)-TSS</v>
      </c>
    </row>
    <row r="2028" spans="1:16" ht="27.95" hidden="1" customHeight="1" x14ac:dyDescent="0.25">
      <c r="A2028" s="203" t="s">
        <v>111</v>
      </c>
      <c r="B2028" s="202" t="s">
        <v>480</v>
      </c>
      <c r="C2028" s="203" t="s">
        <v>1668</v>
      </c>
      <c r="D2028" s="202" t="s">
        <v>506</v>
      </c>
      <c r="E2028" s="202" t="s">
        <v>1669</v>
      </c>
      <c r="F2028" s="202" t="s">
        <v>475</v>
      </c>
      <c r="G2028" s="253">
        <v>2.79</v>
      </c>
      <c r="H2028" s="361" t="s">
        <v>488</v>
      </c>
      <c r="I2028" s="359" t="s">
        <v>1382</v>
      </c>
      <c r="J2028" s="359" t="s">
        <v>1596</v>
      </c>
      <c r="K2028" s="359" t="s">
        <v>22</v>
      </c>
      <c r="L2028" s="359" t="s">
        <v>1392</v>
      </c>
      <c r="M2028" s="368">
        <v>2008</v>
      </c>
      <c r="N2028" s="205">
        <v>41054</v>
      </c>
      <c r="O2028" s="361" t="s">
        <v>1597</v>
      </c>
      <c r="P2028" t="str">
        <f t="shared" si="31"/>
        <v>Zumbro River Watershed Turbidity TMDL-Willow Creek-(07040004-540)-TSS</v>
      </c>
    </row>
    <row r="2029" spans="1:16" ht="27.95" hidden="1" customHeight="1" x14ac:dyDescent="0.25">
      <c r="A2029" s="203" t="s">
        <v>111</v>
      </c>
      <c r="B2029" s="202" t="s">
        <v>480</v>
      </c>
      <c r="C2029" s="203" t="s">
        <v>1668</v>
      </c>
      <c r="D2029" s="202" t="s">
        <v>506</v>
      </c>
      <c r="E2029" s="202" t="s">
        <v>1669</v>
      </c>
      <c r="F2029" s="202" t="s">
        <v>475</v>
      </c>
      <c r="G2029" s="253">
        <v>1.43</v>
      </c>
      <c r="H2029" s="361" t="s">
        <v>488</v>
      </c>
      <c r="I2029" s="359" t="s">
        <v>1383</v>
      </c>
      <c r="J2029" s="359" t="s">
        <v>1596</v>
      </c>
      <c r="K2029" s="359" t="s">
        <v>22</v>
      </c>
      <c r="L2029" s="359" t="s">
        <v>1392</v>
      </c>
      <c r="M2029" s="368">
        <v>2008</v>
      </c>
      <c r="N2029" s="205">
        <v>41054</v>
      </c>
      <c r="O2029" s="361" t="s">
        <v>1597</v>
      </c>
      <c r="P2029" t="str">
        <f t="shared" si="31"/>
        <v>Zumbro River Watershed Turbidity TMDL-Willow Creek-(07040004-540)-TSS</v>
      </c>
    </row>
    <row r="2030" spans="1:16" ht="27.95" hidden="1" customHeight="1" x14ac:dyDescent="0.25">
      <c r="A2030" s="203" t="s">
        <v>111</v>
      </c>
      <c r="B2030" s="202" t="s">
        <v>480</v>
      </c>
      <c r="C2030" s="203" t="s">
        <v>1668</v>
      </c>
      <c r="D2030" s="202" t="s">
        <v>506</v>
      </c>
      <c r="E2030" s="202" t="s">
        <v>1669</v>
      </c>
      <c r="F2030" s="202" t="s">
        <v>475</v>
      </c>
      <c r="G2030" s="253">
        <v>0.65</v>
      </c>
      <c r="H2030" s="361" t="s">
        <v>488</v>
      </c>
      <c r="I2030" s="359" t="s">
        <v>1384</v>
      </c>
      <c r="J2030" s="359" t="s">
        <v>1596</v>
      </c>
      <c r="K2030" s="359" t="s">
        <v>22</v>
      </c>
      <c r="L2030" s="359" t="s">
        <v>1392</v>
      </c>
      <c r="M2030" s="368">
        <v>2008</v>
      </c>
      <c r="N2030" s="205">
        <v>41054</v>
      </c>
      <c r="O2030" s="361" t="s">
        <v>1597</v>
      </c>
      <c r="P2030" t="str">
        <f t="shared" si="31"/>
        <v>Zumbro River Watershed Turbidity TMDL-Willow Creek-(07040004-540)-TSS</v>
      </c>
    </row>
    <row r="2031" spans="1:16" ht="27.95" hidden="1" customHeight="1" x14ac:dyDescent="0.25">
      <c r="A2031" s="203" t="s">
        <v>111</v>
      </c>
      <c r="B2031" s="202" t="s">
        <v>480</v>
      </c>
      <c r="C2031" s="203" t="s">
        <v>1668</v>
      </c>
      <c r="D2031" s="202" t="s">
        <v>506</v>
      </c>
      <c r="E2031" s="202" t="s">
        <v>1669</v>
      </c>
      <c r="F2031" s="202" t="s">
        <v>475</v>
      </c>
      <c r="G2031" s="253">
        <v>0.39</v>
      </c>
      <c r="H2031" s="361" t="s">
        <v>488</v>
      </c>
      <c r="I2031" s="359" t="s">
        <v>1385</v>
      </c>
      <c r="J2031" s="359" t="s">
        <v>1596</v>
      </c>
      <c r="K2031" s="359" t="s">
        <v>22</v>
      </c>
      <c r="L2031" s="359" t="s">
        <v>1392</v>
      </c>
      <c r="M2031" s="368">
        <v>2008</v>
      </c>
      <c r="N2031" s="205">
        <v>41054</v>
      </c>
      <c r="O2031" s="361" t="s">
        <v>1597</v>
      </c>
      <c r="P2031" t="str">
        <f t="shared" si="31"/>
        <v>Zumbro River Watershed Turbidity TMDL-Willow Creek-(07040004-540)-TSS</v>
      </c>
    </row>
    <row r="2032" spans="1:16" ht="27.95" hidden="1" customHeight="1" x14ac:dyDescent="0.25">
      <c r="A2032" s="203" t="s">
        <v>111</v>
      </c>
      <c r="B2032" s="202" t="s">
        <v>480</v>
      </c>
      <c r="C2032" s="203" t="s">
        <v>1668</v>
      </c>
      <c r="D2032" s="202" t="s">
        <v>579</v>
      </c>
      <c r="E2032" s="202" t="s">
        <v>1891</v>
      </c>
      <c r="F2032" s="202" t="s">
        <v>475</v>
      </c>
      <c r="G2032" s="253">
        <v>0.7</v>
      </c>
      <c r="H2032" s="361" t="s">
        <v>488</v>
      </c>
      <c r="I2032" s="359" t="s">
        <v>1379</v>
      </c>
      <c r="J2032" s="359" t="s">
        <v>1380</v>
      </c>
      <c r="K2032" s="359" t="s">
        <v>22</v>
      </c>
      <c r="L2032" s="359" t="s">
        <v>1392</v>
      </c>
      <c r="M2032" s="368">
        <v>2008</v>
      </c>
      <c r="N2032" s="205">
        <v>41054</v>
      </c>
      <c r="O2032" s="203"/>
      <c r="P2032" t="str">
        <f t="shared" si="31"/>
        <v>Zumbro River Watershed Turbidity TMDL-Silver Creek-(07040004-552)-TSS</v>
      </c>
    </row>
    <row r="2033" spans="1:16" ht="27.95" hidden="1" customHeight="1" x14ac:dyDescent="0.25">
      <c r="A2033" s="203" t="s">
        <v>111</v>
      </c>
      <c r="B2033" s="202" t="s">
        <v>480</v>
      </c>
      <c r="C2033" s="203" t="s">
        <v>1668</v>
      </c>
      <c r="D2033" s="202" t="s">
        <v>579</v>
      </c>
      <c r="E2033" s="202" t="s">
        <v>1891</v>
      </c>
      <c r="F2033" s="202" t="s">
        <v>475</v>
      </c>
      <c r="G2033" s="253">
        <v>0.28999999999999998</v>
      </c>
      <c r="H2033" s="361" t="s">
        <v>488</v>
      </c>
      <c r="I2033" s="359" t="s">
        <v>1382</v>
      </c>
      <c r="J2033" s="359" t="s">
        <v>1380</v>
      </c>
      <c r="K2033" s="359" t="s">
        <v>22</v>
      </c>
      <c r="L2033" s="359" t="s">
        <v>1392</v>
      </c>
      <c r="M2033" s="368">
        <v>2008</v>
      </c>
      <c r="N2033" s="205">
        <v>41054</v>
      </c>
      <c r="O2033" s="203"/>
      <c r="P2033" t="str">
        <f t="shared" si="31"/>
        <v>Zumbro River Watershed Turbidity TMDL-Silver Creek-(07040004-552)-TSS</v>
      </c>
    </row>
    <row r="2034" spans="1:16" ht="27.95" hidden="1" customHeight="1" x14ac:dyDescent="0.25">
      <c r="A2034" s="203" t="s">
        <v>111</v>
      </c>
      <c r="B2034" s="202" t="s">
        <v>480</v>
      </c>
      <c r="C2034" s="203" t="s">
        <v>1668</v>
      </c>
      <c r="D2034" s="202" t="s">
        <v>579</v>
      </c>
      <c r="E2034" s="202" t="s">
        <v>1891</v>
      </c>
      <c r="F2034" s="202" t="s">
        <v>475</v>
      </c>
      <c r="G2034" s="253">
        <v>0.11</v>
      </c>
      <c r="H2034" s="361" t="s">
        <v>488</v>
      </c>
      <c r="I2034" s="359" t="s">
        <v>1383</v>
      </c>
      <c r="J2034" s="359" t="s">
        <v>1380</v>
      </c>
      <c r="K2034" s="359" t="s">
        <v>22</v>
      </c>
      <c r="L2034" s="359" t="s">
        <v>1392</v>
      </c>
      <c r="M2034" s="368">
        <v>2008</v>
      </c>
      <c r="N2034" s="205">
        <v>41054</v>
      </c>
      <c r="O2034" s="203"/>
      <c r="P2034" t="str">
        <f t="shared" si="31"/>
        <v>Zumbro River Watershed Turbidity TMDL-Silver Creek-(07040004-552)-TSS</v>
      </c>
    </row>
    <row r="2035" spans="1:16" ht="27.95" hidden="1" customHeight="1" x14ac:dyDescent="0.25">
      <c r="A2035" s="203" t="s">
        <v>111</v>
      </c>
      <c r="B2035" s="202" t="s">
        <v>480</v>
      </c>
      <c r="C2035" s="203" t="s">
        <v>1668</v>
      </c>
      <c r="D2035" s="202" t="s">
        <v>579</v>
      </c>
      <c r="E2035" s="202" t="s">
        <v>1891</v>
      </c>
      <c r="F2035" s="202" t="s">
        <v>475</v>
      </c>
      <c r="G2035" s="253">
        <v>0.03</v>
      </c>
      <c r="H2035" s="361" t="s">
        <v>488</v>
      </c>
      <c r="I2035" s="359" t="s">
        <v>1384</v>
      </c>
      <c r="J2035" s="359" t="s">
        <v>1380</v>
      </c>
      <c r="K2035" s="359" t="s">
        <v>22</v>
      </c>
      <c r="L2035" s="359" t="s">
        <v>1392</v>
      </c>
      <c r="M2035" s="368">
        <v>2008</v>
      </c>
      <c r="N2035" s="205">
        <v>41054</v>
      </c>
      <c r="O2035" s="203"/>
      <c r="P2035" t="str">
        <f t="shared" si="31"/>
        <v>Zumbro River Watershed Turbidity TMDL-Silver Creek-(07040004-552)-TSS</v>
      </c>
    </row>
    <row r="2036" spans="1:16" ht="27.95" hidden="1" customHeight="1" x14ac:dyDescent="0.25">
      <c r="A2036" s="203" t="s">
        <v>111</v>
      </c>
      <c r="B2036" s="202" t="s">
        <v>480</v>
      </c>
      <c r="C2036" s="203" t="s">
        <v>1668</v>
      </c>
      <c r="D2036" s="202" t="s">
        <v>579</v>
      </c>
      <c r="E2036" s="202" t="s">
        <v>1891</v>
      </c>
      <c r="F2036" s="202" t="s">
        <v>475</v>
      </c>
      <c r="G2036" s="253" t="s">
        <v>515</v>
      </c>
      <c r="H2036" s="361" t="s">
        <v>488</v>
      </c>
      <c r="I2036" s="359" t="s">
        <v>1385</v>
      </c>
      <c r="J2036" s="359" t="s">
        <v>1380</v>
      </c>
      <c r="K2036" s="359" t="s">
        <v>22</v>
      </c>
      <c r="L2036" s="359" t="s">
        <v>1392</v>
      </c>
      <c r="M2036" s="368">
        <v>2008</v>
      </c>
      <c r="N2036" s="205">
        <v>41054</v>
      </c>
      <c r="O2036" s="203"/>
      <c r="P2036" t="str">
        <f t="shared" si="31"/>
        <v>Zumbro River Watershed Turbidity TMDL-Silver Creek-(07040004-552)-TSS</v>
      </c>
    </row>
    <row r="2037" spans="1:16" ht="27.95" hidden="1" customHeight="1" x14ac:dyDescent="0.25">
      <c r="A2037" s="203" t="s">
        <v>111</v>
      </c>
      <c r="B2037" s="202" t="s">
        <v>480</v>
      </c>
      <c r="C2037" s="203" t="s">
        <v>1668</v>
      </c>
      <c r="D2037" s="202" t="s">
        <v>581</v>
      </c>
      <c r="E2037" s="202" t="s">
        <v>1891</v>
      </c>
      <c r="F2037" s="202" t="s">
        <v>475</v>
      </c>
      <c r="G2037" s="253">
        <v>1.4</v>
      </c>
      <c r="H2037" s="361" t="s">
        <v>488</v>
      </c>
      <c r="I2037" s="359" t="s">
        <v>1379</v>
      </c>
      <c r="J2037" s="359" t="s">
        <v>1380</v>
      </c>
      <c r="K2037" s="359" t="s">
        <v>22</v>
      </c>
      <c r="L2037" s="359" t="s">
        <v>1392</v>
      </c>
      <c r="M2037" s="368">
        <v>2005</v>
      </c>
      <c r="N2037" s="205">
        <v>41054</v>
      </c>
      <c r="O2037" s="203"/>
      <c r="P2037" t="str">
        <f t="shared" si="31"/>
        <v>Zumbro River Watershed Turbidity TMDL-Silver Creek-(07040004-553)-TSS</v>
      </c>
    </row>
    <row r="2038" spans="1:16" ht="27.95" hidden="1" customHeight="1" x14ac:dyDescent="0.25">
      <c r="A2038" s="203" t="s">
        <v>111</v>
      </c>
      <c r="B2038" s="202" t="s">
        <v>480</v>
      </c>
      <c r="C2038" s="203" t="s">
        <v>1668</v>
      </c>
      <c r="D2038" s="202" t="s">
        <v>581</v>
      </c>
      <c r="E2038" s="202" t="s">
        <v>1891</v>
      </c>
      <c r="F2038" s="202" t="s">
        <v>475</v>
      </c>
      <c r="G2038" s="253">
        <v>0.59</v>
      </c>
      <c r="H2038" s="361" t="s">
        <v>488</v>
      </c>
      <c r="I2038" s="359" t="s">
        <v>1382</v>
      </c>
      <c r="J2038" s="359" t="s">
        <v>1380</v>
      </c>
      <c r="K2038" s="359" t="s">
        <v>22</v>
      </c>
      <c r="L2038" s="359" t="s">
        <v>1392</v>
      </c>
      <c r="M2038" s="368">
        <v>2005</v>
      </c>
      <c r="N2038" s="205">
        <v>41054</v>
      </c>
      <c r="O2038" s="203"/>
      <c r="P2038" t="str">
        <f t="shared" si="31"/>
        <v>Zumbro River Watershed Turbidity TMDL-Silver Creek-(07040004-553)-TSS</v>
      </c>
    </row>
    <row r="2039" spans="1:16" ht="27.95" hidden="1" customHeight="1" x14ac:dyDescent="0.25">
      <c r="A2039" s="203" t="s">
        <v>111</v>
      </c>
      <c r="B2039" s="202" t="s">
        <v>480</v>
      </c>
      <c r="C2039" s="203" t="s">
        <v>1668</v>
      </c>
      <c r="D2039" s="202" t="s">
        <v>581</v>
      </c>
      <c r="E2039" s="202" t="s">
        <v>1891</v>
      </c>
      <c r="F2039" s="202" t="s">
        <v>475</v>
      </c>
      <c r="G2039" s="253">
        <v>0.21</v>
      </c>
      <c r="H2039" s="361" t="s">
        <v>488</v>
      </c>
      <c r="I2039" s="359" t="s">
        <v>1383</v>
      </c>
      <c r="J2039" s="359" t="s">
        <v>1380</v>
      </c>
      <c r="K2039" s="359" t="s">
        <v>22</v>
      </c>
      <c r="L2039" s="359" t="s">
        <v>1392</v>
      </c>
      <c r="M2039" s="368">
        <v>2005</v>
      </c>
      <c r="N2039" s="205">
        <v>41054</v>
      </c>
      <c r="O2039" s="203"/>
      <c r="P2039" t="str">
        <f t="shared" si="31"/>
        <v>Zumbro River Watershed Turbidity TMDL-Silver Creek-(07040004-553)-TSS</v>
      </c>
    </row>
    <row r="2040" spans="1:16" ht="27.95" hidden="1" customHeight="1" x14ac:dyDescent="0.25">
      <c r="A2040" s="203" t="s">
        <v>111</v>
      </c>
      <c r="B2040" s="202" t="s">
        <v>480</v>
      </c>
      <c r="C2040" s="203" t="s">
        <v>1668</v>
      </c>
      <c r="D2040" s="202" t="s">
        <v>581</v>
      </c>
      <c r="E2040" s="202" t="s">
        <v>1891</v>
      </c>
      <c r="F2040" s="202" t="s">
        <v>475</v>
      </c>
      <c r="G2040" s="253">
        <v>0.05</v>
      </c>
      <c r="H2040" s="361" t="s">
        <v>488</v>
      </c>
      <c r="I2040" s="359" t="s">
        <v>1384</v>
      </c>
      <c r="J2040" s="359" t="s">
        <v>1380</v>
      </c>
      <c r="K2040" s="359" t="s">
        <v>22</v>
      </c>
      <c r="L2040" s="359" t="s">
        <v>1392</v>
      </c>
      <c r="M2040" s="368">
        <v>2005</v>
      </c>
      <c r="N2040" s="205">
        <v>41054</v>
      </c>
      <c r="O2040" s="203"/>
      <c r="P2040" t="str">
        <f t="shared" si="31"/>
        <v>Zumbro River Watershed Turbidity TMDL-Silver Creek-(07040004-553)-TSS</v>
      </c>
    </row>
    <row r="2041" spans="1:16" ht="27.95" hidden="1" customHeight="1" x14ac:dyDescent="0.25">
      <c r="A2041" s="203" t="s">
        <v>111</v>
      </c>
      <c r="B2041" s="202" t="s">
        <v>480</v>
      </c>
      <c r="C2041" s="203" t="s">
        <v>1668</v>
      </c>
      <c r="D2041" s="202" t="s">
        <v>581</v>
      </c>
      <c r="E2041" s="202" t="s">
        <v>1891</v>
      </c>
      <c r="F2041" s="202" t="s">
        <v>475</v>
      </c>
      <c r="G2041" s="253" t="s">
        <v>515</v>
      </c>
      <c r="H2041" s="361" t="s">
        <v>488</v>
      </c>
      <c r="I2041" s="359" t="s">
        <v>1385</v>
      </c>
      <c r="J2041" s="359" t="s">
        <v>1380</v>
      </c>
      <c r="K2041" s="359" t="s">
        <v>22</v>
      </c>
      <c r="L2041" s="359" t="s">
        <v>1392</v>
      </c>
      <c r="M2041" s="368">
        <v>2005</v>
      </c>
      <c r="N2041" s="205">
        <v>41054</v>
      </c>
      <c r="O2041" s="203"/>
      <c r="P2041" t="str">
        <f t="shared" si="31"/>
        <v>Zumbro River Watershed Turbidity TMDL-Silver Creek-(07040004-553)-TSS</v>
      </c>
    </row>
    <row r="2042" spans="1:16" ht="27.95" hidden="1" customHeight="1" x14ac:dyDescent="0.25">
      <c r="A2042" s="203" t="s">
        <v>111</v>
      </c>
      <c r="B2042" s="202" t="s">
        <v>480</v>
      </c>
      <c r="C2042" s="203" t="s">
        <v>1668</v>
      </c>
      <c r="D2042" s="202" t="s">
        <v>779</v>
      </c>
      <c r="E2042" s="202" t="s">
        <v>1670</v>
      </c>
      <c r="F2042" s="202" t="s">
        <v>475</v>
      </c>
      <c r="G2042" s="253">
        <v>3.29</v>
      </c>
      <c r="H2042" s="361" t="s">
        <v>488</v>
      </c>
      <c r="I2042" s="359" t="s">
        <v>1379</v>
      </c>
      <c r="J2042" s="359" t="s">
        <v>1380</v>
      </c>
      <c r="K2042" s="359" t="s">
        <v>22</v>
      </c>
      <c r="L2042" s="359" t="s">
        <v>1392</v>
      </c>
      <c r="M2042" s="368">
        <v>2008</v>
      </c>
      <c r="N2042" s="205">
        <v>41054</v>
      </c>
      <c r="O2042" s="203"/>
      <c r="P2042" t="str">
        <f t="shared" si="31"/>
        <v>Zumbro River Watershed Turbidity TMDL-Cascade Creek-(07040004-581)-TSS</v>
      </c>
    </row>
    <row r="2043" spans="1:16" ht="27.95" hidden="1" customHeight="1" x14ac:dyDescent="0.25">
      <c r="A2043" s="203" t="s">
        <v>111</v>
      </c>
      <c r="B2043" s="202" t="s">
        <v>480</v>
      </c>
      <c r="C2043" s="203" t="s">
        <v>1668</v>
      </c>
      <c r="D2043" s="202" t="s">
        <v>779</v>
      </c>
      <c r="E2043" s="202" t="s">
        <v>1670</v>
      </c>
      <c r="F2043" s="202" t="s">
        <v>475</v>
      </c>
      <c r="G2043" s="253">
        <v>1.73</v>
      </c>
      <c r="H2043" s="361" t="s">
        <v>488</v>
      </c>
      <c r="I2043" s="359" t="s">
        <v>1382</v>
      </c>
      <c r="J2043" s="359" t="s">
        <v>1380</v>
      </c>
      <c r="K2043" s="359" t="s">
        <v>22</v>
      </c>
      <c r="L2043" s="359" t="s">
        <v>1392</v>
      </c>
      <c r="M2043" s="368">
        <v>2008</v>
      </c>
      <c r="N2043" s="205">
        <v>41054</v>
      </c>
      <c r="O2043" s="203"/>
      <c r="P2043" t="str">
        <f t="shared" si="31"/>
        <v>Zumbro River Watershed Turbidity TMDL-Cascade Creek-(07040004-581)-TSS</v>
      </c>
    </row>
    <row r="2044" spans="1:16" ht="27.95" hidden="1" customHeight="1" x14ac:dyDescent="0.25">
      <c r="A2044" s="203" t="s">
        <v>111</v>
      </c>
      <c r="B2044" s="202" t="s">
        <v>480</v>
      </c>
      <c r="C2044" s="203" t="s">
        <v>1668</v>
      </c>
      <c r="D2044" s="202" t="s">
        <v>779</v>
      </c>
      <c r="E2044" s="202" t="s">
        <v>1670</v>
      </c>
      <c r="F2044" s="202" t="s">
        <v>475</v>
      </c>
      <c r="G2044" s="253">
        <v>0.81</v>
      </c>
      <c r="H2044" s="361" t="s">
        <v>488</v>
      </c>
      <c r="I2044" s="359" t="s">
        <v>1383</v>
      </c>
      <c r="J2044" s="359" t="s">
        <v>1380</v>
      </c>
      <c r="K2044" s="359" t="s">
        <v>22</v>
      </c>
      <c r="L2044" s="359" t="s">
        <v>1392</v>
      </c>
      <c r="M2044" s="368">
        <v>2008</v>
      </c>
      <c r="N2044" s="205">
        <v>41054</v>
      </c>
      <c r="O2044" s="203"/>
      <c r="P2044" t="str">
        <f t="shared" si="31"/>
        <v>Zumbro River Watershed Turbidity TMDL-Cascade Creek-(07040004-581)-TSS</v>
      </c>
    </row>
    <row r="2045" spans="1:16" ht="27.95" hidden="1" customHeight="1" x14ac:dyDescent="0.25">
      <c r="A2045" s="203" t="s">
        <v>111</v>
      </c>
      <c r="B2045" s="202" t="s">
        <v>480</v>
      </c>
      <c r="C2045" s="203" t="s">
        <v>1668</v>
      </c>
      <c r="D2045" s="202" t="s">
        <v>779</v>
      </c>
      <c r="E2045" s="202" t="s">
        <v>1670</v>
      </c>
      <c r="F2045" s="202" t="s">
        <v>475</v>
      </c>
      <c r="G2045" s="253">
        <v>0.33</v>
      </c>
      <c r="H2045" s="361" t="s">
        <v>488</v>
      </c>
      <c r="I2045" s="359" t="s">
        <v>1384</v>
      </c>
      <c r="J2045" s="359" t="s">
        <v>1380</v>
      </c>
      <c r="K2045" s="359" t="s">
        <v>22</v>
      </c>
      <c r="L2045" s="359" t="s">
        <v>1392</v>
      </c>
      <c r="M2045" s="368">
        <v>2008</v>
      </c>
      <c r="N2045" s="205">
        <v>41054</v>
      </c>
      <c r="O2045" s="203"/>
      <c r="P2045" t="str">
        <f t="shared" si="31"/>
        <v>Zumbro River Watershed Turbidity TMDL-Cascade Creek-(07040004-581)-TSS</v>
      </c>
    </row>
    <row r="2046" spans="1:16" ht="27.95" hidden="1" customHeight="1" x14ac:dyDescent="0.25">
      <c r="A2046" s="203" t="s">
        <v>111</v>
      </c>
      <c r="B2046" s="202" t="s">
        <v>480</v>
      </c>
      <c r="C2046" s="203" t="s">
        <v>1668</v>
      </c>
      <c r="D2046" s="202" t="s">
        <v>779</v>
      </c>
      <c r="E2046" s="202" t="s">
        <v>1670</v>
      </c>
      <c r="F2046" s="202" t="s">
        <v>475</v>
      </c>
      <c r="G2046" s="253">
        <v>0.14000000000000001</v>
      </c>
      <c r="H2046" s="361" t="s">
        <v>488</v>
      </c>
      <c r="I2046" s="359" t="s">
        <v>1385</v>
      </c>
      <c r="J2046" s="359" t="s">
        <v>1380</v>
      </c>
      <c r="K2046" s="359" t="s">
        <v>22</v>
      </c>
      <c r="L2046" s="359" t="s">
        <v>1392</v>
      </c>
      <c r="M2046" s="368">
        <v>2008</v>
      </c>
      <c r="N2046" s="205">
        <v>41054</v>
      </c>
      <c r="O2046" s="203"/>
      <c r="P2046" t="str">
        <f t="shared" si="31"/>
        <v>Zumbro River Watershed Turbidity TMDL-Cascade Creek-(07040004-581)-TSS</v>
      </c>
    </row>
    <row r="2047" spans="1:16" ht="27.95" hidden="1" customHeight="1" x14ac:dyDescent="0.25">
      <c r="A2047" s="203" t="s">
        <v>111</v>
      </c>
      <c r="B2047" s="202" t="s">
        <v>480</v>
      </c>
      <c r="C2047" s="203" t="s">
        <v>1892</v>
      </c>
      <c r="D2047" s="202" t="s">
        <v>807</v>
      </c>
      <c r="E2047" s="202" t="s">
        <v>1890</v>
      </c>
      <c r="F2047" s="202" t="s">
        <v>505</v>
      </c>
      <c r="G2047" s="253">
        <v>0.02</v>
      </c>
      <c r="H2047" s="361" t="s">
        <v>1390</v>
      </c>
      <c r="I2047" s="359" t="s">
        <v>1379</v>
      </c>
      <c r="J2047" s="359" t="s">
        <v>1380</v>
      </c>
      <c r="K2047" s="359" t="s">
        <v>1391</v>
      </c>
      <c r="L2047" s="359" t="s">
        <v>1392</v>
      </c>
      <c r="M2047" s="368">
        <v>2010</v>
      </c>
      <c r="N2047" s="205">
        <v>43153</v>
      </c>
      <c r="O2047" s="203"/>
      <c r="P2047" t="str">
        <f t="shared" si="31"/>
        <v>Zumbro River WRAPS 2012-Bear Creek-(07040004-538)-E. coli</v>
      </c>
    </row>
    <row r="2048" spans="1:16" ht="27.95" hidden="1" customHeight="1" x14ac:dyDescent="0.25">
      <c r="A2048" s="203" t="s">
        <v>111</v>
      </c>
      <c r="B2048" s="202" t="s">
        <v>480</v>
      </c>
      <c r="C2048" s="203" t="s">
        <v>1892</v>
      </c>
      <c r="D2048" s="202" t="s">
        <v>807</v>
      </c>
      <c r="E2048" s="202" t="s">
        <v>1890</v>
      </c>
      <c r="F2048" s="202" t="s">
        <v>505</v>
      </c>
      <c r="G2048" s="253">
        <v>0.01</v>
      </c>
      <c r="H2048" s="361" t="s">
        <v>1390</v>
      </c>
      <c r="I2048" s="359" t="s">
        <v>1382</v>
      </c>
      <c r="J2048" s="359" t="s">
        <v>1380</v>
      </c>
      <c r="K2048" s="359" t="s">
        <v>1391</v>
      </c>
      <c r="L2048" s="359" t="s">
        <v>1392</v>
      </c>
      <c r="M2048" s="368">
        <v>2010</v>
      </c>
      <c r="N2048" s="205">
        <v>43153</v>
      </c>
      <c r="O2048" s="203"/>
      <c r="P2048" t="str">
        <f t="shared" si="31"/>
        <v>Zumbro River WRAPS 2012-Bear Creek-(07040004-538)-E. coli</v>
      </c>
    </row>
    <row r="2049" spans="1:16" ht="27.95" hidden="1" customHeight="1" x14ac:dyDescent="0.25">
      <c r="A2049" s="203" t="s">
        <v>111</v>
      </c>
      <c r="B2049" s="202" t="s">
        <v>480</v>
      </c>
      <c r="C2049" s="203" t="s">
        <v>1892</v>
      </c>
      <c r="D2049" s="202" t="s">
        <v>807</v>
      </c>
      <c r="E2049" s="202" t="s">
        <v>1890</v>
      </c>
      <c r="F2049" s="202" t="s">
        <v>505</v>
      </c>
      <c r="G2049" s="253">
        <v>4.0000000000000001E-3</v>
      </c>
      <c r="H2049" s="361" t="s">
        <v>1390</v>
      </c>
      <c r="I2049" s="359" t="s">
        <v>1383</v>
      </c>
      <c r="J2049" s="359" t="s">
        <v>1380</v>
      </c>
      <c r="K2049" s="359" t="s">
        <v>1391</v>
      </c>
      <c r="L2049" s="359" t="s">
        <v>1392</v>
      </c>
      <c r="M2049" s="368">
        <v>2010</v>
      </c>
      <c r="N2049" s="205">
        <v>43153</v>
      </c>
      <c r="O2049" s="203"/>
      <c r="P2049" t="str">
        <f t="shared" si="31"/>
        <v>Zumbro River WRAPS 2012-Bear Creek-(07040004-538)-E. coli</v>
      </c>
    </row>
    <row r="2050" spans="1:16" ht="27.95" hidden="1" customHeight="1" x14ac:dyDescent="0.25">
      <c r="A2050" s="203" t="s">
        <v>111</v>
      </c>
      <c r="B2050" s="202" t="s">
        <v>480</v>
      </c>
      <c r="C2050" s="203" t="s">
        <v>1892</v>
      </c>
      <c r="D2050" s="202" t="s">
        <v>807</v>
      </c>
      <c r="E2050" s="202" t="s">
        <v>1890</v>
      </c>
      <c r="F2050" s="202" t="s">
        <v>505</v>
      </c>
      <c r="G2050" s="253">
        <v>2E-3</v>
      </c>
      <c r="H2050" s="361" t="s">
        <v>1390</v>
      </c>
      <c r="I2050" s="359" t="s">
        <v>1384</v>
      </c>
      <c r="J2050" s="359" t="s">
        <v>1380</v>
      </c>
      <c r="K2050" s="359" t="s">
        <v>1391</v>
      </c>
      <c r="L2050" s="359" t="s">
        <v>1392</v>
      </c>
      <c r="M2050" s="368">
        <v>2010</v>
      </c>
      <c r="N2050" s="205">
        <v>43153</v>
      </c>
      <c r="O2050" s="203"/>
      <c r="P2050" t="str">
        <f t="shared" si="31"/>
        <v>Zumbro River WRAPS 2012-Bear Creek-(07040004-538)-E. coli</v>
      </c>
    </row>
    <row r="2051" spans="1:16" ht="27.95" hidden="1" customHeight="1" x14ac:dyDescent="0.25">
      <c r="A2051" s="203" t="s">
        <v>111</v>
      </c>
      <c r="B2051" s="202" t="s">
        <v>480</v>
      </c>
      <c r="C2051" s="203" t="s">
        <v>1892</v>
      </c>
      <c r="D2051" s="202" t="s">
        <v>807</v>
      </c>
      <c r="E2051" s="202" t="s">
        <v>1890</v>
      </c>
      <c r="F2051" s="202" t="s">
        <v>505</v>
      </c>
      <c r="G2051" s="253">
        <v>1E-3</v>
      </c>
      <c r="H2051" s="361" t="s">
        <v>1390</v>
      </c>
      <c r="I2051" s="359" t="s">
        <v>1385</v>
      </c>
      <c r="J2051" s="359" t="s">
        <v>1380</v>
      </c>
      <c r="K2051" s="359" t="s">
        <v>1391</v>
      </c>
      <c r="L2051" s="359" t="s">
        <v>1392</v>
      </c>
      <c r="M2051" s="368">
        <v>2010</v>
      </c>
      <c r="N2051" s="205">
        <v>43153</v>
      </c>
      <c r="O2051" s="203"/>
      <c r="P2051" t="str">
        <f t="shared" ref="P2051:P2114" si="32">CONCATENATE(C2051, "-", E2051, "-","(", D2051,")", "-",K2051)</f>
        <v>Zumbro River WRAPS 2012-Bear Creek-(07040004-538)-E. coli</v>
      </c>
    </row>
    <row r="2052" spans="1:16" ht="27.95" hidden="1" customHeight="1" x14ac:dyDescent="0.25">
      <c r="A2052" s="203" t="s">
        <v>113</v>
      </c>
      <c r="B2052" s="202" t="s">
        <v>502</v>
      </c>
      <c r="C2052" s="203" t="s">
        <v>1893</v>
      </c>
      <c r="D2052" s="202" t="s">
        <v>745</v>
      </c>
      <c r="E2052" s="202" t="s">
        <v>1894</v>
      </c>
      <c r="F2052" s="202" t="s">
        <v>475</v>
      </c>
      <c r="G2052" s="253">
        <v>186.8</v>
      </c>
      <c r="H2052" s="361" t="s">
        <v>1456</v>
      </c>
      <c r="I2052" s="359" t="s">
        <v>1407</v>
      </c>
      <c r="J2052" s="358">
        <v>0.39069999999999999</v>
      </c>
      <c r="K2052" s="359" t="s">
        <v>1113</v>
      </c>
      <c r="L2052" s="359" t="s">
        <v>1408</v>
      </c>
      <c r="M2052" s="368">
        <v>1999</v>
      </c>
      <c r="N2052" s="205">
        <v>40282</v>
      </c>
      <c r="O2052" s="203" t="s">
        <v>1895</v>
      </c>
      <c r="P2052" t="str">
        <f t="shared" si="32"/>
        <v>Cedar Island, Pike, and Eagle Lakes Excess Nutrients TMDL-Eagle-(27-0111-01)-TP</v>
      </c>
    </row>
    <row r="2053" spans="1:16" ht="27.95" hidden="1" customHeight="1" x14ac:dyDescent="0.25">
      <c r="A2053" s="203" t="s">
        <v>113</v>
      </c>
      <c r="B2053" s="202" t="s">
        <v>502</v>
      </c>
      <c r="C2053" s="203" t="s">
        <v>1893</v>
      </c>
      <c r="D2053" s="202" t="s">
        <v>745</v>
      </c>
      <c r="E2053" s="202" t="s">
        <v>1894</v>
      </c>
      <c r="F2053" s="202" t="s">
        <v>475</v>
      </c>
      <c r="G2053" s="253">
        <v>0.51100000000000001</v>
      </c>
      <c r="H2053" s="361" t="s">
        <v>527</v>
      </c>
      <c r="I2053" s="359" t="s">
        <v>1407</v>
      </c>
      <c r="J2053" s="358">
        <v>0.39090000000000003</v>
      </c>
      <c r="K2053" s="359" t="s">
        <v>1113</v>
      </c>
      <c r="L2053" s="359" t="s">
        <v>1392</v>
      </c>
      <c r="M2053" s="368">
        <v>1999</v>
      </c>
      <c r="N2053" s="205">
        <v>40282</v>
      </c>
      <c r="O2053" s="203" t="s">
        <v>1895</v>
      </c>
      <c r="P2053" t="str">
        <f t="shared" si="32"/>
        <v>Cedar Island, Pike, and Eagle Lakes Excess Nutrients TMDL-Eagle-(27-0111-01)-TP</v>
      </c>
    </row>
    <row r="2054" spans="1:16" ht="27.95" hidden="1" customHeight="1" x14ac:dyDescent="0.25">
      <c r="A2054" s="203" t="s">
        <v>113</v>
      </c>
      <c r="B2054" s="202" t="s">
        <v>502</v>
      </c>
      <c r="C2054" s="203" t="s">
        <v>1893</v>
      </c>
      <c r="D2054" s="202" t="s">
        <v>612</v>
      </c>
      <c r="E2054" s="202" t="s">
        <v>1458</v>
      </c>
      <c r="F2054" s="202" t="s">
        <v>475</v>
      </c>
      <c r="G2054" s="253">
        <v>127.7</v>
      </c>
      <c r="H2054" s="361" t="s">
        <v>1456</v>
      </c>
      <c r="I2054" s="359" t="s">
        <v>1407</v>
      </c>
      <c r="J2054" s="358">
        <v>0.37</v>
      </c>
      <c r="K2054" s="359" t="s">
        <v>1113</v>
      </c>
      <c r="L2054" s="359" t="s">
        <v>1408</v>
      </c>
      <c r="M2054" s="368">
        <v>1999</v>
      </c>
      <c r="N2054" s="205">
        <v>40282</v>
      </c>
      <c r="O2054" s="203" t="s">
        <v>1895</v>
      </c>
      <c r="P2054" t="str">
        <f t="shared" si="32"/>
        <v>Cedar Island, Pike, and Eagle Lakes Excess Nutrients TMDL-Pike-(27-0111-02)-TP</v>
      </c>
    </row>
    <row r="2055" spans="1:16" ht="27.95" hidden="1" customHeight="1" x14ac:dyDescent="0.25">
      <c r="A2055" s="203" t="s">
        <v>113</v>
      </c>
      <c r="B2055" s="202" t="s">
        <v>502</v>
      </c>
      <c r="C2055" s="203" t="s">
        <v>1893</v>
      </c>
      <c r="D2055" s="202" t="s">
        <v>612</v>
      </c>
      <c r="E2055" s="202" t="s">
        <v>1458</v>
      </c>
      <c r="F2055" s="202" t="s">
        <v>475</v>
      </c>
      <c r="G2055" s="253">
        <v>0.35</v>
      </c>
      <c r="H2055" s="361" t="s">
        <v>527</v>
      </c>
      <c r="I2055" s="359" t="s">
        <v>1407</v>
      </c>
      <c r="J2055" s="358">
        <v>0.37</v>
      </c>
      <c r="K2055" s="359" t="s">
        <v>1113</v>
      </c>
      <c r="L2055" s="359" t="s">
        <v>1392</v>
      </c>
      <c r="M2055" s="368">
        <v>1999</v>
      </c>
      <c r="N2055" s="205">
        <v>40282</v>
      </c>
      <c r="O2055" s="203" t="s">
        <v>1895</v>
      </c>
      <c r="P2055" t="str">
        <f t="shared" si="32"/>
        <v>Cedar Island, Pike, and Eagle Lakes Excess Nutrients TMDL-Pike-(27-0111-02)-TP</v>
      </c>
    </row>
    <row r="2056" spans="1:16" ht="27.95" hidden="1" customHeight="1" x14ac:dyDescent="0.25">
      <c r="A2056" s="203" t="s">
        <v>113</v>
      </c>
      <c r="B2056" s="202" t="s">
        <v>502</v>
      </c>
      <c r="C2056" s="203" t="s">
        <v>1893</v>
      </c>
      <c r="D2056" s="202" t="s">
        <v>778</v>
      </c>
      <c r="E2056" s="202" t="s">
        <v>1896</v>
      </c>
      <c r="F2056" s="202" t="s">
        <v>475</v>
      </c>
      <c r="G2056" s="253">
        <v>48.5</v>
      </c>
      <c r="H2056" s="361" t="s">
        <v>1456</v>
      </c>
      <c r="I2056" s="359" t="s">
        <v>1407</v>
      </c>
      <c r="J2056" s="358">
        <v>0.56310000000000004</v>
      </c>
      <c r="K2056" s="359" t="s">
        <v>1113</v>
      </c>
      <c r="L2056" s="359" t="s">
        <v>1408</v>
      </c>
      <c r="M2056" s="368">
        <v>1999</v>
      </c>
      <c r="N2056" s="205">
        <v>40282</v>
      </c>
      <c r="O2056" s="203" t="s">
        <v>1895</v>
      </c>
      <c r="P2056" t="str">
        <f t="shared" si="32"/>
        <v>Cedar Island, Pike, and Eagle Lakes Excess Nutrients TMDL-Cedar Island-(27-0119-00)-TP</v>
      </c>
    </row>
    <row r="2057" spans="1:16" ht="27.95" hidden="1" customHeight="1" x14ac:dyDescent="0.25">
      <c r="A2057" s="203" t="s">
        <v>113</v>
      </c>
      <c r="B2057" s="202" t="s">
        <v>502</v>
      </c>
      <c r="C2057" s="203" t="s">
        <v>1893</v>
      </c>
      <c r="D2057" s="202" t="s">
        <v>778</v>
      </c>
      <c r="E2057" s="202" t="s">
        <v>1896</v>
      </c>
      <c r="F2057" s="202" t="s">
        <v>475</v>
      </c>
      <c r="G2057" s="253">
        <v>0.13300000000000001</v>
      </c>
      <c r="H2057" s="361" t="s">
        <v>527</v>
      </c>
      <c r="I2057" s="359" t="s">
        <v>1407</v>
      </c>
      <c r="J2057" s="358">
        <v>0.5625</v>
      </c>
      <c r="K2057" s="359" t="s">
        <v>1113</v>
      </c>
      <c r="L2057" s="359" t="s">
        <v>1392</v>
      </c>
      <c r="M2057" s="368">
        <v>1999</v>
      </c>
      <c r="N2057" s="205">
        <v>40282</v>
      </c>
      <c r="O2057" s="203" t="s">
        <v>1895</v>
      </c>
      <c r="P2057" t="str">
        <f t="shared" si="32"/>
        <v>Cedar Island, Pike, and Eagle Lakes Excess Nutrients TMDL-Cedar Island-(27-0119-00)-TP</v>
      </c>
    </row>
    <row r="2058" spans="1:16" ht="27.95" hidden="1" customHeight="1" x14ac:dyDescent="0.25">
      <c r="A2058" s="203" t="s">
        <v>113</v>
      </c>
      <c r="B2058" s="202" t="s">
        <v>502</v>
      </c>
      <c r="C2058" s="203" t="s">
        <v>151</v>
      </c>
      <c r="D2058" s="202" t="s">
        <v>1897</v>
      </c>
      <c r="E2058" s="202" t="s">
        <v>1618</v>
      </c>
      <c r="F2058" s="202" t="s">
        <v>475</v>
      </c>
      <c r="G2058" s="253">
        <v>79</v>
      </c>
      <c r="H2058" s="361" t="s">
        <v>1456</v>
      </c>
      <c r="I2058" s="359" t="s">
        <v>1407</v>
      </c>
      <c r="J2058" s="358">
        <v>0.64610000000000001</v>
      </c>
      <c r="K2058" s="359" t="s">
        <v>1113</v>
      </c>
      <c r="L2058" s="359" t="s">
        <v>1408</v>
      </c>
      <c r="M2058" s="368">
        <v>2003</v>
      </c>
      <c r="N2058" s="205">
        <v>39897</v>
      </c>
      <c r="O2058" s="203"/>
      <c r="P2058" t="str">
        <f t="shared" si="32"/>
        <v>Crystal Lake Nutrient TMDL-Crystal-(27-0034-00)-TP</v>
      </c>
    </row>
    <row r="2059" spans="1:16" ht="27.95" hidden="1" customHeight="1" x14ac:dyDescent="0.25">
      <c r="A2059" s="203" t="s">
        <v>113</v>
      </c>
      <c r="B2059" s="202" t="s">
        <v>502</v>
      </c>
      <c r="C2059" s="203" t="s">
        <v>151</v>
      </c>
      <c r="D2059" s="202" t="s">
        <v>1897</v>
      </c>
      <c r="E2059" s="202" t="s">
        <v>1618</v>
      </c>
      <c r="F2059" s="202" t="s">
        <v>475</v>
      </c>
      <c r="G2059" s="253">
        <v>0.22</v>
      </c>
      <c r="H2059" s="361" t="s">
        <v>527</v>
      </c>
      <c r="I2059" s="359" t="s">
        <v>1407</v>
      </c>
      <c r="J2059" s="358">
        <v>0.64610000000000001</v>
      </c>
      <c r="K2059" s="359" t="s">
        <v>1113</v>
      </c>
      <c r="L2059" s="359" t="s">
        <v>1392</v>
      </c>
      <c r="M2059" s="368">
        <v>2003</v>
      </c>
      <c r="N2059" s="205">
        <v>39897</v>
      </c>
      <c r="O2059" s="203"/>
      <c r="P2059" t="str">
        <f t="shared" si="32"/>
        <v>Crystal Lake Nutrient TMDL-Crystal-(27-0034-00)-TP</v>
      </c>
    </row>
    <row r="2060" spans="1:16" ht="27.95" hidden="1" customHeight="1" x14ac:dyDescent="0.25">
      <c r="A2060" s="203" t="s">
        <v>113</v>
      </c>
      <c r="B2060" s="202" t="s">
        <v>502</v>
      </c>
      <c r="C2060" s="203" t="s">
        <v>1674</v>
      </c>
      <c r="D2060" s="202" t="s">
        <v>1702</v>
      </c>
      <c r="E2060" s="202" t="s">
        <v>1703</v>
      </c>
      <c r="F2060" s="202" t="s">
        <v>505</v>
      </c>
      <c r="G2060" s="253">
        <v>12.6</v>
      </c>
      <c r="H2060" s="361" t="s">
        <v>1433</v>
      </c>
      <c r="I2060" s="359" t="s">
        <v>1407</v>
      </c>
      <c r="J2060" s="358">
        <v>0.84060000000000001</v>
      </c>
      <c r="K2060" s="361" t="s">
        <v>1113</v>
      </c>
      <c r="L2060" s="359" t="s">
        <v>1408</v>
      </c>
      <c r="M2060" s="368">
        <v>2010</v>
      </c>
      <c r="N2060" s="205">
        <v>42912</v>
      </c>
      <c r="O2060" s="203"/>
      <c r="P2060" t="str">
        <f t="shared" si="32"/>
        <v>Elm Creek Watershed Mgmt Commission WRAPS 2010-Rice Main Lake-(27-0116-01)-TP</v>
      </c>
    </row>
    <row r="2061" spans="1:16" ht="27.95" hidden="1" customHeight="1" x14ac:dyDescent="0.25">
      <c r="A2061" s="203" t="s">
        <v>113</v>
      </c>
      <c r="B2061" s="202" t="s">
        <v>502</v>
      </c>
      <c r="C2061" s="203" t="s">
        <v>1674</v>
      </c>
      <c r="D2061" s="202" t="s">
        <v>1702</v>
      </c>
      <c r="E2061" s="202" t="s">
        <v>1703</v>
      </c>
      <c r="F2061" s="202" t="s">
        <v>505</v>
      </c>
      <c r="G2061" s="253">
        <v>3.5000000000000003E-2</v>
      </c>
      <c r="H2061" s="361" t="s">
        <v>1414</v>
      </c>
      <c r="I2061" s="359" t="s">
        <v>1407</v>
      </c>
      <c r="J2061" s="358">
        <v>0.84060000000000001</v>
      </c>
      <c r="K2061" s="361" t="s">
        <v>1113</v>
      </c>
      <c r="L2061" s="359" t="s">
        <v>1392</v>
      </c>
      <c r="M2061" s="368">
        <v>2010</v>
      </c>
      <c r="N2061" s="205">
        <v>42912</v>
      </c>
      <c r="O2061" s="203"/>
      <c r="P2061" t="str">
        <f t="shared" si="32"/>
        <v>Elm Creek Watershed Mgmt Commission WRAPS 2010-Rice Main Lake-(27-0116-01)-TP</v>
      </c>
    </row>
    <row r="2062" spans="1:16" ht="27.95" hidden="1" customHeight="1" x14ac:dyDescent="0.25">
      <c r="A2062" s="203" t="s">
        <v>113</v>
      </c>
      <c r="B2062" s="202" t="s">
        <v>502</v>
      </c>
      <c r="C2062" s="203" t="s">
        <v>1674</v>
      </c>
      <c r="D2062" s="202" t="s">
        <v>1898</v>
      </c>
      <c r="E2062" s="202" t="s">
        <v>1743</v>
      </c>
      <c r="F2062" s="202" t="s">
        <v>505</v>
      </c>
      <c r="G2062" s="253">
        <v>8.1999999999999993</v>
      </c>
      <c r="H2062" s="361" t="s">
        <v>1433</v>
      </c>
      <c r="I2062" s="359" t="s">
        <v>1407</v>
      </c>
      <c r="J2062" s="358">
        <v>0</v>
      </c>
      <c r="K2062" s="361" t="s">
        <v>1113</v>
      </c>
      <c r="L2062" s="359" t="s">
        <v>1408</v>
      </c>
      <c r="M2062" s="368">
        <v>2010</v>
      </c>
      <c r="N2062" s="205">
        <v>42912</v>
      </c>
      <c r="O2062" s="203"/>
      <c r="P2062" t="str">
        <f t="shared" si="32"/>
        <v>Elm Creek Watershed Mgmt Commission WRAPS 2010-Fish-(27-0118-00)-TP</v>
      </c>
    </row>
    <row r="2063" spans="1:16" ht="27.95" hidden="1" customHeight="1" x14ac:dyDescent="0.25">
      <c r="A2063" s="203" t="s">
        <v>113</v>
      </c>
      <c r="B2063" s="202" t="s">
        <v>502</v>
      </c>
      <c r="C2063" s="203" t="s">
        <v>1674</v>
      </c>
      <c r="D2063" s="202" t="s">
        <v>1898</v>
      </c>
      <c r="E2063" s="202" t="s">
        <v>1743</v>
      </c>
      <c r="F2063" s="202" t="s">
        <v>505</v>
      </c>
      <c r="G2063" s="253">
        <v>2.1999999999999999E-2</v>
      </c>
      <c r="H2063" s="361" t="s">
        <v>1414</v>
      </c>
      <c r="I2063" s="359" t="s">
        <v>1407</v>
      </c>
      <c r="J2063" s="358">
        <v>0</v>
      </c>
      <c r="K2063" s="361" t="s">
        <v>1113</v>
      </c>
      <c r="L2063" s="359" t="s">
        <v>1392</v>
      </c>
      <c r="M2063" s="368">
        <v>2010</v>
      </c>
      <c r="N2063" s="205">
        <v>42912</v>
      </c>
      <c r="O2063" s="203"/>
      <c r="P2063" t="str">
        <f t="shared" si="32"/>
        <v>Elm Creek Watershed Mgmt Commission WRAPS 2010-Fish-(27-0118-00)-TP</v>
      </c>
    </row>
    <row r="2064" spans="1:16" ht="27.95" hidden="1" customHeight="1" x14ac:dyDescent="0.25">
      <c r="A2064" s="203" t="s">
        <v>113</v>
      </c>
      <c r="B2064" s="202" t="s">
        <v>502</v>
      </c>
      <c r="C2064" s="203" t="s">
        <v>1674</v>
      </c>
      <c r="D2064" s="202" t="s">
        <v>1675</v>
      </c>
      <c r="E2064" s="202" t="s">
        <v>1676</v>
      </c>
      <c r="F2064" s="202" t="s">
        <v>505</v>
      </c>
      <c r="G2064" s="253">
        <v>0.2</v>
      </c>
      <c r="H2064" s="361" t="s">
        <v>1433</v>
      </c>
      <c r="I2064" s="359" t="s">
        <v>1407</v>
      </c>
      <c r="J2064" s="358">
        <v>0.82410000000000005</v>
      </c>
      <c r="K2064" s="361" t="s">
        <v>1113</v>
      </c>
      <c r="L2064" s="359" t="s">
        <v>1408</v>
      </c>
      <c r="M2064" s="368">
        <v>2010</v>
      </c>
      <c r="N2064" s="205">
        <v>42912</v>
      </c>
      <c r="O2064" s="203"/>
      <c r="P2064" t="str">
        <f t="shared" si="32"/>
        <v>Elm Creek Watershed Mgmt Commission WRAPS 2010-Goose-(27-0122-00)-TP</v>
      </c>
    </row>
    <row r="2065" spans="1:16" ht="27.95" hidden="1" customHeight="1" x14ac:dyDescent="0.25">
      <c r="A2065" s="203" t="s">
        <v>113</v>
      </c>
      <c r="B2065" s="202" t="s">
        <v>502</v>
      </c>
      <c r="C2065" s="203" t="s">
        <v>1674</v>
      </c>
      <c r="D2065" s="202" t="s">
        <v>1675</v>
      </c>
      <c r="E2065" s="202" t="s">
        <v>1676</v>
      </c>
      <c r="F2065" s="202" t="s">
        <v>505</v>
      </c>
      <c r="G2065" s="253">
        <v>4.0000000000000002E-4</v>
      </c>
      <c r="H2065" s="361" t="s">
        <v>1414</v>
      </c>
      <c r="I2065" s="359" t="s">
        <v>1407</v>
      </c>
      <c r="J2065" s="358">
        <v>0.82410000000000005</v>
      </c>
      <c r="K2065" s="361" t="s">
        <v>1113</v>
      </c>
      <c r="L2065" s="359" t="s">
        <v>1392</v>
      </c>
      <c r="M2065" s="368">
        <v>2010</v>
      </c>
      <c r="N2065" s="205">
        <v>42912</v>
      </c>
      <c r="O2065" s="203"/>
      <c r="P2065" t="str">
        <f t="shared" si="32"/>
        <v>Elm Creek Watershed Mgmt Commission WRAPS 2010-Goose-(27-0122-00)-TP</v>
      </c>
    </row>
    <row r="2066" spans="1:16" ht="27.95" hidden="1" customHeight="1" x14ac:dyDescent="0.25">
      <c r="A2066" s="203" t="s">
        <v>113</v>
      </c>
      <c r="B2066" s="202" t="s">
        <v>502</v>
      </c>
      <c r="C2066" s="203" t="s">
        <v>1674</v>
      </c>
      <c r="D2066" s="202" t="s">
        <v>1760</v>
      </c>
      <c r="E2066" s="202" t="s">
        <v>1761</v>
      </c>
      <c r="F2066" s="202" t="s">
        <v>505</v>
      </c>
      <c r="G2066" s="253">
        <v>4.3</v>
      </c>
      <c r="H2066" s="361" t="s">
        <v>1433</v>
      </c>
      <c r="I2066" s="359" t="s">
        <v>1407</v>
      </c>
      <c r="J2066" s="358">
        <v>0.73529999999999995</v>
      </c>
      <c r="K2066" s="361" t="s">
        <v>1113</v>
      </c>
      <c r="L2066" s="359" t="s">
        <v>1408</v>
      </c>
      <c r="M2066" s="368">
        <v>2009</v>
      </c>
      <c r="N2066" s="205">
        <v>42912</v>
      </c>
      <c r="O2066" s="203"/>
      <c r="P2066" t="str">
        <f t="shared" si="32"/>
        <v>Elm Creek Watershed Mgmt Commission WRAPS 2010-Diamond-(27-0125-00)-TP</v>
      </c>
    </row>
    <row r="2067" spans="1:16" ht="27.95" hidden="1" customHeight="1" x14ac:dyDescent="0.25">
      <c r="A2067" s="203" t="s">
        <v>113</v>
      </c>
      <c r="B2067" s="202" t="s">
        <v>502</v>
      </c>
      <c r="C2067" s="203" t="s">
        <v>1674</v>
      </c>
      <c r="D2067" s="202" t="s">
        <v>1760</v>
      </c>
      <c r="E2067" s="202" t="s">
        <v>1761</v>
      </c>
      <c r="F2067" s="202" t="s">
        <v>505</v>
      </c>
      <c r="G2067" s="253">
        <v>1.2E-2</v>
      </c>
      <c r="H2067" s="361" t="s">
        <v>1414</v>
      </c>
      <c r="I2067" s="359" t="s">
        <v>1407</v>
      </c>
      <c r="J2067" s="358">
        <v>0.73529999999999995</v>
      </c>
      <c r="K2067" s="361" t="s">
        <v>1113</v>
      </c>
      <c r="L2067" s="359" t="s">
        <v>1392</v>
      </c>
      <c r="M2067" s="368">
        <v>2009</v>
      </c>
      <c r="N2067" s="205">
        <v>42912</v>
      </c>
      <c r="O2067" s="203"/>
      <c r="P2067" t="str">
        <f t="shared" si="32"/>
        <v>Elm Creek Watershed Mgmt Commission WRAPS 2010-Diamond-(27-0125-00)-TP</v>
      </c>
    </row>
    <row r="2068" spans="1:16" ht="27.95" hidden="1" customHeight="1" x14ac:dyDescent="0.25">
      <c r="A2068" s="203" t="s">
        <v>113</v>
      </c>
      <c r="B2068" s="202" t="s">
        <v>502</v>
      </c>
      <c r="C2068" s="203" t="s">
        <v>1674</v>
      </c>
      <c r="D2068" s="202" t="s">
        <v>1899</v>
      </c>
      <c r="E2068" s="202" t="s">
        <v>1900</v>
      </c>
      <c r="F2068" s="202" t="s">
        <v>505</v>
      </c>
      <c r="G2068" s="253">
        <v>0.2</v>
      </c>
      <c r="H2068" s="361" t="s">
        <v>1433</v>
      </c>
      <c r="I2068" s="359" t="s">
        <v>1407</v>
      </c>
      <c r="J2068" s="358">
        <v>0.80710000000000004</v>
      </c>
      <c r="K2068" s="361" t="s">
        <v>1113</v>
      </c>
      <c r="L2068" s="359" t="s">
        <v>1408</v>
      </c>
      <c r="M2068" s="368">
        <v>2006</v>
      </c>
      <c r="N2068" s="205">
        <v>42912</v>
      </c>
      <c r="O2068" s="203"/>
      <c r="P2068" t="str">
        <f t="shared" si="32"/>
        <v>Elm Creek Watershed Mgmt Commission WRAPS 2010-Cowley-(27-0169-00)-TP</v>
      </c>
    </row>
    <row r="2069" spans="1:16" ht="27.95" hidden="1" customHeight="1" x14ac:dyDescent="0.25">
      <c r="A2069" s="203" t="s">
        <v>113</v>
      </c>
      <c r="B2069" s="202" t="s">
        <v>502</v>
      </c>
      <c r="C2069" s="203" t="s">
        <v>1674</v>
      </c>
      <c r="D2069" s="202" t="s">
        <v>1899</v>
      </c>
      <c r="E2069" s="202" t="s">
        <v>1900</v>
      </c>
      <c r="F2069" s="202" t="s">
        <v>505</v>
      </c>
      <c r="G2069" s="253">
        <v>1E-3</v>
      </c>
      <c r="H2069" s="361" t="s">
        <v>1414</v>
      </c>
      <c r="I2069" s="359" t="s">
        <v>1407</v>
      </c>
      <c r="J2069" s="358">
        <v>0.80710000000000004</v>
      </c>
      <c r="K2069" s="361" t="s">
        <v>1113</v>
      </c>
      <c r="L2069" s="359" t="s">
        <v>1392</v>
      </c>
      <c r="M2069" s="368">
        <v>2006</v>
      </c>
      <c r="N2069" s="205">
        <v>42912</v>
      </c>
      <c r="O2069" s="203"/>
      <c r="P2069" t="str">
        <f t="shared" si="32"/>
        <v>Elm Creek Watershed Mgmt Commission WRAPS 2010-Cowley-(27-0169-00)-TP</v>
      </c>
    </row>
    <row r="2070" spans="1:16" ht="27.95" hidden="1" customHeight="1" x14ac:dyDescent="0.25">
      <c r="A2070" s="203" t="s">
        <v>113</v>
      </c>
      <c r="B2070" s="202" t="s">
        <v>502</v>
      </c>
      <c r="C2070" s="203" t="s">
        <v>1674</v>
      </c>
      <c r="D2070" s="202" t="s">
        <v>1677</v>
      </c>
      <c r="E2070" s="202" t="s">
        <v>1678</v>
      </c>
      <c r="F2070" s="202" t="s">
        <v>505</v>
      </c>
      <c r="G2070" s="253">
        <v>3.52</v>
      </c>
      <c r="H2070" s="361" t="s">
        <v>1400</v>
      </c>
      <c r="I2070" s="359" t="s">
        <v>1379</v>
      </c>
      <c r="J2070" s="358">
        <v>0.19</v>
      </c>
      <c r="K2070" s="361" t="s">
        <v>1391</v>
      </c>
      <c r="L2070" s="359" t="s">
        <v>1392</v>
      </c>
      <c r="M2070" s="368">
        <v>2010</v>
      </c>
      <c r="N2070" s="205">
        <v>42912</v>
      </c>
      <c r="O2070" s="203"/>
      <c r="P2070" t="str">
        <f t="shared" si="32"/>
        <v>Elm Creek Watershed Mgmt Commission WRAPS 2010-Elm Creek-(07010206-508)-E. coli</v>
      </c>
    </row>
    <row r="2071" spans="1:16" ht="27.95" hidden="1" customHeight="1" x14ac:dyDescent="0.25">
      <c r="A2071" s="203" t="s">
        <v>113</v>
      </c>
      <c r="B2071" s="202" t="s">
        <v>502</v>
      </c>
      <c r="C2071" s="203" t="s">
        <v>1674</v>
      </c>
      <c r="D2071" s="202" t="s">
        <v>1677</v>
      </c>
      <c r="E2071" s="202" t="s">
        <v>1678</v>
      </c>
      <c r="F2071" s="202" t="s">
        <v>505</v>
      </c>
      <c r="G2071" s="253">
        <v>1.1000000000000001</v>
      </c>
      <c r="H2071" s="361" t="s">
        <v>1400</v>
      </c>
      <c r="I2071" s="359" t="s">
        <v>1382</v>
      </c>
      <c r="J2071" s="358">
        <v>0</v>
      </c>
      <c r="K2071" s="361" t="s">
        <v>1391</v>
      </c>
      <c r="L2071" s="359" t="s">
        <v>1392</v>
      </c>
      <c r="M2071" s="368">
        <v>2010</v>
      </c>
      <c r="N2071" s="205">
        <v>42912</v>
      </c>
      <c r="O2071" s="203"/>
      <c r="P2071" t="str">
        <f t="shared" si="32"/>
        <v>Elm Creek Watershed Mgmt Commission WRAPS 2010-Elm Creek-(07010206-508)-E. coli</v>
      </c>
    </row>
    <row r="2072" spans="1:16" ht="27.95" hidden="1" customHeight="1" x14ac:dyDescent="0.25">
      <c r="A2072" s="203" t="s">
        <v>113</v>
      </c>
      <c r="B2072" s="202" t="s">
        <v>502</v>
      </c>
      <c r="C2072" s="203" t="s">
        <v>1674</v>
      </c>
      <c r="D2072" s="202" t="s">
        <v>1677</v>
      </c>
      <c r="E2072" s="202" t="s">
        <v>1678</v>
      </c>
      <c r="F2072" s="202" t="s">
        <v>505</v>
      </c>
      <c r="G2072" s="253">
        <v>0.3</v>
      </c>
      <c r="H2072" s="361" t="s">
        <v>1400</v>
      </c>
      <c r="I2072" s="359" t="s">
        <v>1383</v>
      </c>
      <c r="J2072" s="358">
        <v>0.08</v>
      </c>
      <c r="K2072" s="361" t="s">
        <v>1391</v>
      </c>
      <c r="L2072" s="359" t="s">
        <v>1392</v>
      </c>
      <c r="M2072" s="368">
        <v>2010</v>
      </c>
      <c r="N2072" s="205">
        <v>42912</v>
      </c>
      <c r="O2072" s="203"/>
      <c r="P2072" t="str">
        <f t="shared" si="32"/>
        <v>Elm Creek Watershed Mgmt Commission WRAPS 2010-Elm Creek-(07010206-508)-E. coli</v>
      </c>
    </row>
    <row r="2073" spans="1:16" ht="27.95" hidden="1" customHeight="1" x14ac:dyDescent="0.25">
      <c r="A2073" s="203" t="s">
        <v>113</v>
      </c>
      <c r="B2073" s="202" t="s">
        <v>502</v>
      </c>
      <c r="C2073" s="203" t="s">
        <v>1674</v>
      </c>
      <c r="D2073" s="202" t="s">
        <v>1677</v>
      </c>
      <c r="E2073" s="202" t="s">
        <v>1678</v>
      </c>
      <c r="F2073" s="202" t="s">
        <v>505</v>
      </c>
      <c r="G2073" s="253">
        <v>0.12</v>
      </c>
      <c r="H2073" s="361" t="s">
        <v>1400</v>
      </c>
      <c r="I2073" s="359" t="s">
        <v>1384</v>
      </c>
      <c r="J2073" s="358">
        <v>0.25</v>
      </c>
      <c r="K2073" s="361" t="s">
        <v>1391</v>
      </c>
      <c r="L2073" s="359" t="s">
        <v>1392</v>
      </c>
      <c r="M2073" s="368">
        <v>2010</v>
      </c>
      <c r="N2073" s="205">
        <v>42912</v>
      </c>
      <c r="O2073" s="203"/>
      <c r="P2073" t="str">
        <f t="shared" si="32"/>
        <v>Elm Creek Watershed Mgmt Commission WRAPS 2010-Elm Creek-(07010206-508)-E. coli</v>
      </c>
    </row>
    <row r="2074" spans="1:16" ht="27.95" hidden="1" customHeight="1" x14ac:dyDescent="0.25">
      <c r="A2074" s="203" t="s">
        <v>113</v>
      </c>
      <c r="B2074" s="202" t="s">
        <v>502</v>
      </c>
      <c r="C2074" s="203" t="s">
        <v>1674</v>
      </c>
      <c r="D2074" s="202" t="s">
        <v>1677</v>
      </c>
      <c r="E2074" s="202" t="s">
        <v>1678</v>
      </c>
      <c r="F2074" s="202" t="s">
        <v>505</v>
      </c>
      <c r="G2074" s="253">
        <v>0.05</v>
      </c>
      <c r="H2074" s="361" t="s">
        <v>1400</v>
      </c>
      <c r="I2074" s="359" t="s">
        <v>1385</v>
      </c>
      <c r="J2074" s="358">
        <v>0</v>
      </c>
      <c r="K2074" s="361" t="s">
        <v>1391</v>
      </c>
      <c r="L2074" s="359" t="s">
        <v>1392</v>
      </c>
      <c r="M2074" s="368">
        <v>2010</v>
      </c>
      <c r="N2074" s="205">
        <v>42912</v>
      </c>
      <c r="O2074" s="203"/>
      <c r="P2074" t="str">
        <f t="shared" si="32"/>
        <v>Elm Creek Watershed Mgmt Commission WRAPS 2010-Elm Creek-(07010206-508)-E. coli</v>
      </c>
    </row>
    <row r="2075" spans="1:16" ht="27.95" hidden="1" customHeight="1" x14ac:dyDescent="0.25">
      <c r="A2075" s="203" t="s">
        <v>113</v>
      </c>
      <c r="B2075" s="202" t="s">
        <v>502</v>
      </c>
      <c r="C2075" s="203" t="s">
        <v>1674</v>
      </c>
      <c r="D2075" s="202" t="s">
        <v>1677</v>
      </c>
      <c r="E2075" s="202" t="s">
        <v>1678</v>
      </c>
      <c r="F2075" s="202" t="s">
        <v>505</v>
      </c>
      <c r="G2075" s="253">
        <v>0.19</v>
      </c>
      <c r="H2075" s="361" t="s">
        <v>1414</v>
      </c>
      <c r="I2075" s="359" t="s">
        <v>1379</v>
      </c>
      <c r="J2075" s="358">
        <v>0.77</v>
      </c>
      <c r="K2075" s="361" t="s">
        <v>1113</v>
      </c>
      <c r="L2075" s="359" t="s">
        <v>1392</v>
      </c>
      <c r="M2075" s="368">
        <v>2010</v>
      </c>
      <c r="N2075" s="205">
        <v>42912</v>
      </c>
      <c r="O2075" s="203"/>
      <c r="P2075" t="str">
        <f t="shared" si="32"/>
        <v>Elm Creek Watershed Mgmt Commission WRAPS 2010-Elm Creek-(07010206-508)-TP</v>
      </c>
    </row>
    <row r="2076" spans="1:16" ht="27.95" hidden="1" customHeight="1" x14ac:dyDescent="0.25">
      <c r="A2076" s="203" t="s">
        <v>113</v>
      </c>
      <c r="B2076" s="202" t="s">
        <v>502</v>
      </c>
      <c r="C2076" s="203" t="s">
        <v>1674</v>
      </c>
      <c r="D2076" s="202" t="s">
        <v>1677</v>
      </c>
      <c r="E2076" s="202" t="s">
        <v>1678</v>
      </c>
      <c r="F2076" s="202" t="s">
        <v>505</v>
      </c>
      <c r="G2076" s="253">
        <v>7.0000000000000007E-2</v>
      </c>
      <c r="H2076" s="361" t="s">
        <v>1414</v>
      </c>
      <c r="I2076" s="359" t="s">
        <v>1382</v>
      </c>
      <c r="J2076" s="358">
        <v>0.71</v>
      </c>
      <c r="K2076" s="361" t="s">
        <v>1113</v>
      </c>
      <c r="L2076" s="359" t="s">
        <v>1392</v>
      </c>
      <c r="M2076" s="368">
        <v>2010</v>
      </c>
      <c r="N2076" s="205">
        <v>42912</v>
      </c>
      <c r="O2076" s="203"/>
      <c r="P2076" t="str">
        <f t="shared" si="32"/>
        <v>Elm Creek Watershed Mgmt Commission WRAPS 2010-Elm Creek-(07010206-508)-TP</v>
      </c>
    </row>
    <row r="2077" spans="1:16" ht="27.95" hidden="1" customHeight="1" x14ac:dyDescent="0.25">
      <c r="A2077" s="203" t="s">
        <v>113</v>
      </c>
      <c r="B2077" s="202" t="s">
        <v>502</v>
      </c>
      <c r="C2077" s="203" t="s">
        <v>1674</v>
      </c>
      <c r="D2077" s="202" t="s">
        <v>1677</v>
      </c>
      <c r="E2077" s="202" t="s">
        <v>1678</v>
      </c>
      <c r="F2077" s="202" t="s">
        <v>505</v>
      </c>
      <c r="G2077" s="253">
        <v>0.03</v>
      </c>
      <c r="H2077" s="361" t="s">
        <v>1414</v>
      </c>
      <c r="I2077" s="359" t="s">
        <v>1383</v>
      </c>
      <c r="J2077" s="358">
        <v>0.67</v>
      </c>
      <c r="K2077" s="361" t="s">
        <v>1113</v>
      </c>
      <c r="L2077" s="359" t="s">
        <v>1392</v>
      </c>
      <c r="M2077" s="368">
        <v>2010</v>
      </c>
      <c r="N2077" s="205">
        <v>42912</v>
      </c>
      <c r="O2077" s="203"/>
      <c r="P2077" t="str">
        <f t="shared" si="32"/>
        <v>Elm Creek Watershed Mgmt Commission WRAPS 2010-Elm Creek-(07010206-508)-TP</v>
      </c>
    </row>
    <row r="2078" spans="1:16" ht="27.95" hidden="1" customHeight="1" x14ac:dyDescent="0.25">
      <c r="A2078" s="203" t="s">
        <v>113</v>
      </c>
      <c r="B2078" s="202" t="s">
        <v>502</v>
      </c>
      <c r="C2078" s="203" t="s">
        <v>1674</v>
      </c>
      <c r="D2078" s="202" t="s">
        <v>1677</v>
      </c>
      <c r="E2078" s="202" t="s">
        <v>1678</v>
      </c>
      <c r="F2078" s="202" t="s">
        <v>505</v>
      </c>
      <c r="G2078" s="253">
        <v>0.02</v>
      </c>
      <c r="H2078" s="361" t="s">
        <v>1414</v>
      </c>
      <c r="I2078" s="359" t="s">
        <v>1384</v>
      </c>
      <c r="J2078" s="358">
        <v>0.64</v>
      </c>
      <c r="K2078" s="361" t="s">
        <v>1113</v>
      </c>
      <c r="L2078" s="359" t="s">
        <v>1392</v>
      </c>
      <c r="M2078" s="368">
        <v>2010</v>
      </c>
      <c r="N2078" s="205">
        <v>42912</v>
      </c>
      <c r="O2078" s="203"/>
      <c r="P2078" t="str">
        <f t="shared" si="32"/>
        <v>Elm Creek Watershed Mgmt Commission WRAPS 2010-Elm Creek-(07010206-508)-TP</v>
      </c>
    </row>
    <row r="2079" spans="1:16" ht="27.95" hidden="1" customHeight="1" x14ac:dyDescent="0.25">
      <c r="A2079" s="203" t="s">
        <v>113</v>
      </c>
      <c r="B2079" s="202" t="s">
        <v>502</v>
      </c>
      <c r="C2079" s="203" t="s">
        <v>1674</v>
      </c>
      <c r="D2079" s="202" t="s">
        <v>1677</v>
      </c>
      <c r="E2079" s="202" t="s">
        <v>1678</v>
      </c>
      <c r="F2079" s="202" t="s">
        <v>505</v>
      </c>
      <c r="G2079" s="253">
        <v>0.01</v>
      </c>
      <c r="H2079" s="361" t="s">
        <v>1414</v>
      </c>
      <c r="I2079" s="359" t="s">
        <v>1385</v>
      </c>
      <c r="J2079" s="358">
        <v>0.53</v>
      </c>
      <c r="K2079" s="361" t="s">
        <v>1113</v>
      </c>
      <c r="L2079" s="359" t="s">
        <v>1392</v>
      </c>
      <c r="M2079" s="368">
        <v>2010</v>
      </c>
      <c r="N2079" s="205">
        <v>42912</v>
      </c>
      <c r="O2079" s="203"/>
      <c r="P2079" t="str">
        <f t="shared" si="32"/>
        <v>Elm Creek Watershed Mgmt Commission WRAPS 2010-Elm Creek-(07010206-508)-TP</v>
      </c>
    </row>
    <row r="2080" spans="1:16" ht="27.95" hidden="1" customHeight="1" x14ac:dyDescent="0.25">
      <c r="A2080" s="203" t="s">
        <v>113</v>
      </c>
      <c r="B2080" s="202" t="s">
        <v>502</v>
      </c>
      <c r="C2080" s="203" t="s">
        <v>1674</v>
      </c>
      <c r="D2080" s="202" t="s">
        <v>1677</v>
      </c>
      <c r="E2080" s="202" t="s">
        <v>1678</v>
      </c>
      <c r="F2080" s="202" t="s">
        <v>505</v>
      </c>
      <c r="G2080" s="253">
        <v>78.400000000000006</v>
      </c>
      <c r="H2080" s="361" t="s">
        <v>1414</v>
      </c>
      <c r="I2080" s="359" t="s">
        <v>1379</v>
      </c>
      <c r="J2080" s="358">
        <v>0.48499999999999999</v>
      </c>
      <c r="K2080" s="361" t="s">
        <v>22</v>
      </c>
      <c r="L2080" s="359" t="s">
        <v>1392</v>
      </c>
      <c r="M2080" s="368">
        <v>2010</v>
      </c>
      <c r="N2080" s="205">
        <v>42912</v>
      </c>
      <c r="O2080" s="203"/>
      <c r="P2080" t="str">
        <f t="shared" si="32"/>
        <v>Elm Creek Watershed Mgmt Commission WRAPS 2010-Elm Creek-(07010206-508)-TSS</v>
      </c>
    </row>
    <row r="2081" spans="1:16" ht="27.95" hidden="1" customHeight="1" x14ac:dyDescent="0.25">
      <c r="A2081" s="203" t="s">
        <v>113</v>
      </c>
      <c r="B2081" s="202" t="s">
        <v>502</v>
      </c>
      <c r="C2081" s="203" t="s">
        <v>1674</v>
      </c>
      <c r="D2081" s="202" t="s">
        <v>1677</v>
      </c>
      <c r="E2081" s="202" t="s">
        <v>1678</v>
      </c>
      <c r="F2081" s="202" t="s">
        <v>505</v>
      </c>
      <c r="G2081" s="253">
        <v>34.9</v>
      </c>
      <c r="H2081" s="361" t="s">
        <v>1414</v>
      </c>
      <c r="I2081" s="359" t="s">
        <v>1382</v>
      </c>
      <c r="J2081" s="358">
        <v>0.63600000000000001</v>
      </c>
      <c r="K2081" s="361" t="s">
        <v>22</v>
      </c>
      <c r="L2081" s="359" t="s">
        <v>1392</v>
      </c>
      <c r="M2081" s="368">
        <v>2010</v>
      </c>
      <c r="N2081" s="205">
        <v>42912</v>
      </c>
      <c r="O2081" s="203"/>
      <c r="P2081" t="str">
        <f t="shared" si="32"/>
        <v>Elm Creek Watershed Mgmt Commission WRAPS 2010-Elm Creek-(07010206-508)-TSS</v>
      </c>
    </row>
    <row r="2082" spans="1:16" ht="27.95" hidden="1" customHeight="1" x14ac:dyDescent="0.25">
      <c r="A2082" s="203" t="s">
        <v>113</v>
      </c>
      <c r="B2082" s="202" t="s">
        <v>502</v>
      </c>
      <c r="C2082" s="203" t="s">
        <v>1674</v>
      </c>
      <c r="D2082" s="202" t="s">
        <v>1677</v>
      </c>
      <c r="E2082" s="202" t="s">
        <v>1678</v>
      </c>
      <c r="F2082" s="202" t="s">
        <v>505</v>
      </c>
      <c r="G2082" s="253">
        <v>14.27</v>
      </c>
      <c r="H2082" s="361" t="s">
        <v>1414</v>
      </c>
      <c r="I2082" s="359" t="s">
        <v>1383</v>
      </c>
      <c r="J2082" s="358">
        <v>0.58899999999999997</v>
      </c>
      <c r="K2082" s="361" t="s">
        <v>22</v>
      </c>
      <c r="L2082" s="359" t="s">
        <v>1392</v>
      </c>
      <c r="M2082" s="368">
        <v>2010</v>
      </c>
      <c r="N2082" s="205">
        <v>42912</v>
      </c>
      <c r="O2082" s="203"/>
      <c r="P2082" t="str">
        <f t="shared" si="32"/>
        <v>Elm Creek Watershed Mgmt Commission WRAPS 2010-Elm Creek-(07010206-508)-TSS</v>
      </c>
    </row>
    <row r="2083" spans="1:16" ht="27.95" hidden="1" customHeight="1" x14ac:dyDescent="0.25">
      <c r="A2083" s="203" t="s">
        <v>113</v>
      </c>
      <c r="B2083" s="202" t="s">
        <v>502</v>
      </c>
      <c r="C2083" s="203" t="s">
        <v>1674</v>
      </c>
      <c r="D2083" s="202" t="s">
        <v>1677</v>
      </c>
      <c r="E2083" s="202" t="s">
        <v>1678</v>
      </c>
      <c r="F2083" s="202" t="s">
        <v>505</v>
      </c>
      <c r="G2083" s="253">
        <v>11.37</v>
      </c>
      <c r="H2083" s="361" t="s">
        <v>1414</v>
      </c>
      <c r="I2083" s="359" t="s">
        <v>1384</v>
      </c>
      <c r="J2083" s="358">
        <v>0.64400000000000002</v>
      </c>
      <c r="K2083" s="361" t="s">
        <v>22</v>
      </c>
      <c r="L2083" s="359" t="s">
        <v>1392</v>
      </c>
      <c r="M2083" s="368">
        <v>2010</v>
      </c>
      <c r="N2083" s="205">
        <v>42912</v>
      </c>
      <c r="O2083" s="203"/>
      <c r="P2083" t="str">
        <f t="shared" si="32"/>
        <v>Elm Creek Watershed Mgmt Commission WRAPS 2010-Elm Creek-(07010206-508)-TSS</v>
      </c>
    </row>
    <row r="2084" spans="1:16" ht="27.95" hidden="1" customHeight="1" x14ac:dyDescent="0.25">
      <c r="A2084" s="203" t="s">
        <v>113</v>
      </c>
      <c r="B2084" s="202" t="s">
        <v>502</v>
      </c>
      <c r="C2084" s="203" t="s">
        <v>1674</v>
      </c>
      <c r="D2084" s="202" t="s">
        <v>1677</v>
      </c>
      <c r="E2084" s="202" t="s">
        <v>1678</v>
      </c>
      <c r="F2084" s="202" t="s">
        <v>505</v>
      </c>
      <c r="G2084" s="253">
        <v>8.4</v>
      </c>
      <c r="H2084" s="361" t="s">
        <v>1414</v>
      </c>
      <c r="I2084" s="359" t="s">
        <v>1385</v>
      </c>
      <c r="J2084" s="358">
        <v>0.48</v>
      </c>
      <c r="K2084" s="361" t="s">
        <v>22</v>
      </c>
      <c r="L2084" s="359" t="s">
        <v>1392</v>
      </c>
      <c r="M2084" s="368">
        <v>2010</v>
      </c>
      <c r="N2084" s="205">
        <v>42912</v>
      </c>
      <c r="O2084" s="203"/>
      <c r="P2084" t="str">
        <f t="shared" si="32"/>
        <v>Elm Creek Watershed Mgmt Commission WRAPS 2010-Elm Creek-(07010206-508)-TSS</v>
      </c>
    </row>
    <row r="2085" spans="1:16" ht="27.95" hidden="1" customHeight="1" x14ac:dyDescent="0.25">
      <c r="A2085" s="203" t="s">
        <v>113</v>
      </c>
      <c r="B2085" s="202" t="s">
        <v>502</v>
      </c>
      <c r="C2085" s="203" t="s">
        <v>1674</v>
      </c>
      <c r="D2085" s="202" t="s">
        <v>1762</v>
      </c>
      <c r="E2085" s="202" t="s">
        <v>1763</v>
      </c>
      <c r="F2085" s="202" t="s">
        <v>505</v>
      </c>
      <c r="G2085" s="253">
        <v>0.04</v>
      </c>
      <c r="H2085" s="361" t="s">
        <v>1414</v>
      </c>
      <c r="I2085" s="359" t="s">
        <v>1379</v>
      </c>
      <c r="J2085" s="358">
        <v>0.64</v>
      </c>
      <c r="K2085" s="361" t="s">
        <v>1113</v>
      </c>
      <c r="L2085" s="359" t="s">
        <v>1392</v>
      </c>
      <c r="M2085" s="368">
        <v>2010</v>
      </c>
      <c r="N2085" s="205">
        <v>42912</v>
      </c>
      <c r="O2085" s="203"/>
      <c r="P2085" t="str">
        <f t="shared" si="32"/>
        <v>Elm Creek Watershed Mgmt Commission WRAPS 2010-Diamond Creek-(07010206-525)-TP</v>
      </c>
    </row>
    <row r="2086" spans="1:16" ht="27.95" hidden="1" customHeight="1" x14ac:dyDescent="0.25">
      <c r="A2086" s="203" t="s">
        <v>113</v>
      </c>
      <c r="B2086" s="202" t="s">
        <v>502</v>
      </c>
      <c r="C2086" s="203" t="s">
        <v>1674</v>
      </c>
      <c r="D2086" s="202" t="s">
        <v>1762</v>
      </c>
      <c r="E2086" s="202" t="s">
        <v>1763</v>
      </c>
      <c r="F2086" s="202" t="s">
        <v>505</v>
      </c>
      <c r="G2086" s="253">
        <v>0.01</v>
      </c>
      <c r="H2086" s="361" t="s">
        <v>1414</v>
      </c>
      <c r="I2086" s="359" t="s">
        <v>1382</v>
      </c>
      <c r="J2086" s="358">
        <v>0.71</v>
      </c>
      <c r="K2086" s="361" t="s">
        <v>1113</v>
      </c>
      <c r="L2086" s="359" t="s">
        <v>1392</v>
      </c>
      <c r="M2086" s="368">
        <v>2010</v>
      </c>
      <c r="N2086" s="205">
        <v>42912</v>
      </c>
      <c r="O2086" s="203"/>
      <c r="P2086" t="str">
        <f t="shared" si="32"/>
        <v>Elm Creek Watershed Mgmt Commission WRAPS 2010-Diamond Creek-(07010206-525)-TP</v>
      </c>
    </row>
    <row r="2087" spans="1:16" ht="27.95" hidden="1" customHeight="1" x14ac:dyDescent="0.25">
      <c r="A2087" s="203" t="s">
        <v>113</v>
      </c>
      <c r="B2087" s="202" t="s">
        <v>502</v>
      </c>
      <c r="C2087" s="203" t="s">
        <v>1674</v>
      </c>
      <c r="D2087" s="202" t="s">
        <v>1762</v>
      </c>
      <c r="E2087" s="202" t="s">
        <v>1763</v>
      </c>
      <c r="F2087" s="202" t="s">
        <v>505</v>
      </c>
      <c r="G2087" s="253" t="s">
        <v>515</v>
      </c>
      <c r="H2087" s="361" t="s">
        <v>1414</v>
      </c>
      <c r="I2087" s="359" t="s">
        <v>1383</v>
      </c>
      <c r="J2087" s="358">
        <v>0.65</v>
      </c>
      <c r="K2087" s="361" t="s">
        <v>1113</v>
      </c>
      <c r="L2087" s="359" t="s">
        <v>1392</v>
      </c>
      <c r="M2087" s="368">
        <v>2010</v>
      </c>
      <c r="N2087" s="205">
        <v>42912</v>
      </c>
      <c r="O2087" s="203"/>
      <c r="P2087" t="str">
        <f t="shared" si="32"/>
        <v>Elm Creek Watershed Mgmt Commission WRAPS 2010-Diamond Creek-(07010206-525)-TP</v>
      </c>
    </row>
    <row r="2088" spans="1:16" ht="27.95" hidden="1" customHeight="1" x14ac:dyDescent="0.25">
      <c r="A2088" s="203" t="s">
        <v>113</v>
      </c>
      <c r="B2088" s="202" t="s">
        <v>502</v>
      </c>
      <c r="C2088" s="203" t="s">
        <v>1674</v>
      </c>
      <c r="D2088" s="202" t="s">
        <v>1762</v>
      </c>
      <c r="E2088" s="202" t="s">
        <v>1763</v>
      </c>
      <c r="F2088" s="202" t="s">
        <v>505</v>
      </c>
      <c r="G2088" s="253" t="s">
        <v>515</v>
      </c>
      <c r="H2088" s="361" t="s">
        <v>1414</v>
      </c>
      <c r="I2088" s="359" t="s">
        <v>1384</v>
      </c>
      <c r="J2088" s="358">
        <v>0.66</v>
      </c>
      <c r="K2088" s="361" t="s">
        <v>1113</v>
      </c>
      <c r="L2088" s="359" t="s">
        <v>1392</v>
      </c>
      <c r="M2088" s="368">
        <v>2010</v>
      </c>
      <c r="N2088" s="205">
        <v>42912</v>
      </c>
      <c r="O2088" s="203"/>
      <c r="P2088" t="str">
        <f t="shared" si="32"/>
        <v>Elm Creek Watershed Mgmt Commission WRAPS 2010-Diamond Creek-(07010206-525)-TP</v>
      </c>
    </row>
    <row r="2089" spans="1:16" ht="27.95" hidden="1" customHeight="1" x14ac:dyDescent="0.25">
      <c r="A2089" s="203" t="s">
        <v>113</v>
      </c>
      <c r="B2089" s="202" t="s">
        <v>502</v>
      </c>
      <c r="C2089" s="203" t="s">
        <v>1674</v>
      </c>
      <c r="D2089" s="202" t="s">
        <v>1762</v>
      </c>
      <c r="E2089" s="202" t="s">
        <v>1763</v>
      </c>
      <c r="F2089" s="202" t="s">
        <v>505</v>
      </c>
      <c r="G2089" s="253" t="s">
        <v>515</v>
      </c>
      <c r="H2089" s="361" t="s">
        <v>1414</v>
      </c>
      <c r="I2089" s="359" t="s">
        <v>1385</v>
      </c>
      <c r="J2089" s="358">
        <v>0.81</v>
      </c>
      <c r="K2089" s="361" t="s">
        <v>1113</v>
      </c>
      <c r="L2089" s="359" t="s">
        <v>1392</v>
      </c>
      <c r="M2089" s="368">
        <v>2010</v>
      </c>
      <c r="N2089" s="205">
        <v>42912</v>
      </c>
      <c r="O2089" s="203"/>
      <c r="P2089" t="str">
        <f t="shared" si="32"/>
        <v>Elm Creek Watershed Mgmt Commission WRAPS 2010-Diamond Creek-(07010206-525)-TP</v>
      </c>
    </row>
    <row r="2090" spans="1:16" ht="27.95" hidden="1" customHeight="1" x14ac:dyDescent="0.25">
      <c r="A2090" s="203" t="s">
        <v>113</v>
      </c>
      <c r="B2090" s="202" t="s">
        <v>502</v>
      </c>
      <c r="C2090" s="203" t="s">
        <v>1674</v>
      </c>
      <c r="D2090" s="202" t="s">
        <v>1762</v>
      </c>
      <c r="E2090" s="202" t="s">
        <v>1763</v>
      </c>
      <c r="F2090" s="202" t="s">
        <v>505</v>
      </c>
      <c r="G2090" s="253">
        <v>13.74</v>
      </c>
      <c r="H2090" s="361" t="s">
        <v>1414</v>
      </c>
      <c r="I2090" s="359" t="s">
        <v>1379</v>
      </c>
      <c r="J2090" s="358">
        <v>0</v>
      </c>
      <c r="K2090" s="361" t="s">
        <v>22</v>
      </c>
      <c r="L2090" s="359" t="s">
        <v>1392</v>
      </c>
      <c r="M2090" s="368">
        <v>2010</v>
      </c>
      <c r="N2090" s="205">
        <v>42912</v>
      </c>
      <c r="O2090" s="203"/>
      <c r="P2090" t="str">
        <f t="shared" si="32"/>
        <v>Elm Creek Watershed Mgmt Commission WRAPS 2010-Diamond Creek-(07010206-525)-TSS</v>
      </c>
    </row>
    <row r="2091" spans="1:16" ht="27.95" hidden="1" customHeight="1" x14ac:dyDescent="0.25">
      <c r="A2091" s="203" t="s">
        <v>113</v>
      </c>
      <c r="B2091" s="202" t="s">
        <v>502</v>
      </c>
      <c r="C2091" s="203" t="s">
        <v>1674</v>
      </c>
      <c r="D2091" s="202" t="s">
        <v>1762</v>
      </c>
      <c r="E2091" s="202" t="s">
        <v>1763</v>
      </c>
      <c r="F2091" s="202" t="s">
        <v>505</v>
      </c>
      <c r="G2091" s="253">
        <v>4.71</v>
      </c>
      <c r="H2091" s="361" t="s">
        <v>1414</v>
      </c>
      <c r="I2091" s="359" t="s">
        <v>1382</v>
      </c>
      <c r="J2091" s="358">
        <v>0.3</v>
      </c>
      <c r="K2091" s="361" t="s">
        <v>22</v>
      </c>
      <c r="L2091" s="359" t="s">
        <v>1392</v>
      </c>
      <c r="M2091" s="368">
        <v>2010</v>
      </c>
      <c r="N2091" s="205">
        <v>42912</v>
      </c>
      <c r="O2091" s="203"/>
      <c r="P2091" t="str">
        <f t="shared" si="32"/>
        <v>Elm Creek Watershed Mgmt Commission WRAPS 2010-Diamond Creek-(07010206-525)-TSS</v>
      </c>
    </row>
    <row r="2092" spans="1:16" ht="27.95" hidden="1" customHeight="1" x14ac:dyDescent="0.25">
      <c r="A2092" s="203" t="s">
        <v>113</v>
      </c>
      <c r="B2092" s="202" t="s">
        <v>502</v>
      </c>
      <c r="C2092" s="203" t="s">
        <v>1674</v>
      </c>
      <c r="D2092" s="202" t="s">
        <v>1762</v>
      </c>
      <c r="E2092" s="202" t="s">
        <v>1763</v>
      </c>
      <c r="F2092" s="202" t="s">
        <v>505</v>
      </c>
      <c r="G2092" s="253">
        <v>1.83</v>
      </c>
      <c r="H2092" s="361" t="s">
        <v>1414</v>
      </c>
      <c r="I2092" s="359" t="s">
        <v>1383</v>
      </c>
      <c r="J2092" s="358">
        <v>0</v>
      </c>
      <c r="K2092" s="361" t="s">
        <v>22</v>
      </c>
      <c r="L2092" s="359" t="s">
        <v>1392</v>
      </c>
      <c r="M2092" s="368">
        <v>2010</v>
      </c>
      <c r="N2092" s="205">
        <v>42912</v>
      </c>
      <c r="O2092" s="203"/>
      <c r="P2092" t="str">
        <f t="shared" si="32"/>
        <v>Elm Creek Watershed Mgmt Commission WRAPS 2010-Diamond Creek-(07010206-525)-TSS</v>
      </c>
    </row>
    <row r="2093" spans="1:16" ht="27.95" hidden="1" customHeight="1" x14ac:dyDescent="0.25">
      <c r="A2093" s="203" t="s">
        <v>113</v>
      </c>
      <c r="B2093" s="202" t="s">
        <v>502</v>
      </c>
      <c r="C2093" s="203" t="s">
        <v>1674</v>
      </c>
      <c r="D2093" s="202" t="s">
        <v>1762</v>
      </c>
      <c r="E2093" s="202" t="s">
        <v>1763</v>
      </c>
      <c r="F2093" s="202" t="s">
        <v>505</v>
      </c>
      <c r="G2093" s="253">
        <v>0.67</v>
      </c>
      <c r="H2093" s="361" t="s">
        <v>1414</v>
      </c>
      <c r="I2093" s="359" t="s">
        <v>1384</v>
      </c>
      <c r="J2093" s="358">
        <v>0</v>
      </c>
      <c r="K2093" s="361" t="s">
        <v>22</v>
      </c>
      <c r="L2093" s="359" t="s">
        <v>1392</v>
      </c>
      <c r="M2093" s="368">
        <v>2010</v>
      </c>
      <c r="N2093" s="205">
        <v>42912</v>
      </c>
      <c r="O2093" s="203"/>
      <c r="P2093" t="str">
        <f t="shared" si="32"/>
        <v>Elm Creek Watershed Mgmt Commission WRAPS 2010-Diamond Creek-(07010206-525)-TSS</v>
      </c>
    </row>
    <row r="2094" spans="1:16" ht="27.95" hidden="1" customHeight="1" x14ac:dyDescent="0.25">
      <c r="A2094" s="203" t="s">
        <v>113</v>
      </c>
      <c r="B2094" s="202" t="s">
        <v>502</v>
      </c>
      <c r="C2094" s="203" t="s">
        <v>1674</v>
      </c>
      <c r="D2094" s="202" t="s">
        <v>1762</v>
      </c>
      <c r="E2094" s="202" t="s">
        <v>1763</v>
      </c>
      <c r="F2094" s="202" t="s">
        <v>505</v>
      </c>
      <c r="G2094" s="253">
        <v>0.14000000000000001</v>
      </c>
      <c r="H2094" s="361" t="s">
        <v>1414</v>
      </c>
      <c r="I2094" s="359" t="s">
        <v>1385</v>
      </c>
      <c r="J2094" s="358">
        <v>0.68</v>
      </c>
      <c r="K2094" s="361" t="s">
        <v>22</v>
      </c>
      <c r="L2094" s="359" t="s">
        <v>1392</v>
      </c>
      <c r="M2094" s="368">
        <v>2010</v>
      </c>
      <c r="N2094" s="205">
        <v>42912</v>
      </c>
      <c r="O2094" s="203"/>
      <c r="P2094" t="str">
        <f t="shared" si="32"/>
        <v>Elm Creek Watershed Mgmt Commission WRAPS 2010-Diamond Creek-(07010206-525)-TSS</v>
      </c>
    </row>
    <row r="2095" spans="1:16" ht="27.95" hidden="1" customHeight="1" x14ac:dyDescent="0.25">
      <c r="A2095" s="203" t="s">
        <v>113</v>
      </c>
      <c r="B2095" s="202" t="s">
        <v>502</v>
      </c>
      <c r="C2095" s="203" t="s">
        <v>1674</v>
      </c>
      <c r="D2095" s="202" t="s">
        <v>1704</v>
      </c>
      <c r="E2095" s="202" t="s">
        <v>1705</v>
      </c>
      <c r="F2095" s="202" t="s">
        <v>505</v>
      </c>
      <c r="G2095" s="253">
        <v>0.42</v>
      </c>
      <c r="H2095" s="361" t="s">
        <v>1400</v>
      </c>
      <c r="I2095" s="359" t="s">
        <v>1379</v>
      </c>
      <c r="J2095" s="358">
        <v>0.66</v>
      </c>
      <c r="K2095" s="361" t="s">
        <v>1391</v>
      </c>
      <c r="L2095" s="359" t="s">
        <v>1392</v>
      </c>
      <c r="M2095" s="368">
        <v>2010</v>
      </c>
      <c r="N2095" s="205">
        <v>42912</v>
      </c>
      <c r="O2095" s="203"/>
      <c r="P2095" t="str">
        <f t="shared" si="32"/>
        <v>Elm Creek Watershed Mgmt Commission WRAPS 2010-Rush Creek-(07010206-528)-E. coli</v>
      </c>
    </row>
    <row r="2096" spans="1:16" ht="27.95" hidden="1" customHeight="1" x14ac:dyDescent="0.25">
      <c r="A2096" s="203" t="s">
        <v>113</v>
      </c>
      <c r="B2096" s="202" t="s">
        <v>502</v>
      </c>
      <c r="C2096" s="203" t="s">
        <v>1674</v>
      </c>
      <c r="D2096" s="202" t="s">
        <v>1704</v>
      </c>
      <c r="E2096" s="202" t="s">
        <v>1705</v>
      </c>
      <c r="F2096" s="202" t="s">
        <v>505</v>
      </c>
      <c r="G2096" s="253">
        <v>0.12</v>
      </c>
      <c r="H2096" s="361" t="s">
        <v>1400</v>
      </c>
      <c r="I2096" s="359" t="s">
        <v>1382</v>
      </c>
      <c r="J2096" s="358">
        <v>0.4</v>
      </c>
      <c r="K2096" s="361" t="s">
        <v>1391</v>
      </c>
      <c r="L2096" s="359" t="s">
        <v>1392</v>
      </c>
      <c r="M2096" s="368">
        <v>2010</v>
      </c>
      <c r="N2096" s="205">
        <v>42912</v>
      </c>
      <c r="O2096" s="203"/>
      <c r="P2096" t="str">
        <f t="shared" si="32"/>
        <v>Elm Creek Watershed Mgmt Commission WRAPS 2010-Rush Creek-(07010206-528)-E. coli</v>
      </c>
    </row>
    <row r="2097" spans="1:16" ht="27.95" hidden="1" customHeight="1" x14ac:dyDescent="0.25">
      <c r="A2097" s="203" t="s">
        <v>113</v>
      </c>
      <c r="B2097" s="202" t="s">
        <v>502</v>
      </c>
      <c r="C2097" s="203" t="s">
        <v>1674</v>
      </c>
      <c r="D2097" s="202" t="s">
        <v>1704</v>
      </c>
      <c r="E2097" s="202" t="s">
        <v>1705</v>
      </c>
      <c r="F2097" s="202" t="s">
        <v>505</v>
      </c>
      <c r="G2097" s="253">
        <v>0.03</v>
      </c>
      <c r="H2097" s="361" t="s">
        <v>1400</v>
      </c>
      <c r="I2097" s="359" t="s">
        <v>1383</v>
      </c>
      <c r="J2097" s="358">
        <v>0.59</v>
      </c>
      <c r="K2097" s="361" t="s">
        <v>1391</v>
      </c>
      <c r="L2097" s="359" t="s">
        <v>1392</v>
      </c>
      <c r="M2097" s="368">
        <v>2010</v>
      </c>
      <c r="N2097" s="205">
        <v>42912</v>
      </c>
      <c r="O2097" s="203"/>
      <c r="P2097" t="str">
        <f t="shared" si="32"/>
        <v>Elm Creek Watershed Mgmt Commission WRAPS 2010-Rush Creek-(07010206-528)-E. coli</v>
      </c>
    </row>
    <row r="2098" spans="1:16" ht="27.95" hidden="1" customHeight="1" x14ac:dyDescent="0.25">
      <c r="A2098" s="203" t="s">
        <v>113</v>
      </c>
      <c r="B2098" s="202" t="s">
        <v>502</v>
      </c>
      <c r="C2098" s="203" t="s">
        <v>1674</v>
      </c>
      <c r="D2098" s="202" t="s">
        <v>1704</v>
      </c>
      <c r="E2098" s="202" t="s">
        <v>1705</v>
      </c>
      <c r="F2098" s="202" t="s">
        <v>505</v>
      </c>
      <c r="G2098" s="253" t="s">
        <v>515</v>
      </c>
      <c r="H2098" s="361" t="s">
        <v>1400</v>
      </c>
      <c r="I2098" s="359" t="s">
        <v>1384</v>
      </c>
      <c r="J2098" s="358">
        <v>0.75</v>
      </c>
      <c r="K2098" s="361" t="s">
        <v>1391</v>
      </c>
      <c r="L2098" s="359" t="s">
        <v>1392</v>
      </c>
      <c r="M2098" s="368">
        <v>2010</v>
      </c>
      <c r="N2098" s="205">
        <v>42912</v>
      </c>
      <c r="O2098" s="203"/>
      <c r="P2098" t="str">
        <f t="shared" si="32"/>
        <v>Elm Creek Watershed Mgmt Commission WRAPS 2010-Rush Creek-(07010206-528)-E. coli</v>
      </c>
    </row>
    <row r="2099" spans="1:16" ht="27.95" hidden="1" customHeight="1" x14ac:dyDescent="0.25">
      <c r="A2099" s="203" t="s">
        <v>113</v>
      </c>
      <c r="B2099" s="202" t="s">
        <v>502</v>
      </c>
      <c r="C2099" s="203" t="s">
        <v>1674</v>
      </c>
      <c r="D2099" s="202" t="s">
        <v>1704</v>
      </c>
      <c r="E2099" s="202" t="s">
        <v>1705</v>
      </c>
      <c r="F2099" s="202" t="s">
        <v>505</v>
      </c>
      <c r="G2099" s="253" t="s">
        <v>515</v>
      </c>
      <c r="H2099" s="361" t="s">
        <v>1400</v>
      </c>
      <c r="I2099" s="359" t="s">
        <v>1385</v>
      </c>
      <c r="J2099" s="358">
        <v>0.98</v>
      </c>
      <c r="K2099" s="361" t="s">
        <v>1391</v>
      </c>
      <c r="L2099" s="359" t="s">
        <v>1392</v>
      </c>
      <c r="M2099" s="368">
        <v>2010</v>
      </c>
      <c r="N2099" s="205">
        <v>42912</v>
      </c>
      <c r="O2099" s="203"/>
      <c r="P2099" t="str">
        <f t="shared" si="32"/>
        <v>Elm Creek Watershed Mgmt Commission WRAPS 2010-Rush Creek-(07010206-528)-E. coli</v>
      </c>
    </row>
    <row r="2100" spans="1:16" ht="27.95" hidden="1" customHeight="1" x14ac:dyDescent="0.25">
      <c r="A2100" s="203" t="s">
        <v>113</v>
      </c>
      <c r="B2100" s="202" t="s">
        <v>502</v>
      </c>
      <c r="C2100" s="203" t="s">
        <v>1674</v>
      </c>
      <c r="D2100" s="202" t="s">
        <v>1704</v>
      </c>
      <c r="E2100" s="202" t="s">
        <v>1705</v>
      </c>
      <c r="F2100" s="202" t="s">
        <v>505</v>
      </c>
      <c r="G2100" s="253">
        <v>0.09</v>
      </c>
      <c r="H2100" s="361" t="s">
        <v>1414</v>
      </c>
      <c r="I2100" s="359" t="s">
        <v>1379</v>
      </c>
      <c r="J2100" s="358">
        <v>0.79</v>
      </c>
      <c r="K2100" s="361" t="s">
        <v>1113</v>
      </c>
      <c r="L2100" s="359" t="s">
        <v>1392</v>
      </c>
      <c r="M2100" s="368">
        <v>2010</v>
      </c>
      <c r="N2100" s="205">
        <v>42912</v>
      </c>
      <c r="O2100" s="203"/>
      <c r="P2100" t="str">
        <f t="shared" si="32"/>
        <v>Elm Creek Watershed Mgmt Commission WRAPS 2010-Rush Creek-(07010206-528)-TP</v>
      </c>
    </row>
    <row r="2101" spans="1:16" ht="27.95" hidden="1" customHeight="1" x14ac:dyDescent="0.25">
      <c r="A2101" s="203" t="s">
        <v>113</v>
      </c>
      <c r="B2101" s="202" t="s">
        <v>502</v>
      </c>
      <c r="C2101" s="203" t="s">
        <v>1674</v>
      </c>
      <c r="D2101" s="202" t="s">
        <v>1704</v>
      </c>
      <c r="E2101" s="202" t="s">
        <v>1705</v>
      </c>
      <c r="F2101" s="202" t="s">
        <v>505</v>
      </c>
      <c r="G2101" s="253">
        <v>0.03</v>
      </c>
      <c r="H2101" s="361" t="s">
        <v>1414</v>
      </c>
      <c r="I2101" s="359" t="s">
        <v>1382</v>
      </c>
      <c r="J2101" s="358">
        <v>0.76</v>
      </c>
      <c r="K2101" s="361" t="s">
        <v>1113</v>
      </c>
      <c r="L2101" s="359" t="s">
        <v>1392</v>
      </c>
      <c r="M2101" s="368">
        <v>2010</v>
      </c>
      <c r="N2101" s="205">
        <v>42912</v>
      </c>
      <c r="O2101" s="203"/>
      <c r="P2101" t="str">
        <f t="shared" si="32"/>
        <v>Elm Creek Watershed Mgmt Commission WRAPS 2010-Rush Creek-(07010206-528)-TP</v>
      </c>
    </row>
    <row r="2102" spans="1:16" ht="27.95" hidden="1" customHeight="1" x14ac:dyDescent="0.25">
      <c r="A2102" s="203" t="s">
        <v>113</v>
      </c>
      <c r="B2102" s="202" t="s">
        <v>502</v>
      </c>
      <c r="C2102" s="203" t="s">
        <v>1674</v>
      </c>
      <c r="D2102" s="202" t="s">
        <v>1704</v>
      </c>
      <c r="E2102" s="202" t="s">
        <v>1705</v>
      </c>
      <c r="F2102" s="202" t="s">
        <v>505</v>
      </c>
      <c r="G2102" s="253">
        <v>0.01</v>
      </c>
      <c r="H2102" s="361" t="s">
        <v>1414</v>
      </c>
      <c r="I2102" s="359" t="s">
        <v>1383</v>
      </c>
      <c r="J2102" s="358">
        <v>0.75</v>
      </c>
      <c r="K2102" s="361" t="s">
        <v>1113</v>
      </c>
      <c r="L2102" s="359" t="s">
        <v>1392</v>
      </c>
      <c r="M2102" s="368">
        <v>2010</v>
      </c>
      <c r="N2102" s="205">
        <v>42912</v>
      </c>
      <c r="O2102" s="203"/>
      <c r="P2102" t="str">
        <f t="shared" si="32"/>
        <v>Elm Creek Watershed Mgmt Commission WRAPS 2010-Rush Creek-(07010206-528)-TP</v>
      </c>
    </row>
    <row r="2103" spans="1:16" ht="27.95" hidden="1" customHeight="1" x14ac:dyDescent="0.25">
      <c r="A2103" s="203" t="s">
        <v>113</v>
      </c>
      <c r="B2103" s="202" t="s">
        <v>502</v>
      </c>
      <c r="C2103" s="203" t="s">
        <v>1674</v>
      </c>
      <c r="D2103" s="202" t="s">
        <v>1704</v>
      </c>
      <c r="E2103" s="202" t="s">
        <v>1705</v>
      </c>
      <c r="F2103" s="202" t="s">
        <v>505</v>
      </c>
      <c r="G2103" s="253" t="s">
        <v>515</v>
      </c>
      <c r="H2103" s="361" t="s">
        <v>1414</v>
      </c>
      <c r="I2103" s="359" t="s">
        <v>1384</v>
      </c>
      <c r="J2103" s="358">
        <v>0.81</v>
      </c>
      <c r="K2103" s="361" t="s">
        <v>1113</v>
      </c>
      <c r="L2103" s="359" t="s">
        <v>1392</v>
      </c>
      <c r="M2103" s="368">
        <v>2010</v>
      </c>
      <c r="N2103" s="205">
        <v>42912</v>
      </c>
      <c r="O2103" s="203"/>
      <c r="P2103" t="str">
        <f t="shared" si="32"/>
        <v>Elm Creek Watershed Mgmt Commission WRAPS 2010-Rush Creek-(07010206-528)-TP</v>
      </c>
    </row>
    <row r="2104" spans="1:16" ht="27.95" hidden="1" customHeight="1" x14ac:dyDescent="0.25">
      <c r="A2104" s="203" t="s">
        <v>113</v>
      </c>
      <c r="B2104" s="202" t="s">
        <v>502</v>
      </c>
      <c r="C2104" s="203" t="s">
        <v>1674</v>
      </c>
      <c r="D2104" s="202" t="s">
        <v>1704</v>
      </c>
      <c r="E2104" s="202" t="s">
        <v>1705</v>
      </c>
      <c r="F2104" s="202" t="s">
        <v>505</v>
      </c>
      <c r="G2104" s="253" t="s">
        <v>515</v>
      </c>
      <c r="H2104" s="361" t="s">
        <v>1414</v>
      </c>
      <c r="I2104" s="359" t="s">
        <v>1385</v>
      </c>
      <c r="J2104" s="358">
        <v>0.93</v>
      </c>
      <c r="K2104" s="361" t="s">
        <v>1113</v>
      </c>
      <c r="L2104" s="359" t="s">
        <v>1392</v>
      </c>
      <c r="M2104" s="368">
        <v>2010</v>
      </c>
      <c r="N2104" s="205">
        <v>42912</v>
      </c>
      <c r="O2104" s="203"/>
      <c r="P2104" t="str">
        <f t="shared" si="32"/>
        <v>Elm Creek Watershed Mgmt Commission WRAPS 2010-Rush Creek-(07010206-528)-TP</v>
      </c>
    </row>
    <row r="2105" spans="1:16" ht="27.95" hidden="1" customHeight="1" x14ac:dyDescent="0.25">
      <c r="A2105" s="203" t="s">
        <v>113</v>
      </c>
      <c r="B2105" s="202" t="s">
        <v>502</v>
      </c>
      <c r="C2105" s="203" t="s">
        <v>1674</v>
      </c>
      <c r="D2105" s="202" t="s">
        <v>1706</v>
      </c>
      <c r="E2105" s="202" t="s">
        <v>1707</v>
      </c>
      <c r="F2105" s="202" t="s">
        <v>505</v>
      </c>
      <c r="G2105" s="253">
        <v>0.36</v>
      </c>
      <c r="H2105" s="361" t="s">
        <v>1400</v>
      </c>
      <c r="I2105" s="359" t="s">
        <v>1379</v>
      </c>
      <c r="J2105" s="358">
        <v>0.37</v>
      </c>
      <c r="K2105" s="361" t="s">
        <v>1391</v>
      </c>
      <c r="L2105" s="359" t="s">
        <v>1392</v>
      </c>
      <c r="M2105" s="368">
        <v>2010</v>
      </c>
      <c r="N2105" s="205">
        <v>42912</v>
      </c>
      <c r="O2105" s="203"/>
      <c r="P2105" t="str">
        <f t="shared" si="32"/>
        <v>Elm Creek Watershed Mgmt Commission WRAPS 2010-Rush Creek, South Fork-(07010206-732)-E. coli</v>
      </c>
    </row>
    <row r="2106" spans="1:16" ht="27.95" hidden="1" customHeight="1" x14ac:dyDescent="0.25">
      <c r="A2106" s="203" t="s">
        <v>113</v>
      </c>
      <c r="B2106" s="202" t="s">
        <v>502</v>
      </c>
      <c r="C2106" s="203" t="s">
        <v>1674</v>
      </c>
      <c r="D2106" s="202" t="s">
        <v>1706</v>
      </c>
      <c r="E2106" s="202" t="s">
        <v>1707</v>
      </c>
      <c r="F2106" s="202" t="s">
        <v>505</v>
      </c>
      <c r="G2106" s="253">
        <v>0.12</v>
      </c>
      <c r="H2106" s="361" t="s">
        <v>1400</v>
      </c>
      <c r="I2106" s="359" t="s">
        <v>1382</v>
      </c>
      <c r="J2106" s="358">
        <v>0.17</v>
      </c>
      <c r="K2106" s="361" t="s">
        <v>1391</v>
      </c>
      <c r="L2106" s="359" t="s">
        <v>1392</v>
      </c>
      <c r="M2106" s="368">
        <v>2010</v>
      </c>
      <c r="N2106" s="205">
        <v>42912</v>
      </c>
      <c r="O2106" s="203"/>
      <c r="P2106" t="str">
        <f t="shared" si="32"/>
        <v>Elm Creek Watershed Mgmt Commission WRAPS 2010-Rush Creek, South Fork-(07010206-732)-E. coli</v>
      </c>
    </row>
    <row r="2107" spans="1:16" ht="27.95" hidden="1" customHeight="1" x14ac:dyDescent="0.25">
      <c r="A2107" s="203" t="s">
        <v>113</v>
      </c>
      <c r="B2107" s="202" t="s">
        <v>502</v>
      </c>
      <c r="C2107" s="203" t="s">
        <v>1674</v>
      </c>
      <c r="D2107" s="202" t="s">
        <v>1706</v>
      </c>
      <c r="E2107" s="202" t="s">
        <v>1707</v>
      </c>
      <c r="F2107" s="202" t="s">
        <v>505</v>
      </c>
      <c r="G2107" s="253">
        <v>0.04</v>
      </c>
      <c r="H2107" s="361" t="s">
        <v>1400</v>
      </c>
      <c r="I2107" s="359" t="s">
        <v>1383</v>
      </c>
      <c r="J2107" s="358">
        <v>0.1</v>
      </c>
      <c r="K2107" s="361" t="s">
        <v>1391</v>
      </c>
      <c r="L2107" s="359" t="s">
        <v>1392</v>
      </c>
      <c r="M2107" s="368">
        <v>2010</v>
      </c>
      <c r="N2107" s="205">
        <v>42912</v>
      </c>
      <c r="O2107" s="203"/>
      <c r="P2107" t="str">
        <f t="shared" si="32"/>
        <v>Elm Creek Watershed Mgmt Commission WRAPS 2010-Rush Creek, South Fork-(07010206-732)-E. coli</v>
      </c>
    </row>
    <row r="2108" spans="1:16" ht="27.95" hidden="1" customHeight="1" x14ac:dyDescent="0.25">
      <c r="A2108" s="203" t="s">
        <v>113</v>
      </c>
      <c r="B2108" s="202" t="s">
        <v>502</v>
      </c>
      <c r="C2108" s="203" t="s">
        <v>1674</v>
      </c>
      <c r="D2108" s="202" t="s">
        <v>1706</v>
      </c>
      <c r="E2108" s="202" t="s">
        <v>1707</v>
      </c>
      <c r="F2108" s="202" t="s">
        <v>505</v>
      </c>
      <c r="G2108" s="253">
        <v>0.01</v>
      </c>
      <c r="H2108" s="361" t="s">
        <v>1400</v>
      </c>
      <c r="I2108" s="359" t="s">
        <v>1384</v>
      </c>
      <c r="J2108" s="358">
        <v>0.36</v>
      </c>
      <c r="K2108" s="361" t="s">
        <v>1391</v>
      </c>
      <c r="L2108" s="359" t="s">
        <v>1392</v>
      </c>
      <c r="M2108" s="368">
        <v>2010</v>
      </c>
      <c r="N2108" s="205">
        <v>42912</v>
      </c>
      <c r="O2108" s="203"/>
      <c r="P2108" t="str">
        <f t="shared" si="32"/>
        <v>Elm Creek Watershed Mgmt Commission WRAPS 2010-Rush Creek, South Fork-(07010206-732)-E. coli</v>
      </c>
    </row>
    <row r="2109" spans="1:16" ht="27.95" hidden="1" customHeight="1" x14ac:dyDescent="0.25">
      <c r="A2109" s="203" t="s">
        <v>113</v>
      </c>
      <c r="B2109" s="202" t="s">
        <v>502</v>
      </c>
      <c r="C2109" s="203" t="s">
        <v>1674</v>
      </c>
      <c r="D2109" s="202" t="s">
        <v>1706</v>
      </c>
      <c r="E2109" s="202" t="s">
        <v>1707</v>
      </c>
      <c r="F2109" s="202" t="s">
        <v>505</v>
      </c>
      <c r="G2109" s="253">
        <v>5.0000000000000001E-3</v>
      </c>
      <c r="H2109" s="361" t="s">
        <v>1400</v>
      </c>
      <c r="I2109" s="359" t="s">
        <v>1385</v>
      </c>
      <c r="J2109" s="358">
        <v>0</v>
      </c>
      <c r="K2109" s="361" t="s">
        <v>1391</v>
      </c>
      <c r="L2109" s="359" t="s">
        <v>1392</v>
      </c>
      <c r="M2109" s="368">
        <v>2010</v>
      </c>
      <c r="N2109" s="205">
        <v>42912</v>
      </c>
      <c r="O2109" s="203"/>
      <c r="P2109" t="str">
        <f t="shared" si="32"/>
        <v>Elm Creek Watershed Mgmt Commission WRAPS 2010-Rush Creek, South Fork-(07010206-732)-E. coli</v>
      </c>
    </row>
    <row r="2110" spans="1:16" ht="27.95" hidden="1" customHeight="1" x14ac:dyDescent="0.25">
      <c r="A2110" s="203" t="s">
        <v>113</v>
      </c>
      <c r="B2110" s="202" t="s">
        <v>502</v>
      </c>
      <c r="C2110" s="203" t="s">
        <v>1674</v>
      </c>
      <c r="D2110" s="202" t="s">
        <v>1706</v>
      </c>
      <c r="E2110" s="202" t="s">
        <v>1707</v>
      </c>
      <c r="F2110" s="202" t="s">
        <v>505</v>
      </c>
      <c r="G2110" s="253">
        <v>0.06</v>
      </c>
      <c r="H2110" s="361" t="s">
        <v>1414</v>
      </c>
      <c r="I2110" s="359" t="s">
        <v>1379</v>
      </c>
      <c r="J2110" s="358">
        <v>0.61</v>
      </c>
      <c r="K2110" s="361" t="s">
        <v>1113</v>
      </c>
      <c r="L2110" s="359" t="s">
        <v>1392</v>
      </c>
      <c r="M2110" s="368">
        <v>2010</v>
      </c>
      <c r="N2110" s="205">
        <v>42912</v>
      </c>
      <c r="O2110" s="203"/>
      <c r="P2110" t="str">
        <f t="shared" si="32"/>
        <v>Elm Creek Watershed Mgmt Commission WRAPS 2010-Rush Creek, South Fork-(07010206-732)-TP</v>
      </c>
    </row>
    <row r="2111" spans="1:16" ht="27.95" hidden="1" customHeight="1" x14ac:dyDescent="0.25">
      <c r="A2111" s="203" t="s">
        <v>113</v>
      </c>
      <c r="B2111" s="202" t="s">
        <v>502</v>
      </c>
      <c r="C2111" s="203" t="s">
        <v>1674</v>
      </c>
      <c r="D2111" s="202" t="s">
        <v>1706</v>
      </c>
      <c r="E2111" s="202" t="s">
        <v>1707</v>
      </c>
      <c r="F2111" s="202" t="s">
        <v>505</v>
      </c>
      <c r="G2111" s="253">
        <v>0.02</v>
      </c>
      <c r="H2111" s="361" t="s">
        <v>1414</v>
      </c>
      <c r="I2111" s="359" t="s">
        <v>1382</v>
      </c>
      <c r="J2111" s="358">
        <v>0.77</v>
      </c>
      <c r="K2111" s="361" t="s">
        <v>1113</v>
      </c>
      <c r="L2111" s="359" t="s">
        <v>1392</v>
      </c>
      <c r="M2111" s="368">
        <v>2010</v>
      </c>
      <c r="N2111" s="205">
        <v>42912</v>
      </c>
      <c r="O2111" s="203"/>
      <c r="P2111" t="str">
        <f t="shared" si="32"/>
        <v>Elm Creek Watershed Mgmt Commission WRAPS 2010-Rush Creek, South Fork-(07010206-732)-TP</v>
      </c>
    </row>
    <row r="2112" spans="1:16" ht="27.95" hidden="1" customHeight="1" x14ac:dyDescent="0.25">
      <c r="A2112" s="203" t="s">
        <v>113</v>
      </c>
      <c r="B2112" s="202" t="s">
        <v>502</v>
      </c>
      <c r="C2112" s="203" t="s">
        <v>1674</v>
      </c>
      <c r="D2112" s="202" t="s">
        <v>1706</v>
      </c>
      <c r="E2112" s="202" t="s">
        <v>1707</v>
      </c>
      <c r="F2112" s="202" t="s">
        <v>505</v>
      </c>
      <c r="G2112" s="253">
        <v>0.01</v>
      </c>
      <c r="H2112" s="361" t="s">
        <v>1414</v>
      </c>
      <c r="I2112" s="359" t="s">
        <v>1383</v>
      </c>
      <c r="J2112" s="358">
        <v>0.81</v>
      </c>
      <c r="K2112" s="361" t="s">
        <v>1113</v>
      </c>
      <c r="L2112" s="359" t="s">
        <v>1392</v>
      </c>
      <c r="M2112" s="368">
        <v>2010</v>
      </c>
      <c r="N2112" s="205">
        <v>42912</v>
      </c>
      <c r="O2112" s="203"/>
      <c r="P2112" t="str">
        <f t="shared" si="32"/>
        <v>Elm Creek Watershed Mgmt Commission WRAPS 2010-Rush Creek, South Fork-(07010206-732)-TP</v>
      </c>
    </row>
    <row r="2113" spans="1:16" ht="27.95" hidden="1" customHeight="1" x14ac:dyDescent="0.25">
      <c r="A2113" s="203" t="s">
        <v>113</v>
      </c>
      <c r="B2113" s="202" t="s">
        <v>502</v>
      </c>
      <c r="C2113" s="203" t="s">
        <v>1674</v>
      </c>
      <c r="D2113" s="202" t="s">
        <v>1706</v>
      </c>
      <c r="E2113" s="202" t="s">
        <v>1707</v>
      </c>
      <c r="F2113" s="202" t="s">
        <v>505</v>
      </c>
      <c r="G2113" s="253" t="s">
        <v>515</v>
      </c>
      <c r="H2113" s="361" t="s">
        <v>1414</v>
      </c>
      <c r="I2113" s="359" t="s">
        <v>1384</v>
      </c>
      <c r="J2113" s="358">
        <v>0.85</v>
      </c>
      <c r="K2113" s="361" t="s">
        <v>1113</v>
      </c>
      <c r="L2113" s="359" t="s">
        <v>1392</v>
      </c>
      <c r="M2113" s="368">
        <v>2010</v>
      </c>
      <c r="N2113" s="205">
        <v>42912</v>
      </c>
      <c r="O2113" s="203"/>
      <c r="P2113" t="str">
        <f t="shared" si="32"/>
        <v>Elm Creek Watershed Mgmt Commission WRAPS 2010-Rush Creek, South Fork-(07010206-732)-TP</v>
      </c>
    </row>
    <row r="2114" spans="1:16" ht="27.95" hidden="1" customHeight="1" x14ac:dyDescent="0.25">
      <c r="A2114" s="203" t="s">
        <v>113</v>
      </c>
      <c r="B2114" s="202" t="s">
        <v>502</v>
      </c>
      <c r="C2114" s="203" t="s">
        <v>1674</v>
      </c>
      <c r="D2114" s="202" t="s">
        <v>1706</v>
      </c>
      <c r="E2114" s="202" t="s">
        <v>1707</v>
      </c>
      <c r="F2114" s="202" t="s">
        <v>505</v>
      </c>
      <c r="G2114" s="253" t="s">
        <v>515</v>
      </c>
      <c r="H2114" s="361" t="s">
        <v>1414</v>
      </c>
      <c r="I2114" s="359" t="s">
        <v>1385</v>
      </c>
      <c r="J2114" s="358">
        <v>0.66</v>
      </c>
      <c r="K2114" s="361" t="s">
        <v>1113</v>
      </c>
      <c r="L2114" s="359" t="s">
        <v>1392</v>
      </c>
      <c r="M2114" s="368">
        <v>2010</v>
      </c>
      <c r="N2114" s="205">
        <v>42912</v>
      </c>
      <c r="O2114" s="203"/>
      <c r="P2114" t="str">
        <f t="shared" si="32"/>
        <v>Elm Creek Watershed Mgmt Commission WRAPS 2010-Rush Creek, South Fork-(07010206-732)-TP</v>
      </c>
    </row>
    <row r="2115" spans="1:16" ht="27.95" hidden="1" customHeight="1" x14ac:dyDescent="0.25">
      <c r="A2115" s="203" t="s">
        <v>113</v>
      </c>
      <c r="B2115" s="202" t="s">
        <v>502</v>
      </c>
      <c r="C2115" s="203" t="s">
        <v>1901</v>
      </c>
      <c r="D2115" s="202" t="s">
        <v>715</v>
      </c>
      <c r="E2115" s="202" t="s">
        <v>1902</v>
      </c>
      <c r="F2115" s="202" t="s">
        <v>505</v>
      </c>
      <c r="G2115" s="253" t="s">
        <v>515</v>
      </c>
      <c r="H2115" s="361" t="s">
        <v>1433</v>
      </c>
      <c r="I2115" s="359" t="s">
        <v>1407</v>
      </c>
      <c r="J2115" s="358">
        <v>0</v>
      </c>
      <c r="K2115" s="359" t="s">
        <v>1113</v>
      </c>
      <c r="L2115" s="359" t="s">
        <v>1408</v>
      </c>
      <c r="M2115" s="368">
        <v>2001</v>
      </c>
      <c r="N2115" s="205">
        <v>39136</v>
      </c>
      <c r="O2115" s="203" t="s">
        <v>1903</v>
      </c>
      <c r="P2115" t="str">
        <f t="shared" ref="P2115:P2178" si="33">CONCATENATE(C2115, "-", E2115, "-","(", D2115,")", "-",K2115)</f>
        <v>Lake Independence Excess Nutrients TMDL-Independence-(27-0176-00)-TP</v>
      </c>
    </row>
    <row r="2116" spans="1:16" ht="27.95" hidden="1" customHeight="1" x14ac:dyDescent="0.25">
      <c r="A2116" s="203" t="s">
        <v>113</v>
      </c>
      <c r="B2116" s="202" t="s">
        <v>502</v>
      </c>
      <c r="C2116" s="203" t="s">
        <v>1901</v>
      </c>
      <c r="D2116" s="202" t="s">
        <v>715</v>
      </c>
      <c r="E2116" s="202" t="s">
        <v>1902</v>
      </c>
      <c r="F2116" s="202" t="s">
        <v>505</v>
      </c>
      <c r="G2116" s="253" t="s">
        <v>515</v>
      </c>
      <c r="H2116" s="361" t="s">
        <v>1414</v>
      </c>
      <c r="I2116" s="359" t="s">
        <v>1407</v>
      </c>
      <c r="J2116" s="358">
        <v>0</v>
      </c>
      <c r="K2116" s="359" t="s">
        <v>1113</v>
      </c>
      <c r="L2116" s="359" t="s">
        <v>1392</v>
      </c>
      <c r="M2116" s="368">
        <v>2001</v>
      </c>
      <c r="N2116" s="205">
        <v>39136</v>
      </c>
      <c r="O2116" s="203" t="s">
        <v>1903</v>
      </c>
      <c r="P2116" t="str">
        <f t="shared" si="33"/>
        <v>Lake Independence Excess Nutrients TMDL-Independence-(27-0176-00)-TP</v>
      </c>
    </row>
    <row r="2117" spans="1:16" ht="27.95" hidden="1" customHeight="1" x14ac:dyDescent="0.25">
      <c r="A2117" s="203" t="s">
        <v>113</v>
      </c>
      <c r="B2117" s="203" t="s">
        <v>502</v>
      </c>
      <c r="C2117" s="203" t="s">
        <v>1535</v>
      </c>
      <c r="D2117" s="203" t="s">
        <v>1643</v>
      </c>
      <c r="E2117" s="203" t="s">
        <v>1644</v>
      </c>
      <c r="F2117" s="203" t="s">
        <v>505</v>
      </c>
      <c r="G2117" s="257">
        <v>5</v>
      </c>
      <c r="H2117" s="361" t="s">
        <v>1433</v>
      </c>
      <c r="I2117" s="361" t="s">
        <v>1407</v>
      </c>
      <c r="J2117" s="360">
        <v>0</v>
      </c>
      <c r="K2117" s="361" t="s">
        <v>1113</v>
      </c>
      <c r="L2117" s="361" t="s">
        <v>1408</v>
      </c>
      <c r="M2117" s="370">
        <v>2014</v>
      </c>
      <c r="N2117" s="207">
        <v>43903</v>
      </c>
      <c r="O2117" s="203"/>
      <c r="P2117" t="str">
        <f t="shared" si="33"/>
        <v>Lower Minnesota River WRAPS 2014-Riley-(10-0002-00)-TP</v>
      </c>
    </row>
    <row r="2118" spans="1:16" ht="27.95" hidden="1" customHeight="1" x14ac:dyDescent="0.25">
      <c r="A2118" s="203" t="s">
        <v>113</v>
      </c>
      <c r="B2118" s="203" t="s">
        <v>502</v>
      </c>
      <c r="C2118" s="203" t="s">
        <v>1535</v>
      </c>
      <c r="D2118" s="203" t="s">
        <v>1643</v>
      </c>
      <c r="E2118" s="203" t="s">
        <v>1644</v>
      </c>
      <c r="F2118" s="203" t="s">
        <v>505</v>
      </c>
      <c r="G2118" s="257">
        <v>1.4E-2</v>
      </c>
      <c r="H2118" s="361" t="s">
        <v>1414</v>
      </c>
      <c r="I2118" s="361" t="s">
        <v>1407</v>
      </c>
      <c r="J2118" s="360">
        <v>0</v>
      </c>
      <c r="K2118" s="361" t="s">
        <v>1113</v>
      </c>
      <c r="L2118" s="361" t="s">
        <v>1392</v>
      </c>
      <c r="M2118" s="370">
        <v>2014</v>
      </c>
      <c r="N2118" s="207">
        <v>43903</v>
      </c>
      <c r="O2118" s="203"/>
      <c r="P2118" t="str">
        <f t="shared" si="33"/>
        <v>Lower Minnesota River WRAPS 2014-Riley-(10-0002-00)-TP</v>
      </c>
    </row>
    <row r="2119" spans="1:16" ht="27.95" hidden="1" customHeight="1" x14ac:dyDescent="0.25">
      <c r="A2119" s="203" t="s">
        <v>113</v>
      </c>
      <c r="B2119" s="203" t="s">
        <v>502</v>
      </c>
      <c r="C2119" s="203" t="s">
        <v>1535</v>
      </c>
      <c r="D2119" s="203" t="s">
        <v>1540</v>
      </c>
      <c r="E2119" s="203" t="s">
        <v>1541</v>
      </c>
      <c r="F2119" s="203" t="s">
        <v>505</v>
      </c>
      <c r="G2119" s="257">
        <v>6</v>
      </c>
      <c r="H2119" s="361" t="s">
        <v>1433</v>
      </c>
      <c r="I2119" s="361" t="s">
        <v>1407</v>
      </c>
      <c r="J2119" s="360">
        <v>0</v>
      </c>
      <c r="K2119" s="361" t="s">
        <v>1113</v>
      </c>
      <c r="L2119" s="361" t="s">
        <v>1408</v>
      </c>
      <c r="M2119" s="370">
        <v>2016</v>
      </c>
      <c r="N2119" s="207">
        <v>43903</v>
      </c>
      <c r="O2119" s="203"/>
      <c r="P2119" t="str">
        <f t="shared" si="33"/>
        <v>Lower Minnesota River WRAPS 2014-Penn-(27-0004-00)-TP</v>
      </c>
    </row>
    <row r="2120" spans="1:16" ht="27.95" hidden="1" customHeight="1" x14ac:dyDescent="0.25">
      <c r="A2120" s="203" t="s">
        <v>113</v>
      </c>
      <c r="B2120" s="203" t="s">
        <v>502</v>
      </c>
      <c r="C2120" s="203" t="s">
        <v>1535</v>
      </c>
      <c r="D2120" s="203" t="s">
        <v>1540</v>
      </c>
      <c r="E2120" s="203" t="s">
        <v>1541</v>
      </c>
      <c r="F2120" s="203" t="s">
        <v>505</v>
      </c>
      <c r="G2120" s="257">
        <v>4.9000000000000002E-2</v>
      </c>
      <c r="H2120" s="361" t="s">
        <v>1414</v>
      </c>
      <c r="I2120" s="361" t="s">
        <v>1407</v>
      </c>
      <c r="J2120" s="360">
        <v>0</v>
      </c>
      <c r="K2120" s="361" t="s">
        <v>1113</v>
      </c>
      <c r="L2120" s="361" t="s">
        <v>1392</v>
      </c>
      <c r="M2120" s="370">
        <v>2016</v>
      </c>
      <c r="N2120" s="207">
        <v>43903</v>
      </c>
      <c r="O2120" s="203"/>
      <c r="P2120" t="str">
        <f t="shared" si="33"/>
        <v>Lower Minnesota River WRAPS 2014-Penn-(27-0004-00)-TP</v>
      </c>
    </row>
    <row r="2121" spans="1:16" ht="27.95" hidden="1" customHeight="1" x14ac:dyDescent="0.25">
      <c r="A2121" s="203" t="s">
        <v>113</v>
      </c>
      <c r="B2121" s="203" t="s">
        <v>502</v>
      </c>
      <c r="C2121" s="203" t="s">
        <v>1535</v>
      </c>
      <c r="D2121" s="203" t="s">
        <v>1802</v>
      </c>
      <c r="E2121" s="203" t="s">
        <v>1803</v>
      </c>
      <c r="F2121" s="203" t="s">
        <v>505</v>
      </c>
      <c r="G2121" s="257">
        <v>4</v>
      </c>
      <c r="H2121" s="361" t="s">
        <v>1433</v>
      </c>
      <c r="I2121" s="361" t="s">
        <v>1407</v>
      </c>
      <c r="J2121" s="360">
        <v>0.5</v>
      </c>
      <c r="K2121" s="361" t="s">
        <v>1113</v>
      </c>
      <c r="L2121" s="361" t="s">
        <v>1408</v>
      </c>
      <c r="M2121" s="370">
        <v>2015</v>
      </c>
      <c r="N2121" s="207">
        <v>43903</v>
      </c>
      <c r="O2121" s="203"/>
      <c r="P2121" t="str">
        <f t="shared" si="33"/>
        <v>Lower Minnesota River WRAPS 2014-Cornelia (North)-(27-0028-01)-TP</v>
      </c>
    </row>
    <row r="2122" spans="1:16" ht="27.95" hidden="1" customHeight="1" x14ac:dyDescent="0.25">
      <c r="A2122" s="203" t="s">
        <v>113</v>
      </c>
      <c r="B2122" s="203" t="s">
        <v>502</v>
      </c>
      <c r="C2122" s="203" t="s">
        <v>1535</v>
      </c>
      <c r="D2122" s="203" t="s">
        <v>1802</v>
      </c>
      <c r="E2122" s="203" t="s">
        <v>1803</v>
      </c>
      <c r="F2122" s="203" t="s">
        <v>505</v>
      </c>
      <c r="G2122" s="257">
        <v>3.3000000000000002E-2</v>
      </c>
      <c r="H2122" s="361" t="s">
        <v>1414</v>
      </c>
      <c r="I2122" s="361" t="s">
        <v>1407</v>
      </c>
      <c r="J2122" s="360">
        <v>0.5</v>
      </c>
      <c r="K2122" s="361" t="s">
        <v>1113</v>
      </c>
      <c r="L2122" s="361" t="s">
        <v>1392</v>
      </c>
      <c r="M2122" s="370">
        <v>2015</v>
      </c>
      <c r="N2122" s="207">
        <v>43903</v>
      </c>
      <c r="O2122" s="203"/>
      <c r="P2122" t="str">
        <f t="shared" si="33"/>
        <v>Lower Minnesota River WRAPS 2014-Cornelia (North)-(27-0028-01)-TP</v>
      </c>
    </row>
    <row r="2123" spans="1:16" ht="27.95" hidden="1" customHeight="1" x14ac:dyDescent="0.25">
      <c r="A2123" s="203" t="s">
        <v>113</v>
      </c>
      <c r="B2123" s="203" t="s">
        <v>502</v>
      </c>
      <c r="C2123" s="203" t="s">
        <v>1535</v>
      </c>
      <c r="D2123" s="203" t="s">
        <v>1542</v>
      </c>
      <c r="E2123" s="203" t="s">
        <v>1543</v>
      </c>
      <c r="F2123" s="203" t="s">
        <v>505</v>
      </c>
      <c r="G2123" s="257">
        <v>0.05</v>
      </c>
      <c r="H2123" s="361" t="s">
        <v>1433</v>
      </c>
      <c r="I2123" s="361" t="s">
        <v>1407</v>
      </c>
      <c r="J2123" s="360">
        <v>0</v>
      </c>
      <c r="K2123" s="361" t="s">
        <v>1113</v>
      </c>
      <c r="L2123" s="361" t="s">
        <v>1408</v>
      </c>
      <c r="M2123" s="370">
        <v>2015</v>
      </c>
      <c r="N2123" s="207">
        <v>43903</v>
      </c>
      <c r="O2123" s="203"/>
      <c r="P2123" t="str">
        <f t="shared" si="33"/>
        <v>Lower Minnesota River WRAPS 2014-Hyland-(27-0048-00)-TP</v>
      </c>
    </row>
    <row r="2124" spans="1:16" ht="27.95" hidden="1" customHeight="1" x14ac:dyDescent="0.25">
      <c r="A2124" s="203" t="s">
        <v>113</v>
      </c>
      <c r="B2124" s="203" t="s">
        <v>502</v>
      </c>
      <c r="C2124" s="203" t="s">
        <v>1535</v>
      </c>
      <c r="D2124" s="203" t="s">
        <v>1542</v>
      </c>
      <c r="E2124" s="203" t="s">
        <v>1543</v>
      </c>
      <c r="F2124" s="203" t="s">
        <v>505</v>
      </c>
      <c r="G2124" s="257">
        <v>1E-4</v>
      </c>
      <c r="H2124" s="361" t="s">
        <v>1414</v>
      </c>
      <c r="I2124" s="361" t="s">
        <v>1407</v>
      </c>
      <c r="J2124" s="360">
        <v>0</v>
      </c>
      <c r="K2124" s="361" t="s">
        <v>1113</v>
      </c>
      <c r="L2124" s="361" t="s">
        <v>1392</v>
      </c>
      <c r="M2124" s="370">
        <v>2015</v>
      </c>
      <c r="N2124" s="207">
        <v>43903</v>
      </c>
      <c r="O2124" s="203"/>
      <c r="P2124" t="str">
        <f t="shared" si="33"/>
        <v>Lower Minnesota River WRAPS 2014-Hyland-(27-0048-00)-TP</v>
      </c>
    </row>
    <row r="2125" spans="1:16" ht="27.95" hidden="1" customHeight="1" x14ac:dyDescent="0.25">
      <c r="A2125" s="203" t="s">
        <v>113</v>
      </c>
      <c r="B2125" s="203" t="s">
        <v>502</v>
      </c>
      <c r="C2125" s="203" t="s">
        <v>1535</v>
      </c>
      <c r="D2125" s="203" t="s">
        <v>1682</v>
      </c>
      <c r="E2125" s="203" t="s">
        <v>1683</v>
      </c>
      <c r="F2125" s="203" t="s">
        <v>505</v>
      </c>
      <c r="G2125" s="257">
        <v>19</v>
      </c>
      <c r="H2125" s="361" t="s">
        <v>1433</v>
      </c>
      <c r="I2125" s="361" t="s">
        <v>1407</v>
      </c>
      <c r="J2125" s="360">
        <v>0</v>
      </c>
      <c r="K2125" s="361" t="s">
        <v>1113</v>
      </c>
      <c r="L2125" s="361" t="s">
        <v>1408</v>
      </c>
      <c r="M2125" s="370">
        <v>2015</v>
      </c>
      <c r="N2125" s="207">
        <v>43903</v>
      </c>
      <c r="O2125" s="203"/>
      <c r="P2125" t="str">
        <f t="shared" si="33"/>
        <v>Lower Minnesota River WRAPS 2014-Staring-(27-0078-00)-TP</v>
      </c>
    </row>
    <row r="2126" spans="1:16" ht="27.95" hidden="1" customHeight="1" x14ac:dyDescent="0.25">
      <c r="A2126" s="203" t="s">
        <v>113</v>
      </c>
      <c r="B2126" s="203" t="s">
        <v>502</v>
      </c>
      <c r="C2126" s="203" t="s">
        <v>1535</v>
      </c>
      <c r="D2126" s="203" t="s">
        <v>1682</v>
      </c>
      <c r="E2126" s="203" t="s">
        <v>1683</v>
      </c>
      <c r="F2126" s="203" t="s">
        <v>505</v>
      </c>
      <c r="G2126" s="257">
        <v>5.1999999999999998E-2</v>
      </c>
      <c r="H2126" s="361" t="s">
        <v>1414</v>
      </c>
      <c r="I2126" s="361" t="s">
        <v>1407</v>
      </c>
      <c r="J2126" s="360">
        <v>0</v>
      </c>
      <c r="K2126" s="361" t="s">
        <v>1113</v>
      </c>
      <c r="L2126" s="361" t="s">
        <v>1392</v>
      </c>
      <c r="M2126" s="370">
        <v>2015</v>
      </c>
      <c r="N2126" s="207">
        <v>43903</v>
      </c>
      <c r="O2126" s="203"/>
      <c r="P2126" t="str">
        <f t="shared" si="33"/>
        <v>Lower Minnesota River WRAPS 2014-Staring-(27-0078-00)-TP</v>
      </c>
    </row>
    <row r="2127" spans="1:16" ht="27.95" hidden="1" customHeight="1" x14ac:dyDescent="0.25">
      <c r="A2127" s="203" t="s">
        <v>113</v>
      </c>
      <c r="B2127" s="203" t="s">
        <v>502</v>
      </c>
      <c r="C2127" s="203" t="s">
        <v>1535</v>
      </c>
      <c r="D2127" s="203" t="s">
        <v>1904</v>
      </c>
      <c r="E2127" s="203" t="s">
        <v>1905</v>
      </c>
      <c r="F2127" s="203" t="s">
        <v>505</v>
      </c>
      <c r="G2127" s="257">
        <v>0.5</v>
      </c>
      <c r="H2127" s="361" t="s">
        <v>1433</v>
      </c>
      <c r="I2127" s="361" t="s">
        <v>1407</v>
      </c>
      <c r="J2127" s="360">
        <v>0</v>
      </c>
      <c r="K2127" s="361" t="s">
        <v>1113</v>
      </c>
      <c r="L2127" s="361" t="s">
        <v>1408</v>
      </c>
      <c r="M2127" s="370">
        <v>2016</v>
      </c>
      <c r="N2127" s="207">
        <v>43903</v>
      </c>
      <c r="O2127" s="203"/>
      <c r="P2127" t="str">
        <f t="shared" si="33"/>
        <v>Lower Minnesota River WRAPS 2014-Wing-(27-0091-00)-TP</v>
      </c>
    </row>
    <row r="2128" spans="1:16" ht="27.95" hidden="1" customHeight="1" x14ac:dyDescent="0.25">
      <c r="A2128" s="203" t="s">
        <v>113</v>
      </c>
      <c r="B2128" s="203" t="s">
        <v>502</v>
      </c>
      <c r="C2128" s="203" t="s">
        <v>1535</v>
      </c>
      <c r="D2128" s="203" t="s">
        <v>1904</v>
      </c>
      <c r="E2128" s="203" t="s">
        <v>1905</v>
      </c>
      <c r="F2128" s="203" t="s">
        <v>505</v>
      </c>
      <c r="G2128" s="257">
        <v>4.0000000000000001E-3</v>
      </c>
      <c r="H2128" s="361" t="s">
        <v>1414</v>
      </c>
      <c r="I2128" s="361" t="s">
        <v>1407</v>
      </c>
      <c r="J2128" s="360">
        <v>0</v>
      </c>
      <c r="K2128" s="361" t="s">
        <v>1113</v>
      </c>
      <c r="L2128" s="361" t="s">
        <v>1392</v>
      </c>
      <c r="M2128" s="370">
        <v>2016</v>
      </c>
      <c r="N2128" s="207">
        <v>43903</v>
      </c>
      <c r="O2128" s="203"/>
      <c r="P2128" t="str">
        <f t="shared" si="33"/>
        <v>Lower Minnesota River WRAPS 2014-Wing-(27-0091-00)-TP</v>
      </c>
    </row>
    <row r="2129" spans="1:16" ht="27.95" hidden="1" customHeight="1" x14ac:dyDescent="0.25">
      <c r="A2129" s="203" t="s">
        <v>113</v>
      </c>
      <c r="B2129" s="203" t="s">
        <v>502</v>
      </c>
      <c r="C2129" s="203" t="s">
        <v>1535</v>
      </c>
      <c r="D2129" s="203" t="s">
        <v>1906</v>
      </c>
      <c r="E2129" s="203" t="s">
        <v>1907</v>
      </c>
      <c r="F2129" s="203" t="s">
        <v>505</v>
      </c>
      <c r="G2129" s="257">
        <v>1</v>
      </c>
      <c r="H2129" s="361" t="s">
        <v>1433</v>
      </c>
      <c r="I2129" s="361" t="s">
        <v>1407</v>
      </c>
      <c r="J2129" s="360">
        <v>0</v>
      </c>
      <c r="K2129" s="361" t="s">
        <v>1113</v>
      </c>
      <c r="L2129" s="361" t="s">
        <v>1408</v>
      </c>
      <c r="M2129" s="370">
        <v>2016</v>
      </c>
      <c r="N2129" s="207">
        <v>43903</v>
      </c>
      <c r="O2129" s="203"/>
      <c r="P2129" t="str">
        <f t="shared" si="33"/>
        <v>Lower Minnesota River WRAPS 2014-Rose-(27-0092-00)-TP</v>
      </c>
    </row>
    <row r="2130" spans="1:16" ht="27.95" hidden="1" customHeight="1" x14ac:dyDescent="0.25">
      <c r="A2130" s="203" t="s">
        <v>113</v>
      </c>
      <c r="B2130" s="203" t="s">
        <v>502</v>
      </c>
      <c r="C2130" s="203" t="s">
        <v>1535</v>
      </c>
      <c r="D2130" s="203" t="s">
        <v>1906</v>
      </c>
      <c r="E2130" s="203" t="s">
        <v>1907</v>
      </c>
      <c r="F2130" s="203" t="s">
        <v>505</v>
      </c>
      <c r="G2130" s="257">
        <v>8.0000000000000002E-3</v>
      </c>
      <c r="H2130" s="361" t="s">
        <v>1414</v>
      </c>
      <c r="I2130" s="361" t="s">
        <v>1407</v>
      </c>
      <c r="J2130" s="360">
        <v>0</v>
      </c>
      <c r="K2130" s="361" t="s">
        <v>1113</v>
      </c>
      <c r="L2130" s="361" t="s">
        <v>1392</v>
      </c>
      <c r="M2130" s="370">
        <v>2016</v>
      </c>
      <c r="N2130" s="207">
        <v>43903</v>
      </c>
      <c r="O2130" s="203"/>
      <c r="P2130" t="str">
        <f t="shared" si="33"/>
        <v>Lower Minnesota River WRAPS 2014-Rose-(27-0092-00)-TP</v>
      </c>
    </row>
    <row r="2131" spans="1:16" ht="27.95" hidden="1" customHeight="1" x14ac:dyDescent="0.25">
      <c r="A2131" s="203" t="s">
        <v>113</v>
      </c>
      <c r="B2131" s="203" t="s">
        <v>502</v>
      </c>
      <c r="C2131" s="203" t="s">
        <v>1535</v>
      </c>
      <c r="D2131" s="203" t="s">
        <v>1799</v>
      </c>
      <c r="E2131" s="203" t="s">
        <v>1800</v>
      </c>
      <c r="F2131" s="203" t="s">
        <v>505</v>
      </c>
      <c r="G2131" s="257">
        <v>146</v>
      </c>
      <c r="H2131" s="361" t="s">
        <v>1414</v>
      </c>
      <c r="I2131" s="361" t="s">
        <v>1379</v>
      </c>
      <c r="J2131" s="275">
        <v>0.88</v>
      </c>
      <c r="K2131" s="361" t="s">
        <v>22</v>
      </c>
      <c r="L2131" s="361" t="s">
        <v>1392</v>
      </c>
      <c r="M2131" s="370">
        <v>2011</v>
      </c>
      <c r="N2131" s="207">
        <v>43903</v>
      </c>
      <c r="O2131" s="361" t="s">
        <v>1537</v>
      </c>
      <c r="P2131" t="str">
        <f t="shared" si="33"/>
        <v>Lower Minnesota River WRAPS 2014-Riley Creek-(07020012-511)-TSS</v>
      </c>
    </row>
    <row r="2132" spans="1:16" ht="27.95" hidden="1" customHeight="1" x14ac:dyDescent="0.25">
      <c r="A2132" s="203" t="s">
        <v>113</v>
      </c>
      <c r="B2132" s="203" t="s">
        <v>502</v>
      </c>
      <c r="C2132" s="203" t="s">
        <v>1535</v>
      </c>
      <c r="D2132" s="203" t="s">
        <v>1799</v>
      </c>
      <c r="E2132" s="203" t="s">
        <v>1800</v>
      </c>
      <c r="F2132" s="203" t="s">
        <v>505</v>
      </c>
      <c r="G2132" s="257">
        <v>39</v>
      </c>
      <c r="H2132" s="361" t="s">
        <v>1414</v>
      </c>
      <c r="I2132" s="361" t="s">
        <v>1382</v>
      </c>
      <c r="J2132" s="275">
        <v>0.88</v>
      </c>
      <c r="K2132" s="361" t="s">
        <v>22</v>
      </c>
      <c r="L2132" s="361" t="s">
        <v>1392</v>
      </c>
      <c r="M2132" s="370">
        <v>2011</v>
      </c>
      <c r="N2132" s="207">
        <v>43903</v>
      </c>
      <c r="O2132" s="361" t="s">
        <v>1537</v>
      </c>
      <c r="P2132" t="str">
        <f t="shared" si="33"/>
        <v>Lower Minnesota River WRAPS 2014-Riley Creek-(07020012-511)-TSS</v>
      </c>
    </row>
    <row r="2133" spans="1:16" ht="27.95" hidden="1" customHeight="1" x14ac:dyDescent="0.25">
      <c r="A2133" s="203" t="s">
        <v>113</v>
      </c>
      <c r="B2133" s="203" t="s">
        <v>502</v>
      </c>
      <c r="C2133" s="203" t="s">
        <v>1535</v>
      </c>
      <c r="D2133" s="203" t="s">
        <v>1799</v>
      </c>
      <c r="E2133" s="203" t="s">
        <v>1800</v>
      </c>
      <c r="F2133" s="203" t="s">
        <v>505</v>
      </c>
      <c r="G2133" s="257">
        <v>15</v>
      </c>
      <c r="H2133" s="361" t="s">
        <v>1414</v>
      </c>
      <c r="I2133" s="361" t="s">
        <v>1383</v>
      </c>
      <c r="J2133" s="275">
        <v>0.88</v>
      </c>
      <c r="K2133" s="361" t="s">
        <v>22</v>
      </c>
      <c r="L2133" s="361" t="s">
        <v>1392</v>
      </c>
      <c r="M2133" s="370">
        <v>2011</v>
      </c>
      <c r="N2133" s="207">
        <v>43903</v>
      </c>
      <c r="O2133" s="361" t="s">
        <v>1537</v>
      </c>
      <c r="P2133" t="str">
        <f t="shared" si="33"/>
        <v>Lower Minnesota River WRAPS 2014-Riley Creek-(07020012-511)-TSS</v>
      </c>
    </row>
    <row r="2134" spans="1:16" ht="27.95" hidden="1" customHeight="1" x14ac:dyDescent="0.25">
      <c r="A2134" s="203" t="s">
        <v>113</v>
      </c>
      <c r="B2134" s="203" t="s">
        <v>502</v>
      </c>
      <c r="C2134" s="203" t="s">
        <v>1535</v>
      </c>
      <c r="D2134" s="203" t="s">
        <v>1799</v>
      </c>
      <c r="E2134" s="203" t="s">
        <v>1800</v>
      </c>
      <c r="F2134" s="203" t="s">
        <v>505</v>
      </c>
      <c r="G2134" s="257">
        <v>2</v>
      </c>
      <c r="H2134" s="361" t="s">
        <v>1414</v>
      </c>
      <c r="I2134" s="361" t="s">
        <v>1384</v>
      </c>
      <c r="J2134" s="275">
        <v>0.88</v>
      </c>
      <c r="K2134" s="361" t="s">
        <v>22</v>
      </c>
      <c r="L2134" s="361" t="s">
        <v>1392</v>
      </c>
      <c r="M2134" s="370">
        <v>2011</v>
      </c>
      <c r="N2134" s="207">
        <v>43903</v>
      </c>
      <c r="O2134" s="361" t="s">
        <v>1537</v>
      </c>
      <c r="P2134" t="str">
        <f t="shared" si="33"/>
        <v>Lower Minnesota River WRAPS 2014-Riley Creek-(07020012-511)-TSS</v>
      </c>
    </row>
    <row r="2135" spans="1:16" ht="27.95" hidden="1" customHeight="1" x14ac:dyDescent="0.25">
      <c r="A2135" s="203" t="s">
        <v>113</v>
      </c>
      <c r="B2135" s="203" t="s">
        <v>502</v>
      </c>
      <c r="C2135" s="203" t="s">
        <v>1535</v>
      </c>
      <c r="D2135" s="203" t="s">
        <v>1799</v>
      </c>
      <c r="E2135" s="203" t="s">
        <v>1800</v>
      </c>
      <c r="F2135" s="203" t="s">
        <v>505</v>
      </c>
      <c r="G2135" s="257">
        <v>1</v>
      </c>
      <c r="H2135" s="361" t="s">
        <v>1414</v>
      </c>
      <c r="I2135" s="361" t="s">
        <v>1385</v>
      </c>
      <c r="J2135" s="275">
        <v>0.88</v>
      </c>
      <c r="K2135" s="361" t="s">
        <v>22</v>
      </c>
      <c r="L2135" s="361" t="s">
        <v>1392</v>
      </c>
      <c r="M2135" s="370">
        <v>2011</v>
      </c>
      <c r="N2135" s="207">
        <v>43903</v>
      </c>
      <c r="O2135" s="361" t="s">
        <v>1537</v>
      </c>
      <c r="P2135" t="str">
        <f t="shared" si="33"/>
        <v>Lower Minnesota River WRAPS 2014-Riley Creek-(07020012-511)-TSS</v>
      </c>
    </row>
    <row r="2136" spans="1:16" ht="27.95" hidden="1" customHeight="1" x14ac:dyDescent="0.25">
      <c r="A2136" s="203" t="s">
        <v>113</v>
      </c>
      <c r="B2136" s="203" t="s">
        <v>502</v>
      </c>
      <c r="C2136" s="203" t="s">
        <v>1535</v>
      </c>
      <c r="D2136" s="203" t="s">
        <v>1536</v>
      </c>
      <c r="E2136" s="203" t="s">
        <v>38</v>
      </c>
      <c r="F2136" s="203" t="s">
        <v>505</v>
      </c>
      <c r="G2136" s="257">
        <v>5.2</v>
      </c>
      <c r="H2136" s="361" t="s">
        <v>1390</v>
      </c>
      <c r="I2136" s="361" t="s">
        <v>1379</v>
      </c>
      <c r="J2136" s="275">
        <v>0.41</v>
      </c>
      <c r="K2136" s="361" t="s">
        <v>1391</v>
      </c>
      <c r="L2136" s="361" t="s">
        <v>1392</v>
      </c>
      <c r="M2136" s="370">
        <v>2012</v>
      </c>
      <c r="N2136" s="207">
        <v>43903</v>
      </c>
      <c r="O2136" s="361" t="s">
        <v>1537</v>
      </c>
      <c r="P2136" t="str">
        <f t="shared" si="33"/>
        <v>Lower Minnesota River WRAPS 2014-Nine Mile Creek-(07020012-809)-E. coli</v>
      </c>
    </row>
    <row r="2137" spans="1:16" ht="27.95" hidden="1" customHeight="1" x14ac:dyDescent="0.25">
      <c r="A2137" s="203" t="s">
        <v>113</v>
      </c>
      <c r="B2137" s="203" t="s">
        <v>502</v>
      </c>
      <c r="C2137" s="203" t="s">
        <v>1535</v>
      </c>
      <c r="D2137" s="203" t="s">
        <v>1536</v>
      </c>
      <c r="E2137" s="203" t="s">
        <v>38</v>
      </c>
      <c r="F2137" s="203" t="s">
        <v>505</v>
      </c>
      <c r="G2137" s="257">
        <v>0.7</v>
      </c>
      <c r="H2137" s="361" t="s">
        <v>1390</v>
      </c>
      <c r="I2137" s="361" t="s">
        <v>1382</v>
      </c>
      <c r="J2137" s="275">
        <v>0.41</v>
      </c>
      <c r="K2137" s="361" t="s">
        <v>1391</v>
      </c>
      <c r="L2137" s="361" t="s">
        <v>1392</v>
      </c>
      <c r="M2137" s="370">
        <v>2012</v>
      </c>
      <c r="N2137" s="207">
        <v>43903</v>
      </c>
      <c r="O2137" s="361" t="s">
        <v>1537</v>
      </c>
      <c r="P2137" t="str">
        <f t="shared" si="33"/>
        <v>Lower Minnesota River WRAPS 2014-Nine Mile Creek-(07020012-809)-E. coli</v>
      </c>
    </row>
    <row r="2138" spans="1:16" ht="27.95" hidden="1" customHeight="1" x14ac:dyDescent="0.25">
      <c r="A2138" s="203" t="s">
        <v>113</v>
      </c>
      <c r="B2138" s="203" t="s">
        <v>502</v>
      </c>
      <c r="C2138" s="203" t="s">
        <v>1535</v>
      </c>
      <c r="D2138" s="203" t="s">
        <v>1536</v>
      </c>
      <c r="E2138" s="203" t="s">
        <v>38</v>
      </c>
      <c r="F2138" s="203" t="s">
        <v>505</v>
      </c>
      <c r="G2138" s="257">
        <v>0.5</v>
      </c>
      <c r="H2138" s="361" t="s">
        <v>1390</v>
      </c>
      <c r="I2138" s="361" t="s">
        <v>1383</v>
      </c>
      <c r="J2138" s="275">
        <v>0.41</v>
      </c>
      <c r="K2138" s="361" t="s">
        <v>1391</v>
      </c>
      <c r="L2138" s="361" t="s">
        <v>1392</v>
      </c>
      <c r="M2138" s="370">
        <v>2012</v>
      </c>
      <c r="N2138" s="207">
        <v>43903</v>
      </c>
      <c r="O2138" s="361" t="s">
        <v>1537</v>
      </c>
      <c r="P2138" t="str">
        <f t="shared" si="33"/>
        <v>Lower Minnesota River WRAPS 2014-Nine Mile Creek-(07020012-809)-E. coli</v>
      </c>
    </row>
    <row r="2139" spans="1:16" ht="27.95" hidden="1" customHeight="1" x14ac:dyDescent="0.25">
      <c r="A2139" s="203" t="s">
        <v>113</v>
      </c>
      <c r="B2139" s="203" t="s">
        <v>502</v>
      </c>
      <c r="C2139" s="203" t="s">
        <v>1535</v>
      </c>
      <c r="D2139" s="203" t="s">
        <v>1536</v>
      </c>
      <c r="E2139" s="203" t="s">
        <v>38</v>
      </c>
      <c r="F2139" s="203" t="s">
        <v>505</v>
      </c>
      <c r="G2139" s="257">
        <v>0.2</v>
      </c>
      <c r="H2139" s="361" t="s">
        <v>1390</v>
      </c>
      <c r="I2139" s="361" t="s">
        <v>1384</v>
      </c>
      <c r="J2139" s="275">
        <v>0.41</v>
      </c>
      <c r="K2139" s="361" t="s">
        <v>1391</v>
      </c>
      <c r="L2139" s="361" t="s">
        <v>1392</v>
      </c>
      <c r="M2139" s="370">
        <v>2012</v>
      </c>
      <c r="N2139" s="207">
        <v>43903</v>
      </c>
      <c r="O2139" s="361" t="s">
        <v>1537</v>
      </c>
      <c r="P2139" t="str">
        <f t="shared" si="33"/>
        <v>Lower Minnesota River WRAPS 2014-Nine Mile Creek-(07020012-809)-E. coli</v>
      </c>
    </row>
    <row r="2140" spans="1:16" ht="27.95" hidden="1" customHeight="1" x14ac:dyDescent="0.25">
      <c r="A2140" s="203" t="s">
        <v>113</v>
      </c>
      <c r="B2140" s="203" t="s">
        <v>502</v>
      </c>
      <c r="C2140" s="203" t="s">
        <v>1535</v>
      </c>
      <c r="D2140" s="203" t="s">
        <v>1536</v>
      </c>
      <c r="E2140" s="203" t="s">
        <v>38</v>
      </c>
      <c r="F2140" s="203" t="s">
        <v>505</v>
      </c>
      <c r="G2140" s="257">
        <v>0.1</v>
      </c>
      <c r="H2140" s="361" t="s">
        <v>1390</v>
      </c>
      <c r="I2140" s="361" t="s">
        <v>1385</v>
      </c>
      <c r="J2140" s="275">
        <v>0.41</v>
      </c>
      <c r="K2140" s="361" t="s">
        <v>1391</v>
      </c>
      <c r="L2140" s="361" t="s">
        <v>1392</v>
      </c>
      <c r="M2140" s="370">
        <v>2012</v>
      </c>
      <c r="N2140" s="207">
        <v>43903</v>
      </c>
      <c r="O2140" s="361" t="s">
        <v>1537</v>
      </c>
      <c r="P2140" t="str">
        <f t="shared" si="33"/>
        <v>Lower Minnesota River WRAPS 2014-Nine Mile Creek-(07020012-809)-E. coli</v>
      </c>
    </row>
    <row r="2141" spans="1:16" ht="27.95" hidden="1" customHeight="1" x14ac:dyDescent="0.25">
      <c r="A2141" s="203" t="s">
        <v>113</v>
      </c>
      <c r="B2141" s="203" t="s">
        <v>502</v>
      </c>
      <c r="C2141" s="203" t="s">
        <v>1535</v>
      </c>
      <c r="D2141" s="203" t="s">
        <v>1538</v>
      </c>
      <c r="E2141" s="203" t="s">
        <v>1539</v>
      </c>
      <c r="F2141" s="203" t="s">
        <v>505</v>
      </c>
      <c r="G2141" s="257">
        <v>1</v>
      </c>
      <c r="H2141" s="361" t="s">
        <v>1390</v>
      </c>
      <c r="I2141" s="361" t="s">
        <v>1379</v>
      </c>
      <c r="J2141" s="275">
        <v>0.68</v>
      </c>
      <c r="K2141" s="361" t="s">
        <v>1391</v>
      </c>
      <c r="L2141" s="361" t="s">
        <v>1392</v>
      </c>
      <c r="M2141" s="370">
        <v>2012</v>
      </c>
      <c r="N2141" s="207">
        <v>43903</v>
      </c>
      <c r="O2141" s="361" t="s">
        <v>1537</v>
      </c>
      <c r="P2141" t="str">
        <f t="shared" si="33"/>
        <v>Lower Minnesota River WRAPS 2014-Purgatory Creek-(07020012-828)-E. coli</v>
      </c>
    </row>
    <row r="2142" spans="1:16" ht="27.95" hidden="1" customHeight="1" x14ac:dyDescent="0.25">
      <c r="A2142" s="203" t="s">
        <v>113</v>
      </c>
      <c r="B2142" s="203" t="s">
        <v>502</v>
      </c>
      <c r="C2142" s="203" t="s">
        <v>1535</v>
      </c>
      <c r="D2142" s="203" t="s">
        <v>1538</v>
      </c>
      <c r="E2142" s="203" t="s">
        <v>1539</v>
      </c>
      <c r="F2142" s="203" t="s">
        <v>505</v>
      </c>
      <c r="G2142" s="257">
        <v>0.8</v>
      </c>
      <c r="H2142" s="361" t="s">
        <v>1390</v>
      </c>
      <c r="I2142" s="361" t="s">
        <v>1382</v>
      </c>
      <c r="J2142" s="275">
        <v>0.68</v>
      </c>
      <c r="K2142" s="361" t="s">
        <v>1391</v>
      </c>
      <c r="L2142" s="361" t="s">
        <v>1392</v>
      </c>
      <c r="M2142" s="370">
        <v>2012</v>
      </c>
      <c r="N2142" s="207">
        <v>43903</v>
      </c>
      <c r="O2142" s="361" t="s">
        <v>1537</v>
      </c>
      <c r="P2142" t="str">
        <f t="shared" si="33"/>
        <v>Lower Minnesota River WRAPS 2014-Purgatory Creek-(07020012-828)-E. coli</v>
      </c>
    </row>
    <row r="2143" spans="1:16" ht="27.95" hidden="1" customHeight="1" x14ac:dyDescent="0.25">
      <c r="A2143" s="203" t="s">
        <v>113</v>
      </c>
      <c r="B2143" s="203" t="s">
        <v>502</v>
      </c>
      <c r="C2143" s="203" t="s">
        <v>1535</v>
      </c>
      <c r="D2143" s="203" t="s">
        <v>1538</v>
      </c>
      <c r="E2143" s="203" t="s">
        <v>1539</v>
      </c>
      <c r="F2143" s="203" t="s">
        <v>505</v>
      </c>
      <c r="G2143" s="257">
        <v>0.2</v>
      </c>
      <c r="H2143" s="361" t="s">
        <v>1390</v>
      </c>
      <c r="I2143" s="361" t="s">
        <v>1383</v>
      </c>
      <c r="J2143" s="275">
        <v>0.68</v>
      </c>
      <c r="K2143" s="361" t="s">
        <v>1391</v>
      </c>
      <c r="L2143" s="361" t="s">
        <v>1392</v>
      </c>
      <c r="M2143" s="370">
        <v>2012</v>
      </c>
      <c r="N2143" s="207">
        <v>43903</v>
      </c>
      <c r="O2143" s="361" t="s">
        <v>1537</v>
      </c>
      <c r="P2143" t="str">
        <f t="shared" si="33"/>
        <v>Lower Minnesota River WRAPS 2014-Purgatory Creek-(07020012-828)-E. coli</v>
      </c>
    </row>
    <row r="2144" spans="1:16" ht="27.95" hidden="1" customHeight="1" x14ac:dyDescent="0.25">
      <c r="A2144" s="203" t="s">
        <v>113</v>
      </c>
      <c r="B2144" s="203" t="s">
        <v>502</v>
      </c>
      <c r="C2144" s="203" t="s">
        <v>1535</v>
      </c>
      <c r="D2144" s="203" t="s">
        <v>1538</v>
      </c>
      <c r="E2144" s="203" t="s">
        <v>1539</v>
      </c>
      <c r="F2144" s="203" t="s">
        <v>505</v>
      </c>
      <c r="G2144" s="257">
        <v>0.1</v>
      </c>
      <c r="H2144" s="361" t="s">
        <v>1390</v>
      </c>
      <c r="I2144" s="361" t="s">
        <v>1384</v>
      </c>
      <c r="J2144" s="275">
        <v>0.68</v>
      </c>
      <c r="K2144" s="361" t="s">
        <v>1391</v>
      </c>
      <c r="L2144" s="361" t="s">
        <v>1392</v>
      </c>
      <c r="M2144" s="370">
        <v>2012</v>
      </c>
      <c r="N2144" s="207">
        <v>43903</v>
      </c>
      <c r="O2144" s="361" t="s">
        <v>1537</v>
      </c>
      <c r="P2144" t="str">
        <f t="shared" si="33"/>
        <v>Lower Minnesota River WRAPS 2014-Purgatory Creek-(07020012-828)-E. coli</v>
      </c>
    </row>
    <row r="2145" spans="1:16" ht="27.95" hidden="1" customHeight="1" x14ac:dyDescent="0.25">
      <c r="A2145" s="203" t="s">
        <v>113</v>
      </c>
      <c r="B2145" s="203" t="s">
        <v>502</v>
      </c>
      <c r="C2145" s="203" t="s">
        <v>1535</v>
      </c>
      <c r="D2145" s="203" t="s">
        <v>1538</v>
      </c>
      <c r="E2145" s="203" t="s">
        <v>1539</v>
      </c>
      <c r="F2145" s="203" t="s">
        <v>505</v>
      </c>
      <c r="G2145" s="257">
        <v>0.03</v>
      </c>
      <c r="H2145" s="361" t="s">
        <v>1390</v>
      </c>
      <c r="I2145" s="361" t="s">
        <v>1385</v>
      </c>
      <c r="J2145" s="275">
        <v>0.68</v>
      </c>
      <c r="K2145" s="361" t="s">
        <v>1391</v>
      </c>
      <c r="L2145" s="361" t="s">
        <v>1392</v>
      </c>
      <c r="M2145" s="370">
        <v>2012</v>
      </c>
      <c r="N2145" s="207">
        <v>43903</v>
      </c>
      <c r="O2145" s="361" t="s">
        <v>1537</v>
      </c>
      <c r="P2145" t="str">
        <f t="shared" si="33"/>
        <v>Lower Minnesota River WRAPS 2014-Purgatory Creek-(07020012-828)-E. coli</v>
      </c>
    </row>
    <row r="2146" spans="1:16" ht="27.95" hidden="1" customHeight="1" x14ac:dyDescent="0.25">
      <c r="A2146" s="203" t="s">
        <v>113</v>
      </c>
      <c r="B2146" s="203" t="s">
        <v>502</v>
      </c>
      <c r="C2146" s="203" t="s">
        <v>1535</v>
      </c>
      <c r="D2146" s="203" t="s">
        <v>1799</v>
      </c>
      <c r="E2146" s="203" t="s">
        <v>1800</v>
      </c>
      <c r="F2146" s="203" t="s">
        <v>505</v>
      </c>
      <c r="G2146" s="257">
        <v>0.2</v>
      </c>
      <c r="H2146" s="361" t="s">
        <v>1390</v>
      </c>
      <c r="I2146" s="361" t="s">
        <v>1379</v>
      </c>
      <c r="J2146" s="275">
        <v>0.81</v>
      </c>
      <c r="K2146" s="361" t="s">
        <v>1391</v>
      </c>
      <c r="L2146" s="361" t="s">
        <v>1392</v>
      </c>
      <c r="M2146" s="370">
        <v>2012</v>
      </c>
      <c r="N2146" s="207">
        <v>43903</v>
      </c>
      <c r="O2146" s="361" t="s">
        <v>1537</v>
      </c>
      <c r="P2146" t="str">
        <f t="shared" si="33"/>
        <v>Lower Minnesota River WRAPS 2014-Riley Creek-(07020012-511)-E. coli</v>
      </c>
    </row>
    <row r="2147" spans="1:16" ht="27.95" hidden="1" customHeight="1" x14ac:dyDescent="0.25">
      <c r="A2147" s="203" t="s">
        <v>113</v>
      </c>
      <c r="B2147" s="203" t="s">
        <v>502</v>
      </c>
      <c r="C2147" s="203" t="s">
        <v>1535</v>
      </c>
      <c r="D2147" s="203" t="s">
        <v>1799</v>
      </c>
      <c r="E2147" s="203" t="s">
        <v>1800</v>
      </c>
      <c r="F2147" s="203" t="s">
        <v>505</v>
      </c>
      <c r="G2147" s="257">
        <v>0.1</v>
      </c>
      <c r="H2147" s="361" t="s">
        <v>1390</v>
      </c>
      <c r="I2147" s="361" t="s">
        <v>1382</v>
      </c>
      <c r="J2147" s="275">
        <v>0.81</v>
      </c>
      <c r="K2147" s="361" t="s">
        <v>1391</v>
      </c>
      <c r="L2147" s="361" t="s">
        <v>1392</v>
      </c>
      <c r="M2147" s="370">
        <v>2012</v>
      </c>
      <c r="N2147" s="207">
        <v>43903</v>
      </c>
      <c r="O2147" s="361" t="s">
        <v>1537</v>
      </c>
      <c r="P2147" t="str">
        <f t="shared" si="33"/>
        <v>Lower Minnesota River WRAPS 2014-Riley Creek-(07020012-511)-E. coli</v>
      </c>
    </row>
    <row r="2148" spans="1:16" ht="27.95" hidden="1" customHeight="1" x14ac:dyDescent="0.25">
      <c r="A2148" s="203" t="s">
        <v>113</v>
      </c>
      <c r="B2148" s="203" t="s">
        <v>502</v>
      </c>
      <c r="C2148" s="203" t="s">
        <v>1535</v>
      </c>
      <c r="D2148" s="203" t="s">
        <v>1799</v>
      </c>
      <c r="E2148" s="203" t="s">
        <v>1800</v>
      </c>
      <c r="F2148" s="203" t="s">
        <v>505</v>
      </c>
      <c r="G2148" s="257">
        <v>0.1</v>
      </c>
      <c r="H2148" s="361" t="s">
        <v>1390</v>
      </c>
      <c r="I2148" s="361" t="s">
        <v>1383</v>
      </c>
      <c r="J2148" s="275">
        <v>0.81</v>
      </c>
      <c r="K2148" s="361" t="s">
        <v>1391</v>
      </c>
      <c r="L2148" s="361" t="s">
        <v>1392</v>
      </c>
      <c r="M2148" s="370">
        <v>2012</v>
      </c>
      <c r="N2148" s="207">
        <v>43903</v>
      </c>
      <c r="O2148" s="361" t="s">
        <v>1537</v>
      </c>
      <c r="P2148" t="str">
        <f t="shared" si="33"/>
        <v>Lower Minnesota River WRAPS 2014-Riley Creek-(07020012-511)-E. coli</v>
      </c>
    </row>
    <row r="2149" spans="1:16" ht="27.95" hidden="1" customHeight="1" x14ac:dyDescent="0.25">
      <c r="A2149" s="203" t="s">
        <v>113</v>
      </c>
      <c r="B2149" s="203" t="s">
        <v>502</v>
      </c>
      <c r="C2149" s="203" t="s">
        <v>1535</v>
      </c>
      <c r="D2149" s="203" t="s">
        <v>1799</v>
      </c>
      <c r="E2149" s="203" t="s">
        <v>1800</v>
      </c>
      <c r="F2149" s="203" t="s">
        <v>505</v>
      </c>
      <c r="G2149" s="257">
        <v>0.04</v>
      </c>
      <c r="H2149" s="361" t="s">
        <v>1390</v>
      </c>
      <c r="I2149" s="361" t="s">
        <v>1384</v>
      </c>
      <c r="J2149" s="275">
        <v>0.81</v>
      </c>
      <c r="K2149" s="361" t="s">
        <v>1391</v>
      </c>
      <c r="L2149" s="361" t="s">
        <v>1392</v>
      </c>
      <c r="M2149" s="370">
        <v>2012</v>
      </c>
      <c r="N2149" s="207">
        <v>43903</v>
      </c>
      <c r="O2149" s="361" t="s">
        <v>1537</v>
      </c>
      <c r="P2149" t="str">
        <f t="shared" si="33"/>
        <v>Lower Minnesota River WRAPS 2014-Riley Creek-(07020012-511)-E. coli</v>
      </c>
    </row>
    <row r="2150" spans="1:16" ht="27.95" hidden="1" customHeight="1" x14ac:dyDescent="0.25">
      <c r="A2150" s="203" t="s">
        <v>113</v>
      </c>
      <c r="B2150" s="203" t="s">
        <v>502</v>
      </c>
      <c r="C2150" s="203" t="s">
        <v>1535</v>
      </c>
      <c r="D2150" s="203" t="s">
        <v>1799</v>
      </c>
      <c r="E2150" s="203" t="s">
        <v>1800</v>
      </c>
      <c r="F2150" s="203" t="s">
        <v>505</v>
      </c>
      <c r="G2150" s="257">
        <v>0.03</v>
      </c>
      <c r="H2150" s="361" t="s">
        <v>1390</v>
      </c>
      <c r="I2150" s="361" t="s">
        <v>1385</v>
      </c>
      <c r="J2150" s="275">
        <v>0.81</v>
      </c>
      <c r="K2150" s="361" t="s">
        <v>1391</v>
      </c>
      <c r="L2150" s="361" t="s">
        <v>1392</v>
      </c>
      <c r="M2150" s="370">
        <v>2012</v>
      </c>
      <c r="N2150" s="207">
        <v>43903</v>
      </c>
      <c r="O2150" s="361" t="s">
        <v>1537</v>
      </c>
      <c r="P2150" t="str">
        <f t="shared" si="33"/>
        <v>Lower Minnesota River WRAPS 2014-Riley Creek-(07020012-511)-E. coli</v>
      </c>
    </row>
    <row r="2151" spans="1:16" ht="27.95" hidden="1" customHeight="1" x14ac:dyDescent="0.25">
      <c r="A2151" s="203" t="s">
        <v>113</v>
      </c>
      <c r="B2151" s="202" t="s">
        <v>502</v>
      </c>
      <c r="C2151" s="203" t="s">
        <v>1874</v>
      </c>
      <c r="D2151" s="202" t="s">
        <v>650</v>
      </c>
      <c r="E2151" s="202" t="s">
        <v>1875</v>
      </c>
      <c r="F2151" s="202" t="s">
        <v>505</v>
      </c>
      <c r="G2151" s="253">
        <v>48</v>
      </c>
      <c r="H2151" s="361" t="s">
        <v>1433</v>
      </c>
      <c r="I2151" s="359" t="s">
        <v>1407</v>
      </c>
      <c r="J2151" s="358">
        <v>0.28000000000000003</v>
      </c>
      <c r="K2151" s="359" t="s">
        <v>1113</v>
      </c>
      <c r="L2151" s="359" t="s">
        <v>1408</v>
      </c>
      <c r="M2151" s="368">
        <v>2006</v>
      </c>
      <c r="N2151" s="205">
        <v>40582</v>
      </c>
      <c r="O2151" s="203"/>
      <c r="P2151" t="str">
        <f t="shared" si="33"/>
        <v>Medicine Lake Nutrients TMDL-Medicine-(27-0104-00)-TP</v>
      </c>
    </row>
    <row r="2152" spans="1:16" ht="27.95" hidden="1" customHeight="1" x14ac:dyDescent="0.25">
      <c r="A2152" s="203" t="s">
        <v>113</v>
      </c>
      <c r="B2152" s="202" t="s">
        <v>502</v>
      </c>
      <c r="C2152" s="203" t="s">
        <v>1874</v>
      </c>
      <c r="D2152" s="202" t="s">
        <v>650</v>
      </c>
      <c r="E2152" s="202" t="s">
        <v>1875</v>
      </c>
      <c r="F2152" s="202" t="s">
        <v>505</v>
      </c>
      <c r="G2152" s="253">
        <v>0.13200000000000001</v>
      </c>
      <c r="H2152" s="361" t="s">
        <v>1414</v>
      </c>
      <c r="I2152" s="359" t="s">
        <v>1407</v>
      </c>
      <c r="J2152" s="358">
        <v>0.28000000000000003</v>
      </c>
      <c r="K2152" s="359" t="s">
        <v>1113</v>
      </c>
      <c r="L2152" s="359" t="s">
        <v>1392</v>
      </c>
      <c r="M2152" s="368">
        <v>2006</v>
      </c>
      <c r="N2152" s="205">
        <v>40582</v>
      </c>
      <c r="O2152" s="203"/>
      <c r="P2152" t="str">
        <f t="shared" si="33"/>
        <v>Medicine Lake Nutrients TMDL-Medicine-(27-0104-00)-TP</v>
      </c>
    </row>
    <row r="2153" spans="1:16" ht="27.95" hidden="1" customHeight="1" x14ac:dyDescent="0.25">
      <c r="A2153" s="203" t="s">
        <v>113</v>
      </c>
      <c r="B2153" s="202" t="s">
        <v>502</v>
      </c>
      <c r="C2153" s="203" t="s">
        <v>1808</v>
      </c>
      <c r="D2153" s="202" t="s">
        <v>1809</v>
      </c>
      <c r="E2153" s="202" t="s">
        <v>1810</v>
      </c>
      <c r="F2153" s="202" t="s">
        <v>505</v>
      </c>
      <c r="G2153" s="253">
        <v>34.200000000000003</v>
      </c>
      <c r="H2153" s="361" t="s">
        <v>1448</v>
      </c>
      <c r="I2153" s="359" t="s">
        <v>1407</v>
      </c>
      <c r="J2153" s="358">
        <v>0.35349999999999998</v>
      </c>
      <c r="K2153" s="359" t="s">
        <v>1113</v>
      </c>
      <c r="L2153" s="359" t="s">
        <v>1408</v>
      </c>
      <c r="M2153" s="368">
        <v>2006</v>
      </c>
      <c r="N2153" s="205">
        <v>41694</v>
      </c>
      <c r="O2153" s="203" t="s">
        <v>1811</v>
      </c>
      <c r="P2153" t="str">
        <f t="shared" si="33"/>
        <v>Minnehaha Creek Lake Hiawatha TMDL-Hiawatha-(27-0018-00)-TP</v>
      </c>
    </row>
    <row r="2154" spans="1:16" ht="27.95" hidden="1" customHeight="1" x14ac:dyDescent="0.25">
      <c r="A2154" s="203" t="s">
        <v>113</v>
      </c>
      <c r="B2154" s="202" t="s">
        <v>502</v>
      </c>
      <c r="C2154" s="203" t="s">
        <v>1808</v>
      </c>
      <c r="D2154" s="202" t="s">
        <v>1809</v>
      </c>
      <c r="E2154" s="202" t="s">
        <v>1810</v>
      </c>
      <c r="F2154" s="202" t="s">
        <v>505</v>
      </c>
      <c r="G2154" s="253">
        <v>0.28000000000000003</v>
      </c>
      <c r="H2154" s="361" t="s">
        <v>1450</v>
      </c>
      <c r="I2154" s="359" t="s">
        <v>1407</v>
      </c>
      <c r="J2154" s="358">
        <v>0.35349999999999998</v>
      </c>
      <c r="K2154" s="359" t="s">
        <v>1113</v>
      </c>
      <c r="L2154" s="359" t="s">
        <v>1392</v>
      </c>
      <c r="M2154" s="368">
        <v>2006</v>
      </c>
      <c r="N2154" s="205">
        <v>41694</v>
      </c>
      <c r="O2154" s="203" t="s">
        <v>1811</v>
      </c>
      <c r="P2154" t="str">
        <f t="shared" si="33"/>
        <v>Minnehaha Creek Lake Hiawatha TMDL-Hiawatha-(27-0018-00)-TP</v>
      </c>
    </row>
    <row r="2155" spans="1:16" ht="27.95" hidden="1" customHeight="1" x14ac:dyDescent="0.25">
      <c r="A2155" s="203" t="s">
        <v>113</v>
      </c>
      <c r="B2155" s="202" t="s">
        <v>502</v>
      </c>
      <c r="C2155" s="203" t="s">
        <v>1808</v>
      </c>
      <c r="D2155" s="202" t="s">
        <v>1658</v>
      </c>
      <c r="E2155" s="202" t="s">
        <v>1659</v>
      </c>
      <c r="F2155" s="202" t="s">
        <v>475</v>
      </c>
      <c r="G2155" s="253">
        <v>588.20000000000005</v>
      </c>
      <c r="H2155" s="361" t="s">
        <v>1400</v>
      </c>
      <c r="I2155" s="359" t="s">
        <v>1379</v>
      </c>
      <c r="J2155" s="359" t="s">
        <v>1380</v>
      </c>
      <c r="K2155" s="359" t="s">
        <v>1391</v>
      </c>
      <c r="L2155" s="359" t="s">
        <v>1392</v>
      </c>
      <c r="M2155" s="368">
        <v>2006</v>
      </c>
      <c r="N2155" s="205">
        <v>41694</v>
      </c>
      <c r="O2155" s="203"/>
      <c r="P2155" t="str">
        <f t="shared" si="33"/>
        <v>Minnehaha Creek Lake Hiawatha TMDL-Minnehaha Creek-(07010206-539)-E. coli</v>
      </c>
    </row>
    <row r="2156" spans="1:16" ht="27.95" hidden="1" customHeight="1" x14ac:dyDescent="0.25">
      <c r="A2156" s="203" t="s">
        <v>113</v>
      </c>
      <c r="B2156" s="202" t="s">
        <v>502</v>
      </c>
      <c r="C2156" s="203" t="s">
        <v>1808</v>
      </c>
      <c r="D2156" s="202" t="s">
        <v>1658</v>
      </c>
      <c r="E2156" s="202" t="s">
        <v>1659</v>
      </c>
      <c r="F2156" s="202" t="s">
        <v>475</v>
      </c>
      <c r="G2156" s="253">
        <v>285.10000000000002</v>
      </c>
      <c r="H2156" s="361" t="s">
        <v>1400</v>
      </c>
      <c r="I2156" s="359" t="s">
        <v>1382</v>
      </c>
      <c r="J2156" s="359" t="s">
        <v>1380</v>
      </c>
      <c r="K2156" s="359" t="s">
        <v>1391</v>
      </c>
      <c r="L2156" s="359" t="s">
        <v>1392</v>
      </c>
      <c r="M2156" s="368">
        <v>2006</v>
      </c>
      <c r="N2156" s="205">
        <v>41694</v>
      </c>
      <c r="O2156" s="203"/>
      <c r="P2156" t="str">
        <f t="shared" si="33"/>
        <v>Minnehaha Creek Lake Hiawatha TMDL-Minnehaha Creek-(07010206-539)-E. coli</v>
      </c>
    </row>
    <row r="2157" spans="1:16" ht="27.95" hidden="1" customHeight="1" x14ac:dyDescent="0.25">
      <c r="A2157" s="203" t="s">
        <v>113</v>
      </c>
      <c r="B2157" s="202" t="s">
        <v>502</v>
      </c>
      <c r="C2157" s="203" t="s">
        <v>1808</v>
      </c>
      <c r="D2157" s="202" t="s">
        <v>1658</v>
      </c>
      <c r="E2157" s="202" t="s">
        <v>1659</v>
      </c>
      <c r="F2157" s="202" t="s">
        <v>475</v>
      </c>
      <c r="G2157" s="253">
        <v>103.9</v>
      </c>
      <c r="H2157" s="361" t="s">
        <v>1400</v>
      </c>
      <c r="I2157" s="359" t="s">
        <v>1383</v>
      </c>
      <c r="J2157" s="359" t="s">
        <v>1380</v>
      </c>
      <c r="K2157" s="359" t="s">
        <v>1391</v>
      </c>
      <c r="L2157" s="359" t="s">
        <v>1392</v>
      </c>
      <c r="M2157" s="368">
        <v>2006</v>
      </c>
      <c r="N2157" s="205">
        <v>41694</v>
      </c>
      <c r="O2157" s="203"/>
      <c r="P2157" t="str">
        <f t="shared" si="33"/>
        <v>Minnehaha Creek Lake Hiawatha TMDL-Minnehaha Creek-(07010206-539)-E. coli</v>
      </c>
    </row>
    <row r="2158" spans="1:16" ht="27.95" hidden="1" customHeight="1" x14ac:dyDescent="0.25">
      <c r="A2158" s="203" t="s">
        <v>113</v>
      </c>
      <c r="B2158" s="202" t="s">
        <v>502</v>
      </c>
      <c r="C2158" s="203" t="s">
        <v>1808</v>
      </c>
      <c r="D2158" s="202" t="s">
        <v>1658</v>
      </c>
      <c r="E2158" s="202" t="s">
        <v>1659</v>
      </c>
      <c r="F2158" s="202" t="s">
        <v>475</v>
      </c>
      <c r="G2158" s="253">
        <v>27.74</v>
      </c>
      <c r="H2158" s="361" t="s">
        <v>1400</v>
      </c>
      <c r="I2158" s="359" t="s">
        <v>1384</v>
      </c>
      <c r="J2158" s="359" t="s">
        <v>1380</v>
      </c>
      <c r="K2158" s="359" t="s">
        <v>1391</v>
      </c>
      <c r="L2158" s="359" t="s">
        <v>1392</v>
      </c>
      <c r="M2158" s="368">
        <v>2006</v>
      </c>
      <c r="N2158" s="205">
        <v>41694</v>
      </c>
      <c r="O2158" s="203"/>
      <c r="P2158" t="str">
        <f t="shared" si="33"/>
        <v>Minnehaha Creek Lake Hiawatha TMDL-Minnehaha Creek-(07010206-539)-E. coli</v>
      </c>
    </row>
    <row r="2159" spans="1:16" ht="27.95" hidden="1" customHeight="1" x14ac:dyDescent="0.25">
      <c r="A2159" s="203" t="s">
        <v>113</v>
      </c>
      <c r="B2159" s="202" t="s">
        <v>502</v>
      </c>
      <c r="C2159" s="203" t="s">
        <v>1808</v>
      </c>
      <c r="D2159" s="202" t="s">
        <v>1658</v>
      </c>
      <c r="E2159" s="202" t="s">
        <v>1659</v>
      </c>
      <c r="F2159" s="202" t="s">
        <v>475</v>
      </c>
      <c r="G2159" s="253">
        <v>7.94</v>
      </c>
      <c r="H2159" s="361" t="s">
        <v>1400</v>
      </c>
      <c r="I2159" s="359" t="s">
        <v>1385</v>
      </c>
      <c r="J2159" s="359" t="s">
        <v>1380</v>
      </c>
      <c r="K2159" s="359" t="s">
        <v>1391</v>
      </c>
      <c r="L2159" s="359" t="s">
        <v>1392</v>
      </c>
      <c r="M2159" s="368">
        <v>2006</v>
      </c>
      <c r="N2159" s="205">
        <v>41694</v>
      </c>
      <c r="O2159" s="203"/>
      <c r="P2159" t="str">
        <f t="shared" si="33"/>
        <v>Minnehaha Creek Lake Hiawatha TMDL-Minnehaha Creek-(07010206-539)-E. coli</v>
      </c>
    </row>
    <row r="2160" spans="1:16" ht="27.95" hidden="1" customHeight="1" x14ac:dyDescent="0.25">
      <c r="A2160" s="203" t="s">
        <v>113</v>
      </c>
      <c r="B2160" s="202" t="s">
        <v>502</v>
      </c>
      <c r="C2160" s="203" t="s">
        <v>1653</v>
      </c>
      <c r="D2160" s="202" t="s">
        <v>1908</v>
      </c>
      <c r="E2160" s="202" t="s">
        <v>1909</v>
      </c>
      <c r="F2160" s="202" t="s">
        <v>505</v>
      </c>
      <c r="G2160" s="253">
        <v>11</v>
      </c>
      <c r="H2160" s="361" t="s">
        <v>1433</v>
      </c>
      <c r="I2160" s="359" t="s">
        <v>1407</v>
      </c>
      <c r="J2160" s="358">
        <v>0.3</v>
      </c>
      <c r="K2160" s="359" t="s">
        <v>1113</v>
      </c>
      <c r="L2160" s="359" t="s">
        <v>1408</v>
      </c>
      <c r="M2160" s="368">
        <v>2003</v>
      </c>
      <c r="N2160" s="205">
        <v>40658</v>
      </c>
      <c r="O2160" s="203" t="s">
        <v>1910</v>
      </c>
      <c r="P2160" t="str">
        <f t="shared" si="33"/>
        <v>Minnehaha Creek Watershed Lakes TMDL-Nokomis-(27-0019-00)-TP</v>
      </c>
    </row>
    <row r="2161" spans="1:16" ht="27.95" hidden="1" customHeight="1" x14ac:dyDescent="0.25">
      <c r="A2161" s="203" t="s">
        <v>113</v>
      </c>
      <c r="B2161" s="202" t="s">
        <v>502</v>
      </c>
      <c r="C2161" s="203" t="s">
        <v>1653</v>
      </c>
      <c r="D2161" s="202" t="s">
        <v>1908</v>
      </c>
      <c r="E2161" s="202" t="s">
        <v>1909</v>
      </c>
      <c r="F2161" s="202" t="s">
        <v>505</v>
      </c>
      <c r="G2161" s="253">
        <v>3.0300000000000001E-2</v>
      </c>
      <c r="H2161" s="361" t="s">
        <v>1414</v>
      </c>
      <c r="I2161" s="359" t="s">
        <v>1407</v>
      </c>
      <c r="J2161" s="358">
        <v>0.3</v>
      </c>
      <c r="K2161" s="359" t="s">
        <v>1113</v>
      </c>
      <c r="L2161" s="359" t="s">
        <v>1392</v>
      </c>
      <c r="M2161" s="368">
        <v>2003</v>
      </c>
      <c r="N2161" s="205">
        <v>40658</v>
      </c>
      <c r="O2161" s="203" t="s">
        <v>1910</v>
      </c>
      <c r="P2161" t="str">
        <f t="shared" si="33"/>
        <v>Minnehaha Creek Watershed Lakes TMDL-Nokomis-(27-0019-00)-TP</v>
      </c>
    </row>
    <row r="2162" spans="1:16" ht="27.95" hidden="1" customHeight="1" x14ac:dyDescent="0.25">
      <c r="A2162" s="203" t="s">
        <v>113</v>
      </c>
      <c r="B2162" s="202" t="s">
        <v>502</v>
      </c>
      <c r="C2162" s="203" t="s">
        <v>1544</v>
      </c>
      <c r="D2162" s="203" t="s">
        <v>1545</v>
      </c>
      <c r="E2162" s="202" t="s">
        <v>1546</v>
      </c>
      <c r="F2162" s="202" t="s">
        <v>505</v>
      </c>
      <c r="G2162" s="253">
        <v>169</v>
      </c>
      <c r="H2162" s="361" t="s">
        <v>1547</v>
      </c>
      <c r="I2162" s="359" t="s">
        <v>1407</v>
      </c>
      <c r="J2162" s="358">
        <v>0.77790000000000004</v>
      </c>
      <c r="K2162" s="359" t="s">
        <v>8</v>
      </c>
      <c r="L2162" s="359" t="s">
        <v>1408</v>
      </c>
      <c r="M2162" s="368">
        <v>2003</v>
      </c>
      <c r="N2162" s="205">
        <v>40511</v>
      </c>
      <c r="O2162" s="203"/>
      <c r="P2162" t="str">
        <f t="shared" si="33"/>
        <v>Nine Mile Creek Watershed Chloride TMDL-Ninemile Creek-(07020012-809 (previous waterbody ID: 07020012-518))-Chloride</v>
      </c>
    </row>
    <row r="2163" spans="1:16" ht="27.95" hidden="1" customHeight="1" x14ac:dyDescent="0.25">
      <c r="A2163" s="203" t="s">
        <v>113</v>
      </c>
      <c r="B2163" s="202" t="s">
        <v>502</v>
      </c>
      <c r="C2163" s="203" t="s">
        <v>1544</v>
      </c>
      <c r="D2163" s="203" t="s">
        <v>1545</v>
      </c>
      <c r="E2163" s="202" t="s">
        <v>1546</v>
      </c>
      <c r="F2163" s="202" t="s">
        <v>505</v>
      </c>
      <c r="G2163" s="253">
        <v>0.46300000000000002</v>
      </c>
      <c r="H2163" s="361" t="s">
        <v>488</v>
      </c>
      <c r="I2163" s="359" t="s">
        <v>1407</v>
      </c>
      <c r="J2163" s="358">
        <v>0.77790000000000004</v>
      </c>
      <c r="K2163" s="359" t="s">
        <v>8</v>
      </c>
      <c r="L2163" s="359" t="s">
        <v>1392</v>
      </c>
      <c r="M2163" s="368">
        <v>2003</v>
      </c>
      <c r="N2163" s="205">
        <v>40511</v>
      </c>
      <c r="O2163" s="203"/>
      <c r="P2163" t="str">
        <f t="shared" si="33"/>
        <v>Nine Mile Creek Watershed Chloride TMDL-Ninemile Creek-(07020012-809 (previous waterbody ID: 07020012-518))-Chloride</v>
      </c>
    </row>
    <row r="2164" spans="1:16" ht="27.95" hidden="1" customHeight="1" x14ac:dyDescent="0.25">
      <c r="A2164" s="203" t="s">
        <v>113</v>
      </c>
      <c r="B2164" s="202" t="s">
        <v>502</v>
      </c>
      <c r="C2164" s="203" t="s">
        <v>1387</v>
      </c>
      <c r="D2164" s="202" t="s">
        <v>1388</v>
      </c>
      <c r="E2164" s="202" t="s">
        <v>1389</v>
      </c>
      <c r="F2164" s="202" t="s">
        <v>505</v>
      </c>
      <c r="G2164" s="253">
        <v>0.3</v>
      </c>
      <c r="H2164" s="361" t="s">
        <v>1400</v>
      </c>
      <c r="I2164" s="359" t="s">
        <v>1379</v>
      </c>
      <c r="J2164" s="359" t="s">
        <v>1380</v>
      </c>
      <c r="K2164" s="359" t="s">
        <v>1391</v>
      </c>
      <c r="L2164" s="359" t="s">
        <v>1392</v>
      </c>
      <c r="M2164" s="368">
        <v>2005</v>
      </c>
      <c r="N2164" s="207" t="s">
        <v>1393</v>
      </c>
      <c r="O2164" s="203"/>
      <c r="P2164" t="str">
        <f t="shared" si="33"/>
        <v>North Fork Crow and Lower Crow Bacteria, Turbidity, and Low DO TMDL-Crow River-(07010204-502)-E. coli</v>
      </c>
    </row>
    <row r="2165" spans="1:16" ht="27.95" hidden="1" customHeight="1" x14ac:dyDescent="0.25">
      <c r="A2165" s="203" t="s">
        <v>113</v>
      </c>
      <c r="B2165" s="202" t="s">
        <v>502</v>
      </c>
      <c r="C2165" s="203" t="s">
        <v>1387</v>
      </c>
      <c r="D2165" s="202" t="s">
        <v>1388</v>
      </c>
      <c r="E2165" s="202" t="s">
        <v>1389</v>
      </c>
      <c r="F2165" s="202" t="s">
        <v>505</v>
      </c>
      <c r="G2165" s="253">
        <v>0.2</v>
      </c>
      <c r="H2165" s="361" t="s">
        <v>1400</v>
      </c>
      <c r="I2165" s="359" t="s">
        <v>1382</v>
      </c>
      <c r="J2165" s="359" t="s">
        <v>1380</v>
      </c>
      <c r="K2165" s="359" t="s">
        <v>1391</v>
      </c>
      <c r="L2165" s="359" t="s">
        <v>1392</v>
      </c>
      <c r="M2165" s="368">
        <v>2005</v>
      </c>
      <c r="N2165" s="207" t="s">
        <v>1393</v>
      </c>
      <c r="O2165" s="203"/>
      <c r="P2165" t="str">
        <f t="shared" si="33"/>
        <v>North Fork Crow and Lower Crow Bacteria, Turbidity, and Low DO TMDL-Crow River-(07010204-502)-E. coli</v>
      </c>
    </row>
    <row r="2166" spans="1:16" ht="27.95" hidden="1" customHeight="1" x14ac:dyDescent="0.25">
      <c r="A2166" s="203" t="s">
        <v>113</v>
      </c>
      <c r="B2166" s="202" t="s">
        <v>502</v>
      </c>
      <c r="C2166" s="203" t="s">
        <v>1387</v>
      </c>
      <c r="D2166" s="202" t="s">
        <v>1388</v>
      </c>
      <c r="E2166" s="202" t="s">
        <v>1389</v>
      </c>
      <c r="F2166" s="202" t="s">
        <v>505</v>
      </c>
      <c r="G2166" s="253">
        <v>0.1</v>
      </c>
      <c r="H2166" s="361" t="s">
        <v>1400</v>
      </c>
      <c r="I2166" s="359" t="s">
        <v>1383</v>
      </c>
      <c r="J2166" s="359" t="s">
        <v>1380</v>
      </c>
      <c r="K2166" s="359" t="s">
        <v>1391</v>
      </c>
      <c r="L2166" s="359" t="s">
        <v>1392</v>
      </c>
      <c r="M2166" s="368">
        <v>2005</v>
      </c>
      <c r="N2166" s="207" t="s">
        <v>1393</v>
      </c>
      <c r="O2166" s="203"/>
      <c r="P2166" t="str">
        <f t="shared" si="33"/>
        <v>North Fork Crow and Lower Crow Bacteria, Turbidity, and Low DO TMDL-Crow River-(07010204-502)-E. coli</v>
      </c>
    </row>
    <row r="2167" spans="1:16" ht="27.95" hidden="1" customHeight="1" x14ac:dyDescent="0.25">
      <c r="A2167" s="203" t="s">
        <v>113</v>
      </c>
      <c r="B2167" s="202" t="s">
        <v>502</v>
      </c>
      <c r="C2167" s="203" t="s">
        <v>1387</v>
      </c>
      <c r="D2167" s="202" t="s">
        <v>1388</v>
      </c>
      <c r="E2167" s="202" t="s">
        <v>1389</v>
      </c>
      <c r="F2167" s="202" t="s">
        <v>505</v>
      </c>
      <c r="G2167" s="253">
        <v>0.1</v>
      </c>
      <c r="H2167" s="361" t="s">
        <v>1400</v>
      </c>
      <c r="I2167" s="359" t="s">
        <v>1384</v>
      </c>
      <c r="J2167" s="359" t="s">
        <v>1380</v>
      </c>
      <c r="K2167" s="359" t="s">
        <v>1391</v>
      </c>
      <c r="L2167" s="359" t="s">
        <v>1392</v>
      </c>
      <c r="M2167" s="368">
        <v>2005</v>
      </c>
      <c r="N2167" s="207" t="s">
        <v>1393</v>
      </c>
      <c r="O2167" s="203"/>
      <c r="P2167" t="str">
        <f t="shared" si="33"/>
        <v>North Fork Crow and Lower Crow Bacteria, Turbidity, and Low DO TMDL-Crow River-(07010204-502)-E. coli</v>
      </c>
    </row>
    <row r="2168" spans="1:16" ht="27.95" hidden="1" customHeight="1" x14ac:dyDescent="0.25">
      <c r="A2168" s="203" t="s">
        <v>113</v>
      </c>
      <c r="B2168" s="202" t="s">
        <v>502</v>
      </c>
      <c r="C2168" s="203" t="s">
        <v>1387</v>
      </c>
      <c r="D2168" s="202" t="s">
        <v>1388</v>
      </c>
      <c r="E2168" s="202" t="s">
        <v>1389</v>
      </c>
      <c r="F2168" s="202" t="s">
        <v>505</v>
      </c>
      <c r="G2168" s="253">
        <v>0.1</v>
      </c>
      <c r="H2168" s="361" t="s">
        <v>1400</v>
      </c>
      <c r="I2168" s="359" t="s">
        <v>1385</v>
      </c>
      <c r="J2168" s="359" t="s">
        <v>1380</v>
      </c>
      <c r="K2168" s="359" t="s">
        <v>1391</v>
      </c>
      <c r="L2168" s="359" t="s">
        <v>1392</v>
      </c>
      <c r="M2168" s="368">
        <v>2005</v>
      </c>
      <c r="N2168" s="207" t="s">
        <v>1393</v>
      </c>
      <c r="O2168" s="203"/>
      <c r="P2168" t="str">
        <f t="shared" si="33"/>
        <v>North Fork Crow and Lower Crow Bacteria, Turbidity, and Low DO TMDL-Crow River-(07010204-502)-E. coli</v>
      </c>
    </row>
    <row r="2169" spans="1:16" ht="27.95" hidden="1" customHeight="1" x14ac:dyDescent="0.25">
      <c r="A2169" s="203" t="s">
        <v>113</v>
      </c>
      <c r="B2169" s="202" t="s">
        <v>502</v>
      </c>
      <c r="C2169" s="203" t="s">
        <v>1387</v>
      </c>
      <c r="D2169" s="202" t="s">
        <v>1388</v>
      </c>
      <c r="E2169" s="202" t="s">
        <v>1389</v>
      </c>
      <c r="F2169" s="202" t="s">
        <v>505</v>
      </c>
      <c r="G2169" s="253">
        <v>0.1</v>
      </c>
      <c r="H2169" s="361" t="s">
        <v>488</v>
      </c>
      <c r="I2169" s="359" t="s">
        <v>1379</v>
      </c>
      <c r="J2169" s="359" t="s">
        <v>1380</v>
      </c>
      <c r="K2169" s="359" t="s">
        <v>22</v>
      </c>
      <c r="L2169" s="359" t="s">
        <v>1392</v>
      </c>
      <c r="M2169" s="368">
        <v>2004</v>
      </c>
      <c r="N2169" s="207" t="s">
        <v>1393</v>
      </c>
      <c r="O2169" s="203"/>
      <c r="P2169" t="str">
        <f t="shared" si="33"/>
        <v>North Fork Crow and Lower Crow Bacteria, Turbidity, and Low DO TMDL-Crow River-(07010204-502)-TSS</v>
      </c>
    </row>
    <row r="2170" spans="1:16" ht="27.95" hidden="1" customHeight="1" x14ac:dyDescent="0.25">
      <c r="A2170" s="203" t="s">
        <v>113</v>
      </c>
      <c r="B2170" s="202" t="s">
        <v>502</v>
      </c>
      <c r="C2170" s="203" t="s">
        <v>1387</v>
      </c>
      <c r="D2170" s="202" t="s">
        <v>1388</v>
      </c>
      <c r="E2170" s="202" t="s">
        <v>1389</v>
      </c>
      <c r="F2170" s="202" t="s">
        <v>505</v>
      </c>
      <c r="G2170" s="253">
        <v>0.1</v>
      </c>
      <c r="H2170" s="361" t="s">
        <v>488</v>
      </c>
      <c r="I2170" s="359" t="s">
        <v>1382</v>
      </c>
      <c r="J2170" s="359" t="s">
        <v>1380</v>
      </c>
      <c r="K2170" s="359" t="s">
        <v>22</v>
      </c>
      <c r="L2170" s="359" t="s">
        <v>1392</v>
      </c>
      <c r="M2170" s="368">
        <v>2004</v>
      </c>
      <c r="N2170" s="207" t="s">
        <v>1393</v>
      </c>
      <c r="O2170" s="203"/>
      <c r="P2170" t="str">
        <f t="shared" si="33"/>
        <v>North Fork Crow and Lower Crow Bacteria, Turbidity, and Low DO TMDL-Crow River-(07010204-502)-TSS</v>
      </c>
    </row>
    <row r="2171" spans="1:16" ht="27.95" hidden="1" customHeight="1" x14ac:dyDescent="0.25">
      <c r="A2171" s="203" t="s">
        <v>113</v>
      </c>
      <c r="B2171" s="202" t="s">
        <v>502</v>
      </c>
      <c r="C2171" s="203" t="s">
        <v>1387</v>
      </c>
      <c r="D2171" s="202" t="s">
        <v>1388</v>
      </c>
      <c r="E2171" s="202" t="s">
        <v>1389</v>
      </c>
      <c r="F2171" s="202" t="s">
        <v>505</v>
      </c>
      <c r="G2171" s="253">
        <v>0.1</v>
      </c>
      <c r="H2171" s="361" t="s">
        <v>488</v>
      </c>
      <c r="I2171" s="359" t="s">
        <v>1383</v>
      </c>
      <c r="J2171" s="359" t="s">
        <v>1380</v>
      </c>
      <c r="K2171" s="359" t="s">
        <v>22</v>
      </c>
      <c r="L2171" s="359" t="s">
        <v>1392</v>
      </c>
      <c r="M2171" s="368">
        <v>2004</v>
      </c>
      <c r="N2171" s="207" t="s">
        <v>1393</v>
      </c>
      <c r="O2171" s="203"/>
      <c r="P2171" t="str">
        <f t="shared" si="33"/>
        <v>North Fork Crow and Lower Crow Bacteria, Turbidity, and Low DO TMDL-Crow River-(07010204-502)-TSS</v>
      </c>
    </row>
    <row r="2172" spans="1:16" ht="27.95" hidden="1" customHeight="1" x14ac:dyDescent="0.25">
      <c r="A2172" s="203" t="s">
        <v>113</v>
      </c>
      <c r="B2172" s="202" t="s">
        <v>502</v>
      </c>
      <c r="C2172" s="203" t="s">
        <v>1387</v>
      </c>
      <c r="D2172" s="202" t="s">
        <v>1388</v>
      </c>
      <c r="E2172" s="202" t="s">
        <v>1389</v>
      </c>
      <c r="F2172" s="202" t="s">
        <v>505</v>
      </c>
      <c r="G2172" s="253">
        <v>0.1</v>
      </c>
      <c r="H2172" s="361" t="s">
        <v>488</v>
      </c>
      <c r="I2172" s="359" t="s">
        <v>1384</v>
      </c>
      <c r="J2172" s="359" t="s">
        <v>1380</v>
      </c>
      <c r="K2172" s="359" t="s">
        <v>22</v>
      </c>
      <c r="L2172" s="359" t="s">
        <v>1392</v>
      </c>
      <c r="M2172" s="368">
        <v>2004</v>
      </c>
      <c r="N2172" s="207" t="s">
        <v>1393</v>
      </c>
      <c r="O2172" s="203"/>
      <c r="P2172" t="str">
        <f t="shared" si="33"/>
        <v>North Fork Crow and Lower Crow Bacteria, Turbidity, and Low DO TMDL-Crow River-(07010204-502)-TSS</v>
      </c>
    </row>
    <row r="2173" spans="1:16" ht="27.95" hidden="1" customHeight="1" x14ac:dyDescent="0.25">
      <c r="A2173" s="203" t="s">
        <v>113</v>
      </c>
      <c r="B2173" s="202" t="s">
        <v>502</v>
      </c>
      <c r="C2173" s="203" t="s">
        <v>1387</v>
      </c>
      <c r="D2173" s="202" t="s">
        <v>1388</v>
      </c>
      <c r="E2173" s="202" t="s">
        <v>1389</v>
      </c>
      <c r="F2173" s="202" t="s">
        <v>505</v>
      </c>
      <c r="G2173" s="253">
        <v>0.1</v>
      </c>
      <c r="H2173" s="361" t="s">
        <v>488</v>
      </c>
      <c r="I2173" s="359" t="s">
        <v>1385</v>
      </c>
      <c r="J2173" s="359" t="s">
        <v>1380</v>
      </c>
      <c r="K2173" s="359" t="s">
        <v>22</v>
      </c>
      <c r="L2173" s="359" t="s">
        <v>1392</v>
      </c>
      <c r="M2173" s="368">
        <v>2004</v>
      </c>
      <c r="N2173" s="207" t="s">
        <v>1393</v>
      </c>
      <c r="O2173" s="203"/>
      <c r="P2173" t="str">
        <f t="shared" si="33"/>
        <v>North Fork Crow and Lower Crow Bacteria, Turbidity, and Low DO TMDL-Crow River-(07010204-502)-TSS</v>
      </c>
    </row>
    <row r="2174" spans="1:16" ht="27.95" hidden="1" customHeight="1" x14ac:dyDescent="0.25">
      <c r="A2174" s="203" t="s">
        <v>113</v>
      </c>
      <c r="B2174" s="202" t="s">
        <v>502</v>
      </c>
      <c r="C2174" s="203" t="s">
        <v>1453</v>
      </c>
      <c r="D2174" s="202" t="s">
        <v>1457</v>
      </c>
      <c r="E2174" s="202" t="s">
        <v>1458</v>
      </c>
      <c r="F2174" s="202" t="s">
        <v>475</v>
      </c>
      <c r="G2174" s="253">
        <v>371.1</v>
      </c>
      <c r="H2174" s="361" t="s">
        <v>1456</v>
      </c>
      <c r="I2174" s="359" t="s">
        <v>1407</v>
      </c>
      <c r="J2174" s="358">
        <v>0.45879999999999999</v>
      </c>
      <c r="K2174" s="359" t="s">
        <v>1113</v>
      </c>
      <c r="L2174" s="359" t="s">
        <v>1408</v>
      </c>
      <c r="M2174" s="368">
        <v>2003</v>
      </c>
      <c r="N2174" s="205">
        <v>42061</v>
      </c>
      <c r="O2174" s="203"/>
      <c r="P2174" t="str">
        <f t="shared" si="33"/>
        <v>Rice Creek Watershed District Southwest Urban Lakes - Excess Nutrients TMDL-Pike-(62-0069-00)-TP</v>
      </c>
    </row>
    <row r="2175" spans="1:16" ht="27.95" hidden="1" customHeight="1" x14ac:dyDescent="0.25">
      <c r="A2175" s="203" t="s">
        <v>113</v>
      </c>
      <c r="B2175" s="202" t="s">
        <v>502</v>
      </c>
      <c r="C2175" s="203" t="s">
        <v>1453</v>
      </c>
      <c r="D2175" s="202" t="s">
        <v>1457</v>
      </c>
      <c r="E2175" s="202" t="s">
        <v>1458</v>
      </c>
      <c r="F2175" s="202" t="s">
        <v>475</v>
      </c>
      <c r="G2175" s="253">
        <v>1.016</v>
      </c>
      <c r="H2175" s="361" t="s">
        <v>527</v>
      </c>
      <c r="I2175" s="359" t="s">
        <v>1407</v>
      </c>
      <c r="J2175" s="358">
        <v>0.45879999999999999</v>
      </c>
      <c r="K2175" s="359" t="s">
        <v>1113</v>
      </c>
      <c r="L2175" s="359" t="s">
        <v>1392</v>
      </c>
      <c r="M2175" s="368">
        <v>2003</v>
      </c>
      <c r="N2175" s="205">
        <v>42061</v>
      </c>
      <c r="O2175" s="203"/>
      <c r="P2175" t="str">
        <f t="shared" si="33"/>
        <v>Rice Creek Watershed District Southwest Urban Lakes - Excess Nutrients TMDL-Pike-(62-0069-00)-TP</v>
      </c>
    </row>
    <row r="2176" spans="1:16" ht="27.95" hidden="1" customHeight="1" x14ac:dyDescent="0.25">
      <c r="A2176" s="203" t="s">
        <v>113</v>
      </c>
      <c r="B2176" s="202" t="s">
        <v>502</v>
      </c>
      <c r="C2176" s="203" t="s">
        <v>1911</v>
      </c>
      <c r="D2176" s="202" t="s">
        <v>1912</v>
      </c>
      <c r="E2176" s="202" t="s">
        <v>1913</v>
      </c>
      <c r="F2176" s="202" t="s">
        <v>475</v>
      </c>
      <c r="G2176" s="253">
        <v>374.8</v>
      </c>
      <c r="H2176" s="361" t="s">
        <v>1456</v>
      </c>
      <c r="I2176" s="359" t="s">
        <v>1407</v>
      </c>
      <c r="J2176" s="358">
        <v>0.35389999999999999</v>
      </c>
      <c r="K2176" s="359" t="s">
        <v>1113</v>
      </c>
      <c r="L2176" s="359" t="s">
        <v>1408</v>
      </c>
      <c r="M2176" s="368">
        <v>2002</v>
      </c>
      <c r="N2176" s="205">
        <v>40081</v>
      </c>
      <c r="O2176" s="203" t="s">
        <v>1914</v>
      </c>
      <c r="P2176" t="str">
        <f t="shared" si="33"/>
        <v>Schmidt, Pomerleau, and Bass Lakes TMDLs-Bass-(27-0098-00)-TP</v>
      </c>
    </row>
    <row r="2177" spans="1:16" ht="27.95" hidden="1" customHeight="1" x14ac:dyDescent="0.25">
      <c r="A2177" s="203" t="s">
        <v>113</v>
      </c>
      <c r="B2177" s="202" t="s">
        <v>502</v>
      </c>
      <c r="C2177" s="203" t="s">
        <v>1911</v>
      </c>
      <c r="D2177" s="202" t="s">
        <v>1912</v>
      </c>
      <c r="E2177" s="202" t="s">
        <v>1913</v>
      </c>
      <c r="F2177" s="202" t="s">
        <v>475</v>
      </c>
      <c r="G2177" s="253">
        <v>1.03</v>
      </c>
      <c r="H2177" s="361" t="s">
        <v>527</v>
      </c>
      <c r="I2177" s="359" t="s">
        <v>1407</v>
      </c>
      <c r="J2177" s="358">
        <v>0.35220000000000001</v>
      </c>
      <c r="K2177" s="359" t="s">
        <v>1113</v>
      </c>
      <c r="L2177" s="359" t="s">
        <v>1392</v>
      </c>
      <c r="M2177" s="368">
        <v>2002</v>
      </c>
      <c r="N2177" s="205">
        <v>40081</v>
      </c>
      <c r="O2177" s="203" t="s">
        <v>1914</v>
      </c>
      <c r="P2177" t="str">
        <f t="shared" si="33"/>
        <v>Schmidt, Pomerleau, and Bass Lakes TMDLs-Bass-(27-0098-00)-TP</v>
      </c>
    </row>
    <row r="2178" spans="1:16" ht="27.95" hidden="1" customHeight="1" x14ac:dyDescent="0.25">
      <c r="A2178" s="203" t="s">
        <v>113</v>
      </c>
      <c r="B2178" s="202" t="s">
        <v>502</v>
      </c>
      <c r="C2178" s="203" t="s">
        <v>1580</v>
      </c>
      <c r="D2178" s="202" t="s">
        <v>583</v>
      </c>
      <c r="E2178" s="202" t="s">
        <v>1581</v>
      </c>
      <c r="F2178" s="202" t="s">
        <v>475</v>
      </c>
      <c r="G2178" s="253">
        <v>11.8</v>
      </c>
      <c r="H2178" s="361" t="s">
        <v>527</v>
      </c>
      <c r="I2178" s="359" t="s">
        <v>1407</v>
      </c>
      <c r="J2178" s="358">
        <v>0</v>
      </c>
      <c r="K2178" s="359" t="s">
        <v>1582</v>
      </c>
      <c r="L2178" s="359" t="s">
        <v>1392</v>
      </c>
      <c r="M2178" s="368">
        <v>2008</v>
      </c>
      <c r="N2178" s="205">
        <v>40851</v>
      </c>
      <c r="O2178" s="203"/>
      <c r="P2178" t="str">
        <f t="shared" si="33"/>
        <v>Shingle Creek and Bass Creek Biota and DO TMDLs-Shingle Creek; Lower Shingle Creek (County Ditch 13)-(07010206-506)-Nitrogenous Biological Oxygen Demand</v>
      </c>
    </row>
    <row r="2179" spans="1:16" ht="27.95" hidden="1" customHeight="1" x14ac:dyDescent="0.25">
      <c r="A2179" s="203" t="s">
        <v>113</v>
      </c>
      <c r="B2179" s="202" t="s">
        <v>502</v>
      </c>
      <c r="C2179" s="203" t="s">
        <v>1580</v>
      </c>
      <c r="D2179" s="202" t="s">
        <v>583</v>
      </c>
      <c r="E2179" s="202" t="s">
        <v>1583</v>
      </c>
      <c r="F2179" s="202" t="s">
        <v>475</v>
      </c>
      <c r="G2179" s="253">
        <v>35.799999999999997</v>
      </c>
      <c r="H2179" s="361" t="s">
        <v>527</v>
      </c>
      <c r="I2179" s="359" t="s">
        <v>1407</v>
      </c>
      <c r="J2179" s="358">
        <v>0</v>
      </c>
      <c r="K2179" s="359" t="s">
        <v>1582</v>
      </c>
      <c r="L2179" s="359" t="s">
        <v>1392</v>
      </c>
      <c r="M2179" s="368">
        <v>2008</v>
      </c>
      <c r="N2179" s="205">
        <v>40851</v>
      </c>
      <c r="O2179" s="203"/>
      <c r="P2179" t="str">
        <f t="shared" ref="P2179:P2242" si="34">CONCATENATE(C2179, "-", E2179, "-","(", D2179,")", "-",K2179)</f>
        <v>Shingle Creek and Bass Creek Biota and DO TMDLs-Shingle Creek; Upper Shingle Creek (County Ditch 13)-(07010206-506)-Nitrogenous Biological Oxygen Demand</v>
      </c>
    </row>
    <row r="2180" spans="1:16" ht="27.95" hidden="1" customHeight="1" x14ac:dyDescent="0.25">
      <c r="A2180" s="203" t="s">
        <v>113</v>
      </c>
      <c r="B2180" s="202" t="s">
        <v>502</v>
      </c>
      <c r="C2180" s="203" t="s">
        <v>1580</v>
      </c>
      <c r="D2180" s="202" t="s">
        <v>1602</v>
      </c>
      <c r="E2180" s="202" t="s">
        <v>1603</v>
      </c>
      <c r="F2180" s="202" t="s">
        <v>475</v>
      </c>
      <c r="G2180" s="253">
        <v>35.799999999999997</v>
      </c>
      <c r="H2180" s="361" t="s">
        <v>527</v>
      </c>
      <c r="I2180" s="359" t="s">
        <v>1407</v>
      </c>
      <c r="J2180" s="358">
        <v>0</v>
      </c>
      <c r="K2180" s="359" t="s">
        <v>1582</v>
      </c>
      <c r="L2180" s="359" t="s">
        <v>1392</v>
      </c>
      <c r="M2180" s="368">
        <v>2008</v>
      </c>
      <c r="N2180" s="205">
        <v>40851</v>
      </c>
      <c r="O2180" s="203"/>
      <c r="P2180" t="str">
        <f t="shared" si="34"/>
        <v>Shingle Creek and Bass Creek Biota and DO TMDLs-Bass Creek-(07010206-527)-Nitrogenous Biological Oxygen Demand</v>
      </c>
    </row>
    <row r="2181" spans="1:16" ht="27.95" hidden="1" customHeight="1" x14ac:dyDescent="0.25">
      <c r="A2181" s="203" t="s">
        <v>113</v>
      </c>
      <c r="B2181" s="202" t="s">
        <v>502</v>
      </c>
      <c r="C2181" s="203" t="s">
        <v>591</v>
      </c>
      <c r="D2181" s="202" t="s">
        <v>583</v>
      </c>
      <c r="E2181" s="202" t="s">
        <v>1584</v>
      </c>
      <c r="F2181" s="202" t="s">
        <v>475</v>
      </c>
      <c r="G2181" s="253"/>
      <c r="H2181" s="361"/>
      <c r="I2181" s="359" t="s">
        <v>594</v>
      </c>
      <c r="J2181" s="358">
        <v>0.6</v>
      </c>
      <c r="K2181" s="359" t="s">
        <v>8</v>
      </c>
      <c r="L2181" s="359" t="s">
        <v>1392</v>
      </c>
      <c r="M2181" s="368" t="s">
        <v>1407</v>
      </c>
      <c r="N2181" s="205"/>
      <c r="O2181" s="203"/>
      <c r="P2181" t="str">
        <f t="shared" si="34"/>
        <v>Shingle Creek Chloride TMDL-Shingle Creek (County Ditch 13)-(07010206-506)-Chloride</v>
      </c>
    </row>
    <row r="2182" spans="1:16" ht="27.95" hidden="1" customHeight="1" x14ac:dyDescent="0.25">
      <c r="A2182" s="203" t="s">
        <v>113</v>
      </c>
      <c r="B2182" s="202" t="s">
        <v>502</v>
      </c>
      <c r="C2182" s="203" t="s">
        <v>591</v>
      </c>
      <c r="D2182" s="202" t="s">
        <v>583</v>
      </c>
      <c r="E2182" s="202" t="s">
        <v>1584</v>
      </c>
      <c r="F2182" s="202" t="s">
        <v>475</v>
      </c>
      <c r="G2182" s="253"/>
      <c r="H2182" s="361"/>
      <c r="I2182" s="359" t="s">
        <v>593</v>
      </c>
      <c r="J2182" s="358">
        <v>0.67</v>
      </c>
      <c r="K2182" s="359" t="s">
        <v>8</v>
      </c>
      <c r="L2182" s="359" t="s">
        <v>1392</v>
      </c>
      <c r="M2182" s="368" t="s">
        <v>1407</v>
      </c>
      <c r="N2182" s="205"/>
      <c r="O2182" s="203"/>
      <c r="P2182" t="str">
        <f t="shared" si="34"/>
        <v>Shingle Creek Chloride TMDL-Shingle Creek (County Ditch 13)-(07010206-506)-Chloride</v>
      </c>
    </row>
    <row r="2183" spans="1:16" ht="27.95" hidden="1" customHeight="1" x14ac:dyDescent="0.25">
      <c r="A2183" s="203" t="s">
        <v>113</v>
      </c>
      <c r="B2183" s="202" t="s">
        <v>502</v>
      </c>
      <c r="C2183" s="203" t="s">
        <v>591</v>
      </c>
      <c r="D2183" s="202" t="s">
        <v>583</v>
      </c>
      <c r="E2183" s="202" t="s">
        <v>1584</v>
      </c>
      <c r="F2183" s="202" t="s">
        <v>475</v>
      </c>
      <c r="G2183" s="253">
        <v>23.2</v>
      </c>
      <c r="H2183" s="361" t="s">
        <v>488</v>
      </c>
      <c r="I2183" s="359" t="s">
        <v>1379</v>
      </c>
      <c r="J2183" s="359" t="s">
        <v>1380</v>
      </c>
      <c r="K2183" s="359" t="s">
        <v>8</v>
      </c>
      <c r="L2183" s="359" t="s">
        <v>1392</v>
      </c>
      <c r="M2183" s="370">
        <v>2003</v>
      </c>
      <c r="N2183" s="205">
        <v>39127</v>
      </c>
      <c r="O2183" s="203"/>
      <c r="P2183" t="str">
        <f t="shared" si="34"/>
        <v>Shingle Creek Chloride TMDL-Shingle Creek (County Ditch 13)-(07010206-506)-Chloride</v>
      </c>
    </row>
    <row r="2184" spans="1:16" ht="27.95" hidden="1" customHeight="1" x14ac:dyDescent="0.25">
      <c r="A2184" s="203" t="s">
        <v>113</v>
      </c>
      <c r="B2184" s="202" t="s">
        <v>502</v>
      </c>
      <c r="C2184" s="203" t="s">
        <v>591</v>
      </c>
      <c r="D2184" s="202" t="s">
        <v>583</v>
      </c>
      <c r="E2184" s="202" t="s">
        <v>1584</v>
      </c>
      <c r="F2184" s="202" t="s">
        <v>475</v>
      </c>
      <c r="G2184" s="253">
        <v>7.2</v>
      </c>
      <c r="H2184" s="361" t="s">
        <v>488</v>
      </c>
      <c r="I2184" s="359" t="s">
        <v>1382</v>
      </c>
      <c r="J2184" s="359" t="s">
        <v>1380</v>
      </c>
      <c r="K2184" s="359" t="s">
        <v>8</v>
      </c>
      <c r="L2184" s="359" t="s">
        <v>1392</v>
      </c>
      <c r="M2184" s="370">
        <v>2003</v>
      </c>
      <c r="N2184" s="205">
        <v>39127</v>
      </c>
      <c r="O2184" s="203"/>
      <c r="P2184" t="str">
        <f t="shared" si="34"/>
        <v>Shingle Creek Chloride TMDL-Shingle Creek (County Ditch 13)-(07010206-506)-Chloride</v>
      </c>
    </row>
    <row r="2185" spans="1:16" ht="27.95" hidden="1" customHeight="1" x14ac:dyDescent="0.25">
      <c r="A2185" s="203" t="s">
        <v>113</v>
      </c>
      <c r="B2185" s="202" t="s">
        <v>502</v>
      </c>
      <c r="C2185" s="203" t="s">
        <v>591</v>
      </c>
      <c r="D2185" s="202" t="s">
        <v>583</v>
      </c>
      <c r="E2185" s="202" t="s">
        <v>1584</v>
      </c>
      <c r="F2185" s="202" t="s">
        <v>475</v>
      </c>
      <c r="G2185" s="253">
        <v>2.9</v>
      </c>
      <c r="H2185" s="361" t="s">
        <v>488</v>
      </c>
      <c r="I2185" s="359" t="s">
        <v>1383</v>
      </c>
      <c r="J2185" s="359" t="s">
        <v>1380</v>
      </c>
      <c r="K2185" s="359" t="s">
        <v>8</v>
      </c>
      <c r="L2185" s="359" t="s">
        <v>1392</v>
      </c>
      <c r="M2185" s="370">
        <v>2003</v>
      </c>
      <c r="N2185" s="205">
        <v>39127</v>
      </c>
      <c r="O2185" s="203"/>
      <c r="P2185" t="str">
        <f t="shared" si="34"/>
        <v>Shingle Creek Chloride TMDL-Shingle Creek (County Ditch 13)-(07010206-506)-Chloride</v>
      </c>
    </row>
    <row r="2186" spans="1:16" ht="27.95" hidden="1" customHeight="1" x14ac:dyDescent="0.25">
      <c r="A2186" s="203" t="s">
        <v>113</v>
      </c>
      <c r="B2186" s="202" t="s">
        <v>502</v>
      </c>
      <c r="C2186" s="203" t="s">
        <v>591</v>
      </c>
      <c r="D2186" s="202" t="s">
        <v>583</v>
      </c>
      <c r="E2186" s="202" t="s">
        <v>1584</v>
      </c>
      <c r="F2186" s="202" t="s">
        <v>475</v>
      </c>
      <c r="G2186" s="253">
        <v>1.8</v>
      </c>
      <c r="H2186" s="361" t="s">
        <v>488</v>
      </c>
      <c r="I2186" s="359" t="s">
        <v>1384</v>
      </c>
      <c r="J2186" s="359" t="s">
        <v>1380</v>
      </c>
      <c r="K2186" s="359" t="s">
        <v>8</v>
      </c>
      <c r="L2186" s="359" t="s">
        <v>1392</v>
      </c>
      <c r="M2186" s="370">
        <v>2003</v>
      </c>
      <c r="N2186" s="205">
        <v>39127</v>
      </c>
      <c r="O2186" s="203"/>
      <c r="P2186" t="str">
        <f t="shared" si="34"/>
        <v>Shingle Creek Chloride TMDL-Shingle Creek (County Ditch 13)-(07010206-506)-Chloride</v>
      </c>
    </row>
    <row r="2187" spans="1:16" ht="27.95" hidden="1" customHeight="1" x14ac:dyDescent="0.25">
      <c r="A2187" s="203" t="s">
        <v>113</v>
      </c>
      <c r="B2187" s="202" t="s">
        <v>502</v>
      </c>
      <c r="C2187" s="203" t="s">
        <v>591</v>
      </c>
      <c r="D2187" s="202" t="s">
        <v>583</v>
      </c>
      <c r="E2187" s="202" t="s">
        <v>1584</v>
      </c>
      <c r="F2187" s="202" t="s">
        <v>475</v>
      </c>
      <c r="G2187" s="253">
        <v>0.3</v>
      </c>
      <c r="H2187" s="361" t="s">
        <v>488</v>
      </c>
      <c r="I2187" s="359" t="s">
        <v>1385</v>
      </c>
      <c r="J2187" s="359" t="s">
        <v>1380</v>
      </c>
      <c r="K2187" s="359" t="s">
        <v>8</v>
      </c>
      <c r="L2187" s="359" t="s">
        <v>1392</v>
      </c>
      <c r="M2187" s="370">
        <v>2003</v>
      </c>
      <c r="N2187" s="205">
        <v>39127</v>
      </c>
      <c r="O2187" s="203"/>
      <c r="P2187" t="str">
        <f t="shared" si="34"/>
        <v>Shingle Creek Chloride TMDL-Shingle Creek (County Ditch 13)-(07010206-506)-Chloride</v>
      </c>
    </row>
    <row r="2188" spans="1:16" ht="27.95" hidden="1" customHeight="1" x14ac:dyDescent="0.25">
      <c r="A2188" s="203" t="s">
        <v>113</v>
      </c>
      <c r="B2188" s="202" t="s">
        <v>502</v>
      </c>
      <c r="C2188" s="203" t="s">
        <v>1459</v>
      </c>
      <c r="D2188" s="202" t="s">
        <v>574</v>
      </c>
      <c r="E2188" s="202" t="s">
        <v>1460</v>
      </c>
      <c r="F2188" s="202" t="s">
        <v>475</v>
      </c>
      <c r="G2188" s="253">
        <v>201</v>
      </c>
      <c r="H2188" s="361" t="s">
        <v>1433</v>
      </c>
      <c r="I2188" s="359" t="s">
        <v>1407</v>
      </c>
      <c r="J2188" s="358">
        <v>0.16600000000000001</v>
      </c>
      <c r="K2188" s="359" t="s">
        <v>1113</v>
      </c>
      <c r="L2188" s="359" t="s">
        <v>1408</v>
      </c>
      <c r="M2188" s="368">
        <v>2002</v>
      </c>
      <c r="N2188" s="205">
        <v>40388</v>
      </c>
      <c r="O2188" s="203"/>
      <c r="P2188" t="str">
        <f t="shared" si="34"/>
        <v>Silver (West) Lake (Metro)-Silver-(62-0083-00)-TP</v>
      </c>
    </row>
    <row r="2189" spans="1:16" ht="27.95" hidden="1" customHeight="1" x14ac:dyDescent="0.25">
      <c r="A2189" s="203" t="s">
        <v>113</v>
      </c>
      <c r="B2189" s="202" t="s">
        <v>502</v>
      </c>
      <c r="C2189" s="203" t="s">
        <v>1459</v>
      </c>
      <c r="D2189" s="202" t="s">
        <v>574</v>
      </c>
      <c r="E2189" s="202" t="s">
        <v>1460</v>
      </c>
      <c r="F2189" s="202" t="s">
        <v>475</v>
      </c>
      <c r="G2189" s="253">
        <v>0.55000000000000004</v>
      </c>
      <c r="H2189" s="361" t="s">
        <v>1414</v>
      </c>
      <c r="I2189" s="359" t="s">
        <v>1407</v>
      </c>
      <c r="J2189" s="358">
        <v>0.16600000000000001</v>
      </c>
      <c r="K2189" s="359" t="s">
        <v>1113</v>
      </c>
      <c r="L2189" s="359" t="s">
        <v>1392</v>
      </c>
      <c r="M2189" s="368">
        <v>2002</v>
      </c>
      <c r="N2189" s="205">
        <v>40388</v>
      </c>
      <c r="O2189" s="203"/>
      <c r="P2189" t="str">
        <f t="shared" si="34"/>
        <v>Silver (West) Lake (Metro)-Silver-(62-0083-00)-TP</v>
      </c>
    </row>
    <row r="2190" spans="1:16" ht="27.95" hidden="1" customHeight="1" x14ac:dyDescent="0.25">
      <c r="A2190" s="203" t="s">
        <v>113</v>
      </c>
      <c r="B2190" s="202" t="s">
        <v>502</v>
      </c>
      <c r="C2190" s="203" t="s">
        <v>1403</v>
      </c>
      <c r="D2190" s="202" t="s">
        <v>1404</v>
      </c>
      <c r="E2190" s="202" t="s">
        <v>1405</v>
      </c>
      <c r="F2190" s="202" t="s">
        <v>475</v>
      </c>
      <c r="G2190" s="253">
        <v>154</v>
      </c>
      <c r="H2190" s="361" t="s">
        <v>1406</v>
      </c>
      <c r="I2190" s="359" t="s">
        <v>1407</v>
      </c>
      <c r="J2190" s="359" t="s">
        <v>1380</v>
      </c>
      <c r="K2190" s="359" t="s">
        <v>22</v>
      </c>
      <c r="L2190" s="359" t="s">
        <v>1408</v>
      </c>
      <c r="M2190" s="368" t="s">
        <v>1407</v>
      </c>
      <c r="N2190" s="205">
        <v>42486</v>
      </c>
      <c r="O2190" s="203"/>
      <c r="P2190" t="str">
        <f t="shared" si="34"/>
        <v>South Metro Mississippi TSS TMDL-Mississippi River-(07040001-531)-TSS</v>
      </c>
    </row>
    <row r="2191" spans="1:16" ht="27.95" hidden="1" customHeight="1" x14ac:dyDescent="0.25">
      <c r="A2191" s="203" t="s">
        <v>113</v>
      </c>
      <c r="B2191" s="202" t="s">
        <v>502</v>
      </c>
      <c r="C2191" s="203" t="s">
        <v>1876</v>
      </c>
      <c r="D2191" s="202" t="s">
        <v>533</v>
      </c>
      <c r="E2191" s="202" t="s">
        <v>1877</v>
      </c>
      <c r="F2191" s="202" t="s">
        <v>475</v>
      </c>
      <c r="G2191" s="253">
        <v>488</v>
      </c>
      <c r="H2191" s="361" t="s">
        <v>1878</v>
      </c>
      <c r="I2191" s="359" t="s">
        <v>1407</v>
      </c>
      <c r="J2191" s="358">
        <v>0.14979999999999999</v>
      </c>
      <c r="K2191" s="359" t="s">
        <v>1113</v>
      </c>
      <c r="L2191" s="359" t="s">
        <v>1408</v>
      </c>
      <c r="M2191" s="368">
        <v>2004</v>
      </c>
      <c r="N2191" s="205">
        <v>40765</v>
      </c>
      <c r="O2191" s="361" t="s">
        <v>1879</v>
      </c>
      <c r="P2191" t="str">
        <f t="shared" si="34"/>
        <v>Sweeney Lake TMDL-Sweeney-(27-0035-01)-TP</v>
      </c>
    </row>
    <row r="2192" spans="1:16" ht="27.95" hidden="1" customHeight="1" x14ac:dyDescent="0.25">
      <c r="A2192" s="203" t="s">
        <v>113</v>
      </c>
      <c r="B2192" s="202" t="s">
        <v>502</v>
      </c>
      <c r="C2192" s="203" t="s">
        <v>1876</v>
      </c>
      <c r="D2192" s="202" t="s">
        <v>533</v>
      </c>
      <c r="E2192" s="202" t="s">
        <v>1877</v>
      </c>
      <c r="F2192" s="202" t="s">
        <v>475</v>
      </c>
      <c r="G2192" s="253">
        <v>4</v>
      </c>
      <c r="H2192" s="361" t="s">
        <v>1450</v>
      </c>
      <c r="I2192" s="359" t="s">
        <v>1407</v>
      </c>
      <c r="J2192" s="358">
        <v>0.14979999999999999</v>
      </c>
      <c r="K2192" s="359" t="s">
        <v>1113</v>
      </c>
      <c r="L2192" s="359" t="s">
        <v>1392</v>
      </c>
      <c r="M2192" s="368">
        <v>2004</v>
      </c>
      <c r="N2192" s="205">
        <v>40765</v>
      </c>
      <c r="O2192" s="361" t="s">
        <v>1879</v>
      </c>
      <c r="P2192" t="str">
        <f t="shared" si="34"/>
        <v>Sweeney Lake TMDL-Sweeney-(27-0035-01)-TP</v>
      </c>
    </row>
    <row r="2193" spans="1:16" ht="27.95" hidden="1" customHeight="1" x14ac:dyDescent="0.25">
      <c r="A2193" s="203" t="s">
        <v>113</v>
      </c>
      <c r="B2193" s="202" t="s">
        <v>502</v>
      </c>
      <c r="C2193" s="203" t="s">
        <v>1586</v>
      </c>
      <c r="D2193" s="202" t="s">
        <v>619</v>
      </c>
      <c r="E2193" s="202" t="s">
        <v>1587</v>
      </c>
      <c r="F2193" s="202" t="s">
        <v>475</v>
      </c>
      <c r="G2193" s="253">
        <v>192</v>
      </c>
      <c r="H2193" s="361" t="s">
        <v>1588</v>
      </c>
      <c r="I2193" s="359" t="s">
        <v>1407</v>
      </c>
      <c r="J2193" s="359" t="s">
        <v>1380</v>
      </c>
      <c r="K2193" s="359" t="s">
        <v>1113</v>
      </c>
      <c r="L2193" s="359" t="s">
        <v>1408</v>
      </c>
      <c r="M2193" s="368">
        <v>1999</v>
      </c>
      <c r="N2193" s="205">
        <v>39395</v>
      </c>
      <c r="O2193" s="203"/>
      <c r="P2193" t="str">
        <f t="shared" si="34"/>
        <v>Twin (Upper, Middle, and Lower) and Ryan Lakes TMDLs-Upper Twin-(27-0042-01)-TP</v>
      </c>
    </row>
    <row r="2194" spans="1:16" ht="27.95" hidden="1" customHeight="1" x14ac:dyDescent="0.25">
      <c r="A2194" s="203" t="s">
        <v>113</v>
      </c>
      <c r="B2194" s="202" t="s">
        <v>502</v>
      </c>
      <c r="C2194" s="203" t="s">
        <v>1586</v>
      </c>
      <c r="D2194" s="202" t="s">
        <v>619</v>
      </c>
      <c r="E2194" s="202" t="s">
        <v>1587</v>
      </c>
      <c r="F2194" s="202" t="s">
        <v>475</v>
      </c>
      <c r="G2194" s="253">
        <v>1.6</v>
      </c>
      <c r="H2194" s="361" t="s">
        <v>1589</v>
      </c>
      <c r="I2194" s="359" t="s">
        <v>1407</v>
      </c>
      <c r="J2194" s="359" t="s">
        <v>1380</v>
      </c>
      <c r="K2194" s="359" t="s">
        <v>1113</v>
      </c>
      <c r="L2194" s="359" t="s">
        <v>1392</v>
      </c>
      <c r="M2194" s="368">
        <v>1999</v>
      </c>
      <c r="N2194" s="205">
        <v>39395</v>
      </c>
      <c r="O2194" s="203"/>
      <c r="P2194" t="str">
        <f t="shared" si="34"/>
        <v>Twin (Upper, Middle, and Lower) and Ryan Lakes TMDLs-Upper Twin-(27-0042-01)-TP</v>
      </c>
    </row>
    <row r="2195" spans="1:16" ht="27.95" hidden="1" customHeight="1" x14ac:dyDescent="0.25">
      <c r="A2195" s="203" t="s">
        <v>113</v>
      </c>
      <c r="B2195" s="202" t="s">
        <v>502</v>
      </c>
      <c r="C2195" s="203" t="s">
        <v>1586</v>
      </c>
      <c r="D2195" s="202" t="s">
        <v>619</v>
      </c>
      <c r="E2195" s="202" t="s">
        <v>1587</v>
      </c>
      <c r="F2195" s="202" t="s">
        <v>475</v>
      </c>
      <c r="G2195" s="253">
        <v>335</v>
      </c>
      <c r="H2195" s="361" t="s">
        <v>1590</v>
      </c>
      <c r="I2195" s="359" t="s">
        <v>1407</v>
      </c>
      <c r="J2195" s="359" t="s">
        <v>1380</v>
      </c>
      <c r="K2195" s="359" t="s">
        <v>1113</v>
      </c>
      <c r="L2195" s="359" t="s">
        <v>1408</v>
      </c>
      <c r="M2195" s="368">
        <v>1999</v>
      </c>
      <c r="N2195" s="205">
        <v>39395</v>
      </c>
      <c r="O2195" s="203"/>
      <c r="P2195" t="str">
        <f t="shared" si="34"/>
        <v>Twin (Upper, Middle, and Lower) and Ryan Lakes TMDLs-Upper Twin-(27-0042-01)-TP</v>
      </c>
    </row>
    <row r="2196" spans="1:16" ht="27.95" hidden="1" customHeight="1" x14ac:dyDescent="0.25">
      <c r="A2196" s="203" t="s">
        <v>113</v>
      </c>
      <c r="B2196" s="202" t="s">
        <v>502</v>
      </c>
      <c r="C2196" s="203" t="s">
        <v>1586</v>
      </c>
      <c r="D2196" s="202" t="s">
        <v>619</v>
      </c>
      <c r="E2196" s="202" t="s">
        <v>1587</v>
      </c>
      <c r="F2196" s="202" t="s">
        <v>475</v>
      </c>
      <c r="G2196" s="253">
        <v>2.7</v>
      </c>
      <c r="H2196" s="361" t="s">
        <v>1591</v>
      </c>
      <c r="I2196" s="359" t="s">
        <v>1407</v>
      </c>
      <c r="J2196" s="359" t="s">
        <v>1380</v>
      </c>
      <c r="K2196" s="359" t="s">
        <v>1113</v>
      </c>
      <c r="L2196" s="359" t="s">
        <v>1392</v>
      </c>
      <c r="M2196" s="368">
        <v>1999</v>
      </c>
      <c r="N2196" s="205">
        <v>39395</v>
      </c>
      <c r="O2196" s="203"/>
      <c r="P2196" t="str">
        <f t="shared" si="34"/>
        <v>Twin (Upper, Middle, and Lower) and Ryan Lakes TMDLs-Upper Twin-(27-0042-01)-TP</v>
      </c>
    </row>
    <row r="2197" spans="1:16" ht="27.95" hidden="1" customHeight="1" x14ac:dyDescent="0.25">
      <c r="A2197" s="203" t="s">
        <v>113</v>
      </c>
      <c r="B2197" s="202" t="s">
        <v>502</v>
      </c>
      <c r="C2197" s="203" t="s">
        <v>1586</v>
      </c>
      <c r="D2197" s="202" t="s">
        <v>619</v>
      </c>
      <c r="E2197" s="202" t="s">
        <v>1587</v>
      </c>
      <c r="F2197" s="202" t="s">
        <v>475</v>
      </c>
      <c r="G2197" s="253">
        <v>165</v>
      </c>
      <c r="H2197" s="361" t="s">
        <v>1592</v>
      </c>
      <c r="I2197" s="359" t="s">
        <v>1407</v>
      </c>
      <c r="J2197" s="359" t="s">
        <v>1380</v>
      </c>
      <c r="K2197" s="359" t="s">
        <v>1113</v>
      </c>
      <c r="L2197" s="359" t="s">
        <v>1408</v>
      </c>
      <c r="M2197" s="368">
        <v>1999</v>
      </c>
      <c r="N2197" s="205">
        <v>39395</v>
      </c>
      <c r="O2197" s="203"/>
      <c r="P2197" t="str">
        <f t="shared" si="34"/>
        <v>Twin (Upper, Middle, and Lower) and Ryan Lakes TMDLs-Upper Twin-(27-0042-01)-TP</v>
      </c>
    </row>
    <row r="2198" spans="1:16" ht="27.95" hidden="1" customHeight="1" x14ac:dyDescent="0.25">
      <c r="A2198" s="203" t="s">
        <v>113</v>
      </c>
      <c r="B2198" s="202" t="s">
        <v>502</v>
      </c>
      <c r="C2198" s="203" t="s">
        <v>1586</v>
      </c>
      <c r="D2198" s="202" t="s">
        <v>619</v>
      </c>
      <c r="E2198" s="202" t="s">
        <v>1587</v>
      </c>
      <c r="F2198" s="202" t="s">
        <v>475</v>
      </c>
      <c r="G2198" s="253">
        <v>1.4</v>
      </c>
      <c r="H2198" s="361" t="s">
        <v>1593</v>
      </c>
      <c r="I2198" s="359" t="s">
        <v>1407</v>
      </c>
      <c r="J2198" s="359" t="s">
        <v>1380</v>
      </c>
      <c r="K2198" s="359" t="s">
        <v>1113</v>
      </c>
      <c r="L2198" s="359" t="s">
        <v>1392</v>
      </c>
      <c r="M2198" s="368">
        <v>1999</v>
      </c>
      <c r="N2198" s="205">
        <v>39395</v>
      </c>
      <c r="O2198" s="203"/>
      <c r="P2198" t="str">
        <f t="shared" si="34"/>
        <v>Twin (Upper, Middle, and Lower) and Ryan Lakes TMDLs-Upper Twin-(27-0042-01)-TP</v>
      </c>
    </row>
    <row r="2199" spans="1:16" ht="27.95" hidden="1" customHeight="1" x14ac:dyDescent="0.25">
      <c r="A2199" s="203" t="s">
        <v>113</v>
      </c>
      <c r="B2199" s="202" t="s">
        <v>502</v>
      </c>
      <c r="C2199" s="203" t="s">
        <v>1586</v>
      </c>
      <c r="D2199" s="202" t="s">
        <v>648</v>
      </c>
      <c r="E2199" s="202" t="s">
        <v>1594</v>
      </c>
      <c r="F2199" s="202" t="s">
        <v>475</v>
      </c>
      <c r="G2199" s="253">
        <v>141</v>
      </c>
      <c r="H2199" s="361" t="s">
        <v>1588</v>
      </c>
      <c r="I2199" s="359" t="s">
        <v>1407</v>
      </c>
      <c r="J2199" s="359" t="s">
        <v>1380</v>
      </c>
      <c r="K2199" s="359" t="s">
        <v>1113</v>
      </c>
      <c r="L2199" s="359" t="s">
        <v>1408</v>
      </c>
      <c r="M2199" s="368">
        <v>1999</v>
      </c>
      <c r="N2199" s="205">
        <v>39395</v>
      </c>
      <c r="O2199" s="203"/>
      <c r="P2199" t="str">
        <f t="shared" si="34"/>
        <v>Twin (Upper, Middle, and Lower) and Ryan Lakes TMDLs-Middle Twin-(27-0042-02)-TP</v>
      </c>
    </row>
    <row r="2200" spans="1:16" ht="27.95" hidden="1" customHeight="1" x14ac:dyDescent="0.25">
      <c r="A2200" s="203" t="s">
        <v>113</v>
      </c>
      <c r="B2200" s="202" t="s">
        <v>502</v>
      </c>
      <c r="C2200" s="203" t="s">
        <v>1586</v>
      </c>
      <c r="D2200" s="202" t="s">
        <v>648</v>
      </c>
      <c r="E2200" s="202" t="s">
        <v>1594</v>
      </c>
      <c r="F2200" s="202" t="s">
        <v>475</v>
      </c>
      <c r="G2200" s="253">
        <v>0.4</v>
      </c>
      <c r="H2200" s="361" t="s">
        <v>1589</v>
      </c>
      <c r="I2200" s="359" t="s">
        <v>1407</v>
      </c>
      <c r="J2200" s="359" t="s">
        <v>1380</v>
      </c>
      <c r="K2200" s="359" t="s">
        <v>1113</v>
      </c>
      <c r="L2200" s="359" t="s">
        <v>1392</v>
      </c>
      <c r="M2200" s="368">
        <v>1999</v>
      </c>
      <c r="N2200" s="205">
        <v>39395</v>
      </c>
      <c r="O2200" s="203"/>
      <c r="P2200" t="str">
        <f t="shared" si="34"/>
        <v>Twin (Upper, Middle, and Lower) and Ryan Lakes TMDLs-Middle Twin-(27-0042-02)-TP</v>
      </c>
    </row>
    <row r="2201" spans="1:16" ht="27.95" hidden="1" customHeight="1" x14ac:dyDescent="0.25">
      <c r="A2201" s="203" t="s">
        <v>113</v>
      </c>
      <c r="B2201" s="202" t="s">
        <v>502</v>
      </c>
      <c r="C2201" s="203" t="s">
        <v>1586</v>
      </c>
      <c r="D2201" s="202" t="s">
        <v>648</v>
      </c>
      <c r="E2201" s="202" t="s">
        <v>1594</v>
      </c>
      <c r="F2201" s="202" t="s">
        <v>475</v>
      </c>
      <c r="G2201" s="253">
        <v>263</v>
      </c>
      <c r="H2201" s="361" t="s">
        <v>1590</v>
      </c>
      <c r="I2201" s="359" t="s">
        <v>1407</v>
      </c>
      <c r="J2201" s="359" t="s">
        <v>1380</v>
      </c>
      <c r="K2201" s="359" t="s">
        <v>1113</v>
      </c>
      <c r="L2201" s="359" t="s">
        <v>1408</v>
      </c>
      <c r="M2201" s="368">
        <v>1999</v>
      </c>
      <c r="N2201" s="205">
        <v>39395</v>
      </c>
      <c r="O2201" s="203"/>
      <c r="P2201" t="str">
        <f t="shared" si="34"/>
        <v>Twin (Upper, Middle, and Lower) and Ryan Lakes TMDLs-Middle Twin-(27-0042-02)-TP</v>
      </c>
    </row>
    <row r="2202" spans="1:16" ht="27.95" hidden="1" customHeight="1" x14ac:dyDescent="0.25">
      <c r="A2202" s="203" t="s">
        <v>113</v>
      </c>
      <c r="B2202" s="202" t="s">
        <v>502</v>
      </c>
      <c r="C2202" s="203" t="s">
        <v>1586</v>
      </c>
      <c r="D2202" s="202" t="s">
        <v>648</v>
      </c>
      <c r="E2202" s="202" t="s">
        <v>1594</v>
      </c>
      <c r="F2202" s="202" t="s">
        <v>475</v>
      </c>
      <c r="G2202" s="253">
        <v>0.7</v>
      </c>
      <c r="H2202" s="361" t="s">
        <v>1591</v>
      </c>
      <c r="I2202" s="359" t="s">
        <v>1407</v>
      </c>
      <c r="J2202" s="359" t="s">
        <v>1380</v>
      </c>
      <c r="K2202" s="359" t="s">
        <v>1113</v>
      </c>
      <c r="L2202" s="359" t="s">
        <v>1392</v>
      </c>
      <c r="M2202" s="368">
        <v>1999</v>
      </c>
      <c r="N2202" s="205">
        <v>39395</v>
      </c>
      <c r="O2202" s="203"/>
      <c r="P2202" t="str">
        <f t="shared" si="34"/>
        <v>Twin (Upper, Middle, and Lower) and Ryan Lakes TMDLs-Middle Twin-(27-0042-02)-TP</v>
      </c>
    </row>
    <row r="2203" spans="1:16" ht="27.95" hidden="1" customHeight="1" x14ac:dyDescent="0.25">
      <c r="A2203" s="203" t="s">
        <v>113</v>
      </c>
      <c r="B2203" s="202" t="s">
        <v>502</v>
      </c>
      <c r="C2203" s="203" t="s">
        <v>1586</v>
      </c>
      <c r="D2203" s="202" t="s">
        <v>648</v>
      </c>
      <c r="E2203" s="202" t="s">
        <v>1594</v>
      </c>
      <c r="F2203" s="202" t="s">
        <v>475</v>
      </c>
      <c r="G2203" s="253">
        <v>130</v>
      </c>
      <c r="H2203" s="361" t="s">
        <v>1592</v>
      </c>
      <c r="I2203" s="359" t="s">
        <v>1407</v>
      </c>
      <c r="J2203" s="359" t="s">
        <v>1380</v>
      </c>
      <c r="K2203" s="359" t="s">
        <v>1113</v>
      </c>
      <c r="L2203" s="359" t="s">
        <v>1408</v>
      </c>
      <c r="M2203" s="368">
        <v>1999</v>
      </c>
      <c r="N2203" s="205">
        <v>39395</v>
      </c>
      <c r="O2203" s="203"/>
      <c r="P2203" t="str">
        <f t="shared" si="34"/>
        <v>Twin (Upper, Middle, and Lower) and Ryan Lakes TMDLs-Middle Twin-(27-0042-02)-TP</v>
      </c>
    </row>
    <row r="2204" spans="1:16" ht="27.95" hidden="1" customHeight="1" x14ac:dyDescent="0.25">
      <c r="A2204" s="203" t="s">
        <v>113</v>
      </c>
      <c r="B2204" s="202" t="s">
        <v>502</v>
      </c>
      <c r="C2204" s="203" t="s">
        <v>1586</v>
      </c>
      <c r="D2204" s="202" t="s">
        <v>648</v>
      </c>
      <c r="E2204" s="202" t="s">
        <v>1594</v>
      </c>
      <c r="F2204" s="202" t="s">
        <v>475</v>
      </c>
      <c r="G2204" s="253">
        <v>0.3</v>
      </c>
      <c r="H2204" s="361" t="s">
        <v>1593</v>
      </c>
      <c r="I2204" s="359" t="s">
        <v>1407</v>
      </c>
      <c r="J2204" s="359" t="s">
        <v>1380</v>
      </c>
      <c r="K2204" s="359" t="s">
        <v>1113</v>
      </c>
      <c r="L2204" s="359" t="s">
        <v>1392</v>
      </c>
      <c r="M2204" s="368">
        <v>1999</v>
      </c>
      <c r="N2204" s="205">
        <v>39395</v>
      </c>
      <c r="O2204" s="203"/>
      <c r="P2204" t="str">
        <f t="shared" si="34"/>
        <v>Twin (Upper, Middle, and Lower) and Ryan Lakes TMDLs-Middle Twin-(27-0042-02)-TP</v>
      </c>
    </row>
    <row r="2205" spans="1:16" ht="27.95" hidden="1" customHeight="1" x14ac:dyDescent="0.25">
      <c r="A2205" s="203" t="s">
        <v>113</v>
      </c>
      <c r="B2205" s="202" t="s">
        <v>502</v>
      </c>
      <c r="C2205" s="203" t="s">
        <v>1586</v>
      </c>
      <c r="D2205" s="202" t="s">
        <v>551</v>
      </c>
      <c r="E2205" s="202" t="s">
        <v>1595</v>
      </c>
      <c r="F2205" s="202" t="s">
        <v>475</v>
      </c>
      <c r="G2205" s="253">
        <v>258</v>
      </c>
      <c r="H2205" s="361" t="s">
        <v>1588</v>
      </c>
      <c r="I2205" s="359" t="s">
        <v>1407</v>
      </c>
      <c r="J2205" s="359" t="s">
        <v>1596</v>
      </c>
      <c r="K2205" s="359" t="s">
        <v>1113</v>
      </c>
      <c r="L2205" s="359" t="s">
        <v>1408</v>
      </c>
      <c r="M2205" s="368">
        <v>1999</v>
      </c>
      <c r="N2205" s="205">
        <v>39395</v>
      </c>
      <c r="O2205" s="361" t="s">
        <v>1597</v>
      </c>
      <c r="P2205" t="str">
        <f t="shared" si="34"/>
        <v>Twin (Upper, Middle, and Lower) and Ryan Lakes TMDLs-Lower Twin-(27-0042-03)-TP</v>
      </c>
    </row>
    <row r="2206" spans="1:16" ht="27.95" hidden="1" customHeight="1" x14ac:dyDescent="0.25">
      <c r="A2206" s="203" t="s">
        <v>113</v>
      </c>
      <c r="B2206" s="202" t="s">
        <v>502</v>
      </c>
      <c r="C2206" s="203" t="s">
        <v>1586</v>
      </c>
      <c r="D2206" s="202" t="s">
        <v>551</v>
      </c>
      <c r="E2206" s="202" t="s">
        <v>1595</v>
      </c>
      <c r="F2206" s="202" t="s">
        <v>475</v>
      </c>
      <c r="G2206" s="253">
        <v>2.1</v>
      </c>
      <c r="H2206" s="361" t="s">
        <v>1589</v>
      </c>
      <c r="I2206" s="359" t="s">
        <v>1407</v>
      </c>
      <c r="J2206" s="359" t="s">
        <v>1596</v>
      </c>
      <c r="K2206" s="359" t="s">
        <v>1113</v>
      </c>
      <c r="L2206" s="359" t="s">
        <v>1392</v>
      </c>
      <c r="M2206" s="368">
        <v>1999</v>
      </c>
      <c r="N2206" s="205">
        <v>39395</v>
      </c>
      <c r="O2206" s="361" t="s">
        <v>1597</v>
      </c>
      <c r="P2206" t="str">
        <f t="shared" si="34"/>
        <v>Twin (Upper, Middle, and Lower) and Ryan Lakes TMDLs-Lower Twin-(27-0042-03)-TP</v>
      </c>
    </row>
    <row r="2207" spans="1:16" ht="27.95" hidden="1" customHeight="1" x14ac:dyDescent="0.25">
      <c r="A2207" s="203" t="s">
        <v>113</v>
      </c>
      <c r="B2207" s="202" t="s">
        <v>502</v>
      </c>
      <c r="C2207" s="203" t="s">
        <v>1586</v>
      </c>
      <c r="D2207" s="202" t="s">
        <v>551</v>
      </c>
      <c r="E2207" s="202" t="s">
        <v>1595</v>
      </c>
      <c r="F2207" s="202" t="s">
        <v>475</v>
      </c>
      <c r="G2207" s="253">
        <v>405</v>
      </c>
      <c r="H2207" s="361" t="s">
        <v>1590</v>
      </c>
      <c r="I2207" s="359" t="s">
        <v>1407</v>
      </c>
      <c r="J2207" s="359" t="s">
        <v>1596</v>
      </c>
      <c r="K2207" s="359" t="s">
        <v>1113</v>
      </c>
      <c r="L2207" s="359" t="s">
        <v>1408</v>
      </c>
      <c r="M2207" s="368">
        <v>1999</v>
      </c>
      <c r="N2207" s="205">
        <v>39395</v>
      </c>
      <c r="O2207" s="361" t="s">
        <v>1597</v>
      </c>
      <c r="P2207" t="str">
        <f t="shared" si="34"/>
        <v>Twin (Upper, Middle, and Lower) and Ryan Lakes TMDLs-Lower Twin-(27-0042-03)-TP</v>
      </c>
    </row>
    <row r="2208" spans="1:16" ht="27.95" hidden="1" customHeight="1" x14ac:dyDescent="0.25">
      <c r="A2208" s="203" t="s">
        <v>113</v>
      </c>
      <c r="B2208" s="202" t="s">
        <v>502</v>
      </c>
      <c r="C2208" s="203" t="s">
        <v>1586</v>
      </c>
      <c r="D2208" s="202" t="s">
        <v>551</v>
      </c>
      <c r="E2208" s="202" t="s">
        <v>1595</v>
      </c>
      <c r="F2208" s="202" t="s">
        <v>475</v>
      </c>
      <c r="G2208" s="253">
        <v>3.3</v>
      </c>
      <c r="H2208" s="361" t="s">
        <v>1591</v>
      </c>
      <c r="I2208" s="359" t="s">
        <v>1407</v>
      </c>
      <c r="J2208" s="359" t="s">
        <v>1596</v>
      </c>
      <c r="K2208" s="359" t="s">
        <v>1113</v>
      </c>
      <c r="L2208" s="359" t="s">
        <v>1392</v>
      </c>
      <c r="M2208" s="368">
        <v>1999</v>
      </c>
      <c r="N2208" s="205">
        <v>39395</v>
      </c>
      <c r="O2208" s="361" t="s">
        <v>1597</v>
      </c>
      <c r="P2208" t="str">
        <f t="shared" si="34"/>
        <v>Twin (Upper, Middle, and Lower) and Ryan Lakes TMDLs-Lower Twin-(27-0042-03)-TP</v>
      </c>
    </row>
    <row r="2209" spans="1:16" ht="27.95" hidden="1" customHeight="1" x14ac:dyDescent="0.25">
      <c r="A2209" s="203" t="s">
        <v>113</v>
      </c>
      <c r="B2209" s="202" t="s">
        <v>502</v>
      </c>
      <c r="C2209" s="203" t="s">
        <v>1586</v>
      </c>
      <c r="D2209" s="202" t="s">
        <v>551</v>
      </c>
      <c r="E2209" s="202" t="s">
        <v>1595</v>
      </c>
      <c r="F2209" s="202" t="s">
        <v>475</v>
      </c>
      <c r="G2209" s="253">
        <v>252</v>
      </c>
      <c r="H2209" s="361" t="s">
        <v>1592</v>
      </c>
      <c r="I2209" s="359" t="s">
        <v>1407</v>
      </c>
      <c r="J2209" s="359" t="s">
        <v>1596</v>
      </c>
      <c r="K2209" s="359" t="s">
        <v>1113</v>
      </c>
      <c r="L2209" s="359" t="s">
        <v>1408</v>
      </c>
      <c r="M2209" s="368">
        <v>1999</v>
      </c>
      <c r="N2209" s="205">
        <v>39395</v>
      </c>
      <c r="O2209" s="361" t="s">
        <v>1597</v>
      </c>
      <c r="P2209" t="str">
        <f t="shared" si="34"/>
        <v>Twin (Upper, Middle, and Lower) and Ryan Lakes TMDLs-Lower Twin-(27-0042-03)-TP</v>
      </c>
    </row>
    <row r="2210" spans="1:16" ht="27.95" hidden="1" customHeight="1" x14ac:dyDescent="0.25">
      <c r="A2210" s="203" t="s">
        <v>113</v>
      </c>
      <c r="B2210" s="202" t="s">
        <v>502</v>
      </c>
      <c r="C2210" s="203" t="s">
        <v>1586</v>
      </c>
      <c r="D2210" s="202" t="s">
        <v>551</v>
      </c>
      <c r="E2210" s="202" t="s">
        <v>1595</v>
      </c>
      <c r="F2210" s="202" t="s">
        <v>475</v>
      </c>
      <c r="G2210" s="253">
        <v>2.1</v>
      </c>
      <c r="H2210" s="361" t="s">
        <v>1593</v>
      </c>
      <c r="I2210" s="359" t="s">
        <v>1407</v>
      </c>
      <c r="J2210" s="359" t="s">
        <v>1596</v>
      </c>
      <c r="K2210" s="359" t="s">
        <v>1113</v>
      </c>
      <c r="L2210" s="359" t="s">
        <v>1392</v>
      </c>
      <c r="M2210" s="368">
        <v>1999</v>
      </c>
      <c r="N2210" s="205">
        <v>39395</v>
      </c>
      <c r="O2210" s="361" t="s">
        <v>1597</v>
      </c>
      <c r="P2210" t="str">
        <f t="shared" si="34"/>
        <v>Twin (Upper, Middle, and Lower) and Ryan Lakes TMDLs-Lower Twin-(27-0042-03)-TP</v>
      </c>
    </row>
    <row r="2211" spans="1:16" ht="27.95" hidden="1" customHeight="1" x14ac:dyDescent="0.25">
      <c r="A2211" s="203" t="s">
        <v>113</v>
      </c>
      <c r="B2211" s="202" t="s">
        <v>502</v>
      </c>
      <c r="C2211" s="203" t="s">
        <v>1586</v>
      </c>
      <c r="D2211" s="202" t="s">
        <v>601</v>
      </c>
      <c r="E2211" s="202" t="s">
        <v>1598</v>
      </c>
      <c r="F2211" s="202" t="s">
        <v>475</v>
      </c>
      <c r="G2211" s="253">
        <v>170</v>
      </c>
      <c r="H2211" s="361" t="s">
        <v>1588</v>
      </c>
      <c r="I2211" s="359" t="s">
        <v>1407</v>
      </c>
      <c r="J2211" s="359" t="s">
        <v>1596</v>
      </c>
      <c r="K2211" s="359" t="s">
        <v>1113</v>
      </c>
      <c r="L2211" s="359" t="s">
        <v>1408</v>
      </c>
      <c r="M2211" s="368">
        <v>1999</v>
      </c>
      <c r="N2211" s="205">
        <v>39395</v>
      </c>
      <c r="O2211" s="361" t="s">
        <v>1597</v>
      </c>
      <c r="P2211" t="str">
        <f t="shared" si="34"/>
        <v>Twin (Upper, Middle, and Lower) and Ryan Lakes TMDLs-Ryan-(27-0058-00)-TP</v>
      </c>
    </row>
    <row r="2212" spans="1:16" ht="27.95" hidden="1" customHeight="1" x14ac:dyDescent="0.25">
      <c r="A2212" s="203" t="s">
        <v>113</v>
      </c>
      <c r="B2212" s="202" t="s">
        <v>502</v>
      </c>
      <c r="C2212" s="203" t="s">
        <v>1586</v>
      </c>
      <c r="D2212" s="202" t="s">
        <v>601</v>
      </c>
      <c r="E2212" s="202" t="s">
        <v>1598</v>
      </c>
      <c r="F2212" s="202" t="s">
        <v>475</v>
      </c>
      <c r="G2212" s="253">
        <v>0.5</v>
      </c>
      <c r="H2212" s="361" t="s">
        <v>1589</v>
      </c>
      <c r="I2212" s="359" t="s">
        <v>1407</v>
      </c>
      <c r="J2212" s="359" t="s">
        <v>1596</v>
      </c>
      <c r="K2212" s="359" t="s">
        <v>1113</v>
      </c>
      <c r="L2212" s="359" t="s">
        <v>1392</v>
      </c>
      <c r="M2212" s="368">
        <v>1999</v>
      </c>
      <c r="N2212" s="205">
        <v>39395</v>
      </c>
      <c r="O2212" s="361" t="s">
        <v>1597</v>
      </c>
      <c r="P2212" t="str">
        <f t="shared" si="34"/>
        <v>Twin (Upper, Middle, and Lower) and Ryan Lakes TMDLs-Ryan-(27-0058-00)-TP</v>
      </c>
    </row>
    <row r="2213" spans="1:16" ht="27.95" hidden="1" customHeight="1" x14ac:dyDescent="0.25">
      <c r="A2213" s="203" t="s">
        <v>113</v>
      </c>
      <c r="B2213" s="202" t="s">
        <v>502</v>
      </c>
      <c r="C2213" s="203" t="s">
        <v>1586</v>
      </c>
      <c r="D2213" s="202" t="s">
        <v>601</v>
      </c>
      <c r="E2213" s="202" t="s">
        <v>1598</v>
      </c>
      <c r="F2213" s="202" t="s">
        <v>475</v>
      </c>
      <c r="G2213" s="253">
        <v>278</v>
      </c>
      <c r="H2213" s="361" t="s">
        <v>1590</v>
      </c>
      <c r="I2213" s="359" t="s">
        <v>1407</v>
      </c>
      <c r="J2213" s="359" t="s">
        <v>1596</v>
      </c>
      <c r="K2213" s="359" t="s">
        <v>1113</v>
      </c>
      <c r="L2213" s="359" t="s">
        <v>1408</v>
      </c>
      <c r="M2213" s="368">
        <v>1999</v>
      </c>
      <c r="N2213" s="205">
        <v>39395</v>
      </c>
      <c r="O2213" s="361" t="s">
        <v>1597</v>
      </c>
      <c r="P2213" t="str">
        <f t="shared" si="34"/>
        <v>Twin (Upper, Middle, and Lower) and Ryan Lakes TMDLs-Ryan-(27-0058-00)-TP</v>
      </c>
    </row>
    <row r="2214" spans="1:16" ht="27.95" hidden="1" customHeight="1" x14ac:dyDescent="0.25">
      <c r="A2214" s="203" t="s">
        <v>113</v>
      </c>
      <c r="B2214" s="202" t="s">
        <v>502</v>
      </c>
      <c r="C2214" s="203" t="s">
        <v>1586</v>
      </c>
      <c r="D2214" s="202" t="s">
        <v>601</v>
      </c>
      <c r="E2214" s="202" t="s">
        <v>1598</v>
      </c>
      <c r="F2214" s="202" t="s">
        <v>475</v>
      </c>
      <c r="G2214" s="253">
        <v>0.8</v>
      </c>
      <c r="H2214" s="361" t="s">
        <v>1591</v>
      </c>
      <c r="I2214" s="359" t="s">
        <v>1407</v>
      </c>
      <c r="J2214" s="359" t="s">
        <v>1596</v>
      </c>
      <c r="K2214" s="359" t="s">
        <v>1113</v>
      </c>
      <c r="L2214" s="359" t="s">
        <v>1392</v>
      </c>
      <c r="M2214" s="368">
        <v>1999</v>
      </c>
      <c r="N2214" s="205">
        <v>39395</v>
      </c>
      <c r="O2214" s="361" t="s">
        <v>1597</v>
      </c>
      <c r="P2214" t="str">
        <f t="shared" si="34"/>
        <v>Twin (Upper, Middle, and Lower) and Ryan Lakes TMDLs-Ryan-(27-0058-00)-TP</v>
      </c>
    </row>
    <row r="2215" spans="1:16" ht="27.95" hidden="1" customHeight="1" x14ac:dyDescent="0.25">
      <c r="A2215" s="203" t="s">
        <v>113</v>
      </c>
      <c r="B2215" s="202" t="s">
        <v>502</v>
      </c>
      <c r="C2215" s="203" t="s">
        <v>1586</v>
      </c>
      <c r="D2215" s="202" t="s">
        <v>601</v>
      </c>
      <c r="E2215" s="202" t="s">
        <v>1598</v>
      </c>
      <c r="F2215" s="202" t="s">
        <v>475</v>
      </c>
      <c r="G2215" s="253">
        <v>167</v>
      </c>
      <c r="H2215" s="361" t="s">
        <v>1592</v>
      </c>
      <c r="I2215" s="359" t="s">
        <v>1407</v>
      </c>
      <c r="J2215" s="359" t="s">
        <v>1596</v>
      </c>
      <c r="K2215" s="359" t="s">
        <v>1113</v>
      </c>
      <c r="L2215" s="359" t="s">
        <v>1408</v>
      </c>
      <c r="M2215" s="368">
        <v>1999</v>
      </c>
      <c r="N2215" s="205">
        <v>39395</v>
      </c>
      <c r="O2215" s="361" t="s">
        <v>1597</v>
      </c>
      <c r="P2215" t="str">
        <f t="shared" si="34"/>
        <v>Twin (Upper, Middle, and Lower) and Ryan Lakes TMDLs-Ryan-(27-0058-00)-TP</v>
      </c>
    </row>
    <row r="2216" spans="1:16" ht="27.95" hidden="1" customHeight="1" x14ac:dyDescent="0.25">
      <c r="A2216" s="203" t="s">
        <v>113</v>
      </c>
      <c r="B2216" s="202" t="s">
        <v>502</v>
      </c>
      <c r="C2216" s="203" t="s">
        <v>1586</v>
      </c>
      <c r="D2216" s="202" t="s">
        <v>601</v>
      </c>
      <c r="E2216" s="202" t="s">
        <v>1598</v>
      </c>
      <c r="F2216" s="202" t="s">
        <v>475</v>
      </c>
      <c r="G2216" s="253">
        <v>0.4</v>
      </c>
      <c r="H2216" s="361" t="s">
        <v>1593</v>
      </c>
      <c r="I2216" s="359" t="s">
        <v>1407</v>
      </c>
      <c r="J2216" s="359" t="s">
        <v>1596</v>
      </c>
      <c r="K2216" s="359" t="s">
        <v>1113</v>
      </c>
      <c r="L2216" s="359" t="s">
        <v>1392</v>
      </c>
      <c r="M2216" s="368">
        <v>1999</v>
      </c>
      <c r="N2216" s="205">
        <v>39395</v>
      </c>
      <c r="O2216" s="361" t="s">
        <v>1597</v>
      </c>
      <c r="P2216" t="str">
        <f t="shared" si="34"/>
        <v>Twin (Upper, Middle, and Lower) and Ryan Lakes TMDLs-Ryan-(27-0058-00)-TP</v>
      </c>
    </row>
    <row r="2217" spans="1:16" ht="27.95" hidden="1" customHeight="1" x14ac:dyDescent="0.25">
      <c r="A2217" s="203" t="s">
        <v>113</v>
      </c>
      <c r="B2217" s="202" t="s">
        <v>502</v>
      </c>
      <c r="C2217" s="203" t="s">
        <v>1461</v>
      </c>
      <c r="D2217" s="202" t="s">
        <v>1915</v>
      </c>
      <c r="E2217" s="202" t="s">
        <v>1916</v>
      </c>
      <c r="F2217" s="202" t="s">
        <v>475</v>
      </c>
      <c r="G2217" s="254">
        <v>179242</v>
      </c>
      <c r="H2217" s="361" t="s">
        <v>1433</v>
      </c>
      <c r="I2217" s="359" t="s">
        <v>1407</v>
      </c>
      <c r="J2217" s="359" t="s">
        <v>1380</v>
      </c>
      <c r="K2217" s="359" t="s">
        <v>8</v>
      </c>
      <c r="L2217" s="359" t="s">
        <v>1408</v>
      </c>
      <c r="M2217" s="368" t="s">
        <v>1407</v>
      </c>
      <c r="N2217" s="205">
        <v>42530</v>
      </c>
      <c r="O2217" s="203"/>
      <c r="P2217" t="str">
        <f t="shared" si="34"/>
        <v>Twin Cities Metro Area Chloride TMDL and Management Plan-Powderhorn-(27-0014-00)-Chloride</v>
      </c>
    </row>
    <row r="2218" spans="1:16" ht="27.95" hidden="1" customHeight="1" x14ac:dyDescent="0.25">
      <c r="A2218" s="203" t="s">
        <v>113</v>
      </c>
      <c r="B2218" s="202" t="s">
        <v>502</v>
      </c>
      <c r="C2218" s="203" t="s">
        <v>1461</v>
      </c>
      <c r="D2218" s="202" t="s">
        <v>1915</v>
      </c>
      <c r="E2218" s="202" t="s">
        <v>1916</v>
      </c>
      <c r="F2218" s="202" t="s">
        <v>475</v>
      </c>
      <c r="G2218" s="254">
        <v>491</v>
      </c>
      <c r="H2218" s="361" t="s">
        <v>1414</v>
      </c>
      <c r="I2218" s="359" t="s">
        <v>1407</v>
      </c>
      <c r="J2218" s="359" t="s">
        <v>1380</v>
      </c>
      <c r="K2218" s="359" t="s">
        <v>8</v>
      </c>
      <c r="L2218" s="359" t="s">
        <v>1392</v>
      </c>
      <c r="M2218" s="368" t="s">
        <v>1407</v>
      </c>
      <c r="N2218" s="205">
        <v>42530</v>
      </c>
      <c r="O2218" s="203"/>
      <c r="P2218" t="str">
        <f t="shared" si="34"/>
        <v>Twin Cities Metro Area Chloride TMDL and Management Plan-Powderhorn-(27-0014-00)-Chloride</v>
      </c>
    </row>
    <row r="2219" spans="1:16" ht="27.95" hidden="1" customHeight="1" x14ac:dyDescent="0.25">
      <c r="A2219" s="203" t="s">
        <v>113</v>
      </c>
      <c r="B2219" s="202" t="s">
        <v>502</v>
      </c>
      <c r="C2219" s="203" t="s">
        <v>1461</v>
      </c>
      <c r="D2219" s="202" t="s">
        <v>1917</v>
      </c>
      <c r="E2219" s="202" t="s">
        <v>1761</v>
      </c>
      <c r="F2219" s="202" t="s">
        <v>475</v>
      </c>
      <c r="G2219" s="254">
        <v>398534</v>
      </c>
      <c r="H2219" s="361" t="s">
        <v>1433</v>
      </c>
      <c r="I2219" s="359" t="s">
        <v>1407</v>
      </c>
      <c r="J2219" s="359" t="s">
        <v>1380</v>
      </c>
      <c r="K2219" s="359" t="s">
        <v>8</v>
      </c>
      <c r="L2219" s="359" t="s">
        <v>1408</v>
      </c>
      <c r="M2219" s="368" t="s">
        <v>1407</v>
      </c>
      <c r="N2219" s="205">
        <v>42530</v>
      </c>
      <c r="O2219" s="203"/>
      <c r="P2219" t="str">
        <f t="shared" si="34"/>
        <v>Twin Cities Metro Area Chloride TMDL and Management Plan-Diamond-(27-0022-00)-Chloride</v>
      </c>
    </row>
    <row r="2220" spans="1:16" ht="27.95" hidden="1" customHeight="1" x14ac:dyDescent="0.25">
      <c r="A2220" s="203" t="s">
        <v>113</v>
      </c>
      <c r="B2220" s="202" t="s">
        <v>502</v>
      </c>
      <c r="C2220" s="203" t="s">
        <v>1461</v>
      </c>
      <c r="D2220" s="202" t="s">
        <v>1917</v>
      </c>
      <c r="E2220" s="202" t="s">
        <v>1761</v>
      </c>
      <c r="F2220" s="202" t="s">
        <v>475</v>
      </c>
      <c r="G2220" s="254">
        <v>1092</v>
      </c>
      <c r="H2220" s="361" t="s">
        <v>1414</v>
      </c>
      <c r="I2220" s="359" t="s">
        <v>1407</v>
      </c>
      <c r="J2220" s="359" t="s">
        <v>1380</v>
      </c>
      <c r="K2220" s="359" t="s">
        <v>8</v>
      </c>
      <c r="L2220" s="359" t="s">
        <v>1392</v>
      </c>
      <c r="M2220" s="368" t="s">
        <v>1407</v>
      </c>
      <c r="N2220" s="205">
        <v>42530</v>
      </c>
      <c r="O2220" s="203"/>
      <c r="P2220" t="str">
        <f t="shared" si="34"/>
        <v>Twin Cities Metro Area Chloride TMDL and Management Plan-Diamond-(27-0022-00)-Chloride</v>
      </c>
    </row>
    <row r="2221" spans="1:16" ht="27.95" hidden="1" customHeight="1" x14ac:dyDescent="0.25">
      <c r="A2221" s="203" t="s">
        <v>113</v>
      </c>
      <c r="B2221" s="202" t="s">
        <v>502</v>
      </c>
      <c r="C2221" s="203" t="s">
        <v>1461</v>
      </c>
      <c r="D2221" s="202" t="s">
        <v>533</v>
      </c>
      <c r="E2221" s="202" t="s">
        <v>1877</v>
      </c>
      <c r="F2221" s="202" t="s">
        <v>475</v>
      </c>
      <c r="G2221" s="254">
        <v>1194142</v>
      </c>
      <c r="H2221" s="361" t="s">
        <v>1433</v>
      </c>
      <c r="I2221" s="359" t="s">
        <v>1407</v>
      </c>
      <c r="J2221" s="359" t="s">
        <v>1380</v>
      </c>
      <c r="K2221" s="359" t="s">
        <v>8</v>
      </c>
      <c r="L2221" s="359" t="s">
        <v>1408</v>
      </c>
      <c r="M2221" s="368" t="s">
        <v>1407</v>
      </c>
      <c r="N2221" s="205">
        <v>42530</v>
      </c>
      <c r="O2221" s="203"/>
      <c r="P2221" t="str">
        <f t="shared" si="34"/>
        <v>Twin Cities Metro Area Chloride TMDL and Management Plan-Sweeney-(27-0035-01)-Chloride</v>
      </c>
    </row>
    <row r="2222" spans="1:16" ht="27.95" hidden="1" customHeight="1" x14ac:dyDescent="0.25">
      <c r="A2222" s="203" t="s">
        <v>113</v>
      </c>
      <c r="B2222" s="202" t="s">
        <v>502</v>
      </c>
      <c r="C2222" s="203" t="s">
        <v>1461</v>
      </c>
      <c r="D2222" s="202" t="s">
        <v>533</v>
      </c>
      <c r="E2222" s="202" t="s">
        <v>1877</v>
      </c>
      <c r="F2222" s="202" t="s">
        <v>475</v>
      </c>
      <c r="G2222" s="254">
        <v>3272</v>
      </c>
      <c r="H2222" s="361" t="s">
        <v>1414</v>
      </c>
      <c r="I2222" s="359" t="s">
        <v>1407</v>
      </c>
      <c r="J2222" s="359" t="s">
        <v>1380</v>
      </c>
      <c r="K2222" s="359" t="s">
        <v>8</v>
      </c>
      <c r="L2222" s="359" t="s">
        <v>1392</v>
      </c>
      <c r="M2222" s="368" t="s">
        <v>1407</v>
      </c>
      <c r="N2222" s="205">
        <v>42530</v>
      </c>
      <c r="O2222" s="203"/>
      <c r="P2222" t="str">
        <f t="shared" si="34"/>
        <v>Twin Cities Metro Area Chloride TMDL and Management Plan-Sweeney-(27-0035-01)-Chloride</v>
      </c>
    </row>
    <row r="2223" spans="1:16" ht="27.95" hidden="1" customHeight="1" x14ac:dyDescent="0.25">
      <c r="A2223" s="203" t="s">
        <v>113</v>
      </c>
      <c r="B2223" s="202" t="s">
        <v>502</v>
      </c>
      <c r="C2223" s="203" t="s">
        <v>1461</v>
      </c>
      <c r="D2223" s="202" t="s">
        <v>1880</v>
      </c>
      <c r="E2223" s="202" t="s">
        <v>1881</v>
      </c>
      <c r="F2223" s="202" t="s">
        <v>475</v>
      </c>
      <c r="G2223" s="254">
        <v>897900</v>
      </c>
      <c r="H2223" s="361" t="s">
        <v>1433</v>
      </c>
      <c r="I2223" s="359" t="s">
        <v>1407</v>
      </c>
      <c r="J2223" s="359" t="s">
        <v>1380</v>
      </c>
      <c r="K2223" s="359" t="s">
        <v>8</v>
      </c>
      <c r="L2223" s="359" t="s">
        <v>1408</v>
      </c>
      <c r="M2223" s="368" t="s">
        <v>1407</v>
      </c>
      <c r="N2223" s="205">
        <v>42530</v>
      </c>
      <c r="O2223" s="203"/>
      <c r="P2223" t="str">
        <f t="shared" si="34"/>
        <v>Twin Cities Metro Area Chloride TMDL and Management Plan-Wirth-(27-0037-00)-Chloride</v>
      </c>
    </row>
    <row r="2224" spans="1:16" ht="27.95" hidden="1" customHeight="1" x14ac:dyDescent="0.25">
      <c r="A2224" s="203" t="s">
        <v>113</v>
      </c>
      <c r="B2224" s="202" t="s">
        <v>502</v>
      </c>
      <c r="C2224" s="203" t="s">
        <v>1461</v>
      </c>
      <c r="D2224" s="202" t="s">
        <v>1880</v>
      </c>
      <c r="E2224" s="202" t="s">
        <v>1881</v>
      </c>
      <c r="F2224" s="202" t="s">
        <v>475</v>
      </c>
      <c r="G2224" s="254">
        <v>2460</v>
      </c>
      <c r="H2224" s="361" t="s">
        <v>1414</v>
      </c>
      <c r="I2224" s="359" t="s">
        <v>1407</v>
      </c>
      <c r="J2224" s="359" t="s">
        <v>1380</v>
      </c>
      <c r="K2224" s="359" t="s">
        <v>8</v>
      </c>
      <c r="L2224" s="359" t="s">
        <v>1392</v>
      </c>
      <c r="M2224" s="368" t="s">
        <v>1407</v>
      </c>
      <c r="N2224" s="205">
        <v>42530</v>
      </c>
      <c r="O2224" s="203"/>
      <c r="P2224" t="str">
        <f t="shared" si="34"/>
        <v>Twin Cities Metro Area Chloride TMDL and Management Plan-Wirth-(27-0037-00)-Chloride</v>
      </c>
    </row>
    <row r="2225" spans="1:16" ht="27.95" hidden="1" customHeight="1" x14ac:dyDescent="0.25">
      <c r="A2225" s="203" t="s">
        <v>113</v>
      </c>
      <c r="B2225" s="202" t="s">
        <v>502</v>
      </c>
      <c r="C2225" s="203" t="s">
        <v>1461</v>
      </c>
      <c r="D2225" s="202" t="s">
        <v>1918</v>
      </c>
      <c r="E2225" s="202" t="s">
        <v>1919</v>
      </c>
      <c r="F2225" s="202" t="s">
        <v>475</v>
      </c>
      <c r="G2225" s="254">
        <v>528161</v>
      </c>
      <c r="H2225" s="361" t="s">
        <v>1433</v>
      </c>
      <c r="I2225" s="359" t="s">
        <v>1407</v>
      </c>
      <c r="J2225" s="359" t="s">
        <v>1380</v>
      </c>
      <c r="K2225" s="359" t="s">
        <v>8</v>
      </c>
      <c r="L2225" s="359" t="s">
        <v>1408</v>
      </c>
      <c r="M2225" s="368" t="s">
        <v>1407</v>
      </c>
      <c r="N2225" s="205">
        <v>42530</v>
      </c>
      <c r="O2225" s="203"/>
      <c r="P2225" t="str">
        <f t="shared" si="34"/>
        <v>Twin Cities Metro Area Chloride TMDL and Management Plan-Parkers-(27-0107-00)-Chloride</v>
      </c>
    </row>
    <row r="2226" spans="1:16" ht="27.95" hidden="1" customHeight="1" x14ac:dyDescent="0.25">
      <c r="A2226" s="203" t="s">
        <v>113</v>
      </c>
      <c r="B2226" s="202" t="s">
        <v>502</v>
      </c>
      <c r="C2226" s="203" t="s">
        <v>1461</v>
      </c>
      <c r="D2226" s="202" t="s">
        <v>1918</v>
      </c>
      <c r="E2226" s="202" t="s">
        <v>1919</v>
      </c>
      <c r="F2226" s="202" t="s">
        <v>475</v>
      </c>
      <c r="G2226" s="254">
        <v>1447</v>
      </c>
      <c r="H2226" s="361" t="s">
        <v>1414</v>
      </c>
      <c r="I2226" s="359" t="s">
        <v>1407</v>
      </c>
      <c r="J2226" s="359" t="s">
        <v>1380</v>
      </c>
      <c r="K2226" s="359" t="s">
        <v>8</v>
      </c>
      <c r="L2226" s="359" t="s">
        <v>1392</v>
      </c>
      <c r="M2226" s="368" t="s">
        <v>1407</v>
      </c>
      <c r="N2226" s="205">
        <v>42530</v>
      </c>
      <c r="O2226" s="203"/>
      <c r="P2226" t="str">
        <f t="shared" si="34"/>
        <v>Twin Cities Metro Area Chloride TMDL and Management Plan-Parkers-(27-0107-00)-Chloride</v>
      </c>
    </row>
    <row r="2227" spans="1:16" ht="27.95" hidden="1" customHeight="1" x14ac:dyDescent="0.25">
      <c r="A2227" s="203" t="s">
        <v>113</v>
      </c>
      <c r="B2227" s="202" t="s">
        <v>502</v>
      </c>
      <c r="C2227" s="203" t="s">
        <v>1461</v>
      </c>
      <c r="D2227" s="202" t="s">
        <v>1920</v>
      </c>
      <c r="E2227" s="202" t="s">
        <v>1921</v>
      </c>
      <c r="F2227" s="202" t="s">
        <v>475</v>
      </c>
      <c r="G2227" s="254">
        <v>165889</v>
      </c>
      <c r="H2227" s="361" t="s">
        <v>1433</v>
      </c>
      <c r="I2227" s="359" t="s">
        <v>1407</v>
      </c>
      <c r="J2227" s="359" t="s">
        <v>1380</v>
      </c>
      <c r="K2227" s="359" t="s">
        <v>8</v>
      </c>
      <c r="L2227" s="359" t="s">
        <v>1408</v>
      </c>
      <c r="M2227" s="368" t="s">
        <v>1407</v>
      </c>
      <c r="N2227" s="205">
        <v>42530</v>
      </c>
      <c r="O2227" s="203"/>
      <c r="P2227" t="str">
        <f t="shared" si="34"/>
        <v>Twin Cities Metro Area Chloride TMDL and Management Plan-Peavey-(27-0138-00)-Chloride</v>
      </c>
    </row>
    <row r="2228" spans="1:16" ht="27.95" hidden="1" customHeight="1" x14ac:dyDescent="0.25">
      <c r="A2228" s="203" t="s">
        <v>113</v>
      </c>
      <c r="B2228" s="202" t="s">
        <v>502</v>
      </c>
      <c r="C2228" s="203" t="s">
        <v>1461</v>
      </c>
      <c r="D2228" s="202" t="s">
        <v>1920</v>
      </c>
      <c r="E2228" s="202" t="s">
        <v>1921</v>
      </c>
      <c r="F2228" s="202" t="s">
        <v>475</v>
      </c>
      <c r="G2228" s="254">
        <v>454</v>
      </c>
      <c r="H2228" s="361" t="s">
        <v>1414</v>
      </c>
      <c r="I2228" s="359" t="s">
        <v>1407</v>
      </c>
      <c r="J2228" s="359" t="s">
        <v>1380</v>
      </c>
      <c r="K2228" s="359" t="s">
        <v>8</v>
      </c>
      <c r="L2228" s="359" t="s">
        <v>1392</v>
      </c>
      <c r="M2228" s="368" t="s">
        <v>1407</v>
      </c>
      <c r="N2228" s="205">
        <v>42530</v>
      </c>
      <c r="O2228" s="203"/>
      <c r="P2228" t="str">
        <f t="shared" si="34"/>
        <v>Twin Cities Metro Area Chloride TMDL and Management Plan-Peavey-(27-0138-00)-Chloride</v>
      </c>
    </row>
    <row r="2229" spans="1:16" ht="27.95" hidden="1" customHeight="1" x14ac:dyDescent="0.25">
      <c r="A2229" s="203" t="s">
        <v>113</v>
      </c>
      <c r="B2229" s="202" t="s">
        <v>502</v>
      </c>
      <c r="C2229" s="203" t="s">
        <v>1461</v>
      </c>
      <c r="D2229" s="202" t="s">
        <v>1462</v>
      </c>
      <c r="E2229" s="202" t="s">
        <v>1463</v>
      </c>
      <c r="F2229" s="202" t="s">
        <v>475</v>
      </c>
      <c r="G2229" s="254">
        <v>21534261</v>
      </c>
      <c r="H2229" s="361" t="s">
        <v>1433</v>
      </c>
      <c r="I2229" s="359" t="s">
        <v>1407</v>
      </c>
      <c r="J2229" s="359" t="s">
        <v>1380</v>
      </c>
      <c r="K2229" s="359" t="s">
        <v>8</v>
      </c>
      <c r="L2229" s="359" t="s">
        <v>1408</v>
      </c>
      <c r="M2229" s="368" t="s">
        <v>1407</v>
      </c>
      <c r="N2229" s="205">
        <v>42530</v>
      </c>
      <c r="O2229" s="203"/>
      <c r="P2229" t="str">
        <f t="shared" si="34"/>
        <v>Twin Cities Metro Area Chloride TMDL and Management Plan-South Long-(62-0067-02)-Chloride</v>
      </c>
    </row>
    <row r="2230" spans="1:16" ht="27.95" hidden="1" customHeight="1" x14ac:dyDescent="0.25">
      <c r="A2230" s="203" t="s">
        <v>113</v>
      </c>
      <c r="B2230" s="202" t="s">
        <v>502</v>
      </c>
      <c r="C2230" s="203" t="s">
        <v>1461</v>
      </c>
      <c r="D2230" s="202" t="s">
        <v>1462</v>
      </c>
      <c r="E2230" s="202" t="s">
        <v>1463</v>
      </c>
      <c r="F2230" s="202" t="s">
        <v>475</v>
      </c>
      <c r="G2230" s="254">
        <v>58998</v>
      </c>
      <c r="H2230" s="361" t="s">
        <v>1414</v>
      </c>
      <c r="I2230" s="359" t="s">
        <v>1407</v>
      </c>
      <c r="J2230" s="359" t="s">
        <v>1380</v>
      </c>
      <c r="K2230" s="359" t="s">
        <v>8</v>
      </c>
      <c r="L2230" s="359" t="s">
        <v>1392</v>
      </c>
      <c r="M2230" s="368" t="s">
        <v>1407</v>
      </c>
      <c r="N2230" s="205">
        <v>42530</v>
      </c>
      <c r="O2230" s="203"/>
      <c r="P2230" t="str">
        <f t="shared" si="34"/>
        <v>Twin Cities Metro Area Chloride TMDL and Management Plan-South Long-(62-0067-02)-Chloride</v>
      </c>
    </row>
    <row r="2231" spans="1:16" ht="27.95" hidden="1" customHeight="1" x14ac:dyDescent="0.25">
      <c r="A2231" s="203" t="s">
        <v>113</v>
      </c>
      <c r="B2231" s="202" t="s">
        <v>502</v>
      </c>
      <c r="C2231" s="203" t="s">
        <v>1461</v>
      </c>
      <c r="D2231" s="202" t="s">
        <v>1457</v>
      </c>
      <c r="E2231" s="202" t="s">
        <v>1458</v>
      </c>
      <c r="F2231" s="202" t="s">
        <v>475</v>
      </c>
      <c r="G2231" s="254">
        <v>2943971</v>
      </c>
      <c r="H2231" s="361" t="s">
        <v>1433</v>
      </c>
      <c r="I2231" s="359" t="s">
        <v>1407</v>
      </c>
      <c r="J2231" s="359" t="s">
        <v>1380</v>
      </c>
      <c r="K2231" s="359" t="s">
        <v>8</v>
      </c>
      <c r="L2231" s="359" t="s">
        <v>1408</v>
      </c>
      <c r="M2231" s="368" t="s">
        <v>1407</v>
      </c>
      <c r="N2231" s="205">
        <v>42530</v>
      </c>
      <c r="O2231" s="203"/>
      <c r="P2231" t="str">
        <f t="shared" si="34"/>
        <v>Twin Cities Metro Area Chloride TMDL and Management Plan-Pike-(62-0069-00)-Chloride</v>
      </c>
    </row>
    <row r="2232" spans="1:16" ht="27.95" hidden="1" customHeight="1" x14ac:dyDescent="0.25">
      <c r="A2232" s="203" t="s">
        <v>113</v>
      </c>
      <c r="B2232" s="202" t="s">
        <v>502</v>
      </c>
      <c r="C2232" s="203" t="s">
        <v>1461</v>
      </c>
      <c r="D2232" s="202" t="s">
        <v>1457</v>
      </c>
      <c r="E2232" s="202" t="s">
        <v>1458</v>
      </c>
      <c r="F2232" s="202" t="s">
        <v>475</v>
      </c>
      <c r="G2232" s="254">
        <v>8066</v>
      </c>
      <c r="H2232" s="361" t="s">
        <v>1414</v>
      </c>
      <c r="I2232" s="359" t="s">
        <v>1407</v>
      </c>
      <c r="J2232" s="359" t="s">
        <v>1380</v>
      </c>
      <c r="K2232" s="359" t="s">
        <v>8</v>
      </c>
      <c r="L2232" s="359" t="s">
        <v>1392</v>
      </c>
      <c r="M2232" s="368" t="s">
        <v>1407</v>
      </c>
      <c r="N2232" s="205">
        <v>42530</v>
      </c>
      <c r="O2232" s="203"/>
      <c r="P2232" t="str">
        <f t="shared" si="34"/>
        <v>Twin Cities Metro Area Chloride TMDL and Management Plan-Pike-(62-0069-00)-Chloride</v>
      </c>
    </row>
    <row r="2233" spans="1:16" ht="27.95" hidden="1" customHeight="1" x14ac:dyDescent="0.25">
      <c r="A2233" s="203" t="s">
        <v>113</v>
      </c>
      <c r="B2233" s="202" t="s">
        <v>502</v>
      </c>
      <c r="C2233" s="203" t="s">
        <v>1461</v>
      </c>
      <c r="D2233" s="202" t="s">
        <v>574</v>
      </c>
      <c r="E2233" s="202" t="s">
        <v>1460</v>
      </c>
      <c r="F2233" s="202" t="s">
        <v>475</v>
      </c>
      <c r="G2233" s="254">
        <v>303409</v>
      </c>
      <c r="H2233" s="361" t="s">
        <v>1433</v>
      </c>
      <c r="I2233" s="359" t="s">
        <v>1407</v>
      </c>
      <c r="J2233" s="359" t="s">
        <v>1380</v>
      </c>
      <c r="K2233" s="359" t="s">
        <v>8</v>
      </c>
      <c r="L2233" s="359" t="s">
        <v>1408</v>
      </c>
      <c r="M2233" s="368" t="s">
        <v>1407</v>
      </c>
      <c r="N2233" s="205">
        <v>42530</v>
      </c>
      <c r="O2233" s="203"/>
      <c r="P2233" t="str">
        <f t="shared" si="34"/>
        <v>Twin Cities Metro Area Chloride TMDL and Management Plan-Silver-(62-0083-00)-Chloride</v>
      </c>
    </row>
    <row r="2234" spans="1:16" ht="27.95" hidden="1" customHeight="1" x14ac:dyDescent="0.25">
      <c r="A2234" s="203" t="s">
        <v>113</v>
      </c>
      <c r="B2234" s="202" t="s">
        <v>502</v>
      </c>
      <c r="C2234" s="203" t="s">
        <v>1461</v>
      </c>
      <c r="D2234" s="202" t="s">
        <v>574</v>
      </c>
      <c r="E2234" s="202" t="s">
        <v>1460</v>
      </c>
      <c r="F2234" s="202" t="s">
        <v>475</v>
      </c>
      <c r="G2234" s="254">
        <v>831</v>
      </c>
      <c r="H2234" s="361" t="s">
        <v>1414</v>
      </c>
      <c r="I2234" s="359" t="s">
        <v>1407</v>
      </c>
      <c r="J2234" s="359" t="s">
        <v>1380</v>
      </c>
      <c r="K2234" s="359" t="s">
        <v>8</v>
      </c>
      <c r="L2234" s="359" t="s">
        <v>1392</v>
      </c>
      <c r="M2234" s="368" t="s">
        <v>1407</v>
      </c>
      <c r="N2234" s="205">
        <v>42530</v>
      </c>
      <c r="O2234" s="203"/>
      <c r="P2234" t="str">
        <f t="shared" si="34"/>
        <v>Twin Cities Metro Area Chloride TMDL and Management Plan-Silver-(62-0083-00)-Chloride</v>
      </c>
    </row>
    <row r="2235" spans="1:16" ht="27.95" hidden="1" customHeight="1" x14ac:dyDescent="0.25">
      <c r="A2235" s="203" t="s">
        <v>113</v>
      </c>
      <c r="B2235" s="202" t="s">
        <v>502</v>
      </c>
      <c r="C2235" s="203" t="s">
        <v>1461</v>
      </c>
      <c r="D2235" s="202" t="s">
        <v>1677</v>
      </c>
      <c r="E2235" s="202" t="s">
        <v>1678</v>
      </c>
      <c r="F2235" s="202" t="s">
        <v>475</v>
      </c>
      <c r="G2235" s="254">
        <v>17386888</v>
      </c>
      <c r="H2235" s="361" t="s">
        <v>1433</v>
      </c>
      <c r="I2235" s="359" t="s">
        <v>1407</v>
      </c>
      <c r="J2235" s="359" t="s">
        <v>1380</v>
      </c>
      <c r="K2235" s="359" t="s">
        <v>8</v>
      </c>
      <c r="L2235" s="359" t="s">
        <v>1408</v>
      </c>
      <c r="M2235" s="368" t="s">
        <v>1407</v>
      </c>
      <c r="N2235" s="205">
        <v>42530</v>
      </c>
      <c r="O2235" s="203"/>
      <c r="P2235" t="str">
        <f t="shared" si="34"/>
        <v>Twin Cities Metro Area Chloride TMDL and Management Plan-Elm Creek-(07010206-508)-Chloride</v>
      </c>
    </row>
    <row r="2236" spans="1:16" ht="27.95" hidden="1" customHeight="1" x14ac:dyDescent="0.25">
      <c r="A2236" s="203" t="s">
        <v>113</v>
      </c>
      <c r="B2236" s="202" t="s">
        <v>502</v>
      </c>
      <c r="C2236" s="203" t="s">
        <v>1461</v>
      </c>
      <c r="D2236" s="202" t="s">
        <v>1677</v>
      </c>
      <c r="E2236" s="202" t="s">
        <v>1678</v>
      </c>
      <c r="F2236" s="202" t="s">
        <v>475</v>
      </c>
      <c r="G2236" s="254">
        <v>115145</v>
      </c>
      <c r="H2236" s="361" t="s">
        <v>1414</v>
      </c>
      <c r="I2236" s="359" t="s">
        <v>1407</v>
      </c>
      <c r="J2236" s="359" t="s">
        <v>1380</v>
      </c>
      <c r="K2236" s="359" t="s">
        <v>8</v>
      </c>
      <c r="L2236" s="359" t="s">
        <v>1392</v>
      </c>
      <c r="M2236" s="368" t="s">
        <v>1407</v>
      </c>
      <c r="N2236" s="205">
        <v>42530</v>
      </c>
      <c r="O2236" s="203"/>
      <c r="P2236" t="str">
        <f t="shared" si="34"/>
        <v>Twin Cities Metro Area Chloride TMDL and Management Plan-Elm Creek-(07010206-508)-Chloride</v>
      </c>
    </row>
    <row r="2237" spans="1:16" ht="27.95" hidden="1" customHeight="1" x14ac:dyDescent="0.25">
      <c r="A2237" s="203" t="s">
        <v>113</v>
      </c>
      <c r="B2237" s="202" t="s">
        <v>502</v>
      </c>
      <c r="C2237" s="203" t="s">
        <v>1461</v>
      </c>
      <c r="D2237" s="202" t="s">
        <v>1922</v>
      </c>
      <c r="E2237" s="202" t="s">
        <v>1399</v>
      </c>
      <c r="F2237" s="202" t="s">
        <v>475</v>
      </c>
      <c r="G2237" s="254">
        <v>1699006</v>
      </c>
      <c r="H2237" s="361" t="s">
        <v>1433</v>
      </c>
      <c r="I2237" s="359" t="s">
        <v>1407</v>
      </c>
      <c r="J2237" s="359" t="s">
        <v>1380</v>
      </c>
      <c r="K2237" s="359" t="s">
        <v>8</v>
      </c>
      <c r="L2237" s="359" t="s">
        <v>1408</v>
      </c>
      <c r="M2237" s="368" t="s">
        <v>1407</v>
      </c>
      <c r="N2237" s="205">
        <v>42530</v>
      </c>
      <c r="O2237" s="203"/>
      <c r="P2237" t="str">
        <f t="shared" si="34"/>
        <v>Twin Cities Metro Area Chloride TMDL and Management Plan-Unnamed creek-(07010206-526)-Chloride</v>
      </c>
    </row>
    <row r="2238" spans="1:16" ht="27.95" hidden="1" customHeight="1" x14ac:dyDescent="0.25">
      <c r="A2238" s="203" t="s">
        <v>113</v>
      </c>
      <c r="B2238" s="202" t="s">
        <v>502</v>
      </c>
      <c r="C2238" s="203" t="s">
        <v>1461</v>
      </c>
      <c r="D2238" s="202" t="s">
        <v>1922</v>
      </c>
      <c r="E2238" s="202" t="s">
        <v>1399</v>
      </c>
      <c r="F2238" s="202" t="s">
        <v>475</v>
      </c>
      <c r="G2238" s="254">
        <v>11252</v>
      </c>
      <c r="H2238" s="361" t="s">
        <v>1414</v>
      </c>
      <c r="I2238" s="359" t="s">
        <v>1407</v>
      </c>
      <c r="J2238" s="359" t="s">
        <v>1380</v>
      </c>
      <c r="K2238" s="359" t="s">
        <v>8</v>
      </c>
      <c r="L2238" s="359" t="s">
        <v>1392</v>
      </c>
      <c r="M2238" s="368" t="s">
        <v>1407</v>
      </c>
      <c r="N2238" s="205">
        <v>42530</v>
      </c>
      <c r="O2238" s="203"/>
      <c r="P2238" t="str">
        <f t="shared" si="34"/>
        <v>Twin Cities Metro Area Chloride TMDL and Management Plan-Unnamed creek-(07010206-526)-Chloride</v>
      </c>
    </row>
    <row r="2239" spans="1:16" ht="27.95" hidden="1" customHeight="1" x14ac:dyDescent="0.25">
      <c r="A2239" s="203" t="s">
        <v>113</v>
      </c>
      <c r="B2239" s="202" t="s">
        <v>502</v>
      </c>
      <c r="C2239" s="203" t="s">
        <v>1461</v>
      </c>
      <c r="D2239" s="202" t="s">
        <v>1731</v>
      </c>
      <c r="E2239" s="202" t="s">
        <v>1732</v>
      </c>
      <c r="F2239" s="202" t="s">
        <v>475</v>
      </c>
      <c r="G2239" s="254">
        <v>6642961</v>
      </c>
      <c r="H2239" s="361" t="s">
        <v>1433</v>
      </c>
      <c r="I2239" s="359" t="s">
        <v>1407</v>
      </c>
      <c r="J2239" s="359" t="s">
        <v>1380</v>
      </c>
      <c r="K2239" s="359" t="s">
        <v>8</v>
      </c>
      <c r="L2239" s="359" t="s">
        <v>1408</v>
      </c>
      <c r="M2239" s="368" t="s">
        <v>1407</v>
      </c>
      <c r="N2239" s="205">
        <v>42530</v>
      </c>
      <c r="O2239" s="203"/>
      <c r="P2239" t="str">
        <f t="shared" si="34"/>
        <v>Twin Cities Metro Area Chloride TMDL and Management Plan-Bassett Creek-(07010206-538)-Chloride</v>
      </c>
    </row>
    <row r="2240" spans="1:16" ht="27.95" hidden="1" customHeight="1" x14ac:dyDescent="0.25">
      <c r="A2240" s="203" t="s">
        <v>113</v>
      </c>
      <c r="B2240" s="202" t="s">
        <v>502</v>
      </c>
      <c r="C2240" s="203" t="s">
        <v>1461</v>
      </c>
      <c r="D2240" s="202" t="s">
        <v>1731</v>
      </c>
      <c r="E2240" s="202" t="s">
        <v>1732</v>
      </c>
      <c r="F2240" s="202" t="s">
        <v>475</v>
      </c>
      <c r="G2240" s="254">
        <v>43993</v>
      </c>
      <c r="H2240" s="361" t="s">
        <v>1414</v>
      </c>
      <c r="I2240" s="359" t="s">
        <v>1407</v>
      </c>
      <c r="J2240" s="359" t="s">
        <v>1380</v>
      </c>
      <c r="K2240" s="359" t="s">
        <v>8</v>
      </c>
      <c r="L2240" s="359" t="s">
        <v>1392</v>
      </c>
      <c r="M2240" s="368" t="s">
        <v>1407</v>
      </c>
      <c r="N2240" s="205">
        <v>42530</v>
      </c>
      <c r="O2240" s="203"/>
      <c r="P2240" t="str">
        <f t="shared" si="34"/>
        <v>Twin Cities Metro Area Chloride TMDL and Management Plan-Bassett Creek-(07010206-538)-Chloride</v>
      </c>
    </row>
    <row r="2241" spans="1:16" ht="27.95" hidden="1" customHeight="1" x14ac:dyDescent="0.25">
      <c r="A2241" s="203" t="s">
        <v>113</v>
      </c>
      <c r="B2241" s="202" t="s">
        <v>502</v>
      </c>
      <c r="C2241" s="203" t="s">
        <v>1461</v>
      </c>
      <c r="D2241" s="202" t="s">
        <v>1658</v>
      </c>
      <c r="E2241" s="202" t="s">
        <v>1659</v>
      </c>
      <c r="F2241" s="202" t="s">
        <v>475</v>
      </c>
      <c r="G2241" s="254">
        <v>28679140</v>
      </c>
      <c r="H2241" s="361" t="s">
        <v>1433</v>
      </c>
      <c r="I2241" s="359" t="s">
        <v>1407</v>
      </c>
      <c r="J2241" s="359" t="s">
        <v>1380</v>
      </c>
      <c r="K2241" s="359" t="s">
        <v>8</v>
      </c>
      <c r="L2241" s="359" t="s">
        <v>1408</v>
      </c>
      <c r="M2241" s="368" t="s">
        <v>1407</v>
      </c>
      <c r="N2241" s="205">
        <v>42530</v>
      </c>
      <c r="O2241" s="203"/>
      <c r="P2241" t="str">
        <f t="shared" si="34"/>
        <v>Twin Cities Metro Area Chloride TMDL and Management Plan-Minnehaha Creek-(07010206-539)-Chloride</v>
      </c>
    </row>
    <row r="2242" spans="1:16" ht="27.95" hidden="1" customHeight="1" x14ac:dyDescent="0.25">
      <c r="A2242" s="203" t="s">
        <v>113</v>
      </c>
      <c r="B2242" s="202" t="s">
        <v>502</v>
      </c>
      <c r="C2242" s="203" t="s">
        <v>1461</v>
      </c>
      <c r="D2242" s="202" t="s">
        <v>1658</v>
      </c>
      <c r="E2242" s="202" t="s">
        <v>1659</v>
      </c>
      <c r="F2242" s="202" t="s">
        <v>475</v>
      </c>
      <c r="G2242" s="254">
        <v>189928</v>
      </c>
      <c r="H2242" s="361" t="s">
        <v>1414</v>
      </c>
      <c r="I2242" s="359" t="s">
        <v>1407</v>
      </c>
      <c r="J2242" s="359" t="s">
        <v>1380</v>
      </c>
      <c r="K2242" s="359" t="s">
        <v>8</v>
      </c>
      <c r="L2242" s="359" t="s">
        <v>1392</v>
      </c>
      <c r="M2242" s="368" t="s">
        <v>1407</v>
      </c>
      <c r="N2242" s="205">
        <v>42530</v>
      </c>
      <c r="O2242" s="203"/>
      <c r="P2242" t="str">
        <f t="shared" si="34"/>
        <v>Twin Cities Metro Area Chloride TMDL and Management Plan-Minnehaha Creek-(07010206-539)-Chloride</v>
      </c>
    </row>
    <row r="2243" spans="1:16" ht="27.95" hidden="1" customHeight="1" x14ac:dyDescent="0.25">
      <c r="A2243" s="203" t="s">
        <v>113</v>
      </c>
      <c r="B2243" s="202" t="s">
        <v>502</v>
      </c>
      <c r="C2243" s="203" t="s">
        <v>1461</v>
      </c>
      <c r="D2243" s="202" t="s">
        <v>1923</v>
      </c>
      <c r="E2243" s="202" t="s">
        <v>1399</v>
      </c>
      <c r="F2243" s="202" t="s">
        <v>475</v>
      </c>
      <c r="G2243" s="254">
        <v>208979</v>
      </c>
      <c r="H2243" s="361" t="s">
        <v>1433</v>
      </c>
      <c r="I2243" s="359" t="s">
        <v>1407</v>
      </c>
      <c r="J2243" s="359" t="s">
        <v>1380</v>
      </c>
      <c r="K2243" s="359" t="s">
        <v>8</v>
      </c>
      <c r="L2243" s="359" t="s">
        <v>1408</v>
      </c>
      <c r="M2243" s="368" t="s">
        <v>1407</v>
      </c>
      <c r="N2243" s="205">
        <v>42530</v>
      </c>
      <c r="O2243" s="203"/>
      <c r="P2243" t="str">
        <f t="shared" ref="P2243:P2306" si="35">CONCATENATE(C2243, "-", E2243, "-","(", D2243,")", "-",K2243)</f>
        <v>Twin Cities Metro Area Chloride TMDL and Management Plan-Unnamed creek-(07010206-718)-Chloride</v>
      </c>
    </row>
    <row r="2244" spans="1:16" ht="27.95" hidden="1" customHeight="1" x14ac:dyDescent="0.25">
      <c r="A2244" s="203" t="s">
        <v>113</v>
      </c>
      <c r="B2244" s="202" t="s">
        <v>502</v>
      </c>
      <c r="C2244" s="203" t="s">
        <v>1461</v>
      </c>
      <c r="D2244" s="202" t="s">
        <v>1923</v>
      </c>
      <c r="E2244" s="202" t="s">
        <v>1399</v>
      </c>
      <c r="F2244" s="202" t="s">
        <v>475</v>
      </c>
      <c r="G2244" s="254">
        <v>1384</v>
      </c>
      <c r="H2244" s="361" t="s">
        <v>1414</v>
      </c>
      <c r="I2244" s="359" t="s">
        <v>1407</v>
      </c>
      <c r="J2244" s="359" t="s">
        <v>1380</v>
      </c>
      <c r="K2244" s="359" t="s">
        <v>8</v>
      </c>
      <c r="L2244" s="359" t="s">
        <v>1392</v>
      </c>
      <c r="M2244" s="368" t="s">
        <v>1407</v>
      </c>
      <c r="N2244" s="205">
        <v>42530</v>
      </c>
      <c r="O2244" s="203"/>
      <c r="P2244" t="str">
        <f t="shared" si="35"/>
        <v>Twin Cities Metro Area Chloride TMDL and Management Plan-Unnamed creek-(07010206-718)-Chloride</v>
      </c>
    </row>
    <row r="2245" spans="1:16" ht="27.95" hidden="1" customHeight="1" x14ac:dyDescent="0.25">
      <c r="A2245" s="203" t="s">
        <v>113</v>
      </c>
      <c r="B2245" s="202" t="s">
        <v>502</v>
      </c>
      <c r="C2245" s="203" t="s">
        <v>1461</v>
      </c>
      <c r="D2245" s="202" t="s">
        <v>1706</v>
      </c>
      <c r="E2245" s="202" t="s">
        <v>1707</v>
      </c>
      <c r="F2245" s="202" t="s">
        <v>475</v>
      </c>
      <c r="G2245" s="254">
        <v>3646696</v>
      </c>
      <c r="H2245" s="361" t="s">
        <v>1433</v>
      </c>
      <c r="I2245" s="359" t="s">
        <v>1407</v>
      </c>
      <c r="J2245" s="359" t="s">
        <v>1380</v>
      </c>
      <c r="K2245" s="359" t="s">
        <v>8</v>
      </c>
      <c r="L2245" s="359" t="s">
        <v>1408</v>
      </c>
      <c r="M2245" s="368" t="s">
        <v>1407</v>
      </c>
      <c r="N2245" s="205">
        <v>42530</v>
      </c>
      <c r="O2245" s="203"/>
      <c r="P2245" t="str">
        <f t="shared" si="35"/>
        <v>Twin Cities Metro Area Chloride TMDL and Management Plan-Rush Creek, South Fork-(07010206-732)-Chloride</v>
      </c>
    </row>
    <row r="2246" spans="1:16" ht="27.95" hidden="1" customHeight="1" x14ac:dyDescent="0.25">
      <c r="A2246" s="203" t="s">
        <v>113</v>
      </c>
      <c r="B2246" s="202" t="s">
        <v>502</v>
      </c>
      <c r="C2246" s="203" t="s">
        <v>1461</v>
      </c>
      <c r="D2246" s="202" t="s">
        <v>1706</v>
      </c>
      <c r="E2246" s="202" t="s">
        <v>1707</v>
      </c>
      <c r="F2246" s="202" t="s">
        <v>475</v>
      </c>
      <c r="G2246" s="254">
        <v>24150</v>
      </c>
      <c r="H2246" s="361" t="s">
        <v>1414</v>
      </c>
      <c r="I2246" s="359" t="s">
        <v>1407</v>
      </c>
      <c r="J2246" s="359" t="s">
        <v>1380</v>
      </c>
      <c r="K2246" s="359" t="s">
        <v>8</v>
      </c>
      <c r="L2246" s="359" t="s">
        <v>1392</v>
      </c>
      <c r="M2246" s="368" t="s">
        <v>1407</v>
      </c>
      <c r="N2246" s="205">
        <v>42530</v>
      </c>
      <c r="O2246" s="203"/>
      <c r="P2246" t="str">
        <f t="shared" si="35"/>
        <v>Twin Cities Metro Area Chloride TMDL and Management Plan-Rush Creek, South Fork-(07010206-732)-Chloride</v>
      </c>
    </row>
    <row r="2247" spans="1:16" ht="27.95" hidden="1" customHeight="1" x14ac:dyDescent="0.25">
      <c r="A2247" s="203" t="s">
        <v>113</v>
      </c>
      <c r="B2247" s="202" t="s">
        <v>502</v>
      </c>
      <c r="C2247" s="203" t="s">
        <v>1461</v>
      </c>
      <c r="D2247" s="202" t="s">
        <v>1604</v>
      </c>
      <c r="E2247" s="202" t="s">
        <v>1603</v>
      </c>
      <c r="F2247" s="202" t="s">
        <v>475</v>
      </c>
      <c r="G2247" s="254">
        <v>1432047</v>
      </c>
      <c r="H2247" s="361" t="s">
        <v>1433</v>
      </c>
      <c r="I2247" s="359" t="s">
        <v>1407</v>
      </c>
      <c r="J2247" s="359" t="s">
        <v>1380</v>
      </c>
      <c r="K2247" s="359" t="s">
        <v>8</v>
      </c>
      <c r="L2247" s="359" t="s">
        <v>1408</v>
      </c>
      <c r="M2247" s="368" t="s">
        <v>1407</v>
      </c>
      <c r="N2247" s="205">
        <v>42530</v>
      </c>
      <c r="O2247" s="203"/>
      <c r="P2247" t="str">
        <f t="shared" si="35"/>
        <v>Twin Cities Metro Area Chloride TMDL and Management Plan-Bass Creek-(07010206-784)-Chloride</v>
      </c>
    </row>
    <row r="2248" spans="1:16" ht="27.95" hidden="1" customHeight="1" x14ac:dyDescent="0.25">
      <c r="A2248" s="203" t="s">
        <v>113</v>
      </c>
      <c r="B2248" s="202" t="s">
        <v>502</v>
      </c>
      <c r="C2248" s="203" t="s">
        <v>1461</v>
      </c>
      <c r="D2248" s="202" t="s">
        <v>1604</v>
      </c>
      <c r="E2248" s="202" t="s">
        <v>1603</v>
      </c>
      <c r="F2248" s="202" t="s">
        <v>475</v>
      </c>
      <c r="G2248" s="254">
        <v>9484</v>
      </c>
      <c r="H2248" s="361" t="s">
        <v>1414</v>
      </c>
      <c r="I2248" s="359" t="s">
        <v>1407</v>
      </c>
      <c r="J2248" s="359" t="s">
        <v>1380</v>
      </c>
      <c r="K2248" s="359" t="s">
        <v>8</v>
      </c>
      <c r="L2248" s="359" t="s">
        <v>1392</v>
      </c>
      <c r="M2248" s="368" t="s">
        <v>1407</v>
      </c>
      <c r="N2248" s="205">
        <v>42530</v>
      </c>
      <c r="O2248" s="203"/>
      <c r="P2248" t="str">
        <f t="shared" si="35"/>
        <v>Twin Cities Metro Area Chloride TMDL and Management Plan-Bass Creek-(07010206-784)-Chloride</v>
      </c>
    </row>
    <row r="2249" spans="1:16" ht="27.95" hidden="1" customHeight="1" x14ac:dyDescent="0.25">
      <c r="A2249" s="203" t="s">
        <v>113</v>
      </c>
      <c r="B2249" s="202" t="s">
        <v>502</v>
      </c>
      <c r="C2249" s="203" t="s">
        <v>1660</v>
      </c>
      <c r="D2249" s="202" t="s">
        <v>1924</v>
      </c>
      <c r="E2249" s="202" t="s">
        <v>1925</v>
      </c>
      <c r="F2249" s="202" t="s">
        <v>505</v>
      </c>
      <c r="G2249" s="253">
        <v>0.1</v>
      </c>
      <c r="H2249" s="361" t="s">
        <v>1433</v>
      </c>
      <c r="I2249" s="359" t="s">
        <v>1407</v>
      </c>
      <c r="J2249" s="358">
        <v>0</v>
      </c>
      <c r="K2249" s="359" t="s">
        <v>1113</v>
      </c>
      <c r="L2249" s="359" t="s">
        <v>1408</v>
      </c>
      <c r="M2249" s="368">
        <v>2006</v>
      </c>
      <c r="N2249" s="207" t="s">
        <v>1663</v>
      </c>
      <c r="O2249" s="203"/>
      <c r="P2249" t="str">
        <f t="shared" si="35"/>
        <v>Upper Minnehaha Creek Watershed TMDL-Stone-(10-0056-00)-TP</v>
      </c>
    </row>
    <row r="2250" spans="1:16" ht="27.95" hidden="1" customHeight="1" x14ac:dyDescent="0.25">
      <c r="A2250" s="203" t="s">
        <v>113</v>
      </c>
      <c r="B2250" s="202" t="s">
        <v>502</v>
      </c>
      <c r="C2250" s="203" t="s">
        <v>1660</v>
      </c>
      <c r="D2250" s="202" t="s">
        <v>1924</v>
      </c>
      <c r="E2250" s="202" t="s">
        <v>1925</v>
      </c>
      <c r="F2250" s="202" t="s">
        <v>505</v>
      </c>
      <c r="G2250" s="253">
        <v>2.7999999999999998E-4</v>
      </c>
      <c r="H2250" s="361" t="s">
        <v>1414</v>
      </c>
      <c r="I2250" s="359" t="s">
        <v>1407</v>
      </c>
      <c r="J2250" s="358">
        <v>0</v>
      </c>
      <c r="K2250" s="359" t="s">
        <v>1113</v>
      </c>
      <c r="L2250" s="359" t="s">
        <v>1392</v>
      </c>
      <c r="M2250" s="368">
        <v>2006</v>
      </c>
      <c r="N2250" s="207" t="s">
        <v>1663</v>
      </c>
      <c r="O2250" s="203"/>
      <c r="P2250" t="str">
        <f t="shared" si="35"/>
        <v>Upper Minnehaha Creek Watershed TMDL-Stone-(10-0056-00)-TP</v>
      </c>
    </row>
    <row r="2251" spans="1:16" ht="27.95" hidden="1" customHeight="1" x14ac:dyDescent="0.25">
      <c r="A2251" s="203" t="s">
        <v>113</v>
      </c>
      <c r="B2251" s="202" t="s">
        <v>502</v>
      </c>
      <c r="C2251" s="203" t="s">
        <v>1660</v>
      </c>
      <c r="D2251" s="202" t="s">
        <v>1926</v>
      </c>
      <c r="E2251" s="202" t="s">
        <v>1927</v>
      </c>
      <c r="F2251" s="202" t="s">
        <v>505</v>
      </c>
      <c r="G2251" s="253">
        <v>2.66</v>
      </c>
      <c r="H2251" s="361" t="s">
        <v>1433</v>
      </c>
      <c r="I2251" s="359" t="s">
        <v>1407</v>
      </c>
      <c r="J2251" s="358">
        <v>0.73</v>
      </c>
      <c r="K2251" s="359" t="s">
        <v>1113</v>
      </c>
      <c r="L2251" s="359" t="s">
        <v>1408</v>
      </c>
      <c r="M2251" s="368">
        <v>2008</v>
      </c>
      <c r="N2251" s="207" t="s">
        <v>1663</v>
      </c>
      <c r="O2251" s="203"/>
      <c r="P2251" t="str">
        <f t="shared" si="35"/>
        <v>Upper Minnehaha Creek Watershed TMDL-Gleason-(27-0095-00)-TP</v>
      </c>
    </row>
    <row r="2252" spans="1:16" ht="27.95" hidden="1" customHeight="1" x14ac:dyDescent="0.25">
      <c r="A2252" s="203" t="s">
        <v>113</v>
      </c>
      <c r="B2252" s="202" t="s">
        <v>502</v>
      </c>
      <c r="C2252" s="203" t="s">
        <v>1660</v>
      </c>
      <c r="D2252" s="202" t="s">
        <v>1926</v>
      </c>
      <c r="E2252" s="202" t="s">
        <v>1927</v>
      </c>
      <c r="F2252" s="202" t="s">
        <v>505</v>
      </c>
      <c r="G2252" s="253">
        <v>7.0000000000000001E-3</v>
      </c>
      <c r="H2252" s="361" t="s">
        <v>1414</v>
      </c>
      <c r="I2252" s="359" t="s">
        <v>1407</v>
      </c>
      <c r="J2252" s="358">
        <v>0.73</v>
      </c>
      <c r="K2252" s="359" t="s">
        <v>1113</v>
      </c>
      <c r="L2252" s="359" t="s">
        <v>1392</v>
      </c>
      <c r="M2252" s="368">
        <v>2008</v>
      </c>
      <c r="N2252" s="207" t="s">
        <v>1663</v>
      </c>
      <c r="O2252" s="203"/>
      <c r="P2252" t="str">
        <f t="shared" si="35"/>
        <v>Upper Minnehaha Creek Watershed TMDL-Gleason-(27-0095-00)-TP</v>
      </c>
    </row>
    <row r="2253" spans="1:16" ht="27.95" hidden="1" customHeight="1" x14ac:dyDescent="0.25">
      <c r="A2253" s="203" t="s">
        <v>113</v>
      </c>
      <c r="B2253" s="202" t="s">
        <v>502</v>
      </c>
      <c r="C2253" s="203" t="s">
        <v>1660</v>
      </c>
      <c r="D2253" s="202" t="s">
        <v>1928</v>
      </c>
      <c r="E2253" s="202" t="s">
        <v>1929</v>
      </c>
      <c r="F2253" s="202" t="s">
        <v>505</v>
      </c>
      <c r="G2253" s="253">
        <v>0.53300000000000003</v>
      </c>
      <c r="H2253" s="361" t="s">
        <v>1433</v>
      </c>
      <c r="I2253" s="359" t="s">
        <v>1407</v>
      </c>
      <c r="J2253" s="358">
        <v>0.40410000000000001</v>
      </c>
      <c r="K2253" s="359" t="s">
        <v>1113</v>
      </c>
      <c r="L2253" s="359" t="s">
        <v>1408</v>
      </c>
      <c r="M2253" s="368">
        <v>2007</v>
      </c>
      <c r="N2253" s="207" t="s">
        <v>1663</v>
      </c>
      <c r="O2253" s="203"/>
      <c r="P2253" t="str">
        <f t="shared" si="35"/>
        <v>Upper Minnehaha Creek Watershed TMDL-Snyder-(27-0108-00)-TP</v>
      </c>
    </row>
    <row r="2254" spans="1:16" ht="27.95" hidden="1" customHeight="1" x14ac:dyDescent="0.25">
      <c r="A2254" s="203" t="s">
        <v>113</v>
      </c>
      <c r="B2254" s="202" t="s">
        <v>502</v>
      </c>
      <c r="C2254" s="203" t="s">
        <v>1660</v>
      </c>
      <c r="D2254" s="202" t="s">
        <v>1928</v>
      </c>
      <c r="E2254" s="202" t="s">
        <v>1929</v>
      </c>
      <c r="F2254" s="202" t="s">
        <v>505</v>
      </c>
      <c r="G2254" s="253">
        <v>1.4599999999999999E-3</v>
      </c>
      <c r="H2254" s="361" t="s">
        <v>1414</v>
      </c>
      <c r="I2254" s="359" t="s">
        <v>1407</v>
      </c>
      <c r="J2254" s="358">
        <v>0.40410000000000001</v>
      </c>
      <c r="K2254" s="359" t="s">
        <v>1113</v>
      </c>
      <c r="L2254" s="359" t="s">
        <v>1392</v>
      </c>
      <c r="M2254" s="368">
        <v>2007</v>
      </c>
      <c r="N2254" s="207" t="s">
        <v>1663</v>
      </c>
      <c r="O2254" s="203"/>
      <c r="P2254" t="str">
        <f t="shared" si="35"/>
        <v>Upper Minnehaha Creek Watershed TMDL-Snyder-(27-0108-00)-TP</v>
      </c>
    </row>
    <row r="2255" spans="1:16" ht="27.95" hidden="1" customHeight="1" x14ac:dyDescent="0.25">
      <c r="A2255" s="203" t="s">
        <v>113</v>
      </c>
      <c r="B2255" s="202" t="s">
        <v>502</v>
      </c>
      <c r="C2255" s="203" t="s">
        <v>1660</v>
      </c>
      <c r="D2255" s="202" t="s">
        <v>1930</v>
      </c>
      <c r="E2255" s="202" t="s">
        <v>1931</v>
      </c>
      <c r="F2255" s="202" t="s">
        <v>505</v>
      </c>
      <c r="G2255" s="253">
        <v>2.41</v>
      </c>
      <c r="H2255" s="361" t="s">
        <v>1433</v>
      </c>
      <c r="I2255" s="359" t="s">
        <v>1407</v>
      </c>
      <c r="J2255" s="358">
        <v>0.60709999999999997</v>
      </c>
      <c r="K2255" s="359" t="s">
        <v>1113</v>
      </c>
      <c r="L2255" s="359" t="s">
        <v>1408</v>
      </c>
      <c r="M2255" s="368">
        <v>2007</v>
      </c>
      <c r="N2255" s="207" t="s">
        <v>1663</v>
      </c>
      <c r="O2255" s="203"/>
      <c r="P2255" t="str">
        <f t="shared" si="35"/>
        <v>Upper Minnehaha Creek Watershed TMDL-Hadley-(27-0109-00)-TP</v>
      </c>
    </row>
    <row r="2256" spans="1:16" ht="27.95" hidden="1" customHeight="1" x14ac:dyDescent="0.25">
      <c r="A2256" s="203" t="s">
        <v>113</v>
      </c>
      <c r="B2256" s="202" t="s">
        <v>502</v>
      </c>
      <c r="C2256" s="203" t="s">
        <v>1660</v>
      </c>
      <c r="D2256" s="202" t="s">
        <v>1930</v>
      </c>
      <c r="E2256" s="202" t="s">
        <v>1931</v>
      </c>
      <c r="F2256" s="202" t="s">
        <v>505</v>
      </c>
      <c r="G2256" s="253">
        <v>6.6E-3</v>
      </c>
      <c r="H2256" s="361" t="s">
        <v>1414</v>
      </c>
      <c r="I2256" s="359" t="s">
        <v>1407</v>
      </c>
      <c r="J2256" s="358">
        <v>0.60709999999999997</v>
      </c>
      <c r="K2256" s="359" t="s">
        <v>1113</v>
      </c>
      <c r="L2256" s="359" t="s">
        <v>1392</v>
      </c>
      <c r="M2256" s="368">
        <v>2007</v>
      </c>
      <c r="N2256" s="207" t="s">
        <v>1663</v>
      </c>
      <c r="O2256" s="203"/>
      <c r="P2256" t="str">
        <f t="shared" si="35"/>
        <v>Upper Minnehaha Creek Watershed TMDL-Hadley-(27-0109-00)-TP</v>
      </c>
    </row>
    <row r="2257" spans="1:16" ht="27.95" hidden="1" customHeight="1" x14ac:dyDescent="0.25">
      <c r="A2257" s="203" t="s">
        <v>113</v>
      </c>
      <c r="B2257" s="202" t="s">
        <v>502</v>
      </c>
      <c r="C2257" s="203" t="s">
        <v>1660</v>
      </c>
      <c r="D2257" s="202" t="s">
        <v>1932</v>
      </c>
      <c r="E2257" s="202" t="s">
        <v>1933</v>
      </c>
      <c r="F2257" s="202" t="s">
        <v>505</v>
      </c>
      <c r="G2257" s="253">
        <v>5.84</v>
      </c>
      <c r="H2257" s="361" t="s">
        <v>1433</v>
      </c>
      <c r="I2257" s="359" t="s">
        <v>1407</v>
      </c>
      <c r="J2257" s="358">
        <v>0.6</v>
      </c>
      <c r="K2257" s="359" t="s">
        <v>1113</v>
      </c>
      <c r="L2257" s="359" t="s">
        <v>1408</v>
      </c>
      <c r="M2257" s="368">
        <v>2008</v>
      </c>
      <c r="N2257" s="207" t="s">
        <v>1663</v>
      </c>
      <c r="O2257" s="203"/>
      <c r="P2257" t="str">
        <f t="shared" si="35"/>
        <v>Upper Minnehaha Creek Watershed TMDL-Minnetonka-Halsteds Bay-(27-0133-09)-TP</v>
      </c>
    </row>
    <row r="2258" spans="1:16" ht="27.95" hidden="1" customHeight="1" x14ac:dyDescent="0.25">
      <c r="A2258" s="203" t="s">
        <v>113</v>
      </c>
      <c r="B2258" s="202" t="s">
        <v>502</v>
      </c>
      <c r="C2258" s="203" t="s">
        <v>1660</v>
      </c>
      <c r="D2258" s="202" t="s">
        <v>1932</v>
      </c>
      <c r="E2258" s="202" t="s">
        <v>1933</v>
      </c>
      <c r="F2258" s="202" t="s">
        <v>505</v>
      </c>
      <c r="G2258" s="253">
        <v>1.6E-2</v>
      </c>
      <c r="H2258" s="361" t="s">
        <v>1414</v>
      </c>
      <c r="I2258" s="359" t="s">
        <v>1407</v>
      </c>
      <c r="J2258" s="358">
        <v>0.59899999999999998</v>
      </c>
      <c r="K2258" s="359" t="s">
        <v>1113</v>
      </c>
      <c r="L2258" s="359" t="s">
        <v>1392</v>
      </c>
      <c r="M2258" s="368">
        <v>2008</v>
      </c>
      <c r="N2258" s="207" t="s">
        <v>1663</v>
      </c>
      <c r="O2258" s="203"/>
      <c r="P2258" t="str">
        <f t="shared" si="35"/>
        <v>Upper Minnehaha Creek Watershed TMDL-Minnetonka-Halsteds Bay-(27-0133-09)-TP</v>
      </c>
    </row>
    <row r="2259" spans="1:16" ht="27.95" hidden="1" customHeight="1" x14ac:dyDescent="0.25">
      <c r="A2259" s="203" t="s">
        <v>113</v>
      </c>
      <c r="B2259" s="202" t="s">
        <v>502</v>
      </c>
      <c r="C2259" s="203" t="s">
        <v>1660</v>
      </c>
      <c r="D2259" s="202" t="s">
        <v>1934</v>
      </c>
      <c r="E2259" s="202" t="s">
        <v>1935</v>
      </c>
      <c r="F2259" s="202" t="s">
        <v>505</v>
      </c>
      <c r="G2259" s="253">
        <v>2.63</v>
      </c>
      <c r="H2259" s="361" t="s">
        <v>1433</v>
      </c>
      <c r="I2259" s="359" t="s">
        <v>1407</v>
      </c>
      <c r="J2259" s="358">
        <v>0.4511</v>
      </c>
      <c r="K2259" s="359" t="s">
        <v>1113</v>
      </c>
      <c r="L2259" s="359" t="s">
        <v>1408</v>
      </c>
      <c r="M2259" s="368">
        <v>2008</v>
      </c>
      <c r="N2259" s="207" t="s">
        <v>1663</v>
      </c>
      <c r="O2259" s="203"/>
      <c r="P2259" t="str">
        <f t="shared" si="35"/>
        <v>Upper Minnehaha Creek Watershed TMDL-Minnetonka-Stubbs Bay-(27-0133-12)-TP</v>
      </c>
    </row>
    <row r="2260" spans="1:16" ht="27.95" hidden="1" customHeight="1" x14ac:dyDescent="0.25">
      <c r="A2260" s="203" t="s">
        <v>113</v>
      </c>
      <c r="B2260" s="202" t="s">
        <v>502</v>
      </c>
      <c r="C2260" s="203" t="s">
        <v>1660</v>
      </c>
      <c r="D2260" s="202" t="s">
        <v>1934</v>
      </c>
      <c r="E2260" s="202" t="s">
        <v>1935</v>
      </c>
      <c r="F2260" s="202" t="s">
        <v>505</v>
      </c>
      <c r="G2260" s="253">
        <v>7.1900000000000002E-3</v>
      </c>
      <c r="H2260" s="361" t="s">
        <v>1414</v>
      </c>
      <c r="I2260" s="359" t="s">
        <v>1407</v>
      </c>
      <c r="J2260" s="358">
        <v>0.4511</v>
      </c>
      <c r="K2260" s="359" t="s">
        <v>1113</v>
      </c>
      <c r="L2260" s="359" t="s">
        <v>1392</v>
      </c>
      <c r="M2260" s="368">
        <v>2008</v>
      </c>
      <c r="N2260" s="207" t="s">
        <v>1663</v>
      </c>
      <c r="O2260" s="203"/>
      <c r="P2260" t="str">
        <f t="shared" si="35"/>
        <v>Upper Minnehaha Creek Watershed TMDL-Minnetonka-Stubbs Bay-(27-0133-12)-TP</v>
      </c>
    </row>
    <row r="2261" spans="1:16" ht="27.95" hidden="1" customHeight="1" x14ac:dyDescent="0.25">
      <c r="A2261" s="203" t="s">
        <v>113</v>
      </c>
      <c r="B2261" s="202" t="s">
        <v>502</v>
      </c>
      <c r="C2261" s="203" t="s">
        <v>1660</v>
      </c>
      <c r="D2261" s="202" t="s">
        <v>1936</v>
      </c>
      <c r="E2261" s="202" t="s">
        <v>1937</v>
      </c>
      <c r="F2261" s="202" t="s">
        <v>505</v>
      </c>
      <c r="G2261" s="253">
        <v>0.97</v>
      </c>
      <c r="H2261" s="361" t="s">
        <v>1433</v>
      </c>
      <c r="I2261" s="359" t="s">
        <v>1407</v>
      </c>
      <c r="J2261" s="358">
        <v>0.94740000000000002</v>
      </c>
      <c r="K2261" s="359" t="s">
        <v>1113</v>
      </c>
      <c r="L2261" s="359" t="s">
        <v>1408</v>
      </c>
      <c r="M2261" s="368">
        <v>2008</v>
      </c>
      <c r="N2261" s="207" t="s">
        <v>1663</v>
      </c>
      <c r="O2261" s="203"/>
      <c r="P2261" t="str">
        <f t="shared" si="35"/>
        <v>Upper Minnehaha Creek Watershed TMDL-Minnetonka-West Arm-(27-0133-14)-TP</v>
      </c>
    </row>
    <row r="2262" spans="1:16" ht="27.95" hidden="1" customHeight="1" x14ac:dyDescent="0.25">
      <c r="A2262" s="203" t="s">
        <v>113</v>
      </c>
      <c r="B2262" s="202" t="s">
        <v>502</v>
      </c>
      <c r="C2262" s="203" t="s">
        <v>1660</v>
      </c>
      <c r="D2262" s="202" t="s">
        <v>1936</v>
      </c>
      <c r="E2262" s="202" t="s">
        <v>1937</v>
      </c>
      <c r="F2262" s="202" t="s">
        <v>505</v>
      </c>
      <c r="G2262" s="253">
        <v>2.65E-3</v>
      </c>
      <c r="H2262" s="361" t="s">
        <v>1414</v>
      </c>
      <c r="I2262" s="359" t="s">
        <v>1407</v>
      </c>
      <c r="J2262" s="358">
        <v>0.94969999999999999</v>
      </c>
      <c r="K2262" s="359" t="s">
        <v>1113</v>
      </c>
      <c r="L2262" s="359" t="s">
        <v>1392</v>
      </c>
      <c r="M2262" s="368">
        <v>2008</v>
      </c>
      <c r="N2262" s="207" t="s">
        <v>1663</v>
      </c>
      <c r="O2262" s="203"/>
      <c r="P2262" t="str">
        <f t="shared" si="35"/>
        <v>Upper Minnehaha Creek Watershed TMDL-Minnetonka-West Arm-(27-0133-14)-TP</v>
      </c>
    </row>
    <row r="2263" spans="1:16" ht="27.95" hidden="1" customHeight="1" x14ac:dyDescent="0.25">
      <c r="A2263" s="203" t="s">
        <v>113</v>
      </c>
      <c r="B2263" s="202" t="s">
        <v>502</v>
      </c>
      <c r="C2263" s="203" t="s">
        <v>1660</v>
      </c>
      <c r="D2263" s="202" t="s">
        <v>1938</v>
      </c>
      <c r="E2263" s="202" t="s">
        <v>1939</v>
      </c>
      <c r="F2263" s="202" t="s">
        <v>505</v>
      </c>
      <c r="G2263" s="253">
        <v>2.15</v>
      </c>
      <c r="H2263" s="361" t="s">
        <v>1433</v>
      </c>
      <c r="I2263" s="359" t="s">
        <v>1407</v>
      </c>
      <c r="J2263" s="358">
        <v>0.71430000000000005</v>
      </c>
      <c r="K2263" s="359" t="s">
        <v>1113</v>
      </c>
      <c r="L2263" s="359" t="s">
        <v>1408</v>
      </c>
      <c r="M2263" s="368">
        <v>2008</v>
      </c>
      <c r="N2263" s="207" t="s">
        <v>1663</v>
      </c>
      <c r="O2263" s="203"/>
      <c r="P2263" t="str">
        <f t="shared" si="35"/>
        <v>Upper Minnehaha Creek Watershed TMDL-Minnetonka-Jennings Bay-(27-0133-15)-TP</v>
      </c>
    </row>
    <row r="2264" spans="1:16" ht="27.95" hidden="1" customHeight="1" x14ac:dyDescent="0.25">
      <c r="A2264" s="203" t="s">
        <v>113</v>
      </c>
      <c r="B2264" s="202" t="s">
        <v>502</v>
      </c>
      <c r="C2264" s="203" t="s">
        <v>1660</v>
      </c>
      <c r="D2264" s="202" t="s">
        <v>1938</v>
      </c>
      <c r="E2264" s="202" t="s">
        <v>1939</v>
      </c>
      <c r="F2264" s="202" t="s">
        <v>505</v>
      </c>
      <c r="G2264" s="253">
        <v>5.8900000000000003E-3</v>
      </c>
      <c r="H2264" s="361" t="s">
        <v>1414</v>
      </c>
      <c r="I2264" s="359" t="s">
        <v>1407</v>
      </c>
      <c r="J2264" s="358">
        <v>0.70989999999999998</v>
      </c>
      <c r="K2264" s="359" t="s">
        <v>1113</v>
      </c>
      <c r="L2264" s="359" t="s">
        <v>1392</v>
      </c>
      <c r="M2264" s="368">
        <v>2008</v>
      </c>
      <c r="N2264" s="207" t="s">
        <v>1663</v>
      </c>
      <c r="O2264" s="203"/>
      <c r="P2264" t="str">
        <f t="shared" si="35"/>
        <v>Upper Minnehaha Creek Watershed TMDL-Minnetonka-Jennings Bay-(27-0133-15)-TP</v>
      </c>
    </row>
    <row r="2265" spans="1:16" ht="27.95" hidden="1" customHeight="1" x14ac:dyDescent="0.25">
      <c r="A2265" s="203" t="s">
        <v>113</v>
      </c>
      <c r="B2265" s="202" t="s">
        <v>502</v>
      </c>
      <c r="C2265" s="203" t="s">
        <v>1660</v>
      </c>
      <c r="D2265" s="202" t="s">
        <v>1940</v>
      </c>
      <c r="E2265" s="202" t="s">
        <v>1941</v>
      </c>
      <c r="F2265" s="202" t="s">
        <v>505</v>
      </c>
      <c r="G2265" s="253">
        <v>7.0000000000000007E-2</v>
      </c>
      <c r="H2265" s="361" t="s">
        <v>1433</v>
      </c>
      <c r="I2265" s="359" t="s">
        <v>1407</v>
      </c>
      <c r="J2265" s="358">
        <v>0.88890000000000002</v>
      </c>
      <c r="K2265" s="359" t="s">
        <v>1113</v>
      </c>
      <c r="L2265" s="359" t="s">
        <v>1408</v>
      </c>
      <c r="M2265" s="368">
        <v>2007</v>
      </c>
      <c r="N2265" s="207" t="s">
        <v>1663</v>
      </c>
      <c r="O2265" s="203"/>
      <c r="P2265" t="str">
        <f t="shared" si="35"/>
        <v>Upper Minnehaha Creek Watershed TMDL-Mooney-(27-0134-00)-TP</v>
      </c>
    </row>
    <row r="2266" spans="1:16" ht="27.95" hidden="1" customHeight="1" x14ac:dyDescent="0.25">
      <c r="A2266" s="203" t="s">
        <v>113</v>
      </c>
      <c r="B2266" s="202" t="s">
        <v>502</v>
      </c>
      <c r="C2266" s="203" t="s">
        <v>1660</v>
      </c>
      <c r="D2266" s="202" t="s">
        <v>1940</v>
      </c>
      <c r="E2266" s="202" t="s">
        <v>1941</v>
      </c>
      <c r="F2266" s="202" t="s">
        <v>505</v>
      </c>
      <c r="G2266" s="253">
        <v>2.0000000000000001E-4</v>
      </c>
      <c r="H2266" s="361" t="s">
        <v>1414</v>
      </c>
      <c r="I2266" s="359" t="s">
        <v>1407</v>
      </c>
      <c r="J2266" s="358">
        <v>0.88890000000000002</v>
      </c>
      <c r="K2266" s="359" t="s">
        <v>1113</v>
      </c>
      <c r="L2266" s="359" t="s">
        <v>1392</v>
      </c>
      <c r="M2266" s="368">
        <v>2007</v>
      </c>
      <c r="N2266" s="207" t="s">
        <v>1663</v>
      </c>
      <c r="O2266" s="203"/>
      <c r="P2266" t="str">
        <f t="shared" si="35"/>
        <v>Upper Minnehaha Creek Watershed TMDL-Mooney-(27-0134-00)-TP</v>
      </c>
    </row>
    <row r="2267" spans="1:16" ht="27.95" hidden="1" customHeight="1" x14ac:dyDescent="0.25">
      <c r="A2267" s="203" t="s">
        <v>113</v>
      </c>
      <c r="B2267" s="202" t="s">
        <v>502</v>
      </c>
      <c r="C2267" s="203" t="s">
        <v>1660</v>
      </c>
      <c r="D2267" s="202" t="s">
        <v>1942</v>
      </c>
      <c r="E2267" s="202" t="s">
        <v>1943</v>
      </c>
      <c r="F2267" s="202" t="s">
        <v>505</v>
      </c>
      <c r="G2267" s="253">
        <v>3.18</v>
      </c>
      <c r="H2267" s="361" t="s">
        <v>1433</v>
      </c>
      <c r="I2267" s="359" t="s">
        <v>1407</v>
      </c>
      <c r="J2267" s="358">
        <v>0.61839999999999995</v>
      </c>
      <c r="K2267" s="359" t="s">
        <v>1113</v>
      </c>
      <c r="L2267" s="359" t="s">
        <v>1408</v>
      </c>
      <c r="M2267" s="368">
        <v>2008</v>
      </c>
      <c r="N2267" s="207" t="s">
        <v>1663</v>
      </c>
      <c r="O2267" s="203"/>
      <c r="P2267" t="str">
        <f t="shared" si="35"/>
        <v>Upper Minnehaha Creek Watershed TMDL-Forest-(27-0139-00)-TP</v>
      </c>
    </row>
    <row r="2268" spans="1:16" ht="27.95" hidden="1" customHeight="1" x14ac:dyDescent="0.25">
      <c r="A2268" s="203" t="s">
        <v>113</v>
      </c>
      <c r="B2268" s="202" t="s">
        <v>502</v>
      </c>
      <c r="C2268" s="203" t="s">
        <v>1660</v>
      </c>
      <c r="D2268" s="202" t="s">
        <v>1942</v>
      </c>
      <c r="E2268" s="202" t="s">
        <v>1943</v>
      </c>
      <c r="F2268" s="202" t="s">
        <v>505</v>
      </c>
      <c r="G2268" s="253">
        <v>8.6999999999999994E-3</v>
      </c>
      <c r="H2268" s="361" t="s">
        <v>1414</v>
      </c>
      <c r="I2268" s="359" t="s">
        <v>1407</v>
      </c>
      <c r="J2268" s="358">
        <v>0.61839999999999995</v>
      </c>
      <c r="K2268" s="359" t="s">
        <v>1113</v>
      </c>
      <c r="L2268" s="359" t="s">
        <v>1392</v>
      </c>
      <c r="M2268" s="368">
        <v>2008</v>
      </c>
      <c r="N2268" s="207" t="s">
        <v>1663</v>
      </c>
      <c r="O2268" s="203"/>
      <c r="P2268" t="str">
        <f t="shared" si="35"/>
        <v>Upper Minnehaha Creek Watershed TMDL-Forest-(27-0139-00)-TP</v>
      </c>
    </row>
    <row r="2269" spans="1:16" ht="27.95" hidden="1" customHeight="1" x14ac:dyDescent="0.25">
      <c r="A2269" s="203" t="s">
        <v>113</v>
      </c>
      <c r="B2269" s="202" t="s">
        <v>502</v>
      </c>
      <c r="C2269" s="203" t="s">
        <v>1660</v>
      </c>
      <c r="D2269" s="202" t="s">
        <v>1944</v>
      </c>
      <c r="E2269" s="202" t="s">
        <v>1945</v>
      </c>
      <c r="F2269" s="202" t="s">
        <v>505</v>
      </c>
      <c r="G2269" s="253">
        <v>2.0499999999999998</v>
      </c>
      <c r="H2269" s="361" t="s">
        <v>1433</v>
      </c>
      <c r="I2269" s="359" t="s">
        <v>1407</v>
      </c>
      <c r="J2269" s="358">
        <v>0.68779999999999997</v>
      </c>
      <c r="K2269" s="359" t="s">
        <v>1113</v>
      </c>
      <c r="L2269" s="359" t="s">
        <v>1408</v>
      </c>
      <c r="M2269" s="368">
        <v>2008</v>
      </c>
      <c r="N2269" s="207" t="s">
        <v>1663</v>
      </c>
      <c r="O2269" s="203"/>
      <c r="P2269" t="str">
        <f t="shared" si="35"/>
        <v>Upper Minnehaha Creek Watershed TMDL-Tanager-(27-0141-00)-TP</v>
      </c>
    </row>
    <row r="2270" spans="1:16" ht="27.95" hidden="1" customHeight="1" x14ac:dyDescent="0.25">
      <c r="A2270" s="203" t="s">
        <v>113</v>
      </c>
      <c r="B2270" s="202" t="s">
        <v>502</v>
      </c>
      <c r="C2270" s="203" t="s">
        <v>1660</v>
      </c>
      <c r="D2270" s="202" t="s">
        <v>1944</v>
      </c>
      <c r="E2270" s="202" t="s">
        <v>1945</v>
      </c>
      <c r="F2270" s="202" t="s">
        <v>505</v>
      </c>
      <c r="G2270" s="253">
        <v>5.62E-3</v>
      </c>
      <c r="H2270" s="361" t="s">
        <v>1414</v>
      </c>
      <c r="I2270" s="359" t="s">
        <v>1407</v>
      </c>
      <c r="J2270" s="358">
        <v>0.68779999999999997</v>
      </c>
      <c r="K2270" s="359" t="s">
        <v>1113</v>
      </c>
      <c r="L2270" s="359" t="s">
        <v>1392</v>
      </c>
      <c r="M2270" s="368">
        <v>2008</v>
      </c>
      <c r="N2270" s="207" t="s">
        <v>1663</v>
      </c>
      <c r="O2270" s="203"/>
      <c r="P2270" t="str">
        <f t="shared" si="35"/>
        <v>Upper Minnehaha Creek Watershed TMDL-Tanager-(27-0141-00)-TP</v>
      </c>
    </row>
    <row r="2271" spans="1:16" ht="27.95" hidden="1" customHeight="1" x14ac:dyDescent="0.25">
      <c r="A2271" s="203" t="s">
        <v>113</v>
      </c>
      <c r="B2271" s="202" t="s">
        <v>502</v>
      </c>
      <c r="C2271" s="203" t="s">
        <v>1660</v>
      </c>
      <c r="D2271" s="202" t="s">
        <v>1946</v>
      </c>
      <c r="E2271" s="202" t="s">
        <v>1947</v>
      </c>
      <c r="F2271" s="202" t="s">
        <v>505</v>
      </c>
      <c r="G2271" s="253">
        <v>6.0000000000000002E-5</v>
      </c>
      <c r="H2271" s="361" t="s">
        <v>1433</v>
      </c>
      <c r="I2271" s="359" t="s">
        <v>1407</v>
      </c>
      <c r="J2271" s="358">
        <v>0.8</v>
      </c>
      <c r="K2271" s="359" t="s">
        <v>1113</v>
      </c>
      <c r="L2271" s="359" t="s">
        <v>1408</v>
      </c>
      <c r="M2271" s="368">
        <v>2007</v>
      </c>
      <c r="N2271" s="207" t="s">
        <v>1663</v>
      </c>
      <c r="O2271" s="203"/>
      <c r="P2271" t="str">
        <f t="shared" si="35"/>
        <v>Upper Minnehaha Creek Watershed TMDL-Wolsfeld-(27-0157-00)-TP</v>
      </c>
    </row>
    <row r="2272" spans="1:16" ht="27.95" hidden="1" customHeight="1" x14ac:dyDescent="0.25">
      <c r="A2272" s="203" t="s">
        <v>113</v>
      </c>
      <c r="B2272" s="202" t="s">
        <v>502</v>
      </c>
      <c r="C2272" s="203" t="s">
        <v>1660</v>
      </c>
      <c r="D2272" s="202" t="s">
        <v>1946</v>
      </c>
      <c r="E2272" s="202" t="s">
        <v>1947</v>
      </c>
      <c r="F2272" s="202" t="s">
        <v>505</v>
      </c>
      <c r="G2272" s="253">
        <v>1.9999999999999999E-7</v>
      </c>
      <c r="H2272" s="361" t="s">
        <v>1414</v>
      </c>
      <c r="I2272" s="359" t="s">
        <v>1407</v>
      </c>
      <c r="J2272" s="358">
        <v>0.8</v>
      </c>
      <c r="K2272" s="359" t="s">
        <v>1113</v>
      </c>
      <c r="L2272" s="359" t="s">
        <v>1392</v>
      </c>
      <c r="M2272" s="368">
        <v>2007</v>
      </c>
      <c r="N2272" s="207" t="s">
        <v>1663</v>
      </c>
      <c r="O2272" s="203"/>
      <c r="P2272" t="str">
        <f t="shared" si="35"/>
        <v>Upper Minnehaha Creek Watershed TMDL-Wolsfeld-(27-0157-00)-TP</v>
      </c>
    </row>
    <row r="2273" spans="1:16" ht="27.95" hidden="1" customHeight="1" x14ac:dyDescent="0.25">
      <c r="A2273" s="203" t="s">
        <v>113</v>
      </c>
      <c r="B2273" s="202" t="s">
        <v>502</v>
      </c>
      <c r="C2273" s="203" t="s">
        <v>1660</v>
      </c>
      <c r="D2273" s="202" t="s">
        <v>1948</v>
      </c>
      <c r="E2273" s="202" t="s">
        <v>1949</v>
      </c>
      <c r="F2273" s="202" t="s">
        <v>505</v>
      </c>
      <c r="G2273" s="253">
        <v>1E-3</v>
      </c>
      <c r="H2273" s="361" t="s">
        <v>1433</v>
      </c>
      <c r="I2273" s="359" t="s">
        <v>1407</v>
      </c>
      <c r="J2273" s="358">
        <v>0.98</v>
      </c>
      <c r="K2273" s="359" t="s">
        <v>1113</v>
      </c>
      <c r="L2273" s="359" t="s">
        <v>1408</v>
      </c>
      <c r="M2273" s="368">
        <v>2007</v>
      </c>
      <c r="N2273" s="207" t="s">
        <v>1663</v>
      </c>
      <c r="O2273" s="203"/>
      <c r="P2273" t="str">
        <f t="shared" si="35"/>
        <v>Upper Minnehaha Creek Watershed TMDL-Holy Name-(27-0158-00)-TP</v>
      </c>
    </row>
    <row r="2274" spans="1:16" ht="27.95" hidden="1" customHeight="1" x14ac:dyDescent="0.25">
      <c r="A2274" s="203" t="s">
        <v>113</v>
      </c>
      <c r="B2274" s="202" t="s">
        <v>502</v>
      </c>
      <c r="C2274" s="203" t="s">
        <v>1660</v>
      </c>
      <c r="D2274" s="202" t="s">
        <v>1948</v>
      </c>
      <c r="E2274" s="202" t="s">
        <v>1949</v>
      </c>
      <c r="F2274" s="202" t="s">
        <v>505</v>
      </c>
      <c r="G2274" s="253">
        <v>3.19E-6</v>
      </c>
      <c r="H2274" s="361" t="s">
        <v>1414</v>
      </c>
      <c r="I2274" s="359" t="s">
        <v>1407</v>
      </c>
      <c r="J2274" s="358">
        <v>0.98</v>
      </c>
      <c r="K2274" s="359" t="s">
        <v>1113</v>
      </c>
      <c r="L2274" s="359" t="s">
        <v>1392</v>
      </c>
      <c r="M2274" s="368">
        <v>2007</v>
      </c>
      <c r="N2274" s="207" t="s">
        <v>1663</v>
      </c>
      <c r="O2274" s="203"/>
      <c r="P2274" t="str">
        <f t="shared" si="35"/>
        <v>Upper Minnehaha Creek Watershed TMDL-Holy Name-(27-0158-00)-TP</v>
      </c>
    </row>
    <row r="2275" spans="1:16" ht="27.95" hidden="1" customHeight="1" x14ac:dyDescent="0.25">
      <c r="A2275" s="203" t="s">
        <v>113</v>
      </c>
      <c r="B2275" s="202" t="s">
        <v>502</v>
      </c>
      <c r="C2275" s="203" t="s">
        <v>1660</v>
      </c>
      <c r="D2275" s="202" t="s">
        <v>1950</v>
      </c>
      <c r="E2275" s="202" t="s">
        <v>1472</v>
      </c>
      <c r="F2275" s="202" t="s">
        <v>505</v>
      </c>
      <c r="G2275" s="253">
        <v>6</v>
      </c>
      <c r="H2275" s="361" t="s">
        <v>1433</v>
      </c>
      <c r="I2275" s="359" t="s">
        <v>1407</v>
      </c>
      <c r="J2275" s="358">
        <v>0.86</v>
      </c>
      <c r="K2275" s="359" t="s">
        <v>1113</v>
      </c>
      <c r="L2275" s="359" t="s">
        <v>1408</v>
      </c>
      <c r="M2275" s="368">
        <v>2008</v>
      </c>
      <c r="N2275" s="207" t="s">
        <v>1663</v>
      </c>
      <c r="O2275" s="203"/>
      <c r="P2275" t="str">
        <f t="shared" si="35"/>
        <v>Upper Minnehaha Creek Watershed TMDL-Long-(27-0160-00)-TP</v>
      </c>
    </row>
    <row r="2276" spans="1:16" ht="27.95" hidden="1" customHeight="1" x14ac:dyDescent="0.25">
      <c r="A2276" s="203" t="s">
        <v>113</v>
      </c>
      <c r="B2276" s="202" t="s">
        <v>502</v>
      </c>
      <c r="C2276" s="203" t="s">
        <v>1660</v>
      </c>
      <c r="D2276" s="202" t="s">
        <v>1950</v>
      </c>
      <c r="E2276" s="202" t="s">
        <v>1472</v>
      </c>
      <c r="F2276" s="202" t="s">
        <v>505</v>
      </c>
      <c r="G2276" s="253">
        <v>1.5299999999999999E-2</v>
      </c>
      <c r="H2276" s="361" t="s">
        <v>1414</v>
      </c>
      <c r="I2276" s="359" t="s">
        <v>1407</v>
      </c>
      <c r="J2276" s="358">
        <v>0.86</v>
      </c>
      <c r="K2276" s="359" t="s">
        <v>1113</v>
      </c>
      <c r="L2276" s="359" t="s">
        <v>1392</v>
      </c>
      <c r="M2276" s="368">
        <v>2008</v>
      </c>
      <c r="N2276" s="207" t="s">
        <v>1663</v>
      </c>
      <c r="O2276" s="203"/>
      <c r="P2276" t="str">
        <f t="shared" si="35"/>
        <v>Upper Minnehaha Creek Watershed TMDL-Long-(27-0160-00)-TP</v>
      </c>
    </row>
    <row r="2277" spans="1:16" ht="27.95" hidden="1" customHeight="1" x14ac:dyDescent="0.25">
      <c r="A2277" s="203" t="s">
        <v>113</v>
      </c>
      <c r="B2277" s="202" t="s">
        <v>502</v>
      </c>
      <c r="C2277" s="203" t="s">
        <v>1660</v>
      </c>
      <c r="D2277" s="202" t="s">
        <v>1951</v>
      </c>
      <c r="E2277" s="202" t="s">
        <v>1952</v>
      </c>
      <c r="F2277" s="202" t="s">
        <v>505</v>
      </c>
      <c r="G2277" s="253">
        <v>0.47</v>
      </c>
      <c r="H2277" s="361" t="s">
        <v>1433</v>
      </c>
      <c r="I2277" s="359" t="s">
        <v>1407</v>
      </c>
      <c r="J2277" s="358">
        <v>0.63560000000000005</v>
      </c>
      <c r="K2277" s="359" t="s">
        <v>1113</v>
      </c>
      <c r="L2277" s="359" t="s">
        <v>1408</v>
      </c>
      <c r="M2277" s="368">
        <v>2008</v>
      </c>
      <c r="N2277" s="207" t="s">
        <v>1663</v>
      </c>
      <c r="O2277" s="203"/>
      <c r="P2277" t="str">
        <f t="shared" si="35"/>
        <v>Upper Minnehaha Creek Watershed TMDL-Dutch-(27-0181-00)-TP</v>
      </c>
    </row>
    <row r="2278" spans="1:16" ht="27.95" hidden="1" customHeight="1" x14ac:dyDescent="0.25">
      <c r="A2278" s="203" t="s">
        <v>113</v>
      </c>
      <c r="B2278" s="202" t="s">
        <v>502</v>
      </c>
      <c r="C2278" s="203" t="s">
        <v>1660</v>
      </c>
      <c r="D2278" s="202" t="s">
        <v>1951</v>
      </c>
      <c r="E2278" s="202" t="s">
        <v>1952</v>
      </c>
      <c r="F2278" s="202" t="s">
        <v>505</v>
      </c>
      <c r="G2278" s="253">
        <v>1.2899999999999999E-3</v>
      </c>
      <c r="H2278" s="361" t="s">
        <v>1414</v>
      </c>
      <c r="I2278" s="359" t="s">
        <v>1407</v>
      </c>
      <c r="J2278" s="358">
        <v>0.63560000000000005</v>
      </c>
      <c r="K2278" s="359" t="s">
        <v>1113</v>
      </c>
      <c r="L2278" s="359" t="s">
        <v>1392</v>
      </c>
      <c r="M2278" s="368">
        <v>2008</v>
      </c>
      <c r="N2278" s="207" t="s">
        <v>1663</v>
      </c>
      <c r="O2278" s="203"/>
      <c r="P2278" t="str">
        <f t="shared" si="35"/>
        <v>Upper Minnehaha Creek Watershed TMDL-Dutch-(27-0181-00)-TP</v>
      </c>
    </row>
    <row r="2279" spans="1:16" ht="27.95" hidden="1" customHeight="1" x14ac:dyDescent="0.25">
      <c r="A2279" s="203" t="s">
        <v>113</v>
      </c>
      <c r="B2279" s="202" t="s">
        <v>502</v>
      </c>
      <c r="C2279" s="203" t="s">
        <v>1660</v>
      </c>
      <c r="D2279" s="202" t="s">
        <v>1953</v>
      </c>
      <c r="E2279" s="202" t="s">
        <v>1954</v>
      </c>
      <c r="F2279" s="202" t="s">
        <v>505</v>
      </c>
      <c r="G2279" s="253">
        <v>3.94</v>
      </c>
      <c r="H2279" s="361" t="s">
        <v>1433</v>
      </c>
      <c r="I2279" s="359" t="s">
        <v>1407</v>
      </c>
      <c r="J2279" s="358">
        <v>0.44619999999999999</v>
      </c>
      <c r="K2279" s="359" t="s">
        <v>1113</v>
      </c>
      <c r="L2279" s="359" t="s">
        <v>1408</v>
      </c>
      <c r="M2279" s="368">
        <v>2010</v>
      </c>
      <c r="N2279" s="207" t="s">
        <v>1663</v>
      </c>
      <c r="O2279" s="203"/>
      <c r="P2279" t="str">
        <f t="shared" si="35"/>
        <v>Upper Minnehaha Creek Watershed TMDL-Langdon-(27-0182-00)-TP</v>
      </c>
    </row>
    <row r="2280" spans="1:16" ht="27.95" hidden="1" customHeight="1" x14ac:dyDescent="0.25">
      <c r="A2280" s="203" t="s">
        <v>113</v>
      </c>
      <c r="B2280" s="202" t="s">
        <v>502</v>
      </c>
      <c r="C2280" s="203" t="s">
        <v>1660</v>
      </c>
      <c r="D2280" s="202" t="s">
        <v>1953</v>
      </c>
      <c r="E2280" s="202" t="s">
        <v>1954</v>
      </c>
      <c r="F2280" s="202" t="s">
        <v>505</v>
      </c>
      <c r="G2280" s="253">
        <v>1.0800000000000001E-2</v>
      </c>
      <c r="H2280" s="361" t="s">
        <v>1414</v>
      </c>
      <c r="I2280" s="359" t="s">
        <v>1407</v>
      </c>
      <c r="J2280" s="358">
        <v>0.44619999999999999</v>
      </c>
      <c r="K2280" s="359" t="s">
        <v>1113</v>
      </c>
      <c r="L2280" s="359" t="s">
        <v>1392</v>
      </c>
      <c r="M2280" s="368">
        <v>2010</v>
      </c>
      <c r="N2280" s="207" t="s">
        <v>1663</v>
      </c>
      <c r="O2280" s="203"/>
      <c r="P2280" t="str">
        <f t="shared" si="35"/>
        <v>Upper Minnehaha Creek Watershed TMDL-Langdon-(27-0182-00)-TP</v>
      </c>
    </row>
    <row r="2281" spans="1:16" ht="27.95" hidden="1" customHeight="1" x14ac:dyDescent="0.25">
      <c r="A2281" s="203" t="s">
        <v>113</v>
      </c>
      <c r="B2281" s="202" t="s">
        <v>502</v>
      </c>
      <c r="C2281" s="203" t="s">
        <v>1660</v>
      </c>
      <c r="D2281" s="202" t="s">
        <v>1955</v>
      </c>
      <c r="E2281" s="202" t="s">
        <v>1956</v>
      </c>
      <c r="F2281" s="202" t="s">
        <v>505</v>
      </c>
      <c r="G2281" s="253">
        <v>3.61E-2</v>
      </c>
      <c r="H2281" s="361" t="s">
        <v>1400</v>
      </c>
      <c r="I2281" s="359" t="s">
        <v>1379</v>
      </c>
      <c r="J2281" s="358">
        <v>0</v>
      </c>
      <c r="K2281" s="359" t="s">
        <v>1391</v>
      </c>
      <c r="L2281" s="359" t="s">
        <v>1392</v>
      </c>
      <c r="M2281" s="368">
        <v>2006</v>
      </c>
      <c r="N2281" s="207" t="s">
        <v>1663</v>
      </c>
      <c r="O2281" s="203"/>
      <c r="P2281" t="str">
        <f t="shared" si="35"/>
        <v>Upper Minnehaha Creek Watershed TMDL-Painter Creek-(07010206-700)-E. coli</v>
      </c>
    </row>
    <row r="2282" spans="1:16" ht="27.95" hidden="1" customHeight="1" x14ac:dyDescent="0.25">
      <c r="A2282" s="203" t="s">
        <v>113</v>
      </c>
      <c r="B2282" s="202" t="s">
        <v>502</v>
      </c>
      <c r="C2282" s="203" t="s">
        <v>1660</v>
      </c>
      <c r="D2282" s="202" t="s">
        <v>1955</v>
      </c>
      <c r="E2282" s="202" t="s">
        <v>1956</v>
      </c>
      <c r="F2282" s="202" t="s">
        <v>505</v>
      </c>
      <c r="G2282" s="253">
        <v>1.8100000000000002E-2</v>
      </c>
      <c r="H2282" s="361" t="s">
        <v>1400</v>
      </c>
      <c r="I2282" s="359" t="s">
        <v>1382</v>
      </c>
      <c r="J2282" s="358">
        <v>0</v>
      </c>
      <c r="K2282" s="359" t="s">
        <v>1391</v>
      </c>
      <c r="L2282" s="359" t="s">
        <v>1392</v>
      </c>
      <c r="M2282" s="368">
        <v>2006</v>
      </c>
      <c r="N2282" s="207" t="s">
        <v>1663</v>
      </c>
      <c r="O2282" s="203"/>
      <c r="P2282" t="str">
        <f t="shared" si="35"/>
        <v>Upper Minnehaha Creek Watershed TMDL-Painter Creek-(07010206-700)-E. coli</v>
      </c>
    </row>
    <row r="2283" spans="1:16" ht="27.95" hidden="1" customHeight="1" x14ac:dyDescent="0.25">
      <c r="A2283" s="203" t="s">
        <v>113</v>
      </c>
      <c r="B2283" s="202" t="s">
        <v>502</v>
      </c>
      <c r="C2283" s="203" t="s">
        <v>1660</v>
      </c>
      <c r="D2283" s="202" t="s">
        <v>1955</v>
      </c>
      <c r="E2283" s="202" t="s">
        <v>1956</v>
      </c>
      <c r="F2283" s="202" t="s">
        <v>505</v>
      </c>
      <c r="G2283" s="253">
        <v>2.4E-2</v>
      </c>
      <c r="H2283" s="361" t="s">
        <v>1400</v>
      </c>
      <c r="I2283" s="359" t="s">
        <v>1383</v>
      </c>
      <c r="J2283" s="358">
        <v>0</v>
      </c>
      <c r="K2283" s="359" t="s">
        <v>1391</v>
      </c>
      <c r="L2283" s="359" t="s">
        <v>1392</v>
      </c>
      <c r="M2283" s="368">
        <v>2006</v>
      </c>
      <c r="N2283" s="207" t="s">
        <v>1663</v>
      </c>
      <c r="O2283" s="203"/>
      <c r="P2283" t="str">
        <f t="shared" si="35"/>
        <v>Upper Minnehaha Creek Watershed TMDL-Painter Creek-(07010206-700)-E. coli</v>
      </c>
    </row>
    <row r="2284" spans="1:16" ht="27.95" hidden="1" customHeight="1" x14ac:dyDescent="0.25">
      <c r="A2284" s="203" t="s">
        <v>113</v>
      </c>
      <c r="B2284" s="202" t="s">
        <v>502</v>
      </c>
      <c r="C2284" s="203" t="s">
        <v>1660</v>
      </c>
      <c r="D2284" s="202" t="s">
        <v>1955</v>
      </c>
      <c r="E2284" s="202" t="s">
        <v>1956</v>
      </c>
      <c r="F2284" s="202" t="s">
        <v>505</v>
      </c>
      <c r="G2284" s="253">
        <v>3.1800000000000001E-3</v>
      </c>
      <c r="H2284" s="361" t="s">
        <v>1400</v>
      </c>
      <c r="I2284" s="359" t="s">
        <v>1384</v>
      </c>
      <c r="J2284" s="358">
        <v>0.31</v>
      </c>
      <c r="K2284" s="359" t="s">
        <v>1391</v>
      </c>
      <c r="L2284" s="359" t="s">
        <v>1392</v>
      </c>
      <c r="M2284" s="368">
        <v>2006</v>
      </c>
      <c r="N2284" s="207" t="s">
        <v>1663</v>
      </c>
      <c r="O2284" s="203"/>
      <c r="P2284" t="str">
        <f t="shared" si="35"/>
        <v>Upper Minnehaha Creek Watershed TMDL-Painter Creek-(07010206-700)-E. coli</v>
      </c>
    </row>
    <row r="2285" spans="1:16" ht="27.95" hidden="1" customHeight="1" x14ac:dyDescent="0.25">
      <c r="A2285" s="203" t="s">
        <v>113</v>
      </c>
      <c r="B2285" s="202" t="s">
        <v>502</v>
      </c>
      <c r="C2285" s="203" t="s">
        <v>1660</v>
      </c>
      <c r="D2285" s="202" t="s">
        <v>1955</v>
      </c>
      <c r="E2285" s="202" t="s">
        <v>1956</v>
      </c>
      <c r="F2285" s="202" t="s">
        <v>505</v>
      </c>
      <c r="G2285" s="253">
        <v>4.0000000000000003E-5</v>
      </c>
      <c r="H2285" s="361" t="s">
        <v>1400</v>
      </c>
      <c r="I2285" s="359" t="s">
        <v>1385</v>
      </c>
      <c r="J2285" s="358">
        <v>0.37</v>
      </c>
      <c r="K2285" s="359" t="s">
        <v>1391</v>
      </c>
      <c r="L2285" s="359" t="s">
        <v>1392</v>
      </c>
      <c r="M2285" s="368">
        <v>2006</v>
      </c>
      <c r="N2285" s="207" t="s">
        <v>1663</v>
      </c>
      <c r="O2285" s="203"/>
      <c r="P2285" t="str">
        <f t="shared" si="35"/>
        <v>Upper Minnehaha Creek Watershed TMDL-Painter Creek-(07010206-700)-E. coli</v>
      </c>
    </row>
    <row r="2286" spans="1:16" ht="27.95" hidden="1" customHeight="1" x14ac:dyDescent="0.25">
      <c r="A2286" s="203" t="s">
        <v>113</v>
      </c>
      <c r="B2286" s="202" t="s">
        <v>502</v>
      </c>
      <c r="C2286" s="203" t="s">
        <v>1397</v>
      </c>
      <c r="D2286" s="202" t="s">
        <v>583</v>
      </c>
      <c r="E2286" s="202" t="s">
        <v>1584</v>
      </c>
      <c r="F2286" s="202" t="s">
        <v>475</v>
      </c>
      <c r="G2286" s="253">
        <v>202</v>
      </c>
      <c r="H2286" s="361" t="s">
        <v>1400</v>
      </c>
      <c r="I2286" s="359" t="s">
        <v>1379</v>
      </c>
      <c r="J2286" s="358">
        <v>0.61</v>
      </c>
      <c r="K2286" s="359" t="s">
        <v>1391</v>
      </c>
      <c r="L2286" s="359" t="s">
        <v>1392</v>
      </c>
      <c r="M2286" s="368">
        <v>2010</v>
      </c>
      <c r="N2286" s="207" t="s">
        <v>1401</v>
      </c>
      <c r="O2286" s="203"/>
      <c r="P2286" t="str">
        <f t="shared" si="35"/>
        <v>Upper Mississippi River Bacteria TMDL-Shingle Creek (County Ditch 13)-(07010206-506)-E. coli</v>
      </c>
    </row>
    <row r="2287" spans="1:16" ht="27.95" hidden="1" customHeight="1" x14ac:dyDescent="0.25">
      <c r="A2287" s="203" t="s">
        <v>113</v>
      </c>
      <c r="B2287" s="202" t="s">
        <v>502</v>
      </c>
      <c r="C2287" s="203" t="s">
        <v>1397</v>
      </c>
      <c r="D2287" s="202" t="s">
        <v>583</v>
      </c>
      <c r="E2287" s="202" t="s">
        <v>1584</v>
      </c>
      <c r="F2287" s="202" t="s">
        <v>475</v>
      </c>
      <c r="G2287" s="253">
        <v>68.400000000000006</v>
      </c>
      <c r="H2287" s="361" t="s">
        <v>1400</v>
      </c>
      <c r="I2287" s="359" t="s">
        <v>1382</v>
      </c>
      <c r="J2287" s="358">
        <v>0.43</v>
      </c>
      <c r="K2287" s="359" t="s">
        <v>1391</v>
      </c>
      <c r="L2287" s="359" t="s">
        <v>1392</v>
      </c>
      <c r="M2287" s="368">
        <v>2010</v>
      </c>
      <c r="N2287" s="207" t="s">
        <v>1401</v>
      </c>
      <c r="O2287" s="203"/>
      <c r="P2287" t="str">
        <f t="shared" si="35"/>
        <v>Upper Mississippi River Bacteria TMDL-Shingle Creek (County Ditch 13)-(07010206-506)-E. coli</v>
      </c>
    </row>
    <row r="2288" spans="1:16" ht="27.95" hidden="1" customHeight="1" x14ac:dyDescent="0.25">
      <c r="A2288" s="203" t="s">
        <v>113</v>
      </c>
      <c r="B2288" s="202" t="s">
        <v>502</v>
      </c>
      <c r="C2288" s="203" t="s">
        <v>1397</v>
      </c>
      <c r="D2288" s="202" t="s">
        <v>583</v>
      </c>
      <c r="E2288" s="202" t="s">
        <v>1584</v>
      </c>
      <c r="F2288" s="202" t="s">
        <v>475</v>
      </c>
      <c r="G2288" s="253">
        <v>22.9</v>
      </c>
      <c r="H2288" s="361" t="s">
        <v>1400</v>
      </c>
      <c r="I2288" s="359" t="s">
        <v>1383</v>
      </c>
      <c r="J2288" s="358">
        <v>0.69</v>
      </c>
      <c r="K2288" s="359" t="s">
        <v>1391</v>
      </c>
      <c r="L2288" s="359" t="s">
        <v>1392</v>
      </c>
      <c r="M2288" s="368">
        <v>2010</v>
      </c>
      <c r="N2288" s="207" t="s">
        <v>1401</v>
      </c>
      <c r="O2288" s="203"/>
      <c r="P2288" t="str">
        <f t="shared" si="35"/>
        <v>Upper Mississippi River Bacteria TMDL-Shingle Creek (County Ditch 13)-(07010206-506)-E. coli</v>
      </c>
    </row>
    <row r="2289" spans="1:16" ht="27.95" hidden="1" customHeight="1" x14ac:dyDescent="0.25">
      <c r="A2289" s="203" t="s">
        <v>113</v>
      </c>
      <c r="B2289" s="202" t="s">
        <v>502</v>
      </c>
      <c r="C2289" s="203" t="s">
        <v>1397</v>
      </c>
      <c r="D2289" s="202" t="s">
        <v>583</v>
      </c>
      <c r="E2289" s="202" t="s">
        <v>1584</v>
      </c>
      <c r="F2289" s="202" t="s">
        <v>475</v>
      </c>
      <c r="G2289" s="253">
        <v>8.19</v>
      </c>
      <c r="H2289" s="361" t="s">
        <v>1400</v>
      </c>
      <c r="I2289" s="359" t="s">
        <v>1384</v>
      </c>
      <c r="J2289" s="358">
        <v>0.13</v>
      </c>
      <c r="K2289" s="359" t="s">
        <v>1391</v>
      </c>
      <c r="L2289" s="359" t="s">
        <v>1392</v>
      </c>
      <c r="M2289" s="368">
        <v>2010</v>
      </c>
      <c r="N2289" s="207" t="s">
        <v>1401</v>
      </c>
      <c r="O2289" s="203"/>
      <c r="P2289" t="str">
        <f t="shared" si="35"/>
        <v>Upper Mississippi River Bacteria TMDL-Shingle Creek (County Ditch 13)-(07010206-506)-E. coli</v>
      </c>
    </row>
    <row r="2290" spans="1:16" ht="27.95" hidden="1" customHeight="1" x14ac:dyDescent="0.25">
      <c r="A2290" s="203" t="s">
        <v>113</v>
      </c>
      <c r="B2290" s="202" t="s">
        <v>502</v>
      </c>
      <c r="C2290" s="203" t="s">
        <v>1397</v>
      </c>
      <c r="D2290" s="202" t="s">
        <v>583</v>
      </c>
      <c r="E2290" s="202" t="s">
        <v>1584</v>
      </c>
      <c r="F2290" s="202" t="s">
        <v>475</v>
      </c>
      <c r="G2290" s="253">
        <v>1.33</v>
      </c>
      <c r="H2290" s="361" t="s">
        <v>1400</v>
      </c>
      <c r="I2290" s="359" t="s">
        <v>1385</v>
      </c>
      <c r="J2290" s="358">
        <v>0.68</v>
      </c>
      <c r="K2290" s="359" t="s">
        <v>1391</v>
      </c>
      <c r="L2290" s="359" t="s">
        <v>1392</v>
      </c>
      <c r="M2290" s="368">
        <v>2010</v>
      </c>
      <c r="N2290" s="207" t="s">
        <v>1401</v>
      </c>
      <c r="O2290" s="203"/>
      <c r="P2290" t="str">
        <f t="shared" si="35"/>
        <v>Upper Mississippi River Bacteria TMDL-Shingle Creek (County Ditch 13)-(07010206-506)-E. coli</v>
      </c>
    </row>
    <row r="2291" spans="1:16" ht="27.95" hidden="1" customHeight="1" x14ac:dyDescent="0.25">
      <c r="A2291" s="203" t="s">
        <v>113</v>
      </c>
      <c r="B2291" s="202" t="s">
        <v>502</v>
      </c>
      <c r="C2291" s="203" t="s">
        <v>1397</v>
      </c>
      <c r="D2291" s="202" t="s">
        <v>1922</v>
      </c>
      <c r="E2291" s="202" t="s">
        <v>1399</v>
      </c>
      <c r="F2291" s="202" t="s">
        <v>475</v>
      </c>
      <c r="G2291" s="253">
        <v>61.1</v>
      </c>
      <c r="H2291" s="361" t="s">
        <v>1400</v>
      </c>
      <c r="I2291" s="359" t="s">
        <v>1379</v>
      </c>
      <c r="J2291" s="358">
        <v>0.51</v>
      </c>
      <c r="K2291" s="359" t="s">
        <v>1391</v>
      </c>
      <c r="L2291" s="359" t="s">
        <v>1392</v>
      </c>
      <c r="M2291" s="368">
        <v>2010</v>
      </c>
      <c r="N2291" s="207" t="s">
        <v>1401</v>
      </c>
      <c r="O2291" s="203"/>
      <c r="P2291" t="str">
        <f t="shared" si="35"/>
        <v>Upper Mississippi River Bacteria TMDL-Unnamed creek-(07010206-526)-E. coli</v>
      </c>
    </row>
    <row r="2292" spans="1:16" ht="27.95" hidden="1" customHeight="1" x14ac:dyDescent="0.25">
      <c r="A2292" s="203" t="s">
        <v>113</v>
      </c>
      <c r="B2292" s="202" t="s">
        <v>502</v>
      </c>
      <c r="C2292" s="203" t="s">
        <v>1397</v>
      </c>
      <c r="D2292" s="202" t="s">
        <v>1922</v>
      </c>
      <c r="E2292" s="202" t="s">
        <v>1399</v>
      </c>
      <c r="F2292" s="202" t="s">
        <v>475</v>
      </c>
      <c r="G2292" s="253">
        <v>24.3</v>
      </c>
      <c r="H2292" s="361" t="s">
        <v>1400</v>
      </c>
      <c r="I2292" s="359" t="s">
        <v>1382</v>
      </c>
      <c r="J2292" s="358">
        <v>0.41</v>
      </c>
      <c r="K2292" s="359" t="s">
        <v>1391</v>
      </c>
      <c r="L2292" s="359" t="s">
        <v>1392</v>
      </c>
      <c r="M2292" s="368">
        <v>2010</v>
      </c>
      <c r="N2292" s="207" t="s">
        <v>1401</v>
      </c>
      <c r="O2292" s="203"/>
      <c r="P2292" t="str">
        <f t="shared" si="35"/>
        <v>Upper Mississippi River Bacteria TMDL-Unnamed creek-(07010206-526)-E. coli</v>
      </c>
    </row>
    <row r="2293" spans="1:16" ht="27.95" hidden="1" customHeight="1" x14ac:dyDescent="0.25">
      <c r="A2293" s="203" t="s">
        <v>113</v>
      </c>
      <c r="B2293" s="202" t="s">
        <v>502</v>
      </c>
      <c r="C2293" s="203" t="s">
        <v>1397</v>
      </c>
      <c r="D2293" s="202" t="s">
        <v>1922</v>
      </c>
      <c r="E2293" s="202" t="s">
        <v>1399</v>
      </c>
      <c r="F2293" s="202" t="s">
        <v>475</v>
      </c>
      <c r="G2293" s="253">
        <v>8.83</v>
      </c>
      <c r="H2293" s="361" t="s">
        <v>1400</v>
      </c>
      <c r="I2293" s="359" t="s">
        <v>1383</v>
      </c>
      <c r="J2293" s="358">
        <v>0.74</v>
      </c>
      <c r="K2293" s="359" t="s">
        <v>1391</v>
      </c>
      <c r="L2293" s="359" t="s">
        <v>1392</v>
      </c>
      <c r="M2293" s="368">
        <v>2010</v>
      </c>
      <c r="N2293" s="207" t="s">
        <v>1401</v>
      </c>
      <c r="O2293" s="203"/>
      <c r="P2293" t="str">
        <f t="shared" si="35"/>
        <v>Upper Mississippi River Bacteria TMDL-Unnamed creek-(07010206-526)-E. coli</v>
      </c>
    </row>
    <row r="2294" spans="1:16" ht="27.95" hidden="1" customHeight="1" x14ac:dyDescent="0.25">
      <c r="A2294" s="203" t="s">
        <v>113</v>
      </c>
      <c r="B2294" s="202" t="s">
        <v>502</v>
      </c>
      <c r="C2294" s="203" t="s">
        <v>1397</v>
      </c>
      <c r="D2294" s="202" t="s">
        <v>1922</v>
      </c>
      <c r="E2294" s="202" t="s">
        <v>1399</v>
      </c>
      <c r="F2294" s="202" t="s">
        <v>475</v>
      </c>
      <c r="G2294" s="253">
        <v>3.89</v>
      </c>
      <c r="H2294" s="361" t="s">
        <v>1400</v>
      </c>
      <c r="I2294" s="359" t="s">
        <v>1384</v>
      </c>
      <c r="J2294" s="358">
        <v>0</v>
      </c>
      <c r="K2294" s="359" t="s">
        <v>1391</v>
      </c>
      <c r="L2294" s="359" t="s">
        <v>1392</v>
      </c>
      <c r="M2294" s="368">
        <v>2010</v>
      </c>
      <c r="N2294" s="207" t="s">
        <v>1401</v>
      </c>
      <c r="O2294" s="203"/>
      <c r="P2294" t="str">
        <f t="shared" si="35"/>
        <v>Upper Mississippi River Bacteria TMDL-Unnamed creek-(07010206-526)-E. coli</v>
      </c>
    </row>
    <row r="2295" spans="1:16" ht="27.95" hidden="1" customHeight="1" x14ac:dyDescent="0.25">
      <c r="A2295" s="203" t="s">
        <v>113</v>
      </c>
      <c r="B2295" s="202" t="s">
        <v>502</v>
      </c>
      <c r="C2295" s="203" t="s">
        <v>1397</v>
      </c>
      <c r="D2295" s="202" t="s">
        <v>1922</v>
      </c>
      <c r="E2295" s="202" t="s">
        <v>1399</v>
      </c>
      <c r="F2295" s="202" t="s">
        <v>475</v>
      </c>
      <c r="G2295" s="253">
        <v>1.59</v>
      </c>
      <c r="H2295" s="361" t="s">
        <v>1400</v>
      </c>
      <c r="I2295" s="359" t="s">
        <v>1385</v>
      </c>
      <c r="J2295" s="359" t="s">
        <v>1402</v>
      </c>
      <c r="K2295" s="359" t="s">
        <v>1391</v>
      </c>
      <c r="L2295" s="359" t="s">
        <v>1392</v>
      </c>
      <c r="M2295" s="368">
        <v>2010</v>
      </c>
      <c r="N2295" s="207" t="s">
        <v>1401</v>
      </c>
      <c r="O2295" s="203"/>
      <c r="P2295" t="str">
        <f t="shared" si="35"/>
        <v>Upper Mississippi River Bacteria TMDL-Unnamed creek-(07010206-526)-E. coli</v>
      </c>
    </row>
    <row r="2296" spans="1:16" ht="27.95" hidden="1" customHeight="1" x14ac:dyDescent="0.25">
      <c r="A2296" s="203" t="s">
        <v>113</v>
      </c>
      <c r="B2296" s="202" t="s">
        <v>502</v>
      </c>
      <c r="C2296" s="203" t="s">
        <v>1397</v>
      </c>
      <c r="D2296" s="202" t="s">
        <v>1731</v>
      </c>
      <c r="E2296" s="202" t="s">
        <v>1732</v>
      </c>
      <c r="F2296" s="202" t="s">
        <v>475</v>
      </c>
      <c r="G2296" s="253">
        <v>138</v>
      </c>
      <c r="H2296" s="361" t="s">
        <v>1400</v>
      </c>
      <c r="I2296" s="359" t="s">
        <v>1379</v>
      </c>
      <c r="J2296" s="358">
        <v>0.79</v>
      </c>
      <c r="K2296" s="359" t="s">
        <v>1391</v>
      </c>
      <c r="L2296" s="359" t="s">
        <v>1392</v>
      </c>
      <c r="M2296" s="368">
        <v>2010</v>
      </c>
      <c r="N2296" s="207" t="s">
        <v>1401</v>
      </c>
      <c r="O2296" s="203"/>
      <c r="P2296" t="str">
        <f t="shared" si="35"/>
        <v>Upper Mississippi River Bacteria TMDL-Bassett Creek-(07010206-538)-E. coli</v>
      </c>
    </row>
    <row r="2297" spans="1:16" ht="27.95" hidden="1" customHeight="1" x14ac:dyDescent="0.25">
      <c r="A2297" s="203" t="s">
        <v>113</v>
      </c>
      <c r="B2297" s="202" t="s">
        <v>502</v>
      </c>
      <c r="C2297" s="203" t="s">
        <v>1397</v>
      </c>
      <c r="D2297" s="202" t="s">
        <v>1731</v>
      </c>
      <c r="E2297" s="202" t="s">
        <v>1732</v>
      </c>
      <c r="F2297" s="202" t="s">
        <v>475</v>
      </c>
      <c r="G2297" s="253">
        <v>54.1</v>
      </c>
      <c r="H2297" s="361" t="s">
        <v>1400</v>
      </c>
      <c r="I2297" s="359" t="s">
        <v>1382</v>
      </c>
      <c r="J2297" s="358">
        <v>0</v>
      </c>
      <c r="K2297" s="359" t="s">
        <v>1391</v>
      </c>
      <c r="L2297" s="359" t="s">
        <v>1392</v>
      </c>
      <c r="M2297" s="368">
        <v>2010</v>
      </c>
      <c r="N2297" s="207" t="s">
        <v>1401</v>
      </c>
      <c r="O2297" s="203"/>
      <c r="P2297" t="str">
        <f t="shared" si="35"/>
        <v>Upper Mississippi River Bacteria TMDL-Bassett Creek-(07010206-538)-E. coli</v>
      </c>
    </row>
    <row r="2298" spans="1:16" ht="27.95" hidden="1" customHeight="1" x14ac:dyDescent="0.25">
      <c r="A2298" s="203" t="s">
        <v>113</v>
      </c>
      <c r="B2298" s="202" t="s">
        <v>502</v>
      </c>
      <c r="C2298" s="203" t="s">
        <v>1397</v>
      </c>
      <c r="D2298" s="202" t="s">
        <v>1731</v>
      </c>
      <c r="E2298" s="202" t="s">
        <v>1732</v>
      </c>
      <c r="F2298" s="202" t="s">
        <v>475</v>
      </c>
      <c r="G2298" s="253">
        <v>19.899999999999999</v>
      </c>
      <c r="H2298" s="361" t="s">
        <v>1400</v>
      </c>
      <c r="I2298" s="359" t="s">
        <v>1383</v>
      </c>
      <c r="J2298" s="358">
        <v>0</v>
      </c>
      <c r="K2298" s="359" t="s">
        <v>1391</v>
      </c>
      <c r="L2298" s="359" t="s">
        <v>1392</v>
      </c>
      <c r="M2298" s="368">
        <v>2010</v>
      </c>
      <c r="N2298" s="207" t="s">
        <v>1401</v>
      </c>
      <c r="O2298" s="203"/>
      <c r="P2298" t="str">
        <f t="shared" si="35"/>
        <v>Upper Mississippi River Bacteria TMDL-Bassett Creek-(07010206-538)-E. coli</v>
      </c>
    </row>
    <row r="2299" spans="1:16" ht="27.95" hidden="1" customHeight="1" x14ac:dyDescent="0.25">
      <c r="A2299" s="203" t="s">
        <v>113</v>
      </c>
      <c r="B2299" s="202" t="s">
        <v>502</v>
      </c>
      <c r="C2299" s="203" t="s">
        <v>1397</v>
      </c>
      <c r="D2299" s="202" t="s">
        <v>1731</v>
      </c>
      <c r="E2299" s="202" t="s">
        <v>1732</v>
      </c>
      <c r="F2299" s="202" t="s">
        <v>475</v>
      </c>
      <c r="G2299" s="253">
        <v>10.6</v>
      </c>
      <c r="H2299" s="361" t="s">
        <v>1400</v>
      </c>
      <c r="I2299" s="359" t="s">
        <v>1384</v>
      </c>
      <c r="J2299" s="358">
        <v>0.3</v>
      </c>
      <c r="K2299" s="359" t="s">
        <v>1391</v>
      </c>
      <c r="L2299" s="359" t="s">
        <v>1392</v>
      </c>
      <c r="M2299" s="368">
        <v>2010</v>
      </c>
      <c r="N2299" s="207" t="s">
        <v>1401</v>
      </c>
      <c r="O2299" s="203"/>
      <c r="P2299" t="str">
        <f t="shared" si="35"/>
        <v>Upper Mississippi River Bacteria TMDL-Bassett Creek-(07010206-538)-E. coli</v>
      </c>
    </row>
    <row r="2300" spans="1:16" ht="27.95" hidden="1" customHeight="1" x14ac:dyDescent="0.25">
      <c r="A2300" s="203" t="s">
        <v>113</v>
      </c>
      <c r="B2300" s="202" t="s">
        <v>502</v>
      </c>
      <c r="C2300" s="203" t="s">
        <v>1397</v>
      </c>
      <c r="D2300" s="202" t="s">
        <v>1731</v>
      </c>
      <c r="E2300" s="202" t="s">
        <v>1732</v>
      </c>
      <c r="F2300" s="202" t="s">
        <v>475</v>
      </c>
      <c r="G2300" s="253">
        <v>3.56</v>
      </c>
      <c r="H2300" s="361" t="s">
        <v>1400</v>
      </c>
      <c r="I2300" s="359" t="s">
        <v>1385</v>
      </c>
      <c r="J2300" s="358">
        <v>0.37</v>
      </c>
      <c r="K2300" s="359" t="s">
        <v>1391</v>
      </c>
      <c r="L2300" s="359" t="s">
        <v>1392</v>
      </c>
      <c r="M2300" s="368">
        <v>2010</v>
      </c>
      <c r="N2300" s="207" t="s">
        <v>1401</v>
      </c>
      <c r="O2300" s="203"/>
      <c r="P2300" t="str">
        <f t="shared" si="35"/>
        <v>Upper Mississippi River Bacteria TMDL-Bassett Creek-(07010206-538)-E. coli</v>
      </c>
    </row>
    <row r="2301" spans="1:16" ht="27.95" hidden="1" customHeight="1" x14ac:dyDescent="0.25">
      <c r="A2301" s="203" t="s">
        <v>113</v>
      </c>
      <c r="B2301" s="202" t="s">
        <v>502</v>
      </c>
      <c r="C2301" s="203" t="s">
        <v>1397</v>
      </c>
      <c r="D2301" s="202" t="s">
        <v>1733</v>
      </c>
      <c r="E2301" s="202" t="s">
        <v>1399</v>
      </c>
      <c r="F2301" s="202" t="s">
        <v>475</v>
      </c>
      <c r="G2301" s="253">
        <v>26.7</v>
      </c>
      <c r="H2301" s="361" t="s">
        <v>1400</v>
      </c>
      <c r="I2301" s="359" t="s">
        <v>1379</v>
      </c>
      <c r="J2301" s="359" t="s">
        <v>1402</v>
      </c>
      <c r="K2301" s="359" t="s">
        <v>1391</v>
      </c>
      <c r="L2301" s="359" t="s">
        <v>1392</v>
      </c>
      <c r="M2301" s="368">
        <v>2010</v>
      </c>
      <c r="N2301" s="207" t="s">
        <v>1401</v>
      </c>
      <c r="O2301" s="203"/>
      <c r="P2301" t="str">
        <f t="shared" si="35"/>
        <v>Upper Mississippi River Bacteria TMDL-Unnamed creek-(07010206-552)-E. coli</v>
      </c>
    </row>
    <row r="2302" spans="1:16" ht="27.95" hidden="1" customHeight="1" x14ac:dyDescent="0.25">
      <c r="A2302" s="203" t="s">
        <v>113</v>
      </c>
      <c r="B2302" s="202" t="s">
        <v>502</v>
      </c>
      <c r="C2302" s="203" t="s">
        <v>1397</v>
      </c>
      <c r="D2302" s="202" t="s">
        <v>1733</v>
      </c>
      <c r="E2302" s="202" t="s">
        <v>1399</v>
      </c>
      <c r="F2302" s="202" t="s">
        <v>475</v>
      </c>
      <c r="G2302" s="253">
        <v>10.6</v>
      </c>
      <c r="H2302" s="361" t="s">
        <v>1400</v>
      </c>
      <c r="I2302" s="359" t="s">
        <v>1382</v>
      </c>
      <c r="J2302" s="358">
        <v>0.84</v>
      </c>
      <c r="K2302" s="359" t="s">
        <v>1391</v>
      </c>
      <c r="L2302" s="359" t="s">
        <v>1392</v>
      </c>
      <c r="M2302" s="368">
        <v>2010</v>
      </c>
      <c r="N2302" s="207" t="s">
        <v>1401</v>
      </c>
      <c r="O2302" s="203"/>
      <c r="P2302" t="str">
        <f t="shared" si="35"/>
        <v>Upper Mississippi River Bacteria TMDL-Unnamed creek-(07010206-552)-E. coli</v>
      </c>
    </row>
    <row r="2303" spans="1:16" ht="27.95" hidden="1" customHeight="1" x14ac:dyDescent="0.25">
      <c r="A2303" s="203" t="s">
        <v>113</v>
      </c>
      <c r="B2303" s="202" t="s">
        <v>502</v>
      </c>
      <c r="C2303" s="203" t="s">
        <v>1397</v>
      </c>
      <c r="D2303" s="202" t="s">
        <v>1733</v>
      </c>
      <c r="E2303" s="202" t="s">
        <v>1399</v>
      </c>
      <c r="F2303" s="202" t="s">
        <v>475</v>
      </c>
      <c r="G2303" s="253">
        <v>3.85</v>
      </c>
      <c r="H2303" s="361" t="s">
        <v>1400</v>
      </c>
      <c r="I2303" s="359" t="s">
        <v>1383</v>
      </c>
      <c r="J2303" s="358">
        <v>0.87</v>
      </c>
      <c r="K2303" s="359" t="s">
        <v>1391</v>
      </c>
      <c r="L2303" s="359" t="s">
        <v>1392</v>
      </c>
      <c r="M2303" s="368">
        <v>2010</v>
      </c>
      <c r="N2303" s="207" t="s">
        <v>1401</v>
      </c>
      <c r="O2303" s="203"/>
      <c r="P2303" t="str">
        <f t="shared" si="35"/>
        <v>Upper Mississippi River Bacteria TMDL-Unnamed creek-(07010206-552)-E. coli</v>
      </c>
    </row>
    <row r="2304" spans="1:16" ht="27.95" hidden="1" customHeight="1" x14ac:dyDescent="0.25">
      <c r="A2304" s="203" t="s">
        <v>113</v>
      </c>
      <c r="B2304" s="202" t="s">
        <v>502</v>
      </c>
      <c r="C2304" s="203" t="s">
        <v>1397</v>
      </c>
      <c r="D2304" s="202" t="s">
        <v>1733</v>
      </c>
      <c r="E2304" s="202" t="s">
        <v>1399</v>
      </c>
      <c r="F2304" s="202" t="s">
        <v>475</v>
      </c>
      <c r="G2304" s="253">
        <v>1.69</v>
      </c>
      <c r="H2304" s="361" t="s">
        <v>1400</v>
      </c>
      <c r="I2304" s="359" t="s">
        <v>1384</v>
      </c>
      <c r="J2304" s="358">
        <v>0.85</v>
      </c>
      <c r="K2304" s="359" t="s">
        <v>1391</v>
      </c>
      <c r="L2304" s="359" t="s">
        <v>1392</v>
      </c>
      <c r="M2304" s="368">
        <v>2010</v>
      </c>
      <c r="N2304" s="207" t="s">
        <v>1401</v>
      </c>
      <c r="O2304" s="203"/>
      <c r="P2304" t="str">
        <f t="shared" si="35"/>
        <v>Upper Mississippi River Bacteria TMDL-Unnamed creek-(07010206-552)-E. coli</v>
      </c>
    </row>
    <row r="2305" spans="1:16" ht="27.95" hidden="1" customHeight="1" x14ac:dyDescent="0.25">
      <c r="A2305" s="203" t="s">
        <v>113</v>
      </c>
      <c r="B2305" s="202" t="s">
        <v>502</v>
      </c>
      <c r="C2305" s="203" t="s">
        <v>1397</v>
      </c>
      <c r="D2305" s="202" t="s">
        <v>1733</v>
      </c>
      <c r="E2305" s="202" t="s">
        <v>1399</v>
      </c>
      <c r="F2305" s="202" t="s">
        <v>475</v>
      </c>
      <c r="G2305" s="253">
        <v>0.69199999999999995</v>
      </c>
      <c r="H2305" s="361" t="s">
        <v>1400</v>
      </c>
      <c r="I2305" s="359" t="s">
        <v>1385</v>
      </c>
      <c r="J2305" s="358">
        <v>0.92</v>
      </c>
      <c r="K2305" s="359" t="s">
        <v>1391</v>
      </c>
      <c r="L2305" s="359" t="s">
        <v>1392</v>
      </c>
      <c r="M2305" s="368">
        <v>2010</v>
      </c>
      <c r="N2305" s="207" t="s">
        <v>1401</v>
      </c>
      <c r="O2305" s="203"/>
      <c r="P2305" t="str">
        <f t="shared" si="35"/>
        <v>Upper Mississippi River Bacteria TMDL-Unnamed creek-(07010206-552)-E. coli</v>
      </c>
    </row>
    <row r="2306" spans="1:16" ht="27.95" hidden="1" customHeight="1" x14ac:dyDescent="0.25">
      <c r="A2306" s="203" t="s">
        <v>113</v>
      </c>
      <c r="B2306" s="202" t="s">
        <v>502</v>
      </c>
      <c r="C2306" s="203" t="s">
        <v>1397</v>
      </c>
      <c r="D2306" s="202" t="s">
        <v>1464</v>
      </c>
      <c r="E2306" s="202" t="s">
        <v>1465</v>
      </c>
      <c r="F2306" s="202" t="s">
        <v>475</v>
      </c>
      <c r="G2306" s="253">
        <v>396</v>
      </c>
      <c r="H2306" s="361" t="s">
        <v>1400</v>
      </c>
      <c r="I2306" s="359" t="s">
        <v>1379</v>
      </c>
      <c r="J2306" s="358">
        <v>0</v>
      </c>
      <c r="K2306" s="359" t="s">
        <v>1391</v>
      </c>
      <c r="L2306" s="359" t="s">
        <v>1392</v>
      </c>
      <c r="M2306" s="368">
        <v>2010</v>
      </c>
      <c r="N2306" s="207" t="s">
        <v>1401</v>
      </c>
      <c r="O2306" s="203"/>
      <c r="P2306" t="str">
        <f t="shared" si="35"/>
        <v>Upper Mississippi River Bacteria TMDL-Rice Creek-(07010206-584)-E. coli</v>
      </c>
    </row>
    <row r="2307" spans="1:16" ht="27.95" hidden="1" customHeight="1" x14ac:dyDescent="0.25">
      <c r="A2307" s="203" t="s">
        <v>113</v>
      </c>
      <c r="B2307" s="202" t="s">
        <v>502</v>
      </c>
      <c r="C2307" s="203" t="s">
        <v>1397</v>
      </c>
      <c r="D2307" s="202" t="s">
        <v>1464</v>
      </c>
      <c r="E2307" s="202" t="s">
        <v>1465</v>
      </c>
      <c r="F2307" s="202" t="s">
        <v>475</v>
      </c>
      <c r="G2307" s="253">
        <v>96.8</v>
      </c>
      <c r="H2307" s="361" t="s">
        <v>1400</v>
      </c>
      <c r="I2307" s="359" t="s">
        <v>1382</v>
      </c>
      <c r="J2307" s="210">
        <v>4.8000000000000001E-2</v>
      </c>
      <c r="K2307" s="359" t="s">
        <v>1391</v>
      </c>
      <c r="L2307" s="359" t="s">
        <v>1392</v>
      </c>
      <c r="M2307" s="368">
        <v>2010</v>
      </c>
      <c r="N2307" s="207" t="s">
        <v>1401</v>
      </c>
      <c r="O2307" s="203"/>
      <c r="P2307" t="str">
        <f t="shared" ref="P2307:P2370" si="36">CONCATENATE(C2307, "-", E2307, "-","(", D2307,")", "-",K2307)</f>
        <v>Upper Mississippi River Bacteria TMDL-Rice Creek-(07010206-584)-E. coli</v>
      </c>
    </row>
    <row r="2308" spans="1:16" ht="27.95" hidden="1" customHeight="1" x14ac:dyDescent="0.25">
      <c r="A2308" s="203" t="s">
        <v>113</v>
      </c>
      <c r="B2308" s="202" t="s">
        <v>502</v>
      </c>
      <c r="C2308" s="203" t="s">
        <v>1397</v>
      </c>
      <c r="D2308" s="202" t="s">
        <v>1464</v>
      </c>
      <c r="E2308" s="202" t="s">
        <v>1465</v>
      </c>
      <c r="F2308" s="202" t="s">
        <v>475</v>
      </c>
      <c r="G2308" s="253">
        <v>23.6</v>
      </c>
      <c r="H2308" s="361" t="s">
        <v>1400</v>
      </c>
      <c r="I2308" s="359" t="s">
        <v>1383</v>
      </c>
      <c r="J2308" s="358">
        <v>0.44</v>
      </c>
      <c r="K2308" s="359" t="s">
        <v>1391</v>
      </c>
      <c r="L2308" s="359" t="s">
        <v>1392</v>
      </c>
      <c r="M2308" s="368">
        <v>2010</v>
      </c>
      <c r="N2308" s="207" t="s">
        <v>1401</v>
      </c>
      <c r="O2308" s="203"/>
      <c r="P2308" t="str">
        <f t="shared" si="36"/>
        <v>Upper Mississippi River Bacteria TMDL-Rice Creek-(07010206-584)-E. coli</v>
      </c>
    </row>
    <row r="2309" spans="1:16" ht="27.95" hidden="1" customHeight="1" x14ac:dyDescent="0.25">
      <c r="A2309" s="203" t="s">
        <v>113</v>
      </c>
      <c r="B2309" s="202" t="s">
        <v>502</v>
      </c>
      <c r="C2309" s="203" t="s">
        <v>1397</v>
      </c>
      <c r="D2309" s="202" t="s">
        <v>1464</v>
      </c>
      <c r="E2309" s="202" t="s">
        <v>1465</v>
      </c>
      <c r="F2309" s="202" t="s">
        <v>475</v>
      </c>
      <c r="G2309" s="253">
        <v>4.93</v>
      </c>
      <c r="H2309" s="361" t="s">
        <v>1400</v>
      </c>
      <c r="I2309" s="359" t="s">
        <v>1384</v>
      </c>
      <c r="J2309" s="359" t="s">
        <v>1402</v>
      </c>
      <c r="K2309" s="359" t="s">
        <v>1391</v>
      </c>
      <c r="L2309" s="359" t="s">
        <v>1392</v>
      </c>
      <c r="M2309" s="368">
        <v>2010</v>
      </c>
      <c r="N2309" s="207" t="s">
        <v>1401</v>
      </c>
      <c r="O2309" s="203"/>
      <c r="P2309" t="str">
        <f t="shared" si="36"/>
        <v>Upper Mississippi River Bacteria TMDL-Rice Creek-(07010206-584)-E. coli</v>
      </c>
    </row>
    <row r="2310" spans="1:16" ht="27.95" hidden="1" customHeight="1" x14ac:dyDescent="0.25">
      <c r="A2310" s="203" t="s">
        <v>113</v>
      </c>
      <c r="B2310" s="202" t="s">
        <v>502</v>
      </c>
      <c r="C2310" s="203" t="s">
        <v>1397</v>
      </c>
      <c r="D2310" s="202" t="s">
        <v>1464</v>
      </c>
      <c r="E2310" s="202" t="s">
        <v>1465</v>
      </c>
      <c r="F2310" s="202" t="s">
        <v>475</v>
      </c>
      <c r="G2310" s="253">
        <v>1.75</v>
      </c>
      <c r="H2310" s="361" t="s">
        <v>1400</v>
      </c>
      <c r="I2310" s="359" t="s">
        <v>1385</v>
      </c>
      <c r="J2310" s="359" t="s">
        <v>1402</v>
      </c>
      <c r="K2310" s="359" t="s">
        <v>1391</v>
      </c>
      <c r="L2310" s="359" t="s">
        <v>1392</v>
      </c>
      <c r="M2310" s="368">
        <v>2010</v>
      </c>
      <c r="N2310" s="207" t="s">
        <v>1401</v>
      </c>
      <c r="O2310" s="203"/>
      <c r="P2310" t="str">
        <f t="shared" si="36"/>
        <v>Upper Mississippi River Bacteria TMDL-Rice Creek-(07010206-584)-E. coli</v>
      </c>
    </row>
    <row r="2311" spans="1:16" ht="27.95" hidden="1" customHeight="1" x14ac:dyDescent="0.25">
      <c r="A2311" s="203" t="s">
        <v>113</v>
      </c>
      <c r="B2311" s="202" t="s">
        <v>502</v>
      </c>
      <c r="C2311" s="203" t="s">
        <v>1884</v>
      </c>
      <c r="D2311" s="202" t="s">
        <v>1880</v>
      </c>
      <c r="E2311" s="202" t="s">
        <v>1881</v>
      </c>
      <c r="F2311" s="202" t="s">
        <v>475</v>
      </c>
      <c r="G2311" s="253">
        <v>38</v>
      </c>
      <c r="H2311" s="361" t="s">
        <v>1433</v>
      </c>
      <c r="I2311" s="359" t="s">
        <v>1407</v>
      </c>
      <c r="J2311" s="358" t="s">
        <v>1619</v>
      </c>
      <c r="K2311" s="359" t="s">
        <v>1113</v>
      </c>
      <c r="L2311" s="359" t="s">
        <v>1408</v>
      </c>
      <c r="M2311" s="368">
        <v>2006</v>
      </c>
      <c r="N2311" s="205">
        <v>40476</v>
      </c>
      <c r="O2311" s="361" t="s">
        <v>1597</v>
      </c>
      <c r="P2311" t="str">
        <f t="shared" si="36"/>
        <v>Wirth Lake Nutrients TMDL Development-Wirth-(27-0037-00)-TP</v>
      </c>
    </row>
    <row r="2312" spans="1:16" ht="27.95" hidden="1" customHeight="1" x14ac:dyDescent="0.25">
      <c r="A2312" s="203" t="s">
        <v>113</v>
      </c>
      <c r="B2312" s="202" t="s">
        <v>502</v>
      </c>
      <c r="C2312" s="203" t="s">
        <v>1884</v>
      </c>
      <c r="D2312" s="202" t="s">
        <v>1880</v>
      </c>
      <c r="E2312" s="202" t="s">
        <v>1881</v>
      </c>
      <c r="F2312" s="202" t="s">
        <v>475</v>
      </c>
      <c r="G2312" s="253">
        <v>0.104</v>
      </c>
      <c r="H2312" s="361" t="s">
        <v>1414</v>
      </c>
      <c r="I2312" s="359" t="s">
        <v>1407</v>
      </c>
      <c r="J2312" s="358" t="s">
        <v>1619</v>
      </c>
      <c r="K2312" s="359" t="s">
        <v>1113</v>
      </c>
      <c r="L2312" s="359" t="s">
        <v>1392</v>
      </c>
      <c r="M2312" s="368">
        <v>2006</v>
      </c>
      <c r="N2312" s="205">
        <v>40476</v>
      </c>
      <c r="O2312" s="361" t="s">
        <v>1597</v>
      </c>
      <c r="P2312" t="str">
        <f t="shared" si="36"/>
        <v>Wirth Lake Nutrients TMDL Development-Wirth-(27-0037-00)-TP</v>
      </c>
    </row>
    <row r="2313" spans="1:16" ht="27.95" hidden="1" customHeight="1" x14ac:dyDescent="0.25">
      <c r="A2313" s="203" t="s">
        <v>1957</v>
      </c>
      <c r="B2313" s="203" t="s">
        <v>2390</v>
      </c>
      <c r="C2313" s="203" t="s">
        <v>1535</v>
      </c>
      <c r="D2313" s="203" t="s">
        <v>1682</v>
      </c>
      <c r="E2313" s="203" t="s">
        <v>1683</v>
      </c>
      <c r="F2313" s="203" t="s">
        <v>505</v>
      </c>
      <c r="G2313" s="257">
        <v>14</v>
      </c>
      <c r="H2313" s="361" t="s">
        <v>1433</v>
      </c>
      <c r="I2313" s="361" t="s">
        <v>1407</v>
      </c>
      <c r="J2313" s="360">
        <v>0</v>
      </c>
      <c r="K2313" s="361" t="s">
        <v>1113</v>
      </c>
      <c r="L2313" s="361" t="s">
        <v>1408</v>
      </c>
      <c r="M2313" s="370">
        <v>2015</v>
      </c>
      <c r="N2313" s="207">
        <v>43903</v>
      </c>
      <c r="O2313" s="203"/>
      <c r="P2313" t="str">
        <f t="shared" si="36"/>
        <v>Lower Minnesota River WRAPS 2014-Staring-(27-0078-00)-TP</v>
      </c>
    </row>
    <row r="2314" spans="1:16" ht="27.95" hidden="1" customHeight="1" x14ac:dyDescent="0.25">
      <c r="A2314" s="203" t="s">
        <v>1957</v>
      </c>
      <c r="B2314" s="203" t="s">
        <v>2390</v>
      </c>
      <c r="C2314" s="203" t="s">
        <v>1535</v>
      </c>
      <c r="D2314" s="203" t="s">
        <v>1682</v>
      </c>
      <c r="E2314" s="203" t="s">
        <v>1683</v>
      </c>
      <c r="F2314" s="203" t="s">
        <v>505</v>
      </c>
      <c r="G2314" s="257">
        <v>3.7999999999999999E-2</v>
      </c>
      <c r="H2314" s="361" t="s">
        <v>1414</v>
      </c>
      <c r="I2314" s="361" t="s">
        <v>1407</v>
      </c>
      <c r="J2314" s="360">
        <v>0</v>
      </c>
      <c r="K2314" s="361" t="s">
        <v>1113</v>
      </c>
      <c r="L2314" s="361" t="s">
        <v>1392</v>
      </c>
      <c r="M2314" s="370">
        <v>2015</v>
      </c>
      <c r="N2314" s="207">
        <v>43903</v>
      </c>
      <c r="O2314" s="203"/>
      <c r="P2314" t="str">
        <f t="shared" si="36"/>
        <v>Lower Minnesota River WRAPS 2014-Staring-(27-0078-00)-TP</v>
      </c>
    </row>
    <row r="2315" spans="1:16" ht="27.95" hidden="1" customHeight="1" x14ac:dyDescent="0.25">
      <c r="A2315" s="203" t="s">
        <v>1957</v>
      </c>
      <c r="B2315" s="203" t="s">
        <v>2390</v>
      </c>
      <c r="C2315" s="203" t="s">
        <v>1535</v>
      </c>
      <c r="D2315" s="203" t="s">
        <v>1538</v>
      </c>
      <c r="E2315" s="203" t="s">
        <v>1539</v>
      </c>
      <c r="F2315" s="203" t="s">
        <v>505</v>
      </c>
      <c r="G2315" s="257">
        <v>0.6</v>
      </c>
      <c r="H2315" s="361" t="s">
        <v>1390</v>
      </c>
      <c r="I2315" s="361" t="s">
        <v>1379</v>
      </c>
      <c r="J2315" s="275">
        <v>0.68</v>
      </c>
      <c r="K2315" s="361" t="s">
        <v>1391</v>
      </c>
      <c r="L2315" s="361" t="s">
        <v>1392</v>
      </c>
      <c r="M2315" s="370">
        <v>2012</v>
      </c>
      <c r="N2315" s="207">
        <v>43903</v>
      </c>
      <c r="O2315" s="361" t="s">
        <v>1537</v>
      </c>
      <c r="P2315" t="str">
        <f t="shared" si="36"/>
        <v>Lower Minnesota River WRAPS 2014-Purgatory Creek-(07020012-828)-E. coli</v>
      </c>
    </row>
    <row r="2316" spans="1:16" ht="27.95" hidden="1" customHeight="1" x14ac:dyDescent="0.25">
      <c r="A2316" s="203" t="s">
        <v>1957</v>
      </c>
      <c r="B2316" s="203" t="s">
        <v>2390</v>
      </c>
      <c r="C2316" s="203" t="s">
        <v>1535</v>
      </c>
      <c r="D2316" s="203" t="s">
        <v>1538</v>
      </c>
      <c r="E2316" s="203" t="s">
        <v>1539</v>
      </c>
      <c r="F2316" s="203" t="s">
        <v>505</v>
      </c>
      <c r="G2316" s="257">
        <v>0.5</v>
      </c>
      <c r="H2316" s="361" t="s">
        <v>1390</v>
      </c>
      <c r="I2316" s="361" t="s">
        <v>1382</v>
      </c>
      <c r="J2316" s="275">
        <v>0.68</v>
      </c>
      <c r="K2316" s="361" t="s">
        <v>1391</v>
      </c>
      <c r="L2316" s="361" t="s">
        <v>1392</v>
      </c>
      <c r="M2316" s="370">
        <v>2012</v>
      </c>
      <c r="N2316" s="207">
        <v>43903</v>
      </c>
      <c r="O2316" s="361" t="s">
        <v>1537</v>
      </c>
      <c r="P2316" t="str">
        <f t="shared" si="36"/>
        <v>Lower Minnesota River WRAPS 2014-Purgatory Creek-(07020012-828)-E. coli</v>
      </c>
    </row>
    <row r="2317" spans="1:16" ht="27.95" hidden="1" customHeight="1" x14ac:dyDescent="0.25">
      <c r="A2317" s="203" t="s">
        <v>1957</v>
      </c>
      <c r="B2317" s="203" t="s">
        <v>2390</v>
      </c>
      <c r="C2317" s="203" t="s">
        <v>1535</v>
      </c>
      <c r="D2317" s="203" t="s">
        <v>1538</v>
      </c>
      <c r="E2317" s="203" t="s">
        <v>1539</v>
      </c>
      <c r="F2317" s="203" t="s">
        <v>505</v>
      </c>
      <c r="G2317" s="257">
        <v>0.1</v>
      </c>
      <c r="H2317" s="361" t="s">
        <v>1390</v>
      </c>
      <c r="I2317" s="361" t="s">
        <v>1383</v>
      </c>
      <c r="J2317" s="275">
        <v>0.68</v>
      </c>
      <c r="K2317" s="361" t="s">
        <v>1391</v>
      </c>
      <c r="L2317" s="361" t="s">
        <v>1392</v>
      </c>
      <c r="M2317" s="370">
        <v>2012</v>
      </c>
      <c r="N2317" s="207">
        <v>43903</v>
      </c>
      <c r="O2317" s="361" t="s">
        <v>1537</v>
      </c>
      <c r="P2317" t="str">
        <f t="shared" si="36"/>
        <v>Lower Minnesota River WRAPS 2014-Purgatory Creek-(07020012-828)-E. coli</v>
      </c>
    </row>
    <row r="2318" spans="1:16" ht="27.95" hidden="1" customHeight="1" x14ac:dyDescent="0.25">
      <c r="A2318" s="203" t="s">
        <v>1957</v>
      </c>
      <c r="B2318" s="203" t="s">
        <v>2390</v>
      </c>
      <c r="C2318" s="203" t="s">
        <v>1535</v>
      </c>
      <c r="D2318" s="203" t="s">
        <v>1538</v>
      </c>
      <c r="E2318" s="203" t="s">
        <v>1539</v>
      </c>
      <c r="F2318" s="203" t="s">
        <v>505</v>
      </c>
      <c r="G2318" s="257">
        <v>0.1</v>
      </c>
      <c r="H2318" s="361" t="s">
        <v>1390</v>
      </c>
      <c r="I2318" s="361" t="s">
        <v>1384</v>
      </c>
      <c r="J2318" s="275">
        <v>0.68</v>
      </c>
      <c r="K2318" s="361" t="s">
        <v>1391</v>
      </c>
      <c r="L2318" s="361" t="s">
        <v>1392</v>
      </c>
      <c r="M2318" s="370">
        <v>2012</v>
      </c>
      <c r="N2318" s="207">
        <v>43903</v>
      </c>
      <c r="O2318" s="361" t="s">
        <v>1537</v>
      </c>
      <c r="P2318" t="str">
        <f t="shared" si="36"/>
        <v>Lower Minnesota River WRAPS 2014-Purgatory Creek-(07020012-828)-E. coli</v>
      </c>
    </row>
    <row r="2319" spans="1:16" ht="27.95" hidden="1" customHeight="1" x14ac:dyDescent="0.25">
      <c r="A2319" s="203" t="s">
        <v>1957</v>
      </c>
      <c r="B2319" s="203" t="s">
        <v>2390</v>
      </c>
      <c r="C2319" s="203" t="s">
        <v>1535</v>
      </c>
      <c r="D2319" s="203" t="s">
        <v>1538</v>
      </c>
      <c r="E2319" s="203" t="s">
        <v>1539</v>
      </c>
      <c r="F2319" s="203" t="s">
        <v>505</v>
      </c>
      <c r="G2319" s="257">
        <v>0.02</v>
      </c>
      <c r="H2319" s="361" t="s">
        <v>1390</v>
      </c>
      <c r="I2319" s="361" t="s">
        <v>1385</v>
      </c>
      <c r="J2319" s="275">
        <v>0.68</v>
      </c>
      <c r="K2319" s="361" t="s">
        <v>1391</v>
      </c>
      <c r="L2319" s="361" t="s">
        <v>1392</v>
      </c>
      <c r="M2319" s="370">
        <v>2012</v>
      </c>
      <c r="N2319" s="207">
        <v>43903</v>
      </c>
      <c r="O2319" s="361" t="s">
        <v>1537</v>
      </c>
      <c r="P2319" t="str">
        <f t="shared" si="36"/>
        <v>Lower Minnesota River WRAPS 2014-Purgatory Creek-(07020012-828)-E. coli</v>
      </c>
    </row>
    <row r="2320" spans="1:16" ht="27.95" hidden="1" customHeight="1" x14ac:dyDescent="0.25">
      <c r="A2320" s="203" t="s">
        <v>1957</v>
      </c>
      <c r="B2320" s="202" t="s">
        <v>2390</v>
      </c>
      <c r="C2320" s="203" t="s">
        <v>1403</v>
      </c>
      <c r="D2320" s="202" t="s">
        <v>1404</v>
      </c>
      <c r="E2320" s="202" t="s">
        <v>1405</v>
      </c>
      <c r="F2320" s="202" t="s">
        <v>475</v>
      </c>
      <c r="G2320" s="253">
        <v>154</v>
      </c>
      <c r="H2320" s="361" t="s">
        <v>1406</v>
      </c>
      <c r="I2320" s="359" t="s">
        <v>1407</v>
      </c>
      <c r="J2320" s="359" t="s">
        <v>1380</v>
      </c>
      <c r="K2320" s="359" t="s">
        <v>22</v>
      </c>
      <c r="L2320" s="359" t="s">
        <v>1408</v>
      </c>
      <c r="M2320" s="368" t="s">
        <v>1407</v>
      </c>
      <c r="N2320" s="205">
        <v>42486</v>
      </c>
      <c r="O2320" s="203"/>
      <c r="P2320" t="str">
        <f t="shared" si="36"/>
        <v>South Metro Mississippi TSS TMDL-Mississippi River-(07040001-531)-TSS</v>
      </c>
    </row>
    <row r="2321" spans="1:16" ht="27.95" hidden="1" customHeight="1" x14ac:dyDescent="0.25">
      <c r="A2321" s="203" t="s">
        <v>1958</v>
      </c>
      <c r="B2321" s="202" t="s">
        <v>2391</v>
      </c>
      <c r="C2321" s="203" t="s">
        <v>1774</v>
      </c>
      <c r="D2321" s="202" t="s">
        <v>1775</v>
      </c>
      <c r="E2321" s="202" t="s">
        <v>1776</v>
      </c>
      <c r="F2321" s="202" t="s">
        <v>505</v>
      </c>
      <c r="G2321" s="260">
        <v>821</v>
      </c>
      <c r="H2321" s="361" t="s">
        <v>1777</v>
      </c>
      <c r="I2321" s="359" t="s">
        <v>1379</v>
      </c>
      <c r="J2321" s="359" t="s">
        <v>1380</v>
      </c>
      <c r="K2321" s="359" t="s">
        <v>1778</v>
      </c>
      <c r="L2321" s="359" t="s">
        <v>1392</v>
      </c>
      <c r="M2321" s="368">
        <v>2008</v>
      </c>
      <c r="N2321" s="205">
        <v>43109</v>
      </c>
      <c r="O2321" s="203"/>
      <c r="P2321" t="str">
        <f t="shared" si="36"/>
        <v>Miller Creek TMDL (Lake Superior Basin)-Miller Creek-(04010201-512)-Temperature</v>
      </c>
    </row>
    <row r="2322" spans="1:16" ht="27.95" hidden="1" customHeight="1" x14ac:dyDescent="0.25">
      <c r="A2322" s="203" t="s">
        <v>1958</v>
      </c>
      <c r="B2322" s="202" t="s">
        <v>2391</v>
      </c>
      <c r="C2322" s="203" t="s">
        <v>1774</v>
      </c>
      <c r="D2322" s="202" t="s">
        <v>1775</v>
      </c>
      <c r="E2322" s="202" t="s">
        <v>1776</v>
      </c>
      <c r="F2322" s="202" t="s">
        <v>505</v>
      </c>
      <c r="G2322" s="260">
        <v>177</v>
      </c>
      <c r="H2322" s="361" t="s">
        <v>1777</v>
      </c>
      <c r="I2322" s="359" t="s">
        <v>1382</v>
      </c>
      <c r="J2322" s="359" t="s">
        <v>1380</v>
      </c>
      <c r="K2322" s="359" t="s">
        <v>1778</v>
      </c>
      <c r="L2322" s="359" t="s">
        <v>1392</v>
      </c>
      <c r="M2322" s="368">
        <v>2008</v>
      </c>
      <c r="N2322" s="205">
        <v>43109</v>
      </c>
      <c r="O2322" s="203"/>
      <c r="P2322" t="str">
        <f t="shared" si="36"/>
        <v>Miller Creek TMDL (Lake Superior Basin)-Miller Creek-(04010201-512)-Temperature</v>
      </c>
    </row>
    <row r="2323" spans="1:16" ht="27.95" hidden="1" customHeight="1" x14ac:dyDescent="0.25">
      <c r="A2323" s="203" t="s">
        <v>1958</v>
      </c>
      <c r="B2323" s="202" t="s">
        <v>2391</v>
      </c>
      <c r="C2323" s="203" t="s">
        <v>1774</v>
      </c>
      <c r="D2323" s="202" t="s">
        <v>1775</v>
      </c>
      <c r="E2323" s="202" t="s">
        <v>1776</v>
      </c>
      <c r="F2323" s="202" t="s">
        <v>505</v>
      </c>
      <c r="G2323" s="260">
        <v>61</v>
      </c>
      <c r="H2323" s="361" t="s">
        <v>1777</v>
      </c>
      <c r="I2323" s="359" t="s">
        <v>1383</v>
      </c>
      <c r="J2323" s="359" t="s">
        <v>1380</v>
      </c>
      <c r="K2323" s="359" t="s">
        <v>1778</v>
      </c>
      <c r="L2323" s="359" t="s">
        <v>1392</v>
      </c>
      <c r="M2323" s="368">
        <v>2008</v>
      </c>
      <c r="N2323" s="205">
        <v>43109</v>
      </c>
      <c r="O2323" s="203"/>
      <c r="P2323" t="str">
        <f t="shared" si="36"/>
        <v>Miller Creek TMDL (Lake Superior Basin)-Miller Creek-(04010201-512)-Temperature</v>
      </c>
    </row>
    <row r="2324" spans="1:16" ht="27.95" hidden="1" customHeight="1" x14ac:dyDescent="0.25">
      <c r="A2324" s="203" t="s">
        <v>1958</v>
      </c>
      <c r="B2324" s="202" t="s">
        <v>2391</v>
      </c>
      <c r="C2324" s="203" t="s">
        <v>1774</v>
      </c>
      <c r="D2324" s="202" t="s">
        <v>1775</v>
      </c>
      <c r="E2324" s="202" t="s">
        <v>1776</v>
      </c>
      <c r="F2324" s="202" t="s">
        <v>505</v>
      </c>
      <c r="G2324" s="260">
        <v>19</v>
      </c>
      <c r="H2324" s="361" t="s">
        <v>1777</v>
      </c>
      <c r="I2324" s="359" t="s">
        <v>1384</v>
      </c>
      <c r="J2324" s="359" t="s">
        <v>1380</v>
      </c>
      <c r="K2324" s="359" t="s">
        <v>1778</v>
      </c>
      <c r="L2324" s="359" t="s">
        <v>1392</v>
      </c>
      <c r="M2324" s="368">
        <v>2008</v>
      </c>
      <c r="N2324" s="205">
        <v>43109</v>
      </c>
      <c r="O2324" s="203"/>
      <c r="P2324" t="str">
        <f t="shared" si="36"/>
        <v>Miller Creek TMDL (Lake Superior Basin)-Miller Creek-(04010201-512)-Temperature</v>
      </c>
    </row>
    <row r="2325" spans="1:16" ht="27.95" hidden="1" customHeight="1" x14ac:dyDescent="0.25">
      <c r="A2325" s="203" t="s">
        <v>1958</v>
      </c>
      <c r="B2325" s="202" t="s">
        <v>2391</v>
      </c>
      <c r="C2325" s="203" t="s">
        <v>1774</v>
      </c>
      <c r="D2325" s="202" t="s">
        <v>1775</v>
      </c>
      <c r="E2325" s="202" t="s">
        <v>1776</v>
      </c>
      <c r="F2325" s="202" t="s">
        <v>505</v>
      </c>
      <c r="G2325" s="260">
        <v>2.1</v>
      </c>
      <c r="H2325" s="361" t="s">
        <v>1777</v>
      </c>
      <c r="I2325" s="359" t="s">
        <v>1385</v>
      </c>
      <c r="J2325" s="359" t="s">
        <v>1380</v>
      </c>
      <c r="K2325" s="359" t="s">
        <v>1778</v>
      </c>
      <c r="L2325" s="359" t="s">
        <v>1392</v>
      </c>
      <c r="M2325" s="368">
        <v>2008</v>
      </c>
      <c r="N2325" s="205">
        <v>43109</v>
      </c>
      <c r="O2325" s="203"/>
      <c r="P2325" t="str">
        <f t="shared" si="36"/>
        <v>Miller Creek TMDL (Lake Superior Basin)-Miller Creek-(04010201-512)-Temperature</v>
      </c>
    </row>
    <row r="2326" spans="1:16" ht="27.95" hidden="1" customHeight="1" x14ac:dyDescent="0.25">
      <c r="A2326" s="203" t="s">
        <v>1958</v>
      </c>
      <c r="B2326" s="202" t="s">
        <v>2391</v>
      </c>
      <c r="C2326" s="203" t="s">
        <v>2485</v>
      </c>
      <c r="D2326" s="202" t="s">
        <v>2486</v>
      </c>
      <c r="E2326" s="202" t="s">
        <v>2487</v>
      </c>
      <c r="F2326" s="202" t="s">
        <v>505</v>
      </c>
      <c r="G2326" s="228">
        <v>44</v>
      </c>
      <c r="H2326" s="361" t="s">
        <v>1414</v>
      </c>
      <c r="I2326" s="359" t="s">
        <v>1379</v>
      </c>
      <c r="J2326" s="358">
        <v>0.6</v>
      </c>
      <c r="K2326" s="359" t="s">
        <v>22</v>
      </c>
      <c r="L2326" s="359" t="s">
        <v>1392</v>
      </c>
      <c r="M2326" s="368">
        <v>2011</v>
      </c>
      <c r="N2326" s="205"/>
      <c r="O2326" s="203"/>
      <c r="P2326" t="str">
        <f t="shared" si="36"/>
        <v>Duluth Urban Area Streams (Lake Superior Basin)-Kingsbury Creek-(04010201-626)-TSS</v>
      </c>
    </row>
    <row r="2327" spans="1:16" ht="27.95" hidden="1" customHeight="1" x14ac:dyDescent="0.25">
      <c r="A2327" s="203" t="s">
        <v>1958</v>
      </c>
      <c r="B2327" s="202" t="s">
        <v>2391</v>
      </c>
      <c r="C2327" s="203" t="s">
        <v>2485</v>
      </c>
      <c r="D2327" s="202" t="s">
        <v>2486</v>
      </c>
      <c r="E2327" s="202" t="s">
        <v>2487</v>
      </c>
      <c r="F2327" s="202" t="s">
        <v>505</v>
      </c>
      <c r="G2327" s="228">
        <v>9.5</v>
      </c>
      <c r="H2327" s="361" t="s">
        <v>1414</v>
      </c>
      <c r="I2327" s="359" t="s">
        <v>1382</v>
      </c>
      <c r="J2327" s="358">
        <v>0.6</v>
      </c>
      <c r="K2327" s="359" t="s">
        <v>22</v>
      </c>
      <c r="L2327" s="359" t="s">
        <v>1392</v>
      </c>
      <c r="M2327" s="368">
        <v>2011</v>
      </c>
      <c r="N2327" s="205"/>
      <c r="O2327" s="203"/>
      <c r="P2327" t="str">
        <f t="shared" si="36"/>
        <v>Duluth Urban Area Streams (Lake Superior Basin)-Kingsbury Creek-(04010201-626)-TSS</v>
      </c>
    </row>
    <row r="2328" spans="1:16" ht="27.95" hidden="1" customHeight="1" x14ac:dyDescent="0.25">
      <c r="A2328" s="203" t="s">
        <v>1958</v>
      </c>
      <c r="B2328" s="202" t="s">
        <v>2391</v>
      </c>
      <c r="C2328" s="203" t="s">
        <v>2485</v>
      </c>
      <c r="D2328" s="202" t="s">
        <v>2486</v>
      </c>
      <c r="E2328" s="202" t="s">
        <v>2487</v>
      </c>
      <c r="F2328" s="202" t="s">
        <v>505</v>
      </c>
      <c r="G2328" s="228">
        <v>2.7</v>
      </c>
      <c r="H2328" s="361" t="s">
        <v>1414</v>
      </c>
      <c r="I2328" s="359" t="s">
        <v>1383</v>
      </c>
      <c r="J2328" s="358">
        <v>0.6</v>
      </c>
      <c r="K2328" s="359" t="s">
        <v>22</v>
      </c>
      <c r="L2328" s="359" t="s">
        <v>1392</v>
      </c>
      <c r="M2328" s="368">
        <v>2011</v>
      </c>
      <c r="N2328" s="205"/>
      <c r="O2328" s="203"/>
      <c r="P2328" t="str">
        <f t="shared" si="36"/>
        <v>Duluth Urban Area Streams (Lake Superior Basin)-Kingsbury Creek-(04010201-626)-TSS</v>
      </c>
    </row>
    <row r="2329" spans="1:16" ht="27.95" hidden="1" customHeight="1" x14ac:dyDescent="0.25">
      <c r="A2329" s="203" t="s">
        <v>1958</v>
      </c>
      <c r="B2329" s="202" t="s">
        <v>2391</v>
      </c>
      <c r="C2329" s="203" t="s">
        <v>2485</v>
      </c>
      <c r="D2329" s="202" t="s">
        <v>2486</v>
      </c>
      <c r="E2329" s="202" t="s">
        <v>2487</v>
      </c>
      <c r="F2329" s="202" t="s">
        <v>505</v>
      </c>
      <c r="G2329" s="260">
        <v>0.74</v>
      </c>
      <c r="H2329" s="361" t="s">
        <v>1414</v>
      </c>
      <c r="I2329" s="359" t="s">
        <v>1384</v>
      </c>
      <c r="J2329" s="358">
        <v>0.6</v>
      </c>
      <c r="K2329" s="359" t="s">
        <v>22</v>
      </c>
      <c r="L2329" s="359" t="s">
        <v>1392</v>
      </c>
      <c r="M2329" s="368">
        <v>2011</v>
      </c>
      <c r="N2329" s="205"/>
      <c r="O2329" s="203"/>
      <c r="P2329" t="str">
        <f t="shared" si="36"/>
        <v>Duluth Urban Area Streams (Lake Superior Basin)-Kingsbury Creek-(04010201-626)-TSS</v>
      </c>
    </row>
    <row r="2330" spans="1:16" ht="27.95" hidden="1" customHeight="1" x14ac:dyDescent="0.25">
      <c r="A2330" s="203" t="s">
        <v>1958</v>
      </c>
      <c r="B2330" s="202" t="s">
        <v>2391</v>
      </c>
      <c r="C2330" s="203" t="s">
        <v>2485</v>
      </c>
      <c r="D2330" s="202" t="s">
        <v>2486</v>
      </c>
      <c r="E2330" s="202" t="s">
        <v>2487</v>
      </c>
      <c r="F2330" s="202" t="s">
        <v>505</v>
      </c>
      <c r="G2330" s="260">
        <v>0.15</v>
      </c>
      <c r="H2330" s="361" t="s">
        <v>1414</v>
      </c>
      <c r="I2330" s="359" t="s">
        <v>1385</v>
      </c>
      <c r="J2330" s="358">
        <v>0.6</v>
      </c>
      <c r="K2330" s="359" t="s">
        <v>22</v>
      </c>
      <c r="L2330" s="359" t="s">
        <v>1392</v>
      </c>
      <c r="M2330" s="368">
        <v>2011</v>
      </c>
      <c r="N2330" s="205"/>
      <c r="O2330" s="203"/>
      <c r="P2330" t="str">
        <f t="shared" si="36"/>
        <v>Duluth Urban Area Streams (Lake Superior Basin)-Kingsbury Creek-(04010201-626)-TSS</v>
      </c>
    </row>
    <row r="2331" spans="1:16" ht="27.95" hidden="1" customHeight="1" x14ac:dyDescent="0.25">
      <c r="A2331" s="203" t="s">
        <v>1958</v>
      </c>
      <c r="B2331" s="202" t="s">
        <v>2391</v>
      </c>
      <c r="C2331" s="203" t="s">
        <v>1695</v>
      </c>
      <c r="D2331" s="202" t="s">
        <v>1696</v>
      </c>
      <c r="E2331" s="202" t="s">
        <v>1697</v>
      </c>
      <c r="F2331" s="202" t="s">
        <v>505</v>
      </c>
      <c r="G2331" s="253">
        <v>0.27300000000000002</v>
      </c>
      <c r="H2331" s="361" t="s">
        <v>1400</v>
      </c>
      <c r="I2331" s="359" t="s">
        <v>1379</v>
      </c>
      <c r="J2331" s="358">
        <v>0</v>
      </c>
      <c r="K2331" s="359" t="s">
        <v>1391</v>
      </c>
      <c r="L2331" s="359" t="s">
        <v>1392</v>
      </c>
      <c r="M2331" s="368">
        <v>2012</v>
      </c>
      <c r="N2331" s="205">
        <v>43390</v>
      </c>
      <c r="O2331" s="203"/>
      <c r="P2331" t="str">
        <f t="shared" si="36"/>
        <v>St. Louis River WRAPS - 2009-Pine River (White Pine River)-(04010201-543)-E. coli</v>
      </c>
    </row>
    <row r="2332" spans="1:16" ht="27.95" hidden="1" customHeight="1" x14ac:dyDescent="0.25">
      <c r="A2332" s="203" t="s">
        <v>1958</v>
      </c>
      <c r="B2332" s="202" t="s">
        <v>2391</v>
      </c>
      <c r="C2332" s="203" t="s">
        <v>1695</v>
      </c>
      <c r="D2332" s="202" t="s">
        <v>1696</v>
      </c>
      <c r="E2332" s="202" t="s">
        <v>1697</v>
      </c>
      <c r="F2332" s="202" t="s">
        <v>505</v>
      </c>
      <c r="G2332" s="253">
        <v>8.3299999999999999E-2</v>
      </c>
      <c r="H2332" s="361" t="s">
        <v>1400</v>
      </c>
      <c r="I2332" s="359" t="s">
        <v>1382</v>
      </c>
      <c r="J2332" s="358">
        <v>0</v>
      </c>
      <c r="K2332" s="359" t="s">
        <v>1391</v>
      </c>
      <c r="L2332" s="359" t="s">
        <v>1392</v>
      </c>
      <c r="M2332" s="368">
        <v>2012</v>
      </c>
      <c r="N2332" s="205">
        <v>43390</v>
      </c>
      <c r="O2332" s="203"/>
      <c r="P2332" t="str">
        <f t="shared" si="36"/>
        <v>St. Louis River WRAPS - 2009-Pine River (White Pine River)-(04010201-543)-E. coli</v>
      </c>
    </row>
    <row r="2333" spans="1:16" ht="27.95" hidden="1" customHeight="1" x14ac:dyDescent="0.25">
      <c r="A2333" s="203" t="s">
        <v>1958</v>
      </c>
      <c r="B2333" s="202" t="s">
        <v>2391</v>
      </c>
      <c r="C2333" s="203" t="s">
        <v>1695</v>
      </c>
      <c r="D2333" s="202" t="s">
        <v>1696</v>
      </c>
      <c r="E2333" s="202" t="s">
        <v>1697</v>
      </c>
      <c r="F2333" s="202" t="s">
        <v>505</v>
      </c>
      <c r="G2333" s="253">
        <v>3.3000000000000002E-2</v>
      </c>
      <c r="H2333" s="361" t="s">
        <v>1400</v>
      </c>
      <c r="I2333" s="359" t="s">
        <v>1383</v>
      </c>
      <c r="J2333" s="358">
        <v>0</v>
      </c>
      <c r="K2333" s="359" t="s">
        <v>1391</v>
      </c>
      <c r="L2333" s="359" t="s">
        <v>1392</v>
      </c>
      <c r="M2333" s="368">
        <v>2012</v>
      </c>
      <c r="N2333" s="205">
        <v>43390</v>
      </c>
      <c r="O2333" s="203"/>
      <c r="P2333" t="str">
        <f t="shared" si="36"/>
        <v>St. Louis River WRAPS - 2009-Pine River (White Pine River)-(04010201-543)-E. coli</v>
      </c>
    </row>
    <row r="2334" spans="1:16" ht="27.95" hidden="1" customHeight="1" x14ac:dyDescent="0.25">
      <c r="A2334" s="203" t="s">
        <v>1958</v>
      </c>
      <c r="B2334" s="202" t="s">
        <v>2391</v>
      </c>
      <c r="C2334" s="203" t="s">
        <v>1695</v>
      </c>
      <c r="D2334" s="202" t="s">
        <v>1696</v>
      </c>
      <c r="E2334" s="202" t="s">
        <v>1697</v>
      </c>
      <c r="F2334" s="202" t="s">
        <v>505</v>
      </c>
      <c r="G2334" s="253">
        <v>1.0699999999999999E-2</v>
      </c>
      <c r="H2334" s="361" t="s">
        <v>1400</v>
      </c>
      <c r="I2334" s="359" t="s">
        <v>1384</v>
      </c>
      <c r="J2334" s="358">
        <v>0</v>
      </c>
      <c r="K2334" s="359" t="s">
        <v>1391</v>
      </c>
      <c r="L2334" s="359" t="s">
        <v>1392</v>
      </c>
      <c r="M2334" s="368">
        <v>2012</v>
      </c>
      <c r="N2334" s="205">
        <v>43390</v>
      </c>
      <c r="O2334" s="203"/>
      <c r="P2334" t="str">
        <f t="shared" si="36"/>
        <v>St. Louis River WRAPS - 2009-Pine River (White Pine River)-(04010201-543)-E. coli</v>
      </c>
    </row>
    <row r="2335" spans="1:16" ht="27.95" hidden="1" customHeight="1" x14ac:dyDescent="0.25">
      <c r="A2335" s="203" t="s">
        <v>1958</v>
      </c>
      <c r="B2335" s="202" t="s">
        <v>2391</v>
      </c>
      <c r="C2335" s="203" t="s">
        <v>1695</v>
      </c>
      <c r="D2335" s="202" t="s">
        <v>1696</v>
      </c>
      <c r="E2335" s="202" t="s">
        <v>1697</v>
      </c>
      <c r="F2335" s="202" t="s">
        <v>505</v>
      </c>
      <c r="G2335" s="253">
        <v>2.9499999999999999E-3</v>
      </c>
      <c r="H2335" s="361" t="s">
        <v>1400</v>
      </c>
      <c r="I2335" s="359" t="s">
        <v>1385</v>
      </c>
      <c r="J2335" s="358">
        <v>0</v>
      </c>
      <c r="K2335" s="359" t="s">
        <v>1391</v>
      </c>
      <c r="L2335" s="359" t="s">
        <v>1392</v>
      </c>
      <c r="M2335" s="368">
        <v>2012</v>
      </c>
      <c r="N2335" s="205">
        <v>43390</v>
      </c>
      <c r="O2335" s="203"/>
      <c r="P2335" t="str">
        <f t="shared" si="36"/>
        <v>St. Louis River WRAPS - 2009-Pine River (White Pine River)-(04010201-543)-E. coli</v>
      </c>
    </row>
    <row r="2336" spans="1:16" ht="27.95" hidden="1" customHeight="1" x14ac:dyDescent="0.25">
      <c r="A2336" s="203" t="s">
        <v>1958</v>
      </c>
      <c r="B2336" s="202" t="s">
        <v>2391</v>
      </c>
      <c r="C2336" s="203" t="s">
        <v>1695</v>
      </c>
      <c r="D2336" s="202" t="s">
        <v>1959</v>
      </c>
      <c r="E2336" s="202" t="s">
        <v>1960</v>
      </c>
      <c r="F2336" s="202" t="s">
        <v>505</v>
      </c>
      <c r="G2336" s="253">
        <v>0.88500000000000001</v>
      </c>
      <c r="H2336" s="361" t="s">
        <v>1400</v>
      </c>
      <c r="I2336" s="359" t="s">
        <v>1379</v>
      </c>
      <c r="J2336" s="358">
        <v>0</v>
      </c>
      <c r="K2336" s="359" t="s">
        <v>1391</v>
      </c>
      <c r="L2336" s="359" t="s">
        <v>1392</v>
      </c>
      <c r="M2336" s="368">
        <v>2012</v>
      </c>
      <c r="N2336" s="205">
        <v>43390</v>
      </c>
      <c r="O2336" s="203"/>
      <c r="P2336" t="str">
        <f t="shared" si="36"/>
        <v>St. Louis River WRAPS - 2009-Unnamed creek (Rocky Run Creek)-(04010201-625)-E. coli</v>
      </c>
    </row>
    <row r="2337" spans="1:16" ht="27.95" hidden="1" customHeight="1" x14ac:dyDescent="0.25">
      <c r="A2337" s="203" t="s">
        <v>1958</v>
      </c>
      <c r="B2337" s="202" t="s">
        <v>2391</v>
      </c>
      <c r="C2337" s="203" t="s">
        <v>1695</v>
      </c>
      <c r="D2337" s="202" t="s">
        <v>1959</v>
      </c>
      <c r="E2337" s="202" t="s">
        <v>1960</v>
      </c>
      <c r="F2337" s="202" t="s">
        <v>505</v>
      </c>
      <c r="G2337" s="253">
        <v>0.27100000000000002</v>
      </c>
      <c r="H2337" s="361" t="s">
        <v>1400</v>
      </c>
      <c r="I2337" s="359" t="s">
        <v>1382</v>
      </c>
      <c r="J2337" s="358">
        <v>0</v>
      </c>
      <c r="K2337" s="359" t="s">
        <v>1391</v>
      </c>
      <c r="L2337" s="359" t="s">
        <v>1392</v>
      </c>
      <c r="M2337" s="368">
        <v>2012</v>
      </c>
      <c r="N2337" s="205">
        <v>43390</v>
      </c>
      <c r="O2337" s="203"/>
      <c r="P2337" t="str">
        <f t="shared" si="36"/>
        <v>St. Louis River WRAPS - 2009-Unnamed creek (Rocky Run Creek)-(04010201-625)-E. coli</v>
      </c>
    </row>
    <row r="2338" spans="1:16" ht="27.95" hidden="1" customHeight="1" x14ac:dyDescent="0.25">
      <c r="A2338" s="203" t="s">
        <v>1958</v>
      </c>
      <c r="B2338" s="202" t="s">
        <v>2391</v>
      </c>
      <c r="C2338" s="203" t="s">
        <v>1695</v>
      </c>
      <c r="D2338" s="202" t="s">
        <v>1959</v>
      </c>
      <c r="E2338" s="202" t="s">
        <v>1960</v>
      </c>
      <c r="F2338" s="202" t="s">
        <v>505</v>
      </c>
      <c r="G2338" s="253">
        <v>0.109</v>
      </c>
      <c r="H2338" s="361" t="s">
        <v>1400</v>
      </c>
      <c r="I2338" s="359" t="s">
        <v>1383</v>
      </c>
      <c r="J2338" s="358">
        <v>0</v>
      </c>
      <c r="K2338" s="359" t="s">
        <v>1391</v>
      </c>
      <c r="L2338" s="359" t="s">
        <v>1392</v>
      </c>
      <c r="M2338" s="368">
        <v>2012</v>
      </c>
      <c r="N2338" s="205">
        <v>43390</v>
      </c>
      <c r="O2338" s="203"/>
      <c r="P2338" t="str">
        <f t="shared" si="36"/>
        <v>St. Louis River WRAPS - 2009-Unnamed creek (Rocky Run Creek)-(04010201-625)-E. coli</v>
      </c>
    </row>
    <row r="2339" spans="1:16" ht="27.95" hidden="1" customHeight="1" x14ac:dyDescent="0.25">
      <c r="A2339" s="203" t="s">
        <v>1958</v>
      </c>
      <c r="B2339" s="202" t="s">
        <v>2391</v>
      </c>
      <c r="C2339" s="203" t="s">
        <v>1695</v>
      </c>
      <c r="D2339" s="202" t="s">
        <v>1959</v>
      </c>
      <c r="E2339" s="202" t="s">
        <v>1960</v>
      </c>
      <c r="F2339" s="202" t="s">
        <v>505</v>
      </c>
      <c r="G2339" s="253">
        <v>3.6799999999999999E-2</v>
      </c>
      <c r="H2339" s="361" t="s">
        <v>1400</v>
      </c>
      <c r="I2339" s="359" t="s">
        <v>1384</v>
      </c>
      <c r="J2339" s="358">
        <v>0</v>
      </c>
      <c r="K2339" s="359" t="s">
        <v>1391</v>
      </c>
      <c r="L2339" s="359" t="s">
        <v>1392</v>
      </c>
      <c r="M2339" s="368">
        <v>2012</v>
      </c>
      <c r="N2339" s="205">
        <v>43390</v>
      </c>
      <c r="O2339" s="203"/>
      <c r="P2339" t="str">
        <f t="shared" si="36"/>
        <v>St. Louis River WRAPS - 2009-Unnamed creek (Rocky Run Creek)-(04010201-625)-E. coli</v>
      </c>
    </row>
    <row r="2340" spans="1:16" ht="27.95" hidden="1" customHeight="1" x14ac:dyDescent="0.25">
      <c r="A2340" s="203" t="s">
        <v>1958</v>
      </c>
      <c r="B2340" s="202" t="s">
        <v>2391</v>
      </c>
      <c r="C2340" s="203" t="s">
        <v>1695</v>
      </c>
      <c r="D2340" s="202" t="s">
        <v>1959</v>
      </c>
      <c r="E2340" s="202" t="s">
        <v>1960</v>
      </c>
      <c r="F2340" s="202" t="s">
        <v>505</v>
      </c>
      <c r="G2340" s="253">
        <v>1.0999999999999999E-2</v>
      </c>
      <c r="H2340" s="361" t="s">
        <v>1400</v>
      </c>
      <c r="I2340" s="359" t="s">
        <v>1385</v>
      </c>
      <c r="J2340" s="358">
        <v>0</v>
      </c>
      <c r="K2340" s="359" t="s">
        <v>1391</v>
      </c>
      <c r="L2340" s="359" t="s">
        <v>1392</v>
      </c>
      <c r="M2340" s="368">
        <v>2012</v>
      </c>
      <c r="N2340" s="205">
        <v>43390</v>
      </c>
      <c r="O2340" s="203"/>
      <c r="P2340" t="str">
        <f t="shared" si="36"/>
        <v>St. Louis River WRAPS - 2009-Unnamed creek (Rocky Run Creek)-(04010201-625)-E. coli</v>
      </c>
    </row>
    <row r="2341" spans="1:16" ht="27.95" hidden="1" customHeight="1" x14ac:dyDescent="0.25">
      <c r="A2341" s="203" t="s">
        <v>1961</v>
      </c>
      <c r="B2341" s="203" t="s">
        <v>2392</v>
      </c>
      <c r="C2341" s="203" t="s">
        <v>1962</v>
      </c>
      <c r="D2341" s="203" t="s">
        <v>1963</v>
      </c>
      <c r="E2341" s="203" t="s">
        <v>1964</v>
      </c>
      <c r="F2341" s="203" t="s">
        <v>505</v>
      </c>
      <c r="G2341" s="257">
        <v>93.7</v>
      </c>
      <c r="H2341" s="361" t="s">
        <v>1400</v>
      </c>
      <c r="I2341" s="361" t="s">
        <v>1379</v>
      </c>
      <c r="J2341" s="361" t="s">
        <v>515</v>
      </c>
      <c r="K2341" s="361" t="s">
        <v>1391</v>
      </c>
      <c r="L2341" s="361" t="s">
        <v>1392</v>
      </c>
      <c r="M2341" s="370">
        <v>2015</v>
      </c>
      <c r="N2341" s="207">
        <v>43739</v>
      </c>
      <c r="O2341" s="203"/>
      <c r="P2341" t="str">
        <f t="shared" si="36"/>
        <v>Mississippi River - Grand Rapids WRAPS 2015-Swan River-(07010103-753)-E. coli</v>
      </c>
    </row>
    <row r="2342" spans="1:16" ht="27.95" hidden="1" customHeight="1" x14ac:dyDescent="0.25">
      <c r="A2342" s="203" t="s">
        <v>1961</v>
      </c>
      <c r="B2342" s="203" t="s">
        <v>2392</v>
      </c>
      <c r="C2342" s="203" t="s">
        <v>1962</v>
      </c>
      <c r="D2342" s="203" t="s">
        <v>1963</v>
      </c>
      <c r="E2342" s="203" t="s">
        <v>1964</v>
      </c>
      <c r="F2342" s="203" t="s">
        <v>505</v>
      </c>
      <c r="G2342" s="257">
        <v>34.1</v>
      </c>
      <c r="H2342" s="361" t="s">
        <v>1400</v>
      </c>
      <c r="I2342" s="361" t="s">
        <v>1382</v>
      </c>
      <c r="J2342" s="361" t="s">
        <v>515</v>
      </c>
      <c r="K2342" s="361" t="s">
        <v>1391</v>
      </c>
      <c r="L2342" s="361" t="s">
        <v>1392</v>
      </c>
      <c r="M2342" s="370">
        <v>2015</v>
      </c>
      <c r="N2342" s="207">
        <v>43739</v>
      </c>
      <c r="O2342" s="203"/>
      <c r="P2342" t="str">
        <f t="shared" si="36"/>
        <v>Mississippi River - Grand Rapids WRAPS 2015-Swan River-(07010103-753)-E. coli</v>
      </c>
    </row>
    <row r="2343" spans="1:16" ht="27.95" hidden="1" customHeight="1" x14ac:dyDescent="0.25">
      <c r="A2343" s="203" t="s">
        <v>1961</v>
      </c>
      <c r="B2343" s="203" t="s">
        <v>2392</v>
      </c>
      <c r="C2343" s="203" t="s">
        <v>1962</v>
      </c>
      <c r="D2343" s="203" t="s">
        <v>1963</v>
      </c>
      <c r="E2343" s="203" t="s">
        <v>1964</v>
      </c>
      <c r="F2343" s="203" t="s">
        <v>505</v>
      </c>
      <c r="G2343" s="257">
        <v>16.3</v>
      </c>
      <c r="H2343" s="361" t="s">
        <v>1400</v>
      </c>
      <c r="I2343" s="361" t="s">
        <v>1383</v>
      </c>
      <c r="J2343" s="360">
        <v>0.52</v>
      </c>
      <c r="K2343" s="361" t="s">
        <v>1391</v>
      </c>
      <c r="L2343" s="361" t="s">
        <v>1392</v>
      </c>
      <c r="M2343" s="370">
        <v>2015</v>
      </c>
      <c r="N2343" s="207">
        <v>43739</v>
      </c>
      <c r="O2343" s="203"/>
      <c r="P2343" t="str">
        <f t="shared" si="36"/>
        <v>Mississippi River - Grand Rapids WRAPS 2015-Swan River-(07010103-753)-E. coli</v>
      </c>
    </row>
    <row r="2344" spans="1:16" ht="27.95" hidden="1" customHeight="1" x14ac:dyDescent="0.25">
      <c r="A2344" s="203" t="s">
        <v>1961</v>
      </c>
      <c r="B2344" s="203" t="s">
        <v>2392</v>
      </c>
      <c r="C2344" s="203" t="s">
        <v>1962</v>
      </c>
      <c r="D2344" s="203" t="s">
        <v>1963</v>
      </c>
      <c r="E2344" s="203" t="s">
        <v>1964</v>
      </c>
      <c r="F2344" s="203" t="s">
        <v>505</v>
      </c>
      <c r="G2344" s="257">
        <v>9</v>
      </c>
      <c r="H2344" s="361" t="s">
        <v>1400</v>
      </c>
      <c r="I2344" s="361" t="s">
        <v>1384</v>
      </c>
      <c r="J2344" s="361" t="s">
        <v>515</v>
      </c>
      <c r="K2344" s="361" t="s">
        <v>1391</v>
      </c>
      <c r="L2344" s="361" t="s">
        <v>1392</v>
      </c>
      <c r="M2344" s="370">
        <v>2015</v>
      </c>
      <c r="N2344" s="207">
        <v>43739</v>
      </c>
      <c r="O2344" s="203"/>
      <c r="P2344" t="str">
        <f t="shared" si="36"/>
        <v>Mississippi River - Grand Rapids WRAPS 2015-Swan River-(07010103-753)-E. coli</v>
      </c>
    </row>
    <row r="2345" spans="1:16" ht="27.95" hidden="1" customHeight="1" x14ac:dyDescent="0.25">
      <c r="A2345" s="203" t="s">
        <v>1961</v>
      </c>
      <c r="B2345" s="203" t="s">
        <v>2392</v>
      </c>
      <c r="C2345" s="203" t="s">
        <v>1962</v>
      </c>
      <c r="D2345" s="203" t="s">
        <v>1963</v>
      </c>
      <c r="E2345" s="203" t="s">
        <v>1964</v>
      </c>
      <c r="F2345" s="203" t="s">
        <v>505</v>
      </c>
      <c r="G2345" s="257">
        <v>3.5</v>
      </c>
      <c r="H2345" s="361" t="s">
        <v>1400</v>
      </c>
      <c r="I2345" s="361" t="s">
        <v>1385</v>
      </c>
      <c r="J2345" s="361" t="s">
        <v>515</v>
      </c>
      <c r="K2345" s="361" t="s">
        <v>1391</v>
      </c>
      <c r="L2345" s="361" t="s">
        <v>1392</v>
      </c>
      <c r="M2345" s="370">
        <v>2015</v>
      </c>
      <c r="N2345" s="207">
        <v>43739</v>
      </c>
      <c r="O2345" s="203"/>
      <c r="P2345" t="str">
        <f t="shared" si="36"/>
        <v>Mississippi River - Grand Rapids WRAPS 2015-Swan River-(07010103-753)-E. coli</v>
      </c>
    </row>
    <row r="2346" spans="1:16" ht="27.95" hidden="1" customHeight="1" x14ac:dyDescent="0.25">
      <c r="A2346" s="203" t="s">
        <v>1961</v>
      </c>
      <c r="B2346" s="203" t="s">
        <v>2392</v>
      </c>
      <c r="C2346" s="203" t="s">
        <v>1962</v>
      </c>
      <c r="D2346" s="203" t="s">
        <v>1965</v>
      </c>
      <c r="E2346" s="203" t="s">
        <v>1966</v>
      </c>
      <c r="F2346" s="203" t="s">
        <v>505</v>
      </c>
      <c r="G2346" s="257">
        <v>76</v>
      </c>
      <c r="H2346" s="361" t="s">
        <v>1400</v>
      </c>
      <c r="I2346" s="361" t="s">
        <v>1379</v>
      </c>
      <c r="J2346" s="361" t="s">
        <v>1380</v>
      </c>
      <c r="K2346" s="361" t="s">
        <v>1391</v>
      </c>
      <c r="L2346" s="361" t="s">
        <v>1392</v>
      </c>
      <c r="M2346" s="370">
        <v>2015</v>
      </c>
      <c r="N2346" s="207">
        <v>43739</v>
      </c>
      <c r="O2346" s="203"/>
      <c r="P2346" t="str">
        <f t="shared" si="36"/>
        <v>Mississippi River - Grand Rapids WRAPS 2015-Prairie River-(07010103-760)-E. coli</v>
      </c>
    </row>
    <row r="2347" spans="1:16" ht="27.95" hidden="1" customHeight="1" x14ac:dyDescent="0.25">
      <c r="A2347" s="203" t="s">
        <v>1961</v>
      </c>
      <c r="B2347" s="203" t="s">
        <v>2392</v>
      </c>
      <c r="C2347" s="203" t="s">
        <v>1962</v>
      </c>
      <c r="D2347" s="203" t="s">
        <v>1965</v>
      </c>
      <c r="E2347" s="203" t="s">
        <v>1966</v>
      </c>
      <c r="F2347" s="203" t="s">
        <v>505</v>
      </c>
      <c r="G2347" s="257">
        <v>26</v>
      </c>
      <c r="H2347" s="361" t="s">
        <v>1400</v>
      </c>
      <c r="I2347" s="361" t="s">
        <v>1382</v>
      </c>
      <c r="J2347" s="361" t="s">
        <v>1380</v>
      </c>
      <c r="K2347" s="361" t="s">
        <v>1391</v>
      </c>
      <c r="L2347" s="361" t="s">
        <v>1392</v>
      </c>
      <c r="M2347" s="370">
        <v>2015</v>
      </c>
      <c r="N2347" s="207">
        <v>43739</v>
      </c>
      <c r="O2347" s="203"/>
      <c r="P2347" t="str">
        <f t="shared" si="36"/>
        <v>Mississippi River - Grand Rapids WRAPS 2015-Prairie River-(07010103-760)-E. coli</v>
      </c>
    </row>
    <row r="2348" spans="1:16" ht="27.95" hidden="1" customHeight="1" x14ac:dyDescent="0.25">
      <c r="A2348" s="203" t="s">
        <v>1961</v>
      </c>
      <c r="B2348" s="203" t="s">
        <v>2392</v>
      </c>
      <c r="C2348" s="203" t="s">
        <v>1962</v>
      </c>
      <c r="D2348" s="203" t="s">
        <v>1965</v>
      </c>
      <c r="E2348" s="203" t="s">
        <v>1966</v>
      </c>
      <c r="F2348" s="203" t="s">
        <v>505</v>
      </c>
      <c r="G2348" s="257">
        <v>12.7</v>
      </c>
      <c r="H2348" s="361" t="s">
        <v>1400</v>
      </c>
      <c r="I2348" s="361" t="s">
        <v>1383</v>
      </c>
      <c r="J2348" s="361" t="s">
        <v>1380</v>
      </c>
      <c r="K2348" s="361" t="s">
        <v>1391</v>
      </c>
      <c r="L2348" s="361" t="s">
        <v>1392</v>
      </c>
      <c r="M2348" s="370">
        <v>2015</v>
      </c>
      <c r="N2348" s="207">
        <v>43739</v>
      </c>
      <c r="O2348" s="203"/>
      <c r="P2348" t="str">
        <f t="shared" si="36"/>
        <v>Mississippi River - Grand Rapids WRAPS 2015-Prairie River-(07010103-760)-E. coli</v>
      </c>
    </row>
    <row r="2349" spans="1:16" ht="27.95" hidden="1" customHeight="1" x14ac:dyDescent="0.25">
      <c r="A2349" s="203" t="s">
        <v>1961</v>
      </c>
      <c r="B2349" s="203" t="s">
        <v>2392</v>
      </c>
      <c r="C2349" s="203" t="s">
        <v>1962</v>
      </c>
      <c r="D2349" s="203" t="s">
        <v>1965</v>
      </c>
      <c r="E2349" s="203" t="s">
        <v>1966</v>
      </c>
      <c r="F2349" s="203" t="s">
        <v>505</v>
      </c>
      <c r="G2349" s="257">
        <v>7.9</v>
      </c>
      <c r="H2349" s="361" t="s">
        <v>1400</v>
      </c>
      <c r="I2349" s="361" t="s">
        <v>1384</v>
      </c>
      <c r="J2349" s="361" t="s">
        <v>1380</v>
      </c>
      <c r="K2349" s="361" t="s">
        <v>1391</v>
      </c>
      <c r="L2349" s="361" t="s">
        <v>1392</v>
      </c>
      <c r="M2349" s="370">
        <v>2015</v>
      </c>
      <c r="N2349" s="207">
        <v>43739</v>
      </c>
      <c r="O2349" s="203"/>
      <c r="P2349" t="str">
        <f t="shared" si="36"/>
        <v>Mississippi River - Grand Rapids WRAPS 2015-Prairie River-(07010103-760)-E. coli</v>
      </c>
    </row>
    <row r="2350" spans="1:16" ht="27.95" hidden="1" customHeight="1" x14ac:dyDescent="0.25">
      <c r="A2350" s="203" t="s">
        <v>1961</v>
      </c>
      <c r="B2350" s="203" t="s">
        <v>2392</v>
      </c>
      <c r="C2350" s="203" t="s">
        <v>1962</v>
      </c>
      <c r="D2350" s="203" t="s">
        <v>1965</v>
      </c>
      <c r="E2350" s="203" t="s">
        <v>1966</v>
      </c>
      <c r="F2350" s="203" t="s">
        <v>505</v>
      </c>
      <c r="G2350" s="257">
        <v>5.6</v>
      </c>
      <c r="H2350" s="361" t="s">
        <v>1400</v>
      </c>
      <c r="I2350" s="361" t="s">
        <v>1385</v>
      </c>
      <c r="J2350" s="361" t="s">
        <v>1380</v>
      </c>
      <c r="K2350" s="361" t="s">
        <v>1391</v>
      </c>
      <c r="L2350" s="361" t="s">
        <v>1392</v>
      </c>
      <c r="M2350" s="370">
        <v>2015</v>
      </c>
      <c r="N2350" s="207">
        <v>43739</v>
      </c>
      <c r="O2350" s="203"/>
      <c r="P2350" t="str">
        <f t="shared" si="36"/>
        <v>Mississippi River - Grand Rapids WRAPS 2015-Prairie River-(07010103-760)-E. coli</v>
      </c>
    </row>
    <row r="2351" spans="1:16" ht="27.95" hidden="1" customHeight="1" x14ac:dyDescent="0.25">
      <c r="A2351" s="203" t="s">
        <v>1961</v>
      </c>
      <c r="B2351" s="202" t="s">
        <v>2392</v>
      </c>
      <c r="C2351" s="203" t="s">
        <v>1695</v>
      </c>
      <c r="D2351" s="202" t="s">
        <v>1967</v>
      </c>
      <c r="E2351" s="202" t="s">
        <v>1399</v>
      </c>
      <c r="F2351" s="202" t="s">
        <v>505</v>
      </c>
      <c r="G2351" s="253">
        <v>9.19</v>
      </c>
      <c r="H2351" s="361" t="s">
        <v>1400</v>
      </c>
      <c r="I2351" s="359" t="s">
        <v>1379</v>
      </c>
      <c r="J2351" s="358">
        <v>0.51</v>
      </c>
      <c r="K2351" s="359" t="s">
        <v>1391</v>
      </c>
      <c r="L2351" s="359" t="s">
        <v>1392</v>
      </c>
      <c r="M2351" s="368">
        <v>2012</v>
      </c>
      <c r="N2351" s="205">
        <v>43390</v>
      </c>
      <c r="O2351" s="203"/>
      <c r="P2351" t="str">
        <f t="shared" si="36"/>
        <v>St. Louis River WRAPS - 2009-Unnamed creek-(04010201-542)-E. coli</v>
      </c>
    </row>
    <row r="2352" spans="1:16" ht="27.95" hidden="1" customHeight="1" x14ac:dyDescent="0.25">
      <c r="A2352" s="203" t="s">
        <v>1961</v>
      </c>
      <c r="B2352" s="202" t="s">
        <v>2392</v>
      </c>
      <c r="C2352" s="203" t="s">
        <v>1695</v>
      </c>
      <c r="D2352" s="202" t="s">
        <v>1967</v>
      </c>
      <c r="E2352" s="202" t="s">
        <v>1399</v>
      </c>
      <c r="F2352" s="202" t="s">
        <v>505</v>
      </c>
      <c r="G2352" s="253">
        <v>2.48</v>
      </c>
      <c r="H2352" s="361" t="s">
        <v>1400</v>
      </c>
      <c r="I2352" s="359" t="s">
        <v>1382</v>
      </c>
      <c r="J2352" s="358">
        <v>0</v>
      </c>
      <c r="K2352" s="359" t="s">
        <v>1391</v>
      </c>
      <c r="L2352" s="359" t="s">
        <v>1392</v>
      </c>
      <c r="M2352" s="368">
        <v>2012</v>
      </c>
      <c r="N2352" s="205">
        <v>43390</v>
      </c>
      <c r="O2352" s="203"/>
      <c r="P2352" t="str">
        <f t="shared" si="36"/>
        <v>St. Louis River WRAPS - 2009-Unnamed creek-(04010201-542)-E. coli</v>
      </c>
    </row>
    <row r="2353" spans="1:16" ht="27.95" hidden="1" customHeight="1" x14ac:dyDescent="0.25">
      <c r="A2353" s="203" t="s">
        <v>1961</v>
      </c>
      <c r="B2353" s="202" t="s">
        <v>2392</v>
      </c>
      <c r="C2353" s="203" t="s">
        <v>1695</v>
      </c>
      <c r="D2353" s="202" t="s">
        <v>1967</v>
      </c>
      <c r="E2353" s="202" t="s">
        <v>1399</v>
      </c>
      <c r="F2353" s="202" t="s">
        <v>505</v>
      </c>
      <c r="G2353" s="253">
        <v>1.05</v>
      </c>
      <c r="H2353" s="361" t="s">
        <v>1400</v>
      </c>
      <c r="I2353" s="359" t="s">
        <v>1383</v>
      </c>
      <c r="J2353" s="358">
        <v>0</v>
      </c>
      <c r="K2353" s="359" t="s">
        <v>1391</v>
      </c>
      <c r="L2353" s="359" t="s">
        <v>1392</v>
      </c>
      <c r="M2353" s="368">
        <v>2012</v>
      </c>
      <c r="N2353" s="205">
        <v>43390</v>
      </c>
      <c r="O2353" s="203"/>
      <c r="P2353" t="str">
        <f t="shared" si="36"/>
        <v>St. Louis River WRAPS - 2009-Unnamed creek-(04010201-542)-E. coli</v>
      </c>
    </row>
    <row r="2354" spans="1:16" ht="27.95" hidden="1" customHeight="1" x14ac:dyDescent="0.25">
      <c r="A2354" s="203" t="s">
        <v>1961</v>
      </c>
      <c r="B2354" s="202" t="s">
        <v>2392</v>
      </c>
      <c r="C2354" s="203" t="s">
        <v>1695</v>
      </c>
      <c r="D2354" s="202" t="s">
        <v>1967</v>
      </c>
      <c r="E2354" s="202" t="s">
        <v>1399</v>
      </c>
      <c r="F2354" s="202" t="s">
        <v>505</v>
      </c>
      <c r="G2354" s="253">
        <v>0.60599999999999998</v>
      </c>
      <c r="H2354" s="361" t="s">
        <v>1400</v>
      </c>
      <c r="I2354" s="359" t="s">
        <v>1384</v>
      </c>
      <c r="J2354" s="358">
        <v>0</v>
      </c>
      <c r="K2354" s="359" t="s">
        <v>1391</v>
      </c>
      <c r="L2354" s="359" t="s">
        <v>1392</v>
      </c>
      <c r="M2354" s="368">
        <v>2012</v>
      </c>
      <c r="N2354" s="205">
        <v>43390</v>
      </c>
      <c r="O2354" s="203"/>
      <c r="P2354" t="str">
        <f t="shared" si="36"/>
        <v>St. Louis River WRAPS - 2009-Unnamed creek-(04010201-542)-E. coli</v>
      </c>
    </row>
    <row r="2355" spans="1:16" ht="27.95" hidden="1" customHeight="1" x14ac:dyDescent="0.25">
      <c r="A2355" s="203" t="s">
        <v>1961</v>
      </c>
      <c r="B2355" s="202" t="s">
        <v>2392</v>
      </c>
      <c r="C2355" s="203" t="s">
        <v>1695</v>
      </c>
      <c r="D2355" s="202" t="s">
        <v>1967</v>
      </c>
      <c r="E2355" s="202" t="s">
        <v>1399</v>
      </c>
      <c r="F2355" s="202" t="s">
        <v>505</v>
      </c>
      <c r="G2355" s="253">
        <v>0.41399999999999998</v>
      </c>
      <c r="H2355" s="361" t="s">
        <v>1400</v>
      </c>
      <c r="I2355" s="359" t="s">
        <v>1385</v>
      </c>
      <c r="J2355" s="358">
        <v>0</v>
      </c>
      <c r="K2355" s="359" t="s">
        <v>1391</v>
      </c>
      <c r="L2355" s="359" t="s">
        <v>1392</v>
      </c>
      <c r="M2355" s="368">
        <v>2012</v>
      </c>
      <c r="N2355" s="205">
        <v>43390</v>
      </c>
      <c r="O2355" s="203"/>
      <c r="P2355" t="str">
        <f t="shared" si="36"/>
        <v>St. Louis River WRAPS - 2009-Unnamed creek-(04010201-542)-E. coli</v>
      </c>
    </row>
    <row r="2356" spans="1:16" ht="27.95" hidden="1" customHeight="1" x14ac:dyDescent="0.25">
      <c r="A2356" s="203" t="s">
        <v>1961</v>
      </c>
      <c r="B2356" s="202" t="s">
        <v>2392</v>
      </c>
      <c r="C2356" s="203" t="s">
        <v>1695</v>
      </c>
      <c r="D2356" s="202" t="s">
        <v>1968</v>
      </c>
      <c r="E2356" s="202" t="s">
        <v>1969</v>
      </c>
      <c r="F2356" s="202" t="s">
        <v>505</v>
      </c>
      <c r="G2356" s="253">
        <v>6</v>
      </c>
      <c r="H2356" s="361" t="s">
        <v>488</v>
      </c>
      <c r="I2356" s="359" t="s">
        <v>1379</v>
      </c>
      <c r="J2356" s="358">
        <v>0.97</v>
      </c>
      <c r="K2356" s="359" t="s">
        <v>22</v>
      </c>
      <c r="L2356" s="359" t="s">
        <v>1392</v>
      </c>
      <c r="M2356" s="368">
        <v>2012</v>
      </c>
      <c r="N2356" s="205">
        <v>43390</v>
      </c>
      <c r="O2356" s="203"/>
      <c r="P2356" t="str">
        <f t="shared" si="36"/>
        <v>St. Louis River WRAPS - 2009-East Swan River-(04010201-558)-TSS</v>
      </c>
    </row>
    <row r="2357" spans="1:16" ht="27.95" hidden="1" customHeight="1" x14ac:dyDescent="0.25">
      <c r="A2357" s="203" t="s">
        <v>1961</v>
      </c>
      <c r="B2357" s="202" t="s">
        <v>2392</v>
      </c>
      <c r="C2357" s="203" t="s">
        <v>1695</v>
      </c>
      <c r="D2357" s="202" t="s">
        <v>1968</v>
      </c>
      <c r="E2357" s="202" t="s">
        <v>1969</v>
      </c>
      <c r="F2357" s="202" t="s">
        <v>505</v>
      </c>
      <c r="G2357" s="253">
        <v>1.6</v>
      </c>
      <c r="H2357" s="361" t="s">
        <v>488</v>
      </c>
      <c r="I2357" s="359" t="s">
        <v>1382</v>
      </c>
      <c r="J2357" s="358">
        <v>0.81</v>
      </c>
      <c r="K2357" s="359" t="s">
        <v>22</v>
      </c>
      <c r="L2357" s="359" t="s">
        <v>1392</v>
      </c>
      <c r="M2357" s="368">
        <v>2012</v>
      </c>
      <c r="N2357" s="205">
        <v>43390</v>
      </c>
      <c r="O2357" s="203"/>
      <c r="P2357" t="str">
        <f t="shared" si="36"/>
        <v>St. Louis River WRAPS - 2009-East Swan River-(04010201-558)-TSS</v>
      </c>
    </row>
    <row r="2358" spans="1:16" ht="27.95" hidden="1" customHeight="1" x14ac:dyDescent="0.25">
      <c r="A2358" s="203" t="s">
        <v>1961</v>
      </c>
      <c r="B2358" s="202" t="s">
        <v>2392</v>
      </c>
      <c r="C2358" s="203" t="s">
        <v>1695</v>
      </c>
      <c r="D2358" s="202" t="s">
        <v>1968</v>
      </c>
      <c r="E2358" s="202" t="s">
        <v>1969</v>
      </c>
      <c r="F2358" s="202" t="s">
        <v>505</v>
      </c>
      <c r="G2358" s="253">
        <v>0.64</v>
      </c>
      <c r="H2358" s="361" t="s">
        <v>488</v>
      </c>
      <c r="I2358" s="359" t="s">
        <v>1383</v>
      </c>
      <c r="J2358" s="358">
        <v>0.63</v>
      </c>
      <c r="K2358" s="359" t="s">
        <v>22</v>
      </c>
      <c r="L2358" s="359" t="s">
        <v>1392</v>
      </c>
      <c r="M2358" s="368">
        <v>2012</v>
      </c>
      <c r="N2358" s="205">
        <v>43390</v>
      </c>
      <c r="O2358" s="203"/>
      <c r="P2358" t="str">
        <f t="shared" si="36"/>
        <v>St. Louis River WRAPS - 2009-East Swan River-(04010201-558)-TSS</v>
      </c>
    </row>
    <row r="2359" spans="1:16" ht="27.95" hidden="1" customHeight="1" x14ac:dyDescent="0.25">
      <c r="A2359" s="203" t="s">
        <v>1961</v>
      </c>
      <c r="B2359" s="202" t="s">
        <v>2392</v>
      </c>
      <c r="C2359" s="203" t="s">
        <v>1695</v>
      </c>
      <c r="D2359" s="202" t="s">
        <v>1968</v>
      </c>
      <c r="E2359" s="202" t="s">
        <v>1969</v>
      </c>
      <c r="F2359" s="202" t="s">
        <v>505</v>
      </c>
      <c r="G2359" s="253" t="s">
        <v>515</v>
      </c>
      <c r="H2359" s="361" t="s">
        <v>488</v>
      </c>
      <c r="I2359" s="359" t="s">
        <v>1384</v>
      </c>
      <c r="J2359" s="358">
        <v>0</v>
      </c>
      <c r="K2359" s="359" t="s">
        <v>22</v>
      </c>
      <c r="L2359" s="359" t="s">
        <v>1392</v>
      </c>
      <c r="M2359" s="368">
        <v>2012</v>
      </c>
      <c r="N2359" s="205">
        <v>43390</v>
      </c>
      <c r="O2359" s="203"/>
      <c r="P2359" t="str">
        <f t="shared" si="36"/>
        <v>St. Louis River WRAPS - 2009-East Swan River-(04010201-558)-TSS</v>
      </c>
    </row>
    <row r="2360" spans="1:16" ht="27.95" hidden="1" customHeight="1" x14ac:dyDescent="0.25">
      <c r="A2360" s="203" t="s">
        <v>1961</v>
      </c>
      <c r="B2360" s="202" t="s">
        <v>2392</v>
      </c>
      <c r="C2360" s="203" t="s">
        <v>1695</v>
      </c>
      <c r="D2360" s="202" t="s">
        <v>1968</v>
      </c>
      <c r="E2360" s="202" t="s">
        <v>1969</v>
      </c>
      <c r="F2360" s="202" t="s">
        <v>505</v>
      </c>
      <c r="G2360" s="253" t="s">
        <v>515</v>
      </c>
      <c r="H2360" s="361" t="s">
        <v>488</v>
      </c>
      <c r="I2360" s="359" t="s">
        <v>1385</v>
      </c>
      <c r="J2360" s="359" t="s">
        <v>515</v>
      </c>
      <c r="K2360" s="359" t="s">
        <v>22</v>
      </c>
      <c r="L2360" s="359" t="s">
        <v>1392</v>
      </c>
      <c r="M2360" s="368">
        <v>2012</v>
      </c>
      <c r="N2360" s="205">
        <v>43390</v>
      </c>
      <c r="O2360" s="203"/>
      <c r="P2360" t="str">
        <f t="shared" si="36"/>
        <v>St. Louis River WRAPS - 2009-East Swan River-(04010201-558)-TSS</v>
      </c>
    </row>
    <row r="2361" spans="1:16" ht="27.95" hidden="1" customHeight="1" x14ac:dyDescent="0.25">
      <c r="A2361" s="203" t="s">
        <v>1961</v>
      </c>
      <c r="B2361" s="202" t="s">
        <v>2392</v>
      </c>
      <c r="C2361" s="203" t="s">
        <v>1695</v>
      </c>
      <c r="D2361" s="202" t="s">
        <v>1970</v>
      </c>
      <c r="E2361" s="202" t="s">
        <v>1971</v>
      </c>
      <c r="F2361" s="202" t="s">
        <v>505</v>
      </c>
      <c r="G2361" s="253">
        <v>21.3</v>
      </c>
      <c r="H2361" s="361" t="s">
        <v>1400</v>
      </c>
      <c r="I2361" s="359" t="s">
        <v>1379</v>
      </c>
      <c r="J2361" s="358">
        <v>0.82</v>
      </c>
      <c r="K2361" s="359" t="s">
        <v>1391</v>
      </c>
      <c r="L2361" s="359" t="s">
        <v>1392</v>
      </c>
      <c r="M2361" s="368">
        <v>2012</v>
      </c>
      <c r="N2361" s="205">
        <v>43390</v>
      </c>
      <c r="O2361" s="203"/>
      <c r="P2361" t="str">
        <f t="shared" si="36"/>
        <v>St. Louis River WRAPS - 2009-Barber Creek (East Swan River)-(04010201-569)-E. coli</v>
      </c>
    </row>
    <row r="2362" spans="1:16" ht="27.95" hidden="1" customHeight="1" x14ac:dyDescent="0.25">
      <c r="A2362" s="203" t="s">
        <v>1961</v>
      </c>
      <c r="B2362" s="202" t="s">
        <v>2392</v>
      </c>
      <c r="C2362" s="203" t="s">
        <v>1695</v>
      </c>
      <c r="D2362" s="202" t="s">
        <v>1970</v>
      </c>
      <c r="E2362" s="202" t="s">
        <v>1971</v>
      </c>
      <c r="F2362" s="202" t="s">
        <v>505</v>
      </c>
      <c r="G2362" s="253">
        <v>5.23</v>
      </c>
      <c r="H2362" s="361" t="s">
        <v>1400</v>
      </c>
      <c r="I2362" s="359" t="s">
        <v>1382</v>
      </c>
      <c r="J2362" s="358">
        <v>0.54</v>
      </c>
      <c r="K2362" s="359" t="s">
        <v>1391</v>
      </c>
      <c r="L2362" s="359" t="s">
        <v>1392</v>
      </c>
      <c r="M2362" s="368">
        <v>2012</v>
      </c>
      <c r="N2362" s="205">
        <v>43390</v>
      </c>
      <c r="O2362" s="203"/>
      <c r="P2362" t="str">
        <f t="shared" si="36"/>
        <v>St. Louis River WRAPS - 2009-Barber Creek (East Swan River)-(04010201-569)-E. coli</v>
      </c>
    </row>
    <row r="2363" spans="1:16" ht="27.95" hidden="1" customHeight="1" x14ac:dyDescent="0.25">
      <c r="A2363" s="203" t="s">
        <v>1961</v>
      </c>
      <c r="B2363" s="202" t="s">
        <v>2392</v>
      </c>
      <c r="C2363" s="203" t="s">
        <v>1695</v>
      </c>
      <c r="D2363" s="202" t="s">
        <v>1970</v>
      </c>
      <c r="E2363" s="202" t="s">
        <v>1971</v>
      </c>
      <c r="F2363" s="202" t="s">
        <v>505</v>
      </c>
      <c r="G2363" s="253">
        <v>1.74</v>
      </c>
      <c r="H2363" s="361" t="s">
        <v>1400</v>
      </c>
      <c r="I2363" s="359" t="s">
        <v>1383</v>
      </c>
      <c r="J2363" s="358">
        <v>0.66</v>
      </c>
      <c r="K2363" s="359" t="s">
        <v>1391</v>
      </c>
      <c r="L2363" s="359" t="s">
        <v>1392</v>
      </c>
      <c r="M2363" s="368">
        <v>2012</v>
      </c>
      <c r="N2363" s="205">
        <v>43390</v>
      </c>
      <c r="O2363" s="203"/>
      <c r="P2363" t="str">
        <f t="shared" si="36"/>
        <v>St. Louis River WRAPS - 2009-Barber Creek (East Swan River)-(04010201-569)-E. coli</v>
      </c>
    </row>
    <row r="2364" spans="1:16" ht="27.95" hidden="1" customHeight="1" x14ac:dyDescent="0.25">
      <c r="A2364" s="203" t="s">
        <v>1961</v>
      </c>
      <c r="B2364" s="202" t="s">
        <v>2392</v>
      </c>
      <c r="C2364" s="203" t="s">
        <v>1695</v>
      </c>
      <c r="D2364" s="202" t="s">
        <v>1970</v>
      </c>
      <c r="E2364" s="202" t="s">
        <v>1971</v>
      </c>
      <c r="F2364" s="202" t="s">
        <v>505</v>
      </c>
      <c r="G2364" s="253">
        <v>0.55500000000000005</v>
      </c>
      <c r="H2364" s="361" t="s">
        <v>1400</v>
      </c>
      <c r="I2364" s="359" t="s">
        <v>1384</v>
      </c>
      <c r="J2364" s="358">
        <v>0.79</v>
      </c>
      <c r="K2364" s="359" t="s">
        <v>1391</v>
      </c>
      <c r="L2364" s="359" t="s">
        <v>1392</v>
      </c>
      <c r="M2364" s="368">
        <v>2012</v>
      </c>
      <c r="N2364" s="205">
        <v>43390</v>
      </c>
      <c r="O2364" s="203"/>
      <c r="P2364" t="str">
        <f t="shared" si="36"/>
        <v>St. Louis River WRAPS - 2009-Barber Creek (East Swan River)-(04010201-569)-E. coli</v>
      </c>
    </row>
    <row r="2365" spans="1:16" ht="27.95" hidden="1" customHeight="1" x14ac:dyDescent="0.25">
      <c r="A2365" s="203" t="s">
        <v>1961</v>
      </c>
      <c r="B2365" s="202" t="s">
        <v>2392</v>
      </c>
      <c r="C2365" s="203" t="s">
        <v>1695</v>
      </c>
      <c r="D2365" s="202" t="s">
        <v>1970</v>
      </c>
      <c r="E2365" s="202" t="s">
        <v>1971</v>
      </c>
      <c r="F2365" s="202" t="s">
        <v>505</v>
      </c>
      <c r="G2365" s="253">
        <v>0.11</v>
      </c>
      <c r="H2365" s="361" t="s">
        <v>1400</v>
      </c>
      <c r="I2365" s="359" t="s">
        <v>1385</v>
      </c>
      <c r="J2365" s="359" t="s">
        <v>515</v>
      </c>
      <c r="K2365" s="359" t="s">
        <v>1391</v>
      </c>
      <c r="L2365" s="359" t="s">
        <v>1392</v>
      </c>
      <c r="M2365" s="368">
        <v>2012</v>
      </c>
      <c r="N2365" s="205">
        <v>43390</v>
      </c>
      <c r="O2365" s="203"/>
      <c r="P2365" t="str">
        <f t="shared" si="36"/>
        <v>St. Louis River WRAPS - 2009-Barber Creek (East Swan River)-(04010201-569)-E. coli</v>
      </c>
    </row>
    <row r="2366" spans="1:16" ht="27.95" hidden="1" customHeight="1" x14ac:dyDescent="0.25">
      <c r="A2366" s="203" t="s">
        <v>1961</v>
      </c>
      <c r="B2366" s="202" t="s">
        <v>2392</v>
      </c>
      <c r="C2366" s="203" t="s">
        <v>1695</v>
      </c>
      <c r="D2366" s="202" t="s">
        <v>1972</v>
      </c>
      <c r="E2366" s="202" t="s">
        <v>1973</v>
      </c>
      <c r="F2366" s="202" t="s">
        <v>505</v>
      </c>
      <c r="G2366" s="253">
        <v>0.20100000000000001</v>
      </c>
      <c r="H2366" s="361" t="s">
        <v>1400</v>
      </c>
      <c r="I2366" s="359" t="s">
        <v>1379</v>
      </c>
      <c r="J2366" s="358">
        <v>0</v>
      </c>
      <c r="K2366" s="359" t="s">
        <v>1391</v>
      </c>
      <c r="L2366" s="359" t="s">
        <v>1392</v>
      </c>
      <c r="M2366" s="368">
        <v>2012</v>
      </c>
      <c r="N2366" s="205">
        <v>43390</v>
      </c>
      <c r="O2366" s="203"/>
      <c r="P2366" t="str">
        <f t="shared" si="36"/>
        <v>St. Louis River WRAPS - 2009-Buhl Creek-(04010201-580)-E. coli</v>
      </c>
    </row>
    <row r="2367" spans="1:16" ht="27.95" hidden="1" customHeight="1" x14ac:dyDescent="0.25">
      <c r="A2367" s="203" t="s">
        <v>1961</v>
      </c>
      <c r="B2367" s="202" t="s">
        <v>2392</v>
      </c>
      <c r="C2367" s="203" t="s">
        <v>1695</v>
      </c>
      <c r="D2367" s="202" t="s">
        <v>1972</v>
      </c>
      <c r="E2367" s="202" t="s">
        <v>1973</v>
      </c>
      <c r="F2367" s="202" t="s">
        <v>505</v>
      </c>
      <c r="G2367" s="253">
        <v>4.8099999999999997E-2</v>
      </c>
      <c r="H2367" s="361" t="s">
        <v>1400</v>
      </c>
      <c r="I2367" s="359" t="s">
        <v>1382</v>
      </c>
      <c r="J2367" s="358">
        <v>0</v>
      </c>
      <c r="K2367" s="359" t="s">
        <v>1391</v>
      </c>
      <c r="L2367" s="359" t="s">
        <v>1392</v>
      </c>
      <c r="M2367" s="368">
        <v>2012</v>
      </c>
      <c r="N2367" s="205">
        <v>43390</v>
      </c>
      <c r="O2367" s="203"/>
      <c r="P2367" t="str">
        <f t="shared" si="36"/>
        <v>St. Louis River WRAPS - 2009-Buhl Creek-(04010201-580)-E. coli</v>
      </c>
    </row>
    <row r="2368" spans="1:16" ht="27.95" hidden="1" customHeight="1" x14ac:dyDescent="0.25">
      <c r="A2368" s="203" t="s">
        <v>1961</v>
      </c>
      <c r="B2368" s="202" t="s">
        <v>2392</v>
      </c>
      <c r="C2368" s="203" t="s">
        <v>1695</v>
      </c>
      <c r="D2368" s="202" t="s">
        <v>1972</v>
      </c>
      <c r="E2368" s="202" t="s">
        <v>1973</v>
      </c>
      <c r="F2368" s="202" t="s">
        <v>505</v>
      </c>
      <c r="G2368" s="253">
        <v>1.5599999999999999E-2</v>
      </c>
      <c r="H2368" s="361" t="s">
        <v>1400</v>
      </c>
      <c r="I2368" s="359" t="s">
        <v>1383</v>
      </c>
      <c r="J2368" s="358">
        <v>0</v>
      </c>
      <c r="K2368" s="359" t="s">
        <v>1391</v>
      </c>
      <c r="L2368" s="359" t="s">
        <v>1392</v>
      </c>
      <c r="M2368" s="368">
        <v>2012</v>
      </c>
      <c r="N2368" s="205">
        <v>43390</v>
      </c>
      <c r="O2368" s="203"/>
      <c r="P2368" t="str">
        <f t="shared" si="36"/>
        <v>St. Louis River WRAPS - 2009-Buhl Creek-(04010201-580)-E. coli</v>
      </c>
    </row>
    <row r="2369" spans="1:16" ht="27.95" hidden="1" customHeight="1" x14ac:dyDescent="0.25">
      <c r="A2369" s="203" t="s">
        <v>1961</v>
      </c>
      <c r="B2369" s="202" t="s">
        <v>2392</v>
      </c>
      <c r="C2369" s="203" t="s">
        <v>1695</v>
      </c>
      <c r="D2369" s="202" t="s">
        <v>1972</v>
      </c>
      <c r="E2369" s="202" t="s">
        <v>1973</v>
      </c>
      <c r="F2369" s="202" t="s">
        <v>505</v>
      </c>
      <c r="G2369" s="253">
        <v>4.9399999999999999E-3</v>
      </c>
      <c r="H2369" s="361" t="s">
        <v>1400</v>
      </c>
      <c r="I2369" s="359" t="s">
        <v>1384</v>
      </c>
      <c r="J2369" s="358">
        <v>0</v>
      </c>
      <c r="K2369" s="359" t="s">
        <v>1391</v>
      </c>
      <c r="L2369" s="359" t="s">
        <v>1392</v>
      </c>
      <c r="M2369" s="368">
        <v>2012</v>
      </c>
      <c r="N2369" s="205">
        <v>43390</v>
      </c>
      <c r="O2369" s="203"/>
      <c r="P2369" t="str">
        <f t="shared" si="36"/>
        <v>St. Louis River WRAPS - 2009-Buhl Creek-(04010201-580)-E. coli</v>
      </c>
    </row>
    <row r="2370" spans="1:16" ht="27.95" hidden="1" customHeight="1" x14ac:dyDescent="0.25">
      <c r="A2370" s="203" t="s">
        <v>1961</v>
      </c>
      <c r="B2370" s="202" t="s">
        <v>2392</v>
      </c>
      <c r="C2370" s="203" t="s">
        <v>1695</v>
      </c>
      <c r="D2370" s="202" t="s">
        <v>1972</v>
      </c>
      <c r="E2370" s="202" t="s">
        <v>1973</v>
      </c>
      <c r="F2370" s="202" t="s">
        <v>505</v>
      </c>
      <c r="G2370" s="253">
        <v>6.3100000000000005E-4</v>
      </c>
      <c r="H2370" s="361" t="s">
        <v>1400</v>
      </c>
      <c r="I2370" s="359" t="s">
        <v>1385</v>
      </c>
      <c r="J2370" s="358">
        <v>0</v>
      </c>
      <c r="K2370" s="359" t="s">
        <v>1391</v>
      </c>
      <c r="L2370" s="359" t="s">
        <v>1392</v>
      </c>
      <c r="M2370" s="368">
        <v>2012</v>
      </c>
      <c r="N2370" s="205">
        <v>43390</v>
      </c>
      <c r="O2370" s="203"/>
      <c r="P2370" t="str">
        <f t="shared" si="36"/>
        <v>St. Louis River WRAPS - 2009-Buhl Creek-(04010201-580)-E. coli</v>
      </c>
    </row>
    <row r="2371" spans="1:16" ht="27.95" hidden="1" customHeight="1" x14ac:dyDescent="0.25">
      <c r="A2371" s="203" t="s">
        <v>1961</v>
      </c>
      <c r="B2371" s="202" t="s">
        <v>2392</v>
      </c>
      <c r="C2371" s="203" t="s">
        <v>1695</v>
      </c>
      <c r="D2371" s="202" t="s">
        <v>1974</v>
      </c>
      <c r="E2371" s="202" t="s">
        <v>1975</v>
      </c>
      <c r="F2371" s="202" t="s">
        <v>505</v>
      </c>
      <c r="G2371" s="253">
        <v>4.1100000000000003</v>
      </c>
      <c r="H2371" s="361" t="s">
        <v>1400</v>
      </c>
      <c r="I2371" s="359" t="s">
        <v>1379</v>
      </c>
      <c r="J2371" s="358">
        <v>0</v>
      </c>
      <c r="K2371" s="359" t="s">
        <v>1391</v>
      </c>
      <c r="L2371" s="359" t="s">
        <v>1392</v>
      </c>
      <c r="M2371" s="368">
        <v>2012</v>
      </c>
      <c r="N2371" s="205">
        <v>43390</v>
      </c>
      <c r="O2371" s="203"/>
      <c r="P2371" t="str">
        <f t="shared" ref="P2371:P2434" si="37">CONCATENATE(C2371, "-", E2371, "-","(", D2371,")", "-",K2371)</f>
        <v>St. Louis River WRAPS - 2009-Dempsey Creek-(04010201-582)-E. coli</v>
      </c>
    </row>
    <row r="2372" spans="1:16" ht="27.95" hidden="1" customHeight="1" x14ac:dyDescent="0.25">
      <c r="A2372" s="203" t="s">
        <v>1961</v>
      </c>
      <c r="B2372" s="202" t="s">
        <v>2392</v>
      </c>
      <c r="C2372" s="203" t="s">
        <v>1695</v>
      </c>
      <c r="D2372" s="202" t="s">
        <v>1974</v>
      </c>
      <c r="E2372" s="202" t="s">
        <v>1975</v>
      </c>
      <c r="F2372" s="202" t="s">
        <v>505</v>
      </c>
      <c r="G2372" s="253">
        <v>0.98399999999999999</v>
      </c>
      <c r="H2372" s="361" t="s">
        <v>1400</v>
      </c>
      <c r="I2372" s="359" t="s">
        <v>1382</v>
      </c>
      <c r="J2372" s="358">
        <v>0</v>
      </c>
      <c r="K2372" s="359" t="s">
        <v>1391</v>
      </c>
      <c r="L2372" s="359" t="s">
        <v>1392</v>
      </c>
      <c r="M2372" s="368">
        <v>2012</v>
      </c>
      <c r="N2372" s="205">
        <v>43390</v>
      </c>
      <c r="O2372" s="203"/>
      <c r="P2372" t="str">
        <f t="shared" si="37"/>
        <v>St. Louis River WRAPS - 2009-Dempsey Creek-(04010201-582)-E. coli</v>
      </c>
    </row>
    <row r="2373" spans="1:16" ht="27.95" hidden="1" customHeight="1" x14ac:dyDescent="0.25">
      <c r="A2373" s="203" t="s">
        <v>1961</v>
      </c>
      <c r="B2373" s="202" t="s">
        <v>2392</v>
      </c>
      <c r="C2373" s="203" t="s">
        <v>1695</v>
      </c>
      <c r="D2373" s="202" t="s">
        <v>1974</v>
      </c>
      <c r="E2373" s="202" t="s">
        <v>1975</v>
      </c>
      <c r="F2373" s="202" t="s">
        <v>505</v>
      </c>
      <c r="G2373" s="253">
        <v>0.30099999999999999</v>
      </c>
      <c r="H2373" s="361" t="s">
        <v>1400</v>
      </c>
      <c r="I2373" s="359" t="s">
        <v>1383</v>
      </c>
      <c r="J2373" s="358">
        <v>0</v>
      </c>
      <c r="K2373" s="359" t="s">
        <v>1391</v>
      </c>
      <c r="L2373" s="359" t="s">
        <v>1392</v>
      </c>
      <c r="M2373" s="368">
        <v>2012</v>
      </c>
      <c r="N2373" s="205">
        <v>43390</v>
      </c>
      <c r="O2373" s="203"/>
      <c r="P2373" t="str">
        <f t="shared" si="37"/>
        <v>St. Louis River WRAPS - 2009-Dempsey Creek-(04010201-582)-E. coli</v>
      </c>
    </row>
    <row r="2374" spans="1:16" ht="27.95" hidden="1" customHeight="1" x14ac:dyDescent="0.25">
      <c r="A2374" s="203" t="s">
        <v>1961</v>
      </c>
      <c r="B2374" s="202" t="s">
        <v>2392</v>
      </c>
      <c r="C2374" s="203" t="s">
        <v>1695</v>
      </c>
      <c r="D2374" s="202" t="s">
        <v>1974</v>
      </c>
      <c r="E2374" s="202" t="s">
        <v>1975</v>
      </c>
      <c r="F2374" s="202" t="s">
        <v>505</v>
      </c>
      <c r="G2374" s="253">
        <v>8.9200000000000002E-2</v>
      </c>
      <c r="H2374" s="361" t="s">
        <v>1400</v>
      </c>
      <c r="I2374" s="359" t="s">
        <v>1384</v>
      </c>
      <c r="J2374" s="358">
        <v>0</v>
      </c>
      <c r="K2374" s="359" t="s">
        <v>1391</v>
      </c>
      <c r="L2374" s="359" t="s">
        <v>1392</v>
      </c>
      <c r="M2374" s="368">
        <v>2012</v>
      </c>
      <c r="N2374" s="205">
        <v>43390</v>
      </c>
      <c r="O2374" s="203"/>
      <c r="P2374" t="str">
        <f t="shared" si="37"/>
        <v>St. Louis River WRAPS - 2009-Dempsey Creek-(04010201-582)-E. coli</v>
      </c>
    </row>
    <row r="2375" spans="1:16" ht="27.95" hidden="1" customHeight="1" x14ac:dyDescent="0.25">
      <c r="A2375" s="203" t="s">
        <v>1961</v>
      </c>
      <c r="B2375" s="202" t="s">
        <v>2392</v>
      </c>
      <c r="C2375" s="203" t="s">
        <v>1695</v>
      </c>
      <c r="D2375" s="202" t="s">
        <v>1974</v>
      </c>
      <c r="E2375" s="202" t="s">
        <v>1975</v>
      </c>
      <c r="F2375" s="202" t="s">
        <v>505</v>
      </c>
      <c r="G2375" s="253">
        <v>2.2100000000000002E-2</v>
      </c>
      <c r="H2375" s="361" t="s">
        <v>1400</v>
      </c>
      <c r="I2375" s="359" t="s">
        <v>1385</v>
      </c>
      <c r="J2375" s="358">
        <v>0</v>
      </c>
      <c r="K2375" s="359" t="s">
        <v>1391</v>
      </c>
      <c r="L2375" s="359" t="s">
        <v>1392</v>
      </c>
      <c r="M2375" s="368">
        <v>2012</v>
      </c>
      <c r="N2375" s="205">
        <v>43390</v>
      </c>
      <c r="O2375" s="203"/>
      <c r="P2375" t="str">
        <f t="shared" si="37"/>
        <v>St. Louis River WRAPS - 2009-Dempsey Creek-(04010201-582)-E. coli</v>
      </c>
    </row>
    <row r="2376" spans="1:16" ht="27.95" hidden="1" customHeight="1" x14ac:dyDescent="0.25">
      <c r="A2376" s="203" t="s">
        <v>1961</v>
      </c>
      <c r="B2376" s="202" t="s">
        <v>2392</v>
      </c>
      <c r="C2376" s="203" t="s">
        <v>1695</v>
      </c>
      <c r="D2376" s="202" t="s">
        <v>1976</v>
      </c>
      <c r="E2376" s="202" t="s">
        <v>1971</v>
      </c>
      <c r="F2376" s="202" t="s">
        <v>505</v>
      </c>
      <c r="G2376" s="253">
        <v>6.97</v>
      </c>
      <c r="H2376" s="361" t="s">
        <v>1400</v>
      </c>
      <c r="I2376" s="359" t="s">
        <v>1379</v>
      </c>
      <c r="J2376" s="358">
        <v>0.59</v>
      </c>
      <c r="K2376" s="359" t="s">
        <v>1391</v>
      </c>
      <c r="L2376" s="359" t="s">
        <v>1392</v>
      </c>
      <c r="M2376" s="368">
        <v>2012</v>
      </c>
      <c r="N2376" s="205">
        <v>43390</v>
      </c>
      <c r="O2376" s="203"/>
      <c r="P2376" t="str">
        <f t="shared" si="37"/>
        <v>St. Louis River WRAPS - 2009-Barber Creek (East Swan River)-(04010201-641)-E. coli</v>
      </c>
    </row>
    <row r="2377" spans="1:16" ht="27.95" hidden="1" customHeight="1" x14ac:dyDescent="0.25">
      <c r="A2377" s="203" t="s">
        <v>1961</v>
      </c>
      <c r="B2377" s="202" t="s">
        <v>2392</v>
      </c>
      <c r="C2377" s="203" t="s">
        <v>1695</v>
      </c>
      <c r="D2377" s="202" t="s">
        <v>1976</v>
      </c>
      <c r="E2377" s="202" t="s">
        <v>1971</v>
      </c>
      <c r="F2377" s="202" t="s">
        <v>505</v>
      </c>
      <c r="G2377" s="253">
        <v>1.69</v>
      </c>
      <c r="H2377" s="361" t="s">
        <v>1400</v>
      </c>
      <c r="I2377" s="359" t="s">
        <v>1382</v>
      </c>
      <c r="J2377" s="358">
        <v>0</v>
      </c>
      <c r="K2377" s="359" t="s">
        <v>1391</v>
      </c>
      <c r="L2377" s="359" t="s">
        <v>1392</v>
      </c>
      <c r="M2377" s="368">
        <v>2012</v>
      </c>
      <c r="N2377" s="205">
        <v>43390</v>
      </c>
      <c r="O2377" s="203"/>
      <c r="P2377" t="str">
        <f t="shared" si="37"/>
        <v>St. Louis River WRAPS - 2009-Barber Creek (East Swan River)-(04010201-641)-E. coli</v>
      </c>
    </row>
    <row r="2378" spans="1:16" ht="27.95" hidden="1" customHeight="1" x14ac:dyDescent="0.25">
      <c r="A2378" s="203" t="s">
        <v>1961</v>
      </c>
      <c r="B2378" s="202" t="s">
        <v>2392</v>
      </c>
      <c r="C2378" s="203" t="s">
        <v>1695</v>
      </c>
      <c r="D2378" s="202" t="s">
        <v>1976</v>
      </c>
      <c r="E2378" s="202" t="s">
        <v>1971</v>
      </c>
      <c r="F2378" s="202" t="s">
        <v>505</v>
      </c>
      <c r="G2378" s="253">
        <v>0.59299999999999997</v>
      </c>
      <c r="H2378" s="361" t="s">
        <v>1400</v>
      </c>
      <c r="I2378" s="359" t="s">
        <v>1383</v>
      </c>
      <c r="J2378" s="358">
        <v>0</v>
      </c>
      <c r="K2378" s="359" t="s">
        <v>1391</v>
      </c>
      <c r="L2378" s="359" t="s">
        <v>1392</v>
      </c>
      <c r="M2378" s="368">
        <v>2012</v>
      </c>
      <c r="N2378" s="205">
        <v>43390</v>
      </c>
      <c r="O2378" s="203"/>
      <c r="P2378" t="str">
        <f t="shared" si="37"/>
        <v>St. Louis River WRAPS - 2009-Barber Creek (East Swan River)-(04010201-641)-E. coli</v>
      </c>
    </row>
    <row r="2379" spans="1:16" ht="27.95" hidden="1" customHeight="1" x14ac:dyDescent="0.25">
      <c r="A2379" s="203" t="s">
        <v>1961</v>
      </c>
      <c r="B2379" s="202" t="s">
        <v>2392</v>
      </c>
      <c r="C2379" s="203" t="s">
        <v>1695</v>
      </c>
      <c r="D2379" s="202" t="s">
        <v>1976</v>
      </c>
      <c r="E2379" s="202" t="s">
        <v>1971</v>
      </c>
      <c r="F2379" s="202" t="s">
        <v>505</v>
      </c>
      <c r="G2379" s="253">
        <v>0.19800000000000001</v>
      </c>
      <c r="H2379" s="361" t="s">
        <v>1400</v>
      </c>
      <c r="I2379" s="359" t="s">
        <v>1384</v>
      </c>
      <c r="J2379" s="358">
        <v>0</v>
      </c>
      <c r="K2379" s="359" t="s">
        <v>1391</v>
      </c>
      <c r="L2379" s="359" t="s">
        <v>1392</v>
      </c>
      <c r="M2379" s="368">
        <v>2012</v>
      </c>
      <c r="N2379" s="205">
        <v>43390</v>
      </c>
      <c r="O2379" s="203"/>
      <c r="P2379" t="str">
        <f t="shared" si="37"/>
        <v>St. Louis River WRAPS - 2009-Barber Creek (East Swan River)-(04010201-641)-E. coli</v>
      </c>
    </row>
    <row r="2380" spans="1:16" ht="27.95" hidden="1" customHeight="1" x14ac:dyDescent="0.25">
      <c r="A2380" s="203" t="s">
        <v>1961</v>
      </c>
      <c r="B2380" s="202" t="s">
        <v>2392</v>
      </c>
      <c r="C2380" s="203" t="s">
        <v>1695</v>
      </c>
      <c r="D2380" s="202" t="s">
        <v>1976</v>
      </c>
      <c r="E2380" s="202" t="s">
        <v>1971</v>
      </c>
      <c r="F2380" s="202" t="s">
        <v>505</v>
      </c>
      <c r="G2380" s="253">
        <v>5.0299999999999997E-2</v>
      </c>
      <c r="H2380" s="361" t="s">
        <v>1400</v>
      </c>
      <c r="I2380" s="359" t="s">
        <v>1385</v>
      </c>
      <c r="J2380" s="358">
        <v>0</v>
      </c>
      <c r="K2380" s="359" t="s">
        <v>1391</v>
      </c>
      <c r="L2380" s="359" t="s">
        <v>1392</v>
      </c>
      <c r="M2380" s="368">
        <v>2012</v>
      </c>
      <c r="N2380" s="205">
        <v>43390</v>
      </c>
      <c r="O2380" s="203"/>
      <c r="P2380" t="str">
        <f t="shared" si="37"/>
        <v>St. Louis River WRAPS - 2009-Barber Creek (East Swan River)-(04010201-641)-E. coli</v>
      </c>
    </row>
    <row r="2381" spans="1:16" ht="27.95" hidden="1" customHeight="1" x14ac:dyDescent="0.25">
      <c r="A2381" s="203" t="s">
        <v>1961</v>
      </c>
      <c r="B2381" s="202" t="s">
        <v>2392</v>
      </c>
      <c r="C2381" s="203" t="s">
        <v>1695</v>
      </c>
      <c r="D2381" s="202" t="s">
        <v>1977</v>
      </c>
      <c r="E2381" s="202" t="s">
        <v>1978</v>
      </c>
      <c r="F2381" s="202" t="s">
        <v>505</v>
      </c>
      <c r="G2381" s="253">
        <v>27.4</v>
      </c>
      <c r="H2381" s="361" t="s">
        <v>1400</v>
      </c>
      <c r="I2381" s="359" t="s">
        <v>1379</v>
      </c>
      <c r="J2381" s="358">
        <v>0.72</v>
      </c>
      <c r="K2381" s="359" t="s">
        <v>1391</v>
      </c>
      <c r="L2381" s="359" t="s">
        <v>1392</v>
      </c>
      <c r="M2381" s="368">
        <v>2012</v>
      </c>
      <c r="N2381" s="205">
        <v>43390</v>
      </c>
      <c r="O2381" s="203"/>
      <c r="P2381" t="str">
        <f t="shared" si="37"/>
        <v>St. Louis River WRAPS - 2009-Unnamed creek (East Swan Creek)-(04010201-888)-E. coli</v>
      </c>
    </row>
    <row r="2382" spans="1:16" ht="27.95" hidden="1" customHeight="1" x14ac:dyDescent="0.25">
      <c r="A2382" s="203" t="s">
        <v>1961</v>
      </c>
      <c r="B2382" s="202" t="s">
        <v>2392</v>
      </c>
      <c r="C2382" s="203" t="s">
        <v>1695</v>
      </c>
      <c r="D2382" s="202" t="s">
        <v>1977</v>
      </c>
      <c r="E2382" s="202" t="s">
        <v>1978</v>
      </c>
      <c r="F2382" s="202" t="s">
        <v>505</v>
      </c>
      <c r="G2382" s="253">
        <v>7.37</v>
      </c>
      <c r="H2382" s="361" t="s">
        <v>1400</v>
      </c>
      <c r="I2382" s="359" t="s">
        <v>1382</v>
      </c>
      <c r="J2382" s="358">
        <v>0.49</v>
      </c>
      <c r="K2382" s="359" t="s">
        <v>1391</v>
      </c>
      <c r="L2382" s="359" t="s">
        <v>1392</v>
      </c>
      <c r="M2382" s="368">
        <v>2012</v>
      </c>
      <c r="N2382" s="205">
        <v>43390</v>
      </c>
      <c r="O2382" s="203"/>
      <c r="P2382" t="str">
        <f t="shared" si="37"/>
        <v>St. Louis River WRAPS - 2009-Unnamed creek (East Swan Creek)-(04010201-888)-E. coli</v>
      </c>
    </row>
    <row r="2383" spans="1:16" ht="27.95" hidden="1" customHeight="1" x14ac:dyDescent="0.25">
      <c r="A2383" s="203" t="s">
        <v>1961</v>
      </c>
      <c r="B2383" s="202" t="s">
        <v>2392</v>
      </c>
      <c r="C2383" s="203" t="s">
        <v>1695</v>
      </c>
      <c r="D2383" s="202" t="s">
        <v>1977</v>
      </c>
      <c r="E2383" s="202" t="s">
        <v>1978</v>
      </c>
      <c r="F2383" s="202" t="s">
        <v>505</v>
      </c>
      <c r="G2383" s="253">
        <v>3.12</v>
      </c>
      <c r="H2383" s="361" t="s">
        <v>1400</v>
      </c>
      <c r="I2383" s="359" t="s">
        <v>1383</v>
      </c>
      <c r="J2383" s="358">
        <v>0</v>
      </c>
      <c r="K2383" s="359" t="s">
        <v>1391</v>
      </c>
      <c r="L2383" s="359" t="s">
        <v>1392</v>
      </c>
      <c r="M2383" s="368">
        <v>2012</v>
      </c>
      <c r="N2383" s="205">
        <v>43390</v>
      </c>
      <c r="O2383" s="203"/>
      <c r="P2383" t="str">
        <f t="shared" si="37"/>
        <v>St. Louis River WRAPS - 2009-Unnamed creek (East Swan Creek)-(04010201-888)-E. coli</v>
      </c>
    </row>
    <row r="2384" spans="1:16" ht="27.95" hidden="1" customHeight="1" x14ac:dyDescent="0.25">
      <c r="A2384" s="203" t="s">
        <v>1961</v>
      </c>
      <c r="B2384" s="202" t="s">
        <v>2392</v>
      </c>
      <c r="C2384" s="203" t="s">
        <v>1695</v>
      </c>
      <c r="D2384" s="202" t="s">
        <v>1977</v>
      </c>
      <c r="E2384" s="202" t="s">
        <v>1978</v>
      </c>
      <c r="F2384" s="202" t="s">
        <v>505</v>
      </c>
      <c r="G2384" s="253">
        <v>1.82</v>
      </c>
      <c r="H2384" s="361" t="s">
        <v>1400</v>
      </c>
      <c r="I2384" s="359" t="s">
        <v>1384</v>
      </c>
      <c r="J2384" s="358">
        <v>0.82</v>
      </c>
      <c r="K2384" s="359" t="s">
        <v>1391</v>
      </c>
      <c r="L2384" s="359" t="s">
        <v>1392</v>
      </c>
      <c r="M2384" s="368">
        <v>2012</v>
      </c>
      <c r="N2384" s="205">
        <v>43390</v>
      </c>
      <c r="O2384" s="203"/>
      <c r="P2384" t="str">
        <f t="shared" si="37"/>
        <v>St. Louis River WRAPS - 2009-Unnamed creek (East Swan Creek)-(04010201-888)-E. coli</v>
      </c>
    </row>
    <row r="2385" spans="1:16" ht="27.95" hidden="1" customHeight="1" x14ac:dyDescent="0.25">
      <c r="A2385" s="203" t="s">
        <v>1961</v>
      </c>
      <c r="B2385" s="202" t="s">
        <v>2392</v>
      </c>
      <c r="C2385" s="203" t="s">
        <v>1695</v>
      </c>
      <c r="D2385" s="202" t="s">
        <v>1977</v>
      </c>
      <c r="E2385" s="202" t="s">
        <v>1978</v>
      </c>
      <c r="F2385" s="202" t="s">
        <v>505</v>
      </c>
      <c r="G2385" s="253">
        <v>1.21</v>
      </c>
      <c r="H2385" s="361" t="s">
        <v>1400</v>
      </c>
      <c r="I2385" s="359" t="s">
        <v>1385</v>
      </c>
      <c r="J2385" s="359" t="s">
        <v>515</v>
      </c>
      <c r="K2385" s="359" t="s">
        <v>1391</v>
      </c>
      <c r="L2385" s="359" t="s">
        <v>1392</v>
      </c>
      <c r="M2385" s="368">
        <v>2012</v>
      </c>
      <c r="N2385" s="205">
        <v>43390</v>
      </c>
      <c r="O2385" s="203"/>
      <c r="P2385" t="str">
        <f t="shared" si="37"/>
        <v>St. Louis River WRAPS - 2009-Unnamed creek (East Swan Creek)-(04010201-888)-E. coli</v>
      </c>
    </row>
    <row r="2386" spans="1:16" ht="27.95" hidden="1" customHeight="1" x14ac:dyDescent="0.25">
      <c r="A2386" s="203" t="s">
        <v>1961</v>
      </c>
      <c r="B2386" s="202" t="s">
        <v>2392</v>
      </c>
      <c r="C2386" s="203" t="s">
        <v>1695</v>
      </c>
      <c r="D2386" s="202" t="s">
        <v>1979</v>
      </c>
      <c r="E2386" s="202" t="s">
        <v>1980</v>
      </c>
      <c r="F2386" s="202" t="s">
        <v>505</v>
      </c>
      <c r="G2386" s="253">
        <v>12.6</v>
      </c>
      <c r="H2386" s="361" t="s">
        <v>1400</v>
      </c>
      <c r="I2386" s="359" t="s">
        <v>1379</v>
      </c>
      <c r="J2386" s="358">
        <v>0.79</v>
      </c>
      <c r="K2386" s="359" t="s">
        <v>1391</v>
      </c>
      <c r="L2386" s="359" t="s">
        <v>1392</v>
      </c>
      <c r="M2386" s="368">
        <v>2012</v>
      </c>
      <c r="N2386" s="205">
        <v>43390</v>
      </c>
      <c r="O2386" s="203"/>
      <c r="P2386" t="str">
        <f t="shared" si="37"/>
        <v>St. Louis River WRAPS - 2009-Penobscot Creek-(04010201-936)-E. coli</v>
      </c>
    </row>
    <row r="2387" spans="1:16" ht="27.95" hidden="1" customHeight="1" x14ac:dyDescent="0.25">
      <c r="A2387" s="203" t="s">
        <v>1961</v>
      </c>
      <c r="B2387" s="202" t="s">
        <v>2392</v>
      </c>
      <c r="C2387" s="203" t="s">
        <v>1695</v>
      </c>
      <c r="D2387" s="202" t="s">
        <v>1979</v>
      </c>
      <c r="E2387" s="202" t="s">
        <v>1980</v>
      </c>
      <c r="F2387" s="202" t="s">
        <v>505</v>
      </c>
      <c r="G2387" s="253">
        <v>3.12</v>
      </c>
      <c r="H2387" s="361" t="s">
        <v>1400</v>
      </c>
      <c r="I2387" s="359" t="s">
        <v>1382</v>
      </c>
      <c r="J2387" s="358">
        <v>0.75</v>
      </c>
      <c r="K2387" s="359" t="s">
        <v>1391</v>
      </c>
      <c r="L2387" s="359" t="s">
        <v>1392</v>
      </c>
      <c r="M2387" s="368">
        <v>2012</v>
      </c>
      <c r="N2387" s="205">
        <v>43390</v>
      </c>
      <c r="O2387" s="203"/>
      <c r="P2387" t="str">
        <f t="shared" si="37"/>
        <v>St. Louis River WRAPS - 2009-Penobscot Creek-(04010201-936)-E. coli</v>
      </c>
    </row>
    <row r="2388" spans="1:16" ht="27.95" hidden="1" customHeight="1" x14ac:dyDescent="0.25">
      <c r="A2388" s="203" t="s">
        <v>1961</v>
      </c>
      <c r="B2388" s="202" t="s">
        <v>2392</v>
      </c>
      <c r="C2388" s="203" t="s">
        <v>1695</v>
      </c>
      <c r="D2388" s="202" t="s">
        <v>1979</v>
      </c>
      <c r="E2388" s="202" t="s">
        <v>1980</v>
      </c>
      <c r="F2388" s="202" t="s">
        <v>505</v>
      </c>
      <c r="G2388" s="253">
        <v>1</v>
      </c>
      <c r="H2388" s="361" t="s">
        <v>1400</v>
      </c>
      <c r="I2388" s="359" t="s">
        <v>1383</v>
      </c>
      <c r="J2388" s="358">
        <v>0.91</v>
      </c>
      <c r="K2388" s="359" t="s">
        <v>1391</v>
      </c>
      <c r="L2388" s="359" t="s">
        <v>1392</v>
      </c>
      <c r="M2388" s="368">
        <v>2012</v>
      </c>
      <c r="N2388" s="205">
        <v>43390</v>
      </c>
      <c r="O2388" s="203"/>
      <c r="P2388" t="str">
        <f t="shared" si="37"/>
        <v>St. Louis River WRAPS - 2009-Penobscot Creek-(04010201-936)-E. coli</v>
      </c>
    </row>
    <row r="2389" spans="1:16" ht="27.95" hidden="1" customHeight="1" x14ac:dyDescent="0.25">
      <c r="A2389" s="203" t="s">
        <v>1961</v>
      </c>
      <c r="B2389" s="202" t="s">
        <v>2392</v>
      </c>
      <c r="C2389" s="203" t="s">
        <v>1695</v>
      </c>
      <c r="D2389" s="202" t="s">
        <v>1979</v>
      </c>
      <c r="E2389" s="202" t="s">
        <v>1980</v>
      </c>
      <c r="F2389" s="202" t="s">
        <v>505</v>
      </c>
      <c r="G2389" s="253">
        <v>0.30599999999999999</v>
      </c>
      <c r="H2389" s="361" t="s">
        <v>1400</v>
      </c>
      <c r="I2389" s="359" t="s">
        <v>1384</v>
      </c>
      <c r="J2389" s="358">
        <v>0.93</v>
      </c>
      <c r="K2389" s="359" t="s">
        <v>1391</v>
      </c>
      <c r="L2389" s="359" t="s">
        <v>1392</v>
      </c>
      <c r="M2389" s="368">
        <v>2012</v>
      </c>
      <c r="N2389" s="205">
        <v>43390</v>
      </c>
      <c r="O2389" s="203"/>
      <c r="P2389" t="str">
        <f t="shared" si="37"/>
        <v>St. Louis River WRAPS - 2009-Penobscot Creek-(04010201-936)-E. coli</v>
      </c>
    </row>
    <row r="2390" spans="1:16" ht="27.95" hidden="1" customHeight="1" x14ac:dyDescent="0.25">
      <c r="A2390" s="203" t="s">
        <v>1961</v>
      </c>
      <c r="B2390" s="202" t="s">
        <v>2392</v>
      </c>
      <c r="C2390" s="203" t="s">
        <v>1695</v>
      </c>
      <c r="D2390" s="202" t="s">
        <v>1979</v>
      </c>
      <c r="E2390" s="202" t="s">
        <v>1980</v>
      </c>
      <c r="F2390" s="202" t="s">
        <v>505</v>
      </c>
      <c r="G2390" s="253">
        <v>4.4299999999999999E-2</v>
      </c>
      <c r="H2390" s="361" t="s">
        <v>1400</v>
      </c>
      <c r="I2390" s="359" t="s">
        <v>1385</v>
      </c>
      <c r="J2390" s="359" t="s">
        <v>515</v>
      </c>
      <c r="K2390" s="359" t="s">
        <v>1391</v>
      </c>
      <c r="L2390" s="359" t="s">
        <v>1392</v>
      </c>
      <c r="M2390" s="368">
        <v>2012</v>
      </c>
      <c r="N2390" s="205">
        <v>43390</v>
      </c>
      <c r="O2390" s="203"/>
      <c r="P2390" t="str">
        <f t="shared" si="37"/>
        <v>St. Louis River WRAPS - 2009-Penobscot Creek-(04010201-936)-E. coli</v>
      </c>
    </row>
    <row r="2391" spans="1:16" ht="27.95" hidden="1" customHeight="1" x14ac:dyDescent="0.25">
      <c r="A2391" s="203" t="s">
        <v>1961</v>
      </c>
      <c r="B2391" s="202" t="s">
        <v>2392</v>
      </c>
      <c r="C2391" s="203" t="s">
        <v>1695</v>
      </c>
      <c r="D2391" s="202" t="s">
        <v>1981</v>
      </c>
      <c r="E2391" s="202" t="s">
        <v>1399</v>
      </c>
      <c r="F2391" s="202" t="s">
        <v>505</v>
      </c>
      <c r="G2391" s="253">
        <v>2.5099999999999998</v>
      </c>
      <c r="H2391" s="361" t="s">
        <v>1400</v>
      </c>
      <c r="I2391" s="359" t="s">
        <v>1379</v>
      </c>
      <c r="J2391" s="358">
        <v>0</v>
      </c>
      <c r="K2391" s="359" t="s">
        <v>1391</v>
      </c>
      <c r="L2391" s="359" t="s">
        <v>1392</v>
      </c>
      <c r="M2391" s="368">
        <v>2012</v>
      </c>
      <c r="N2391" s="205">
        <v>43390</v>
      </c>
      <c r="O2391" s="203"/>
      <c r="P2391" t="str">
        <f t="shared" si="37"/>
        <v>St. Louis River WRAPS - 2009-Unnamed creek-(04010201-A22)-E. coli</v>
      </c>
    </row>
    <row r="2392" spans="1:16" ht="27.95" hidden="1" customHeight="1" x14ac:dyDescent="0.25">
      <c r="A2392" s="203" t="s">
        <v>1961</v>
      </c>
      <c r="B2392" s="202" t="s">
        <v>2392</v>
      </c>
      <c r="C2392" s="203" t="s">
        <v>1695</v>
      </c>
      <c r="D2392" s="202" t="s">
        <v>1981</v>
      </c>
      <c r="E2392" s="202" t="s">
        <v>1399</v>
      </c>
      <c r="F2392" s="202" t="s">
        <v>505</v>
      </c>
      <c r="G2392" s="253">
        <v>0.59899999999999998</v>
      </c>
      <c r="H2392" s="361" t="s">
        <v>1400</v>
      </c>
      <c r="I2392" s="359" t="s">
        <v>1382</v>
      </c>
      <c r="J2392" s="358">
        <v>0</v>
      </c>
      <c r="K2392" s="359" t="s">
        <v>1391</v>
      </c>
      <c r="L2392" s="359" t="s">
        <v>1392</v>
      </c>
      <c r="M2392" s="368">
        <v>2012</v>
      </c>
      <c r="N2392" s="205">
        <v>43390</v>
      </c>
      <c r="O2392" s="203"/>
      <c r="P2392" t="str">
        <f t="shared" si="37"/>
        <v>St. Louis River WRAPS - 2009-Unnamed creek-(04010201-A22)-E. coli</v>
      </c>
    </row>
    <row r="2393" spans="1:16" ht="27.95" hidden="1" customHeight="1" x14ac:dyDescent="0.25">
      <c r="A2393" s="203" t="s">
        <v>1961</v>
      </c>
      <c r="B2393" s="202" t="s">
        <v>2392</v>
      </c>
      <c r="C2393" s="203" t="s">
        <v>1695</v>
      </c>
      <c r="D2393" s="202" t="s">
        <v>1981</v>
      </c>
      <c r="E2393" s="202" t="s">
        <v>1399</v>
      </c>
      <c r="F2393" s="202" t="s">
        <v>505</v>
      </c>
      <c r="G2393" s="253">
        <v>0.17899999999999999</v>
      </c>
      <c r="H2393" s="361" t="s">
        <v>1400</v>
      </c>
      <c r="I2393" s="359" t="s">
        <v>1383</v>
      </c>
      <c r="J2393" s="358">
        <v>0</v>
      </c>
      <c r="K2393" s="359" t="s">
        <v>1391</v>
      </c>
      <c r="L2393" s="359" t="s">
        <v>1392</v>
      </c>
      <c r="M2393" s="368">
        <v>2012</v>
      </c>
      <c r="N2393" s="205">
        <v>43390</v>
      </c>
      <c r="O2393" s="203"/>
      <c r="P2393" t="str">
        <f t="shared" si="37"/>
        <v>St. Louis River WRAPS - 2009-Unnamed creek-(04010201-A22)-E. coli</v>
      </c>
    </row>
    <row r="2394" spans="1:16" ht="27.95" hidden="1" customHeight="1" x14ac:dyDescent="0.25">
      <c r="A2394" s="203" t="s">
        <v>1961</v>
      </c>
      <c r="B2394" s="202" t="s">
        <v>2392</v>
      </c>
      <c r="C2394" s="203" t="s">
        <v>1695</v>
      </c>
      <c r="D2394" s="202" t="s">
        <v>1981</v>
      </c>
      <c r="E2394" s="202" t="s">
        <v>1399</v>
      </c>
      <c r="F2394" s="202" t="s">
        <v>505</v>
      </c>
      <c r="G2394" s="253">
        <v>4.9000000000000002E-2</v>
      </c>
      <c r="H2394" s="361" t="s">
        <v>1400</v>
      </c>
      <c r="I2394" s="359" t="s">
        <v>1384</v>
      </c>
      <c r="J2394" s="358">
        <v>0</v>
      </c>
      <c r="K2394" s="359" t="s">
        <v>1391</v>
      </c>
      <c r="L2394" s="359" t="s">
        <v>1392</v>
      </c>
      <c r="M2394" s="368">
        <v>2012</v>
      </c>
      <c r="N2394" s="205">
        <v>43390</v>
      </c>
      <c r="O2394" s="203"/>
      <c r="P2394" t="str">
        <f t="shared" si="37"/>
        <v>St. Louis River WRAPS - 2009-Unnamed creek-(04010201-A22)-E. coli</v>
      </c>
    </row>
    <row r="2395" spans="1:16" ht="27.95" hidden="1" customHeight="1" x14ac:dyDescent="0.25">
      <c r="A2395" s="203" t="s">
        <v>1961</v>
      </c>
      <c r="B2395" s="202" t="s">
        <v>2392</v>
      </c>
      <c r="C2395" s="203" t="s">
        <v>1695</v>
      </c>
      <c r="D2395" s="202" t="s">
        <v>1981</v>
      </c>
      <c r="E2395" s="202" t="s">
        <v>1399</v>
      </c>
      <c r="F2395" s="202" t="s">
        <v>505</v>
      </c>
      <c r="G2395" s="253">
        <v>7.62E-3</v>
      </c>
      <c r="H2395" s="361" t="s">
        <v>1400</v>
      </c>
      <c r="I2395" s="359" t="s">
        <v>1385</v>
      </c>
      <c r="J2395" s="358">
        <v>0</v>
      </c>
      <c r="K2395" s="359" t="s">
        <v>1391</v>
      </c>
      <c r="L2395" s="359" t="s">
        <v>1392</v>
      </c>
      <c r="M2395" s="368">
        <v>2012</v>
      </c>
      <c r="N2395" s="205">
        <v>43390</v>
      </c>
      <c r="O2395" s="203"/>
      <c r="P2395" t="str">
        <f t="shared" si="37"/>
        <v>St. Louis River WRAPS - 2009-Unnamed creek-(04010201-A22)-E. coli</v>
      </c>
    </row>
    <row r="2396" spans="1:16" ht="27.95" hidden="1" customHeight="1" x14ac:dyDescent="0.25">
      <c r="A2396" s="203" t="s">
        <v>1982</v>
      </c>
      <c r="B2396" s="202" t="s">
        <v>2393</v>
      </c>
      <c r="C2396" s="203" t="s">
        <v>1403</v>
      </c>
      <c r="D2396" s="202" t="s">
        <v>1404</v>
      </c>
      <c r="E2396" s="202" t="s">
        <v>1405</v>
      </c>
      <c r="F2396" s="202" t="s">
        <v>475</v>
      </c>
      <c r="G2396" s="253">
        <v>154</v>
      </c>
      <c r="H2396" s="361" t="s">
        <v>1406</v>
      </c>
      <c r="I2396" s="359" t="s">
        <v>1407</v>
      </c>
      <c r="J2396" s="208">
        <v>0</v>
      </c>
      <c r="K2396" s="359" t="s">
        <v>22</v>
      </c>
      <c r="L2396" s="359" t="s">
        <v>1408</v>
      </c>
      <c r="M2396" s="368" t="s">
        <v>1407</v>
      </c>
      <c r="N2396" s="205">
        <v>42486</v>
      </c>
      <c r="O2396" s="203"/>
      <c r="P2396" t="str">
        <f t="shared" si="37"/>
        <v>South Metro Mississippi TSS TMDL-Mississippi River-(07040001-531)-TSS</v>
      </c>
    </row>
    <row r="2397" spans="1:16" ht="27.95" hidden="1" customHeight="1" x14ac:dyDescent="0.25">
      <c r="A2397" s="203" t="s">
        <v>1983</v>
      </c>
      <c r="B2397" s="202" t="s">
        <v>625</v>
      </c>
      <c r="C2397" s="203" t="s">
        <v>1808</v>
      </c>
      <c r="D2397" s="202" t="s">
        <v>1809</v>
      </c>
      <c r="E2397" s="202" t="s">
        <v>1810</v>
      </c>
      <c r="F2397" s="202" t="s">
        <v>505</v>
      </c>
      <c r="G2397" s="253">
        <v>170.5</v>
      </c>
      <c r="H2397" s="361" t="s">
        <v>1448</v>
      </c>
      <c r="I2397" s="359" t="s">
        <v>1407</v>
      </c>
      <c r="J2397" s="358">
        <v>0.55579999999999996</v>
      </c>
      <c r="K2397" s="359" t="s">
        <v>1113</v>
      </c>
      <c r="L2397" s="359" t="s">
        <v>1408</v>
      </c>
      <c r="M2397" s="368">
        <v>2006</v>
      </c>
      <c r="N2397" s="205">
        <v>41694</v>
      </c>
      <c r="O2397" s="203" t="s">
        <v>1811</v>
      </c>
      <c r="P2397" t="str">
        <f t="shared" si="37"/>
        <v>Minnehaha Creek Lake Hiawatha TMDL-Hiawatha-(27-0018-00)-TP</v>
      </c>
    </row>
    <row r="2398" spans="1:16" ht="27.95" hidden="1" customHeight="1" x14ac:dyDescent="0.25">
      <c r="A2398" s="203" t="s">
        <v>1983</v>
      </c>
      <c r="B2398" s="202" t="s">
        <v>625</v>
      </c>
      <c r="C2398" s="203" t="s">
        <v>1808</v>
      </c>
      <c r="D2398" s="202" t="s">
        <v>1809</v>
      </c>
      <c r="E2398" s="202" t="s">
        <v>1810</v>
      </c>
      <c r="F2398" s="202" t="s">
        <v>505</v>
      </c>
      <c r="G2398" s="253">
        <v>1.3979999999999999</v>
      </c>
      <c r="H2398" s="361" t="s">
        <v>1450</v>
      </c>
      <c r="I2398" s="359" t="s">
        <v>1407</v>
      </c>
      <c r="J2398" s="358">
        <v>0.55579999999999996</v>
      </c>
      <c r="K2398" s="359" t="s">
        <v>1113</v>
      </c>
      <c r="L2398" s="359" t="s">
        <v>1392</v>
      </c>
      <c r="M2398" s="368">
        <v>2006</v>
      </c>
      <c r="N2398" s="205">
        <v>41694</v>
      </c>
      <c r="O2398" s="203" t="s">
        <v>1811</v>
      </c>
      <c r="P2398" t="str">
        <f t="shared" si="37"/>
        <v>Minnehaha Creek Lake Hiawatha TMDL-Hiawatha-(27-0018-00)-TP</v>
      </c>
    </row>
    <row r="2399" spans="1:16" ht="27.95" hidden="1" customHeight="1" x14ac:dyDescent="0.25">
      <c r="A2399" s="203" t="s">
        <v>1983</v>
      </c>
      <c r="B2399" s="202" t="s">
        <v>625</v>
      </c>
      <c r="C2399" s="203" t="s">
        <v>1808</v>
      </c>
      <c r="D2399" s="202" t="s">
        <v>1658</v>
      </c>
      <c r="E2399" s="202" t="s">
        <v>1659</v>
      </c>
      <c r="F2399" s="202" t="s">
        <v>475</v>
      </c>
      <c r="G2399" s="253">
        <v>588.20000000000005</v>
      </c>
      <c r="H2399" s="361" t="s">
        <v>1400</v>
      </c>
      <c r="I2399" s="359" t="s">
        <v>1379</v>
      </c>
      <c r="J2399" s="359" t="s">
        <v>1380</v>
      </c>
      <c r="K2399" s="359" t="s">
        <v>1391</v>
      </c>
      <c r="L2399" s="359" t="s">
        <v>1392</v>
      </c>
      <c r="M2399" s="368">
        <v>2006</v>
      </c>
      <c r="N2399" s="205">
        <v>41694</v>
      </c>
      <c r="O2399" s="203"/>
      <c r="P2399" t="str">
        <f t="shared" si="37"/>
        <v>Minnehaha Creek Lake Hiawatha TMDL-Minnehaha Creek-(07010206-539)-E. coli</v>
      </c>
    </row>
    <row r="2400" spans="1:16" ht="27.95" hidden="1" customHeight="1" x14ac:dyDescent="0.25">
      <c r="A2400" s="203" t="s">
        <v>1983</v>
      </c>
      <c r="B2400" s="202" t="s">
        <v>625</v>
      </c>
      <c r="C2400" s="203" t="s">
        <v>1808</v>
      </c>
      <c r="D2400" s="202" t="s">
        <v>1658</v>
      </c>
      <c r="E2400" s="202" t="s">
        <v>1659</v>
      </c>
      <c r="F2400" s="202" t="s">
        <v>475</v>
      </c>
      <c r="G2400" s="253">
        <v>285.10000000000002</v>
      </c>
      <c r="H2400" s="361" t="s">
        <v>1400</v>
      </c>
      <c r="I2400" s="359" t="s">
        <v>1382</v>
      </c>
      <c r="J2400" s="359" t="s">
        <v>1380</v>
      </c>
      <c r="K2400" s="359" t="s">
        <v>1391</v>
      </c>
      <c r="L2400" s="359" t="s">
        <v>1392</v>
      </c>
      <c r="M2400" s="368">
        <v>2006</v>
      </c>
      <c r="N2400" s="205">
        <v>41694</v>
      </c>
      <c r="O2400" s="203"/>
      <c r="P2400" t="str">
        <f t="shared" si="37"/>
        <v>Minnehaha Creek Lake Hiawatha TMDL-Minnehaha Creek-(07010206-539)-E. coli</v>
      </c>
    </row>
    <row r="2401" spans="1:16" ht="27.95" hidden="1" customHeight="1" x14ac:dyDescent="0.25">
      <c r="A2401" s="203" t="s">
        <v>1983</v>
      </c>
      <c r="B2401" s="202" t="s">
        <v>625</v>
      </c>
      <c r="C2401" s="203" t="s">
        <v>1808</v>
      </c>
      <c r="D2401" s="202" t="s">
        <v>1658</v>
      </c>
      <c r="E2401" s="202" t="s">
        <v>1659</v>
      </c>
      <c r="F2401" s="202" t="s">
        <v>475</v>
      </c>
      <c r="G2401" s="253">
        <v>103.9</v>
      </c>
      <c r="H2401" s="361" t="s">
        <v>1400</v>
      </c>
      <c r="I2401" s="359" t="s">
        <v>1383</v>
      </c>
      <c r="J2401" s="359" t="s">
        <v>1380</v>
      </c>
      <c r="K2401" s="359" t="s">
        <v>1391</v>
      </c>
      <c r="L2401" s="359" t="s">
        <v>1392</v>
      </c>
      <c r="M2401" s="368">
        <v>2006</v>
      </c>
      <c r="N2401" s="205">
        <v>41694</v>
      </c>
      <c r="O2401" s="203"/>
      <c r="P2401" t="str">
        <f t="shared" si="37"/>
        <v>Minnehaha Creek Lake Hiawatha TMDL-Minnehaha Creek-(07010206-539)-E. coli</v>
      </c>
    </row>
    <row r="2402" spans="1:16" ht="27.95" hidden="1" customHeight="1" x14ac:dyDescent="0.25">
      <c r="A2402" s="203" t="s">
        <v>1983</v>
      </c>
      <c r="B2402" s="202" t="s">
        <v>625</v>
      </c>
      <c r="C2402" s="203" t="s">
        <v>1808</v>
      </c>
      <c r="D2402" s="202" t="s">
        <v>1658</v>
      </c>
      <c r="E2402" s="202" t="s">
        <v>1659</v>
      </c>
      <c r="F2402" s="202" t="s">
        <v>475</v>
      </c>
      <c r="G2402" s="253">
        <v>27.74</v>
      </c>
      <c r="H2402" s="361" t="s">
        <v>1400</v>
      </c>
      <c r="I2402" s="359" t="s">
        <v>1384</v>
      </c>
      <c r="J2402" s="359" t="s">
        <v>1380</v>
      </c>
      <c r="K2402" s="359" t="s">
        <v>1391</v>
      </c>
      <c r="L2402" s="359" t="s">
        <v>1392</v>
      </c>
      <c r="M2402" s="368">
        <v>2006</v>
      </c>
      <c r="N2402" s="205">
        <v>41694</v>
      </c>
      <c r="O2402" s="203"/>
      <c r="P2402" t="str">
        <f t="shared" si="37"/>
        <v>Minnehaha Creek Lake Hiawatha TMDL-Minnehaha Creek-(07010206-539)-E. coli</v>
      </c>
    </row>
    <row r="2403" spans="1:16" ht="27.95" hidden="1" customHeight="1" x14ac:dyDescent="0.25">
      <c r="A2403" s="203" t="s">
        <v>1983</v>
      </c>
      <c r="B2403" s="202" t="s">
        <v>625</v>
      </c>
      <c r="C2403" s="203" t="s">
        <v>1808</v>
      </c>
      <c r="D2403" s="202" t="s">
        <v>1658</v>
      </c>
      <c r="E2403" s="202" t="s">
        <v>1659</v>
      </c>
      <c r="F2403" s="202" t="s">
        <v>475</v>
      </c>
      <c r="G2403" s="253">
        <v>7.94</v>
      </c>
      <c r="H2403" s="361" t="s">
        <v>1400</v>
      </c>
      <c r="I2403" s="359" t="s">
        <v>1385</v>
      </c>
      <c r="J2403" s="359" t="s">
        <v>1380</v>
      </c>
      <c r="K2403" s="359" t="s">
        <v>1391</v>
      </c>
      <c r="L2403" s="359" t="s">
        <v>1392</v>
      </c>
      <c r="M2403" s="368">
        <v>2006</v>
      </c>
      <c r="N2403" s="205">
        <v>41694</v>
      </c>
      <c r="O2403" s="203"/>
      <c r="P2403" t="str">
        <f t="shared" si="37"/>
        <v>Minnehaha Creek Lake Hiawatha TMDL-Minnehaha Creek-(07010206-539)-E. coli</v>
      </c>
    </row>
    <row r="2404" spans="1:16" ht="27.95" hidden="1" customHeight="1" x14ac:dyDescent="0.25">
      <c r="A2404" s="203" t="s">
        <v>1983</v>
      </c>
      <c r="B2404" s="202" t="s">
        <v>625</v>
      </c>
      <c r="C2404" s="203" t="s">
        <v>1544</v>
      </c>
      <c r="D2404" s="203" t="s">
        <v>1545</v>
      </c>
      <c r="E2404" s="202" t="s">
        <v>1546</v>
      </c>
      <c r="F2404" s="202" t="s">
        <v>475</v>
      </c>
      <c r="G2404" s="253">
        <v>1885</v>
      </c>
      <c r="H2404" s="361" t="s">
        <v>1547</v>
      </c>
      <c r="I2404" s="359" t="s">
        <v>1407</v>
      </c>
      <c r="J2404" s="358">
        <v>0.62190000000000001</v>
      </c>
      <c r="K2404" s="359" t="s">
        <v>8</v>
      </c>
      <c r="L2404" s="359" t="s">
        <v>1408</v>
      </c>
      <c r="M2404" s="368">
        <v>2003</v>
      </c>
      <c r="N2404" s="205">
        <v>40511</v>
      </c>
      <c r="O2404" s="203"/>
      <c r="P2404" t="str">
        <f t="shared" si="37"/>
        <v>Nine Mile Creek Watershed Chloride TMDL-Ninemile Creek-(07020012-809 (previous waterbody ID: 07020012-518))-Chloride</v>
      </c>
    </row>
    <row r="2405" spans="1:16" ht="27.95" hidden="1" customHeight="1" x14ac:dyDescent="0.25">
      <c r="A2405" s="203" t="s">
        <v>1983</v>
      </c>
      <c r="B2405" s="202" t="s">
        <v>625</v>
      </c>
      <c r="C2405" s="203" t="s">
        <v>1544</v>
      </c>
      <c r="D2405" s="203" t="s">
        <v>1545</v>
      </c>
      <c r="E2405" s="202" t="s">
        <v>1546</v>
      </c>
      <c r="F2405" s="202" t="s">
        <v>475</v>
      </c>
      <c r="G2405" s="253">
        <v>5.1639999999999997</v>
      </c>
      <c r="H2405" s="361" t="s">
        <v>488</v>
      </c>
      <c r="I2405" s="359" t="s">
        <v>1407</v>
      </c>
      <c r="J2405" s="358">
        <v>0.62190000000000001</v>
      </c>
      <c r="K2405" s="359" t="s">
        <v>8</v>
      </c>
      <c r="L2405" s="359" t="s">
        <v>1392</v>
      </c>
      <c r="M2405" s="368">
        <v>2003</v>
      </c>
      <c r="N2405" s="205">
        <v>40511</v>
      </c>
      <c r="O2405" s="203"/>
      <c r="P2405" t="str">
        <f t="shared" si="37"/>
        <v>Nine Mile Creek Watershed Chloride TMDL-Ninemile Creek-(07020012-809 (previous waterbody ID: 07020012-518))-Chloride</v>
      </c>
    </row>
    <row r="2406" spans="1:16" ht="27.95" hidden="1" customHeight="1" x14ac:dyDescent="0.25">
      <c r="A2406" s="203" t="s">
        <v>1983</v>
      </c>
      <c r="B2406" s="202" t="s">
        <v>625</v>
      </c>
      <c r="C2406" s="203" t="s">
        <v>1403</v>
      </c>
      <c r="D2406" s="202" t="s">
        <v>1404</v>
      </c>
      <c r="E2406" s="202" t="s">
        <v>1405</v>
      </c>
      <c r="F2406" s="202" t="s">
        <v>475</v>
      </c>
      <c r="G2406" s="253">
        <v>154</v>
      </c>
      <c r="H2406" s="361" t="s">
        <v>1406</v>
      </c>
      <c r="I2406" s="359" t="s">
        <v>1407</v>
      </c>
      <c r="J2406" s="359" t="s">
        <v>1380</v>
      </c>
      <c r="K2406" s="359" t="s">
        <v>22</v>
      </c>
      <c r="L2406" s="359" t="s">
        <v>1408</v>
      </c>
      <c r="M2406" s="368" t="s">
        <v>1407</v>
      </c>
      <c r="N2406" s="205">
        <v>42486</v>
      </c>
      <c r="O2406" s="203"/>
      <c r="P2406" t="str">
        <f t="shared" si="37"/>
        <v>South Metro Mississippi TSS TMDL-Mississippi River-(07040001-531)-TSS</v>
      </c>
    </row>
    <row r="2407" spans="1:16" ht="27.95" hidden="1" customHeight="1" x14ac:dyDescent="0.25">
      <c r="A2407" s="203" t="s">
        <v>1983</v>
      </c>
      <c r="B2407" s="202" t="s">
        <v>625</v>
      </c>
      <c r="C2407" s="203" t="s">
        <v>1461</v>
      </c>
      <c r="D2407" s="202" t="s">
        <v>1658</v>
      </c>
      <c r="E2407" s="202" t="s">
        <v>1659</v>
      </c>
      <c r="F2407" s="202" t="s">
        <v>475</v>
      </c>
      <c r="G2407" s="254">
        <v>28679140</v>
      </c>
      <c r="H2407" s="361" t="s">
        <v>1433</v>
      </c>
      <c r="I2407" s="359" t="s">
        <v>1407</v>
      </c>
      <c r="J2407" s="359" t="s">
        <v>1380</v>
      </c>
      <c r="K2407" s="359" t="s">
        <v>8</v>
      </c>
      <c r="L2407" s="359" t="s">
        <v>1408</v>
      </c>
      <c r="M2407" s="368" t="s">
        <v>1407</v>
      </c>
      <c r="N2407" s="205">
        <v>42530</v>
      </c>
      <c r="O2407" s="203"/>
      <c r="P2407" t="str">
        <f t="shared" si="37"/>
        <v>Twin Cities Metro Area Chloride TMDL and Management Plan-Minnehaha Creek-(07010206-539)-Chloride</v>
      </c>
    </row>
    <row r="2408" spans="1:16" ht="27.95" hidden="1" customHeight="1" x14ac:dyDescent="0.25">
      <c r="A2408" s="203" t="s">
        <v>1983</v>
      </c>
      <c r="B2408" s="202" t="s">
        <v>625</v>
      </c>
      <c r="C2408" s="203" t="s">
        <v>1461</v>
      </c>
      <c r="D2408" s="202" t="s">
        <v>1658</v>
      </c>
      <c r="E2408" s="202" t="s">
        <v>1659</v>
      </c>
      <c r="F2408" s="202" t="s">
        <v>475</v>
      </c>
      <c r="G2408" s="254">
        <v>189928</v>
      </c>
      <c r="H2408" s="361" t="s">
        <v>1414</v>
      </c>
      <c r="I2408" s="359" t="s">
        <v>1407</v>
      </c>
      <c r="J2408" s="359" t="s">
        <v>1380</v>
      </c>
      <c r="K2408" s="359" t="s">
        <v>8</v>
      </c>
      <c r="L2408" s="359" t="s">
        <v>1392</v>
      </c>
      <c r="M2408" s="368" t="s">
        <v>1407</v>
      </c>
      <c r="N2408" s="205">
        <v>42530</v>
      </c>
      <c r="O2408" s="203"/>
      <c r="P2408" t="str">
        <f t="shared" si="37"/>
        <v>Twin Cities Metro Area Chloride TMDL and Management Plan-Minnehaha Creek-(07010206-539)-Chloride</v>
      </c>
    </row>
    <row r="2409" spans="1:16" ht="27.95" hidden="1" customHeight="1" x14ac:dyDescent="0.25">
      <c r="A2409" s="203" t="s">
        <v>1984</v>
      </c>
      <c r="B2409" s="202" t="s">
        <v>695</v>
      </c>
      <c r="C2409" s="203" t="s">
        <v>1766</v>
      </c>
      <c r="D2409" s="202" t="s">
        <v>1767</v>
      </c>
      <c r="E2409" s="202" t="s">
        <v>1768</v>
      </c>
      <c r="F2409" s="202" t="s">
        <v>475</v>
      </c>
      <c r="G2409" s="253">
        <v>719</v>
      </c>
      <c r="H2409" s="361" t="s">
        <v>1433</v>
      </c>
      <c r="I2409" s="359" t="s">
        <v>1407</v>
      </c>
      <c r="J2409" s="358">
        <v>0.37909999999999999</v>
      </c>
      <c r="K2409" s="359" t="s">
        <v>1113</v>
      </c>
      <c r="L2409" s="359" t="s">
        <v>1408</v>
      </c>
      <c r="M2409" s="368">
        <v>2005</v>
      </c>
      <c r="N2409" s="205">
        <v>41071</v>
      </c>
      <c r="O2409" s="203"/>
      <c r="P2409" t="str">
        <f t="shared" si="37"/>
        <v>Bald Eagle Lake Nutrient TMDL-Bald Eagle-(62-0002-00)-TP</v>
      </c>
    </row>
    <row r="2410" spans="1:16" ht="27.95" hidden="1" customHeight="1" x14ac:dyDescent="0.25">
      <c r="A2410" s="203" t="s">
        <v>1984</v>
      </c>
      <c r="B2410" s="202" t="s">
        <v>695</v>
      </c>
      <c r="C2410" s="203" t="s">
        <v>1766</v>
      </c>
      <c r="D2410" s="202" t="s">
        <v>1767</v>
      </c>
      <c r="E2410" s="202" t="s">
        <v>1768</v>
      </c>
      <c r="F2410" s="202" t="s">
        <v>475</v>
      </c>
      <c r="G2410" s="253">
        <v>1.97</v>
      </c>
      <c r="H2410" s="361" t="s">
        <v>1414</v>
      </c>
      <c r="I2410" s="359" t="s">
        <v>1407</v>
      </c>
      <c r="J2410" s="358">
        <v>0.38440000000000002</v>
      </c>
      <c r="K2410" s="359" t="s">
        <v>1113</v>
      </c>
      <c r="L2410" s="359" t="s">
        <v>1392</v>
      </c>
      <c r="M2410" s="368">
        <v>2005</v>
      </c>
      <c r="N2410" s="205">
        <v>41071</v>
      </c>
      <c r="O2410" s="203"/>
      <c r="P2410" t="str">
        <f t="shared" si="37"/>
        <v>Bald Eagle Lake Nutrient TMDL-Bald Eagle-(62-0002-00)-TP</v>
      </c>
    </row>
    <row r="2411" spans="1:16" ht="27.95" hidden="1" customHeight="1" x14ac:dyDescent="0.25">
      <c r="A2411" s="203" t="s">
        <v>1984</v>
      </c>
      <c r="B2411" s="202" t="s">
        <v>695</v>
      </c>
      <c r="C2411" s="203" t="s">
        <v>21</v>
      </c>
      <c r="D2411" s="202" t="s">
        <v>727</v>
      </c>
      <c r="E2411" s="202" t="s">
        <v>1420</v>
      </c>
      <c r="F2411" s="202" t="s">
        <v>475</v>
      </c>
      <c r="G2411" s="253">
        <v>413</v>
      </c>
      <c r="H2411" s="361" t="s">
        <v>1414</v>
      </c>
      <c r="I2411" s="359" t="s">
        <v>1379</v>
      </c>
      <c r="J2411" s="359" t="s">
        <v>1380</v>
      </c>
      <c r="K2411" s="359" t="s">
        <v>22</v>
      </c>
      <c r="L2411" s="359" t="s">
        <v>1392</v>
      </c>
      <c r="M2411" s="368">
        <v>2002</v>
      </c>
      <c r="N2411" s="205">
        <v>39982</v>
      </c>
      <c r="O2411" s="203"/>
      <c r="P2411" t="str">
        <f t="shared" si="37"/>
        <v>Hardwood Creek Impaired Biota and Dissolved Oxygen TMDL-Hardwood Creek-(07010206-596)-TSS</v>
      </c>
    </row>
    <row r="2412" spans="1:16" ht="27.95" hidden="1" customHeight="1" x14ac:dyDescent="0.25">
      <c r="A2412" s="203" t="s">
        <v>1984</v>
      </c>
      <c r="B2412" s="202" t="s">
        <v>695</v>
      </c>
      <c r="C2412" s="203" t="s">
        <v>21</v>
      </c>
      <c r="D2412" s="202" t="s">
        <v>727</v>
      </c>
      <c r="E2412" s="202" t="s">
        <v>1420</v>
      </c>
      <c r="F2412" s="202" t="s">
        <v>475</v>
      </c>
      <c r="G2412" s="253">
        <v>100</v>
      </c>
      <c r="H2412" s="361" t="s">
        <v>1414</v>
      </c>
      <c r="I2412" s="359" t="s">
        <v>1382</v>
      </c>
      <c r="J2412" s="359" t="s">
        <v>1380</v>
      </c>
      <c r="K2412" s="359" t="s">
        <v>22</v>
      </c>
      <c r="L2412" s="359" t="s">
        <v>1392</v>
      </c>
      <c r="M2412" s="368">
        <v>2002</v>
      </c>
      <c r="N2412" s="205">
        <v>39982</v>
      </c>
      <c r="O2412" s="203"/>
      <c r="P2412" t="str">
        <f t="shared" si="37"/>
        <v>Hardwood Creek Impaired Biota and Dissolved Oxygen TMDL-Hardwood Creek-(07010206-596)-TSS</v>
      </c>
    </row>
    <row r="2413" spans="1:16" ht="27.95" hidden="1" customHeight="1" x14ac:dyDescent="0.25">
      <c r="A2413" s="203" t="s">
        <v>1984</v>
      </c>
      <c r="B2413" s="202" t="s">
        <v>695</v>
      </c>
      <c r="C2413" s="203" t="s">
        <v>21</v>
      </c>
      <c r="D2413" s="202" t="s">
        <v>727</v>
      </c>
      <c r="E2413" s="202" t="s">
        <v>1420</v>
      </c>
      <c r="F2413" s="202" t="s">
        <v>475</v>
      </c>
      <c r="G2413" s="253">
        <v>38</v>
      </c>
      <c r="H2413" s="361" t="s">
        <v>1414</v>
      </c>
      <c r="I2413" s="359" t="s">
        <v>1383</v>
      </c>
      <c r="J2413" s="359" t="s">
        <v>1380</v>
      </c>
      <c r="K2413" s="359" t="s">
        <v>22</v>
      </c>
      <c r="L2413" s="359" t="s">
        <v>1392</v>
      </c>
      <c r="M2413" s="368">
        <v>2002</v>
      </c>
      <c r="N2413" s="205">
        <v>39982</v>
      </c>
      <c r="O2413" s="203"/>
      <c r="P2413" t="str">
        <f t="shared" si="37"/>
        <v>Hardwood Creek Impaired Biota and Dissolved Oxygen TMDL-Hardwood Creek-(07010206-596)-TSS</v>
      </c>
    </row>
    <row r="2414" spans="1:16" ht="27.95" hidden="1" customHeight="1" x14ac:dyDescent="0.25">
      <c r="A2414" s="203" t="s">
        <v>1984</v>
      </c>
      <c r="B2414" s="202" t="s">
        <v>695</v>
      </c>
      <c r="C2414" s="203" t="s">
        <v>21</v>
      </c>
      <c r="D2414" s="202" t="s">
        <v>727</v>
      </c>
      <c r="E2414" s="202" t="s">
        <v>1420</v>
      </c>
      <c r="F2414" s="202" t="s">
        <v>475</v>
      </c>
      <c r="G2414" s="253">
        <v>17</v>
      </c>
      <c r="H2414" s="361" t="s">
        <v>1414</v>
      </c>
      <c r="I2414" s="359" t="s">
        <v>1384</v>
      </c>
      <c r="J2414" s="359" t="s">
        <v>1380</v>
      </c>
      <c r="K2414" s="359" t="s">
        <v>22</v>
      </c>
      <c r="L2414" s="359" t="s">
        <v>1392</v>
      </c>
      <c r="M2414" s="368">
        <v>2002</v>
      </c>
      <c r="N2414" s="205">
        <v>39982</v>
      </c>
      <c r="O2414" s="203"/>
      <c r="P2414" t="str">
        <f t="shared" si="37"/>
        <v>Hardwood Creek Impaired Biota and Dissolved Oxygen TMDL-Hardwood Creek-(07010206-596)-TSS</v>
      </c>
    </row>
    <row r="2415" spans="1:16" ht="27.95" hidden="1" customHeight="1" x14ac:dyDescent="0.25">
      <c r="A2415" s="203" t="s">
        <v>1984</v>
      </c>
      <c r="B2415" s="202" t="s">
        <v>695</v>
      </c>
      <c r="C2415" s="203" t="s">
        <v>21</v>
      </c>
      <c r="D2415" s="202" t="s">
        <v>727</v>
      </c>
      <c r="E2415" s="202" t="s">
        <v>1420</v>
      </c>
      <c r="F2415" s="202" t="s">
        <v>475</v>
      </c>
      <c r="G2415" s="253">
        <v>6</v>
      </c>
      <c r="H2415" s="361" t="s">
        <v>1414</v>
      </c>
      <c r="I2415" s="359" t="s">
        <v>1385</v>
      </c>
      <c r="J2415" s="359" t="s">
        <v>1380</v>
      </c>
      <c r="K2415" s="359" t="s">
        <v>22</v>
      </c>
      <c r="L2415" s="359" t="s">
        <v>1392</v>
      </c>
      <c r="M2415" s="368">
        <v>2002</v>
      </c>
      <c r="N2415" s="205">
        <v>39982</v>
      </c>
      <c r="O2415" s="203"/>
      <c r="P2415" t="str">
        <f t="shared" si="37"/>
        <v>Hardwood Creek Impaired Biota and Dissolved Oxygen TMDL-Hardwood Creek-(07010206-596)-TSS</v>
      </c>
    </row>
    <row r="2416" spans="1:16" ht="27.95" hidden="1" customHeight="1" x14ac:dyDescent="0.25">
      <c r="A2416" s="203" t="s">
        <v>1984</v>
      </c>
      <c r="B2416" s="202" t="s">
        <v>695</v>
      </c>
      <c r="C2416" s="203" t="s">
        <v>21</v>
      </c>
      <c r="D2416" s="202" t="s">
        <v>727</v>
      </c>
      <c r="E2416" s="202" t="s">
        <v>1420</v>
      </c>
      <c r="F2416" s="202" t="s">
        <v>475</v>
      </c>
      <c r="G2416" s="253">
        <v>104</v>
      </c>
      <c r="H2416" s="361" t="s">
        <v>1414</v>
      </c>
      <c r="I2416" s="359" t="s">
        <v>1379</v>
      </c>
      <c r="J2416" s="359" t="s">
        <v>1380</v>
      </c>
      <c r="K2416" s="359" t="s">
        <v>1421</v>
      </c>
      <c r="L2416" s="359" t="s">
        <v>1392</v>
      </c>
      <c r="M2416" s="368">
        <v>2002</v>
      </c>
      <c r="N2416" s="205">
        <v>39982</v>
      </c>
      <c r="O2416" s="203"/>
      <c r="P2416" t="str">
        <f t="shared" si="37"/>
        <v>Hardwood Creek Impaired Biota and Dissolved Oxygen TMDL-Hardwood Creek-(07010206-596)-Total Oxygen Demand</v>
      </c>
    </row>
    <row r="2417" spans="1:16" ht="27.95" hidden="1" customHeight="1" x14ac:dyDescent="0.25">
      <c r="A2417" s="203" t="s">
        <v>1984</v>
      </c>
      <c r="B2417" s="202" t="s">
        <v>695</v>
      </c>
      <c r="C2417" s="203" t="s">
        <v>21</v>
      </c>
      <c r="D2417" s="202" t="s">
        <v>727</v>
      </c>
      <c r="E2417" s="202" t="s">
        <v>1420</v>
      </c>
      <c r="F2417" s="202" t="s">
        <v>475</v>
      </c>
      <c r="G2417" s="253">
        <v>25</v>
      </c>
      <c r="H2417" s="361" t="s">
        <v>1414</v>
      </c>
      <c r="I2417" s="359" t="s">
        <v>1382</v>
      </c>
      <c r="J2417" s="359" t="s">
        <v>1380</v>
      </c>
      <c r="K2417" s="359" t="s">
        <v>1421</v>
      </c>
      <c r="L2417" s="359" t="s">
        <v>1392</v>
      </c>
      <c r="M2417" s="368">
        <v>2002</v>
      </c>
      <c r="N2417" s="205">
        <v>39982</v>
      </c>
      <c r="O2417" s="203"/>
      <c r="P2417" t="str">
        <f t="shared" si="37"/>
        <v>Hardwood Creek Impaired Biota and Dissolved Oxygen TMDL-Hardwood Creek-(07010206-596)-Total Oxygen Demand</v>
      </c>
    </row>
    <row r="2418" spans="1:16" ht="27.95" hidden="1" customHeight="1" x14ac:dyDescent="0.25">
      <c r="A2418" s="203" t="s">
        <v>1984</v>
      </c>
      <c r="B2418" s="202" t="s">
        <v>695</v>
      </c>
      <c r="C2418" s="203" t="s">
        <v>21</v>
      </c>
      <c r="D2418" s="202" t="s">
        <v>727</v>
      </c>
      <c r="E2418" s="202" t="s">
        <v>1420</v>
      </c>
      <c r="F2418" s="202" t="s">
        <v>475</v>
      </c>
      <c r="G2418" s="253">
        <v>10</v>
      </c>
      <c r="H2418" s="361" t="s">
        <v>1414</v>
      </c>
      <c r="I2418" s="359" t="s">
        <v>1383</v>
      </c>
      <c r="J2418" s="359" t="s">
        <v>1380</v>
      </c>
      <c r="K2418" s="359" t="s">
        <v>1421</v>
      </c>
      <c r="L2418" s="359" t="s">
        <v>1392</v>
      </c>
      <c r="M2418" s="368">
        <v>2002</v>
      </c>
      <c r="N2418" s="205">
        <v>39982</v>
      </c>
      <c r="O2418" s="203"/>
      <c r="P2418" t="str">
        <f t="shared" si="37"/>
        <v>Hardwood Creek Impaired Biota and Dissolved Oxygen TMDL-Hardwood Creek-(07010206-596)-Total Oxygen Demand</v>
      </c>
    </row>
    <row r="2419" spans="1:16" ht="27.95" hidden="1" customHeight="1" x14ac:dyDescent="0.25">
      <c r="A2419" s="203" t="s">
        <v>1984</v>
      </c>
      <c r="B2419" s="202" t="s">
        <v>695</v>
      </c>
      <c r="C2419" s="203" t="s">
        <v>21</v>
      </c>
      <c r="D2419" s="202" t="s">
        <v>727</v>
      </c>
      <c r="E2419" s="202" t="s">
        <v>1420</v>
      </c>
      <c r="F2419" s="202" t="s">
        <v>475</v>
      </c>
      <c r="G2419" s="253">
        <v>5</v>
      </c>
      <c r="H2419" s="361" t="s">
        <v>1414</v>
      </c>
      <c r="I2419" s="359" t="s">
        <v>1384</v>
      </c>
      <c r="J2419" s="359" t="s">
        <v>1380</v>
      </c>
      <c r="K2419" s="359" t="s">
        <v>1421</v>
      </c>
      <c r="L2419" s="359" t="s">
        <v>1392</v>
      </c>
      <c r="M2419" s="368">
        <v>2002</v>
      </c>
      <c r="N2419" s="205">
        <v>39982</v>
      </c>
      <c r="O2419" s="203"/>
      <c r="P2419" t="str">
        <f t="shared" si="37"/>
        <v>Hardwood Creek Impaired Biota and Dissolved Oxygen TMDL-Hardwood Creek-(07010206-596)-Total Oxygen Demand</v>
      </c>
    </row>
    <row r="2420" spans="1:16" ht="27.95" hidden="1" customHeight="1" x14ac:dyDescent="0.25">
      <c r="A2420" s="203" t="s">
        <v>1984</v>
      </c>
      <c r="B2420" s="202" t="s">
        <v>695</v>
      </c>
      <c r="C2420" s="203" t="s">
        <v>21</v>
      </c>
      <c r="D2420" s="202" t="s">
        <v>727</v>
      </c>
      <c r="E2420" s="202" t="s">
        <v>1420</v>
      </c>
      <c r="F2420" s="202" t="s">
        <v>475</v>
      </c>
      <c r="G2420" s="253">
        <v>2</v>
      </c>
      <c r="H2420" s="361" t="s">
        <v>1414</v>
      </c>
      <c r="I2420" s="359" t="s">
        <v>1385</v>
      </c>
      <c r="J2420" s="359" t="s">
        <v>1380</v>
      </c>
      <c r="K2420" s="359" t="s">
        <v>1421</v>
      </c>
      <c r="L2420" s="359" t="s">
        <v>1392</v>
      </c>
      <c r="M2420" s="368">
        <v>2002</v>
      </c>
      <c r="N2420" s="205">
        <v>39982</v>
      </c>
      <c r="O2420" s="203"/>
      <c r="P2420" t="str">
        <f t="shared" si="37"/>
        <v>Hardwood Creek Impaired Biota and Dissolved Oxygen TMDL-Hardwood Creek-(07010206-596)-Total Oxygen Demand</v>
      </c>
    </row>
    <row r="2421" spans="1:16" ht="27.95" hidden="1" customHeight="1" x14ac:dyDescent="0.25">
      <c r="A2421" s="203" t="s">
        <v>1984</v>
      </c>
      <c r="B2421" s="202" t="s">
        <v>695</v>
      </c>
      <c r="C2421" s="203" t="s">
        <v>1518</v>
      </c>
      <c r="D2421" s="202" t="s">
        <v>1519</v>
      </c>
      <c r="E2421" s="202" t="s">
        <v>1520</v>
      </c>
      <c r="F2421" s="202" t="s">
        <v>475</v>
      </c>
      <c r="G2421" s="253">
        <v>0.19</v>
      </c>
      <c r="H2421" s="361" t="s">
        <v>1406</v>
      </c>
      <c r="I2421" s="359" t="s">
        <v>1407</v>
      </c>
      <c r="J2421" s="358">
        <v>0.34</v>
      </c>
      <c r="K2421" s="359" t="s">
        <v>1113</v>
      </c>
      <c r="L2421" s="359" t="s">
        <v>1408</v>
      </c>
      <c r="M2421" s="368">
        <v>1992</v>
      </c>
      <c r="N2421" s="207" t="s">
        <v>1521</v>
      </c>
      <c r="O2421" s="203"/>
      <c r="P2421" t="str">
        <f t="shared" si="37"/>
        <v>Lake St. Croix Excess Nutrient TMDL-St. Croix-(82-0001-00)-TP</v>
      </c>
    </row>
    <row r="2422" spans="1:16" ht="27.95" hidden="1" customHeight="1" x14ac:dyDescent="0.25">
      <c r="A2422" s="203" t="s">
        <v>1984</v>
      </c>
      <c r="B2422" s="202" t="s">
        <v>695</v>
      </c>
      <c r="C2422" s="203" t="s">
        <v>1445</v>
      </c>
      <c r="D2422" s="202" t="s">
        <v>1446</v>
      </c>
      <c r="E2422" s="202" t="s">
        <v>1447</v>
      </c>
      <c r="F2422" s="202" t="s">
        <v>475</v>
      </c>
      <c r="G2422" s="253">
        <v>583</v>
      </c>
      <c r="H2422" s="361" t="s">
        <v>1448</v>
      </c>
      <c r="I2422" s="359" t="s">
        <v>1407</v>
      </c>
      <c r="J2422" s="358">
        <v>0.61799999999999999</v>
      </c>
      <c r="K2422" s="359" t="s">
        <v>1113</v>
      </c>
      <c r="L2422" s="359" t="s">
        <v>1408</v>
      </c>
      <c r="M2422" s="368">
        <v>2001</v>
      </c>
      <c r="N2422" s="205">
        <v>41603</v>
      </c>
      <c r="O2422" s="203" t="s">
        <v>1449</v>
      </c>
      <c r="P2422" t="str">
        <f t="shared" si="37"/>
        <v>Peltier/Centerville Lake Nutrient Impairment TMDL-Peltier-(02-0004-00)-TP</v>
      </c>
    </row>
    <row r="2423" spans="1:16" ht="27.95" hidden="1" customHeight="1" x14ac:dyDescent="0.25">
      <c r="A2423" s="203" t="s">
        <v>1984</v>
      </c>
      <c r="B2423" s="202" t="s">
        <v>695</v>
      </c>
      <c r="C2423" s="203" t="s">
        <v>1445</v>
      </c>
      <c r="D2423" s="202" t="s">
        <v>1446</v>
      </c>
      <c r="E2423" s="202" t="s">
        <v>1447</v>
      </c>
      <c r="F2423" s="202" t="s">
        <v>475</v>
      </c>
      <c r="G2423" s="253">
        <v>4.78</v>
      </c>
      <c r="H2423" s="361" t="s">
        <v>1450</v>
      </c>
      <c r="I2423" s="359" t="s">
        <v>1407</v>
      </c>
      <c r="J2423" s="358">
        <v>0.61760000000000004</v>
      </c>
      <c r="K2423" s="359" t="s">
        <v>1113</v>
      </c>
      <c r="L2423" s="359" t="s">
        <v>1392</v>
      </c>
      <c r="M2423" s="368">
        <v>2001</v>
      </c>
      <c r="N2423" s="205">
        <v>41603</v>
      </c>
      <c r="O2423" s="203" t="s">
        <v>1449</v>
      </c>
      <c r="P2423" t="str">
        <f t="shared" si="37"/>
        <v>Peltier/Centerville Lake Nutrient Impairment TMDL-Peltier-(02-0004-00)-TP</v>
      </c>
    </row>
    <row r="2424" spans="1:16" ht="27.95" hidden="1" customHeight="1" x14ac:dyDescent="0.25">
      <c r="A2424" s="203" t="s">
        <v>1984</v>
      </c>
      <c r="B2424" s="202" t="s">
        <v>695</v>
      </c>
      <c r="C2424" s="203" t="s">
        <v>1403</v>
      </c>
      <c r="D2424" s="202" t="s">
        <v>1404</v>
      </c>
      <c r="E2424" s="202" t="s">
        <v>1405</v>
      </c>
      <c r="F2424" s="202" t="s">
        <v>475</v>
      </c>
      <c r="G2424" s="253">
        <v>154</v>
      </c>
      <c r="H2424" s="361" t="s">
        <v>1406</v>
      </c>
      <c r="I2424" s="359" t="s">
        <v>1407</v>
      </c>
      <c r="J2424" s="208">
        <v>0</v>
      </c>
      <c r="K2424" s="359" t="s">
        <v>22</v>
      </c>
      <c r="L2424" s="359" t="s">
        <v>1408</v>
      </c>
      <c r="M2424" s="368" t="s">
        <v>1407</v>
      </c>
      <c r="N2424" s="205">
        <v>42486</v>
      </c>
      <c r="O2424" s="203"/>
      <c r="P2424" t="str">
        <f t="shared" si="37"/>
        <v>South Metro Mississippi TSS TMDL-Mississippi River-(07040001-531)-TSS</v>
      </c>
    </row>
    <row r="2425" spans="1:16" ht="27.95" hidden="1" customHeight="1" x14ac:dyDescent="0.25">
      <c r="A2425" s="203" t="s">
        <v>1984</v>
      </c>
      <c r="B2425" s="202" t="s">
        <v>695</v>
      </c>
      <c r="C2425" s="203" t="s">
        <v>1461</v>
      </c>
      <c r="D2425" s="202" t="s">
        <v>1462</v>
      </c>
      <c r="E2425" s="202" t="s">
        <v>1463</v>
      </c>
      <c r="F2425" s="202" t="s">
        <v>475</v>
      </c>
      <c r="G2425" s="254">
        <v>21534261</v>
      </c>
      <c r="H2425" s="361" t="s">
        <v>1433</v>
      </c>
      <c r="I2425" s="359" t="s">
        <v>1407</v>
      </c>
      <c r="J2425" s="359" t="s">
        <v>1380</v>
      </c>
      <c r="K2425" s="359" t="s">
        <v>8</v>
      </c>
      <c r="L2425" s="359" t="s">
        <v>1408</v>
      </c>
      <c r="M2425" s="368" t="s">
        <v>1407</v>
      </c>
      <c r="N2425" s="205">
        <v>42530</v>
      </c>
      <c r="O2425" s="203"/>
      <c r="P2425" t="str">
        <f t="shared" si="37"/>
        <v>Twin Cities Metro Area Chloride TMDL and Management Plan-South Long-(62-0067-02)-Chloride</v>
      </c>
    </row>
    <row r="2426" spans="1:16" ht="27.95" hidden="1" customHeight="1" x14ac:dyDescent="0.25">
      <c r="A2426" s="203" t="s">
        <v>1984</v>
      </c>
      <c r="B2426" s="202" t="s">
        <v>695</v>
      </c>
      <c r="C2426" s="203" t="s">
        <v>1461</v>
      </c>
      <c r="D2426" s="202" t="s">
        <v>1462</v>
      </c>
      <c r="E2426" s="202" t="s">
        <v>1463</v>
      </c>
      <c r="F2426" s="202" t="s">
        <v>475</v>
      </c>
      <c r="G2426" s="254">
        <v>58998</v>
      </c>
      <c r="H2426" s="361" t="s">
        <v>1414</v>
      </c>
      <c r="I2426" s="359" t="s">
        <v>1407</v>
      </c>
      <c r="J2426" s="359" t="s">
        <v>1380</v>
      </c>
      <c r="K2426" s="359" t="s">
        <v>8</v>
      </c>
      <c r="L2426" s="359" t="s">
        <v>1392</v>
      </c>
      <c r="M2426" s="368" t="s">
        <v>1407</v>
      </c>
      <c r="N2426" s="205">
        <v>42530</v>
      </c>
      <c r="O2426" s="203"/>
      <c r="P2426" t="str">
        <f t="shared" si="37"/>
        <v>Twin Cities Metro Area Chloride TMDL and Management Plan-South Long-(62-0067-02)-Chloride</v>
      </c>
    </row>
    <row r="2427" spans="1:16" ht="27.95" hidden="1" customHeight="1" x14ac:dyDescent="0.25">
      <c r="A2427" s="203" t="s">
        <v>1984</v>
      </c>
      <c r="B2427" s="202" t="s">
        <v>695</v>
      </c>
      <c r="C2427" s="203" t="s">
        <v>1397</v>
      </c>
      <c r="D2427" s="202" t="s">
        <v>1464</v>
      </c>
      <c r="E2427" s="202" t="s">
        <v>1465</v>
      </c>
      <c r="F2427" s="202" t="s">
        <v>475</v>
      </c>
      <c r="G2427" s="253">
        <v>396</v>
      </c>
      <c r="H2427" s="361" t="s">
        <v>1400</v>
      </c>
      <c r="I2427" s="359" t="s">
        <v>1379</v>
      </c>
      <c r="J2427" s="358">
        <v>0</v>
      </c>
      <c r="K2427" s="359" t="s">
        <v>1391</v>
      </c>
      <c r="L2427" s="359" t="s">
        <v>1392</v>
      </c>
      <c r="M2427" s="368">
        <v>2010</v>
      </c>
      <c r="N2427" s="207" t="s">
        <v>1401</v>
      </c>
      <c r="O2427" s="203"/>
      <c r="P2427" t="str">
        <f t="shared" si="37"/>
        <v>Upper Mississippi River Bacteria TMDL-Rice Creek-(07010206-584)-E. coli</v>
      </c>
    </row>
    <row r="2428" spans="1:16" ht="27.95" hidden="1" customHeight="1" x14ac:dyDescent="0.25">
      <c r="A2428" s="203" t="s">
        <v>1984</v>
      </c>
      <c r="B2428" s="202" t="s">
        <v>695</v>
      </c>
      <c r="C2428" s="203" t="s">
        <v>1397</v>
      </c>
      <c r="D2428" s="202" t="s">
        <v>1464</v>
      </c>
      <c r="E2428" s="202" t="s">
        <v>1465</v>
      </c>
      <c r="F2428" s="202" t="s">
        <v>475</v>
      </c>
      <c r="G2428" s="253">
        <v>96.8</v>
      </c>
      <c r="H2428" s="361" t="s">
        <v>1400</v>
      </c>
      <c r="I2428" s="359" t="s">
        <v>1382</v>
      </c>
      <c r="J2428" s="210">
        <v>4.8000000000000001E-2</v>
      </c>
      <c r="K2428" s="359" t="s">
        <v>1391</v>
      </c>
      <c r="L2428" s="359" t="s">
        <v>1392</v>
      </c>
      <c r="M2428" s="368">
        <v>2010</v>
      </c>
      <c r="N2428" s="207" t="s">
        <v>1401</v>
      </c>
      <c r="O2428" s="203"/>
      <c r="P2428" t="str">
        <f t="shared" si="37"/>
        <v>Upper Mississippi River Bacteria TMDL-Rice Creek-(07010206-584)-E. coli</v>
      </c>
    </row>
    <row r="2429" spans="1:16" ht="27.95" hidden="1" customHeight="1" x14ac:dyDescent="0.25">
      <c r="A2429" s="203" t="s">
        <v>1984</v>
      </c>
      <c r="B2429" s="202" t="s">
        <v>695</v>
      </c>
      <c r="C2429" s="203" t="s">
        <v>1397</v>
      </c>
      <c r="D2429" s="202" t="s">
        <v>1464</v>
      </c>
      <c r="E2429" s="202" t="s">
        <v>1465</v>
      </c>
      <c r="F2429" s="202" t="s">
        <v>475</v>
      </c>
      <c r="G2429" s="253">
        <v>23.6</v>
      </c>
      <c r="H2429" s="361" t="s">
        <v>1400</v>
      </c>
      <c r="I2429" s="359" t="s">
        <v>1383</v>
      </c>
      <c r="J2429" s="358">
        <v>0.44</v>
      </c>
      <c r="K2429" s="359" t="s">
        <v>1391</v>
      </c>
      <c r="L2429" s="359" t="s">
        <v>1392</v>
      </c>
      <c r="M2429" s="368">
        <v>2010</v>
      </c>
      <c r="N2429" s="207" t="s">
        <v>1401</v>
      </c>
      <c r="O2429" s="203"/>
      <c r="P2429" t="str">
        <f t="shared" si="37"/>
        <v>Upper Mississippi River Bacteria TMDL-Rice Creek-(07010206-584)-E. coli</v>
      </c>
    </row>
    <row r="2430" spans="1:16" ht="27.95" hidden="1" customHeight="1" x14ac:dyDescent="0.25">
      <c r="A2430" s="203" t="s">
        <v>1984</v>
      </c>
      <c r="B2430" s="202" t="s">
        <v>695</v>
      </c>
      <c r="C2430" s="203" t="s">
        <v>1397</v>
      </c>
      <c r="D2430" s="202" t="s">
        <v>1464</v>
      </c>
      <c r="E2430" s="202" t="s">
        <v>1465</v>
      </c>
      <c r="F2430" s="202" t="s">
        <v>475</v>
      </c>
      <c r="G2430" s="253">
        <v>4.93</v>
      </c>
      <c r="H2430" s="361" t="s">
        <v>1400</v>
      </c>
      <c r="I2430" s="359" t="s">
        <v>1384</v>
      </c>
      <c r="J2430" s="359" t="s">
        <v>1402</v>
      </c>
      <c r="K2430" s="359" t="s">
        <v>1391</v>
      </c>
      <c r="L2430" s="359" t="s">
        <v>1392</v>
      </c>
      <c r="M2430" s="368">
        <v>2010</v>
      </c>
      <c r="N2430" s="207" t="s">
        <v>1401</v>
      </c>
      <c r="O2430" s="203"/>
      <c r="P2430" t="str">
        <f t="shared" si="37"/>
        <v>Upper Mississippi River Bacteria TMDL-Rice Creek-(07010206-584)-E. coli</v>
      </c>
    </row>
    <row r="2431" spans="1:16" ht="27.95" hidden="1" customHeight="1" x14ac:dyDescent="0.25">
      <c r="A2431" s="203" t="s">
        <v>1984</v>
      </c>
      <c r="B2431" s="202" t="s">
        <v>695</v>
      </c>
      <c r="C2431" s="203" t="s">
        <v>1397</v>
      </c>
      <c r="D2431" s="202" t="s">
        <v>1464</v>
      </c>
      <c r="E2431" s="202" t="s">
        <v>1465</v>
      </c>
      <c r="F2431" s="202" t="s">
        <v>475</v>
      </c>
      <c r="G2431" s="253">
        <v>1.75</v>
      </c>
      <c r="H2431" s="361" t="s">
        <v>1400</v>
      </c>
      <c r="I2431" s="359" t="s">
        <v>1385</v>
      </c>
      <c r="J2431" s="359" t="s">
        <v>1402</v>
      </c>
      <c r="K2431" s="359" t="s">
        <v>1391</v>
      </c>
      <c r="L2431" s="359" t="s">
        <v>1392</v>
      </c>
      <c r="M2431" s="368">
        <v>2010</v>
      </c>
      <c r="N2431" s="207" t="s">
        <v>1401</v>
      </c>
      <c r="O2431" s="203"/>
      <c r="P2431" t="str">
        <f t="shared" si="37"/>
        <v>Upper Mississippi River Bacteria TMDL-Rice Creek-(07010206-584)-E. coli</v>
      </c>
    </row>
    <row r="2432" spans="1:16" ht="27.95" hidden="1" customHeight="1" x14ac:dyDescent="0.25">
      <c r="A2432" s="203" t="s">
        <v>1985</v>
      </c>
      <c r="B2432" s="202" t="s">
        <v>2394</v>
      </c>
      <c r="C2432" s="203" t="s">
        <v>1719</v>
      </c>
      <c r="D2432" s="202" t="s">
        <v>1720</v>
      </c>
      <c r="E2432" s="202" t="s">
        <v>1721</v>
      </c>
      <c r="F2432" s="202" t="s">
        <v>505</v>
      </c>
      <c r="G2432" s="253">
        <v>80.849999999999994</v>
      </c>
      <c r="H2432" s="361" t="s">
        <v>1400</v>
      </c>
      <c r="I2432" s="359" t="s">
        <v>1379</v>
      </c>
      <c r="J2432" s="358">
        <v>0.32</v>
      </c>
      <c r="K2432" s="359" t="s">
        <v>1391</v>
      </c>
      <c r="L2432" s="359" t="s">
        <v>1392</v>
      </c>
      <c r="M2432" s="368">
        <v>2013</v>
      </c>
      <c r="N2432" s="205">
        <v>43593</v>
      </c>
      <c r="O2432" s="203"/>
      <c r="P2432" t="str">
        <f t="shared" si="37"/>
        <v>South Fork Crow River WRAPS 2012-Crow River, South Fork-(07010205-508)-E. coli</v>
      </c>
    </row>
    <row r="2433" spans="1:16" ht="27.95" hidden="1" customHeight="1" x14ac:dyDescent="0.25">
      <c r="A2433" s="203" t="s">
        <v>1985</v>
      </c>
      <c r="B2433" s="202" t="s">
        <v>2394</v>
      </c>
      <c r="C2433" s="203" t="s">
        <v>1719</v>
      </c>
      <c r="D2433" s="202" t="s">
        <v>1720</v>
      </c>
      <c r="E2433" s="202" t="s">
        <v>1721</v>
      </c>
      <c r="F2433" s="202" t="s">
        <v>505</v>
      </c>
      <c r="G2433" s="253">
        <v>22.14</v>
      </c>
      <c r="H2433" s="361" t="s">
        <v>1400</v>
      </c>
      <c r="I2433" s="359" t="s">
        <v>1382</v>
      </c>
      <c r="J2433" s="358">
        <v>0.33</v>
      </c>
      <c r="K2433" s="359" t="s">
        <v>1391</v>
      </c>
      <c r="L2433" s="359" t="s">
        <v>1392</v>
      </c>
      <c r="M2433" s="368">
        <v>2013</v>
      </c>
      <c r="N2433" s="205">
        <v>43593</v>
      </c>
      <c r="O2433" s="203"/>
      <c r="P2433" t="str">
        <f t="shared" si="37"/>
        <v>South Fork Crow River WRAPS 2012-Crow River, South Fork-(07010205-508)-E. coli</v>
      </c>
    </row>
    <row r="2434" spans="1:16" ht="27.95" hidden="1" customHeight="1" x14ac:dyDescent="0.25">
      <c r="A2434" s="203" t="s">
        <v>1985</v>
      </c>
      <c r="B2434" s="202" t="s">
        <v>2394</v>
      </c>
      <c r="C2434" s="203" t="s">
        <v>1719</v>
      </c>
      <c r="D2434" s="202" t="s">
        <v>1720</v>
      </c>
      <c r="E2434" s="202" t="s">
        <v>1721</v>
      </c>
      <c r="F2434" s="202" t="s">
        <v>505</v>
      </c>
      <c r="G2434" s="253">
        <v>6.41</v>
      </c>
      <c r="H2434" s="361" t="s">
        <v>1400</v>
      </c>
      <c r="I2434" s="359" t="s">
        <v>1383</v>
      </c>
      <c r="J2434" s="358">
        <v>0.47</v>
      </c>
      <c r="K2434" s="359" t="s">
        <v>1391</v>
      </c>
      <c r="L2434" s="359" t="s">
        <v>1392</v>
      </c>
      <c r="M2434" s="368">
        <v>2013</v>
      </c>
      <c r="N2434" s="205">
        <v>43593</v>
      </c>
      <c r="O2434" s="203"/>
      <c r="P2434" t="str">
        <f t="shared" si="37"/>
        <v>South Fork Crow River WRAPS 2012-Crow River, South Fork-(07010205-508)-E. coli</v>
      </c>
    </row>
    <row r="2435" spans="1:16" ht="27.95" hidden="1" customHeight="1" x14ac:dyDescent="0.25">
      <c r="A2435" s="203" t="s">
        <v>1985</v>
      </c>
      <c r="B2435" s="202" t="s">
        <v>2394</v>
      </c>
      <c r="C2435" s="203" t="s">
        <v>1719</v>
      </c>
      <c r="D2435" s="202" t="s">
        <v>1720</v>
      </c>
      <c r="E2435" s="202" t="s">
        <v>1721</v>
      </c>
      <c r="F2435" s="202" t="s">
        <v>505</v>
      </c>
      <c r="G2435" s="253">
        <v>1.9</v>
      </c>
      <c r="H2435" s="361" t="s">
        <v>1400</v>
      </c>
      <c r="I2435" s="359" t="s">
        <v>1384</v>
      </c>
      <c r="J2435" s="358">
        <v>0.36</v>
      </c>
      <c r="K2435" s="359" t="s">
        <v>1391</v>
      </c>
      <c r="L2435" s="359" t="s">
        <v>1392</v>
      </c>
      <c r="M2435" s="368">
        <v>2013</v>
      </c>
      <c r="N2435" s="205">
        <v>43593</v>
      </c>
      <c r="O2435" s="203"/>
      <c r="P2435" t="str">
        <f t="shared" ref="P2435:P2498" si="38">CONCATENATE(C2435, "-", E2435, "-","(", D2435,")", "-",K2435)</f>
        <v>South Fork Crow River WRAPS 2012-Crow River, South Fork-(07010205-508)-E. coli</v>
      </c>
    </row>
    <row r="2436" spans="1:16" ht="27.95" hidden="1" customHeight="1" x14ac:dyDescent="0.25">
      <c r="A2436" s="203" t="s">
        <v>1985</v>
      </c>
      <c r="B2436" s="202" t="s">
        <v>2394</v>
      </c>
      <c r="C2436" s="203" t="s">
        <v>1719</v>
      </c>
      <c r="D2436" s="202" t="s">
        <v>1720</v>
      </c>
      <c r="E2436" s="202" t="s">
        <v>1721</v>
      </c>
      <c r="F2436" s="202" t="s">
        <v>505</v>
      </c>
      <c r="G2436" s="253" t="s">
        <v>515</v>
      </c>
      <c r="H2436" s="361" t="s">
        <v>1400</v>
      </c>
      <c r="I2436" s="359" t="s">
        <v>1385</v>
      </c>
      <c r="J2436" s="359" t="s">
        <v>515</v>
      </c>
      <c r="K2436" s="359" t="s">
        <v>1391</v>
      </c>
      <c r="L2436" s="359" t="s">
        <v>1392</v>
      </c>
      <c r="M2436" s="368">
        <v>2013</v>
      </c>
      <c r="N2436" s="205">
        <v>43593</v>
      </c>
      <c r="O2436" s="203"/>
      <c r="P2436" t="str">
        <f t="shared" si="38"/>
        <v>South Fork Crow River WRAPS 2012-Crow River, South Fork-(07010205-508)-E. coli</v>
      </c>
    </row>
    <row r="2437" spans="1:16" ht="27.95" hidden="1" customHeight="1" x14ac:dyDescent="0.25">
      <c r="A2437" s="203" t="s">
        <v>1985</v>
      </c>
      <c r="B2437" s="202" t="s">
        <v>2394</v>
      </c>
      <c r="C2437" s="203" t="s">
        <v>1719</v>
      </c>
      <c r="D2437" s="202" t="s">
        <v>1986</v>
      </c>
      <c r="E2437" s="202" t="s">
        <v>1721</v>
      </c>
      <c r="F2437" s="202" t="s">
        <v>475</v>
      </c>
      <c r="G2437" s="253">
        <v>3.3</v>
      </c>
      <c r="H2437" s="361" t="s">
        <v>488</v>
      </c>
      <c r="I2437" s="359" t="s">
        <v>1379</v>
      </c>
      <c r="J2437" s="358">
        <v>0.37</v>
      </c>
      <c r="K2437" s="359" t="s">
        <v>22</v>
      </c>
      <c r="L2437" s="359" t="s">
        <v>1392</v>
      </c>
      <c r="M2437" s="368">
        <v>2007</v>
      </c>
      <c r="N2437" s="205">
        <v>43593</v>
      </c>
      <c r="O2437" s="203"/>
      <c r="P2437" t="str">
        <f t="shared" si="38"/>
        <v>South Fork Crow River WRAPS 2012-Crow River, South Fork-(07010205-658)-TSS</v>
      </c>
    </row>
    <row r="2438" spans="1:16" ht="27.95" hidden="1" customHeight="1" x14ac:dyDescent="0.25">
      <c r="A2438" s="203" t="s">
        <v>1985</v>
      </c>
      <c r="B2438" s="202" t="s">
        <v>2394</v>
      </c>
      <c r="C2438" s="203" t="s">
        <v>1719</v>
      </c>
      <c r="D2438" s="202" t="s">
        <v>1986</v>
      </c>
      <c r="E2438" s="202" t="s">
        <v>1721</v>
      </c>
      <c r="F2438" s="202" t="s">
        <v>475</v>
      </c>
      <c r="G2438" s="253">
        <v>0.9</v>
      </c>
      <c r="H2438" s="361" t="s">
        <v>488</v>
      </c>
      <c r="I2438" s="359" t="s">
        <v>1382</v>
      </c>
      <c r="J2438" s="358">
        <v>0</v>
      </c>
      <c r="K2438" s="359" t="s">
        <v>22</v>
      </c>
      <c r="L2438" s="359" t="s">
        <v>1392</v>
      </c>
      <c r="M2438" s="368">
        <v>2007</v>
      </c>
      <c r="N2438" s="205">
        <v>43593</v>
      </c>
      <c r="O2438" s="203"/>
      <c r="P2438" t="str">
        <f t="shared" si="38"/>
        <v>South Fork Crow River WRAPS 2012-Crow River, South Fork-(07010205-658)-TSS</v>
      </c>
    </row>
    <row r="2439" spans="1:16" ht="27.95" hidden="1" customHeight="1" x14ac:dyDescent="0.25">
      <c r="A2439" s="203" t="s">
        <v>1985</v>
      </c>
      <c r="B2439" s="202" t="s">
        <v>2394</v>
      </c>
      <c r="C2439" s="203" t="s">
        <v>1719</v>
      </c>
      <c r="D2439" s="202" t="s">
        <v>1986</v>
      </c>
      <c r="E2439" s="202" t="s">
        <v>1721</v>
      </c>
      <c r="F2439" s="202" t="s">
        <v>475</v>
      </c>
      <c r="G2439" s="253">
        <v>0.2</v>
      </c>
      <c r="H2439" s="361" t="s">
        <v>488</v>
      </c>
      <c r="I2439" s="359" t="s">
        <v>1383</v>
      </c>
      <c r="J2439" s="358">
        <v>0</v>
      </c>
      <c r="K2439" s="359" t="s">
        <v>22</v>
      </c>
      <c r="L2439" s="359" t="s">
        <v>1392</v>
      </c>
      <c r="M2439" s="368">
        <v>2007</v>
      </c>
      <c r="N2439" s="205">
        <v>43593</v>
      </c>
      <c r="O2439" s="203"/>
      <c r="P2439" t="str">
        <f t="shared" si="38"/>
        <v>South Fork Crow River WRAPS 2012-Crow River, South Fork-(07010205-658)-TSS</v>
      </c>
    </row>
    <row r="2440" spans="1:16" ht="27.95" hidden="1" customHeight="1" x14ac:dyDescent="0.25">
      <c r="A2440" s="203" t="s">
        <v>1985</v>
      </c>
      <c r="B2440" s="202" t="s">
        <v>2394</v>
      </c>
      <c r="C2440" s="203" t="s">
        <v>1719</v>
      </c>
      <c r="D2440" s="202" t="s">
        <v>1986</v>
      </c>
      <c r="E2440" s="202" t="s">
        <v>1721</v>
      </c>
      <c r="F2440" s="202" t="s">
        <v>475</v>
      </c>
      <c r="G2440" s="253" t="s">
        <v>515</v>
      </c>
      <c r="H2440" s="361" t="s">
        <v>488</v>
      </c>
      <c r="I2440" s="359" t="s">
        <v>1384</v>
      </c>
      <c r="J2440" s="358">
        <v>0</v>
      </c>
      <c r="K2440" s="359" t="s">
        <v>22</v>
      </c>
      <c r="L2440" s="359" t="s">
        <v>1392</v>
      </c>
      <c r="M2440" s="368">
        <v>2007</v>
      </c>
      <c r="N2440" s="205">
        <v>43593</v>
      </c>
      <c r="O2440" s="203"/>
      <c r="P2440" t="str">
        <f t="shared" si="38"/>
        <v>South Fork Crow River WRAPS 2012-Crow River, South Fork-(07010205-658)-TSS</v>
      </c>
    </row>
    <row r="2441" spans="1:16" ht="27.95" hidden="1" customHeight="1" x14ac:dyDescent="0.25">
      <c r="A2441" s="203" t="s">
        <v>1985</v>
      </c>
      <c r="B2441" s="202" t="s">
        <v>2394</v>
      </c>
      <c r="C2441" s="203" t="s">
        <v>1719</v>
      </c>
      <c r="D2441" s="202" t="s">
        <v>1986</v>
      </c>
      <c r="E2441" s="202" t="s">
        <v>1721</v>
      </c>
      <c r="F2441" s="202" t="s">
        <v>475</v>
      </c>
      <c r="G2441" s="253" t="s">
        <v>515</v>
      </c>
      <c r="H2441" s="361" t="s">
        <v>488</v>
      </c>
      <c r="I2441" s="359" t="s">
        <v>1385</v>
      </c>
      <c r="J2441" s="358">
        <v>0</v>
      </c>
      <c r="K2441" s="359" t="s">
        <v>22</v>
      </c>
      <c r="L2441" s="359" t="s">
        <v>1392</v>
      </c>
      <c r="M2441" s="368">
        <v>2007</v>
      </c>
      <c r="N2441" s="205">
        <v>43593</v>
      </c>
      <c r="O2441" s="203"/>
      <c r="P2441" t="str">
        <f t="shared" si="38"/>
        <v>South Fork Crow River WRAPS 2012-Crow River, South Fork-(07010205-658)-TSS</v>
      </c>
    </row>
    <row r="2442" spans="1:16" ht="27.95" hidden="1" customHeight="1" x14ac:dyDescent="0.25">
      <c r="A2442" s="203" t="s">
        <v>1985</v>
      </c>
      <c r="B2442" s="202" t="s">
        <v>2394</v>
      </c>
      <c r="C2442" s="203" t="s">
        <v>1719</v>
      </c>
      <c r="D2442" s="202" t="s">
        <v>1987</v>
      </c>
      <c r="E2442" s="202" t="s">
        <v>1721</v>
      </c>
      <c r="F2442" s="202" t="s">
        <v>505</v>
      </c>
      <c r="G2442" s="253">
        <v>1.8</v>
      </c>
      <c r="H2442" s="361" t="s">
        <v>488</v>
      </c>
      <c r="I2442" s="359" t="s">
        <v>1379</v>
      </c>
      <c r="J2442" s="358">
        <v>0.42</v>
      </c>
      <c r="K2442" s="359" t="s">
        <v>22</v>
      </c>
      <c r="L2442" s="359" t="s">
        <v>1392</v>
      </c>
      <c r="M2442" s="368">
        <v>2007</v>
      </c>
      <c r="N2442" s="205">
        <v>43593</v>
      </c>
      <c r="O2442" s="203"/>
      <c r="P2442" t="str">
        <f t="shared" si="38"/>
        <v>South Fork Crow River WRAPS 2012-Crow River, South Fork-(07010205-510)-TSS</v>
      </c>
    </row>
    <row r="2443" spans="1:16" ht="27.95" hidden="1" customHeight="1" x14ac:dyDescent="0.25">
      <c r="A2443" s="203" t="s">
        <v>1985</v>
      </c>
      <c r="B2443" s="202" t="s">
        <v>2394</v>
      </c>
      <c r="C2443" s="203" t="s">
        <v>1719</v>
      </c>
      <c r="D2443" s="202" t="s">
        <v>1987</v>
      </c>
      <c r="E2443" s="202" t="s">
        <v>1721</v>
      </c>
      <c r="F2443" s="202" t="s">
        <v>505</v>
      </c>
      <c r="G2443" s="253">
        <v>0.5</v>
      </c>
      <c r="H2443" s="361" t="s">
        <v>488</v>
      </c>
      <c r="I2443" s="359" t="s">
        <v>1382</v>
      </c>
      <c r="J2443" s="358">
        <v>0</v>
      </c>
      <c r="K2443" s="359" t="s">
        <v>22</v>
      </c>
      <c r="L2443" s="359" t="s">
        <v>1392</v>
      </c>
      <c r="M2443" s="368">
        <v>2007</v>
      </c>
      <c r="N2443" s="205">
        <v>43593</v>
      </c>
      <c r="O2443" s="203"/>
      <c r="P2443" t="str">
        <f t="shared" si="38"/>
        <v>South Fork Crow River WRAPS 2012-Crow River, South Fork-(07010205-510)-TSS</v>
      </c>
    </row>
    <row r="2444" spans="1:16" ht="27.95" hidden="1" customHeight="1" x14ac:dyDescent="0.25">
      <c r="A2444" s="203" t="s">
        <v>1985</v>
      </c>
      <c r="B2444" s="202" t="s">
        <v>2394</v>
      </c>
      <c r="C2444" s="203" t="s">
        <v>1719</v>
      </c>
      <c r="D2444" s="202" t="s">
        <v>1987</v>
      </c>
      <c r="E2444" s="202" t="s">
        <v>1721</v>
      </c>
      <c r="F2444" s="202" t="s">
        <v>505</v>
      </c>
      <c r="G2444" s="253">
        <v>0.1</v>
      </c>
      <c r="H2444" s="361" t="s">
        <v>488</v>
      </c>
      <c r="I2444" s="359" t="s">
        <v>1383</v>
      </c>
      <c r="J2444" s="358">
        <v>0</v>
      </c>
      <c r="K2444" s="359" t="s">
        <v>22</v>
      </c>
      <c r="L2444" s="359" t="s">
        <v>1392</v>
      </c>
      <c r="M2444" s="368">
        <v>2007</v>
      </c>
      <c r="N2444" s="205">
        <v>43593</v>
      </c>
      <c r="O2444" s="203"/>
      <c r="P2444" t="str">
        <f t="shared" si="38"/>
        <v>South Fork Crow River WRAPS 2012-Crow River, South Fork-(07010205-510)-TSS</v>
      </c>
    </row>
    <row r="2445" spans="1:16" ht="27.95" hidden="1" customHeight="1" x14ac:dyDescent="0.25">
      <c r="A2445" s="203" t="s">
        <v>1985</v>
      </c>
      <c r="B2445" s="202" t="s">
        <v>2394</v>
      </c>
      <c r="C2445" s="203" t="s">
        <v>1719</v>
      </c>
      <c r="D2445" s="202" t="s">
        <v>1987</v>
      </c>
      <c r="E2445" s="202" t="s">
        <v>1721</v>
      </c>
      <c r="F2445" s="202" t="s">
        <v>505</v>
      </c>
      <c r="G2445" s="253" t="s">
        <v>1722</v>
      </c>
      <c r="H2445" s="361" t="s">
        <v>488</v>
      </c>
      <c r="I2445" s="359" t="s">
        <v>1384</v>
      </c>
      <c r="J2445" s="358">
        <v>0</v>
      </c>
      <c r="K2445" s="359" t="s">
        <v>22</v>
      </c>
      <c r="L2445" s="359" t="s">
        <v>1392</v>
      </c>
      <c r="M2445" s="368">
        <v>2007</v>
      </c>
      <c r="N2445" s="205">
        <v>43593</v>
      </c>
      <c r="O2445" s="203"/>
      <c r="P2445" t="str">
        <f t="shared" si="38"/>
        <v>South Fork Crow River WRAPS 2012-Crow River, South Fork-(07010205-510)-TSS</v>
      </c>
    </row>
    <row r="2446" spans="1:16" ht="27.95" hidden="1" customHeight="1" x14ac:dyDescent="0.25">
      <c r="A2446" s="203" t="s">
        <v>1985</v>
      </c>
      <c r="B2446" s="202" t="s">
        <v>2394</v>
      </c>
      <c r="C2446" s="203" t="s">
        <v>1719</v>
      </c>
      <c r="D2446" s="202" t="s">
        <v>1987</v>
      </c>
      <c r="E2446" s="202" t="s">
        <v>1721</v>
      </c>
      <c r="F2446" s="202" t="s">
        <v>505</v>
      </c>
      <c r="G2446" s="253" t="s">
        <v>515</v>
      </c>
      <c r="H2446" s="361" t="s">
        <v>488</v>
      </c>
      <c r="I2446" s="359" t="s">
        <v>1385</v>
      </c>
      <c r="J2446" s="358">
        <v>0</v>
      </c>
      <c r="K2446" s="359" t="s">
        <v>22</v>
      </c>
      <c r="L2446" s="359" t="s">
        <v>1392</v>
      </c>
      <c r="M2446" s="368">
        <v>2007</v>
      </c>
      <c r="N2446" s="205">
        <v>43593</v>
      </c>
      <c r="O2446" s="203"/>
      <c r="P2446" t="str">
        <f t="shared" si="38"/>
        <v>South Fork Crow River WRAPS 2012-Crow River, South Fork-(07010205-510)-TSS</v>
      </c>
    </row>
    <row r="2447" spans="1:16" ht="27.95" hidden="1" customHeight="1" x14ac:dyDescent="0.25">
      <c r="A2447" s="203" t="s">
        <v>1985</v>
      </c>
      <c r="B2447" s="202" t="s">
        <v>2394</v>
      </c>
      <c r="C2447" s="203" t="s">
        <v>1403</v>
      </c>
      <c r="D2447" s="202" t="s">
        <v>1404</v>
      </c>
      <c r="E2447" s="202" t="s">
        <v>1405</v>
      </c>
      <c r="F2447" s="202" t="s">
        <v>475</v>
      </c>
      <c r="G2447" s="253">
        <v>154</v>
      </c>
      <c r="H2447" s="361" t="s">
        <v>1406</v>
      </c>
      <c r="I2447" s="359" t="s">
        <v>1407</v>
      </c>
      <c r="J2447" s="359" t="s">
        <v>1380</v>
      </c>
      <c r="K2447" s="359" t="s">
        <v>22</v>
      </c>
      <c r="L2447" s="359" t="s">
        <v>1408</v>
      </c>
      <c r="M2447" s="368" t="s">
        <v>1407</v>
      </c>
      <c r="N2447" s="205">
        <v>42486</v>
      </c>
      <c r="O2447" s="203"/>
      <c r="P2447" t="str">
        <f t="shared" si="38"/>
        <v>South Metro Mississippi TSS TMDL-Mississippi River-(07040001-531)-TSS</v>
      </c>
    </row>
    <row r="2448" spans="1:16" ht="27.95" hidden="1" customHeight="1" x14ac:dyDescent="0.25">
      <c r="A2448" s="203" t="s">
        <v>1988</v>
      </c>
      <c r="B2448" s="202" t="s">
        <v>710</v>
      </c>
      <c r="C2448" s="203" t="s">
        <v>1901</v>
      </c>
      <c r="D2448" s="202" t="s">
        <v>715</v>
      </c>
      <c r="E2448" s="202" t="s">
        <v>1902</v>
      </c>
      <c r="F2448" s="202" t="s">
        <v>505</v>
      </c>
      <c r="G2448" s="253">
        <v>356</v>
      </c>
      <c r="H2448" s="361" t="s">
        <v>1433</v>
      </c>
      <c r="I2448" s="359" t="s">
        <v>1407</v>
      </c>
      <c r="J2448" s="358">
        <v>0.60040000000000004</v>
      </c>
      <c r="K2448" s="359" t="s">
        <v>1113</v>
      </c>
      <c r="L2448" s="359" t="s">
        <v>1408</v>
      </c>
      <c r="M2448" s="368">
        <v>2001</v>
      </c>
      <c r="N2448" s="205">
        <v>39136</v>
      </c>
      <c r="O2448" s="203"/>
      <c r="P2448" t="str">
        <f t="shared" si="38"/>
        <v>Lake Independence Excess Nutrients TMDL-Independence-(27-0176-00)-TP</v>
      </c>
    </row>
    <row r="2449" spans="1:16" ht="27.95" hidden="1" customHeight="1" x14ac:dyDescent="0.25">
      <c r="A2449" s="203" t="s">
        <v>1988</v>
      </c>
      <c r="B2449" s="202" t="s">
        <v>710</v>
      </c>
      <c r="C2449" s="203" t="s">
        <v>1901</v>
      </c>
      <c r="D2449" s="202" t="s">
        <v>715</v>
      </c>
      <c r="E2449" s="202" t="s">
        <v>1902</v>
      </c>
      <c r="F2449" s="202" t="s">
        <v>505</v>
      </c>
      <c r="G2449" s="253">
        <v>0.95</v>
      </c>
      <c r="H2449" s="361" t="s">
        <v>1414</v>
      </c>
      <c r="I2449" s="359" t="s">
        <v>1407</v>
      </c>
      <c r="J2449" s="358">
        <v>0.60040000000000004</v>
      </c>
      <c r="K2449" s="359" t="s">
        <v>1113</v>
      </c>
      <c r="L2449" s="359" t="s">
        <v>1392</v>
      </c>
      <c r="M2449" s="368">
        <v>2001</v>
      </c>
      <c r="N2449" s="205">
        <v>39136</v>
      </c>
      <c r="O2449" s="203"/>
      <c r="P2449" t="str">
        <f t="shared" si="38"/>
        <v>Lake Independence Excess Nutrients TMDL-Independence-(27-0176-00)-TP</v>
      </c>
    </row>
    <row r="2450" spans="1:16" ht="27.95" hidden="1" customHeight="1" x14ac:dyDescent="0.25">
      <c r="A2450" s="203" t="s">
        <v>1988</v>
      </c>
      <c r="B2450" s="202" t="s">
        <v>710</v>
      </c>
      <c r="C2450" s="203" t="s">
        <v>1709</v>
      </c>
      <c r="D2450" s="202" t="s">
        <v>1710</v>
      </c>
      <c r="E2450" s="202" t="s">
        <v>1711</v>
      </c>
      <c r="F2450" s="202" t="s">
        <v>505</v>
      </c>
      <c r="G2450" s="253">
        <v>173.49</v>
      </c>
      <c r="H2450" s="361" t="s">
        <v>1433</v>
      </c>
      <c r="I2450" s="359" t="s">
        <v>1407</v>
      </c>
      <c r="J2450" s="358">
        <v>0.45250000000000001</v>
      </c>
      <c r="K2450" s="359" t="s">
        <v>1113</v>
      </c>
      <c r="L2450" s="359" t="s">
        <v>1408</v>
      </c>
      <c r="M2450" s="368">
        <v>2004</v>
      </c>
      <c r="N2450" s="205">
        <v>40658</v>
      </c>
      <c r="O2450" s="203"/>
      <c r="P2450" t="str">
        <f t="shared" si="38"/>
        <v>Lake Sarah Excess Nutrients TMDL-West Sarah-(27-0191-01)-TP</v>
      </c>
    </row>
    <row r="2451" spans="1:16" ht="27.95" hidden="1" customHeight="1" x14ac:dyDescent="0.25">
      <c r="A2451" s="203" t="s">
        <v>1988</v>
      </c>
      <c r="B2451" s="202" t="s">
        <v>710</v>
      </c>
      <c r="C2451" s="203" t="s">
        <v>1709</v>
      </c>
      <c r="D2451" s="202" t="s">
        <v>1710</v>
      </c>
      <c r="E2451" s="202" t="s">
        <v>1711</v>
      </c>
      <c r="F2451" s="202" t="s">
        <v>505</v>
      </c>
      <c r="G2451" s="253">
        <v>0.47499999999999998</v>
      </c>
      <c r="H2451" s="361" t="s">
        <v>1414</v>
      </c>
      <c r="I2451" s="359" t="s">
        <v>1407</v>
      </c>
      <c r="J2451" s="358">
        <v>0.45279999999999998</v>
      </c>
      <c r="K2451" s="359" t="s">
        <v>1113</v>
      </c>
      <c r="L2451" s="359" t="s">
        <v>1392</v>
      </c>
      <c r="M2451" s="368">
        <v>2004</v>
      </c>
      <c r="N2451" s="205">
        <v>40658</v>
      </c>
      <c r="O2451" s="203"/>
      <c r="P2451" t="str">
        <f t="shared" si="38"/>
        <v>Lake Sarah Excess Nutrients TMDL-West Sarah-(27-0191-01)-TP</v>
      </c>
    </row>
    <row r="2452" spans="1:16" ht="27.95" hidden="1" customHeight="1" x14ac:dyDescent="0.25">
      <c r="A2452" s="203" t="s">
        <v>1988</v>
      </c>
      <c r="B2452" s="202" t="s">
        <v>710</v>
      </c>
      <c r="C2452" s="203" t="s">
        <v>1709</v>
      </c>
      <c r="D2452" s="202" t="s">
        <v>1712</v>
      </c>
      <c r="E2452" s="202" t="s">
        <v>1713</v>
      </c>
      <c r="F2452" s="202" t="s">
        <v>505</v>
      </c>
      <c r="G2452" s="253">
        <v>173.49</v>
      </c>
      <c r="H2452" s="361" t="s">
        <v>1433</v>
      </c>
      <c r="I2452" s="359" t="s">
        <v>1407</v>
      </c>
      <c r="J2452" s="358">
        <v>0.45250000000000001</v>
      </c>
      <c r="K2452" s="359" t="s">
        <v>1113</v>
      </c>
      <c r="L2452" s="359" t="s">
        <v>1408</v>
      </c>
      <c r="M2452" s="368">
        <v>2004</v>
      </c>
      <c r="N2452" s="205">
        <v>40658</v>
      </c>
      <c r="O2452" s="203"/>
      <c r="P2452" t="str">
        <f t="shared" si="38"/>
        <v>Lake Sarah Excess Nutrients TMDL-East Sarah-(27-0191-02)-TP</v>
      </c>
    </row>
    <row r="2453" spans="1:16" ht="27.95" hidden="1" customHeight="1" x14ac:dyDescent="0.25">
      <c r="A2453" s="203" t="s">
        <v>1988</v>
      </c>
      <c r="B2453" s="202" t="s">
        <v>710</v>
      </c>
      <c r="C2453" s="203" t="s">
        <v>1709</v>
      </c>
      <c r="D2453" s="202" t="s">
        <v>1712</v>
      </c>
      <c r="E2453" s="202" t="s">
        <v>1713</v>
      </c>
      <c r="F2453" s="202" t="s">
        <v>505</v>
      </c>
      <c r="G2453" s="253">
        <v>0.47499999999999998</v>
      </c>
      <c r="H2453" s="361" t="s">
        <v>1414</v>
      </c>
      <c r="I2453" s="359" t="s">
        <v>1407</v>
      </c>
      <c r="J2453" s="358">
        <v>0.45279999999999998</v>
      </c>
      <c r="K2453" s="359" t="s">
        <v>1113</v>
      </c>
      <c r="L2453" s="359" t="s">
        <v>1392</v>
      </c>
      <c r="M2453" s="368">
        <v>2004</v>
      </c>
      <c r="N2453" s="205">
        <v>40658</v>
      </c>
      <c r="O2453" s="203"/>
      <c r="P2453" t="str">
        <f t="shared" si="38"/>
        <v>Lake Sarah Excess Nutrients TMDL-East Sarah-(27-0191-02)-TP</v>
      </c>
    </row>
    <row r="2454" spans="1:16" ht="27.95" hidden="1" customHeight="1" x14ac:dyDescent="0.25">
      <c r="A2454" s="203" t="s">
        <v>1988</v>
      </c>
      <c r="B2454" s="202" t="s">
        <v>710</v>
      </c>
      <c r="C2454" s="203" t="s">
        <v>1387</v>
      </c>
      <c r="D2454" s="202" t="s">
        <v>1388</v>
      </c>
      <c r="E2454" s="202" t="s">
        <v>1389</v>
      </c>
      <c r="F2454" s="202" t="s">
        <v>505</v>
      </c>
      <c r="G2454" s="253">
        <v>12.2</v>
      </c>
      <c r="H2454" s="361" t="s">
        <v>1400</v>
      </c>
      <c r="I2454" s="359" t="s">
        <v>1379</v>
      </c>
      <c r="J2454" s="359" t="s">
        <v>1380</v>
      </c>
      <c r="K2454" s="359" t="s">
        <v>1391</v>
      </c>
      <c r="L2454" s="359" t="s">
        <v>1392</v>
      </c>
      <c r="M2454" s="368">
        <v>2005</v>
      </c>
      <c r="N2454" s="207" t="s">
        <v>1393</v>
      </c>
      <c r="O2454" s="203"/>
      <c r="P2454" t="str">
        <f t="shared" si="38"/>
        <v>North Fork Crow and Lower Crow Bacteria, Turbidity, and Low DO TMDL-Crow River-(07010204-502)-E. coli</v>
      </c>
    </row>
    <row r="2455" spans="1:16" ht="27.95" hidden="1" customHeight="1" x14ac:dyDescent="0.25">
      <c r="A2455" s="203" t="s">
        <v>1988</v>
      </c>
      <c r="B2455" s="202" t="s">
        <v>710</v>
      </c>
      <c r="C2455" s="203" t="s">
        <v>1387</v>
      </c>
      <c r="D2455" s="202" t="s">
        <v>1388</v>
      </c>
      <c r="E2455" s="202" t="s">
        <v>1389</v>
      </c>
      <c r="F2455" s="202" t="s">
        <v>505</v>
      </c>
      <c r="G2455" s="253">
        <v>7</v>
      </c>
      <c r="H2455" s="361" t="s">
        <v>1400</v>
      </c>
      <c r="I2455" s="359" t="s">
        <v>1382</v>
      </c>
      <c r="J2455" s="359" t="s">
        <v>1380</v>
      </c>
      <c r="K2455" s="359" t="s">
        <v>1391</v>
      </c>
      <c r="L2455" s="359" t="s">
        <v>1392</v>
      </c>
      <c r="M2455" s="368">
        <v>2005</v>
      </c>
      <c r="N2455" s="207" t="s">
        <v>1393</v>
      </c>
      <c r="O2455" s="203"/>
      <c r="P2455" t="str">
        <f t="shared" si="38"/>
        <v>North Fork Crow and Lower Crow Bacteria, Turbidity, and Low DO TMDL-Crow River-(07010204-502)-E. coli</v>
      </c>
    </row>
    <row r="2456" spans="1:16" ht="27.95" hidden="1" customHeight="1" x14ac:dyDescent="0.25">
      <c r="A2456" s="203" t="s">
        <v>1988</v>
      </c>
      <c r="B2456" s="202" t="s">
        <v>710</v>
      </c>
      <c r="C2456" s="203" t="s">
        <v>1387</v>
      </c>
      <c r="D2456" s="202" t="s">
        <v>1388</v>
      </c>
      <c r="E2456" s="202" t="s">
        <v>1389</v>
      </c>
      <c r="F2456" s="202" t="s">
        <v>505</v>
      </c>
      <c r="G2456" s="253">
        <v>3.6</v>
      </c>
      <c r="H2456" s="361" t="s">
        <v>1400</v>
      </c>
      <c r="I2456" s="359" t="s">
        <v>1383</v>
      </c>
      <c r="J2456" s="359" t="s">
        <v>1380</v>
      </c>
      <c r="K2456" s="359" t="s">
        <v>1391</v>
      </c>
      <c r="L2456" s="359" t="s">
        <v>1392</v>
      </c>
      <c r="M2456" s="368">
        <v>2005</v>
      </c>
      <c r="N2456" s="207" t="s">
        <v>1393</v>
      </c>
      <c r="O2456" s="203"/>
      <c r="P2456" t="str">
        <f t="shared" si="38"/>
        <v>North Fork Crow and Lower Crow Bacteria, Turbidity, and Low DO TMDL-Crow River-(07010204-502)-E. coli</v>
      </c>
    </row>
    <row r="2457" spans="1:16" ht="27.95" hidden="1" customHeight="1" x14ac:dyDescent="0.25">
      <c r="A2457" s="203" t="s">
        <v>1988</v>
      </c>
      <c r="B2457" s="202" t="s">
        <v>710</v>
      </c>
      <c r="C2457" s="203" t="s">
        <v>1387</v>
      </c>
      <c r="D2457" s="202" t="s">
        <v>1388</v>
      </c>
      <c r="E2457" s="202" t="s">
        <v>1389</v>
      </c>
      <c r="F2457" s="202" t="s">
        <v>505</v>
      </c>
      <c r="G2457" s="253">
        <v>1.2</v>
      </c>
      <c r="H2457" s="361" t="s">
        <v>1400</v>
      </c>
      <c r="I2457" s="359" t="s">
        <v>1384</v>
      </c>
      <c r="J2457" s="359" t="s">
        <v>1380</v>
      </c>
      <c r="K2457" s="359" t="s">
        <v>1391</v>
      </c>
      <c r="L2457" s="359" t="s">
        <v>1392</v>
      </c>
      <c r="M2457" s="368">
        <v>2005</v>
      </c>
      <c r="N2457" s="207" t="s">
        <v>1393</v>
      </c>
      <c r="O2457" s="203"/>
      <c r="P2457" t="str">
        <f t="shared" si="38"/>
        <v>North Fork Crow and Lower Crow Bacteria, Turbidity, and Low DO TMDL-Crow River-(07010204-502)-E. coli</v>
      </c>
    </row>
    <row r="2458" spans="1:16" ht="27.95" hidden="1" customHeight="1" x14ac:dyDescent="0.25">
      <c r="A2458" s="203" t="s">
        <v>1988</v>
      </c>
      <c r="B2458" s="202" t="s">
        <v>710</v>
      </c>
      <c r="C2458" s="203" t="s">
        <v>1387</v>
      </c>
      <c r="D2458" s="202" t="s">
        <v>1388</v>
      </c>
      <c r="E2458" s="202" t="s">
        <v>1389</v>
      </c>
      <c r="F2458" s="202" t="s">
        <v>505</v>
      </c>
      <c r="G2458" s="253">
        <v>0.3</v>
      </c>
      <c r="H2458" s="361" t="s">
        <v>1400</v>
      </c>
      <c r="I2458" s="359" t="s">
        <v>1385</v>
      </c>
      <c r="J2458" s="359" t="s">
        <v>1380</v>
      </c>
      <c r="K2458" s="359" t="s">
        <v>1391</v>
      </c>
      <c r="L2458" s="359" t="s">
        <v>1392</v>
      </c>
      <c r="M2458" s="368">
        <v>2005</v>
      </c>
      <c r="N2458" s="207" t="s">
        <v>1393</v>
      </c>
      <c r="O2458" s="203"/>
      <c r="P2458" t="str">
        <f t="shared" si="38"/>
        <v>North Fork Crow and Lower Crow Bacteria, Turbidity, and Low DO TMDL-Crow River-(07010204-502)-E. coli</v>
      </c>
    </row>
    <row r="2459" spans="1:16" ht="27.95" hidden="1" customHeight="1" x14ac:dyDescent="0.25">
      <c r="A2459" s="203" t="s">
        <v>1988</v>
      </c>
      <c r="B2459" s="202" t="s">
        <v>710</v>
      </c>
      <c r="C2459" s="203" t="s">
        <v>1387</v>
      </c>
      <c r="D2459" s="202" t="s">
        <v>1388</v>
      </c>
      <c r="E2459" s="202" t="s">
        <v>1389</v>
      </c>
      <c r="F2459" s="202" t="s">
        <v>505</v>
      </c>
      <c r="G2459" s="253">
        <v>2.7</v>
      </c>
      <c r="H2459" s="361" t="s">
        <v>488</v>
      </c>
      <c r="I2459" s="359" t="s">
        <v>1379</v>
      </c>
      <c r="J2459" s="359" t="s">
        <v>1380</v>
      </c>
      <c r="K2459" s="359" t="s">
        <v>22</v>
      </c>
      <c r="L2459" s="359" t="s">
        <v>1392</v>
      </c>
      <c r="M2459" s="368">
        <v>2004</v>
      </c>
      <c r="N2459" s="207" t="s">
        <v>1393</v>
      </c>
      <c r="O2459" s="203"/>
      <c r="P2459" t="str">
        <f t="shared" si="38"/>
        <v>North Fork Crow and Lower Crow Bacteria, Turbidity, and Low DO TMDL-Crow River-(07010204-502)-TSS</v>
      </c>
    </row>
    <row r="2460" spans="1:16" ht="27.95" hidden="1" customHeight="1" x14ac:dyDescent="0.25">
      <c r="A2460" s="203" t="s">
        <v>1988</v>
      </c>
      <c r="B2460" s="202" t="s">
        <v>710</v>
      </c>
      <c r="C2460" s="203" t="s">
        <v>1387</v>
      </c>
      <c r="D2460" s="202" t="s">
        <v>1388</v>
      </c>
      <c r="E2460" s="202" t="s">
        <v>1389</v>
      </c>
      <c r="F2460" s="202" t="s">
        <v>505</v>
      </c>
      <c r="G2460" s="253">
        <v>0.9</v>
      </c>
      <c r="H2460" s="361" t="s">
        <v>488</v>
      </c>
      <c r="I2460" s="359" t="s">
        <v>1382</v>
      </c>
      <c r="J2460" s="359" t="s">
        <v>1380</v>
      </c>
      <c r="K2460" s="359" t="s">
        <v>22</v>
      </c>
      <c r="L2460" s="359" t="s">
        <v>1392</v>
      </c>
      <c r="M2460" s="368">
        <v>2004</v>
      </c>
      <c r="N2460" s="207" t="s">
        <v>1393</v>
      </c>
      <c r="O2460" s="203"/>
      <c r="P2460" t="str">
        <f t="shared" si="38"/>
        <v>North Fork Crow and Lower Crow Bacteria, Turbidity, and Low DO TMDL-Crow River-(07010204-502)-TSS</v>
      </c>
    </row>
    <row r="2461" spans="1:16" ht="27.95" hidden="1" customHeight="1" x14ac:dyDescent="0.25">
      <c r="A2461" s="203" t="s">
        <v>1988</v>
      </c>
      <c r="B2461" s="202" t="s">
        <v>710</v>
      </c>
      <c r="C2461" s="203" t="s">
        <v>1387</v>
      </c>
      <c r="D2461" s="202" t="s">
        <v>1388</v>
      </c>
      <c r="E2461" s="202" t="s">
        <v>1389</v>
      </c>
      <c r="F2461" s="202" t="s">
        <v>505</v>
      </c>
      <c r="G2461" s="253">
        <v>0.3</v>
      </c>
      <c r="H2461" s="361" t="s">
        <v>488</v>
      </c>
      <c r="I2461" s="359" t="s">
        <v>1383</v>
      </c>
      <c r="J2461" s="359" t="s">
        <v>1380</v>
      </c>
      <c r="K2461" s="359" t="s">
        <v>22</v>
      </c>
      <c r="L2461" s="359" t="s">
        <v>1392</v>
      </c>
      <c r="M2461" s="368">
        <v>2004</v>
      </c>
      <c r="N2461" s="207" t="s">
        <v>1393</v>
      </c>
      <c r="O2461" s="203"/>
      <c r="P2461" t="str">
        <f t="shared" si="38"/>
        <v>North Fork Crow and Lower Crow Bacteria, Turbidity, and Low DO TMDL-Crow River-(07010204-502)-TSS</v>
      </c>
    </row>
    <row r="2462" spans="1:16" ht="27.95" hidden="1" customHeight="1" x14ac:dyDescent="0.25">
      <c r="A2462" s="203" t="s">
        <v>1988</v>
      </c>
      <c r="B2462" s="202" t="s">
        <v>710</v>
      </c>
      <c r="C2462" s="203" t="s">
        <v>1387</v>
      </c>
      <c r="D2462" s="202" t="s">
        <v>1388</v>
      </c>
      <c r="E2462" s="202" t="s">
        <v>1389</v>
      </c>
      <c r="F2462" s="202" t="s">
        <v>505</v>
      </c>
      <c r="G2462" s="253">
        <v>0.1</v>
      </c>
      <c r="H2462" s="361" t="s">
        <v>488</v>
      </c>
      <c r="I2462" s="359" t="s">
        <v>1384</v>
      </c>
      <c r="J2462" s="359" t="s">
        <v>1380</v>
      </c>
      <c r="K2462" s="359" t="s">
        <v>22</v>
      </c>
      <c r="L2462" s="359" t="s">
        <v>1392</v>
      </c>
      <c r="M2462" s="368">
        <v>2004</v>
      </c>
      <c r="N2462" s="207" t="s">
        <v>1393</v>
      </c>
      <c r="O2462" s="203"/>
      <c r="P2462" t="str">
        <f t="shared" si="38"/>
        <v>North Fork Crow and Lower Crow Bacteria, Turbidity, and Low DO TMDL-Crow River-(07010204-502)-TSS</v>
      </c>
    </row>
    <row r="2463" spans="1:16" ht="27.95" hidden="1" customHeight="1" x14ac:dyDescent="0.25">
      <c r="A2463" s="203" t="s">
        <v>1988</v>
      </c>
      <c r="B2463" s="202" t="s">
        <v>710</v>
      </c>
      <c r="C2463" s="203" t="s">
        <v>1387</v>
      </c>
      <c r="D2463" s="202" t="s">
        <v>1388</v>
      </c>
      <c r="E2463" s="202" t="s">
        <v>1389</v>
      </c>
      <c r="F2463" s="202" t="s">
        <v>505</v>
      </c>
      <c r="G2463" s="253">
        <v>0.1</v>
      </c>
      <c r="H2463" s="361" t="s">
        <v>488</v>
      </c>
      <c r="I2463" s="359" t="s">
        <v>1385</v>
      </c>
      <c r="J2463" s="359" t="s">
        <v>1380</v>
      </c>
      <c r="K2463" s="359" t="s">
        <v>22</v>
      </c>
      <c r="L2463" s="359" t="s">
        <v>1392</v>
      </c>
      <c r="M2463" s="368">
        <v>2004</v>
      </c>
      <c r="N2463" s="207" t="s">
        <v>1393</v>
      </c>
      <c r="O2463" s="203"/>
      <c r="P2463" t="str">
        <f t="shared" si="38"/>
        <v>North Fork Crow and Lower Crow Bacteria, Turbidity, and Low DO TMDL-Crow River-(07010204-502)-TSS</v>
      </c>
    </row>
    <row r="2464" spans="1:16" ht="27.95" hidden="1" customHeight="1" x14ac:dyDescent="0.25">
      <c r="A2464" s="203" t="s">
        <v>1988</v>
      </c>
      <c r="B2464" s="202" t="s">
        <v>710</v>
      </c>
      <c r="C2464" s="203" t="s">
        <v>1714</v>
      </c>
      <c r="D2464" s="202" t="s">
        <v>1989</v>
      </c>
      <c r="E2464" s="202" t="s">
        <v>1990</v>
      </c>
      <c r="F2464" s="202" t="s">
        <v>505</v>
      </c>
      <c r="G2464" s="253">
        <v>1.23</v>
      </c>
      <c r="H2464" s="361" t="s">
        <v>1400</v>
      </c>
      <c r="I2464" s="359" t="s">
        <v>1379</v>
      </c>
      <c r="J2464" s="358">
        <v>0.62</v>
      </c>
      <c r="K2464" s="361" t="s">
        <v>1391</v>
      </c>
      <c r="L2464" s="359" t="s">
        <v>1392</v>
      </c>
      <c r="M2464" s="368">
        <v>2011</v>
      </c>
      <c r="N2464" s="205">
        <v>43007</v>
      </c>
      <c r="O2464" s="203"/>
      <c r="P2464" t="str">
        <f t="shared" si="38"/>
        <v>Pioneer-Sarah Creek WMO WRAPS 2012-Pioneer Creek-(07010205-653)-E. coli</v>
      </c>
    </row>
    <row r="2465" spans="1:16" ht="27.95" hidden="1" customHeight="1" x14ac:dyDescent="0.25">
      <c r="A2465" s="203" t="s">
        <v>1988</v>
      </c>
      <c r="B2465" s="202" t="s">
        <v>710</v>
      </c>
      <c r="C2465" s="203" t="s">
        <v>1714</v>
      </c>
      <c r="D2465" s="202" t="s">
        <v>1989</v>
      </c>
      <c r="E2465" s="202" t="s">
        <v>1990</v>
      </c>
      <c r="F2465" s="202" t="s">
        <v>505</v>
      </c>
      <c r="G2465" s="253">
        <v>0.41</v>
      </c>
      <c r="H2465" s="361" t="s">
        <v>1400</v>
      </c>
      <c r="I2465" s="359" t="s">
        <v>1382</v>
      </c>
      <c r="J2465" s="358">
        <v>0</v>
      </c>
      <c r="K2465" s="361" t="s">
        <v>1391</v>
      </c>
      <c r="L2465" s="359" t="s">
        <v>1392</v>
      </c>
      <c r="M2465" s="368">
        <v>2011</v>
      </c>
      <c r="N2465" s="205">
        <v>43007</v>
      </c>
      <c r="O2465" s="203"/>
      <c r="P2465" t="str">
        <f t="shared" si="38"/>
        <v>Pioneer-Sarah Creek WMO WRAPS 2012-Pioneer Creek-(07010205-653)-E. coli</v>
      </c>
    </row>
    <row r="2466" spans="1:16" ht="27.95" hidden="1" customHeight="1" x14ac:dyDescent="0.25">
      <c r="A2466" s="203" t="s">
        <v>1988</v>
      </c>
      <c r="B2466" s="202" t="s">
        <v>710</v>
      </c>
      <c r="C2466" s="203" t="s">
        <v>1714</v>
      </c>
      <c r="D2466" s="202" t="s">
        <v>1989</v>
      </c>
      <c r="E2466" s="202" t="s">
        <v>1990</v>
      </c>
      <c r="F2466" s="202" t="s">
        <v>505</v>
      </c>
      <c r="G2466" s="253">
        <v>0.23</v>
      </c>
      <c r="H2466" s="361" t="s">
        <v>1400</v>
      </c>
      <c r="I2466" s="359" t="s">
        <v>1383</v>
      </c>
      <c r="J2466" s="358">
        <v>0.19</v>
      </c>
      <c r="K2466" s="361" t="s">
        <v>1391</v>
      </c>
      <c r="L2466" s="359" t="s">
        <v>1392</v>
      </c>
      <c r="M2466" s="368">
        <v>2011</v>
      </c>
      <c r="N2466" s="205">
        <v>43007</v>
      </c>
      <c r="O2466" s="203"/>
      <c r="P2466" t="str">
        <f t="shared" si="38"/>
        <v>Pioneer-Sarah Creek WMO WRAPS 2012-Pioneer Creek-(07010205-653)-E. coli</v>
      </c>
    </row>
    <row r="2467" spans="1:16" ht="27.95" hidden="1" customHeight="1" x14ac:dyDescent="0.25">
      <c r="A2467" s="203" t="s">
        <v>1988</v>
      </c>
      <c r="B2467" s="202" t="s">
        <v>710</v>
      </c>
      <c r="C2467" s="203" t="s">
        <v>1714</v>
      </c>
      <c r="D2467" s="202" t="s">
        <v>1989</v>
      </c>
      <c r="E2467" s="202" t="s">
        <v>1990</v>
      </c>
      <c r="F2467" s="202" t="s">
        <v>505</v>
      </c>
      <c r="G2467" s="253">
        <v>0.05</v>
      </c>
      <c r="H2467" s="361" t="s">
        <v>1400</v>
      </c>
      <c r="I2467" s="359" t="s">
        <v>1384</v>
      </c>
      <c r="J2467" s="358">
        <v>0.51</v>
      </c>
      <c r="K2467" s="361" t="s">
        <v>1391</v>
      </c>
      <c r="L2467" s="359" t="s">
        <v>1392</v>
      </c>
      <c r="M2467" s="368">
        <v>2011</v>
      </c>
      <c r="N2467" s="205">
        <v>43007</v>
      </c>
      <c r="O2467" s="203"/>
      <c r="P2467" t="str">
        <f t="shared" si="38"/>
        <v>Pioneer-Sarah Creek WMO WRAPS 2012-Pioneer Creek-(07010205-653)-E. coli</v>
      </c>
    </row>
    <row r="2468" spans="1:16" ht="27.95" hidden="1" customHeight="1" x14ac:dyDescent="0.25">
      <c r="A2468" s="203" t="s">
        <v>1988</v>
      </c>
      <c r="B2468" s="202" t="s">
        <v>710</v>
      </c>
      <c r="C2468" s="203" t="s">
        <v>1714</v>
      </c>
      <c r="D2468" s="202" t="s">
        <v>1989</v>
      </c>
      <c r="E2468" s="202" t="s">
        <v>1990</v>
      </c>
      <c r="F2468" s="202" t="s">
        <v>505</v>
      </c>
      <c r="G2468" s="253">
        <v>0.02</v>
      </c>
      <c r="H2468" s="361" t="s">
        <v>1400</v>
      </c>
      <c r="I2468" s="359" t="s">
        <v>1385</v>
      </c>
      <c r="J2468" s="358">
        <v>0.26</v>
      </c>
      <c r="K2468" s="361" t="s">
        <v>1391</v>
      </c>
      <c r="L2468" s="359" t="s">
        <v>1392</v>
      </c>
      <c r="M2468" s="368">
        <v>2011</v>
      </c>
      <c r="N2468" s="205">
        <v>43007</v>
      </c>
      <c r="O2468" s="203"/>
      <c r="P2468" t="str">
        <f t="shared" si="38"/>
        <v>Pioneer-Sarah Creek WMO WRAPS 2012-Pioneer Creek-(07010205-653)-E. coli</v>
      </c>
    </row>
    <row r="2469" spans="1:16" ht="27.95" hidden="1" customHeight="1" x14ac:dyDescent="0.25">
      <c r="A2469" s="203" t="s">
        <v>1988</v>
      </c>
      <c r="B2469" s="202" t="s">
        <v>710</v>
      </c>
      <c r="C2469" s="203" t="s">
        <v>1719</v>
      </c>
      <c r="D2469" s="202" t="s">
        <v>1991</v>
      </c>
      <c r="E2469" s="202" t="s">
        <v>1440</v>
      </c>
      <c r="F2469" s="202" t="s">
        <v>505</v>
      </c>
      <c r="G2469" s="253">
        <v>138.69999999999999</v>
      </c>
      <c r="H2469" s="361" t="s">
        <v>1433</v>
      </c>
      <c r="I2469" s="359" t="s">
        <v>1407</v>
      </c>
      <c r="J2469" s="358">
        <v>0.81640000000000001</v>
      </c>
      <c r="K2469" s="359" t="s">
        <v>1113</v>
      </c>
      <c r="L2469" s="359" t="s">
        <v>1408</v>
      </c>
      <c r="M2469" s="368">
        <v>2011</v>
      </c>
      <c r="N2469" s="205">
        <v>43593</v>
      </c>
      <c r="O2469" s="203"/>
      <c r="P2469" t="str">
        <f t="shared" si="38"/>
        <v>South Fork Crow River WRAPS 2012-Rice-(86-0032-00)-TP</v>
      </c>
    </row>
    <row r="2470" spans="1:16" ht="27.95" hidden="1" customHeight="1" x14ac:dyDescent="0.25">
      <c r="A2470" s="203" t="s">
        <v>1988</v>
      </c>
      <c r="B2470" s="202" t="s">
        <v>710</v>
      </c>
      <c r="C2470" s="203" t="s">
        <v>1719</v>
      </c>
      <c r="D2470" s="202" t="s">
        <v>1991</v>
      </c>
      <c r="E2470" s="202" t="s">
        <v>1440</v>
      </c>
      <c r="F2470" s="202" t="s">
        <v>505</v>
      </c>
      <c r="G2470" s="253">
        <v>0.38</v>
      </c>
      <c r="H2470" s="361" t="s">
        <v>1414</v>
      </c>
      <c r="I2470" s="359" t="s">
        <v>1407</v>
      </c>
      <c r="J2470" s="358">
        <v>0.81640000000000001</v>
      </c>
      <c r="K2470" s="359" t="s">
        <v>1113</v>
      </c>
      <c r="L2470" s="359" t="s">
        <v>1392</v>
      </c>
      <c r="M2470" s="368">
        <v>2011</v>
      </c>
      <c r="N2470" s="205">
        <v>43593</v>
      </c>
      <c r="O2470" s="203"/>
      <c r="P2470" t="str">
        <f t="shared" si="38"/>
        <v>South Fork Crow River WRAPS 2012-Rice-(86-0032-00)-TP</v>
      </c>
    </row>
    <row r="2471" spans="1:16" ht="27.95" hidden="1" customHeight="1" x14ac:dyDescent="0.25">
      <c r="A2471" s="203" t="s">
        <v>1988</v>
      </c>
      <c r="B2471" s="202" t="s">
        <v>710</v>
      </c>
      <c r="C2471" s="203" t="s">
        <v>1719</v>
      </c>
      <c r="D2471" s="202" t="s">
        <v>1720</v>
      </c>
      <c r="E2471" s="202" t="s">
        <v>1721</v>
      </c>
      <c r="F2471" s="202" t="s">
        <v>505</v>
      </c>
      <c r="G2471" s="253">
        <v>256.61</v>
      </c>
      <c r="H2471" s="361" t="s">
        <v>1400</v>
      </c>
      <c r="I2471" s="359" t="s">
        <v>1379</v>
      </c>
      <c r="J2471" s="358">
        <v>0.32</v>
      </c>
      <c r="K2471" s="359" t="s">
        <v>1391</v>
      </c>
      <c r="L2471" s="359" t="s">
        <v>1392</v>
      </c>
      <c r="M2471" s="368">
        <v>2013</v>
      </c>
      <c r="N2471" s="205">
        <v>43593</v>
      </c>
      <c r="O2471" s="203"/>
      <c r="P2471" t="str">
        <f t="shared" si="38"/>
        <v>South Fork Crow River WRAPS 2012-Crow River, South Fork-(07010205-508)-E. coli</v>
      </c>
    </row>
    <row r="2472" spans="1:16" ht="27.95" hidden="1" customHeight="1" x14ac:dyDescent="0.25">
      <c r="A2472" s="203" t="s">
        <v>1988</v>
      </c>
      <c r="B2472" s="202" t="s">
        <v>710</v>
      </c>
      <c r="C2472" s="203" t="s">
        <v>1719</v>
      </c>
      <c r="D2472" s="202" t="s">
        <v>1720</v>
      </c>
      <c r="E2472" s="202" t="s">
        <v>1721</v>
      </c>
      <c r="F2472" s="202" t="s">
        <v>505</v>
      </c>
      <c r="G2472" s="253">
        <v>70.27</v>
      </c>
      <c r="H2472" s="361" t="s">
        <v>1400</v>
      </c>
      <c r="I2472" s="359" t="s">
        <v>1382</v>
      </c>
      <c r="J2472" s="358">
        <v>0.33</v>
      </c>
      <c r="K2472" s="359" t="s">
        <v>1391</v>
      </c>
      <c r="L2472" s="359" t="s">
        <v>1392</v>
      </c>
      <c r="M2472" s="368">
        <v>2013</v>
      </c>
      <c r="N2472" s="205">
        <v>43593</v>
      </c>
      <c r="O2472" s="203"/>
      <c r="P2472" t="str">
        <f t="shared" si="38"/>
        <v>South Fork Crow River WRAPS 2012-Crow River, South Fork-(07010205-508)-E. coli</v>
      </c>
    </row>
    <row r="2473" spans="1:16" ht="27.95" hidden="1" customHeight="1" x14ac:dyDescent="0.25">
      <c r="A2473" s="203" t="s">
        <v>1988</v>
      </c>
      <c r="B2473" s="202" t="s">
        <v>710</v>
      </c>
      <c r="C2473" s="203" t="s">
        <v>1719</v>
      </c>
      <c r="D2473" s="202" t="s">
        <v>1720</v>
      </c>
      <c r="E2473" s="202" t="s">
        <v>1721</v>
      </c>
      <c r="F2473" s="202" t="s">
        <v>505</v>
      </c>
      <c r="G2473" s="253">
        <v>20.329999999999998</v>
      </c>
      <c r="H2473" s="361" t="s">
        <v>1400</v>
      </c>
      <c r="I2473" s="359" t="s">
        <v>1383</v>
      </c>
      <c r="J2473" s="358">
        <v>0.47</v>
      </c>
      <c r="K2473" s="359" t="s">
        <v>1391</v>
      </c>
      <c r="L2473" s="359" t="s">
        <v>1392</v>
      </c>
      <c r="M2473" s="368">
        <v>2013</v>
      </c>
      <c r="N2473" s="205">
        <v>43593</v>
      </c>
      <c r="O2473" s="203"/>
      <c r="P2473" t="str">
        <f t="shared" si="38"/>
        <v>South Fork Crow River WRAPS 2012-Crow River, South Fork-(07010205-508)-E. coli</v>
      </c>
    </row>
    <row r="2474" spans="1:16" ht="27.95" hidden="1" customHeight="1" x14ac:dyDescent="0.25">
      <c r="A2474" s="203" t="s">
        <v>1988</v>
      </c>
      <c r="B2474" s="202" t="s">
        <v>710</v>
      </c>
      <c r="C2474" s="203" t="s">
        <v>1719</v>
      </c>
      <c r="D2474" s="202" t="s">
        <v>1720</v>
      </c>
      <c r="E2474" s="202" t="s">
        <v>1721</v>
      </c>
      <c r="F2474" s="202" t="s">
        <v>505</v>
      </c>
      <c r="G2474" s="253">
        <v>6.02</v>
      </c>
      <c r="H2474" s="361" t="s">
        <v>1400</v>
      </c>
      <c r="I2474" s="359" t="s">
        <v>1384</v>
      </c>
      <c r="J2474" s="358">
        <v>0.36</v>
      </c>
      <c r="K2474" s="359" t="s">
        <v>1391</v>
      </c>
      <c r="L2474" s="359" t="s">
        <v>1392</v>
      </c>
      <c r="M2474" s="368">
        <v>2013</v>
      </c>
      <c r="N2474" s="205">
        <v>43593</v>
      </c>
      <c r="O2474" s="203"/>
      <c r="P2474" t="str">
        <f t="shared" si="38"/>
        <v>South Fork Crow River WRAPS 2012-Crow River, South Fork-(07010205-508)-E. coli</v>
      </c>
    </row>
    <row r="2475" spans="1:16" ht="27.95" hidden="1" customHeight="1" x14ac:dyDescent="0.25">
      <c r="A2475" s="203" t="s">
        <v>1988</v>
      </c>
      <c r="B2475" s="202" t="s">
        <v>710</v>
      </c>
      <c r="C2475" s="203" t="s">
        <v>1719</v>
      </c>
      <c r="D2475" s="202" t="s">
        <v>1720</v>
      </c>
      <c r="E2475" s="202" t="s">
        <v>1721</v>
      </c>
      <c r="F2475" s="202" t="s">
        <v>505</v>
      </c>
      <c r="G2475" s="253" t="s">
        <v>515</v>
      </c>
      <c r="H2475" s="361" t="s">
        <v>1400</v>
      </c>
      <c r="I2475" s="359" t="s">
        <v>1385</v>
      </c>
      <c r="J2475" s="359" t="s">
        <v>515</v>
      </c>
      <c r="K2475" s="359" t="s">
        <v>1391</v>
      </c>
      <c r="L2475" s="359" t="s">
        <v>1392</v>
      </c>
      <c r="M2475" s="368">
        <v>2013</v>
      </c>
      <c r="N2475" s="205">
        <v>43593</v>
      </c>
      <c r="O2475" s="203"/>
      <c r="P2475" t="str">
        <f t="shared" si="38"/>
        <v>South Fork Crow River WRAPS 2012-Crow River, South Fork-(07010205-508)-E. coli</v>
      </c>
    </row>
    <row r="2476" spans="1:16" ht="27.95" hidden="1" customHeight="1" x14ac:dyDescent="0.25">
      <c r="A2476" s="203" t="s">
        <v>1988</v>
      </c>
      <c r="B2476" s="202" t="s">
        <v>710</v>
      </c>
      <c r="C2476" s="203" t="s">
        <v>1719</v>
      </c>
      <c r="D2476" s="202" t="s">
        <v>1720</v>
      </c>
      <c r="E2476" s="202" t="s">
        <v>1721</v>
      </c>
      <c r="F2476" s="202" t="s">
        <v>475</v>
      </c>
      <c r="G2476" s="253">
        <v>10.199999999999999</v>
      </c>
      <c r="H2476" s="361" t="s">
        <v>488</v>
      </c>
      <c r="I2476" s="359" t="s">
        <v>1379</v>
      </c>
      <c r="J2476" s="358">
        <v>0.49</v>
      </c>
      <c r="K2476" s="359" t="s">
        <v>22</v>
      </c>
      <c r="L2476" s="359" t="s">
        <v>1392</v>
      </c>
      <c r="M2476" s="368">
        <v>2007</v>
      </c>
      <c r="N2476" s="205">
        <v>43593</v>
      </c>
      <c r="O2476" s="203"/>
      <c r="P2476" t="str">
        <f t="shared" si="38"/>
        <v>South Fork Crow River WRAPS 2012-Crow River, South Fork-(07010205-508)-TSS</v>
      </c>
    </row>
    <row r="2477" spans="1:16" ht="27.95" hidden="1" customHeight="1" x14ac:dyDescent="0.25">
      <c r="A2477" s="203" t="s">
        <v>1988</v>
      </c>
      <c r="B2477" s="202" t="s">
        <v>710</v>
      </c>
      <c r="C2477" s="203" t="s">
        <v>1719</v>
      </c>
      <c r="D2477" s="202" t="s">
        <v>1720</v>
      </c>
      <c r="E2477" s="202" t="s">
        <v>1721</v>
      </c>
      <c r="F2477" s="202" t="s">
        <v>475</v>
      </c>
      <c r="G2477" s="253">
        <v>4</v>
      </c>
      <c r="H2477" s="361" t="s">
        <v>488</v>
      </c>
      <c r="I2477" s="359" t="s">
        <v>1382</v>
      </c>
      <c r="J2477" s="358">
        <v>0.09</v>
      </c>
      <c r="K2477" s="359" t="s">
        <v>22</v>
      </c>
      <c r="L2477" s="359" t="s">
        <v>1392</v>
      </c>
      <c r="M2477" s="368">
        <v>2007</v>
      </c>
      <c r="N2477" s="205">
        <v>43593</v>
      </c>
      <c r="O2477" s="203"/>
      <c r="P2477" t="str">
        <f t="shared" si="38"/>
        <v>South Fork Crow River WRAPS 2012-Crow River, South Fork-(07010205-508)-TSS</v>
      </c>
    </row>
    <row r="2478" spans="1:16" ht="27.95" hidden="1" customHeight="1" x14ac:dyDescent="0.25">
      <c r="A2478" s="203" t="s">
        <v>1988</v>
      </c>
      <c r="B2478" s="202" t="s">
        <v>710</v>
      </c>
      <c r="C2478" s="203" t="s">
        <v>1719</v>
      </c>
      <c r="D2478" s="202" t="s">
        <v>1720</v>
      </c>
      <c r="E2478" s="202" t="s">
        <v>1721</v>
      </c>
      <c r="F2478" s="202" t="s">
        <v>475</v>
      </c>
      <c r="G2478" s="253">
        <v>1.2</v>
      </c>
      <c r="H2478" s="361" t="s">
        <v>488</v>
      </c>
      <c r="I2478" s="359" t="s">
        <v>1383</v>
      </c>
      <c r="J2478" s="358">
        <v>0</v>
      </c>
      <c r="K2478" s="359" t="s">
        <v>22</v>
      </c>
      <c r="L2478" s="359" t="s">
        <v>1392</v>
      </c>
      <c r="M2478" s="368">
        <v>2007</v>
      </c>
      <c r="N2478" s="205">
        <v>43593</v>
      </c>
      <c r="O2478" s="203"/>
      <c r="P2478" t="str">
        <f t="shared" si="38"/>
        <v>South Fork Crow River WRAPS 2012-Crow River, South Fork-(07010205-508)-TSS</v>
      </c>
    </row>
    <row r="2479" spans="1:16" ht="27.95" hidden="1" customHeight="1" x14ac:dyDescent="0.25">
      <c r="A2479" s="203" t="s">
        <v>1988</v>
      </c>
      <c r="B2479" s="202" t="s">
        <v>710</v>
      </c>
      <c r="C2479" s="203" t="s">
        <v>1719</v>
      </c>
      <c r="D2479" s="202" t="s">
        <v>1720</v>
      </c>
      <c r="E2479" s="202" t="s">
        <v>1721</v>
      </c>
      <c r="F2479" s="202" t="s">
        <v>475</v>
      </c>
      <c r="G2479" s="253">
        <v>0.3</v>
      </c>
      <c r="H2479" s="361" t="s">
        <v>488</v>
      </c>
      <c r="I2479" s="359" t="s">
        <v>1384</v>
      </c>
      <c r="J2479" s="358">
        <v>0</v>
      </c>
      <c r="K2479" s="359" t="s">
        <v>22</v>
      </c>
      <c r="L2479" s="359" t="s">
        <v>1392</v>
      </c>
      <c r="M2479" s="368">
        <v>2007</v>
      </c>
      <c r="N2479" s="205">
        <v>43593</v>
      </c>
      <c r="O2479" s="203"/>
      <c r="P2479" t="str">
        <f t="shared" si="38"/>
        <v>South Fork Crow River WRAPS 2012-Crow River, South Fork-(07010205-508)-TSS</v>
      </c>
    </row>
    <row r="2480" spans="1:16" ht="27.95" hidden="1" customHeight="1" x14ac:dyDescent="0.25">
      <c r="A2480" s="203" t="s">
        <v>1988</v>
      </c>
      <c r="B2480" s="202" t="s">
        <v>710</v>
      </c>
      <c r="C2480" s="203" t="s">
        <v>1719</v>
      </c>
      <c r="D2480" s="202" t="s">
        <v>1720</v>
      </c>
      <c r="E2480" s="202" t="s">
        <v>1721</v>
      </c>
      <c r="F2480" s="202" t="s">
        <v>475</v>
      </c>
      <c r="G2480" s="253" t="s">
        <v>1722</v>
      </c>
      <c r="H2480" s="361" t="s">
        <v>488</v>
      </c>
      <c r="I2480" s="359" t="s">
        <v>1385</v>
      </c>
      <c r="J2480" s="358">
        <v>0</v>
      </c>
      <c r="K2480" s="359" t="s">
        <v>22</v>
      </c>
      <c r="L2480" s="359" t="s">
        <v>1392</v>
      </c>
      <c r="M2480" s="368">
        <v>2007</v>
      </c>
      <c r="N2480" s="205">
        <v>43593</v>
      </c>
      <c r="O2480" s="203"/>
      <c r="P2480" t="str">
        <f t="shared" si="38"/>
        <v>South Fork Crow River WRAPS 2012-Crow River, South Fork-(07010205-508)-TSS</v>
      </c>
    </row>
    <row r="2481" spans="1:16" ht="27.95" hidden="1" customHeight="1" x14ac:dyDescent="0.25">
      <c r="A2481" s="203" t="s">
        <v>1988</v>
      </c>
      <c r="B2481" s="202" t="s">
        <v>710</v>
      </c>
      <c r="C2481" s="203" t="s">
        <v>1403</v>
      </c>
      <c r="D2481" s="202" t="s">
        <v>1404</v>
      </c>
      <c r="E2481" s="202" t="s">
        <v>1405</v>
      </c>
      <c r="F2481" s="202" t="s">
        <v>475</v>
      </c>
      <c r="G2481" s="253">
        <v>154</v>
      </c>
      <c r="H2481" s="361" t="s">
        <v>1406</v>
      </c>
      <c r="I2481" s="359" t="s">
        <v>1407</v>
      </c>
      <c r="J2481" s="359" t="s">
        <v>1380</v>
      </c>
      <c r="K2481" s="359" t="s">
        <v>22</v>
      </c>
      <c r="L2481" s="359" t="s">
        <v>1408</v>
      </c>
      <c r="M2481" s="368" t="s">
        <v>1407</v>
      </c>
      <c r="N2481" s="205">
        <v>42486</v>
      </c>
      <c r="O2481" s="203"/>
      <c r="P2481" t="str">
        <f t="shared" si="38"/>
        <v>South Metro Mississippi TSS TMDL-Mississippi River-(07040001-531)-TSS</v>
      </c>
    </row>
    <row r="2482" spans="1:16" ht="27.95" hidden="1" customHeight="1" x14ac:dyDescent="0.25">
      <c r="A2482" s="203" t="s">
        <v>1988</v>
      </c>
      <c r="B2482" s="202" t="s">
        <v>710</v>
      </c>
      <c r="C2482" s="203" t="s">
        <v>1461</v>
      </c>
      <c r="D2482" s="202" t="s">
        <v>1658</v>
      </c>
      <c r="E2482" s="202" t="s">
        <v>1659</v>
      </c>
      <c r="F2482" s="202" t="s">
        <v>475</v>
      </c>
      <c r="G2482" s="254">
        <v>28679140</v>
      </c>
      <c r="H2482" s="361" t="s">
        <v>1433</v>
      </c>
      <c r="I2482" s="359" t="s">
        <v>1407</v>
      </c>
      <c r="J2482" s="359" t="s">
        <v>1380</v>
      </c>
      <c r="K2482" s="359" t="s">
        <v>8</v>
      </c>
      <c r="L2482" s="359" t="s">
        <v>1408</v>
      </c>
      <c r="M2482" s="368" t="s">
        <v>1407</v>
      </c>
      <c r="N2482" s="205">
        <v>42530</v>
      </c>
      <c r="O2482" s="203"/>
      <c r="P2482" t="str">
        <f t="shared" si="38"/>
        <v>Twin Cities Metro Area Chloride TMDL and Management Plan-Minnehaha Creek-(07010206-539)-Chloride</v>
      </c>
    </row>
    <row r="2483" spans="1:16" ht="27.95" hidden="1" customHeight="1" x14ac:dyDescent="0.25">
      <c r="A2483" s="203" t="s">
        <v>1988</v>
      </c>
      <c r="B2483" s="202" t="s">
        <v>710</v>
      </c>
      <c r="C2483" s="203" t="s">
        <v>1461</v>
      </c>
      <c r="D2483" s="202" t="s">
        <v>1658</v>
      </c>
      <c r="E2483" s="202" t="s">
        <v>1659</v>
      </c>
      <c r="F2483" s="202" t="s">
        <v>475</v>
      </c>
      <c r="G2483" s="254">
        <v>189928</v>
      </c>
      <c r="H2483" s="361" t="s">
        <v>1414</v>
      </c>
      <c r="I2483" s="359" t="s">
        <v>1407</v>
      </c>
      <c r="J2483" s="359" t="s">
        <v>1380</v>
      </c>
      <c r="K2483" s="359" t="s">
        <v>8</v>
      </c>
      <c r="L2483" s="359" t="s">
        <v>1392</v>
      </c>
      <c r="M2483" s="368" t="s">
        <v>1407</v>
      </c>
      <c r="N2483" s="205">
        <v>42530</v>
      </c>
      <c r="O2483" s="203"/>
      <c r="P2483" t="str">
        <f t="shared" si="38"/>
        <v>Twin Cities Metro Area Chloride TMDL and Management Plan-Minnehaha Creek-(07010206-539)-Chloride</v>
      </c>
    </row>
    <row r="2484" spans="1:16" ht="27.95" hidden="1" customHeight="1" x14ac:dyDescent="0.25">
      <c r="A2484" s="203" t="s">
        <v>1988</v>
      </c>
      <c r="B2484" s="202" t="s">
        <v>710</v>
      </c>
      <c r="C2484" s="203" t="s">
        <v>1660</v>
      </c>
      <c r="D2484" s="202" t="s">
        <v>1938</v>
      </c>
      <c r="E2484" s="202" t="s">
        <v>1939</v>
      </c>
      <c r="F2484" s="202" t="s">
        <v>505</v>
      </c>
      <c r="G2484" s="253">
        <v>188.89</v>
      </c>
      <c r="H2484" s="361" t="s">
        <v>1433</v>
      </c>
      <c r="I2484" s="359" t="s">
        <v>1407</v>
      </c>
      <c r="J2484" s="358">
        <v>0.76549999999999996</v>
      </c>
      <c r="K2484" s="359" t="s">
        <v>1113</v>
      </c>
      <c r="L2484" s="359" t="s">
        <v>1408</v>
      </c>
      <c r="M2484" s="368">
        <v>2008</v>
      </c>
      <c r="N2484" s="207" t="s">
        <v>1663</v>
      </c>
      <c r="O2484" s="203"/>
      <c r="P2484" t="str">
        <f t="shared" si="38"/>
        <v>Upper Minnehaha Creek Watershed TMDL-Minnetonka-Jennings Bay-(27-0133-15)-TP</v>
      </c>
    </row>
    <row r="2485" spans="1:16" ht="27.95" hidden="1" customHeight="1" x14ac:dyDescent="0.25">
      <c r="A2485" s="203" t="s">
        <v>1988</v>
      </c>
      <c r="B2485" s="202" t="s">
        <v>710</v>
      </c>
      <c r="C2485" s="203" t="s">
        <v>1660</v>
      </c>
      <c r="D2485" s="202" t="s">
        <v>1938</v>
      </c>
      <c r="E2485" s="202" t="s">
        <v>1939</v>
      </c>
      <c r="F2485" s="202" t="s">
        <v>505</v>
      </c>
      <c r="G2485" s="253">
        <v>0.51700000000000002</v>
      </c>
      <c r="H2485" s="361" t="s">
        <v>1414</v>
      </c>
      <c r="I2485" s="359" t="s">
        <v>1407</v>
      </c>
      <c r="J2485" s="358">
        <v>0.7661</v>
      </c>
      <c r="K2485" s="359" t="s">
        <v>1113</v>
      </c>
      <c r="L2485" s="359" t="s">
        <v>1392</v>
      </c>
      <c r="M2485" s="368">
        <v>2008</v>
      </c>
      <c r="N2485" s="207" t="s">
        <v>1663</v>
      </c>
      <c r="O2485" s="203"/>
      <c r="P2485" t="str">
        <f t="shared" si="38"/>
        <v>Upper Minnehaha Creek Watershed TMDL-Minnetonka-Jennings Bay-(27-0133-15)-TP</v>
      </c>
    </row>
    <row r="2486" spans="1:16" ht="27.95" hidden="1" customHeight="1" x14ac:dyDescent="0.25">
      <c r="A2486" s="203" t="s">
        <v>1988</v>
      </c>
      <c r="B2486" s="202" t="s">
        <v>710</v>
      </c>
      <c r="C2486" s="203" t="s">
        <v>1660</v>
      </c>
      <c r="D2486" s="202" t="s">
        <v>1955</v>
      </c>
      <c r="E2486" s="202" t="s">
        <v>1956</v>
      </c>
      <c r="F2486" s="202" t="s">
        <v>505</v>
      </c>
      <c r="G2486" s="253">
        <v>11.8</v>
      </c>
      <c r="H2486" s="361" t="s">
        <v>1400</v>
      </c>
      <c r="I2486" s="359" t="s">
        <v>1379</v>
      </c>
      <c r="J2486" s="358">
        <v>0</v>
      </c>
      <c r="K2486" s="359" t="s">
        <v>1391</v>
      </c>
      <c r="L2486" s="359" t="s">
        <v>1392</v>
      </c>
      <c r="M2486" s="368">
        <v>2006</v>
      </c>
      <c r="N2486" s="207" t="s">
        <v>1663</v>
      </c>
      <c r="O2486" s="203"/>
      <c r="P2486" t="str">
        <f t="shared" si="38"/>
        <v>Upper Minnehaha Creek Watershed TMDL-Painter Creek-(07010206-700)-E. coli</v>
      </c>
    </row>
    <row r="2487" spans="1:16" ht="27.95" hidden="1" customHeight="1" x14ac:dyDescent="0.25">
      <c r="A2487" s="203" t="s">
        <v>1988</v>
      </c>
      <c r="B2487" s="202" t="s">
        <v>710</v>
      </c>
      <c r="C2487" s="203" t="s">
        <v>1660</v>
      </c>
      <c r="D2487" s="202" t="s">
        <v>1955</v>
      </c>
      <c r="E2487" s="202" t="s">
        <v>1956</v>
      </c>
      <c r="F2487" s="202" t="s">
        <v>505</v>
      </c>
      <c r="G2487" s="253">
        <v>5.92</v>
      </c>
      <c r="H2487" s="361" t="s">
        <v>1400</v>
      </c>
      <c r="I2487" s="359" t="s">
        <v>1382</v>
      </c>
      <c r="J2487" s="358">
        <v>0</v>
      </c>
      <c r="K2487" s="359" t="s">
        <v>1391</v>
      </c>
      <c r="L2487" s="359" t="s">
        <v>1392</v>
      </c>
      <c r="M2487" s="368">
        <v>2006</v>
      </c>
      <c r="N2487" s="207" t="s">
        <v>1663</v>
      </c>
      <c r="O2487" s="203"/>
      <c r="P2487" t="str">
        <f t="shared" si="38"/>
        <v>Upper Minnehaha Creek Watershed TMDL-Painter Creek-(07010206-700)-E. coli</v>
      </c>
    </row>
    <row r="2488" spans="1:16" ht="27.95" hidden="1" customHeight="1" x14ac:dyDescent="0.25">
      <c r="A2488" s="203" t="s">
        <v>1988</v>
      </c>
      <c r="B2488" s="202" t="s">
        <v>710</v>
      </c>
      <c r="C2488" s="203" t="s">
        <v>1660</v>
      </c>
      <c r="D2488" s="202" t="s">
        <v>1955</v>
      </c>
      <c r="E2488" s="202" t="s">
        <v>1956</v>
      </c>
      <c r="F2488" s="202" t="s">
        <v>505</v>
      </c>
      <c r="G2488" s="253">
        <v>7.85</v>
      </c>
      <c r="H2488" s="361" t="s">
        <v>1400</v>
      </c>
      <c r="I2488" s="359" t="s">
        <v>1383</v>
      </c>
      <c r="J2488" s="358">
        <v>0</v>
      </c>
      <c r="K2488" s="359" t="s">
        <v>1391</v>
      </c>
      <c r="L2488" s="359" t="s">
        <v>1392</v>
      </c>
      <c r="M2488" s="368">
        <v>2006</v>
      </c>
      <c r="N2488" s="207" t="s">
        <v>1663</v>
      </c>
      <c r="O2488" s="203"/>
      <c r="P2488" t="str">
        <f t="shared" si="38"/>
        <v>Upper Minnehaha Creek Watershed TMDL-Painter Creek-(07010206-700)-E. coli</v>
      </c>
    </row>
    <row r="2489" spans="1:16" ht="27.95" hidden="1" customHeight="1" x14ac:dyDescent="0.25">
      <c r="A2489" s="203" t="s">
        <v>1988</v>
      </c>
      <c r="B2489" s="202" t="s">
        <v>710</v>
      </c>
      <c r="C2489" s="203" t="s">
        <v>1660</v>
      </c>
      <c r="D2489" s="202" t="s">
        <v>1955</v>
      </c>
      <c r="E2489" s="202" t="s">
        <v>1956</v>
      </c>
      <c r="F2489" s="202" t="s">
        <v>505</v>
      </c>
      <c r="G2489" s="253">
        <v>1.04</v>
      </c>
      <c r="H2489" s="361" t="s">
        <v>1400</v>
      </c>
      <c r="I2489" s="359" t="s">
        <v>1384</v>
      </c>
      <c r="J2489" s="358">
        <v>0.31</v>
      </c>
      <c r="K2489" s="359" t="s">
        <v>1391</v>
      </c>
      <c r="L2489" s="359" t="s">
        <v>1392</v>
      </c>
      <c r="M2489" s="368">
        <v>2006</v>
      </c>
      <c r="N2489" s="207" t="s">
        <v>1663</v>
      </c>
      <c r="O2489" s="203"/>
      <c r="P2489" t="str">
        <f t="shared" si="38"/>
        <v>Upper Minnehaha Creek Watershed TMDL-Painter Creek-(07010206-700)-E. coli</v>
      </c>
    </row>
    <row r="2490" spans="1:16" ht="27.95" hidden="1" customHeight="1" x14ac:dyDescent="0.25">
      <c r="A2490" s="203" t="s">
        <v>1988</v>
      </c>
      <c r="B2490" s="202" t="s">
        <v>710</v>
      </c>
      <c r="C2490" s="203" t="s">
        <v>1660</v>
      </c>
      <c r="D2490" s="202" t="s">
        <v>1955</v>
      </c>
      <c r="E2490" s="202" t="s">
        <v>1956</v>
      </c>
      <c r="F2490" s="202" t="s">
        <v>505</v>
      </c>
      <c r="G2490" s="253">
        <v>1.2E-2</v>
      </c>
      <c r="H2490" s="361" t="s">
        <v>1400</v>
      </c>
      <c r="I2490" s="359" t="s">
        <v>1385</v>
      </c>
      <c r="J2490" s="358">
        <v>0.37</v>
      </c>
      <c r="K2490" s="359" t="s">
        <v>1391</v>
      </c>
      <c r="L2490" s="359" t="s">
        <v>1392</v>
      </c>
      <c r="M2490" s="368">
        <v>2006</v>
      </c>
      <c r="N2490" s="207" t="s">
        <v>1663</v>
      </c>
      <c r="O2490" s="203"/>
      <c r="P2490" t="str">
        <f t="shared" si="38"/>
        <v>Upper Minnehaha Creek Watershed TMDL-Painter Creek-(07010206-700)-E. coli</v>
      </c>
    </row>
    <row r="2491" spans="1:16" ht="27.95" hidden="1" customHeight="1" x14ac:dyDescent="0.25">
      <c r="A2491" s="203" t="s">
        <v>1992</v>
      </c>
      <c r="B2491" s="202" t="s">
        <v>521</v>
      </c>
      <c r="C2491" s="203" t="s">
        <v>1736</v>
      </c>
      <c r="D2491" s="202" t="s">
        <v>1739</v>
      </c>
      <c r="E2491" s="202" t="s">
        <v>1480</v>
      </c>
      <c r="F2491" s="202" t="s">
        <v>505</v>
      </c>
      <c r="G2491" s="253">
        <v>0.5</v>
      </c>
      <c r="H2491" s="361" t="s">
        <v>1433</v>
      </c>
      <c r="I2491" s="359" t="s">
        <v>1407</v>
      </c>
      <c r="J2491" s="358">
        <v>0</v>
      </c>
      <c r="K2491" s="359" t="s">
        <v>1113</v>
      </c>
      <c r="L2491" s="359" t="s">
        <v>1408</v>
      </c>
      <c r="M2491" s="368">
        <v>2008</v>
      </c>
      <c r="N2491" s="205">
        <v>42359</v>
      </c>
      <c r="O2491" s="203"/>
      <c r="P2491" t="str">
        <f t="shared" si="38"/>
        <v>Eagan Neighborhood Lakes TMDL-Unnamed-(19-0064-00)-TP</v>
      </c>
    </row>
    <row r="2492" spans="1:16" ht="27.95" hidden="1" customHeight="1" x14ac:dyDescent="0.25">
      <c r="A2492" s="203" t="s">
        <v>1992</v>
      </c>
      <c r="B2492" s="202" t="s">
        <v>521</v>
      </c>
      <c r="C2492" s="203" t="s">
        <v>1736</v>
      </c>
      <c r="D2492" s="202" t="s">
        <v>1739</v>
      </c>
      <c r="E2492" s="202" t="s">
        <v>1480</v>
      </c>
      <c r="F2492" s="202" t="s">
        <v>505</v>
      </c>
      <c r="G2492" s="253">
        <v>1.2999999999999999E-3</v>
      </c>
      <c r="H2492" s="361" t="s">
        <v>1414</v>
      </c>
      <c r="I2492" s="359" t="s">
        <v>1407</v>
      </c>
      <c r="J2492" s="358">
        <v>0</v>
      </c>
      <c r="K2492" s="359" t="s">
        <v>1113</v>
      </c>
      <c r="L2492" s="359" t="s">
        <v>1392</v>
      </c>
      <c r="M2492" s="368">
        <v>2008</v>
      </c>
      <c r="N2492" s="205">
        <v>42359</v>
      </c>
      <c r="O2492" s="203"/>
      <c r="P2492" t="str">
        <f t="shared" si="38"/>
        <v>Eagan Neighborhood Lakes TMDL-Unnamed-(19-0064-00)-TP</v>
      </c>
    </row>
    <row r="2493" spans="1:16" ht="27.95" hidden="1" customHeight="1" x14ac:dyDescent="0.25">
      <c r="A2493" s="203" t="s">
        <v>1992</v>
      </c>
      <c r="B2493" s="202" t="s">
        <v>521</v>
      </c>
      <c r="C2493" s="203" t="s">
        <v>1736</v>
      </c>
      <c r="D2493" s="202" t="s">
        <v>1785</v>
      </c>
      <c r="E2493" s="202" t="s">
        <v>1480</v>
      </c>
      <c r="F2493" s="202" t="s">
        <v>505</v>
      </c>
      <c r="G2493" s="253">
        <v>0.6</v>
      </c>
      <c r="H2493" s="361" t="s">
        <v>1433</v>
      </c>
      <c r="I2493" s="359" t="s">
        <v>1407</v>
      </c>
      <c r="J2493" s="358">
        <v>0</v>
      </c>
      <c r="K2493" s="359" t="s">
        <v>1113</v>
      </c>
      <c r="L2493" s="359" t="s">
        <v>1408</v>
      </c>
      <c r="M2493" s="368">
        <v>2008</v>
      </c>
      <c r="N2493" s="205">
        <v>42359</v>
      </c>
      <c r="O2493" s="203"/>
      <c r="P2493" t="str">
        <f t="shared" si="38"/>
        <v>Eagan Neighborhood Lakes TMDL-Unnamed-(19-0077-00)-TP</v>
      </c>
    </row>
    <row r="2494" spans="1:16" ht="27.95" hidden="1" customHeight="1" x14ac:dyDescent="0.25">
      <c r="A2494" s="203" t="s">
        <v>1992</v>
      </c>
      <c r="B2494" s="202" t="s">
        <v>521</v>
      </c>
      <c r="C2494" s="203" t="s">
        <v>1736</v>
      </c>
      <c r="D2494" s="202" t="s">
        <v>1785</v>
      </c>
      <c r="E2494" s="202" t="s">
        <v>1480</v>
      </c>
      <c r="F2494" s="202" t="s">
        <v>505</v>
      </c>
      <c r="G2494" s="253">
        <v>1.6999999999999999E-3</v>
      </c>
      <c r="H2494" s="361" t="s">
        <v>1414</v>
      </c>
      <c r="I2494" s="359" t="s">
        <v>1407</v>
      </c>
      <c r="J2494" s="358">
        <v>0</v>
      </c>
      <c r="K2494" s="359" t="s">
        <v>1113</v>
      </c>
      <c r="L2494" s="359" t="s">
        <v>1392</v>
      </c>
      <c r="M2494" s="368">
        <v>2008</v>
      </c>
      <c r="N2494" s="205">
        <v>42359</v>
      </c>
      <c r="O2494" s="203"/>
      <c r="P2494" t="str">
        <f t="shared" si="38"/>
        <v>Eagan Neighborhood Lakes TMDL-Unnamed-(19-0077-00)-TP</v>
      </c>
    </row>
    <row r="2495" spans="1:16" ht="27.95" hidden="1" customHeight="1" x14ac:dyDescent="0.25">
      <c r="A2495" s="203" t="s">
        <v>1992</v>
      </c>
      <c r="B2495" s="202" t="s">
        <v>521</v>
      </c>
      <c r="C2495" s="203" t="s">
        <v>1742</v>
      </c>
      <c r="D2495" s="202" t="s">
        <v>738</v>
      </c>
      <c r="E2495" s="202" t="s">
        <v>1743</v>
      </c>
      <c r="F2495" s="202" t="s">
        <v>505</v>
      </c>
      <c r="G2495" s="253">
        <v>1</v>
      </c>
      <c r="H2495" s="361" t="s">
        <v>1433</v>
      </c>
      <c r="I2495" s="359" t="s">
        <v>1407</v>
      </c>
      <c r="J2495" s="358" t="s">
        <v>1619</v>
      </c>
      <c r="K2495" s="359" t="s">
        <v>1113</v>
      </c>
      <c r="L2495" s="359" t="s">
        <v>1408</v>
      </c>
      <c r="M2495" s="368">
        <v>2006</v>
      </c>
      <c r="N2495" s="205">
        <v>40430</v>
      </c>
      <c r="O2495" s="361" t="s">
        <v>1597</v>
      </c>
      <c r="P2495" t="str">
        <f t="shared" si="38"/>
        <v>Fish/Schwanz Lakes Nutrient TMDL-Fish-(19-0057-00)-TP</v>
      </c>
    </row>
    <row r="2496" spans="1:16" ht="27.95" hidden="1" customHeight="1" x14ac:dyDescent="0.25">
      <c r="A2496" s="203" t="s">
        <v>1992</v>
      </c>
      <c r="B2496" s="202" t="s">
        <v>521</v>
      </c>
      <c r="C2496" s="203" t="s">
        <v>1742</v>
      </c>
      <c r="D2496" s="202" t="s">
        <v>738</v>
      </c>
      <c r="E2496" s="202" t="s">
        <v>1743</v>
      </c>
      <c r="F2496" s="202" t="s">
        <v>505</v>
      </c>
      <c r="G2496" s="253">
        <v>3.0000000000000001E-3</v>
      </c>
      <c r="H2496" s="361" t="s">
        <v>1414</v>
      </c>
      <c r="I2496" s="359" t="s">
        <v>1407</v>
      </c>
      <c r="J2496" s="358" t="s">
        <v>1619</v>
      </c>
      <c r="K2496" s="359" t="s">
        <v>1113</v>
      </c>
      <c r="L2496" s="359" t="s">
        <v>1392</v>
      </c>
      <c r="M2496" s="368">
        <v>2006</v>
      </c>
      <c r="N2496" s="205">
        <v>40430</v>
      </c>
      <c r="O2496" s="361" t="s">
        <v>1597</v>
      </c>
      <c r="P2496" t="str">
        <f t="shared" si="38"/>
        <v>Fish/Schwanz Lakes Nutrient TMDL-Fish-(19-0057-00)-TP</v>
      </c>
    </row>
    <row r="2497" spans="1:16" ht="27.95" hidden="1" customHeight="1" x14ac:dyDescent="0.25">
      <c r="A2497" s="203" t="s">
        <v>1992</v>
      </c>
      <c r="B2497" s="202" t="s">
        <v>521</v>
      </c>
      <c r="C2497" s="203" t="s">
        <v>1376</v>
      </c>
      <c r="D2497" s="202" t="s">
        <v>524</v>
      </c>
      <c r="E2497" s="202" t="s">
        <v>1474</v>
      </c>
      <c r="F2497" s="202" t="s">
        <v>475</v>
      </c>
      <c r="G2497" s="253">
        <v>5.99</v>
      </c>
      <c r="H2497" s="361" t="s">
        <v>1378</v>
      </c>
      <c r="I2497" s="359" t="s">
        <v>1379</v>
      </c>
      <c r="J2497" s="359" t="s">
        <v>1380</v>
      </c>
      <c r="K2497" s="359" t="s">
        <v>9</v>
      </c>
      <c r="L2497" s="359" t="s">
        <v>1381</v>
      </c>
      <c r="M2497" s="368">
        <v>1988</v>
      </c>
      <c r="N2497" s="205">
        <v>38812</v>
      </c>
      <c r="O2497" s="203"/>
      <c r="P2497" t="str">
        <f t="shared" si="38"/>
        <v>Lower Mississippi River Basin-Fecal Coliform TMDL-Vermillion River-(07040001-507)-Fecal Coliform</v>
      </c>
    </row>
    <row r="2498" spans="1:16" ht="27.95" hidden="1" customHeight="1" x14ac:dyDescent="0.25">
      <c r="A2498" s="203" t="s">
        <v>1992</v>
      </c>
      <c r="B2498" s="202" t="s">
        <v>521</v>
      </c>
      <c r="C2498" s="203" t="s">
        <v>1376</v>
      </c>
      <c r="D2498" s="202" t="s">
        <v>524</v>
      </c>
      <c r="E2498" s="202" t="s">
        <v>1474</v>
      </c>
      <c r="F2498" s="202" t="s">
        <v>475</v>
      </c>
      <c r="G2498" s="253">
        <v>1.57</v>
      </c>
      <c r="H2498" s="361" t="s">
        <v>1378</v>
      </c>
      <c r="I2498" s="359" t="s">
        <v>1382</v>
      </c>
      <c r="J2498" s="359" t="s">
        <v>1380</v>
      </c>
      <c r="K2498" s="359" t="s">
        <v>9</v>
      </c>
      <c r="L2498" s="359" t="s">
        <v>1381</v>
      </c>
      <c r="M2498" s="368">
        <v>1988</v>
      </c>
      <c r="N2498" s="205">
        <v>38812</v>
      </c>
      <c r="O2498" s="203"/>
      <c r="P2498" t="str">
        <f t="shared" si="38"/>
        <v>Lower Mississippi River Basin-Fecal Coliform TMDL-Vermillion River-(07040001-507)-Fecal Coliform</v>
      </c>
    </row>
    <row r="2499" spans="1:16" ht="27.95" hidden="1" customHeight="1" x14ac:dyDescent="0.25">
      <c r="A2499" s="203" t="s">
        <v>1992</v>
      </c>
      <c r="B2499" s="202" t="s">
        <v>521</v>
      </c>
      <c r="C2499" s="203" t="s">
        <v>1376</v>
      </c>
      <c r="D2499" s="202" t="s">
        <v>524</v>
      </c>
      <c r="E2499" s="202" t="s">
        <v>1474</v>
      </c>
      <c r="F2499" s="202" t="s">
        <v>475</v>
      </c>
      <c r="G2499" s="253">
        <v>0.36</v>
      </c>
      <c r="H2499" s="361" t="s">
        <v>1378</v>
      </c>
      <c r="I2499" s="359" t="s">
        <v>1383</v>
      </c>
      <c r="J2499" s="359" t="s">
        <v>1380</v>
      </c>
      <c r="K2499" s="359" t="s">
        <v>9</v>
      </c>
      <c r="L2499" s="359" t="s">
        <v>1381</v>
      </c>
      <c r="M2499" s="368">
        <v>1988</v>
      </c>
      <c r="N2499" s="205">
        <v>38812</v>
      </c>
      <c r="O2499" s="203"/>
      <c r="P2499" t="str">
        <f t="shared" ref="P2499:P2562" si="39">CONCATENATE(C2499, "-", E2499, "-","(", D2499,")", "-",K2499)</f>
        <v>Lower Mississippi River Basin-Fecal Coliform TMDL-Vermillion River-(07040001-507)-Fecal Coliform</v>
      </c>
    </row>
    <row r="2500" spans="1:16" ht="27.95" hidden="1" customHeight="1" x14ac:dyDescent="0.25">
      <c r="A2500" s="203" t="s">
        <v>1992</v>
      </c>
      <c r="B2500" s="202" t="s">
        <v>521</v>
      </c>
      <c r="C2500" s="203" t="s">
        <v>1376</v>
      </c>
      <c r="D2500" s="202" t="s">
        <v>524</v>
      </c>
      <c r="E2500" s="202" t="s">
        <v>1474</v>
      </c>
      <c r="F2500" s="202" t="s">
        <v>475</v>
      </c>
      <c r="G2500" s="253" t="s">
        <v>515</v>
      </c>
      <c r="H2500" s="361" t="s">
        <v>1378</v>
      </c>
      <c r="I2500" s="359" t="s">
        <v>1384</v>
      </c>
      <c r="J2500" s="359" t="s">
        <v>1380</v>
      </c>
      <c r="K2500" s="359" t="s">
        <v>9</v>
      </c>
      <c r="L2500" s="359" t="s">
        <v>1381</v>
      </c>
      <c r="M2500" s="368">
        <v>1988</v>
      </c>
      <c r="N2500" s="205">
        <v>38812</v>
      </c>
      <c r="O2500" s="203"/>
      <c r="P2500" t="str">
        <f t="shared" si="39"/>
        <v>Lower Mississippi River Basin-Fecal Coliform TMDL-Vermillion River-(07040001-507)-Fecal Coliform</v>
      </c>
    </row>
    <row r="2501" spans="1:16" ht="27.95" hidden="1" customHeight="1" x14ac:dyDescent="0.25">
      <c r="A2501" s="203" t="s">
        <v>1992</v>
      </c>
      <c r="B2501" s="202" t="s">
        <v>521</v>
      </c>
      <c r="C2501" s="203" t="s">
        <v>1376</v>
      </c>
      <c r="D2501" s="202" t="s">
        <v>524</v>
      </c>
      <c r="E2501" s="202" t="s">
        <v>1474</v>
      </c>
      <c r="F2501" s="202" t="s">
        <v>475</v>
      </c>
      <c r="G2501" s="253" t="s">
        <v>515</v>
      </c>
      <c r="H2501" s="361" t="s">
        <v>1378</v>
      </c>
      <c r="I2501" s="359" t="s">
        <v>1385</v>
      </c>
      <c r="J2501" s="359" t="s">
        <v>1380</v>
      </c>
      <c r="K2501" s="359" t="s">
        <v>9</v>
      </c>
      <c r="L2501" s="359" t="s">
        <v>1381</v>
      </c>
      <c r="M2501" s="368">
        <v>1988</v>
      </c>
      <c r="N2501" s="205">
        <v>38812</v>
      </c>
      <c r="O2501" s="203"/>
      <c r="P2501" t="str">
        <f t="shared" si="39"/>
        <v>Lower Mississippi River Basin-Fecal Coliform TMDL-Vermillion River-(07040001-507)-Fecal Coliform</v>
      </c>
    </row>
    <row r="2502" spans="1:16" ht="27.95" hidden="1" customHeight="1" x14ac:dyDescent="0.25">
      <c r="A2502" s="203" t="s">
        <v>1992</v>
      </c>
      <c r="B2502" s="211" t="s">
        <v>521</v>
      </c>
      <c r="C2502" s="203" t="s">
        <v>1376</v>
      </c>
      <c r="D2502" s="203" t="s">
        <v>1475</v>
      </c>
      <c r="E2502" s="202" t="s">
        <v>1474</v>
      </c>
      <c r="F2502" s="202" t="s">
        <v>475</v>
      </c>
      <c r="G2502" s="253">
        <v>8.6199999999999992</v>
      </c>
      <c r="H2502" s="361" t="s">
        <v>1378</v>
      </c>
      <c r="I2502" s="359" t="s">
        <v>1379</v>
      </c>
      <c r="J2502" s="359" t="s">
        <v>1380</v>
      </c>
      <c r="K2502" s="359" t="s">
        <v>9</v>
      </c>
      <c r="L2502" s="359" t="s">
        <v>1381</v>
      </c>
      <c r="M2502" s="368">
        <v>1988</v>
      </c>
      <c r="N2502" s="205">
        <v>38812</v>
      </c>
      <c r="O2502" s="203"/>
      <c r="P2502" t="str">
        <f t="shared" si="39"/>
        <v>Lower Mississippi River Basin-Fecal Coliform TMDL-Vermillion River-(07040001-692 (previous waterbody ID: 07040001-506))-Fecal Coliform</v>
      </c>
    </row>
    <row r="2503" spans="1:16" ht="27.95" hidden="1" customHeight="1" x14ac:dyDescent="0.25">
      <c r="A2503" s="203" t="s">
        <v>1992</v>
      </c>
      <c r="B2503" s="211" t="s">
        <v>521</v>
      </c>
      <c r="C2503" s="203" t="s">
        <v>1376</v>
      </c>
      <c r="D2503" s="203" t="s">
        <v>1475</v>
      </c>
      <c r="E2503" s="202" t="s">
        <v>1474</v>
      </c>
      <c r="F2503" s="202" t="s">
        <v>475</v>
      </c>
      <c r="G2503" s="253">
        <v>3.09</v>
      </c>
      <c r="H2503" s="361" t="s">
        <v>1378</v>
      </c>
      <c r="I2503" s="359" t="s">
        <v>1382</v>
      </c>
      <c r="J2503" s="359" t="s">
        <v>1380</v>
      </c>
      <c r="K2503" s="359" t="s">
        <v>9</v>
      </c>
      <c r="L2503" s="359" t="s">
        <v>1381</v>
      </c>
      <c r="M2503" s="368">
        <v>1988</v>
      </c>
      <c r="N2503" s="205">
        <v>38812</v>
      </c>
      <c r="O2503" s="203"/>
      <c r="P2503" t="str">
        <f t="shared" si="39"/>
        <v>Lower Mississippi River Basin-Fecal Coliform TMDL-Vermillion River-(07040001-692 (previous waterbody ID: 07040001-506))-Fecal Coliform</v>
      </c>
    </row>
    <row r="2504" spans="1:16" ht="27.95" hidden="1" customHeight="1" x14ac:dyDescent="0.25">
      <c r="A2504" s="203" t="s">
        <v>1992</v>
      </c>
      <c r="B2504" s="211" t="s">
        <v>521</v>
      </c>
      <c r="C2504" s="203" t="s">
        <v>1376</v>
      </c>
      <c r="D2504" s="203" t="s">
        <v>1475</v>
      </c>
      <c r="E2504" s="202" t="s">
        <v>1474</v>
      </c>
      <c r="F2504" s="202" t="s">
        <v>475</v>
      </c>
      <c r="G2504" s="253">
        <v>1.57</v>
      </c>
      <c r="H2504" s="361" t="s">
        <v>1378</v>
      </c>
      <c r="I2504" s="359" t="s">
        <v>1383</v>
      </c>
      <c r="J2504" s="359" t="s">
        <v>1380</v>
      </c>
      <c r="K2504" s="359" t="s">
        <v>9</v>
      </c>
      <c r="L2504" s="359" t="s">
        <v>1381</v>
      </c>
      <c r="M2504" s="368">
        <v>1988</v>
      </c>
      <c r="N2504" s="205">
        <v>38812</v>
      </c>
      <c r="O2504" s="203"/>
      <c r="P2504" t="str">
        <f t="shared" si="39"/>
        <v>Lower Mississippi River Basin-Fecal Coliform TMDL-Vermillion River-(07040001-692 (previous waterbody ID: 07040001-506))-Fecal Coliform</v>
      </c>
    </row>
    <row r="2505" spans="1:16" ht="27.95" hidden="1" customHeight="1" x14ac:dyDescent="0.25">
      <c r="A2505" s="203" t="s">
        <v>1992</v>
      </c>
      <c r="B2505" s="211" t="s">
        <v>521</v>
      </c>
      <c r="C2505" s="203" t="s">
        <v>1376</v>
      </c>
      <c r="D2505" s="203" t="s">
        <v>1475</v>
      </c>
      <c r="E2505" s="202" t="s">
        <v>1474</v>
      </c>
      <c r="F2505" s="202" t="s">
        <v>475</v>
      </c>
      <c r="G2505" s="253">
        <v>0.3</v>
      </c>
      <c r="H2505" s="361" t="s">
        <v>1378</v>
      </c>
      <c r="I2505" s="359" t="s">
        <v>1384</v>
      </c>
      <c r="J2505" s="359" t="s">
        <v>1380</v>
      </c>
      <c r="K2505" s="359" t="s">
        <v>9</v>
      </c>
      <c r="L2505" s="359" t="s">
        <v>1381</v>
      </c>
      <c r="M2505" s="368">
        <v>1988</v>
      </c>
      <c r="N2505" s="205">
        <v>38812</v>
      </c>
      <c r="O2505" s="203"/>
      <c r="P2505" t="str">
        <f t="shared" si="39"/>
        <v>Lower Mississippi River Basin-Fecal Coliform TMDL-Vermillion River-(07040001-692 (previous waterbody ID: 07040001-506))-Fecal Coliform</v>
      </c>
    </row>
    <row r="2506" spans="1:16" ht="27.95" hidden="1" customHeight="1" x14ac:dyDescent="0.25">
      <c r="A2506" s="203" t="s">
        <v>1992</v>
      </c>
      <c r="B2506" s="211" t="s">
        <v>521</v>
      </c>
      <c r="C2506" s="203" t="s">
        <v>1376</v>
      </c>
      <c r="D2506" s="203" t="s">
        <v>1475</v>
      </c>
      <c r="E2506" s="202" t="s">
        <v>1474</v>
      </c>
      <c r="F2506" s="202" t="s">
        <v>475</v>
      </c>
      <c r="G2506" s="253" t="s">
        <v>515</v>
      </c>
      <c r="H2506" s="361" t="s">
        <v>1378</v>
      </c>
      <c r="I2506" s="359" t="s">
        <v>1385</v>
      </c>
      <c r="J2506" s="359" t="s">
        <v>1380</v>
      </c>
      <c r="K2506" s="359" t="s">
        <v>9</v>
      </c>
      <c r="L2506" s="359" t="s">
        <v>1381</v>
      </c>
      <c r="M2506" s="368">
        <v>1988</v>
      </c>
      <c r="N2506" s="205">
        <v>38812</v>
      </c>
      <c r="O2506" s="203"/>
      <c r="P2506" t="str">
        <f t="shared" si="39"/>
        <v>Lower Mississippi River Basin-Fecal Coliform TMDL-Vermillion River-(07040001-692 (previous waterbody ID: 07040001-506))-Fecal Coliform</v>
      </c>
    </row>
    <row r="2507" spans="1:16" ht="27.95" hidden="1" customHeight="1" x14ac:dyDescent="0.25">
      <c r="A2507" s="203" t="s">
        <v>1992</v>
      </c>
      <c r="B2507" s="202" t="s">
        <v>521</v>
      </c>
      <c r="C2507" s="203" t="s">
        <v>1403</v>
      </c>
      <c r="D2507" s="202" t="s">
        <v>1404</v>
      </c>
      <c r="E2507" s="202" t="s">
        <v>1405</v>
      </c>
      <c r="F2507" s="202" t="s">
        <v>475</v>
      </c>
      <c r="G2507" s="253">
        <v>154</v>
      </c>
      <c r="H2507" s="361" t="s">
        <v>1406</v>
      </c>
      <c r="I2507" s="359" t="s">
        <v>1407</v>
      </c>
      <c r="J2507" s="359" t="s">
        <v>1380</v>
      </c>
      <c r="K2507" s="359" t="s">
        <v>22</v>
      </c>
      <c r="L2507" s="359" t="s">
        <v>1408</v>
      </c>
      <c r="M2507" s="368" t="s">
        <v>1407</v>
      </c>
      <c r="N2507" s="205">
        <v>42486</v>
      </c>
      <c r="O2507" s="203"/>
      <c r="P2507" t="str">
        <f t="shared" si="39"/>
        <v>South Metro Mississippi TSS TMDL-Mississippi River-(07040001-531)-TSS</v>
      </c>
    </row>
    <row r="2508" spans="1:16" ht="27.95" hidden="1" customHeight="1" x14ac:dyDescent="0.25">
      <c r="A2508" s="203" t="s">
        <v>1992</v>
      </c>
      <c r="B2508" s="202" t="s">
        <v>521</v>
      </c>
      <c r="C2508" s="203" t="s">
        <v>1397</v>
      </c>
      <c r="D2508" s="202" t="s">
        <v>1750</v>
      </c>
      <c r="E2508" s="202" t="s">
        <v>1399</v>
      </c>
      <c r="F2508" s="202" t="s">
        <v>475</v>
      </c>
      <c r="G2508" s="253">
        <v>26.9</v>
      </c>
      <c r="H2508" s="361" t="s">
        <v>1400</v>
      </c>
      <c r="I2508" s="359" t="s">
        <v>1379</v>
      </c>
      <c r="J2508" s="358">
        <v>0.31</v>
      </c>
      <c r="K2508" s="359" t="s">
        <v>1391</v>
      </c>
      <c r="L2508" s="359" t="s">
        <v>1392</v>
      </c>
      <c r="M2508" s="368">
        <v>2010</v>
      </c>
      <c r="N2508" s="207" t="s">
        <v>1401</v>
      </c>
      <c r="O2508" s="203"/>
      <c r="P2508" t="str">
        <f t="shared" si="39"/>
        <v>Upper Mississippi River Bacteria TMDL-Unnamed creek-(07010206-542)-E. coli</v>
      </c>
    </row>
    <row r="2509" spans="1:16" ht="27.95" hidden="1" customHeight="1" x14ac:dyDescent="0.25">
      <c r="A2509" s="203" t="s">
        <v>1992</v>
      </c>
      <c r="B2509" s="202" t="s">
        <v>521</v>
      </c>
      <c r="C2509" s="203" t="s">
        <v>1397</v>
      </c>
      <c r="D2509" s="202" t="s">
        <v>1750</v>
      </c>
      <c r="E2509" s="202" t="s">
        <v>1399</v>
      </c>
      <c r="F2509" s="202" t="s">
        <v>475</v>
      </c>
      <c r="G2509" s="253">
        <v>10.8</v>
      </c>
      <c r="H2509" s="361" t="s">
        <v>1400</v>
      </c>
      <c r="I2509" s="359" t="s">
        <v>1382</v>
      </c>
      <c r="J2509" s="358">
        <v>0.56999999999999995</v>
      </c>
      <c r="K2509" s="359" t="s">
        <v>1391</v>
      </c>
      <c r="L2509" s="359" t="s">
        <v>1392</v>
      </c>
      <c r="M2509" s="368">
        <v>2010</v>
      </c>
      <c r="N2509" s="207" t="s">
        <v>1401</v>
      </c>
      <c r="O2509" s="203"/>
      <c r="P2509" t="str">
        <f t="shared" si="39"/>
        <v>Upper Mississippi River Bacteria TMDL-Unnamed creek-(07010206-542)-E. coli</v>
      </c>
    </row>
    <row r="2510" spans="1:16" ht="27.95" hidden="1" customHeight="1" x14ac:dyDescent="0.25">
      <c r="A2510" s="203" t="s">
        <v>1992</v>
      </c>
      <c r="B2510" s="202" t="s">
        <v>521</v>
      </c>
      <c r="C2510" s="203" t="s">
        <v>1397</v>
      </c>
      <c r="D2510" s="202" t="s">
        <v>1750</v>
      </c>
      <c r="E2510" s="202" t="s">
        <v>1399</v>
      </c>
      <c r="F2510" s="202" t="s">
        <v>475</v>
      </c>
      <c r="G2510" s="253">
        <v>4.08</v>
      </c>
      <c r="H2510" s="361" t="s">
        <v>1400</v>
      </c>
      <c r="I2510" s="359" t="s">
        <v>1383</v>
      </c>
      <c r="J2510" s="358">
        <v>0</v>
      </c>
      <c r="K2510" s="359" t="s">
        <v>1391</v>
      </c>
      <c r="L2510" s="359" t="s">
        <v>1392</v>
      </c>
      <c r="M2510" s="368">
        <v>2010</v>
      </c>
      <c r="N2510" s="207" t="s">
        <v>1401</v>
      </c>
      <c r="O2510" s="203"/>
      <c r="P2510" t="str">
        <f t="shared" si="39"/>
        <v>Upper Mississippi River Bacteria TMDL-Unnamed creek-(07010206-542)-E. coli</v>
      </c>
    </row>
    <row r="2511" spans="1:16" ht="27.95" hidden="1" customHeight="1" x14ac:dyDescent="0.25">
      <c r="A2511" s="203" t="s">
        <v>1992</v>
      </c>
      <c r="B2511" s="202" t="s">
        <v>521</v>
      </c>
      <c r="C2511" s="203" t="s">
        <v>1397</v>
      </c>
      <c r="D2511" s="202" t="s">
        <v>1750</v>
      </c>
      <c r="E2511" s="202" t="s">
        <v>1399</v>
      </c>
      <c r="F2511" s="202" t="s">
        <v>475</v>
      </c>
      <c r="G2511" s="253">
        <v>1.2</v>
      </c>
      <c r="H2511" s="361" t="s">
        <v>1400</v>
      </c>
      <c r="I2511" s="359" t="s">
        <v>1384</v>
      </c>
      <c r="J2511" s="358">
        <v>0</v>
      </c>
      <c r="K2511" s="359" t="s">
        <v>1391</v>
      </c>
      <c r="L2511" s="359" t="s">
        <v>1392</v>
      </c>
      <c r="M2511" s="368">
        <v>2010</v>
      </c>
      <c r="N2511" s="207" t="s">
        <v>1401</v>
      </c>
      <c r="O2511" s="203"/>
      <c r="P2511" t="str">
        <f t="shared" si="39"/>
        <v>Upper Mississippi River Bacteria TMDL-Unnamed creek-(07010206-542)-E. coli</v>
      </c>
    </row>
    <row r="2512" spans="1:16" ht="27.95" hidden="1" customHeight="1" x14ac:dyDescent="0.25">
      <c r="A2512" s="203" t="s">
        <v>1992</v>
      </c>
      <c r="B2512" s="202" t="s">
        <v>521</v>
      </c>
      <c r="C2512" s="203" t="s">
        <v>1397</v>
      </c>
      <c r="D2512" s="202" t="s">
        <v>1750</v>
      </c>
      <c r="E2512" s="202" t="s">
        <v>1399</v>
      </c>
      <c r="F2512" s="202" t="s">
        <v>475</v>
      </c>
      <c r="G2512" s="253">
        <v>0.12</v>
      </c>
      <c r="H2512" s="361" t="s">
        <v>1400</v>
      </c>
      <c r="I2512" s="359" t="s">
        <v>1385</v>
      </c>
      <c r="J2512" s="358">
        <v>0.33</v>
      </c>
      <c r="K2512" s="359" t="s">
        <v>1391</v>
      </c>
      <c r="L2512" s="359" t="s">
        <v>1392</v>
      </c>
      <c r="M2512" s="368">
        <v>2010</v>
      </c>
      <c r="N2512" s="207" t="s">
        <v>1401</v>
      </c>
      <c r="O2512" s="203"/>
      <c r="P2512" t="str">
        <f t="shared" si="39"/>
        <v>Upper Mississippi River Bacteria TMDL-Unnamed creek-(07010206-542)-E. coli</v>
      </c>
    </row>
    <row r="2513" spans="1:16" ht="27.95" hidden="1" customHeight="1" x14ac:dyDescent="0.25">
      <c r="A2513" s="226" t="s">
        <v>1957</v>
      </c>
      <c r="B2513" s="269" t="s">
        <v>2390</v>
      </c>
      <c r="C2513" s="226" t="s">
        <v>2568</v>
      </c>
      <c r="D2513" s="269" t="s">
        <v>641</v>
      </c>
      <c r="E2513" s="372" t="s">
        <v>1557</v>
      </c>
      <c r="F2513" s="269" t="s">
        <v>475</v>
      </c>
      <c r="G2513" s="373">
        <v>119.2</v>
      </c>
      <c r="H2513" s="225" t="s">
        <v>488</v>
      </c>
      <c r="I2513" s="269" t="s">
        <v>1379</v>
      </c>
      <c r="J2513" s="374">
        <v>0</v>
      </c>
      <c r="K2513" s="269" t="s">
        <v>22</v>
      </c>
      <c r="L2513" s="269" t="s">
        <v>1392</v>
      </c>
      <c r="M2513" s="369">
        <v>2010</v>
      </c>
      <c r="N2513" s="375">
        <v>43873</v>
      </c>
      <c r="O2513" s="226" t="s">
        <v>2569</v>
      </c>
      <c r="P2513" t="str">
        <f t="shared" si="39"/>
        <v>Minnesota River and Greater Blue Earth River TMDL for TSS-Minnesota River-(07020012-505)-TSS</v>
      </c>
    </row>
    <row r="2514" spans="1:16" ht="27.95" hidden="1" customHeight="1" x14ac:dyDescent="0.25">
      <c r="A2514" s="203" t="s">
        <v>1994</v>
      </c>
      <c r="B2514" s="202" t="s">
        <v>2396</v>
      </c>
      <c r="C2514" s="203" t="s">
        <v>1415</v>
      </c>
      <c r="D2514" s="202" t="s">
        <v>1416</v>
      </c>
      <c r="E2514" s="202" t="s">
        <v>1417</v>
      </c>
      <c r="F2514" s="202" t="s">
        <v>505</v>
      </c>
      <c r="G2514" s="253">
        <v>1.51</v>
      </c>
      <c r="H2514" s="361" t="s">
        <v>1400</v>
      </c>
      <c r="I2514" s="359" t="s">
        <v>1379</v>
      </c>
      <c r="J2514" s="273">
        <v>0.57999999999999996</v>
      </c>
      <c r="K2514" s="361" t="s">
        <v>1391</v>
      </c>
      <c r="L2514" s="359" t="s">
        <v>1392</v>
      </c>
      <c r="M2514" s="368">
        <v>2006</v>
      </c>
      <c r="N2514" s="205">
        <v>43004</v>
      </c>
      <c r="O2514" s="203" t="s">
        <v>1418</v>
      </c>
      <c r="P2514" t="str">
        <f t="shared" si="39"/>
        <v>Rum River WRAPS 2013-Cedar Creek-(07010207-521)-E. coli</v>
      </c>
    </row>
    <row r="2515" spans="1:16" ht="27.95" hidden="1" customHeight="1" x14ac:dyDescent="0.25">
      <c r="A2515" s="203" t="s">
        <v>1994</v>
      </c>
      <c r="B2515" s="202" t="s">
        <v>2396</v>
      </c>
      <c r="C2515" s="203" t="s">
        <v>1415</v>
      </c>
      <c r="D2515" s="202" t="s">
        <v>1416</v>
      </c>
      <c r="E2515" s="202" t="s">
        <v>1417</v>
      </c>
      <c r="F2515" s="202" t="s">
        <v>505</v>
      </c>
      <c r="G2515" s="253">
        <v>0.79</v>
      </c>
      <c r="H2515" s="361" t="s">
        <v>1400</v>
      </c>
      <c r="I2515" s="359" t="s">
        <v>1382</v>
      </c>
      <c r="J2515" s="273">
        <v>0.57999999999999996</v>
      </c>
      <c r="K2515" s="361" t="s">
        <v>1391</v>
      </c>
      <c r="L2515" s="359" t="s">
        <v>1392</v>
      </c>
      <c r="M2515" s="368">
        <v>2006</v>
      </c>
      <c r="N2515" s="205">
        <v>43004</v>
      </c>
      <c r="O2515" s="203" t="s">
        <v>1418</v>
      </c>
      <c r="P2515" t="str">
        <f t="shared" si="39"/>
        <v>Rum River WRAPS 2013-Cedar Creek-(07010207-521)-E. coli</v>
      </c>
    </row>
    <row r="2516" spans="1:16" ht="27.95" hidden="1" customHeight="1" x14ac:dyDescent="0.25">
      <c r="A2516" s="203" t="s">
        <v>1994</v>
      </c>
      <c r="B2516" s="202" t="s">
        <v>2396</v>
      </c>
      <c r="C2516" s="203" t="s">
        <v>1415</v>
      </c>
      <c r="D2516" s="202" t="s">
        <v>1416</v>
      </c>
      <c r="E2516" s="202" t="s">
        <v>1417</v>
      </c>
      <c r="F2516" s="202" t="s">
        <v>505</v>
      </c>
      <c r="G2516" s="253">
        <v>0.49</v>
      </c>
      <c r="H2516" s="361" t="s">
        <v>1400</v>
      </c>
      <c r="I2516" s="359" t="s">
        <v>1383</v>
      </c>
      <c r="J2516" s="273">
        <v>0.57999999999999996</v>
      </c>
      <c r="K2516" s="361" t="s">
        <v>1391</v>
      </c>
      <c r="L2516" s="359" t="s">
        <v>1392</v>
      </c>
      <c r="M2516" s="368">
        <v>2006</v>
      </c>
      <c r="N2516" s="205">
        <v>43004</v>
      </c>
      <c r="O2516" s="203" t="s">
        <v>1418</v>
      </c>
      <c r="P2516" t="str">
        <f t="shared" si="39"/>
        <v>Rum River WRAPS 2013-Cedar Creek-(07010207-521)-E. coli</v>
      </c>
    </row>
    <row r="2517" spans="1:16" ht="27.95" hidden="1" customHeight="1" x14ac:dyDescent="0.25">
      <c r="A2517" s="203" t="s">
        <v>1994</v>
      </c>
      <c r="B2517" s="202" t="s">
        <v>2396</v>
      </c>
      <c r="C2517" s="203" t="s">
        <v>1415</v>
      </c>
      <c r="D2517" s="202" t="s">
        <v>1416</v>
      </c>
      <c r="E2517" s="202" t="s">
        <v>1417</v>
      </c>
      <c r="F2517" s="202" t="s">
        <v>505</v>
      </c>
      <c r="G2517" s="253">
        <v>0.34</v>
      </c>
      <c r="H2517" s="361" t="s">
        <v>1400</v>
      </c>
      <c r="I2517" s="359" t="s">
        <v>1384</v>
      </c>
      <c r="J2517" s="273">
        <v>0.57999999999999996</v>
      </c>
      <c r="K2517" s="361" t="s">
        <v>1391</v>
      </c>
      <c r="L2517" s="359" t="s">
        <v>1392</v>
      </c>
      <c r="M2517" s="368">
        <v>2006</v>
      </c>
      <c r="N2517" s="205">
        <v>43004</v>
      </c>
      <c r="O2517" s="203" t="s">
        <v>1418</v>
      </c>
      <c r="P2517" t="str">
        <f t="shared" si="39"/>
        <v>Rum River WRAPS 2013-Cedar Creek-(07010207-521)-E. coli</v>
      </c>
    </row>
    <row r="2518" spans="1:16" ht="27.95" hidden="1" customHeight="1" x14ac:dyDescent="0.25">
      <c r="A2518" s="203" t="s">
        <v>1994</v>
      </c>
      <c r="B2518" s="202" t="s">
        <v>2396</v>
      </c>
      <c r="C2518" s="203" t="s">
        <v>1415</v>
      </c>
      <c r="D2518" s="202" t="s">
        <v>1416</v>
      </c>
      <c r="E2518" s="202" t="s">
        <v>1417</v>
      </c>
      <c r="F2518" s="202" t="s">
        <v>505</v>
      </c>
      <c r="G2518" s="253">
        <v>0.18</v>
      </c>
      <c r="H2518" s="361" t="s">
        <v>1400</v>
      </c>
      <c r="I2518" s="359" t="s">
        <v>1385</v>
      </c>
      <c r="J2518" s="273">
        <v>0.57999999999999996</v>
      </c>
      <c r="K2518" s="361" t="s">
        <v>1391</v>
      </c>
      <c r="L2518" s="359" t="s">
        <v>1392</v>
      </c>
      <c r="M2518" s="368">
        <v>2006</v>
      </c>
      <c r="N2518" s="205">
        <v>43004</v>
      </c>
      <c r="O2518" s="203" t="s">
        <v>1418</v>
      </c>
      <c r="P2518" t="str">
        <f t="shared" si="39"/>
        <v>Rum River WRAPS 2013-Cedar Creek-(07010207-521)-E. coli</v>
      </c>
    </row>
    <row r="2519" spans="1:16" ht="27.95" hidden="1" customHeight="1" x14ac:dyDescent="0.25">
      <c r="A2519" s="203" t="s">
        <v>1994</v>
      </c>
      <c r="B2519" s="202" t="s">
        <v>2396</v>
      </c>
      <c r="C2519" s="203" t="s">
        <v>1403</v>
      </c>
      <c r="D2519" s="202" t="s">
        <v>1404</v>
      </c>
      <c r="E2519" s="202" t="s">
        <v>1405</v>
      </c>
      <c r="F2519" s="202" t="s">
        <v>475</v>
      </c>
      <c r="G2519" s="253">
        <v>154</v>
      </c>
      <c r="H2519" s="361" t="s">
        <v>1406</v>
      </c>
      <c r="I2519" s="359" t="s">
        <v>1407</v>
      </c>
      <c r="J2519" s="208">
        <v>0</v>
      </c>
      <c r="K2519" s="359" t="s">
        <v>22</v>
      </c>
      <c r="L2519" s="359" t="s">
        <v>1408</v>
      </c>
      <c r="M2519" s="368" t="s">
        <v>1407</v>
      </c>
      <c r="N2519" s="205">
        <v>42486</v>
      </c>
      <c r="O2519" s="203"/>
      <c r="P2519" t="str">
        <f t="shared" si="39"/>
        <v>South Metro Mississippi TSS TMDL-Mississippi River-(07040001-531)-TSS</v>
      </c>
    </row>
    <row r="2520" spans="1:16" ht="27.95" hidden="1" customHeight="1" x14ac:dyDescent="0.25">
      <c r="A2520" s="203" t="s">
        <v>1995</v>
      </c>
      <c r="B2520" s="202" t="s">
        <v>2397</v>
      </c>
      <c r="C2520" s="203" t="s">
        <v>1403</v>
      </c>
      <c r="D2520" s="202" t="s">
        <v>1404</v>
      </c>
      <c r="E2520" s="202" t="s">
        <v>1405</v>
      </c>
      <c r="F2520" s="202" t="s">
        <v>475</v>
      </c>
      <c r="G2520" s="253">
        <v>154</v>
      </c>
      <c r="H2520" s="361" t="s">
        <v>1406</v>
      </c>
      <c r="I2520" s="359" t="s">
        <v>1407</v>
      </c>
      <c r="J2520" s="359" t="s">
        <v>1380</v>
      </c>
      <c r="K2520" s="359" t="s">
        <v>22</v>
      </c>
      <c r="L2520" s="359" t="s">
        <v>1408</v>
      </c>
      <c r="M2520" s="368" t="s">
        <v>1407</v>
      </c>
      <c r="N2520" s="205">
        <v>42486</v>
      </c>
      <c r="O2520" s="203"/>
      <c r="P2520" t="str">
        <f t="shared" si="39"/>
        <v>South Metro Mississippi TSS TMDL-Mississippi River-(07040001-531)-TSS</v>
      </c>
    </row>
    <row r="2521" spans="1:16" ht="27.95" hidden="1" customHeight="1" x14ac:dyDescent="0.25">
      <c r="A2521" s="203" t="s">
        <v>1995</v>
      </c>
      <c r="B2521" s="202" t="s">
        <v>2397</v>
      </c>
      <c r="C2521" s="203" t="s">
        <v>1461</v>
      </c>
      <c r="D2521" s="202" t="s">
        <v>1816</v>
      </c>
      <c r="E2521" s="202" t="s">
        <v>1428</v>
      </c>
      <c r="F2521" s="202" t="s">
        <v>475</v>
      </c>
      <c r="G2521" s="254">
        <v>4402547</v>
      </c>
      <c r="H2521" s="361" t="s">
        <v>1433</v>
      </c>
      <c r="I2521" s="359" t="s">
        <v>1407</v>
      </c>
      <c r="J2521" s="359" t="s">
        <v>1380</v>
      </c>
      <c r="K2521" s="359" t="s">
        <v>8</v>
      </c>
      <c r="L2521" s="359" t="s">
        <v>1408</v>
      </c>
      <c r="M2521" s="368" t="s">
        <v>1407</v>
      </c>
      <c r="N2521" s="205">
        <v>42530</v>
      </c>
      <c r="O2521" s="203"/>
      <c r="P2521" t="str">
        <f t="shared" si="39"/>
        <v>Twin Cities Metro Area Chloride TMDL and Management Plan-Sand Creek-(07020012-513)-Chloride</v>
      </c>
    </row>
    <row r="2522" spans="1:16" ht="27.95" hidden="1" customHeight="1" x14ac:dyDescent="0.25">
      <c r="A2522" s="203" t="s">
        <v>1995</v>
      </c>
      <c r="B2522" s="202" t="s">
        <v>2397</v>
      </c>
      <c r="C2522" s="203" t="s">
        <v>1461</v>
      </c>
      <c r="D2522" s="202" t="s">
        <v>1816</v>
      </c>
      <c r="E2522" s="202" t="s">
        <v>1428</v>
      </c>
      <c r="F2522" s="202" t="s">
        <v>475</v>
      </c>
      <c r="G2522" s="254">
        <v>29156</v>
      </c>
      <c r="H2522" s="361" t="s">
        <v>1414</v>
      </c>
      <c r="I2522" s="359" t="s">
        <v>1407</v>
      </c>
      <c r="J2522" s="359" t="s">
        <v>1380</v>
      </c>
      <c r="K2522" s="359" t="s">
        <v>8</v>
      </c>
      <c r="L2522" s="359" t="s">
        <v>1392</v>
      </c>
      <c r="M2522" s="368" t="s">
        <v>1407</v>
      </c>
      <c r="N2522" s="205">
        <v>42530</v>
      </c>
      <c r="O2522" s="203"/>
      <c r="P2522" t="str">
        <f t="shared" si="39"/>
        <v>Twin Cities Metro Area Chloride TMDL and Management Plan-Sand Creek-(07020012-513)-Chloride</v>
      </c>
    </row>
    <row r="2523" spans="1:16" ht="27.95" hidden="1" customHeight="1" x14ac:dyDescent="0.25">
      <c r="A2523" s="203" t="s">
        <v>1995</v>
      </c>
      <c r="B2523" s="202" t="s">
        <v>2397</v>
      </c>
      <c r="C2523" s="203" t="s">
        <v>1461</v>
      </c>
      <c r="D2523" s="202" t="s">
        <v>1821</v>
      </c>
      <c r="E2523" s="202" t="s">
        <v>1428</v>
      </c>
      <c r="F2523" s="202" t="s">
        <v>475</v>
      </c>
      <c r="G2523" s="254">
        <v>4402547</v>
      </c>
      <c r="H2523" s="361" t="s">
        <v>1433</v>
      </c>
      <c r="I2523" s="359" t="s">
        <v>1407</v>
      </c>
      <c r="J2523" s="359" t="s">
        <v>1380</v>
      </c>
      <c r="K2523" s="359" t="s">
        <v>8</v>
      </c>
      <c r="L2523" s="359" t="s">
        <v>1408</v>
      </c>
      <c r="M2523" s="368" t="s">
        <v>1407</v>
      </c>
      <c r="N2523" s="205">
        <v>42530</v>
      </c>
      <c r="O2523" s="203"/>
      <c r="P2523" t="str">
        <f t="shared" si="39"/>
        <v>Twin Cities Metro Area Chloride TMDL and Management Plan-Sand Creek-(07020012-662)-Chloride</v>
      </c>
    </row>
    <row r="2524" spans="1:16" ht="27.95" hidden="1" customHeight="1" x14ac:dyDescent="0.25">
      <c r="A2524" s="203" t="s">
        <v>1995</v>
      </c>
      <c r="B2524" s="202" t="s">
        <v>2397</v>
      </c>
      <c r="C2524" s="203" t="s">
        <v>1461</v>
      </c>
      <c r="D2524" s="202" t="s">
        <v>1821</v>
      </c>
      <c r="E2524" s="202" t="s">
        <v>1428</v>
      </c>
      <c r="F2524" s="202" t="s">
        <v>475</v>
      </c>
      <c r="G2524" s="254">
        <v>29156</v>
      </c>
      <c r="H2524" s="361" t="s">
        <v>1414</v>
      </c>
      <c r="I2524" s="359" t="s">
        <v>1407</v>
      </c>
      <c r="J2524" s="359" t="s">
        <v>1380</v>
      </c>
      <c r="K2524" s="359" t="s">
        <v>8</v>
      </c>
      <c r="L2524" s="359" t="s">
        <v>1392</v>
      </c>
      <c r="M2524" s="368" t="s">
        <v>1407</v>
      </c>
      <c r="N2524" s="205">
        <v>42530</v>
      </c>
      <c r="O2524" s="203"/>
      <c r="P2524" t="str">
        <f t="shared" si="39"/>
        <v>Twin Cities Metro Area Chloride TMDL and Management Plan-Sand Creek-(07020012-662)-Chloride</v>
      </c>
    </row>
    <row r="2525" spans="1:16" ht="27.95" hidden="1" customHeight="1" x14ac:dyDescent="0.25">
      <c r="A2525" s="203" t="s">
        <v>2494</v>
      </c>
      <c r="B2525" s="202" t="s">
        <v>2495</v>
      </c>
      <c r="C2525" s="203" t="s">
        <v>2496</v>
      </c>
      <c r="D2525" s="202" t="s">
        <v>2497</v>
      </c>
      <c r="E2525" s="202" t="s">
        <v>2498</v>
      </c>
      <c r="F2525" s="202" t="s">
        <v>505</v>
      </c>
      <c r="G2525" s="254">
        <v>42</v>
      </c>
      <c r="H2525" s="361" t="s">
        <v>1414</v>
      </c>
      <c r="I2525" s="359" t="s">
        <v>1379</v>
      </c>
      <c r="J2525" s="358">
        <v>0</v>
      </c>
      <c r="K2525" s="359" t="s">
        <v>22</v>
      </c>
      <c r="L2525" s="359" t="s">
        <v>1392</v>
      </c>
      <c r="M2525" s="368">
        <v>2013</v>
      </c>
      <c r="N2525" s="205">
        <v>44074</v>
      </c>
      <c r="O2525" s="203" t="s">
        <v>2499</v>
      </c>
      <c r="P2525" t="str">
        <f t="shared" si="39"/>
        <v>Mississippi River - La Crescent WRAPS 2015-Pine Creek-(07040006-576)-TSS</v>
      </c>
    </row>
    <row r="2526" spans="1:16" ht="27.95" hidden="1" customHeight="1" x14ac:dyDescent="0.25">
      <c r="A2526" s="203" t="s">
        <v>2494</v>
      </c>
      <c r="B2526" s="202" t="s">
        <v>2495</v>
      </c>
      <c r="C2526" s="203" t="s">
        <v>2496</v>
      </c>
      <c r="D2526" s="202" t="s">
        <v>2497</v>
      </c>
      <c r="E2526" s="202" t="s">
        <v>2498</v>
      </c>
      <c r="F2526" s="202" t="s">
        <v>505</v>
      </c>
      <c r="G2526" s="254">
        <v>24.5</v>
      </c>
      <c r="H2526" s="361" t="s">
        <v>1414</v>
      </c>
      <c r="I2526" s="359" t="s">
        <v>1382</v>
      </c>
      <c r="J2526" s="358">
        <v>0</v>
      </c>
      <c r="K2526" s="359" t="s">
        <v>22</v>
      </c>
      <c r="L2526" s="359" t="s">
        <v>1392</v>
      </c>
      <c r="M2526" s="368">
        <v>2013</v>
      </c>
      <c r="N2526" s="205">
        <v>44074</v>
      </c>
      <c r="O2526" s="203" t="s">
        <v>2499</v>
      </c>
      <c r="P2526" t="str">
        <f t="shared" si="39"/>
        <v>Mississippi River - La Crescent WRAPS 2015-Pine Creek-(07040006-576)-TSS</v>
      </c>
    </row>
    <row r="2527" spans="1:16" ht="27.95" hidden="1" customHeight="1" x14ac:dyDescent="0.25">
      <c r="A2527" s="203" t="s">
        <v>2494</v>
      </c>
      <c r="B2527" s="202" t="s">
        <v>2495</v>
      </c>
      <c r="C2527" s="203" t="s">
        <v>2496</v>
      </c>
      <c r="D2527" s="202" t="s">
        <v>2497</v>
      </c>
      <c r="E2527" s="202" t="s">
        <v>2498</v>
      </c>
      <c r="F2527" s="202" t="s">
        <v>505</v>
      </c>
      <c r="G2527" s="254">
        <v>21.4</v>
      </c>
      <c r="H2527" s="361" t="s">
        <v>1414</v>
      </c>
      <c r="I2527" s="359" t="s">
        <v>1383</v>
      </c>
      <c r="J2527" s="358">
        <v>0</v>
      </c>
      <c r="K2527" s="359" t="s">
        <v>22</v>
      </c>
      <c r="L2527" s="359" t="s">
        <v>1392</v>
      </c>
      <c r="M2527" s="368">
        <v>2013</v>
      </c>
      <c r="N2527" s="205">
        <v>44074</v>
      </c>
      <c r="O2527" s="203" t="s">
        <v>2499</v>
      </c>
      <c r="P2527" t="str">
        <f t="shared" si="39"/>
        <v>Mississippi River - La Crescent WRAPS 2015-Pine Creek-(07040006-576)-TSS</v>
      </c>
    </row>
    <row r="2528" spans="1:16" ht="27.95" hidden="1" customHeight="1" x14ac:dyDescent="0.25">
      <c r="A2528" s="203" t="s">
        <v>2494</v>
      </c>
      <c r="B2528" s="202" t="s">
        <v>2495</v>
      </c>
      <c r="C2528" s="203" t="s">
        <v>2496</v>
      </c>
      <c r="D2528" s="202" t="s">
        <v>2497</v>
      </c>
      <c r="E2528" s="202" t="s">
        <v>2498</v>
      </c>
      <c r="F2528" s="202" t="s">
        <v>505</v>
      </c>
      <c r="G2528" s="254">
        <v>18.8</v>
      </c>
      <c r="H2528" s="361" t="s">
        <v>1414</v>
      </c>
      <c r="I2528" s="359" t="s">
        <v>1384</v>
      </c>
      <c r="J2528" s="358">
        <v>0</v>
      </c>
      <c r="K2528" s="359" t="s">
        <v>22</v>
      </c>
      <c r="L2528" s="359" t="s">
        <v>1392</v>
      </c>
      <c r="M2528" s="368">
        <v>2013</v>
      </c>
      <c r="N2528" s="205">
        <v>44074</v>
      </c>
      <c r="O2528" s="203" t="s">
        <v>2499</v>
      </c>
      <c r="P2528" t="str">
        <f t="shared" si="39"/>
        <v>Mississippi River - La Crescent WRAPS 2015-Pine Creek-(07040006-576)-TSS</v>
      </c>
    </row>
    <row r="2529" spans="1:16" ht="27.95" hidden="1" customHeight="1" x14ac:dyDescent="0.25">
      <c r="A2529" s="203" t="s">
        <v>2494</v>
      </c>
      <c r="B2529" s="202" t="s">
        <v>2495</v>
      </c>
      <c r="C2529" s="203" t="s">
        <v>2496</v>
      </c>
      <c r="D2529" s="202" t="s">
        <v>2497</v>
      </c>
      <c r="E2529" s="202" t="s">
        <v>2498</v>
      </c>
      <c r="F2529" s="202" t="s">
        <v>505</v>
      </c>
      <c r="G2529" s="254">
        <v>16.600000000000001</v>
      </c>
      <c r="H2529" s="361" t="s">
        <v>1414</v>
      </c>
      <c r="I2529" s="359" t="s">
        <v>1385</v>
      </c>
      <c r="J2529" s="358">
        <v>0</v>
      </c>
      <c r="K2529" s="359" t="s">
        <v>22</v>
      </c>
      <c r="L2529" s="359" t="s">
        <v>1392</v>
      </c>
      <c r="M2529" s="368">
        <v>2013</v>
      </c>
      <c r="N2529" s="205">
        <v>44074</v>
      </c>
      <c r="O2529" s="203" t="s">
        <v>2499</v>
      </c>
      <c r="P2529" t="str">
        <f t="shared" si="39"/>
        <v>Mississippi River - La Crescent WRAPS 2015-Pine Creek-(07040006-576)-TSS</v>
      </c>
    </row>
    <row r="2530" spans="1:16" ht="27.95" hidden="1" customHeight="1" x14ac:dyDescent="0.25">
      <c r="A2530" s="203" t="s">
        <v>162</v>
      </c>
      <c r="B2530" s="202" t="s">
        <v>482</v>
      </c>
      <c r="C2530" s="203" t="s">
        <v>2496</v>
      </c>
      <c r="D2530" s="202" t="s">
        <v>2497</v>
      </c>
      <c r="E2530" s="202" t="s">
        <v>2498</v>
      </c>
      <c r="F2530" s="202" t="s">
        <v>505</v>
      </c>
      <c r="G2530" s="254">
        <v>0.3</v>
      </c>
      <c r="H2530" s="361" t="s">
        <v>1414</v>
      </c>
      <c r="I2530" s="359" t="s">
        <v>1379</v>
      </c>
      <c r="J2530" s="358">
        <v>0</v>
      </c>
      <c r="K2530" s="359" t="s">
        <v>22</v>
      </c>
      <c r="L2530" s="359" t="s">
        <v>1392</v>
      </c>
      <c r="M2530" s="368">
        <v>2013</v>
      </c>
      <c r="N2530" s="205">
        <v>44074</v>
      </c>
      <c r="O2530" s="203" t="s">
        <v>2499</v>
      </c>
      <c r="P2530" t="str">
        <f t="shared" si="39"/>
        <v>Mississippi River - La Crescent WRAPS 2015-Pine Creek-(07040006-576)-TSS</v>
      </c>
    </row>
    <row r="2531" spans="1:16" ht="27.95" hidden="1" customHeight="1" x14ac:dyDescent="0.25">
      <c r="A2531" s="203" t="s">
        <v>162</v>
      </c>
      <c r="B2531" s="202" t="s">
        <v>482</v>
      </c>
      <c r="C2531" s="203" t="s">
        <v>2496</v>
      </c>
      <c r="D2531" s="202" t="s">
        <v>2497</v>
      </c>
      <c r="E2531" s="202" t="s">
        <v>2498</v>
      </c>
      <c r="F2531" s="202" t="s">
        <v>505</v>
      </c>
      <c r="G2531" s="254">
        <v>0.2</v>
      </c>
      <c r="H2531" s="361" t="s">
        <v>1414</v>
      </c>
      <c r="I2531" s="359" t="s">
        <v>1382</v>
      </c>
      <c r="J2531" s="358">
        <v>0</v>
      </c>
      <c r="K2531" s="359" t="s">
        <v>22</v>
      </c>
      <c r="L2531" s="359" t="s">
        <v>1392</v>
      </c>
      <c r="M2531" s="368">
        <v>2013</v>
      </c>
      <c r="N2531" s="205">
        <v>44074</v>
      </c>
      <c r="O2531" s="203" t="s">
        <v>2499</v>
      </c>
      <c r="P2531" t="str">
        <f t="shared" si="39"/>
        <v>Mississippi River - La Crescent WRAPS 2015-Pine Creek-(07040006-576)-TSS</v>
      </c>
    </row>
    <row r="2532" spans="1:16" ht="27.95" hidden="1" customHeight="1" x14ac:dyDescent="0.25">
      <c r="A2532" s="203" t="s">
        <v>162</v>
      </c>
      <c r="B2532" s="202" t="s">
        <v>482</v>
      </c>
      <c r="C2532" s="203" t="s">
        <v>2496</v>
      </c>
      <c r="D2532" s="202" t="s">
        <v>2497</v>
      </c>
      <c r="E2532" s="202" t="s">
        <v>2498</v>
      </c>
      <c r="F2532" s="202" t="s">
        <v>505</v>
      </c>
      <c r="G2532" s="254">
        <v>0.15</v>
      </c>
      <c r="H2532" s="361" t="s">
        <v>1414</v>
      </c>
      <c r="I2532" s="359" t="s">
        <v>1383</v>
      </c>
      <c r="J2532" s="358">
        <v>0</v>
      </c>
      <c r="K2532" s="359" t="s">
        <v>22</v>
      </c>
      <c r="L2532" s="359" t="s">
        <v>1392</v>
      </c>
      <c r="M2532" s="368">
        <v>2013</v>
      </c>
      <c r="N2532" s="205">
        <v>44074</v>
      </c>
      <c r="O2532" s="203" t="s">
        <v>2499</v>
      </c>
      <c r="P2532" t="str">
        <f t="shared" si="39"/>
        <v>Mississippi River - La Crescent WRAPS 2015-Pine Creek-(07040006-576)-TSS</v>
      </c>
    </row>
    <row r="2533" spans="1:16" ht="27.95" hidden="1" customHeight="1" x14ac:dyDescent="0.25">
      <c r="A2533" s="203" t="s">
        <v>162</v>
      </c>
      <c r="B2533" s="202" t="s">
        <v>482</v>
      </c>
      <c r="C2533" s="203" t="s">
        <v>2496</v>
      </c>
      <c r="D2533" s="202" t="s">
        <v>2497</v>
      </c>
      <c r="E2533" s="202" t="s">
        <v>2498</v>
      </c>
      <c r="F2533" s="202" t="s">
        <v>505</v>
      </c>
      <c r="G2533" s="254">
        <v>0.13</v>
      </c>
      <c r="H2533" s="361" t="s">
        <v>1414</v>
      </c>
      <c r="I2533" s="359" t="s">
        <v>1384</v>
      </c>
      <c r="J2533" s="358">
        <v>0</v>
      </c>
      <c r="K2533" s="359" t="s">
        <v>22</v>
      </c>
      <c r="L2533" s="359" t="s">
        <v>1392</v>
      </c>
      <c r="M2533" s="368">
        <v>2013</v>
      </c>
      <c r="N2533" s="205">
        <v>44074</v>
      </c>
      <c r="O2533" s="203" t="s">
        <v>2499</v>
      </c>
      <c r="P2533" t="str">
        <f t="shared" si="39"/>
        <v>Mississippi River - La Crescent WRAPS 2015-Pine Creek-(07040006-576)-TSS</v>
      </c>
    </row>
    <row r="2534" spans="1:16" ht="27.95" hidden="1" customHeight="1" x14ac:dyDescent="0.25">
      <c r="A2534" s="203" t="s">
        <v>162</v>
      </c>
      <c r="B2534" s="202" t="s">
        <v>482</v>
      </c>
      <c r="C2534" s="203" t="s">
        <v>2496</v>
      </c>
      <c r="D2534" s="202" t="s">
        <v>2497</v>
      </c>
      <c r="E2534" s="202" t="s">
        <v>2498</v>
      </c>
      <c r="F2534" s="202" t="s">
        <v>505</v>
      </c>
      <c r="G2534" s="254">
        <v>0.11</v>
      </c>
      <c r="H2534" s="361" t="s">
        <v>1414</v>
      </c>
      <c r="I2534" s="359" t="s">
        <v>1385</v>
      </c>
      <c r="J2534" s="358">
        <v>0</v>
      </c>
      <c r="K2534" s="359" t="s">
        <v>22</v>
      </c>
      <c r="L2534" s="359" t="s">
        <v>1392</v>
      </c>
      <c r="M2534" s="368">
        <v>2013</v>
      </c>
      <c r="N2534" s="205">
        <v>44074</v>
      </c>
      <c r="O2534" s="203" t="s">
        <v>2499</v>
      </c>
      <c r="P2534" t="str">
        <f t="shared" si="39"/>
        <v>Mississippi River - La Crescent WRAPS 2015-Pine Creek-(07040006-576)-TSS</v>
      </c>
    </row>
    <row r="2535" spans="1:16" ht="27.95" hidden="1" customHeight="1" x14ac:dyDescent="0.25">
      <c r="A2535" s="203" t="s">
        <v>2500</v>
      </c>
      <c r="B2535" s="202" t="s">
        <v>2501</v>
      </c>
      <c r="C2535" s="203" t="s">
        <v>2496</v>
      </c>
      <c r="D2535" s="202" t="s">
        <v>2497</v>
      </c>
      <c r="E2535" s="202" t="s">
        <v>2498</v>
      </c>
      <c r="F2535" s="202" t="s">
        <v>505</v>
      </c>
      <c r="G2535" s="254">
        <v>4.2</v>
      </c>
      <c r="H2535" s="361" t="s">
        <v>1414</v>
      </c>
      <c r="I2535" s="359" t="s">
        <v>1379</v>
      </c>
      <c r="J2535" s="358">
        <v>0</v>
      </c>
      <c r="K2535" s="359" t="s">
        <v>22</v>
      </c>
      <c r="L2535" s="359" t="s">
        <v>1392</v>
      </c>
      <c r="M2535" s="368">
        <v>2013</v>
      </c>
      <c r="N2535" s="205">
        <v>44074</v>
      </c>
      <c r="O2535" s="203" t="s">
        <v>2499</v>
      </c>
      <c r="P2535" t="str">
        <f t="shared" si="39"/>
        <v>Mississippi River - La Crescent WRAPS 2015-Pine Creek-(07040006-576)-TSS</v>
      </c>
    </row>
    <row r="2536" spans="1:16" ht="27.95" hidden="1" customHeight="1" x14ac:dyDescent="0.25">
      <c r="A2536" s="203" t="s">
        <v>2500</v>
      </c>
      <c r="B2536" s="202" t="s">
        <v>2501</v>
      </c>
      <c r="C2536" s="203" t="s">
        <v>2496</v>
      </c>
      <c r="D2536" s="202" t="s">
        <v>2497</v>
      </c>
      <c r="E2536" s="202" t="s">
        <v>2498</v>
      </c>
      <c r="F2536" s="202" t="s">
        <v>505</v>
      </c>
      <c r="G2536" s="254">
        <v>2.5</v>
      </c>
      <c r="H2536" s="361" t="s">
        <v>1414</v>
      </c>
      <c r="I2536" s="359" t="s">
        <v>1382</v>
      </c>
      <c r="J2536" s="358">
        <v>0</v>
      </c>
      <c r="K2536" s="359" t="s">
        <v>22</v>
      </c>
      <c r="L2536" s="359" t="s">
        <v>1392</v>
      </c>
      <c r="M2536" s="368">
        <v>2013</v>
      </c>
      <c r="N2536" s="205">
        <v>44074</v>
      </c>
      <c r="O2536" s="203" t="s">
        <v>2499</v>
      </c>
      <c r="P2536" t="str">
        <f t="shared" si="39"/>
        <v>Mississippi River - La Crescent WRAPS 2015-Pine Creek-(07040006-576)-TSS</v>
      </c>
    </row>
    <row r="2537" spans="1:16" ht="27.95" hidden="1" customHeight="1" x14ac:dyDescent="0.25">
      <c r="A2537" s="203" t="s">
        <v>2500</v>
      </c>
      <c r="B2537" s="202" t="s">
        <v>2501</v>
      </c>
      <c r="C2537" s="203" t="s">
        <v>2496</v>
      </c>
      <c r="D2537" s="202" t="s">
        <v>2497</v>
      </c>
      <c r="E2537" s="202" t="s">
        <v>2498</v>
      </c>
      <c r="F2537" s="202" t="s">
        <v>505</v>
      </c>
      <c r="G2537" s="254">
        <v>2.2000000000000002</v>
      </c>
      <c r="H2537" s="361" t="s">
        <v>1414</v>
      </c>
      <c r="I2537" s="359" t="s">
        <v>1383</v>
      </c>
      <c r="J2537" s="358">
        <v>0</v>
      </c>
      <c r="K2537" s="359" t="s">
        <v>22</v>
      </c>
      <c r="L2537" s="359" t="s">
        <v>1392</v>
      </c>
      <c r="M2537" s="368">
        <v>2013</v>
      </c>
      <c r="N2537" s="205">
        <v>44074</v>
      </c>
      <c r="O2537" s="203" t="s">
        <v>2499</v>
      </c>
      <c r="P2537" t="str">
        <f t="shared" si="39"/>
        <v>Mississippi River - La Crescent WRAPS 2015-Pine Creek-(07040006-576)-TSS</v>
      </c>
    </row>
    <row r="2538" spans="1:16" ht="27.95" hidden="1" customHeight="1" x14ac:dyDescent="0.25">
      <c r="A2538" s="203" t="s">
        <v>2500</v>
      </c>
      <c r="B2538" s="202" t="s">
        <v>2501</v>
      </c>
      <c r="C2538" s="203" t="s">
        <v>2496</v>
      </c>
      <c r="D2538" s="202" t="s">
        <v>2497</v>
      </c>
      <c r="E2538" s="202" t="s">
        <v>2498</v>
      </c>
      <c r="F2538" s="202" t="s">
        <v>505</v>
      </c>
      <c r="G2538" s="254">
        <v>1.9</v>
      </c>
      <c r="H2538" s="361" t="s">
        <v>1414</v>
      </c>
      <c r="I2538" s="359" t="s">
        <v>1384</v>
      </c>
      <c r="J2538" s="358">
        <v>0</v>
      </c>
      <c r="K2538" s="359" t="s">
        <v>22</v>
      </c>
      <c r="L2538" s="359" t="s">
        <v>1392</v>
      </c>
      <c r="M2538" s="368">
        <v>2013</v>
      </c>
      <c r="N2538" s="205">
        <v>44074</v>
      </c>
      <c r="O2538" s="203" t="s">
        <v>2499</v>
      </c>
      <c r="P2538" t="str">
        <f t="shared" si="39"/>
        <v>Mississippi River - La Crescent WRAPS 2015-Pine Creek-(07040006-576)-TSS</v>
      </c>
    </row>
    <row r="2539" spans="1:16" ht="27.95" hidden="1" customHeight="1" x14ac:dyDescent="0.25">
      <c r="A2539" s="203" t="s">
        <v>2500</v>
      </c>
      <c r="B2539" s="202" t="s">
        <v>2501</v>
      </c>
      <c r="C2539" s="203" t="s">
        <v>2496</v>
      </c>
      <c r="D2539" s="202" t="s">
        <v>2497</v>
      </c>
      <c r="E2539" s="202" t="s">
        <v>2498</v>
      </c>
      <c r="F2539" s="202" t="s">
        <v>505</v>
      </c>
      <c r="G2539" s="254">
        <v>1.7</v>
      </c>
      <c r="H2539" s="361" t="s">
        <v>1414</v>
      </c>
      <c r="I2539" s="359" t="s">
        <v>1385</v>
      </c>
      <c r="J2539" s="358">
        <v>0</v>
      </c>
      <c r="K2539" s="359" t="s">
        <v>22</v>
      </c>
      <c r="L2539" s="359" t="s">
        <v>1392</v>
      </c>
      <c r="M2539" s="368">
        <v>2013</v>
      </c>
      <c r="N2539" s="205">
        <v>44074</v>
      </c>
      <c r="O2539" s="203" t="s">
        <v>2499</v>
      </c>
      <c r="P2539" t="str">
        <f t="shared" si="39"/>
        <v>Mississippi River - La Crescent WRAPS 2015-Pine Creek-(07040006-576)-TSS</v>
      </c>
    </row>
    <row r="2540" spans="1:16" ht="27.95" hidden="1" customHeight="1" x14ac:dyDescent="0.25">
      <c r="A2540" s="203" t="s">
        <v>162</v>
      </c>
      <c r="B2540" s="202" t="s">
        <v>482</v>
      </c>
      <c r="C2540" s="203" t="s">
        <v>2496</v>
      </c>
      <c r="D2540" s="202" t="s">
        <v>2497</v>
      </c>
      <c r="E2540" s="202" t="s">
        <v>2498</v>
      </c>
      <c r="F2540" s="202" t="s">
        <v>505</v>
      </c>
      <c r="G2540" s="254">
        <v>0.01</v>
      </c>
      <c r="H2540" s="361" t="s">
        <v>1400</v>
      </c>
      <c r="I2540" s="359" t="s">
        <v>1379</v>
      </c>
      <c r="J2540" s="358">
        <v>0</v>
      </c>
      <c r="K2540" s="359" t="s">
        <v>1391</v>
      </c>
      <c r="L2540" s="359" t="s">
        <v>1392</v>
      </c>
      <c r="M2540" s="368">
        <v>2013</v>
      </c>
      <c r="N2540" s="205">
        <v>44074</v>
      </c>
      <c r="O2540" s="203" t="s">
        <v>2499</v>
      </c>
      <c r="P2540" t="str">
        <f t="shared" si="39"/>
        <v>Mississippi River - La Crescent WRAPS 2015-Pine Creek-(07040006-576)-E. coli</v>
      </c>
    </row>
    <row r="2541" spans="1:16" ht="27.95" hidden="1" customHeight="1" x14ac:dyDescent="0.25">
      <c r="A2541" s="203" t="s">
        <v>162</v>
      </c>
      <c r="B2541" s="202" t="s">
        <v>482</v>
      </c>
      <c r="C2541" s="203" t="s">
        <v>2496</v>
      </c>
      <c r="D2541" s="202" t="s">
        <v>2497</v>
      </c>
      <c r="E2541" s="202" t="s">
        <v>2498</v>
      </c>
      <c r="F2541" s="202" t="s">
        <v>505</v>
      </c>
      <c r="G2541" s="254">
        <v>6.0000000000000001E-3</v>
      </c>
      <c r="H2541" s="361" t="s">
        <v>1400</v>
      </c>
      <c r="I2541" s="359" t="s">
        <v>1382</v>
      </c>
      <c r="J2541" s="358">
        <v>0</v>
      </c>
      <c r="K2541" s="359" t="s">
        <v>1391</v>
      </c>
      <c r="L2541" s="359" t="s">
        <v>1392</v>
      </c>
      <c r="M2541" s="368">
        <v>2013</v>
      </c>
      <c r="N2541" s="205">
        <v>44074</v>
      </c>
      <c r="O2541" s="203" t="s">
        <v>2499</v>
      </c>
      <c r="P2541" t="str">
        <f t="shared" si="39"/>
        <v>Mississippi River - La Crescent WRAPS 2015-Pine Creek-(07040006-576)-E. coli</v>
      </c>
    </row>
    <row r="2542" spans="1:16" ht="27.95" hidden="1" customHeight="1" x14ac:dyDescent="0.25">
      <c r="A2542" s="203" t="s">
        <v>162</v>
      </c>
      <c r="B2542" s="202" t="s">
        <v>482</v>
      </c>
      <c r="C2542" s="203" t="s">
        <v>2496</v>
      </c>
      <c r="D2542" s="202" t="s">
        <v>2497</v>
      </c>
      <c r="E2542" s="202" t="s">
        <v>2498</v>
      </c>
      <c r="F2542" s="202" t="s">
        <v>505</v>
      </c>
      <c r="G2542" s="254">
        <v>5.0000000000000001E-3</v>
      </c>
      <c r="H2542" s="361" t="s">
        <v>1400</v>
      </c>
      <c r="I2542" s="359" t="s">
        <v>1383</v>
      </c>
      <c r="J2542" s="358">
        <v>0</v>
      </c>
      <c r="K2542" s="359" t="s">
        <v>1391</v>
      </c>
      <c r="L2542" s="359" t="s">
        <v>1392</v>
      </c>
      <c r="M2542" s="368">
        <v>2013</v>
      </c>
      <c r="N2542" s="205">
        <v>44074</v>
      </c>
      <c r="O2542" s="203" t="s">
        <v>2499</v>
      </c>
      <c r="P2542" t="str">
        <f t="shared" si="39"/>
        <v>Mississippi River - La Crescent WRAPS 2015-Pine Creek-(07040006-576)-E. coli</v>
      </c>
    </row>
    <row r="2543" spans="1:16" ht="27.95" hidden="1" customHeight="1" x14ac:dyDescent="0.25">
      <c r="A2543" s="203" t="s">
        <v>162</v>
      </c>
      <c r="B2543" s="202" t="s">
        <v>482</v>
      </c>
      <c r="C2543" s="203" t="s">
        <v>2496</v>
      </c>
      <c r="D2543" s="202" t="s">
        <v>2497</v>
      </c>
      <c r="E2543" s="202" t="s">
        <v>2498</v>
      </c>
      <c r="F2543" s="202" t="s">
        <v>505</v>
      </c>
      <c r="G2543" s="254">
        <v>4.0000000000000001E-3</v>
      </c>
      <c r="H2543" s="361" t="s">
        <v>1400</v>
      </c>
      <c r="I2543" s="359" t="s">
        <v>1384</v>
      </c>
      <c r="J2543" s="358">
        <v>0</v>
      </c>
      <c r="K2543" s="359" t="s">
        <v>1391</v>
      </c>
      <c r="L2543" s="359" t="s">
        <v>1392</v>
      </c>
      <c r="M2543" s="368">
        <v>2013</v>
      </c>
      <c r="N2543" s="205">
        <v>44074</v>
      </c>
      <c r="O2543" s="203" t="s">
        <v>2499</v>
      </c>
      <c r="P2543" t="str">
        <f t="shared" si="39"/>
        <v>Mississippi River - La Crescent WRAPS 2015-Pine Creek-(07040006-576)-E. coli</v>
      </c>
    </row>
    <row r="2544" spans="1:16" ht="27.95" hidden="1" customHeight="1" x14ac:dyDescent="0.25">
      <c r="A2544" s="203" t="s">
        <v>162</v>
      </c>
      <c r="B2544" s="202" t="s">
        <v>482</v>
      </c>
      <c r="C2544" s="203" t="s">
        <v>2496</v>
      </c>
      <c r="D2544" s="202" t="s">
        <v>2497</v>
      </c>
      <c r="E2544" s="202" t="s">
        <v>2498</v>
      </c>
      <c r="F2544" s="202" t="s">
        <v>505</v>
      </c>
      <c r="G2544" s="254">
        <v>4.0000000000000001E-3</v>
      </c>
      <c r="H2544" s="361" t="s">
        <v>1400</v>
      </c>
      <c r="I2544" s="359" t="s">
        <v>1385</v>
      </c>
      <c r="J2544" s="358">
        <v>0</v>
      </c>
      <c r="K2544" s="359" t="s">
        <v>1391</v>
      </c>
      <c r="L2544" s="359" t="s">
        <v>1392</v>
      </c>
      <c r="M2544" s="368">
        <v>2013</v>
      </c>
      <c r="N2544" s="205">
        <v>44074</v>
      </c>
      <c r="O2544" s="203" t="s">
        <v>2499</v>
      </c>
      <c r="P2544" t="str">
        <f t="shared" si="39"/>
        <v>Mississippi River - La Crescent WRAPS 2015-Pine Creek-(07040006-576)-E. coli</v>
      </c>
    </row>
    <row r="2545" spans="1:16" ht="27.95" hidden="1" customHeight="1" x14ac:dyDescent="0.25">
      <c r="A2545" s="203" t="s">
        <v>2500</v>
      </c>
      <c r="B2545" s="202" t="s">
        <v>2501</v>
      </c>
      <c r="C2545" s="203" t="s">
        <v>2496</v>
      </c>
      <c r="D2545" s="202" t="s">
        <v>2497</v>
      </c>
      <c r="E2545" s="202" t="s">
        <v>2498</v>
      </c>
      <c r="F2545" s="202" t="s">
        <v>505</v>
      </c>
      <c r="G2545" s="254">
        <v>0.14799999999999999</v>
      </c>
      <c r="H2545" s="361" t="s">
        <v>1400</v>
      </c>
      <c r="I2545" s="359" t="s">
        <v>1379</v>
      </c>
      <c r="J2545" s="358">
        <v>0</v>
      </c>
      <c r="K2545" s="359" t="s">
        <v>1391</v>
      </c>
      <c r="L2545" s="359" t="s">
        <v>1392</v>
      </c>
      <c r="M2545" s="368">
        <v>2013</v>
      </c>
      <c r="N2545" s="205">
        <v>44074</v>
      </c>
      <c r="O2545" s="203" t="s">
        <v>2499</v>
      </c>
      <c r="P2545" t="str">
        <f t="shared" si="39"/>
        <v>Mississippi River - La Crescent WRAPS 2015-Pine Creek-(07040006-576)-E. coli</v>
      </c>
    </row>
    <row r="2546" spans="1:16" ht="27.95" hidden="1" customHeight="1" x14ac:dyDescent="0.25">
      <c r="A2546" s="203" t="s">
        <v>2500</v>
      </c>
      <c r="B2546" s="202" t="s">
        <v>2501</v>
      </c>
      <c r="C2546" s="203" t="s">
        <v>2496</v>
      </c>
      <c r="D2546" s="202" t="s">
        <v>2497</v>
      </c>
      <c r="E2546" s="202" t="s">
        <v>2498</v>
      </c>
      <c r="F2546" s="202" t="s">
        <v>505</v>
      </c>
      <c r="G2546" s="254">
        <v>8.5999999999999993E-2</v>
      </c>
      <c r="H2546" s="361" t="s">
        <v>1400</v>
      </c>
      <c r="I2546" s="359" t="s">
        <v>1382</v>
      </c>
      <c r="J2546" s="358">
        <v>0</v>
      </c>
      <c r="K2546" s="359" t="s">
        <v>1391</v>
      </c>
      <c r="L2546" s="359" t="s">
        <v>1392</v>
      </c>
      <c r="M2546" s="368">
        <v>2013</v>
      </c>
      <c r="N2546" s="205">
        <v>44074</v>
      </c>
      <c r="O2546" s="203" t="s">
        <v>2499</v>
      </c>
      <c r="P2546" t="str">
        <f t="shared" si="39"/>
        <v>Mississippi River - La Crescent WRAPS 2015-Pine Creek-(07040006-576)-E. coli</v>
      </c>
    </row>
    <row r="2547" spans="1:16" ht="27.95" hidden="1" customHeight="1" x14ac:dyDescent="0.25">
      <c r="A2547" s="203" t="s">
        <v>2500</v>
      </c>
      <c r="B2547" s="202" t="s">
        <v>2501</v>
      </c>
      <c r="C2547" s="203" t="s">
        <v>2496</v>
      </c>
      <c r="D2547" s="202" t="s">
        <v>2497</v>
      </c>
      <c r="E2547" s="202" t="s">
        <v>2498</v>
      </c>
      <c r="F2547" s="202" t="s">
        <v>505</v>
      </c>
      <c r="G2547" s="254">
        <v>7.4999999999999997E-2</v>
      </c>
      <c r="H2547" s="361" t="s">
        <v>1400</v>
      </c>
      <c r="I2547" s="359" t="s">
        <v>1383</v>
      </c>
      <c r="J2547" s="358">
        <v>0</v>
      </c>
      <c r="K2547" s="359" t="s">
        <v>1391</v>
      </c>
      <c r="L2547" s="359" t="s">
        <v>1392</v>
      </c>
      <c r="M2547" s="368">
        <v>2013</v>
      </c>
      <c r="N2547" s="205">
        <v>44074</v>
      </c>
      <c r="O2547" s="203" t="s">
        <v>2499</v>
      </c>
      <c r="P2547" t="str">
        <f t="shared" si="39"/>
        <v>Mississippi River - La Crescent WRAPS 2015-Pine Creek-(07040006-576)-E. coli</v>
      </c>
    </row>
    <row r="2548" spans="1:16" ht="27.95" hidden="1" customHeight="1" x14ac:dyDescent="0.25">
      <c r="A2548" s="203" t="s">
        <v>2500</v>
      </c>
      <c r="B2548" s="202" t="s">
        <v>2501</v>
      </c>
      <c r="C2548" s="203" t="s">
        <v>2496</v>
      </c>
      <c r="D2548" s="202" t="s">
        <v>2497</v>
      </c>
      <c r="E2548" s="202" t="s">
        <v>2498</v>
      </c>
      <c r="F2548" s="202" t="s">
        <v>505</v>
      </c>
      <c r="G2548" s="254">
        <v>6.6000000000000003E-2</v>
      </c>
      <c r="H2548" s="361" t="s">
        <v>1400</v>
      </c>
      <c r="I2548" s="359" t="s">
        <v>1384</v>
      </c>
      <c r="J2548" s="358">
        <v>0</v>
      </c>
      <c r="K2548" s="359" t="s">
        <v>1391</v>
      </c>
      <c r="L2548" s="359" t="s">
        <v>1392</v>
      </c>
      <c r="M2548" s="368">
        <v>2013</v>
      </c>
      <c r="N2548" s="205">
        <v>44074</v>
      </c>
      <c r="O2548" s="203" t="s">
        <v>2499</v>
      </c>
      <c r="P2548" t="str">
        <f t="shared" si="39"/>
        <v>Mississippi River - La Crescent WRAPS 2015-Pine Creek-(07040006-576)-E. coli</v>
      </c>
    </row>
    <row r="2549" spans="1:16" ht="27.95" hidden="1" customHeight="1" x14ac:dyDescent="0.25">
      <c r="A2549" s="203" t="s">
        <v>2500</v>
      </c>
      <c r="B2549" s="202" t="s">
        <v>2501</v>
      </c>
      <c r="C2549" s="203" t="s">
        <v>2496</v>
      </c>
      <c r="D2549" s="202" t="s">
        <v>2497</v>
      </c>
      <c r="E2549" s="202" t="s">
        <v>2498</v>
      </c>
      <c r="F2549" s="202" t="s">
        <v>505</v>
      </c>
      <c r="G2549" s="254">
        <v>5.8999999999999997E-2</v>
      </c>
      <c r="H2549" s="361" t="s">
        <v>1400</v>
      </c>
      <c r="I2549" s="359" t="s">
        <v>1385</v>
      </c>
      <c r="J2549" s="358">
        <v>0</v>
      </c>
      <c r="K2549" s="359" t="s">
        <v>1391</v>
      </c>
      <c r="L2549" s="359" t="s">
        <v>1392</v>
      </c>
      <c r="M2549" s="368">
        <v>2013</v>
      </c>
      <c r="N2549" s="205">
        <v>44074</v>
      </c>
      <c r="O2549" s="203" t="s">
        <v>2499</v>
      </c>
      <c r="P2549" t="str">
        <f t="shared" si="39"/>
        <v>Mississippi River - La Crescent WRAPS 2015-Pine Creek-(07040006-576)-E. coli</v>
      </c>
    </row>
    <row r="2550" spans="1:16" ht="27.95" hidden="1" customHeight="1" x14ac:dyDescent="0.25">
      <c r="A2550" s="203" t="s">
        <v>2494</v>
      </c>
      <c r="B2550" s="202" t="s">
        <v>2495</v>
      </c>
      <c r="C2550" s="203" t="s">
        <v>2496</v>
      </c>
      <c r="D2550" s="202" t="s">
        <v>2497</v>
      </c>
      <c r="E2550" s="202" t="s">
        <v>2498</v>
      </c>
      <c r="F2550" s="202" t="s">
        <v>505</v>
      </c>
      <c r="G2550" s="254">
        <v>1.4730000000000001</v>
      </c>
      <c r="H2550" s="361" t="s">
        <v>1400</v>
      </c>
      <c r="I2550" s="359" t="s">
        <v>1379</v>
      </c>
      <c r="J2550" s="358">
        <v>0</v>
      </c>
      <c r="K2550" s="359" t="s">
        <v>1391</v>
      </c>
      <c r="L2550" s="359" t="s">
        <v>1392</v>
      </c>
      <c r="M2550" s="368">
        <v>2013</v>
      </c>
      <c r="N2550" s="205">
        <v>44074</v>
      </c>
      <c r="O2550" s="203" t="s">
        <v>2499</v>
      </c>
      <c r="P2550" t="str">
        <f t="shared" si="39"/>
        <v>Mississippi River - La Crescent WRAPS 2015-Pine Creek-(07040006-576)-E. coli</v>
      </c>
    </row>
    <row r="2551" spans="1:16" ht="27.95" hidden="1" customHeight="1" x14ac:dyDescent="0.25">
      <c r="A2551" s="203" t="s">
        <v>2494</v>
      </c>
      <c r="B2551" s="202" t="s">
        <v>2495</v>
      </c>
      <c r="C2551" s="203" t="s">
        <v>2496</v>
      </c>
      <c r="D2551" s="202" t="s">
        <v>2497</v>
      </c>
      <c r="E2551" s="202" t="s">
        <v>2498</v>
      </c>
      <c r="F2551" s="202" t="s">
        <v>505</v>
      </c>
      <c r="G2551" s="254">
        <v>0.85699999999999998</v>
      </c>
      <c r="H2551" s="361" t="s">
        <v>1400</v>
      </c>
      <c r="I2551" s="359" t="s">
        <v>1382</v>
      </c>
      <c r="J2551" s="358">
        <v>0</v>
      </c>
      <c r="K2551" s="359" t="s">
        <v>1391</v>
      </c>
      <c r="L2551" s="359" t="s">
        <v>1392</v>
      </c>
      <c r="M2551" s="368">
        <v>2013</v>
      </c>
      <c r="N2551" s="205">
        <v>44074</v>
      </c>
      <c r="O2551" s="203" t="s">
        <v>2499</v>
      </c>
      <c r="P2551" t="str">
        <f t="shared" si="39"/>
        <v>Mississippi River - La Crescent WRAPS 2015-Pine Creek-(07040006-576)-E. coli</v>
      </c>
    </row>
    <row r="2552" spans="1:16" ht="27.95" hidden="1" customHeight="1" x14ac:dyDescent="0.25">
      <c r="A2552" s="203" t="s">
        <v>2494</v>
      </c>
      <c r="B2552" s="202" t="s">
        <v>2495</v>
      </c>
      <c r="C2552" s="203" t="s">
        <v>2496</v>
      </c>
      <c r="D2552" s="202" t="s">
        <v>2497</v>
      </c>
      <c r="E2552" s="202" t="s">
        <v>2498</v>
      </c>
      <c r="F2552" s="202" t="s">
        <v>505</v>
      </c>
      <c r="G2552" s="254">
        <v>0.748</v>
      </c>
      <c r="H2552" s="361" t="s">
        <v>1400</v>
      </c>
      <c r="I2552" s="359" t="s">
        <v>1383</v>
      </c>
      <c r="J2552" s="358">
        <v>0</v>
      </c>
      <c r="K2552" s="359" t="s">
        <v>1391</v>
      </c>
      <c r="L2552" s="359" t="s">
        <v>1392</v>
      </c>
      <c r="M2552" s="368">
        <v>2013</v>
      </c>
      <c r="N2552" s="205">
        <v>44074</v>
      </c>
      <c r="O2552" s="203" t="s">
        <v>2499</v>
      </c>
      <c r="P2552" t="str">
        <f t="shared" si="39"/>
        <v>Mississippi River - La Crescent WRAPS 2015-Pine Creek-(07040006-576)-E. coli</v>
      </c>
    </row>
    <row r="2553" spans="1:16" ht="27.95" hidden="1" customHeight="1" x14ac:dyDescent="0.25">
      <c r="A2553" s="203" t="s">
        <v>2494</v>
      </c>
      <c r="B2553" s="202" t="s">
        <v>2495</v>
      </c>
      <c r="C2553" s="203" t="s">
        <v>2496</v>
      </c>
      <c r="D2553" s="202" t="s">
        <v>2497</v>
      </c>
      <c r="E2553" s="202" t="s">
        <v>2498</v>
      </c>
      <c r="F2553" s="202" t="s">
        <v>505</v>
      </c>
      <c r="G2553" s="254">
        <v>0.65500000000000003</v>
      </c>
      <c r="H2553" s="361" t="s">
        <v>1400</v>
      </c>
      <c r="I2553" s="359" t="s">
        <v>1384</v>
      </c>
      <c r="J2553" s="358">
        <v>0</v>
      </c>
      <c r="K2553" s="359" t="s">
        <v>1391</v>
      </c>
      <c r="L2553" s="359" t="s">
        <v>1392</v>
      </c>
      <c r="M2553" s="368">
        <v>2013</v>
      </c>
      <c r="N2553" s="205">
        <v>44074</v>
      </c>
      <c r="O2553" s="203" t="s">
        <v>2499</v>
      </c>
      <c r="P2553" t="str">
        <f t="shared" si="39"/>
        <v>Mississippi River - La Crescent WRAPS 2015-Pine Creek-(07040006-576)-E. coli</v>
      </c>
    </row>
    <row r="2554" spans="1:16" ht="27.95" hidden="1" customHeight="1" x14ac:dyDescent="0.25">
      <c r="A2554" s="203" t="s">
        <v>2494</v>
      </c>
      <c r="B2554" s="202" t="s">
        <v>2495</v>
      </c>
      <c r="C2554" s="203" t="s">
        <v>2496</v>
      </c>
      <c r="D2554" s="202" t="s">
        <v>2497</v>
      </c>
      <c r="E2554" s="202" t="s">
        <v>2498</v>
      </c>
      <c r="F2554" s="202" t="s">
        <v>505</v>
      </c>
      <c r="G2554" s="254">
        <v>0.58499999999999996</v>
      </c>
      <c r="H2554" s="361" t="s">
        <v>1400</v>
      </c>
      <c r="I2554" s="359" t="s">
        <v>1385</v>
      </c>
      <c r="J2554" s="358">
        <v>0</v>
      </c>
      <c r="K2554" s="359" t="s">
        <v>1391</v>
      </c>
      <c r="L2554" s="359" t="s">
        <v>1392</v>
      </c>
      <c r="M2554" s="368">
        <v>2013</v>
      </c>
      <c r="N2554" s="205">
        <v>44074</v>
      </c>
      <c r="O2554" s="203" t="s">
        <v>2499</v>
      </c>
      <c r="P2554" t="str">
        <f t="shared" si="39"/>
        <v>Mississippi River - La Crescent WRAPS 2015-Pine Creek-(07040006-576)-E. coli</v>
      </c>
    </row>
    <row r="2555" spans="1:16" ht="27.95" hidden="1" customHeight="1" x14ac:dyDescent="0.25">
      <c r="A2555" s="203" t="s">
        <v>1996</v>
      </c>
      <c r="B2555" s="202" t="s">
        <v>2398</v>
      </c>
      <c r="C2555" s="203" t="s">
        <v>1997</v>
      </c>
      <c r="D2555" s="202" t="s">
        <v>1998</v>
      </c>
      <c r="E2555" s="202" t="s">
        <v>1999</v>
      </c>
      <c r="F2555" s="202" t="s">
        <v>505</v>
      </c>
      <c r="G2555" s="254">
        <v>2</v>
      </c>
      <c r="H2555" s="361" t="s">
        <v>1400</v>
      </c>
      <c r="I2555" s="359" t="s">
        <v>1379</v>
      </c>
      <c r="J2555" s="359" t="s">
        <v>1380</v>
      </c>
      <c r="K2555" s="359" t="s">
        <v>1391</v>
      </c>
      <c r="L2555" s="359" t="s">
        <v>1392</v>
      </c>
      <c r="M2555" s="368">
        <v>2010</v>
      </c>
      <c r="N2555" s="207" t="s">
        <v>2000</v>
      </c>
      <c r="O2555" s="203"/>
      <c r="P2555" t="str">
        <f t="shared" si="39"/>
        <v>Miss. River - Lake Pepin (Wells Creek) WRAPS 2008-Gilbert Creek-(07040001-530)-E. coli</v>
      </c>
    </row>
    <row r="2556" spans="1:16" ht="27.95" hidden="1" customHeight="1" x14ac:dyDescent="0.25">
      <c r="A2556" s="203" t="s">
        <v>1996</v>
      </c>
      <c r="B2556" s="202" t="s">
        <v>2398</v>
      </c>
      <c r="C2556" s="203" t="s">
        <v>1997</v>
      </c>
      <c r="D2556" s="202" t="s">
        <v>1404</v>
      </c>
      <c r="E2556" s="202" t="s">
        <v>1999</v>
      </c>
      <c r="F2556" s="202" t="s">
        <v>505</v>
      </c>
      <c r="G2556" s="254">
        <v>1.5</v>
      </c>
      <c r="H2556" s="361" t="s">
        <v>1400</v>
      </c>
      <c r="I2556" s="359" t="s">
        <v>1382</v>
      </c>
      <c r="J2556" s="359" t="s">
        <v>1380</v>
      </c>
      <c r="K2556" s="359" t="s">
        <v>1391</v>
      </c>
      <c r="L2556" s="359" t="s">
        <v>1392</v>
      </c>
      <c r="M2556" s="368">
        <v>2010</v>
      </c>
      <c r="N2556" s="207" t="s">
        <v>2000</v>
      </c>
      <c r="O2556" s="203"/>
      <c r="P2556" t="str">
        <f t="shared" si="39"/>
        <v>Miss. River - Lake Pepin (Wells Creek) WRAPS 2008-Gilbert Creek-(07040001-531)-E. coli</v>
      </c>
    </row>
    <row r="2557" spans="1:16" ht="27.95" hidden="1" customHeight="1" x14ac:dyDescent="0.25">
      <c r="A2557" s="203" t="s">
        <v>1996</v>
      </c>
      <c r="B2557" s="202" t="s">
        <v>2398</v>
      </c>
      <c r="C2557" s="203" t="s">
        <v>1997</v>
      </c>
      <c r="D2557" s="202" t="s">
        <v>2001</v>
      </c>
      <c r="E2557" s="202" t="s">
        <v>1999</v>
      </c>
      <c r="F2557" s="202" t="s">
        <v>505</v>
      </c>
      <c r="G2557" s="254">
        <v>1.4</v>
      </c>
      <c r="H2557" s="361" t="s">
        <v>1400</v>
      </c>
      <c r="I2557" s="359" t="s">
        <v>1383</v>
      </c>
      <c r="J2557" s="359" t="s">
        <v>1380</v>
      </c>
      <c r="K2557" s="359" t="s">
        <v>1391</v>
      </c>
      <c r="L2557" s="359" t="s">
        <v>1392</v>
      </c>
      <c r="M2557" s="368">
        <v>2010</v>
      </c>
      <c r="N2557" s="207" t="s">
        <v>2000</v>
      </c>
      <c r="O2557" s="203"/>
      <c r="P2557" t="str">
        <f t="shared" si="39"/>
        <v>Miss. River - Lake Pepin (Wells Creek) WRAPS 2008-Gilbert Creek-(07040001-532)-E. coli</v>
      </c>
    </row>
    <row r="2558" spans="1:16" ht="27.95" hidden="1" customHeight="1" x14ac:dyDescent="0.25">
      <c r="A2558" s="203" t="s">
        <v>1996</v>
      </c>
      <c r="B2558" s="202" t="s">
        <v>2398</v>
      </c>
      <c r="C2558" s="203" t="s">
        <v>1997</v>
      </c>
      <c r="D2558" s="202" t="s">
        <v>2002</v>
      </c>
      <c r="E2558" s="202" t="s">
        <v>1999</v>
      </c>
      <c r="F2558" s="202" t="s">
        <v>505</v>
      </c>
      <c r="G2558" s="254">
        <v>1.2</v>
      </c>
      <c r="H2558" s="361" t="s">
        <v>1400</v>
      </c>
      <c r="I2558" s="359" t="s">
        <v>1384</v>
      </c>
      <c r="J2558" s="359" t="s">
        <v>1380</v>
      </c>
      <c r="K2558" s="359" t="s">
        <v>1391</v>
      </c>
      <c r="L2558" s="359" t="s">
        <v>1392</v>
      </c>
      <c r="M2558" s="368">
        <v>2010</v>
      </c>
      <c r="N2558" s="207" t="s">
        <v>2000</v>
      </c>
      <c r="O2558" s="203"/>
      <c r="P2558" t="str">
        <f t="shared" si="39"/>
        <v>Miss. River - Lake Pepin (Wells Creek) WRAPS 2008-Gilbert Creek-(07040001-533)-E. coli</v>
      </c>
    </row>
    <row r="2559" spans="1:16" ht="27.95" hidden="1" customHeight="1" x14ac:dyDescent="0.25">
      <c r="A2559" s="203" t="s">
        <v>1996</v>
      </c>
      <c r="B2559" s="202" t="s">
        <v>2398</v>
      </c>
      <c r="C2559" s="203" t="s">
        <v>1997</v>
      </c>
      <c r="D2559" s="202" t="s">
        <v>2003</v>
      </c>
      <c r="E2559" s="202" t="s">
        <v>1999</v>
      </c>
      <c r="F2559" s="202" t="s">
        <v>505</v>
      </c>
      <c r="G2559" s="254">
        <v>1</v>
      </c>
      <c r="H2559" s="361" t="s">
        <v>1400</v>
      </c>
      <c r="I2559" s="359" t="s">
        <v>1385</v>
      </c>
      <c r="J2559" s="359" t="s">
        <v>1380</v>
      </c>
      <c r="K2559" s="359" t="s">
        <v>1391</v>
      </c>
      <c r="L2559" s="359" t="s">
        <v>1392</v>
      </c>
      <c r="M2559" s="368">
        <v>2010</v>
      </c>
      <c r="N2559" s="207" t="s">
        <v>2000</v>
      </c>
      <c r="O2559" s="203"/>
      <c r="P2559" t="str">
        <f t="shared" si="39"/>
        <v>Miss. River - Lake Pepin (Wells Creek) WRAPS 2008-Gilbert Creek-(07040001-534)-E. coli</v>
      </c>
    </row>
    <row r="2560" spans="1:16" ht="27.95" hidden="1" customHeight="1" x14ac:dyDescent="0.25">
      <c r="A2560" s="203" t="s">
        <v>1996</v>
      </c>
      <c r="B2560" s="202" t="s">
        <v>2398</v>
      </c>
      <c r="C2560" s="203" t="s">
        <v>1997</v>
      </c>
      <c r="D2560" s="202" t="s">
        <v>2003</v>
      </c>
      <c r="E2560" s="202" t="s">
        <v>1776</v>
      </c>
      <c r="F2560" s="202" t="s">
        <v>505</v>
      </c>
      <c r="G2560" s="254">
        <v>4</v>
      </c>
      <c r="H2560" s="361" t="s">
        <v>1400</v>
      </c>
      <c r="I2560" s="359" t="s">
        <v>1379</v>
      </c>
      <c r="J2560" s="359" t="s">
        <v>1380</v>
      </c>
      <c r="K2560" s="359" t="s">
        <v>1391</v>
      </c>
      <c r="L2560" s="359" t="s">
        <v>1392</v>
      </c>
      <c r="M2560" s="368">
        <v>2010</v>
      </c>
      <c r="N2560" s="207" t="s">
        <v>2000</v>
      </c>
      <c r="O2560" s="203"/>
      <c r="P2560" t="str">
        <f t="shared" si="39"/>
        <v>Miss. River - Lake Pepin (Wells Creek) WRAPS 2008-Miller Creek-(07040001-534)-E. coli</v>
      </c>
    </row>
    <row r="2561" spans="1:16" ht="27.95" hidden="1" customHeight="1" x14ac:dyDescent="0.25">
      <c r="A2561" s="203" t="s">
        <v>1996</v>
      </c>
      <c r="B2561" s="202" t="s">
        <v>2398</v>
      </c>
      <c r="C2561" s="203" t="s">
        <v>1997</v>
      </c>
      <c r="D2561" s="202" t="s">
        <v>2004</v>
      </c>
      <c r="E2561" s="202" t="s">
        <v>1776</v>
      </c>
      <c r="F2561" s="202" t="s">
        <v>505</v>
      </c>
      <c r="G2561" s="254">
        <v>3.2</v>
      </c>
      <c r="H2561" s="361" t="s">
        <v>1400</v>
      </c>
      <c r="I2561" s="359" t="s">
        <v>1382</v>
      </c>
      <c r="J2561" s="359" t="s">
        <v>1380</v>
      </c>
      <c r="K2561" s="359" t="s">
        <v>1391</v>
      </c>
      <c r="L2561" s="359" t="s">
        <v>1392</v>
      </c>
      <c r="M2561" s="368">
        <v>2010</v>
      </c>
      <c r="N2561" s="207" t="s">
        <v>2000</v>
      </c>
      <c r="O2561" s="203"/>
      <c r="P2561" t="str">
        <f t="shared" si="39"/>
        <v>Miss. River - Lake Pepin (Wells Creek) WRAPS 2008-Miller Creek-(07040001-535)-E. coli</v>
      </c>
    </row>
    <row r="2562" spans="1:16" ht="27.95" hidden="1" customHeight="1" x14ac:dyDescent="0.25">
      <c r="A2562" s="203" t="s">
        <v>1996</v>
      </c>
      <c r="B2562" s="202" t="s">
        <v>2398</v>
      </c>
      <c r="C2562" s="203" t="s">
        <v>1997</v>
      </c>
      <c r="D2562" s="202" t="s">
        <v>2005</v>
      </c>
      <c r="E2562" s="202" t="s">
        <v>1776</v>
      </c>
      <c r="F2562" s="202" t="s">
        <v>505</v>
      </c>
      <c r="G2562" s="254">
        <v>2.8</v>
      </c>
      <c r="H2562" s="361" t="s">
        <v>1400</v>
      </c>
      <c r="I2562" s="359" t="s">
        <v>1383</v>
      </c>
      <c r="J2562" s="359" t="s">
        <v>1380</v>
      </c>
      <c r="K2562" s="359" t="s">
        <v>1391</v>
      </c>
      <c r="L2562" s="359" t="s">
        <v>1392</v>
      </c>
      <c r="M2562" s="368">
        <v>2010</v>
      </c>
      <c r="N2562" s="207" t="s">
        <v>2000</v>
      </c>
      <c r="O2562" s="203"/>
      <c r="P2562" t="str">
        <f t="shared" si="39"/>
        <v>Miss. River - Lake Pepin (Wells Creek) WRAPS 2008-Miller Creek-(07040001-536)-E. coli</v>
      </c>
    </row>
    <row r="2563" spans="1:16" ht="27.95" hidden="1" customHeight="1" x14ac:dyDescent="0.25">
      <c r="A2563" s="203" t="s">
        <v>1996</v>
      </c>
      <c r="B2563" s="202" t="s">
        <v>2398</v>
      </c>
      <c r="C2563" s="203" t="s">
        <v>1997</v>
      </c>
      <c r="D2563" s="202" t="s">
        <v>2006</v>
      </c>
      <c r="E2563" s="202" t="s">
        <v>1776</v>
      </c>
      <c r="F2563" s="202" t="s">
        <v>505</v>
      </c>
      <c r="G2563" s="254">
        <v>2.5</v>
      </c>
      <c r="H2563" s="361" t="s">
        <v>1400</v>
      </c>
      <c r="I2563" s="359" t="s">
        <v>1384</v>
      </c>
      <c r="J2563" s="359" t="s">
        <v>1380</v>
      </c>
      <c r="K2563" s="359" t="s">
        <v>1391</v>
      </c>
      <c r="L2563" s="359" t="s">
        <v>1392</v>
      </c>
      <c r="M2563" s="368">
        <v>2010</v>
      </c>
      <c r="N2563" s="207" t="s">
        <v>2000</v>
      </c>
      <c r="O2563" s="203"/>
      <c r="P2563" t="str">
        <f t="shared" ref="P2563:P2626" si="40">CONCATENATE(C2563, "-", E2563, "-","(", D2563,")", "-",K2563)</f>
        <v>Miss. River - Lake Pepin (Wells Creek) WRAPS 2008-Miller Creek-(07040001-537)-E. coli</v>
      </c>
    </row>
    <row r="2564" spans="1:16" ht="27.95" hidden="1" customHeight="1" x14ac:dyDescent="0.25">
      <c r="A2564" s="203" t="s">
        <v>1996</v>
      </c>
      <c r="B2564" s="202" t="s">
        <v>2398</v>
      </c>
      <c r="C2564" s="203" t="s">
        <v>1997</v>
      </c>
      <c r="D2564" s="202" t="s">
        <v>2007</v>
      </c>
      <c r="E2564" s="202" t="s">
        <v>1776</v>
      </c>
      <c r="F2564" s="202" t="s">
        <v>505</v>
      </c>
      <c r="G2564" s="254">
        <v>2.1</v>
      </c>
      <c r="H2564" s="361" t="s">
        <v>1400</v>
      </c>
      <c r="I2564" s="359" t="s">
        <v>1385</v>
      </c>
      <c r="J2564" s="359" t="s">
        <v>1380</v>
      </c>
      <c r="K2564" s="359" t="s">
        <v>1391</v>
      </c>
      <c r="L2564" s="359" t="s">
        <v>1392</v>
      </c>
      <c r="M2564" s="368">
        <v>2010</v>
      </c>
      <c r="N2564" s="207" t="s">
        <v>2000</v>
      </c>
      <c r="O2564" s="203"/>
      <c r="P2564" t="str">
        <f t="shared" si="40"/>
        <v>Miss. River - Lake Pepin (Wells Creek) WRAPS 2008-Miller Creek-(07040001-538)-E. coli</v>
      </c>
    </row>
    <row r="2565" spans="1:16" ht="27.95" hidden="1" customHeight="1" x14ac:dyDescent="0.25">
      <c r="A2565" s="203" t="s">
        <v>1996</v>
      </c>
      <c r="B2565" s="202" t="s">
        <v>2398</v>
      </c>
      <c r="C2565" s="203" t="s">
        <v>1403</v>
      </c>
      <c r="D2565" s="202" t="s">
        <v>1404</v>
      </c>
      <c r="E2565" s="202" t="s">
        <v>1405</v>
      </c>
      <c r="F2565" s="202" t="s">
        <v>475</v>
      </c>
      <c r="G2565" s="253">
        <v>154</v>
      </c>
      <c r="H2565" s="361" t="s">
        <v>1406</v>
      </c>
      <c r="I2565" s="359" t="s">
        <v>1407</v>
      </c>
      <c r="J2565" s="359" t="s">
        <v>1380</v>
      </c>
      <c r="K2565" s="359" t="s">
        <v>22</v>
      </c>
      <c r="L2565" s="359" t="s">
        <v>1408</v>
      </c>
      <c r="M2565" s="368" t="s">
        <v>1407</v>
      </c>
      <c r="N2565" s="205">
        <v>42486</v>
      </c>
      <c r="O2565" s="203"/>
      <c r="P2565" t="str">
        <f t="shared" si="40"/>
        <v>South Metro Mississippi TSS TMDL-Mississippi River-(07040001-531)-TSS</v>
      </c>
    </row>
    <row r="2566" spans="1:16" ht="27.95" hidden="1" customHeight="1" x14ac:dyDescent="0.25">
      <c r="A2566" s="203" t="s">
        <v>2008</v>
      </c>
      <c r="B2566" s="202" t="s">
        <v>696</v>
      </c>
      <c r="C2566" s="203" t="s">
        <v>2009</v>
      </c>
      <c r="D2566" s="202" t="s">
        <v>795</v>
      </c>
      <c r="E2566" s="202" t="s">
        <v>2010</v>
      </c>
      <c r="F2566" s="202" t="s">
        <v>505</v>
      </c>
      <c r="G2566" s="253">
        <v>1.1000000000000001</v>
      </c>
      <c r="H2566" s="361" t="s">
        <v>2011</v>
      </c>
      <c r="I2566" s="359" t="s">
        <v>1379</v>
      </c>
      <c r="J2566" s="358">
        <v>0</v>
      </c>
      <c r="K2566" s="359" t="s">
        <v>1778</v>
      </c>
      <c r="L2566" s="359" t="s">
        <v>1392</v>
      </c>
      <c r="M2566" s="368">
        <v>2007</v>
      </c>
      <c r="N2566" s="205">
        <v>40533</v>
      </c>
      <c r="O2566" s="203"/>
      <c r="P2566" t="str">
        <f t="shared" si="40"/>
        <v>Browns Creek Impaired Biota TMDL-Browns Creek-(07030005-520)-Temperature</v>
      </c>
    </row>
    <row r="2567" spans="1:16" ht="27.95" hidden="1" customHeight="1" x14ac:dyDescent="0.25">
      <c r="A2567" s="203" t="s">
        <v>2008</v>
      </c>
      <c r="B2567" s="202" t="s">
        <v>696</v>
      </c>
      <c r="C2567" s="203" t="s">
        <v>2009</v>
      </c>
      <c r="D2567" s="202" t="s">
        <v>795</v>
      </c>
      <c r="E2567" s="202" t="s">
        <v>2010</v>
      </c>
      <c r="F2567" s="202" t="s">
        <v>505</v>
      </c>
      <c r="G2567" s="253">
        <v>0.2</v>
      </c>
      <c r="H2567" s="361" t="s">
        <v>2011</v>
      </c>
      <c r="I2567" s="359" t="s">
        <v>1382</v>
      </c>
      <c r="J2567" s="358">
        <v>0</v>
      </c>
      <c r="K2567" s="359" t="s">
        <v>1778</v>
      </c>
      <c r="L2567" s="359" t="s">
        <v>1392</v>
      </c>
      <c r="M2567" s="368">
        <v>2007</v>
      </c>
      <c r="N2567" s="205">
        <v>40533</v>
      </c>
      <c r="O2567" s="203"/>
      <c r="P2567" t="str">
        <f t="shared" si="40"/>
        <v>Browns Creek Impaired Biota TMDL-Browns Creek-(07030005-520)-Temperature</v>
      </c>
    </row>
    <row r="2568" spans="1:16" ht="27.95" hidden="1" customHeight="1" x14ac:dyDescent="0.25">
      <c r="A2568" s="203" t="s">
        <v>2008</v>
      </c>
      <c r="B2568" s="202" t="s">
        <v>696</v>
      </c>
      <c r="C2568" s="203" t="s">
        <v>2009</v>
      </c>
      <c r="D2568" s="202" t="s">
        <v>795</v>
      </c>
      <c r="E2568" s="202" t="s">
        <v>2010</v>
      </c>
      <c r="F2568" s="202" t="s">
        <v>505</v>
      </c>
      <c r="G2568" s="253">
        <v>0.09</v>
      </c>
      <c r="H2568" s="361" t="s">
        <v>2011</v>
      </c>
      <c r="I2568" s="359" t="s">
        <v>1383</v>
      </c>
      <c r="J2568" s="358">
        <v>0</v>
      </c>
      <c r="K2568" s="359" t="s">
        <v>1778</v>
      </c>
      <c r="L2568" s="359" t="s">
        <v>1392</v>
      </c>
      <c r="M2568" s="368">
        <v>2007</v>
      </c>
      <c r="N2568" s="205">
        <v>40533</v>
      </c>
      <c r="O2568" s="203"/>
      <c r="P2568" t="str">
        <f t="shared" si="40"/>
        <v>Browns Creek Impaired Biota TMDL-Browns Creek-(07030005-520)-Temperature</v>
      </c>
    </row>
    <row r="2569" spans="1:16" ht="27.95" hidden="1" customHeight="1" x14ac:dyDescent="0.25">
      <c r="A2569" s="203" t="s">
        <v>2008</v>
      </c>
      <c r="B2569" s="202" t="s">
        <v>696</v>
      </c>
      <c r="C2569" s="203" t="s">
        <v>2009</v>
      </c>
      <c r="D2569" s="202" t="s">
        <v>795</v>
      </c>
      <c r="E2569" s="202" t="s">
        <v>2010</v>
      </c>
      <c r="F2569" s="202" t="s">
        <v>505</v>
      </c>
      <c r="G2569" s="253">
        <v>0.04</v>
      </c>
      <c r="H2569" s="361" t="s">
        <v>2011</v>
      </c>
      <c r="I2569" s="359" t="s">
        <v>1384</v>
      </c>
      <c r="J2569" s="358">
        <v>0</v>
      </c>
      <c r="K2569" s="359" t="s">
        <v>1778</v>
      </c>
      <c r="L2569" s="359" t="s">
        <v>1392</v>
      </c>
      <c r="M2569" s="368">
        <v>2007</v>
      </c>
      <c r="N2569" s="205">
        <v>40533</v>
      </c>
      <c r="O2569" s="203"/>
      <c r="P2569" t="str">
        <f t="shared" si="40"/>
        <v>Browns Creek Impaired Biota TMDL-Browns Creek-(07030005-520)-Temperature</v>
      </c>
    </row>
    <row r="2570" spans="1:16" ht="27.95" hidden="1" customHeight="1" x14ac:dyDescent="0.25">
      <c r="A2570" s="203" t="s">
        <v>2008</v>
      </c>
      <c r="B2570" s="202" t="s">
        <v>696</v>
      </c>
      <c r="C2570" s="203" t="s">
        <v>2009</v>
      </c>
      <c r="D2570" s="202" t="s">
        <v>795</v>
      </c>
      <c r="E2570" s="202" t="s">
        <v>2010</v>
      </c>
      <c r="F2570" s="202" t="s">
        <v>505</v>
      </c>
      <c r="G2570" s="253">
        <v>2.3E-2</v>
      </c>
      <c r="H2570" s="361" t="s">
        <v>2011</v>
      </c>
      <c r="I2570" s="359" t="s">
        <v>1385</v>
      </c>
      <c r="J2570" s="358">
        <v>0</v>
      </c>
      <c r="K2570" s="359" t="s">
        <v>1778</v>
      </c>
      <c r="L2570" s="359" t="s">
        <v>1392</v>
      </c>
      <c r="M2570" s="368">
        <v>2007</v>
      </c>
      <c r="N2570" s="205">
        <v>40533</v>
      </c>
      <c r="O2570" s="203"/>
      <c r="P2570" t="str">
        <f t="shared" si="40"/>
        <v>Browns Creek Impaired Biota TMDL-Browns Creek-(07030005-520)-Temperature</v>
      </c>
    </row>
    <row r="2571" spans="1:16" ht="27.95" hidden="1" customHeight="1" x14ac:dyDescent="0.25">
      <c r="A2571" s="203" t="s">
        <v>2008</v>
      </c>
      <c r="B2571" s="202" t="s">
        <v>696</v>
      </c>
      <c r="C2571" s="203" t="s">
        <v>2009</v>
      </c>
      <c r="D2571" s="202" t="s">
        <v>795</v>
      </c>
      <c r="E2571" s="202" t="s">
        <v>2010</v>
      </c>
      <c r="F2571" s="202" t="s">
        <v>505</v>
      </c>
      <c r="G2571" s="253">
        <v>1.1000000000000001</v>
      </c>
      <c r="H2571" s="361" t="s">
        <v>1414</v>
      </c>
      <c r="I2571" s="359" t="s">
        <v>1379</v>
      </c>
      <c r="J2571" s="358">
        <v>0</v>
      </c>
      <c r="K2571" s="359" t="s">
        <v>22</v>
      </c>
      <c r="L2571" s="359" t="s">
        <v>1392</v>
      </c>
      <c r="M2571" s="368">
        <v>2007</v>
      </c>
      <c r="N2571" s="205">
        <v>40533</v>
      </c>
      <c r="O2571" s="203"/>
      <c r="P2571" t="str">
        <f t="shared" si="40"/>
        <v>Browns Creek Impaired Biota TMDL-Browns Creek-(07030005-520)-TSS</v>
      </c>
    </row>
    <row r="2572" spans="1:16" ht="27.95" hidden="1" customHeight="1" x14ac:dyDescent="0.25">
      <c r="A2572" s="203" t="s">
        <v>2008</v>
      </c>
      <c r="B2572" s="202" t="s">
        <v>696</v>
      </c>
      <c r="C2572" s="203" t="s">
        <v>2009</v>
      </c>
      <c r="D2572" s="202" t="s">
        <v>795</v>
      </c>
      <c r="E2572" s="202" t="s">
        <v>2010</v>
      </c>
      <c r="F2572" s="202" t="s">
        <v>505</v>
      </c>
      <c r="G2572" s="253">
        <v>0.5</v>
      </c>
      <c r="H2572" s="361" t="s">
        <v>1414</v>
      </c>
      <c r="I2572" s="359" t="s">
        <v>1382</v>
      </c>
      <c r="J2572" s="358">
        <v>0</v>
      </c>
      <c r="K2572" s="359" t="s">
        <v>22</v>
      </c>
      <c r="L2572" s="359" t="s">
        <v>1392</v>
      </c>
      <c r="M2572" s="368">
        <v>2007</v>
      </c>
      <c r="N2572" s="205">
        <v>40533</v>
      </c>
      <c r="O2572" s="203"/>
      <c r="P2572" t="str">
        <f t="shared" si="40"/>
        <v>Browns Creek Impaired Biota TMDL-Browns Creek-(07030005-520)-TSS</v>
      </c>
    </row>
    <row r="2573" spans="1:16" ht="27.95" hidden="1" customHeight="1" x14ac:dyDescent="0.25">
      <c r="A2573" s="203" t="s">
        <v>2008</v>
      </c>
      <c r="B2573" s="202" t="s">
        <v>696</v>
      </c>
      <c r="C2573" s="203" t="s">
        <v>2009</v>
      </c>
      <c r="D2573" s="202" t="s">
        <v>795</v>
      </c>
      <c r="E2573" s="202" t="s">
        <v>2010</v>
      </c>
      <c r="F2573" s="202" t="s">
        <v>505</v>
      </c>
      <c r="G2573" s="253">
        <v>0.4</v>
      </c>
      <c r="H2573" s="361" t="s">
        <v>1414</v>
      </c>
      <c r="I2573" s="359" t="s">
        <v>1383</v>
      </c>
      <c r="J2573" s="358">
        <v>0</v>
      </c>
      <c r="K2573" s="359" t="s">
        <v>22</v>
      </c>
      <c r="L2573" s="359" t="s">
        <v>1392</v>
      </c>
      <c r="M2573" s="368">
        <v>2007</v>
      </c>
      <c r="N2573" s="205">
        <v>40533</v>
      </c>
      <c r="O2573" s="203"/>
      <c r="P2573" t="str">
        <f t="shared" si="40"/>
        <v>Browns Creek Impaired Biota TMDL-Browns Creek-(07030005-520)-TSS</v>
      </c>
    </row>
    <row r="2574" spans="1:16" ht="27.95" hidden="1" customHeight="1" x14ac:dyDescent="0.25">
      <c r="A2574" s="203" t="s">
        <v>2008</v>
      </c>
      <c r="B2574" s="202" t="s">
        <v>696</v>
      </c>
      <c r="C2574" s="203" t="s">
        <v>2009</v>
      </c>
      <c r="D2574" s="202" t="s">
        <v>795</v>
      </c>
      <c r="E2574" s="202" t="s">
        <v>2010</v>
      </c>
      <c r="F2574" s="202" t="s">
        <v>505</v>
      </c>
      <c r="G2574" s="253">
        <v>0.3</v>
      </c>
      <c r="H2574" s="361" t="s">
        <v>1414</v>
      </c>
      <c r="I2574" s="359" t="s">
        <v>1384</v>
      </c>
      <c r="J2574" s="358">
        <v>0</v>
      </c>
      <c r="K2574" s="359" t="s">
        <v>22</v>
      </c>
      <c r="L2574" s="359" t="s">
        <v>1392</v>
      </c>
      <c r="M2574" s="368">
        <v>2007</v>
      </c>
      <c r="N2574" s="205">
        <v>40533</v>
      </c>
      <c r="O2574" s="203"/>
      <c r="P2574" t="str">
        <f t="shared" si="40"/>
        <v>Browns Creek Impaired Biota TMDL-Browns Creek-(07030005-520)-TSS</v>
      </c>
    </row>
    <row r="2575" spans="1:16" ht="27.95" hidden="1" customHeight="1" x14ac:dyDescent="0.25">
      <c r="A2575" s="203" t="s">
        <v>2008</v>
      </c>
      <c r="B2575" s="202" t="s">
        <v>696</v>
      </c>
      <c r="C2575" s="203" t="s">
        <v>2009</v>
      </c>
      <c r="D2575" s="202" t="s">
        <v>795</v>
      </c>
      <c r="E2575" s="202" t="s">
        <v>2010</v>
      </c>
      <c r="F2575" s="202" t="s">
        <v>505</v>
      </c>
      <c r="G2575" s="253">
        <v>0.2</v>
      </c>
      <c r="H2575" s="361" t="s">
        <v>1414</v>
      </c>
      <c r="I2575" s="359" t="s">
        <v>1385</v>
      </c>
      <c r="J2575" s="358">
        <v>0</v>
      </c>
      <c r="K2575" s="359" t="s">
        <v>22</v>
      </c>
      <c r="L2575" s="359" t="s">
        <v>1392</v>
      </c>
      <c r="M2575" s="368">
        <v>2007</v>
      </c>
      <c r="N2575" s="205">
        <v>40533</v>
      </c>
      <c r="O2575" s="203"/>
      <c r="P2575" t="str">
        <f t="shared" si="40"/>
        <v>Browns Creek Impaired Biota TMDL-Browns Creek-(07030005-520)-TSS</v>
      </c>
    </row>
    <row r="2576" spans="1:16" ht="27.95" hidden="1" customHeight="1" x14ac:dyDescent="0.25">
      <c r="A2576" s="203" t="s">
        <v>2008</v>
      </c>
      <c r="B2576" s="202" t="s">
        <v>696</v>
      </c>
      <c r="C2576" s="203" t="s">
        <v>1518</v>
      </c>
      <c r="D2576" s="202" t="s">
        <v>1519</v>
      </c>
      <c r="E2576" s="202" t="s">
        <v>1520</v>
      </c>
      <c r="F2576" s="202" t="s">
        <v>475</v>
      </c>
      <c r="G2576" s="253">
        <v>0.19</v>
      </c>
      <c r="H2576" s="361" t="s">
        <v>1406</v>
      </c>
      <c r="I2576" s="359" t="s">
        <v>1407</v>
      </c>
      <c r="J2576" s="358">
        <v>0.34</v>
      </c>
      <c r="K2576" s="359" t="s">
        <v>1113</v>
      </c>
      <c r="L2576" s="359" t="s">
        <v>1408</v>
      </c>
      <c r="M2576" s="368">
        <v>1992</v>
      </c>
      <c r="N2576" s="207" t="s">
        <v>1521</v>
      </c>
      <c r="O2576" s="203"/>
      <c r="P2576" t="str">
        <f t="shared" si="40"/>
        <v>Lake St. Croix Excess Nutrient TMDL-St. Croix-(82-0001-00)-TP</v>
      </c>
    </row>
    <row r="2577" spans="1:16" ht="27.95" hidden="1" customHeight="1" x14ac:dyDescent="0.25">
      <c r="A2577" s="203" t="s">
        <v>2008</v>
      </c>
      <c r="B2577" s="202" t="s">
        <v>696</v>
      </c>
      <c r="C2577" s="203" t="s">
        <v>1403</v>
      </c>
      <c r="D2577" s="202" t="s">
        <v>1404</v>
      </c>
      <c r="E2577" s="202" t="s">
        <v>1405</v>
      </c>
      <c r="F2577" s="202" t="s">
        <v>475</v>
      </c>
      <c r="G2577" s="253">
        <v>154</v>
      </c>
      <c r="H2577" s="361" t="s">
        <v>1406</v>
      </c>
      <c r="I2577" s="359" t="s">
        <v>1407</v>
      </c>
      <c r="J2577" s="208">
        <v>0</v>
      </c>
      <c r="K2577" s="359" t="s">
        <v>22</v>
      </c>
      <c r="L2577" s="359" t="s">
        <v>1408</v>
      </c>
      <c r="M2577" s="368" t="s">
        <v>1407</v>
      </c>
      <c r="N2577" s="205">
        <v>42486</v>
      </c>
      <c r="O2577" s="203"/>
      <c r="P2577" t="str">
        <f t="shared" si="40"/>
        <v>South Metro Mississippi TSS TMDL-Mississippi River-(07040001-531)-TSS</v>
      </c>
    </row>
    <row r="2578" spans="1:16" ht="27.95" hidden="1" customHeight="1" x14ac:dyDescent="0.25">
      <c r="A2578" s="203" t="s">
        <v>2008</v>
      </c>
      <c r="B2578" s="202" t="s">
        <v>696</v>
      </c>
      <c r="C2578" s="203" t="s">
        <v>2012</v>
      </c>
      <c r="D2578" s="202" t="s">
        <v>2013</v>
      </c>
      <c r="E2578" s="202" t="s">
        <v>2014</v>
      </c>
      <c r="F2578" s="202" t="s">
        <v>505</v>
      </c>
      <c r="G2578" s="253">
        <v>6</v>
      </c>
      <c r="H2578" s="361" t="s">
        <v>1433</v>
      </c>
      <c r="I2578" s="359" t="s">
        <v>1407</v>
      </c>
      <c r="J2578" s="358">
        <v>0</v>
      </c>
      <c r="K2578" s="359" t="s">
        <v>1113</v>
      </c>
      <c r="L2578" s="359" t="s">
        <v>1408</v>
      </c>
      <c r="M2578" s="368">
        <v>2006</v>
      </c>
      <c r="N2578" s="205">
        <v>42558</v>
      </c>
      <c r="O2578" s="203"/>
      <c r="P2578" t="str">
        <f t="shared" si="40"/>
        <v>Valley Branch Watershed District WRAPS 2010-Sunfish-(82-0107-00)-TP</v>
      </c>
    </row>
    <row r="2579" spans="1:16" ht="27.95" hidden="1" customHeight="1" x14ac:dyDescent="0.25">
      <c r="A2579" s="203" t="s">
        <v>2008</v>
      </c>
      <c r="B2579" s="202" t="s">
        <v>696</v>
      </c>
      <c r="C2579" s="203" t="s">
        <v>2012</v>
      </c>
      <c r="D2579" s="202" t="s">
        <v>2013</v>
      </c>
      <c r="E2579" s="202" t="s">
        <v>2014</v>
      </c>
      <c r="F2579" s="202" t="s">
        <v>505</v>
      </c>
      <c r="G2579" s="253">
        <v>4.8899999999999999E-2</v>
      </c>
      <c r="H2579" s="361" t="s">
        <v>1414</v>
      </c>
      <c r="I2579" s="359" t="s">
        <v>1407</v>
      </c>
      <c r="J2579" s="358">
        <v>0</v>
      </c>
      <c r="K2579" s="359" t="s">
        <v>1113</v>
      </c>
      <c r="L2579" s="359" t="s">
        <v>1392</v>
      </c>
      <c r="M2579" s="368">
        <v>2006</v>
      </c>
      <c r="N2579" s="205">
        <v>42558</v>
      </c>
      <c r="O2579" s="203"/>
      <c r="P2579" t="str">
        <f t="shared" si="40"/>
        <v>Valley Branch Watershed District WRAPS 2010-Sunfish-(82-0107-00)-TP</v>
      </c>
    </row>
    <row r="2580" spans="1:16" ht="27.95" hidden="1" customHeight="1" x14ac:dyDescent="0.25">
      <c r="A2580" s="203" t="s">
        <v>128</v>
      </c>
      <c r="B2580" s="202" t="s">
        <v>510</v>
      </c>
      <c r="C2580" s="203" t="s">
        <v>2015</v>
      </c>
      <c r="D2580" s="202" t="s">
        <v>2016</v>
      </c>
      <c r="E2580" s="202" t="s">
        <v>2017</v>
      </c>
      <c r="F2580" s="202" t="s">
        <v>505</v>
      </c>
      <c r="G2580" s="253">
        <v>1</v>
      </c>
      <c r="H2580" s="361" t="s">
        <v>1456</v>
      </c>
      <c r="I2580" s="359" t="s">
        <v>1407</v>
      </c>
      <c r="J2580" s="359" t="s">
        <v>1380</v>
      </c>
      <c r="K2580" s="359" t="s">
        <v>1113</v>
      </c>
      <c r="L2580" s="359" t="s">
        <v>1408</v>
      </c>
      <c r="M2580" s="368">
        <v>2004</v>
      </c>
      <c r="N2580" s="205">
        <v>40449</v>
      </c>
      <c r="O2580" s="203"/>
      <c r="P2580" t="str">
        <f t="shared" si="40"/>
        <v>Carver Creek Lakes Excess Nutrients TMDLs-Miller-(10-0029-00)-TP</v>
      </c>
    </row>
    <row r="2581" spans="1:16" ht="27.95" hidden="1" customHeight="1" x14ac:dyDescent="0.25">
      <c r="A2581" s="203" t="s">
        <v>128</v>
      </c>
      <c r="B2581" s="202" t="s">
        <v>510</v>
      </c>
      <c r="C2581" s="203" t="s">
        <v>2015</v>
      </c>
      <c r="D2581" s="202" t="s">
        <v>2016</v>
      </c>
      <c r="E2581" s="202" t="s">
        <v>2017</v>
      </c>
      <c r="F2581" s="202" t="s">
        <v>505</v>
      </c>
      <c r="G2581" s="253">
        <v>2E-3</v>
      </c>
      <c r="H2581" s="361" t="s">
        <v>527</v>
      </c>
      <c r="I2581" s="359" t="s">
        <v>1407</v>
      </c>
      <c r="J2581" s="359" t="s">
        <v>1380</v>
      </c>
      <c r="K2581" s="359" t="s">
        <v>1113</v>
      </c>
      <c r="L2581" s="359" t="s">
        <v>1392</v>
      </c>
      <c r="M2581" s="368">
        <v>2004</v>
      </c>
      <c r="N2581" s="205">
        <v>40449</v>
      </c>
      <c r="O2581" s="203"/>
      <c r="P2581" t="str">
        <f t="shared" si="40"/>
        <v>Carver Creek Lakes Excess Nutrients TMDLs-Miller-(10-0029-00)-TP</v>
      </c>
    </row>
    <row r="2582" spans="1:16" ht="27.95" hidden="1" customHeight="1" x14ac:dyDescent="0.25">
      <c r="A2582" s="203" t="s">
        <v>128</v>
      </c>
      <c r="B2582" s="202" t="s">
        <v>510</v>
      </c>
      <c r="C2582" s="203" t="s">
        <v>1628</v>
      </c>
      <c r="D2582" s="202" t="s">
        <v>784</v>
      </c>
      <c r="E2582" s="202" t="s">
        <v>57</v>
      </c>
      <c r="F2582" s="202" t="s">
        <v>505</v>
      </c>
      <c r="G2582" s="253">
        <v>534.6</v>
      </c>
      <c r="H2582" s="361" t="s">
        <v>527</v>
      </c>
      <c r="I2582" s="359" t="s">
        <v>1379</v>
      </c>
      <c r="J2582" s="358">
        <v>0</v>
      </c>
      <c r="K2582" s="359" t="s">
        <v>22</v>
      </c>
      <c r="L2582" s="359" t="s">
        <v>1392</v>
      </c>
      <c r="M2582" s="368">
        <v>1999</v>
      </c>
      <c r="N2582" s="205">
        <v>41178</v>
      </c>
      <c r="O2582" s="203"/>
      <c r="P2582" t="str">
        <f t="shared" si="40"/>
        <v>Carver Creek: Turbidity TMDL-Carver Creek-(07020012-516)-TSS</v>
      </c>
    </row>
    <row r="2583" spans="1:16" ht="27.95" hidden="1" customHeight="1" x14ac:dyDescent="0.25">
      <c r="A2583" s="203" t="s">
        <v>128</v>
      </c>
      <c r="B2583" s="202" t="s">
        <v>510</v>
      </c>
      <c r="C2583" s="203" t="s">
        <v>1628</v>
      </c>
      <c r="D2583" s="202" t="s">
        <v>784</v>
      </c>
      <c r="E2583" s="202" t="s">
        <v>57</v>
      </c>
      <c r="F2583" s="202" t="s">
        <v>505</v>
      </c>
      <c r="G2583" s="253">
        <v>166.1</v>
      </c>
      <c r="H2583" s="361" t="s">
        <v>527</v>
      </c>
      <c r="I2583" s="359" t="s">
        <v>1382</v>
      </c>
      <c r="J2583" s="358">
        <v>0</v>
      </c>
      <c r="K2583" s="359" t="s">
        <v>22</v>
      </c>
      <c r="L2583" s="359" t="s">
        <v>1392</v>
      </c>
      <c r="M2583" s="368">
        <v>1999</v>
      </c>
      <c r="N2583" s="205">
        <v>41178</v>
      </c>
      <c r="O2583" s="203"/>
      <c r="P2583" t="str">
        <f t="shared" si="40"/>
        <v>Carver Creek: Turbidity TMDL-Carver Creek-(07020012-516)-TSS</v>
      </c>
    </row>
    <row r="2584" spans="1:16" ht="27.95" hidden="1" customHeight="1" x14ac:dyDescent="0.25">
      <c r="A2584" s="203" t="s">
        <v>128</v>
      </c>
      <c r="B2584" s="202" t="s">
        <v>510</v>
      </c>
      <c r="C2584" s="203" t="s">
        <v>1628</v>
      </c>
      <c r="D2584" s="202" t="s">
        <v>784</v>
      </c>
      <c r="E2584" s="202" t="s">
        <v>57</v>
      </c>
      <c r="F2584" s="202" t="s">
        <v>505</v>
      </c>
      <c r="G2584" s="253">
        <v>55.3</v>
      </c>
      <c r="H2584" s="361" t="s">
        <v>527</v>
      </c>
      <c r="I2584" s="359" t="s">
        <v>1383</v>
      </c>
      <c r="J2584" s="358">
        <v>0</v>
      </c>
      <c r="K2584" s="359" t="s">
        <v>22</v>
      </c>
      <c r="L2584" s="359" t="s">
        <v>1392</v>
      </c>
      <c r="M2584" s="368">
        <v>1999</v>
      </c>
      <c r="N2584" s="205">
        <v>41178</v>
      </c>
      <c r="O2584" s="203"/>
      <c r="P2584" t="str">
        <f t="shared" si="40"/>
        <v>Carver Creek: Turbidity TMDL-Carver Creek-(07020012-516)-TSS</v>
      </c>
    </row>
    <row r="2585" spans="1:16" ht="27.95" hidden="1" customHeight="1" x14ac:dyDescent="0.25">
      <c r="A2585" s="203" t="s">
        <v>128</v>
      </c>
      <c r="B2585" s="202" t="s">
        <v>510</v>
      </c>
      <c r="C2585" s="203" t="s">
        <v>1628</v>
      </c>
      <c r="D2585" s="202" t="s">
        <v>784</v>
      </c>
      <c r="E2585" s="202" t="s">
        <v>57</v>
      </c>
      <c r="F2585" s="202" t="s">
        <v>505</v>
      </c>
      <c r="G2585" s="253">
        <v>18.2</v>
      </c>
      <c r="H2585" s="361" t="s">
        <v>527</v>
      </c>
      <c r="I2585" s="359" t="s">
        <v>1384</v>
      </c>
      <c r="J2585" s="358">
        <v>0</v>
      </c>
      <c r="K2585" s="359" t="s">
        <v>22</v>
      </c>
      <c r="L2585" s="359" t="s">
        <v>1392</v>
      </c>
      <c r="M2585" s="368">
        <v>1999</v>
      </c>
      <c r="N2585" s="205">
        <v>41178</v>
      </c>
      <c r="O2585" s="203"/>
      <c r="P2585" t="str">
        <f t="shared" si="40"/>
        <v>Carver Creek: Turbidity TMDL-Carver Creek-(07020012-516)-TSS</v>
      </c>
    </row>
    <row r="2586" spans="1:16" ht="27.95" hidden="1" customHeight="1" x14ac:dyDescent="0.25">
      <c r="A2586" s="203" t="s">
        <v>128</v>
      </c>
      <c r="B2586" s="202" t="s">
        <v>510</v>
      </c>
      <c r="C2586" s="203" t="s">
        <v>1628</v>
      </c>
      <c r="D2586" s="202" t="s">
        <v>784</v>
      </c>
      <c r="E2586" s="202" t="s">
        <v>57</v>
      </c>
      <c r="F2586" s="202" t="s">
        <v>505</v>
      </c>
      <c r="G2586" s="253">
        <v>2.4</v>
      </c>
      <c r="H2586" s="361" t="s">
        <v>527</v>
      </c>
      <c r="I2586" s="359" t="s">
        <v>1385</v>
      </c>
      <c r="J2586" s="358">
        <v>0</v>
      </c>
      <c r="K2586" s="359" t="s">
        <v>22</v>
      </c>
      <c r="L2586" s="359" t="s">
        <v>1392</v>
      </c>
      <c r="M2586" s="368">
        <v>1999</v>
      </c>
      <c r="N2586" s="205">
        <v>41178</v>
      </c>
      <c r="O2586" s="203"/>
      <c r="P2586" t="str">
        <f t="shared" si="40"/>
        <v>Carver Creek: Turbidity TMDL-Carver Creek-(07020012-516)-TSS</v>
      </c>
    </row>
    <row r="2587" spans="1:16" ht="27.95" hidden="1" customHeight="1" x14ac:dyDescent="0.25">
      <c r="A2587" s="203" t="s">
        <v>128</v>
      </c>
      <c r="B2587" s="203" t="s">
        <v>510</v>
      </c>
      <c r="C2587" s="203" t="s">
        <v>1535</v>
      </c>
      <c r="D2587" s="203" t="s">
        <v>2018</v>
      </c>
      <c r="E2587" s="203" t="s">
        <v>2019</v>
      </c>
      <c r="F2587" s="203" t="s">
        <v>505</v>
      </c>
      <c r="G2587" s="257">
        <v>2.8</v>
      </c>
      <c r="H2587" s="361" t="s">
        <v>1433</v>
      </c>
      <c r="I2587" s="361" t="s">
        <v>1407</v>
      </c>
      <c r="J2587" s="360">
        <v>0.88329999999999997</v>
      </c>
      <c r="K2587" s="361" t="s">
        <v>1113</v>
      </c>
      <c r="L2587" s="361" t="s">
        <v>1408</v>
      </c>
      <c r="M2587" s="370">
        <v>2001</v>
      </c>
      <c r="N2587" s="207">
        <v>43903</v>
      </c>
      <c r="O2587" s="203"/>
      <c r="P2587" t="str">
        <f t="shared" si="40"/>
        <v>Lower Minnesota River WRAPS 2014-Gaystock-(10-0031-00)-TP</v>
      </c>
    </row>
    <row r="2588" spans="1:16" ht="27.95" hidden="1" customHeight="1" x14ac:dyDescent="0.25">
      <c r="A2588" s="203" t="s">
        <v>128</v>
      </c>
      <c r="B2588" s="203" t="s">
        <v>510</v>
      </c>
      <c r="C2588" s="203" t="s">
        <v>1535</v>
      </c>
      <c r="D2588" s="203" t="s">
        <v>2018</v>
      </c>
      <c r="E2588" s="203" t="s">
        <v>2019</v>
      </c>
      <c r="F2588" s="203" t="s">
        <v>505</v>
      </c>
      <c r="G2588" s="257">
        <v>7.6E-3</v>
      </c>
      <c r="H2588" s="361" t="s">
        <v>1414</v>
      </c>
      <c r="I2588" s="361" t="s">
        <v>1407</v>
      </c>
      <c r="J2588" s="360">
        <v>0.8831</v>
      </c>
      <c r="K2588" s="361" t="s">
        <v>1113</v>
      </c>
      <c r="L2588" s="361" t="s">
        <v>1392</v>
      </c>
      <c r="M2588" s="370">
        <v>2001</v>
      </c>
      <c r="N2588" s="207">
        <v>43903</v>
      </c>
      <c r="O2588" s="203"/>
      <c r="P2588" t="str">
        <f t="shared" si="40"/>
        <v>Lower Minnesota River WRAPS 2014-Gaystock-(10-0031-00)-TP</v>
      </c>
    </row>
    <row r="2589" spans="1:16" ht="27.95" hidden="1" customHeight="1" x14ac:dyDescent="0.25">
      <c r="A2589" s="203" t="s">
        <v>128</v>
      </c>
      <c r="B2589" s="203" t="s">
        <v>510</v>
      </c>
      <c r="C2589" s="203" t="s">
        <v>1535</v>
      </c>
      <c r="D2589" s="203" t="s">
        <v>1630</v>
      </c>
      <c r="E2589" s="203" t="s">
        <v>1631</v>
      </c>
      <c r="F2589" s="203" t="s">
        <v>505</v>
      </c>
      <c r="G2589" s="257">
        <v>9.9</v>
      </c>
      <c r="H2589" s="361" t="s">
        <v>1390</v>
      </c>
      <c r="I2589" s="361" t="s">
        <v>1379</v>
      </c>
      <c r="J2589" s="275">
        <v>0.76</v>
      </c>
      <c r="K2589" s="361" t="s">
        <v>1391</v>
      </c>
      <c r="L2589" s="361" t="s">
        <v>1392</v>
      </c>
      <c r="M2589" s="370">
        <v>2011</v>
      </c>
      <c r="N2589" s="207">
        <v>43903</v>
      </c>
      <c r="O2589" s="361" t="s">
        <v>1537</v>
      </c>
      <c r="P2589" t="str">
        <f t="shared" si="40"/>
        <v>Lower Minnesota River WRAPS 2014-Chaska Creek-(07020012-804)-E. coli</v>
      </c>
    </row>
    <row r="2590" spans="1:16" ht="27.95" hidden="1" customHeight="1" x14ac:dyDescent="0.25">
      <c r="A2590" s="203" t="s">
        <v>128</v>
      </c>
      <c r="B2590" s="203" t="s">
        <v>510</v>
      </c>
      <c r="C2590" s="203" t="s">
        <v>1535</v>
      </c>
      <c r="D2590" s="203" t="s">
        <v>1630</v>
      </c>
      <c r="E2590" s="203" t="s">
        <v>1631</v>
      </c>
      <c r="F2590" s="203" t="s">
        <v>505</v>
      </c>
      <c r="G2590" s="257">
        <v>2.8</v>
      </c>
      <c r="H2590" s="361" t="s">
        <v>1390</v>
      </c>
      <c r="I2590" s="361" t="s">
        <v>1382</v>
      </c>
      <c r="J2590" s="275">
        <v>0.76</v>
      </c>
      <c r="K2590" s="361" t="s">
        <v>1391</v>
      </c>
      <c r="L2590" s="361" t="s">
        <v>1392</v>
      </c>
      <c r="M2590" s="370">
        <v>2011</v>
      </c>
      <c r="N2590" s="207">
        <v>43903</v>
      </c>
      <c r="O2590" s="361" t="s">
        <v>1537</v>
      </c>
      <c r="P2590" t="str">
        <f t="shared" si="40"/>
        <v>Lower Minnesota River WRAPS 2014-Chaska Creek-(07020012-804)-E. coli</v>
      </c>
    </row>
    <row r="2591" spans="1:16" ht="27.95" hidden="1" customHeight="1" x14ac:dyDescent="0.25">
      <c r="A2591" s="203" t="s">
        <v>128</v>
      </c>
      <c r="B2591" s="203" t="s">
        <v>510</v>
      </c>
      <c r="C2591" s="203" t="s">
        <v>1535</v>
      </c>
      <c r="D2591" s="203" t="s">
        <v>1630</v>
      </c>
      <c r="E2591" s="203" t="s">
        <v>1631</v>
      </c>
      <c r="F2591" s="203" t="s">
        <v>505</v>
      </c>
      <c r="G2591" s="257">
        <v>1.2</v>
      </c>
      <c r="H2591" s="361" t="s">
        <v>1390</v>
      </c>
      <c r="I2591" s="361" t="s">
        <v>1383</v>
      </c>
      <c r="J2591" s="275">
        <v>0.76</v>
      </c>
      <c r="K2591" s="361" t="s">
        <v>1391</v>
      </c>
      <c r="L2591" s="361" t="s">
        <v>1392</v>
      </c>
      <c r="M2591" s="370">
        <v>2011</v>
      </c>
      <c r="N2591" s="207">
        <v>43903</v>
      </c>
      <c r="O2591" s="361" t="s">
        <v>1537</v>
      </c>
      <c r="P2591" t="str">
        <f t="shared" si="40"/>
        <v>Lower Minnesota River WRAPS 2014-Chaska Creek-(07020012-804)-E. coli</v>
      </c>
    </row>
    <row r="2592" spans="1:16" ht="27.95" hidden="1" customHeight="1" x14ac:dyDescent="0.25">
      <c r="A2592" s="203" t="s">
        <v>128</v>
      </c>
      <c r="B2592" s="203" t="s">
        <v>510</v>
      </c>
      <c r="C2592" s="203" t="s">
        <v>1535</v>
      </c>
      <c r="D2592" s="203" t="s">
        <v>1630</v>
      </c>
      <c r="E2592" s="203" t="s">
        <v>1631</v>
      </c>
      <c r="F2592" s="203" t="s">
        <v>505</v>
      </c>
      <c r="G2592" s="257">
        <v>0.57999999999999996</v>
      </c>
      <c r="H2592" s="361" t="s">
        <v>1390</v>
      </c>
      <c r="I2592" s="361" t="s">
        <v>1384</v>
      </c>
      <c r="J2592" s="275">
        <v>0.76</v>
      </c>
      <c r="K2592" s="361" t="s">
        <v>1391</v>
      </c>
      <c r="L2592" s="361" t="s">
        <v>1392</v>
      </c>
      <c r="M2592" s="370">
        <v>2011</v>
      </c>
      <c r="N2592" s="207">
        <v>43903</v>
      </c>
      <c r="O2592" s="361" t="s">
        <v>1537</v>
      </c>
      <c r="P2592" t="str">
        <f t="shared" si="40"/>
        <v>Lower Minnesota River WRAPS 2014-Chaska Creek-(07020012-804)-E. coli</v>
      </c>
    </row>
    <row r="2593" spans="1:16" ht="27.95" hidden="1" customHeight="1" x14ac:dyDescent="0.25">
      <c r="A2593" s="203" t="s">
        <v>128</v>
      </c>
      <c r="B2593" s="203" t="s">
        <v>510</v>
      </c>
      <c r="C2593" s="203" t="s">
        <v>1535</v>
      </c>
      <c r="D2593" s="203" t="s">
        <v>1630</v>
      </c>
      <c r="E2593" s="203" t="s">
        <v>1631</v>
      </c>
      <c r="F2593" s="203" t="s">
        <v>505</v>
      </c>
      <c r="G2593" s="257">
        <v>0.25</v>
      </c>
      <c r="H2593" s="361" t="s">
        <v>1390</v>
      </c>
      <c r="I2593" s="361" t="s">
        <v>1385</v>
      </c>
      <c r="J2593" s="275">
        <v>0.76</v>
      </c>
      <c r="K2593" s="361" t="s">
        <v>1391</v>
      </c>
      <c r="L2593" s="361" t="s">
        <v>1392</v>
      </c>
      <c r="M2593" s="370">
        <v>2011</v>
      </c>
      <c r="N2593" s="207">
        <v>43903</v>
      </c>
      <c r="O2593" s="361" t="s">
        <v>1537</v>
      </c>
      <c r="P2593" t="str">
        <f t="shared" si="40"/>
        <v>Lower Minnesota River WRAPS 2014-Chaska Creek-(07020012-804)-E. coli</v>
      </c>
    </row>
    <row r="2594" spans="1:16" ht="27.95" hidden="1" customHeight="1" x14ac:dyDescent="0.25">
      <c r="A2594" s="203" t="s">
        <v>128</v>
      </c>
      <c r="B2594" s="203" t="s">
        <v>510</v>
      </c>
      <c r="C2594" s="203" t="s">
        <v>1535</v>
      </c>
      <c r="D2594" s="203" t="s">
        <v>1651</v>
      </c>
      <c r="E2594" s="203" t="s">
        <v>1652</v>
      </c>
      <c r="F2594" s="203" t="s">
        <v>505</v>
      </c>
      <c r="G2594" s="257">
        <v>13</v>
      </c>
      <c r="H2594" s="361" t="s">
        <v>1414</v>
      </c>
      <c r="I2594" s="361" t="s">
        <v>1379</v>
      </c>
      <c r="J2594" s="275">
        <v>0.02</v>
      </c>
      <c r="K2594" s="361" t="s">
        <v>22</v>
      </c>
      <c r="L2594" s="361" t="s">
        <v>1392</v>
      </c>
      <c r="M2594" s="370">
        <v>2010</v>
      </c>
      <c r="N2594" s="207">
        <v>43903</v>
      </c>
      <c r="O2594" s="361" t="s">
        <v>1537</v>
      </c>
      <c r="P2594" t="str">
        <f t="shared" si="40"/>
        <v>Lower Minnesota River WRAPS 2014-Unnamed creek (East Creek)-(07020012-581)-TSS</v>
      </c>
    </row>
    <row r="2595" spans="1:16" ht="27.95" hidden="1" customHeight="1" x14ac:dyDescent="0.25">
      <c r="A2595" s="203" t="s">
        <v>128</v>
      </c>
      <c r="B2595" s="203" t="s">
        <v>510</v>
      </c>
      <c r="C2595" s="203" t="s">
        <v>1535</v>
      </c>
      <c r="D2595" s="203" t="s">
        <v>1651</v>
      </c>
      <c r="E2595" s="203" t="s">
        <v>1652</v>
      </c>
      <c r="F2595" s="203" t="s">
        <v>505</v>
      </c>
      <c r="G2595" s="257">
        <v>2</v>
      </c>
      <c r="H2595" s="361" t="s">
        <v>1414</v>
      </c>
      <c r="I2595" s="361" t="s">
        <v>1382</v>
      </c>
      <c r="J2595" s="275">
        <v>0.02</v>
      </c>
      <c r="K2595" s="361" t="s">
        <v>22</v>
      </c>
      <c r="L2595" s="361" t="s">
        <v>1392</v>
      </c>
      <c r="M2595" s="370">
        <v>2010</v>
      </c>
      <c r="N2595" s="207">
        <v>43903</v>
      </c>
      <c r="O2595" s="361" t="s">
        <v>1537</v>
      </c>
      <c r="P2595" t="str">
        <f t="shared" si="40"/>
        <v>Lower Minnesota River WRAPS 2014-Unnamed creek (East Creek)-(07020012-581)-TSS</v>
      </c>
    </row>
    <row r="2596" spans="1:16" ht="27.95" hidden="1" customHeight="1" x14ac:dyDescent="0.25">
      <c r="A2596" s="203" t="s">
        <v>128</v>
      </c>
      <c r="B2596" s="203" t="s">
        <v>510</v>
      </c>
      <c r="C2596" s="203" t="s">
        <v>1535</v>
      </c>
      <c r="D2596" s="203" t="s">
        <v>1651</v>
      </c>
      <c r="E2596" s="203" t="s">
        <v>1652</v>
      </c>
      <c r="F2596" s="203" t="s">
        <v>505</v>
      </c>
      <c r="G2596" s="257">
        <v>0.56000000000000005</v>
      </c>
      <c r="H2596" s="361" t="s">
        <v>1414</v>
      </c>
      <c r="I2596" s="361" t="s">
        <v>1383</v>
      </c>
      <c r="J2596" s="275">
        <v>0.02</v>
      </c>
      <c r="K2596" s="361" t="s">
        <v>22</v>
      </c>
      <c r="L2596" s="361" t="s">
        <v>1392</v>
      </c>
      <c r="M2596" s="370">
        <v>2010</v>
      </c>
      <c r="N2596" s="207">
        <v>43903</v>
      </c>
      <c r="O2596" s="361" t="s">
        <v>1537</v>
      </c>
      <c r="P2596" t="str">
        <f t="shared" si="40"/>
        <v>Lower Minnesota River WRAPS 2014-Unnamed creek (East Creek)-(07020012-581)-TSS</v>
      </c>
    </row>
    <row r="2597" spans="1:16" ht="27.95" hidden="1" customHeight="1" x14ac:dyDescent="0.25">
      <c r="A2597" s="203" t="s">
        <v>128</v>
      </c>
      <c r="B2597" s="203" t="s">
        <v>510</v>
      </c>
      <c r="C2597" s="203" t="s">
        <v>1535</v>
      </c>
      <c r="D2597" s="203" t="s">
        <v>1651</v>
      </c>
      <c r="E2597" s="203" t="s">
        <v>1652</v>
      </c>
      <c r="F2597" s="203" t="s">
        <v>505</v>
      </c>
      <c r="G2597" s="257">
        <v>0.27</v>
      </c>
      <c r="H2597" s="361" t="s">
        <v>1414</v>
      </c>
      <c r="I2597" s="361" t="s">
        <v>1384</v>
      </c>
      <c r="J2597" s="275">
        <v>0.02</v>
      </c>
      <c r="K2597" s="361" t="s">
        <v>22</v>
      </c>
      <c r="L2597" s="361" t="s">
        <v>1392</v>
      </c>
      <c r="M2597" s="370">
        <v>2010</v>
      </c>
      <c r="N2597" s="207">
        <v>43903</v>
      </c>
      <c r="O2597" s="361" t="s">
        <v>1537</v>
      </c>
      <c r="P2597" t="str">
        <f t="shared" si="40"/>
        <v>Lower Minnesota River WRAPS 2014-Unnamed creek (East Creek)-(07020012-581)-TSS</v>
      </c>
    </row>
    <row r="2598" spans="1:16" ht="27.95" hidden="1" customHeight="1" x14ac:dyDescent="0.25">
      <c r="A2598" s="203" t="s">
        <v>128</v>
      </c>
      <c r="B2598" s="203" t="s">
        <v>510</v>
      </c>
      <c r="C2598" s="203" t="s">
        <v>1535</v>
      </c>
      <c r="D2598" s="203" t="s">
        <v>1651</v>
      </c>
      <c r="E2598" s="203" t="s">
        <v>1652</v>
      </c>
      <c r="F2598" s="203" t="s">
        <v>505</v>
      </c>
      <c r="G2598" s="257">
        <v>6.1999999999999998E-3</v>
      </c>
      <c r="H2598" s="361" t="s">
        <v>1414</v>
      </c>
      <c r="I2598" s="361" t="s">
        <v>1385</v>
      </c>
      <c r="J2598" s="275">
        <v>0.02</v>
      </c>
      <c r="K2598" s="361" t="s">
        <v>22</v>
      </c>
      <c r="L2598" s="361" t="s">
        <v>1392</v>
      </c>
      <c r="M2598" s="370">
        <v>2010</v>
      </c>
      <c r="N2598" s="207">
        <v>43903</v>
      </c>
      <c r="O2598" s="361" t="s">
        <v>1537</v>
      </c>
      <c r="P2598" t="str">
        <f t="shared" si="40"/>
        <v>Lower Minnesota River WRAPS 2014-Unnamed creek (East Creek)-(07020012-581)-TSS</v>
      </c>
    </row>
    <row r="2599" spans="1:16" ht="27.95" hidden="1" customHeight="1" x14ac:dyDescent="0.25">
      <c r="A2599" s="203" t="s">
        <v>128</v>
      </c>
      <c r="B2599" s="203" t="s">
        <v>510</v>
      </c>
      <c r="C2599" s="203" t="s">
        <v>1535</v>
      </c>
      <c r="D2599" s="203" t="s">
        <v>2020</v>
      </c>
      <c r="E2599" s="203" t="s">
        <v>1633</v>
      </c>
      <c r="F2599" s="203" t="s">
        <v>505</v>
      </c>
      <c r="G2599" s="257">
        <v>3</v>
      </c>
      <c r="H2599" s="361" t="s">
        <v>1400</v>
      </c>
      <c r="I2599" s="361" t="s">
        <v>1379</v>
      </c>
      <c r="J2599" s="275">
        <v>0.17</v>
      </c>
      <c r="K2599" s="361" t="s">
        <v>1391</v>
      </c>
      <c r="L2599" s="361" t="s">
        <v>1392</v>
      </c>
      <c r="M2599" s="370">
        <v>2010</v>
      </c>
      <c r="N2599" s="207">
        <v>43903</v>
      </c>
      <c r="O2599" s="361" t="s">
        <v>1537</v>
      </c>
      <c r="P2599" t="str">
        <f t="shared" si="40"/>
        <v>Lower Minnesota River WRAPS 2014-Unnamed Creek-(07020012-621)-E. coli</v>
      </c>
    </row>
    <row r="2600" spans="1:16" ht="27.95" hidden="1" customHeight="1" x14ac:dyDescent="0.25">
      <c r="A2600" s="203" t="s">
        <v>128</v>
      </c>
      <c r="B2600" s="203" t="s">
        <v>510</v>
      </c>
      <c r="C2600" s="203" t="s">
        <v>1535</v>
      </c>
      <c r="D2600" s="203" t="s">
        <v>2020</v>
      </c>
      <c r="E2600" s="203" t="s">
        <v>1633</v>
      </c>
      <c r="F2600" s="203" t="s">
        <v>505</v>
      </c>
      <c r="G2600" s="257">
        <v>1.1000000000000001</v>
      </c>
      <c r="H2600" s="361" t="s">
        <v>1400</v>
      </c>
      <c r="I2600" s="361" t="s">
        <v>1382</v>
      </c>
      <c r="J2600" s="275">
        <v>0.17</v>
      </c>
      <c r="K2600" s="361" t="s">
        <v>1391</v>
      </c>
      <c r="L2600" s="361" t="s">
        <v>1392</v>
      </c>
      <c r="M2600" s="370">
        <v>2010</v>
      </c>
      <c r="N2600" s="207">
        <v>43903</v>
      </c>
      <c r="O2600" s="361" t="s">
        <v>1537</v>
      </c>
      <c r="P2600" t="str">
        <f t="shared" si="40"/>
        <v>Lower Minnesota River WRAPS 2014-Unnamed Creek-(07020012-621)-E. coli</v>
      </c>
    </row>
    <row r="2601" spans="1:16" ht="27.95" hidden="1" customHeight="1" x14ac:dyDescent="0.25">
      <c r="A2601" s="203" t="s">
        <v>128</v>
      </c>
      <c r="B2601" s="203" t="s">
        <v>510</v>
      </c>
      <c r="C2601" s="203" t="s">
        <v>1535</v>
      </c>
      <c r="D2601" s="203" t="s">
        <v>2020</v>
      </c>
      <c r="E2601" s="203" t="s">
        <v>1633</v>
      </c>
      <c r="F2601" s="203" t="s">
        <v>505</v>
      </c>
      <c r="G2601" s="257">
        <v>0.68</v>
      </c>
      <c r="H2601" s="361" t="s">
        <v>1400</v>
      </c>
      <c r="I2601" s="361" t="s">
        <v>1383</v>
      </c>
      <c r="J2601" s="275">
        <v>0.17</v>
      </c>
      <c r="K2601" s="361" t="s">
        <v>1391</v>
      </c>
      <c r="L2601" s="361" t="s">
        <v>1392</v>
      </c>
      <c r="M2601" s="370">
        <v>2010</v>
      </c>
      <c r="N2601" s="207">
        <v>43903</v>
      </c>
      <c r="O2601" s="361" t="s">
        <v>1537</v>
      </c>
      <c r="P2601" t="str">
        <f t="shared" si="40"/>
        <v>Lower Minnesota River WRAPS 2014-Unnamed Creek-(07020012-621)-E. coli</v>
      </c>
    </row>
    <row r="2602" spans="1:16" ht="27.95" hidden="1" customHeight="1" x14ac:dyDescent="0.25">
      <c r="A2602" s="203" t="s">
        <v>128</v>
      </c>
      <c r="B2602" s="203" t="s">
        <v>510</v>
      </c>
      <c r="C2602" s="203" t="s">
        <v>1535</v>
      </c>
      <c r="D2602" s="203" t="s">
        <v>2020</v>
      </c>
      <c r="E2602" s="203" t="s">
        <v>1633</v>
      </c>
      <c r="F2602" s="203" t="s">
        <v>505</v>
      </c>
      <c r="G2602" s="257">
        <v>0.42</v>
      </c>
      <c r="H2602" s="361" t="s">
        <v>1400</v>
      </c>
      <c r="I2602" s="361" t="s">
        <v>1384</v>
      </c>
      <c r="J2602" s="275">
        <v>0.17</v>
      </c>
      <c r="K2602" s="361" t="s">
        <v>1391</v>
      </c>
      <c r="L2602" s="361" t="s">
        <v>1392</v>
      </c>
      <c r="M2602" s="370">
        <v>2010</v>
      </c>
      <c r="N2602" s="207">
        <v>43903</v>
      </c>
      <c r="O2602" s="361" t="s">
        <v>1537</v>
      </c>
      <c r="P2602" t="str">
        <f t="shared" si="40"/>
        <v>Lower Minnesota River WRAPS 2014-Unnamed Creek-(07020012-621)-E. coli</v>
      </c>
    </row>
    <row r="2603" spans="1:16" ht="27.95" hidden="1" customHeight="1" x14ac:dyDescent="0.25">
      <c r="A2603" s="203" t="s">
        <v>128</v>
      </c>
      <c r="B2603" s="203" t="s">
        <v>510</v>
      </c>
      <c r="C2603" s="203" t="s">
        <v>1535</v>
      </c>
      <c r="D2603" s="203" t="s">
        <v>2020</v>
      </c>
      <c r="E2603" s="203" t="s">
        <v>1633</v>
      </c>
      <c r="F2603" s="203" t="s">
        <v>505</v>
      </c>
      <c r="G2603" s="257">
        <v>7.0999999999999994E-2</v>
      </c>
      <c r="H2603" s="361" t="s">
        <v>1400</v>
      </c>
      <c r="I2603" s="361" t="s">
        <v>1385</v>
      </c>
      <c r="J2603" s="275">
        <v>0.17</v>
      </c>
      <c r="K2603" s="361" t="s">
        <v>1391</v>
      </c>
      <c r="L2603" s="361" t="s">
        <v>1392</v>
      </c>
      <c r="M2603" s="370">
        <v>2010</v>
      </c>
      <c r="N2603" s="207">
        <v>43903</v>
      </c>
      <c r="O2603" s="361" t="s">
        <v>1537</v>
      </c>
      <c r="P2603" t="str">
        <f t="shared" si="40"/>
        <v>Lower Minnesota River WRAPS 2014-Unnamed Creek-(07020012-621)-E. coli</v>
      </c>
    </row>
    <row r="2604" spans="1:16" ht="27.95" hidden="1" customHeight="1" x14ac:dyDescent="0.25">
      <c r="A2604" s="203" t="s">
        <v>128</v>
      </c>
      <c r="B2604" s="203" t="s">
        <v>510</v>
      </c>
      <c r="C2604" s="203" t="s">
        <v>1535</v>
      </c>
      <c r="D2604" s="203" t="s">
        <v>2021</v>
      </c>
      <c r="E2604" s="203" t="s">
        <v>2022</v>
      </c>
      <c r="F2604" s="203" t="s">
        <v>505</v>
      </c>
      <c r="G2604" s="257">
        <v>0.82</v>
      </c>
      <c r="H2604" s="361" t="s">
        <v>1400</v>
      </c>
      <c r="I2604" s="361" t="s">
        <v>1379</v>
      </c>
      <c r="J2604" s="275">
        <v>0.56999999999999995</v>
      </c>
      <c r="K2604" s="361" t="s">
        <v>1391</v>
      </c>
      <c r="L2604" s="361" t="s">
        <v>1392</v>
      </c>
      <c r="M2604" s="370">
        <v>2011</v>
      </c>
      <c r="N2604" s="207">
        <v>43903</v>
      </c>
      <c r="O2604" s="361" t="s">
        <v>1537</v>
      </c>
      <c r="P2604" t="str">
        <f t="shared" si="40"/>
        <v>Lower Minnesota River WRAPS 2014-Unnamed Ditch-(07020012-527)-E. coli</v>
      </c>
    </row>
    <row r="2605" spans="1:16" ht="27.95" hidden="1" customHeight="1" x14ac:dyDescent="0.25">
      <c r="A2605" s="203" t="s">
        <v>128</v>
      </c>
      <c r="B2605" s="203" t="s">
        <v>510</v>
      </c>
      <c r="C2605" s="203" t="s">
        <v>1535</v>
      </c>
      <c r="D2605" s="203" t="s">
        <v>2021</v>
      </c>
      <c r="E2605" s="203" t="s">
        <v>2022</v>
      </c>
      <c r="F2605" s="203" t="s">
        <v>505</v>
      </c>
      <c r="G2605" s="257">
        <v>0.42</v>
      </c>
      <c r="H2605" s="361" t="s">
        <v>1400</v>
      </c>
      <c r="I2605" s="361" t="s">
        <v>1382</v>
      </c>
      <c r="J2605" s="275">
        <v>0.56999999999999995</v>
      </c>
      <c r="K2605" s="361" t="s">
        <v>1391</v>
      </c>
      <c r="L2605" s="361" t="s">
        <v>1392</v>
      </c>
      <c r="M2605" s="370">
        <v>2011</v>
      </c>
      <c r="N2605" s="207">
        <v>43903</v>
      </c>
      <c r="O2605" s="361" t="s">
        <v>1537</v>
      </c>
      <c r="P2605" t="str">
        <f t="shared" si="40"/>
        <v>Lower Minnesota River WRAPS 2014-Unnamed Ditch-(07020012-527)-E. coli</v>
      </c>
    </row>
    <row r="2606" spans="1:16" ht="27.95" hidden="1" customHeight="1" x14ac:dyDescent="0.25">
      <c r="A2606" s="203" t="s">
        <v>128</v>
      </c>
      <c r="B2606" s="203" t="s">
        <v>510</v>
      </c>
      <c r="C2606" s="203" t="s">
        <v>1535</v>
      </c>
      <c r="D2606" s="203" t="s">
        <v>2021</v>
      </c>
      <c r="E2606" s="203" t="s">
        <v>2022</v>
      </c>
      <c r="F2606" s="203" t="s">
        <v>505</v>
      </c>
      <c r="G2606" s="257">
        <v>0.12</v>
      </c>
      <c r="H2606" s="361" t="s">
        <v>1400</v>
      </c>
      <c r="I2606" s="361" t="s">
        <v>1383</v>
      </c>
      <c r="J2606" s="275">
        <v>0.56999999999999995</v>
      </c>
      <c r="K2606" s="361" t="s">
        <v>1391</v>
      </c>
      <c r="L2606" s="361" t="s">
        <v>1392</v>
      </c>
      <c r="M2606" s="370">
        <v>2011</v>
      </c>
      <c r="N2606" s="207">
        <v>43903</v>
      </c>
      <c r="O2606" s="361" t="s">
        <v>1537</v>
      </c>
      <c r="P2606" t="str">
        <f t="shared" si="40"/>
        <v>Lower Minnesota River WRAPS 2014-Unnamed Ditch-(07020012-527)-E. coli</v>
      </c>
    </row>
    <row r="2607" spans="1:16" ht="27.95" hidden="1" customHeight="1" x14ac:dyDescent="0.25">
      <c r="A2607" s="203" t="s">
        <v>128</v>
      </c>
      <c r="B2607" s="203" t="s">
        <v>510</v>
      </c>
      <c r="C2607" s="203" t="s">
        <v>1535</v>
      </c>
      <c r="D2607" s="203" t="s">
        <v>2021</v>
      </c>
      <c r="E2607" s="203" t="s">
        <v>2022</v>
      </c>
      <c r="F2607" s="203" t="s">
        <v>505</v>
      </c>
      <c r="G2607" s="257">
        <v>2.9000000000000001E-2</v>
      </c>
      <c r="H2607" s="361" t="s">
        <v>1400</v>
      </c>
      <c r="I2607" s="361" t="s">
        <v>1384</v>
      </c>
      <c r="J2607" s="275">
        <v>0.56999999999999995</v>
      </c>
      <c r="K2607" s="361" t="s">
        <v>1391</v>
      </c>
      <c r="L2607" s="361" t="s">
        <v>1392</v>
      </c>
      <c r="M2607" s="370">
        <v>2011</v>
      </c>
      <c r="N2607" s="207">
        <v>43903</v>
      </c>
      <c r="O2607" s="361" t="s">
        <v>1537</v>
      </c>
      <c r="P2607" t="str">
        <f t="shared" si="40"/>
        <v>Lower Minnesota River WRAPS 2014-Unnamed Ditch-(07020012-527)-E. coli</v>
      </c>
    </row>
    <row r="2608" spans="1:16" ht="27.95" hidden="1" customHeight="1" x14ac:dyDescent="0.25">
      <c r="A2608" s="203" t="s">
        <v>128</v>
      </c>
      <c r="B2608" s="203" t="s">
        <v>510</v>
      </c>
      <c r="C2608" s="203" t="s">
        <v>1535</v>
      </c>
      <c r="D2608" s="203" t="s">
        <v>2021</v>
      </c>
      <c r="E2608" s="203" t="s">
        <v>2022</v>
      </c>
      <c r="F2608" s="203" t="s">
        <v>505</v>
      </c>
      <c r="G2608" s="257">
        <v>7.6E-3</v>
      </c>
      <c r="H2608" s="361" t="s">
        <v>1400</v>
      </c>
      <c r="I2608" s="361" t="s">
        <v>1385</v>
      </c>
      <c r="J2608" s="275">
        <v>0.56999999999999995</v>
      </c>
      <c r="K2608" s="361" t="s">
        <v>1391</v>
      </c>
      <c r="L2608" s="361" t="s">
        <v>1392</v>
      </c>
      <c r="M2608" s="370">
        <v>2011</v>
      </c>
      <c r="N2608" s="207">
        <v>43903</v>
      </c>
      <c r="O2608" s="361" t="s">
        <v>1537</v>
      </c>
      <c r="P2608" t="str">
        <f t="shared" si="40"/>
        <v>Lower Minnesota River WRAPS 2014-Unnamed Ditch-(07020012-527)-E. coli</v>
      </c>
    </row>
    <row r="2609" spans="1:16" ht="27.95" hidden="1" customHeight="1" x14ac:dyDescent="0.25">
      <c r="A2609" s="203" t="s">
        <v>128</v>
      </c>
      <c r="B2609" s="202" t="s">
        <v>510</v>
      </c>
      <c r="C2609" s="203" t="s">
        <v>1653</v>
      </c>
      <c r="D2609" s="202" t="s">
        <v>1654</v>
      </c>
      <c r="E2609" s="202" t="s">
        <v>1655</v>
      </c>
      <c r="F2609" s="202" t="s">
        <v>505</v>
      </c>
      <c r="G2609" s="253">
        <v>61</v>
      </c>
      <c r="H2609" s="361" t="s">
        <v>1433</v>
      </c>
      <c r="I2609" s="359" t="s">
        <v>1407</v>
      </c>
      <c r="J2609" s="358" t="s">
        <v>1380</v>
      </c>
      <c r="K2609" s="359" t="s">
        <v>1113</v>
      </c>
      <c r="L2609" s="359" t="s">
        <v>1408</v>
      </c>
      <c r="M2609" s="370">
        <v>2003</v>
      </c>
      <c r="N2609" s="205">
        <v>40658</v>
      </c>
      <c r="O2609" s="203"/>
      <c r="P2609" t="str">
        <f t="shared" si="40"/>
        <v>Minnehaha Creek Watershed Lakes TMDL-Parley-(10-0042-00)-TP</v>
      </c>
    </row>
    <row r="2610" spans="1:16" ht="27.95" hidden="1" customHeight="1" x14ac:dyDescent="0.25">
      <c r="A2610" s="203" t="s">
        <v>128</v>
      </c>
      <c r="B2610" s="202" t="s">
        <v>510</v>
      </c>
      <c r="C2610" s="203" t="s">
        <v>1653</v>
      </c>
      <c r="D2610" s="202" t="s">
        <v>1654</v>
      </c>
      <c r="E2610" s="202" t="s">
        <v>1655</v>
      </c>
      <c r="F2610" s="202" t="s">
        <v>505</v>
      </c>
      <c r="G2610" s="253">
        <v>0.16700000000000001</v>
      </c>
      <c r="H2610" s="361" t="s">
        <v>1414</v>
      </c>
      <c r="I2610" s="359" t="s">
        <v>1407</v>
      </c>
      <c r="J2610" s="358" t="s">
        <v>1380</v>
      </c>
      <c r="K2610" s="359" t="s">
        <v>1113</v>
      </c>
      <c r="L2610" s="359" t="s">
        <v>1392</v>
      </c>
      <c r="M2610" s="370">
        <v>2003</v>
      </c>
      <c r="N2610" s="205">
        <v>40658</v>
      </c>
      <c r="O2610" s="203"/>
      <c r="P2610" t="str">
        <f t="shared" si="40"/>
        <v>Minnehaha Creek Watershed Lakes TMDL-Parley-(10-0042-00)-TP</v>
      </c>
    </row>
    <row r="2611" spans="1:16" ht="27.95" hidden="1" customHeight="1" x14ac:dyDescent="0.25">
      <c r="A2611" s="203" t="s">
        <v>128</v>
      </c>
      <c r="B2611" s="202" t="s">
        <v>510</v>
      </c>
      <c r="C2611" s="203" t="s">
        <v>1653</v>
      </c>
      <c r="D2611" s="202" t="s">
        <v>1656</v>
      </c>
      <c r="E2611" s="202" t="s">
        <v>1657</v>
      </c>
      <c r="F2611" s="202" t="s">
        <v>505</v>
      </c>
      <c r="G2611" s="253">
        <v>57</v>
      </c>
      <c r="H2611" s="361" t="s">
        <v>1433</v>
      </c>
      <c r="I2611" s="359" t="s">
        <v>1407</v>
      </c>
      <c r="J2611" s="358" t="s">
        <v>1380</v>
      </c>
      <c r="K2611" s="359" t="s">
        <v>1113</v>
      </c>
      <c r="L2611" s="359" t="s">
        <v>1408</v>
      </c>
      <c r="M2611" s="370">
        <v>2003</v>
      </c>
      <c r="N2611" s="205">
        <v>40658</v>
      </c>
      <c r="O2611" s="203"/>
      <c r="P2611" t="str">
        <f t="shared" si="40"/>
        <v>Minnehaha Creek Watershed Lakes TMDL-Wassermann-(10-0048-00)-TP</v>
      </c>
    </row>
    <row r="2612" spans="1:16" ht="27.95" hidden="1" customHeight="1" x14ac:dyDescent="0.25">
      <c r="A2612" s="203" t="s">
        <v>128</v>
      </c>
      <c r="B2612" s="202" t="s">
        <v>510</v>
      </c>
      <c r="C2612" s="203" t="s">
        <v>1653</v>
      </c>
      <c r="D2612" s="202" t="s">
        <v>1656</v>
      </c>
      <c r="E2612" s="202" t="s">
        <v>1657</v>
      </c>
      <c r="F2612" s="202" t="s">
        <v>505</v>
      </c>
      <c r="G2612" s="253">
        <v>0.157</v>
      </c>
      <c r="H2612" s="361" t="s">
        <v>1414</v>
      </c>
      <c r="I2612" s="359" t="s">
        <v>1407</v>
      </c>
      <c r="J2612" s="358" t="s">
        <v>1380</v>
      </c>
      <c r="K2612" s="359" t="s">
        <v>1113</v>
      </c>
      <c r="L2612" s="359" t="s">
        <v>1392</v>
      </c>
      <c r="M2612" s="370">
        <v>2003</v>
      </c>
      <c r="N2612" s="205">
        <v>40658</v>
      </c>
      <c r="O2612" s="203"/>
      <c r="P2612" t="str">
        <f t="shared" si="40"/>
        <v>Minnehaha Creek Watershed Lakes TMDL-Wassermann-(10-0048-00)-TP</v>
      </c>
    </row>
    <row r="2613" spans="1:16" ht="27.95" hidden="1" customHeight="1" x14ac:dyDescent="0.25">
      <c r="A2613" s="203" t="s">
        <v>128</v>
      </c>
      <c r="B2613" s="203" t="s">
        <v>510</v>
      </c>
      <c r="C2613" s="203" t="s">
        <v>1535</v>
      </c>
      <c r="D2613" s="203" t="s">
        <v>1651</v>
      </c>
      <c r="E2613" s="203" t="s">
        <v>1652</v>
      </c>
      <c r="F2613" s="203" t="s">
        <v>505</v>
      </c>
      <c r="G2613" s="257">
        <v>0.23</v>
      </c>
      <c r="H2613" s="361" t="s">
        <v>1390</v>
      </c>
      <c r="I2613" s="361" t="s">
        <v>1379</v>
      </c>
      <c r="J2613" s="275">
        <v>0.66</v>
      </c>
      <c r="K2613" s="361" t="s">
        <v>1391</v>
      </c>
      <c r="L2613" s="361" t="s">
        <v>1392</v>
      </c>
      <c r="M2613" s="370">
        <v>2011</v>
      </c>
      <c r="N2613" s="207">
        <v>43903</v>
      </c>
      <c r="O2613" s="361" t="s">
        <v>1537</v>
      </c>
      <c r="P2613" t="str">
        <f t="shared" si="40"/>
        <v>Lower Minnesota River WRAPS 2014-Unnamed creek (East Creek)-(07020012-581)-E. coli</v>
      </c>
    </row>
    <row r="2614" spans="1:16" ht="27.95" hidden="1" customHeight="1" x14ac:dyDescent="0.25">
      <c r="A2614" s="203" t="s">
        <v>128</v>
      </c>
      <c r="B2614" s="203" t="s">
        <v>510</v>
      </c>
      <c r="C2614" s="203" t="s">
        <v>1535</v>
      </c>
      <c r="D2614" s="203" t="s">
        <v>1651</v>
      </c>
      <c r="E2614" s="203" t="s">
        <v>1652</v>
      </c>
      <c r="F2614" s="203" t="s">
        <v>505</v>
      </c>
      <c r="G2614" s="257">
        <v>5.8999999999999997E-2</v>
      </c>
      <c r="H2614" s="361" t="s">
        <v>1390</v>
      </c>
      <c r="I2614" s="361" t="s">
        <v>1382</v>
      </c>
      <c r="J2614" s="275">
        <v>0.66</v>
      </c>
      <c r="K2614" s="361" t="s">
        <v>1391</v>
      </c>
      <c r="L2614" s="361" t="s">
        <v>1392</v>
      </c>
      <c r="M2614" s="370">
        <v>2011</v>
      </c>
      <c r="N2614" s="207">
        <v>43903</v>
      </c>
      <c r="O2614" s="361" t="s">
        <v>1537</v>
      </c>
      <c r="P2614" t="str">
        <f t="shared" si="40"/>
        <v>Lower Minnesota River WRAPS 2014-Unnamed creek (East Creek)-(07020012-581)-E. coli</v>
      </c>
    </row>
    <row r="2615" spans="1:16" ht="27.95" hidden="1" customHeight="1" x14ac:dyDescent="0.25">
      <c r="A2615" s="203" t="s">
        <v>128</v>
      </c>
      <c r="B2615" s="203" t="s">
        <v>510</v>
      </c>
      <c r="C2615" s="203" t="s">
        <v>1535</v>
      </c>
      <c r="D2615" s="203" t="s">
        <v>1651</v>
      </c>
      <c r="E2615" s="203" t="s">
        <v>1652</v>
      </c>
      <c r="F2615" s="203" t="s">
        <v>505</v>
      </c>
      <c r="G2615" s="257">
        <v>2.3E-2</v>
      </c>
      <c r="H2615" s="361" t="s">
        <v>1390</v>
      </c>
      <c r="I2615" s="361" t="s">
        <v>1383</v>
      </c>
      <c r="J2615" s="275">
        <v>0.66</v>
      </c>
      <c r="K2615" s="361" t="s">
        <v>1391</v>
      </c>
      <c r="L2615" s="361" t="s">
        <v>1392</v>
      </c>
      <c r="M2615" s="370">
        <v>2011</v>
      </c>
      <c r="N2615" s="207">
        <v>43903</v>
      </c>
      <c r="O2615" s="361" t="s">
        <v>1537</v>
      </c>
      <c r="P2615" t="str">
        <f t="shared" si="40"/>
        <v>Lower Minnesota River WRAPS 2014-Unnamed creek (East Creek)-(07020012-581)-E. coli</v>
      </c>
    </row>
    <row r="2616" spans="1:16" ht="27.95" hidden="1" customHeight="1" x14ac:dyDescent="0.25">
      <c r="A2616" s="203" t="s">
        <v>128</v>
      </c>
      <c r="B2616" s="203" t="s">
        <v>510</v>
      </c>
      <c r="C2616" s="203" t="s">
        <v>1535</v>
      </c>
      <c r="D2616" s="203" t="s">
        <v>1651</v>
      </c>
      <c r="E2616" s="203" t="s">
        <v>1652</v>
      </c>
      <c r="F2616" s="203" t="s">
        <v>505</v>
      </c>
      <c r="G2616" s="257">
        <v>9.4000000000000004E-3</v>
      </c>
      <c r="H2616" s="361" t="s">
        <v>1390</v>
      </c>
      <c r="I2616" s="361" t="s">
        <v>1384</v>
      </c>
      <c r="J2616" s="275">
        <v>0.66</v>
      </c>
      <c r="K2616" s="361" t="s">
        <v>1391</v>
      </c>
      <c r="L2616" s="361" t="s">
        <v>1392</v>
      </c>
      <c r="M2616" s="370">
        <v>2011</v>
      </c>
      <c r="N2616" s="207">
        <v>43903</v>
      </c>
      <c r="O2616" s="361" t="s">
        <v>1537</v>
      </c>
      <c r="P2616" t="str">
        <f t="shared" si="40"/>
        <v>Lower Minnesota River WRAPS 2014-Unnamed creek (East Creek)-(07020012-581)-E. coli</v>
      </c>
    </row>
    <row r="2617" spans="1:16" ht="27.95" hidden="1" customHeight="1" x14ac:dyDescent="0.25">
      <c r="A2617" s="203" t="s">
        <v>128</v>
      </c>
      <c r="B2617" s="203" t="s">
        <v>510</v>
      </c>
      <c r="C2617" s="203" t="s">
        <v>1535</v>
      </c>
      <c r="D2617" s="203" t="s">
        <v>1651</v>
      </c>
      <c r="E2617" s="203" t="s">
        <v>1652</v>
      </c>
      <c r="F2617" s="203" t="s">
        <v>505</v>
      </c>
      <c r="G2617" s="257">
        <v>3.0999999999999999E-3</v>
      </c>
      <c r="H2617" s="361" t="s">
        <v>1390</v>
      </c>
      <c r="I2617" s="361" t="s">
        <v>1385</v>
      </c>
      <c r="J2617" s="275">
        <v>0.66</v>
      </c>
      <c r="K2617" s="361" t="s">
        <v>1391</v>
      </c>
      <c r="L2617" s="361" t="s">
        <v>1392</v>
      </c>
      <c r="M2617" s="370">
        <v>2011</v>
      </c>
      <c r="N2617" s="207">
        <v>43903</v>
      </c>
      <c r="O2617" s="361" t="s">
        <v>1537</v>
      </c>
      <c r="P2617" t="str">
        <f t="shared" si="40"/>
        <v>Lower Minnesota River WRAPS 2014-Unnamed creek (East Creek)-(07020012-581)-E. coli</v>
      </c>
    </row>
    <row r="2618" spans="1:16" ht="27.95" hidden="1" customHeight="1" x14ac:dyDescent="0.25">
      <c r="A2618" s="203" t="s">
        <v>128</v>
      </c>
      <c r="B2618" s="202" t="s">
        <v>510</v>
      </c>
      <c r="C2618" s="203" t="s">
        <v>2023</v>
      </c>
      <c r="D2618" s="202" t="s">
        <v>2024</v>
      </c>
      <c r="E2618" s="202" t="s">
        <v>2025</v>
      </c>
      <c r="F2618" s="202" t="s">
        <v>505</v>
      </c>
      <c r="G2618" s="253">
        <v>6.97</v>
      </c>
      <c r="H2618" s="361" t="s">
        <v>1456</v>
      </c>
      <c r="I2618" s="359" t="s">
        <v>1407</v>
      </c>
      <c r="J2618" s="359" t="s">
        <v>1380</v>
      </c>
      <c r="K2618" s="359" t="s">
        <v>1113</v>
      </c>
      <c r="L2618" s="359" t="s">
        <v>1408</v>
      </c>
      <c r="M2618" s="368">
        <v>2004</v>
      </c>
      <c r="N2618" s="205">
        <v>40441</v>
      </c>
      <c r="O2618" s="203"/>
      <c r="P2618" t="str">
        <f t="shared" si="40"/>
        <v>Reitz Lake Excess Nutrients TMDL-Reitz-(10-0052-00)-TP</v>
      </c>
    </row>
    <row r="2619" spans="1:16" ht="27.95" hidden="1" customHeight="1" x14ac:dyDescent="0.25">
      <c r="A2619" s="203" t="s">
        <v>128</v>
      </c>
      <c r="B2619" s="202" t="s">
        <v>510</v>
      </c>
      <c r="C2619" s="203" t="s">
        <v>2023</v>
      </c>
      <c r="D2619" s="202" t="s">
        <v>2024</v>
      </c>
      <c r="E2619" s="202" t="s">
        <v>2025</v>
      </c>
      <c r="F2619" s="202" t="s">
        <v>505</v>
      </c>
      <c r="G2619" s="253">
        <v>0.02</v>
      </c>
      <c r="H2619" s="361" t="s">
        <v>527</v>
      </c>
      <c r="I2619" s="359" t="s">
        <v>1407</v>
      </c>
      <c r="J2619" s="359" t="s">
        <v>1380</v>
      </c>
      <c r="K2619" s="359" t="s">
        <v>1113</v>
      </c>
      <c r="L2619" s="359" t="s">
        <v>1392</v>
      </c>
      <c r="M2619" s="368">
        <v>2004</v>
      </c>
      <c r="N2619" s="205">
        <v>40441</v>
      </c>
      <c r="O2619" s="203"/>
      <c r="P2619" t="str">
        <f t="shared" si="40"/>
        <v>Reitz Lake Excess Nutrients TMDL-Reitz-(10-0052-00)-TP</v>
      </c>
    </row>
    <row r="2620" spans="1:16" ht="27.95" hidden="1" customHeight="1" x14ac:dyDescent="0.25">
      <c r="A2620" s="203" t="s">
        <v>128</v>
      </c>
      <c r="B2620" s="202" t="s">
        <v>510</v>
      </c>
      <c r="C2620" s="203" t="s">
        <v>1403</v>
      </c>
      <c r="D2620" s="202" t="s">
        <v>1404</v>
      </c>
      <c r="E2620" s="202" t="s">
        <v>1405</v>
      </c>
      <c r="F2620" s="202" t="s">
        <v>475</v>
      </c>
      <c r="G2620" s="253">
        <v>154</v>
      </c>
      <c r="H2620" s="361" t="s">
        <v>1406</v>
      </c>
      <c r="I2620" s="359" t="s">
        <v>1407</v>
      </c>
      <c r="J2620" s="359" t="s">
        <v>1380</v>
      </c>
      <c r="K2620" s="359" t="s">
        <v>22</v>
      </c>
      <c r="L2620" s="359" t="s">
        <v>1408</v>
      </c>
      <c r="M2620" s="368" t="s">
        <v>1407</v>
      </c>
      <c r="N2620" s="205">
        <v>42486</v>
      </c>
      <c r="O2620" s="203"/>
      <c r="P2620" t="str">
        <f t="shared" si="40"/>
        <v>South Metro Mississippi TSS TMDL-Mississippi River-(07040001-531)-TSS</v>
      </c>
    </row>
    <row r="2621" spans="1:16" ht="27.95" hidden="1" customHeight="1" x14ac:dyDescent="0.25">
      <c r="A2621" s="203" t="s">
        <v>128</v>
      </c>
      <c r="B2621" s="202" t="s">
        <v>510</v>
      </c>
      <c r="C2621" s="203" t="s">
        <v>1461</v>
      </c>
      <c r="D2621" s="202" t="s">
        <v>1658</v>
      </c>
      <c r="E2621" s="202" t="s">
        <v>1659</v>
      </c>
      <c r="F2621" s="202" t="s">
        <v>475</v>
      </c>
      <c r="G2621" s="254">
        <v>28679140</v>
      </c>
      <c r="H2621" s="361" t="s">
        <v>1433</v>
      </c>
      <c r="I2621" s="359" t="s">
        <v>1407</v>
      </c>
      <c r="J2621" s="359" t="s">
        <v>1380</v>
      </c>
      <c r="K2621" s="359" t="s">
        <v>8</v>
      </c>
      <c r="L2621" s="359" t="s">
        <v>1408</v>
      </c>
      <c r="M2621" s="368" t="s">
        <v>1407</v>
      </c>
      <c r="N2621" s="205">
        <v>42530</v>
      </c>
      <c r="O2621" s="203"/>
      <c r="P2621" t="str">
        <f t="shared" si="40"/>
        <v>Twin Cities Metro Area Chloride TMDL and Management Plan-Minnehaha Creek-(07010206-539)-Chloride</v>
      </c>
    </row>
    <row r="2622" spans="1:16" ht="27.95" hidden="1" customHeight="1" x14ac:dyDescent="0.25">
      <c r="A2622" s="203" t="s">
        <v>128</v>
      </c>
      <c r="B2622" s="202" t="s">
        <v>510</v>
      </c>
      <c r="C2622" s="203" t="s">
        <v>1461</v>
      </c>
      <c r="D2622" s="202" t="s">
        <v>1658</v>
      </c>
      <c r="E2622" s="202" t="s">
        <v>1659</v>
      </c>
      <c r="F2622" s="202" t="s">
        <v>475</v>
      </c>
      <c r="G2622" s="254">
        <v>189928</v>
      </c>
      <c r="H2622" s="361" t="s">
        <v>1414</v>
      </c>
      <c r="I2622" s="359" t="s">
        <v>1407</v>
      </c>
      <c r="J2622" s="359" t="s">
        <v>1380</v>
      </c>
      <c r="K2622" s="359" t="s">
        <v>8</v>
      </c>
      <c r="L2622" s="359" t="s">
        <v>1392</v>
      </c>
      <c r="M2622" s="368" t="s">
        <v>1407</v>
      </c>
      <c r="N2622" s="205">
        <v>42530</v>
      </c>
      <c r="O2622" s="203"/>
      <c r="P2622" t="str">
        <f t="shared" si="40"/>
        <v>Twin Cities Metro Area Chloride TMDL and Management Plan-Minnehaha Creek-(07010206-539)-Chloride</v>
      </c>
    </row>
    <row r="2623" spans="1:16" ht="27.95" hidden="1" customHeight="1" x14ac:dyDescent="0.25">
      <c r="A2623" s="203" t="s">
        <v>128</v>
      </c>
      <c r="B2623" s="202" t="s">
        <v>510</v>
      </c>
      <c r="C2623" s="203" t="s">
        <v>1660</v>
      </c>
      <c r="D2623" s="202" t="s">
        <v>1664</v>
      </c>
      <c r="E2623" s="202" t="s">
        <v>1665</v>
      </c>
      <c r="F2623" s="202" t="s">
        <v>505</v>
      </c>
      <c r="G2623" s="253">
        <v>2.21</v>
      </c>
      <c r="H2623" s="361" t="s">
        <v>1433</v>
      </c>
      <c r="I2623" s="359" t="s">
        <v>1407</v>
      </c>
      <c r="J2623" s="358">
        <v>0</v>
      </c>
      <c r="K2623" s="359" t="s">
        <v>1113</v>
      </c>
      <c r="L2623" s="359" t="s">
        <v>1408</v>
      </c>
      <c r="M2623" s="368">
        <v>2010</v>
      </c>
      <c r="N2623" s="207" t="s">
        <v>1663</v>
      </c>
      <c r="O2623" s="203"/>
      <c r="P2623" t="str">
        <f t="shared" si="40"/>
        <v>Upper Minnehaha Creek Watershed TMDL-East Auburn-(10-0044-02)-TP</v>
      </c>
    </row>
    <row r="2624" spans="1:16" ht="27.95" hidden="1" customHeight="1" x14ac:dyDescent="0.25">
      <c r="A2624" s="203" t="s">
        <v>128</v>
      </c>
      <c r="B2624" s="202" t="s">
        <v>510</v>
      </c>
      <c r="C2624" s="203" t="s">
        <v>1660</v>
      </c>
      <c r="D2624" s="202" t="s">
        <v>1664</v>
      </c>
      <c r="E2624" s="202" t="s">
        <v>1665</v>
      </c>
      <c r="F2624" s="202" t="s">
        <v>505</v>
      </c>
      <c r="G2624" s="253">
        <v>6.0499999999999998E-3</v>
      </c>
      <c r="H2624" s="361" t="s">
        <v>1414</v>
      </c>
      <c r="I2624" s="359" t="s">
        <v>1407</v>
      </c>
      <c r="J2624" s="358">
        <v>0</v>
      </c>
      <c r="K2624" s="359" t="s">
        <v>1113</v>
      </c>
      <c r="L2624" s="359" t="s">
        <v>1392</v>
      </c>
      <c r="M2624" s="368">
        <v>2010</v>
      </c>
      <c r="N2624" s="207" t="s">
        <v>1663</v>
      </c>
      <c r="O2624" s="203"/>
      <c r="P2624" t="str">
        <f t="shared" si="40"/>
        <v>Upper Minnehaha Creek Watershed TMDL-East Auburn-(10-0044-02)-TP</v>
      </c>
    </row>
    <row r="2625" spans="1:16" ht="27.95" hidden="1" customHeight="1" x14ac:dyDescent="0.25">
      <c r="A2625" s="203" t="s">
        <v>128</v>
      </c>
      <c r="B2625" s="202" t="s">
        <v>510</v>
      </c>
      <c r="C2625" s="203" t="s">
        <v>1660</v>
      </c>
      <c r="D2625" s="202" t="s">
        <v>2026</v>
      </c>
      <c r="E2625" s="202" t="s">
        <v>2027</v>
      </c>
      <c r="F2625" s="202" t="s">
        <v>505</v>
      </c>
      <c r="G2625" s="253">
        <v>2.77</v>
      </c>
      <c r="H2625" s="361" t="s">
        <v>1433</v>
      </c>
      <c r="I2625" s="359" t="s">
        <v>1407</v>
      </c>
      <c r="J2625" s="358">
        <v>0.32</v>
      </c>
      <c r="K2625" s="359" t="s">
        <v>1113</v>
      </c>
      <c r="L2625" s="359" t="s">
        <v>1408</v>
      </c>
      <c r="M2625" s="368">
        <v>2006</v>
      </c>
      <c r="N2625" s="207" t="s">
        <v>1663</v>
      </c>
      <c r="O2625" s="203"/>
      <c r="P2625" t="str">
        <f t="shared" si="40"/>
        <v>Upper Minnehaha Creek Watershed TMDL-Turbid-(10-0051-00)-TP</v>
      </c>
    </row>
    <row r="2626" spans="1:16" ht="27.95" hidden="1" customHeight="1" x14ac:dyDescent="0.25">
      <c r="A2626" s="203" t="s">
        <v>128</v>
      </c>
      <c r="B2626" s="202" t="s">
        <v>510</v>
      </c>
      <c r="C2626" s="203" t="s">
        <v>1660</v>
      </c>
      <c r="D2626" s="202" t="s">
        <v>2026</v>
      </c>
      <c r="E2626" s="202" t="s">
        <v>2027</v>
      </c>
      <c r="F2626" s="202" t="s">
        <v>505</v>
      </c>
      <c r="G2626" s="253">
        <v>8.0000000000000002E-3</v>
      </c>
      <c r="H2626" s="361" t="s">
        <v>1414</v>
      </c>
      <c r="I2626" s="359" t="s">
        <v>1407</v>
      </c>
      <c r="J2626" s="358">
        <v>0.32</v>
      </c>
      <c r="K2626" s="359" t="s">
        <v>1113</v>
      </c>
      <c r="L2626" s="359" t="s">
        <v>1392</v>
      </c>
      <c r="M2626" s="368">
        <v>2006</v>
      </c>
      <c r="N2626" s="207" t="s">
        <v>1663</v>
      </c>
      <c r="O2626" s="203"/>
      <c r="P2626" t="str">
        <f t="shared" si="40"/>
        <v>Upper Minnehaha Creek Watershed TMDL-Turbid-(10-0051-00)-TP</v>
      </c>
    </row>
    <row r="2627" spans="1:16" ht="27.95" hidden="1" customHeight="1" x14ac:dyDescent="0.25">
      <c r="A2627" s="203" t="s">
        <v>128</v>
      </c>
      <c r="B2627" s="202" t="s">
        <v>510</v>
      </c>
      <c r="C2627" s="203" t="s">
        <v>1660</v>
      </c>
      <c r="D2627" s="202" t="s">
        <v>1924</v>
      </c>
      <c r="E2627" s="202" t="s">
        <v>1925</v>
      </c>
      <c r="F2627" s="202" t="s">
        <v>505</v>
      </c>
      <c r="G2627" s="253">
        <v>1.53</v>
      </c>
      <c r="H2627" s="361" t="s">
        <v>1433</v>
      </c>
      <c r="I2627" s="359" t="s">
        <v>1407</v>
      </c>
      <c r="J2627" s="358">
        <v>0</v>
      </c>
      <c r="K2627" s="359" t="s">
        <v>1113</v>
      </c>
      <c r="L2627" s="359" t="s">
        <v>1408</v>
      </c>
      <c r="M2627" s="368">
        <v>2006</v>
      </c>
      <c r="N2627" s="207" t="s">
        <v>1663</v>
      </c>
      <c r="O2627" s="203"/>
      <c r="P2627" t="str">
        <f t="shared" ref="P2627:P2690" si="41">CONCATENATE(C2627, "-", E2627, "-","(", D2627,")", "-",K2627)</f>
        <v>Upper Minnehaha Creek Watershed TMDL-Stone-(10-0056-00)-TP</v>
      </c>
    </row>
    <row r="2628" spans="1:16" ht="27.95" hidden="1" customHeight="1" x14ac:dyDescent="0.25">
      <c r="A2628" s="203" t="s">
        <v>128</v>
      </c>
      <c r="B2628" s="202" t="s">
        <v>510</v>
      </c>
      <c r="C2628" s="203" t="s">
        <v>1660</v>
      </c>
      <c r="D2628" s="202" t="s">
        <v>1924</v>
      </c>
      <c r="E2628" s="202" t="s">
        <v>1925</v>
      </c>
      <c r="F2628" s="202" t="s">
        <v>505</v>
      </c>
      <c r="G2628" s="253">
        <v>4.1999999999999997E-3</v>
      </c>
      <c r="H2628" s="361" t="s">
        <v>1414</v>
      </c>
      <c r="I2628" s="359" t="s">
        <v>1407</v>
      </c>
      <c r="J2628" s="358">
        <v>0</v>
      </c>
      <c r="K2628" s="359" t="s">
        <v>1113</v>
      </c>
      <c r="L2628" s="359" t="s">
        <v>1392</v>
      </c>
      <c r="M2628" s="368">
        <v>2006</v>
      </c>
      <c r="N2628" s="207" t="s">
        <v>1663</v>
      </c>
      <c r="O2628" s="203"/>
      <c r="P2628" t="str">
        <f t="shared" si="41"/>
        <v>Upper Minnehaha Creek Watershed TMDL-Stone-(10-0056-00)-TP</v>
      </c>
    </row>
    <row r="2629" spans="1:16" ht="27.95" hidden="1" customHeight="1" x14ac:dyDescent="0.25">
      <c r="A2629" s="203" t="s">
        <v>128</v>
      </c>
      <c r="B2629" s="202" t="s">
        <v>510</v>
      </c>
      <c r="C2629" s="203" t="s">
        <v>1660</v>
      </c>
      <c r="D2629" s="202" t="s">
        <v>1932</v>
      </c>
      <c r="E2629" s="202" t="s">
        <v>1933</v>
      </c>
      <c r="F2629" s="202" t="s">
        <v>505</v>
      </c>
      <c r="G2629" s="253">
        <v>285.22000000000003</v>
      </c>
      <c r="H2629" s="361" t="s">
        <v>1433</v>
      </c>
      <c r="I2629" s="359" t="s">
        <v>1407</v>
      </c>
      <c r="J2629" s="358">
        <v>0.78469999999999995</v>
      </c>
      <c r="K2629" s="359" t="s">
        <v>1113</v>
      </c>
      <c r="L2629" s="359" t="s">
        <v>1408</v>
      </c>
      <c r="M2629" s="368">
        <v>2008</v>
      </c>
      <c r="N2629" s="207" t="s">
        <v>1663</v>
      </c>
      <c r="O2629" s="203"/>
      <c r="P2629" t="str">
        <f t="shared" si="41"/>
        <v>Upper Minnehaha Creek Watershed TMDL-Minnetonka-Halsteds Bay-(27-0133-09)-TP</v>
      </c>
    </row>
    <row r="2630" spans="1:16" ht="27.95" hidden="1" customHeight="1" x14ac:dyDescent="0.25">
      <c r="A2630" s="203" t="s">
        <v>128</v>
      </c>
      <c r="B2630" s="202" t="s">
        <v>510</v>
      </c>
      <c r="C2630" s="203" t="s">
        <v>1660</v>
      </c>
      <c r="D2630" s="202" t="s">
        <v>1932</v>
      </c>
      <c r="E2630" s="202" t="s">
        <v>1933</v>
      </c>
      <c r="F2630" s="202" t="s">
        <v>505</v>
      </c>
      <c r="G2630" s="253">
        <v>0.78100000000000003</v>
      </c>
      <c r="H2630" s="361" t="s">
        <v>1414</v>
      </c>
      <c r="I2630" s="359" t="s">
        <v>1407</v>
      </c>
      <c r="J2630" s="358">
        <v>0.7843</v>
      </c>
      <c r="K2630" s="359" t="s">
        <v>1113</v>
      </c>
      <c r="L2630" s="359" t="s">
        <v>1392</v>
      </c>
      <c r="M2630" s="368">
        <v>2008</v>
      </c>
      <c r="N2630" s="207" t="s">
        <v>1663</v>
      </c>
      <c r="O2630" s="203"/>
      <c r="P2630" t="str">
        <f t="shared" si="41"/>
        <v>Upper Minnehaha Creek Watershed TMDL-Minnetonka-Halsteds Bay-(27-0133-09)-TP</v>
      </c>
    </row>
    <row r="2631" spans="1:16" ht="27.95" hidden="1" customHeight="1" x14ac:dyDescent="0.25">
      <c r="A2631" s="203" t="s">
        <v>2028</v>
      </c>
      <c r="B2631" s="202" t="s">
        <v>522</v>
      </c>
      <c r="C2631" s="203" t="s">
        <v>24</v>
      </c>
      <c r="D2631" s="202" t="s">
        <v>758</v>
      </c>
      <c r="E2631" s="202" t="s">
        <v>1618</v>
      </c>
      <c r="F2631" s="202" t="s">
        <v>505</v>
      </c>
      <c r="G2631" s="253">
        <v>230</v>
      </c>
      <c r="H2631" s="361" t="s">
        <v>1433</v>
      </c>
      <c r="I2631" s="359" t="s">
        <v>1407</v>
      </c>
      <c r="J2631" s="358" t="s">
        <v>1619</v>
      </c>
      <c r="K2631" s="359" t="s">
        <v>1113</v>
      </c>
      <c r="L2631" s="359" t="s">
        <v>1408</v>
      </c>
      <c r="M2631" s="368">
        <v>2008</v>
      </c>
      <c r="N2631" s="205">
        <v>40816</v>
      </c>
      <c r="O2631" s="361" t="s">
        <v>1597</v>
      </c>
      <c r="P2631" t="str">
        <f t="shared" si="41"/>
        <v>Crystal, Keller, and Lee Lakes Nutrient Impairment TMDL-Crystal-(19-0027-00)-TP</v>
      </c>
    </row>
    <row r="2632" spans="1:16" ht="27.95" hidden="1" customHeight="1" x14ac:dyDescent="0.25">
      <c r="A2632" s="203" t="s">
        <v>2028</v>
      </c>
      <c r="B2632" s="202" t="s">
        <v>522</v>
      </c>
      <c r="C2632" s="203" t="s">
        <v>24</v>
      </c>
      <c r="D2632" s="202" t="s">
        <v>758</v>
      </c>
      <c r="E2632" s="202" t="s">
        <v>1618</v>
      </c>
      <c r="F2632" s="202" t="s">
        <v>505</v>
      </c>
      <c r="G2632" s="253">
        <v>0.63</v>
      </c>
      <c r="H2632" s="361" t="s">
        <v>1414</v>
      </c>
      <c r="I2632" s="359" t="s">
        <v>1407</v>
      </c>
      <c r="J2632" s="358" t="s">
        <v>1619</v>
      </c>
      <c r="K2632" s="359" t="s">
        <v>1113</v>
      </c>
      <c r="L2632" s="359" t="s">
        <v>1392</v>
      </c>
      <c r="M2632" s="368">
        <v>2008</v>
      </c>
      <c r="N2632" s="205">
        <v>40816</v>
      </c>
      <c r="O2632" s="361" t="s">
        <v>1597</v>
      </c>
      <c r="P2632" t="str">
        <f t="shared" si="41"/>
        <v>Crystal, Keller, and Lee Lakes Nutrient Impairment TMDL-Crystal-(19-0027-00)-TP</v>
      </c>
    </row>
    <row r="2633" spans="1:16" ht="27.95" hidden="1" customHeight="1" x14ac:dyDescent="0.25">
      <c r="A2633" s="203" t="s">
        <v>2028</v>
      </c>
      <c r="B2633" s="202" t="s">
        <v>522</v>
      </c>
      <c r="C2633" s="203" t="s">
        <v>24</v>
      </c>
      <c r="D2633" s="202" t="s">
        <v>685</v>
      </c>
      <c r="E2633" s="202" t="s">
        <v>1734</v>
      </c>
      <c r="F2633" s="202" t="s">
        <v>505</v>
      </c>
      <c r="G2633" s="253">
        <v>37</v>
      </c>
      <c r="H2633" s="361" t="s">
        <v>1433</v>
      </c>
      <c r="I2633" s="359" t="s">
        <v>1407</v>
      </c>
      <c r="J2633" s="358" t="s">
        <v>2029</v>
      </c>
      <c r="K2633" s="359" t="s">
        <v>1113</v>
      </c>
      <c r="L2633" s="359" t="s">
        <v>1408</v>
      </c>
      <c r="M2633" s="368">
        <v>2008</v>
      </c>
      <c r="N2633" s="205">
        <v>40816</v>
      </c>
      <c r="O2633" s="361" t="s">
        <v>1597</v>
      </c>
      <c r="P2633" t="str">
        <f t="shared" si="41"/>
        <v>Crystal, Keller, and Lee Lakes Nutrient Impairment TMDL-Lee-(19-0029-00)-TP</v>
      </c>
    </row>
    <row r="2634" spans="1:16" ht="27.95" hidden="1" customHeight="1" x14ac:dyDescent="0.25">
      <c r="A2634" s="203" t="s">
        <v>2028</v>
      </c>
      <c r="B2634" s="202" t="s">
        <v>522</v>
      </c>
      <c r="C2634" s="203" t="s">
        <v>24</v>
      </c>
      <c r="D2634" s="202" t="s">
        <v>685</v>
      </c>
      <c r="E2634" s="202" t="s">
        <v>1734</v>
      </c>
      <c r="F2634" s="202" t="s">
        <v>505</v>
      </c>
      <c r="G2634" s="253">
        <v>0.10100000000000001</v>
      </c>
      <c r="H2634" s="361" t="s">
        <v>1414</v>
      </c>
      <c r="I2634" s="359" t="s">
        <v>1407</v>
      </c>
      <c r="J2634" s="358" t="s">
        <v>2029</v>
      </c>
      <c r="K2634" s="359" t="s">
        <v>1113</v>
      </c>
      <c r="L2634" s="359" t="s">
        <v>1392</v>
      </c>
      <c r="M2634" s="368">
        <v>2008</v>
      </c>
      <c r="N2634" s="205">
        <v>40816</v>
      </c>
      <c r="O2634" s="361" t="s">
        <v>1597</v>
      </c>
      <c r="P2634" t="str">
        <f t="shared" si="41"/>
        <v>Crystal, Keller, and Lee Lakes Nutrient Impairment TMDL-Lee-(19-0029-00)-TP</v>
      </c>
    </row>
    <row r="2635" spans="1:16" ht="27.95" hidden="1" customHeight="1" x14ac:dyDescent="0.25">
      <c r="A2635" s="203" t="s">
        <v>2028</v>
      </c>
      <c r="B2635" s="203" t="s">
        <v>522</v>
      </c>
      <c r="C2635" s="203" t="s">
        <v>1535</v>
      </c>
      <c r="D2635" s="203" t="s">
        <v>1620</v>
      </c>
      <c r="E2635" s="203" t="s">
        <v>1621</v>
      </c>
      <c r="F2635" s="203" t="s">
        <v>475</v>
      </c>
      <c r="G2635" s="258">
        <v>22368</v>
      </c>
      <c r="H2635" s="361" t="s">
        <v>1414</v>
      </c>
      <c r="I2635" s="361" t="s">
        <v>1407</v>
      </c>
      <c r="J2635" s="361" t="s">
        <v>1380</v>
      </c>
      <c r="K2635" s="361" t="s">
        <v>8</v>
      </c>
      <c r="L2635" s="361" t="s">
        <v>1392</v>
      </c>
      <c r="M2635" s="370">
        <v>2010</v>
      </c>
      <c r="N2635" s="207">
        <v>43903</v>
      </c>
      <c r="O2635" s="203"/>
      <c r="P2635" t="str">
        <f t="shared" si="41"/>
        <v>Lower Minnesota River WRAPS 2014-Credit River-(07020012-811)-Chloride</v>
      </c>
    </row>
    <row r="2636" spans="1:16" ht="27.95" hidden="1" customHeight="1" x14ac:dyDescent="0.25">
      <c r="A2636" s="203" t="s">
        <v>2028</v>
      </c>
      <c r="B2636" s="203" t="s">
        <v>522</v>
      </c>
      <c r="C2636" s="203" t="s">
        <v>1535</v>
      </c>
      <c r="D2636" s="203" t="s">
        <v>1620</v>
      </c>
      <c r="E2636" s="203" t="s">
        <v>1621</v>
      </c>
      <c r="F2636" s="203" t="s">
        <v>505</v>
      </c>
      <c r="G2636" s="257">
        <v>12</v>
      </c>
      <c r="H2636" s="361" t="s">
        <v>1390</v>
      </c>
      <c r="I2636" s="361" t="s">
        <v>1379</v>
      </c>
      <c r="J2636" s="275">
        <v>0.71</v>
      </c>
      <c r="K2636" s="361" t="s">
        <v>1391</v>
      </c>
      <c r="L2636" s="361" t="s">
        <v>1392</v>
      </c>
      <c r="M2636" s="370">
        <v>2010</v>
      </c>
      <c r="N2636" s="207">
        <v>43903</v>
      </c>
      <c r="O2636" s="361" t="s">
        <v>1537</v>
      </c>
      <c r="P2636" t="str">
        <f t="shared" si="41"/>
        <v>Lower Minnesota River WRAPS 2014-Credit River-(07020012-811)-E. coli</v>
      </c>
    </row>
    <row r="2637" spans="1:16" ht="27.95" hidden="1" customHeight="1" x14ac:dyDescent="0.25">
      <c r="A2637" s="203" t="s">
        <v>2028</v>
      </c>
      <c r="B2637" s="203" t="s">
        <v>522</v>
      </c>
      <c r="C2637" s="203" t="s">
        <v>1535</v>
      </c>
      <c r="D2637" s="203" t="s">
        <v>1620</v>
      </c>
      <c r="E2637" s="203" t="s">
        <v>1621</v>
      </c>
      <c r="F2637" s="203" t="s">
        <v>505</v>
      </c>
      <c r="G2637" s="257">
        <v>2.9</v>
      </c>
      <c r="H2637" s="361" t="s">
        <v>1390</v>
      </c>
      <c r="I2637" s="361" t="s">
        <v>1382</v>
      </c>
      <c r="J2637" s="275">
        <v>0.71</v>
      </c>
      <c r="K2637" s="361" t="s">
        <v>1391</v>
      </c>
      <c r="L2637" s="361" t="s">
        <v>1392</v>
      </c>
      <c r="M2637" s="370">
        <v>2010</v>
      </c>
      <c r="N2637" s="207">
        <v>43903</v>
      </c>
      <c r="O2637" s="361" t="s">
        <v>1537</v>
      </c>
      <c r="P2637" t="str">
        <f t="shared" si="41"/>
        <v>Lower Minnesota River WRAPS 2014-Credit River-(07020012-811)-E. coli</v>
      </c>
    </row>
    <row r="2638" spans="1:16" ht="27.95" hidden="1" customHeight="1" x14ac:dyDescent="0.25">
      <c r="A2638" s="203" t="s">
        <v>2028</v>
      </c>
      <c r="B2638" s="203" t="s">
        <v>522</v>
      </c>
      <c r="C2638" s="203" t="s">
        <v>1535</v>
      </c>
      <c r="D2638" s="203" t="s">
        <v>1620</v>
      </c>
      <c r="E2638" s="203" t="s">
        <v>1621</v>
      </c>
      <c r="F2638" s="203" t="s">
        <v>505</v>
      </c>
      <c r="G2638" s="257">
        <v>1.7</v>
      </c>
      <c r="H2638" s="361" t="s">
        <v>1390</v>
      </c>
      <c r="I2638" s="361" t="s">
        <v>1383</v>
      </c>
      <c r="J2638" s="275">
        <v>0.71</v>
      </c>
      <c r="K2638" s="361" t="s">
        <v>1391</v>
      </c>
      <c r="L2638" s="361" t="s">
        <v>1392</v>
      </c>
      <c r="M2638" s="370">
        <v>2010</v>
      </c>
      <c r="N2638" s="207">
        <v>43903</v>
      </c>
      <c r="O2638" s="361" t="s">
        <v>1537</v>
      </c>
      <c r="P2638" t="str">
        <f t="shared" si="41"/>
        <v>Lower Minnesota River WRAPS 2014-Credit River-(07020012-811)-E. coli</v>
      </c>
    </row>
    <row r="2639" spans="1:16" ht="27.95" hidden="1" customHeight="1" x14ac:dyDescent="0.25">
      <c r="A2639" s="203" t="s">
        <v>2028</v>
      </c>
      <c r="B2639" s="203" t="s">
        <v>522</v>
      </c>
      <c r="C2639" s="203" t="s">
        <v>1535</v>
      </c>
      <c r="D2639" s="203" t="s">
        <v>1620</v>
      </c>
      <c r="E2639" s="203" t="s">
        <v>1621</v>
      </c>
      <c r="F2639" s="203" t="s">
        <v>505</v>
      </c>
      <c r="G2639" s="257">
        <v>0.45</v>
      </c>
      <c r="H2639" s="361" t="s">
        <v>1390</v>
      </c>
      <c r="I2639" s="361" t="s">
        <v>1384</v>
      </c>
      <c r="J2639" s="275">
        <v>0.71</v>
      </c>
      <c r="K2639" s="361" t="s">
        <v>1391</v>
      </c>
      <c r="L2639" s="361" t="s">
        <v>1392</v>
      </c>
      <c r="M2639" s="370">
        <v>2010</v>
      </c>
      <c r="N2639" s="207">
        <v>43903</v>
      </c>
      <c r="O2639" s="361" t="s">
        <v>1537</v>
      </c>
      <c r="P2639" t="str">
        <f t="shared" si="41"/>
        <v>Lower Minnesota River WRAPS 2014-Credit River-(07020012-811)-E. coli</v>
      </c>
    </row>
    <row r="2640" spans="1:16" ht="27.95" hidden="1" customHeight="1" x14ac:dyDescent="0.25">
      <c r="A2640" s="203" t="s">
        <v>2028</v>
      </c>
      <c r="B2640" s="203" t="s">
        <v>522</v>
      </c>
      <c r="C2640" s="203" t="s">
        <v>1535</v>
      </c>
      <c r="D2640" s="203" t="s">
        <v>1620</v>
      </c>
      <c r="E2640" s="203" t="s">
        <v>1621</v>
      </c>
      <c r="F2640" s="203" t="s">
        <v>505</v>
      </c>
      <c r="G2640" s="257">
        <v>0.33</v>
      </c>
      <c r="H2640" s="361" t="s">
        <v>1390</v>
      </c>
      <c r="I2640" s="361" t="s">
        <v>1385</v>
      </c>
      <c r="J2640" s="275">
        <v>0.71</v>
      </c>
      <c r="K2640" s="361" t="s">
        <v>1391</v>
      </c>
      <c r="L2640" s="361" t="s">
        <v>1392</v>
      </c>
      <c r="M2640" s="370">
        <v>2010</v>
      </c>
      <c r="N2640" s="207">
        <v>43903</v>
      </c>
      <c r="O2640" s="361" t="s">
        <v>1537</v>
      </c>
      <c r="P2640" t="str">
        <f t="shared" si="41"/>
        <v>Lower Minnesota River WRAPS 2014-Credit River-(07020012-811)-E. coli</v>
      </c>
    </row>
    <row r="2641" spans="1:16" ht="27.95" hidden="1" customHeight="1" x14ac:dyDescent="0.25">
      <c r="A2641" s="203" t="s">
        <v>2028</v>
      </c>
      <c r="B2641" s="202" t="s">
        <v>522</v>
      </c>
      <c r="C2641" s="203" t="s">
        <v>1376</v>
      </c>
      <c r="D2641" s="202" t="s">
        <v>524</v>
      </c>
      <c r="E2641" s="202" t="s">
        <v>1474</v>
      </c>
      <c r="F2641" s="202" t="s">
        <v>475</v>
      </c>
      <c r="G2641" s="253">
        <v>5.99</v>
      </c>
      <c r="H2641" s="361" t="s">
        <v>1378</v>
      </c>
      <c r="I2641" s="359" t="s">
        <v>1379</v>
      </c>
      <c r="J2641" s="359" t="s">
        <v>1380</v>
      </c>
      <c r="K2641" s="359" t="s">
        <v>9</v>
      </c>
      <c r="L2641" s="359" t="s">
        <v>1381</v>
      </c>
      <c r="M2641" s="368">
        <v>1988</v>
      </c>
      <c r="N2641" s="205">
        <v>38812</v>
      </c>
      <c r="O2641" s="203"/>
      <c r="P2641" t="str">
        <f t="shared" si="41"/>
        <v>Lower Mississippi River Basin-Fecal Coliform TMDL-Vermillion River-(07040001-507)-Fecal Coliform</v>
      </c>
    </row>
    <row r="2642" spans="1:16" ht="27.95" hidden="1" customHeight="1" x14ac:dyDescent="0.25">
      <c r="A2642" s="203" t="s">
        <v>2028</v>
      </c>
      <c r="B2642" s="202" t="s">
        <v>522</v>
      </c>
      <c r="C2642" s="203" t="s">
        <v>1376</v>
      </c>
      <c r="D2642" s="202" t="s">
        <v>524</v>
      </c>
      <c r="E2642" s="202" t="s">
        <v>1474</v>
      </c>
      <c r="F2642" s="202" t="s">
        <v>475</v>
      </c>
      <c r="G2642" s="253">
        <v>1.57</v>
      </c>
      <c r="H2642" s="361" t="s">
        <v>1378</v>
      </c>
      <c r="I2642" s="359" t="s">
        <v>1382</v>
      </c>
      <c r="J2642" s="359" t="s">
        <v>1380</v>
      </c>
      <c r="K2642" s="359" t="s">
        <v>9</v>
      </c>
      <c r="L2642" s="359" t="s">
        <v>1381</v>
      </c>
      <c r="M2642" s="368">
        <v>1988</v>
      </c>
      <c r="N2642" s="205">
        <v>38812</v>
      </c>
      <c r="O2642" s="203"/>
      <c r="P2642" t="str">
        <f t="shared" si="41"/>
        <v>Lower Mississippi River Basin-Fecal Coliform TMDL-Vermillion River-(07040001-507)-Fecal Coliform</v>
      </c>
    </row>
    <row r="2643" spans="1:16" ht="27.95" hidden="1" customHeight="1" x14ac:dyDescent="0.25">
      <c r="A2643" s="203" t="s">
        <v>2028</v>
      </c>
      <c r="B2643" s="202" t="s">
        <v>522</v>
      </c>
      <c r="C2643" s="203" t="s">
        <v>1376</v>
      </c>
      <c r="D2643" s="202" t="s">
        <v>524</v>
      </c>
      <c r="E2643" s="202" t="s">
        <v>1474</v>
      </c>
      <c r="F2643" s="202" t="s">
        <v>475</v>
      </c>
      <c r="G2643" s="253">
        <v>0.36</v>
      </c>
      <c r="H2643" s="361" t="s">
        <v>1378</v>
      </c>
      <c r="I2643" s="359" t="s">
        <v>1383</v>
      </c>
      <c r="J2643" s="359" t="s">
        <v>1380</v>
      </c>
      <c r="K2643" s="359" t="s">
        <v>9</v>
      </c>
      <c r="L2643" s="359" t="s">
        <v>1381</v>
      </c>
      <c r="M2643" s="368">
        <v>1988</v>
      </c>
      <c r="N2643" s="205">
        <v>38812</v>
      </c>
      <c r="O2643" s="203"/>
      <c r="P2643" t="str">
        <f t="shared" si="41"/>
        <v>Lower Mississippi River Basin-Fecal Coliform TMDL-Vermillion River-(07040001-507)-Fecal Coliform</v>
      </c>
    </row>
    <row r="2644" spans="1:16" ht="27.95" hidden="1" customHeight="1" x14ac:dyDescent="0.25">
      <c r="A2644" s="203" t="s">
        <v>2028</v>
      </c>
      <c r="B2644" s="202" t="s">
        <v>522</v>
      </c>
      <c r="C2644" s="203" t="s">
        <v>1376</v>
      </c>
      <c r="D2644" s="202" t="s">
        <v>524</v>
      </c>
      <c r="E2644" s="202" t="s">
        <v>1474</v>
      </c>
      <c r="F2644" s="202" t="s">
        <v>475</v>
      </c>
      <c r="G2644" s="253" t="s">
        <v>515</v>
      </c>
      <c r="H2644" s="361" t="s">
        <v>1378</v>
      </c>
      <c r="I2644" s="359" t="s">
        <v>1384</v>
      </c>
      <c r="J2644" s="359" t="s">
        <v>1380</v>
      </c>
      <c r="K2644" s="359" t="s">
        <v>9</v>
      </c>
      <c r="L2644" s="359" t="s">
        <v>1381</v>
      </c>
      <c r="M2644" s="368">
        <v>1988</v>
      </c>
      <c r="N2644" s="205">
        <v>38812</v>
      </c>
      <c r="O2644" s="203"/>
      <c r="P2644" t="str">
        <f t="shared" si="41"/>
        <v>Lower Mississippi River Basin-Fecal Coliform TMDL-Vermillion River-(07040001-507)-Fecal Coliform</v>
      </c>
    </row>
    <row r="2645" spans="1:16" ht="27.95" hidden="1" customHeight="1" x14ac:dyDescent="0.25">
      <c r="A2645" s="203" t="s">
        <v>2028</v>
      </c>
      <c r="B2645" s="202" t="s">
        <v>522</v>
      </c>
      <c r="C2645" s="203" t="s">
        <v>1376</v>
      </c>
      <c r="D2645" s="202" t="s">
        <v>524</v>
      </c>
      <c r="E2645" s="202" t="s">
        <v>1474</v>
      </c>
      <c r="F2645" s="202" t="s">
        <v>475</v>
      </c>
      <c r="G2645" s="253" t="s">
        <v>515</v>
      </c>
      <c r="H2645" s="361" t="s">
        <v>1378</v>
      </c>
      <c r="I2645" s="359" t="s">
        <v>1385</v>
      </c>
      <c r="J2645" s="359" t="s">
        <v>1380</v>
      </c>
      <c r="K2645" s="359" t="s">
        <v>9</v>
      </c>
      <c r="L2645" s="359" t="s">
        <v>1381</v>
      </c>
      <c r="M2645" s="368">
        <v>1988</v>
      </c>
      <c r="N2645" s="205">
        <v>38812</v>
      </c>
      <c r="O2645" s="203"/>
      <c r="P2645" t="str">
        <f t="shared" si="41"/>
        <v>Lower Mississippi River Basin-Fecal Coliform TMDL-Vermillion River-(07040001-507)-Fecal Coliform</v>
      </c>
    </row>
    <row r="2646" spans="1:16" ht="27.95" hidden="1" customHeight="1" x14ac:dyDescent="0.25">
      <c r="A2646" s="203" t="s">
        <v>2028</v>
      </c>
      <c r="B2646" s="202" t="s">
        <v>522</v>
      </c>
      <c r="C2646" s="203" t="s">
        <v>1376</v>
      </c>
      <c r="D2646" s="203" t="s">
        <v>1475</v>
      </c>
      <c r="E2646" s="202" t="s">
        <v>1474</v>
      </c>
      <c r="F2646" s="202" t="s">
        <v>475</v>
      </c>
      <c r="G2646" s="253">
        <v>8.6199999999999992</v>
      </c>
      <c r="H2646" s="361" t="s">
        <v>1378</v>
      </c>
      <c r="I2646" s="359" t="s">
        <v>1379</v>
      </c>
      <c r="J2646" s="359" t="s">
        <v>1380</v>
      </c>
      <c r="K2646" s="359" t="s">
        <v>9</v>
      </c>
      <c r="L2646" s="359" t="s">
        <v>1381</v>
      </c>
      <c r="M2646" s="368">
        <v>1988</v>
      </c>
      <c r="N2646" s="205">
        <v>38812</v>
      </c>
      <c r="O2646" s="203"/>
      <c r="P2646" t="str">
        <f t="shared" si="41"/>
        <v>Lower Mississippi River Basin-Fecal Coliform TMDL-Vermillion River-(07040001-692 (previous waterbody ID: 07040001-506))-Fecal Coliform</v>
      </c>
    </row>
    <row r="2647" spans="1:16" ht="27.95" hidden="1" customHeight="1" x14ac:dyDescent="0.25">
      <c r="A2647" s="203" t="s">
        <v>2028</v>
      </c>
      <c r="B2647" s="202" t="s">
        <v>522</v>
      </c>
      <c r="C2647" s="203" t="s">
        <v>1376</v>
      </c>
      <c r="D2647" s="203" t="s">
        <v>1475</v>
      </c>
      <c r="E2647" s="202" t="s">
        <v>1474</v>
      </c>
      <c r="F2647" s="202" t="s">
        <v>475</v>
      </c>
      <c r="G2647" s="253">
        <v>3.09</v>
      </c>
      <c r="H2647" s="361" t="s">
        <v>1378</v>
      </c>
      <c r="I2647" s="359" t="s">
        <v>1382</v>
      </c>
      <c r="J2647" s="359" t="s">
        <v>1380</v>
      </c>
      <c r="K2647" s="359" t="s">
        <v>9</v>
      </c>
      <c r="L2647" s="359" t="s">
        <v>1381</v>
      </c>
      <c r="M2647" s="368">
        <v>1988</v>
      </c>
      <c r="N2647" s="205">
        <v>38812</v>
      </c>
      <c r="O2647" s="203"/>
      <c r="P2647" t="str">
        <f t="shared" si="41"/>
        <v>Lower Mississippi River Basin-Fecal Coliform TMDL-Vermillion River-(07040001-692 (previous waterbody ID: 07040001-506))-Fecal Coliform</v>
      </c>
    </row>
    <row r="2648" spans="1:16" ht="27.95" hidden="1" customHeight="1" x14ac:dyDescent="0.25">
      <c r="A2648" s="203" t="s">
        <v>2028</v>
      </c>
      <c r="B2648" s="202" t="s">
        <v>522</v>
      </c>
      <c r="C2648" s="203" t="s">
        <v>1376</v>
      </c>
      <c r="D2648" s="203" t="s">
        <v>1475</v>
      </c>
      <c r="E2648" s="202" t="s">
        <v>1474</v>
      </c>
      <c r="F2648" s="202" t="s">
        <v>475</v>
      </c>
      <c r="G2648" s="253">
        <v>1.57</v>
      </c>
      <c r="H2648" s="361" t="s">
        <v>1378</v>
      </c>
      <c r="I2648" s="359" t="s">
        <v>1383</v>
      </c>
      <c r="J2648" s="359" t="s">
        <v>1380</v>
      </c>
      <c r="K2648" s="359" t="s">
        <v>9</v>
      </c>
      <c r="L2648" s="359" t="s">
        <v>1381</v>
      </c>
      <c r="M2648" s="368">
        <v>1988</v>
      </c>
      <c r="N2648" s="205">
        <v>38812</v>
      </c>
      <c r="O2648" s="203"/>
      <c r="P2648" t="str">
        <f t="shared" si="41"/>
        <v>Lower Mississippi River Basin-Fecal Coliform TMDL-Vermillion River-(07040001-692 (previous waterbody ID: 07040001-506))-Fecal Coliform</v>
      </c>
    </row>
    <row r="2649" spans="1:16" ht="27.95" hidden="1" customHeight="1" x14ac:dyDescent="0.25">
      <c r="A2649" s="203" t="s">
        <v>2028</v>
      </c>
      <c r="B2649" s="202" t="s">
        <v>522</v>
      </c>
      <c r="C2649" s="203" t="s">
        <v>1376</v>
      </c>
      <c r="D2649" s="203" t="s">
        <v>1475</v>
      </c>
      <c r="E2649" s="202" t="s">
        <v>1474</v>
      </c>
      <c r="F2649" s="202" t="s">
        <v>475</v>
      </c>
      <c r="G2649" s="253">
        <v>0.3</v>
      </c>
      <c r="H2649" s="361" t="s">
        <v>1378</v>
      </c>
      <c r="I2649" s="359" t="s">
        <v>1384</v>
      </c>
      <c r="J2649" s="359" t="s">
        <v>1380</v>
      </c>
      <c r="K2649" s="359" t="s">
        <v>9</v>
      </c>
      <c r="L2649" s="359" t="s">
        <v>1381</v>
      </c>
      <c r="M2649" s="368">
        <v>1988</v>
      </c>
      <c r="N2649" s="205">
        <v>38812</v>
      </c>
      <c r="O2649" s="203"/>
      <c r="P2649" t="str">
        <f t="shared" si="41"/>
        <v>Lower Mississippi River Basin-Fecal Coliform TMDL-Vermillion River-(07040001-692 (previous waterbody ID: 07040001-506))-Fecal Coliform</v>
      </c>
    </row>
    <row r="2650" spans="1:16" ht="27.95" hidden="1" customHeight="1" x14ac:dyDescent="0.25">
      <c r="A2650" s="203" t="s">
        <v>2028</v>
      </c>
      <c r="B2650" s="202" t="s">
        <v>522</v>
      </c>
      <c r="C2650" s="203" t="s">
        <v>1376</v>
      </c>
      <c r="D2650" s="203" t="s">
        <v>1475</v>
      </c>
      <c r="E2650" s="202" t="s">
        <v>1474</v>
      </c>
      <c r="F2650" s="202" t="s">
        <v>475</v>
      </c>
      <c r="G2650" s="253" t="s">
        <v>515</v>
      </c>
      <c r="H2650" s="361" t="s">
        <v>1378</v>
      </c>
      <c r="I2650" s="359" t="s">
        <v>1385</v>
      </c>
      <c r="J2650" s="359" t="s">
        <v>1380</v>
      </c>
      <c r="K2650" s="359" t="s">
        <v>9</v>
      </c>
      <c r="L2650" s="359" t="s">
        <v>1381</v>
      </c>
      <c r="M2650" s="368">
        <v>1988</v>
      </c>
      <c r="N2650" s="205">
        <v>38812</v>
      </c>
      <c r="O2650" s="203"/>
      <c r="P2650" t="str">
        <f t="shared" si="41"/>
        <v>Lower Mississippi River Basin-Fecal Coliform TMDL-Vermillion River-(07040001-692 (previous waterbody ID: 07040001-506))-Fecal Coliform</v>
      </c>
    </row>
    <row r="2651" spans="1:16" ht="27.95" hidden="1" customHeight="1" x14ac:dyDescent="0.25">
      <c r="A2651" s="203" t="s">
        <v>2028</v>
      </c>
      <c r="B2651" s="202" t="s">
        <v>522</v>
      </c>
      <c r="C2651" s="203" t="s">
        <v>207</v>
      </c>
      <c r="D2651" s="202" t="s">
        <v>526</v>
      </c>
      <c r="E2651" s="202" t="s">
        <v>1474</v>
      </c>
      <c r="F2651" s="202" t="s">
        <v>505</v>
      </c>
      <c r="G2651" s="253">
        <v>363</v>
      </c>
      <c r="H2651" s="361" t="s">
        <v>527</v>
      </c>
      <c r="I2651" s="359" t="s">
        <v>1407</v>
      </c>
      <c r="J2651" s="358">
        <v>0</v>
      </c>
      <c r="K2651" s="359" t="s">
        <v>22</v>
      </c>
      <c r="L2651" s="359" t="s">
        <v>1392</v>
      </c>
      <c r="M2651" s="368">
        <v>2000</v>
      </c>
      <c r="N2651" s="205">
        <v>40085</v>
      </c>
      <c r="O2651" s="203"/>
      <c r="P2651" t="str">
        <f t="shared" si="41"/>
        <v>Lower Vermillion River Watershed Turbidity TMDL-Vermillion River-(07040001-504)-TSS</v>
      </c>
    </row>
    <row r="2652" spans="1:16" ht="27.95" hidden="1" customHeight="1" x14ac:dyDescent="0.25">
      <c r="A2652" s="203" t="s">
        <v>2028</v>
      </c>
      <c r="B2652" s="202" t="s">
        <v>522</v>
      </c>
      <c r="C2652" s="203" t="s">
        <v>1403</v>
      </c>
      <c r="D2652" s="202" t="s">
        <v>1404</v>
      </c>
      <c r="E2652" s="202" t="s">
        <v>1405</v>
      </c>
      <c r="F2652" s="202" t="s">
        <v>475</v>
      </c>
      <c r="G2652" s="253">
        <v>154</v>
      </c>
      <c r="H2652" s="361" t="s">
        <v>1406</v>
      </c>
      <c r="I2652" s="359" t="s">
        <v>1407</v>
      </c>
      <c r="J2652" s="359" t="s">
        <v>1380</v>
      </c>
      <c r="K2652" s="359" t="s">
        <v>22</v>
      </c>
      <c r="L2652" s="359" t="s">
        <v>1408</v>
      </c>
      <c r="M2652" s="368" t="s">
        <v>1407</v>
      </c>
      <c r="N2652" s="205">
        <v>42486</v>
      </c>
      <c r="O2652" s="203"/>
      <c r="P2652" t="str">
        <f t="shared" si="41"/>
        <v>South Metro Mississippi TSS TMDL-Mississippi River-(07040001-531)-TSS</v>
      </c>
    </row>
    <row r="2653" spans="1:16" ht="27.95" hidden="1" customHeight="1" x14ac:dyDescent="0.25">
      <c r="A2653" s="203" t="s">
        <v>2028</v>
      </c>
      <c r="B2653" s="202" t="s">
        <v>522</v>
      </c>
      <c r="C2653" s="203" t="s">
        <v>1476</v>
      </c>
      <c r="D2653" s="202" t="s">
        <v>1479</v>
      </c>
      <c r="E2653" s="202" t="s">
        <v>1480</v>
      </c>
      <c r="F2653" s="202" t="s">
        <v>505</v>
      </c>
      <c r="G2653" s="253">
        <v>50.3</v>
      </c>
      <c r="H2653" s="361" t="s">
        <v>1433</v>
      </c>
      <c r="I2653" s="359" t="s">
        <v>1407</v>
      </c>
      <c r="J2653" s="358">
        <v>0.46550000000000002</v>
      </c>
      <c r="K2653" s="359" t="s">
        <v>1113</v>
      </c>
      <c r="L2653" s="359" t="s">
        <v>1408</v>
      </c>
      <c r="M2653" s="368">
        <v>2010</v>
      </c>
      <c r="N2653" s="205">
        <v>42359</v>
      </c>
      <c r="O2653" s="203"/>
      <c r="P2653" t="str">
        <f t="shared" si="41"/>
        <v>Vermillion River Watershed JPO WRAPS 2008-Unnamed-(19-0349-00)-TP</v>
      </c>
    </row>
    <row r="2654" spans="1:16" ht="27.95" hidden="1" customHeight="1" x14ac:dyDescent="0.25">
      <c r="A2654" s="203" t="s">
        <v>2028</v>
      </c>
      <c r="B2654" s="202" t="s">
        <v>522</v>
      </c>
      <c r="C2654" s="203" t="s">
        <v>1476</v>
      </c>
      <c r="D2654" s="202" t="s">
        <v>1479</v>
      </c>
      <c r="E2654" s="202" t="s">
        <v>1480</v>
      </c>
      <c r="F2654" s="202" t="s">
        <v>505</v>
      </c>
      <c r="G2654" s="253">
        <v>0.14000000000000001</v>
      </c>
      <c r="H2654" s="361" t="s">
        <v>1414</v>
      </c>
      <c r="I2654" s="359" t="s">
        <v>1407</v>
      </c>
      <c r="J2654" s="358">
        <v>0.46550000000000002</v>
      </c>
      <c r="K2654" s="359" t="s">
        <v>1113</v>
      </c>
      <c r="L2654" s="359" t="s">
        <v>1392</v>
      </c>
      <c r="M2654" s="368">
        <v>2010</v>
      </c>
      <c r="N2654" s="205">
        <v>42359</v>
      </c>
      <c r="O2654" s="203"/>
      <c r="P2654" t="str">
        <f t="shared" si="41"/>
        <v>Vermillion River Watershed JPO WRAPS 2008-Unnamed-(19-0349-00)-TP</v>
      </c>
    </row>
    <row r="2655" spans="1:16" ht="27.95" hidden="1" customHeight="1" x14ac:dyDescent="0.25">
      <c r="A2655" s="203" t="s">
        <v>2028</v>
      </c>
      <c r="B2655" s="202" t="s">
        <v>522</v>
      </c>
      <c r="C2655" s="203" t="s">
        <v>1476</v>
      </c>
      <c r="D2655" s="202" t="s">
        <v>1728</v>
      </c>
      <c r="E2655" s="202" t="s">
        <v>1474</v>
      </c>
      <c r="F2655" s="202" t="s">
        <v>505</v>
      </c>
      <c r="G2655" s="253">
        <v>0.8</v>
      </c>
      <c r="H2655" s="361" t="s">
        <v>1400</v>
      </c>
      <c r="I2655" s="359" t="s">
        <v>1379</v>
      </c>
      <c r="J2655" s="358">
        <v>0.71</v>
      </c>
      <c r="K2655" s="359" t="s">
        <v>1391</v>
      </c>
      <c r="L2655" s="359" t="s">
        <v>1392</v>
      </c>
      <c r="M2655" s="368">
        <v>2009</v>
      </c>
      <c r="N2655" s="205">
        <v>42359</v>
      </c>
      <c r="O2655" s="203"/>
      <c r="P2655" t="str">
        <f t="shared" si="41"/>
        <v>Vermillion River Watershed JPO WRAPS 2008-Vermillion River-(07040001-516)-E. coli</v>
      </c>
    </row>
    <row r="2656" spans="1:16" ht="27.95" hidden="1" customHeight="1" x14ac:dyDescent="0.25">
      <c r="A2656" s="203" t="s">
        <v>2028</v>
      </c>
      <c r="B2656" s="202" t="s">
        <v>522</v>
      </c>
      <c r="C2656" s="203" t="s">
        <v>1476</v>
      </c>
      <c r="D2656" s="202" t="s">
        <v>1728</v>
      </c>
      <c r="E2656" s="202" t="s">
        <v>1474</v>
      </c>
      <c r="F2656" s="202" t="s">
        <v>505</v>
      </c>
      <c r="G2656" s="253">
        <v>0.27</v>
      </c>
      <c r="H2656" s="361" t="s">
        <v>1400</v>
      </c>
      <c r="I2656" s="359" t="s">
        <v>1382</v>
      </c>
      <c r="J2656" s="358">
        <v>0.22</v>
      </c>
      <c r="K2656" s="359" t="s">
        <v>1391</v>
      </c>
      <c r="L2656" s="359" t="s">
        <v>1392</v>
      </c>
      <c r="M2656" s="368">
        <v>2009</v>
      </c>
      <c r="N2656" s="205">
        <v>42359</v>
      </c>
      <c r="O2656" s="203"/>
      <c r="P2656" t="str">
        <f t="shared" si="41"/>
        <v>Vermillion River Watershed JPO WRAPS 2008-Vermillion River-(07040001-516)-E. coli</v>
      </c>
    </row>
    <row r="2657" spans="1:16" ht="27.95" hidden="1" customHeight="1" x14ac:dyDescent="0.25">
      <c r="A2657" s="203" t="s">
        <v>2028</v>
      </c>
      <c r="B2657" s="202" t="s">
        <v>522</v>
      </c>
      <c r="C2657" s="203" t="s">
        <v>1476</v>
      </c>
      <c r="D2657" s="202" t="s">
        <v>1728</v>
      </c>
      <c r="E2657" s="202" t="s">
        <v>1474</v>
      </c>
      <c r="F2657" s="202" t="s">
        <v>505</v>
      </c>
      <c r="G2657" s="253">
        <v>0.13</v>
      </c>
      <c r="H2657" s="361" t="s">
        <v>1400</v>
      </c>
      <c r="I2657" s="359" t="s">
        <v>1383</v>
      </c>
      <c r="J2657" s="358">
        <v>0.05</v>
      </c>
      <c r="K2657" s="359" t="s">
        <v>1391</v>
      </c>
      <c r="L2657" s="359" t="s">
        <v>1392</v>
      </c>
      <c r="M2657" s="368">
        <v>2009</v>
      </c>
      <c r="N2657" s="205">
        <v>42359</v>
      </c>
      <c r="O2657" s="203"/>
      <c r="P2657" t="str">
        <f t="shared" si="41"/>
        <v>Vermillion River Watershed JPO WRAPS 2008-Vermillion River-(07040001-516)-E. coli</v>
      </c>
    </row>
    <row r="2658" spans="1:16" ht="27.95" hidden="1" customHeight="1" x14ac:dyDescent="0.25">
      <c r="A2658" s="203" t="s">
        <v>2028</v>
      </c>
      <c r="B2658" s="202" t="s">
        <v>522</v>
      </c>
      <c r="C2658" s="203" t="s">
        <v>1476</v>
      </c>
      <c r="D2658" s="202" t="s">
        <v>1728</v>
      </c>
      <c r="E2658" s="202" t="s">
        <v>1474</v>
      </c>
      <c r="F2658" s="202" t="s">
        <v>505</v>
      </c>
      <c r="G2658" s="253">
        <v>7.0000000000000007E-2</v>
      </c>
      <c r="H2658" s="361" t="s">
        <v>1400</v>
      </c>
      <c r="I2658" s="359" t="s">
        <v>1384</v>
      </c>
      <c r="J2658" s="358">
        <v>0.62</v>
      </c>
      <c r="K2658" s="359" t="s">
        <v>1391</v>
      </c>
      <c r="L2658" s="359" t="s">
        <v>1392</v>
      </c>
      <c r="M2658" s="368">
        <v>2009</v>
      </c>
      <c r="N2658" s="205">
        <v>42359</v>
      </c>
      <c r="O2658" s="203"/>
      <c r="P2658" t="str">
        <f t="shared" si="41"/>
        <v>Vermillion River Watershed JPO WRAPS 2008-Vermillion River-(07040001-516)-E. coli</v>
      </c>
    </row>
    <row r="2659" spans="1:16" ht="27.95" hidden="1" customHeight="1" x14ac:dyDescent="0.25">
      <c r="A2659" s="203" t="s">
        <v>2028</v>
      </c>
      <c r="B2659" s="202" t="s">
        <v>522</v>
      </c>
      <c r="C2659" s="203" t="s">
        <v>1476</v>
      </c>
      <c r="D2659" s="202" t="s">
        <v>1728</v>
      </c>
      <c r="E2659" s="202" t="s">
        <v>1474</v>
      </c>
      <c r="F2659" s="202" t="s">
        <v>505</v>
      </c>
      <c r="G2659" s="253">
        <v>0.04</v>
      </c>
      <c r="H2659" s="361" t="s">
        <v>1400</v>
      </c>
      <c r="I2659" s="359" t="s">
        <v>1385</v>
      </c>
      <c r="J2659" s="358">
        <v>0.8</v>
      </c>
      <c r="K2659" s="359" t="s">
        <v>1391</v>
      </c>
      <c r="L2659" s="359" t="s">
        <v>1392</v>
      </c>
      <c r="M2659" s="368">
        <v>2009</v>
      </c>
      <c r="N2659" s="205">
        <v>42359</v>
      </c>
      <c r="O2659" s="203"/>
      <c r="P2659" t="str">
        <f t="shared" si="41"/>
        <v>Vermillion River Watershed JPO WRAPS 2008-Vermillion River-(07040001-516)-E. coli</v>
      </c>
    </row>
    <row r="2660" spans="1:16" ht="27.95" hidden="1" customHeight="1" x14ac:dyDescent="0.25">
      <c r="A2660" s="203" t="s">
        <v>2028</v>
      </c>
      <c r="B2660" s="202" t="s">
        <v>522</v>
      </c>
      <c r="C2660" s="203" t="s">
        <v>1476</v>
      </c>
      <c r="D2660" s="202" t="s">
        <v>1729</v>
      </c>
      <c r="E2660" s="202" t="s">
        <v>1474</v>
      </c>
      <c r="F2660" s="202" t="s">
        <v>505</v>
      </c>
      <c r="G2660" s="253">
        <v>64.709000000000003</v>
      </c>
      <c r="H2660" s="361" t="s">
        <v>1400</v>
      </c>
      <c r="I2660" s="359" t="s">
        <v>1379</v>
      </c>
      <c r="J2660" s="358">
        <v>0.73</v>
      </c>
      <c r="K2660" s="359" t="s">
        <v>1391</v>
      </c>
      <c r="L2660" s="359" t="s">
        <v>1392</v>
      </c>
      <c r="M2660" s="368">
        <v>2009</v>
      </c>
      <c r="N2660" s="205">
        <v>42359</v>
      </c>
      <c r="O2660" s="203"/>
      <c r="P2660" t="str">
        <f t="shared" si="41"/>
        <v>Vermillion River Watershed JPO WRAPS 2008-Vermillion River-(07040001-517)-E. coli</v>
      </c>
    </row>
    <row r="2661" spans="1:16" ht="27.95" hidden="1" customHeight="1" x14ac:dyDescent="0.25">
      <c r="A2661" s="203" t="s">
        <v>2028</v>
      </c>
      <c r="B2661" s="202" t="s">
        <v>522</v>
      </c>
      <c r="C2661" s="203" t="s">
        <v>1476</v>
      </c>
      <c r="D2661" s="202" t="s">
        <v>1729</v>
      </c>
      <c r="E2661" s="202" t="s">
        <v>1474</v>
      </c>
      <c r="F2661" s="202" t="s">
        <v>505</v>
      </c>
      <c r="G2661" s="253">
        <v>27.31</v>
      </c>
      <c r="H2661" s="361" t="s">
        <v>1400</v>
      </c>
      <c r="I2661" s="359" t="s">
        <v>1382</v>
      </c>
      <c r="J2661" s="358">
        <v>0.34</v>
      </c>
      <c r="K2661" s="359" t="s">
        <v>1391</v>
      </c>
      <c r="L2661" s="359" t="s">
        <v>1392</v>
      </c>
      <c r="M2661" s="368">
        <v>2009</v>
      </c>
      <c r="N2661" s="205">
        <v>42359</v>
      </c>
      <c r="O2661" s="203"/>
      <c r="P2661" t="str">
        <f t="shared" si="41"/>
        <v>Vermillion River Watershed JPO WRAPS 2008-Vermillion River-(07040001-517)-E. coli</v>
      </c>
    </row>
    <row r="2662" spans="1:16" ht="27.95" hidden="1" customHeight="1" x14ac:dyDescent="0.25">
      <c r="A2662" s="203" t="s">
        <v>2028</v>
      </c>
      <c r="B2662" s="202" t="s">
        <v>522</v>
      </c>
      <c r="C2662" s="203" t="s">
        <v>1476</v>
      </c>
      <c r="D2662" s="202" t="s">
        <v>1729</v>
      </c>
      <c r="E2662" s="202" t="s">
        <v>1474</v>
      </c>
      <c r="F2662" s="202" t="s">
        <v>505</v>
      </c>
      <c r="G2662" s="253">
        <v>13.831</v>
      </c>
      <c r="H2662" s="361" t="s">
        <v>1400</v>
      </c>
      <c r="I2662" s="359" t="s">
        <v>1383</v>
      </c>
      <c r="J2662" s="358">
        <v>0.57999999999999996</v>
      </c>
      <c r="K2662" s="359" t="s">
        <v>1391</v>
      </c>
      <c r="L2662" s="359" t="s">
        <v>1392</v>
      </c>
      <c r="M2662" s="368">
        <v>2009</v>
      </c>
      <c r="N2662" s="205">
        <v>42359</v>
      </c>
      <c r="O2662" s="203"/>
      <c r="P2662" t="str">
        <f t="shared" si="41"/>
        <v>Vermillion River Watershed JPO WRAPS 2008-Vermillion River-(07040001-517)-E. coli</v>
      </c>
    </row>
    <row r="2663" spans="1:16" ht="27.95" hidden="1" customHeight="1" x14ac:dyDescent="0.25">
      <c r="A2663" s="203" t="s">
        <v>2028</v>
      </c>
      <c r="B2663" s="202" t="s">
        <v>522</v>
      </c>
      <c r="C2663" s="203" t="s">
        <v>1476</v>
      </c>
      <c r="D2663" s="202" t="s">
        <v>1729</v>
      </c>
      <c r="E2663" s="202" t="s">
        <v>1474</v>
      </c>
      <c r="F2663" s="202" t="s">
        <v>505</v>
      </c>
      <c r="G2663" s="253">
        <v>8.1839999999999993</v>
      </c>
      <c r="H2663" s="361" t="s">
        <v>1400</v>
      </c>
      <c r="I2663" s="359" t="s">
        <v>1384</v>
      </c>
      <c r="J2663" s="358">
        <v>0.55000000000000004</v>
      </c>
      <c r="K2663" s="359" t="s">
        <v>1391</v>
      </c>
      <c r="L2663" s="359" t="s">
        <v>1392</v>
      </c>
      <c r="M2663" s="368">
        <v>2009</v>
      </c>
      <c r="N2663" s="205">
        <v>42359</v>
      </c>
      <c r="O2663" s="203"/>
      <c r="P2663" t="str">
        <f t="shared" si="41"/>
        <v>Vermillion River Watershed JPO WRAPS 2008-Vermillion River-(07040001-517)-E. coli</v>
      </c>
    </row>
    <row r="2664" spans="1:16" ht="27.95" hidden="1" customHeight="1" x14ac:dyDescent="0.25">
      <c r="A2664" s="203" t="s">
        <v>2028</v>
      </c>
      <c r="B2664" s="202" t="s">
        <v>522</v>
      </c>
      <c r="C2664" s="203" t="s">
        <v>1476</v>
      </c>
      <c r="D2664" s="202" t="s">
        <v>1729</v>
      </c>
      <c r="E2664" s="202" t="s">
        <v>1474</v>
      </c>
      <c r="F2664" s="202" t="s">
        <v>505</v>
      </c>
      <c r="G2664" s="253">
        <v>5.383</v>
      </c>
      <c r="H2664" s="361" t="s">
        <v>1400</v>
      </c>
      <c r="I2664" s="359" t="s">
        <v>1385</v>
      </c>
      <c r="J2664" s="358">
        <v>0.71</v>
      </c>
      <c r="K2664" s="359" t="s">
        <v>1391</v>
      </c>
      <c r="L2664" s="359" t="s">
        <v>1392</v>
      </c>
      <c r="M2664" s="368">
        <v>2009</v>
      </c>
      <c r="N2664" s="205">
        <v>42359</v>
      </c>
      <c r="O2664" s="203"/>
      <c r="P2664" t="str">
        <f t="shared" si="41"/>
        <v>Vermillion River Watershed JPO WRAPS 2008-Vermillion River-(07040001-517)-E. coli</v>
      </c>
    </row>
    <row r="2665" spans="1:16" ht="27.95" hidden="1" customHeight="1" x14ac:dyDescent="0.25">
      <c r="A2665" s="203" t="s">
        <v>2028</v>
      </c>
      <c r="B2665" s="202" t="s">
        <v>522</v>
      </c>
      <c r="C2665" s="203" t="s">
        <v>1476</v>
      </c>
      <c r="D2665" s="202" t="s">
        <v>1729</v>
      </c>
      <c r="E2665" s="202" t="s">
        <v>1474</v>
      </c>
      <c r="F2665" s="202" t="s">
        <v>505</v>
      </c>
      <c r="G2665" s="253">
        <v>754.64</v>
      </c>
      <c r="H2665" s="361" t="s">
        <v>1414</v>
      </c>
      <c r="I2665" s="359" t="s">
        <v>1379</v>
      </c>
      <c r="J2665" s="358">
        <v>0.5</v>
      </c>
      <c r="K2665" s="359" t="s">
        <v>22</v>
      </c>
      <c r="L2665" s="359" t="s">
        <v>1392</v>
      </c>
      <c r="M2665" s="368">
        <v>2009</v>
      </c>
      <c r="N2665" s="205">
        <v>42359</v>
      </c>
      <c r="O2665" s="203"/>
      <c r="P2665" t="str">
        <f t="shared" si="41"/>
        <v>Vermillion River Watershed JPO WRAPS 2008-Vermillion River-(07040001-517)-TSS</v>
      </c>
    </row>
    <row r="2666" spans="1:16" ht="27.95" hidden="1" customHeight="1" x14ac:dyDescent="0.25">
      <c r="A2666" s="203" t="s">
        <v>2028</v>
      </c>
      <c r="B2666" s="202" t="s">
        <v>522</v>
      </c>
      <c r="C2666" s="203" t="s">
        <v>1476</v>
      </c>
      <c r="D2666" s="202" t="s">
        <v>1729</v>
      </c>
      <c r="E2666" s="202" t="s">
        <v>1474</v>
      </c>
      <c r="F2666" s="202" t="s">
        <v>505</v>
      </c>
      <c r="G2666" s="253">
        <v>331.36</v>
      </c>
      <c r="H2666" s="361" t="s">
        <v>1414</v>
      </c>
      <c r="I2666" s="359" t="s">
        <v>1382</v>
      </c>
      <c r="J2666" s="358">
        <v>0.09</v>
      </c>
      <c r="K2666" s="359" t="s">
        <v>22</v>
      </c>
      <c r="L2666" s="359" t="s">
        <v>1392</v>
      </c>
      <c r="M2666" s="368">
        <v>2009</v>
      </c>
      <c r="N2666" s="205">
        <v>42359</v>
      </c>
      <c r="O2666" s="203"/>
      <c r="P2666" t="str">
        <f t="shared" si="41"/>
        <v>Vermillion River Watershed JPO WRAPS 2008-Vermillion River-(07040001-517)-TSS</v>
      </c>
    </row>
    <row r="2667" spans="1:16" ht="27.95" hidden="1" customHeight="1" x14ac:dyDescent="0.25">
      <c r="A2667" s="203" t="s">
        <v>2028</v>
      </c>
      <c r="B2667" s="202" t="s">
        <v>522</v>
      </c>
      <c r="C2667" s="203" t="s">
        <v>1476</v>
      </c>
      <c r="D2667" s="202" t="s">
        <v>1729</v>
      </c>
      <c r="E2667" s="202" t="s">
        <v>1474</v>
      </c>
      <c r="F2667" s="202" t="s">
        <v>505</v>
      </c>
      <c r="G2667" s="253">
        <v>174.6</v>
      </c>
      <c r="H2667" s="361" t="s">
        <v>1414</v>
      </c>
      <c r="I2667" s="359" t="s">
        <v>1383</v>
      </c>
      <c r="J2667" s="358">
        <v>0</v>
      </c>
      <c r="K2667" s="359" t="s">
        <v>22</v>
      </c>
      <c r="L2667" s="359" t="s">
        <v>1392</v>
      </c>
      <c r="M2667" s="368">
        <v>2009</v>
      </c>
      <c r="N2667" s="205">
        <v>42359</v>
      </c>
      <c r="O2667" s="203"/>
      <c r="P2667" t="str">
        <f t="shared" si="41"/>
        <v>Vermillion River Watershed JPO WRAPS 2008-Vermillion River-(07040001-517)-TSS</v>
      </c>
    </row>
    <row r="2668" spans="1:16" ht="27.95" hidden="1" customHeight="1" x14ac:dyDescent="0.25">
      <c r="A2668" s="203" t="s">
        <v>2028</v>
      </c>
      <c r="B2668" s="202" t="s">
        <v>522</v>
      </c>
      <c r="C2668" s="203" t="s">
        <v>1476</v>
      </c>
      <c r="D2668" s="202" t="s">
        <v>1729</v>
      </c>
      <c r="E2668" s="202" t="s">
        <v>1474</v>
      </c>
      <c r="F2668" s="202" t="s">
        <v>505</v>
      </c>
      <c r="G2668" s="253">
        <v>99.77</v>
      </c>
      <c r="H2668" s="361" t="s">
        <v>1414</v>
      </c>
      <c r="I2668" s="359" t="s">
        <v>1384</v>
      </c>
      <c r="J2668" s="358">
        <v>0</v>
      </c>
      <c r="K2668" s="359" t="s">
        <v>22</v>
      </c>
      <c r="L2668" s="359" t="s">
        <v>1392</v>
      </c>
      <c r="M2668" s="368">
        <v>2009</v>
      </c>
      <c r="N2668" s="205">
        <v>42359</v>
      </c>
      <c r="O2668" s="203"/>
      <c r="P2668" t="str">
        <f t="shared" si="41"/>
        <v>Vermillion River Watershed JPO WRAPS 2008-Vermillion River-(07040001-517)-TSS</v>
      </c>
    </row>
    <row r="2669" spans="1:16" ht="27.95" hidden="1" customHeight="1" x14ac:dyDescent="0.25">
      <c r="A2669" s="203" t="s">
        <v>2028</v>
      </c>
      <c r="B2669" s="202" t="s">
        <v>522</v>
      </c>
      <c r="C2669" s="203" t="s">
        <v>1476</v>
      </c>
      <c r="D2669" s="202" t="s">
        <v>1729</v>
      </c>
      <c r="E2669" s="202" t="s">
        <v>1474</v>
      </c>
      <c r="F2669" s="202" t="s">
        <v>505</v>
      </c>
      <c r="G2669" s="253">
        <v>61.01</v>
      </c>
      <c r="H2669" s="361" t="s">
        <v>1414</v>
      </c>
      <c r="I2669" s="359" t="s">
        <v>1385</v>
      </c>
      <c r="J2669" s="358">
        <v>0</v>
      </c>
      <c r="K2669" s="359" t="s">
        <v>22</v>
      </c>
      <c r="L2669" s="359" t="s">
        <v>1392</v>
      </c>
      <c r="M2669" s="368">
        <v>2009</v>
      </c>
      <c r="N2669" s="205">
        <v>42359</v>
      </c>
      <c r="O2669" s="203"/>
      <c r="P2669" t="str">
        <f t="shared" si="41"/>
        <v>Vermillion River Watershed JPO WRAPS 2008-Vermillion River-(07040001-517)-TSS</v>
      </c>
    </row>
    <row r="2670" spans="1:16" ht="27.95" hidden="1" customHeight="1" x14ac:dyDescent="0.25">
      <c r="A2670" s="203" t="s">
        <v>2028</v>
      </c>
      <c r="B2670" s="202" t="s">
        <v>522</v>
      </c>
      <c r="C2670" s="203" t="s">
        <v>1476</v>
      </c>
      <c r="D2670" s="202" t="s">
        <v>1751</v>
      </c>
      <c r="E2670" s="202" t="s">
        <v>1399</v>
      </c>
      <c r="F2670" s="202" t="s">
        <v>505</v>
      </c>
      <c r="G2670" s="253">
        <v>53.01</v>
      </c>
      <c r="H2670" s="361" t="s">
        <v>1400</v>
      </c>
      <c r="I2670" s="359" t="s">
        <v>1379</v>
      </c>
      <c r="J2670" s="358">
        <v>0.77</v>
      </c>
      <c r="K2670" s="359" t="s">
        <v>1391</v>
      </c>
      <c r="L2670" s="359" t="s">
        <v>1392</v>
      </c>
      <c r="M2670" s="368">
        <v>2010</v>
      </c>
      <c r="N2670" s="205">
        <v>42359</v>
      </c>
      <c r="O2670" s="203"/>
      <c r="P2670" t="str">
        <f t="shared" si="41"/>
        <v>Vermillion River Watershed JPO WRAPS 2008-Unnamed creek-(07040001-527)-E. coli</v>
      </c>
    </row>
    <row r="2671" spans="1:16" ht="27.95" hidden="1" customHeight="1" x14ac:dyDescent="0.25">
      <c r="A2671" s="203" t="s">
        <v>2028</v>
      </c>
      <c r="B2671" s="202" t="s">
        <v>522</v>
      </c>
      <c r="C2671" s="203" t="s">
        <v>1476</v>
      </c>
      <c r="D2671" s="202" t="s">
        <v>1751</v>
      </c>
      <c r="E2671" s="202" t="s">
        <v>1399</v>
      </c>
      <c r="F2671" s="202" t="s">
        <v>505</v>
      </c>
      <c r="G2671" s="253">
        <v>24.85</v>
      </c>
      <c r="H2671" s="361" t="s">
        <v>1400</v>
      </c>
      <c r="I2671" s="359" t="s">
        <v>1382</v>
      </c>
      <c r="J2671" s="358">
        <v>0</v>
      </c>
      <c r="K2671" s="359" t="s">
        <v>1391</v>
      </c>
      <c r="L2671" s="359" t="s">
        <v>1392</v>
      </c>
      <c r="M2671" s="368">
        <v>2010</v>
      </c>
      <c r="N2671" s="205">
        <v>42359</v>
      </c>
      <c r="O2671" s="203"/>
      <c r="P2671" t="str">
        <f t="shared" si="41"/>
        <v>Vermillion River Watershed JPO WRAPS 2008-Unnamed creek-(07040001-527)-E. coli</v>
      </c>
    </row>
    <row r="2672" spans="1:16" ht="27.95" hidden="1" customHeight="1" x14ac:dyDescent="0.25">
      <c r="A2672" s="203" t="s">
        <v>2028</v>
      </c>
      <c r="B2672" s="202" t="s">
        <v>522</v>
      </c>
      <c r="C2672" s="203" t="s">
        <v>1476</v>
      </c>
      <c r="D2672" s="202" t="s">
        <v>1751</v>
      </c>
      <c r="E2672" s="202" t="s">
        <v>1399</v>
      </c>
      <c r="F2672" s="202" t="s">
        <v>505</v>
      </c>
      <c r="G2672" s="253">
        <v>17.2</v>
      </c>
      <c r="H2672" s="361" t="s">
        <v>1400</v>
      </c>
      <c r="I2672" s="359" t="s">
        <v>1383</v>
      </c>
      <c r="J2672" s="358">
        <v>0</v>
      </c>
      <c r="K2672" s="359" t="s">
        <v>1391</v>
      </c>
      <c r="L2672" s="359" t="s">
        <v>1392</v>
      </c>
      <c r="M2672" s="368">
        <v>2010</v>
      </c>
      <c r="N2672" s="205">
        <v>42359</v>
      </c>
      <c r="O2672" s="203"/>
      <c r="P2672" t="str">
        <f t="shared" si="41"/>
        <v>Vermillion River Watershed JPO WRAPS 2008-Unnamed creek-(07040001-527)-E. coli</v>
      </c>
    </row>
    <row r="2673" spans="1:16" ht="27.95" hidden="1" customHeight="1" x14ac:dyDescent="0.25">
      <c r="A2673" s="203" t="s">
        <v>2028</v>
      </c>
      <c r="B2673" s="202" t="s">
        <v>522</v>
      </c>
      <c r="C2673" s="203" t="s">
        <v>1476</v>
      </c>
      <c r="D2673" s="202" t="s">
        <v>1751</v>
      </c>
      <c r="E2673" s="202" t="s">
        <v>1399</v>
      </c>
      <c r="F2673" s="202" t="s">
        <v>505</v>
      </c>
      <c r="G2673" s="253">
        <v>13.25</v>
      </c>
      <c r="H2673" s="361" t="s">
        <v>1400</v>
      </c>
      <c r="I2673" s="359" t="s">
        <v>1384</v>
      </c>
      <c r="J2673" s="358">
        <v>0</v>
      </c>
      <c r="K2673" s="359" t="s">
        <v>1391</v>
      </c>
      <c r="L2673" s="359" t="s">
        <v>1392</v>
      </c>
      <c r="M2673" s="368">
        <v>2010</v>
      </c>
      <c r="N2673" s="205">
        <v>42359</v>
      </c>
      <c r="O2673" s="203"/>
      <c r="P2673" t="str">
        <f t="shared" si="41"/>
        <v>Vermillion River Watershed JPO WRAPS 2008-Unnamed creek-(07040001-527)-E. coli</v>
      </c>
    </row>
    <row r="2674" spans="1:16" ht="27.95" hidden="1" customHeight="1" x14ac:dyDescent="0.25">
      <c r="A2674" s="203" t="s">
        <v>2028</v>
      </c>
      <c r="B2674" s="202" t="s">
        <v>522</v>
      </c>
      <c r="C2674" s="203" t="s">
        <v>1476</v>
      </c>
      <c r="D2674" s="202" t="s">
        <v>1751</v>
      </c>
      <c r="E2674" s="202" t="s">
        <v>1399</v>
      </c>
      <c r="F2674" s="202" t="s">
        <v>505</v>
      </c>
      <c r="G2674" s="253">
        <v>8.27</v>
      </c>
      <c r="H2674" s="361" t="s">
        <v>1400</v>
      </c>
      <c r="I2674" s="359" t="s">
        <v>1385</v>
      </c>
      <c r="J2674" s="358">
        <v>0</v>
      </c>
      <c r="K2674" s="359" t="s">
        <v>1391</v>
      </c>
      <c r="L2674" s="359" t="s">
        <v>1392</v>
      </c>
      <c r="M2674" s="368">
        <v>2010</v>
      </c>
      <c r="N2674" s="205">
        <v>42359</v>
      </c>
      <c r="O2674" s="203"/>
      <c r="P2674" t="str">
        <f t="shared" si="41"/>
        <v>Vermillion River Watershed JPO WRAPS 2008-Unnamed creek-(07040001-527)-E. coli</v>
      </c>
    </row>
    <row r="2675" spans="1:16" ht="27.95" hidden="1" customHeight="1" x14ac:dyDescent="0.25">
      <c r="A2675" s="203" t="s">
        <v>2028</v>
      </c>
      <c r="B2675" s="202" t="s">
        <v>522</v>
      </c>
      <c r="C2675" s="203" t="s">
        <v>1476</v>
      </c>
      <c r="D2675" s="202" t="s">
        <v>1752</v>
      </c>
      <c r="E2675" s="202" t="s">
        <v>1399</v>
      </c>
      <c r="F2675" s="202" t="s">
        <v>505</v>
      </c>
      <c r="G2675" s="253">
        <v>34.238999999999997</v>
      </c>
      <c r="H2675" s="361" t="s">
        <v>1400</v>
      </c>
      <c r="I2675" s="359" t="s">
        <v>1379</v>
      </c>
      <c r="J2675" s="358">
        <v>0.46</v>
      </c>
      <c r="K2675" s="359" t="s">
        <v>1391</v>
      </c>
      <c r="L2675" s="359" t="s">
        <v>1392</v>
      </c>
      <c r="M2675" s="368">
        <v>2009</v>
      </c>
      <c r="N2675" s="205">
        <v>42359</v>
      </c>
      <c r="O2675" s="203"/>
      <c r="P2675" t="str">
        <f t="shared" si="41"/>
        <v>Vermillion River Watershed JPO WRAPS 2008-Unnamed creek-(07040001-542)-E. coli</v>
      </c>
    </row>
    <row r="2676" spans="1:16" ht="27.95" hidden="1" customHeight="1" x14ac:dyDescent="0.25">
      <c r="A2676" s="203" t="s">
        <v>2028</v>
      </c>
      <c r="B2676" s="202" t="s">
        <v>522</v>
      </c>
      <c r="C2676" s="203" t="s">
        <v>1476</v>
      </c>
      <c r="D2676" s="202" t="s">
        <v>1752</v>
      </c>
      <c r="E2676" s="202" t="s">
        <v>1399</v>
      </c>
      <c r="F2676" s="202" t="s">
        <v>505</v>
      </c>
      <c r="G2676" s="253">
        <v>13.898</v>
      </c>
      <c r="H2676" s="361" t="s">
        <v>1400</v>
      </c>
      <c r="I2676" s="359" t="s">
        <v>1382</v>
      </c>
      <c r="J2676" s="358">
        <v>0.79</v>
      </c>
      <c r="K2676" s="359" t="s">
        <v>1391</v>
      </c>
      <c r="L2676" s="359" t="s">
        <v>1392</v>
      </c>
      <c r="M2676" s="368">
        <v>2009</v>
      </c>
      <c r="N2676" s="205">
        <v>42359</v>
      </c>
      <c r="O2676" s="203"/>
      <c r="P2676" t="str">
        <f t="shared" si="41"/>
        <v>Vermillion River Watershed JPO WRAPS 2008-Unnamed creek-(07040001-542)-E. coli</v>
      </c>
    </row>
    <row r="2677" spans="1:16" ht="27.95" hidden="1" customHeight="1" x14ac:dyDescent="0.25">
      <c r="A2677" s="203" t="s">
        <v>2028</v>
      </c>
      <c r="B2677" s="202" t="s">
        <v>522</v>
      </c>
      <c r="C2677" s="203" t="s">
        <v>1476</v>
      </c>
      <c r="D2677" s="202" t="s">
        <v>1752</v>
      </c>
      <c r="E2677" s="202" t="s">
        <v>1399</v>
      </c>
      <c r="F2677" s="202" t="s">
        <v>505</v>
      </c>
      <c r="G2677" s="253">
        <v>7.3970000000000002</v>
      </c>
      <c r="H2677" s="361" t="s">
        <v>1400</v>
      </c>
      <c r="I2677" s="359" t="s">
        <v>1383</v>
      </c>
      <c r="J2677" s="358">
        <v>0.88</v>
      </c>
      <c r="K2677" s="359" t="s">
        <v>1391</v>
      </c>
      <c r="L2677" s="359" t="s">
        <v>1392</v>
      </c>
      <c r="M2677" s="368">
        <v>2009</v>
      </c>
      <c r="N2677" s="205">
        <v>42359</v>
      </c>
      <c r="O2677" s="203"/>
      <c r="P2677" t="str">
        <f t="shared" si="41"/>
        <v>Vermillion River Watershed JPO WRAPS 2008-Unnamed creek-(07040001-542)-E. coli</v>
      </c>
    </row>
    <row r="2678" spans="1:16" ht="27.95" hidden="1" customHeight="1" x14ac:dyDescent="0.25">
      <c r="A2678" s="203" t="s">
        <v>2028</v>
      </c>
      <c r="B2678" s="202" t="s">
        <v>522</v>
      </c>
      <c r="C2678" s="203" t="s">
        <v>1476</v>
      </c>
      <c r="D2678" s="202" t="s">
        <v>1752</v>
      </c>
      <c r="E2678" s="202" t="s">
        <v>1399</v>
      </c>
      <c r="F2678" s="202" t="s">
        <v>505</v>
      </c>
      <c r="G2678" s="253">
        <v>4.298</v>
      </c>
      <c r="H2678" s="361" t="s">
        <v>1400</v>
      </c>
      <c r="I2678" s="359" t="s">
        <v>1384</v>
      </c>
      <c r="J2678" s="358">
        <v>0.92</v>
      </c>
      <c r="K2678" s="359" t="s">
        <v>1391</v>
      </c>
      <c r="L2678" s="359" t="s">
        <v>1392</v>
      </c>
      <c r="M2678" s="368">
        <v>2009</v>
      </c>
      <c r="N2678" s="205">
        <v>42359</v>
      </c>
      <c r="O2678" s="203"/>
      <c r="P2678" t="str">
        <f t="shared" si="41"/>
        <v>Vermillion River Watershed JPO WRAPS 2008-Unnamed creek-(07040001-542)-E. coli</v>
      </c>
    </row>
    <row r="2679" spans="1:16" ht="27.95" hidden="1" customHeight="1" x14ac:dyDescent="0.25">
      <c r="A2679" s="203" t="s">
        <v>2028</v>
      </c>
      <c r="B2679" s="202" t="s">
        <v>522</v>
      </c>
      <c r="C2679" s="203" t="s">
        <v>1476</v>
      </c>
      <c r="D2679" s="202" t="s">
        <v>1752</v>
      </c>
      <c r="E2679" s="202" t="s">
        <v>1399</v>
      </c>
      <c r="F2679" s="202" t="s">
        <v>505</v>
      </c>
      <c r="G2679" s="253">
        <v>2.3879999999999999</v>
      </c>
      <c r="H2679" s="361" t="s">
        <v>1400</v>
      </c>
      <c r="I2679" s="359" t="s">
        <v>1385</v>
      </c>
      <c r="J2679" s="358">
        <v>0.91</v>
      </c>
      <c r="K2679" s="359" t="s">
        <v>1391</v>
      </c>
      <c r="L2679" s="359" t="s">
        <v>1392</v>
      </c>
      <c r="M2679" s="368">
        <v>2009</v>
      </c>
      <c r="N2679" s="205">
        <v>42359</v>
      </c>
      <c r="O2679" s="203"/>
      <c r="P2679" t="str">
        <f t="shared" si="41"/>
        <v>Vermillion River Watershed JPO WRAPS 2008-Unnamed creek-(07040001-542)-E. coli</v>
      </c>
    </row>
    <row r="2680" spans="1:16" ht="27.95" hidden="1" customHeight="1" x14ac:dyDescent="0.25">
      <c r="A2680" s="203" t="s">
        <v>2028</v>
      </c>
      <c r="B2680" s="202" t="s">
        <v>522</v>
      </c>
      <c r="C2680" s="203" t="s">
        <v>1476</v>
      </c>
      <c r="D2680" s="202" t="s">
        <v>1753</v>
      </c>
      <c r="E2680" s="202" t="s">
        <v>1754</v>
      </c>
      <c r="F2680" s="202" t="s">
        <v>505</v>
      </c>
      <c r="G2680" s="253">
        <v>82.703999999999994</v>
      </c>
      <c r="H2680" s="361" t="s">
        <v>1400</v>
      </c>
      <c r="I2680" s="359" t="s">
        <v>1379</v>
      </c>
      <c r="J2680" s="358">
        <v>0.62</v>
      </c>
      <c r="K2680" s="359" t="s">
        <v>1391</v>
      </c>
      <c r="L2680" s="359" t="s">
        <v>1392</v>
      </c>
      <c r="M2680" s="368">
        <v>2009</v>
      </c>
      <c r="N2680" s="205">
        <v>42359</v>
      </c>
      <c r="O2680" s="203"/>
      <c r="P2680" t="str">
        <f t="shared" si="41"/>
        <v>Vermillion River Watershed JPO WRAPS 2008-Unnamed creek (Vermillion River Tributary)-(07040001-545)-E. coli</v>
      </c>
    </row>
    <row r="2681" spans="1:16" ht="27.95" hidden="1" customHeight="1" x14ac:dyDescent="0.25">
      <c r="A2681" s="203" t="s">
        <v>2028</v>
      </c>
      <c r="B2681" s="202" t="s">
        <v>522</v>
      </c>
      <c r="C2681" s="203" t="s">
        <v>1476</v>
      </c>
      <c r="D2681" s="202" t="s">
        <v>1753</v>
      </c>
      <c r="E2681" s="202" t="s">
        <v>1754</v>
      </c>
      <c r="F2681" s="202" t="s">
        <v>505</v>
      </c>
      <c r="G2681" s="253">
        <v>26.704000000000001</v>
      </c>
      <c r="H2681" s="361" t="s">
        <v>1400</v>
      </c>
      <c r="I2681" s="359" t="s">
        <v>1382</v>
      </c>
      <c r="J2681" s="358">
        <v>0.26</v>
      </c>
      <c r="K2681" s="359" t="s">
        <v>1391</v>
      </c>
      <c r="L2681" s="359" t="s">
        <v>1392</v>
      </c>
      <c r="M2681" s="368">
        <v>2009</v>
      </c>
      <c r="N2681" s="205">
        <v>42359</v>
      </c>
      <c r="O2681" s="203"/>
      <c r="P2681" t="str">
        <f t="shared" si="41"/>
        <v>Vermillion River Watershed JPO WRAPS 2008-Unnamed creek (Vermillion River Tributary)-(07040001-545)-E. coli</v>
      </c>
    </row>
    <row r="2682" spans="1:16" ht="27.95" hidden="1" customHeight="1" x14ac:dyDescent="0.25">
      <c r="A2682" s="203" t="s">
        <v>2028</v>
      </c>
      <c r="B2682" s="202" t="s">
        <v>522</v>
      </c>
      <c r="C2682" s="203" t="s">
        <v>1476</v>
      </c>
      <c r="D2682" s="202" t="s">
        <v>1753</v>
      </c>
      <c r="E2682" s="202" t="s">
        <v>1754</v>
      </c>
      <c r="F2682" s="202" t="s">
        <v>505</v>
      </c>
      <c r="G2682" s="253">
        <v>13.949</v>
      </c>
      <c r="H2682" s="361" t="s">
        <v>1400</v>
      </c>
      <c r="I2682" s="359" t="s">
        <v>1383</v>
      </c>
      <c r="J2682" s="358">
        <v>0.39</v>
      </c>
      <c r="K2682" s="359" t="s">
        <v>1391</v>
      </c>
      <c r="L2682" s="359" t="s">
        <v>1392</v>
      </c>
      <c r="M2682" s="368">
        <v>2009</v>
      </c>
      <c r="N2682" s="205">
        <v>42359</v>
      </c>
      <c r="O2682" s="203"/>
      <c r="P2682" t="str">
        <f t="shared" si="41"/>
        <v>Vermillion River Watershed JPO WRAPS 2008-Unnamed creek (Vermillion River Tributary)-(07040001-545)-E. coli</v>
      </c>
    </row>
    <row r="2683" spans="1:16" ht="27.95" hidden="1" customHeight="1" x14ac:dyDescent="0.25">
      <c r="A2683" s="203" t="s">
        <v>2028</v>
      </c>
      <c r="B2683" s="202" t="s">
        <v>522</v>
      </c>
      <c r="C2683" s="203" t="s">
        <v>1476</v>
      </c>
      <c r="D2683" s="202" t="s">
        <v>1753</v>
      </c>
      <c r="E2683" s="202" t="s">
        <v>1754</v>
      </c>
      <c r="F2683" s="202" t="s">
        <v>505</v>
      </c>
      <c r="G2683" s="253">
        <v>7.4640000000000004</v>
      </c>
      <c r="H2683" s="361" t="s">
        <v>1400</v>
      </c>
      <c r="I2683" s="359" t="s">
        <v>1384</v>
      </c>
      <c r="J2683" s="358">
        <v>0.02</v>
      </c>
      <c r="K2683" s="359" t="s">
        <v>1391</v>
      </c>
      <c r="L2683" s="359" t="s">
        <v>1392</v>
      </c>
      <c r="M2683" s="368">
        <v>2009</v>
      </c>
      <c r="N2683" s="205">
        <v>42359</v>
      </c>
      <c r="O2683" s="203"/>
      <c r="P2683" t="str">
        <f t="shared" si="41"/>
        <v>Vermillion River Watershed JPO WRAPS 2008-Unnamed creek (Vermillion River Tributary)-(07040001-545)-E. coli</v>
      </c>
    </row>
    <row r="2684" spans="1:16" ht="27.95" hidden="1" customHeight="1" x14ac:dyDescent="0.25">
      <c r="A2684" s="203" t="s">
        <v>2028</v>
      </c>
      <c r="B2684" s="202" t="s">
        <v>522</v>
      </c>
      <c r="C2684" s="203" t="s">
        <v>1476</v>
      </c>
      <c r="D2684" s="202" t="s">
        <v>1753</v>
      </c>
      <c r="E2684" s="202" t="s">
        <v>1754</v>
      </c>
      <c r="F2684" s="202" t="s">
        <v>505</v>
      </c>
      <c r="G2684" s="253">
        <v>3.2610000000000001</v>
      </c>
      <c r="H2684" s="361" t="s">
        <v>1400</v>
      </c>
      <c r="I2684" s="359" t="s">
        <v>1385</v>
      </c>
      <c r="J2684" s="358">
        <v>0.49</v>
      </c>
      <c r="K2684" s="359" t="s">
        <v>1391</v>
      </c>
      <c r="L2684" s="359" t="s">
        <v>1392</v>
      </c>
      <c r="M2684" s="368">
        <v>2009</v>
      </c>
      <c r="N2684" s="205">
        <v>42359</v>
      </c>
      <c r="O2684" s="203"/>
      <c r="P2684" t="str">
        <f t="shared" si="41"/>
        <v>Vermillion River Watershed JPO WRAPS 2008-Unnamed creek (Vermillion River Tributary)-(07040001-545)-E. coli</v>
      </c>
    </row>
    <row r="2685" spans="1:16" ht="27.95" hidden="1" customHeight="1" x14ac:dyDescent="0.25">
      <c r="A2685" s="203" t="s">
        <v>2028</v>
      </c>
      <c r="B2685" s="202" t="s">
        <v>522</v>
      </c>
      <c r="C2685" s="203" t="s">
        <v>1476</v>
      </c>
      <c r="D2685" s="202" t="s">
        <v>1755</v>
      </c>
      <c r="E2685" s="202" t="s">
        <v>1399</v>
      </c>
      <c r="F2685" s="202" t="s">
        <v>505</v>
      </c>
      <c r="G2685" s="253">
        <v>25.41</v>
      </c>
      <c r="H2685" s="361" t="s">
        <v>1400</v>
      </c>
      <c r="I2685" s="359" t="s">
        <v>1379</v>
      </c>
      <c r="J2685" s="359" t="s">
        <v>1402</v>
      </c>
      <c r="K2685" s="359" t="s">
        <v>1391</v>
      </c>
      <c r="L2685" s="359" t="s">
        <v>1392</v>
      </c>
      <c r="M2685" s="368">
        <v>2009</v>
      </c>
      <c r="N2685" s="205">
        <v>42359</v>
      </c>
      <c r="O2685" s="203"/>
      <c r="P2685" t="str">
        <f t="shared" si="41"/>
        <v>Vermillion River Watershed JPO WRAPS 2008-Unnamed creek-(07040001-546)-E. coli</v>
      </c>
    </row>
    <row r="2686" spans="1:16" ht="27.95" hidden="1" customHeight="1" x14ac:dyDescent="0.25">
      <c r="A2686" s="203" t="s">
        <v>2028</v>
      </c>
      <c r="B2686" s="202" t="s">
        <v>522</v>
      </c>
      <c r="C2686" s="203" t="s">
        <v>1476</v>
      </c>
      <c r="D2686" s="202" t="s">
        <v>1755</v>
      </c>
      <c r="E2686" s="202" t="s">
        <v>1399</v>
      </c>
      <c r="F2686" s="202" t="s">
        <v>505</v>
      </c>
      <c r="G2686" s="253">
        <v>6.92</v>
      </c>
      <c r="H2686" s="361" t="s">
        <v>1400</v>
      </c>
      <c r="I2686" s="359" t="s">
        <v>1382</v>
      </c>
      <c r="J2686" s="358">
        <v>0.77</v>
      </c>
      <c r="K2686" s="359" t="s">
        <v>1391</v>
      </c>
      <c r="L2686" s="359" t="s">
        <v>1392</v>
      </c>
      <c r="M2686" s="368">
        <v>2009</v>
      </c>
      <c r="N2686" s="205">
        <v>42359</v>
      </c>
      <c r="O2686" s="203"/>
      <c r="P2686" t="str">
        <f t="shared" si="41"/>
        <v>Vermillion River Watershed JPO WRAPS 2008-Unnamed creek-(07040001-546)-E. coli</v>
      </c>
    </row>
    <row r="2687" spans="1:16" ht="27.95" hidden="1" customHeight="1" x14ac:dyDescent="0.25">
      <c r="A2687" s="203" t="s">
        <v>2028</v>
      </c>
      <c r="B2687" s="202" t="s">
        <v>522</v>
      </c>
      <c r="C2687" s="203" t="s">
        <v>1476</v>
      </c>
      <c r="D2687" s="202" t="s">
        <v>1755</v>
      </c>
      <c r="E2687" s="202" t="s">
        <v>1399</v>
      </c>
      <c r="F2687" s="202" t="s">
        <v>505</v>
      </c>
      <c r="G2687" s="253">
        <v>2.86</v>
      </c>
      <c r="H2687" s="361" t="s">
        <v>1400</v>
      </c>
      <c r="I2687" s="359" t="s">
        <v>1383</v>
      </c>
      <c r="J2687" s="358">
        <v>0.82</v>
      </c>
      <c r="K2687" s="359" t="s">
        <v>1391</v>
      </c>
      <c r="L2687" s="359" t="s">
        <v>1392</v>
      </c>
      <c r="M2687" s="368">
        <v>2009</v>
      </c>
      <c r="N2687" s="205">
        <v>42359</v>
      </c>
      <c r="O2687" s="203"/>
      <c r="P2687" t="str">
        <f t="shared" si="41"/>
        <v>Vermillion River Watershed JPO WRAPS 2008-Unnamed creek-(07040001-546)-E. coli</v>
      </c>
    </row>
    <row r="2688" spans="1:16" ht="27.95" hidden="1" customHeight="1" x14ac:dyDescent="0.25">
      <c r="A2688" s="203" t="s">
        <v>2028</v>
      </c>
      <c r="B2688" s="202" t="s">
        <v>522</v>
      </c>
      <c r="C2688" s="203" t="s">
        <v>1476</v>
      </c>
      <c r="D2688" s="202" t="s">
        <v>1755</v>
      </c>
      <c r="E2688" s="202" t="s">
        <v>1399</v>
      </c>
      <c r="F2688" s="202" t="s">
        <v>505</v>
      </c>
      <c r="G2688" s="253">
        <v>1.4</v>
      </c>
      <c r="H2688" s="361" t="s">
        <v>1400</v>
      </c>
      <c r="I2688" s="359" t="s">
        <v>1384</v>
      </c>
      <c r="J2688" s="358">
        <v>0.92</v>
      </c>
      <c r="K2688" s="359" t="s">
        <v>1391</v>
      </c>
      <c r="L2688" s="359" t="s">
        <v>1392</v>
      </c>
      <c r="M2688" s="368">
        <v>2009</v>
      </c>
      <c r="N2688" s="205">
        <v>42359</v>
      </c>
      <c r="O2688" s="203"/>
      <c r="P2688" t="str">
        <f t="shared" si="41"/>
        <v>Vermillion River Watershed JPO WRAPS 2008-Unnamed creek-(07040001-546)-E. coli</v>
      </c>
    </row>
    <row r="2689" spans="1:16" ht="27.95" hidden="1" customHeight="1" x14ac:dyDescent="0.25">
      <c r="A2689" s="203" t="s">
        <v>2028</v>
      </c>
      <c r="B2689" s="202" t="s">
        <v>522</v>
      </c>
      <c r="C2689" s="203" t="s">
        <v>1476</v>
      </c>
      <c r="D2689" s="202" t="s">
        <v>1755</v>
      </c>
      <c r="E2689" s="202" t="s">
        <v>1399</v>
      </c>
      <c r="F2689" s="202" t="s">
        <v>505</v>
      </c>
      <c r="G2689" s="253">
        <v>0.5</v>
      </c>
      <c r="H2689" s="361" t="s">
        <v>1400</v>
      </c>
      <c r="I2689" s="359" t="s">
        <v>1385</v>
      </c>
      <c r="J2689" s="358">
        <v>0.94</v>
      </c>
      <c r="K2689" s="359" t="s">
        <v>1391</v>
      </c>
      <c r="L2689" s="359" t="s">
        <v>1392</v>
      </c>
      <c r="M2689" s="368">
        <v>2009</v>
      </c>
      <c r="N2689" s="205">
        <v>42359</v>
      </c>
      <c r="O2689" s="203"/>
      <c r="P2689" t="str">
        <f t="shared" si="41"/>
        <v>Vermillion River Watershed JPO WRAPS 2008-Unnamed creek-(07040001-546)-E. coli</v>
      </c>
    </row>
    <row r="2690" spans="1:16" ht="27.95" hidden="1" customHeight="1" x14ac:dyDescent="0.25">
      <c r="A2690" s="203" t="s">
        <v>2028</v>
      </c>
      <c r="B2690" s="202" t="s">
        <v>522</v>
      </c>
      <c r="C2690" s="203" t="s">
        <v>1476</v>
      </c>
      <c r="D2690" s="202" t="s">
        <v>1850</v>
      </c>
      <c r="E2690" s="202" t="s">
        <v>1399</v>
      </c>
      <c r="F2690" s="202" t="s">
        <v>505</v>
      </c>
      <c r="G2690" s="253">
        <v>18.690000000000001</v>
      </c>
      <c r="H2690" s="361" t="s">
        <v>1400</v>
      </c>
      <c r="I2690" s="359" t="s">
        <v>1379</v>
      </c>
      <c r="J2690" s="359" t="s">
        <v>1402</v>
      </c>
      <c r="K2690" s="359" t="s">
        <v>1391</v>
      </c>
      <c r="L2690" s="359" t="s">
        <v>1392</v>
      </c>
      <c r="M2690" s="368">
        <v>2009</v>
      </c>
      <c r="N2690" s="205">
        <v>42359</v>
      </c>
      <c r="O2690" s="203"/>
      <c r="P2690" t="str">
        <f t="shared" si="41"/>
        <v>Vermillion River Watershed JPO WRAPS 2008-Unnamed creek-(07040001-548)-E. coli</v>
      </c>
    </row>
    <row r="2691" spans="1:16" ht="27.95" hidden="1" customHeight="1" x14ac:dyDescent="0.25">
      <c r="A2691" s="203" t="s">
        <v>2028</v>
      </c>
      <c r="B2691" s="202" t="s">
        <v>522</v>
      </c>
      <c r="C2691" s="203" t="s">
        <v>1476</v>
      </c>
      <c r="D2691" s="202" t="s">
        <v>1850</v>
      </c>
      <c r="E2691" s="202" t="s">
        <v>1399</v>
      </c>
      <c r="F2691" s="202" t="s">
        <v>505</v>
      </c>
      <c r="G2691" s="253">
        <v>5.09</v>
      </c>
      <c r="H2691" s="361" t="s">
        <v>1400</v>
      </c>
      <c r="I2691" s="359" t="s">
        <v>1382</v>
      </c>
      <c r="J2691" s="358">
        <v>0.38</v>
      </c>
      <c r="K2691" s="359" t="s">
        <v>1391</v>
      </c>
      <c r="L2691" s="359" t="s">
        <v>1392</v>
      </c>
      <c r="M2691" s="368">
        <v>2009</v>
      </c>
      <c r="N2691" s="205">
        <v>42359</v>
      </c>
      <c r="O2691" s="203"/>
      <c r="P2691" t="str">
        <f t="shared" ref="P2691:P2754" si="42">CONCATENATE(C2691, "-", E2691, "-","(", D2691,")", "-",K2691)</f>
        <v>Vermillion River Watershed JPO WRAPS 2008-Unnamed creek-(07040001-548)-E. coli</v>
      </c>
    </row>
    <row r="2692" spans="1:16" ht="27.95" hidden="1" customHeight="1" x14ac:dyDescent="0.25">
      <c r="A2692" s="203" t="s">
        <v>2028</v>
      </c>
      <c r="B2692" s="202" t="s">
        <v>522</v>
      </c>
      <c r="C2692" s="203" t="s">
        <v>1476</v>
      </c>
      <c r="D2692" s="202" t="s">
        <v>1850</v>
      </c>
      <c r="E2692" s="202" t="s">
        <v>1399</v>
      </c>
      <c r="F2692" s="202" t="s">
        <v>505</v>
      </c>
      <c r="G2692" s="253">
        <v>2.1</v>
      </c>
      <c r="H2692" s="361" t="s">
        <v>1400</v>
      </c>
      <c r="I2692" s="359" t="s">
        <v>1383</v>
      </c>
      <c r="J2692" s="358">
        <v>0.65</v>
      </c>
      <c r="K2692" s="359" t="s">
        <v>1391</v>
      </c>
      <c r="L2692" s="359" t="s">
        <v>1392</v>
      </c>
      <c r="M2692" s="368">
        <v>2009</v>
      </c>
      <c r="N2692" s="205">
        <v>42359</v>
      </c>
      <c r="O2692" s="203"/>
      <c r="P2692" t="str">
        <f t="shared" si="42"/>
        <v>Vermillion River Watershed JPO WRAPS 2008-Unnamed creek-(07040001-548)-E. coli</v>
      </c>
    </row>
    <row r="2693" spans="1:16" ht="27.95" hidden="1" customHeight="1" x14ac:dyDescent="0.25">
      <c r="A2693" s="203" t="s">
        <v>2028</v>
      </c>
      <c r="B2693" s="202" t="s">
        <v>522</v>
      </c>
      <c r="C2693" s="203" t="s">
        <v>1476</v>
      </c>
      <c r="D2693" s="202" t="s">
        <v>1850</v>
      </c>
      <c r="E2693" s="202" t="s">
        <v>1399</v>
      </c>
      <c r="F2693" s="202" t="s">
        <v>505</v>
      </c>
      <c r="G2693" s="253">
        <v>1.03</v>
      </c>
      <c r="H2693" s="361" t="s">
        <v>1400</v>
      </c>
      <c r="I2693" s="359" t="s">
        <v>1384</v>
      </c>
      <c r="J2693" s="358">
        <v>0.8</v>
      </c>
      <c r="K2693" s="359" t="s">
        <v>1391</v>
      </c>
      <c r="L2693" s="359" t="s">
        <v>1392</v>
      </c>
      <c r="M2693" s="368">
        <v>2009</v>
      </c>
      <c r="N2693" s="205">
        <v>42359</v>
      </c>
      <c r="O2693" s="203"/>
      <c r="P2693" t="str">
        <f t="shared" si="42"/>
        <v>Vermillion River Watershed JPO WRAPS 2008-Unnamed creek-(07040001-548)-E. coli</v>
      </c>
    </row>
    <row r="2694" spans="1:16" ht="27.95" hidden="1" customHeight="1" x14ac:dyDescent="0.25">
      <c r="A2694" s="203" t="s">
        <v>2028</v>
      </c>
      <c r="B2694" s="202" t="s">
        <v>522</v>
      </c>
      <c r="C2694" s="203" t="s">
        <v>1476</v>
      </c>
      <c r="D2694" s="202" t="s">
        <v>1850</v>
      </c>
      <c r="E2694" s="202" t="s">
        <v>1399</v>
      </c>
      <c r="F2694" s="202" t="s">
        <v>505</v>
      </c>
      <c r="G2694" s="253">
        <v>0.37</v>
      </c>
      <c r="H2694" s="361" t="s">
        <v>1400</v>
      </c>
      <c r="I2694" s="359" t="s">
        <v>1385</v>
      </c>
      <c r="J2694" s="358">
        <v>0.84</v>
      </c>
      <c r="K2694" s="359" t="s">
        <v>1391</v>
      </c>
      <c r="L2694" s="359" t="s">
        <v>1392</v>
      </c>
      <c r="M2694" s="368">
        <v>2009</v>
      </c>
      <c r="N2694" s="205">
        <v>42359</v>
      </c>
      <c r="O2694" s="203"/>
      <c r="P2694" t="str">
        <f t="shared" si="42"/>
        <v>Vermillion River Watershed JPO WRAPS 2008-Unnamed creek-(07040001-548)-E. coli</v>
      </c>
    </row>
    <row r="2695" spans="1:16" ht="27.95" hidden="1" customHeight="1" x14ac:dyDescent="0.25">
      <c r="A2695" s="203" t="s">
        <v>2028</v>
      </c>
      <c r="B2695" s="202" t="s">
        <v>522</v>
      </c>
      <c r="C2695" s="203" t="s">
        <v>1476</v>
      </c>
      <c r="D2695" s="202" t="s">
        <v>1756</v>
      </c>
      <c r="E2695" s="202" t="s">
        <v>1754</v>
      </c>
      <c r="F2695" s="202" t="s">
        <v>505</v>
      </c>
      <c r="G2695" s="253">
        <v>5.58</v>
      </c>
      <c r="H2695" s="361" t="s">
        <v>1400</v>
      </c>
      <c r="I2695" s="359" t="s">
        <v>1379</v>
      </c>
      <c r="J2695" s="359" t="s">
        <v>1402</v>
      </c>
      <c r="K2695" s="359" t="s">
        <v>1391</v>
      </c>
      <c r="L2695" s="359" t="s">
        <v>1392</v>
      </c>
      <c r="M2695" s="368">
        <v>2007</v>
      </c>
      <c r="N2695" s="205">
        <v>42359</v>
      </c>
      <c r="O2695" s="203"/>
      <c r="P2695" t="str">
        <f t="shared" si="42"/>
        <v>Vermillion River Watershed JPO WRAPS 2008-Unnamed creek (Vermillion River Tributary)-(07040001-668)-E. coli</v>
      </c>
    </row>
    <row r="2696" spans="1:16" ht="27.95" hidden="1" customHeight="1" x14ac:dyDescent="0.25">
      <c r="A2696" s="203" t="s">
        <v>2028</v>
      </c>
      <c r="B2696" s="202" t="s">
        <v>522</v>
      </c>
      <c r="C2696" s="203" t="s">
        <v>1476</v>
      </c>
      <c r="D2696" s="202" t="s">
        <v>1756</v>
      </c>
      <c r="E2696" s="202" t="s">
        <v>1754</v>
      </c>
      <c r="F2696" s="202" t="s">
        <v>505</v>
      </c>
      <c r="G2696" s="253">
        <v>1.8</v>
      </c>
      <c r="H2696" s="361" t="s">
        <v>1400</v>
      </c>
      <c r="I2696" s="359" t="s">
        <v>1382</v>
      </c>
      <c r="J2696" s="358">
        <v>0.33</v>
      </c>
      <c r="K2696" s="359" t="s">
        <v>1391</v>
      </c>
      <c r="L2696" s="359" t="s">
        <v>1392</v>
      </c>
      <c r="M2696" s="368">
        <v>2007</v>
      </c>
      <c r="N2696" s="205">
        <v>42359</v>
      </c>
      <c r="O2696" s="203"/>
      <c r="P2696" t="str">
        <f t="shared" si="42"/>
        <v>Vermillion River Watershed JPO WRAPS 2008-Unnamed creek (Vermillion River Tributary)-(07040001-668)-E. coli</v>
      </c>
    </row>
    <row r="2697" spans="1:16" ht="27.95" hidden="1" customHeight="1" x14ac:dyDescent="0.25">
      <c r="A2697" s="203" t="s">
        <v>2028</v>
      </c>
      <c r="B2697" s="202" t="s">
        <v>522</v>
      </c>
      <c r="C2697" s="203" t="s">
        <v>1476</v>
      </c>
      <c r="D2697" s="202" t="s">
        <v>1756</v>
      </c>
      <c r="E2697" s="202" t="s">
        <v>1754</v>
      </c>
      <c r="F2697" s="202" t="s">
        <v>505</v>
      </c>
      <c r="G2697" s="253">
        <v>0.91</v>
      </c>
      <c r="H2697" s="361" t="s">
        <v>1400</v>
      </c>
      <c r="I2697" s="359" t="s">
        <v>1383</v>
      </c>
      <c r="J2697" s="358">
        <v>0.86</v>
      </c>
      <c r="K2697" s="359" t="s">
        <v>1391</v>
      </c>
      <c r="L2697" s="359" t="s">
        <v>1392</v>
      </c>
      <c r="M2697" s="368">
        <v>2007</v>
      </c>
      <c r="N2697" s="205">
        <v>42359</v>
      </c>
      <c r="O2697" s="203"/>
      <c r="P2697" t="str">
        <f t="shared" si="42"/>
        <v>Vermillion River Watershed JPO WRAPS 2008-Unnamed creek (Vermillion River Tributary)-(07040001-668)-E. coli</v>
      </c>
    </row>
    <row r="2698" spans="1:16" ht="27.95" hidden="1" customHeight="1" x14ac:dyDescent="0.25">
      <c r="A2698" s="203" t="s">
        <v>2028</v>
      </c>
      <c r="B2698" s="202" t="s">
        <v>522</v>
      </c>
      <c r="C2698" s="203" t="s">
        <v>1476</v>
      </c>
      <c r="D2698" s="202" t="s">
        <v>1756</v>
      </c>
      <c r="E2698" s="202" t="s">
        <v>1754</v>
      </c>
      <c r="F2698" s="202" t="s">
        <v>505</v>
      </c>
      <c r="G2698" s="253">
        <v>0.39</v>
      </c>
      <c r="H2698" s="361" t="s">
        <v>1400</v>
      </c>
      <c r="I2698" s="359" t="s">
        <v>1384</v>
      </c>
      <c r="J2698" s="359" t="s">
        <v>1402</v>
      </c>
      <c r="K2698" s="359" t="s">
        <v>1391</v>
      </c>
      <c r="L2698" s="359" t="s">
        <v>1392</v>
      </c>
      <c r="M2698" s="368">
        <v>2007</v>
      </c>
      <c r="N2698" s="205">
        <v>42359</v>
      </c>
      <c r="O2698" s="203"/>
      <c r="P2698" t="str">
        <f t="shared" si="42"/>
        <v>Vermillion River Watershed JPO WRAPS 2008-Unnamed creek (Vermillion River Tributary)-(07040001-668)-E. coli</v>
      </c>
    </row>
    <row r="2699" spans="1:16" ht="27.95" hidden="1" customHeight="1" x14ac:dyDescent="0.25">
      <c r="A2699" s="203" t="s">
        <v>2028</v>
      </c>
      <c r="B2699" s="202" t="s">
        <v>522</v>
      </c>
      <c r="C2699" s="203" t="s">
        <v>1476</v>
      </c>
      <c r="D2699" s="202" t="s">
        <v>1756</v>
      </c>
      <c r="E2699" s="202" t="s">
        <v>1754</v>
      </c>
      <c r="F2699" s="202" t="s">
        <v>505</v>
      </c>
      <c r="G2699" s="253">
        <v>0.12</v>
      </c>
      <c r="H2699" s="361" t="s">
        <v>1400</v>
      </c>
      <c r="I2699" s="359" t="s">
        <v>1385</v>
      </c>
      <c r="J2699" s="359" t="s">
        <v>1402</v>
      </c>
      <c r="K2699" s="359" t="s">
        <v>1391</v>
      </c>
      <c r="L2699" s="359" t="s">
        <v>1392</v>
      </c>
      <c r="M2699" s="368">
        <v>2007</v>
      </c>
      <c r="N2699" s="205">
        <v>42359</v>
      </c>
      <c r="O2699" s="203"/>
      <c r="P2699" t="str">
        <f t="shared" si="42"/>
        <v>Vermillion River Watershed JPO WRAPS 2008-Unnamed creek (Vermillion River Tributary)-(07040001-668)-E. coli</v>
      </c>
    </row>
    <row r="2700" spans="1:16" ht="27.95" hidden="1" customHeight="1" x14ac:dyDescent="0.25">
      <c r="A2700" s="203" t="s">
        <v>2028</v>
      </c>
      <c r="B2700" s="202" t="s">
        <v>522</v>
      </c>
      <c r="C2700" s="203" t="s">
        <v>1476</v>
      </c>
      <c r="D2700" s="202" t="s">
        <v>1757</v>
      </c>
      <c r="E2700" s="202" t="s">
        <v>1754</v>
      </c>
      <c r="F2700" s="202" t="s">
        <v>505</v>
      </c>
      <c r="G2700" s="253">
        <v>34.409999999999997</v>
      </c>
      <c r="H2700" s="361" t="s">
        <v>1400</v>
      </c>
      <c r="I2700" s="359" t="s">
        <v>1379</v>
      </c>
      <c r="J2700" s="358">
        <v>0.41</v>
      </c>
      <c r="K2700" s="359" t="s">
        <v>1391</v>
      </c>
      <c r="L2700" s="359" t="s">
        <v>1392</v>
      </c>
      <c r="M2700" s="368">
        <v>2009</v>
      </c>
      <c r="N2700" s="205">
        <v>42359</v>
      </c>
      <c r="O2700" s="203"/>
      <c r="P2700" t="str">
        <f t="shared" si="42"/>
        <v>Vermillion River Watershed JPO WRAPS 2008-Unnamed creek (Vermillion River Tributary)-(07040001-670)-E. coli</v>
      </c>
    </row>
    <row r="2701" spans="1:16" ht="27.95" hidden="1" customHeight="1" x14ac:dyDescent="0.25">
      <c r="A2701" s="203" t="s">
        <v>2028</v>
      </c>
      <c r="B2701" s="202" t="s">
        <v>522</v>
      </c>
      <c r="C2701" s="203" t="s">
        <v>1476</v>
      </c>
      <c r="D2701" s="202" t="s">
        <v>1757</v>
      </c>
      <c r="E2701" s="202" t="s">
        <v>1754</v>
      </c>
      <c r="F2701" s="202" t="s">
        <v>505</v>
      </c>
      <c r="G2701" s="253">
        <v>13.97</v>
      </c>
      <c r="H2701" s="361" t="s">
        <v>1400</v>
      </c>
      <c r="I2701" s="359" t="s">
        <v>1382</v>
      </c>
      <c r="J2701" s="358">
        <v>0</v>
      </c>
      <c r="K2701" s="359" t="s">
        <v>1391</v>
      </c>
      <c r="L2701" s="359" t="s">
        <v>1392</v>
      </c>
      <c r="M2701" s="368">
        <v>2009</v>
      </c>
      <c r="N2701" s="205">
        <v>42359</v>
      </c>
      <c r="O2701" s="203"/>
      <c r="P2701" t="str">
        <f t="shared" si="42"/>
        <v>Vermillion River Watershed JPO WRAPS 2008-Unnamed creek (Vermillion River Tributary)-(07040001-670)-E. coli</v>
      </c>
    </row>
    <row r="2702" spans="1:16" ht="27.95" hidden="1" customHeight="1" x14ac:dyDescent="0.25">
      <c r="A2702" s="203" t="s">
        <v>2028</v>
      </c>
      <c r="B2702" s="202" t="s">
        <v>522</v>
      </c>
      <c r="C2702" s="203" t="s">
        <v>1476</v>
      </c>
      <c r="D2702" s="202" t="s">
        <v>1757</v>
      </c>
      <c r="E2702" s="202" t="s">
        <v>1754</v>
      </c>
      <c r="F2702" s="202" t="s">
        <v>505</v>
      </c>
      <c r="G2702" s="253">
        <v>7.43</v>
      </c>
      <c r="H2702" s="361" t="s">
        <v>1400</v>
      </c>
      <c r="I2702" s="359" t="s">
        <v>1383</v>
      </c>
      <c r="J2702" s="358">
        <v>0.28000000000000003</v>
      </c>
      <c r="K2702" s="359" t="s">
        <v>1391</v>
      </c>
      <c r="L2702" s="359" t="s">
        <v>1392</v>
      </c>
      <c r="M2702" s="368">
        <v>2009</v>
      </c>
      <c r="N2702" s="205">
        <v>42359</v>
      </c>
      <c r="O2702" s="203"/>
      <c r="P2702" t="str">
        <f t="shared" si="42"/>
        <v>Vermillion River Watershed JPO WRAPS 2008-Unnamed creek (Vermillion River Tributary)-(07040001-670)-E. coli</v>
      </c>
    </row>
    <row r="2703" spans="1:16" ht="27.95" hidden="1" customHeight="1" x14ac:dyDescent="0.25">
      <c r="A2703" s="203" t="s">
        <v>2028</v>
      </c>
      <c r="B2703" s="202" t="s">
        <v>522</v>
      </c>
      <c r="C2703" s="203" t="s">
        <v>1476</v>
      </c>
      <c r="D2703" s="202" t="s">
        <v>1757</v>
      </c>
      <c r="E2703" s="202" t="s">
        <v>1754</v>
      </c>
      <c r="F2703" s="202" t="s">
        <v>505</v>
      </c>
      <c r="G2703" s="253">
        <v>4.32</v>
      </c>
      <c r="H2703" s="361" t="s">
        <v>1400</v>
      </c>
      <c r="I2703" s="359" t="s">
        <v>1384</v>
      </c>
      <c r="J2703" s="358">
        <v>0.1</v>
      </c>
      <c r="K2703" s="359" t="s">
        <v>1391</v>
      </c>
      <c r="L2703" s="359" t="s">
        <v>1392</v>
      </c>
      <c r="M2703" s="368">
        <v>2009</v>
      </c>
      <c r="N2703" s="205">
        <v>42359</v>
      </c>
      <c r="O2703" s="203"/>
      <c r="P2703" t="str">
        <f t="shared" si="42"/>
        <v>Vermillion River Watershed JPO WRAPS 2008-Unnamed creek (Vermillion River Tributary)-(07040001-670)-E. coli</v>
      </c>
    </row>
    <row r="2704" spans="1:16" ht="27.95" hidden="1" customHeight="1" x14ac:dyDescent="0.25">
      <c r="A2704" s="203" t="s">
        <v>2028</v>
      </c>
      <c r="B2704" s="202" t="s">
        <v>522</v>
      </c>
      <c r="C2704" s="203" t="s">
        <v>1476</v>
      </c>
      <c r="D2704" s="202" t="s">
        <v>1757</v>
      </c>
      <c r="E2704" s="202" t="s">
        <v>1754</v>
      </c>
      <c r="F2704" s="202" t="s">
        <v>505</v>
      </c>
      <c r="G2704" s="253">
        <v>2.4</v>
      </c>
      <c r="H2704" s="361" t="s">
        <v>1400</v>
      </c>
      <c r="I2704" s="359" t="s">
        <v>1385</v>
      </c>
      <c r="J2704" s="358">
        <v>0.51</v>
      </c>
      <c r="K2704" s="359" t="s">
        <v>1391</v>
      </c>
      <c r="L2704" s="359" t="s">
        <v>1392</v>
      </c>
      <c r="M2704" s="368">
        <v>2009</v>
      </c>
      <c r="N2704" s="205">
        <v>42359</v>
      </c>
      <c r="O2704" s="203"/>
      <c r="P2704" t="str">
        <f t="shared" si="42"/>
        <v>Vermillion River Watershed JPO WRAPS 2008-Unnamed creek (Vermillion River Tributary)-(07040001-670)-E. coli</v>
      </c>
    </row>
    <row r="2705" spans="1:16" ht="27.95" hidden="1" customHeight="1" x14ac:dyDescent="0.25">
      <c r="A2705" s="203" t="s">
        <v>2028</v>
      </c>
      <c r="B2705" s="202" t="s">
        <v>522</v>
      </c>
      <c r="C2705" s="203" t="s">
        <v>1476</v>
      </c>
      <c r="D2705" s="202" t="s">
        <v>1758</v>
      </c>
      <c r="E2705" s="202" t="s">
        <v>1754</v>
      </c>
      <c r="F2705" s="202" t="s">
        <v>505</v>
      </c>
      <c r="G2705" s="253">
        <v>34.409550000000003</v>
      </c>
      <c r="H2705" s="361" t="s">
        <v>1400</v>
      </c>
      <c r="I2705" s="359" t="s">
        <v>1379</v>
      </c>
      <c r="J2705" s="358">
        <v>0.56000000000000005</v>
      </c>
      <c r="K2705" s="359" t="s">
        <v>1391</v>
      </c>
      <c r="L2705" s="359" t="s">
        <v>1392</v>
      </c>
      <c r="M2705" s="368">
        <v>2009</v>
      </c>
      <c r="N2705" s="205">
        <v>42359</v>
      </c>
      <c r="O2705" s="203"/>
      <c r="P2705" t="str">
        <f t="shared" si="42"/>
        <v>Vermillion River Watershed JPO WRAPS 2008-Unnamed creek (Vermillion River Tributary)-(07040001-671)-E. coli</v>
      </c>
    </row>
    <row r="2706" spans="1:16" ht="27.95" hidden="1" customHeight="1" x14ac:dyDescent="0.25">
      <c r="A2706" s="203" t="s">
        <v>2028</v>
      </c>
      <c r="B2706" s="202" t="s">
        <v>522</v>
      </c>
      <c r="C2706" s="203" t="s">
        <v>1476</v>
      </c>
      <c r="D2706" s="202" t="s">
        <v>1758</v>
      </c>
      <c r="E2706" s="202" t="s">
        <v>1754</v>
      </c>
      <c r="F2706" s="202" t="s">
        <v>505</v>
      </c>
      <c r="G2706" s="253">
        <v>13.967370000000001</v>
      </c>
      <c r="H2706" s="361" t="s">
        <v>1400</v>
      </c>
      <c r="I2706" s="359" t="s">
        <v>1382</v>
      </c>
      <c r="J2706" s="358">
        <v>0</v>
      </c>
      <c r="K2706" s="359" t="s">
        <v>1391</v>
      </c>
      <c r="L2706" s="359" t="s">
        <v>1392</v>
      </c>
      <c r="M2706" s="368">
        <v>2009</v>
      </c>
      <c r="N2706" s="205">
        <v>42359</v>
      </c>
      <c r="O2706" s="203"/>
      <c r="P2706" t="str">
        <f t="shared" si="42"/>
        <v>Vermillion River Watershed JPO WRAPS 2008-Unnamed creek (Vermillion River Tributary)-(07040001-671)-E. coli</v>
      </c>
    </row>
    <row r="2707" spans="1:16" ht="27.95" hidden="1" customHeight="1" x14ac:dyDescent="0.25">
      <c r="A2707" s="203" t="s">
        <v>2028</v>
      </c>
      <c r="B2707" s="202" t="s">
        <v>522</v>
      </c>
      <c r="C2707" s="203" t="s">
        <v>1476</v>
      </c>
      <c r="D2707" s="202" t="s">
        <v>1758</v>
      </c>
      <c r="E2707" s="202" t="s">
        <v>1754</v>
      </c>
      <c r="F2707" s="202" t="s">
        <v>505</v>
      </c>
      <c r="G2707" s="253">
        <v>7.4335699999999996</v>
      </c>
      <c r="H2707" s="361" t="s">
        <v>1400</v>
      </c>
      <c r="I2707" s="359" t="s">
        <v>1383</v>
      </c>
      <c r="J2707" s="358">
        <v>0.04</v>
      </c>
      <c r="K2707" s="359" t="s">
        <v>1391</v>
      </c>
      <c r="L2707" s="359" t="s">
        <v>1392</v>
      </c>
      <c r="M2707" s="368">
        <v>2009</v>
      </c>
      <c r="N2707" s="205">
        <v>42359</v>
      </c>
      <c r="O2707" s="203"/>
      <c r="P2707" t="str">
        <f t="shared" si="42"/>
        <v>Vermillion River Watershed JPO WRAPS 2008-Unnamed creek (Vermillion River Tributary)-(07040001-671)-E. coli</v>
      </c>
    </row>
    <row r="2708" spans="1:16" ht="27.95" hidden="1" customHeight="1" x14ac:dyDescent="0.25">
      <c r="A2708" s="203" t="s">
        <v>2028</v>
      </c>
      <c r="B2708" s="202" t="s">
        <v>522</v>
      </c>
      <c r="C2708" s="203" t="s">
        <v>1476</v>
      </c>
      <c r="D2708" s="202" t="s">
        <v>1758</v>
      </c>
      <c r="E2708" s="202" t="s">
        <v>1754</v>
      </c>
      <c r="F2708" s="202" t="s">
        <v>505</v>
      </c>
      <c r="G2708" s="253">
        <v>4.3195899999999998</v>
      </c>
      <c r="H2708" s="361" t="s">
        <v>1400</v>
      </c>
      <c r="I2708" s="359" t="s">
        <v>1384</v>
      </c>
      <c r="J2708" s="358">
        <v>0.12</v>
      </c>
      <c r="K2708" s="359" t="s">
        <v>1391</v>
      </c>
      <c r="L2708" s="359" t="s">
        <v>1392</v>
      </c>
      <c r="M2708" s="368">
        <v>2009</v>
      </c>
      <c r="N2708" s="205">
        <v>42359</v>
      </c>
      <c r="O2708" s="203"/>
      <c r="P2708" t="str">
        <f t="shared" si="42"/>
        <v>Vermillion River Watershed JPO WRAPS 2008-Unnamed creek (Vermillion River Tributary)-(07040001-671)-E. coli</v>
      </c>
    </row>
    <row r="2709" spans="1:16" ht="27.95" hidden="1" customHeight="1" x14ac:dyDescent="0.25">
      <c r="A2709" s="203" t="s">
        <v>2028</v>
      </c>
      <c r="B2709" s="202" t="s">
        <v>522</v>
      </c>
      <c r="C2709" s="203" t="s">
        <v>1476</v>
      </c>
      <c r="D2709" s="202" t="s">
        <v>1758</v>
      </c>
      <c r="E2709" s="202" t="s">
        <v>1754</v>
      </c>
      <c r="F2709" s="202" t="s">
        <v>505</v>
      </c>
      <c r="G2709" s="253">
        <v>2.3997199999999999</v>
      </c>
      <c r="H2709" s="361" t="s">
        <v>1400</v>
      </c>
      <c r="I2709" s="359" t="s">
        <v>1385</v>
      </c>
      <c r="J2709" s="358">
        <v>0.56000000000000005</v>
      </c>
      <c r="K2709" s="359" t="s">
        <v>1391</v>
      </c>
      <c r="L2709" s="359" t="s">
        <v>1392</v>
      </c>
      <c r="M2709" s="368">
        <v>2009</v>
      </c>
      <c r="N2709" s="205">
        <v>42359</v>
      </c>
      <c r="O2709" s="203"/>
      <c r="P2709" t="str">
        <f t="shared" si="42"/>
        <v>Vermillion River Watershed JPO WRAPS 2008-Unnamed creek (Vermillion River Tributary)-(07040001-671)-E. coli</v>
      </c>
    </row>
    <row r="2710" spans="1:16" ht="27.95" hidden="1" customHeight="1" x14ac:dyDescent="0.25">
      <c r="A2710" s="203" t="s">
        <v>2030</v>
      </c>
      <c r="B2710" s="202" t="s">
        <v>2399</v>
      </c>
      <c r="C2710" s="203" t="s">
        <v>1403</v>
      </c>
      <c r="D2710" s="202" t="s">
        <v>1404</v>
      </c>
      <c r="E2710" s="202" t="s">
        <v>1405</v>
      </c>
      <c r="F2710" s="202" t="s">
        <v>475</v>
      </c>
      <c r="G2710" s="253">
        <v>154</v>
      </c>
      <c r="H2710" s="361" t="s">
        <v>1406</v>
      </c>
      <c r="I2710" s="359" t="s">
        <v>1407</v>
      </c>
      <c r="J2710" s="359" t="s">
        <v>1380</v>
      </c>
      <c r="K2710" s="359" t="s">
        <v>22</v>
      </c>
      <c r="L2710" s="359" t="s">
        <v>1408</v>
      </c>
      <c r="M2710" s="368" t="s">
        <v>1407</v>
      </c>
      <c r="N2710" s="205">
        <v>42486</v>
      </c>
      <c r="O2710" s="203"/>
      <c r="P2710" t="str">
        <f t="shared" si="42"/>
        <v>South Metro Mississippi TSS TMDL-Mississippi River-(07040001-531)-TSS</v>
      </c>
    </row>
    <row r="2711" spans="1:16" ht="27.95" hidden="1" customHeight="1" x14ac:dyDescent="0.25">
      <c r="A2711" s="203" t="s">
        <v>2030</v>
      </c>
      <c r="B2711" s="202" t="s">
        <v>2399</v>
      </c>
      <c r="C2711" s="203" t="s">
        <v>1461</v>
      </c>
      <c r="D2711" s="202" t="s">
        <v>2031</v>
      </c>
      <c r="E2711" s="202" t="s">
        <v>2032</v>
      </c>
      <c r="F2711" s="202" t="s">
        <v>475</v>
      </c>
      <c r="G2711" s="254">
        <v>1766033</v>
      </c>
      <c r="H2711" s="361" t="s">
        <v>1433</v>
      </c>
      <c r="I2711" s="359" t="s">
        <v>1407</v>
      </c>
      <c r="J2711" s="359" t="s">
        <v>1380</v>
      </c>
      <c r="K2711" s="359" t="s">
        <v>8</v>
      </c>
      <c r="L2711" s="359" t="s">
        <v>1408</v>
      </c>
      <c r="M2711" s="368" t="s">
        <v>1407</v>
      </c>
      <c r="N2711" s="205">
        <v>42530</v>
      </c>
      <c r="O2711" s="203"/>
      <c r="P2711" t="str">
        <f t="shared" si="42"/>
        <v>Twin Cities Metro Area Chloride TMDL and Management Plan-Battle Creek-(82-0091-00)-Chloride</v>
      </c>
    </row>
    <row r="2712" spans="1:16" ht="27.95" hidden="1" customHeight="1" x14ac:dyDescent="0.25">
      <c r="A2712" s="203" t="s">
        <v>2030</v>
      </c>
      <c r="B2712" s="202" t="s">
        <v>2399</v>
      </c>
      <c r="C2712" s="203" t="s">
        <v>1461</v>
      </c>
      <c r="D2712" s="202" t="s">
        <v>2031</v>
      </c>
      <c r="E2712" s="202" t="s">
        <v>2032</v>
      </c>
      <c r="F2712" s="202" t="s">
        <v>475</v>
      </c>
      <c r="G2712" s="254">
        <v>4838</v>
      </c>
      <c r="H2712" s="361" t="s">
        <v>1414</v>
      </c>
      <c r="I2712" s="359" t="s">
        <v>1407</v>
      </c>
      <c r="J2712" s="359" t="s">
        <v>1380</v>
      </c>
      <c r="K2712" s="359" t="s">
        <v>8</v>
      </c>
      <c r="L2712" s="359" t="s">
        <v>1392</v>
      </c>
      <c r="M2712" s="368" t="s">
        <v>1407</v>
      </c>
      <c r="N2712" s="205">
        <v>42530</v>
      </c>
      <c r="O2712" s="203"/>
      <c r="P2712" t="str">
        <f t="shared" si="42"/>
        <v>Twin Cities Metro Area Chloride TMDL and Management Plan-Battle Creek-(82-0091-00)-Chloride</v>
      </c>
    </row>
    <row r="2713" spans="1:16" ht="27.95" hidden="1" customHeight="1" x14ac:dyDescent="0.25">
      <c r="A2713" s="203" t="s">
        <v>2030</v>
      </c>
      <c r="B2713" s="202" t="s">
        <v>2399</v>
      </c>
      <c r="C2713" s="203" t="s">
        <v>1461</v>
      </c>
      <c r="D2713" s="202" t="s">
        <v>2033</v>
      </c>
      <c r="E2713" s="202" t="s">
        <v>2034</v>
      </c>
      <c r="F2713" s="202" t="s">
        <v>475</v>
      </c>
      <c r="G2713" s="254">
        <v>677746</v>
      </c>
      <c r="H2713" s="361" t="s">
        <v>1433</v>
      </c>
      <c r="I2713" s="359" t="s">
        <v>1407</v>
      </c>
      <c r="J2713" s="359" t="s">
        <v>1380</v>
      </c>
      <c r="K2713" s="359" t="s">
        <v>8</v>
      </c>
      <c r="L2713" s="359" t="s">
        <v>1408</v>
      </c>
      <c r="M2713" s="368" t="s">
        <v>1407</v>
      </c>
      <c r="N2713" s="205">
        <v>42530</v>
      </c>
      <c r="O2713" s="203"/>
      <c r="P2713" t="str">
        <f t="shared" si="42"/>
        <v>Twin Cities Metro Area Chloride TMDL and Management Plan-Tanners-(82-0115-00)-Chloride</v>
      </c>
    </row>
    <row r="2714" spans="1:16" ht="27.95" hidden="1" customHeight="1" x14ac:dyDescent="0.25">
      <c r="A2714" s="203" t="s">
        <v>2030</v>
      </c>
      <c r="B2714" s="202" t="s">
        <v>2399</v>
      </c>
      <c r="C2714" s="203" t="s">
        <v>1461</v>
      </c>
      <c r="D2714" s="202" t="s">
        <v>2033</v>
      </c>
      <c r="E2714" s="202" t="s">
        <v>2034</v>
      </c>
      <c r="F2714" s="202" t="s">
        <v>475</v>
      </c>
      <c r="G2714" s="254">
        <v>1857</v>
      </c>
      <c r="H2714" s="361" t="s">
        <v>1414</v>
      </c>
      <c r="I2714" s="359" t="s">
        <v>1407</v>
      </c>
      <c r="J2714" s="359" t="s">
        <v>1380</v>
      </c>
      <c r="K2714" s="359" t="s">
        <v>8</v>
      </c>
      <c r="L2714" s="359" t="s">
        <v>1392</v>
      </c>
      <c r="M2714" s="368" t="s">
        <v>1407</v>
      </c>
      <c r="N2714" s="205">
        <v>42530</v>
      </c>
      <c r="O2714" s="203"/>
      <c r="P2714" t="str">
        <f t="shared" si="42"/>
        <v>Twin Cities Metro Area Chloride TMDL and Management Plan-Tanners-(82-0115-00)-Chloride</v>
      </c>
    </row>
    <row r="2715" spans="1:16" ht="27.95" hidden="1" customHeight="1" x14ac:dyDescent="0.25">
      <c r="A2715" s="203" t="s">
        <v>2030</v>
      </c>
      <c r="B2715" s="202" t="s">
        <v>2399</v>
      </c>
      <c r="C2715" s="203" t="s">
        <v>1461</v>
      </c>
      <c r="D2715" s="202" t="s">
        <v>2035</v>
      </c>
      <c r="E2715" s="202" t="s">
        <v>2032</v>
      </c>
      <c r="F2715" s="202" t="s">
        <v>475</v>
      </c>
      <c r="G2715" s="254">
        <v>1909551</v>
      </c>
      <c r="H2715" s="361" t="s">
        <v>1433</v>
      </c>
      <c r="I2715" s="359" t="s">
        <v>1407</v>
      </c>
      <c r="J2715" s="359" t="s">
        <v>1380</v>
      </c>
      <c r="K2715" s="359" t="s">
        <v>8</v>
      </c>
      <c r="L2715" s="359" t="s">
        <v>1408</v>
      </c>
      <c r="M2715" s="368" t="s">
        <v>1407</v>
      </c>
      <c r="N2715" s="205">
        <v>42530</v>
      </c>
      <c r="O2715" s="203"/>
      <c r="P2715" t="str">
        <f t="shared" si="42"/>
        <v>Twin Cities Metro Area Chloride TMDL and Management Plan-Battle Creek-(07010206-592)-Chloride</v>
      </c>
    </row>
    <row r="2716" spans="1:16" ht="27.95" hidden="1" customHeight="1" x14ac:dyDescent="0.25">
      <c r="A2716" s="203" t="s">
        <v>2030</v>
      </c>
      <c r="B2716" s="202" t="s">
        <v>2399</v>
      </c>
      <c r="C2716" s="203" t="s">
        <v>1461</v>
      </c>
      <c r="D2716" s="202" t="s">
        <v>2035</v>
      </c>
      <c r="E2716" s="202" t="s">
        <v>2032</v>
      </c>
      <c r="F2716" s="202" t="s">
        <v>475</v>
      </c>
      <c r="G2716" s="254">
        <v>12646</v>
      </c>
      <c r="H2716" s="361" t="s">
        <v>1414</v>
      </c>
      <c r="I2716" s="359" t="s">
        <v>1407</v>
      </c>
      <c r="J2716" s="359" t="s">
        <v>1380</v>
      </c>
      <c r="K2716" s="359" t="s">
        <v>8</v>
      </c>
      <c r="L2716" s="359" t="s">
        <v>1392</v>
      </c>
      <c r="M2716" s="368" t="s">
        <v>1407</v>
      </c>
      <c r="N2716" s="205">
        <v>42530</v>
      </c>
      <c r="O2716" s="203"/>
      <c r="P2716" t="str">
        <f t="shared" si="42"/>
        <v>Twin Cities Metro Area Chloride TMDL and Management Plan-Battle Creek-(07010206-592)-Chloride</v>
      </c>
    </row>
    <row r="2717" spans="1:16" ht="27.95" hidden="1" customHeight="1" x14ac:dyDescent="0.25">
      <c r="A2717" s="203" t="s">
        <v>2036</v>
      </c>
      <c r="B2717" s="202" t="s">
        <v>2400</v>
      </c>
      <c r="C2717" s="203" t="s">
        <v>1403</v>
      </c>
      <c r="D2717" s="202" t="s">
        <v>1404</v>
      </c>
      <c r="E2717" s="202" t="s">
        <v>1405</v>
      </c>
      <c r="F2717" s="202" t="s">
        <v>475</v>
      </c>
      <c r="G2717" s="253">
        <v>154</v>
      </c>
      <c r="H2717" s="361" t="s">
        <v>1406</v>
      </c>
      <c r="I2717" s="359" t="s">
        <v>1407</v>
      </c>
      <c r="J2717" s="208">
        <v>0</v>
      </c>
      <c r="K2717" s="359" t="s">
        <v>22</v>
      </c>
      <c r="L2717" s="359" t="s">
        <v>1408</v>
      </c>
      <c r="M2717" s="368" t="s">
        <v>1407</v>
      </c>
      <c r="N2717" s="205">
        <v>42486</v>
      </c>
      <c r="O2717" s="203"/>
      <c r="P2717" t="str">
        <f t="shared" si="42"/>
        <v>South Metro Mississippi TSS TMDL-Mississippi River-(07040001-531)-TSS</v>
      </c>
    </row>
    <row r="2718" spans="1:16" ht="27.95" hidden="1" customHeight="1" x14ac:dyDescent="0.25">
      <c r="A2718" s="203" t="s">
        <v>2036</v>
      </c>
      <c r="B2718" s="202" t="s">
        <v>2400</v>
      </c>
      <c r="C2718" s="203" t="s">
        <v>1461</v>
      </c>
      <c r="D2718" s="202" t="s">
        <v>1462</v>
      </c>
      <c r="E2718" s="202" t="s">
        <v>1463</v>
      </c>
      <c r="F2718" s="202" t="s">
        <v>475</v>
      </c>
      <c r="G2718" s="254">
        <v>21534261</v>
      </c>
      <c r="H2718" s="361" t="s">
        <v>1433</v>
      </c>
      <c r="I2718" s="359" t="s">
        <v>1407</v>
      </c>
      <c r="J2718" s="359" t="s">
        <v>1380</v>
      </c>
      <c r="K2718" s="359" t="s">
        <v>8</v>
      </c>
      <c r="L2718" s="359" t="s">
        <v>1408</v>
      </c>
      <c r="M2718" s="368" t="s">
        <v>1407</v>
      </c>
      <c r="N2718" s="205">
        <v>42530</v>
      </c>
      <c r="O2718" s="203"/>
      <c r="P2718" t="str">
        <f t="shared" si="42"/>
        <v>Twin Cities Metro Area Chloride TMDL and Management Plan-South Long-(62-0067-02)-Chloride</v>
      </c>
    </row>
    <row r="2719" spans="1:16" ht="27.95" hidden="1" customHeight="1" x14ac:dyDescent="0.25">
      <c r="A2719" s="203" t="s">
        <v>2036</v>
      </c>
      <c r="B2719" s="202" t="s">
        <v>2400</v>
      </c>
      <c r="C2719" s="203" t="s">
        <v>1461</v>
      </c>
      <c r="D2719" s="202" t="s">
        <v>1462</v>
      </c>
      <c r="E2719" s="202" t="s">
        <v>1463</v>
      </c>
      <c r="F2719" s="202" t="s">
        <v>475</v>
      </c>
      <c r="G2719" s="254">
        <v>58998</v>
      </c>
      <c r="H2719" s="361" t="s">
        <v>1414</v>
      </c>
      <c r="I2719" s="359" t="s">
        <v>1407</v>
      </c>
      <c r="J2719" s="359" t="s">
        <v>1380</v>
      </c>
      <c r="K2719" s="359" t="s">
        <v>8</v>
      </c>
      <c r="L2719" s="359" t="s">
        <v>1392</v>
      </c>
      <c r="M2719" s="368" t="s">
        <v>1407</v>
      </c>
      <c r="N2719" s="205">
        <v>42530</v>
      </c>
      <c r="O2719" s="203"/>
      <c r="P2719" t="str">
        <f t="shared" si="42"/>
        <v>Twin Cities Metro Area Chloride TMDL and Management Plan-South Long-(62-0067-02)-Chloride</v>
      </c>
    </row>
    <row r="2720" spans="1:16" ht="27.95" hidden="1" customHeight="1" x14ac:dyDescent="0.25">
      <c r="A2720" s="203" t="s">
        <v>2036</v>
      </c>
      <c r="B2720" s="202" t="s">
        <v>2400</v>
      </c>
      <c r="C2720" s="203" t="s">
        <v>1461</v>
      </c>
      <c r="D2720" s="202" t="s">
        <v>1457</v>
      </c>
      <c r="E2720" s="202" t="s">
        <v>1458</v>
      </c>
      <c r="F2720" s="202" t="s">
        <v>475</v>
      </c>
      <c r="G2720" s="254">
        <v>2943971</v>
      </c>
      <c r="H2720" s="361" t="s">
        <v>1433</v>
      </c>
      <c r="I2720" s="359" t="s">
        <v>1407</v>
      </c>
      <c r="J2720" s="359" t="s">
        <v>1380</v>
      </c>
      <c r="K2720" s="359" t="s">
        <v>8</v>
      </c>
      <c r="L2720" s="359" t="s">
        <v>1408</v>
      </c>
      <c r="M2720" s="368" t="s">
        <v>1407</v>
      </c>
      <c r="N2720" s="205">
        <v>42530</v>
      </c>
      <c r="O2720" s="203"/>
      <c r="P2720" t="str">
        <f t="shared" si="42"/>
        <v>Twin Cities Metro Area Chloride TMDL and Management Plan-Pike-(62-0069-00)-Chloride</v>
      </c>
    </row>
    <row r="2721" spans="1:16" ht="27.95" hidden="1" customHeight="1" x14ac:dyDescent="0.25">
      <c r="A2721" s="203" t="s">
        <v>2036</v>
      </c>
      <c r="B2721" s="202" t="s">
        <v>2400</v>
      </c>
      <c r="C2721" s="203" t="s">
        <v>1461</v>
      </c>
      <c r="D2721" s="202" t="s">
        <v>1457</v>
      </c>
      <c r="E2721" s="202" t="s">
        <v>1458</v>
      </c>
      <c r="F2721" s="202" t="s">
        <v>475</v>
      </c>
      <c r="G2721" s="254">
        <v>8066</v>
      </c>
      <c r="H2721" s="361" t="s">
        <v>1414</v>
      </c>
      <c r="I2721" s="359" t="s">
        <v>1407</v>
      </c>
      <c r="J2721" s="359" t="s">
        <v>1380</v>
      </c>
      <c r="K2721" s="359" t="s">
        <v>8</v>
      </c>
      <c r="L2721" s="359" t="s">
        <v>1392</v>
      </c>
      <c r="M2721" s="368" t="s">
        <v>1407</v>
      </c>
      <c r="N2721" s="205">
        <v>42530</v>
      </c>
      <c r="O2721" s="203"/>
      <c r="P2721" t="str">
        <f t="shared" si="42"/>
        <v>Twin Cities Metro Area Chloride TMDL and Management Plan-Pike-(62-0069-00)-Chloride</v>
      </c>
    </row>
    <row r="2722" spans="1:16" ht="27.95" hidden="1" customHeight="1" x14ac:dyDescent="0.25">
      <c r="A2722" s="203" t="s">
        <v>2036</v>
      </c>
      <c r="B2722" s="202" t="s">
        <v>2400</v>
      </c>
      <c r="C2722" s="203" t="s">
        <v>1397</v>
      </c>
      <c r="D2722" s="202" t="s">
        <v>1464</v>
      </c>
      <c r="E2722" s="202" t="s">
        <v>1465</v>
      </c>
      <c r="F2722" s="202" t="s">
        <v>475</v>
      </c>
      <c r="G2722" s="253">
        <v>396</v>
      </c>
      <c r="H2722" s="361" t="s">
        <v>1400</v>
      </c>
      <c r="I2722" s="359" t="s">
        <v>1379</v>
      </c>
      <c r="J2722" s="358">
        <v>0</v>
      </c>
      <c r="K2722" s="359" t="s">
        <v>1391</v>
      </c>
      <c r="L2722" s="359" t="s">
        <v>1392</v>
      </c>
      <c r="M2722" s="368">
        <v>2010</v>
      </c>
      <c r="N2722" s="207" t="s">
        <v>1401</v>
      </c>
      <c r="O2722" s="203"/>
      <c r="P2722" t="str">
        <f t="shared" si="42"/>
        <v>Upper Mississippi River Bacteria TMDL-Rice Creek-(07010206-584)-E. coli</v>
      </c>
    </row>
    <row r="2723" spans="1:16" ht="27.95" hidden="1" customHeight="1" x14ac:dyDescent="0.25">
      <c r="A2723" s="203" t="s">
        <v>2036</v>
      </c>
      <c r="B2723" s="202" t="s">
        <v>2400</v>
      </c>
      <c r="C2723" s="203" t="s">
        <v>1397</v>
      </c>
      <c r="D2723" s="202" t="s">
        <v>1464</v>
      </c>
      <c r="E2723" s="202" t="s">
        <v>1465</v>
      </c>
      <c r="F2723" s="202" t="s">
        <v>475</v>
      </c>
      <c r="G2723" s="253">
        <v>96.8</v>
      </c>
      <c r="H2723" s="361" t="s">
        <v>1400</v>
      </c>
      <c r="I2723" s="359" t="s">
        <v>1382</v>
      </c>
      <c r="J2723" s="210">
        <v>4.8000000000000001E-2</v>
      </c>
      <c r="K2723" s="359" t="s">
        <v>1391</v>
      </c>
      <c r="L2723" s="359" t="s">
        <v>1392</v>
      </c>
      <c r="M2723" s="368">
        <v>2010</v>
      </c>
      <c r="N2723" s="207" t="s">
        <v>1401</v>
      </c>
      <c r="O2723" s="203"/>
      <c r="P2723" t="str">
        <f t="shared" si="42"/>
        <v>Upper Mississippi River Bacteria TMDL-Rice Creek-(07010206-584)-E. coli</v>
      </c>
    </row>
    <row r="2724" spans="1:16" ht="27.95" hidden="1" customHeight="1" x14ac:dyDescent="0.25">
      <c r="A2724" s="203" t="s">
        <v>2036</v>
      </c>
      <c r="B2724" s="202" t="s">
        <v>2400</v>
      </c>
      <c r="C2724" s="203" t="s">
        <v>1397</v>
      </c>
      <c r="D2724" s="202" t="s">
        <v>1464</v>
      </c>
      <c r="E2724" s="202" t="s">
        <v>1465</v>
      </c>
      <c r="F2724" s="202" t="s">
        <v>475</v>
      </c>
      <c r="G2724" s="253">
        <v>23.6</v>
      </c>
      <c r="H2724" s="361" t="s">
        <v>1400</v>
      </c>
      <c r="I2724" s="359" t="s">
        <v>1383</v>
      </c>
      <c r="J2724" s="358">
        <v>0.44</v>
      </c>
      <c r="K2724" s="359" t="s">
        <v>1391</v>
      </c>
      <c r="L2724" s="359" t="s">
        <v>1392</v>
      </c>
      <c r="M2724" s="368">
        <v>2010</v>
      </c>
      <c r="N2724" s="207" t="s">
        <v>1401</v>
      </c>
      <c r="O2724" s="203"/>
      <c r="P2724" t="str">
        <f t="shared" si="42"/>
        <v>Upper Mississippi River Bacteria TMDL-Rice Creek-(07010206-584)-E. coli</v>
      </c>
    </row>
    <row r="2725" spans="1:16" ht="27.95" hidden="1" customHeight="1" x14ac:dyDescent="0.25">
      <c r="A2725" s="203" t="s">
        <v>2036</v>
      </c>
      <c r="B2725" s="202" t="s">
        <v>2400</v>
      </c>
      <c r="C2725" s="203" t="s">
        <v>1397</v>
      </c>
      <c r="D2725" s="202" t="s">
        <v>1464</v>
      </c>
      <c r="E2725" s="202" t="s">
        <v>1465</v>
      </c>
      <c r="F2725" s="202" t="s">
        <v>475</v>
      </c>
      <c r="G2725" s="253">
        <v>4.93</v>
      </c>
      <c r="H2725" s="361" t="s">
        <v>1400</v>
      </c>
      <c r="I2725" s="359" t="s">
        <v>1384</v>
      </c>
      <c r="J2725" s="359" t="s">
        <v>1402</v>
      </c>
      <c r="K2725" s="359" t="s">
        <v>1391</v>
      </c>
      <c r="L2725" s="359" t="s">
        <v>1392</v>
      </c>
      <c r="M2725" s="368">
        <v>2010</v>
      </c>
      <c r="N2725" s="207" t="s">
        <v>1401</v>
      </c>
      <c r="O2725" s="203"/>
      <c r="P2725" t="str">
        <f t="shared" si="42"/>
        <v>Upper Mississippi River Bacteria TMDL-Rice Creek-(07010206-584)-E. coli</v>
      </c>
    </row>
    <row r="2726" spans="1:16" ht="27.95" hidden="1" customHeight="1" x14ac:dyDescent="0.25">
      <c r="A2726" s="203" t="s">
        <v>2036</v>
      </c>
      <c r="B2726" s="202" t="s">
        <v>2400</v>
      </c>
      <c r="C2726" s="203" t="s">
        <v>1397</v>
      </c>
      <c r="D2726" s="202" t="s">
        <v>1464</v>
      </c>
      <c r="E2726" s="202" t="s">
        <v>1465</v>
      </c>
      <c r="F2726" s="202" t="s">
        <v>475</v>
      </c>
      <c r="G2726" s="253">
        <v>1.75</v>
      </c>
      <c r="H2726" s="361" t="s">
        <v>1400</v>
      </c>
      <c r="I2726" s="359" t="s">
        <v>1385</v>
      </c>
      <c r="J2726" s="359" t="s">
        <v>1402</v>
      </c>
      <c r="K2726" s="359" t="s">
        <v>1391</v>
      </c>
      <c r="L2726" s="359" t="s">
        <v>1392</v>
      </c>
      <c r="M2726" s="368">
        <v>2010</v>
      </c>
      <c r="N2726" s="207" t="s">
        <v>1401</v>
      </c>
      <c r="O2726" s="203"/>
      <c r="P2726" t="str">
        <f t="shared" si="42"/>
        <v>Upper Mississippi River Bacteria TMDL-Rice Creek-(07010206-584)-E. coli</v>
      </c>
    </row>
    <row r="2727" spans="1:16" ht="27.95" hidden="1" customHeight="1" x14ac:dyDescent="0.25">
      <c r="A2727" s="203" t="s">
        <v>2037</v>
      </c>
      <c r="B2727" s="202" t="s">
        <v>2401</v>
      </c>
      <c r="C2727" s="203" t="s">
        <v>1403</v>
      </c>
      <c r="D2727" s="202" t="s">
        <v>1404</v>
      </c>
      <c r="E2727" s="202" t="s">
        <v>1405</v>
      </c>
      <c r="F2727" s="202" t="s">
        <v>475</v>
      </c>
      <c r="G2727" s="253">
        <v>154</v>
      </c>
      <c r="H2727" s="361" t="s">
        <v>1406</v>
      </c>
      <c r="I2727" s="359" t="s">
        <v>1407</v>
      </c>
      <c r="J2727" s="208">
        <v>0</v>
      </c>
      <c r="K2727" s="359" t="s">
        <v>22</v>
      </c>
      <c r="L2727" s="359" t="s">
        <v>1408</v>
      </c>
      <c r="M2727" s="368" t="s">
        <v>1407</v>
      </c>
      <c r="N2727" s="205">
        <v>42486</v>
      </c>
      <c r="O2727" s="203"/>
      <c r="P2727" t="str">
        <f t="shared" si="42"/>
        <v>South Metro Mississippi TSS TMDL-Mississippi River-(07040001-531)-TSS</v>
      </c>
    </row>
    <row r="2728" spans="1:16" ht="27.95" hidden="1" customHeight="1" x14ac:dyDescent="0.25">
      <c r="A2728" s="203" t="s">
        <v>2037</v>
      </c>
      <c r="B2728" s="202" t="s">
        <v>2401</v>
      </c>
      <c r="C2728" s="203" t="s">
        <v>1397</v>
      </c>
      <c r="D2728" s="202" t="s">
        <v>2038</v>
      </c>
      <c r="E2728" s="202" t="s">
        <v>2039</v>
      </c>
      <c r="F2728" s="202" t="s">
        <v>475</v>
      </c>
      <c r="G2728" s="253">
        <v>9.4600000000000009</v>
      </c>
      <c r="H2728" s="361" t="s">
        <v>1400</v>
      </c>
      <c r="I2728" s="359" t="s">
        <v>1379</v>
      </c>
      <c r="J2728" s="358">
        <v>0.56999999999999995</v>
      </c>
      <c r="K2728" s="359" t="s">
        <v>1391</v>
      </c>
      <c r="L2728" s="359" t="s">
        <v>1392</v>
      </c>
      <c r="M2728" s="368">
        <v>2010</v>
      </c>
      <c r="N2728" s="207" t="s">
        <v>1401</v>
      </c>
      <c r="O2728" s="203"/>
      <c r="P2728" t="str">
        <f t="shared" si="42"/>
        <v>Upper Mississippi River Bacteria TMDL-Watab River-(07010201-528)-E. coli</v>
      </c>
    </row>
    <row r="2729" spans="1:16" ht="27.95" hidden="1" customHeight="1" x14ac:dyDescent="0.25">
      <c r="A2729" s="203" t="s">
        <v>2037</v>
      </c>
      <c r="B2729" s="202" t="s">
        <v>2401</v>
      </c>
      <c r="C2729" s="203" t="s">
        <v>1397</v>
      </c>
      <c r="D2729" s="202" t="s">
        <v>2038</v>
      </c>
      <c r="E2729" s="202" t="s">
        <v>2039</v>
      </c>
      <c r="F2729" s="202" t="s">
        <v>475</v>
      </c>
      <c r="G2729" s="253">
        <v>4.59</v>
      </c>
      <c r="H2729" s="361" t="s">
        <v>1400</v>
      </c>
      <c r="I2729" s="359" t="s">
        <v>1382</v>
      </c>
      <c r="J2729" s="358">
        <v>0.56000000000000005</v>
      </c>
      <c r="K2729" s="359" t="s">
        <v>1391</v>
      </c>
      <c r="L2729" s="359" t="s">
        <v>1392</v>
      </c>
      <c r="M2729" s="368">
        <v>2010</v>
      </c>
      <c r="N2729" s="207" t="s">
        <v>1401</v>
      </c>
      <c r="O2729" s="203"/>
      <c r="P2729" t="str">
        <f t="shared" si="42"/>
        <v>Upper Mississippi River Bacteria TMDL-Watab River-(07010201-528)-E. coli</v>
      </c>
    </row>
    <row r="2730" spans="1:16" ht="27.95" hidden="1" customHeight="1" x14ac:dyDescent="0.25">
      <c r="A2730" s="203" t="s">
        <v>2037</v>
      </c>
      <c r="B2730" s="202" t="s">
        <v>2401</v>
      </c>
      <c r="C2730" s="203" t="s">
        <v>1397</v>
      </c>
      <c r="D2730" s="202" t="s">
        <v>2038</v>
      </c>
      <c r="E2730" s="202" t="s">
        <v>2039</v>
      </c>
      <c r="F2730" s="202" t="s">
        <v>475</v>
      </c>
      <c r="G2730" s="253">
        <v>2.12</v>
      </c>
      <c r="H2730" s="361" t="s">
        <v>1400</v>
      </c>
      <c r="I2730" s="359" t="s">
        <v>1383</v>
      </c>
      <c r="J2730" s="358">
        <v>0</v>
      </c>
      <c r="K2730" s="359" t="s">
        <v>1391</v>
      </c>
      <c r="L2730" s="359" t="s">
        <v>1392</v>
      </c>
      <c r="M2730" s="368">
        <v>2010</v>
      </c>
      <c r="N2730" s="207" t="s">
        <v>1401</v>
      </c>
      <c r="O2730" s="203"/>
      <c r="P2730" t="str">
        <f t="shared" si="42"/>
        <v>Upper Mississippi River Bacteria TMDL-Watab River-(07010201-528)-E. coli</v>
      </c>
    </row>
    <row r="2731" spans="1:16" ht="27.95" hidden="1" customHeight="1" x14ac:dyDescent="0.25">
      <c r="A2731" s="203" t="s">
        <v>2037</v>
      </c>
      <c r="B2731" s="202" t="s">
        <v>2401</v>
      </c>
      <c r="C2731" s="203" t="s">
        <v>1397</v>
      </c>
      <c r="D2731" s="202" t="s">
        <v>2038</v>
      </c>
      <c r="E2731" s="202" t="s">
        <v>2039</v>
      </c>
      <c r="F2731" s="202" t="s">
        <v>475</v>
      </c>
      <c r="G2731" s="253">
        <v>1.4</v>
      </c>
      <c r="H2731" s="361" t="s">
        <v>1400</v>
      </c>
      <c r="I2731" s="359" t="s">
        <v>1384</v>
      </c>
      <c r="J2731" s="358">
        <v>0</v>
      </c>
      <c r="K2731" s="359" t="s">
        <v>1391</v>
      </c>
      <c r="L2731" s="359" t="s">
        <v>1392</v>
      </c>
      <c r="M2731" s="368">
        <v>2010</v>
      </c>
      <c r="N2731" s="207" t="s">
        <v>1401</v>
      </c>
      <c r="O2731" s="203"/>
      <c r="P2731" t="str">
        <f t="shared" si="42"/>
        <v>Upper Mississippi River Bacteria TMDL-Watab River-(07010201-528)-E. coli</v>
      </c>
    </row>
    <row r="2732" spans="1:16" ht="27.95" hidden="1" customHeight="1" x14ac:dyDescent="0.25">
      <c r="A2732" s="203" t="s">
        <v>2037</v>
      </c>
      <c r="B2732" s="202" t="s">
        <v>2401</v>
      </c>
      <c r="C2732" s="203" t="s">
        <v>1397</v>
      </c>
      <c r="D2732" s="202" t="s">
        <v>2038</v>
      </c>
      <c r="E2732" s="202" t="s">
        <v>2039</v>
      </c>
      <c r="F2732" s="202" t="s">
        <v>475</v>
      </c>
      <c r="G2732" s="253">
        <v>0.58199999999999996</v>
      </c>
      <c r="H2732" s="361" t="s">
        <v>1400</v>
      </c>
      <c r="I2732" s="359" t="s">
        <v>1385</v>
      </c>
      <c r="J2732" s="359" t="s">
        <v>1402</v>
      </c>
      <c r="K2732" s="359" t="s">
        <v>1391</v>
      </c>
      <c r="L2732" s="359" t="s">
        <v>1392</v>
      </c>
      <c r="M2732" s="368">
        <v>2010</v>
      </c>
      <c r="N2732" s="207" t="s">
        <v>1401</v>
      </c>
      <c r="O2732" s="203"/>
      <c r="P2732" t="str">
        <f t="shared" si="42"/>
        <v>Upper Mississippi River Bacteria TMDL-Watab River-(07010201-528)-E. coli</v>
      </c>
    </row>
    <row r="2733" spans="1:16" ht="27.95" hidden="1" customHeight="1" x14ac:dyDescent="0.25">
      <c r="A2733" s="203" t="s">
        <v>2037</v>
      </c>
      <c r="B2733" s="202" t="s">
        <v>2401</v>
      </c>
      <c r="C2733" s="203" t="s">
        <v>1397</v>
      </c>
      <c r="D2733" s="202" t="s">
        <v>1577</v>
      </c>
      <c r="E2733" s="202" t="s">
        <v>1578</v>
      </c>
      <c r="F2733" s="202" t="s">
        <v>475</v>
      </c>
      <c r="G2733" s="253">
        <v>2.91</v>
      </c>
      <c r="H2733" s="361" t="s">
        <v>1400</v>
      </c>
      <c r="I2733" s="359" t="s">
        <v>1379</v>
      </c>
      <c r="J2733" s="225" t="s">
        <v>1402</v>
      </c>
      <c r="K2733" s="359" t="s">
        <v>1391</v>
      </c>
      <c r="L2733" s="359" t="s">
        <v>1392</v>
      </c>
      <c r="M2733" s="368">
        <v>2010</v>
      </c>
      <c r="N2733" s="207" t="s">
        <v>1401</v>
      </c>
      <c r="O2733" s="203"/>
      <c r="P2733" t="str">
        <f t="shared" si="42"/>
        <v>Upper Mississippi River Bacteria TMDL-County Ditch 13-(07010201-564)-E. coli</v>
      </c>
    </row>
    <row r="2734" spans="1:16" ht="27.95" hidden="1" customHeight="1" x14ac:dyDescent="0.25">
      <c r="A2734" s="203" t="s">
        <v>2037</v>
      </c>
      <c r="B2734" s="202" t="s">
        <v>2401</v>
      </c>
      <c r="C2734" s="203" t="s">
        <v>1397</v>
      </c>
      <c r="D2734" s="202" t="s">
        <v>1577</v>
      </c>
      <c r="E2734" s="202" t="s">
        <v>1578</v>
      </c>
      <c r="F2734" s="202" t="s">
        <v>475</v>
      </c>
      <c r="G2734" s="253">
        <v>1.22</v>
      </c>
      <c r="H2734" s="361" t="s">
        <v>1400</v>
      </c>
      <c r="I2734" s="359" t="s">
        <v>1382</v>
      </c>
      <c r="J2734" s="209">
        <v>0.45</v>
      </c>
      <c r="K2734" s="359" t="s">
        <v>1391</v>
      </c>
      <c r="L2734" s="359" t="s">
        <v>1392</v>
      </c>
      <c r="M2734" s="368">
        <v>2010</v>
      </c>
      <c r="N2734" s="207" t="s">
        <v>1401</v>
      </c>
      <c r="O2734" s="203"/>
      <c r="P2734" t="str">
        <f t="shared" si="42"/>
        <v>Upper Mississippi River Bacteria TMDL-County Ditch 13-(07010201-564)-E. coli</v>
      </c>
    </row>
    <row r="2735" spans="1:16" ht="27.95" hidden="1" customHeight="1" x14ac:dyDescent="0.25">
      <c r="A2735" s="203" t="s">
        <v>2037</v>
      </c>
      <c r="B2735" s="202" t="s">
        <v>2401</v>
      </c>
      <c r="C2735" s="203" t="s">
        <v>1397</v>
      </c>
      <c r="D2735" s="202" t="s">
        <v>1577</v>
      </c>
      <c r="E2735" s="202" t="s">
        <v>1578</v>
      </c>
      <c r="F2735" s="202" t="s">
        <v>475</v>
      </c>
      <c r="G2735" s="253">
        <v>0.65300000000000002</v>
      </c>
      <c r="H2735" s="361" t="s">
        <v>1400</v>
      </c>
      <c r="I2735" s="359" t="s">
        <v>1383</v>
      </c>
      <c r="J2735" s="209">
        <v>0.77</v>
      </c>
      <c r="K2735" s="359" t="s">
        <v>1391</v>
      </c>
      <c r="L2735" s="359" t="s">
        <v>1392</v>
      </c>
      <c r="M2735" s="368">
        <v>2010</v>
      </c>
      <c r="N2735" s="207" t="s">
        <v>1401</v>
      </c>
      <c r="O2735" s="203"/>
      <c r="P2735" t="str">
        <f t="shared" si="42"/>
        <v>Upper Mississippi River Bacteria TMDL-County Ditch 13-(07010201-564)-E. coli</v>
      </c>
    </row>
    <row r="2736" spans="1:16" ht="27.95" hidden="1" customHeight="1" x14ac:dyDescent="0.25">
      <c r="A2736" s="203" t="s">
        <v>2037</v>
      </c>
      <c r="B2736" s="202" t="s">
        <v>2401</v>
      </c>
      <c r="C2736" s="203" t="s">
        <v>1397</v>
      </c>
      <c r="D2736" s="202" t="s">
        <v>1577</v>
      </c>
      <c r="E2736" s="202" t="s">
        <v>1578</v>
      </c>
      <c r="F2736" s="202" t="s">
        <v>475</v>
      </c>
      <c r="G2736" s="253">
        <v>0.33800000000000002</v>
      </c>
      <c r="H2736" s="361" t="s">
        <v>1400</v>
      </c>
      <c r="I2736" s="359" t="s">
        <v>1384</v>
      </c>
      <c r="J2736" s="209">
        <v>0.63</v>
      </c>
      <c r="K2736" s="359" t="s">
        <v>1391</v>
      </c>
      <c r="L2736" s="359" t="s">
        <v>1392</v>
      </c>
      <c r="M2736" s="368">
        <v>2010</v>
      </c>
      <c r="N2736" s="207" t="s">
        <v>1401</v>
      </c>
      <c r="O2736" s="203"/>
      <c r="P2736" t="str">
        <f t="shared" si="42"/>
        <v>Upper Mississippi River Bacteria TMDL-County Ditch 13-(07010201-564)-E. coli</v>
      </c>
    </row>
    <row r="2737" spans="1:16" ht="27.95" hidden="1" customHeight="1" x14ac:dyDescent="0.25">
      <c r="A2737" s="203" t="s">
        <v>2037</v>
      </c>
      <c r="B2737" s="202" t="s">
        <v>2401</v>
      </c>
      <c r="C2737" s="203" t="s">
        <v>1397</v>
      </c>
      <c r="D2737" s="202" t="s">
        <v>1577</v>
      </c>
      <c r="E2737" s="202" t="s">
        <v>1578</v>
      </c>
      <c r="F2737" s="202" t="s">
        <v>475</v>
      </c>
      <c r="G2737" s="253">
        <v>0.17899999999999999</v>
      </c>
      <c r="H2737" s="361" t="s">
        <v>1400</v>
      </c>
      <c r="I2737" s="359" t="s">
        <v>1385</v>
      </c>
      <c r="J2737" s="225" t="s">
        <v>1402</v>
      </c>
      <c r="K2737" s="359" t="s">
        <v>1391</v>
      </c>
      <c r="L2737" s="359" t="s">
        <v>1392</v>
      </c>
      <c r="M2737" s="368">
        <v>2010</v>
      </c>
      <c r="N2737" s="207" t="s">
        <v>1401</v>
      </c>
      <c r="O2737" s="203"/>
      <c r="P2737" t="str">
        <f t="shared" si="42"/>
        <v>Upper Mississippi River Bacteria TMDL-County Ditch 13-(07010201-564)-E. coli</v>
      </c>
    </row>
    <row r="2738" spans="1:16" ht="27.95" hidden="1" customHeight="1" x14ac:dyDescent="0.25">
      <c r="A2738" s="203" t="s">
        <v>2040</v>
      </c>
      <c r="B2738" s="202" t="s">
        <v>737</v>
      </c>
      <c r="C2738" s="203" t="s">
        <v>19</v>
      </c>
      <c r="D2738" s="202" t="s">
        <v>1431</v>
      </c>
      <c r="E2738" s="202" t="s">
        <v>1432</v>
      </c>
      <c r="F2738" s="202" t="s">
        <v>475</v>
      </c>
      <c r="G2738" s="253">
        <v>138</v>
      </c>
      <c r="H2738" s="361" t="s">
        <v>1433</v>
      </c>
      <c r="I2738" s="359" t="s">
        <v>1407</v>
      </c>
      <c r="J2738" s="359" t="s">
        <v>1380</v>
      </c>
      <c r="K2738" s="359" t="s">
        <v>1113</v>
      </c>
      <c r="L2738" s="359" t="s">
        <v>1408</v>
      </c>
      <c r="M2738" s="368">
        <v>2004</v>
      </c>
      <c r="N2738" s="205">
        <v>40086</v>
      </c>
      <c r="O2738" s="203"/>
      <c r="P2738" t="str">
        <f t="shared" si="42"/>
        <v>Golden Lake TMDL-Golden-(02-0045-00)-TP</v>
      </c>
    </row>
    <row r="2739" spans="1:16" ht="27.95" hidden="1" customHeight="1" x14ac:dyDescent="0.25">
      <c r="A2739" s="203" t="s">
        <v>2040</v>
      </c>
      <c r="B2739" s="202" t="s">
        <v>737</v>
      </c>
      <c r="C2739" s="203" t="s">
        <v>19</v>
      </c>
      <c r="D2739" s="202" t="s">
        <v>1431</v>
      </c>
      <c r="E2739" s="202" t="s">
        <v>1432</v>
      </c>
      <c r="F2739" s="202" t="s">
        <v>475</v>
      </c>
      <c r="G2739" s="253">
        <v>0.38</v>
      </c>
      <c r="H2739" s="361" t="s">
        <v>1414</v>
      </c>
      <c r="I2739" s="359" t="s">
        <v>1407</v>
      </c>
      <c r="J2739" s="359" t="s">
        <v>1380</v>
      </c>
      <c r="K2739" s="359" t="s">
        <v>1113</v>
      </c>
      <c r="L2739" s="359" t="s">
        <v>1392</v>
      </c>
      <c r="M2739" s="368">
        <v>2004</v>
      </c>
      <c r="N2739" s="205">
        <v>40086</v>
      </c>
      <c r="O2739" s="203"/>
      <c r="P2739" t="str">
        <f t="shared" si="42"/>
        <v>Golden Lake TMDL-Golden-(02-0045-00)-TP</v>
      </c>
    </row>
    <row r="2740" spans="1:16" ht="27.95" hidden="1" customHeight="1" x14ac:dyDescent="0.25">
      <c r="A2740" s="203" t="s">
        <v>2040</v>
      </c>
      <c r="B2740" s="202" t="s">
        <v>737</v>
      </c>
      <c r="C2740" s="203" t="s">
        <v>1403</v>
      </c>
      <c r="D2740" s="202" t="s">
        <v>1404</v>
      </c>
      <c r="E2740" s="202" t="s">
        <v>1405</v>
      </c>
      <c r="F2740" s="202" t="s">
        <v>475</v>
      </c>
      <c r="G2740" s="253">
        <v>154</v>
      </c>
      <c r="H2740" s="361" t="s">
        <v>1406</v>
      </c>
      <c r="I2740" s="359" t="s">
        <v>1407</v>
      </c>
      <c r="J2740" s="208">
        <v>0</v>
      </c>
      <c r="K2740" s="359" t="s">
        <v>22</v>
      </c>
      <c r="L2740" s="359" t="s">
        <v>1408</v>
      </c>
      <c r="M2740" s="368" t="s">
        <v>1407</v>
      </c>
      <c r="N2740" s="205">
        <v>42486</v>
      </c>
      <c r="O2740" s="203"/>
      <c r="P2740" t="str">
        <f t="shared" si="42"/>
        <v>South Metro Mississippi TSS TMDL-Mississippi River-(07040001-531)-TSS</v>
      </c>
    </row>
    <row r="2741" spans="1:16" ht="27.95" hidden="1" customHeight="1" x14ac:dyDescent="0.25">
      <c r="A2741" s="203" t="s">
        <v>2040</v>
      </c>
      <c r="B2741" s="202" t="s">
        <v>737</v>
      </c>
      <c r="C2741" s="203" t="s">
        <v>1461</v>
      </c>
      <c r="D2741" s="202" t="s">
        <v>1462</v>
      </c>
      <c r="E2741" s="202" t="s">
        <v>1463</v>
      </c>
      <c r="F2741" s="202" t="s">
        <v>475</v>
      </c>
      <c r="G2741" s="254">
        <v>21534261</v>
      </c>
      <c r="H2741" s="361" t="s">
        <v>1433</v>
      </c>
      <c r="I2741" s="359" t="s">
        <v>1407</v>
      </c>
      <c r="J2741" s="359" t="s">
        <v>1380</v>
      </c>
      <c r="K2741" s="359" t="s">
        <v>8</v>
      </c>
      <c r="L2741" s="359" t="s">
        <v>1408</v>
      </c>
      <c r="M2741" s="368" t="s">
        <v>1407</v>
      </c>
      <c r="N2741" s="205">
        <v>42530</v>
      </c>
      <c r="O2741" s="203"/>
      <c r="P2741" t="str">
        <f t="shared" si="42"/>
        <v>Twin Cities Metro Area Chloride TMDL and Management Plan-South Long-(62-0067-02)-Chloride</v>
      </c>
    </row>
    <row r="2742" spans="1:16" ht="27.95" hidden="1" customHeight="1" x14ac:dyDescent="0.25">
      <c r="A2742" s="203" t="s">
        <v>2040</v>
      </c>
      <c r="B2742" s="202" t="s">
        <v>737</v>
      </c>
      <c r="C2742" s="203" t="s">
        <v>1461</v>
      </c>
      <c r="D2742" s="202" t="s">
        <v>1462</v>
      </c>
      <c r="E2742" s="202" t="s">
        <v>1463</v>
      </c>
      <c r="F2742" s="202" t="s">
        <v>475</v>
      </c>
      <c r="G2742" s="254">
        <v>58998</v>
      </c>
      <c r="H2742" s="361" t="s">
        <v>1414</v>
      </c>
      <c r="I2742" s="359" t="s">
        <v>1407</v>
      </c>
      <c r="J2742" s="359" t="s">
        <v>1380</v>
      </c>
      <c r="K2742" s="359" t="s">
        <v>8</v>
      </c>
      <c r="L2742" s="359" t="s">
        <v>1392</v>
      </c>
      <c r="M2742" s="368" t="s">
        <v>1407</v>
      </c>
      <c r="N2742" s="205">
        <v>42530</v>
      </c>
      <c r="O2742" s="203"/>
      <c r="P2742" t="str">
        <f t="shared" si="42"/>
        <v>Twin Cities Metro Area Chloride TMDL and Management Plan-South Long-(62-0067-02)-Chloride</v>
      </c>
    </row>
    <row r="2743" spans="1:16" ht="27.95" hidden="1" customHeight="1" x14ac:dyDescent="0.25">
      <c r="A2743" s="203" t="s">
        <v>2040</v>
      </c>
      <c r="B2743" s="202" t="s">
        <v>737</v>
      </c>
      <c r="C2743" s="203" t="s">
        <v>1397</v>
      </c>
      <c r="D2743" s="202" t="s">
        <v>1464</v>
      </c>
      <c r="E2743" s="202" t="s">
        <v>1465</v>
      </c>
      <c r="F2743" s="202" t="s">
        <v>475</v>
      </c>
      <c r="G2743" s="253">
        <v>396</v>
      </c>
      <c r="H2743" s="361" t="s">
        <v>1400</v>
      </c>
      <c r="I2743" s="359" t="s">
        <v>1379</v>
      </c>
      <c r="J2743" s="358">
        <v>0</v>
      </c>
      <c r="K2743" s="359" t="s">
        <v>1391</v>
      </c>
      <c r="L2743" s="359" t="s">
        <v>1392</v>
      </c>
      <c r="M2743" s="368">
        <v>2010</v>
      </c>
      <c r="N2743" s="207" t="s">
        <v>1401</v>
      </c>
      <c r="O2743" s="203"/>
      <c r="P2743" t="str">
        <f t="shared" si="42"/>
        <v>Upper Mississippi River Bacteria TMDL-Rice Creek-(07010206-584)-E. coli</v>
      </c>
    </row>
    <row r="2744" spans="1:16" ht="27.95" hidden="1" customHeight="1" x14ac:dyDescent="0.25">
      <c r="A2744" s="203" t="s">
        <v>2040</v>
      </c>
      <c r="B2744" s="202" t="s">
        <v>737</v>
      </c>
      <c r="C2744" s="203" t="s">
        <v>1397</v>
      </c>
      <c r="D2744" s="202" t="s">
        <v>1464</v>
      </c>
      <c r="E2744" s="202" t="s">
        <v>1465</v>
      </c>
      <c r="F2744" s="202" t="s">
        <v>475</v>
      </c>
      <c r="G2744" s="253">
        <v>96.8</v>
      </c>
      <c r="H2744" s="361" t="s">
        <v>1400</v>
      </c>
      <c r="I2744" s="359" t="s">
        <v>1382</v>
      </c>
      <c r="J2744" s="210">
        <v>4.8000000000000001E-2</v>
      </c>
      <c r="K2744" s="359" t="s">
        <v>1391</v>
      </c>
      <c r="L2744" s="359" t="s">
        <v>1392</v>
      </c>
      <c r="M2744" s="368">
        <v>2010</v>
      </c>
      <c r="N2744" s="207" t="s">
        <v>1401</v>
      </c>
      <c r="O2744" s="203"/>
      <c r="P2744" t="str">
        <f t="shared" si="42"/>
        <v>Upper Mississippi River Bacteria TMDL-Rice Creek-(07010206-584)-E. coli</v>
      </c>
    </row>
    <row r="2745" spans="1:16" ht="27.95" hidden="1" customHeight="1" x14ac:dyDescent="0.25">
      <c r="A2745" s="203" t="s">
        <v>2040</v>
      </c>
      <c r="B2745" s="202" t="s">
        <v>737</v>
      </c>
      <c r="C2745" s="203" t="s">
        <v>1397</v>
      </c>
      <c r="D2745" s="202" t="s">
        <v>1464</v>
      </c>
      <c r="E2745" s="202" t="s">
        <v>1465</v>
      </c>
      <c r="F2745" s="202" t="s">
        <v>475</v>
      </c>
      <c r="G2745" s="253">
        <v>23.6</v>
      </c>
      <c r="H2745" s="361" t="s">
        <v>1400</v>
      </c>
      <c r="I2745" s="359" t="s">
        <v>1383</v>
      </c>
      <c r="J2745" s="358">
        <v>0.44</v>
      </c>
      <c r="K2745" s="359" t="s">
        <v>1391</v>
      </c>
      <c r="L2745" s="359" t="s">
        <v>1392</v>
      </c>
      <c r="M2745" s="368">
        <v>2010</v>
      </c>
      <c r="N2745" s="207" t="s">
        <v>1401</v>
      </c>
      <c r="O2745" s="203"/>
      <c r="P2745" t="str">
        <f t="shared" si="42"/>
        <v>Upper Mississippi River Bacteria TMDL-Rice Creek-(07010206-584)-E. coli</v>
      </c>
    </row>
    <row r="2746" spans="1:16" ht="27.95" hidden="1" customHeight="1" x14ac:dyDescent="0.25">
      <c r="A2746" s="203" t="s">
        <v>2040</v>
      </c>
      <c r="B2746" s="202" t="s">
        <v>737</v>
      </c>
      <c r="C2746" s="203" t="s">
        <v>1397</v>
      </c>
      <c r="D2746" s="202" t="s">
        <v>1464</v>
      </c>
      <c r="E2746" s="202" t="s">
        <v>1465</v>
      </c>
      <c r="F2746" s="202" t="s">
        <v>475</v>
      </c>
      <c r="G2746" s="253">
        <v>4.93</v>
      </c>
      <c r="H2746" s="361" t="s">
        <v>1400</v>
      </c>
      <c r="I2746" s="359" t="s">
        <v>1384</v>
      </c>
      <c r="J2746" s="359" t="s">
        <v>1402</v>
      </c>
      <c r="K2746" s="359" t="s">
        <v>1391</v>
      </c>
      <c r="L2746" s="359" t="s">
        <v>1392</v>
      </c>
      <c r="M2746" s="368">
        <v>2010</v>
      </c>
      <c r="N2746" s="207" t="s">
        <v>1401</v>
      </c>
      <c r="O2746" s="203"/>
      <c r="P2746" t="str">
        <f t="shared" si="42"/>
        <v>Upper Mississippi River Bacteria TMDL-Rice Creek-(07010206-584)-E. coli</v>
      </c>
    </row>
    <row r="2747" spans="1:16" ht="27.95" hidden="1" customHeight="1" x14ac:dyDescent="0.25">
      <c r="A2747" s="203" t="s">
        <v>2040</v>
      </c>
      <c r="B2747" s="202" t="s">
        <v>737</v>
      </c>
      <c r="C2747" s="203" t="s">
        <v>1397</v>
      </c>
      <c r="D2747" s="202" t="s">
        <v>1464</v>
      </c>
      <c r="E2747" s="202" t="s">
        <v>1465</v>
      </c>
      <c r="F2747" s="202" t="s">
        <v>475</v>
      </c>
      <c r="G2747" s="253">
        <v>1.75</v>
      </c>
      <c r="H2747" s="361" t="s">
        <v>1400</v>
      </c>
      <c r="I2747" s="359" t="s">
        <v>1385</v>
      </c>
      <c r="J2747" s="359" t="s">
        <v>1402</v>
      </c>
      <c r="K2747" s="359" t="s">
        <v>1391</v>
      </c>
      <c r="L2747" s="359" t="s">
        <v>1392</v>
      </c>
      <c r="M2747" s="368">
        <v>2010</v>
      </c>
      <c r="N2747" s="207" t="s">
        <v>1401</v>
      </c>
      <c r="O2747" s="203"/>
      <c r="P2747" t="str">
        <f t="shared" si="42"/>
        <v>Upper Mississippi River Bacteria TMDL-Rice Creek-(07010206-584)-E. coli</v>
      </c>
    </row>
    <row r="2748" spans="1:16" ht="27.95" hidden="1" customHeight="1" x14ac:dyDescent="0.25">
      <c r="A2748" s="203" t="s">
        <v>2041</v>
      </c>
      <c r="B2748" s="202" t="s">
        <v>2402</v>
      </c>
      <c r="C2748" s="203" t="s">
        <v>1403</v>
      </c>
      <c r="D2748" s="202" t="s">
        <v>1404</v>
      </c>
      <c r="E2748" s="202" t="s">
        <v>1405</v>
      </c>
      <c r="F2748" s="202" t="s">
        <v>475</v>
      </c>
      <c r="G2748" s="253">
        <v>154</v>
      </c>
      <c r="H2748" s="361" t="s">
        <v>1406</v>
      </c>
      <c r="I2748" s="359" t="s">
        <v>1407</v>
      </c>
      <c r="J2748" s="359" t="s">
        <v>1380</v>
      </c>
      <c r="K2748" s="359" t="s">
        <v>22</v>
      </c>
      <c r="L2748" s="359" t="s">
        <v>1408</v>
      </c>
      <c r="M2748" s="368" t="s">
        <v>1407</v>
      </c>
      <c r="N2748" s="205">
        <v>42486</v>
      </c>
      <c r="O2748" s="203"/>
      <c r="P2748" t="str">
        <f t="shared" si="42"/>
        <v>South Metro Mississippi TSS TMDL-Mississippi River-(07040001-531)-TSS</v>
      </c>
    </row>
    <row r="2749" spans="1:16" ht="27.95" hidden="1" customHeight="1" x14ac:dyDescent="0.25">
      <c r="A2749" s="203" t="s">
        <v>2041</v>
      </c>
      <c r="B2749" s="202" t="s">
        <v>2402</v>
      </c>
      <c r="C2749" s="203" t="s">
        <v>1397</v>
      </c>
      <c r="D2749" s="202" t="s">
        <v>1750</v>
      </c>
      <c r="E2749" s="202" t="s">
        <v>1399</v>
      </c>
      <c r="F2749" s="202" t="s">
        <v>475</v>
      </c>
      <c r="G2749" s="253">
        <v>26.9</v>
      </c>
      <c r="H2749" s="361" t="s">
        <v>1400</v>
      </c>
      <c r="I2749" s="359" t="s">
        <v>1379</v>
      </c>
      <c r="J2749" s="358">
        <v>0.31</v>
      </c>
      <c r="K2749" s="359" t="s">
        <v>1391</v>
      </c>
      <c r="L2749" s="359" t="s">
        <v>1392</v>
      </c>
      <c r="M2749" s="368">
        <v>2010</v>
      </c>
      <c r="N2749" s="207" t="s">
        <v>1401</v>
      </c>
      <c r="O2749" s="203"/>
      <c r="P2749" t="str">
        <f t="shared" si="42"/>
        <v>Upper Mississippi River Bacteria TMDL-Unnamed creek-(07010206-542)-E. coli</v>
      </c>
    </row>
    <row r="2750" spans="1:16" ht="27.95" hidden="1" customHeight="1" x14ac:dyDescent="0.25">
      <c r="A2750" s="203" t="s">
        <v>2041</v>
      </c>
      <c r="B2750" s="202" t="s">
        <v>2402</v>
      </c>
      <c r="C2750" s="203" t="s">
        <v>1397</v>
      </c>
      <c r="D2750" s="202" t="s">
        <v>1750</v>
      </c>
      <c r="E2750" s="202" t="s">
        <v>1399</v>
      </c>
      <c r="F2750" s="202" t="s">
        <v>475</v>
      </c>
      <c r="G2750" s="253">
        <v>10.8</v>
      </c>
      <c r="H2750" s="361" t="s">
        <v>1400</v>
      </c>
      <c r="I2750" s="359" t="s">
        <v>1382</v>
      </c>
      <c r="J2750" s="358">
        <v>0.56999999999999995</v>
      </c>
      <c r="K2750" s="359" t="s">
        <v>1391</v>
      </c>
      <c r="L2750" s="359" t="s">
        <v>1392</v>
      </c>
      <c r="M2750" s="368">
        <v>2010</v>
      </c>
      <c r="N2750" s="207" t="s">
        <v>1401</v>
      </c>
      <c r="O2750" s="203"/>
      <c r="P2750" t="str">
        <f t="shared" si="42"/>
        <v>Upper Mississippi River Bacteria TMDL-Unnamed creek-(07010206-542)-E. coli</v>
      </c>
    </row>
    <row r="2751" spans="1:16" ht="27.95" hidden="1" customHeight="1" x14ac:dyDescent="0.25">
      <c r="A2751" s="203" t="s">
        <v>2041</v>
      </c>
      <c r="B2751" s="202" t="s">
        <v>2402</v>
      </c>
      <c r="C2751" s="203" t="s">
        <v>1397</v>
      </c>
      <c r="D2751" s="202" t="s">
        <v>1750</v>
      </c>
      <c r="E2751" s="202" t="s">
        <v>1399</v>
      </c>
      <c r="F2751" s="202" t="s">
        <v>475</v>
      </c>
      <c r="G2751" s="253">
        <v>4.08</v>
      </c>
      <c r="H2751" s="361" t="s">
        <v>1400</v>
      </c>
      <c r="I2751" s="359" t="s">
        <v>1383</v>
      </c>
      <c r="J2751" s="358">
        <v>0</v>
      </c>
      <c r="K2751" s="359" t="s">
        <v>1391</v>
      </c>
      <c r="L2751" s="359" t="s">
        <v>1392</v>
      </c>
      <c r="M2751" s="368">
        <v>2010</v>
      </c>
      <c r="N2751" s="207" t="s">
        <v>1401</v>
      </c>
      <c r="O2751" s="203"/>
      <c r="P2751" t="str">
        <f t="shared" si="42"/>
        <v>Upper Mississippi River Bacteria TMDL-Unnamed creek-(07010206-542)-E. coli</v>
      </c>
    </row>
    <row r="2752" spans="1:16" ht="27.95" hidden="1" customHeight="1" x14ac:dyDescent="0.25">
      <c r="A2752" s="203" t="s">
        <v>2041</v>
      </c>
      <c r="B2752" s="202" t="s">
        <v>2402</v>
      </c>
      <c r="C2752" s="203" t="s">
        <v>1397</v>
      </c>
      <c r="D2752" s="202" t="s">
        <v>1750</v>
      </c>
      <c r="E2752" s="202" t="s">
        <v>1399</v>
      </c>
      <c r="F2752" s="202" t="s">
        <v>475</v>
      </c>
      <c r="G2752" s="253">
        <v>1.2</v>
      </c>
      <c r="H2752" s="361" t="s">
        <v>1400</v>
      </c>
      <c r="I2752" s="359" t="s">
        <v>1384</v>
      </c>
      <c r="J2752" s="358">
        <v>0</v>
      </c>
      <c r="K2752" s="359" t="s">
        <v>1391</v>
      </c>
      <c r="L2752" s="359" t="s">
        <v>1392</v>
      </c>
      <c r="M2752" s="368">
        <v>2010</v>
      </c>
      <c r="N2752" s="207" t="s">
        <v>1401</v>
      </c>
      <c r="O2752" s="203"/>
      <c r="P2752" t="str">
        <f t="shared" si="42"/>
        <v>Upper Mississippi River Bacteria TMDL-Unnamed creek-(07010206-542)-E. coli</v>
      </c>
    </row>
    <row r="2753" spans="1:16" ht="27.95" hidden="1" customHeight="1" x14ac:dyDescent="0.25">
      <c r="A2753" s="203" t="s">
        <v>2041</v>
      </c>
      <c r="B2753" s="202" t="s">
        <v>2402</v>
      </c>
      <c r="C2753" s="203" t="s">
        <v>1397</v>
      </c>
      <c r="D2753" s="202" t="s">
        <v>1750</v>
      </c>
      <c r="E2753" s="202" t="s">
        <v>1399</v>
      </c>
      <c r="F2753" s="202" t="s">
        <v>475</v>
      </c>
      <c r="G2753" s="253">
        <v>0.12</v>
      </c>
      <c r="H2753" s="361" t="s">
        <v>1400</v>
      </c>
      <c r="I2753" s="359" t="s">
        <v>1385</v>
      </c>
      <c r="J2753" s="358">
        <v>0.33</v>
      </c>
      <c r="K2753" s="359" t="s">
        <v>1391</v>
      </c>
      <c r="L2753" s="359" t="s">
        <v>1392</v>
      </c>
      <c r="M2753" s="368">
        <v>2010</v>
      </c>
      <c r="N2753" s="207" t="s">
        <v>1401</v>
      </c>
      <c r="O2753" s="203"/>
      <c r="P2753" t="str">
        <f t="shared" si="42"/>
        <v>Upper Mississippi River Bacteria TMDL-Unnamed creek-(07010206-542)-E. coli</v>
      </c>
    </row>
    <row r="2754" spans="1:16" ht="27.95" hidden="1" customHeight="1" x14ac:dyDescent="0.25">
      <c r="A2754" s="203" t="s">
        <v>2042</v>
      </c>
      <c r="B2754" s="202" t="s">
        <v>729</v>
      </c>
      <c r="C2754" s="203" t="s">
        <v>1766</v>
      </c>
      <c r="D2754" s="202" t="s">
        <v>1767</v>
      </c>
      <c r="E2754" s="202" t="s">
        <v>1768</v>
      </c>
      <c r="F2754" s="202" t="s">
        <v>475</v>
      </c>
      <c r="G2754" s="253">
        <v>719</v>
      </c>
      <c r="H2754" s="361" t="s">
        <v>1433</v>
      </c>
      <c r="I2754" s="359" t="s">
        <v>1407</v>
      </c>
      <c r="J2754" s="358">
        <v>0.37909999999999999</v>
      </c>
      <c r="K2754" s="359" t="s">
        <v>1113</v>
      </c>
      <c r="L2754" s="359" t="s">
        <v>1408</v>
      </c>
      <c r="M2754" s="368">
        <v>2005</v>
      </c>
      <c r="N2754" s="205">
        <v>41071</v>
      </c>
      <c r="O2754" s="203"/>
      <c r="P2754" t="str">
        <f t="shared" si="42"/>
        <v>Bald Eagle Lake Nutrient TMDL-Bald Eagle-(62-0002-00)-TP</v>
      </c>
    </row>
    <row r="2755" spans="1:16" ht="27.95" hidden="1" customHeight="1" x14ac:dyDescent="0.25">
      <c r="A2755" s="203" t="s">
        <v>2042</v>
      </c>
      <c r="B2755" s="202" t="s">
        <v>729</v>
      </c>
      <c r="C2755" s="203" t="s">
        <v>1766</v>
      </c>
      <c r="D2755" s="202" t="s">
        <v>1767</v>
      </c>
      <c r="E2755" s="202" t="s">
        <v>1768</v>
      </c>
      <c r="F2755" s="202" t="s">
        <v>475</v>
      </c>
      <c r="G2755" s="253">
        <v>1.97</v>
      </c>
      <c r="H2755" s="361" t="s">
        <v>1414</v>
      </c>
      <c r="I2755" s="359" t="s">
        <v>1407</v>
      </c>
      <c r="J2755" s="358">
        <v>0.38440000000000002</v>
      </c>
      <c r="K2755" s="359" t="s">
        <v>1113</v>
      </c>
      <c r="L2755" s="359" t="s">
        <v>1392</v>
      </c>
      <c r="M2755" s="368">
        <v>2005</v>
      </c>
      <c r="N2755" s="205">
        <v>41071</v>
      </c>
      <c r="O2755" s="203"/>
      <c r="P2755" t="str">
        <f t="shared" ref="P2755:P2818" si="43">CONCATENATE(C2755, "-", E2755, "-","(", D2755,")", "-",K2755)</f>
        <v>Bald Eagle Lake Nutrient TMDL-Bald Eagle-(62-0002-00)-TP</v>
      </c>
    </row>
    <row r="2756" spans="1:16" ht="27.95" hidden="1" customHeight="1" x14ac:dyDescent="0.25">
      <c r="A2756" s="203" t="s">
        <v>2042</v>
      </c>
      <c r="B2756" s="202" t="s">
        <v>729</v>
      </c>
      <c r="C2756" s="203" t="s">
        <v>19</v>
      </c>
      <c r="D2756" s="202" t="s">
        <v>1431</v>
      </c>
      <c r="E2756" s="202" t="s">
        <v>1432</v>
      </c>
      <c r="F2756" s="202" t="s">
        <v>475</v>
      </c>
      <c r="G2756" s="253">
        <v>138</v>
      </c>
      <c r="H2756" s="361" t="s">
        <v>1433</v>
      </c>
      <c r="I2756" s="359" t="s">
        <v>1407</v>
      </c>
      <c r="J2756" s="359" t="s">
        <v>1380</v>
      </c>
      <c r="K2756" s="359" t="s">
        <v>1113</v>
      </c>
      <c r="L2756" s="359" t="s">
        <v>1408</v>
      </c>
      <c r="M2756" s="368">
        <v>2004</v>
      </c>
      <c r="N2756" s="205">
        <v>40086</v>
      </c>
      <c r="O2756" s="203"/>
      <c r="P2756" t="str">
        <f t="shared" si="43"/>
        <v>Golden Lake TMDL-Golden-(02-0045-00)-TP</v>
      </c>
    </row>
    <row r="2757" spans="1:16" ht="27.95" hidden="1" customHeight="1" x14ac:dyDescent="0.25">
      <c r="A2757" s="203" t="s">
        <v>2042</v>
      </c>
      <c r="B2757" s="202" t="s">
        <v>729</v>
      </c>
      <c r="C2757" s="203" t="s">
        <v>19</v>
      </c>
      <c r="D2757" s="202" t="s">
        <v>1431</v>
      </c>
      <c r="E2757" s="202" t="s">
        <v>1432</v>
      </c>
      <c r="F2757" s="202" t="s">
        <v>475</v>
      </c>
      <c r="G2757" s="253">
        <v>0.38</v>
      </c>
      <c r="H2757" s="361" t="s">
        <v>1414</v>
      </c>
      <c r="I2757" s="359" t="s">
        <v>1407</v>
      </c>
      <c r="J2757" s="359" t="s">
        <v>1380</v>
      </c>
      <c r="K2757" s="359" t="s">
        <v>1113</v>
      </c>
      <c r="L2757" s="359" t="s">
        <v>1392</v>
      </c>
      <c r="M2757" s="368">
        <v>2004</v>
      </c>
      <c r="N2757" s="205">
        <v>40086</v>
      </c>
      <c r="O2757" s="203"/>
      <c r="P2757" t="str">
        <f t="shared" si="43"/>
        <v>Golden Lake TMDL-Golden-(02-0045-00)-TP</v>
      </c>
    </row>
    <row r="2758" spans="1:16" ht="27.95" hidden="1" customHeight="1" x14ac:dyDescent="0.25">
      <c r="A2758" s="203" t="s">
        <v>2042</v>
      </c>
      <c r="B2758" s="202" t="s">
        <v>729</v>
      </c>
      <c r="C2758" s="203" t="s">
        <v>21</v>
      </c>
      <c r="D2758" s="202" t="s">
        <v>727</v>
      </c>
      <c r="E2758" s="202" t="s">
        <v>1420</v>
      </c>
      <c r="F2758" s="202" t="s">
        <v>475</v>
      </c>
      <c r="G2758" s="253">
        <v>413</v>
      </c>
      <c r="H2758" s="361" t="s">
        <v>1414</v>
      </c>
      <c r="I2758" s="359" t="s">
        <v>1379</v>
      </c>
      <c r="J2758" s="359" t="s">
        <v>1380</v>
      </c>
      <c r="K2758" s="359" t="s">
        <v>22</v>
      </c>
      <c r="L2758" s="359" t="s">
        <v>1392</v>
      </c>
      <c r="M2758" s="368">
        <v>2002</v>
      </c>
      <c r="N2758" s="205">
        <v>39982</v>
      </c>
      <c r="O2758" s="203"/>
      <c r="P2758" t="str">
        <f t="shared" si="43"/>
        <v>Hardwood Creek Impaired Biota and Dissolved Oxygen TMDL-Hardwood Creek-(07010206-596)-TSS</v>
      </c>
    </row>
    <row r="2759" spans="1:16" ht="27.95" hidden="1" customHeight="1" x14ac:dyDescent="0.25">
      <c r="A2759" s="203" t="s">
        <v>2042</v>
      </c>
      <c r="B2759" s="202" t="s">
        <v>729</v>
      </c>
      <c r="C2759" s="203" t="s">
        <v>21</v>
      </c>
      <c r="D2759" s="202" t="s">
        <v>727</v>
      </c>
      <c r="E2759" s="202" t="s">
        <v>1420</v>
      </c>
      <c r="F2759" s="202" t="s">
        <v>475</v>
      </c>
      <c r="G2759" s="253">
        <v>100</v>
      </c>
      <c r="H2759" s="361" t="s">
        <v>1414</v>
      </c>
      <c r="I2759" s="359" t="s">
        <v>1382</v>
      </c>
      <c r="J2759" s="359" t="s">
        <v>1380</v>
      </c>
      <c r="K2759" s="359" t="s">
        <v>22</v>
      </c>
      <c r="L2759" s="359" t="s">
        <v>1392</v>
      </c>
      <c r="M2759" s="368">
        <v>2002</v>
      </c>
      <c r="N2759" s="205">
        <v>39982</v>
      </c>
      <c r="O2759" s="203"/>
      <c r="P2759" t="str">
        <f t="shared" si="43"/>
        <v>Hardwood Creek Impaired Biota and Dissolved Oxygen TMDL-Hardwood Creek-(07010206-596)-TSS</v>
      </c>
    </row>
    <row r="2760" spans="1:16" ht="27.95" hidden="1" customHeight="1" x14ac:dyDescent="0.25">
      <c r="A2760" s="203" t="s">
        <v>2042</v>
      </c>
      <c r="B2760" s="202" t="s">
        <v>729</v>
      </c>
      <c r="C2760" s="203" t="s">
        <v>21</v>
      </c>
      <c r="D2760" s="202" t="s">
        <v>727</v>
      </c>
      <c r="E2760" s="202" t="s">
        <v>1420</v>
      </c>
      <c r="F2760" s="202" t="s">
        <v>475</v>
      </c>
      <c r="G2760" s="253">
        <v>38</v>
      </c>
      <c r="H2760" s="361" t="s">
        <v>1414</v>
      </c>
      <c r="I2760" s="359" t="s">
        <v>1383</v>
      </c>
      <c r="J2760" s="359" t="s">
        <v>1380</v>
      </c>
      <c r="K2760" s="359" t="s">
        <v>22</v>
      </c>
      <c r="L2760" s="359" t="s">
        <v>1392</v>
      </c>
      <c r="M2760" s="368">
        <v>2002</v>
      </c>
      <c r="N2760" s="205">
        <v>39982</v>
      </c>
      <c r="O2760" s="203"/>
      <c r="P2760" t="str">
        <f t="shared" si="43"/>
        <v>Hardwood Creek Impaired Biota and Dissolved Oxygen TMDL-Hardwood Creek-(07010206-596)-TSS</v>
      </c>
    </row>
    <row r="2761" spans="1:16" ht="27.95" hidden="1" customHeight="1" x14ac:dyDescent="0.25">
      <c r="A2761" s="203" t="s">
        <v>2042</v>
      </c>
      <c r="B2761" s="202" t="s">
        <v>729</v>
      </c>
      <c r="C2761" s="203" t="s">
        <v>21</v>
      </c>
      <c r="D2761" s="202" t="s">
        <v>727</v>
      </c>
      <c r="E2761" s="202" t="s">
        <v>1420</v>
      </c>
      <c r="F2761" s="202" t="s">
        <v>475</v>
      </c>
      <c r="G2761" s="253">
        <v>17</v>
      </c>
      <c r="H2761" s="361" t="s">
        <v>1414</v>
      </c>
      <c r="I2761" s="359" t="s">
        <v>1384</v>
      </c>
      <c r="J2761" s="359" t="s">
        <v>1380</v>
      </c>
      <c r="K2761" s="359" t="s">
        <v>22</v>
      </c>
      <c r="L2761" s="359" t="s">
        <v>1392</v>
      </c>
      <c r="M2761" s="368">
        <v>2002</v>
      </c>
      <c r="N2761" s="205">
        <v>39982</v>
      </c>
      <c r="O2761" s="203"/>
      <c r="P2761" t="str">
        <f t="shared" si="43"/>
        <v>Hardwood Creek Impaired Biota and Dissolved Oxygen TMDL-Hardwood Creek-(07010206-596)-TSS</v>
      </c>
    </row>
    <row r="2762" spans="1:16" ht="27.95" hidden="1" customHeight="1" x14ac:dyDescent="0.25">
      <c r="A2762" s="203" t="s">
        <v>2042</v>
      </c>
      <c r="B2762" s="202" t="s">
        <v>729</v>
      </c>
      <c r="C2762" s="203" t="s">
        <v>21</v>
      </c>
      <c r="D2762" s="202" t="s">
        <v>727</v>
      </c>
      <c r="E2762" s="202" t="s">
        <v>1420</v>
      </c>
      <c r="F2762" s="202" t="s">
        <v>475</v>
      </c>
      <c r="G2762" s="253">
        <v>6</v>
      </c>
      <c r="H2762" s="361" t="s">
        <v>1414</v>
      </c>
      <c r="I2762" s="359" t="s">
        <v>1385</v>
      </c>
      <c r="J2762" s="359" t="s">
        <v>1380</v>
      </c>
      <c r="K2762" s="359" t="s">
        <v>22</v>
      </c>
      <c r="L2762" s="359" t="s">
        <v>1392</v>
      </c>
      <c r="M2762" s="368">
        <v>2002</v>
      </c>
      <c r="N2762" s="205">
        <v>39982</v>
      </c>
      <c r="O2762" s="203"/>
      <c r="P2762" t="str">
        <f t="shared" si="43"/>
        <v>Hardwood Creek Impaired Biota and Dissolved Oxygen TMDL-Hardwood Creek-(07010206-596)-TSS</v>
      </c>
    </row>
    <row r="2763" spans="1:16" ht="27.95" hidden="1" customHeight="1" x14ac:dyDescent="0.25">
      <c r="A2763" s="203" t="s">
        <v>2042</v>
      </c>
      <c r="B2763" s="202" t="s">
        <v>729</v>
      </c>
      <c r="C2763" s="203" t="s">
        <v>21</v>
      </c>
      <c r="D2763" s="202" t="s">
        <v>727</v>
      </c>
      <c r="E2763" s="202" t="s">
        <v>1420</v>
      </c>
      <c r="F2763" s="202" t="s">
        <v>475</v>
      </c>
      <c r="G2763" s="253">
        <v>104</v>
      </c>
      <c r="H2763" s="361" t="s">
        <v>1414</v>
      </c>
      <c r="I2763" s="359" t="s">
        <v>1379</v>
      </c>
      <c r="J2763" s="359" t="s">
        <v>1380</v>
      </c>
      <c r="K2763" s="359" t="s">
        <v>1421</v>
      </c>
      <c r="L2763" s="359" t="s">
        <v>1392</v>
      </c>
      <c r="M2763" s="368">
        <v>2002</v>
      </c>
      <c r="N2763" s="205">
        <v>39982</v>
      </c>
      <c r="O2763" s="203"/>
      <c r="P2763" t="str">
        <f t="shared" si="43"/>
        <v>Hardwood Creek Impaired Biota and Dissolved Oxygen TMDL-Hardwood Creek-(07010206-596)-Total Oxygen Demand</v>
      </c>
    </row>
    <row r="2764" spans="1:16" ht="27.95" hidden="1" customHeight="1" x14ac:dyDescent="0.25">
      <c r="A2764" s="203" t="s">
        <v>2042</v>
      </c>
      <c r="B2764" s="202" t="s">
        <v>729</v>
      </c>
      <c r="C2764" s="203" t="s">
        <v>21</v>
      </c>
      <c r="D2764" s="202" t="s">
        <v>727</v>
      </c>
      <c r="E2764" s="202" t="s">
        <v>1420</v>
      </c>
      <c r="F2764" s="202" t="s">
        <v>475</v>
      </c>
      <c r="G2764" s="253">
        <v>25</v>
      </c>
      <c r="H2764" s="361" t="s">
        <v>1414</v>
      </c>
      <c r="I2764" s="359" t="s">
        <v>1382</v>
      </c>
      <c r="J2764" s="359" t="s">
        <v>1380</v>
      </c>
      <c r="K2764" s="359" t="s">
        <v>1421</v>
      </c>
      <c r="L2764" s="359" t="s">
        <v>1392</v>
      </c>
      <c r="M2764" s="368">
        <v>2002</v>
      </c>
      <c r="N2764" s="205">
        <v>39982</v>
      </c>
      <c r="O2764" s="203"/>
      <c r="P2764" t="str">
        <f t="shared" si="43"/>
        <v>Hardwood Creek Impaired Biota and Dissolved Oxygen TMDL-Hardwood Creek-(07010206-596)-Total Oxygen Demand</v>
      </c>
    </row>
    <row r="2765" spans="1:16" ht="27.95" hidden="1" customHeight="1" x14ac:dyDescent="0.25">
      <c r="A2765" s="203" t="s">
        <v>2042</v>
      </c>
      <c r="B2765" s="202" t="s">
        <v>729</v>
      </c>
      <c r="C2765" s="203" t="s">
        <v>21</v>
      </c>
      <c r="D2765" s="202" t="s">
        <v>727</v>
      </c>
      <c r="E2765" s="202" t="s">
        <v>1420</v>
      </c>
      <c r="F2765" s="202" t="s">
        <v>475</v>
      </c>
      <c r="G2765" s="253">
        <v>10</v>
      </c>
      <c r="H2765" s="361" t="s">
        <v>1414</v>
      </c>
      <c r="I2765" s="359" t="s">
        <v>1383</v>
      </c>
      <c r="J2765" s="359" t="s">
        <v>1380</v>
      </c>
      <c r="K2765" s="359" t="s">
        <v>1421</v>
      </c>
      <c r="L2765" s="359" t="s">
        <v>1392</v>
      </c>
      <c r="M2765" s="368">
        <v>2002</v>
      </c>
      <c r="N2765" s="205">
        <v>39982</v>
      </c>
      <c r="O2765" s="203"/>
      <c r="P2765" t="str">
        <f t="shared" si="43"/>
        <v>Hardwood Creek Impaired Biota and Dissolved Oxygen TMDL-Hardwood Creek-(07010206-596)-Total Oxygen Demand</v>
      </c>
    </row>
    <row r="2766" spans="1:16" ht="27.95" hidden="1" customHeight="1" x14ac:dyDescent="0.25">
      <c r="A2766" s="203" t="s">
        <v>2042</v>
      </c>
      <c r="B2766" s="202" t="s">
        <v>729</v>
      </c>
      <c r="C2766" s="203" t="s">
        <v>21</v>
      </c>
      <c r="D2766" s="202" t="s">
        <v>727</v>
      </c>
      <c r="E2766" s="202" t="s">
        <v>1420</v>
      </c>
      <c r="F2766" s="202" t="s">
        <v>475</v>
      </c>
      <c r="G2766" s="253">
        <v>5</v>
      </c>
      <c r="H2766" s="361" t="s">
        <v>1414</v>
      </c>
      <c r="I2766" s="359" t="s">
        <v>1384</v>
      </c>
      <c r="J2766" s="359" t="s">
        <v>1380</v>
      </c>
      <c r="K2766" s="359" t="s">
        <v>1421</v>
      </c>
      <c r="L2766" s="359" t="s">
        <v>1392</v>
      </c>
      <c r="M2766" s="368">
        <v>2002</v>
      </c>
      <c r="N2766" s="205">
        <v>39982</v>
      </c>
      <c r="O2766" s="203"/>
      <c r="P2766" t="str">
        <f t="shared" si="43"/>
        <v>Hardwood Creek Impaired Biota and Dissolved Oxygen TMDL-Hardwood Creek-(07010206-596)-Total Oxygen Demand</v>
      </c>
    </row>
    <row r="2767" spans="1:16" ht="27.95" hidden="1" customHeight="1" x14ac:dyDescent="0.25">
      <c r="A2767" s="203" t="s">
        <v>2042</v>
      </c>
      <c r="B2767" s="202" t="s">
        <v>729</v>
      </c>
      <c r="C2767" s="203" t="s">
        <v>21</v>
      </c>
      <c r="D2767" s="202" t="s">
        <v>727</v>
      </c>
      <c r="E2767" s="202" t="s">
        <v>1420</v>
      </c>
      <c r="F2767" s="202" t="s">
        <v>475</v>
      </c>
      <c r="G2767" s="253">
        <v>2</v>
      </c>
      <c r="H2767" s="361" t="s">
        <v>1414</v>
      </c>
      <c r="I2767" s="359" t="s">
        <v>1385</v>
      </c>
      <c r="J2767" s="359" t="s">
        <v>1380</v>
      </c>
      <c r="K2767" s="359" t="s">
        <v>1421</v>
      </c>
      <c r="L2767" s="359" t="s">
        <v>1392</v>
      </c>
      <c r="M2767" s="368">
        <v>2002</v>
      </c>
      <c r="N2767" s="205">
        <v>39982</v>
      </c>
      <c r="O2767" s="203"/>
      <c r="P2767" t="str">
        <f t="shared" si="43"/>
        <v>Hardwood Creek Impaired Biota and Dissolved Oxygen TMDL-Hardwood Creek-(07010206-596)-Total Oxygen Demand</v>
      </c>
    </row>
    <row r="2768" spans="1:16" ht="27.95" hidden="1" customHeight="1" x14ac:dyDescent="0.25">
      <c r="A2768" s="203" t="s">
        <v>2042</v>
      </c>
      <c r="B2768" s="202" t="s">
        <v>729</v>
      </c>
      <c r="C2768" s="203" t="s">
        <v>1434</v>
      </c>
      <c r="D2768" s="202" t="s">
        <v>1435</v>
      </c>
      <c r="E2768" s="202" t="s">
        <v>1436</v>
      </c>
      <c r="F2768" s="202" t="s">
        <v>475</v>
      </c>
      <c r="G2768" s="253">
        <v>0.42</v>
      </c>
      <c r="H2768" s="361" t="s">
        <v>1414</v>
      </c>
      <c r="I2768" s="359" t="s">
        <v>1407</v>
      </c>
      <c r="J2768" s="358">
        <v>0</v>
      </c>
      <c r="K2768" s="359" t="s">
        <v>1113</v>
      </c>
      <c r="L2768" s="359" t="s">
        <v>1392</v>
      </c>
      <c r="M2768" s="368">
        <v>2003</v>
      </c>
      <c r="N2768" s="205">
        <v>41544</v>
      </c>
      <c r="O2768" s="203"/>
      <c r="P2768" t="str">
        <f t="shared" si="43"/>
        <v>Lino Lakes Chain (Metro)-George Watch-(02-0005-00)-TP</v>
      </c>
    </row>
    <row r="2769" spans="1:16" ht="27.95" hidden="1" customHeight="1" x14ac:dyDescent="0.25">
      <c r="A2769" s="203" t="s">
        <v>2042</v>
      </c>
      <c r="B2769" s="202" t="s">
        <v>729</v>
      </c>
      <c r="C2769" s="203" t="s">
        <v>1434</v>
      </c>
      <c r="D2769" s="202" t="s">
        <v>1437</v>
      </c>
      <c r="E2769" s="202" t="s">
        <v>1438</v>
      </c>
      <c r="F2769" s="202" t="s">
        <v>475</v>
      </c>
      <c r="G2769" s="253">
        <v>1.54</v>
      </c>
      <c r="H2769" s="361" t="s">
        <v>1414</v>
      </c>
      <c r="I2769" s="359" t="s">
        <v>1407</v>
      </c>
      <c r="J2769" s="358">
        <v>0</v>
      </c>
      <c r="K2769" s="359" t="s">
        <v>1113</v>
      </c>
      <c r="L2769" s="359" t="s">
        <v>1392</v>
      </c>
      <c r="M2769" s="368">
        <v>2003</v>
      </c>
      <c r="N2769" s="205">
        <v>41544</v>
      </c>
      <c r="O2769" s="203"/>
      <c r="P2769" t="str">
        <f t="shared" si="43"/>
        <v>Lino Lakes Chain (Metro)-Marshan-(02-0007-00)-TP</v>
      </c>
    </row>
    <row r="2770" spans="1:16" ht="27.95" hidden="1" customHeight="1" x14ac:dyDescent="0.25">
      <c r="A2770" s="203" t="s">
        <v>2042</v>
      </c>
      <c r="B2770" s="202" t="s">
        <v>729</v>
      </c>
      <c r="C2770" s="203" t="s">
        <v>1434</v>
      </c>
      <c r="D2770" s="202" t="s">
        <v>1439</v>
      </c>
      <c r="E2770" s="202" t="s">
        <v>1440</v>
      </c>
      <c r="F2770" s="202" t="s">
        <v>475</v>
      </c>
      <c r="G2770" s="253">
        <v>1.21</v>
      </c>
      <c r="H2770" s="361" t="s">
        <v>1414</v>
      </c>
      <c r="I2770" s="359" t="s">
        <v>1407</v>
      </c>
      <c r="J2770" s="358">
        <v>0</v>
      </c>
      <c r="K2770" s="359" t="s">
        <v>1113</v>
      </c>
      <c r="L2770" s="359" t="s">
        <v>1392</v>
      </c>
      <c r="M2770" s="368">
        <v>2003</v>
      </c>
      <c r="N2770" s="205">
        <v>41544</v>
      </c>
      <c r="O2770" s="203"/>
      <c r="P2770" t="str">
        <f t="shared" si="43"/>
        <v>Lino Lakes Chain (Metro)-Rice-(02-0008-00)-TP</v>
      </c>
    </row>
    <row r="2771" spans="1:16" ht="27.95" hidden="1" customHeight="1" x14ac:dyDescent="0.25">
      <c r="A2771" s="203" t="s">
        <v>2042</v>
      </c>
      <c r="B2771" s="202" t="s">
        <v>729</v>
      </c>
      <c r="C2771" s="203" t="s">
        <v>1434</v>
      </c>
      <c r="D2771" s="202" t="s">
        <v>1441</v>
      </c>
      <c r="E2771" s="202" t="s">
        <v>1442</v>
      </c>
      <c r="F2771" s="202" t="s">
        <v>475</v>
      </c>
      <c r="G2771" s="253">
        <v>0.03</v>
      </c>
      <c r="H2771" s="361" t="s">
        <v>1414</v>
      </c>
      <c r="I2771" s="359" t="s">
        <v>1407</v>
      </c>
      <c r="J2771" s="358">
        <v>0</v>
      </c>
      <c r="K2771" s="359" t="s">
        <v>1113</v>
      </c>
      <c r="L2771" s="359" t="s">
        <v>1392</v>
      </c>
      <c r="M2771" s="368">
        <v>2003</v>
      </c>
      <c r="N2771" s="205">
        <v>41544</v>
      </c>
      <c r="O2771" s="203"/>
      <c r="P2771" t="str">
        <f t="shared" si="43"/>
        <v>Lino Lakes Chain (Metro)-Reshanau-(02-0009-00)-TP</v>
      </c>
    </row>
    <row r="2772" spans="1:16" ht="27.95" hidden="1" customHeight="1" x14ac:dyDescent="0.25">
      <c r="A2772" s="203" t="s">
        <v>2042</v>
      </c>
      <c r="B2772" s="202" t="s">
        <v>729</v>
      </c>
      <c r="C2772" s="203" t="s">
        <v>1434</v>
      </c>
      <c r="D2772" s="202" t="s">
        <v>1443</v>
      </c>
      <c r="E2772" s="202" t="s">
        <v>1444</v>
      </c>
      <c r="F2772" s="202" t="s">
        <v>475</v>
      </c>
      <c r="G2772" s="253">
        <v>0.22</v>
      </c>
      <c r="H2772" s="361" t="s">
        <v>1414</v>
      </c>
      <c r="I2772" s="359" t="s">
        <v>1407</v>
      </c>
      <c r="J2772" s="358">
        <v>0</v>
      </c>
      <c r="K2772" s="359" t="s">
        <v>1113</v>
      </c>
      <c r="L2772" s="359" t="s">
        <v>1392</v>
      </c>
      <c r="M2772" s="368">
        <v>2003</v>
      </c>
      <c r="N2772" s="205">
        <v>41544</v>
      </c>
      <c r="O2772" s="203"/>
      <c r="P2772" t="str">
        <f t="shared" si="43"/>
        <v>Lino Lakes Chain (Metro)-Baldwin-(02-0013-00)-TP</v>
      </c>
    </row>
    <row r="2773" spans="1:16" ht="27.95" hidden="1" customHeight="1" x14ac:dyDescent="0.25">
      <c r="A2773" s="203" t="s">
        <v>2042</v>
      </c>
      <c r="B2773" s="202" t="s">
        <v>729</v>
      </c>
      <c r="C2773" s="203" t="s">
        <v>1445</v>
      </c>
      <c r="D2773" s="202" t="s">
        <v>1446</v>
      </c>
      <c r="E2773" s="202" t="s">
        <v>1447</v>
      </c>
      <c r="F2773" s="202" t="s">
        <v>475</v>
      </c>
      <c r="G2773" s="253">
        <v>583</v>
      </c>
      <c r="H2773" s="361" t="s">
        <v>1448</v>
      </c>
      <c r="I2773" s="359" t="s">
        <v>1407</v>
      </c>
      <c r="J2773" s="358">
        <v>0.61799999999999999</v>
      </c>
      <c r="K2773" s="359" t="s">
        <v>1113</v>
      </c>
      <c r="L2773" s="359" t="s">
        <v>1408</v>
      </c>
      <c r="M2773" s="368">
        <v>2001</v>
      </c>
      <c r="N2773" s="205">
        <v>41603</v>
      </c>
      <c r="O2773" s="203" t="s">
        <v>1449</v>
      </c>
      <c r="P2773" t="str">
        <f t="shared" si="43"/>
        <v>Peltier/Centerville Lake Nutrient Impairment TMDL-Peltier-(02-0004-00)-TP</v>
      </c>
    </row>
    <row r="2774" spans="1:16" ht="27.95" hidden="1" customHeight="1" x14ac:dyDescent="0.25">
      <c r="A2774" s="203" t="s">
        <v>2042</v>
      </c>
      <c r="B2774" s="202" t="s">
        <v>729</v>
      </c>
      <c r="C2774" s="203" t="s">
        <v>1445</v>
      </c>
      <c r="D2774" s="202" t="s">
        <v>1446</v>
      </c>
      <c r="E2774" s="202" t="s">
        <v>1447</v>
      </c>
      <c r="F2774" s="202" t="s">
        <v>475</v>
      </c>
      <c r="G2774" s="253">
        <v>4.78</v>
      </c>
      <c r="H2774" s="361" t="s">
        <v>1450</v>
      </c>
      <c r="I2774" s="359" t="s">
        <v>1407</v>
      </c>
      <c r="J2774" s="358">
        <v>0.61760000000000004</v>
      </c>
      <c r="K2774" s="359" t="s">
        <v>1113</v>
      </c>
      <c r="L2774" s="359" t="s">
        <v>1392</v>
      </c>
      <c r="M2774" s="368">
        <v>2001</v>
      </c>
      <c r="N2774" s="205">
        <v>41603</v>
      </c>
      <c r="O2774" s="203" t="s">
        <v>1449</v>
      </c>
      <c r="P2774" t="str">
        <f t="shared" si="43"/>
        <v>Peltier/Centerville Lake Nutrient Impairment TMDL-Peltier-(02-0004-00)-TP</v>
      </c>
    </row>
    <row r="2775" spans="1:16" ht="27.95" hidden="1" customHeight="1" x14ac:dyDescent="0.25">
      <c r="A2775" s="203" t="s">
        <v>2042</v>
      </c>
      <c r="B2775" s="202" t="s">
        <v>729</v>
      </c>
      <c r="C2775" s="203" t="s">
        <v>1445</v>
      </c>
      <c r="D2775" s="202" t="s">
        <v>1451</v>
      </c>
      <c r="E2775" s="202" t="s">
        <v>1452</v>
      </c>
      <c r="F2775" s="202" t="s">
        <v>475</v>
      </c>
      <c r="G2775" s="253">
        <v>26</v>
      </c>
      <c r="H2775" s="361" t="s">
        <v>1448</v>
      </c>
      <c r="I2775" s="359" t="s">
        <v>1407</v>
      </c>
      <c r="J2775" s="358">
        <v>0</v>
      </c>
      <c r="K2775" s="359" t="s">
        <v>1113</v>
      </c>
      <c r="L2775" s="359" t="s">
        <v>1408</v>
      </c>
      <c r="M2775" s="368">
        <v>2001</v>
      </c>
      <c r="N2775" s="205">
        <v>41603</v>
      </c>
      <c r="O2775" s="203" t="s">
        <v>1449</v>
      </c>
      <c r="P2775" t="str">
        <f t="shared" si="43"/>
        <v>Peltier/Centerville Lake Nutrient Impairment TMDL-Centerville-(02-0006-00)-TP</v>
      </c>
    </row>
    <row r="2776" spans="1:16" ht="27.95" hidden="1" customHeight="1" x14ac:dyDescent="0.25">
      <c r="A2776" s="203" t="s">
        <v>2042</v>
      </c>
      <c r="B2776" s="202" t="s">
        <v>729</v>
      </c>
      <c r="C2776" s="203" t="s">
        <v>1445</v>
      </c>
      <c r="D2776" s="202" t="s">
        <v>1451</v>
      </c>
      <c r="E2776" s="202" t="s">
        <v>1452</v>
      </c>
      <c r="F2776" s="202" t="s">
        <v>475</v>
      </c>
      <c r="G2776" s="253">
        <v>0.21</v>
      </c>
      <c r="H2776" s="361" t="s">
        <v>1450</v>
      </c>
      <c r="I2776" s="359" t="s">
        <v>1407</v>
      </c>
      <c r="J2776" s="358">
        <v>0</v>
      </c>
      <c r="K2776" s="359" t="s">
        <v>1113</v>
      </c>
      <c r="L2776" s="359" t="s">
        <v>1392</v>
      </c>
      <c r="M2776" s="368">
        <v>2001</v>
      </c>
      <c r="N2776" s="205">
        <v>41603</v>
      </c>
      <c r="O2776" s="203" t="s">
        <v>1449</v>
      </c>
      <c r="P2776" t="str">
        <f t="shared" si="43"/>
        <v>Peltier/Centerville Lake Nutrient Impairment TMDL-Centerville-(02-0006-00)-TP</v>
      </c>
    </row>
    <row r="2777" spans="1:16" ht="27.95" hidden="1" customHeight="1" x14ac:dyDescent="0.25">
      <c r="A2777" s="203" t="s">
        <v>2042</v>
      </c>
      <c r="B2777" s="202" t="s">
        <v>729</v>
      </c>
      <c r="C2777" s="203" t="s">
        <v>1403</v>
      </c>
      <c r="D2777" s="202" t="s">
        <v>1404</v>
      </c>
      <c r="E2777" s="202" t="s">
        <v>1405</v>
      </c>
      <c r="F2777" s="202" t="s">
        <v>475</v>
      </c>
      <c r="G2777" s="253">
        <v>154</v>
      </c>
      <c r="H2777" s="361" t="s">
        <v>1406</v>
      </c>
      <c r="I2777" s="359" t="s">
        <v>1407</v>
      </c>
      <c r="J2777" s="208">
        <v>0</v>
      </c>
      <c r="K2777" s="359" t="s">
        <v>22</v>
      </c>
      <c r="L2777" s="359" t="s">
        <v>1408</v>
      </c>
      <c r="M2777" s="368" t="s">
        <v>1407</v>
      </c>
      <c r="N2777" s="205">
        <v>42486</v>
      </c>
      <c r="O2777" s="203"/>
      <c r="P2777" t="str">
        <f t="shared" si="43"/>
        <v>South Metro Mississippi TSS TMDL-Mississippi River-(07040001-531)-TSS</v>
      </c>
    </row>
    <row r="2778" spans="1:16" ht="27.95" hidden="1" customHeight="1" x14ac:dyDescent="0.25">
      <c r="A2778" s="203" t="s">
        <v>2042</v>
      </c>
      <c r="B2778" s="202" t="s">
        <v>729</v>
      </c>
      <c r="C2778" s="203" t="s">
        <v>1461</v>
      </c>
      <c r="D2778" s="202" t="s">
        <v>1462</v>
      </c>
      <c r="E2778" s="202" t="s">
        <v>1463</v>
      </c>
      <c r="F2778" s="202" t="s">
        <v>475</v>
      </c>
      <c r="G2778" s="254">
        <v>21534261</v>
      </c>
      <c r="H2778" s="361" t="s">
        <v>1433</v>
      </c>
      <c r="I2778" s="359" t="s">
        <v>1407</v>
      </c>
      <c r="J2778" s="359" t="s">
        <v>1380</v>
      </c>
      <c r="K2778" s="359" t="s">
        <v>8</v>
      </c>
      <c r="L2778" s="359" t="s">
        <v>1408</v>
      </c>
      <c r="M2778" s="368" t="s">
        <v>1407</v>
      </c>
      <c r="N2778" s="205">
        <v>42530</v>
      </c>
      <c r="O2778" s="203"/>
      <c r="P2778" t="str">
        <f t="shared" si="43"/>
        <v>Twin Cities Metro Area Chloride TMDL and Management Plan-South Long-(62-0067-02)-Chloride</v>
      </c>
    </row>
    <row r="2779" spans="1:16" ht="27.95" hidden="1" customHeight="1" x14ac:dyDescent="0.25">
      <c r="A2779" s="203" t="s">
        <v>2042</v>
      </c>
      <c r="B2779" s="202" t="s">
        <v>729</v>
      </c>
      <c r="C2779" s="203" t="s">
        <v>1461</v>
      </c>
      <c r="D2779" s="202" t="s">
        <v>1462</v>
      </c>
      <c r="E2779" s="202" t="s">
        <v>1463</v>
      </c>
      <c r="F2779" s="202" t="s">
        <v>475</v>
      </c>
      <c r="G2779" s="254">
        <v>58998</v>
      </c>
      <c r="H2779" s="361" t="s">
        <v>1414</v>
      </c>
      <c r="I2779" s="359" t="s">
        <v>1407</v>
      </c>
      <c r="J2779" s="359" t="s">
        <v>1380</v>
      </c>
      <c r="K2779" s="359" t="s">
        <v>8</v>
      </c>
      <c r="L2779" s="359" t="s">
        <v>1392</v>
      </c>
      <c r="M2779" s="368" t="s">
        <v>1407</v>
      </c>
      <c r="N2779" s="205">
        <v>42530</v>
      </c>
      <c r="O2779" s="203"/>
      <c r="P2779" t="str">
        <f t="shared" si="43"/>
        <v>Twin Cities Metro Area Chloride TMDL and Management Plan-South Long-(62-0067-02)-Chloride</v>
      </c>
    </row>
    <row r="2780" spans="1:16" ht="27.95" hidden="1" customHeight="1" x14ac:dyDescent="0.25">
      <c r="A2780" s="203" t="s">
        <v>2042</v>
      </c>
      <c r="B2780" s="202" t="s">
        <v>729</v>
      </c>
      <c r="C2780" s="203" t="s">
        <v>1397</v>
      </c>
      <c r="D2780" s="202" t="s">
        <v>1464</v>
      </c>
      <c r="E2780" s="202" t="s">
        <v>1465</v>
      </c>
      <c r="F2780" s="202" t="s">
        <v>475</v>
      </c>
      <c r="G2780" s="253">
        <v>396</v>
      </c>
      <c r="H2780" s="361" t="s">
        <v>1400</v>
      </c>
      <c r="I2780" s="359" t="s">
        <v>1379</v>
      </c>
      <c r="J2780" s="358">
        <v>0</v>
      </c>
      <c r="K2780" s="359" t="s">
        <v>1391</v>
      </c>
      <c r="L2780" s="359" t="s">
        <v>1392</v>
      </c>
      <c r="M2780" s="368">
        <v>2010</v>
      </c>
      <c r="N2780" s="207" t="s">
        <v>1401</v>
      </c>
      <c r="O2780" s="203"/>
      <c r="P2780" t="str">
        <f t="shared" si="43"/>
        <v>Upper Mississippi River Bacteria TMDL-Rice Creek-(07010206-584)-E. coli</v>
      </c>
    </row>
    <row r="2781" spans="1:16" ht="27.95" hidden="1" customHeight="1" x14ac:dyDescent="0.25">
      <c r="A2781" s="203" t="s">
        <v>2042</v>
      </c>
      <c r="B2781" s="202" t="s">
        <v>729</v>
      </c>
      <c r="C2781" s="203" t="s">
        <v>1397</v>
      </c>
      <c r="D2781" s="202" t="s">
        <v>1464</v>
      </c>
      <c r="E2781" s="202" t="s">
        <v>1465</v>
      </c>
      <c r="F2781" s="202" t="s">
        <v>475</v>
      </c>
      <c r="G2781" s="253">
        <v>96.8</v>
      </c>
      <c r="H2781" s="361" t="s">
        <v>1400</v>
      </c>
      <c r="I2781" s="359" t="s">
        <v>1382</v>
      </c>
      <c r="J2781" s="210">
        <v>4.8000000000000001E-2</v>
      </c>
      <c r="K2781" s="359" t="s">
        <v>1391</v>
      </c>
      <c r="L2781" s="359" t="s">
        <v>1392</v>
      </c>
      <c r="M2781" s="368">
        <v>2010</v>
      </c>
      <c r="N2781" s="207" t="s">
        <v>1401</v>
      </c>
      <c r="O2781" s="203"/>
      <c r="P2781" t="str">
        <f t="shared" si="43"/>
        <v>Upper Mississippi River Bacteria TMDL-Rice Creek-(07010206-584)-E. coli</v>
      </c>
    </row>
    <row r="2782" spans="1:16" ht="27.95" hidden="1" customHeight="1" x14ac:dyDescent="0.25">
      <c r="A2782" s="203" t="s">
        <v>2042</v>
      </c>
      <c r="B2782" s="202" t="s">
        <v>729</v>
      </c>
      <c r="C2782" s="203" t="s">
        <v>1397</v>
      </c>
      <c r="D2782" s="202" t="s">
        <v>1464</v>
      </c>
      <c r="E2782" s="202" t="s">
        <v>1465</v>
      </c>
      <c r="F2782" s="202" t="s">
        <v>475</v>
      </c>
      <c r="G2782" s="253">
        <v>23.6</v>
      </c>
      <c r="H2782" s="361" t="s">
        <v>1400</v>
      </c>
      <c r="I2782" s="359" t="s">
        <v>1383</v>
      </c>
      <c r="J2782" s="358">
        <v>0.44</v>
      </c>
      <c r="K2782" s="359" t="s">
        <v>1391</v>
      </c>
      <c r="L2782" s="359" t="s">
        <v>1392</v>
      </c>
      <c r="M2782" s="368">
        <v>2010</v>
      </c>
      <c r="N2782" s="207" t="s">
        <v>1401</v>
      </c>
      <c r="O2782" s="203"/>
      <c r="P2782" t="str">
        <f t="shared" si="43"/>
        <v>Upper Mississippi River Bacteria TMDL-Rice Creek-(07010206-584)-E. coli</v>
      </c>
    </row>
    <row r="2783" spans="1:16" ht="27.95" hidden="1" customHeight="1" x14ac:dyDescent="0.25">
      <c r="A2783" s="203" t="s">
        <v>2042</v>
      </c>
      <c r="B2783" s="202" t="s">
        <v>729</v>
      </c>
      <c r="C2783" s="203" t="s">
        <v>1397</v>
      </c>
      <c r="D2783" s="202" t="s">
        <v>1464</v>
      </c>
      <c r="E2783" s="202" t="s">
        <v>1465</v>
      </c>
      <c r="F2783" s="202" t="s">
        <v>475</v>
      </c>
      <c r="G2783" s="253">
        <v>4.93</v>
      </c>
      <c r="H2783" s="361" t="s">
        <v>1400</v>
      </c>
      <c r="I2783" s="359" t="s">
        <v>1384</v>
      </c>
      <c r="J2783" s="359" t="s">
        <v>1402</v>
      </c>
      <c r="K2783" s="359" t="s">
        <v>1391</v>
      </c>
      <c r="L2783" s="359" t="s">
        <v>1392</v>
      </c>
      <c r="M2783" s="368">
        <v>2010</v>
      </c>
      <c r="N2783" s="207" t="s">
        <v>1401</v>
      </c>
      <c r="O2783" s="203"/>
      <c r="P2783" t="str">
        <f t="shared" si="43"/>
        <v>Upper Mississippi River Bacteria TMDL-Rice Creek-(07010206-584)-E. coli</v>
      </c>
    </row>
    <row r="2784" spans="1:16" ht="27.95" hidden="1" customHeight="1" x14ac:dyDescent="0.25">
      <c r="A2784" s="203" t="s">
        <v>2042</v>
      </c>
      <c r="B2784" s="202" t="s">
        <v>729</v>
      </c>
      <c r="C2784" s="203" t="s">
        <v>1397</v>
      </c>
      <c r="D2784" s="202" t="s">
        <v>1464</v>
      </c>
      <c r="E2784" s="202" t="s">
        <v>1465</v>
      </c>
      <c r="F2784" s="202" t="s">
        <v>475</v>
      </c>
      <c r="G2784" s="253">
        <v>1.75</v>
      </c>
      <c r="H2784" s="361" t="s">
        <v>1400</v>
      </c>
      <c r="I2784" s="359" t="s">
        <v>1385</v>
      </c>
      <c r="J2784" s="359" t="s">
        <v>1402</v>
      </c>
      <c r="K2784" s="359" t="s">
        <v>1391</v>
      </c>
      <c r="L2784" s="359" t="s">
        <v>1392</v>
      </c>
      <c r="M2784" s="368">
        <v>2010</v>
      </c>
      <c r="N2784" s="207" t="s">
        <v>1401</v>
      </c>
      <c r="O2784" s="203"/>
      <c r="P2784" t="str">
        <f t="shared" si="43"/>
        <v>Upper Mississippi River Bacteria TMDL-Rice Creek-(07010206-584)-E. coli</v>
      </c>
    </row>
    <row r="2785" spans="1:16" ht="27.95" hidden="1" customHeight="1" x14ac:dyDescent="0.25">
      <c r="A2785" s="203" t="s">
        <v>2042</v>
      </c>
      <c r="B2785" s="202" t="s">
        <v>729</v>
      </c>
      <c r="C2785" s="203" t="s">
        <v>1466</v>
      </c>
      <c r="D2785" s="202" t="s">
        <v>1467</v>
      </c>
      <c r="E2785" s="202" t="s">
        <v>1468</v>
      </c>
      <c r="F2785" s="202" t="s">
        <v>505</v>
      </c>
      <c r="G2785" s="253">
        <v>1.2</v>
      </c>
      <c r="H2785" s="361" t="s">
        <v>1433</v>
      </c>
      <c r="I2785" s="359" t="s">
        <v>1407</v>
      </c>
      <c r="J2785" s="358">
        <v>0.76</v>
      </c>
      <c r="K2785" s="359" t="s">
        <v>1113</v>
      </c>
      <c r="L2785" s="359" t="s">
        <v>1408</v>
      </c>
      <c r="M2785" s="368">
        <v>2007</v>
      </c>
      <c r="N2785" s="205">
        <v>41732</v>
      </c>
      <c r="O2785" s="203"/>
      <c r="P2785" t="str">
        <f t="shared" si="43"/>
        <v>Vadnais Lake Area WMO-Wilkinson-(62-0043-00)-TP</v>
      </c>
    </row>
    <row r="2786" spans="1:16" ht="27.95" hidden="1" customHeight="1" x14ac:dyDescent="0.25">
      <c r="A2786" s="203" t="s">
        <v>2042</v>
      </c>
      <c r="B2786" s="202" t="s">
        <v>729</v>
      </c>
      <c r="C2786" s="203" t="s">
        <v>1466</v>
      </c>
      <c r="D2786" s="202" t="s">
        <v>1467</v>
      </c>
      <c r="E2786" s="202" t="s">
        <v>1468</v>
      </c>
      <c r="F2786" s="202" t="s">
        <v>505</v>
      </c>
      <c r="G2786" s="253">
        <v>3.0000000000000001E-3</v>
      </c>
      <c r="H2786" s="361" t="s">
        <v>1414</v>
      </c>
      <c r="I2786" s="359" t="s">
        <v>1407</v>
      </c>
      <c r="J2786" s="358">
        <v>0.76</v>
      </c>
      <c r="K2786" s="359" t="s">
        <v>1113</v>
      </c>
      <c r="L2786" s="359" t="s">
        <v>1392</v>
      </c>
      <c r="M2786" s="368">
        <v>2007</v>
      </c>
      <c r="N2786" s="205">
        <v>41732</v>
      </c>
      <c r="O2786" s="203"/>
      <c r="P2786" t="str">
        <f t="shared" si="43"/>
        <v>Vadnais Lake Area WMO-Wilkinson-(62-0043-00)-TP</v>
      </c>
    </row>
    <row r="2787" spans="1:16" ht="27.95" hidden="1" customHeight="1" x14ac:dyDescent="0.25">
      <c r="A2787" s="203" t="s">
        <v>2043</v>
      </c>
      <c r="B2787" s="202" t="s">
        <v>2408</v>
      </c>
      <c r="C2787" s="203" t="s">
        <v>1387</v>
      </c>
      <c r="D2787" s="202" t="s">
        <v>1388</v>
      </c>
      <c r="E2787" s="202" t="s">
        <v>1389</v>
      </c>
      <c r="F2787" s="202" t="s">
        <v>505</v>
      </c>
      <c r="G2787" s="253">
        <v>19.3</v>
      </c>
      <c r="H2787" s="361" t="s">
        <v>1400</v>
      </c>
      <c r="I2787" s="359" t="s">
        <v>1379</v>
      </c>
      <c r="J2787" s="359" t="s">
        <v>1380</v>
      </c>
      <c r="K2787" s="359" t="s">
        <v>1391</v>
      </c>
      <c r="L2787" s="359" t="s">
        <v>1392</v>
      </c>
      <c r="M2787" s="368">
        <v>2005</v>
      </c>
      <c r="N2787" s="207" t="s">
        <v>1393</v>
      </c>
      <c r="O2787" s="203"/>
      <c r="P2787" t="str">
        <f t="shared" si="43"/>
        <v>North Fork Crow and Lower Crow Bacteria, Turbidity, and Low DO TMDL-Crow River-(07010204-502)-E. coli</v>
      </c>
    </row>
    <row r="2788" spans="1:16" ht="27.95" hidden="1" customHeight="1" x14ac:dyDescent="0.25">
      <c r="A2788" s="203" t="s">
        <v>2043</v>
      </c>
      <c r="B2788" s="202" t="s">
        <v>2408</v>
      </c>
      <c r="C2788" s="203" t="s">
        <v>1387</v>
      </c>
      <c r="D2788" s="202" t="s">
        <v>1388</v>
      </c>
      <c r="E2788" s="202" t="s">
        <v>1389</v>
      </c>
      <c r="F2788" s="202" t="s">
        <v>505</v>
      </c>
      <c r="G2788" s="253">
        <v>11</v>
      </c>
      <c r="H2788" s="361" t="s">
        <v>1400</v>
      </c>
      <c r="I2788" s="359" t="s">
        <v>1382</v>
      </c>
      <c r="J2788" s="359" t="s">
        <v>1380</v>
      </c>
      <c r="K2788" s="359" t="s">
        <v>1391</v>
      </c>
      <c r="L2788" s="359" t="s">
        <v>1392</v>
      </c>
      <c r="M2788" s="368">
        <v>2005</v>
      </c>
      <c r="N2788" s="207" t="s">
        <v>1393</v>
      </c>
      <c r="O2788" s="203"/>
      <c r="P2788" t="str">
        <f t="shared" si="43"/>
        <v>North Fork Crow and Lower Crow Bacteria, Turbidity, and Low DO TMDL-Crow River-(07010204-502)-E. coli</v>
      </c>
    </row>
    <row r="2789" spans="1:16" ht="27.95" hidden="1" customHeight="1" x14ac:dyDescent="0.25">
      <c r="A2789" s="203" t="s">
        <v>2043</v>
      </c>
      <c r="B2789" s="202" t="s">
        <v>2408</v>
      </c>
      <c r="C2789" s="203" t="s">
        <v>1387</v>
      </c>
      <c r="D2789" s="202" t="s">
        <v>1388</v>
      </c>
      <c r="E2789" s="202" t="s">
        <v>1389</v>
      </c>
      <c r="F2789" s="202" t="s">
        <v>505</v>
      </c>
      <c r="G2789" s="253">
        <v>5.7</v>
      </c>
      <c r="H2789" s="361" t="s">
        <v>1400</v>
      </c>
      <c r="I2789" s="359" t="s">
        <v>1383</v>
      </c>
      <c r="J2789" s="359" t="s">
        <v>1380</v>
      </c>
      <c r="K2789" s="359" t="s">
        <v>1391</v>
      </c>
      <c r="L2789" s="359" t="s">
        <v>1392</v>
      </c>
      <c r="M2789" s="368">
        <v>2005</v>
      </c>
      <c r="N2789" s="207" t="s">
        <v>1393</v>
      </c>
      <c r="O2789" s="203"/>
      <c r="P2789" t="str">
        <f t="shared" si="43"/>
        <v>North Fork Crow and Lower Crow Bacteria, Turbidity, and Low DO TMDL-Crow River-(07010204-502)-E. coli</v>
      </c>
    </row>
    <row r="2790" spans="1:16" ht="27.95" hidden="1" customHeight="1" x14ac:dyDescent="0.25">
      <c r="A2790" s="203" t="s">
        <v>2043</v>
      </c>
      <c r="B2790" s="202" t="s">
        <v>2408</v>
      </c>
      <c r="C2790" s="203" t="s">
        <v>1387</v>
      </c>
      <c r="D2790" s="202" t="s">
        <v>1388</v>
      </c>
      <c r="E2790" s="202" t="s">
        <v>1389</v>
      </c>
      <c r="F2790" s="202" t="s">
        <v>505</v>
      </c>
      <c r="G2790" s="253">
        <v>1.8</v>
      </c>
      <c r="H2790" s="361" t="s">
        <v>1400</v>
      </c>
      <c r="I2790" s="359" t="s">
        <v>1384</v>
      </c>
      <c r="J2790" s="359" t="s">
        <v>1380</v>
      </c>
      <c r="K2790" s="359" t="s">
        <v>1391</v>
      </c>
      <c r="L2790" s="359" t="s">
        <v>1392</v>
      </c>
      <c r="M2790" s="368">
        <v>2005</v>
      </c>
      <c r="N2790" s="207" t="s">
        <v>1393</v>
      </c>
      <c r="O2790" s="203"/>
      <c r="P2790" t="str">
        <f t="shared" si="43"/>
        <v>North Fork Crow and Lower Crow Bacteria, Turbidity, and Low DO TMDL-Crow River-(07010204-502)-E. coli</v>
      </c>
    </row>
    <row r="2791" spans="1:16" ht="27.95" hidden="1" customHeight="1" x14ac:dyDescent="0.25">
      <c r="A2791" s="203" t="s">
        <v>2043</v>
      </c>
      <c r="B2791" s="202" t="s">
        <v>2408</v>
      </c>
      <c r="C2791" s="203" t="s">
        <v>1387</v>
      </c>
      <c r="D2791" s="202" t="s">
        <v>1388</v>
      </c>
      <c r="E2791" s="202" t="s">
        <v>1389</v>
      </c>
      <c r="F2791" s="202" t="s">
        <v>505</v>
      </c>
      <c r="G2791" s="253">
        <v>0.5</v>
      </c>
      <c r="H2791" s="361" t="s">
        <v>1400</v>
      </c>
      <c r="I2791" s="359" t="s">
        <v>1385</v>
      </c>
      <c r="J2791" s="359" t="s">
        <v>1380</v>
      </c>
      <c r="K2791" s="359" t="s">
        <v>1391</v>
      </c>
      <c r="L2791" s="359" t="s">
        <v>1392</v>
      </c>
      <c r="M2791" s="368">
        <v>2005</v>
      </c>
      <c r="N2791" s="207" t="s">
        <v>1393</v>
      </c>
      <c r="O2791" s="203"/>
      <c r="P2791" t="str">
        <f t="shared" si="43"/>
        <v>North Fork Crow and Lower Crow Bacteria, Turbidity, and Low DO TMDL-Crow River-(07010204-502)-E. coli</v>
      </c>
    </row>
    <row r="2792" spans="1:16" ht="27.95" hidden="1" customHeight="1" x14ac:dyDescent="0.25">
      <c r="A2792" s="203" t="s">
        <v>2043</v>
      </c>
      <c r="B2792" s="202" t="s">
        <v>2408</v>
      </c>
      <c r="C2792" s="203" t="s">
        <v>1387</v>
      </c>
      <c r="D2792" s="202" t="s">
        <v>1388</v>
      </c>
      <c r="E2792" s="202" t="s">
        <v>1389</v>
      </c>
      <c r="F2792" s="202" t="s">
        <v>505</v>
      </c>
      <c r="G2792" s="253">
        <v>4.3</v>
      </c>
      <c r="H2792" s="361" t="s">
        <v>488</v>
      </c>
      <c r="I2792" s="359" t="s">
        <v>1379</v>
      </c>
      <c r="J2792" s="359" t="s">
        <v>1380</v>
      </c>
      <c r="K2792" s="359" t="s">
        <v>22</v>
      </c>
      <c r="L2792" s="359" t="s">
        <v>1392</v>
      </c>
      <c r="M2792" s="368">
        <v>2004</v>
      </c>
      <c r="N2792" s="207" t="s">
        <v>1393</v>
      </c>
      <c r="O2792" s="203"/>
      <c r="P2792" t="str">
        <f t="shared" si="43"/>
        <v>North Fork Crow and Lower Crow Bacteria, Turbidity, and Low DO TMDL-Crow River-(07010204-502)-TSS</v>
      </c>
    </row>
    <row r="2793" spans="1:16" ht="27.95" hidden="1" customHeight="1" x14ac:dyDescent="0.25">
      <c r="A2793" s="203" t="s">
        <v>2043</v>
      </c>
      <c r="B2793" s="202" t="s">
        <v>2408</v>
      </c>
      <c r="C2793" s="203" t="s">
        <v>1387</v>
      </c>
      <c r="D2793" s="202" t="s">
        <v>1388</v>
      </c>
      <c r="E2793" s="202" t="s">
        <v>1389</v>
      </c>
      <c r="F2793" s="202" t="s">
        <v>505</v>
      </c>
      <c r="G2793" s="253">
        <v>1.5</v>
      </c>
      <c r="H2793" s="361" t="s">
        <v>488</v>
      </c>
      <c r="I2793" s="359" t="s">
        <v>1382</v>
      </c>
      <c r="J2793" s="359" t="s">
        <v>1380</v>
      </c>
      <c r="K2793" s="359" t="s">
        <v>22</v>
      </c>
      <c r="L2793" s="359" t="s">
        <v>1392</v>
      </c>
      <c r="M2793" s="368">
        <v>2004</v>
      </c>
      <c r="N2793" s="207" t="s">
        <v>1393</v>
      </c>
      <c r="O2793" s="203"/>
      <c r="P2793" t="str">
        <f t="shared" si="43"/>
        <v>North Fork Crow and Lower Crow Bacteria, Turbidity, and Low DO TMDL-Crow River-(07010204-502)-TSS</v>
      </c>
    </row>
    <row r="2794" spans="1:16" ht="27.95" hidden="1" customHeight="1" x14ac:dyDescent="0.25">
      <c r="A2794" s="203" t="s">
        <v>2043</v>
      </c>
      <c r="B2794" s="202" t="s">
        <v>2408</v>
      </c>
      <c r="C2794" s="203" t="s">
        <v>1387</v>
      </c>
      <c r="D2794" s="202" t="s">
        <v>1388</v>
      </c>
      <c r="E2794" s="202" t="s">
        <v>1389</v>
      </c>
      <c r="F2794" s="202" t="s">
        <v>505</v>
      </c>
      <c r="G2794" s="253">
        <v>0.4</v>
      </c>
      <c r="H2794" s="361" t="s">
        <v>488</v>
      </c>
      <c r="I2794" s="359" t="s">
        <v>1383</v>
      </c>
      <c r="J2794" s="359" t="s">
        <v>1380</v>
      </c>
      <c r="K2794" s="359" t="s">
        <v>22</v>
      </c>
      <c r="L2794" s="359" t="s">
        <v>1392</v>
      </c>
      <c r="M2794" s="368">
        <v>2004</v>
      </c>
      <c r="N2794" s="207" t="s">
        <v>1393</v>
      </c>
      <c r="O2794" s="203"/>
      <c r="P2794" t="str">
        <f t="shared" si="43"/>
        <v>North Fork Crow and Lower Crow Bacteria, Turbidity, and Low DO TMDL-Crow River-(07010204-502)-TSS</v>
      </c>
    </row>
    <row r="2795" spans="1:16" ht="27.95" hidden="1" customHeight="1" x14ac:dyDescent="0.25">
      <c r="A2795" s="203" t="s">
        <v>2043</v>
      </c>
      <c r="B2795" s="202" t="s">
        <v>2408</v>
      </c>
      <c r="C2795" s="203" t="s">
        <v>1387</v>
      </c>
      <c r="D2795" s="202" t="s">
        <v>1388</v>
      </c>
      <c r="E2795" s="202" t="s">
        <v>1389</v>
      </c>
      <c r="F2795" s="202" t="s">
        <v>505</v>
      </c>
      <c r="G2795" s="253">
        <v>0.2</v>
      </c>
      <c r="H2795" s="361" t="s">
        <v>488</v>
      </c>
      <c r="I2795" s="359" t="s">
        <v>1384</v>
      </c>
      <c r="J2795" s="359" t="s">
        <v>1380</v>
      </c>
      <c r="K2795" s="359" t="s">
        <v>22</v>
      </c>
      <c r="L2795" s="359" t="s">
        <v>1392</v>
      </c>
      <c r="M2795" s="368">
        <v>2004</v>
      </c>
      <c r="N2795" s="207" t="s">
        <v>1393</v>
      </c>
      <c r="O2795" s="203"/>
      <c r="P2795" t="str">
        <f t="shared" si="43"/>
        <v>North Fork Crow and Lower Crow Bacteria, Turbidity, and Low DO TMDL-Crow River-(07010204-502)-TSS</v>
      </c>
    </row>
    <row r="2796" spans="1:16" ht="27.95" hidden="1" customHeight="1" x14ac:dyDescent="0.25">
      <c r="A2796" s="203" t="s">
        <v>2043</v>
      </c>
      <c r="B2796" s="202" t="s">
        <v>2408</v>
      </c>
      <c r="C2796" s="203" t="s">
        <v>1387</v>
      </c>
      <c r="D2796" s="202" t="s">
        <v>1388</v>
      </c>
      <c r="E2796" s="202" t="s">
        <v>1389</v>
      </c>
      <c r="F2796" s="202" t="s">
        <v>505</v>
      </c>
      <c r="G2796" s="253">
        <v>0.1</v>
      </c>
      <c r="H2796" s="361" t="s">
        <v>488</v>
      </c>
      <c r="I2796" s="359" t="s">
        <v>1385</v>
      </c>
      <c r="J2796" s="359" t="s">
        <v>1380</v>
      </c>
      <c r="K2796" s="359" t="s">
        <v>22</v>
      </c>
      <c r="L2796" s="359" t="s">
        <v>1392</v>
      </c>
      <c r="M2796" s="368">
        <v>2004</v>
      </c>
      <c r="N2796" s="207" t="s">
        <v>1393</v>
      </c>
      <c r="O2796" s="203"/>
      <c r="P2796" t="str">
        <f t="shared" si="43"/>
        <v>North Fork Crow and Lower Crow Bacteria, Turbidity, and Low DO TMDL-Crow River-(07010204-502)-TSS</v>
      </c>
    </row>
    <row r="2797" spans="1:16" ht="27.95" hidden="1" customHeight="1" x14ac:dyDescent="0.25">
      <c r="A2797" s="203" t="s">
        <v>2043</v>
      </c>
      <c r="B2797" s="202" t="s">
        <v>2408</v>
      </c>
      <c r="C2797" s="203" t="s">
        <v>1387</v>
      </c>
      <c r="D2797" s="202" t="s">
        <v>1606</v>
      </c>
      <c r="E2797" s="202" t="s">
        <v>1607</v>
      </c>
      <c r="F2797" s="202" t="s">
        <v>505</v>
      </c>
      <c r="G2797" s="253">
        <v>5.7</v>
      </c>
      <c r="H2797" s="361" t="s">
        <v>488</v>
      </c>
      <c r="I2797" s="359" t="s">
        <v>1379</v>
      </c>
      <c r="J2797" s="359" t="s">
        <v>1380</v>
      </c>
      <c r="K2797" s="359" t="s">
        <v>22</v>
      </c>
      <c r="L2797" s="359" t="s">
        <v>1392</v>
      </c>
      <c r="M2797" s="368">
        <v>2005</v>
      </c>
      <c r="N2797" s="207" t="s">
        <v>1393</v>
      </c>
      <c r="O2797" s="203"/>
      <c r="P2797" t="str">
        <f t="shared" si="43"/>
        <v>North Fork Crow and Lower Crow Bacteria, Turbidity, and Low DO TMDL-Crow River, North Fork-(07010204-503)-TSS</v>
      </c>
    </row>
    <row r="2798" spans="1:16" ht="27.95" hidden="1" customHeight="1" x14ac:dyDescent="0.25">
      <c r="A2798" s="203" t="s">
        <v>2043</v>
      </c>
      <c r="B2798" s="202" t="s">
        <v>2408</v>
      </c>
      <c r="C2798" s="203" t="s">
        <v>1387</v>
      </c>
      <c r="D2798" s="202" t="s">
        <v>1606</v>
      </c>
      <c r="E2798" s="202" t="s">
        <v>1607</v>
      </c>
      <c r="F2798" s="202" t="s">
        <v>505</v>
      </c>
      <c r="G2798" s="253">
        <v>2.2999999999999998</v>
      </c>
      <c r="H2798" s="361" t="s">
        <v>488</v>
      </c>
      <c r="I2798" s="359" t="s">
        <v>1382</v>
      </c>
      <c r="J2798" s="359" t="s">
        <v>1380</v>
      </c>
      <c r="K2798" s="359" t="s">
        <v>22</v>
      </c>
      <c r="L2798" s="359" t="s">
        <v>1392</v>
      </c>
      <c r="M2798" s="368">
        <v>2005</v>
      </c>
      <c r="N2798" s="207" t="s">
        <v>1393</v>
      </c>
      <c r="O2798" s="203"/>
      <c r="P2798" t="str">
        <f t="shared" si="43"/>
        <v>North Fork Crow and Lower Crow Bacteria, Turbidity, and Low DO TMDL-Crow River, North Fork-(07010204-503)-TSS</v>
      </c>
    </row>
    <row r="2799" spans="1:16" ht="27.95" hidden="1" customHeight="1" x14ac:dyDescent="0.25">
      <c r="A2799" s="203" t="s">
        <v>2043</v>
      </c>
      <c r="B2799" s="202" t="s">
        <v>2408</v>
      </c>
      <c r="C2799" s="203" t="s">
        <v>1387</v>
      </c>
      <c r="D2799" s="202" t="s">
        <v>1606</v>
      </c>
      <c r="E2799" s="202" t="s">
        <v>1607</v>
      </c>
      <c r="F2799" s="202" t="s">
        <v>505</v>
      </c>
      <c r="G2799" s="253">
        <v>0.7</v>
      </c>
      <c r="H2799" s="361" t="s">
        <v>488</v>
      </c>
      <c r="I2799" s="359" t="s">
        <v>1383</v>
      </c>
      <c r="J2799" s="359" t="s">
        <v>1380</v>
      </c>
      <c r="K2799" s="359" t="s">
        <v>22</v>
      </c>
      <c r="L2799" s="359" t="s">
        <v>1392</v>
      </c>
      <c r="M2799" s="368">
        <v>2005</v>
      </c>
      <c r="N2799" s="207" t="s">
        <v>1393</v>
      </c>
      <c r="O2799" s="203"/>
      <c r="P2799" t="str">
        <f t="shared" si="43"/>
        <v>North Fork Crow and Lower Crow Bacteria, Turbidity, and Low DO TMDL-Crow River, North Fork-(07010204-503)-TSS</v>
      </c>
    </row>
    <row r="2800" spans="1:16" ht="27.95" hidden="1" customHeight="1" x14ac:dyDescent="0.25">
      <c r="A2800" s="203" t="s">
        <v>2043</v>
      </c>
      <c r="B2800" s="202" t="s">
        <v>2408</v>
      </c>
      <c r="C2800" s="203" t="s">
        <v>1387</v>
      </c>
      <c r="D2800" s="202" t="s">
        <v>1606</v>
      </c>
      <c r="E2800" s="202" t="s">
        <v>1607</v>
      </c>
      <c r="F2800" s="202" t="s">
        <v>505</v>
      </c>
      <c r="G2800" s="253">
        <v>0.3</v>
      </c>
      <c r="H2800" s="361" t="s">
        <v>488</v>
      </c>
      <c r="I2800" s="359" t="s">
        <v>1384</v>
      </c>
      <c r="J2800" s="359" t="s">
        <v>1380</v>
      </c>
      <c r="K2800" s="359" t="s">
        <v>22</v>
      </c>
      <c r="L2800" s="359" t="s">
        <v>1392</v>
      </c>
      <c r="M2800" s="368">
        <v>2005</v>
      </c>
      <c r="N2800" s="207" t="s">
        <v>1393</v>
      </c>
      <c r="O2800" s="203"/>
      <c r="P2800" t="str">
        <f t="shared" si="43"/>
        <v>North Fork Crow and Lower Crow Bacteria, Turbidity, and Low DO TMDL-Crow River, North Fork-(07010204-503)-TSS</v>
      </c>
    </row>
    <row r="2801" spans="1:16" ht="27.95" hidden="1" customHeight="1" x14ac:dyDescent="0.25">
      <c r="A2801" s="203" t="s">
        <v>2043</v>
      </c>
      <c r="B2801" s="202" t="s">
        <v>2408</v>
      </c>
      <c r="C2801" s="203" t="s">
        <v>1387</v>
      </c>
      <c r="D2801" s="202" t="s">
        <v>1606</v>
      </c>
      <c r="E2801" s="202" t="s">
        <v>1607</v>
      </c>
      <c r="F2801" s="202" t="s">
        <v>505</v>
      </c>
      <c r="G2801" s="253">
        <v>0.2</v>
      </c>
      <c r="H2801" s="361" t="s">
        <v>488</v>
      </c>
      <c r="I2801" s="359" t="s">
        <v>1385</v>
      </c>
      <c r="J2801" s="359" t="s">
        <v>1380</v>
      </c>
      <c r="K2801" s="359" t="s">
        <v>22</v>
      </c>
      <c r="L2801" s="359" t="s">
        <v>1392</v>
      </c>
      <c r="M2801" s="368">
        <v>2005</v>
      </c>
      <c r="N2801" s="207" t="s">
        <v>1393</v>
      </c>
      <c r="O2801" s="203"/>
      <c r="P2801" t="str">
        <f t="shared" si="43"/>
        <v>North Fork Crow and Lower Crow Bacteria, Turbidity, and Low DO TMDL-Crow River, North Fork-(07010204-503)-TSS</v>
      </c>
    </row>
    <row r="2802" spans="1:16" ht="27.95" hidden="1" customHeight="1" x14ac:dyDescent="0.25">
      <c r="A2802" s="203" t="s">
        <v>2043</v>
      </c>
      <c r="B2802" s="202" t="s">
        <v>2408</v>
      </c>
      <c r="C2802" s="203" t="s">
        <v>1387</v>
      </c>
      <c r="D2802" s="202" t="s">
        <v>2044</v>
      </c>
      <c r="E2802" s="202" t="s">
        <v>2045</v>
      </c>
      <c r="F2802" s="202" t="s">
        <v>505</v>
      </c>
      <c r="G2802" s="253">
        <v>10.4</v>
      </c>
      <c r="H2802" s="361" t="s">
        <v>527</v>
      </c>
      <c r="I2802" s="359" t="s">
        <v>1407</v>
      </c>
      <c r="J2802" s="358">
        <v>0</v>
      </c>
      <c r="K2802" s="359" t="s">
        <v>1582</v>
      </c>
      <c r="L2802" s="359" t="s">
        <v>1392</v>
      </c>
      <c r="M2802" s="368" t="s">
        <v>1407</v>
      </c>
      <c r="N2802" s="207" t="s">
        <v>1393</v>
      </c>
      <c r="O2802" s="203"/>
      <c r="P2802" t="str">
        <f t="shared" si="43"/>
        <v>North Fork Crow and Lower Crow Bacteria, Turbidity, and Low DO TMDL-Jewitts Creek (County Ditch 19, 18, and 17)-(07010204-585)-Nitrogenous Biological Oxygen Demand</v>
      </c>
    </row>
    <row r="2803" spans="1:16" ht="27.95" hidden="1" customHeight="1" x14ac:dyDescent="0.25">
      <c r="A2803" s="203" t="s">
        <v>2043</v>
      </c>
      <c r="B2803" s="202" t="s">
        <v>2408</v>
      </c>
      <c r="C2803" s="203" t="s">
        <v>1387</v>
      </c>
      <c r="D2803" s="202" t="s">
        <v>2044</v>
      </c>
      <c r="E2803" s="202" t="s">
        <v>2045</v>
      </c>
      <c r="F2803" s="202" t="s">
        <v>505</v>
      </c>
      <c r="G2803" s="253">
        <v>10.4</v>
      </c>
      <c r="H2803" s="361" t="s">
        <v>527</v>
      </c>
      <c r="I2803" s="359" t="s">
        <v>1407</v>
      </c>
      <c r="J2803" s="358">
        <v>0</v>
      </c>
      <c r="K2803" s="359" t="s">
        <v>1421</v>
      </c>
      <c r="L2803" s="359" t="s">
        <v>1392</v>
      </c>
      <c r="M2803" s="368" t="s">
        <v>1407</v>
      </c>
      <c r="N2803" s="207" t="s">
        <v>1393</v>
      </c>
      <c r="O2803" s="203"/>
      <c r="P2803" t="str">
        <f t="shared" si="43"/>
        <v>North Fork Crow and Lower Crow Bacteria, Turbidity, and Low DO TMDL-Jewitts Creek (County Ditch 19, 18, and 17)-(07010204-585)-Total Oxygen Demand</v>
      </c>
    </row>
    <row r="2804" spans="1:16" ht="27.95" hidden="1" customHeight="1" x14ac:dyDescent="0.25">
      <c r="A2804" s="203" t="s">
        <v>2043</v>
      </c>
      <c r="B2804" s="202" t="s">
        <v>2408</v>
      </c>
      <c r="C2804" s="203" t="s">
        <v>1394</v>
      </c>
      <c r="D2804" s="202" t="s">
        <v>2044</v>
      </c>
      <c r="E2804" s="202" t="s">
        <v>2045</v>
      </c>
      <c r="F2804" s="202" t="s">
        <v>505</v>
      </c>
      <c r="G2804" s="253">
        <v>28.8</v>
      </c>
      <c r="H2804" s="361" t="s">
        <v>1400</v>
      </c>
      <c r="I2804" s="359" t="s">
        <v>1379</v>
      </c>
      <c r="J2804" s="358">
        <v>0</v>
      </c>
      <c r="K2804" s="359" t="s">
        <v>1391</v>
      </c>
      <c r="L2804" s="359" t="s">
        <v>1392</v>
      </c>
      <c r="M2804" s="368">
        <v>2008</v>
      </c>
      <c r="N2804" s="205">
        <v>42102</v>
      </c>
      <c r="O2804" s="203"/>
      <c r="P2804" t="str">
        <f t="shared" si="43"/>
        <v>North Fork Crow River WRAPS 2007-Jewitts Creek (County Ditch 19, 18, and 17)-(07010204-585)-E. coli</v>
      </c>
    </row>
    <row r="2805" spans="1:16" ht="27.95" hidden="1" customHeight="1" x14ac:dyDescent="0.25">
      <c r="A2805" s="203" t="s">
        <v>2043</v>
      </c>
      <c r="B2805" s="202" t="s">
        <v>2408</v>
      </c>
      <c r="C2805" s="203" t="s">
        <v>1394</v>
      </c>
      <c r="D2805" s="202" t="s">
        <v>2044</v>
      </c>
      <c r="E2805" s="202" t="s">
        <v>2045</v>
      </c>
      <c r="F2805" s="202" t="s">
        <v>505</v>
      </c>
      <c r="G2805" s="253">
        <v>11.3</v>
      </c>
      <c r="H2805" s="361" t="s">
        <v>1400</v>
      </c>
      <c r="I2805" s="359" t="s">
        <v>1382</v>
      </c>
      <c r="J2805" s="358">
        <v>0</v>
      </c>
      <c r="K2805" s="359" t="s">
        <v>1391</v>
      </c>
      <c r="L2805" s="359" t="s">
        <v>1392</v>
      </c>
      <c r="M2805" s="368">
        <v>2008</v>
      </c>
      <c r="N2805" s="205">
        <v>42102</v>
      </c>
      <c r="O2805" s="203"/>
      <c r="P2805" t="str">
        <f t="shared" si="43"/>
        <v>North Fork Crow River WRAPS 2007-Jewitts Creek (County Ditch 19, 18, and 17)-(07010204-585)-E. coli</v>
      </c>
    </row>
    <row r="2806" spans="1:16" ht="27.95" hidden="1" customHeight="1" x14ac:dyDescent="0.25">
      <c r="A2806" s="203" t="s">
        <v>2043</v>
      </c>
      <c r="B2806" s="202" t="s">
        <v>2408</v>
      </c>
      <c r="C2806" s="203" t="s">
        <v>1394</v>
      </c>
      <c r="D2806" s="202" t="s">
        <v>2044</v>
      </c>
      <c r="E2806" s="202" t="s">
        <v>2045</v>
      </c>
      <c r="F2806" s="202" t="s">
        <v>505</v>
      </c>
      <c r="G2806" s="253">
        <v>4</v>
      </c>
      <c r="H2806" s="361" t="s">
        <v>1400</v>
      </c>
      <c r="I2806" s="359" t="s">
        <v>1383</v>
      </c>
      <c r="J2806" s="358">
        <v>0</v>
      </c>
      <c r="K2806" s="359" t="s">
        <v>1391</v>
      </c>
      <c r="L2806" s="359" t="s">
        <v>1392</v>
      </c>
      <c r="M2806" s="368">
        <v>2008</v>
      </c>
      <c r="N2806" s="205">
        <v>42102</v>
      </c>
      <c r="O2806" s="203"/>
      <c r="P2806" t="str">
        <f t="shared" si="43"/>
        <v>North Fork Crow River WRAPS 2007-Jewitts Creek (County Ditch 19, 18, and 17)-(07010204-585)-E. coli</v>
      </c>
    </row>
    <row r="2807" spans="1:16" ht="27.95" hidden="1" customHeight="1" x14ac:dyDescent="0.25">
      <c r="A2807" s="203" t="s">
        <v>2043</v>
      </c>
      <c r="B2807" s="202" t="s">
        <v>2408</v>
      </c>
      <c r="C2807" s="203" t="s">
        <v>1394</v>
      </c>
      <c r="D2807" s="202" t="s">
        <v>2044</v>
      </c>
      <c r="E2807" s="202" t="s">
        <v>2045</v>
      </c>
      <c r="F2807" s="202" t="s">
        <v>505</v>
      </c>
      <c r="G2807" s="253">
        <v>1.3</v>
      </c>
      <c r="H2807" s="361" t="s">
        <v>1400</v>
      </c>
      <c r="I2807" s="359" t="s">
        <v>1384</v>
      </c>
      <c r="J2807" s="358">
        <v>0.41</v>
      </c>
      <c r="K2807" s="359" t="s">
        <v>1391</v>
      </c>
      <c r="L2807" s="359" t="s">
        <v>1392</v>
      </c>
      <c r="M2807" s="368">
        <v>2008</v>
      </c>
      <c r="N2807" s="205">
        <v>42102</v>
      </c>
      <c r="O2807" s="203"/>
      <c r="P2807" t="str">
        <f t="shared" si="43"/>
        <v>North Fork Crow River WRAPS 2007-Jewitts Creek (County Ditch 19, 18, and 17)-(07010204-585)-E. coli</v>
      </c>
    </row>
    <row r="2808" spans="1:16" ht="27.95" hidden="1" customHeight="1" x14ac:dyDescent="0.25">
      <c r="A2808" s="203" t="s">
        <v>2043</v>
      </c>
      <c r="B2808" s="202" t="s">
        <v>2408</v>
      </c>
      <c r="C2808" s="203" t="s">
        <v>1394</v>
      </c>
      <c r="D2808" s="202" t="s">
        <v>2044</v>
      </c>
      <c r="E2808" s="202" t="s">
        <v>2045</v>
      </c>
      <c r="F2808" s="202" t="s">
        <v>505</v>
      </c>
      <c r="G2808" s="253">
        <v>0.2</v>
      </c>
      <c r="H2808" s="361" t="s">
        <v>1400</v>
      </c>
      <c r="I2808" s="359" t="s">
        <v>1385</v>
      </c>
      <c r="J2808" s="358">
        <v>0.55000000000000004</v>
      </c>
      <c r="K2808" s="359" t="s">
        <v>1391</v>
      </c>
      <c r="L2808" s="359" t="s">
        <v>1392</v>
      </c>
      <c r="M2808" s="368">
        <v>2008</v>
      </c>
      <c r="N2808" s="205">
        <v>42102</v>
      </c>
      <c r="O2808" s="203"/>
      <c r="P2808" t="str">
        <f t="shared" si="43"/>
        <v>North Fork Crow River WRAPS 2007-Jewitts Creek (County Ditch 19, 18, and 17)-(07010204-585)-E. coli</v>
      </c>
    </row>
    <row r="2809" spans="1:16" ht="27.95" hidden="1" customHeight="1" x14ac:dyDescent="0.25">
      <c r="A2809" s="203" t="s">
        <v>2043</v>
      </c>
      <c r="B2809" s="202" t="s">
        <v>2408</v>
      </c>
      <c r="C2809" s="203" t="s">
        <v>1403</v>
      </c>
      <c r="D2809" s="202" t="s">
        <v>1404</v>
      </c>
      <c r="E2809" s="202" t="s">
        <v>1405</v>
      </c>
      <c r="F2809" s="202" t="s">
        <v>475</v>
      </c>
      <c r="G2809" s="253">
        <v>154</v>
      </c>
      <c r="H2809" s="361" t="s">
        <v>1406</v>
      </c>
      <c r="I2809" s="359" t="s">
        <v>1407</v>
      </c>
      <c r="J2809" s="359" t="s">
        <v>1380</v>
      </c>
      <c r="K2809" s="359" t="s">
        <v>22</v>
      </c>
      <c r="L2809" s="359" t="s">
        <v>1408</v>
      </c>
      <c r="M2809" s="368" t="s">
        <v>1407</v>
      </c>
      <c r="N2809" s="205">
        <v>42486</v>
      </c>
      <c r="O2809" s="203"/>
      <c r="P2809" t="str">
        <f t="shared" si="43"/>
        <v>South Metro Mississippi TSS TMDL-Mississippi River-(07040001-531)-TSS</v>
      </c>
    </row>
    <row r="2810" spans="1:16" ht="27.95" hidden="1" customHeight="1" x14ac:dyDescent="0.25">
      <c r="A2810" s="203" t="s">
        <v>2046</v>
      </c>
      <c r="B2810" s="202" t="s">
        <v>716</v>
      </c>
      <c r="C2810" s="203" t="s">
        <v>135</v>
      </c>
      <c r="D2810" s="202" t="s">
        <v>1861</v>
      </c>
      <c r="E2810" s="202" t="s">
        <v>1862</v>
      </c>
      <c r="F2810" s="202" t="s">
        <v>505</v>
      </c>
      <c r="G2810" s="253">
        <v>14</v>
      </c>
      <c r="H2810" s="361" t="s">
        <v>1433</v>
      </c>
      <c r="I2810" s="359" t="s">
        <v>1407</v>
      </c>
      <c r="J2810" s="358">
        <v>0</v>
      </c>
      <c r="K2810" s="359" t="s">
        <v>1113</v>
      </c>
      <c r="L2810" s="359" t="s">
        <v>1408</v>
      </c>
      <c r="M2810" s="368">
        <v>2001</v>
      </c>
      <c r="N2810" s="205">
        <v>40260</v>
      </c>
      <c r="O2810" s="203"/>
      <c r="P2810" t="str">
        <f t="shared" si="43"/>
        <v>Kohlman Lake TMDL-Kohlman-(62-0006-00)-TP</v>
      </c>
    </row>
    <row r="2811" spans="1:16" ht="27.95" hidden="1" customHeight="1" x14ac:dyDescent="0.25">
      <c r="A2811" s="203" t="s">
        <v>2046</v>
      </c>
      <c r="B2811" s="202" t="s">
        <v>716</v>
      </c>
      <c r="C2811" s="203" t="s">
        <v>135</v>
      </c>
      <c r="D2811" s="202" t="s">
        <v>1861</v>
      </c>
      <c r="E2811" s="202" t="s">
        <v>1862</v>
      </c>
      <c r="F2811" s="202" t="s">
        <v>505</v>
      </c>
      <c r="G2811" s="253">
        <v>0.12</v>
      </c>
      <c r="H2811" s="361" t="s">
        <v>1414</v>
      </c>
      <c r="I2811" s="359" t="s">
        <v>1407</v>
      </c>
      <c r="J2811" s="358">
        <v>0</v>
      </c>
      <c r="K2811" s="359" t="s">
        <v>1113</v>
      </c>
      <c r="L2811" s="359" t="s">
        <v>1392</v>
      </c>
      <c r="M2811" s="368">
        <v>2001</v>
      </c>
      <c r="N2811" s="205">
        <v>40260</v>
      </c>
      <c r="O2811" s="203"/>
      <c r="P2811" t="str">
        <f t="shared" si="43"/>
        <v>Kohlman Lake TMDL-Kohlman-(62-0006-00)-TP</v>
      </c>
    </row>
    <row r="2812" spans="1:16" ht="27.95" hidden="1" customHeight="1" x14ac:dyDescent="0.25">
      <c r="A2812" s="203" t="s">
        <v>2046</v>
      </c>
      <c r="B2812" s="202" t="s">
        <v>716</v>
      </c>
      <c r="C2812" s="203" t="s">
        <v>1403</v>
      </c>
      <c r="D2812" s="202" t="s">
        <v>1404</v>
      </c>
      <c r="E2812" s="202" t="s">
        <v>1405</v>
      </c>
      <c r="F2812" s="202" t="s">
        <v>475</v>
      </c>
      <c r="G2812" s="253">
        <v>154</v>
      </c>
      <c r="H2812" s="361" t="s">
        <v>1406</v>
      </c>
      <c r="I2812" s="359" t="s">
        <v>1407</v>
      </c>
      <c r="J2812" s="208">
        <v>0</v>
      </c>
      <c r="K2812" s="359" t="s">
        <v>22</v>
      </c>
      <c r="L2812" s="359" t="s">
        <v>1408</v>
      </c>
      <c r="M2812" s="368" t="s">
        <v>1407</v>
      </c>
      <c r="N2812" s="205">
        <v>42486</v>
      </c>
      <c r="O2812" s="203"/>
      <c r="P2812" t="str">
        <f t="shared" si="43"/>
        <v>South Metro Mississippi TSS TMDL-Mississippi River-(07040001-531)-TSS</v>
      </c>
    </row>
    <row r="2813" spans="1:16" ht="27.95" hidden="1" customHeight="1" x14ac:dyDescent="0.25">
      <c r="A2813" s="203" t="s">
        <v>2046</v>
      </c>
      <c r="B2813" s="202" t="s">
        <v>716</v>
      </c>
      <c r="C2813" s="203" t="s">
        <v>1461</v>
      </c>
      <c r="D2813" s="202" t="s">
        <v>1861</v>
      </c>
      <c r="E2813" s="202" t="s">
        <v>1862</v>
      </c>
      <c r="F2813" s="202" t="s">
        <v>475</v>
      </c>
      <c r="G2813" s="254">
        <v>3106733</v>
      </c>
      <c r="H2813" s="361" t="s">
        <v>1433</v>
      </c>
      <c r="I2813" s="359" t="s">
        <v>1407</v>
      </c>
      <c r="J2813" s="359" t="s">
        <v>1380</v>
      </c>
      <c r="K2813" s="359" t="s">
        <v>8</v>
      </c>
      <c r="L2813" s="359" t="s">
        <v>1408</v>
      </c>
      <c r="M2813" s="368" t="s">
        <v>1407</v>
      </c>
      <c r="N2813" s="205">
        <v>42530</v>
      </c>
      <c r="O2813" s="203"/>
      <c r="P2813" t="str">
        <f t="shared" si="43"/>
        <v>Twin Cities Metro Area Chloride TMDL and Management Plan-Kohlman-(62-0006-00)-Chloride</v>
      </c>
    </row>
    <row r="2814" spans="1:16" ht="27.95" hidden="1" customHeight="1" x14ac:dyDescent="0.25">
      <c r="A2814" s="203" t="s">
        <v>2046</v>
      </c>
      <c r="B2814" s="202" t="s">
        <v>716</v>
      </c>
      <c r="C2814" s="203" t="s">
        <v>1461</v>
      </c>
      <c r="D2814" s="202" t="s">
        <v>1861</v>
      </c>
      <c r="E2814" s="202" t="s">
        <v>1862</v>
      </c>
      <c r="F2814" s="202" t="s">
        <v>475</v>
      </c>
      <c r="G2814" s="254">
        <v>8512</v>
      </c>
      <c r="H2814" s="361" t="s">
        <v>1414</v>
      </c>
      <c r="I2814" s="359" t="s">
        <v>1407</v>
      </c>
      <c r="J2814" s="359" t="s">
        <v>1380</v>
      </c>
      <c r="K2814" s="359" t="s">
        <v>8</v>
      </c>
      <c r="L2814" s="359" t="s">
        <v>1392</v>
      </c>
      <c r="M2814" s="368" t="s">
        <v>1407</v>
      </c>
      <c r="N2814" s="205">
        <v>42530</v>
      </c>
      <c r="O2814" s="203"/>
      <c r="P2814" t="str">
        <f t="shared" si="43"/>
        <v>Twin Cities Metro Area Chloride TMDL and Management Plan-Kohlman-(62-0006-00)-Chloride</v>
      </c>
    </row>
    <row r="2815" spans="1:16" ht="27.95" hidden="1" customHeight="1" x14ac:dyDescent="0.25">
      <c r="A2815" s="203" t="s">
        <v>2047</v>
      </c>
      <c r="B2815" s="202" t="s">
        <v>2409</v>
      </c>
      <c r="C2815" s="203" t="s">
        <v>1403</v>
      </c>
      <c r="D2815" s="202" t="s">
        <v>1404</v>
      </c>
      <c r="E2815" s="202" t="s">
        <v>1405</v>
      </c>
      <c r="F2815" s="202" t="s">
        <v>475</v>
      </c>
      <c r="G2815" s="253">
        <v>154</v>
      </c>
      <c r="H2815" s="361" t="s">
        <v>1406</v>
      </c>
      <c r="I2815" s="359" t="s">
        <v>1407</v>
      </c>
      <c r="J2815" s="208">
        <v>0</v>
      </c>
      <c r="K2815" s="359" t="s">
        <v>22</v>
      </c>
      <c r="L2815" s="359" t="s">
        <v>1408</v>
      </c>
      <c r="M2815" s="368" t="s">
        <v>1407</v>
      </c>
      <c r="N2815" s="205">
        <v>42486</v>
      </c>
      <c r="O2815" s="203"/>
      <c r="P2815" t="str">
        <f t="shared" si="43"/>
        <v>South Metro Mississippi TSS TMDL-Mississippi River-(07040001-531)-TSS</v>
      </c>
    </row>
    <row r="2816" spans="1:16" ht="27.95" hidden="1" customHeight="1" x14ac:dyDescent="0.25">
      <c r="A2816" s="203" t="s">
        <v>2047</v>
      </c>
      <c r="B2816" s="202" t="s">
        <v>2409</v>
      </c>
      <c r="C2816" s="203" t="s">
        <v>2481</v>
      </c>
      <c r="D2816" s="202" t="s">
        <v>2502</v>
      </c>
      <c r="E2816" s="202" t="s">
        <v>2503</v>
      </c>
      <c r="F2816" s="202" t="s">
        <v>505</v>
      </c>
      <c r="G2816" s="253">
        <v>12</v>
      </c>
      <c r="H2816" s="361" t="s">
        <v>1400</v>
      </c>
      <c r="I2816" s="359" t="s">
        <v>1379</v>
      </c>
      <c r="J2816" s="361" t="s">
        <v>1380</v>
      </c>
      <c r="K2816" s="359" t="s">
        <v>1391</v>
      </c>
      <c r="L2816" s="359" t="s">
        <v>1392</v>
      </c>
      <c r="M2816" s="368">
        <v>2006</v>
      </c>
      <c r="N2816" s="205">
        <v>44075</v>
      </c>
      <c r="O2816" s="203"/>
      <c r="P2816" t="str">
        <f t="shared" si="43"/>
        <v>Mississippi River - Brainerd WRAPS 2016-Pike Creek-(07010104-522)-E. coli</v>
      </c>
    </row>
    <row r="2817" spans="1:16" ht="27.95" hidden="1" customHeight="1" x14ac:dyDescent="0.25">
      <c r="A2817" s="203" t="s">
        <v>2047</v>
      </c>
      <c r="B2817" s="202" t="s">
        <v>2409</v>
      </c>
      <c r="C2817" s="203" t="s">
        <v>2481</v>
      </c>
      <c r="D2817" s="202" t="s">
        <v>2502</v>
      </c>
      <c r="E2817" s="202" t="s">
        <v>2503</v>
      </c>
      <c r="F2817" s="202" t="s">
        <v>505</v>
      </c>
      <c r="G2817" s="253">
        <v>3.31</v>
      </c>
      <c r="H2817" s="361" t="s">
        <v>1400</v>
      </c>
      <c r="I2817" s="359" t="s">
        <v>1382</v>
      </c>
      <c r="J2817" s="208">
        <v>0.87</v>
      </c>
      <c r="K2817" s="359" t="s">
        <v>1391</v>
      </c>
      <c r="L2817" s="359" t="s">
        <v>1392</v>
      </c>
      <c r="M2817" s="368">
        <v>2006</v>
      </c>
      <c r="N2817" s="205">
        <v>44075</v>
      </c>
      <c r="O2817" s="203" t="s">
        <v>1537</v>
      </c>
      <c r="P2817" t="str">
        <f t="shared" si="43"/>
        <v>Mississippi River - Brainerd WRAPS 2016-Pike Creek-(07010104-522)-E. coli</v>
      </c>
    </row>
    <row r="2818" spans="1:16" ht="27.95" hidden="1" customHeight="1" x14ac:dyDescent="0.25">
      <c r="A2818" s="203" t="s">
        <v>2047</v>
      </c>
      <c r="B2818" s="202" t="s">
        <v>2409</v>
      </c>
      <c r="C2818" s="203" t="s">
        <v>2481</v>
      </c>
      <c r="D2818" s="202" t="s">
        <v>2502</v>
      </c>
      <c r="E2818" s="202" t="s">
        <v>2503</v>
      </c>
      <c r="F2818" s="202" t="s">
        <v>505</v>
      </c>
      <c r="G2818" s="253">
        <v>0.66900000000000004</v>
      </c>
      <c r="H2818" s="361" t="s">
        <v>1400</v>
      </c>
      <c r="I2818" s="359" t="s">
        <v>1383</v>
      </c>
      <c r="J2818" s="208">
        <v>0.93</v>
      </c>
      <c r="K2818" s="359" t="s">
        <v>1391</v>
      </c>
      <c r="L2818" s="359" t="s">
        <v>1392</v>
      </c>
      <c r="M2818" s="368">
        <v>2006</v>
      </c>
      <c r="N2818" s="205">
        <v>44075</v>
      </c>
      <c r="O2818" s="203" t="s">
        <v>1537</v>
      </c>
      <c r="P2818" t="str">
        <f t="shared" si="43"/>
        <v>Mississippi River - Brainerd WRAPS 2016-Pike Creek-(07010104-522)-E. coli</v>
      </c>
    </row>
    <row r="2819" spans="1:16" ht="27.95" hidden="1" customHeight="1" x14ac:dyDescent="0.25">
      <c r="A2819" s="203" t="s">
        <v>2047</v>
      </c>
      <c r="B2819" s="202" t="s">
        <v>2409</v>
      </c>
      <c r="C2819" s="203" t="s">
        <v>2481</v>
      </c>
      <c r="D2819" s="202" t="s">
        <v>2502</v>
      </c>
      <c r="E2819" s="202" t="s">
        <v>2503</v>
      </c>
      <c r="F2819" s="202" t="s">
        <v>505</v>
      </c>
      <c r="G2819" s="253">
        <v>0.13900000000000001</v>
      </c>
      <c r="H2819" s="361" t="s">
        <v>1400</v>
      </c>
      <c r="I2819" s="359" t="s">
        <v>1384</v>
      </c>
      <c r="J2819" s="208">
        <v>0.79</v>
      </c>
      <c r="K2819" s="359" t="s">
        <v>1391</v>
      </c>
      <c r="L2819" s="359" t="s">
        <v>1392</v>
      </c>
      <c r="M2819" s="368">
        <v>2006</v>
      </c>
      <c r="N2819" s="205">
        <v>44075</v>
      </c>
      <c r="O2819" s="203" t="s">
        <v>1537</v>
      </c>
      <c r="P2819" t="str">
        <f t="shared" ref="P2819:P2882" si="44">CONCATENATE(C2819, "-", E2819, "-","(", D2819,")", "-",K2819)</f>
        <v>Mississippi River - Brainerd WRAPS 2016-Pike Creek-(07010104-522)-E. coli</v>
      </c>
    </row>
    <row r="2820" spans="1:16" ht="27.95" hidden="1" customHeight="1" x14ac:dyDescent="0.25">
      <c r="A2820" s="203" t="s">
        <v>2047</v>
      </c>
      <c r="B2820" s="202" t="s">
        <v>2409</v>
      </c>
      <c r="C2820" s="203" t="s">
        <v>2481</v>
      </c>
      <c r="D2820" s="202" t="s">
        <v>2502</v>
      </c>
      <c r="E2820" s="202" t="s">
        <v>2503</v>
      </c>
      <c r="F2820" s="202" t="s">
        <v>505</v>
      </c>
      <c r="G2820" s="253">
        <v>1.89E-2</v>
      </c>
      <c r="H2820" s="361" t="s">
        <v>1400</v>
      </c>
      <c r="I2820" s="359" t="s">
        <v>1385</v>
      </c>
      <c r="J2820" s="361" t="s">
        <v>1380</v>
      </c>
      <c r="K2820" s="359" t="s">
        <v>1391</v>
      </c>
      <c r="L2820" s="359" t="s">
        <v>1392</v>
      </c>
      <c r="M2820" s="368">
        <v>2006</v>
      </c>
      <c r="N2820" s="205">
        <v>44075</v>
      </c>
      <c r="O2820" s="203"/>
      <c r="P2820" t="str">
        <f t="shared" si="44"/>
        <v>Mississippi River - Brainerd WRAPS 2016-Pike Creek-(07010104-522)-E. coli</v>
      </c>
    </row>
    <row r="2821" spans="1:16" ht="27.95" hidden="1" customHeight="1" x14ac:dyDescent="0.25">
      <c r="A2821" s="203" t="s">
        <v>2048</v>
      </c>
      <c r="B2821" s="202" t="s">
        <v>2409</v>
      </c>
      <c r="C2821" s="203" t="s">
        <v>1403</v>
      </c>
      <c r="D2821" s="202" t="s">
        <v>1404</v>
      </c>
      <c r="E2821" s="202" t="s">
        <v>1405</v>
      </c>
      <c r="F2821" s="202" t="s">
        <v>475</v>
      </c>
      <c r="G2821" s="253">
        <v>154</v>
      </c>
      <c r="H2821" s="361" t="s">
        <v>1406</v>
      </c>
      <c r="I2821" s="359" t="s">
        <v>1407</v>
      </c>
      <c r="J2821" s="208">
        <v>0</v>
      </c>
      <c r="K2821" s="359" t="s">
        <v>22</v>
      </c>
      <c r="L2821" s="359" t="s">
        <v>1408</v>
      </c>
      <c r="M2821" s="368" t="s">
        <v>1407</v>
      </c>
      <c r="N2821" s="205">
        <v>42486</v>
      </c>
      <c r="O2821" s="203"/>
      <c r="P2821" t="str">
        <f t="shared" si="44"/>
        <v>South Metro Mississippi TSS TMDL-Mississippi River-(07040001-531)-TSS</v>
      </c>
    </row>
    <row r="2822" spans="1:16" ht="27.95" hidden="1" customHeight="1" x14ac:dyDescent="0.25">
      <c r="A2822" s="203" t="s">
        <v>2048</v>
      </c>
      <c r="B2822" s="202" t="s">
        <v>2409</v>
      </c>
      <c r="C2822" s="203" t="s">
        <v>1461</v>
      </c>
      <c r="D2822" s="202" t="s">
        <v>1658</v>
      </c>
      <c r="E2822" s="202" t="s">
        <v>1659</v>
      </c>
      <c r="F2822" s="202" t="s">
        <v>475</v>
      </c>
      <c r="G2822" s="254">
        <v>28679140</v>
      </c>
      <c r="H2822" s="361" t="s">
        <v>1433</v>
      </c>
      <c r="I2822" s="359" t="s">
        <v>1407</v>
      </c>
      <c r="J2822" s="359" t="s">
        <v>1380</v>
      </c>
      <c r="K2822" s="359" t="s">
        <v>8</v>
      </c>
      <c r="L2822" s="359" t="s">
        <v>1408</v>
      </c>
      <c r="M2822" s="368" t="s">
        <v>1407</v>
      </c>
      <c r="N2822" s="205">
        <v>42530</v>
      </c>
      <c r="O2822" s="203"/>
      <c r="P2822" t="str">
        <f t="shared" si="44"/>
        <v>Twin Cities Metro Area Chloride TMDL and Management Plan-Minnehaha Creek-(07010206-539)-Chloride</v>
      </c>
    </row>
    <row r="2823" spans="1:16" ht="27.95" hidden="1" customHeight="1" x14ac:dyDescent="0.25">
      <c r="A2823" s="203" t="s">
        <v>2048</v>
      </c>
      <c r="B2823" s="202" t="s">
        <v>2409</v>
      </c>
      <c r="C2823" s="203" t="s">
        <v>1461</v>
      </c>
      <c r="D2823" s="202" t="s">
        <v>1658</v>
      </c>
      <c r="E2823" s="202" t="s">
        <v>1659</v>
      </c>
      <c r="F2823" s="202" t="s">
        <v>475</v>
      </c>
      <c r="G2823" s="254">
        <v>189928</v>
      </c>
      <c r="H2823" s="361" t="s">
        <v>1414</v>
      </c>
      <c r="I2823" s="359" t="s">
        <v>1407</v>
      </c>
      <c r="J2823" s="359" t="s">
        <v>1380</v>
      </c>
      <c r="K2823" s="359" t="s">
        <v>8</v>
      </c>
      <c r="L2823" s="359" t="s">
        <v>1392</v>
      </c>
      <c r="M2823" s="368" t="s">
        <v>1407</v>
      </c>
      <c r="N2823" s="205">
        <v>42530</v>
      </c>
      <c r="O2823" s="203"/>
      <c r="P2823" t="str">
        <f t="shared" si="44"/>
        <v>Twin Cities Metro Area Chloride TMDL and Management Plan-Minnehaha Creek-(07010206-539)-Chloride</v>
      </c>
    </row>
    <row r="2824" spans="1:16" ht="27.95" hidden="1" customHeight="1" x14ac:dyDescent="0.25">
      <c r="A2824" s="203" t="s">
        <v>2048</v>
      </c>
      <c r="B2824" s="202" t="s">
        <v>2409</v>
      </c>
      <c r="C2824" s="203" t="s">
        <v>1660</v>
      </c>
      <c r="D2824" s="202" t="s">
        <v>1944</v>
      </c>
      <c r="E2824" s="202" t="s">
        <v>1945</v>
      </c>
      <c r="F2824" s="202" t="s">
        <v>505</v>
      </c>
      <c r="G2824" s="253">
        <v>9</v>
      </c>
      <c r="H2824" s="361" t="s">
        <v>1433</v>
      </c>
      <c r="I2824" s="359" t="s">
        <v>1407</v>
      </c>
      <c r="J2824" s="358">
        <v>0.80640000000000001</v>
      </c>
      <c r="K2824" s="359" t="s">
        <v>1113</v>
      </c>
      <c r="L2824" s="359" t="s">
        <v>1408</v>
      </c>
      <c r="M2824" s="368">
        <v>2008</v>
      </c>
      <c r="N2824" s="207" t="s">
        <v>1663</v>
      </c>
      <c r="O2824" s="203"/>
      <c r="P2824" t="str">
        <f t="shared" si="44"/>
        <v>Upper Minnehaha Creek Watershed TMDL-Tanager-(27-0141-00)-TP</v>
      </c>
    </row>
    <row r="2825" spans="1:16" ht="27.95" hidden="1" customHeight="1" x14ac:dyDescent="0.25">
      <c r="A2825" s="203" t="s">
        <v>2048</v>
      </c>
      <c r="B2825" s="202" t="s">
        <v>2409</v>
      </c>
      <c r="C2825" s="203" t="s">
        <v>1660</v>
      </c>
      <c r="D2825" s="202" t="s">
        <v>1944</v>
      </c>
      <c r="E2825" s="202" t="s">
        <v>1945</v>
      </c>
      <c r="F2825" s="202" t="s">
        <v>505</v>
      </c>
      <c r="G2825" s="253">
        <v>2.4400000000000002E-2</v>
      </c>
      <c r="H2825" s="361" t="s">
        <v>1414</v>
      </c>
      <c r="I2825" s="359" t="s">
        <v>1407</v>
      </c>
      <c r="J2825" s="358">
        <v>0.80640000000000001</v>
      </c>
      <c r="K2825" s="359" t="s">
        <v>1113</v>
      </c>
      <c r="L2825" s="359" t="s">
        <v>1392</v>
      </c>
      <c r="M2825" s="368">
        <v>2008</v>
      </c>
      <c r="N2825" s="207" t="s">
        <v>1663</v>
      </c>
      <c r="O2825" s="203"/>
      <c r="P2825" t="str">
        <f t="shared" si="44"/>
        <v>Upper Minnehaha Creek Watershed TMDL-Tanager-(27-0141-00)-TP</v>
      </c>
    </row>
    <row r="2826" spans="1:16" ht="27.95" hidden="1" customHeight="1" x14ac:dyDescent="0.25">
      <c r="A2826" s="203" t="s">
        <v>2048</v>
      </c>
      <c r="B2826" s="202" t="s">
        <v>2409</v>
      </c>
      <c r="C2826" s="203" t="s">
        <v>1660</v>
      </c>
      <c r="D2826" s="202" t="s">
        <v>1950</v>
      </c>
      <c r="E2826" s="202" t="s">
        <v>1472</v>
      </c>
      <c r="F2826" s="202" t="s">
        <v>505</v>
      </c>
      <c r="G2826" s="253">
        <v>30</v>
      </c>
      <c r="H2826" s="361" t="s">
        <v>1433</v>
      </c>
      <c r="I2826" s="359" t="s">
        <v>1407</v>
      </c>
      <c r="J2826" s="358">
        <v>0.82320000000000004</v>
      </c>
      <c r="K2826" s="359" t="s">
        <v>1113</v>
      </c>
      <c r="L2826" s="359" t="s">
        <v>1408</v>
      </c>
      <c r="M2826" s="368">
        <v>2008</v>
      </c>
      <c r="N2826" s="207" t="s">
        <v>1663</v>
      </c>
      <c r="O2826" s="203"/>
      <c r="P2826" t="str">
        <f t="shared" si="44"/>
        <v>Upper Minnehaha Creek Watershed TMDL-Long-(27-0160-00)-TP</v>
      </c>
    </row>
    <row r="2827" spans="1:16" ht="27.95" hidden="1" customHeight="1" x14ac:dyDescent="0.25">
      <c r="A2827" s="203" t="s">
        <v>2048</v>
      </c>
      <c r="B2827" s="202" t="s">
        <v>2409</v>
      </c>
      <c r="C2827" s="203" t="s">
        <v>1660</v>
      </c>
      <c r="D2827" s="202" t="s">
        <v>1950</v>
      </c>
      <c r="E2827" s="202" t="s">
        <v>1472</v>
      </c>
      <c r="F2827" s="202" t="s">
        <v>505</v>
      </c>
      <c r="G2827" s="253">
        <v>8.1100000000000005E-2</v>
      </c>
      <c r="H2827" s="361" t="s">
        <v>1414</v>
      </c>
      <c r="I2827" s="359" t="s">
        <v>1407</v>
      </c>
      <c r="J2827" s="358">
        <v>0.82410000000000005</v>
      </c>
      <c r="K2827" s="359" t="s">
        <v>1113</v>
      </c>
      <c r="L2827" s="359" t="s">
        <v>1392</v>
      </c>
      <c r="M2827" s="368">
        <v>2008</v>
      </c>
      <c r="N2827" s="207" t="s">
        <v>1663</v>
      </c>
      <c r="O2827" s="203"/>
      <c r="P2827" t="str">
        <f t="shared" si="44"/>
        <v>Upper Minnehaha Creek Watershed TMDL-Long-(27-0160-00)-TP</v>
      </c>
    </row>
    <row r="2828" spans="1:16" ht="27.95" hidden="1" customHeight="1" x14ac:dyDescent="0.25">
      <c r="A2828" s="203" t="s">
        <v>2049</v>
      </c>
      <c r="B2828" s="202" t="s">
        <v>711</v>
      </c>
      <c r="C2828" s="203" t="s">
        <v>1901</v>
      </c>
      <c r="D2828" s="202" t="s">
        <v>715</v>
      </c>
      <c r="E2828" s="202" t="s">
        <v>1902</v>
      </c>
      <c r="F2828" s="202" t="s">
        <v>505</v>
      </c>
      <c r="G2828" s="253">
        <v>16</v>
      </c>
      <c r="H2828" s="361" t="s">
        <v>1433</v>
      </c>
      <c r="I2828" s="359" t="s">
        <v>1407</v>
      </c>
      <c r="J2828" s="358">
        <v>0.7681</v>
      </c>
      <c r="K2828" s="359" t="s">
        <v>1113</v>
      </c>
      <c r="L2828" s="359" t="s">
        <v>1408</v>
      </c>
      <c r="M2828" s="368">
        <v>2001</v>
      </c>
      <c r="N2828" s="205">
        <v>39136</v>
      </c>
      <c r="O2828" s="203"/>
      <c r="P2828" t="str">
        <f t="shared" si="44"/>
        <v>Lake Independence Excess Nutrients TMDL-Independence-(27-0176-00)-TP</v>
      </c>
    </row>
    <row r="2829" spans="1:16" ht="27.95" hidden="1" customHeight="1" x14ac:dyDescent="0.25">
      <c r="A2829" s="203" t="s">
        <v>2049</v>
      </c>
      <c r="B2829" s="202" t="s">
        <v>711</v>
      </c>
      <c r="C2829" s="203" t="s">
        <v>1901</v>
      </c>
      <c r="D2829" s="202" t="s">
        <v>715</v>
      </c>
      <c r="E2829" s="202" t="s">
        <v>1902</v>
      </c>
      <c r="F2829" s="202" t="s">
        <v>505</v>
      </c>
      <c r="G2829" s="253">
        <v>7.0000000000000007E-2</v>
      </c>
      <c r="H2829" s="361" t="s">
        <v>1414</v>
      </c>
      <c r="I2829" s="359" t="s">
        <v>1407</v>
      </c>
      <c r="J2829" s="358">
        <v>0.7681</v>
      </c>
      <c r="K2829" s="359" t="s">
        <v>1113</v>
      </c>
      <c r="L2829" s="359" t="s">
        <v>1392</v>
      </c>
      <c r="M2829" s="368">
        <v>2001</v>
      </c>
      <c r="N2829" s="205">
        <v>39136</v>
      </c>
      <c r="O2829" s="203"/>
      <c r="P2829" t="str">
        <f t="shared" si="44"/>
        <v>Lake Independence Excess Nutrients TMDL-Independence-(27-0176-00)-TP</v>
      </c>
    </row>
    <row r="2830" spans="1:16" ht="27.95" hidden="1" customHeight="1" x14ac:dyDescent="0.25">
      <c r="A2830" s="203" t="s">
        <v>2049</v>
      </c>
      <c r="B2830" s="202" t="s">
        <v>711</v>
      </c>
      <c r="C2830" s="203" t="s">
        <v>1709</v>
      </c>
      <c r="D2830" s="202" t="s">
        <v>1710</v>
      </c>
      <c r="E2830" s="202" t="s">
        <v>1711</v>
      </c>
      <c r="F2830" s="202" t="s">
        <v>505</v>
      </c>
      <c r="G2830" s="253">
        <v>19.37</v>
      </c>
      <c r="H2830" s="361" t="s">
        <v>1433</v>
      </c>
      <c r="I2830" s="359" t="s">
        <v>1407</v>
      </c>
      <c r="J2830" s="358">
        <v>0.65780000000000005</v>
      </c>
      <c r="K2830" s="359" t="s">
        <v>1113</v>
      </c>
      <c r="L2830" s="359" t="s">
        <v>1408</v>
      </c>
      <c r="M2830" s="368">
        <v>2004</v>
      </c>
      <c r="N2830" s="205">
        <v>40658</v>
      </c>
      <c r="O2830" s="203"/>
      <c r="P2830" t="str">
        <f t="shared" si="44"/>
        <v>Lake Sarah Excess Nutrients TMDL-West Sarah-(27-0191-01)-TP</v>
      </c>
    </row>
    <row r="2831" spans="1:16" ht="27.95" hidden="1" customHeight="1" x14ac:dyDescent="0.25">
      <c r="A2831" s="203" t="s">
        <v>2049</v>
      </c>
      <c r="B2831" s="202" t="s">
        <v>711</v>
      </c>
      <c r="C2831" s="203" t="s">
        <v>1709</v>
      </c>
      <c r="D2831" s="202" t="s">
        <v>1710</v>
      </c>
      <c r="E2831" s="202" t="s">
        <v>1711</v>
      </c>
      <c r="F2831" s="202" t="s">
        <v>505</v>
      </c>
      <c r="G2831" s="253">
        <v>5.2999999999999999E-2</v>
      </c>
      <c r="H2831" s="361" t="s">
        <v>1414</v>
      </c>
      <c r="I2831" s="359" t="s">
        <v>1407</v>
      </c>
      <c r="J2831" s="358">
        <v>0.65810000000000002</v>
      </c>
      <c r="K2831" s="359" t="s">
        <v>1113</v>
      </c>
      <c r="L2831" s="359" t="s">
        <v>1392</v>
      </c>
      <c r="M2831" s="368">
        <v>2004</v>
      </c>
      <c r="N2831" s="205">
        <v>40658</v>
      </c>
      <c r="O2831" s="203"/>
      <c r="P2831" t="str">
        <f t="shared" si="44"/>
        <v>Lake Sarah Excess Nutrients TMDL-West Sarah-(27-0191-01)-TP</v>
      </c>
    </row>
    <row r="2832" spans="1:16" ht="27.95" hidden="1" customHeight="1" x14ac:dyDescent="0.25">
      <c r="A2832" s="203" t="s">
        <v>2049</v>
      </c>
      <c r="B2832" s="202" t="s">
        <v>711</v>
      </c>
      <c r="C2832" s="203" t="s">
        <v>1709</v>
      </c>
      <c r="D2832" s="202" t="s">
        <v>1712</v>
      </c>
      <c r="E2832" s="202" t="s">
        <v>1713</v>
      </c>
      <c r="F2832" s="202" t="s">
        <v>505</v>
      </c>
      <c r="G2832" s="253">
        <v>19.37</v>
      </c>
      <c r="H2832" s="361" t="s">
        <v>1433</v>
      </c>
      <c r="I2832" s="359" t="s">
        <v>1407</v>
      </c>
      <c r="J2832" s="358">
        <v>0.65780000000000005</v>
      </c>
      <c r="K2832" s="359" t="s">
        <v>1113</v>
      </c>
      <c r="L2832" s="359" t="s">
        <v>1408</v>
      </c>
      <c r="M2832" s="368">
        <v>2004</v>
      </c>
      <c r="N2832" s="205">
        <v>40658</v>
      </c>
      <c r="O2832" s="203"/>
      <c r="P2832" t="str">
        <f t="shared" si="44"/>
        <v>Lake Sarah Excess Nutrients TMDL-East Sarah-(27-0191-02)-TP</v>
      </c>
    </row>
    <row r="2833" spans="1:16" ht="27.95" hidden="1" customHeight="1" x14ac:dyDescent="0.25">
      <c r="A2833" s="203" t="s">
        <v>2049</v>
      </c>
      <c r="B2833" s="202" t="s">
        <v>711</v>
      </c>
      <c r="C2833" s="203" t="s">
        <v>1709</v>
      </c>
      <c r="D2833" s="202" t="s">
        <v>1712</v>
      </c>
      <c r="E2833" s="202" t="s">
        <v>1713</v>
      </c>
      <c r="F2833" s="202" t="s">
        <v>505</v>
      </c>
      <c r="G2833" s="253">
        <v>5.2999999999999999E-2</v>
      </c>
      <c r="H2833" s="361" t="s">
        <v>1414</v>
      </c>
      <c r="I2833" s="359" t="s">
        <v>1407</v>
      </c>
      <c r="J2833" s="358">
        <v>0.65810000000000002</v>
      </c>
      <c r="K2833" s="359" t="s">
        <v>1113</v>
      </c>
      <c r="L2833" s="359" t="s">
        <v>1392</v>
      </c>
      <c r="M2833" s="368">
        <v>2004</v>
      </c>
      <c r="N2833" s="205">
        <v>40658</v>
      </c>
      <c r="O2833" s="203"/>
      <c r="P2833" t="str">
        <f t="shared" si="44"/>
        <v>Lake Sarah Excess Nutrients TMDL-East Sarah-(27-0191-02)-TP</v>
      </c>
    </row>
    <row r="2834" spans="1:16" ht="27.95" hidden="1" customHeight="1" x14ac:dyDescent="0.25">
      <c r="A2834" s="203" t="s">
        <v>2049</v>
      </c>
      <c r="B2834" s="202" t="s">
        <v>711</v>
      </c>
      <c r="C2834" s="203" t="s">
        <v>1387</v>
      </c>
      <c r="D2834" s="202" t="s">
        <v>1388</v>
      </c>
      <c r="E2834" s="202" t="s">
        <v>1389</v>
      </c>
      <c r="F2834" s="202" t="s">
        <v>505</v>
      </c>
      <c r="G2834" s="253">
        <v>0.5</v>
      </c>
      <c r="H2834" s="361" t="s">
        <v>1400</v>
      </c>
      <c r="I2834" s="359" t="s">
        <v>1379</v>
      </c>
      <c r="J2834" s="359" t="s">
        <v>1380</v>
      </c>
      <c r="K2834" s="359" t="s">
        <v>1391</v>
      </c>
      <c r="L2834" s="359" t="s">
        <v>1392</v>
      </c>
      <c r="M2834" s="368">
        <v>2005</v>
      </c>
      <c r="N2834" s="207" t="s">
        <v>1393</v>
      </c>
      <c r="O2834" s="203"/>
      <c r="P2834" t="str">
        <f t="shared" si="44"/>
        <v>North Fork Crow and Lower Crow Bacteria, Turbidity, and Low DO TMDL-Crow River-(07010204-502)-E. coli</v>
      </c>
    </row>
    <row r="2835" spans="1:16" ht="27.95" hidden="1" customHeight="1" x14ac:dyDescent="0.25">
      <c r="A2835" s="203" t="s">
        <v>2049</v>
      </c>
      <c r="B2835" s="202" t="s">
        <v>711</v>
      </c>
      <c r="C2835" s="203" t="s">
        <v>1387</v>
      </c>
      <c r="D2835" s="202" t="s">
        <v>1388</v>
      </c>
      <c r="E2835" s="202" t="s">
        <v>1389</v>
      </c>
      <c r="F2835" s="202" t="s">
        <v>505</v>
      </c>
      <c r="G2835" s="253">
        <v>0.3</v>
      </c>
      <c r="H2835" s="361" t="s">
        <v>1400</v>
      </c>
      <c r="I2835" s="359" t="s">
        <v>1382</v>
      </c>
      <c r="J2835" s="359" t="s">
        <v>1380</v>
      </c>
      <c r="K2835" s="359" t="s">
        <v>1391</v>
      </c>
      <c r="L2835" s="359" t="s">
        <v>1392</v>
      </c>
      <c r="M2835" s="368">
        <v>2005</v>
      </c>
      <c r="N2835" s="207" t="s">
        <v>1393</v>
      </c>
      <c r="O2835" s="203"/>
      <c r="P2835" t="str">
        <f t="shared" si="44"/>
        <v>North Fork Crow and Lower Crow Bacteria, Turbidity, and Low DO TMDL-Crow River-(07010204-502)-E. coli</v>
      </c>
    </row>
    <row r="2836" spans="1:16" ht="27.95" hidden="1" customHeight="1" x14ac:dyDescent="0.25">
      <c r="A2836" s="203" t="s">
        <v>2049</v>
      </c>
      <c r="B2836" s="202" t="s">
        <v>711</v>
      </c>
      <c r="C2836" s="203" t="s">
        <v>1387</v>
      </c>
      <c r="D2836" s="202" t="s">
        <v>1388</v>
      </c>
      <c r="E2836" s="202" t="s">
        <v>1389</v>
      </c>
      <c r="F2836" s="202" t="s">
        <v>505</v>
      </c>
      <c r="G2836" s="253">
        <v>0.2</v>
      </c>
      <c r="H2836" s="361" t="s">
        <v>1400</v>
      </c>
      <c r="I2836" s="359" t="s">
        <v>1383</v>
      </c>
      <c r="J2836" s="359" t="s">
        <v>1380</v>
      </c>
      <c r="K2836" s="359" t="s">
        <v>1391</v>
      </c>
      <c r="L2836" s="359" t="s">
        <v>1392</v>
      </c>
      <c r="M2836" s="368">
        <v>2005</v>
      </c>
      <c r="N2836" s="207" t="s">
        <v>1393</v>
      </c>
      <c r="O2836" s="203"/>
      <c r="P2836" t="str">
        <f t="shared" si="44"/>
        <v>North Fork Crow and Lower Crow Bacteria, Turbidity, and Low DO TMDL-Crow River-(07010204-502)-E. coli</v>
      </c>
    </row>
    <row r="2837" spans="1:16" ht="27.95" hidden="1" customHeight="1" x14ac:dyDescent="0.25">
      <c r="A2837" s="203" t="s">
        <v>2049</v>
      </c>
      <c r="B2837" s="202" t="s">
        <v>711</v>
      </c>
      <c r="C2837" s="203" t="s">
        <v>1387</v>
      </c>
      <c r="D2837" s="202" t="s">
        <v>1388</v>
      </c>
      <c r="E2837" s="202" t="s">
        <v>1389</v>
      </c>
      <c r="F2837" s="202" t="s">
        <v>505</v>
      </c>
      <c r="G2837" s="253">
        <v>0.1</v>
      </c>
      <c r="H2837" s="361" t="s">
        <v>1400</v>
      </c>
      <c r="I2837" s="359" t="s">
        <v>1384</v>
      </c>
      <c r="J2837" s="359" t="s">
        <v>1380</v>
      </c>
      <c r="K2837" s="359" t="s">
        <v>1391</v>
      </c>
      <c r="L2837" s="359" t="s">
        <v>1392</v>
      </c>
      <c r="M2837" s="368">
        <v>2005</v>
      </c>
      <c r="N2837" s="207" t="s">
        <v>1393</v>
      </c>
      <c r="O2837" s="203"/>
      <c r="P2837" t="str">
        <f t="shared" si="44"/>
        <v>North Fork Crow and Lower Crow Bacteria, Turbidity, and Low DO TMDL-Crow River-(07010204-502)-E. coli</v>
      </c>
    </row>
    <row r="2838" spans="1:16" ht="27.95" hidden="1" customHeight="1" x14ac:dyDescent="0.25">
      <c r="A2838" s="203" t="s">
        <v>2049</v>
      </c>
      <c r="B2838" s="202" t="s">
        <v>711</v>
      </c>
      <c r="C2838" s="203" t="s">
        <v>1387</v>
      </c>
      <c r="D2838" s="202" t="s">
        <v>1388</v>
      </c>
      <c r="E2838" s="202" t="s">
        <v>1389</v>
      </c>
      <c r="F2838" s="202" t="s">
        <v>505</v>
      </c>
      <c r="G2838" s="253">
        <v>0.1</v>
      </c>
      <c r="H2838" s="361" t="s">
        <v>1400</v>
      </c>
      <c r="I2838" s="359" t="s">
        <v>1385</v>
      </c>
      <c r="J2838" s="359" t="s">
        <v>1380</v>
      </c>
      <c r="K2838" s="359" t="s">
        <v>1391</v>
      </c>
      <c r="L2838" s="359" t="s">
        <v>1392</v>
      </c>
      <c r="M2838" s="368">
        <v>2005</v>
      </c>
      <c r="N2838" s="207" t="s">
        <v>1393</v>
      </c>
      <c r="O2838" s="203"/>
      <c r="P2838" t="str">
        <f t="shared" si="44"/>
        <v>North Fork Crow and Lower Crow Bacteria, Turbidity, and Low DO TMDL-Crow River-(07010204-502)-E. coli</v>
      </c>
    </row>
    <row r="2839" spans="1:16" ht="27.95" hidden="1" customHeight="1" x14ac:dyDescent="0.25">
      <c r="A2839" s="203" t="s">
        <v>2049</v>
      </c>
      <c r="B2839" s="202" t="s">
        <v>711</v>
      </c>
      <c r="C2839" s="203" t="s">
        <v>1387</v>
      </c>
      <c r="D2839" s="202" t="s">
        <v>1388</v>
      </c>
      <c r="E2839" s="202" t="s">
        <v>1389</v>
      </c>
      <c r="F2839" s="202" t="s">
        <v>505</v>
      </c>
      <c r="G2839" s="253">
        <v>0.1</v>
      </c>
      <c r="H2839" s="361" t="s">
        <v>488</v>
      </c>
      <c r="I2839" s="359" t="s">
        <v>1379</v>
      </c>
      <c r="J2839" s="359" t="s">
        <v>1380</v>
      </c>
      <c r="K2839" s="359" t="s">
        <v>22</v>
      </c>
      <c r="L2839" s="359" t="s">
        <v>1392</v>
      </c>
      <c r="M2839" s="368">
        <v>2004</v>
      </c>
      <c r="N2839" s="207" t="s">
        <v>1393</v>
      </c>
      <c r="O2839" s="203"/>
      <c r="P2839" t="str">
        <f t="shared" si="44"/>
        <v>North Fork Crow and Lower Crow Bacteria, Turbidity, and Low DO TMDL-Crow River-(07010204-502)-TSS</v>
      </c>
    </row>
    <row r="2840" spans="1:16" ht="27.95" hidden="1" customHeight="1" x14ac:dyDescent="0.25">
      <c r="A2840" s="203" t="s">
        <v>2049</v>
      </c>
      <c r="B2840" s="202" t="s">
        <v>711</v>
      </c>
      <c r="C2840" s="203" t="s">
        <v>1387</v>
      </c>
      <c r="D2840" s="202" t="s">
        <v>1388</v>
      </c>
      <c r="E2840" s="202" t="s">
        <v>1389</v>
      </c>
      <c r="F2840" s="202" t="s">
        <v>505</v>
      </c>
      <c r="G2840" s="253">
        <v>0.1</v>
      </c>
      <c r="H2840" s="361" t="s">
        <v>488</v>
      </c>
      <c r="I2840" s="359" t="s">
        <v>1382</v>
      </c>
      <c r="J2840" s="359" t="s">
        <v>1380</v>
      </c>
      <c r="K2840" s="359" t="s">
        <v>22</v>
      </c>
      <c r="L2840" s="359" t="s">
        <v>1392</v>
      </c>
      <c r="M2840" s="368">
        <v>2004</v>
      </c>
      <c r="N2840" s="207" t="s">
        <v>1393</v>
      </c>
      <c r="O2840" s="203"/>
      <c r="P2840" t="str">
        <f t="shared" si="44"/>
        <v>North Fork Crow and Lower Crow Bacteria, Turbidity, and Low DO TMDL-Crow River-(07010204-502)-TSS</v>
      </c>
    </row>
    <row r="2841" spans="1:16" ht="27.95" hidden="1" customHeight="1" x14ac:dyDescent="0.25">
      <c r="A2841" s="203" t="s">
        <v>2049</v>
      </c>
      <c r="B2841" s="202" t="s">
        <v>711</v>
      </c>
      <c r="C2841" s="203" t="s">
        <v>1387</v>
      </c>
      <c r="D2841" s="202" t="s">
        <v>1388</v>
      </c>
      <c r="E2841" s="202" t="s">
        <v>1389</v>
      </c>
      <c r="F2841" s="202" t="s">
        <v>505</v>
      </c>
      <c r="G2841" s="253">
        <v>0.1</v>
      </c>
      <c r="H2841" s="361" t="s">
        <v>488</v>
      </c>
      <c r="I2841" s="359" t="s">
        <v>1383</v>
      </c>
      <c r="J2841" s="359" t="s">
        <v>1380</v>
      </c>
      <c r="K2841" s="359" t="s">
        <v>22</v>
      </c>
      <c r="L2841" s="359" t="s">
        <v>1392</v>
      </c>
      <c r="M2841" s="368">
        <v>2004</v>
      </c>
      <c r="N2841" s="207" t="s">
        <v>1393</v>
      </c>
      <c r="O2841" s="203"/>
      <c r="P2841" t="str">
        <f t="shared" si="44"/>
        <v>North Fork Crow and Lower Crow Bacteria, Turbidity, and Low DO TMDL-Crow River-(07010204-502)-TSS</v>
      </c>
    </row>
    <row r="2842" spans="1:16" ht="27.95" hidden="1" customHeight="1" x14ac:dyDescent="0.25">
      <c r="A2842" s="203" t="s">
        <v>2049</v>
      </c>
      <c r="B2842" s="202" t="s">
        <v>711</v>
      </c>
      <c r="C2842" s="203" t="s">
        <v>1387</v>
      </c>
      <c r="D2842" s="202" t="s">
        <v>1388</v>
      </c>
      <c r="E2842" s="202" t="s">
        <v>1389</v>
      </c>
      <c r="F2842" s="202" t="s">
        <v>505</v>
      </c>
      <c r="G2842" s="253">
        <v>0.1</v>
      </c>
      <c r="H2842" s="361" t="s">
        <v>488</v>
      </c>
      <c r="I2842" s="359" t="s">
        <v>1384</v>
      </c>
      <c r="J2842" s="359" t="s">
        <v>1380</v>
      </c>
      <c r="K2842" s="359" t="s">
        <v>22</v>
      </c>
      <c r="L2842" s="359" t="s">
        <v>1392</v>
      </c>
      <c r="M2842" s="368">
        <v>2004</v>
      </c>
      <c r="N2842" s="207" t="s">
        <v>1393</v>
      </c>
      <c r="O2842" s="203"/>
      <c r="P2842" t="str">
        <f t="shared" si="44"/>
        <v>North Fork Crow and Lower Crow Bacteria, Turbidity, and Low DO TMDL-Crow River-(07010204-502)-TSS</v>
      </c>
    </row>
    <row r="2843" spans="1:16" ht="27.95" hidden="1" customHeight="1" x14ac:dyDescent="0.25">
      <c r="A2843" s="203" t="s">
        <v>2049</v>
      </c>
      <c r="B2843" s="202" t="s">
        <v>711</v>
      </c>
      <c r="C2843" s="203" t="s">
        <v>1387</v>
      </c>
      <c r="D2843" s="202" t="s">
        <v>1388</v>
      </c>
      <c r="E2843" s="202" t="s">
        <v>1389</v>
      </c>
      <c r="F2843" s="202" t="s">
        <v>505</v>
      </c>
      <c r="G2843" s="253">
        <v>0.1</v>
      </c>
      <c r="H2843" s="361" t="s">
        <v>488</v>
      </c>
      <c r="I2843" s="359" t="s">
        <v>1385</v>
      </c>
      <c r="J2843" s="359" t="s">
        <v>1380</v>
      </c>
      <c r="K2843" s="359" t="s">
        <v>22</v>
      </c>
      <c r="L2843" s="359" t="s">
        <v>1392</v>
      </c>
      <c r="M2843" s="368">
        <v>2004</v>
      </c>
      <c r="N2843" s="207" t="s">
        <v>1393</v>
      </c>
      <c r="O2843" s="203"/>
      <c r="P2843" t="str">
        <f t="shared" si="44"/>
        <v>North Fork Crow and Lower Crow Bacteria, Turbidity, and Low DO TMDL-Crow River-(07010204-502)-TSS</v>
      </c>
    </row>
    <row r="2844" spans="1:16" ht="27.95" hidden="1" customHeight="1" x14ac:dyDescent="0.25">
      <c r="A2844" s="203" t="s">
        <v>2049</v>
      </c>
      <c r="B2844" s="202" t="s">
        <v>711</v>
      </c>
      <c r="C2844" s="203" t="s">
        <v>1714</v>
      </c>
      <c r="D2844" s="202" t="s">
        <v>1717</v>
      </c>
      <c r="E2844" s="202" t="s">
        <v>1718</v>
      </c>
      <c r="F2844" s="202" t="s">
        <v>505</v>
      </c>
      <c r="G2844" s="253">
        <v>4</v>
      </c>
      <c r="H2844" s="361" t="s">
        <v>1433</v>
      </c>
      <c r="I2844" s="359" t="s">
        <v>1407</v>
      </c>
      <c r="J2844" s="358">
        <v>0.88200000000000001</v>
      </c>
      <c r="K2844" s="361" t="s">
        <v>1113</v>
      </c>
      <c r="L2844" s="359" t="s">
        <v>1408</v>
      </c>
      <c r="M2844" s="368">
        <v>2012</v>
      </c>
      <c r="N2844" s="205">
        <v>43007</v>
      </c>
      <c r="O2844" s="203"/>
      <c r="P2844" t="str">
        <f t="shared" si="44"/>
        <v>Pioneer-Sarah Creek WMO WRAPS 2012-Spurzem-(27-0149-00)-TP</v>
      </c>
    </row>
    <row r="2845" spans="1:16" ht="27.95" hidden="1" customHeight="1" x14ac:dyDescent="0.25">
      <c r="A2845" s="203" t="s">
        <v>2049</v>
      </c>
      <c r="B2845" s="202" t="s">
        <v>711</v>
      </c>
      <c r="C2845" s="203" t="s">
        <v>1714</v>
      </c>
      <c r="D2845" s="202" t="s">
        <v>1717</v>
      </c>
      <c r="E2845" s="202" t="s">
        <v>1718</v>
      </c>
      <c r="F2845" s="202" t="s">
        <v>505</v>
      </c>
      <c r="G2845" s="253">
        <v>1.0999999999999999E-2</v>
      </c>
      <c r="H2845" s="361" t="s">
        <v>1414</v>
      </c>
      <c r="I2845" s="359" t="s">
        <v>1407</v>
      </c>
      <c r="J2845" s="358">
        <v>0.88200000000000001</v>
      </c>
      <c r="K2845" s="361" t="s">
        <v>1113</v>
      </c>
      <c r="L2845" s="359" t="s">
        <v>1392</v>
      </c>
      <c r="M2845" s="368">
        <v>2012</v>
      </c>
      <c r="N2845" s="205">
        <v>43007</v>
      </c>
      <c r="O2845" s="203"/>
      <c r="P2845" t="str">
        <f t="shared" si="44"/>
        <v>Pioneer-Sarah Creek WMO WRAPS 2012-Spurzem-(27-0149-00)-TP</v>
      </c>
    </row>
    <row r="2846" spans="1:16" ht="27.95" hidden="1" customHeight="1" x14ac:dyDescent="0.25">
      <c r="A2846" s="203" t="s">
        <v>2049</v>
      </c>
      <c r="B2846" s="202" t="s">
        <v>711</v>
      </c>
      <c r="C2846" s="203" t="s">
        <v>1714</v>
      </c>
      <c r="D2846" s="202" t="s">
        <v>2050</v>
      </c>
      <c r="E2846" s="202" t="s">
        <v>2051</v>
      </c>
      <c r="F2846" s="202" t="s">
        <v>505</v>
      </c>
      <c r="G2846" s="253">
        <v>0.04</v>
      </c>
      <c r="H2846" s="361" t="s">
        <v>1433</v>
      </c>
      <c r="I2846" s="359" t="s">
        <v>1407</v>
      </c>
      <c r="J2846" s="358">
        <v>0.92</v>
      </c>
      <c r="K2846" s="361" t="s">
        <v>1113</v>
      </c>
      <c r="L2846" s="359" t="s">
        <v>1408</v>
      </c>
      <c r="M2846" s="368">
        <v>2012</v>
      </c>
      <c r="N2846" s="205">
        <v>43007</v>
      </c>
      <c r="O2846" s="203"/>
      <c r="P2846" t="str">
        <f t="shared" si="44"/>
        <v>Pioneer-Sarah Creek WMO WRAPS 2012-Ardmore-(27-0153-00)-TP</v>
      </c>
    </row>
    <row r="2847" spans="1:16" ht="27.95" hidden="1" customHeight="1" x14ac:dyDescent="0.25">
      <c r="A2847" s="203" t="s">
        <v>2049</v>
      </c>
      <c r="B2847" s="202" t="s">
        <v>711</v>
      </c>
      <c r="C2847" s="203" t="s">
        <v>1714</v>
      </c>
      <c r="D2847" s="202" t="s">
        <v>2050</v>
      </c>
      <c r="E2847" s="202" t="s">
        <v>2051</v>
      </c>
      <c r="F2847" s="202" t="s">
        <v>505</v>
      </c>
      <c r="G2847" s="253">
        <v>1E-4</v>
      </c>
      <c r="H2847" s="361" t="s">
        <v>1414</v>
      </c>
      <c r="I2847" s="359" t="s">
        <v>1407</v>
      </c>
      <c r="J2847" s="358">
        <v>0.92</v>
      </c>
      <c r="K2847" s="361" t="s">
        <v>1113</v>
      </c>
      <c r="L2847" s="359" t="s">
        <v>1392</v>
      </c>
      <c r="M2847" s="368">
        <v>2012</v>
      </c>
      <c r="N2847" s="205">
        <v>43007</v>
      </c>
      <c r="O2847" s="203"/>
      <c r="P2847" t="str">
        <f t="shared" si="44"/>
        <v>Pioneer-Sarah Creek WMO WRAPS 2012-Ardmore-(27-0153-00)-TP</v>
      </c>
    </row>
    <row r="2848" spans="1:16" ht="27.95" hidden="1" customHeight="1" x14ac:dyDescent="0.25">
      <c r="A2848" s="203" t="s">
        <v>2049</v>
      </c>
      <c r="B2848" s="202" t="s">
        <v>711</v>
      </c>
      <c r="C2848" s="203" t="s">
        <v>1719</v>
      </c>
      <c r="D2848" s="202" t="s">
        <v>1720</v>
      </c>
      <c r="E2848" s="202" t="s">
        <v>1721</v>
      </c>
      <c r="F2848" s="202" t="s">
        <v>505</v>
      </c>
      <c r="G2848" s="253">
        <v>0.98</v>
      </c>
      <c r="H2848" s="361" t="s">
        <v>1400</v>
      </c>
      <c r="I2848" s="359" t="s">
        <v>1379</v>
      </c>
      <c r="J2848" s="358">
        <v>0.32</v>
      </c>
      <c r="K2848" s="359" t="s">
        <v>1391</v>
      </c>
      <c r="L2848" s="359" t="s">
        <v>1392</v>
      </c>
      <c r="M2848" s="368">
        <v>2013</v>
      </c>
      <c r="N2848" s="205">
        <v>43593</v>
      </c>
      <c r="O2848" s="203"/>
      <c r="P2848" t="str">
        <f t="shared" si="44"/>
        <v>South Fork Crow River WRAPS 2012-Crow River, South Fork-(07010205-508)-E. coli</v>
      </c>
    </row>
    <row r="2849" spans="1:16" ht="27.95" hidden="1" customHeight="1" x14ac:dyDescent="0.25">
      <c r="A2849" s="203" t="s">
        <v>2049</v>
      </c>
      <c r="B2849" s="202" t="s">
        <v>711</v>
      </c>
      <c r="C2849" s="203" t="s">
        <v>1719</v>
      </c>
      <c r="D2849" s="202" t="s">
        <v>1720</v>
      </c>
      <c r="E2849" s="202" t="s">
        <v>1721</v>
      </c>
      <c r="F2849" s="202" t="s">
        <v>505</v>
      </c>
      <c r="G2849" s="253">
        <v>0.27</v>
      </c>
      <c r="H2849" s="361" t="s">
        <v>1400</v>
      </c>
      <c r="I2849" s="359" t="s">
        <v>1382</v>
      </c>
      <c r="J2849" s="358">
        <v>0.33</v>
      </c>
      <c r="K2849" s="359" t="s">
        <v>1391</v>
      </c>
      <c r="L2849" s="359" t="s">
        <v>1392</v>
      </c>
      <c r="M2849" s="368">
        <v>2013</v>
      </c>
      <c r="N2849" s="205">
        <v>43593</v>
      </c>
      <c r="O2849" s="203"/>
      <c r="P2849" t="str">
        <f t="shared" si="44"/>
        <v>South Fork Crow River WRAPS 2012-Crow River, South Fork-(07010205-508)-E. coli</v>
      </c>
    </row>
    <row r="2850" spans="1:16" ht="27.95" hidden="1" customHeight="1" x14ac:dyDescent="0.25">
      <c r="A2850" s="203" t="s">
        <v>2049</v>
      </c>
      <c r="B2850" s="202" t="s">
        <v>711</v>
      </c>
      <c r="C2850" s="203" t="s">
        <v>1719</v>
      </c>
      <c r="D2850" s="202" t="s">
        <v>1720</v>
      </c>
      <c r="E2850" s="202" t="s">
        <v>1721</v>
      </c>
      <c r="F2850" s="202" t="s">
        <v>505</v>
      </c>
      <c r="G2850" s="253">
        <v>0.08</v>
      </c>
      <c r="H2850" s="361" t="s">
        <v>1400</v>
      </c>
      <c r="I2850" s="359" t="s">
        <v>1383</v>
      </c>
      <c r="J2850" s="358">
        <v>0.47</v>
      </c>
      <c r="K2850" s="359" t="s">
        <v>1391</v>
      </c>
      <c r="L2850" s="359" t="s">
        <v>1392</v>
      </c>
      <c r="M2850" s="368">
        <v>2013</v>
      </c>
      <c r="N2850" s="205">
        <v>43593</v>
      </c>
      <c r="O2850" s="203"/>
      <c r="P2850" t="str">
        <f t="shared" si="44"/>
        <v>South Fork Crow River WRAPS 2012-Crow River, South Fork-(07010205-508)-E. coli</v>
      </c>
    </row>
    <row r="2851" spans="1:16" ht="27.95" hidden="1" customHeight="1" x14ac:dyDescent="0.25">
      <c r="A2851" s="203" t="s">
        <v>2049</v>
      </c>
      <c r="B2851" s="202" t="s">
        <v>711</v>
      </c>
      <c r="C2851" s="203" t="s">
        <v>1719</v>
      </c>
      <c r="D2851" s="202" t="s">
        <v>1720</v>
      </c>
      <c r="E2851" s="202" t="s">
        <v>1721</v>
      </c>
      <c r="F2851" s="202" t="s">
        <v>505</v>
      </c>
      <c r="G2851" s="253">
        <v>0.02</v>
      </c>
      <c r="H2851" s="361" t="s">
        <v>1400</v>
      </c>
      <c r="I2851" s="359" t="s">
        <v>1384</v>
      </c>
      <c r="J2851" s="358">
        <v>0.36</v>
      </c>
      <c r="K2851" s="359" t="s">
        <v>1391</v>
      </c>
      <c r="L2851" s="359" t="s">
        <v>1392</v>
      </c>
      <c r="M2851" s="368">
        <v>2013</v>
      </c>
      <c r="N2851" s="205">
        <v>43593</v>
      </c>
      <c r="O2851" s="203"/>
      <c r="P2851" t="str">
        <f t="shared" si="44"/>
        <v>South Fork Crow River WRAPS 2012-Crow River, South Fork-(07010205-508)-E. coli</v>
      </c>
    </row>
    <row r="2852" spans="1:16" ht="27.95" hidden="1" customHeight="1" x14ac:dyDescent="0.25">
      <c r="A2852" s="203" t="s">
        <v>2049</v>
      </c>
      <c r="B2852" s="202" t="s">
        <v>711</v>
      </c>
      <c r="C2852" s="203" t="s">
        <v>1719</v>
      </c>
      <c r="D2852" s="202" t="s">
        <v>1720</v>
      </c>
      <c r="E2852" s="202" t="s">
        <v>1721</v>
      </c>
      <c r="F2852" s="202" t="s">
        <v>505</v>
      </c>
      <c r="G2852" s="253" t="s">
        <v>515</v>
      </c>
      <c r="H2852" s="361" t="s">
        <v>1400</v>
      </c>
      <c r="I2852" s="359" t="s">
        <v>1385</v>
      </c>
      <c r="J2852" s="359" t="s">
        <v>515</v>
      </c>
      <c r="K2852" s="359" t="s">
        <v>1391</v>
      </c>
      <c r="L2852" s="359" t="s">
        <v>1392</v>
      </c>
      <c r="M2852" s="368">
        <v>2013</v>
      </c>
      <c r="N2852" s="205">
        <v>43593</v>
      </c>
      <c r="O2852" s="203"/>
      <c r="P2852" t="str">
        <f t="shared" si="44"/>
        <v>South Fork Crow River WRAPS 2012-Crow River, South Fork-(07010205-508)-E. coli</v>
      </c>
    </row>
    <row r="2853" spans="1:16" ht="27.95" hidden="1" customHeight="1" x14ac:dyDescent="0.25">
      <c r="A2853" s="203" t="s">
        <v>2049</v>
      </c>
      <c r="B2853" s="202" t="s">
        <v>711</v>
      </c>
      <c r="C2853" s="203" t="s">
        <v>1719</v>
      </c>
      <c r="D2853" s="202" t="s">
        <v>1720</v>
      </c>
      <c r="E2853" s="202" t="s">
        <v>1721</v>
      </c>
      <c r="F2853" s="202" t="s">
        <v>475</v>
      </c>
      <c r="G2853" s="253">
        <v>10.199999999999999</v>
      </c>
      <c r="H2853" s="361" t="s">
        <v>488</v>
      </c>
      <c r="I2853" s="359" t="s">
        <v>1379</v>
      </c>
      <c r="J2853" s="358">
        <v>0.49</v>
      </c>
      <c r="K2853" s="359" t="s">
        <v>22</v>
      </c>
      <c r="L2853" s="359" t="s">
        <v>1392</v>
      </c>
      <c r="M2853" s="368">
        <v>2007</v>
      </c>
      <c r="N2853" s="205">
        <v>43593</v>
      </c>
      <c r="O2853" s="203"/>
      <c r="P2853" t="str">
        <f t="shared" si="44"/>
        <v>South Fork Crow River WRAPS 2012-Crow River, South Fork-(07010205-508)-TSS</v>
      </c>
    </row>
    <row r="2854" spans="1:16" ht="27.95" hidden="1" customHeight="1" x14ac:dyDescent="0.25">
      <c r="A2854" s="203" t="s">
        <v>2049</v>
      </c>
      <c r="B2854" s="202" t="s">
        <v>711</v>
      </c>
      <c r="C2854" s="203" t="s">
        <v>1719</v>
      </c>
      <c r="D2854" s="202" t="s">
        <v>1720</v>
      </c>
      <c r="E2854" s="202" t="s">
        <v>1721</v>
      </c>
      <c r="F2854" s="202" t="s">
        <v>475</v>
      </c>
      <c r="G2854" s="253">
        <v>4</v>
      </c>
      <c r="H2854" s="361" t="s">
        <v>488</v>
      </c>
      <c r="I2854" s="359" t="s">
        <v>1382</v>
      </c>
      <c r="J2854" s="358">
        <v>0.09</v>
      </c>
      <c r="K2854" s="359" t="s">
        <v>22</v>
      </c>
      <c r="L2854" s="359" t="s">
        <v>1392</v>
      </c>
      <c r="M2854" s="368">
        <v>2007</v>
      </c>
      <c r="N2854" s="205">
        <v>43593</v>
      </c>
      <c r="O2854" s="203"/>
      <c r="P2854" t="str">
        <f t="shared" si="44"/>
        <v>South Fork Crow River WRAPS 2012-Crow River, South Fork-(07010205-508)-TSS</v>
      </c>
    </row>
    <row r="2855" spans="1:16" ht="27.95" hidden="1" customHeight="1" x14ac:dyDescent="0.25">
      <c r="A2855" s="203" t="s">
        <v>2049</v>
      </c>
      <c r="B2855" s="202" t="s">
        <v>711</v>
      </c>
      <c r="C2855" s="203" t="s">
        <v>1719</v>
      </c>
      <c r="D2855" s="202" t="s">
        <v>1720</v>
      </c>
      <c r="E2855" s="202" t="s">
        <v>1721</v>
      </c>
      <c r="F2855" s="202" t="s">
        <v>475</v>
      </c>
      <c r="G2855" s="253">
        <v>1.2</v>
      </c>
      <c r="H2855" s="361" t="s">
        <v>488</v>
      </c>
      <c r="I2855" s="359" t="s">
        <v>1383</v>
      </c>
      <c r="J2855" s="358">
        <v>0</v>
      </c>
      <c r="K2855" s="359" t="s">
        <v>22</v>
      </c>
      <c r="L2855" s="359" t="s">
        <v>1392</v>
      </c>
      <c r="M2855" s="368">
        <v>2007</v>
      </c>
      <c r="N2855" s="205">
        <v>43593</v>
      </c>
      <c r="O2855" s="203"/>
      <c r="P2855" t="str">
        <f t="shared" si="44"/>
        <v>South Fork Crow River WRAPS 2012-Crow River, South Fork-(07010205-508)-TSS</v>
      </c>
    </row>
    <row r="2856" spans="1:16" ht="27.95" hidden="1" customHeight="1" x14ac:dyDescent="0.25">
      <c r="A2856" s="203" t="s">
        <v>2049</v>
      </c>
      <c r="B2856" s="202" t="s">
        <v>711</v>
      </c>
      <c r="C2856" s="203" t="s">
        <v>1719</v>
      </c>
      <c r="D2856" s="202" t="s">
        <v>1720</v>
      </c>
      <c r="E2856" s="202" t="s">
        <v>1721</v>
      </c>
      <c r="F2856" s="202" t="s">
        <v>475</v>
      </c>
      <c r="G2856" s="253">
        <v>0.3</v>
      </c>
      <c r="H2856" s="361" t="s">
        <v>488</v>
      </c>
      <c r="I2856" s="359" t="s">
        <v>1384</v>
      </c>
      <c r="J2856" s="358">
        <v>0</v>
      </c>
      <c r="K2856" s="359" t="s">
        <v>22</v>
      </c>
      <c r="L2856" s="359" t="s">
        <v>1392</v>
      </c>
      <c r="M2856" s="368">
        <v>2007</v>
      </c>
      <c r="N2856" s="205">
        <v>43593</v>
      </c>
      <c r="O2856" s="203"/>
      <c r="P2856" t="str">
        <f t="shared" si="44"/>
        <v>South Fork Crow River WRAPS 2012-Crow River, South Fork-(07010205-508)-TSS</v>
      </c>
    </row>
    <row r="2857" spans="1:16" ht="27.95" hidden="1" customHeight="1" x14ac:dyDescent="0.25">
      <c r="A2857" s="203" t="s">
        <v>2049</v>
      </c>
      <c r="B2857" s="202" t="s">
        <v>711</v>
      </c>
      <c r="C2857" s="203" t="s">
        <v>1719</v>
      </c>
      <c r="D2857" s="202" t="s">
        <v>1720</v>
      </c>
      <c r="E2857" s="202" t="s">
        <v>1721</v>
      </c>
      <c r="F2857" s="202" t="s">
        <v>475</v>
      </c>
      <c r="G2857" s="253" t="s">
        <v>1722</v>
      </c>
      <c r="H2857" s="361" t="s">
        <v>488</v>
      </c>
      <c r="I2857" s="359" t="s">
        <v>1385</v>
      </c>
      <c r="J2857" s="358">
        <v>0</v>
      </c>
      <c r="K2857" s="359" t="s">
        <v>22</v>
      </c>
      <c r="L2857" s="359" t="s">
        <v>1392</v>
      </c>
      <c r="M2857" s="368">
        <v>2007</v>
      </c>
      <c r="N2857" s="205">
        <v>43593</v>
      </c>
      <c r="O2857" s="203"/>
      <c r="P2857" t="str">
        <f t="shared" si="44"/>
        <v>South Fork Crow River WRAPS 2012-Crow River, South Fork-(07010205-508)-TSS</v>
      </c>
    </row>
    <row r="2858" spans="1:16" ht="27.95" hidden="1" customHeight="1" x14ac:dyDescent="0.25">
      <c r="A2858" s="203" t="s">
        <v>2049</v>
      </c>
      <c r="B2858" s="202" t="s">
        <v>711</v>
      </c>
      <c r="C2858" s="203" t="s">
        <v>1403</v>
      </c>
      <c r="D2858" s="202" t="s">
        <v>1404</v>
      </c>
      <c r="E2858" s="202" t="s">
        <v>1405</v>
      </c>
      <c r="F2858" s="202" t="s">
        <v>475</v>
      </c>
      <c r="G2858" s="253">
        <v>154</v>
      </c>
      <c r="H2858" s="361" t="s">
        <v>1406</v>
      </c>
      <c r="I2858" s="359" t="s">
        <v>1407</v>
      </c>
      <c r="J2858" s="359" t="s">
        <v>1380</v>
      </c>
      <c r="K2858" s="359" t="s">
        <v>22</v>
      </c>
      <c r="L2858" s="359" t="s">
        <v>1408</v>
      </c>
      <c r="M2858" s="368" t="s">
        <v>1407</v>
      </c>
      <c r="N2858" s="205">
        <v>42486</v>
      </c>
      <c r="O2858" s="203"/>
      <c r="P2858" t="str">
        <f t="shared" si="44"/>
        <v>South Metro Mississippi TSS TMDL-Mississippi River-(07040001-531)-TSS</v>
      </c>
    </row>
    <row r="2859" spans="1:16" ht="27.95" hidden="1" customHeight="1" x14ac:dyDescent="0.25">
      <c r="A2859" s="203" t="s">
        <v>2052</v>
      </c>
      <c r="B2859" s="203" t="s">
        <v>2410</v>
      </c>
      <c r="C2859" s="203" t="s">
        <v>1535</v>
      </c>
      <c r="D2859" s="203" t="s">
        <v>2053</v>
      </c>
      <c r="E2859" s="203" t="s">
        <v>2054</v>
      </c>
      <c r="F2859" s="203" t="s">
        <v>505</v>
      </c>
      <c r="G2859" s="257">
        <v>40.799999999999997</v>
      </c>
      <c r="H2859" s="361" t="s">
        <v>1433</v>
      </c>
      <c r="I2859" s="361" t="s">
        <v>1407</v>
      </c>
      <c r="J2859" s="360">
        <v>0.30259999999999998</v>
      </c>
      <c r="K2859" s="361" t="s">
        <v>1113</v>
      </c>
      <c r="L2859" s="361" t="s">
        <v>1408</v>
      </c>
      <c r="M2859" s="370">
        <v>2008</v>
      </c>
      <c r="N2859" s="207">
        <v>43903</v>
      </c>
      <c r="O2859" s="203"/>
      <c r="P2859" t="str">
        <f t="shared" si="44"/>
        <v>Lower Minnesota River WRAPS 2014-Thole-(70-0120-01)-TP</v>
      </c>
    </row>
    <row r="2860" spans="1:16" ht="27.95" hidden="1" customHeight="1" x14ac:dyDescent="0.25">
      <c r="A2860" s="203" t="s">
        <v>2052</v>
      </c>
      <c r="B2860" s="203" t="s">
        <v>2410</v>
      </c>
      <c r="C2860" s="203" t="s">
        <v>1535</v>
      </c>
      <c r="D2860" s="203" t="s">
        <v>2053</v>
      </c>
      <c r="E2860" s="203" t="s">
        <v>2054</v>
      </c>
      <c r="F2860" s="203" t="s">
        <v>505</v>
      </c>
      <c r="G2860" s="257">
        <v>0.112</v>
      </c>
      <c r="H2860" s="361" t="s">
        <v>1414</v>
      </c>
      <c r="I2860" s="361" t="s">
        <v>1407</v>
      </c>
      <c r="J2860" s="360">
        <v>0.3</v>
      </c>
      <c r="K2860" s="361" t="s">
        <v>1113</v>
      </c>
      <c r="L2860" s="361" t="s">
        <v>1392</v>
      </c>
      <c r="M2860" s="370">
        <v>2008</v>
      </c>
      <c r="N2860" s="207">
        <v>43903</v>
      </c>
      <c r="O2860" s="203"/>
      <c r="P2860" t="str">
        <f t="shared" si="44"/>
        <v>Lower Minnesota River WRAPS 2014-Thole-(70-0120-01)-TP</v>
      </c>
    </row>
    <row r="2861" spans="1:16" ht="27.95" hidden="1" customHeight="1" x14ac:dyDescent="0.25">
      <c r="A2861" s="203" t="s">
        <v>2052</v>
      </c>
      <c r="B2861" s="203" t="s">
        <v>2410</v>
      </c>
      <c r="C2861" s="203" t="s">
        <v>1535</v>
      </c>
      <c r="D2861" s="203" t="s">
        <v>1816</v>
      </c>
      <c r="E2861" s="203" t="s">
        <v>1428</v>
      </c>
      <c r="F2861" s="203" t="s">
        <v>505</v>
      </c>
      <c r="G2861" s="257">
        <v>0.86</v>
      </c>
      <c r="H2861" s="361" t="s">
        <v>1414</v>
      </c>
      <c r="I2861" s="361" t="s">
        <v>1407</v>
      </c>
      <c r="J2861" s="360">
        <v>0.67</v>
      </c>
      <c r="K2861" s="361" t="s">
        <v>1113</v>
      </c>
      <c r="L2861" s="361" t="s">
        <v>1392</v>
      </c>
      <c r="M2861" s="370">
        <v>2010</v>
      </c>
      <c r="N2861" s="207">
        <v>43903</v>
      </c>
      <c r="O2861" s="361" t="s">
        <v>1817</v>
      </c>
      <c r="P2861" t="str">
        <f t="shared" si="44"/>
        <v>Lower Minnesota River WRAPS 2014-Sand Creek-(07020012-513)-TP</v>
      </c>
    </row>
    <row r="2862" spans="1:16" ht="27.95" hidden="1" customHeight="1" x14ac:dyDescent="0.25">
      <c r="A2862" s="203" t="s">
        <v>2052</v>
      </c>
      <c r="B2862" s="203" t="s">
        <v>2410</v>
      </c>
      <c r="C2862" s="203" t="s">
        <v>1535</v>
      </c>
      <c r="D2862" s="203" t="s">
        <v>1816</v>
      </c>
      <c r="E2862" s="203" t="s">
        <v>1428</v>
      </c>
      <c r="F2862" s="203" t="s">
        <v>505</v>
      </c>
      <c r="G2862" s="257">
        <v>1043</v>
      </c>
      <c r="H2862" s="361" t="s">
        <v>1414</v>
      </c>
      <c r="I2862" s="361" t="s">
        <v>1379</v>
      </c>
      <c r="J2862" s="275">
        <v>0.89</v>
      </c>
      <c r="K2862" s="361" t="s">
        <v>22</v>
      </c>
      <c r="L2862" s="361" t="s">
        <v>1392</v>
      </c>
      <c r="M2862" s="370">
        <v>2010</v>
      </c>
      <c r="N2862" s="207">
        <v>43903</v>
      </c>
      <c r="O2862" s="361" t="s">
        <v>1817</v>
      </c>
      <c r="P2862" t="str">
        <f t="shared" si="44"/>
        <v>Lower Minnesota River WRAPS 2014-Sand Creek-(07020012-513)-TSS</v>
      </c>
    </row>
    <row r="2863" spans="1:16" ht="27.95" hidden="1" customHeight="1" x14ac:dyDescent="0.25">
      <c r="A2863" s="203" t="s">
        <v>2052</v>
      </c>
      <c r="B2863" s="203" t="s">
        <v>2410</v>
      </c>
      <c r="C2863" s="203" t="s">
        <v>1535</v>
      </c>
      <c r="D2863" s="203" t="s">
        <v>1816</v>
      </c>
      <c r="E2863" s="203" t="s">
        <v>1428</v>
      </c>
      <c r="F2863" s="203" t="s">
        <v>505</v>
      </c>
      <c r="G2863" s="257">
        <v>246</v>
      </c>
      <c r="H2863" s="361" t="s">
        <v>1414</v>
      </c>
      <c r="I2863" s="361" t="s">
        <v>1382</v>
      </c>
      <c r="J2863" s="275">
        <v>0.89</v>
      </c>
      <c r="K2863" s="361" t="s">
        <v>22</v>
      </c>
      <c r="L2863" s="361" t="s">
        <v>1392</v>
      </c>
      <c r="M2863" s="370">
        <v>2010</v>
      </c>
      <c r="N2863" s="207">
        <v>43903</v>
      </c>
      <c r="O2863" s="361" t="s">
        <v>1817</v>
      </c>
      <c r="P2863" t="str">
        <f t="shared" si="44"/>
        <v>Lower Minnesota River WRAPS 2014-Sand Creek-(07020012-513)-TSS</v>
      </c>
    </row>
    <row r="2864" spans="1:16" ht="27.95" hidden="1" customHeight="1" x14ac:dyDescent="0.25">
      <c r="A2864" s="203" t="s">
        <v>2052</v>
      </c>
      <c r="B2864" s="203" t="s">
        <v>2410</v>
      </c>
      <c r="C2864" s="203" t="s">
        <v>1535</v>
      </c>
      <c r="D2864" s="203" t="s">
        <v>1816</v>
      </c>
      <c r="E2864" s="203" t="s">
        <v>1428</v>
      </c>
      <c r="F2864" s="203" t="s">
        <v>505</v>
      </c>
      <c r="G2864" s="257">
        <v>77</v>
      </c>
      <c r="H2864" s="361" t="s">
        <v>1414</v>
      </c>
      <c r="I2864" s="361" t="s">
        <v>1383</v>
      </c>
      <c r="J2864" s="275">
        <v>0.89</v>
      </c>
      <c r="K2864" s="361" t="s">
        <v>22</v>
      </c>
      <c r="L2864" s="361" t="s">
        <v>1392</v>
      </c>
      <c r="M2864" s="370">
        <v>2010</v>
      </c>
      <c r="N2864" s="207">
        <v>43903</v>
      </c>
      <c r="O2864" s="361" t="s">
        <v>1817</v>
      </c>
      <c r="P2864" t="str">
        <f t="shared" si="44"/>
        <v>Lower Minnesota River WRAPS 2014-Sand Creek-(07020012-513)-TSS</v>
      </c>
    </row>
    <row r="2865" spans="1:16" ht="27.95" hidden="1" customHeight="1" x14ac:dyDescent="0.25">
      <c r="A2865" s="203" t="s">
        <v>2052</v>
      </c>
      <c r="B2865" s="203" t="s">
        <v>2410</v>
      </c>
      <c r="C2865" s="203" t="s">
        <v>1535</v>
      </c>
      <c r="D2865" s="203" t="s">
        <v>1816</v>
      </c>
      <c r="E2865" s="203" t="s">
        <v>1428</v>
      </c>
      <c r="F2865" s="203" t="s">
        <v>505</v>
      </c>
      <c r="G2865" s="257">
        <v>12</v>
      </c>
      <c r="H2865" s="361" t="s">
        <v>1414</v>
      </c>
      <c r="I2865" s="361" t="s">
        <v>1384</v>
      </c>
      <c r="J2865" s="275">
        <v>0.89</v>
      </c>
      <c r="K2865" s="361" t="s">
        <v>22</v>
      </c>
      <c r="L2865" s="361" t="s">
        <v>1392</v>
      </c>
      <c r="M2865" s="370">
        <v>2010</v>
      </c>
      <c r="N2865" s="207">
        <v>43903</v>
      </c>
      <c r="O2865" s="361" t="s">
        <v>1817</v>
      </c>
      <c r="P2865" t="str">
        <f t="shared" si="44"/>
        <v>Lower Minnesota River WRAPS 2014-Sand Creek-(07020012-513)-TSS</v>
      </c>
    </row>
    <row r="2866" spans="1:16" ht="27.95" hidden="1" customHeight="1" x14ac:dyDescent="0.25">
      <c r="A2866" s="203" t="s">
        <v>2052</v>
      </c>
      <c r="B2866" s="203" t="s">
        <v>2410</v>
      </c>
      <c r="C2866" s="203" t="s">
        <v>1535</v>
      </c>
      <c r="D2866" s="203" t="s">
        <v>1816</v>
      </c>
      <c r="E2866" s="203" t="s">
        <v>1428</v>
      </c>
      <c r="F2866" s="203" t="s">
        <v>505</v>
      </c>
      <c r="G2866" s="257" t="s">
        <v>515</v>
      </c>
      <c r="H2866" s="361" t="s">
        <v>1414</v>
      </c>
      <c r="I2866" s="361" t="s">
        <v>1385</v>
      </c>
      <c r="J2866" s="275">
        <v>0.89</v>
      </c>
      <c r="K2866" s="361" t="s">
        <v>22</v>
      </c>
      <c r="L2866" s="361" t="s">
        <v>1392</v>
      </c>
      <c r="M2866" s="370">
        <v>2010</v>
      </c>
      <c r="N2866" s="207">
        <v>43903</v>
      </c>
      <c r="O2866" s="361" t="s">
        <v>1817</v>
      </c>
      <c r="P2866" t="str">
        <f t="shared" si="44"/>
        <v>Lower Minnesota River WRAPS 2014-Sand Creek-(07020012-513)-TSS</v>
      </c>
    </row>
    <row r="2867" spans="1:16" ht="27.95" hidden="1" customHeight="1" x14ac:dyDescent="0.25">
      <c r="A2867" s="203" t="s">
        <v>2052</v>
      </c>
      <c r="B2867" s="203" t="s">
        <v>2410</v>
      </c>
      <c r="C2867" s="203" t="s">
        <v>1535</v>
      </c>
      <c r="D2867" s="203" t="s">
        <v>1816</v>
      </c>
      <c r="E2867" s="203" t="s">
        <v>1428</v>
      </c>
      <c r="F2867" s="203" t="s">
        <v>505</v>
      </c>
      <c r="G2867" s="257">
        <v>18</v>
      </c>
      <c r="H2867" s="361" t="s">
        <v>1390</v>
      </c>
      <c r="I2867" s="361" t="s">
        <v>1379</v>
      </c>
      <c r="J2867" s="275">
        <v>0.68</v>
      </c>
      <c r="K2867" s="361" t="s">
        <v>1391</v>
      </c>
      <c r="L2867" s="361" t="s">
        <v>1392</v>
      </c>
      <c r="M2867" s="370">
        <v>2010</v>
      </c>
      <c r="N2867" s="207">
        <v>43903</v>
      </c>
      <c r="O2867" s="361" t="s">
        <v>1817</v>
      </c>
      <c r="P2867" t="str">
        <f t="shared" si="44"/>
        <v>Lower Minnesota River WRAPS 2014-Sand Creek-(07020012-513)-E. coli</v>
      </c>
    </row>
    <row r="2868" spans="1:16" ht="27.95" hidden="1" customHeight="1" x14ac:dyDescent="0.25">
      <c r="A2868" s="203" t="s">
        <v>2052</v>
      </c>
      <c r="B2868" s="203" t="s">
        <v>2410</v>
      </c>
      <c r="C2868" s="203" t="s">
        <v>1535</v>
      </c>
      <c r="D2868" s="203" t="s">
        <v>1816</v>
      </c>
      <c r="E2868" s="203" t="s">
        <v>1428</v>
      </c>
      <c r="F2868" s="203" t="s">
        <v>505</v>
      </c>
      <c r="G2868" s="257">
        <v>4.3</v>
      </c>
      <c r="H2868" s="361" t="s">
        <v>1390</v>
      </c>
      <c r="I2868" s="361" t="s">
        <v>1382</v>
      </c>
      <c r="J2868" s="275">
        <v>0.68</v>
      </c>
      <c r="K2868" s="361" t="s">
        <v>1391</v>
      </c>
      <c r="L2868" s="361" t="s">
        <v>1392</v>
      </c>
      <c r="M2868" s="370">
        <v>2010</v>
      </c>
      <c r="N2868" s="207">
        <v>43903</v>
      </c>
      <c r="O2868" s="361" t="s">
        <v>1817</v>
      </c>
      <c r="P2868" t="str">
        <f t="shared" si="44"/>
        <v>Lower Minnesota River WRAPS 2014-Sand Creek-(07020012-513)-E. coli</v>
      </c>
    </row>
    <row r="2869" spans="1:16" ht="27.95" hidden="1" customHeight="1" x14ac:dyDescent="0.25">
      <c r="A2869" s="203" t="s">
        <v>2052</v>
      </c>
      <c r="B2869" s="203" t="s">
        <v>2410</v>
      </c>
      <c r="C2869" s="203" t="s">
        <v>1535</v>
      </c>
      <c r="D2869" s="203" t="s">
        <v>1816</v>
      </c>
      <c r="E2869" s="203" t="s">
        <v>1428</v>
      </c>
      <c r="F2869" s="203" t="s">
        <v>505</v>
      </c>
      <c r="G2869" s="257">
        <v>1.3</v>
      </c>
      <c r="H2869" s="361" t="s">
        <v>1390</v>
      </c>
      <c r="I2869" s="361" t="s">
        <v>1383</v>
      </c>
      <c r="J2869" s="275">
        <v>0.68</v>
      </c>
      <c r="K2869" s="361" t="s">
        <v>1391</v>
      </c>
      <c r="L2869" s="361" t="s">
        <v>1392</v>
      </c>
      <c r="M2869" s="370">
        <v>2010</v>
      </c>
      <c r="N2869" s="207">
        <v>43903</v>
      </c>
      <c r="O2869" s="361" t="s">
        <v>1817</v>
      </c>
      <c r="P2869" t="str">
        <f t="shared" si="44"/>
        <v>Lower Minnesota River WRAPS 2014-Sand Creek-(07020012-513)-E. coli</v>
      </c>
    </row>
    <row r="2870" spans="1:16" ht="27.95" hidden="1" customHeight="1" x14ac:dyDescent="0.25">
      <c r="A2870" s="203" t="s">
        <v>2052</v>
      </c>
      <c r="B2870" s="203" t="s">
        <v>2410</v>
      </c>
      <c r="C2870" s="203" t="s">
        <v>1535</v>
      </c>
      <c r="D2870" s="203" t="s">
        <v>1816</v>
      </c>
      <c r="E2870" s="203" t="s">
        <v>1428</v>
      </c>
      <c r="F2870" s="203" t="s">
        <v>505</v>
      </c>
      <c r="G2870" s="257">
        <v>0.14000000000000001</v>
      </c>
      <c r="H2870" s="361" t="s">
        <v>1390</v>
      </c>
      <c r="I2870" s="361" t="s">
        <v>1384</v>
      </c>
      <c r="J2870" s="275">
        <v>0.68</v>
      </c>
      <c r="K2870" s="361" t="s">
        <v>1391</v>
      </c>
      <c r="L2870" s="361" t="s">
        <v>1392</v>
      </c>
      <c r="M2870" s="370">
        <v>2010</v>
      </c>
      <c r="N2870" s="207">
        <v>43903</v>
      </c>
      <c r="O2870" s="361" t="s">
        <v>1817</v>
      </c>
      <c r="P2870" t="str">
        <f t="shared" si="44"/>
        <v>Lower Minnesota River WRAPS 2014-Sand Creek-(07020012-513)-E. coli</v>
      </c>
    </row>
    <row r="2871" spans="1:16" ht="27.95" hidden="1" customHeight="1" x14ac:dyDescent="0.25">
      <c r="A2871" s="203" t="s">
        <v>2052</v>
      </c>
      <c r="B2871" s="203" t="s">
        <v>2410</v>
      </c>
      <c r="C2871" s="203" t="s">
        <v>1535</v>
      </c>
      <c r="D2871" s="203" t="s">
        <v>1816</v>
      </c>
      <c r="E2871" s="203" t="s">
        <v>1428</v>
      </c>
      <c r="F2871" s="203" t="s">
        <v>505</v>
      </c>
      <c r="G2871" s="257" t="s">
        <v>515</v>
      </c>
      <c r="H2871" s="361" t="s">
        <v>1390</v>
      </c>
      <c r="I2871" s="361" t="s">
        <v>1385</v>
      </c>
      <c r="J2871" s="275">
        <v>0.68</v>
      </c>
      <c r="K2871" s="361" t="s">
        <v>1391</v>
      </c>
      <c r="L2871" s="361" t="s">
        <v>1392</v>
      </c>
      <c r="M2871" s="370">
        <v>2010</v>
      </c>
      <c r="N2871" s="207">
        <v>43903</v>
      </c>
      <c r="O2871" s="361" t="s">
        <v>1817</v>
      </c>
      <c r="P2871" t="str">
        <f t="shared" si="44"/>
        <v>Lower Minnesota River WRAPS 2014-Sand Creek-(07020012-513)-E. coli</v>
      </c>
    </row>
    <row r="2872" spans="1:16" ht="27.95" hidden="1" customHeight="1" x14ac:dyDescent="0.25">
      <c r="A2872" s="203" t="s">
        <v>2052</v>
      </c>
      <c r="B2872" s="202" t="s">
        <v>2410</v>
      </c>
      <c r="C2872" s="203" t="s">
        <v>1568</v>
      </c>
      <c r="D2872" s="202" t="s">
        <v>1634</v>
      </c>
      <c r="E2872" s="202" t="s">
        <v>1557</v>
      </c>
      <c r="F2872" s="202" t="s">
        <v>475</v>
      </c>
      <c r="G2872" s="253">
        <v>4.0999999999999996</v>
      </c>
      <c r="H2872" s="361" t="s">
        <v>1400</v>
      </c>
      <c r="I2872" s="359" t="s">
        <v>1379</v>
      </c>
      <c r="J2872" s="274">
        <v>0.6</v>
      </c>
      <c r="K2872" s="359" t="s">
        <v>1391</v>
      </c>
      <c r="L2872" s="359" t="s">
        <v>1392</v>
      </c>
      <c r="M2872" s="368">
        <v>2010</v>
      </c>
      <c r="N2872" s="205">
        <v>43627</v>
      </c>
      <c r="O2872" s="203" t="s">
        <v>1537</v>
      </c>
      <c r="P2872" t="str">
        <f t="shared" si="44"/>
        <v>MN River E. Coli TMDL-Minnesota River-(07020012-800)-E. coli</v>
      </c>
    </row>
    <row r="2873" spans="1:16" ht="27.95" hidden="1" customHeight="1" x14ac:dyDescent="0.25">
      <c r="A2873" s="203" t="s">
        <v>2052</v>
      </c>
      <c r="B2873" s="202" t="s">
        <v>2410</v>
      </c>
      <c r="C2873" s="203" t="s">
        <v>1568</v>
      </c>
      <c r="D2873" s="202" t="s">
        <v>1634</v>
      </c>
      <c r="E2873" s="202" t="s">
        <v>1557</v>
      </c>
      <c r="F2873" s="202" t="s">
        <v>475</v>
      </c>
      <c r="G2873" s="253">
        <v>1.7</v>
      </c>
      <c r="H2873" s="361" t="s">
        <v>1400</v>
      </c>
      <c r="I2873" s="359" t="s">
        <v>1382</v>
      </c>
      <c r="J2873" s="274">
        <v>0.6</v>
      </c>
      <c r="K2873" s="359" t="s">
        <v>1391</v>
      </c>
      <c r="L2873" s="359" t="s">
        <v>1392</v>
      </c>
      <c r="M2873" s="368">
        <v>2010</v>
      </c>
      <c r="N2873" s="205">
        <v>43627</v>
      </c>
      <c r="O2873" s="203" t="s">
        <v>1537</v>
      </c>
      <c r="P2873" t="str">
        <f t="shared" si="44"/>
        <v>MN River E. Coli TMDL-Minnesota River-(07020012-800)-E. coli</v>
      </c>
    </row>
    <row r="2874" spans="1:16" ht="27.95" hidden="1" customHeight="1" x14ac:dyDescent="0.25">
      <c r="A2874" s="203" t="s">
        <v>2052</v>
      </c>
      <c r="B2874" s="202" t="s">
        <v>2410</v>
      </c>
      <c r="C2874" s="203" t="s">
        <v>1568</v>
      </c>
      <c r="D2874" s="202" t="s">
        <v>1634</v>
      </c>
      <c r="E2874" s="202" t="s">
        <v>1557</v>
      </c>
      <c r="F2874" s="202" t="s">
        <v>475</v>
      </c>
      <c r="G2874" s="253">
        <v>0.23</v>
      </c>
      <c r="H2874" s="361" t="s">
        <v>1400</v>
      </c>
      <c r="I2874" s="359" t="s">
        <v>1383</v>
      </c>
      <c r="J2874" s="274">
        <v>0.6</v>
      </c>
      <c r="K2874" s="359" t="s">
        <v>1391</v>
      </c>
      <c r="L2874" s="359" t="s">
        <v>1392</v>
      </c>
      <c r="M2874" s="368">
        <v>2010</v>
      </c>
      <c r="N2874" s="205">
        <v>43627</v>
      </c>
      <c r="O2874" s="203" t="s">
        <v>1537</v>
      </c>
      <c r="P2874" t="str">
        <f t="shared" si="44"/>
        <v>MN River E. Coli TMDL-Minnesota River-(07020012-800)-E. coli</v>
      </c>
    </row>
    <row r="2875" spans="1:16" ht="27.95" hidden="1" customHeight="1" x14ac:dyDescent="0.25">
      <c r="A2875" s="203" t="s">
        <v>2052</v>
      </c>
      <c r="B2875" s="202" t="s">
        <v>2410</v>
      </c>
      <c r="C2875" s="203" t="s">
        <v>1568</v>
      </c>
      <c r="D2875" s="202" t="s">
        <v>1634</v>
      </c>
      <c r="E2875" s="202" t="s">
        <v>1557</v>
      </c>
      <c r="F2875" s="202" t="s">
        <v>475</v>
      </c>
      <c r="G2875" s="253">
        <v>0.06</v>
      </c>
      <c r="H2875" s="361" t="s">
        <v>1400</v>
      </c>
      <c r="I2875" s="359" t="s">
        <v>1384</v>
      </c>
      <c r="J2875" s="274">
        <v>0.6</v>
      </c>
      <c r="K2875" s="359" t="s">
        <v>1391</v>
      </c>
      <c r="L2875" s="359" t="s">
        <v>1392</v>
      </c>
      <c r="M2875" s="368">
        <v>2010</v>
      </c>
      <c r="N2875" s="205">
        <v>43627</v>
      </c>
      <c r="O2875" s="203" t="s">
        <v>1537</v>
      </c>
      <c r="P2875" t="str">
        <f t="shared" si="44"/>
        <v>MN River E. Coli TMDL-Minnesota River-(07020012-800)-E. coli</v>
      </c>
    </row>
    <row r="2876" spans="1:16" ht="27.95" hidden="1" customHeight="1" x14ac:dyDescent="0.25">
      <c r="A2876" s="203" t="s">
        <v>2052</v>
      </c>
      <c r="B2876" s="202" t="s">
        <v>2410</v>
      </c>
      <c r="C2876" s="203" t="s">
        <v>1568</v>
      </c>
      <c r="D2876" s="202" t="s">
        <v>1634</v>
      </c>
      <c r="E2876" s="202" t="s">
        <v>1557</v>
      </c>
      <c r="F2876" s="202" t="s">
        <v>475</v>
      </c>
      <c r="G2876" s="253">
        <v>1.9E-2</v>
      </c>
      <c r="H2876" s="361" t="s">
        <v>1400</v>
      </c>
      <c r="I2876" s="359" t="s">
        <v>1385</v>
      </c>
      <c r="J2876" s="274">
        <v>0.6</v>
      </c>
      <c r="K2876" s="359" t="s">
        <v>1391</v>
      </c>
      <c r="L2876" s="359" t="s">
        <v>1392</v>
      </c>
      <c r="M2876" s="368">
        <v>2010</v>
      </c>
      <c r="N2876" s="205">
        <v>43627</v>
      </c>
      <c r="O2876" s="203" t="s">
        <v>1537</v>
      </c>
      <c r="P2876" t="str">
        <f t="shared" si="44"/>
        <v>MN River E. Coli TMDL-Minnesota River-(07020012-800)-E. coli</v>
      </c>
    </row>
    <row r="2877" spans="1:16" ht="27.95" hidden="1" customHeight="1" x14ac:dyDescent="0.25">
      <c r="A2877" s="203" t="s">
        <v>2052</v>
      </c>
      <c r="B2877" s="202" t="s">
        <v>2410</v>
      </c>
      <c r="C2877" s="203" t="s">
        <v>1403</v>
      </c>
      <c r="D2877" s="202" t="s">
        <v>1404</v>
      </c>
      <c r="E2877" s="202" t="s">
        <v>1405</v>
      </c>
      <c r="F2877" s="202" t="s">
        <v>475</v>
      </c>
      <c r="G2877" s="253">
        <v>154</v>
      </c>
      <c r="H2877" s="361" t="s">
        <v>1406</v>
      </c>
      <c r="I2877" s="359" t="s">
        <v>1407</v>
      </c>
      <c r="J2877" s="359" t="s">
        <v>1380</v>
      </c>
      <c r="K2877" s="359" t="s">
        <v>22</v>
      </c>
      <c r="L2877" s="359" t="s">
        <v>1408</v>
      </c>
      <c r="M2877" s="368" t="s">
        <v>1407</v>
      </c>
      <c r="N2877" s="205">
        <v>42486</v>
      </c>
      <c r="O2877" s="203"/>
      <c r="P2877" t="str">
        <f t="shared" si="44"/>
        <v>South Metro Mississippi TSS TMDL-Mississippi River-(07040001-531)-TSS</v>
      </c>
    </row>
    <row r="2878" spans="1:16" ht="27.95" hidden="1" customHeight="1" x14ac:dyDescent="0.25">
      <c r="A2878" s="203" t="s">
        <v>2052</v>
      </c>
      <c r="B2878" s="202" t="s">
        <v>2410</v>
      </c>
      <c r="C2878" s="203" t="s">
        <v>1461</v>
      </c>
      <c r="D2878" s="202" t="s">
        <v>1816</v>
      </c>
      <c r="E2878" s="202" t="s">
        <v>1428</v>
      </c>
      <c r="F2878" s="202" t="s">
        <v>475</v>
      </c>
      <c r="G2878" s="254">
        <v>4402547</v>
      </c>
      <c r="H2878" s="361" t="s">
        <v>1433</v>
      </c>
      <c r="I2878" s="359" t="s">
        <v>1407</v>
      </c>
      <c r="J2878" s="359" t="s">
        <v>1380</v>
      </c>
      <c r="K2878" s="359" t="s">
        <v>8</v>
      </c>
      <c r="L2878" s="359" t="s">
        <v>1408</v>
      </c>
      <c r="M2878" s="368" t="s">
        <v>1407</v>
      </c>
      <c r="N2878" s="205">
        <v>42530</v>
      </c>
      <c r="O2878" s="203"/>
      <c r="P2878" t="str">
        <f t="shared" si="44"/>
        <v>Twin Cities Metro Area Chloride TMDL and Management Plan-Sand Creek-(07020012-513)-Chloride</v>
      </c>
    </row>
    <row r="2879" spans="1:16" ht="27.95" hidden="1" customHeight="1" x14ac:dyDescent="0.25">
      <c r="A2879" s="203" t="s">
        <v>2052</v>
      </c>
      <c r="B2879" s="202" t="s">
        <v>2410</v>
      </c>
      <c r="C2879" s="203" t="s">
        <v>1461</v>
      </c>
      <c r="D2879" s="202" t="s">
        <v>1816</v>
      </c>
      <c r="E2879" s="202" t="s">
        <v>1428</v>
      </c>
      <c r="F2879" s="202" t="s">
        <v>475</v>
      </c>
      <c r="G2879" s="254">
        <v>29156</v>
      </c>
      <c r="H2879" s="361" t="s">
        <v>1414</v>
      </c>
      <c r="I2879" s="359" t="s">
        <v>1407</v>
      </c>
      <c r="J2879" s="359" t="s">
        <v>1380</v>
      </c>
      <c r="K2879" s="359" t="s">
        <v>8</v>
      </c>
      <c r="L2879" s="359" t="s">
        <v>1392</v>
      </c>
      <c r="M2879" s="368" t="s">
        <v>1407</v>
      </c>
      <c r="N2879" s="205">
        <v>42530</v>
      </c>
      <c r="O2879" s="203"/>
      <c r="P2879" t="str">
        <f t="shared" si="44"/>
        <v>Twin Cities Metro Area Chloride TMDL and Management Plan-Sand Creek-(07020012-513)-Chloride</v>
      </c>
    </row>
    <row r="2880" spans="1:16" ht="27.95" hidden="1" customHeight="1" x14ac:dyDescent="0.25">
      <c r="A2880" s="203" t="s">
        <v>2052</v>
      </c>
      <c r="B2880" s="202" t="s">
        <v>2410</v>
      </c>
      <c r="C2880" s="203" t="s">
        <v>1461</v>
      </c>
      <c r="D2880" s="202" t="s">
        <v>1821</v>
      </c>
      <c r="E2880" s="202" t="s">
        <v>1428</v>
      </c>
      <c r="F2880" s="202" t="s">
        <v>475</v>
      </c>
      <c r="G2880" s="254">
        <v>4402547</v>
      </c>
      <c r="H2880" s="361" t="s">
        <v>1433</v>
      </c>
      <c r="I2880" s="359" t="s">
        <v>1407</v>
      </c>
      <c r="J2880" s="359" t="s">
        <v>1380</v>
      </c>
      <c r="K2880" s="359" t="s">
        <v>8</v>
      </c>
      <c r="L2880" s="359" t="s">
        <v>1408</v>
      </c>
      <c r="M2880" s="368" t="s">
        <v>1407</v>
      </c>
      <c r="N2880" s="205">
        <v>42530</v>
      </c>
      <c r="O2880" s="203"/>
      <c r="P2880" t="str">
        <f t="shared" si="44"/>
        <v>Twin Cities Metro Area Chloride TMDL and Management Plan-Sand Creek-(07020012-662)-Chloride</v>
      </c>
    </row>
    <row r="2881" spans="1:16" ht="27.95" hidden="1" customHeight="1" x14ac:dyDescent="0.25">
      <c r="A2881" s="203" t="s">
        <v>2052</v>
      </c>
      <c r="B2881" s="202" t="s">
        <v>2410</v>
      </c>
      <c r="C2881" s="203" t="s">
        <v>1461</v>
      </c>
      <c r="D2881" s="202" t="s">
        <v>1821</v>
      </c>
      <c r="E2881" s="202" t="s">
        <v>1428</v>
      </c>
      <c r="F2881" s="202" t="s">
        <v>475</v>
      </c>
      <c r="G2881" s="254">
        <v>29156</v>
      </c>
      <c r="H2881" s="361" t="s">
        <v>1414</v>
      </c>
      <c r="I2881" s="359" t="s">
        <v>1407</v>
      </c>
      <c r="J2881" s="359" t="s">
        <v>1380</v>
      </c>
      <c r="K2881" s="359" t="s">
        <v>8</v>
      </c>
      <c r="L2881" s="359" t="s">
        <v>1392</v>
      </c>
      <c r="M2881" s="368" t="s">
        <v>1407</v>
      </c>
      <c r="N2881" s="205">
        <v>42530</v>
      </c>
      <c r="O2881" s="203"/>
      <c r="P2881" t="str">
        <f t="shared" si="44"/>
        <v>Twin Cities Metro Area Chloride TMDL and Management Plan-Sand Creek-(07020012-662)-Chloride</v>
      </c>
    </row>
    <row r="2882" spans="1:16" ht="27.95" hidden="1" customHeight="1" x14ac:dyDescent="0.25">
      <c r="A2882" s="203" t="s">
        <v>2055</v>
      </c>
      <c r="B2882" s="202" t="s">
        <v>697</v>
      </c>
      <c r="C2882" s="203" t="s">
        <v>1518</v>
      </c>
      <c r="D2882" s="202" t="s">
        <v>1519</v>
      </c>
      <c r="E2882" s="202" t="s">
        <v>1520</v>
      </c>
      <c r="F2882" s="202" t="s">
        <v>475</v>
      </c>
      <c r="G2882" s="253">
        <v>0.19</v>
      </c>
      <c r="H2882" s="361" t="s">
        <v>1406</v>
      </c>
      <c r="I2882" s="359" t="s">
        <v>1407</v>
      </c>
      <c r="J2882" s="358">
        <v>0.34</v>
      </c>
      <c r="K2882" s="359" t="s">
        <v>1113</v>
      </c>
      <c r="L2882" s="359" t="s">
        <v>1408</v>
      </c>
      <c r="M2882" s="368">
        <v>1992</v>
      </c>
      <c r="N2882" s="207" t="s">
        <v>1521</v>
      </c>
      <c r="O2882" s="203"/>
      <c r="P2882" t="str">
        <f t="shared" si="44"/>
        <v>Lake St. Croix Excess Nutrient TMDL-St. Croix-(82-0001-00)-TP</v>
      </c>
    </row>
    <row r="2883" spans="1:16" ht="27.95" hidden="1" customHeight="1" x14ac:dyDescent="0.25">
      <c r="A2883" s="203" t="s">
        <v>2055</v>
      </c>
      <c r="B2883" s="202" t="s">
        <v>697</v>
      </c>
      <c r="C2883" s="203" t="s">
        <v>1445</v>
      </c>
      <c r="D2883" s="202" t="s">
        <v>1446</v>
      </c>
      <c r="E2883" s="202" t="s">
        <v>1447</v>
      </c>
      <c r="F2883" s="202" t="s">
        <v>475</v>
      </c>
      <c r="G2883" s="253">
        <v>583</v>
      </c>
      <c r="H2883" s="361" t="s">
        <v>1448</v>
      </c>
      <c r="I2883" s="359" t="s">
        <v>1407</v>
      </c>
      <c r="J2883" s="358">
        <v>0.61799999999999999</v>
      </c>
      <c r="K2883" s="359" t="s">
        <v>1113</v>
      </c>
      <c r="L2883" s="359" t="s">
        <v>1408</v>
      </c>
      <c r="M2883" s="368">
        <v>2001</v>
      </c>
      <c r="N2883" s="205">
        <v>41603</v>
      </c>
      <c r="O2883" s="203" t="s">
        <v>1449</v>
      </c>
      <c r="P2883" t="str">
        <f t="shared" ref="P2883:P2946" si="45">CONCATENATE(C2883, "-", E2883, "-","(", D2883,")", "-",K2883)</f>
        <v>Peltier/Centerville Lake Nutrient Impairment TMDL-Peltier-(02-0004-00)-TP</v>
      </c>
    </row>
    <row r="2884" spans="1:16" ht="27.95" hidden="1" customHeight="1" x14ac:dyDescent="0.25">
      <c r="A2884" s="203" t="s">
        <v>2055</v>
      </c>
      <c r="B2884" s="202" t="s">
        <v>697</v>
      </c>
      <c r="C2884" s="203" t="s">
        <v>1445</v>
      </c>
      <c r="D2884" s="202" t="s">
        <v>1446</v>
      </c>
      <c r="E2884" s="202" t="s">
        <v>1447</v>
      </c>
      <c r="F2884" s="202" t="s">
        <v>475</v>
      </c>
      <c r="G2884" s="253">
        <v>4.78</v>
      </c>
      <c r="H2884" s="361" t="s">
        <v>1450</v>
      </c>
      <c r="I2884" s="359" t="s">
        <v>1407</v>
      </c>
      <c r="J2884" s="358">
        <v>0.61760000000000004</v>
      </c>
      <c r="K2884" s="359" t="s">
        <v>1113</v>
      </c>
      <c r="L2884" s="359" t="s">
        <v>1392</v>
      </c>
      <c r="M2884" s="368">
        <v>2001</v>
      </c>
      <c r="N2884" s="205">
        <v>41603</v>
      </c>
      <c r="O2884" s="203" t="s">
        <v>1449</v>
      </c>
      <c r="P2884" t="str">
        <f t="shared" si="45"/>
        <v>Peltier/Centerville Lake Nutrient Impairment TMDL-Peltier-(02-0004-00)-TP</v>
      </c>
    </row>
    <row r="2885" spans="1:16" ht="27.95" hidden="1" customHeight="1" x14ac:dyDescent="0.25">
      <c r="A2885" s="203" t="s">
        <v>2055</v>
      </c>
      <c r="B2885" s="202" t="s">
        <v>697</v>
      </c>
      <c r="C2885" s="203" t="s">
        <v>1403</v>
      </c>
      <c r="D2885" s="202" t="s">
        <v>1404</v>
      </c>
      <c r="E2885" s="202" t="s">
        <v>1405</v>
      </c>
      <c r="F2885" s="202" t="s">
        <v>475</v>
      </c>
      <c r="G2885" s="253">
        <v>154</v>
      </c>
      <c r="H2885" s="361" t="s">
        <v>1406</v>
      </c>
      <c r="I2885" s="359" t="s">
        <v>1407</v>
      </c>
      <c r="J2885" s="208">
        <v>0</v>
      </c>
      <c r="K2885" s="359" t="s">
        <v>22</v>
      </c>
      <c r="L2885" s="359" t="s">
        <v>1408</v>
      </c>
      <c r="M2885" s="368" t="s">
        <v>1407</v>
      </c>
      <c r="N2885" s="205">
        <v>42486</v>
      </c>
      <c r="O2885" s="203"/>
      <c r="P2885" t="str">
        <f t="shared" si="45"/>
        <v>South Metro Mississippi TSS TMDL-Mississippi River-(07040001-531)-TSS</v>
      </c>
    </row>
    <row r="2886" spans="1:16" ht="27.95" hidden="1" customHeight="1" x14ac:dyDescent="0.25">
      <c r="A2886" s="203" t="s">
        <v>2055</v>
      </c>
      <c r="B2886" s="202" t="s">
        <v>697</v>
      </c>
      <c r="C2886" s="203" t="s">
        <v>1461</v>
      </c>
      <c r="D2886" s="202" t="s">
        <v>1462</v>
      </c>
      <c r="E2886" s="202" t="s">
        <v>1463</v>
      </c>
      <c r="F2886" s="202" t="s">
        <v>475</v>
      </c>
      <c r="G2886" s="254">
        <v>21534261</v>
      </c>
      <c r="H2886" s="361" t="s">
        <v>1433</v>
      </c>
      <c r="I2886" s="359" t="s">
        <v>1407</v>
      </c>
      <c r="J2886" s="359" t="s">
        <v>1380</v>
      </c>
      <c r="K2886" s="359" t="s">
        <v>8</v>
      </c>
      <c r="L2886" s="359" t="s">
        <v>1408</v>
      </c>
      <c r="M2886" s="368" t="s">
        <v>1407</v>
      </c>
      <c r="N2886" s="205">
        <v>42530</v>
      </c>
      <c r="O2886" s="203"/>
      <c r="P2886" t="str">
        <f t="shared" si="45"/>
        <v>Twin Cities Metro Area Chloride TMDL and Management Plan-South Long-(62-0067-02)-Chloride</v>
      </c>
    </row>
    <row r="2887" spans="1:16" ht="27.95" hidden="1" customHeight="1" x14ac:dyDescent="0.25">
      <c r="A2887" s="203" t="s">
        <v>2055</v>
      </c>
      <c r="B2887" s="202" t="s">
        <v>697</v>
      </c>
      <c r="C2887" s="203" t="s">
        <v>1461</v>
      </c>
      <c r="D2887" s="202" t="s">
        <v>1462</v>
      </c>
      <c r="E2887" s="202" t="s">
        <v>1463</v>
      </c>
      <c r="F2887" s="202" t="s">
        <v>475</v>
      </c>
      <c r="G2887" s="254">
        <v>58998</v>
      </c>
      <c r="H2887" s="361" t="s">
        <v>1414</v>
      </c>
      <c r="I2887" s="359" t="s">
        <v>1407</v>
      </c>
      <c r="J2887" s="359" t="s">
        <v>1380</v>
      </c>
      <c r="K2887" s="359" t="s">
        <v>8</v>
      </c>
      <c r="L2887" s="359" t="s">
        <v>1392</v>
      </c>
      <c r="M2887" s="368" t="s">
        <v>1407</v>
      </c>
      <c r="N2887" s="205">
        <v>42530</v>
      </c>
      <c r="O2887" s="203"/>
      <c r="P2887" t="str">
        <f t="shared" si="45"/>
        <v>Twin Cities Metro Area Chloride TMDL and Management Plan-South Long-(62-0067-02)-Chloride</v>
      </c>
    </row>
    <row r="2888" spans="1:16" ht="27.95" hidden="1" customHeight="1" x14ac:dyDescent="0.25">
      <c r="A2888" s="203" t="s">
        <v>2055</v>
      </c>
      <c r="B2888" s="202" t="s">
        <v>697</v>
      </c>
      <c r="C2888" s="203" t="s">
        <v>1397</v>
      </c>
      <c r="D2888" s="202" t="s">
        <v>1464</v>
      </c>
      <c r="E2888" s="202" t="s">
        <v>1465</v>
      </c>
      <c r="F2888" s="202" t="s">
        <v>475</v>
      </c>
      <c r="G2888" s="253">
        <v>396</v>
      </c>
      <c r="H2888" s="361" t="s">
        <v>1400</v>
      </c>
      <c r="I2888" s="359" t="s">
        <v>1379</v>
      </c>
      <c r="J2888" s="358">
        <v>0</v>
      </c>
      <c r="K2888" s="359" t="s">
        <v>1391</v>
      </c>
      <c r="L2888" s="359" t="s">
        <v>1392</v>
      </c>
      <c r="M2888" s="368">
        <v>2010</v>
      </c>
      <c r="N2888" s="207" t="s">
        <v>1401</v>
      </c>
      <c r="O2888" s="203"/>
      <c r="P2888" t="str">
        <f t="shared" si="45"/>
        <v>Upper Mississippi River Bacteria TMDL-Rice Creek-(07010206-584)-E. coli</v>
      </c>
    </row>
    <row r="2889" spans="1:16" ht="27.95" hidden="1" customHeight="1" x14ac:dyDescent="0.25">
      <c r="A2889" s="203" t="s">
        <v>2055</v>
      </c>
      <c r="B2889" s="202" t="s">
        <v>697</v>
      </c>
      <c r="C2889" s="203" t="s">
        <v>1397</v>
      </c>
      <c r="D2889" s="202" t="s">
        <v>1464</v>
      </c>
      <c r="E2889" s="202" t="s">
        <v>1465</v>
      </c>
      <c r="F2889" s="202" t="s">
        <v>475</v>
      </c>
      <c r="G2889" s="253">
        <v>96.8</v>
      </c>
      <c r="H2889" s="361" t="s">
        <v>1400</v>
      </c>
      <c r="I2889" s="359" t="s">
        <v>1382</v>
      </c>
      <c r="J2889" s="210">
        <v>4.8000000000000001E-2</v>
      </c>
      <c r="K2889" s="359" t="s">
        <v>1391</v>
      </c>
      <c r="L2889" s="359" t="s">
        <v>1392</v>
      </c>
      <c r="M2889" s="368">
        <v>2010</v>
      </c>
      <c r="N2889" s="207" t="s">
        <v>1401</v>
      </c>
      <c r="O2889" s="203"/>
      <c r="P2889" t="str">
        <f t="shared" si="45"/>
        <v>Upper Mississippi River Bacteria TMDL-Rice Creek-(07010206-584)-E. coli</v>
      </c>
    </row>
    <row r="2890" spans="1:16" ht="27.95" hidden="1" customHeight="1" x14ac:dyDescent="0.25">
      <c r="A2890" s="203" t="s">
        <v>2055</v>
      </c>
      <c r="B2890" s="202" t="s">
        <v>697</v>
      </c>
      <c r="C2890" s="203" t="s">
        <v>1397</v>
      </c>
      <c r="D2890" s="202" t="s">
        <v>1464</v>
      </c>
      <c r="E2890" s="202" t="s">
        <v>1465</v>
      </c>
      <c r="F2890" s="202" t="s">
        <v>475</v>
      </c>
      <c r="G2890" s="253">
        <v>23.6</v>
      </c>
      <c r="H2890" s="361" t="s">
        <v>1400</v>
      </c>
      <c r="I2890" s="359" t="s">
        <v>1383</v>
      </c>
      <c r="J2890" s="358">
        <v>0.44</v>
      </c>
      <c r="K2890" s="359" t="s">
        <v>1391</v>
      </c>
      <c r="L2890" s="359" t="s">
        <v>1392</v>
      </c>
      <c r="M2890" s="368">
        <v>2010</v>
      </c>
      <c r="N2890" s="207" t="s">
        <v>1401</v>
      </c>
      <c r="O2890" s="203"/>
      <c r="P2890" t="str">
        <f t="shared" si="45"/>
        <v>Upper Mississippi River Bacteria TMDL-Rice Creek-(07010206-584)-E. coli</v>
      </c>
    </row>
    <row r="2891" spans="1:16" ht="27.95" hidden="1" customHeight="1" x14ac:dyDescent="0.25">
      <c r="A2891" s="203" t="s">
        <v>2055</v>
      </c>
      <c r="B2891" s="202" t="s">
        <v>697</v>
      </c>
      <c r="C2891" s="203" t="s">
        <v>1397</v>
      </c>
      <c r="D2891" s="202" t="s">
        <v>1464</v>
      </c>
      <c r="E2891" s="202" t="s">
        <v>1465</v>
      </c>
      <c r="F2891" s="202" t="s">
        <v>475</v>
      </c>
      <c r="G2891" s="253">
        <v>4.93</v>
      </c>
      <c r="H2891" s="361" t="s">
        <v>1400</v>
      </c>
      <c r="I2891" s="359" t="s">
        <v>1384</v>
      </c>
      <c r="J2891" s="359" t="s">
        <v>1402</v>
      </c>
      <c r="K2891" s="359" t="s">
        <v>1391</v>
      </c>
      <c r="L2891" s="359" t="s">
        <v>1392</v>
      </c>
      <c r="M2891" s="368">
        <v>2010</v>
      </c>
      <c r="N2891" s="207" t="s">
        <v>1401</v>
      </c>
      <c r="O2891" s="203"/>
      <c r="P2891" t="str">
        <f t="shared" si="45"/>
        <v>Upper Mississippi River Bacteria TMDL-Rice Creek-(07010206-584)-E. coli</v>
      </c>
    </row>
    <row r="2892" spans="1:16" ht="27.95" hidden="1" customHeight="1" x14ac:dyDescent="0.25">
      <c r="A2892" s="203" t="s">
        <v>2055</v>
      </c>
      <c r="B2892" s="202" t="s">
        <v>697</v>
      </c>
      <c r="C2892" s="203" t="s">
        <v>1397</v>
      </c>
      <c r="D2892" s="202" t="s">
        <v>1464</v>
      </c>
      <c r="E2892" s="202" t="s">
        <v>1465</v>
      </c>
      <c r="F2892" s="202" t="s">
        <v>475</v>
      </c>
      <c r="G2892" s="253">
        <v>1.75</v>
      </c>
      <c r="H2892" s="361" t="s">
        <v>1400</v>
      </c>
      <c r="I2892" s="359" t="s">
        <v>1385</v>
      </c>
      <c r="J2892" s="359" t="s">
        <v>1402</v>
      </c>
      <c r="K2892" s="359" t="s">
        <v>1391</v>
      </c>
      <c r="L2892" s="359" t="s">
        <v>1392</v>
      </c>
      <c r="M2892" s="368">
        <v>2010</v>
      </c>
      <c r="N2892" s="207" t="s">
        <v>1401</v>
      </c>
      <c r="O2892" s="203"/>
      <c r="P2892" t="str">
        <f t="shared" si="45"/>
        <v>Upper Mississippi River Bacteria TMDL-Rice Creek-(07010206-584)-E. coli</v>
      </c>
    </row>
    <row r="2893" spans="1:16" ht="27.95" hidden="1" customHeight="1" x14ac:dyDescent="0.25">
      <c r="A2893" s="203" t="s">
        <v>2056</v>
      </c>
      <c r="B2893" s="202" t="s">
        <v>632</v>
      </c>
      <c r="C2893" s="203" t="s">
        <v>1549</v>
      </c>
      <c r="D2893" s="202" t="s">
        <v>804</v>
      </c>
      <c r="E2893" s="202" t="s">
        <v>1550</v>
      </c>
      <c r="F2893" s="202" t="s">
        <v>475</v>
      </c>
      <c r="G2893" s="253">
        <v>6.11</v>
      </c>
      <c r="H2893" s="224" t="s">
        <v>1551</v>
      </c>
      <c r="I2893" s="252" t="s">
        <v>1379</v>
      </c>
      <c r="J2893" s="359" t="s">
        <v>1380</v>
      </c>
      <c r="K2893" s="359" t="s">
        <v>9</v>
      </c>
      <c r="L2893" s="359" t="s">
        <v>1392</v>
      </c>
      <c r="M2893" s="368">
        <v>2000</v>
      </c>
      <c r="N2893" s="207" t="s">
        <v>1552</v>
      </c>
      <c r="O2893" s="203"/>
      <c r="P2893" t="str">
        <f t="shared" si="45"/>
        <v>Blue Earth, Le Sueur, and Watonwan Watersheds - Fecal Coliform TMDL-Blue Earth River-(07020009-501)-Fecal Coliform</v>
      </c>
    </row>
    <row r="2894" spans="1:16" ht="27.95" hidden="1" customHeight="1" x14ac:dyDescent="0.25">
      <c r="A2894" s="203" t="s">
        <v>2056</v>
      </c>
      <c r="B2894" s="202" t="s">
        <v>632</v>
      </c>
      <c r="C2894" s="203" t="s">
        <v>1549</v>
      </c>
      <c r="D2894" s="202" t="s">
        <v>804</v>
      </c>
      <c r="E2894" s="202" t="s">
        <v>1550</v>
      </c>
      <c r="F2894" s="202" t="s">
        <v>475</v>
      </c>
      <c r="G2894" s="253">
        <v>2.5299999999999998</v>
      </c>
      <c r="H2894" s="224" t="s">
        <v>1551</v>
      </c>
      <c r="I2894" s="252" t="s">
        <v>1382</v>
      </c>
      <c r="J2894" s="359" t="s">
        <v>1380</v>
      </c>
      <c r="K2894" s="359" t="s">
        <v>9</v>
      </c>
      <c r="L2894" s="359" t="s">
        <v>1392</v>
      </c>
      <c r="M2894" s="368">
        <v>2000</v>
      </c>
      <c r="N2894" s="207" t="s">
        <v>1552</v>
      </c>
      <c r="O2894" s="203"/>
      <c r="P2894" t="str">
        <f t="shared" si="45"/>
        <v>Blue Earth, Le Sueur, and Watonwan Watersheds - Fecal Coliform TMDL-Blue Earth River-(07020009-501)-Fecal Coliform</v>
      </c>
    </row>
    <row r="2895" spans="1:16" ht="27.95" hidden="1" customHeight="1" x14ac:dyDescent="0.25">
      <c r="A2895" s="203" t="s">
        <v>2056</v>
      </c>
      <c r="B2895" s="202" t="s">
        <v>632</v>
      </c>
      <c r="C2895" s="203" t="s">
        <v>1549</v>
      </c>
      <c r="D2895" s="202" t="s">
        <v>804</v>
      </c>
      <c r="E2895" s="202" t="s">
        <v>1550</v>
      </c>
      <c r="F2895" s="202" t="s">
        <v>475</v>
      </c>
      <c r="G2895" s="253">
        <v>1.1399999999999999</v>
      </c>
      <c r="H2895" s="224" t="s">
        <v>1551</v>
      </c>
      <c r="I2895" s="252" t="s">
        <v>1383</v>
      </c>
      <c r="J2895" s="359" t="s">
        <v>1380</v>
      </c>
      <c r="K2895" s="359" t="s">
        <v>9</v>
      </c>
      <c r="L2895" s="359" t="s">
        <v>1392</v>
      </c>
      <c r="M2895" s="368">
        <v>2000</v>
      </c>
      <c r="N2895" s="207" t="s">
        <v>1552</v>
      </c>
      <c r="O2895" s="203"/>
      <c r="P2895" t="str">
        <f t="shared" si="45"/>
        <v>Blue Earth, Le Sueur, and Watonwan Watersheds - Fecal Coliform TMDL-Blue Earth River-(07020009-501)-Fecal Coliform</v>
      </c>
    </row>
    <row r="2896" spans="1:16" ht="27.95" hidden="1" customHeight="1" x14ac:dyDescent="0.25">
      <c r="A2896" s="203" t="s">
        <v>2056</v>
      </c>
      <c r="B2896" s="202" t="s">
        <v>632</v>
      </c>
      <c r="C2896" s="203" t="s">
        <v>1549</v>
      </c>
      <c r="D2896" s="202" t="s">
        <v>804</v>
      </c>
      <c r="E2896" s="202" t="s">
        <v>1550</v>
      </c>
      <c r="F2896" s="202" t="s">
        <v>475</v>
      </c>
      <c r="G2896" s="253">
        <v>0.26</v>
      </c>
      <c r="H2896" s="224" t="s">
        <v>1551</v>
      </c>
      <c r="I2896" s="252" t="s">
        <v>1384</v>
      </c>
      <c r="J2896" s="359" t="s">
        <v>1380</v>
      </c>
      <c r="K2896" s="359" t="s">
        <v>9</v>
      </c>
      <c r="L2896" s="359" t="s">
        <v>1392</v>
      </c>
      <c r="M2896" s="368">
        <v>2000</v>
      </c>
      <c r="N2896" s="207" t="s">
        <v>1552</v>
      </c>
      <c r="O2896" s="203"/>
      <c r="P2896" t="str">
        <f t="shared" si="45"/>
        <v>Blue Earth, Le Sueur, and Watonwan Watersheds - Fecal Coliform TMDL-Blue Earth River-(07020009-501)-Fecal Coliform</v>
      </c>
    </row>
    <row r="2897" spans="1:16" ht="27.95" hidden="1" customHeight="1" x14ac:dyDescent="0.25">
      <c r="A2897" s="203" t="s">
        <v>2056</v>
      </c>
      <c r="B2897" s="202" t="s">
        <v>632</v>
      </c>
      <c r="C2897" s="203" t="s">
        <v>1549</v>
      </c>
      <c r="D2897" s="202" t="s">
        <v>804</v>
      </c>
      <c r="E2897" s="202" t="s">
        <v>1550</v>
      </c>
      <c r="F2897" s="202" t="s">
        <v>475</v>
      </c>
      <c r="G2897" s="253" t="s">
        <v>515</v>
      </c>
      <c r="H2897" s="224" t="s">
        <v>1551</v>
      </c>
      <c r="I2897" s="252" t="s">
        <v>1385</v>
      </c>
      <c r="J2897" s="359" t="s">
        <v>1380</v>
      </c>
      <c r="K2897" s="359" t="s">
        <v>9</v>
      </c>
      <c r="L2897" s="359" t="s">
        <v>1392</v>
      </c>
      <c r="M2897" s="368">
        <v>2000</v>
      </c>
      <c r="N2897" s="207" t="s">
        <v>1552</v>
      </c>
      <c r="O2897" s="203"/>
      <c r="P2897" t="str">
        <f t="shared" si="45"/>
        <v>Blue Earth, Le Sueur, and Watonwan Watersheds - Fecal Coliform TMDL-Blue Earth River-(07020009-501)-Fecal Coliform</v>
      </c>
    </row>
    <row r="2898" spans="1:16" ht="27.95" hidden="1" customHeight="1" x14ac:dyDescent="0.25">
      <c r="A2898" s="203" t="s">
        <v>2056</v>
      </c>
      <c r="B2898" s="202" t="s">
        <v>632</v>
      </c>
      <c r="C2898" s="203" t="s">
        <v>1549</v>
      </c>
      <c r="D2898" s="202" t="s">
        <v>686</v>
      </c>
      <c r="E2898" s="202" t="s">
        <v>1553</v>
      </c>
      <c r="F2898" s="202" t="s">
        <v>475</v>
      </c>
      <c r="G2898" s="253">
        <v>3.15</v>
      </c>
      <c r="H2898" s="224" t="s">
        <v>1551</v>
      </c>
      <c r="I2898" s="252" t="s">
        <v>1379</v>
      </c>
      <c r="J2898" s="359" t="s">
        <v>1380</v>
      </c>
      <c r="K2898" s="359" t="s">
        <v>9</v>
      </c>
      <c r="L2898" s="359" t="s">
        <v>1392</v>
      </c>
      <c r="M2898" s="368">
        <v>2004</v>
      </c>
      <c r="N2898" s="207" t="s">
        <v>1552</v>
      </c>
      <c r="O2898" s="203"/>
      <c r="P2898" t="str">
        <f t="shared" si="45"/>
        <v>Blue Earth, Le Sueur, and Watonwan Watersheds - Fecal Coliform TMDL-Le Sueur River-(07020011-501)-Fecal Coliform</v>
      </c>
    </row>
    <row r="2899" spans="1:16" ht="27.95" hidden="1" customHeight="1" x14ac:dyDescent="0.25">
      <c r="A2899" s="203" t="s">
        <v>2056</v>
      </c>
      <c r="B2899" s="202" t="s">
        <v>632</v>
      </c>
      <c r="C2899" s="203" t="s">
        <v>1549</v>
      </c>
      <c r="D2899" s="202" t="s">
        <v>686</v>
      </c>
      <c r="E2899" s="202" t="s">
        <v>1553</v>
      </c>
      <c r="F2899" s="202" t="s">
        <v>475</v>
      </c>
      <c r="G2899" s="253">
        <v>1.39</v>
      </c>
      <c r="H2899" s="224" t="s">
        <v>1551</v>
      </c>
      <c r="I2899" s="252" t="s">
        <v>1382</v>
      </c>
      <c r="J2899" s="359" t="s">
        <v>1380</v>
      </c>
      <c r="K2899" s="359" t="s">
        <v>9</v>
      </c>
      <c r="L2899" s="359" t="s">
        <v>1392</v>
      </c>
      <c r="M2899" s="368">
        <v>2004</v>
      </c>
      <c r="N2899" s="207" t="s">
        <v>1552</v>
      </c>
      <c r="O2899" s="203"/>
      <c r="P2899" t="str">
        <f t="shared" si="45"/>
        <v>Blue Earth, Le Sueur, and Watonwan Watersheds - Fecal Coliform TMDL-Le Sueur River-(07020011-501)-Fecal Coliform</v>
      </c>
    </row>
    <row r="2900" spans="1:16" ht="27.95" hidden="1" customHeight="1" x14ac:dyDescent="0.25">
      <c r="A2900" s="203" t="s">
        <v>2056</v>
      </c>
      <c r="B2900" s="202" t="s">
        <v>632</v>
      </c>
      <c r="C2900" s="203" t="s">
        <v>1549</v>
      </c>
      <c r="D2900" s="202" t="s">
        <v>686</v>
      </c>
      <c r="E2900" s="202" t="s">
        <v>1553</v>
      </c>
      <c r="F2900" s="202" t="s">
        <v>475</v>
      </c>
      <c r="G2900" s="253">
        <v>0.59</v>
      </c>
      <c r="H2900" s="224" t="s">
        <v>1551</v>
      </c>
      <c r="I2900" s="252" t="s">
        <v>1383</v>
      </c>
      <c r="J2900" s="359" t="s">
        <v>1380</v>
      </c>
      <c r="K2900" s="359" t="s">
        <v>9</v>
      </c>
      <c r="L2900" s="359" t="s">
        <v>1392</v>
      </c>
      <c r="M2900" s="368">
        <v>2004</v>
      </c>
      <c r="N2900" s="207" t="s">
        <v>1552</v>
      </c>
      <c r="O2900" s="203"/>
      <c r="P2900" t="str">
        <f t="shared" si="45"/>
        <v>Blue Earth, Le Sueur, and Watonwan Watersheds - Fecal Coliform TMDL-Le Sueur River-(07020011-501)-Fecal Coliform</v>
      </c>
    </row>
    <row r="2901" spans="1:16" ht="27.95" hidden="1" customHeight="1" x14ac:dyDescent="0.25">
      <c r="A2901" s="203" t="s">
        <v>2056</v>
      </c>
      <c r="B2901" s="202" t="s">
        <v>632</v>
      </c>
      <c r="C2901" s="203" t="s">
        <v>1549</v>
      </c>
      <c r="D2901" s="202" t="s">
        <v>686</v>
      </c>
      <c r="E2901" s="202" t="s">
        <v>1553</v>
      </c>
      <c r="F2901" s="202" t="s">
        <v>475</v>
      </c>
      <c r="G2901" s="253">
        <v>0.1</v>
      </c>
      <c r="H2901" s="224" t="s">
        <v>1551</v>
      </c>
      <c r="I2901" s="252" t="s">
        <v>1384</v>
      </c>
      <c r="J2901" s="359" t="s">
        <v>1380</v>
      </c>
      <c r="K2901" s="359" t="s">
        <v>9</v>
      </c>
      <c r="L2901" s="359" t="s">
        <v>1392</v>
      </c>
      <c r="M2901" s="368">
        <v>2004</v>
      </c>
      <c r="N2901" s="207" t="s">
        <v>1552</v>
      </c>
      <c r="O2901" s="203"/>
      <c r="P2901" t="str">
        <f t="shared" si="45"/>
        <v>Blue Earth, Le Sueur, and Watonwan Watersheds - Fecal Coliform TMDL-Le Sueur River-(07020011-501)-Fecal Coliform</v>
      </c>
    </row>
    <row r="2902" spans="1:16" ht="27.95" hidden="1" customHeight="1" x14ac:dyDescent="0.25">
      <c r="A2902" s="203" t="s">
        <v>2056</v>
      </c>
      <c r="B2902" s="202" t="s">
        <v>632</v>
      </c>
      <c r="C2902" s="203" t="s">
        <v>1549</v>
      </c>
      <c r="D2902" s="202" t="s">
        <v>686</v>
      </c>
      <c r="E2902" s="202" t="s">
        <v>1553</v>
      </c>
      <c r="F2902" s="202" t="s">
        <v>475</v>
      </c>
      <c r="G2902" s="253" t="s">
        <v>515</v>
      </c>
      <c r="H2902" s="224" t="s">
        <v>1551</v>
      </c>
      <c r="I2902" s="252" t="s">
        <v>1385</v>
      </c>
      <c r="J2902" s="359" t="s">
        <v>1380</v>
      </c>
      <c r="K2902" s="359" t="s">
        <v>9</v>
      </c>
      <c r="L2902" s="359" t="s">
        <v>1392</v>
      </c>
      <c r="M2902" s="368">
        <v>2004</v>
      </c>
      <c r="N2902" s="207" t="s">
        <v>1552</v>
      </c>
      <c r="O2902" s="203"/>
      <c r="P2902" t="str">
        <f t="shared" si="45"/>
        <v>Blue Earth, Le Sueur, and Watonwan Watersheds - Fecal Coliform TMDL-Le Sueur River-(07020011-501)-Fecal Coliform</v>
      </c>
    </row>
    <row r="2903" spans="1:16" ht="27.95" hidden="1" customHeight="1" x14ac:dyDescent="0.25">
      <c r="A2903" s="203" t="s">
        <v>2056</v>
      </c>
      <c r="B2903" s="202" t="s">
        <v>632</v>
      </c>
      <c r="C2903" s="203" t="s">
        <v>1554</v>
      </c>
      <c r="D2903" s="202" t="s">
        <v>1555</v>
      </c>
      <c r="E2903" s="202" t="s">
        <v>1553</v>
      </c>
      <c r="F2903" s="202" t="s">
        <v>505</v>
      </c>
      <c r="G2903" s="253">
        <v>17.100000000000001</v>
      </c>
      <c r="H2903" s="361" t="s">
        <v>1400</v>
      </c>
      <c r="I2903" s="252" t="s">
        <v>1379</v>
      </c>
      <c r="J2903" s="359" t="s">
        <v>1380</v>
      </c>
      <c r="K2903" s="359" t="s">
        <v>1391</v>
      </c>
      <c r="L2903" s="359" t="s">
        <v>1392</v>
      </c>
      <c r="M2903" s="368">
        <v>2010</v>
      </c>
      <c r="N2903" s="205">
        <v>42444</v>
      </c>
      <c r="O2903" s="203"/>
      <c r="P2903" t="str">
        <f t="shared" si="45"/>
        <v>Le Sueur River WRAPS 2008-Le Sueur River-(07020011-507)-E. coli</v>
      </c>
    </row>
    <row r="2904" spans="1:16" ht="27.95" hidden="1" customHeight="1" x14ac:dyDescent="0.25">
      <c r="A2904" s="203" t="s">
        <v>2056</v>
      </c>
      <c r="B2904" s="202" t="s">
        <v>632</v>
      </c>
      <c r="C2904" s="203" t="s">
        <v>1554</v>
      </c>
      <c r="D2904" s="202" t="s">
        <v>1555</v>
      </c>
      <c r="E2904" s="202" t="s">
        <v>1553</v>
      </c>
      <c r="F2904" s="202" t="s">
        <v>505</v>
      </c>
      <c r="G2904" s="253">
        <v>4.9000000000000004</v>
      </c>
      <c r="H2904" s="361" t="s">
        <v>1400</v>
      </c>
      <c r="I2904" s="252" t="s">
        <v>1382</v>
      </c>
      <c r="J2904" s="359" t="s">
        <v>1380</v>
      </c>
      <c r="K2904" s="359" t="s">
        <v>1391</v>
      </c>
      <c r="L2904" s="359" t="s">
        <v>1392</v>
      </c>
      <c r="M2904" s="368">
        <v>2010</v>
      </c>
      <c r="N2904" s="205">
        <v>42444</v>
      </c>
      <c r="O2904" s="203"/>
      <c r="P2904" t="str">
        <f t="shared" si="45"/>
        <v>Le Sueur River WRAPS 2008-Le Sueur River-(07020011-507)-E. coli</v>
      </c>
    </row>
    <row r="2905" spans="1:16" ht="27.95" hidden="1" customHeight="1" x14ac:dyDescent="0.25">
      <c r="A2905" s="203" t="s">
        <v>2056</v>
      </c>
      <c r="B2905" s="202" t="s">
        <v>632</v>
      </c>
      <c r="C2905" s="203" t="s">
        <v>1554</v>
      </c>
      <c r="D2905" s="202" t="s">
        <v>1555</v>
      </c>
      <c r="E2905" s="202" t="s">
        <v>1553</v>
      </c>
      <c r="F2905" s="202" t="s">
        <v>505</v>
      </c>
      <c r="G2905" s="253">
        <v>2</v>
      </c>
      <c r="H2905" s="361" t="s">
        <v>1400</v>
      </c>
      <c r="I2905" s="252" t="s">
        <v>1383</v>
      </c>
      <c r="J2905" s="359" t="s">
        <v>1380</v>
      </c>
      <c r="K2905" s="359" t="s">
        <v>1391</v>
      </c>
      <c r="L2905" s="359" t="s">
        <v>1392</v>
      </c>
      <c r="M2905" s="368">
        <v>2010</v>
      </c>
      <c r="N2905" s="205">
        <v>42444</v>
      </c>
      <c r="O2905" s="203"/>
      <c r="P2905" t="str">
        <f t="shared" si="45"/>
        <v>Le Sueur River WRAPS 2008-Le Sueur River-(07020011-507)-E. coli</v>
      </c>
    </row>
    <row r="2906" spans="1:16" ht="27.95" hidden="1" customHeight="1" x14ac:dyDescent="0.25">
      <c r="A2906" s="203" t="s">
        <v>2056</v>
      </c>
      <c r="B2906" s="202" t="s">
        <v>632</v>
      </c>
      <c r="C2906" s="203" t="s">
        <v>1554</v>
      </c>
      <c r="D2906" s="202" t="s">
        <v>1555</v>
      </c>
      <c r="E2906" s="202" t="s">
        <v>1553</v>
      </c>
      <c r="F2906" s="202" t="s">
        <v>505</v>
      </c>
      <c r="G2906" s="253">
        <v>0.6</v>
      </c>
      <c r="H2906" s="361" t="s">
        <v>1400</v>
      </c>
      <c r="I2906" s="252" t="s">
        <v>1384</v>
      </c>
      <c r="J2906" s="359" t="s">
        <v>1380</v>
      </c>
      <c r="K2906" s="359" t="s">
        <v>1391</v>
      </c>
      <c r="L2906" s="359" t="s">
        <v>1392</v>
      </c>
      <c r="M2906" s="368">
        <v>2010</v>
      </c>
      <c r="N2906" s="205">
        <v>42444</v>
      </c>
      <c r="O2906" s="203"/>
      <c r="P2906" t="str">
        <f t="shared" si="45"/>
        <v>Le Sueur River WRAPS 2008-Le Sueur River-(07020011-507)-E. coli</v>
      </c>
    </row>
    <row r="2907" spans="1:16" ht="27.95" hidden="1" customHeight="1" x14ac:dyDescent="0.25">
      <c r="A2907" s="203" t="s">
        <v>2056</v>
      </c>
      <c r="B2907" s="202" t="s">
        <v>632</v>
      </c>
      <c r="C2907" s="203" t="s">
        <v>1554</v>
      </c>
      <c r="D2907" s="202" t="s">
        <v>1555</v>
      </c>
      <c r="E2907" s="202" t="s">
        <v>1553</v>
      </c>
      <c r="F2907" s="202" t="s">
        <v>505</v>
      </c>
      <c r="G2907" s="253" t="s">
        <v>515</v>
      </c>
      <c r="H2907" s="361" t="s">
        <v>1400</v>
      </c>
      <c r="I2907" s="252" t="s">
        <v>1385</v>
      </c>
      <c r="J2907" s="359" t="s">
        <v>1380</v>
      </c>
      <c r="K2907" s="359" t="s">
        <v>1391</v>
      </c>
      <c r="L2907" s="359" t="s">
        <v>1392</v>
      </c>
      <c r="M2907" s="368">
        <v>2010</v>
      </c>
      <c r="N2907" s="205">
        <v>42444</v>
      </c>
      <c r="O2907" s="203"/>
      <c r="P2907" t="str">
        <f t="shared" si="45"/>
        <v>Le Sueur River WRAPS 2008-Le Sueur River-(07020011-507)-E. coli</v>
      </c>
    </row>
    <row r="2908" spans="1:16" ht="27.95" hidden="1" customHeight="1" x14ac:dyDescent="0.25">
      <c r="A2908" s="203" t="s">
        <v>2056</v>
      </c>
      <c r="B2908" s="202" t="s">
        <v>632</v>
      </c>
      <c r="C2908" s="203" t="s">
        <v>1556</v>
      </c>
      <c r="D2908" s="202" t="s">
        <v>641</v>
      </c>
      <c r="E2908" s="202" t="s">
        <v>1557</v>
      </c>
      <c r="F2908" s="202" t="s">
        <v>475</v>
      </c>
      <c r="G2908" s="253">
        <v>42.2</v>
      </c>
      <c r="H2908" s="361" t="s">
        <v>1414</v>
      </c>
      <c r="I2908" s="252" t="s">
        <v>1407</v>
      </c>
      <c r="J2908" s="358">
        <v>0.3</v>
      </c>
      <c r="K2908" s="359" t="s">
        <v>1113</v>
      </c>
      <c r="L2908" s="359" t="s">
        <v>1392</v>
      </c>
      <c r="M2908" s="368">
        <v>1988</v>
      </c>
      <c r="N2908" s="207" t="s">
        <v>1558</v>
      </c>
      <c r="O2908" s="203"/>
      <c r="P2908" t="str">
        <f t="shared" si="45"/>
        <v>Lower Minnesota River - Dissolved Oxygen-Minnesota River-(07020012-505)-TP</v>
      </c>
    </row>
    <row r="2909" spans="1:16" ht="27.95" hidden="1" customHeight="1" x14ac:dyDescent="0.25">
      <c r="A2909" s="203" t="s">
        <v>2056</v>
      </c>
      <c r="B2909" s="203" t="s">
        <v>632</v>
      </c>
      <c r="C2909" s="203" t="s">
        <v>1559</v>
      </c>
      <c r="D2909" s="203" t="s">
        <v>1560</v>
      </c>
      <c r="E2909" s="203" t="s">
        <v>1430</v>
      </c>
      <c r="F2909" s="203" t="s">
        <v>505</v>
      </c>
      <c r="G2909" s="257">
        <v>5.5</v>
      </c>
      <c r="H2909" s="361" t="s">
        <v>1400</v>
      </c>
      <c r="I2909" s="203" t="s">
        <v>1379</v>
      </c>
      <c r="J2909" s="275">
        <v>0.95</v>
      </c>
      <c r="K2909" s="361" t="s">
        <v>1391</v>
      </c>
      <c r="L2909" s="361" t="s">
        <v>1392</v>
      </c>
      <c r="M2909" s="370">
        <v>2010</v>
      </c>
      <c r="N2909" s="207">
        <v>43881</v>
      </c>
      <c r="O2909" s="223" t="s">
        <v>1561</v>
      </c>
      <c r="P2909" t="str">
        <f t="shared" si="45"/>
        <v>Minnesota River - Mankato WRAPS 2013-Unnamed ditch-(07020007-598)-E. coli</v>
      </c>
    </row>
    <row r="2910" spans="1:16" ht="27.95" hidden="1" customHeight="1" x14ac:dyDescent="0.25">
      <c r="A2910" s="203" t="s">
        <v>2056</v>
      </c>
      <c r="B2910" s="203" t="s">
        <v>632</v>
      </c>
      <c r="C2910" s="203" t="s">
        <v>1559</v>
      </c>
      <c r="D2910" s="203" t="s">
        <v>1560</v>
      </c>
      <c r="E2910" s="203" t="s">
        <v>1430</v>
      </c>
      <c r="F2910" s="203" t="s">
        <v>505</v>
      </c>
      <c r="G2910" s="257">
        <v>1.1000000000000001</v>
      </c>
      <c r="H2910" s="361" t="s">
        <v>1400</v>
      </c>
      <c r="I2910" s="203" t="s">
        <v>1382</v>
      </c>
      <c r="J2910" s="275">
        <v>0.95</v>
      </c>
      <c r="K2910" s="361" t="s">
        <v>1391</v>
      </c>
      <c r="L2910" s="361" t="s">
        <v>1392</v>
      </c>
      <c r="M2910" s="370">
        <v>2010</v>
      </c>
      <c r="N2910" s="207">
        <v>43881</v>
      </c>
      <c r="O2910" s="223" t="s">
        <v>1561</v>
      </c>
      <c r="P2910" t="str">
        <f t="shared" si="45"/>
        <v>Minnesota River - Mankato WRAPS 2013-Unnamed ditch-(07020007-598)-E. coli</v>
      </c>
    </row>
    <row r="2911" spans="1:16" ht="27.95" hidden="1" customHeight="1" x14ac:dyDescent="0.25">
      <c r="A2911" s="203" t="s">
        <v>2056</v>
      </c>
      <c r="B2911" s="203" t="s">
        <v>632</v>
      </c>
      <c r="C2911" s="203" t="s">
        <v>1559</v>
      </c>
      <c r="D2911" s="203" t="s">
        <v>1560</v>
      </c>
      <c r="E2911" s="203" t="s">
        <v>1430</v>
      </c>
      <c r="F2911" s="203" t="s">
        <v>505</v>
      </c>
      <c r="G2911" s="257">
        <v>0.34</v>
      </c>
      <c r="H2911" s="361" t="s">
        <v>1400</v>
      </c>
      <c r="I2911" s="203" t="s">
        <v>1383</v>
      </c>
      <c r="J2911" s="275">
        <v>0.95</v>
      </c>
      <c r="K2911" s="361" t="s">
        <v>1391</v>
      </c>
      <c r="L2911" s="361" t="s">
        <v>1392</v>
      </c>
      <c r="M2911" s="370">
        <v>2010</v>
      </c>
      <c r="N2911" s="207">
        <v>43881</v>
      </c>
      <c r="O2911" s="223" t="s">
        <v>1561</v>
      </c>
      <c r="P2911" t="str">
        <f t="shared" si="45"/>
        <v>Minnesota River - Mankato WRAPS 2013-Unnamed ditch-(07020007-598)-E. coli</v>
      </c>
    </row>
    <row r="2912" spans="1:16" ht="27.95" hidden="1" customHeight="1" x14ac:dyDescent="0.25">
      <c r="A2912" s="203" t="s">
        <v>2056</v>
      </c>
      <c r="B2912" s="203" t="s">
        <v>632</v>
      </c>
      <c r="C2912" s="203" t="s">
        <v>1559</v>
      </c>
      <c r="D2912" s="203" t="s">
        <v>1560</v>
      </c>
      <c r="E2912" s="203" t="s">
        <v>1430</v>
      </c>
      <c r="F2912" s="203" t="s">
        <v>505</v>
      </c>
      <c r="G2912" s="257">
        <v>0.08</v>
      </c>
      <c r="H2912" s="361" t="s">
        <v>1400</v>
      </c>
      <c r="I2912" s="203" t="s">
        <v>1384</v>
      </c>
      <c r="J2912" s="275">
        <v>0.95</v>
      </c>
      <c r="K2912" s="361" t="s">
        <v>1391</v>
      </c>
      <c r="L2912" s="361" t="s">
        <v>1392</v>
      </c>
      <c r="M2912" s="370">
        <v>2010</v>
      </c>
      <c r="N2912" s="207">
        <v>43881</v>
      </c>
      <c r="O2912" s="223" t="s">
        <v>1561</v>
      </c>
      <c r="P2912" t="str">
        <f t="shared" si="45"/>
        <v>Minnesota River - Mankato WRAPS 2013-Unnamed ditch-(07020007-598)-E. coli</v>
      </c>
    </row>
    <row r="2913" spans="1:16" ht="27.95" hidden="1" customHeight="1" x14ac:dyDescent="0.25">
      <c r="A2913" s="203" t="s">
        <v>2056</v>
      </c>
      <c r="B2913" s="203" t="s">
        <v>632</v>
      </c>
      <c r="C2913" s="203" t="s">
        <v>1559</v>
      </c>
      <c r="D2913" s="203" t="s">
        <v>1560</v>
      </c>
      <c r="E2913" s="203" t="s">
        <v>1430</v>
      </c>
      <c r="F2913" s="203" t="s">
        <v>505</v>
      </c>
      <c r="G2913" s="257" t="s">
        <v>515</v>
      </c>
      <c r="H2913" s="361" t="s">
        <v>1400</v>
      </c>
      <c r="I2913" s="203" t="s">
        <v>1385</v>
      </c>
      <c r="J2913" s="275">
        <v>0.95</v>
      </c>
      <c r="K2913" s="361" t="s">
        <v>1391</v>
      </c>
      <c r="L2913" s="361" t="s">
        <v>1392</v>
      </c>
      <c r="M2913" s="370">
        <v>2010</v>
      </c>
      <c r="N2913" s="207">
        <v>43881</v>
      </c>
      <c r="O2913" s="223" t="s">
        <v>1561</v>
      </c>
      <c r="P2913" t="str">
        <f t="shared" si="45"/>
        <v>Minnesota River - Mankato WRAPS 2013-Unnamed ditch-(07020007-598)-E. coli</v>
      </c>
    </row>
    <row r="2914" spans="1:16" ht="27.95" hidden="1" customHeight="1" x14ac:dyDescent="0.25">
      <c r="A2914" s="203" t="s">
        <v>2056</v>
      </c>
      <c r="B2914" s="203" t="s">
        <v>632</v>
      </c>
      <c r="C2914" s="203" t="s">
        <v>1559</v>
      </c>
      <c r="D2914" s="203" t="s">
        <v>1562</v>
      </c>
      <c r="E2914" s="203" t="s">
        <v>1399</v>
      </c>
      <c r="F2914" s="203" t="s">
        <v>505</v>
      </c>
      <c r="G2914" s="371">
        <v>1.5469999999999999</v>
      </c>
      <c r="H2914" s="361" t="s">
        <v>1400</v>
      </c>
      <c r="I2914" s="203" t="s">
        <v>1379</v>
      </c>
      <c r="J2914" s="275">
        <v>0.88</v>
      </c>
      <c r="K2914" s="361" t="s">
        <v>1391</v>
      </c>
      <c r="L2914" s="361" t="s">
        <v>1392</v>
      </c>
      <c r="M2914" s="370">
        <v>2010</v>
      </c>
      <c r="N2914" s="207">
        <v>43881</v>
      </c>
      <c r="O2914" s="223" t="s">
        <v>1565</v>
      </c>
      <c r="P2914" t="str">
        <f t="shared" si="45"/>
        <v>Minnesota River - Mankato WRAPS 2013-Unnamed creek-(07020007-600)-E. coli</v>
      </c>
    </row>
    <row r="2915" spans="1:16" ht="27.95" hidden="1" customHeight="1" x14ac:dyDescent="0.25">
      <c r="A2915" s="203" t="s">
        <v>2056</v>
      </c>
      <c r="B2915" s="203" t="s">
        <v>632</v>
      </c>
      <c r="C2915" s="203" t="s">
        <v>1559</v>
      </c>
      <c r="D2915" s="203" t="s">
        <v>1562</v>
      </c>
      <c r="E2915" s="203" t="s">
        <v>1399</v>
      </c>
      <c r="F2915" s="203" t="s">
        <v>505</v>
      </c>
      <c r="G2915" s="371">
        <v>0.30299999999999999</v>
      </c>
      <c r="H2915" s="361" t="s">
        <v>1400</v>
      </c>
      <c r="I2915" s="203" t="s">
        <v>1382</v>
      </c>
      <c r="J2915" s="275">
        <v>0.88</v>
      </c>
      <c r="K2915" s="361" t="s">
        <v>1391</v>
      </c>
      <c r="L2915" s="361" t="s">
        <v>1392</v>
      </c>
      <c r="M2915" s="370">
        <v>2010</v>
      </c>
      <c r="N2915" s="207">
        <v>43881</v>
      </c>
      <c r="O2915" s="223" t="s">
        <v>1565</v>
      </c>
      <c r="P2915" t="str">
        <f t="shared" si="45"/>
        <v>Minnesota River - Mankato WRAPS 2013-Unnamed creek-(07020007-600)-E. coli</v>
      </c>
    </row>
    <row r="2916" spans="1:16" ht="27.95" hidden="1" customHeight="1" x14ac:dyDescent="0.25">
      <c r="A2916" s="203" t="s">
        <v>2056</v>
      </c>
      <c r="B2916" s="203" t="s">
        <v>632</v>
      </c>
      <c r="C2916" s="203" t="s">
        <v>1559</v>
      </c>
      <c r="D2916" s="203" t="s">
        <v>1562</v>
      </c>
      <c r="E2916" s="203" t="s">
        <v>1399</v>
      </c>
      <c r="F2916" s="203" t="s">
        <v>505</v>
      </c>
      <c r="G2916" s="371">
        <v>9.2999999999999999E-2</v>
      </c>
      <c r="H2916" s="361" t="s">
        <v>1400</v>
      </c>
      <c r="I2916" s="203" t="s">
        <v>1383</v>
      </c>
      <c r="J2916" s="275">
        <v>0.88</v>
      </c>
      <c r="K2916" s="361" t="s">
        <v>1391</v>
      </c>
      <c r="L2916" s="361" t="s">
        <v>1392</v>
      </c>
      <c r="M2916" s="370">
        <v>2010</v>
      </c>
      <c r="N2916" s="207">
        <v>43881</v>
      </c>
      <c r="O2916" s="223" t="s">
        <v>1565</v>
      </c>
      <c r="P2916" t="str">
        <f t="shared" si="45"/>
        <v>Minnesota River - Mankato WRAPS 2013-Unnamed creek-(07020007-600)-E. coli</v>
      </c>
    </row>
    <row r="2917" spans="1:16" ht="27.95" hidden="1" customHeight="1" x14ac:dyDescent="0.25">
      <c r="A2917" s="203" t="s">
        <v>2056</v>
      </c>
      <c r="B2917" s="203" t="s">
        <v>632</v>
      </c>
      <c r="C2917" s="203" t="s">
        <v>1559</v>
      </c>
      <c r="D2917" s="203" t="s">
        <v>1562</v>
      </c>
      <c r="E2917" s="203" t="s">
        <v>1399</v>
      </c>
      <c r="F2917" s="203" t="s">
        <v>505</v>
      </c>
      <c r="G2917" s="371">
        <v>2.5000000000000001E-2</v>
      </c>
      <c r="H2917" s="361" t="s">
        <v>1400</v>
      </c>
      <c r="I2917" s="203" t="s">
        <v>1384</v>
      </c>
      <c r="J2917" s="275">
        <v>0.88</v>
      </c>
      <c r="K2917" s="361" t="s">
        <v>1391</v>
      </c>
      <c r="L2917" s="361" t="s">
        <v>1392</v>
      </c>
      <c r="M2917" s="370">
        <v>2010</v>
      </c>
      <c r="N2917" s="207">
        <v>43881</v>
      </c>
      <c r="O2917" s="223" t="s">
        <v>1565</v>
      </c>
      <c r="P2917" t="str">
        <f t="shared" si="45"/>
        <v>Minnesota River - Mankato WRAPS 2013-Unnamed creek-(07020007-600)-E. coli</v>
      </c>
    </row>
    <row r="2918" spans="1:16" ht="27.95" hidden="1" customHeight="1" x14ac:dyDescent="0.25">
      <c r="A2918" s="203" t="s">
        <v>2056</v>
      </c>
      <c r="B2918" s="203" t="s">
        <v>632</v>
      </c>
      <c r="C2918" s="203" t="s">
        <v>1559</v>
      </c>
      <c r="D2918" s="203" t="s">
        <v>1562</v>
      </c>
      <c r="E2918" s="203" t="s">
        <v>1399</v>
      </c>
      <c r="F2918" s="203" t="s">
        <v>505</v>
      </c>
      <c r="G2918" s="371" t="s">
        <v>515</v>
      </c>
      <c r="H2918" s="361" t="s">
        <v>1400</v>
      </c>
      <c r="I2918" s="203" t="s">
        <v>1385</v>
      </c>
      <c r="J2918" s="275">
        <v>0.88</v>
      </c>
      <c r="K2918" s="361" t="s">
        <v>1391</v>
      </c>
      <c r="L2918" s="361" t="s">
        <v>1392</v>
      </c>
      <c r="M2918" s="370">
        <v>2010</v>
      </c>
      <c r="N2918" s="207">
        <v>43881</v>
      </c>
      <c r="O2918" s="223" t="s">
        <v>1565</v>
      </c>
      <c r="P2918" t="str">
        <f t="shared" si="45"/>
        <v>Minnesota River - Mankato WRAPS 2013-Unnamed creek-(07020007-600)-E. coli</v>
      </c>
    </row>
    <row r="2919" spans="1:16" ht="27.95" hidden="1" customHeight="1" x14ac:dyDescent="0.25">
      <c r="A2919" s="203" t="s">
        <v>2056</v>
      </c>
      <c r="B2919" s="203" t="s">
        <v>632</v>
      </c>
      <c r="C2919" s="203" t="s">
        <v>1559</v>
      </c>
      <c r="D2919" s="203" t="s">
        <v>1564</v>
      </c>
      <c r="E2919" s="203" t="s">
        <v>1399</v>
      </c>
      <c r="F2919" s="203" t="s">
        <v>505</v>
      </c>
      <c r="G2919" s="371">
        <v>3.8399999999999997E-2</v>
      </c>
      <c r="H2919" s="361" t="s">
        <v>1400</v>
      </c>
      <c r="I2919" s="203" t="s">
        <v>1379</v>
      </c>
      <c r="J2919" s="275">
        <v>0.84</v>
      </c>
      <c r="K2919" s="361" t="s">
        <v>1391</v>
      </c>
      <c r="L2919" s="361" t="s">
        <v>1392</v>
      </c>
      <c r="M2919" s="370">
        <v>2010</v>
      </c>
      <c r="N2919" s="207">
        <v>43881</v>
      </c>
      <c r="O2919" s="223" t="s">
        <v>1565</v>
      </c>
      <c r="P2919" t="str">
        <f t="shared" si="45"/>
        <v>Minnesota River - Mankato WRAPS 2013-Unnamed creek-(07020007-602)-E. coli</v>
      </c>
    </row>
    <row r="2920" spans="1:16" ht="27.95" hidden="1" customHeight="1" x14ac:dyDescent="0.25">
      <c r="A2920" s="203" t="s">
        <v>2056</v>
      </c>
      <c r="B2920" s="203" t="s">
        <v>632</v>
      </c>
      <c r="C2920" s="203" t="s">
        <v>1559</v>
      </c>
      <c r="D2920" s="203" t="s">
        <v>1564</v>
      </c>
      <c r="E2920" s="203" t="s">
        <v>1399</v>
      </c>
      <c r="F2920" s="203" t="s">
        <v>505</v>
      </c>
      <c r="G2920" s="371">
        <v>6.1999999999999998E-3</v>
      </c>
      <c r="H2920" s="361" t="s">
        <v>1400</v>
      </c>
      <c r="I2920" s="203" t="s">
        <v>1382</v>
      </c>
      <c r="J2920" s="275">
        <v>0.84</v>
      </c>
      <c r="K2920" s="361" t="s">
        <v>1391</v>
      </c>
      <c r="L2920" s="361" t="s">
        <v>1392</v>
      </c>
      <c r="M2920" s="370">
        <v>2010</v>
      </c>
      <c r="N2920" s="207">
        <v>43881</v>
      </c>
      <c r="O2920" s="223" t="s">
        <v>1565</v>
      </c>
      <c r="P2920" t="str">
        <f t="shared" si="45"/>
        <v>Minnesota River - Mankato WRAPS 2013-Unnamed creek-(07020007-602)-E. coli</v>
      </c>
    </row>
    <row r="2921" spans="1:16" ht="27.95" hidden="1" customHeight="1" x14ac:dyDescent="0.25">
      <c r="A2921" s="203" t="s">
        <v>2056</v>
      </c>
      <c r="B2921" s="203" t="s">
        <v>632</v>
      </c>
      <c r="C2921" s="203" t="s">
        <v>1559</v>
      </c>
      <c r="D2921" s="203" t="s">
        <v>1564</v>
      </c>
      <c r="E2921" s="203" t="s">
        <v>1399</v>
      </c>
      <c r="F2921" s="203" t="s">
        <v>505</v>
      </c>
      <c r="G2921" s="371">
        <v>1.9E-3</v>
      </c>
      <c r="H2921" s="361" t="s">
        <v>1400</v>
      </c>
      <c r="I2921" s="203" t="s">
        <v>1383</v>
      </c>
      <c r="J2921" s="275">
        <v>0.84</v>
      </c>
      <c r="K2921" s="361" t="s">
        <v>1391</v>
      </c>
      <c r="L2921" s="361" t="s">
        <v>1392</v>
      </c>
      <c r="M2921" s="370">
        <v>2010</v>
      </c>
      <c r="N2921" s="207">
        <v>43881</v>
      </c>
      <c r="O2921" s="223" t="s">
        <v>1565</v>
      </c>
      <c r="P2921" t="str">
        <f t="shared" si="45"/>
        <v>Minnesota River - Mankato WRAPS 2013-Unnamed creek-(07020007-602)-E. coli</v>
      </c>
    </row>
    <row r="2922" spans="1:16" ht="27.95" hidden="1" customHeight="1" x14ac:dyDescent="0.25">
      <c r="A2922" s="203" t="s">
        <v>2056</v>
      </c>
      <c r="B2922" s="203" t="s">
        <v>632</v>
      </c>
      <c r="C2922" s="203" t="s">
        <v>1559</v>
      </c>
      <c r="D2922" s="203" t="s">
        <v>1564</v>
      </c>
      <c r="E2922" s="203" t="s">
        <v>1399</v>
      </c>
      <c r="F2922" s="203" t="s">
        <v>505</v>
      </c>
      <c r="G2922" s="371">
        <v>2.9999999999999997E-4</v>
      </c>
      <c r="H2922" s="361" t="s">
        <v>1400</v>
      </c>
      <c r="I2922" s="203" t="s">
        <v>1384</v>
      </c>
      <c r="J2922" s="275">
        <v>0.84</v>
      </c>
      <c r="K2922" s="361" t="s">
        <v>1391</v>
      </c>
      <c r="L2922" s="361" t="s">
        <v>1392</v>
      </c>
      <c r="M2922" s="370">
        <v>2010</v>
      </c>
      <c r="N2922" s="207">
        <v>43881</v>
      </c>
      <c r="O2922" s="223" t="s">
        <v>1565</v>
      </c>
      <c r="P2922" t="str">
        <f t="shared" si="45"/>
        <v>Minnesota River - Mankato WRAPS 2013-Unnamed creek-(07020007-602)-E. coli</v>
      </c>
    </row>
    <row r="2923" spans="1:16" ht="27.95" hidden="1" customHeight="1" x14ac:dyDescent="0.25">
      <c r="A2923" s="203" t="s">
        <v>2056</v>
      </c>
      <c r="B2923" s="203" t="s">
        <v>632</v>
      </c>
      <c r="C2923" s="203" t="s">
        <v>1559</v>
      </c>
      <c r="D2923" s="203" t="s">
        <v>1564</v>
      </c>
      <c r="E2923" s="203" t="s">
        <v>1399</v>
      </c>
      <c r="F2923" s="203" t="s">
        <v>505</v>
      </c>
      <c r="G2923" s="371" t="s">
        <v>515</v>
      </c>
      <c r="H2923" s="361" t="s">
        <v>1400</v>
      </c>
      <c r="I2923" s="203" t="s">
        <v>1385</v>
      </c>
      <c r="J2923" s="275">
        <v>0.84</v>
      </c>
      <c r="K2923" s="361" t="s">
        <v>1391</v>
      </c>
      <c r="L2923" s="361" t="s">
        <v>1392</v>
      </c>
      <c r="M2923" s="370">
        <v>2010</v>
      </c>
      <c r="N2923" s="207">
        <v>43881</v>
      </c>
      <c r="O2923" s="223" t="s">
        <v>1565</v>
      </c>
      <c r="P2923" t="str">
        <f t="shared" si="45"/>
        <v>Minnesota River - Mankato WRAPS 2013-Unnamed creek-(07020007-602)-E. coli</v>
      </c>
    </row>
    <row r="2924" spans="1:16" ht="27.95" hidden="1" customHeight="1" x14ac:dyDescent="0.25">
      <c r="A2924" s="203" t="s">
        <v>2056</v>
      </c>
      <c r="B2924" s="203" t="s">
        <v>632</v>
      </c>
      <c r="C2924" s="203" t="s">
        <v>1559</v>
      </c>
      <c r="D2924" s="203" t="s">
        <v>1566</v>
      </c>
      <c r="E2924" s="203" t="s">
        <v>1399</v>
      </c>
      <c r="F2924" s="203" t="s">
        <v>505</v>
      </c>
      <c r="G2924" s="371">
        <v>1.0692999999999999</v>
      </c>
      <c r="H2924" s="361" t="s">
        <v>1400</v>
      </c>
      <c r="I2924" s="203" t="s">
        <v>1379</v>
      </c>
      <c r="J2924" s="275">
        <v>0.75</v>
      </c>
      <c r="K2924" s="361" t="s">
        <v>1391</v>
      </c>
      <c r="L2924" s="361" t="s">
        <v>1392</v>
      </c>
      <c r="M2924" s="370">
        <v>2010</v>
      </c>
      <c r="N2924" s="207">
        <v>43881</v>
      </c>
      <c r="O2924" s="223" t="s">
        <v>1565</v>
      </c>
      <c r="P2924" t="str">
        <f t="shared" si="45"/>
        <v>Minnesota River - Mankato WRAPS 2013-Unnamed creek-(07020007-603)-E. coli</v>
      </c>
    </row>
    <row r="2925" spans="1:16" ht="27.95" hidden="1" customHeight="1" x14ac:dyDescent="0.25">
      <c r="A2925" s="203" t="s">
        <v>2056</v>
      </c>
      <c r="B2925" s="203" t="s">
        <v>632</v>
      </c>
      <c r="C2925" s="203" t="s">
        <v>1559</v>
      </c>
      <c r="D2925" s="203" t="s">
        <v>1566</v>
      </c>
      <c r="E2925" s="203" t="s">
        <v>1399</v>
      </c>
      <c r="F2925" s="203" t="s">
        <v>505</v>
      </c>
      <c r="G2925" s="371">
        <v>0.1925</v>
      </c>
      <c r="H2925" s="361" t="s">
        <v>1400</v>
      </c>
      <c r="I2925" s="203" t="s">
        <v>1382</v>
      </c>
      <c r="J2925" s="275">
        <v>0.75</v>
      </c>
      <c r="K2925" s="361" t="s">
        <v>1391</v>
      </c>
      <c r="L2925" s="361" t="s">
        <v>1392</v>
      </c>
      <c r="M2925" s="370">
        <v>2010</v>
      </c>
      <c r="N2925" s="207">
        <v>43881</v>
      </c>
      <c r="O2925" s="223" t="s">
        <v>1565</v>
      </c>
      <c r="P2925" t="str">
        <f t="shared" si="45"/>
        <v>Minnesota River - Mankato WRAPS 2013-Unnamed creek-(07020007-603)-E. coli</v>
      </c>
    </row>
    <row r="2926" spans="1:16" ht="27.95" hidden="1" customHeight="1" x14ac:dyDescent="0.25">
      <c r="A2926" s="203" t="s">
        <v>2056</v>
      </c>
      <c r="B2926" s="203" t="s">
        <v>632</v>
      </c>
      <c r="C2926" s="203" t="s">
        <v>1559</v>
      </c>
      <c r="D2926" s="203" t="s">
        <v>1566</v>
      </c>
      <c r="E2926" s="203" t="s">
        <v>1399</v>
      </c>
      <c r="F2926" s="203" t="s">
        <v>505</v>
      </c>
      <c r="G2926" s="371">
        <v>5.9900000000000002E-2</v>
      </c>
      <c r="H2926" s="361" t="s">
        <v>1400</v>
      </c>
      <c r="I2926" s="203" t="s">
        <v>1383</v>
      </c>
      <c r="J2926" s="275">
        <v>0.75</v>
      </c>
      <c r="K2926" s="361" t="s">
        <v>1391</v>
      </c>
      <c r="L2926" s="361" t="s">
        <v>1392</v>
      </c>
      <c r="M2926" s="370">
        <v>2010</v>
      </c>
      <c r="N2926" s="207">
        <v>43881</v>
      </c>
      <c r="O2926" s="223" t="s">
        <v>1565</v>
      </c>
      <c r="P2926" t="str">
        <f t="shared" si="45"/>
        <v>Minnesota River - Mankato WRAPS 2013-Unnamed creek-(07020007-603)-E. coli</v>
      </c>
    </row>
    <row r="2927" spans="1:16" ht="27.95" hidden="1" customHeight="1" x14ac:dyDescent="0.25">
      <c r="A2927" s="203" t="s">
        <v>2056</v>
      </c>
      <c r="B2927" s="203" t="s">
        <v>632</v>
      </c>
      <c r="C2927" s="203" t="s">
        <v>1559</v>
      </c>
      <c r="D2927" s="203" t="s">
        <v>1566</v>
      </c>
      <c r="E2927" s="203" t="s">
        <v>1399</v>
      </c>
      <c r="F2927" s="203" t="s">
        <v>505</v>
      </c>
      <c r="G2927" s="371">
        <v>1.9199999999999998E-2</v>
      </c>
      <c r="H2927" s="361" t="s">
        <v>1400</v>
      </c>
      <c r="I2927" s="203" t="s">
        <v>1384</v>
      </c>
      <c r="J2927" s="275">
        <v>0.75</v>
      </c>
      <c r="K2927" s="361" t="s">
        <v>1391</v>
      </c>
      <c r="L2927" s="361" t="s">
        <v>1392</v>
      </c>
      <c r="M2927" s="370">
        <v>2010</v>
      </c>
      <c r="N2927" s="207">
        <v>43881</v>
      </c>
      <c r="O2927" s="223" t="s">
        <v>1565</v>
      </c>
      <c r="P2927" t="str">
        <f t="shared" si="45"/>
        <v>Minnesota River - Mankato WRAPS 2013-Unnamed creek-(07020007-603)-E. coli</v>
      </c>
    </row>
    <row r="2928" spans="1:16" ht="27.95" hidden="1" customHeight="1" x14ac:dyDescent="0.25">
      <c r="A2928" s="203" t="s">
        <v>2056</v>
      </c>
      <c r="B2928" s="203" t="s">
        <v>632</v>
      </c>
      <c r="C2928" s="203" t="s">
        <v>1559</v>
      </c>
      <c r="D2928" s="203" t="s">
        <v>1566</v>
      </c>
      <c r="E2928" s="203" t="s">
        <v>1399</v>
      </c>
      <c r="F2928" s="203" t="s">
        <v>505</v>
      </c>
      <c r="G2928" s="371" t="s">
        <v>515</v>
      </c>
      <c r="H2928" s="361" t="s">
        <v>1400</v>
      </c>
      <c r="I2928" s="203" t="s">
        <v>1385</v>
      </c>
      <c r="J2928" s="275">
        <v>0.75</v>
      </c>
      <c r="K2928" s="361" t="s">
        <v>1391</v>
      </c>
      <c r="L2928" s="361" t="s">
        <v>1392</v>
      </c>
      <c r="M2928" s="370">
        <v>2010</v>
      </c>
      <c r="N2928" s="207">
        <v>43881</v>
      </c>
      <c r="O2928" s="223" t="s">
        <v>1565</v>
      </c>
      <c r="P2928" t="str">
        <f t="shared" si="45"/>
        <v>Minnesota River - Mankato WRAPS 2013-Unnamed creek-(07020007-603)-E. coli</v>
      </c>
    </row>
    <row r="2929" spans="1:16" ht="27.95" hidden="1" customHeight="1" x14ac:dyDescent="0.25">
      <c r="A2929" s="203" t="s">
        <v>2056</v>
      </c>
      <c r="B2929" s="203" t="s">
        <v>632</v>
      </c>
      <c r="C2929" s="203" t="s">
        <v>1559</v>
      </c>
      <c r="D2929" s="203" t="s">
        <v>1567</v>
      </c>
      <c r="E2929" s="203" t="s">
        <v>1399</v>
      </c>
      <c r="F2929" s="203" t="s">
        <v>505</v>
      </c>
      <c r="G2929" s="371">
        <v>1.0163</v>
      </c>
      <c r="H2929" s="361" t="s">
        <v>1400</v>
      </c>
      <c r="I2929" s="203" t="s">
        <v>1379</v>
      </c>
      <c r="J2929" s="275">
        <v>0.92</v>
      </c>
      <c r="K2929" s="361" t="s">
        <v>1391</v>
      </c>
      <c r="L2929" s="361" t="s">
        <v>1392</v>
      </c>
      <c r="M2929" s="370">
        <v>2010</v>
      </c>
      <c r="N2929" s="207">
        <v>43881</v>
      </c>
      <c r="O2929" s="223" t="s">
        <v>1561</v>
      </c>
      <c r="P2929" t="str">
        <f t="shared" si="45"/>
        <v>Minnesota River - Mankato WRAPS 2013-Unnamed creek-(07020007-604)-E. coli</v>
      </c>
    </row>
    <row r="2930" spans="1:16" ht="27.95" hidden="1" customHeight="1" x14ac:dyDescent="0.25">
      <c r="A2930" s="203" t="s">
        <v>2056</v>
      </c>
      <c r="B2930" s="203" t="s">
        <v>632</v>
      </c>
      <c r="C2930" s="203" t="s">
        <v>1559</v>
      </c>
      <c r="D2930" s="203" t="s">
        <v>1567</v>
      </c>
      <c r="E2930" s="203" t="s">
        <v>1399</v>
      </c>
      <c r="F2930" s="203" t="s">
        <v>505</v>
      </c>
      <c r="G2930" s="371">
        <v>0.1762</v>
      </c>
      <c r="H2930" s="361" t="s">
        <v>1400</v>
      </c>
      <c r="I2930" s="203" t="s">
        <v>1382</v>
      </c>
      <c r="J2930" s="275">
        <v>0.92</v>
      </c>
      <c r="K2930" s="361" t="s">
        <v>1391</v>
      </c>
      <c r="L2930" s="361" t="s">
        <v>1392</v>
      </c>
      <c r="M2930" s="370">
        <v>2010</v>
      </c>
      <c r="N2930" s="207">
        <v>43881</v>
      </c>
      <c r="O2930" s="223" t="s">
        <v>1561</v>
      </c>
      <c r="P2930" t="str">
        <f t="shared" si="45"/>
        <v>Minnesota River - Mankato WRAPS 2013-Unnamed creek-(07020007-604)-E. coli</v>
      </c>
    </row>
    <row r="2931" spans="1:16" ht="27.95" hidden="1" customHeight="1" x14ac:dyDescent="0.25">
      <c r="A2931" s="203" t="s">
        <v>2056</v>
      </c>
      <c r="B2931" s="203" t="s">
        <v>632</v>
      </c>
      <c r="C2931" s="203" t="s">
        <v>1559</v>
      </c>
      <c r="D2931" s="203" t="s">
        <v>1567</v>
      </c>
      <c r="E2931" s="203" t="s">
        <v>1399</v>
      </c>
      <c r="F2931" s="203" t="s">
        <v>505</v>
      </c>
      <c r="G2931" s="371">
        <v>5.2200000000000003E-2</v>
      </c>
      <c r="H2931" s="361" t="s">
        <v>1400</v>
      </c>
      <c r="I2931" s="203" t="s">
        <v>1383</v>
      </c>
      <c r="J2931" s="275">
        <v>0.92</v>
      </c>
      <c r="K2931" s="361" t="s">
        <v>1391</v>
      </c>
      <c r="L2931" s="361" t="s">
        <v>1392</v>
      </c>
      <c r="M2931" s="370">
        <v>2010</v>
      </c>
      <c r="N2931" s="207">
        <v>43881</v>
      </c>
      <c r="O2931" s="223" t="s">
        <v>1561</v>
      </c>
      <c r="P2931" t="str">
        <f t="shared" si="45"/>
        <v>Minnesota River - Mankato WRAPS 2013-Unnamed creek-(07020007-604)-E. coli</v>
      </c>
    </row>
    <row r="2932" spans="1:16" ht="27.95" hidden="1" customHeight="1" x14ac:dyDescent="0.25">
      <c r="A2932" s="203" t="s">
        <v>2056</v>
      </c>
      <c r="B2932" s="203" t="s">
        <v>632</v>
      </c>
      <c r="C2932" s="203" t="s">
        <v>1559</v>
      </c>
      <c r="D2932" s="203" t="s">
        <v>1567</v>
      </c>
      <c r="E2932" s="203" t="s">
        <v>1399</v>
      </c>
      <c r="F2932" s="203" t="s">
        <v>505</v>
      </c>
      <c r="G2932" s="371">
        <v>1.29E-2</v>
      </c>
      <c r="H2932" s="361" t="s">
        <v>1400</v>
      </c>
      <c r="I2932" s="203" t="s">
        <v>1384</v>
      </c>
      <c r="J2932" s="275">
        <v>0.92</v>
      </c>
      <c r="K2932" s="361" t="s">
        <v>1391</v>
      </c>
      <c r="L2932" s="361" t="s">
        <v>1392</v>
      </c>
      <c r="M2932" s="370">
        <v>2010</v>
      </c>
      <c r="N2932" s="207">
        <v>43881</v>
      </c>
      <c r="O2932" s="223" t="s">
        <v>1561</v>
      </c>
      <c r="P2932" t="str">
        <f t="shared" si="45"/>
        <v>Minnesota River - Mankato WRAPS 2013-Unnamed creek-(07020007-604)-E. coli</v>
      </c>
    </row>
    <row r="2933" spans="1:16" ht="27.95" hidden="1" customHeight="1" x14ac:dyDescent="0.25">
      <c r="A2933" s="203" t="s">
        <v>2056</v>
      </c>
      <c r="B2933" s="203" t="s">
        <v>632</v>
      </c>
      <c r="C2933" s="203" t="s">
        <v>1559</v>
      </c>
      <c r="D2933" s="203" t="s">
        <v>1567</v>
      </c>
      <c r="E2933" s="203" t="s">
        <v>1399</v>
      </c>
      <c r="F2933" s="203" t="s">
        <v>505</v>
      </c>
      <c r="G2933" s="371" t="s">
        <v>515</v>
      </c>
      <c r="H2933" s="361" t="s">
        <v>1400</v>
      </c>
      <c r="I2933" s="203" t="s">
        <v>1385</v>
      </c>
      <c r="J2933" s="275">
        <v>0.92</v>
      </c>
      <c r="K2933" s="361" t="s">
        <v>1391</v>
      </c>
      <c r="L2933" s="361" t="s">
        <v>1392</v>
      </c>
      <c r="M2933" s="370">
        <v>2010</v>
      </c>
      <c r="N2933" s="207">
        <v>43881</v>
      </c>
      <c r="O2933" s="223" t="s">
        <v>1561</v>
      </c>
      <c r="P2933" t="str">
        <f t="shared" si="45"/>
        <v>Minnesota River - Mankato WRAPS 2013-Unnamed creek-(07020007-604)-E. coli</v>
      </c>
    </row>
    <row r="2934" spans="1:16" ht="27.95" hidden="1" customHeight="1" x14ac:dyDescent="0.25">
      <c r="A2934" s="203" t="s">
        <v>2056</v>
      </c>
      <c r="B2934" s="202" t="s">
        <v>632</v>
      </c>
      <c r="C2934" s="203" t="s">
        <v>1568</v>
      </c>
      <c r="D2934" s="202" t="s">
        <v>1569</v>
      </c>
      <c r="E2934" s="202" t="s">
        <v>1557</v>
      </c>
      <c r="F2934" s="202" t="s">
        <v>475</v>
      </c>
      <c r="G2934" s="253">
        <v>108</v>
      </c>
      <c r="H2934" s="361" t="s">
        <v>1400</v>
      </c>
      <c r="I2934" s="252" t="s">
        <v>1379</v>
      </c>
      <c r="J2934" s="274">
        <v>0.38</v>
      </c>
      <c r="K2934" s="359" t="s">
        <v>1391</v>
      </c>
      <c r="L2934" s="359" t="s">
        <v>1392</v>
      </c>
      <c r="M2934" s="368">
        <v>2010</v>
      </c>
      <c r="N2934" s="205">
        <v>43627</v>
      </c>
      <c r="O2934" s="203" t="s">
        <v>1537</v>
      </c>
      <c r="P2934" t="str">
        <f t="shared" si="45"/>
        <v>MN River E. Coli TMDL-Minnesota River-(07020007-723)-E. coli</v>
      </c>
    </row>
    <row r="2935" spans="1:16" ht="27.95" hidden="1" customHeight="1" x14ac:dyDescent="0.25">
      <c r="A2935" s="203" t="s">
        <v>2056</v>
      </c>
      <c r="B2935" s="202" t="s">
        <v>632</v>
      </c>
      <c r="C2935" s="203" t="s">
        <v>1568</v>
      </c>
      <c r="D2935" s="202" t="s">
        <v>1569</v>
      </c>
      <c r="E2935" s="202" t="s">
        <v>1557</v>
      </c>
      <c r="F2935" s="202" t="s">
        <v>475</v>
      </c>
      <c r="G2935" s="253">
        <v>21</v>
      </c>
      <c r="H2935" s="361" t="s">
        <v>1400</v>
      </c>
      <c r="I2935" s="252" t="s">
        <v>1382</v>
      </c>
      <c r="J2935" s="274">
        <v>0.38</v>
      </c>
      <c r="K2935" s="359" t="s">
        <v>1391</v>
      </c>
      <c r="L2935" s="359" t="s">
        <v>1392</v>
      </c>
      <c r="M2935" s="368">
        <v>2010</v>
      </c>
      <c r="N2935" s="205">
        <v>43627</v>
      </c>
      <c r="O2935" s="203" t="s">
        <v>1537</v>
      </c>
      <c r="P2935" t="str">
        <f t="shared" si="45"/>
        <v>MN River E. Coli TMDL-Minnesota River-(07020007-723)-E. coli</v>
      </c>
    </row>
    <row r="2936" spans="1:16" ht="27.95" hidden="1" customHeight="1" x14ac:dyDescent="0.25">
      <c r="A2936" s="203" t="s">
        <v>2056</v>
      </c>
      <c r="B2936" s="202" t="s">
        <v>632</v>
      </c>
      <c r="C2936" s="203" t="s">
        <v>1568</v>
      </c>
      <c r="D2936" s="202" t="s">
        <v>1569</v>
      </c>
      <c r="E2936" s="202" t="s">
        <v>1557</v>
      </c>
      <c r="F2936" s="202" t="s">
        <v>475</v>
      </c>
      <c r="G2936" s="253">
        <v>3.6</v>
      </c>
      <c r="H2936" s="361" t="s">
        <v>1400</v>
      </c>
      <c r="I2936" s="252" t="s">
        <v>1383</v>
      </c>
      <c r="J2936" s="274">
        <v>0.38</v>
      </c>
      <c r="K2936" s="359" t="s">
        <v>1391</v>
      </c>
      <c r="L2936" s="359" t="s">
        <v>1392</v>
      </c>
      <c r="M2936" s="368">
        <v>2010</v>
      </c>
      <c r="N2936" s="205">
        <v>43627</v>
      </c>
      <c r="O2936" s="203" t="s">
        <v>1537</v>
      </c>
      <c r="P2936" t="str">
        <f t="shared" si="45"/>
        <v>MN River E. Coli TMDL-Minnesota River-(07020007-723)-E. coli</v>
      </c>
    </row>
    <row r="2937" spans="1:16" ht="27.95" hidden="1" customHeight="1" x14ac:dyDescent="0.25">
      <c r="A2937" s="203" t="s">
        <v>2056</v>
      </c>
      <c r="B2937" s="202" t="s">
        <v>632</v>
      </c>
      <c r="C2937" s="203" t="s">
        <v>1568</v>
      </c>
      <c r="D2937" s="202" t="s">
        <v>1569</v>
      </c>
      <c r="E2937" s="202" t="s">
        <v>1557</v>
      </c>
      <c r="F2937" s="202" t="s">
        <v>475</v>
      </c>
      <c r="G2937" s="253">
        <v>0.45</v>
      </c>
      <c r="H2937" s="361" t="s">
        <v>1400</v>
      </c>
      <c r="I2937" s="252" t="s">
        <v>1384</v>
      </c>
      <c r="J2937" s="274">
        <v>0.38</v>
      </c>
      <c r="K2937" s="359" t="s">
        <v>1391</v>
      </c>
      <c r="L2937" s="359" t="s">
        <v>1392</v>
      </c>
      <c r="M2937" s="368">
        <v>2010</v>
      </c>
      <c r="N2937" s="205">
        <v>43627</v>
      </c>
      <c r="O2937" s="203" t="s">
        <v>1537</v>
      </c>
      <c r="P2937" t="str">
        <f t="shared" si="45"/>
        <v>MN River E. Coli TMDL-Minnesota River-(07020007-723)-E. coli</v>
      </c>
    </row>
    <row r="2938" spans="1:16" ht="27.95" hidden="1" customHeight="1" x14ac:dyDescent="0.25">
      <c r="A2938" s="203" t="s">
        <v>2056</v>
      </c>
      <c r="B2938" s="202" t="s">
        <v>632</v>
      </c>
      <c r="C2938" s="203" t="s">
        <v>1568</v>
      </c>
      <c r="D2938" s="202" t="s">
        <v>1569</v>
      </c>
      <c r="E2938" s="202" t="s">
        <v>1557</v>
      </c>
      <c r="F2938" s="202" t="s">
        <v>475</v>
      </c>
      <c r="G2938" s="253">
        <v>1</v>
      </c>
      <c r="H2938" s="361" t="s">
        <v>1400</v>
      </c>
      <c r="I2938" s="252" t="s">
        <v>1385</v>
      </c>
      <c r="J2938" s="274">
        <v>0.38</v>
      </c>
      <c r="K2938" s="359" t="s">
        <v>1391</v>
      </c>
      <c r="L2938" s="359" t="s">
        <v>1392</v>
      </c>
      <c r="M2938" s="368">
        <v>2010</v>
      </c>
      <c r="N2938" s="205">
        <v>43627</v>
      </c>
      <c r="O2938" s="203" t="s">
        <v>1537</v>
      </c>
      <c r="P2938" t="str">
        <f t="shared" si="45"/>
        <v>MN River E. Coli TMDL-Minnesota River-(07020007-723)-E. coli</v>
      </c>
    </row>
    <row r="2939" spans="1:16" ht="27.95" hidden="1" customHeight="1" x14ac:dyDescent="0.25">
      <c r="A2939" s="203" t="s">
        <v>2056</v>
      </c>
      <c r="B2939" s="202" t="s">
        <v>632</v>
      </c>
      <c r="C2939" s="203" t="s">
        <v>1403</v>
      </c>
      <c r="D2939" s="202" t="s">
        <v>1404</v>
      </c>
      <c r="E2939" s="202" t="s">
        <v>1405</v>
      </c>
      <c r="F2939" s="202" t="s">
        <v>475</v>
      </c>
      <c r="G2939" s="253">
        <v>154</v>
      </c>
      <c r="H2939" s="361" t="s">
        <v>1406</v>
      </c>
      <c r="I2939" s="252" t="s">
        <v>1407</v>
      </c>
      <c r="J2939" s="359" t="s">
        <v>1380</v>
      </c>
      <c r="K2939" s="359" t="s">
        <v>22</v>
      </c>
      <c r="L2939" s="359" t="s">
        <v>1408</v>
      </c>
      <c r="M2939" s="368" t="s">
        <v>1407</v>
      </c>
      <c r="N2939" s="205">
        <v>42486</v>
      </c>
      <c r="O2939" s="203"/>
      <c r="P2939" t="str">
        <f t="shared" si="45"/>
        <v>South Metro Mississippi TSS TMDL-Mississippi River-(07040001-531)-TSS</v>
      </c>
    </row>
    <row r="2940" spans="1:16" ht="27.95" hidden="1" customHeight="1" x14ac:dyDescent="0.25">
      <c r="A2940" s="203" t="s">
        <v>2057</v>
      </c>
      <c r="B2940" s="202" t="s">
        <v>632</v>
      </c>
      <c r="C2940" s="203" t="s">
        <v>1549</v>
      </c>
      <c r="D2940" s="202" t="s">
        <v>804</v>
      </c>
      <c r="E2940" s="202" t="s">
        <v>1550</v>
      </c>
      <c r="F2940" s="202" t="s">
        <v>475</v>
      </c>
      <c r="G2940" s="253">
        <v>6.11</v>
      </c>
      <c r="H2940" s="224" t="s">
        <v>1551</v>
      </c>
      <c r="I2940" s="359" t="s">
        <v>1379</v>
      </c>
      <c r="J2940" s="359" t="s">
        <v>1380</v>
      </c>
      <c r="K2940" s="359" t="s">
        <v>9</v>
      </c>
      <c r="L2940" s="359" t="s">
        <v>1392</v>
      </c>
      <c r="M2940" s="368">
        <v>2000</v>
      </c>
      <c r="N2940" s="207" t="s">
        <v>1552</v>
      </c>
      <c r="O2940" s="203"/>
      <c r="P2940" t="str">
        <f t="shared" si="45"/>
        <v>Blue Earth, Le Sueur, and Watonwan Watersheds - Fecal Coliform TMDL-Blue Earth River-(07020009-501)-Fecal Coliform</v>
      </c>
    </row>
    <row r="2941" spans="1:16" ht="27.95" hidden="1" customHeight="1" x14ac:dyDescent="0.25">
      <c r="A2941" s="203" t="s">
        <v>2057</v>
      </c>
      <c r="B2941" s="202" t="s">
        <v>632</v>
      </c>
      <c r="C2941" s="203" t="s">
        <v>1549</v>
      </c>
      <c r="D2941" s="202" t="s">
        <v>804</v>
      </c>
      <c r="E2941" s="202" t="s">
        <v>1550</v>
      </c>
      <c r="F2941" s="202" t="s">
        <v>475</v>
      </c>
      <c r="G2941" s="253">
        <v>2.5299999999999998</v>
      </c>
      <c r="H2941" s="224" t="s">
        <v>1551</v>
      </c>
      <c r="I2941" s="359" t="s">
        <v>1382</v>
      </c>
      <c r="J2941" s="359" t="s">
        <v>1380</v>
      </c>
      <c r="K2941" s="359" t="s">
        <v>9</v>
      </c>
      <c r="L2941" s="359" t="s">
        <v>1392</v>
      </c>
      <c r="M2941" s="368">
        <v>2000</v>
      </c>
      <c r="N2941" s="207" t="s">
        <v>1552</v>
      </c>
      <c r="O2941" s="203"/>
      <c r="P2941" t="str">
        <f t="shared" si="45"/>
        <v>Blue Earth, Le Sueur, and Watonwan Watersheds - Fecal Coliform TMDL-Blue Earth River-(07020009-501)-Fecal Coliform</v>
      </c>
    </row>
    <row r="2942" spans="1:16" ht="27.95" hidden="1" customHeight="1" x14ac:dyDescent="0.25">
      <c r="A2942" s="203" t="s">
        <v>2057</v>
      </c>
      <c r="B2942" s="202" t="s">
        <v>632</v>
      </c>
      <c r="C2942" s="203" t="s">
        <v>1549</v>
      </c>
      <c r="D2942" s="202" t="s">
        <v>804</v>
      </c>
      <c r="E2942" s="202" t="s">
        <v>1550</v>
      </c>
      <c r="F2942" s="202" t="s">
        <v>475</v>
      </c>
      <c r="G2942" s="253">
        <v>1.1399999999999999</v>
      </c>
      <c r="H2942" s="224" t="s">
        <v>1551</v>
      </c>
      <c r="I2942" s="359" t="s">
        <v>1383</v>
      </c>
      <c r="J2942" s="359" t="s">
        <v>1380</v>
      </c>
      <c r="K2942" s="359" t="s">
        <v>9</v>
      </c>
      <c r="L2942" s="359" t="s">
        <v>1392</v>
      </c>
      <c r="M2942" s="368">
        <v>2000</v>
      </c>
      <c r="N2942" s="207" t="s">
        <v>1552</v>
      </c>
      <c r="O2942" s="203"/>
      <c r="P2942" t="str">
        <f t="shared" si="45"/>
        <v>Blue Earth, Le Sueur, and Watonwan Watersheds - Fecal Coliform TMDL-Blue Earth River-(07020009-501)-Fecal Coliform</v>
      </c>
    </row>
    <row r="2943" spans="1:16" ht="27.95" hidden="1" customHeight="1" x14ac:dyDescent="0.25">
      <c r="A2943" s="203" t="s">
        <v>2057</v>
      </c>
      <c r="B2943" s="202" t="s">
        <v>632</v>
      </c>
      <c r="C2943" s="203" t="s">
        <v>1549</v>
      </c>
      <c r="D2943" s="202" t="s">
        <v>804</v>
      </c>
      <c r="E2943" s="202" t="s">
        <v>1550</v>
      </c>
      <c r="F2943" s="202" t="s">
        <v>475</v>
      </c>
      <c r="G2943" s="253">
        <v>0.26</v>
      </c>
      <c r="H2943" s="224" t="s">
        <v>1551</v>
      </c>
      <c r="I2943" s="359" t="s">
        <v>1384</v>
      </c>
      <c r="J2943" s="359" t="s">
        <v>1380</v>
      </c>
      <c r="K2943" s="359" t="s">
        <v>9</v>
      </c>
      <c r="L2943" s="359" t="s">
        <v>1392</v>
      </c>
      <c r="M2943" s="368">
        <v>2000</v>
      </c>
      <c r="N2943" s="207" t="s">
        <v>1552</v>
      </c>
      <c r="O2943" s="203"/>
      <c r="P2943" t="str">
        <f t="shared" si="45"/>
        <v>Blue Earth, Le Sueur, and Watonwan Watersheds - Fecal Coliform TMDL-Blue Earth River-(07020009-501)-Fecal Coliform</v>
      </c>
    </row>
    <row r="2944" spans="1:16" ht="27.95" hidden="1" customHeight="1" x14ac:dyDescent="0.25">
      <c r="A2944" s="203" t="s">
        <v>2057</v>
      </c>
      <c r="B2944" s="202" t="s">
        <v>632</v>
      </c>
      <c r="C2944" s="203" t="s">
        <v>1549</v>
      </c>
      <c r="D2944" s="202" t="s">
        <v>804</v>
      </c>
      <c r="E2944" s="202" t="s">
        <v>1550</v>
      </c>
      <c r="F2944" s="202" t="s">
        <v>475</v>
      </c>
      <c r="G2944" s="253" t="s">
        <v>515</v>
      </c>
      <c r="H2944" s="224" t="s">
        <v>1551</v>
      </c>
      <c r="I2944" s="359" t="s">
        <v>1385</v>
      </c>
      <c r="J2944" s="359" t="s">
        <v>1380</v>
      </c>
      <c r="K2944" s="359" t="s">
        <v>9</v>
      </c>
      <c r="L2944" s="359" t="s">
        <v>1392</v>
      </c>
      <c r="M2944" s="368">
        <v>2000</v>
      </c>
      <c r="N2944" s="207" t="s">
        <v>1552</v>
      </c>
      <c r="O2944" s="203"/>
      <c r="P2944" t="str">
        <f t="shared" si="45"/>
        <v>Blue Earth, Le Sueur, and Watonwan Watersheds - Fecal Coliform TMDL-Blue Earth River-(07020009-501)-Fecal Coliform</v>
      </c>
    </row>
    <row r="2945" spans="1:16" ht="27.95" hidden="1" customHeight="1" x14ac:dyDescent="0.25">
      <c r="A2945" s="203" t="s">
        <v>2057</v>
      </c>
      <c r="B2945" s="202" t="s">
        <v>632</v>
      </c>
      <c r="C2945" s="203" t="s">
        <v>1549</v>
      </c>
      <c r="D2945" s="202" t="s">
        <v>686</v>
      </c>
      <c r="E2945" s="202" t="s">
        <v>1553</v>
      </c>
      <c r="F2945" s="202" t="s">
        <v>475</v>
      </c>
      <c r="G2945" s="253">
        <v>3.15</v>
      </c>
      <c r="H2945" s="224" t="s">
        <v>1551</v>
      </c>
      <c r="I2945" s="359" t="s">
        <v>1385</v>
      </c>
      <c r="J2945" s="359" t="s">
        <v>1380</v>
      </c>
      <c r="K2945" s="359" t="s">
        <v>9</v>
      </c>
      <c r="L2945" s="359" t="s">
        <v>1392</v>
      </c>
      <c r="M2945" s="368">
        <v>2004</v>
      </c>
      <c r="N2945" s="207" t="s">
        <v>1552</v>
      </c>
      <c r="O2945" s="203"/>
      <c r="P2945" t="str">
        <f t="shared" si="45"/>
        <v>Blue Earth, Le Sueur, and Watonwan Watersheds - Fecal Coliform TMDL-Le Sueur River-(07020011-501)-Fecal Coliform</v>
      </c>
    </row>
    <row r="2946" spans="1:16" ht="27.95" hidden="1" customHeight="1" x14ac:dyDescent="0.25">
      <c r="A2946" s="203" t="s">
        <v>2057</v>
      </c>
      <c r="B2946" s="202" t="s">
        <v>632</v>
      </c>
      <c r="C2946" s="203" t="s">
        <v>1549</v>
      </c>
      <c r="D2946" s="202" t="s">
        <v>686</v>
      </c>
      <c r="E2946" s="202" t="s">
        <v>1553</v>
      </c>
      <c r="F2946" s="202" t="s">
        <v>475</v>
      </c>
      <c r="G2946" s="253">
        <v>1.39</v>
      </c>
      <c r="H2946" s="224" t="s">
        <v>1551</v>
      </c>
      <c r="I2946" s="359" t="s">
        <v>1385</v>
      </c>
      <c r="J2946" s="359" t="s">
        <v>1380</v>
      </c>
      <c r="K2946" s="359" t="s">
        <v>9</v>
      </c>
      <c r="L2946" s="359" t="s">
        <v>1392</v>
      </c>
      <c r="M2946" s="368">
        <v>2004</v>
      </c>
      <c r="N2946" s="207" t="s">
        <v>1552</v>
      </c>
      <c r="O2946" s="203"/>
      <c r="P2946" t="str">
        <f t="shared" si="45"/>
        <v>Blue Earth, Le Sueur, and Watonwan Watersheds - Fecal Coliform TMDL-Le Sueur River-(07020011-501)-Fecal Coliform</v>
      </c>
    </row>
    <row r="2947" spans="1:16" ht="27.95" hidden="1" customHeight="1" x14ac:dyDescent="0.25">
      <c r="A2947" s="203" t="s">
        <v>2057</v>
      </c>
      <c r="B2947" s="202" t="s">
        <v>632</v>
      </c>
      <c r="C2947" s="203" t="s">
        <v>1549</v>
      </c>
      <c r="D2947" s="202" t="s">
        <v>686</v>
      </c>
      <c r="E2947" s="202" t="s">
        <v>1553</v>
      </c>
      <c r="F2947" s="202" t="s">
        <v>475</v>
      </c>
      <c r="G2947" s="253">
        <v>0.59</v>
      </c>
      <c r="H2947" s="224" t="s">
        <v>1551</v>
      </c>
      <c r="I2947" s="359" t="s">
        <v>1385</v>
      </c>
      <c r="J2947" s="359" t="s">
        <v>1380</v>
      </c>
      <c r="K2947" s="359" t="s">
        <v>9</v>
      </c>
      <c r="L2947" s="359" t="s">
        <v>1392</v>
      </c>
      <c r="M2947" s="368">
        <v>2004</v>
      </c>
      <c r="N2947" s="207" t="s">
        <v>1552</v>
      </c>
      <c r="O2947" s="203"/>
      <c r="P2947" t="str">
        <f t="shared" ref="P2947:P3010" si="46">CONCATENATE(C2947, "-", E2947, "-","(", D2947,")", "-",K2947)</f>
        <v>Blue Earth, Le Sueur, and Watonwan Watersheds - Fecal Coliform TMDL-Le Sueur River-(07020011-501)-Fecal Coliform</v>
      </c>
    </row>
    <row r="2948" spans="1:16" ht="27.95" hidden="1" customHeight="1" x14ac:dyDescent="0.25">
      <c r="A2948" s="203" t="s">
        <v>2057</v>
      </c>
      <c r="B2948" s="202" t="s">
        <v>632</v>
      </c>
      <c r="C2948" s="203" t="s">
        <v>1549</v>
      </c>
      <c r="D2948" s="202" t="s">
        <v>686</v>
      </c>
      <c r="E2948" s="202" t="s">
        <v>1553</v>
      </c>
      <c r="F2948" s="202" t="s">
        <v>475</v>
      </c>
      <c r="G2948" s="253">
        <v>0.1</v>
      </c>
      <c r="H2948" s="224" t="s">
        <v>1551</v>
      </c>
      <c r="I2948" s="359" t="s">
        <v>1385</v>
      </c>
      <c r="J2948" s="359" t="s">
        <v>1380</v>
      </c>
      <c r="K2948" s="359" t="s">
        <v>9</v>
      </c>
      <c r="L2948" s="359" t="s">
        <v>1392</v>
      </c>
      <c r="M2948" s="368">
        <v>2004</v>
      </c>
      <c r="N2948" s="207" t="s">
        <v>1552</v>
      </c>
      <c r="O2948" s="203"/>
      <c r="P2948" t="str">
        <f t="shared" si="46"/>
        <v>Blue Earth, Le Sueur, and Watonwan Watersheds - Fecal Coliform TMDL-Le Sueur River-(07020011-501)-Fecal Coliform</v>
      </c>
    </row>
    <row r="2949" spans="1:16" ht="27.95" hidden="1" customHeight="1" x14ac:dyDescent="0.25">
      <c r="A2949" s="203" t="s">
        <v>2057</v>
      </c>
      <c r="B2949" s="202" t="s">
        <v>632</v>
      </c>
      <c r="C2949" s="203" t="s">
        <v>1549</v>
      </c>
      <c r="D2949" s="202" t="s">
        <v>686</v>
      </c>
      <c r="E2949" s="202" t="s">
        <v>1553</v>
      </c>
      <c r="F2949" s="202" t="s">
        <v>475</v>
      </c>
      <c r="G2949" s="253" t="s">
        <v>515</v>
      </c>
      <c r="H2949" s="224" t="s">
        <v>1551</v>
      </c>
      <c r="I2949" s="359" t="s">
        <v>1385</v>
      </c>
      <c r="J2949" s="359" t="s">
        <v>1380</v>
      </c>
      <c r="K2949" s="359" t="s">
        <v>9</v>
      </c>
      <c r="L2949" s="359" t="s">
        <v>1392</v>
      </c>
      <c r="M2949" s="368">
        <v>2004</v>
      </c>
      <c r="N2949" s="207" t="s">
        <v>1552</v>
      </c>
      <c r="O2949" s="203"/>
      <c r="P2949" t="str">
        <f t="shared" si="46"/>
        <v>Blue Earth, Le Sueur, and Watonwan Watersheds - Fecal Coliform TMDL-Le Sueur River-(07020011-501)-Fecal Coliform</v>
      </c>
    </row>
    <row r="2950" spans="1:16" ht="27.95" hidden="1" customHeight="1" x14ac:dyDescent="0.25">
      <c r="A2950" s="203" t="s">
        <v>2057</v>
      </c>
      <c r="B2950" s="202" t="s">
        <v>2411</v>
      </c>
      <c r="C2950" s="203" t="s">
        <v>1554</v>
      </c>
      <c r="D2950" s="202" t="s">
        <v>2058</v>
      </c>
      <c r="E2950" s="202" t="s">
        <v>2059</v>
      </c>
      <c r="F2950" s="202" t="s">
        <v>505</v>
      </c>
      <c r="G2950" s="253">
        <v>0.08</v>
      </c>
      <c r="H2950" s="361" t="s">
        <v>1414</v>
      </c>
      <c r="I2950" s="359" t="s">
        <v>1407</v>
      </c>
      <c r="J2950" s="359" t="s">
        <v>1380</v>
      </c>
      <c r="K2950" s="359" t="s">
        <v>1113</v>
      </c>
      <c r="L2950" s="359" t="s">
        <v>1392</v>
      </c>
      <c r="M2950" s="368">
        <v>2010</v>
      </c>
      <c r="N2950" s="205">
        <v>42444</v>
      </c>
      <c r="O2950" s="203"/>
      <c r="P2950" t="str">
        <f t="shared" si="46"/>
        <v>Le Sueur River WRAPS 2008-Eagle (North)-(07-0060-01)-TP</v>
      </c>
    </row>
    <row r="2951" spans="1:16" ht="27.95" hidden="1" customHeight="1" x14ac:dyDescent="0.25">
      <c r="A2951" s="203" t="s">
        <v>2057</v>
      </c>
      <c r="B2951" s="202" t="s">
        <v>2411</v>
      </c>
      <c r="C2951" s="203" t="s">
        <v>1554</v>
      </c>
      <c r="D2951" s="202" t="s">
        <v>1555</v>
      </c>
      <c r="E2951" s="202" t="s">
        <v>1553</v>
      </c>
      <c r="F2951" s="202" t="s">
        <v>505</v>
      </c>
      <c r="G2951" s="253">
        <v>162.1</v>
      </c>
      <c r="H2951" s="361" t="s">
        <v>1400</v>
      </c>
      <c r="I2951" s="359" t="s">
        <v>1379</v>
      </c>
      <c r="J2951" s="359" t="s">
        <v>1380</v>
      </c>
      <c r="K2951" s="359" t="s">
        <v>1391</v>
      </c>
      <c r="L2951" s="359" t="s">
        <v>1392</v>
      </c>
      <c r="M2951" s="368">
        <v>2010</v>
      </c>
      <c r="N2951" s="205">
        <v>42444</v>
      </c>
      <c r="O2951" s="203"/>
      <c r="P2951" t="str">
        <f t="shared" si="46"/>
        <v>Le Sueur River WRAPS 2008-Le Sueur River-(07020011-507)-E. coli</v>
      </c>
    </row>
    <row r="2952" spans="1:16" ht="27.95" hidden="1" customHeight="1" x14ac:dyDescent="0.25">
      <c r="A2952" s="203" t="s">
        <v>2057</v>
      </c>
      <c r="B2952" s="202" t="s">
        <v>2411</v>
      </c>
      <c r="C2952" s="203" t="s">
        <v>1554</v>
      </c>
      <c r="D2952" s="202" t="s">
        <v>1555</v>
      </c>
      <c r="E2952" s="202" t="s">
        <v>1553</v>
      </c>
      <c r="F2952" s="202" t="s">
        <v>505</v>
      </c>
      <c r="G2952" s="253">
        <v>46.8</v>
      </c>
      <c r="H2952" s="361" t="s">
        <v>1400</v>
      </c>
      <c r="I2952" s="359" t="s">
        <v>1382</v>
      </c>
      <c r="J2952" s="359" t="s">
        <v>1380</v>
      </c>
      <c r="K2952" s="359" t="s">
        <v>1391</v>
      </c>
      <c r="L2952" s="359" t="s">
        <v>1392</v>
      </c>
      <c r="M2952" s="368">
        <v>2010</v>
      </c>
      <c r="N2952" s="205">
        <v>42444</v>
      </c>
      <c r="O2952" s="203"/>
      <c r="P2952" t="str">
        <f t="shared" si="46"/>
        <v>Le Sueur River WRAPS 2008-Le Sueur River-(07020011-507)-E. coli</v>
      </c>
    </row>
    <row r="2953" spans="1:16" ht="27.95" hidden="1" customHeight="1" x14ac:dyDescent="0.25">
      <c r="A2953" s="203" t="s">
        <v>2057</v>
      </c>
      <c r="B2953" s="202" t="s">
        <v>2411</v>
      </c>
      <c r="C2953" s="203" t="s">
        <v>1554</v>
      </c>
      <c r="D2953" s="202" t="s">
        <v>1555</v>
      </c>
      <c r="E2953" s="202" t="s">
        <v>1553</v>
      </c>
      <c r="F2953" s="202" t="s">
        <v>505</v>
      </c>
      <c r="G2953" s="253">
        <v>19</v>
      </c>
      <c r="H2953" s="361" t="s">
        <v>1400</v>
      </c>
      <c r="I2953" s="359" t="s">
        <v>1383</v>
      </c>
      <c r="J2953" s="359" t="s">
        <v>1380</v>
      </c>
      <c r="K2953" s="359" t="s">
        <v>1391</v>
      </c>
      <c r="L2953" s="359" t="s">
        <v>1392</v>
      </c>
      <c r="M2953" s="368">
        <v>2010</v>
      </c>
      <c r="N2953" s="205">
        <v>42444</v>
      </c>
      <c r="O2953" s="203"/>
      <c r="P2953" t="str">
        <f t="shared" si="46"/>
        <v>Le Sueur River WRAPS 2008-Le Sueur River-(07020011-507)-E. coli</v>
      </c>
    </row>
    <row r="2954" spans="1:16" ht="27.95" hidden="1" customHeight="1" x14ac:dyDescent="0.25">
      <c r="A2954" s="203" t="s">
        <v>2057</v>
      </c>
      <c r="B2954" s="202" t="s">
        <v>2411</v>
      </c>
      <c r="C2954" s="203" t="s">
        <v>1554</v>
      </c>
      <c r="D2954" s="202" t="s">
        <v>1555</v>
      </c>
      <c r="E2954" s="202" t="s">
        <v>1553</v>
      </c>
      <c r="F2954" s="202" t="s">
        <v>505</v>
      </c>
      <c r="G2954" s="253">
        <v>5.7</v>
      </c>
      <c r="H2954" s="361" t="s">
        <v>1400</v>
      </c>
      <c r="I2954" s="359" t="s">
        <v>1384</v>
      </c>
      <c r="J2954" s="359" t="s">
        <v>1380</v>
      </c>
      <c r="K2954" s="359" t="s">
        <v>1391</v>
      </c>
      <c r="L2954" s="359" t="s">
        <v>1392</v>
      </c>
      <c r="M2954" s="368">
        <v>2010</v>
      </c>
      <c r="N2954" s="205">
        <v>42444</v>
      </c>
      <c r="O2954" s="203"/>
      <c r="P2954" t="str">
        <f t="shared" si="46"/>
        <v>Le Sueur River WRAPS 2008-Le Sueur River-(07020011-507)-E. coli</v>
      </c>
    </row>
    <row r="2955" spans="1:16" ht="27.95" hidden="1" customHeight="1" x14ac:dyDescent="0.25">
      <c r="A2955" s="203" t="s">
        <v>2057</v>
      </c>
      <c r="B2955" s="202" t="s">
        <v>2411</v>
      </c>
      <c r="C2955" s="203" t="s">
        <v>1554</v>
      </c>
      <c r="D2955" s="202" t="s">
        <v>1555</v>
      </c>
      <c r="E2955" s="202" t="s">
        <v>1553</v>
      </c>
      <c r="F2955" s="202" t="s">
        <v>505</v>
      </c>
      <c r="G2955" s="253" t="s">
        <v>515</v>
      </c>
      <c r="H2955" s="361" t="s">
        <v>1400</v>
      </c>
      <c r="I2955" s="359" t="s">
        <v>1385</v>
      </c>
      <c r="J2955" s="359" t="s">
        <v>1380</v>
      </c>
      <c r="K2955" s="359" t="s">
        <v>1391</v>
      </c>
      <c r="L2955" s="359" t="s">
        <v>1392</v>
      </c>
      <c r="M2955" s="368">
        <v>2010</v>
      </c>
      <c r="N2955" s="205">
        <v>42444</v>
      </c>
      <c r="O2955" s="203"/>
      <c r="P2955" t="str">
        <f t="shared" si="46"/>
        <v>Le Sueur River WRAPS 2008-Le Sueur River-(07020011-507)-E. coli</v>
      </c>
    </row>
    <row r="2956" spans="1:16" ht="27.95" hidden="1" customHeight="1" x14ac:dyDescent="0.25">
      <c r="A2956" s="203" t="s">
        <v>2057</v>
      </c>
      <c r="B2956" s="202" t="s">
        <v>2411</v>
      </c>
      <c r="C2956" s="203" t="s">
        <v>1556</v>
      </c>
      <c r="D2956" s="202" t="s">
        <v>641</v>
      </c>
      <c r="E2956" s="202" t="s">
        <v>1557</v>
      </c>
      <c r="F2956" s="202" t="s">
        <v>475</v>
      </c>
      <c r="G2956" s="253">
        <v>42.2</v>
      </c>
      <c r="H2956" s="361" t="s">
        <v>1414</v>
      </c>
      <c r="I2956" s="359" t="s">
        <v>1407</v>
      </c>
      <c r="J2956" s="358">
        <v>0.3</v>
      </c>
      <c r="K2956" s="359" t="s">
        <v>1113</v>
      </c>
      <c r="L2956" s="359" t="s">
        <v>1392</v>
      </c>
      <c r="M2956" s="368">
        <v>1988</v>
      </c>
      <c r="N2956" s="207" t="s">
        <v>1558</v>
      </c>
      <c r="O2956" s="203"/>
      <c r="P2956" t="str">
        <f t="shared" si="46"/>
        <v>Lower Minnesota River - Dissolved Oxygen-Minnesota River-(07020012-505)-TP</v>
      </c>
    </row>
    <row r="2957" spans="1:16" ht="27.95" hidden="1" customHeight="1" x14ac:dyDescent="0.25">
      <c r="A2957" s="203" t="s">
        <v>2057</v>
      </c>
      <c r="B2957" s="203" t="s">
        <v>2411</v>
      </c>
      <c r="C2957" s="203" t="s">
        <v>1559</v>
      </c>
      <c r="D2957" s="203" t="s">
        <v>1560</v>
      </c>
      <c r="E2957" s="203" t="s">
        <v>1430</v>
      </c>
      <c r="F2957" s="203" t="s">
        <v>505</v>
      </c>
      <c r="G2957" s="257">
        <v>1.39</v>
      </c>
      <c r="H2957" s="361" t="s">
        <v>1400</v>
      </c>
      <c r="I2957" s="361" t="s">
        <v>1379</v>
      </c>
      <c r="J2957" s="275">
        <v>0.95</v>
      </c>
      <c r="K2957" s="361" t="s">
        <v>1391</v>
      </c>
      <c r="L2957" s="361" t="s">
        <v>1392</v>
      </c>
      <c r="M2957" s="370">
        <v>2010</v>
      </c>
      <c r="N2957" s="207">
        <v>43881</v>
      </c>
      <c r="O2957" s="223" t="s">
        <v>1561</v>
      </c>
      <c r="P2957" t="str">
        <f t="shared" si="46"/>
        <v>Minnesota River - Mankato WRAPS 2013-Unnamed ditch-(07020007-598)-E. coli</v>
      </c>
    </row>
    <row r="2958" spans="1:16" ht="27.95" hidden="1" customHeight="1" x14ac:dyDescent="0.25">
      <c r="A2958" s="203" t="s">
        <v>2057</v>
      </c>
      <c r="B2958" s="203" t="s">
        <v>2411</v>
      </c>
      <c r="C2958" s="203" t="s">
        <v>1559</v>
      </c>
      <c r="D2958" s="203" t="s">
        <v>1560</v>
      </c>
      <c r="E2958" s="203" t="s">
        <v>1430</v>
      </c>
      <c r="F2958" s="203" t="s">
        <v>505</v>
      </c>
      <c r="G2958" s="257">
        <v>0.28000000000000003</v>
      </c>
      <c r="H2958" s="361" t="s">
        <v>1400</v>
      </c>
      <c r="I2958" s="361" t="s">
        <v>1382</v>
      </c>
      <c r="J2958" s="275">
        <v>0.95</v>
      </c>
      <c r="K2958" s="361" t="s">
        <v>1391</v>
      </c>
      <c r="L2958" s="361" t="s">
        <v>1392</v>
      </c>
      <c r="M2958" s="370">
        <v>2010</v>
      </c>
      <c r="N2958" s="207">
        <v>43881</v>
      </c>
      <c r="O2958" s="223" t="s">
        <v>1561</v>
      </c>
      <c r="P2958" t="str">
        <f t="shared" si="46"/>
        <v>Minnesota River - Mankato WRAPS 2013-Unnamed ditch-(07020007-598)-E. coli</v>
      </c>
    </row>
    <row r="2959" spans="1:16" ht="27.95" hidden="1" customHeight="1" x14ac:dyDescent="0.25">
      <c r="A2959" s="203" t="s">
        <v>2057</v>
      </c>
      <c r="B2959" s="203" t="s">
        <v>2411</v>
      </c>
      <c r="C2959" s="203" t="s">
        <v>1559</v>
      </c>
      <c r="D2959" s="203" t="s">
        <v>1560</v>
      </c>
      <c r="E2959" s="203" t="s">
        <v>1430</v>
      </c>
      <c r="F2959" s="203" t="s">
        <v>505</v>
      </c>
      <c r="G2959" s="257">
        <v>0.09</v>
      </c>
      <c r="H2959" s="361" t="s">
        <v>1400</v>
      </c>
      <c r="I2959" s="361" t="s">
        <v>1383</v>
      </c>
      <c r="J2959" s="275">
        <v>0.95</v>
      </c>
      <c r="K2959" s="361" t="s">
        <v>1391</v>
      </c>
      <c r="L2959" s="361" t="s">
        <v>1392</v>
      </c>
      <c r="M2959" s="370">
        <v>2010</v>
      </c>
      <c r="N2959" s="207">
        <v>43881</v>
      </c>
      <c r="O2959" s="223" t="s">
        <v>1561</v>
      </c>
      <c r="P2959" t="str">
        <f t="shared" si="46"/>
        <v>Minnesota River - Mankato WRAPS 2013-Unnamed ditch-(07020007-598)-E. coli</v>
      </c>
    </row>
    <row r="2960" spans="1:16" ht="27.95" hidden="1" customHeight="1" x14ac:dyDescent="0.25">
      <c r="A2960" s="203" t="s">
        <v>2057</v>
      </c>
      <c r="B2960" s="203" t="s">
        <v>2411</v>
      </c>
      <c r="C2960" s="203" t="s">
        <v>1559</v>
      </c>
      <c r="D2960" s="203" t="s">
        <v>1560</v>
      </c>
      <c r="E2960" s="203" t="s">
        <v>1430</v>
      </c>
      <c r="F2960" s="203" t="s">
        <v>505</v>
      </c>
      <c r="G2960" s="257">
        <v>0.02</v>
      </c>
      <c r="H2960" s="361" t="s">
        <v>1400</v>
      </c>
      <c r="I2960" s="361" t="s">
        <v>1384</v>
      </c>
      <c r="J2960" s="275">
        <v>0.95</v>
      </c>
      <c r="K2960" s="361" t="s">
        <v>1391</v>
      </c>
      <c r="L2960" s="361" t="s">
        <v>1392</v>
      </c>
      <c r="M2960" s="370">
        <v>2010</v>
      </c>
      <c r="N2960" s="207">
        <v>43881</v>
      </c>
      <c r="O2960" s="223" t="s">
        <v>1561</v>
      </c>
      <c r="P2960" t="str">
        <f t="shared" si="46"/>
        <v>Minnesota River - Mankato WRAPS 2013-Unnamed ditch-(07020007-598)-E. coli</v>
      </c>
    </row>
    <row r="2961" spans="1:16" ht="27.95" hidden="1" customHeight="1" x14ac:dyDescent="0.25">
      <c r="A2961" s="203" t="s">
        <v>2057</v>
      </c>
      <c r="B2961" s="203" t="s">
        <v>2411</v>
      </c>
      <c r="C2961" s="203" t="s">
        <v>1559</v>
      </c>
      <c r="D2961" s="203" t="s">
        <v>1560</v>
      </c>
      <c r="E2961" s="203" t="s">
        <v>1430</v>
      </c>
      <c r="F2961" s="203" t="s">
        <v>505</v>
      </c>
      <c r="G2961" s="257" t="s">
        <v>515</v>
      </c>
      <c r="H2961" s="361" t="s">
        <v>1400</v>
      </c>
      <c r="I2961" s="361" t="s">
        <v>1385</v>
      </c>
      <c r="J2961" s="275">
        <v>0.95</v>
      </c>
      <c r="K2961" s="361" t="s">
        <v>1391</v>
      </c>
      <c r="L2961" s="361" t="s">
        <v>1392</v>
      </c>
      <c r="M2961" s="370">
        <v>2010</v>
      </c>
      <c r="N2961" s="207">
        <v>43881</v>
      </c>
      <c r="O2961" s="223" t="s">
        <v>1561</v>
      </c>
      <c r="P2961" t="str">
        <f t="shared" si="46"/>
        <v>Minnesota River - Mankato WRAPS 2013-Unnamed ditch-(07020007-598)-E. coli</v>
      </c>
    </row>
    <row r="2962" spans="1:16" ht="27.95" hidden="1" customHeight="1" x14ac:dyDescent="0.25">
      <c r="A2962" s="203" t="s">
        <v>2057</v>
      </c>
      <c r="B2962" s="203" t="s">
        <v>2411</v>
      </c>
      <c r="C2962" s="203" t="s">
        <v>1559</v>
      </c>
      <c r="D2962" s="203" t="s">
        <v>1562</v>
      </c>
      <c r="E2962" s="203" t="s">
        <v>1399</v>
      </c>
      <c r="F2962" s="203" t="s">
        <v>505</v>
      </c>
      <c r="G2962" s="257">
        <v>1.2130000000000001</v>
      </c>
      <c r="H2962" s="361" t="s">
        <v>1400</v>
      </c>
      <c r="I2962" s="203" t="s">
        <v>1379</v>
      </c>
      <c r="J2962" s="275">
        <v>0.88</v>
      </c>
      <c r="K2962" s="361" t="s">
        <v>1391</v>
      </c>
      <c r="L2962" s="361" t="s">
        <v>1392</v>
      </c>
      <c r="M2962" s="370">
        <v>2010</v>
      </c>
      <c r="N2962" s="207">
        <v>43881</v>
      </c>
      <c r="O2962" s="223" t="s">
        <v>1563</v>
      </c>
      <c r="P2962" t="str">
        <f t="shared" si="46"/>
        <v>Minnesota River - Mankato WRAPS 2013-Unnamed creek-(07020007-600)-E. coli</v>
      </c>
    </row>
    <row r="2963" spans="1:16" ht="27.95" hidden="1" customHeight="1" x14ac:dyDescent="0.25">
      <c r="A2963" s="203" t="s">
        <v>2057</v>
      </c>
      <c r="B2963" s="203" t="s">
        <v>2411</v>
      </c>
      <c r="C2963" s="203" t="s">
        <v>1559</v>
      </c>
      <c r="D2963" s="203" t="s">
        <v>1562</v>
      </c>
      <c r="E2963" s="203" t="s">
        <v>1399</v>
      </c>
      <c r="F2963" s="203" t="s">
        <v>505</v>
      </c>
      <c r="G2963" s="257">
        <v>0.23799999999999999</v>
      </c>
      <c r="H2963" s="361" t="s">
        <v>1400</v>
      </c>
      <c r="I2963" s="203" t="s">
        <v>1382</v>
      </c>
      <c r="J2963" s="275">
        <v>0.88</v>
      </c>
      <c r="K2963" s="361" t="s">
        <v>1391</v>
      </c>
      <c r="L2963" s="361" t="s">
        <v>1392</v>
      </c>
      <c r="M2963" s="370">
        <v>2010</v>
      </c>
      <c r="N2963" s="207">
        <v>43881</v>
      </c>
      <c r="O2963" s="223" t="s">
        <v>1563</v>
      </c>
      <c r="P2963" t="str">
        <f t="shared" si="46"/>
        <v>Minnesota River - Mankato WRAPS 2013-Unnamed creek-(07020007-600)-E. coli</v>
      </c>
    </row>
    <row r="2964" spans="1:16" ht="27.95" hidden="1" customHeight="1" x14ac:dyDescent="0.25">
      <c r="A2964" s="203" t="s">
        <v>2057</v>
      </c>
      <c r="B2964" s="203" t="s">
        <v>2411</v>
      </c>
      <c r="C2964" s="203" t="s">
        <v>1559</v>
      </c>
      <c r="D2964" s="203" t="s">
        <v>1562</v>
      </c>
      <c r="E2964" s="203" t="s">
        <v>1399</v>
      </c>
      <c r="F2964" s="203" t="s">
        <v>505</v>
      </c>
      <c r="G2964" s="257">
        <v>7.2999999999999995E-2</v>
      </c>
      <c r="H2964" s="361" t="s">
        <v>1400</v>
      </c>
      <c r="I2964" s="203" t="s">
        <v>1383</v>
      </c>
      <c r="J2964" s="275">
        <v>0.88</v>
      </c>
      <c r="K2964" s="361" t="s">
        <v>1391</v>
      </c>
      <c r="L2964" s="361" t="s">
        <v>1392</v>
      </c>
      <c r="M2964" s="370">
        <v>2010</v>
      </c>
      <c r="N2964" s="207">
        <v>43881</v>
      </c>
      <c r="O2964" s="223" t="s">
        <v>1563</v>
      </c>
      <c r="P2964" t="str">
        <f t="shared" si="46"/>
        <v>Minnesota River - Mankato WRAPS 2013-Unnamed creek-(07020007-600)-E. coli</v>
      </c>
    </row>
    <row r="2965" spans="1:16" ht="27.95" hidden="1" customHeight="1" x14ac:dyDescent="0.25">
      <c r="A2965" s="203" t="s">
        <v>2057</v>
      </c>
      <c r="B2965" s="203" t="s">
        <v>2411</v>
      </c>
      <c r="C2965" s="203" t="s">
        <v>1559</v>
      </c>
      <c r="D2965" s="203" t="s">
        <v>1562</v>
      </c>
      <c r="E2965" s="203" t="s">
        <v>1399</v>
      </c>
      <c r="F2965" s="203" t="s">
        <v>505</v>
      </c>
      <c r="G2965" s="257">
        <v>0.02</v>
      </c>
      <c r="H2965" s="361" t="s">
        <v>1400</v>
      </c>
      <c r="I2965" s="203" t="s">
        <v>1384</v>
      </c>
      <c r="J2965" s="275">
        <v>0.88</v>
      </c>
      <c r="K2965" s="361" t="s">
        <v>1391</v>
      </c>
      <c r="L2965" s="361" t="s">
        <v>1392</v>
      </c>
      <c r="M2965" s="370">
        <v>2010</v>
      </c>
      <c r="N2965" s="207">
        <v>43881</v>
      </c>
      <c r="O2965" s="223" t="s">
        <v>1563</v>
      </c>
      <c r="P2965" t="str">
        <f t="shared" si="46"/>
        <v>Minnesota River - Mankato WRAPS 2013-Unnamed creek-(07020007-600)-E. coli</v>
      </c>
    </row>
    <row r="2966" spans="1:16" ht="27.95" hidden="1" customHeight="1" x14ac:dyDescent="0.25">
      <c r="A2966" s="203" t="s">
        <v>2057</v>
      </c>
      <c r="B2966" s="203" t="s">
        <v>2411</v>
      </c>
      <c r="C2966" s="203" t="s">
        <v>1559</v>
      </c>
      <c r="D2966" s="203" t="s">
        <v>1562</v>
      </c>
      <c r="E2966" s="203" t="s">
        <v>1399</v>
      </c>
      <c r="F2966" s="203" t="s">
        <v>505</v>
      </c>
      <c r="G2966" s="257" t="s">
        <v>515</v>
      </c>
      <c r="H2966" s="361" t="s">
        <v>1400</v>
      </c>
      <c r="I2966" s="203" t="s">
        <v>1385</v>
      </c>
      <c r="J2966" s="275">
        <v>0.88</v>
      </c>
      <c r="K2966" s="361" t="s">
        <v>1391</v>
      </c>
      <c r="L2966" s="361" t="s">
        <v>1392</v>
      </c>
      <c r="M2966" s="370">
        <v>2010</v>
      </c>
      <c r="N2966" s="207">
        <v>43881</v>
      </c>
      <c r="O2966" s="223" t="s">
        <v>1563</v>
      </c>
      <c r="P2966" t="str">
        <f t="shared" si="46"/>
        <v>Minnesota River - Mankato WRAPS 2013-Unnamed creek-(07020007-600)-E. coli</v>
      </c>
    </row>
    <row r="2967" spans="1:16" ht="27.95" hidden="1" customHeight="1" x14ac:dyDescent="0.25">
      <c r="A2967" s="203" t="s">
        <v>2057</v>
      </c>
      <c r="B2967" s="203" t="s">
        <v>2411</v>
      </c>
      <c r="C2967" s="203" t="s">
        <v>1559</v>
      </c>
      <c r="D2967" s="203" t="s">
        <v>1564</v>
      </c>
      <c r="E2967" s="203" t="s">
        <v>1399</v>
      </c>
      <c r="F2967" s="203" t="s">
        <v>505</v>
      </c>
      <c r="G2967" s="371">
        <v>0.1057</v>
      </c>
      <c r="H2967" s="361" t="s">
        <v>1400</v>
      </c>
      <c r="I2967" s="361" t="s">
        <v>1379</v>
      </c>
      <c r="J2967" s="275">
        <v>0.84</v>
      </c>
      <c r="K2967" s="361" t="s">
        <v>1391</v>
      </c>
      <c r="L2967" s="361" t="s">
        <v>1392</v>
      </c>
      <c r="M2967" s="370">
        <v>2010</v>
      </c>
      <c r="N2967" s="207">
        <v>43881</v>
      </c>
      <c r="O2967" s="223" t="s">
        <v>1565</v>
      </c>
      <c r="P2967" t="str">
        <f t="shared" si="46"/>
        <v>Minnesota River - Mankato WRAPS 2013-Unnamed creek-(07020007-602)-E. coli</v>
      </c>
    </row>
    <row r="2968" spans="1:16" ht="27.95" hidden="1" customHeight="1" x14ac:dyDescent="0.25">
      <c r="A2968" s="203" t="s">
        <v>2057</v>
      </c>
      <c r="B2968" s="203" t="s">
        <v>2411</v>
      </c>
      <c r="C2968" s="203" t="s">
        <v>1559</v>
      </c>
      <c r="D2968" s="203" t="s">
        <v>1564</v>
      </c>
      <c r="E2968" s="203" t="s">
        <v>1399</v>
      </c>
      <c r="F2968" s="203" t="s">
        <v>505</v>
      </c>
      <c r="G2968" s="371">
        <v>1.6899999999999998E-2</v>
      </c>
      <c r="H2968" s="361" t="s">
        <v>1400</v>
      </c>
      <c r="I2968" s="361" t="s">
        <v>1382</v>
      </c>
      <c r="J2968" s="275">
        <v>0.84</v>
      </c>
      <c r="K2968" s="361" t="s">
        <v>1391</v>
      </c>
      <c r="L2968" s="361" t="s">
        <v>1392</v>
      </c>
      <c r="M2968" s="370">
        <v>2010</v>
      </c>
      <c r="N2968" s="207">
        <v>43881</v>
      </c>
      <c r="O2968" s="223" t="s">
        <v>1565</v>
      </c>
      <c r="P2968" t="str">
        <f t="shared" si="46"/>
        <v>Minnesota River - Mankato WRAPS 2013-Unnamed creek-(07020007-602)-E. coli</v>
      </c>
    </row>
    <row r="2969" spans="1:16" ht="27.95" hidden="1" customHeight="1" x14ac:dyDescent="0.25">
      <c r="A2969" s="203" t="s">
        <v>2057</v>
      </c>
      <c r="B2969" s="203" t="s">
        <v>2411</v>
      </c>
      <c r="C2969" s="203" t="s">
        <v>1559</v>
      </c>
      <c r="D2969" s="203" t="s">
        <v>1564</v>
      </c>
      <c r="E2969" s="203" t="s">
        <v>1399</v>
      </c>
      <c r="F2969" s="203" t="s">
        <v>505</v>
      </c>
      <c r="G2969" s="371">
        <v>5.1999999999999998E-3</v>
      </c>
      <c r="H2969" s="361" t="s">
        <v>1400</v>
      </c>
      <c r="I2969" s="361" t="s">
        <v>1383</v>
      </c>
      <c r="J2969" s="275">
        <v>0.84</v>
      </c>
      <c r="K2969" s="361" t="s">
        <v>1391</v>
      </c>
      <c r="L2969" s="361" t="s">
        <v>1392</v>
      </c>
      <c r="M2969" s="370">
        <v>2010</v>
      </c>
      <c r="N2969" s="207">
        <v>43881</v>
      </c>
      <c r="O2969" s="223" t="s">
        <v>1565</v>
      </c>
      <c r="P2969" t="str">
        <f t="shared" si="46"/>
        <v>Minnesota River - Mankato WRAPS 2013-Unnamed creek-(07020007-602)-E. coli</v>
      </c>
    </row>
    <row r="2970" spans="1:16" ht="27.95" hidden="1" customHeight="1" x14ac:dyDescent="0.25">
      <c r="A2970" s="203" t="s">
        <v>2057</v>
      </c>
      <c r="B2970" s="203" t="s">
        <v>2411</v>
      </c>
      <c r="C2970" s="203" t="s">
        <v>1559</v>
      </c>
      <c r="D2970" s="203" t="s">
        <v>1564</v>
      </c>
      <c r="E2970" s="203" t="s">
        <v>1399</v>
      </c>
      <c r="F2970" s="203" t="s">
        <v>505</v>
      </c>
      <c r="G2970" s="371">
        <v>8.0000000000000004E-4</v>
      </c>
      <c r="H2970" s="361" t="s">
        <v>1400</v>
      </c>
      <c r="I2970" s="361" t="s">
        <v>1384</v>
      </c>
      <c r="J2970" s="275">
        <v>0.84</v>
      </c>
      <c r="K2970" s="361" t="s">
        <v>1391</v>
      </c>
      <c r="L2970" s="361" t="s">
        <v>1392</v>
      </c>
      <c r="M2970" s="370">
        <v>2010</v>
      </c>
      <c r="N2970" s="207">
        <v>43881</v>
      </c>
      <c r="O2970" s="223" t="s">
        <v>1565</v>
      </c>
      <c r="P2970" t="str">
        <f t="shared" si="46"/>
        <v>Minnesota River - Mankato WRAPS 2013-Unnamed creek-(07020007-602)-E. coli</v>
      </c>
    </row>
    <row r="2971" spans="1:16" ht="27.95" hidden="1" customHeight="1" x14ac:dyDescent="0.25">
      <c r="A2971" s="203" t="s">
        <v>2057</v>
      </c>
      <c r="B2971" s="203" t="s">
        <v>2411</v>
      </c>
      <c r="C2971" s="203" t="s">
        <v>1559</v>
      </c>
      <c r="D2971" s="203" t="s">
        <v>1564</v>
      </c>
      <c r="E2971" s="203" t="s">
        <v>1399</v>
      </c>
      <c r="F2971" s="203" t="s">
        <v>505</v>
      </c>
      <c r="G2971" s="371" t="s">
        <v>515</v>
      </c>
      <c r="H2971" s="361" t="s">
        <v>1400</v>
      </c>
      <c r="I2971" s="361" t="s">
        <v>1385</v>
      </c>
      <c r="J2971" s="275">
        <v>0.84</v>
      </c>
      <c r="K2971" s="361" t="s">
        <v>1391</v>
      </c>
      <c r="L2971" s="361" t="s">
        <v>1392</v>
      </c>
      <c r="M2971" s="370">
        <v>2010</v>
      </c>
      <c r="N2971" s="207">
        <v>43881</v>
      </c>
      <c r="O2971" s="223" t="s">
        <v>1565</v>
      </c>
      <c r="P2971" t="str">
        <f t="shared" si="46"/>
        <v>Minnesota River - Mankato WRAPS 2013-Unnamed creek-(07020007-602)-E. coli</v>
      </c>
    </row>
    <row r="2972" spans="1:16" ht="27.95" hidden="1" customHeight="1" x14ac:dyDescent="0.25">
      <c r="A2972" s="203" t="s">
        <v>2057</v>
      </c>
      <c r="B2972" s="203" t="s">
        <v>2411</v>
      </c>
      <c r="C2972" s="203" t="s">
        <v>1559</v>
      </c>
      <c r="D2972" s="203" t="s">
        <v>1566</v>
      </c>
      <c r="E2972" s="203" t="s">
        <v>1399</v>
      </c>
      <c r="F2972" s="203" t="s">
        <v>505</v>
      </c>
      <c r="G2972" s="371">
        <v>1.2019</v>
      </c>
      <c r="H2972" s="361" t="s">
        <v>1400</v>
      </c>
      <c r="I2972" s="361" t="s">
        <v>1379</v>
      </c>
      <c r="J2972" s="275">
        <v>0.75</v>
      </c>
      <c r="K2972" s="361" t="s">
        <v>1391</v>
      </c>
      <c r="L2972" s="361" t="s">
        <v>1392</v>
      </c>
      <c r="M2972" s="370">
        <v>2010</v>
      </c>
      <c r="N2972" s="207">
        <v>43881</v>
      </c>
      <c r="O2972" s="223" t="s">
        <v>1565</v>
      </c>
      <c r="P2972" t="str">
        <f t="shared" si="46"/>
        <v>Minnesota River - Mankato WRAPS 2013-Unnamed creek-(07020007-603)-E. coli</v>
      </c>
    </row>
    <row r="2973" spans="1:16" ht="27.95" hidden="1" customHeight="1" x14ac:dyDescent="0.25">
      <c r="A2973" s="203" t="s">
        <v>2057</v>
      </c>
      <c r="B2973" s="203" t="s">
        <v>2411</v>
      </c>
      <c r="C2973" s="203" t="s">
        <v>1559</v>
      </c>
      <c r="D2973" s="203" t="s">
        <v>1566</v>
      </c>
      <c r="E2973" s="203" t="s">
        <v>1399</v>
      </c>
      <c r="F2973" s="203" t="s">
        <v>505</v>
      </c>
      <c r="G2973" s="371">
        <v>0.21629999999999999</v>
      </c>
      <c r="H2973" s="361" t="s">
        <v>1400</v>
      </c>
      <c r="I2973" s="361" t="s">
        <v>1382</v>
      </c>
      <c r="J2973" s="275">
        <v>0.75</v>
      </c>
      <c r="K2973" s="361" t="s">
        <v>1391</v>
      </c>
      <c r="L2973" s="361" t="s">
        <v>1392</v>
      </c>
      <c r="M2973" s="370">
        <v>2010</v>
      </c>
      <c r="N2973" s="207">
        <v>43881</v>
      </c>
      <c r="O2973" s="223" t="s">
        <v>1565</v>
      </c>
      <c r="P2973" t="str">
        <f t="shared" si="46"/>
        <v>Minnesota River - Mankato WRAPS 2013-Unnamed creek-(07020007-603)-E. coli</v>
      </c>
    </row>
    <row r="2974" spans="1:16" ht="27.95" hidden="1" customHeight="1" x14ac:dyDescent="0.25">
      <c r="A2974" s="203" t="s">
        <v>2057</v>
      </c>
      <c r="B2974" s="203" t="s">
        <v>2411</v>
      </c>
      <c r="C2974" s="203" t="s">
        <v>1559</v>
      </c>
      <c r="D2974" s="203" t="s">
        <v>1566</v>
      </c>
      <c r="E2974" s="203" t="s">
        <v>1399</v>
      </c>
      <c r="F2974" s="203" t="s">
        <v>505</v>
      </c>
      <c r="G2974" s="371">
        <v>6.7299999999999999E-2</v>
      </c>
      <c r="H2974" s="361" t="s">
        <v>1400</v>
      </c>
      <c r="I2974" s="361" t="s">
        <v>1383</v>
      </c>
      <c r="J2974" s="275">
        <v>0.75</v>
      </c>
      <c r="K2974" s="361" t="s">
        <v>1391</v>
      </c>
      <c r="L2974" s="361" t="s">
        <v>1392</v>
      </c>
      <c r="M2974" s="370">
        <v>2010</v>
      </c>
      <c r="N2974" s="207">
        <v>43881</v>
      </c>
      <c r="O2974" s="223" t="s">
        <v>1565</v>
      </c>
      <c r="P2974" t="str">
        <f t="shared" si="46"/>
        <v>Minnesota River - Mankato WRAPS 2013-Unnamed creek-(07020007-603)-E. coli</v>
      </c>
    </row>
    <row r="2975" spans="1:16" ht="27.95" hidden="1" customHeight="1" x14ac:dyDescent="0.25">
      <c r="A2975" s="203" t="s">
        <v>2057</v>
      </c>
      <c r="B2975" s="203" t="s">
        <v>2411</v>
      </c>
      <c r="C2975" s="203" t="s">
        <v>1559</v>
      </c>
      <c r="D2975" s="203" t="s">
        <v>1566</v>
      </c>
      <c r="E2975" s="203" t="s">
        <v>1399</v>
      </c>
      <c r="F2975" s="203" t="s">
        <v>505</v>
      </c>
      <c r="G2975" s="371">
        <v>2.1600000000000001E-2</v>
      </c>
      <c r="H2975" s="361" t="s">
        <v>1400</v>
      </c>
      <c r="I2975" s="361" t="s">
        <v>1384</v>
      </c>
      <c r="J2975" s="275">
        <v>0.75</v>
      </c>
      <c r="K2975" s="361" t="s">
        <v>1391</v>
      </c>
      <c r="L2975" s="361" t="s">
        <v>1392</v>
      </c>
      <c r="M2975" s="370">
        <v>2010</v>
      </c>
      <c r="N2975" s="207">
        <v>43881</v>
      </c>
      <c r="O2975" s="223" t="s">
        <v>1565</v>
      </c>
      <c r="P2975" t="str">
        <f t="shared" si="46"/>
        <v>Minnesota River - Mankato WRAPS 2013-Unnamed creek-(07020007-603)-E. coli</v>
      </c>
    </row>
    <row r="2976" spans="1:16" ht="27.95" hidden="1" customHeight="1" x14ac:dyDescent="0.25">
      <c r="A2976" s="203" t="s">
        <v>2057</v>
      </c>
      <c r="B2976" s="203" t="s">
        <v>2411</v>
      </c>
      <c r="C2976" s="203" t="s">
        <v>1559</v>
      </c>
      <c r="D2976" s="203" t="s">
        <v>1566</v>
      </c>
      <c r="E2976" s="203" t="s">
        <v>1399</v>
      </c>
      <c r="F2976" s="203" t="s">
        <v>505</v>
      </c>
      <c r="G2976" s="371" t="s">
        <v>515</v>
      </c>
      <c r="H2976" s="361" t="s">
        <v>1400</v>
      </c>
      <c r="I2976" s="361" t="s">
        <v>1385</v>
      </c>
      <c r="J2976" s="275">
        <v>0.75</v>
      </c>
      <c r="K2976" s="361" t="s">
        <v>1391</v>
      </c>
      <c r="L2976" s="361" t="s">
        <v>1392</v>
      </c>
      <c r="M2976" s="370">
        <v>2010</v>
      </c>
      <c r="N2976" s="207">
        <v>43881</v>
      </c>
      <c r="O2976" s="223" t="s">
        <v>1565</v>
      </c>
      <c r="P2976" t="str">
        <f t="shared" si="46"/>
        <v>Minnesota River - Mankato WRAPS 2013-Unnamed creek-(07020007-603)-E. coli</v>
      </c>
    </row>
    <row r="2977" spans="1:16" ht="27.95" hidden="1" customHeight="1" x14ac:dyDescent="0.25">
      <c r="A2977" s="203" t="s">
        <v>2057</v>
      </c>
      <c r="B2977" s="203" t="s">
        <v>2411</v>
      </c>
      <c r="C2977" s="203" t="s">
        <v>1559</v>
      </c>
      <c r="D2977" s="203" t="s">
        <v>1567</v>
      </c>
      <c r="E2977" s="203" t="s">
        <v>1399</v>
      </c>
      <c r="F2977" s="203" t="s">
        <v>505</v>
      </c>
      <c r="G2977" s="371">
        <v>0.40400000000000003</v>
      </c>
      <c r="H2977" s="361" t="s">
        <v>1400</v>
      </c>
      <c r="I2977" s="361" t="s">
        <v>1379</v>
      </c>
      <c r="J2977" s="275">
        <v>0.92</v>
      </c>
      <c r="K2977" s="361" t="s">
        <v>1391</v>
      </c>
      <c r="L2977" s="361" t="s">
        <v>1392</v>
      </c>
      <c r="M2977" s="370">
        <v>2010</v>
      </c>
      <c r="N2977" s="207">
        <v>43881</v>
      </c>
      <c r="O2977" s="223" t="s">
        <v>1561</v>
      </c>
      <c r="P2977" t="str">
        <f t="shared" si="46"/>
        <v>Minnesota River - Mankato WRAPS 2013-Unnamed creek-(07020007-604)-E. coli</v>
      </c>
    </row>
    <row r="2978" spans="1:16" ht="27.95" hidden="1" customHeight="1" x14ac:dyDescent="0.25">
      <c r="A2978" s="203" t="s">
        <v>2057</v>
      </c>
      <c r="B2978" s="203" t="s">
        <v>2411</v>
      </c>
      <c r="C2978" s="203" t="s">
        <v>1559</v>
      </c>
      <c r="D2978" s="203" t="s">
        <v>1567</v>
      </c>
      <c r="E2978" s="203" t="s">
        <v>1399</v>
      </c>
      <c r="F2978" s="203" t="s">
        <v>505</v>
      </c>
      <c r="G2978" s="371">
        <v>7.0000000000000007E-2</v>
      </c>
      <c r="H2978" s="361" t="s">
        <v>1400</v>
      </c>
      <c r="I2978" s="361" t="s">
        <v>1382</v>
      </c>
      <c r="J2978" s="275">
        <v>0.92</v>
      </c>
      <c r="K2978" s="361" t="s">
        <v>1391</v>
      </c>
      <c r="L2978" s="361" t="s">
        <v>1392</v>
      </c>
      <c r="M2978" s="370">
        <v>2010</v>
      </c>
      <c r="N2978" s="207">
        <v>43881</v>
      </c>
      <c r="O2978" s="223" t="s">
        <v>1561</v>
      </c>
      <c r="P2978" t="str">
        <f t="shared" si="46"/>
        <v>Minnesota River - Mankato WRAPS 2013-Unnamed creek-(07020007-604)-E. coli</v>
      </c>
    </row>
    <row r="2979" spans="1:16" ht="27.95" hidden="1" customHeight="1" x14ac:dyDescent="0.25">
      <c r="A2979" s="203" t="s">
        <v>2057</v>
      </c>
      <c r="B2979" s="203" t="s">
        <v>2411</v>
      </c>
      <c r="C2979" s="203" t="s">
        <v>1559</v>
      </c>
      <c r="D2979" s="203" t="s">
        <v>1567</v>
      </c>
      <c r="E2979" s="203" t="s">
        <v>1399</v>
      </c>
      <c r="F2979" s="203" t="s">
        <v>505</v>
      </c>
      <c r="G2979" s="371">
        <v>2.07E-2</v>
      </c>
      <c r="H2979" s="361" t="s">
        <v>1400</v>
      </c>
      <c r="I2979" s="361" t="s">
        <v>1383</v>
      </c>
      <c r="J2979" s="275">
        <v>0.92</v>
      </c>
      <c r="K2979" s="361" t="s">
        <v>1391</v>
      </c>
      <c r="L2979" s="361" t="s">
        <v>1392</v>
      </c>
      <c r="M2979" s="370">
        <v>2010</v>
      </c>
      <c r="N2979" s="207">
        <v>43881</v>
      </c>
      <c r="O2979" s="223" t="s">
        <v>1561</v>
      </c>
      <c r="P2979" t="str">
        <f t="shared" si="46"/>
        <v>Minnesota River - Mankato WRAPS 2013-Unnamed creek-(07020007-604)-E. coli</v>
      </c>
    </row>
    <row r="2980" spans="1:16" ht="27.95" hidden="1" customHeight="1" x14ac:dyDescent="0.25">
      <c r="A2980" s="203" t="s">
        <v>2057</v>
      </c>
      <c r="B2980" s="203" t="s">
        <v>2411</v>
      </c>
      <c r="C2980" s="203" t="s">
        <v>1559</v>
      </c>
      <c r="D2980" s="203" t="s">
        <v>1567</v>
      </c>
      <c r="E2980" s="203" t="s">
        <v>1399</v>
      </c>
      <c r="F2980" s="203" t="s">
        <v>505</v>
      </c>
      <c r="G2980" s="371">
        <v>5.1000000000000004E-3</v>
      </c>
      <c r="H2980" s="361" t="s">
        <v>1400</v>
      </c>
      <c r="I2980" s="361" t="s">
        <v>1384</v>
      </c>
      <c r="J2980" s="275">
        <v>0.92</v>
      </c>
      <c r="K2980" s="361" t="s">
        <v>1391</v>
      </c>
      <c r="L2980" s="361" t="s">
        <v>1392</v>
      </c>
      <c r="M2980" s="370">
        <v>2010</v>
      </c>
      <c r="N2980" s="207">
        <v>43881</v>
      </c>
      <c r="O2980" s="223" t="s">
        <v>1561</v>
      </c>
      <c r="P2980" t="str">
        <f t="shared" si="46"/>
        <v>Minnesota River - Mankato WRAPS 2013-Unnamed creek-(07020007-604)-E. coli</v>
      </c>
    </row>
    <row r="2981" spans="1:16" ht="27.95" hidden="1" customHeight="1" x14ac:dyDescent="0.25">
      <c r="A2981" s="203" t="s">
        <v>2057</v>
      </c>
      <c r="B2981" s="203" t="s">
        <v>2411</v>
      </c>
      <c r="C2981" s="203" t="s">
        <v>1559</v>
      </c>
      <c r="D2981" s="203" t="s">
        <v>1567</v>
      </c>
      <c r="E2981" s="203" t="s">
        <v>1399</v>
      </c>
      <c r="F2981" s="203" t="s">
        <v>505</v>
      </c>
      <c r="G2981" s="371" t="s">
        <v>515</v>
      </c>
      <c r="H2981" s="361" t="s">
        <v>1400</v>
      </c>
      <c r="I2981" s="361" t="s">
        <v>1385</v>
      </c>
      <c r="J2981" s="275">
        <v>0.92</v>
      </c>
      <c r="K2981" s="361" t="s">
        <v>1391</v>
      </c>
      <c r="L2981" s="361" t="s">
        <v>1392</v>
      </c>
      <c r="M2981" s="370">
        <v>2010</v>
      </c>
      <c r="N2981" s="207">
        <v>43881</v>
      </c>
      <c r="O2981" s="223" t="s">
        <v>1561</v>
      </c>
      <c r="P2981" t="str">
        <f t="shared" si="46"/>
        <v>Minnesota River - Mankato WRAPS 2013-Unnamed creek-(07020007-604)-E. coli</v>
      </c>
    </row>
    <row r="2982" spans="1:16" ht="27.95" hidden="1" customHeight="1" x14ac:dyDescent="0.25">
      <c r="A2982" s="203" t="s">
        <v>2057</v>
      </c>
      <c r="B2982" s="202" t="s">
        <v>2411</v>
      </c>
      <c r="C2982" s="203" t="s">
        <v>1568</v>
      </c>
      <c r="D2982" s="202" t="s">
        <v>1569</v>
      </c>
      <c r="E2982" s="202" t="s">
        <v>1557</v>
      </c>
      <c r="F2982" s="202" t="s">
        <v>475</v>
      </c>
      <c r="G2982" s="253">
        <v>108</v>
      </c>
      <c r="H2982" s="361" t="s">
        <v>1400</v>
      </c>
      <c r="I2982" s="359" t="s">
        <v>1379</v>
      </c>
      <c r="J2982" s="274">
        <v>0.38</v>
      </c>
      <c r="K2982" s="359" t="s">
        <v>1391</v>
      </c>
      <c r="L2982" s="359" t="s">
        <v>1392</v>
      </c>
      <c r="M2982" s="368">
        <v>2010</v>
      </c>
      <c r="N2982" s="205">
        <v>43627</v>
      </c>
      <c r="O2982" s="203" t="s">
        <v>1537</v>
      </c>
      <c r="P2982" t="str">
        <f t="shared" si="46"/>
        <v>MN River E. Coli TMDL-Minnesota River-(07020007-723)-E. coli</v>
      </c>
    </row>
    <row r="2983" spans="1:16" ht="27.95" hidden="1" customHeight="1" x14ac:dyDescent="0.25">
      <c r="A2983" s="203" t="s">
        <v>2057</v>
      </c>
      <c r="B2983" s="202" t="s">
        <v>2411</v>
      </c>
      <c r="C2983" s="203" t="s">
        <v>1568</v>
      </c>
      <c r="D2983" s="202" t="s">
        <v>1569</v>
      </c>
      <c r="E2983" s="202" t="s">
        <v>1557</v>
      </c>
      <c r="F2983" s="202" t="s">
        <v>475</v>
      </c>
      <c r="G2983" s="253">
        <v>21</v>
      </c>
      <c r="H2983" s="361" t="s">
        <v>1400</v>
      </c>
      <c r="I2983" s="359" t="s">
        <v>1382</v>
      </c>
      <c r="J2983" s="274">
        <v>0.38</v>
      </c>
      <c r="K2983" s="359" t="s">
        <v>1391</v>
      </c>
      <c r="L2983" s="359" t="s">
        <v>1392</v>
      </c>
      <c r="M2983" s="368">
        <v>2010</v>
      </c>
      <c r="N2983" s="205">
        <v>43627</v>
      </c>
      <c r="O2983" s="203" t="s">
        <v>1537</v>
      </c>
      <c r="P2983" t="str">
        <f t="shared" si="46"/>
        <v>MN River E. Coli TMDL-Minnesota River-(07020007-723)-E. coli</v>
      </c>
    </row>
    <row r="2984" spans="1:16" ht="27.95" hidden="1" customHeight="1" x14ac:dyDescent="0.25">
      <c r="A2984" s="203" t="s">
        <v>2057</v>
      </c>
      <c r="B2984" s="202" t="s">
        <v>2411</v>
      </c>
      <c r="C2984" s="203" t="s">
        <v>1568</v>
      </c>
      <c r="D2984" s="202" t="s">
        <v>1569</v>
      </c>
      <c r="E2984" s="202" t="s">
        <v>1557</v>
      </c>
      <c r="F2984" s="202" t="s">
        <v>475</v>
      </c>
      <c r="G2984" s="253">
        <v>3.6</v>
      </c>
      <c r="H2984" s="361" t="s">
        <v>1400</v>
      </c>
      <c r="I2984" s="359" t="s">
        <v>1383</v>
      </c>
      <c r="J2984" s="274">
        <v>0.38</v>
      </c>
      <c r="K2984" s="359" t="s">
        <v>1391</v>
      </c>
      <c r="L2984" s="359" t="s">
        <v>1392</v>
      </c>
      <c r="M2984" s="368">
        <v>2010</v>
      </c>
      <c r="N2984" s="205">
        <v>43627</v>
      </c>
      <c r="O2984" s="203" t="s">
        <v>1537</v>
      </c>
      <c r="P2984" t="str">
        <f t="shared" si="46"/>
        <v>MN River E. Coli TMDL-Minnesota River-(07020007-723)-E. coli</v>
      </c>
    </row>
    <row r="2985" spans="1:16" ht="27.95" hidden="1" customHeight="1" x14ac:dyDescent="0.25">
      <c r="A2985" s="203" t="s">
        <v>2057</v>
      </c>
      <c r="B2985" s="202" t="s">
        <v>2411</v>
      </c>
      <c r="C2985" s="203" t="s">
        <v>1568</v>
      </c>
      <c r="D2985" s="202" t="s">
        <v>1569</v>
      </c>
      <c r="E2985" s="202" t="s">
        <v>1557</v>
      </c>
      <c r="F2985" s="202" t="s">
        <v>475</v>
      </c>
      <c r="G2985" s="253">
        <v>0.45</v>
      </c>
      <c r="H2985" s="361" t="s">
        <v>1400</v>
      </c>
      <c r="I2985" s="359" t="s">
        <v>1384</v>
      </c>
      <c r="J2985" s="274">
        <v>0.38</v>
      </c>
      <c r="K2985" s="359" t="s">
        <v>1391</v>
      </c>
      <c r="L2985" s="359" t="s">
        <v>1392</v>
      </c>
      <c r="M2985" s="368">
        <v>2010</v>
      </c>
      <c r="N2985" s="205">
        <v>43627</v>
      </c>
      <c r="O2985" s="203" t="s">
        <v>1537</v>
      </c>
      <c r="P2985" t="str">
        <f t="shared" si="46"/>
        <v>MN River E. Coli TMDL-Minnesota River-(07020007-723)-E. coli</v>
      </c>
    </row>
    <row r="2986" spans="1:16" ht="27.95" hidden="1" customHeight="1" x14ac:dyDescent="0.25">
      <c r="A2986" s="203" t="s">
        <v>2057</v>
      </c>
      <c r="B2986" s="202" t="s">
        <v>2411</v>
      </c>
      <c r="C2986" s="203" t="s">
        <v>1568</v>
      </c>
      <c r="D2986" s="202" t="s">
        <v>1569</v>
      </c>
      <c r="E2986" s="202" t="s">
        <v>1557</v>
      </c>
      <c r="F2986" s="202" t="s">
        <v>475</v>
      </c>
      <c r="G2986" s="253">
        <v>1</v>
      </c>
      <c r="H2986" s="361" t="s">
        <v>1400</v>
      </c>
      <c r="I2986" s="359" t="s">
        <v>1385</v>
      </c>
      <c r="J2986" s="274">
        <v>0.38</v>
      </c>
      <c r="K2986" s="359" t="s">
        <v>1391</v>
      </c>
      <c r="L2986" s="359" t="s">
        <v>1392</v>
      </c>
      <c r="M2986" s="368">
        <v>2010</v>
      </c>
      <c r="N2986" s="205">
        <v>43627</v>
      </c>
      <c r="O2986" s="203" t="s">
        <v>1537</v>
      </c>
      <c r="P2986" t="str">
        <f t="shared" si="46"/>
        <v>MN River E. Coli TMDL-Minnesota River-(07020007-723)-E. coli</v>
      </c>
    </row>
    <row r="2987" spans="1:16" ht="27.95" hidden="1" customHeight="1" x14ac:dyDescent="0.25">
      <c r="A2987" s="203" t="s">
        <v>2060</v>
      </c>
      <c r="B2987" s="202" t="s">
        <v>586</v>
      </c>
      <c r="C2987" s="203" t="s">
        <v>1893</v>
      </c>
      <c r="D2987" s="202" t="s">
        <v>745</v>
      </c>
      <c r="E2987" s="202" t="s">
        <v>1894</v>
      </c>
      <c r="F2987" s="202" t="s">
        <v>475</v>
      </c>
      <c r="G2987" s="253">
        <v>186.8</v>
      </c>
      <c r="H2987" s="361" t="s">
        <v>1456</v>
      </c>
      <c r="I2987" s="359" t="s">
        <v>1407</v>
      </c>
      <c r="J2987" s="358">
        <v>0.39069999999999999</v>
      </c>
      <c r="K2987" s="359" t="s">
        <v>1113</v>
      </c>
      <c r="L2987" s="359" t="s">
        <v>1408</v>
      </c>
      <c r="M2987" s="368">
        <v>1999</v>
      </c>
      <c r="N2987" s="205">
        <v>40282</v>
      </c>
      <c r="O2987" s="203" t="s">
        <v>1895</v>
      </c>
      <c r="P2987" t="str">
        <f t="shared" si="46"/>
        <v>Cedar Island, Pike, and Eagle Lakes Excess Nutrients TMDL-Eagle-(27-0111-01)-TP</v>
      </c>
    </row>
    <row r="2988" spans="1:16" ht="27.95" hidden="1" customHeight="1" x14ac:dyDescent="0.25">
      <c r="A2988" s="203" t="s">
        <v>2060</v>
      </c>
      <c r="B2988" s="202" t="s">
        <v>586</v>
      </c>
      <c r="C2988" s="203" t="s">
        <v>1893</v>
      </c>
      <c r="D2988" s="202" t="s">
        <v>745</v>
      </c>
      <c r="E2988" s="202" t="s">
        <v>1894</v>
      </c>
      <c r="F2988" s="202" t="s">
        <v>475</v>
      </c>
      <c r="G2988" s="253">
        <v>0.51100000000000001</v>
      </c>
      <c r="H2988" s="361" t="s">
        <v>527</v>
      </c>
      <c r="I2988" s="359" t="s">
        <v>1407</v>
      </c>
      <c r="J2988" s="358">
        <v>0.39090000000000003</v>
      </c>
      <c r="K2988" s="359" t="s">
        <v>1113</v>
      </c>
      <c r="L2988" s="359" t="s">
        <v>1392</v>
      </c>
      <c r="M2988" s="368">
        <v>1999</v>
      </c>
      <c r="N2988" s="205">
        <v>40282</v>
      </c>
      <c r="O2988" s="203" t="s">
        <v>1895</v>
      </c>
      <c r="P2988" t="str">
        <f t="shared" si="46"/>
        <v>Cedar Island, Pike, and Eagle Lakes Excess Nutrients TMDL-Eagle-(27-0111-01)-TP</v>
      </c>
    </row>
    <row r="2989" spans="1:16" ht="27.95" hidden="1" customHeight="1" x14ac:dyDescent="0.25">
      <c r="A2989" s="203" t="s">
        <v>2060</v>
      </c>
      <c r="B2989" s="202" t="s">
        <v>586</v>
      </c>
      <c r="C2989" s="203" t="s">
        <v>1893</v>
      </c>
      <c r="D2989" s="202" t="s">
        <v>612</v>
      </c>
      <c r="E2989" s="202" t="s">
        <v>1458</v>
      </c>
      <c r="F2989" s="202" t="s">
        <v>475</v>
      </c>
      <c r="G2989" s="253">
        <v>127.7</v>
      </c>
      <c r="H2989" s="361" t="s">
        <v>1456</v>
      </c>
      <c r="I2989" s="359" t="s">
        <v>1407</v>
      </c>
      <c r="J2989" s="358">
        <v>0.37</v>
      </c>
      <c r="K2989" s="359" t="s">
        <v>1113</v>
      </c>
      <c r="L2989" s="359" t="s">
        <v>1408</v>
      </c>
      <c r="M2989" s="368">
        <v>1999</v>
      </c>
      <c r="N2989" s="205">
        <v>40282</v>
      </c>
      <c r="O2989" s="203" t="s">
        <v>1895</v>
      </c>
      <c r="P2989" t="str">
        <f t="shared" si="46"/>
        <v>Cedar Island, Pike, and Eagle Lakes Excess Nutrients TMDL-Pike-(27-0111-02)-TP</v>
      </c>
    </row>
    <row r="2990" spans="1:16" ht="27.95" hidden="1" customHeight="1" x14ac:dyDescent="0.25">
      <c r="A2990" s="203" t="s">
        <v>2060</v>
      </c>
      <c r="B2990" s="202" t="s">
        <v>586</v>
      </c>
      <c r="C2990" s="203" t="s">
        <v>1893</v>
      </c>
      <c r="D2990" s="202" t="s">
        <v>612</v>
      </c>
      <c r="E2990" s="202" t="s">
        <v>1458</v>
      </c>
      <c r="F2990" s="202" t="s">
        <v>475</v>
      </c>
      <c r="G2990" s="253">
        <v>0.35</v>
      </c>
      <c r="H2990" s="361" t="s">
        <v>527</v>
      </c>
      <c r="I2990" s="359" t="s">
        <v>1407</v>
      </c>
      <c r="J2990" s="358">
        <v>0.37</v>
      </c>
      <c r="K2990" s="359" t="s">
        <v>1113</v>
      </c>
      <c r="L2990" s="359" t="s">
        <v>1392</v>
      </c>
      <c r="M2990" s="368">
        <v>1999</v>
      </c>
      <c r="N2990" s="205">
        <v>40282</v>
      </c>
      <c r="O2990" s="203" t="s">
        <v>1895</v>
      </c>
      <c r="P2990" t="str">
        <f t="shared" si="46"/>
        <v>Cedar Island, Pike, and Eagle Lakes Excess Nutrients TMDL-Pike-(27-0111-02)-TP</v>
      </c>
    </row>
    <row r="2991" spans="1:16" ht="27.95" hidden="1" customHeight="1" x14ac:dyDescent="0.25">
      <c r="A2991" s="203" t="s">
        <v>2060</v>
      </c>
      <c r="B2991" s="202" t="s">
        <v>586</v>
      </c>
      <c r="C2991" s="203" t="s">
        <v>1893</v>
      </c>
      <c r="D2991" s="202" t="s">
        <v>778</v>
      </c>
      <c r="E2991" s="202" t="s">
        <v>1896</v>
      </c>
      <c r="F2991" s="202" t="s">
        <v>475</v>
      </c>
      <c r="G2991" s="253">
        <v>48.5</v>
      </c>
      <c r="H2991" s="361" t="s">
        <v>1456</v>
      </c>
      <c r="I2991" s="359" t="s">
        <v>1407</v>
      </c>
      <c r="J2991" s="358">
        <v>0.56310000000000004</v>
      </c>
      <c r="K2991" s="359" t="s">
        <v>1113</v>
      </c>
      <c r="L2991" s="359" t="s">
        <v>1408</v>
      </c>
      <c r="M2991" s="368">
        <v>1999</v>
      </c>
      <c r="N2991" s="205">
        <v>40282</v>
      </c>
      <c r="O2991" s="203" t="s">
        <v>1895</v>
      </c>
      <c r="P2991" t="str">
        <f t="shared" si="46"/>
        <v>Cedar Island, Pike, and Eagle Lakes Excess Nutrients TMDL-Cedar Island-(27-0119-00)-TP</v>
      </c>
    </row>
    <row r="2992" spans="1:16" ht="27.95" hidden="1" customHeight="1" x14ac:dyDescent="0.25">
      <c r="A2992" s="203" t="s">
        <v>2060</v>
      </c>
      <c r="B2992" s="202" t="s">
        <v>586</v>
      </c>
      <c r="C2992" s="203" t="s">
        <v>1893</v>
      </c>
      <c r="D2992" s="202" t="s">
        <v>778</v>
      </c>
      <c r="E2992" s="202" t="s">
        <v>1896</v>
      </c>
      <c r="F2992" s="202" t="s">
        <v>475</v>
      </c>
      <c r="G2992" s="253">
        <v>0.13300000000000001</v>
      </c>
      <c r="H2992" s="361" t="s">
        <v>527</v>
      </c>
      <c r="I2992" s="359" t="s">
        <v>1407</v>
      </c>
      <c r="J2992" s="358">
        <v>0.5625</v>
      </c>
      <c r="K2992" s="359" t="s">
        <v>1113</v>
      </c>
      <c r="L2992" s="359" t="s">
        <v>1392</v>
      </c>
      <c r="M2992" s="368">
        <v>1999</v>
      </c>
      <c r="N2992" s="205">
        <v>40282</v>
      </c>
      <c r="O2992" s="203" t="s">
        <v>1895</v>
      </c>
      <c r="P2992" t="str">
        <f t="shared" si="46"/>
        <v>Cedar Island, Pike, and Eagle Lakes Excess Nutrients TMDL-Cedar Island-(27-0119-00)-TP</v>
      </c>
    </row>
    <row r="2993" spans="1:16" ht="27.95" hidden="1" customHeight="1" x14ac:dyDescent="0.25">
      <c r="A2993" s="203" t="s">
        <v>2060</v>
      </c>
      <c r="B2993" s="202" t="s">
        <v>586</v>
      </c>
      <c r="C2993" s="203" t="s">
        <v>1674</v>
      </c>
      <c r="D2993" s="202" t="s">
        <v>1702</v>
      </c>
      <c r="E2993" s="202" t="s">
        <v>1703</v>
      </c>
      <c r="F2993" s="202" t="s">
        <v>505</v>
      </c>
      <c r="G2993" s="253">
        <v>654.5</v>
      </c>
      <c r="H2993" s="361" t="s">
        <v>1433</v>
      </c>
      <c r="I2993" s="359" t="s">
        <v>1407</v>
      </c>
      <c r="J2993" s="358">
        <v>0.84060000000000001</v>
      </c>
      <c r="K2993" s="361" t="s">
        <v>1113</v>
      </c>
      <c r="L2993" s="359" t="s">
        <v>1408</v>
      </c>
      <c r="M2993" s="368">
        <v>2010</v>
      </c>
      <c r="N2993" s="205">
        <v>42912</v>
      </c>
      <c r="O2993" s="203"/>
      <c r="P2993" t="str">
        <f t="shared" si="46"/>
        <v>Elm Creek Watershed Mgmt Commission WRAPS 2010-Rice Main Lake-(27-0116-01)-TP</v>
      </c>
    </row>
    <row r="2994" spans="1:16" ht="27.95" hidden="1" customHeight="1" x14ac:dyDescent="0.25">
      <c r="A2994" s="203" t="s">
        <v>2060</v>
      </c>
      <c r="B2994" s="202" t="s">
        <v>586</v>
      </c>
      <c r="C2994" s="203" t="s">
        <v>1674</v>
      </c>
      <c r="D2994" s="202" t="s">
        <v>1702</v>
      </c>
      <c r="E2994" s="202" t="s">
        <v>1703</v>
      </c>
      <c r="F2994" s="202" t="s">
        <v>505</v>
      </c>
      <c r="G2994" s="253">
        <v>1.7929999999999999</v>
      </c>
      <c r="H2994" s="361" t="s">
        <v>1414</v>
      </c>
      <c r="I2994" s="359" t="s">
        <v>1407</v>
      </c>
      <c r="J2994" s="358">
        <v>0.84060000000000001</v>
      </c>
      <c r="K2994" s="361" t="s">
        <v>1113</v>
      </c>
      <c r="L2994" s="359" t="s">
        <v>1392</v>
      </c>
      <c r="M2994" s="368">
        <v>2010</v>
      </c>
      <c r="N2994" s="205">
        <v>42912</v>
      </c>
      <c r="O2994" s="203"/>
      <c r="P2994" t="str">
        <f t="shared" si="46"/>
        <v>Elm Creek Watershed Mgmt Commission WRAPS 2010-Rice Main Lake-(27-0116-01)-TP</v>
      </c>
    </row>
    <row r="2995" spans="1:16" ht="27.95" hidden="1" customHeight="1" x14ac:dyDescent="0.25">
      <c r="A2995" s="203" t="s">
        <v>2060</v>
      </c>
      <c r="B2995" s="202" t="s">
        <v>586</v>
      </c>
      <c r="C2995" s="203" t="s">
        <v>1674</v>
      </c>
      <c r="D2995" s="202" t="s">
        <v>1898</v>
      </c>
      <c r="E2995" s="202" t="s">
        <v>1743</v>
      </c>
      <c r="F2995" s="202" t="s">
        <v>505</v>
      </c>
      <c r="G2995" s="253">
        <v>551.70000000000005</v>
      </c>
      <c r="H2995" s="361" t="s">
        <v>1433</v>
      </c>
      <c r="I2995" s="359" t="s">
        <v>1407</v>
      </c>
      <c r="J2995" s="358">
        <v>0</v>
      </c>
      <c r="K2995" s="361" t="s">
        <v>1113</v>
      </c>
      <c r="L2995" s="359" t="s">
        <v>1408</v>
      </c>
      <c r="M2995" s="368">
        <v>2010</v>
      </c>
      <c r="N2995" s="205">
        <v>42912</v>
      </c>
      <c r="O2995" s="203"/>
      <c r="P2995" t="str">
        <f t="shared" si="46"/>
        <v>Elm Creek Watershed Mgmt Commission WRAPS 2010-Fish-(27-0118-00)-TP</v>
      </c>
    </row>
    <row r="2996" spans="1:16" ht="27.95" hidden="1" customHeight="1" x14ac:dyDescent="0.25">
      <c r="A2996" s="203" t="s">
        <v>2060</v>
      </c>
      <c r="B2996" s="202" t="s">
        <v>586</v>
      </c>
      <c r="C2996" s="203" t="s">
        <v>1674</v>
      </c>
      <c r="D2996" s="202" t="s">
        <v>1898</v>
      </c>
      <c r="E2996" s="202" t="s">
        <v>1743</v>
      </c>
      <c r="F2996" s="202" t="s">
        <v>505</v>
      </c>
      <c r="G2996" s="253">
        <v>1.5109999999999999</v>
      </c>
      <c r="H2996" s="361" t="s">
        <v>1414</v>
      </c>
      <c r="I2996" s="359" t="s">
        <v>1407</v>
      </c>
      <c r="J2996" s="358">
        <v>0</v>
      </c>
      <c r="K2996" s="361" t="s">
        <v>1113</v>
      </c>
      <c r="L2996" s="359" t="s">
        <v>1392</v>
      </c>
      <c r="M2996" s="368">
        <v>2010</v>
      </c>
      <c r="N2996" s="205">
        <v>42912</v>
      </c>
      <c r="O2996" s="203"/>
      <c r="P2996" t="str">
        <f t="shared" si="46"/>
        <v>Elm Creek Watershed Mgmt Commission WRAPS 2010-Fish-(27-0118-00)-TP</v>
      </c>
    </row>
    <row r="2997" spans="1:16" ht="27.95" hidden="1" customHeight="1" x14ac:dyDescent="0.25">
      <c r="A2997" s="203" t="s">
        <v>2060</v>
      </c>
      <c r="B2997" s="202" t="s">
        <v>586</v>
      </c>
      <c r="C2997" s="203" t="s">
        <v>1674</v>
      </c>
      <c r="D2997" s="202" t="s">
        <v>1677</v>
      </c>
      <c r="E2997" s="202" t="s">
        <v>1678</v>
      </c>
      <c r="F2997" s="202" t="s">
        <v>505</v>
      </c>
      <c r="G2997" s="253">
        <v>141.94</v>
      </c>
      <c r="H2997" s="361" t="s">
        <v>1400</v>
      </c>
      <c r="I2997" s="359" t="s">
        <v>1379</v>
      </c>
      <c r="J2997" s="358">
        <v>0.19</v>
      </c>
      <c r="K2997" s="361" t="s">
        <v>1391</v>
      </c>
      <c r="L2997" s="359" t="s">
        <v>1392</v>
      </c>
      <c r="M2997" s="368">
        <v>2010</v>
      </c>
      <c r="N2997" s="205">
        <v>42912</v>
      </c>
      <c r="O2997" s="203"/>
      <c r="P2997" t="str">
        <f t="shared" si="46"/>
        <v>Elm Creek Watershed Mgmt Commission WRAPS 2010-Elm Creek-(07010206-508)-E. coli</v>
      </c>
    </row>
    <row r="2998" spans="1:16" ht="27.95" hidden="1" customHeight="1" x14ac:dyDescent="0.25">
      <c r="A2998" s="203" t="s">
        <v>2060</v>
      </c>
      <c r="B2998" s="202" t="s">
        <v>586</v>
      </c>
      <c r="C2998" s="203" t="s">
        <v>1674</v>
      </c>
      <c r="D2998" s="202" t="s">
        <v>1677</v>
      </c>
      <c r="E2998" s="202" t="s">
        <v>1678</v>
      </c>
      <c r="F2998" s="202" t="s">
        <v>505</v>
      </c>
      <c r="G2998" s="253">
        <v>44.34</v>
      </c>
      <c r="H2998" s="361" t="s">
        <v>1400</v>
      </c>
      <c r="I2998" s="359" t="s">
        <v>1382</v>
      </c>
      <c r="J2998" s="358">
        <v>0</v>
      </c>
      <c r="K2998" s="361" t="s">
        <v>1391</v>
      </c>
      <c r="L2998" s="359" t="s">
        <v>1392</v>
      </c>
      <c r="M2998" s="368">
        <v>2010</v>
      </c>
      <c r="N2998" s="205">
        <v>42912</v>
      </c>
      <c r="O2998" s="203"/>
      <c r="P2998" t="str">
        <f t="shared" si="46"/>
        <v>Elm Creek Watershed Mgmt Commission WRAPS 2010-Elm Creek-(07010206-508)-E. coli</v>
      </c>
    </row>
    <row r="2999" spans="1:16" ht="27.95" hidden="1" customHeight="1" x14ac:dyDescent="0.25">
      <c r="A2999" s="203" t="s">
        <v>2060</v>
      </c>
      <c r="B2999" s="202" t="s">
        <v>586</v>
      </c>
      <c r="C2999" s="203" t="s">
        <v>1674</v>
      </c>
      <c r="D2999" s="202" t="s">
        <v>1677</v>
      </c>
      <c r="E2999" s="202" t="s">
        <v>1678</v>
      </c>
      <c r="F2999" s="202" t="s">
        <v>505</v>
      </c>
      <c r="G2999" s="253">
        <v>12.14</v>
      </c>
      <c r="H2999" s="361" t="s">
        <v>1400</v>
      </c>
      <c r="I2999" s="359" t="s">
        <v>1383</v>
      </c>
      <c r="J2999" s="358">
        <v>0.08</v>
      </c>
      <c r="K2999" s="361" t="s">
        <v>1391</v>
      </c>
      <c r="L2999" s="359" t="s">
        <v>1392</v>
      </c>
      <c r="M2999" s="368">
        <v>2010</v>
      </c>
      <c r="N2999" s="205">
        <v>42912</v>
      </c>
      <c r="O2999" s="203"/>
      <c r="P2999" t="str">
        <f t="shared" si="46"/>
        <v>Elm Creek Watershed Mgmt Commission WRAPS 2010-Elm Creek-(07010206-508)-E. coli</v>
      </c>
    </row>
    <row r="3000" spans="1:16" ht="27.95" hidden="1" customHeight="1" x14ac:dyDescent="0.25">
      <c r="A3000" s="203" t="s">
        <v>2060</v>
      </c>
      <c r="B3000" s="202" t="s">
        <v>586</v>
      </c>
      <c r="C3000" s="203" t="s">
        <v>1674</v>
      </c>
      <c r="D3000" s="202" t="s">
        <v>1677</v>
      </c>
      <c r="E3000" s="202" t="s">
        <v>1678</v>
      </c>
      <c r="F3000" s="202" t="s">
        <v>505</v>
      </c>
      <c r="G3000" s="253">
        <v>4.68</v>
      </c>
      <c r="H3000" s="361" t="s">
        <v>1400</v>
      </c>
      <c r="I3000" s="359" t="s">
        <v>1384</v>
      </c>
      <c r="J3000" s="358">
        <v>0.25</v>
      </c>
      <c r="K3000" s="361" t="s">
        <v>1391</v>
      </c>
      <c r="L3000" s="359" t="s">
        <v>1392</v>
      </c>
      <c r="M3000" s="368">
        <v>2010</v>
      </c>
      <c r="N3000" s="205">
        <v>42912</v>
      </c>
      <c r="O3000" s="203"/>
      <c r="P3000" t="str">
        <f t="shared" si="46"/>
        <v>Elm Creek Watershed Mgmt Commission WRAPS 2010-Elm Creek-(07010206-508)-E. coli</v>
      </c>
    </row>
    <row r="3001" spans="1:16" ht="27.95" hidden="1" customHeight="1" x14ac:dyDescent="0.25">
      <c r="A3001" s="203" t="s">
        <v>2060</v>
      </c>
      <c r="B3001" s="202" t="s">
        <v>586</v>
      </c>
      <c r="C3001" s="203" t="s">
        <v>1674</v>
      </c>
      <c r="D3001" s="202" t="s">
        <v>1677</v>
      </c>
      <c r="E3001" s="202" t="s">
        <v>1678</v>
      </c>
      <c r="F3001" s="202" t="s">
        <v>505</v>
      </c>
      <c r="G3001" s="253">
        <v>2.14</v>
      </c>
      <c r="H3001" s="361" t="s">
        <v>1400</v>
      </c>
      <c r="I3001" s="359" t="s">
        <v>1385</v>
      </c>
      <c r="J3001" s="358">
        <v>0</v>
      </c>
      <c r="K3001" s="361" t="s">
        <v>1391</v>
      </c>
      <c r="L3001" s="359" t="s">
        <v>1392</v>
      </c>
      <c r="M3001" s="368">
        <v>2010</v>
      </c>
      <c r="N3001" s="205">
        <v>42912</v>
      </c>
      <c r="O3001" s="203"/>
      <c r="P3001" t="str">
        <f t="shared" si="46"/>
        <v>Elm Creek Watershed Mgmt Commission WRAPS 2010-Elm Creek-(07010206-508)-E. coli</v>
      </c>
    </row>
    <row r="3002" spans="1:16" ht="27.95" hidden="1" customHeight="1" x14ac:dyDescent="0.25">
      <c r="A3002" s="203" t="s">
        <v>2060</v>
      </c>
      <c r="B3002" s="202" t="s">
        <v>586</v>
      </c>
      <c r="C3002" s="203" t="s">
        <v>1674</v>
      </c>
      <c r="D3002" s="202" t="s">
        <v>1677</v>
      </c>
      <c r="E3002" s="202" t="s">
        <v>1678</v>
      </c>
      <c r="F3002" s="202" t="s">
        <v>505</v>
      </c>
      <c r="G3002" s="253">
        <v>8.26</v>
      </c>
      <c r="H3002" s="361" t="s">
        <v>1414</v>
      </c>
      <c r="I3002" s="359" t="s">
        <v>1379</v>
      </c>
      <c r="J3002" s="358">
        <v>0.77</v>
      </c>
      <c r="K3002" s="361" t="s">
        <v>1113</v>
      </c>
      <c r="L3002" s="359" t="s">
        <v>1392</v>
      </c>
      <c r="M3002" s="368">
        <v>2010</v>
      </c>
      <c r="N3002" s="205">
        <v>42912</v>
      </c>
      <c r="O3002" s="203"/>
      <c r="P3002" t="str">
        <f t="shared" si="46"/>
        <v>Elm Creek Watershed Mgmt Commission WRAPS 2010-Elm Creek-(07010206-508)-TP</v>
      </c>
    </row>
    <row r="3003" spans="1:16" ht="27.95" hidden="1" customHeight="1" x14ac:dyDescent="0.25">
      <c r="A3003" s="203" t="s">
        <v>2060</v>
      </c>
      <c r="B3003" s="202" t="s">
        <v>586</v>
      </c>
      <c r="C3003" s="203" t="s">
        <v>1674</v>
      </c>
      <c r="D3003" s="202" t="s">
        <v>1677</v>
      </c>
      <c r="E3003" s="202" t="s">
        <v>1678</v>
      </c>
      <c r="F3003" s="202" t="s">
        <v>505</v>
      </c>
      <c r="G3003" s="253">
        <v>3.16</v>
      </c>
      <c r="H3003" s="361" t="s">
        <v>1414</v>
      </c>
      <c r="I3003" s="359" t="s">
        <v>1382</v>
      </c>
      <c r="J3003" s="358">
        <v>0.71</v>
      </c>
      <c r="K3003" s="361" t="s">
        <v>1113</v>
      </c>
      <c r="L3003" s="359" t="s">
        <v>1392</v>
      </c>
      <c r="M3003" s="368">
        <v>2010</v>
      </c>
      <c r="N3003" s="205">
        <v>42912</v>
      </c>
      <c r="O3003" s="203"/>
      <c r="P3003" t="str">
        <f t="shared" si="46"/>
        <v>Elm Creek Watershed Mgmt Commission WRAPS 2010-Elm Creek-(07010206-508)-TP</v>
      </c>
    </row>
    <row r="3004" spans="1:16" ht="27.95" hidden="1" customHeight="1" x14ac:dyDescent="0.25">
      <c r="A3004" s="203" t="s">
        <v>2060</v>
      </c>
      <c r="B3004" s="202" t="s">
        <v>586</v>
      </c>
      <c r="C3004" s="203" t="s">
        <v>1674</v>
      </c>
      <c r="D3004" s="202" t="s">
        <v>1677</v>
      </c>
      <c r="E3004" s="202" t="s">
        <v>1678</v>
      </c>
      <c r="F3004" s="202" t="s">
        <v>505</v>
      </c>
      <c r="G3004" s="253">
        <v>1.44</v>
      </c>
      <c r="H3004" s="361" t="s">
        <v>1414</v>
      </c>
      <c r="I3004" s="359" t="s">
        <v>1383</v>
      </c>
      <c r="J3004" s="358">
        <v>0.67</v>
      </c>
      <c r="K3004" s="361" t="s">
        <v>1113</v>
      </c>
      <c r="L3004" s="359" t="s">
        <v>1392</v>
      </c>
      <c r="M3004" s="368">
        <v>2010</v>
      </c>
      <c r="N3004" s="205">
        <v>42912</v>
      </c>
      <c r="O3004" s="203"/>
      <c r="P3004" t="str">
        <f t="shared" si="46"/>
        <v>Elm Creek Watershed Mgmt Commission WRAPS 2010-Elm Creek-(07010206-508)-TP</v>
      </c>
    </row>
    <row r="3005" spans="1:16" ht="27.95" hidden="1" customHeight="1" x14ac:dyDescent="0.25">
      <c r="A3005" s="203" t="s">
        <v>2060</v>
      </c>
      <c r="B3005" s="202" t="s">
        <v>586</v>
      </c>
      <c r="C3005" s="203" t="s">
        <v>1674</v>
      </c>
      <c r="D3005" s="202" t="s">
        <v>1677</v>
      </c>
      <c r="E3005" s="202" t="s">
        <v>1678</v>
      </c>
      <c r="F3005" s="202" t="s">
        <v>505</v>
      </c>
      <c r="G3005" s="253">
        <v>0.78</v>
      </c>
      <c r="H3005" s="361" t="s">
        <v>1414</v>
      </c>
      <c r="I3005" s="359" t="s">
        <v>1384</v>
      </c>
      <c r="J3005" s="358">
        <v>0.64</v>
      </c>
      <c r="K3005" s="361" t="s">
        <v>1113</v>
      </c>
      <c r="L3005" s="359" t="s">
        <v>1392</v>
      </c>
      <c r="M3005" s="368">
        <v>2010</v>
      </c>
      <c r="N3005" s="205">
        <v>42912</v>
      </c>
      <c r="O3005" s="203"/>
      <c r="P3005" t="str">
        <f t="shared" si="46"/>
        <v>Elm Creek Watershed Mgmt Commission WRAPS 2010-Elm Creek-(07010206-508)-TP</v>
      </c>
    </row>
    <row r="3006" spans="1:16" ht="27.95" hidden="1" customHeight="1" x14ac:dyDescent="0.25">
      <c r="A3006" s="203" t="s">
        <v>2060</v>
      </c>
      <c r="B3006" s="202" t="s">
        <v>586</v>
      </c>
      <c r="C3006" s="203" t="s">
        <v>1674</v>
      </c>
      <c r="D3006" s="202" t="s">
        <v>1677</v>
      </c>
      <c r="E3006" s="202" t="s">
        <v>1678</v>
      </c>
      <c r="F3006" s="202" t="s">
        <v>505</v>
      </c>
      <c r="G3006" s="253">
        <v>0.51</v>
      </c>
      <c r="H3006" s="361" t="s">
        <v>1414</v>
      </c>
      <c r="I3006" s="359" t="s">
        <v>1385</v>
      </c>
      <c r="J3006" s="358">
        <v>0.53</v>
      </c>
      <c r="K3006" s="361" t="s">
        <v>1113</v>
      </c>
      <c r="L3006" s="359" t="s">
        <v>1392</v>
      </c>
      <c r="M3006" s="368">
        <v>2010</v>
      </c>
      <c r="N3006" s="205">
        <v>42912</v>
      </c>
      <c r="O3006" s="203"/>
      <c r="P3006" t="str">
        <f t="shared" si="46"/>
        <v>Elm Creek Watershed Mgmt Commission WRAPS 2010-Elm Creek-(07010206-508)-TP</v>
      </c>
    </row>
    <row r="3007" spans="1:16" ht="27.95" hidden="1" customHeight="1" x14ac:dyDescent="0.25">
      <c r="A3007" s="203" t="s">
        <v>2060</v>
      </c>
      <c r="B3007" s="202" t="s">
        <v>586</v>
      </c>
      <c r="C3007" s="203" t="s">
        <v>1674</v>
      </c>
      <c r="D3007" s="202" t="s">
        <v>1677</v>
      </c>
      <c r="E3007" s="202" t="s">
        <v>1678</v>
      </c>
      <c r="F3007" s="202" t="s">
        <v>505</v>
      </c>
      <c r="G3007" s="253">
        <v>3413.36</v>
      </c>
      <c r="H3007" s="361" t="s">
        <v>1414</v>
      </c>
      <c r="I3007" s="359" t="s">
        <v>1379</v>
      </c>
      <c r="J3007" s="358">
        <v>0.48499999999999999</v>
      </c>
      <c r="K3007" s="361" t="s">
        <v>22</v>
      </c>
      <c r="L3007" s="359" t="s">
        <v>1392</v>
      </c>
      <c r="M3007" s="368">
        <v>2010</v>
      </c>
      <c r="N3007" s="205">
        <v>42912</v>
      </c>
      <c r="O3007" s="203"/>
      <c r="P3007" t="str">
        <f t="shared" si="46"/>
        <v>Elm Creek Watershed Mgmt Commission WRAPS 2010-Elm Creek-(07010206-508)-TSS</v>
      </c>
    </row>
    <row r="3008" spans="1:16" ht="27.95" hidden="1" customHeight="1" x14ac:dyDescent="0.25">
      <c r="A3008" s="203" t="s">
        <v>2060</v>
      </c>
      <c r="B3008" s="202" t="s">
        <v>586</v>
      </c>
      <c r="C3008" s="203" t="s">
        <v>1674</v>
      </c>
      <c r="D3008" s="202" t="s">
        <v>1677</v>
      </c>
      <c r="E3008" s="202" t="s">
        <v>1678</v>
      </c>
      <c r="F3008" s="202" t="s">
        <v>505</v>
      </c>
      <c r="G3008" s="253">
        <v>1519.35</v>
      </c>
      <c r="H3008" s="361" t="s">
        <v>1414</v>
      </c>
      <c r="I3008" s="359" t="s">
        <v>1382</v>
      </c>
      <c r="J3008" s="358">
        <v>0.63600000000000001</v>
      </c>
      <c r="K3008" s="361" t="s">
        <v>22</v>
      </c>
      <c r="L3008" s="359" t="s">
        <v>1392</v>
      </c>
      <c r="M3008" s="368">
        <v>2010</v>
      </c>
      <c r="N3008" s="205">
        <v>42912</v>
      </c>
      <c r="O3008" s="203"/>
      <c r="P3008" t="str">
        <f t="shared" si="46"/>
        <v>Elm Creek Watershed Mgmt Commission WRAPS 2010-Elm Creek-(07010206-508)-TSS</v>
      </c>
    </row>
    <row r="3009" spans="1:16" ht="27.95" hidden="1" customHeight="1" x14ac:dyDescent="0.25">
      <c r="A3009" s="203" t="s">
        <v>2060</v>
      </c>
      <c r="B3009" s="202" t="s">
        <v>586</v>
      </c>
      <c r="C3009" s="203" t="s">
        <v>1674</v>
      </c>
      <c r="D3009" s="202" t="s">
        <v>1677</v>
      </c>
      <c r="E3009" s="202" t="s">
        <v>1678</v>
      </c>
      <c r="F3009" s="202" t="s">
        <v>505</v>
      </c>
      <c r="G3009" s="253">
        <v>621.44000000000005</v>
      </c>
      <c r="H3009" s="361" t="s">
        <v>1414</v>
      </c>
      <c r="I3009" s="359" t="s">
        <v>1383</v>
      </c>
      <c r="J3009" s="358">
        <v>0.58899999999999997</v>
      </c>
      <c r="K3009" s="361" t="s">
        <v>22</v>
      </c>
      <c r="L3009" s="359" t="s">
        <v>1392</v>
      </c>
      <c r="M3009" s="368">
        <v>2010</v>
      </c>
      <c r="N3009" s="205">
        <v>42912</v>
      </c>
      <c r="O3009" s="203"/>
      <c r="P3009" t="str">
        <f t="shared" si="46"/>
        <v>Elm Creek Watershed Mgmt Commission WRAPS 2010-Elm Creek-(07010206-508)-TSS</v>
      </c>
    </row>
    <row r="3010" spans="1:16" ht="27.95" hidden="1" customHeight="1" x14ac:dyDescent="0.25">
      <c r="A3010" s="203" t="s">
        <v>2060</v>
      </c>
      <c r="B3010" s="202" t="s">
        <v>586</v>
      </c>
      <c r="C3010" s="203" t="s">
        <v>1674</v>
      </c>
      <c r="D3010" s="202" t="s">
        <v>1677</v>
      </c>
      <c r="E3010" s="202" t="s">
        <v>1678</v>
      </c>
      <c r="F3010" s="202" t="s">
        <v>505</v>
      </c>
      <c r="G3010" s="253">
        <v>495.03</v>
      </c>
      <c r="H3010" s="361" t="s">
        <v>1414</v>
      </c>
      <c r="I3010" s="359" t="s">
        <v>1384</v>
      </c>
      <c r="J3010" s="358">
        <v>0.64400000000000002</v>
      </c>
      <c r="K3010" s="361" t="s">
        <v>22</v>
      </c>
      <c r="L3010" s="359" t="s">
        <v>1392</v>
      </c>
      <c r="M3010" s="368">
        <v>2010</v>
      </c>
      <c r="N3010" s="205">
        <v>42912</v>
      </c>
      <c r="O3010" s="203"/>
      <c r="P3010" t="str">
        <f t="shared" si="46"/>
        <v>Elm Creek Watershed Mgmt Commission WRAPS 2010-Elm Creek-(07010206-508)-TSS</v>
      </c>
    </row>
    <row r="3011" spans="1:16" ht="27.95" hidden="1" customHeight="1" x14ac:dyDescent="0.25">
      <c r="A3011" s="203" t="s">
        <v>2060</v>
      </c>
      <c r="B3011" s="202" t="s">
        <v>586</v>
      </c>
      <c r="C3011" s="203" t="s">
        <v>1674</v>
      </c>
      <c r="D3011" s="202" t="s">
        <v>1677</v>
      </c>
      <c r="E3011" s="202" t="s">
        <v>1678</v>
      </c>
      <c r="F3011" s="202" t="s">
        <v>505</v>
      </c>
      <c r="G3011" s="253">
        <v>365.77</v>
      </c>
      <c r="H3011" s="361" t="s">
        <v>1414</v>
      </c>
      <c r="I3011" s="359" t="s">
        <v>1385</v>
      </c>
      <c r="J3011" s="358">
        <v>0.48</v>
      </c>
      <c r="K3011" s="361" t="s">
        <v>22</v>
      </c>
      <c r="L3011" s="359" t="s">
        <v>1392</v>
      </c>
      <c r="M3011" s="368">
        <v>2010</v>
      </c>
      <c r="N3011" s="205">
        <v>42912</v>
      </c>
      <c r="O3011" s="203"/>
      <c r="P3011" t="str">
        <f t="shared" ref="P3011:P3074" si="47">CONCATENATE(C3011, "-", E3011, "-","(", D3011,")", "-",K3011)</f>
        <v>Elm Creek Watershed Mgmt Commission WRAPS 2010-Elm Creek-(07010206-508)-TSS</v>
      </c>
    </row>
    <row r="3012" spans="1:16" ht="27.95" hidden="1" customHeight="1" x14ac:dyDescent="0.25">
      <c r="A3012" s="203" t="s">
        <v>2060</v>
      </c>
      <c r="B3012" s="202" t="s">
        <v>586</v>
      </c>
      <c r="C3012" s="203" t="s">
        <v>1674</v>
      </c>
      <c r="D3012" s="202" t="s">
        <v>1704</v>
      </c>
      <c r="E3012" s="202" t="s">
        <v>1705</v>
      </c>
      <c r="F3012" s="202" t="s">
        <v>505</v>
      </c>
      <c r="G3012" s="253">
        <v>29.29</v>
      </c>
      <c r="H3012" s="361" t="s">
        <v>1400</v>
      </c>
      <c r="I3012" s="359" t="s">
        <v>1379</v>
      </c>
      <c r="J3012" s="358">
        <v>0.66</v>
      </c>
      <c r="K3012" s="361" t="s">
        <v>1391</v>
      </c>
      <c r="L3012" s="359" t="s">
        <v>1392</v>
      </c>
      <c r="M3012" s="368">
        <v>2010</v>
      </c>
      <c r="N3012" s="205">
        <v>42912</v>
      </c>
      <c r="O3012" s="203"/>
      <c r="P3012" t="str">
        <f t="shared" si="47"/>
        <v>Elm Creek Watershed Mgmt Commission WRAPS 2010-Rush Creek-(07010206-528)-E. coli</v>
      </c>
    </row>
    <row r="3013" spans="1:16" ht="27.95" hidden="1" customHeight="1" x14ac:dyDescent="0.25">
      <c r="A3013" s="203" t="s">
        <v>2060</v>
      </c>
      <c r="B3013" s="202" t="s">
        <v>586</v>
      </c>
      <c r="C3013" s="203" t="s">
        <v>1674</v>
      </c>
      <c r="D3013" s="202" t="s">
        <v>1704</v>
      </c>
      <c r="E3013" s="202" t="s">
        <v>1705</v>
      </c>
      <c r="F3013" s="202" t="s">
        <v>505</v>
      </c>
      <c r="G3013" s="253">
        <v>8.4499999999999993</v>
      </c>
      <c r="H3013" s="361" t="s">
        <v>1400</v>
      </c>
      <c r="I3013" s="359" t="s">
        <v>1382</v>
      </c>
      <c r="J3013" s="358">
        <v>0.4</v>
      </c>
      <c r="K3013" s="361" t="s">
        <v>1391</v>
      </c>
      <c r="L3013" s="359" t="s">
        <v>1392</v>
      </c>
      <c r="M3013" s="368">
        <v>2010</v>
      </c>
      <c r="N3013" s="205">
        <v>42912</v>
      </c>
      <c r="O3013" s="203"/>
      <c r="P3013" t="str">
        <f t="shared" si="47"/>
        <v>Elm Creek Watershed Mgmt Commission WRAPS 2010-Rush Creek-(07010206-528)-E. coli</v>
      </c>
    </row>
    <row r="3014" spans="1:16" ht="27.95" hidden="1" customHeight="1" x14ac:dyDescent="0.25">
      <c r="A3014" s="203" t="s">
        <v>2060</v>
      </c>
      <c r="B3014" s="202" t="s">
        <v>586</v>
      </c>
      <c r="C3014" s="203" t="s">
        <v>1674</v>
      </c>
      <c r="D3014" s="202" t="s">
        <v>1704</v>
      </c>
      <c r="E3014" s="202" t="s">
        <v>1705</v>
      </c>
      <c r="F3014" s="202" t="s">
        <v>505</v>
      </c>
      <c r="G3014" s="253">
        <v>2.2400000000000002</v>
      </c>
      <c r="H3014" s="361" t="s">
        <v>1400</v>
      </c>
      <c r="I3014" s="359" t="s">
        <v>1383</v>
      </c>
      <c r="J3014" s="358">
        <v>0.59</v>
      </c>
      <c r="K3014" s="361" t="s">
        <v>1391</v>
      </c>
      <c r="L3014" s="359" t="s">
        <v>1392</v>
      </c>
      <c r="M3014" s="368">
        <v>2010</v>
      </c>
      <c r="N3014" s="205">
        <v>42912</v>
      </c>
      <c r="O3014" s="203"/>
      <c r="P3014" t="str">
        <f t="shared" si="47"/>
        <v>Elm Creek Watershed Mgmt Commission WRAPS 2010-Rush Creek-(07010206-528)-E. coli</v>
      </c>
    </row>
    <row r="3015" spans="1:16" ht="27.95" hidden="1" customHeight="1" x14ac:dyDescent="0.25">
      <c r="A3015" s="203" t="s">
        <v>2060</v>
      </c>
      <c r="B3015" s="202" t="s">
        <v>586</v>
      </c>
      <c r="C3015" s="203" t="s">
        <v>1674</v>
      </c>
      <c r="D3015" s="202" t="s">
        <v>1704</v>
      </c>
      <c r="E3015" s="202" t="s">
        <v>1705</v>
      </c>
      <c r="F3015" s="202" t="s">
        <v>505</v>
      </c>
      <c r="G3015" s="253">
        <v>0.31</v>
      </c>
      <c r="H3015" s="361" t="s">
        <v>1400</v>
      </c>
      <c r="I3015" s="359" t="s">
        <v>1384</v>
      </c>
      <c r="J3015" s="358">
        <v>0.75</v>
      </c>
      <c r="K3015" s="361" t="s">
        <v>1391</v>
      </c>
      <c r="L3015" s="359" t="s">
        <v>1392</v>
      </c>
      <c r="M3015" s="368">
        <v>2010</v>
      </c>
      <c r="N3015" s="205">
        <v>42912</v>
      </c>
      <c r="O3015" s="203"/>
      <c r="P3015" t="str">
        <f t="shared" si="47"/>
        <v>Elm Creek Watershed Mgmt Commission WRAPS 2010-Rush Creek-(07010206-528)-E. coli</v>
      </c>
    </row>
    <row r="3016" spans="1:16" ht="27.95" hidden="1" customHeight="1" x14ac:dyDescent="0.25">
      <c r="A3016" s="203" t="s">
        <v>2060</v>
      </c>
      <c r="B3016" s="202" t="s">
        <v>586</v>
      </c>
      <c r="C3016" s="203" t="s">
        <v>1674</v>
      </c>
      <c r="D3016" s="202" t="s">
        <v>1704</v>
      </c>
      <c r="E3016" s="202" t="s">
        <v>1705</v>
      </c>
      <c r="F3016" s="202" t="s">
        <v>505</v>
      </c>
      <c r="G3016" s="253" t="s">
        <v>515</v>
      </c>
      <c r="H3016" s="361" t="s">
        <v>1400</v>
      </c>
      <c r="I3016" s="359" t="s">
        <v>1385</v>
      </c>
      <c r="J3016" s="358">
        <v>0.98</v>
      </c>
      <c r="K3016" s="361" t="s">
        <v>1391</v>
      </c>
      <c r="L3016" s="359" t="s">
        <v>1392</v>
      </c>
      <c r="M3016" s="368">
        <v>2010</v>
      </c>
      <c r="N3016" s="205">
        <v>42912</v>
      </c>
      <c r="O3016" s="203"/>
      <c r="P3016" t="str">
        <f t="shared" si="47"/>
        <v>Elm Creek Watershed Mgmt Commission WRAPS 2010-Rush Creek-(07010206-528)-E. coli</v>
      </c>
    </row>
    <row r="3017" spans="1:16" ht="27.95" hidden="1" customHeight="1" x14ac:dyDescent="0.25">
      <c r="A3017" s="203" t="s">
        <v>2060</v>
      </c>
      <c r="B3017" s="202" t="s">
        <v>586</v>
      </c>
      <c r="C3017" s="203" t="s">
        <v>1674</v>
      </c>
      <c r="D3017" s="202" t="s">
        <v>1704</v>
      </c>
      <c r="E3017" s="202" t="s">
        <v>1705</v>
      </c>
      <c r="F3017" s="202" t="s">
        <v>505</v>
      </c>
      <c r="G3017" s="253">
        <v>6.44</v>
      </c>
      <c r="H3017" s="361" t="s">
        <v>1414</v>
      </c>
      <c r="I3017" s="359" t="s">
        <v>1379</v>
      </c>
      <c r="J3017" s="358">
        <v>0.79</v>
      </c>
      <c r="K3017" s="361" t="s">
        <v>1113</v>
      </c>
      <c r="L3017" s="359" t="s">
        <v>1392</v>
      </c>
      <c r="M3017" s="368">
        <v>2010</v>
      </c>
      <c r="N3017" s="205">
        <v>42912</v>
      </c>
      <c r="O3017" s="203"/>
      <c r="P3017" t="str">
        <f t="shared" si="47"/>
        <v>Elm Creek Watershed Mgmt Commission WRAPS 2010-Rush Creek-(07010206-528)-TP</v>
      </c>
    </row>
    <row r="3018" spans="1:16" ht="27.95" hidden="1" customHeight="1" x14ac:dyDescent="0.25">
      <c r="A3018" s="203" t="s">
        <v>2060</v>
      </c>
      <c r="B3018" s="202" t="s">
        <v>586</v>
      </c>
      <c r="C3018" s="203" t="s">
        <v>1674</v>
      </c>
      <c r="D3018" s="202" t="s">
        <v>1704</v>
      </c>
      <c r="E3018" s="202" t="s">
        <v>1705</v>
      </c>
      <c r="F3018" s="202" t="s">
        <v>505</v>
      </c>
      <c r="G3018" s="253">
        <v>1.84</v>
      </c>
      <c r="H3018" s="361" t="s">
        <v>1414</v>
      </c>
      <c r="I3018" s="359" t="s">
        <v>1382</v>
      </c>
      <c r="J3018" s="358">
        <v>0.76</v>
      </c>
      <c r="K3018" s="361" t="s">
        <v>1113</v>
      </c>
      <c r="L3018" s="359" t="s">
        <v>1392</v>
      </c>
      <c r="M3018" s="368">
        <v>2010</v>
      </c>
      <c r="N3018" s="205">
        <v>42912</v>
      </c>
      <c r="O3018" s="203"/>
      <c r="P3018" t="str">
        <f t="shared" si="47"/>
        <v>Elm Creek Watershed Mgmt Commission WRAPS 2010-Rush Creek-(07010206-528)-TP</v>
      </c>
    </row>
    <row r="3019" spans="1:16" ht="27.95" hidden="1" customHeight="1" x14ac:dyDescent="0.25">
      <c r="A3019" s="203" t="s">
        <v>2060</v>
      </c>
      <c r="B3019" s="202" t="s">
        <v>586</v>
      </c>
      <c r="C3019" s="203" t="s">
        <v>1674</v>
      </c>
      <c r="D3019" s="202" t="s">
        <v>1704</v>
      </c>
      <c r="E3019" s="202" t="s">
        <v>1705</v>
      </c>
      <c r="F3019" s="202" t="s">
        <v>505</v>
      </c>
      <c r="G3019" s="253">
        <v>0.47</v>
      </c>
      <c r="H3019" s="361" t="s">
        <v>1414</v>
      </c>
      <c r="I3019" s="359" t="s">
        <v>1383</v>
      </c>
      <c r="J3019" s="358">
        <v>0.75</v>
      </c>
      <c r="K3019" s="361" t="s">
        <v>1113</v>
      </c>
      <c r="L3019" s="359" t="s">
        <v>1392</v>
      </c>
      <c r="M3019" s="368">
        <v>2010</v>
      </c>
      <c r="N3019" s="205">
        <v>42912</v>
      </c>
      <c r="O3019" s="203"/>
      <c r="P3019" t="str">
        <f t="shared" si="47"/>
        <v>Elm Creek Watershed Mgmt Commission WRAPS 2010-Rush Creek-(07010206-528)-TP</v>
      </c>
    </row>
    <row r="3020" spans="1:16" ht="27.95" hidden="1" customHeight="1" x14ac:dyDescent="0.25">
      <c r="A3020" s="203" t="s">
        <v>2060</v>
      </c>
      <c r="B3020" s="202" t="s">
        <v>586</v>
      </c>
      <c r="C3020" s="203" t="s">
        <v>1674</v>
      </c>
      <c r="D3020" s="202" t="s">
        <v>1704</v>
      </c>
      <c r="E3020" s="202" t="s">
        <v>1705</v>
      </c>
      <c r="F3020" s="202" t="s">
        <v>505</v>
      </c>
      <c r="G3020" s="253">
        <v>0.05</v>
      </c>
      <c r="H3020" s="361" t="s">
        <v>1414</v>
      </c>
      <c r="I3020" s="359" t="s">
        <v>1384</v>
      </c>
      <c r="J3020" s="358">
        <v>0.81</v>
      </c>
      <c r="K3020" s="361" t="s">
        <v>1113</v>
      </c>
      <c r="L3020" s="359" t="s">
        <v>1392</v>
      </c>
      <c r="M3020" s="368">
        <v>2010</v>
      </c>
      <c r="N3020" s="205">
        <v>42912</v>
      </c>
      <c r="O3020" s="203"/>
      <c r="P3020" t="str">
        <f t="shared" si="47"/>
        <v>Elm Creek Watershed Mgmt Commission WRAPS 2010-Rush Creek-(07010206-528)-TP</v>
      </c>
    </row>
    <row r="3021" spans="1:16" ht="27.95" hidden="1" customHeight="1" x14ac:dyDescent="0.25">
      <c r="A3021" s="203" t="s">
        <v>2060</v>
      </c>
      <c r="B3021" s="202" t="s">
        <v>586</v>
      </c>
      <c r="C3021" s="203" t="s">
        <v>1674</v>
      </c>
      <c r="D3021" s="202" t="s">
        <v>1704</v>
      </c>
      <c r="E3021" s="202" t="s">
        <v>1705</v>
      </c>
      <c r="F3021" s="202" t="s">
        <v>505</v>
      </c>
      <c r="G3021" s="253" t="s">
        <v>515</v>
      </c>
      <c r="H3021" s="361" t="s">
        <v>1414</v>
      </c>
      <c r="I3021" s="359" t="s">
        <v>1385</v>
      </c>
      <c r="J3021" s="358">
        <v>0.93</v>
      </c>
      <c r="K3021" s="361" t="s">
        <v>1113</v>
      </c>
      <c r="L3021" s="359" t="s">
        <v>1392</v>
      </c>
      <c r="M3021" s="368">
        <v>2010</v>
      </c>
      <c r="N3021" s="205">
        <v>42912</v>
      </c>
      <c r="O3021" s="203"/>
      <c r="P3021" t="str">
        <f t="shared" si="47"/>
        <v>Elm Creek Watershed Mgmt Commission WRAPS 2010-Rush Creek-(07010206-528)-TP</v>
      </c>
    </row>
    <row r="3022" spans="1:16" ht="27.95" hidden="1" customHeight="1" x14ac:dyDescent="0.25">
      <c r="A3022" s="203" t="s">
        <v>2060</v>
      </c>
      <c r="B3022" s="202" t="s">
        <v>586</v>
      </c>
      <c r="C3022" s="203" t="s">
        <v>1674</v>
      </c>
      <c r="D3022" s="202" t="s">
        <v>1706</v>
      </c>
      <c r="E3022" s="202" t="s">
        <v>1707</v>
      </c>
      <c r="F3022" s="202" t="s">
        <v>505</v>
      </c>
      <c r="G3022" s="253">
        <v>23.63</v>
      </c>
      <c r="H3022" s="361" t="s">
        <v>1400</v>
      </c>
      <c r="I3022" s="359" t="s">
        <v>1379</v>
      </c>
      <c r="J3022" s="358">
        <v>0.37</v>
      </c>
      <c r="K3022" s="361" t="s">
        <v>1391</v>
      </c>
      <c r="L3022" s="359" t="s">
        <v>1392</v>
      </c>
      <c r="M3022" s="368">
        <v>2010</v>
      </c>
      <c r="N3022" s="205">
        <v>42912</v>
      </c>
      <c r="O3022" s="203"/>
      <c r="P3022" t="str">
        <f t="shared" si="47"/>
        <v>Elm Creek Watershed Mgmt Commission WRAPS 2010-Rush Creek, South Fork-(07010206-732)-E. coli</v>
      </c>
    </row>
    <row r="3023" spans="1:16" ht="27.95" hidden="1" customHeight="1" x14ac:dyDescent="0.25">
      <c r="A3023" s="203" t="s">
        <v>2060</v>
      </c>
      <c r="B3023" s="202" t="s">
        <v>586</v>
      </c>
      <c r="C3023" s="203" t="s">
        <v>1674</v>
      </c>
      <c r="D3023" s="202" t="s">
        <v>1706</v>
      </c>
      <c r="E3023" s="202" t="s">
        <v>1707</v>
      </c>
      <c r="F3023" s="202" t="s">
        <v>505</v>
      </c>
      <c r="G3023" s="253">
        <v>8.08</v>
      </c>
      <c r="H3023" s="361" t="s">
        <v>1400</v>
      </c>
      <c r="I3023" s="359" t="s">
        <v>1382</v>
      </c>
      <c r="J3023" s="358">
        <v>0.17</v>
      </c>
      <c r="K3023" s="361" t="s">
        <v>1391</v>
      </c>
      <c r="L3023" s="359" t="s">
        <v>1392</v>
      </c>
      <c r="M3023" s="368">
        <v>2010</v>
      </c>
      <c r="N3023" s="205">
        <v>42912</v>
      </c>
      <c r="O3023" s="203"/>
      <c r="P3023" t="str">
        <f t="shared" si="47"/>
        <v>Elm Creek Watershed Mgmt Commission WRAPS 2010-Rush Creek, South Fork-(07010206-732)-E. coli</v>
      </c>
    </row>
    <row r="3024" spans="1:16" ht="27.95" hidden="1" customHeight="1" x14ac:dyDescent="0.25">
      <c r="A3024" s="203" t="s">
        <v>2060</v>
      </c>
      <c r="B3024" s="202" t="s">
        <v>586</v>
      </c>
      <c r="C3024" s="203" t="s">
        <v>1674</v>
      </c>
      <c r="D3024" s="202" t="s">
        <v>1706</v>
      </c>
      <c r="E3024" s="202" t="s">
        <v>1707</v>
      </c>
      <c r="F3024" s="202" t="s">
        <v>505</v>
      </c>
      <c r="G3024" s="253">
        <v>2.98</v>
      </c>
      <c r="H3024" s="361" t="s">
        <v>1400</v>
      </c>
      <c r="I3024" s="359" t="s">
        <v>1383</v>
      </c>
      <c r="J3024" s="358">
        <v>0.1</v>
      </c>
      <c r="K3024" s="361" t="s">
        <v>1391</v>
      </c>
      <c r="L3024" s="359" t="s">
        <v>1392</v>
      </c>
      <c r="M3024" s="368">
        <v>2010</v>
      </c>
      <c r="N3024" s="205">
        <v>42912</v>
      </c>
      <c r="O3024" s="203"/>
      <c r="P3024" t="str">
        <f t="shared" si="47"/>
        <v>Elm Creek Watershed Mgmt Commission WRAPS 2010-Rush Creek, South Fork-(07010206-732)-E. coli</v>
      </c>
    </row>
    <row r="3025" spans="1:16" ht="27.95" hidden="1" customHeight="1" x14ac:dyDescent="0.25">
      <c r="A3025" s="203" t="s">
        <v>2060</v>
      </c>
      <c r="B3025" s="202" t="s">
        <v>586</v>
      </c>
      <c r="C3025" s="203" t="s">
        <v>1674</v>
      </c>
      <c r="D3025" s="202" t="s">
        <v>1706</v>
      </c>
      <c r="E3025" s="202" t="s">
        <v>1707</v>
      </c>
      <c r="F3025" s="202" t="s">
        <v>505</v>
      </c>
      <c r="G3025" s="253">
        <v>1.01</v>
      </c>
      <c r="H3025" s="361" t="s">
        <v>1400</v>
      </c>
      <c r="I3025" s="359" t="s">
        <v>1384</v>
      </c>
      <c r="J3025" s="358">
        <v>0.36</v>
      </c>
      <c r="K3025" s="361" t="s">
        <v>1391</v>
      </c>
      <c r="L3025" s="359" t="s">
        <v>1392</v>
      </c>
      <c r="M3025" s="368">
        <v>2010</v>
      </c>
      <c r="N3025" s="205">
        <v>42912</v>
      </c>
      <c r="O3025" s="203"/>
      <c r="P3025" t="str">
        <f t="shared" si="47"/>
        <v>Elm Creek Watershed Mgmt Commission WRAPS 2010-Rush Creek, South Fork-(07010206-732)-E. coli</v>
      </c>
    </row>
    <row r="3026" spans="1:16" ht="27.95" hidden="1" customHeight="1" x14ac:dyDescent="0.25">
      <c r="A3026" s="203" t="s">
        <v>2060</v>
      </c>
      <c r="B3026" s="202" t="s">
        <v>586</v>
      </c>
      <c r="C3026" s="203" t="s">
        <v>1674</v>
      </c>
      <c r="D3026" s="202" t="s">
        <v>1706</v>
      </c>
      <c r="E3026" s="202" t="s">
        <v>1707</v>
      </c>
      <c r="F3026" s="202" t="s">
        <v>505</v>
      </c>
      <c r="G3026" s="253">
        <v>0.68</v>
      </c>
      <c r="H3026" s="361" t="s">
        <v>1400</v>
      </c>
      <c r="I3026" s="359" t="s">
        <v>1385</v>
      </c>
      <c r="J3026" s="358">
        <v>0</v>
      </c>
      <c r="K3026" s="361" t="s">
        <v>1391</v>
      </c>
      <c r="L3026" s="359" t="s">
        <v>1392</v>
      </c>
      <c r="M3026" s="368">
        <v>2010</v>
      </c>
      <c r="N3026" s="205">
        <v>42912</v>
      </c>
      <c r="O3026" s="203"/>
      <c r="P3026" t="str">
        <f t="shared" si="47"/>
        <v>Elm Creek Watershed Mgmt Commission WRAPS 2010-Rush Creek, South Fork-(07010206-732)-E. coli</v>
      </c>
    </row>
    <row r="3027" spans="1:16" ht="27.95" hidden="1" customHeight="1" x14ac:dyDescent="0.25">
      <c r="A3027" s="203" t="s">
        <v>2060</v>
      </c>
      <c r="B3027" s="202" t="s">
        <v>586</v>
      </c>
      <c r="C3027" s="203" t="s">
        <v>1674</v>
      </c>
      <c r="D3027" s="202" t="s">
        <v>1706</v>
      </c>
      <c r="E3027" s="202" t="s">
        <v>1707</v>
      </c>
      <c r="F3027" s="202" t="s">
        <v>505</v>
      </c>
      <c r="G3027" s="253">
        <v>4.0999999999999996</v>
      </c>
      <c r="H3027" s="361" t="s">
        <v>1414</v>
      </c>
      <c r="I3027" s="359" t="s">
        <v>1379</v>
      </c>
      <c r="J3027" s="358">
        <v>0.61</v>
      </c>
      <c r="K3027" s="361" t="s">
        <v>1113</v>
      </c>
      <c r="L3027" s="359" t="s">
        <v>1392</v>
      </c>
      <c r="M3027" s="368">
        <v>2010</v>
      </c>
      <c r="N3027" s="205">
        <v>42912</v>
      </c>
      <c r="O3027" s="203"/>
      <c r="P3027" t="str">
        <f t="shared" si="47"/>
        <v>Elm Creek Watershed Mgmt Commission WRAPS 2010-Rush Creek, South Fork-(07010206-732)-TP</v>
      </c>
    </row>
    <row r="3028" spans="1:16" ht="27.95" hidden="1" customHeight="1" x14ac:dyDescent="0.25">
      <c r="A3028" s="203" t="s">
        <v>2060</v>
      </c>
      <c r="B3028" s="202" t="s">
        <v>586</v>
      </c>
      <c r="C3028" s="203" t="s">
        <v>1674</v>
      </c>
      <c r="D3028" s="202" t="s">
        <v>1706</v>
      </c>
      <c r="E3028" s="202" t="s">
        <v>1707</v>
      </c>
      <c r="F3028" s="202" t="s">
        <v>505</v>
      </c>
      <c r="G3028" s="253">
        <v>1.38</v>
      </c>
      <c r="H3028" s="361" t="s">
        <v>1414</v>
      </c>
      <c r="I3028" s="359" t="s">
        <v>1382</v>
      </c>
      <c r="J3028" s="358">
        <v>0.77</v>
      </c>
      <c r="K3028" s="361" t="s">
        <v>1113</v>
      </c>
      <c r="L3028" s="359" t="s">
        <v>1392</v>
      </c>
      <c r="M3028" s="368">
        <v>2010</v>
      </c>
      <c r="N3028" s="205">
        <v>42912</v>
      </c>
      <c r="O3028" s="203"/>
      <c r="P3028" t="str">
        <f t="shared" si="47"/>
        <v>Elm Creek Watershed Mgmt Commission WRAPS 2010-Rush Creek, South Fork-(07010206-732)-TP</v>
      </c>
    </row>
    <row r="3029" spans="1:16" ht="27.95" hidden="1" customHeight="1" x14ac:dyDescent="0.25">
      <c r="A3029" s="203" t="s">
        <v>2060</v>
      </c>
      <c r="B3029" s="202" t="s">
        <v>586</v>
      </c>
      <c r="C3029" s="203" t="s">
        <v>1674</v>
      </c>
      <c r="D3029" s="202" t="s">
        <v>1706</v>
      </c>
      <c r="E3029" s="202" t="s">
        <v>1707</v>
      </c>
      <c r="F3029" s="202" t="s">
        <v>505</v>
      </c>
      <c r="G3029" s="253">
        <v>0.49</v>
      </c>
      <c r="H3029" s="361" t="s">
        <v>1414</v>
      </c>
      <c r="I3029" s="359" t="s">
        <v>1383</v>
      </c>
      <c r="J3029" s="358">
        <v>0.81</v>
      </c>
      <c r="K3029" s="361" t="s">
        <v>1113</v>
      </c>
      <c r="L3029" s="359" t="s">
        <v>1392</v>
      </c>
      <c r="M3029" s="368">
        <v>2010</v>
      </c>
      <c r="N3029" s="205">
        <v>42912</v>
      </c>
      <c r="O3029" s="203"/>
      <c r="P3029" t="str">
        <f t="shared" si="47"/>
        <v>Elm Creek Watershed Mgmt Commission WRAPS 2010-Rush Creek, South Fork-(07010206-732)-TP</v>
      </c>
    </row>
    <row r="3030" spans="1:16" ht="27.95" hidden="1" customHeight="1" x14ac:dyDescent="0.25">
      <c r="A3030" s="203" t="s">
        <v>2060</v>
      </c>
      <c r="B3030" s="202" t="s">
        <v>586</v>
      </c>
      <c r="C3030" s="203" t="s">
        <v>1674</v>
      </c>
      <c r="D3030" s="202" t="s">
        <v>1706</v>
      </c>
      <c r="E3030" s="202" t="s">
        <v>1707</v>
      </c>
      <c r="F3030" s="202" t="s">
        <v>505</v>
      </c>
      <c r="G3030" s="253">
        <v>0.15</v>
      </c>
      <c r="H3030" s="361" t="s">
        <v>1414</v>
      </c>
      <c r="I3030" s="359" t="s">
        <v>1384</v>
      </c>
      <c r="J3030" s="358">
        <v>0.85</v>
      </c>
      <c r="K3030" s="361" t="s">
        <v>1113</v>
      </c>
      <c r="L3030" s="359" t="s">
        <v>1392</v>
      </c>
      <c r="M3030" s="368">
        <v>2010</v>
      </c>
      <c r="N3030" s="205">
        <v>42912</v>
      </c>
      <c r="O3030" s="203"/>
      <c r="P3030" t="str">
        <f t="shared" si="47"/>
        <v>Elm Creek Watershed Mgmt Commission WRAPS 2010-Rush Creek, South Fork-(07010206-732)-TP</v>
      </c>
    </row>
    <row r="3031" spans="1:16" ht="27.95" hidden="1" customHeight="1" x14ac:dyDescent="0.25">
      <c r="A3031" s="203" t="s">
        <v>2060</v>
      </c>
      <c r="B3031" s="202" t="s">
        <v>586</v>
      </c>
      <c r="C3031" s="203" t="s">
        <v>1674</v>
      </c>
      <c r="D3031" s="202" t="s">
        <v>1706</v>
      </c>
      <c r="E3031" s="202" t="s">
        <v>1707</v>
      </c>
      <c r="F3031" s="202" t="s">
        <v>505</v>
      </c>
      <c r="G3031" s="253">
        <v>0.09</v>
      </c>
      <c r="H3031" s="361" t="s">
        <v>1414</v>
      </c>
      <c r="I3031" s="359" t="s">
        <v>1385</v>
      </c>
      <c r="J3031" s="358">
        <v>0.66</v>
      </c>
      <c r="K3031" s="361" t="s">
        <v>1113</v>
      </c>
      <c r="L3031" s="359" t="s">
        <v>1392</v>
      </c>
      <c r="M3031" s="368">
        <v>2010</v>
      </c>
      <c r="N3031" s="205">
        <v>42912</v>
      </c>
      <c r="O3031" s="203"/>
      <c r="P3031" t="str">
        <f t="shared" si="47"/>
        <v>Elm Creek Watershed Mgmt Commission WRAPS 2010-Rush Creek, South Fork-(07010206-732)-TP</v>
      </c>
    </row>
    <row r="3032" spans="1:16" ht="27.95" hidden="1" customHeight="1" x14ac:dyDescent="0.25">
      <c r="A3032" s="203" t="s">
        <v>2060</v>
      </c>
      <c r="B3032" s="202" t="s">
        <v>586</v>
      </c>
      <c r="C3032" s="203" t="s">
        <v>1911</v>
      </c>
      <c r="D3032" s="202" t="s">
        <v>1912</v>
      </c>
      <c r="E3032" s="202" t="s">
        <v>1913</v>
      </c>
      <c r="F3032" s="202" t="s">
        <v>475</v>
      </c>
      <c r="G3032" s="253">
        <v>374.8</v>
      </c>
      <c r="H3032" s="361" t="s">
        <v>1456</v>
      </c>
      <c r="I3032" s="359" t="s">
        <v>1407</v>
      </c>
      <c r="J3032" s="358">
        <v>0.35389999999999999</v>
      </c>
      <c r="K3032" s="359" t="s">
        <v>1113</v>
      </c>
      <c r="L3032" s="359" t="s">
        <v>1408</v>
      </c>
      <c r="M3032" s="368">
        <v>2002</v>
      </c>
      <c r="N3032" s="205">
        <v>40081</v>
      </c>
      <c r="O3032" s="203" t="s">
        <v>1914</v>
      </c>
      <c r="P3032" t="str">
        <f t="shared" si="47"/>
        <v>Schmidt, Pomerleau, and Bass Lakes TMDLs-Bass-(27-0098-00)-TP</v>
      </c>
    </row>
    <row r="3033" spans="1:16" ht="27.95" hidden="1" customHeight="1" x14ac:dyDescent="0.25">
      <c r="A3033" s="203" t="s">
        <v>2060</v>
      </c>
      <c r="B3033" s="202" t="s">
        <v>586</v>
      </c>
      <c r="C3033" s="203" t="s">
        <v>1911</v>
      </c>
      <c r="D3033" s="202" t="s">
        <v>1912</v>
      </c>
      <c r="E3033" s="202" t="s">
        <v>1913</v>
      </c>
      <c r="F3033" s="202" t="s">
        <v>475</v>
      </c>
      <c r="G3033" s="253">
        <v>1.03</v>
      </c>
      <c r="H3033" s="361" t="s">
        <v>527</v>
      </c>
      <c r="I3033" s="359" t="s">
        <v>1407</v>
      </c>
      <c r="J3033" s="358">
        <v>0.35220000000000001</v>
      </c>
      <c r="K3033" s="359" t="s">
        <v>1113</v>
      </c>
      <c r="L3033" s="359" t="s">
        <v>1392</v>
      </c>
      <c r="M3033" s="368">
        <v>2002</v>
      </c>
      <c r="N3033" s="205">
        <v>40081</v>
      </c>
      <c r="O3033" s="203" t="s">
        <v>1914</v>
      </c>
      <c r="P3033" t="str">
        <f t="shared" si="47"/>
        <v>Schmidt, Pomerleau, and Bass Lakes TMDLs-Bass-(27-0098-00)-TP</v>
      </c>
    </row>
    <row r="3034" spans="1:16" ht="27.95" hidden="1" customHeight="1" x14ac:dyDescent="0.25">
      <c r="A3034" s="203" t="s">
        <v>2060</v>
      </c>
      <c r="B3034" s="202" t="s">
        <v>586</v>
      </c>
      <c r="C3034" s="203" t="s">
        <v>1580</v>
      </c>
      <c r="D3034" s="202" t="s">
        <v>1602</v>
      </c>
      <c r="E3034" s="202" t="s">
        <v>1603</v>
      </c>
      <c r="F3034" s="202" t="s">
        <v>475</v>
      </c>
      <c r="G3034" s="253">
        <v>35.799999999999997</v>
      </c>
      <c r="H3034" s="361" t="s">
        <v>527</v>
      </c>
      <c r="I3034" s="359" t="s">
        <v>1407</v>
      </c>
      <c r="J3034" s="358">
        <v>0</v>
      </c>
      <c r="K3034" s="359" t="s">
        <v>1582</v>
      </c>
      <c r="L3034" s="359" t="s">
        <v>1392</v>
      </c>
      <c r="M3034" s="368">
        <v>2008</v>
      </c>
      <c r="N3034" s="205">
        <v>40851</v>
      </c>
      <c r="O3034" s="203"/>
      <c r="P3034" t="str">
        <f t="shared" si="47"/>
        <v>Shingle Creek and Bass Creek Biota and DO TMDLs-Bass Creek-(07010206-527)-Nitrogenous Biological Oxygen Demand</v>
      </c>
    </row>
    <row r="3035" spans="1:16" ht="27.95" hidden="1" customHeight="1" x14ac:dyDescent="0.25">
      <c r="A3035" s="203" t="s">
        <v>2060</v>
      </c>
      <c r="B3035" s="202" t="s">
        <v>586</v>
      </c>
      <c r="C3035" s="203" t="s">
        <v>591</v>
      </c>
      <c r="D3035" s="202" t="s">
        <v>583</v>
      </c>
      <c r="E3035" s="202" t="s">
        <v>1584</v>
      </c>
      <c r="F3035" s="202" t="s">
        <v>475</v>
      </c>
      <c r="G3035" s="253"/>
      <c r="H3035" s="361"/>
      <c r="I3035" s="359" t="s">
        <v>594</v>
      </c>
      <c r="J3035" s="358">
        <v>0.6</v>
      </c>
      <c r="K3035" s="359" t="s">
        <v>8</v>
      </c>
      <c r="L3035" s="359" t="s">
        <v>1392</v>
      </c>
      <c r="M3035" s="370">
        <v>2003</v>
      </c>
      <c r="N3035" s="205">
        <v>39127</v>
      </c>
      <c r="O3035" s="203"/>
      <c r="P3035" t="str">
        <f t="shared" si="47"/>
        <v>Shingle Creek Chloride TMDL-Shingle Creek (County Ditch 13)-(07010206-506)-Chloride</v>
      </c>
    </row>
    <row r="3036" spans="1:16" ht="27.95" hidden="1" customHeight="1" x14ac:dyDescent="0.25">
      <c r="A3036" s="203" t="s">
        <v>2060</v>
      </c>
      <c r="B3036" s="202" t="s">
        <v>586</v>
      </c>
      <c r="C3036" s="203" t="s">
        <v>591</v>
      </c>
      <c r="D3036" s="202" t="s">
        <v>583</v>
      </c>
      <c r="E3036" s="202" t="s">
        <v>1584</v>
      </c>
      <c r="F3036" s="202" t="s">
        <v>475</v>
      </c>
      <c r="G3036" s="253"/>
      <c r="H3036" s="361"/>
      <c r="I3036" s="359" t="s">
        <v>593</v>
      </c>
      <c r="J3036" s="358">
        <v>0.67</v>
      </c>
      <c r="K3036" s="359" t="s">
        <v>8</v>
      </c>
      <c r="L3036" s="359" t="s">
        <v>1392</v>
      </c>
      <c r="M3036" s="370">
        <v>2003</v>
      </c>
      <c r="N3036" s="205">
        <v>39127</v>
      </c>
      <c r="O3036" s="203"/>
      <c r="P3036" t="str">
        <f t="shared" si="47"/>
        <v>Shingle Creek Chloride TMDL-Shingle Creek (County Ditch 13)-(07010206-506)-Chloride</v>
      </c>
    </row>
    <row r="3037" spans="1:16" ht="27.95" hidden="1" customHeight="1" x14ac:dyDescent="0.25">
      <c r="A3037" s="203" t="s">
        <v>2060</v>
      </c>
      <c r="B3037" s="202" t="s">
        <v>586</v>
      </c>
      <c r="C3037" s="203" t="s">
        <v>591</v>
      </c>
      <c r="D3037" s="202" t="s">
        <v>583</v>
      </c>
      <c r="E3037" s="202" t="s">
        <v>1584</v>
      </c>
      <c r="F3037" s="202" t="s">
        <v>475</v>
      </c>
      <c r="G3037" s="253">
        <v>23.2</v>
      </c>
      <c r="H3037" s="361" t="s">
        <v>488</v>
      </c>
      <c r="I3037" s="359" t="s">
        <v>1379</v>
      </c>
      <c r="J3037" s="359" t="s">
        <v>1380</v>
      </c>
      <c r="K3037" s="359" t="s">
        <v>8</v>
      </c>
      <c r="L3037" s="359" t="s">
        <v>1392</v>
      </c>
      <c r="M3037" s="370">
        <v>2003</v>
      </c>
      <c r="N3037" s="205">
        <v>39127</v>
      </c>
      <c r="O3037" s="203"/>
      <c r="P3037" t="str">
        <f t="shared" si="47"/>
        <v>Shingle Creek Chloride TMDL-Shingle Creek (County Ditch 13)-(07010206-506)-Chloride</v>
      </c>
    </row>
    <row r="3038" spans="1:16" ht="27.95" hidden="1" customHeight="1" x14ac:dyDescent="0.25">
      <c r="A3038" s="203" t="s">
        <v>2060</v>
      </c>
      <c r="B3038" s="202" t="s">
        <v>586</v>
      </c>
      <c r="C3038" s="203" t="s">
        <v>591</v>
      </c>
      <c r="D3038" s="202" t="s">
        <v>583</v>
      </c>
      <c r="E3038" s="202" t="s">
        <v>1584</v>
      </c>
      <c r="F3038" s="202" t="s">
        <v>475</v>
      </c>
      <c r="G3038" s="253">
        <v>7.2</v>
      </c>
      <c r="H3038" s="361" t="s">
        <v>488</v>
      </c>
      <c r="I3038" s="359" t="s">
        <v>1382</v>
      </c>
      <c r="J3038" s="359" t="s">
        <v>1380</v>
      </c>
      <c r="K3038" s="359" t="s">
        <v>8</v>
      </c>
      <c r="L3038" s="359" t="s">
        <v>1392</v>
      </c>
      <c r="M3038" s="370">
        <v>2003</v>
      </c>
      <c r="N3038" s="205">
        <v>39127</v>
      </c>
      <c r="O3038" s="203"/>
      <c r="P3038" t="str">
        <f t="shared" si="47"/>
        <v>Shingle Creek Chloride TMDL-Shingle Creek (County Ditch 13)-(07010206-506)-Chloride</v>
      </c>
    </row>
    <row r="3039" spans="1:16" ht="27.95" hidden="1" customHeight="1" x14ac:dyDescent="0.25">
      <c r="A3039" s="203" t="s">
        <v>2060</v>
      </c>
      <c r="B3039" s="202" t="s">
        <v>586</v>
      </c>
      <c r="C3039" s="203" t="s">
        <v>591</v>
      </c>
      <c r="D3039" s="202" t="s">
        <v>583</v>
      </c>
      <c r="E3039" s="202" t="s">
        <v>1584</v>
      </c>
      <c r="F3039" s="202" t="s">
        <v>475</v>
      </c>
      <c r="G3039" s="253">
        <v>2.9</v>
      </c>
      <c r="H3039" s="361" t="s">
        <v>488</v>
      </c>
      <c r="I3039" s="359" t="s">
        <v>1383</v>
      </c>
      <c r="J3039" s="359" t="s">
        <v>1380</v>
      </c>
      <c r="K3039" s="359" t="s">
        <v>8</v>
      </c>
      <c r="L3039" s="359" t="s">
        <v>1392</v>
      </c>
      <c r="M3039" s="370">
        <v>2003</v>
      </c>
      <c r="N3039" s="205">
        <v>39127</v>
      </c>
      <c r="O3039" s="203"/>
      <c r="P3039" t="str">
        <f t="shared" si="47"/>
        <v>Shingle Creek Chloride TMDL-Shingle Creek (County Ditch 13)-(07010206-506)-Chloride</v>
      </c>
    </row>
    <row r="3040" spans="1:16" ht="27.95" hidden="1" customHeight="1" x14ac:dyDescent="0.25">
      <c r="A3040" s="203" t="s">
        <v>2060</v>
      </c>
      <c r="B3040" s="202" t="s">
        <v>586</v>
      </c>
      <c r="C3040" s="203" t="s">
        <v>591</v>
      </c>
      <c r="D3040" s="202" t="s">
        <v>583</v>
      </c>
      <c r="E3040" s="202" t="s">
        <v>1584</v>
      </c>
      <c r="F3040" s="202" t="s">
        <v>475</v>
      </c>
      <c r="G3040" s="253">
        <v>1.8</v>
      </c>
      <c r="H3040" s="361" t="s">
        <v>488</v>
      </c>
      <c r="I3040" s="359" t="s">
        <v>1384</v>
      </c>
      <c r="J3040" s="359" t="s">
        <v>1380</v>
      </c>
      <c r="K3040" s="359" t="s">
        <v>8</v>
      </c>
      <c r="L3040" s="359" t="s">
        <v>1392</v>
      </c>
      <c r="M3040" s="370">
        <v>2003</v>
      </c>
      <c r="N3040" s="205">
        <v>39127</v>
      </c>
      <c r="O3040" s="203"/>
      <c r="P3040" t="str">
        <f t="shared" si="47"/>
        <v>Shingle Creek Chloride TMDL-Shingle Creek (County Ditch 13)-(07010206-506)-Chloride</v>
      </c>
    </row>
    <row r="3041" spans="1:16" ht="27.95" hidden="1" customHeight="1" x14ac:dyDescent="0.25">
      <c r="A3041" s="203" t="s">
        <v>2060</v>
      </c>
      <c r="B3041" s="202" t="s">
        <v>586</v>
      </c>
      <c r="C3041" s="203" t="s">
        <v>591</v>
      </c>
      <c r="D3041" s="202" t="s">
        <v>583</v>
      </c>
      <c r="E3041" s="202" t="s">
        <v>1584</v>
      </c>
      <c r="F3041" s="202" t="s">
        <v>475</v>
      </c>
      <c r="G3041" s="253">
        <v>0.3</v>
      </c>
      <c r="H3041" s="361" t="s">
        <v>488</v>
      </c>
      <c r="I3041" s="359" t="s">
        <v>1385</v>
      </c>
      <c r="J3041" s="359" t="s">
        <v>1380</v>
      </c>
      <c r="K3041" s="359" t="s">
        <v>8</v>
      </c>
      <c r="L3041" s="359" t="s">
        <v>1392</v>
      </c>
      <c r="M3041" s="370">
        <v>2003</v>
      </c>
      <c r="N3041" s="205">
        <v>39127</v>
      </c>
      <c r="O3041" s="203"/>
      <c r="P3041" t="str">
        <f t="shared" si="47"/>
        <v>Shingle Creek Chloride TMDL-Shingle Creek (County Ditch 13)-(07010206-506)-Chloride</v>
      </c>
    </row>
    <row r="3042" spans="1:16" ht="27.95" hidden="1" customHeight="1" x14ac:dyDescent="0.25">
      <c r="A3042" s="203" t="s">
        <v>2057</v>
      </c>
      <c r="B3042" s="202" t="s">
        <v>2411</v>
      </c>
      <c r="C3042" s="203" t="s">
        <v>1403</v>
      </c>
      <c r="D3042" s="202" t="s">
        <v>1404</v>
      </c>
      <c r="E3042" s="202" t="s">
        <v>1405</v>
      </c>
      <c r="F3042" s="202" t="s">
        <v>475</v>
      </c>
      <c r="G3042" s="253">
        <v>154</v>
      </c>
      <c r="H3042" s="361" t="s">
        <v>1406</v>
      </c>
      <c r="I3042" s="359" t="s">
        <v>1407</v>
      </c>
      <c r="J3042" s="359" t="s">
        <v>1380</v>
      </c>
      <c r="K3042" s="359" t="s">
        <v>22</v>
      </c>
      <c r="L3042" s="359" t="s">
        <v>1408</v>
      </c>
      <c r="M3042" s="368" t="s">
        <v>1407</v>
      </c>
      <c r="N3042" s="205">
        <v>42486</v>
      </c>
      <c r="O3042" s="203"/>
      <c r="P3042" t="str">
        <f t="shared" si="47"/>
        <v>South Metro Mississippi TSS TMDL-Mississippi River-(07040001-531)-TSS</v>
      </c>
    </row>
    <row r="3043" spans="1:16" ht="27.95" hidden="1" customHeight="1" x14ac:dyDescent="0.25">
      <c r="A3043" s="203" t="s">
        <v>2060</v>
      </c>
      <c r="B3043" s="202" t="s">
        <v>586</v>
      </c>
      <c r="C3043" s="203" t="s">
        <v>1403</v>
      </c>
      <c r="D3043" s="202" t="s">
        <v>1404</v>
      </c>
      <c r="E3043" s="202" t="s">
        <v>1405</v>
      </c>
      <c r="F3043" s="202" t="s">
        <v>475</v>
      </c>
      <c r="G3043" s="253">
        <v>154</v>
      </c>
      <c r="H3043" s="361" t="s">
        <v>1406</v>
      </c>
      <c r="I3043" s="359" t="s">
        <v>1407</v>
      </c>
      <c r="J3043" s="208">
        <v>0</v>
      </c>
      <c r="K3043" s="359" t="s">
        <v>22</v>
      </c>
      <c r="L3043" s="359" t="s">
        <v>1408</v>
      </c>
      <c r="M3043" s="368" t="s">
        <v>1407</v>
      </c>
      <c r="N3043" s="205">
        <v>42486</v>
      </c>
      <c r="O3043" s="203"/>
      <c r="P3043" t="str">
        <f t="shared" si="47"/>
        <v>South Metro Mississippi TSS TMDL-Mississippi River-(07040001-531)-TSS</v>
      </c>
    </row>
    <row r="3044" spans="1:16" ht="27.95" hidden="1" customHeight="1" x14ac:dyDescent="0.25">
      <c r="A3044" s="203" t="s">
        <v>2060</v>
      </c>
      <c r="B3044" s="202" t="s">
        <v>586</v>
      </c>
      <c r="C3044" s="203" t="s">
        <v>1461</v>
      </c>
      <c r="D3044" s="202" t="s">
        <v>1677</v>
      </c>
      <c r="E3044" s="202" t="s">
        <v>1678</v>
      </c>
      <c r="F3044" s="202" t="s">
        <v>475</v>
      </c>
      <c r="G3044" s="254">
        <v>17386888</v>
      </c>
      <c r="H3044" s="361" t="s">
        <v>1433</v>
      </c>
      <c r="I3044" s="359" t="s">
        <v>1407</v>
      </c>
      <c r="J3044" s="359" t="s">
        <v>1380</v>
      </c>
      <c r="K3044" s="359" t="s">
        <v>8</v>
      </c>
      <c r="L3044" s="359" t="s">
        <v>1408</v>
      </c>
      <c r="M3044" s="368" t="s">
        <v>1407</v>
      </c>
      <c r="N3044" s="205">
        <v>42530</v>
      </c>
      <c r="O3044" s="203"/>
      <c r="P3044" t="str">
        <f t="shared" si="47"/>
        <v>Twin Cities Metro Area Chloride TMDL and Management Plan-Elm Creek-(07010206-508)-Chloride</v>
      </c>
    </row>
    <row r="3045" spans="1:16" ht="27.95" hidden="1" customHeight="1" x14ac:dyDescent="0.25">
      <c r="A3045" s="203" t="s">
        <v>2060</v>
      </c>
      <c r="B3045" s="202" t="s">
        <v>586</v>
      </c>
      <c r="C3045" s="203" t="s">
        <v>1461</v>
      </c>
      <c r="D3045" s="202" t="s">
        <v>1677</v>
      </c>
      <c r="E3045" s="202" t="s">
        <v>1678</v>
      </c>
      <c r="F3045" s="202" t="s">
        <v>475</v>
      </c>
      <c r="G3045" s="254">
        <v>115145</v>
      </c>
      <c r="H3045" s="361" t="s">
        <v>1414</v>
      </c>
      <c r="I3045" s="359" t="s">
        <v>1407</v>
      </c>
      <c r="J3045" s="359" t="s">
        <v>1380</v>
      </c>
      <c r="K3045" s="359" t="s">
        <v>8</v>
      </c>
      <c r="L3045" s="359" t="s">
        <v>1392</v>
      </c>
      <c r="M3045" s="368" t="s">
        <v>1407</v>
      </c>
      <c r="N3045" s="205">
        <v>42530</v>
      </c>
      <c r="O3045" s="203"/>
      <c r="P3045" t="str">
        <f t="shared" si="47"/>
        <v>Twin Cities Metro Area Chloride TMDL and Management Plan-Elm Creek-(07010206-508)-Chloride</v>
      </c>
    </row>
    <row r="3046" spans="1:16" ht="27.95" hidden="1" customHeight="1" x14ac:dyDescent="0.25">
      <c r="A3046" s="203" t="s">
        <v>2060</v>
      </c>
      <c r="B3046" s="202" t="s">
        <v>586</v>
      </c>
      <c r="C3046" s="203" t="s">
        <v>1461</v>
      </c>
      <c r="D3046" s="202" t="s">
        <v>1706</v>
      </c>
      <c r="E3046" s="202" t="s">
        <v>1707</v>
      </c>
      <c r="F3046" s="202" t="s">
        <v>475</v>
      </c>
      <c r="G3046" s="254">
        <v>3646696</v>
      </c>
      <c r="H3046" s="361" t="s">
        <v>1433</v>
      </c>
      <c r="I3046" s="359" t="s">
        <v>1407</v>
      </c>
      <c r="J3046" s="359" t="s">
        <v>1380</v>
      </c>
      <c r="K3046" s="359" t="s">
        <v>8</v>
      </c>
      <c r="L3046" s="359" t="s">
        <v>1408</v>
      </c>
      <c r="M3046" s="368" t="s">
        <v>1407</v>
      </c>
      <c r="N3046" s="205">
        <v>42530</v>
      </c>
      <c r="O3046" s="203"/>
      <c r="P3046" t="str">
        <f t="shared" si="47"/>
        <v>Twin Cities Metro Area Chloride TMDL and Management Plan-Rush Creek, South Fork-(07010206-732)-Chloride</v>
      </c>
    </row>
    <row r="3047" spans="1:16" ht="27.95" hidden="1" customHeight="1" x14ac:dyDescent="0.25">
      <c r="A3047" s="203" t="s">
        <v>2060</v>
      </c>
      <c r="B3047" s="202" t="s">
        <v>586</v>
      </c>
      <c r="C3047" s="203" t="s">
        <v>1461</v>
      </c>
      <c r="D3047" s="202" t="s">
        <v>1706</v>
      </c>
      <c r="E3047" s="202" t="s">
        <v>1707</v>
      </c>
      <c r="F3047" s="202" t="s">
        <v>475</v>
      </c>
      <c r="G3047" s="254">
        <v>24150</v>
      </c>
      <c r="H3047" s="361" t="s">
        <v>1414</v>
      </c>
      <c r="I3047" s="359" t="s">
        <v>1407</v>
      </c>
      <c r="J3047" s="359" t="s">
        <v>1380</v>
      </c>
      <c r="K3047" s="359" t="s">
        <v>8</v>
      </c>
      <c r="L3047" s="359" t="s">
        <v>1392</v>
      </c>
      <c r="M3047" s="368" t="s">
        <v>1407</v>
      </c>
      <c r="N3047" s="205">
        <v>42530</v>
      </c>
      <c r="O3047" s="203"/>
      <c r="P3047" t="str">
        <f t="shared" si="47"/>
        <v>Twin Cities Metro Area Chloride TMDL and Management Plan-Rush Creek, South Fork-(07010206-732)-Chloride</v>
      </c>
    </row>
    <row r="3048" spans="1:16" ht="27.95" hidden="1" customHeight="1" x14ac:dyDescent="0.25">
      <c r="A3048" s="203" t="s">
        <v>2060</v>
      </c>
      <c r="B3048" s="202" t="s">
        <v>586</v>
      </c>
      <c r="C3048" s="203" t="s">
        <v>1461</v>
      </c>
      <c r="D3048" s="202" t="s">
        <v>1604</v>
      </c>
      <c r="E3048" s="202" t="s">
        <v>1603</v>
      </c>
      <c r="F3048" s="202" t="s">
        <v>475</v>
      </c>
      <c r="G3048" s="254">
        <v>1432047</v>
      </c>
      <c r="H3048" s="361" t="s">
        <v>1433</v>
      </c>
      <c r="I3048" s="359" t="s">
        <v>1407</v>
      </c>
      <c r="J3048" s="359" t="s">
        <v>1380</v>
      </c>
      <c r="K3048" s="359" t="s">
        <v>8</v>
      </c>
      <c r="L3048" s="359" t="s">
        <v>1408</v>
      </c>
      <c r="M3048" s="368" t="s">
        <v>1407</v>
      </c>
      <c r="N3048" s="205">
        <v>42530</v>
      </c>
      <c r="O3048" s="203"/>
      <c r="P3048" t="str">
        <f t="shared" si="47"/>
        <v>Twin Cities Metro Area Chloride TMDL and Management Plan-Bass Creek-(07010206-784)-Chloride</v>
      </c>
    </row>
    <row r="3049" spans="1:16" ht="27.95" hidden="1" customHeight="1" x14ac:dyDescent="0.25">
      <c r="A3049" s="203" t="s">
        <v>2060</v>
      </c>
      <c r="B3049" s="202" t="s">
        <v>586</v>
      </c>
      <c r="C3049" s="203" t="s">
        <v>1461</v>
      </c>
      <c r="D3049" s="202" t="s">
        <v>1604</v>
      </c>
      <c r="E3049" s="202" t="s">
        <v>1603</v>
      </c>
      <c r="F3049" s="202" t="s">
        <v>475</v>
      </c>
      <c r="G3049" s="254">
        <v>9484</v>
      </c>
      <c r="H3049" s="361" t="s">
        <v>1414</v>
      </c>
      <c r="I3049" s="359" t="s">
        <v>1407</v>
      </c>
      <c r="J3049" s="359" t="s">
        <v>1380</v>
      </c>
      <c r="K3049" s="359" t="s">
        <v>8</v>
      </c>
      <c r="L3049" s="359" t="s">
        <v>1392</v>
      </c>
      <c r="M3049" s="368" t="s">
        <v>1407</v>
      </c>
      <c r="N3049" s="205">
        <v>42530</v>
      </c>
      <c r="O3049" s="203"/>
      <c r="P3049" t="str">
        <f t="shared" si="47"/>
        <v>Twin Cities Metro Area Chloride TMDL and Management Plan-Bass Creek-(07010206-784)-Chloride</v>
      </c>
    </row>
    <row r="3050" spans="1:16" ht="27.95" hidden="1" customHeight="1" x14ac:dyDescent="0.25">
      <c r="A3050" s="203" t="s">
        <v>2060</v>
      </c>
      <c r="B3050" s="202" t="s">
        <v>586</v>
      </c>
      <c r="C3050" s="203" t="s">
        <v>1397</v>
      </c>
      <c r="D3050" s="202" t="s">
        <v>583</v>
      </c>
      <c r="E3050" s="202" t="s">
        <v>1584</v>
      </c>
      <c r="F3050" s="202" t="s">
        <v>475</v>
      </c>
      <c r="G3050" s="253">
        <v>202</v>
      </c>
      <c r="H3050" s="361" t="s">
        <v>1400</v>
      </c>
      <c r="I3050" s="359" t="s">
        <v>1379</v>
      </c>
      <c r="J3050" s="358">
        <v>0.61</v>
      </c>
      <c r="K3050" s="359" t="s">
        <v>1391</v>
      </c>
      <c r="L3050" s="359" t="s">
        <v>1392</v>
      </c>
      <c r="M3050" s="368">
        <v>2010</v>
      </c>
      <c r="N3050" s="207" t="s">
        <v>1401</v>
      </c>
      <c r="O3050" s="203"/>
      <c r="P3050" t="str">
        <f t="shared" si="47"/>
        <v>Upper Mississippi River Bacteria TMDL-Shingle Creek (County Ditch 13)-(07010206-506)-E. coli</v>
      </c>
    </row>
    <row r="3051" spans="1:16" ht="27.95" hidden="1" customHeight="1" x14ac:dyDescent="0.25">
      <c r="A3051" s="203" t="s">
        <v>2060</v>
      </c>
      <c r="B3051" s="202" t="s">
        <v>586</v>
      </c>
      <c r="C3051" s="203" t="s">
        <v>1397</v>
      </c>
      <c r="D3051" s="202" t="s">
        <v>583</v>
      </c>
      <c r="E3051" s="202" t="s">
        <v>1584</v>
      </c>
      <c r="F3051" s="202" t="s">
        <v>475</v>
      </c>
      <c r="G3051" s="253">
        <v>68.400000000000006</v>
      </c>
      <c r="H3051" s="361" t="s">
        <v>1400</v>
      </c>
      <c r="I3051" s="359" t="s">
        <v>1382</v>
      </c>
      <c r="J3051" s="358">
        <v>0.43</v>
      </c>
      <c r="K3051" s="359" t="s">
        <v>1391</v>
      </c>
      <c r="L3051" s="359" t="s">
        <v>1392</v>
      </c>
      <c r="M3051" s="368">
        <v>2010</v>
      </c>
      <c r="N3051" s="207" t="s">
        <v>1401</v>
      </c>
      <c r="O3051" s="203"/>
      <c r="P3051" t="str">
        <f t="shared" si="47"/>
        <v>Upper Mississippi River Bacteria TMDL-Shingle Creek (County Ditch 13)-(07010206-506)-E. coli</v>
      </c>
    </row>
    <row r="3052" spans="1:16" ht="27.95" hidden="1" customHeight="1" x14ac:dyDescent="0.25">
      <c r="A3052" s="203" t="s">
        <v>2060</v>
      </c>
      <c r="B3052" s="202" t="s">
        <v>586</v>
      </c>
      <c r="C3052" s="203" t="s">
        <v>1397</v>
      </c>
      <c r="D3052" s="202" t="s">
        <v>583</v>
      </c>
      <c r="E3052" s="202" t="s">
        <v>1584</v>
      </c>
      <c r="F3052" s="202" t="s">
        <v>475</v>
      </c>
      <c r="G3052" s="253">
        <v>22.9</v>
      </c>
      <c r="H3052" s="361" t="s">
        <v>1400</v>
      </c>
      <c r="I3052" s="359" t="s">
        <v>1383</v>
      </c>
      <c r="J3052" s="358">
        <v>0.69</v>
      </c>
      <c r="K3052" s="359" t="s">
        <v>1391</v>
      </c>
      <c r="L3052" s="359" t="s">
        <v>1392</v>
      </c>
      <c r="M3052" s="368">
        <v>2010</v>
      </c>
      <c r="N3052" s="207" t="s">
        <v>1401</v>
      </c>
      <c r="O3052" s="203"/>
      <c r="P3052" t="str">
        <f t="shared" si="47"/>
        <v>Upper Mississippi River Bacteria TMDL-Shingle Creek (County Ditch 13)-(07010206-506)-E. coli</v>
      </c>
    </row>
    <row r="3053" spans="1:16" ht="27.95" hidden="1" customHeight="1" x14ac:dyDescent="0.25">
      <c r="A3053" s="203" t="s">
        <v>2060</v>
      </c>
      <c r="B3053" s="202" t="s">
        <v>586</v>
      </c>
      <c r="C3053" s="203" t="s">
        <v>1397</v>
      </c>
      <c r="D3053" s="202" t="s">
        <v>583</v>
      </c>
      <c r="E3053" s="202" t="s">
        <v>1584</v>
      </c>
      <c r="F3053" s="202" t="s">
        <v>475</v>
      </c>
      <c r="G3053" s="253">
        <v>8.19</v>
      </c>
      <c r="H3053" s="361" t="s">
        <v>1400</v>
      </c>
      <c r="I3053" s="359" t="s">
        <v>1384</v>
      </c>
      <c r="J3053" s="358">
        <v>0.13</v>
      </c>
      <c r="K3053" s="359" t="s">
        <v>1391</v>
      </c>
      <c r="L3053" s="359" t="s">
        <v>1392</v>
      </c>
      <c r="M3053" s="368">
        <v>2010</v>
      </c>
      <c r="N3053" s="207" t="s">
        <v>1401</v>
      </c>
      <c r="O3053" s="203"/>
      <c r="P3053" t="str">
        <f t="shared" si="47"/>
        <v>Upper Mississippi River Bacteria TMDL-Shingle Creek (County Ditch 13)-(07010206-506)-E. coli</v>
      </c>
    </row>
    <row r="3054" spans="1:16" ht="27.95" hidden="1" customHeight="1" x14ac:dyDescent="0.25">
      <c r="A3054" s="203" t="s">
        <v>2060</v>
      </c>
      <c r="B3054" s="202" t="s">
        <v>586</v>
      </c>
      <c r="C3054" s="203" t="s">
        <v>1397</v>
      </c>
      <c r="D3054" s="202" t="s">
        <v>583</v>
      </c>
      <c r="E3054" s="202" t="s">
        <v>1584</v>
      </c>
      <c r="F3054" s="202" t="s">
        <v>475</v>
      </c>
      <c r="G3054" s="253">
        <v>1.33</v>
      </c>
      <c r="H3054" s="361" t="s">
        <v>1400</v>
      </c>
      <c r="I3054" s="359" t="s">
        <v>1385</v>
      </c>
      <c r="J3054" s="358">
        <v>0.68</v>
      </c>
      <c r="K3054" s="359" t="s">
        <v>1391</v>
      </c>
      <c r="L3054" s="359" t="s">
        <v>1392</v>
      </c>
      <c r="M3054" s="368">
        <v>2010</v>
      </c>
      <c r="N3054" s="207" t="s">
        <v>1401</v>
      </c>
      <c r="O3054" s="203"/>
      <c r="P3054" t="str">
        <f t="shared" si="47"/>
        <v>Upper Mississippi River Bacteria TMDL-Shingle Creek (County Ditch 13)-(07010206-506)-E. coli</v>
      </c>
    </row>
    <row r="3055" spans="1:16" ht="27.95" hidden="1" customHeight="1" x14ac:dyDescent="0.25">
      <c r="A3055" s="203" t="s">
        <v>2061</v>
      </c>
      <c r="B3055" s="202" t="s">
        <v>2403</v>
      </c>
      <c r="C3055" s="203" t="s">
        <v>1714</v>
      </c>
      <c r="D3055" s="202" t="s">
        <v>1989</v>
      </c>
      <c r="E3055" s="202" t="s">
        <v>1990</v>
      </c>
      <c r="F3055" s="202" t="s">
        <v>505</v>
      </c>
      <c r="G3055" s="253">
        <v>5.01</v>
      </c>
      <c r="H3055" s="361" t="s">
        <v>1400</v>
      </c>
      <c r="I3055" s="359" t="s">
        <v>1379</v>
      </c>
      <c r="J3055" s="358">
        <v>0.62</v>
      </c>
      <c r="K3055" s="361" t="s">
        <v>1391</v>
      </c>
      <c r="L3055" s="359" t="s">
        <v>1392</v>
      </c>
      <c r="M3055" s="368">
        <v>2011</v>
      </c>
      <c r="N3055" s="205">
        <v>43007</v>
      </c>
      <c r="O3055" s="203"/>
      <c r="P3055" t="str">
        <f t="shared" si="47"/>
        <v>Pioneer-Sarah Creek WMO WRAPS 2012-Pioneer Creek-(07010205-653)-E. coli</v>
      </c>
    </row>
    <row r="3056" spans="1:16" ht="27.95" hidden="1" customHeight="1" x14ac:dyDescent="0.25">
      <c r="A3056" s="203" t="s">
        <v>2061</v>
      </c>
      <c r="B3056" s="202" t="s">
        <v>2403</v>
      </c>
      <c r="C3056" s="203" t="s">
        <v>1714</v>
      </c>
      <c r="D3056" s="202" t="s">
        <v>1989</v>
      </c>
      <c r="E3056" s="202" t="s">
        <v>1990</v>
      </c>
      <c r="F3056" s="202" t="s">
        <v>505</v>
      </c>
      <c r="G3056" s="253">
        <v>1.66</v>
      </c>
      <c r="H3056" s="361" t="s">
        <v>1400</v>
      </c>
      <c r="I3056" s="359" t="s">
        <v>1382</v>
      </c>
      <c r="J3056" s="358">
        <v>0</v>
      </c>
      <c r="K3056" s="361" t="s">
        <v>1391</v>
      </c>
      <c r="L3056" s="359" t="s">
        <v>1392</v>
      </c>
      <c r="M3056" s="368">
        <v>2011</v>
      </c>
      <c r="N3056" s="205">
        <v>43007</v>
      </c>
      <c r="O3056" s="203"/>
      <c r="P3056" t="str">
        <f t="shared" si="47"/>
        <v>Pioneer-Sarah Creek WMO WRAPS 2012-Pioneer Creek-(07010205-653)-E. coli</v>
      </c>
    </row>
    <row r="3057" spans="1:16" ht="27.95" hidden="1" customHeight="1" x14ac:dyDescent="0.25">
      <c r="A3057" s="203" t="s">
        <v>2061</v>
      </c>
      <c r="B3057" s="202" t="s">
        <v>2403</v>
      </c>
      <c r="C3057" s="203" t="s">
        <v>1714</v>
      </c>
      <c r="D3057" s="202" t="s">
        <v>1989</v>
      </c>
      <c r="E3057" s="202" t="s">
        <v>1990</v>
      </c>
      <c r="F3057" s="202" t="s">
        <v>505</v>
      </c>
      <c r="G3057" s="253">
        <v>0.92</v>
      </c>
      <c r="H3057" s="361" t="s">
        <v>1400</v>
      </c>
      <c r="I3057" s="359" t="s">
        <v>1383</v>
      </c>
      <c r="J3057" s="358">
        <v>0.19</v>
      </c>
      <c r="K3057" s="361" t="s">
        <v>1391</v>
      </c>
      <c r="L3057" s="359" t="s">
        <v>1392</v>
      </c>
      <c r="M3057" s="368">
        <v>2011</v>
      </c>
      <c r="N3057" s="205">
        <v>43007</v>
      </c>
      <c r="O3057" s="203"/>
      <c r="P3057" t="str">
        <f t="shared" si="47"/>
        <v>Pioneer-Sarah Creek WMO WRAPS 2012-Pioneer Creek-(07010205-653)-E. coli</v>
      </c>
    </row>
    <row r="3058" spans="1:16" ht="27.95" hidden="1" customHeight="1" x14ac:dyDescent="0.25">
      <c r="A3058" s="203" t="s">
        <v>2061</v>
      </c>
      <c r="B3058" s="202" t="s">
        <v>2403</v>
      </c>
      <c r="C3058" s="203" t="s">
        <v>1714</v>
      </c>
      <c r="D3058" s="202" t="s">
        <v>1989</v>
      </c>
      <c r="E3058" s="202" t="s">
        <v>1990</v>
      </c>
      <c r="F3058" s="202" t="s">
        <v>505</v>
      </c>
      <c r="G3058" s="253">
        <v>0.21</v>
      </c>
      <c r="H3058" s="361" t="s">
        <v>1400</v>
      </c>
      <c r="I3058" s="359" t="s">
        <v>1384</v>
      </c>
      <c r="J3058" s="358">
        <v>0.51</v>
      </c>
      <c r="K3058" s="361" t="s">
        <v>1391</v>
      </c>
      <c r="L3058" s="359" t="s">
        <v>1392</v>
      </c>
      <c r="M3058" s="368">
        <v>2011</v>
      </c>
      <c r="N3058" s="205">
        <v>43007</v>
      </c>
      <c r="O3058" s="203"/>
      <c r="P3058" t="str">
        <f t="shared" si="47"/>
        <v>Pioneer-Sarah Creek WMO WRAPS 2012-Pioneer Creek-(07010205-653)-E. coli</v>
      </c>
    </row>
    <row r="3059" spans="1:16" ht="27.95" hidden="1" customHeight="1" x14ac:dyDescent="0.25">
      <c r="A3059" s="203" t="s">
        <v>2061</v>
      </c>
      <c r="B3059" s="202" t="s">
        <v>2403</v>
      </c>
      <c r="C3059" s="203" t="s">
        <v>1714</v>
      </c>
      <c r="D3059" s="202" t="s">
        <v>1989</v>
      </c>
      <c r="E3059" s="202" t="s">
        <v>1990</v>
      </c>
      <c r="F3059" s="202" t="s">
        <v>505</v>
      </c>
      <c r="G3059" s="253">
        <v>0.1</v>
      </c>
      <c r="H3059" s="361" t="s">
        <v>1400</v>
      </c>
      <c r="I3059" s="359" t="s">
        <v>1385</v>
      </c>
      <c r="J3059" s="358">
        <v>0.26</v>
      </c>
      <c r="K3059" s="361" t="s">
        <v>1391</v>
      </c>
      <c r="L3059" s="359" t="s">
        <v>1392</v>
      </c>
      <c r="M3059" s="368">
        <v>2011</v>
      </c>
      <c r="N3059" s="205">
        <v>43007</v>
      </c>
      <c r="O3059" s="203"/>
      <c r="P3059" t="str">
        <f t="shared" si="47"/>
        <v>Pioneer-Sarah Creek WMO WRAPS 2012-Pioneer Creek-(07010205-653)-E. coli</v>
      </c>
    </row>
    <row r="3060" spans="1:16" ht="27.95" hidden="1" customHeight="1" x14ac:dyDescent="0.25">
      <c r="A3060" s="203" t="s">
        <v>2061</v>
      </c>
      <c r="B3060" s="202" t="s">
        <v>2403</v>
      </c>
      <c r="C3060" s="203" t="s">
        <v>1719</v>
      </c>
      <c r="D3060" s="202" t="s">
        <v>1991</v>
      </c>
      <c r="E3060" s="202" t="s">
        <v>1440</v>
      </c>
      <c r="F3060" s="202" t="s">
        <v>505</v>
      </c>
      <c r="G3060" s="253">
        <v>8.1</v>
      </c>
      <c r="H3060" s="361" t="s">
        <v>1433</v>
      </c>
      <c r="I3060" s="359" t="s">
        <v>1407</v>
      </c>
      <c r="J3060" s="358">
        <v>0.81640000000000001</v>
      </c>
      <c r="K3060" s="359" t="s">
        <v>1113</v>
      </c>
      <c r="L3060" s="359" t="s">
        <v>1408</v>
      </c>
      <c r="M3060" s="368">
        <v>2011</v>
      </c>
      <c r="N3060" s="205">
        <v>43593</v>
      </c>
      <c r="O3060" s="203"/>
      <c r="P3060" t="str">
        <f t="shared" si="47"/>
        <v>South Fork Crow River WRAPS 2012-Rice-(86-0032-00)-TP</v>
      </c>
    </row>
    <row r="3061" spans="1:16" ht="27.95" hidden="1" customHeight="1" x14ac:dyDescent="0.25">
      <c r="A3061" s="203" t="s">
        <v>2061</v>
      </c>
      <c r="B3061" s="202" t="s">
        <v>2403</v>
      </c>
      <c r="C3061" s="203" t="s">
        <v>1719</v>
      </c>
      <c r="D3061" s="202" t="s">
        <v>1991</v>
      </c>
      <c r="E3061" s="202" t="s">
        <v>1440</v>
      </c>
      <c r="F3061" s="202" t="s">
        <v>505</v>
      </c>
      <c r="G3061" s="253">
        <v>0.02</v>
      </c>
      <c r="H3061" s="361" t="s">
        <v>1414</v>
      </c>
      <c r="I3061" s="359" t="s">
        <v>1407</v>
      </c>
      <c r="J3061" s="358">
        <v>0.81640000000000001</v>
      </c>
      <c r="K3061" s="359" t="s">
        <v>1113</v>
      </c>
      <c r="L3061" s="359" t="s">
        <v>1392</v>
      </c>
      <c r="M3061" s="368">
        <v>2011</v>
      </c>
      <c r="N3061" s="205">
        <v>43593</v>
      </c>
      <c r="O3061" s="203"/>
      <c r="P3061" t="str">
        <f t="shared" si="47"/>
        <v>South Fork Crow River WRAPS 2012-Rice-(86-0032-00)-TP</v>
      </c>
    </row>
    <row r="3062" spans="1:16" ht="27.95" hidden="1" customHeight="1" x14ac:dyDescent="0.25">
      <c r="A3062" s="203" t="s">
        <v>2061</v>
      </c>
      <c r="B3062" s="202" t="s">
        <v>2403</v>
      </c>
      <c r="C3062" s="203" t="s">
        <v>1719</v>
      </c>
      <c r="D3062" s="202" t="s">
        <v>1720</v>
      </c>
      <c r="E3062" s="202" t="s">
        <v>1721</v>
      </c>
      <c r="F3062" s="202" t="s">
        <v>505</v>
      </c>
      <c r="G3062" s="253">
        <v>6.92</v>
      </c>
      <c r="H3062" s="361" t="s">
        <v>1400</v>
      </c>
      <c r="I3062" s="359" t="s">
        <v>1379</v>
      </c>
      <c r="J3062" s="358">
        <v>0.32</v>
      </c>
      <c r="K3062" s="359" t="s">
        <v>1391</v>
      </c>
      <c r="L3062" s="359" t="s">
        <v>1392</v>
      </c>
      <c r="M3062" s="368">
        <v>2013</v>
      </c>
      <c r="N3062" s="205">
        <v>43593</v>
      </c>
      <c r="O3062" s="203"/>
      <c r="P3062" t="str">
        <f t="shared" si="47"/>
        <v>South Fork Crow River WRAPS 2012-Crow River, South Fork-(07010205-508)-E. coli</v>
      </c>
    </row>
    <row r="3063" spans="1:16" ht="27.95" hidden="1" customHeight="1" x14ac:dyDescent="0.25">
      <c r="A3063" s="203" t="s">
        <v>2061</v>
      </c>
      <c r="B3063" s="202" t="s">
        <v>2403</v>
      </c>
      <c r="C3063" s="203" t="s">
        <v>1719</v>
      </c>
      <c r="D3063" s="202" t="s">
        <v>1720</v>
      </c>
      <c r="E3063" s="202" t="s">
        <v>1721</v>
      </c>
      <c r="F3063" s="202" t="s">
        <v>505</v>
      </c>
      <c r="G3063" s="253">
        <v>1.9</v>
      </c>
      <c r="H3063" s="361" t="s">
        <v>1400</v>
      </c>
      <c r="I3063" s="359" t="s">
        <v>1382</v>
      </c>
      <c r="J3063" s="358">
        <v>0.33</v>
      </c>
      <c r="K3063" s="359" t="s">
        <v>1391</v>
      </c>
      <c r="L3063" s="359" t="s">
        <v>1392</v>
      </c>
      <c r="M3063" s="368">
        <v>2013</v>
      </c>
      <c r="N3063" s="205">
        <v>43593</v>
      </c>
      <c r="O3063" s="203"/>
      <c r="P3063" t="str">
        <f t="shared" si="47"/>
        <v>South Fork Crow River WRAPS 2012-Crow River, South Fork-(07010205-508)-E. coli</v>
      </c>
    </row>
    <row r="3064" spans="1:16" ht="27.95" hidden="1" customHeight="1" x14ac:dyDescent="0.25">
      <c r="A3064" s="203" t="s">
        <v>2061</v>
      </c>
      <c r="B3064" s="202" t="s">
        <v>2403</v>
      </c>
      <c r="C3064" s="203" t="s">
        <v>1719</v>
      </c>
      <c r="D3064" s="202" t="s">
        <v>1720</v>
      </c>
      <c r="E3064" s="202" t="s">
        <v>1721</v>
      </c>
      <c r="F3064" s="202" t="s">
        <v>505</v>
      </c>
      <c r="G3064" s="253">
        <v>0.55000000000000004</v>
      </c>
      <c r="H3064" s="361" t="s">
        <v>1400</v>
      </c>
      <c r="I3064" s="359" t="s">
        <v>1383</v>
      </c>
      <c r="J3064" s="358">
        <v>0.47</v>
      </c>
      <c r="K3064" s="359" t="s">
        <v>1391</v>
      </c>
      <c r="L3064" s="359" t="s">
        <v>1392</v>
      </c>
      <c r="M3064" s="368">
        <v>2013</v>
      </c>
      <c r="N3064" s="205">
        <v>43593</v>
      </c>
      <c r="O3064" s="203"/>
      <c r="P3064" t="str">
        <f t="shared" si="47"/>
        <v>South Fork Crow River WRAPS 2012-Crow River, South Fork-(07010205-508)-E. coli</v>
      </c>
    </row>
    <row r="3065" spans="1:16" ht="27.95" hidden="1" customHeight="1" x14ac:dyDescent="0.25">
      <c r="A3065" s="203" t="s">
        <v>2061</v>
      </c>
      <c r="B3065" s="202" t="s">
        <v>2403</v>
      </c>
      <c r="C3065" s="203" t="s">
        <v>1719</v>
      </c>
      <c r="D3065" s="202" t="s">
        <v>1720</v>
      </c>
      <c r="E3065" s="202" t="s">
        <v>1721</v>
      </c>
      <c r="F3065" s="202" t="s">
        <v>505</v>
      </c>
      <c r="G3065" s="253">
        <v>0.16</v>
      </c>
      <c r="H3065" s="361" t="s">
        <v>1400</v>
      </c>
      <c r="I3065" s="359" t="s">
        <v>1384</v>
      </c>
      <c r="J3065" s="358">
        <v>0.36</v>
      </c>
      <c r="K3065" s="359" t="s">
        <v>1391</v>
      </c>
      <c r="L3065" s="359" t="s">
        <v>1392</v>
      </c>
      <c r="M3065" s="368">
        <v>2013</v>
      </c>
      <c r="N3065" s="205">
        <v>43593</v>
      </c>
      <c r="O3065" s="203"/>
      <c r="P3065" t="str">
        <f t="shared" si="47"/>
        <v>South Fork Crow River WRAPS 2012-Crow River, South Fork-(07010205-508)-E. coli</v>
      </c>
    </row>
    <row r="3066" spans="1:16" ht="27.95" hidden="1" customHeight="1" x14ac:dyDescent="0.25">
      <c r="A3066" s="203" t="s">
        <v>2061</v>
      </c>
      <c r="B3066" s="202" t="s">
        <v>2403</v>
      </c>
      <c r="C3066" s="203" t="s">
        <v>1719</v>
      </c>
      <c r="D3066" s="202" t="s">
        <v>1720</v>
      </c>
      <c r="E3066" s="202" t="s">
        <v>1721</v>
      </c>
      <c r="F3066" s="202" t="s">
        <v>505</v>
      </c>
      <c r="G3066" s="253" t="s">
        <v>515</v>
      </c>
      <c r="H3066" s="361" t="s">
        <v>1400</v>
      </c>
      <c r="I3066" s="359" t="s">
        <v>1385</v>
      </c>
      <c r="J3066" s="359" t="s">
        <v>515</v>
      </c>
      <c r="K3066" s="359" t="s">
        <v>1391</v>
      </c>
      <c r="L3066" s="359" t="s">
        <v>1392</v>
      </c>
      <c r="M3066" s="368">
        <v>2013</v>
      </c>
      <c r="N3066" s="205">
        <v>43593</v>
      </c>
      <c r="O3066" s="203"/>
      <c r="P3066" t="str">
        <f t="shared" si="47"/>
        <v>South Fork Crow River WRAPS 2012-Crow River, South Fork-(07010205-508)-E. coli</v>
      </c>
    </row>
    <row r="3067" spans="1:16" ht="27.95" hidden="1" customHeight="1" x14ac:dyDescent="0.25">
      <c r="A3067" s="203" t="s">
        <v>2061</v>
      </c>
      <c r="B3067" s="202" t="s">
        <v>2403</v>
      </c>
      <c r="C3067" s="203" t="s">
        <v>1719</v>
      </c>
      <c r="D3067" s="202" t="s">
        <v>1720</v>
      </c>
      <c r="E3067" s="202" t="s">
        <v>1721</v>
      </c>
      <c r="F3067" s="202" t="s">
        <v>475</v>
      </c>
      <c r="G3067" s="253">
        <v>10.199999999999999</v>
      </c>
      <c r="H3067" s="361" t="s">
        <v>488</v>
      </c>
      <c r="I3067" s="359" t="s">
        <v>1379</v>
      </c>
      <c r="J3067" s="358">
        <v>0.49</v>
      </c>
      <c r="K3067" s="359" t="s">
        <v>22</v>
      </c>
      <c r="L3067" s="359" t="s">
        <v>1392</v>
      </c>
      <c r="M3067" s="368">
        <v>2007</v>
      </c>
      <c r="N3067" s="205">
        <v>43593</v>
      </c>
      <c r="O3067" s="203"/>
      <c r="P3067" t="str">
        <f t="shared" si="47"/>
        <v>South Fork Crow River WRAPS 2012-Crow River, South Fork-(07010205-508)-TSS</v>
      </c>
    </row>
    <row r="3068" spans="1:16" ht="27.95" hidden="1" customHeight="1" x14ac:dyDescent="0.25">
      <c r="A3068" s="203" t="s">
        <v>2061</v>
      </c>
      <c r="B3068" s="202" t="s">
        <v>2403</v>
      </c>
      <c r="C3068" s="203" t="s">
        <v>1719</v>
      </c>
      <c r="D3068" s="202" t="s">
        <v>1720</v>
      </c>
      <c r="E3068" s="202" t="s">
        <v>1721</v>
      </c>
      <c r="F3068" s="202" t="s">
        <v>475</v>
      </c>
      <c r="G3068" s="253">
        <v>4</v>
      </c>
      <c r="H3068" s="361" t="s">
        <v>488</v>
      </c>
      <c r="I3068" s="359" t="s">
        <v>1382</v>
      </c>
      <c r="J3068" s="358">
        <v>0.09</v>
      </c>
      <c r="K3068" s="359" t="s">
        <v>22</v>
      </c>
      <c r="L3068" s="359" t="s">
        <v>1392</v>
      </c>
      <c r="M3068" s="368">
        <v>2007</v>
      </c>
      <c r="N3068" s="205">
        <v>43593</v>
      </c>
      <c r="O3068" s="203"/>
      <c r="P3068" t="str">
        <f t="shared" si="47"/>
        <v>South Fork Crow River WRAPS 2012-Crow River, South Fork-(07010205-508)-TSS</v>
      </c>
    </row>
    <row r="3069" spans="1:16" ht="27.95" hidden="1" customHeight="1" x14ac:dyDescent="0.25">
      <c r="A3069" s="203" t="s">
        <v>2061</v>
      </c>
      <c r="B3069" s="202" t="s">
        <v>2403</v>
      </c>
      <c r="C3069" s="203" t="s">
        <v>1719</v>
      </c>
      <c r="D3069" s="202" t="s">
        <v>1720</v>
      </c>
      <c r="E3069" s="202" t="s">
        <v>1721</v>
      </c>
      <c r="F3069" s="202" t="s">
        <v>475</v>
      </c>
      <c r="G3069" s="253">
        <v>1.2</v>
      </c>
      <c r="H3069" s="361" t="s">
        <v>488</v>
      </c>
      <c r="I3069" s="359" t="s">
        <v>1383</v>
      </c>
      <c r="J3069" s="358">
        <v>0</v>
      </c>
      <c r="K3069" s="359" t="s">
        <v>22</v>
      </c>
      <c r="L3069" s="359" t="s">
        <v>1392</v>
      </c>
      <c r="M3069" s="368">
        <v>2007</v>
      </c>
      <c r="N3069" s="205">
        <v>43593</v>
      </c>
      <c r="O3069" s="203"/>
      <c r="P3069" t="str">
        <f t="shared" si="47"/>
        <v>South Fork Crow River WRAPS 2012-Crow River, South Fork-(07010205-508)-TSS</v>
      </c>
    </row>
    <row r="3070" spans="1:16" ht="27.95" hidden="1" customHeight="1" x14ac:dyDescent="0.25">
      <c r="A3070" s="203" t="s">
        <v>2061</v>
      </c>
      <c r="B3070" s="202" t="s">
        <v>2403</v>
      </c>
      <c r="C3070" s="203" t="s">
        <v>1719</v>
      </c>
      <c r="D3070" s="202" t="s">
        <v>1720</v>
      </c>
      <c r="E3070" s="202" t="s">
        <v>1721</v>
      </c>
      <c r="F3070" s="202" t="s">
        <v>475</v>
      </c>
      <c r="G3070" s="253">
        <v>0.3</v>
      </c>
      <c r="H3070" s="361" t="s">
        <v>488</v>
      </c>
      <c r="I3070" s="359" t="s">
        <v>1384</v>
      </c>
      <c r="J3070" s="358">
        <v>0</v>
      </c>
      <c r="K3070" s="359" t="s">
        <v>22</v>
      </c>
      <c r="L3070" s="359" t="s">
        <v>1392</v>
      </c>
      <c r="M3070" s="368">
        <v>2007</v>
      </c>
      <c r="N3070" s="205">
        <v>43593</v>
      </c>
      <c r="O3070" s="203"/>
      <c r="P3070" t="str">
        <f t="shared" si="47"/>
        <v>South Fork Crow River WRAPS 2012-Crow River, South Fork-(07010205-508)-TSS</v>
      </c>
    </row>
    <row r="3071" spans="1:16" ht="27.95" hidden="1" customHeight="1" x14ac:dyDescent="0.25">
      <c r="A3071" s="203" t="s">
        <v>2061</v>
      </c>
      <c r="B3071" s="202" t="s">
        <v>2403</v>
      </c>
      <c r="C3071" s="203" t="s">
        <v>1719</v>
      </c>
      <c r="D3071" s="202" t="s">
        <v>1720</v>
      </c>
      <c r="E3071" s="202" t="s">
        <v>1721</v>
      </c>
      <c r="F3071" s="202" t="s">
        <v>475</v>
      </c>
      <c r="G3071" s="253" t="s">
        <v>1722</v>
      </c>
      <c r="H3071" s="361" t="s">
        <v>488</v>
      </c>
      <c r="I3071" s="359" t="s">
        <v>1385</v>
      </c>
      <c r="J3071" s="358">
        <v>0</v>
      </c>
      <c r="K3071" s="359" t="s">
        <v>22</v>
      </c>
      <c r="L3071" s="359" t="s">
        <v>1392</v>
      </c>
      <c r="M3071" s="368">
        <v>2007</v>
      </c>
      <c r="N3071" s="205">
        <v>43593</v>
      </c>
      <c r="O3071" s="203"/>
      <c r="P3071" t="str">
        <f t="shared" si="47"/>
        <v>South Fork Crow River WRAPS 2012-Crow River, South Fork-(07010205-508)-TSS</v>
      </c>
    </row>
    <row r="3072" spans="1:16" ht="27.95" hidden="1" customHeight="1" x14ac:dyDescent="0.25">
      <c r="A3072" s="203" t="s">
        <v>2061</v>
      </c>
      <c r="B3072" s="202" t="s">
        <v>2403</v>
      </c>
      <c r="C3072" s="203" t="s">
        <v>1403</v>
      </c>
      <c r="D3072" s="202" t="s">
        <v>1404</v>
      </c>
      <c r="E3072" s="202" t="s">
        <v>1405</v>
      </c>
      <c r="F3072" s="202" t="s">
        <v>475</v>
      </c>
      <c r="G3072" s="253">
        <v>154</v>
      </c>
      <c r="H3072" s="361" t="s">
        <v>1406</v>
      </c>
      <c r="I3072" s="359" t="s">
        <v>1407</v>
      </c>
      <c r="J3072" s="359" t="s">
        <v>1380</v>
      </c>
      <c r="K3072" s="359" t="s">
        <v>22</v>
      </c>
      <c r="L3072" s="359" t="s">
        <v>1408</v>
      </c>
      <c r="M3072" s="368" t="s">
        <v>1407</v>
      </c>
      <c r="N3072" s="205">
        <v>42486</v>
      </c>
      <c r="O3072" s="203"/>
      <c r="P3072" t="str">
        <f t="shared" si="47"/>
        <v>South Metro Mississippi TSS TMDL-Mississippi River-(07040001-531)-TSS</v>
      </c>
    </row>
    <row r="3073" spans="1:16" ht="27.95" hidden="1" customHeight="1" x14ac:dyDescent="0.25">
      <c r="A3073" s="203" t="s">
        <v>2061</v>
      </c>
      <c r="B3073" s="202" t="s">
        <v>2403</v>
      </c>
      <c r="C3073" s="203" t="s">
        <v>1461</v>
      </c>
      <c r="D3073" s="202" t="s">
        <v>1658</v>
      </c>
      <c r="E3073" s="202" t="s">
        <v>1659</v>
      </c>
      <c r="F3073" s="202" t="s">
        <v>475</v>
      </c>
      <c r="G3073" s="254">
        <v>28679140</v>
      </c>
      <c r="H3073" s="361" t="s">
        <v>1433</v>
      </c>
      <c r="I3073" s="359" t="s">
        <v>1407</v>
      </c>
      <c r="J3073" s="359" t="s">
        <v>1380</v>
      </c>
      <c r="K3073" s="359" t="s">
        <v>8</v>
      </c>
      <c r="L3073" s="359" t="s">
        <v>1408</v>
      </c>
      <c r="M3073" s="368" t="s">
        <v>1407</v>
      </c>
      <c r="N3073" s="205">
        <v>42530</v>
      </c>
      <c r="O3073" s="203"/>
      <c r="P3073" t="str">
        <f t="shared" si="47"/>
        <v>Twin Cities Metro Area Chloride TMDL and Management Plan-Minnehaha Creek-(07010206-539)-Chloride</v>
      </c>
    </row>
    <row r="3074" spans="1:16" ht="27.95" hidden="1" customHeight="1" x14ac:dyDescent="0.25">
      <c r="A3074" s="203" t="s">
        <v>2061</v>
      </c>
      <c r="B3074" s="202" t="s">
        <v>2403</v>
      </c>
      <c r="C3074" s="203" t="s">
        <v>1461</v>
      </c>
      <c r="D3074" s="202" t="s">
        <v>1658</v>
      </c>
      <c r="E3074" s="202" t="s">
        <v>1659</v>
      </c>
      <c r="F3074" s="202" t="s">
        <v>475</v>
      </c>
      <c r="G3074" s="254">
        <v>189928</v>
      </c>
      <c r="H3074" s="361" t="s">
        <v>1414</v>
      </c>
      <c r="I3074" s="359" t="s">
        <v>1407</v>
      </c>
      <c r="J3074" s="359" t="s">
        <v>1380</v>
      </c>
      <c r="K3074" s="359" t="s">
        <v>8</v>
      </c>
      <c r="L3074" s="359" t="s">
        <v>1392</v>
      </c>
      <c r="M3074" s="368" t="s">
        <v>1407</v>
      </c>
      <c r="N3074" s="205">
        <v>42530</v>
      </c>
      <c r="O3074" s="203"/>
      <c r="P3074" t="str">
        <f t="shared" si="47"/>
        <v>Twin Cities Metro Area Chloride TMDL and Management Plan-Minnehaha Creek-(07010206-539)-Chloride</v>
      </c>
    </row>
    <row r="3075" spans="1:16" ht="27.95" hidden="1" customHeight="1" x14ac:dyDescent="0.25">
      <c r="A3075" s="203" t="s">
        <v>2061</v>
      </c>
      <c r="B3075" s="202" t="s">
        <v>2403</v>
      </c>
      <c r="C3075" s="203" t="s">
        <v>1660</v>
      </c>
      <c r="D3075" s="202" t="s">
        <v>1938</v>
      </c>
      <c r="E3075" s="202" t="s">
        <v>1939</v>
      </c>
      <c r="F3075" s="202" t="s">
        <v>505</v>
      </c>
      <c r="G3075" s="253">
        <v>18.47</v>
      </c>
      <c r="H3075" s="361" t="s">
        <v>1433</v>
      </c>
      <c r="I3075" s="359" t="s">
        <v>1407</v>
      </c>
      <c r="J3075" s="358">
        <v>0.83179999999999998</v>
      </c>
      <c r="K3075" s="359" t="s">
        <v>1113</v>
      </c>
      <c r="L3075" s="359" t="s">
        <v>1408</v>
      </c>
      <c r="M3075" s="368">
        <v>2008</v>
      </c>
      <c r="N3075" s="207" t="s">
        <v>1663</v>
      </c>
      <c r="O3075" s="203"/>
      <c r="P3075" t="str">
        <f t="shared" ref="P3075:P3138" si="48">CONCATENATE(C3075, "-", E3075, "-","(", D3075,")", "-",K3075)</f>
        <v>Upper Minnehaha Creek Watershed TMDL-Minnetonka-Jennings Bay-(27-0133-15)-TP</v>
      </c>
    </row>
    <row r="3076" spans="1:16" ht="27.95" hidden="1" customHeight="1" x14ac:dyDescent="0.25">
      <c r="A3076" s="203" t="s">
        <v>2061</v>
      </c>
      <c r="B3076" s="202" t="s">
        <v>2403</v>
      </c>
      <c r="C3076" s="203" t="s">
        <v>1660</v>
      </c>
      <c r="D3076" s="202" t="s">
        <v>1938</v>
      </c>
      <c r="E3076" s="202" t="s">
        <v>1939</v>
      </c>
      <c r="F3076" s="202" t="s">
        <v>505</v>
      </c>
      <c r="G3076" s="253">
        <v>5.0599999999999999E-2</v>
      </c>
      <c r="H3076" s="361" t="s">
        <v>1414</v>
      </c>
      <c r="I3076" s="359" t="s">
        <v>1407</v>
      </c>
      <c r="J3076" s="358">
        <v>0.82789999999999997</v>
      </c>
      <c r="K3076" s="359" t="s">
        <v>1113</v>
      </c>
      <c r="L3076" s="359" t="s">
        <v>1392</v>
      </c>
      <c r="M3076" s="368">
        <v>2008</v>
      </c>
      <c r="N3076" s="207" t="s">
        <v>1663</v>
      </c>
      <c r="O3076" s="203"/>
      <c r="P3076" t="str">
        <f t="shared" si="48"/>
        <v>Upper Minnehaha Creek Watershed TMDL-Minnetonka-Jennings Bay-(27-0133-15)-TP</v>
      </c>
    </row>
    <row r="3077" spans="1:16" ht="27.95" hidden="1" customHeight="1" x14ac:dyDescent="0.25">
      <c r="A3077" s="203" t="s">
        <v>2061</v>
      </c>
      <c r="B3077" s="202" t="s">
        <v>2403</v>
      </c>
      <c r="C3077" s="203" t="s">
        <v>1660</v>
      </c>
      <c r="D3077" s="202" t="s">
        <v>1955</v>
      </c>
      <c r="E3077" s="202" t="s">
        <v>1956</v>
      </c>
      <c r="F3077" s="202" t="s">
        <v>505</v>
      </c>
      <c r="G3077" s="253">
        <v>1.56</v>
      </c>
      <c r="H3077" s="361" t="s">
        <v>1400</v>
      </c>
      <c r="I3077" s="359" t="s">
        <v>1379</v>
      </c>
      <c r="J3077" s="358">
        <v>0</v>
      </c>
      <c r="K3077" s="359" t="s">
        <v>1391</v>
      </c>
      <c r="L3077" s="359" t="s">
        <v>1392</v>
      </c>
      <c r="M3077" s="368">
        <v>2006</v>
      </c>
      <c r="N3077" s="207" t="s">
        <v>1663</v>
      </c>
      <c r="O3077" s="203"/>
      <c r="P3077" t="str">
        <f t="shared" si="48"/>
        <v>Upper Minnehaha Creek Watershed TMDL-Painter Creek-(07010206-700)-E. coli</v>
      </c>
    </row>
    <row r="3078" spans="1:16" ht="27.95" hidden="1" customHeight="1" x14ac:dyDescent="0.25">
      <c r="A3078" s="203" t="s">
        <v>2061</v>
      </c>
      <c r="B3078" s="202" t="s">
        <v>2403</v>
      </c>
      <c r="C3078" s="203" t="s">
        <v>1660</v>
      </c>
      <c r="D3078" s="202" t="s">
        <v>1955</v>
      </c>
      <c r="E3078" s="202" t="s">
        <v>1956</v>
      </c>
      <c r="F3078" s="202" t="s">
        <v>505</v>
      </c>
      <c r="G3078" s="253">
        <v>0.78300000000000003</v>
      </c>
      <c r="H3078" s="361" t="s">
        <v>1400</v>
      </c>
      <c r="I3078" s="359" t="s">
        <v>1382</v>
      </c>
      <c r="J3078" s="358">
        <v>0</v>
      </c>
      <c r="K3078" s="359" t="s">
        <v>1391</v>
      </c>
      <c r="L3078" s="359" t="s">
        <v>1392</v>
      </c>
      <c r="M3078" s="368">
        <v>2006</v>
      </c>
      <c r="N3078" s="207" t="s">
        <v>1663</v>
      </c>
      <c r="O3078" s="203"/>
      <c r="P3078" t="str">
        <f t="shared" si="48"/>
        <v>Upper Minnehaha Creek Watershed TMDL-Painter Creek-(07010206-700)-E. coli</v>
      </c>
    </row>
    <row r="3079" spans="1:16" ht="27.95" hidden="1" customHeight="1" x14ac:dyDescent="0.25">
      <c r="A3079" s="203" t="s">
        <v>2061</v>
      </c>
      <c r="B3079" s="202" t="s">
        <v>2403</v>
      </c>
      <c r="C3079" s="203" t="s">
        <v>1660</v>
      </c>
      <c r="D3079" s="202" t="s">
        <v>1955</v>
      </c>
      <c r="E3079" s="202" t="s">
        <v>1956</v>
      </c>
      <c r="F3079" s="202" t="s">
        <v>505</v>
      </c>
      <c r="G3079" s="253">
        <v>1.04</v>
      </c>
      <c r="H3079" s="361" t="s">
        <v>1400</v>
      </c>
      <c r="I3079" s="359" t="s">
        <v>1383</v>
      </c>
      <c r="J3079" s="358">
        <v>0</v>
      </c>
      <c r="K3079" s="359" t="s">
        <v>1391</v>
      </c>
      <c r="L3079" s="359" t="s">
        <v>1392</v>
      </c>
      <c r="M3079" s="368">
        <v>2006</v>
      </c>
      <c r="N3079" s="207" t="s">
        <v>1663</v>
      </c>
      <c r="O3079" s="203"/>
      <c r="P3079" t="str">
        <f t="shared" si="48"/>
        <v>Upper Minnehaha Creek Watershed TMDL-Painter Creek-(07010206-700)-E. coli</v>
      </c>
    </row>
    <row r="3080" spans="1:16" ht="27.95" hidden="1" customHeight="1" x14ac:dyDescent="0.25">
      <c r="A3080" s="203" t="s">
        <v>2061</v>
      </c>
      <c r="B3080" s="202" t="s">
        <v>2403</v>
      </c>
      <c r="C3080" s="203" t="s">
        <v>1660</v>
      </c>
      <c r="D3080" s="202" t="s">
        <v>1955</v>
      </c>
      <c r="E3080" s="202" t="s">
        <v>1956</v>
      </c>
      <c r="F3080" s="202" t="s">
        <v>505</v>
      </c>
      <c r="G3080" s="253">
        <v>0.10299999999999999</v>
      </c>
      <c r="H3080" s="361" t="s">
        <v>1400</v>
      </c>
      <c r="I3080" s="359" t="s">
        <v>1384</v>
      </c>
      <c r="J3080" s="358">
        <v>0.31</v>
      </c>
      <c r="K3080" s="359" t="s">
        <v>1391</v>
      </c>
      <c r="L3080" s="359" t="s">
        <v>1392</v>
      </c>
      <c r="M3080" s="368">
        <v>2006</v>
      </c>
      <c r="N3080" s="207" t="s">
        <v>1663</v>
      </c>
      <c r="O3080" s="203"/>
      <c r="P3080" t="str">
        <f t="shared" si="48"/>
        <v>Upper Minnehaha Creek Watershed TMDL-Painter Creek-(07010206-700)-E. coli</v>
      </c>
    </row>
    <row r="3081" spans="1:16" ht="27.95" hidden="1" customHeight="1" x14ac:dyDescent="0.25">
      <c r="A3081" s="203" t="s">
        <v>2061</v>
      </c>
      <c r="B3081" s="202" t="s">
        <v>2403</v>
      </c>
      <c r="C3081" s="203" t="s">
        <v>1660</v>
      </c>
      <c r="D3081" s="202" t="s">
        <v>1955</v>
      </c>
      <c r="E3081" s="202" t="s">
        <v>1956</v>
      </c>
      <c r="F3081" s="202" t="s">
        <v>505</v>
      </c>
      <c r="G3081" s="253">
        <v>1.1999999999999999E-3</v>
      </c>
      <c r="H3081" s="361" t="s">
        <v>1400</v>
      </c>
      <c r="I3081" s="359" t="s">
        <v>1385</v>
      </c>
      <c r="J3081" s="358">
        <v>0.37</v>
      </c>
      <c r="K3081" s="359" t="s">
        <v>1391</v>
      </c>
      <c r="L3081" s="359" t="s">
        <v>1392</v>
      </c>
      <c r="M3081" s="368">
        <v>2006</v>
      </c>
      <c r="N3081" s="207" t="s">
        <v>1663</v>
      </c>
      <c r="O3081" s="203"/>
      <c r="P3081" t="str">
        <f t="shared" si="48"/>
        <v>Upper Minnehaha Creek Watershed TMDL-Painter Creek-(07010206-700)-E. coli</v>
      </c>
    </row>
    <row r="3082" spans="1:16" ht="27.95" hidden="1" customHeight="1" x14ac:dyDescent="0.25">
      <c r="A3082" s="203" t="s">
        <v>2062</v>
      </c>
      <c r="B3082" s="202" t="s">
        <v>698</v>
      </c>
      <c r="C3082" s="203" t="s">
        <v>135</v>
      </c>
      <c r="D3082" s="202" t="s">
        <v>1861</v>
      </c>
      <c r="E3082" s="202" t="s">
        <v>1862</v>
      </c>
      <c r="F3082" s="202" t="s">
        <v>505</v>
      </c>
      <c r="G3082" s="253">
        <v>88</v>
      </c>
      <c r="H3082" s="361" t="s">
        <v>1433</v>
      </c>
      <c r="I3082" s="359" t="s">
        <v>1407</v>
      </c>
      <c r="J3082" s="358">
        <v>0.10199999999999999</v>
      </c>
      <c r="K3082" s="359" t="s">
        <v>1113</v>
      </c>
      <c r="L3082" s="359" t="s">
        <v>1408</v>
      </c>
      <c r="M3082" s="368">
        <v>2001</v>
      </c>
      <c r="N3082" s="205">
        <v>40260</v>
      </c>
      <c r="O3082" s="203"/>
      <c r="P3082" t="str">
        <f t="shared" si="48"/>
        <v>Kohlman Lake TMDL-Kohlman-(62-0006-00)-TP</v>
      </c>
    </row>
    <row r="3083" spans="1:16" ht="27.95" hidden="1" customHeight="1" x14ac:dyDescent="0.25">
      <c r="A3083" s="203" t="s">
        <v>2062</v>
      </c>
      <c r="B3083" s="202" t="s">
        <v>698</v>
      </c>
      <c r="C3083" s="203" t="s">
        <v>135</v>
      </c>
      <c r="D3083" s="202" t="s">
        <v>1861</v>
      </c>
      <c r="E3083" s="202" t="s">
        <v>1862</v>
      </c>
      <c r="F3083" s="202" t="s">
        <v>505</v>
      </c>
      <c r="G3083" s="253">
        <v>0.72</v>
      </c>
      <c r="H3083" s="361" t="s">
        <v>1414</v>
      </c>
      <c r="I3083" s="359" t="s">
        <v>1407</v>
      </c>
      <c r="J3083" s="358">
        <v>0.10199999999999999</v>
      </c>
      <c r="K3083" s="359" t="s">
        <v>1113</v>
      </c>
      <c r="L3083" s="359" t="s">
        <v>1392</v>
      </c>
      <c r="M3083" s="368">
        <v>2001</v>
      </c>
      <c r="N3083" s="205">
        <v>40260</v>
      </c>
      <c r="O3083" s="203"/>
      <c r="P3083" t="str">
        <f t="shared" si="48"/>
        <v>Kohlman Lake TMDL-Kohlman-(62-0006-00)-TP</v>
      </c>
    </row>
    <row r="3084" spans="1:16" ht="27.95" hidden="1" customHeight="1" x14ac:dyDescent="0.25">
      <c r="A3084" s="203" t="s">
        <v>2062</v>
      </c>
      <c r="B3084" s="202" t="s">
        <v>698</v>
      </c>
      <c r="C3084" s="203" t="s">
        <v>1518</v>
      </c>
      <c r="D3084" s="202" t="s">
        <v>1519</v>
      </c>
      <c r="E3084" s="202" t="s">
        <v>1520</v>
      </c>
      <c r="F3084" s="202" t="s">
        <v>475</v>
      </c>
      <c r="G3084" s="253">
        <v>0.19</v>
      </c>
      <c r="H3084" s="361" t="s">
        <v>1406</v>
      </c>
      <c r="I3084" s="359" t="s">
        <v>1407</v>
      </c>
      <c r="J3084" s="358">
        <v>0.34</v>
      </c>
      <c r="K3084" s="359" t="s">
        <v>1113</v>
      </c>
      <c r="L3084" s="359" t="s">
        <v>1408</v>
      </c>
      <c r="M3084" s="368">
        <v>1992</v>
      </c>
      <c r="N3084" s="207" t="s">
        <v>1521</v>
      </c>
      <c r="O3084" s="203"/>
      <c r="P3084" t="str">
        <f t="shared" si="48"/>
        <v>Lake St. Croix Excess Nutrient TMDL-St. Croix-(82-0001-00)-TP</v>
      </c>
    </row>
    <row r="3085" spans="1:16" ht="27.95" hidden="1" customHeight="1" x14ac:dyDescent="0.25">
      <c r="A3085" s="203" t="s">
        <v>2062</v>
      </c>
      <c r="B3085" s="202" t="s">
        <v>698</v>
      </c>
      <c r="C3085" s="203" t="s">
        <v>2063</v>
      </c>
      <c r="D3085" s="202" t="s">
        <v>2064</v>
      </c>
      <c r="E3085" s="202" t="s">
        <v>2065</v>
      </c>
      <c r="F3085" s="202" t="s">
        <v>475</v>
      </c>
      <c r="G3085" s="253">
        <v>93.1</v>
      </c>
      <c r="H3085" s="361" t="s">
        <v>1448</v>
      </c>
      <c r="I3085" s="359" t="s">
        <v>1407</v>
      </c>
      <c r="J3085" s="358">
        <v>0.26169999999999999</v>
      </c>
      <c r="K3085" s="361" t="s">
        <v>1113</v>
      </c>
      <c r="L3085" s="359" t="s">
        <v>1408</v>
      </c>
      <c r="M3085" s="368">
        <v>2004</v>
      </c>
      <c r="N3085" s="205">
        <v>43007</v>
      </c>
      <c r="O3085" s="203" t="s">
        <v>1811</v>
      </c>
      <c r="P3085" t="str">
        <f t="shared" si="48"/>
        <v>Ramsey-Washington WD WRAPS 2010-Wakefield-(62-0011-00)-TP</v>
      </c>
    </row>
    <row r="3086" spans="1:16" ht="27.95" hidden="1" customHeight="1" x14ac:dyDescent="0.25">
      <c r="A3086" s="203" t="s">
        <v>2062</v>
      </c>
      <c r="B3086" s="202" t="s">
        <v>698</v>
      </c>
      <c r="C3086" s="203" t="s">
        <v>2063</v>
      </c>
      <c r="D3086" s="202" t="s">
        <v>2064</v>
      </c>
      <c r="E3086" s="202" t="s">
        <v>2065</v>
      </c>
      <c r="F3086" s="202" t="s">
        <v>475</v>
      </c>
      <c r="G3086" s="253">
        <v>0.76290000000000002</v>
      </c>
      <c r="H3086" s="361" t="s">
        <v>1450</v>
      </c>
      <c r="I3086" s="359" t="s">
        <v>1407</v>
      </c>
      <c r="J3086" s="358">
        <v>0.26179999999999998</v>
      </c>
      <c r="K3086" s="361" t="s">
        <v>1113</v>
      </c>
      <c r="L3086" s="359" t="s">
        <v>1392</v>
      </c>
      <c r="M3086" s="368">
        <v>2004</v>
      </c>
      <c r="N3086" s="205">
        <v>43007</v>
      </c>
      <c r="O3086" s="203" t="s">
        <v>1811</v>
      </c>
      <c r="P3086" t="str">
        <f t="shared" si="48"/>
        <v>Ramsey-Washington WD WRAPS 2010-Wakefield-(62-0011-00)-TP</v>
      </c>
    </row>
    <row r="3087" spans="1:16" ht="27.95" hidden="1" customHeight="1" x14ac:dyDescent="0.25">
      <c r="A3087" s="203" t="s">
        <v>2062</v>
      </c>
      <c r="B3087" s="202" t="s">
        <v>698</v>
      </c>
      <c r="C3087" s="203" t="s">
        <v>2063</v>
      </c>
      <c r="D3087" s="202" t="s">
        <v>2035</v>
      </c>
      <c r="E3087" s="202" t="s">
        <v>2032</v>
      </c>
      <c r="F3087" s="202" t="s">
        <v>475</v>
      </c>
      <c r="G3087" s="253">
        <v>1763</v>
      </c>
      <c r="H3087" s="361" t="s">
        <v>1414</v>
      </c>
      <c r="I3087" s="359" t="s">
        <v>1379</v>
      </c>
      <c r="J3087" s="358">
        <v>0.91</v>
      </c>
      <c r="K3087" s="361" t="s">
        <v>22</v>
      </c>
      <c r="L3087" s="359" t="s">
        <v>1392</v>
      </c>
      <c r="M3087" s="368">
        <v>2013</v>
      </c>
      <c r="N3087" s="205">
        <v>43007</v>
      </c>
      <c r="O3087" s="203"/>
      <c r="P3087" t="str">
        <f t="shared" si="48"/>
        <v>Ramsey-Washington WD WRAPS 2010-Battle Creek-(07010206-592)-TSS</v>
      </c>
    </row>
    <row r="3088" spans="1:16" ht="27.95" hidden="1" customHeight="1" x14ac:dyDescent="0.25">
      <c r="A3088" s="203" t="s">
        <v>2062</v>
      </c>
      <c r="B3088" s="202" t="s">
        <v>698</v>
      </c>
      <c r="C3088" s="203" t="s">
        <v>2063</v>
      </c>
      <c r="D3088" s="202" t="s">
        <v>2035</v>
      </c>
      <c r="E3088" s="202" t="s">
        <v>2032</v>
      </c>
      <c r="F3088" s="202" t="s">
        <v>475</v>
      </c>
      <c r="G3088" s="253">
        <v>679</v>
      </c>
      <c r="H3088" s="361" t="s">
        <v>1414</v>
      </c>
      <c r="I3088" s="359" t="s">
        <v>1382</v>
      </c>
      <c r="J3088" s="358">
        <v>0.88</v>
      </c>
      <c r="K3088" s="361" t="s">
        <v>22</v>
      </c>
      <c r="L3088" s="359" t="s">
        <v>1392</v>
      </c>
      <c r="M3088" s="368">
        <v>2013</v>
      </c>
      <c r="N3088" s="205">
        <v>43007</v>
      </c>
      <c r="O3088" s="203"/>
      <c r="P3088" t="str">
        <f t="shared" si="48"/>
        <v>Ramsey-Washington WD WRAPS 2010-Battle Creek-(07010206-592)-TSS</v>
      </c>
    </row>
    <row r="3089" spans="1:16" ht="27.95" hidden="1" customHeight="1" x14ac:dyDescent="0.25">
      <c r="A3089" s="203" t="s">
        <v>2062</v>
      </c>
      <c r="B3089" s="202" t="s">
        <v>698</v>
      </c>
      <c r="C3089" s="203" t="s">
        <v>2063</v>
      </c>
      <c r="D3089" s="202" t="s">
        <v>2035</v>
      </c>
      <c r="E3089" s="202" t="s">
        <v>2032</v>
      </c>
      <c r="F3089" s="202" t="s">
        <v>475</v>
      </c>
      <c r="G3089" s="253">
        <v>371</v>
      </c>
      <c r="H3089" s="361" t="s">
        <v>1414</v>
      </c>
      <c r="I3089" s="359" t="s">
        <v>1383</v>
      </c>
      <c r="J3089" s="358">
        <v>0.86</v>
      </c>
      <c r="K3089" s="361" t="s">
        <v>22</v>
      </c>
      <c r="L3089" s="359" t="s">
        <v>1392</v>
      </c>
      <c r="M3089" s="368">
        <v>2013</v>
      </c>
      <c r="N3089" s="205">
        <v>43007</v>
      </c>
      <c r="O3089" s="203"/>
      <c r="P3089" t="str">
        <f t="shared" si="48"/>
        <v>Ramsey-Washington WD WRAPS 2010-Battle Creek-(07010206-592)-TSS</v>
      </c>
    </row>
    <row r="3090" spans="1:16" ht="27.95" hidden="1" customHeight="1" x14ac:dyDescent="0.25">
      <c r="A3090" s="203" t="s">
        <v>2062</v>
      </c>
      <c r="B3090" s="202" t="s">
        <v>698</v>
      </c>
      <c r="C3090" s="203" t="s">
        <v>2063</v>
      </c>
      <c r="D3090" s="202" t="s">
        <v>2035</v>
      </c>
      <c r="E3090" s="202" t="s">
        <v>2032</v>
      </c>
      <c r="F3090" s="202" t="s">
        <v>475</v>
      </c>
      <c r="G3090" s="253">
        <v>133</v>
      </c>
      <c r="H3090" s="361" t="s">
        <v>1414</v>
      </c>
      <c r="I3090" s="359" t="s">
        <v>1384</v>
      </c>
      <c r="J3090" s="358">
        <v>0.66</v>
      </c>
      <c r="K3090" s="361" t="s">
        <v>22</v>
      </c>
      <c r="L3090" s="359" t="s">
        <v>1392</v>
      </c>
      <c r="M3090" s="368">
        <v>2013</v>
      </c>
      <c r="N3090" s="205">
        <v>43007</v>
      </c>
      <c r="O3090" s="203"/>
      <c r="P3090" t="str">
        <f t="shared" si="48"/>
        <v>Ramsey-Washington WD WRAPS 2010-Battle Creek-(07010206-592)-TSS</v>
      </c>
    </row>
    <row r="3091" spans="1:16" ht="27.95" hidden="1" customHeight="1" x14ac:dyDescent="0.25">
      <c r="A3091" s="203" t="s">
        <v>2062</v>
      </c>
      <c r="B3091" s="202" t="s">
        <v>698</v>
      </c>
      <c r="C3091" s="203" t="s">
        <v>2063</v>
      </c>
      <c r="D3091" s="202" t="s">
        <v>2035</v>
      </c>
      <c r="E3091" s="202" t="s">
        <v>2032</v>
      </c>
      <c r="F3091" s="202" t="s">
        <v>475</v>
      </c>
      <c r="G3091" s="253">
        <v>12</v>
      </c>
      <c r="H3091" s="361" t="s">
        <v>1414</v>
      </c>
      <c r="I3091" s="359" t="s">
        <v>1385</v>
      </c>
      <c r="J3091" s="358">
        <v>0.73</v>
      </c>
      <c r="K3091" s="361" t="s">
        <v>22</v>
      </c>
      <c r="L3091" s="359" t="s">
        <v>1392</v>
      </c>
      <c r="M3091" s="368">
        <v>2013</v>
      </c>
      <c r="N3091" s="205">
        <v>43007</v>
      </c>
      <c r="O3091" s="203"/>
      <c r="P3091" t="str">
        <f t="shared" si="48"/>
        <v>Ramsey-Washington WD WRAPS 2010-Battle Creek-(07010206-592)-TSS</v>
      </c>
    </row>
    <row r="3092" spans="1:16" ht="27.95" hidden="1" customHeight="1" x14ac:dyDescent="0.25">
      <c r="A3092" s="203" t="s">
        <v>2062</v>
      </c>
      <c r="B3092" s="202" t="s">
        <v>698</v>
      </c>
      <c r="C3092" s="203" t="s">
        <v>2063</v>
      </c>
      <c r="D3092" s="202" t="s">
        <v>2066</v>
      </c>
      <c r="E3092" s="202" t="s">
        <v>2067</v>
      </c>
      <c r="F3092" s="202" t="s">
        <v>475</v>
      </c>
      <c r="G3092" s="253">
        <v>37.299999999999997</v>
      </c>
      <c r="H3092" s="361" t="s">
        <v>1390</v>
      </c>
      <c r="I3092" s="359" t="s">
        <v>1379</v>
      </c>
      <c r="J3092" s="358">
        <v>0</v>
      </c>
      <c r="K3092" s="361" t="s">
        <v>1391</v>
      </c>
      <c r="L3092" s="359" t="s">
        <v>1392</v>
      </c>
      <c r="M3092" s="368">
        <v>2013</v>
      </c>
      <c r="N3092" s="205">
        <v>43007</v>
      </c>
      <c r="O3092" s="203"/>
      <c r="P3092" t="str">
        <f t="shared" si="48"/>
        <v>Ramsey-Washington WD WRAPS 2010-Fish Creek-(07010206-606)-E. coli</v>
      </c>
    </row>
    <row r="3093" spans="1:16" ht="27.95" hidden="1" customHeight="1" x14ac:dyDescent="0.25">
      <c r="A3093" s="203" t="s">
        <v>2062</v>
      </c>
      <c r="B3093" s="202" t="s">
        <v>698</v>
      </c>
      <c r="C3093" s="203" t="s">
        <v>2063</v>
      </c>
      <c r="D3093" s="202" t="s">
        <v>2066</v>
      </c>
      <c r="E3093" s="202" t="s">
        <v>2067</v>
      </c>
      <c r="F3093" s="202" t="s">
        <v>475</v>
      </c>
      <c r="G3093" s="253">
        <v>20.100000000000001</v>
      </c>
      <c r="H3093" s="361" t="s">
        <v>1390</v>
      </c>
      <c r="I3093" s="359" t="s">
        <v>1382</v>
      </c>
      <c r="J3093" s="358">
        <v>0.22</v>
      </c>
      <c r="K3093" s="361" t="s">
        <v>1391</v>
      </c>
      <c r="L3093" s="359" t="s">
        <v>1392</v>
      </c>
      <c r="M3093" s="368">
        <v>2013</v>
      </c>
      <c r="N3093" s="205">
        <v>43007</v>
      </c>
      <c r="O3093" s="203"/>
      <c r="P3093" t="str">
        <f t="shared" si="48"/>
        <v>Ramsey-Washington WD WRAPS 2010-Fish Creek-(07010206-606)-E. coli</v>
      </c>
    </row>
    <row r="3094" spans="1:16" ht="27.95" hidden="1" customHeight="1" x14ac:dyDescent="0.25">
      <c r="A3094" s="203" t="s">
        <v>2062</v>
      </c>
      <c r="B3094" s="202" t="s">
        <v>698</v>
      </c>
      <c r="C3094" s="203" t="s">
        <v>2063</v>
      </c>
      <c r="D3094" s="202" t="s">
        <v>2066</v>
      </c>
      <c r="E3094" s="202" t="s">
        <v>2067</v>
      </c>
      <c r="F3094" s="202" t="s">
        <v>475</v>
      </c>
      <c r="G3094" s="253">
        <v>13.4</v>
      </c>
      <c r="H3094" s="361" t="s">
        <v>1390</v>
      </c>
      <c r="I3094" s="359" t="s">
        <v>1383</v>
      </c>
      <c r="J3094" s="358">
        <v>0</v>
      </c>
      <c r="K3094" s="361" t="s">
        <v>1391</v>
      </c>
      <c r="L3094" s="359" t="s">
        <v>1392</v>
      </c>
      <c r="M3094" s="368">
        <v>2013</v>
      </c>
      <c r="N3094" s="205">
        <v>43007</v>
      </c>
      <c r="O3094" s="203"/>
      <c r="P3094" t="str">
        <f t="shared" si="48"/>
        <v>Ramsey-Washington WD WRAPS 2010-Fish Creek-(07010206-606)-E. coli</v>
      </c>
    </row>
    <row r="3095" spans="1:16" ht="27.95" hidden="1" customHeight="1" x14ac:dyDescent="0.25">
      <c r="A3095" s="203" t="s">
        <v>2062</v>
      </c>
      <c r="B3095" s="202" t="s">
        <v>698</v>
      </c>
      <c r="C3095" s="203" t="s">
        <v>2063</v>
      </c>
      <c r="D3095" s="202" t="s">
        <v>2066</v>
      </c>
      <c r="E3095" s="202" t="s">
        <v>2067</v>
      </c>
      <c r="F3095" s="202" t="s">
        <v>475</v>
      </c>
      <c r="G3095" s="253">
        <v>4.5999999999999996</v>
      </c>
      <c r="H3095" s="361" t="s">
        <v>1390</v>
      </c>
      <c r="I3095" s="359" t="s">
        <v>1384</v>
      </c>
      <c r="J3095" s="358">
        <v>0.26</v>
      </c>
      <c r="K3095" s="361" t="s">
        <v>1391</v>
      </c>
      <c r="L3095" s="359" t="s">
        <v>1392</v>
      </c>
      <c r="M3095" s="368">
        <v>2013</v>
      </c>
      <c r="N3095" s="205">
        <v>43007</v>
      </c>
      <c r="O3095" s="203"/>
      <c r="P3095" t="str">
        <f t="shared" si="48"/>
        <v>Ramsey-Washington WD WRAPS 2010-Fish Creek-(07010206-606)-E. coli</v>
      </c>
    </row>
    <row r="3096" spans="1:16" ht="27.95" hidden="1" customHeight="1" x14ac:dyDescent="0.25">
      <c r="A3096" s="203" t="s">
        <v>2062</v>
      </c>
      <c r="B3096" s="202" t="s">
        <v>698</v>
      </c>
      <c r="C3096" s="203" t="s">
        <v>2063</v>
      </c>
      <c r="D3096" s="202" t="s">
        <v>2066</v>
      </c>
      <c r="E3096" s="202" t="s">
        <v>2067</v>
      </c>
      <c r="F3096" s="202" t="s">
        <v>475</v>
      </c>
      <c r="G3096" s="253">
        <v>0.9</v>
      </c>
      <c r="H3096" s="361" t="s">
        <v>1390</v>
      </c>
      <c r="I3096" s="359" t="s">
        <v>1385</v>
      </c>
      <c r="J3096" s="358">
        <v>0.62</v>
      </c>
      <c r="K3096" s="361" t="s">
        <v>1391</v>
      </c>
      <c r="L3096" s="359" t="s">
        <v>1392</v>
      </c>
      <c r="M3096" s="368">
        <v>2013</v>
      </c>
      <c r="N3096" s="205">
        <v>43007</v>
      </c>
      <c r="O3096" s="203"/>
      <c r="P3096" t="str">
        <f t="shared" si="48"/>
        <v>Ramsey-Washington WD WRAPS 2010-Fish Creek-(07010206-606)-E. coli</v>
      </c>
    </row>
    <row r="3097" spans="1:16" ht="27.95" hidden="1" customHeight="1" x14ac:dyDescent="0.25">
      <c r="A3097" s="203" t="s">
        <v>2062</v>
      </c>
      <c r="B3097" s="202" t="s">
        <v>698</v>
      </c>
      <c r="C3097" s="203" t="s">
        <v>1403</v>
      </c>
      <c r="D3097" s="202" t="s">
        <v>1404</v>
      </c>
      <c r="E3097" s="202" t="s">
        <v>1405</v>
      </c>
      <c r="F3097" s="202" t="s">
        <v>475</v>
      </c>
      <c r="G3097" s="253">
        <v>154</v>
      </c>
      <c r="H3097" s="361" t="s">
        <v>1406</v>
      </c>
      <c r="I3097" s="359" t="s">
        <v>1407</v>
      </c>
      <c r="J3097" s="359" t="s">
        <v>1380</v>
      </c>
      <c r="K3097" s="359" t="s">
        <v>22</v>
      </c>
      <c r="L3097" s="359" t="s">
        <v>1408</v>
      </c>
      <c r="M3097" s="368" t="s">
        <v>1407</v>
      </c>
      <c r="N3097" s="205">
        <v>42486</v>
      </c>
      <c r="O3097" s="203"/>
      <c r="P3097" t="str">
        <f t="shared" si="48"/>
        <v>South Metro Mississippi TSS TMDL-Mississippi River-(07040001-531)-TSS</v>
      </c>
    </row>
    <row r="3098" spans="1:16" ht="27.95" hidden="1" customHeight="1" x14ac:dyDescent="0.25">
      <c r="A3098" s="203" t="s">
        <v>2062</v>
      </c>
      <c r="B3098" s="202" t="s">
        <v>698</v>
      </c>
      <c r="C3098" s="203" t="s">
        <v>1461</v>
      </c>
      <c r="D3098" s="202" t="s">
        <v>1861</v>
      </c>
      <c r="E3098" s="202" t="s">
        <v>1862</v>
      </c>
      <c r="F3098" s="202" t="s">
        <v>475</v>
      </c>
      <c r="G3098" s="254">
        <v>3106733</v>
      </c>
      <c r="H3098" s="361" t="s">
        <v>1433</v>
      </c>
      <c r="I3098" s="359" t="s">
        <v>1407</v>
      </c>
      <c r="J3098" s="359" t="s">
        <v>1380</v>
      </c>
      <c r="K3098" s="359" t="s">
        <v>8</v>
      </c>
      <c r="L3098" s="359" t="s">
        <v>1408</v>
      </c>
      <c r="M3098" s="368" t="s">
        <v>1407</v>
      </c>
      <c r="N3098" s="205">
        <v>42530</v>
      </c>
      <c r="O3098" s="203"/>
      <c r="P3098" t="str">
        <f t="shared" si="48"/>
        <v>Twin Cities Metro Area Chloride TMDL and Management Plan-Kohlman-(62-0006-00)-Chloride</v>
      </c>
    </row>
    <row r="3099" spans="1:16" ht="27.95" hidden="1" customHeight="1" x14ac:dyDescent="0.25">
      <c r="A3099" s="203" t="s">
        <v>2062</v>
      </c>
      <c r="B3099" s="202" t="s">
        <v>698</v>
      </c>
      <c r="C3099" s="203" t="s">
        <v>1461</v>
      </c>
      <c r="D3099" s="202" t="s">
        <v>1861</v>
      </c>
      <c r="E3099" s="202" t="s">
        <v>1862</v>
      </c>
      <c r="F3099" s="202" t="s">
        <v>475</v>
      </c>
      <c r="G3099" s="254">
        <v>8512</v>
      </c>
      <c r="H3099" s="361" t="s">
        <v>1414</v>
      </c>
      <c r="I3099" s="359" t="s">
        <v>1407</v>
      </c>
      <c r="J3099" s="359" t="s">
        <v>1380</v>
      </c>
      <c r="K3099" s="359" t="s">
        <v>8</v>
      </c>
      <c r="L3099" s="359" t="s">
        <v>1392</v>
      </c>
      <c r="M3099" s="368" t="s">
        <v>1407</v>
      </c>
      <c r="N3099" s="205">
        <v>42530</v>
      </c>
      <c r="O3099" s="203"/>
      <c r="P3099" t="str">
        <f t="shared" si="48"/>
        <v>Twin Cities Metro Area Chloride TMDL and Management Plan-Kohlman-(62-0006-00)-Chloride</v>
      </c>
    </row>
    <row r="3100" spans="1:16" ht="27.95" hidden="1" customHeight="1" x14ac:dyDescent="0.25">
      <c r="A3100" s="203" t="s">
        <v>2062</v>
      </c>
      <c r="B3100" s="202" t="s">
        <v>698</v>
      </c>
      <c r="C3100" s="203" t="s">
        <v>1461</v>
      </c>
      <c r="D3100" s="202" t="s">
        <v>2031</v>
      </c>
      <c r="E3100" s="202" t="s">
        <v>2032</v>
      </c>
      <c r="F3100" s="202" t="s">
        <v>475</v>
      </c>
      <c r="G3100" s="254">
        <v>1766033</v>
      </c>
      <c r="H3100" s="361" t="s">
        <v>1433</v>
      </c>
      <c r="I3100" s="359" t="s">
        <v>1407</v>
      </c>
      <c r="J3100" s="359" t="s">
        <v>1380</v>
      </c>
      <c r="K3100" s="359" t="s">
        <v>8</v>
      </c>
      <c r="L3100" s="359" t="s">
        <v>1408</v>
      </c>
      <c r="M3100" s="368" t="s">
        <v>1407</v>
      </c>
      <c r="N3100" s="205">
        <v>42530</v>
      </c>
      <c r="O3100" s="203"/>
      <c r="P3100" t="str">
        <f t="shared" si="48"/>
        <v>Twin Cities Metro Area Chloride TMDL and Management Plan-Battle Creek-(82-0091-00)-Chloride</v>
      </c>
    </row>
    <row r="3101" spans="1:16" ht="27.95" hidden="1" customHeight="1" x14ac:dyDescent="0.25">
      <c r="A3101" s="203" t="s">
        <v>2062</v>
      </c>
      <c r="B3101" s="202" t="s">
        <v>698</v>
      </c>
      <c r="C3101" s="203" t="s">
        <v>1461</v>
      </c>
      <c r="D3101" s="202" t="s">
        <v>2031</v>
      </c>
      <c r="E3101" s="202" t="s">
        <v>2032</v>
      </c>
      <c r="F3101" s="202" t="s">
        <v>475</v>
      </c>
      <c r="G3101" s="254">
        <v>4838</v>
      </c>
      <c r="H3101" s="361" t="s">
        <v>1414</v>
      </c>
      <c r="I3101" s="359" t="s">
        <v>1407</v>
      </c>
      <c r="J3101" s="359" t="s">
        <v>1380</v>
      </c>
      <c r="K3101" s="359" t="s">
        <v>8</v>
      </c>
      <c r="L3101" s="359" t="s">
        <v>1392</v>
      </c>
      <c r="M3101" s="368" t="s">
        <v>1407</v>
      </c>
      <c r="N3101" s="205">
        <v>42530</v>
      </c>
      <c r="O3101" s="203"/>
      <c r="P3101" t="str">
        <f t="shared" si="48"/>
        <v>Twin Cities Metro Area Chloride TMDL and Management Plan-Battle Creek-(82-0091-00)-Chloride</v>
      </c>
    </row>
    <row r="3102" spans="1:16" ht="27.95" hidden="1" customHeight="1" x14ac:dyDescent="0.25">
      <c r="A3102" s="203" t="s">
        <v>2062</v>
      </c>
      <c r="B3102" s="202" t="s">
        <v>698</v>
      </c>
      <c r="C3102" s="203" t="s">
        <v>1461</v>
      </c>
      <c r="D3102" s="202" t="s">
        <v>2033</v>
      </c>
      <c r="E3102" s="202" t="s">
        <v>2034</v>
      </c>
      <c r="F3102" s="202" t="s">
        <v>475</v>
      </c>
      <c r="G3102" s="254">
        <v>677746</v>
      </c>
      <c r="H3102" s="361" t="s">
        <v>1433</v>
      </c>
      <c r="I3102" s="359" t="s">
        <v>1407</v>
      </c>
      <c r="J3102" s="359" t="s">
        <v>1380</v>
      </c>
      <c r="K3102" s="359" t="s">
        <v>8</v>
      </c>
      <c r="L3102" s="359" t="s">
        <v>1408</v>
      </c>
      <c r="M3102" s="368" t="s">
        <v>1407</v>
      </c>
      <c r="N3102" s="205">
        <v>42530</v>
      </c>
      <c r="O3102" s="203"/>
      <c r="P3102" t="str">
        <f t="shared" si="48"/>
        <v>Twin Cities Metro Area Chloride TMDL and Management Plan-Tanners-(82-0115-00)-Chloride</v>
      </c>
    </row>
    <row r="3103" spans="1:16" ht="27.95" hidden="1" customHeight="1" x14ac:dyDescent="0.25">
      <c r="A3103" s="203" t="s">
        <v>2062</v>
      </c>
      <c r="B3103" s="202" t="s">
        <v>698</v>
      </c>
      <c r="C3103" s="203" t="s">
        <v>1461</v>
      </c>
      <c r="D3103" s="202" t="s">
        <v>2033</v>
      </c>
      <c r="E3103" s="202" t="s">
        <v>2034</v>
      </c>
      <c r="F3103" s="202" t="s">
        <v>475</v>
      </c>
      <c r="G3103" s="254">
        <v>1857</v>
      </c>
      <c r="H3103" s="361" t="s">
        <v>1414</v>
      </c>
      <c r="I3103" s="359" t="s">
        <v>1407</v>
      </c>
      <c r="J3103" s="359" t="s">
        <v>1380</v>
      </c>
      <c r="K3103" s="359" t="s">
        <v>8</v>
      </c>
      <c r="L3103" s="359" t="s">
        <v>1392</v>
      </c>
      <c r="M3103" s="368" t="s">
        <v>1407</v>
      </c>
      <c r="N3103" s="205">
        <v>42530</v>
      </c>
      <c r="O3103" s="203"/>
      <c r="P3103" t="str">
        <f t="shared" si="48"/>
        <v>Twin Cities Metro Area Chloride TMDL and Management Plan-Tanners-(82-0115-00)-Chloride</v>
      </c>
    </row>
    <row r="3104" spans="1:16" ht="27.95" hidden="1" customHeight="1" x14ac:dyDescent="0.25">
      <c r="A3104" s="203" t="s">
        <v>2062</v>
      </c>
      <c r="B3104" s="202" t="s">
        <v>698</v>
      </c>
      <c r="C3104" s="203" t="s">
        <v>1461</v>
      </c>
      <c r="D3104" s="202" t="s">
        <v>2068</v>
      </c>
      <c r="E3104" s="202" t="s">
        <v>2069</v>
      </c>
      <c r="F3104" s="202" t="s">
        <v>475</v>
      </c>
      <c r="G3104" s="254">
        <v>878321</v>
      </c>
      <c r="H3104" s="361" t="s">
        <v>1433</v>
      </c>
      <c r="I3104" s="359" t="s">
        <v>1407</v>
      </c>
      <c r="J3104" s="359" t="s">
        <v>1380</v>
      </c>
      <c r="K3104" s="359" t="s">
        <v>8</v>
      </c>
      <c r="L3104" s="359" t="s">
        <v>1408</v>
      </c>
      <c r="M3104" s="368" t="s">
        <v>1407</v>
      </c>
      <c r="N3104" s="205">
        <v>42530</v>
      </c>
      <c r="O3104" s="203"/>
      <c r="P3104" t="str">
        <f t="shared" si="48"/>
        <v>Twin Cities Metro Area Chloride TMDL and Management Plan-Carver-(82-0166-00)-Chloride</v>
      </c>
    </row>
    <row r="3105" spans="1:16" ht="27.95" hidden="1" customHeight="1" x14ac:dyDescent="0.25">
      <c r="A3105" s="203" t="s">
        <v>2062</v>
      </c>
      <c r="B3105" s="202" t="s">
        <v>698</v>
      </c>
      <c r="C3105" s="203" t="s">
        <v>1461</v>
      </c>
      <c r="D3105" s="202" t="s">
        <v>2068</v>
      </c>
      <c r="E3105" s="202" t="s">
        <v>2069</v>
      </c>
      <c r="F3105" s="202" t="s">
        <v>475</v>
      </c>
      <c r="G3105" s="254">
        <v>2406</v>
      </c>
      <c r="H3105" s="361" t="s">
        <v>1414</v>
      </c>
      <c r="I3105" s="359" t="s">
        <v>1407</v>
      </c>
      <c r="J3105" s="359" t="s">
        <v>1380</v>
      </c>
      <c r="K3105" s="359" t="s">
        <v>8</v>
      </c>
      <c r="L3105" s="359" t="s">
        <v>1392</v>
      </c>
      <c r="M3105" s="368" t="s">
        <v>1407</v>
      </c>
      <c r="N3105" s="205">
        <v>42530</v>
      </c>
      <c r="O3105" s="203"/>
      <c r="P3105" t="str">
        <f t="shared" si="48"/>
        <v>Twin Cities Metro Area Chloride TMDL and Management Plan-Carver-(82-0166-00)-Chloride</v>
      </c>
    </row>
    <row r="3106" spans="1:16" ht="27.95" hidden="1" customHeight="1" x14ac:dyDescent="0.25">
      <c r="A3106" s="203" t="s">
        <v>2062</v>
      </c>
      <c r="B3106" s="202" t="s">
        <v>698</v>
      </c>
      <c r="C3106" s="203" t="s">
        <v>1461</v>
      </c>
      <c r="D3106" s="202" t="s">
        <v>2035</v>
      </c>
      <c r="E3106" s="202" t="s">
        <v>2032</v>
      </c>
      <c r="F3106" s="202" t="s">
        <v>475</v>
      </c>
      <c r="G3106" s="254">
        <v>1909551</v>
      </c>
      <c r="H3106" s="361" t="s">
        <v>1433</v>
      </c>
      <c r="I3106" s="359" t="s">
        <v>1407</v>
      </c>
      <c r="J3106" s="359" t="s">
        <v>1380</v>
      </c>
      <c r="K3106" s="359" t="s">
        <v>8</v>
      </c>
      <c r="L3106" s="359" t="s">
        <v>1408</v>
      </c>
      <c r="M3106" s="368" t="s">
        <v>1407</v>
      </c>
      <c r="N3106" s="205">
        <v>42530</v>
      </c>
      <c r="O3106" s="203"/>
      <c r="P3106" t="str">
        <f t="shared" si="48"/>
        <v>Twin Cities Metro Area Chloride TMDL and Management Plan-Battle Creek-(07010206-592)-Chloride</v>
      </c>
    </row>
    <row r="3107" spans="1:16" ht="27.95" hidden="1" customHeight="1" x14ac:dyDescent="0.25">
      <c r="A3107" s="203" t="s">
        <v>2062</v>
      </c>
      <c r="B3107" s="202" t="s">
        <v>698</v>
      </c>
      <c r="C3107" s="203" t="s">
        <v>1461</v>
      </c>
      <c r="D3107" s="202" t="s">
        <v>2035</v>
      </c>
      <c r="E3107" s="202" t="s">
        <v>2032</v>
      </c>
      <c r="F3107" s="202" t="s">
        <v>475</v>
      </c>
      <c r="G3107" s="254">
        <v>12646</v>
      </c>
      <c r="H3107" s="361" t="s">
        <v>1414</v>
      </c>
      <c r="I3107" s="359" t="s">
        <v>1407</v>
      </c>
      <c r="J3107" s="359" t="s">
        <v>1380</v>
      </c>
      <c r="K3107" s="359" t="s">
        <v>8</v>
      </c>
      <c r="L3107" s="359" t="s">
        <v>1392</v>
      </c>
      <c r="M3107" s="368" t="s">
        <v>1407</v>
      </c>
      <c r="N3107" s="205">
        <v>42530</v>
      </c>
      <c r="O3107" s="203"/>
      <c r="P3107" t="str">
        <f t="shared" si="48"/>
        <v>Twin Cities Metro Area Chloride TMDL and Management Plan-Battle Creek-(07010206-592)-Chloride</v>
      </c>
    </row>
    <row r="3108" spans="1:16" ht="27.95" hidden="1" customHeight="1" x14ac:dyDescent="0.25">
      <c r="A3108" s="226" t="s">
        <v>142</v>
      </c>
      <c r="B3108" s="211" t="s">
        <v>481</v>
      </c>
      <c r="C3108" s="203" t="s">
        <v>1376</v>
      </c>
      <c r="D3108" s="226" t="s">
        <v>571</v>
      </c>
      <c r="E3108" s="202" t="s">
        <v>1666</v>
      </c>
      <c r="F3108" s="129" t="s">
        <v>475</v>
      </c>
      <c r="G3108" s="259">
        <v>5.17</v>
      </c>
      <c r="H3108" s="225" t="s">
        <v>1378</v>
      </c>
      <c r="I3108" s="206" t="s">
        <v>1379</v>
      </c>
      <c r="J3108" s="206" t="s">
        <v>1380</v>
      </c>
      <c r="K3108" s="359" t="s">
        <v>9</v>
      </c>
      <c r="L3108" s="206" t="s">
        <v>1381</v>
      </c>
      <c r="M3108" s="368">
        <v>2001</v>
      </c>
      <c r="N3108" s="205">
        <v>38812</v>
      </c>
      <c r="O3108" s="203"/>
      <c r="P3108" t="str">
        <f t="shared" si="48"/>
        <v>Lower Mississippi River Basin-Fecal Coliform TMDL-Zumbro River, South Fork-(07040004-535)-Fecal Coliform</v>
      </c>
    </row>
    <row r="3109" spans="1:16" ht="27.95" hidden="1" customHeight="1" x14ac:dyDescent="0.25">
      <c r="A3109" s="226" t="s">
        <v>142</v>
      </c>
      <c r="B3109" s="211" t="s">
        <v>481</v>
      </c>
      <c r="C3109" s="203" t="s">
        <v>1376</v>
      </c>
      <c r="D3109" s="226" t="s">
        <v>571</v>
      </c>
      <c r="E3109" s="202" t="s">
        <v>1666</v>
      </c>
      <c r="F3109" s="129" t="s">
        <v>475</v>
      </c>
      <c r="G3109" s="259">
        <v>1.97</v>
      </c>
      <c r="H3109" s="225" t="s">
        <v>1378</v>
      </c>
      <c r="I3109" s="206" t="s">
        <v>1382</v>
      </c>
      <c r="J3109" s="206" t="s">
        <v>1380</v>
      </c>
      <c r="K3109" s="359" t="s">
        <v>9</v>
      </c>
      <c r="L3109" s="206" t="s">
        <v>1381</v>
      </c>
      <c r="M3109" s="368">
        <v>2001</v>
      </c>
      <c r="N3109" s="205">
        <v>38812</v>
      </c>
      <c r="O3109" s="203"/>
      <c r="P3109" t="str">
        <f t="shared" si="48"/>
        <v>Lower Mississippi River Basin-Fecal Coliform TMDL-Zumbro River, South Fork-(07040004-535)-Fecal Coliform</v>
      </c>
    </row>
    <row r="3110" spans="1:16" ht="27.95" hidden="1" customHeight="1" x14ac:dyDescent="0.25">
      <c r="A3110" s="226" t="s">
        <v>142</v>
      </c>
      <c r="B3110" s="211" t="s">
        <v>481</v>
      </c>
      <c r="C3110" s="203" t="s">
        <v>1376</v>
      </c>
      <c r="D3110" s="226" t="s">
        <v>571</v>
      </c>
      <c r="E3110" s="202" t="s">
        <v>1666</v>
      </c>
      <c r="F3110" s="129" t="s">
        <v>475</v>
      </c>
      <c r="G3110" s="259">
        <v>1.26</v>
      </c>
      <c r="H3110" s="225" t="s">
        <v>1378</v>
      </c>
      <c r="I3110" s="206" t="s">
        <v>1383</v>
      </c>
      <c r="J3110" s="206" t="s">
        <v>1380</v>
      </c>
      <c r="K3110" s="359" t="s">
        <v>9</v>
      </c>
      <c r="L3110" s="206" t="s">
        <v>1381</v>
      </c>
      <c r="M3110" s="368">
        <v>2001</v>
      </c>
      <c r="N3110" s="205">
        <v>38812</v>
      </c>
      <c r="O3110" s="203"/>
      <c r="P3110" t="str">
        <f t="shared" si="48"/>
        <v>Lower Mississippi River Basin-Fecal Coliform TMDL-Zumbro River, South Fork-(07040004-535)-Fecal Coliform</v>
      </c>
    </row>
    <row r="3111" spans="1:16" ht="27.95" hidden="1" customHeight="1" x14ac:dyDescent="0.25">
      <c r="A3111" s="226" t="s">
        <v>142</v>
      </c>
      <c r="B3111" s="211" t="s">
        <v>481</v>
      </c>
      <c r="C3111" s="203" t="s">
        <v>1376</v>
      </c>
      <c r="D3111" s="226" t="s">
        <v>571</v>
      </c>
      <c r="E3111" s="202" t="s">
        <v>1666</v>
      </c>
      <c r="F3111" s="129" t="s">
        <v>475</v>
      </c>
      <c r="G3111" s="259">
        <v>0.54</v>
      </c>
      <c r="H3111" s="225" t="s">
        <v>1378</v>
      </c>
      <c r="I3111" s="206" t="s">
        <v>1384</v>
      </c>
      <c r="J3111" s="206" t="s">
        <v>1380</v>
      </c>
      <c r="K3111" s="359" t="s">
        <v>9</v>
      </c>
      <c r="L3111" s="206" t="s">
        <v>1381</v>
      </c>
      <c r="M3111" s="368">
        <v>2001</v>
      </c>
      <c r="N3111" s="205">
        <v>38812</v>
      </c>
      <c r="O3111" s="203"/>
      <c r="P3111" t="str">
        <f t="shared" si="48"/>
        <v>Lower Mississippi River Basin-Fecal Coliform TMDL-Zumbro River, South Fork-(07040004-535)-Fecal Coliform</v>
      </c>
    </row>
    <row r="3112" spans="1:16" ht="27.95" hidden="1" customHeight="1" x14ac:dyDescent="0.25">
      <c r="A3112" s="226" t="s">
        <v>142</v>
      </c>
      <c r="B3112" s="211" t="s">
        <v>481</v>
      </c>
      <c r="C3112" s="203" t="s">
        <v>1376</v>
      </c>
      <c r="D3112" s="226" t="s">
        <v>571</v>
      </c>
      <c r="E3112" s="202" t="s">
        <v>1666</v>
      </c>
      <c r="F3112" s="129" t="s">
        <v>475</v>
      </c>
      <c r="G3112" s="259">
        <v>0.18</v>
      </c>
      <c r="H3112" s="225" t="s">
        <v>1378</v>
      </c>
      <c r="I3112" s="206" t="s">
        <v>1385</v>
      </c>
      <c r="J3112" s="206" t="s">
        <v>1380</v>
      </c>
      <c r="K3112" s="359" t="s">
        <v>9</v>
      </c>
      <c r="L3112" s="206" t="s">
        <v>1381</v>
      </c>
      <c r="M3112" s="368">
        <v>2001</v>
      </c>
      <c r="N3112" s="205">
        <v>38812</v>
      </c>
      <c r="O3112" s="203"/>
      <c r="P3112" t="str">
        <f t="shared" si="48"/>
        <v>Lower Mississippi River Basin-Fecal Coliform TMDL-Zumbro River, South Fork-(07040004-535)-Fecal Coliform</v>
      </c>
    </row>
    <row r="3113" spans="1:16" ht="27.95" hidden="1" customHeight="1" x14ac:dyDescent="0.25">
      <c r="A3113" s="226" t="s">
        <v>142</v>
      </c>
      <c r="B3113" s="211" t="s">
        <v>481</v>
      </c>
      <c r="C3113" s="203" t="s">
        <v>1376</v>
      </c>
      <c r="D3113" s="226" t="s">
        <v>494</v>
      </c>
      <c r="E3113" s="202" t="s">
        <v>1666</v>
      </c>
      <c r="F3113" s="129" t="s">
        <v>475</v>
      </c>
      <c r="G3113" s="259">
        <v>10.68</v>
      </c>
      <c r="H3113" s="225" t="s">
        <v>1378</v>
      </c>
      <c r="I3113" s="206" t="s">
        <v>1379</v>
      </c>
      <c r="J3113" s="206" t="s">
        <v>1380</v>
      </c>
      <c r="K3113" s="359" t="s">
        <v>9</v>
      </c>
      <c r="L3113" s="206" t="s">
        <v>1381</v>
      </c>
      <c r="M3113" s="368">
        <v>1988</v>
      </c>
      <c r="N3113" s="205">
        <v>38812</v>
      </c>
      <c r="O3113" s="203"/>
      <c r="P3113" t="str">
        <f t="shared" si="48"/>
        <v>Lower Mississippi River Basin-Fecal Coliform TMDL-Zumbro River, South Fork-(07040004-507)-Fecal Coliform</v>
      </c>
    </row>
    <row r="3114" spans="1:16" ht="27.95" hidden="1" customHeight="1" x14ac:dyDescent="0.25">
      <c r="A3114" s="226" t="s">
        <v>142</v>
      </c>
      <c r="B3114" s="211" t="s">
        <v>481</v>
      </c>
      <c r="C3114" s="203" t="s">
        <v>1376</v>
      </c>
      <c r="D3114" s="226" t="s">
        <v>494</v>
      </c>
      <c r="E3114" s="202" t="s">
        <v>1666</v>
      </c>
      <c r="F3114" s="129" t="s">
        <v>475</v>
      </c>
      <c r="G3114" s="259">
        <v>3.76</v>
      </c>
      <c r="H3114" s="225" t="s">
        <v>1378</v>
      </c>
      <c r="I3114" s="206" t="s">
        <v>1382</v>
      </c>
      <c r="J3114" s="206" t="s">
        <v>1380</v>
      </c>
      <c r="K3114" s="359" t="s">
        <v>9</v>
      </c>
      <c r="L3114" s="206" t="s">
        <v>1381</v>
      </c>
      <c r="M3114" s="368">
        <v>1988</v>
      </c>
      <c r="N3114" s="205">
        <v>38812</v>
      </c>
      <c r="O3114" s="203"/>
      <c r="P3114" t="str">
        <f t="shared" si="48"/>
        <v>Lower Mississippi River Basin-Fecal Coliform TMDL-Zumbro River, South Fork-(07040004-507)-Fecal Coliform</v>
      </c>
    </row>
    <row r="3115" spans="1:16" ht="27.95" hidden="1" customHeight="1" x14ac:dyDescent="0.25">
      <c r="A3115" s="226" t="s">
        <v>142</v>
      </c>
      <c r="B3115" s="211" t="s">
        <v>481</v>
      </c>
      <c r="C3115" s="203" t="s">
        <v>1376</v>
      </c>
      <c r="D3115" s="226" t="s">
        <v>494</v>
      </c>
      <c r="E3115" s="202" t="s">
        <v>1666</v>
      </c>
      <c r="F3115" s="129" t="s">
        <v>475</v>
      </c>
      <c r="G3115" s="259">
        <v>2.23</v>
      </c>
      <c r="H3115" s="225" t="s">
        <v>1378</v>
      </c>
      <c r="I3115" s="206" t="s">
        <v>1383</v>
      </c>
      <c r="J3115" s="206" t="s">
        <v>1380</v>
      </c>
      <c r="K3115" s="359" t="s">
        <v>9</v>
      </c>
      <c r="L3115" s="206" t="s">
        <v>1381</v>
      </c>
      <c r="M3115" s="368">
        <v>1988</v>
      </c>
      <c r="N3115" s="205">
        <v>38812</v>
      </c>
      <c r="O3115" s="203"/>
      <c r="P3115" t="str">
        <f t="shared" si="48"/>
        <v>Lower Mississippi River Basin-Fecal Coliform TMDL-Zumbro River, South Fork-(07040004-507)-Fecal Coliform</v>
      </c>
    </row>
    <row r="3116" spans="1:16" ht="27.95" hidden="1" customHeight="1" x14ac:dyDescent="0.25">
      <c r="A3116" s="226" t="s">
        <v>142</v>
      </c>
      <c r="B3116" s="211" t="s">
        <v>481</v>
      </c>
      <c r="C3116" s="203" t="s">
        <v>1376</v>
      </c>
      <c r="D3116" s="226" t="s">
        <v>494</v>
      </c>
      <c r="E3116" s="202" t="s">
        <v>1666</v>
      </c>
      <c r="F3116" s="129" t="s">
        <v>475</v>
      </c>
      <c r="G3116" s="259">
        <v>0.67</v>
      </c>
      <c r="H3116" s="225" t="s">
        <v>1378</v>
      </c>
      <c r="I3116" s="206" t="s">
        <v>1384</v>
      </c>
      <c r="J3116" s="206" t="s">
        <v>1380</v>
      </c>
      <c r="K3116" s="359" t="s">
        <v>9</v>
      </c>
      <c r="L3116" s="206" t="s">
        <v>1381</v>
      </c>
      <c r="M3116" s="368">
        <v>1988</v>
      </c>
      <c r="N3116" s="205">
        <v>38812</v>
      </c>
      <c r="O3116" s="203"/>
      <c r="P3116" t="str">
        <f t="shared" si="48"/>
        <v>Lower Mississippi River Basin-Fecal Coliform TMDL-Zumbro River, South Fork-(07040004-507)-Fecal Coliform</v>
      </c>
    </row>
    <row r="3117" spans="1:16" ht="27.95" hidden="1" customHeight="1" x14ac:dyDescent="0.25">
      <c r="A3117" s="226" t="s">
        <v>142</v>
      </c>
      <c r="B3117" s="211" t="s">
        <v>481</v>
      </c>
      <c r="C3117" s="203" t="s">
        <v>1376</v>
      </c>
      <c r="D3117" s="226" t="s">
        <v>494</v>
      </c>
      <c r="E3117" s="202" t="s">
        <v>1666</v>
      </c>
      <c r="F3117" s="129" t="s">
        <v>475</v>
      </c>
      <c r="G3117" s="259" t="s">
        <v>515</v>
      </c>
      <c r="H3117" s="225" t="s">
        <v>1378</v>
      </c>
      <c r="I3117" s="206" t="s">
        <v>1385</v>
      </c>
      <c r="J3117" s="206" t="s">
        <v>1380</v>
      </c>
      <c r="K3117" s="359" t="s">
        <v>9</v>
      </c>
      <c r="L3117" s="206" t="s">
        <v>1381</v>
      </c>
      <c r="M3117" s="368">
        <v>1988</v>
      </c>
      <c r="N3117" s="205">
        <v>38812</v>
      </c>
      <c r="O3117" s="203"/>
      <c r="P3117" t="str">
        <f t="shared" si="48"/>
        <v>Lower Mississippi River Basin-Fecal Coliform TMDL-Zumbro River, South Fork-(07040004-507)-Fecal Coliform</v>
      </c>
    </row>
    <row r="3118" spans="1:16" ht="27.95" hidden="1" customHeight="1" x14ac:dyDescent="0.25">
      <c r="A3118" s="226" t="s">
        <v>142</v>
      </c>
      <c r="B3118" s="211" t="s">
        <v>481</v>
      </c>
      <c r="C3118" s="203" t="s">
        <v>1376</v>
      </c>
      <c r="D3118" s="226" t="s">
        <v>492</v>
      </c>
      <c r="E3118" s="227" t="s">
        <v>1666</v>
      </c>
      <c r="F3118" s="129" t="s">
        <v>475</v>
      </c>
      <c r="G3118" s="259">
        <v>1.8</v>
      </c>
      <c r="H3118" s="225" t="s">
        <v>1378</v>
      </c>
      <c r="I3118" s="206" t="s">
        <v>1379</v>
      </c>
      <c r="J3118" s="206" t="s">
        <v>1380</v>
      </c>
      <c r="K3118" s="359" t="s">
        <v>9</v>
      </c>
      <c r="L3118" s="206" t="s">
        <v>1381</v>
      </c>
      <c r="M3118" s="369">
        <v>2008</v>
      </c>
      <c r="N3118" s="205">
        <v>38812</v>
      </c>
      <c r="O3118" s="203"/>
      <c r="P3118" t="str">
        <f t="shared" si="48"/>
        <v>Lower Mississippi River Basin-Fecal Coliform TMDL-Zumbro River, South Fork-(07040004-536)-Fecal Coliform</v>
      </c>
    </row>
    <row r="3119" spans="1:16" ht="27.95" hidden="1" customHeight="1" x14ac:dyDescent="0.25">
      <c r="A3119" s="226" t="s">
        <v>142</v>
      </c>
      <c r="B3119" s="211" t="s">
        <v>481</v>
      </c>
      <c r="C3119" s="203" t="s">
        <v>1376</v>
      </c>
      <c r="D3119" s="226" t="s">
        <v>492</v>
      </c>
      <c r="E3119" s="227" t="s">
        <v>1666</v>
      </c>
      <c r="F3119" s="129" t="s">
        <v>475</v>
      </c>
      <c r="G3119" s="259">
        <v>0.68</v>
      </c>
      <c r="H3119" s="225" t="s">
        <v>1378</v>
      </c>
      <c r="I3119" s="206" t="s">
        <v>1382</v>
      </c>
      <c r="J3119" s="206" t="s">
        <v>1380</v>
      </c>
      <c r="K3119" s="359" t="s">
        <v>9</v>
      </c>
      <c r="L3119" s="206" t="s">
        <v>1381</v>
      </c>
      <c r="M3119" s="369">
        <v>2008</v>
      </c>
      <c r="N3119" s="205">
        <v>38812</v>
      </c>
      <c r="O3119" s="203"/>
      <c r="P3119" t="str">
        <f t="shared" si="48"/>
        <v>Lower Mississippi River Basin-Fecal Coliform TMDL-Zumbro River, South Fork-(07040004-536)-Fecal Coliform</v>
      </c>
    </row>
    <row r="3120" spans="1:16" ht="27.95" hidden="1" customHeight="1" x14ac:dyDescent="0.25">
      <c r="A3120" s="226" t="s">
        <v>142</v>
      </c>
      <c r="B3120" s="211" t="s">
        <v>481</v>
      </c>
      <c r="C3120" s="203" t="s">
        <v>1376</v>
      </c>
      <c r="D3120" s="226" t="s">
        <v>492</v>
      </c>
      <c r="E3120" s="227" t="s">
        <v>1666</v>
      </c>
      <c r="F3120" s="129" t="s">
        <v>475</v>
      </c>
      <c r="G3120" s="259">
        <v>0.44</v>
      </c>
      <c r="H3120" s="225" t="s">
        <v>1378</v>
      </c>
      <c r="I3120" s="206" t="s">
        <v>1383</v>
      </c>
      <c r="J3120" s="206" t="s">
        <v>1380</v>
      </c>
      <c r="K3120" s="359" t="s">
        <v>9</v>
      </c>
      <c r="L3120" s="206" t="s">
        <v>1381</v>
      </c>
      <c r="M3120" s="369">
        <v>2008</v>
      </c>
      <c r="N3120" s="205">
        <v>38812</v>
      </c>
      <c r="O3120" s="203"/>
      <c r="P3120" t="str">
        <f t="shared" si="48"/>
        <v>Lower Mississippi River Basin-Fecal Coliform TMDL-Zumbro River, South Fork-(07040004-536)-Fecal Coliform</v>
      </c>
    </row>
    <row r="3121" spans="1:16" ht="27.95" hidden="1" customHeight="1" x14ac:dyDescent="0.25">
      <c r="A3121" s="226" t="s">
        <v>142</v>
      </c>
      <c r="B3121" s="211" t="s">
        <v>481</v>
      </c>
      <c r="C3121" s="203" t="s">
        <v>1376</v>
      </c>
      <c r="D3121" s="226" t="s">
        <v>492</v>
      </c>
      <c r="E3121" s="227" t="s">
        <v>1666</v>
      </c>
      <c r="F3121" s="129" t="s">
        <v>475</v>
      </c>
      <c r="G3121" s="259">
        <v>0.19</v>
      </c>
      <c r="H3121" s="225" t="s">
        <v>1378</v>
      </c>
      <c r="I3121" s="206" t="s">
        <v>1384</v>
      </c>
      <c r="J3121" s="206" t="s">
        <v>1380</v>
      </c>
      <c r="K3121" s="359" t="s">
        <v>9</v>
      </c>
      <c r="L3121" s="206" t="s">
        <v>1381</v>
      </c>
      <c r="M3121" s="369">
        <v>2008</v>
      </c>
      <c r="N3121" s="205">
        <v>38812</v>
      </c>
      <c r="O3121" s="203"/>
      <c r="P3121" t="str">
        <f t="shared" si="48"/>
        <v>Lower Mississippi River Basin-Fecal Coliform TMDL-Zumbro River, South Fork-(07040004-536)-Fecal Coliform</v>
      </c>
    </row>
    <row r="3122" spans="1:16" ht="27.95" hidden="1" customHeight="1" x14ac:dyDescent="0.25">
      <c r="A3122" s="226" t="s">
        <v>142</v>
      </c>
      <c r="B3122" s="211" t="s">
        <v>481</v>
      </c>
      <c r="C3122" s="203" t="s">
        <v>1376</v>
      </c>
      <c r="D3122" s="226" t="s">
        <v>492</v>
      </c>
      <c r="E3122" s="227" t="s">
        <v>1666</v>
      </c>
      <c r="F3122" s="129" t="s">
        <v>475</v>
      </c>
      <c r="G3122" s="259">
        <v>0.06</v>
      </c>
      <c r="H3122" s="225" t="s">
        <v>1378</v>
      </c>
      <c r="I3122" s="206" t="s">
        <v>1385</v>
      </c>
      <c r="J3122" s="206" t="s">
        <v>1380</v>
      </c>
      <c r="K3122" s="359" t="s">
        <v>9</v>
      </c>
      <c r="L3122" s="206" t="s">
        <v>1381</v>
      </c>
      <c r="M3122" s="369">
        <v>2008</v>
      </c>
      <c r="N3122" s="205">
        <v>38812</v>
      </c>
      <c r="O3122" s="203"/>
      <c r="P3122" t="str">
        <f t="shared" si="48"/>
        <v>Lower Mississippi River Basin-Fecal Coliform TMDL-Zumbro River, South Fork-(07040004-536)-Fecal Coliform</v>
      </c>
    </row>
    <row r="3123" spans="1:16" ht="27.95" hidden="1" customHeight="1" x14ac:dyDescent="0.25">
      <c r="A3123" s="226" t="s">
        <v>142</v>
      </c>
      <c r="B3123" s="211" t="s">
        <v>481</v>
      </c>
      <c r="C3123" s="203" t="s">
        <v>1376</v>
      </c>
      <c r="D3123" s="226" t="s">
        <v>567</v>
      </c>
      <c r="E3123" s="202" t="s">
        <v>1666</v>
      </c>
      <c r="F3123" s="129" t="s">
        <v>475</v>
      </c>
      <c r="G3123" s="259">
        <v>5.74</v>
      </c>
      <c r="H3123" s="225" t="s">
        <v>1378</v>
      </c>
      <c r="I3123" s="206" t="s">
        <v>1379</v>
      </c>
      <c r="J3123" s="206" t="s">
        <v>1380</v>
      </c>
      <c r="K3123" s="359" t="s">
        <v>9</v>
      </c>
      <c r="L3123" s="206" t="s">
        <v>1381</v>
      </c>
      <c r="M3123" s="369">
        <v>2001</v>
      </c>
      <c r="N3123" s="205">
        <v>38812</v>
      </c>
      <c r="O3123" s="203"/>
      <c r="P3123" t="str">
        <f t="shared" si="48"/>
        <v>Lower Mississippi River Basin-Fecal Coliform TMDL-Zumbro River, South Fork-(07040004-533)-Fecal Coliform</v>
      </c>
    </row>
    <row r="3124" spans="1:16" ht="27.95" hidden="1" customHeight="1" x14ac:dyDescent="0.25">
      <c r="A3124" s="226" t="s">
        <v>142</v>
      </c>
      <c r="B3124" s="211" t="s">
        <v>481</v>
      </c>
      <c r="C3124" s="203" t="s">
        <v>1376</v>
      </c>
      <c r="D3124" s="226" t="s">
        <v>567</v>
      </c>
      <c r="E3124" s="202" t="s">
        <v>1666</v>
      </c>
      <c r="F3124" s="129" t="s">
        <v>475</v>
      </c>
      <c r="G3124" s="259">
        <v>2.19</v>
      </c>
      <c r="H3124" s="225" t="s">
        <v>1378</v>
      </c>
      <c r="I3124" s="206" t="s">
        <v>1382</v>
      </c>
      <c r="J3124" s="206" t="s">
        <v>1380</v>
      </c>
      <c r="K3124" s="359" t="s">
        <v>9</v>
      </c>
      <c r="L3124" s="206" t="s">
        <v>1381</v>
      </c>
      <c r="M3124" s="369">
        <v>2001</v>
      </c>
      <c r="N3124" s="205">
        <v>38812</v>
      </c>
      <c r="O3124" s="203"/>
      <c r="P3124" t="str">
        <f t="shared" si="48"/>
        <v>Lower Mississippi River Basin-Fecal Coliform TMDL-Zumbro River, South Fork-(07040004-533)-Fecal Coliform</v>
      </c>
    </row>
    <row r="3125" spans="1:16" ht="27.95" hidden="1" customHeight="1" x14ac:dyDescent="0.25">
      <c r="A3125" s="226" t="s">
        <v>142</v>
      </c>
      <c r="B3125" s="211" t="s">
        <v>481</v>
      </c>
      <c r="C3125" s="203" t="s">
        <v>1376</v>
      </c>
      <c r="D3125" s="226" t="s">
        <v>567</v>
      </c>
      <c r="E3125" s="202" t="s">
        <v>1666</v>
      </c>
      <c r="F3125" s="129" t="s">
        <v>475</v>
      </c>
      <c r="G3125" s="259">
        <v>1.4</v>
      </c>
      <c r="H3125" s="225" t="s">
        <v>1378</v>
      </c>
      <c r="I3125" s="206" t="s">
        <v>1383</v>
      </c>
      <c r="J3125" s="206" t="s">
        <v>1380</v>
      </c>
      <c r="K3125" s="359" t="s">
        <v>9</v>
      </c>
      <c r="L3125" s="206" t="s">
        <v>1381</v>
      </c>
      <c r="M3125" s="369">
        <v>2001</v>
      </c>
      <c r="N3125" s="205">
        <v>38812</v>
      </c>
      <c r="O3125" s="203"/>
      <c r="P3125" t="str">
        <f t="shared" si="48"/>
        <v>Lower Mississippi River Basin-Fecal Coliform TMDL-Zumbro River, South Fork-(07040004-533)-Fecal Coliform</v>
      </c>
    </row>
    <row r="3126" spans="1:16" ht="27.95" hidden="1" customHeight="1" x14ac:dyDescent="0.25">
      <c r="A3126" s="226" t="s">
        <v>142</v>
      </c>
      <c r="B3126" s="211" t="s">
        <v>481</v>
      </c>
      <c r="C3126" s="203" t="s">
        <v>1376</v>
      </c>
      <c r="D3126" s="226" t="s">
        <v>567</v>
      </c>
      <c r="E3126" s="202" t="s">
        <v>1666</v>
      </c>
      <c r="F3126" s="129" t="s">
        <v>475</v>
      </c>
      <c r="G3126" s="259">
        <v>0.6</v>
      </c>
      <c r="H3126" s="225" t="s">
        <v>1378</v>
      </c>
      <c r="I3126" s="206" t="s">
        <v>1384</v>
      </c>
      <c r="J3126" s="206" t="s">
        <v>1380</v>
      </c>
      <c r="K3126" s="359" t="s">
        <v>9</v>
      </c>
      <c r="L3126" s="206" t="s">
        <v>1381</v>
      </c>
      <c r="M3126" s="369">
        <v>2001</v>
      </c>
      <c r="N3126" s="205">
        <v>38812</v>
      </c>
      <c r="O3126" s="203"/>
      <c r="P3126" t="str">
        <f t="shared" si="48"/>
        <v>Lower Mississippi River Basin-Fecal Coliform TMDL-Zumbro River, South Fork-(07040004-533)-Fecal Coliform</v>
      </c>
    </row>
    <row r="3127" spans="1:16" ht="27.95" hidden="1" customHeight="1" x14ac:dyDescent="0.25">
      <c r="A3127" s="226" t="s">
        <v>142</v>
      </c>
      <c r="B3127" s="211" t="s">
        <v>481</v>
      </c>
      <c r="C3127" s="203" t="s">
        <v>1376</v>
      </c>
      <c r="D3127" s="226" t="s">
        <v>567</v>
      </c>
      <c r="E3127" s="202" t="s">
        <v>1666</v>
      </c>
      <c r="F3127" s="129" t="s">
        <v>475</v>
      </c>
      <c r="G3127" s="259">
        <v>0.2</v>
      </c>
      <c r="H3127" s="225" t="s">
        <v>1378</v>
      </c>
      <c r="I3127" s="206" t="s">
        <v>1385</v>
      </c>
      <c r="J3127" s="206" t="s">
        <v>1380</v>
      </c>
      <c r="K3127" s="359" t="s">
        <v>9</v>
      </c>
      <c r="L3127" s="206" t="s">
        <v>1381</v>
      </c>
      <c r="M3127" s="369">
        <v>2001</v>
      </c>
      <c r="N3127" s="205">
        <v>38812</v>
      </c>
      <c r="O3127" s="203"/>
      <c r="P3127" t="str">
        <f t="shared" si="48"/>
        <v>Lower Mississippi River Basin-Fecal Coliform TMDL-Zumbro River, South Fork-(07040004-533)-Fecal Coliform</v>
      </c>
    </row>
    <row r="3128" spans="1:16" ht="27.95" hidden="1" customHeight="1" x14ac:dyDescent="0.25">
      <c r="A3128" s="226" t="s">
        <v>142</v>
      </c>
      <c r="B3128" s="211" t="s">
        <v>481</v>
      </c>
      <c r="C3128" s="203" t="s">
        <v>1376</v>
      </c>
      <c r="D3128" s="226" t="s">
        <v>490</v>
      </c>
      <c r="E3128" s="202" t="s">
        <v>1667</v>
      </c>
      <c r="F3128" s="129" t="s">
        <v>475</v>
      </c>
      <c r="G3128" s="259">
        <v>7.3</v>
      </c>
      <c r="H3128" s="225" t="s">
        <v>1378</v>
      </c>
      <c r="I3128" s="206" t="s">
        <v>1379</v>
      </c>
      <c r="J3128" s="206" t="s">
        <v>1380</v>
      </c>
      <c r="K3128" s="359" t="s">
        <v>9</v>
      </c>
      <c r="L3128" s="206" t="s">
        <v>1381</v>
      </c>
      <c r="M3128" s="368">
        <v>2002</v>
      </c>
      <c r="N3128" s="205">
        <v>38812</v>
      </c>
      <c r="O3128" s="203"/>
      <c r="P3128" t="str">
        <f t="shared" si="48"/>
        <v>Lower Mississippi River Basin-Fecal Coliform TMDL-Zumbro River-(07040004-502)-Fecal Coliform</v>
      </c>
    </row>
    <row r="3129" spans="1:16" ht="27.95" hidden="1" customHeight="1" x14ac:dyDescent="0.25">
      <c r="A3129" s="226" t="s">
        <v>142</v>
      </c>
      <c r="B3129" s="211" t="s">
        <v>481</v>
      </c>
      <c r="C3129" s="203" t="s">
        <v>1376</v>
      </c>
      <c r="D3129" s="226" t="s">
        <v>490</v>
      </c>
      <c r="E3129" s="202" t="s">
        <v>1667</v>
      </c>
      <c r="F3129" s="129" t="s">
        <v>475</v>
      </c>
      <c r="G3129" s="259">
        <v>3.39</v>
      </c>
      <c r="H3129" s="225" t="s">
        <v>1378</v>
      </c>
      <c r="I3129" s="206" t="s">
        <v>1382</v>
      </c>
      <c r="J3129" s="206" t="s">
        <v>1380</v>
      </c>
      <c r="K3129" s="359" t="s">
        <v>9</v>
      </c>
      <c r="L3129" s="206" t="s">
        <v>1381</v>
      </c>
      <c r="M3129" s="368">
        <v>2002</v>
      </c>
      <c r="N3129" s="205">
        <v>38812</v>
      </c>
      <c r="O3129" s="203"/>
      <c r="P3129" t="str">
        <f t="shared" si="48"/>
        <v>Lower Mississippi River Basin-Fecal Coliform TMDL-Zumbro River-(07040004-502)-Fecal Coliform</v>
      </c>
    </row>
    <row r="3130" spans="1:16" ht="27.95" hidden="1" customHeight="1" x14ac:dyDescent="0.25">
      <c r="A3130" s="226" t="s">
        <v>142</v>
      </c>
      <c r="B3130" s="211" t="s">
        <v>481</v>
      </c>
      <c r="C3130" s="203" t="s">
        <v>1376</v>
      </c>
      <c r="D3130" s="226" t="s">
        <v>490</v>
      </c>
      <c r="E3130" s="202" t="s">
        <v>1667</v>
      </c>
      <c r="F3130" s="129" t="s">
        <v>475</v>
      </c>
      <c r="G3130" s="259">
        <v>2.34</v>
      </c>
      <c r="H3130" s="225" t="s">
        <v>1378</v>
      </c>
      <c r="I3130" s="206" t="s">
        <v>1383</v>
      </c>
      <c r="J3130" s="206" t="s">
        <v>1380</v>
      </c>
      <c r="K3130" s="359" t="s">
        <v>9</v>
      </c>
      <c r="L3130" s="206" t="s">
        <v>1381</v>
      </c>
      <c r="M3130" s="368">
        <v>2002</v>
      </c>
      <c r="N3130" s="205">
        <v>38812</v>
      </c>
      <c r="O3130" s="203"/>
      <c r="P3130" t="str">
        <f t="shared" si="48"/>
        <v>Lower Mississippi River Basin-Fecal Coliform TMDL-Zumbro River-(07040004-502)-Fecal Coliform</v>
      </c>
    </row>
    <row r="3131" spans="1:16" ht="27.95" hidden="1" customHeight="1" x14ac:dyDescent="0.25">
      <c r="A3131" s="226" t="s">
        <v>142</v>
      </c>
      <c r="B3131" s="211" t="s">
        <v>481</v>
      </c>
      <c r="C3131" s="203" t="s">
        <v>1376</v>
      </c>
      <c r="D3131" s="226" t="s">
        <v>490</v>
      </c>
      <c r="E3131" s="202" t="s">
        <v>1667</v>
      </c>
      <c r="F3131" s="129" t="s">
        <v>475</v>
      </c>
      <c r="G3131" s="259">
        <v>1.37</v>
      </c>
      <c r="H3131" s="225" t="s">
        <v>1378</v>
      </c>
      <c r="I3131" s="206" t="s">
        <v>1384</v>
      </c>
      <c r="J3131" s="206" t="s">
        <v>1380</v>
      </c>
      <c r="K3131" s="359" t="s">
        <v>9</v>
      </c>
      <c r="L3131" s="206" t="s">
        <v>1381</v>
      </c>
      <c r="M3131" s="368">
        <v>2002</v>
      </c>
      <c r="N3131" s="205">
        <v>38812</v>
      </c>
      <c r="O3131" s="203"/>
      <c r="P3131" t="str">
        <f t="shared" si="48"/>
        <v>Lower Mississippi River Basin-Fecal Coliform TMDL-Zumbro River-(07040004-502)-Fecal Coliform</v>
      </c>
    </row>
    <row r="3132" spans="1:16" ht="27.95" hidden="1" customHeight="1" x14ac:dyDescent="0.25">
      <c r="A3132" s="226" t="s">
        <v>142</v>
      </c>
      <c r="B3132" s="211" t="s">
        <v>481</v>
      </c>
      <c r="C3132" s="203" t="s">
        <v>1376</v>
      </c>
      <c r="D3132" s="226" t="s">
        <v>490</v>
      </c>
      <c r="E3132" s="202" t="s">
        <v>1667</v>
      </c>
      <c r="F3132" s="129" t="s">
        <v>475</v>
      </c>
      <c r="G3132" s="259">
        <v>1.05</v>
      </c>
      <c r="H3132" s="225" t="s">
        <v>1378</v>
      </c>
      <c r="I3132" s="206" t="s">
        <v>1385</v>
      </c>
      <c r="J3132" s="206" t="s">
        <v>1380</v>
      </c>
      <c r="K3132" s="359" t="s">
        <v>9</v>
      </c>
      <c r="L3132" s="206" t="s">
        <v>1381</v>
      </c>
      <c r="M3132" s="368">
        <v>2002</v>
      </c>
      <c r="N3132" s="205">
        <v>38812</v>
      </c>
      <c r="O3132" s="203"/>
      <c r="P3132" t="str">
        <f t="shared" si="48"/>
        <v>Lower Mississippi River Basin-Fecal Coliform TMDL-Zumbro River-(07040004-502)-Fecal Coliform</v>
      </c>
    </row>
    <row r="3133" spans="1:16" ht="27.95" hidden="1" customHeight="1" x14ac:dyDescent="0.25">
      <c r="A3133" s="226" t="s">
        <v>142</v>
      </c>
      <c r="B3133" s="211" t="s">
        <v>481</v>
      </c>
      <c r="C3133" s="203" t="s">
        <v>1376</v>
      </c>
      <c r="D3133" s="226" t="s">
        <v>474</v>
      </c>
      <c r="E3133" s="202" t="s">
        <v>1667</v>
      </c>
      <c r="F3133" s="129" t="s">
        <v>475</v>
      </c>
      <c r="G3133" s="259">
        <v>7.31</v>
      </c>
      <c r="H3133" s="225" t="s">
        <v>1378</v>
      </c>
      <c r="I3133" s="206" t="s">
        <v>1379</v>
      </c>
      <c r="J3133" s="206" t="s">
        <v>1380</v>
      </c>
      <c r="K3133" s="359" t="s">
        <v>9</v>
      </c>
      <c r="L3133" s="206" t="s">
        <v>1381</v>
      </c>
      <c r="M3133" s="368">
        <v>2002</v>
      </c>
      <c r="N3133" s="205">
        <v>38812</v>
      </c>
      <c r="O3133" s="203"/>
      <c r="P3133" t="str">
        <f t="shared" si="48"/>
        <v>Lower Mississippi River Basin-Fecal Coliform TMDL-Zumbro River-(07040004-501)-Fecal Coliform</v>
      </c>
    </row>
    <row r="3134" spans="1:16" ht="27.95" hidden="1" customHeight="1" x14ac:dyDescent="0.25">
      <c r="A3134" s="226" t="s">
        <v>142</v>
      </c>
      <c r="B3134" s="211" t="s">
        <v>481</v>
      </c>
      <c r="C3134" s="203" t="s">
        <v>1376</v>
      </c>
      <c r="D3134" s="226" t="s">
        <v>474</v>
      </c>
      <c r="E3134" s="202" t="s">
        <v>1667</v>
      </c>
      <c r="F3134" s="129" t="s">
        <v>475</v>
      </c>
      <c r="G3134" s="259">
        <v>3.4</v>
      </c>
      <c r="H3134" s="225" t="s">
        <v>1378</v>
      </c>
      <c r="I3134" s="206" t="s">
        <v>1382</v>
      </c>
      <c r="J3134" s="206" t="s">
        <v>1380</v>
      </c>
      <c r="K3134" s="359" t="s">
        <v>9</v>
      </c>
      <c r="L3134" s="206" t="s">
        <v>1381</v>
      </c>
      <c r="M3134" s="368">
        <v>2002</v>
      </c>
      <c r="N3134" s="205">
        <v>38812</v>
      </c>
      <c r="O3134" s="203"/>
      <c r="P3134" t="str">
        <f t="shared" si="48"/>
        <v>Lower Mississippi River Basin-Fecal Coliform TMDL-Zumbro River-(07040004-501)-Fecal Coliform</v>
      </c>
    </row>
    <row r="3135" spans="1:16" ht="27.95" hidden="1" customHeight="1" x14ac:dyDescent="0.25">
      <c r="A3135" s="226" t="s">
        <v>142</v>
      </c>
      <c r="B3135" s="211" t="s">
        <v>481</v>
      </c>
      <c r="C3135" s="203" t="s">
        <v>1376</v>
      </c>
      <c r="D3135" s="226" t="s">
        <v>474</v>
      </c>
      <c r="E3135" s="202" t="s">
        <v>1667</v>
      </c>
      <c r="F3135" s="129" t="s">
        <v>475</v>
      </c>
      <c r="G3135" s="259">
        <v>2.35</v>
      </c>
      <c r="H3135" s="225" t="s">
        <v>1378</v>
      </c>
      <c r="I3135" s="206" t="s">
        <v>1383</v>
      </c>
      <c r="J3135" s="206" t="s">
        <v>1380</v>
      </c>
      <c r="K3135" s="359" t="s">
        <v>9</v>
      </c>
      <c r="L3135" s="206" t="s">
        <v>1381</v>
      </c>
      <c r="M3135" s="368">
        <v>2002</v>
      </c>
      <c r="N3135" s="205">
        <v>38812</v>
      </c>
      <c r="O3135" s="203"/>
      <c r="P3135" t="str">
        <f t="shared" si="48"/>
        <v>Lower Mississippi River Basin-Fecal Coliform TMDL-Zumbro River-(07040004-501)-Fecal Coliform</v>
      </c>
    </row>
    <row r="3136" spans="1:16" ht="27.95" hidden="1" customHeight="1" x14ac:dyDescent="0.25">
      <c r="A3136" s="226" t="s">
        <v>142</v>
      </c>
      <c r="B3136" s="211" t="s">
        <v>481</v>
      </c>
      <c r="C3136" s="203" t="s">
        <v>1376</v>
      </c>
      <c r="D3136" s="226" t="s">
        <v>474</v>
      </c>
      <c r="E3136" s="202" t="s">
        <v>1667</v>
      </c>
      <c r="F3136" s="129" t="s">
        <v>475</v>
      </c>
      <c r="G3136" s="259">
        <v>1.38</v>
      </c>
      <c r="H3136" s="225" t="s">
        <v>1378</v>
      </c>
      <c r="I3136" s="206" t="s">
        <v>1384</v>
      </c>
      <c r="J3136" s="206" t="s">
        <v>1380</v>
      </c>
      <c r="K3136" s="359" t="s">
        <v>9</v>
      </c>
      <c r="L3136" s="206" t="s">
        <v>1381</v>
      </c>
      <c r="M3136" s="368">
        <v>2002</v>
      </c>
      <c r="N3136" s="205">
        <v>38812</v>
      </c>
      <c r="O3136" s="203"/>
      <c r="P3136" t="str">
        <f t="shared" si="48"/>
        <v>Lower Mississippi River Basin-Fecal Coliform TMDL-Zumbro River-(07040004-501)-Fecal Coliform</v>
      </c>
    </row>
    <row r="3137" spans="1:16" ht="27.95" hidden="1" customHeight="1" x14ac:dyDescent="0.25">
      <c r="A3137" s="226" t="s">
        <v>142</v>
      </c>
      <c r="B3137" s="211" t="s">
        <v>481</v>
      </c>
      <c r="C3137" s="203" t="s">
        <v>1376</v>
      </c>
      <c r="D3137" s="226" t="s">
        <v>474</v>
      </c>
      <c r="E3137" s="202" t="s">
        <v>1667</v>
      </c>
      <c r="F3137" s="129" t="s">
        <v>475</v>
      </c>
      <c r="G3137" s="259">
        <v>1.05</v>
      </c>
      <c r="H3137" s="225" t="s">
        <v>1378</v>
      </c>
      <c r="I3137" s="206" t="s">
        <v>1385</v>
      </c>
      <c r="J3137" s="206" t="s">
        <v>1380</v>
      </c>
      <c r="K3137" s="359" t="s">
        <v>9</v>
      </c>
      <c r="L3137" s="206" t="s">
        <v>1381</v>
      </c>
      <c r="M3137" s="368">
        <v>2002</v>
      </c>
      <c r="N3137" s="205">
        <v>38812</v>
      </c>
      <c r="O3137" s="203"/>
      <c r="P3137" t="str">
        <f t="shared" si="48"/>
        <v>Lower Mississippi River Basin-Fecal Coliform TMDL-Zumbro River-(07040004-501)-Fecal Coliform</v>
      </c>
    </row>
    <row r="3138" spans="1:16" ht="27.95" hidden="1" customHeight="1" x14ac:dyDescent="0.25">
      <c r="A3138" s="203" t="s">
        <v>142</v>
      </c>
      <c r="B3138" s="202" t="s">
        <v>481</v>
      </c>
      <c r="C3138" s="203" t="s">
        <v>1668</v>
      </c>
      <c r="D3138" s="202" t="s">
        <v>474</v>
      </c>
      <c r="E3138" s="202" t="s">
        <v>1667</v>
      </c>
      <c r="F3138" s="202" t="s">
        <v>475</v>
      </c>
      <c r="G3138" s="253">
        <v>26.51</v>
      </c>
      <c r="H3138" s="361" t="s">
        <v>488</v>
      </c>
      <c r="I3138" s="359" t="s">
        <v>1379</v>
      </c>
      <c r="J3138" s="359" t="s">
        <v>1380</v>
      </c>
      <c r="K3138" s="359" t="s">
        <v>22</v>
      </c>
      <c r="L3138" s="359" t="s">
        <v>1392</v>
      </c>
      <c r="M3138" s="368">
        <v>2008</v>
      </c>
      <c r="N3138" s="205">
        <v>41054</v>
      </c>
      <c r="O3138" s="203"/>
      <c r="P3138" t="str">
        <f t="shared" si="48"/>
        <v>Zumbro River Watershed Turbidity TMDL-Zumbro River-(07040004-501)-TSS</v>
      </c>
    </row>
    <row r="3139" spans="1:16" ht="27.95" hidden="1" customHeight="1" x14ac:dyDescent="0.25">
      <c r="A3139" s="203" t="s">
        <v>142</v>
      </c>
      <c r="B3139" s="202" t="s">
        <v>481</v>
      </c>
      <c r="C3139" s="203" t="s">
        <v>1668</v>
      </c>
      <c r="D3139" s="202" t="s">
        <v>474</v>
      </c>
      <c r="E3139" s="202" t="s">
        <v>1667</v>
      </c>
      <c r="F3139" s="202" t="s">
        <v>475</v>
      </c>
      <c r="G3139" s="253">
        <v>11.15</v>
      </c>
      <c r="H3139" s="361" t="s">
        <v>488</v>
      </c>
      <c r="I3139" s="359" t="s">
        <v>1382</v>
      </c>
      <c r="J3139" s="359" t="s">
        <v>1380</v>
      </c>
      <c r="K3139" s="359" t="s">
        <v>22</v>
      </c>
      <c r="L3139" s="359" t="s">
        <v>1392</v>
      </c>
      <c r="M3139" s="368">
        <v>2008</v>
      </c>
      <c r="N3139" s="205">
        <v>41054</v>
      </c>
      <c r="O3139" s="203"/>
      <c r="P3139" t="str">
        <f t="shared" ref="P3139:P3202" si="49">CONCATENATE(C3139, "-", E3139, "-","(", D3139,")", "-",K3139)</f>
        <v>Zumbro River Watershed Turbidity TMDL-Zumbro River-(07040004-501)-TSS</v>
      </c>
    </row>
    <row r="3140" spans="1:16" ht="27.95" hidden="1" customHeight="1" x14ac:dyDescent="0.25">
      <c r="A3140" s="203" t="s">
        <v>142</v>
      </c>
      <c r="B3140" s="202" t="s">
        <v>481</v>
      </c>
      <c r="C3140" s="203" t="s">
        <v>1668</v>
      </c>
      <c r="D3140" s="202" t="s">
        <v>474</v>
      </c>
      <c r="E3140" s="202" t="s">
        <v>1667</v>
      </c>
      <c r="F3140" s="202" t="s">
        <v>475</v>
      </c>
      <c r="G3140" s="253">
        <v>7.21</v>
      </c>
      <c r="H3140" s="361" t="s">
        <v>488</v>
      </c>
      <c r="I3140" s="359" t="s">
        <v>1383</v>
      </c>
      <c r="J3140" s="359" t="s">
        <v>1380</v>
      </c>
      <c r="K3140" s="359" t="s">
        <v>22</v>
      </c>
      <c r="L3140" s="359" t="s">
        <v>1392</v>
      </c>
      <c r="M3140" s="368">
        <v>2008</v>
      </c>
      <c r="N3140" s="205">
        <v>41054</v>
      </c>
      <c r="O3140" s="203"/>
      <c r="P3140" t="str">
        <f t="shared" si="49"/>
        <v>Zumbro River Watershed Turbidity TMDL-Zumbro River-(07040004-501)-TSS</v>
      </c>
    </row>
    <row r="3141" spans="1:16" ht="27.95" hidden="1" customHeight="1" x14ac:dyDescent="0.25">
      <c r="A3141" s="203" t="s">
        <v>142</v>
      </c>
      <c r="B3141" s="202" t="s">
        <v>481</v>
      </c>
      <c r="C3141" s="203" t="s">
        <v>1668</v>
      </c>
      <c r="D3141" s="202" t="s">
        <v>474</v>
      </c>
      <c r="E3141" s="202" t="s">
        <v>1667</v>
      </c>
      <c r="F3141" s="202" t="s">
        <v>475</v>
      </c>
      <c r="G3141" s="253">
        <v>5.13</v>
      </c>
      <c r="H3141" s="361" t="s">
        <v>488</v>
      </c>
      <c r="I3141" s="359" t="s">
        <v>1384</v>
      </c>
      <c r="J3141" s="359" t="s">
        <v>1380</v>
      </c>
      <c r="K3141" s="359" t="s">
        <v>22</v>
      </c>
      <c r="L3141" s="359" t="s">
        <v>1392</v>
      </c>
      <c r="M3141" s="368">
        <v>2008</v>
      </c>
      <c r="N3141" s="205">
        <v>41054</v>
      </c>
      <c r="O3141" s="203"/>
      <c r="P3141" t="str">
        <f t="shared" si="49"/>
        <v>Zumbro River Watershed Turbidity TMDL-Zumbro River-(07040004-501)-TSS</v>
      </c>
    </row>
    <row r="3142" spans="1:16" ht="27.95" hidden="1" customHeight="1" x14ac:dyDescent="0.25">
      <c r="A3142" s="203" t="s">
        <v>142</v>
      </c>
      <c r="B3142" s="202" t="s">
        <v>481</v>
      </c>
      <c r="C3142" s="203" t="s">
        <v>1668</v>
      </c>
      <c r="D3142" s="202" t="s">
        <v>474</v>
      </c>
      <c r="E3142" s="202" t="s">
        <v>1667</v>
      </c>
      <c r="F3142" s="202" t="s">
        <v>475</v>
      </c>
      <c r="G3142" s="253">
        <v>4.33</v>
      </c>
      <c r="H3142" s="361" t="s">
        <v>488</v>
      </c>
      <c r="I3142" s="359" t="s">
        <v>1385</v>
      </c>
      <c r="J3142" s="359" t="s">
        <v>1380</v>
      </c>
      <c r="K3142" s="359" t="s">
        <v>22</v>
      </c>
      <c r="L3142" s="359" t="s">
        <v>1392</v>
      </c>
      <c r="M3142" s="368">
        <v>2008</v>
      </c>
      <c r="N3142" s="205">
        <v>41054</v>
      </c>
      <c r="O3142" s="203"/>
      <c r="P3142" t="str">
        <f t="shared" si="49"/>
        <v>Zumbro River Watershed Turbidity TMDL-Zumbro River-(07040004-501)-TSS</v>
      </c>
    </row>
    <row r="3143" spans="1:16" ht="27.95" hidden="1" customHeight="1" x14ac:dyDescent="0.25">
      <c r="A3143" s="203" t="s">
        <v>142</v>
      </c>
      <c r="B3143" s="202" t="s">
        <v>481</v>
      </c>
      <c r="C3143" s="203" t="s">
        <v>1668</v>
      </c>
      <c r="D3143" s="202" t="s">
        <v>494</v>
      </c>
      <c r="E3143" s="202" t="s">
        <v>1666</v>
      </c>
      <c r="F3143" s="202" t="s">
        <v>475</v>
      </c>
      <c r="G3143" s="253">
        <v>26.17</v>
      </c>
      <c r="H3143" s="361" t="s">
        <v>488</v>
      </c>
      <c r="I3143" s="359" t="s">
        <v>1379</v>
      </c>
      <c r="J3143" s="359" t="s">
        <v>1380</v>
      </c>
      <c r="K3143" s="359" t="s">
        <v>22</v>
      </c>
      <c r="L3143" s="359" t="s">
        <v>1392</v>
      </c>
      <c r="M3143" s="368">
        <v>2008</v>
      </c>
      <c r="N3143" s="205">
        <v>41054</v>
      </c>
      <c r="O3143" s="203"/>
      <c r="P3143" t="str">
        <f t="shared" si="49"/>
        <v>Zumbro River Watershed Turbidity TMDL-Zumbro River, South Fork-(07040004-507)-TSS</v>
      </c>
    </row>
    <row r="3144" spans="1:16" ht="27.95" hidden="1" customHeight="1" x14ac:dyDescent="0.25">
      <c r="A3144" s="203" t="s">
        <v>142</v>
      </c>
      <c r="B3144" s="202" t="s">
        <v>481</v>
      </c>
      <c r="C3144" s="203" t="s">
        <v>1668</v>
      </c>
      <c r="D3144" s="202" t="s">
        <v>494</v>
      </c>
      <c r="E3144" s="202" t="s">
        <v>1666</v>
      </c>
      <c r="F3144" s="202" t="s">
        <v>475</v>
      </c>
      <c r="G3144" s="253">
        <v>10.34</v>
      </c>
      <c r="H3144" s="361" t="s">
        <v>488</v>
      </c>
      <c r="I3144" s="359" t="s">
        <v>1382</v>
      </c>
      <c r="J3144" s="359" t="s">
        <v>1380</v>
      </c>
      <c r="K3144" s="359" t="s">
        <v>22</v>
      </c>
      <c r="L3144" s="359" t="s">
        <v>1392</v>
      </c>
      <c r="M3144" s="368">
        <v>2008</v>
      </c>
      <c r="N3144" s="205">
        <v>41054</v>
      </c>
      <c r="O3144" s="203"/>
      <c r="P3144" t="str">
        <f t="shared" si="49"/>
        <v>Zumbro River Watershed Turbidity TMDL-Zumbro River, South Fork-(07040004-507)-TSS</v>
      </c>
    </row>
    <row r="3145" spans="1:16" ht="27.95" hidden="1" customHeight="1" x14ac:dyDescent="0.25">
      <c r="A3145" s="203" t="s">
        <v>142</v>
      </c>
      <c r="B3145" s="202" t="s">
        <v>481</v>
      </c>
      <c r="C3145" s="203" t="s">
        <v>1668</v>
      </c>
      <c r="D3145" s="202" t="s">
        <v>494</v>
      </c>
      <c r="E3145" s="202" t="s">
        <v>1666</v>
      </c>
      <c r="F3145" s="202" t="s">
        <v>475</v>
      </c>
      <c r="G3145" s="253">
        <v>3.96</v>
      </c>
      <c r="H3145" s="361" t="s">
        <v>488</v>
      </c>
      <c r="I3145" s="359" t="s">
        <v>1383</v>
      </c>
      <c r="J3145" s="359" t="s">
        <v>1380</v>
      </c>
      <c r="K3145" s="359" t="s">
        <v>22</v>
      </c>
      <c r="L3145" s="359" t="s">
        <v>1392</v>
      </c>
      <c r="M3145" s="368">
        <v>2008</v>
      </c>
      <c r="N3145" s="205">
        <v>41054</v>
      </c>
      <c r="O3145" s="203"/>
      <c r="P3145" t="str">
        <f t="shared" si="49"/>
        <v>Zumbro River Watershed Turbidity TMDL-Zumbro River, South Fork-(07040004-507)-TSS</v>
      </c>
    </row>
    <row r="3146" spans="1:16" ht="27.95" hidden="1" customHeight="1" x14ac:dyDescent="0.25">
      <c r="A3146" s="203" t="s">
        <v>142</v>
      </c>
      <c r="B3146" s="202" t="s">
        <v>481</v>
      </c>
      <c r="C3146" s="203" t="s">
        <v>1668</v>
      </c>
      <c r="D3146" s="202" t="s">
        <v>494</v>
      </c>
      <c r="E3146" s="202" t="s">
        <v>1666</v>
      </c>
      <c r="F3146" s="202" t="s">
        <v>475</v>
      </c>
      <c r="G3146" s="253">
        <v>1.81</v>
      </c>
      <c r="H3146" s="361" t="s">
        <v>488</v>
      </c>
      <c r="I3146" s="359" t="s">
        <v>1384</v>
      </c>
      <c r="J3146" s="359" t="s">
        <v>1380</v>
      </c>
      <c r="K3146" s="359" t="s">
        <v>22</v>
      </c>
      <c r="L3146" s="359" t="s">
        <v>1392</v>
      </c>
      <c r="M3146" s="368">
        <v>2008</v>
      </c>
      <c r="N3146" s="205">
        <v>41054</v>
      </c>
      <c r="O3146" s="203"/>
      <c r="P3146" t="str">
        <f t="shared" si="49"/>
        <v>Zumbro River Watershed Turbidity TMDL-Zumbro River, South Fork-(07040004-507)-TSS</v>
      </c>
    </row>
    <row r="3147" spans="1:16" ht="27.95" hidden="1" customHeight="1" x14ac:dyDescent="0.25">
      <c r="A3147" s="203" t="s">
        <v>142</v>
      </c>
      <c r="B3147" s="202" t="s">
        <v>481</v>
      </c>
      <c r="C3147" s="203" t="s">
        <v>1668</v>
      </c>
      <c r="D3147" s="202" t="s">
        <v>494</v>
      </c>
      <c r="E3147" s="202" t="s">
        <v>1666</v>
      </c>
      <c r="F3147" s="202" t="s">
        <v>475</v>
      </c>
      <c r="G3147" s="253">
        <v>0.95</v>
      </c>
      <c r="H3147" s="361" t="s">
        <v>488</v>
      </c>
      <c r="I3147" s="359" t="s">
        <v>1385</v>
      </c>
      <c r="J3147" s="359" t="s">
        <v>1380</v>
      </c>
      <c r="K3147" s="359" t="s">
        <v>22</v>
      </c>
      <c r="L3147" s="359" t="s">
        <v>1392</v>
      </c>
      <c r="M3147" s="368">
        <v>2008</v>
      </c>
      <c r="N3147" s="205">
        <v>41054</v>
      </c>
      <c r="O3147" s="203"/>
      <c r="P3147" t="str">
        <f t="shared" si="49"/>
        <v>Zumbro River Watershed Turbidity TMDL-Zumbro River, South Fork-(07040004-507)-TSS</v>
      </c>
    </row>
    <row r="3148" spans="1:16" ht="27.95" hidden="1" customHeight="1" x14ac:dyDescent="0.25">
      <c r="A3148" s="203" t="s">
        <v>142</v>
      </c>
      <c r="B3148" s="202" t="s">
        <v>481</v>
      </c>
      <c r="C3148" s="203" t="s">
        <v>1668</v>
      </c>
      <c r="D3148" s="202" t="s">
        <v>807</v>
      </c>
      <c r="E3148" s="202" t="s">
        <v>1890</v>
      </c>
      <c r="F3148" s="202" t="s">
        <v>475</v>
      </c>
      <c r="G3148" s="253">
        <v>9.48</v>
      </c>
      <c r="H3148" s="361" t="s">
        <v>488</v>
      </c>
      <c r="I3148" s="359" t="s">
        <v>1379</v>
      </c>
      <c r="J3148" s="359" t="s">
        <v>1596</v>
      </c>
      <c r="K3148" s="359" t="s">
        <v>22</v>
      </c>
      <c r="L3148" s="359" t="s">
        <v>1392</v>
      </c>
      <c r="M3148" s="368">
        <v>2008</v>
      </c>
      <c r="N3148" s="205">
        <v>41054</v>
      </c>
      <c r="O3148" s="203" t="s">
        <v>1597</v>
      </c>
      <c r="P3148" t="str">
        <f t="shared" si="49"/>
        <v>Zumbro River Watershed Turbidity TMDL-Bear Creek-(07040004-538)-TSS</v>
      </c>
    </row>
    <row r="3149" spans="1:16" ht="27.95" hidden="1" customHeight="1" x14ac:dyDescent="0.25">
      <c r="A3149" s="203" t="s">
        <v>142</v>
      </c>
      <c r="B3149" s="202" t="s">
        <v>481</v>
      </c>
      <c r="C3149" s="203" t="s">
        <v>1668</v>
      </c>
      <c r="D3149" s="202" t="s">
        <v>807</v>
      </c>
      <c r="E3149" s="202" t="s">
        <v>1890</v>
      </c>
      <c r="F3149" s="202" t="s">
        <v>475</v>
      </c>
      <c r="G3149" s="253">
        <v>5.1100000000000003</v>
      </c>
      <c r="H3149" s="361" t="s">
        <v>488</v>
      </c>
      <c r="I3149" s="359" t="s">
        <v>1382</v>
      </c>
      <c r="J3149" s="359" t="s">
        <v>1596</v>
      </c>
      <c r="K3149" s="359" t="s">
        <v>22</v>
      </c>
      <c r="L3149" s="359" t="s">
        <v>1392</v>
      </c>
      <c r="M3149" s="368">
        <v>2008</v>
      </c>
      <c r="N3149" s="205">
        <v>41054</v>
      </c>
      <c r="O3149" s="203" t="s">
        <v>1597</v>
      </c>
      <c r="P3149" t="str">
        <f t="shared" si="49"/>
        <v>Zumbro River Watershed Turbidity TMDL-Bear Creek-(07040004-538)-TSS</v>
      </c>
    </row>
    <row r="3150" spans="1:16" ht="27.95" hidden="1" customHeight="1" x14ac:dyDescent="0.25">
      <c r="A3150" s="203" t="s">
        <v>142</v>
      </c>
      <c r="B3150" s="202" t="s">
        <v>481</v>
      </c>
      <c r="C3150" s="203" t="s">
        <v>1668</v>
      </c>
      <c r="D3150" s="202" t="s">
        <v>807</v>
      </c>
      <c r="E3150" s="202" t="s">
        <v>1890</v>
      </c>
      <c r="F3150" s="202" t="s">
        <v>475</v>
      </c>
      <c r="G3150" s="253">
        <v>2.63</v>
      </c>
      <c r="H3150" s="361" t="s">
        <v>488</v>
      </c>
      <c r="I3150" s="359" t="s">
        <v>1383</v>
      </c>
      <c r="J3150" s="359" t="s">
        <v>1596</v>
      </c>
      <c r="K3150" s="359" t="s">
        <v>22</v>
      </c>
      <c r="L3150" s="359" t="s">
        <v>1392</v>
      </c>
      <c r="M3150" s="368">
        <v>2008</v>
      </c>
      <c r="N3150" s="205">
        <v>41054</v>
      </c>
      <c r="O3150" s="203" t="s">
        <v>1597</v>
      </c>
      <c r="P3150" t="str">
        <f t="shared" si="49"/>
        <v>Zumbro River Watershed Turbidity TMDL-Bear Creek-(07040004-538)-TSS</v>
      </c>
    </row>
    <row r="3151" spans="1:16" ht="27.95" hidden="1" customHeight="1" x14ac:dyDescent="0.25">
      <c r="A3151" s="203" t="s">
        <v>142</v>
      </c>
      <c r="B3151" s="202" t="s">
        <v>481</v>
      </c>
      <c r="C3151" s="203" t="s">
        <v>1668</v>
      </c>
      <c r="D3151" s="202" t="s">
        <v>807</v>
      </c>
      <c r="E3151" s="202" t="s">
        <v>1890</v>
      </c>
      <c r="F3151" s="202" t="s">
        <v>475</v>
      </c>
      <c r="G3151" s="253">
        <v>1.2</v>
      </c>
      <c r="H3151" s="361" t="s">
        <v>488</v>
      </c>
      <c r="I3151" s="359" t="s">
        <v>1384</v>
      </c>
      <c r="J3151" s="359" t="s">
        <v>1596</v>
      </c>
      <c r="K3151" s="359" t="s">
        <v>22</v>
      </c>
      <c r="L3151" s="359" t="s">
        <v>1392</v>
      </c>
      <c r="M3151" s="368">
        <v>2008</v>
      </c>
      <c r="N3151" s="205">
        <v>41054</v>
      </c>
      <c r="O3151" s="203" t="s">
        <v>1597</v>
      </c>
      <c r="P3151" t="str">
        <f t="shared" si="49"/>
        <v>Zumbro River Watershed Turbidity TMDL-Bear Creek-(07040004-538)-TSS</v>
      </c>
    </row>
    <row r="3152" spans="1:16" ht="27.95" hidden="1" customHeight="1" x14ac:dyDescent="0.25">
      <c r="A3152" s="203" t="s">
        <v>142</v>
      </c>
      <c r="B3152" s="202" t="s">
        <v>481</v>
      </c>
      <c r="C3152" s="203" t="s">
        <v>1668</v>
      </c>
      <c r="D3152" s="202" t="s">
        <v>807</v>
      </c>
      <c r="E3152" s="202" t="s">
        <v>1890</v>
      </c>
      <c r="F3152" s="202" t="s">
        <v>475</v>
      </c>
      <c r="G3152" s="253">
        <v>0.73</v>
      </c>
      <c r="H3152" s="361" t="s">
        <v>488</v>
      </c>
      <c r="I3152" s="359" t="s">
        <v>1385</v>
      </c>
      <c r="J3152" s="359" t="s">
        <v>1596</v>
      </c>
      <c r="K3152" s="359" t="s">
        <v>22</v>
      </c>
      <c r="L3152" s="359" t="s">
        <v>1392</v>
      </c>
      <c r="M3152" s="368">
        <v>2008</v>
      </c>
      <c r="N3152" s="205">
        <v>41054</v>
      </c>
      <c r="O3152" s="203" t="s">
        <v>1597</v>
      </c>
      <c r="P3152" t="str">
        <f t="shared" si="49"/>
        <v>Zumbro River Watershed Turbidity TMDL-Bear Creek-(07040004-538)-TSS</v>
      </c>
    </row>
    <row r="3153" spans="1:16" ht="27.95" hidden="1" customHeight="1" x14ac:dyDescent="0.25">
      <c r="A3153" s="203" t="s">
        <v>142</v>
      </c>
      <c r="B3153" s="202" t="s">
        <v>481</v>
      </c>
      <c r="C3153" s="203" t="s">
        <v>1668</v>
      </c>
      <c r="D3153" s="202" t="s">
        <v>809</v>
      </c>
      <c r="E3153" s="202" t="s">
        <v>1890</v>
      </c>
      <c r="F3153" s="202" t="s">
        <v>475</v>
      </c>
      <c r="G3153" s="253">
        <v>2</v>
      </c>
      <c r="H3153" s="361" t="s">
        <v>488</v>
      </c>
      <c r="I3153" s="359" t="s">
        <v>1379</v>
      </c>
      <c r="J3153" s="359" t="s">
        <v>1596</v>
      </c>
      <c r="K3153" s="359" t="s">
        <v>22</v>
      </c>
      <c r="L3153" s="359" t="s">
        <v>1392</v>
      </c>
      <c r="M3153" s="368">
        <v>2008</v>
      </c>
      <c r="N3153" s="205">
        <v>41054</v>
      </c>
      <c r="O3153" s="203" t="s">
        <v>1597</v>
      </c>
      <c r="P3153" t="str">
        <f t="shared" si="49"/>
        <v>Zumbro River Watershed Turbidity TMDL-Bear Creek-(07040004-539)-TSS</v>
      </c>
    </row>
    <row r="3154" spans="1:16" ht="27.95" hidden="1" customHeight="1" x14ac:dyDescent="0.25">
      <c r="A3154" s="203" t="s">
        <v>142</v>
      </c>
      <c r="B3154" s="202" t="s">
        <v>481</v>
      </c>
      <c r="C3154" s="203" t="s">
        <v>1668</v>
      </c>
      <c r="D3154" s="202" t="s">
        <v>809</v>
      </c>
      <c r="E3154" s="202" t="s">
        <v>1890</v>
      </c>
      <c r="F3154" s="202" t="s">
        <v>475</v>
      </c>
      <c r="G3154" s="253">
        <v>1.08</v>
      </c>
      <c r="H3154" s="361" t="s">
        <v>488</v>
      </c>
      <c r="I3154" s="359" t="s">
        <v>1382</v>
      </c>
      <c r="J3154" s="359" t="s">
        <v>1596</v>
      </c>
      <c r="K3154" s="359" t="s">
        <v>22</v>
      </c>
      <c r="L3154" s="359" t="s">
        <v>1392</v>
      </c>
      <c r="M3154" s="368">
        <v>2008</v>
      </c>
      <c r="N3154" s="205">
        <v>41054</v>
      </c>
      <c r="O3154" s="203" t="s">
        <v>1597</v>
      </c>
      <c r="P3154" t="str">
        <f t="shared" si="49"/>
        <v>Zumbro River Watershed Turbidity TMDL-Bear Creek-(07040004-539)-TSS</v>
      </c>
    </row>
    <row r="3155" spans="1:16" ht="27.95" hidden="1" customHeight="1" x14ac:dyDescent="0.25">
      <c r="A3155" s="203" t="s">
        <v>142</v>
      </c>
      <c r="B3155" s="202" t="s">
        <v>481</v>
      </c>
      <c r="C3155" s="203" t="s">
        <v>1668</v>
      </c>
      <c r="D3155" s="202" t="s">
        <v>809</v>
      </c>
      <c r="E3155" s="202" t="s">
        <v>1890</v>
      </c>
      <c r="F3155" s="202" t="s">
        <v>475</v>
      </c>
      <c r="G3155" s="253">
        <v>0.56000000000000005</v>
      </c>
      <c r="H3155" s="361" t="s">
        <v>488</v>
      </c>
      <c r="I3155" s="359" t="s">
        <v>1383</v>
      </c>
      <c r="J3155" s="359" t="s">
        <v>1596</v>
      </c>
      <c r="K3155" s="359" t="s">
        <v>22</v>
      </c>
      <c r="L3155" s="359" t="s">
        <v>1392</v>
      </c>
      <c r="M3155" s="368">
        <v>2008</v>
      </c>
      <c r="N3155" s="205">
        <v>41054</v>
      </c>
      <c r="O3155" s="203" t="s">
        <v>1597</v>
      </c>
      <c r="P3155" t="str">
        <f t="shared" si="49"/>
        <v>Zumbro River Watershed Turbidity TMDL-Bear Creek-(07040004-539)-TSS</v>
      </c>
    </row>
    <row r="3156" spans="1:16" ht="27.95" hidden="1" customHeight="1" x14ac:dyDescent="0.25">
      <c r="A3156" s="203" t="s">
        <v>142</v>
      </c>
      <c r="B3156" s="202" t="s">
        <v>481</v>
      </c>
      <c r="C3156" s="203" t="s">
        <v>1668</v>
      </c>
      <c r="D3156" s="202" t="s">
        <v>809</v>
      </c>
      <c r="E3156" s="202" t="s">
        <v>1890</v>
      </c>
      <c r="F3156" s="202" t="s">
        <v>475</v>
      </c>
      <c r="G3156" s="253">
        <v>0.25</v>
      </c>
      <c r="H3156" s="361" t="s">
        <v>488</v>
      </c>
      <c r="I3156" s="359" t="s">
        <v>1384</v>
      </c>
      <c r="J3156" s="359" t="s">
        <v>1596</v>
      </c>
      <c r="K3156" s="359" t="s">
        <v>22</v>
      </c>
      <c r="L3156" s="359" t="s">
        <v>1392</v>
      </c>
      <c r="M3156" s="368">
        <v>2008</v>
      </c>
      <c r="N3156" s="205">
        <v>41054</v>
      </c>
      <c r="O3156" s="203" t="s">
        <v>1597</v>
      </c>
      <c r="P3156" t="str">
        <f t="shared" si="49"/>
        <v>Zumbro River Watershed Turbidity TMDL-Bear Creek-(07040004-539)-TSS</v>
      </c>
    </row>
    <row r="3157" spans="1:16" ht="27.95" hidden="1" customHeight="1" x14ac:dyDescent="0.25">
      <c r="A3157" s="203" t="s">
        <v>142</v>
      </c>
      <c r="B3157" s="202" t="s">
        <v>481</v>
      </c>
      <c r="C3157" s="203" t="s">
        <v>1668</v>
      </c>
      <c r="D3157" s="202" t="s">
        <v>809</v>
      </c>
      <c r="E3157" s="202" t="s">
        <v>1890</v>
      </c>
      <c r="F3157" s="202" t="s">
        <v>475</v>
      </c>
      <c r="G3157" s="253">
        <v>0.15</v>
      </c>
      <c r="H3157" s="361" t="s">
        <v>488</v>
      </c>
      <c r="I3157" s="359" t="s">
        <v>1385</v>
      </c>
      <c r="J3157" s="359" t="s">
        <v>1596</v>
      </c>
      <c r="K3157" s="359" t="s">
        <v>22</v>
      </c>
      <c r="L3157" s="359" t="s">
        <v>1392</v>
      </c>
      <c r="M3157" s="368">
        <v>2008</v>
      </c>
      <c r="N3157" s="205">
        <v>41054</v>
      </c>
      <c r="O3157" s="203" t="s">
        <v>1597</v>
      </c>
      <c r="P3157" t="str">
        <f t="shared" si="49"/>
        <v>Zumbro River Watershed Turbidity TMDL-Bear Creek-(07040004-539)-TSS</v>
      </c>
    </row>
    <row r="3158" spans="1:16" ht="27.95" hidden="1" customHeight="1" x14ac:dyDescent="0.25">
      <c r="A3158" s="203" t="s">
        <v>142</v>
      </c>
      <c r="B3158" s="202" t="s">
        <v>481</v>
      </c>
      <c r="C3158" s="203" t="s">
        <v>1668</v>
      </c>
      <c r="D3158" s="202" t="s">
        <v>506</v>
      </c>
      <c r="E3158" s="202" t="s">
        <v>1669</v>
      </c>
      <c r="F3158" s="202" t="s">
        <v>475</v>
      </c>
      <c r="G3158" s="253">
        <v>5.17</v>
      </c>
      <c r="H3158" s="361" t="s">
        <v>488</v>
      </c>
      <c r="I3158" s="359" t="s">
        <v>1379</v>
      </c>
      <c r="J3158" s="359" t="s">
        <v>1596</v>
      </c>
      <c r="K3158" s="359" t="s">
        <v>22</v>
      </c>
      <c r="L3158" s="359" t="s">
        <v>1392</v>
      </c>
      <c r="M3158" s="368">
        <v>2008</v>
      </c>
      <c r="N3158" s="205">
        <v>41054</v>
      </c>
      <c r="O3158" s="361" t="s">
        <v>1597</v>
      </c>
      <c r="P3158" t="str">
        <f t="shared" si="49"/>
        <v>Zumbro River Watershed Turbidity TMDL-Willow Creek-(07040004-540)-TSS</v>
      </c>
    </row>
    <row r="3159" spans="1:16" ht="27.95" hidden="1" customHeight="1" x14ac:dyDescent="0.25">
      <c r="A3159" s="203" t="s">
        <v>142</v>
      </c>
      <c r="B3159" s="202" t="s">
        <v>481</v>
      </c>
      <c r="C3159" s="203" t="s">
        <v>1668</v>
      </c>
      <c r="D3159" s="202" t="s">
        <v>506</v>
      </c>
      <c r="E3159" s="202" t="s">
        <v>1669</v>
      </c>
      <c r="F3159" s="202" t="s">
        <v>475</v>
      </c>
      <c r="G3159" s="253">
        <v>2.79</v>
      </c>
      <c r="H3159" s="361" t="s">
        <v>488</v>
      </c>
      <c r="I3159" s="359" t="s">
        <v>1382</v>
      </c>
      <c r="J3159" s="359" t="s">
        <v>1596</v>
      </c>
      <c r="K3159" s="359" t="s">
        <v>22</v>
      </c>
      <c r="L3159" s="359" t="s">
        <v>1392</v>
      </c>
      <c r="M3159" s="368">
        <v>2008</v>
      </c>
      <c r="N3159" s="205">
        <v>41054</v>
      </c>
      <c r="O3159" s="361" t="s">
        <v>1597</v>
      </c>
      <c r="P3159" t="str">
        <f t="shared" si="49"/>
        <v>Zumbro River Watershed Turbidity TMDL-Willow Creek-(07040004-540)-TSS</v>
      </c>
    </row>
    <row r="3160" spans="1:16" ht="27.95" hidden="1" customHeight="1" x14ac:dyDescent="0.25">
      <c r="A3160" s="203" t="s">
        <v>142</v>
      </c>
      <c r="B3160" s="202" t="s">
        <v>481</v>
      </c>
      <c r="C3160" s="203" t="s">
        <v>1668</v>
      </c>
      <c r="D3160" s="202" t="s">
        <v>506</v>
      </c>
      <c r="E3160" s="202" t="s">
        <v>1669</v>
      </c>
      <c r="F3160" s="202" t="s">
        <v>475</v>
      </c>
      <c r="G3160" s="253">
        <v>1.43</v>
      </c>
      <c r="H3160" s="361" t="s">
        <v>488</v>
      </c>
      <c r="I3160" s="359" t="s">
        <v>1383</v>
      </c>
      <c r="J3160" s="359" t="s">
        <v>1596</v>
      </c>
      <c r="K3160" s="359" t="s">
        <v>22</v>
      </c>
      <c r="L3160" s="359" t="s">
        <v>1392</v>
      </c>
      <c r="M3160" s="368">
        <v>2008</v>
      </c>
      <c r="N3160" s="205">
        <v>41054</v>
      </c>
      <c r="O3160" s="361" t="s">
        <v>1597</v>
      </c>
      <c r="P3160" t="str">
        <f t="shared" si="49"/>
        <v>Zumbro River Watershed Turbidity TMDL-Willow Creek-(07040004-540)-TSS</v>
      </c>
    </row>
    <row r="3161" spans="1:16" ht="27.95" hidden="1" customHeight="1" x14ac:dyDescent="0.25">
      <c r="A3161" s="203" t="s">
        <v>142</v>
      </c>
      <c r="B3161" s="202" t="s">
        <v>481</v>
      </c>
      <c r="C3161" s="203" t="s">
        <v>1668</v>
      </c>
      <c r="D3161" s="202" t="s">
        <v>506</v>
      </c>
      <c r="E3161" s="202" t="s">
        <v>1669</v>
      </c>
      <c r="F3161" s="202" t="s">
        <v>475</v>
      </c>
      <c r="G3161" s="253">
        <v>0.65</v>
      </c>
      <c r="H3161" s="361" t="s">
        <v>488</v>
      </c>
      <c r="I3161" s="359" t="s">
        <v>1384</v>
      </c>
      <c r="J3161" s="359" t="s">
        <v>1596</v>
      </c>
      <c r="K3161" s="359" t="s">
        <v>22</v>
      </c>
      <c r="L3161" s="359" t="s">
        <v>1392</v>
      </c>
      <c r="M3161" s="368">
        <v>2008</v>
      </c>
      <c r="N3161" s="205">
        <v>41054</v>
      </c>
      <c r="O3161" s="361" t="s">
        <v>1597</v>
      </c>
      <c r="P3161" t="str">
        <f t="shared" si="49"/>
        <v>Zumbro River Watershed Turbidity TMDL-Willow Creek-(07040004-540)-TSS</v>
      </c>
    </row>
    <row r="3162" spans="1:16" ht="27.95" hidden="1" customHeight="1" x14ac:dyDescent="0.25">
      <c r="A3162" s="203" t="s">
        <v>142</v>
      </c>
      <c r="B3162" s="202" t="s">
        <v>481</v>
      </c>
      <c r="C3162" s="203" t="s">
        <v>1668</v>
      </c>
      <c r="D3162" s="202" t="s">
        <v>506</v>
      </c>
      <c r="E3162" s="202" t="s">
        <v>1669</v>
      </c>
      <c r="F3162" s="202" t="s">
        <v>475</v>
      </c>
      <c r="G3162" s="253">
        <v>0.39</v>
      </c>
      <c r="H3162" s="361" t="s">
        <v>488</v>
      </c>
      <c r="I3162" s="359" t="s">
        <v>1385</v>
      </c>
      <c r="J3162" s="359" t="s">
        <v>1596</v>
      </c>
      <c r="K3162" s="359" t="s">
        <v>22</v>
      </c>
      <c r="L3162" s="359" t="s">
        <v>1392</v>
      </c>
      <c r="M3162" s="368">
        <v>2008</v>
      </c>
      <c r="N3162" s="205">
        <v>41054</v>
      </c>
      <c r="O3162" s="361" t="s">
        <v>1597</v>
      </c>
      <c r="P3162" t="str">
        <f t="shared" si="49"/>
        <v>Zumbro River Watershed Turbidity TMDL-Willow Creek-(07040004-540)-TSS</v>
      </c>
    </row>
    <row r="3163" spans="1:16" ht="27.95" hidden="1" customHeight="1" x14ac:dyDescent="0.25">
      <c r="A3163" s="203" t="s">
        <v>142</v>
      </c>
      <c r="B3163" s="202" t="s">
        <v>481</v>
      </c>
      <c r="C3163" s="203" t="s">
        <v>1668</v>
      </c>
      <c r="D3163" s="202" t="s">
        <v>579</v>
      </c>
      <c r="E3163" s="202" t="s">
        <v>1891</v>
      </c>
      <c r="F3163" s="202" t="s">
        <v>475</v>
      </c>
      <c r="G3163" s="253">
        <v>0.7</v>
      </c>
      <c r="H3163" s="361" t="s">
        <v>488</v>
      </c>
      <c r="I3163" s="359" t="s">
        <v>1379</v>
      </c>
      <c r="J3163" s="359" t="s">
        <v>1380</v>
      </c>
      <c r="K3163" s="359" t="s">
        <v>22</v>
      </c>
      <c r="L3163" s="359" t="s">
        <v>1392</v>
      </c>
      <c r="M3163" s="368">
        <v>2008</v>
      </c>
      <c r="N3163" s="205">
        <v>41054</v>
      </c>
      <c r="O3163" s="203"/>
      <c r="P3163" t="str">
        <f t="shared" si="49"/>
        <v>Zumbro River Watershed Turbidity TMDL-Silver Creek-(07040004-552)-TSS</v>
      </c>
    </row>
    <row r="3164" spans="1:16" ht="27.95" hidden="1" customHeight="1" x14ac:dyDescent="0.25">
      <c r="A3164" s="203" t="s">
        <v>142</v>
      </c>
      <c r="B3164" s="202" t="s">
        <v>481</v>
      </c>
      <c r="C3164" s="203" t="s">
        <v>1668</v>
      </c>
      <c r="D3164" s="202" t="s">
        <v>579</v>
      </c>
      <c r="E3164" s="202" t="s">
        <v>1891</v>
      </c>
      <c r="F3164" s="202" t="s">
        <v>475</v>
      </c>
      <c r="G3164" s="253">
        <v>0.28999999999999998</v>
      </c>
      <c r="H3164" s="361" t="s">
        <v>488</v>
      </c>
      <c r="I3164" s="359" t="s">
        <v>1382</v>
      </c>
      <c r="J3164" s="359" t="s">
        <v>1380</v>
      </c>
      <c r="K3164" s="359" t="s">
        <v>22</v>
      </c>
      <c r="L3164" s="359" t="s">
        <v>1392</v>
      </c>
      <c r="M3164" s="368">
        <v>2008</v>
      </c>
      <c r="N3164" s="205">
        <v>41054</v>
      </c>
      <c r="O3164" s="203"/>
      <c r="P3164" t="str">
        <f t="shared" si="49"/>
        <v>Zumbro River Watershed Turbidity TMDL-Silver Creek-(07040004-552)-TSS</v>
      </c>
    </row>
    <row r="3165" spans="1:16" ht="27.95" hidden="1" customHeight="1" x14ac:dyDescent="0.25">
      <c r="A3165" s="203" t="s">
        <v>142</v>
      </c>
      <c r="B3165" s="202" t="s">
        <v>481</v>
      </c>
      <c r="C3165" s="203" t="s">
        <v>1668</v>
      </c>
      <c r="D3165" s="202" t="s">
        <v>579</v>
      </c>
      <c r="E3165" s="202" t="s">
        <v>1891</v>
      </c>
      <c r="F3165" s="202" t="s">
        <v>475</v>
      </c>
      <c r="G3165" s="253">
        <v>0.11</v>
      </c>
      <c r="H3165" s="361" t="s">
        <v>488</v>
      </c>
      <c r="I3165" s="359" t="s">
        <v>1383</v>
      </c>
      <c r="J3165" s="359" t="s">
        <v>1380</v>
      </c>
      <c r="K3165" s="359" t="s">
        <v>22</v>
      </c>
      <c r="L3165" s="359" t="s">
        <v>1392</v>
      </c>
      <c r="M3165" s="368">
        <v>2008</v>
      </c>
      <c r="N3165" s="205">
        <v>41054</v>
      </c>
      <c r="O3165" s="203"/>
      <c r="P3165" t="str">
        <f t="shared" si="49"/>
        <v>Zumbro River Watershed Turbidity TMDL-Silver Creek-(07040004-552)-TSS</v>
      </c>
    </row>
    <row r="3166" spans="1:16" ht="27.95" hidden="1" customHeight="1" x14ac:dyDescent="0.25">
      <c r="A3166" s="203" t="s">
        <v>142</v>
      </c>
      <c r="B3166" s="202" t="s">
        <v>481</v>
      </c>
      <c r="C3166" s="203" t="s">
        <v>1668</v>
      </c>
      <c r="D3166" s="202" t="s">
        <v>579</v>
      </c>
      <c r="E3166" s="202" t="s">
        <v>1891</v>
      </c>
      <c r="F3166" s="202" t="s">
        <v>475</v>
      </c>
      <c r="G3166" s="253">
        <v>0.03</v>
      </c>
      <c r="H3166" s="361" t="s">
        <v>488</v>
      </c>
      <c r="I3166" s="359" t="s">
        <v>1384</v>
      </c>
      <c r="J3166" s="359" t="s">
        <v>1380</v>
      </c>
      <c r="K3166" s="359" t="s">
        <v>22</v>
      </c>
      <c r="L3166" s="359" t="s">
        <v>1392</v>
      </c>
      <c r="M3166" s="368">
        <v>2008</v>
      </c>
      <c r="N3166" s="205">
        <v>41054</v>
      </c>
      <c r="O3166" s="203"/>
      <c r="P3166" t="str">
        <f t="shared" si="49"/>
        <v>Zumbro River Watershed Turbidity TMDL-Silver Creek-(07040004-552)-TSS</v>
      </c>
    </row>
    <row r="3167" spans="1:16" ht="27.95" hidden="1" customHeight="1" x14ac:dyDescent="0.25">
      <c r="A3167" s="203" t="s">
        <v>142</v>
      </c>
      <c r="B3167" s="202" t="s">
        <v>481</v>
      </c>
      <c r="C3167" s="203" t="s">
        <v>1668</v>
      </c>
      <c r="D3167" s="202" t="s">
        <v>579</v>
      </c>
      <c r="E3167" s="202" t="s">
        <v>1891</v>
      </c>
      <c r="F3167" s="202" t="s">
        <v>475</v>
      </c>
      <c r="G3167" s="253" t="s">
        <v>515</v>
      </c>
      <c r="H3167" s="361" t="s">
        <v>488</v>
      </c>
      <c r="I3167" s="359" t="s">
        <v>1385</v>
      </c>
      <c r="J3167" s="359" t="s">
        <v>1380</v>
      </c>
      <c r="K3167" s="359" t="s">
        <v>22</v>
      </c>
      <c r="L3167" s="359" t="s">
        <v>1392</v>
      </c>
      <c r="M3167" s="368">
        <v>2008</v>
      </c>
      <c r="N3167" s="205">
        <v>41054</v>
      </c>
      <c r="O3167" s="203"/>
      <c r="P3167" t="str">
        <f t="shared" si="49"/>
        <v>Zumbro River Watershed Turbidity TMDL-Silver Creek-(07040004-552)-TSS</v>
      </c>
    </row>
    <row r="3168" spans="1:16" ht="27.95" hidden="1" customHeight="1" x14ac:dyDescent="0.25">
      <c r="A3168" s="203" t="s">
        <v>142</v>
      </c>
      <c r="B3168" s="202" t="s">
        <v>481</v>
      </c>
      <c r="C3168" s="203" t="s">
        <v>1668</v>
      </c>
      <c r="D3168" s="202" t="s">
        <v>581</v>
      </c>
      <c r="E3168" s="202" t="s">
        <v>1891</v>
      </c>
      <c r="F3168" s="202" t="s">
        <v>475</v>
      </c>
      <c r="G3168" s="253">
        <v>1.4</v>
      </c>
      <c r="H3168" s="361" t="s">
        <v>488</v>
      </c>
      <c r="I3168" s="359" t="s">
        <v>1379</v>
      </c>
      <c r="J3168" s="359" t="s">
        <v>1380</v>
      </c>
      <c r="K3168" s="359" t="s">
        <v>22</v>
      </c>
      <c r="L3168" s="359" t="s">
        <v>1392</v>
      </c>
      <c r="M3168" s="368">
        <v>2005</v>
      </c>
      <c r="N3168" s="205">
        <v>41054</v>
      </c>
      <c r="O3168" s="203"/>
      <c r="P3168" t="str">
        <f t="shared" si="49"/>
        <v>Zumbro River Watershed Turbidity TMDL-Silver Creek-(07040004-553)-TSS</v>
      </c>
    </row>
    <row r="3169" spans="1:16" ht="27.95" hidden="1" customHeight="1" x14ac:dyDescent="0.25">
      <c r="A3169" s="203" t="s">
        <v>142</v>
      </c>
      <c r="B3169" s="202" t="s">
        <v>481</v>
      </c>
      <c r="C3169" s="203" t="s">
        <v>1668</v>
      </c>
      <c r="D3169" s="202" t="s">
        <v>581</v>
      </c>
      <c r="E3169" s="202" t="s">
        <v>1891</v>
      </c>
      <c r="F3169" s="202" t="s">
        <v>475</v>
      </c>
      <c r="G3169" s="253">
        <v>0.59</v>
      </c>
      <c r="H3169" s="361" t="s">
        <v>488</v>
      </c>
      <c r="I3169" s="359" t="s">
        <v>1382</v>
      </c>
      <c r="J3169" s="359" t="s">
        <v>1380</v>
      </c>
      <c r="K3169" s="359" t="s">
        <v>22</v>
      </c>
      <c r="L3169" s="359" t="s">
        <v>1392</v>
      </c>
      <c r="M3169" s="368">
        <v>2005</v>
      </c>
      <c r="N3169" s="205">
        <v>41054</v>
      </c>
      <c r="O3169" s="203"/>
      <c r="P3169" t="str">
        <f t="shared" si="49"/>
        <v>Zumbro River Watershed Turbidity TMDL-Silver Creek-(07040004-553)-TSS</v>
      </c>
    </row>
    <row r="3170" spans="1:16" ht="27.95" hidden="1" customHeight="1" x14ac:dyDescent="0.25">
      <c r="A3170" s="203" t="s">
        <v>142</v>
      </c>
      <c r="B3170" s="202" t="s">
        <v>481</v>
      </c>
      <c r="C3170" s="203" t="s">
        <v>1668</v>
      </c>
      <c r="D3170" s="202" t="s">
        <v>581</v>
      </c>
      <c r="E3170" s="202" t="s">
        <v>1891</v>
      </c>
      <c r="F3170" s="202" t="s">
        <v>475</v>
      </c>
      <c r="G3170" s="253">
        <v>0.21</v>
      </c>
      <c r="H3170" s="361" t="s">
        <v>488</v>
      </c>
      <c r="I3170" s="359" t="s">
        <v>1383</v>
      </c>
      <c r="J3170" s="359" t="s">
        <v>1380</v>
      </c>
      <c r="K3170" s="359" t="s">
        <v>22</v>
      </c>
      <c r="L3170" s="359" t="s">
        <v>1392</v>
      </c>
      <c r="M3170" s="368">
        <v>2005</v>
      </c>
      <c r="N3170" s="205">
        <v>41054</v>
      </c>
      <c r="O3170" s="203"/>
      <c r="P3170" t="str">
        <f t="shared" si="49"/>
        <v>Zumbro River Watershed Turbidity TMDL-Silver Creek-(07040004-553)-TSS</v>
      </c>
    </row>
    <row r="3171" spans="1:16" ht="27.95" hidden="1" customHeight="1" x14ac:dyDescent="0.25">
      <c r="A3171" s="203" t="s">
        <v>142</v>
      </c>
      <c r="B3171" s="202" t="s">
        <v>481</v>
      </c>
      <c r="C3171" s="203" t="s">
        <v>1668</v>
      </c>
      <c r="D3171" s="202" t="s">
        <v>581</v>
      </c>
      <c r="E3171" s="202" t="s">
        <v>1891</v>
      </c>
      <c r="F3171" s="202" t="s">
        <v>475</v>
      </c>
      <c r="G3171" s="253">
        <v>0.05</v>
      </c>
      <c r="H3171" s="361" t="s">
        <v>488</v>
      </c>
      <c r="I3171" s="359" t="s">
        <v>1384</v>
      </c>
      <c r="J3171" s="359" t="s">
        <v>1380</v>
      </c>
      <c r="K3171" s="359" t="s">
        <v>22</v>
      </c>
      <c r="L3171" s="359" t="s">
        <v>1392</v>
      </c>
      <c r="M3171" s="368">
        <v>2005</v>
      </c>
      <c r="N3171" s="205">
        <v>41054</v>
      </c>
      <c r="O3171" s="203"/>
      <c r="P3171" t="str">
        <f t="shared" si="49"/>
        <v>Zumbro River Watershed Turbidity TMDL-Silver Creek-(07040004-553)-TSS</v>
      </c>
    </row>
    <row r="3172" spans="1:16" ht="27.95" hidden="1" customHeight="1" x14ac:dyDescent="0.25">
      <c r="A3172" s="203" t="s">
        <v>142</v>
      </c>
      <c r="B3172" s="202" t="s">
        <v>481</v>
      </c>
      <c r="C3172" s="203" t="s">
        <v>1668</v>
      </c>
      <c r="D3172" s="202" t="s">
        <v>581</v>
      </c>
      <c r="E3172" s="202" t="s">
        <v>1891</v>
      </c>
      <c r="F3172" s="202" t="s">
        <v>475</v>
      </c>
      <c r="G3172" s="253" t="s">
        <v>515</v>
      </c>
      <c r="H3172" s="361" t="s">
        <v>488</v>
      </c>
      <c r="I3172" s="359" t="s">
        <v>1385</v>
      </c>
      <c r="J3172" s="359" t="s">
        <v>1380</v>
      </c>
      <c r="K3172" s="359" t="s">
        <v>22</v>
      </c>
      <c r="L3172" s="359" t="s">
        <v>1392</v>
      </c>
      <c r="M3172" s="368">
        <v>2005</v>
      </c>
      <c r="N3172" s="205">
        <v>41054</v>
      </c>
      <c r="O3172" s="203"/>
      <c r="P3172" t="str">
        <f t="shared" si="49"/>
        <v>Zumbro River Watershed Turbidity TMDL-Silver Creek-(07040004-553)-TSS</v>
      </c>
    </row>
    <row r="3173" spans="1:16" ht="27.95" hidden="1" customHeight="1" x14ac:dyDescent="0.25">
      <c r="A3173" s="203" t="s">
        <v>142</v>
      </c>
      <c r="B3173" s="202" t="s">
        <v>481</v>
      </c>
      <c r="C3173" s="203" t="s">
        <v>1668</v>
      </c>
      <c r="D3173" s="202" t="s">
        <v>779</v>
      </c>
      <c r="E3173" s="202" t="s">
        <v>1670</v>
      </c>
      <c r="F3173" s="202" t="s">
        <v>475</v>
      </c>
      <c r="G3173" s="253">
        <v>3.29</v>
      </c>
      <c r="H3173" s="361" t="s">
        <v>488</v>
      </c>
      <c r="I3173" s="359" t="s">
        <v>1379</v>
      </c>
      <c r="J3173" s="359" t="s">
        <v>1380</v>
      </c>
      <c r="K3173" s="359" t="s">
        <v>22</v>
      </c>
      <c r="L3173" s="359" t="s">
        <v>1392</v>
      </c>
      <c r="M3173" s="368">
        <v>2008</v>
      </c>
      <c r="N3173" s="205">
        <v>41054</v>
      </c>
      <c r="O3173" s="203"/>
      <c r="P3173" t="str">
        <f t="shared" si="49"/>
        <v>Zumbro River Watershed Turbidity TMDL-Cascade Creek-(07040004-581)-TSS</v>
      </c>
    </row>
    <row r="3174" spans="1:16" ht="27.95" hidden="1" customHeight="1" x14ac:dyDescent="0.25">
      <c r="A3174" s="203" t="s">
        <v>142</v>
      </c>
      <c r="B3174" s="202" t="s">
        <v>481</v>
      </c>
      <c r="C3174" s="203" t="s">
        <v>1668</v>
      </c>
      <c r="D3174" s="202" t="s">
        <v>779</v>
      </c>
      <c r="E3174" s="202" t="s">
        <v>1670</v>
      </c>
      <c r="F3174" s="202" t="s">
        <v>475</v>
      </c>
      <c r="G3174" s="253">
        <v>1.73</v>
      </c>
      <c r="H3174" s="361" t="s">
        <v>488</v>
      </c>
      <c r="I3174" s="359" t="s">
        <v>1382</v>
      </c>
      <c r="J3174" s="359" t="s">
        <v>1380</v>
      </c>
      <c r="K3174" s="359" t="s">
        <v>22</v>
      </c>
      <c r="L3174" s="359" t="s">
        <v>1392</v>
      </c>
      <c r="M3174" s="368">
        <v>2008</v>
      </c>
      <c r="N3174" s="205">
        <v>41054</v>
      </c>
      <c r="O3174" s="203"/>
      <c r="P3174" t="str">
        <f t="shared" si="49"/>
        <v>Zumbro River Watershed Turbidity TMDL-Cascade Creek-(07040004-581)-TSS</v>
      </c>
    </row>
    <row r="3175" spans="1:16" ht="27.95" hidden="1" customHeight="1" x14ac:dyDescent="0.25">
      <c r="A3175" s="203" t="s">
        <v>142</v>
      </c>
      <c r="B3175" s="202" t="s">
        <v>481</v>
      </c>
      <c r="C3175" s="203" t="s">
        <v>1668</v>
      </c>
      <c r="D3175" s="202" t="s">
        <v>779</v>
      </c>
      <c r="E3175" s="202" t="s">
        <v>1670</v>
      </c>
      <c r="F3175" s="202" t="s">
        <v>475</v>
      </c>
      <c r="G3175" s="253">
        <v>0.81</v>
      </c>
      <c r="H3175" s="361" t="s">
        <v>488</v>
      </c>
      <c r="I3175" s="359" t="s">
        <v>1383</v>
      </c>
      <c r="J3175" s="359" t="s">
        <v>1380</v>
      </c>
      <c r="K3175" s="359" t="s">
        <v>22</v>
      </c>
      <c r="L3175" s="359" t="s">
        <v>1392</v>
      </c>
      <c r="M3175" s="368">
        <v>2008</v>
      </c>
      <c r="N3175" s="205">
        <v>41054</v>
      </c>
      <c r="O3175" s="203"/>
      <c r="P3175" t="str">
        <f t="shared" si="49"/>
        <v>Zumbro River Watershed Turbidity TMDL-Cascade Creek-(07040004-581)-TSS</v>
      </c>
    </row>
    <row r="3176" spans="1:16" ht="27.95" hidden="1" customHeight="1" x14ac:dyDescent="0.25">
      <c r="A3176" s="203" t="s">
        <v>142</v>
      </c>
      <c r="B3176" s="202" t="s">
        <v>481</v>
      </c>
      <c r="C3176" s="203" t="s">
        <v>1668</v>
      </c>
      <c r="D3176" s="202" t="s">
        <v>779</v>
      </c>
      <c r="E3176" s="202" t="s">
        <v>1670</v>
      </c>
      <c r="F3176" s="202" t="s">
        <v>475</v>
      </c>
      <c r="G3176" s="253">
        <v>0.33</v>
      </c>
      <c r="H3176" s="361" t="s">
        <v>488</v>
      </c>
      <c r="I3176" s="359" t="s">
        <v>1384</v>
      </c>
      <c r="J3176" s="359" t="s">
        <v>1380</v>
      </c>
      <c r="K3176" s="359" t="s">
        <v>22</v>
      </c>
      <c r="L3176" s="359" t="s">
        <v>1392</v>
      </c>
      <c r="M3176" s="368">
        <v>2008</v>
      </c>
      <c r="N3176" s="205">
        <v>41054</v>
      </c>
      <c r="O3176" s="203"/>
      <c r="P3176" t="str">
        <f t="shared" si="49"/>
        <v>Zumbro River Watershed Turbidity TMDL-Cascade Creek-(07040004-581)-TSS</v>
      </c>
    </row>
    <row r="3177" spans="1:16" ht="27.95" hidden="1" customHeight="1" x14ac:dyDescent="0.25">
      <c r="A3177" s="203" t="s">
        <v>142</v>
      </c>
      <c r="B3177" s="202" t="s">
        <v>481</v>
      </c>
      <c r="C3177" s="203" t="s">
        <v>1668</v>
      </c>
      <c r="D3177" s="202" t="s">
        <v>779</v>
      </c>
      <c r="E3177" s="202" t="s">
        <v>1670</v>
      </c>
      <c r="F3177" s="202" t="s">
        <v>475</v>
      </c>
      <c r="G3177" s="253">
        <v>0.14000000000000001</v>
      </c>
      <c r="H3177" s="361" t="s">
        <v>488</v>
      </c>
      <c r="I3177" s="359" t="s">
        <v>1385</v>
      </c>
      <c r="J3177" s="359" t="s">
        <v>1380</v>
      </c>
      <c r="K3177" s="359" t="s">
        <v>22</v>
      </c>
      <c r="L3177" s="359" t="s">
        <v>1392</v>
      </c>
      <c r="M3177" s="368">
        <v>2008</v>
      </c>
      <c r="N3177" s="205">
        <v>41054</v>
      </c>
      <c r="O3177" s="203"/>
      <c r="P3177" t="str">
        <f t="shared" si="49"/>
        <v>Zumbro River Watershed Turbidity TMDL-Cascade Creek-(07040004-581)-TSS</v>
      </c>
    </row>
    <row r="3178" spans="1:16" ht="27.95" hidden="1" customHeight="1" x14ac:dyDescent="0.25">
      <c r="A3178" s="203" t="s">
        <v>142</v>
      </c>
      <c r="B3178" s="202" t="s">
        <v>481</v>
      </c>
      <c r="C3178" s="203" t="s">
        <v>1892</v>
      </c>
      <c r="D3178" s="202" t="s">
        <v>807</v>
      </c>
      <c r="E3178" s="202" t="s">
        <v>1890</v>
      </c>
      <c r="F3178" s="202" t="s">
        <v>505</v>
      </c>
      <c r="G3178" s="253">
        <v>24.58</v>
      </c>
      <c r="H3178" s="361" t="s">
        <v>1390</v>
      </c>
      <c r="I3178" s="359" t="s">
        <v>1379</v>
      </c>
      <c r="J3178" s="359" t="s">
        <v>1380</v>
      </c>
      <c r="K3178" s="359" t="s">
        <v>1391</v>
      </c>
      <c r="L3178" s="359" t="s">
        <v>1392</v>
      </c>
      <c r="M3178" s="368">
        <v>2010</v>
      </c>
      <c r="N3178" s="205">
        <v>43153</v>
      </c>
      <c r="O3178" s="203"/>
      <c r="P3178" t="str">
        <f t="shared" si="49"/>
        <v>Zumbro River WRAPS 2012-Bear Creek-(07040004-538)-E. coli</v>
      </c>
    </row>
    <row r="3179" spans="1:16" ht="27.95" hidden="1" customHeight="1" x14ac:dyDescent="0.25">
      <c r="A3179" s="203" t="s">
        <v>142</v>
      </c>
      <c r="B3179" s="202" t="s">
        <v>481</v>
      </c>
      <c r="C3179" s="203" t="s">
        <v>1892</v>
      </c>
      <c r="D3179" s="202" t="s">
        <v>807</v>
      </c>
      <c r="E3179" s="202" t="s">
        <v>1890</v>
      </c>
      <c r="F3179" s="202" t="s">
        <v>505</v>
      </c>
      <c r="G3179" s="253">
        <v>7.07</v>
      </c>
      <c r="H3179" s="361" t="s">
        <v>1390</v>
      </c>
      <c r="I3179" s="359" t="s">
        <v>1382</v>
      </c>
      <c r="J3179" s="359" t="s">
        <v>1380</v>
      </c>
      <c r="K3179" s="359" t="s">
        <v>1391</v>
      </c>
      <c r="L3179" s="359" t="s">
        <v>1392</v>
      </c>
      <c r="M3179" s="368">
        <v>2010</v>
      </c>
      <c r="N3179" s="205">
        <v>43153</v>
      </c>
      <c r="O3179" s="203"/>
      <c r="P3179" t="str">
        <f t="shared" si="49"/>
        <v>Zumbro River WRAPS 2012-Bear Creek-(07040004-538)-E. coli</v>
      </c>
    </row>
    <row r="3180" spans="1:16" ht="27.95" hidden="1" customHeight="1" x14ac:dyDescent="0.25">
      <c r="A3180" s="203" t="s">
        <v>142</v>
      </c>
      <c r="B3180" s="202" t="s">
        <v>481</v>
      </c>
      <c r="C3180" s="203" t="s">
        <v>1892</v>
      </c>
      <c r="D3180" s="202" t="s">
        <v>807</v>
      </c>
      <c r="E3180" s="202" t="s">
        <v>1890</v>
      </c>
      <c r="F3180" s="202" t="s">
        <v>505</v>
      </c>
      <c r="G3180" s="253">
        <v>3.84</v>
      </c>
      <c r="H3180" s="361" t="s">
        <v>1390</v>
      </c>
      <c r="I3180" s="359" t="s">
        <v>1383</v>
      </c>
      <c r="J3180" s="359" t="s">
        <v>1380</v>
      </c>
      <c r="K3180" s="359" t="s">
        <v>1391</v>
      </c>
      <c r="L3180" s="359" t="s">
        <v>1392</v>
      </c>
      <c r="M3180" s="368">
        <v>2010</v>
      </c>
      <c r="N3180" s="205">
        <v>43153</v>
      </c>
      <c r="O3180" s="203"/>
      <c r="P3180" t="str">
        <f t="shared" si="49"/>
        <v>Zumbro River WRAPS 2012-Bear Creek-(07040004-538)-E. coli</v>
      </c>
    </row>
    <row r="3181" spans="1:16" ht="27.95" hidden="1" customHeight="1" x14ac:dyDescent="0.25">
      <c r="A3181" s="203" t="s">
        <v>142</v>
      </c>
      <c r="B3181" s="202" t="s">
        <v>481</v>
      </c>
      <c r="C3181" s="203" t="s">
        <v>1892</v>
      </c>
      <c r="D3181" s="202" t="s">
        <v>807</v>
      </c>
      <c r="E3181" s="202" t="s">
        <v>1890</v>
      </c>
      <c r="F3181" s="202" t="s">
        <v>505</v>
      </c>
      <c r="G3181" s="253">
        <v>2.2799999999999998</v>
      </c>
      <c r="H3181" s="361" t="s">
        <v>1390</v>
      </c>
      <c r="I3181" s="359" t="s">
        <v>1384</v>
      </c>
      <c r="J3181" s="359" t="s">
        <v>1380</v>
      </c>
      <c r="K3181" s="359" t="s">
        <v>1391</v>
      </c>
      <c r="L3181" s="359" t="s">
        <v>1392</v>
      </c>
      <c r="M3181" s="368">
        <v>2010</v>
      </c>
      <c r="N3181" s="205">
        <v>43153</v>
      </c>
      <c r="O3181" s="203"/>
      <c r="P3181" t="str">
        <f t="shared" si="49"/>
        <v>Zumbro River WRAPS 2012-Bear Creek-(07040004-538)-E. coli</v>
      </c>
    </row>
    <row r="3182" spans="1:16" ht="27.95" hidden="1" customHeight="1" x14ac:dyDescent="0.25">
      <c r="A3182" s="203" t="s">
        <v>142</v>
      </c>
      <c r="B3182" s="202" t="s">
        <v>481</v>
      </c>
      <c r="C3182" s="203" t="s">
        <v>1892</v>
      </c>
      <c r="D3182" s="202" t="s">
        <v>807</v>
      </c>
      <c r="E3182" s="202" t="s">
        <v>1890</v>
      </c>
      <c r="F3182" s="202" t="s">
        <v>505</v>
      </c>
      <c r="G3182" s="253">
        <v>1.06</v>
      </c>
      <c r="H3182" s="361" t="s">
        <v>1390</v>
      </c>
      <c r="I3182" s="359" t="s">
        <v>1385</v>
      </c>
      <c r="J3182" s="359" t="s">
        <v>1380</v>
      </c>
      <c r="K3182" s="359" t="s">
        <v>1391</v>
      </c>
      <c r="L3182" s="359" t="s">
        <v>1392</v>
      </c>
      <c r="M3182" s="368">
        <v>2010</v>
      </c>
      <c r="N3182" s="205">
        <v>43153</v>
      </c>
      <c r="O3182" s="203"/>
      <c r="P3182" t="str">
        <f t="shared" si="49"/>
        <v>Zumbro River WRAPS 2012-Bear Creek-(07040004-538)-E. coli</v>
      </c>
    </row>
    <row r="3183" spans="1:16" ht="27.95" hidden="1" customHeight="1" x14ac:dyDescent="0.25">
      <c r="A3183" s="203" t="s">
        <v>2070</v>
      </c>
      <c r="B3183" s="202" t="s">
        <v>633</v>
      </c>
      <c r="C3183" s="203" t="s">
        <v>2071</v>
      </c>
      <c r="D3183" s="202" t="s">
        <v>2072</v>
      </c>
      <c r="E3183" s="202" t="s">
        <v>2073</v>
      </c>
      <c r="F3183" s="202" t="s">
        <v>505</v>
      </c>
      <c r="G3183" s="253">
        <v>1.3</v>
      </c>
      <c r="H3183" s="361" t="s">
        <v>1400</v>
      </c>
      <c r="I3183" s="359" t="s">
        <v>1379</v>
      </c>
      <c r="J3183" s="359" t="s">
        <v>1380</v>
      </c>
      <c r="K3183" s="359" t="s">
        <v>9</v>
      </c>
      <c r="L3183" s="359" t="s">
        <v>1392</v>
      </c>
      <c r="M3183" s="368">
        <v>2002</v>
      </c>
      <c r="N3183" s="205">
        <v>41647</v>
      </c>
      <c r="O3183" s="203"/>
      <c r="P3183" t="str">
        <f t="shared" si="49"/>
        <v>Cottonwood River Watershed Fecal Coliform TMDL-Meadow Creek-(07020008-515)-Fecal Coliform</v>
      </c>
    </row>
    <row r="3184" spans="1:16" ht="27.95" hidden="1" customHeight="1" x14ac:dyDescent="0.25">
      <c r="A3184" s="203" t="s">
        <v>2070</v>
      </c>
      <c r="B3184" s="202" t="s">
        <v>633</v>
      </c>
      <c r="C3184" s="203" t="s">
        <v>2071</v>
      </c>
      <c r="D3184" s="202" t="s">
        <v>2072</v>
      </c>
      <c r="E3184" s="202" t="s">
        <v>2073</v>
      </c>
      <c r="F3184" s="202" t="s">
        <v>505</v>
      </c>
      <c r="G3184" s="253">
        <v>0.3</v>
      </c>
      <c r="H3184" s="361" t="s">
        <v>1400</v>
      </c>
      <c r="I3184" s="359" t="s">
        <v>1382</v>
      </c>
      <c r="J3184" s="359" t="s">
        <v>1380</v>
      </c>
      <c r="K3184" s="359" t="s">
        <v>9</v>
      </c>
      <c r="L3184" s="359" t="s">
        <v>1392</v>
      </c>
      <c r="M3184" s="368">
        <v>2002</v>
      </c>
      <c r="N3184" s="205">
        <v>41647</v>
      </c>
      <c r="O3184" s="203"/>
      <c r="P3184" t="str">
        <f t="shared" si="49"/>
        <v>Cottonwood River Watershed Fecal Coliform TMDL-Meadow Creek-(07020008-515)-Fecal Coliform</v>
      </c>
    </row>
    <row r="3185" spans="1:16" ht="27.95" hidden="1" customHeight="1" x14ac:dyDescent="0.25">
      <c r="A3185" s="203" t="s">
        <v>2070</v>
      </c>
      <c r="B3185" s="202" t="s">
        <v>633</v>
      </c>
      <c r="C3185" s="203" t="s">
        <v>2071</v>
      </c>
      <c r="D3185" s="202" t="s">
        <v>2072</v>
      </c>
      <c r="E3185" s="202" t="s">
        <v>2073</v>
      </c>
      <c r="F3185" s="202" t="s">
        <v>505</v>
      </c>
      <c r="G3185" s="253">
        <v>0.1</v>
      </c>
      <c r="H3185" s="361" t="s">
        <v>1400</v>
      </c>
      <c r="I3185" s="359" t="s">
        <v>1383</v>
      </c>
      <c r="J3185" s="359" t="s">
        <v>1380</v>
      </c>
      <c r="K3185" s="359" t="s">
        <v>9</v>
      </c>
      <c r="L3185" s="359" t="s">
        <v>1392</v>
      </c>
      <c r="M3185" s="368">
        <v>2002</v>
      </c>
      <c r="N3185" s="205">
        <v>41647</v>
      </c>
      <c r="O3185" s="203"/>
      <c r="P3185" t="str">
        <f t="shared" si="49"/>
        <v>Cottonwood River Watershed Fecal Coliform TMDL-Meadow Creek-(07020008-515)-Fecal Coliform</v>
      </c>
    </row>
    <row r="3186" spans="1:16" ht="27.95" hidden="1" customHeight="1" x14ac:dyDescent="0.25">
      <c r="A3186" s="203" t="s">
        <v>2070</v>
      </c>
      <c r="B3186" s="202" t="s">
        <v>633</v>
      </c>
      <c r="C3186" s="203" t="s">
        <v>2071</v>
      </c>
      <c r="D3186" s="202" t="s">
        <v>2072</v>
      </c>
      <c r="E3186" s="202" t="s">
        <v>2073</v>
      </c>
      <c r="F3186" s="202" t="s">
        <v>505</v>
      </c>
      <c r="G3186" s="253" t="s">
        <v>515</v>
      </c>
      <c r="H3186" s="361" t="s">
        <v>1400</v>
      </c>
      <c r="I3186" s="359" t="s">
        <v>1384</v>
      </c>
      <c r="J3186" s="359" t="s">
        <v>1380</v>
      </c>
      <c r="K3186" s="359" t="s">
        <v>9</v>
      </c>
      <c r="L3186" s="359" t="s">
        <v>1392</v>
      </c>
      <c r="M3186" s="368">
        <v>2002</v>
      </c>
      <c r="N3186" s="205">
        <v>41647</v>
      </c>
      <c r="O3186" s="203"/>
      <c r="P3186" t="str">
        <f t="shared" si="49"/>
        <v>Cottonwood River Watershed Fecal Coliform TMDL-Meadow Creek-(07020008-515)-Fecal Coliform</v>
      </c>
    </row>
    <row r="3187" spans="1:16" ht="27.95" hidden="1" customHeight="1" x14ac:dyDescent="0.25">
      <c r="A3187" s="203" t="s">
        <v>2070</v>
      </c>
      <c r="B3187" s="202" t="s">
        <v>633</v>
      </c>
      <c r="C3187" s="203" t="s">
        <v>2071</v>
      </c>
      <c r="D3187" s="202" t="s">
        <v>2072</v>
      </c>
      <c r="E3187" s="202" t="s">
        <v>2073</v>
      </c>
      <c r="F3187" s="202" t="s">
        <v>505</v>
      </c>
      <c r="G3187" s="253" t="s">
        <v>515</v>
      </c>
      <c r="H3187" s="361" t="s">
        <v>1400</v>
      </c>
      <c r="I3187" s="359" t="s">
        <v>1385</v>
      </c>
      <c r="J3187" s="359" t="s">
        <v>1380</v>
      </c>
      <c r="K3187" s="359" t="s">
        <v>9</v>
      </c>
      <c r="L3187" s="359" t="s">
        <v>1392</v>
      </c>
      <c r="M3187" s="368">
        <v>2002</v>
      </c>
      <c r="N3187" s="205">
        <v>41647</v>
      </c>
      <c r="O3187" s="203"/>
      <c r="P3187" t="str">
        <f t="shared" si="49"/>
        <v>Cottonwood River Watershed Fecal Coliform TMDL-Meadow Creek-(07020008-515)-Fecal Coliform</v>
      </c>
    </row>
    <row r="3188" spans="1:16" ht="27.95" hidden="1" customHeight="1" x14ac:dyDescent="0.25">
      <c r="A3188" s="203" t="s">
        <v>2070</v>
      </c>
      <c r="B3188" s="202" t="s">
        <v>633</v>
      </c>
      <c r="C3188" s="203" t="s">
        <v>2071</v>
      </c>
      <c r="D3188" s="202" t="s">
        <v>2074</v>
      </c>
      <c r="E3188" s="202" t="s">
        <v>2073</v>
      </c>
      <c r="F3188" s="202" t="s">
        <v>505</v>
      </c>
      <c r="G3188" s="253">
        <v>1.3</v>
      </c>
      <c r="H3188" s="361" t="s">
        <v>1400</v>
      </c>
      <c r="I3188" s="359" t="s">
        <v>1379</v>
      </c>
      <c r="J3188" s="359" t="s">
        <v>1380</v>
      </c>
      <c r="K3188" s="359" t="s">
        <v>9</v>
      </c>
      <c r="L3188" s="359" t="s">
        <v>1392</v>
      </c>
      <c r="M3188" s="368">
        <v>2002</v>
      </c>
      <c r="N3188" s="205">
        <v>41647</v>
      </c>
      <c r="O3188" s="203"/>
      <c r="P3188" t="str">
        <f t="shared" si="49"/>
        <v>Cottonwood River Watershed Fecal Coliform TMDL-Meadow Creek-(07020008-508)-Fecal Coliform</v>
      </c>
    </row>
    <row r="3189" spans="1:16" ht="27.95" hidden="1" customHeight="1" x14ac:dyDescent="0.25">
      <c r="A3189" s="203" t="s">
        <v>2070</v>
      </c>
      <c r="B3189" s="202" t="s">
        <v>633</v>
      </c>
      <c r="C3189" s="203" t="s">
        <v>2071</v>
      </c>
      <c r="D3189" s="202" t="s">
        <v>2074</v>
      </c>
      <c r="E3189" s="202" t="s">
        <v>2073</v>
      </c>
      <c r="F3189" s="202" t="s">
        <v>505</v>
      </c>
      <c r="G3189" s="253">
        <v>0.3</v>
      </c>
      <c r="H3189" s="361" t="s">
        <v>1400</v>
      </c>
      <c r="I3189" s="359" t="s">
        <v>1382</v>
      </c>
      <c r="J3189" s="359" t="s">
        <v>1380</v>
      </c>
      <c r="K3189" s="359" t="s">
        <v>9</v>
      </c>
      <c r="L3189" s="359" t="s">
        <v>1392</v>
      </c>
      <c r="M3189" s="368">
        <v>2002</v>
      </c>
      <c r="N3189" s="205">
        <v>41647</v>
      </c>
      <c r="O3189" s="203"/>
      <c r="P3189" t="str">
        <f t="shared" si="49"/>
        <v>Cottonwood River Watershed Fecal Coliform TMDL-Meadow Creek-(07020008-508)-Fecal Coliform</v>
      </c>
    </row>
    <row r="3190" spans="1:16" ht="27.95" hidden="1" customHeight="1" x14ac:dyDescent="0.25">
      <c r="A3190" s="203" t="s">
        <v>2070</v>
      </c>
      <c r="B3190" s="202" t="s">
        <v>633</v>
      </c>
      <c r="C3190" s="203" t="s">
        <v>2071</v>
      </c>
      <c r="D3190" s="202" t="s">
        <v>2074</v>
      </c>
      <c r="E3190" s="202" t="s">
        <v>2073</v>
      </c>
      <c r="F3190" s="202" t="s">
        <v>505</v>
      </c>
      <c r="G3190" s="253">
        <v>0.1</v>
      </c>
      <c r="H3190" s="361" t="s">
        <v>1400</v>
      </c>
      <c r="I3190" s="359" t="s">
        <v>1383</v>
      </c>
      <c r="J3190" s="359" t="s">
        <v>1380</v>
      </c>
      <c r="K3190" s="359" t="s">
        <v>9</v>
      </c>
      <c r="L3190" s="359" t="s">
        <v>1392</v>
      </c>
      <c r="M3190" s="368">
        <v>2002</v>
      </c>
      <c r="N3190" s="205">
        <v>41647</v>
      </c>
      <c r="O3190" s="203"/>
      <c r="P3190" t="str">
        <f t="shared" si="49"/>
        <v>Cottonwood River Watershed Fecal Coliform TMDL-Meadow Creek-(07020008-508)-Fecal Coliform</v>
      </c>
    </row>
    <row r="3191" spans="1:16" ht="27.95" hidden="1" customHeight="1" x14ac:dyDescent="0.25">
      <c r="A3191" s="203" t="s">
        <v>2070</v>
      </c>
      <c r="B3191" s="202" t="s">
        <v>633</v>
      </c>
      <c r="C3191" s="203" t="s">
        <v>2071</v>
      </c>
      <c r="D3191" s="202" t="s">
        <v>2074</v>
      </c>
      <c r="E3191" s="202" t="s">
        <v>2073</v>
      </c>
      <c r="F3191" s="202" t="s">
        <v>505</v>
      </c>
      <c r="G3191" s="253" t="s">
        <v>515</v>
      </c>
      <c r="H3191" s="361" t="s">
        <v>1400</v>
      </c>
      <c r="I3191" s="359" t="s">
        <v>1384</v>
      </c>
      <c r="J3191" s="359" t="s">
        <v>1380</v>
      </c>
      <c r="K3191" s="359" t="s">
        <v>9</v>
      </c>
      <c r="L3191" s="359" t="s">
        <v>1392</v>
      </c>
      <c r="M3191" s="368">
        <v>2002</v>
      </c>
      <c r="N3191" s="205">
        <v>41647</v>
      </c>
      <c r="O3191" s="203"/>
      <c r="P3191" t="str">
        <f t="shared" si="49"/>
        <v>Cottonwood River Watershed Fecal Coliform TMDL-Meadow Creek-(07020008-508)-Fecal Coliform</v>
      </c>
    </row>
    <row r="3192" spans="1:16" ht="27.95" hidden="1" customHeight="1" x14ac:dyDescent="0.25">
      <c r="A3192" s="203" t="s">
        <v>2070</v>
      </c>
      <c r="B3192" s="202" t="s">
        <v>633</v>
      </c>
      <c r="C3192" s="203" t="s">
        <v>2071</v>
      </c>
      <c r="D3192" s="202" t="s">
        <v>2074</v>
      </c>
      <c r="E3192" s="202" t="s">
        <v>2073</v>
      </c>
      <c r="F3192" s="202" t="s">
        <v>505</v>
      </c>
      <c r="G3192" s="253" t="s">
        <v>515</v>
      </c>
      <c r="H3192" s="361" t="s">
        <v>1400</v>
      </c>
      <c r="I3192" s="359" t="s">
        <v>1385</v>
      </c>
      <c r="J3192" s="359" t="s">
        <v>1380</v>
      </c>
      <c r="K3192" s="359" t="s">
        <v>9</v>
      </c>
      <c r="L3192" s="359" t="s">
        <v>1392</v>
      </c>
      <c r="M3192" s="368">
        <v>2002</v>
      </c>
      <c r="N3192" s="205">
        <v>41647</v>
      </c>
      <c r="O3192" s="203"/>
      <c r="P3192" t="str">
        <f t="shared" si="49"/>
        <v>Cottonwood River Watershed Fecal Coliform TMDL-Meadow Creek-(07020008-508)-Fecal Coliform</v>
      </c>
    </row>
    <row r="3193" spans="1:16" ht="27.95" hidden="1" customHeight="1" x14ac:dyDescent="0.25">
      <c r="A3193" s="203" t="s">
        <v>2070</v>
      </c>
      <c r="B3193" s="202" t="s">
        <v>633</v>
      </c>
      <c r="C3193" s="203" t="s">
        <v>2071</v>
      </c>
      <c r="D3193" s="202" t="s">
        <v>2075</v>
      </c>
      <c r="E3193" s="202" t="s">
        <v>2073</v>
      </c>
      <c r="F3193" s="202" t="s">
        <v>505</v>
      </c>
      <c r="G3193" s="253">
        <v>1.3</v>
      </c>
      <c r="H3193" s="361" t="s">
        <v>1400</v>
      </c>
      <c r="I3193" s="359" t="s">
        <v>1379</v>
      </c>
      <c r="J3193" s="359" t="s">
        <v>1380</v>
      </c>
      <c r="K3193" s="359" t="s">
        <v>9</v>
      </c>
      <c r="L3193" s="359" t="s">
        <v>1392</v>
      </c>
      <c r="M3193" s="368">
        <v>2002</v>
      </c>
      <c r="N3193" s="205">
        <v>41647</v>
      </c>
      <c r="O3193" s="203"/>
      <c r="P3193" t="str">
        <f t="shared" si="49"/>
        <v>Cottonwood River Watershed Fecal Coliform TMDL-Meadow Creek-(07020008-501)-Fecal Coliform</v>
      </c>
    </row>
    <row r="3194" spans="1:16" ht="27.95" hidden="1" customHeight="1" x14ac:dyDescent="0.25">
      <c r="A3194" s="203" t="s">
        <v>2070</v>
      </c>
      <c r="B3194" s="202" t="s">
        <v>633</v>
      </c>
      <c r="C3194" s="203" t="s">
        <v>2071</v>
      </c>
      <c r="D3194" s="202" t="s">
        <v>2075</v>
      </c>
      <c r="E3194" s="202" t="s">
        <v>2073</v>
      </c>
      <c r="F3194" s="202" t="s">
        <v>505</v>
      </c>
      <c r="G3194" s="253">
        <v>0.3</v>
      </c>
      <c r="H3194" s="361" t="s">
        <v>1400</v>
      </c>
      <c r="I3194" s="359" t="s">
        <v>1382</v>
      </c>
      <c r="J3194" s="359" t="s">
        <v>1380</v>
      </c>
      <c r="K3194" s="359" t="s">
        <v>9</v>
      </c>
      <c r="L3194" s="359" t="s">
        <v>1392</v>
      </c>
      <c r="M3194" s="368">
        <v>2002</v>
      </c>
      <c r="N3194" s="205">
        <v>41647</v>
      </c>
      <c r="O3194" s="203"/>
      <c r="P3194" t="str">
        <f t="shared" si="49"/>
        <v>Cottonwood River Watershed Fecal Coliform TMDL-Meadow Creek-(07020008-501)-Fecal Coliform</v>
      </c>
    </row>
    <row r="3195" spans="1:16" ht="27.95" hidden="1" customHeight="1" x14ac:dyDescent="0.25">
      <c r="A3195" s="203" t="s">
        <v>2070</v>
      </c>
      <c r="B3195" s="202" t="s">
        <v>633</v>
      </c>
      <c r="C3195" s="203" t="s">
        <v>2071</v>
      </c>
      <c r="D3195" s="202" t="s">
        <v>2075</v>
      </c>
      <c r="E3195" s="202" t="s">
        <v>2073</v>
      </c>
      <c r="F3195" s="202" t="s">
        <v>505</v>
      </c>
      <c r="G3195" s="253">
        <v>0.1</v>
      </c>
      <c r="H3195" s="361" t="s">
        <v>1400</v>
      </c>
      <c r="I3195" s="359" t="s">
        <v>1383</v>
      </c>
      <c r="J3195" s="359" t="s">
        <v>1380</v>
      </c>
      <c r="K3195" s="359" t="s">
        <v>9</v>
      </c>
      <c r="L3195" s="359" t="s">
        <v>1392</v>
      </c>
      <c r="M3195" s="368">
        <v>2002</v>
      </c>
      <c r="N3195" s="205">
        <v>41647</v>
      </c>
      <c r="O3195" s="203"/>
      <c r="P3195" t="str">
        <f t="shared" si="49"/>
        <v>Cottonwood River Watershed Fecal Coliform TMDL-Meadow Creek-(07020008-501)-Fecal Coliform</v>
      </c>
    </row>
    <row r="3196" spans="1:16" ht="27.95" hidden="1" customHeight="1" x14ac:dyDescent="0.25">
      <c r="A3196" s="203" t="s">
        <v>2070</v>
      </c>
      <c r="B3196" s="202" t="s">
        <v>633</v>
      </c>
      <c r="C3196" s="203" t="s">
        <v>2071</v>
      </c>
      <c r="D3196" s="202" t="s">
        <v>2075</v>
      </c>
      <c r="E3196" s="202" t="s">
        <v>2073</v>
      </c>
      <c r="F3196" s="202" t="s">
        <v>505</v>
      </c>
      <c r="G3196" s="253" t="s">
        <v>515</v>
      </c>
      <c r="H3196" s="361" t="s">
        <v>1400</v>
      </c>
      <c r="I3196" s="359" t="s">
        <v>1384</v>
      </c>
      <c r="J3196" s="359" t="s">
        <v>1380</v>
      </c>
      <c r="K3196" s="359" t="s">
        <v>9</v>
      </c>
      <c r="L3196" s="359" t="s">
        <v>1392</v>
      </c>
      <c r="M3196" s="368">
        <v>2002</v>
      </c>
      <c r="N3196" s="205">
        <v>41647</v>
      </c>
      <c r="O3196" s="203"/>
      <c r="P3196" t="str">
        <f t="shared" si="49"/>
        <v>Cottonwood River Watershed Fecal Coliform TMDL-Meadow Creek-(07020008-501)-Fecal Coliform</v>
      </c>
    </row>
    <row r="3197" spans="1:16" ht="27.95" hidden="1" customHeight="1" x14ac:dyDescent="0.25">
      <c r="A3197" s="203" t="s">
        <v>2070</v>
      </c>
      <c r="B3197" s="202" t="s">
        <v>633</v>
      </c>
      <c r="C3197" s="203" t="s">
        <v>2071</v>
      </c>
      <c r="D3197" s="202" t="s">
        <v>2075</v>
      </c>
      <c r="E3197" s="202" t="s">
        <v>2073</v>
      </c>
      <c r="F3197" s="202" t="s">
        <v>505</v>
      </c>
      <c r="G3197" s="253" t="s">
        <v>515</v>
      </c>
      <c r="H3197" s="361" t="s">
        <v>1400</v>
      </c>
      <c r="I3197" s="359" t="s">
        <v>1385</v>
      </c>
      <c r="J3197" s="359" t="s">
        <v>1380</v>
      </c>
      <c r="K3197" s="359" t="s">
        <v>9</v>
      </c>
      <c r="L3197" s="359" t="s">
        <v>1392</v>
      </c>
      <c r="M3197" s="368">
        <v>2002</v>
      </c>
      <c r="N3197" s="205">
        <v>41647</v>
      </c>
      <c r="O3197" s="203"/>
      <c r="P3197" t="str">
        <f t="shared" si="49"/>
        <v>Cottonwood River Watershed Fecal Coliform TMDL-Meadow Creek-(07020008-501)-Fecal Coliform</v>
      </c>
    </row>
    <row r="3198" spans="1:16" ht="27.95" hidden="1" customHeight="1" x14ac:dyDescent="0.25">
      <c r="A3198" s="203" t="s">
        <v>2070</v>
      </c>
      <c r="B3198" s="202" t="s">
        <v>633</v>
      </c>
      <c r="C3198" s="203" t="s">
        <v>1556</v>
      </c>
      <c r="D3198" s="202" t="s">
        <v>641</v>
      </c>
      <c r="E3198" s="202" t="s">
        <v>1557</v>
      </c>
      <c r="F3198" s="202" t="s">
        <v>475</v>
      </c>
      <c r="G3198" s="253">
        <v>42.2</v>
      </c>
      <c r="H3198" s="361" t="s">
        <v>1414</v>
      </c>
      <c r="I3198" s="359" t="s">
        <v>1407</v>
      </c>
      <c r="J3198" s="358">
        <v>0.3</v>
      </c>
      <c r="K3198" s="359" t="s">
        <v>1113</v>
      </c>
      <c r="L3198" s="359" t="s">
        <v>1392</v>
      </c>
      <c r="M3198" s="368">
        <v>1988</v>
      </c>
      <c r="N3198" s="207" t="s">
        <v>1558</v>
      </c>
      <c r="O3198" s="203"/>
      <c r="P3198" t="str">
        <f t="shared" si="49"/>
        <v>Lower Minnesota River - Dissolved Oxygen-Minnesota River-(07020012-505)-TP</v>
      </c>
    </row>
    <row r="3199" spans="1:16" ht="27.95" hidden="1" customHeight="1" x14ac:dyDescent="0.25">
      <c r="A3199" s="203" t="s">
        <v>2070</v>
      </c>
      <c r="B3199" s="202" t="s">
        <v>633</v>
      </c>
      <c r="C3199" s="203" t="s">
        <v>2076</v>
      </c>
      <c r="D3199" s="202" t="s">
        <v>2077</v>
      </c>
      <c r="E3199" s="202" t="s">
        <v>2078</v>
      </c>
      <c r="F3199" s="202" t="s">
        <v>505</v>
      </c>
      <c r="G3199" s="253">
        <v>13.5</v>
      </c>
      <c r="H3199" s="361" t="s">
        <v>1400</v>
      </c>
      <c r="I3199" s="359" t="s">
        <v>1379</v>
      </c>
      <c r="J3199" s="359" t="s">
        <v>1380</v>
      </c>
      <c r="K3199" s="359" t="s">
        <v>9</v>
      </c>
      <c r="L3199" s="359" t="s">
        <v>1392</v>
      </c>
      <c r="M3199" s="368">
        <v>1999</v>
      </c>
      <c r="N3199" s="205">
        <v>41660</v>
      </c>
      <c r="O3199" s="203"/>
      <c r="P3199" t="str">
        <f t="shared" si="49"/>
        <v>Redwood River Fecal Coliform TMDL-Redwood River-(07020006-502)-Fecal Coliform</v>
      </c>
    </row>
    <row r="3200" spans="1:16" ht="27.95" hidden="1" customHeight="1" x14ac:dyDescent="0.25">
      <c r="A3200" s="203" t="s">
        <v>2070</v>
      </c>
      <c r="B3200" s="202" t="s">
        <v>633</v>
      </c>
      <c r="C3200" s="203" t="s">
        <v>2076</v>
      </c>
      <c r="D3200" s="202" t="s">
        <v>2077</v>
      </c>
      <c r="E3200" s="202" t="s">
        <v>2078</v>
      </c>
      <c r="F3200" s="202" t="s">
        <v>505</v>
      </c>
      <c r="G3200" s="253">
        <v>1.1000000000000001</v>
      </c>
      <c r="H3200" s="361" t="s">
        <v>1400</v>
      </c>
      <c r="I3200" s="359" t="s">
        <v>1382</v>
      </c>
      <c r="J3200" s="359" t="s">
        <v>1380</v>
      </c>
      <c r="K3200" s="359" t="s">
        <v>9</v>
      </c>
      <c r="L3200" s="359" t="s">
        <v>1392</v>
      </c>
      <c r="M3200" s="368">
        <v>1999</v>
      </c>
      <c r="N3200" s="205">
        <v>41660</v>
      </c>
      <c r="O3200" s="203"/>
      <c r="P3200" t="str">
        <f t="shared" si="49"/>
        <v>Redwood River Fecal Coliform TMDL-Redwood River-(07020006-502)-Fecal Coliform</v>
      </c>
    </row>
    <row r="3201" spans="1:16" ht="27.95" hidden="1" customHeight="1" x14ac:dyDescent="0.25">
      <c r="A3201" s="203" t="s">
        <v>2070</v>
      </c>
      <c r="B3201" s="202" t="s">
        <v>633</v>
      </c>
      <c r="C3201" s="203" t="s">
        <v>2076</v>
      </c>
      <c r="D3201" s="202" t="s">
        <v>2077</v>
      </c>
      <c r="E3201" s="202" t="s">
        <v>2078</v>
      </c>
      <c r="F3201" s="202" t="s">
        <v>505</v>
      </c>
      <c r="G3201" s="253" t="s">
        <v>515</v>
      </c>
      <c r="H3201" s="361" t="s">
        <v>1400</v>
      </c>
      <c r="I3201" s="359" t="s">
        <v>1383</v>
      </c>
      <c r="J3201" s="359" t="s">
        <v>1380</v>
      </c>
      <c r="K3201" s="359" t="s">
        <v>9</v>
      </c>
      <c r="L3201" s="359" t="s">
        <v>1392</v>
      </c>
      <c r="M3201" s="368">
        <v>1999</v>
      </c>
      <c r="N3201" s="205">
        <v>41660</v>
      </c>
      <c r="O3201" s="203"/>
      <c r="P3201" t="str">
        <f t="shared" si="49"/>
        <v>Redwood River Fecal Coliform TMDL-Redwood River-(07020006-502)-Fecal Coliform</v>
      </c>
    </row>
    <row r="3202" spans="1:16" ht="27.95" hidden="1" customHeight="1" x14ac:dyDescent="0.25">
      <c r="A3202" s="203" t="s">
        <v>2070</v>
      </c>
      <c r="B3202" s="202" t="s">
        <v>633</v>
      </c>
      <c r="C3202" s="203" t="s">
        <v>2076</v>
      </c>
      <c r="D3202" s="202" t="s">
        <v>2077</v>
      </c>
      <c r="E3202" s="202" t="s">
        <v>2078</v>
      </c>
      <c r="F3202" s="202" t="s">
        <v>505</v>
      </c>
      <c r="G3202" s="253" t="s">
        <v>515</v>
      </c>
      <c r="H3202" s="361" t="s">
        <v>1400</v>
      </c>
      <c r="I3202" s="359" t="s">
        <v>1384</v>
      </c>
      <c r="J3202" s="359" t="s">
        <v>1380</v>
      </c>
      <c r="K3202" s="359" t="s">
        <v>9</v>
      </c>
      <c r="L3202" s="359" t="s">
        <v>1392</v>
      </c>
      <c r="M3202" s="368">
        <v>1999</v>
      </c>
      <c r="N3202" s="205">
        <v>41660</v>
      </c>
      <c r="O3202" s="203"/>
      <c r="P3202" t="str">
        <f t="shared" si="49"/>
        <v>Redwood River Fecal Coliform TMDL-Redwood River-(07020006-502)-Fecal Coliform</v>
      </c>
    </row>
    <row r="3203" spans="1:16" ht="27.95" hidden="1" customHeight="1" x14ac:dyDescent="0.25">
      <c r="A3203" s="203" t="s">
        <v>2070</v>
      </c>
      <c r="B3203" s="202" t="s">
        <v>633</v>
      </c>
      <c r="C3203" s="203" t="s">
        <v>2076</v>
      </c>
      <c r="D3203" s="202" t="s">
        <v>2077</v>
      </c>
      <c r="E3203" s="202" t="s">
        <v>2078</v>
      </c>
      <c r="F3203" s="202" t="s">
        <v>505</v>
      </c>
      <c r="G3203" s="253" t="s">
        <v>515</v>
      </c>
      <c r="H3203" s="361" t="s">
        <v>1400</v>
      </c>
      <c r="I3203" s="359" t="s">
        <v>1385</v>
      </c>
      <c r="J3203" s="359" t="s">
        <v>1380</v>
      </c>
      <c r="K3203" s="359" t="s">
        <v>9</v>
      </c>
      <c r="L3203" s="359" t="s">
        <v>1392</v>
      </c>
      <c r="M3203" s="368">
        <v>1999</v>
      </c>
      <c r="N3203" s="205">
        <v>41660</v>
      </c>
      <c r="O3203" s="203"/>
      <c r="P3203" t="str">
        <f t="shared" ref="P3203:P3266" si="50">CONCATENATE(C3203, "-", E3203, "-","(", D3203,")", "-",K3203)</f>
        <v>Redwood River Fecal Coliform TMDL-Redwood River-(07020006-502)-Fecal Coliform</v>
      </c>
    </row>
    <row r="3204" spans="1:16" ht="27.95" hidden="1" customHeight="1" x14ac:dyDescent="0.25">
      <c r="A3204" s="203" t="s">
        <v>2070</v>
      </c>
      <c r="B3204" s="202" t="s">
        <v>633</v>
      </c>
      <c r="C3204" s="203" t="s">
        <v>1403</v>
      </c>
      <c r="D3204" s="202" t="s">
        <v>1404</v>
      </c>
      <c r="E3204" s="202" t="s">
        <v>1405</v>
      </c>
      <c r="F3204" s="202" t="s">
        <v>475</v>
      </c>
      <c r="G3204" s="253">
        <v>154</v>
      </c>
      <c r="H3204" s="361" t="s">
        <v>1406</v>
      </c>
      <c r="I3204" s="359" t="s">
        <v>1407</v>
      </c>
      <c r="J3204" s="359" t="s">
        <v>1380</v>
      </c>
      <c r="K3204" s="359" t="s">
        <v>22</v>
      </c>
      <c r="L3204" s="359" t="s">
        <v>1408</v>
      </c>
      <c r="M3204" s="368" t="s">
        <v>1407</v>
      </c>
      <c r="N3204" s="205">
        <v>42486</v>
      </c>
      <c r="O3204" s="203"/>
      <c r="P3204" t="str">
        <f t="shared" si="50"/>
        <v>South Metro Mississippi TSS TMDL-Mississippi River-(07040001-531)-TSS</v>
      </c>
    </row>
    <row r="3205" spans="1:16" ht="27.95" hidden="1" customHeight="1" x14ac:dyDescent="0.25">
      <c r="A3205" s="203" t="s">
        <v>2079</v>
      </c>
      <c r="B3205" s="202" t="s">
        <v>653</v>
      </c>
      <c r="C3205" s="203" t="s">
        <v>1874</v>
      </c>
      <c r="D3205" s="202" t="s">
        <v>650</v>
      </c>
      <c r="E3205" s="202" t="s">
        <v>1875</v>
      </c>
      <c r="F3205" s="202" t="s">
        <v>475</v>
      </c>
      <c r="G3205" s="253">
        <v>3082</v>
      </c>
      <c r="H3205" s="361" t="s">
        <v>1433</v>
      </c>
      <c r="I3205" s="359" t="s">
        <v>1407</v>
      </c>
      <c r="J3205" s="358">
        <v>0.28000000000000003</v>
      </c>
      <c r="K3205" s="359" t="s">
        <v>1113</v>
      </c>
      <c r="L3205" s="359" t="s">
        <v>1408</v>
      </c>
      <c r="M3205" s="368">
        <v>2006</v>
      </c>
      <c r="N3205" s="205">
        <v>40582</v>
      </c>
      <c r="O3205" s="203"/>
      <c r="P3205" t="str">
        <f t="shared" si="50"/>
        <v>Medicine Lake Nutrients TMDL-Medicine-(27-0104-00)-TP</v>
      </c>
    </row>
    <row r="3206" spans="1:16" ht="27.95" hidden="1" customHeight="1" x14ac:dyDescent="0.25">
      <c r="A3206" s="203" t="s">
        <v>2079</v>
      </c>
      <c r="B3206" s="202" t="s">
        <v>653</v>
      </c>
      <c r="C3206" s="203" t="s">
        <v>1874</v>
      </c>
      <c r="D3206" s="202" t="s">
        <v>650</v>
      </c>
      <c r="E3206" s="202" t="s">
        <v>1875</v>
      </c>
      <c r="F3206" s="202" t="s">
        <v>475</v>
      </c>
      <c r="G3206" s="253">
        <v>8.44</v>
      </c>
      <c r="H3206" s="361" t="s">
        <v>1414</v>
      </c>
      <c r="I3206" s="359" t="s">
        <v>1407</v>
      </c>
      <c r="J3206" s="358">
        <v>0.28000000000000003</v>
      </c>
      <c r="K3206" s="359" t="s">
        <v>1113</v>
      </c>
      <c r="L3206" s="359" t="s">
        <v>1392</v>
      </c>
      <c r="M3206" s="368">
        <v>2006</v>
      </c>
      <c r="N3206" s="205">
        <v>40582</v>
      </c>
      <c r="O3206" s="203"/>
      <c r="P3206" t="str">
        <f t="shared" si="50"/>
        <v>Medicine Lake Nutrients TMDL-Medicine-(27-0104-00)-TP</v>
      </c>
    </row>
    <row r="3207" spans="1:16" ht="27.95" hidden="1" customHeight="1" x14ac:dyDescent="0.25">
      <c r="A3207" s="203" t="s">
        <v>2079</v>
      </c>
      <c r="B3207" s="202" t="s">
        <v>653</v>
      </c>
      <c r="C3207" s="203" t="s">
        <v>1403</v>
      </c>
      <c r="D3207" s="202" t="s">
        <v>1404</v>
      </c>
      <c r="E3207" s="202" t="s">
        <v>1405</v>
      </c>
      <c r="F3207" s="202" t="s">
        <v>475</v>
      </c>
      <c r="G3207" s="253">
        <v>154</v>
      </c>
      <c r="H3207" s="361" t="s">
        <v>1406</v>
      </c>
      <c r="I3207" s="359" t="s">
        <v>1407</v>
      </c>
      <c r="J3207" s="208">
        <v>0</v>
      </c>
      <c r="K3207" s="359" t="s">
        <v>22</v>
      </c>
      <c r="L3207" s="359" t="s">
        <v>1408</v>
      </c>
      <c r="M3207" s="368" t="s">
        <v>1407</v>
      </c>
      <c r="N3207" s="205">
        <v>42486</v>
      </c>
      <c r="O3207" s="203"/>
      <c r="P3207" t="str">
        <f t="shared" si="50"/>
        <v>South Metro Mississippi TSS TMDL-Mississippi River-(07040001-531)-TSS</v>
      </c>
    </row>
    <row r="3208" spans="1:16" ht="27.95" hidden="1" customHeight="1" x14ac:dyDescent="0.25">
      <c r="A3208" s="203" t="s">
        <v>2079</v>
      </c>
      <c r="B3208" s="202" t="s">
        <v>653</v>
      </c>
      <c r="C3208" s="203" t="s">
        <v>1461</v>
      </c>
      <c r="D3208" s="202" t="s">
        <v>1731</v>
      </c>
      <c r="E3208" s="202" t="s">
        <v>1732</v>
      </c>
      <c r="F3208" s="202" t="s">
        <v>475</v>
      </c>
      <c r="G3208" s="254">
        <v>6642961</v>
      </c>
      <c r="H3208" s="361" t="s">
        <v>1433</v>
      </c>
      <c r="I3208" s="359" t="s">
        <v>1407</v>
      </c>
      <c r="J3208" s="359" t="s">
        <v>1380</v>
      </c>
      <c r="K3208" s="359" t="s">
        <v>8</v>
      </c>
      <c r="L3208" s="359" t="s">
        <v>1408</v>
      </c>
      <c r="M3208" s="368" t="s">
        <v>1407</v>
      </c>
      <c r="N3208" s="205">
        <v>42530</v>
      </c>
      <c r="O3208" s="203"/>
      <c r="P3208" t="str">
        <f t="shared" si="50"/>
        <v>Twin Cities Metro Area Chloride TMDL and Management Plan-Bassett Creek-(07010206-538)-Chloride</v>
      </c>
    </row>
    <row r="3209" spans="1:16" ht="27.95" hidden="1" customHeight="1" x14ac:dyDescent="0.25">
      <c r="A3209" s="203" t="s">
        <v>2079</v>
      </c>
      <c r="B3209" s="202" t="s">
        <v>653</v>
      </c>
      <c r="C3209" s="203" t="s">
        <v>1461</v>
      </c>
      <c r="D3209" s="202" t="s">
        <v>1731</v>
      </c>
      <c r="E3209" s="202" t="s">
        <v>1732</v>
      </c>
      <c r="F3209" s="202" t="s">
        <v>475</v>
      </c>
      <c r="G3209" s="254">
        <v>43993</v>
      </c>
      <c r="H3209" s="361" t="s">
        <v>1414</v>
      </c>
      <c r="I3209" s="359" t="s">
        <v>1407</v>
      </c>
      <c r="J3209" s="359" t="s">
        <v>1380</v>
      </c>
      <c r="K3209" s="359" t="s">
        <v>8</v>
      </c>
      <c r="L3209" s="359" t="s">
        <v>1392</v>
      </c>
      <c r="M3209" s="368" t="s">
        <v>1407</v>
      </c>
      <c r="N3209" s="205">
        <v>42530</v>
      </c>
      <c r="O3209" s="203"/>
      <c r="P3209" t="str">
        <f t="shared" si="50"/>
        <v>Twin Cities Metro Area Chloride TMDL and Management Plan-Bassett Creek-(07010206-538)-Chloride</v>
      </c>
    </row>
    <row r="3210" spans="1:16" ht="27.95" hidden="1" customHeight="1" x14ac:dyDescent="0.25">
      <c r="A3210" s="203" t="s">
        <v>2079</v>
      </c>
      <c r="B3210" s="202" t="s">
        <v>653</v>
      </c>
      <c r="C3210" s="203" t="s">
        <v>1397</v>
      </c>
      <c r="D3210" s="202" t="s">
        <v>1731</v>
      </c>
      <c r="E3210" s="202" t="s">
        <v>1732</v>
      </c>
      <c r="F3210" s="202" t="s">
        <v>475</v>
      </c>
      <c r="G3210" s="253">
        <v>138</v>
      </c>
      <c r="H3210" s="361" t="s">
        <v>1400</v>
      </c>
      <c r="I3210" s="359" t="s">
        <v>1379</v>
      </c>
      <c r="J3210" s="358">
        <v>0.79</v>
      </c>
      <c r="K3210" s="359" t="s">
        <v>1391</v>
      </c>
      <c r="L3210" s="359" t="s">
        <v>1392</v>
      </c>
      <c r="M3210" s="368">
        <v>2010</v>
      </c>
      <c r="N3210" s="207" t="s">
        <v>1401</v>
      </c>
      <c r="O3210" s="203"/>
      <c r="P3210" t="str">
        <f t="shared" si="50"/>
        <v>Upper Mississippi River Bacteria TMDL-Bassett Creek-(07010206-538)-E. coli</v>
      </c>
    </row>
    <row r="3211" spans="1:16" ht="27.95" hidden="1" customHeight="1" x14ac:dyDescent="0.25">
      <c r="A3211" s="203" t="s">
        <v>2079</v>
      </c>
      <c r="B3211" s="202" t="s">
        <v>653</v>
      </c>
      <c r="C3211" s="203" t="s">
        <v>1397</v>
      </c>
      <c r="D3211" s="202" t="s">
        <v>1731</v>
      </c>
      <c r="E3211" s="202" t="s">
        <v>1732</v>
      </c>
      <c r="F3211" s="202" t="s">
        <v>475</v>
      </c>
      <c r="G3211" s="253">
        <v>54.1</v>
      </c>
      <c r="H3211" s="361" t="s">
        <v>1400</v>
      </c>
      <c r="I3211" s="359" t="s">
        <v>1382</v>
      </c>
      <c r="J3211" s="358">
        <v>0</v>
      </c>
      <c r="K3211" s="359" t="s">
        <v>1391</v>
      </c>
      <c r="L3211" s="359" t="s">
        <v>1392</v>
      </c>
      <c r="M3211" s="368">
        <v>2010</v>
      </c>
      <c r="N3211" s="207" t="s">
        <v>1401</v>
      </c>
      <c r="O3211" s="203"/>
      <c r="P3211" t="str">
        <f t="shared" si="50"/>
        <v>Upper Mississippi River Bacteria TMDL-Bassett Creek-(07010206-538)-E. coli</v>
      </c>
    </row>
    <row r="3212" spans="1:16" ht="27.95" hidden="1" customHeight="1" x14ac:dyDescent="0.25">
      <c r="A3212" s="203" t="s">
        <v>2079</v>
      </c>
      <c r="B3212" s="202" t="s">
        <v>653</v>
      </c>
      <c r="C3212" s="203" t="s">
        <v>1397</v>
      </c>
      <c r="D3212" s="202" t="s">
        <v>1731</v>
      </c>
      <c r="E3212" s="202" t="s">
        <v>1732</v>
      </c>
      <c r="F3212" s="202" t="s">
        <v>475</v>
      </c>
      <c r="G3212" s="253">
        <v>19.899999999999999</v>
      </c>
      <c r="H3212" s="361" t="s">
        <v>1400</v>
      </c>
      <c r="I3212" s="359" t="s">
        <v>1383</v>
      </c>
      <c r="J3212" s="358">
        <v>0</v>
      </c>
      <c r="K3212" s="359" t="s">
        <v>1391</v>
      </c>
      <c r="L3212" s="359" t="s">
        <v>1392</v>
      </c>
      <c r="M3212" s="368">
        <v>2010</v>
      </c>
      <c r="N3212" s="207" t="s">
        <v>1401</v>
      </c>
      <c r="O3212" s="203"/>
      <c r="P3212" t="str">
        <f t="shared" si="50"/>
        <v>Upper Mississippi River Bacteria TMDL-Bassett Creek-(07010206-538)-E. coli</v>
      </c>
    </row>
    <row r="3213" spans="1:16" ht="27.95" hidden="1" customHeight="1" x14ac:dyDescent="0.25">
      <c r="A3213" s="203" t="s">
        <v>2079</v>
      </c>
      <c r="B3213" s="202" t="s">
        <v>653</v>
      </c>
      <c r="C3213" s="203" t="s">
        <v>1397</v>
      </c>
      <c r="D3213" s="202" t="s">
        <v>1731</v>
      </c>
      <c r="E3213" s="202" t="s">
        <v>1732</v>
      </c>
      <c r="F3213" s="202" t="s">
        <v>475</v>
      </c>
      <c r="G3213" s="253">
        <v>10.6</v>
      </c>
      <c r="H3213" s="361" t="s">
        <v>1400</v>
      </c>
      <c r="I3213" s="359" t="s">
        <v>1384</v>
      </c>
      <c r="J3213" s="358">
        <v>0.3</v>
      </c>
      <c r="K3213" s="359" t="s">
        <v>1391</v>
      </c>
      <c r="L3213" s="359" t="s">
        <v>1392</v>
      </c>
      <c r="M3213" s="368">
        <v>2010</v>
      </c>
      <c r="N3213" s="207" t="s">
        <v>1401</v>
      </c>
      <c r="O3213" s="203"/>
      <c r="P3213" t="str">
        <f t="shared" si="50"/>
        <v>Upper Mississippi River Bacteria TMDL-Bassett Creek-(07010206-538)-E. coli</v>
      </c>
    </row>
    <row r="3214" spans="1:16" ht="27.95" hidden="1" customHeight="1" x14ac:dyDescent="0.25">
      <c r="A3214" s="203" t="s">
        <v>2079</v>
      </c>
      <c r="B3214" s="202" t="s">
        <v>653</v>
      </c>
      <c r="C3214" s="203" t="s">
        <v>1397</v>
      </c>
      <c r="D3214" s="202" t="s">
        <v>1731</v>
      </c>
      <c r="E3214" s="202" t="s">
        <v>1732</v>
      </c>
      <c r="F3214" s="202" t="s">
        <v>475</v>
      </c>
      <c r="G3214" s="253">
        <v>3.56</v>
      </c>
      <c r="H3214" s="361" t="s">
        <v>1400</v>
      </c>
      <c r="I3214" s="359" t="s">
        <v>1385</v>
      </c>
      <c r="J3214" s="358">
        <v>0.37</v>
      </c>
      <c r="K3214" s="359" t="s">
        <v>1391</v>
      </c>
      <c r="L3214" s="359" t="s">
        <v>1392</v>
      </c>
      <c r="M3214" s="368">
        <v>2010</v>
      </c>
      <c r="N3214" s="207" t="s">
        <v>1401</v>
      </c>
      <c r="O3214" s="203"/>
      <c r="P3214" t="str">
        <f t="shared" si="50"/>
        <v>Upper Mississippi River Bacteria TMDL-Bassett Creek-(07010206-538)-E. coli</v>
      </c>
    </row>
    <row r="3215" spans="1:16" ht="27.95" hidden="1" customHeight="1" x14ac:dyDescent="0.25">
      <c r="A3215" s="203" t="s">
        <v>2080</v>
      </c>
      <c r="B3215" s="202" t="s">
        <v>712</v>
      </c>
      <c r="C3215" s="203" t="s">
        <v>1674</v>
      </c>
      <c r="D3215" s="202" t="s">
        <v>1702</v>
      </c>
      <c r="E3215" s="202" t="s">
        <v>1703</v>
      </c>
      <c r="F3215" s="202" t="s">
        <v>505</v>
      </c>
      <c r="G3215" s="253">
        <v>202.7</v>
      </c>
      <c r="H3215" s="361" t="s">
        <v>1433</v>
      </c>
      <c r="I3215" s="359" t="s">
        <v>1407</v>
      </c>
      <c r="J3215" s="358">
        <v>0.84060000000000001</v>
      </c>
      <c r="K3215" s="361" t="s">
        <v>1113</v>
      </c>
      <c r="L3215" s="359" t="s">
        <v>1408</v>
      </c>
      <c r="M3215" s="368">
        <v>2010</v>
      </c>
      <c r="N3215" s="205">
        <v>42912</v>
      </c>
      <c r="O3215" s="203"/>
      <c r="P3215" t="str">
        <f t="shared" si="50"/>
        <v>Elm Creek Watershed Mgmt Commission WRAPS 2010-Rice Main Lake-(27-0116-01)-TP</v>
      </c>
    </row>
    <row r="3216" spans="1:16" ht="27.95" hidden="1" customHeight="1" x14ac:dyDescent="0.25">
      <c r="A3216" s="203" t="s">
        <v>2080</v>
      </c>
      <c r="B3216" s="202" t="s">
        <v>712</v>
      </c>
      <c r="C3216" s="203" t="s">
        <v>1674</v>
      </c>
      <c r="D3216" s="202" t="s">
        <v>1702</v>
      </c>
      <c r="E3216" s="202" t="s">
        <v>1703</v>
      </c>
      <c r="F3216" s="202" t="s">
        <v>505</v>
      </c>
      <c r="G3216" s="253">
        <v>0.55500000000000005</v>
      </c>
      <c r="H3216" s="361" t="s">
        <v>1414</v>
      </c>
      <c r="I3216" s="359" t="s">
        <v>1407</v>
      </c>
      <c r="J3216" s="358">
        <v>0.84060000000000001</v>
      </c>
      <c r="K3216" s="361" t="s">
        <v>1113</v>
      </c>
      <c r="L3216" s="359" t="s">
        <v>1392</v>
      </c>
      <c r="M3216" s="368">
        <v>2010</v>
      </c>
      <c r="N3216" s="205">
        <v>42912</v>
      </c>
      <c r="O3216" s="203"/>
      <c r="P3216" t="str">
        <f t="shared" si="50"/>
        <v>Elm Creek Watershed Mgmt Commission WRAPS 2010-Rice Main Lake-(27-0116-01)-TP</v>
      </c>
    </row>
    <row r="3217" spans="1:16" ht="27.95" hidden="1" customHeight="1" x14ac:dyDescent="0.25">
      <c r="A3217" s="203" t="s">
        <v>2080</v>
      </c>
      <c r="B3217" s="202" t="s">
        <v>712</v>
      </c>
      <c r="C3217" s="203" t="s">
        <v>1674</v>
      </c>
      <c r="D3217" s="202" t="s">
        <v>1677</v>
      </c>
      <c r="E3217" s="202" t="s">
        <v>1678</v>
      </c>
      <c r="F3217" s="202" t="s">
        <v>505</v>
      </c>
      <c r="G3217" s="253">
        <v>32.97</v>
      </c>
      <c r="H3217" s="361" t="s">
        <v>1400</v>
      </c>
      <c r="I3217" s="359" t="s">
        <v>1379</v>
      </c>
      <c r="J3217" s="358">
        <v>0.19</v>
      </c>
      <c r="K3217" s="361" t="s">
        <v>1391</v>
      </c>
      <c r="L3217" s="359" t="s">
        <v>1392</v>
      </c>
      <c r="M3217" s="368">
        <v>2010</v>
      </c>
      <c r="N3217" s="205">
        <v>42912</v>
      </c>
      <c r="O3217" s="203"/>
      <c r="P3217" t="str">
        <f t="shared" si="50"/>
        <v>Elm Creek Watershed Mgmt Commission WRAPS 2010-Elm Creek-(07010206-508)-E. coli</v>
      </c>
    </row>
    <row r="3218" spans="1:16" ht="27.95" hidden="1" customHeight="1" x14ac:dyDescent="0.25">
      <c r="A3218" s="203" t="s">
        <v>2080</v>
      </c>
      <c r="B3218" s="202" t="s">
        <v>712</v>
      </c>
      <c r="C3218" s="203" t="s">
        <v>1674</v>
      </c>
      <c r="D3218" s="202" t="s">
        <v>1677</v>
      </c>
      <c r="E3218" s="202" t="s">
        <v>1678</v>
      </c>
      <c r="F3218" s="202" t="s">
        <v>505</v>
      </c>
      <c r="G3218" s="253">
        <v>10.3</v>
      </c>
      <c r="H3218" s="361" t="s">
        <v>1400</v>
      </c>
      <c r="I3218" s="359" t="s">
        <v>1382</v>
      </c>
      <c r="J3218" s="358">
        <v>0</v>
      </c>
      <c r="K3218" s="361" t="s">
        <v>1391</v>
      </c>
      <c r="L3218" s="359" t="s">
        <v>1392</v>
      </c>
      <c r="M3218" s="368">
        <v>2010</v>
      </c>
      <c r="N3218" s="205">
        <v>42912</v>
      </c>
      <c r="O3218" s="203"/>
      <c r="P3218" t="str">
        <f t="shared" si="50"/>
        <v>Elm Creek Watershed Mgmt Commission WRAPS 2010-Elm Creek-(07010206-508)-E. coli</v>
      </c>
    </row>
    <row r="3219" spans="1:16" ht="27.95" hidden="1" customHeight="1" x14ac:dyDescent="0.25">
      <c r="A3219" s="203" t="s">
        <v>2080</v>
      </c>
      <c r="B3219" s="202" t="s">
        <v>712</v>
      </c>
      <c r="C3219" s="203" t="s">
        <v>1674</v>
      </c>
      <c r="D3219" s="202" t="s">
        <v>1677</v>
      </c>
      <c r="E3219" s="202" t="s">
        <v>1678</v>
      </c>
      <c r="F3219" s="202" t="s">
        <v>505</v>
      </c>
      <c r="G3219" s="253">
        <v>2.82</v>
      </c>
      <c r="H3219" s="361" t="s">
        <v>1400</v>
      </c>
      <c r="I3219" s="359" t="s">
        <v>1383</v>
      </c>
      <c r="J3219" s="358">
        <v>0.08</v>
      </c>
      <c r="K3219" s="361" t="s">
        <v>1391</v>
      </c>
      <c r="L3219" s="359" t="s">
        <v>1392</v>
      </c>
      <c r="M3219" s="368">
        <v>2010</v>
      </c>
      <c r="N3219" s="205">
        <v>42912</v>
      </c>
      <c r="O3219" s="203"/>
      <c r="P3219" t="str">
        <f t="shared" si="50"/>
        <v>Elm Creek Watershed Mgmt Commission WRAPS 2010-Elm Creek-(07010206-508)-E. coli</v>
      </c>
    </row>
    <row r="3220" spans="1:16" ht="27.95" hidden="1" customHeight="1" x14ac:dyDescent="0.25">
      <c r="A3220" s="203" t="s">
        <v>2080</v>
      </c>
      <c r="B3220" s="202" t="s">
        <v>712</v>
      </c>
      <c r="C3220" s="203" t="s">
        <v>1674</v>
      </c>
      <c r="D3220" s="202" t="s">
        <v>1677</v>
      </c>
      <c r="E3220" s="202" t="s">
        <v>1678</v>
      </c>
      <c r="F3220" s="202" t="s">
        <v>505</v>
      </c>
      <c r="G3220" s="253">
        <v>1.0900000000000001</v>
      </c>
      <c r="H3220" s="361" t="s">
        <v>1400</v>
      </c>
      <c r="I3220" s="359" t="s">
        <v>1384</v>
      </c>
      <c r="J3220" s="358">
        <v>0.25</v>
      </c>
      <c r="K3220" s="361" t="s">
        <v>1391</v>
      </c>
      <c r="L3220" s="359" t="s">
        <v>1392</v>
      </c>
      <c r="M3220" s="368">
        <v>2010</v>
      </c>
      <c r="N3220" s="205">
        <v>42912</v>
      </c>
      <c r="O3220" s="203"/>
      <c r="P3220" t="str">
        <f t="shared" si="50"/>
        <v>Elm Creek Watershed Mgmt Commission WRAPS 2010-Elm Creek-(07010206-508)-E. coli</v>
      </c>
    </row>
    <row r="3221" spans="1:16" ht="27.95" hidden="1" customHeight="1" x14ac:dyDescent="0.25">
      <c r="A3221" s="203" t="s">
        <v>2080</v>
      </c>
      <c r="B3221" s="202" t="s">
        <v>712</v>
      </c>
      <c r="C3221" s="203" t="s">
        <v>1674</v>
      </c>
      <c r="D3221" s="202" t="s">
        <v>1677</v>
      </c>
      <c r="E3221" s="202" t="s">
        <v>1678</v>
      </c>
      <c r="F3221" s="202" t="s">
        <v>505</v>
      </c>
      <c r="G3221" s="253">
        <v>0.5</v>
      </c>
      <c r="H3221" s="361" t="s">
        <v>1400</v>
      </c>
      <c r="I3221" s="359" t="s">
        <v>1385</v>
      </c>
      <c r="J3221" s="358">
        <v>0</v>
      </c>
      <c r="K3221" s="361" t="s">
        <v>1391</v>
      </c>
      <c r="L3221" s="359" t="s">
        <v>1392</v>
      </c>
      <c r="M3221" s="368">
        <v>2010</v>
      </c>
      <c r="N3221" s="205">
        <v>42912</v>
      </c>
      <c r="O3221" s="203"/>
      <c r="P3221" t="str">
        <f t="shared" si="50"/>
        <v>Elm Creek Watershed Mgmt Commission WRAPS 2010-Elm Creek-(07010206-508)-E. coli</v>
      </c>
    </row>
    <row r="3222" spans="1:16" ht="27.95" hidden="1" customHeight="1" x14ac:dyDescent="0.25">
      <c r="A3222" s="203" t="s">
        <v>2080</v>
      </c>
      <c r="B3222" s="202" t="s">
        <v>712</v>
      </c>
      <c r="C3222" s="203" t="s">
        <v>1674</v>
      </c>
      <c r="D3222" s="202" t="s">
        <v>1677</v>
      </c>
      <c r="E3222" s="202" t="s">
        <v>1678</v>
      </c>
      <c r="F3222" s="202" t="s">
        <v>505</v>
      </c>
      <c r="G3222" s="253">
        <v>1.54</v>
      </c>
      <c r="H3222" s="361" t="s">
        <v>1414</v>
      </c>
      <c r="I3222" s="359" t="s">
        <v>1379</v>
      </c>
      <c r="J3222" s="358">
        <v>0.77</v>
      </c>
      <c r="K3222" s="361" t="s">
        <v>1113</v>
      </c>
      <c r="L3222" s="359" t="s">
        <v>1392</v>
      </c>
      <c r="M3222" s="368">
        <v>2010</v>
      </c>
      <c r="N3222" s="205">
        <v>42912</v>
      </c>
      <c r="O3222" s="203"/>
      <c r="P3222" t="str">
        <f t="shared" si="50"/>
        <v>Elm Creek Watershed Mgmt Commission WRAPS 2010-Elm Creek-(07010206-508)-TP</v>
      </c>
    </row>
    <row r="3223" spans="1:16" ht="27.95" hidden="1" customHeight="1" x14ac:dyDescent="0.25">
      <c r="A3223" s="203" t="s">
        <v>2080</v>
      </c>
      <c r="B3223" s="202" t="s">
        <v>712</v>
      </c>
      <c r="C3223" s="203" t="s">
        <v>1674</v>
      </c>
      <c r="D3223" s="202" t="s">
        <v>1677</v>
      </c>
      <c r="E3223" s="202" t="s">
        <v>1678</v>
      </c>
      <c r="F3223" s="202" t="s">
        <v>505</v>
      </c>
      <c r="G3223" s="253">
        <v>0.59</v>
      </c>
      <c r="H3223" s="361" t="s">
        <v>1414</v>
      </c>
      <c r="I3223" s="359" t="s">
        <v>1382</v>
      </c>
      <c r="J3223" s="358">
        <v>0.71</v>
      </c>
      <c r="K3223" s="361" t="s">
        <v>1113</v>
      </c>
      <c r="L3223" s="359" t="s">
        <v>1392</v>
      </c>
      <c r="M3223" s="368">
        <v>2010</v>
      </c>
      <c r="N3223" s="205">
        <v>42912</v>
      </c>
      <c r="O3223" s="203"/>
      <c r="P3223" t="str">
        <f t="shared" si="50"/>
        <v>Elm Creek Watershed Mgmt Commission WRAPS 2010-Elm Creek-(07010206-508)-TP</v>
      </c>
    </row>
    <row r="3224" spans="1:16" ht="27.95" hidden="1" customHeight="1" x14ac:dyDescent="0.25">
      <c r="A3224" s="203" t="s">
        <v>2080</v>
      </c>
      <c r="B3224" s="202" t="s">
        <v>712</v>
      </c>
      <c r="C3224" s="203" t="s">
        <v>1674</v>
      </c>
      <c r="D3224" s="202" t="s">
        <v>1677</v>
      </c>
      <c r="E3224" s="202" t="s">
        <v>1678</v>
      </c>
      <c r="F3224" s="202" t="s">
        <v>505</v>
      </c>
      <c r="G3224" s="253">
        <v>0.27</v>
      </c>
      <c r="H3224" s="361" t="s">
        <v>1414</v>
      </c>
      <c r="I3224" s="359" t="s">
        <v>1383</v>
      </c>
      <c r="J3224" s="358">
        <v>0.67</v>
      </c>
      <c r="K3224" s="361" t="s">
        <v>1113</v>
      </c>
      <c r="L3224" s="359" t="s">
        <v>1392</v>
      </c>
      <c r="M3224" s="368">
        <v>2010</v>
      </c>
      <c r="N3224" s="205">
        <v>42912</v>
      </c>
      <c r="O3224" s="203"/>
      <c r="P3224" t="str">
        <f t="shared" si="50"/>
        <v>Elm Creek Watershed Mgmt Commission WRAPS 2010-Elm Creek-(07010206-508)-TP</v>
      </c>
    </row>
    <row r="3225" spans="1:16" ht="27.95" hidden="1" customHeight="1" x14ac:dyDescent="0.25">
      <c r="A3225" s="203" t="s">
        <v>2080</v>
      </c>
      <c r="B3225" s="202" t="s">
        <v>712</v>
      </c>
      <c r="C3225" s="203" t="s">
        <v>1674</v>
      </c>
      <c r="D3225" s="202" t="s">
        <v>1677</v>
      </c>
      <c r="E3225" s="202" t="s">
        <v>1678</v>
      </c>
      <c r="F3225" s="202" t="s">
        <v>505</v>
      </c>
      <c r="G3225" s="253">
        <v>0.14000000000000001</v>
      </c>
      <c r="H3225" s="361" t="s">
        <v>1414</v>
      </c>
      <c r="I3225" s="359" t="s">
        <v>1384</v>
      </c>
      <c r="J3225" s="358">
        <v>0.64</v>
      </c>
      <c r="K3225" s="361" t="s">
        <v>1113</v>
      </c>
      <c r="L3225" s="359" t="s">
        <v>1392</v>
      </c>
      <c r="M3225" s="368">
        <v>2010</v>
      </c>
      <c r="N3225" s="205">
        <v>42912</v>
      </c>
      <c r="O3225" s="203"/>
      <c r="P3225" t="str">
        <f t="shared" si="50"/>
        <v>Elm Creek Watershed Mgmt Commission WRAPS 2010-Elm Creek-(07010206-508)-TP</v>
      </c>
    </row>
    <row r="3226" spans="1:16" ht="27.95" hidden="1" customHeight="1" x14ac:dyDescent="0.25">
      <c r="A3226" s="203" t="s">
        <v>2080</v>
      </c>
      <c r="B3226" s="202" t="s">
        <v>712</v>
      </c>
      <c r="C3226" s="203" t="s">
        <v>1674</v>
      </c>
      <c r="D3226" s="202" t="s">
        <v>1677</v>
      </c>
      <c r="E3226" s="202" t="s">
        <v>1678</v>
      </c>
      <c r="F3226" s="202" t="s">
        <v>505</v>
      </c>
      <c r="G3226" s="253">
        <v>0.09</v>
      </c>
      <c r="H3226" s="361" t="s">
        <v>1414</v>
      </c>
      <c r="I3226" s="359" t="s">
        <v>1385</v>
      </c>
      <c r="J3226" s="358">
        <v>0.53</v>
      </c>
      <c r="K3226" s="361" t="s">
        <v>1113</v>
      </c>
      <c r="L3226" s="359" t="s">
        <v>1392</v>
      </c>
      <c r="M3226" s="368">
        <v>2010</v>
      </c>
      <c r="N3226" s="205">
        <v>42912</v>
      </c>
      <c r="O3226" s="203"/>
      <c r="P3226" t="str">
        <f t="shared" si="50"/>
        <v>Elm Creek Watershed Mgmt Commission WRAPS 2010-Elm Creek-(07010206-508)-TP</v>
      </c>
    </row>
    <row r="3227" spans="1:16" ht="27.95" hidden="1" customHeight="1" x14ac:dyDescent="0.25">
      <c r="A3227" s="203" t="s">
        <v>2080</v>
      </c>
      <c r="B3227" s="202" t="s">
        <v>712</v>
      </c>
      <c r="C3227" s="203" t="s">
        <v>1674</v>
      </c>
      <c r="D3227" s="202" t="s">
        <v>1677</v>
      </c>
      <c r="E3227" s="202" t="s">
        <v>1678</v>
      </c>
      <c r="F3227" s="202" t="s">
        <v>505</v>
      </c>
      <c r="G3227" s="253">
        <v>896.93</v>
      </c>
      <c r="H3227" s="361" t="s">
        <v>1414</v>
      </c>
      <c r="I3227" s="359" t="s">
        <v>1379</v>
      </c>
      <c r="J3227" s="358">
        <v>0.48499999999999999</v>
      </c>
      <c r="K3227" s="361" t="s">
        <v>22</v>
      </c>
      <c r="L3227" s="359" t="s">
        <v>1392</v>
      </c>
      <c r="M3227" s="368">
        <v>2010</v>
      </c>
      <c r="N3227" s="205">
        <v>42912</v>
      </c>
      <c r="O3227" s="203"/>
      <c r="P3227" t="str">
        <f t="shared" si="50"/>
        <v>Elm Creek Watershed Mgmt Commission WRAPS 2010-Elm Creek-(07010206-508)-TSS</v>
      </c>
    </row>
    <row r="3228" spans="1:16" ht="27.95" hidden="1" customHeight="1" x14ac:dyDescent="0.25">
      <c r="A3228" s="203" t="s">
        <v>2080</v>
      </c>
      <c r="B3228" s="202" t="s">
        <v>712</v>
      </c>
      <c r="C3228" s="203" t="s">
        <v>1674</v>
      </c>
      <c r="D3228" s="202" t="s">
        <v>1677</v>
      </c>
      <c r="E3228" s="202" t="s">
        <v>1678</v>
      </c>
      <c r="F3228" s="202" t="s">
        <v>505</v>
      </c>
      <c r="G3228" s="253">
        <v>399.24</v>
      </c>
      <c r="H3228" s="361" t="s">
        <v>1414</v>
      </c>
      <c r="I3228" s="359" t="s">
        <v>1382</v>
      </c>
      <c r="J3228" s="358">
        <v>0.63600000000000001</v>
      </c>
      <c r="K3228" s="361" t="s">
        <v>22</v>
      </c>
      <c r="L3228" s="359" t="s">
        <v>1392</v>
      </c>
      <c r="M3228" s="368">
        <v>2010</v>
      </c>
      <c r="N3228" s="205">
        <v>42912</v>
      </c>
      <c r="O3228" s="203"/>
      <c r="P3228" t="str">
        <f t="shared" si="50"/>
        <v>Elm Creek Watershed Mgmt Commission WRAPS 2010-Elm Creek-(07010206-508)-TSS</v>
      </c>
    </row>
    <row r="3229" spans="1:16" ht="27.95" hidden="1" customHeight="1" x14ac:dyDescent="0.25">
      <c r="A3229" s="203" t="s">
        <v>2080</v>
      </c>
      <c r="B3229" s="202" t="s">
        <v>712</v>
      </c>
      <c r="C3229" s="203" t="s">
        <v>1674</v>
      </c>
      <c r="D3229" s="202" t="s">
        <v>1677</v>
      </c>
      <c r="E3229" s="202" t="s">
        <v>1678</v>
      </c>
      <c r="F3229" s="202" t="s">
        <v>505</v>
      </c>
      <c r="G3229" s="253">
        <v>163.30000000000001</v>
      </c>
      <c r="H3229" s="361" t="s">
        <v>1414</v>
      </c>
      <c r="I3229" s="359" t="s">
        <v>1383</v>
      </c>
      <c r="J3229" s="358">
        <v>0.58899999999999997</v>
      </c>
      <c r="K3229" s="361" t="s">
        <v>22</v>
      </c>
      <c r="L3229" s="359" t="s">
        <v>1392</v>
      </c>
      <c r="M3229" s="368">
        <v>2010</v>
      </c>
      <c r="N3229" s="205">
        <v>42912</v>
      </c>
      <c r="O3229" s="203"/>
      <c r="P3229" t="str">
        <f t="shared" si="50"/>
        <v>Elm Creek Watershed Mgmt Commission WRAPS 2010-Elm Creek-(07010206-508)-TSS</v>
      </c>
    </row>
    <row r="3230" spans="1:16" ht="27.95" hidden="1" customHeight="1" x14ac:dyDescent="0.25">
      <c r="A3230" s="203" t="s">
        <v>2080</v>
      </c>
      <c r="B3230" s="202" t="s">
        <v>712</v>
      </c>
      <c r="C3230" s="203" t="s">
        <v>1674</v>
      </c>
      <c r="D3230" s="202" t="s">
        <v>1677</v>
      </c>
      <c r="E3230" s="202" t="s">
        <v>1678</v>
      </c>
      <c r="F3230" s="202" t="s">
        <v>505</v>
      </c>
      <c r="G3230" s="253">
        <v>130.08000000000001</v>
      </c>
      <c r="H3230" s="361" t="s">
        <v>1414</v>
      </c>
      <c r="I3230" s="359" t="s">
        <v>1384</v>
      </c>
      <c r="J3230" s="358">
        <v>0.64400000000000002</v>
      </c>
      <c r="K3230" s="361" t="s">
        <v>22</v>
      </c>
      <c r="L3230" s="359" t="s">
        <v>1392</v>
      </c>
      <c r="M3230" s="368">
        <v>2010</v>
      </c>
      <c r="N3230" s="205">
        <v>42912</v>
      </c>
      <c r="O3230" s="203"/>
      <c r="P3230" t="str">
        <f t="shared" si="50"/>
        <v>Elm Creek Watershed Mgmt Commission WRAPS 2010-Elm Creek-(07010206-508)-TSS</v>
      </c>
    </row>
    <row r="3231" spans="1:16" ht="27.95" hidden="1" customHeight="1" x14ac:dyDescent="0.25">
      <c r="A3231" s="203" t="s">
        <v>2080</v>
      </c>
      <c r="B3231" s="202" t="s">
        <v>712</v>
      </c>
      <c r="C3231" s="203" t="s">
        <v>1674</v>
      </c>
      <c r="D3231" s="202" t="s">
        <v>1677</v>
      </c>
      <c r="E3231" s="202" t="s">
        <v>1678</v>
      </c>
      <c r="F3231" s="202" t="s">
        <v>505</v>
      </c>
      <c r="G3231" s="253">
        <v>96.11</v>
      </c>
      <c r="H3231" s="361" t="s">
        <v>1414</v>
      </c>
      <c r="I3231" s="359" t="s">
        <v>1385</v>
      </c>
      <c r="J3231" s="358">
        <v>0.48</v>
      </c>
      <c r="K3231" s="361" t="s">
        <v>22</v>
      </c>
      <c r="L3231" s="359" t="s">
        <v>1392</v>
      </c>
      <c r="M3231" s="368">
        <v>2010</v>
      </c>
      <c r="N3231" s="205">
        <v>42912</v>
      </c>
      <c r="O3231" s="203"/>
      <c r="P3231" t="str">
        <f t="shared" si="50"/>
        <v>Elm Creek Watershed Mgmt Commission WRAPS 2010-Elm Creek-(07010206-508)-TSS</v>
      </c>
    </row>
    <row r="3232" spans="1:16" ht="27.95" hidden="1" customHeight="1" x14ac:dyDescent="0.25">
      <c r="A3232" s="203" t="s">
        <v>2080</v>
      </c>
      <c r="B3232" s="202" t="s">
        <v>712</v>
      </c>
      <c r="C3232" s="203" t="s">
        <v>1674</v>
      </c>
      <c r="D3232" s="202" t="s">
        <v>1704</v>
      </c>
      <c r="E3232" s="202" t="s">
        <v>1705</v>
      </c>
      <c r="F3232" s="202" t="s">
        <v>505</v>
      </c>
      <c r="G3232" s="253">
        <v>2.06</v>
      </c>
      <c r="H3232" s="361" t="s">
        <v>1414</v>
      </c>
      <c r="I3232" s="359" t="s">
        <v>1379</v>
      </c>
      <c r="J3232" s="358">
        <v>0.79</v>
      </c>
      <c r="K3232" s="361" t="s">
        <v>1113</v>
      </c>
      <c r="L3232" s="359" t="s">
        <v>1392</v>
      </c>
      <c r="M3232" s="368">
        <v>2010</v>
      </c>
      <c r="N3232" s="205">
        <v>42912</v>
      </c>
      <c r="O3232" s="203"/>
      <c r="P3232" t="str">
        <f t="shared" si="50"/>
        <v>Elm Creek Watershed Mgmt Commission WRAPS 2010-Rush Creek-(07010206-528)-TP</v>
      </c>
    </row>
    <row r="3233" spans="1:16" ht="27.95" hidden="1" customHeight="1" x14ac:dyDescent="0.25">
      <c r="A3233" s="203" t="s">
        <v>2080</v>
      </c>
      <c r="B3233" s="202" t="s">
        <v>712</v>
      </c>
      <c r="C3233" s="203" t="s">
        <v>1674</v>
      </c>
      <c r="D3233" s="202" t="s">
        <v>1704</v>
      </c>
      <c r="E3233" s="202" t="s">
        <v>1705</v>
      </c>
      <c r="F3233" s="202" t="s">
        <v>505</v>
      </c>
      <c r="G3233" s="253">
        <v>0.59</v>
      </c>
      <c r="H3233" s="361" t="s">
        <v>1414</v>
      </c>
      <c r="I3233" s="359" t="s">
        <v>1382</v>
      </c>
      <c r="J3233" s="358">
        <v>0.76</v>
      </c>
      <c r="K3233" s="361" t="s">
        <v>1113</v>
      </c>
      <c r="L3233" s="359" t="s">
        <v>1392</v>
      </c>
      <c r="M3233" s="368">
        <v>2010</v>
      </c>
      <c r="N3233" s="205">
        <v>42912</v>
      </c>
      <c r="O3233" s="203"/>
      <c r="P3233" t="str">
        <f t="shared" si="50"/>
        <v>Elm Creek Watershed Mgmt Commission WRAPS 2010-Rush Creek-(07010206-528)-TP</v>
      </c>
    </row>
    <row r="3234" spans="1:16" ht="27.95" hidden="1" customHeight="1" x14ac:dyDescent="0.25">
      <c r="A3234" s="203" t="s">
        <v>2080</v>
      </c>
      <c r="B3234" s="202" t="s">
        <v>712</v>
      </c>
      <c r="C3234" s="203" t="s">
        <v>1674</v>
      </c>
      <c r="D3234" s="202" t="s">
        <v>1704</v>
      </c>
      <c r="E3234" s="202" t="s">
        <v>1705</v>
      </c>
      <c r="F3234" s="202" t="s">
        <v>505</v>
      </c>
      <c r="G3234" s="253">
        <v>0.15</v>
      </c>
      <c r="H3234" s="361" t="s">
        <v>1414</v>
      </c>
      <c r="I3234" s="359" t="s">
        <v>1383</v>
      </c>
      <c r="J3234" s="358">
        <v>0.75</v>
      </c>
      <c r="K3234" s="361" t="s">
        <v>1113</v>
      </c>
      <c r="L3234" s="359" t="s">
        <v>1392</v>
      </c>
      <c r="M3234" s="368">
        <v>2010</v>
      </c>
      <c r="N3234" s="205">
        <v>42912</v>
      </c>
      <c r="O3234" s="203"/>
      <c r="P3234" t="str">
        <f t="shared" si="50"/>
        <v>Elm Creek Watershed Mgmt Commission WRAPS 2010-Rush Creek-(07010206-528)-TP</v>
      </c>
    </row>
    <row r="3235" spans="1:16" ht="27.95" hidden="1" customHeight="1" x14ac:dyDescent="0.25">
      <c r="A3235" s="203" t="s">
        <v>2080</v>
      </c>
      <c r="B3235" s="202" t="s">
        <v>712</v>
      </c>
      <c r="C3235" s="203" t="s">
        <v>1674</v>
      </c>
      <c r="D3235" s="202" t="s">
        <v>1704</v>
      </c>
      <c r="E3235" s="202" t="s">
        <v>1705</v>
      </c>
      <c r="F3235" s="202" t="s">
        <v>505</v>
      </c>
      <c r="G3235" s="253">
        <v>0.02</v>
      </c>
      <c r="H3235" s="361" t="s">
        <v>1414</v>
      </c>
      <c r="I3235" s="359" t="s">
        <v>1384</v>
      </c>
      <c r="J3235" s="358">
        <v>0.81</v>
      </c>
      <c r="K3235" s="361" t="s">
        <v>1113</v>
      </c>
      <c r="L3235" s="359" t="s">
        <v>1392</v>
      </c>
      <c r="M3235" s="368">
        <v>2010</v>
      </c>
      <c r="N3235" s="205">
        <v>42912</v>
      </c>
      <c r="O3235" s="203"/>
      <c r="P3235" t="str">
        <f t="shared" si="50"/>
        <v>Elm Creek Watershed Mgmt Commission WRAPS 2010-Rush Creek-(07010206-528)-TP</v>
      </c>
    </row>
    <row r="3236" spans="1:16" ht="27.95" hidden="1" customHeight="1" x14ac:dyDescent="0.25">
      <c r="A3236" s="203" t="s">
        <v>2080</v>
      </c>
      <c r="B3236" s="202" t="s">
        <v>712</v>
      </c>
      <c r="C3236" s="203" t="s">
        <v>1674</v>
      </c>
      <c r="D3236" s="202" t="s">
        <v>1704</v>
      </c>
      <c r="E3236" s="202" t="s">
        <v>1705</v>
      </c>
      <c r="F3236" s="202" t="s">
        <v>505</v>
      </c>
      <c r="G3236" s="253" t="s">
        <v>515</v>
      </c>
      <c r="H3236" s="361" t="s">
        <v>1414</v>
      </c>
      <c r="I3236" s="359" t="s">
        <v>1385</v>
      </c>
      <c r="J3236" s="358">
        <v>0.93</v>
      </c>
      <c r="K3236" s="361" t="s">
        <v>1113</v>
      </c>
      <c r="L3236" s="359" t="s">
        <v>1392</v>
      </c>
      <c r="M3236" s="368">
        <v>2010</v>
      </c>
      <c r="N3236" s="205">
        <v>42912</v>
      </c>
      <c r="O3236" s="203"/>
      <c r="P3236" t="str">
        <f t="shared" si="50"/>
        <v>Elm Creek Watershed Mgmt Commission WRAPS 2010-Rush Creek-(07010206-528)-TP</v>
      </c>
    </row>
    <row r="3237" spans="1:16" ht="27.95" hidden="1" customHeight="1" x14ac:dyDescent="0.25">
      <c r="A3237" s="203" t="s">
        <v>2080</v>
      </c>
      <c r="B3237" s="202" t="s">
        <v>712</v>
      </c>
      <c r="C3237" s="203" t="s">
        <v>1674</v>
      </c>
      <c r="D3237" s="202" t="s">
        <v>1706</v>
      </c>
      <c r="E3237" s="202" t="s">
        <v>1707</v>
      </c>
      <c r="F3237" s="202" t="s">
        <v>505</v>
      </c>
      <c r="G3237" s="253">
        <v>13.41</v>
      </c>
      <c r="H3237" s="361" t="s">
        <v>1400</v>
      </c>
      <c r="I3237" s="359" t="s">
        <v>1379</v>
      </c>
      <c r="J3237" s="358">
        <v>0.37</v>
      </c>
      <c r="K3237" s="361" t="s">
        <v>1391</v>
      </c>
      <c r="L3237" s="359" t="s">
        <v>1392</v>
      </c>
      <c r="M3237" s="368">
        <v>2010</v>
      </c>
      <c r="N3237" s="205">
        <v>42912</v>
      </c>
      <c r="O3237" s="203"/>
      <c r="P3237" t="str">
        <f t="shared" si="50"/>
        <v>Elm Creek Watershed Mgmt Commission WRAPS 2010-Rush Creek, South Fork-(07010206-732)-E. coli</v>
      </c>
    </row>
    <row r="3238" spans="1:16" ht="27.95" hidden="1" customHeight="1" x14ac:dyDescent="0.25">
      <c r="A3238" s="203" t="s">
        <v>2080</v>
      </c>
      <c r="B3238" s="202" t="s">
        <v>712</v>
      </c>
      <c r="C3238" s="203" t="s">
        <v>1674</v>
      </c>
      <c r="D3238" s="202" t="s">
        <v>1706</v>
      </c>
      <c r="E3238" s="202" t="s">
        <v>1707</v>
      </c>
      <c r="F3238" s="202" t="s">
        <v>505</v>
      </c>
      <c r="G3238" s="253">
        <v>4.58</v>
      </c>
      <c r="H3238" s="361" t="s">
        <v>1400</v>
      </c>
      <c r="I3238" s="359" t="s">
        <v>1382</v>
      </c>
      <c r="J3238" s="358">
        <v>0.17</v>
      </c>
      <c r="K3238" s="361" t="s">
        <v>1391</v>
      </c>
      <c r="L3238" s="359" t="s">
        <v>1392</v>
      </c>
      <c r="M3238" s="368">
        <v>2010</v>
      </c>
      <c r="N3238" s="205">
        <v>42912</v>
      </c>
      <c r="O3238" s="203"/>
      <c r="P3238" t="str">
        <f t="shared" si="50"/>
        <v>Elm Creek Watershed Mgmt Commission WRAPS 2010-Rush Creek, South Fork-(07010206-732)-E. coli</v>
      </c>
    </row>
    <row r="3239" spans="1:16" ht="27.95" hidden="1" customHeight="1" x14ac:dyDescent="0.25">
      <c r="A3239" s="203" t="s">
        <v>2080</v>
      </c>
      <c r="B3239" s="202" t="s">
        <v>712</v>
      </c>
      <c r="C3239" s="203" t="s">
        <v>1674</v>
      </c>
      <c r="D3239" s="202" t="s">
        <v>1706</v>
      </c>
      <c r="E3239" s="202" t="s">
        <v>1707</v>
      </c>
      <c r="F3239" s="202" t="s">
        <v>505</v>
      </c>
      <c r="G3239" s="253">
        <v>1.69</v>
      </c>
      <c r="H3239" s="361" t="s">
        <v>1400</v>
      </c>
      <c r="I3239" s="359" t="s">
        <v>1383</v>
      </c>
      <c r="J3239" s="358">
        <v>0.1</v>
      </c>
      <c r="K3239" s="361" t="s">
        <v>1391</v>
      </c>
      <c r="L3239" s="359" t="s">
        <v>1392</v>
      </c>
      <c r="M3239" s="368">
        <v>2010</v>
      </c>
      <c r="N3239" s="205">
        <v>42912</v>
      </c>
      <c r="O3239" s="203"/>
      <c r="P3239" t="str">
        <f t="shared" si="50"/>
        <v>Elm Creek Watershed Mgmt Commission WRAPS 2010-Rush Creek, South Fork-(07010206-732)-E. coli</v>
      </c>
    </row>
    <row r="3240" spans="1:16" ht="27.95" hidden="1" customHeight="1" x14ac:dyDescent="0.25">
      <c r="A3240" s="203" t="s">
        <v>2080</v>
      </c>
      <c r="B3240" s="202" t="s">
        <v>712</v>
      </c>
      <c r="C3240" s="203" t="s">
        <v>1674</v>
      </c>
      <c r="D3240" s="202" t="s">
        <v>1706</v>
      </c>
      <c r="E3240" s="202" t="s">
        <v>1707</v>
      </c>
      <c r="F3240" s="202" t="s">
        <v>505</v>
      </c>
      <c r="G3240" s="253">
        <v>0.56999999999999995</v>
      </c>
      <c r="H3240" s="361" t="s">
        <v>1400</v>
      </c>
      <c r="I3240" s="359" t="s">
        <v>1384</v>
      </c>
      <c r="J3240" s="358">
        <v>0.36</v>
      </c>
      <c r="K3240" s="361" t="s">
        <v>1391</v>
      </c>
      <c r="L3240" s="359" t="s">
        <v>1392</v>
      </c>
      <c r="M3240" s="368">
        <v>2010</v>
      </c>
      <c r="N3240" s="205">
        <v>42912</v>
      </c>
      <c r="O3240" s="203"/>
      <c r="P3240" t="str">
        <f t="shared" si="50"/>
        <v>Elm Creek Watershed Mgmt Commission WRAPS 2010-Rush Creek, South Fork-(07010206-732)-E. coli</v>
      </c>
    </row>
    <row r="3241" spans="1:16" ht="27.95" hidden="1" customHeight="1" x14ac:dyDescent="0.25">
      <c r="A3241" s="203" t="s">
        <v>2080</v>
      </c>
      <c r="B3241" s="202" t="s">
        <v>712</v>
      </c>
      <c r="C3241" s="203" t="s">
        <v>1674</v>
      </c>
      <c r="D3241" s="202" t="s">
        <v>1706</v>
      </c>
      <c r="E3241" s="202" t="s">
        <v>1707</v>
      </c>
      <c r="F3241" s="202" t="s">
        <v>505</v>
      </c>
      <c r="G3241" s="253">
        <v>0.38</v>
      </c>
      <c r="H3241" s="361" t="s">
        <v>1400</v>
      </c>
      <c r="I3241" s="359" t="s">
        <v>1385</v>
      </c>
      <c r="J3241" s="358">
        <v>0</v>
      </c>
      <c r="K3241" s="361" t="s">
        <v>1391</v>
      </c>
      <c r="L3241" s="359" t="s">
        <v>1392</v>
      </c>
      <c r="M3241" s="368">
        <v>2010</v>
      </c>
      <c r="N3241" s="205">
        <v>42912</v>
      </c>
      <c r="O3241" s="203"/>
      <c r="P3241" t="str">
        <f t="shared" si="50"/>
        <v>Elm Creek Watershed Mgmt Commission WRAPS 2010-Rush Creek, South Fork-(07010206-732)-E. coli</v>
      </c>
    </row>
    <row r="3242" spans="1:16" ht="27.95" hidden="1" customHeight="1" x14ac:dyDescent="0.25">
      <c r="A3242" s="203" t="s">
        <v>2080</v>
      </c>
      <c r="B3242" s="202" t="s">
        <v>712</v>
      </c>
      <c r="C3242" s="203" t="s">
        <v>1674</v>
      </c>
      <c r="D3242" s="202" t="s">
        <v>1706</v>
      </c>
      <c r="E3242" s="202" t="s">
        <v>1707</v>
      </c>
      <c r="F3242" s="202" t="s">
        <v>505</v>
      </c>
      <c r="G3242" s="253">
        <v>2.36</v>
      </c>
      <c r="H3242" s="361" t="s">
        <v>1414</v>
      </c>
      <c r="I3242" s="359" t="s">
        <v>1379</v>
      </c>
      <c r="J3242" s="358">
        <v>0.61</v>
      </c>
      <c r="K3242" s="361" t="s">
        <v>1113</v>
      </c>
      <c r="L3242" s="359" t="s">
        <v>1392</v>
      </c>
      <c r="M3242" s="368">
        <v>2010</v>
      </c>
      <c r="N3242" s="205">
        <v>42912</v>
      </c>
      <c r="O3242" s="203"/>
      <c r="P3242" t="str">
        <f t="shared" si="50"/>
        <v>Elm Creek Watershed Mgmt Commission WRAPS 2010-Rush Creek, South Fork-(07010206-732)-TP</v>
      </c>
    </row>
    <row r="3243" spans="1:16" ht="27.95" hidden="1" customHeight="1" x14ac:dyDescent="0.25">
      <c r="A3243" s="203" t="s">
        <v>2080</v>
      </c>
      <c r="B3243" s="202" t="s">
        <v>712</v>
      </c>
      <c r="C3243" s="203" t="s">
        <v>1674</v>
      </c>
      <c r="D3243" s="202" t="s">
        <v>1706</v>
      </c>
      <c r="E3243" s="202" t="s">
        <v>1707</v>
      </c>
      <c r="F3243" s="202" t="s">
        <v>505</v>
      </c>
      <c r="G3243" s="253">
        <v>0.8</v>
      </c>
      <c r="H3243" s="361" t="s">
        <v>1414</v>
      </c>
      <c r="I3243" s="359" t="s">
        <v>1382</v>
      </c>
      <c r="J3243" s="358">
        <v>0.77</v>
      </c>
      <c r="K3243" s="361" t="s">
        <v>1113</v>
      </c>
      <c r="L3243" s="359" t="s">
        <v>1392</v>
      </c>
      <c r="M3243" s="368">
        <v>2010</v>
      </c>
      <c r="N3243" s="205">
        <v>42912</v>
      </c>
      <c r="O3243" s="203"/>
      <c r="P3243" t="str">
        <f t="shared" si="50"/>
        <v>Elm Creek Watershed Mgmt Commission WRAPS 2010-Rush Creek, South Fork-(07010206-732)-TP</v>
      </c>
    </row>
    <row r="3244" spans="1:16" ht="27.95" hidden="1" customHeight="1" x14ac:dyDescent="0.25">
      <c r="A3244" s="203" t="s">
        <v>2080</v>
      </c>
      <c r="B3244" s="202" t="s">
        <v>712</v>
      </c>
      <c r="C3244" s="203" t="s">
        <v>1674</v>
      </c>
      <c r="D3244" s="202" t="s">
        <v>1706</v>
      </c>
      <c r="E3244" s="202" t="s">
        <v>1707</v>
      </c>
      <c r="F3244" s="202" t="s">
        <v>505</v>
      </c>
      <c r="G3244" s="253">
        <v>0.28000000000000003</v>
      </c>
      <c r="H3244" s="361" t="s">
        <v>1414</v>
      </c>
      <c r="I3244" s="359" t="s">
        <v>1383</v>
      </c>
      <c r="J3244" s="358">
        <v>0.81</v>
      </c>
      <c r="K3244" s="361" t="s">
        <v>1113</v>
      </c>
      <c r="L3244" s="359" t="s">
        <v>1392</v>
      </c>
      <c r="M3244" s="368">
        <v>2010</v>
      </c>
      <c r="N3244" s="205">
        <v>42912</v>
      </c>
      <c r="O3244" s="203"/>
      <c r="P3244" t="str">
        <f t="shared" si="50"/>
        <v>Elm Creek Watershed Mgmt Commission WRAPS 2010-Rush Creek, South Fork-(07010206-732)-TP</v>
      </c>
    </row>
    <row r="3245" spans="1:16" ht="27.95" hidden="1" customHeight="1" x14ac:dyDescent="0.25">
      <c r="A3245" s="203" t="s">
        <v>2080</v>
      </c>
      <c r="B3245" s="202" t="s">
        <v>712</v>
      </c>
      <c r="C3245" s="203" t="s">
        <v>1674</v>
      </c>
      <c r="D3245" s="202" t="s">
        <v>1706</v>
      </c>
      <c r="E3245" s="202" t="s">
        <v>1707</v>
      </c>
      <c r="F3245" s="202" t="s">
        <v>505</v>
      </c>
      <c r="G3245" s="253">
        <v>0.09</v>
      </c>
      <c r="H3245" s="361" t="s">
        <v>1414</v>
      </c>
      <c r="I3245" s="359" t="s">
        <v>1384</v>
      </c>
      <c r="J3245" s="358">
        <v>0.85</v>
      </c>
      <c r="K3245" s="361" t="s">
        <v>1113</v>
      </c>
      <c r="L3245" s="359" t="s">
        <v>1392</v>
      </c>
      <c r="M3245" s="368">
        <v>2010</v>
      </c>
      <c r="N3245" s="205">
        <v>42912</v>
      </c>
      <c r="O3245" s="203"/>
      <c r="P3245" t="str">
        <f t="shared" si="50"/>
        <v>Elm Creek Watershed Mgmt Commission WRAPS 2010-Rush Creek, South Fork-(07010206-732)-TP</v>
      </c>
    </row>
    <row r="3246" spans="1:16" ht="27.95" hidden="1" customHeight="1" x14ac:dyDescent="0.25">
      <c r="A3246" s="203" t="s">
        <v>2080</v>
      </c>
      <c r="B3246" s="202" t="s">
        <v>712</v>
      </c>
      <c r="C3246" s="203" t="s">
        <v>1674</v>
      </c>
      <c r="D3246" s="202" t="s">
        <v>1706</v>
      </c>
      <c r="E3246" s="202" t="s">
        <v>1707</v>
      </c>
      <c r="F3246" s="202" t="s">
        <v>505</v>
      </c>
      <c r="G3246" s="253">
        <v>0.05</v>
      </c>
      <c r="H3246" s="361" t="s">
        <v>1414</v>
      </c>
      <c r="I3246" s="359" t="s">
        <v>1385</v>
      </c>
      <c r="J3246" s="358">
        <v>0.66</v>
      </c>
      <c r="K3246" s="361" t="s">
        <v>1113</v>
      </c>
      <c r="L3246" s="359" t="s">
        <v>1392</v>
      </c>
      <c r="M3246" s="368">
        <v>2010</v>
      </c>
      <c r="N3246" s="205">
        <v>42912</v>
      </c>
      <c r="O3246" s="203"/>
      <c r="P3246" t="str">
        <f t="shared" si="50"/>
        <v>Elm Creek Watershed Mgmt Commission WRAPS 2010-Rush Creek, South Fork-(07010206-732)-TP</v>
      </c>
    </row>
    <row r="3247" spans="1:16" ht="27.95" hidden="1" customHeight="1" x14ac:dyDescent="0.25">
      <c r="A3247" s="203" t="s">
        <v>2080</v>
      </c>
      <c r="B3247" s="202" t="s">
        <v>712</v>
      </c>
      <c r="C3247" s="203" t="s">
        <v>1674</v>
      </c>
      <c r="D3247" s="202" t="s">
        <v>1708</v>
      </c>
      <c r="E3247" s="202" t="s">
        <v>1707</v>
      </c>
      <c r="F3247" s="202" t="s">
        <v>505</v>
      </c>
      <c r="G3247" s="253">
        <v>0.51</v>
      </c>
      <c r="H3247" s="361" t="s">
        <v>1414</v>
      </c>
      <c r="I3247" s="359" t="s">
        <v>1379</v>
      </c>
      <c r="J3247" s="358">
        <v>0.61</v>
      </c>
      <c r="K3247" s="361" t="s">
        <v>1113</v>
      </c>
      <c r="L3247" s="359" t="s">
        <v>1392</v>
      </c>
      <c r="M3247" s="368">
        <v>2010</v>
      </c>
      <c r="N3247" s="205">
        <v>42912</v>
      </c>
      <c r="O3247" s="203"/>
      <c r="P3247" t="str">
        <f t="shared" si="50"/>
        <v>Elm Creek Watershed Mgmt Commission WRAPS 2010-Rush Creek, South Fork-(07010206-760)-TP</v>
      </c>
    </row>
    <row r="3248" spans="1:16" ht="27.95" hidden="1" customHeight="1" x14ac:dyDescent="0.25">
      <c r="A3248" s="203" t="s">
        <v>2080</v>
      </c>
      <c r="B3248" s="202" t="s">
        <v>712</v>
      </c>
      <c r="C3248" s="203" t="s">
        <v>1674</v>
      </c>
      <c r="D3248" s="202" t="s">
        <v>1708</v>
      </c>
      <c r="E3248" s="202" t="s">
        <v>1707</v>
      </c>
      <c r="F3248" s="202" t="s">
        <v>505</v>
      </c>
      <c r="G3248" s="253">
        <v>0.18</v>
      </c>
      <c r="H3248" s="361" t="s">
        <v>1414</v>
      </c>
      <c r="I3248" s="359" t="s">
        <v>1382</v>
      </c>
      <c r="J3248" s="358">
        <v>0.77</v>
      </c>
      <c r="K3248" s="361" t="s">
        <v>1113</v>
      </c>
      <c r="L3248" s="359" t="s">
        <v>1392</v>
      </c>
      <c r="M3248" s="368">
        <v>2010</v>
      </c>
      <c r="N3248" s="205">
        <v>42912</v>
      </c>
      <c r="O3248" s="203"/>
      <c r="P3248" t="str">
        <f t="shared" si="50"/>
        <v>Elm Creek Watershed Mgmt Commission WRAPS 2010-Rush Creek, South Fork-(07010206-760)-TP</v>
      </c>
    </row>
    <row r="3249" spans="1:16" ht="27.95" hidden="1" customHeight="1" x14ac:dyDescent="0.25">
      <c r="A3249" s="203" t="s">
        <v>2080</v>
      </c>
      <c r="B3249" s="202" t="s">
        <v>712</v>
      </c>
      <c r="C3249" s="203" t="s">
        <v>1674</v>
      </c>
      <c r="D3249" s="202" t="s">
        <v>1708</v>
      </c>
      <c r="E3249" s="202" t="s">
        <v>1707</v>
      </c>
      <c r="F3249" s="202" t="s">
        <v>505</v>
      </c>
      <c r="G3249" s="253">
        <v>0.06</v>
      </c>
      <c r="H3249" s="361" t="s">
        <v>1414</v>
      </c>
      <c r="I3249" s="359" t="s">
        <v>1383</v>
      </c>
      <c r="J3249" s="358">
        <v>0.81</v>
      </c>
      <c r="K3249" s="361" t="s">
        <v>1113</v>
      </c>
      <c r="L3249" s="359" t="s">
        <v>1392</v>
      </c>
      <c r="M3249" s="368">
        <v>2010</v>
      </c>
      <c r="N3249" s="205">
        <v>42912</v>
      </c>
      <c r="O3249" s="203"/>
      <c r="P3249" t="str">
        <f t="shared" si="50"/>
        <v>Elm Creek Watershed Mgmt Commission WRAPS 2010-Rush Creek, South Fork-(07010206-760)-TP</v>
      </c>
    </row>
    <row r="3250" spans="1:16" ht="27.95" hidden="1" customHeight="1" x14ac:dyDescent="0.25">
      <c r="A3250" s="203" t="s">
        <v>2080</v>
      </c>
      <c r="B3250" s="202" t="s">
        <v>712</v>
      </c>
      <c r="C3250" s="203" t="s">
        <v>1674</v>
      </c>
      <c r="D3250" s="202" t="s">
        <v>1708</v>
      </c>
      <c r="E3250" s="202" t="s">
        <v>1707</v>
      </c>
      <c r="F3250" s="202" t="s">
        <v>505</v>
      </c>
      <c r="G3250" s="253">
        <v>0.02</v>
      </c>
      <c r="H3250" s="361" t="s">
        <v>1414</v>
      </c>
      <c r="I3250" s="359" t="s">
        <v>1384</v>
      </c>
      <c r="J3250" s="358">
        <v>0.85</v>
      </c>
      <c r="K3250" s="361" t="s">
        <v>1113</v>
      </c>
      <c r="L3250" s="359" t="s">
        <v>1392</v>
      </c>
      <c r="M3250" s="368">
        <v>2010</v>
      </c>
      <c r="N3250" s="205">
        <v>42912</v>
      </c>
      <c r="O3250" s="203"/>
      <c r="P3250" t="str">
        <f t="shared" si="50"/>
        <v>Elm Creek Watershed Mgmt Commission WRAPS 2010-Rush Creek, South Fork-(07010206-760)-TP</v>
      </c>
    </row>
    <row r="3251" spans="1:16" ht="27.95" hidden="1" customHeight="1" x14ac:dyDescent="0.25">
      <c r="A3251" s="203" t="s">
        <v>2080</v>
      </c>
      <c r="B3251" s="202" t="s">
        <v>712</v>
      </c>
      <c r="C3251" s="203" t="s">
        <v>1674</v>
      </c>
      <c r="D3251" s="202" t="s">
        <v>1708</v>
      </c>
      <c r="E3251" s="202" t="s">
        <v>1707</v>
      </c>
      <c r="F3251" s="202" t="s">
        <v>505</v>
      </c>
      <c r="G3251" s="253">
        <v>0.01</v>
      </c>
      <c r="H3251" s="361" t="s">
        <v>1414</v>
      </c>
      <c r="I3251" s="359" t="s">
        <v>1385</v>
      </c>
      <c r="J3251" s="358">
        <v>0.66</v>
      </c>
      <c r="K3251" s="361" t="s">
        <v>1113</v>
      </c>
      <c r="L3251" s="359" t="s">
        <v>1392</v>
      </c>
      <c r="M3251" s="368">
        <v>2010</v>
      </c>
      <c r="N3251" s="205">
        <v>42912</v>
      </c>
      <c r="O3251" s="203"/>
      <c r="P3251" t="str">
        <f t="shared" si="50"/>
        <v>Elm Creek Watershed Mgmt Commission WRAPS 2010-Rush Creek, South Fork-(07010206-760)-TP</v>
      </c>
    </row>
    <row r="3252" spans="1:16" ht="27.95" hidden="1" customHeight="1" x14ac:dyDescent="0.25">
      <c r="A3252" s="203" t="s">
        <v>2080</v>
      </c>
      <c r="B3252" s="202" t="s">
        <v>712</v>
      </c>
      <c r="C3252" s="203" t="s">
        <v>1901</v>
      </c>
      <c r="D3252" s="202" t="s">
        <v>715</v>
      </c>
      <c r="E3252" s="202" t="s">
        <v>1902</v>
      </c>
      <c r="F3252" s="202" t="s">
        <v>505</v>
      </c>
      <c r="G3252" s="253">
        <v>231</v>
      </c>
      <c r="H3252" s="361" t="s">
        <v>1433</v>
      </c>
      <c r="I3252" s="359" t="s">
        <v>1407</v>
      </c>
      <c r="J3252" s="358">
        <v>0.55149999999999999</v>
      </c>
      <c r="K3252" s="359" t="s">
        <v>1113</v>
      </c>
      <c r="L3252" s="359" t="s">
        <v>1408</v>
      </c>
      <c r="M3252" s="368">
        <v>2001</v>
      </c>
      <c r="N3252" s="205">
        <v>39136</v>
      </c>
      <c r="O3252" s="203"/>
      <c r="P3252" t="str">
        <f t="shared" si="50"/>
        <v>Lake Independence Excess Nutrients TMDL-Independence-(27-0176-00)-TP</v>
      </c>
    </row>
    <row r="3253" spans="1:16" ht="27.95" hidden="1" customHeight="1" x14ac:dyDescent="0.25">
      <c r="A3253" s="203" t="s">
        <v>2080</v>
      </c>
      <c r="B3253" s="202" t="s">
        <v>712</v>
      </c>
      <c r="C3253" s="203" t="s">
        <v>1901</v>
      </c>
      <c r="D3253" s="202" t="s">
        <v>715</v>
      </c>
      <c r="E3253" s="202" t="s">
        <v>1902</v>
      </c>
      <c r="F3253" s="202" t="s">
        <v>505</v>
      </c>
      <c r="G3253" s="253">
        <v>0.63</v>
      </c>
      <c r="H3253" s="361" t="s">
        <v>1414</v>
      </c>
      <c r="I3253" s="359" t="s">
        <v>1407</v>
      </c>
      <c r="J3253" s="358">
        <v>0.55320000000000003</v>
      </c>
      <c r="K3253" s="359" t="s">
        <v>1113</v>
      </c>
      <c r="L3253" s="359" t="s">
        <v>1392</v>
      </c>
      <c r="M3253" s="368">
        <v>2001</v>
      </c>
      <c r="N3253" s="205">
        <v>39136</v>
      </c>
      <c r="O3253" s="203"/>
      <c r="P3253" t="str">
        <f t="shared" si="50"/>
        <v>Lake Independence Excess Nutrients TMDL-Independence-(27-0176-00)-TP</v>
      </c>
    </row>
    <row r="3254" spans="1:16" ht="27.95" hidden="1" customHeight="1" x14ac:dyDescent="0.25">
      <c r="A3254" s="203" t="s">
        <v>2080</v>
      </c>
      <c r="B3254" s="202" t="s">
        <v>712</v>
      </c>
      <c r="C3254" s="203" t="s">
        <v>1709</v>
      </c>
      <c r="D3254" s="202" t="s">
        <v>1710</v>
      </c>
      <c r="E3254" s="202" t="s">
        <v>1711</v>
      </c>
      <c r="F3254" s="202" t="s">
        <v>505</v>
      </c>
      <c r="G3254" s="253">
        <v>92.92</v>
      </c>
      <c r="H3254" s="361" t="s">
        <v>1433</v>
      </c>
      <c r="I3254" s="359" t="s">
        <v>1407</v>
      </c>
      <c r="J3254" s="358">
        <v>0.72819999999999996</v>
      </c>
      <c r="K3254" s="359" t="s">
        <v>1113</v>
      </c>
      <c r="L3254" s="359" t="s">
        <v>1408</v>
      </c>
      <c r="M3254" s="368">
        <v>2004</v>
      </c>
      <c r="N3254" s="205">
        <v>40658</v>
      </c>
      <c r="O3254" s="203"/>
      <c r="P3254" t="str">
        <f t="shared" si="50"/>
        <v>Lake Sarah Excess Nutrients TMDL-West Sarah-(27-0191-01)-TP</v>
      </c>
    </row>
    <row r="3255" spans="1:16" ht="27.95" hidden="1" customHeight="1" x14ac:dyDescent="0.25">
      <c r="A3255" s="203" t="s">
        <v>2080</v>
      </c>
      <c r="B3255" s="202" t="s">
        <v>712</v>
      </c>
      <c r="C3255" s="203" t="s">
        <v>1709</v>
      </c>
      <c r="D3255" s="202" t="s">
        <v>1710</v>
      </c>
      <c r="E3255" s="202" t="s">
        <v>1711</v>
      </c>
      <c r="F3255" s="202" t="s">
        <v>505</v>
      </c>
      <c r="G3255" s="253">
        <v>0.255</v>
      </c>
      <c r="H3255" s="361" t="s">
        <v>1414</v>
      </c>
      <c r="I3255" s="359" t="s">
        <v>1407</v>
      </c>
      <c r="J3255" s="358">
        <v>0.72789999999999999</v>
      </c>
      <c r="K3255" s="359" t="s">
        <v>1113</v>
      </c>
      <c r="L3255" s="359" t="s">
        <v>1392</v>
      </c>
      <c r="M3255" s="368">
        <v>2004</v>
      </c>
      <c r="N3255" s="205">
        <v>40658</v>
      </c>
      <c r="O3255" s="203"/>
      <c r="P3255" t="str">
        <f t="shared" si="50"/>
        <v>Lake Sarah Excess Nutrients TMDL-West Sarah-(27-0191-01)-TP</v>
      </c>
    </row>
    <row r="3256" spans="1:16" ht="27.95" hidden="1" customHeight="1" x14ac:dyDescent="0.25">
      <c r="A3256" s="203" t="s">
        <v>2080</v>
      </c>
      <c r="B3256" s="202" t="s">
        <v>712</v>
      </c>
      <c r="C3256" s="203" t="s">
        <v>1709</v>
      </c>
      <c r="D3256" s="202" t="s">
        <v>1712</v>
      </c>
      <c r="E3256" s="202" t="s">
        <v>1713</v>
      </c>
      <c r="F3256" s="202" t="s">
        <v>505</v>
      </c>
      <c r="G3256" s="253">
        <v>92.92</v>
      </c>
      <c r="H3256" s="361" t="s">
        <v>1433</v>
      </c>
      <c r="I3256" s="359" t="s">
        <v>1407</v>
      </c>
      <c r="J3256" s="358">
        <v>0.72819999999999996</v>
      </c>
      <c r="K3256" s="359" t="s">
        <v>1113</v>
      </c>
      <c r="L3256" s="359" t="s">
        <v>1408</v>
      </c>
      <c r="M3256" s="368">
        <v>2004</v>
      </c>
      <c r="N3256" s="205">
        <v>40658</v>
      </c>
      <c r="O3256" s="203"/>
      <c r="P3256" t="str">
        <f t="shared" si="50"/>
        <v>Lake Sarah Excess Nutrients TMDL-East Sarah-(27-0191-02)-TP</v>
      </c>
    </row>
    <row r="3257" spans="1:16" ht="27.95" hidden="1" customHeight="1" x14ac:dyDescent="0.25">
      <c r="A3257" s="203" t="s">
        <v>2080</v>
      </c>
      <c r="B3257" s="202" t="s">
        <v>712</v>
      </c>
      <c r="C3257" s="203" t="s">
        <v>1709</v>
      </c>
      <c r="D3257" s="202" t="s">
        <v>1712</v>
      </c>
      <c r="E3257" s="202" t="s">
        <v>1713</v>
      </c>
      <c r="F3257" s="202" t="s">
        <v>505</v>
      </c>
      <c r="G3257" s="253">
        <v>0.255</v>
      </c>
      <c r="H3257" s="361" t="s">
        <v>1414</v>
      </c>
      <c r="I3257" s="359" t="s">
        <v>1407</v>
      </c>
      <c r="J3257" s="358">
        <v>0.72789999999999999</v>
      </c>
      <c r="K3257" s="359" t="s">
        <v>1113</v>
      </c>
      <c r="L3257" s="359" t="s">
        <v>1392</v>
      </c>
      <c r="M3257" s="368">
        <v>2004</v>
      </c>
      <c r="N3257" s="205">
        <v>40658</v>
      </c>
      <c r="O3257" s="203"/>
      <c r="P3257" t="str">
        <f t="shared" si="50"/>
        <v>Lake Sarah Excess Nutrients TMDL-East Sarah-(27-0191-02)-TP</v>
      </c>
    </row>
    <row r="3258" spans="1:16" ht="27.95" hidden="1" customHeight="1" x14ac:dyDescent="0.25">
      <c r="A3258" s="203" t="s">
        <v>2080</v>
      </c>
      <c r="B3258" s="202" t="s">
        <v>712</v>
      </c>
      <c r="C3258" s="203" t="s">
        <v>1387</v>
      </c>
      <c r="D3258" s="202" t="s">
        <v>1388</v>
      </c>
      <c r="E3258" s="202" t="s">
        <v>1389</v>
      </c>
      <c r="F3258" s="202" t="s">
        <v>505</v>
      </c>
      <c r="G3258" s="253">
        <v>2.4</v>
      </c>
      <c r="H3258" s="361" t="s">
        <v>1400</v>
      </c>
      <c r="I3258" s="359" t="s">
        <v>1379</v>
      </c>
      <c r="J3258" s="359" t="s">
        <v>1380</v>
      </c>
      <c r="K3258" s="359" t="s">
        <v>1391</v>
      </c>
      <c r="L3258" s="359" t="s">
        <v>1392</v>
      </c>
      <c r="M3258" s="368">
        <v>2005</v>
      </c>
      <c r="N3258" s="207" t="s">
        <v>1393</v>
      </c>
      <c r="O3258" s="203"/>
      <c r="P3258" t="str">
        <f t="shared" si="50"/>
        <v>North Fork Crow and Lower Crow Bacteria, Turbidity, and Low DO TMDL-Crow River-(07010204-502)-E. coli</v>
      </c>
    </row>
    <row r="3259" spans="1:16" ht="27.95" hidden="1" customHeight="1" x14ac:dyDescent="0.25">
      <c r="A3259" s="203" t="s">
        <v>2080</v>
      </c>
      <c r="B3259" s="202" t="s">
        <v>712</v>
      </c>
      <c r="C3259" s="203" t="s">
        <v>1387</v>
      </c>
      <c r="D3259" s="202" t="s">
        <v>1388</v>
      </c>
      <c r="E3259" s="202" t="s">
        <v>1389</v>
      </c>
      <c r="F3259" s="202" t="s">
        <v>505</v>
      </c>
      <c r="G3259" s="253">
        <v>1.4</v>
      </c>
      <c r="H3259" s="361" t="s">
        <v>1400</v>
      </c>
      <c r="I3259" s="359" t="s">
        <v>1382</v>
      </c>
      <c r="J3259" s="359" t="s">
        <v>1380</v>
      </c>
      <c r="K3259" s="359" t="s">
        <v>1391</v>
      </c>
      <c r="L3259" s="359" t="s">
        <v>1392</v>
      </c>
      <c r="M3259" s="368">
        <v>2005</v>
      </c>
      <c r="N3259" s="207" t="s">
        <v>1393</v>
      </c>
      <c r="O3259" s="203"/>
      <c r="P3259" t="str">
        <f t="shared" si="50"/>
        <v>North Fork Crow and Lower Crow Bacteria, Turbidity, and Low DO TMDL-Crow River-(07010204-502)-E. coli</v>
      </c>
    </row>
    <row r="3260" spans="1:16" ht="27.95" hidden="1" customHeight="1" x14ac:dyDescent="0.25">
      <c r="A3260" s="203" t="s">
        <v>2080</v>
      </c>
      <c r="B3260" s="202" t="s">
        <v>712</v>
      </c>
      <c r="C3260" s="203" t="s">
        <v>1387</v>
      </c>
      <c r="D3260" s="202" t="s">
        <v>1388</v>
      </c>
      <c r="E3260" s="202" t="s">
        <v>1389</v>
      </c>
      <c r="F3260" s="202" t="s">
        <v>505</v>
      </c>
      <c r="G3260" s="253">
        <v>0.7</v>
      </c>
      <c r="H3260" s="361" t="s">
        <v>1400</v>
      </c>
      <c r="I3260" s="359" t="s">
        <v>1383</v>
      </c>
      <c r="J3260" s="359" t="s">
        <v>1380</v>
      </c>
      <c r="K3260" s="359" t="s">
        <v>1391</v>
      </c>
      <c r="L3260" s="359" t="s">
        <v>1392</v>
      </c>
      <c r="M3260" s="368">
        <v>2005</v>
      </c>
      <c r="N3260" s="207" t="s">
        <v>1393</v>
      </c>
      <c r="O3260" s="203"/>
      <c r="P3260" t="str">
        <f t="shared" si="50"/>
        <v>North Fork Crow and Lower Crow Bacteria, Turbidity, and Low DO TMDL-Crow River-(07010204-502)-E. coli</v>
      </c>
    </row>
    <row r="3261" spans="1:16" ht="27.95" hidden="1" customHeight="1" x14ac:dyDescent="0.25">
      <c r="A3261" s="203" t="s">
        <v>2080</v>
      </c>
      <c r="B3261" s="202" t="s">
        <v>712</v>
      </c>
      <c r="C3261" s="203" t="s">
        <v>1387</v>
      </c>
      <c r="D3261" s="202" t="s">
        <v>1388</v>
      </c>
      <c r="E3261" s="202" t="s">
        <v>1389</v>
      </c>
      <c r="F3261" s="202" t="s">
        <v>505</v>
      </c>
      <c r="G3261" s="253">
        <v>0.2</v>
      </c>
      <c r="H3261" s="361" t="s">
        <v>1400</v>
      </c>
      <c r="I3261" s="359" t="s">
        <v>1384</v>
      </c>
      <c r="J3261" s="359" t="s">
        <v>1380</v>
      </c>
      <c r="K3261" s="359" t="s">
        <v>1391</v>
      </c>
      <c r="L3261" s="359" t="s">
        <v>1392</v>
      </c>
      <c r="M3261" s="368">
        <v>2005</v>
      </c>
      <c r="N3261" s="207" t="s">
        <v>1393</v>
      </c>
      <c r="O3261" s="203"/>
      <c r="P3261" t="str">
        <f t="shared" si="50"/>
        <v>North Fork Crow and Lower Crow Bacteria, Turbidity, and Low DO TMDL-Crow River-(07010204-502)-E. coli</v>
      </c>
    </row>
    <row r="3262" spans="1:16" ht="27.95" hidden="1" customHeight="1" x14ac:dyDescent="0.25">
      <c r="A3262" s="203" t="s">
        <v>2080</v>
      </c>
      <c r="B3262" s="202" t="s">
        <v>712</v>
      </c>
      <c r="C3262" s="203" t="s">
        <v>1387</v>
      </c>
      <c r="D3262" s="202" t="s">
        <v>1388</v>
      </c>
      <c r="E3262" s="202" t="s">
        <v>1389</v>
      </c>
      <c r="F3262" s="202" t="s">
        <v>505</v>
      </c>
      <c r="G3262" s="253">
        <v>0.1</v>
      </c>
      <c r="H3262" s="361" t="s">
        <v>1400</v>
      </c>
      <c r="I3262" s="359" t="s">
        <v>1385</v>
      </c>
      <c r="J3262" s="359" t="s">
        <v>1380</v>
      </c>
      <c r="K3262" s="359" t="s">
        <v>1391</v>
      </c>
      <c r="L3262" s="359" t="s">
        <v>1392</v>
      </c>
      <c r="M3262" s="368">
        <v>2005</v>
      </c>
      <c r="N3262" s="207" t="s">
        <v>1393</v>
      </c>
      <c r="O3262" s="203"/>
      <c r="P3262" t="str">
        <f t="shared" si="50"/>
        <v>North Fork Crow and Lower Crow Bacteria, Turbidity, and Low DO TMDL-Crow River-(07010204-502)-E. coli</v>
      </c>
    </row>
    <row r="3263" spans="1:16" ht="27.95" hidden="1" customHeight="1" x14ac:dyDescent="0.25">
      <c r="A3263" s="203" t="s">
        <v>2080</v>
      </c>
      <c r="B3263" s="202" t="s">
        <v>712</v>
      </c>
      <c r="C3263" s="203" t="s">
        <v>1387</v>
      </c>
      <c r="D3263" s="202" t="s">
        <v>1388</v>
      </c>
      <c r="E3263" s="202" t="s">
        <v>1389</v>
      </c>
      <c r="F3263" s="202" t="s">
        <v>505</v>
      </c>
      <c r="G3263" s="253">
        <v>0.5</v>
      </c>
      <c r="H3263" s="361" t="s">
        <v>488</v>
      </c>
      <c r="I3263" s="359" t="s">
        <v>1379</v>
      </c>
      <c r="J3263" s="359" t="s">
        <v>1380</v>
      </c>
      <c r="K3263" s="359" t="s">
        <v>22</v>
      </c>
      <c r="L3263" s="359" t="s">
        <v>1392</v>
      </c>
      <c r="M3263" s="368">
        <v>2004</v>
      </c>
      <c r="N3263" s="207" t="s">
        <v>1393</v>
      </c>
      <c r="O3263" s="203"/>
      <c r="P3263" t="str">
        <f t="shared" si="50"/>
        <v>North Fork Crow and Lower Crow Bacteria, Turbidity, and Low DO TMDL-Crow River-(07010204-502)-TSS</v>
      </c>
    </row>
    <row r="3264" spans="1:16" ht="27.95" hidden="1" customHeight="1" x14ac:dyDescent="0.25">
      <c r="A3264" s="203" t="s">
        <v>2080</v>
      </c>
      <c r="B3264" s="202" t="s">
        <v>712</v>
      </c>
      <c r="C3264" s="203" t="s">
        <v>1387</v>
      </c>
      <c r="D3264" s="202" t="s">
        <v>1388</v>
      </c>
      <c r="E3264" s="202" t="s">
        <v>1389</v>
      </c>
      <c r="F3264" s="202" t="s">
        <v>505</v>
      </c>
      <c r="G3264" s="253">
        <v>0.2</v>
      </c>
      <c r="H3264" s="361" t="s">
        <v>488</v>
      </c>
      <c r="I3264" s="359" t="s">
        <v>1382</v>
      </c>
      <c r="J3264" s="359" t="s">
        <v>1380</v>
      </c>
      <c r="K3264" s="359" t="s">
        <v>22</v>
      </c>
      <c r="L3264" s="359" t="s">
        <v>1392</v>
      </c>
      <c r="M3264" s="368">
        <v>2004</v>
      </c>
      <c r="N3264" s="207" t="s">
        <v>1393</v>
      </c>
      <c r="O3264" s="203"/>
      <c r="P3264" t="str">
        <f t="shared" si="50"/>
        <v>North Fork Crow and Lower Crow Bacteria, Turbidity, and Low DO TMDL-Crow River-(07010204-502)-TSS</v>
      </c>
    </row>
    <row r="3265" spans="1:16" ht="27.95" hidden="1" customHeight="1" x14ac:dyDescent="0.25">
      <c r="A3265" s="203" t="s">
        <v>2080</v>
      </c>
      <c r="B3265" s="202" t="s">
        <v>712</v>
      </c>
      <c r="C3265" s="203" t="s">
        <v>1387</v>
      </c>
      <c r="D3265" s="202" t="s">
        <v>1388</v>
      </c>
      <c r="E3265" s="202" t="s">
        <v>1389</v>
      </c>
      <c r="F3265" s="202" t="s">
        <v>505</v>
      </c>
      <c r="G3265" s="253">
        <v>0.1</v>
      </c>
      <c r="H3265" s="361" t="s">
        <v>488</v>
      </c>
      <c r="I3265" s="359" t="s">
        <v>1383</v>
      </c>
      <c r="J3265" s="359" t="s">
        <v>1380</v>
      </c>
      <c r="K3265" s="359" t="s">
        <v>22</v>
      </c>
      <c r="L3265" s="359" t="s">
        <v>1392</v>
      </c>
      <c r="M3265" s="368">
        <v>2004</v>
      </c>
      <c r="N3265" s="207" t="s">
        <v>1393</v>
      </c>
      <c r="O3265" s="203"/>
      <c r="P3265" t="str">
        <f t="shared" si="50"/>
        <v>North Fork Crow and Lower Crow Bacteria, Turbidity, and Low DO TMDL-Crow River-(07010204-502)-TSS</v>
      </c>
    </row>
    <row r="3266" spans="1:16" ht="27.95" hidden="1" customHeight="1" x14ac:dyDescent="0.25">
      <c r="A3266" s="203" t="s">
        <v>2080</v>
      </c>
      <c r="B3266" s="202" t="s">
        <v>712</v>
      </c>
      <c r="C3266" s="203" t="s">
        <v>1387</v>
      </c>
      <c r="D3266" s="202" t="s">
        <v>1388</v>
      </c>
      <c r="E3266" s="202" t="s">
        <v>1389</v>
      </c>
      <c r="F3266" s="202" t="s">
        <v>505</v>
      </c>
      <c r="G3266" s="253">
        <v>0.1</v>
      </c>
      <c r="H3266" s="361" t="s">
        <v>488</v>
      </c>
      <c r="I3266" s="359" t="s">
        <v>1384</v>
      </c>
      <c r="J3266" s="359" t="s">
        <v>1380</v>
      </c>
      <c r="K3266" s="359" t="s">
        <v>22</v>
      </c>
      <c r="L3266" s="359" t="s">
        <v>1392</v>
      </c>
      <c r="M3266" s="368">
        <v>2004</v>
      </c>
      <c r="N3266" s="207" t="s">
        <v>1393</v>
      </c>
      <c r="O3266" s="203"/>
      <c r="P3266" t="str">
        <f t="shared" si="50"/>
        <v>North Fork Crow and Lower Crow Bacteria, Turbidity, and Low DO TMDL-Crow River-(07010204-502)-TSS</v>
      </c>
    </row>
    <row r="3267" spans="1:16" ht="27.95" hidden="1" customHeight="1" x14ac:dyDescent="0.25">
      <c r="A3267" s="203" t="s">
        <v>2080</v>
      </c>
      <c r="B3267" s="202" t="s">
        <v>712</v>
      </c>
      <c r="C3267" s="203" t="s">
        <v>1387</v>
      </c>
      <c r="D3267" s="202" t="s">
        <v>1388</v>
      </c>
      <c r="E3267" s="202" t="s">
        <v>1389</v>
      </c>
      <c r="F3267" s="202" t="s">
        <v>505</v>
      </c>
      <c r="G3267" s="253">
        <v>0.1</v>
      </c>
      <c r="H3267" s="361" t="s">
        <v>488</v>
      </c>
      <c r="I3267" s="359" t="s">
        <v>1385</v>
      </c>
      <c r="J3267" s="359" t="s">
        <v>1380</v>
      </c>
      <c r="K3267" s="359" t="s">
        <v>22</v>
      </c>
      <c r="L3267" s="359" t="s">
        <v>1392</v>
      </c>
      <c r="M3267" s="368">
        <v>2004</v>
      </c>
      <c r="N3267" s="207" t="s">
        <v>1393</v>
      </c>
      <c r="O3267" s="203"/>
      <c r="P3267" t="str">
        <f t="shared" ref="P3267:P3330" si="51">CONCATENATE(C3267, "-", E3267, "-","(", D3267,")", "-",K3267)</f>
        <v>North Fork Crow and Lower Crow Bacteria, Turbidity, and Low DO TMDL-Crow River-(07010204-502)-TSS</v>
      </c>
    </row>
    <row r="3268" spans="1:16" ht="27.95" hidden="1" customHeight="1" x14ac:dyDescent="0.25">
      <c r="A3268" s="203" t="s">
        <v>2080</v>
      </c>
      <c r="B3268" s="202" t="s">
        <v>712</v>
      </c>
      <c r="C3268" s="203" t="s">
        <v>1714</v>
      </c>
      <c r="D3268" s="202" t="s">
        <v>1715</v>
      </c>
      <c r="E3268" s="202" t="s">
        <v>1716</v>
      </c>
      <c r="F3268" s="202" t="s">
        <v>505</v>
      </c>
      <c r="G3268" s="253">
        <v>9.6</v>
      </c>
      <c r="H3268" s="361" t="s">
        <v>1433</v>
      </c>
      <c r="I3268" s="359" t="s">
        <v>1407</v>
      </c>
      <c r="J3268" s="358">
        <v>0</v>
      </c>
      <c r="K3268" s="361" t="s">
        <v>1113</v>
      </c>
      <c r="L3268" s="359" t="s">
        <v>1408</v>
      </c>
      <c r="M3268" s="368">
        <v>2012</v>
      </c>
      <c r="N3268" s="205">
        <v>43007</v>
      </c>
      <c r="O3268" s="203"/>
      <c r="P3268" t="str">
        <f t="shared" si="51"/>
        <v>Pioneer-Sarah Creek WMO WRAPS 2012-PETER (NORTH BAY)-(27-0147-02)-TP</v>
      </c>
    </row>
    <row r="3269" spans="1:16" ht="27.95" hidden="1" customHeight="1" x14ac:dyDescent="0.25">
      <c r="A3269" s="203" t="s">
        <v>2080</v>
      </c>
      <c r="B3269" s="202" t="s">
        <v>712</v>
      </c>
      <c r="C3269" s="203" t="s">
        <v>1714</v>
      </c>
      <c r="D3269" s="202" t="s">
        <v>1715</v>
      </c>
      <c r="E3269" s="202" t="s">
        <v>1716</v>
      </c>
      <c r="F3269" s="202" t="s">
        <v>505</v>
      </c>
      <c r="G3269" s="253">
        <v>2.7E-2</v>
      </c>
      <c r="H3269" s="361" t="s">
        <v>1414</v>
      </c>
      <c r="I3269" s="359" t="s">
        <v>1407</v>
      </c>
      <c r="J3269" s="358">
        <v>0</v>
      </c>
      <c r="K3269" s="361" t="s">
        <v>1113</v>
      </c>
      <c r="L3269" s="359" t="s">
        <v>1392</v>
      </c>
      <c r="M3269" s="368">
        <v>2012</v>
      </c>
      <c r="N3269" s="205">
        <v>43007</v>
      </c>
      <c r="O3269" s="203"/>
      <c r="P3269" t="str">
        <f t="shared" si="51"/>
        <v>Pioneer-Sarah Creek WMO WRAPS 2012-PETER (NORTH BAY)-(27-0147-02)-TP</v>
      </c>
    </row>
    <row r="3270" spans="1:16" ht="27.95" hidden="1" customHeight="1" x14ac:dyDescent="0.25">
      <c r="A3270" s="203" t="s">
        <v>2080</v>
      </c>
      <c r="B3270" s="202" t="s">
        <v>712</v>
      </c>
      <c r="C3270" s="203" t="s">
        <v>1714</v>
      </c>
      <c r="D3270" s="202" t="s">
        <v>1717</v>
      </c>
      <c r="E3270" s="202" t="s">
        <v>1718</v>
      </c>
      <c r="F3270" s="202" t="s">
        <v>505</v>
      </c>
      <c r="G3270" s="253">
        <v>12.2</v>
      </c>
      <c r="H3270" s="361" t="s">
        <v>1433</v>
      </c>
      <c r="I3270" s="359" t="s">
        <v>1407</v>
      </c>
      <c r="J3270" s="358">
        <v>0.88200000000000001</v>
      </c>
      <c r="K3270" s="361" t="s">
        <v>1113</v>
      </c>
      <c r="L3270" s="359" t="s">
        <v>1408</v>
      </c>
      <c r="M3270" s="368">
        <v>2012</v>
      </c>
      <c r="N3270" s="205">
        <v>43007</v>
      </c>
      <c r="O3270" s="203"/>
      <c r="P3270" t="str">
        <f t="shared" si="51"/>
        <v>Pioneer-Sarah Creek WMO WRAPS 2012-Spurzem-(27-0149-00)-TP</v>
      </c>
    </row>
    <row r="3271" spans="1:16" ht="27.95" hidden="1" customHeight="1" x14ac:dyDescent="0.25">
      <c r="A3271" s="203" t="s">
        <v>2080</v>
      </c>
      <c r="B3271" s="202" t="s">
        <v>712</v>
      </c>
      <c r="C3271" s="203" t="s">
        <v>1714</v>
      </c>
      <c r="D3271" s="202" t="s">
        <v>1717</v>
      </c>
      <c r="E3271" s="202" t="s">
        <v>1718</v>
      </c>
      <c r="F3271" s="202" t="s">
        <v>505</v>
      </c>
      <c r="G3271" s="253">
        <v>3.4000000000000002E-2</v>
      </c>
      <c r="H3271" s="361" t="s">
        <v>1414</v>
      </c>
      <c r="I3271" s="359" t="s">
        <v>1407</v>
      </c>
      <c r="J3271" s="358">
        <v>0.88200000000000001</v>
      </c>
      <c r="K3271" s="361" t="s">
        <v>1113</v>
      </c>
      <c r="L3271" s="359" t="s">
        <v>1392</v>
      </c>
      <c r="M3271" s="368">
        <v>2012</v>
      </c>
      <c r="N3271" s="205">
        <v>43007</v>
      </c>
      <c r="O3271" s="203"/>
      <c r="P3271" t="str">
        <f t="shared" si="51"/>
        <v>Pioneer-Sarah Creek WMO WRAPS 2012-Spurzem-(27-0149-00)-TP</v>
      </c>
    </row>
    <row r="3272" spans="1:16" ht="27.95" hidden="1" customHeight="1" x14ac:dyDescent="0.25">
      <c r="A3272" s="203" t="s">
        <v>2080</v>
      </c>
      <c r="B3272" s="202" t="s">
        <v>712</v>
      </c>
      <c r="C3272" s="203" t="s">
        <v>1714</v>
      </c>
      <c r="D3272" s="202" t="s">
        <v>2050</v>
      </c>
      <c r="E3272" s="202" t="s">
        <v>2051</v>
      </c>
      <c r="F3272" s="202" t="s">
        <v>505</v>
      </c>
      <c r="G3272" s="253">
        <v>1.3</v>
      </c>
      <c r="H3272" s="361" t="s">
        <v>1433</v>
      </c>
      <c r="I3272" s="359" t="s">
        <v>1407</v>
      </c>
      <c r="J3272" s="358">
        <v>0.92</v>
      </c>
      <c r="K3272" s="361" t="s">
        <v>1113</v>
      </c>
      <c r="L3272" s="359" t="s">
        <v>1408</v>
      </c>
      <c r="M3272" s="368">
        <v>2012</v>
      </c>
      <c r="N3272" s="205">
        <v>43007</v>
      </c>
      <c r="O3272" s="203"/>
      <c r="P3272" t="str">
        <f t="shared" si="51"/>
        <v>Pioneer-Sarah Creek WMO WRAPS 2012-Ardmore-(27-0153-00)-TP</v>
      </c>
    </row>
    <row r="3273" spans="1:16" ht="27.95" hidden="1" customHeight="1" x14ac:dyDescent="0.25">
      <c r="A3273" s="203" t="s">
        <v>2080</v>
      </c>
      <c r="B3273" s="202" t="s">
        <v>712</v>
      </c>
      <c r="C3273" s="203" t="s">
        <v>1714</v>
      </c>
      <c r="D3273" s="202" t="s">
        <v>2050</v>
      </c>
      <c r="E3273" s="202" t="s">
        <v>2051</v>
      </c>
      <c r="F3273" s="202" t="s">
        <v>505</v>
      </c>
      <c r="G3273" s="253">
        <v>4.0000000000000001E-3</v>
      </c>
      <c r="H3273" s="361" t="s">
        <v>1414</v>
      </c>
      <c r="I3273" s="359" t="s">
        <v>1407</v>
      </c>
      <c r="J3273" s="358">
        <v>0.92</v>
      </c>
      <c r="K3273" s="361" t="s">
        <v>1113</v>
      </c>
      <c r="L3273" s="359" t="s">
        <v>1392</v>
      </c>
      <c r="M3273" s="368">
        <v>2012</v>
      </c>
      <c r="N3273" s="205">
        <v>43007</v>
      </c>
      <c r="O3273" s="203"/>
      <c r="P3273" t="str">
        <f t="shared" si="51"/>
        <v>Pioneer-Sarah Creek WMO WRAPS 2012-Ardmore-(27-0153-00)-TP</v>
      </c>
    </row>
    <row r="3274" spans="1:16" ht="27.95" hidden="1" customHeight="1" x14ac:dyDescent="0.25">
      <c r="A3274" s="203" t="s">
        <v>2080</v>
      </c>
      <c r="B3274" s="202" t="s">
        <v>712</v>
      </c>
      <c r="C3274" s="203" t="s">
        <v>1719</v>
      </c>
      <c r="D3274" s="202" t="s">
        <v>1720</v>
      </c>
      <c r="E3274" s="202" t="s">
        <v>1721</v>
      </c>
      <c r="F3274" s="202" t="s">
        <v>505</v>
      </c>
      <c r="G3274" s="253">
        <v>62.75</v>
      </c>
      <c r="H3274" s="361" t="s">
        <v>1400</v>
      </c>
      <c r="I3274" s="359" t="s">
        <v>1379</v>
      </c>
      <c r="J3274" s="358">
        <v>0.32</v>
      </c>
      <c r="K3274" s="359" t="s">
        <v>1391</v>
      </c>
      <c r="L3274" s="359" t="s">
        <v>1392</v>
      </c>
      <c r="M3274" s="368">
        <v>2013</v>
      </c>
      <c r="N3274" s="205">
        <v>43593</v>
      </c>
      <c r="O3274" s="203"/>
      <c r="P3274" t="str">
        <f t="shared" si="51"/>
        <v>South Fork Crow River WRAPS 2012-Crow River, South Fork-(07010205-508)-E. coli</v>
      </c>
    </row>
    <row r="3275" spans="1:16" ht="27.95" hidden="1" customHeight="1" x14ac:dyDescent="0.25">
      <c r="A3275" s="203" t="s">
        <v>2080</v>
      </c>
      <c r="B3275" s="202" t="s">
        <v>712</v>
      </c>
      <c r="C3275" s="203" t="s">
        <v>1719</v>
      </c>
      <c r="D3275" s="202" t="s">
        <v>1720</v>
      </c>
      <c r="E3275" s="202" t="s">
        <v>1721</v>
      </c>
      <c r="F3275" s="202" t="s">
        <v>505</v>
      </c>
      <c r="G3275" s="253">
        <v>17.18</v>
      </c>
      <c r="H3275" s="361" t="s">
        <v>1400</v>
      </c>
      <c r="I3275" s="359" t="s">
        <v>1382</v>
      </c>
      <c r="J3275" s="358">
        <v>0.33</v>
      </c>
      <c r="K3275" s="359" t="s">
        <v>1391</v>
      </c>
      <c r="L3275" s="359" t="s">
        <v>1392</v>
      </c>
      <c r="M3275" s="368">
        <v>2013</v>
      </c>
      <c r="N3275" s="205">
        <v>43593</v>
      </c>
      <c r="O3275" s="203"/>
      <c r="P3275" t="str">
        <f t="shared" si="51"/>
        <v>South Fork Crow River WRAPS 2012-Crow River, South Fork-(07010205-508)-E. coli</v>
      </c>
    </row>
    <row r="3276" spans="1:16" ht="27.95" hidden="1" customHeight="1" x14ac:dyDescent="0.25">
      <c r="A3276" s="203" t="s">
        <v>2080</v>
      </c>
      <c r="B3276" s="202" t="s">
        <v>712</v>
      </c>
      <c r="C3276" s="203" t="s">
        <v>1719</v>
      </c>
      <c r="D3276" s="202" t="s">
        <v>1720</v>
      </c>
      <c r="E3276" s="202" t="s">
        <v>1721</v>
      </c>
      <c r="F3276" s="202" t="s">
        <v>505</v>
      </c>
      <c r="G3276" s="253">
        <v>4.97</v>
      </c>
      <c r="H3276" s="361" t="s">
        <v>1400</v>
      </c>
      <c r="I3276" s="359" t="s">
        <v>1383</v>
      </c>
      <c r="J3276" s="358">
        <v>0.47</v>
      </c>
      <c r="K3276" s="359" t="s">
        <v>1391</v>
      </c>
      <c r="L3276" s="359" t="s">
        <v>1392</v>
      </c>
      <c r="M3276" s="368">
        <v>2013</v>
      </c>
      <c r="N3276" s="205">
        <v>43593</v>
      </c>
      <c r="O3276" s="203"/>
      <c r="P3276" t="str">
        <f t="shared" si="51"/>
        <v>South Fork Crow River WRAPS 2012-Crow River, South Fork-(07010205-508)-E. coli</v>
      </c>
    </row>
    <row r="3277" spans="1:16" ht="27.95" hidden="1" customHeight="1" x14ac:dyDescent="0.25">
      <c r="A3277" s="203" t="s">
        <v>2080</v>
      </c>
      <c r="B3277" s="202" t="s">
        <v>712</v>
      </c>
      <c r="C3277" s="203" t="s">
        <v>1719</v>
      </c>
      <c r="D3277" s="202" t="s">
        <v>1720</v>
      </c>
      <c r="E3277" s="202" t="s">
        <v>1721</v>
      </c>
      <c r="F3277" s="202" t="s">
        <v>505</v>
      </c>
      <c r="G3277" s="253">
        <v>1.47</v>
      </c>
      <c r="H3277" s="361" t="s">
        <v>1400</v>
      </c>
      <c r="I3277" s="359" t="s">
        <v>1384</v>
      </c>
      <c r="J3277" s="358">
        <v>0.36</v>
      </c>
      <c r="K3277" s="359" t="s">
        <v>1391</v>
      </c>
      <c r="L3277" s="359" t="s">
        <v>1392</v>
      </c>
      <c r="M3277" s="368">
        <v>2013</v>
      </c>
      <c r="N3277" s="205">
        <v>43593</v>
      </c>
      <c r="O3277" s="203"/>
      <c r="P3277" t="str">
        <f t="shared" si="51"/>
        <v>South Fork Crow River WRAPS 2012-Crow River, South Fork-(07010205-508)-E. coli</v>
      </c>
    </row>
    <row r="3278" spans="1:16" ht="27.95" hidden="1" customHeight="1" x14ac:dyDescent="0.25">
      <c r="A3278" s="203" t="s">
        <v>2080</v>
      </c>
      <c r="B3278" s="202" t="s">
        <v>712</v>
      </c>
      <c r="C3278" s="203" t="s">
        <v>1719</v>
      </c>
      <c r="D3278" s="202" t="s">
        <v>1720</v>
      </c>
      <c r="E3278" s="202" t="s">
        <v>1721</v>
      </c>
      <c r="F3278" s="202" t="s">
        <v>505</v>
      </c>
      <c r="G3278" s="253" t="s">
        <v>515</v>
      </c>
      <c r="H3278" s="361" t="s">
        <v>1400</v>
      </c>
      <c r="I3278" s="359" t="s">
        <v>1385</v>
      </c>
      <c r="J3278" s="359" t="s">
        <v>515</v>
      </c>
      <c r="K3278" s="359" t="s">
        <v>1391</v>
      </c>
      <c r="L3278" s="359" t="s">
        <v>1392</v>
      </c>
      <c r="M3278" s="368">
        <v>2013</v>
      </c>
      <c r="N3278" s="205">
        <v>43593</v>
      </c>
      <c r="O3278" s="203"/>
      <c r="P3278" t="str">
        <f t="shared" si="51"/>
        <v>South Fork Crow River WRAPS 2012-Crow River, South Fork-(07010205-508)-E. coli</v>
      </c>
    </row>
    <row r="3279" spans="1:16" ht="27.95" hidden="1" customHeight="1" x14ac:dyDescent="0.25">
      <c r="A3279" s="203" t="s">
        <v>2080</v>
      </c>
      <c r="B3279" s="202" t="s">
        <v>712</v>
      </c>
      <c r="C3279" s="203" t="s">
        <v>1719</v>
      </c>
      <c r="D3279" s="202" t="s">
        <v>1720</v>
      </c>
      <c r="E3279" s="202" t="s">
        <v>1721</v>
      </c>
      <c r="F3279" s="202" t="s">
        <v>475</v>
      </c>
      <c r="G3279" s="253">
        <v>10.199999999999999</v>
      </c>
      <c r="H3279" s="361" t="s">
        <v>488</v>
      </c>
      <c r="I3279" s="359" t="s">
        <v>1379</v>
      </c>
      <c r="J3279" s="358">
        <v>0.49</v>
      </c>
      <c r="K3279" s="359" t="s">
        <v>22</v>
      </c>
      <c r="L3279" s="359" t="s">
        <v>1392</v>
      </c>
      <c r="M3279" s="368">
        <v>2007</v>
      </c>
      <c r="N3279" s="205">
        <v>43593</v>
      </c>
      <c r="O3279" s="203"/>
      <c r="P3279" t="str">
        <f t="shared" si="51"/>
        <v>South Fork Crow River WRAPS 2012-Crow River, South Fork-(07010205-508)-TSS</v>
      </c>
    </row>
    <row r="3280" spans="1:16" ht="27.95" hidden="1" customHeight="1" x14ac:dyDescent="0.25">
      <c r="A3280" s="203" t="s">
        <v>2080</v>
      </c>
      <c r="B3280" s="202" t="s">
        <v>712</v>
      </c>
      <c r="C3280" s="203" t="s">
        <v>1719</v>
      </c>
      <c r="D3280" s="202" t="s">
        <v>1720</v>
      </c>
      <c r="E3280" s="202" t="s">
        <v>1721</v>
      </c>
      <c r="F3280" s="202" t="s">
        <v>475</v>
      </c>
      <c r="G3280" s="253">
        <v>4</v>
      </c>
      <c r="H3280" s="361" t="s">
        <v>488</v>
      </c>
      <c r="I3280" s="359" t="s">
        <v>1382</v>
      </c>
      <c r="J3280" s="358">
        <v>0.09</v>
      </c>
      <c r="K3280" s="359" t="s">
        <v>22</v>
      </c>
      <c r="L3280" s="359" t="s">
        <v>1392</v>
      </c>
      <c r="M3280" s="368">
        <v>2007</v>
      </c>
      <c r="N3280" s="205">
        <v>43593</v>
      </c>
      <c r="O3280" s="203"/>
      <c r="P3280" t="str">
        <f t="shared" si="51"/>
        <v>South Fork Crow River WRAPS 2012-Crow River, South Fork-(07010205-508)-TSS</v>
      </c>
    </row>
    <row r="3281" spans="1:16" ht="27.95" hidden="1" customHeight="1" x14ac:dyDescent="0.25">
      <c r="A3281" s="203" t="s">
        <v>2080</v>
      </c>
      <c r="B3281" s="202" t="s">
        <v>712</v>
      </c>
      <c r="C3281" s="203" t="s">
        <v>1719</v>
      </c>
      <c r="D3281" s="202" t="s">
        <v>1720</v>
      </c>
      <c r="E3281" s="202" t="s">
        <v>1721</v>
      </c>
      <c r="F3281" s="202" t="s">
        <v>475</v>
      </c>
      <c r="G3281" s="253">
        <v>1.2</v>
      </c>
      <c r="H3281" s="361" t="s">
        <v>488</v>
      </c>
      <c r="I3281" s="359" t="s">
        <v>1383</v>
      </c>
      <c r="J3281" s="358">
        <v>0</v>
      </c>
      <c r="K3281" s="359" t="s">
        <v>22</v>
      </c>
      <c r="L3281" s="359" t="s">
        <v>1392</v>
      </c>
      <c r="M3281" s="368">
        <v>2007</v>
      </c>
      <c r="N3281" s="205">
        <v>43593</v>
      </c>
      <c r="O3281" s="203"/>
      <c r="P3281" t="str">
        <f t="shared" si="51"/>
        <v>South Fork Crow River WRAPS 2012-Crow River, South Fork-(07010205-508)-TSS</v>
      </c>
    </row>
    <row r="3282" spans="1:16" ht="27.95" hidden="1" customHeight="1" x14ac:dyDescent="0.25">
      <c r="A3282" s="203" t="s">
        <v>2080</v>
      </c>
      <c r="B3282" s="202" t="s">
        <v>712</v>
      </c>
      <c r="C3282" s="203" t="s">
        <v>1719</v>
      </c>
      <c r="D3282" s="202" t="s">
        <v>1720</v>
      </c>
      <c r="E3282" s="202" t="s">
        <v>1721</v>
      </c>
      <c r="F3282" s="202" t="s">
        <v>475</v>
      </c>
      <c r="G3282" s="253">
        <v>0.3</v>
      </c>
      <c r="H3282" s="361" t="s">
        <v>488</v>
      </c>
      <c r="I3282" s="359" t="s">
        <v>1384</v>
      </c>
      <c r="J3282" s="358">
        <v>0</v>
      </c>
      <c r="K3282" s="359" t="s">
        <v>22</v>
      </c>
      <c r="L3282" s="359" t="s">
        <v>1392</v>
      </c>
      <c r="M3282" s="368">
        <v>2007</v>
      </c>
      <c r="N3282" s="205">
        <v>43593</v>
      </c>
      <c r="O3282" s="203"/>
      <c r="P3282" t="str">
        <f t="shared" si="51"/>
        <v>South Fork Crow River WRAPS 2012-Crow River, South Fork-(07010205-508)-TSS</v>
      </c>
    </row>
    <row r="3283" spans="1:16" ht="27.95" hidden="1" customHeight="1" x14ac:dyDescent="0.25">
      <c r="A3283" s="203" t="s">
        <v>2080</v>
      </c>
      <c r="B3283" s="202" t="s">
        <v>712</v>
      </c>
      <c r="C3283" s="203" t="s">
        <v>1719</v>
      </c>
      <c r="D3283" s="202" t="s">
        <v>1720</v>
      </c>
      <c r="E3283" s="202" t="s">
        <v>1721</v>
      </c>
      <c r="F3283" s="202" t="s">
        <v>475</v>
      </c>
      <c r="G3283" s="253" t="s">
        <v>1722</v>
      </c>
      <c r="H3283" s="361" t="s">
        <v>488</v>
      </c>
      <c r="I3283" s="359" t="s">
        <v>1385</v>
      </c>
      <c r="J3283" s="358">
        <v>0</v>
      </c>
      <c r="K3283" s="359" t="s">
        <v>22</v>
      </c>
      <c r="L3283" s="359" t="s">
        <v>1392</v>
      </c>
      <c r="M3283" s="368">
        <v>2007</v>
      </c>
      <c r="N3283" s="205">
        <v>43593</v>
      </c>
      <c r="O3283" s="203"/>
      <c r="P3283" t="str">
        <f t="shared" si="51"/>
        <v>South Fork Crow River WRAPS 2012-Crow River, South Fork-(07010205-508)-TSS</v>
      </c>
    </row>
    <row r="3284" spans="1:16" ht="27.95" hidden="1" customHeight="1" x14ac:dyDescent="0.25">
      <c r="A3284" s="203" t="s">
        <v>2080</v>
      </c>
      <c r="B3284" s="202" t="s">
        <v>712</v>
      </c>
      <c r="C3284" s="203" t="s">
        <v>1403</v>
      </c>
      <c r="D3284" s="202" t="s">
        <v>1404</v>
      </c>
      <c r="E3284" s="202" t="s">
        <v>1405</v>
      </c>
      <c r="F3284" s="202" t="s">
        <v>475</v>
      </c>
      <c r="G3284" s="253">
        <v>154</v>
      </c>
      <c r="H3284" s="361" t="s">
        <v>1406</v>
      </c>
      <c r="I3284" s="359" t="s">
        <v>1407</v>
      </c>
      <c r="J3284" s="359" t="s">
        <v>1380</v>
      </c>
      <c r="K3284" s="359" t="s">
        <v>22</v>
      </c>
      <c r="L3284" s="359" t="s">
        <v>1408</v>
      </c>
      <c r="M3284" s="368" t="s">
        <v>1407</v>
      </c>
      <c r="N3284" s="205">
        <v>42486</v>
      </c>
      <c r="O3284" s="203"/>
      <c r="P3284" t="str">
        <f t="shared" si="51"/>
        <v>South Metro Mississippi TSS TMDL-Mississippi River-(07040001-531)-TSS</v>
      </c>
    </row>
    <row r="3285" spans="1:16" ht="27.95" hidden="1" customHeight="1" x14ac:dyDescent="0.25">
      <c r="A3285" s="203" t="s">
        <v>2080</v>
      </c>
      <c r="B3285" s="202" t="s">
        <v>712</v>
      </c>
      <c r="C3285" s="203" t="s">
        <v>1461</v>
      </c>
      <c r="D3285" s="202" t="s">
        <v>1677</v>
      </c>
      <c r="E3285" s="202" t="s">
        <v>1678</v>
      </c>
      <c r="F3285" s="202" t="s">
        <v>475</v>
      </c>
      <c r="G3285" s="254">
        <v>17386888</v>
      </c>
      <c r="H3285" s="361" t="s">
        <v>1433</v>
      </c>
      <c r="I3285" s="359" t="s">
        <v>1407</v>
      </c>
      <c r="J3285" s="359" t="s">
        <v>1380</v>
      </c>
      <c r="K3285" s="359" t="s">
        <v>8</v>
      </c>
      <c r="L3285" s="359" t="s">
        <v>1408</v>
      </c>
      <c r="M3285" s="368" t="s">
        <v>1407</v>
      </c>
      <c r="N3285" s="205">
        <v>42530</v>
      </c>
      <c r="O3285" s="203"/>
      <c r="P3285" t="str">
        <f t="shared" si="51"/>
        <v>Twin Cities Metro Area Chloride TMDL and Management Plan-Elm Creek-(07010206-508)-Chloride</v>
      </c>
    </row>
    <row r="3286" spans="1:16" ht="27.95" hidden="1" customHeight="1" x14ac:dyDescent="0.25">
      <c r="A3286" s="203" t="s">
        <v>2080</v>
      </c>
      <c r="B3286" s="202" t="s">
        <v>712</v>
      </c>
      <c r="C3286" s="203" t="s">
        <v>1461</v>
      </c>
      <c r="D3286" s="202" t="s">
        <v>1677</v>
      </c>
      <c r="E3286" s="202" t="s">
        <v>1678</v>
      </c>
      <c r="F3286" s="202" t="s">
        <v>475</v>
      </c>
      <c r="G3286" s="254">
        <v>115145</v>
      </c>
      <c r="H3286" s="361" t="s">
        <v>1414</v>
      </c>
      <c r="I3286" s="359" t="s">
        <v>1407</v>
      </c>
      <c r="J3286" s="359" t="s">
        <v>1380</v>
      </c>
      <c r="K3286" s="359" t="s">
        <v>8</v>
      </c>
      <c r="L3286" s="359" t="s">
        <v>1392</v>
      </c>
      <c r="M3286" s="368" t="s">
        <v>1407</v>
      </c>
      <c r="N3286" s="205">
        <v>42530</v>
      </c>
      <c r="O3286" s="203"/>
      <c r="P3286" t="str">
        <f t="shared" si="51"/>
        <v>Twin Cities Metro Area Chloride TMDL and Management Plan-Elm Creek-(07010206-508)-Chloride</v>
      </c>
    </row>
    <row r="3287" spans="1:16" ht="27.95" hidden="1" customHeight="1" x14ac:dyDescent="0.25">
      <c r="A3287" s="203" t="s">
        <v>2080</v>
      </c>
      <c r="B3287" s="202" t="s">
        <v>712</v>
      </c>
      <c r="C3287" s="203" t="s">
        <v>1461</v>
      </c>
      <c r="D3287" s="202" t="s">
        <v>1922</v>
      </c>
      <c r="E3287" s="202" t="s">
        <v>1399</v>
      </c>
      <c r="F3287" s="202" t="s">
        <v>475</v>
      </c>
      <c r="G3287" s="254">
        <v>1699006</v>
      </c>
      <c r="H3287" s="361" t="s">
        <v>1433</v>
      </c>
      <c r="I3287" s="359" t="s">
        <v>1407</v>
      </c>
      <c r="J3287" s="359" t="s">
        <v>1380</v>
      </c>
      <c r="K3287" s="359" t="s">
        <v>8</v>
      </c>
      <c r="L3287" s="359" t="s">
        <v>1408</v>
      </c>
      <c r="M3287" s="368" t="s">
        <v>1407</v>
      </c>
      <c r="N3287" s="205">
        <v>42530</v>
      </c>
      <c r="O3287" s="203"/>
      <c r="P3287" t="str">
        <f t="shared" si="51"/>
        <v>Twin Cities Metro Area Chloride TMDL and Management Plan-Unnamed creek-(07010206-526)-Chloride</v>
      </c>
    </row>
    <row r="3288" spans="1:16" ht="27.95" hidden="1" customHeight="1" x14ac:dyDescent="0.25">
      <c r="A3288" s="203" t="s">
        <v>2080</v>
      </c>
      <c r="B3288" s="202" t="s">
        <v>712</v>
      </c>
      <c r="C3288" s="203" t="s">
        <v>1461</v>
      </c>
      <c r="D3288" s="202" t="s">
        <v>1922</v>
      </c>
      <c r="E3288" s="202" t="s">
        <v>1399</v>
      </c>
      <c r="F3288" s="202" t="s">
        <v>475</v>
      </c>
      <c r="G3288" s="254">
        <v>11252</v>
      </c>
      <c r="H3288" s="361" t="s">
        <v>1414</v>
      </c>
      <c r="I3288" s="359" t="s">
        <v>1407</v>
      </c>
      <c r="J3288" s="359" t="s">
        <v>1380</v>
      </c>
      <c r="K3288" s="359" t="s">
        <v>8</v>
      </c>
      <c r="L3288" s="359" t="s">
        <v>1392</v>
      </c>
      <c r="M3288" s="368" t="s">
        <v>1407</v>
      </c>
      <c r="N3288" s="205">
        <v>42530</v>
      </c>
      <c r="O3288" s="203"/>
      <c r="P3288" t="str">
        <f t="shared" si="51"/>
        <v>Twin Cities Metro Area Chloride TMDL and Management Plan-Unnamed creek-(07010206-526)-Chloride</v>
      </c>
    </row>
    <row r="3289" spans="1:16" ht="27.95" hidden="1" customHeight="1" x14ac:dyDescent="0.25">
      <c r="A3289" s="203" t="s">
        <v>2080</v>
      </c>
      <c r="B3289" s="202" t="s">
        <v>712</v>
      </c>
      <c r="C3289" s="203" t="s">
        <v>1461</v>
      </c>
      <c r="D3289" s="202" t="s">
        <v>1731</v>
      </c>
      <c r="E3289" s="202" t="s">
        <v>1732</v>
      </c>
      <c r="F3289" s="202" t="s">
        <v>475</v>
      </c>
      <c r="G3289" s="254">
        <v>6642961</v>
      </c>
      <c r="H3289" s="361" t="s">
        <v>1433</v>
      </c>
      <c r="I3289" s="359" t="s">
        <v>1407</v>
      </c>
      <c r="J3289" s="359" t="s">
        <v>1380</v>
      </c>
      <c r="K3289" s="359" t="s">
        <v>8</v>
      </c>
      <c r="L3289" s="359" t="s">
        <v>1408</v>
      </c>
      <c r="M3289" s="368" t="s">
        <v>1407</v>
      </c>
      <c r="N3289" s="205">
        <v>42530</v>
      </c>
      <c r="O3289" s="203"/>
      <c r="P3289" t="str">
        <f t="shared" si="51"/>
        <v>Twin Cities Metro Area Chloride TMDL and Management Plan-Bassett Creek-(07010206-538)-Chloride</v>
      </c>
    </row>
    <row r="3290" spans="1:16" ht="27.95" hidden="1" customHeight="1" x14ac:dyDescent="0.25">
      <c r="A3290" s="203" t="s">
        <v>2080</v>
      </c>
      <c r="B3290" s="202" t="s">
        <v>712</v>
      </c>
      <c r="C3290" s="203" t="s">
        <v>1461</v>
      </c>
      <c r="D3290" s="202" t="s">
        <v>1731</v>
      </c>
      <c r="E3290" s="202" t="s">
        <v>1732</v>
      </c>
      <c r="F3290" s="202" t="s">
        <v>475</v>
      </c>
      <c r="G3290" s="254">
        <v>43993</v>
      </c>
      <c r="H3290" s="361" t="s">
        <v>1414</v>
      </c>
      <c r="I3290" s="359" t="s">
        <v>1407</v>
      </c>
      <c r="J3290" s="359" t="s">
        <v>1380</v>
      </c>
      <c r="K3290" s="359" t="s">
        <v>8</v>
      </c>
      <c r="L3290" s="359" t="s">
        <v>1392</v>
      </c>
      <c r="M3290" s="368" t="s">
        <v>1407</v>
      </c>
      <c r="N3290" s="205">
        <v>42530</v>
      </c>
      <c r="O3290" s="203"/>
      <c r="P3290" t="str">
        <f t="shared" si="51"/>
        <v>Twin Cities Metro Area Chloride TMDL and Management Plan-Bassett Creek-(07010206-538)-Chloride</v>
      </c>
    </row>
    <row r="3291" spans="1:16" ht="27.95" hidden="1" customHeight="1" x14ac:dyDescent="0.25">
      <c r="A3291" s="203" t="s">
        <v>2080</v>
      </c>
      <c r="B3291" s="202" t="s">
        <v>712</v>
      </c>
      <c r="C3291" s="203" t="s">
        <v>1461</v>
      </c>
      <c r="D3291" s="202" t="s">
        <v>1658</v>
      </c>
      <c r="E3291" s="202" t="s">
        <v>1659</v>
      </c>
      <c r="F3291" s="202" t="s">
        <v>475</v>
      </c>
      <c r="G3291" s="254">
        <v>28679140</v>
      </c>
      <c r="H3291" s="361" t="s">
        <v>1433</v>
      </c>
      <c r="I3291" s="359" t="s">
        <v>1407</v>
      </c>
      <c r="J3291" s="359" t="s">
        <v>1380</v>
      </c>
      <c r="K3291" s="359" t="s">
        <v>8</v>
      </c>
      <c r="L3291" s="359" t="s">
        <v>1408</v>
      </c>
      <c r="M3291" s="368" t="s">
        <v>1407</v>
      </c>
      <c r="N3291" s="205">
        <v>42530</v>
      </c>
      <c r="O3291" s="203"/>
      <c r="P3291" t="str">
        <f t="shared" si="51"/>
        <v>Twin Cities Metro Area Chloride TMDL and Management Plan-Minnehaha Creek-(07010206-539)-Chloride</v>
      </c>
    </row>
    <row r="3292" spans="1:16" ht="27.95" hidden="1" customHeight="1" x14ac:dyDescent="0.25">
      <c r="A3292" s="203" t="s">
        <v>2080</v>
      </c>
      <c r="B3292" s="202" t="s">
        <v>712</v>
      </c>
      <c r="C3292" s="203" t="s">
        <v>1461</v>
      </c>
      <c r="D3292" s="202" t="s">
        <v>1658</v>
      </c>
      <c r="E3292" s="202" t="s">
        <v>1659</v>
      </c>
      <c r="F3292" s="202" t="s">
        <v>475</v>
      </c>
      <c r="G3292" s="254">
        <v>189928</v>
      </c>
      <c r="H3292" s="361" t="s">
        <v>1414</v>
      </c>
      <c r="I3292" s="359" t="s">
        <v>1407</v>
      </c>
      <c r="J3292" s="359" t="s">
        <v>1380</v>
      </c>
      <c r="K3292" s="359" t="s">
        <v>8</v>
      </c>
      <c r="L3292" s="359" t="s">
        <v>1392</v>
      </c>
      <c r="M3292" s="368" t="s">
        <v>1407</v>
      </c>
      <c r="N3292" s="205">
        <v>42530</v>
      </c>
      <c r="O3292" s="203"/>
      <c r="P3292" t="str">
        <f t="shared" si="51"/>
        <v>Twin Cities Metro Area Chloride TMDL and Management Plan-Minnehaha Creek-(07010206-539)-Chloride</v>
      </c>
    </row>
    <row r="3293" spans="1:16" ht="27.95" hidden="1" customHeight="1" x14ac:dyDescent="0.25">
      <c r="A3293" s="203" t="s">
        <v>2080</v>
      </c>
      <c r="B3293" s="202" t="s">
        <v>712</v>
      </c>
      <c r="C3293" s="203" t="s">
        <v>1461</v>
      </c>
      <c r="D3293" s="202" t="s">
        <v>1706</v>
      </c>
      <c r="E3293" s="202" t="s">
        <v>1707</v>
      </c>
      <c r="F3293" s="202" t="s">
        <v>475</v>
      </c>
      <c r="G3293" s="254">
        <v>3646696</v>
      </c>
      <c r="H3293" s="361" t="s">
        <v>1433</v>
      </c>
      <c r="I3293" s="359" t="s">
        <v>1407</v>
      </c>
      <c r="J3293" s="359" t="s">
        <v>1380</v>
      </c>
      <c r="K3293" s="359" t="s">
        <v>8</v>
      </c>
      <c r="L3293" s="359" t="s">
        <v>1408</v>
      </c>
      <c r="M3293" s="368" t="s">
        <v>1407</v>
      </c>
      <c r="N3293" s="205">
        <v>42530</v>
      </c>
      <c r="O3293" s="203"/>
      <c r="P3293" t="str">
        <f t="shared" si="51"/>
        <v>Twin Cities Metro Area Chloride TMDL and Management Plan-Rush Creek, South Fork-(07010206-732)-Chloride</v>
      </c>
    </row>
    <row r="3294" spans="1:16" ht="27.95" hidden="1" customHeight="1" x14ac:dyDescent="0.25">
      <c r="A3294" s="203" t="s">
        <v>2080</v>
      </c>
      <c r="B3294" s="202" t="s">
        <v>712</v>
      </c>
      <c r="C3294" s="203" t="s">
        <v>1461</v>
      </c>
      <c r="D3294" s="202" t="s">
        <v>1706</v>
      </c>
      <c r="E3294" s="202" t="s">
        <v>1707</v>
      </c>
      <c r="F3294" s="202" t="s">
        <v>475</v>
      </c>
      <c r="G3294" s="254">
        <v>24150</v>
      </c>
      <c r="H3294" s="361" t="s">
        <v>1414</v>
      </c>
      <c r="I3294" s="359" t="s">
        <v>1407</v>
      </c>
      <c r="J3294" s="359" t="s">
        <v>1380</v>
      </c>
      <c r="K3294" s="359" t="s">
        <v>8</v>
      </c>
      <c r="L3294" s="359" t="s">
        <v>1392</v>
      </c>
      <c r="M3294" s="368" t="s">
        <v>1407</v>
      </c>
      <c r="N3294" s="205">
        <v>42530</v>
      </c>
      <c r="O3294" s="203"/>
      <c r="P3294" t="str">
        <f t="shared" si="51"/>
        <v>Twin Cities Metro Area Chloride TMDL and Management Plan-Rush Creek, South Fork-(07010206-732)-Chloride</v>
      </c>
    </row>
    <row r="3295" spans="1:16" ht="27.95" hidden="1" customHeight="1" x14ac:dyDescent="0.25">
      <c r="A3295" s="203" t="s">
        <v>2080</v>
      </c>
      <c r="B3295" s="202" t="s">
        <v>712</v>
      </c>
      <c r="C3295" s="203" t="s">
        <v>1660</v>
      </c>
      <c r="D3295" s="202" t="s">
        <v>1938</v>
      </c>
      <c r="E3295" s="202" t="s">
        <v>1939</v>
      </c>
      <c r="F3295" s="202" t="s">
        <v>505</v>
      </c>
      <c r="G3295" s="253">
        <v>139.01</v>
      </c>
      <c r="H3295" s="361" t="s">
        <v>1433</v>
      </c>
      <c r="I3295" s="359" t="s">
        <v>1407</v>
      </c>
      <c r="J3295" s="358">
        <v>0.73980000000000001</v>
      </c>
      <c r="K3295" s="359" t="s">
        <v>1113</v>
      </c>
      <c r="L3295" s="359" t="s">
        <v>1408</v>
      </c>
      <c r="M3295" s="368">
        <v>2008</v>
      </c>
      <c r="N3295" s="207" t="s">
        <v>1663</v>
      </c>
      <c r="O3295" s="203"/>
      <c r="P3295" t="str">
        <f t="shared" si="51"/>
        <v>Upper Minnehaha Creek Watershed TMDL-Minnetonka-Jennings Bay-(27-0133-15)-TP</v>
      </c>
    </row>
    <row r="3296" spans="1:16" ht="27.95" hidden="1" customHeight="1" x14ac:dyDescent="0.25">
      <c r="A3296" s="203" t="s">
        <v>2080</v>
      </c>
      <c r="B3296" s="202" t="s">
        <v>712</v>
      </c>
      <c r="C3296" s="203" t="s">
        <v>1660</v>
      </c>
      <c r="D3296" s="202" t="s">
        <v>1938</v>
      </c>
      <c r="E3296" s="202" t="s">
        <v>1939</v>
      </c>
      <c r="F3296" s="202" t="s">
        <v>505</v>
      </c>
      <c r="G3296" s="253">
        <v>0.38300000000000001</v>
      </c>
      <c r="H3296" s="361" t="s">
        <v>1414</v>
      </c>
      <c r="I3296" s="359" t="s">
        <v>1407</v>
      </c>
      <c r="J3296" s="358">
        <v>0.73950000000000005</v>
      </c>
      <c r="K3296" s="359" t="s">
        <v>1113</v>
      </c>
      <c r="L3296" s="359" t="s">
        <v>1392</v>
      </c>
      <c r="M3296" s="368">
        <v>2008</v>
      </c>
      <c r="N3296" s="207" t="s">
        <v>1663</v>
      </c>
      <c r="O3296" s="203"/>
      <c r="P3296" t="str">
        <f t="shared" si="51"/>
        <v>Upper Minnehaha Creek Watershed TMDL-Minnetonka-Jennings Bay-(27-0133-15)-TP</v>
      </c>
    </row>
    <row r="3297" spans="1:16" ht="27.95" hidden="1" customHeight="1" x14ac:dyDescent="0.25">
      <c r="A3297" s="203" t="s">
        <v>2080</v>
      </c>
      <c r="B3297" s="202" t="s">
        <v>712</v>
      </c>
      <c r="C3297" s="203" t="s">
        <v>1660</v>
      </c>
      <c r="D3297" s="202" t="s">
        <v>1940</v>
      </c>
      <c r="E3297" s="202" t="s">
        <v>1941</v>
      </c>
      <c r="F3297" s="202" t="s">
        <v>505</v>
      </c>
      <c r="G3297" s="253">
        <v>1.3</v>
      </c>
      <c r="H3297" s="361" t="s">
        <v>1433</v>
      </c>
      <c r="I3297" s="359" t="s">
        <v>1407</v>
      </c>
      <c r="J3297" s="358">
        <v>0.84</v>
      </c>
      <c r="K3297" s="359" t="s">
        <v>1113</v>
      </c>
      <c r="L3297" s="359" t="s">
        <v>1408</v>
      </c>
      <c r="M3297" s="368">
        <v>2007</v>
      </c>
      <c r="N3297" s="207" t="s">
        <v>1663</v>
      </c>
      <c r="O3297" s="203"/>
      <c r="P3297" t="str">
        <f t="shared" si="51"/>
        <v>Upper Minnehaha Creek Watershed TMDL-Mooney-(27-0134-00)-TP</v>
      </c>
    </row>
    <row r="3298" spans="1:16" ht="27.95" hidden="1" customHeight="1" x14ac:dyDescent="0.25">
      <c r="A3298" s="203" t="s">
        <v>2080</v>
      </c>
      <c r="B3298" s="202" t="s">
        <v>712</v>
      </c>
      <c r="C3298" s="203" t="s">
        <v>1660</v>
      </c>
      <c r="D3298" s="202" t="s">
        <v>1940</v>
      </c>
      <c r="E3298" s="202" t="s">
        <v>1941</v>
      </c>
      <c r="F3298" s="202" t="s">
        <v>505</v>
      </c>
      <c r="G3298" s="253">
        <v>3.5500000000000002E-3</v>
      </c>
      <c r="H3298" s="361" t="s">
        <v>1414</v>
      </c>
      <c r="I3298" s="359" t="s">
        <v>1407</v>
      </c>
      <c r="J3298" s="358">
        <v>0.84</v>
      </c>
      <c r="K3298" s="359" t="s">
        <v>1113</v>
      </c>
      <c r="L3298" s="359" t="s">
        <v>1392</v>
      </c>
      <c r="M3298" s="368">
        <v>2007</v>
      </c>
      <c r="N3298" s="207" t="s">
        <v>1663</v>
      </c>
      <c r="O3298" s="203"/>
      <c r="P3298" t="str">
        <f t="shared" si="51"/>
        <v>Upper Minnehaha Creek Watershed TMDL-Mooney-(27-0134-00)-TP</v>
      </c>
    </row>
    <row r="3299" spans="1:16" ht="27.95" hidden="1" customHeight="1" x14ac:dyDescent="0.25">
      <c r="A3299" s="203" t="s">
        <v>2080</v>
      </c>
      <c r="B3299" s="202" t="s">
        <v>712</v>
      </c>
      <c r="C3299" s="203" t="s">
        <v>1660</v>
      </c>
      <c r="D3299" s="202" t="s">
        <v>2081</v>
      </c>
      <c r="E3299" s="202" t="s">
        <v>2082</v>
      </c>
      <c r="F3299" s="202" t="s">
        <v>505</v>
      </c>
      <c r="G3299" s="253">
        <v>7.27</v>
      </c>
      <c r="H3299" s="361" t="s">
        <v>1433</v>
      </c>
      <c r="I3299" s="359" t="s">
        <v>1407</v>
      </c>
      <c r="J3299" s="358">
        <v>0.81</v>
      </c>
      <c r="K3299" s="359" t="s">
        <v>1113</v>
      </c>
      <c r="L3299" s="359" t="s">
        <v>1408</v>
      </c>
      <c r="M3299" s="368">
        <v>2009</v>
      </c>
      <c r="N3299" s="207" t="s">
        <v>1663</v>
      </c>
      <c r="O3299" s="203"/>
      <c r="P3299" t="str">
        <f t="shared" si="51"/>
        <v>Upper Minnehaha Creek Watershed TMDL-School-(27-0151-00)-TP</v>
      </c>
    </row>
    <row r="3300" spans="1:16" ht="27.95" hidden="1" customHeight="1" x14ac:dyDescent="0.25">
      <c r="A3300" s="203" t="s">
        <v>2080</v>
      </c>
      <c r="B3300" s="202" t="s">
        <v>712</v>
      </c>
      <c r="C3300" s="203" t="s">
        <v>1660</v>
      </c>
      <c r="D3300" s="202" t="s">
        <v>2081</v>
      </c>
      <c r="E3300" s="202" t="s">
        <v>2082</v>
      </c>
      <c r="F3300" s="202" t="s">
        <v>505</v>
      </c>
      <c r="G3300" s="253">
        <v>1.9900000000000001E-2</v>
      </c>
      <c r="H3300" s="361" t="s">
        <v>1414</v>
      </c>
      <c r="I3300" s="359" t="s">
        <v>1407</v>
      </c>
      <c r="J3300" s="358">
        <v>0.81399999999999995</v>
      </c>
      <c r="K3300" s="359" t="s">
        <v>1113</v>
      </c>
      <c r="L3300" s="359" t="s">
        <v>1392</v>
      </c>
      <c r="M3300" s="368">
        <v>2009</v>
      </c>
      <c r="N3300" s="207" t="s">
        <v>1663</v>
      </c>
      <c r="O3300" s="203"/>
      <c r="P3300" t="str">
        <f t="shared" si="51"/>
        <v>Upper Minnehaha Creek Watershed TMDL-School-(27-0151-00)-TP</v>
      </c>
    </row>
    <row r="3301" spans="1:16" ht="27.95" hidden="1" customHeight="1" x14ac:dyDescent="0.25">
      <c r="A3301" s="203" t="s">
        <v>2080</v>
      </c>
      <c r="B3301" s="202" t="s">
        <v>712</v>
      </c>
      <c r="C3301" s="203" t="s">
        <v>1660</v>
      </c>
      <c r="D3301" s="202" t="s">
        <v>1946</v>
      </c>
      <c r="E3301" s="202" t="s">
        <v>1947</v>
      </c>
      <c r="F3301" s="202" t="s">
        <v>505</v>
      </c>
      <c r="G3301" s="253">
        <v>16.07</v>
      </c>
      <c r="H3301" s="361" t="s">
        <v>1433</v>
      </c>
      <c r="I3301" s="359" t="s">
        <v>1407</v>
      </c>
      <c r="J3301" s="358">
        <v>0.82609999999999995</v>
      </c>
      <c r="K3301" s="359" t="s">
        <v>1113</v>
      </c>
      <c r="L3301" s="359" t="s">
        <v>1408</v>
      </c>
      <c r="M3301" s="368">
        <v>2007</v>
      </c>
      <c r="N3301" s="207" t="s">
        <v>1663</v>
      </c>
      <c r="O3301" s="203"/>
      <c r="P3301" t="str">
        <f t="shared" si="51"/>
        <v>Upper Minnehaha Creek Watershed TMDL-Wolsfeld-(27-0157-00)-TP</v>
      </c>
    </row>
    <row r="3302" spans="1:16" ht="27.95" hidden="1" customHeight="1" x14ac:dyDescent="0.25">
      <c r="A3302" s="203" t="s">
        <v>2080</v>
      </c>
      <c r="B3302" s="202" t="s">
        <v>712</v>
      </c>
      <c r="C3302" s="203" t="s">
        <v>1660</v>
      </c>
      <c r="D3302" s="202" t="s">
        <v>1946</v>
      </c>
      <c r="E3302" s="202" t="s">
        <v>1947</v>
      </c>
      <c r="F3302" s="202" t="s">
        <v>505</v>
      </c>
      <c r="G3302" s="253">
        <v>4.3999999999999997E-2</v>
      </c>
      <c r="H3302" s="361" t="s">
        <v>1414</v>
      </c>
      <c r="I3302" s="359" t="s">
        <v>1407</v>
      </c>
      <c r="J3302" s="358">
        <v>0.82540000000000002</v>
      </c>
      <c r="K3302" s="359" t="s">
        <v>1113</v>
      </c>
      <c r="L3302" s="359" t="s">
        <v>1392</v>
      </c>
      <c r="M3302" s="368">
        <v>2007</v>
      </c>
      <c r="N3302" s="207" t="s">
        <v>1663</v>
      </c>
      <c r="O3302" s="203"/>
      <c r="P3302" t="str">
        <f t="shared" si="51"/>
        <v>Upper Minnehaha Creek Watershed TMDL-Wolsfeld-(27-0157-00)-TP</v>
      </c>
    </row>
    <row r="3303" spans="1:16" ht="27.95" hidden="1" customHeight="1" x14ac:dyDescent="0.25">
      <c r="A3303" s="203" t="s">
        <v>2080</v>
      </c>
      <c r="B3303" s="202" t="s">
        <v>712</v>
      </c>
      <c r="C3303" s="203" t="s">
        <v>1660</v>
      </c>
      <c r="D3303" s="202" t="s">
        <v>1948</v>
      </c>
      <c r="E3303" s="202" t="s">
        <v>1949</v>
      </c>
      <c r="F3303" s="202" t="s">
        <v>505</v>
      </c>
      <c r="G3303" s="253">
        <v>0.85</v>
      </c>
      <c r="H3303" s="361" t="s">
        <v>1433</v>
      </c>
      <c r="I3303" s="359" t="s">
        <v>1407</v>
      </c>
      <c r="J3303" s="358">
        <v>0.97</v>
      </c>
      <c r="K3303" s="359" t="s">
        <v>1113</v>
      </c>
      <c r="L3303" s="359" t="s">
        <v>1408</v>
      </c>
      <c r="M3303" s="368">
        <v>2007</v>
      </c>
      <c r="N3303" s="207" t="s">
        <v>1663</v>
      </c>
      <c r="O3303" s="203"/>
      <c r="P3303" t="str">
        <f t="shared" si="51"/>
        <v>Upper Minnehaha Creek Watershed TMDL-Holy Name-(27-0158-00)-TP</v>
      </c>
    </row>
    <row r="3304" spans="1:16" ht="27.95" hidden="1" customHeight="1" x14ac:dyDescent="0.25">
      <c r="A3304" s="203" t="s">
        <v>2080</v>
      </c>
      <c r="B3304" s="202" t="s">
        <v>712</v>
      </c>
      <c r="C3304" s="203" t="s">
        <v>1660</v>
      </c>
      <c r="D3304" s="202" t="s">
        <v>1948</v>
      </c>
      <c r="E3304" s="202" t="s">
        <v>1949</v>
      </c>
      <c r="F3304" s="202" t="s">
        <v>505</v>
      </c>
      <c r="G3304" s="253">
        <v>2.33E-3</v>
      </c>
      <c r="H3304" s="361" t="s">
        <v>1414</v>
      </c>
      <c r="I3304" s="359" t="s">
        <v>1407</v>
      </c>
      <c r="J3304" s="358">
        <v>0.96819999999999995</v>
      </c>
      <c r="K3304" s="359" t="s">
        <v>1113</v>
      </c>
      <c r="L3304" s="359" t="s">
        <v>1392</v>
      </c>
      <c r="M3304" s="368">
        <v>2007</v>
      </c>
      <c r="N3304" s="207" t="s">
        <v>1663</v>
      </c>
      <c r="O3304" s="203"/>
      <c r="P3304" t="str">
        <f t="shared" si="51"/>
        <v>Upper Minnehaha Creek Watershed TMDL-Holy Name-(27-0158-00)-TP</v>
      </c>
    </row>
    <row r="3305" spans="1:16" ht="27.95" hidden="1" customHeight="1" x14ac:dyDescent="0.25">
      <c r="A3305" s="203" t="s">
        <v>2080</v>
      </c>
      <c r="B3305" s="202" t="s">
        <v>712</v>
      </c>
      <c r="C3305" s="203" t="s">
        <v>1660</v>
      </c>
      <c r="D3305" s="202" t="s">
        <v>1950</v>
      </c>
      <c r="E3305" s="202" t="s">
        <v>1472</v>
      </c>
      <c r="F3305" s="202" t="s">
        <v>505</v>
      </c>
      <c r="G3305" s="253">
        <v>113</v>
      </c>
      <c r="H3305" s="361" t="s">
        <v>1433</v>
      </c>
      <c r="I3305" s="359" t="s">
        <v>1407</v>
      </c>
      <c r="J3305" s="358">
        <v>0.47689999999999999</v>
      </c>
      <c r="K3305" s="359" t="s">
        <v>1113</v>
      </c>
      <c r="L3305" s="359" t="s">
        <v>1408</v>
      </c>
      <c r="M3305" s="368">
        <v>2008</v>
      </c>
      <c r="N3305" s="207" t="s">
        <v>1663</v>
      </c>
      <c r="O3305" s="203"/>
      <c r="P3305" t="str">
        <f t="shared" si="51"/>
        <v>Upper Minnehaha Creek Watershed TMDL-Long-(27-0160-00)-TP</v>
      </c>
    </row>
    <row r="3306" spans="1:16" ht="27.95" hidden="1" customHeight="1" x14ac:dyDescent="0.25">
      <c r="A3306" s="203" t="s">
        <v>2080</v>
      </c>
      <c r="B3306" s="202" t="s">
        <v>712</v>
      </c>
      <c r="C3306" s="203" t="s">
        <v>1660</v>
      </c>
      <c r="D3306" s="202" t="s">
        <v>1950</v>
      </c>
      <c r="E3306" s="202" t="s">
        <v>1472</v>
      </c>
      <c r="F3306" s="202" t="s">
        <v>505</v>
      </c>
      <c r="G3306" s="253">
        <v>0.309</v>
      </c>
      <c r="H3306" s="361" t="s">
        <v>1414</v>
      </c>
      <c r="I3306" s="359" t="s">
        <v>1407</v>
      </c>
      <c r="J3306" s="358">
        <v>0.47720000000000001</v>
      </c>
      <c r="K3306" s="359" t="s">
        <v>1113</v>
      </c>
      <c r="L3306" s="359" t="s">
        <v>1392</v>
      </c>
      <c r="M3306" s="368">
        <v>2008</v>
      </c>
      <c r="N3306" s="207" t="s">
        <v>1663</v>
      </c>
      <c r="O3306" s="203"/>
      <c r="P3306" t="str">
        <f t="shared" si="51"/>
        <v>Upper Minnehaha Creek Watershed TMDL-Long-(27-0160-00)-TP</v>
      </c>
    </row>
    <row r="3307" spans="1:16" ht="27.95" hidden="1" customHeight="1" x14ac:dyDescent="0.25">
      <c r="A3307" s="203" t="s">
        <v>2080</v>
      </c>
      <c r="B3307" s="202" t="s">
        <v>712</v>
      </c>
      <c r="C3307" s="203" t="s">
        <v>1660</v>
      </c>
      <c r="D3307" s="202" t="s">
        <v>1955</v>
      </c>
      <c r="E3307" s="202" t="s">
        <v>1956</v>
      </c>
      <c r="F3307" s="202" t="s">
        <v>505</v>
      </c>
      <c r="G3307" s="253">
        <v>7.85</v>
      </c>
      <c r="H3307" s="361" t="s">
        <v>1400</v>
      </c>
      <c r="I3307" s="359" t="s">
        <v>1379</v>
      </c>
      <c r="J3307" s="358">
        <v>0</v>
      </c>
      <c r="K3307" s="359" t="s">
        <v>1391</v>
      </c>
      <c r="L3307" s="359" t="s">
        <v>1392</v>
      </c>
      <c r="M3307" s="368">
        <v>2006</v>
      </c>
      <c r="N3307" s="207" t="s">
        <v>1663</v>
      </c>
      <c r="O3307" s="203"/>
      <c r="P3307" t="str">
        <f t="shared" si="51"/>
        <v>Upper Minnehaha Creek Watershed TMDL-Painter Creek-(07010206-700)-E. coli</v>
      </c>
    </row>
    <row r="3308" spans="1:16" ht="27.95" hidden="1" customHeight="1" x14ac:dyDescent="0.25">
      <c r="A3308" s="203" t="s">
        <v>2080</v>
      </c>
      <c r="B3308" s="202" t="s">
        <v>712</v>
      </c>
      <c r="C3308" s="203" t="s">
        <v>1660</v>
      </c>
      <c r="D3308" s="202" t="s">
        <v>1955</v>
      </c>
      <c r="E3308" s="202" t="s">
        <v>1956</v>
      </c>
      <c r="F3308" s="202" t="s">
        <v>505</v>
      </c>
      <c r="G3308" s="253">
        <v>3.94</v>
      </c>
      <c r="H3308" s="361" t="s">
        <v>1400</v>
      </c>
      <c r="I3308" s="359" t="s">
        <v>1382</v>
      </c>
      <c r="J3308" s="358">
        <v>0</v>
      </c>
      <c r="K3308" s="359" t="s">
        <v>1391</v>
      </c>
      <c r="L3308" s="359" t="s">
        <v>1392</v>
      </c>
      <c r="M3308" s="368">
        <v>2006</v>
      </c>
      <c r="N3308" s="207" t="s">
        <v>1663</v>
      </c>
      <c r="O3308" s="203"/>
      <c r="P3308" t="str">
        <f t="shared" si="51"/>
        <v>Upper Minnehaha Creek Watershed TMDL-Painter Creek-(07010206-700)-E. coli</v>
      </c>
    </row>
    <row r="3309" spans="1:16" ht="27.95" hidden="1" customHeight="1" x14ac:dyDescent="0.25">
      <c r="A3309" s="203" t="s">
        <v>2080</v>
      </c>
      <c r="B3309" s="202" t="s">
        <v>712</v>
      </c>
      <c r="C3309" s="203" t="s">
        <v>1660</v>
      </c>
      <c r="D3309" s="202" t="s">
        <v>1955</v>
      </c>
      <c r="E3309" s="202" t="s">
        <v>1956</v>
      </c>
      <c r="F3309" s="202" t="s">
        <v>505</v>
      </c>
      <c r="G3309" s="253">
        <v>5.22</v>
      </c>
      <c r="H3309" s="361" t="s">
        <v>1400</v>
      </c>
      <c r="I3309" s="359" t="s">
        <v>1383</v>
      </c>
      <c r="J3309" s="358">
        <v>0</v>
      </c>
      <c r="K3309" s="359" t="s">
        <v>1391</v>
      </c>
      <c r="L3309" s="359" t="s">
        <v>1392</v>
      </c>
      <c r="M3309" s="368">
        <v>2006</v>
      </c>
      <c r="N3309" s="207" t="s">
        <v>1663</v>
      </c>
      <c r="O3309" s="203"/>
      <c r="P3309" t="str">
        <f t="shared" si="51"/>
        <v>Upper Minnehaha Creek Watershed TMDL-Painter Creek-(07010206-700)-E. coli</v>
      </c>
    </row>
    <row r="3310" spans="1:16" ht="27.95" hidden="1" customHeight="1" x14ac:dyDescent="0.25">
      <c r="A3310" s="203" t="s">
        <v>2080</v>
      </c>
      <c r="B3310" s="202" t="s">
        <v>712</v>
      </c>
      <c r="C3310" s="203" t="s">
        <v>1660</v>
      </c>
      <c r="D3310" s="202" t="s">
        <v>1955</v>
      </c>
      <c r="E3310" s="202" t="s">
        <v>1956</v>
      </c>
      <c r="F3310" s="202" t="s">
        <v>505</v>
      </c>
      <c r="G3310" s="253">
        <v>0.77800000000000002</v>
      </c>
      <c r="H3310" s="361" t="s">
        <v>1400</v>
      </c>
      <c r="I3310" s="359" t="s">
        <v>1384</v>
      </c>
      <c r="J3310" s="358">
        <v>0.31</v>
      </c>
      <c r="K3310" s="359" t="s">
        <v>1391</v>
      </c>
      <c r="L3310" s="359" t="s">
        <v>1392</v>
      </c>
      <c r="M3310" s="368">
        <v>2006</v>
      </c>
      <c r="N3310" s="207" t="s">
        <v>1663</v>
      </c>
      <c r="O3310" s="203"/>
      <c r="P3310" t="str">
        <f t="shared" si="51"/>
        <v>Upper Minnehaha Creek Watershed TMDL-Painter Creek-(07010206-700)-E. coli</v>
      </c>
    </row>
    <row r="3311" spans="1:16" ht="27.95" hidden="1" customHeight="1" x14ac:dyDescent="0.25">
      <c r="A3311" s="203" t="s">
        <v>2080</v>
      </c>
      <c r="B3311" s="202" t="s">
        <v>712</v>
      </c>
      <c r="C3311" s="203" t="s">
        <v>1660</v>
      </c>
      <c r="D3311" s="202" t="s">
        <v>1955</v>
      </c>
      <c r="E3311" s="202" t="s">
        <v>1956</v>
      </c>
      <c r="F3311" s="202" t="s">
        <v>505</v>
      </c>
      <c r="G3311" s="253">
        <v>9.0299999999999998E-3</v>
      </c>
      <c r="H3311" s="361" t="s">
        <v>1400</v>
      </c>
      <c r="I3311" s="359" t="s">
        <v>1385</v>
      </c>
      <c r="J3311" s="358">
        <v>0.37</v>
      </c>
      <c r="K3311" s="359" t="s">
        <v>1391</v>
      </c>
      <c r="L3311" s="359" t="s">
        <v>1392</v>
      </c>
      <c r="M3311" s="368">
        <v>2006</v>
      </c>
      <c r="N3311" s="207" t="s">
        <v>1663</v>
      </c>
      <c r="O3311" s="203"/>
      <c r="P3311" t="str">
        <f t="shared" si="51"/>
        <v>Upper Minnehaha Creek Watershed TMDL-Painter Creek-(07010206-700)-E. coli</v>
      </c>
    </row>
    <row r="3312" spans="1:16" ht="27.95" hidden="1" customHeight="1" x14ac:dyDescent="0.25">
      <c r="A3312" s="203" t="s">
        <v>2083</v>
      </c>
      <c r="B3312" s="202" t="s">
        <v>2412</v>
      </c>
      <c r="C3312" s="203" t="s">
        <v>1745</v>
      </c>
      <c r="D3312" s="202" t="s">
        <v>2084</v>
      </c>
      <c r="E3312" s="202" t="s">
        <v>2085</v>
      </c>
      <c r="F3312" s="202" t="s">
        <v>505</v>
      </c>
      <c r="G3312" s="253">
        <v>0.12</v>
      </c>
      <c r="H3312" s="361" t="s">
        <v>1433</v>
      </c>
      <c r="I3312" s="359" t="s">
        <v>1407</v>
      </c>
      <c r="J3312" s="358">
        <v>0</v>
      </c>
      <c r="K3312" s="359" t="s">
        <v>1113</v>
      </c>
      <c r="L3312" s="359" t="s">
        <v>1408</v>
      </c>
      <c r="M3312" s="368">
        <v>2008</v>
      </c>
      <c r="N3312" s="205">
        <v>41967</v>
      </c>
      <c r="O3312" s="203"/>
      <c r="P3312" t="str">
        <f t="shared" si="51"/>
        <v>Lower Mississippi River WMO WRAPS 2010-Augusta-(19-0081-00)-TP</v>
      </c>
    </row>
    <row r="3313" spans="1:16" ht="27.95" hidden="1" customHeight="1" x14ac:dyDescent="0.25">
      <c r="A3313" s="203" t="s">
        <v>2083</v>
      </c>
      <c r="B3313" s="202" t="s">
        <v>2412</v>
      </c>
      <c r="C3313" s="203" t="s">
        <v>1745</v>
      </c>
      <c r="D3313" s="202" t="s">
        <v>2084</v>
      </c>
      <c r="E3313" s="202" t="s">
        <v>2085</v>
      </c>
      <c r="F3313" s="202" t="s">
        <v>505</v>
      </c>
      <c r="G3313" s="253">
        <v>2.9999999999999997E-4</v>
      </c>
      <c r="H3313" s="361" t="s">
        <v>1414</v>
      </c>
      <c r="I3313" s="359" t="s">
        <v>1407</v>
      </c>
      <c r="J3313" s="358">
        <v>0</v>
      </c>
      <c r="K3313" s="359" t="s">
        <v>1113</v>
      </c>
      <c r="L3313" s="359" t="s">
        <v>1392</v>
      </c>
      <c r="M3313" s="368">
        <v>2008</v>
      </c>
      <c r="N3313" s="205">
        <v>41967</v>
      </c>
      <c r="O3313" s="203"/>
      <c r="P3313" t="str">
        <f t="shared" si="51"/>
        <v>Lower Mississippi River WMO WRAPS 2010-Augusta-(19-0081-00)-TP</v>
      </c>
    </row>
    <row r="3314" spans="1:16" ht="27.95" hidden="1" customHeight="1" x14ac:dyDescent="0.25">
      <c r="A3314" s="203" t="s">
        <v>2083</v>
      </c>
      <c r="B3314" s="202" t="s">
        <v>2412</v>
      </c>
      <c r="C3314" s="203" t="s">
        <v>1403</v>
      </c>
      <c r="D3314" s="202" t="s">
        <v>1404</v>
      </c>
      <c r="E3314" s="202" t="s">
        <v>1405</v>
      </c>
      <c r="F3314" s="202" t="s">
        <v>475</v>
      </c>
      <c r="G3314" s="253">
        <v>154</v>
      </c>
      <c r="H3314" s="361" t="s">
        <v>1406</v>
      </c>
      <c r="I3314" s="359" t="s">
        <v>1407</v>
      </c>
      <c r="J3314" s="359" t="s">
        <v>1380</v>
      </c>
      <c r="K3314" s="359" t="s">
        <v>22</v>
      </c>
      <c r="L3314" s="359" t="s">
        <v>1408</v>
      </c>
      <c r="M3314" s="368" t="s">
        <v>1407</v>
      </c>
      <c r="N3314" s="205">
        <v>42486</v>
      </c>
      <c r="O3314" s="203"/>
      <c r="P3314" t="str">
        <f t="shared" si="51"/>
        <v>South Metro Mississippi TSS TMDL-Mississippi River-(07040001-531)-TSS</v>
      </c>
    </row>
    <row r="3315" spans="1:16" ht="27.95" hidden="1" customHeight="1" x14ac:dyDescent="0.25">
      <c r="A3315" s="203" t="s">
        <v>2086</v>
      </c>
      <c r="B3315" s="202" t="s">
        <v>2413</v>
      </c>
      <c r="C3315" s="203" t="s">
        <v>1745</v>
      </c>
      <c r="D3315" s="202" t="s">
        <v>2084</v>
      </c>
      <c r="E3315" s="202" t="s">
        <v>2085</v>
      </c>
      <c r="F3315" s="202" t="s">
        <v>505</v>
      </c>
      <c r="G3315" s="253">
        <v>40.72</v>
      </c>
      <c r="H3315" s="361" t="s">
        <v>1433</v>
      </c>
      <c r="I3315" s="359" t="s">
        <v>1407</v>
      </c>
      <c r="J3315" s="358">
        <v>0</v>
      </c>
      <c r="K3315" s="359" t="s">
        <v>1113</v>
      </c>
      <c r="L3315" s="359" t="s">
        <v>1408</v>
      </c>
      <c r="M3315" s="368">
        <v>2008</v>
      </c>
      <c r="N3315" s="205">
        <v>41967</v>
      </c>
      <c r="O3315" s="203"/>
      <c r="P3315" t="str">
        <f t="shared" si="51"/>
        <v>Lower Mississippi River WMO WRAPS 2010-Augusta-(19-0081-00)-TP</v>
      </c>
    </row>
    <row r="3316" spans="1:16" ht="27.95" hidden="1" customHeight="1" x14ac:dyDescent="0.25">
      <c r="A3316" s="203" t="s">
        <v>2086</v>
      </c>
      <c r="B3316" s="202" t="s">
        <v>2413</v>
      </c>
      <c r="C3316" s="203" t="s">
        <v>1745</v>
      </c>
      <c r="D3316" s="202" t="s">
        <v>2084</v>
      </c>
      <c r="E3316" s="202" t="s">
        <v>2085</v>
      </c>
      <c r="F3316" s="202" t="s">
        <v>505</v>
      </c>
      <c r="G3316" s="253">
        <v>0.1116</v>
      </c>
      <c r="H3316" s="361" t="s">
        <v>1414</v>
      </c>
      <c r="I3316" s="359" t="s">
        <v>1407</v>
      </c>
      <c r="J3316" s="358">
        <v>0</v>
      </c>
      <c r="K3316" s="359" t="s">
        <v>1113</v>
      </c>
      <c r="L3316" s="359" t="s">
        <v>1392</v>
      </c>
      <c r="M3316" s="368">
        <v>2008</v>
      </c>
      <c r="N3316" s="205">
        <v>41967</v>
      </c>
      <c r="O3316" s="203"/>
      <c r="P3316" t="str">
        <f t="shared" si="51"/>
        <v>Lower Mississippi River WMO WRAPS 2010-Augusta-(19-0081-00)-TP</v>
      </c>
    </row>
    <row r="3317" spans="1:16" ht="27.95" hidden="1" customHeight="1" x14ac:dyDescent="0.25">
      <c r="A3317" s="203" t="s">
        <v>2086</v>
      </c>
      <c r="B3317" s="202" t="s">
        <v>2413</v>
      </c>
      <c r="C3317" s="203" t="s">
        <v>1403</v>
      </c>
      <c r="D3317" s="202" t="s">
        <v>1404</v>
      </c>
      <c r="E3317" s="202" t="s">
        <v>1405</v>
      </c>
      <c r="F3317" s="202" t="s">
        <v>475</v>
      </c>
      <c r="G3317" s="253">
        <v>154</v>
      </c>
      <c r="H3317" s="361" t="s">
        <v>1406</v>
      </c>
      <c r="I3317" s="359" t="s">
        <v>1407</v>
      </c>
      <c r="J3317" s="359" t="s">
        <v>1380</v>
      </c>
      <c r="K3317" s="359" t="s">
        <v>22</v>
      </c>
      <c r="L3317" s="359" t="s">
        <v>1408</v>
      </c>
      <c r="M3317" s="368" t="s">
        <v>1407</v>
      </c>
      <c r="N3317" s="205">
        <v>42486</v>
      </c>
      <c r="O3317" s="203"/>
      <c r="P3317" t="str">
        <f t="shared" si="51"/>
        <v>South Metro Mississippi TSS TMDL-Mississippi River-(07040001-531)-TSS</v>
      </c>
    </row>
    <row r="3318" spans="1:16" ht="27.95" hidden="1" customHeight="1" x14ac:dyDescent="0.25">
      <c r="A3318" s="203" t="s">
        <v>2086</v>
      </c>
      <c r="B3318" s="202" t="s">
        <v>2413</v>
      </c>
      <c r="C3318" s="203" t="s">
        <v>1397</v>
      </c>
      <c r="D3318" s="202" t="s">
        <v>1750</v>
      </c>
      <c r="E3318" s="202" t="s">
        <v>1399</v>
      </c>
      <c r="F3318" s="202" t="s">
        <v>475</v>
      </c>
      <c r="G3318" s="253">
        <v>26.9</v>
      </c>
      <c r="H3318" s="361" t="s">
        <v>1400</v>
      </c>
      <c r="I3318" s="359" t="s">
        <v>1379</v>
      </c>
      <c r="J3318" s="358">
        <v>0.31</v>
      </c>
      <c r="K3318" s="359" t="s">
        <v>1391</v>
      </c>
      <c r="L3318" s="359" t="s">
        <v>1392</v>
      </c>
      <c r="M3318" s="368">
        <v>2010</v>
      </c>
      <c r="N3318" s="207" t="s">
        <v>1401</v>
      </c>
      <c r="O3318" s="203"/>
      <c r="P3318" t="str">
        <f t="shared" si="51"/>
        <v>Upper Mississippi River Bacteria TMDL-Unnamed creek-(07010206-542)-E. coli</v>
      </c>
    </row>
    <row r="3319" spans="1:16" ht="27.95" hidden="1" customHeight="1" x14ac:dyDescent="0.25">
      <c r="A3319" s="203" t="s">
        <v>2086</v>
      </c>
      <c r="B3319" s="202" t="s">
        <v>2413</v>
      </c>
      <c r="C3319" s="203" t="s">
        <v>1397</v>
      </c>
      <c r="D3319" s="202" t="s">
        <v>1750</v>
      </c>
      <c r="E3319" s="202" t="s">
        <v>1399</v>
      </c>
      <c r="F3319" s="202" t="s">
        <v>475</v>
      </c>
      <c r="G3319" s="253">
        <v>10.8</v>
      </c>
      <c r="H3319" s="361" t="s">
        <v>1400</v>
      </c>
      <c r="I3319" s="359" t="s">
        <v>1382</v>
      </c>
      <c r="J3319" s="358">
        <v>0.56999999999999995</v>
      </c>
      <c r="K3319" s="359" t="s">
        <v>1391</v>
      </c>
      <c r="L3319" s="359" t="s">
        <v>1392</v>
      </c>
      <c r="M3319" s="368">
        <v>2010</v>
      </c>
      <c r="N3319" s="207" t="s">
        <v>1401</v>
      </c>
      <c r="O3319" s="203"/>
      <c r="P3319" t="str">
        <f t="shared" si="51"/>
        <v>Upper Mississippi River Bacteria TMDL-Unnamed creek-(07010206-542)-E. coli</v>
      </c>
    </row>
    <row r="3320" spans="1:16" ht="27.95" hidden="1" customHeight="1" x14ac:dyDescent="0.25">
      <c r="A3320" s="203" t="s">
        <v>2086</v>
      </c>
      <c r="B3320" s="202" t="s">
        <v>2413</v>
      </c>
      <c r="C3320" s="203" t="s">
        <v>1397</v>
      </c>
      <c r="D3320" s="202" t="s">
        <v>1750</v>
      </c>
      <c r="E3320" s="202" t="s">
        <v>1399</v>
      </c>
      <c r="F3320" s="202" t="s">
        <v>475</v>
      </c>
      <c r="G3320" s="253">
        <v>4.08</v>
      </c>
      <c r="H3320" s="361" t="s">
        <v>1400</v>
      </c>
      <c r="I3320" s="359" t="s">
        <v>1383</v>
      </c>
      <c r="J3320" s="358">
        <v>0</v>
      </c>
      <c r="K3320" s="359" t="s">
        <v>1391</v>
      </c>
      <c r="L3320" s="359" t="s">
        <v>1392</v>
      </c>
      <c r="M3320" s="368">
        <v>2010</v>
      </c>
      <c r="N3320" s="207" t="s">
        <v>1401</v>
      </c>
      <c r="O3320" s="203"/>
      <c r="P3320" t="str">
        <f t="shared" si="51"/>
        <v>Upper Mississippi River Bacteria TMDL-Unnamed creek-(07010206-542)-E. coli</v>
      </c>
    </row>
    <row r="3321" spans="1:16" ht="27.95" hidden="1" customHeight="1" x14ac:dyDescent="0.25">
      <c r="A3321" s="203" t="s">
        <v>2086</v>
      </c>
      <c r="B3321" s="202" t="s">
        <v>2413</v>
      </c>
      <c r="C3321" s="203" t="s">
        <v>1397</v>
      </c>
      <c r="D3321" s="202" t="s">
        <v>1750</v>
      </c>
      <c r="E3321" s="202" t="s">
        <v>1399</v>
      </c>
      <c r="F3321" s="202" t="s">
        <v>475</v>
      </c>
      <c r="G3321" s="253">
        <v>1.2</v>
      </c>
      <c r="H3321" s="361" t="s">
        <v>1400</v>
      </c>
      <c r="I3321" s="359" t="s">
        <v>1384</v>
      </c>
      <c r="J3321" s="358">
        <v>0</v>
      </c>
      <c r="K3321" s="359" t="s">
        <v>1391</v>
      </c>
      <c r="L3321" s="359" t="s">
        <v>1392</v>
      </c>
      <c r="M3321" s="368">
        <v>2010</v>
      </c>
      <c r="N3321" s="207" t="s">
        <v>1401</v>
      </c>
      <c r="O3321" s="203"/>
      <c r="P3321" t="str">
        <f t="shared" si="51"/>
        <v>Upper Mississippi River Bacteria TMDL-Unnamed creek-(07010206-542)-E. coli</v>
      </c>
    </row>
    <row r="3322" spans="1:16" ht="27.95" hidden="1" customHeight="1" x14ac:dyDescent="0.25">
      <c r="A3322" s="203" t="s">
        <v>2086</v>
      </c>
      <c r="B3322" s="202" t="s">
        <v>2413</v>
      </c>
      <c r="C3322" s="203" t="s">
        <v>1397</v>
      </c>
      <c r="D3322" s="202" t="s">
        <v>1750</v>
      </c>
      <c r="E3322" s="202" t="s">
        <v>1399</v>
      </c>
      <c r="F3322" s="202" t="s">
        <v>475</v>
      </c>
      <c r="G3322" s="253">
        <v>0.12</v>
      </c>
      <c r="H3322" s="361" t="s">
        <v>1400</v>
      </c>
      <c r="I3322" s="359" t="s">
        <v>1385</v>
      </c>
      <c r="J3322" s="358">
        <v>0.33</v>
      </c>
      <c r="K3322" s="359" t="s">
        <v>1391</v>
      </c>
      <c r="L3322" s="359" t="s">
        <v>1392</v>
      </c>
      <c r="M3322" s="368">
        <v>2010</v>
      </c>
      <c r="N3322" s="207" t="s">
        <v>1401</v>
      </c>
      <c r="O3322" s="203"/>
      <c r="P3322" t="str">
        <f t="shared" si="51"/>
        <v>Upper Mississippi River Bacteria TMDL-Unnamed creek-(07010206-542)-E. coli</v>
      </c>
    </row>
    <row r="3323" spans="1:16" ht="27.95" hidden="1" customHeight="1" x14ac:dyDescent="0.25">
      <c r="A3323" s="203" t="s">
        <v>2087</v>
      </c>
      <c r="B3323" s="202" t="s">
        <v>2414</v>
      </c>
      <c r="C3323" s="203" t="s">
        <v>1403</v>
      </c>
      <c r="D3323" s="202" t="s">
        <v>1404</v>
      </c>
      <c r="E3323" s="202" t="s">
        <v>1405</v>
      </c>
      <c r="F3323" s="202" t="s">
        <v>475</v>
      </c>
      <c r="G3323" s="253">
        <v>154</v>
      </c>
      <c r="H3323" s="361" t="s">
        <v>1406</v>
      </c>
      <c r="I3323" s="359" t="s">
        <v>1407</v>
      </c>
      <c r="J3323" s="359" t="s">
        <v>1380</v>
      </c>
      <c r="K3323" s="359" t="s">
        <v>22</v>
      </c>
      <c r="L3323" s="359" t="s">
        <v>1408</v>
      </c>
      <c r="M3323" s="368" t="s">
        <v>1407</v>
      </c>
      <c r="N3323" s="205">
        <v>42486</v>
      </c>
      <c r="O3323" s="203"/>
      <c r="P3323" t="str">
        <f t="shared" si="51"/>
        <v>South Metro Mississippi TSS TMDL-Mississippi River-(07040001-531)-TSS</v>
      </c>
    </row>
    <row r="3324" spans="1:16" ht="27.95" hidden="1" customHeight="1" x14ac:dyDescent="0.25">
      <c r="A3324" s="203" t="s">
        <v>2088</v>
      </c>
      <c r="B3324" s="202" t="s">
        <v>2415</v>
      </c>
      <c r="C3324" s="203" t="s">
        <v>1403</v>
      </c>
      <c r="D3324" s="202" t="s">
        <v>1404</v>
      </c>
      <c r="E3324" s="202" t="s">
        <v>1405</v>
      </c>
      <c r="F3324" s="202" t="s">
        <v>475</v>
      </c>
      <c r="G3324" s="253">
        <v>154</v>
      </c>
      <c r="H3324" s="361" t="s">
        <v>1406</v>
      </c>
      <c r="I3324" s="359" t="s">
        <v>1407</v>
      </c>
      <c r="J3324" s="208">
        <v>0</v>
      </c>
      <c r="K3324" s="359" t="s">
        <v>22</v>
      </c>
      <c r="L3324" s="359" t="s">
        <v>1408</v>
      </c>
      <c r="M3324" s="368" t="s">
        <v>1407</v>
      </c>
      <c r="N3324" s="205">
        <v>42486</v>
      </c>
      <c r="O3324" s="203"/>
      <c r="P3324" t="str">
        <f t="shared" si="51"/>
        <v>South Metro Mississippi TSS TMDL-Mississippi River-(07040001-531)-TSS</v>
      </c>
    </row>
    <row r="3325" spans="1:16" ht="27.95" hidden="1" customHeight="1" x14ac:dyDescent="0.25">
      <c r="A3325" s="203" t="s">
        <v>2088</v>
      </c>
      <c r="B3325" s="202" t="s">
        <v>2415</v>
      </c>
      <c r="C3325" s="203" t="s">
        <v>2485</v>
      </c>
      <c r="D3325" s="202" t="s">
        <v>2486</v>
      </c>
      <c r="E3325" s="202" t="s">
        <v>2487</v>
      </c>
      <c r="F3325" s="202" t="s">
        <v>505</v>
      </c>
      <c r="G3325" s="228">
        <v>26</v>
      </c>
      <c r="H3325" s="361" t="s">
        <v>1414</v>
      </c>
      <c r="I3325" s="359" t="s">
        <v>1379</v>
      </c>
      <c r="J3325" s="358">
        <v>0.6</v>
      </c>
      <c r="K3325" s="359" t="s">
        <v>22</v>
      </c>
      <c r="L3325" s="359" t="s">
        <v>1392</v>
      </c>
      <c r="M3325" s="368">
        <v>2011</v>
      </c>
      <c r="N3325" s="205"/>
      <c r="O3325" s="203"/>
      <c r="P3325" t="str">
        <f t="shared" si="51"/>
        <v>Duluth Urban Area Streams (Lake Superior Basin)-Kingsbury Creek-(04010201-626)-TSS</v>
      </c>
    </row>
    <row r="3326" spans="1:16" ht="27.95" hidden="1" customHeight="1" x14ac:dyDescent="0.25">
      <c r="A3326" s="203" t="s">
        <v>2088</v>
      </c>
      <c r="B3326" s="202" t="s">
        <v>2415</v>
      </c>
      <c r="C3326" s="203" t="s">
        <v>2485</v>
      </c>
      <c r="D3326" s="202" t="s">
        <v>2486</v>
      </c>
      <c r="E3326" s="202" t="s">
        <v>2487</v>
      </c>
      <c r="F3326" s="202" t="s">
        <v>505</v>
      </c>
      <c r="G3326" s="228">
        <v>5.6</v>
      </c>
      <c r="H3326" s="361" t="s">
        <v>1414</v>
      </c>
      <c r="I3326" s="359" t="s">
        <v>1382</v>
      </c>
      <c r="J3326" s="358">
        <v>0.6</v>
      </c>
      <c r="K3326" s="359" t="s">
        <v>22</v>
      </c>
      <c r="L3326" s="359" t="s">
        <v>1392</v>
      </c>
      <c r="M3326" s="368">
        <v>2011</v>
      </c>
      <c r="N3326" s="205"/>
      <c r="O3326" s="203"/>
      <c r="P3326" t="str">
        <f t="shared" si="51"/>
        <v>Duluth Urban Area Streams (Lake Superior Basin)-Kingsbury Creek-(04010201-626)-TSS</v>
      </c>
    </row>
    <row r="3327" spans="1:16" ht="27.95" hidden="1" customHeight="1" x14ac:dyDescent="0.25">
      <c r="A3327" s="203" t="s">
        <v>2088</v>
      </c>
      <c r="B3327" s="202" t="s">
        <v>2415</v>
      </c>
      <c r="C3327" s="203" t="s">
        <v>2485</v>
      </c>
      <c r="D3327" s="202" t="s">
        <v>2486</v>
      </c>
      <c r="E3327" s="202" t="s">
        <v>2487</v>
      </c>
      <c r="F3327" s="202" t="s">
        <v>505</v>
      </c>
      <c r="G3327" s="228">
        <v>1.6</v>
      </c>
      <c r="H3327" s="361" t="s">
        <v>1414</v>
      </c>
      <c r="I3327" s="359" t="s">
        <v>1383</v>
      </c>
      <c r="J3327" s="358">
        <v>0.6</v>
      </c>
      <c r="K3327" s="359" t="s">
        <v>22</v>
      </c>
      <c r="L3327" s="359" t="s">
        <v>1392</v>
      </c>
      <c r="M3327" s="368">
        <v>2011</v>
      </c>
      <c r="N3327" s="205"/>
      <c r="O3327" s="203"/>
      <c r="P3327" t="str">
        <f t="shared" si="51"/>
        <v>Duluth Urban Area Streams (Lake Superior Basin)-Kingsbury Creek-(04010201-626)-TSS</v>
      </c>
    </row>
    <row r="3328" spans="1:16" ht="27.95" hidden="1" customHeight="1" x14ac:dyDescent="0.25">
      <c r="A3328" s="203" t="s">
        <v>2088</v>
      </c>
      <c r="B3328" s="202" t="s">
        <v>2415</v>
      </c>
      <c r="C3328" s="203" t="s">
        <v>2485</v>
      </c>
      <c r="D3328" s="202" t="s">
        <v>2486</v>
      </c>
      <c r="E3328" s="202" t="s">
        <v>2487</v>
      </c>
      <c r="F3328" s="202" t="s">
        <v>505</v>
      </c>
      <c r="G3328" s="260">
        <v>0.44</v>
      </c>
      <c r="H3328" s="361" t="s">
        <v>1414</v>
      </c>
      <c r="I3328" s="359" t="s">
        <v>1384</v>
      </c>
      <c r="J3328" s="358">
        <v>0.6</v>
      </c>
      <c r="K3328" s="359" t="s">
        <v>22</v>
      </c>
      <c r="L3328" s="359" t="s">
        <v>1392</v>
      </c>
      <c r="M3328" s="368">
        <v>2011</v>
      </c>
      <c r="N3328" s="205"/>
      <c r="O3328" s="203"/>
      <c r="P3328" t="str">
        <f t="shared" si="51"/>
        <v>Duluth Urban Area Streams (Lake Superior Basin)-Kingsbury Creek-(04010201-626)-TSS</v>
      </c>
    </row>
    <row r="3329" spans="1:16" ht="27.95" hidden="1" customHeight="1" x14ac:dyDescent="0.25">
      <c r="A3329" s="203" t="s">
        <v>2088</v>
      </c>
      <c r="B3329" s="202" t="s">
        <v>2415</v>
      </c>
      <c r="C3329" s="203" t="s">
        <v>2485</v>
      </c>
      <c r="D3329" s="202" t="s">
        <v>2486</v>
      </c>
      <c r="E3329" s="202" t="s">
        <v>2487</v>
      </c>
      <c r="F3329" s="202" t="s">
        <v>505</v>
      </c>
      <c r="G3329" s="260">
        <v>8.7999999999999995E-2</v>
      </c>
      <c r="H3329" s="361" t="s">
        <v>1414</v>
      </c>
      <c r="I3329" s="359" t="s">
        <v>1385</v>
      </c>
      <c r="J3329" s="358">
        <v>0.6</v>
      </c>
      <c r="K3329" s="359" t="s">
        <v>22</v>
      </c>
      <c r="L3329" s="359" t="s">
        <v>1392</v>
      </c>
      <c r="M3329" s="368">
        <v>2011</v>
      </c>
      <c r="N3329" s="205"/>
      <c r="O3329" s="203"/>
      <c r="P3329" t="str">
        <f t="shared" si="51"/>
        <v>Duluth Urban Area Streams (Lake Superior Basin)-Kingsbury Creek-(04010201-626)-TSS</v>
      </c>
    </row>
    <row r="3330" spans="1:16" ht="27.95" hidden="1" customHeight="1" x14ac:dyDescent="0.25">
      <c r="A3330" s="203" t="s">
        <v>2088</v>
      </c>
      <c r="B3330" s="202" t="s">
        <v>2415</v>
      </c>
      <c r="C3330" s="203" t="s">
        <v>1695</v>
      </c>
      <c r="D3330" s="202" t="s">
        <v>1959</v>
      </c>
      <c r="E3330" s="202" t="s">
        <v>1960</v>
      </c>
      <c r="F3330" s="202" t="s">
        <v>505</v>
      </c>
      <c r="G3330" s="253">
        <v>8.3400000000000002E-2</v>
      </c>
      <c r="H3330" s="361" t="s">
        <v>1400</v>
      </c>
      <c r="I3330" s="359" t="s">
        <v>1379</v>
      </c>
      <c r="J3330" s="358">
        <v>0</v>
      </c>
      <c r="K3330" s="359" t="s">
        <v>1391</v>
      </c>
      <c r="L3330" s="359" t="s">
        <v>1392</v>
      </c>
      <c r="M3330" s="368">
        <v>2012</v>
      </c>
      <c r="N3330" s="205">
        <v>43390</v>
      </c>
      <c r="O3330" s="203"/>
      <c r="P3330" t="str">
        <f t="shared" si="51"/>
        <v>St. Louis River WRAPS - 2009-Unnamed creek (Rocky Run Creek)-(04010201-625)-E. coli</v>
      </c>
    </row>
    <row r="3331" spans="1:16" ht="27.95" hidden="1" customHeight="1" x14ac:dyDescent="0.25">
      <c r="A3331" s="203" t="s">
        <v>2088</v>
      </c>
      <c r="B3331" s="202" t="s">
        <v>2415</v>
      </c>
      <c r="C3331" s="203" t="s">
        <v>1695</v>
      </c>
      <c r="D3331" s="202" t="s">
        <v>1959</v>
      </c>
      <c r="E3331" s="202" t="s">
        <v>1960</v>
      </c>
      <c r="F3331" s="202" t="s">
        <v>505</v>
      </c>
      <c r="G3331" s="253">
        <v>2.5499999999999998E-2</v>
      </c>
      <c r="H3331" s="361" t="s">
        <v>1400</v>
      </c>
      <c r="I3331" s="359" t="s">
        <v>1382</v>
      </c>
      <c r="J3331" s="358">
        <v>0</v>
      </c>
      <c r="K3331" s="359" t="s">
        <v>1391</v>
      </c>
      <c r="L3331" s="359" t="s">
        <v>1392</v>
      </c>
      <c r="M3331" s="368">
        <v>2012</v>
      </c>
      <c r="N3331" s="205">
        <v>43390</v>
      </c>
      <c r="O3331" s="203"/>
      <c r="P3331" t="str">
        <f t="shared" ref="P3331:P3394" si="52">CONCATENATE(C3331, "-", E3331, "-","(", D3331,")", "-",K3331)</f>
        <v>St. Louis River WRAPS - 2009-Unnamed creek (Rocky Run Creek)-(04010201-625)-E. coli</v>
      </c>
    </row>
    <row r="3332" spans="1:16" s="263" customFormat="1" ht="27.95" hidden="1" customHeight="1" x14ac:dyDescent="0.25">
      <c r="A3332" s="203" t="s">
        <v>2088</v>
      </c>
      <c r="B3332" s="202" t="s">
        <v>2415</v>
      </c>
      <c r="C3332" s="203" t="s">
        <v>1695</v>
      </c>
      <c r="D3332" s="202" t="s">
        <v>1959</v>
      </c>
      <c r="E3332" s="202" t="s">
        <v>1960</v>
      </c>
      <c r="F3332" s="202" t="s">
        <v>505</v>
      </c>
      <c r="G3332" s="253">
        <v>1.03E-2</v>
      </c>
      <c r="H3332" s="361" t="s">
        <v>1400</v>
      </c>
      <c r="I3332" s="359" t="s">
        <v>1383</v>
      </c>
      <c r="J3332" s="358">
        <v>0</v>
      </c>
      <c r="K3332" s="359" t="s">
        <v>1391</v>
      </c>
      <c r="L3332" s="359" t="s">
        <v>1392</v>
      </c>
      <c r="M3332" s="368">
        <v>2012</v>
      </c>
      <c r="N3332" s="205">
        <v>43390</v>
      </c>
      <c r="O3332" s="203"/>
      <c r="P3332" t="str">
        <f t="shared" si="52"/>
        <v>St. Louis River WRAPS - 2009-Unnamed creek (Rocky Run Creek)-(04010201-625)-E. coli</v>
      </c>
    </row>
    <row r="3333" spans="1:16" ht="27.95" hidden="1" customHeight="1" x14ac:dyDescent="0.25">
      <c r="A3333" s="203" t="s">
        <v>2088</v>
      </c>
      <c r="B3333" s="202" t="s">
        <v>2415</v>
      </c>
      <c r="C3333" s="203" t="s">
        <v>1695</v>
      </c>
      <c r="D3333" s="202" t="s">
        <v>1959</v>
      </c>
      <c r="E3333" s="202" t="s">
        <v>1960</v>
      </c>
      <c r="F3333" s="202" t="s">
        <v>505</v>
      </c>
      <c r="G3333" s="253">
        <v>3.47E-3</v>
      </c>
      <c r="H3333" s="361" t="s">
        <v>1400</v>
      </c>
      <c r="I3333" s="359" t="s">
        <v>1384</v>
      </c>
      <c r="J3333" s="358">
        <v>0</v>
      </c>
      <c r="K3333" s="359" t="s">
        <v>1391</v>
      </c>
      <c r="L3333" s="359" t="s">
        <v>1392</v>
      </c>
      <c r="M3333" s="368">
        <v>2012</v>
      </c>
      <c r="N3333" s="205">
        <v>43390</v>
      </c>
      <c r="O3333" s="203"/>
      <c r="P3333" t="str">
        <f t="shared" si="52"/>
        <v>St. Louis River WRAPS - 2009-Unnamed creek (Rocky Run Creek)-(04010201-625)-E. coli</v>
      </c>
    </row>
    <row r="3334" spans="1:16" ht="27.95" hidden="1" customHeight="1" x14ac:dyDescent="0.25">
      <c r="A3334" s="203" t="s">
        <v>2088</v>
      </c>
      <c r="B3334" s="202" t="s">
        <v>2415</v>
      </c>
      <c r="C3334" s="203" t="s">
        <v>1695</v>
      </c>
      <c r="D3334" s="202" t="s">
        <v>1959</v>
      </c>
      <c r="E3334" s="202" t="s">
        <v>1960</v>
      </c>
      <c r="F3334" s="202" t="s">
        <v>505</v>
      </c>
      <c r="G3334" s="253">
        <v>1.0300000000000001E-3</v>
      </c>
      <c r="H3334" s="361" t="s">
        <v>1400</v>
      </c>
      <c r="I3334" s="359" t="s">
        <v>1385</v>
      </c>
      <c r="J3334" s="358">
        <v>0</v>
      </c>
      <c r="K3334" s="359" t="s">
        <v>1391</v>
      </c>
      <c r="L3334" s="359" t="s">
        <v>1392</v>
      </c>
      <c r="M3334" s="368">
        <v>2012</v>
      </c>
      <c r="N3334" s="205">
        <v>43390</v>
      </c>
      <c r="O3334" s="203"/>
      <c r="P3334" t="str">
        <f t="shared" si="52"/>
        <v>St. Louis River WRAPS - 2009-Unnamed creek (Rocky Run Creek)-(04010201-625)-E. coli</v>
      </c>
    </row>
    <row r="3335" spans="1:16" ht="27.95" hidden="1" customHeight="1" x14ac:dyDescent="0.25">
      <c r="A3335" s="203" t="s">
        <v>149</v>
      </c>
      <c r="B3335" s="202" t="s">
        <v>662</v>
      </c>
      <c r="C3335" s="203" t="s">
        <v>1508</v>
      </c>
      <c r="D3335" s="213" t="s">
        <v>740</v>
      </c>
      <c r="E3335" s="214" t="s">
        <v>741</v>
      </c>
      <c r="F3335" s="215" t="s">
        <v>475</v>
      </c>
      <c r="G3335" s="255">
        <v>0.13</v>
      </c>
      <c r="H3335" s="216" t="s">
        <v>488</v>
      </c>
      <c r="I3335" s="212" t="s">
        <v>1379</v>
      </c>
      <c r="J3335" s="216" t="s">
        <v>1380</v>
      </c>
      <c r="K3335" s="216" t="s">
        <v>22</v>
      </c>
      <c r="L3335" s="212" t="s">
        <v>1392</v>
      </c>
      <c r="M3335" s="369">
        <v>2009</v>
      </c>
      <c r="N3335" s="218">
        <v>41074</v>
      </c>
      <c r="O3335" s="203"/>
      <c r="P3335" t="str">
        <f t="shared" si="52"/>
        <v>Elk River Watershed TMDL-Elk River: Big Elk Lake to St. Francis-(07010203-579)-TSS</v>
      </c>
    </row>
    <row r="3336" spans="1:16" ht="27.95" hidden="1" customHeight="1" x14ac:dyDescent="0.25">
      <c r="A3336" s="203" t="s">
        <v>149</v>
      </c>
      <c r="B3336" s="202" t="s">
        <v>662</v>
      </c>
      <c r="C3336" s="203" t="s">
        <v>1508</v>
      </c>
      <c r="D3336" s="213" t="s">
        <v>740</v>
      </c>
      <c r="E3336" s="214" t="s">
        <v>741</v>
      </c>
      <c r="F3336" s="215" t="s">
        <v>475</v>
      </c>
      <c r="G3336" s="255">
        <v>0.05</v>
      </c>
      <c r="H3336" s="216" t="s">
        <v>488</v>
      </c>
      <c r="I3336" s="212" t="s">
        <v>1382</v>
      </c>
      <c r="J3336" s="216" t="s">
        <v>1380</v>
      </c>
      <c r="K3336" s="216" t="s">
        <v>22</v>
      </c>
      <c r="L3336" s="212" t="s">
        <v>1392</v>
      </c>
      <c r="M3336" s="369">
        <v>2009</v>
      </c>
      <c r="N3336" s="218">
        <v>41074</v>
      </c>
      <c r="O3336" s="203"/>
      <c r="P3336" t="str">
        <f t="shared" si="52"/>
        <v>Elk River Watershed TMDL-Elk River: Big Elk Lake to St. Francis-(07010203-579)-TSS</v>
      </c>
    </row>
    <row r="3337" spans="1:16" ht="27.95" hidden="1" customHeight="1" x14ac:dyDescent="0.25">
      <c r="A3337" s="203" t="s">
        <v>149</v>
      </c>
      <c r="B3337" s="202" t="s">
        <v>662</v>
      </c>
      <c r="C3337" s="203" t="s">
        <v>1508</v>
      </c>
      <c r="D3337" s="213" t="s">
        <v>740</v>
      </c>
      <c r="E3337" s="214" t="s">
        <v>741</v>
      </c>
      <c r="F3337" s="215" t="s">
        <v>475</v>
      </c>
      <c r="G3337" s="255">
        <v>0.03</v>
      </c>
      <c r="H3337" s="216" t="s">
        <v>488</v>
      </c>
      <c r="I3337" s="212" t="s">
        <v>1383</v>
      </c>
      <c r="J3337" s="216" t="s">
        <v>1380</v>
      </c>
      <c r="K3337" s="216" t="s">
        <v>22</v>
      </c>
      <c r="L3337" s="212" t="s">
        <v>1392</v>
      </c>
      <c r="M3337" s="369">
        <v>2009</v>
      </c>
      <c r="N3337" s="218">
        <v>41074</v>
      </c>
      <c r="O3337" s="203"/>
      <c r="P3337" t="str">
        <f t="shared" si="52"/>
        <v>Elk River Watershed TMDL-Elk River: Big Elk Lake to St. Francis-(07010203-579)-TSS</v>
      </c>
    </row>
    <row r="3338" spans="1:16" ht="27.95" hidden="1" customHeight="1" x14ac:dyDescent="0.25">
      <c r="A3338" s="203" t="s">
        <v>149</v>
      </c>
      <c r="B3338" s="202" t="s">
        <v>662</v>
      </c>
      <c r="C3338" s="203" t="s">
        <v>1508</v>
      </c>
      <c r="D3338" s="213" t="s">
        <v>740</v>
      </c>
      <c r="E3338" s="214" t="s">
        <v>741</v>
      </c>
      <c r="F3338" s="215" t="s">
        <v>475</v>
      </c>
      <c r="G3338" s="255">
        <v>0.02</v>
      </c>
      <c r="H3338" s="216" t="s">
        <v>488</v>
      </c>
      <c r="I3338" s="212" t="s">
        <v>1384</v>
      </c>
      <c r="J3338" s="216" t="s">
        <v>1380</v>
      </c>
      <c r="K3338" s="216" t="s">
        <v>22</v>
      </c>
      <c r="L3338" s="212" t="s">
        <v>1392</v>
      </c>
      <c r="M3338" s="369">
        <v>2009</v>
      </c>
      <c r="N3338" s="218">
        <v>41074</v>
      </c>
      <c r="O3338" s="203"/>
      <c r="P3338" t="str">
        <f t="shared" si="52"/>
        <v>Elk River Watershed TMDL-Elk River: Big Elk Lake to St. Francis-(07010203-579)-TSS</v>
      </c>
    </row>
    <row r="3339" spans="1:16" ht="27.95" hidden="1" customHeight="1" x14ac:dyDescent="0.25">
      <c r="A3339" s="203" t="s">
        <v>149</v>
      </c>
      <c r="B3339" s="202" t="s">
        <v>662</v>
      </c>
      <c r="C3339" s="203" t="s">
        <v>1508</v>
      </c>
      <c r="D3339" s="213" t="s">
        <v>740</v>
      </c>
      <c r="E3339" s="214" t="s">
        <v>741</v>
      </c>
      <c r="F3339" s="215" t="s">
        <v>475</v>
      </c>
      <c r="G3339" s="255">
        <v>0.01</v>
      </c>
      <c r="H3339" s="216" t="s">
        <v>488</v>
      </c>
      <c r="I3339" s="212" t="s">
        <v>1385</v>
      </c>
      <c r="J3339" s="216" t="s">
        <v>1380</v>
      </c>
      <c r="K3339" s="216" t="s">
        <v>22</v>
      </c>
      <c r="L3339" s="212" t="s">
        <v>1392</v>
      </c>
      <c r="M3339" s="369">
        <v>2009</v>
      </c>
      <c r="N3339" s="218">
        <v>41074</v>
      </c>
      <c r="O3339" s="203"/>
      <c r="P3339" t="str">
        <f t="shared" si="52"/>
        <v>Elk River Watershed TMDL-Elk River: Big Elk Lake to St. Francis-(07010203-579)-TSS</v>
      </c>
    </row>
    <row r="3340" spans="1:16" ht="27.95" hidden="1" customHeight="1" x14ac:dyDescent="0.25">
      <c r="A3340" s="203" t="s">
        <v>149</v>
      </c>
      <c r="B3340" s="202" t="s">
        <v>662</v>
      </c>
      <c r="C3340" s="203" t="s">
        <v>1508</v>
      </c>
      <c r="D3340" s="202" t="s">
        <v>806</v>
      </c>
      <c r="E3340" s="202" t="s">
        <v>1509</v>
      </c>
      <c r="F3340" s="202" t="s">
        <v>475</v>
      </c>
      <c r="G3340" s="253">
        <v>0.94</v>
      </c>
      <c r="H3340" s="361" t="s">
        <v>1414</v>
      </c>
      <c r="I3340" s="359" t="s">
        <v>1407</v>
      </c>
      <c r="J3340" s="359" t="s">
        <v>1380</v>
      </c>
      <c r="K3340" s="359" t="s">
        <v>1113</v>
      </c>
      <c r="L3340" s="212" t="s">
        <v>1392</v>
      </c>
      <c r="M3340" s="368">
        <v>2009</v>
      </c>
      <c r="N3340" s="205">
        <v>41074</v>
      </c>
      <c r="O3340" s="203"/>
      <c r="P3340" t="str">
        <f t="shared" si="52"/>
        <v>Elk River Watershed TMDL-Elk-(71-0141-00)-TP</v>
      </c>
    </row>
    <row r="3341" spans="1:16" ht="27.95" hidden="1" customHeight="1" x14ac:dyDescent="0.25">
      <c r="A3341" s="203" t="s">
        <v>149</v>
      </c>
      <c r="B3341" s="202" t="s">
        <v>662</v>
      </c>
      <c r="C3341" s="203" t="s">
        <v>1508</v>
      </c>
      <c r="D3341" s="202" t="s">
        <v>740</v>
      </c>
      <c r="E3341" s="202" t="s">
        <v>1510</v>
      </c>
      <c r="F3341" s="202" t="s">
        <v>475</v>
      </c>
      <c r="G3341" s="253">
        <v>539.42999999999995</v>
      </c>
      <c r="H3341" s="361" t="s">
        <v>1400</v>
      </c>
      <c r="I3341" s="359" t="s">
        <v>1379</v>
      </c>
      <c r="J3341" s="359" t="s">
        <v>1380</v>
      </c>
      <c r="K3341" s="359" t="s">
        <v>1391</v>
      </c>
      <c r="L3341" s="359" t="s">
        <v>1392</v>
      </c>
      <c r="M3341" s="368">
        <v>2009</v>
      </c>
      <c r="N3341" s="205">
        <v>41074</v>
      </c>
      <c r="O3341" s="203"/>
      <c r="P3341" t="str">
        <f t="shared" si="52"/>
        <v>Elk River Watershed TMDL-Elk River-(07010203-579)-E. coli</v>
      </c>
    </row>
    <row r="3342" spans="1:16" ht="27.95" hidden="1" customHeight="1" x14ac:dyDescent="0.25">
      <c r="A3342" s="203" t="s">
        <v>149</v>
      </c>
      <c r="B3342" s="202" t="s">
        <v>662</v>
      </c>
      <c r="C3342" s="203" t="s">
        <v>1508</v>
      </c>
      <c r="D3342" s="202" t="s">
        <v>740</v>
      </c>
      <c r="E3342" s="202" t="s">
        <v>1510</v>
      </c>
      <c r="F3342" s="202" t="s">
        <v>475</v>
      </c>
      <c r="G3342" s="253">
        <v>203.99</v>
      </c>
      <c r="H3342" s="361" t="s">
        <v>1400</v>
      </c>
      <c r="I3342" s="359" t="s">
        <v>1382</v>
      </c>
      <c r="J3342" s="359" t="s">
        <v>1380</v>
      </c>
      <c r="K3342" s="359" t="s">
        <v>1391</v>
      </c>
      <c r="L3342" s="359" t="s">
        <v>1392</v>
      </c>
      <c r="M3342" s="368">
        <v>2009</v>
      </c>
      <c r="N3342" s="205">
        <v>41074</v>
      </c>
      <c r="O3342" s="203"/>
      <c r="P3342" t="str">
        <f t="shared" si="52"/>
        <v>Elk River Watershed TMDL-Elk River-(07010203-579)-E. coli</v>
      </c>
    </row>
    <row r="3343" spans="1:16" ht="27.95" hidden="1" customHeight="1" x14ac:dyDescent="0.25">
      <c r="A3343" s="203" t="s">
        <v>149</v>
      </c>
      <c r="B3343" s="202" t="s">
        <v>662</v>
      </c>
      <c r="C3343" s="203" t="s">
        <v>1508</v>
      </c>
      <c r="D3343" s="202" t="s">
        <v>740</v>
      </c>
      <c r="E3343" s="202" t="s">
        <v>1510</v>
      </c>
      <c r="F3343" s="202" t="s">
        <v>475</v>
      </c>
      <c r="G3343" s="253">
        <v>101.84</v>
      </c>
      <c r="H3343" s="361" t="s">
        <v>1400</v>
      </c>
      <c r="I3343" s="359" t="s">
        <v>1383</v>
      </c>
      <c r="J3343" s="359" t="s">
        <v>1380</v>
      </c>
      <c r="K3343" s="359" t="s">
        <v>1391</v>
      </c>
      <c r="L3343" s="359" t="s">
        <v>1392</v>
      </c>
      <c r="M3343" s="368">
        <v>2009</v>
      </c>
      <c r="N3343" s="205">
        <v>41074</v>
      </c>
      <c r="O3343" s="203"/>
      <c r="P3343" t="str">
        <f t="shared" si="52"/>
        <v>Elk River Watershed TMDL-Elk River-(07010203-579)-E. coli</v>
      </c>
    </row>
    <row r="3344" spans="1:16" ht="27.95" hidden="1" customHeight="1" x14ac:dyDescent="0.25">
      <c r="A3344" s="203" t="s">
        <v>149</v>
      </c>
      <c r="B3344" s="202" t="s">
        <v>662</v>
      </c>
      <c r="C3344" s="203" t="s">
        <v>1508</v>
      </c>
      <c r="D3344" s="202" t="s">
        <v>740</v>
      </c>
      <c r="E3344" s="202" t="s">
        <v>1510</v>
      </c>
      <c r="F3344" s="202" t="s">
        <v>475</v>
      </c>
      <c r="G3344" s="253">
        <v>61.01</v>
      </c>
      <c r="H3344" s="361" t="s">
        <v>1400</v>
      </c>
      <c r="I3344" s="359" t="s">
        <v>1384</v>
      </c>
      <c r="J3344" s="359" t="s">
        <v>1380</v>
      </c>
      <c r="K3344" s="359" t="s">
        <v>1391</v>
      </c>
      <c r="L3344" s="359" t="s">
        <v>1392</v>
      </c>
      <c r="M3344" s="368">
        <v>2009</v>
      </c>
      <c r="N3344" s="205">
        <v>41074</v>
      </c>
      <c r="O3344" s="203"/>
      <c r="P3344" t="str">
        <f t="shared" si="52"/>
        <v>Elk River Watershed TMDL-Elk River-(07010203-579)-E. coli</v>
      </c>
    </row>
    <row r="3345" spans="1:16" ht="27.95" hidden="1" customHeight="1" x14ac:dyDescent="0.25">
      <c r="A3345" s="203" t="s">
        <v>149</v>
      </c>
      <c r="B3345" s="202" t="s">
        <v>662</v>
      </c>
      <c r="C3345" s="203" t="s">
        <v>1508</v>
      </c>
      <c r="D3345" s="202" t="s">
        <v>740</v>
      </c>
      <c r="E3345" s="202" t="s">
        <v>1510</v>
      </c>
      <c r="F3345" s="202" t="s">
        <v>475</v>
      </c>
      <c r="G3345" s="253">
        <v>29.95</v>
      </c>
      <c r="H3345" s="361" t="s">
        <v>1400</v>
      </c>
      <c r="I3345" s="359" t="s">
        <v>1385</v>
      </c>
      <c r="J3345" s="359" t="s">
        <v>1380</v>
      </c>
      <c r="K3345" s="359" t="s">
        <v>1391</v>
      </c>
      <c r="L3345" s="359" t="s">
        <v>1392</v>
      </c>
      <c r="M3345" s="368">
        <v>2009</v>
      </c>
      <c r="N3345" s="205">
        <v>41074</v>
      </c>
      <c r="O3345" s="203"/>
      <c r="P3345" t="str">
        <f t="shared" si="52"/>
        <v>Elk River Watershed TMDL-Elk River-(07010203-579)-E. coli</v>
      </c>
    </row>
    <row r="3346" spans="1:16" ht="27.95" hidden="1" customHeight="1" x14ac:dyDescent="0.25">
      <c r="A3346" s="203" t="s">
        <v>149</v>
      </c>
      <c r="B3346" s="202" t="s">
        <v>662</v>
      </c>
      <c r="C3346" s="203" t="s">
        <v>1513</v>
      </c>
      <c r="D3346" s="202" t="s">
        <v>1514</v>
      </c>
      <c r="E3346" s="202" t="s">
        <v>1515</v>
      </c>
      <c r="F3346" s="202" t="s">
        <v>475</v>
      </c>
      <c r="G3346" s="253">
        <v>12.16</v>
      </c>
      <c r="H3346" s="361" t="s">
        <v>1433</v>
      </c>
      <c r="I3346" s="359" t="s">
        <v>1407</v>
      </c>
      <c r="J3346" s="359" t="s">
        <v>1380</v>
      </c>
      <c r="K3346" s="359" t="s">
        <v>1113</v>
      </c>
      <c r="L3346" s="359" t="s">
        <v>1408</v>
      </c>
      <c r="M3346" s="368">
        <v>2006</v>
      </c>
      <c r="N3346" s="205">
        <v>42138</v>
      </c>
      <c r="O3346" s="203"/>
      <c r="P3346" t="str">
        <f t="shared" si="52"/>
        <v>Miss. River - Saint Cloud WRAPS 2009-Donovan (main bay)-(05-0004-02)-TP</v>
      </c>
    </row>
    <row r="3347" spans="1:16" ht="27.95" hidden="1" customHeight="1" x14ac:dyDescent="0.25">
      <c r="A3347" s="203" t="s">
        <v>149</v>
      </c>
      <c r="B3347" s="202" t="s">
        <v>662</v>
      </c>
      <c r="C3347" s="203" t="s">
        <v>1513</v>
      </c>
      <c r="D3347" s="202" t="s">
        <v>1514</v>
      </c>
      <c r="E3347" s="202" t="s">
        <v>1515</v>
      </c>
      <c r="F3347" s="202" t="s">
        <v>475</v>
      </c>
      <c r="G3347" s="253">
        <v>3.3000000000000002E-2</v>
      </c>
      <c r="H3347" s="361" t="s">
        <v>1414</v>
      </c>
      <c r="I3347" s="359" t="s">
        <v>1407</v>
      </c>
      <c r="J3347" s="359" t="s">
        <v>1380</v>
      </c>
      <c r="K3347" s="359" t="s">
        <v>1113</v>
      </c>
      <c r="L3347" s="359" t="s">
        <v>1392</v>
      </c>
      <c r="M3347" s="368">
        <v>2006</v>
      </c>
      <c r="N3347" s="205">
        <v>42138</v>
      </c>
      <c r="O3347" s="203"/>
      <c r="P3347" t="str">
        <f t="shared" si="52"/>
        <v>Miss. River - Saint Cloud WRAPS 2009-Donovan (main bay)-(05-0004-02)-TP</v>
      </c>
    </row>
    <row r="3348" spans="1:16" ht="27.95" hidden="1" customHeight="1" x14ac:dyDescent="0.25">
      <c r="A3348" s="203" t="s">
        <v>149</v>
      </c>
      <c r="B3348" s="202" t="s">
        <v>662</v>
      </c>
      <c r="C3348" s="203" t="s">
        <v>1403</v>
      </c>
      <c r="D3348" s="202" t="s">
        <v>1404</v>
      </c>
      <c r="E3348" s="202" t="s">
        <v>1405</v>
      </c>
      <c r="F3348" s="202" t="s">
        <v>475</v>
      </c>
      <c r="G3348" s="253">
        <v>154</v>
      </c>
      <c r="H3348" s="361" t="s">
        <v>1406</v>
      </c>
      <c r="I3348" s="359" t="s">
        <v>1407</v>
      </c>
      <c r="J3348" s="208">
        <v>0</v>
      </c>
      <c r="K3348" s="359" t="s">
        <v>22</v>
      </c>
      <c r="L3348" s="359" t="s">
        <v>1408</v>
      </c>
      <c r="M3348" s="368" t="s">
        <v>1407</v>
      </c>
      <c r="N3348" s="205">
        <v>42486</v>
      </c>
      <c r="O3348" s="203"/>
      <c r="P3348" t="str">
        <f t="shared" si="52"/>
        <v>South Metro Mississippi TSS TMDL-Mississippi River-(07040001-531)-TSS</v>
      </c>
    </row>
    <row r="3349" spans="1:16" ht="27.95" hidden="1" customHeight="1" x14ac:dyDescent="0.25">
      <c r="A3349" s="226" t="s">
        <v>1957</v>
      </c>
      <c r="B3349" s="269" t="s">
        <v>2390</v>
      </c>
      <c r="C3349" s="226" t="s">
        <v>2568</v>
      </c>
      <c r="D3349" s="269" t="s">
        <v>641</v>
      </c>
      <c r="E3349" s="372" t="s">
        <v>1557</v>
      </c>
      <c r="F3349" s="269" t="s">
        <v>475</v>
      </c>
      <c r="G3349" s="373">
        <v>44.21</v>
      </c>
      <c r="H3349" s="225" t="s">
        <v>488</v>
      </c>
      <c r="I3349" s="269" t="s">
        <v>1382</v>
      </c>
      <c r="J3349" s="374">
        <v>0</v>
      </c>
      <c r="K3349" s="269" t="s">
        <v>22</v>
      </c>
      <c r="L3349" s="269" t="s">
        <v>1392</v>
      </c>
      <c r="M3349" s="369">
        <v>2010</v>
      </c>
      <c r="N3349" s="375">
        <v>43873</v>
      </c>
      <c r="O3349" s="226" t="s">
        <v>2569</v>
      </c>
      <c r="P3349" t="str">
        <f t="shared" si="52"/>
        <v>Minnesota River and Greater Blue Earth River TMDL for TSS-Minnesota River-(07020012-505)-TSS</v>
      </c>
    </row>
    <row r="3350" spans="1:16" ht="27.95" hidden="1" customHeight="1" x14ac:dyDescent="0.25">
      <c r="A3350" s="203" t="s">
        <v>152</v>
      </c>
      <c r="B3350" s="202" t="s">
        <v>615</v>
      </c>
      <c r="C3350" s="203" t="s">
        <v>1653</v>
      </c>
      <c r="D3350" s="202" t="s">
        <v>1654</v>
      </c>
      <c r="E3350" s="202" t="s">
        <v>1655</v>
      </c>
      <c r="F3350" s="202" t="s">
        <v>505</v>
      </c>
      <c r="G3350" s="253">
        <v>0.54</v>
      </c>
      <c r="H3350" s="361" t="s">
        <v>1433</v>
      </c>
      <c r="I3350" s="359" t="s">
        <v>1407</v>
      </c>
      <c r="J3350" s="358" t="s">
        <v>1380</v>
      </c>
      <c r="K3350" s="359" t="s">
        <v>1113</v>
      </c>
      <c r="L3350" s="359" t="s">
        <v>1408</v>
      </c>
      <c r="M3350" s="370">
        <v>2003</v>
      </c>
      <c r="N3350" s="205">
        <v>40658</v>
      </c>
      <c r="O3350" s="203"/>
      <c r="P3350" t="str">
        <f t="shared" si="52"/>
        <v>Minnehaha Creek Watershed Lakes TMDL-Parley-(10-0042-00)-TP</v>
      </c>
    </row>
    <row r="3351" spans="1:16" ht="27.95" hidden="1" customHeight="1" x14ac:dyDescent="0.25">
      <c r="A3351" s="203" t="s">
        <v>152</v>
      </c>
      <c r="B3351" s="202" t="s">
        <v>615</v>
      </c>
      <c r="C3351" s="203" t="s">
        <v>1653</v>
      </c>
      <c r="D3351" s="202" t="s">
        <v>1654</v>
      </c>
      <c r="E3351" s="202" t="s">
        <v>1655</v>
      </c>
      <c r="F3351" s="202" t="s">
        <v>505</v>
      </c>
      <c r="G3351" s="253">
        <v>1.48E-3</v>
      </c>
      <c r="H3351" s="361" t="s">
        <v>1414</v>
      </c>
      <c r="I3351" s="359" t="s">
        <v>1407</v>
      </c>
      <c r="J3351" s="358" t="s">
        <v>1380</v>
      </c>
      <c r="K3351" s="359" t="s">
        <v>1113</v>
      </c>
      <c r="L3351" s="359" t="s">
        <v>1392</v>
      </c>
      <c r="M3351" s="370">
        <v>2003</v>
      </c>
      <c r="N3351" s="205">
        <v>40658</v>
      </c>
      <c r="O3351" s="203"/>
      <c r="P3351" t="str">
        <f t="shared" si="52"/>
        <v>Minnehaha Creek Watershed Lakes TMDL-Parley-(10-0042-00)-TP</v>
      </c>
    </row>
    <row r="3352" spans="1:16" ht="27.95" hidden="1" customHeight="1" x14ac:dyDescent="0.25">
      <c r="A3352" s="203" t="s">
        <v>152</v>
      </c>
      <c r="B3352" s="202" t="s">
        <v>615</v>
      </c>
      <c r="C3352" s="203" t="s">
        <v>1403</v>
      </c>
      <c r="D3352" s="202" t="s">
        <v>1404</v>
      </c>
      <c r="E3352" s="202" t="s">
        <v>1405</v>
      </c>
      <c r="F3352" s="202" t="s">
        <v>475</v>
      </c>
      <c r="G3352" s="253">
        <v>154</v>
      </c>
      <c r="H3352" s="361" t="s">
        <v>1406</v>
      </c>
      <c r="I3352" s="359" t="s">
        <v>1407</v>
      </c>
      <c r="J3352" s="359" t="s">
        <v>1380</v>
      </c>
      <c r="K3352" s="359" t="s">
        <v>22</v>
      </c>
      <c r="L3352" s="359" t="s">
        <v>1408</v>
      </c>
      <c r="M3352" s="368" t="s">
        <v>1407</v>
      </c>
      <c r="N3352" s="205">
        <v>42486</v>
      </c>
      <c r="O3352" s="203"/>
      <c r="P3352" t="str">
        <f t="shared" si="52"/>
        <v>South Metro Mississippi TSS TMDL-Mississippi River-(07040001-531)-TSS</v>
      </c>
    </row>
    <row r="3353" spans="1:16" ht="27.95" hidden="1" customHeight="1" x14ac:dyDescent="0.25">
      <c r="A3353" s="203" t="s">
        <v>152</v>
      </c>
      <c r="B3353" s="202" t="s">
        <v>615</v>
      </c>
      <c r="C3353" s="203" t="s">
        <v>1461</v>
      </c>
      <c r="D3353" s="202" t="s">
        <v>1915</v>
      </c>
      <c r="E3353" s="202" t="s">
        <v>1916</v>
      </c>
      <c r="F3353" s="202" t="s">
        <v>475</v>
      </c>
      <c r="G3353" s="254">
        <v>179242</v>
      </c>
      <c r="H3353" s="361" t="s">
        <v>1433</v>
      </c>
      <c r="I3353" s="359" t="s">
        <v>1407</v>
      </c>
      <c r="J3353" s="359" t="s">
        <v>1380</v>
      </c>
      <c r="K3353" s="359" t="s">
        <v>8</v>
      </c>
      <c r="L3353" s="359" t="s">
        <v>1408</v>
      </c>
      <c r="M3353" s="368" t="s">
        <v>1407</v>
      </c>
      <c r="N3353" s="205">
        <v>42530</v>
      </c>
      <c r="O3353" s="203"/>
      <c r="P3353" t="str">
        <f t="shared" si="52"/>
        <v>Twin Cities Metro Area Chloride TMDL and Management Plan-Powderhorn-(27-0014-00)-Chloride</v>
      </c>
    </row>
    <row r="3354" spans="1:16" ht="27.95" hidden="1" customHeight="1" x14ac:dyDescent="0.25">
      <c r="A3354" s="203" t="s">
        <v>152</v>
      </c>
      <c r="B3354" s="202" t="s">
        <v>615</v>
      </c>
      <c r="C3354" s="203" t="s">
        <v>1461</v>
      </c>
      <c r="D3354" s="202" t="s">
        <v>1915</v>
      </c>
      <c r="E3354" s="202" t="s">
        <v>1916</v>
      </c>
      <c r="F3354" s="202" t="s">
        <v>475</v>
      </c>
      <c r="G3354" s="254">
        <v>491</v>
      </c>
      <c r="H3354" s="361" t="s">
        <v>1414</v>
      </c>
      <c r="I3354" s="359" t="s">
        <v>1407</v>
      </c>
      <c r="J3354" s="359" t="s">
        <v>1380</v>
      </c>
      <c r="K3354" s="359" t="s">
        <v>8</v>
      </c>
      <c r="L3354" s="359" t="s">
        <v>1392</v>
      </c>
      <c r="M3354" s="368" t="s">
        <v>1407</v>
      </c>
      <c r="N3354" s="205">
        <v>42530</v>
      </c>
      <c r="O3354" s="203"/>
      <c r="P3354" t="str">
        <f t="shared" si="52"/>
        <v>Twin Cities Metro Area Chloride TMDL and Management Plan-Powderhorn-(27-0014-00)-Chloride</v>
      </c>
    </row>
    <row r="3355" spans="1:16" ht="27.95" hidden="1" customHeight="1" x14ac:dyDescent="0.25">
      <c r="A3355" s="203" t="s">
        <v>152</v>
      </c>
      <c r="B3355" s="202" t="s">
        <v>615</v>
      </c>
      <c r="C3355" s="203" t="s">
        <v>1461</v>
      </c>
      <c r="D3355" s="202" t="s">
        <v>1917</v>
      </c>
      <c r="E3355" s="202" t="s">
        <v>1761</v>
      </c>
      <c r="F3355" s="202" t="s">
        <v>475</v>
      </c>
      <c r="G3355" s="254">
        <v>398534</v>
      </c>
      <c r="H3355" s="361" t="s">
        <v>1433</v>
      </c>
      <c r="I3355" s="359" t="s">
        <v>1407</v>
      </c>
      <c r="J3355" s="359" t="s">
        <v>1380</v>
      </c>
      <c r="K3355" s="359" t="s">
        <v>8</v>
      </c>
      <c r="L3355" s="359" t="s">
        <v>1408</v>
      </c>
      <c r="M3355" s="368" t="s">
        <v>1407</v>
      </c>
      <c r="N3355" s="205">
        <v>42530</v>
      </c>
      <c r="O3355" s="203"/>
      <c r="P3355" t="str">
        <f t="shared" si="52"/>
        <v>Twin Cities Metro Area Chloride TMDL and Management Plan-Diamond-(27-0022-00)-Chloride</v>
      </c>
    </row>
    <row r="3356" spans="1:16" ht="27.95" hidden="1" customHeight="1" x14ac:dyDescent="0.25">
      <c r="A3356" s="203" t="s">
        <v>152</v>
      </c>
      <c r="B3356" s="202" t="s">
        <v>615</v>
      </c>
      <c r="C3356" s="203" t="s">
        <v>1461</v>
      </c>
      <c r="D3356" s="202" t="s">
        <v>1917</v>
      </c>
      <c r="E3356" s="202" t="s">
        <v>1761</v>
      </c>
      <c r="F3356" s="202" t="s">
        <v>475</v>
      </c>
      <c r="G3356" s="254">
        <v>1092</v>
      </c>
      <c r="H3356" s="361" t="s">
        <v>1414</v>
      </c>
      <c r="I3356" s="359" t="s">
        <v>1407</v>
      </c>
      <c r="J3356" s="359" t="s">
        <v>1380</v>
      </c>
      <c r="K3356" s="359" t="s">
        <v>8</v>
      </c>
      <c r="L3356" s="359" t="s">
        <v>1392</v>
      </c>
      <c r="M3356" s="368" t="s">
        <v>1407</v>
      </c>
      <c r="N3356" s="205">
        <v>42530</v>
      </c>
      <c r="O3356" s="203"/>
      <c r="P3356" t="str">
        <f t="shared" si="52"/>
        <v>Twin Cities Metro Area Chloride TMDL and Management Plan-Diamond-(27-0022-00)-Chloride</v>
      </c>
    </row>
    <row r="3357" spans="1:16" ht="27.95" hidden="1" customHeight="1" x14ac:dyDescent="0.25">
      <c r="A3357" s="203" t="s">
        <v>152</v>
      </c>
      <c r="B3357" s="202" t="s">
        <v>615</v>
      </c>
      <c r="C3357" s="203" t="s">
        <v>1461</v>
      </c>
      <c r="D3357" s="202" t="s">
        <v>1882</v>
      </c>
      <c r="E3357" s="202" t="s">
        <v>1883</v>
      </c>
      <c r="F3357" s="202" t="s">
        <v>475</v>
      </c>
      <c r="G3357" s="254">
        <v>279963</v>
      </c>
      <c r="H3357" s="361" t="s">
        <v>1433</v>
      </c>
      <c r="I3357" s="359" t="s">
        <v>1407</v>
      </c>
      <c r="J3357" s="359" t="s">
        <v>1380</v>
      </c>
      <c r="K3357" s="359" t="s">
        <v>8</v>
      </c>
      <c r="L3357" s="359" t="s">
        <v>1408</v>
      </c>
      <c r="M3357" s="368" t="s">
        <v>1407</v>
      </c>
      <c r="N3357" s="205">
        <v>42530</v>
      </c>
      <c r="O3357" s="203"/>
      <c r="P3357" t="str">
        <f t="shared" si="52"/>
        <v>Twin Cities Metro Area Chloride TMDL and Management Plan-Brownie-(27-0038-00)-Chloride</v>
      </c>
    </row>
    <row r="3358" spans="1:16" ht="27.95" hidden="1" customHeight="1" x14ac:dyDescent="0.25">
      <c r="A3358" s="203" t="s">
        <v>152</v>
      </c>
      <c r="B3358" s="202" t="s">
        <v>615</v>
      </c>
      <c r="C3358" s="203" t="s">
        <v>1461</v>
      </c>
      <c r="D3358" s="202" t="s">
        <v>1882</v>
      </c>
      <c r="E3358" s="202" t="s">
        <v>1883</v>
      </c>
      <c r="F3358" s="202" t="s">
        <v>475</v>
      </c>
      <c r="G3358" s="254">
        <v>767</v>
      </c>
      <c r="H3358" s="361" t="s">
        <v>1414</v>
      </c>
      <c r="I3358" s="359" t="s">
        <v>1407</v>
      </c>
      <c r="J3358" s="359" t="s">
        <v>1380</v>
      </c>
      <c r="K3358" s="359" t="s">
        <v>8</v>
      </c>
      <c r="L3358" s="359" t="s">
        <v>1392</v>
      </c>
      <c r="M3358" s="368" t="s">
        <v>1407</v>
      </c>
      <c r="N3358" s="205">
        <v>42530</v>
      </c>
      <c r="O3358" s="203"/>
      <c r="P3358" t="str">
        <f t="shared" si="52"/>
        <v>Twin Cities Metro Area Chloride TMDL and Management Plan-Brownie-(27-0038-00)-Chloride</v>
      </c>
    </row>
    <row r="3359" spans="1:16" ht="27.95" hidden="1" customHeight="1" x14ac:dyDescent="0.25">
      <c r="A3359" s="203" t="s">
        <v>152</v>
      </c>
      <c r="B3359" s="202" t="s">
        <v>615</v>
      </c>
      <c r="C3359" s="203" t="s">
        <v>1461</v>
      </c>
      <c r="D3359" s="202" t="s">
        <v>1920</v>
      </c>
      <c r="E3359" s="202" t="s">
        <v>1921</v>
      </c>
      <c r="F3359" s="202" t="s">
        <v>475</v>
      </c>
      <c r="G3359" s="254">
        <v>165889</v>
      </c>
      <c r="H3359" s="361" t="s">
        <v>1433</v>
      </c>
      <c r="I3359" s="359" t="s">
        <v>1407</v>
      </c>
      <c r="J3359" s="359" t="s">
        <v>1380</v>
      </c>
      <c r="K3359" s="359" t="s">
        <v>8</v>
      </c>
      <c r="L3359" s="359" t="s">
        <v>1408</v>
      </c>
      <c r="M3359" s="368" t="s">
        <v>1407</v>
      </c>
      <c r="N3359" s="205">
        <v>42530</v>
      </c>
      <c r="O3359" s="203"/>
      <c r="P3359" t="str">
        <f t="shared" si="52"/>
        <v>Twin Cities Metro Area Chloride TMDL and Management Plan-Peavey-(27-0138-00)-Chloride</v>
      </c>
    </row>
    <row r="3360" spans="1:16" ht="27.95" hidden="1" customHeight="1" x14ac:dyDescent="0.25">
      <c r="A3360" s="203" t="s">
        <v>152</v>
      </c>
      <c r="B3360" s="202" t="s">
        <v>615</v>
      </c>
      <c r="C3360" s="203" t="s">
        <v>1461</v>
      </c>
      <c r="D3360" s="202" t="s">
        <v>1920</v>
      </c>
      <c r="E3360" s="202" t="s">
        <v>1921</v>
      </c>
      <c r="F3360" s="202" t="s">
        <v>475</v>
      </c>
      <c r="G3360" s="254">
        <v>454</v>
      </c>
      <c r="H3360" s="361" t="s">
        <v>1414</v>
      </c>
      <c r="I3360" s="359" t="s">
        <v>1407</v>
      </c>
      <c r="J3360" s="359" t="s">
        <v>1380</v>
      </c>
      <c r="K3360" s="359" t="s">
        <v>8</v>
      </c>
      <c r="L3360" s="359" t="s">
        <v>1392</v>
      </c>
      <c r="M3360" s="368" t="s">
        <v>1407</v>
      </c>
      <c r="N3360" s="205">
        <v>42530</v>
      </c>
      <c r="O3360" s="203"/>
      <c r="P3360" t="str">
        <f t="shared" si="52"/>
        <v>Twin Cities Metro Area Chloride TMDL and Management Plan-Peavey-(27-0138-00)-Chloride</v>
      </c>
    </row>
    <row r="3361" spans="1:16" ht="27.95" hidden="1" customHeight="1" x14ac:dyDescent="0.25">
      <c r="A3361" s="203" t="s">
        <v>152</v>
      </c>
      <c r="B3361" s="202" t="s">
        <v>615</v>
      </c>
      <c r="C3361" s="203" t="s">
        <v>1461</v>
      </c>
      <c r="D3361" s="202" t="s">
        <v>1658</v>
      </c>
      <c r="E3361" s="202" t="s">
        <v>1659</v>
      </c>
      <c r="F3361" s="202" t="s">
        <v>475</v>
      </c>
      <c r="G3361" s="254">
        <v>28679140</v>
      </c>
      <c r="H3361" s="361" t="s">
        <v>1433</v>
      </c>
      <c r="I3361" s="359" t="s">
        <v>1407</v>
      </c>
      <c r="J3361" s="359" t="s">
        <v>1380</v>
      </c>
      <c r="K3361" s="359" t="s">
        <v>8</v>
      </c>
      <c r="L3361" s="359" t="s">
        <v>1408</v>
      </c>
      <c r="M3361" s="368" t="s">
        <v>1407</v>
      </c>
      <c r="N3361" s="205">
        <v>42530</v>
      </c>
      <c r="O3361" s="203"/>
      <c r="P3361" t="str">
        <f t="shared" si="52"/>
        <v>Twin Cities Metro Area Chloride TMDL and Management Plan-Minnehaha Creek-(07010206-539)-Chloride</v>
      </c>
    </row>
    <row r="3362" spans="1:16" ht="27.95" hidden="1" customHeight="1" x14ac:dyDescent="0.25">
      <c r="A3362" s="203" t="s">
        <v>152</v>
      </c>
      <c r="B3362" s="202" t="s">
        <v>615</v>
      </c>
      <c r="C3362" s="203" t="s">
        <v>1461</v>
      </c>
      <c r="D3362" s="202" t="s">
        <v>1658</v>
      </c>
      <c r="E3362" s="202" t="s">
        <v>1659</v>
      </c>
      <c r="F3362" s="202" t="s">
        <v>475</v>
      </c>
      <c r="G3362" s="254">
        <v>189928</v>
      </c>
      <c r="H3362" s="361" t="s">
        <v>1414</v>
      </c>
      <c r="I3362" s="359" t="s">
        <v>1407</v>
      </c>
      <c r="J3362" s="359" t="s">
        <v>1380</v>
      </c>
      <c r="K3362" s="359" t="s">
        <v>8</v>
      </c>
      <c r="L3362" s="359" t="s">
        <v>1392</v>
      </c>
      <c r="M3362" s="368" t="s">
        <v>1407</v>
      </c>
      <c r="N3362" s="205">
        <v>42530</v>
      </c>
      <c r="O3362" s="203"/>
      <c r="P3362" t="str">
        <f t="shared" si="52"/>
        <v>Twin Cities Metro Area Chloride TMDL and Management Plan-Minnehaha Creek-(07010206-539)-Chloride</v>
      </c>
    </row>
    <row r="3363" spans="1:16" ht="27.95" hidden="1" customHeight="1" x14ac:dyDescent="0.25">
      <c r="A3363" s="203" t="s">
        <v>152</v>
      </c>
      <c r="B3363" s="202" t="s">
        <v>615</v>
      </c>
      <c r="C3363" s="203" t="s">
        <v>1461</v>
      </c>
      <c r="D3363" s="202" t="s">
        <v>1923</v>
      </c>
      <c r="E3363" s="202" t="s">
        <v>1399</v>
      </c>
      <c r="F3363" s="202" t="s">
        <v>475</v>
      </c>
      <c r="G3363" s="254">
        <v>208979</v>
      </c>
      <c r="H3363" s="361" t="s">
        <v>1433</v>
      </c>
      <c r="I3363" s="359" t="s">
        <v>1407</v>
      </c>
      <c r="J3363" s="359" t="s">
        <v>1380</v>
      </c>
      <c r="K3363" s="359" t="s">
        <v>8</v>
      </c>
      <c r="L3363" s="359" t="s">
        <v>1408</v>
      </c>
      <c r="M3363" s="368" t="s">
        <v>1407</v>
      </c>
      <c r="N3363" s="205">
        <v>42530</v>
      </c>
      <c r="O3363" s="203"/>
      <c r="P3363" t="str">
        <f t="shared" si="52"/>
        <v>Twin Cities Metro Area Chloride TMDL and Management Plan-Unnamed creek-(07010206-718)-Chloride</v>
      </c>
    </row>
    <row r="3364" spans="1:16" ht="27.95" hidden="1" customHeight="1" x14ac:dyDescent="0.25">
      <c r="A3364" s="203" t="s">
        <v>152</v>
      </c>
      <c r="B3364" s="202" t="s">
        <v>615</v>
      </c>
      <c r="C3364" s="203" t="s">
        <v>1461</v>
      </c>
      <c r="D3364" s="202" t="s">
        <v>1923</v>
      </c>
      <c r="E3364" s="202" t="s">
        <v>1399</v>
      </c>
      <c r="F3364" s="202" t="s">
        <v>475</v>
      </c>
      <c r="G3364" s="254">
        <v>1384</v>
      </c>
      <c r="H3364" s="361" t="s">
        <v>1414</v>
      </c>
      <c r="I3364" s="359" t="s">
        <v>1407</v>
      </c>
      <c r="J3364" s="359" t="s">
        <v>1380</v>
      </c>
      <c r="K3364" s="359" t="s">
        <v>8</v>
      </c>
      <c r="L3364" s="359" t="s">
        <v>1392</v>
      </c>
      <c r="M3364" s="368" t="s">
        <v>1407</v>
      </c>
      <c r="N3364" s="205">
        <v>42530</v>
      </c>
      <c r="O3364" s="203"/>
      <c r="P3364" t="str">
        <f t="shared" si="52"/>
        <v>Twin Cities Metro Area Chloride TMDL and Management Plan-Unnamed creek-(07010206-718)-Chloride</v>
      </c>
    </row>
    <row r="3365" spans="1:16" ht="27.95" hidden="1" customHeight="1" x14ac:dyDescent="0.25">
      <c r="A3365" s="203" t="s">
        <v>152</v>
      </c>
      <c r="B3365" s="202" t="s">
        <v>615</v>
      </c>
      <c r="C3365" s="203" t="s">
        <v>1660</v>
      </c>
      <c r="D3365" s="202" t="s">
        <v>1926</v>
      </c>
      <c r="E3365" s="202" t="s">
        <v>1927</v>
      </c>
      <c r="F3365" s="202" t="s">
        <v>505</v>
      </c>
      <c r="G3365" s="253">
        <v>0.21</v>
      </c>
      <c r="H3365" s="361" t="s">
        <v>1433</v>
      </c>
      <c r="I3365" s="359" t="s">
        <v>1407</v>
      </c>
      <c r="J3365" s="358">
        <v>0.56999999999999995</v>
      </c>
      <c r="K3365" s="359" t="s">
        <v>1113</v>
      </c>
      <c r="L3365" s="359" t="s">
        <v>1408</v>
      </c>
      <c r="M3365" s="368">
        <v>2008</v>
      </c>
      <c r="N3365" s="207" t="s">
        <v>1663</v>
      </c>
      <c r="O3365" s="203"/>
      <c r="P3365" t="str">
        <f t="shared" si="52"/>
        <v>Upper Minnehaha Creek Watershed TMDL-Gleason-(27-0095-00)-TP</v>
      </c>
    </row>
    <row r="3366" spans="1:16" ht="27.95" hidden="1" customHeight="1" x14ac:dyDescent="0.25">
      <c r="A3366" s="203" t="s">
        <v>152</v>
      </c>
      <c r="B3366" s="202" t="s">
        <v>615</v>
      </c>
      <c r="C3366" s="203" t="s">
        <v>1660</v>
      </c>
      <c r="D3366" s="202" t="s">
        <v>1926</v>
      </c>
      <c r="E3366" s="202" t="s">
        <v>1927</v>
      </c>
      <c r="F3366" s="202" t="s">
        <v>505</v>
      </c>
      <c r="G3366" s="253">
        <v>5.9999999999999995E-4</v>
      </c>
      <c r="H3366" s="361" t="s">
        <v>1414</v>
      </c>
      <c r="I3366" s="359" t="s">
        <v>1407</v>
      </c>
      <c r="J3366" s="358">
        <v>0.56999999999999995</v>
      </c>
      <c r="K3366" s="359" t="s">
        <v>1113</v>
      </c>
      <c r="L3366" s="359" t="s">
        <v>1392</v>
      </c>
      <c r="M3366" s="368">
        <v>2008</v>
      </c>
      <c r="N3366" s="207" t="s">
        <v>1663</v>
      </c>
      <c r="O3366" s="203"/>
      <c r="P3366" t="str">
        <f t="shared" si="52"/>
        <v>Upper Minnehaha Creek Watershed TMDL-Gleason-(27-0095-00)-TP</v>
      </c>
    </row>
    <row r="3367" spans="1:16" ht="27.95" hidden="1" customHeight="1" x14ac:dyDescent="0.25">
      <c r="A3367" s="203" t="s">
        <v>152</v>
      </c>
      <c r="B3367" s="202" t="s">
        <v>615</v>
      </c>
      <c r="C3367" s="203" t="s">
        <v>1660</v>
      </c>
      <c r="D3367" s="202" t="s">
        <v>1932</v>
      </c>
      <c r="E3367" s="202" t="s">
        <v>1933</v>
      </c>
      <c r="F3367" s="202" t="s">
        <v>505</v>
      </c>
      <c r="G3367" s="253">
        <v>2.13</v>
      </c>
      <c r="H3367" s="361" t="s">
        <v>1433</v>
      </c>
      <c r="I3367" s="359" t="s">
        <v>1407</v>
      </c>
      <c r="J3367" s="358">
        <v>0.76</v>
      </c>
      <c r="K3367" s="359" t="s">
        <v>1113</v>
      </c>
      <c r="L3367" s="359" t="s">
        <v>1408</v>
      </c>
      <c r="M3367" s="368">
        <v>2008</v>
      </c>
      <c r="N3367" s="207" t="s">
        <v>1663</v>
      </c>
      <c r="O3367" s="203"/>
      <c r="P3367" t="str">
        <f t="shared" si="52"/>
        <v>Upper Minnehaha Creek Watershed TMDL-Minnetonka-Halsteds Bay-(27-0133-09)-TP</v>
      </c>
    </row>
    <row r="3368" spans="1:16" ht="27.95" hidden="1" customHeight="1" x14ac:dyDescent="0.25">
      <c r="A3368" s="203" t="s">
        <v>152</v>
      </c>
      <c r="B3368" s="202" t="s">
        <v>615</v>
      </c>
      <c r="C3368" s="203" t="s">
        <v>1660</v>
      </c>
      <c r="D3368" s="202" t="s">
        <v>1932</v>
      </c>
      <c r="E3368" s="202" t="s">
        <v>1933</v>
      </c>
      <c r="F3368" s="202" t="s">
        <v>505</v>
      </c>
      <c r="G3368" s="253">
        <v>5.8300000000000001E-3</v>
      </c>
      <c r="H3368" s="361" t="s">
        <v>1414</v>
      </c>
      <c r="I3368" s="359" t="s">
        <v>1407</v>
      </c>
      <c r="J3368" s="358">
        <v>0.76300000000000001</v>
      </c>
      <c r="K3368" s="359" t="s">
        <v>1113</v>
      </c>
      <c r="L3368" s="359" t="s">
        <v>1392</v>
      </c>
      <c r="M3368" s="368">
        <v>2008</v>
      </c>
      <c r="N3368" s="207" t="s">
        <v>1663</v>
      </c>
      <c r="O3368" s="203"/>
      <c r="P3368" t="str">
        <f t="shared" si="52"/>
        <v>Upper Minnehaha Creek Watershed TMDL-Minnetonka-Halsteds Bay-(27-0133-09)-TP</v>
      </c>
    </row>
    <row r="3369" spans="1:16" ht="27.95" hidden="1" customHeight="1" x14ac:dyDescent="0.25">
      <c r="A3369" s="203" t="s">
        <v>2090</v>
      </c>
      <c r="B3369" s="202" t="s">
        <v>2417</v>
      </c>
      <c r="C3369" s="203" t="s">
        <v>1434</v>
      </c>
      <c r="D3369" s="202" t="s">
        <v>1437</v>
      </c>
      <c r="E3369" s="202" t="s">
        <v>1438</v>
      </c>
      <c r="F3369" s="202" t="s">
        <v>475</v>
      </c>
      <c r="G3369" s="253">
        <v>1.54</v>
      </c>
      <c r="H3369" s="361" t="s">
        <v>1414</v>
      </c>
      <c r="I3369" s="359" t="s">
        <v>1407</v>
      </c>
      <c r="J3369" s="358">
        <v>0</v>
      </c>
      <c r="K3369" s="359" t="s">
        <v>1113</v>
      </c>
      <c r="L3369" s="359" t="s">
        <v>1392</v>
      </c>
      <c r="M3369" s="368">
        <v>2003</v>
      </c>
      <c r="N3369" s="205">
        <v>41544</v>
      </c>
      <c r="O3369" s="203"/>
      <c r="P3369" t="str">
        <f t="shared" si="52"/>
        <v>Lino Lakes Chain (Metro)-Marshan-(02-0007-00)-TP</v>
      </c>
    </row>
    <row r="3370" spans="1:16" ht="27.95" hidden="1" customHeight="1" x14ac:dyDescent="0.25">
      <c r="A3370" s="203" t="s">
        <v>2090</v>
      </c>
      <c r="B3370" s="202" t="s">
        <v>2417</v>
      </c>
      <c r="C3370" s="203" t="s">
        <v>1403</v>
      </c>
      <c r="D3370" s="202" t="s">
        <v>1404</v>
      </c>
      <c r="E3370" s="202" t="s">
        <v>1405</v>
      </c>
      <c r="F3370" s="202" t="s">
        <v>475</v>
      </c>
      <c r="G3370" s="253">
        <v>154</v>
      </c>
      <c r="H3370" s="361" t="s">
        <v>1406</v>
      </c>
      <c r="I3370" s="359" t="s">
        <v>1407</v>
      </c>
      <c r="J3370" s="208">
        <v>0</v>
      </c>
      <c r="K3370" s="359" t="s">
        <v>22</v>
      </c>
      <c r="L3370" s="359" t="s">
        <v>1408</v>
      </c>
      <c r="M3370" s="368" t="s">
        <v>1407</v>
      </c>
      <c r="N3370" s="205">
        <v>42486</v>
      </c>
      <c r="O3370" s="203"/>
      <c r="P3370" t="str">
        <f t="shared" si="52"/>
        <v>South Metro Mississippi TSS TMDL-Mississippi River-(07040001-531)-TSS</v>
      </c>
    </row>
    <row r="3371" spans="1:16" ht="27.95" hidden="1" customHeight="1" x14ac:dyDescent="0.25">
      <c r="A3371" s="203" t="s">
        <v>2090</v>
      </c>
      <c r="B3371" s="202" t="s">
        <v>2417</v>
      </c>
      <c r="C3371" s="203" t="s">
        <v>1461</v>
      </c>
      <c r="D3371" s="202" t="s">
        <v>1462</v>
      </c>
      <c r="E3371" s="202" t="s">
        <v>1463</v>
      </c>
      <c r="F3371" s="202" t="s">
        <v>475</v>
      </c>
      <c r="G3371" s="254">
        <v>21534261</v>
      </c>
      <c r="H3371" s="361" t="s">
        <v>1433</v>
      </c>
      <c r="I3371" s="359" t="s">
        <v>1407</v>
      </c>
      <c r="J3371" s="359" t="s">
        <v>1380</v>
      </c>
      <c r="K3371" s="359" t="s">
        <v>8</v>
      </c>
      <c r="L3371" s="359" t="s">
        <v>1408</v>
      </c>
      <c r="M3371" s="368" t="s">
        <v>1407</v>
      </c>
      <c r="N3371" s="205">
        <v>42530</v>
      </c>
      <c r="O3371" s="203"/>
      <c r="P3371" t="str">
        <f t="shared" si="52"/>
        <v>Twin Cities Metro Area Chloride TMDL and Management Plan-South Long-(62-0067-02)-Chloride</v>
      </c>
    </row>
    <row r="3372" spans="1:16" ht="27.95" hidden="1" customHeight="1" x14ac:dyDescent="0.25">
      <c r="A3372" s="203" t="s">
        <v>2090</v>
      </c>
      <c r="B3372" s="202" t="s">
        <v>2417</v>
      </c>
      <c r="C3372" s="203" t="s">
        <v>1461</v>
      </c>
      <c r="D3372" s="202" t="s">
        <v>1462</v>
      </c>
      <c r="E3372" s="202" t="s">
        <v>1463</v>
      </c>
      <c r="F3372" s="202" t="s">
        <v>475</v>
      </c>
      <c r="G3372" s="254">
        <v>58998</v>
      </c>
      <c r="H3372" s="361" t="s">
        <v>1414</v>
      </c>
      <c r="I3372" s="359" t="s">
        <v>1407</v>
      </c>
      <c r="J3372" s="359" t="s">
        <v>1380</v>
      </c>
      <c r="K3372" s="359" t="s">
        <v>8</v>
      </c>
      <c r="L3372" s="359" t="s">
        <v>1392</v>
      </c>
      <c r="M3372" s="368" t="s">
        <v>1407</v>
      </c>
      <c r="N3372" s="205">
        <v>42530</v>
      </c>
      <c r="O3372" s="203"/>
      <c r="P3372" t="str">
        <f t="shared" si="52"/>
        <v>Twin Cities Metro Area Chloride TMDL and Management Plan-South Long-(62-0067-02)-Chloride</v>
      </c>
    </row>
    <row r="3373" spans="1:16" ht="27.95" hidden="1" customHeight="1" x14ac:dyDescent="0.25">
      <c r="A3373" s="203" t="s">
        <v>2090</v>
      </c>
      <c r="B3373" s="202" t="s">
        <v>2417</v>
      </c>
      <c r="C3373" s="203" t="s">
        <v>1397</v>
      </c>
      <c r="D3373" s="202" t="s">
        <v>1464</v>
      </c>
      <c r="E3373" s="202" t="s">
        <v>1465</v>
      </c>
      <c r="F3373" s="202" t="s">
        <v>475</v>
      </c>
      <c r="G3373" s="253">
        <v>396</v>
      </c>
      <c r="H3373" s="361" t="s">
        <v>1400</v>
      </c>
      <c r="I3373" s="359" t="s">
        <v>1379</v>
      </c>
      <c r="J3373" s="358">
        <v>0</v>
      </c>
      <c r="K3373" s="359" t="s">
        <v>1391</v>
      </c>
      <c r="L3373" s="359" t="s">
        <v>1392</v>
      </c>
      <c r="M3373" s="368">
        <v>2010</v>
      </c>
      <c r="N3373" s="207" t="s">
        <v>1401</v>
      </c>
      <c r="O3373" s="203"/>
      <c r="P3373" t="str">
        <f t="shared" si="52"/>
        <v>Upper Mississippi River Bacteria TMDL-Rice Creek-(07010206-584)-E. coli</v>
      </c>
    </row>
    <row r="3374" spans="1:16" ht="27.95" hidden="1" customHeight="1" x14ac:dyDescent="0.25">
      <c r="A3374" s="203" t="s">
        <v>2090</v>
      </c>
      <c r="B3374" s="202" t="s">
        <v>2417</v>
      </c>
      <c r="C3374" s="203" t="s">
        <v>1397</v>
      </c>
      <c r="D3374" s="202" t="s">
        <v>1464</v>
      </c>
      <c r="E3374" s="202" t="s">
        <v>1465</v>
      </c>
      <c r="F3374" s="202" t="s">
        <v>475</v>
      </c>
      <c r="G3374" s="253">
        <v>96.8</v>
      </c>
      <c r="H3374" s="361" t="s">
        <v>1400</v>
      </c>
      <c r="I3374" s="359" t="s">
        <v>1382</v>
      </c>
      <c r="J3374" s="210">
        <v>4.8000000000000001E-2</v>
      </c>
      <c r="K3374" s="359" t="s">
        <v>1391</v>
      </c>
      <c r="L3374" s="359" t="s">
        <v>1392</v>
      </c>
      <c r="M3374" s="368">
        <v>2010</v>
      </c>
      <c r="N3374" s="207" t="s">
        <v>1401</v>
      </c>
      <c r="O3374" s="203"/>
      <c r="P3374" t="str">
        <f t="shared" si="52"/>
        <v>Upper Mississippi River Bacteria TMDL-Rice Creek-(07010206-584)-E. coli</v>
      </c>
    </row>
    <row r="3375" spans="1:16" ht="27.95" hidden="1" customHeight="1" x14ac:dyDescent="0.25">
      <c r="A3375" s="203" t="s">
        <v>2090</v>
      </c>
      <c r="B3375" s="202" t="s">
        <v>2417</v>
      </c>
      <c r="C3375" s="203" t="s">
        <v>1397</v>
      </c>
      <c r="D3375" s="202" t="s">
        <v>1464</v>
      </c>
      <c r="E3375" s="202" t="s">
        <v>1465</v>
      </c>
      <c r="F3375" s="202" t="s">
        <v>475</v>
      </c>
      <c r="G3375" s="253">
        <v>23.6</v>
      </c>
      <c r="H3375" s="361" t="s">
        <v>1400</v>
      </c>
      <c r="I3375" s="359" t="s">
        <v>1383</v>
      </c>
      <c r="J3375" s="358">
        <v>0.44</v>
      </c>
      <c r="K3375" s="359" t="s">
        <v>1391</v>
      </c>
      <c r="L3375" s="359" t="s">
        <v>1392</v>
      </c>
      <c r="M3375" s="368">
        <v>2010</v>
      </c>
      <c r="N3375" s="207" t="s">
        <v>1401</v>
      </c>
      <c r="O3375" s="203"/>
      <c r="P3375" t="str">
        <f t="shared" si="52"/>
        <v>Upper Mississippi River Bacteria TMDL-Rice Creek-(07010206-584)-E. coli</v>
      </c>
    </row>
    <row r="3376" spans="1:16" ht="27.95" hidden="1" customHeight="1" x14ac:dyDescent="0.25">
      <c r="A3376" s="203" t="s">
        <v>2090</v>
      </c>
      <c r="B3376" s="202" t="s">
        <v>2417</v>
      </c>
      <c r="C3376" s="203" t="s">
        <v>1397</v>
      </c>
      <c r="D3376" s="202" t="s">
        <v>1464</v>
      </c>
      <c r="E3376" s="202" t="s">
        <v>1465</v>
      </c>
      <c r="F3376" s="202" t="s">
        <v>475</v>
      </c>
      <c r="G3376" s="253">
        <v>4.93</v>
      </c>
      <c r="H3376" s="361" t="s">
        <v>1400</v>
      </c>
      <c r="I3376" s="359" t="s">
        <v>1384</v>
      </c>
      <c r="J3376" s="359" t="s">
        <v>1402</v>
      </c>
      <c r="K3376" s="359" t="s">
        <v>1391</v>
      </c>
      <c r="L3376" s="359" t="s">
        <v>1392</v>
      </c>
      <c r="M3376" s="368">
        <v>2010</v>
      </c>
      <c r="N3376" s="207" t="s">
        <v>1401</v>
      </c>
      <c r="O3376" s="203"/>
      <c r="P3376" t="str">
        <f t="shared" si="52"/>
        <v>Upper Mississippi River Bacteria TMDL-Rice Creek-(07010206-584)-E. coli</v>
      </c>
    </row>
    <row r="3377" spans="1:16" ht="27.95" hidden="1" customHeight="1" x14ac:dyDescent="0.25">
      <c r="A3377" s="203" t="s">
        <v>2090</v>
      </c>
      <c r="B3377" s="202" t="s">
        <v>2417</v>
      </c>
      <c r="C3377" s="203" t="s">
        <v>1397</v>
      </c>
      <c r="D3377" s="202" t="s">
        <v>1464</v>
      </c>
      <c r="E3377" s="202" t="s">
        <v>1465</v>
      </c>
      <c r="F3377" s="202" t="s">
        <v>475</v>
      </c>
      <c r="G3377" s="253">
        <v>1.75</v>
      </c>
      <c r="H3377" s="361" t="s">
        <v>1400</v>
      </c>
      <c r="I3377" s="359" t="s">
        <v>1385</v>
      </c>
      <c r="J3377" s="359" t="s">
        <v>1402</v>
      </c>
      <c r="K3377" s="359" t="s">
        <v>1391</v>
      </c>
      <c r="L3377" s="359" t="s">
        <v>1392</v>
      </c>
      <c r="M3377" s="368">
        <v>2010</v>
      </c>
      <c r="N3377" s="207" t="s">
        <v>1401</v>
      </c>
      <c r="O3377" s="203"/>
      <c r="P3377" t="str">
        <f t="shared" si="52"/>
        <v>Upper Mississippi River Bacteria TMDL-Rice Creek-(07010206-584)-E. coli</v>
      </c>
    </row>
    <row r="3378" spans="1:16" ht="27.95" hidden="1" customHeight="1" x14ac:dyDescent="0.25">
      <c r="A3378" s="203" t="s">
        <v>2091</v>
      </c>
      <c r="B3378" s="202" t="s">
        <v>663</v>
      </c>
      <c r="C3378" s="203" t="s">
        <v>1508</v>
      </c>
      <c r="D3378" s="202" t="s">
        <v>740</v>
      </c>
      <c r="E3378" s="202" t="s">
        <v>1510</v>
      </c>
      <c r="F3378" s="202" t="s">
        <v>475</v>
      </c>
      <c r="G3378" s="253">
        <v>539.42999999999995</v>
      </c>
      <c r="H3378" s="361" t="s">
        <v>1400</v>
      </c>
      <c r="I3378" s="359" t="s">
        <v>1379</v>
      </c>
      <c r="J3378" s="359" t="s">
        <v>1380</v>
      </c>
      <c r="K3378" s="359" t="s">
        <v>1391</v>
      </c>
      <c r="L3378" s="359" t="s">
        <v>1392</v>
      </c>
      <c r="M3378" s="369">
        <v>2009</v>
      </c>
      <c r="N3378" s="221">
        <v>41074</v>
      </c>
      <c r="O3378" s="203"/>
      <c r="P3378" t="str">
        <f t="shared" si="52"/>
        <v>Elk River Watershed TMDL-Elk River-(07010203-579)-E. coli</v>
      </c>
    </row>
    <row r="3379" spans="1:16" ht="27.95" hidden="1" customHeight="1" x14ac:dyDescent="0.25">
      <c r="A3379" s="203" t="s">
        <v>2091</v>
      </c>
      <c r="B3379" s="202" t="s">
        <v>663</v>
      </c>
      <c r="C3379" s="203" t="s">
        <v>1508</v>
      </c>
      <c r="D3379" s="202" t="s">
        <v>740</v>
      </c>
      <c r="E3379" s="202" t="s">
        <v>1510</v>
      </c>
      <c r="F3379" s="202" t="s">
        <v>475</v>
      </c>
      <c r="G3379" s="253">
        <v>203.99</v>
      </c>
      <c r="H3379" s="361" t="s">
        <v>1400</v>
      </c>
      <c r="I3379" s="359" t="s">
        <v>1382</v>
      </c>
      <c r="J3379" s="359" t="s">
        <v>1380</v>
      </c>
      <c r="K3379" s="359" t="s">
        <v>1391</v>
      </c>
      <c r="L3379" s="359" t="s">
        <v>1392</v>
      </c>
      <c r="M3379" s="369">
        <v>2009</v>
      </c>
      <c r="N3379" s="221">
        <v>41074</v>
      </c>
      <c r="O3379" s="203"/>
      <c r="P3379" t="str">
        <f t="shared" si="52"/>
        <v>Elk River Watershed TMDL-Elk River-(07010203-579)-E. coli</v>
      </c>
    </row>
    <row r="3380" spans="1:16" ht="27.95" hidden="1" customHeight="1" x14ac:dyDescent="0.25">
      <c r="A3380" s="203" t="s">
        <v>2091</v>
      </c>
      <c r="B3380" s="202" t="s">
        <v>663</v>
      </c>
      <c r="C3380" s="203" t="s">
        <v>1508</v>
      </c>
      <c r="D3380" s="202" t="s">
        <v>740</v>
      </c>
      <c r="E3380" s="202" t="s">
        <v>1510</v>
      </c>
      <c r="F3380" s="202" t="s">
        <v>475</v>
      </c>
      <c r="G3380" s="253">
        <v>101.84</v>
      </c>
      <c r="H3380" s="361" t="s">
        <v>1400</v>
      </c>
      <c r="I3380" s="359" t="s">
        <v>1383</v>
      </c>
      <c r="J3380" s="359" t="s">
        <v>1380</v>
      </c>
      <c r="K3380" s="359" t="s">
        <v>1391</v>
      </c>
      <c r="L3380" s="359" t="s">
        <v>1392</v>
      </c>
      <c r="M3380" s="369">
        <v>2009</v>
      </c>
      <c r="N3380" s="221">
        <v>41074</v>
      </c>
      <c r="O3380" s="203"/>
      <c r="P3380" t="str">
        <f t="shared" si="52"/>
        <v>Elk River Watershed TMDL-Elk River-(07010203-579)-E. coli</v>
      </c>
    </row>
    <row r="3381" spans="1:16" ht="27.95" hidden="1" customHeight="1" x14ac:dyDescent="0.25">
      <c r="A3381" s="203" t="s">
        <v>2091</v>
      </c>
      <c r="B3381" s="202" t="s">
        <v>663</v>
      </c>
      <c r="C3381" s="203" t="s">
        <v>1508</v>
      </c>
      <c r="D3381" s="202" t="s">
        <v>740</v>
      </c>
      <c r="E3381" s="202" t="s">
        <v>1510</v>
      </c>
      <c r="F3381" s="202" t="s">
        <v>475</v>
      </c>
      <c r="G3381" s="253">
        <v>61.01</v>
      </c>
      <c r="H3381" s="361" t="s">
        <v>1400</v>
      </c>
      <c r="I3381" s="359" t="s">
        <v>1384</v>
      </c>
      <c r="J3381" s="359" t="s">
        <v>1380</v>
      </c>
      <c r="K3381" s="359" t="s">
        <v>1391</v>
      </c>
      <c r="L3381" s="359" t="s">
        <v>1392</v>
      </c>
      <c r="M3381" s="369">
        <v>2009</v>
      </c>
      <c r="N3381" s="221">
        <v>41074</v>
      </c>
      <c r="O3381" s="203"/>
      <c r="P3381" t="str">
        <f t="shared" si="52"/>
        <v>Elk River Watershed TMDL-Elk River-(07010203-579)-E. coli</v>
      </c>
    </row>
    <row r="3382" spans="1:16" ht="27.95" hidden="1" customHeight="1" x14ac:dyDescent="0.25">
      <c r="A3382" s="203" t="s">
        <v>2091</v>
      </c>
      <c r="B3382" s="202" t="s">
        <v>663</v>
      </c>
      <c r="C3382" s="203" t="s">
        <v>1508</v>
      </c>
      <c r="D3382" s="202" t="s">
        <v>740</v>
      </c>
      <c r="E3382" s="202" t="s">
        <v>1510</v>
      </c>
      <c r="F3382" s="202" t="s">
        <v>475</v>
      </c>
      <c r="G3382" s="253">
        <v>29.95</v>
      </c>
      <c r="H3382" s="361" t="s">
        <v>1400</v>
      </c>
      <c r="I3382" s="359" t="s">
        <v>1385</v>
      </c>
      <c r="J3382" s="359" t="s">
        <v>1380</v>
      </c>
      <c r="K3382" s="359" t="s">
        <v>1391</v>
      </c>
      <c r="L3382" s="359" t="s">
        <v>1392</v>
      </c>
      <c r="M3382" s="369">
        <v>2009</v>
      </c>
      <c r="N3382" s="221">
        <v>41074</v>
      </c>
      <c r="O3382" s="203"/>
      <c r="P3382" t="str">
        <f t="shared" si="52"/>
        <v>Elk River Watershed TMDL-Elk River-(07010203-579)-E. coli</v>
      </c>
    </row>
    <row r="3383" spans="1:16" ht="27.95" hidden="1" customHeight="1" x14ac:dyDescent="0.25">
      <c r="A3383" s="203" t="s">
        <v>2091</v>
      </c>
      <c r="B3383" s="202" t="s">
        <v>663</v>
      </c>
      <c r="C3383" s="219" t="s">
        <v>1508</v>
      </c>
      <c r="D3383" s="217" t="s">
        <v>740</v>
      </c>
      <c r="E3383" s="217" t="s">
        <v>1510</v>
      </c>
      <c r="F3383" s="220" t="s">
        <v>658</v>
      </c>
      <c r="G3383" s="256">
        <v>0.13</v>
      </c>
      <c r="H3383" s="224" t="s">
        <v>488</v>
      </c>
      <c r="I3383" s="206" t="s">
        <v>1522</v>
      </c>
      <c r="J3383" s="359" t="s">
        <v>1380</v>
      </c>
      <c r="K3383" s="206" t="s">
        <v>22</v>
      </c>
      <c r="L3383" s="206" t="s">
        <v>1392</v>
      </c>
      <c r="M3383" s="369">
        <v>2009</v>
      </c>
      <c r="N3383" s="221">
        <v>41074</v>
      </c>
      <c r="O3383" s="203"/>
      <c r="P3383" t="str">
        <f t="shared" si="52"/>
        <v>Elk River Watershed TMDL-Elk River-(07010203-579)-TSS</v>
      </c>
    </row>
    <row r="3384" spans="1:16" ht="27.95" hidden="1" customHeight="1" x14ac:dyDescent="0.25">
      <c r="A3384" s="203" t="s">
        <v>2091</v>
      </c>
      <c r="B3384" s="202" t="s">
        <v>663</v>
      </c>
      <c r="C3384" s="219" t="s">
        <v>1508</v>
      </c>
      <c r="D3384" s="217" t="s">
        <v>740</v>
      </c>
      <c r="E3384" s="217" t="s">
        <v>1510</v>
      </c>
      <c r="F3384" s="220" t="s">
        <v>658</v>
      </c>
      <c r="G3384" s="256">
        <v>0.05</v>
      </c>
      <c r="H3384" s="224" t="s">
        <v>488</v>
      </c>
      <c r="I3384" s="206" t="s">
        <v>1382</v>
      </c>
      <c r="J3384" s="359" t="s">
        <v>1380</v>
      </c>
      <c r="K3384" s="206" t="s">
        <v>22</v>
      </c>
      <c r="L3384" s="206" t="s">
        <v>1392</v>
      </c>
      <c r="M3384" s="369">
        <v>2009</v>
      </c>
      <c r="N3384" s="221">
        <v>41074</v>
      </c>
      <c r="O3384" s="203"/>
      <c r="P3384" t="str">
        <f t="shared" si="52"/>
        <v>Elk River Watershed TMDL-Elk River-(07010203-579)-TSS</v>
      </c>
    </row>
    <row r="3385" spans="1:16" ht="27.95" hidden="1" customHeight="1" x14ac:dyDescent="0.25">
      <c r="A3385" s="203" t="s">
        <v>2091</v>
      </c>
      <c r="B3385" s="202" t="s">
        <v>663</v>
      </c>
      <c r="C3385" s="219" t="s">
        <v>1508</v>
      </c>
      <c r="D3385" s="217" t="s">
        <v>740</v>
      </c>
      <c r="E3385" s="217" t="s">
        <v>1510</v>
      </c>
      <c r="F3385" s="220" t="s">
        <v>658</v>
      </c>
      <c r="G3385" s="256">
        <v>0.03</v>
      </c>
      <c r="H3385" s="224" t="s">
        <v>488</v>
      </c>
      <c r="I3385" s="206" t="s">
        <v>1383</v>
      </c>
      <c r="J3385" s="359" t="s">
        <v>1380</v>
      </c>
      <c r="K3385" s="206" t="s">
        <v>22</v>
      </c>
      <c r="L3385" s="206" t="s">
        <v>1392</v>
      </c>
      <c r="M3385" s="369">
        <v>2009</v>
      </c>
      <c r="N3385" s="221">
        <v>41074</v>
      </c>
      <c r="O3385" s="203"/>
      <c r="P3385" t="str">
        <f t="shared" si="52"/>
        <v>Elk River Watershed TMDL-Elk River-(07010203-579)-TSS</v>
      </c>
    </row>
    <row r="3386" spans="1:16" ht="27.95" hidden="1" customHeight="1" x14ac:dyDescent="0.25">
      <c r="A3386" s="203" t="s">
        <v>2091</v>
      </c>
      <c r="B3386" s="202" t="s">
        <v>663</v>
      </c>
      <c r="C3386" s="219" t="s">
        <v>1508</v>
      </c>
      <c r="D3386" s="217" t="s">
        <v>740</v>
      </c>
      <c r="E3386" s="217" t="s">
        <v>1510</v>
      </c>
      <c r="F3386" s="220" t="s">
        <v>658</v>
      </c>
      <c r="G3386" s="256">
        <v>0.02</v>
      </c>
      <c r="H3386" s="224" t="s">
        <v>488</v>
      </c>
      <c r="I3386" s="206" t="s">
        <v>1384</v>
      </c>
      <c r="J3386" s="359" t="s">
        <v>1380</v>
      </c>
      <c r="K3386" s="206" t="s">
        <v>22</v>
      </c>
      <c r="L3386" s="206" t="s">
        <v>1392</v>
      </c>
      <c r="M3386" s="369">
        <v>2009</v>
      </c>
      <c r="N3386" s="221">
        <v>41074</v>
      </c>
      <c r="O3386" s="203"/>
      <c r="P3386" t="str">
        <f t="shared" si="52"/>
        <v>Elk River Watershed TMDL-Elk River-(07010203-579)-TSS</v>
      </c>
    </row>
    <row r="3387" spans="1:16" ht="27.95" hidden="1" customHeight="1" x14ac:dyDescent="0.25">
      <c r="A3387" s="203" t="s">
        <v>2091</v>
      </c>
      <c r="B3387" s="202" t="s">
        <v>663</v>
      </c>
      <c r="C3387" s="219" t="s">
        <v>1508</v>
      </c>
      <c r="D3387" s="217" t="s">
        <v>740</v>
      </c>
      <c r="E3387" s="217" t="s">
        <v>1510</v>
      </c>
      <c r="F3387" s="220" t="s">
        <v>658</v>
      </c>
      <c r="G3387" s="256">
        <v>0.01</v>
      </c>
      <c r="H3387" s="224" t="s">
        <v>488</v>
      </c>
      <c r="I3387" s="206" t="s">
        <v>1523</v>
      </c>
      <c r="J3387" s="359" t="s">
        <v>1380</v>
      </c>
      <c r="K3387" s="206" t="s">
        <v>22</v>
      </c>
      <c r="L3387" s="206" t="s">
        <v>1392</v>
      </c>
      <c r="M3387" s="369">
        <v>2009</v>
      </c>
      <c r="N3387" s="221">
        <v>41074</v>
      </c>
      <c r="O3387" s="203"/>
      <c r="P3387" t="str">
        <f t="shared" si="52"/>
        <v>Elk River Watershed TMDL-Elk River-(07010203-579)-TSS</v>
      </c>
    </row>
    <row r="3388" spans="1:16" ht="27.95" hidden="1" customHeight="1" x14ac:dyDescent="0.25">
      <c r="A3388" s="203" t="s">
        <v>2091</v>
      </c>
      <c r="B3388" s="202" t="s">
        <v>663</v>
      </c>
      <c r="C3388" s="203" t="s">
        <v>1508</v>
      </c>
      <c r="D3388" s="202" t="s">
        <v>806</v>
      </c>
      <c r="E3388" s="202" t="s">
        <v>1509</v>
      </c>
      <c r="F3388" s="202" t="s">
        <v>475</v>
      </c>
      <c r="G3388" s="253">
        <v>0.94</v>
      </c>
      <c r="H3388" s="361" t="s">
        <v>1414</v>
      </c>
      <c r="I3388" s="359" t="s">
        <v>1407</v>
      </c>
      <c r="J3388" s="359" t="s">
        <v>1380</v>
      </c>
      <c r="K3388" s="359" t="s">
        <v>1113</v>
      </c>
      <c r="L3388" s="212" t="s">
        <v>1392</v>
      </c>
      <c r="M3388" s="368">
        <v>2009</v>
      </c>
      <c r="N3388" s="205">
        <v>41074</v>
      </c>
      <c r="O3388" s="203"/>
      <c r="P3388" t="str">
        <f t="shared" si="52"/>
        <v>Elk River Watershed TMDL-Elk-(71-0141-00)-TP</v>
      </c>
    </row>
    <row r="3389" spans="1:16" ht="27.95" hidden="1" customHeight="1" x14ac:dyDescent="0.25">
      <c r="A3389" s="203" t="s">
        <v>2091</v>
      </c>
      <c r="B3389" s="202" t="s">
        <v>663</v>
      </c>
      <c r="C3389" s="203" t="s">
        <v>1403</v>
      </c>
      <c r="D3389" s="202" t="s">
        <v>1404</v>
      </c>
      <c r="E3389" s="202" t="s">
        <v>1405</v>
      </c>
      <c r="F3389" s="202" t="s">
        <v>475</v>
      </c>
      <c r="G3389" s="253">
        <v>154</v>
      </c>
      <c r="H3389" s="361" t="s">
        <v>1406</v>
      </c>
      <c r="I3389" s="359" t="s">
        <v>1407</v>
      </c>
      <c r="J3389" s="208">
        <v>0</v>
      </c>
      <c r="K3389" s="359" t="s">
        <v>22</v>
      </c>
      <c r="L3389" s="359" t="s">
        <v>1408</v>
      </c>
      <c r="M3389" s="368" t="s">
        <v>1407</v>
      </c>
      <c r="N3389" s="205">
        <v>42486</v>
      </c>
      <c r="O3389" s="203"/>
      <c r="P3389" t="str">
        <f t="shared" si="52"/>
        <v>South Metro Mississippi TSS TMDL-Mississippi River-(07040001-531)-TSS</v>
      </c>
    </row>
    <row r="3390" spans="1:16" ht="27.95" hidden="1" customHeight="1" x14ac:dyDescent="0.25">
      <c r="A3390" s="203" t="s">
        <v>2092</v>
      </c>
      <c r="B3390" s="202" t="s">
        <v>2418</v>
      </c>
      <c r="C3390" s="203" t="s">
        <v>1518</v>
      </c>
      <c r="D3390" s="202" t="s">
        <v>1519</v>
      </c>
      <c r="E3390" s="202" t="s">
        <v>1520</v>
      </c>
      <c r="F3390" s="202" t="s">
        <v>475</v>
      </c>
      <c r="G3390" s="253">
        <v>0.19</v>
      </c>
      <c r="H3390" s="361" t="s">
        <v>1406</v>
      </c>
      <c r="I3390" s="359" t="s">
        <v>1407</v>
      </c>
      <c r="J3390" s="358">
        <v>0.34</v>
      </c>
      <c r="K3390" s="359" t="s">
        <v>1113</v>
      </c>
      <c r="L3390" s="359" t="s">
        <v>1408</v>
      </c>
      <c r="M3390" s="368">
        <v>1992</v>
      </c>
      <c r="N3390" s="207" t="s">
        <v>1521</v>
      </c>
      <c r="O3390" s="203"/>
      <c r="P3390" t="str">
        <f t="shared" si="52"/>
        <v>Lake St. Croix Excess Nutrient TMDL-St. Croix-(82-0001-00)-TP</v>
      </c>
    </row>
    <row r="3391" spans="1:16" ht="27.95" hidden="1" customHeight="1" x14ac:dyDescent="0.25">
      <c r="A3391" s="203" t="s">
        <v>2092</v>
      </c>
      <c r="B3391" s="202" t="s">
        <v>2418</v>
      </c>
      <c r="C3391" s="203" t="s">
        <v>1403</v>
      </c>
      <c r="D3391" s="202" t="s">
        <v>1404</v>
      </c>
      <c r="E3391" s="202" t="s">
        <v>1405</v>
      </c>
      <c r="F3391" s="202" t="s">
        <v>475</v>
      </c>
      <c r="G3391" s="253">
        <v>154</v>
      </c>
      <c r="H3391" s="361" t="s">
        <v>1406</v>
      </c>
      <c r="I3391" s="359" t="s">
        <v>1407</v>
      </c>
      <c r="J3391" s="208">
        <v>0</v>
      </c>
      <c r="K3391" s="359" t="s">
        <v>22</v>
      </c>
      <c r="L3391" s="359" t="s">
        <v>1408</v>
      </c>
      <c r="M3391" s="368" t="s">
        <v>1407</v>
      </c>
      <c r="N3391" s="205">
        <v>42486</v>
      </c>
      <c r="O3391" s="203"/>
      <c r="P3391" t="str">
        <f t="shared" si="52"/>
        <v>South Metro Mississippi TSS TMDL-Mississippi River-(07040001-531)-TSS</v>
      </c>
    </row>
    <row r="3392" spans="1:16" ht="27.95" hidden="1" customHeight="1" x14ac:dyDescent="0.25">
      <c r="A3392" s="203" t="s">
        <v>2093</v>
      </c>
      <c r="B3392" s="202" t="s">
        <v>2419</v>
      </c>
      <c r="C3392" s="203" t="s">
        <v>1403</v>
      </c>
      <c r="D3392" s="202" t="s">
        <v>1404</v>
      </c>
      <c r="E3392" s="202" t="s">
        <v>1405</v>
      </c>
      <c r="F3392" s="202" t="s">
        <v>475</v>
      </c>
      <c r="G3392" s="253">
        <v>154</v>
      </c>
      <c r="H3392" s="361" t="s">
        <v>1406</v>
      </c>
      <c r="I3392" s="359" t="s">
        <v>1407</v>
      </c>
      <c r="J3392" s="208">
        <v>0</v>
      </c>
      <c r="K3392" s="359" t="s">
        <v>22</v>
      </c>
      <c r="L3392" s="359" t="s">
        <v>1408</v>
      </c>
      <c r="M3392" s="368" t="s">
        <v>1407</v>
      </c>
      <c r="N3392" s="205">
        <v>42486</v>
      </c>
      <c r="O3392" s="203"/>
      <c r="P3392" t="str">
        <f t="shared" si="52"/>
        <v>South Metro Mississippi TSS TMDL-Mississippi River-(07040001-531)-TSS</v>
      </c>
    </row>
    <row r="3393" spans="1:16" ht="27.95" hidden="1" customHeight="1" x14ac:dyDescent="0.25">
      <c r="A3393" s="203" t="s">
        <v>2093</v>
      </c>
      <c r="B3393" s="202" t="s">
        <v>2419</v>
      </c>
      <c r="C3393" s="203" t="s">
        <v>1461</v>
      </c>
      <c r="D3393" s="202" t="s">
        <v>1658</v>
      </c>
      <c r="E3393" s="202" t="s">
        <v>1659</v>
      </c>
      <c r="F3393" s="202" t="s">
        <v>475</v>
      </c>
      <c r="G3393" s="254">
        <v>28679140</v>
      </c>
      <c r="H3393" s="361" t="s">
        <v>1433</v>
      </c>
      <c r="I3393" s="359" t="s">
        <v>1407</v>
      </c>
      <c r="J3393" s="359" t="s">
        <v>1380</v>
      </c>
      <c r="K3393" s="359" t="s">
        <v>8</v>
      </c>
      <c r="L3393" s="359" t="s">
        <v>1408</v>
      </c>
      <c r="M3393" s="368" t="s">
        <v>1407</v>
      </c>
      <c r="N3393" s="205">
        <v>42530</v>
      </c>
      <c r="O3393" s="203"/>
      <c r="P3393" t="str">
        <f t="shared" si="52"/>
        <v>Twin Cities Metro Area Chloride TMDL and Management Plan-Minnehaha Creek-(07010206-539)-Chloride</v>
      </c>
    </row>
    <row r="3394" spans="1:16" ht="27.95" hidden="1" customHeight="1" x14ac:dyDescent="0.25">
      <c r="A3394" s="203" t="s">
        <v>2093</v>
      </c>
      <c r="B3394" s="202" t="s">
        <v>2419</v>
      </c>
      <c r="C3394" s="203" t="s">
        <v>1461</v>
      </c>
      <c r="D3394" s="202" t="s">
        <v>1658</v>
      </c>
      <c r="E3394" s="202" t="s">
        <v>1659</v>
      </c>
      <c r="F3394" s="202" t="s">
        <v>475</v>
      </c>
      <c r="G3394" s="254">
        <v>189928</v>
      </c>
      <c r="H3394" s="361" t="s">
        <v>1414</v>
      </c>
      <c r="I3394" s="359" t="s">
        <v>1407</v>
      </c>
      <c r="J3394" s="359" t="s">
        <v>1380</v>
      </c>
      <c r="K3394" s="359" t="s">
        <v>8</v>
      </c>
      <c r="L3394" s="359" t="s">
        <v>1392</v>
      </c>
      <c r="M3394" s="368" t="s">
        <v>1407</v>
      </c>
      <c r="N3394" s="205">
        <v>42530</v>
      </c>
      <c r="O3394" s="203"/>
      <c r="P3394" t="str">
        <f t="shared" si="52"/>
        <v>Twin Cities Metro Area Chloride TMDL and Management Plan-Minnehaha Creek-(07010206-539)-Chloride</v>
      </c>
    </row>
    <row r="3395" spans="1:16" ht="27.95" hidden="1" customHeight="1" x14ac:dyDescent="0.25">
      <c r="A3395" s="203" t="s">
        <v>2094</v>
      </c>
      <c r="B3395" s="203" t="s">
        <v>626</v>
      </c>
      <c r="C3395" s="203" t="s">
        <v>1535</v>
      </c>
      <c r="D3395" s="203" t="s">
        <v>1682</v>
      </c>
      <c r="E3395" s="203" t="s">
        <v>1683</v>
      </c>
      <c r="F3395" s="203" t="s">
        <v>505</v>
      </c>
      <c r="G3395" s="257">
        <v>185</v>
      </c>
      <c r="H3395" s="361" t="s">
        <v>1433</v>
      </c>
      <c r="I3395" s="361" t="s">
        <v>1407</v>
      </c>
      <c r="J3395" s="360">
        <v>0</v>
      </c>
      <c r="K3395" s="361" t="s">
        <v>1113</v>
      </c>
      <c r="L3395" s="361" t="s">
        <v>1408</v>
      </c>
      <c r="M3395" s="370">
        <v>2015</v>
      </c>
      <c r="N3395" s="207">
        <v>43903</v>
      </c>
      <c r="O3395" s="203"/>
      <c r="P3395" t="str">
        <f t="shared" ref="P3395:P3458" si="53">CONCATENATE(C3395, "-", E3395, "-","(", D3395,")", "-",K3395)</f>
        <v>Lower Minnesota River WRAPS 2014-Staring-(27-0078-00)-TP</v>
      </c>
    </row>
    <row r="3396" spans="1:16" ht="27.95" hidden="1" customHeight="1" x14ac:dyDescent="0.25">
      <c r="A3396" s="203" t="s">
        <v>2094</v>
      </c>
      <c r="B3396" s="203" t="s">
        <v>626</v>
      </c>
      <c r="C3396" s="203" t="s">
        <v>1535</v>
      </c>
      <c r="D3396" s="203" t="s">
        <v>1682</v>
      </c>
      <c r="E3396" s="203" t="s">
        <v>1683</v>
      </c>
      <c r="F3396" s="203" t="s">
        <v>505</v>
      </c>
      <c r="G3396" s="257">
        <v>0.50700000000000001</v>
      </c>
      <c r="H3396" s="361" t="s">
        <v>1414</v>
      </c>
      <c r="I3396" s="361" t="s">
        <v>1407</v>
      </c>
      <c r="J3396" s="360">
        <v>0</v>
      </c>
      <c r="K3396" s="361" t="s">
        <v>1113</v>
      </c>
      <c r="L3396" s="361" t="s">
        <v>1392</v>
      </c>
      <c r="M3396" s="370">
        <v>2015</v>
      </c>
      <c r="N3396" s="207">
        <v>43903</v>
      </c>
      <c r="O3396" s="203"/>
      <c r="P3396" t="str">
        <f t="shared" si="53"/>
        <v>Lower Minnesota River WRAPS 2014-Staring-(27-0078-00)-TP</v>
      </c>
    </row>
    <row r="3397" spans="1:16" ht="27.95" hidden="1" customHeight="1" x14ac:dyDescent="0.25">
      <c r="A3397" s="203" t="s">
        <v>2094</v>
      </c>
      <c r="B3397" s="203" t="s">
        <v>626</v>
      </c>
      <c r="C3397" s="203" t="s">
        <v>1535</v>
      </c>
      <c r="D3397" s="203" t="s">
        <v>1904</v>
      </c>
      <c r="E3397" s="203" t="s">
        <v>1905</v>
      </c>
      <c r="F3397" s="203" t="s">
        <v>505</v>
      </c>
      <c r="G3397" s="257">
        <v>20</v>
      </c>
      <c r="H3397" s="361" t="s">
        <v>1433</v>
      </c>
      <c r="I3397" s="361" t="s">
        <v>1407</v>
      </c>
      <c r="J3397" s="360">
        <v>0</v>
      </c>
      <c r="K3397" s="361" t="s">
        <v>1113</v>
      </c>
      <c r="L3397" s="361" t="s">
        <v>1408</v>
      </c>
      <c r="M3397" s="370">
        <v>2016</v>
      </c>
      <c r="N3397" s="207">
        <v>43903</v>
      </c>
      <c r="O3397" s="203"/>
      <c r="P3397" t="str">
        <f t="shared" si="53"/>
        <v>Lower Minnesota River WRAPS 2014-Wing-(27-0091-00)-TP</v>
      </c>
    </row>
    <row r="3398" spans="1:16" ht="27.95" hidden="1" customHeight="1" x14ac:dyDescent="0.25">
      <c r="A3398" s="203" t="s">
        <v>2094</v>
      </c>
      <c r="B3398" s="203" t="s">
        <v>626</v>
      </c>
      <c r="C3398" s="203" t="s">
        <v>1535</v>
      </c>
      <c r="D3398" s="203" t="s">
        <v>1904</v>
      </c>
      <c r="E3398" s="203" t="s">
        <v>1905</v>
      </c>
      <c r="F3398" s="203" t="s">
        <v>505</v>
      </c>
      <c r="G3398" s="257">
        <v>0.16400000000000001</v>
      </c>
      <c r="H3398" s="361" t="s">
        <v>1414</v>
      </c>
      <c r="I3398" s="361" t="s">
        <v>1407</v>
      </c>
      <c r="J3398" s="360">
        <v>0</v>
      </c>
      <c r="K3398" s="361" t="s">
        <v>1113</v>
      </c>
      <c r="L3398" s="361" t="s">
        <v>1392</v>
      </c>
      <c r="M3398" s="370">
        <v>2016</v>
      </c>
      <c r="N3398" s="207">
        <v>43903</v>
      </c>
      <c r="O3398" s="203"/>
      <c r="P3398" t="str">
        <f t="shared" si="53"/>
        <v>Lower Minnesota River WRAPS 2014-Wing-(27-0091-00)-TP</v>
      </c>
    </row>
    <row r="3399" spans="1:16" ht="27.95" hidden="1" customHeight="1" x14ac:dyDescent="0.25">
      <c r="A3399" s="203" t="s">
        <v>2094</v>
      </c>
      <c r="B3399" s="203" t="s">
        <v>626</v>
      </c>
      <c r="C3399" s="203" t="s">
        <v>1535</v>
      </c>
      <c r="D3399" s="203" t="s">
        <v>1906</v>
      </c>
      <c r="E3399" s="203" t="s">
        <v>1907</v>
      </c>
      <c r="F3399" s="203" t="s">
        <v>505</v>
      </c>
      <c r="G3399" s="257">
        <v>20</v>
      </c>
      <c r="H3399" s="361" t="s">
        <v>1433</v>
      </c>
      <c r="I3399" s="361" t="s">
        <v>1407</v>
      </c>
      <c r="J3399" s="360">
        <v>0.25929999999999997</v>
      </c>
      <c r="K3399" s="361" t="s">
        <v>1113</v>
      </c>
      <c r="L3399" s="361" t="s">
        <v>1408</v>
      </c>
      <c r="M3399" s="370">
        <v>2016</v>
      </c>
      <c r="N3399" s="207">
        <v>43903</v>
      </c>
      <c r="O3399" s="203"/>
      <c r="P3399" t="str">
        <f t="shared" si="53"/>
        <v>Lower Minnesota River WRAPS 2014-Rose-(27-0092-00)-TP</v>
      </c>
    </row>
    <row r="3400" spans="1:16" ht="27.95" hidden="1" customHeight="1" x14ac:dyDescent="0.25">
      <c r="A3400" s="203" t="s">
        <v>2094</v>
      </c>
      <c r="B3400" s="203" t="s">
        <v>626</v>
      </c>
      <c r="C3400" s="203" t="s">
        <v>1535</v>
      </c>
      <c r="D3400" s="203" t="s">
        <v>1906</v>
      </c>
      <c r="E3400" s="203" t="s">
        <v>1907</v>
      </c>
      <c r="F3400" s="203" t="s">
        <v>505</v>
      </c>
      <c r="G3400" s="257">
        <v>0.16400000000000001</v>
      </c>
      <c r="H3400" s="361" t="s">
        <v>1414</v>
      </c>
      <c r="I3400" s="361" t="s">
        <v>1407</v>
      </c>
      <c r="J3400" s="360">
        <v>0.25790000000000002</v>
      </c>
      <c r="K3400" s="361" t="s">
        <v>1113</v>
      </c>
      <c r="L3400" s="361" t="s">
        <v>1392</v>
      </c>
      <c r="M3400" s="370">
        <v>2016</v>
      </c>
      <c r="N3400" s="207">
        <v>43903</v>
      </c>
      <c r="O3400" s="203"/>
      <c r="P3400" t="str">
        <f t="shared" si="53"/>
        <v>Lower Minnesota River WRAPS 2014-Rose-(27-0092-00)-TP</v>
      </c>
    </row>
    <row r="3401" spans="1:16" ht="27.95" hidden="1" customHeight="1" x14ac:dyDescent="0.25">
      <c r="A3401" s="203" t="s">
        <v>2094</v>
      </c>
      <c r="B3401" s="202" t="s">
        <v>626</v>
      </c>
      <c r="C3401" s="203" t="s">
        <v>1874</v>
      </c>
      <c r="D3401" s="202" t="s">
        <v>650</v>
      </c>
      <c r="E3401" s="202" t="s">
        <v>1875</v>
      </c>
      <c r="F3401" s="202" t="s">
        <v>475</v>
      </c>
      <c r="G3401" s="253">
        <v>3082</v>
      </c>
      <c r="H3401" s="361" t="s">
        <v>1433</v>
      </c>
      <c r="I3401" s="359" t="s">
        <v>1407</v>
      </c>
      <c r="J3401" s="358">
        <v>0.28000000000000003</v>
      </c>
      <c r="K3401" s="359" t="s">
        <v>1113</v>
      </c>
      <c r="L3401" s="359" t="s">
        <v>1408</v>
      </c>
      <c r="M3401" s="368">
        <v>2006</v>
      </c>
      <c r="N3401" s="205">
        <v>40582</v>
      </c>
      <c r="O3401" s="203"/>
      <c r="P3401" t="str">
        <f t="shared" si="53"/>
        <v>Medicine Lake Nutrients TMDL-Medicine-(27-0104-00)-TP</v>
      </c>
    </row>
    <row r="3402" spans="1:16" ht="27.95" hidden="1" customHeight="1" x14ac:dyDescent="0.25">
      <c r="A3402" s="203" t="s">
        <v>2094</v>
      </c>
      <c r="B3402" s="202" t="s">
        <v>626</v>
      </c>
      <c r="C3402" s="203" t="s">
        <v>1874</v>
      </c>
      <c r="D3402" s="202" t="s">
        <v>650</v>
      </c>
      <c r="E3402" s="202" t="s">
        <v>1875</v>
      </c>
      <c r="F3402" s="202" t="s">
        <v>475</v>
      </c>
      <c r="G3402" s="253">
        <v>8.44</v>
      </c>
      <c r="H3402" s="361" t="s">
        <v>1414</v>
      </c>
      <c r="I3402" s="359" t="s">
        <v>1407</v>
      </c>
      <c r="J3402" s="358">
        <v>0.28000000000000003</v>
      </c>
      <c r="K3402" s="359" t="s">
        <v>1113</v>
      </c>
      <c r="L3402" s="359" t="s">
        <v>1392</v>
      </c>
      <c r="M3402" s="368">
        <v>2006</v>
      </c>
      <c r="N3402" s="205">
        <v>40582</v>
      </c>
      <c r="O3402" s="203"/>
      <c r="P3402" t="str">
        <f t="shared" si="53"/>
        <v>Medicine Lake Nutrients TMDL-Medicine-(27-0104-00)-TP</v>
      </c>
    </row>
    <row r="3403" spans="1:16" ht="27.95" hidden="1" customHeight="1" x14ac:dyDescent="0.25">
      <c r="A3403" s="203" t="s">
        <v>2094</v>
      </c>
      <c r="B3403" s="202" t="s">
        <v>626</v>
      </c>
      <c r="C3403" s="203" t="s">
        <v>1808</v>
      </c>
      <c r="D3403" s="202" t="s">
        <v>1809</v>
      </c>
      <c r="E3403" s="202" t="s">
        <v>1810</v>
      </c>
      <c r="F3403" s="202" t="s">
        <v>505</v>
      </c>
      <c r="G3403" s="253">
        <v>696.7</v>
      </c>
      <c r="H3403" s="361" t="s">
        <v>1448</v>
      </c>
      <c r="I3403" s="359" t="s">
        <v>1407</v>
      </c>
      <c r="J3403" s="358">
        <v>0.20169999999999999</v>
      </c>
      <c r="K3403" s="359" t="s">
        <v>1113</v>
      </c>
      <c r="L3403" s="359" t="s">
        <v>1408</v>
      </c>
      <c r="M3403" s="368">
        <v>2006</v>
      </c>
      <c r="N3403" s="205">
        <v>41694</v>
      </c>
      <c r="O3403" s="203" t="s">
        <v>1811</v>
      </c>
      <c r="P3403" t="str">
        <f t="shared" si="53"/>
        <v>Minnehaha Creek Lake Hiawatha TMDL-Hiawatha-(27-0018-00)-TP</v>
      </c>
    </row>
    <row r="3404" spans="1:16" ht="27.95" hidden="1" customHeight="1" x14ac:dyDescent="0.25">
      <c r="A3404" s="203" t="s">
        <v>2094</v>
      </c>
      <c r="B3404" s="202" t="s">
        <v>626</v>
      </c>
      <c r="C3404" s="203" t="s">
        <v>1808</v>
      </c>
      <c r="D3404" s="202" t="s">
        <v>1809</v>
      </c>
      <c r="E3404" s="202" t="s">
        <v>1810</v>
      </c>
      <c r="F3404" s="202" t="s">
        <v>505</v>
      </c>
      <c r="G3404" s="253">
        <v>5.71</v>
      </c>
      <c r="H3404" s="361" t="s">
        <v>1450</v>
      </c>
      <c r="I3404" s="359" t="s">
        <v>1407</v>
      </c>
      <c r="J3404" s="358">
        <v>0.20169999999999999</v>
      </c>
      <c r="K3404" s="359" t="s">
        <v>1113</v>
      </c>
      <c r="L3404" s="359" t="s">
        <v>1392</v>
      </c>
      <c r="M3404" s="368">
        <v>2006</v>
      </c>
      <c r="N3404" s="205">
        <v>41694</v>
      </c>
      <c r="O3404" s="203" t="s">
        <v>1811</v>
      </c>
      <c r="P3404" t="str">
        <f t="shared" si="53"/>
        <v>Minnehaha Creek Lake Hiawatha TMDL-Hiawatha-(27-0018-00)-TP</v>
      </c>
    </row>
    <row r="3405" spans="1:16" ht="27.95" hidden="1" customHeight="1" x14ac:dyDescent="0.25">
      <c r="A3405" s="203" t="s">
        <v>2094</v>
      </c>
      <c r="B3405" s="202" t="s">
        <v>626</v>
      </c>
      <c r="C3405" s="203" t="s">
        <v>1808</v>
      </c>
      <c r="D3405" s="202" t="s">
        <v>1658</v>
      </c>
      <c r="E3405" s="202" t="s">
        <v>1659</v>
      </c>
      <c r="F3405" s="202" t="s">
        <v>475</v>
      </c>
      <c r="G3405" s="253">
        <v>588.20000000000005</v>
      </c>
      <c r="H3405" s="361" t="s">
        <v>1400</v>
      </c>
      <c r="I3405" s="359" t="s">
        <v>1379</v>
      </c>
      <c r="J3405" s="359" t="s">
        <v>1380</v>
      </c>
      <c r="K3405" s="359" t="s">
        <v>1391</v>
      </c>
      <c r="L3405" s="359" t="s">
        <v>1392</v>
      </c>
      <c r="M3405" s="368">
        <v>2006</v>
      </c>
      <c r="N3405" s="205">
        <v>41694</v>
      </c>
      <c r="O3405" s="203"/>
      <c r="P3405" t="str">
        <f t="shared" si="53"/>
        <v>Minnehaha Creek Lake Hiawatha TMDL-Minnehaha Creek-(07010206-539)-E. coli</v>
      </c>
    </row>
    <row r="3406" spans="1:16" ht="27.95" hidden="1" customHeight="1" x14ac:dyDescent="0.25">
      <c r="A3406" s="203" t="s">
        <v>2094</v>
      </c>
      <c r="B3406" s="202" t="s">
        <v>626</v>
      </c>
      <c r="C3406" s="203" t="s">
        <v>1808</v>
      </c>
      <c r="D3406" s="202" t="s">
        <v>1658</v>
      </c>
      <c r="E3406" s="202" t="s">
        <v>1659</v>
      </c>
      <c r="F3406" s="202" t="s">
        <v>475</v>
      </c>
      <c r="G3406" s="253">
        <v>285.10000000000002</v>
      </c>
      <c r="H3406" s="361" t="s">
        <v>1400</v>
      </c>
      <c r="I3406" s="359" t="s">
        <v>1382</v>
      </c>
      <c r="J3406" s="359" t="s">
        <v>1380</v>
      </c>
      <c r="K3406" s="359" t="s">
        <v>1391</v>
      </c>
      <c r="L3406" s="359" t="s">
        <v>1392</v>
      </c>
      <c r="M3406" s="368">
        <v>2006</v>
      </c>
      <c r="N3406" s="205">
        <v>41694</v>
      </c>
      <c r="O3406" s="203"/>
      <c r="P3406" t="str">
        <f t="shared" si="53"/>
        <v>Minnehaha Creek Lake Hiawatha TMDL-Minnehaha Creek-(07010206-539)-E. coli</v>
      </c>
    </row>
    <row r="3407" spans="1:16" ht="27.95" hidden="1" customHeight="1" x14ac:dyDescent="0.25">
      <c r="A3407" s="203" t="s">
        <v>2094</v>
      </c>
      <c r="B3407" s="202" t="s">
        <v>626</v>
      </c>
      <c r="C3407" s="203" t="s">
        <v>1808</v>
      </c>
      <c r="D3407" s="202" t="s">
        <v>1658</v>
      </c>
      <c r="E3407" s="202" t="s">
        <v>1659</v>
      </c>
      <c r="F3407" s="202" t="s">
        <v>475</v>
      </c>
      <c r="G3407" s="253">
        <v>103.9</v>
      </c>
      <c r="H3407" s="361" t="s">
        <v>1400</v>
      </c>
      <c r="I3407" s="359" t="s">
        <v>1383</v>
      </c>
      <c r="J3407" s="359" t="s">
        <v>1380</v>
      </c>
      <c r="K3407" s="359" t="s">
        <v>1391</v>
      </c>
      <c r="L3407" s="359" t="s">
        <v>1392</v>
      </c>
      <c r="M3407" s="368">
        <v>2006</v>
      </c>
      <c r="N3407" s="205">
        <v>41694</v>
      </c>
      <c r="O3407" s="203"/>
      <c r="P3407" t="str">
        <f t="shared" si="53"/>
        <v>Minnehaha Creek Lake Hiawatha TMDL-Minnehaha Creek-(07010206-539)-E. coli</v>
      </c>
    </row>
    <row r="3408" spans="1:16" ht="27.95" hidden="1" customHeight="1" x14ac:dyDescent="0.25">
      <c r="A3408" s="203" t="s">
        <v>2094</v>
      </c>
      <c r="B3408" s="202" t="s">
        <v>626</v>
      </c>
      <c r="C3408" s="203" t="s">
        <v>1808</v>
      </c>
      <c r="D3408" s="202" t="s">
        <v>1658</v>
      </c>
      <c r="E3408" s="202" t="s">
        <v>1659</v>
      </c>
      <c r="F3408" s="202" t="s">
        <v>475</v>
      </c>
      <c r="G3408" s="253">
        <v>27.74</v>
      </c>
      <c r="H3408" s="361" t="s">
        <v>1400</v>
      </c>
      <c r="I3408" s="359" t="s">
        <v>1384</v>
      </c>
      <c r="J3408" s="359" t="s">
        <v>1380</v>
      </c>
      <c r="K3408" s="359" t="s">
        <v>1391</v>
      </c>
      <c r="L3408" s="359" t="s">
        <v>1392</v>
      </c>
      <c r="M3408" s="368">
        <v>2006</v>
      </c>
      <c r="N3408" s="205">
        <v>41694</v>
      </c>
      <c r="O3408" s="203"/>
      <c r="P3408" t="str">
        <f t="shared" si="53"/>
        <v>Minnehaha Creek Lake Hiawatha TMDL-Minnehaha Creek-(07010206-539)-E. coli</v>
      </c>
    </row>
    <row r="3409" spans="1:16" ht="27.95" hidden="1" customHeight="1" x14ac:dyDescent="0.25">
      <c r="A3409" s="203" t="s">
        <v>2094</v>
      </c>
      <c r="B3409" s="202" t="s">
        <v>626</v>
      </c>
      <c r="C3409" s="203" t="s">
        <v>1808</v>
      </c>
      <c r="D3409" s="202" t="s">
        <v>1658</v>
      </c>
      <c r="E3409" s="202" t="s">
        <v>1659</v>
      </c>
      <c r="F3409" s="202" t="s">
        <v>475</v>
      </c>
      <c r="G3409" s="253">
        <v>7.94</v>
      </c>
      <c r="H3409" s="361" t="s">
        <v>1400</v>
      </c>
      <c r="I3409" s="359" t="s">
        <v>1385</v>
      </c>
      <c r="J3409" s="359" t="s">
        <v>1380</v>
      </c>
      <c r="K3409" s="359" t="s">
        <v>1391</v>
      </c>
      <c r="L3409" s="359" t="s">
        <v>1392</v>
      </c>
      <c r="M3409" s="368">
        <v>2006</v>
      </c>
      <c r="N3409" s="205">
        <v>41694</v>
      </c>
      <c r="O3409" s="203"/>
      <c r="P3409" t="str">
        <f t="shared" si="53"/>
        <v>Minnehaha Creek Lake Hiawatha TMDL-Minnehaha Creek-(07010206-539)-E. coli</v>
      </c>
    </row>
    <row r="3410" spans="1:16" ht="27.95" hidden="1" customHeight="1" x14ac:dyDescent="0.25">
      <c r="A3410" s="203" t="s">
        <v>2094</v>
      </c>
      <c r="B3410" s="202" t="s">
        <v>626</v>
      </c>
      <c r="C3410" s="203" t="s">
        <v>1544</v>
      </c>
      <c r="D3410" s="203" t="s">
        <v>1545</v>
      </c>
      <c r="E3410" s="202" t="s">
        <v>1546</v>
      </c>
      <c r="F3410" s="202" t="s">
        <v>475</v>
      </c>
      <c r="G3410" s="253">
        <v>1885</v>
      </c>
      <c r="H3410" s="361" t="s">
        <v>1547</v>
      </c>
      <c r="I3410" s="359" t="s">
        <v>1407</v>
      </c>
      <c r="J3410" s="358">
        <v>0.62190000000000001</v>
      </c>
      <c r="K3410" s="359" t="s">
        <v>8</v>
      </c>
      <c r="L3410" s="359" t="s">
        <v>1408</v>
      </c>
      <c r="M3410" s="368">
        <v>2003</v>
      </c>
      <c r="N3410" s="205">
        <v>40511</v>
      </c>
      <c r="O3410" s="203"/>
      <c r="P3410" t="str">
        <f t="shared" si="53"/>
        <v>Nine Mile Creek Watershed Chloride TMDL-Ninemile Creek-(07020012-809 (previous waterbody ID: 07020012-518))-Chloride</v>
      </c>
    </row>
    <row r="3411" spans="1:16" ht="27.95" hidden="1" customHeight="1" x14ac:dyDescent="0.25">
      <c r="A3411" s="203" t="s">
        <v>2094</v>
      </c>
      <c r="B3411" s="202" t="s">
        <v>626</v>
      </c>
      <c r="C3411" s="203" t="s">
        <v>1544</v>
      </c>
      <c r="D3411" s="203" t="s">
        <v>1545</v>
      </c>
      <c r="E3411" s="202" t="s">
        <v>1546</v>
      </c>
      <c r="F3411" s="202" t="s">
        <v>475</v>
      </c>
      <c r="G3411" s="253">
        <v>5.1639999999999997</v>
      </c>
      <c r="H3411" s="361" t="s">
        <v>488</v>
      </c>
      <c r="I3411" s="359" t="s">
        <v>1407</v>
      </c>
      <c r="J3411" s="358">
        <v>0.62190000000000001</v>
      </c>
      <c r="K3411" s="359" t="s">
        <v>8</v>
      </c>
      <c r="L3411" s="359" t="s">
        <v>1392</v>
      </c>
      <c r="M3411" s="368">
        <v>2003</v>
      </c>
      <c r="N3411" s="205">
        <v>40511</v>
      </c>
      <c r="O3411" s="203"/>
      <c r="P3411" t="str">
        <f t="shared" si="53"/>
        <v>Nine Mile Creek Watershed Chloride TMDL-Ninemile Creek-(07020012-809 (previous waterbody ID: 07020012-518))-Chloride</v>
      </c>
    </row>
    <row r="3412" spans="1:16" ht="27.95" hidden="1" customHeight="1" x14ac:dyDescent="0.25">
      <c r="A3412" s="203" t="s">
        <v>2094</v>
      </c>
      <c r="B3412" s="202" t="s">
        <v>626</v>
      </c>
      <c r="C3412" s="203" t="s">
        <v>1403</v>
      </c>
      <c r="D3412" s="202" t="s">
        <v>1404</v>
      </c>
      <c r="E3412" s="202" t="s">
        <v>1405</v>
      </c>
      <c r="F3412" s="202" t="s">
        <v>475</v>
      </c>
      <c r="G3412" s="253">
        <v>154</v>
      </c>
      <c r="H3412" s="361" t="s">
        <v>1406</v>
      </c>
      <c r="I3412" s="359" t="s">
        <v>1407</v>
      </c>
      <c r="J3412" s="359" t="s">
        <v>1380</v>
      </c>
      <c r="K3412" s="359" t="s">
        <v>22</v>
      </c>
      <c r="L3412" s="359" t="s">
        <v>1408</v>
      </c>
      <c r="M3412" s="368" t="s">
        <v>1407</v>
      </c>
      <c r="N3412" s="205">
        <v>42486</v>
      </c>
      <c r="O3412" s="203"/>
      <c r="P3412" t="str">
        <f t="shared" si="53"/>
        <v>South Metro Mississippi TSS TMDL-Mississippi River-(07040001-531)-TSS</v>
      </c>
    </row>
    <row r="3413" spans="1:16" ht="27.95" hidden="1" customHeight="1" x14ac:dyDescent="0.25">
      <c r="A3413" s="203" t="s">
        <v>2094</v>
      </c>
      <c r="B3413" s="202" t="s">
        <v>626</v>
      </c>
      <c r="C3413" s="203" t="s">
        <v>1461</v>
      </c>
      <c r="D3413" s="202" t="s">
        <v>1922</v>
      </c>
      <c r="E3413" s="202" t="s">
        <v>1399</v>
      </c>
      <c r="F3413" s="202" t="s">
        <v>475</v>
      </c>
      <c r="G3413" s="254">
        <v>1699006</v>
      </c>
      <c r="H3413" s="361" t="s">
        <v>1433</v>
      </c>
      <c r="I3413" s="359" t="s">
        <v>1407</v>
      </c>
      <c r="J3413" s="359" t="s">
        <v>1380</v>
      </c>
      <c r="K3413" s="359" t="s">
        <v>8</v>
      </c>
      <c r="L3413" s="359" t="s">
        <v>1408</v>
      </c>
      <c r="M3413" s="368" t="s">
        <v>1407</v>
      </c>
      <c r="N3413" s="205">
        <v>42530</v>
      </c>
      <c r="O3413" s="203"/>
      <c r="P3413" t="str">
        <f t="shared" si="53"/>
        <v>Twin Cities Metro Area Chloride TMDL and Management Plan-Unnamed creek-(07010206-526)-Chloride</v>
      </c>
    </row>
    <row r="3414" spans="1:16" ht="27.95" hidden="1" customHeight="1" x14ac:dyDescent="0.25">
      <c r="A3414" s="203" t="s">
        <v>2094</v>
      </c>
      <c r="B3414" s="202" t="s">
        <v>626</v>
      </c>
      <c r="C3414" s="203" t="s">
        <v>1461</v>
      </c>
      <c r="D3414" s="202" t="s">
        <v>1922</v>
      </c>
      <c r="E3414" s="202" t="s">
        <v>1399</v>
      </c>
      <c r="F3414" s="202" t="s">
        <v>475</v>
      </c>
      <c r="G3414" s="254">
        <v>11252</v>
      </c>
      <c r="H3414" s="361" t="s">
        <v>1414</v>
      </c>
      <c r="I3414" s="359" t="s">
        <v>1407</v>
      </c>
      <c r="J3414" s="359" t="s">
        <v>1380</v>
      </c>
      <c r="K3414" s="359" t="s">
        <v>8</v>
      </c>
      <c r="L3414" s="359" t="s">
        <v>1392</v>
      </c>
      <c r="M3414" s="368" t="s">
        <v>1407</v>
      </c>
      <c r="N3414" s="205">
        <v>42530</v>
      </c>
      <c r="O3414" s="203"/>
      <c r="P3414" t="str">
        <f t="shared" si="53"/>
        <v>Twin Cities Metro Area Chloride TMDL and Management Plan-Unnamed creek-(07010206-526)-Chloride</v>
      </c>
    </row>
    <row r="3415" spans="1:16" ht="27.95" hidden="1" customHeight="1" x14ac:dyDescent="0.25">
      <c r="A3415" s="203" t="s">
        <v>2094</v>
      </c>
      <c r="B3415" s="202" t="s">
        <v>626</v>
      </c>
      <c r="C3415" s="203" t="s">
        <v>1461</v>
      </c>
      <c r="D3415" s="202" t="s">
        <v>1731</v>
      </c>
      <c r="E3415" s="202" t="s">
        <v>1732</v>
      </c>
      <c r="F3415" s="202" t="s">
        <v>475</v>
      </c>
      <c r="G3415" s="254">
        <v>6642961</v>
      </c>
      <c r="H3415" s="361" t="s">
        <v>1433</v>
      </c>
      <c r="I3415" s="359" t="s">
        <v>1407</v>
      </c>
      <c r="J3415" s="359" t="s">
        <v>1380</v>
      </c>
      <c r="K3415" s="359" t="s">
        <v>8</v>
      </c>
      <c r="L3415" s="359" t="s">
        <v>1408</v>
      </c>
      <c r="M3415" s="368" t="s">
        <v>1407</v>
      </c>
      <c r="N3415" s="205">
        <v>42530</v>
      </c>
      <c r="O3415" s="203"/>
      <c r="P3415" t="str">
        <f t="shared" si="53"/>
        <v>Twin Cities Metro Area Chloride TMDL and Management Plan-Bassett Creek-(07010206-538)-Chloride</v>
      </c>
    </row>
    <row r="3416" spans="1:16" ht="27.95" hidden="1" customHeight="1" x14ac:dyDescent="0.25">
      <c r="A3416" s="203" t="s">
        <v>2094</v>
      </c>
      <c r="B3416" s="202" t="s">
        <v>626</v>
      </c>
      <c r="C3416" s="203" t="s">
        <v>1461</v>
      </c>
      <c r="D3416" s="202" t="s">
        <v>1731</v>
      </c>
      <c r="E3416" s="202" t="s">
        <v>1732</v>
      </c>
      <c r="F3416" s="202" t="s">
        <v>475</v>
      </c>
      <c r="G3416" s="254">
        <v>43993</v>
      </c>
      <c r="H3416" s="361" t="s">
        <v>1414</v>
      </c>
      <c r="I3416" s="359" t="s">
        <v>1407</v>
      </c>
      <c r="J3416" s="359" t="s">
        <v>1380</v>
      </c>
      <c r="K3416" s="359" t="s">
        <v>8</v>
      </c>
      <c r="L3416" s="359" t="s">
        <v>1392</v>
      </c>
      <c r="M3416" s="368" t="s">
        <v>1407</v>
      </c>
      <c r="N3416" s="205">
        <v>42530</v>
      </c>
      <c r="O3416" s="203"/>
      <c r="P3416" t="str">
        <f t="shared" si="53"/>
        <v>Twin Cities Metro Area Chloride TMDL and Management Plan-Bassett Creek-(07010206-538)-Chloride</v>
      </c>
    </row>
    <row r="3417" spans="1:16" ht="27.95" hidden="1" customHeight="1" x14ac:dyDescent="0.25">
      <c r="A3417" s="203" t="s">
        <v>2094</v>
      </c>
      <c r="B3417" s="202" t="s">
        <v>626</v>
      </c>
      <c r="C3417" s="203" t="s">
        <v>1461</v>
      </c>
      <c r="D3417" s="202" t="s">
        <v>1658</v>
      </c>
      <c r="E3417" s="202" t="s">
        <v>1659</v>
      </c>
      <c r="F3417" s="202" t="s">
        <v>475</v>
      </c>
      <c r="G3417" s="254">
        <v>28679140</v>
      </c>
      <c r="H3417" s="361" t="s">
        <v>1433</v>
      </c>
      <c r="I3417" s="359" t="s">
        <v>1407</v>
      </c>
      <c r="J3417" s="359" t="s">
        <v>1380</v>
      </c>
      <c r="K3417" s="359" t="s">
        <v>8</v>
      </c>
      <c r="L3417" s="359" t="s">
        <v>1408</v>
      </c>
      <c r="M3417" s="368" t="s">
        <v>1407</v>
      </c>
      <c r="N3417" s="205">
        <v>42530</v>
      </c>
      <c r="O3417" s="203"/>
      <c r="P3417" t="str">
        <f t="shared" si="53"/>
        <v>Twin Cities Metro Area Chloride TMDL and Management Plan-Minnehaha Creek-(07010206-539)-Chloride</v>
      </c>
    </row>
    <row r="3418" spans="1:16" ht="27.95" hidden="1" customHeight="1" x14ac:dyDescent="0.25">
      <c r="A3418" s="203" t="s">
        <v>2094</v>
      </c>
      <c r="B3418" s="202" t="s">
        <v>626</v>
      </c>
      <c r="C3418" s="203" t="s">
        <v>1461</v>
      </c>
      <c r="D3418" s="202" t="s">
        <v>1658</v>
      </c>
      <c r="E3418" s="202" t="s">
        <v>1659</v>
      </c>
      <c r="F3418" s="202" t="s">
        <v>475</v>
      </c>
      <c r="G3418" s="254">
        <v>189928</v>
      </c>
      <c r="H3418" s="361" t="s">
        <v>1414</v>
      </c>
      <c r="I3418" s="359" t="s">
        <v>1407</v>
      </c>
      <c r="J3418" s="359" t="s">
        <v>1380</v>
      </c>
      <c r="K3418" s="359" t="s">
        <v>8</v>
      </c>
      <c r="L3418" s="359" t="s">
        <v>1392</v>
      </c>
      <c r="M3418" s="368" t="s">
        <v>1407</v>
      </c>
      <c r="N3418" s="205">
        <v>42530</v>
      </c>
      <c r="O3418" s="203"/>
      <c r="P3418" t="str">
        <f t="shared" si="53"/>
        <v>Twin Cities Metro Area Chloride TMDL and Management Plan-Minnehaha Creek-(07010206-539)-Chloride</v>
      </c>
    </row>
    <row r="3419" spans="1:16" ht="27.95" hidden="1" customHeight="1" x14ac:dyDescent="0.25">
      <c r="A3419" s="203" t="s">
        <v>2094</v>
      </c>
      <c r="B3419" s="202" t="s">
        <v>626</v>
      </c>
      <c r="C3419" s="203" t="s">
        <v>1461</v>
      </c>
      <c r="D3419" s="202" t="s">
        <v>1923</v>
      </c>
      <c r="E3419" s="202" t="s">
        <v>1399</v>
      </c>
      <c r="F3419" s="202" t="s">
        <v>475</v>
      </c>
      <c r="G3419" s="254">
        <v>208979</v>
      </c>
      <c r="H3419" s="361" t="s">
        <v>1433</v>
      </c>
      <c r="I3419" s="359" t="s">
        <v>1407</v>
      </c>
      <c r="J3419" s="359" t="s">
        <v>1380</v>
      </c>
      <c r="K3419" s="359" t="s">
        <v>8</v>
      </c>
      <c r="L3419" s="359" t="s">
        <v>1408</v>
      </c>
      <c r="M3419" s="368" t="s">
        <v>1407</v>
      </c>
      <c r="N3419" s="205">
        <v>42530</v>
      </c>
      <c r="O3419" s="203"/>
      <c r="P3419" t="str">
        <f t="shared" si="53"/>
        <v>Twin Cities Metro Area Chloride TMDL and Management Plan-Unnamed creek-(07010206-718)-Chloride</v>
      </c>
    </row>
    <row r="3420" spans="1:16" ht="27.95" hidden="1" customHeight="1" x14ac:dyDescent="0.25">
      <c r="A3420" s="203" t="s">
        <v>2094</v>
      </c>
      <c r="B3420" s="202" t="s">
        <v>626</v>
      </c>
      <c r="C3420" s="203" t="s">
        <v>1461</v>
      </c>
      <c r="D3420" s="202" t="s">
        <v>1923</v>
      </c>
      <c r="E3420" s="202" t="s">
        <v>1399</v>
      </c>
      <c r="F3420" s="202" t="s">
        <v>475</v>
      </c>
      <c r="G3420" s="254">
        <v>1384</v>
      </c>
      <c r="H3420" s="361" t="s">
        <v>1414</v>
      </c>
      <c r="I3420" s="359" t="s">
        <v>1407</v>
      </c>
      <c r="J3420" s="359" t="s">
        <v>1380</v>
      </c>
      <c r="K3420" s="359" t="s">
        <v>8</v>
      </c>
      <c r="L3420" s="359" t="s">
        <v>1392</v>
      </c>
      <c r="M3420" s="368" t="s">
        <v>1407</v>
      </c>
      <c r="N3420" s="205">
        <v>42530</v>
      </c>
      <c r="O3420" s="203"/>
      <c r="P3420" t="str">
        <f t="shared" si="53"/>
        <v>Twin Cities Metro Area Chloride TMDL and Management Plan-Unnamed creek-(07010206-718)-Chloride</v>
      </c>
    </row>
    <row r="3421" spans="1:16" ht="27.95" hidden="1" customHeight="1" x14ac:dyDescent="0.25">
      <c r="A3421" s="203" t="s">
        <v>2094</v>
      </c>
      <c r="B3421" s="202" t="s">
        <v>626</v>
      </c>
      <c r="C3421" s="203" t="s">
        <v>1660</v>
      </c>
      <c r="D3421" s="202" t="s">
        <v>1926</v>
      </c>
      <c r="E3421" s="202" t="s">
        <v>1927</v>
      </c>
      <c r="F3421" s="202" t="s">
        <v>505</v>
      </c>
      <c r="G3421" s="253">
        <v>1.21</v>
      </c>
      <c r="H3421" s="361" t="s">
        <v>1433</v>
      </c>
      <c r="I3421" s="359" t="s">
        <v>1407</v>
      </c>
      <c r="J3421" s="358">
        <v>0.5</v>
      </c>
      <c r="K3421" s="359" t="s">
        <v>1113</v>
      </c>
      <c r="L3421" s="359" t="s">
        <v>1408</v>
      </c>
      <c r="M3421" s="368">
        <v>2008</v>
      </c>
      <c r="N3421" s="207" t="s">
        <v>1663</v>
      </c>
      <c r="O3421" s="203"/>
      <c r="P3421" t="str">
        <f t="shared" si="53"/>
        <v>Upper Minnehaha Creek Watershed TMDL-Gleason-(27-0095-00)-TP</v>
      </c>
    </row>
    <row r="3422" spans="1:16" ht="27.95" hidden="1" customHeight="1" x14ac:dyDescent="0.25">
      <c r="A3422" s="203" t="s">
        <v>2094</v>
      </c>
      <c r="B3422" s="202" t="s">
        <v>626</v>
      </c>
      <c r="C3422" s="203" t="s">
        <v>1660</v>
      </c>
      <c r="D3422" s="202" t="s">
        <v>1926</v>
      </c>
      <c r="E3422" s="202" t="s">
        <v>1927</v>
      </c>
      <c r="F3422" s="202" t="s">
        <v>505</v>
      </c>
      <c r="G3422" s="253">
        <v>3.0000000000000001E-3</v>
      </c>
      <c r="H3422" s="361" t="s">
        <v>1414</v>
      </c>
      <c r="I3422" s="359" t="s">
        <v>1407</v>
      </c>
      <c r="J3422" s="358">
        <v>0.5</v>
      </c>
      <c r="K3422" s="359" t="s">
        <v>1113</v>
      </c>
      <c r="L3422" s="359" t="s">
        <v>1392</v>
      </c>
      <c r="M3422" s="368">
        <v>2008</v>
      </c>
      <c r="N3422" s="207" t="s">
        <v>1663</v>
      </c>
      <c r="O3422" s="203"/>
      <c r="P3422" t="str">
        <f t="shared" si="53"/>
        <v>Upper Minnehaha Creek Watershed TMDL-Gleason-(27-0095-00)-TP</v>
      </c>
    </row>
    <row r="3423" spans="1:16" ht="27.95" hidden="1" customHeight="1" x14ac:dyDescent="0.25">
      <c r="A3423" s="203" t="s">
        <v>2094</v>
      </c>
      <c r="B3423" s="202" t="s">
        <v>626</v>
      </c>
      <c r="C3423" s="203" t="s">
        <v>1397</v>
      </c>
      <c r="D3423" s="202" t="s">
        <v>1922</v>
      </c>
      <c r="E3423" s="202" t="s">
        <v>1399</v>
      </c>
      <c r="F3423" s="202" t="s">
        <v>475</v>
      </c>
      <c r="G3423" s="253">
        <v>61.1</v>
      </c>
      <c r="H3423" s="361" t="s">
        <v>1400</v>
      </c>
      <c r="I3423" s="359" t="s">
        <v>1379</v>
      </c>
      <c r="J3423" s="358">
        <v>0.51</v>
      </c>
      <c r="K3423" s="359" t="s">
        <v>1391</v>
      </c>
      <c r="L3423" s="359" t="s">
        <v>1392</v>
      </c>
      <c r="M3423" s="368">
        <v>2010</v>
      </c>
      <c r="N3423" s="207" t="s">
        <v>1401</v>
      </c>
      <c r="O3423" s="203"/>
      <c r="P3423" t="str">
        <f t="shared" si="53"/>
        <v>Upper Mississippi River Bacteria TMDL-Unnamed creek-(07010206-526)-E. coli</v>
      </c>
    </row>
    <row r="3424" spans="1:16" ht="27.95" hidden="1" customHeight="1" x14ac:dyDescent="0.25">
      <c r="A3424" s="203" t="s">
        <v>2094</v>
      </c>
      <c r="B3424" s="202" t="s">
        <v>626</v>
      </c>
      <c r="C3424" s="203" t="s">
        <v>1397</v>
      </c>
      <c r="D3424" s="202" t="s">
        <v>1922</v>
      </c>
      <c r="E3424" s="202" t="s">
        <v>1399</v>
      </c>
      <c r="F3424" s="202" t="s">
        <v>475</v>
      </c>
      <c r="G3424" s="253">
        <v>24.3</v>
      </c>
      <c r="H3424" s="361" t="s">
        <v>1400</v>
      </c>
      <c r="I3424" s="359" t="s">
        <v>1382</v>
      </c>
      <c r="J3424" s="358">
        <v>0.41</v>
      </c>
      <c r="K3424" s="359" t="s">
        <v>1391</v>
      </c>
      <c r="L3424" s="359" t="s">
        <v>1392</v>
      </c>
      <c r="M3424" s="368">
        <v>2010</v>
      </c>
      <c r="N3424" s="207" t="s">
        <v>1401</v>
      </c>
      <c r="O3424" s="203"/>
      <c r="P3424" t="str">
        <f t="shared" si="53"/>
        <v>Upper Mississippi River Bacteria TMDL-Unnamed creek-(07010206-526)-E. coli</v>
      </c>
    </row>
    <row r="3425" spans="1:16" ht="27.95" hidden="1" customHeight="1" x14ac:dyDescent="0.25">
      <c r="A3425" s="203" t="s">
        <v>2094</v>
      </c>
      <c r="B3425" s="202" t="s">
        <v>626</v>
      </c>
      <c r="C3425" s="203" t="s">
        <v>1397</v>
      </c>
      <c r="D3425" s="202" t="s">
        <v>1922</v>
      </c>
      <c r="E3425" s="202" t="s">
        <v>1399</v>
      </c>
      <c r="F3425" s="202" t="s">
        <v>475</v>
      </c>
      <c r="G3425" s="253">
        <v>8.83</v>
      </c>
      <c r="H3425" s="361" t="s">
        <v>1400</v>
      </c>
      <c r="I3425" s="359" t="s">
        <v>1383</v>
      </c>
      <c r="J3425" s="358">
        <v>0.74</v>
      </c>
      <c r="K3425" s="359" t="s">
        <v>1391</v>
      </c>
      <c r="L3425" s="359" t="s">
        <v>1392</v>
      </c>
      <c r="M3425" s="368">
        <v>2010</v>
      </c>
      <c r="N3425" s="207" t="s">
        <v>1401</v>
      </c>
      <c r="O3425" s="203"/>
      <c r="P3425" t="str">
        <f t="shared" si="53"/>
        <v>Upper Mississippi River Bacteria TMDL-Unnamed creek-(07010206-526)-E. coli</v>
      </c>
    </row>
    <row r="3426" spans="1:16" ht="27.95" hidden="1" customHeight="1" x14ac:dyDescent="0.25">
      <c r="A3426" s="203" t="s">
        <v>2094</v>
      </c>
      <c r="B3426" s="202" t="s">
        <v>626</v>
      </c>
      <c r="C3426" s="203" t="s">
        <v>1397</v>
      </c>
      <c r="D3426" s="202" t="s">
        <v>1922</v>
      </c>
      <c r="E3426" s="202" t="s">
        <v>1399</v>
      </c>
      <c r="F3426" s="202" t="s">
        <v>475</v>
      </c>
      <c r="G3426" s="253">
        <v>3.89</v>
      </c>
      <c r="H3426" s="361" t="s">
        <v>1400</v>
      </c>
      <c r="I3426" s="359" t="s">
        <v>1384</v>
      </c>
      <c r="J3426" s="358">
        <v>0</v>
      </c>
      <c r="K3426" s="359" t="s">
        <v>1391</v>
      </c>
      <c r="L3426" s="359" t="s">
        <v>1392</v>
      </c>
      <c r="M3426" s="368">
        <v>2010</v>
      </c>
      <c r="N3426" s="207" t="s">
        <v>1401</v>
      </c>
      <c r="O3426" s="203"/>
      <c r="P3426" t="str">
        <f t="shared" si="53"/>
        <v>Upper Mississippi River Bacteria TMDL-Unnamed creek-(07010206-526)-E. coli</v>
      </c>
    </row>
    <row r="3427" spans="1:16" ht="27.95" hidden="1" customHeight="1" x14ac:dyDescent="0.25">
      <c r="A3427" s="203" t="s">
        <v>2094</v>
      </c>
      <c r="B3427" s="202" t="s">
        <v>626</v>
      </c>
      <c r="C3427" s="203" t="s">
        <v>1397</v>
      </c>
      <c r="D3427" s="202" t="s">
        <v>1922</v>
      </c>
      <c r="E3427" s="202" t="s">
        <v>1399</v>
      </c>
      <c r="F3427" s="202" t="s">
        <v>475</v>
      </c>
      <c r="G3427" s="253">
        <v>1.59</v>
      </c>
      <c r="H3427" s="361" t="s">
        <v>1400</v>
      </c>
      <c r="I3427" s="359" t="s">
        <v>1385</v>
      </c>
      <c r="J3427" s="359" t="s">
        <v>1402</v>
      </c>
      <c r="K3427" s="359" t="s">
        <v>1391</v>
      </c>
      <c r="L3427" s="359" t="s">
        <v>1392</v>
      </c>
      <c r="M3427" s="368">
        <v>2010</v>
      </c>
      <c r="N3427" s="207" t="s">
        <v>1401</v>
      </c>
      <c r="O3427" s="203"/>
      <c r="P3427" t="str">
        <f t="shared" si="53"/>
        <v>Upper Mississippi River Bacteria TMDL-Unnamed creek-(07010206-526)-E. coli</v>
      </c>
    </row>
    <row r="3428" spans="1:16" ht="27.95" hidden="1" customHeight="1" x14ac:dyDescent="0.25">
      <c r="A3428" s="203" t="s">
        <v>2094</v>
      </c>
      <c r="B3428" s="202" t="s">
        <v>626</v>
      </c>
      <c r="C3428" s="203" t="s">
        <v>1397</v>
      </c>
      <c r="D3428" s="202" t="s">
        <v>1731</v>
      </c>
      <c r="E3428" s="202" t="s">
        <v>1732</v>
      </c>
      <c r="F3428" s="202" t="s">
        <v>475</v>
      </c>
      <c r="G3428" s="253">
        <v>138</v>
      </c>
      <c r="H3428" s="361" t="s">
        <v>1400</v>
      </c>
      <c r="I3428" s="359" t="s">
        <v>1379</v>
      </c>
      <c r="J3428" s="358">
        <v>0.79</v>
      </c>
      <c r="K3428" s="359" t="s">
        <v>1391</v>
      </c>
      <c r="L3428" s="359" t="s">
        <v>1392</v>
      </c>
      <c r="M3428" s="368">
        <v>2010</v>
      </c>
      <c r="N3428" s="207" t="s">
        <v>1401</v>
      </c>
      <c r="O3428" s="203"/>
      <c r="P3428" t="str">
        <f t="shared" si="53"/>
        <v>Upper Mississippi River Bacteria TMDL-Bassett Creek-(07010206-538)-E. coli</v>
      </c>
    </row>
    <row r="3429" spans="1:16" ht="27.95" hidden="1" customHeight="1" x14ac:dyDescent="0.25">
      <c r="A3429" s="203" t="s">
        <v>2094</v>
      </c>
      <c r="B3429" s="202" t="s">
        <v>626</v>
      </c>
      <c r="C3429" s="203" t="s">
        <v>1397</v>
      </c>
      <c r="D3429" s="202" t="s">
        <v>1731</v>
      </c>
      <c r="E3429" s="202" t="s">
        <v>1732</v>
      </c>
      <c r="F3429" s="202" t="s">
        <v>475</v>
      </c>
      <c r="G3429" s="253">
        <v>54.1</v>
      </c>
      <c r="H3429" s="361" t="s">
        <v>1400</v>
      </c>
      <c r="I3429" s="359" t="s">
        <v>1382</v>
      </c>
      <c r="J3429" s="358">
        <v>0</v>
      </c>
      <c r="K3429" s="359" t="s">
        <v>1391</v>
      </c>
      <c r="L3429" s="359" t="s">
        <v>1392</v>
      </c>
      <c r="M3429" s="368">
        <v>2010</v>
      </c>
      <c r="N3429" s="207" t="s">
        <v>1401</v>
      </c>
      <c r="O3429" s="203"/>
      <c r="P3429" t="str">
        <f t="shared" si="53"/>
        <v>Upper Mississippi River Bacteria TMDL-Bassett Creek-(07010206-538)-E. coli</v>
      </c>
    </row>
    <row r="3430" spans="1:16" ht="27.95" hidden="1" customHeight="1" x14ac:dyDescent="0.25">
      <c r="A3430" s="203" t="s">
        <v>2094</v>
      </c>
      <c r="B3430" s="202" t="s">
        <v>626</v>
      </c>
      <c r="C3430" s="203" t="s">
        <v>1397</v>
      </c>
      <c r="D3430" s="202" t="s">
        <v>1731</v>
      </c>
      <c r="E3430" s="202" t="s">
        <v>1732</v>
      </c>
      <c r="F3430" s="202" t="s">
        <v>475</v>
      </c>
      <c r="G3430" s="253">
        <v>19.899999999999999</v>
      </c>
      <c r="H3430" s="361" t="s">
        <v>1400</v>
      </c>
      <c r="I3430" s="359" t="s">
        <v>1383</v>
      </c>
      <c r="J3430" s="358">
        <v>0</v>
      </c>
      <c r="K3430" s="359" t="s">
        <v>1391</v>
      </c>
      <c r="L3430" s="359" t="s">
        <v>1392</v>
      </c>
      <c r="M3430" s="368">
        <v>2010</v>
      </c>
      <c r="N3430" s="207" t="s">
        <v>1401</v>
      </c>
      <c r="O3430" s="203"/>
      <c r="P3430" t="str">
        <f t="shared" si="53"/>
        <v>Upper Mississippi River Bacteria TMDL-Bassett Creek-(07010206-538)-E. coli</v>
      </c>
    </row>
    <row r="3431" spans="1:16" ht="27.95" hidden="1" customHeight="1" x14ac:dyDescent="0.25">
      <c r="A3431" s="203" t="s">
        <v>2094</v>
      </c>
      <c r="B3431" s="202" t="s">
        <v>626</v>
      </c>
      <c r="C3431" s="203" t="s">
        <v>1397</v>
      </c>
      <c r="D3431" s="202" t="s">
        <v>1731</v>
      </c>
      <c r="E3431" s="202" t="s">
        <v>1732</v>
      </c>
      <c r="F3431" s="202" t="s">
        <v>475</v>
      </c>
      <c r="G3431" s="253">
        <v>10.6</v>
      </c>
      <c r="H3431" s="361" t="s">
        <v>1400</v>
      </c>
      <c r="I3431" s="359" t="s">
        <v>1384</v>
      </c>
      <c r="J3431" s="358">
        <v>0.3</v>
      </c>
      <c r="K3431" s="359" t="s">
        <v>1391</v>
      </c>
      <c r="L3431" s="359" t="s">
        <v>1392</v>
      </c>
      <c r="M3431" s="368">
        <v>2010</v>
      </c>
      <c r="N3431" s="207" t="s">
        <v>1401</v>
      </c>
      <c r="O3431" s="203"/>
      <c r="P3431" t="str">
        <f t="shared" si="53"/>
        <v>Upper Mississippi River Bacteria TMDL-Bassett Creek-(07010206-538)-E. coli</v>
      </c>
    </row>
    <row r="3432" spans="1:16" ht="27.95" hidden="1" customHeight="1" x14ac:dyDescent="0.25">
      <c r="A3432" s="203" t="s">
        <v>2094</v>
      </c>
      <c r="B3432" s="202" t="s">
        <v>626</v>
      </c>
      <c r="C3432" s="203" t="s">
        <v>1397</v>
      </c>
      <c r="D3432" s="202" t="s">
        <v>1731</v>
      </c>
      <c r="E3432" s="202" t="s">
        <v>1732</v>
      </c>
      <c r="F3432" s="202" t="s">
        <v>475</v>
      </c>
      <c r="G3432" s="253">
        <v>3.56</v>
      </c>
      <c r="H3432" s="361" t="s">
        <v>1400</v>
      </c>
      <c r="I3432" s="359" t="s">
        <v>1385</v>
      </c>
      <c r="J3432" s="358">
        <v>0.37</v>
      </c>
      <c r="K3432" s="359" t="s">
        <v>1391</v>
      </c>
      <c r="L3432" s="359" t="s">
        <v>1392</v>
      </c>
      <c r="M3432" s="368">
        <v>2010</v>
      </c>
      <c r="N3432" s="207" t="s">
        <v>1401</v>
      </c>
      <c r="O3432" s="203"/>
      <c r="P3432" t="str">
        <f t="shared" si="53"/>
        <v>Upper Mississippi River Bacteria TMDL-Bassett Creek-(07010206-538)-E. coli</v>
      </c>
    </row>
    <row r="3433" spans="1:16" ht="27.95" hidden="1" customHeight="1" x14ac:dyDescent="0.25">
      <c r="A3433" s="203" t="s">
        <v>2095</v>
      </c>
      <c r="B3433" s="202" t="s">
        <v>616</v>
      </c>
      <c r="C3433" s="203" t="s">
        <v>1628</v>
      </c>
      <c r="D3433" s="202" t="s">
        <v>784</v>
      </c>
      <c r="E3433" s="202" t="s">
        <v>57</v>
      </c>
      <c r="F3433" s="202" t="s">
        <v>505</v>
      </c>
      <c r="G3433" s="253">
        <v>8.5</v>
      </c>
      <c r="H3433" s="361" t="s">
        <v>527</v>
      </c>
      <c r="I3433" s="359" t="s">
        <v>1379</v>
      </c>
      <c r="J3433" s="358">
        <v>0</v>
      </c>
      <c r="K3433" s="359" t="s">
        <v>22</v>
      </c>
      <c r="L3433" s="359" t="s">
        <v>1392</v>
      </c>
      <c r="M3433" s="368">
        <v>1999</v>
      </c>
      <c r="N3433" s="205">
        <v>41178</v>
      </c>
      <c r="O3433" s="203"/>
      <c r="P3433" t="str">
        <f t="shared" si="53"/>
        <v>Carver Creek: Turbidity TMDL-Carver Creek-(07020012-516)-TSS</v>
      </c>
    </row>
    <row r="3434" spans="1:16" ht="27.95" hidden="1" customHeight="1" x14ac:dyDescent="0.25">
      <c r="A3434" s="203" t="s">
        <v>2095</v>
      </c>
      <c r="B3434" s="202" t="s">
        <v>616</v>
      </c>
      <c r="C3434" s="203" t="s">
        <v>1628</v>
      </c>
      <c r="D3434" s="202" t="s">
        <v>784</v>
      </c>
      <c r="E3434" s="202" t="s">
        <v>57</v>
      </c>
      <c r="F3434" s="202" t="s">
        <v>505</v>
      </c>
      <c r="G3434" s="253">
        <v>2.7</v>
      </c>
      <c r="H3434" s="361" t="s">
        <v>527</v>
      </c>
      <c r="I3434" s="359" t="s">
        <v>1382</v>
      </c>
      <c r="J3434" s="358">
        <v>0</v>
      </c>
      <c r="K3434" s="359" t="s">
        <v>22</v>
      </c>
      <c r="L3434" s="359" t="s">
        <v>1392</v>
      </c>
      <c r="M3434" s="368">
        <v>1999</v>
      </c>
      <c r="N3434" s="205">
        <v>41178</v>
      </c>
      <c r="O3434" s="203"/>
      <c r="P3434" t="str">
        <f t="shared" si="53"/>
        <v>Carver Creek: Turbidity TMDL-Carver Creek-(07020012-516)-TSS</v>
      </c>
    </row>
    <row r="3435" spans="1:16" ht="27.95" hidden="1" customHeight="1" x14ac:dyDescent="0.25">
      <c r="A3435" s="203" t="s">
        <v>2095</v>
      </c>
      <c r="B3435" s="202" t="s">
        <v>616</v>
      </c>
      <c r="C3435" s="203" t="s">
        <v>1628</v>
      </c>
      <c r="D3435" s="202" t="s">
        <v>784</v>
      </c>
      <c r="E3435" s="202" t="s">
        <v>57</v>
      </c>
      <c r="F3435" s="202" t="s">
        <v>505</v>
      </c>
      <c r="G3435" s="253">
        <v>0.9</v>
      </c>
      <c r="H3435" s="361" t="s">
        <v>527</v>
      </c>
      <c r="I3435" s="359" t="s">
        <v>1383</v>
      </c>
      <c r="J3435" s="358">
        <v>0</v>
      </c>
      <c r="K3435" s="359" t="s">
        <v>22</v>
      </c>
      <c r="L3435" s="359" t="s">
        <v>1392</v>
      </c>
      <c r="M3435" s="368">
        <v>1999</v>
      </c>
      <c r="N3435" s="205">
        <v>41178</v>
      </c>
      <c r="O3435" s="203"/>
      <c r="P3435" t="str">
        <f t="shared" si="53"/>
        <v>Carver Creek: Turbidity TMDL-Carver Creek-(07020012-516)-TSS</v>
      </c>
    </row>
    <row r="3436" spans="1:16" ht="27.95" hidden="1" customHeight="1" x14ac:dyDescent="0.25">
      <c r="A3436" s="203" t="s">
        <v>2095</v>
      </c>
      <c r="B3436" s="202" t="s">
        <v>616</v>
      </c>
      <c r="C3436" s="203" t="s">
        <v>1628</v>
      </c>
      <c r="D3436" s="202" t="s">
        <v>784</v>
      </c>
      <c r="E3436" s="202" t="s">
        <v>57</v>
      </c>
      <c r="F3436" s="202" t="s">
        <v>505</v>
      </c>
      <c r="G3436" s="253">
        <v>0.3</v>
      </c>
      <c r="H3436" s="361" t="s">
        <v>527</v>
      </c>
      <c r="I3436" s="359" t="s">
        <v>1384</v>
      </c>
      <c r="J3436" s="358">
        <v>0</v>
      </c>
      <c r="K3436" s="359" t="s">
        <v>22</v>
      </c>
      <c r="L3436" s="359" t="s">
        <v>1392</v>
      </c>
      <c r="M3436" s="368">
        <v>1999</v>
      </c>
      <c r="N3436" s="205">
        <v>41178</v>
      </c>
      <c r="O3436" s="203"/>
      <c r="P3436" t="str">
        <f t="shared" si="53"/>
        <v>Carver Creek: Turbidity TMDL-Carver Creek-(07020012-516)-TSS</v>
      </c>
    </row>
    <row r="3437" spans="1:16" ht="27.95" hidden="1" customHeight="1" x14ac:dyDescent="0.25">
      <c r="A3437" s="203" t="s">
        <v>2095</v>
      </c>
      <c r="B3437" s="202" t="s">
        <v>616</v>
      </c>
      <c r="C3437" s="203" t="s">
        <v>1628</v>
      </c>
      <c r="D3437" s="202" t="s">
        <v>784</v>
      </c>
      <c r="E3437" s="202" t="s">
        <v>57</v>
      </c>
      <c r="F3437" s="202" t="s">
        <v>505</v>
      </c>
      <c r="G3437" s="253">
        <v>0.04</v>
      </c>
      <c r="H3437" s="361" t="s">
        <v>527</v>
      </c>
      <c r="I3437" s="359" t="s">
        <v>1385</v>
      </c>
      <c r="J3437" s="358">
        <v>0</v>
      </c>
      <c r="K3437" s="359" t="s">
        <v>22</v>
      </c>
      <c r="L3437" s="359" t="s">
        <v>1392</v>
      </c>
      <c r="M3437" s="368">
        <v>1999</v>
      </c>
      <c r="N3437" s="205">
        <v>41178</v>
      </c>
      <c r="O3437" s="203"/>
      <c r="P3437" t="str">
        <f t="shared" si="53"/>
        <v>Carver Creek: Turbidity TMDL-Carver Creek-(07020012-516)-TSS</v>
      </c>
    </row>
    <row r="3438" spans="1:16" ht="27.95" hidden="1" customHeight="1" x14ac:dyDescent="0.25">
      <c r="A3438" s="203" t="s">
        <v>2095</v>
      </c>
      <c r="B3438" s="203" t="s">
        <v>616</v>
      </c>
      <c r="C3438" s="203" t="s">
        <v>1535</v>
      </c>
      <c r="D3438" s="203" t="s">
        <v>2096</v>
      </c>
      <c r="E3438" s="203" t="s">
        <v>1633</v>
      </c>
      <c r="F3438" s="203" t="s">
        <v>505</v>
      </c>
      <c r="G3438" s="257">
        <v>0.56000000000000005</v>
      </c>
      <c r="H3438" s="361" t="s">
        <v>1400</v>
      </c>
      <c r="I3438" s="361" t="s">
        <v>1379</v>
      </c>
      <c r="J3438" s="361" t="s">
        <v>1402</v>
      </c>
      <c r="K3438" s="361" t="s">
        <v>1391</v>
      </c>
      <c r="L3438" s="361" t="s">
        <v>1392</v>
      </c>
      <c r="M3438" s="370">
        <v>2010</v>
      </c>
      <c r="N3438" s="207">
        <v>43903</v>
      </c>
      <c r="O3438" s="203"/>
      <c r="P3438" t="str">
        <f t="shared" si="53"/>
        <v>Lower Minnesota River WRAPS 2014-Unnamed Creek-(07020012-619)-E. coli</v>
      </c>
    </row>
    <row r="3439" spans="1:16" ht="27.95" hidden="1" customHeight="1" x14ac:dyDescent="0.25">
      <c r="A3439" s="203" t="s">
        <v>2095</v>
      </c>
      <c r="B3439" s="203" t="s">
        <v>616</v>
      </c>
      <c r="C3439" s="203" t="s">
        <v>1535</v>
      </c>
      <c r="D3439" s="203" t="s">
        <v>2096</v>
      </c>
      <c r="E3439" s="203" t="s">
        <v>1633</v>
      </c>
      <c r="F3439" s="203" t="s">
        <v>505</v>
      </c>
      <c r="G3439" s="257">
        <v>0.13</v>
      </c>
      <c r="H3439" s="361" t="s">
        <v>1400</v>
      </c>
      <c r="I3439" s="361" t="s">
        <v>1382</v>
      </c>
      <c r="J3439" s="361" t="s">
        <v>1402</v>
      </c>
      <c r="K3439" s="361" t="s">
        <v>1391</v>
      </c>
      <c r="L3439" s="361" t="s">
        <v>1392</v>
      </c>
      <c r="M3439" s="370">
        <v>2010</v>
      </c>
      <c r="N3439" s="207">
        <v>43903</v>
      </c>
      <c r="O3439" s="203"/>
      <c r="P3439" t="str">
        <f t="shared" si="53"/>
        <v>Lower Minnesota River WRAPS 2014-Unnamed Creek-(07020012-619)-E. coli</v>
      </c>
    </row>
    <row r="3440" spans="1:16" ht="27.95" hidden="1" customHeight="1" x14ac:dyDescent="0.25">
      <c r="A3440" s="203" t="s">
        <v>2095</v>
      </c>
      <c r="B3440" s="203" t="s">
        <v>616</v>
      </c>
      <c r="C3440" s="203" t="s">
        <v>1535</v>
      </c>
      <c r="D3440" s="203" t="s">
        <v>2096</v>
      </c>
      <c r="E3440" s="203" t="s">
        <v>1633</v>
      </c>
      <c r="F3440" s="203" t="s">
        <v>505</v>
      </c>
      <c r="G3440" s="257">
        <v>0.02</v>
      </c>
      <c r="H3440" s="361" t="s">
        <v>1400</v>
      </c>
      <c r="I3440" s="361" t="s">
        <v>1383</v>
      </c>
      <c r="J3440" s="361" t="s">
        <v>1402</v>
      </c>
      <c r="K3440" s="361" t="s">
        <v>1391</v>
      </c>
      <c r="L3440" s="361" t="s">
        <v>1392</v>
      </c>
      <c r="M3440" s="370">
        <v>2010</v>
      </c>
      <c r="N3440" s="207">
        <v>43903</v>
      </c>
      <c r="O3440" s="203"/>
      <c r="P3440" t="str">
        <f t="shared" si="53"/>
        <v>Lower Minnesota River WRAPS 2014-Unnamed Creek-(07020012-619)-E. coli</v>
      </c>
    </row>
    <row r="3441" spans="1:16" ht="27.95" hidden="1" customHeight="1" x14ac:dyDescent="0.25">
      <c r="A3441" s="203" t="s">
        <v>2095</v>
      </c>
      <c r="B3441" s="203" t="s">
        <v>616</v>
      </c>
      <c r="C3441" s="203" t="s">
        <v>1535</v>
      </c>
      <c r="D3441" s="203" t="s">
        <v>2096</v>
      </c>
      <c r="E3441" s="203" t="s">
        <v>1633</v>
      </c>
      <c r="F3441" s="203" t="s">
        <v>505</v>
      </c>
      <c r="G3441" s="257">
        <v>4.4000000000000003E-3</v>
      </c>
      <c r="H3441" s="361" t="s">
        <v>1400</v>
      </c>
      <c r="I3441" s="361" t="s">
        <v>1384</v>
      </c>
      <c r="J3441" s="361" t="s">
        <v>1402</v>
      </c>
      <c r="K3441" s="361" t="s">
        <v>1391</v>
      </c>
      <c r="L3441" s="361" t="s">
        <v>1392</v>
      </c>
      <c r="M3441" s="370">
        <v>2010</v>
      </c>
      <c r="N3441" s="207">
        <v>43903</v>
      </c>
      <c r="O3441" s="203"/>
      <c r="P3441" t="str">
        <f t="shared" si="53"/>
        <v>Lower Minnesota River WRAPS 2014-Unnamed Creek-(07020012-619)-E. coli</v>
      </c>
    </row>
    <row r="3442" spans="1:16" ht="27.95" hidden="1" customHeight="1" x14ac:dyDescent="0.25">
      <c r="A3442" s="203" t="s">
        <v>2095</v>
      </c>
      <c r="B3442" s="203" t="s">
        <v>616</v>
      </c>
      <c r="C3442" s="203" t="s">
        <v>1535</v>
      </c>
      <c r="D3442" s="203" t="s">
        <v>2096</v>
      </c>
      <c r="E3442" s="203" t="s">
        <v>1633</v>
      </c>
      <c r="F3442" s="203" t="s">
        <v>505</v>
      </c>
      <c r="G3442" s="257">
        <v>4.1000000000000003E-3</v>
      </c>
      <c r="H3442" s="361" t="s">
        <v>1400</v>
      </c>
      <c r="I3442" s="361" t="s">
        <v>1385</v>
      </c>
      <c r="J3442" s="361" t="s">
        <v>1402</v>
      </c>
      <c r="K3442" s="361" t="s">
        <v>1391</v>
      </c>
      <c r="L3442" s="361" t="s">
        <v>1392</v>
      </c>
      <c r="M3442" s="370">
        <v>2010</v>
      </c>
      <c r="N3442" s="207">
        <v>43903</v>
      </c>
      <c r="O3442" s="203"/>
      <c r="P3442" t="str">
        <f t="shared" si="53"/>
        <v>Lower Minnesota River WRAPS 2014-Unnamed Creek-(07020012-619)-E. coli</v>
      </c>
    </row>
    <row r="3443" spans="1:16" ht="27.95" hidden="1" customHeight="1" x14ac:dyDescent="0.25">
      <c r="A3443" s="203" t="s">
        <v>2095</v>
      </c>
      <c r="B3443" s="203" t="s">
        <v>616</v>
      </c>
      <c r="C3443" s="203" t="s">
        <v>1535</v>
      </c>
      <c r="D3443" s="203" t="s">
        <v>2021</v>
      </c>
      <c r="E3443" s="203" t="s">
        <v>2022</v>
      </c>
      <c r="F3443" s="203" t="s">
        <v>505</v>
      </c>
      <c r="G3443" s="257">
        <v>0.61</v>
      </c>
      <c r="H3443" s="361" t="s">
        <v>1400</v>
      </c>
      <c r="I3443" s="361" t="s">
        <v>1379</v>
      </c>
      <c r="J3443" s="275">
        <v>0.56999999999999995</v>
      </c>
      <c r="K3443" s="361" t="s">
        <v>1391</v>
      </c>
      <c r="L3443" s="361" t="s">
        <v>1392</v>
      </c>
      <c r="M3443" s="370">
        <v>2011</v>
      </c>
      <c r="N3443" s="207">
        <v>43903</v>
      </c>
      <c r="O3443" s="361" t="s">
        <v>1537</v>
      </c>
      <c r="P3443" t="str">
        <f t="shared" si="53"/>
        <v>Lower Minnesota River WRAPS 2014-Unnamed Ditch-(07020012-527)-E. coli</v>
      </c>
    </row>
    <row r="3444" spans="1:16" ht="27.95" hidden="1" customHeight="1" x14ac:dyDescent="0.25">
      <c r="A3444" s="203" t="s">
        <v>2095</v>
      </c>
      <c r="B3444" s="203" t="s">
        <v>616</v>
      </c>
      <c r="C3444" s="203" t="s">
        <v>1535</v>
      </c>
      <c r="D3444" s="203" t="s">
        <v>2021</v>
      </c>
      <c r="E3444" s="203" t="s">
        <v>2022</v>
      </c>
      <c r="F3444" s="203" t="s">
        <v>505</v>
      </c>
      <c r="G3444" s="257">
        <v>0.31</v>
      </c>
      <c r="H3444" s="361" t="s">
        <v>1400</v>
      </c>
      <c r="I3444" s="361" t="s">
        <v>1382</v>
      </c>
      <c r="J3444" s="275">
        <v>0.56999999999999995</v>
      </c>
      <c r="K3444" s="361" t="s">
        <v>1391</v>
      </c>
      <c r="L3444" s="361" t="s">
        <v>1392</v>
      </c>
      <c r="M3444" s="370">
        <v>2011</v>
      </c>
      <c r="N3444" s="207">
        <v>43903</v>
      </c>
      <c r="O3444" s="361" t="s">
        <v>1537</v>
      </c>
      <c r="P3444" t="str">
        <f t="shared" si="53"/>
        <v>Lower Minnesota River WRAPS 2014-Unnamed Ditch-(07020012-527)-E. coli</v>
      </c>
    </row>
    <row r="3445" spans="1:16" ht="27.95" hidden="1" customHeight="1" x14ac:dyDescent="0.25">
      <c r="A3445" s="203" t="s">
        <v>2095</v>
      </c>
      <c r="B3445" s="203" t="s">
        <v>616</v>
      </c>
      <c r="C3445" s="203" t="s">
        <v>1535</v>
      </c>
      <c r="D3445" s="203" t="s">
        <v>2021</v>
      </c>
      <c r="E3445" s="203" t="s">
        <v>2022</v>
      </c>
      <c r="F3445" s="203" t="s">
        <v>505</v>
      </c>
      <c r="G3445" s="257">
        <v>9.0999999999999998E-2</v>
      </c>
      <c r="H3445" s="361" t="s">
        <v>1400</v>
      </c>
      <c r="I3445" s="361" t="s">
        <v>1383</v>
      </c>
      <c r="J3445" s="275">
        <v>0.56999999999999995</v>
      </c>
      <c r="K3445" s="361" t="s">
        <v>1391</v>
      </c>
      <c r="L3445" s="361" t="s">
        <v>1392</v>
      </c>
      <c r="M3445" s="370">
        <v>2011</v>
      </c>
      <c r="N3445" s="207">
        <v>43903</v>
      </c>
      <c r="O3445" s="361" t="s">
        <v>1537</v>
      </c>
      <c r="P3445" t="str">
        <f t="shared" si="53"/>
        <v>Lower Minnesota River WRAPS 2014-Unnamed Ditch-(07020012-527)-E. coli</v>
      </c>
    </row>
    <row r="3446" spans="1:16" ht="27.95" hidden="1" customHeight="1" x14ac:dyDescent="0.25">
      <c r="A3446" s="203" t="s">
        <v>2095</v>
      </c>
      <c r="B3446" s="203" t="s">
        <v>616</v>
      </c>
      <c r="C3446" s="203" t="s">
        <v>1535</v>
      </c>
      <c r="D3446" s="203" t="s">
        <v>2021</v>
      </c>
      <c r="E3446" s="203" t="s">
        <v>2022</v>
      </c>
      <c r="F3446" s="203" t="s">
        <v>505</v>
      </c>
      <c r="G3446" s="257">
        <v>2.1999999999999999E-2</v>
      </c>
      <c r="H3446" s="361" t="s">
        <v>1400</v>
      </c>
      <c r="I3446" s="361" t="s">
        <v>1384</v>
      </c>
      <c r="J3446" s="275">
        <v>0.56999999999999995</v>
      </c>
      <c r="K3446" s="361" t="s">
        <v>1391</v>
      </c>
      <c r="L3446" s="361" t="s">
        <v>1392</v>
      </c>
      <c r="M3446" s="370">
        <v>2011</v>
      </c>
      <c r="N3446" s="207">
        <v>43903</v>
      </c>
      <c r="O3446" s="361" t="s">
        <v>1537</v>
      </c>
      <c r="P3446" t="str">
        <f t="shared" si="53"/>
        <v>Lower Minnesota River WRAPS 2014-Unnamed Ditch-(07020012-527)-E. coli</v>
      </c>
    </row>
    <row r="3447" spans="1:16" ht="27.95" hidden="1" customHeight="1" x14ac:dyDescent="0.25">
      <c r="A3447" s="203" t="s">
        <v>2095</v>
      </c>
      <c r="B3447" s="203" t="s">
        <v>616</v>
      </c>
      <c r="C3447" s="203" t="s">
        <v>1535</v>
      </c>
      <c r="D3447" s="203" t="s">
        <v>2021</v>
      </c>
      <c r="E3447" s="203" t="s">
        <v>2022</v>
      </c>
      <c r="F3447" s="203" t="s">
        <v>505</v>
      </c>
      <c r="G3447" s="257">
        <v>5.7000000000000002E-3</v>
      </c>
      <c r="H3447" s="361" t="s">
        <v>1400</v>
      </c>
      <c r="I3447" s="361" t="s">
        <v>1385</v>
      </c>
      <c r="J3447" s="275">
        <v>0.56999999999999995</v>
      </c>
      <c r="K3447" s="361" t="s">
        <v>1391</v>
      </c>
      <c r="L3447" s="361" t="s">
        <v>1392</v>
      </c>
      <c r="M3447" s="370">
        <v>2011</v>
      </c>
      <c r="N3447" s="207">
        <v>43903</v>
      </c>
      <c r="O3447" s="361" t="s">
        <v>1537</v>
      </c>
      <c r="P3447" t="str">
        <f t="shared" si="53"/>
        <v>Lower Minnesota River WRAPS 2014-Unnamed Ditch-(07020012-527)-E. coli</v>
      </c>
    </row>
    <row r="3448" spans="1:16" ht="27.95" hidden="1" customHeight="1" x14ac:dyDescent="0.25">
      <c r="A3448" s="203" t="s">
        <v>2095</v>
      </c>
      <c r="B3448" s="202" t="s">
        <v>616</v>
      </c>
      <c r="C3448" s="203" t="s">
        <v>1653</v>
      </c>
      <c r="D3448" s="202" t="s">
        <v>1654</v>
      </c>
      <c r="E3448" s="202" t="s">
        <v>1655</v>
      </c>
      <c r="F3448" s="202" t="s">
        <v>505</v>
      </c>
      <c r="G3448" s="253">
        <v>0.54</v>
      </c>
      <c r="H3448" s="361" t="s">
        <v>1433</v>
      </c>
      <c r="I3448" s="359" t="s">
        <v>1407</v>
      </c>
      <c r="J3448" s="358" t="s">
        <v>1380</v>
      </c>
      <c r="K3448" s="359" t="s">
        <v>1113</v>
      </c>
      <c r="L3448" s="359" t="s">
        <v>1408</v>
      </c>
      <c r="M3448" s="370">
        <v>2003</v>
      </c>
      <c r="N3448" s="205">
        <v>40658</v>
      </c>
      <c r="O3448" s="203"/>
      <c r="P3448" t="str">
        <f t="shared" si="53"/>
        <v>Minnehaha Creek Watershed Lakes TMDL-Parley-(10-0042-00)-TP</v>
      </c>
    </row>
    <row r="3449" spans="1:16" ht="27.95" hidden="1" customHeight="1" x14ac:dyDescent="0.25">
      <c r="A3449" s="203" t="s">
        <v>2095</v>
      </c>
      <c r="B3449" s="202" t="s">
        <v>616</v>
      </c>
      <c r="C3449" s="203" t="s">
        <v>1653</v>
      </c>
      <c r="D3449" s="202" t="s">
        <v>1654</v>
      </c>
      <c r="E3449" s="202" t="s">
        <v>1655</v>
      </c>
      <c r="F3449" s="202" t="s">
        <v>505</v>
      </c>
      <c r="G3449" s="253">
        <v>1.48E-3</v>
      </c>
      <c r="H3449" s="361" t="s">
        <v>1414</v>
      </c>
      <c r="I3449" s="359" t="s">
        <v>1407</v>
      </c>
      <c r="J3449" s="358" t="s">
        <v>1380</v>
      </c>
      <c r="K3449" s="359" t="s">
        <v>1113</v>
      </c>
      <c r="L3449" s="359" t="s">
        <v>1392</v>
      </c>
      <c r="M3449" s="370">
        <v>2003</v>
      </c>
      <c r="N3449" s="205">
        <v>40658</v>
      </c>
      <c r="O3449" s="203"/>
      <c r="P3449" t="str">
        <f t="shared" si="53"/>
        <v>Minnehaha Creek Watershed Lakes TMDL-Parley-(10-0042-00)-TP</v>
      </c>
    </row>
    <row r="3450" spans="1:16" ht="27.95" hidden="1" customHeight="1" x14ac:dyDescent="0.25">
      <c r="A3450" s="203" t="s">
        <v>2095</v>
      </c>
      <c r="B3450" s="202" t="s">
        <v>616</v>
      </c>
      <c r="C3450" s="203" t="s">
        <v>1719</v>
      </c>
      <c r="D3450" s="202" t="s">
        <v>2097</v>
      </c>
      <c r="E3450" s="202" t="s">
        <v>2098</v>
      </c>
      <c r="F3450" s="202" t="s">
        <v>505</v>
      </c>
      <c r="G3450" s="253">
        <v>90.6</v>
      </c>
      <c r="H3450" s="361" t="s">
        <v>1433</v>
      </c>
      <c r="I3450" s="359" t="s">
        <v>1407</v>
      </c>
      <c r="J3450" s="358">
        <v>0.72519999999999996</v>
      </c>
      <c r="K3450" s="359" t="s">
        <v>1113</v>
      </c>
      <c r="L3450" s="359" t="s">
        <v>1408</v>
      </c>
      <c r="M3450" s="368">
        <v>2011</v>
      </c>
      <c r="N3450" s="205">
        <v>43593</v>
      </c>
      <c r="O3450" s="203"/>
      <c r="P3450" t="str">
        <f t="shared" si="53"/>
        <v>South Fork Crow River WRAPS 2012-Mud-(10-0094-00)-TP</v>
      </c>
    </row>
    <row r="3451" spans="1:16" ht="27.95" hidden="1" customHeight="1" x14ac:dyDescent="0.25">
      <c r="A3451" s="203" t="s">
        <v>2095</v>
      </c>
      <c r="B3451" s="202" t="s">
        <v>616</v>
      </c>
      <c r="C3451" s="203" t="s">
        <v>1719</v>
      </c>
      <c r="D3451" s="202" t="s">
        <v>2097</v>
      </c>
      <c r="E3451" s="202" t="s">
        <v>2098</v>
      </c>
      <c r="F3451" s="202" t="s">
        <v>505</v>
      </c>
      <c r="G3451" s="253">
        <v>0.25</v>
      </c>
      <c r="H3451" s="361" t="s">
        <v>1414</v>
      </c>
      <c r="I3451" s="359" t="s">
        <v>1407</v>
      </c>
      <c r="J3451" s="358">
        <v>0.72519999999999996</v>
      </c>
      <c r="K3451" s="359" t="s">
        <v>1113</v>
      </c>
      <c r="L3451" s="359" t="s">
        <v>1392</v>
      </c>
      <c r="M3451" s="368">
        <v>2011</v>
      </c>
      <c r="N3451" s="205">
        <v>43593</v>
      </c>
      <c r="O3451" s="203"/>
      <c r="P3451" t="str">
        <f t="shared" si="53"/>
        <v>South Fork Crow River WRAPS 2012-Mud-(10-0094-00)-TP</v>
      </c>
    </row>
    <row r="3452" spans="1:16" ht="27.95" hidden="1" customHeight="1" x14ac:dyDescent="0.25">
      <c r="A3452" s="203" t="s">
        <v>2095</v>
      </c>
      <c r="B3452" s="202" t="s">
        <v>616</v>
      </c>
      <c r="C3452" s="203" t="s">
        <v>1719</v>
      </c>
      <c r="D3452" s="202" t="s">
        <v>1991</v>
      </c>
      <c r="E3452" s="202" t="s">
        <v>1440</v>
      </c>
      <c r="F3452" s="202" t="s">
        <v>505</v>
      </c>
      <c r="G3452" s="253">
        <v>66.599999999999994</v>
      </c>
      <c r="H3452" s="361" t="s">
        <v>1433</v>
      </c>
      <c r="I3452" s="359" t="s">
        <v>1407</v>
      </c>
      <c r="J3452" s="358">
        <v>0.81620000000000004</v>
      </c>
      <c r="K3452" s="359" t="s">
        <v>1113</v>
      </c>
      <c r="L3452" s="359" t="s">
        <v>1408</v>
      </c>
      <c r="M3452" s="368">
        <v>2011</v>
      </c>
      <c r="N3452" s="205">
        <v>43593</v>
      </c>
      <c r="O3452" s="203"/>
      <c r="P3452" t="str">
        <f t="shared" si="53"/>
        <v>South Fork Crow River WRAPS 2012-Rice-(86-0032-00)-TP</v>
      </c>
    </row>
    <row r="3453" spans="1:16" ht="27.95" hidden="1" customHeight="1" x14ac:dyDescent="0.25">
      <c r="A3453" s="203" t="s">
        <v>2095</v>
      </c>
      <c r="B3453" s="202" t="s">
        <v>616</v>
      </c>
      <c r="C3453" s="203" t="s">
        <v>1719</v>
      </c>
      <c r="D3453" s="202" t="s">
        <v>1991</v>
      </c>
      <c r="E3453" s="202" t="s">
        <v>1440</v>
      </c>
      <c r="F3453" s="202" t="s">
        <v>505</v>
      </c>
      <c r="G3453" s="253">
        <v>0.18</v>
      </c>
      <c r="H3453" s="361" t="s">
        <v>1414</v>
      </c>
      <c r="I3453" s="359" t="s">
        <v>1407</v>
      </c>
      <c r="J3453" s="358">
        <v>0.81820000000000004</v>
      </c>
      <c r="K3453" s="359" t="s">
        <v>1113</v>
      </c>
      <c r="L3453" s="359" t="s">
        <v>1392</v>
      </c>
      <c r="M3453" s="368">
        <v>2011</v>
      </c>
      <c r="N3453" s="205">
        <v>43593</v>
      </c>
      <c r="O3453" s="203"/>
      <c r="P3453" t="str">
        <f t="shared" si="53"/>
        <v>South Fork Crow River WRAPS 2012-Rice-(86-0032-00)-TP</v>
      </c>
    </row>
    <row r="3454" spans="1:16" ht="27.95" hidden="1" customHeight="1" x14ac:dyDescent="0.25">
      <c r="A3454" s="203" t="s">
        <v>2095</v>
      </c>
      <c r="B3454" s="202" t="s">
        <v>616</v>
      </c>
      <c r="C3454" s="203" t="s">
        <v>1719</v>
      </c>
      <c r="D3454" s="202" t="s">
        <v>1720</v>
      </c>
      <c r="E3454" s="202" t="s">
        <v>1721</v>
      </c>
      <c r="F3454" s="202" t="s">
        <v>505</v>
      </c>
      <c r="G3454" s="253">
        <v>101.23</v>
      </c>
      <c r="H3454" s="361" t="s">
        <v>1400</v>
      </c>
      <c r="I3454" s="359" t="s">
        <v>1379</v>
      </c>
      <c r="J3454" s="358">
        <v>0.32</v>
      </c>
      <c r="K3454" s="359" t="s">
        <v>1391</v>
      </c>
      <c r="L3454" s="359" t="s">
        <v>1392</v>
      </c>
      <c r="M3454" s="368">
        <v>2013</v>
      </c>
      <c r="N3454" s="205">
        <v>43593</v>
      </c>
      <c r="O3454" s="203"/>
      <c r="P3454" t="str">
        <f t="shared" si="53"/>
        <v>South Fork Crow River WRAPS 2012-Crow River, South Fork-(07010205-508)-E. coli</v>
      </c>
    </row>
    <row r="3455" spans="1:16" ht="27.95" hidden="1" customHeight="1" x14ac:dyDescent="0.25">
      <c r="A3455" s="203" t="s">
        <v>2095</v>
      </c>
      <c r="B3455" s="202" t="s">
        <v>616</v>
      </c>
      <c r="C3455" s="203" t="s">
        <v>1719</v>
      </c>
      <c r="D3455" s="202" t="s">
        <v>1720</v>
      </c>
      <c r="E3455" s="202" t="s">
        <v>1721</v>
      </c>
      <c r="F3455" s="202" t="s">
        <v>505</v>
      </c>
      <c r="G3455" s="253">
        <v>27.72</v>
      </c>
      <c r="H3455" s="361" t="s">
        <v>1400</v>
      </c>
      <c r="I3455" s="359" t="s">
        <v>1382</v>
      </c>
      <c r="J3455" s="358">
        <v>0.33</v>
      </c>
      <c r="K3455" s="359" t="s">
        <v>1391</v>
      </c>
      <c r="L3455" s="359" t="s">
        <v>1392</v>
      </c>
      <c r="M3455" s="368">
        <v>2013</v>
      </c>
      <c r="N3455" s="205">
        <v>43593</v>
      </c>
      <c r="O3455" s="203"/>
      <c r="P3455" t="str">
        <f t="shared" si="53"/>
        <v>South Fork Crow River WRAPS 2012-Crow River, South Fork-(07010205-508)-E. coli</v>
      </c>
    </row>
    <row r="3456" spans="1:16" ht="27.95" hidden="1" customHeight="1" x14ac:dyDescent="0.25">
      <c r="A3456" s="203" t="s">
        <v>2095</v>
      </c>
      <c r="B3456" s="202" t="s">
        <v>616</v>
      </c>
      <c r="C3456" s="203" t="s">
        <v>1719</v>
      </c>
      <c r="D3456" s="202" t="s">
        <v>1720</v>
      </c>
      <c r="E3456" s="202" t="s">
        <v>1721</v>
      </c>
      <c r="F3456" s="202" t="s">
        <v>505</v>
      </c>
      <c r="G3456" s="253">
        <v>8.02</v>
      </c>
      <c r="H3456" s="361" t="s">
        <v>1400</v>
      </c>
      <c r="I3456" s="359" t="s">
        <v>1383</v>
      </c>
      <c r="J3456" s="358">
        <v>0.47</v>
      </c>
      <c r="K3456" s="359" t="s">
        <v>1391</v>
      </c>
      <c r="L3456" s="359" t="s">
        <v>1392</v>
      </c>
      <c r="M3456" s="368">
        <v>2013</v>
      </c>
      <c r="N3456" s="205">
        <v>43593</v>
      </c>
      <c r="O3456" s="203"/>
      <c r="P3456" t="str">
        <f t="shared" si="53"/>
        <v>South Fork Crow River WRAPS 2012-Crow River, South Fork-(07010205-508)-E. coli</v>
      </c>
    </row>
    <row r="3457" spans="1:16" ht="27.95" hidden="1" customHeight="1" x14ac:dyDescent="0.25">
      <c r="A3457" s="203" t="s">
        <v>2095</v>
      </c>
      <c r="B3457" s="202" t="s">
        <v>616</v>
      </c>
      <c r="C3457" s="203" t="s">
        <v>1719</v>
      </c>
      <c r="D3457" s="202" t="s">
        <v>1720</v>
      </c>
      <c r="E3457" s="202" t="s">
        <v>1721</v>
      </c>
      <c r="F3457" s="202" t="s">
        <v>505</v>
      </c>
      <c r="G3457" s="253">
        <v>2.37</v>
      </c>
      <c r="H3457" s="361" t="s">
        <v>1400</v>
      </c>
      <c r="I3457" s="359" t="s">
        <v>1384</v>
      </c>
      <c r="J3457" s="358">
        <v>0.36</v>
      </c>
      <c r="K3457" s="359" t="s">
        <v>1391</v>
      </c>
      <c r="L3457" s="359" t="s">
        <v>1392</v>
      </c>
      <c r="M3457" s="368">
        <v>2013</v>
      </c>
      <c r="N3457" s="205">
        <v>43593</v>
      </c>
      <c r="O3457" s="203"/>
      <c r="P3457" t="str">
        <f t="shared" si="53"/>
        <v>South Fork Crow River WRAPS 2012-Crow River, South Fork-(07010205-508)-E. coli</v>
      </c>
    </row>
    <row r="3458" spans="1:16" ht="27.95" hidden="1" customHeight="1" x14ac:dyDescent="0.25">
      <c r="A3458" s="203" t="s">
        <v>2095</v>
      </c>
      <c r="B3458" s="202" t="s">
        <v>616</v>
      </c>
      <c r="C3458" s="203" t="s">
        <v>1719</v>
      </c>
      <c r="D3458" s="202" t="s">
        <v>1720</v>
      </c>
      <c r="E3458" s="202" t="s">
        <v>1721</v>
      </c>
      <c r="F3458" s="202" t="s">
        <v>505</v>
      </c>
      <c r="G3458" s="253" t="s">
        <v>515</v>
      </c>
      <c r="H3458" s="361" t="s">
        <v>1400</v>
      </c>
      <c r="I3458" s="359" t="s">
        <v>1385</v>
      </c>
      <c r="J3458" s="359" t="s">
        <v>515</v>
      </c>
      <c r="K3458" s="359" t="s">
        <v>1391</v>
      </c>
      <c r="L3458" s="359" t="s">
        <v>1392</v>
      </c>
      <c r="M3458" s="368">
        <v>2013</v>
      </c>
      <c r="N3458" s="205">
        <v>43593</v>
      </c>
      <c r="O3458" s="203"/>
      <c r="P3458" t="str">
        <f t="shared" si="53"/>
        <v>South Fork Crow River WRAPS 2012-Crow River, South Fork-(07010205-508)-E. coli</v>
      </c>
    </row>
    <row r="3459" spans="1:16" ht="27.95" hidden="1" customHeight="1" x14ac:dyDescent="0.25">
      <c r="A3459" s="203" t="s">
        <v>2095</v>
      </c>
      <c r="B3459" s="202" t="s">
        <v>616</v>
      </c>
      <c r="C3459" s="203" t="s">
        <v>1719</v>
      </c>
      <c r="D3459" s="202" t="s">
        <v>1720</v>
      </c>
      <c r="E3459" s="202" t="s">
        <v>1721</v>
      </c>
      <c r="F3459" s="202" t="s">
        <v>475</v>
      </c>
      <c r="G3459" s="253">
        <v>10.199999999999999</v>
      </c>
      <c r="H3459" s="361" t="s">
        <v>488</v>
      </c>
      <c r="I3459" s="359" t="s">
        <v>1379</v>
      </c>
      <c r="J3459" s="358">
        <v>0.49</v>
      </c>
      <c r="K3459" s="359" t="s">
        <v>22</v>
      </c>
      <c r="L3459" s="359" t="s">
        <v>1392</v>
      </c>
      <c r="M3459" s="368">
        <v>2007</v>
      </c>
      <c r="N3459" s="205">
        <v>43593</v>
      </c>
      <c r="O3459" s="203"/>
      <c r="P3459" t="str">
        <f t="shared" ref="P3459:P3522" si="54">CONCATENATE(C3459, "-", E3459, "-","(", D3459,")", "-",K3459)</f>
        <v>South Fork Crow River WRAPS 2012-Crow River, South Fork-(07010205-508)-TSS</v>
      </c>
    </row>
    <row r="3460" spans="1:16" ht="27.95" hidden="1" customHeight="1" x14ac:dyDescent="0.25">
      <c r="A3460" s="203" t="s">
        <v>2095</v>
      </c>
      <c r="B3460" s="202" t="s">
        <v>616</v>
      </c>
      <c r="C3460" s="203" t="s">
        <v>1719</v>
      </c>
      <c r="D3460" s="202" t="s">
        <v>1720</v>
      </c>
      <c r="E3460" s="202" t="s">
        <v>1721</v>
      </c>
      <c r="F3460" s="202" t="s">
        <v>475</v>
      </c>
      <c r="G3460" s="253">
        <v>4</v>
      </c>
      <c r="H3460" s="361" t="s">
        <v>488</v>
      </c>
      <c r="I3460" s="359" t="s">
        <v>1382</v>
      </c>
      <c r="J3460" s="358">
        <v>0.09</v>
      </c>
      <c r="K3460" s="359" t="s">
        <v>22</v>
      </c>
      <c r="L3460" s="359" t="s">
        <v>1392</v>
      </c>
      <c r="M3460" s="368">
        <v>2007</v>
      </c>
      <c r="N3460" s="205">
        <v>43593</v>
      </c>
      <c r="O3460" s="203"/>
      <c r="P3460" t="str">
        <f t="shared" si="54"/>
        <v>South Fork Crow River WRAPS 2012-Crow River, South Fork-(07010205-508)-TSS</v>
      </c>
    </row>
    <row r="3461" spans="1:16" ht="27.95" hidden="1" customHeight="1" x14ac:dyDescent="0.25">
      <c r="A3461" s="203" t="s">
        <v>2095</v>
      </c>
      <c r="B3461" s="202" t="s">
        <v>616</v>
      </c>
      <c r="C3461" s="203" t="s">
        <v>1719</v>
      </c>
      <c r="D3461" s="202" t="s">
        <v>1720</v>
      </c>
      <c r="E3461" s="202" t="s">
        <v>1721</v>
      </c>
      <c r="F3461" s="202" t="s">
        <v>475</v>
      </c>
      <c r="G3461" s="253">
        <v>1.2</v>
      </c>
      <c r="H3461" s="361" t="s">
        <v>488</v>
      </c>
      <c r="I3461" s="359" t="s">
        <v>1383</v>
      </c>
      <c r="J3461" s="358">
        <v>0</v>
      </c>
      <c r="K3461" s="359" t="s">
        <v>22</v>
      </c>
      <c r="L3461" s="359" t="s">
        <v>1392</v>
      </c>
      <c r="M3461" s="368">
        <v>2007</v>
      </c>
      <c r="N3461" s="205">
        <v>43593</v>
      </c>
      <c r="O3461" s="203"/>
      <c r="P3461" t="str">
        <f t="shared" si="54"/>
        <v>South Fork Crow River WRAPS 2012-Crow River, South Fork-(07010205-508)-TSS</v>
      </c>
    </row>
    <row r="3462" spans="1:16" ht="27.95" hidden="1" customHeight="1" x14ac:dyDescent="0.25">
      <c r="A3462" s="203" t="s">
        <v>2095</v>
      </c>
      <c r="B3462" s="202" t="s">
        <v>616</v>
      </c>
      <c r="C3462" s="203" t="s">
        <v>1719</v>
      </c>
      <c r="D3462" s="202" t="s">
        <v>1720</v>
      </c>
      <c r="E3462" s="202" t="s">
        <v>1721</v>
      </c>
      <c r="F3462" s="202" t="s">
        <v>475</v>
      </c>
      <c r="G3462" s="253">
        <v>0.3</v>
      </c>
      <c r="H3462" s="361" t="s">
        <v>488</v>
      </c>
      <c r="I3462" s="359" t="s">
        <v>1384</v>
      </c>
      <c r="J3462" s="358">
        <v>0</v>
      </c>
      <c r="K3462" s="359" t="s">
        <v>22</v>
      </c>
      <c r="L3462" s="359" t="s">
        <v>1392</v>
      </c>
      <c r="M3462" s="368">
        <v>2007</v>
      </c>
      <c r="N3462" s="205">
        <v>43593</v>
      </c>
      <c r="O3462" s="203"/>
      <c r="P3462" t="str">
        <f t="shared" si="54"/>
        <v>South Fork Crow River WRAPS 2012-Crow River, South Fork-(07010205-508)-TSS</v>
      </c>
    </row>
    <row r="3463" spans="1:16" ht="27.95" hidden="1" customHeight="1" x14ac:dyDescent="0.25">
      <c r="A3463" s="203" t="s">
        <v>2095</v>
      </c>
      <c r="B3463" s="202" t="s">
        <v>616</v>
      </c>
      <c r="C3463" s="203" t="s">
        <v>1719</v>
      </c>
      <c r="D3463" s="202" t="s">
        <v>1720</v>
      </c>
      <c r="E3463" s="202" t="s">
        <v>1721</v>
      </c>
      <c r="F3463" s="202" t="s">
        <v>475</v>
      </c>
      <c r="G3463" s="253" t="s">
        <v>1722</v>
      </c>
      <c r="H3463" s="361" t="s">
        <v>488</v>
      </c>
      <c r="I3463" s="359" t="s">
        <v>1385</v>
      </c>
      <c r="J3463" s="358">
        <v>0</v>
      </c>
      <c r="K3463" s="359" t="s">
        <v>22</v>
      </c>
      <c r="L3463" s="359" t="s">
        <v>1392</v>
      </c>
      <c r="M3463" s="368">
        <v>2007</v>
      </c>
      <c r="N3463" s="205">
        <v>43593</v>
      </c>
      <c r="O3463" s="203"/>
      <c r="P3463" t="str">
        <f t="shared" si="54"/>
        <v>South Fork Crow River WRAPS 2012-Crow River, South Fork-(07010205-508)-TSS</v>
      </c>
    </row>
    <row r="3464" spans="1:16" ht="27.95" hidden="1" customHeight="1" x14ac:dyDescent="0.25">
      <c r="A3464" s="203" t="s">
        <v>2095</v>
      </c>
      <c r="B3464" s="202" t="s">
        <v>616</v>
      </c>
      <c r="C3464" s="203" t="s">
        <v>1403</v>
      </c>
      <c r="D3464" s="202" t="s">
        <v>1404</v>
      </c>
      <c r="E3464" s="202" t="s">
        <v>1405</v>
      </c>
      <c r="F3464" s="202" t="s">
        <v>475</v>
      </c>
      <c r="G3464" s="253">
        <v>154</v>
      </c>
      <c r="H3464" s="361" t="s">
        <v>1406</v>
      </c>
      <c r="I3464" s="359" t="s">
        <v>1407</v>
      </c>
      <c r="J3464" s="359" t="s">
        <v>1380</v>
      </c>
      <c r="K3464" s="359" t="s">
        <v>22</v>
      </c>
      <c r="L3464" s="359" t="s">
        <v>1408</v>
      </c>
      <c r="M3464" s="368" t="s">
        <v>1407</v>
      </c>
      <c r="N3464" s="205">
        <v>42486</v>
      </c>
      <c r="O3464" s="203"/>
      <c r="P3464" t="str">
        <f t="shared" si="54"/>
        <v>South Metro Mississippi TSS TMDL-Mississippi River-(07040001-531)-TSS</v>
      </c>
    </row>
    <row r="3465" spans="1:16" ht="27.95" hidden="1" customHeight="1" x14ac:dyDescent="0.25">
      <c r="A3465" s="203" t="s">
        <v>2095</v>
      </c>
      <c r="B3465" s="202" t="s">
        <v>616</v>
      </c>
      <c r="C3465" s="203" t="s">
        <v>1461</v>
      </c>
      <c r="D3465" s="202" t="s">
        <v>1658</v>
      </c>
      <c r="E3465" s="202" t="s">
        <v>1659</v>
      </c>
      <c r="F3465" s="202" t="s">
        <v>475</v>
      </c>
      <c r="G3465" s="254">
        <v>28679140</v>
      </c>
      <c r="H3465" s="361" t="s">
        <v>1433</v>
      </c>
      <c r="I3465" s="359" t="s">
        <v>1407</v>
      </c>
      <c r="J3465" s="359" t="s">
        <v>1380</v>
      </c>
      <c r="K3465" s="359" t="s">
        <v>8</v>
      </c>
      <c r="L3465" s="359" t="s">
        <v>1408</v>
      </c>
      <c r="M3465" s="368" t="s">
        <v>1407</v>
      </c>
      <c r="N3465" s="205">
        <v>42530</v>
      </c>
      <c r="O3465" s="203"/>
      <c r="P3465" t="str">
        <f t="shared" si="54"/>
        <v>Twin Cities Metro Area Chloride TMDL and Management Plan-Minnehaha Creek-(07010206-539)-Chloride</v>
      </c>
    </row>
    <row r="3466" spans="1:16" ht="27.95" hidden="1" customHeight="1" x14ac:dyDescent="0.25">
      <c r="A3466" s="203" t="s">
        <v>2095</v>
      </c>
      <c r="B3466" s="202" t="s">
        <v>616</v>
      </c>
      <c r="C3466" s="203" t="s">
        <v>1461</v>
      </c>
      <c r="D3466" s="202" t="s">
        <v>1658</v>
      </c>
      <c r="E3466" s="202" t="s">
        <v>1659</v>
      </c>
      <c r="F3466" s="202" t="s">
        <v>475</v>
      </c>
      <c r="G3466" s="254">
        <v>189928</v>
      </c>
      <c r="H3466" s="361" t="s">
        <v>1414</v>
      </c>
      <c r="I3466" s="359" t="s">
        <v>1407</v>
      </c>
      <c r="J3466" s="359" t="s">
        <v>1380</v>
      </c>
      <c r="K3466" s="359" t="s">
        <v>8</v>
      </c>
      <c r="L3466" s="359" t="s">
        <v>1392</v>
      </c>
      <c r="M3466" s="368" t="s">
        <v>1407</v>
      </c>
      <c r="N3466" s="205">
        <v>42530</v>
      </c>
      <c r="O3466" s="203"/>
      <c r="P3466" t="str">
        <f t="shared" si="54"/>
        <v>Twin Cities Metro Area Chloride TMDL and Management Plan-Minnehaha Creek-(07010206-539)-Chloride</v>
      </c>
    </row>
    <row r="3467" spans="1:16" ht="27.95" hidden="1" customHeight="1" x14ac:dyDescent="0.25">
      <c r="A3467" s="203" t="s">
        <v>2095</v>
      </c>
      <c r="B3467" s="202" t="s">
        <v>616</v>
      </c>
      <c r="C3467" s="203" t="s">
        <v>1660</v>
      </c>
      <c r="D3467" s="202" t="s">
        <v>1924</v>
      </c>
      <c r="E3467" s="202" t="s">
        <v>1925</v>
      </c>
      <c r="F3467" s="202" t="s">
        <v>505</v>
      </c>
      <c r="G3467" s="253">
        <v>8.09</v>
      </c>
      <c r="H3467" s="361" t="s">
        <v>1433</v>
      </c>
      <c r="I3467" s="359" t="s">
        <v>1407</v>
      </c>
      <c r="J3467" s="358">
        <v>0</v>
      </c>
      <c r="K3467" s="359" t="s">
        <v>1113</v>
      </c>
      <c r="L3467" s="359" t="s">
        <v>1408</v>
      </c>
      <c r="M3467" s="368">
        <v>2006</v>
      </c>
      <c r="N3467" s="207" t="s">
        <v>1663</v>
      </c>
      <c r="O3467" s="203"/>
      <c r="P3467" t="str">
        <f t="shared" si="54"/>
        <v>Upper Minnehaha Creek Watershed TMDL-Stone-(10-0056-00)-TP</v>
      </c>
    </row>
    <row r="3468" spans="1:16" ht="27.95" hidden="1" customHeight="1" x14ac:dyDescent="0.25">
      <c r="A3468" s="203" t="s">
        <v>2095</v>
      </c>
      <c r="B3468" s="202" t="s">
        <v>616</v>
      </c>
      <c r="C3468" s="203" t="s">
        <v>1660</v>
      </c>
      <c r="D3468" s="202" t="s">
        <v>1924</v>
      </c>
      <c r="E3468" s="202" t="s">
        <v>1925</v>
      </c>
      <c r="F3468" s="202" t="s">
        <v>505</v>
      </c>
      <c r="G3468" s="253">
        <v>2.2100000000000002E-2</v>
      </c>
      <c r="H3468" s="361" t="s">
        <v>1414</v>
      </c>
      <c r="I3468" s="359" t="s">
        <v>1407</v>
      </c>
      <c r="J3468" s="358">
        <v>0</v>
      </c>
      <c r="K3468" s="359" t="s">
        <v>1113</v>
      </c>
      <c r="L3468" s="359" t="s">
        <v>1392</v>
      </c>
      <c r="M3468" s="368">
        <v>2006</v>
      </c>
      <c r="N3468" s="207" t="s">
        <v>1663</v>
      </c>
      <c r="O3468" s="203"/>
      <c r="P3468" t="str">
        <f t="shared" si="54"/>
        <v>Upper Minnehaha Creek Watershed TMDL-Stone-(10-0056-00)-TP</v>
      </c>
    </row>
    <row r="3469" spans="1:16" ht="27.95" hidden="1" customHeight="1" x14ac:dyDescent="0.25">
      <c r="A3469" s="203" t="s">
        <v>2095</v>
      </c>
      <c r="B3469" s="202" t="s">
        <v>616</v>
      </c>
      <c r="C3469" s="203" t="s">
        <v>1660</v>
      </c>
      <c r="D3469" s="202" t="s">
        <v>1932</v>
      </c>
      <c r="E3469" s="202" t="s">
        <v>1933</v>
      </c>
      <c r="F3469" s="202" t="s">
        <v>505</v>
      </c>
      <c r="G3469" s="253">
        <v>381.51</v>
      </c>
      <c r="H3469" s="361" t="s">
        <v>1433</v>
      </c>
      <c r="I3469" s="359" t="s">
        <v>1407</v>
      </c>
      <c r="J3469" s="358">
        <v>0.7036</v>
      </c>
      <c r="K3469" s="359" t="s">
        <v>1113</v>
      </c>
      <c r="L3469" s="359" t="s">
        <v>1408</v>
      </c>
      <c r="M3469" s="368">
        <v>2008</v>
      </c>
      <c r="N3469" s="207" t="s">
        <v>1663</v>
      </c>
      <c r="O3469" s="203"/>
      <c r="P3469" t="str">
        <f t="shared" si="54"/>
        <v>Upper Minnehaha Creek Watershed TMDL-Minnetonka-Halsteds Bay-(27-0133-09)-TP</v>
      </c>
    </row>
    <row r="3470" spans="1:16" ht="27.95" hidden="1" customHeight="1" x14ac:dyDescent="0.25">
      <c r="A3470" s="203" t="s">
        <v>2095</v>
      </c>
      <c r="B3470" s="202" t="s">
        <v>616</v>
      </c>
      <c r="C3470" s="203" t="s">
        <v>1660</v>
      </c>
      <c r="D3470" s="202" t="s">
        <v>1932</v>
      </c>
      <c r="E3470" s="202" t="s">
        <v>1933</v>
      </c>
      <c r="F3470" s="202" t="s">
        <v>505</v>
      </c>
      <c r="G3470" s="253">
        <v>1.04</v>
      </c>
      <c r="H3470" s="361" t="s">
        <v>1414</v>
      </c>
      <c r="I3470" s="359" t="s">
        <v>1407</v>
      </c>
      <c r="J3470" s="358">
        <v>0.7036</v>
      </c>
      <c r="K3470" s="359" t="s">
        <v>1113</v>
      </c>
      <c r="L3470" s="359" t="s">
        <v>1392</v>
      </c>
      <c r="M3470" s="368">
        <v>2008</v>
      </c>
      <c r="N3470" s="207" t="s">
        <v>1663</v>
      </c>
      <c r="O3470" s="203"/>
      <c r="P3470" t="str">
        <f t="shared" si="54"/>
        <v>Upper Minnehaha Creek Watershed TMDL-Minnetonka-Halsteds Bay-(27-0133-09)-TP</v>
      </c>
    </row>
    <row r="3471" spans="1:16" ht="27.95" hidden="1" customHeight="1" x14ac:dyDescent="0.25">
      <c r="A3471" s="203" t="s">
        <v>2095</v>
      </c>
      <c r="B3471" s="202" t="s">
        <v>616</v>
      </c>
      <c r="C3471" s="203" t="s">
        <v>1660</v>
      </c>
      <c r="D3471" s="202" t="s">
        <v>1936</v>
      </c>
      <c r="E3471" s="202" t="s">
        <v>1937</v>
      </c>
      <c r="F3471" s="202" t="s">
        <v>505</v>
      </c>
      <c r="G3471" s="253">
        <v>1.4999999999999999E-2</v>
      </c>
      <c r="H3471" s="361" t="s">
        <v>1433</v>
      </c>
      <c r="I3471" s="359" t="s">
        <v>1407</v>
      </c>
      <c r="J3471" s="358">
        <v>0.98</v>
      </c>
      <c r="K3471" s="359" t="s">
        <v>1113</v>
      </c>
      <c r="L3471" s="359" t="s">
        <v>1408</v>
      </c>
      <c r="M3471" s="368">
        <v>2008</v>
      </c>
      <c r="N3471" s="207" t="s">
        <v>1663</v>
      </c>
      <c r="O3471" s="203"/>
      <c r="P3471" t="str">
        <f t="shared" si="54"/>
        <v>Upper Minnehaha Creek Watershed TMDL-Minnetonka-West Arm-(27-0133-14)-TP</v>
      </c>
    </row>
    <row r="3472" spans="1:16" ht="27.95" hidden="1" customHeight="1" x14ac:dyDescent="0.25">
      <c r="A3472" s="203" t="s">
        <v>2095</v>
      </c>
      <c r="B3472" s="202" t="s">
        <v>616</v>
      </c>
      <c r="C3472" s="203" t="s">
        <v>1660</v>
      </c>
      <c r="D3472" s="202" t="s">
        <v>1936</v>
      </c>
      <c r="E3472" s="202" t="s">
        <v>1937</v>
      </c>
      <c r="F3472" s="202" t="s">
        <v>505</v>
      </c>
      <c r="G3472" s="253">
        <v>4.1100000000000003E-5</v>
      </c>
      <c r="H3472" s="361" t="s">
        <v>1414</v>
      </c>
      <c r="I3472" s="359" t="s">
        <v>1407</v>
      </c>
      <c r="J3472" s="358">
        <v>0.98</v>
      </c>
      <c r="K3472" s="359" t="s">
        <v>1113</v>
      </c>
      <c r="L3472" s="359" t="s">
        <v>1392</v>
      </c>
      <c r="M3472" s="368">
        <v>2008</v>
      </c>
      <c r="N3472" s="207" t="s">
        <v>1663</v>
      </c>
      <c r="O3472" s="203"/>
      <c r="P3472" t="str">
        <f t="shared" si="54"/>
        <v>Upper Minnehaha Creek Watershed TMDL-Minnetonka-West Arm-(27-0133-14)-TP</v>
      </c>
    </row>
    <row r="3473" spans="1:16" ht="27.95" hidden="1" customHeight="1" x14ac:dyDescent="0.25">
      <c r="A3473" s="203" t="s">
        <v>2095</v>
      </c>
      <c r="B3473" s="202" t="s">
        <v>616</v>
      </c>
      <c r="C3473" s="203" t="s">
        <v>1660</v>
      </c>
      <c r="D3473" s="202" t="s">
        <v>1938</v>
      </c>
      <c r="E3473" s="202" t="s">
        <v>1939</v>
      </c>
      <c r="F3473" s="202" t="s">
        <v>505</v>
      </c>
      <c r="G3473" s="253">
        <v>139</v>
      </c>
      <c r="H3473" s="361" t="s">
        <v>1433</v>
      </c>
      <c r="I3473" s="359" t="s">
        <v>1407</v>
      </c>
      <c r="J3473" s="358">
        <v>0.66749999999999998</v>
      </c>
      <c r="K3473" s="359" t="s">
        <v>1113</v>
      </c>
      <c r="L3473" s="359" t="s">
        <v>1408</v>
      </c>
      <c r="M3473" s="368">
        <v>2008</v>
      </c>
      <c r="N3473" s="207" t="s">
        <v>1663</v>
      </c>
      <c r="O3473" s="203"/>
      <c r="P3473" t="str">
        <f t="shared" si="54"/>
        <v>Upper Minnehaha Creek Watershed TMDL-Minnetonka-Jennings Bay-(27-0133-15)-TP</v>
      </c>
    </row>
    <row r="3474" spans="1:16" ht="27.95" hidden="1" customHeight="1" x14ac:dyDescent="0.25">
      <c r="A3474" s="203" t="s">
        <v>2095</v>
      </c>
      <c r="B3474" s="202" t="s">
        <v>616</v>
      </c>
      <c r="C3474" s="203" t="s">
        <v>1660</v>
      </c>
      <c r="D3474" s="202" t="s">
        <v>1938</v>
      </c>
      <c r="E3474" s="202" t="s">
        <v>1939</v>
      </c>
      <c r="F3474" s="202" t="s">
        <v>505</v>
      </c>
      <c r="G3474" s="253">
        <v>0.38100000000000001</v>
      </c>
      <c r="H3474" s="361" t="s">
        <v>1414</v>
      </c>
      <c r="I3474" s="359" t="s">
        <v>1407</v>
      </c>
      <c r="J3474" s="358">
        <v>0.66579999999999995</v>
      </c>
      <c r="K3474" s="359" t="s">
        <v>1113</v>
      </c>
      <c r="L3474" s="359" t="s">
        <v>1392</v>
      </c>
      <c r="M3474" s="368">
        <v>2008</v>
      </c>
      <c r="N3474" s="207" t="s">
        <v>1663</v>
      </c>
      <c r="O3474" s="203"/>
      <c r="P3474" t="str">
        <f t="shared" si="54"/>
        <v>Upper Minnehaha Creek Watershed TMDL-Minnetonka-Jennings Bay-(27-0133-15)-TP</v>
      </c>
    </row>
    <row r="3475" spans="1:16" ht="27.95" hidden="1" customHeight="1" x14ac:dyDescent="0.25">
      <c r="A3475" s="203" t="s">
        <v>2095</v>
      </c>
      <c r="B3475" s="202" t="s">
        <v>616</v>
      </c>
      <c r="C3475" s="203" t="s">
        <v>1660</v>
      </c>
      <c r="D3475" s="202" t="s">
        <v>1942</v>
      </c>
      <c r="E3475" s="202" t="s">
        <v>1943</v>
      </c>
      <c r="F3475" s="202" t="s">
        <v>505</v>
      </c>
      <c r="G3475" s="253">
        <v>34.75</v>
      </c>
      <c r="H3475" s="361" t="s">
        <v>1433</v>
      </c>
      <c r="I3475" s="359" t="s">
        <v>1407</v>
      </c>
      <c r="J3475" s="358">
        <v>0.46970000000000001</v>
      </c>
      <c r="K3475" s="359" t="s">
        <v>1113</v>
      </c>
      <c r="L3475" s="359" t="s">
        <v>1408</v>
      </c>
      <c r="M3475" s="368">
        <v>2008</v>
      </c>
      <c r="N3475" s="207" t="s">
        <v>1663</v>
      </c>
      <c r="O3475" s="203"/>
      <c r="P3475" t="str">
        <f t="shared" si="54"/>
        <v>Upper Minnehaha Creek Watershed TMDL-Forest-(27-0139-00)-TP</v>
      </c>
    </row>
    <row r="3476" spans="1:16" ht="27.95" hidden="1" customHeight="1" x14ac:dyDescent="0.25">
      <c r="A3476" s="203" t="s">
        <v>2095</v>
      </c>
      <c r="B3476" s="202" t="s">
        <v>616</v>
      </c>
      <c r="C3476" s="203" t="s">
        <v>1660</v>
      </c>
      <c r="D3476" s="202" t="s">
        <v>1942</v>
      </c>
      <c r="E3476" s="202" t="s">
        <v>1943</v>
      </c>
      <c r="F3476" s="202" t="s">
        <v>505</v>
      </c>
      <c r="G3476" s="253">
        <v>9.5100000000000004E-2</v>
      </c>
      <c r="H3476" s="361" t="s">
        <v>1414</v>
      </c>
      <c r="I3476" s="359" t="s">
        <v>1407</v>
      </c>
      <c r="J3476" s="358">
        <v>0.47460000000000002</v>
      </c>
      <c r="K3476" s="359" t="s">
        <v>1113</v>
      </c>
      <c r="L3476" s="359" t="s">
        <v>1392</v>
      </c>
      <c r="M3476" s="368">
        <v>2008</v>
      </c>
      <c r="N3476" s="207" t="s">
        <v>1663</v>
      </c>
      <c r="O3476" s="203"/>
      <c r="P3476" t="str">
        <f t="shared" si="54"/>
        <v>Upper Minnehaha Creek Watershed TMDL-Forest-(27-0139-00)-TP</v>
      </c>
    </row>
    <row r="3477" spans="1:16" ht="27.95" hidden="1" customHeight="1" x14ac:dyDescent="0.25">
      <c r="A3477" s="203" t="s">
        <v>2095</v>
      </c>
      <c r="B3477" s="202" t="s">
        <v>616</v>
      </c>
      <c r="C3477" s="203" t="s">
        <v>1660</v>
      </c>
      <c r="D3477" s="202" t="s">
        <v>1951</v>
      </c>
      <c r="E3477" s="202" t="s">
        <v>1952</v>
      </c>
      <c r="F3477" s="202" t="s">
        <v>505</v>
      </c>
      <c r="G3477" s="253">
        <v>114.59</v>
      </c>
      <c r="H3477" s="361" t="s">
        <v>1433</v>
      </c>
      <c r="I3477" s="359" t="s">
        <v>1407</v>
      </c>
      <c r="J3477" s="358">
        <v>0.60070000000000001</v>
      </c>
      <c r="K3477" s="359" t="s">
        <v>1113</v>
      </c>
      <c r="L3477" s="359" t="s">
        <v>1408</v>
      </c>
      <c r="M3477" s="368">
        <v>2008</v>
      </c>
      <c r="N3477" s="207" t="s">
        <v>1663</v>
      </c>
      <c r="O3477" s="203"/>
      <c r="P3477" t="str">
        <f t="shared" si="54"/>
        <v>Upper Minnehaha Creek Watershed TMDL-Dutch-(27-0181-00)-TP</v>
      </c>
    </row>
    <row r="3478" spans="1:16" ht="27.95" hidden="1" customHeight="1" x14ac:dyDescent="0.25">
      <c r="A3478" s="203" t="s">
        <v>2095</v>
      </c>
      <c r="B3478" s="202" t="s">
        <v>616</v>
      </c>
      <c r="C3478" s="203" t="s">
        <v>1660</v>
      </c>
      <c r="D3478" s="202" t="s">
        <v>1951</v>
      </c>
      <c r="E3478" s="202" t="s">
        <v>1952</v>
      </c>
      <c r="F3478" s="202" t="s">
        <v>505</v>
      </c>
      <c r="G3478" s="253">
        <v>0.314</v>
      </c>
      <c r="H3478" s="361" t="s">
        <v>1414</v>
      </c>
      <c r="I3478" s="359" t="s">
        <v>1407</v>
      </c>
      <c r="J3478" s="358">
        <v>0.60099999999999998</v>
      </c>
      <c r="K3478" s="359" t="s">
        <v>1113</v>
      </c>
      <c r="L3478" s="359" t="s">
        <v>1392</v>
      </c>
      <c r="M3478" s="368">
        <v>2008</v>
      </c>
      <c r="N3478" s="207" t="s">
        <v>1663</v>
      </c>
      <c r="O3478" s="203"/>
      <c r="P3478" t="str">
        <f t="shared" si="54"/>
        <v>Upper Minnehaha Creek Watershed TMDL-Dutch-(27-0181-00)-TP</v>
      </c>
    </row>
    <row r="3479" spans="1:16" ht="27.95" hidden="1" customHeight="1" x14ac:dyDescent="0.25">
      <c r="A3479" s="203" t="s">
        <v>2095</v>
      </c>
      <c r="B3479" s="202" t="s">
        <v>616</v>
      </c>
      <c r="C3479" s="203" t="s">
        <v>1660</v>
      </c>
      <c r="D3479" s="202" t="s">
        <v>1953</v>
      </c>
      <c r="E3479" s="202" t="s">
        <v>1954</v>
      </c>
      <c r="F3479" s="202" t="s">
        <v>505</v>
      </c>
      <c r="G3479" s="253">
        <v>58.22</v>
      </c>
      <c r="H3479" s="361" t="s">
        <v>1433</v>
      </c>
      <c r="I3479" s="359" t="s">
        <v>1407</v>
      </c>
      <c r="J3479" s="358">
        <v>0.1077</v>
      </c>
      <c r="K3479" s="359" t="s">
        <v>1113</v>
      </c>
      <c r="L3479" s="359" t="s">
        <v>1408</v>
      </c>
      <c r="M3479" s="368">
        <v>2010</v>
      </c>
      <c r="N3479" s="207" t="s">
        <v>1663</v>
      </c>
      <c r="O3479" s="203"/>
      <c r="P3479" t="str">
        <f t="shared" si="54"/>
        <v>Upper Minnehaha Creek Watershed TMDL-Langdon-(27-0182-00)-TP</v>
      </c>
    </row>
    <row r="3480" spans="1:16" ht="27.95" hidden="1" customHeight="1" x14ac:dyDescent="0.25">
      <c r="A3480" s="203" t="s">
        <v>2095</v>
      </c>
      <c r="B3480" s="202" t="s">
        <v>616</v>
      </c>
      <c r="C3480" s="203" t="s">
        <v>1660</v>
      </c>
      <c r="D3480" s="202" t="s">
        <v>1953</v>
      </c>
      <c r="E3480" s="202" t="s">
        <v>1954</v>
      </c>
      <c r="F3480" s="202" t="s">
        <v>505</v>
      </c>
      <c r="G3480" s="253">
        <v>0.159</v>
      </c>
      <c r="H3480" s="361" t="s">
        <v>1414</v>
      </c>
      <c r="I3480" s="359" t="s">
        <v>1407</v>
      </c>
      <c r="J3480" s="358">
        <v>0.1067</v>
      </c>
      <c r="K3480" s="359" t="s">
        <v>1113</v>
      </c>
      <c r="L3480" s="359" t="s">
        <v>1392</v>
      </c>
      <c r="M3480" s="368">
        <v>2010</v>
      </c>
      <c r="N3480" s="207" t="s">
        <v>1663</v>
      </c>
      <c r="O3480" s="203"/>
      <c r="P3480" t="str">
        <f t="shared" si="54"/>
        <v>Upper Minnehaha Creek Watershed TMDL-Langdon-(27-0182-00)-TP</v>
      </c>
    </row>
    <row r="3481" spans="1:16" ht="27.95" hidden="1" customHeight="1" x14ac:dyDescent="0.25">
      <c r="A3481" s="203" t="s">
        <v>2095</v>
      </c>
      <c r="B3481" s="202" t="s">
        <v>616</v>
      </c>
      <c r="C3481" s="203" t="s">
        <v>1660</v>
      </c>
      <c r="D3481" s="202" t="s">
        <v>1955</v>
      </c>
      <c r="E3481" s="202" t="s">
        <v>1956</v>
      </c>
      <c r="F3481" s="202" t="s">
        <v>505</v>
      </c>
      <c r="G3481" s="253">
        <v>4.1500000000000004</v>
      </c>
      <c r="H3481" s="361" t="s">
        <v>1400</v>
      </c>
      <c r="I3481" s="359" t="s">
        <v>1379</v>
      </c>
      <c r="J3481" s="358">
        <v>0</v>
      </c>
      <c r="K3481" s="359" t="s">
        <v>1391</v>
      </c>
      <c r="L3481" s="359" t="s">
        <v>1392</v>
      </c>
      <c r="M3481" s="368">
        <v>2006</v>
      </c>
      <c r="N3481" s="207" t="s">
        <v>1663</v>
      </c>
      <c r="O3481" s="203"/>
      <c r="P3481" t="str">
        <f t="shared" si="54"/>
        <v>Upper Minnehaha Creek Watershed TMDL-Painter Creek-(07010206-700)-E. coli</v>
      </c>
    </row>
    <row r="3482" spans="1:16" ht="27.95" hidden="1" customHeight="1" x14ac:dyDescent="0.25">
      <c r="A3482" s="203" t="s">
        <v>2095</v>
      </c>
      <c r="B3482" s="202" t="s">
        <v>616</v>
      </c>
      <c r="C3482" s="203" t="s">
        <v>1660</v>
      </c>
      <c r="D3482" s="202" t="s">
        <v>1955</v>
      </c>
      <c r="E3482" s="202" t="s">
        <v>1956</v>
      </c>
      <c r="F3482" s="202" t="s">
        <v>505</v>
      </c>
      <c r="G3482" s="253">
        <v>2.08</v>
      </c>
      <c r="H3482" s="361" t="s">
        <v>1400</v>
      </c>
      <c r="I3482" s="359" t="s">
        <v>1382</v>
      </c>
      <c r="J3482" s="358">
        <v>0</v>
      </c>
      <c r="K3482" s="359" t="s">
        <v>1391</v>
      </c>
      <c r="L3482" s="359" t="s">
        <v>1392</v>
      </c>
      <c r="M3482" s="368">
        <v>2006</v>
      </c>
      <c r="N3482" s="207" t="s">
        <v>1663</v>
      </c>
      <c r="O3482" s="203"/>
      <c r="P3482" t="str">
        <f t="shared" si="54"/>
        <v>Upper Minnehaha Creek Watershed TMDL-Painter Creek-(07010206-700)-E. coli</v>
      </c>
    </row>
    <row r="3483" spans="1:16" ht="27.95" hidden="1" customHeight="1" x14ac:dyDescent="0.25">
      <c r="A3483" s="203" t="s">
        <v>2095</v>
      </c>
      <c r="B3483" s="202" t="s">
        <v>616</v>
      </c>
      <c r="C3483" s="203" t="s">
        <v>1660</v>
      </c>
      <c r="D3483" s="202" t="s">
        <v>1955</v>
      </c>
      <c r="E3483" s="202" t="s">
        <v>1956</v>
      </c>
      <c r="F3483" s="202" t="s">
        <v>505</v>
      </c>
      <c r="G3483" s="253">
        <v>2.76</v>
      </c>
      <c r="H3483" s="361" t="s">
        <v>1400</v>
      </c>
      <c r="I3483" s="359" t="s">
        <v>1383</v>
      </c>
      <c r="J3483" s="358">
        <v>0</v>
      </c>
      <c r="K3483" s="359" t="s">
        <v>1391</v>
      </c>
      <c r="L3483" s="359" t="s">
        <v>1392</v>
      </c>
      <c r="M3483" s="368">
        <v>2006</v>
      </c>
      <c r="N3483" s="207" t="s">
        <v>1663</v>
      </c>
      <c r="O3483" s="203"/>
      <c r="P3483" t="str">
        <f t="shared" si="54"/>
        <v>Upper Minnehaha Creek Watershed TMDL-Painter Creek-(07010206-700)-E. coli</v>
      </c>
    </row>
    <row r="3484" spans="1:16" ht="27.95" hidden="1" customHeight="1" x14ac:dyDescent="0.25">
      <c r="A3484" s="203" t="s">
        <v>2095</v>
      </c>
      <c r="B3484" s="202" t="s">
        <v>616</v>
      </c>
      <c r="C3484" s="203" t="s">
        <v>1660</v>
      </c>
      <c r="D3484" s="202" t="s">
        <v>1955</v>
      </c>
      <c r="E3484" s="202" t="s">
        <v>1956</v>
      </c>
      <c r="F3484" s="202" t="s">
        <v>505</v>
      </c>
      <c r="G3484" s="253">
        <v>0.50800000000000001</v>
      </c>
      <c r="H3484" s="361" t="s">
        <v>1400</v>
      </c>
      <c r="I3484" s="359" t="s">
        <v>1384</v>
      </c>
      <c r="J3484" s="358">
        <v>0.31</v>
      </c>
      <c r="K3484" s="359" t="s">
        <v>1391</v>
      </c>
      <c r="L3484" s="359" t="s">
        <v>1392</v>
      </c>
      <c r="M3484" s="368">
        <v>2006</v>
      </c>
      <c r="N3484" s="207" t="s">
        <v>1663</v>
      </c>
      <c r="O3484" s="203"/>
      <c r="P3484" t="str">
        <f t="shared" si="54"/>
        <v>Upper Minnehaha Creek Watershed TMDL-Painter Creek-(07010206-700)-E. coli</v>
      </c>
    </row>
    <row r="3485" spans="1:16" ht="27.95" hidden="1" customHeight="1" x14ac:dyDescent="0.25">
      <c r="A3485" s="203" t="s">
        <v>2095</v>
      </c>
      <c r="B3485" s="202" t="s">
        <v>616</v>
      </c>
      <c r="C3485" s="203" t="s">
        <v>1660</v>
      </c>
      <c r="D3485" s="202" t="s">
        <v>1955</v>
      </c>
      <c r="E3485" s="202" t="s">
        <v>1956</v>
      </c>
      <c r="F3485" s="202" t="s">
        <v>505</v>
      </c>
      <c r="G3485" s="253">
        <v>5.8999999999999999E-3</v>
      </c>
      <c r="H3485" s="361" t="s">
        <v>1400</v>
      </c>
      <c r="I3485" s="359" t="s">
        <v>1385</v>
      </c>
      <c r="J3485" s="358">
        <v>0.37</v>
      </c>
      <c r="K3485" s="359" t="s">
        <v>1391</v>
      </c>
      <c r="L3485" s="359" t="s">
        <v>1392</v>
      </c>
      <c r="M3485" s="368">
        <v>2006</v>
      </c>
      <c r="N3485" s="207" t="s">
        <v>1663</v>
      </c>
      <c r="O3485" s="203"/>
      <c r="P3485" t="str">
        <f t="shared" si="54"/>
        <v>Upper Minnehaha Creek Watershed TMDL-Painter Creek-(07010206-700)-E. coli</v>
      </c>
    </row>
    <row r="3486" spans="1:16" ht="27.95" hidden="1" customHeight="1" x14ac:dyDescent="0.25">
      <c r="A3486" s="203" t="s">
        <v>157</v>
      </c>
      <c r="B3486" s="202" t="s">
        <v>504</v>
      </c>
      <c r="C3486" s="203" t="s">
        <v>1766</v>
      </c>
      <c r="D3486" s="202" t="s">
        <v>1767</v>
      </c>
      <c r="E3486" s="202" t="s">
        <v>1768</v>
      </c>
      <c r="F3486" s="202" t="s">
        <v>505</v>
      </c>
      <c r="G3486" s="253">
        <v>22</v>
      </c>
      <c r="H3486" s="361" t="s">
        <v>1433</v>
      </c>
      <c r="I3486" s="359" t="s">
        <v>1407</v>
      </c>
      <c r="J3486" s="358">
        <v>0.38</v>
      </c>
      <c r="K3486" s="359" t="s">
        <v>1113</v>
      </c>
      <c r="L3486" s="359" t="s">
        <v>1408</v>
      </c>
      <c r="M3486" s="368">
        <v>2005</v>
      </c>
      <c r="N3486" s="205">
        <v>41071</v>
      </c>
      <c r="O3486" s="203"/>
      <c r="P3486" t="str">
        <f t="shared" si="54"/>
        <v>Bald Eagle Lake Nutrient TMDL-Bald Eagle-(62-0002-00)-TP</v>
      </c>
    </row>
    <row r="3487" spans="1:16" ht="27.95" hidden="1" customHeight="1" x14ac:dyDescent="0.25">
      <c r="A3487" s="203" t="s">
        <v>157</v>
      </c>
      <c r="B3487" s="202" t="s">
        <v>504</v>
      </c>
      <c r="C3487" s="203" t="s">
        <v>1766</v>
      </c>
      <c r="D3487" s="202" t="s">
        <v>1767</v>
      </c>
      <c r="E3487" s="202" t="s">
        <v>1768</v>
      </c>
      <c r="F3487" s="202" t="s">
        <v>505</v>
      </c>
      <c r="G3487" s="253">
        <v>0.06</v>
      </c>
      <c r="H3487" s="361" t="s">
        <v>1414</v>
      </c>
      <c r="I3487" s="359" t="s">
        <v>1407</v>
      </c>
      <c r="J3487" s="358">
        <v>0.38</v>
      </c>
      <c r="K3487" s="359" t="s">
        <v>1113</v>
      </c>
      <c r="L3487" s="359" t="s">
        <v>1392</v>
      </c>
      <c r="M3487" s="368">
        <v>2005</v>
      </c>
      <c r="N3487" s="205">
        <v>41071</v>
      </c>
      <c r="O3487" s="203"/>
      <c r="P3487" t="str">
        <f t="shared" si="54"/>
        <v>Bald Eagle Lake Nutrient TMDL-Bald Eagle-(62-0002-00)-TP</v>
      </c>
    </row>
    <row r="3488" spans="1:16" ht="27.95" hidden="1" customHeight="1" x14ac:dyDescent="0.25">
      <c r="A3488" s="203" t="s">
        <v>157</v>
      </c>
      <c r="B3488" s="202" t="s">
        <v>504</v>
      </c>
      <c r="C3488" s="203" t="s">
        <v>1635</v>
      </c>
      <c r="D3488" s="202" t="s">
        <v>799</v>
      </c>
      <c r="E3488" s="202" t="s">
        <v>1636</v>
      </c>
      <c r="F3488" s="202" t="s">
        <v>505</v>
      </c>
      <c r="G3488" s="253">
        <v>0.13</v>
      </c>
      <c r="H3488" s="361" t="s">
        <v>488</v>
      </c>
      <c r="I3488" s="359" t="s">
        <v>1379</v>
      </c>
      <c r="J3488" s="359" t="s">
        <v>1380</v>
      </c>
      <c r="K3488" s="359" t="s">
        <v>22</v>
      </c>
      <c r="L3488" s="359" t="s">
        <v>1392</v>
      </c>
      <c r="M3488" s="368">
        <v>2008</v>
      </c>
      <c r="N3488" s="207" t="s">
        <v>1637</v>
      </c>
      <c r="O3488" s="203"/>
      <c r="P3488" t="str">
        <f t="shared" si="54"/>
        <v>Bluff Creek Watershed TMDL Project-Bluff Creek-(07020012-710)-TSS</v>
      </c>
    </row>
    <row r="3489" spans="1:16" ht="27.95" hidden="1" customHeight="1" x14ac:dyDescent="0.25">
      <c r="A3489" s="203" t="s">
        <v>157</v>
      </c>
      <c r="B3489" s="202" t="s">
        <v>504</v>
      </c>
      <c r="C3489" s="203" t="s">
        <v>1635</v>
      </c>
      <c r="D3489" s="202" t="s">
        <v>799</v>
      </c>
      <c r="E3489" s="202" t="s">
        <v>1636</v>
      </c>
      <c r="F3489" s="202" t="s">
        <v>505</v>
      </c>
      <c r="G3489" s="253">
        <v>0.02</v>
      </c>
      <c r="H3489" s="361" t="s">
        <v>488</v>
      </c>
      <c r="I3489" s="359" t="s">
        <v>1382</v>
      </c>
      <c r="J3489" s="359" t="s">
        <v>1380</v>
      </c>
      <c r="K3489" s="359" t="s">
        <v>22</v>
      </c>
      <c r="L3489" s="359" t="s">
        <v>1392</v>
      </c>
      <c r="M3489" s="368">
        <v>2008</v>
      </c>
      <c r="N3489" s="207" t="s">
        <v>1637</v>
      </c>
      <c r="O3489" s="203"/>
      <c r="P3489" t="str">
        <f t="shared" si="54"/>
        <v>Bluff Creek Watershed TMDL Project-Bluff Creek-(07020012-710)-TSS</v>
      </c>
    </row>
    <row r="3490" spans="1:16" ht="27.95" hidden="1" customHeight="1" x14ac:dyDescent="0.25">
      <c r="A3490" s="203" t="s">
        <v>157</v>
      </c>
      <c r="B3490" s="202" t="s">
        <v>504</v>
      </c>
      <c r="C3490" s="203" t="s">
        <v>1635</v>
      </c>
      <c r="D3490" s="202" t="s">
        <v>799</v>
      </c>
      <c r="E3490" s="202" t="s">
        <v>1636</v>
      </c>
      <c r="F3490" s="202" t="s">
        <v>505</v>
      </c>
      <c r="G3490" s="253">
        <v>0.01</v>
      </c>
      <c r="H3490" s="361" t="s">
        <v>488</v>
      </c>
      <c r="I3490" s="359" t="s">
        <v>1383</v>
      </c>
      <c r="J3490" s="359" t="s">
        <v>1380</v>
      </c>
      <c r="K3490" s="359" t="s">
        <v>22</v>
      </c>
      <c r="L3490" s="359" t="s">
        <v>1392</v>
      </c>
      <c r="M3490" s="368">
        <v>2008</v>
      </c>
      <c r="N3490" s="207" t="s">
        <v>1637</v>
      </c>
      <c r="O3490" s="203"/>
      <c r="P3490" t="str">
        <f t="shared" si="54"/>
        <v>Bluff Creek Watershed TMDL Project-Bluff Creek-(07020012-710)-TSS</v>
      </c>
    </row>
    <row r="3491" spans="1:16" ht="27.95" hidden="1" customHeight="1" x14ac:dyDescent="0.25">
      <c r="A3491" s="203" t="s">
        <v>157</v>
      </c>
      <c r="B3491" s="202" t="s">
        <v>504</v>
      </c>
      <c r="C3491" s="203" t="s">
        <v>1635</v>
      </c>
      <c r="D3491" s="202" t="s">
        <v>799</v>
      </c>
      <c r="E3491" s="202" t="s">
        <v>1636</v>
      </c>
      <c r="F3491" s="202" t="s">
        <v>505</v>
      </c>
      <c r="G3491" s="253">
        <v>7.0000000000000001E-3</v>
      </c>
      <c r="H3491" s="361" t="s">
        <v>488</v>
      </c>
      <c r="I3491" s="359" t="s">
        <v>1384</v>
      </c>
      <c r="J3491" s="359" t="s">
        <v>1380</v>
      </c>
      <c r="K3491" s="359" t="s">
        <v>22</v>
      </c>
      <c r="L3491" s="359" t="s">
        <v>1392</v>
      </c>
      <c r="M3491" s="368">
        <v>2008</v>
      </c>
      <c r="N3491" s="207" t="s">
        <v>1637</v>
      </c>
      <c r="O3491" s="203"/>
      <c r="P3491" t="str">
        <f t="shared" si="54"/>
        <v>Bluff Creek Watershed TMDL Project-Bluff Creek-(07020012-710)-TSS</v>
      </c>
    </row>
    <row r="3492" spans="1:16" ht="27.95" hidden="1" customHeight="1" x14ac:dyDescent="0.25">
      <c r="A3492" s="203" t="s">
        <v>157</v>
      </c>
      <c r="B3492" s="202" t="s">
        <v>504</v>
      </c>
      <c r="C3492" s="203" t="s">
        <v>1635</v>
      </c>
      <c r="D3492" s="202" t="s">
        <v>799</v>
      </c>
      <c r="E3492" s="202" t="s">
        <v>1636</v>
      </c>
      <c r="F3492" s="202" t="s">
        <v>505</v>
      </c>
      <c r="G3492" s="253">
        <v>2E-3</v>
      </c>
      <c r="H3492" s="361" t="s">
        <v>488</v>
      </c>
      <c r="I3492" s="359" t="s">
        <v>1385</v>
      </c>
      <c r="J3492" s="359" t="s">
        <v>1380</v>
      </c>
      <c r="K3492" s="359" t="s">
        <v>22</v>
      </c>
      <c r="L3492" s="359" t="s">
        <v>1392</v>
      </c>
      <c r="M3492" s="368">
        <v>2008</v>
      </c>
      <c r="N3492" s="207" t="s">
        <v>1637</v>
      </c>
      <c r="O3492" s="203"/>
      <c r="P3492" t="str">
        <f t="shared" si="54"/>
        <v>Bluff Creek Watershed TMDL Project-Bluff Creek-(07020012-710)-TSS</v>
      </c>
    </row>
    <row r="3493" spans="1:16" ht="27.95" hidden="1" customHeight="1" x14ac:dyDescent="0.25">
      <c r="A3493" s="203" t="s">
        <v>157</v>
      </c>
      <c r="B3493" s="202" t="s">
        <v>504</v>
      </c>
      <c r="C3493" s="203" t="s">
        <v>1893</v>
      </c>
      <c r="D3493" s="202" t="s">
        <v>745</v>
      </c>
      <c r="E3493" s="202" t="s">
        <v>1894</v>
      </c>
      <c r="F3493" s="202" t="s">
        <v>475</v>
      </c>
      <c r="G3493" s="253">
        <v>186.8</v>
      </c>
      <c r="H3493" s="361" t="s">
        <v>1456</v>
      </c>
      <c r="I3493" s="359" t="s">
        <v>1407</v>
      </c>
      <c r="J3493" s="358">
        <v>0.39069999999999999</v>
      </c>
      <c r="K3493" s="359" t="s">
        <v>1113</v>
      </c>
      <c r="L3493" s="359" t="s">
        <v>1408</v>
      </c>
      <c r="M3493" s="368">
        <v>1999</v>
      </c>
      <c r="N3493" s="205">
        <v>40282</v>
      </c>
      <c r="O3493" s="203" t="s">
        <v>1895</v>
      </c>
      <c r="P3493" t="str">
        <f t="shared" si="54"/>
        <v>Cedar Island, Pike, and Eagle Lakes Excess Nutrients TMDL-Eagle-(27-0111-01)-TP</v>
      </c>
    </row>
    <row r="3494" spans="1:16" ht="27.95" hidden="1" customHeight="1" x14ac:dyDescent="0.25">
      <c r="A3494" s="203" t="s">
        <v>157</v>
      </c>
      <c r="B3494" s="202" t="s">
        <v>504</v>
      </c>
      <c r="C3494" s="203" t="s">
        <v>1893</v>
      </c>
      <c r="D3494" s="202" t="s">
        <v>745</v>
      </c>
      <c r="E3494" s="202" t="s">
        <v>1894</v>
      </c>
      <c r="F3494" s="202" t="s">
        <v>475</v>
      </c>
      <c r="G3494" s="253">
        <v>0.51100000000000001</v>
      </c>
      <c r="H3494" s="361" t="s">
        <v>527</v>
      </c>
      <c r="I3494" s="359" t="s">
        <v>1407</v>
      </c>
      <c r="J3494" s="358">
        <v>0.39090000000000003</v>
      </c>
      <c r="K3494" s="359" t="s">
        <v>1113</v>
      </c>
      <c r="L3494" s="359" t="s">
        <v>1392</v>
      </c>
      <c r="M3494" s="368">
        <v>1999</v>
      </c>
      <c r="N3494" s="205">
        <v>40282</v>
      </c>
      <c r="O3494" s="203" t="s">
        <v>1895</v>
      </c>
      <c r="P3494" t="str">
        <f t="shared" si="54"/>
        <v>Cedar Island, Pike, and Eagle Lakes Excess Nutrients TMDL-Eagle-(27-0111-01)-TP</v>
      </c>
    </row>
    <row r="3495" spans="1:16" ht="27.95" hidden="1" customHeight="1" x14ac:dyDescent="0.25">
      <c r="A3495" s="203" t="s">
        <v>157</v>
      </c>
      <c r="B3495" s="202" t="s">
        <v>504</v>
      </c>
      <c r="C3495" s="203" t="s">
        <v>1893</v>
      </c>
      <c r="D3495" s="202" t="s">
        <v>612</v>
      </c>
      <c r="E3495" s="202" t="s">
        <v>1458</v>
      </c>
      <c r="F3495" s="202" t="s">
        <v>475</v>
      </c>
      <c r="G3495" s="253">
        <v>127.7</v>
      </c>
      <c r="H3495" s="361" t="s">
        <v>1456</v>
      </c>
      <c r="I3495" s="359" t="s">
        <v>1407</v>
      </c>
      <c r="J3495" s="358">
        <v>0.37</v>
      </c>
      <c r="K3495" s="359" t="s">
        <v>1113</v>
      </c>
      <c r="L3495" s="359" t="s">
        <v>1408</v>
      </c>
      <c r="M3495" s="368">
        <v>1999</v>
      </c>
      <c r="N3495" s="205">
        <v>40282</v>
      </c>
      <c r="O3495" s="203" t="s">
        <v>1895</v>
      </c>
      <c r="P3495" t="str">
        <f t="shared" si="54"/>
        <v>Cedar Island, Pike, and Eagle Lakes Excess Nutrients TMDL-Pike-(27-0111-02)-TP</v>
      </c>
    </row>
    <row r="3496" spans="1:16" ht="27.95" hidden="1" customHeight="1" x14ac:dyDescent="0.25">
      <c r="A3496" s="203" t="s">
        <v>157</v>
      </c>
      <c r="B3496" s="202" t="s">
        <v>504</v>
      </c>
      <c r="C3496" s="203" t="s">
        <v>1893</v>
      </c>
      <c r="D3496" s="202" t="s">
        <v>612</v>
      </c>
      <c r="E3496" s="202" t="s">
        <v>1458</v>
      </c>
      <c r="F3496" s="202" t="s">
        <v>475</v>
      </c>
      <c r="G3496" s="253">
        <v>0.35</v>
      </c>
      <c r="H3496" s="361" t="s">
        <v>527</v>
      </c>
      <c r="I3496" s="359" t="s">
        <v>1407</v>
      </c>
      <c r="J3496" s="358">
        <v>0.37</v>
      </c>
      <c r="K3496" s="359" t="s">
        <v>1113</v>
      </c>
      <c r="L3496" s="359" t="s">
        <v>1392</v>
      </c>
      <c r="M3496" s="368">
        <v>1999</v>
      </c>
      <c r="N3496" s="205">
        <v>40282</v>
      </c>
      <c r="O3496" s="203" t="s">
        <v>1895</v>
      </c>
      <c r="P3496" t="str">
        <f t="shared" si="54"/>
        <v>Cedar Island, Pike, and Eagle Lakes Excess Nutrients TMDL-Pike-(27-0111-02)-TP</v>
      </c>
    </row>
    <row r="3497" spans="1:16" ht="27.95" hidden="1" customHeight="1" x14ac:dyDescent="0.25">
      <c r="A3497" s="203" t="s">
        <v>157</v>
      </c>
      <c r="B3497" s="202" t="s">
        <v>504</v>
      </c>
      <c r="C3497" s="203" t="s">
        <v>1893</v>
      </c>
      <c r="D3497" s="202" t="s">
        <v>778</v>
      </c>
      <c r="E3497" s="202" t="s">
        <v>1896</v>
      </c>
      <c r="F3497" s="202" t="s">
        <v>475</v>
      </c>
      <c r="G3497" s="253">
        <v>48.5</v>
      </c>
      <c r="H3497" s="361" t="s">
        <v>1456</v>
      </c>
      <c r="I3497" s="359" t="s">
        <v>1407</v>
      </c>
      <c r="J3497" s="358">
        <v>0.56310000000000004</v>
      </c>
      <c r="K3497" s="359" t="s">
        <v>1113</v>
      </c>
      <c r="L3497" s="359" t="s">
        <v>1408</v>
      </c>
      <c r="M3497" s="368">
        <v>1999</v>
      </c>
      <c r="N3497" s="205">
        <v>40282</v>
      </c>
      <c r="O3497" s="203" t="s">
        <v>1895</v>
      </c>
      <c r="P3497" t="str">
        <f t="shared" si="54"/>
        <v>Cedar Island, Pike, and Eagle Lakes Excess Nutrients TMDL-Cedar Island-(27-0119-00)-TP</v>
      </c>
    </row>
    <row r="3498" spans="1:16" ht="27.95" hidden="1" customHeight="1" x14ac:dyDescent="0.25">
      <c r="A3498" s="203" t="s">
        <v>157</v>
      </c>
      <c r="B3498" s="202" t="s">
        <v>504</v>
      </c>
      <c r="C3498" s="203" t="s">
        <v>1893</v>
      </c>
      <c r="D3498" s="202" t="s">
        <v>778</v>
      </c>
      <c r="E3498" s="202" t="s">
        <v>1896</v>
      </c>
      <c r="F3498" s="202" t="s">
        <v>475</v>
      </c>
      <c r="G3498" s="253">
        <v>0.13300000000000001</v>
      </c>
      <c r="H3498" s="361" t="s">
        <v>527</v>
      </c>
      <c r="I3498" s="359" t="s">
        <v>1407</v>
      </c>
      <c r="J3498" s="358">
        <v>0.5625</v>
      </c>
      <c r="K3498" s="359" t="s">
        <v>1113</v>
      </c>
      <c r="L3498" s="359" t="s">
        <v>1392</v>
      </c>
      <c r="M3498" s="368">
        <v>1999</v>
      </c>
      <c r="N3498" s="205">
        <v>40282</v>
      </c>
      <c r="O3498" s="203" t="s">
        <v>1895</v>
      </c>
      <c r="P3498" t="str">
        <f t="shared" si="54"/>
        <v>Cedar Island, Pike, and Eagle Lakes Excess Nutrients TMDL-Cedar Island-(27-0119-00)-TP</v>
      </c>
    </row>
    <row r="3499" spans="1:16" ht="27.95" hidden="1" customHeight="1" x14ac:dyDescent="0.25">
      <c r="A3499" s="203" t="s">
        <v>157</v>
      </c>
      <c r="B3499" s="202" t="s">
        <v>504</v>
      </c>
      <c r="C3499" s="203" t="s">
        <v>1625</v>
      </c>
      <c r="D3499" s="202" t="s">
        <v>763</v>
      </c>
      <c r="E3499" s="202" t="s">
        <v>1626</v>
      </c>
      <c r="F3499" s="202" t="s">
        <v>505</v>
      </c>
      <c r="G3499" s="253">
        <v>0.08</v>
      </c>
      <c r="H3499" s="361" t="s">
        <v>1433</v>
      </c>
      <c r="I3499" s="359" t="s">
        <v>1407</v>
      </c>
      <c r="J3499" s="358">
        <v>0.6</v>
      </c>
      <c r="K3499" s="359" t="s">
        <v>1113</v>
      </c>
      <c r="L3499" s="359" t="s">
        <v>1408</v>
      </c>
      <c r="M3499" s="368">
        <v>2002</v>
      </c>
      <c r="N3499" s="205">
        <v>40535</v>
      </c>
      <c r="O3499" s="203"/>
      <c r="P3499" t="str">
        <f t="shared" si="54"/>
        <v>Como Lake TMDL (Metro)-Como-(62-0055-00)-TP</v>
      </c>
    </row>
    <row r="3500" spans="1:16" ht="27.95" hidden="1" customHeight="1" x14ac:dyDescent="0.25">
      <c r="A3500" s="203" t="s">
        <v>157</v>
      </c>
      <c r="B3500" s="202" t="s">
        <v>504</v>
      </c>
      <c r="C3500" s="203" t="s">
        <v>1625</v>
      </c>
      <c r="D3500" s="202" t="s">
        <v>763</v>
      </c>
      <c r="E3500" s="202" t="s">
        <v>1626</v>
      </c>
      <c r="F3500" s="202" t="s">
        <v>505</v>
      </c>
      <c r="G3500" s="253">
        <v>2.2000000000000001E-4</v>
      </c>
      <c r="H3500" s="361" t="s">
        <v>1414</v>
      </c>
      <c r="I3500" s="359" t="s">
        <v>1407</v>
      </c>
      <c r="J3500" s="358">
        <v>0.6</v>
      </c>
      <c r="K3500" s="359" t="s">
        <v>1113</v>
      </c>
      <c r="L3500" s="359" t="s">
        <v>1392</v>
      </c>
      <c r="M3500" s="368">
        <v>2002</v>
      </c>
      <c r="N3500" s="205">
        <v>40535</v>
      </c>
      <c r="O3500" s="203"/>
      <c r="P3500" t="str">
        <f t="shared" si="54"/>
        <v>Como Lake TMDL (Metro)-Como-(62-0055-00)-TP</v>
      </c>
    </row>
    <row r="3501" spans="1:16" ht="27.95" hidden="1" customHeight="1" x14ac:dyDescent="0.25">
      <c r="A3501" s="203" t="s">
        <v>157</v>
      </c>
      <c r="B3501" s="202" t="s">
        <v>504</v>
      </c>
      <c r="C3501" s="203" t="s">
        <v>1411</v>
      </c>
      <c r="D3501" s="202" t="s">
        <v>1412</v>
      </c>
      <c r="E3501" s="202" t="s">
        <v>1413</v>
      </c>
      <c r="F3501" s="202" t="s">
        <v>505</v>
      </c>
      <c r="G3501" s="253">
        <v>7.41</v>
      </c>
      <c r="H3501" s="361" t="s">
        <v>1400</v>
      </c>
      <c r="I3501" s="359" t="s">
        <v>1379</v>
      </c>
      <c r="J3501" s="209">
        <v>0.39</v>
      </c>
      <c r="K3501" s="359" t="s">
        <v>1391</v>
      </c>
      <c r="L3501" s="359" t="s">
        <v>1392</v>
      </c>
      <c r="M3501" s="368">
        <v>2009</v>
      </c>
      <c r="N3501" s="205">
        <v>42639</v>
      </c>
      <c r="O3501" s="203"/>
      <c r="P3501" t="str">
        <f t="shared" si="54"/>
        <v>Coon Creek Watershed District WRAPS 2010-Coon Creek-(07010206-530)-E. coli</v>
      </c>
    </row>
    <row r="3502" spans="1:16" ht="27.95" hidden="1" customHeight="1" x14ac:dyDescent="0.25">
      <c r="A3502" s="203" t="s">
        <v>157</v>
      </c>
      <c r="B3502" s="202" t="s">
        <v>504</v>
      </c>
      <c r="C3502" s="203" t="s">
        <v>1411</v>
      </c>
      <c r="D3502" s="202" t="s">
        <v>1412</v>
      </c>
      <c r="E3502" s="202" t="s">
        <v>1413</v>
      </c>
      <c r="F3502" s="202" t="s">
        <v>505</v>
      </c>
      <c r="G3502" s="253">
        <v>3.65</v>
      </c>
      <c r="H3502" s="361" t="s">
        <v>1400</v>
      </c>
      <c r="I3502" s="359" t="s">
        <v>1382</v>
      </c>
      <c r="J3502" s="209">
        <v>0.09</v>
      </c>
      <c r="K3502" s="359" t="s">
        <v>1391</v>
      </c>
      <c r="L3502" s="359" t="s">
        <v>1392</v>
      </c>
      <c r="M3502" s="368">
        <v>2009</v>
      </c>
      <c r="N3502" s="205">
        <v>42639</v>
      </c>
      <c r="O3502" s="203"/>
      <c r="P3502" t="str">
        <f t="shared" si="54"/>
        <v>Coon Creek Watershed District WRAPS 2010-Coon Creek-(07010206-530)-E. coli</v>
      </c>
    </row>
    <row r="3503" spans="1:16" ht="27.95" hidden="1" customHeight="1" x14ac:dyDescent="0.25">
      <c r="A3503" s="203" t="s">
        <v>157</v>
      </c>
      <c r="B3503" s="202" t="s">
        <v>504</v>
      </c>
      <c r="C3503" s="203" t="s">
        <v>1411</v>
      </c>
      <c r="D3503" s="202" t="s">
        <v>1412</v>
      </c>
      <c r="E3503" s="202" t="s">
        <v>1413</v>
      </c>
      <c r="F3503" s="202" t="s">
        <v>505</v>
      </c>
      <c r="G3503" s="253">
        <v>2.2599999999999998</v>
      </c>
      <c r="H3503" s="361" t="s">
        <v>1400</v>
      </c>
      <c r="I3503" s="359" t="s">
        <v>1383</v>
      </c>
      <c r="J3503" s="209">
        <v>0.49</v>
      </c>
      <c r="K3503" s="359" t="s">
        <v>1391</v>
      </c>
      <c r="L3503" s="359" t="s">
        <v>1392</v>
      </c>
      <c r="M3503" s="368">
        <v>2009</v>
      </c>
      <c r="N3503" s="205">
        <v>42639</v>
      </c>
      <c r="O3503" s="203"/>
      <c r="P3503" t="str">
        <f t="shared" si="54"/>
        <v>Coon Creek Watershed District WRAPS 2010-Coon Creek-(07010206-530)-E. coli</v>
      </c>
    </row>
    <row r="3504" spans="1:16" ht="27.95" hidden="1" customHeight="1" x14ac:dyDescent="0.25">
      <c r="A3504" s="203" t="s">
        <v>157</v>
      </c>
      <c r="B3504" s="202" t="s">
        <v>504</v>
      </c>
      <c r="C3504" s="203" t="s">
        <v>1411</v>
      </c>
      <c r="D3504" s="202" t="s">
        <v>1412</v>
      </c>
      <c r="E3504" s="202" t="s">
        <v>1413</v>
      </c>
      <c r="F3504" s="202" t="s">
        <v>505</v>
      </c>
      <c r="G3504" s="253">
        <v>1.51</v>
      </c>
      <c r="H3504" s="361" t="s">
        <v>1400</v>
      </c>
      <c r="I3504" s="359" t="s">
        <v>1384</v>
      </c>
      <c r="J3504" s="209">
        <v>0.34</v>
      </c>
      <c r="K3504" s="359" t="s">
        <v>1391</v>
      </c>
      <c r="L3504" s="359" t="s">
        <v>1392</v>
      </c>
      <c r="M3504" s="368">
        <v>2009</v>
      </c>
      <c r="N3504" s="205">
        <v>42639</v>
      </c>
      <c r="O3504" s="203"/>
      <c r="P3504" t="str">
        <f t="shared" si="54"/>
        <v>Coon Creek Watershed District WRAPS 2010-Coon Creek-(07010206-530)-E. coli</v>
      </c>
    </row>
    <row r="3505" spans="1:16" ht="27.95" hidden="1" customHeight="1" x14ac:dyDescent="0.25">
      <c r="A3505" s="203" t="s">
        <v>157</v>
      </c>
      <c r="B3505" s="202" t="s">
        <v>504</v>
      </c>
      <c r="C3505" s="203" t="s">
        <v>1411</v>
      </c>
      <c r="D3505" s="202" t="s">
        <v>1412</v>
      </c>
      <c r="E3505" s="202" t="s">
        <v>1413</v>
      </c>
      <c r="F3505" s="202" t="s">
        <v>505</v>
      </c>
      <c r="G3505" s="253">
        <v>0.97</v>
      </c>
      <c r="H3505" s="361" t="s">
        <v>1400</v>
      </c>
      <c r="I3505" s="359" t="s">
        <v>1385</v>
      </c>
      <c r="J3505" s="206" t="s">
        <v>515</v>
      </c>
      <c r="K3505" s="359" t="s">
        <v>1391</v>
      </c>
      <c r="L3505" s="359" t="s">
        <v>1392</v>
      </c>
      <c r="M3505" s="368">
        <v>2009</v>
      </c>
      <c r="N3505" s="205">
        <v>42639</v>
      </c>
      <c r="O3505" s="203"/>
      <c r="P3505" t="str">
        <f t="shared" si="54"/>
        <v>Coon Creek Watershed District WRAPS 2010-Coon Creek-(07010206-530)-E. coli</v>
      </c>
    </row>
    <row r="3506" spans="1:16" ht="27.95" hidden="1" customHeight="1" x14ac:dyDescent="0.25">
      <c r="A3506" s="203" t="s">
        <v>157</v>
      </c>
      <c r="B3506" s="202" t="s">
        <v>504</v>
      </c>
      <c r="C3506" s="203" t="s">
        <v>1411</v>
      </c>
      <c r="D3506" s="202" t="s">
        <v>1412</v>
      </c>
      <c r="E3506" s="202" t="s">
        <v>1413</v>
      </c>
      <c r="F3506" s="202" t="s">
        <v>505</v>
      </c>
      <c r="G3506" s="253">
        <v>1.31</v>
      </c>
      <c r="H3506" s="361" t="s">
        <v>1414</v>
      </c>
      <c r="I3506" s="359" t="s">
        <v>1379</v>
      </c>
      <c r="J3506" s="209">
        <v>0.61</v>
      </c>
      <c r="K3506" s="359" t="s">
        <v>1113</v>
      </c>
      <c r="L3506" s="359" t="s">
        <v>1392</v>
      </c>
      <c r="M3506" s="368">
        <v>2009</v>
      </c>
      <c r="N3506" s="205">
        <v>42639</v>
      </c>
      <c r="O3506" s="203"/>
      <c r="P3506" t="str">
        <f t="shared" si="54"/>
        <v>Coon Creek Watershed District WRAPS 2010-Coon Creek-(07010206-530)-TP</v>
      </c>
    </row>
    <row r="3507" spans="1:16" ht="27.95" hidden="1" customHeight="1" x14ac:dyDescent="0.25">
      <c r="A3507" s="203" t="s">
        <v>157</v>
      </c>
      <c r="B3507" s="202" t="s">
        <v>504</v>
      </c>
      <c r="C3507" s="203" t="s">
        <v>1411</v>
      </c>
      <c r="D3507" s="202" t="s">
        <v>1412</v>
      </c>
      <c r="E3507" s="202" t="s">
        <v>1413</v>
      </c>
      <c r="F3507" s="202" t="s">
        <v>505</v>
      </c>
      <c r="G3507" s="253">
        <v>0.64</v>
      </c>
      <c r="H3507" s="361" t="s">
        <v>1414</v>
      </c>
      <c r="I3507" s="359" t="s">
        <v>1382</v>
      </c>
      <c r="J3507" s="209">
        <v>0.47</v>
      </c>
      <c r="K3507" s="359" t="s">
        <v>1113</v>
      </c>
      <c r="L3507" s="359" t="s">
        <v>1392</v>
      </c>
      <c r="M3507" s="368">
        <v>2009</v>
      </c>
      <c r="N3507" s="205">
        <v>42639</v>
      </c>
      <c r="O3507" s="203"/>
      <c r="P3507" t="str">
        <f t="shared" si="54"/>
        <v>Coon Creek Watershed District WRAPS 2010-Coon Creek-(07010206-530)-TP</v>
      </c>
    </row>
    <row r="3508" spans="1:16" ht="27.95" hidden="1" customHeight="1" x14ac:dyDescent="0.25">
      <c r="A3508" s="203" t="s">
        <v>157</v>
      </c>
      <c r="B3508" s="202" t="s">
        <v>504</v>
      </c>
      <c r="C3508" s="203" t="s">
        <v>1411</v>
      </c>
      <c r="D3508" s="202" t="s">
        <v>1412</v>
      </c>
      <c r="E3508" s="202" t="s">
        <v>1413</v>
      </c>
      <c r="F3508" s="202" t="s">
        <v>505</v>
      </c>
      <c r="G3508" s="253">
        <v>0.4</v>
      </c>
      <c r="H3508" s="361" t="s">
        <v>1414</v>
      </c>
      <c r="I3508" s="359" t="s">
        <v>1383</v>
      </c>
      <c r="J3508" s="209">
        <v>0.19</v>
      </c>
      <c r="K3508" s="359" t="s">
        <v>1113</v>
      </c>
      <c r="L3508" s="359" t="s">
        <v>1392</v>
      </c>
      <c r="M3508" s="368">
        <v>2009</v>
      </c>
      <c r="N3508" s="205">
        <v>42639</v>
      </c>
      <c r="O3508" s="203"/>
      <c r="P3508" t="str">
        <f t="shared" si="54"/>
        <v>Coon Creek Watershed District WRAPS 2010-Coon Creek-(07010206-530)-TP</v>
      </c>
    </row>
    <row r="3509" spans="1:16" ht="27.95" hidden="1" customHeight="1" x14ac:dyDescent="0.25">
      <c r="A3509" s="203" t="s">
        <v>157</v>
      </c>
      <c r="B3509" s="202" t="s">
        <v>504</v>
      </c>
      <c r="C3509" s="203" t="s">
        <v>1411</v>
      </c>
      <c r="D3509" s="202" t="s">
        <v>1412</v>
      </c>
      <c r="E3509" s="202" t="s">
        <v>1413</v>
      </c>
      <c r="F3509" s="202" t="s">
        <v>505</v>
      </c>
      <c r="G3509" s="253">
        <v>0.25</v>
      </c>
      <c r="H3509" s="361" t="s">
        <v>1414</v>
      </c>
      <c r="I3509" s="359" t="s">
        <v>1384</v>
      </c>
      <c r="J3509" s="209">
        <v>0</v>
      </c>
      <c r="K3509" s="359" t="s">
        <v>1113</v>
      </c>
      <c r="L3509" s="359" t="s">
        <v>1392</v>
      </c>
      <c r="M3509" s="368">
        <v>2009</v>
      </c>
      <c r="N3509" s="205">
        <v>42639</v>
      </c>
      <c r="O3509" s="203"/>
      <c r="P3509" t="str">
        <f t="shared" si="54"/>
        <v>Coon Creek Watershed District WRAPS 2010-Coon Creek-(07010206-530)-TP</v>
      </c>
    </row>
    <row r="3510" spans="1:16" ht="27.95" hidden="1" customHeight="1" x14ac:dyDescent="0.25">
      <c r="A3510" s="203" t="s">
        <v>157</v>
      </c>
      <c r="B3510" s="202" t="s">
        <v>504</v>
      </c>
      <c r="C3510" s="203" t="s">
        <v>1411</v>
      </c>
      <c r="D3510" s="202" t="s">
        <v>1412</v>
      </c>
      <c r="E3510" s="202" t="s">
        <v>1413</v>
      </c>
      <c r="F3510" s="202" t="s">
        <v>505</v>
      </c>
      <c r="G3510" s="253">
        <v>0.12</v>
      </c>
      <c r="H3510" s="361" t="s">
        <v>1414</v>
      </c>
      <c r="I3510" s="359" t="s">
        <v>1385</v>
      </c>
      <c r="J3510" s="209">
        <v>0</v>
      </c>
      <c r="K3510" s="359" t="s">
        <v>1113</v>
      </c>
      <c r="L3510" s="359" t="s">
        <v>1392</v>
      </c>
      <c r="M3510" s="368">
        <v>2009</v>
      </c>
      <c r="N3510" s="205">
        <v>42639</v>
      </c>
      <c r="O3510" s="203"/>
      <c r="P3510" t="str">
        <f t="shared" si="54"/>
        <v>Coon Creek Watershed District WRAPS 2010-Coon Creek-(07010206-530)-TP</v>
      </c>
    </row>
    <row r="3511" spans="1:16" ht="27.95" hidden="1" customHeight="1" x14ac:dyDescent="0.25">
      <c r="A3511" s="203" t="s">
        <v>157</v>
      </c>
      <c r="B3511" s="202" t="s">
        <v>504</v>
      </c>
      <c r="C3511" s="203" t="s">
        <v>1411</v>
      </c>
      <c r="D3511" s="202" t="s">
        <v>1412</v>
      </c>
      <c r="E3511" s="202" t="s">
        <v>1413</v>
      </c>
      <c r="F3511" s="202" t="s">
        <v>505</v>
      </c>
      <c r="G3511" s="253">
        <v>0.19</v>
      </c>
      <c r="H3511" s="361" t="s">
        <v>488</v>
      </c>
      <c r="I3511" s="359" t="s">
        <v>1379</v>
      </c>
      <c r="J3511" s="209">
        <v>0.49</v>
      </c>
      <c r="K3511" s="359" t="s">
        <v>22</v>
      </c>
      <c r="L3511" s="359" t="s">
        <v>1392</v>
      </c>
      <c r="M3511" s="368">
        <v>2009</v>
      </c>
      <c r="N3511" s="205">
        <v>42639</v>
      </c>
      <c r="O3511" s="203"/>
      <c r="P3511" t="str">
        <f t="shared" si="54"/>
        <v>Coon Creek Watershed District WRAPS 2010-Coon Creek-(07010206-530)-TSS</v>
      </c>
    </row>
    <row r="3512" spans="1:16" ht="27.95" hidden="1" customHeight="1" x14ac:dyDescent="0.25">
      <c r="A3512" s="203" t="s">
        <v>157</v>
      </c>
      <c r="B3512" s="202" t="s">
        <v>504</v>
      </c>
      <c r="C3512" s="203" t="s">
        <v>1411</v>
      </c>
      <c r="D3512" s="202" t="s">
        <v>1412</v>
      </c>
      <c r="E3512" s="202" t="s">
        <v>1413</v>
      </c>
      <c r="F3512" s="202" t="s">
        <v>505</v>
      </c>
      <c r="G3512" s="253">
        <v>0.1</v>
      </c>
      <c r="H3512" s="361" t="s">
        <v>488</v>
      </c>
      <c r="I3512" s="359" t="s">
        <v>1382</v>
      </c>
      <c r="J3512" s="209">
        <v>0.49</v>
      </c>
      <c r="K3512" s="359" t="s">
        <v>22</v>
      </c>
      <c r="L3512" s="359" t="s">
        <v>1392</v>
      </c>
      <c r="M3512" s="368">
        <v>2009</v>
      </c>
      <c r="N3512" s="205">
        <v>42639</v>
      </c>
      <c r="O3512" s="203"/>
      <c r="P3512" t="str">
        <f t="shared" si="54"/>
        <v>Coon Creek Watershed District WRAPS 2010-Coon Creek-(07010206-530)-TSS</v>
      </c>
    </row>
    <row r="3513" spans="1:16" ht="27.95" hidden="1" customHeight="1" x14ac:dyDescent="0.25">
      <c r="A3513" s="203" t="s">
        <v>157</v>
      </c>
      <c r="B3513" s="202" t="s">
        <v>504</v>
      </c>
      <c r="C3513" s="203" t="s">
        <v>1411</v>
      </c>
      <c r="D3513" s="202" t="s">
        <v>1412</v>
      </c>
      <c r="E3513" s="202" t="s">
        <v>1413</v>
      </c>
      <c r="F3513" s="202" t="s">
        <v>505</v>
      </c>
      <c r="G3513" s="253">
        <v>0.06</v>
      </c>
      <c r="H3513" s="361" t="s">
        <v>488</v>
      </c>
      <c r="I3513" s="359" t="s">
        <v>1383</v>
      </c>
      <c r="J3513" s="209">
        <v>0.08</v>
      </c>
      <c r="K3513" s="359" t="s">
        <v>22</v>
      </c>
      <c r="L3513" s="359" t="s">
        <v>1392</v>
      </c>
      <c r="M3513" s="368">
        <v>2009</v>
      </c>
      <c r="N3513" s="205">
        <v>42639</v>
      </c>
      <c r="O3513" s="203"/>
      <c r="P3513" t="str">
        <f t="shared" si="54"/>
        <v>Coon Creek Watershed District WRAPS 2010-Coon Creek-(07010206-530)-TSS</v>
      </c>
    </row>
    <row r="3514" spans="1:16" ht="27.95" hidden="1" customHeight="1" x14ac:dyDescent="0.25">
      <c r="A3514" s="203" t="s">
        <v>157</v>
      </c>
      <c r="B3514" s="202" t="s">
        <v>504</v>
      </c>
      <c r="C3514" s="203" t="s">
        <v>1411</v>
      </c>
      <c r="D3514" s="202" t="s">
        <v>1412</v>
      </c>
      <c r="E3514" s="202" t="s">
        <v>1413</v>
      </c>
      <c r="F3514" s="202" t="s">
        <v>505</v>
      </c>
      <c r="G3514" s="253">
        <v>0.02</v>
      </c>
      <c r="H3514" s="361" t="s">
        <v>488</v>
      </c>
      <c r="I3514" s="359" t="s">
        <v>1384</v>
      </c>
      <c r="J3514" s="209">
        <v>0</v>
      </c>
      <c r="K3514" s="359" t="s">
        <v>22</v>
      </c>
      <c r="L3514" s="359" t="s">
        <v>1392</v>
      </c>
      <c r="M3514" s="368">
        <v>2009</v>
      </c>
      <c r="N3514" s="205">
        <v>42639</v>
      </c>
      <c r="O3514" s="203"/>
      <c r="P3514" t="str">
        <f t="shared" si="54"/>
        <v>Coon Creek Watershed District WRAPS 2010-Coon Creek-(07010206-530)-TSS</v>
      </c>
    </row>
    <row r="3515" spans="1:16" ht="27.95" hidden="1" customHeight="1" x14ac:dyDescent="0.25">
      <c r="A3515" s="203" t="s">
        <v>157</v>
      </c>
      <c r="B3515" s="202" t="s">
        <v>504</v>
      </c>
      <c r="C3515" s="203" t="s">
        <v>1411</v>
      </c>
      <c r="D3515" s="202" t="s">
        <v>1412</v>
      </c>
      <c r="E3515" s="202" t="s">
        <v>1413</v>
      </c>
      <c r="F3515" s="202" t="s">
        <v>505</v>
      </c>
      <c r="G3515" s="253">
        <v>0.01</v>
      </c>
      <c r="H3515" s="361" t="s">
        <v>488</v>
      </c>
      <c r="I3515" s="359" t="s">
        <v>1385</v>
      </c>
      <c r="J3515" s="209">
        <v>0</v>
      </c>
      <c r="K3515" s="359" t="s">
        <v>22</v>
      </c>
      <c r="L3515" s="359" t="s">
        <v>1392</v>
      </c>
      <c r="M3515" s="368">
        <v>2009</v>
      </c>
      <c r="N3515" s="205">
        <v>42639</v>
      </c>
      <c r="O3515" s="203"/>
      <c r="P3515" t="str">
        <f t="shared" si="54"/>
        <v>Coon Creek Watershed District WRAPS 2010-Coon Creek-(07010206-530)-TSS</v>
      </c>
    </row>
    <row r="3516" spans="1:16" ht="27.95" hidden="1" customHeight="1" x14ac:dyDescent="0.25">
      <c r="A3516" s="203" t="s">
        <v>157</v>
      </c>
      <c r="B3516" s="202" t="s">
        <v>504</v>
      </c>
      <c r="C3516" s="203" t="s">
        <v>1411</v>
      </c>
      <c r="D3516" s="202" t="s">
        <v>1425</v>
      </c>
      <c r="E3516" s="202" t="s">
        <v>1426</v>
      </c>
      <c r="F3516" s="202" t="s">
        <v>505</v>
      </c>
      <c r="G3516" s="253">
        <v>4.22</v>
      </c>
      <c r="H3516" s="361" t="s">
        <v>1400</v>
      </c>
      <c r="I3516" s="359" t="s">
        <v>1379</v>
      </c>
      <c r="J3516" s="209">
        <v>0.57999999999999996</v>
      </c>
      <c r="K3516" s="359" t="s">
        <v>1391</v>
      </c>
      <c r="L3516" s="359" t="s">
        <v>1392</v>
      </c>
      <c r="M3516" s="368">
        <v>2012</v>
      </c>
      <c r="N3516" s="205">
        <v>42639</v>
      </c>
      <c r="O3516" s="203"/>
      <c r="P3516" t="str">
        <f t="shared" si="54"/>
        <v>Coon Creek Watershed District WRAPS 2010-County Ditch 17-(07010206-557)-E. coli</v>
      </c>
    </row>
    <row r="3517" spans="1:16" ht="27.95" hidden="1" customHeight="1" x14ac:dyDescent="0.25">
      <c r="A3517" s="203" t="s">
        <v>157</v>
      </c>
      <c r="B3517" s="202" t="s">
        <v>504</v>
      </c>
      <c r="C3517" s="203" t="s">
        <v>1411</v>
      </c>
      <c r="D3517" s="202" t="s">
        <v>1425</v>
      </c>
      <c r="E3517" s="202" t="s">
        <v>1426</v>
      </c>
      <c r="F3517" s="202" t="s">
        <v>505</v>
      </c>
      <c r="G3517" s="253">
        <v>2.81</v>
      </c>
      <c r="H3517" s="361" t="s">
        <v>1400</v>
      </c>
      <c r="I3517" s="359" t="s">
        <v>1382</v>
      </c>
      <c r="J3517" s="209">
        <v>0.55000000000000004</v>
      </c>
      <c r="K3517" s="359" t="s">
        <v>1391</v>
      </c>
      <c r="L3517" s="359" t="s">
        <v>1392</v>
      </c>
      <c r="M3517" s="368">
        <v>2012</v>
      </c>
      <c r="N3517" s="205">
        <v>42639</v>
      </c>
      <c r="O3517" s="203"/>
      <c r="P3517" t="str">
        <f t="shared" si="54"/>
        <v>Coon Creek Watershed District WRAPS 2010-County Ditch 17-(07010206-557)-E. coli</v>
      </c>
    </row>
    <row r="3518" spans="1:16" ht="27.95" hidden="1" customHeight="1" x14ac:dyDescent="0.25">
      <c r="A3518" s="203" t="s">
        <v>157</v>
      </c>
      <c r="B3518" s="202" t="s">
        <v>504</v>
      </c>
      <c r="C3518" s="203" t="s">
        <v>1411</v>
      </c>
      <c r="D3518" s="202" t="s">
        <v>1425</v>
      </c>
      <c r="E3518" s="202" t="s">
        <v>1426</v>
      </c>
      <c r="F3518" s="202" t="s">
        <v>505</v>
      </c>
      <c r="G3518" s="253">
        <v>2.11</v>
      </c>
      <c r="H3518" s="361" t="s">
        <v>1400</v>
      </c>
      <c r="I3518" s="359" t="s">
        <v>1383</v>
      </c>
      <c r="J3518" s="209">
        <v>0.65</v>
      </c>
      <c r="K3518" s="359" t="s">
        <v>1391</v>
      </c>
      <c r="L3518" s="359" t="s">
        <v>1392</v>
      </c>
      <c r="M3518" s="368">
        <v>2012</v>
      </c>
      <c r="N3518" s="205">
        <v>42639</v>
      </c>
      <c r="O3518" s="203"/>
      <c r="P3518" t="str">
        <f t="shared" si="54"/>
        <v>Coon Creek Watershed District WRAPS 2010-County Ditch 17-(07010206-557)-E. coli</v>
      </c>
    </row>
    <row r="3519" spans="1:16" ht="27.95" hidden="1" customHeight="1" x14ac:dyDescent="0.25">
      <c r="A3519" s="203" t="s">
        <v>157</v>
      </c>
      <c r="B3519" s="202" t="s">
        <v>504</v>
      </c>
      <c r="C3519" s="203" t="s">
        <v>1411</v>
      </c>
      <c r="D3519" s="202" t="s">
        <v>1425</v>
      </c>
      <c r="E3519" s="202" t="s">
        <v>1426</v>
      </c>
      <c r="F3519" s="202" t="s">
        <v>505</v>
      </c>
      <c r="G3519" s="253">
        <v>1.67</v>
      </c>
      <c r="H3519" s="361" t="s">
        <v>1400</v>
      </c>
      <c r="I3519" s="359" t="s">
        <v>1384</v>
      </c>
      <c r="J3519" s="209">
        <v>0.15</v>
      </c>
      <c r="K3519" s="359" t="s">
        <v>1391</v>
      </c>
      <c r="L3519" s="359" t="s">
        <v>1392</v>
      </c>
      <c r="M3519" s="368">
        <v>2012</v>
      </c>
      <c r="N3519" s="205">
        <v>42639</v>
      </c>
      <c r="O3519" s="203"/>
      <c r="P3519" t="str">
        <f t="shared" si="54"/>
        <v>Coon Creek Watershed District WRAPS 2010-County Ditch 17-(07010206-557)-E. coli</v>
      </c>
    </row>
    <row r="3520" spans="1:16" ht="27.95" hidden="1" customHeight="1" x14ac:dyDescent="0.25">
      <c r="A3520" s="203" t="s">
        <v>157</v>
      </c>
      <c r="B3520" s="202" t="s">
        <v>504</v>
      </c>
      <c r="C3520" s="203" t="s">
        <v>1411</v>
      </c>
      <c r="D3520" s="202" t="s">
        <v>1425</v>
      </c>
      <c r="E3520" s="202" t="s">
        <v>1426</v>
      </c>
      <c r="F3520" s="202" t="s">
        <v>505</v>
      </c>
      <c r="G3520" s="253">
        <v>1.1399999999999999</v>
      </c>
      <c r="H3520" s="361" t="s">
        <v>1400</v>
      </c>
      <c r="I3520" s="359" t="s">
        <v>1385</v>
      </c>
      <c r="J3520" s="209">
        <v>0.26</v>
      </c>
      <c r="K3520" s="359" t="s">
        <v>1391</v>
      </c>
      <c r="L3520" s="359" t="s">
        <v>1392</v>
      </c>
      <c r="M3520" s="368">
        <v>2012</v>
      </c>
      <c r="N3520" s="205">
        <v>42639</v>
      </c>
      <c r="O3520" s="203"/>
      <c r="P3520" t="str">
        <f t="shared" si="54"/>
        <v>Coon Creek Watershed District WRAPS 2010-County Ditch 17-(07010206-557)-E. coli</v>
      </c>
    </row>
    <row r="3521" spans="1:16" ht="27.95" hidden="1" customHeight="1" x14ac:dyDescent="0.25">
      <c r="A3521" s="203" t="s">
        <v>157</v>
      </c>
      <c r="B3521" s="202" t="s">
        <v>504</v>
      </c>
      <c r="C3521" s="203" t="s">
        <v>1411</v>
      </c>
      <c r="D3521" s="202" t="s">
        <v>1425</v>
      </c>
      <c r="E3521" s="202" t="s">
        <v>1426</v>
      </c>
      <c r="F3521" s="202" t="s">
        <v>505</v>
      </c>
      <c r="G3521" s="253">
        <v>0.74</v>
      </c>
      <c r="H3521" s="361" t="s">
        <v>1414</v>
      </c>
      <c r="I3521" s="359" t="s">
        <v>1379</v>
      </c>
      <c r="J3521" s="206" t="s">
        <v>1380</v>
      </c>
      <c r="K3521" s="359" t="s">
        <v>1113</v>
      </c>
      <c r="L3521" s="359" t="s">
        <v>1392</v>
      </c>
      <c r="M3521" s="368">
        <v>2012</v>
      </c>
      <c r="N3521" s="205">
        <v>42639</v>
      </c>
      <c r="O3521" s="203"/>
      <c r="P3521" t="str">
        <f t="shared" si="54"/>
        <v>Coon Creek Watershed District WRAPS 2010-County Ditch 17-(07010206-557)-TP</v>
      </c>
    </row>
    <row r="3522" spans="1:16" ht="27.95" hidden="1" customHeight="1" x14ac:dyDescent="0.25">
      <c r="A3522" s="203" t="s">
        <v>157</v>
      </c>
      <c r="B3522" s="202" t="s">
        <v>504</v>
      </c>
      <c r="C3522" s="203" t="s">
        <v>1411</v>
      </c>
      <c r="D3522" s="202" t="s">
        <v>1425</v>
      </c>
      <c r="E3522" s="202" t="s">
        <v>1426</v>
      </c>
      <c r="F3522" s="202" t="s">
        <v>505</v>
      </c>
      <c r="G3522" s="253">
        <v>0.49</v>
      </c>
      <c r="H3522" s="361" t="s">
        <v>1414</v>
      </c>
      <c r="I3522" s="359" t="s">
        <v>1382</v>
      </c>
      <c r="J3522" s="209">
        <v>0.06</v>
      </c>
      <c r="K3522" s="359" t="s">
        <v>1113</v>
      </c>
      <c r="L3522" s="359" t="s">
        <v>1392</v>
      </c>
      <c r="M3522" s="368">
        <v>2012</v>
      </c>
      <c r="N3522" s="205">
        <v>42639</v>
      </c>
      <c r="O3522" s="203"/>
      <c r="P3522" t="str">
        <f t="shared" si="54"/>
        <v>Coon Creek Watershed District WRAPS 2010-County Ditch 17-(07010206-557)-TP</v>
      </c>
    </row>
    <row r="3523" spans="1:16" ht="27.95" hidden="1" customHeight="1" x14ac:dyDescent="0.25">
      <c r="A3523" s="203" t="s">
        <v>157</v>
      </c>
      <c r="B3523" s="202" t="s">
        <v>504</v>
      </c>
      <c r="C3523" s="203" t="s">
        <v>1411</v>
      </c>
      <c r="D3523" s="202" t="s">
        <v>1425</v>
      </c>
      <c r="E3523" s="202" t="s">
        <v>1426</v>
      </c>
      <c r="F3523" s="202" t="s">
        <v>505</v>
      </c>
      <c r="G3523" s="253">
        <v>0.37</v>
      </c>
      <c r="H3523" s="361" t="s">
        <v>1414</v>
      </c>
      <c r="I3523" s="359" t="s">
        <v>1383</v>
      </c>
      <c r="J3523" s="209">
        <v>0.35</v>
      </c>
      <c r="K3523" s="359" t="s">
        <v>1113</v>
      </c>
      <c r="L3523" s="359" t="s">
        <v>1392</v>
      </c>
      <c r="M3523" s="368">
        <v>2012</v>
      </c>
      <c r="N3523" s="205">
        <v>42639</v>
      </c>
      <c r="O3523" s="203"/>
      <c r="P3523" t="str">
        <f t="shared" ref="P3523:P3586" si="55">CONCATENATE(C3523, "-", E3523, "-","(", D3523,")", "-",K3523)</f>
        <v>Coon Creek Watershed District WRAPS 2010-County Ditch 17-(07010206-557)-TP</v>
      </c>
    </row>
    <row r="3524" spans="1:16" ht="27.95" hidden="1" customHeight="1" x14ac:dyDescent="0.25">
      <c r="A3524" s="203" t="s">
        <v>157</v>
      </c>
      <c r="B3524" s="202" t="s">
        <v>504</v>
      </c>
      <c r="C3524" s="203" t="s">
        <v>1411</v>
      </c>
      <c r="D3524" s="202" t="s">
        <v>1425</v>
      </c>
      <c r="E3524" s="202" t="s">
        <v>1426</v>
      </c>
      <c r="F3524" s="202" t="s">
        <v>505</v>
      </c>
      <c r="G3524" s="253">
        <v>0.28999999999999998</v>
      </c>
      <c r="H3524" s="361" t="s">
        <v>1414</v>
      </c>
      <c r="I3524" s="359" t="s">
        <v>1384</v>
      </c>
      <c r="J3524" s="209">
        <v>0.23</v>
      </c>
      <c r="K3524" s="359" t="s">
        <v>1113</v>
      </c>
      <c r="L3524" s="359" t="s">
        <v>1392</v>
      </c>
      <c r="M3524" s="368">
        <v>2012</v>
      </c>
      <c r="N3524" s="205">
        <v>42639</v>
      </c>
      <c r="O3524" s="203"/>
      <c r="P3524" t="str">
        <f t="shared" si="55"/>
        <v>Coon Creek Watershed District WRAPS 2010-County Ditch 17-(07010206-557)-TP</v>
      </c>
    </row>
    <row r="3525" spans="1:16" ht="27.95" hidden="1" customHeight="1" x14ac:dyDescent="0.25">
      <c r="A3525" s="203" t="s">
        <v>157</v>
      </c>
      <c r="B3525" s="202" t="s">
        <v>504</v>
      </c>
      <c r="C3525" s="203" t="s">
        <v>1411</v>
      </c>
      <c r="D3525" s="202" t="s">
        <v>1425</v>
      </c>
      <c r="E3525" s="202" t="s">
        <v>1426</v>
      </c>
      <c r="F3525" s="202" t="s">
        <v>505</v>
      </c>
      <c r="G3525" s="253">
        <v>0.18</v>
      </c>
      <c r="H3525" s="361" t="s">
        <v>1414</v>
      </c>
      <c r="I3525" s="359" t="s">
        <v>1385</v>
      </c>
      <c r="J3525" s="209">
        <v>0</v>
      </c>
      <c r="K3525" s="359" t="s">
        <v>1113</v>
      </c>
      <c r="L3525" s="359" t="s">
        <v>1392</v>
      </c>
      <c r="M3525" s="368">
        <v>2012</v>
      </c>
      <c r="N3525" s="205">
        <v>42639</v>
      </c>
      <c r="O3525" s="203"/>
      <c r="P3525" t="str">
        <f t="shared" si="55"/>
        <v>Coon Creek Watershed District WRAPS 2010-County Ditch 17-(07010206-557)-TP</v>
      </c>
    </row>
    <row r="3526" spans="1:16" ht="27.95" hidden="1" customHeight="1" x14ac:dyDescent="0.25">
      <c r="A3526" s="203" t="s">
        <v>157</v>
      </c>
      <c r="B3526" s="202" t="s">
        <v>504</v>
      </c>
      <c r="C3526" s="203" t="s">
        <v>1411</v>
      </c>
      <c r="D3526" s="202" t="s">
        <v>1427</v>
      </c>
      <c r="E3526" s="202" t="s">
        <v>1428</v>
      </c>
      <c r="F3526" s="202" t="s">
        <v>505</v>
      </c>
      <c r="G3526" s="253">
        <v>3.65</v>
      </c>
      <c r="H3526" s="361" t="s">
        <v>1400</v>
      </c>
      <c r="I3526" s="359" t="s">
        <v>1379</v>
      </c>
      <c r="J3526" s="209">
        <v>0</v>
      </c>
      <c r="K3526" s="359" t="s">
        <v>1391</v>
      </c>
      <c r="L3526" s="359" t="s">
        <v>1392</v>
      </c>
      <c r="M3526" s="368">
        <v>2010</v>
      </c>
      <c r="N3526" s="205">
        <v>42639</v>
      </c>
      <c r="O3526" s="203"/>
      <c r="P3526" t="str">
        <f t="shared" si="55"/>
        <v>Coon Creek Watershed District WRAPS 2010-Sand Creek-(07010206-558)-E. coli</v>
      </c>
    </row>
    <row r="3527" spans="1:16" ht="27.95" hidden="1" customHeight="1" x14ac:dyDescent="0.25">
      <c r="A3527" s="203" t="s">
        <v>157</v>
      </c>
      <c r="B3527" s="202" t="s">
        <v>504</v>
      </c>
      <c r="C3527" s="203" t="s">
        <v>1411</v>
      </c>
      <c r="D3527" s="202" t="s">
        <v>1427</v>
      </c>
      <c r="E3527" s="202" t="s">
        <v>1428</v>
      </c>
      <c r="F3527" s="202" t="s">
        <v>505</v>
      </c>
      <c r="G3527" s="253">
        <v>4.28</v>
      </c>
      <c r="H3527" s="361" t="s">
        <v>1400</v>
      </c>
      <c r="I3527" s="359" t="s">
        <v>1382</v>
      </c>
      <c r="J3527" s="209">
        <v>0.77</v>
      </c>
      <c r="K3527" s="359" t="s">
        <v>1391</v>
      </c>
      <c r="L3527" s="359" t="s">
        <v>1392</v>
      </c>
      <c r="M3527" s="368">
        <v>2010</v>
      </c>
      <c r="N3527" s="205">
        <v>42639</v>
      </c>
      <c r="O3527" s="203"/>
      <c r="P3527" t="str">
        <f t="shared" si="55"/>
        <v>Coon Creek Watershed District WRAPS 2010-Sand Creek-(07010206-558)-E. coli</v>
      </c>
    </row>
    <row r="3528" spans="1:16" ht="27.95" hidden="1" customHeight="1" x14ac:dyDescent="0.25">
      <c r="A3528" s="203" t="s">
        <v>157</v>
      </c>
      <c r="B3528" s="202" t="s">
        <v>504</v>
      </c>
      <c r="C3528" s="203" t="s">
        <v>1411</v>
      </c>
      <c r="D3528" s="202" t="s">
        <v>1427</v>
      </c>
      <c r="E3528" s="202" t="s">
        <v>1428</v>
      </c>
      <c r="F3528" s="202" t="s">
        <v>505</v>
      </c>
      <c r="G3528" s="253">
        <v>2.7</v>
      </c>
      <c r="H3528" s="361" t="s">
        <v>1400</v>
      </c>
      <c r="I3528" s="359" t="s">
        <v>1383</v>
      </c>
      <c r="J3528" s="206" t="s">
        <v>515</v>
      </c>
      <c r="K3528" s="359" t="s">
        <v>1391</v>
      </c>
      <c r="L3528" s="359" t="s">
        <v>1392</v>
      </c>
      <c r="M3528" s="368">
        <v>2010</v>
      </c>
      <c r="N3528" s="205">
        <v>42639</v>
      </c>
      <c r="O3528" s="203"/>
      <c r="P3528" t="str">
        <f t="shared" si="55"/>
        <v>Coon Creek Watershed District WRAPS 2010-Sand Creek-(07010206-558)-E. coli</v>
      </c>
    </row>
    <row r="3529" spans="1:16" ht="27.95" hidden="1" customHeight="1" x14ac:dyDescent="0.25">
      <c r="A3529" s="203" t="s">
        <v>157</v>
      </c>
      <c r="B3529" s="202" t="s">
        <v>504</v>
      </c>
      <c r="C3529" s="203" t="s">
        <v>1411</v>
      </c>
      <c r="D3529" s="202" t="s">
        <v>1427</v>
      </c>
      <c r="E3529" s="202" t="s">
        <v>1428</v>
      </c>
      <c r="F3529" s="202" t="s">
        <v>505</v>
      </c>
      <c r="G3529" s="253">
        <v>1.64</v>
      </c>
      <c r="H3529" s="361" t="s">
        <v>1400</v>
      </c>
      <c r="I3529" s="359" t="s">
        <v>1384</v>
      </c>
      <c r="J3529" s="209">
        <v>0.61</v>
      </c>
      <c r="K3529" s="359" t="s">
        <v>1391</v>
      </c>
      <c r="L3529" s="359" t="s">
        <v>1392</v>
      </c>
      <c r="M3529" s="368">
        <v>2010</v>
      </c>
      <c r="N3529" s="205">
        <v>42639</v>
      </c>
      <c r="O3529" s="203"/>
      <c r="P3529" t="str">
        <f t="shared" si="55"/>
        <v>Coon Creek Watershed District WRAPS 2010-Sand Creek-(07010206-558)-E. coli</v>
      </c>
    </row>
    <row r="3530" spans="1:16" ht="27.95" hidden="1" customHeight="1" x14ac:dyDescent="0.25">
      <c r="A3530" s="203" t="s">
        <v>157</v>
      </c>
      <c r="B3530" s="202" t="s">
        <v>504</v>
      </c>
      <c r="C3530" s="203" t="s">
        <v>1411</v>
      </c>
      <c r="D3530" s="202" t="s">
        <v>1427</v>
      </c>
      <c r="E3530" s="202" t="s">
        <v>1428</v>
      </c>
      <c r="F3530" s="202" t="s">
        <v>505</v>
      </c>
      <c r="G3530" s="253">
        <v>0.48</v>
      </c>
      <c r="H3530" s="361" t="s">
        <v>1400</v>
      </c>
      <c r="I3530" s="359" t="s">
        <v>1385</v>
      </c>
      <c r="J3530" s="209">
        <v>0.89</v>
      </c>
      <c r="K3530" s="359" t="s">
        <v>1391</v>
      </c>
      <c r="L3530" s="359" t="s">
        <v>1392</v>
      </c>
      <c r="M3530" s="368">
        <v>2010</v>
      </c>
      <c r="N3530" s="205">
        <v>42639</v>
      </c>
      <c r="O3530" s="203"/>
      <c r="P3530" t="str">
        <f t="shared" si="55"/>
        <v>Coon Creek Watershed District WRAPS 2010-Sand Creek-(07010206-558)-E. coli</v>
      </c>
    </row>
    <row r="3531" spans="1:16" ht="27.95" hidden="1" customHeight="1" x14ac:dyDescent="0.25">
      <c r="A3531" s="203" t="s">
        <v>157</v>
      </c>
      <c r="B3531" s="202" t="s">
        <v>504</v>
      </c>
      <c r="C3531" s="203" t="s">
        <v>1411</v>
      </c>
      <c r="D3531" s="202" t="s">
        <v>1427</v>
      </c>
      <c r="E3531" s="202" t="s">
        <v>1428</v>
      </c>
      <c r="F3531" s="202" t="s">
        <v>505</v>
      </c>
      <c r="G3531" s="253">
        <v>1.31</v>
      </c>
      <c r="H3531" s="361" t="s">
        <v>1414</v>
      </c>
      <c r="I3531" s="359" t="s">
        <v>1379</v>
      </c>
      <c r="J3531" s="209">
        <v>0.33</v>
      </c>
      <c r="K3531" s="359" t="s">
        <v>1113</v>
      </c>
      <c r="L3531" s="359" t="s">
        <v>1392</v>
      </c>
      <c r="M3531" s="368">
        <v>2010</v>
      </c>
      <c r="N3531" s="205">
        <v>42639</v>
      </c>
      <c r="O3531" s="203"/>
      <c r="P3531" t="str">
        <f t="shared" si="55"/>
        <v>Coon Creek Watershed District WRAPS 2010-Sand Creek-(07010206-558)-TP</v>
      </c>
    </row>
    <row r="3532" spans="1:16" ht="27.95" hidden="1" customHeight="1" x14ac:dyDescent="0.25">
      <c r="A3532" s="203" t="s">
        <v>157</v>
      </c>
      <c r="B3532" s="202" t="s">
        <v>504</v>
      </c>
      <c r="C3532" s="203" t="s">
        <v>1411</v>
      </c>
      <c r="D3532" s="202" t="s">
        <v>1427</v>
      </c>
      <c r="E3532" s="202" t="s">
        <v>1428</v>
      </c>
      <c r="F3532" s="202" t="s">
        <v>505</v>
      </c>
      <c r="G3532" s="253">
        <v>0.64</v>
      </c>
      <c r="H3532" s="361" t="s">
        <v>1414</v>
      </c>
      <c r="I3532" s="359" t="s">
        <v>1382</v>
      </c>
      <c r="J3532" s="209">
        <v>0</v>
      </c>
      <c r="K3532" s="359" t="s">
        <v>1113</v>
      </c>
      <c r="L3532" s="359" t="s">
        <v>1392</v>
      </c>
      <c r="M3532" s="368">
        <v>2010</v>
      </c>
      <c r="N3532" s="205">
        <v>42639</v>
      </c>
      <c r="O3532" s="203"/>
      <c r="P3532" t="str">
        <f t="shared" si="55"/>
        <v>Coon Creek Watershed District WRAPS 2010-Sand Creek-(07010206-558)-TP</v>
      </c>
    </row>
    <row r="3533" spans="1:16" ht="27.95" hidden="1" customHeight="1" x14ac:dyDescent="0.25">
      <c r="A3533" s="203" t="s">
        <v>157</v>
      </c>
      <c r="B3533" s="202" t="s">
        <v>504</v>
      </c>
      <c r="C3533" s="203" t="s">
        <v>1411</v>
      </c>
      <c r="D3533" s="202" t="s">
        <v>1427</v>
      </c>
      <c r="E3533" s="202" t="s">
        <v>1428</v>
      </c>
      <c r="F3533" s="202" t="s">
        <v>505</v>
      </c>
      <c r="G3533" s="253">
        <v>0.36</v>
      </c>
      <c r="H3533" s="361" t="s">
        <v>1414</v>
      </c>
      <c r="I3533" s="359" t="s">
        <v>1383</v>
      </c>
      <c r="J3533" s="209">
        <v>0</v>
      </c>
      <c r="K3533" s="359" t="s">
        <v>1113</v>
      </c>
      <c r="L3533" s="359" t="s">
        <v>1392</v>
      </c>
      <c r="M3533" s="368">
        <v>2010</v>
      </c>
      <c r="N3533" s="205">
        <v>42639</v>
      </c>
      <c r="O3533" s="203"/>
      <c r="P3533" t="str">
        <f t="shared" si="55"/>
        <v>Coon Creek Watershed District WRAPS 2010-Sand Creek-(07010206-558)-TP</v>
      </c>
    </row>
    <row r="3534" spans="1:16" ht="27.95" hidden="1" customHeight="1" x14ac:dyDescent="0.25">
      <c r="A3534" s="203" t="s">
        <v>157</v>
      </c>
      <c r="B3534" s="202" t="s">
        <v>504</v>
      </c>
      <c r="C3534" s="203" t="s">
        <v>1411</v>
      </c>
      <c r="D3534" s="202" t="s">
        <v>1427</v>
      </c>
      <c r="E3534" s="202" t="s">
        <v>1428</v>
      </c>
      <c r="F3534" s="202" t="s">
        <v>505</v>
      </c>
      <c r="G3534" s="253">
        <v>0.21</v>
      </c>
      <c r="H3534" s="361" t="s">
        <v>1414</v>
      </c>
      <c r="I3534" s="359" t="s">
        <v>1384</v>
      </c>
      <c r="J3534" s="209">
        <v>0</v>
      </c>
      <c r="K3534" s="359" t="s">
        <v>1113</v>
      </c>
      <c r="L3534" s="359" t="s">
        <v>1392</v>
      </c>
      <c r="M3534" s="368">
        <v>2010</v>
      </c>
      <c r="N3534" s="205">
        <v>42639</v>
      </c>
      <c r="O3534" s="203"/>
      <c r="P3534" t="str">
        <f t="shared" si="55"/>
        <v>Coon Creek Watershed District WRAPS 2010-Sand Creek-(07010206-558)-TP</v>
      </c>
    </row>
    <row r="3535" spans="1:16" ht="27.95" hidden="1" customHeight="1" x14ac:dyDescent="0.25">
      <c r="A3535" s="203" t="s">
        <v>157</v>
      </c>
      <c r="B3535" s="202" t="s">
        <v>504</v>
      </c>
      <c r="C3535" s="203" t="s">
        <v>1411</v>
      </c>
      <c r="D3535" s="202" t="s">
        <v>1427</v>
      </c>
      <c r="E3535" s="202" t="s">
        <v>1428</v>
      </c>
      <c r="F3535" s="202" t="s">
        <v>505</v>
      </c>
      <c r="G3535" s="253">
        <v>0.06</v>
      </c>
      <c r="H3535" s="361" t="s">
        <v>1414</v>
      </c>
      <c r="I3535" s="359" t="s">
        <v>1385</v>
      </c>
      <c r="J3535" s="209">
        <v>0</v>
      </c>
      <c r="K3535" s="359" t="s">
        <v>1113</v>
      </c>
      <c r="L3535" s="359" t="s">
        <v>1392</v>
      </c>
      <c r="M3535" s="368">
        <v>2010</v>
      </c>
      <c r="N3535" s="205">
        <v>42639</v>
      </c>
      <c r="O3535" s="203"/>
      <c r="P3535" t="str">
        <f t="shared" si="55"/>
        <v>Coon Creek Watershed District WRAPS 2010-Sand Creek-(07010206-558)-TP</v>
      </c>
    </row>
    <row r="3536" spans="1:16" ht="27.95" hidden="1" customHeight="1" x14ac:dyDescent="0.25">
      <c r="A3536" s="203" t="s">
        <v>157</v>
      </c>
      <c r="B3536" s="202" t="s">
        <v>504</v>
      </c>
      <c r="C3536" s="203" t="s">
        <v>1411</v>
      </c>
      <c r="D3536" s="202" t="s">
        <v>1427</v>
      </c>
      <c r="E3536" s="202" t="s">
        <v>1428</v>
      </c>
      <c r="F3536" s="202" t="s">
        <v>505</v>
      </c>
      <c r="G3536" s="253">
        <v>0.2</v>
      </c>
      <c r="H3536" s="361" t="s">
        <v>488</v>
      </c>
      <c r="I3536" s="359" t="s">
        <v>1379</v>
      </c>
      <c r="J3536" s="209">
        <v>0.1</v>
      </c>
      <c r="K3536" s="359" t="s">
        <v>22</v>
      </c>
      <c r="L3536" s="359" t="s">
        <v>1392</v>
      </c>
      <c r="M3536" s="368">
        <v>2010</v>
      </c>
      <c r="N3536" s="205">
        <v>42639</v>
      </c>
      <c r="O3536" s="203"/>
      <c r="P3536" t="str">
        <f t="shared" si="55"/>
        <v>Coon Creek Watershed District WRAPS 2010-Sand Creek-(07010206-558)-TSS</v>
      </c>
    </row>
    <row r="3537" spans="1:16" ht="27.95" hidden="1" customHeight="1" x14ac:dyDescent="0.25">
      <c r="A3537" s="203" t="s">
        <v>157</v>
      </c>
      <c r="B3537" s="202" t="s">
        <v>504</v>
      </c>
      <c r="C3537" s="203" t="s">
        <v>1411</v>
      </c>
      <c r="D3537" s="202" t="s">
        <v>1427</v>
      </c>
      <c r="E3537" s="202" t="s">
        <v>1428</v>
      </c>
      <c r="F3537" s="202" t="s">
        <v>505</v>
      </c>
      <c r="G3537" s="253">
        <v>0.06</v>
      </c>
      <c r="H3537" s="361" t="s">
        <v>488</v>
      </c>
      <c r="I3537" s="359" t="s">
        <v>1382</v>
      </c>
      <c r="J3537" s="209">
        <v>0</v>
      </c>
      <c r="K3537" s="359" t="s">
        <v>22</v>
      </c>
      <c r="L3537" s="359" t="s">
        <v>1392</v>
      </c>
      <c r="M3537" s="368">
        <v>2010</v>
      </c>
      <c r="N3537" s="205">
        <v>42639</v>
      </c>
      <c r="O3537" s="203"/>
      <c r="P3537" t="str">
        <f t="shared" si="55"/>
        <v>Coon Creek Watershed District WRAPS 2010-Sand Creek-(07010206-558)-TSS</v>
      </c>
    </row>
    <row r="3538" spans="1:16" ht="27.95" hidden="1" customHeight="1" x14ac:dyDescent="0.25">
      <c r="A3538" s="203" t="s">
        <v>157</v>
      </c>
      <c r="B3538" s="202" t="s">
        <v>504</v>
      </c>
      <c r="C3538" s="203" t="s">
        <v>1411</v>
      </c>
      <c r="D3538" s="202" t="s">
        <v>1427</v>
      </c>
      <c r="E3538" s="202" t="s">
        <v>1428</v>
      </c>
      <c r="F3538" s="202" t="s">
        <v>505</v>
      </c>
      <c r="G3538" s="253">
        <v>0.01</v>
      </c>
      <c r="H3538" s="361" t="s">
        <v>488</v>
      </c>
      <c r="I3538" s="359" t="s">
        <v>1383</v>
      </c>
      <c r="J3538" s="209">
        <v>0</v>
      </c>
      <c r="K3538" s="359" t="s">
        <v>22</v>
      </c>
      <c r="L3538" s="359" t="s">
        <v>1392</v>
      </c>
      <c r="M3538" s="368">
        <v>2010</v>
      </c>
      <c r="N3538" s="205">
        <v>42639</v>
      </c>
      <c r="O3538" s="203"/>
      <c r="P3538" t="str">
        <f t="shared" si="55"/>
        <v>Coon Creek Watershed District WRAPS 2010-Sand Creek-(07010206-558)-TSS</v>
      </c>
    </row>
    <row r="3539" spans="1:16" ht="27.95" hidden="1" customHeight="1" x14ac:dyDescent="0.25">
      <c r="A3539" s="203" t="s">
        <v>157</v>
      </c>
      <c r="B3539" s="202" t="s">
        <v>504</v>
      </c>
      <c r="C3539" s="203" t="s">
        <v>1411</v>
      </c>
      <c r="D3539" s="202" t="s">
        <v>1427</v>
      </c>
      <c r="E3539" s="202" t="s">
        <v>1428</v>
      </c>
      <c r="F3539" s="202" t="s">
        <v>505</v>
      </c>
      <c r="G3539" s="253">
        <v>0.02</v>
      </c>
      <c r="H3539" s="361" t="s">
        <v>488</v>
      </c>
      <c r="I3539" s="359" t="s">
        <v>1384</v>
      </c>
      <c r="J3539" s="209">
        <v>0</v>
      </c>
      <c r="K3539" s="359" t="s">
        <v>22</v>
      </c>
      <c r="L3539" s="359" t="s">
        <v>1392</v>
      </c>
      <c r="M3539" s="368">
        <v>2010</v>
      </c>
      <c r="N3539" s="205">
        <v>42639</v>
      </c>
      <c r="O3539" s="203"/>
      <c r="P3539" t="str">
        <f t="shared" si="55"/>
        <v>Coon Creek Watershed District WRAPS 2010-Sand Creek-(07010206-558)-TSS</v>
      </c>
    </row>
    <row r="3540" spans="1:16" ht="27.95" hidden="1" customHeight="1" x14ac:dyDescent="0.25">
      <c r="A3540" s="203" t="s">
        <v>157</v>
      </c>
      <c r="B3540" s="202" t="s">
        <v>504</v>
      </c>
      <c r="C3540" s="203" t="s">
        <v>1411</v>
      </c>
      <c r="D3540" s="202" t="s">
        <v>1427</v>
      </c>
      <c r="E3540" s="202" t="s">
        <v>1428</v>
      </c>
      <c r="F3540" s="202" t="s">
        <v>505</v>
      </c>
      <c r="G3540" s="253">
        <v>4.0000000000000001E-3</v>
      </c>
      <c r="H3540" s="361" t="s">
        <v>488</v>
      </c>
      <c r="I3540" s="359" t="s">
        <v>1385</v>
      </c>
      <c r="J3540" s="209">
        <v>0</v>
      </c>
      <c r="K3540" s="359" t="s">
        <v>22</v>
      </c>
      <c r="L3540" s="359" t="s">
        <v>1392</v>
      </c>
      <c r="M3540" s="368">
        <v>2010</v>
      </c>
      <c r="N3540" s="205">
        <v>42639</v>
      </c>
      <c r="O3540" s="203"/>
      <c r="P3540" t="str">
        <f t="shared" si="55"/>
        <v>Coon Creek Watershed District WRAPS 2010-Sand Creek-(07010206-558)-TSS</v>
      </c>
    </row>
    <row r="3541" spans="1:16" ht="27.95" hidden="1" customHeight="1" x14ac:dyDescent="0.25">
      <c r="A3541" s="203" t="s">
        <v>157</v>
      </c>
      <c r="B3541" s="202" t="s">
        <v>504</v>
      </c>
      <c r="C3541" s="203" t="s">
        <v>1411</v>
      </c>
      <c r="D3541" s="202" t="s">
        <v>1429</v>
      </c>
      <c r="E3541" s="202" t="s">
        <v>1430</v>
      </c>
      <c r="F3541" s="202" t="s">
        <v>505</v>
      </c>
      <c r="G3541" s="253">
        <v>5.8</v>
      </c>
      <c r="H3541" s="361" t="s">
        <v>1400</v>
      </c>
      <c r="I3541" s="359" t="s">
        <v>1379</v>
      </c>
      <c r="J3541" s="209">
        <v>0.48</v>
      </c>
      <c r="K3541" s="359" t="s">
        <v>1391</v>
      </c>
      <c r="L3541" s="359" t="s">
        <v>1392</v>
      </c>
      <c r="M3541" s="368">
        <v>2012</v>
      </c>
      <c r="N3541" s="205">
        <v>42639</v>
      </c>
      <c r="O3541" s="203"/>
      <c r="P3541" t="str">
        <f t="shared" si="55"/>
        <v>Coon Creek Watershed District WRAPS 2010-Unnamed ditch-(07010206-594)-E. coli</v>
      </c>
    </row>
    <row r="3542" spans="1:16" ht="27.95" hidden="1" customHeight="1" x14ac:dyDescent="0.25">
      <c r="A3542" s="203" t="s">
        <v>157</v>
      </c>
      <c r="B3542" s="202" t="s">
        <v>504</v>
      </c>
      <c r="C3542" s="203" t="s">
        <v>1411</v>
      </c>
      <c r="D3542" s="202" t="s">
        <v>1429</v>
      </c>
      <c r="E3542" s="202" t="s">
        <v>1430</v>
      </c>
      <c r="F3542" s="202" t="s">
        <v>505</v>
      </c>
      <c r="G3542" s="253">
        <v>3.86</v>
      </c>
      <c r="H3542" s="361" t="s">
        <v>1400</v>
      </c>
      <c r="I3542" s="359" t="s">
        <v>1382</v>
      </c>
      <c r="J3542" s="209">
        <v>0.53</v>
      </c>
      <c r="K3542" s="359" t="s">
        <v>1391</v>
      </c>
      <c r="L3542" s="359" t="s">
        <v>1392</v>
      </c>
      <c r="M3542" s="368">
        <v>2012</v>
      </c>
      <c r="N3542" s="205">
        <v>42639</v>
      </c>
      <c r="O3542" s="203"/>
      <c r="P3542" t="str">
        <f t="shared" si="55"/>
        <v>Coon Creek Watershed District WRAPS 2010-Unnamed ditch-(07010206-594)-E. coli</v>
      </c>
    </row>
    <row r="3543" spans="1:16" ht="27.95" hidden="1" customHeight="1" x14ac:dyDescent="0.25">
      <c r="A3543" s="203" t="s">
        <v>157</v>
      </c>
      <c r="B3543" s="202" t="s">
        <v>504</v>
      </c>
      <c r="C3543" s="203" t="s">
        <v>1411</v>
      </c>
      <c r="D3543" s="202" t="s">
        <v>1429</v>
      </c>
      <c r="E3543" s="202" t="s">
        <v>1430</v>
      </c>
      <c r="F3543" s="202" t="s">
        <v>505</v>
      </c>
      <c r="G3543" s="253">
        <v>2.9</v>
      </c>
      <c r="H3543" s="361" t="s">
        <v>1400</v>
      </c>
      <c r="I3543" s="359" t="s">
        <v>1383</v>
      </c>
      <c r="J3543" s="209">
        <v>0.54</v>
      </c>
      <c r="K3543" s="359" t="s">
        <v>1391</v>
      </c>
      <c r="L3543" s="359" t="s">
        <v>1392</v>
      </c>
      <c r="M3543" s="368">
        <v>2012</v>
      </c>
      <c r="N3543" s="205">
        <v>42639</v>
      </c>
      <c r="O3543" s="203"/>
      <c r="P3543" t="str">
        <f t="shared" si="55"/>
        <v>Coon Creek Watershed District WRAPS 2010-Unnamed ditch-(07010206-594)-E. coli</v>
      </c>
    </row>
    <row r="3544" spans="1:16" ht="27.95" hidden="1" customHeight="1" x14ac:dyDescent="0.25">
      <c r="A3544" s="203" t="s">
        <v>157</v>
      </c>
      <c r="B3544" s="202" t="s">
        <v>504</v>
      </c>
      <c r="C3544" s="203" t="s">
        <v>1411</v>
      </c>
      <c r="D3544" s="202" t="s">
        <v>1429</v>
      </c>
      <c r="E3544" s="202" t="s">
        <v>1430</v>
      </c>
      <c r="F3544" s="202" t="s">
        <v>505</v>
      </c>
      <c r="G3544" s="253">
        <v>2.2999999999999998</v>
      </c>
      <c r="H3544" s="361" t="s">
        <v>1400</v>
      </c>
      <c r="I3544" s="359" t="s">
        <v>1384</v>
      </c>
      <c r="J3544" s="209">
        <v>0.52</v>
      </c>
      <c r="K3544" s="359" t="s">
        <v>1391</v>
      </c>
      <c r="L3544" s="359" t="s">
        <v>1392</v>
      </c>
      <c r="M3544" s="368">
        <v>2012</v>
      </c>
      <c r="N3544" s="205">
        <v>42639</v>
      </c>
      <c r="O3544" s="203"/>
      <c r="P3544" t="str">
        <f t="shared" si="55"/>
        <v>Coon Creek Watershed District WRAPS 2010-Unnamed ditch-(07010206-594)-E. coli</v>
      </c>
    </row>
    <row r="3545" spans="1:16" ht="27.95" hidden="1" customHeight="1" x14ac:dyDescent="0.25">
      <c r="A3545" s="203" t="s">
        <v>157</v>
      </c>
      <c r="B3545" s="202" t="s">
        <v>504</v>
      </c>
      <c r="C3545" s="203" t="s">
        <v>1411</v>
      </c>
      <c r="D3545" s="202" t="s">
        <v>1429</v>
      </c>
      <c r="E3545" s="202" t="s">
        <v>1430</v>
      </c>
      <c r="F3545" s="202" t="s">
        <v>505</v>
      </c>
      <c r="G3545" s="253">
        <v>1.56</v>
      </c>
      <c r="H3545" s="361" t="s">
        <v>1400</v>
      </c>
      <c r="I3545" s="359" t="s">
        <v>1385</v>
      </c>
      <c r="J3545" s="209">
        <v>0.53</v>
      </c>
      <c r="K3545" s="359" t="s">
        <v>1391</v>
      </c>
      <c r="L3545" s="359" t="s">
        <v>1392</v>
      </c>
      <c r="M3545" s="368">
        <v>2012</v>
      </c>
      <c r="N3545" s="205">
        <v>42639</v>
      </c>
      <c r="O3545" s="203"/>
      <c r="P3545" t="str">
        <f t="shared" si="55"/>
        <v>Coon Creek Watershed District WRAPS 2010-Unnamed ditch-(07010206-594)-E. coli</v>
      </c>
    </row>
    <row r="3546" spans="1:16" ht="27.95" hidden="1" customHeight="1" x14ac:dyDescent="0.25">
      <c r="A3546" s="203" t="s">
        <v>157</v>
      </c>
      <c r="B3546" s="202" t="s">
        <v>504</v>
      </c>
      <c r="C3546" s="203" t="s">
        <v>1411</v>
      </c>
      <c r="D3546" s="202" t="s">
        <v>1429</v>
      </c>
      <c r="E3546" s="202" t="s">
        <v>1430</v>
      </c>
      <c r="F3546" s="202" t="s">
        <v>505</v>
      </c>
      <c r="G3546" s="253">
        <v>1.02</v>
      </c>
      <c r="H3546" s="361" t="s">
        <v>1414</v>
      </c>
      <c r="I3546" s="359" t="s">
        <v>1379</v>
      </c>
      <c r="J3546" s="209">
        <v>0.09</v>
      </c>
      <c r="K3546" s="359" t="s">
        <v>1113</v>
      </c>
      <c r="L3546" s="359" t="s">
        <v>1392</v>
      </c>
      <c r="M3546" s="368">
        <v>2012</v>
      </c>
      <c r="N3546" s="205">
        <v>42639</v>
      </c>
      <c r="O3546" s="203"/>
      <c r="P3546" t="str">
        <f t="shared" si="55"/>
        <v>Coon Creek Watershed District WRAPS 2010-Unnamed ditch-(07010206-594)-TP</v>
      </c>
    </row>
    <row r="3547" spans="1:16" ht="27.95" hidden="1" customHeight="1" x14ac:dyDescent="0.25">
      <c r="A3547" s="203" t="s">
        <v>157</v>
      </c>
      <c r="B3547" s="202" t="s">
        <v>504</v>
      </c>
      <c r="C3547" s="203" t="s">
        <v>1411</v>
      </c>
      <c r="D3547" s="202" t="s">
        <v>1429</v>
      </c>
      <c r="E3547" s="202" t="s">
        <v>1430</v>
      </c>
      <c r="F3547" s="202" t="s">
        <v>505</v>
      </c>
      <c r="G3547" s="253">
        <v>0.39</v>
      </c>
      <c r="H3547" s="361" t="s">
        <v>1414</v>
      </c>
      <c r="I3547" s="359" t="s">
        <v>1382</v>
      </c>
      <c r="J3547" s="209">
        <v>0</v>
      </c>
      <c r="K3547" s="359" t="s">
        <v>1113</v>
      </c>
      <c r="L3547" s="359" t="s">
        <v>1392</v>
      </c>
      <c r="M3547" s="368">
        <v>2012</v>
      </c>
      <c r="N3547" s="205">
        <v>42639</v>
      </c>
      <c r="O3547" s="203"/>
      <c r="P3547" t="str">
        <f t="shared" si="55"/>
        <v>Coon Creek Watershed District WRAPS 2010-Unnamed ditch-(07010206-594)-TP</v>
      </c>
    </row>
    <row r="3548" spans="1:16" ht="27.95" hidden="1" customHeight="1" x14ac:dyDescent="0.25">
      <c r="A3548" s="203" t="s">
        <v>157</v>
      </c>
      <c r="B3548" s="202" t="s">
        <v>504</v>
      </c>
      <c r="C3548" s="203" t="s">
        <v>1411</v>
      </c>
      <c r="D3548" s="202" t="s">
        <v>1429</v>
      </c>
      <c r="E3548" s="202" t="s">
        <v>1430</v>
      </c>
      <c r="F3548" s="202" t="s">
        <v>505</v>
      </c>
      <c r="G3548" s="253">
        <v>0.45</v>
      </c>
      <c r="H3548" s="361" t="s">
        <v>1414</v>
      </c>
      <c r="I3548" s="359" t="s">
        <v>1383</v>
      </c>
      <c r="J3548" s="209">
        <v>0</v>
      </c>
      <c r="K3548" s="359" t="s">
        <v>1113</v>
      </c>
      <c r="L3548" s="359" t="s">
        <v>1392</v>
      </c>
      <c r="M3548" s="368">
        <v>2012</v>
      </c>
      <c r="N3548" s="205">
        <v>42639</v>
      </c>
      <c r="O3548" s="203"/>
      <c r="P3548" t="str">
        <f t="shared" si="55"/>
        <v>Coon Creek Watershed District WRAPS 2010-Unnamed ditch-(07010206-594)-TP</v>
      </c>
    </row>
    <row r="3549" spans="1:16" ht="27.95" hidden="1" customHeight="1" x14ac:dyDescent="0.25">
      <c r="A3549" s="203" t="s">
        <v>157</v>
      </c>
      <c r="B3549" s="202" t="s">
        <v>504</v>
      </c>
      <c r="C3549" s="203" t="s">
        <v>1411</v>
      </c>
      <c r="D3549" s="202" t="s">
        <v>1429</v>
      </c>
      <c r="E3549" s="202" t="s">
        <v>1430</v>
      </c>
      <c r="F3549" s="202" t="s">
        <v>505</v>
      </c>
      <c r="G3549" s="253">
        <v>0.3</v>
      </c>
      <c r="H3549" s="361" t="s">
        <v>1414</v>
      </c>
      <c r="I3549" s="359" t="s">
        <v>1384</v>
      </c>
      <c r="J3549" s="209">
        <v>0</v>
      </c>
      <c r="K3549" s="359" t="s">
        <v>1113</v>
      </c>
      <c r="L3549" s="359" t="s">
        <v>1392</v>
      </c>
      <c r="M3549" s="368">
        <v>2012</v>
      </c>
      <c r="N3549" s="205">
        <v>42639</v>
      </c>
      <c r="O3549" s="203"/>
      <c r="P3549" t="str">
        <f t="shared" si="55"/>
        <v>Coon Creek Watershed District WRAPS 2010-Unnamed ditch-(07010206-594)-TP</v>
      </c>
    </row>
    <row r="3550" spans="1:16" ht="27.95" hidden="1" customHeight="1" x14ac:dyDescent="0.25">
      <c r="A3550" s="203" t="s">
        <v>157</v>
      </c>
      <c r="B3550" s="202" t="s">
        <v>504</v>
      </c>
      <c r="C3550" s="203" t="s">
        <v>1411</v>
      </c>
      <c r="D3550" s="202" t="s">
        <v>1429</v>
      </c>
      <c r="E3550" s="202" t="s">
        <v>1430</v>
      </c>
      <c r="F3550" s="202" t="s">
        <v>505</v>
      </c>
      <c r="G3550" s="253">
        <v>0.19</v>
      </c>
      <c r="H3550" s="361" t="s">
        <v>1414</v>
      </c>
      <c r="I3550" s="359" t="s">
        <v>1385</v>
      </c>
      <c r="J3550" s="209">
        <v>0</v>
      </c>
      <c r="K3550" s="359" t="s">
        <v>1113</v>
      </c>
      <c r="L3550" s="359" t="s">
        <v>1392</v>
      </c>
      <c r="M3550" s="368">
        <v>2012</v>
      </c>
      <c r="N3550" s="205">
        <v>42639</v>
      </c>
      <c r="O3550" s="203"/>
      <c r="P3550" t="str">
        <f t="shared" si="55"/>
        <v>Coon Creek Watershed District WRAPS 2010-Unnamed ditch-(07010206-594)-TP</v>
      </c>
    </row>
    <row r="3551" spans="1:16" ht="27.95" hidden="1" customHeight="1" x14ac:dyDescent="0.25">
      <c r="A3551" s="203" t="s">
        <v>157</v>
      </c>
      <c r="B3551" s="202" t="s">
        <v>504</v>
      </c>
      <c r="C3551" s="203" t="s">
        <v>1411</v>
      </c>
      <c r="D3551" s="202" t="s">
        <v>1429</v>
      </c>
      <c r="E3551" s="202" t="s">
        <v>1430</v>
      </c>
      <c r="F3551" s="202" t="s">
        <v>505</v>
      </c>
      <c r="G3551" s="253">
        <v>0.15</v>
      </c>
      <c r="H3551" s="361" t="s">
        <v>488</v>
      </c>
      <c r="I3551" s="359" t="s">
        <v>1379</v>
      </c>
      <c r="J3551" s="209">
        <v>0.56000000000000005</v>
      </c>
      <c r="K3551" s="359" t="s">
        <v>22</v>
      </c>
      <c r="L3551" s="359" t="s">
        <v>1392</v>
      </c>
      <c r="M3551" s="368">
        <v>2012</v>
      </c>
      <c r="N3551" s="205">
        <v>42639</v>
      </c>
      <c r="O3551" s="203"/>
      <c r="P3551" t="str">
        <f t="shared" si="55"/>
        <v>Coon Creek Watershed District WRAPS 2010-Unnamed ditch-(07010206-594)-TSS</v>
      </c>
    </row>
    <row r="3552" spans="1:16" ht="27.95" hidden="1" customHeight="1" x14ac:dyDescent="0.25">
      <c r="A3552" s="203" t="s">
        <v>157</v>
      </c>
      <c r="B3552" s="202" t="s">
        <v>504</v>
      </c>
      <c r="C3552" s="203" t="s">
        <v>1411</v>
      </c>
      <c r="D3552" s="202" t="s">
        <v>1429</v>
      </c>
      <c r="E3552" s="202" t="s">
        <v>1430</v>
      </c>
      <c r="F3552" s="202" t="s">
        <v>505</v>
      </c>
      <c r="G3552" s="253">
        <v>0.06</v>
      </c>
      <c r="H3552" s="361" t="s">
        <v>488</v>
      </c>
      <c r="I3552" s="359" t="s">
        <v>1382</v>
      </c>
      <c r="J3552" s="209">
        <v>0</v>
      </c>
      <c r="K3552" s="359" t="s">
        <v>22</v>
      </c>
      <c r="L3552" s="359" t="s">
        <v>1392</v>
      </c>
      <c r="M3552" s="368">
        <v>2012</v>
      </c>
      <c r="N3552" s="205">
        <v>42639</v>
      </c>
      <c r="O3552" s="203"/>
      <c r="P3552" t="str">
        <f t="shared" si="55"/>
        <v>Coon Creek Watershed District WRAPS 2010-Unnamed ditch-(07010206-594)-TSS</v>
      </c>
    </row>
    <row r="3553" spans="1:16" ht="27.95" hidden="1" customHeight="1" x14ac:dyDescent="0.25">
      <c r="A3553" s="203" t="s">
        <v>157</v>
      </c>
      <c r="B3553" s="202" t="s">
        <v>504</v>
      </c>
      <c r="C3553" s="203" t="s">
        <v>1411</v>
      </c>
      <c r="D3553" s="202" t="s">
        <v>1429</v>
      </c>
      <c r="E3553" s="202" t="s">
        <v>1430</v>
      </c>
      <c r="F3553" s="202" t="s">
        <v>505</v>
      </c>
      <c r="G3553" s="253">
        <v>0.08</v>
      </c>
      <c r="H3553" s="361" t="s">
        <v>488</v>
      </c>
      <c r="I3553" s="359" t="s">
        <v>1383</v>
      </c>
      <c r="J3553" s="209">
        <v>0.25</v>
      </c>
      <c r="K3553" s="359" t="s">
        <v>22</v>
      </c>
      <c r="L3553" s="359" t="s">
        <v>1392</v>
      </c>
      <c r="M3553" s="368">
        <v>2012</v>
      </c>
      <c r="N3553" s="205">
        <v>42639</v>
      </c>
      <c r="O3553" s="203"/>
      <c r="P3553" t="str">
        <f t="shared" si="55"/>
        <v>Coon Creek Watershed District WRAPS 2010-Unnamed ditch-(07010206-594)-TSS</v>
      </c>
    </row>
    <row r="3554" spans="1:16" ht="27.95" hidden="1" customHeight="1" x14ac:dyDescent="0.25">
      <c r="A3554" s="203" t="s">
        <v>157</v>
      </c>
      <c r="B3554" s="202" t="s">
        <v>504</v>
      </c>
      <c r="C3554" s="203" t="s">
        <v>1411</v>
      </c>
      <c r="D3554" s="202" t="s">
        <v>1429</v>
      </c>
      <c r="E3554" s="202" t="s">
        <v>1430</v>
      </c>
      <c r="F3554" s="202" t="s">
        <v>505</v>
      </c>
      <c r="G3554" s="253">
        <v>0.02</v>
      </c>
      <c r="H3554" s="361" t="s">
        <v>488</v>
      </c>
      <c r="I3554" s="359" t="s">
        <v>1384</v>
      </c>
      <c r="J3554" s="209">
        <v>0</v>
      </c>
      <c r="K3554" s="359" t="s">
        <v>22</v>
      </c>
      <c r="L3554" s="359" t="s">
        <v>1392</v>
      </c>
      <c r="M3554" s="368">
        <v>2012</v>
      </c>
      <c r="N3554" s="205">
        <v>42639</v>
      </c>
      <c r="O3554" s="203"/>
      <c r="P3554" t="str">
        <f t="shared" si="55"/>
        <v>Coon Creek Watershed District WRAPS 2010-Unnamed ditch-(07010206-594)-TSS</v>
      </c>
    </row>
    <row r="3555" spans="1:16" ht="27.95" hidden="1" customHeight="1" x14ac:dyDescent="0.25">
      <c r="A3555" s="203" t="s">
        <v>157</v>
      </c>
      <c r="B3555" s="202" t="s">
        <v>504</v>
      </c>
      <c r="C3555" s="203" t="s">
        <v>1411</v>
      </c>
      <c r="D3555" s="202" t="s">
        <v>1429</v>
      </c>
      <c r="E3555" s="202" t="s">
        <v>1430</v>
      </c>
      <c r="F3555" s="202" t="s">
        <v>505</v>
      </c>
      <c r="G3555" s="253">
        <v>0.03</v>
      </c>
      <c r="H3555" s="361" t="s">
        <v>488</v>
      </c>
      <c r="I3555" s="359" t="s">
        <v>1385</v>
      </c>
      <c r="J3555" s="209">
        <v>0</v>
      </c>
      <c r="K3555" s="359" t="s">
        <v>22</v>
      </c>
      <c r="L3555" s="359" t="s">
        <v>1392</v>
      </c>
      <c r="M3555" s="368">
        <v>2012</v>
      </c>
      <c r="N3555" s="205">
        <v>42639</v>
      </c>
      <c r="O3555" s="203"/>
      <c r="P3555" t="str">
        <f t="shared" si="55"/>
        <v>Coon Creek Watershed District WRAPS 2010-Unnamed ditch-(07010206-594)-TSS</v>
      </c>
    </row>
    <row r="3556" spans="1:16" ht="27.95" hidden="1" customHeight="1" x14ac:dyDescent="0.25">
      <c r="A3556" s="203" t="s">
        <v>157</v>
      </c>
      <c r="B3556" s="202" t="s">
        <v>504</v>
      </c>
      <c r="C3556" s="203" t="s">
        <v>24</v>
      </c>
      <c r="D3556" s="202" t="s">
        <v>758</v>
      </c>
      <c r="E3556" s="202" t="s">
        <v>1618</v>
      </c>
      <c r="F3556" s="202" t="s">
        <v>505</v>
      </c>
      <c r="G3556" s="253">
        <v>18</v>
      </c>
      <c r="H3556" s="361" t="s">
        <v>1433</v>
      </c>
      <c r="I3556" s="359" t="s">
        <v>1407</v>
      </c>
      <c r="J3556" s="358" t="s">
        <v>2099</v>
      </c>
      <c r="K3556" s="359" t="s">
        <v>1113</v>
      </c>
      <c r="L3556" s="359" t="s">
        <v>1408</v>
      </c>
      <c r="M3556" s="368">
        <v>2008</v>
      </c>
      <c r="N3556" s="205">
        <v>40816</v>
      </c>
      <c r="O3556" s="361" t="s">
        <v>1597</v>
      </c>
      <c r="P3556" t="str">
        <f t="shared" si="55"/>
        <v>Crystal, Keller, and Lee Lakes Nutrient Impairment TMDL-Crystal-(19-0027-00)-TP</v>
      </c>
    </row>
    <row r="3557" spans="1:16" ht="27.95" hidden="1" customHeight="1" x14ac:dyDescent="0.25">
      <c r="A3557" s="203" t="s">
        <v>157</v>
      </c>
      <c r="B3557" s="202" t="s">
        <v>504</v>
      </c>
      <c r="C3557" s="203" t="s">
        <v>24</v>
      </c>
      <c r="D3557" s="202" t="s">
        <v>758</v>
      </c>
      <c r="E3557" s="202" t="s">
        <v>1618</v>
      </c>
      <c r="F3557" s="202" t="s">
        <v>505</v>
      </c>
      <c r="G3557" s="253">
        <v>4.9000000000000002E-2</v>
      </c>
      <c r="H3557" s="361" t="s">
        <v>1414</v>
      </c>
      <c r="I3557" s="359" t="s">
        <v>1407</v>
      </c>
      <c r="J3557" s="358" t="s">
        <v>2099</v>
      </c>
      <c r="K3557" s="359" t="s">
        <v>1113</v>
      </c>
      <c r="L3557" s="359" t="s">
        <v>1392</v>
      </c>
      <c r="M3557" s="368">
        <v>2008</v>
      </c>
      <c r="N3557" s="205">
        <v>40816</v>
      </c>
      <c r="O3557" s="361" t="s">
        <v>1597</v>
      </c>
      <c r="P3557" t="str">
        <f t="shared" si="55"/>
        <v>Crystal, Keller, and Lee Lakes Nutrient Impairment TMDL-Crystal-(19-0027-00)-TP</v>
      </c>
    </row>
    <row r="3558" spans="1:16" ht="27.95" hidden="1" customHeight="1" x14ac:dyDescent="0.25">
      <c r="A3558" s="203" t="s">
        <v>157</v>
      </c>
      <c r="B3558" s="202" t="s">
        <v>504</v>
      </c>
      <c r="C3558" s="203" t="s">
        <v>24</v>
      </c>
      <c r="D3558" s="202" t="s">
        <v>685</v>
      </c>
      <c r="E3558" s="202" t="s">
        <v>1734</v>
      </c>
      <c r="F3558" s="202" t="s">
        <v>505</v>
      </c>
      <c r="G3558" s="253">
        <v>6</v>
      </c>
      <c r="H3558" s="361" t="s">
        <v>1433</v>
      </c>
      <c r="I3558" s="359" t="s">
        <v>1407</v>
      </c>
      <c r="J3558" s="358" t="s">
        <v>2100</v>
      </c>
      <c r="K3558" s="359" t="s">
        <v>1113</v>
      </c>
      <c r="L3558" s="359" t="s">
        <v>1408</v>
      </c>
      <c r="M3558" s="368">
        <v>2008</v>
      </c>
      <c r="N3558" s="205">
        <v>40816</v>
      </c>
      <c r="O3558" s="361" t="s">
        <v>1597</v>
      </c>
      <c r="P3558" t="str">
        <f t="shared" si="55"/>
        <v>Crystal, Keller, and Lee Lakes Nutrient Impairment TMDL-Lee-(19-0029-00)-TP</v>
      </c>
    </row>
    <row r="3559" spans="1:16" ht="27.95" hidden="1" customHeight="1" x14ac:dyDescent="0.25">
      <c r="A3559" s="203" t="s">
        <v>157</v>
      </c>
      <c r="B3559" s="202" t="s">
        <v>504</v>
      </c>
      <c r="C3559" s="203" t="s">
        <v>24</v>
      </c>
      <c r="D3559" s="202" t="s">
        <v>685</v>
      </c>
      <c r="E3559" s="202" t="s">
        <v>1734</v>
      </c>
      <c r="F3559" s="202" t="s">
        <v>505</v>
      </c>
      <c r="G3559" s="253">
        <v>1.6E-2</v>
      </c>
      <c r="H3559" s="361" t="s">
        <v>1414</v>
      </c>
      <c r="I3559" s="359" t="s">
        <v>1407</v>
      </c>
      <c r="J3559" s="358" t="s">
        <v>2100</v>
      </c>
      <c r="K3559" s="359" t="s">
        <v>1113</v>
      </c>
      <c r="L3559" s="359" t="s">
        <v>1392</v>
      </c>
      <c r="M3559" s="368">
        <v>2008</v>
      </c>
      <c r="N3559" s="205">
        <v>40816</v>
      </c>
      <c r="O3559" s="361" t="s">
        <v>1597</v>
      </c>
      <c r="P3559" t="str">
        <f t="shared" si="55"/>
        <v>Crystal, Keller, and Lee Lakes Nutrient Impairment TMDL-Lee-(19-0029-00)-TP</v>
      </c>
    </row>
    <row r="3560" spans="1:16" ht="27.95" hidden="1" customHeight="1" x14ac:dyDescent="0.25">
      <c r="A3560" s="203" t="s">
        <v>157</v>
      </c>
      <c r="B3560" s="202" t="s">
        <v>504</v>
      </c>
      <c r="C3560" s="203" t="s">
        <v>1736</v>
      </c>
      <c r="D3560" s="202" t="s">
        <v>1737</v>
      </c>
      <c r="E3560" s="202" t="s">
        <v>1738</v>
      </c>
      <c r="F3560" s="202" t="s">
        <v>505</v>
      </c>
      <c r="G3560" s="253">
        <v>12.7</v>
      </c>
      <c r="H3560" s="361" t="s">
        <v>1433</v>
      </c>
      <c r="I3560" s="359" t="s">
        <v>1407</v>
      </c>
      <c r="J3560" s="358">
        <v>0.22090000000000001</v>
      </c>
      <c r="K3560" s="359" t="s">
        <v>1113</v>
      </c>
      <c r="L3560" s="359" t="s">
        <v>1408</v>
      </c>
      <c r="M3560" s="368">
        <v>2008</v>
      </c>
      <c r="N3560" s="205">
        <v>42359</v>
      </c>
      <c r="O3560" s="203"/>
      <c r="P3560" t="str">
        <f t="shared" si="55"/>
        <v>Eagan Neighborhood Lakes TMDL-Lemay-(19-0055-00)-TP</v>
      </c>
    </row>
    <row r="3561" spans="1:16" ht="27.95" hidden="1" customHeight="1" x14ac:dyDescent="0.25">
      <c r="A3561" s="203" t="s">
        <v>157</v>
      </c>
      <c r="B3561" s="202" t="s">
        <v>504</v>
      </c>
      <c r="C3561" s="203" t="s">
        <v>1736</v>
      </c>
      <c r="D3561" s="202" t="s">
        <v>1737</v>
      </c>
      <c r="E3561" s="202" t="s">
        <v>1738</v>
      </c>
      <c r="F3561" s="202" t="s">
        <v>505</v>
      </c>
      <c r="G3561" s="253">
        <v>3.5000000000000003E-2</v>
      </c>
      <c r="H3561" s="361" t="s">
        <v>1414</v>
      </c>
      <c r="I3561" s="359" t="s">
        <v>1407</v>
      </c>
      <c r="J3561" s="358">
        <v>0.22220000000000001</v>
      </c>
      <c r="K3561" s="359" t="s">
        <v>1113</v>
      </c>
      <c r="L3561" s="359" t="s">
        <v>1392</v>
      </c>
      <c r="M3561" s="368">
        <v>2008</v>
      </c>
      <c r="N3561" s="205">
        <v>42359</v>
      </c>
      <c r="O3561" s="203"/>
      <c r="P3561" t="str">
        <f t="shared" si="55"/>
        <v>Eagan Neighborhood Lakes TMDL-Lemay-(19-0055-00)-TP</v>
      </c>
    </row>
    <row r="3562" spans="1:16" ht="27.95" hidden="1" customHeight="1" x14ac:dyDescent="0.25">
      <c r="A3562" s="203" t="s">
        <v>157</v>
      </c>
      <c r="B3562" s="202" t="s">
        <v>504</v>
      </c>
      <c r="C3562" s="203" t="s">
        <v>1736</v>
      </c>
      <c r="D3562" s="202" t="s">
        <v>1739</v>
      </c>
      <c r="E3562" s="202" t="s">
        <v>1480</v>
      </c>
      <c r="F3562" s="202" t="s">
        <v>505</v>
      </c>
      <c r="G3562" s="253">
        <v>0.4</v>
      </c>
      <c r="H3562" s="361" t="s">
        <v>1433</v>
      </c>
      <c r="I3562" s="359" t="s">
        <v>1407</v>
      </c>
      <c r="J3562" s="358">
        <v>0</v>
      </c>
      <c r="K3562" s="359" t="s">
        <v>1113</v>
      </c>
      <c r="L3562" s="359" t="s">
        <v>1408</v>
      </c>
      <c r="M3562" s="368">
        <v>2008</v>
      </c>
      <c r="N3562" s="205">
        <v>42359</v>
      </c>
      <c r="O3562" s="203"/>
      <c r="P3562" t="str">
        <f t="shared" si="55"/>
        <v>Eagan Neighborhood Lakes TMDL-Unnamed-(19-0064-00)-TP</v>
      </c>
    </row>
    <row r="3563" spans="1:16" ht="27.95" hidden="1" customHeight="1" x14ac:dyDescent="0.25">
      <c r="A3563" s="203" t="s">
        <v>157</v>
      </c>
      <c r="B3563" s="202" t="s">
        <v>504</v>
      </c>
      <c r="C3563" s="203" t="s">
        <v>1736</v>
      </c>
      <c r="D3563" s="202" t="s">
        <v>1739</v>
      </c>
      <c r="E3563" s="202" t="s">
        <v>1480</v>
      </c>
      <c r="F3563" s="202" t="s">
        <v>505</v>
      </c>
      <c r="G3563" s="253">
        <v>1.1000000000000001E-3</v>
      </c>
      <c r="H3563" s="361" t="s">
        <v>1414</v>
      </c>
      <c r="I3563" s="359" t="s">
        <v>1407</v>
      </c>
      <c r="J3563" s="358">
        <v>0</v>
      </c>
      <c r="K3563" s="359" t="s">
        <v>1113</v>
      </c>
      <c r="L3563" s="359" t="s">
        <v>1392</v>
      </c>
      <c r="M3563" s="368">
        <v>2008</v>
      </c>
      <c r="N3563" s="205">
        <v>42359</v>
      </c>
      <c r="O3563" s="203"/>
      <c r="P3563" t="str">
        <f t="shared" si="55"/>
        <v>Eagan Neighborhood Lakes TMDL-Unnamed-(19-0064-00)-TP</v>
      </c>
    </row>
    <row r="3564" spans="1:16" ht="27.95" hidden="1" customHeight="1" x14ac:dyDescent="0.25">
      <c r="A3564" s="203" t="s">
        <v>157</v>
      </c>
      <c r="B3564" s="202" t="s">
        <v>504</v>
      </c>
      <c r="C3564" s="203" t="s">
        <v>1736</v>
      </c>
      <c r="D3564" s="202" t="s">
        <v>1785</v>
      </c>
      <c r="E3564" s="202" t="s">
        <v>1480</v>
      </c>
      <c r="F3564" s="202" t="s">
        <v>505</v>
      </c>
      <c r="G3564" s="253">
        <v>0.5</v>
      </c>
      <c r="H3564" s="361" t="s">
        <v>1433</v>
      </c>
      <c r="I3564" s="359" t="s">
        <v>1407</v>
      </c>
      <c r="J3564" s="358">
        <v>0</v>
      </c>
      <c r="K3564" s="359" t="s">
        <v>1113</v>
      </c>
      <c r="L3564" s="359" t="s">
        <v>1408</v>
      </c>
      <c r="M3564" s="368">
        <v>2008</v>
      </c>
      <c r="N3564" s="205">
        <v>42359</v>
      </c>
      <c r="O3564" s="203"/>
      <c r="P3564" t="str">
        <f t="shared" si="55"/>
        <v>Eagan Neighborhood Lakes TMDL-Unnamed-(19-0077-00)-TP</v>
      </c>
    </row>
    <row r="3565" spans="1:16" ht="27.95" hidden="1" customHeight="1" x14ac:dyDescent="0.25">
      <c r="A3565" s="203" t="s">
        <v>157</v>
      </c>
      <c r="B3565" s="202" t="s">
        <v>504</v>
      </c>
      <c r="C3565" s="203" t="s">
        <v>1736</v>
      </c>
      <c r="D3565" s="202" t="s">
        <v>1785</v>
      </c>
      <c r="E3565" s="202" t="s">
        <v>1480</v>
      </c>
      <c r="F3565" s="202" t="s">
        <v>505</v>
      </c>
      <c r="G3565" s="253">
        <v>1.2999999999999999E-3</v>
      </c>
      <c r="H3565" s="361" t="s">
        <v>1414</v>
      </c>
      <c r="I3565" s="359" t="s">
        <v>1407</v>
      </c>
      <c r="J3565" s="358">
        <v>0</v>
      </c>
      <c r="K3565" s="359" t="s">
        <v>1113</v>
      </c>
      <c r="L3565" s="359" t="s">
        <v>1392</v>
      </c>
      <c r="M3565" s="368">
        <v>2008</v>
      </c>
      <c r="N3565" s="205">
        <v>42359</v>
      </c>
      <c r="O3565" s="203"/>
      <c r="P3565" t="str">
        <f t="shared" si="55"/>
        <v>Eagan Neighborhood Lakes TMDL-Unnamed-(19-0077-00)-TP</v>
      </c>
    </row>
    <row r="3566" spans="1:16" ht="27.95" hidden="1" customHeight="1" x14ac:dyDescent="0.25">
      <c r="A3566" s="203" t="s">
        <v>157</v>
      </c>
      <c r="B3566" s="202" t="s">
        <v>504</v>
      </c>
      <c r="C3566" s="203" t="s">
        <v>1674</v>
      </c>
      <c r="D3566" s="202" t="s">
        <v>1702</v>
      </c>
      <c r="E3566" s="202" t="s">
        <v>1703</v>
      </c>
      <c r="F3566" s="202" t="s">
        <v>505</v>
      </c>
      <c r="G3566" s="253">
        <v>24.1</v>
      </c>
      <c r="H3566" s="361" t="s">
        <v>1433</v>
      </c>
      <c r="I3566" s="359" t="s">
        <v>1407</v>
      </c>
      <c r="J3566" s="358">
        <v>0.84060000000000001</v>
      </c>
      <c r="K3566" s="361" t="s">
        <v>1113</v>
      </c>
      <c r="L3566" s="359" t="s">
        <v>1408</v>
      </c>
      <c r="M3566" s="368">
        <v>2010</v>
      </c>
      <c r="N3566" s="205">
        <v>42912</v>
      </c>
      <c r="O3566" s="203"/>
      <c r="P3566" t="str">
        <f t="shared" si="55"/>
        <v>Elm Creek Watershed Mgmt Commission WRAPS 2010-Rice Main Lake-(27-0116-01)-TP</v>
      </c>
    </row>
    <row r="3567" spans="1:16" ht="27.95" hidden="1" customHeight="1" x14ac:dyDescent="0.25">
      <c r="A3567" s="203" t="s">
        <v>157</v>
      </c>
      <c r="B3567" s="202" t="s">
        <v>504</v>
      </c>
      <c r="C3567" s="203" t="s">
        <v>1674</v>
      </c>
      <c r="D3567" s="202" t="s">
        <v>1702</v>
      </c>
      <c r="E3567" s="202" t="s">
        <v>1703</v>
      </c>
      <c r="F3567" s="202" t="s">
        <v>505</v>
      </c>
      <c r="G3567" s="253">
        <v>6.6000000000000003E-2</v>
      </c>
      <c r="H3567" s="361" t="s">
        <v>1414</v>
      </c>
      <c r="I3567" s="359" t="s">
        <v>1407</v>
      </c>
      <c r="J3567" s="358">
        <v>0.84060000000000001</v>
      </c>
      <c r="K3567" s="361" t="s">
        <v>1113</v>
      </c>
      <c r="L3567" s="359" t="s">
        <v>1392</v>
      </c>
      <c r="M3567" s="368">
        <v>2010</v>
      </c>
      <c r="N3567" s="205">
        <v>42912</v>
      </c>
      <c r="O3567" s="203"/>
      <c r="P3567" t="str">
        <f t="shared" si="55"/>
        <v>Elm Creek Watershed Mgmt Commission WRAPS 2010-Rice Main Lake-(27-0116-01)-TP</v>
      </c>
    </row>
    <row r="3568" spans="1:16" ht="27.95" hidden="1" customHeight="1" x14ac:dyDescent="0.25">
      <c r="A3568" s="203" t="s">
        <v>157</v>
      </c>
      <c r="B3568" s="202" t="s">
        <v>504</v>
      </c>
      <c r="C3568" s="203" t="s">
        <v>1674</v>
      </c>
      <c r="D3568" s="202" t="s">
        <v>1898</v>
      </c>
      <c r="E3568" s="202" t="s">
        <v>1743</v>
      </c>
      <c r="F3568" s="202" t="s">
        <v>505</v>
      </c>
      <c r="G3568" s="253">
        <v>3.7</v>
      </c>
      <c r="H3568" s="361" t="s">
        <v>1433</v>
      </c>
      <c r="I3568" s="359" t="s">
        <v>1407</v>
      </c>
      <c r="J3568" s="358">
        <v>0</v>
      </c>
      <c r="K3568" s="361" t="s">
        <v>1113</v>
      </c>
      <c r="L3568" s="359" t="s">
        <v>1408</v>
      </c>
      <c r="M3568" s="368">
        <v>2010</v>
      </c>
      <c r="N3568" s="205">
        <v>42912</v>
      </c>
      <c r="O3568" s="203"/>
      <c r="P3568" t="str">
        <f t="shared" si="55"/>
        <v>Elm Creek Watershed Mgmt Commission WRAPS 2010-Fish-(27-0118-00)-TP</v>
      </c>
    </row>
    <row r="3569" spans="1:16" ht="27.95" hidden="1" customHeight="1" x14ac:dyDescent="0.25">
      <c r="A3569" s="203" t="s">
        <v>157</v>
      </c>
      <c r="B3569" s="202" t="s">
        <v>504</v>
      </c>
      <c r="C3569" s="203" t="s">
        <v>1674</v>
      </c>
      <c r="D3569" s="202" t="s">
        <v>1898</v>
      </c>
      <c r="E3569" s="202" t="s">
        <v>1743</v>
      </c>
      <c r="F3569" s="202" t="s">
        <v>505</v>
      </c>
      <c r="G3569" s="253">
        <v>0.01</v>
      </c>
      <c r="H3569" s="361" t="s">
        <v>1414</v>
      </c>
      <c r="I3569" s="359" t="s">
        <v>1407</v>
      </c>
      <c r="J3569" s="358">
        <v>0</v>
      </c>
      <c r="K3569" s="361" t="s">
        <v>1113</v>
      </c>
      <c r="L3569" s="359" t="s">
        <v>1392</v>
      </c>
      <c r="M3569" s="368">
        <v>2010</v>
      </c>
      <c r="N3569" s="205">
        <v>42912</v>
      </c>
      <c r="O3569" s="203"/>
      <c r="P3569" t="str">
        <f t="shared" si="55"/>
        <v>Elm Creek Watershed Mgmt Commission WRAPS 2010-Fish-(27-0118-00)-TP</v>
      </c>
    </row>
    <row r="3570" spans="1:16" ht="27.95" hidden="1" customHeight="1" x14ac:dyDescent="0.25">
      <c r="A3570" s="203" t="s">
        <v>157</v>
      </c>
      <c r="B3570" s="202" t="s">
        <v>504</v>
      </c>
      <c r="C3570" s="203" t="s">
        <v>1674</v>
      </c>
      <c r="D3570" s="202" t="s">
        <v>1760</v>
      </c>
      <c r="E3570" s="202" t="s">
        <v>1761</v>
      </c>
      <c r="F3570" s="202" t="s">
        <v>505</v>
      </c>
      <c r="G3570" s="253">
        <v>4.0999999999999996</v>
      </c>
      <c r="H3570" s="361" t="s">
        <v>1433</v>
      </c>
      <c r="I3570" s="359" t="s">
        <v>1407</v>
      </c>
      <c r="J3570" s="358">
        <v>0.73529999999999995</v>
      </c>
      <c r="K3570" s="361" t="s">
        <v>1113</v>
      </c>
      <c r="L3570" s="359" t="s">
        <v>1408</v>
      </c>
      <c r="M3570" s="368">
        <v>2009</v>
      </c>
      <c r="N3570" s="205">
        <v>42912</v>
      </c>
      <c r="O3570" s="203"/>
      <c r="P3570" t="str">
        <f t="shared" si="55"/>
        <v>Elm Creek Watershed Mgmt Commission WRAPS 2010-Diamond-(27-0125-00)-TP</v>
      </c>
    </row>
    <row r="3571" spans="1:16" ht="27.95" hidden="1" customHeight="1" x14ac:dyDescent="0.25">
      <c r="A3571" s="203" t="s">
        <v>157</v>
      </c>
      <c r="B3571" s="202" t="s">
        <v>504</v>
      </c>
      <c r="C3571" s="203" t="s">
        <v>1674</v>
      </c>
      <c r="D3571" s="202" t="s">
        <v>1760</v>
      </c>
      <c r="E3571" s="202" t="s">
        <v>1761</v>
      </c>
      <c r="F3571" s="202" t="s">
        <v>505</v>
      </c>
      <c r="G3571" s="253">
        <v>1.0999999999999999E-2</v>
      </c>
      <c r="H3571" s="361" t="s">
        <v>1414</v>
      </c>
      <c r="I3571" s="359" t="s">
        <v>1407</v>
      </c>
      <c r="J3571" s="358">
        <v>0.73529999999999995</v>
      </c>
      <c r="K3571" s="361" t="s">
        <v>1113</v>
      </c>
      <c r="L3571" s="359" t="s">
        <v>1392</v>
      </c>
      <c r="M3571" s="368">
        <v>2009</v>
      </c>
      <c r="N3571" s="205">
        <v>42912</v>
      </c>
      <c r="O3571" s="203"/>
      <c r="P3571" t="str">
        <f t="shared" si="55"/>
        <v>Elm Creek Watershed Mgmt Commission WRAPS 2010-Diamond-(27-0125-00)-TP</v>
      </c>
    </row>
    <row r="3572" spans="1:16" ht="27.95" hidden="1" customHeight="1" x14ac:dyDescent="0.25">
      <c r="A3572" s="203" t="s">
        <v>157</v>
      </c>
      <c r="B3572" s="202" t="s">
        <v>504</v>
      </c>
      <c r="C3572" s="203" t="s">
        <v>1674</v>
      </c>
      <c r="D3572" s="202" t="s">
        <v>1677</v>
      </c>
      <c r="E3572" s="202" t="s">
        <v>1678</v>
      </c>
      <c r="F3572" s="202" t="s">
        <v>505</v>
      </c>
      <c r="G3572" s="253">
        <v>6.46</v>
      </c>
      <c r="H3572" s="361" t="s">
        <v>1400</v>
      </c>
      <c r="I3572" s="359" t="s">
        <v>1379</v>
      </c>
      <c r="J3572" s="358">
        <v>0.19</v>
      </c>
      <c r="K3572" s="361" t="s">
        <v>1391</v>
      </c>
      <c r="L3572" s="359" t="s">
        <v>1392</v>
      </c>
      <c r="M3572" s="368">
        <v>2010</v>
      </c>
      <c r="N3572" s="205">
        <v>42912</v>
      </c>
      <c r="O3572" s="203"/>
      <c r="P3572" t="str">
        <f t="shared" si="55"/>
        <v>Elm Creek Watershed Mgmt Commission WRAPS 2010-Elm Creek-(07010206-508)-E. coli</v>
      </c>
    </row>
    <row r="3573" spans="1:16" ht="27.95" hidden="1" customHeight="1" x14ac:dyDescent="0.25">
      <c r="A3573" s="203" t="s">
        <v>157</v>
      </c>
      <c r="B3573" s="202" t="s">
        <v>504</v>
      </c>
      <c r="C3573" s="203" t="s">
        <v>1674</v>
      </c>
      <c r="D3573" s="202" t="s">
        <v>1677</v>
      </c>
      <c r="E3573" s="202" t="s">
        <v>1678</v>
      </c>
      <c r="F3573" s="202" t="s">
        <v>505</v>
      </c>
      <c r="G3573" s="253">
        <v>2.02</v>
      </c>
      <c r="H3573" s="361" t="s">
        <v>1400</v>
      </c>
      <c r="I3573" s="359" t="s">
        <v>1382</v>
      </c>
      <c r="J3573" s="358">
        <v>0</v>
      </c>
      <c r="K3573" s="361" t="s">
        <v>1391</v>
      </c>
      <c r="L3573" s="359" t="s">
        <v>1392</v>
      </c>
      <c r="M3573" s="368">
        <v>2010</v>
      </c>
      <c r="N3573" s="205">
        <v>42912</v>
      </c>
      <c r="O3573" s="203"/>
      <c r="P3573" t="str">
        <f t="shared" si="55"/>
        <v>Elm Creek Watershed Mgmt Commission WRAPS 2010-Elm Creek-(07010206-508)-E. coli</v>
      </c>
    </row>
    <row r="3574" spans="1:16" ht="27.95" hidden="1" customHeight="1" x14ac:dyDescent="0.25">
      <c r="A3574" s="203" t="s">
        <v>157</v>
      </c>
      <c r="B3574" s="202" t="s">
        <v>504</v>
      </c>
      <c r="C3574" s="203" t="s">
        <v>1674</v>
      </c>
      <c r="D3574" s="202" t="s">
        <v>1677</v>
      </c>
      <c r="E3574" s="202" t="s">
        <v>1678</v>
      </c>
      <c r="F3574" s="202" t="s">
        <v>505</v>
      </c>
      <c r="G3574" s="253">
        <v>0.55000000000000004</v>
      </c>
      <c r="H3574" s="361" t="s">
        <v>1400</v>
      </c>
      <c r="I3574" s="359" t="s">
        <v>1383</v>
      </c>
      <c r="J3574" s="358">
        <v>0.08</v>
      </c>
      <c r="K3574" s="361" t="s">
        <v>1391</v>
      </c>
      <c r="L3574" s="359" t="s">
        <v>1392</v>
      </c>
      <c r="M3574" s="368">
        <v>2010</v>
      </c>
      <c r="N3574" s="205">
        <v>42912</v>
      </c>
      <c r="O3574" s="203"/>
      <c r="P3574" t="str">
        <f t="shared" si="55"/>
        <v>Elm Creek Watershed Mgmt Commission WRAPS 2010-Elm Creek-(07010206-508)-E. coli</v>
      </c>
    </row>
    <row r="3575" spans="1:16" ht="27.95" hidden="1" customHeight="1" x14ac:dyDescent="0.25">
      <c r="A3575" s="203" t="s">
        <v>157</v>
      </c>
      <c r="B3575" s="202" t="s">
        <v>504</v>
      </c>
      <c r="C3575" s="203" t="s">
        <v>1674</v>
      </c>
      <c r="D3575" s="202" t="s">
        <v>1677</v>
      </c>
      <c r="E3575" s="202" t="s">
        <v>1678</v>
      </c>
      <c r="F3575" s="202" t="s">
        <v>505</v>
      </c>
      <c r="G3575" s="253">
        <v>0.21</v>
      </c>
      <c r="H3575" s="361" t="s">
        <v>1400</v>
      </c>
      <c r="I3575" s="359" t="s">
        <v>1384</v>
      </c>
      <c r="J3575" s="358">
        <v>0.25</v>
      </c>
      <c r="K3575" s="361" t="s">
        <v>1391</v>
      </c>
      <c r="L3575" s="359" t="s">
        <v>1392</v>
      </c>
      <c r="M3575" s="368">
        <v>2010</v>
      </c>
      <c r="N3575" s="205">
        <v>42912</v>
      </c>
      <c r="O3575" s="203"/>
      <c r="P3575" t="str">
        <f t="shared" si="55"/>
        <v>Elm Creek Watershed Mgmt Commission WRAPS 2010-Elm Creek-(07010206-508)-E. coli</v>
      </c>
    </row>
    <row r="3576" spans="1:16" ht="27.95" hidden="1" customHeight="1" x14ac:dyDescent="0.25">
      <c r="A3576" s="203" t="s">
        <v>157</v>
      </c>
      <c r="B3576" s="202" t="s">
        <v>504</v>
      </c>
      <c r="C3576" s="203" t="s">
        <v>1674</v>
      </c>
      <c r="D3576" s="202" t="s">
        <v>1677</v>
      </c>
      <c r="E3576" s="202" t="s">
        <v>1678</v>
      </c>
      <c r="F3576" s="202" t="s">
        <v>505</v>
      </c>
      <c r="G3576" s="253">
        <v>0.1</v>
      </c>
      <c r="H3576" s="361" t="s">
        <v>1400</v>
      </c>
      <c r="I3576" s="359" t="s">
        <v>1385</v>
      </c>
      <c r="J3576" s="358">
        <v>0</v>
      </c>
      <c r="K3576" s="361" t="s">
        <v>1391</v>
      </c>
      <c r="L3576" s="359" t="s">
        <v>1392</v>
      </c>
      <c r="M3576" s="368">
        <v>2010</v>
      </c>
      <c r="N3576" s="205">
        <v>42912</v>
      </c>
      <c r="O3576" s="203"/>
      <c r="P3576" t="str">
        <f t="shared" si="55"/>
        <v>Elm Creek Watershed Mgmt Commission WRAPS 2010-Elm Creek-(07010206-508)-E. coli</v>
      </c>
    </row>
    <row r="3577" spans="1:16" ht="27.95" hidden="1" customHeight="1" x14ac:dyDescent="0.25">
      <c r="A3577" s="203" t="s">
        <v>157</v>
      </c>
      <c r="B3577" s="202" t="s">
        <v>504</v>
      </c>
      <c r="C3577" s="203" t="s">
        <v>1674</v>
      </c>
      <c r="D3577" s="202" t="s">
        <v>1677</v>
      </c>
      <c r="E3577" s="202" t="s">
        <v>1678</v>
      </c>
      <c r="F3577" s="202" t="s">
        <v>505</v>
      </c>
      <c r="G3577" s="253">
        <v>0.38</v>
      </c>
      <c r="H3577" s="361" t="s">
        <v>1414</v>
      </c>
      <c r="I3577" s="359" t="s">
        <v>1379</v>
      </c>
      <c r="J3577" s="358">
        <v>0.77</v>
      </c>
      <c r="K3577" s="361" t="s">
        <v>1113</v>
      </c>
      <c r="L3577" s="359" t="s">
        <v>1392</v>
      </c>
      <c r="M3577" s="368">
        <v>2010</v>
      </c>
      <c r="N3577" s="205">
        <v>42912</v>
      </c>
      <c r="O3577" s="203"/>
      <c r="P3577" t="str">
        <f t="shared" si="55"/>
        <v>Elm Creek Watershed Mgmt Commission WRAPS 2010-Elm Creek-(07010206-508)-TP</v>
      </c>
    </row>
    <row r="3578" spans="1:16" ht="27.95" hidden="1" customHeight="1" x14ac:dyDescent="0.25">
      <c r="A3578" s="203" t="s">
        <v>157</v>
      </c>
      <c r="B3578" s="202" t="s">
        <v>504</v>
      </c>
      <c r="C3578" s="203" t="s">
        <v>1674</v>
      </c>
      <c r="D3578" s="202" t="s">
        <v>1677</v>
      </c>
      <c r="E3578" s="202" t="s">
        <v>1678</v>
      </c>
      <c r="F3578" s="202" t="s">
        <v>505</v>
      </c>
      <c r="G3578" s="253">
        <v>0.14000000000000001</v>
      </c>
      <c r="H3578" s="361" t="s">
        <v>1414</v>
      </c>
      <c r="I3578" s="359" t="s">
        <v>1382</v>
      </c>
      <c r="J3578" s="358">
        <v>0.71</v>
      </c>
      <c r="K3578" s="361" t="s">
        <v>1113</v>
      </c>
      <c r="L3578" s="359" t="s">
        <v>1392</v>
      </c>
      <c r="M3578" s="368">
        <v>2010</v>
      </c>
      <c r="N3578" s="205">
        <v>42912</v>
      </c>
      <c r="O3578" s="203"/>
      <c r="P3578" t="str">
        <f t="shared" si="55"/>
        <v>Elm Creek Watershed Mgmt Commission WRAPS 2010-Elm Creek-(07010206-508)-TP</v>
      </c>
    </row>
    <row r="3579" spans="1:16" ht="27.95" hidden="1" customHeight="1" x14ac:dyDescent="0.25">
      <c r="A3579" s="203" t="s">
        <v>157</v>
      </c>
      <c r="B3579" s="202" t="s">
        <v>504</v>
      </c>
      <c r="C3579" s="203" t="s">
        <v>1674</v>
      </c>
      <c r="D3579" s="202" t="s">
        <v>1677</v>
      </c>
      <c r="E3579" s="202" t="s">
        <v>1678</v>
      </c>
      <c r="F3579" s="202" t="s">
        <v>505</v>
      </c>
      <c r="G3579" s="253">
        <v>7.0000000000000007E-2</v>
      </c>
      <c r="H3579" s="361" t="s">
        <v>1414</v>
      </c>
      <c r="I3579" s="359" t="s">
        <v>1383</v>
      </c>
      <c r="J3579" s="358">
        <v>0.67</v>
      </c>
      <c r="K3579" s="361" t="s">
        <v>1113</v>
      </c>
      <c r="L3579" s="359" t="s">
        <v>1392</v>
      </c>
      <c r="M3579" s="368">
        <v>2010</v>
      </c>
      <c r="N3579" s="205">
        <v>42912</v>
      </c>
      <c r="O3579" s="203"/>
      <c r="P3579" t="str">
        <f t="shared" si="55"/>
        <v>Elm Creek Watershed Mgmt Commission WRAPS 2010-Elm Creek-(07010206-508)-TP</v>
      </c>
    </row>
    <row r="3580" spans="1:16" ht="27.95" hidden="1" customHeight="1" x14ac:dyDescent="0.25">
      <c r="A3580" s="203" t="s">
        <v>157</v>
      </c>
      <c r="B3580" s="202" t="s">
        <v>504</v>
      </c>
      <c r="C3580" s="203" t="s">
        <v>1674</v>
      </c>
      <c r="D3580" s="202" t="s">
        <v>1677</v>
      </c>
      <c r="E3580" s="202" t="s">
        <v>1678</v>
      </c>
      <c r="F3580" s="202" t="s">
        <v>505</v>
      </c>
      <c r="G3580" s="253">
        <v>0.04</v>
      </c>
      <c r="H3580" s="361" t="s">
        <v>1414</v>
      </c>
      <c r="I3580" s="359" t="s">
        <v>1384</v>
      </c>
      <c r="J3580" s="358">
        <v>0.64</v>
      </c>
      <c r="K3580" s="361" t="s">
        <v>1113</v>
      </c>
      <c r="L3580" s="359" t="s">
        <v>1392</v>
      </c>
      <c r="M3580" s="368">
        <v>2010</v>
      </c>
      <c r="N3580" s="205">
        <v>42912</v>
      </c>
      <c r="O3580" s="203"/>
      <c r="P3580" t="str">
        <f t="shared" si="55"/>
        <v>Elm Creek Watershed Mgmt Commission WRAPS 2010-Elm Creek-(07010206-508)-TP</v>
      </c>
    </row>
    <row r="3581" spans="1:16" ht="27.95" hidden="1" customHeight="1" x14ac:dyDescent="0.25">
      <c r="A3581" s="203" t="s">
        <v>157</v>
      </c>
      <c r="B3581" s="202" t="s">
        <v>504</v>
      </c>
      <c r="C3581" s="203" t="s">
        <v>1674</v>
      </c>
      <c r="D3581" s="202" t="s">
        <v>1677</v>
      </c>
      <c r="E3581" s="202" t="s">
        <v>1678</v>
      </c>
      <c r="F3581" s="202" t="s">
        <v>505</v>
      </c>
      <c r="G3581" s="253">
        <v>0.02</v>
      </c>
      <c r="H3581" s="361" t="s">
        <v>1414</v>
      </c>
      <c r="I3581" s="359" t="s">
        <v>1385</v>
      </c>
      <c r="J3581" s="358">
        <v>0.53</v>
      </c>
      <c r="K3581" s="361" t="s">
        <v>1113</v>
      </c>
      <c r="L3581" s="359" t="s">
        <v>1392</v>
      </c>
      <c r="M3581" s="368">
        <v>2010</v>
      </c>
      <c r="N3581" s="205">
        <v>42912</v>
      </c>
      <c r="O3581" s="203"/>
      <c r="P3581" t="str">
        <f t="shared" si="55"/>
        <v>Elm Creek Watershed Mgmt Commission WRAPS 2010-Elm Creek-(07010206-508)-TP</v>
      </c>
    </row>
    <row r="3582" spans="1:16" ht="27.95" hidden="1" customHeight="1" x14ac:dyDescent="0.25">
      <c r="A3582" s="203" t="s">
        <v>157</v>
      </c>
      <c r="B3582" s="202" t="s">
        <v>504</v>
      </c>
      <c r="C3582" s="203" t="s">
        <v>1674</v>
      </c>
      <c r="D3582" s="202" t="s">
        <v>1677</v>
      </c>
      <c r="E3582" s="202" t="s">
        <v>1678</v>
      </c>
      <c r="F3582" s="202" t="s">
        <v>505</v>
      </c>
      <c r="G3582" s="253">
        <v>146.11000000000001</v>
      </c>
      <c r="H3582" s="361" t="s">
        <v>1414</v>
      </c>
      <c r="I3582" s="359" t="s">
        <v>1379</v>
      </c>
      <c r="J3582" s="358">
        <v>0.48499999999999999</v>
      </c>
      <c r="K3582" s="361" t="s">
        <v>22</v>
      </c>
      <c r="L3582" s="359" t="s">
        <v>1392</v>
      </c>
      <c r="M3582" s="368">
        <v>2010</v>
      </c>
      <c r="N3582" s="205">
        <v>42912</v>
      </c>
      <c r="O3582" s="203"/>
      <c r="P3582" t="str">
        <f t="shared" si="55"/>
        <v>Elm Creek Watershed Mgmt Commission WRAPS 2010-Elm Creek-(07010206-508)-TSS</v>
      </c>
    </row>
    <row r="3583" spans="1:16" ht="27.95" hidden="1" customHeight="1" x14ac:dyDescent="0.25">
      <c r="A3583" s="203" t="s">
        <v>157</v>
      </c>
      <c r="B3583" s="202" t="s">
        <v>504</v>
      </c>
      <c r="C3583" s="203" t="s">
        <v>1674</v>
      </c>
      <c r="D3583" s="202" t="s">
        <v>1677</v>
      </c>
      <c r="E3583" s="202" t="s">
        <v>1678</v>
      </c>
      <c r="F3583" s="202" t="s">
        <v>505</v>
      </c>
      <c r="G3583" s="253">
        <v>65.03</v>
      </c>
      <c r="H3583" s="361" t="s">
        <v>1414</v>
      </c>
      <c r="I3583" s="359" t="s">
        <v>1382</v>
      </c>
      <c r="J3583" s="358">
        <v>0.63600000000000001</v>
      </c>
      <c r="K3583" s="361" t="s">
        <v>22</v>
      </c>
      <c r="L3583" s="359" t="s">
        <v>1392</v>
      </c>
      <c r="M3583" s="368">
        <v>2010</v>
      </c>
      <c r="N3583" s="205">
        <v>42912</v>
      </c>
      <c r="O3583" s="203"/>
      <c r="P3583" t="str">
        <f t="shared" si="55"/>
        <v>Elm Creek Watershed Mgmt Commission WRAPS 2010-Elm Creek-(07010206-508)-TSS</v>
      </c>
    </row>
    <row r="3584" spans="1:16" ht="27.95" hidden="1" customHeight="1" x14ac:dyDescent="0.25">
      <c r="A3584" s="203" t="s">
        <v>157</v>
      </c>
      <c r="B3584" s="202" t="s">
        <v>504</v>
      </c>
      <c r="C3584" s="203" t="s">
        <v>1674</v>
      </c>
      <c r="D3584" s="202" t="s">
        <v>1677</v>
      </c>
      <c r="E3584" s="202" t="s">
        <v>1678</v>
      </c>
      <c r="F3584" s="202" t="s">
        <v>505</v>
      </c>
      <c r="G3584" s="253">
        <v>26.6</v>
      </c>
      <c r="H3584" s="361" t="s">
        <v>1414</v>
      </c>
      <c r="I3584" s="359" t="s">
        <v>1383</v>
      </c>
      <c r="J3584" s="358">
        <v>0.58899999999999997</v>
      </c>
      <c r="K3584" s="361" t="s">
        <v>22</v>
      </c>
      <c r="L3584" s="359" t="s">
        <v>1392</v>
      </c>
      <c r="M3584" s="368">
        <v>2010</v>
      </c>
      <c r="N3584" s="205">
        <v>42912</v>
      </c>
      <c r="O3584" s="203"/>
      <c r="P3584" t="str">
        <f t="shared" si="55"/>
        <v>Elm Creek Watershed Mgmt Commission WRAPS 2010-Elm Creek-(07010206-508)-TSS</v>
      </c>
    </row>
    <row r="3585" spans="1:16" ht="27.95" hidden="1" customHeight="1" x14ac:dyDescent="0.25">
      <c r="A3585" s="203" t="s">
        <v>157</v>
      </c>
      <c r="B3585" s="202" t="s">
        <v>504</v>
      </c>
      <c r="C3585" s="203" t="s">
        <v>1674</v>
      </c>
      <c r="D3585" s="202" t="s">
        <v>1677</v>
      </c>
      <c r="E3585" s="202" t="s">
        <v>1678</v>
      </c>
      <c r="F3585" s="202" t="s">
        <v>505</v>
      </c>
      <c r="G3585" s="253">
        <v>21.19</v>
      </c>
      <c r="H3585" s="361" t="s">
        <v>1414</v>
      </c>
      <c r="I3585" s="359" t="s">
        <v>1384</v>
      </c>
      <c r="J3585" s="358">
        <v>0.64400000000000002</v>
      </c>
      <c r="K3585" s="361" t="s">
        <v>22</v>
      </c>
      <c r="L3585" s="359" t="s">
        <v>1392</v>
      </c>
      <c r="M3585" s="368">
        <v>2010</v>
      </c>
      <c r="N3585" s="205">
        <v>42912</v>
      </c>
      <c r="O3585" s="203"/>
      <c r="P3585" t="str">
        <f t="shared" si="55"/>
        <v>Elm Creek Watershed Mgmt Commission WRAPS 2010-Elm Creek-(07010206-508)-TSS</v>
      </c>
    </row>
    <row r="3586" spans="1:16" ht="27.95" hidden="1" customHeight="1" x14ac:dyDescent="0.25">
      <c r="A3586" s="203" t="s">
        <v>157</v>
      </c>
      <c r="B3586" s="202" t="s">
        <v>504</v>
      </c>
      <c r="C3586" s="203" t="s">
        <v>1674</v>
      </c>
      <c r="D3586" s="202" t="s">
        <v>1677</v>
      </c>
      <c r="E3586" s="202" t="s">
        <v>1678</v>
      </c>
      <c r="F3586" s="202" t="s">
        <v>505</v>
      </c>
      <c r="G3586" s="253">
        <v>15.66</v>
      </c>
      <c r="H3586" s="361" t="s">
        <v>1414</v>
      </c>
      <c r="I3586" s="359" t="s">
        <v>1385</v>
      </c>
      <c r="J3586" s="358">
        <v>0.48</v>
      </c>
      <c r="K3586" s="361" t="s">
        <v>22</v>
      </c>
      <c r="L3586" s="359" t="s">
        <v>1392</v>
      </c>
      <c r="M3586" s="368">
        <v>2010</v>
      </c>
      <c r="N3586" s="205">
        <v>42912</v>
      </c>
      <c r="O3586" s="203"/>
      <c r="P3586" t="str">
        <f t="shared" si="55"/>
        <v>Elm Creek Watershed Mgmt Commission WRAPS 2010-Elm Creek-(07010206-508)-TSS</v>
      </c>
    </row>
    <row r="3587" spans="1:16" ht="27.95" hidden="1" customHeight="1" x14ac:dyDescent="0.25">
      <c r="A3587" s="203" t="s">
        <v>157</v>
      </c>
      <c r="B3587" s="202" t="s">
        <v>504</v>
      </c>
      <c r="C3587" s="203" t="s">
        <v>1674</v>
      </c>
      <c r="D3587" s="202" t="s">
        <v>1762</v>
      </c>
      <c r="E3587" s="202" t="s">
        <v>1763</v>
      </c>
      <c r="F3587" s="202" t="s">
        <v>505</v>
      </c>
      <c r="G3587" s="253">
        <v>11.45</v>
      </c>
      <c r="H3587" s="361" t="s">
        <v>1414</v>
      </c>
      <c r="I3587" s="359" t="s">
        <v>1379</v>
      </c>
      <c r="J3587" s="358">
        <v>0</v>
      </c>
      <c r="K3587" s="361" t="s">
        <v>22</v>
      </c>
      <c r="L3587" s="359" t="s">
        <v>1392</v>
      </c>
      <c r="M3587" s="368">
        <v>2010</v>
      </c>
      <c r="N3587" s="205">
        <v>42912</v>
      </c>
      <c r="O3587" s="203"/>
      <c r="P3587" t="str">
        <f t="shared" ref="P3587:P3650" si="56">CONCATENATE(C3587, "-", E3587, "-","(", D3587,")", "-",K3587)</f>
        <v>Elm Creek Watershed Mgmt Commission WRAPS 2010-Diamond Creek-(07010206-525)-TSS</v>
      </c>
    </row>
    <row r="3588" spans="1:16" ht="27.95" hidden="1" customHeight="1" x14ac:dyDescent="0.25">
      <c r="A3588" s="203" t="s">
        <v>157</v>
      </c>
      <c r="B3588" s="202" t="s">
        <v>504</v>
      </c>
      <c r="C3588" s="203" t="s">
        <v>1674</v>
      </c>
      <c r="D3588" s="202" t="s">
        <v>1762</v>
      </c>
      <c r="E3588" s="202" t="s">
        <v>1763</v>
      </c>
      <c r="F3588" s="202" t="s">
        <v>505</v>
      </c>
      <c r="G3588" s="253">
        <v>3.93</v>
      </c>
      <c r="H3588" s="361" t="s">
        <v>1414</v>
      </c>
      <c r="I3588" s="359" t="s">
        <v>1382</v>
      </c>
      <c r="J3588" s="358">
        <v>0.3</v>
      </c>
      <c r="K3588" s="361" t="s">
        <v>22</v>
      </c>
      <c r="L3588" s="359" t="s">
        <v>1392</v>
      </c>
      <c r="M3588" s="368">
        <v>2010</v>
      </c>
      <c r="N3588" s="205">
        <v>42912</v>
      </c>
      <c r="O3588" s="203"/>
      <c r="P3588" t="str">
        <f t="shared" si="56"/>
        <v>Elm Creek Watershed Mgmt Commission WRAPS 2010-Diamond Creek-(07010206-525)-TSS</v>
      </c>
    </row>
    <row r="3589" spans="1:16" ht="27.95" hidden="1" customHeight="1" x14ac:dyDescent="0.25">
      <c r="A3589" s="203" t="s">
        <v>157</v>
      </c>
      <c r="B3589" s="202" t="s">
        <v>504</v>
      </c>
      <c r="C3589" s="203" t="s">
        <v>1674</v>
      </c>
      <c r="D3589" s="202" t="s">
        <v>1762</v>
      </c>
      <c r="E3589" s="202" t="s">
        <v>1763</v>
      </c>
      <c r="F3589" s="202" t="s">
        <v>505</v>
      </c>
      <c r="G3589" s="253">
        <v>1.52</v>
      </c>
      <c r="H3589" s="361" t="s">
        <v>1414</v>
      </c>
      <c r="I3589" s="359" t="s">
        <v>1383</v>
      </c>
      <c r="J3589" s="358">
        <v>0</v>
      </c>
      <c r="K3589" s="361" t="s">
        <v>22</v>
      </c>
      <c r="L3589" s="359" t="s">
        <v>1392</v>
      </c>
      <c r="M3589" s="368">
        <v>2010</v>
      </c>
      <c r="N3589" s="205">
        <v>42912</v>
      </c>
      <c r="O3589" s="203"/>
      <c r="P3589" t="str">
        <f t="shared" si="56"/>
        <v>Elm Creek Watershed Mgmt Commission WRAPS 2010-Diamond Creek-(07010206-525)-TSS</v>
      </c>
    </row>
    <row r="3590" spans="1:16" ht="27.95" hidden="1" customHeight="1" x14ac:dyDescent="0.25">
      <c r="A3590" s="203" t="s">
        <v>157</v>
      </c>
      <c r="B3590" s="202" t="s">
        <v>504</v>
      </c>
      <c r="C3590" s="203" t="s">
        <v>1674</v>
      </c>
      <c r="D3590" s="202" t="s">
        <v>1762</v>
      </c>
      <c r="E3590" s="202" t="s">
        <v>1763</v>
      </c>
      <c r="F3590" s="202" t="s">
        <v>505</v>
      </c>
      <c r="G3590" s="253">
        <v>0.55000000000000004</v>
      </c>
      <c r="H3590" s="361" t="s">
        <v>1414</v>
      </c>
      <c r="I3590" s="359" t="s">
        <v>1384</v>
      </c>
      <c r="J3590" s="358">
        <v>0</v>
      </c>
      <c r="K3590" s="361" t="s">
        <v>22</v>
      </c>
      <c r="L3590" s="359" t="s">
        <v>1392</v>
      </c>
      <c r="M3590" s="368">
        <v>2010</v>
      </c>
      <c r="N3590" s="205">
        <v>42912</v>
      </c>
      <c r="O3590" s="203"/>
      <c r="P3590" t="str">
        <f t="shared" si="56"/>
        <v>Elm Creek Watershed Mgmt Commission WRAPS 2010-Diamond Creek-(07010206-525)-TSS</v>
      </c>
    </row>
    <row r="3591" spans="1:16" ht="27.95" hidden="1" customHeight="1" x14ac:dyDescent="0.25">
      <c r="A3591" s="203" t="s">
        <v>157</v>
      </c>
      <c r="B3591" s="202" t="s">
        <v>504</v>
      </c>
      <c r="C3591" s="203" t="s">
        <v>1674</v>
      </c>
      <c r="D3591" s="202" t="s">
        <v>1762</v>
      </c>
      <c r="E3591" s="202" t="s">
        <v>1763</v>
      </c>
      <c r="F3591" s="202" t="s">
        <v>505</v>
      </c>
      <c r="G3591" s="253">
        <v>0.12</v>
      </c>
      <c r="H3591" s="361" t="s">
        <v>1414</v>
      </c>
      <c r="I3591" s="359" t="s">
        <v>1385</v>
      </c>
      <c r="J3591" s="358">
        <v>0.68</v>
      </c>
      <c r="K3591" s="361" t="s">
        <v>22</v>
      </c>
      <c r="L3591" s="359" t="s">
        <v>1392</v>
      </c>
      <c r="M3591" s="368">
        <v>2010</v>
      </c>
      <c r="N3591" s="205">
        <v>42912</v>
      </c>
      <c r="O3591" s="203"/>
      <c r="P3591" t="str">
        <f t="shared" si="56"/>
        <v>Elm Creek Watershed Mgmt Commission WRAPS 2010-Diamond Creek-(07010206-525)-TSS</v>
      </c>
    </row>
    <row r="3592" spans="1:16" ht="27.95" hidden="1" customHeight="1" x14ac:dyDescent="0.25">
      <c r="A3592" s="203" t="s">
        <v>157</v>
      </c>
      <c r="B3592" s="202" t="s">
        <v>504</v>
      </c>
      <c r="C3592" s="203" t="s">
        <v>1674</v>
      </c>
      <c r="D3592" s="202" t="s">
        <v>1704</v>
      </c>
      <c r="E3592" s="202" t="s">
        <v>1705</v>
      </c>
      <c r="F3592" s="202" t="s">
        <v>505</v>
      </c>
      <c r="G3592" s="253">
        <v>1.1100000000000001</v>
      </c>
      <c r="H3592" s="361" t="s">
        <v>1400</v>
      </c>
      <c r="I3592" s="359" t="s">
        <v>1379</v>
      </c>
      <c r="J3592" s="358">
        <v>0.66</v>
      </c>
      <c r="K3592" s="361" t="s">
        <v>1391</v>
      </c>
      <c r="L3592" s="359" t="s">
        <v>1392</v>
      </c>
      <c r="M3592" s="368">
        <v>2010</v>
      </c>
      <c r="N3592" s="205">
        <v>42912</v>
      </c>
      <c r="O3592" s="203"/>
      <c r="P3592" t="str">
        <f t="shared" si="56"/>
        <v>Elm Creek Watershed Mgmt Commission WRAPS 2010-Rush Creek-(07010206-528)-E. coli</v>
      </c>
    </row>
    <row r="3593" spans="1:16" ht="27.95" hidden="1" customHeight="1" x14ac:dyDescent="0.25">
      <c r="A3593" s="203" t="s">
        <v>157</v>
      </c>
      <c r="B3593" s="202" t="s">
        <v>504</v>
      </c>
      <c r="C3593" s="203" t="s">
        <v>1674</v>
      </c>
      <c r="D3593" s="202" t="s">
        <v>1704</v>
      </c>
      <c r="E3593" s="202" t="s">
        <v>1705</v>
      </c>
      <c r="F3593" s="202" t="s">
        <v>505</v>
      </c>
      <c r="G3593" s="253">
        <v>0.32</v>
      </c>
      <c r="H3593" s="361" t="s">
        <v>1400</v>
      </c>
      <c r="I3593" s="359" t="s">
        <v>1382</v>
      </c>
      <c r="J3593" s="358">
        <v>0.4</v>
      </c>
      <c r="K3593" s="361" t="s">
        <v>1391</v>
      </c>
      <c r="L3593" s="359" t="s">
        <v>1392</v>
      </c>
      <c r="M3593" s="368">
        <v>2010</v>
      </c>
      <c r="N3593" s="205">
        <v>42912</v>
      </c>
      <c r="O3593" s="203"/>
      <c r="P3593" t="str">
        <f t="shared" si="56"/>
        <v>Elm Creek Watershed Mgmt Commission WRAPS 2010-Rush Creek-(07010206-528)-E. coli</v>
      </c>
    </row>
    <row r="3594" spans="1:16" ht="27.95" hidden="1" customHeight="1" x14ac:dyDescent="0.25">
      <c r="A3594" s="203" t="s">
        <v>157</v>
      </c>
      <c r="B3594" s="202" t="s">
        <v>504</v>
      </c>
      <c r="C3594" s="203" t="s">
        <v>1674</v>
      </c>
      <c r="D3594" s="202" t="s">
        <v>1704</v>
      </c>
      <c r="E3594" s="202" t="s">
        <v>1705</v>
      </c>
      <c r="F3594" s="202" t="s">
        <v>505</v>
      </c>
      <c r="G3594" s="253">
        <v>0.08</v>
      </c>
      <c r="H3594" s="361" t="s">
        <v>1400</v>
      </c>
      <c r="I3594" s="359" t="s">
        <v>1383</v>
      </c>
      <c r="J3594" s="358">
        <v>0.59</v>
      </c>
      <c r="K3594" s="361" t="s">
        <v>1391</v>
      </c>
      <c r="L3594" s="359" t="s">
        <v>1392</v>
      </c>
      <c r="M3594" s="368">
        <v>2010</v>
      </c>
      <c r="N3594" s="205">
        <v>42912</v>
      </c>
      <c r="O3594" s="203"/>
      <c r="P3594" t="str">
        <f t="shared" si="56"/>
        <v>Elm Creek Watershed Mgmt Commission WRAPS 2010-Rush Creek-(07010206-528)-E. coli</v>
      </c>
    </row>
    <row r="3595" spans="1:16" ht="27.95" hidden="1" customHeight="1" x14ac:dyDescent="0.25">
      <c r="A3595" s="203" t="s">
        <v>157</v>
      </c>
      <c r="B3595" s="202" t="s">
        <v>504</v>
      </c>
      <c r="C3595" s="203" t="s">
        <v>1674</v>
      </c>
      <c r="D3595" s="202" t="s">
        <v>1704</v>
      </c>
      <c r="E3595" s="202" t="s">
        <v>1705</v>
      </c>
      <c r="F3595" s="202" t="s">
        <v>505</v>
      </c>
      <c r="G3595" s="253">
        <v>0.01</v>
      </c>
      <c r="H3595" s="361" t="s">
        <v>1400</v>
      </c>
      <c r="I3595" s="359" t="s">
        <v>1384</v>
      </c>
      <c r="J3595" s="358">
        <v>0.75</v>
      </c>
      <c r="K3595" s="361" t="s">
        <v>1391</v>
      </c>
      <c r="L3595" s="359" t="s">
        <v>1392</v>
      </c>
      <c r="M3595" s="368">
        <v>2010</v>
      </c>
      <c r="N3595" s="205">
        <v>42912</v>
      </c>
      <c r="O3595" s="203"/>
      <c r="P3595" t="str">
        <f t="shared" si="56"/>
        <v>Elm Creek Watershed Mgmt Commission WRAPS 2010-Rush Creek-(07010206-528)-E. coli</v>
      </c>
    </row>
    <row r="3596" spans="1:16" ht="27.95" hidden="1" customHeight="1" x14ac:dyDescent="0.25">
      <c r="A3596" s="203" t="s">
        <v>157</v>
      </c>
      <c r="B3596" s="202" t="s">
        <v>504</v>
      </c>
      <c r="C3596" s="203" t="s">
        <v>1674</v>
      </c>
      <c r="D3596" s="202" t="s">
        <v>1704</v>
      </c>
      <c r="E3596" s="202" t="s">
        <v>1705</v>
      </c>
      <c r="F3596" s="202" t="s">
        <v>505</v>
      </c>
      <c r="G3596" s="253" t="s">
        <v>515</v>
      </c>
      <c r="H3596" s="361" t="s">
        <v>1400</v>
      </c>
      <c r="I3596" s="359" t="s">
        <v>1385</v>
      </c>
      <c r="J3596" s="358">
        <v>0.98</v>
      </c>
      <c r="K3596" s="361" t="s">
        <v>1391</v>
      </c>
      <c r="L3596" s="359" t="s">
        <v>1392</v>
      </c>
      <c r="M3596" s="368">
        <v>2010</v>
      </c>
      <c r="N3596" s="205">
        <v>42912</v>
      </c>
      <c r="O3596" s="203"/>
      <c r="P3596" t="str">
        <f t="shared" si="56"/>
        <v>Elm Creek Watershed Mgmt Commission WRAPS 2010-Rush Creek-(07010206-528)-E. coli</v>
      </c>
    </row>
    <row r="3597" spans="1:16" ht="27.95" hidden="1" customHeight="1" x14ac:dyDescent="0.25">
      <c r="A3597" s="203" t="s">
        <v>157</v>
      </c>
      <c r="B3597" s="202" t="s">
        <v>504</v>
      </c>
      <c r="C3597" s="203" t="s">
        <v>1674</v>
      </c>
      <c r="D3597" s="202" t="s">
        <v>1704</v>
      </c>
      <c r="E3597" s="202" t="s">
        <v>1705</v>
      </c>
      <c r="F3597" s="202" t="s">
        <v>505</v>
      </c>
      <c r="G3597" s="253">
        <v>0.09</v>
      </c>
      <c r="H3597" s="361" t="s">
        <v>1414</v>
      </c>
      <c r="I3597" s="359" t="s">
        <v>1379</v>
      </c>
      <c r="J3597" s="358">
        <v>0.79</v>
      </c>
      <c r="K3597" s="361" t="s">
        <v>1113</v>
      </c>
      <c r="L3597" s="359" t="s">
        <v>1392</v>
      </c>
      <c r="M3597" s="368">
        <v>2010</v>
      </c>
      <c r="N3597" s="205">
        <v>42912</v>
      </c>
      <c r="O3597" s="203"/>
      <c r="P3597" t="str">
        <f t="shared" si="56"/>
        <v>Elm Creek Watershed Mgmt Commission WRAPS 2010-Rush Creek-(07010206-528)-TP</v>
      </c>
    </row>
    <row r="3598" spans="1:16" ht="27.95" hidden="1" customHeight="1" x14ac:dyDescent="0.25">
      <c r="A3598" s="203" t="s">
        <v>157</v>
      </c>
      <c r="B3598" s="202" t="s">
        <v>504</v>
      </c>
      <c r="C3598" s="203" t="s">
        <v>1674</v>
      </c>
      <c r="D3598" s="202" t="s">
        <v>1704</v>
      </c>
      <c r="E3598" s="202" t="s">
        <v>1705</v>
      </c>
      <c r="F3598" s="202" t="s">
        <v>505</v>
      </c>
      <c r="G3598" s="253">
        <v>0.03</v>
      </c>
      <c r="H3598" s="361" t="s">
        <v>1414</v>
      </c>
      <c r="I3598" s="359" t="s">
        <v>1382</v>
      </c>
      <c r="J3598" s="358">
        <v>0.76</v>
      </c>
      <c r="K3598" s="361" t="s">
        <v>1113</v>
      </c>
      <c r="L3598" s="359" t="s">
        <v>1392</v>
      </c>
      <c r="M3598" s="368">
        <v>2010</v>
      </c>
      <c r="N3598" s="205">
        <v>42912</v>
      </c>
      <c r="O3598" s="203"/>
      <c r="P3598" t="str">
        <f t="shared" si="56"/>
        <v>Elm Creek Watershed Mgmt Commission WRAPS 2010-Rush Creek-(07010206-528)-TP</v>
      </c>
    </row>
    <row r="3599" spans="1:16" ht="27.95" hidden="1" customHeight="1" x14ac:dyDescent="0.25">
      <c r="A3599" s="203" t="s">
        <v>157</v>
      </c>
      <c r="B3599" s="202" t="s">
        <v>504</v>
      </c>
      <c r="C3599" s="203" t="s">
        <v>1674</v>
      </c>
      <c r="D3599" s="202" t="s">
        <v>1704</v>
      </c>
      <c r="E3599" s="202" t="s">
        <v>1705</v>
      </c>
      <c r="F3599" s="202" t="s">
        <v>505</v>
      </c>
      <c r="G3599" s="253">
        <v>0.01</v>
      </c>
      <c r="H3599" s="361" t="s">
        <v>1414</v>
      </c>
      <c r="I3599" s="359" t="s">
        <v>1383</v>
      </c>
      <c r="J3599" s="358">
        <v>0.75</v>
      </c>
      <c r="K3599" s="361" t="s">
        <v>1113</v>
      </c>
      <c r="L3599" s="359" t="s">
        <v>1392</v>
      </c>
      <c r="M3599" s="368">
        <v>2010</v>
      </c>
      <c r="N3599" s="205">
        <v>42912</v>
      </c>
      <c r="O3599" s="203"/>
      <c r="P3599" t="str">
        <f t="shared" si="56"/>
        <v>Elm Creek Watershed Mgmt Commission WRAPS 2010-Rush Creek-(07010206-528)-TP</v>
      </c>
    </row>
    <row r="3600" spans="1:16" ht="27.95" hidden="1" customHeight="1" x14ac:dyDescent="0.25">
      <c r="A3600" s="203" t="s">
        <v>157</v>
      </c>
      <c r="B3600" s="202" t="s">
        <v>504</v>
      </c>
      <c r="C3600" s="203" t="s">
        <v>1674</v>
      </c>
      <c r="D3600" s="202" t="s">
        <v>1704</v>
      </c>
      <c r="E3600" s="202" t="s">
        <v>1705</v>
      </c>
      <c r="F3600" s="202" t="s">
        <v>505</v>
      </c>
      <c r="G3600" s="253" t="s">
        <v>515</v>
      </c>
      <c r="H3600" s="361" t="s">
        <v>1414</v>
      </c>
      <c r="I3600" s="359" t="s">
        <v>1384</v>
      </c>
      <c r="J3600" s="358">
        <v>0.81</v>
      </c>
      <c r="K3600" s="361" t="s">
        <v>1113</v>
      </c>
      <c r="L3600" s="359" t="s">
        <v>1392</v>
      </c>
      <c r="M3600" s="368">
        <v>2010</v>
      </c>
      <c r="N3600" s="205">
        <v>42912</v>
      </c>
      <c r="O3600" s="203"/>
      <c r="P3600" t="str">
        <f t="shared" si="56"/>
        <v>Elm Creek Watershed Mgmt Commission WRAPS 2010-Rush Creek-(07010206-528)-TP</v>
      </c>
    </row>
    <row r="3601" spans="1:16" ht="27.95" hidden="1" customHeight="1" x14ac:dyDescent="0.25">
      <c r="A3601" s="203" t="s">
        <v>157</v>
      </c>
      <c r="B3601" s="202" t="s">
        <v>504</v>
      </c>
      <c r="C3601" s="203" t="s">
        <v>1674</v>
      </c>
      <c r="D3601" s="202" t="s">
        <v>1704</v>
      </c>
      <c r="E3601" s="202" t="s">
        <v>1705</v>
      </c>
      <c r="F3601" s="202" t="s">
        <v>505</v>
      </c>
      <c r="G3601" s="253" t="s">
        <v>515</v>
      </c>
      <c r="H3601" s="361" t="s">
        <v>1414</v>
      </c>
      <c r="I3601" s="359" t="s">
        <v>1385</v>
      </c>
      <c r="J3601" s="358">
        <v>0.93</v>
      </c>
      <c r="K3601" s="361" t="s">
        <v>1113</v>
      </c>
      <c r="L3601" s="359" t="s">
        <v>1392</v>
      </c>
      <c r="M3601" s="368">
        <v>2010</v>
      </c>
      <c r="N3601" s="205">
        <v>42912</v>
      </c>
      <c r="O3601" s="203"/>
      <c r="P3601" t="str">
        <f t="shared" si="56"/>
        <v>Elm Creek Watershed Mgmt Commission WRAPS 2010-Rush Creek-(07010206-528)-TP</v>
      </c>
    </row>
    <row r="3602" spans="1:16" ht="27.95" hidden="1" customHeight="1" x14ac:dyDescent="0.25">
      <c r="A3602" s="203" t="s">
        <v>157</v>
      </c>
      <c r="B3602" s="202" t="s">
        <v>504</v>
      </c>
      <c r="C3602" s="203" t="s">
        <v>1742</v>
      </c>
      <c r="D3602" s="202" t="s">
        <v>738</v>
      </c>
      <c r="E3602" s="202" t="s">
        <v>1743</v>
      </c>
      <c r="F3602" s="202" t="s">
        <v>505</v>
      </c>
      <c r="G3602" s="253">
        <v>1.9</v>
      </c>
      <c r="H3602" s="361" t="s">
        <v>1433</v>
      </c>
      <c r="I3602" s="359" t="s">
        <v>1407</v>
      </c>
      <c r="J3602" s="358" t="s">
        <v>1619</v>
      </c>
      <c r="K3602" s="359" t="s">
        <v>1113</v>
      </c>
      <c r="L3602" s="359" t="s">
        <v>1408</v>
      </c>
      <c r="M3602" s="368">
        <v>2006</v>
      </c>
      <c r="N3602" s="205">
        <v>40430</v>
      </c>
      <c r="O3602" s="361" t="s">
        <v>1597</v>
      </c>
      <c r="P3602" t="str">
        <f t="shared" si="56"/>
        <v>Fish/Schwanz Lakes Nutrient TMDL-Fish-(19-0057-00)-TP</v>
      </c>
    </row>
    <row r="3603" spans="1:16" ht="27.95" hidden="1" customHeight="1" x14ac:dyDescent="0.25">
      <c r="A3603" s="203" t="s">
        <v>157</v>
      </c>
      <c r="B3603" s="202" t="s">
        <v>504</v>
      </c>
      <c r="C3603" s="203" t="s">
        <v>1742</v>
      </c>
      <c r="D3603" s="202" t="s">
        <v>738</v>
      </c>
      <c r="E3603" s="202" t="s">
        <v>1743</v>
      </c>
      <c r="F3603" s="202" t="s">
        <v>505</v>
      </c>
      <c r="G3603" s="253">
        <v>5.0000000000000001E-3</v>
      </c>
      <c r="H3603" s="361" t="s">
        <v>1414</v>
      </c>
      <c r="I3603" s="359" t="s">
        <v>1407</v>
      </c>
      <c r="J3603" s="358" t="s">
        <v>1619</v>
      </c>
      <c r="K3603" s="359" t="s">
        <v>1113</v>
      </c>
      <c r="L3603" s="359" t="s">
        <v>1392</v>
      </c>
      <c r="M3603" s="368">
        <v>2006</v>
      </c>
      <c r="N3603" s="205">
        <v>40430</v>
      </c>
      <c r="O3603" s="361" t="s">
        <v>1597</v>
      </c>
      <c r="P3603" t="str">
        <f t="shared" si="56"/>
        <v>Fish/Schwanz Lakes Nutrient TMDL-Fish-(19-0057-00)-TP</v>
      </c>
    </row>
    <row r="3604" spans="1:16" ht="27.95" hidden="1" customHeight="1" x14ac:dyDescent="0.25">
      <c r="A3604" s="203" t="s">
        <v>157</v>
      </c>
      <c r="B3604" s="202" t="s">
        <v>504</v>
      </c>
      <c r="C3604" s="203" t="s">
        <v>19</v>
      </c>
      <c r="D3604" s="202" t="s">
        <v>1431</v>
      </c>
      <c r="E3604" s="202" t="s">
        <v>1432</v>
      </c>
      <c r="F3604" s="202" t="s">
        <v>505</v>
      </c>
      <c r="G3604" s="253">
        <v>2.5</v>
      </c>
      <c r="H3604" s="361" t="s">
        <v>1433</v>
      </c>
      <c r="I3604" s="359" t="s">
        <v>1407</v>
      </c>
      <c r="J3604" s="359" t="s">
        <v>1380</v>
      </c>
      <c r="K3604" s="359" t="s">
        <v>1113</v>
      </c>
      <c r="L3604" s="359" t="s">
        <v>1408</v>
      </c>
      <c r="M3604" s="368">
        <v>2004</v>
      </c>
      <c r="N3604" s="205">
        <v>40086</v>
      </c>
      <c r="O3604" s="203"/>
      <c r="P3604" t="str">
        <f t="shared" si="56"/>
        <v>Golden Lake TMDL-Golden-(02-0045-00)-TP</v>
      </c>
    </row>
    <row r="3605" spans="1:16" ht="27.95" hidden="1" customHeight="1" x14ac:dyDescent="0.25">
      <c r="A3605" s="203" t="s">
        <v>157</v>
      </c>
      <c r="B3605" s="202" t="s">
        <v>504</v>
      </c>
      <c r="C3605" s="203" t="s">
        <v>19</v>
      </c>
      <c r="D3605" s="202" t="s">
        <v>1431</v>
      </c>
      <c r="E3605" s="202" t="s">
        <v>1432</v>
      </c>
      <c r="F3605" s="202" t="s">
        <v>505</v>
      </c>
      <c r="G3605" s="253">
        <v>7.0000000000000001E-3</v>
      </c>
      <c r="H3605" s="361" t="s">
        <v>1414</v>
      </c>
      <c r="I3605" s="359" t="s">
        <v>1407</v>
      </c>
      <c r="J3605" s="359" t="s">
        <v>1380</v>
      </c>
      <c r="K3605" s="359" t="s">
        <v>1113</v>
      </c>
      <c r="L3605" s="359" t="s">
        <v>1392</v>
      </c>
      <c r="M3605" s="368">
        <v>2004</v>
      </c>
      <c r="N3605" s="205">
        <v>40086</v>
      </c>
      <c r="O3605" s="203"/>
      <c r="P3605" t="str">
        <f t="shared" si="56"/>
        <v>Golden Lake TMDL-Golden-(02-0045-00)-TP</v>
      </c>
    </row>
    <row r="3606" spans="1:16" ht="27.95" hidden="1" customHeight="1" x14ac:dyDescent="0.25">
      <c r="A3606" s="203" t="s">
        <v>157</v>
      </c>
      <c r="B3606" s="202" t="s">
        <v>504</v>
      </c>
      <c r="C3606" s="203" t="s">
        <v>21</v>
      </c>
      <c r="D3606" s="202" t="s">
        <v>727</v>
      </c>
      <c r="E3606" s="202" t="s">
        <v>1420</v>
      </c>
      <c r="F3606" s="202" t="s">
        <v>475</v>
      </c>
      <c r="G3606" s="253">
        <v>413</v>
      </c>
      <c r="H3606" s="361" t="s">
        <v>1414</v>
      </c>
      <c r="I3606" s="359" t="s">
        <v>1379</v>
      </c>
      <c r="J3606" s="359" t="s">
        <v>1380</v>
      </c>
      <c r="K3606" s="359" t="s">
        <v>22</v>
      </c>
      <c r="L3606" s="359" t="s">
        <v>1392</v>
      </c>
      <c r="M3606" s="368">
        <v>2002</v>
      </c>
      <c r="N3606" s="205">
        <v>39982</v>
      </c>
      <c r="O3606" s="203"/>
      <c r="P3606" t="str">
        <f t="shared" si="56"/>
        <v>Hardwood Creek Impaired Biota and Dissolved Oxygen TMDL-Hardwood Creek-(07010206-596)-TSS</v>
      </c>
    </row>
    <row r="3607" spans="1:16" ht="27.95" hidden="1" customHeight="1" x14ac:dyDescent="0.25">
      <c r="A3607" s="203" t="s">
        <v>157</v>
      </c>
      <c r="B3607" s="202" t="s">
        <v>504</v>
      </c>
      <c r="C3607" s="203" t="s">
        <v>21</v>
      </c>
      <c r="D3607" s="202" t="s">
        <v>727</v>
      </c>
      <c r="E3607" s="202" t="s">
        <v>1420</v>
      </c>
      <c r="F3607" s="202" t="s">
        <v>475</v>
      </c>
      <c r="G3607" s="253">
        <v>100</v>
      </c>
      <c r="H3607" s="361" t="s">
        <v>1414</v>
      </c>
      <c r="I3607" s="359" t="s">
        <v>1382</v>
      </c>
      <c r="J3607" s="359" t="s">
        <v>1380</v>
      </c>
      <c r="K3607" s="359" t="s">
        <v>22</v>
      </c>
      <c r="L3607" s="359" t="s">
        <v>1392</v>
      </c>
      <c r="M3607" s="368">
        <v>2002</v>
      </c>
      <c r="N3607" s="205">
        <v>39982</v>
      </c>
      <c r="O3607" s="203"/>
      <c r="P3607" t="str">
        <f t="shared" si="56"/>
        <v>Hardwood Creek Impaired Biota and Dissolved Oxygen TMDL-Hardwood Creek-(07010206-596)-TSS</v>
      </c>
    </row>
    <row r="3608" spans="1:16" ht="27.95" hidden="1" customHeight="1" x14ac:dyDescent="0.25">
      <c r="A3608" s="203" t="s">
        <v>157</v>
      </c>
      <c r="B3608" s="202" t="s">
        <v>504</v>
      </c>
      <c r="C3608" s="203" t="s">
        <v>21</v>
      </c>
      <c r="D3608" s="202" t="s">
        <v>727</v>
      </c>
      <c r="E3608" s="202" t="s">
        <v>1420</v>
      </c>
      <c r="F3608" s="202" t="s">
        <v>475</v>
      </c>
      <c r="G3608" s="253">
        <v>38</v>
      </c>
      <c r="H3608" s="361" t="s">
        <v>1414</v>
      </c>
      <c r="I3608" s="359" t="s">
        <v>1383</v>
      </c>
      <c r="J3608" s="359" t="s">
        <v>1380</v>
      </c>
      <c r="K3608" s="359" t="s">
        <v>22</v>
      </c>
      <c r="L3608" s="359" t="s">
        <v>1392</v>
      </c>
      <c r="M3608" s="368">
        <v>2002</v>
      </c>
      <c r="N3608" s="205">
        <v>39982</v>
      </c>
      <c r="O3608" s="203"/>
      <c r="P3608" t="str">
        <f t="shared" si="56"/>
        <v>Hardwood Creek Impaired Biota and Dissolved Oxygen TMDL-Hardwood Creek-(07010206-596)-TSS</v>
      </c>
    </row>
    <row r="3609" spans="1:16" ht="27.95" hidden="1" customHeight="1" x14ac:dyDescent="0.25">
      <c r="A3609" s="203" t="s">
        <v>157</v>
      </c>
      <c r="B3609" s="202" t="s">
        <v>504</v>
      </c>
      <c r="C3609" s="203" t="s">
        <v>21</v>
      </c>
      <c r="D3609" s="202" t="s">
        <v>727</v>
      </c>
      <c r="E3609" s="202" t="s">
        <v>1420</v>
      </c>
      <c r="F3609" s="202" t="s">
        <v>475</v>
      </c>
      <c r="G3609" s="253">
        <v>17</v>
      </c>
      <c r="H3609" s="361" t="s">
        <v>1414</v>
      </c>
      <c r="I3609" s="359" t="s">
        <v>1384</v>
      </c>
      <c r="J3609" s="359" t="s">
        <v>1380</v>
      </c>
      <c r="K3609" s="359" t="s">
        <v>22</v>
      </c>
      <c r="L3609" s="359" t="s">
        <v>1392</v>
      </c>
      <c r="M3609" s="368">
        <v>2002</v>
      </c>
      <c r="N3609" s="205">
        <v>39982</v>
      </c>
      <c r="O3609" s="203"/>
      <c r="P3609" t="str">
        <f t="shared" si="56"/>
        <v>Hardwood Creek Impaired Biota and Dissolved Oxygen TMDL-Hardwood Creek-(07010206-596)-TSS</v>
      </c>
    </row>
    <row r="3610" spans="1:16" ht="27.95" hidden="1" customHeight="1" x14ac:dyDescent="0.25">
      <c r="A3610" s="203" t="s">
        <v>157</v>
      </c>
      <c r="B3610" s="202" t="s">
        <v>504</v>
      </c>
      <c r="C3610" s="203" t="s">
        <v>21</v>
      </c>
      <c r="D3610" s="202" t="s">
        <v>727</v>
      </c>
      <c r="E3610" s="202" t="s">
        <v>1420</v>
      </c>
      <c r="F3610" s="202" t="s">
        <v>475</v>
      </c>
      <c r="G3610" s="253">
        <v>6</v>
      </c>
      <c r="H3610" s="361" t="s">
        <v>1414</v>
      </c>
      <c r="I3610" s="359" t="s">
        <v>1385</v>
      </c>
      <c r="J3610" s="359" t="s">
        <v>1380</v>
      </c>
      <c r="K3610" s="359" t="s">
        <v>22</v>
      </c>
      <c r="L3610" s="359" t="s">
        <v>1392</v>
      </c>
      <c r="M3610" s="368">
        <v>2002</v>
      </c>
      <c r="N3610" s="205">
        <v>39982</v>
      </c>
      <c r="O3610" s="203"/>
      <c r="P3610" t="str">
        <f t="shared" si="56"/>
        <v>Hardwood Creek Impaired Biota and Dissolved Oxygen TMDL-Hardwood Creek-(07010206-596)-TSS</v>
      </c>
    </row>
    <row r="3611" spans="1:16" ht="27.95" hidden="1" customHeight="1" x14ac:dyDescent="0.25">
      <c r="A3611" s="203" t="s">
        <v>157</v>
      </c>
      <c r="B3611" s="202" t="s">
        <v>504</v>
      </c>
      <c r="C3611" s="203" t="s">
        <v>21</v>
      </c>
      <c r="D3611" s="202" t="s">
        <v>727</v>
      </c>
      <c r="E3611" s="202" t="s">
        <v>1420</v>
      </c>
      <c r="F3611" s="202" t="s">
        <v>475</v>
      </c>
      <c r="G3611" s="253">
        <v>104</v>
      </c>
      <c r="H3611" s="361" t="s">
        <v>1414</v>
      </c>
      <c r="I3611" s="359" t="s">
        <v>1379</v>
      </c>
      <c r="J3611" s="359" t="s">
        <v>1380</v>
      </c>
      <c r="K3611" s="359" t="s">
        <v>1421</v>
      </c>
      <c r="L3611" s="359" t="s">
        <v>1392</v>
      </c>
      <c r="M3611" s="368">
        <v>2002</v>
      </c>
      <c r="N3611" s="205">
        <v>39982</v>
      </c>
      <c r="O3611" s="203"/>
      <c r="P3611" t="str">
        <f t="shared" si="56"/>
        <v>Hardwood Creek Impaired Biota and Dissolved Oxygen TMDL-Hardwood Creek-(07010206-596)-Total Oxygen Demand</v>
      </c>
    </row>
    <row r="3612" spans="1:16" ht="27.95" hidden="1" customHeight="1" x14ac:dyDescent="0.25">
      <c r="A3612" s="203" t="s">
        <v>157</v>
      </c>
      <c r="B3612" s="202" t="s">
        <v>504</v>
      </c>
      <c r="C3612" s="203" t="s">
        <v>21</v>
      </c>
      <c r="D3612" s="202" t="s">
        <v>727</v>
      </c>
      <c r="E3612" s="202" t="s">
        <v>1420</v>
      </c>
      <c r="F3612" s="202" t="s">
        <v>475</v>
      </c>
      <c r="G3612" s="253">
        <v>25</v>
      </c>
      <c r="H3612" s="361" t="s">
        <v>1414</v>
      </c>
      <c r="I3612" s="359" t="s">
        <v>1382</v>
      </c>
      <c r="J3612" s="359" t="s">
        <v>1380</v>
      </c>
      <c r="K3612" s="359" t="s">
        <v>1421</v>
      </c>
      <c r="L3612" s="359" t="s">
        <v>1392</v>
      </c>
      <c r="M3612" s="368">
        <v>2002</v>
      </c>
      <c r="N3612" s="205">
        <v>39982</v>
      </c>
      <c r="O3612" s="203"/>
      <c r="P3612" t="str">
        <f t="shared" si="56"/>
        <v>Hardwood Creek Impaired Biota and Dissolved Oxygen TMDL-Hardwood Creek-(07010206-596)-Total Oxygen Demand</v>
      </c>
    </row>
    <row r="3613" spans="1:16" ht="27.95" hidden="1" customHeight="1" x14ac:dyDescent="0.25">
      <c r="A3613" s="203" t="s">
        <v>157</v>
      </c>
      <c r="B3613" s="202" t="s">
        <v>504</v>
      </c>
      <c r="C3613" s="203" t="s">
        <v>21</v>
      </c>
      <c r="D3613" s="202" t="s">
        <v>727</v>
      </c>
      <c r="E3613" s="202" t="s">
        <v>1420</v>
      </c>
      <c r="F3613" s="202" t="s">
        <v>475</v>
      </c>
      <c r="G3613" s="253">
        <v>10</v>
      </c>
      <c r="H3613" s="361" t="s">
        <v>1414</v>
      </c>
      <c r="I3613" s="359" t="s">
        <v>1383</v>
      </c>
      <c r="J3613" s="359" t="s">
        <v>1380</v>
      </c>
      <c r="K3613" s="359" t="s">
        <v>1421</v>
      </c>
      <c r="L3613" s="359" t="s">
        <v>1392</v>
      </c>
      <c r="M3613" s="368">
        <v>2002</v>
      </c>
      <c r="N3613" s="205">
        <v>39982</v>
      </c>
      <c r="O3613" s="203"/>
      <c r="P3613" t="str">
        <f t="shared" si="56"/>
        <v>Hardwood Creek Impaired Biota and Dissolved Oxygen TMDL-Hardwood Creek-(07010206-596)-Total Oxygen Demand</v>
      </c>
    </row>
    <row r="3614" spans="1:16" ht="27.95" hidden="1" customHeight="1" x14ac:dyDescent="0.25">
      <c r="A3614" s="203" t="s">
        <v>157</v>
      </c>
      <c r="B3614" s="202" t="s">
        <v>504</v>
      </c>
      <c r="C3614" s="203" t="s">
        <v>21</v>
      </c>
      <c r="D3614" s="202" t="s">
        <v>727</v>
      </c>
      <c r="E3614" s="202" t="s">
        <v>1420</v>
      </c>
      <c r="F3614" s="202" t="s">
        <v>475</v>
      </c>
      <c r="G3614" s="253">
        <v>5</v>
      </c>
      <c r="H3614" s="361" t="s">
        <v>1414</v>
      </c>
      <c r="I3614" s="359" t="s">
        <v>1384</v>
      </c>
      <c r="J3614" s="359" t="s">
        <v>1380</v>
      </c>
      <c r="K3614" s="359" t="s">
        <v>1421</v>
      </c>
      <c r="L3614" s="359" t="s">
        <v>1392</v>
      </c>
      <c r="M3614" s="368">
        <v>2002</v>
      </c>
      <c r="N3614" s="205">
        <v>39982</v>
      </c>
      <c r="O3614" s="203"/>
      <c r="P3614" t="str">
        <f t="shared" si="56"/>
        <v>Hardwood Creek Impaired Biota and Dissolved Oxygen TMDL-Hardwood Creek-(07010206-596)-Total Oxygen Demand</v>
      </c>
    </row>
    <row r="3615" spans="1:16" ht="27.95" hidden="1" customHeight="1" x14ac:dyDescent="0.25">
      <c r="A3615" s="203" t="s">
        <v>157</v>
      </c>
      <c r="B3615" s="202" t="s">
        <v>504</v>
      </c>
      <c r="C3615" s="203" t="s">
        <v>21</v>
      </c>
      <c r="D3615" s="202" t="s">
        <v>727</v>
      </c>
      <c r="E3615" s="202" t="s">
        <v>1420</v>
      </c>
      <c r="F3615" s="202" t="s">
        <v>475</v>
      </c>
      <c r="G3615" s="253">
        <v>2</v>
      </c>
      <c r="H3615" s="361" t="s">
        <v>1414</v>
      </c>
      <c r="I3615" s="359" t="s">
        <v>1385</v>
      </c>
      <c r="J3615" s="359" t="s">
        <v>1380</v>
      </c>
      <c r="K3615" s="359" t="s">
        <v>1421</v>
      </c>
      <c r="L3615" s="359" t="s">
        <v>1392</v>
      </c>
      <c r="M3615" s="368">
        <v>2002</v>
      </c>
      <c r="N3615" s="205">
        <v>39982</v>
      </c>
      <c r="O3615" s="203"/>
      <c r="P3615" t="str">
        <f t="shared" si="56"/>
        <v>Hardwood Creek Impaired Biota and Dissolved Oxygen TMDL-Hardwood Creek-(07010206-596)-Total Oxygen Demand</v>
      </c>
    </row>
    <row r="3616" spans="1:16" ht="27.95" hidden="1" customHeight="1" x14ac:dyDescent="0.25">
      <c r="A3616" s="203" t="s">
        <v>157</v>
      </c>
      <c r="B3616" s="202" t="s">
        <v>504</v>
      </c>
      <c r="C3616" s="203" t="s">
        <v>135</v>
      </c>
      <c r="D3616" s="202" t="s">
        <v>1861</v>
      </c>
      <c r="E3616" s="202" t="s">
        <v>1862</v>
      </c>
      <c r="F3616" s="202" t="s">
        <v>505</v>
      </c>
      <c r="G3616" s="253">
        <v>58</v>
      </c>
      <c r="H3616" s="361" t="s">
        <v>1433</v>
      </c>
      <c r="I3616" s="359" t="s">
        <v>1407</v>
      </c>
      <c r="J3616" s="358">
        <v>0.21</v>
      </c>
      <c r="K3616" s="359" t="s">
        <v>1113</v>
      </c>
      <c r="L3616" s="359" t="s">
        <v>1408</v>
      </c>
      <c r="M3616" s="368">
        <v>2001</v>
      </c>
      <c r="N3616" s="205">
        <v>40260</v>
      </c>
      <c r="O3616" s="203"/>
      <c r="P3616" t="str">
        <f t="shared" si="56"/>
        <v>Kohlman Lake TMDL-Kohlman-(62-0006-00)-TP</v>
      </c>
    </row>
    <row r="3617" spans="1:16" ht="27.95" hidden="1" customHeight="1" x14ac:dyDescent="0.25">
      <c r="A3617" s="203" t="s">
        <v>157</v>
      </c>
      <c r="B3617" s="202" t="s">
        <v>504</v>
      </c>
      <c r="C3617" s="203" t="s">
        <v>135</v>
      </c>
      <c r="D3617" s="202" t="s">
        <v>1861</v>
      </c>
      <c r="E3617" s="202" t="s">
        <v>1862</v>
      </c>
      <c r="F3617" s="202" t="s">
        <v>505</v>
      </c>
      <c r="G3617" s="253">
        <v>0.47</v>
      </c>
      <c r="H3617" s="361" t="s">
        <v>1414</v>
      </c>
      <c r="I3617" s="359" t="s">
        <v>1407</v>
      </c>
      <c r="J3617" s="358">
        <v>0.21</v>
      </c>
      <c r="K3617" s="359" t="s">
        <v>1113</v>
      </c>
      <c r="L3617" s="359" t="s">
        <v>1392</v>
      </c>
      <c r="M3617" s="368">
        <v>2001</v>
      </c>
      <c r="N3617" s="205">
        <v>40260</v>
      </c>
      <c r="O3617" s="203"/>
      <c r="P3617" t="str">
        <f t="shared" si="56"/>
        <v>Kohlman Lake TMDL-Kohlman-(62-0006-00)-TP</v>
      </c>
    </row>
    <row r="3618" spans="1:16" ht="27.95" hidden="1" customHeight="1" x14ac:dyDescent="0.25">
      <c r="A3618" s="203" t="s">
        <v>157</v>
      </c>
      <c r="B3618" s="202" t="s">
        <v>504</v>
      </c>
      <c r="C3618" s="203" t="s">
        <v>1901</v>
      </c>
      <c r="D3618" s="202" t="s">
        <v>715</v>
      </c>
      <c r="E3618" s="202" t="s">
        <v>1902</v>
      </c>
      <c r="F3618" s="202" t="s">
        <v>505</v>
      </c>
      <c r="G3618" s="253" t="s">
        <v>515</v>
      </c>
      <c r="H3618" s="361" t="s">
        <v>1433</v>
      </c>
      <c r="I3618" s="359" t="s">
        <v>1407</v>
      </c>
      <c r="J3618" s="358">
        <v>0</v>
      </c>
      <c r="K3618" s="359" t="s">
        <v>1113</v>
      </c>
      <c r="L3618" s="359" t="s">
        <v>1408</v>
      </c>
      <c r="M3618" s="368">
        <v>2001</v>
      </c>
      <c r="N3618" s="205">
        <v>39136</v>
      </c>
      <c r="O3618" s="203" t="s">
        <v>1903</v>
      </c>
      <c r="P3618" t="str">
        <f t="shared" si="56"/>
        <v>Lake Independence Excess Nutrients TMDL-Independence-(27-0176-00)-TP</v>
      </c>
    </row>
    <row r="3619" spans="1:16" ht="27.95" hidden="1" customHeight="1" x14ac:dyDescent="0.25">
      <c r="A3619" s="203" t="s">
        <v>157</v>
      </c>
      <c r="B3619" s="202" t="s">
        <v>504</v>
      </c>
      <c r="C3619" s="203" t="s">
        <v>1901</v>
      </c>
      <c r="D3619" s="202" t="s">
        <v>715</v>
      </c>
      <c r="E3619" s="202" t="s">
        <v>1902</v>
      </c>
      <c r="F3619" s="202" t="s">
        <v>505</v>
      </c>
      <c r="G3619" s="253" t="s">
        <v>515</v>
      </c>
      <c r="H3619" s="361" t="s">
        <v>1414</v>
      </c>
      <c r="I3619" s="359" t="s">
        <v>1407</v>
      </c>
      <c r="J3619" s="358">
        <v>0</v>
      </c>
      <c r="K3619" s="359" t="s">
        <v>1113</v>
      </c>
      <c r="L3619" s="359" t="s">
        <v>1392</v>
      </c>
      <c r="M3619" s="368">
        <v>2001</v>
      </c>
      <c r="N3619" s="205">
        <v>39136</v>
      </c>
      <c r="O3619" s="203" t="s">
        <v>1903</v>
      </c>
      <c r="P3619" t="str">
        <f t="shared" si="56"/>
        <v>Lake Independence Excess Nutrients TMDL-Independence-(27-0176-00)-TP</v>
      </c>
    </row>
    <row r="3620" spans="1:16" ht="27.95" hidden="1" customHeight="1" x14ac:dyDescent="0.25">
      <c r="A3620" s="203" t="s">
        <v>157</v>
      </c>
      <c r="B3620" s="202" t="s">
        <v>504</v>
      </c>
      <c r="C3620" s="203" t="s">
        <v>48</v>
      </c>
      <c r="D3620" s="202" t="s">
        <v>1600</v>
      </c>
      <c r="E3620" s="202" t="s">
        <v>1601</v>
      </c>
      <c r="F3620" s="202" t="s">
        <v>475</v>
      </c>
      <c r="G3620" s="253">
        <v>10.7</v>
      </c>
      <c r="H3620" s="361" t="s">
        <v>1456</v>
      </c>
      <c r="I3620" s="359" t="s">
        <v>1407</v>
      </c>
      <c r="J3620" s="358">
        <v>0.71840000000000004</v>
      </c>
      <c r="K3620" s="359" t="s">
        <v>1113</v>
      </c>
      <c r="L3620" s="359" t="s">
        <v>1408</v>
      </c>
      <c r="M3620" s="368">
        <v>2002</v>
      </c>
      <c r="N3620" s="205">
        <v>40451</v>
      </c>
      <c r="O3620" s="203"/>
      <c r="P3620" t="str">
        <f t="shared" si="56"/>
        <v>Lake Magda Nutrient TMDL-Magda-(27-0065-00)-TP</v>
      </c>
    </row>
    <row r="3621" spans="1:16" ht="27.95" hidden="1" customHeight="1" x14ac:dyDescent="0.25">
      <c r="A3621" s="203" t="s">
        <v>157</v>
      </c>
      <c r="B3621" s="202" t="s">
        <v>504</v>
      </c>
      <c r="C3621" s="203" t="s">
        <v>48</v>
      </c>
      <c r="D3621" s="202" t="s">
        <v>1600</v>
      </c>
      <c r="E3621" s="202" t="s">
        <v>1601</v>
      </c>
      <c r="F3621" s="202" t="s">
        <v>475</v>
      </c>
      <c r="G3621" s="253">
        <v>2.9000000000000001E-2</v>
      </c>
      <c r="H3621" s="361" t="s">
        <v>527</v>
      </c>
      <c r="I3621" s="359" t="s">
        <v>1407</v>
      </c>
      <c r="J3621" s="358">
        <v>0.71840000000000004</v>
      </c>
      <c r="K3621" s="359" t="s">
        <v>1113</v>
      </c>
      <c r="L3621" s="359" t="s">
        <v>1392</v>
      </c>
      <c r="M3621" s="368">
        <v>2002</v>
      </c>
      <c r="N3621" s="205">
        <v>40451</v>
      </c>
      <c r="O3621" s="203"/>
      <c r="P3621" t="str">
        <f t="shared" si="56"/>
        <v>Lake Magda Nutrient TMDL-Magda-(27-0065-00)-TP</v>
      </c>
    </row>
    <row r="3622" spans="1:16" ht="27.95" hidden="1" customHeight="1" x14ac:dyDescent="0.25">
      <c r="A3622" s="203" t="s">
        <v>157</v>
      </c>
      <c r="B3622" s="202" t="s">
        <v>504</v>
      </c>
      <c r="C3622" s="203" t="s">
        <v>1518</v>
      </c>
      <c r="D3622" s="202" t="s">
        <v>1519</v>
      </c>
      <c r="E3622" s="202" t="s">
        <v>1520</v>
      </c>
      <c r="F3622" s="202" t="s">
        <v>505</v>
      </c>
      <c r="G3622" s="253">
        <v>0.26</v>
      </c>
      <c r="H3622" s="361" t="s">
        <v>1406</v>
      </c>
      <c r="I3622" s="359" t="s">
        <v>1407</v>
      </c>
      <c r="J3622" s="358">
        <v>0.38</v>
      </c>
      <c r="K3622" s="359" t="s">
        <v>1113</v>
      </c>
      <c r="L3622" s="359" t="s">
        <v>1408</v>
      </c>
      <c r="M3622" s="368">
        <v>1992</v>
      </c>
      <c r="N3622" s="207" t="s">
        <v>1521</v>
      </c>
      <c r="O3622" s="203"/>
      <c r="P3622" t="str">
        <f t="shared" si="56"/>
        <v>Lake St. Croix Excess Nutrient TMDL-St. Croix-(82-0001-00)-TP</v>
      </c>
    </row>
    <row r="3623" spans="1:16" ht="27.95" hidden="1" customHeight="1" x14ac:dyDescent="0.25">
      <c r="A3623" s="203" t="s">
        <v>157</v>
      </c>
      <c r="B3623" s="202" t="s">
        <v>504</v>
      </c>
      <c r="C3623" s="203" t="s">
        <v>1434</v>
      </c>
      <c r="D3623" s="202" t="s">
        <v>1435</v>
      </c>
      <c r="E3623" s="202" t="s">
        <v>1436</v>
      </c>
      <c r="F3623" s="202" t="s">
        <v>505</v>
      </c>
      <c r="G3623" s="253">
        <v>0.01</v>
      </c>
      <c r="H3623" s="361" t="s">
        <v>1414</v>
      </c>
      <c r="I3623" s="359" t="s">
        <v>1407</v>
      </c>
      <c r="J3623" s="358">
        <v>0</v>
      </c>
      <c r="K3623" s="359" t="s">
        <v>1113</v>
      </c>
      <c r="L3623" s="359" t="s">
        <v>1392</v>
      </c>
      <c r="M3623" s="368">
        <v>2003</v>
      </c>
      <c r="N3623" s="205">
        <v>41544</v>
      </c>
      <c r="O3623" s="203"/>
      <c r="P3623" t="str">
        <f t="shared" si="56"/>
        <v>Lino Lakes Chain (Metro)-George Watch-(02-0005-00)-TP</v>
      </c>
    </row>
    <row r="3624" spans="1:16" ht="27.95" hidden="1" customHeight="1" x14ac:dyDescent="0.25">
      <c r="A3624" s="203" t="s">
        <v>157</v>
      </c>
      <c r="B3624" s="202" t="s">
        <v>504</v>
      </c>
      <c r="C3624" s="203" t="s">
        <v>1434</v>
      </c>
      <c r="D3624" s="202" t="s">
        <v>1437</v>
      </c>
      <c r="E3624" s="202" t="s">
        <v>1438</v>
      </c>
      <c r="F3624" s="202" t="s">
        <v>505</v>
      </c>
      <c r="G3624" s="253">
        <v>0.01</v>
      </c>
      <c r="H3624" s="361" t="s">
        <v>1414</v>
      </c>
      <c r="I3624" s="359" t="s">
        <v>1407</v>
      </c>
      <c r="J3624" s="358">
        <v>0</v>
      </c>
      <c r="K3624" s="359" t="s">
        <v>1113</v>
      </c>
      <c r="L3624" s="359" t="s">
        <v>1392</v>
      </c>
      <c r="M3624" s="368">
        <v>2003</v>
      </c>
      <c r="N3624" s="205">
        <v>41544</v>
      </c>
      <c r="O3624" s="203"/>
      <c r="P3624" t="str">
        <f t="shared" si="56"/>
        <v>Lino Lakes Chain (Metro)-Marshan-(02-0007-00)-TP</v>
      </c>
    </row>
    <row r="3625" spans="1:16" ht="27.95" hidden="1" customHeight="1" x14ac:dyDescent="0.25">
      <c r="A3625" s="203" t="s">
        <v>157</v>
      </c>
      <c r="B3625" s="202" t="s">
        <v>504</v>
      </c>
      <c r="C3625" s="203" t="s">
        <v>1434</v>
      </c>
      <c r="D3625" s="202" t="s">
        <v>1439</v>
      </c>
      <c r="E3625" s="202" t="s">
        <v>1440</v>
      </c>
      <c r="F3625" s="202" t="s">
        <v>505</v>
      </c>
      <c r="G3625" s="253">
        <v>0.01</v>
      </c>
      <c r="H3625" s="361" t="s">
        <v>1414</v>
      </c>
      <c r="I3625" s="359" t="s">
        <v>1407</v>
      </c>
      <c r="J3625" s="358">
        <v>0</v>
      </c>
      <c r="K3625" s="359" t="s">
        <v>1113</v>
      </c>
      <c r="L3625" s="359" t="s">
        <v>1392</v>
      </c>
      <c r="M3625" s="368">
        <v>2003</v>
      </c>
      <c r="N3625" s="205">
        <v>41544</v>
      </c>
      <c r="O3625" s="203"/>
      <c r="P3625" t="str">
        <f t="shared" si="56"/>
        <v>Lino Lakes Chain (Metro)-Rice-(02-0008-00)-TP</v>
      </c>
    </row>
    <row r="3626" spans="1:16" ht="27.95" hidden="1" customHeight="1" x14ac:dyDescent="0.25">
      <c r="A3626" s="203" t="s">
        <v>157</v>
      </c>
      <c r="B3626" s="203" t="s">
        <v>504</v>
      </c>
      <c r="C3626" s="203" t="s">
        <v>1535</v>
      </c>
      <c r="D3626" s="203" t="s">
        <v>1641</v>
      </c>
      <c r="E3626" s="203" t="s">
        <v>1642</v>
      </c>
      <c r="F3626" s="203" t="s">
        <v>505</v>
      </c>
      <c r="G3626" s="257">
        <v>68</v>
      </c>
      <c r="H3626" s="361" t="s">
        <v>1433</v>
      </c>
      <c r="I3626" s="361" t="s">
        <v>1407</v>
      </c>
      <c r="J3626" s="360">
        <v>0.29899999999999999</v>
      </c>
      <c r="K3626" s="361" t="s">
        <v>1113</v>
      </c>
      <c r="L3626" s="361" t="s">
        <v>1408</v>
      </c>
      <c r="M3626" s="370">
        <v>2014</v>
      </c>
      <c r="N3626" s="207">
        <v>43903</v>
      </c>
      <c r="O3626" s="203"/>
      <c r="P3626" t="str">
        <f t="shared" si="56"/>
        <v>Lower Minnesota River WRAPS 2014-Rice Marsh-(10-0001-00)-TP</v>
      </c>
    </row>
    <row r="3627" spans="1:16" ht="27.95" hidden="1" customHeight="1" x14ac:dyDescent="0.25">
      <c r="A3627" s="203" t="s">
        <v>157</v>
      </c>
      <c r="B3627" s="203" t="s">
        <v>504</v>
      </c>
      <c r="C3627" s="203" t="s">
        <v>1535</v>
      </c>
      <c r="D3627" s="203" t="s">
        <v>1641</v>
      </c>
      <c r="E3627" s="203" t="s">
        <v>1642</v>
      </c>
      <c r="F3627" s="203" t="s">
        <v>505</v>
      </c>
      <c r="G3627" s="257">
        <v>0.186</v>
      </c>
      <c r="H3627" s="361" t="s">
        <v>1414</v>
      </c>
      <c r="I3627" s="361" t="s">
        <v>1407</v>
      </c>
      <c r="J3627" s="360">
        <v>0.30080000000000001</v>
      </c>
      <c r="K3627" s="361" t="s">
        <v>1113</v>
      </c>
      <c r="L3627" s="361" t="s">
        <v>1392</v>
      </c>
      <c r="M3627" s="370">
        <v>2014</v>
      </c>
      <c r="N3627" s="207">
        <v>43903</v>
      </c>
      <c r="O3627" s="203"/>
      <c r="P3627" t="str">
        <f t="shared" si="56"/>
        <v>Lower Minnesota River WRAPS 2014-Rice Marsh-(10-0001-00)-TP</v>
      </c>
    </row>
    <row r="3628" spans="1:16" ht="27.95" hidden="1" customHeight="1" x14ac:dyDescent="0.25">
      <c r="A3628" s="203" t="s">
        <v>157</v>
      </c>
      <c r="B3628" s="203" t="s">
        <v>504</v>
      </c>
      <c r="C3628" s="203" t="s">
        <v>1535</v>
      </c>
      <c r="D3628" s="203" t="s">
        <v>1643</v>
      </c>
      <c r="E3628" s="203" t="s">
        <v>1644</v>
      </c>
      <c r="F3628" s="203" t="s">
        <v>505</v>
      </c>
      <c r="G3628" s="257">
        <v>75</v>
      </c>
      <c r="H3628" s="361" t="s">
        <v>1433</v>
      </c>
      <c r="I3628" s="361" t="s">
        <v>1407</v>
      </c>
      <c r="J3628" s="360">
        <v>0</v>
      </c>
      <c r="K3628" s="361" t="s">
        <v>1113</v>
      </c>
      <c r="L3628" s="361" t="s">
        <v>1408</v>
      </c>
      <c r="M3628" s="370">
        <v>2014</v>
      </c>
      <c r="N3628" s="207">
        <v>43903</v>
      </c>
      <c r="O3628" s="203"/>
      <c r="P3628" t="str">
        <f t="shared" si="56"/>
        <v>Lower Minnesota River WRAPS 2014-Riley-(10-0002-00)-TP</v>
      </c>
    </row>
    <row r="3629" spans="1:16" ht="27.95" hidden="1" customHeight="1" x14ac:dyDescent="0.25">
      <c r="A3629" s="203" t="s">
        <v>157</v>
      </c>
      <c r="B3629" s="203" t="s">
        <v>504</v>
      </c>
      <c r="C3629" s="203" t="s">
        <v>1535</v>
      </c>
      <c r="D3629" s="203" t="s">
        <v>1643</v>
      </c>
      <c r="E3629" s="203" t="s">
        <v>1644</v>
      </c>
      <c r="F3629" s="203" t="s">
        <v>505</v>
      </c>
      <c r="G3629" s="257">
        <v>0.20499999999999999</v>
      </c>
      <c r="H3629" s="361" t="s">
        <v>1414</v>
      </c>
      <c r="I3629" s="361" t="s">
        <v>1407</v>
      </c>
      <c r="J3629" s="360">
        <v>0</v>
      </c>
      <c r="K3629" s="361" t="s">
        <v>1113</v>
      </c>
      <c r="L3629" s="361" t="s">
        <v>1392</v>
      </c>
      <c r="M3629" s="370">
        <v>2014</v>
      </c>
      <c r="N3629" s="207">
        <v>43903</v>
      </c>
      <c r="O3629" s="203"/>
      <c r="P3629" t="str">
        <f t="shared" si="56"/>
        <v>Lower Minnesota River WRAPS 2014-Riley-(10-0002-00)-TP</v>
      </c>
    </row>
    <row r="3630" spans="1:16" ht="27.95" hidden="1" customHeight="1" x14ac:dyDescent="0.25">
      <c r="A3630" s="203" t="s">
        <v>157</v>
      </c>
      <c r="B3630" s="203" t="s">
        <v>504</v>
      </c>
      <c r="C3630" s="203" t="s">
        <v>1535</v>
      </c>
      <c r="D3630" s="203" t="s">
        <v>1645</v>
      </c>
      <c r="E3630" s="203" t="s">
        <v>1646</v>
      </c>
      <c r="F3630" s="203" t="s">
        <v>505</v>
      </c>
      <c r="G3630" s="257">
        <v>3</v>
      </c>
      <c r="H3630" s="361" t="s">
        <v>1433</v>
      </c>
      <c r="I3630" s="361" t="s">
        <v>1407</v>
      </c>
      <c r="J3630" s="360">
        <v>0</v>
      </c>
      <c r="K3630" s="361" t="s">
        <v>1113</v>
      </c>
      <c r="L3630" s="361" t="s">
        <v>1408</v>
      </c>
      <c r="M3630" s="370">
        <v>2015</v>
      </c>
      <c r="N3630" s="207">
        <v>43903</v>
      </c>
      <c r="O3630" s="203"/>
      <c r="P3630" t="str">
        <f t="shared" si="56"/>
        <v>Lower Minnesota River WRAPS 2014-Lotus-(10-0006-00)-TP</v>
      </c>
    </row>
    <row r="3631" spans="1:16" ht="27.95" hidden="1" customHeight="1" x14ac:dyDescent="0.25">
      <c r="A3631" s="203" t="s">
        <v>157</v>
      </c>
      <c r="B3631" s="203" t="s">
        <v>504</v>
      </c>
      <c r="C3631" s="203" t="s">
        <v>1535</v>
      </c>
      <c r="D3631" s="203" t="s">
        <v>1645</v>
      </c>
      <c r="E3631" s="203" t="s">
        <v>1646</v>
      </c>
      <c r="F3631" s="203" t="s">
        <v>505</v>
      </c>
      <c r="G3631" s="257">
        <v>8.0000000000000002E-3</v>
      </c>
      <c r="H3631" s="361" t="s">
        <v>1414</v>
      </c>
      <c r="I3631" s="361" t="s">
        <v>1407</v>
      </c>
      <c r="J3631" s="360">
        <v>0</v>
      </c>
      <c r="K3631" s="361" t="s">
        <v>1113</v>
      </c>
      <c r="L3631" s="361" t="s">
        <v>1392</v>
      </c>
      <c r="M3631" s="370">
        <v>2015</v>
      </c>
      <c r="N3631" s="207">
        <v>43903</v>
      </c>
      <c r="O3631" s="203"/>
      <c r="P3631" t="str">
        <f t="shared" si="56"/>
        <v>Lower Minnesota River WRAPS 2014-Lotus-(10-0006-00)-TP</v>
      </c>
    </row>
    <row r="3632" spans="1:16" ht="27.95" hidden="1" customHeight="1" x14ac:dyDescent="0.25">
      <c r="A3632" s="203" t="s">
        <v>157</v>
      </c>
      <c r="B3632" s="203" t="s">
        <v>504</v>
      </c>
      <c r="C3632" s="203" t="s">
        <v>1535</v>
      </c>
      <c r="D3632" s="203" t="s">
        <v>1647</v>
      </c>
      <c r="E3632" s="203" t="s">
        <v>1648</v>
      </c>
      <c r="F3632" s="203" t="s">
        <v>505</v>
      </c>
      <c r="G3632" s="257">
        <v>27</v>
      </c>
      <c r="H3632" s="361" t="s">
        <v>1433</v>
      </c>
      <c r="I3632" s="361" t="s">
        <v>1407</v>
      </c>
      <c r="J3632" s="360">
        <v>0</v>
      </c>
      <c r="K3632" s="361" t="s">
        <v>1113</v>
      </c>
      <c r="L3632" s="361" t="s">
        <v>1408</v>
      </c>
      <c r="M3632" s="370">
        <v>2015</v>
      </c>
      <c r="N3632" s="207">
        <v>43903</v>
      </c>
      <c r="O3632" s="203"/>
      <c r="P3632" t="str">
        <f t="shared" si="56"/>
        <v>Lower Minnesota River WRAPS 2014-Susan-(10-0013-00)-TP</v>
      </c>
    </row>
    <row r="3633" spans="1:16" ht="27.95" hidden="1" customHeight="1" x14ac:dyDescent="0.25">
      <c r="A3633" s="203" t="s">
        <v>157</v>
      </c>
      <c r="B3633" s="203" t="s">
        <v>504</v>
      </c>
      <c r="C3633" s="203" t="s">
        <v>1535</v>
      </c>
      <c r="D3633" s="203" t="s">
        <v>1647</v>
      </c>
      <c r="E3633" s="203" t="s">
        <v>1648</v>
      </c>
      <c r="F3633" s="203" t="s">
        <v>505</v>
      </c>
      <c r="G3633" s="257">
        <v>7.3999999999999996E-2</v>
      </c>
      <c r="H3633" s="361" t="s">
        <v>1414</v>
      </c>
      <c r="I3633" s="361" t="s">
        <v>1407</v>
      </c>
      <c r="J3633" s="360">
        <v>0</v>
      </c>
      <c r="K3633" s="361" t="s">
        <v>1113</v>
      </c>
      <c r="L3633" s="361" t="s">
        <v>1392</v>
      </c>
      <c r="M3633" s="370">
        <v>2015</v>
      </c>
      <c r="N3633" s="207">
        <v>43903</v>
      </c>
      <c r="O3633" s="203"/>
      <c r="P3633" t="str">
        <f t="shared" si="56"/>
        <v>Lower Minnesota River WRAPS 2014-Susan-(10-0013-00)-TP</v>
      </c>
    </row>
    <row r="3634" spans="1:16" ht="27.95" hidden="1" customHeight="1" x14ac:dyDescent="0.25">
      <c r="A3634" s="203" t="s">
        <v>157</v>
      </c>
      <c r="B3634" s="203" t="s">
        <v>504</v>
      </c>
      <c r="C3634" s="203" t="s">
        <v>1535</v>
      </c>
      <c r="D3634" s="203" t="s">
        <v>1649</v>
      </c>
      <c r="E3634" s="203" t="s">
        <v>1650</v>
      </c>
      <c r="F3634" s="203" t="s">
        <v>505</v>
      </c>
      <c r="G3634" s="257">
        <v>1.1000000000000001</v>
      </c>
      <c r="H3634" s="361" t="s">
        <v>1433</v>
      </c>
      <c r="I3634" s="361" t="s">
        <v>1407</v>
      </c>
      <c r="J3634" s="360">
        <v>0</v>
      </c>
      <c r="K3634" s="361" t="s">
        <v>1113</v>
      </c>
      <c r="L3634" s="361" t="s">
        <v>1408</v>
      </c>
      <c r="M3634" s="370">
        <v>2009</v>
      </c>
      <c r="N3634" s="207">
        <v>43903</v>
      </c>
      <c r="O3634" s="203"/>
      <c r="P3634" t="str">
        <f t="shared" si="56"/>
        <v>Lower Minnesota River WRAPS 2014-Hazeltine-(10-0014-00)-TP</v>
      </c>
    </row>
    <row r="3635" spans="1:16" ht="27.95" hidden="1" customHeight="1" x14ac:dyDescent="0.25">
      <c r="A3635" s="203" t="s">
        <v>157</v>
      </c>
      <c r="B3635" s="203" t="s">
        <v>504</v>
      </c>
      <c r="C3635" s="203" t="s">
        <v>1535</v>
      </c>
      <c r="D3635" s="203" t="s">
        <v>1649</v>
      </c>
      <c r="E3635" s="203" t="s">
        <v>1650</v>
      </c>
      <c r="F3635" s="203" t="s">
        <v>505</v>
      </c>
      <c r="G3635" s="257">
        <v>3.0000000000000001E-3</v>
      </c>
      <c r="H3635" s="361" t="s">
        <v>1414</v>
      </c>
      <c r="I3635" s="361" t="s">
        <v>1407</v>
      </c>
      <c r="J3635" s="360">
        <v>0</v>
      </c>
      <c r="K3635" s="361" t="s">
        <v>1113</v>
      </c>
      <c r="L3635" s="361" t="s">
        <v>1392</v>
      </c>
      <c r="M3635" s="370">
        <v>2009</v>
      </c>
      <c r="N3635" s="207">
        <v>43903</v>
      </c>
      <c r="O3635" s="203"/>
      <c r="P3635" t="str">
        <f t="shared" si="56"/>
        <v>Lower Minnesota River WRAPS 2014-Hazeltine-(10-0014-00)-TP</v>
      </c>
    </row>
    <row r="3636" spans="1:16" ht="27.95" hidden="1" customHeight="1" x14ac:dyDescent="0.25">
      <c r="A3636" s="203" t="s">
        <v>157</v>
      </c>
      <c r="B3636" s="203" t="s">
        <v>504</v>
      </c>
      <c r="C3636" s="203" t="s">
        <v>1535</v>
      </c>
      <c r="D3636" s="203" t="s">
        <v>1690</v>
      </c>
      <c r="E3636" s="203" t="s">
        <v>1691</v>
      </c>
      <c r="F3636" s="203" t="s">
        <v>505</v>
      </c>
      <c r="G3636" s="257">
        <v>2.4</v>
      </c>
      <c r="H3636" s="361" t="s">
        <v>1433</v>
      </c>
      <c r="I3636" s="361" t="s">
        <v>1407</v>
      </c>
      <c r="J3636" s="360">
        <v>0</v>
      </c>
      <c r="K3636" s="361" t="s">
        <v>1113</v>
      </c>
      <c r="L3636" s="361" t="s">
        <v>1408</v>
      </c>
      <c r="M3636" s="370">
        <v>2009</v>
      </c>
      <c r="N3636" s="207">
        <v>43903</v>
      </c>
      <c r="O3636" s="203"/>
      <c r="P3636" t="str">
        <f t="shared" si="56"/>
        <v>Lower Minnesota River WRAPS 2014-Jonathan-(10-0217-00)-TP</v>
      </c>
    </row>
    <row r="3637" spans="1:16" ht="27.95" hidden="1" customHeight="1" x14ac:dyDescent="0.25">
      <c r="A3637" s="203" t="s">
        <v>157</v>
      </c>
      <c r="B3637" s="203" t="s">
        <v>504</v>
      </c>
      <c r="C3637" s="203" t="s">
        <v>1535</v>
      </c>
      <c r="D3637" s="203" t="s">
        <v>1690</v>
      </c>
      <c r="E3637" s="203" t="s">
        <v>1691</v>
      </c>
      <c r="F3637" s="203" t="s">
        <v>505</v>
      </c>
      <c r="G3637" s="257">
        <v>6.4999999999999997E-3</v>
      </c>
      <c r="H3637" s="361" t="s">
        <v>1414</v>
      </c>
      <c r="I3637" s="361" t="s">
        <v>1407</v>
      </c>
      <c r="J3637" s="360">
        <v>0</v>
      </c>
      <c r="K3637" s="361" t="s">
        <v>1113</v>
      </c>
      <c r="L3637" s="361" t="s">
        <v>1392</v>
      </c>
      <c r="M3637" s="370">
        <v>2009</v>
      </c>
      <c r="N3637" s="207">
        <v>43903</v>
      </c>
      <c r="O3637" s="203"/>
      <c r="P3637" t="str">
        <f t="shared" si="56"/>
        <v>Lower Minnesota River WRAPS 2014-Jonathan-(10-0217-00)-TP</v>
      </c>
    </row>
    <row r="3638" spans="1:16" ht="27.95" hidden="1" customHeight="1" x14ac:dyDescent="0.25">
      <c r="A3638" s="203" t="s">
        <v>157</v>
      </c>
      <c r="B3638" s="203" t="s">
        <v>504</v>
      </c>
      <c r="C3638" s="203" t="s">
        <v>1535</v>
      </c>
      <c r="D3638" s="203" t="s">
        <v>1540</v>
      </c>
      <c r="E3638" s="203" t="s">
        <v>1541</v>
      </c>
      <c r="F3638" s="203" t="s">
        <v>505</v>
      </c>
      <c r="G3638" s="257">
        <v>32</v>
      </c>
      <c r="H3638" s="361" t="s">
        <v>1433</v>
      </c>
      <c r="I3638" s="361" t="s">
        <v>1407</v>
      </c>
      <c r="J3638" s="360">
        <v>0.43</v>
      </c>
      <c r="K3638" s="361" t="s">
        <v>1113</v>
      </c>
      <c r="L3638" s="361" t="s">
        <v>1408</v>
      </c>
      <c r="M3638" s="370">
        <v>2016</v>
      </c>
      <c r="N3638" s="207">
        <v>43903</v>
      </c>
      <c r="O3638" s="203"/>
      <c r="P3638" t="str">
        <f t="shared" si="56"/>
        <v>Lower Minnesota River WRAPS 2014-Penn-(27-0004-00)-TP</v>
      </c>
    </row>
    <row r="3639" spans="1:16" ht="27.95" hidden="1" customHeight="1" x14ac:dyDescent="0.25">
      <c r="A3639" s="203" t="s">
        <v>157</v>
      </c>
      <c r="B3639" s="203" t="s">
        <v>504</v>
      </c>
      <c r="C3639" s="203" t="s">
        <v>1535</v>
      </c>
      <c r="D3639" s="203" t="s">
        <v>1540</v>
      </c>
      <c r="E3639" s="203" t="s">
        <v>1541</v>
      </c>
      <c r="F3639" s="203" t="s">
        <v>505</v>
      </c>
      <c r="G3639" s="257">
        <v>0.26200000000000001</v>
      </c>
      <c r="H3639" s="361" t="s">
        <v>1414</v>
      </c>
      <c r="I3639" s="361" t="s">
        <v>1407</v>
      </c>
      <c r="J3639" s="360">
        <v>0.43</v>
      </c>
      <c r="K3639" s="361" t="s">
        <v>1113</v>
      </c>
      <c r="L3639" s="361" t="s">
        <v>1392</v>
      </c>
      <c r="M3639" s="370">
        <v>2016</v>
      </c>
      <c r="N3639" s="207">
        <v>43903</v>
      </c>
      <c r="O3639" s="203"/>
      <c r="P3639" t="str">
        <f t="shared" si="56"/>
        <v>Lower Minnesota River WRAPS 2014-Penn-(27-0004-00)-TP</v>
      </c>
    </row>
    <row r="3640" spans="1:16" ht="27.95" hidden="1" customHeight="1" x14ac:dyDescent="0.25">
      <c r="A3640" s="203" t="s">
        <v>157</v>
      </c>
      <c r="B3640" s="203" t="s">
        <v>504</v>
      </c>
      <c r="C3640" s="203" t="s">
        <v>1535</v>
      </c>
      <c r="D3640" s="203" t="s">
        <v>1802</v>
      </c>
      <c r="E3640" s="203" t="s">
        <v>1803</v>
      </c>
      <c r="F3640" s="203" t="s">
        <v>505</v>
      </c>
      <c r="G3640" s="257">
        <v>17</v>
      </c>
      <c r="H3640" s="361" t="s">
        <v>1433</v>
      </c>
      <c r="I3640" s="361" t="s">
        <v>1407</v>
      </c>
      <c r="J3640" s="360">
        <v>0.5</v>
      </c>
      <c r="K3640" s="361" t="s">
        <v>1113</v>
      </c>
      <c r="L3640" s="361" t="s">
        <v>1408</v>
      </c>
      <c r="M3640" s="370">
        <v>2015</v>
      </c>
      <c r="N3640" s="207">
        <v>43903</v>
      </c>
      <c r="O3640" s="203"/>
      <c r="P3640" t="str">
        <f t="shared" si="56"/>
        <v>Lower Minnesota River WRAPS 2014-Cornelia (North)-(27-0028-01)-TP</v>
      </c>
    </row>
    <row r="3641" spans="1:16" ht="27.95" hidden="1" customHeight="1" x14ac:dyDescent="0.25">
      <c r="A3641" s="203" t="s">
        <v>157</v>
      </c>
      <c r="B3641" s="203" t="s">
        <v>504</v>
      </c>
      <c r="C3641" s="203" t="s">
        <v>1535</v>
      </c>
      <c r="D3641" s="203" t="s">
        <v>1802</v>
      </c>
      <c r="E3641" s="203" t="s">
        <v>1803</v>
      </c>
      <c r="F3641" s="203" t="s">
        <v>505</v>
      </c>
      <c r="G3641" s="257">
        <v>0.13900000000000001</v>
      </c>
      <c r="H3641" s="361" t="s">
        <v>1414</v>
      </c>
      <c r="I3641" s="361" t="s">
        <v>1407</v>
      </c>
      <c r="J3641" s="360">
        <v>0.50180000000000002</v>
      </c>
      <c r="K3641" s="361" t="s">
        <v>1113</v>
      </c>
      <c r="L3641" s="361" t="s">
        <v>1392</v>
      </c>
      <c r="M3641" s="370">
        <v>2015</v>
      </c>
      <c r="N3641" s="207">
        <v>43903</v>
      </c>
      <c r="O3641" s="203"/>
      <c r="P3641" t="str">
        <f t="shared" si="56"/>
        <v>Lower Minnesota River WRAPS 2014-Cornelia (North)-(27-0028-01)-TP</v>
      </c>
    </row>
    <row r="3642" spans="1:16" ht="27.95" hidden="1" customHeight="1" x14ac:dyDescent="0.25">
      <c r="A3642" s="203" t="s">
        <v>157</v>
      </c>
      <c r="B3642" s="203" t="s">
        <v>504</v>
      </c>
      <c r="C3642" s="203" t="s">
        <v>1535</v>
      </c>
      <c r="D3642" s="203" t="s">
        <v>1806</v>
      </c>
      <c r="E3642" s="203" t="s">
        <v>1807</v>
      </c>
      <c r="F3642" s="203" t="s">
        <v>505</v>
      </c>
      <c r="G3642" s="257">
        <v>4</v>
      </c>
      <c r="H3642" s="361" t="s">
        <v>1433</v>
      </c>
      <c r="I3642" s="361" t="s">
        <v>1407</v>
      </c>
      <c r="J3642" s="360">
        <v>0</v>
      </c>
      <c r="K3642" s="361" t="s">
        <v>1113</v>
      </c>
      <c r="L3642" s="361" t="s">
        <v>1408</v>
      </c>
      <c r="M3642" s="370">
        <v>2015</v>
      </c>
      <c r="N3642" s="207">
        <v>43903</v>
      </c>
      <c r="O3642" s="203"/>
      <c r="P3642" t="str">
        <f t="shared" si="56"/>
        <v>Lower Minnesota River WRAPS 2014-Edina-(27-0029-00)-TP</v>
      </c>
    </row>
    <row r="3643" spans="1:16" ht="27.95" hidden="1" customHeight="1" x14ac:dyDescent="0.25">
      <c r="A3643" s="203" t="s">
        <v>157</v>
      </c>
      <c r="B3643" s="203" t="s">
        <v>504</v>
      </c>
      <c r="C3643" s="203" t="s">
        <v>1535</v>
      </c>
      <c r="D3643" s="203" t="s">
        <v>1806</v>
      </c>
      <c r="E3643" s="203" t="s">
        <v>1807</v>
      </c>
      <c r="F3643" s="203" t="s">
        <v>505</v>
      </c>
      <c r="G3643" s="257">
        <v>3.3000000000000002E-2</v>
      </c>
      <c r="H3643" s="361" t="s">
        <v>1414</v>
      </c>
      <c r="I3643" s="361" t="s">
        <v>1407</v>
      </c>
      <c r="J3643" s="360">
        <v>0</v>
      </c>
      <c r="K3643" s="361" t="s">
        <v>1113</v>
      </c>
      <c r="L3643" s="361" t="s">
        <v>1392</v>
      </c>
      <c r="M3643" s="370">
        <v>2015</v>
      </c>
      <c r="N3643" s="207">
        <v>43903</v>
      </c>
      <c r="O3643" s="203"/>
      <c r="P3643" t="str">
        <f t="shared" si="56"/>
        <v>Lower Minnesota River WRAPS 2014-Edina-(27-0029-00)-TP</v>
      </c>
    </row>
    <row r="3644" spans="1:16" ht="27.95" hidden="1" customHeight="1" x14ac:dyDescent="0.25">
      <c r="A3644" s="203" t="s">
        <v>157</v>
      </c>
      <c r="B3644" s="203" t="s">
        <v>504</v>
      </c>
      <c r="C3644" s="203" t="s">
        <v>1535</v>
      </c>
      <c r="D3644" s="203" t="s">
        <v>1682</v>
      </c>
      <c r="E3644" s="203" t="s">
        <v>1683</v>
      </c>
      <c r="F3644" s="203" t="s">
        <v>505</v>
      </c>
      <c r="G3644" s="257">
        <v>63</v>
      </c>
      <c r="H3644" s="361" t="s">
        <v>1433</v>
      </c>
      <c r="I3644" s="361" t="s">
        <v>1407</v>
      </c>
      <c r="J3644" s="360">
        <v>0.28410000000000002</v>
      </c>
      <c r="K3644" s="361" t="s">
        <v>1113</v>
      </c>
      <c r="L3644" s="361" t="s">
        <v>1408</v>
      </c>
      <c r="M3644" s="370">
        <v>2015</v>
      </c>
      <c r="N3644" s="207">
        <v>43903</v>
      </c>
      <c r="O3644" s="203"/>
      <c r="P3644" t="str">
        <f t="shared" si="56"/>
        <v>Lower Minnesota River WRAPS 2014-Staring-(27-0078-00)-TP</v>
      </c>
    </row>
    <row r="3645" spans="1:16" ht="27.95" hidden="1" customHeight="1" x14ac:dyDescent="0.25">
      <c r="A3645" s="203" t="s">
        <v>157</v>
      </c>
      <c r="B3645" s="203" t="s">
        <v>504</v>
      </c>
      <c r="C3645" s="203" t="s">
        <v>1535</v>
      </c>
      <c r="D3645" s="203" t="s">
        <v>1682</v>
      </c>
      <c r="E3645" s="203" t="s">
        <v>1683</v>
      </c>
      <c r="F3645" s="203" t="s">
        <v>505</v>
      </c>
      <c r="G3645" s="257">
        <v>0.17299999999999999</v>
      </c>
      <c r="H3645" s="361" t="s">
        <v>1414</v>
      </c>
      <c r="I3645" s="361" t="s">
        <v>1407</v>
      </c>
      <c r="J3645" s="360">
        <v>0.28220000000000001</v>
      </c>
      <c r="K3645" s="361" t="s">
        <v>1113</v>
      </c>
      <c r="L3645" s="361" t="s">
        <v>1392</v>
      </c>
      <c r="M3645" s="370">
        <v>2015</v>
      </c>
      <c r="N3645" s="207">
        <v>43903</v>
      </c>
      <c r="O3645" s="203"/>
      <c r="P3645" t="str">
        <f t="shared" si="56"/>
        <v>Lower Minnesota River WRAPS 2014-Staring-(27-0078-00)-TP</v>
      </c>
    </row>
    <row r="3646" spans="1:16" ht="27.95" hidden="1" customHeight="1" x14ac:dyDescent="0.25">
      <c r="A3646" s="203" t="s">
        <v>157</v>
      </c>
      <c r="B3646" s="203" t="s">
        <v>504</v>
      </c>
      <c r="C3646" s="203" t="s">
        <v>1535</v>
      </c>
      <c r="D3646" s="203" t="s">
        <v>1630</v>
      </c>
      <c r="E3646" s="203" t="s">
        <v>1631</v>
      </c>
      <c r="F3646" s="203" t="s">
        <v>505</v>
      </c>
      <c r="G3646" s="257">
        <v>0.52</v>
      </c>
      <c r="H3646" s="361" t="s">
        <v>1390</v>
      </c>
      <c r="I3646" s="361" t="s">
        <v>1379</v>
      </c>
      <c r="J3646" s="275">
        <v>0.76</v>
      </c>
      <c r="K3646" s="361" t="s">
        <v>1391</v>
      </c>
      <c r="L3646" s="361" t="s">
        <v>1392</v>
      </c>
      <c r="M3646" s="370">
        <v>2011</v>
      </c>
      <c r="N3646" s="207">
        <v>43903</v>
      </c>
      <c r="O3646" s="361" t="s">
        <v>1537</v>
      </c>
      <c r="P3646" t="str">
        <f t="shared" si="56"/>
        <v>Lower Minnesota River WRAPS 2014-Chaska Creek-(07020012-804)-E. coli</v>
      </c>
    </row>
    <row r="3647" spans="1:16" ht="27.95" hidden="1" customHeight="1" x14ac:dyDescent="0.25">
      <c r="A3647" s="203" t="s">
        <v>157</v>
      </c>
      <c r="B3647" s="203" t="s">
        <v>504</v>
      </c>
      <c r="C3647" s="203" t="s">
        <v>1535</v>
      </c>
      <c r="D3647" s="203" t="s">
        <v>1630</v>
      </c>
      <c r="E3647" s="203" t="s">
        <v>1631</v>
      </c>
      <c r="F3647" s="203" t="s">
        <v>505</v>
      </c>
      <c r="G3647" s="257">
        <v>0.15</v>
      </c>
      <c r="H3647" s="361" t="s">
        <v>1390</v>
      </c>
      <c r="I3647" s="361" t="s">
        <v>1382</v>
      </c>
      <c r="J3647" s="275">
        <v>0.76</v>
      </c>
      <c r="K3647" s="361" t="s">
        <v>1391</v>
      </c>
      <c r="L3647" s="361" t="s">
        <v>1392</v>
      </c>
      <c r="M3647" s="370">
        <v>2011</v>
      </c>
      <c r="N3647" s="207">
        <v>43903</v>
      </c>
      <c r="O3647" s="361" t="s">
        <v>1537</v>
      </c>
      <c r="P3647" t="str">
        <f t="shared" si="56"/>
        <v>Lower Minnesota River WRAPS 2014-Chaska Creek-(07020012-804)-E. coli</v>
      </c>
    </row>
    <row r="3648" spans="1:16" ht="27.95" hidden="1" customHeight="1" x14ac:dyDescent="0.25">
      <c r="A3648" s="203" t="s">
        <v>157</v>
      </c>
      <c r="B3648" s="203" t="s">
        <v>504</v>
      </c>
      <c r="C3648" s="203" t="s">
        <v>1535</v>
      </c>
      <c r="D3648" s="203" t="s">
        <v>1630</v>
      </c>
      <c r="E3648" s="203" t="s">
        <v>1631</v>
      </c>
      <c r="F3648" s="203" t="s">
        <v>505</v>
      </c>
      <c r="G3648" s="257">
        <v>6.0999999999999999E-2</v>
      </c>
      <c r="H3648" s="361" t="s">
        <v>1390</v>
      </c>
      <c r="I3648" s="361" t="s">
        <v>1383</v>
      </c>
      <c r="J3648" s="275">
        <v>0.76</v>
      </c>
      <c r="K3648" s="361" t="s">
        <v>1391</v>
      </c>
      <c r="L3648" s="361" t="s">
        <v>1392</v>
      </c>
      <c r="M3648" s="370">
        <v>2011</v>
      </c>
      <c r="N3648" s="207">
        <v>43903</v>
      </c>
      <c r="O3648" s="361" t="s">
        <v>1537</v>
      </c>
      <c r="P3648" t="str">
        <f t="shared" si="56"/>
        <v>Lower Minnesota River WRAPS 2014-Chaska Creek-(07020012-804)-E. coli</v>
      </c>
    </row>
    <row r="3649" spans="1:16" ht="27.95" hidden="1" customHeight="1" x14ac:dyDescent="0.25">
      <c r="A3649" s="203" t="s">
        <v>157</v>
      </c>
      <c r="B3649" s="203" t="s">
        <v>504</v>
      </c>
      <c r="C3649" s="203" t="s">
        <v>1535</v>
      </c>
      <c r="D3649" s="203" t="s">
        <v>1630</v>
      </c>
      <c r="E3649" s="203" t="s">
        <v>1631</v>
      </c>
      <c r="F3649" s="203" t="s">
        <v>505</v>
      </c>
      <c r="G3649" s="257">
        <v>3.1E-2</v>
      </c>
      <c r="H3649" s="361" t="s">
        <v>1390</v>
      </c>
      <c r="I3649" s="361" t="s">
        <v>1384</v>
      </c>
      <c r="J3649" s="275">
        <v>0.76</v>
      </c>
      <c r="K3649" s="361" t="s">
        <v>1391</v>
      </c>
      <c r="L3649" s="361" t="s">
        <v>1392</v>
      </c>
      <c r="M3649" s="370">
        <v>2011</v>
      </c>
      <c r="N3649" s="207">
        <v>43903</v>
      </c>
      <c r="O3649" s="361" t="s">
        <v>1537</v>
      </c>
      <c r="P3649" t="str">
        <f t="shared" si="56"/>
        <v>Lower Minnesota River WRAPS 2014-Chaska Creek-(07020012-804)-E. coli</v>
      </c>
    </row>
    <row r="3650" spans="1:16" ht="27.95" hidden="1" customHeight="1" x14ac:dyDescent="0.25">
      <c r="A3650" s="203" t="s">
        <v>157</v>
      </c>
      <c r="B3650" s="203" t="s">
        <v>504</v>
      </c>
      <c r="C3650" s="203" t="s">
        <v>1535</v>
      </c>
      <c r="D3650" s="203" t="s">
        <v>1630</v>
      </c>
      <c r="E3650" s="203" t="s">
        <v>1631</v>
      </c>
      <c r="F3650" s="203" t="s">
        <v>505</v>
      </c>
      <c r="G3650" s="257">
        <v>1.2999999999999999E-2</v>
      </c>
      <c r="H3650" s="361" t="s">
        <v>1390</v>
      </c>
      <c r="I3650" s="361" t="s">
        <v>1385</v>
      </c>
      <c r="J3650" s="275">
        <v>0.76</v>
      </c>
      <c r="K3650" s="361" t="s">
        <v>1391</v>
      </c>
      <c r="L3650" s="361" t="s">
        <v>1392</v>
      </c>
      <c r="M3650" s="370">
        <v>2011</v>
      </c>
      <c r="N3650" s="207">
        <v>43903</v>
      </c>
      <c r="O3650" s="361" t="s">
        <v>1537</v>
      </c>
      <c r="P3650" t="str">
        <f t="shared" si="56"/>
        <v>Lower Minnesota River WRAPS 2014-Chaska Creek-(07020012-804)-E. coli</v>
      </c>
    </row>
    <row r="3651" spans="1:16" ht="27.95" hidden="1" customHeight="1" x14ac:dyDescent="0.25">
      <c r="A3651" s="203" t="s">
        <v>157</v>
      </c>
      <c r="B3651" s="203" t="s">
        <v>504</v>
      </c>
      <c r="C3651" s="203" t="s">
        <v>1535</v>
      </c>
      <c r="D3651" s="203" t="s">
        <v>1620</v>
      </c>
      <c r="E3651" s="203" t="s">
        <v>1621</v>
      </c>
      <c r="F3651" s="203" t="s">
        <v>475</v>
      </c>
      <c r="G3651" s="258">
        <v>22368</v>
      </c>
      <c r="H3651" s="361" t="s">
        <v>1414</v>
      </c>
      <c r="I3651" s="361" t="s">
        <v>1407</v>
      </c>
      <c r="J3651" s="361" t="s">
        <v>1380</v>
      </c>
      <c r="K3651" s="361" t="s">
        <v>8</v>
      </c>
      <c r="L3651" s="361" t="s">
        <v>1392</v>
      </c>
      <c r="M3651" s="370">
        <v>2010</v>
      </c>
      <c r="N3651" s="207">
        <v>43903</v>
      </c>
      <c r="O3651" s="203"/>
      <c r="P3651" t="str">
        <f t="shared" ref="P3651:P3714" si="57">CONCATENATE(C3651, "-", E3651, "-","(", D3651,")", "-",K3651)</f>
        <v>Lower Minnesota River WRAPS 2014-Credit River-(07020012-811)-Chloride</v>
      </c>
    </row>
    <row r="3652" spans="1:16" ht="27.95" hidden="1" customHeight="1" x14ac:dyDescent="0.25">
      <c r="A3652" s="203" t="s">
        <v>157</v>
      </c>
      <c r="B3652" s="203" t="s">
        <v>504</v>
      </c>
      <c r="C3652" s="203" t="s">
        <v>1535</v>
      </c>
      <c r="D3652" s="203" t="s">
        <v>1620</v>
      </c>
      <c r="E3652" s="203" t="s">
        <v>1621</v>
      </c>
      <c r="F3652" s="203" t="s">
        <v>505</v>
      </c>
      <c r="G3652" s="257">
        <v>0.32</v>
      </c>
      <c r="H3652" s="361" t="s">
        <v>1390</v>
      </c>
      <c r="I3652" s="361" t="s">
        <v>1379</v>
      </c>
      <c r="J3652" s="275">
        <v>0.71</v>
      </c>
      <c r="K3652" s="361" t="s">
        <v>1391</v>
      </c>
      <c r="L3652" s="361" t="s">
        <v>1392</v>
      </c>
      <c r="M3652" s="370">
        <v>2010</v>
      </c>
      <c r="N3652" s="207">
        <v>43903</v>
      </c>
      <c r="O3652" s="361" t="s">
        <v>1537</v>
      </c>
      <c r="P3652" t="str">
        <f t="shared" si="57"/>
        <v>Lower Minnesota River WRAPS 2014-Credit River-(07020012-811)-E. coli</v>
      </c>
    </row>
    <row r="3653" spans="1:16" ht="27.95" hidden="1" customHeight="1" x14ac:dyDescent="0.25">
      <c r="A3653" s="203" t="s">
        <v>157</v>
      </c>
      <c r="B3653" s="203" t="s">
        <v>504</v>
      </c>
      <c r="C3653" s="203" t="s">
        <v>1535</v>
      </c>
      <c r="D3653" s="203" t="s">
        <v>1620</v>
      </c>
      <c r="E3653" s="203" t="s">
        <v>1621</v>
      </c>
      <c r="F3653" s="203" t="s">
        <v>505</v>
      </c>
      <c r="G3653" s="257">
        <v>7.6999999999999999E-2</v>
      </c>
      <c r="H3653" s="361" t="s">
        <v>1390</v>
      </c>
      <c r="I3653" s="361" t="s">
        <v>1382</v>
      </c>
      <c r="J3653" s="275">
        <v>0.71</v>
      </c>
      <c r="K3653" s="361" t="s">
        <v>1391</v>
      </c>
      <c r="L3653" s="361" t="s">
        <v>1392</v>
      </c>
      <c r="M3653" s="370">
        <v>2010</v>
      </c>
      <c r="N3653" s="207">
        <v>43903</v>
      </c>
      <c r="O3653" s="361" t="s">
        <v>1537</v>
      </c>
      <c r="P3653" t="str">
        <f t="shared" si="57"/>
        <v>Lower Minnesota River WRAPS 2014-Credit River-(07020012-811)-E. coli</v>
      </c>
    </row>
    <row r="3654" spans="1:16" ht="27.95" hidden="1" customHeight="1" x14ac:dyDescent="0.25">
      <c r="A3654" s="203" t="s">
        <v>157</v>
      </c>
      <c r="B3654" s="203" t="s">
        <v>504</v>
      </c>
      <c r="C3654" s="203" t="s">
        <v>1535</v>
      </c>
      <c r="D3654" s="203" t="s">
        <v>1620</v>
      </c>
      <c r="E3654" s="203" t="s">
        <v>1621</v>
      </c>
      <c r="F3654" s="203" t="s">
        <v>505</v>
      </c>
      <c r="G3654" s="257">
        <v>4.3999999999999997E-2</v>
      </c>
      <c r="H3654" s="361" t="s">
        <v>1390</v>
      </c>
      <c r="I3654" s="361" t="s">
        <v>1383</v>
      </c>
      <c r="J3654" s="275">
        <v>0.71</v>
      </c>
      <c r="K3654" s="361" t="s">
        <v>1391</v>
      </c>
      <c r="L3654" s="361" t="s">
        <v>1392</v>
      </c>
      <c r="M3654" s="370">
        <v>2010</v>
      </c>
      <c r="N3654" s="207">
        <v>43903</v>
      </c>
      <c r="O3654" s="361" t="s">
        <v>1537</v>
      </c>
      <c r="P3654" t="str">
        <f t="shared" si="57"/>
        <v>Lower Minnesota River WRAPS 2014-Credit River-(07020012-811)-E. coli</v>
      </c>
    </row>
    <row r="3655" spans="1:16" ht="27.95" hidden="1" customHeight="1" x14ac:dyDescent="0.25">
      <c r="A3655" s="203" t="s">
        <v>157</v>
      </c>
      <c r="B3655" s="203" t="s">
        <v>504</v>
      </c>
      <c r="C3655" s="203" t="s">
        <v>1535</v>
      </c>
      <c r="D3655" s="203" t="s">
        <v>1620</v>
      </c>
      <c r="E3655" s="203" t="s">
        <v>1621</v>
      </c>
      <c r="F3655" s="203" t="s">
        <v>505</v>
      </c>
      <c r="G3655" s="257">
        <v>1.2E-2</v>
      </c>
      <c r="H3655" s="361" t="s">
        <v>1390</v>
      </c>
      <c r="I3655" s="361" t="s">
        <v>1384</v>
      </c>
      <c r="J3655" s="275">
        <v>0.71</v>
      </c>
      <c r="K3655" s="361" t="s">
        <v>1391</v>
      </c>
      <c r="L3655" s="361" t="s">
        <v>1392</v>
      </c>
      <c r="M3655" s="370">
        <v>2010</v>
      </c>
      <c r="N3655" s="207">
        <v>43903</v>
      </c>
      <c r="O3655" s="361" t="s">
        <v>1537</v>
      </c>
      <c r="P3655" t="str">
        <f t="shared" si="57"/>
        <v>Lower Minnesota River WRAPS 2014-Credit River-(07020012-811)-E. coli</v>
      </c>
    </row>
    <row r="3656" spans="1:16" ht="27.95" hidden="1" customHeight="1" x14ac:dyDescent="0.25">
      <c r="A3656" s="203" t="s">
        <v>157</v>
      </c>
      <c r="B3656" s="203" t="s">
        <v>504</v>
      </c>
      <c r="C3656" s="203" t="s">
        <v>1535</v>
      </c>
      <c r="D3656" s="203" t="s">
        <v>1620</v>
      </c>
      <c r="E3656" s="203" t="s">
        <v>1621</v>
      </c>
      <c r="F3656" s="203" t="s">
        <v>505</v>
      </c>
      <c r="G3656" s="257">
        <v>8.8000000000000005E-3</v>
      </c>
      <c r="H3656" s="361" t="s">
        <v>1390</v>
      </c>
      <c r="I3656" s="361" t="s">
        <v>1385</v>
      </c>
      <c r="J3656" s="275">
        <v>0.71</v>
      </c>
      <c r="K3656" s="361" t="s">
        <v>1391</v>
      </c>
      <c r="L3656" s="361" t="s">
        <v>1392</v>
      </c>
      <c r="M3656" s="370">
        <v>2010</v>
      </c>
      <c r="N3656" s="207">
        <v>43903</v>
      </c>
      <c r="O3656" s="361" t="s">
        <v>1537</v>
      </c>
      <c r="P3656" t="str">
        <f t="shared" si="57"/>
        <v>Lower Minnesota River WRAPS 2014-Credit River-(07020012-811)-E. coli</v>
      </c>
    </row>
    <row r="3657" spans="1:16" ht="27.95" hidden="1" customHeight="1" x14ac:dyDescent="0.25">
      <c r="A3657" s="203" t="s">
        <v>157</v>
      </c>
      <c r="B3657" s="203" t="s">
        <v>504</v>
      </c>
      <c r="C3657" s="203" t="s">
        <v>1535</v>
      </c>
      <c r="D3657" s="203" t="s">
        <v>2101</v>
      </c>
      <c r="E3657" s="203" t="s">
        <v>2102</v>
      </c>
      <c r="F3657" s="203" t="s">
        <v>505</v>
      </c>
      <c r="G3657" s="257">
        <v>2.4</v>
      </c>
      <c r="H3657" s="361" t="s">
        <v>1390</v>
      </c>
      <c r="I3657" s="361" t="s">
        <v>1379</v>
      </c>
      <c r="J3657" s="275">
        <v>0.08</v>
      </c>
      <c r="K3657" s="361" t="s">
        <v>1391</v>
      </c>
      <c r="L3657" s="361" t="s">
        <v>1392</v>
      </c>
      <c r="M3657" s="370">
        <v>2010</v>
      </c>
      <c r="N3657" s="207">
        <v>43903</v>
      </c>
      <c r="O3657" s="361" t="s">
        <v>1537</v>
      </c>
      <c r="P3657" t="str">
        <f t="shared" si="57"/>
        <v>Lower Minnesota River WRAPS 2014-Eagle Creek-(07020012-519)-E. coli</v>
      </c>
    </row>
    <row r="3658" spans="1:16" ht="27.95" hidden="1" customHeight="1" x14ac:dyDescent="0.25">
      <c r="A3658" s="203" t="s">
        <v>157</v>
      </c>
      <c r="B3658" s="203" t="s">
        <v>504</v>
      </c>
      <c r="C3658" s="203" t="s">
        <v>1535</v>
      </c>
      <c r="D3658" s="203" t="s">
        <v>2101</v>
      </c>
      <c r="E3658" s="203" t="s">
        <v>2102</v>
      </c>
      <c r="F3658" s="203" t="s">
        <v>505</v>
      </c>
      <c r="G3658" s="257">
        <v>1.7</v>
      </c>
      <c r="H3658" s="361" t="s">
        <v>1390</v>
      </c>
      <c r="I3658" s="361" t="s">
        <v>1382</v>
      </c>
      <c r="J3658" s="275">
        <v>0.08</v>
      </c>
      <c r="K3658" s="361" t="s">
        <v>1391</v>
      </c>
      <c r="L3658" s="361" t="s">
        <v>1392</v>
      </c>
      <c r="M3658" s="370">
        <v>2010</v>
      </c>
      <c r="N3658" s="207">
        <v>43903</v>
      </c>
      <c r="O3658" s="361" t="s">
        <v>1537</v>
      </c>
      <c r="P3658" t="str">
        <f t="shared" si="57"/>
        <v>Lower Minnesota River WRAPS 2014-Eagle Creek-(07020012-519)-E. coli</v>
      </c>
    </row>
    <row r="3659" spans="1:16" ht="27.95" hidden="1" customHeight="1" x14ac:dyDescent="0.25">
      <c r="A3659" s="203" t="s">
        <v>157</v>
      </c>
      <c r="B3659" s="203" t="s">
        <v>504</v>
      </c>
      <c r="C3659" s="203" t="s">
        <v>1535</v>
      </c>
      <c r="D3659" s="203" t="s">
        <v>2101</v>
      </c>
      <c r="E3659" s="203" t="s">
        <v>2102</v>
      </c>
      <c r="F3659" s="203" t="s">
        <v>505</v>
      </c>
      <c r="G3659" s="257">
        <v>1.7</v>
      </c>
      <c r="H3659" s="361" t="s">
        <v>1390</v>
      </c>
      <c r="I3659" s="361" t="s">
        <v>1383</v>
      </c>
      <c r="J3659" s="275">
        <v>0.08</v>
      </c>
      <c r="K3659" s="361" t="s">
        <v>1391</v>
      </c>
      <c r="L3659" s="361" t="s">
        <v>1392</v>
      </c>
      <c r="M3659" s="370">
        <v>2010</v>
      </c>
      <c r="N3659" s="207">
        <v>43903</v>
      </c>
      <c r="O3659" s="361" t="s">
        <v>1537</v>
      </c>
      <c r="P3659" t="str">
        <f t="shared" si="57"/>
        <v>Lower Minnesota River WRAPS 2014-Eagle Creek-(07020012-519)-E. coli</v>
      </c>
    </row>
    <row r="3660" spans="1:16" ht="27.95" hidden="1" customHeight="1" x14ac:dyDescent="0.25">
      <c r="A3660" s="203" t="s">
        <v>157</v>
      </c>
      <c r="B3660" s="203" t="s">
        <v>504</v>
      </c>
      <c r="C3660" s="203" t="s">
        <v>1535</v>
      </c>
      <c r="D3660" s="203" t="s">
        <v>2101</v>
      </c>
      <c r="E3660" s="203" t="s">
        <v>2102</v>
      </c>
      <c r="F3660" s="203" t="s">
        <v>505</v>
      </c>
      <c r="G3660" s="257">
        <v>1</v>
      </c>
      <c r="H3660" s="361" t="s">
        <v>1390</v>
      </c>
      <c r="I3660" s="361" t="s">
        <v>1384</v>
      </c>
      <c r="J3660" s="275">
        <v>0.08</v>
      </c>
      <c r="K3660" s="361" t="s">
        <v>1391</v>
      </c>
      <c r="L3660" s="361" t="s">
        <v>1392</v>
      </c>
      <c r="M3660" s="370">
        <v>2010</v>
      </c>
      <c r="N3660" s="207">
        <v>43903</v>
      </c>
      <c r="O3660" s="361" t="s">
        <v>1537</v>
      </c>
      <c r="P3660" t="str">
        <f t="shared" si="57"/>
        <v>Lower Minnesota River WRAPS 2014-Eagle Creek-(07020012-519)-E. coli</v>
      </c>
    </row>
    <row r="3661" spans="1:16" ht="27.95" hidden="1" customHeight="1" x14ac:dyDescent="0.25">
      <c r="A3661" s="203" t="s">
        <v>157</v>
      </c>
      <c r="B3661" s="203" t="s">
        <v>504</v>
      </c>
      <c r="C3661" s="203" t="s">
        <v>1535</v>
      </c>
      <c r="D3661" s="203" t="s">
        <v>2101</v>
      </c>
      <c r="E3661" s="203" t="s">
        <v>2102</v>
      </c>
      <c r="F3661" s="203" t="s">
        <v>505</v>
      </c>
      <c r="G3661" s="257">
        <v>0.52</v>
      </c>
      <c r="H3661" s="361" t="s">
        <v>1390</v>
      </c>
      <c r="I3661" s="361" t="s">
        <v>1385</v>
      </c>
      <c r="J3661" s="275">
        <v>0.08</v>
      </c>
      <c r="K3661" s="361" t="s">
        <v>1391</v>
      </c>
      <c r="L3661" s="361" t="s">
        <v>1392</v>
      </c>
      <c r="M3661" s="370">
        <v>2010</v>
      </c>
      <c r="N3661" s="207">
        <v>43903</v>
      </c>
      <c r="O3661" s="361" t="s">
        <v>1537</v>
      </c>
      <c r="P3661" t="str">
        <f t="shared" si="57"/>
        <v>Lower Minnesota River WRAPS 2014-Eagle Creek-(07020012-519)-E. coli</v>
      </c>
    </row>
    <row r="3662" spans="1:16" ht="27.95" hidden="1" customHeight="1" x14ac:dyDescent="0.25">
      <c r="A3662" s="203" t="s">
        <v>157</v>
      </c>
      <c r="B3662" s="203" t="s">
        <v>504</v>
      </c>
      <c r="C3662" s="203" t="s">
        <v>1535</v>
      </c>
      <c r="D3662" s="203" t="s">
        <v>1536</v>
      </c>
      <c r="E3662" s="203" t="s">
        <v>38</v>
      </c>
      <c r="F3662" s="203" t="s">
        <v>505</v>
      </c>
      <c r="G3662" s="257">
        <v>4.5</v>
      </c>
      <c r="H3662" s="361" t="s">
        <v>1390</v>
      </c>
      <c r="I3662" s="361" t="s">
        <v>1379</v>
      </c>
      <c r="J3662" s="275">
        <v>0.41</v>
      </c>
      <c r="K3662" s="361" t="s">
        <v>1391</v>
      </c>
      <c r="L3662" s="361" t="s">
        <v>1392</v>
      </c>
      <c r="M3662" s="370">
        <v>2012</v>
      </c>
      <c r="N3662" s="207">
        <v>43903</v>
      </c>
      <c r="O3662" s="361" t="s">
        <v>1537</v>
      </c>
      <c r="P3662" t="str">
        <f t="shared" si="57"/>
        <v>Lower Minnesota River WRAPS 2014-Nine Mile Creek-(07020012-809)-E. coli</v>
      </c>
    </row>
    <row r="3663" spans="1:16" ht="27.95" hidden="1" customHeight="1" x14ac:dyDescent="0.25">
      <c r="A3663" s="203" t="s">
        <v>157</v>
      </c>
      <c r="B3663" s="203" t="s">
        <v>504</v>
      </c>
      <c r="C3663" s="203" t="s">
        <v>1535</v>
      </c>
      <c r="D3663" s="203" t="s">
        <v>1536</v>
      </c>
      <c r="E3663" s="203" t="s">
        <v>38</v>
      </c>
      <c r="F3663" s="203" t="s">
        <v>505</v>
      </c>
      <c r="G3663" s="257">
        <v>0.6</v>
      </c>
      <c r="H3663" s="361" t="s">
        <v>1390</v>
      </c>
      <c r="I3663" s="361" t="s">
        <v>1382</v>
      </c>
      <c r="J3663" s="275">
        <v>0.41</v>
      </c>
      <c r="K3663" s="361" t="s">
        <v>1391</v>
      </c>
      <c r="L3663" s="361" t="s">
        <v>1392</v>
      </c>
      <c r="M3663" s="370">
        <v>2012</v>
      </c>
      <c r="N3663" s="207">
        <v>43903</v>
      </c>
      <c r="O3663" s="361" t="s">
        <v>1537</v>
      </c>
      <c r="P3663" t="str">
        <f t="shared" si="57"/>
        <v>Lower Minnesota River WRAPS 2014-Nine Mile Creek-(07020012-809)-E. coli</v>
      </c>
    </row>
    <row r="3664" spans="1:16" ht="27.95" hidden="1" customHeight="1" x14ac:dyDescent="0.25">
      <c r="A3664" s="203" t="s">
        <v>157</v>
      </c>
      <c r="B3664" s="203" t="s">
        <v>504</v>
      </c>
      <c r="C3664" s="203" t="s">
        <v>1535</v>
      </c>
      <c r="D3664" s="203" t="s">
        <v>1536</v>
      </c>
      <c r="E3664" s="203" t="s">
        <v>38</v>
      </c>
      <c r="F3664" s="203" t="s">
        <v>505</v>
      </c>
      <c r="G3664" s="257">
        <v>0.4</v>
      </c>
      <c r="H3664" s="361" t="s">
        <v>1390</v>
      </c>
      <c r="I3664" s="361" t="s">
        <v>1383</v>
      </c>
      <c r="J3664" s="275">
        <v>0.41</v>
      </c>
      <c r="K3664" s="361" t="s">
        <v>1391</v>
      </c>
      <c r="L3664" s="361" t="s">
        <v>1392</v>
      </c>
      <c r="M3664" s="370">
        <v>2012</v>
      </c>
      <c r="N3664" s="207">
        <v>43903</v>
      </c>
      <c r="O3664" s="361" t="s">
        <v>1537</v>
      </c>
      <c r="P3664" t="str">
        <f t="shared" si="57"/>
        <v>Lower Minnesota River WRAPS 2014-Nine Mile Creek-(07020012-809)-E. coli</v>
      </c>
    </row>
    <row r="3665" spans="1:16" ht="27.95" hidden="1" customHeight="1" x14ac:dyDescent="0.25">
      <c r="A3665" s="203" t="s">
        <v>157</v>
      </c>
      <c r="B3665" s="203" t="s">
        <v>504</v>
      </c>
      <c r="C3665" s="203" t="s">
        <v>1535</v>
      </c>
      <c r="D3665" s="203" t="s">
        <v>1536</v>
      </c>
      <c r="E3665" s="203" t="s">
        <v>38</v>
      </c>
      <c r="F3665" s="203" t="s">
        <v>505</v>
      </c>
      <c r="G3665" s="257">
        <v>0.1</v>
      </c>
      <c r="H3665" s="361" t="s">
        <v>1390</v>
      </c>
      <c r="I3665" s="361" t="s">
        <v>1384</v>
      </c>
      <c r="J3665" s="275">
        <v>0.41</v>
      </c>
      <c r="K3665" s="361" t="s">
        <v>1391</v>
      </c>
      <c r="L3665" s="361" t="s">
        <v>1392</v>
      </c>
      <c r="M3665" s="370">
        <v>2012</v>
      </c>
      <c r="N3665" s="207">
        <v>43903</v>
      </c>
      <c r="O3665" s="361" t="s">
        <v>1537</v>
      </c>
      <c r="P3665" t="str">
        <f t="shared" si="57"/>
        <v>Lower Minnesota River WRAPS 2014-Nine Mile Creek-(07020012-809)-E. coli</v>
      </c>
    </row>
    <row r="3666" spans="1:16" ht="27.95" hidden="1" customHeight="1" x14ac:dyDescent="0.25">
      <c r="A3666" s="203" t="s">
        <v>157</v>
      </c>
      <c r="B3666" s="203" t="s">
        <v>504</v>
      </c>
      <c r="C3666" s="203" t="s">
        <v>1535</v>
      </c>
      <c r="D3666" s="203" t="s">
        <v>1536</v>
      </c>
      <c r="E3666" s="203" t="s">
        <v>38</v>
      </c>
      <c r="F3666" s="203" t="s">
        <v>505</v>
      </c>
      <c r="G3666" s="257">
        <v>0.05</v>
      </c>
      <c r="H3666" s="361" t="s">
        <v>1390</v>
      </c>
      <c r="I3666" s="361" t="s">
        <v>1385</v>
      </c>
      <c r="J3666" s="275">
        <v>0.41</v>
      </c>
      <c r="K3666" s="361" t="s">
        <v>1391</v>
      </c>
      <c r="L3666" s="361" t="s">
        <v>1392</v>
      </c>
      <c r="M3666" s="370">
        <v>2012</v>
      </c>
      <c r="N3666" s="207">
        <v>43903</v>
      </c>
      <c r="O3666" s="361" t="s">
        <v>1537</v>
      </c>
      <c r="P3666" t="str">
        <f t="shared" si="57"/>
        <v>Lower Minnesota River WRAPS 2014-Nine Mile Creek-(07020012-809)-E. coli</v>
      </c>
    </row>
    <row r="3667" spans="1:16" ht="27.95" hidden="1" customHeight="1" x14ac:dyDescent="0.25">
      <c r="A3667" s="203" t="s">
        <v>157</v>
      </c>
      <c r="B3667" s="203" t="s">
        <v>504</v>
      </c>
      <c r="C3667" s="203" t="s">
        <v>1535</v>
      </c>
      <c r="D3667" s="203" t="s">
        <v>1538</v>
      </c>
      <c r="E3667" s="203" t="s">
        <v>1539</v>
      </c>
      <c r="F3667" s="203" t="s">
        <v>505</v>
      </c>
      <c r="G3667" s="257">
        <v>1.7</v>
      </c>
      <c r="H3667" s="361" t="s">
        <v>1390</v>
      </c>
      <c r="I3667" s="361" t="s">
        <v>1379</v>
      </c>
      <c r="J3667" s="275">
        <v>0.68</v>
      </c>
      <c r="K3667" s="361" t="s">
        <v>1391</v>
      </c>
      <c r="L3667" s="361" t="s">
        <v>1392</v>
      </c>
      <c r="M3667" s="370">
        <v>2012</v>
      </c>
      <c r="N3667" s="207">
        <v>43903</v>
      </c>
      <c r="O3667" s="361" t="s">
        <v>1537</v>
      </c>
      <c r="P3667" t="str">
        <f t="shared" si="57"/>
        <v>Lower Minnesota River WRAPS 2014-Purgatory Creek-(07020012-828)-E. coli</v>
      </c>
    </row>
    <row r="3668" spans="1:16" ht="27.95" hidden="1" customHeight="1" x14ac:dyDescent="0.25">
      <c r="A3668" s="203" t="s">
        <v>157</v>
      </c>
      <c r="B3668" s="203" t="s">
        <v>504</v>
      </c>
      <c r="C3668" s="203" t="s">
        <v>1535</v>
      </c>
      <c r="D3668" s="203" t="s">
        <v>1538</v>
      </c>
      <c r="E3668" s="203" t="s">
        <v>1539</v>
      </c>
      <c r="F3668" s="203" t="s">
        <v>505</v>
      </c>
      <c r="G3668" s="257">
        <v>1.4</v>
      </c>
      <c r="H3668" s="361" t="s">
        <v>1390</v>
      </c>
      <c r="I3668" s="361" t="s">
        <v>1382</v>
      </c>
      <c r="J3668" s="275">
        <v>0.68</v>
      </c>
      <c r="K3668" s="361" t="s">
        <v>1391</v>
      </c>
      <c r="L3668" s="361" t="s">
        <v>1392</v>
      </c>
      <c r="M3668" s="370">
        <v>2012</v>
      </c>
      <c r="N3668" s="207">
        <v>43903</v>
      </c>
      <c r="O3668" s="361" t="s">
        <v>1537</v>
      </c>
      <c r="P3668" t="str">
        <f t="shared" si="57"/>
        <v>Lower Minnesota River WRAPS 2014-Purgatory Creek-(07020012-828)-E. coli</v>
      </c>
    </row>
    <row r="3669" spans="1:16" ht="27.95" hidden="1" customHeight="1" x14ac:dyDescent="0.25">
      <c r="A3669" s="203" t="s">
        <v>157</v>
      </c>
      <c r="B3669" s="203" t="s">
        <v>504</v>
      </c>
      <c r="C3669" s="203" t="s">
        <v>1535</v>
      </c>
      <c r="D3669" s="203" t="s">
        <v>1538</v>
      </c>
      <c r="E3669" s="203" t="s">
        <v>1539</v>
      </c>
      <c r="F3669" s="203" t="s">
        <v>505</v>
      </c>
      <c r="G3669" s="257">
        <v>0.4</v>
      </c>
      <c r="H3669" s="361" t="s">
        <v>1390</v>
      </c>
      <c r="I3669" s="361" t="s">
        <v>1383</v>
      </c>
      <c r="J3669" s="275">
        <v>0.68</v>
      </c>
      <c r="K3669" s="361" t="s">
        <v>1391</v>
      </c>
      <c r="L3669" s="361" t="s">
        <v>1392</v>
      </c>
      <c r="M3669" s="370">
        <v>2012</v>
      </c>
      <c r="N3669" s="207">
        <v>43903</v>
      </c>
      <c r="O3669" s="361" t="s">
        <v>1537</v>
      </c>
      <c r="P3669" t="str">
        <f t="shared" si="57"/>
        <v>Lower Minnesota River WRAPS 2014-Purgatory Creek-(07020012-828)-E. coli</v>
      </c>
    </row>
    <row r="3670" spans="1:16" ht="27.95" hidden="1" customHeight="1" x14ac:dyDescent="0.25">
      <c r="A3670" s="203" t="s">
        <v>157</v>
      </c>
      <c r="B3670" s="203" t="s">
        <v>504</v>
      </c>
      <c r="C3670" s="203" t="s">
        <v>1535</v>
      </c>
      <c r="D3670" s="203" t="s">
        <v>1538</v>
      </c>
      <c r="E3670" s="203" t="s">
        <v>1539</v>
      </c>
      <c r="F3670" s="203" t="s">
        <v>505</v>
      </c>
      <c r="G3670" s="257">
        <v>0.2</v>
      </c>
      <c r="H3670" s="361" t="s">
        <v>1390</v>
      </c>
      <c r="I3670" s="361" t="s">
        <v>1384</v>
      </c>
      <c r="J3670" s="275">
        <v>0.68</v>
      </c>
      <c r="K3670" s="361" t="s">
        <v>1391</v>
      </c>
      <c r="L3670" s="361" t="s">
        <v>1392</v>
      </c>
      <c r="M3670" s="370">
        <v>2012</v>
      </c>
      <c r="N3670" s="207">
        <v>43903</v>
      </c>
      <c r="O3670" s="361" t="s">
        <v>1537</v>
      </c>
      <c r="P3670" t="str">
        <f t="shared" si="57"/>
        <v>Lower Minnesota River WRAPS 2014-Purgatory Creek-(07020012-828)-E. coli</v>
      </c>
    </row>
    <row r="3671" spans="1:16" ht="27.95" hidden="1" customHeight="1" x14ac:dyDescent="0.25">
      <c r="A3671" s="203" t="s">
        <v>157</v>
      </c>
      <c r="B3671" s="203" t="s">
        <v>504</v>
      </c>
      <c r="C3671" s="203" t="s">
        <v>1535</v>
      </c>
      <c r="D3671" s="203" t="s">
        <v>1538</v>
      </c>
      <c r="E3671" s="203" t="s">
        <v>1539</v>
      </c>
      <c r="F3671" s="203" t="s">
        <v>505</v>
      </c>
      <c r="G3671" s="257">
        <v>0.1</v>
      </c>
      <c r="H3671" s="361" t="s">
        <v>1390</v>
      </c>
      <c r="I3671" s="361" t="s">
        <v>1385</v>
      </c>
      <c r="J3671" s="275">
        <v>0.68</v>
      </c>
      <c r="K3671" s="361" t="s">
        <v>1391</v>
      </c>
      <c r="L3671" s="361" t="s">
        <v>1392</v>
      </c>
      <c r="M3671" s="370">
        <v>2012</v>
      </c>
      <c r="N3671" s="207">
        <v>43903</v>
      </c>
      <c r="O3671" s="361" t="s">
        <v>1537</v>
      </c>
      <c r="P3671" t="str">
        <f t="shared" si="57"/>
        <v>Lower Minnesota River WRAPS 2014-Purgatory Creek-(07020012-828)-E. coli</v>
      </c>
    </row>
    <row r="3672" spans="1:16" ht="27.95" hidden="1" customHeight="1" x14ac:dyDescent="0.25">
      <c r="A3672" s="203" t="s">
        <v>157</v>
      </c>
      <c r="B3672" s="203" t="s">
        <v>504</v>
      </c>
      <c r="C3672" s="203" t="s">
        <v>1535</v>
      </c>
      <c r="D3672" s="203" t="s">
        <v>1651</v>
      </c>
      <c r="E3672" s="203" t="s">
        <v>1652</v>
      </c>
      <c r="F3672" s="203" t="s">
        <v>505</v>
      </c>
      <c r="G3672" s="257">
        <v>2.2000000000000002</v>
      </c>
      <c r="H3672" s="361" t="s">
        <v>1390</v>
      </c>
      <c r="I3672" s="361" t="s">
        <v>1379</v>
      </c>
      <c r="J3672" s="275">
        <v>0.66</v>
      </c>
      <c r="K3672" s="361" t="s">
        <v>1391</v>
      </c>
      <c r="L3672" s="361" t="s">
        <v>1392</v>
      </c>
      <c r="M3672" s="370">
        <v>2011</v>
      </c>
      <c r="N3672" s="207">
        <v>43903</v>
      </c>
      <c r="O3672" s="361" t="s">
        <v>1537</v>
      </c>
      <c r="P3672" t="str">
        <f t="shared" si="57"/>
        <v>Lower Minnesota River WRAPS 2014-Unnamed creek (East Creek)-(07020012-581)-E. coli</v>
      </c>
    </row>
    <row r="3673" spans="1:16" ht="27.95" hidden="1" customHeight="1" x14ac:dyDescent="0.25">
      <c r="A3673" s="203" t="s">
        <v>157</v>
      </c>
      <c r="B3673" s="203" t="s">
        <v>504</v>
      </c>
      <c r="C3673" s="203" t="s">
        <v>1535</v>
      </c>
      <c r="D3673" s="203" t="s">
        <v>1651</v>
      </c>
      <c r="E3673" s="203" t="s">
        <v>1652</v>
      </c>
      <c r="F3673" s="203" t="s">
        <v>505</v>
      </c>
      <c r="G3673" s="257">
        <v>0.55000000000000004</v>
      </c>
      <c r="H3673" s="361" t="s">
        <v>1390</v>
      </c>
      <c r="I3673" s="361" t="s">
        <v>1382</v>
      </c>
      <c r="J3673" s="275">
        <v>0.66</v>
      </c>
      <c r="K3673" s="361" t="s">
        <v>1391</v>
      </c>
      <c r="L3673" s="361" t="s">
        <v>1392</v>
      </c>
      <c r="M3673" s="370">
        <v>2011</v>
      </c>
      <c r="N3673" s="207">
        <v>43903</v>
      </c>
      <c r="O3673" s="361" t="s">
        <v>1537</v>
      </c>
      <c r="P3673" t="str">
        <f t="shared" si="57"/>
        <v>Lower Minnesota River WRAPS 2014-Unnamed creek (East Creek)-(07020012-581)-E. coli</v>
      </c>
    </row>
    <row r="3674" spans="1:16" ht="27.95" hidden="1" customHeight="1" x14ac:dyDescent="0.25">
      <c r="A3674" s="203" t="s">
        <v>157</v>
      </c>
      <c r="B3674" s="203" t="s">
        <v>504</v>
      </c>
      <c r="C3674" s="203" t="s">
        <v>1535</v>
      </c>
      <c r="D3674" s="203" t="s">
        <v>1651</v>
      </c>
      <c r="E3674" s="203" t="s">
        <v>1652</v>
      </c>
      <c r="F3674" s="203" t="s">
        <v>505</v>
      </c>
      <c r="G3674" s="257">
        <v>0.22</v>
      </c>
      <c r="H3674" s="361" t="s">
        <v>1390</v>
      </c>
      <c r="I3674" s="361" t="s">
        <v>1383</v>
      </c>
      <c r="J3674" s="275">
        <v>0.66</v>
      </c>
      <c r="K3674" s="361" t="s">
        <v>1391</v>
      </c>
      <c r="L3674" s="361" t="s">
        <v>1392</v>
      </c>
      <c r="M3674" s="370">
        <v>2011</v>
      </c>
      <c r="N3674" s="207">
        <v>43903</v>
      </c>
      <c r="O3674" s="361" t="s">
        <v>1537</v>
      </c>
      <c r="P3674" t="str">
        <f t="shared" si="57"/>
        <v>Lower Minnesota River WRAPS 2014-Unnamed creek (East Creek)-(07020012-581)-E. coli</v>
      </c>
    </row>
    <row r="3675" spans="1:16" ht="27.95" hidden="1" customHeight="1" x14ac:dyDescent="0.25">
      <c r="A3675" s="203" t="s">
        <v>157</v>
      </c>
      <c r="B3675" s="203" t="s">
        <v>504</v>
      </c>
      <c r="C3675" s="203" t="s">
        <v>1535</v>
      </c>
      <c r="D3675" s="203" t="s">
        <v>1651</v>
      </c>
      <c r="E3675" s="203" t="s">
        <v>1652</v>
      </c>
      <c r="F3675" s="203" t="s">
        <v>505</v>
      </c>
      <c r="G3675" s="257">
        <v>8.7999999999999995E-2</v>
      </c>
      <c r="H3675" s="361" t="s">
        <v>1390</v>
      </c>
      <c r="I3675" s="361" t="s">
        <v>1384</v>
      </c>
      <c r="J3675" s="275">
        <v>0.66</v>
      </c>
      <c r="K3675" s="361" t="s">
        <v>1391</v>
      </c>
      <c r="L3675" s="361" t="s">
        <v>1392</v>
      </c>
      <c r="M3675" s="370">
        <v>2011</v>
      </c>
      <c r="N3675" s="207">
        <v>43903</v>
      </c>
      <c r="O3675" s="361" t="s">
        <v>1537</v>
      </c>
      <c r="P3675" t="str">
        <f t="shared" si="57"/>
        <v>Lower Minnesota River WRAPS 2014-Unnamed creek (East Creek)-(07020012-581)-E. coli</v>
      </c>
    </row>
    <row r="3676" spans="1:16" ht="27.95" hidden="1" customHeight="1" x14ac:dyDescent="0.25">
      <c r="A3676" s="203" t="s">
        <v>157</v>
      </c>
      <c r="B3676" s="203" t="s">
        <v>504</v>
      </c>
      <c r="C3676" s="203" t="s">
        <v>1535</v>
      </c>
      <c r="D3676" s="203" t="s">
        <v>1651</v>
      </c>
      <c r="E3676" s="203" t="s">
        <v>1652</v>
      </c>
      <c r="F3676" s="203" t="s">
        <v>505</v>
      </c>
      <c r="G3676" s="257">
        <v>0.03</v>
      </c>
      <c r="H3676" s="361" t="s">
        <v>1390</v>
      </c>
      <c r="I3676" s="361" t="s">
        <v>1385</v>
      </c>
      <c r="J3676" s="275">
        <v>0.66</v>
      </c>
      <c r="K3676" s="361" t="s">
        <v>1391</v>
      </c>
      <c r="L3676" s="361" t="s">
        <v>1392</v>
      </c>
      <c r="M3676" s="370">
        <v>2011</v>
      </c>
      <c r="N3676" s="207">
        <v>43903</v>
      </c>
      <c r="O3676" s="361" t="s">
        <v>1537</v>
      </c>
      <c r="P3676" t="str">
        <f t="shared" si="57"/>
        <v>Lower Minnesota River WRAPS 2014-Unnamed creek (East Creek)-(07020012-581)-E. coli</v>
      </c>
    </row>
    <row r="3677" spans="1:16" ht="27.95" hidden="1" customHeight="1" x14ac:dyDescent="0.25">
      <c r="A3677" s="203" t="s">
        <v>157</v>
      </c>
      <c r="B3677" s="203" t="s">
        <v>504</v>
      </c>
      <c r="C3677" s="203" t="s">
        <v>1535</v>
      </c>
      <c r="D3677" s="203" t="s">
        <v>1651</v>
      </c>
      <c r="E3677" s="203" t="s">
        <v>1652</v>
      </c>
      <c r="F3677" s="203" t="s">
        <v>505</v>
      </c>
      <c r="G3677" s="257">
        <v>123</v>
      </c>
      <c r="H3677" s="361" t="s">
        <v>1414</v>
      </c>
      <c r="I3677" s="361" t="s">
        <v>1379</v>
      </c>
      <c r="J3677" s="275">
        <v>0.02</v>
      </c>
      <c r="K3677" s="361" t="s">
        <v>22</v>
      </c>
      <c r="L3677" s="361" t="s">
        <v>1392</v>
      </c>
      <c r="M3677" s="370">
        <v>2010</v>
      </c>
      <c r="N3677" s="207">
        <v>43903</v>
      </c>
      <c r="O3677" s="361" t="s">
        <v>1537</v>
      </c>
      <c r="P3677" t="str">
        <f t="shared" si="57"/>
        <v>Lower Minnesota River WRAPS 2014-Unnamed creek (East Creek)-(07020012-581)-TSS</v>
      </c>
    </row>
    <row r="3678" spans="1:16" ht="27.95" hidden="1" customHeight="1" x14ac:dyDescent="0.25">
      <c r="A3678" s="203" t="s">
        <v>157</v>
      </c>
      <c r="B3678" s="203" t="s">
        <v>504</v>
      </c>
      <c r="C3678" s="203" t="s">
        <v>1535</v>
      </c>
      <c r="D3678" s="203" t="s">
        <v>1651</v>
      </c>
      <c r="E3678" s="203" t="s">
        <v>1652</v>
      </c>
      <c r="F3678" s="203" t="s">
        <v>505</v>
      </c>
      <c r="G3678" s="257">
        <v>19</v>
      </c>
      <c r="H3678" s="361" t="s">
        <v>1414</v>
      </c>
      <c r="I3678" s="361" t="s">
        <v>1382</v>
      </c>
      <c r="J3678" s="275">
        <v>0.02</v>
      </c>
      <c r="K3678" s="361" t="s">
        <v>22</v>
      </c>
      <c r="L3678" s="361" t="s">
        <v>1392</v>
      </c>
      <c r="M3678" s="370">
        <v>2010</v>
      </c>
      <c r="N3678" s="207">
        <v>43903</v>
      </c>
      <c r="O3678" s="361" t="s">
        <v>1537</v>
      </c>
      <c r="P3678" t="str">
        <f t="shared" si="57"/>
        <v>Lower Minnesota River WRAPS 2014-Unnamed creek (East Creek)-(07020012-581)-TSS</v>
      </c>
    </row>
    <row r="3679" spans="1:16" ht="27.95" hidden="1" customHeight="1" x14ac:dyDescent="0.25">
      <c r="A3679" s="203" t="s">
        <v>157</v>
      </c>
      <c r="B3679" s="203" t="s">
        <v>504</v>
      </c>
      <c r="C3679" s="203" t="s">
        <v>1535</v>
      </c>
      <c r="D3679" s="203" t="s">
        <v>1651</v>
      </c>
      <c r="E3679" s="203" t="s">
        <v>1652</v>
      </c>
      <c r="F3679" s="203" t="s">
        <v>505</v>
      </c>
      <c r="G3679" s="257">
        <v>5.3</v>
      </c>
      <c r="H3679" s="361" t="s">
        <v>1414</v>
      </c>
      <c r="I3679" s="361" t="s">
        <v>1383</v>
      </c>
      <c r="J3679" s="275">
        <v>0.02</v>
      </c>
      <c r="K3679" s="361" t="s">
        <v>22</v>
      </c>
      <c r="L3679" s="361" t="s">
        <v>1392</v>
      </c>
      <c r="M3679" s="370">
        <v>2010</v>
      </c>
      <c r="N3679" s="207">
        <v>43903</v>
      </c>
      <c r="O3679" s="361" t="s">
        <v>1537</v>
      </c>
      <c r="P3679" t="str">
        <f t="shared" si="57"/>
        <v>Lower Minnesota River WRAPS 2014-Unnamed creek (East Creek)-(07020012-581)-TSS</v>
      </c>
    </row>
    <row r="3680" spans="1:16" ht="27.95" hidden="1" customHeight="1" x14ac:dyDescent="0.25">
      <c r="A3680" s="203" t="s">
        <v>157</v>
      </c>
      <c r="B3680" s="203" t="s">
        <v>504</v>
      </c>
      <c r="C3680" s="203" t="s">
        <v>1535</v>
      </c>
      <c r="D3680" s="203" t="s">
        <v>1651</v>
      </c>
      <c r="E3680" s="203" t="s">
        <v>1652</v>
      </c>
      <c r="F3680" s="203" t="s">
        <v>505</v>
      </c>
      <c r="G3680" s="257">
        <v>2.5</v>
      </c>
      <c r="H3680" s="361" t="s">
        <v>1414</v>
      </c>
      <c r="I3680" s="361" t="s">
        <v>1384</v>
      </c>
      <c r="J3680" s="275">
        <v>0.02</v>
      </c>
      <c r="K3680" s="361" t="s">
        <v>22</v>
      </c>
      <c r="L3680" s="361" t="s">
        <v>1392</v>
      </c>
      <c r="M3680" s="370">
        <v>2010</v>
      </c>
      <c r="N3680" s="207">
        <v>43903</v>
      </c>
      <c r="O3680" s="361" t="s">
        <v>1537</v>
      </c>
      <c r="P3680" t="str">
        <f t="shared" si="57"/>
        <v>Lower Minnesota River WRAPS 2014-Unnamed creek (East Creek)-(07020012-581)-TSS</v>
      </c>
    </row>
    <row r="3681" spans="1:16" ht="27.95" hidden="1" customHeight="1" x14ac:dyDescent="0.25">
      <c r="A3681" s="203" t="s">
        <v>157</v>
      </c>
      <c r="B3681" s="203" t="s">
        <v>504</v>
      </c>
      <c r="C3681" s="203" t="s">
        <v>1535</v>
      </c>
      <c r="D3681" s="203" t="s">
        <v>1651</v>
      </c>
      <c r="E3681" s="203" t="s">
        <v>1652</v>
      </c>
      <c r="F3681" s="203" t="s">
        <v>505</v>
      </c>
      <c r="G3681" s="257">
        <v>5.8000000000000003E-2</v>
      </c>
      <c r="H3681" s="361" t="s">
        <v>1414</v>
      </c>
      <c r="I3681" s="361" t="s">
        <v>1385</v>
      </c>
      <c r="J3681" s="275">
        <v>0.02</v>
      </c>
      <c r="K3681" s="361" t="s">
        <v>22</v>
      </c>
      <c r="L3681" s="361" t="s">
        <v>1392</v>
      </c>
      <c r="M3681" s="370">
        <v>2010</v>
      </c>
      <c r="N3681" s="207">
        <v>43903</v>
      </c>
      <c r="O3681" s="361" t="s">
        <v>1537</v>
      </c>
      <c r="P3681" t="str">
        <f t="shared" si="57"/>
        <v>Lower Minnesota River WRAPS 2014-Unnamed creek (East Creek)-(07020012-581)-TSS</v>
      </c>
    </row>
    <row r="3682" spans="1:16" ht="27.95" hidden="1" customHeight="1" x14ac:dyDescent="0.25">
      <c r="A3682" s="203" t="s">
        <v>157</v>
      </c>
      <c r="B3682" s="202" t="s">
        <v>504</v>
      </c>
      <c r="C3682" s="203" t="s">
        <v>1745</v>
      </c>
      <c r="D3682" s="202" t="s">
        <v>1746</v>
      </c>
      <c r="E3682" s="202" t="s">
        <v>1747</v>
      </c>
      <c r="F3682" s="202" t="s">
        <v>505</v>
      </c>
      <c r="G3682" s="253">
        <v>3.35</v>
      </c>
      <c r="H3682" s="361" t="s">
        <v>1448</v>
      </c>
      <c r="I3682" s="359" t="s">
        <v>1407</v>
      </c>
      <c r="J3682" s="358">
        <v>0.33</v>
      </c>
      <c r="K3682" s="359" t="s">
        <v>1113</v>
      </c>
      <c r="L3682" s="359" t="s">
        <v>1408</v>
      </c>
      <c r="M3682" s="368">
        <v>2012</v>
      </c>
      <c r="N3682" s="205">
        <v>41967</v>
      </c>
      <c r="O3682" s="203" t="s">
        <v>1748</v>
      </c>
      <c r="P3682" t="str">
        <f t="shared" si="57"/>
        <v>Lower Mississippi River WMO WRAPS 2010-Thompson-(19-0048-00)-TP</v>
      </c>
    </row>
    <row r="3683" spans="1:16" ht="27.95" hidden="1" customHeight="1" x14ac:dyDescent="0.25">
      <c r="A3683" s="203" t="s">
        <v>157</v>
      </c>
      <c r="B3683" s="202" t="s">
        <v>504</v>
      </c>
      <c r="C3683" s="203" t="s">
        <v>1745</v>
      </c>
      <c r="D3683" s="202" t="s">
        <v>1746</v>
      </c>
      <c r="E3683" s="202" t="s">
        <v>1747</v>
      </c>
      <c r="F3683" s="202" t="s">
        <v>505</v>
      </c>
      <c r="G3683" s="253">
        <v>1.6E-2</v>
      </c>
      <c r="H3683" s="361" t="s">
        <v>1450</v>
      </c>
      <c r="I3683" s="359" t="s">
        <v>1407</v>
      </c>
      <c r="J3683" s="358">
        <v>0.33</v>
      </c>
      <c r="K3683" s="359" t="s">
        <v>1113</v>
      </c>
      <c r="L3683" s="359" t="s">
        <v>1392</v>
      </c>
      <c r="M3683" s="368">
        <v>2012</v>
      </c>
      <c r="N3683" s="205">
        <v>41967</v>
      </c>
      <c r="O3683" s="203" t="s">
        <v>1748</v>
      </c>
      <c r="P3683" t="str">
        <f t="shared" si="57"/>
        <v>Lower Mississippi River WMO WRAPS 2010-Thompson-(19-0048-00)-TP</v>
      </c>
    </row>
    <row r="3684" spans="1:16" ht="27.95" hidden="1" customHeight="1" x14ac:dyDescent="0.25">
      <c r="A3684" s="203" t="s">
        <v>157</v>
      </c>
      <c r="B3684" s="202" t="s">
        <v>504</v>
      </c>
      <c r="C3684" s="203" t="s">
        <v>207</v>
      </c>
      <c r="D3684" s="202" t="s">
        <v>526</v>
      </c>
      <c r="E3684" s="202" t="s">
        <v>1474</v>
      </c>
      <c r="F3684" s="202" t="s">
        <v>505</v>
      </c>
      <c r="G3684" s="253" t="s">
        <v>515</v>
      </c>
      <c r="H3684" s="361" t="s">
        <v>527</v>
      </c>
      <c r="I3684" s="359" t="s">
        <v>1407</v>
      </c>
      <c r="J3684" s="358">
        <v>0</v>
      </c>
      <c r="K3684" s="359" t="s">
        <v>22</v>
      </c>
      <c r="L3684" s="359" t="s">
        <v>1392</v>
      </c>
      <c r="M3684" s="368">
        <v>2000</v>
      </c>
      <c r="N3684" s="205">
        <v>40085</v>
      </c>
      <c r="O3684" s="361" t="s">
        <v>1749</v>
      </c>
      <c r="P3684" t="str">
        <f t="shared" si="57"/>
        <v>Lower Vermillion River Watershed Turbidity TMDL-Vermillion River-(07040001-504)-TSS</v>
      </c>
    </row>
    <row r="3685" spans="1:16" ht="27.95" hidden="1" customHeight="1" x14ac:dyDescent="0.25">
      <c r="A3685" s="203" t="s">
        <v>157</v>
      </c>
      <c r="B3685" s="202" t="s">
        <v>504</v>
      </c>
      <c r="C3685" s="203" t="s">
        <v>1874</v>
      </c>
      <c r="D3685" s="202" t="s">
        <v>650</v>
      </c>
      <c r="E3685" s="202" t="s">
        <v>1875</v>
      </c>
      <c r="F3685" s="202" t="s">
        <v>505</v>
      </c>
      <c r="G3685" s="253">
        <v>94</v>
      </c>
      <c r="H3685" s="361" t="s">
        <v>1433</v>
      </c>
      <c r="I3685" s="359" t="s">
        <v>1407</v>
      </c>
      <c r="J3685" s="358">
        <v>0.28000000000000003</v>
      </c>
      <c r="K3685" s="359" t="s">
        <v>1113</v>
      </c>
      <c r="L3685" s="359" t="s">
        <v>1408</v>
      </c>
      <c r="M3685" s="368">
        <v>2006</v>
      </c>
      <c r="N3685" s="205">
        <v>40582</v>
      </c>
      <c r="O3685" s="203"/>
      <c r="P3685" t="str">
        <f t="shared" si="57"/>
        <v>Medicine Lake Nutrients TMDL-Medicine-(27-0104-00)-TP</v>
      </c>
    </row>
    <row r="3686" spans="1:16" ht="27.95" hidden="1" customHeight="1" x14ac:dyDescent="0.25">
      <c r="A3686" s="203" t="s">
        <v>157</v>
      </c>
      <c r="B3686" s="202" t="s">
        <v>504</v>
      </c>
      <c r="C3686" s="203" t="s">
        <v>1874</v>
      </c>
      <c r="D3686" s="202" t="s">
        <v>650</v>
      </c>
      <c r="E3686" s="202" t="s">
        <v>1875</v>
      </c>
      <c r="F3686" s="202" t="s">
        <v>505</v>
      </c>
      <c r="G3686" s="253">
        <v>0.26</v>
      </c>
      <c r="H3686" s="361" t="s">
        <v>1414</v>
      </c>
      <c r="I3686" s="359" t="s">
        <v>1407</v>
      </c>
      <c r="J3686" s="358">
        <v>0.28000000000000003</v>
      </c>
      <c r="K3686" s="359" t="s">
        <v>1113</v>
      </c>
      <c r="L3686" s="359" t="s">
        <v>1392</v>
      </c>
      <c r="M3686" s="368">
        <v>2006</v>
      </c>
      <c r="N3686" s="205">
        <v>40582</v>
      </c>
      <c r="O3686" s="203"/>
      <c r="P3686" t="str">
        <f t="shared" si="57"/>
        <v>Medicine Lake Nutrients TMDL-Medicine-(27-0104-00)-TP</v>
      </c>
    </row>
    <row r="3687" spans="1:16" ht="27.95" hidden="1" customHeight="1" x14ac:dyDescent="0.25">
      <c r="A3687" s="203" t="s">
        <v>157</v>
      </c>
      <c r="B3687" s="202" t="s">
        <v>504</v>
      </c>
      <c r="C3687" s="203" t="s">
        <v>1808</v>
      </c>
      <c r="D3687" s="202" t="s">
        <v>1809</v>
      </c>
      <c r="E3687" s="202" t="s">
        <v>1810</v>
      </c>
      <c r="F3687" s="202" t="s">
        <v>505</v>
      </c>
      <c r="G3687" s="253">
        <v>95.4</v>
      </c>
      <c r="H3687" s="361" t="s">
        <v>1448</v>
      </c>
      <c r="I3687" s="359" t="s">
        <v>1407</v>
      </c>
      <c r="J3687" s="358">
        <v>0.38890000000000002</v>
      </c>
      <c r="K3687" s="359" t="s">
        <v>1113</v>
      </c>
      <c r="L3687" s="359" t="s">
        <v>1408</v>
      </c>
      <c r="M3687" s="368">
        <v>2006</v>
      </c>
      <c r="N3687" s="205">
        <v>41694</v>
      </c>
      <c r="O3687" s="203" t="s">
        <v>1811</v>
      </c>
      <c r="P3687" t="str">
        <f t="shared" si="57"/>
        <v>Minnehaha Creek Lake Hiawatha TMDL-Hiawatha-(27-0018-00)-TP</v>
      </c>
    </row>
    <row r="3688" spans="1:16" ht="27.95" hidden="1" customHeight="1" x14ac:dyDescent="0.25">
      <c r="A3688" s="203" t="s">
        <v>157</v>
      </c>
      <c r="B3688" s="202" t="s">
        <v>504</v>
      </c>
      <c r="C3688" s="203" t="s">
        <v>1808</v>
      </c>
      <c r="D3688" s="202" t="s">
        <v>1809</v>
      </c>
      <c r="E3688" s="202" t="s">
        <v>1810</v>
      </c>
      <c r="F3688" s="202" t="s">
        <v>505</v>
      </c>
      <c r="G3688" s="253">
        <v>0.78200000000000003</v>
      </c>
      <c r="H3688" s="361" t="s">
        <v>1450</v>
      </c>
      <c r="I3688" s="359" t="s">
        <v>1407</v>
      </c>
      <c r="J3688" s="358">
        <v>0.38890000000000002</v>
      </c>
      <c r="K3688" s="359" t="s">
        <v>1113</v>
      </c>
      <c r="L3688" s="359" t="s">
        <v>1392</v>
      </c>
      <c r="M3688" s="368">
        <v>2006</v>
      </c>
      <c r="N3688" s="205">
        <v>41694</v>
      </c>
      <c r="O3688" s="203" t="s">
        <v>1811</v>
      </c>
      <c r="P3688" t="str">
        <f t="shared" si="57"/>
        <v>Minnehaha Creek Lake Hiawatha TMDL-Hiawatha-(27-0018-00)-TP</v>
      </c>
    </row>
    <row r="3689" spans="1:16" ht="27.95" hidden="1" customHeight="1" x14ac:dyDescent="0.25">
      <c r="A3689" s="203" t="s">
        <v>157</v>
      </c>
      <c r="B3689" s="202" t="s">
        <v>504</v>
      </c>
      <c r="C3689" s="203" t="s">
        <v>1808</v>
      </c>
      <c r="D3689" s="202" t="s">
        <v>1658</v>
      </c>
      <c r="E3689" s="202" t="s">
        <v>1659</v>
      </c>
      <c r="F3689" s="202" t="s">
        <v>505</v>
      </c>
      <c r="G3689" s="253">
        <v>21.8</v>
      </c>
      <c r="H3689" s="361" t="s">
        <v>1400</v>
      </c>
      <c r="I3689" s="359" t="s">
        <v>1379</v>
      </c>
      <c r="J3689" s="359" t="s">
        <v>1380</v>
      </c>
      <c r="K3689" s="359" t="s">
        <v>1391</v>
      </c>
      <c r="L3689" s="359" t="s">
        <v>1392</v>
      </c>
      <c r="M3689" s="368">
        <v>2006</v>
      </c>
      <c r="N3689" s="205">
        <v>41694</v>
      </c>
      <c r="O3689" s="203"/>
      <c r="P3689" t="str">
        <f t="shared" si="57"/>
        <v>Minnehaha Creek Lake Hiawatha TMDL-Minnehaha Creek-(07010206-539)-E. coli</v>
      </c>
    </row>
    <row r="3690" spans="1:16" ht="27.95" hidden="1" customHeight="1" x14ac:dyDescent="0.25">
      <c r="A3690" s="203" t="s">
        <v>157</v>
      </c>
      <c r="B3690" s="202" t="s">
        <v>504</v>
      </c>
      <c r="C3690" s="203" t="s">
        <v>1808</v>
      </c>
      <c r="D3690" s="202" t="s">
        <v>1658</v>
      </c>
      <c r="E3690" s="202" t="s">
        <v>1659</v>
      </c>
      <c r="F3690" s="202" t="s">
        <v>505</v>
      </c>
      <c r="G3690" s="253">
        <v>10.6</v>
      </c>
      <c r="H3690" s="361" t="s">
        <v>1400</v>
      </c>
      <c r="I3690" s="359" t="s">
        <v>1382</v>
      </c>
      <c r="J3690" s="359" t="s">
        <v>1380</v>
      </c>
      <c r="K3690" s="359" t="s">
        <v>1391</v>
      </c>
      <c r="L3690" s="359" t="s">
        <v>1392</v>
      </c>
      <c r="M3690" s="368">
        <v>2006</v>
      </c>
      <c r="N3690" s="205">
        <v>41694</v>
      </c>
      <c r="O3690" s="203"/>
      <c r="P3690" t="str">
        <f t="shared" si="57"/>
        <v>Minnehaha Creek Lake Hiawatha TMDL-Minnehaha Creek-(07010206-539)-E. coli</v>
      </c>
    </row>
    <row r="3691" spans="1:16" ht="27.95" hidden="1" customHeight="1" x14ac:dyDescent="0.25">
      <c r="A3691" s="203" t="s">
        <v>157</v>
      </c>
      <c r="B3691" s="202" t="s">
        <v>504</v>
      </c>
      <c r="C3691" s="203" t="s">
        <v>1808</v>
      </c>
      <c r="D3691" s="202" t="s">
        <v>1658</v>
      </c>
      <c r="E3691" s="202" t="s">
        <v>1659</v>
      </c>
      <c r="F3691" s="202" t="s">
        <v>505</v>
      </c>
      <c r="G3691" s="253">
        <v>3.9</v>
      </c>
      <c r="H3691" s="361" t="s">
        <v>1400</v>
      </c>
      <c r="I3691" s="359" t="s">
        <v>1383</v>
      </c>
      <c r="J3691" s="359" t="s">
        <v>1380</v>
      </c>
      <c r="K3691" s="359" t="s">
        <v>1391</v>
      </c>
      <c r="L3691" s="359" t="s">
        <v>1392</v>
      </c>
      <c r="M3691" s="368">
        <v>2006</v>
      </c>
      <c r="N3691" s="205">
        <v>41694</v>
      </c>
      <c r="O3691" s="203"/>
      <c r="P3691" t="str">
        <f t="shared" si="57"/>
        <v>Minnehaha Creek Lake Hiawatha TMDL-Minnehaha Creek-(07010206-539)-E. coli</v>
      </c>
    </row>
    <row r="3692" spans="1:16" ht="27.95" hidden="1" customHeight="1" x14ac:dyDescent="0.25">
      <c r="A3692" s="203" t="s">
        <v>157</v>
      </c>
      <c r="B3692" s="202" t="s">
        <v>504</v>
      </c>
      <c r="C3692" s="203" t="s">
        <v>1808</v>
      </c>
      <c r="D3692" s="202" t="s">
        <v>1658</v>
      </c>
      <c r="E3692" s="202" t="s">
        <v>1659</v>
      </c>
      <c r="F3692" s="202" t="s">
        <v>505</v>
      </c>
      <c r="G3692" s="253">
        <v>1.03</v>
      </c>
      <c r="H3692" s="361" t="s">
        <v>1400</v>
      </c>
      <c r="I3692" s="359" t="s">
        <v>1384</v>
      </c>
      <c r="J3692" s="359" t="s">
        <v>1380</v>
      </c>
      <c r="K3692" s="359" t="s">
        <v>1391</v>
      </c>
      <c r="L3692" s="359" t="s">
        <v>1392</v>
      </c>
      <c r="M3692" s="368">
        <v>2006</v>
      </c>
      <c r="N3692" s="205">
        <v>41694</v>
      </c>
      <c r="O3692" s="203"/>
      <c r="P3692" t="str">
        <f t="shared" si="57"/>
        <v>Minnehaha Creek Lake Hiawatha TMDL-Minnehaha Creek-(07010206-539)-E. coli</v>
      </c>
    </row>
    <row r="3693" spans="1:16" ht="27.95" hidden="1" customHeight="1" x14ac:dyDescent="0.25">
      <c r="A3693" s="203" t="s">
        <v>157</v>
      </c>
      <c r="B3693" s="202" t="s">
        <v>504</v>
      </c>
      <c r="C3693" s="203" t="s">
        <v>1808</v>
      </c>
      <c r="D3693" s="202" t="s">
        <v>1658</v>
      </c>
      <c r="E3693" s="202" t="s">
        <v>1659</v>
      </c>
      <c r="F3693" s="202" t="s">
        <v>505</v>
      </c>
      <c r="G3693" s="253">
        <v>0.28999999999999998</v>
      </c>
      <c r="H3693" s="361" t="s">
        <v>1400</v>
      </c>
      <c r="I3693" s="359" t="s">
        <v>1385</v>
      </c>
      <c r="J3693" s="359" t="s">
        <v>1380</v>
      </c>
      <c r="K3693" s="359" t="s">
        <v>1391</v>
      </c>
      <c r="L3693" s="359" t="s">
        <v>1392</v>
      </c>
      <c r="M3693" s="368">
        <v>2006</v>
      </c>
      <c r="N3693" s="205">
        <v>41694</v>
      </c>
      <c r="O3693" s="203"/>
      <c r="P3693" t="str">
        <f t="shared" si="57"/>
        <v>Minnehaha Creek Lake Hiawatha TMDL-Minnehaha Creek-(07010206-539)-E. coli</v>
      </c>
    </row>
    <row r="3694" spans="1:16" ht="27.95" hidden="1" customHeight="1" x14ac:dyDescent="0.25">
      <c r="A3694" s="203" t="s">
        <v>157</v>
      </c>
      <c r="B3694" s="202" t="s">
        <v>504</v>
      </c>
      <c r="C3694" s="203" t="s">
        <v>1653</v>
      </c>
      <c r="D3694" s="202" t="s">
        <v>1685</v>
      </c>
      <c r="E3694" s="202" t="s">
        <v>1686</v>
      </c>
      <c r="F3694" s="202" t="s">
        <v>505</v>
      </c>
      <c r="G3694" s="253">
        <v>7.6</v>
      </c>
      <c r="H3694" s="361" t="s">
        <v>1433</v>
      </c>
      <c r="I3694" s="359" t="s">
        <v>1407</v>
      </c>
      <c r="J3694" s="358">
        <v>0.28999999999999998</v>
      </c>
      <c r="K3694" s="359" t="s">
        <v>1113</v>
      </c>
      <c r="L3694" s="359" t="s">
        <v>1408</v>
      </c>
      <c r="M3694" s="370">
        <v>2003</v>
      </c>
      <c r="N3694" s="205">
        <v>40658</v>
      </c>
      <c r="O3694" s="203"/>
      <c r="P3694" t="str">
        <f t="shared" si="57"/>
        <v>Minnehaha Creek Watershed Lakes TMDL-Virginia-(10-0015-00)-TP</v>
      </c>
    </row>
    <row r="3695" spans="1:16" ht="27.95" hidden="1" customHeight="1" x14ac:dyDescent="0.25">
      <c r="A3695" s="203" t="s">
        <v>157</v>
      </c>
      <c r="B3695" s="202" t="s">
        <v>504</v>
      </c>
      <c r="C3695" s="203" t="s">
        <v>1653</v>
      </c>
      <c r="D3695" s="202" t="s">
        <v>1685</v>
      </c>
      <c r="E3695" s="202" t="s">
        <v>1686</v>
      </c>
      <c r="F3695" s="202" t="s">
        <v>505</v>
      </c>
      <c r="G3695" s="253">
        <v>2.1000000000000001E-2</v>
      </c>
      <c r="H3695" s="361" t="s">
        <v>1414</v>
      </c>
      <c r="I3695" s="359" t="s">
        <v>1407</v>
      </c>
      <c r="J3695" s="358">
        <v>0.28999999999999998</v>
      </c>
      <c r="K3695" s="359" t="s">
        <v>1113</v>
      </c>
      <c r="L3695" s="359" t="s">
        <v>1392</v>
      </c>
      <c r="M3695" s="370">
        <v>2003</v>
      </c>
      <c r="N3695" s="205">
        <v>40658</v>
      </c>
      <c r="O3695" s="203"/>
      <c r="P3695" t="str">
        <f t="shared" si="57"/>
        <v>Minnehaha Creek Watershed Lakes TMDL-Virginia-(10-0015-00)-TP</v>
      </c>
    </row>
    <row r="3696" spans="1:16" ht="27.95" hidden="1" customHeight="1" x14ac:dyDescent="0.25">
      <c r="A3696" s="203" t="s">
        <v>157</v>
      </c>
      <c r="B3696" s="202" t="s">
        <v>504</v>
      </c>
      <c r="C3696" s="203" t="s">
        <v>1653</v>
      </c>
      <c r="D3696" s="202" t="s">
        <v>1654</v>
      </c>
      <c r="E3696" s="202" t="s">
        <v>1655</v>
      </c>
      <c r="F3696" s="202" t="s">
        <v>505</v>
      </c>
      <c r="G3696" s="253">
        <v>1.6</v>
      </c>
      <c r="H3696" s="361" t="s">
        <v>1433</v>
      </c>
      <c r="I3696" s="359" t="s">
        <v>1407</v>
      </c>
      <c r="J3696" s="358" t="s">
        <v>1380</v>
      </c>
      <c r="K3696" s="359" t="s">
        <v>1113</v>
      </c>
      <c r="L3696" s="359" t="s">
        <v>1408</v>
      </c>
      <c r="M3696" s="370">
        <v>2003</v>
      </c>
      <c r="N3696" s="205">
        <v>40658</v>
      </c>
      <c r="O3696" s="203"/>
      <c r="P3696" t="str">
        <f t="shared" si="57"/>
        <v>Minnehaha Creek Watershed Lakes TMDL-Parley-(10-0042-00)-TP</v>
      </c>
    </row>
    <row r="3697" spans="1:16" ht="27.95" hidden="1" customHeight="1" x14ac:dyDescent="0.25">
      <c r="A3697" s="203" t="s">
        <v>157</v>
      </c>
      <c r="B3697" s="202" t="s">
        <v>504</v>
      </c>
      <c r="C3697" s="203" t="s">
        <v>1653</v>
      </c>
      <c r="D3697" s="202" t="s">
        <v>1654</v>
      </c>
      <c r="E3697" s="202" t="s">
        <v>1655</v>
      </c>
      <c r="F3697" s="202" t="s">
        <v>505</v>
      </c>
      <c r="G3697" s="253">
        <v>4.4200000000000003E-3</v>
      </c>
      <c r="H3697" s="361" t="s">
        <v>1414</v>
      </c>
      <c r="I3697" s="359" t="s">
        <v>1407</v>
      </c>
      <c r="J3697" s="358" t="s">
        <v>1380</v>
      </c>
      <c r="K3697" s="359" t="s">
        <v>1113</v>
      </c>
      <c r="L3697" s="359" t="s">
        <v>1392</v>
      </c>
      <c r="M3697" s="370">
        <v>2003</v>
      </c>
      <c r="N3697" s="205">
        <v>40658</v>
      </c>
      <c r="O3697" s="203"/>
      <c r="P3697" t="str">
        <f t="shared" si="57"/>
        <v>Minnehaha Creek Watershed Lakes TMDL-Parley-(10-0042-00)-TP</v>
      </c>
    </row>
    <row r="3698" spans="1:16" ht="27.95" hidden="1" customHeight="1" x14ac:dyDescent="0.25">
      <c r="A3698" s="203" t="s">
        <v>157</v>
      </c>
      <c r="B3698" s="202" t="s">
        <v>504</v>
      </c>
      <c r="C3698" s="203" t="s">
        <v>1653</v>
      </c>
      <c r="D3698" s="202" t="s">
        <v>1908</v>
      </c>
      <c r="E3698" s="202" t="s">
        <v>1909</v>
      </c>
      <c r="F3698" s="202" t="s">
        <v>505</v>
      </c>
      <c r="G3698" s="253">
        <v>11</v>
      </c>
      <c r="H3698" s="361" t="s">
        <v>1433</v>
      </c>
      <c r="I3698" s="359" t="s">
        <v>1407</v>
      </c>
      <c r="J3698" s="358">
        <v>0.09</v>
      </c>
      <c r="K3698" s="359" t="s">
        <v>1113</v>
      </c>
      <c r="L3698" s="359" t="s">
        <v>1408</v>
      </c>
      <c r="M3698" s="368">
        <v>2003</v>
      </c>
      <c r="N3698" s="205">
        <v>40658</v>
      </c>
      <c r="O3698" s="203" t="s">
        <v>1910</v>
      </c>
      <c r="P3698" t="str">
        <f t="shared" si="57"/>
        <v>Minnehaha Creek Watershed Lakes TMDL-Nokomis-(27-0019-00)-TP</v>
      </c>
    </row>
    <row r="3699" spans="1:16" ht="27.95" hidden="1" customHeight="1" x14ac:dyDescent="0.25">
      <c r="A3699" s="203" t="s">
        <v>157</v>
      </c>
      <c r="B3699" s="202" t="s">
        <v>504</v>
      </c>
      <c r="C3699" s="203" t="s">
        <v>1653</v>
      </c>
      <c r="D3699" s="202" t="s">
        <v>1908</v>
      </c>
      <c r="E3699" s="202" t="s">
        <v>1909</v>
      </c>
      <c r="F3699" s="202" t="s">
        <v>505</v>
      </c>
      <c r="G3699" s="253">
        <v>2.9600000000000001E-2</v>
      </c>
      <c r="H3699" s="361" t="s">
        <v>1414</v>
      </c>
      <c r="I3699" s="359" t="s">
        <v>1407</v>
      </c>
      <c r="J3699" s="358">
        <v>0.09</v>
      </c>
      <c r="K3699" s="359" t="s">
        <v>1113</v>
      </c>
      <c r="L3699" s="359" t="s">
        <v>1392</v>
      </c>
      <c r="M3699" s="368">
        <v>2003</v>
      </c>
      <c r="N3699" s="205">
        <v>40658</v>
      </c>
      <c r="O3699" s="203" t="s">
        <v>1910</v>
      </c>
      <c r="P3699" t="str">
        <f t="shared" si="57"/>
        <v>Minnehaha Creek Watershed Lakes TMDL-Nokomis-(27-0019-00)-TP</v>
      </c>
    </row>
    <row r="3700" spans="1:16" ht="27.95" hidden="1" customHeight="1" x14ac:dyDescent="0.25">
      <c r="A3700" s="203" t="s">
        <v>157</v>
      </c>
      <c r="B3700" s="202" t="s">
        <v>504</v>
      </c>
      <c r="C3700" s="203" t="s">
        <v>1544</v>
      </c>
      <c r="D3700" s="203" t="s">
        <v>1545</v>
      </c>
      <c r="E3700" s="202" t="s">
        <v>1546</v>
      </c>
      <c r="F3700" s="202" t="s">
        <v>505</v>
      </c>
      <c r="G3700" s="253">
        <v>291</v>
      </c>
      <c r="H3700" s="361" t="s">
        <v>1547</v>
      </c>
      <c r="I3700" s="359" t="s">
        <v>1407</v>
      </c>
      <c r="J3700" s="358">
        <v>0.2954</v>
      </c>
      <c r="K3700" s="359" t="s">
        <v>8</v>
      </c>
      <c r="L3700" s="359" t="s">
        <v>1408</v>
      </c>
      <c r="M3700" s="368">
        <v>2003</v>
      </c>
      <c r="N3700" s="205">
        <v>40511</v>
      </c>
      <c r="O3700" s="203"/>
      <c r="P3700" t="str">
        <f t="shared" si="57"/>
        <v>Nine Mile Creek Watershed Chloride TMDL-Ninemile Creek-(07020012-809 (previous waterbody ID: 07020012-518))-Chloride</v>
      </c>
    </row>
    <row r="3701" spans="1:16" ht="27.95" hidden="1" customHeight="1" x14ac:dyDescent="0.25">
      <c r="A3701" s="203" t="s">
        <v>157</v>
      </c>
      <c r="B3701" s="202" t="s">
        <v>504</v>
      </c>
      <c r="C3701" s="203" t="s">
        <v>1544</v>
      </c>
      <c r="D3701" s="203" t="s">
        <v>1545</v>
      </c>
      <c r="E3701" s="202" t="s">
        <v>1546</v>
      </c>
      <c r="F3701" s="202" t="s">
        <v>505</v>
      </c>
      <c r="G3701" s="253">
        <v>0.79700000000000004</v>
      </c>
      <c r="H3701" s="361" t="s">
        <v>488</v>
      </c>
      <c r="I3701" s="359" t="s">
        <v>1407</v>
      </c>
      <c r="J3701" s="358">
        <v>0.2954</v>
      </c>
      <c r="K3701" s="359" t="s">
        <v>8</v>
      </c>
      <c r="L3701" s="359" t="s">
        <v>1392</v>
      </c>
      <c r="M3701" s="368">
        <v>2003</v>
      </c>
      <c r="N3701" s="205">
        <v>40511</v>
      </c>
      <c r="O3701" s="203"/>
      <c r="P3701" t="str">
        <f t="shared" si="57"/>
        <v>Nine Mile Creek Watershed Chloride TMDL-Ninemile Creek-(07020012-809 (previous waterbody ID: 07020012-518))-Chloride</v>
      </c>
    </row>
    <row r="3702" spans="1:16" ht="27.95" hidden="1" customHeight="1" x14ac:dyDescent="0.25">
      <c r="A3702" s="203" t="s">
        <v>157</v>
      </c>
      <c r="B3702" s="202" t="s">
        <v>504</v>
      </c>
      <c r="C3702" s="203" t="s">
        <v>1387</v>
      </c>
      <c r="D3702" s="202" t="s">
        <v>1388</v>
      </c>
      <c r="E3702" s="202" t="s">
        <v>1389</v>
      </c>
      <c r="F3702" s="202" t="s">
        <v>505</v>
      </c>
      <c r="G3702" s="253">
        <v>0.3</v>
      </c>
      <c r="H3702" s="361" t="s">
        <v>1400</v>
      </c>
      <c r="I3702" s="359" t="s">
        <v>1379</v>
      </c>
      <c r="J3702" s="359" t="s">
        <v>1380</v>
      </c>
      <c r="K3702" s="359" t="s">
        <v>1391</v>
      </c>
      <c r="L3702" s="359" t="s">
        <v>1392</v>
      </c>
      <c r="M3702" s="368">
        <v>2005</v>
      </c>
      <c r="N3702" s="207" t="s">
        <v>1393</v>
      </c>
      <c r="O3702" s="203"/>
      <c r="P3702" t="str">
        <f t="shared" si="57"/>
        <v>North Fork Crow and Lower Crow Bacteria, Turbidity, and Low DO TMDL-Crow River-(07010204-502)-E. coli</v>
      </c>
    </row>
    <row r="3703" spans="1:16" ht="27.95" hidden="1" customHeight="1" x14ac:dyDescent="0.25">
      <c r="A3703" s="203" t="s">
        <v>157</v>
      </c>
      <c r="B3703" s="202" t="s">
        <v>504</v>
      </c>
      <c r="C3703" s="203" t="s">
        <v>1387</v>
      </c>
      <c r="D3703" s="202" t="s">
        <v>1388</v>
      </c>
      <c r="E3703" s="202" t="s">
        <v>1389</v>
      </c>
      <c r="F3703" s="202" t="s">
        <v>505</v>
      </c>
      <c r="G3703" s="253">
        <v>0.2</v>
      </c>
      <c r="H3703" s="361" t="s">
        <v>1400</v>
      </c>
      <c r="I3703" s="359" t="s">
        <v>1382</v>
      </c>
      <c r="J3703" s="359" t="s">
        <v>1380</v>
      </c>
      <c r="K3703" s="359" t="s">
        <v>1391</v>
      </c>
      <c r="L3703" s="359" t="s">
        <v>1392</v>
      </c>
      <c r="M3703" s="368">
        <v>2005</v>
      </c>
      <c r="N3703" s="207" t="s">
        <v>1393</v>
      </c>
      <c r="O3703" s="203"/>
      <c r="P3703" t="str">
        <f t="shared" si="57"/>
        <v>North Fork Crow and Lower Crow Bacteria, Turbidity, and Low DO TMDL-Crow River-(07010204-502)-E. coli</v>
      </c>
    </row>
    <row r="3704" spans="1:16" ht="27.95" hidden="1" customHeight="1" x14ac:dyDescent="0.25">
      <c r="A3704" s="203" t="s">
        <v>157</v>
      </c>
      <c r="B3704" s="202" t="s">
        <v>504</v>
      </c>
      <c r="C3704" s="203" t="s">
        <v>1387</v>
      </c>
      <c r="D3704" s="202" t="s">
        <v>1388</v>
      </c>
      <c r="E3704" s="202" t="s">
        <v>1389</v>
      </c>
      <c r="F3704" s="202" t="s">
        <v>505</v>
      </c>
      <c r="G3704" s="253">
        <v>0.1</v>
      </c>
      <c r="H3704" s="361" t="s">
        <v>1400</v>
      </c>
      <c r="I3704" s="359" t="s">
        <v>1383</v>
      </c>
      <c r="J3704" s="359" t="s">
        <v>1380</v>
      </c>
      <c r="K3704" s="359" t="s">
        <v>1391</v>
      </c>
      <c r="L3704" s="359" t="s">
        <v>1392</v>
      </c>
      <c r="M3704" s="368">
        <v>2005</v>
      </c>
      <c r="N3704" s="207" t="s">
        <v>1393</v>
      </c>
      <c r="O3704" s="203"/>
      <c r="P3704" t="str">
        <f t="shared" si="57"/>
        <v>North Fork Crow and Lower Crow Bacteria, Turbidity, and Low DO TMDL-Crow River-(07010204-502)-E. coli</v>
      </c>
    </row>
    <row r="3705" spans="1:16" ht="27.95" hidden="1" customHeight="1" x14ac:dyDescent="0.25">
      <c r="A3705" s="203" t="s">
        <v>157</v>
      </c>
      <c r="B3705" s="202" t="s">
        <v>504</v>
      </c>
      <c r="C3705" s="203" t="s">
        <v>1387</v>
      </c>
      <c r="D3705" s="202" t="s">
        <v>1388</v>
      </c>
      <c r="E3705" s="202" t="s">
        <v>1389</v>
      </c>
      <c r="F3705" s="202" t="s">
        <v>505</v>
      </c>
      <c r="G3705" s="253">
        <v>0.1</v>
      </c>
      <c r="H3705" s="361" t="s">
        <v>1400</v>
      </c>
      <c r="I3705" s="359" t="s">
        <v>1384</v>
      </c>
      <c r="J3705" s="359" t="s">
        <v>1380</v>
      </c>
      <c r="K3705" s="359" t="s">
        <v>1391</v>
      </c>
      <c r="L3705" s="359" t="s">
        <v>1392</v>
      </c>
      <c r="M3705" s="368">
        <v>2005</v>
      </c>
      <c r="N3705" s="207" t="s">
        <v>1393</v>
      </c>
      <c r="O3705" s="203"/>
      <c r="P3705" t="str">
        <f t="shared" si="57"/>
        <v>North Fork Crow and Lower Crow Bacteria, Turbidity, and Low DO TMDL-Crow River-(07010204-502)-E. coli</v>
      </c>
    </row>
    <row r="3706" spans="1:16" ht="27.95" hidden="1" customHeight="1" x14ac:dyDescent="0.25">
      <c r="A3706" s="203" t="s">
        <v>157</v>
      </c>
      <c r="B3706" s="202" t="s">
        <v>504</v>
      </c>
      <c r="C3706" s="203" t="s">
        <v>1387</v>
      </c>
      <c r="D3706" s="202" t="s">
        <v>1388</v>
      </c>
      <c r="E3706" s="202" t="s">
        <v>1389</v>
      </c>
      <c r="F3706" s="202" t="s">
        <v>505</v>
      </c>
      <c r="G3706" s="253">
        <v>0.1</v>
      </c>
      <c r="H3706" s="361" t="s">
        <v>1400</v>
      </c>
      <c r="I3706" s="359" t="s">
        <v>1385</v>
      </c>
      <c r="J3706" s="359" t="s">
        <v>1380</v>
      </c>
      <c r="K3706" s="359" t="s">
        <v>1391</v>
      </c>
      <c r="L3706" s="359" t="s">
        <v>1392</v>
      </c>
      <c r="M3706" s="368">
        <v>2005</v>
      </c>
      <c r="N3706" s="207" t="s">
        <v>1393</v>
      </c>
      <c r="O3706" s="203"/>
      <c r="P3706" t="str">
        <f t="shared" si="57"/>
        <v>North Fork Crow and Lower Crow Bacteria, Turbidity, and Low DO TMDL-Crow River-(07010204-502)-E. coli</v>
      </c>
    </row>
    <row r="3707" spans="1:16" ht="27.95" hidden="1" customHeight="1" x14ac:dyDescent="0.25">
      <c r="A3707" s="203" t="s">
        <v>157</v>
      </c>
      <c r="B3707" s="202" t="s">
        <v>504</v>
      </c>
      <c r="C3707" s="203" t="s">
        <v>1387</v>
      </c>
      <c r="D3707" s="202" t="s">
        <v>1388</v>
      </c>
      <c r="E3707" s="202" t="s">
        <v>1389</v>
      </c>
      <c r="F3707" s="202" t="s">
        <v>505</v>
      </c>
      <c r="G3707" s="253">
        <v>0.1</v>
      </c>
      <c r="H3707" s="361" t="s">
        <v>488</v>
      </c>
      <c r="I3707" s="359" t="s">
        <v>1379</v>
      </c>
      <c r="J3707" s="359" t="s">
        <v>1380</v>
      </c>
      <c r="K3707" s="359" t="s">
        <v>22</v>
      </c>
      <c r="L3707" s="359" t="s">
        <v>1392</v>
      </c>
      <c r="M3707" s="368">
        <v>2004</v>
      </c>
      <c r="N3707" s="207" t="s">
        <v>1393</v>
      </c>
      <c r="O3707" s="203"/>
      <c r="P3707" t="str">
        <f t="shared" si="57"/>
        <v>North Fork Crow and Lower Crow Bacteria, Turbidity, and Low DO TMDL-Crow River-(07010204-502)-TSS</v>
      </c>
    </row>
    <row r="3708" spans="1:16" ht="27.95" hidden="1" customHeight="1" x14ac:dyDescent="0.25">
      <c r="A3708" s="203" t="s">
        <v>157</v>
      </c>
      <c r="B3708" s="202" t="s">
        <v>504</v>
      </c>
      <c r="C3708" s="203" t="s">
        <v>1387</v>
      </c>
      <c r="D3708" s="202" t="s">
        <v>1388</v>
      </c>
      <c r="E3708" s="202" t="s">
        <v>1389</v>
      </c>
      <c r="F3708" s="202" t="s">
        <v>505</v>
      </c>
      <c r="G3708" s="253">
        <v>0.1</v>
      </c>
      <c r="H3708" s="361" t="s">
        <v>488</v>
      </c>
      <c r="I3708" s="359" t="s">
        <v>1382</v>
      </c>
      <c r="J3708" s="359" t="s">
        <v>1380</v>
      </c>
      <c r="K3708" s="359" t="s">
        <v>22</v>
      </c>
      <c r="L3708" s="359" t="s">
        <v>1392</v>
      </c>
      <c r="M3708" s="368">
        <v>2004</v>
      </c>
      <c r="N3708" s="207" t="s">
        <v>1393</v>
      </c>
      <c r="O3708" s="203"/>
      <c r="P3708" t="str">
        <f t="shared" si="57"/>
        <v>North Fork Crow and Lower Crow Bacteria, Turbidity, and Low DO TMDL-Crow River-(07010204-502)-TSS</v>
      </c>
    </row>
    <row r="3709" spans="1:16" ht="27.95" hidden="1" customHeight="1" x14ac:dyDescent="0.25">
      <c r="A3709" s="203" t="s">
        <v>157</v>
      </c>
      <c r="B3709" s="202" t="s">
        <v>504</v>
      </c>
      <c r="C3709" s="203" t="s">
        <v>1387</v>
      </c>
      <c r="D3709" s="202" t="s">
        <v>1388</v>
      </c>
      <c r="E3709" s="202" t="s">
        <v>1389</v>
      </c>
      <c r="F3709" s="202" t="s">
        <v>505</v>
      </c>
      <c r="G3709" s="253">
        <v>0.1</v>
      </c>
      <c r="H3709" s="361" t="s">
        <v>488</v>
      </c>
      <c r="I3709" s="359" t="s">
        <v>1383</v>
      </c>
      <c r="J3709" s="359" t="s">
        <v>1380</v>
      </c>
      <c r="K3709" s="359" t="s">
        <v>22</v>
      </c>
      <c r="L3709" s="359" t="s">
        <v>1392</v>
      </c>
      <c r="M3709" s="368">
        <v>2004</v>
      </c>
      <c r="N3709" s="207" t="s">
        <v>1393</v>
      </c>
      <c r="O3709" s="203"/>
      <c r="P3709" t="str">
        <f t="shared" si="57"/>
        <v>North Fork Crow and Lower Crow Bacteria, Turbidity, and Low DO TMDL-Crow River-(07010204-502)-TSS</v>
      </c>
    </row>
    <row r="3710" spans="1:16" ht="27.95" hidden="1" customHeight="1" x14ac:dyDescent="0.25">
      <c r="A3710" s="203" t="s">
        <v>157</v>
      </c>
      <c r="B3710" s="202" t="s">
        <v>504</v>
      </c>
      <c r="C3710" s="203" t="s">
        <v>1387</v>
      </c>
      <c r="D3710" s="202" t="s">
        <v>1388</v>
      </c>
      <c r="E3710" s="202" t="s">
        <v>1389</v>
      </c>
      <c r="F3710" s="202" t="s">
        <v>505</v>
      </c>
      <c r="G3710" s="253">
        <v>0.1</v>
      </c>
      <c r="H3710" s="361" t="s">
        <v>488</v>
      </c>
      <c r="I3710" s="359" t="s">
        <v>1384</v>
      </c>
      <c r="J3710" s="359" t="s">
        <v>1380</v>
      </c>
      <c r="K3710" s="359" t="s">
        <v>22</v>
      </c>
      <c r="L3710" s="359" t="s">
        <v>1392</v>
      </c>
      <c r="M3710" s="368">
        <v>2004</v>
      </c>
      <c r="N3710" s="207" t="s">
        <v>1393</v>
      </c>
      <c r="O3710" s="203"/>
      <c r="P3710" t="str">
        <f t="shared" si="57"/>
        <v>North Fork Crow and Lower Crow Bacteria, Turbidity, and Low DO TMDL-Crow River-(07010204-502)-TSS</v>
      </c>
    </row>
    <row r="3711" spans="1:16" ht="27.95" hidden="1" customHeight="1" x14ac:dyDescent="0.25">
      <c r="A3711" s="203" t="s">
        <v>157</v>
      </c>
      <c r="B3711" s="202" t="s">
        <v>504</v>
      </c>
      <c r="C3711" s="203" t="s">
        <v>1387</v>
      </c>
      <c r="D3711" s="202" t="s">
        <v>1388</v>
      </c>
      <c r="E3711" s="202" t="s">
        <v>1389</v>
      </c>
      <c r="F3711" s="202" t="s">
        <v>505</v>
      </c>
      <c r="G3711" s="253">
        <v>0.1</v>
      </c>
      <c r="H3711" s="361" t="s">
        <v>488</v>
      </c>
      <c r="I3711" s="359" t="s">
        <v>1385</v>
      </c>
      <c r="J3711" s="359" t="s">
        <v>1380</v>
      </c>
      <c r="K3711" s="359" t="s">
        <v>22</v>
      </c>
      <c r="L3711" s="359" t="s">
        <v>1392</v>
      </c>
      <c r="M3711" s="368">
        <v>2004</v>
      </c>
      <c r="N3711" s="207" t="s">
        <v>1393</v>
      </c>
      <c r="O3711" s="203"/>
      <c r="P3711" t="str">
        <f t="shared" si="57"/>
        <v>North Fork Crow and Lower Crow Bacteria, Turbidity, and Low DO TMDL-Crow River-(07010204-502)-TSS</v>
      </c>
    </row>
    <row r="3712" spans="1:16" ht="27.95" hidden="1" customHeight="1" x14ac:dyDescent="0.25">
      <c r="A3712" s="203" t="s">
        <v>157</v>
      </c>
      <c r="B3712" s="202" t="s">
        <v>504</v>
      </c>
      <c r="C3712" s="203" t="s">
        <v>1445</v>
      </c>
      <c r="D3712" s="202" t="s">
        <v>1446</v>
      </c>
      <c r="E3712" s="202" t="s">
        <v>1447</v>
      </c>
      <c r="F3712" s="202" t="s">
        <v>505</v>
      </c>
      <c r="G3712" s="253">
        <v>4</v>
      </c>
      <c r="H3712" s="361" t="s">
        <v>1448</v>
      </c>
      <c r="I3712" s="359" t="s">
        <v>1407</v>
      </c>
      <c r="J3712" s="358">
        <v>0.62</v>
      </c>
      <c r="K3712" s="359" t="s">
        <v>1113</v>
      </c>
      <c r="L3712" s="359" t="s">
        <v>1408</v>
      </c>
      <c r="M3712" s="368">
        <v>2001</v>
      </c>
      <c r="N3712" s="205">
        <v>41603</v>
      </c>
      <c r="O3712" s="203" t="s">
        <v>1449</v>
      </c>
      <c r="P3712" t="str">
        <f t="shared" si="57"/>
        <v>Peltier/Centerville Lake Nutrient Impairment TMDL-Peltier-(02-0004-00)-TP</v>
      </c>
    </row>
    <row r="3713" spans="1:16" ht="27.95" hidden="1" customHeight="1" x14ac:dyDescent="0.25">
      <c r="A3713" s="203" t="s">
        <v>157</v>
      </c>
      <c r="B3713" s="202" t="s">
        <v>504</v>
      </c>
      <c r="C3713" s="203" t="s">
        <v>1445</v>
      </c>
      <c r="D3713" s="202" t="s">
        <v>1446</v>
      </c>
      <c r="E3713" s="202" t="s">
        <v>1447</v>
      </c>
      <c r="F3713" s="202" t="s">
        <v>505</v>
      </c>
      <c r="G3713" s="253">
        <v>0.03</v>
      </c>
      <c r="H3713" s="361" t="s">
        <v>1450</v>
      </c>
      <c r="I3713" s="359" t="s">
        <v>1407</v>
      </c>
      <c r="J3713" s="358">
        <v>0.62</v>
      </c>
      <c r="K3713" s="359" t="s">
        <v>1113</v>
      </c>
      <c r="L3713" s="359" t="s">
        <v>1392</v>
      </c>
      <c r="M3713" s="368">
        <v>2001</v>
      </c>
      <c r="N3713" s="205">
        <v>41603</v>
      </c>
      <c r="O3713" s="203" t="s">
        <v>1449</v>
      </c>
      <c r="P3713" t="str">
        <f t="shared" si="57"/>
        <v>Peltier/Centerville Lake Nutrient Impairment TMDL-Peltier-(02-0004-00)-TP</v>
      </c>
    </row>
    <row r="3714" spans="1:16" ht="27.95" hidden="1" customHeight="1" x14ac:dyDescent="0.25">
      <c r="A3714" s="203" t="s">
        <v>157</v>
      </c>
      <c r="B3714" s="202" t="s">
        <v>504</v>
      </c>
      <c r="C3714" s="203" t="s">
        <v>2103</v>
      </c>
      <c r="D3714" s="202" t="s">
        <v>548</v>
      </c>
      <c r="E3714" s="202" t="s">
        <v>2104</v>
      </c>
      <c r="F3714" s="202" t="s">
        <v>505</v>
      </c>
      <c r="G3714" s="253">
        <v>15.9</v>
      </c>
      <c r="H3714" s="361" t="s">
        <v>1433</v>
      </c>
      <c r="I3714" s="359" t="s">
        <v>1407</v>
      </c>
      <c r="J3714" s="358">
        <v>0.63700000000000001</v>
      </c>
      <c r="K3714" s="359" t="s">
        <v>1113</v>
      </c>
      <c r="L3714" s="359" t="s">
        <v>1408</v>
      </c>
      <c r="M3714" s="368">
        <v>2006</v>
      </c>
      <c r="N3714" s="205">
        <v>40800</v>
      </c>
      <c r="O3714" s="203"/>
      <c r="P3714" t="str">
        <f t="shared" si="57"/>
        <v>Prior Lake and Spring Lake (Metro)-Spring-(70-0054-00)-TP</v>
      </c>
    </row>
    <row r="3715" spans="1:16" ht="27.95" hidden="1" customHeight="1" x14ac:dyDescent="0.25">
      <c r="A3715" s="203" t="s">
        <v>157</v>
      </c>
      <c r="B3715" s="202" t="s">
        <v>504</v>
      </c>
      <c r="C3715" s="203" t="s">
        <v>2103</v>
      </c>
      <c r="D3715" s="202" t="s">
        <v>548</v>
      </c>
      <c r="E3715" s="202" t="s">
        <v>2104</v>
      </c>
      <c r="F3715" s="202" t="s">
        <v>505</v>
      </c>
      <c r="G3715" s="253">
        <v>0.04</v>
      </c>
      <c r="H3715" s="361" t="s">
        <v>1414</v>
      </c>
      <c r="I3715" s="359" t="s">
        <v>1407</v>
      </c>
      <c r="J3715" s="358">
        <v>0.63700000000000001</v>
      </c>
      <c r="K3715" s="359" t="s">
        <v>1113</v>
      </c>
      <c r="L3715" s="359" t="s">
        <v>1392</v>
      </c>
      <c r="M3715" s="368">
        <v>2006</v>
      </c>
      <c r="N3715" s="205">
        <v>40800</v>
      </c>
      <c r="O3715" s="203"/>
      <c r="P3715" t="str">
        <f t="shared" ref="P3715:P3778" si="58">CONCATENATE(C3715, "-", E3715, "-","(", D3715,")", "-",K3715)</f>
        <v>Prior Lake and Spring Lake (Metro)-Spring-(70-0054-00)-TP</v>
      </c>
    </row>
    <row r="3716" spans="1:16" ht="27.95" hidden="1" customHeight="1" x14ac:dyDescent="0.25">
      <c r="A3716" s="203" t="s">
        <v>157</v>
      </c>
      <c r="B3716" s="202" t="s">
        <v>504</v>
      </c>
      <c r="C3716" s="203" t="s">
        <v>2103</v>
      </c>
      <c r="D3716" s="202" t="s">
        <v>531</v>
      </c>
      <c r="E3716" s="202" t="s">
        <v>2105</v>
      </c>
      <c r="F3716" s="202" t="s">
        <v>505</v>
      </c>
      <c r="G3716" s="253">
        <v>36.4</v>
      </c>
      <c r="H3716" s="361" t="s">
        <v>1433</v>
      </c>
      <c r="I3716" s="359" t="s">
        <v>1407</v>
      </c>
      <c r="J3716" s="358">
        <v>0</v>
      </c>
      <c r="K3716" s="359" t="s">
        <v>1113</v>
      </c>
      <c r="L3716" s="359" t="s">
        <v>1408</v>
      </c>
      <c r="M3716" s="368">
        <v>2006</v>
      </c>
      <c r="N3716" s="205">
        <v>40800</v>
      </c>
      <c r="O3716" s="203"/>
      <c r="P3716" t="str">
        <f t="shared" si="58"/>
        <v>Prior Lake and Spring Lake (Metro)-Upper Prior-(70-0072-00)-TP</v>
      </c>
    </row>
    <row r="3717" spans="1:16" ht="27.95" hidden="1" customHeight="1" x14ac:dyDescent="0.25">
      <c r="A3717" s="203" t="s">
        <v>157</v>
      </c>
      <c r="B3717" s="202" t="s">
        <v>504</v>
      </c>
      <c r="C3717" s="203" t="s">
        <v>2103</v>
      </c>
      <c r="D3717" s="202" t="s">
        <v>531</v>
      </c>
      <c r="E3717" s="202" t="s">
        <v>2105</v>
      </c>
      <c r="F3717" s="202" t="s">
        <v>505</v>
      </c>
      <c r="G3717" s="253">
        <v>0.1</v>
      </c>
      <c r="H3717" s="361" t="s">
        <v>1414</v>
      </c>
      <c r="I3717" s="359" t="s">
        <v>1407</v>
      </c>
      <c r="J3717" s="358">
        <v>0</v>
      </c>
      <c r="K3717" s="359" t="s">
        <v>1113</v>
      </c>
      <c r="L3717" s="359" t="s">
        <v>1392</v>
      </c>
      <c r="M3717" s="368">
        <v>2006</v>
      </c>
      <c r="N3717" s="205">
        <v>40800</v>
      </c>
      <c r="O3717" s="203"/>
      <c r="P3717" t="str">
        <f t="shared" si="58"/>
        <v>Prior Lake and Spring Lake (Metro)-Upper Prior-(70-0072-00)-TP</v>
      </c>
    </row>
    <row r="3718" spans="1:16" ht="27.95" hidden="1" customHeight="1" x14ac:dyDescent="0.25">
      <c r="A3718" s="203" t="s">
        <v>157</v>
      </c>
      <c r="B3718" s="202" t="s">
        <v>504</v>
      </c>
      <c r="C3718" s="203" t="s">
        <v>2063</v>
      </c>
      <c r="D3718" s="202" t="s">
        <v>2106</v>
      </c>
      <c r="E3718" s="202" t="s">
        <v>2107</v>
      </c>
      <c r="F3718" s="202" t="s">
        <v>505</v>
      </c>
      <c r="G3718" s="253">
        <v>1.6</v>
      </c>
      <c r="H3718" s="361" t="s">
        <v>1448</v>
      </c>
      <c r="I3718" s="359" t="s">
        <v>1407</v>
      </c>
      <c r="J3718" s="358">
        <v>0.82450000000000001</v>
      </c>
      <c r="K3718" s="361" t="s">
        <v>1113</v>
      </c>
      <c r="L3718" s="359" t="s">
        <v>1408</v>
      </c>
      <c r="M3718" s="368">
        <v>2005</v>
      </c>
      <c r="N3718" s="205">
        <v>43007</v>
      </c>
      <c r="O3718" s="203" t="s">
        <v>1811</v>
      </c>
      <c r="P3718" t="str">
        <f t="shared" si="58"/>
        <v>Ramsey-Washington WD WRAPS 2010-Bennett-(62-0048-00)-TP</v>
      </c>
    </row>
    <row r="3719" spans="1:16" ht="27.95" hidden="1" customHeight="1" x14ac:dyDescent="0.25">
      <c r="A3719" s="203" t="s">
        <v>157</v>
      </c>
      <c r="B3719" s="202" t="s">
        <v>504</v>
      </c>
      <c r="C3719" s="203" t="s">
        <v>2063</v>
      </c>
      <c r="D3719" s="202" t="s">
        <v>2106</v>
      </c>
      <c r="E3719" s="202" t="s">
        <v>2107</v>
      </c>
      <c r="F3719" s="202" t="s">
        <v>505</v>
      </c>
      <c r="G3719" s="253">
        <v>1.3299999999999999E-2</v>
      </c>
      <c r="H3719" s="361" t="s">
        <v>1450</v>
      </c>
      <c r="I3719" s="359" t="s">
        <v>1407</v>
      </c>
      <c r="J3719" s="358">
        <v>0.82450000000000001</v>
      </c>
      <c r="K3719" s="361" t="s">
        <v>1113</v>
      </c>
      <c r="L3719" s="359" t="s">
        <v>1392</v>
      </c>
      <c r="M3719" s="368">
        <v>2005</v>
      </c>
      <c r="N3719" s="205">
        <v>43007</v>
      </c>
      <c r="O3719" s="203" t="s">
        <v>1811</v>
      </c>
      <c r="P3719" t="str">
        <f t="shared" si="58"/>
        <v>Ramsey-Washington WD WRAPS 2010-Bennett-(62-0048-00)-TP</v>
      </c>
    </row>
    <row r="3720" spans="1:16" ht="27.95" hidden="1" customHeight="1" x14ac:dyDescent="0.25">
      <c r="A3720" s="203" t="s">
        <v>157</v>
      </c>
      <c r="B3720" s="202" t="s">
        <v>504</v>
      </c>
      <c r="C3720" s="203" t="s">
        <v>2063</v>
      </c>
      <c r="D3720" s="202" t="s">
        <v>2035</v>
      </c>
      <c r="E3720" s="202" t="s">
        <v>2032</v>
      </c>
      <c r="F3720" s="202" t="s">
        <v>505</v>
      </c>
      <c r="G3720" s="253">
        <v>82</v>
      </c>
      <c r="H3720" s="361" t="s">
        <v>1414</v>
      </c>
      <c r="I3720" s="359" t="s">
        <v>1379</v>
      </c>
      <c r="J3720" s="358">
        <v>0.91</v>
      </c>
      <c r="K3720" s="361" t="s">
        <v>22</v>
      </c>
      <c r="L3720" s="359" t="s">
        <v>1392</v>
      </c>
      <c r="M3720" s="368">
        <v>2013</v>
      </c>
      <c r="N3720" s="205">
        <v>43007</v>
      </c>
      <c r="O3720" s="203"/>
      <c r="P3720" t="str">
        <f t="shared" si="58"/>
        <v>Ramsey-Washington WD WRAPS 2010-Battle Creek-(07010206-592)-TSS</v>
      </c>
    </row>
    <row r="3721" spans="1:16" ht="27.95" hidden="1" customHeight="1" x14ac:dyDescent="0.25">
      <c r="A3721" s="203" t="s">
        <v>157</v>
      </c>
      <c r="B3721" s="202" t="s">
        <v>504</v>
      </c>
      <c r="C3721" s="203" t="s">
        <v>2063</v>
      </c>
      <c r="D3721" s="202" t="s">
        <v>2035</v>
      </c>
      <c r="E3721" s="202" t="s">
        <v>2032</v>
      </c>
      <c r="F3721" s="202" t="s">
        <v>505</v>
      </c>
      <c r="G3721" s="253">
        <v>32</v>
      </c>
      <c r="H3721" s="361" t="s">
        <v>1414</v>
      </c>
      <c r="I3721" s="359" t="s">
        <v>1382</v>
      </c>
      <c r="J3721" s="358">
        <v>0.88</v>
      </c>
      <c r="K3721" s="361" t="s">
        <v>22</v>
      </c>
      <c r="L3721" s="359" t="s">
        <v>1392</v>
      </c>
      <c r="M3721" s="368">
        <v>2013</v>
      </c>
      <c r="N3721" s="205">
        <v>43007</v>
      </c>
      <c r="O3721" s="203"/>
      <c r="P3721" t="str">
        <f t="shared" si="58"/>
        <v>Ramsey-Washington WD WRAPS 2010-Battle Creek-(07010206-592)-TSS</v>
      </c>
    </row>
    <row r="3722" spans="1:16" ht="27.95" hidden="1" customHeight="1" x14ac:dyDescent="0.25">
      <c r="A3722" s="203" t="s">
        <v>157</v>
      </c>
      <c r="B3722" s="202" t="s">
        <v>504</v>
      </c>
      <c r="C3722" s="203" t="s">
        <v>2063</v>
      </c>
      <c r="D3722" s="202" t="s">
        <v>2035</v>
      </c>
      <c r="E3722" s="202" t="s">
        <v>2032</v>
      </c>
      <c r="F3722" s="202" t="s">
        <v>505</v>
      </c>
      <c r="G3722" s="253">
        <v>17</v>
      </c>
      <c r="H3722" s="361" t="s">
        <v>1414</v>
      </c>
      <c r="I3722" s="359" t="s">
        <v>1383</v>
      </c>
      <c r="J3722" s="358">
        <v>0.86</v>
      </c>
      <c r="K3722" s="361" t="s">
        <v>22</v>
      </c>
      <c r="L3722" s="359" t="s">
        <v>1392</v>
      </c>
      <c r="M3722" s="368">
        <v>2013</v>
      </c>
      <c r="N3722" s="205">
        <v>43007</v>
      </c>
      <c r="O3722" s="203"/>
      <c r="P3722" t="str">
        <f t="shared" si="58"/>
        <v>Ramsey-Washington WD WRAPS 2010-Battle Creek-(07010206-592)-TSS</v>
      </c>
    </row>
    <row r="3723" spans="1:16" ht="27.95" hidden="1" customHeight="1" x14ac:dyDescent="0.25">
      <c r="A3723" s="203" t="s">
        <v>157</v>
      </c>
      <c r="B3723" s="202" t="s">
        <v>504</v>
      </c>
      <c r="C3723" s="203" t="s">
        <v>2063</v>
      </c>
      <c r="D3723" s="202" t="s">
        <v>2035</v>
      </c>
      <c r="E3723" s="202" t="s">
        <v>2032</v>
      </c>
      <c r="F3723" s="202" t="s">
        <v>505</v>
      </c>
      <c r="G3723" s="253">
        <v>6</v>
      </c>
      <c r="H3723" s="361" t="s">
        <v>1414</v>
      </c>
      <c r="I3723" s="359" t="s">
        <v>1384</v>
      </c>
      <c r="J3723" s="358">
        <v>0.66</v>
      </c>
      <c r="K3723" s="361" t="s">
        <v>22</v>
      </c>
      <c r="L3723" s="359" t="s">
        <v>1392</v>
      </c>
      <c r="M3723" s="368">
        <v>2013</v>
      </c>
      <c r="N3723" s="205">
        <v>43007</v>
      </c>
      <c r="O3723" s="203"/>
      <c r="P3723" t="str">
        <f t="shared" si="58"/>
        <v>Ramsey-Washington WD WRAPS 2010-Battle Creek-(07010206-592)-TSS</v>
      </c>
    </row>
    <row r="3724" spans="1:16" ht="27.95" hidden="1" customHeight="1" x14ac:dyDescent="0.25">
      <c r="A3724" s="203" t="s">
        <v>157</v>
      </c>
      <c r="B3724" s="202" t="s">
        <v>504</v>
      </c>
      <c r="C3724" s="203" t="s">
        <v>2063</v>
      </c>
      <c r="D3724" s="202" t="s">
        <v>2035</v>
      </c>
      <c r="E3724" s="202" t="s">
        <v>2032</v>
      </c>
      <c r="F3724" s="202" t="s">
        <v>505</v>
      </c>
      <c r="G3724" s="253">
        <v>1</v>
      </c>
      <c r="H3724" s="361" t="s">
        <v>1414</v>
      </c>
      <c r="I3724" s="359" t="s">
        <v>1385</v>
      </c>
      <c r="J3724" s="358">
        <v>0.73</v>
      </c>
      <c r="K3724" s="361" t="s">
        <v>22</v>
      </c>
      <c r="L3724" s="359" t="s">
        <v>1392</v>
      </c>
      <c r="M3724" s="368">
        <v>2013</v>
      </c>
      <c r="N3724" s="205">
        <v>43007</v>
      </c>
      <c r="O3724" s="203"/>
      <c r="P3724" t="str">
        <f t="shared" si="58"/>
        <v>Ramsey-Washington WD WRAPS 2010-Battle Creek-(07010206-592)-TSS</v>
      </c>
    </row>
    <row r="3725" spans="1:16" ht="27.95" hidden="1" customHeight="1" x14ac:dyDescent="0.25">
      <c r="A3725" s="203" t="s">
        <v>157</v>
      </c>
      <c r="B3725" s="202" t="s">
        <v>504</v>
      </c>
      <c r="C3725" s="203" t="s">
        <v>2063</v>
      </c>
      <c r="D3725" s="202" t="s">
        <v>2066</v>
      </c>
      <c r="E3725" s="202" t="s">
        <v>2067</v>
      </c>
      <c r="F3725" s="202" t="s">
        <v>505</v>
      </c>
      <c r="G3725" s="253">
        <v>2.2999999999999998</v>
      </c>
      <c r="H3725" s="361" t="s">
        <v>1390</v>
      </c>
      <c r="I3725" s="359" t="s">
        <v>1379</v>
      </c>
      <c r="J3725" s="358">
        <v>0</v>
      </c>
      <c r="K3725" s="361" t="s">
        <v>1391</v>
      </c>
      <c r="L3725" s="359" t="s">
        <v>1392</v>
      </c>
      <c r="M3725" s="368">
        <v>2013</v>
      </c>
      <c r="N3725" s="205">
        <v>43007</v>
      </c>
      <c r="O3725" s="203"/>
      <c r="P3725" t="str">
        <f t="shared" si="58"/>
        <v>Ramsey-Washington WD WRAPS 2010-Fish Creek-(07010206-606)-E. coli</v>
      </c>
    </row>
    <row r="3726" spans="1:16" ht="27.95" hidden="1" customHeight="1" x14ac:dyDescent="0.25">
      <c r="A3726" s="203" t="s">
        <v>157</v>
      </c>
      <c r="B3726" s="202" t="s">
        <v>504</v>
      </c>
      <c r="C3726" s="203" t="s">
        <v>2063</v>
      </c>
      <c r="D3726" s="202" t="s">
        <v>2066</v>
      </c>
      <c r="E3726" s="202" t="s">
        <v>2067</v>
      </c>
      <c r="F3726" s="202" t="s">
        <v>505</v>
      </c>
      <c r="G3726" s="253">
        <v>1.2</v>
      </c>
      <c r="H3726" s="361" t="s">
        <v>1390</v>
      </c>
      <c r="I3726" s="359" t="s">
        <v>1382</v>
      </c>
      <c r="J3726" s="358">
        <v>0.22</v>
      </c>
      <c r="K3726" s="361" t="s">
        <v>1391</v>
      </c>
      <c r="L3726" s="359" t="s">
        <v>1392</v>
      </c>
      <c r="M3726" s="368">
        <v>2013</v>
      </c>
      <c r="N3726" s="205">
        <v>43007</v>
      </c>
      <c r="O3726" s="203"/>
      <c r="P3726" t="str">
        <f t="shared" si="58"/>
        <v>Ramsey-Washington WD WRAPS 2010-Fish Creek-(07010206-606)-E. coli</v>
      </c>
    </row>
    <row r="3727" spans="1:16" ht="27.95" hidden="1" customHeight="1" x14ac:dyDescent="0.25">
      <c r="A3727" s="203" t="s">
        <v>157</v>
      </c>
      <c r="B3727" s="202" t="s">
        <v>504</v>
      </c>
      <c r="C3727" s="203" t="s">
        <v>2063</v>
      </c>
      <c r="D3727" s="202" t="s">
        <v>2066</v>
      </c>
      <c r="E3727" s="202" t="s">
        <v>2067</v>
      </c>
      <c r="F3727" s="202" t="s">
        <v>505</v>
      </c>
      <c r="G3727" s="253">
        <v>0.8</v>
      </c>
      <c r="H3727" s="361" t="s">
        <v>1390</v>
      </c>
      <c r="I3727" s="359" t="s">
        <v>1383</v>
      </c>
      <c r="J3727" s="358">
        <v>0</v>
      </c>
      <c r="K3727" s="361" t="s">
        <v>1391</v>
      </c>
      <c r="L3727" s="359" t="s">
        <v>1392</v>
      </c>
      <c r="M3727" s="368">
        <v>2013</v>
      </c>
      <c r="N3727" s="205">
        <v>43007</v>
      </c>
      <c r="O3727" s="203"/>
      <c r="P3727" t="str">
        <f t="shared" si="58"/>
        <v>Ramsey-Washington WD WRAPS 2010-Fish Creek-(07010206-606)-E. coli</v>
      </c>
    </row>
    <row r="3728" spans="1:16" ht="27.95" hidden="1" customHeight="1" x14ac:dyDescent="0.25">
      <c r="A3728" s="203" t="s">
        <v>157</v>
      </c>
      <c r="B3728" s="202" t="s">
        <v>504</v>
      </c>
      <c r="C3728" s="203" t="s">
        <v>2063</v>
      </c>
      <c r="D3728" s="202" t="s">
        <v>2066</v>
      </c>
      <c r="E3728" s="202" t="s">
        <v>2067</v>
      </c>
      <c r="F3728" s="202" t="s">
        <v>505</v>
      </c>
      <c r="G3728" s="253">
        <v>0.3</v>
      </c>
      <c r="H3728" s="361" t="s">
        <v>1390</v>
      </c>
      <c r="I3728" s="359" t="s">
        <v>1384</v>
      </c>
      <c r="J3728" s="358">
        <v>0.26</v>
      </c>
      <c r="K3728" s="361" t="s">
        <v>1391</v>
      </c>
      <c r="L3728" s="359" t="s">
        <v>1392</v>
      </c>
      <c r="M3728" s="368">
        <v>2013</v>
      </c>
      <c r="N3728" s="205">
        <v>43007</v>
      </c>
      <c r="O3728" s="203"/>
      <c r="P3728" t="str">
        <f t="shared" si="58"/>
        <v>Ramsey-Washington WD WRAPS 2010-Fish Creek-(07010206-606)-E. coli</v>
      </c>
    </row>
    <row r="3729" spans="1:16" ht="27.95" hidden="1" customHeight="1" x14ac:dyDescent="0.25">
      <c r="A3729" s="203" t="s">
        <v>157</v>
      </c>
      <c r="B3729" s="202" t="s">
        <v>504</v>
      </c>
      <c r="C3729" s="203" t="s">
        <v>2063</v>
      </c>
      <c r="D3729" s="202" t="s">
        <v>2066</v>
      </c>
      <c r="E3729" s="202" t="s">
        <v>2067</v>
      </c>
      <c r="F3729" s="202" t="s">
        <v>505</v>
      </c>
      <c r="G3729" s="253">
        <v>0.1</v>
      </c>
      <c r="H3729" s="361" t="s">
        <v>1390</v>
      </c>
      <c r="I3729" s="359" t="s">
        <v>1385</v>
      </c>
      <c r="J3729" s="358">
        <v>0.62</v>
      </c>
      <c r="K3729" s="361" t="s">
        <v>1391</v>
      </c>
      <c r="L3729" s="359" t="s">
        <v>1392</v>
      </c>
      <c r="M3729" s="368">
        <v>2013</v>
      </c>
      <c r="N3729" s="205">
        <v>43007</v>
      </c>
      <c r="O3729" s="203"/>
      <c r="P3729" t="str">
        <f t="shared" si="58"/>
        <v>Ramsey-Washington WD WRAPS 2010-Fish Creek-(07010206-606)-E. coli</v>
      </c>
    </row>
    <row r="3730" spans="1:16" ht="27.95" hidden="1" customHeight="1" x14ac:dyDescent="0.25">
      <c r="A3730" s="203" t="s">
        <v>157</v>
      </c>
      <c r="B3730" s="202" t="s">
        <v>504</v>
      </c>
      <c r="C3730" s="203" t="s">
        <v>1453</v>
      </c>
      <c r="D3730" s="202" t="s">
        <v>1454</v>
      </c>
      <c r="E3730" s="202" t="s">
        <v>1455</v>
      </c>
      <c r="F3730" s="202" t="s">
        <v>505</v>
      </c>
      <c r="G3730" s="253">
        <v>1.9</v>
      </c>
      <c r="H3730" s="361" t="s">
        <v>1456</v>
      </c>
      <c r="I3730" s="359" t="s">
        <v>1407</v>
      </c>
      <c r="J3730" s="358">
        <v>0</v>
      </c>
      <c r="K3730" s="359" t="s">
        <v>1113</v>
      </c>
      <c r="L3730" s="359" t="s">
        <v>1408</v>
      </c>
      <c r="M3730" s="368">
        <v>2003</v>
      </c>
      <c r="N3730" s="205">
        <v>42061</v>
      </c>
      <c r="O3730" s="203"/>
      <c r="P3730" t="str">
        <f t="shared" si="58"/>
        <v>Rice Creek Watershed District Southwest Urban Lakes - Excess Nutrients TMDL-East Moore-(02-0075-01)-TP</v>
      </c>
    </row>
    <row r="3731" spans="1:16" ht="27.95" hidden="1" customHeight="1" x14ac:dyDescent="0.25">
      <c r="A3731" s="203" t="s">
        <v>157</v>
      </c>
      <c r="B3731" s="202" t="s">
        <v>504</v>
      </c>
      <c r="C3731" s="203" t="s">
        <v>1453</v>
      </c>
      <c r="D3731" s="202" t="s">
        <v>1454</v>
      </c>
      <c r="E3731" s="202" t="s">
        <v>1455</v>
      </c>
      <c r="F3731" s="202" t="s">
        <v>505</v>
      </c>
      <c r="G3731" s="253">
        <v>5.1999999999999998E-3</v>
      </c>
      <c r="H3731" s="361" t="s">
        <v>527</v>
      </c>
      <c r="I3731" s="359" t="s">
        <v>1407</v>
      </c>
      <c r="J3731" s="358">
        <v>0</v>
      </c>
      <c r="K3731" s="359" t="s">
        <v>1113</v>
      </c>
      <c r="L3731" s="359" t="s">
        <v>1392</v>
      </c>
      <c r="M3731" s="368">
        <v>2003</v>
      </c>
      <c r="N3731" s="205">
        <v>42061</v>
      </c>
      <c r="O3731" s="203"/>
      <c r="P3731" t="str">
        <f t="shared" si="58"/>
        <v>Rice Creek Watershed District Southwest Urban Lakes - Excess Nutrients TMDL-East Moore-(02-0075-01)-TP</v>
      </c>
    </row>
    <row r="3732" spans="1:16" ht="27.95" hidden="1" customHeight="1" x14ac:dyDescent="0.25">
      <c r="A3732" s="203" t="s">
        <v>157</v>
      </c>
      <c r="B3732" s="202" t="s">
        <v>504</v>
      </c>
      <c r="C3732" s="203" t="s">
        <v>1453</v>
      </c>
      <c r="D3732" s="202" t="s">
        <v>1482</v>
      </c>
      <c r="E3732" s="202" t="s">
        <v>1483</v>
      </c>
      <c r="F3732" s="202" t="s">
        <v>505</v>
      </c>
      <c r="G3732" s="253">
        <v>20.100000000000001</v>
      </c>
      <c r="H3732" s="361" t="s">
        <v>1456</v>
      </c>
      <c r="I3732" s="359" t="s">
        <v>1407</v>
      </c>
      <c r="J3732" s="358">
        <v>0.4703</v>
      </c>
      <c r="K3732" s="359" t="s">
        <v>1113</v>
      </c>
      <c r="L3732" s="359" t="s">
        <v>1408</v>
      </c>
      <c r="M3732" s="368">
        <v>2003</v>
      </c>
      <c r="N3732" s="205">
        <v>42061</v>
      </c>
      <c r="O3732" s="203"/>
      <c r="P3732" t="str">
        <f t="shared" si="58"/>
        <v>Rice Creek Watershed District Southwest Urban Lakes - Excess Nutrients TMDL-Little Johanna-(62-0058-00)-TP</v>
      </c>
    </row>
    <row r="3733" spans="1:16" ht="27.95" hidden="1" customHeight="1" x14ac:dyDescent="0.25">
      <c r="A3733" s="203" t="s">
        <v>157</v>
      </c>
      <c r="B3733" s="202" t="s">
        <v>504</v>
      </c>
      <c r="C3733" s="203" t="s">
        <v>1453</v>
      </c>
      <c r="D3733" s="202" t="s">
        <v>1482</v>
      </c>
      <c r="E3733" s="202" t="s">
        <v>1483</v>
      </c>
      <c r="F3733" s="202" t="s">
        <v>505</v>
      </c>
      <c r="G3733" s="253">
        <v>5.5E-2</v>
      </c>
      <c r="H3733" s="361" t="s">
        <v>527</v>
      </c>
      <c r="I3733" s="359" t="s">
        <v>1407</v>
      </c>
      <c r="J3733" s="358">
        <v>0.4703</v>
      </c>
      <c r="K3733" s="359" t="s">
        <v>1113</v>
      </c>
      <c r="L3733" s="359" t="s">
        <v>1392</v>
      </c>
      <c r="M3733" s="368">
        <v>2003</v>
      </c>
      <c r="N3733" s="205">
        <v>42061</v>
      </c>
      <c r="O3733" s="203"/>
      <c r="P3733" t="str">
        <f t="shared" si="58"/>
        <v>Rice Creek Watershed District Southwest Urban Lakes - Excess Nutrients TMDL-Little Johanna-(62-0058-00)-TP</v>
      </c>
    </row>
    <row r="3734" spans="1:16" ht="27.95" hidden="1" customHeight="1" x14ac:dyDescent="0.25">
      <c r="A3734" s="203" t="s">
        <v>157</v>
      </c>
      <c r="B3734" s="202" t="s">
        <v>504</v>
      </c>
      <c r="C3734" s="203" t="s">
        <v>1453</v>
      </c>
      <c r="D3734" s="202" t="s">
        <v>1484</v>
      </c>
      <c r="E3734" s="202" t="s">
        <v>1472</v>
      </c>
      <c r="F3734" s="202" t="s">
        <v>505</v>
      </c>
      <c r="G3734" s="253">
        <v>10.8</v>
      </c>
      <c r="H3734" s="361" t="s">
        <v>1456</v>
      </c>
      <c r="I3734" s="359" t="s">
        <v>1407</v>
      </c>
      <c r="J3734" s="358">
        <v>0.45729999999999998</v>
      </c>
      <c r="K3734" s="359" t="s">
        <v>1113</v>
      </c>
      <c r="L3734" s="359" t="s">
        <v>1408</v>
      </c>
      <c r="M3734" s="368">
        <v>2003</v>
      </c>
      <c r="N3734" s="205">
        <v>42061</v>
      </c>
      <c r="O3734" s="203"/>
      <c r="P3734" t="str">
        <f t="shared" si="58"/>
        <v>Rice Creek Watershed District Southwest Urban Lakes - Excess Nutrients TMDL-Long-(62-0067-00)-TP</v>
      </c>
    </row>
    <row r="3735" spans="1:16" ht="27.95" hidden="1" customHeight="1" x14ac:dyDescent="0.25">
      <c r="A3735" s="203" t="s">
        <v>157</v>
      </c>
      <c r="B3735" s="202" t="s">
        <v>504</v>
      </c>
      <c r="C3735" s="203" t="s">
        <v>1453</v>
      </c>
      <c r="D3735" s="202" t="s">
        <v>1484</v>
      </c>
      <c r="E3735" s="202" t="s">
        <v>1472</v>
      </c>
      <c r="F3735" s="202" t="s">
        <v>505</v>
      </c>
      <c r="G3735" s="253">
        <v>0.03</v>
      </c>
      <c r="H3735" s="361" t="s">
        <v>527</v>
      </c>
      <c r="I3735" s="359" t="s">
        <v>1407</v>
      </c>
      <c r="J3735" s="358">
        <v>0.4556</v>
      </c>
      <c r="K3735" s="359" t="s">
        <v>1113</v>
      </c>
      <c r="L3735" s="359" t="s">
        <v>1392</v>
      </c>
      <c r="M3735" s="368">
        <v>2003</v>
      </c>
      <c r="N3735" s="205">
        <v>42061</v>
      </c>
      <c r="O3735" s="203"/>
      <c r="P3735" t="str">
        <f t="shared" si="58"/>
        <v>Rice Creek Watershed District Southwest Urban Lakes - Excess Nutrients TMDL-Long-(62-0067-00)-TP</v>
      </c>
    </row>
    <row r="3736" spans="1:16" ht="27.95" hidden="1" customHeight="1" x14ac:dyDescent="0.25">
      <c r="A3736" s="203" t="s">
        <v>157</v>
      </c>
      <c r="B3736" s="202" t="s">
        <v>504</v>
      </c>
      <c r="C3736" s="203" t="s">
        <v>1453</v>
      </c>
      <c r="D3736" s="202" t="s">
        <v>1457</v>
      </c>
      <c r="E3736" s="202" t="s">
        <v>1458</v>
      </c>
      <c r="F3736" s="202" t="s">
        <v>505</v>
      </c>
      <c r="G3736" s="253">
        <v>27</v>
      </c>
      <c r="H3736" s="361" t="s">
        <v>1456</v>
      </c>
      <c r="I3736" s="359" t="s">
        <v>1407</v>
      </c>
      <c r="J3736" s="358">
        <v>0.45879999999999999</v>
      </c>
      <c r="K3736" s="359" t="s">
        <v>1113</v>
      </c>
      <c r="L3736" s="359" t="s">
        <v>1408</v>
      </c>
      <c r="M3736" s="368">
        <v>2003</v>
      </c>
      <c r="N3736" s="205">
        <v>42061</v>
      </c>
      <c r="O3736" s="203"/>
      <c r="P3736" t="str">
        <f t="shared" si="58"/>
        <v>Rice Creek Watershed District Southwest Urban Lakes - Excess Nutrients TMDL-Pike-(62-0069-00)-TP</v>
      </c>
    </row>
    <row r="3737" spans="1:16" ht="27.95" hidden="1" customHeight="1" x14ac:dyDescent="0.25">
      <c r="A3737" s="203" t="s">
        <v>157</v>
      </c>
      <c r="B3737" s="202" t="s">
        <v>504</v>
      </c>
      <c r="C3737" s="203" t="s">
        <v>1453</v>
      </c>
      <c r="D3737" s="202" t="s">
        <v>1457</v>
      </c>
      <c r="E3737" s="202" t="s">
        <v>1458</v>
      </c>
      <c r="F3737" s="202" t="s">
        <v>505</v>
      </c>
      <c r="G3737" s="253">
        <v>7.3999999999999996E-2</v>
      </c>
      <c r="H3737" s="361" t="s">
        <v>527</v>
      </c>
      <c r="I3737" s="359" t="s">
        <v>1407</v>
      </c>
      <c r="J3737" s="358">
        <v>0.45879999999999999</v>
      </c>
      <c r="K3737" s="359" t="s">
        <v>1113</v>
      </c>
      <c r="L3737" s="359" t="s">
        <v>1392</v>
      </c>
      <c r="M3737" s="368">
        <v>2003</v>
      </c>
      <c r="N3737" s="205">
        <v>42061</v>
      </c>
      <c r="O3737" s="203"/>
      <c r="P3737" t="str">
        <f t="shared" si="58"/>
        <v>Rice Creek Watershed District Southwest Urban Lakes - Excess Nutrients TMDL-Pike-(62-0069-00)-TP</v>
      </c>
    </row>
    <row r="3738" spans="1:16" ht="27.95" hidden="1" customHeight="1" x14ac:dyDescent="0.25">
      <c r="A3738" s="203" t="s">
        <v>157</v>
      </c>
      <c r="B3738" s="202" t="s">
        <v>504</v>
      </c>
      <c r="C3738" s="203" t="s">
        <v>1453</v>
      </c>
      <c r="D3738" s="202" t="s">
        <v>1485</v>
      </c>
      <c r="E3738" s="202" t="s">
        <v>1486</v>
      </c>
      <c r="F3738" s="202" t="s">
        <v>505</v>
      </c>
      <c r="G3738" s="253">
        <v>24</v>
      </c>
      <c r="H3738" s="361" t="s">
        <v>1456</v>
      </c>
      <c r="I3738" s="359" t="s">
        <v>1407</v>
      </c>
      <c r="J3738" s="358">
        <v>0.31030000000000002</v>
      </c>
      <c r="K3738" s="359" t="s">
        <v>1113</v>
      </c>
      <c r="L3738" s="359" t="s">
        <v>1408</v>
      </c>
      <c r="M3738" s="368">
        <v>2003</v>
      </c>
      <c r="N3738" s="205">
        <v>42061</v>
      </c>
      <c r="O3738" s="203"/>
      <c r="P3738" t="str">
        <f t="shared" si="58"/>
        <v>Rice Creek Watershed District Southwest Urban Lakes - Excess Nutrients TMDL-Valentine-(62-0071-00)-TP</v>
      </c>
    </row>
    <row r="3739" spans="1:16" ht="27.95" hidden="1" customHeight="1" x14ac:dyDescent="0.25">
      <c r="A3739" s="203" t="s">
        <v>157</v>
      </c>
      <c r="B3739" s="202" t="s">
        <v>504</v>
      </c>
      <c r="C3739" s="203" t="s">
        <v>1453</v>
      </c>
      <c r="D3739" s="202" t="s">
        <v>1485</v>
      </c>
      <c r="E3739" s="202" t="s">
        <v>1486</v>
      </c>
      <c r="F3739" s="202" t="s">
        <v>505</v>
      </c>
      <c r="G3739" s="253">
        <v>6.6000000000000003E-2</v>
      </c>
      <c r="H3739" s="361" t="s">
        <v>527</v>
      </c>
      <c r="I3739" s="359" t="s">
        <v>1407</v>
      </c>
      <c r="J3739" s="358">
        <v>0.31019999999999998</v>
      </c>
      <c r="K3739" s="359" t="s">
        <v>1113</v>
      </c>
      <c r="L3739" s="359" t="s">
        <v>1392</v>
      </c>
      <c r="M3739" s="368">
        <v>2003</v>
      </c>
      <c r="N3739" s="205">
        <v>42061</v>
      </c>
      <c r="O3739" s="203"/>
      <c r="P3739" t="str">
        <f t="shared" si="58"/>
        <v>Rice Creek Watershed District Southwest Urban Lakes - Excess Nutrients TMDL-Valentine-(62-0071-00)-TP</v>
      </c>
    </row>
    <row r="3740" spans="1:16" ht="27.95" hidden="1" customHeight="1" x14ac:dyDescent="0.25">
      <c r="A3740" s="203" t="s">
        <v>157</v>
      </c>
      <c r="B3740" s="202" t="s">
        <v>504</v>
      </c>
      <c r="C3740" s="203" t="s">
        <v>1453</v>
      </c>
      <c r="D3740" s="202" t="s">
        <v>2108</v>
      </c>
      <c r="E3740" s="202" t="s">
        <v>2109</v>
      </c>
      <c r="F3740" s="202" t="s">
        <v>505</v>
      </c>
      <c r="G3740" s="253">
        <v>1.3</v>
      </c>
      <c r="H3740" s="361" t="s">
        <v>1456</v>
      </c>
      <c r="I3740" s="359" t="s">
        <v>1407</v>
      </c>
      <c r="J3740" s="358">
        <v>0</v>
      </c>
      <c r="K3740" s="359" t="s">
        <v>1113</v>
      </c>
      <c r="L3740" s="359" t="s">
        <v>1408</v>
      </c>
      <c r="M3740" s="368">
        <v>2003</v>
      </c>
      <c r="N3740" s="205">
        <v>42061</v>
      </c>
      <c r="O3740" s="203"/>
      <c r="P3740" t="str">
        <f t="shared" si="58"/>
        <v>Rice Creek Watershed District Southwest Urban Lakes - Excess Nutrients TMDL-Island (Basin S.of I-694)-(62-0075-01)-TP</v>
      </c>
    </row>
    <row r="3741" spans="1:16" ht="27.95" hidden="1" customHeight="1" x14ac:dyDescent="0.25">
      <c r="A3741" s="203" t="s">
        <v>157</v>
      </c>
      <c r="B3741" s="202" t="s">
        <v>504</v>
      </c>
      <c r="C3741" s="203" t="s">
        <v>1453</v>
      </c>
      <c r="D3741" s="202" t="s">
        <v>2108</v>
      </c>
      <c r="E3741" s="202" t="s">
        <v>2109</v>
      </c>
      <c r="F3741" s="202" t="s">
        <v>505</v>
      </c>
      <c r="G3741" s="253">
        <v>3.5999999999999999E-3</v>
      </c>
      <c r="H3741" s="361" t="s">
        <v>527</v>
      </c>
      <c r="I3741" s="359" t="s">
        <v>1407</v>
      </c>
      <c r="J3741" s="358">
        <v>0</v>
      </c>
      <c r="K3741" s="359" t="s">
        <v>1113</v>
      </c>
      <c r="L3741" s="359" t="s">
        <v>1392</v>
      </c>
      <c r="M3741" s="368">
        <v>2003</v>
      </c>
      <c r="N3741" s="205">
        <v>42061</v>
      </c>
      <c r="O3741" s="203"/>
      <c r="P3741" t="str">
        <f t="shared" si="58"/>
        <v>Rice Creek Watershed District Southwest Urban Lakes - Excess Nutrients TMDL-Island (Basin S.of I-694)-(62-0075-01)-TP</v>
      </c>
    </row>
    <row r="3742" spans="1:16" ht="27.95" hidden="1" customHeight="1" x14ac:dyDescent="0.25">
      <c r="A3742" s="203" t="s">
        <v>157</v>
      </c>
      <c r="B3742" s="202" t="s">
        <v>504</v>
      </c>
      <c r="C3742" s="203" t="s">
        <v>1453</v>
      </c>
      <c r="D3742" s="202" t="s">
        <v>2110</v>
      </c>
      <c r="E3742" s="202" t="s">
        <v>2111</v>
      </c>
      <c r="F3742" s="202" t="s">
        <v>505</v>
      </c>
      <c r="G3742" s="253">
        <v>2</v>
      </c>
      <c r="H3742" s="361" t="s">
        <v>1456</v>
      </c>
      <c r="I3742" s="359" t="s">
        <v>1407</v>
      </c>
      <c r="J3742" s="358">
        <v>0</v>
      </c>
      <c r="K3742" s="359" t="s">
        <v>1113</v>
      </c>
      <c r="L3742" s="359" t="s">
        <v>1408</v>
      </c>
      <c r="M3742" s="368">
        <v>2003</v>
      </c>
      <c r="N3742" s="205">
        <v>42061</v>
      </c>
      <c r="O3742" s="203"/>
      <c r="P3742" t="str">
        <f t="shared" si="58"/>
        <v>Rice Creek Watershed District Southwest Urban Lakes - Excess Nutrients TMDL-ISLAND (BASIN N. OF I-694)-(62-0075-02)-TP</v>
      </c>
    </row>
    <row r="3743" spans="1:16" ht="27.95" hidden="1" customHeight="1" x14ac:dyDescent="0.25">
      <c r="A3743" s="203" t="s">
        <v>157</v>
      </c>
      <c r="B3743" s="202" t="s">
        <v>504</v>
      </c>
      <c r="C3743" s="203" t="s">
        <v>1453</v>
      </c>
      <c r="D3743" s="202" t="s">
        <v>2110</v>
      </c>
      <c r="E3743" s="202" t="s">
        <v>2111</v>
      </c>
      <c r="F3743" s="202" t="s">
        <v>505</v>
      </c>
      <c r="G3743" s="253">
        <v>5.4000000000000003E-3</v>
      </c>
      <c r="H3743" s="361" t="s">
        <v>527</v>
      </c>
      <c r="I3743" s="359" t="s">
        <v>1407</v>
      </c>
      <c r="J3743" s="358">
        <v>0</v>
      </c>
      <c r="K3743" s="359" t="s">
        <v>1113</v>
      </c>
      <c r="L3743" s="359" t="s">
        <v>1392</v>
      </c>
      <c r="M3743" s="368">
        <v>2003</v>
      </c>
      <c r="N3743" s="205">
        <v>42061</v>
      </c>
      <c r="O3743" s="203"/>
      <c r="P3743" t="str">
        <f t="shared" si="58"/>
        <v>Rice Creek Watershed District Southwest Urban Lakes - Excess Nutrients TMDL-ISLAND (BASIN N. OF I-694)-(62-0075-02)-TP</v>
      </c>
    </row>
    <row r="3744" spans="1:16" ht="27.95" hidden="1" customHeight="1" x14ac:dyDescent="0.25">
      <c r="A3744" s="203" t="s">
        <v>157</v>
      </c>
      <c r="B3744" s="202" t="s">
        <v>504</v>
      </c>
      <c r="C3744" s="203" t="s">
        <v>1415</v>
      </c>
      <c r="D3744" s="202" t="s">
        <v>1416</v>
      </c>
      <c r="E3744" s="202" t="s">
        <v>1417</v>
      </c>
      <c r="F3744" s="202" t="s">
        <v>505</v>
      </c>
      <c r="G3744" s="253">
        <v>0.08</v>
      </c>
      <c r="H3744" s="361" t="s">
        <v>1400</v>
      </c>
      <c r="I3744" s="359" t="s">
        <v>1379</v>
      </c>
      <c r="J3744" s="274">
        <v>0.57999999999999996</v>
      </c>
      <c r="K3744" s="361" t="s">
        <v>1391</v>
      </c>
      <c r="L3744" s="359" t="s">
        <v>1392</v>
      </c>
      <c r="M3744" s="368">
        <v>2006</v>
      </c>
      <c r="N3744" s="205">
        <v>43004</v>
      </c>
      <c r="O3744" s="203" t="s">
        <v>1418</v>
      </c>
      <c r="P3744" t="str">
        <f t="shared" si="58"/>
        <v>Rum River WRAPS 2013-Cedar Creek-(07010207-521)-E. coli</v>
      </c>
    </row>
    <row r="3745" spans="1:16" ht="27.95" hidden="1" customHeight="1" x14ac:dyDescent="0.25">
      <c r="A3745" s="203" t="s">
        <v>157</v>
      </c>
      <c r="B3745" s="202" t="s">
        <v>504</v>
      </c>
      <c r="C3745" s="203" t="s">
        <v>1415</v>
      </c>
      <c r="D3745" s="202" t="s">
        <v>1416</v>
      </c>
      <c r="E3745" s="202" t="s">
        <v>1417</v>
      </c>
      <c r="F3745" s="202" t="s">
        <v>505</v>
      </c>
      <c r="G3745" s="253">
        <v>0.04</v>
      </c>
      <c r="H3745" s="361" t="s">
        <v>1400</v>
      </c>
      <c r="I3745" s="359" t="s">
        <v>1382</v>
      </c>
      <c r="J3745" s="274">
        <v>0.57999999999999996</v>
      </c>
      <c r="K3745" s="361" t="s">
        <v>1391</v>
      </c>
      <c r="L3745" s="359" t="s">
        <v>1392</v>
      </c>
      <c r="M3745" s="368">
        <v>2006</v>
      </c>
      <c r="N3745" s="205">
        <v>43004</v>
      </c>
      <c r="O3745" s="203" t="s">
        <v>1418</v>
      </c>
      <c r="P3745" t="str">
        <f t="shared" si="58"/>
        <v>Rum River WRAPS 2013-Cedar Creek-(07010207-521)-E. coli</v>
      </c>
    </row>
    <row r="3746" spans="1:16" ht="27.95" hidden="1" customHeight="1" x14ac:dyDescent="0.25">
      <c r="A3746" s="203" t="s">
        <v>157</v>
      </c>
      <c r="B3746" s="202" t="s">
        <v>504</v>
      </c>
      <c r="C3746" s="203" t="s">
        <v>1415</v>
      </c>
      <c r="D3746" s="202" t="s">
        <v>1416</v>
      </c>
      <c r="E3746" s="202" t="s">
        <v>1417</v>
      </c>
      <c r="F3746" s="202" t="s">
        <v>505</v>
      </c>
      <c r="G3746" s="253">
        <v>0.03</v>
      </c>
      <c r="H3746" s="361" t="s">
        <v>1400</v>
      </c>
      <c r="I3746" s="359" t="s">
        <v>1383</v>
      </c>
      <c r="J3746" s="274">
        <v>0.57999999999999996</v>
      </c>
      <c r="K3746" s="361" t="s">
        <v>1391</v>
      </c>
      <c r="L3746" s="359" t="s">
        <v>1392</v>
      </c>
      <c r="M3746" s="368">
        <v>2006</v>
      </c>
      <c r="N3746" s="205">
        <v>43004</v>
      </c>
      <c r="O3746" s="203" t="s">
        <v>1418</v>
      </c>
      <c r="P3746" t="str">
        <f t="shared" si="58"/>
        <v>Rum River WRAPS 2013-Cedar Creek-(07010207-521)-E. coli</v>
      </c>
    </row>
    <row r="3747" spans="1:16" ht="27.95" hidden="1" customHeight="1" x14ac:dyDescent="0.25">
      <c r="A3747" s="203" t="s">
        <v>157</v>
      </c>
      <c r="B3747" s="202" t="s">
        <v>504</v>
      </c>
      <c r="C3747" s="203" t="s">
        <v>1415</v>
      </c>
      <c r="D3747" s="202" t="s">
        <v>1416</v>
      </c>
      <c r="E3747" s="202" t="s">
        <v>1417</v>
      </c>
      <c r="F3747" s="202" t="s">
        <v>505</v>
      </c>
      <c r="G3747" s="253">
        <v>0.02</v>
      </c>
      <c r="H3747" s="361" t="s">
        <v>1400</v>
      </c>
      <c r="I3747" s="359" t="s">
        <v>1384</v>
      </c>
      <c r="J3747" s="274">
        <v>0.57999999999999996</v>
      </c>
      <c r="K3747" s="361" t="s">
        <v>1391</v>
      </c>
      <c r="L3747" s="359" t="s">
        <v>1392</v>
      </c>
      <c r="M3747" s="368">
        <v>2006</v>
      </c>
      <c r="N3747" s="205">
        <v>43004</v>
      </c>
      <c r="O3747" s="203" t="s">
        <v>1418</v>
      </c>
      <c r="P3747" t="str">
        <f t="shared" si="58"/>
        <v>Rum River WRAPS 2013-Cedar Creek-(07010207-521)-E. coli</v>
      </c>
    </row>
    <row r="3748" spans="1:16" ht="27.95" hidden="1" customHeight="1" x14ac:dyDescent="0.25">
      <c r="A3748" s="203" t="s">
        <v>157</v>
      </c>
      <c r="B3748" s="202" t="s">
        <v>504</v>
      </c>
      <c r="C3748" s="203" t="s">
        <v>1415</v>
      </c>
      <c r="D3748" s="202" t="s">
        <v>1416</v>
      </c>
      <c r="E3748" s="202" t="s">
        <v>1417</v>
      </c>
      <c r="F3748" s="202" t="s">
        <v>505</v>
      </c>
      <c r="G3748" s="253">
        <v>0.01</v>
      </c>
      <c r="H3748" s="361" t="s">
        <v>1400</v>
      </c>
      <c r="I3748" s="359" t="s">
        <v>1385</v>
      </c>
      <c r="J3748" s="274">
        <v>0.57999999999999996</v>
      </c>
      <c r="K3748" s="361" t="s">
        <v>1391</v>
      </c>
      <c r="L3748" s="359" t="s">
        <v>1392</v>
      </c>
      <c r="M3748" s="368">
        <v>2006</v>
      </c>
      <c r="N3748" s="205">
        <v>43004</v>
      </c>
      <c r="O3748" s="203" t="s">
        <v>1418</v>
      </c>
      <c r="P3748" t="str">
        <f t="shared" si="58"/>
        <v>Rum River WRAPS 2013-Cedar Creek-(07010207-521)-E. coli</v>
      </c>
    </row>
    <row r="3749" spans="1:16" ht="27.95" hidden="1" customHeight="1" x14ac:dyDescent="0.25">
      <c r="A3749" s="203" t="s">
        <v>157</v>
      </c>
      <c r="B3749" s="202" t="s">
        <v>504</v>
      </c>
      <c r="C3749" s="203" t="s">
        <v>1911</v>
      </c>
      <c r="D3749" s="202" t="s">
        <v>1912</v>
      </c>
      <c r="E3749" s="202" t="s">
        <v>1913</v>
      </c>
      <c r="F3749" s="202" t="s">
        <v>475</v>
      </c>
      <c r="G3749" s="253">
        <v>374.8</v>
      </c>
      <c r="H3749" s="361" t="s">
        <v>1456</v>
      </c>
      <c r="I3749" s="359" t="s">
        <v>1407</v>
      </c>
      <c r="J3749" s="358">
        <v>0.35389999999999999</v>
      </c>
      <c r="K3749" s="359" t="s">
        <v>1113</v>
      </c>
      <c r="L3749" s="359" t="s">
        <v>1408</v>
      </c>
      <c r="M3749" s="368">
        <v>2002</v>
      </c>
      <c r="N3749" s="205">
        <v>40081</v>
      </c>
      <c r="O3749" s="203" t="s">
        <v>1914</v>
      </c>
      <c r="P3749" t="str">
        <f t="shared" si="58"/>
        <v>Schmidt, Pomerleau, and Bass Lakes TMDLs-Bass-(27-0098-00)-TP</v>
      </c>
    </row>
    <row r="3750" spans="1:16" ht="27.95" hidden="1" customHeight="1" x14ac:dyDescent="0.25">
      <c r="A3750" s="203" t="s">
        <v>157</v>
      </c>
      <c r="B3750" s="202" t="s">
        <v>504</v>
      </c>
      <c r="C3750" s="203" t="s">
        <v>1911</v>
      </c>
      <c r="D3750" s="202" t="s">
        <v>1912</v>
      </c>
      <c r="E3750" s="202" t="s">
        <v>1913</v>
      </c>
      <c r="F3750" s="202" t="s">
        <v>475</v>
      </c>
      <c r="G3750" s="253">
        <v>1.03</v>
      </c>
      <c r="H3750" s="361" t="s">
        <v>527</v>
      </c>
      <c r="I3750" s="359" t="s">
        <v>1407</v>
      </c>
      <c r="J3750" s="358">
        <v>0.35220000000000001</v>
      </c>
      <c r="K3750" s="359" t="s">
        <v>1113</v>
      </c>
      <c r="L3750" s="359" t="s">
        <v>1392</v>
      </c>
      <c r="M3750" s="368">
        <v>2002</v>
      </c>
      <c r="N3750" s="205">
        <v>40081</v>
      </c>
      <c r="O3750" s="203" t="s">
        <v>1914</v>
      </c>
      <c r="P3750" t="str">
        <f t="shared" si="58"/>
        <v>Schmidt, Pomerleau, and Bass Lakes TMDLs-Bass-(27-0098-00)-TP</v>
      </c>
    </row>
    <row r="3751" spans="1:16" ht="27.95" hidden="1" customHeight="1" x14ac:dyDescent="0.25">
      <c r="A3751" s="203" t="s">
        <v>157</v>
      </c>
      <c r="B3751" s="202" t="s">
        <v>504</v>
      </c>
      <c r="C3751" s="203" t="s">
        <v>1580</v>
      </c>
      <c r="D3751" s="202" t="s">
        <v>583</v>
      </c>
      <c r="E3751" s="202" t="s">
        <v>1581</v>
      </c>
      <c r="F3751" s="202" t="s">
        <v>475</v>
      </c>
      <c r="G3751" s="253">
        <v>11.8</v>
      </c>
      <c r="H3751" s="361" t="s">
        <v>527</v>
      </c>
      <c r="I3751" s="359" t="s">
        <v>1407</v>
      </c>
      <c r="J3751" s="358">
        <v>0</v>
      </c>
      <c r="K3751" s="359" t="s">
        <v>1582</v>
      </c>
      <c r="L3751" s="359" t="s">
        <v>1392</v>
      </c>
      <c r="M3751" s="368">
        <v>2008</v>
      </c>
      <c r="N3751" s="205">
        <v>40851</v>
      </c>
      <c r="O3751" s="203"/>
      <c r="P3751" t="str">
        <f t="shared" si="58"/>
        <v>Shingle Creek and Bass Creek Biota and DO TMDLs-Shingle Creek; Lower Shingle Creek (County Ditch 13)-(07010206-506)-Nitrogenous Biological Oxygen Demand</v>
      </c>
    </row>
    <row r="3752" spans="1:16" ht="27.95" hidden="1" customHeight="1" x14ac:dyDescent="0.25">
      <c r="A3752" s="203" t="s">
        <v>157</v>
      </c>
      <c r="B3752" s="202" t="s">
        <v>504</v>
      </c>
      <c r="C3752" s="203" t="s">
        <v>1580</v>
      </c>
      <c r="D3752" s="202" t="s">
        <v>583</v>
      </c>
      <c r="E3752" s="202" t="s">
        <v>1583</v>
      </c>
      <c r="F3752" s="202" t="s">
        <v>475</v>
      </c>
      <c r="G3752" s="253">
        <v>35.799999999999997</v>
      </c>
      <c r="H3752" s="361" t="s">
        <v>527</v>
      </c>
      <c r="I3752" s="359" t="s">
        <v>1407</v>
      </c>
      <c r="J3752" s="358">
        <v>0</v>
      </c>
      <c r="K3752" s="359" t="s">
        <v>1582</v>
      </c>
      <c r="L3752" s="359" t="s">
        <v>1392</v>
      </c>
      <c r="M3752" s="368">
        <v>2008</v>
      </c>
      <c r="N3752" s="205">
        <v>40851</v>
      </c>
      <c r="O3752" s="203"/>
      <c r="P3752" t="str">
        <f t="shared" si="58"/>
        <v>Shingle Creek and Bass Creek Biota and DO TMDLs-Shingle Creek; Upper Shingle Creek (County Ditch 13)-(07010206-506)-Nitrogenous Biological Oxygen Demand</v>
      </c>
    </row>
    <row r="3753" spans="1:16" ht="27.95" hidden="1" customHeight="1" x14ac:dyDescent="0.25">
      <c r="A3753" s="203" t="s">
        <v>157</v>
      </c>
      <c r="B3753" s="202" t="s">
        <v>504</v>
      </c>
      <c r="C3753" s="203" t="s">
        <v>1580</v>
      </c>
      <c r="D3753" s="202" t="s">
        <v>1602</v>
      </c>
      <c r="E3753" s="202" t="s">
        <v>1603</v>
      </c>
      <c r="F3753" s="202" t="s">
        <v>475</v>
      </c>
      <c r="G3753" s="253">
        <v>35.799999999999997</v>
      </c>
      <c r="H3753" s="361" t="s">
        <v>527</v>
      </c>
      <c r="I3753" s="359" t="s">
        <v>1407</v>
      </c>
      <c r="J3753" s="358">
        <v>0</v>
      </c>
      <c r="K3753" s="359" t="s">
        <v>1582</v>
      </c>
      <c r="L3753" s="359" t="s">
        <v>1392</v>
      </c>
      <c r="M3753" s="368">
        <v>2008</v>
      </c>
      <c r="N3753" s="205">
        <v>40851</v>
      </c>
      <c r="O3753" s="203"/>
      <c r="P3753" t="str">
        <f t="shared" si="58"/>
        <v>Shingle Creek and Bass Creek Biota and DO TMDLs-Bass Creek-(07010206-527)-Nitrogenous Biological Oxygen Demand</v>
      </c>
    </row>
    <row r="3754" spans="1:16" ht="27.95" hidden="1" customHeight="1" x14ac:dyDescent="0.25">
      <c r="A3754" s="203" t="s">
        <v>157</v>
      </c>
      <c r="B3754" s="202" t="s">
        <v>504</v>
      </c>
      <c r="C3754" s="203" t="s">
        <v>591</v>
      </c>
      <c r="D3754" s="202" t="s">
        <v>583</v>
      </c>
      <c r="E3754" s="202" t="s">
        <v>1584</v>
      </c>
      <c r="F3754" s="202" t="s">
        <v>475</v>
      </c>
      <c r="G3754" s="253"/>
      <c r="H3754" s="361"/>
      <c r="I3754" s="359" t="s">
        <v>594</v>
      </c>
      <c r="J3754" s="358">
        <v>0.6</v>
      </c>
      <c r="K3754" s="359" t="s">
        <v>8</v>
      </c>
      <c r="L3754" s="359" t="s">
        <v>1392</v>
      </c>
      <c r="M3754" s="368" t="s">
        <v>1407</v>
      </c>
      <c r="N3754" s="205"/>
      <c r="O3754" s="203"/>
      <c r="P3754" t="str">
        <f t="shared" si="58"/>
        <v>Shingle Creek Chloride TMDL-Shingle Creek (County Ditch 13)-(07010206-506)-Chloride</v>
      </c>
    </row>
    <row r="3755" spans="1:16" ht="27.95" hidden="1" customHeight="1" x14ac:dyDescent="0.25">
      <c r="A3755" s="203" t="s">
        <v>157</v>
      </c>
      <c r="B3755" s="202" t="s">
        <v>504</v>
      </c>
      <c r="C3755" s="203" t="s">
        <v>591</v>
      </c>
      <c r="D3755" s="202" t="s">
        <v>583</v>
      </c>
      <c r="E3755" s="202" t="s">
        <v>1584</v>
      </c>
      <c r="F3755" s="202" t="s">
        <v>475</v>
      </c>
      <c r="G3755" s="253"/>
      <c r="H3755" s="361"/>
      <c r="I3755" s="359" t="s">
        <v>593</v>
      </c>
      <c r="J3755" s="358">
        <v>0.67</v>
      </c>
      <c r="K3755" s="359" t="s">
        <v>8</v>
      </c>
      <c r="L3755" s="359" t="s">
        <v>1392</v>
      </c>
      <c r="M3755" s="368" t="s">
        <v>1407</v>
      </c>
      <c r="N3755" s="205"/>
      <c r="O3755" s="203"/>
      <c r="P3755" t="str">
        <f t="shared" si="58"/>
        <v>Shingle Creek Chloride TMDL-Shingle Creek (County Ditch 13)-(07010206-506)-Chloride</v>
      </c>
    </row>
    <row r="3756" spans="1:16" ht="27.95" hidden="1" customHeight="1" x14ac:dyDescent="0.25">
      <c r="A3756" s="203" t="s">
        <v>157</v>
      </c>
      <c r="B3756" s="202" t="s">
        <v>504</v>
      </c>
      <c r="C3756" s="203" t="s">
        <v>591</v>
      </c>
      <c r="D3756" s="202" t="s">
        <v>583</v>
      </c>
      <c r="E3756" s="202" t="s">
        <v>1584</v>
      </c>
      <c r="F3756" s="202" t="s">
        <v>475</v>
      </c>
      <c r="G3756" s="253">
        <v>23.2</v>
      </c>
      <c r="H3756" s="361" t="s">
        <v>488</v>
      </c>
      <c r="I3756" s="359" t="s">
        <v>1379</v>
      </c>
      <c r="J3756" s="359" t="s">
        <v>1380</v>
      </c>
      <c r="K3756" s="359" t="s">
        <v>8</v>
      </c>
      <c r="L3756" s="359" t="s">
        <v>1392</v>
      </c>
      <c r="M3756" s="370">
        <v>2003</v>
      </c>
      <c r="N3756" s="205">
        <v>39127</v>
      </c>
      <c r="O3756" s="203"/>
      <c r="P3756" t="str">
        <f t="shared" si="58"/>
        <v>Shingle Creek Chloride TMDL-Shingle Creek (County Ditch 13)-(07010206-506)-Chloride</v>
      </c>
    </row>
    <row r="3757" spans="1:16" ht="27.95" hidden="1" customHeight="1" x14ac:dyDescent="0.25">
      <c r="A3757" s="203" t="s">
        <v>157</v>
      </c>
      <c r="B3757" s="202" t="s">
        <v>504</v>
      </c>
      <c r="C3757" s="203" t="s">
        <v>591</v>
      </c>
      <c r="D3757" s="202" t="s">
        <v>583</v>
      </c>
      <c r="E3757" s="202" t="s">
        <v>1584</v>
      </c>
      <c r="F3757" s="202" t="s">
        <v>475</v>
      </c>
      <c r="G3757" s="253">
        <v>7.2</v>
      </c>
      <c r="H3757" s="361" t="s">
        <v>488</v>
      </c>
      <c r="I3757" s="359" t="s">
        <v>1382</v>
      </c>
      <c r="J3757" s="359" t="s">
        <v>1380</v>
      </c>
      <c r="K3757" s="359" t="s">
        <v>8</v>
      </c>
      <c r="L3757" s="359" t="s">
        <v>1392</v>
      </c>
      <c r="M3757" s="370">
        <v>2003</v>
      </c>
      <c r="N3757" s="205">
        <v>39127</v>
      </c>
      <c r="O3757" s="203"/>
      <c r="P3757" t="str">
        <f t="shared" si="58"/>
        <v>Shingle Creek Chloride TMDL-Shingle Creek (County Ditch 13)-(07010206-506)-Chloride</v>
      </c>
    </row>
    <row r="3758" spans="1:16" ht="27.95" hidden="1" customHeight="1" x14ac:dyDescent="0.25">
      <c r="A3758" s="203" t="s">
        <v>157</v>
      </c>
      <c r="B3758" s="202" t="s">
        <v>504</v>
      </c>
      <c r="C3758" s="203" t="s">
        <v>591</v>
      </c>
      <c r="D3758" s="202" t="s">
        <v>583</v>
      </c>
      <c r="E3758" s="202" t="s">
        <v>1584</v>
      </c>
      <c r="F3758" s="202" t="s">
        <v>475</v>
      </c>
      <c r="G3758" s="253">
        <v>2.9</v>
      </c>
      <c r="H3758" s="361" t="s">
        <v>488</v>
      </c>
      <c r="I3758" s="359" t="s">
        <v>1383</v>
      </c>
      <c r="J3758" s="359" t="s">
        <v>1380</v>
      </c>
      <c r="K3758" s="359" t="s">
        <v>8</v>
      </c>
      <c r="L3758" s="359" t="s">
        <v>1392</v>
      </c>
      <c r="M3758" s="370">
        <v>2003</v>
      </c>
      <c r="N3758" s="205">
        <v>39127</v>
      </c>
      <c r="O3758" s="203"/>
      <c r="P3758" t="str">
        <f t="shared" si="58"/>
        <v>Shingle Creek Chloride TMDL-Shingle Creek (County Ditch 13)-(07010206-506)-Chloride</v>
      </c>
    </row>
    <row r="3759" spans="1:16" ht="27.95" hidden="1" customHeight="1" x14ac:dyDescent="0.25">
      <c r="A3759" s="203" t="s">
        <v>157</v>
      </c>
      <c r="B3759" s="202" t="s">
        <v>504</v>
      </c>
      <c r="C3759" s="203" t="s">
        <v>591</v>
      </c>
      <c r="D3759" s="202" t="s">
        <v>583</v>
      </c>
      <c r="E3759" s="202" t="s">
        <v>1584</v>
      </c>
      <c r="F3759" s="202" t="s">
        <v>475</v>
      </c>
      <c r="G3759" s="253">
        <v>1.8</v>
      </c>
      <c r="H3759" s="361" t="s">
        <v>488</v>
      </c>
      <c r="I3759" s="359" t="s">
        <v>1384</v>
      </c>
      <c r="J3759" s="359" t="s">
        <v>1380</v>
      </c>
      <c r="K3759" s="359" t="s">
        <v>8</v>
      </c>
      <c r="L3759" s="359" t="s">
        <v>1392</v>
      </c>
      <c r="M3759" s="370">
        <v>2003</v>
      </c>
      <c r="N3759" s="205">
        <v>39127</v>
      </c>
      <c r="O3759" s="203"/>
      <c r="P3759" t="str">
        <f t="shared" si="58"/>
        <v>Shingle Creek Chloride TMDL-Shingle Creek (County Ditch 13)-(07010206-506)-Chloride</v>
      </c>
    </row>
    <row r="3760" spans="1:16" ht="27.95" hidden="1" customHeight="1" x14ac:dyDescent="0.25">
      <c r="A3760" s="203" t="s">
        <v>157</v>
      </c>
      <c r="B3760" s="202" t="s">
        <v>504</v>
      </c>
      <c r="C3760" s="203" t="s">
        <v>591</v>
      </c>
      <c r="D3760" s="202" t="s">
        <v>583</v>
      </c>
      <c r="E3760" s="202" t="s">
        <v>1584</v>
      </c>
      <c r="F3760" s="202" t="s">
        <v>475</v>
      </c>
      <c r="G3760" s="253">
        <v>0.3</v>
      </c>
      <c r="H3760" s="361" t="s">
        <v>488</v>
      </c>
      <c r="I3760" s="359" t="s">
        <v>1385</v>
      </c>
      <c r="J3760" s="359" t="s">
        <v>1380</v>
      </c>
      <c r="K3760" s="359" t="s">
        <v>8</v>
      </c>
      <c r="L3760" s="359" t="s">
        <v>1392</v>
      </c>
      <c r="M3760" s="370">
        <v>2003</v>
      </c>
      <c r="N3760" s="205">
        <v>39127</v>
      </c>
      <c r="O3760" s="203"/>
      <c r="P3760" t="str">
        <f t="shared" si="58"/>
        <v>Shingle Creek Chloride TMDL-Shingle Creek (County Ditch 13)-(07010206-506)-Chloride</v>
      </c>
    </row>
    <row r="3761" spans="1:16" ht="27.95" hidden="1" customHeight="1" x14ac:dyDescent="0.25">
      <c r="A3761" s="203" t="s">
        <v>157</v>
      </c>
      <c r="B3761" s="202" t="s">
        <v>504</v>
      </c>
      <c r="C3761" s="203" t="s">
        <v>1403</v>
      </c>
      <c r="D3761" s="202" t="s">
        <v>1404</v>
      </c>
      <c r="E3761" s="202" t="s">
        <v>1405</v>
      </c>
      <c r="F3761" s="202" t="s">
        <v>475</v>
      </c>
      <c r="G3761" s="253">
        <v>154</v>
      </c>
      <c r="H3761" s="361" t="s">
        <v>1406</v>
      </c>
      <c r="I3761" s="359" t="s">
        <v>1407</v>
      </c>
      <c r="J3761" s="359" t="s">
        <v>1380</v>
      </c>
      <c r="K3761" s="359" t="s">
        <v>22</v>
      </c>
      <c r="L3761" s="359" t="s">
        <v>1408</v>
      </c>
      <c r="M3761" s="368" t="s">
        <v>1407</v>
      </c>
      <c r="N3761" s="205">
        <v>42486</v>
      </c>
      <c r="O3761" s="203"/>
      <c r="P3761" t="str">
        <f t="shared" si="58"/>
        <v>South Metro Mississippi TSS TMDL-Mississippi River-(07040001-531)-TSS</v>
      </c>
    </row>
    <row r="3762" spans="1:16" ht="27.95" hidden="1" customHeight="1" x14ac:dyDescent="0.25">
      <c r="A3762" s="203" t="s">
        <v>157</v>
      </c>
      <c r="B3762" s="202" t="s">
        <v>504</v>
      </c>
      <c r="C3762" s="203" t="s">
        <v>1876</v>
      </c>
      <c r="D3762" s="202" t="s">
        <v>533</v>
      </c>
      <c r="E3762" s="202" t="s">
        <v>1877</v>
      </c>
      <c r="F3762" s="202" t="s">
        <v>505</v>
      </c>
      <c r="G3762" s="253">
        <v>79</v>
      </c>
      <c r="H3762" s="361" t="s">
        <v>1878</v>
      </c>
      <c r="I3762" s="359" t="s">
        <v>1407</v>
      </c>
      <c r="J3762" s="358">
        <v>0.15049999999999999</v>
      </c>
      <c r="K3762" s="359" t="s">
        <v>1113</v>
      </c>
      <c r="L3762" s="359" t="s">
        <v>1408</v>
      </c>
      <c r="M3762" s="368">
        <v>2004</v>
      </c>
      <c r="N3762" s="205">
        <v>40765</v>
      </c>
      <c r="O3762" s="361" t="s">
        <v>1879</v>
      </c>
      <c r="P3762" t="str">
        <f t="shared" si="58"/>
        <v>Sweeney Lake TMDL-Sweeney-(27-0035-01)-TP</v>
      </c>
    </row>
    <row r="3763" spans="1:16" ht="27.95" hidden="1" customHeight="1" x14ac:dyDescent="0.25">
      <c r="A3763" s="203" t="s">
        <v>157</v>
      </c>
      <c r="B3763" s="202" t="s">
        <v>504</v>
      </c>
      <c r="C3763" s="203" t="s">
        <v>1876</v>
      </c>
      <c r="D3763" s="202" t="s">
        <v>533</v>
      </c>
      <c r="E3763" s="202" t="s">
        <v>1877</v>
      </c>
      <c r="F3763" s="202" t="s">
        <v>505</v>
      </c>
      <c r="G3763" s="253">
        <v>0.65</v>
      </c>
      <c r="H3763" s="361" t="s">
        <v>1450</v>
      </c>
      <c r="I3763" s="359" t="s">
        <v>1407</v>
      </c>
      <c r="J3763" s="358">
        <v>0.15049999999999999</v>
      </c>
      <c r="K3763" s="359" t="s">
        <v>1113</v>
      </c>
      <c r="L3763" s="359" t="s">
        <v>1392</v>
      </c>
      <c r="M3763" s="368">
        <v>2004</v>
      </c>
      <c r="N3763" s="205">
        <v>40765</v>
      </c>
      <c r="O3763" s="361" t="s">
        <v>1879</v>
      </c>
      <c r="P3763" t="str">
        <f t="shared" si="58"/>
        <v>Sweeney Lake TMDL-Sweeney-(27-0035-01)-TP</v>
      </c>
    </row>
    <row r="3764" spans="1:16" ht="27.95" hidden="1" customHeight="1" x14ac:dyDescent="0.25">
      <c r="A3764" s="203" t="s">
        <v>157</v>
      </c>
      <c r="B3764" s="202" t="s">
        <v>504</v>
      </c>
      <c r="C3764" s="203" t="s">
        <v>1586</v>
      </c>
      <c r="D3764" s="202" t="s">
        <v>648</v>
      </c>
      <c r="E3764" s="202" t="s">
        <v>1594</v>
      </c>
      <c r="F3764" s="202" t="s">
        <v>475</v>
      </c>
      <c r="G3764" s="253">
        <v>141</v>
      </c>
      <c r="H3764" s="361" t="s">
        <v>1588</v>
      </c>
      <c r="I3764" s="359" t="s">
        <v>1407</v>
      </c>
      <c r="J3764" s="359" t="s">
        <v>1380</v>
      </c>
      <c r="K3764" s="359" t="s">
        <v>1113</v>
      </c>
      <c r="L3764" s="359" t="s">
        <v>1408</v>
      </c>
      <c r="M3764" s="368">
        <v>1999</v>
      </c>
      <c r="N3764" s="205">
        <v>39395</v>
      </c>
      <c r="O3764" s="203"/>
      <c r="P3764" t="str">
        <f t="shared" si="58"/>
        <v>Twin (Upper, Middle, and Lower) and Ryan Lakes TMDLs-Middle Twin-(27-0042-02)-TP</v>
      </c>
    </row>
    <row r="3765" spans="1:16" ht="27.95" hidden="1" customHeight="1" x14ac:dyDescent="0.25">
      <c r="A3765" s="203" t="s">
        <v>157</v>
      </c>
      <c r="B3765" s="202" t="s">
        <v>504</v>
      </c>
      <c r="C3765" s="203" t="s">
        <v>1586</v>
      </c>
      <c r="D3765" s="202" t="s">
        <v>648</v>
      </c>
      <c r="E3765" s="202" t="s">
        <v>1594</v>
      </c>
      <c r="F3765" s="202" t="s">
        <v>475</v>
      </c>
      <c r="G3765" s="253">
        <v>0.4</v>
      </c>
      <c r="H3765" s="361" t="s">
        <v>1589</v>
      </c>
      <c r="I3765" s="359" t="s">
        <v>1407</v>
      </c>
      <c r="J3765" s="359" t="s">
        <v>1380</v>
      </c>
      <c r="K3765" s="359" t="s">
        <v>1113</v>
      </c>
      <c r="L3765" s="359" t="s">
        <v>1392</v>
      </c>
      <c r="M3765" s="368">
        <v>1999</v>
      </c>
      <c r="N3765" s="205">
        <v>39395</v>
      </c>
      <c r="O3765" s="203"/>
      <c r="P3765" t="str">
        <f t="shared" si="58"/>
        <v>Twin (Upper, Middle, and Lower) and Ryan Lakes TMDLs-Middle Twin-(27-0042-02)-TP</v>
      </c>
    </row>
    <row r="3766" spans="1:16" ht="27.95" hidden="1" customHeight="1" x14ac:dyDescent="0.25">
      <c r="A3766" s="203" t="s">
        <v>157</v>
      </c>
      <c r="B3766" s="202" t="s">
        <v>504</v>
      </c>
      <c r="C3766" s="203" t="s">
        <v>1586</v>
      </c>
      <c r="D3766" s="202" t="s">
        <v>648</v>
      </c>
      <c r="E3766" s="202" t="s">
        <v>1594</v>
      </c>
      <c r="F3766" s="202" t="s">
        <v>475</v>
      </c>
      <c r="G3766" s="253">
        <v>263</v>
      </c>
      <c r="H3766" s="361" t="s">
        <v>1590</v>
      </c>
      <c r="I3766" s="359" t="s">
        <v>1407</v>
      </c>
      <c r="J3766" s="359" t="s">
        <v>1380</v>
      </c>
      <c r="K3766" s="359" t="s">
        <v>1113</v>
      </c>
      <c r="L3766" s="359" t="s">
        <v>1408</v>
      </c>
      <c r="M3766" s="368">
        <v>1999</v>
      </c>
      <c r="N3766" s="205">
        <v>39395</v>
      </c>
      <c r="O3766" s="203"/>
      <c r="P3766" t="str">
        <f t="shared" si="58"/>
        <v>Twin (Upper, Middle, and Lower) and Ryan Lakes TMDLs-Middle Twin-(27-0042-02)-TP</v>
      </c>
    </row>
    <row r="3767" spans="1:16" ht="27.95" hidden="1" customHeight="1" x14ac:dyDescent="0.25">
      <c r="A3767" s="203" t="s">
        <v>157</v>
      </c>
      <c r="B3767" s="202" t="s">
        <v>504</v>
      </c>
      <c r="C3767" s="203" t="s">
        <v>1586</v>
      </c>
      <c r="D3767" s="202" t="s">
        <v>648</v>
      </c>
      <c r="E3767" s="202" t="s">
        <v>1594</v>
      </c>
      <c r="F3767" s="202" t="s">
        <v>475</v>
      </c>
      <c r="G3767" s="253">
        <v>0.7</v>
      </c>
      <c r="H3767" s="361" t="s">
        <v>1591</v>
      </c>
      <c r="I3767" s="359" t="s">
        <v>1407</v>
      </c>
      <c r="J3767" s="359" t="s">
        <v>1380</v>
      </c>
      <c r="K3767" s="359" t="s">
        <v>1113</v>
      </c>
      <c r="L3767" s="359" t="s">
        <v>1392</v>
      </c>
      <c r="M3767" s="368">
        <v>1999</v>
      </c>
      <c r="N3767" s="205">
        <v>39395</v>
      </c>
      <c r="O3767" s="203"/>
      <c r="P3767" t="str">
        <f t="shared" si="58"/>
        <v>Twin (Upper, Middle, and Lower) and Ryan Lakes TMDLs-Middle Twin-(27-0042-02)-TP</v>
      </c>
    </row>
    <row r="3768" spans="1:16" ht="27.95" hidden="1" customHeight="1" x14ac:dyDescent="0.25">
      <c r="A3768" s="203" t="s">
        <v>157</v>
      </c>
      <c r="B3768" s="202" t="s">
        <v>504</v>
      </c>
      <c r="C3768" s="203" t="s">
        <v>1586</v>
      </c>
      <c r="D3768" s="202" t="s">
        <v>648</v>
      </c>
      <c r="E3768" s="202" t="s">
        <v>1594</v>
      </c>
      <c r="F3768" s="202" t="s">
        <v>475</v>
      </c>
      <c r="G3768" s="253">
        <v>130</v>
      </c>
      <c r="H3768" s="361" t="s">
        <v>1592</v>
      </c>
      <c r="I3768" s="359" t="s">
        <v>1407</v>
      </c>
      <c r="J3768" s="359" t="s">
        <v>1380</v>
      </c>
      <c r="K3768" s="359" t="s">
        <v>1113</v>
      </c>
      <c r="L3768" s="359" t="s">
        <v>1408</v>
      </c>
      <c r="M3768" s="368">
        <v>1999</v>
      </c>
      <c r="N3768" s="205">
        <v>39395</v>
      </c>
      <c r="O3768" s="203"/>
      <c r="P3768" t="str">
        <f t="shared" si="58"/>
        <v>Twin (Upper, Middle, and Lower) and Ryan Lakes TMDLs-Middle Twin-(27-0042-02)-TP</v>
      </c>
    </row>
    <row r="3769" spans="1:16" ht="27.95" hidden="1" customHeight="1" x14ac:dyDescent="0.25">
      <c r="A3769" s="203" t="s">
        <v>157</v>
      </c>
      <c r="B3769" s="202" t="s">
        <v>504</v>
      </c>
      <c r="C3769" s="203" t="s">
        <v>1586</v>
      </c>
      <c r="D3769" s="202" t="s">
        <v>648</v>
      </c>
      <c r="E3769" s="202" t="s">
        <v>1594</v>
      </c>
      <c r="F3769" s="202" t="s">
        <v>475</v>
      </c>
      <c r="G3769" s="253">
        <v>0.3</v>
      </c>
      <c r="H3769" s="361" t="s">
        <v>1593</v>
      </c>
      <c r="I3769" s="359" t="s">
        <v>1407</v>
      </c>
      <c r="J3769" s="359" t="s">
        <v>1380</v>
      </c>
      <c r="K3769" s="359" t="s">
        <v>1113</v>
      </c>
      <c r="L3769" s="359" t="s">
        <v>1392</v>
      </c>
      <c r="M3769" s="368">
        <v>1999</v>
      </c>
      <c r="N3769" s="205">
        <v>39395</v>
      </c>
      <c r="O3769" s="203"/>
      <c r="P3769" t="str">
        <f t="shared" si="58"/>
        <v>Twin (Upper, Middle, and Lower) and Ryan Lakes TMDLs-Middle Twin-(27-0042-02)-TP</v>
      </c>
    </row>
    <row r="3770" spans="1:16" ht="27.95" hidden="1" customHeight="1" x14ac:dyDescent="0.25">
      <c r="A3770" s="203" t="s">
        <v>157</v>
      </c>
      <c r="B3770" s="202" t="s">
        <v>504</v>
      </c>
      <c r="C3770" s="203" t="s">
        <v>1586</v>
      </c>
      <c r="D3770" s="202" t="s">
        <v>551</v>
      </c>
      <c r="E3770" s="202" t="s">
        <v>1595</v>
      </c>
      <c r="F3770" s="202" t="s">
        <v>475</v>
      </c>
      <c r="G3770" s="253">
        <v>258</v>
      </c>
      <c r="H3770" s="361" t="s">
        <v>1588</v>
      </c>
      <c r="I3770" s="359" t="s">
        <v>1407</v>
      </c>
      <c r="J3770" s="359" t="s">
        <v>1596</v>
      </c>
      <c r="K3770" s="359" t="s">
        <v>1113</v>
      </c>
      <c r="L3770" s="359" t="s">
        <v>1408</v>
      </c>
      <c r="M3770" s="368">
        <v>1999</v>
      </c>
      <c r="N3770" s="205">
        <v>39395</v>
      </c>
      <c r="O3770" s="361" t="s">
        <v>1597</v>
      </c>
      <c r="P3770" t="str">
        <f t="shared" si="58"/>
        <v>Twin (Upper, Middle, and Lower) and Ryan Lakes TMDLs-Lower Twin-(27-0042-03)-TP</v>
      </c>
    </row>
    <row r="3771" spans="1:16" ht="27.95" hidden="1" customHeight="1" x14ac:dyDescent="0.25">
      <c r="A3771" s="203" t="s">
        <v>157</v>
      </c>
      <c r="B3771" s="202" t="s">
        <v>504</v>
      </c>
      <c r="C3771" s="203" t="s">
        <v>1586</v>
      </c>
      <c r="D3771" s="202" t="s">
        <v>551</v>
      </c>
      <c r="E3771" s="202" t="s">
        <v>1595</v>
      </c>
      <c r="F3771" s="202" t="s">
        <v>475</v>
      </c>
      <c r="G3771" s="253">
        <v>2.1</v>
      </c>
      <c r="H3771" s="361" t="s">
        <v>1589</v>
      </c>
      <c r="I3771" s="359" t="s">
        <v>1407</v>
      </c>
      <c r="J3771" s="359" t="s">
        <v>1596</v>
      </c>
      <c r="K3771" s="359" t="s">
        <v>1113</v>
      </c>
      <c r="L3771" s="359" t="s">
        <v>1392</v>
      </c>
      <c r="M3771" s="368">
        <v>1999</v>
      </c>
      <c r="N3771" s="205">
        <v>39395</v>
      </c>
      <c r="O3771" s="361" t="s">
        <v>1597</v>
      </c>
      <c r="P3771" t="str">
        <f t="shared" si="58"/>
        <v>Twin (Upper, Middle, and Lower) and Ryan Lakes TMDLs-Lower Twin-(27-0042-03)-TP</v>
      </c>
    </row>
    <row r="3772" spans="1:16" ht="27.95" hidden="1" customHeight="1" x14ac:dyDescent="0.25">
      <c r="A3772" s="203" t="s">
        <v>157</v>
      </c>
      <c r="B3772" s="202" t="s">
        <v>504</v>
      </c>
      <c r="C3772" s="203" t="s">
        <v>1586</v>
      </c>
      <c r="D3772" s="202" t="s">
        <v>551</v>
      </c>
      <c r="E3772" s="202" t="s">
        <v>1595</v>
      </c>
      <c r="F3772" s="202" t="s">
        <v>475</v>
      </c>
      <c r="G3772" s="253">
        <v>405</v>
      </c>
      <c r="H3772" s="361" t="s">
        <v>1590</v>
      </c>
      <c r="I3772" s="359" t="s">
        <v>1407</v>
      </c>
      <c r="J3772" s="359" t="s">
        <v>1596</v>
      </c>
      <c r="K3772" s="359" t="s">
        <v>1113</v>
      </c>
      <c r="L3772" s="359" t="s">
        <v>1408</v>
      </c>
      <c r="M3772" s="368">
        <v>1999</v>
      </c>
      <c r="N3772" s="205">
        <v>39395</v>
      </c>
      <c r="O3772" s="361" t="s">
        <v>1597</v>
      </c>
      <c r="P3772" t="str">
        <f t="shared" si="58"/>
        <v>Twin (Upper, Middle, and Lower) and Ryan Lakes TMDLs-Lower Twin-(27-0042-03)-TP</v>
      </c>
    </row>
    <row r="3773" spans="1:16" ht="27.95" hidden="1" customHeight="1" x14ac:dyDescent="0.25">
      <c r="A3773" s="203" t="s">
        <v>157</v>
      </c>
      <c r="B3773" s="202" t="s">
        <v>504</v>
      </c>
      <c r="C3773" s="203" t="s">
        <v>1586</v>
      </c>
      <c r="D3773" s="202" t="s">
        <v>551</v>
      </c>
      <c r="E3773" s="202" t="s">
        <v>1595</v>
      </c>
      <c r="F3773" s="202" t="s">
        <v>475</v>
      </c>
      <c r="G3773" s="253">
        <v>3.3</v>
      </c>
      <c r="H3773" s="361" t="s">
        <v>1591</v>
      </c>
      <c r="I3773" s="359" t="s">
        <v>1407</v>
      </c>
      <c r="J3773" s="359" t="s">
        <v>1596</v>
      </c>
      <c r="K3773" s="359" t="s">
        <v>1113</v>
      </c>
      <c r="L3773" s="359" t="s">
        <v>1392</v>
      </c>
      <c r="M3773" s="368">
        <v>1999</v>
      </c>
      <c r="N3773" s="205">
        <v>39395</v>
      </c>
      <c r="O3773" s="361" t="s">
        <v>1597</v>
      </c>
      <c r="P3773" t="str">
        <f t="shared" si="58"/>
        <v>Twin (Upper, Middle, and Lower) and Ryan Lakes TMDLs-Lower Twin-(27-0042-03)-TP</v>
      </c>
    </row>
    <row r="3774" spans="1:16" ht="27.95" hidden="1" customHeight="1" x14ac:dyDescent="0.25">
      <c r="A3774" s="203" t="s">
        <v>157</v>
      </c>
      <c r="B3774" s="202" t="s">
        <v>504</v>
      </c>
      <c r="C3774" s="203" t="s">
        <v>1586</v>
      </c>
      <c r="D3774" s="202" t="s">
        <v>551</v>
      </c>
      <c r="E3774" s="202" t="s">
        <v>1595</v>
      </c>
      <c r="F3774" s="202" t="s">
        <v>475</v>
      </c>
      <c r="G3774" s="253">
        <v>252</v>
      </c>
      <c r="H3774" s="361" t="s">
        <v>1592</v>
      </c>
      <c r="I3774" s="359" t="s">
        <v>1407</v>
      </c>
      <c r="J3774" s="359" t="s">
        <v>1596</v>
      </c>
      <c r="K3774" s="359" t="s">
        <v>1113</v>
      </c>
      <c r="L3774" s="359" t="s">
        <v>1408</v>
      </c>
      <c r="M3774" s="368">
        <v>1999</v>
      </c>
      <c r="N3774" s="205">
        <v>39395</v>
      </c>
      <c r="O3774" s="361" t="s">
        <v>1597</v>
      </c>
      <c r="P3774" t="str">
        <f t="shared" si="58"/>
        <v>Twin (Upper, Middle, and Lower) and Ryan Lakes TMDLs-Lower Twin-(27-0042-03)-TP</v>
      </c>
    </row>
    <row r="3775" spans="1:16" ht="27.95" hidden="1" customHeight="1" x14ac:dyDescent="0.25">
      <c r="A3775" s="203" t="s">
        <v>157</v>
      </c>
      <c r="B3775" s="202" t="s">
        <v>504</v>
      </c>
      <c r="C3775" s="203" t="s">
        <v>1586</v>
      </c>
      <c r="D3775" s="202" t="s">
        <v>551</v>
      </c>
      <c r="E3775" s="202" t="s">
        <v>1595</v>
      </c>
      <c r="F3775" s="202" t="s">
        <v>475</v>
      </c>
      <c r="G3775" s="253">
        <v>2.1</v>
      </c>
      <c r="H3775" s="361" t="s">
        <v>1593</v>
      </c>
      <c r="I3775" s="359" t="s">
        <v>1407</v>
      </c>
      <c r="J3775" s="359" t="s">
        <v>1596</v>
      </c>
      <c r="K3775" s="359" t="s">
        <v>1113</v>
      </c>
      <c r="L3775" s="359" t="s">
        <v>1392</v>
      </c>
      <c r="M3775" s="368">
        <v>1999</v>
      </c>
      <c r="N3775" s="205">
        <v>39395</v>
      </c>
      <c r="O3775" s="361" t="s">
        <v>1597</v>
      </c>
      <c r="P3775" t="str">
        <f t="shared" si="58"/>
        <v>Twin (Upper, Middle, and Lower) and Ryan Lakes TMDLs-Lower Twin-(27-0042-03)-TP</v>
      </c>
    </row>
    <row r="3776" spans="1:16" ht="27.95" hidden="1" customHeight="1" x14ac:dyDescent="0.25">
      <c r="A3776" s="203" t="s">
        <v>157</v>
      </c>
      <c r="B3776" s="202" t="s">
        <v>504</v>
      </c>
      <c r="C3776" s="203" t="s">
        <v>1586</v>
      </c>
      <c r="D3776" s="202" t="s">
        <v>601</v>
      </c>
      <c r="E3776" s="202" t="s">
        <v>1598</v>
      </c>
      <c r="F3776" s="202" t="s">
        <v>475</v>
      </c>
      <c r="G3776" s="253">
        <v>170</v>
      </c>
      <c r="H3776" s="361" t="s">
        <v>1588</v>
      </c>
      <c r="I3776" s="359" t="s">
        <v>1407</v>
      </c>
      <c r="J3776" s="359" t="s">
        <v>1596</v>
      </c>
      <c r="K3776" s="359" t="s">
        <v>1113</v>
      </c>
      <c r="L3776" s="359" t="s">
        <v>1408</v>
      </c>
      <c r="M3776" s="368">
        <v>1999</v>
      </c>
      <c r="N3776" s="205">
        <v>39395</v>
      </c>
      <c r="O3776" s="361" t="s">
        <v>1597</v>
      </c>
      <c r="P3776" t="str">
        <f t="shared" si="58"/>
        <v>Twin (Upper, Middle, and Lower) and Ryan Lakes TMDLs-Ryan-(27-0058-00)-TP</v>
      </c>
    </row>
    <row r="3777" spans="1:16" ht="27.95" hidden="1" customHeight="1" x14ac:dyDescent="0.25">
      <c r="A3777" s="203" t="s">
        <v>157</v>
      </c>
      <c r="B3777" s="202" t="s">
        <v>504</v>
      </c>
      <c r="C3777" s="203" t="s">
        <v>1586</v>
      </c>
      <c r="D3777" s="202" t="s">
        <v>601</v>
      </c>
      <c r="E3777" s="202" t="s">
        <v>1598</v>
      </c>
      <c r="F3777" s="202" t="s">
        <v>475</v>
      </c>
      <c r="G3777" s="253">
        <v>0.5</v>
      </c>
      <c r="H3777" s="361" t="s">
        <v>1589</v>
      </c>
      <c r="I3777" s="359" t="s">
        <v>1407</v>
      </c>
      <c r="J3777" s="359" t="s">
        <v>1596</v>
      </c>
      <c r="K3777" s="359" t="s">
        <v>1113</v>
      </c>
      <c r="L3777" s="359" t="s">
        <v>1392</v>
      </c>
      <c r="M3777" s="368">
        <v>1999</v>
      </c>
      <c r="N3777" s="205">
        <v>39395</v>
      </c>
      <c r="O3777" s="361" t="s">
        <v>1597</v>
      </c>
      <c r="P3777" t="str">
        <f t="shared" si="58"/>
        <v>Twin (Upper, Middle, and Lower) and Ryan Lakes TMDLs-Ryan-(27-0058-00)-TP</v>
      </c>
    </row>
    <row r="3778" spans="1:16" ht="27.95" hidden="1" customHeight="1" x14ac:dyDescent="0.25">
      <c r="A3778" s="203" t="s">
        <v>157</v>
      </c>
      <c r="B3778" s="202" t="s">
        <v>504</v>
      </c>
      <c r="C3778" s="203" t="s">
        <v>1586</v>
      </c>
      <c r="D3778" s="202" t="s">
        <v>601</v>
      </c>
      <c r="E3778" s="202" t="s">
        <v>1598</v>
      </c>
      <c r="F3778" s="202" t="s">
        <v>475</v>
      </c>
      <c r="G3778" s="253">
        <v>278</v>
      </c>
      <c r="H3778" s="361" t="s">
        <v>1590</v>
      </c>
      <c r="I3778" s="359" t="s">
        <v>1407</v>
      </c>
      <c r="J3778" s="359" t="s">
        <v>1596</v>
      </c>
      <c r="K3778" s="359" t="s">
        <v>1113</v>
      </c>
      <c r="L3778" s="359" t="s">
        <v>1408</v>
      </c>
      <c r="M3778" s="368">
        <v>1999</v>
      </c>
      <c r="N3778" s="205">
        <v>39395</v>
      </c>
      <c r="O3778" s="361" t="s">
        <v>1597</v>
      </c>
      <c r="P3778" t="str">
        <f t="shared" si="58"/>
        <v>Twin (Upper, Middle, and Lower) and Ryan Lakes TMDLs-Ryan-(27-0058-00)-TP</v>
      </c>
    </row>
    <row r="3779" spans="1:16" ht="27.95" hidden="1" customHeight="1" x14ac:dyDescent="0.25">
      <c r="A3779" s="203" t="s">
        <v>157</v>
      </c>
      <c r="B3779" s="202" t="s">
        <v>504</v>
      </c>
      <c r="C3779" s="203" t="s">
        <v>1586</v>
      </c>
      <c r="D3779" s="202" t="s">
        <v>601</v>
      </c>
      <c r="E3779" s="202" t="s">
        <v>1598</v>
      </c>
      <c r="F3779" s="202" t="s">
        <v>475</v>
      </c>
      <c r="G3779" s="253">
        <v>0.8</v>
      </c>
      <c r="H3779" s="361" t="s">
        <v>1591</v>
      </c>
      <c r="I3779" s="359" t="s">
        <v>1407</v>
      </c>
      <c r="J3779" s="359" t="s">
        <v>1596</v>
      </c>
      <c r="K3779" s="359" t="s">
        <v>1113</v>
      </c>
      <c r="L3779" s="359" t="s">
        <v>1392</v>
      </c>
      <c r="M3779" s="368">
        <v>1999</v>
      </c>
      <c r="N3779" s="205">
        <v>39395</v>
      </c>
      <c r="O3779" s="361" t="s">
        <v>1597</v>
      </c>
      <c r="P3779" t="str">
        <f t="shared" ref="P3779:P3842" si="59">CONCATENATE(C3779, "-", E3779, "-","(", D3779,")", "-",K3779)</f>
        <v>Twin (Upper, Middle, and Lower) and Ryan Lakes TMDLs-Ryan-(27-0058-00)-TP</v>
      </c>
    </row>
    <row r="3780" spans="1:16" ht="27.95" hidden="1" customHeight="1" x14ac:dyDescent="0.25">
      <c r="A3780" s="203" t="s">
        <v>157</v>
      </c>
      <c r="B3780" s="202" t="s">
        <v>504</v>
      </c>
      <c r="C3780" s="203" t="s">
        <v>1586</v>
      </c>
      <c r="D3780" s="202" t="s">
        <v>601</v>
      </c>
      <c r="E3780" s="202" t="s">
        <v>1598</v>
      </c>
      <c r="F3780" s="202" t="s">
        <v>475</v>
      </c>
      <c r="G3780" s="253">
        <v>167</v>
      </c>
      <c r="H3780" s="361" t="s">
        <v>1592</v>
      </c>
      <c r="I3780" s="359" t="s">
        <v>1407</v>
      </c>
      <c r="J3780" s="359" t="s">
        <v>1596</v>
      </c>
      <c r="K3780" s="359" t="s">
        <v>1113</v>
      </c>
      <c r="L3780" s="359" t="s">
        <v>1408</v>
      </c>
      <c r="M3780" s="368">
        <v>1999</v>
      </c>
      <c r="N3780" s="205">
        <v>39395</v>
      </c>
      <c r="O3780" s="361" t="s">
        <v>1597</v>
      </c>
      <c r="P3780" t="str">
        <f t="shared" si="59"/>
        <v>Twin (Upper, Middle, and Lower) and Ryan Lakes TMDLs-Ryan-(27-0058-00)-TP</v>
      </c>
    </row>
    <row r="3781" spans="1:16" ht="27.95" hidden="1" customHeight="1" x14ac:dyDescent="0.25">
      <c r="A3781" s="203" t="s">
        <v>157</v>
      </c>
      <c r="B3781" s="202" t="s">
        <v>504</v>
      </c>
      <c r="C3781" s="203" t="s">
        <v>1586</v>
      </c>
      <c r="D3781" s="202" t="s">
        <v>601</v>
      </c>
      <c r="E3781" s="202" t="s">
        <v>1598</v>
      </c>
      <c r="F3781" s="202" t="s">
        <v>475</v>
      </c>
      <c r="G3781" s="253">
        <v>0.4</v>
      </c>
      <c r="H3781" s="361" t="s">
        <v>1593</v>
      </c>
      <c r="I3781" s="359" t="s">
        <v>1407</v>
      </c>
      <c r="J3781" s="359" t="s">
        <v>1596</v>
      </c>
      <c r="K3781" s="359" t="s">
        <v>1113</v>
      </c>
      <c r="L3781" s="359" t="s">
        <v>1392</v>
      </c>
      <c r="M3781" s="368">
        <v>1999</v>
      </c>
      <c r="N3781" s="205">
        <v>39395</v>
      </c>
      <c r="O3781" s="361" t="s">
        <v>1597</v>
      </c>
      <c r="P3781" t="str">
        <f t="shared" si="59"/>
        <v>Twin (Upper, Middle, and Lower) and Ryan Lakes TMDLs-Ryan-(27-0058-00)-TP</v>
      </c>
    </row>
    <row r="3782" spans="1:16" ht="27.95" hidden="1" customHeight="1" x14ac:dyDescent="0.25">
      <c r="A3782" s="203" t="s">
        <v>157</v>
      </c>
      <c r="B3782" s="202" t="s">
        <v>504</v>
      </c>
      <c r="C3782" s="203" t="s">
        <v>1461</v>
      </c>
      <c r="D3782" s="202" t="s">
        <v>1746</v>
      </c>
      <c r="E3782" s="202" t="s">
        <v>1747</v>
      </c>
      <c r="F3782" s="202" t="s">
        <v>475</v>
      </c>
      <c r="G3782" s="254">
        <v>110159</v>
      </c>
      <c r="H3782" s="361" t="s">
        <v>1433</v>
      </c>
      <c r="I3782" s="359" t="s">
        <v>1407</v>
      </c>
      <c r="J3782" s="359" t="s">
        <v>1380</v>
      </c>
      <c r="K3782" s="359" t="s">
        <v>8</v>
      </c>
      <c r="L3782" s="359" t="s">
        <v>1408</v>
      </c>
      <c r="M3782" s="368" t="s">
        <v>1407</v>
      </c>
      <c r="N3782" s="205">
        <v>42530</v>
      </c>
      <c r="O3782" s="203"/>
      <c r="P3782" t="str">
        <f t="shared" si="59"/>
        <v>Twin Cities Metro Area Chloride TMDL and Management Plan-Thompson-(19-0048-00)-Chloride</v>
      </c>
    </row>
    <row r="3783" spans="1:16" ht="27.95" hidden="1" customHeight="1" x14ac:dyDescent="0.25">
      <c r="A3783" s="203" t="s">
        <v>157</v>
      </c>
      <c r="B3783" s="202" t="s">
        <v>504</v>
      </c>
      <c r="C3783" s="203" t="s">
        <v>1461</v>
      </c>
      <c r="D3783" s="202" t="s">
        <v>1746</v>
      </c>
      <c r="E3783" s="202" t="s">
        <v>1747</v>
      </c>
      <c r="F3783" s="202" t="s">
        <v>475</v>
      </c>
      <c r="G3783" s="254">
        <v>302</v>
      </c>
      <c r="H3783" s="361" t="s">
        <v>1414</v>
      </c>
      <c r="I3783" s="359" t="s">
        <v>1407</v>
      </c>
      <c r="J3783" s="359" t="s">
        <v>1380</v>
      </c>
      <c r="K3783" s="359" t="s">
        <v>8</v>
      </c>
      <c r="L3783" s="359" t="s">
        <v>1392</v>
      </c>
      <c r="M3783" s="368" t="s">
        <v>1407</v>
      </c>
      <c r="N3783" s="205">
        <v>42530</v>
      </c>
      <c r="O3783" s="203"/>
      <c r="P3783" t="str">
        <f t="shared" si="59"/>
        <v>Twin Cities Metro Area Chloride TMDL and Management Plan-Thompson-(19-0048-00)-Chloride</v>
      </c>
    </row>
    <row r="3784" spans="1:16" ht="27.95" hidden="1" customHeight="1" x14ac:dyDescent="0.25">
      <c r="A3784" s="203" t="s">
        <v>157</v>
      </c>
      <c r="B3784" s="202" t="s">
        <v>504</v>
      </c>
      <c r="C3784" s="203" t="s">
        <v>1461</v>
      </c>
      <c r="D3784" s="202" t="s">
        <v>1917</v>
      </c>
      <c r="E3784" s="202" t="s">
        <v>1761</v>
      </c>
      <c r="F3784" s="202" t="s">
        <v>475</v>
      </c>
      <c r="G3784" s="254">
        <v>398534</v>
      </c>
      <c r="H3784" s="361" t="s">
        <v>1433</v>
      </c>
      <c r="I3784" s="359" t="s">
        <v>1407</v>
      </c>
      <c r="J3784" s="359" t="s">
        <v>1380</v>
      </c>
      <c r="K3784" s="359" t="s">
        <v>8</v>
      </c>
      <c r="L3784" s="359" t="s">
        <v>1408</v>
      </c>
      <c r="M3784" s="368" t="s">
        <v>1407</v>
      </c>
      <c r="N3784" s="205">
        <v>42530</v>
      </c>
      <c r="O3784" s="203"/>
      <c r="P3784" t="str">
        <f t="shared" si="59"/>
        <v>Twin Cities Metro Area Chloride TMDL and Management Plan-Diamond-(27-0022-00)-Chloride</v>
      </c>
    </row>
    <row r="3785" spans="1:16" ht="27.95" hidden="1" customHeight="1" x14ac:dyDescent="0.25">
      <c r="A3785" s="203" t="s">
        <v>157</v>
      </c>
      <c r="B3785" s="202" t="s">
        <v>504</v>
      </c>
      <c r="C3785" s="203" t="s">
        <v>1461</v>
      </c>
      <c r="D3785" s="202" t="s">
        <v>1917</v>
      </c>
      <c r="E3785" s="202" t="s">
        <v>1761</v>
      </c>
      <c r="F3785" s="202" t="s">
        <v>475</v>
      </c>
      <c r="G3785" s="254">
        <v>1092</v>
      </c>
      <c r="H3785" s="361" t="s">
        <v>1414</v>
      </c>
      <c r="I3785" s="359" t="s">
        <v>1407</v>
      </c>
      <c r="J3785" s="359" t="s">
        <v>1380</v>
      </c>
      <c r="K3785" s="359" t="s">
        <v>8</v>
      </c>
      <c r="L3785" s="359" t="s">
        <v>1392</v>
      </c>
      <c r="M3785" s="368" t="s">
        <v>1407</v>
      </c>
      <c r="N3785" s="205">
        <v>42530</v>
      </c>
      <c r="O3785" s="203"/>
      <c r="P3785" t="str">
        <f t="shared" si="59"/>
        <v>Twin Cities Metro Area Chloride TMDL and Management Plan-Diamond-(27-0022-00)-Chloride</v>
      </c>
    </row>
    <row r="3786" spans="1:16" ht="27.95" hidden="1" customHeight="1" x14ac:dyDescent="0.25">
      <c r="A3786" s="203" t="s">
        <v>157</v>
      </c>
      <c r="B3786" s="202" t="s">
        <v>504</v>
      </c>
      <c r="C3786" s="203" t="s">
        <v>1461</v>
      </c>
      <c r="D3786" s="202" t="s">
        <v>533</v>
      </c>
      <c r="E3786" s="202" t="s">
        <v>1877</v>
      </c>
      <c r="F3786" s="202" t="s">
        <v>475</v>
      </c>
      <c r="G3786" s="254">
        <v>1194142</v>
      </c>
      <c r="H3786" s="361" t="s">
        <v>1433</v>
      </c>
      <c r="I3786" s="359" t="s">
        <v>1407</v>
      </c>
      <c r="J3786" s="359" t="s">
        <v>1380</v>
      </c>
      <c r="K3786" s="359" t="s">
        <v>8</v>
      </c>
      <c r="L3786" s="359" t="s">
        <v>1408</v>
      </c>
      <c r="M3786" s="368" t="s">
        <v>1407</v>
      </c>
      <c r="N3786" s="205">
        <v>42530</v>
      </c>
      <c r="O3786" s="203"/>
      <c r="P3786" t="str">
        <f t="shared" si="59"/>
        <v>Twin Cities Metro Area Chloride TMDL and Management Plan-Sweeney-(27-0035-01)-Chloride</v>
      </c>
    </row>
    <row r="3787" spans="1:16" ht="27.95" hidden="1" customHeight="1" x14ac:dyDescent="0.25">
      <c r="A3787" s="203" t="s">
        <v>157</v>
      </c>
      <c r="B3787" s="202" t="s">
        <v>504</v>
      </c>
      <c r="C3787" s="203" t="s">
        <v>1461</v>
      </c>
      <c r="D3787" s="202" t="s">
        <v>533</v>
      </c>
      <c r="E3787" s="202" t="s">
        <v>1877</v>
      </c>
      <c r="F3787" s="202" t="s">
        <v>475</v>
      </c>
      <c r="G3787" s="254">
        <v>3272</v>
      </c>
      <c r="H3787" s="361" t="s">
        <v>1414</v>
      </c>
      <c r="I3787" s="359" t="s">
        <v>1407</v>
      </c>
      <c r="J3787" s="359" t="s">
        <v>1380</v>
      </c>
      <c r="K3787" s="359" t="s">
        <v>8</v>
      </c>
      <c r="L3787" s="359" t="s">
        <v>1392</v>
      </c>
      <c r="M3787" s="368" t="s">
        <v>1407</v>
      </c>
      <c r="N3787" s="205">
        <v>42530</v>
      </c>
      <c r="O3787" s="203"/>
      <c r="P3787" t="str">
        <f t="shared" si="59"/>
        <v>Twin Cities Metro Area Chloride TMDL and Management Plan-Sweeney-(27-0035-01)-Chloride</v>
      </c>
    </row>
    <row r="3788" spans="1:16" ht="27.95" hidden="1" customHeight="1" x14ac:dyDescent="0.25">
      <c r="A3788" s="203" t="s">
        <v>157</v>
      </c>
      <c r="B3788" s="202" t="s">
        <v>504</v>
      </c>
      <c r="C3788" s="203" t="s">
        <v>1461</v>
      </c>
      <c r="D3788" s="202" t="s">
        <v>1880</v>
      </c>
      <c r="E3788" s="202" t="s">
        <v>1881</v>
      </c>
      <c r="F3788" s="202" t="s">
        <v>475</v>
      </c>
      <c r="G3788" s="254">
        <v>897900</v>
      </c>
      <c r="H3788" s="361" t="s">
        <v>1433</v>
      </c>
      <c r="I3788" s="359" t="s">
        <v>1407</v>
      </c>
      <c r="J3788" s="359" t="s">
        <v>1380</v>
      </c>
      <c r="K3788" s="359" t="s">
        <v>8</v>
      </c>
      <c r="L3788" s="359" t="s">
        <v>1408</v>
      </c>
      <c r="M3788" s="368" t="s">
        <v>1407</v>
      </c>
      <c r="N3788" s="205">
        <v>42530</v>
      </c>
      <c r="O3788" s="203"/>
      <c r="P3788" t="str">
        <f t="shared" si="59"/>
        <v>Twin Cities Metro Area Chloride TMDL and Management Plan-Wirth-(27-0037-00)-Chloride</v>
      </c>
    </row>
    <row r="3789" spans="1:16" ht="27.95" hidden="1" customHeight="1" x14ac:dyDescent="0.25">
      <c r="A3789" s="203" t="s">
        <v>157</v>
      </c>
      <c r="B3789" s="202" t="s">
        <v>504</v>
      </c>
      <c r="C3789" s="203" t="s">
        <v>1461</v>
      </c>
      <c r="D3789" s="202" t="s">
        <v>1880</v>
      </c>
      <c r="E3789" s="202" t="s">
        <v>1881</v>
      </c>
      <c r="F3789" s="202" t="s">
        <v>475</v>
      </c>
      <c r="G3789" s="254">
        <v>2460</v>
      </c>
      <c r="H3789" s="361" t="s">
        <v>1414</v>
      </c>
      <c r="I3789" s="359" t="s">
        <v>1407</v>
      </c>
      <c r="J3789" s="359" t="s">
        <v>1380</v>
      </c>
      <c r="K3789" s="359" t="s">
        <v>8</v>
      </c>
      <c r="L3789" s="359" t="s">
        <v>1392</v>
      </c>
      <c r="M3789" s="368" t="s">
        <v>1407</v>
      </c>
      <c r="N3789" s="205">
        <v>42530</v>
      </c>
      <c r="O3789" s="203"/>
      <c r="P3789" t="str">
        <f t="shared" si="59"/>
        <v>Twin Cities Metro Area Chloride TMDL and Management Plan-Wirth-(27-0037-00)-Chloride</v>
      </c>
    </row>
    <row r="3790" spans="1:16" ht="27.95" hidden="1" customHeight="1" x14ac:dyDescent="0.25">
      <c r="A3790" s="203" t="s">
        <v>157</v>
      </c>
      <c r="B3790" s="202" t="s">
        <v>504</v>
      </c>
      <c r="C3790" s="203" t="s">
        <v>1461</v>
      </c>
      <c r="D3790" s="202" t="s">
        <v>1882</v>
      </c>
      <c r="E3790" s="202" t="s">
        <v>1883</v>
      </c>
      <c r="F3790" s="202" t="s">
        <v>475</v>
      </c>
      <c r="G3790" s="254">
        <v>279963</v>
      </c>
      <c r="H3790" s="361" t="s">
        <v>1433</v>
      </c>
      <c r="I3790" s="359" t="s">
        <v>1407</v>
      </c>
      <c r="J3790" s="359" t="s">
        <v>1380</v>
      </c>
      <c r="K3790" s="359" t="s">
        <v>8</v>
      </c>
      <c r="L3790" s="359" t="s">
        <v>1408</v>
      </c>
      <c r="M3790" s="368" t="s">
        <v>1407</v>
      </c>
      <c r="N3790" s="205">
        <v>42530</v>
      </c>
      <c r="O3790" s="203"/>
      <c r="P3790" t="str">
        <f t="shared" si="59"/>
        <v>Twin Cities Metro Area Chloride TMDL and Management Plan-Brownie-(27-0038-00)-Chloride</v>
      </c>
    </row>
    <row r="3791" spans="1:16" ht="27.95" hidden="1" customHeight="1" x14ac:dyDescent="0.25">
      <c r="A3791" s="203" t="s">
        <v>157</v>
      </c>
      <c r="B3791" s="202" t="s">
        <v>504</v>
      </c>
      <c r="C3791" s="203" t="s">
        <v>1461</v>
      </c>
      <c r="D3791" s="202" t="s">
        <v>1882</v>
      </c>
      <c r="E3791" s="202" t="s">
        <v>1883</v>
      </c>
      <c r="F3791" s="202" t="s">
        <v>475</v>
      </c>
      <c r="G3791" s="254">
        <v>767</v>
      </c>
      <c r="H3791" s="361" t="s">
        <v>1414</v>
      </c>
      <c r="I3791" s="359" t="s">
        <v>1407</v>
      </c>
      <c r="J3791" s="359" t="s">
        <v>1380</v>
      </c>
      <c r="K3791" s="359" t="s">
        <v>8</v>
      </c>
      <c r="L3791" s="359" t="s">
        <v>1392</v>
      </c>
      <c r="M3791" s="368" t="s">
        <v>1407</v>
      </c>
      <c r="N3791" s="205">
        <v>42530</v>
      </c>
      <c r="O3791" s="203"/>
      <c r="P3791" t="str">
        <f t="shared" si="59"/>
        <v>Twin Cities Metro Area Chloride TMDL and Management Plan-Brownie-(27-0038-00)-Chloride</v>
      </c>
    </row>
    <row r="3792" spans="1:16" ht="27.95" hidden="1" customHeight="1" x14ac:dyDescent="0.25">
      <c r="A3792" s="203" t="s">
        <v>157</v>
      </c>
      <c r="B3792" s="202" t="s">
        <v>504</v>
      </c>
      <c r="C3792" s="203" t="s">
        <v>1461</v>
      </c>
      <c r="D3792" s="202" t="s">
        <v>1918</v>
      </c>
      <c r="E3792" s="202" t="s">
        <v>1919</v>
      </c>
      <c r="F3792" s="202" t="s">
        <v>475</v>
      </c>
      <c r="G3792" s="254">
        <v>528161</v>
      </c>
      <c r="H3792" s="361" t="s">
        <v>1433</v>
      </c>
      <c r="I3792" s="359" t="s">
        <v>1407</v>
      </c>
      <c r="J3792" s="359" t="s">
        <v>1380</v>
      </c>
      <c r="K3792" s="359" t="s">
        <v>8</v>
      </c>
      <c r="L3792" s="359" t="s">
        <v>1408</v>
      </c>
      <c r="M3792" s="368" t="s">
        <v>1407</v>
      </c>
      <c r="N3792" s="205">
        <v>42530</v>
      </c>
      <c r="O3792" s="203"/>
      <c r="P3792" t="str">
        <f t="shared" si="59"/>
        <v>Twin Cities Metro Area Chloride TMDL and Management Plan-Parkers-(27-0107-00)-Chloride</v>
      </c>
    </row>
    <row r="3793" spans="1:16" ht="27.95" hidden="1" customHeight="1" x14ac:dyDescent="0.25">
      <c r="A3793" s="203" t="s">
        <v>157</v>
      </c>
      <c r="B3793" s="202" t="s">
        <v>504</v>
      </c>
      <c r="C3793" s="203" t="s">
        <v>1461</v>
      </c>
      <c r="D3793" s="202" t="s">
        <v>1918</v>
      </c>
      <c r="E3793" s="202" t="s">
        <v>1919</v>
      </c>
      <c r="F3793" s="202" t="s">
        <v>475</v>
      </c>
      <c r="G3793" s="254">
        <v>1447</v>
      </c>
      <c r="H3793" s="361" t="s">
        <v>1414</v>
      </c>
      <c r="I3793" s="359" t="s">
        <v>1407</v>
      </c>
      <c r="J3793" s="359" t="s">
        <v>1380</v>
      </c>
      <c r="K3793" s="359" t="s">
        <v>8</v>
      </c>
      <c r="L3793" s="359" t="s">
        <v>1392</v>
      </c>
      <c r="M3793" s="368" t="s">
        <v>1407</v>
      </c>
      <c r="N3793" s="205">
        <v>42530</v>
      </c>
      <c r="O3793" s="203"/>
      <c r="P3793" t="str">
        <f t="shared" si="59"/>
        <v>Twin Cities Metro Area Chloride TMDL and Management Plan-Parkers-(27-0107-00)-Chloride</v>
      </c>
    </row>
    <row r="3794" spans="1:16" ht="27.95" hidden="1" customHeight="1" x14ac:dyDescent="0.25">
      <c r="A3794" s="203" t="s">
        <v>157</v>
      </c>
      <c r="B3794" s="202" t="s">
        <v>504</v>
      </c>
      <c r="C3794" s="203" t="s">
        <v>1461</v>
      </c>
      <c r="D3794" s="202" t="s">
        <v>1920</v>
      </c>
      <c r="E3794" s="202" t="s">
        <v>1921</v>
      </c>
      <c r="F3794" s="202" t="s">
        <v>475</v>
      </c>
      <c r="G3794" s="254">
        <v>165889</v>
      </c>
      <c r="H3794" s="361" t="s">
        <v>1433</v>
      </c>
      <c r="I3794" s="359" t="s">
        <v>1407</v>
      </c>
      <c r="J3794" s="359" t="s">
        <v>1380</v>
      </c>
      <c r="K3794" s="359" t="s">
        <v>8</v>
      </c>
      <c r="L3794" s="359" t="s">
        <v>1408</v>
      </c>
      <c r="M3794" s="368" t="s">
        <v>1407</v>
      </c>
      <c r="N3794" s="205">
        <v>42530</v>
      </c>
      <c r="O3794" s="203"/>
      <c r="P3794" t="str">
        <f t="shared" si="59"/>
        <v>Twin Cities Metro Area Chloride TMDL and Management Plan-Peavey-(27-0138-00)-Chloride</v>
      </c>
    </row>
    <row r="3795" spans="1:16" ht="27.95" hidden="1" customHeight="1" x14ac:dyDescent="0.25">
      <c r="A3795" s="203" t="s">
        <v>157</v>
      </c>
      <c r="B3795" s="202" t="s">
        <v>504</v>
      </c>
      <c r="C3795" s="203" t="s">
        <v>1461</v>
      </c>
      <c r="D3795" s="202" t="s">
        <v>1920</v>
      </c>
      <c r="E3795" s="202" t="s">
        <v>1921</v>
      </c>
      <c r="F3795" s="202" t="s">
        <v>475</v>
      </c>
      <c r="G3795" s="254">
        <v>454</v>
      </c>
      <c r="H3795" s="361" t="s">
        <v>1414</v>
      </c>
      <c r="I3795" s="359" t="s">
        <v>1407</v>
      </c>
      <c r="J3795" s="359" t="s">
        <v>1380</v>
      </c>
      <c r="K3795" s="359" t="s">
        <v>8</v>
      </c>
      <c r="L3795" s="359" t="s">
        <v>1392</v>
      </c>
      <c r="M3795" s="368" t="s">
        <v>1407</v>
      </c>
      <c r="N3795" s="205">
        <v>42530</v>
      </c>
      <c r="O3795" s="203"/>
      <c r="P3795" t="str">
        <f t="shared" si="59"/>
        <v>Twin Cities Metro Area Chloride TMDL and Management Plan-Peavey-(27-0138-00)-Chloride</v>
      </c>
    </row>
    <row r="3796" spans="1:16" ht="27.95" hidden="1" customHeight="1" x14ac:dyDescent="0.25">
      <c r="A3796" s="203" t="s">
        <v>157</v>
      </c>
      <c r="B3796" s="202" t="s">
        <v>504</v>
      </c>
      <c r="C3796" s="203" t="s">
        <v>1461</v>
      </c>
      <c r="D3796" s="202" t="s">
        <v>2112</v>
      </c>
      <c r="E3796" s="202" t="s">
        <v>2104</v>
      </c>
      <c r="F3796" s="202" t="s">
        <v>475</v>
      </c>
      <c r="G3796" s="254">
        <v>12792</v>
      </c>
      <c r="H3796" s="361" t="s">
        <v>1433</v>
      </c>
      <c r="I3796" s="359" t="s">
        <v>1407</v>
      </c>
      <c r="J3796" s="359" t="s">
        <v>1380</v>
      </c>
      <c r="K3796" s="359" t="s">
        <v>8</v>
      </c>
      <c r="L3796" s="359" t="s">
        <v>1408</v>
      </c>
      <c r="M3796" s="368" t="s">
        <v>1407</v>
      </c>
      <c r="N3796" s="205">
        <v>42530</v>
      </c>
      <c r="O3796" s="203"/>
      <c r="P3796" t="str">
        <f t="shared" si="59"/>
        <v>Twin Cities Metro Area Chloride TMDL and Management Plan-Spring-(27-0654-00)-Chloride</v>
      </c>
    </row>
    <row r="3797" spans="1:16" ht="27.95" hidden="1" customHeight="1" x14ac:dyDescent="0.25">
      <c r="A3797" s="203" t="s">
        <v>157</v>
      </c>
      <c r="B3797" s="202" t="s">
        <v>504</v>
      </c>
      <c r="C3797" s="203" t="s">
        <v>1461</v>
      </c>
      <c r="D3797" s="202" t="s">
        <v>2112</v>
      </c>
      <c r="E3797" s="202" t="s">
        <v>2104</v>
      </c>
      <c r="F3797" s="202" t="s">
        <v>475</v>
      </c>
      <c r="G3797" s="254">
        <v>35</v>
      </c>
      <c r="H3797" s="361" t="s">
        <v>1414</v>
      </c>
      <c r="I3797" s="359" t="s">
        <v>1407</v>
      </c>
      <c r="J3797" s="359" t="s">
        <v>1380</v>
      </c>
      <c r="K3797" s="359" t="s">
        <v>8</v>
      </c>
      <c r="L3797" s="359" t="s">
        <v>1392</v>
      </c>
      <c r="M3797" s="368" t="s">
        <v>1407</v>
      </c>
      <c r="N3797" s="205">
        <v>42530</v>
      </c>
      <c r="O3797" s="203"/>
      <c r="P3797" t="str">
        <f t="shared" si="59"/>
        <v>Twin Cities Metro Area Chloride TMDL and Management Plan-Spring-(27-0654-00)-Chloride</v>
      </c>
    </row>
    <row r="3798" spans="1:16" ht="27.95" hidden="1" customHeight="1" x14ac:dyDescent="0.25">
      <c r="A3798" s="203" t="s">
        <v>157</v>
      </c>
      <c r="B3798" s="202" t="s">
        <v>504</v>
      </c>
      <c r="C3798" s="203" t="s">
        <v>1461</v>
      </c>
      <c r="D3798" s="202" t="s">
        <v>1861</v>
      </c>
      <c r="E3798" s="202" t="s">
        <v>1862</v>
      </c>
      <c r="F3798" s="202" t="s">
        <v>475</v>
      </c>
      <c r="G3798" s="254">
        <v>3106733</v>
      </c>
      <c r="H3798" s="361" t="s">
        <v>1433</v>
      </c>
      <c r="I3798" s="359" t="s">
        <v>1407</v>
      </c>
      <c r="J3798" s="359" t="s">
        <v>1380</v>
      </c>
      <c r="K3798" s="359" t="s">
        <v>8</v>
      </c>
      <c r="L3798" s="359" t="s">
        <v>1408</v>
      </c>
      <c r="M3798" s="368" t="s">
        <v>1407</v>
      </c>
      <c r="N3798" s="205">
        <v>42530</v>
      </c>
      <c r="O3798" s="203"/>
      <c r="P3798" t="str">
        <f t="shared" si="59"/>
        <v>Twin Cities Metro Area Chloride TMDL and Management Plan-Kohlman-(62-0006-00)-Chloride</v>
      </c>
    </row>
    <row r="3799" spans="1:16" ht="27.95" hidden="1" customHeight="1" x14ac:dyDescent="0.25">
      <c r="A3799" s="203" t="s">
        <v>157</v>
      </c>
      <c r="B3799" s="202" t="s">
        <v>504</v>
      </c>
      <c r="C3799" s="203" t="s">
        <v>1461</v>
      </c>
      <c r="D3799" s="202" t="s">
        <v>1861</v>
      </c>
      <c r="E3799" s="202" t="s">
        <v>1862</v>
      </c>
      <c r="F3799" s="202" t="s">
        <v>475</v>
      </c>
      <c r="G3799" s="254">
        <v>8512</v>
      </c>
      <c r="H3799" s="361" t="s">
        <v>1414</v>
      </c>
      <c r="I3799" s="359" t="s">
        <v>1407</v>
      </c>
      <c r="J3799" s="359" t="s">
        <v>1380</v>
      </c>
      <c r="K3799" s="359" t="s">
        <v>8</v>
      </c>
      <c r="L3799" s="359" t="s">
        <v>1392</v>
      </c>
      <c r="M3799" s="368" t="s">
        <v>1407</v>
      </c>
      <c r="N3799" s="205">
        <v>42530</v>
      </c>
      <c r="O3799" s="203"/>
      <c r="P3799" t="str">
        <f t="shared" si="59"/>
        <v>Twin Cities Metro Area Chloride TMDL and Management Plan-Kohlman-(62-0006-00)-Chloride</v>
      </c>
    </row>
    <row r="3800" spans="1:16" ht="27.95" hidden="1" customHeight="1" x14ac:dyDescent="0.25">
      <c r="A3800" s="203" t="s">
        <v>157</v>
      </c>
      <c r="B3800" s="202" t="s">
        <v>504</v>
      </c>
      <c r="C3800" s="203" t="s">
        <v>1461</v>
      </c>
      <c r="D3800" s="202" t="s">
        <v>763</v>
      </c>
      <c r="E3800" s="202" t="s">
        <v>1626</v>
      </c>
      <c r="F3800" s="202" t="s">
        <v>475</v>
      </c>
      <c r="G3800" s="254">
        <v>815144</v>
      </c>
      <c r="H3800" s="361" t="s">
        <v>1433</v>
      </c>
      <c r="I3800" s="359" t="s">
        <v>1407</v>
      </c>
      <c r="J3800" s="359" t="s">
        <v>1380</v>
      </c>
      <c r="K3800" s="359" t="s">
        <v>8</v>
      </c>
      <c r="L3800" s="359" t="s">
        <v>1408</v>
      </c>
      <c r="M3800" s="368" t="s">
        <v>1407</v>
      </c>
      <c r="N3800" s="205">
        <v>42530</v>
      </c>
      <c r="O3800" s="203"/>
      <c r="P3800" t="str">
        <f t="shared" si="59"/>
        <v>Twin Cities Metro Area Chloride TMDL and Management Plan-Como-(62-0055-00)-Chloride</v>
      </c>
    </row>
    <row r="3801" spans="1:16" ht="27.95" hidden="1" customHeight="1" x14ac:dyDescent="0.25">
      <c r="A3801" s="203" t="s">
        <v>157</v>
      </c>
      <c r="B3801" s="202" t="s">
        <v>504</v>
      </c>
      <c r="C3801" s="203" t="s">
        <v>1461</v>
      </c>
      <c r="D3801" s="202" t="s">
        <v>763</v>
      </c>
      <c r="E3801" s="202" t="s">
        <v>1626</v>
      </c>
      <c r="F3801" s="202" t="s">
        <v>475</v>
      </c>
      <c r="G3801" s="254">
        <v>2233</v>
      </c>
      <c r="H3801" s="361" t="s">
        <v>1414</v>
      </c>
      <c r="I3801" s="359" t="s">
        <v>1407</v>
      </c>
      <c r="J3801" s="359" t="s">
        <v>1380</v>
      </c>
      <c r="K3801" s="359" t="s">
        <v>8</v>
      </c>
      <c r="L3801" s="359" t="s">
        <v>1392</v>
      </c>
      <c r="M3801" s="368" t="s">
        <v>1407</v>
      </c>
      <c r="N3801" s="205">
        <v>42530</v>
      </c>
      <c r="O3801" s="203"/>
      <c r="P3801" t="str">
        <f t="shared" si="59"/>
        <v>Twin Cities Metro Area Chloride TMDL and Management Plan-Como-(62-0055-00)-Chloride</v>
      </c>
    </row>
    <row r="3802" spans="1:16" ht="27.95" hidden="1" customHeight="1" x14ac:dyDescent="0.25">
      <c r="A3802" s="203" t="s">
        <v>157</v>
      </c>
      <c r="B3802" s="202" t="s">
        <v>504</v>
      </c>
      <c r="C3802" s="203" t="s">
        <v>1461</v>
      </c>
      <c r="D3802" s="202" t="s">
        <v>1482</v>
      </c>
      <c r="E3802" s="202" t="s">
        <v>1483</v>
      </c>
      <c r="F3802" s="202" t="s">
        <v>475</v>
      </c>
      <c r="G3802" s="254">
        <v>1003879</v>
      </c>
      <c r="H3802" s="361" t="s">
        <v>1433</v>
      </c>
      <c r="I3802" s="359" t="s">
        <v>1407</v>
      </c>
      <c r="J3802" s="359" t="s">
        <v>1380</v>
      </c>
      <c r="K3802" s="359" t="s">
        <v>8</v>
      </c>
      <c r="L3802" s="359" t="s">
        <v>1408</v>
      </c>
      <c r="M3802" s="368" t="s">
        <v>1407</v>
      </c>
      <c r="N3802" s="205">
        <v>42530</v>
      </c>
      <c r="O3802" s="203"/>
      <c r="P3802" t="str">
        <f t="shared" si="59"/>
        <v>Twin Cities Metro Area Chloride TMDL and Management Plan-Little Johanna-(62-0058-00)-Chloride</v>
      </c>
    </row>
    <row r="3803" spans="1:16" ht="27.95" hidden="1" customHeight="1" x14ac:dyDescent="0.25">
      <c r="A3803" s="203" t="s">
        <v>157</v>
      </c>
      <c r="B3803" s="202" t="s">
        <v>504</v>
      </c>
      <c r="C3803" s="203" t="s">
        <v>1461</v>
      </c>
      <c r="D3803" s="202" t="s">
        <v>1482</v>
      </c>
      <c r="E3803" s="202" t="s">
        <v>1483</v>
      </c>
      <c r="F3803" s="202" t="s">
        <v>475</v>
      </c>
      <c r="G3803" s="254">
        <v>2750</v>
      </c>
      <c r="H3803" s="361" t="s">
        <v>1414</v>
      </c>
      <c r="I3803" s="359" t="s">
        <v>1407</v>
      </c>
      <c r="J3803" s="359" t="s">
        <v>1380</v>
      </c>
      <c r="K3803" s="359" t="s">
        <v>8</v>
      </c>
      <c r="L3803" s="359" t="s">
        <v>1392</v>
      </c>
      <c r="M3803" s="368" t="s">
        <v>1407</v>
      </c>
      <c r="N3803" s="205">
        <v>42530</v>
      </c>
      <c r="O3803" s="203"/>
      <c r="P3803" t="str">
        <f t="shared" si="59"/>
        <v>Twin Cities Metro Area Chloride TMDL and Management Plan-Little Johanna-(62-0058-00)-Chloride</v>
      </c>
    </row>
    <row r="3804" spans="1:16" ht="27.95" hidden="1" customHeight="1" x14ac:dyDescent="0.25">
      <c r="A3804" s="203" t="s">
        <v>157</v>
      </c>
      <c r="B3804" s="202" t="s">
        <v>504</v>
      </c>
      <c r="C3804" s="203" t="s">
        <v>1461</v>
      </c>
      <c r="D3804" s="202" t="s">
        <v>1462</v>
      </c>
      <c r="E3804" s="202" t="s">
        <v>1463</v>
      </c>
      <c r="F3804" s="202" t="s">
        <v>475</v>
      </c>
      <c r="G3804" s="254">
        <v>21534261</v>
      </c>
      <c r="H3804" s="361" t="s">
        <v>1433</v>
      </c>
      <c r="I3804" s="359" t="s">
        <v>1407</v>
      </c>
      <c r="J3804" s="359" t="s">
        <v>1380</v>
      </c>
      <c r="K3804" s="359" t="s">
        <v>8</v>
      </c>
      <c r="L3804" s="359" t="s">
        <v>1408</v>
      </c>
      <c r="M3804" s="368" t="s">
        <v>1407</v>
      </c>
      <c r="N3804" s="205">
        <v>42530</v>
      </c>
      <c r="O3804" s="203"/>
      <c r="P3804" t="str">
        <f t="shared" si="59"/>
        <v>Twin Cities Metro Area Chloride TMDL and Management Plan-South Long-(62-0067-02)-Chloride</v>
      </c>
    </row>
    <row r="3805" spans="1:16" ht="27.95" hidden="1" customHeight="1" x14ac:dyDescent="0.25">
      <c r="A3805" s="203" t="s">
        <v>157</v>
      </c>
      <c r="B3805" s="202" t="s">
        <v>504</v>
      </c>
      <c r="C3805" s="203" t="s">
        <v>1461</v>
      </c>
      <c r="D3805" s="202" t="s">
        <v>1462</v>
      </c>
      <c r="E3805" s="202" t="s">
        <v>1463</v>
      </c>
      <c r="F3805" s="202" t="s">
        <v>475</v>
      </c>
      <c r="G3805" s="254">
        <v>58998</v>
      </c>
      <c r="H3805" s="361" t="s">
        <v>1414</v>
      </c>
      <c r="I3805" s="359" t="s">
        <v>1407</v>
      </c>
      <c r="J3805" s="359" t="s">
        <v>1380</v>
      </c>
      <c r="K3805" s="359" t="s">
        <v>8</v>
      </c>
      <c r="L3805" s="359" t="s">
        <v>1392</v>
      </c>
      <c r="M3805" s="368" t="s">
        <v>1407</v>
      </c>
      <c r="N3805" s="205">
        <v>42530</v>
      </c>
      <c r="O3805" s="203"/>
      <c r="P3805" t="str">
        <f t="shared" si="59"/>
        <v>Twin Cities Metro Area Chloride TMDL and Management Plan-South Long-(62-0067-02)-Chloride</v>
      </c>
    </row>
    <row r="3806" spans="1:16" ht="27.95" hidden="1" customHeight="1" x14ac:dyDescent="0.25">
      <c r="A3806" s="203" t="s">
        <v>157</v>
      </c>
      <c r="B3806" s="202" t="s">
        <v>504</v>
      </c>
      <c r="C3806" s="203" t="s">
        <v>1461</v>
      </c>
      <c r="D3806" s="202" t="s">
        <v>1457</v>
      </c>
      <c r="E3806" s="202" t="s">
        <v>1458</v>
      </c>
      <c r="F3806" s="202" t="s">
        <v>475</v>
      </c>
      <c r="G3806" s="254">
        <v>2943971</v>
      </c>
      <c r="H3806" s="361" t="s">
        <v>1433</v>
      </c>
      <c r="I3806" s="359" t="s">
        <v>1407</v>
      </c>
      <c r="J3806" s="359" t="s">
        <v>1380</v>
      </c>
      <c r="K3806" s="359" t="s">
        <v>8</v>
      </c>
      <c r="L3806" s="359" t="s">
        <v>1408</v>
      </c>
      <c r="M3806" s="368" t="s">
        <v>1407</v>
      </c>
      <c r="N3806" s="205">
        <v>42530</v>
      </c>
      <c r="O3806" s="203"/>
      <c r="P3806" t="str">
        <f t="shared" si="59"/>
        <v>Twin Cities Metro Area Chloride TMDL and Management Plan-Pike-(62-0069-00)-Chloride</v>
      </c>
    </row>
    <row r="3807" spans="1:16" ht="27.95" hidden="1" customHeight="1" x14ac:dyDescent="0.25">
      <c r="A3807" s="203" t="s">
        <v>157</v>
      </c>
      <c r="B3807" s="202" t="s">
        <v>504</v>
      </c>
      <c r="C3807" s="203" t="s">
        <v>1461</v>
      </c>
      <c r="D3807" s="202" t="s">
        <v>1457</v>
      </c>
      <c r="E3807" s="202" t="s">
        <v>1458</v>
      </c>
      <c r="F3807" s="202" t="s">
        <v>475</v>
      </c>
      <c r="G3807" s="254">
        <v>8066</v>
      </c>
      <c r="H3807" s="361" t="s">
        <v>1414</v>
      </c>
      <c r="I3807" s="359" t="s">
        <v>1407</v>
      </c>
      <c r="J3807" s="359" t="s">
        <v>1380</v>
      </c>
      <c r="K3807" s="359" t="s">
        <v>8</v>
      </c>
      <c r="L3807" s="359" t="s">
        <v>1392</v>
      </c>
      <c r="M3807" s="368" t="s">
        <v>1407</v>
      </c>
      <c r="N3807" s="205">
        <v>42530</v>
      </c>
      <c r="O3807" s="203"/>
      <c r="P3807" t="str">
        <f t="shared" si="59"/>
        <v>Twin Cities Metro Area Chloride TMDL and Management Plan-Pike-(62-0069-00)-Chloride</v>
      </c>
    </row>
    <row r="3808" spans="1:16" ht="27.95" hidden="1" customHeight="1" x14ac:dyDescent="0.25">
      <c r="A3808" s="203" t="s">
        <v>157</v>
      </c>
      <c r="B3808" s="202" t="s">
        <v>504</v>
      </c>
      <c r="C3808" s="203" t="s">
        <v>1461</v>
      </c>
      <c r="D3808" s="202" t="s">
        <v>1485</v>
      </c>
      <c r="E3808" s="202" t="s">
        <v>1486</v>
      </c>
      <c r="F3808" s="202" t="s">
        <v>475</v>
      </c>
      <c r="G3808" s="254">
        <v>955359</v>
      </c>
      <c r="H3808" s="361" t="s">
        <v>1433</v>
      </c>
      <c r="I3808" s="359" t="s">
        <v>1407</v>
      </c>
      <c r="J3808" s="359" t="s">
        <v>1380</v>
      </c>
      <c r="K3808" s="359" t="s">
        <v>8</v>
      </c>
      <c r="L3808" s="359" t="s">
        <v>1408</v>
      </c>
      <c r="M3808" s="368" t="s">
        <v>1407</v>
      </c>
      <c r="N3808" s="205">
        <v>42530</v>
      </c>
      <c r="O3808" s="203"/>
      <c r="P3808" t="str">
        <f t="shared" si="59"/>
        <v>Twin Cities Metro Area Chloride TMDL and Management Plan-Valentine-(62-0071-00)-Chloride</v>
      </c>
    </row>
    <row r="3809" spans="1:16" ht="27.95" hidden="1" customHeight="1" x14ac:dyDescent="0.25">
      <c r="A3809" s="203" t="s">
        <v>157</v>
      </c>
      <c r="B3809" s="202" t="s">
        <v>504</v>
      </c>
      <c r="C3809" s="203" t="s">
        <v>1461</v>
      </c>
      <c r="D3809" s="202" t="s">
        <v>1485</v>
      </c>
      <c r="E3809" s="202" t="s">
        <v>1486</v>
      </c>
      <c r="F3809" s="202" t="s">
        <v>475</v>
      </c>
      <c r="G3809" s="254">
        <v>2617</v>
      </c>
      <c r="H3809" s="361" t="s">
        <v>1414</v>
      </c>
      <c r="I3809" s="359" t="s">
        <v>1407</v>
      </c>
      <c r="J3809" s="359" t="s">
        <v>1380</v>
      </c>
      <c r="K3809" s="359" t="s">
        <v>8</v>
      </c>
      <c r="L3809" s="359" t="s">
        <v>1392</v>
      </c>
      <c r="M3809" s="368" t="s">
        <v>1407</v>
      </c>
      <c r="N3809" s="205">
        <v>42530</v>
      </c>
      <c r="O3809" s="203"/>
      <c r="P3809" t="str">
        <f t="shared" si="59"/>
        <v>Twin Cities Metro Area Chloride TMDL and Management Plan-Valentine-(62-0071-00)-Chloride</v>
      </c>
    </row>
    <row r="3810" spans="1:16" ht="27.95" hidden="1" customHeight="1" x14ac:dyDescent="0.25">
      <c r="A3810" s="203" t="s">
        <v>157</v>
      </c>
      <c r="B3810" s="202" t="s">
        <v>504</v>
      </c>
      <c r="C3810" s="203" t="s">
        <v>1461</v>
      </c>
      <c r="D3810" s="202" t="s">
        <v>2113</v>
      </c>
      <c r="E3810" s="202" t="s">
        <v>2114</v>
      </c>
      <c r="F3810" s="202" t="s">
        <v>475</v>
      </c>
      <c r="G3810" s="254">
        <v>8077</v>
      </c>
      <c r="H3810" s="361" t="s">
        <v>1433</v>
      </c>
      <c r="I3810" s="359" t="s">
        <v>1407</v>
      </c>
      <c r="J3810" s="359" t="s">
        <v>1380</v>
      </c>
      <c r="K3810" s="359" t="s">
        <v>8</v>
      </c>
      <c r="L3810" s="359" t="s">
        <v>1408</v>
      </c>
      <c r="M3810" s="368" t="s">
        <v>1407</v>
      </c>
      <c r="N3810" s="205">
        <v>42530</v>
      </c>
      <c r="O3810" s="203"/>
      <c r="P3810" t="str">
        <f t="shared" si="59"/>
        <v>Twin Cities Metro Area Chloride TMDL and Management Plan-Mallard Marsh-(62-0259-00)-Chloride</v>
      </c>
    </row>
    <row r="3811" spans="1:16" ht="27.95" hidden="1" customHeight="1" x14ac:dyDescent="0.25">
      <c r="A3811" s="203" t="s">
        <v>157</v>
      </c>
      <c r="B3811" s="202" t="s">
        <v>504</v>
      </c>
      <c r="C3811" s="203" t="s">
        <v>1461</v>
      </c>
      <c r="D3811" s="202" t="s">
        <v>2113</v>
      </c>
      <c r="E3811" s="202" t="s">
        <v>2114</v>
      </c>
      <c r="F3811" s="202" t="s">
        <v>475</v>
      </c>
      <c r="G3811" s="254">
        <v>22</v>
      </c>
      <c r="H3811" s="361" t="s">
        <v>1414</v>
      </c>
      <c r="I3811" s="359" t="s">
        <v>1407</v>
      </c>
      <c r="J3811" s="359" t="s">
        <v>1380</v>
      </c>
      <c r="K3811" s="359" t="s">
        <v>8</v>
      </c>
      <c r="L3811" s="359" t="s">
        <v>1392</v>
      </c>
      <c r="M3811" s="368" t="s">
        <v>1407</v>
      </c>
      <c r="N3811" s="205">
        <v>42530</v>
      </c>
      <c r="O3811" s="203"/>
      <c r="P3811" t="str">
        <f t="shared" si="59"/>
        <v>Twin Cities Metro Area Chloride TMDL and Management Plan-Mallard Marsh-(62-0259-00)-Chloride</v>
      </c>
    </row>
    <row r="3812" spans="1:16" ht="27.95" hidden="1" customHeight="1" x14ac:dyDescent="0.25">
      <c r="A3812" s="203" t="s">
        <v>157</v>
      </c>
      <c r="B3812" s="202" t="s">
        <v>504</v>
      </c>
      <c r="C3812" s="203" t="s">
        <v>1461</v>
      </c>
      <c r="D3812" s="202" t="s">
        <v>2115</v>
      </c>
      <c r="E3812" s="202" t="s">
        <v>2116</v>
      </c>
      <c r="F3812" s="202" t="s">
        <v>475</v>
      </c>
      <c r="G3812" s="254">
        <v>5112</v>
      </c>
      <c r="H3812" s="361" t="s">
        <v>1433</v>
      </c>
      <c r="I3812" s="359" t="s">
        <v>1407</v>
      </c>
      <c r="J3812" s="359" t="s">
        <v>1380</v>
      </c>
      <c r="K3812" s="359" t="s">
        <v>8</v>
      </c>
      <c r="L3812" s="359" t="s">
        <v>1408</v>
      </c>
      <c r="M3812" s="368" t="s">
        <v>1407</v>
      </c>
      <c r="N3812" s="205">
        <v>42530</v>
      </c>
      <c r="O3812" s="203"/>
      <c r="P3812" t="str">
        <f t="shared" si="59"/>
        <v>Twin Cities Metro Area Chloride TMDL and Management Plan-Kasota Pond North-(62-0280-00)-Chloride</v>
      </c>
    </row>
    <row r="3813" spans="1:16" ht="27.95" hidden="1" customHeight="1" x14ac:dyDescent="0.25">
      <c r="A3813" s="203" t="s">
        <v>157</v>
      </c>
      <c r="B3813" s="202" t="s">
        <v>504</v>
      </c>
      <c r="C3813" s="203" t="s">
        <v>1461</v>
      </c>
      <c r="D3813" s="202" t="s">
        <v>2115</v>
      </c>
      <c r="E3813" s="202" t="s">
        <v>2116</v>
      </c>
      <c r="F3813" s="202" t="s">
        <v>505</v>
      </c>
      <c r="G3813" s="253" t="s">
        <v>515</v>
      </c>
      <c r="H3813" s="361" t="s">
        <v>1414</v>
      </c>
      <c r="I3813" s="359" t="s">
        <v>1407</v>
      </c>
      <c r="J3813" s="359" t="s">
        <v>1380</v>
      </c>
      <c r="K3813" s="359" t="s">
        <v>8</v>
      </c>
      <c r="L3813" s="359" t="s">
        <v>1392</v>
      </c>
      <c r="M3813" s="368" t="s">
        <v>1407</v>
      </c>
      <c r="N3813" s="205">
        <v>42530</v>
      </c>
      <c r="O3813" s="203"/>
      <c r="P3813" t="str">
        <f t="shared" si="59"/>
        <v>Twin Cities Metro Area Chloride TMDL and Management Plan-Kasota Pond North-(62-0280-00)-Chloride</v>
      </c>
    </row>
    <row r="3814" spans="1:16" ht="27.95" hidden="1" customHeight="1" x14ac:dyDescent="0.25">
      <c r="A3814" s="203" t="s">
        <v>157</v>
      </c>
      <c r="B3814" s="202" t="s">
        <v>504</v>
      </c>
      <c r="C3814" s="203" t="s">
        <v>1461</v>
      </c>
      <c r="D3814" s="202" t="s">
        <v>2117</v>
      </c>
      <c r="E3814" s="202" t="s">
        <v>2118</v>
      </c>
      <c r="F3814" s="202" t="s">
        <v>475</v>
      </c>
      <c r="G3814" s="254">
        <v>4708</v>
      </c>
      <c r="H3814" s="361" t="s">
        <v>1433</v>
      </c>
      <c r="I3814" s="359" t="s">
        <v>1407</v>
      </c>
      <c r="J3814" s="359" t="s">
        <v>1380</v>
      </c>
      <c r="K3814" s="359" t="s">
        <v>8</v>
      </c>
      <c r="L3814" s="359" t="s">
        <v>1408</v>
      </c>
      <c r="M3814" s="368" t="s">
        <v>1407</v>
      </c>
      <c r="N3814" s="205">
        <v>42530</v>
      </c>
      <c r="O3814" s="203"/>
      <c r="P3814" t="str">
        <f t="shared" si="59"/>
        <v>Twin Cities Metro Area Chloride TMDL and Management Plan-Kasota Pond West-(62-0281-00)-Chloride</v>
      </c>
    </row>
    <row r="3815" spans="1:16" ht="27.95" hidden="1" customHeight="1" x14ac:dyDescent="0.25">
      <c r="A3815" s="203" t="s">
        <v>157</v>
      </c>
      <c r="B3815" s="202" t="s">
        <v>504</v>
      </c>
      <c r="C3815" s="203" t="s">
        <v>1461</v>
      </c>
      <c r="D3815" s="202" t="s">
        <v>2117</v>
      </c>
      <c r="E3815" s="202" t="s">
        <v>2118</v>
      </c>
      <c r="F3815" s="202" t="s">
        <v>475</v>
      </c>
      <c r="G3815" s="254">
        <v>13</v>
      </c>
      <c r="H3815" s="361" t="s">
        <v>1414</v>
      </c>
      <c r="I3815" s="359" t="s">
        <v>1407</v>
      </c>
      <c r="J3815" s="359" t="s">
        <v>1380</v>
      </c>
      <c r="K3815" s="359" t="s">
        <v>8</v>
      </c>
      <c r="L3815" s="359" t="s">
        <v>1392</v>
      </c>
      <c r="M3815" s="368" t="s">
        <v>1407</v>
      </c>
      <c r="N3815" s="205">
        <v>42530</v>
      </c>
      <c r="O3815" s="203"/>
      <c r="P3815" t="str">
        <f t="shared" si="59"/>
        <v>Twin Cities Metro Area Chloride TMDL and Management Plan-Kasota Pond West-(62-0281-00)-Chloride</v>
      </c>
    </row>
    <row r="3816" spans="1:16" ht="27.95" hidden="1" customHeight="1" x14ac:dyDescent="0.25">
      <c r="A3816" s="203" t="s">
        <v>157</v>
      </c>
      <c r="B3816" s="202" t="s">
        <v>504</v>
      </c>
      <c r="C3816" s="203" t="s">
        <v>1461</v>
      </c>
      <c r="D3816" s="202" t="s">
        <v>2031</v>
      </c>
      <c r="E3816" s="202" t="s">
        <v>2032</v>
      </c>
      <c r="F3816" s="202" t="s">
        <v>475</v>
      </c>
      <c r="G3816" s="254">
        <v>1766033</v>
      </c>
      <c r="H3816" s="361" t="s">
        <v>1433</v>
      </c>
      <c r="I3816" s="359" t="s">
        <v>1407</v>
      </c>
      <c r="J3816" s="359" t="s">
        <v>1380</v>
      </c>
      <c r="K3816" s="359" t="s">
        <v>8</v>
      </c>
      <c r="L3816" s="359" t="s">
        <v>1408</v>
      </c>
      <c r="M3816" s="368" t="s">
        <v>1407</v>
      </c>
      <c r="N3816" s="205">
        <v>42530</v>
      </c>
      <c r="O3816" s="203"/>
      <c r="P3816" t="str">
        <f t="shared" si="59"/>
        <v>Twin Cities Metro Area Chloride TMDL and Management Plan-Battle Creek-(82-0091-00)-Chloride</v>
      </c>
    </row>
    <row r="3817" spans="1:16" ht="27.95" hidden="1" customHeight="1" x14ac:dyDescent="0.25">
      <c r="A3817" s="203" t="s">
        <v>157</v>
      </c>
      <c r="B3817" s="202" t="s">
        <v>504</v>
      </c>
      <c r="C3817" s="203" t="s">
        <v>1461</v>
      </c>
      <c r="D3817" s="202" t="s">
        <v>2031</v>
      </c>
      <c r="E3817" s="202" t="s">
        <v>2032</v>
      </c>
      <c r="F3817" s="202" t="s">
        <v>475</v>
      </c>
      <c r="G3817" s="254">
        <v>4838</v>
      </c>
      <c r="H3817" s="361" t="s">
        <v>1414</v>
      </c>
      <c r="I3817" s="359" t="s">
        <v>1407</v>
      </c>
      <c r="J3817" s="359" t="s">
        <v>1380</v>
      </c>
      <c r="K3817" s="359" t="s">
        <v>8</v>
      </c>
      <c r="L3817" s="359" t="s">
        <v>1392</v>
      </c>
      <c r="M3817" s="368" t="s">
        <v>1407</v>
      </c>
      <c r="N3817" s="205">
        <v>42530</v>
      </c>
      <c r="O3817" s="203"/>
      <c r="P3817" t="str">
        <f t="shared" si="59"/>
        <v>Twin Cities Metro Area Chloride TMDL and Management Plan-Battle Creek-(82-0091-00)-Chloride</v>
      </c>
    </row>
    <row r="3818" spans="1:16" ht="27.95" hidden="1" customHeight="1" x14ac:dyDescent="0.25">
      <c r="A3818" s="203" t="s">
        <v>157</v>
      </c>
      <c r="B3818" s="202" t="s">
        <v>504</v>
      </c>
      <c r="C3818" s="203" t="s">
        <v>1461</v>
      </c>
      <c r="D3818" s="202" t="s">
        <v>2033</v>
      </c>
      <c r="E3818" s="202" t="s">
        <v>2034</v>
      </c>
      <c r="F3818" s="202" t="s">
        <v>475</v>
      </c>
      <c r="G3818" s="254">
        <v>677746</v>
      </c>
      <c r="H3818" s="361" t="s">
        <v>1433</v>
      </c>
      <c r="I3818" s="359" t="s">
        <v>1407</v>
      </c>
      <c r="J3818" s="359" t="s">
        <v>1380</v>
      </c>
      <c r="K3818" s="359" t="s">
        <v>8</v>
      </c>
      <c r="L3818" s="359" t="s">
        <v>1408</v>
      </c>
      <c r="M3818" s="368" t="s">
        <v>1407</v>
      </c>
      <c r="N3818" s="205">
        <v>42530</v>
      </c>
      <c r="O3818" s="203"/>
      <c r="P3818" t="str">
        <f t="shared" si="59"/>
        <v>Twin Cities Metro Area Chloride TMDL and Management Plan-Tanners-(82-0115-00)-Chloride</v>
      </c>
    </row>
    <row r="3819" spans="1:16" ht="27.95" hidden="1" customHeight="1" x14ac:dyDescent="0.25">
      <c r="A3819" s="203" t="s">
        <v>157</v>
      </c>
      <c r="B3819" s="202" t="s">
        <v>504</v>
      </c>
      <c r="C3819" s="203" t="s">
        <v>1461</v>
      </c>
      <c r="D3819" s="202" t="s">
        <v>2033</v>
      </c>
      <c r="E3819" s="202" t="s">
        <v>2034</v>
      </c>
      <c r="F3819" s="202" t="s">
        <v>475</v>
      </c>
      <c r="G3819" s="254">
        <v>1857</v>
      </c>
      <c r="H3819" s="361" t="s">
        <v>1414</v>
      </c>
      <c r="I3819" s="359" t="s">
        <v>1407</v>
      </c>
      <c r="J3819" s="359" t="s">
        <v>1380</v>
      </c>
      <c r="K3819" s="359" t="s">
        <v>8</v>
      </c>
      <c r="L3819" s="359" t="s">
        <v>1392</v>
      </c>
      <c r="M3819" s="368" t="s">
        <v>1407</v>
      </c>
      <c r="N3819" s="205">
        <v>42530</v>
      </c>
      <c r="O3819" s="203"/>
      <c r="P3819" t="str">
        <f t="shared" si="59"/>
        <v>Twin Cities Metro Area Chloride TMDL and Management Plan-Tanners-(82-0115-00)-Chloride</v>
      </c>
    </row>
    <row r="3820" spans="1:16" ht="27.95" hidden="1" customHeight="1" x14ac:dyDescent="0.25">
      <c r="A3820" s="203" t="s">
        <v>157</v>
      </c>
      <c r="B3820" s="202" t="s">
        <v>504</v>
      </c>
      <c r="C3820" s="203" t="s">
        <v>1461</v>
      </c>
      <c r="D3820" s="202" t="s">
        <v>2068</v>
      </c>
      <c r="E3820" s="202" t="s">
        <v>2069</v>
      </c>
      <c r="F3820" s="202" t="s">
        <v>475</v>
      </c>
      <c r="G3820" s="254">
        <v>878321</v>
      </c>
      <c r="H3820" s="361" t="s">
        <v>1433</v>
      </c>
      <c r="I3820" s="359" t="s">
        <v>1407</v>
      </c>
      <c r="J3820" s="359" t="s">
        <v>1380</v>
      </c>
      <c r="K3820" s="359" t="s">
        <v>8</v>
      </c>
      <c r="L3820" s="359" t="s">
        <v>1408</v>
      </c>
      <c r="M3820" s="368" t="s">
        <v>1407</v>
      </c>
      <c r="N3820" s="205">
        <v>42530</v>
      </c>
      <c r="O3820" s="203"/>
      <c r="P3820" t="str">
        <f t="shared" si="59"/>
        <v>Twin Cities Metro Area Chloride TMDL and Management Plan-Carver-(82-0166-00)-Chloride</v>
      </c>
    </row>
    <row r="3821" spans="1:16" ht="27.95" hidden="1" customHeight="1" x14ac:dyDescent="0.25">
      <c r="A3821" s="203" t="s">
        <v>157</v>
      </c>
      <c r="B3821" s="202" t="s">
        <v>504</v>
      </c>
      <c r="C3821" s="203" t="s">
        <v>1461</v>
      </c>
      <c r="D3821" s="202" t="s">
        <v>2068</v>
      </c>
      <c r="E3821" s="202" t="s">
        <v>2069</v>
      </c>
      <c r="F3821" s="202" t="s">
        <v>475</v>
      </c>
      <c r="G3821" s="254">
        <v>2406</v>
      </c>
      <c r="H3821" s="361" t="s">
        <v>1414</v>
      </c>
      <c r="I3821" s="359" t="s">
        <v>1407</v>
      </c>
      <c r="J3821" s="359" t="s">
        <v>1380</v>
      </c>
      <c r="K3821" s="359" t="s">
        <v>8</v>
      </c>
      <c r="L3821" s="359" t="s">
        <v>1392</v>
      </c>
      <c r="M3821" s="368" t="s">
        <v>1407</v>
      </c>
      <c r="N3821" s="205">
        <v>42530</v>
      </c>
      <c r="O3821" s="203"/>
      <c r="P3821" t="str">
        <f t="shared" si="59"/>
        <v>Twin Cities Metro Area Chloride TMDL and Management Plan-Carver-(82-0166-00)-Chloride</v>
      </c>
    </row>
    <row r="3822" spans="1:16" ht="27.95" hidden="1" customHeight="1" x14ac:dyDescent="0.25">
      <c r="A3822" s="203" t="s">
        <v>157</v>
      </c>
      <c r="B3822" s="202" t="s">
        <v>504</v>
      </c>
      <c r="C3822" s="203" t="s">
        <v>1461</v>
      </c>
      <c r="D3822" s="202" t="s">
        <v>1677</v>
      </c>
      <c r="E3822" s="202" t="s">
        <v>1678</v>
      </c>
      <c r="F3822" s="202" t="s">
        <v>475</v>
      </c>
      <c r="G3822" s="254">
        <v>17386888</v>
      </c>
      <c r="H3822" s="361" t="s">
        <v>1433</v>
      </c>
      <c r="I3822" s="359" t="s">
        <v>1407</v>
      </c>
      <c r="J3822" s="359" t="s">
        <v>1380</v>
      </c>
      <c r="K3822" s="359" t="s">
        <v>8</v>
      </c>
      <c r="L3822" s="359" t="s">
        <v>1408</v>
      </c>
      <c r="M3822" s="368" t="s">
        <v>1407</v>
      </c>
      <c r="N3822" s="205">
        <v>42530</v>
      </c>
      <c r="O3822" s="203"/>
      <c r="P3822" t="str">
        <f t="shared" si="59"/>
        <v>Twin Cities Metro Area Chloride TMDL and Management Plan-Elm Creek-(07010206-508)-Chloride</v>
      </c>
    </row>
    <row r="3823" spans="1:16" ht="27.95" hidden="1" customHeight="1" x14ac:dyDescent="0.25">
      <c r="A3823" s="203" t="s">
        <v>157</v>
      </c>
      <c r="B3823" s="202" t="s">
        <v>504</v>
      </c>
      <c r="C3823" s="203" t="s">
        <v>1461</v>
      </c>
      <c r="D3823" s="202" t="s">
        <v>1677</v>
      </c>
      <c r="E3823" s="202" t="s">
        <v>1678</v>
      </c>
      <c r="F3823" s="202" t="s">
        <v>475</v>
      </c>
      <c r="G3823" s="254">
        <v>115145</v>
      </c>
      <c r="H3823" s="361" t="s">
        <v>1414</v>
      </c>
      <c r="I3823" s="359" t="s">
        <v>1407</v>
      </c>
      <c r="J3823" s="359" t="s">
        <v>1380</v>
      </c>
      <c r="K3823" s="359" t="s">
        <v>8</v>
      </c>
      <c r="L3823" s="359" t="s">
        <v>1392</v>
      </c>
      <c r="M3823" s="368" t="s">
        <v>1407</v>
      </c>
      <c r="N3823" s="205">
        <v>42530</v>
      </c>
      <c r="O3823" s="203"/>
      <c r="P3823" t="str">
        <f t="shared" si="59"/>
        <v>Twin Cities Metro Area Chloride TMDL and Management Plan-Elm Creek-(07010206-508)-Chloride</v>
      </c>
    </row>
    <row r="3824" spans="1:16" ht="27.95" hidden="1" customHeight="1" x14ac:dyDescent="0.25">
      <c r="A3824" s="203" t="s">
        <v>157</v>
      </c>
      <c r="B3824" s="202" t="s">
        <v>504</v>
      </c>
      <c r="C3824" s="203" t="s">
        <v>1461</v>
      </c>
      <c r="D3824" s="202" t="s">
        <v>1922</v>
      </c>
      <c r="E3824" s="202" t="s">
        <v>1399</v>
      </c>
      <c r="F3824" s="202" t="s">
        <v>475</v>
      </c>
      <c r="G3824" s="254">
        <v>1699006</v>
      </c>
      <c r="H3824" s="361" t="s">
        <v>1433</v>
      </c>
      <c r="I3824" s="359" t="s">
        <v>1407</v>
      </c>
      <c r="J3824" s="359" t="s">
        <v>1380</v>
      </c>
      <c r="K3824" s="359" t="s">
        <v>8</v>
      </c>
      <c r="L3824" s="359" t="s">
        <v>1408</v>
      </c>
      <c r="M3824" s="368" t="s">
        <v>1407</v>
      </c>
      <c r="N3824" s="205">
        <v>42530</v>
      </c>
      <c r="O3824" s="203"/>
      <c r="P3824" t="str">
        <f t="shared" si="59"/>
        <v>Twin Cities Metro Area Chloride TMDL and Management Plan-Unnamed creek-(07010206-526)-Chloride</v>
      </c>
    </row>
    <row r="3825" spans="1:16" ht="27.95" hidden="1" customHeight="1" x14ac:dyDescent="0.25">
      <c r="A3825" s="203" t="s">
        <v>157</v>
      </c>
      <c r="B3825" s="202" t="s">
        <v>504</v>
      </c>
      <c r="C3825" s="203" t="s">
        <v>1461</v>
      </c>
      <c r="D3825" s="202" t="s">
        <v>1922</v>
      </c>
      <c r="E3825" s="202" t="s">
        <v>1399</v>
      </c>
      <c r="F3825" s="202" t="s">
        <v>475</v>
      </c>
      <c r="G3825" s="254">
        <v>11252</v>
      </c>
      <c r="H3825" s="361" t="s">
        <v>1414</v>
      </c>
      <c r="I3825" s="359" t="s">
        <v>1407</v>
      </c>
      <c r="J3825" s="359" t="s">
        <v>1380</v>
      </c>
      <c r="K3825" s="359" t="s">
        <v>8</v>
      </c>
      <c r="L3825" s="359" t="s">
        <v>1392</v>
      </c>
      <c r="M3825" s="368" t="s">
        <v>1407</v>
      </c>
      <c r="N3825" s="205">
        <v>42530</v>
      </c>
      <c r="O3825" s="203"/>
      <c r="P3825" t="str">
        <f t="shared" si="59"/>
        <v>Twin Cities Metro Area Chloride TMDL and Management Plan-Unnamed creek-(07010206-526)-Chloride</v>
      </c>
    </row>
    <row r="3826" spans="1:16" ht="27.95" hidden="1" customHeight="1" x14ac:dyDescent="0.25">
      <c r="A3826" s="203" t="s">
        <v>157</v>
      </c>
      <c r="B3826" s="202" t="s">
        <v>504</v>
      </c>
      <c r="C3826" s="203" t="s">
        <v>1461</v>
      </c>
      <c r="D3826" s="202" t="s">
        <v>1731</v>
      </c>
      <c r="E3826" s="202" t="s">
        <v>1732</v>
      </c>
      <c r="F3826" s="202" t="s">
        <v>475</v>
      </c>
      <c r="G3826" s="254">
        <v>6642961</v>
      </c>
      <c r="H3826" s="361" t="s">
        <v>1433</v>
      </c>
      <c r="I3826" s="359" t="s">
        <v>1407</v>
      </c>
      <c r="J3826" s="359" t="s">
        <v>1380</v>
      </c>
      <c r="K3826" s="359" t="s">
        <v>8</v>
      </c>
      <c r="L3826" s="359" t="s">
        <v>1408</v>
      </c>
      <c r="M3826" s="368" t="s">
        <v>1407</v>
      </c>
      <c r="N3826" s="205">
        <v>42530</v>
      </c>
      <c r="O3826" s="203"/>
      <c r="P3826" t="str">
        <f t="shared" si="59"/>
        <v>Twin Cities Metro Area Chloride TMDL and Management Plan-Bassett Creek-(07010206-538)-Chloride</v>
      </c>
    </row>
    <row r="3827" spans="1:16" ht="27.95" hidden="1" customHeight="1" x14ac:dyDescent="0.25">
      <c r="A3827" s="203" t="s">
        <v>157</v>
      </c>
      <c r="B3827" s="202" t="s">
        <v>504</v>
      </c>
      <c r="C3827" s="203" t="s">
        <v>1461</v>
      </c>
      <c r="D3827" s="202" t="s">
        <v>1731</v>
      </c>
      <c r="E3827" s="202" t="s">
        <v>1732</v>
      </c>
      <c r="F3827" s="202" t="s">
        <v>475</v>
      </c>
      <c r="G3827" s="254">
        <v>43993</v>
      </c>
      <c r="H3827" s="361" t="s">
        <v>1414</v>
      </c>
      <c r="I3827" s="359" t="s">
        <v>1407</v>
      </c>
      <c r="J3827" s="359" t="s">
        <v>1380</v>
      </c>
      <c r="K3827" s="359" t="s">
        <v>8</v>
      </c>
      <c r="L3827" s="359" t="s">
        <v>1392</v>
      </c>
      <c r="M3827" s="368" t="s">
        <v>1407</v>
      </c>
      <c r="N3827" s="205">
        <v>42530</v>
      </c>
      <c r="O3827" s="203"/>
      <c r="P3827" t="str">
        <f t="shared" si="59"/>
        <v>Twin Cities Metro Area Chloride TMDL and Management Plan-Bassett Creek-(07010206-538)-Chloride</v>
      </c>
    </row>
    <row r="3828" spans="1:16" ht="27.95" hidden="1" customHeight="1" x14ac:dyDescent="0.25">
      <c r="A3828" s="203" t="s">
        <v>157</v>
      </c>
      <c r="B3828" s="202" t="s">
        <v>504</v>
      </c>
      <c r="C3828" s="203" t="s">
        <v>1461</v>
      </c>
      <c r="D3828" s="202" t="s">
        <v>1658</v>
      </c>
      <c r="E3828" s="202" t="s">
        <v>1659</v>
      </c>
      <c r="F3828" s="202" t="s">
        <v>475</v>
      </c>
      <c r="G3828" s="254">
        <v>28679140</v>
      </c>
      <c r="H3828" s="361" t="s">
        <v>1433</v>
      </c>
      <c r="I3828" s="359" t="s">
        <v>1407</v>
      </c>
      <c r="J3828" s="359" t="s">
        <v>1380</v>
      </c>
      <c r="K3828" s="359" t="s">
        <v>8</v>
      </c>
      <c r="L3828" s="359" t="s">
        <v>1408</v>
      </c>
      <c r="M3828" s="368" t="s">
        <v>1407</v>
      </c>
      <c r="N3828" s="205">
        <v>42530</v>
      </c>
      <c r="O3828" s="203"/>
      <c r="P3828" t="str">
        <f t="shared" si="59"/>
        <v>Twin Cities Metro Area Chloride TMDL and Management Plan-Minnehaha Creek-(07010206-539)-Chloride</v>
      </c>
    </row>
    <row r="3829" spans="1:16" ht="27.95" hidden="1" customHeight="1" x14ac:dyDescent="0.25">
      <c r="A3829" s="203" t="s">
        <v>157</v>
      </c>
      <c r="B3829" s="202" t="s">
        <v>504</v>
      </c>
      <c r="C3829" s="203" t="s">
        <v>1461</v>
      </c>
      <c r="D3829" s="202" t="s">
        <v>1658</v>
      </c>
      <c r="E3829" s="202" t="s">
        <v>1659</v>
      </c>
      <c r="F3829" s="202" t="s">
        <v>475</v>
      </c>
      <c r="G3829" s="254">
        <v>189928</v>
      </c>
      <c r="H3829" s="361" t="s">
        <v>1414</v>
      </c>
      <c r="I3829" s="359" t="s">
        <v>1407</v>
      </c>
      <c r="J3829" s="359" t="s">
        <v>1380</v>
      </c>
      <c r="K3829" s="359" t="s">
        <v>8</v>
      </c>
      <c r="L3829" s="359" t="s">
        <v>1392</v>
      </c>
      <c r="M3829" s="368" t="s">
        <v>1407</v>
      </c>
      <c r="N3829" s="205">
        <v>42530</v>
      </c>
      <c r="O3829" s="203"/>
      <c r="P3829" t="str">
        <f t="shared" si="59"/>
        <v>Twin Cities Metro Area Chloride TMDL and Management Plan-Minnehaha Creek-(07010206-539)-Chloride</v>
      </c>
    </row>
    <row r="3830" spans="1:16" ht="27.95" hidden="1" customHeight="1" x14ac:dyDescent="0.25">
      <c r="A3830" s="203" t="s">
        <v>157</v>
      </c>
      <c r="B3830" s="202" t="s">
        <v>504</v>
      </c>
      <c r="C3830" s="203" t="s">
        <v>1461</v>
      </c>
      <c r="D3830" s="202" t="s">
        <v>2035</v>
      </c>
      <c r="E3830" s="202" t="s">
        <v>2032</v>
      </c>
      <c r="F3830" s="202" t="s">
        <v>475</v>
      </c>
      <c r="G3830" s="254">
        <v>1909551</v>
      </c>
      <c r="H3830" s="361" t="s">
        <v>1433</v>
      </c>
      <c r="I3830" s="359" t="s">
        <v>1407</v>
      </c>
      <c r="J3830" s="359" t="s">
        <v>1380</v>
      </c>
      <c r="K3830" s="359" t="s">
        <v>8</v>
      </c>
      <c r="L3830" s="359" t="s">
        <v>1408</v>
      </c>
      <c r="M3830" s="368" t="s">
        <v>1407</v>
      </c>
      <c r="N3830" s="205">
        <v>42530</v>
      </c>
      <c r="O3830" s="203"/>
      <c r="P3830" t="str">
        <f t="shared" si="59"/>
        <v>Twin Cities Metro Area Chloride TMDL and Management Plan-Battle Creek-(07010206-592)-Chloride</v>
      </c>
    </row>
    <row r="3831" spans="1:16" ht="27.95" hidden="1" customHeight="1" x14ac:dyDescent="0.25">
      <c r="A3831" s="203" t="s">
        <v>157</v>
      </c>
      <c r="B3831" s="202" t="s">
        <v>504</v>
      </c>
      <c r="C3831" s="203" t="s">
        <v>1461</v>
      </c>
      <c r="D3831" s="202" t="s">
        <v>2035</v>
      </c>
      <c r="E3831" s="202" t="s">
        <v>2032</v>
      </c>
      <c r="F3831" s="202" t="s">
        <v>475</v>
      </c>
      <c r="G3831" s="254">
        <v>12646</v>
      </c>
      <c r="H3831" s="361" t="s">
        <v>1414</v>
      </c>
      <c r="I3831" s="359" t="s">
        <v>1407</v>
      </c>
      <c r="J3831" s="359" t="s">
        <v>1380</v>
      </c>
      <c r="K3831" s="359" t="s">
        <v>8</v>
      </c>
      <c r="L3831" s="359" t="s">
        <v>1392</v>
      </c>
      <c r="M3831" s="368" t="s">
        <v>1407</v>
      </c>
      <c r="N3831" s="205">
        <v>42530</v>
      </c>
      <c r="O3831" s="203"/>
      <c r="P3831" t="str">
        <f t="shared" si="59"/>
        <v>Twin Cities Metro Area Chloride TMDL and Management Plan-Battle Creek-(07010206-592)-Chloride</v>
      </c>
    </row>
    <row r="3832" spans="1:16" ht="27.95" hidden="1" customHeight="1" x14ac:dyDescent="0.25">
      <c r="A3832" s="203" t="s">
        <v>157</v>
      </c>
      <c r="B3832" s="202" t="s">
        <v>504</v>
      </c>
      <c r="C3832" s="203" t="s">
        <v>1461</v>
      </c>
      <c r="D3832" s="202" t="s">
        <v>1923</v>
      </c>
      <c r="E3832" s="202" t="s">
        <v>1399</v>
      </c>
      <c r="F3832" s="202" t="s">
        <v>475</v>
      </c>
      <c r="G3832" s="254">
        <v>208979</v>
      </c>
      <c r="H3832" s="361" t="s">
        <v>1433</v>
      </c>
      <c r="I3832" s="359" t="s">
        <v>1407</v>
      </c>
      <c r="J3832" s="359" t="s">
        <v>1380</v>
      </c>
      <c r="K3832" s="359" t="s">
        <v>8</v>
      </c>
      <c r="L3832" s="359" t="s">
        <v>1408</v>
      </c>
      <c r="M3832" s="368" t="s">
        <v>1407</v>
      </c>
      <c r="N3832" s="205">
        <v>42530</v>
      </c>
      <c r="O3832" s="203"/>
      <c r="P3832" t="str">
        <f t="shared" si="59"/>
        <v>Twin Cities Metro Area Chloride TMDL and Management Plan-Unnamed creek-(07010206-718)-Chloride</v>
      </c>
    </row>
    <row r="3833" spans="1:16" ht="27.95" hidden="1" customHeight="1" x14ac:dyDescent="0.25">
      <c r="A3833" s="203" t="s">
        <v>157</v>
      </c>
      <c r="B3833" s="202" t="s">
        <v>504</v>
      </c>
      <c r="C3833" s="203" t="s">
        <v>1461</v>
      </c>
      <c r="D3833" s="202" t="s">
        <v>1923</v>
      </c>
      <c r="E3833" s="202" t="s">
        <v>1399</v>
      </c>
      <c r="F3833" s="202" t="s">
        <v>475</v>
      </c>
      <c r="G3833" s="254">
        <v>1384</v>
      </c>
      <c r="H3833" s="361" t="s">
        <v>1414</v>
      </c>
      <c r="I3833" s="359" t="s">
        <v>1407</v>
      </c>
      <c r="J3833" s="359" t="s">
        <v>1380</v>
      </c>
      <c r="K3833" s="359" t="s">
        <v>8</v>
      </c>
      <c r="L3833" s="359" t="s">
        <v>1392</v>
      </c>
      <c r="M3833" s="368" t="s">
        <v>1407</v>
      </c>
      <c r="N3833" s="205">
        <v>42530</v>
      </c>
      <c r="O3833" s="203"/>
      <c r="P3833" t="str">
        <f t="shared" si="59"/>
        <v>Twin Cities Metro Area Chloride TMDL and Management Plan-Unnamed creek-(07010206-718)-Chloride</v>
      </c>
    </row>
    <row r="3834" spans="1:16" ht="27.95" hidden="1" customHeight="1" x14ac:dyDescent="0.25">
      <c r="A3834" s="203" t="s">
        <v>157</v>
      </c>
      <c r="B3834" s="202" t="s">
        <v>504</v>
      </c>
      <c r="C3834" s="203" t="s">
        <v>1461</v>
      </c>
      <c r="D3834" s="202" t="s">
        <v>1604</v>
      </c>
      <c r="E3834" s="202" t="s">
        <v>1603</v>
      </c>
      <c r="F3834" s="202" t="s">
        <v>475</v>
      </c>
      <c r="G3834" s="254">
        <v>1432047</v>
      </c>
      <c r="H3834" s="361" t="s">
        <v>1433</v>
      </c>
      <c r="I3834" s="359" t="s">
        <v>1407</v>
      </c>
      <c r="J3834" s="359" t="s">
        <v>1380</v>
      </c>
      <c r="K3834" s="359" t="s">
        <v>8</v>
      </c>
      <c r="L3834" s="359" t="s">
        <v>1408</v>
      </c>
      <c r="M3834" s="368" t="s">
        <v>1407</v>
      </c>
      <c r="N3834" s="205">
        <v>42530</v>
      </c>
      <c r="O3834" s="203"/>
      <c r="P3834" t="str">
        <f t="shared" si="59"/>
        <v>Twin Cities Metro Area Chloride TMDL and Management Plan-Bass Creek-(07010206-784)-Chloride</v>
      </c>
    </row>
    <row r="3835" spans="1:16" ht="27.95" hidden="1" customHeight="1" x14ac:dyDescent="0.25">
      <c r="A3835" s="203" t="s">
        <v>157</v>
      </c>
      <c r="B3835" s="202" t="s">
        <v>504</v>
      </c>
      <c r="C3835" s="203" t="s">
        <v>1461</v>
      </c>
      <c r="D3835" s="202" t="s">
        <v>1604</v>
      </c>
      <c r="E3835" s="202" t="s">
        <v>1603</v>
      </c>
      <c r="F3835" s="202" t="s">
        <v>475</v>
      </c>
      <c r="G3835" s="254">
        <v>9484</v>
      </c>
      <c r="H3835" s="361" t="s">
        <v>1414</v>
      </c>
      <c r="I3835" s="359" t="s">
        <v>1407</v>
      </c>
      <c r="J3835" s="359" t="s">
        <v>1380</v>
      </c>
      <c r="K3835" s="359" t="s">
        <v>8</v>
      </c>
      <c r="L3835" s="359" t="s">
        <v>1392</v>
      </c>
      <c r="M3835" s="368" t="s">
        <v>1407</v>
      </c>
      <c r="N3835" s="205">
        <v>42530</v>
      </c>
      <c r="O3835" s="203"/>
      <c r="P3835" t="str">
        <f t="shared" si="59"/>
        <v>Twin Cities Metro Area Chloride TMDL and Management Plan-Bass Creek-(07010206-784)-Chloride</v>
      </c>
    </row>
    <row r="3836" spans="1:16" ht="27.95" hidden="1" customHeight="1" x14ac:dyDescent="0.25">
      <c r="A3836" s="203" t="s">
        <v>157</v>
      </c>
      <c r="B3836" s="202" t="s">
        <v>504</v>
      </c>
      <c r="C3836" s="203" t="s">
        <v>1461</v>
      </c>
      <c r="D3836" s="202" t="s">
        <v>1831</v>
      </c>
      <c r="E3836" s="202" t="s">
        <v>1399</v>
      </c>
      <c r="F3836" s="202" t="s">
        <v>475</v>
      </c>
      <c r="G3836" s="254">
        <v>428710</v>
      </c>
      <c r="H3836" s="361" t="s">
        <v>1433</v>
      </c>
      <c r="I3836" s="359" t="s">
        <v>1407</v>
      </c>
      <c r="J3836" s="359" t="s">
        <v>1380</v>
      </c>
      <c r="K3836" s="359" t="s">
        <v>8</v>
      </c>
      <c r="L3836" s="359" t="s">
        <v>1408</v>
      </c>
      <c r="M3836" s="368" t="s">
        <v>1407</v>
      </c>
      <c r="N3836" s="205">
        <v>42530</v>
      </c>
      <c r="O3836" s="203"/>
      <c r="P3836" t="str">
        <f t="shared" si="59"/>
        <v>Twin Cities Metro Area Chloride TMDL and Management Plan-Unnamed creek-(07010206-909)-Chloride</v>
      </c>
    </row>
    <row r="3837" spans="1:16" ht="27.95" hidden="1" customHeight="1" x14ac:dyDescent="0.25">
      <c r="A3837" s="203" t="s">
        <v>157</v>
      </c>
      <c r="B3837" s="202" t="s">
        <v>504</v>
      </c>
      <c r="C3837" s="203" t="s">
        <v>1461</v>
      </c>
      <c r="D3837" s="202" t="s">
        <v>1831</v>
      </c>
      <c r="E3837" s="202" t="s">
        <v>1399</v>
      </c>
      <c r="F3837" s="202" t="s">
        <v>475</v>
      </c>
      <c r="G3837" s="254">
        <v>2839</v>
      </c>
      <c r="H3837" s="361" t="s">
        <v>1414</v>
      </c>
      <c r="I3837" s="359" t="s">
        <v>1407</v>
      </c>
      <c r="J3837" s="359" t="s">
        <v>1380</v>
      </c>
      <c r="K3837" s="359" t="s">
        <v>8</v>
      </c>
      <c r="L3837" s="359" t="s">
        <v>1392</v>
      </c>
      <c r="M3837" s="368" t="s">
        <v>1407</v>
      </c>
      <c r="N3837" s="205">
        <v>42530</v>
      </c>
      <c r="O3837" s="203"/>
      <c r="P3837" t="str">
        <f t="shared" si="59"/>
        <v>Twin Cities Metro Area Chloride TMDL and Management Plan-Unnamed creek-(07010206-909)-Chloride</v>
      </c>
    </row>
    <row r="3838" spans="1:16" ht="27.95" hidden="1" customHeight="1" x14ac:dyDescent="0.25">
      <c r="A3838" s="203" t="s">
        <v>157</v>
      </c>
      <c r="B3838" s="202" t="s">
        <v>504</v>
      </c>
      <c r="C3838" s="203" t="s">
        <v>1660</v>
      </c>
      <c r="D3838" s="202" t="s">
        <v>1661</v>
      </c>
      <c r="E3838" s="202" t="s">
        <v>1662</v>
      </c>
      <c r="F3838" s="202" t="s">
        <v>505</v>
      </c>
      <c r="G3838" s="253">
        <v>1.19</v>
      </c>
      <c r="H3838" s="361" t="s">
        <v>1433</v>
      </c>
      <c r="I3838" s="359" t="s">
        <v>1407</v>
      </c>
      <c r="J3838" s="358">
        <v>0</v>
      </c>
      <c r="K3838" s="359" t="s">
        <v>1113</v>
      </c>
      <c r="L3838" s="359" t="s">
        <v>1408</v>
      </c>
      <c r="M3838" s="368">
        <v>2008</v>
      </c>
      <c r="N3838" s="207" t="s">
        <v>1663</v>
      </c>
      <c r="O3838" s="203"/>
      <c r="P3838" t="str">
        <f t="shared" si="59"/>
        <v>Upper Minnehaha Creek Watershed TMDL-Tamarack-(10-0010-00)-TP</v>
      </c>
    </row>
    <row r="3839" spans="1:16" ht="27.95" hidden="1" customHeight="1" x14ac:dyDescent="0.25">
      <c r="A3839" s="203" t="s">
        <v>157</v>
      </c>
      <c r="B3839" s="202" t="s">
        <v>504</v>
      </c>
      <c r="C3839" s="203" t="s">
        <v>1660</v>
      </c>
      <c r="D3839" s="202" t="s">
        <v>1661</v>
      </c>
      <c r="E3839" s="202" t="s">
        <v>1662</v>
      </c>
      <c r="F3839" s="202" t="s">
        <v>505</v>
      </c>
      <c r="G3839" s="253">
        <v>3.2499999999999999E-3</v>
      </c>
      <c r="H3839" s="361" t="s">
        <v>1414</v>
      </c>
      <c r="I3839" s="359" t="s">
        <v>1407</v>
      </c>
      <c r="J3839" s="358">
        <v>0</v>
      </c>
      <c r="K3839" s="359" t="s">
        <v>1113</v>
      </c>
      <c r="L3839" s="359" t="s">
        <v>1392</v>
      </c>
      <c r="M3839" s="368">
        <v>2008</v>
      </c>
      <c r="N3839" s="207" t="s">
        <v>1663</v>
      </c>
      <c r="O3839" s="203"/>
      <c r="P3839" t="str">
        <f t="shared" si="59"/>
        <v>Upper Minnehaha Creek Watershed TMDL-Tamarack-(10-0010-00)-TP</v>
      </c>
    </row>
    <row r="3840" spans="1:16" ht="27.95" hidden="1" customHeight="1" x14ac:dyDescent="0.25">
      <c r="A3840" s="203" t="s">
        <v>157</v>
      </c>
      <c r="B3840" s="202" t="s">
        <v>504</v>
      </c>
      <c r="C3840" s="203" t="s">
        <v>1660</v>
      </c>
      <c r="D3840" s="202" t="s">
        <v>1664</v>
      </c>
      <c r="E3840" s="202" t="s">
        <v>1665</v>
      </c>
      <c r="F3840" s="202" t="s">
        <v>505</v>
      </c>
      <c r="G3840" s="253">
        <v>11.17</v>
      </c>
      <c r="H3840" s="361" t="s">
        <v>1433</v>
      </c>
      <c r="I3840" s="359" t="s">
        <v>1407</v>
      </c>
      <c r="J3840" s="358">
        <v>0.59260000000000002</v>
      </c>
      <c r="K3840" s="359" t="s">
        <v>1113</v>
      </c>
      <c r="L3840" s="359" t="s">
        <v>1408</v>
      </c>
      <c r="M3840" s="368">
        <v>2010</v>
      </c>
      <c r="N3840" s="207" t="s">
        <v>1663</v>
      </c>
      <c r="O3840" s="203"/>
      <c r="P3840" t="str">
        <f t="shared" si="59"/>
        <v>Upper Minnehaha Creek Watershed TMDL-East Auburn-(10-0044-02)-TP</v>
      </c>
    </row>
    <row r="3841" spans="1:16" ht="27.95" hidden="1" customHeight="1" x14ac:dyDescent="0.25">
      <c r="A3841" s="203" t="s">
        <v>157</v>
      </c>
      <c r="B3841" s="202" t="s">
        <v>504</v>
      </c>
      <c r="C3841" s="203" t="s">
        <v>1660</v>
      </c>
      <c r="D3841" s="202" t="s">
        <v>1664</v>
      </c>
      <c r="E3841" s="202" t="s">
        <v>1665</v>
      </c>
      <c r="F3841" s="202" t="s">
        <v>505</v>
      </c>
      <c r="G3841" s="253">
        <v>3.0599999999999999E-2</v>
      </c>
      <c r="H3841" s="361" t="s">
        <v>1414</v>
      </c>
      <c r="I3841" s="359" t="s">
        <v>1407</v>
      </c>
      <c r="J3841" s="358">
        <v>0.59309999999999996</v>
      </c>
      <c r="K3841" s="359" t="s">
        <v>1113</v>
      </c>
      <c r="L3841" s="359" t="s">
        <v>1392</v>
      </c>
      <c r="M3841" s="368">
        <v>2010</v>
      </c>
      <c r="N3841" s="207" t="s">
        <v>1663</v>
      </c>
      <c r="O3841" s="203"/>
      <c r="P3841" t="str">
        <f t="shared" si="59"/>
        <v>Upper Minnehaha Creek Watershed TMDL-East Auburn-(10-0044-02)-TP</v>
      </c>
    </row>
    <row r="3842" spans="1:16" ht="27.95" hidden="1" customHeight="1" x14ac:dyDescent="0.25">
      <c r="A3842" s="203" t="s">
        <v>157</v>
      </c>
      <c r="B3842" s="202" t="s">
        <v>504</v>
      </c>
      <c r="C3842" s="203" t="s">
        <v>1660</v>
      </c>
      <c r="D3842" s="202" t="s">
        <v>1926</v>
      </c>
      <c r="E3842" s="202" t="s">
        <v>1927</v>
      </c>
      <c r="F3842" s="202" t="s">
        <v>505</v>
      </c>
      <c r="G3842" s="253">
        <v>2.6</v>
      </c>
      <c r="H3842" s="361" t="s">
        <v>1433</v>
      </c>
      <c r="I3842" s="359" t="s">
        <v>1407</v>
      </c>
      <c r="J3842" s="358">
        <v>0.47</v>
      </c>
      <c r="K3842" s="359" t="s">
        <v>1113</v>
      </c>
      <c r="L3842" s="359" t="s">
        <v>1408</v>
      </c>
      <c r="M3842" s="368">
        <v>2008</v>
      </c>
      <c r="N3842" s="207" t="s">
        <v>1663</v>
      </c>
      <c r="O3842" s="203"/>
      <c r="P3842" t="str">
        <f t="shared" si="59"/>
        <v>Upper Minnehaha Creek Watershed TMDL-Gleason-(27-0095-00)-TP</v>
      </c>
    </row>
    <row r="3843" spans="1:16" ht="27.95" hidden="1" customHeight="1" x14ac:dyDescent="0.25">
      <c r="A3843" s="203" t="s">
        <v>157</v>
      </c>
      <c r="B3843" s="202" t="s">
        <v>504</v>
      </c>
      <c r="C3843" s="203" t="s">
        <v>1660</v>
      </c>
      <c r="D3843" s="202" t="s">
        <v>1926</v>
      </c>
      <c r="E3843" s="202" t="s">
        <v>1927</v>
      </c>
      <c r="F3843" s="202" t="s">
        <v>505</v>
      </c>
      <c r="G3843" s="253">
        <v>7.0000000000000001E-3</v>
      </c>
      <c r="H3843" s="361" t="s">
        <v>1414</v>
      </c>
      <c r="I3843" s="359" t="s">
        <v>1407</v>
      </c>
      <c r="J3843" s="358">
        <v>0.47</v>
      </c>
      <c r="K3843" s="359" t="s">
        <v>1113</v>
      </c>
      <c r="L3843" s="359" t="s">
        <v>1392</v>
      </c>
      <c r="M3843" s="368">
        <v>2008</v>
      </c>
      <c r="N3843" s="207" t="s">
        <v>1663</v>
      </c>
      <c r="O3843" s="203"/>
      <c r="P3843" t="str">
        <f t="shared" ref="P3843:P3906" si="60">CONCATENATE(C3843, "-", E3843, "-","(", D3843,")", "-",K3843)</f>
        <v>Upper Minnehaha Creek Watershed TMDL-Gleason-(27-0095-00)-TP</v>
      </c>
    </row>
    <row r="3844" spans="1:16" ht="27.95" hidden="1" customHeight="1" x14ac:dyDescent="0.25">
      <c r="A3844" s="203" t="s">
        <v>157</v>
      </c>
      <c r="B3844" s="202" t="s">
        <v>504</v>
      </c>
      <c r="C3844" s="203" t="s">
        <v>1660</v>
      </c>
      <c r="D3844" s="202" t="s">
        <v>1932</v>
      </c>
      <c r="E3844" s="202" t="s">
        <v>1933</v>
      </c>
      <c r="F3844" s="202" t="s">
        <v>505</v>
      </c>
      <c r="G3844" s="253">
        <v>3.81</v>
      </c>
      <c r="H3844" s="361" t="s">
        <v>1433</v>
      </c>
      <c r="I3844" s="359" t="s">
        <v>1407</v>
      </c>
      <c r="J3844" s="358">
        <v>0.76</v>
      </c>
      <c r="K3844" s="359" t="s">
        <v>1113</v>
      </c>
      <c r="L3844" s="359" t="s">
        <v>1408</v>
      </c>
      <c r="M3844" s="368">
        <v>2008</v>
      </c>
      <c r="N3844" s="207" t="s">
        <v>1663</v>
      </c>
      <c r="O3844" s="203"/>
      <c r="P3844" t="str">
        <f t="shared" si="60"/>
        <v>Upper Minnehaha Creek Watershed TMDL-Minnetonka-Halsteds Bay-(27-0133-09)-TP</v>
      </c>
    </row>
    <row r="3845" spans="1:16" ht="27.95" hidden="1" customHeight="1" x14ac:dyDescent="0.25">
      <c r="A3845" s="203" t="s">
        <v>157</v>
      </c>
      <c r="B3845" s="202" t="s">
        <v>504</v>
      </c>
      <c r="C3845" s="203" t="s">
        <v>1660</v>
      </c>
      <c r="D3845" s="202" t="s">
        <v>1932</v>
      </c>
      <c r="E3845" s="202" t="s">
        <v>1933</v>
      </c>
      <c r="F3845" s="202" t="s">
        <v>505</v>
      </c>
      <c r="G3845" s="253">
        <v>1.04E-2</v>
      </c>
      <c r="H3845" s="361" t="s">
        <v>1414</v>
      </c>
      <c r="I3845" s="359" t="s">
        <v>1407</v>
      </c>
      <c r="J3845" s="358">
        <v>0.76</v>
      </c>
      <c r="K3845" s="359" t="s">
        <v>1113</v>
      </c>
      <c r="L3845" s="359" t="s">
        <v>1392</v>
      </c>
      <c r="M3845" s="368">
        <v>2008</v>
      </c>
      <c r="N3845" s="207" t="s">
        <v>1663</v>
      </c>
      <c r="O3845" s="203"/>
      <c r="P3845" t="str">
        <f t="shared" si="60"/>
        <v>Upper Minnehaha Creek Watershed TMDL-Minnetonka-Halsteds Bay-(27-0133-09)-TP</v>
      </c>
    </row>
    <row r="3846" spans="1:16" ht="27.95" hidden="1" customHeight="1" x14ac:dyDescent="0.25">
      <c r="A3846" s="203" t="s">
        <v>157</v>
      </c>
      <c r="B3846" s="202" t="s">
        <v>504</v>
      </c>
      <c r="C3846" s="203" t="s">
        <v>1660</v>
      </c>
      <c r="D3846" s="202" t="s">
        <v>1934</v>
      </c>
      <c r="E3846" s="202" t="s">
        <v>1935</v>
      </c>
      <c r="F3846" s="202" t="s">
        <v>505</v>
      </c>
      <c r="G3846" s="253">
        <v>0.13</v>
      </c>
      <c r="H3846" s="361" t="s">
        <v>1433</v>
      </c>
      <c r="I3846" s="359" t="s">
        <v>1407</v>
      </c>
      <c r="J3846" s="358">
        <v>0.72089999999999999</v>
      </c>
      <c r="K3846" s="359" t="s">
        <v>1113</v>
      </c>
      <c r="L3846" s="359" t="s">
        <v>1408</v>
      </c>
      <c r="M3846" s="368">
        <v>2008</v>
      </c>
      <c r="N3846" s="207" t="s">
        <v>1663</v>
      </c>
      <c r="O3846" s="203"/>
      <c r="P3846" t="str">
        <f t="shared" si="60"/>
        <v>Upper Minnehaha Creek Watershed TMDL-Minnetonka-Stubbs Bay-(27-0133-12)-TP</v>
      </c>
    </row>
    <row r="3847" spans="1:16" ht="27.95" hidden="1" customHeight="1" x14ac:dyDescent="0.25">
      <c r="A3847" s="203" t="s">
        <v>157</v>
      </c>
      <c r="B3847" s="202" t="s">
        <v>504</v>
      </c>
      <c r="C3847" s="203" t="s">
        <v>1660</v>
      </c>
      <c r="D3847" s="202" t="s">
        <v>1934</v>
      </c>
      <c r="E3847" s="202" t="s">
        <v>1935</v>
      </c>
      <c r="F3847" s="202" t="s">
        <v>505</v>
      </c>
      <c r="G3847" s="253">
        <v>3.6000000000000002E-4</v>
      </c>
      <c r="H3847" s="361" t="s">
        <v>1414</v>
      </c>
      <c r="I3847" s="359" t="s">
        <v>1407</v>
      </c>
      <c r="J3847" s="358">
        <v>0.72089999999999999</v>
      </c>
      <c r="K3847" s="359" t="s">
        <v>1113</v>
      </c>
      <c r="L3847" s="359" t="s">
        <v>1392</v>
      </c>
      <c r="M3847" s="368">
        <v>2008</v>
      </c>
      <c r="N3847" s="207" t="s">
        <v>1663</v>
      </c>
      <c r="O3847" s="203"/>
      <c r="P3847" t="str">
        <f t="shared" si="60"/>
        <v>Upper Minnehaha Creek Watershed TMDL-Minnetonka-Stubbs Bay-(27-0133-12)-TP</v>
      </c>
    </row>
    <row r="3848" spans="1:16" ht="27.95" hidden="1" customHeight="1" x14ac:dyDescent="0.25">
      <c r="A3848" s="203" t="s">
        <v>157</v>
      </c>
      <c r="B3848" s="202" t="s">
        <v>504</v>
      </c>
      <c r="C3848" s="203" t="s">
        <v>1660</v>
      </c>
      <c r="D3848" s="202" t="s">
        <v>1944</v>
      </c>
      <c r="E3848" s="202" t="s">
        <v>1945</v>
      </c>
      <c r="F3848" s="202" t="s">
        <v>505</v>
      </c>
      <c r="G3848" s="253">
        <v>3</v>
      </c>
      <c r="H3848" s="361" t="s">
        <v>1433</v>
      </c>
      <c r="I3848" s="359" t="s">
        <v>1407</v>
      </c>
      <c r="J3848" s="358">
        <v>0.61</v>
      </c>
      <c r="K3848" s="359" t="s">
        <v>1113</v>
      </c>
      <c r="L3848" s="359" t="s">
        <v>1408</v>
      </c>
      <c r="M3848" s="368">
        <v>2008</v>
      </c>
      <c r="N3848" s="207" t="s">
        <v>1663</v>
      </c>
      <c r="O3848" s="203"/>
      <c r="P3848" t="str">
        <f t="shared" si="60"/>
        <v>Upper Minnehaha Creek Watershed TMDL-Tanager-(27-0141-00)-TP</v>
      </c>
    </row>
    <row r="3849" spans="1:16" ht="27.95" hidden="1" customHeight="1" x14ac:dyDescent="0.25">
      <c r="A3849" s="203" t="s">
        <v>157</v>
      </c>
      <c r="B3849" s="202" t="s">
        <v>504</v>
      </c>
      <c r="C3849" s="203" t="s">
        <v>1660</v>
      </c>
      <c r="D3849" s="202" t="s">
        <v>1944</v>
      </c>
      <c r="E3849" s="202" t="s">
        <v>1945</v>
      </c>
      <c r="F3849" s="202" t="s">
        <v>505</v>
      </c>
      <c r="G3849" s="253">
        <v>7.6E-3</v>
      </c>
      <c r="H3849" s="361" t="s">
        <v>1414</v>
      </c>
      <c r="I3849" s="359" t="s">
        <v>1407</v>
      </c>
      <c r="J3849" s="358">
        <v>0.61</v>
      </c>
      <c r="K3849" s="359" t="s">
        <v>1113</v>
      </c>
      <c r="L3849" s="359" t="s">
        <v>1392</v>
      </c>
      <c r="M3849" s="368">
        <v>2008</v>
      </c>
      <c r="N3849" s="207" t="s">
        <v>1663</v>
      </c>
      <c r="O3849" s="203"/>
      <c r="P3849" t="str">
        <f t="shared" si="60"/>
        <v>Upper Minnehaha Creek Watershed TMDL-Tanager-(27-0141-00)-TP</v>
      </c>
    </row>
    <row r="3850" spans="1:16" ht="27.95" hidden="1" customHeight="1" x14ac:dyDescent="0.25">
      <c r="A3850" s="203" t="s">
        <v>157</v>
      </c>
      <c r="B3850" s="202" t="s">
        <v>504</v>
      </c>
      <c r="C3850" s="203" t="s">
        <v>1660</v>
      </c>
      <c r="D3850" s="202" t="s">
        <v>1950</v>
      </c>
      <c r="E3850" s="202" t="s">
        <v>1472</v>
      </c>
      <c r="F3850" s="202" t="s">
        <v>505</v>
      </c>
      <c r="G3850" s="253">
        <v>2</v>
      </c>
      <c r="H3850" s="361" t="s">
        <v>1433</v>
      </c>
      <c r="I3850" s="359" t="s">
        <v>1407</v>
      </c>
      <c r="J3850" s="358">
        <v>0.91</v>
      </c>
      <c r="K3850" s="359" t="s">
        <v>1113</v>
      </c>
      <c r="L3850" s="359" t="s">
        <v>1408</v>
      </c>
      <c r="M3850" s="368">
        <v>2008</v>
      </c>
      <c r="N3850" s="207" t="s">
        <v>1663</v>
      </c>
      <c r="O3850" s="203"/>
      <c r="P3850" t="str">
        <f t="shared" si="60"/>
        <v>Upper Minnehaha Creek Watershed TMDL-Long-(27-0160-00)-TP</v>
      </c>
    </row>
    <row r="3851" spans="1:16" ht="27.95" hidden="1" customHeight="1" x14ac:dyDescent="0.25">
      <c r="A3851" s="203" t="s">
        <v>157</v>
      </c>
      <c r="B3851" s="202" t="s">
        <v>504</v>
      </c>
      <c r="C3851" s="203" t="s">
        <v>1660</v>
      </c>
      <c r="D3851" s="202" t="s">
        <v>1950</v>
      </c>
      <c r="E3851" s="202" t="s">
        <v>1472</v>
      </c>
      <c r="F3851" s="202" t="s">
        <v>505</v>
      </c>
      <c r="G3851" s="253">
        <v>4.1799999999999997E-3</v>
      </c>
      <c r="H3851" s="361" t="s">
        <v>1414</v>
      </c>
      <c r="I3851" s="359" t="s">
        <v>1407</v>
      </c>
      <c r="J3851" s="358">
        <v>0.91</v>
      </c>
      <c r="K3851" s="359" t="s">
        <v>1113</v>
      </c>
      <c r="L3851" s="359" t="s">
        <v>1392</v>
      </c>
      <c r="M3851" s="368">
        <v>2008</v>
      </c>
      <c r="N3851" s="207" t="s">
        <v>1663</v>
      </c>
      <c r="O3851" s="203"/>
      <c r="P3851" t="str">
        <f t="shared" si="60"/>
        <v>Upper Minnehaha Creek Watershed TMDL-Long-(27-0160-00)-TP</v>
      </c>
    </row>
    <row r="3852" spans="1:16" ht="27.95" hidden="1" customHeight="1" x14ac:dyDescent="0.25">
      <c r="A3852" s="203" t="s">
        <v>157</v>
      </c>
      <c r="B3852" s="202" t="s">
        <v>504</v>
      </c>
      <c r="C3852" s="203" t="s">
        <v>1660</v>
      </c>
      <c r="D3852" s="202" t="s">
        <v>1924</v>
      </c>
      <c r="E3852" s="202" t="s">
        <v>1925</v>
      </c>
      <c r="F3852" s="202" t="s">
        <v>505</v>
      </c>
      <c r="G3852" s="253">
        <v>9.0000000000000006E-5</v>
      </c>
      <c r="H3852" s="361" t="s">
        <v>1433</v>
      </c>
      <c r="I3852" s="359" t="s">
        <v>1407</v>
      </c>
      <c r="J3852" s="358">
        <v>0</v>
      </c>
      <c r="K3852" s="359" t="s">
        <v>1113</v>
      </c>
      <c r="L3852" s="359" t="s">
        <v>1408</v>
      </c>
      <c r="M3852" s="368">
        <v>2006</v>
      </c>
      <c r="N3852" s="207" t="s">
        <v>1663</v>
      </c>
      <c r="O3852" s="203"/>
      <c r="P3852" t="str">
        <f t="shared" si="60"/>
        <v>Upper Minnehaha Creek Watershed TMDL-Stone-(10-0056-00)-TP</v>
      </c>
    </row>
    <row r="3853" spans="1:16" ht="27.95" hidden="1" customHeight="1" x14ac:dyDescent="0.25">
      <c r="A3853" s="203" t="s">
        <v>157</v>
      </c>
      <c r="B3853" s="202" t="s">
        <v>504</v>
      </c>
      <c r="C3853" s="203" t="s">
        <v>1660</v>
      </c>
      <c r="D3853" s="202" t="s">
        <v>1924</v>
      </c>
      <c r="E3853" s="202" t="s">
        <v>1925</v>
      </c>
      <c r="F3853" s="202" t="s">
        <v>505</v>
      </c>
      <c r="G3853" s="253">
        <v>2.9999999999999999E-7</v>
      </c>
      <c r="H3853" s="361" t="s">
        <v>1414</v>
      </c>
      <c r="I3853" s="359" t="s">
        <v>1407</v>
      </c>
      <c r="J3853" s="358">
        <v>0</v>
      </c>
      <c r="K3853" s="359" t="s">
        <v>1113</v>
      </c>
      <c r="L3853" s="359" t="s">
        <v>1392</v>
      </c>
      <c r="M3853" s="368">
        <v>2006</v>
      </c>
      <c r="N3853" s="207" t="s">
        <v>1663</v>
      </c>
      <c r="O3853" s="203"/>
      <c r="P3853" t="str">
        <f t="shared" si="60"/>
        <v>Upper Minnehaha Creek Watershed TMDL-Stone-(10-0056-00)-TP</v>
      </c>
    </row>
    <row r="3854" spans="1:16" ht="27.95" hidden="1" customHeight="1" x14ac:dyDescent="0.25">
      <c r="A3854" s="203" t="s">
        <v>157</v>
      </c>
      <c r="B3854" s="202" t="s">
        <v>504</v>
      </c>
      <c r="C3854" s="203" t="s">
        <v>1397</v>
      </c>
      <c r="D3854" s="202" t="s">
        <v>583</v>
      </c>
      <c r="E3854" s="202" t="s">
        <v>1584</v>
      </c>
      <c r="F3854" s="202" t="s">
        <v>475</v>
      </c>
      <c r="G3854" s="253">
        <v>202</v>
      </c>
      <c r="H3854" s="361" t="s">
        <v>1400</v>
      </c>
      <c r="I3854" s="359" t="s">
        <v>1379</v>
      </c>
      <c r="J3854" s="358">
        <v>0.61</v>
      </c>
      <c r="K3854" s="359" t="s">
        <v>1391</v>
      </c>
      <c r="L3854" s="359" t="s">
        <v>1392</v>
      </c>
      <c r="M3854" s="368">
        <v>2010</v>
      </c>
      <c r="N3854" s="207" t="s">
        <v>1401</v>
      </c>
      <c r="O3854" s="203"/>
      <c r="P3854" t="str">
        <f t="shared" si="60"/>
        <v>Upper Mississippi River Bacteria TMDL-Shingle Creek (County Ditch 13)-(07010206-506)-E. coli</v>
      </c>
    </row>
    <row r="3855" spans="1:16" ht="27.95" hidden="1" customHeight="1" x14ac:dyDescent="0.25">
      <c r="A3855" s="203" t="s">
        <v>157</v>
      </c>
      <c r="B3855" s="202" t="s">
        <v>504</v>
      </c>
      <c r="C3855" s="203" t="s">
        <v>1397</v>
      </c>
      <c r="D3855" s="202" t="s">
        <v>583</v>
      </c>
      <c r="E3855" s="202" t="s">
        <v>1584</v>
      </c>
      <c r="F3855" s="202" t="s">
        <v>475</v>
      </c>
      <c r="G3855" s="253">
        <v>68.400000000000006</v>
      </c>
      <c r="H3855" s="361" t="s">
        <v>1400</v>
      </c>
      <c r="I3855" s="359" t="s">
        <v>1382</v>
      </c>
      <c r="J3855" s="358">
        <v>0.43</v>
      </c>
      <c r="K3855" s="359" t="s">
        <v>1391</v>
      </c>
      <c r="L3855" s="359" t="s">
        <v>1392</v>
      </c>
      <c r="M3855" s="368">
        <v>2010</v>
      </c>
      <c r="N3855" s="207" t="s">
        <v>1401</v>
      </c>
      <c r="O3855" s="203"/>
      <c r="P3855" t="str">
        <f t="shared" si="60"/>
        <v>Upper Mississippi River Bacteria TMDL-Shingle Creek (County Ditch 13)-(07010206-506)-E. coli</v>
      </c>
    </row>
    <row r="3856" spans="1:16" ht="27.95" hidden="1" customHeight="1" x14ac:dyDescent="0.25">
      <c r="A3856" s="203" t="s">
        <v>157</v>
      </c>
      <c r="B3856" s="202" t="s">
        <v>504</v>
      </c>
      <c r="C3856" s="203" t="s">
        <v>1397</v>
      </c>
      <c r="D3856" s="202" t="s">
        <v>583</v>
      </c>
      <c r="E3856" s="202" t="s">
        <v>1584</v>
      </c>
      <c r="F3856" s="202" t="s">
        <v>475</v>
      </c>
      <c r="G3856" s="253">
        <v>22.9</v>
      </c>
      <c r="H3856" s="361" t="s">
        <v>1400</v>
      </c>
      <c r="I3856" s="359" t="s">
        <v>1383</v>
      </c>
      <c r="J3856" s="358">
        <v>0.69</v>
      </c>
      <c r="K3856" s="359" t="s">
        <v>1391</v>
      </c>
      <c r="L3856" s="359" t="s">
        <v>1392</v>
      </c>
      <c r="M3856" s="368">
        <v>2010</v>
      </c>
      <c r="N3856" s="207" t="s">
        <v>1401</v>
      </c>
      <c r="O3856" s="203"/>
      <c r="P3856" t="str">
        <f t="shared" si="60"/>
        <v>Upper Mississippi River Bacteria TMDL-Shingle Creek (County Ditch 13)-(07010206-506)-E. coli</v>
      </c>
    </row>
    <row r="3857" spans="1:16" ht="27.95" hidden="1" customHeight="1" x14ac:dyDescent="0.25">
      <c r="A3857" s="203" t="s">
        <v>157</v>
      </c>
      <c r="B3857" s="202" t="s">
        <v>504</v>
      </c>
      <c r="C3857" s="203" t="s">
        <v>1397</v>
      </c>
      <c r="D3857" s="202" t="s">
        <v>583</v>
      </c>
      <c r="E3857" s="202" t="s">
        <v>1584</v>
      </c>
      <c r="F3857" s="202" t="s">
        <v>475</v>
      </c>
      <c r="G3857" s="253">
        <v>8.19</v>
      </c>
      <c r="H3857" s="361" t="s">
        <v>1400</v>
      </c>
      <c r="I3857" s="359" t="s">
        <v>1384</v>
      </c>
      <c r="J3857" s="358">
        <v>0.13</v>
      </c>
      <c r="K3857" s="359" t="s">
        <v>1391</v>
      </c>
      <c r="L3857" s="359" t="s">
        <v>1392</v>
      </c>
      <c r="M3857" s="368">
        <v>2010</v>
      </c>
      <c r="N3857" s="207" t="s">
        <v>1401</v>
      </c>
      <c r="O3857" s="203"/>
      <c r="P3857" t="str">
        <f t="shared" si="60"/>
        <v>Upper Mississippi River Bacteria TMDL-Shingle Creek (County Ditch 13)-(07010206-506)-E. coli</v>
      </c>
    </row>
    <row r="3858" spans="1:16" ht="27.95" hidden="1" customHeight="1" x14ac:dyDescent="0.25">
      <c r="A3858" s="203" t="s">
        <v>157</v>
      </c>
      <c r="B3858" s="202" t="s">
        <v>504</v>
      </c>
      <c r="C3858" s="203" t="s">
        <v>1397</v>
      </c>
      <c r="D3858" s="202" t="s">
        <v>583</v>
      </c>
      <c r="E3858" s="202" t="s">
        <v>1584</v>
      </c>
      <c r="F3858" s="202" t="s">
        <v>475</v>
      </c>
      <c r="G3858" s="253">
        <v>1.33</v>
      </c>
      <c r="H3858" s="361" t="s">
        <v>1400</v>
      </c>
      <c r="I3858" s="359" t="s">
        <v>1385</v>
      </c>
      <c r="J3858" s="358">
        <v>0.68</v>
      </c>
      <c r="K3858" s="359" t="s">
        <v>1391</v>
      </c>
      <c r="L3858" s="359" t="s">
        <v>1392</v>
      </c>
      <c r="M3858" s="368">
        <v>2010</v>
      </c>
      <c r="N3858" s="207" t="s">
        <v>1401</v>
      </c>
      <c r="O3858" s="203"/>
      <c r="P3858" t="str">
        <f t="shared" si="60"/>
        <v>Upper Mississippi River Bacteria TMDL-Shingle Creek (County Ditch 13)-(07010206-506)-E. coli</v>
      </c>
    </row>
    <row r="3859" spans="1:16" ht="27.95" hidden="1" customHeight="1" x14ac:dyDescent="0.25">
      <c r="A3859" s="203" t="s">
        <v>157</v>
      </c>
      <c r="B3859" s="202" t="s">
        <v>504</v>
      </c>
      <c r="C3859" s="203" t="s">
        <v>1397</v>
      </c>
      <c r="D3859" s="202" t="s">
        <v>1922</v>
      </c>
      <c r="E3859" s="202" t="s">
        <v>1399</v>
      </c>
      <c r="F3859" s="202" t="s">
        <v>475</v>
      </c>
      <c r="G3859" s="253">
        <v>61.1</v>
      </c>
      <c r="H3859" s="361" t="s">
        <v>1400</v>
      </c>
      <c r="I3859" s="359" t="s">
        <v>1379</v>
      </c>
      <c r="J3859" s="358">
        <v>0.51</v>
      </c>
      <c r="K3859" s="359" t="s">
        <v>1391</v>
      </c>
      <c r="L3859" s="359" t="s">
        <v>1392</v>
      </c>
      <c r="M3859" s="368">
        <v>2010</v>
      </c>
      <c r="N3859" s="207" t="s">
        <v>1401</v>
      </c>
      <c r="O3859" s="203"/>
      <c r="P3859" t="str">
        <f t="shared" si="60"/>
        <v>Upper Mississippi River Bacteria TMDL-Unnamed creek-(07010206-526)-E. coli</v>
      </c>
    </row>
    <row r="3860" spans="1:16" ht="27.95" hidden="1" customHeight="1" x14ac:dyDescent="0.25">
      <c r="A3860" s="203" t="s">
        <v>157</v>
      </c>
      <c r="B3860" s="202" t="s">
        <v>504</v>
      </c>
      <c r="C3860" s="203" t="s">
        <v>1397</v>
      </c>
      <c r="D3860" s="202" t="s">
        <v>1922</v>
      </c>
      <c r="E3860" s="202" t="s">
        <v>1399</v>
      </c>
      <c r="F3860" s="202" t="s">
        <v>475</v>
      </c>
      <c r="G3860" s="253">
        <v>24.3</v>
      </c>
      <c r="H3860" s="361" t="s">
        <v>1400</v>
      </c>
      <c r="I3860" s="359" t="s">
        <v>1382</v>
      </c>
      <c r="J3860" s="358">
        <v>0.41</v>
      </c>
      <c r="K3860" s="359" t="s">
        <v>1391</v>
      </c>
      <c r="L3860" s="359" t="s">
        <v>1392</v>
      </c>
      <c r="M3860" s="368">
        <v>2010</v>
      </c>
      <c r="N3860" s="207" t="s">
        <v>1401</v>
      </c>
      <c r="O3860" s="203"/>
      <c r="P3860" t="str">
        <f t="shared" si="60"/>
        <v>Upper Mississippi River Bacteria TMDL-Unnamed creek-(07010206-526)-E. coli</v>
      </c>
    </row>
    <row r="3861" spans="1:16" ht="27.95" hidden="1" customHeight="1" x14ac:dyDescent="0.25">
      <c r="A3861" s="203" t="s">
        <v>157</v>
      </c>
      <c r="B3861" s="202" t="s">
        <v>504</v>
      </c>
      <c r="C3861" s="203" t="s">
        <v>1397</v>
      </c>
      <c r="D3861" s="202" t="s">
        <v>1922</v>
      </c>
      <c r="E3861" s="202" t="s">
        <v>1399</v>
      </c>
      <c r="F3861" s="202" t="s">
        <v>475</v>
      </c>
      <c r="G3861" s="253">
        <v>8.83</v>
      </c>
      <c r="H3861" s="361" t="s">
        <v>1400</v>
      </c>
      <c r="I3861" s="359" t="s">
        <v>1383</v>
      </c>
      <c r="J3861" s="358">
        <v>0.74</v>
      </c>
      <c r="K3861" s="359" t="s">
        <v>1391</v>
      </c>
      <c r="L3861" s="359" t="s">
        <v>1392</v>
      </c>
      <c r="M3861" s="368">
        <v>2010</v>
      </c>
      <c r="N3861" s="207" t="s">
        <v>1401</v>
      </c>
      <c r="O3861" s="203"/>
      <c r="P3861" t="str">
        <f t="shared" si="60"/>
        <v>Upper Mississippi River Bacteria TMDL-Unnamed creek-(07010206-526)-E. coli</v>
      </c>
    </row>
    <row r="3862" spans="1:16" ht="27.95" hidden="1" customHeight="1" x14ac:dyDescent="0.25">
      <c r="A3862" s="203" t="s">
        <v>157</v>
      </c>
      <c r="B3862" s="202" t="s">
        <v>504</v>
      </c>
      <c r="C3862" s="203" t="s">
        <v>1397</v>
      </c>
      <c r="D3862" s="202" t="s">
        <v>1922</v>
      </c>
      <c r="E3862" s="202" t="s">
        <v>1399</v>
      </c>
      <c r="F3862" s="202" t="s">
        <v>475</v>
      </c>
      <c r="G3862" s="253">
        <v>3.89</v>
      </c>
      <c r="H3862" s="361" t="s">
        <v>1400</v>
      </c>
      <c r="I3862" s="359" t="s">
        <v>1384</v>
      </c>
      <c r="J3862" s="358">
        <v>0</v>
      </c>
      <c r="K3862" s="359" t="s">
        <v>1391</v>
      </c>
      <c r="L3862" s="359" t="s">
        <v>1392</v>
      </c>
      <c r="M3862" s="368">
        <v>2010</v>
      </c>
      <c r="N3862" s="207" t="s">
        <v>1401</v>
      </c>
      <c r="O3862" s="203"/>
      <c r="P3862" t="str">
        <f t="shared" si="60"/>
        <v>Upper Mississippi River Bacteria TMDL-Unnamed creek-(07010206-526)-E. coli</v>
      </c>
    </row>
    <row r="3863" spans="1:16" ht="27.95" hidden="1" customHeight="1" x14ac:dyDescent="0.25">
      <c r="A3863" s="203" t="s">
        <v>157</v>
      </c>
      <c r="B3863" s="202" t="s">
        <v>504</v>
      </c>
      <c r="C3863" s="203" t="s">
        <v>1397</v>
      </c>
      <c r="D3863" s="202" t="s">
        <v>1922</v>
      </c>
      <c r="E3863" s="202" t="s">
        <v>1399</v>
      </c>
      <c r="F3863" s="202" t="s">
        <v>475</v>
      </c>
      <c r="G3863" s="253">
        <v>1.59</v>
      </c>
      <c r="H3863" s="361" t="s">
        <v>1400</v>
      </c>
      <c r="I3863" s="359" t="s">
        <v>1385</v>
      </c>
      <c r="J3863" s="359" t="s">
        <v>1402</v>
      </c>
      <c r="K3863" s="359" t="s">
        <v>1391</v>
      </c>
      <c r="L3863" s="359" t="s">
        <v>1392</v>
      </c>
      <c r="M3863" s="368">
        <v>2010</v>
      </c>
      <c r="N3863" s="207" t="s">
        <v>1401</v>
      </c>
      <c r="O3863" s="203"/>
      <c r="P3863" t="str">
        <f t="shared" si="60"/>
        <v>Upper Mississippi River Bacteria TMDL-Unnamed creek-(07010206-526)-E. coli</v>
      </c>
    </row>
    <row r="3864" spans="1:16" ht="27.95" hidden="1" customHeight="1" x14ac:dyDescent="0.25">
      <c r="A3864" s="203" t="s">
        <v>157</v>
      </c>
      <c r="B3864" s="202" t="s">
        <v>504</v>
      </c>
      <c r="C3864" s="203" t="s">
        <v>1397</v>
      </c>
      <c r="D3864" s="202" t="s">
        <v>1731</v>
      </c>
      <c r="E3864" s="202" t="s">
        <v>1732</v>
      </c>
      <c r="F3864" s="202" t="s">
        <v>475</v>
      </c>
      <c r="G3864" s="253">
        <v>138</v>
      </c>
      <c r="H3864" s="361" t="s">
        <v>1400</v>
      </c>
      <c r="I3864" s="359" t="s">
        <v>1379</v>
      </c>
      <c r="J3864" s="358">
        <v>0.79</v>
      </c>
      <c r="K3864" s="359" t="s">
        <v>1391</v>
      </c>
      <c r="L3864" s="359" t="s">
        <v>1392</v>
      </c>
      <c r="M3864" s="368">
        <v>2010</v>
      </c>
      <c r="N3864" s="207" t="s">
        <v>1401</v>
      </c>
      <c r="O3864" s="203"/>
      <c r="P3864" t="str">
        <f t="shared" si="60"/>
        <v>Upper Mississippi River Bacteria TMDL-Bassett Creek-(07010206-538)-E. coli</v>
      </c>
    </row>
    <row r="3865" spans="1:16" ht="27.95" hidden="1" customHeight="1" x14ac:dyDescent="0.25">
      <c r="A3865" s="203" t="s">
        <v>157</v>
      </c>
      <c r="B3865" s="202" t="s">
        <v>504</v>
      </c>
      <c r="C3865" s="203" t="s">
        <v>1397</v>
      </c>
      <c r="D3865" s="202" t="s">
        <v>1731</v>
      </c>
      <c r="E3865" s="202" t="s">
        <v>1732</v>
      </c>
      <c r="F3865" s="202" t="s">
        <v>475</v>
      </c>
      <c r="G3865" s="253">
        <v>54.1</v>
      </c>
      <c r="H3865" s="361" t="s">
        <v>1400</v>
      </c>
      <c r="I3865" s="359" t="s">
        <v>1382</v>
      </c>
      <c r="J3865" s="358">
        <v>0</v>
      </c>
      <c r="K3865" s="359" t="s">
        <v>1391</v>
      </c>
      <c r="L3865" s="359" t="s">
        <v>1392</v>
      </c>
      <c r="M3865" s="368">
        <v>2010</v>
      </c>
      <c r="N3865" s="207" t="s">
        <v>1401</v>
      </c>
      <c r="O3865" s="203"/>
      <c r="P3865" t="str">
        <f t="shared" si="60"/>
        <v>Upper Mississippi River Bacteria TMDL-Bassett Creek-(07010206-538)-E. coli</v>
      </c>
    </row>
    <row r="3866" spans="1:16" ht="27.95" hidden="1" customHeight="1" x14ac:dyDescent="0.25">
      <c r="A3866" s="203" t="s">
        <v>157</v>
      </c>
      <c r="B3866" s="202" t="s">
        <v>504</v>
      </c>
      <c r="C3866" s="203" t="s">
        <v>1397</v>
      </c>
      <c r="D3866" s="202" t="s">
        <v>1731</v>
      </c>
      <c r="E3866" s="202" t="s">
        <v>1732</v>
      </c>
      <c r="F3866" s="202" t="s">
        <v>475</v>
      </c>
      <c r="G3866" s="253">
        <v>19.899999999999999</v>
      </c>
      <c r="H3866" s="361" t="s">
        <v>1400</v>
      </c>
      <c r="I3866" s="359" t="s">
        <v>1383</v>
      </c>
      <c r="J3866" s="358">
        <v>0</v>
      </c>
      <c r="K3866" s="359" t="s">
        <v>1391</v>
      </c>
      <c r="L3866" s="359" t="s">
        <v>1392</v>
      </c>
      <c r="M3866" s="368">
        <v>2010</v>
      </c>
      <c r="N3866" s="207" t="s">
        <v>1401</v>
      </c>
      <c r="O3866" s="203"/>
      <c r="P3866" t="str">
        <f t="shared" si="60"/>
        <v>Upper Mississippi River Bacteria TMDL-Bassett Creek-(07010206-538)-E. coli</v>
      </c>
    </row>
    <row r="3867" spans="1:16" ht="27.95" hidden="1" customHeight="1" x14ac:dyDescent="0.25">
      <c r="A3867" s="203" t="s">
        <v>157</v>
      </c>
      <c r="B3867" s="202" t="s">
        <v>504</v>
      </c>
      <c r="C3867" s="203" t="s">
        <v>1397</v>
      </c>
      <c r="D3867" s="202" t="s">
        <v>1731</v>
      </c>
      <c r="E3867" s="202" t="s">
        <v>1732</v>
      </c>
      <c r="F3867" s="202" t="s">
        <v>475</v>
      </c>
      <c r="G3867" s="253">
        <v>10.6</v>
      </c>
      <c r="H3867" s="361" t="s">
        <v>1400</v>
      </c>
      <c r="I3867" s="359" t="s">
        <v>1384</v>
      </c>
      <c r="J3867" s="358">
        <v>0.3</v>
      </c>
      <c r="K3867" s="359" t="s">
        <v>1391</v>
      </c>
      <c r="L3867" s="359" t="s">
        <v>1392</v>
      </c>
      <c r="M3867" s="368">
        <v>2010</v>
      </c>
      <c r="N3867" s="207" t="s">
        <v>1401</v>
      </c>
      <c r="O3867" s="203"/>
      <c r="P3867" t="str">
        <f t="shared" si="60"/>
        <v>Upper Mississippi River Bacteria TMDL-Bassett Creek-(07010206-538)-E. coli</v>
      </c>
    </row>
    <row r="3868" spans="1:16" ht="27.95" hidden="1" customHeight="1" x14ac:dyDescent="0.25">
      <c r="A3868" s="203" t="s">
        <v>157</v>
      </c>
      <c r="B3868" s="202" t="s">
        <v>504</v>
      </c>
      <c r="C3868" s="203" t="s">
        <v>1397</v>
      </c>
      <c r="D3868" s="202" t="s">
        <v>1731</v>
      </c>
      <c r="E3868" s="202" t="s">
        <v>1732</v>
      </c>
      <c r="F3868" s="202" t="s">
        <v>475</v>
      </c>
      <c r="G3868" s="253">
        <v>3.56</v>
      </c>
      <c r="H3868" s="361" t="s">
        <v>1400</v>
      </c>
      <c r="I3868" s="359" t="s">
        <v>1385</v>
      </c>
      <c r="J3868" s="358">
        <v>0.37</v>
      </c>
      <c r="K3868" s="359" t="s">
        <v>1391</v>
      </c>
      <c r="L3868" s="359" t="s">
        <v>1392</v>
      </c>
      <c r="M3868" s="368">
        <v>2010</v>
      </c>
      <c r="N3868" s="207" t="s">
        <v>1401</v>
      </c>
      <c r="O3868" s="203"/>
      <c r="P3868" t="str">
        <f t="shared" si="60"/>
        <v>Upper Mississippi River Bacteria TMDL-Bassett Creek-(07010206-538)-E. coli</v>
      </c>
    </row>
    <row r="3869" spans="1:16" ht="27.95" hidden="1" customHeight="1" x14ac:dyDescent="0.25">
      <c r="A3869" s="203" t="s">
        <v>157</v>
      </c>
      <c r="B3869" s="202" t="s">
        <v>504</v>
      </c>
      <c r="C3869" s="203" t="s">
        <v>1397</v>
      </c>
      <c r="D3869" s="202" t="s">
        <v>1750</v>
      </c>
      <c r="E3869" s="202" t="s">
        <v>1399</v>
      </c>
      <c r="F3869" s="202" t="s">
        <v>475</v>
      </c>
      <c r="G3869" s="253">
        <v>26.9</v>
      </c>
      <c r="H3869" s="361" t="s">
        <v>1400</v>
      </c>
      <c r="I3869" s="359" t="s">
        <v>1379</v>
      </c>
      <c r="J3869" s="358">
        <v>0.31</v>
      </c>
      <c r="K3869" s="359" t="s">
        <v>1391</v>
      </c>
      <c r="L3869" s="359" t="s">
        <v>1392</v>
      </c>
      <c r="M3869" s="368">
        <v>2010</v>
      </c>
      <c r="N3869" s="207" t="s">
        <v>1401</v>
      </c>
      <c r="O3869" s="203"/>
      <c r="P3869" t="str">
        <f t="shared" si="60"/>
        <v>Upper Mississippi River Bacteria TMDL-Unnamed creek-(07010206-542)-E. coli</v>
      </c>
    </row>
    <row r="3870" spans="1:16" ht="27.95" hidden="1" customHeight="1" x14ac:dyDescent="0.25">
      <c r="A3870" s="203" t="s">
        <v>157</v>
      </c>
      <c r="B3870" s="202" t="s">
        <v>504</v>
      </c>
      <c r="C3870" s="203" t="s">
        <v>1397</v>
      </c>
      <c r="D3870" s="202" t="s">
        <v>1750</v>
      </c>
      <c r="E3870" s="202" t="s">
        <v>1399</v>
      </c>
      <c r="F3870" s="202" t="s">
        <v>475</v>
      </c>
      <c r="G3870" s="253">
        <v>10.8</v>
      </c>
      <c r="H3870" s="361" t="s">
        <v>1400</v>
      </c>
      <c r="I3870" s="359" t="s">
        <v>1382</v>
      </c>
      <c r="J3870" s="358">
        <v>0.56999999999999995</v>
      </c>
      <c r="K3870" s="359" t="s">
        <v>1391</v>
      </c>
      <c r="L3870" s="359" t="s">
        <v>1392</v>
      </c>
      <c r="M3870" s="368">
        <v>2010</v>
      </c>
      <c r="N3870" s="207" t="s">
        <v>1401</v>
      </c>
      <c r="O3870" s="203"/>
      <c r="P3870" t="str">
        <f t="shared" si="60"/>
        <v>Upper Mississippi River Bacteria TMDL-Unnamed creek-(07010206-542)-E. coli</v>
      </c>
    </row>
    <row r="3871" spans="1:16" ht="27.95" hidden="1" customHeight="1" x14ac:dyDescent="0.25">
      <c r="A3871" s="203" t="s">
        <v>157</v>
      </c>
      <c r="B3871" s="202" t="s">
        <v>504</v>
      </c>
      <c r="C3871" s="203" t="s">
        <v>1397</v>
      </c>
      <c r="D3871" s="202" t="s">
        <v>1750</v>
      </c>
      <c r="E3871" s="202" t="s">
        <v>1399</v>
      </c>
      <c r="F3871" s="202" t="s">
        <v>475</v>
      </c>
      <c r="G3871" s="253">
        <v>4.08</v>
      </c>
      <c r="H3871" s="361" t="s">
        <v>1400</v>
      </c>
      <c r="I3871" s="359" t="s">
        <v>1383</v>
      </c>
      <c r="J3871" s="358">
        <v>0</v>
      </c>
      <c r="K3871" s="359" t="s">
        <v>1391</v>
      </c>
      <c r="L3871" s="359" t="s">
        <v>1392</v>
      </c>
      <c r="M3871" s="368">
        <v>2010</v>
      </c>
      <c r="N3871" s="207" t="s">
        <v>1401</v>
      </c>
      <c r="O3871" s="203"/>
      <c r="P3871" t="str">
        <f t="shared" si="60"/>
        <v>Upper Mississippi River Bacteria TMDL-Unnamed creek-(07010206-542)-E. coli</v>
      </c>
    </row>
    <row r="3872" spans="1:16" ht="27.95" hidden="1" customHeight="1" x14ac:dyDescent="0.25">
      <c r="A3872" s="203" t="s">
        <v>157</v>
      </c>
      <c r="B3872" s="202" t="s">
        <v>504</v>
      </c>
      <c r="C3872" s="203" t="s">
        <v>1397</v>
      </c>
      <c r="D3872" s="202" t="s">
        <v>1750</v>
      </c>
      <c r="E3872" s="202" t="s">
        <v>1399</v>
      </c>
      <c r="F3872" s="202" t="s">
        <v>475</v>
      </c>
      <c r="G3872" s="253">
        <v>1.2</v>
      </c>
      <c r="H3872" s="361" t="s">
        <v>1400</v>
      </c>
      <c r="I3872" s="359" t="s">
        <v>1384</v>
      </c>
      <c r="J3872" s="358">
        <v>0</v>
      </c>
      <c r="K3872" s="359" t="s">
        <v>1391</v>
      </c>
      <c r="L3872" s="359" t="s">
        <v>1392</v>
      </c>
      <c r="M3872" s="368">
        <v>2010</v>
      </c>
      <c r="N3872" s="207" t="s">
        <v>1401</v>
      </c>
      <c r="O3872" s="203"/>
      <c r="P3872" t="str">
        <f t="shared" si="60"/>
        <v>Upper Mississippi River Bacteria TMDL-Unnamed creek-(07010206-542)-E. coli</v>
      </c>
    </row>
    <row r="3873" spans="1:16" ht="27.95" hidden="1" customHeight="1" x14ac:dyDescent="0.25">
      <c r="A3873" s="203" t="s">
        <v>157</v>
      </c>
      <c r="B3873" s="202" t="s">
        <v>504</v>
      </c>
      <c r="C3873" s="203" t="s">
        <v>1397</v>
      </c>
      <c r="D3873" s="202" t="s">
        <v>1750</v>
      </c>
      <c r="E3873" s="202" t="s">
        <v>1399</v>
      </c>
      <c r="F3873" s="202" t="s">
        <v>475</v>
      </c>
      <c r="G3873" s="253">
        <v>0.12</v>
      </c>
      <c r="H3873" s="361" t="s">
        <v>1400</v>
      </c>
      <c r="I3873" s="359" t="s">
        <v>1385</v>
      </c>
      <c r="J3873" s="358">
        <v>0.33</v>
      </c>
      <c r="K3873" s="359" t="s">
        <v>1391</v>
      </c>
      <c r="L3873" s="359" t="s">
        <v>1392</v>
      </c>
      <c r="M3873" s="368">
        <v>2010</v>
      </c>
      <c r="N3873" s="207" t="s">
        <v>1401</v>
      </c>
      <c r="O3873" s="203"/>
      <c r="P3873" t="str">
        <f t="shared" si="60"/>
        <v>Upper Mississippi River Bacteria TMDL-Unnamed creek-(07010206-542)-E. coli</v>
      </c>
    </row>
    <row r="3874" spans="1:16" ht="27.95" hidden="1" customHeight="1" x14ac:dyDescent="0.25">
      <c r="A3874" s="203" t="s">
        <v>157</v>
      </c>
      <c r="B3874" s="202" t="s">
        <v>504</v>
      </c>
      <c r="C3874" s="203" t="s">
        <v>1397</v>
      </c>
      <c r="D3874" s="202" t="s">
        <v>1733</v>
      </c>
      <c r="E3874" s="202" t="s">
        <v>1399</v>
      </c>
      <c r="F3874" s="202" t="s">
        <v>475</v>
      </c>
      <c r="G3874" s="253">
        <v>26.7</v>
      </c>
      <c r="H3874" s="361" t="s">
        <v>1400</v>
      </c>
      <c r="I3874" s="359" t="s">
        <v>1379</v>
      </c>
      <c r="J3874" s="359" t="s">
        <v>1402</v>
      </c>
      <c r="K3874" s="359" t="s">
        <v>1391</v>
      </c>
      <c r="L3874" s="359" t="s">
        <v>1392</v>
      </c>
      <c r="M3874" s="368">
        <v>2010</v>
      </c>
      <c r="N3874" s="207" t="s">
        <v>1401</v>
      </c>
      <c r="O3874" s="203"/>
      <c r="P3874" t="str">
        <f t="shared" si="60"/>
        <v>Upper Mississippi River Bacteria TMDL-Unnamed creek-(07010206-552)-E. coli</v>
      </c>
    </row>
    <row r="3875" spans="1:16" ht="27.95" hidden="1" customHeight="1" x14ac:dyDescent="0.25">
      <c r="A3875" s="203" t="s">
        <v>157</v>
      </c>
      <c r="B3875" s="202" t="s">
        <v>504</v>
      </c>
      <c r="C3875" s="203" t="s">
        <v>1397</v>
      </c>
      <c r="D3875" s="202" t="s">
        <v>1733</v>
      </c>
      <c r="E3875" s="202" t="s">
        <v>1399</v>
      </c>
      <c r="F3875" s="202" t="s">
        <v>475</v>
      </c>
      <c r="G3875" s="253">
        <v>10.6</v>
      </c>
      <c r="H3875" s="361" t="s">
        <v>1400</v>
      </c>
      <c r="I3875" s="359" t="s">
        <v>1382</v>
      </c>
      <c r="J3875" s="358">
        <v>0.84</v>
      </c>
      <c r="K3875" s="359" t="s">
        <v>1391</v>
      </c>
      <c r="L3875" s="359" t="s">
        <v>1392</v>
      </c>
      <c r="M3875" s="368">
        <v>2010</v>
      </c>
      <c r="N3875" s="207" t="s">
        <v>1401</v>
      </c>
      <c r="O3875" s="203"/>
      <c r="P3875" t="str">
        <f t="shared" si="60"/>
        <v>Upper Mississippi River Bacteria TMDL-Unnamed creek-(07010206-552)-E. coli</v>
      </c>
    </row>
    <row r="3876" spans="1:16" ht="27.95" hidden="1" customHeight="1" x14ac:dyDescent="0.25">
      <c r="A3876" s="203" t="s">
        <v>157</v>
      </c>
      <c r="B3876" s="202" t="s">
        <v>504</v>
      </c>
      <c r="C3876" s="203" t="s">
        <v>1397</v>
      </c>
      <c r="D3876" s="202" t="s">
        <v>1733</v>
      </c>
      <c r="E3876" s="202" t="s">
        <v>1399</v>
      </c>
      <c r="F3876" s="202" t="s">
        <v>475</v>
      </c>
      <c r="G3876" s="253">
        <v>3.85</v>
      </c>
      <c r="H3876" s="361" t="s">
        <v>1400</v>
      </c>
      <c r="I3876" s="359" t="s">
        <v>1383</v>
      </c>
      <c r="J3876" s="358">
        <v>0.87</v>
      </c>
      <c r="K3876" s="359" t="s">
        <v>1391</v>
      </c>
      <c r="L3876" s="359" t="s">
        <v>1392</v>
      </c>
      <c r="M3876" s="368">
        <v>2010</v>
      </c>
      <c r="N3876" s="207" t="s">
        <v>1401</v>
      </c>
      <c r="O3876" s="203"/>
      <c r="P3876" t="str">
        <f t="shared" si="60"/>
        <v>Upper Mississippi River Bacteria TMDL-Unnamed creek-(07010206-552)-E. coli</v>
      </c>
    </row>
    <row r="3877" spans="1:16" ht="27.95" hidden="1" customHeight="1" x14ac:dyDescent="0.25">
      <c r="A3877" s="203" t="s">
        <v>157</v>
      </c>
      <c r="B3877" s="202" t="s">
        <v>504</v>
      </c>
      <c r="C3877" s="203" t="s">
        <v>1397</v>
      </c>
      <c r="D3877" s="202" t="s">
        <v>1733</v>
      </c>
      <c r="E3877" s="202" t="s">
        <v>1399</v>
      </c>
      <c r="F3877" s="202" t="s">
        <v>475</v>
      </c>
      <c r="G3877" s="253">
        <v>1.69</v>
      </c>
      <c r="H3877" s="361" t="s">
        <v>1400</v>
      </c>
      <c r="I3877" s="359" t="s">
        <v>1384</v>
      </c>
      <c r="J3877" s="358">
        <v>0.85</v>
      </c>
      <c r="K3877" s="359" t="s">
        <v>1391</v>
      </c>
      <c r="L3877" s="359" t="s">
        <v>1392</v>
      </c>
      <c r="M3877" s="368">
        <v>2010</v>
      </c>
      <c r="N3877" s="207" t="s">
        <v>1401</v>
      </c>
      <c r="O3877" s="203"/>
      <c r="P3877" t="str">
        <f t="shared" si="60"/>
        <v>Upper Mississippi River Bacteria TMDL-Unnamed creek-(07010206-552)-E. coli</v>
      </c>
    </row>
    <row r="3878" spans="1:16" ht="27.95" hidden="1" customHeight="1" x14ac:dyDescent="0.25">
      <c r="A3878" s="203" t="s">
        <v>157</v>
      </c>
      <c r="B3878" s="202" t="s">
        <v>504</v>
      </c>
      <c r="C3878" s="203" t="s">
        <v>1397</v>
      </c>
      <c r="D3878" s="202" t="s">
        <v>1733</v>
      </c>
      <c r="E3878" s="202" t="s">
        <v>1399</v>
      </c>
      <c r="F3878" s="202" t="s">
        <v>475</v>
      </c>
      <c r="G3878" s="253">
        <v>0.69199999999999995</v>
      </c>
      <c r="H3878" s="361" t="s">
        <v>1400</v>
      </c>
      <c r="I3878" s="359" t="s">
        <v>1385</v>
      </c>
      <c r="J3878" s="358">
        <v>0.92</v>
      </c>
      <c r="K3878" s="359" t="s">
        <v>1391</v>
      </c>
      <c r="L3878" s="359" t="s">
        <v>1392</v>
      </c>
      <c r="M3878" s="368">
        <v>2010</v>
      </c>
      <c r="N3878" s="207" t="s">
        <v>1401</v>
      </c>
      <c r="O3878" s="203"/>
      <c r="P3878" t="str">
        <f t="shared" si="60"/>
        <v>Upper Mississippi River Bacteria TMDL-Unnamed creek-(07010206-552)-E. coli</v>
      </c>
    </row>
    <row r="3879" spans="1:16" ht="27.95" hidden="1" customHeight="1" x14ac:dyDescent="0.25">
      <c r="A3879" s="203" t="s">
        <v>157</v>
      </c>
      <c r="B3879" s="202" t="s">
        <v>504</v>
      </c>
      <c r="C3879" s="203" t="s">
        <v>1397</v>
      </c>
      <c r="D3879" s="202" t="s">
        <v>1464</v>
      </c>
      <c r="E3879" s="202" t="s">
        <v>1465</v>
      </c>
      <c r="F3879" s="202" t="s">
        <v>475</v>
      </c>
      <c r="G3879" s="253">
        <v>396</v>
      </c>
      <c r="H3879" s="361" t="s">
        <v>1400</v>
      </c>
      <c r="I3879" s="359" t="s">
        <v>1379</v>
      </c>
      <c r="J3879" s="358">
        <v>0</v>
      </c>
      <c r="K3879" s="359" t="s">
        <v>1391</v>
      </c>
      <c r="L3879" s="359" t="s">
        <v>1392</v>
      </c>
      <c r="M3879" s="368">
        <v>2010</v>
      </c>
      <c r="N3879" s="207" t="s">
        <v>1401</v>
      </c>
      <c r="O3879" s="203"/>
      <c r="P3879" t="str">
        <f t="shared" si="60"/>
        <v>Upper Mississippi River Bacteria TMDL-Rice Creek-(07010206-584)-E. coli</v>
      </c>
    </row>
    <row r="3880" spans="1:16" ht="27.95" hidden="1" customHeight="1" x14ac:dyDescent="0.25">
      <c r="A3880" s="203" t="s">
        <v>157</v>
      </c>
      <c r="B3880" s="202" t="s">
        <v>504</v>
      </c>
      <c r="C3880" s="203" t="s">
        <v>1397</v>
      </c>
      <c r="D3880" s="202" t="s">
        <v>1464</v>
      </c>
      <c r="E3880" s="202" t="s">
        <v>1465</v>
      </c>
      <c r="F3880" s="202" t="s">
        <v>475</v>
      </c>
      <c r="G3880" s="253">
        <v>96.8</v>
      </c>
      <c r="H3880" s="361" t="s">
        <v>1400</v>
      </c>
      <c r="I3880" s="359" t="s">
        <v>1382</v>
      </c>
      <c r="J3880" s="210">
        <v>4.8000000000000001E-2</v>
      </c>
      <c r="K3880" s="359" t="s">
        <v>1391</v>
      </c>
      <c r="L3880" s="359" t="s">
        <v>1392</v>
      </c>
      <c r="M3880" s="368">
        <v>2010</v>
      </c>
      <c r="N3880" s="207" t="s">
        <v>1401</v>
      </c>
      <c r="O3880" s="203"/>
      <c r="P3880" t="str">
        <f t="shared" si="60"/>
        <v>Upper Mississippi River Bacteria TMDL-Rice Creek-(07010206-584)-E. coli</v>
      </c>
    </row>
    <row r="3881" spans="1:16" ht="27.95" hidden="1" customHeight="1" x14ac:dyDescent="0.25">
      <c r="A3881" s="203" t="s">
        <v>157</v>
      </c>
      <c r="B3881" s="202" t="s">
        <v>504</v>
      </c>
      <c r="C3881" s="203" t="s">
        <v>1397</v>
      </c>
      <c r="D3881" s="202" t="s">
        <v>1464</v>
      </c>
      <c r="E3881" s="202" t="s">
        <v>1465</v>
      </c>
      <c r="F3881" s="202" t="s">
        <v>475</v>
      </c>
      <c r="G3881" s="253">
        <v>23.6</v>
      </c>
      <c r="H3881" s="361" t="s">
        <v>1400</v>
      </c>
      <c r="I3881" s="359" t="s">
        <v>1383</v>
      </c>
      <c r="J3881" s="358">
        <v>0.44</v>
      </c>
      <c r="K3881" s="359" t="s">
        <v>1391</v>
      </c>
      <c r="L3881" s="359" t="s">
        <v>1392</v>
      </c>
      <c r="M3881" s="368">
        <v>2010</v>
      </c>
      <c r="N3881" s="207" t="s">
        <v>1401</v>
      </c>
      <c r="O3881" s="203"/>
      <c r="P3881" t="str">
        <f t="shared" si="60"/>
        <v>Upper Mississippi River Bacteria TMDL-Rice Creek-(07010206-584)-E. coli</v>
      </c>
    </row>
    <row r="3882" spans="1:16" ht="27.95" hidden="1" customHeight="1" x14ac:dyDescent="0.25">
      <c r="A3882" s="203" t="s">
        <v>157</v>
      </c>
      <c r="B3882" s="202" t="s">
        <v>504</v>
      </c>
      <c r="C3882" s="203" t="s">
        <v>1397</v>
      </c>
      <c r="D3882" s="202" t="s">
        <v>1464</v>
      </c>
      <c r="E3882" s="202" t="s">
        <v>1465</v>
      </c>
      <c r="F3882" s="202" t="s">
        <v>475</v>
      </c>
      <c r="G3882" s="253">
        <v>4.93</v>
      </c>
      <c r="H3882" s="361" t="s">
        <v>1400</v>
      </c>
      <c r="I3882" s="359" t="s">
        <v>1384</v>
      </c>
      <c r="J3882" s="359" t="s">
        <v>1402</v>
      </c>
      <c r="K3882" s="359" t="s">
        <v>1391</v>
      </c>
      <c r="L3882" s="359" t="s">
        <v>1392</v>
      </c>
      <c r="M3882" s="368">
        <v>2010</v>
      </c>
      <c r="N3882" s="207" t="s">
        <v>1401</v>
      </c>
      <c r="O3882" s="203"/>
      <c r="P3882" t="str">
        <f t="shared" si="60"/>
        <v>Upper Mississippi River Bacteria TMDL-Rice Creek-(07010206-584)-E. coli</v>
      </c>
    </row>
    <row r="3883" spans="1:16" ht="27.95" hidden="1" customHeight="1" x14ac:dyDescent="0.25">
      <c r="A3883" s="203" t="s">
        <v>157</v>
      </c>
      <c r="B3883" s="202" t="s">
        <v>504</v>
      </c>
      <c r="C3883" s="203" t="s">
        <v>1397</v>
      </c>
      <c r="D3883" s="202" t="s">
        <v>1464</v>
      </c>
      <c r="E3883" s="202" t="s">
        <v>1465</v>
      </c>
      <c r="F3883" s="202" t="s">
        <v>475</v>
      </c>
      <c r="G3883" s="253">
        <v>1.75</v>
      </c>
      <c r="H3883" s="361" t="s">
        <v>1400</v>
      </c>
      <c r="I3883" s="359" t="s">
        <v>1385</v>
      </c>
      <c r="J3883" s="359" t="s">
        <v>1402</v>
      </c>
      <c r="K3883" s="359" t="s">
        <v>1391</v>
      </c>
      <c r="L3883" s="359" t="s">
        <v>1392</v>
      </c>
      <c r="M3883" s="368">
        <v>2010</v>
      </c>
      <c r="N3883" s="207" t="s">
        <v>1401</v>
      </c>
      <c r="O3883" s="203"/>
      <c r="P3883" t="str">
        <f t="shared" si="60"/>
        <v>Upper Mississippi River Bacteria TMDL-Rice Creek-(07010206-584)-E. coli</v>
      </c>
    </row>
    <row r="3884" spans="1:16" ht="27.95" hidden="1" customHeight="1" x14ac:dyDescent="0.25">
      <c r="A3884" s="203" t="s">
        <v>157</v>
      </c>
      <c r="B3884" s="202" t="s">
        <v>504</v>
      </c>
      <c r="C3884" s="203" t="s">
        <v>1466</v>
      </c>
      <c r="D3884" s="202" t="s">
        <v>1863</v>
      </c>
      <c r="E3884" s="202" t="s">
        <v>1676</v>
      </c>
      <c r="F3884" s="202" t="s">
        <v>505</v>
      </c>
      <c r="G3884" s="253">
        <v>7.9</v>
      </c>
      <c r="H3884" s="361" t="s">
        <v>1433</v>
      </c>
      <c r="I3884" s="359" t="s">
        <v>1407</v>
      </c>
      <c r="J3884" s="358">
        <v>0.63</v>
      </c>
      <c r="K3884" s="359" t="s">
        <v>1113</v>
      </c>
      <c r="L3884" s="359" t="s">
        <v>1408</v>
      </c>
      <c r="M3884" s="368">
        <v>2007</v>
      </c>
      <c r="N3884" s="205">
        <v>41732</v>
      </c>
      <c r="O3884" s="203"/>
      <c r="P3884" t="str">
        <f t="shared" si="60"/>
        <v>Vadnais Lake Area WMO-Goose-(62-0034-00)-TP</v>
      </c>
    </row>
    <row r="3885" spans="1:16" ht="27.95" hidden="1" customHeight="1" x14ac:dyDescent="0.25">
      <c r="A3885" s="203" t="s">
        <v>157</v>
      </c>
      <c r="B3885" s="202" t="s">
        <v>504</v>
      </c>
      <c r="C3885" s="203" t="s">
        <v>1466</v>
      </c>
      <c r="D3885" s="202" t="s">
        <v>1863</v>
      </c>
      <c r="E3885" s="202" t="s">
        <v>1676</v>
      </c>
      <c r="F3885" s="202" t="s">
        <v>505</v>
      </c>
      <c r="G3885" s="253">
        <v>2.1999999999999999E-2</v>
      </c>
      <c r="H3885" s="361" t="s">
        <v>1414</v>
      </c>
      <c r="I3885" s="359" t="s">
        <v>1407</v>
      </c>
      <c r="J3885" s="358">
        <v>0.63</v>
      </c>
      <c r="K3885" s="359" t="s">
        <v>1113</v>
      </c>
      <c r="L3885" s="359" t="s">
        <v>1392</v>
      </c>
      <c r="M3885" s="368">
        <v>2007</v>
      </c>
      <c r="N3885" s="205">
        <v>41732</v>
      </c>
      <c r="O3885" s="203"/>
      <c r="P3885" t="str">
        <f t="shared" si="60"/>
        <v>Vadnais Lake Area WMO-Goose-(62-0034-00)-TP</v>
      </c>
    </row>
    <row r="3886" spans="1:16" ht="27.95" hidden="1" customHeight="1" x14ac:dyDescent="0.25">
      <c r="A3886" s="203" t="s">
        <v>157</v>
      </c>
      <c r="B3886" s="202" t="s">
        <v>504</v>
      </c>
      <c r="C3886" s="203" t="s">
        <v>1466</v>
      </c>
      <c r="D3886" s="202" t="s">
        <v>1864</v>
      </c>
      <c r="E3886" s="202" t="s">
        <v>1865</v>
      </c>
      <c r="F3886" s="202" t="s">
        <v>505</v>
      </c>
      <c r="G3886" s="253">
        <v>5.2</v>
      </c>
      <c r="H3886" s="361" t="s">
        <v>1433</v>
      </c>
      <c r="I3886" s="359" t="s">
        <v>1407</v>
      </c>
      <c r="J3886" s="358" t="s">
        <v>1786</v>
      </c>
      <c r="K3886" s="359" t="s">
        <v>1113</v>
      </c>
      <c r="L3886" s="359" t="s">
        <v>1408</v>
      </c>
      <c r="M3886" s="368">
        <v>2007</v>
      </c>
      <c r="N3886" s="205">
        <v>41732</v>
      </c>
      <c r="O3886" s="361" t="s">
        <v>1597</v>
      </c>
      <c r="P3886" t="str">
        <f t="shared" si="60"/>
        <v>Vadnais Lake Area WMO-Gem-(62-0037-00)-TP</v>
      </c>
    </row>
    <row r="3887" spans="1:16" ht="27.95" hidden="1" customHeight="1" x14ac:dyDescent="0.25">
      <c r="A3887" s="203" t="s">
        <v>157</v>
      </c>
      <c r="B3887" s="202" t="s">
        <v>504</v>
      </c>
      <c r="C3887" s="203" t="s">
        <v>1466</v>
      </c>
      <c r="D3887" s="202" t="s">
        <v>1864</v>
      </c>
      <c r="E3887" s="202" t="s">
        <v>1865</v>
      </c>
      <c r="F3887" s="202" t="s">
        <v>505</v>
      </c>
      <c r="G3887" s="253">
        <v>1.4E-2</v>
      </c>
      <c r="H3887" s="361" t="s">
        <v>1414</v>
      </c>
      <c r="I3887" s="359" t="s">
        <v>1407</v>
      </c>
      <c r="J3887" s="358" t="s">
        <v>1786</v>
      </c>
      <c r="K3887" s="359" t="s">
        <v>1113</v>
      </c>
      <c r="L3887" s="359" t="s">
        <v>1392</v>
      </c>
      <c r="M3887" s="368">
        <v>2007</v>
      </c>
      <c r="N3887" s="205">
        <v>41732</v>
      </c>
      <c r="O3887" s="361" t="s">
        <v>1597</v>
      </c>
      <c r="P3887" t="str">
        <f t="shared" si="60"/>
        <v>Vadnais Lake Area WMO-Gem-(62-0037-00)-TP</v>
      </c>
    </row>
    <row r="3888" spans="1:16" ht="27.95" hidden="1" customHeight="1" x14ac:dyDescent="0.25">
      <c r="A3888" s="203" t="s">
        <v>157</v>
      </c>
      <c r="B3888" s="202" t="s">
        <v>504</v>
      </c>
      <c r="C3888" s="203" t="s">
        <v>1466</v>
      </c>
      <c r="D3888" s="202" t="s">
        <v>1467</v>
      </c>
      <c r="E3888" s="202" t="s">
        <v>1468</v>
      </c>
      <c r="F3888" s="202" t="s">
        <v>505</v>
      </c>
      <c r="G3888" s="253">
        <v>47.2</v>
      </c>
      <c r="H3888" s="361" t="s">
        <v>1433</v>
      </c>
      <c r="I3888" s="359" t="s">
        <v>1407</v>
      </c>
      <c r="J3888" s="358">
        <v>0.76</v>
      </c>
      <c r="K3888" s="359" t="s">
        <v>1113</v>
      </c>
      <c r="L3888" s="359" t="s">
        <v>1408</v>
      </c>
      <c r="M3888" s="368">
        <v>2007</v>
      </c>
      <c r="N3888" s="205">
        <v>41732</v>
      </c>
      <c r="O3888" s="203"/>
      <c r="P3888" t="str">
        <f t="shared" si="60"/>
        <v>Vadnais Lake Area WMO-Wilkinson-(62-0043-00)-TP</v>
      </c>
    </row>
    <row r="3889" spans="1:16" ht="27.95" hidden="1" customHeight="1" x14ac:dyDescent="0.25">
      <c r="A3889" s="203" t="s">
        <v>157</v>
      </c>
      <c r="B3889" s="202" t="s">
        <v>504</v>
      </c>
      <c r="C3889" s="203" t="s">
        <v>1466</v>
      </c>
      <c r="D3889" s="202" t="s">
        <v>1467</v>
      </c>
      <c r="E3889" s="202" t="s">
        <v>1468</v>
      </c>
      <c r="F3889" s="202" t="s">
        <v>505</v>
      </c>
      <c r="G3889" s="253">
        <v>0.129</v>
      </c>
      <c r="H3889" s="361" t="s">
        <v>1414</v>
      </c>
      <c r="I3889" s="359" t="s">
        <v>1407</v>
      </c>
      <c r="J3889" s="358">
        <v>0.76</v>
      </c>
      <c r="K3889" s="359" t="s">
        <v>1113</v>
      </c>
      <c r="L3889" s="359" t="s">
        <v>1392</v>
      </c>
      <c r="M3889" s="368">
        <v>2007</v>
      </c>
      <c r="N3889" s="205">
        <v>41732</v>
      </c>
      <c r="O3889" s="203"/>
      <c r="P3889" t="str">
        <f t="shared" si="60"/>
        <v>Vadnais Lake Area WMO-Wilkinson-(62-0043-00)-TP</v>
      </c>
    </row>
    <row r="3890" spans="1:16" ht="27.95" hidden="1" customHeight="1" x14ac:dyDescent="0.25">
      <c r="A3890" s="203" t="s">
        <v>157</v>
      </c>
      <c r="B3890" s="202" t="s">
        <v>504</v>
      </c>
      <c r="C3890" s="203" t="s">
        <v>1466</v>
      </c>
      <c r="D3890" s="202" t="s">
        <v>1866</v>
      </c>
      <c r="E3890" s="202" t="s">
        <v>1480</v>
      </c>
      <c r="F3890" s="202" t="s">
        <v>505</v>
      </c>
      <c r="G3890" s="253">
        <v>3.6</v>
      </c>
      <c r="H3890" s="361" t="s">
        <v>1433</v>
      </c>
      <c r="I3890" s="359" t="s">
        <v>1407</v>
      </c>
      <c r="J3890" s="358">
        <v>0.86</v>
      </c>
      <c r="K3890" s="359" t="s">
        <v>1113</v>
      </c>
      <c r="L3890" s="359" t="s">
        <v>1408</v>
      </c>
      <c r="M3890" s="368">
        <v>2007</v>
      </c>
      <c r="N3890" s="205">
        <v>41732</v>
      </c>
      <c r="O3890" s="203"/>
      <c r="P3890" t="str">
        <f t="shared" si="60"/>
        <v>Vadnais Lake Area WMO-Unnamed-(62-0126-00)-TP</v>
      </c>
    </row>
    <row r="3891" spans="1:16" ht="27.95" hidden="1" customHeight="1" x14ac:dyDescent="0.25">
      <c r="A3891" s="203" t="s">
        <v>157</v>
      </c>
      <c r="B3891" s="202" t="s">
        <v>504</v>
      </c>
      <c r="C3891" s="203" t="s">
        <v>1466</v>
      </c>
      <c r="D3891" s="202" t="s">
        <v>1866</v>
      </c>
      <c r="E3891" s="202" t="s">
        <v>1480</v>
      </c>
      <c r="F3891" s="202" t="s">
        <v>505</v>
      </c>
      <c r="G3891" s="253">
        <v>0.01</v>
      </c>
      <c r="H3891" s="361" t="s">
        <v>1414</v>
      </c>
      <c r="I3891" s="359" t="s">
        <v>1407</v>
      </c>
      <c r="J3891" s="358">
        <v>0.86</v>
      </c>
      <c r="K3891" s="359" t="s">
        <v>1113</v>
      </c>
      <c r="L3891" s="359" t="s">
        <v>1392</v>
      </c>
      <c r="M3891" s="368">
        <v>2007</v>
      </c>
      <c r="N3891" s="205">
        <v>41732</v>
      </c>
      <c r="O3891" s="203"/>
      <c r="P3891" t="str">
        <f t="shared" si="60"/>
        <v>Vadnais Lake Area WMO-Unnamed-(62-0126-00)-TP</v>
      </c>
    </row>
    <row r="3892" spans="1:16" ht="27.95" hidden="1" customHeight="1" x14ac:dyDescent="0.25">
      <c r="A3892" s="203" t="s">
        <v>157</v>
      </c>
      <c r="B3892" s="202" t="s">
        <v>504</v>
      </c>
      <c r="C3892" s="203" t="s">
        <v>1466</v>
      </c>
      <c r="D3892" s="202" t="s">
        <v>1867</v>
      </c>
      <c r="E3892" s="202" t="s">
        <v>1868</v>
      </c>
      <c r="F3892" s="202" t="s">
        <v>505</v>
      </c>
      <c r="G3892" s="253">
        <v>1.17</v>
      </c>
      <c r="H3892" s="361" t="s">
        <v>1400</v>
      </c>
      <c r="I3892" s="359" t="s">
        <v>1379</v>
      </c>
      <c r="J3892" s="358">
        <v>0.61</v>
      </c>
      <c r="K3892" s="359" t="s">
        <v>1391</v>
      </c>
      <c r="L3892" s="359" t="s">
        <v>1392</v>
      </c>
      <c r="M3892" s="368">
        <v>2007</v>
      </c>
      <c r="N3892" s="205">
        <v>41732</v>
      </c>
      <c r="O3892" s="203"/>
      <c r="P3892" t="str">
        <f t="shared" si="60"/>
        <v>Vadnais Lake Area WMO-Unnamed creek (Lambert Creek)-(07010206-801)-E. coli</v>
      </c>
    </row>
    <row r="3893" spans="1:16" ht="27.95" hidden="1" customHeight="1" x14ac:dyDescent="0.25">
      <c r="A3893" s="203" t="s">
        <v>157</v>
      </c>
      <c r="B3893" s="202" t="s">
        <v>504</v>
      </c>
      <c r="C3893" s="203" t="s">
        <v>1466</v>
      </c>
      <c r="D3893" s="202" t="s">
        <v>1867</v>
      </c>
      <c r="E3893" s="202" t="s">
        <v>1868</v>
      </c>
      <c r="F3893" s="202" t="s">
        <v>505</v>
      </c>
      <c r="G3893" s="253">
        <v>0.36</v>
      </c>
      <c r="H3893" s="361" t="s">
        <v>1400</v>
      </c>
      <c r="I3893" s="359" t="s">
        <v>1382</v>
      </c>
      <c r="J3893" s="358">
        <v>0.54</v>
      </c>
      <c r="K3893" s="359" t="s">
        <v>1391</v>
      </c>
      <c r="L3893" s="359" t="s">
        <v>1392</v>
      </c>
      <c r="M3893" s="368">
        <v>2007</v>
      </c>
      <c r="N3893" s="205">
        <v>41732</v>
      </c>
      <c r="O3893" s="203"/>
      <c r="P3893" t="str">
        <f t="shared" si="60"/>
        <v>Vadnais Lake Area WMO-Unnamed creek (Lambert Creek)-(07010206-801)-E. coli</v>
      </c>
    </row>
    <row r="3894" spans="1:16" ht="27.95" hidden="1" customHeight="1" x14ac:dyDescent="0.25">
      <c r="A3894" s="203" t="s">
        <v>157</v>
      </c>
      <c r="B3894" s="202" t="s">
        <v>504</v>
      </c>
      <c r="C3894" s="203" t="s">
        <v>1466</v>
      </c>
      <c r="D3894" s="202" t="s">
        <v>1867</v>
      </c>
      <c r="E3894" s="202" t="s">
        <v>1868</v>
      </c>
      <c r="F3894" s="202" t="s">
        <v>505</v>
      </c>
      <c r="G3894" s="253">
        <v>0.17</v>
      </c>
      <c r="H3894" s="361" t="s">
        <v>1400</v>
      </c>
      <c r="I3894" s="359" t="s">
        <v>1383</v>
      </c>
      <c r="J3894" s="358">
        <v>0.37</v>
      </c>
      <c r="K3894" s="359" t="s">
        <v>1391</v>
      </c>
      <c r="L3894" s="359" t="s">
        <v>1392</v>
      </c>
      <c r="M3894" s="368">
        <v>2007</v>
      </c>
      <c r="N3894" s="205">
        <v>41732</v>
      </c>
      <c r="O3894" s="203"/>
      <c r="P3894" t="str">
        <f t="shared" si="60"/>
        <v>Vadnais Lake Area WMO-Unnamed creek (Lambert Creek)-(07010206-801)-E. coli</v>
      </c>
    </row>
    <row r="3895" spans="1:16" ht="27.95" hidden="1" customHeight="1" x14ac:dyDescent="0.25">
      <c r="A3895" s="203" t="s">
        <v>157</v>
      </c>
      <c r="B3895" s="202" t="s">
        <v>504</v>
      </c>
      <c r="C3895" s="203" t="s">
        <v>1466</v>
      </c>
      <c r="D3895" s="202" t="s">
        <v>1867</v>
      </c>
      <c r="E3895" s="202" t="s">
        <v>1868</v>
      </c>
      <c r="F3895" s="202" t="s">
        <v>505</v>
      </c>
      <c r="G3895" s="253">
        <v>0.06</v>
      </c>
      <c r="H3895" s="361" t="s">
        <v>1400</v>
      </c>
      <c r="I3895" s="359" t="s">
        <v>1384</v>
      </c>
      <c r="J3895" s="358">
        <v>0.56000000000000005</v>
      </c>
      <c r="K3895" s="359" t="s">
        <v>1391</v>
      </c>
      <c r="L3895" s="359" t="s">
        <v>1392</v>
      </c>
      <c r="M3895" s="368">
        <v>2007</v>
      </c>
      <c r="N3895" s="205">
        <v>41732</v>
      </c>
      <c r="O3895" s="203"/>
      <c r="P3895" t="str">
        <f t="shared" si="60"/>
        <v>Vadnais Lake Area WMO-Unnamed creek (Lambert Creek)-(07010206-801)-E. coli</v>
      </c>
    </row>
    <row r="3896" spans="1:16" ht="27.95" hidden="1" customHeight="1" x14ac:dyDescent="0.25">
      <c r="A3896" s="203" t="s">
        <v>157</v>
      </c>
      <c r="B3896" s="202" t="s">
        <v>504</v>
      </c>
      <c r="C3896" s="203" t="s">
        <v>1466</v>
      </c>
      <c r="D3896" s="202" t="s">
        <v>1867</v>
      </c>
      <c r="E3896" s="202" t="s">
        <v>1868</v>
      </c>
      <c r="F3896" s="202" t="s">
        <v>505</v>
      </c>
      <c r="G3896" s="253" t="s">
        <v>515</v>
      </c>
      <c r="H3896" s="361" t="s">
        <v>1400</v>
      </c>
      <c r="I3896" s="359" t="s">
        <v>1385</v>
      </c>
      <c r="J3896" s="359" t="s">
        <v>515</v>
      </c>
      <c r="K3896" s="359" t="s">
        <v>1391</v>
      </c>
      <c r="L3896" s="359" t="s">
        <v>1392</v>
      </c>
      <c r="M3896" s="368">
        <v>2007</v>
      </c>
      <c r="N3896" s="205">
        <v>41732</v>
      </c>
      <c r="O3896" s="203"/>
      <c r="P3896" t="str">
        <f t="shared" si="60"/>
        <v>Vadnais Lake Area WMO-Unnamed creek (Lambert Creek)-(07010206-801)-E. coli</v>
      </c>
    </row>
    <row r="3897" spans="1:16" ht="27.95" hidden="1" customHeight="1" x14ac:dyDescent="0.25">
      <c r="A3897" s="203" t="s">
        <v>157</v>
      </c>
      <c r="B3897" s="202" t="s">
        <v>504</v>
      </c>
      <c r="C3897" s="203" t="s">
        <v>1476</v>
      </c>
      <c r="D3897" s="202" t="s">
        <v>1477</v>
      </c>
      <c r="E3897" s="202" t="s">
        <v>1478</v>
      </c>
      <c r="F3897" s="202" t="s">
        <v>505</v>
      </c>
      <c r="G3897" s="253">
        <v>6</v>
      </c>
      <c r="H3897" s="361" t="s">
        <v>1433</v>
      </c>
      <c r="I3897" s="359" t="s">
        <v>1407</v>
      </c>
      <c r="J3897" s="358">
        <v>0.30230000000000001</v>
      </c>
      <c r="K3897" s="359" t="s">
        <v>1113</v>
      </c>
      <c r="L3897" s="359" t="s">
        <v>1408</v>
      </c>
      <c r="M3897" s="368">
        <v>2010</v>
      </c>
      <c r="N3897" s="205">
        <v>42359</v>
      </c>
      <c r="O3897" s="203"/>
      <c r="P3897" t="str">
        <f t="shared" si="60"/>
        <v>Vermillion River Watershed JPO WRAPS 2008-Alimagnet-(19-0021-00)-TP</v>
      </c>
    </row>
    <row r="3898" spans="1:16" ht="27.95" hidden="1" customHeight="1" x14ac:dyDescent="0.25">
      <c r="A3898" s="203" t="s">
        <v>157</v>
      </c>
      <c r="B3898" s="202" t="s">
        <v>504</v>
      </c>
      <c r="C3898" s="203" t="s">
        <v>1476</v>
      </c>
      <c r="D3898" s="202" t="s">
        <v>1477</v>
      </c>
      <c r="E3898" s="202" t="s">
        <v>1478</v>
      </c>
      <c r="F3898" s="202" t="s">
        <v>505</v>
      </c>
      <c r="G3898" s="253">
        <v>0.02</v>
      </c>
      <c r="H3898" s="361" t="s">
        <v>1414</v>
      </c>
      <c r="I3898" s="359" t="s">
        <v>1407</v>
      </c>
      <c r="J3898" s="358">
        <v>0.30230000000000001</v>
      </c>
      <c r="K3898" s="359" t="s">
        <v>1113</v>
      </c>
      <c r="L3898" s="359" t="s">
        <v>1392</v>
      </c>
      <c r="M3898" s="368">
        <v>2010</v>
      </c>
      <c r="N3898" s="205">
        <v>42359</v>
      </c>
      <c r="O3898" s="203"/>
      <c r="P3898" t="str">
        <f t="shared" si="60"/>
        <v>Vermillion River Watershed JPO WRAPS 2008-Alimagnet-(19-0021-00)-TP</v>
      </c>
    </row>
    <row r="3899" spans="1:16" ht="27.95" hidden="1" customHeight="1" x14ac:dyDescent="0.25">
      <c r="A3899" s="203" t="s">
        <v>157</v>
      </c>
      <c r="B3899" s="202" t="s">
        <v>504</v>
      </c>
      <c r="C3899" s="203" t="s">
        <v>1476</v>
      </c>
      <c r="D3899" s="202" t="s">
        <v>1479</v>
      </c>
      <c r="E3899" s="202" t="s">
        <v>1480</v>
      </c>
      <c r="F3899" s="202" t="s">
        <v>505</v>
      </c>
      <c r="G3899" s="253">
        <v>7.7</v>
      </c>
      <c r="H3899" s="361" t="s">
        <v>1433</v>
      </c>
      <c r="I3899" s="359" t="s">
        <v>1407</v>
      </c>
      <c r="J3899" s="358">
        <v>0.36</v>
      </c>
      <c r="K3899" s="359" t="s">
        <v>1113</v>
      </c>
      <c r="L3899" s="359" t="s">
        <v>1408</v>
      </c>
      <c r="M3899" s="368">
        <v>2010</v>
      </c>
      <c r="N3899" s="205">
        <v>42359</v>
      </c>
      <c r="O3899" s="203"/>
      <c r="P3899" t="str">
        <f t="shared" si="60"/>
        <v>Vermillion River Watershed JPO WRAPS 2008-Unnamed-(19-0349-00)-TP</v>
      </c>
    </row>
    <row r="3900" spans="1:16" ht="27.95" hidden="1" customHeight="1" x14ac:dyDescent="0.25">
      <c r="A3900" s="203" t="s">
        <v>157</v>
      </c>
      <c r="B3900" s="202" t="s">
        <v>504</v>
      </c>
      <c r="C3900" s="203" t="s">
        <v>1476</v>
      </c>
      <c r="D3900" s="202" t="s">
        <v>1479</v>
      </c>
      <c r="E3900" s="202" t="s">
        <v>1480</v>
      </c>
      <c r="F3900" s="202" t="s">
        <v>505</v>
      </c>
      <c r="G3900" s="253">
        <v>0.02</v>
      </c>
      <c r="H3900" s="361" t="s">
        <v>1414</v>
      </c>
      <c r="I3900" s="359" t="s">
        <v>1407</v>
      </c>
      <c r="J3900" s="358">
        <v>0.36</v>
      </c>
      <c r="K3900" s="359" t="s">
        <v>1113</v>
      </c>
      <c r="L3900" s="359" t="s">
        <v>1392</v>
      </c>
      <c r="M3900" s="368">
        <v>2010</v>
      </c>
      <c r="N3900" s="205">
        <v>42359</v>
      </c>
      <c r="O3900" s="203"/>
      <c r="P3900" t="str">
        <f t="shared" si="60"/>
        <v>Vermillion River Watershed JPO WRAPS 2008-Unnamed-(19-0349-00)-TP</v>
      </c>
    </row>
    <row r="3901" spans="1:16" ht="27.95" hidden="1" customHeight="1" x14ac:dyDescent="0.25">
      <c r="A3901" s="203" t="s">
        <v>157</v>
      </c>
      <c r="B3901" s="202" t="s">
        <v>504</v>
      </c>
      <c r="C3901" s="203" t="s">
        <v>1476</v>
      </c>
      <c r="D3901" s="202" t="s">
        <v>1753</v>
      </c>
      <c r="E3901" s="202" t="s">
        <v>1754</v>
      </c>
      <c r="F3901" s="202" t="s">
        <v>505</v>
      </c>
      <c r="G3901" s="253">
        <v>7.9000000000000001E-2</v>
      </c>
      <c r="H3901" s="361" t="s">
        <v>1400</v>
      </c>
      <c r="I3901" s="359" t="s">
        <v>1379</v>
      </c>
      <c r="J3901" s="358">
        <v>0.62</v>
      </c>
      <c r="K3901" s="359" t="s">
        <v>1391</v>
      </c>
      <c r="L3901" s="359" t="s">
        <v>1392</v>
      </c>
      <c r="M3901" s="368">
        <v>2009</v>
      </c>
      <c r="N3901" s="205">
        <v>42359</v>
      </c>
      <c r="O3901" s="203"/>
      <c r="P3901" t="str">
        <f t="shared" si="60"/>
        <v>Vermillion River Watershed JPO WRAPS 2008-Unnamed creek (Vermillion River Tributary)-(07040001-545)-E. coli</v>
      </c>
    </row>
    <row r="3902" spans="1:16" ht="27.95" hidden="1" customHeight="1" x14ac:dyDescent="0.25">
      <c r="A3902" s="203" t="s">
        <v>157</v>
      </c>
      <c r="B3902" s="202" t="s">
        <v>504</v>
      </c>
      <c r="C3902" s="203" t="s">
        <v>1476</v>
      </c>
      <c r="D3902" s="202" t="s">
        <v>1753</v>
      </c>
      <c r="E3902" s="202" t="s">
        <v>1754</v>
      </c>
      <c r="F3902" s="202" t="s">
        <v>505</v>
      </c>
      <c r="G3902" s="253">
        <v>2.5999999999999999E-2</v>
      </c>
      <c r="H3902" s="361" t="s">
        <v>1400</v>
      </c>
      <c r="I3902" s="359" t="s">
        <v>1382</v>
      </c>
      <c r="J3902" s="358">
        <v>0.26</v>
      </c>
      <c r="K3902" s="359" t="s">
        <v>1391</v>
      </c>
      <c r="L3902" s="359" t="s">
        <v>1392</v>
      </c>
      <c r="M3902" s="368">
        <v>2009</v>
      </c>
      <c r="N3902" s="205">
        <v>42359</v>
      </c>
      <c r="O3902" s="203"/>
      <c r="P3902" t="str">
        <f t="shared" si="60"/>
        <v>Vermillion River Watershed JPO WRAPS 2008-Unnamed creek (Vermillion River Tributary)-(07040001-545)-E. coli</v>
      </c>
    </row>
    <row r="3903" spans="1:16" ht="27.95" hidden="1" customHeight="1" x14ac:dyDescent="0.25">
      <c r="A3903" s="203" t="s">
        <v>157</v>
      </c>
      <c r="B3903" s="202" t="s">
        <v>504</v>
      </c>
      <c r="C3903" s="203" t="s">
        <v>1476</v>
      </c>
      <c r="D3903" s="202" t="s">
        <v>1753</v>
      </c>
      <c r="E3903" s="202" t="s">
        <v>1754</v>
      </c>
      <c r="F3903" s="202" t="s">
        <v>505</v>
      </c>
      <c r="G3903" s="253">
        <v>1.2999999999999999E-2</v>
      </c>
      <c r="H3903" s="361" t="s">
        <v>1400</v>
      </c>
      <c r="I3903" s="359" t="s">
        <v>1383</v>
      </c>
      <c r="J3903" s="358">
        <v>0.39</v>
      </c>
      <c r="K3903" s="359" t="s">
        <v>1391</v>
      </c>
      <c r="L3903" s="359" t="s">
        <v>1392</v>
      </c>
      <c r="M3903" s="368">
        <v>2009</v>
      </c>
      <c r="N3903" s="205">
        <v>42359</v>
      </c>
      <c r="O3903" s="203"/>
      <c r="P3903" t="str">
        <f t="shared" si="60"/>
        <v>Vermillion River Watershed JPO WRAPS 2008-Unnamed creek (Vermillion River Tributary)-(07040001-545)-E. coli</v>
      </c>
    </row>
    <row r="3904" spans="1:16" ht="27.95" hidden="1" customHeight="1" x14ac:dyDescent="0.25">
      <c r="A3904" s="203" t="s">
        <v>157</v>
      </c>
      <c r="B3904" s="202" t="s">
        <v>504</v>
      </c>
      <c r="C3904" s="203" t="s">
        <v>1476</v>
      </c>
      <c r="D3904" s="202" t="s">
        <v>1753</v>
      </c>
      <c r="E3904" s="202" t="s">
        <v>1754</v>
      </c>
      <c r="F3904" s="202" t="s">
        <v>505</v>
      </c>
      <c r="G3904" s="253">
        <v>7.0000000000000001E-3</v>
      </c>
      <c r="H3904" s="361" t="s">
        <v>1400</v>
      </c>
      <c r="I3904" s="359" t="s">
        <v>1384</v>
      </c>
      <c r="J3904" s="358">
        <v>0.02</v>
      </c>
      <c r="K3904" s="359" t="s">
        <v>1391</v>
      </c>
      <c r="L3904" s="359" t="s">
        <v>1392</v>
      </c>
      <c r="M3904" s="368">
        <v>2009</v>
      </c>
      <c r="N3904" s="205">
        <v>42359</v>
      </c>
      <c r="O3904" s="203"/>
      <c r="P3904" t="str">
        <f t="shared" si="60"/>
        <v>Vermillion River Watershed JPO WRAPS 2008-Unnamed creek (Vermillion River Tributary)-(07040001-545)-E. coli</v>
      </c>
    </row>
    <row r="3905" spans="1:16" ht="27.95" hidden="1" customHeight="1" x14ac:dyDescent="0.25">
      <c r="A3905" s="203" t="s">
        <v>157</v>
      </c>
      <c r="B3905" s="202" t="s">
        <v>504</v>
      </c>
      <c r="C3905" s="203" t="s">
        <v>1476</v>
      </c>
      <c r="D3905" s="202" t="s">
        <v>1753</v>
      </c>
      <c r="E3905" s="202" t="s">
        <v>1754</v>
      </c>
      <c r="F3905" s="202" t="s">
        <v>505</v>
      </c>
      <c r="G3905" s="253">
        <v>3.0000000000000001E-3</v>
      </c>
      <c r="H3905" s="361" t="s">
        <v>1400</v>
      </c>
      <c r="I3905" s="359" t="s">
        <v>1385</v>
      </c>
      <c r="J3905" s="358">
        <v>0.49</v>
      </c>
      <c r="K3905" s="359" t="s">
        <v>1391</v>
      </c>
      <c r="L3905" s="359" t="s">
        <v>1392</v>
      </c>
      <c r="M3905" s="368">
        <v>2009</v>
      </c>
      <c r="N3905" s="205">
        <v>42359</v>
      </c>
      <c r="O3905" s="203"/>
      <c r="P3905" t="str">
        <f t="shared" si="60"/>
        <v>Vermillion River Watershed JPO WRAPS 2008-Unnamed creek (Vermillion River Tributary)-(07040001-545)-E. coli</v>
      </c>
    </row>
    <row r="3906" spans="1:16" ht="27.95" hidden="1" customHeight="1" x14ac:dyDescent="0.25">
      <c r="A3906" s="203" t="s">
        <v>157</v>
      </c>
      <c r="B3906" s="202" t="s">
        <v>504</v>
      </c>
      <c r="C3906" s="203" t="s">
        <v>1476</v>
      </c>
      <c r="D3906" s="202" t="s">
        <v>1758</v>
      </c>
      <c r="E3906" s="202" t="s">
        <v>1754</v>
      </c>
      <c r="F3906" s="202" t="s">
        <v>505</v>
      </c>
      <c r="G3906" s="253">
        <v>2.9999999999999997E-4</v>
      </c>
      <c r="H3906" s="361" t="s">
        <v>1400</v>
      </c>
      <c r="I3906" s="359" t="s">
        <v>1379</v>
      </c>
      <c r="J3906" s="358">
        <v>0.56000000000000005</v>
      </c>
      <c r="K3906" s="359" t="s">
        <v>1391</v>
      </c>
      <c r="L3906" s="359" t="s">
        <v>1392</v>
      </c>
      <c r="M3906" s="368">
        <v>2009</v>
      </c>
      <c r="N3906" s="205">
        <v>42359</v>
      </c>
      <c r="O3906" s="203"/>
      <c r="P3906" t="str">
        <f t="shared" si="60"/>
        <v>Vermillion River Watershed JPO WRAPS 2008-Unnamed creek (Vermillion River Tributary)-(07040001-671)-E. coli</v>
      </c>
    </row>
    <row r="3907" spans="1:16" ht="27.95" hidden="1" customHeight="1" x14ac:dyDescent="0.25">
      <c r="A3907" s="203" t="s">
        <v>157</v>
      </c>
      <c r="B3907" s="202" t="s">
        <v>504</v>
      </c>
      <c r="C3907" s="203" t="s">
        <v>1476</v>
      </c>
      <c r="D3907" s="202" t="s">
        <v>1758</v>
      </c>
      <c r="E3907" s="202" t="s">
        <v>1754</v>
      </c>
      <c r="F3907" s="202" t="s">
        <v>505</v>
      </c>
      <c r="G3907" s="253">
        <v>1E-4</v>
      </c>
      <c r="H3907" s="361" t="s">
        <v>1400</v>
      </c>
      <c r="I3907" s="359" t="s">
        <v>1382</v>
      </c>
      <c r="J3907" s="358">
        <v>0</v>
      </c>
      <c r="K3907" s="359" t="s">
        <v>1391</v>
      </c>
      <c r="L3907" s="359" t="s">
        <v>1392</v>
      </c>
      <c r="M3907" s="368">
        <v>2009</v>
      </c>
      <c r="N3907" s="205">
        <v>42359</v>
      </c>
      <c r="O3907" s="203"/>
      <c r="P3907" t="str">
        <f t="shared" ref="P3907:P3970" si="61">CONCATENATE(C3907, "-", E3907, "-","(", D3907,")", "-",K3907)</f>
        <v>Vermillion River Watershed JPO WRAPS 2008-Unnamed creek (Vermillion River Tributary)-(07040001-671)-E. coli</v>
      </c>
    </row>
    <row r="3908" spans="1:16" ht="27.95" hidden="1" customHeight="1" x14ac:dyDescent="0.25">
      <c r="A3908" s="203" t="s">
        <v>157</v>
      </c>
      <c r="B3908" s="202" t="s">
        <v>504</v>
      </c>
      <c r="C3908" s="203" t="s">
        <v>1476</v>
      </c>
      <c r="D3908" s="202" t="s">
        <v>1758</v>
      </c>
      <c r="E3908" s="202" t="s">
        <v>1754</v>
      </c>
      <c r="F3908" s="202" t="s">
        <v>505</v>
      </c>
      <c r="G3908" s="253">
        <v>1E-4</v>
      </c>
      <c r="H3908" s="361" t="s">
        <v>1400</v>
      </c>
      <c r="I3908" s="359" t="s">
        <v>1383</v>
      </c>
      <c r="J3908" s="358">
        <v>0.04</v>
      </c>
      <c r="K3908" s="359" t="s">
        <v>1391</v>
      </c>
      <c r="L3908" s="359" t="s">
        <v>1392</v>
      </c>
      <c r="M3908" s="368">
        <v>2009</v>
      </c>
      <c r="N3908" s="205">
        <v>42359</v>
      </c>
      <c r="O3908" s="203"/>
      <c r="P3908" t="str">
        <f t="shared" si="61"/>
        <v>Vermillion River Watershed JPO WRAPS 2008-Unnamed creek (Vermillion River Tributary)-(07040001-671)-E. coli</v>
      </c>
    </row>
    <row r="3909" spans="1:16" ht="27.95" hidden="1" customHeight="1" x14ac:dyDescent="0.25">
      <c r="A3909" s="203" t="s">
        <v>157</v>
      </c>
      <c r="B3909" s="202" t="s">
        <v>504</v>
      </c>
      <c r="C3909" s="203" t="s">
        <v>1476</v>
      </c>
      <c r="D3909" s="202" t="s">
        <v>1758</v>
      </c>
      <c r="E3909" s="202" t="s">
        <v>1754</v>
      </c>
      <c r="F3909" s="202" t="s">
        <v>505</v>
      </c>
      <c r="G3909" s="253">
        <v>4.0000000000000003E-5</v>
      </c>
      <c r="H3909" s="361" t="s">
        <v>1400</v>
      </c>
      <c r="I3909" s="359" t="s">
        <v>1384</v>
      </c>
      <c r="J3909" s="358">
        <v>0.12</v>
      </c>
      <c r="K3909" s="359" t="s">
        <v>1391</v>
      </c>
      <c r="L3909" s="359" t="s">
        <v>1392</v>
      </c>
      <c r="M3909" s="368">
        <v>2009</v>
      </c>
      <c r="N3909" s="205">
        <v>42359</v>
      </c>
      <c r="O3909" s="203"/>
      <c r="P3909" t="str">
        <f t="shared" si="61"/>
        <v>Vermillion River Watershed JPO WRAPS 2008-Unnamed creek (Vermillion River Tributary)-(07040001-671)-E. coli</v>
      </c>
    </row>
    <row r="3910" spans="1:16" ht="27.95" hidden="1" customHeight="1" x14ac:dyDescent="0.25">
      <c r="A3910" s="203" t="s">
        <v>157</v>
      </c>
      <c r="B3910" s="202" t="s">
        <v>504</v>
      </c>
      <c r="C3910" s="203" t="s">
        <v>1476</v>
      </c>
      <c r="D3910" s="202" t="s">
        <v>1758</v>
      </c>
      <c r="E3910" s="202" t="s">
        <v>1754</v>
      </c>
      <c r="F3910" s="202" t="s">
        <v>505</v>
      </c>
      <c r="G3910" s="253">
        <v>2.0000000000000002E-5</v>
      </c>
      <c r="H3910" s="361" t="s">
        <v>1400</v>
      </c>
      <c r="I3910" s="359" t="s">
        <v>1385</v>
      </c>
      <c r="J3910" s="358">
        <v>0.56000000000000005</v>
      </c>
      <c r="K3910" s="359" t="s">
        <v>1391</v>
      </c>
      <c r="L3910" s="359" t="s">
        <v>1392</v>
      </c>
      <c r="M3910" s="368">
        <v>2009</v>
      </c>
      <c r="N3910" s="205">
        <v>42359</v>
      </c>
      <c r="O3910" s="203"/>
      <c r="P3910" t="str">
        <f t="shared" si="61"/>
        <v>Vermillion River Watershed JPO WRAPS 2008-Unnamed creek (Vermillion River Tributary)-(07040001-671)-E. coli</v>
      </c>
    </row>
    <row r="3911" spans="1:16" ht="27.95" hidden="1" customHeight="1" x14ac:dyDescent="0.25">
      <c r="A3911" s="203" t="s">
        <v>157</v>
      </c>
      <c r="B3911" s="202" t="s">
        <v>504</v>
      </c>
      <c r="C3911" s="203" t="s">
        <v>1884</v>
      </c>
      <c r="D3911" s="202" t="s">
        <v>1880</v>
      </c>
      <c r="E3911" s="202" t="s">
        <v>1881</v>
      </c>
      <c r="F3911" s="202" t="s">
        <v>505</v>
      </c>
      <c r="G3911" s="253">
        <v>28</v>
      </c>
      <c r="H3911" s="361" t="s">
        <v>1433</v>
      </c>
      <c r="I3911" s="359" t="s">
        <v>1407</v>
      </c>
      <c r="J3911" s="358" t="s">
        <v>1619</v>
      </c>
      <c r="K3911" s="359" t="s">
        <v>1113</v>
      </c>
      <c r="L3911" s="359" t="s">
        <v>1408</v>
      </c>
      <c r="M3911" s="368">
        <v>2006</v>
      </c>
      <c r="N3911" s="205">
        <v>40476</v>
      </c>
      <c r="O3911" s="361" t="s">
        <v>1597</v>
      </c>
      <c r="P3911" t="str">
        <f t="shared" si="61"/>
        <v>Wirth Lake Nutrients TMDL Development-Wirth-(27-0037-00)-TP</v>
      </c>
    </row>
    <row r="3912" spans="1:16" ht="27.95" hidden="1" customHeight="1" x14ac:dyDescent="0.25">
      <c r="A3912" s="203" t="s">
        <v>157</v>
      </c>
      <c r="B3912" s="202" t="s">
        <v>504</v>
      </c>
      <c r="C3912" s="203" t="s">
        <v>1884</v>
      </c>
      <c r="D3912" s="202" t="s">
        <v>1880</v>
      </c>
      <c r="E3912" s="202" t="s">
        <v>1881</v>
      </c>
      <c r="F3912" s="202" t="s">
        <v>505</v>
      </c>
      <c r="G3912" s="253">
        <v>7.6999999999999999E-2</v>
      </c>
      <c r="H3912" s="361" t="s">
        <v>1414</v>
      </c>
      <c r="I3912" s="359" t="s">
        <v>1407</v>
      </c>
      <c r="J3912" s="358" t="s">
        <v>1619</v>
      </c>
      <c r="K3912" s="359" t="s">
        <v>1113</v>
      </c>
      <c r="L3912" s="359" t="s">
        <v>1392</v>
      </c>
      <c r="M3912" s="368">
        <v>2006</v>
      </c>
      <c r="N3912" s="205">
        <v>40476</v>
      </c>
      <c r="O3912" s="361" t="s">
        <v>1597</v>
      </c>
      <c r="P3912" t="str">
        <f t="shared" si="61"/>
        <v>Wirth Lake Nutrients TMDL Development-Wirth-(27-0037-00)-TP</v>
      </c>
    </row>
    <row r="3913" spans="1:16" ht="27.95" hidden="1" customHeight="1" x14ac:dyDescent="0.25">
      <c r="A3913" s="203" t="s">
        <v>162</v>
      </c>
      <c r="B3913" s="202" t="s">
        <v>482</v>
      </c>
      <c r="C3913" s="203" t="s">
        <v>1549</v>
      </c>
      <c r="D3913" s="202" t="s">
        <v>802</v>
      </c>
      <c r="E3913" s="202" t="s">
        <v>1550</v>
      </c>
      <c r="F3913" s="202" t="s">
        <v>475</v>
      </c>
      <c r="G3913" s="253">
        <v>1.1999999999999999E-3</v>
      </c>
      <c r="H3913" s="224" t="s">
        <v>1551</v>
      </c>
      <c r="I3913" s="359" t="s">
        <v>1385</v>
      </c>
      <c r="J3913" s="359" t="s">
        <v>1380</v>
      </c>
      <c r="K3913" s="359" t="s">
        <v>9</v>
      </c>
      <c r="L3913" s="359" t="s">
        <v>1392</v>
      </c>
      <c r="M3913" s="368">
        <v>2004</v>
      </c>
      <c r="N3913" s="207" t="s">
        <v>1552</v>
      </c>
      <c r="O3913" s="203"/>
      <c r="P3913" t="str">
        <f t="shared" si="61"/>
        <v>Blue Earth, Le Sueur, and Watonwan Watersheds - Fecal Coliform TMDL-Blue Earth River-(07020009-509)-Fecal Coliform</v>
      </c>
    </row>
    <row r="3914" spans="1:16" ht="27.95" hidden="1" customHeight="1" x14ac:dyDescent="0.25">
      <c r="A3914" s="203" t="s">
        <v>162</v>
      </c>
      <c r="B3914" s="202" t="s">
        <v>482</v>
      </c>
      <c r="C3914" s="203" t="s">
        <v>1549</v>
      </c>
      <c r="D3914" s="202" t="s">
        <v>802</v>
      </c>
      <c r="E3914" s="202" t="s">
        <v>1550</v>
      </c>
      <c r="F3914" s="202" t="s">
        <v>475</v>
      </c>
      <c r="G3914" s="253">
        <v>5.0000000000000001E-4</v>
      </c>
      <c r="H3914" s="224" t="s">
        <v>1551</v>
      </c>
      <c r="I3914" s="359" t="s">
        <v>1385</v>
      </c>
      <c r="J3914" s="359" t="s">
        <v>1380</v>
      </c>
      <c r="K3914" s="359" t="s">
        <v>9</v>
      </c>
      <c r="L3914" s="359" t="s">
        <v>1392</v>
      </c>
      <c r="M3914" s="368">
        <v>2004</v>
      </c>
      <c r="N3914" s="207" t="s">
        <v>1552</v>
      </c>
      <c r="O3914" s="203"/>
      <c r="P3914" t="str">
        <f t="shared" si="61"/>
        <v>Blue Earth, Le Sueur, and Watonwan Watersheds - Fecal Coliform TMDL-Blue Earth River-(07020009-509)-Fecal Coliform</v>
      </c>
    </row>
    <row r="3915" spans="1:16" ht="27.95" hidden="1" customHeight="1" x14ac:dyDescent="0.25">
      <c r="A3915" s="203" t="s">
        <v>162</v>
      </c>
      <c r="B3915" s="202" t="s">
        <v>482</v>
      </c>
      <c r="C3915" s="203" t="s">
        <v>1549</v>
      </c>
      <c r="D3915" s="202" t="s">
        <v>802</v>
      </c>
      <c r="E3915" s="202" t="s">
        <v>1550</v>
      </c>
      <c r="F3915" s="202" t="s">
        <v>475</v>
      </c>
      <c r="G3915" s="253">
        <v>2.0000000000000001E-4</v>
      </c>
      <c r="H3915" s="224" t="s">
        <v>1551</v>
      </c>
      <c r="I3915" s="359" t="s">
        <v>1385</v>
      </c>
      <c r="J3915" s="359" t="s">
        <v>1380</v>
      </c>
      <c r="K3915" s="359" t="s">
        <v>9</v>
      </c>
      <c r="L3915" s="359" t="s">
        <v>1392</v>
      </c>
      <c r="M3915" s="368">
        <v>2004</v>
      </c>
      <c r="N3915" s="207" t="s">
        <v>1552</v>
      </c>
      <c r="O3915" s="203"/>
      <c r="P3915" t="str">
        <f t="shared" si="61"/>
        <v>Blue Earth, Le Sueur, and Watonwan Watersheds - Fecal Coliform TMDL-Blue Earth River-(07020009-509)-Fecal Coliform</v>
      </c>
    </row>
    <row r="3916" spans="1:16" ht="27.95" hidden="1" customHeight="1" x14ac:dyDescent="0.25">
      <c r="A3916" s="203" t="s">
        <v>162</v>
      </c>
      <c r="B3916" s="202" t="s">
        <v>482</v>
      </c>
      <c r="C3916" s="203" t="s">
        <v>1549</v>
      </c>
      <c r="D3916" s="202" t="s">
        <v>802</v>
      </c>
      <c r="E3916" s="202" t="s">
        <v>1550</v>
      </c>
      <c r="F3916" s="202" t="s">
        <v>475</v>
      </c>
      <c r="G3916" s="253">
        <v>1E-4</v>
      </c>
      <c r="H3916" s="224" t="s">
        <v>1551</v>
      </c>
      <c r="I3916" s="359" t="s">
        <v>1385</v>
      </c>
      <c r="J3916" s="359" t="s">
        <v>1380</v>
      </c>
      <c r="K3916" s="359" t="s">
        <v>9</v>
      </c>
      <c r="L3916" s="359" t="s">
        <v>1392</v>
      </c>
      <c r="M3916" s="368">
        <v>2004</v>
      </c>
      <c r="N3916" s="207" t="s">
        <v>1552</v>
      </c>
      <c r="O3916" s="203"/>
      <c r="P3916" t="str">
        <f t="shared" si="61"/>
        <v>Blue Earth, Le Sueur, and Watonwan Watersheds - Fecal Coliform TMDL-Blue Earth River-(07020009-509)-Fecal Coliform</v>
      </c>
    </row>
    <row r="3917" spans="1:16" ht="27.95" hidden="1" customHeight="1" x14ac:dyDescent="0.25">
      <c r="A3917" s="203" t="s">
        <v>162</v>
      </c>
      <c r="B3917" s="202" t="s">
        <v>482</v>
      </c>
      <c r="C3917" s="203" t="s">
        <v>1549</v>
      </c>
      <c r="D3917" s="202" t="s">
        <v>802</v>
      </c>
      <c r="E3917" s="202" t="s">
        <v>1550</v>
      </c>
      <c r="F3917" s="202" t="s">
        <v>475</v>
      </c>
      <c r="G3917" s="253">
        <v>3.0000000000000001E-6</v>
      </c>
      <c r="H3917" s="224" t="s">
        <v>1551</v>
      </c>
      <c r="I3917" s="359" t="s">
        <v>1385</v>
      </c>
      <c r="J3917" s="359" t="s">
        <v>1380</v>
      </c>
      <c r="K3917" s="359" t="s">
        <v>9</v>
      </c>
      <c r="L3917" s="359" t="s">
        <v>1392</v>
      </c>
      <c r="M3917" s="368">
        <v>2004</v>
      </c>
      <c r="N3917" s="207" t="s">
        <v>1552</v>
      </c>
      <c r="O3917" s="203"/>
      <c r="P3917" t="str">
        <f t="shared" si="61"/>
        <v>Blue Earth, Le Sueur, and Watonwan Watersheds - Fecal Coliform TMDL-Blue Earth River-(07020009-509)-Fecal Coliform</v>
      </c>
    </row>
    <row r="3918" spans="1:16" ht="27.95" hidden="1" customHeight="1" x14ac:dyDescent="0.25">
      <c r="A3918" s="203" t="s">
        <v>162</v>
      </c>
      <c r="B3918" s="202" t="s">
        <v>482</v>
      </c>
      <c r="C3918" s="203" t="s">
        <v>1549</v>
      </c>
      <c r="D3918" s="202" t="s">
        <v>804</v>
      </c>
      <c r="E3918" s="202" t="s">
        <v>1550</v>
      </c>
      <c r="F3918" s="202" t="s">
        <v>475</v>
      </c>
      <c r="G3918" s="253">
        <v>0.04</v>
      </c>
      <c r="H3918" s="224" t="s">
        <v>1551</v>
      </c>
      <c r="I3918" s="359" t="s">
        <v>1379</v>
      </c>
      <c r="J3918" s="359" t="s">
        <v>1380</v>
      </c>
      <c r="K3918" s="359" t="s">
        <v>9</v>
      </c>
      <c r="L3918" s="359" t="s">
        <v>1392</v>
      </c>
      <c r="M3918" s="368">
        <v>2000</v>
      </c>
      <c r="N3918" s="207" t="s">
        <v>1552</v>
      </c>
      <c r="O3918" s="203"/>
      <c r="P3918" t="str">
        <f t="shared" si="61"/>
        <v>Blue Earth, Le Sueur, and Watonwan Watersheds - Fecal Coliform TMDL-Blue Earth River-(07020009-501)-Fecal Coliform</v>
      </c>
    </row>
    <row r="3919" spans="1:16" ht="27.95" hidden="1" customHeight="1" x14ac:dyDescent="0.25">
      <c r="A3919" s="203" t="s">
        <v>162</v>
      </c>
      <c r="B3919" s="202" t="s">
        <v>482</v>
      </c>
      <c r="C3919" s="203" t="s">
        <v>1549</v>
      </c>
      <c r="D3919" s="202" t="s">
        <v>804</v>
      </c>
      <c r="E3919" s="202" t="s">
        <v>1550</v>
      </c>
      <c r="F3919" s="202" t="s">
        <v>475</v>
      </c>
      <c r="G3919" s="253">
        <v>0.02</v>
      </c>
      <c r="H3919" s="224" t="s">
        <v>1551</v>
      </c>
      <c r="I3919" s="359" t="s">
        <v>1382</v>
      </c>
      <c r="J3919" s="359" t="s">
        <v>1380</v>
      </c>
      <c r="K3919" s="359" t="s">
        <v>9</v>
      </c>
      <c r="L3919" s="359" t="s">
        <v>1392</v>
      </c>
      <c r="M3919" s="368">
        <v>2000</v>
      </c>
      <c r="N3919" s="207" t="s">
        <v>1552</v>
      </c>
      <c r="O3919" s="203"/>
      <c r="P3919" t="str">
        <f t="shared" si="61"/>
        <v>Blue Earth, Le Sueur, and Watonwan Watersheds - Fecal Coliform TMDL-Blue Earth River-(07020009-501)-Fecal Coliform</v>
      </c>
    </row>
    <row r="3920" spans="1:16" ht="27.95" hidden="1" customHeight="1" x14ac:dyDescent="0.25">
      <c r="A3920" s="203" t="s">
        <v>162</v>
      </c>
      <c r="B3920" s="202" t="s">
        <v>482</v>
      </c>
      <c r="C3920" s="203" t="s">
        <v>1549</v>
      </c>
      <c r="D3920" s="202" t="s">
        <v>804</v>
      </c>
      <c r="E3920" s="202" t="s">
        <v>1550</v>
      </c>
      <c r="F3920" s="202" t="s">
        <v>475</v>
      </c>
      <c r="G3920" s="253">
        <v>0.01</v>
      </c>
      <c r="H3920" s="224" t="s">
        <v>1551</v>
      </c>
      <c r="I3920" s="359" t="s">
        <v>1383</v>
      </c>
      <c r="J3920" s="359" t="s">
        <v>1380</v>
      </c>
      <c r="K3920" s="359" t="s">
        <v>9</v>
      </c>
      <c r="L3920" s="359" t="s">
        <v>1392</v>
      </c>
      <c r="M3920" s="368">
        <v>2000</v>
      </c>
      <c r="N3920" s="207" t="s">
        <v>1552</v>
      </c>
      <c r="O3920" s="203"/>
      <c r="P3920" t="str">
        <f t="shared" si="61"/>
        <v>Blue Earth, Le Sueur, and Watonwan Watersheds - Fecal Coliform TMDL-Blue Earth River-(07020009-501)-Fecal Coliform</v>
      </c>
    </row>
    <row r="3921" spans="1:16" ht="27.95" hidden="1" customHeight="1" x14ac:dyDescent="0.25">
      <c r="A3921" s="203" t="s">
        <v>162</v>
      </c>
      <c r="B3921" s="202" t="s">
        <v>482</v>
      </c>
      <c r="C3921" s="203" t="s">
        <v>1549</v>
      </c>
      <c r="D3921" s="202" t="s">
        <v>804</v>
      </c>
      <c r="E3921" s="202" t="s">
        <v>1550</v>
      </c>
      <c r="F3921" s="202" t="s">
        <v>475</v>
      </c>
      <c r="G3921" s="253">
        <v>2E-3</v>
      </c>
      <c r="H3921" s="224" t="s">
        <v>1551</v>
      </c>
      <c r="I3921" s="359" t="s">
        <v>1384</v>
      </c>
      <c r="J3921" s="359" t="s">
        <v>1380</v>
      </c>
      <c r="K3921" s="359" t="s">
        <v>9</v>
      </c>
      <c r="L3921" s="359" t="s">
        <v>1392</v>
      </c>
      <c r="M3921" s="368">
        <v>2000</v>
      </c>
      <c r="N3921" s="207" t="s">
        <v>1552</v>
      </c>
      <c r="O3921" s="203"/>
      <c r="P3921" t="str">
        <f t="shared" si="61"/>
        <v>Blue Earth, Le Sueur, and Watonwan Watersheds - Fecal Coliform TMDL-Blue Earth River-(07020009-501)-Fecal Coliform</v>
      </c>
    </row>
    <row r="3922" spans="1:16" ht="27.95" hidden="1" customHeight="1" x14ac:dyDescent="0.25">
      <c r="A3922" s="203" t="s">
        <v>162</v>
      </c>
      <c r="B3922" s="202" t="s">
        <v>482</v>
      </c>
      <c r="C3922" s="203" t="s">
        <v>1549</v>
      </c>
      <c r="D3922" s="202" t="s">
        <v>804</v>
      </c>
      <c r="E3922" s="202" t="s">
        <v>1550</v>
      </c>
      <c r="F3922" s="202" t="s">
        <v>475</v>
      </c>
      <c r="G3922" s="253" t="s">
        <v>515</v>
      </c>
      <c r="H3922" s="224" t="s">
        <v>1551</v>
      </c>
      <c r="I3922" s="359" t="s">
        <v>1385</v>
      </c>
      <c r="J3922" s="359" t="s">
        <v>1380</v>
      </c>
      <c r="K3922" s="359" t="s">
        <v>9</v>
      </c>
      <c r="L3922" s="359" t="s">
        <v>1392</v>
      </c>
      <c r="M3922" s="368">
        <v>2000</v>
      </c>
      <c r="N3922" s="207" t="s">
        <v>1552</v>
      </c>
      <c r="O3922" s="203"/>
      <c r="P3922" t="str">
        <f t="shared" si="61"/>
        <v>Blue Earth, Le Sueur, and Watonwan Watersheds - Fecal Coliform TMDL-Blue Earth River-(07020009-501)-Fecal Coliform</v>
      </c>
    </row>
    <row r="3923" spans="1:16" ht="27.95" hidden="1" customHeight="1" x14ac:dyDescent="0.25">
      <c r="A3923" s="203" t="s">
        <v>162</v>
      </c>
      <c r="B3923" s="202" t="s">
        <v>482</v>
      </c>
      <c r="C3923" s="203" t="s">
        <v>1549</v>
      </c>
      <c r="D3923" s="202" t="s">
        <v>686</v>
      </c>
      <c r="E3923" s="202" t="s">
        <v>1553</v>
      </c>
      <c r="F3923" s="202" t="s">
        <v>475</v>
      </c>
      <c r="G3923" s="253">
        <v>1.2999999999999999E-3</v>
      </c>
      <c r="H3923" s="224" t="s">
        <v>1551</v>
      </c>
      <c r="I3923" s="359" t="s">
        <v>1385</v>
      </c>
      <c r="J3923" s="359" t="s">
        <v>1380</v>
      </c>
      <c r="K3923" s="359" t="s">
        <v>9</v>
      </c>
      <c r="L3923" s="359" t="s">
        <v>1392</v>
      </c>
      <c r="M3923" s="368">
        <v>2004</v>
      </c>
      <c r="N3923" s="207" t="s">
        <v>1552</v>
      </c>
      <c r="O3923" s="203"/>
      <c r="P3923" t="str">
        <f t="shared" si="61"/>
        <v>Blue Earth, Le Sueur, and Watonwan Watersheds - Fecal Coliform TMDL-Le Sueur River-(07020011-501)-Fecal Coliform</v>
      </c>
    </row>
    <row r="3924" spans="1:16" ht="27.95" hidden="1" customHeight="1" x14ac:dyDescent="0.25">
      <c r="A3924" s="203" t="s">
        <v>162</v>
      </c>
      <c r="B3924" s="202" t="s">
        <v>482</v>
      </c>
      <c r="C3924" s="203" t="s">
        <v>1549</v>
      </c>
      <c r="D3924" s="202" t="s">
        <v>686</v>
      </c>
      <c r="E3924" s="202" t="s">
        <v>1553</v>
      </c>
      <c r="F3924" s="202" t="s">
        <v>475</v>
      </c>
      <c r="G3924" s="253">
        <v>5.8E-4</v>
      </c>
      <c r="H3924" s="224" t="s">
        <v>1551</v>
      </c>
      <c r="I3924" s="359" t="s">
        <v>1385</v>
      </c>
      <c r="J3924" s="359" t="s">
        <v>1380</v>
      </c>
      <c r="K3924" s="359" t="s">
        <v>9</v>
      </c>
      <c r="L3924" s="359" t="s">
        <v>1392</v>
      </c>
      <c r="M3924" s="368">
        <v>2004</v>
      </c>
      <c r="N3924" s="207" t="s">
        <v>1552</v>
      </c>
      <c r="O3924" s="203"/>
      <c r="P3924" t="str">
        <f t="shared" si="61"/>
        <v>Blue Earth, Le Sueur, and Watonwan Watersheds - Fecal Coliform TMDL-Le Sueur River-(07020011-501)-Fecal Coliform</v>
      </c>
    </row>
    <row r="3925" spans="1:16" ht="27.95" hidden="1" customHeight="1" x14ac:dyDescent="0.25">
      <c r="A3925" s="203" t="s">
        <v>162</v>
      </c>
      <c r="B3925" s="202" t="s">
        <v>482</v>
      </c>
      <c r="C3925" s="203" t="s">
        <v>1549</v>
      </c>
      <c r="D3925" s="202" t="s">
        <v>686</v>
      </c>
      <c r="E3925" s="202" t="s">
        <v>1553</v>
      </c>
      <c r="F3925" s="202" t="s">
        <v>475</v>
      </c>
      <c r="G3925" s="253">
        <v>2.5000000000000001E-4</v>
      </c>
      <c r="H3925" s="224" t="s">
        <v>1551</v>
      </c>
      <c r="I3925" s="359" t="s">
        <v>1385</v>
      </c>
      <c r="J3925" s="359" t="s">
        <v>1380</v>
      </c>
      <c r="K3925" s="359" t="s">
        <v>9</v>
      </c>
      <c r="L3925" s="359" t="s">
        <v>1392</v>
      </c>
      <c r="M3925" s="368">
        <v>2004</v>
      </c>
      <c r="N3925" s="207" t="s">
        <v>1552</v>
      </c>
      <c r="O3925" s="203"/>
      <c r="P3925" t="str">
        <f t="shared" si="61"/>
        <v>Blue Earth, Le Sueur, and Watonwan Watersheds - Fecal Coliform TMDL-Le Sueur River-(07020011-501)-Fecal Coliform</v>
      </c>
    </row>
    <row r="3926" spans="1:16" ht="27.95" hidden="1" customHeight="1" x14ac:dyDescent="0.25">
      <c r="A3926" s="203" t="s">
        <v>162</v>
      </c>
      <c r="B3926" s="202" t="s">
        <v>482</v>
      </c>
      <c r="C3926" s="203" t="s">
        <v>1549</v>
      </c>
      <c r="D3926" s="202" t="s">
        <v>686</v>
      </c>
      <c r="E3926" s="202" t="s">
        <v>1553</v>
      </c>
      <c r="F3926" s="202" t="s">
        <v>475</v>
      </c>
      <c r="G3926" s="253">
        <v>4.0000000000000003E-5</v>
      </c>
      <c r="H3926" s="224" t="s">
        <v>1551</v>
      </c>
      <c r="I3926" s="359" t="s">
        <v>1385</v>
      </c>
      <c r="J3926" s="359" t="s">
        <v>1380</v>
      </c>
      <c r="K3926" s="359" t="s">
        <v>9</v>
      </c>
      <c r="L3926" s="359" t="s">
        <v>1392</v>
      </c>
      <c r="M3926" s="368">
        <v>2004</v>
      </c>
      <c r="N3926" s="207" t="s">
        <v>1552</v>
      </c>
      <c r="O3926" s="203"/>
      <c r="P3926" t="str">
        <f t="shared" si="61"/>
        <v>Blue Earth, Le Sueur, and Watonwan Watersheds - Fecal Coliform TMDL-Le Sueur River-(07020011-501)-Fecal Coliform</v>
      </c>
    </row>
    <row r="3927" spans="1:16" ht="27.95" hidden="1" customHeight="1" x14ac:dyDescent="0.25">
      <c r="A3927" s="203" t="s">
        <v>162</v>
      </c>
      <c r="B3927" s="202" t="s">
        <v>482</v>
      </c>
      <c r="C3927" s="203" t="s">
        <v>1549</v>
      </c>
      <c r="D3927" s="202" t="s">
        <v>686</v>
      </c>
      <c r="E3927" s="202" t="s">
        <v>1553</v>
      </c>
      <c r="F3927" s="202" t="s">
        <v>475</v>
      </c>
      <c r="G3927" s="253" t="s">
        <v>515</v>
      </c>
      <c r="H3927" s="224" t="s">
        <v>1551</v>
      </c>
      <c r="I3927" s="359" t="s">
        <v>1385</v>
      </c>
      <c r="J3927" s="359" t="s">
        <v>1380</v>
      </c>
      <c r="K3927" s="359" t="s">
        <v>9</v>
      </c>
      <c r="L3927" s="359" t="s">
        <v>1392</v>
      </c>
      <c r="M3927" s="368">
        <v>2004</v>
      </c>
      <c r="N3927" s="207" t="s">
        <v>1552</v>
      </c>
      <c r="O3927" s="203"/>
      <c r="P3927" t="str">
        <f t="shared" si="61"/>
        <v>Blue Earth, Le Sueur, and Watonwan Watersheds - Fecal Coliform TMDL-Le Sueur River-(07020011-501)-Fecal Coliform</v>
      </c>
    </row>
    <row r="3928" spans="1:16" ht="27.95" hidden="1" customHeight="1" x14ac:dyDescent="0.25">
      <c r="A3928" s="203" t="s">
        <v>162</v>
      </c>
      <c r="B3928" s="202" t="s">
        <v>482</v>
      </c>
      <c r="C3928" s="203" t="s">
        <v>1568</v>
      </c>
      <c r="D3928" s="202" t="s">
        <v>1569</v>
      </c>
      <c r="E3928" s="202" t="s">
        <v>1557</v>
      </c>
      <c r="F3928" s="202" t="s">
        <v>475</v>
      </c>
      <c r="G3928" s="253">
        <v>108</v>
      </c>
      <c r="H3928" s="361" t="s">
        <v>1400</v>
      </c>
      <c r="I3928" s="359" t="s">
        <v>1379</v>
      </c>
      <c r="J3928" s="274">
        <v>0.38</v>
      </c>
      <c r="K3928" s="359" t="s">
        <v>1391</v>
      </c>
      <c r="L3928" s="359" t="s">
        <v>1392</v>
      </c>
      <c r="M3928" s="368">
        <v>2010</v>
      </c>
      <c r="N3928" s="205">
        <v>43627</v>
      </c>
      <c r="O3928" s="203" t="s">
        <v>1537</v>
      </c>
      <c r="P3928" t="str">
        <f t="shared" si="61"/>
        <v>MN River E. Coli TMDL-Minnesota River-(07020007-723)-E. coli</v>
      </c>
    </row>
    <row r="3929" spans="1:16" ht="27.95" hidden="1" customHeight="1" x14ac:dyDescent="0.25">
      <c r="A3929" s="203" t="s">
        <v>162</v>
      </c>
      <c r="B3929" s="202" t="s">
        <v>482</v>
      </c>
      <c r="C3929" s="203" t="s">
        <v>1568</v>
      </c>
      <c r="D3929" s="202" t="s">
        <v>1569</v>
      </c>
      <c r="E3929" s="202" t="s">
        <v>1557</v>
      </c>
      <c r="F3929" s="202" t="s">
        <v>475</v>
      </c>
      <c r="G3929" s="253">
        <v>21</v>
      </c>
      <c r="H3929" s="361" t="s">
        <v>1400</v>
      </c>
      <c r="I3929" s="359" t="s">
        <v>1382</v>
      </c>
      <c r="J3929" s="274">
        <v>0.38</v>
      </c>
      <c r="K3929" s="359" t="s">
        <v>1391</v>
      </c>
      <c r="L3929" s="359" t="s">
        <v>1392</v>
      </c>
      <c r="M3929" s="368">
        <v>2010</v>
      </c>
      <c r="N3929" s="205">
        <v>43627</v>
      </c>
      <c r="O3929" s="203" t="s">
        <v>1537</v>
      </c>
      <c r="P3929" t="str">
        <f t="shared" si="61"/>
        <v>MN River E. Coli TMDL-Minnesota River-(07020007-723)-E. coli</v>
      </c>
    </row>
    <row r="3930" spans="1:16" ht="27.95" hidden="1" customHeight="1" x14ac:dyDescent="0.25">
      <c r="A3930" s="203" t="s">
        <v>162</v>
      </c>
      <c r="B3930" s="202" t="s">
        <v>482</v>
      </c>
      <c r="C3930" s="203" t="s">
        <v>1568</v>
      </c>
      <c r="D3930" s="202" t="s">
        <v>1569</v>
      </c>
      <c r="E3930" s="202" t="s">
        <v>1557</v>
      </c>
      <c r="F3930" s="202" t="s">
        <v>475</v>
      </c>
      <c r="G3930" s="253">
        <v>3.6</v>
      </c>
      <c r="H3930" s="361" t="s">
        <v>1400</v>
      </c>
      <c r="I3930" s="359" t="s">
        <v>1383</v>
      </c>
      <c r="J3930" s="274">
        <v>0.38</v>
      </c>
      <c r="K3930" s="359" t="s">
        <v>1391</v>
      </c>
      <c r="L3930" s="359" t="s">
        <v>1392</v>
      </c>
      <c r="M3930" s="368">
        <v>2010</v>
      </c>
      <c r="N3930" s="205">
        <v>43627</v>
      </c>
      <c r="O3930" s="203" t="s">
        <v>1537</v>
      </c>
      <c r="P3930" t="str">
        <f t="shared" si="61"/>
        <v>MN River E. Coli TMDL-Minnesota River-(07020007-723)-E. coli</v>
      </c>
    </row>
    <row r="3931" spans="1:16" ht="27.95" hidden="1" customHeight="1" x14ac:dyDescent="0.25">
      <c r="A3931" s="203" t="s">
        <v>162</v>
      </c>
      <c r="B3931" s="202" t="s">
        <v>482</v>
      </c>
      <c r="C3931" s="203" t="s">
        <v>1568</v>
      </c>
      <c r="D3931" s="202" t="s">
        <v>1569</v>
      </c>
      <c r="E3931" s="202" t="s">
        <v>1557</v>
      </c>
      <c r="F3931" s="202" t="s">
        <v>475</v>
      </c>
      <c r="G3931" s="253">
        <v>0.45</v>
      </c>
      <c r="H3931" s="361" t="s">
        <v>1400</v>
      </c>
      <c r="I3931" s="359" t="s">
        <v>1384</v>
      </c>
      <c r="J3931" s="274">
        <v>0.38</v>
      </c>
      <c r="K3931" s="359" t="s">
        <v>1391</v>
      </c>
      <c r="L3931" s="359" t="s">
        <v>1392</v>
      </c>
      <c r="M3931" s="368">
        <v>2010</v>
      </c>
      <c r="N3931" s="205">
        <v>43627</v>
      </c>
      <c r="O3931" s="203" t="s">
        <v>1537</v>
      </c>
      <c r="P3931" t="str">
        <f t="shared" si="61"/>
        <v>MN River E. Coli TMDL-Minnesota River-(07020007-723)-E. coli</v>
      </c>
    </row>
    <row r="3932" spans="1:16" ht="27.95" hidden="1" customHeight="1" x14ac:dyDescent="0.25">
      <c r="A3932" s="203" t="s">
        <v>162</v>
      </c>
      <c r="B3932" s="202" t="s">
        <v>482</v>
      </c>
      <c r="C3932" s="203" t="s">
        <v>1568</v>
      </c>
      <c r="D3932" s="202" t="s">
        <v>1569</v>
      </c>
      <c r="E3932" s="202" t="s">
        <v>1557</v>
      </c>
      <c r="F3932" s="202" t="s">
        <v>475</v>
      </c>
      <c r="G3932" s="253">
        <v>1</v>
      </c>
      <c r="H3932" s="361" t="s">
        <v>1400</v>
      </c>
      <c r="I3932" s="359" t="s">
        <v>1385</v>
      </c>
      <c r="J3932" s="274">
        <v>0.38</v>
      </c>
      <c r="K3932" s="359" t="s">
        <v>1391</v>
      </c>
      <c r="L3932" s="359" t="s">
        <v>1392</v>
      </c>
      <c r="M3932" s="368">
        <v>2010</v>
      </c>
      <c r="N3932" s="205">
        <v>43627</v>
      </c>
      <c r="O3932" s="203" t="s">
        <v>1537</v>
      </c>
      <c r="P3932" t="str">
        <f t="shared" si="61"/>
        <v>MN River E. Coli TMDL-Minnesota River-(07020007-723)-E. coli</v>
      </c>
    </row>
    <row r="3933" spans="1:16" ht="27.95" hidden="1" customHeight="1" x14ac:dyDescent="0.25">
      <c r="A3933" s="203" t="s">
        <v>162</v>
      </c>
      <c r="B3933" s="202" t="s">
        <v>482</v>
      </c>
      <c r="C3933" s="203" t="s">
        <v>2485</v>
      </c>
      <c r="D3933" s="202" t="s">
        <v>2486</v>
      </c>
      <c r="E3933" s="202" t="s">
        <v>2487</v>
      </c>
      <c r="F3933" s="202" t="s">
        <v>505</v>
      </c>
      <c r="G3933" s="228">
        <v>16</v>
      </c>
      <c r="H3933" s="361" t="s">
        <v>1414</v>
      </c>
      <c r="I3933" s="359" t="s">
        <v>1379</v>
      </c>
      <c r="J3933" s="358">
        <v>0.6</v>
      </c>
      <c r="K3933" s="359" t="s">
        <v>22</v>
      </c>
      <c r="L3933" s="359" t="s">
        <v>1392</v>
      </c>
      <c r="M3933" s="368">
        <v>2011</v>
      </c>
      <c r="N3933" s="205"/>
      <c r="O3933" s="203"/>
      <c r="P3933" t="str">
        <f t="shared" si="61"/>
        <v>Duluth Urban Area Streams (Lake Superior Basin)-Kingsbury Creek-(04010201-626)-TSS</v>
      </c>
    </row>
    <row r="3934" spans="1:16" ht="27.95" hidden="1" customHeight="1" x14ac:dyDescent="0.25">
      <c r="A3934" s="203" t="s">
        <v>162</v>
      </c>
      <c r="B3934" s="202" t="s">
        <v>482</v>
      </c>
      <c r="C3934" s="203" t="s">
        <v>2485</v>
      </c>
      <c r="D3934" s="202" t="s">
        <v>2486</v>
      </c>
      <c r="E3934" s="202" t="s">
        <v>2487</v>
      </c>
      <c r="F3934" s="202" t="s">
        <v>505</v>
      </c>
      <c r="G3934" s="228">
        <v>3.3</v>
      </c>
      <c r="H3934" s="361" t="s">
        <v>1414</v>
      </c>
      <c r="I3934" s="359" t="s">
        <v>1382</v>
      </c>
      <c r="J3934" s="358">
        <v>0.6</v>
      </c>
      <c r="K3934" s="359" t="s">
        <v>22</v>
      </c>
      <c r="L3934" s="359" t="s">
        <v>1392</v>
      </c>
      <c r="M3934" s="368">
        <v>2011</v>
      </c>
      <c r="N3934" s="205"/>
      <c r="O3934" s="203"/>
      <c r="P3934" t="str">
        <f t="shared" si="61"/>
        <v>Duluth Urban Area Streams (Lake Superior Basin)-Kingsbury Creek-(04010201-626)-TSS</v>
      </c>
    </row>
    <row r="3935" spans="1:16" ht="27.95" hidden="1" customHeight="1" x14ac:dyDescent="0.25">
      <c r="A3935" s="203" t="s">
        <v>162</v>
      </c>
      <c r="B3935" s="202" t="s">
        <v>482</v>
      </c>
      <c r="C3935" s="203" t="s">
        <v>2485</v>
      </c>
      <c r="D3935" s="202" t="s">
        <v>2486</v>
      </c>
      <c r="E3935" s="202" t="s">
        <v>2487</v>
      </c>
      <c r="F3935" s="202" t="s">
        <v>505</v>
      </c>
      <c r="G3935" s="260">
        <v>0.96</v>
      </c>
      <c r="H3935" s="361" t="s">
        <v>1414</v>
      </c>
      <c r="I3935" s="359" t="s">
        <v>1383</v>
      </c>
      <c r="J3935" s="358">
        <v>0.6</v>
      </c>
      <c r="K3935" s="359" t="s">
        <v>22</v>
      </c>
      <c r="L3935" s="359" t="s">
        <v>1392</v>
      </c>
      <c r="M3935" s="368">
        <v>2011</v>
      </c>
      <c r="N3935" s="205"/>
      <c r="O3935" s="203"/>
      <c r="P3935" t="str">
        <f t="shared" si="61"/>
        <v>Duluth Urban Area Streams (Lake Superior Basin)-Kingsbury Creek-(04010201-626)-TSS</v>
      </c>
    </row>
    <row r="3936" spans="1:16" ht="27.95" hidden="1" customHeight="1" x14ac:dyDescent="0.25">
      <c r="A3936" s="203" t="s">
        <v>162</v>
      </c>
      <c r="B3936" s="202" t="s">
        <v>482</v>
      </c>
      <c r="C3936" s="203" t="s">
        <v>2485</v>
      </c>
      <c r="D3936" s="202" t="s">
        <v>2486</v>
      </c>
      <c r="E3936" s="202" t="s">
        <v>2487</v>
      </c>
      <c r="F3936" s="202" t="s">
        <v>505</v>
      </c>
      <c r="G3936" s="260">
        <v>0.26</v>
      </c>
      <c r="H3936" s="361" t="s">
        <v>1414</v>
      </c>
      <c r="I3936" s="359" t="s">
        <v>1384</v>
      </c>
      <c r="J3936" s="358">
        <v>0.6</v>
      </c>
      <c r="K3936" s="359" t="s">
        <v>22</v>
      </c>
      <c r="L3936" s="359" t="s">
        <v>1392</v>
      </c>
      <c r="M3936" s="368">
        <v>2011</v>
      </c>
      <c r="N3936" s="205"/>
      <c r="O3936" s="203"/>
      <c r="P3936" t="str">
        <f t="shared" si="61"/>
        <v>Duluth Urban Area Streams (Lake Superior Basin)-Kingsbury Creek-(04010201-626)-TSS</v>
      </c>
    </row>
    <row r="3937" spans="1:16" ht="27.95" hidden="1" customHeight="1" x14ac:dyDescent="0.25">
      <c r="A3937" s="203" t="s">
        <v>162</v>
      </c>
      <c r="B3937" s="202" t="s">
        <v>482</v>
      </c>
      <c r="C3937" s="203" t="s">
        <v>2485</v>
      </c>
      <c r="D3937" s="202" t="s">
        <v>2486</v>
      </c>
      <c r="E3937" s="202" t="s">
        <v>2487</v>
      </c>
      <c r="F3937" s="202" t="s">
        <v>505</v>
      </c>
      <c r="G3937" s="253">
        <v>5.1999999999999998E-2</v>
      </c>
      <c r="H3937" s="361" t="s">
        <v>1414</v>
      </c>
      <c r="I3937" s="359" t="s">
        <v>1385</v>
      </c>
      <c r="J3937" s="358">
        <v>0.6</v>
      </c>
      <c r="K3937" s="359" t="s">
        <v>22</v>
      </c>
      <c r="L3937" s="359" t="s">
        <v>1392</v>
      </c>
      <c r="M3937" s="368">
        <v>2011</v>
      </c>
      <c r="N3937" s="205"/>
      <c r="O3937" s="203"/>
      <c r="P3937" t="str">
        <f t="shared" si="61"/>
        <v>Duluth Urban Area Streams (Lake Superior Basin)-Kingsbury Creek-(04010201-626)-TSS</v>
      </c>
    </row>
    <row r="3938" spans="1:16" ht="27.95" hidden="1" customHeight="1" x14ac:dyDescent="0.25">
      <c r="A3938" s="203" t="s">
        <v>162</v>
      </c>
      <c r="B3938" s="202" t="s">
        <v>482</v>
      </c>
      <c r="C3938" s="203" t="s">
        <v>2485</v>
      </c>
      <c r="D3938" s="202" t="s">
        <v>2492</v>
      </c>
      <c r="E3938" s="202" t="s">
        <v>2493</v>
      </c>
      <c r="F3938" s="202" t="s">
        <v>505</v>
      </c>
      <c r="G3938" s="260">
        <v>0.13</v>
      </c>
      <c r="H3938" s="361" t="s">
        <v>1414</v>
      </c>
      <c r="I3938" s="359" t="s">
        <v>1379</v>
      </c>
      <c r="J3938" s="358">
        <v>0.6</v>
      </c>
      <c r="K3938" s="359" t="s">
        <v>22</v>
      </c>
      <c r="L3938" s="359" t="s">
        <v>1392</v>
      </c>
      <c r="M3938" s="368">
        <v>2011</v>
      </c>
      <c r="N3938" s="205"/>
      <c r="O3938" s="203"/>
      <c r="P3938" t="str">
        <f t="shared" si="61"/>
        <v>Duluth Urban Area Streams (Lake Superior Basin)-Lester River-(04010102-549)-TSS</v>
      </c>
    </row>
    <row r="3939" spans="1:16" ht="27.95" hidden="1" customHeight="1" x14ac:dyDescent="0.25">
      <c r="A3939" s="203" t="s">
        <v>162</v>
      </c>
      <c r="B3939" s="202" t="s">
        <v>482</v>
      </c>
      <c r="C3939" s="203" t="s">
        <v>2485</v>
      </c>
      <c r="D3939" s="202" t="s">
        <v>2492</v>
      </c>
      <c r="E3939" s="202" t="s">
        <v>2493</v>
      </c>
      <c r="F3939" s="202" t="s">
        <v>505</v>
      </c>
      <c r="G3939" s="253">
        <v>2.5999999999999999E-2</v>
      </c>
      <c r="H3939" s="361" t="s">
        <v>1414</v>
      </c>
      <c r="I3939" s="359" t="s">
        <v>1382</v>
      </c>
      <c r="J3939" s="358">
        <v>0.6</v>
      </c>
      <c r="K3939" s="359" t="s">
        <v>22</v>
      </c>
      <c r="L3939" s="359" t="s">
        <v>1392</v>
      </c>
      <c r="M3939" s="368">
        <v>2011</v>
      </c>
      <c r="N3939" s="205"/>
      <c r="O3939" s="203"/>
      <c r="P3939" t="str">
        <f t="shared" si="61"/>
        <v>Duluth Urban Area Streams (Lake Superior Basin)-Lester River-(04010102-549)-TSS</v>
      </c>
    </row>
    <row r="3940" spans="1:16" ht="27.95" hidden="1" customHeight="1" x14ac:dyDescent="0.25">
      <c r="A3940" s="203" t="s">
        <v>162</v>
      </c>
      <c r="B3940" s="202" t="s">
        <v>482</v>
      </c>
      <c r="C3940" s="203" t="s">
        <v>2485</v>
      </c>
      <c r="D3940" s="202" t="s">
        <v>2492</v>
      </c>
      <c r="E3940" s="202" t="s">
        <v>2493</v>
      </c>
      <c r="F3940" s="202" t="s">
        <v>505</v>
      </c>
      <c r="G3940" s="264">
        <v>8.3000000000000001E-3</v>
      </c>
      <c r="H3940" s="361" t="s">
        <v>1414</v>
      </c>
      <c r="I3940" s="359" t="s">
        <v>1383</v>
      </c>
      <c r="J3940" s="358">
        <v>0.6</v>
      </c>
      <c r="K3940" s="359" t="s">
        <v>22</v>
      </c>
      <c r="L3940" s="359" t="s">
        <v>1392</v>
      </c>
      <c r="M3940" s="368">
        <v>2011</v>
      </c>
      <c r="N3940" s="205"/>
      <c r="O3940" s="203"/>
      <c r="P3940" t="str">
        <f t="shared" si="61"/>
        <v>Duluth Urban Area Streams (Lake Superior Basin)-Lester River-(04010102-549)-TSS</v>
      </c>
    </row>
    <row r="3941" spans="1:16" ht="27.95" hidden="1" customHeight="1" x14ac:dyDescent="0.25">
      <c r="A3941" s="203" t="s">
        <v>162</v>
      </c>
      <c r="B3941" s="202" t="s">
        <v>482</v>
      </c>
      <c r="C3941" s="203" t="s">
        <v>2485</v>
      </c>
      <c r="D3941" s="202" t="s">
        <v>2492</v>
      </c>
      <c r="E3941" s="202" t="s">
        <v>2493</v>
      </c>
      <c r="F3941" s="202" t="s">
        <v>505</v>
      </c>
      <c r="G3941" s="264">
        <v>2.5000000000000001E-3</v>
      </c>
      <c r="H3941" s="361" t="s">
        <v>1414</v>
      </c>
      <c r="I3941" s="359" t="s">
        <v>1384</v>
      </c>
      <c r="J3941" s="358">
        <v>0.6</v>
      </c>
      <c r="K3941" s="359" t="s">
        <v>22</v>
      </c>
      <c r="L3941" s="359" t="s">
        <v>1392</v>
      </c>
      <c r="M3941" s="368">
        <v>2011</v>
      </c>
      <c r="N3941" s="205"/>
      <c r="O3941" s="203"/>
      <c r="P3941" t="str">
        <f t="shared" si="61"/>
        <v>Duluth Urban Area Streams (Lake Superior Basin)-Lester River-(04010102-549)-TSS</v>
      </c>
    </row>
    <row r="3942" spans="1:16" ht="27.95" hidden="1" customHeight="1" x14ac:dyDescent="0.25">
      <c r="A3942" s="203" t="s">
        <v>162</v>
      </c>
      <c r="B3942" s="202" t="s">
        <v>482</v>
      </c>
      <c r="C3942" s="203" t="s">
        <v>2485</v>
      </c>
      <c r="D3942" s="202" t="s">
        <v>2492</v>
      </c>
      <c r="E3942" s="202" t="s">
        <v>2493</v>
      </c>
      <c r="F3942" s="202" t="s">
        <v>505</v>
      </c>
      <c r="G3942" s="265">
        <v>7.3999999999999999E-4</v>
      </c>
      <c r="H3942" s="361" t="s">
        <v>1414</v>
      </c>
      <c r="I3942" s="359" t="s">
        <v>1385</v>
      </c>
      <c r="J3942" s="358">
        <v>0.6</v>
      </c>
      <c r="K3942" s="359" t="s">
        <v>22</v>
      </c>
      <c r="L3942" s="359" t="s">
        <v>1392</v>
      </c>
      <c r="M3942" s="368">
        <v>2011</v>
      </c>
      <c r="N3942" s="205"/>
      <c r="O3942" s="203"/>
      <c r="P3942" t="str">
        <f t="shared" si="61"/>
        <v>Duluth Urban Area Streams (Lake Superior Basin)-Lester River-(04010102-549)-TSS</v>
      </c>
    </row>
    <row r="3943" spans="1:16" ht="27.95" hidden="1" customHeight="1" x14ac:dyDescent="0.25">
      <c r="A3943" s="203" t="s">
        <v>162</v>
      </c>
      <c r="B3943" s="202" t="s">
        <v>482</v>
      </c>
      <c r="C3943" s="203" t="s">
        <v>1508</v>
      </c>
      <c r="D3943" s="202" t="s">
        <v>806</v>
      </c>
      <c r="E3943" s="202" t="s">
        <v>1509</v>
      </c>
      <c r="F3943" s="202" t="s">
        <v>475</v>
      </c>
      <c r="G3943" s="253">
        <v>0.94</v>
      </c>
      <c r="H3943" s="361" t="s">
        <v>1414</v>
      </c>
      <c r="I3943" s="359" t="s">
        <v>1407</v>
      </c>
      <c r="J3943" s="216" t="s">
        <v>1380</v>
      </c>
      <c r="K3943" s="359" t="s">
        <v>1113</v>
      </c>
      <c r="L3943" s="212" t="s">
        <v>1392</v>
      </c>
      <c r="M3943" s="368">
        <v>2009</v>
      </c>
      <c r="N3943" s="205">
        <v>41074</v>
      </c>
      <c r="O3943" s="203"/>
      <c r="P3943" t="str">
        <f t="shared" si="61"/>
        <v>Elk River Watershed TMDL-Elk-(71-0141-00)-TP</v>
      </c>
    </row>
    <row r="3944" spans="1:16" ht="27.95" hidden="1" customHeight="1" x14ac:dyDescent="0.25">
      <c r="A3944" s="203" t="s">
        <v>162</v>
      </c>
      <c r="B3944" s="202" t="s">
        <v>482</v>
      </c>
      <c r="C3944" s="203" t="s">
        <v>1508</v>
      </c>
      <c r="D3944" s="213" t="s">
        <v>740</v>
      </c>
      <c r="E3944" s="214" t="s">
        <v>741</v>
      </c>
      <c r="F3944" s="215" t="s">
        <v>475</v>
      </c>
      <c r="G3944" s="255">
        <v>0.13</v>
      </c>
      <c r="H3944" s="216" t="s">
        <v>488</v>
      </c>
      <c r="I3944" s="212" t="s">
        <v>1379</v>
      </c>
      <c r="J3944" s="216" t="s">
        <v>1380</v>
      </c>
      <c r="K3944" s="216" t="s">
        <v>22</v>
      </c>
      <c r="L3944" s="212" t="s">
        <v>1392</v>
      </c>
      <c r="M3944" s="369">
        <v>2009</v>
      </c>
      <c r="N3944" s="218">
        <v>41074</v>
      </c>
      <c r="O3944" s="203"/>
      <c r="P3944" t="str">
        <f t="shared" si="61"/>
        <v>Elk River Watershed TMDL-Elk River: Big Elk Lake to St. Francis-(07010203-579)-TSS</v>
      </c>
    </row>
    <row r="3945" spans="1:16" ht="27.95" hidden="1" customHeight="1" x14ac:dyDescent="0.25">
      <c r="A3945" s="203" t="s">
        <v>162</v>
      </c>
      <c r="B3945" s="202" t="s">
        <v>482</v>
      </c>
      <c r="C3945" s="203" t="s">
        <v>1508</v>
      </c>
      <c r="D3945" s="213" t="s">
        <v>740</v>
      </c>
      <c r="E3945" s="214" t="s">
        <v>741</v>
      </c>
      <c r="F3945" s="215" t="s">
        <v>475</v>
      </c>
      <c r="G3945" s="255">
        <v>0.05</v>
      </c>
      <c r="H3945" s="216" t="s">
        <v>488</v>
      </c>
      <c r="I3945" s="212" t="s">
        <v>1382</v>
      </c>
      <c r="J3945" s="216" t="s">
        <v>1380</v>
      </c>
      <c r="K3945" s="216" t="s">
        <v>22</v>
      </c>
      <c r="L3945" s="212" t="s">
        <v>1392</v>
      </c>
      <c r="M3945" s="369">
        <v>2009</v>
      </c>
      <c r="N3945" s="218">
        <v>41074</v>
      </c>
      <c r="O3945" s="203"/>
      <c r="P3945" t="str">
        <f t="shared" si="61"/>
        <v>Elk River Watershed TMDL-Elk River: Big Elk Lake to St. Francis-(07010203-579)-TSS</v>
      </c>
    </row>
    <row r="3946" spans="1:16" ht="27.95" hidden="1" customHeight="1" x14ac:dyDescent="0.25">
      <c r="A3946" s="203" t="s">
        <v>162</v>
      </c>
      <c r="B3946" s="202" t="s">
        <v>482</v>
      </c>
      <c r="C3946" s="203" t="s">
        <v>1508</v>
      </c>
      <c r="D3946" s="213" t="s">
        <v>740</v>
      </c>
      <c r="E3946" s="214" t="s">
        <v>741</v>
      </c>
      <c r="F3946" s="215" t="s">
        <v>475</v>
      </c>
      <c r="G3946" s="255">
        <v>0.03</v>
      </c>
      <c r="H3946" s="216" t="s">
        <v>488</v>
      </c>
      <c r="I3946" s="212" t="s">
        <v>1383</v>
      </c>
      <c r="J3946" s="216" t="s">
        <v>1380</v>
      </c>
      <c r="K3946" s="216" t="s">
        <v>22</v>
      </c>
      <c r="L3946" s="212" t="s">
        <v>1392</v>
      </c>
      <c r="M3946" s="369">
        <v>2009</v>
      </c>
      <c r="N3946" s="218">
        <v>41074</v>
      </c>
      <c r="O3946" s="203"/>
      <c r="P3946" t="str">
        <f t="shared" si="61"/>
        <v>Elk River Watershed TMDL-Elk River: Big Elk Lake to St. Francis-(07010203-579)-TSS</v>
      </c>
    </row>
    <row r="3947" spans="1:16" ht="27.95" hidden="1" customHeight="1" x14ac:dyDescent="0.25">
      <c r="A3947" s="203" t="s">
        <v>162</v>
      </c>
      <c r="B3947" s="202" t="s">
        <v>482</v>
      </c>
      <c r="C3947" s="203" t="s">
        <v>1508</v>
      </c>
      <c r="D3947" s="213" t="s">
        <v>740</v>
      </c>
      <c r="E3947" s="214" t="s">
        <v>741</v>
      </c>
      <c r="F3947" s="215" t="s">
        <v>475</v>
      </c>
      <c r="G3947" s="255">
        <v>0.02</v>
      </c>
      <c r="H3947" s="216" t="s">
        <v>488</v>
      </c>
      <c r="I3947" s="212" t="s">
        <v>1384</v>
      </c>
      <c r="J3947" s="216" t="s">
        <v>1380</v>
      </c>
      <c r="K3947" s="216" t="s">
        <v>22</v>
      </c>
      <c r="L3947" s="212" t="s">
        <v>1392</v>
      </c>
      <c r="M3947" s="369">
        <v>2009</v>
      </c>
      <c r="N3947" s="218">
        <v>41074</v>
      </c>
      <c r="O3947" s="203"/>
      <c r="P3947" t="str">
        <f t="shared" si="61"/>
        <v>Elk River Watershed TMDL-Elk River: Big Elk Lake to St. Francis-(07010203-579)-TSS</v>
      </c>
    </row>
    <row r="3948" spans="1:16" ht="27.95" hidden="1" customHeight="1" x14ac:dyDescent="0.25">
      <c r="A3948" s="203" t="s">
        <v>162</v>
      </c>
      <c r="B3948" s="202" t="s">
        <v>482</v>
      </c>
      <c r="C3948" s="203" t="s">
        <v>1508</v>
      </c>
      <c r="D3948" s="213" t="s">
        <v>740</v>
      </c>
      <c r="E3948" s="214" t="s">
        <v>741</v>
      </c>
      <c r="F3948" s="215" t="s">
        <v>475</v>
      </c>
      <c r="G3948" s="255">
        <v>0.01</v>
      </c>
      <c r="H3948" s="216" t="s">
        <v>488</v>
      </c>
      <c r="I3948" s="212" t="s">
        <v>1385</v>
      </c>
      <c r="J3948" s="216" t="s">
        <v>1380</v>
      </c>
      <c r="K3948" s="216" t="s">
        <v>22</v>
      </c>
      <c r="L3948" s="212" t="s">
        <v>1392</v>
      </c>
      <c r="M3948" s="369">
        <v>2009</v>
      </c>
      <c r="N3948" s="218">
        <v>41074</v>
      </c>
      <c r="O3948" s="203"/>
      <c r="P3948" t="str">
        <f t="shared" si="61"/>
        <v>Elk River Watershed TMDL-Elk River: Big Elk Lake to St. Francis-(07010203-579)-TSS</v>
      </c>
    </row>
    <row r="3949" spans="1:16" ht="27.95" hidden="1" customHeight="1" x14ac:dyDescent="0.25">
      <c r="A3949" s="203" t="s">
        <v>162</v>
      </c>
      <c r="B3949" s="202" t="s">
        <v>482</v>
      </c>
      <c r="C3949" s="203" t="s">
        <v>1508</v>
      </c>
      <c r="D3949" s="202" t="s">
        <v>740</v>
      </c>
      <c r="E3949" s="202" t="s">
        <v>1510</v>
      </c>
      <c r="F3949" s="202" t="s">
        <v>475</v>
      </c>
      <c r="G3949" s="253">
        <v>539.42999999999995</v>
      </c>
      <c r="H3949" s="361" t="s">
        <v>1400</v>
      </c>
      <c r="I3949" s="359" t="s">
        <v>1379</v>
      </c>
      <c r="J3949" s="216" t="s">
        <v>1380</v>
      </c>
      <c r="K3949" s="359" t="s">
        <v>1391</v>
      </c>
      <c r="L3949" s="359" t="s">
        <v>1392</v>
      </c>
      <c r="M3949" s="368">
        <v>2009</v>
      </c>
      <c r="N3949" s="205">
        <v>41074</v>
      </c>
      <c r="O3949" s="203"/>
      <c r="P3949" t="str">
        <f t="shared" si="61"/>
        <v>Elk River Watershed TMDL-Elk River-(07010203-579)-E. coli</v>
      </c>
    </row>
    <row r="3950" spans="1:16" ht="27.95" hidden="1" customHeight="1" x14ac:dyDescent="0.25">
      <c r="A3950" s="203" t="s">
        <v>162</v>
      </c>
      <c r="B3950" s="202" t="s">
        <v>482</v>
      </c>
      <c r="C3950" s="203" t="s">
        <v>1508</v>
      </c>
      <c r="D3950" s="202" t="s">
        <v>740</v>
      </c>
      <c r="E3950" s="202" t="s">
        <v>1510</v>
      </c>
      <c r="F3950" s="202" t="s">
        <v>475</v>
      </c>
      <c r="G3950" s="253">
        <v>203.99</v>
      </c>
      <c r="H3950" s="361" t="s">
        <v>1400</v>
      </c>
      <c r="I3950" s="359" t="s">
        <v>1382</v>
      </c>
      <c r="J3950" s="216" t="s">
        <v>1380</v>
      </c>
      <c r="K3950" s="359" t="s">
        <v>1391</v>
      </c>
      <c r="L3950" s="359" t="s">
        <v>1392</v>
      </c>
      <c r="M3950" s="368">
        <v>2009</v>
      </c>
      <c r="N3950" s="205">
        <v>41074</v>
      </c>
      <c r="O3950" s="203"/>
      <c r="P3950" t="str">
        <f t="shared" si="61"/>
        <v>Elk River Watershed TMDL-Elk River-(07010203-579)-E. coli</v>
      </c>
    </row>
    <row r="3951" spans="1:16" ht="27.95" hidden="1" customHeight="1" x14ac:dyDescent="0.25">
      <c r="A3951" s="203" t="s">
        <v>162</v>
      </c>
      <c r="B3951" s="202" t="s">
        <v>482</v>
      </c>
      <c r="C3951" s="203" t="s">
        <v>1508</v>
      </c>
      <c r="D3951" s="202" t="s">
        <v>740</v>
      </c>
      <c r="E3951" s="202" t="s">
        <v>1510</v>
      </c>
      <c r="F3951" s="202" t="s">
        <v>475</v>
      </c>
      <c r="G3951" s="253">
        <v>101.84</v>
      </c>
      <c r="H3951" s="361" t="s">
        <v>1400</v>
      </c>
      <c r="I3951" s="359" t="s">
        <v>1383</v>
      </c>
      <c r="J3951" s="216" t="s">
        <v>1380</v>
      </c>
      <c r="K3951" s="359" t="s">
        <v>1391</v>
      </c>
      <c r="L3951" s="359" t="s">
        <v>1392</v>
      </c>
      <c r="M3951" s="368">
        <v>2009</v>
      </c>
      <c r="N3951" s="205">
        <v>41074</v>
      </c>
      <c r="O3951" s="203"/>
      <c r="P3951" t="str">
        <f t="shared" si="61"/>
        <v>Elk River Watershed TMDL-Elk River-(07010203-579)-E. coli</v>
      </c>
    </row>
    <row r="3952" spans="1:16" ht="27.95" hidden="1" customHeight="1" x14ac:dyDescent="0.25">
      <c r="A3952" s="203" t="s">
        <v>162</v>
      </c>
      <c r="B3952" s="202" t="s">
        <v>482</v>
      </c>
      <c r="C3952" s="203" t="s">
        <v>1508</v>
      </c>
      <c r="D3952" s="202" t="s">
        <v>740</v>
      </c>
      <c r="E3952" s="202" t="s">
        <v>1510</v>
      </c>
      <c r="F3952" s="202" t="s">
        <v>475</v>
      </c>
      <c r="G3952" s="253">
        <v>61.01</v>
      </c>
      <c r="H3952" s="361" t="s">
        <v>1400</v>
      </c>
      <c r="I3952" s="359" t="s">
        <v>1384</v>
      </c>
      <c r="J3952" s="216" t="s">
        <v>1380</v>
      </c>
      <c r="K3952" s="359" t="s">
        <v>1391</v>
      </c>
      <c r="L3952" s="359" t="s">
        <v>1392</v>
      </c>
      <c r="M3952" s="368">
        <v>2009</v>
      </c>
      <c r="N3952" s="205">
        <v>41074</v>
      </c>
      <c r="O3952" s="203"/>
      <c r="P3952" t="str">
        <f t="shared" si="61"/>
        <v>Elk River Watershed TMDL-Elk River-(07010203-579)-E. coli</v>
      </c>
    </row>
    <row r="3953" spans="1:16" ht="27.95" hidden="1" customHeight="1" x14ac:dyDescent="0.25">
      <c r="A3953" s="203" t="s">
        <v>162</v>
      </c>
      <c r="B3953" s="202" t="s">
        <v>482</v>
      </c>
      <c r="C3953" s="203" t="s">
        <v>1508</v>
      </c>
      <c r="D3953" s="202" t="s">
        <v>740</v>
      </c>
      <c r="E3953" s="202" t="s">
        <v>1510</v>
      </c>
      <c r="F3953" s="202" t="s">
        <v>475</v>
      </c>
      <c r="G3953" s="253">
        <v>29.95</v>
      </c>
      <c r="H3953" s="361" t="s">
        <v>1400</v>
      </c>
      <c r="I3953" s="359" t="s">
        <v>1385</v>
      </c>
      <c r="J3953" s="216" t="s">
        <v>1380</v>
      </c>
      <c r="K3953" s="359" t="s">
        <v>1391</v>
      </c>
      <c r="L3953" s="359" t="s">
        <v>1392</v>
      </c>
      <c r="M3953" s="368">
        <v>2009</v>
      </c>
      <c r="N3953" s="205">
        <v>41074</v>
      </c>
      <c r="O3953" s="203"/>
      <c r="P3953" t="str">
        <f t="shared" si="61"/>
        <v>Elk River Watershed TMDL-Elk River-(07010203-579)-E. coli</v>
      </c>
    </row>
    <row r="3954" spans="1:16" ht="27.95" hidden="1" customHeight="1" x14ac:dyDescent="0.25">
      <c r="A3954" s="203" t="s">
        <v>162</v>
      </c>
      <c r="B3954" s="202" t="s">
        <v>482</v>
      </c>
      <c r="C3954" s="203" t="s">
        <v>1511</v>
      </c>
      <c r="D3954" s="202" t="s">
        <v>678</v>
      </c>
      <c r="E3954" s="202" t="s">
        <v>1512</v>
      </c>
      <c r="F3954" s="202" t="s">
        <v>475</v>
      </c>
      <c r="G3954" s="253">
        <v>0.5</v>
      </c>
      <c r="H3954" s="361" t="s">
        <v>527</v>
      </c>
      <c r="I3954" s="359" t="s">
        <v>1407</v>
      </c>
      <c r="J3954" s="358">
        <v>0.55000000000000004</v>
      </c>
      <c r="K3954" s="359" t="s">
        <v>1113</v>
      </c>
      <c r="L3954" s="359" t="s">
        <v>1392</v>
      </c>
      <c r="M3954" s="368">
        <v>2007</v>
      </c>
      <c r="N3954" s="205">
        <v>40941</v>
      </c>
      <c r="O3954" s="203"/>
      <c r="P3954" t="str">
        <f t="shared" si="61"/>
        <v>Little Rock Lake Nutrients TMDL-Little Rock-(05-0013-00)-TP</v>
      </c>
    </row>
    <row r="3955" spans="1:16" ht="27.95" hidden="1" customHeight="1" x14ac:dyDescent="0.25">
      <c r="A3955" s="203" t="s">
        <v>162</v>
      </c>
      <c r="B3955" s="202" t="s">
        <v>482</v>
      </c>
      <c r="C3955" s="203" t="s">
        <v>1554</v>
      </c>
      <c r="D3955" s="217" t="s">
        <v>1555</v>
      </c>
      <c r="E3955" s="217" t="s">
        <v>2119</v>
      </c>
      <c r="F3955" s="217" t="s">
        <v>505</v>
      </c>
      <c r="G3955" s="256">
        <v>2.1</v>
      </c>
      <c r="H3955" s="225" t="s">
        <v>1390</v>
      </c>
      <c r="I3955" s="359" t="s">
        <v>1379</v>
      </c>
      <c r="J3955" s="359" t="s">
        <v>1380</v>
      </c>
      <c r="K3955" s="206" t="s">
        <v>1391</v>
      </c>
      <c r="L3955" s="206" t="s">
        <v>1392</v>
      </c>
      <c r="M3955" s="369">
        <v>2010</v>
      </c>
      <c r="N3955" s="221">
        <v>42444</v>
      </c>
      <c r="O3955" s="203"/>
      <c r="P3955" t="str">
        <f t="shared" si="61"/>
        <v>Le Sueur River WRAPS 2008-Le Sueur River; CD 6 to Cobb River-(07020011-507)-E. coli</v>
      </c>
    </row>
    <row r="3956" spans="1:16" ht="27.95" hidden="1" customHeight="1" x14ac:dyDescent="0.25">
      <c r="A3956" s="203" t="s">
        <v>162</v>
      </c>
      <c r="B3956" s="202" t="s">
        <v>482</v>
      </c>
      <c r="C3956" s="203" t="s">
        <v>1554</v>
      </c>
      <c r="D3956" s="217" t="s">
        <v>1555</v>
      </c>
      <c r="E3956" s="217" t="s">
        <v>2119</v>
      </c>
      <c r="F3956" s="217" t="s">
        <v>505</v>
      </c>
      <c r="G3956" s="256">
        <v>0.6</v>
      </c>
      <c r="H3956" s="225" t="s">
        <v>1390</v>
      </c>
      <c r="I3956" s="206" t="s">
        <v>1382</v>
      </c>
      <c r="J3956" s="359" t="s">
        <v>1380</v>
      </c>
      <c r="K3956" s="206" t="s">
        <v>1391</v>
      </c>
      <c r="L3956" s="206" t="s">
        <v>1392</v>
      </c>
      <c r="M3956" s="369">
        <v>2010</v>
      </c>
      <c r="N3956" s="221">
        <v>42444</v>
      </c>
      <c r="O3956" s="203"/>
      <c r="P3956" t="str">
        <f t="shared" si="61"/>
        <v>Le Sueur River WRAPS 2008-Le Sueur River; CD 6 to Cobb River-(07020011-507)-E. coli</v>
      </c>
    </row>
    <row r="3957" spans="1:16" ht="27.95" hidden="1" customHeight="1" x14ac:dyDescent="0.25">
      <c r="A3957" s="203" t="s">
        <v>162</v>
      </c>
      <c r="B3957" s="202" t="s">
        <v>482</v>
      </c>
      <c r="C3957" s="203" t="s">
        <v>1554</v>
      </c>
      <c r="D3957" s="217" t="s">
        <v>1555</v>
      </c>
      <c r="E3957" s="217" t="s">
        <v>2119</v>
      </c>
      <c r="F3957" s="217" t="s">
        <v>505</v>
      </c>
      <c r="G3957" s="256">
        <v>0.3</v>
      </c>
      <c r="H3957" s="225" t="s">
        <v>1390</v>
      </c>
      <c r="I3957" s="206" t="s">
        <v>1383</v>
      </c>
      <c r="J3957" s="359" t="s">
        <v>1380</v>
      </c>
      <c r="K3957" s="206" t="s">
        <v>1391</v>
      </c>
      <c r="L3957" s="206" t="s">
        <v>1392</v>
      </c>
      <c r="M3957" s="369">
        <v>2010</v>
      </c>
      <c r="N3957" s="221">
        <v>42444</v>
      </c>
      <c r="O3957" s="203"/>
      <c r="P3957" t="str">
        <f t="shared" si="61"/>
        <v>Le Sueur River WRAPS 2008-Le Sueur River; CD 6 to Cobb River-(07020011-507)-E. coli</v>
      </c>
    </row>
    <row r="3958" spans="1:16" ht="27.95" hidden="1" customHeight="1" x14ac:dyDescent="0.25">
      <c r="A3958" s="203" t="s">
        <v>162</v>
      </c>
      <c r="B3958" s="202" t="s">
        <v>482</v>
      </c>
      <c r="C3958" s="203" t="s">
        <v>1554</v>
      </c>
      <c r="D3958" s="217" t="s">
        <v>1555</v>
      </c>
      <c r="E3958" s="217" t="s">
        <v>2119</v>
      </c>
      <c r="F3958" s="217" t="s">
        <v>505</v>
      </c>
      <c r="G3958" s="256">
        <v>0.08</v>
      </c>
      <c r="H3958" s="225" t="s">
        <v>1390</v>
      </c>
      <c r="I3958" s="206" t="s">
        <v>1384</v>
      </c>
      <c r="J3958" s="359" t="s">
        <v>1380</v>
      </c>
      <c r="K3958" s="206" t="s">
        <v>1391</v>
      </c>
      <c r="L3958" s="206" t="s">
        <v>1392</v>
      </c>
      <c r="M3958" s="369">
        <v>2010</v>
      </c>
      <c r="N3958" s="221">
        <v>42444</v>
      </c>
      <c r="O3958" s="203"/>
      <c r="P3958" t="str">
        <f t="shared" si="61"/>
        <v>Le Sueur River WRAPS 2008-Le Sueur River; CD 6 to Cobb River-(07020011-507)-E. coli</v>
      </c>
    </row>
    <row r="3959" spans="1:16" ht="27.95" hidden="1" customHeight="1" x14ac:dyDescent="0.25">
      <c r="A3959" s="203" t="s">
        <v>162</v>
      </c>
      <c r="B3959" s="202" t="s">
        <v>482</v>
      </c>
      <c r="C3959" s="203" t="s">
        <v>1554</v>
      </c>
      <c r="D3959" s="217" t="s">
        <v>1555</v>
      </c>
      <c r="E3959" s="217" t="s">
        <v>2119</v>
      </c>
      <c r="F3959" s="217" t="s">
        <v>505</v>
      </c>
      <c r="G3959" s="253" t="s">
        <v>515</v>
      </c>
      <c r="H3959" s="225" t="s">
        <v>1390</v>
      </c>
      <c r="I3959" s="206" t="s">
        <v>1523</v>
      </c>
      <c r="J3959" s="359" t="s">
        <v>1380</v>
      </c>
      <c r="K3959" s="206" t="s">
        <v>1391</v>
      </c>
      <c r="L3959" s="206" t="s">
        <v>1392</v>
      </c>
      <c r="M3959" s="369">
        <v>2010</v>
      </c>
      <c r="N3959" s="221">
        <v>42444</v>
      </c>
      <c r="O3959" s="203"/>
      <c r="P3959" t="str">
        <f t="shared" si="61"/>
        <v>Le Sueur River WRAPS 2008-Le Sueur River; CD 6 to Cobb River-(07020011-507)-E. coli</v>
      </c>
    </row>
    <row r="3960" spans="1:16" ht="27.95" hidden="1" customHeight="1" x14ac:dyDescent="0.25">
      <c r="A3960" s="203" t="s">
        <v>162</v>
      </c>
      <c r="B3960" s="202" t="s">
        <v>482</v>
      </c>
      <c r="C3960" s="203" t="s">
        <v>1556</v>
      </c>
      <c r="D3960" s="202" t="s">
        <v>641</v>
      </c>
      <c r="E3960" s="202" t="s">
        <v>1557</v>
      </c>
      <c r="F3960" s="202" t="s">
        <v>475</v>
      </c>
      <c r="G3960" s="253">
        <v>42.2</v>
      </c>
      <c r="H3960" s="361" t="s">
        <v>1414</v>
      </c>
      <c r="I3960" s="359" t="s">
        <v>1407</v>
      </c>
      <c r="J3960" s="358">
        <v>0.3</v>
      </c>
      <c r="K3960" s="359" t="s">
        <v>1113</v>
      </c>
      <c r="L3960" s="359" t="s">
        <v>1392</v>
      </c>
      <c r="M3960" s="368">
        <v>1988</v>
      </c>
      <c r="N3960" s="207" t="s">
        <v>1558</v>
      </c>
      <c r="O3960" s="203"/>
      <c r="P3960" t="str">
        <f t="shared" si="61"/>
        <v>Lower Minnesota River - Dissolved Oxygen-Minnesota River-(07020012-505)-TP</v>
      </c>
    </row>
    <row r="3961" spans="1:16" ht="27.95" hidden="1" customHeight="1" x14ac:dyDescent="0.25">
      <c r="A3961" s="203" t="s">
        <v>162</v>
      </c>
      <c r="B3961" s="202" t="s">
        <v>482</v>
      </c>
      <c r="C3961" s="203" t="s">
        <v>1376</v>
      </c>
      <c r="D3961" s="219" t="s">
        <v>571</v>
      </c>
      <c r="E3961" s="227" t="s">
        <v>1666</v>
      </c>
      <c r="F3961" s="233" t="s">
        <v>475</v>
      </c>
      <c r="G3961" s="259">
        <v>5.17</v>
      </c>
      <c r="H3961" s="224" t="s">
        <v>1378</v>
      </c>
      <c r="I3961" s="206" t="s">
        <v>1522</v>
      </c>
      <c r="J3961" s="206" t="s">
        <v>1380</v>
      </c>
      <c r="K3961" s="224" t="s">
        <v>9</v>
      </c>
      <c r="L3961" s="206" t="s">
        <v>1381</v>
      </c>
      <c r="M3961" s="369">
        <v>2001</v>
      </c>
      <c r="N3961" s="221">
        <v>38812</v>
      </c>
      <c r="O3961" s="203"/>
      <c r="P3961" t="str">
        <f t="shared" si="61"/>
        <v>Lower Mississippi River Basin-Fecal Coliform TMDL-Zumbro River, South Fork-(07040004-535)-Fecal Coliform</v>
      </c>
    </row>
    <row r="3962" spans="1:16" ht="27.95" hidden="1" customHeight="1" x14ac:dyDescent="0.25">
      <c r="A3962" s="203" t="s">
        <v>162</v>
      </c>
      <c r="B3962" s="202" t="s">
        <v>482</v>
      </c>
      <c r="C3962" s="203" t="s">
        <v>1376</v>
      </c>
      <c r="D3962" s="219" t="s">
        <v>571</v>
      </c>
      <c r="E3962" s="227" t="s">
        <v>1666</v>
      </c>
      <c r="F3962" s="233" t="s">
        <v>475</v>
      </c>
      <c r="G3962" s="259">
        <v>1.97</v>
      </c>
      <c r="H3962" s="224" t="s">
        <v>1378</v>
      </c>
      <c r="I3962" s="206" t="s">
        <v>1382</v>
      </c>
      <c r="J3962" s="206" t="s">
        <v>1380</v>
      </c>
      <c r="K3962" s="224" t="s">
        <v>9</v>
      </c>
      <c r="L3962" s="206" t="s">
        <v>1381</v>
      </c>
      <c r="M3962" s="369">
        <v>2001</v>
      </c>
      <c r="N3962" s="221">
        <v>38812</v>
      </c>
      <c r="O3962" s="203"/>
      <c r="P3962" t="str">
        <f t="shared" si="61"/>
        <v>Lower Mississippi River Basin-Fecal Coliform TMDL-Zumbro River, South Fork-(07040004-535)-Fecal Coliform</v>
      </c>
    </row>
    <row r="3963" spans="1:16" ht="27.95" hidden="1" customHeight="1" x14ac:dyDescent="0.25">
      <c r="A3963" s="203" t="s">
        <v>162</v>
      </c>
      <c r="B3963" s="202" t="s">
        <v>482</v>
      </c>
      <c r="C3963" s="203" t="s">
        <v>1376</v>
      </c>
      <c r="D3963" s="219" t="s">
        <v>571</v>
      </c>
      <c r="E3963" s="227" t="s">
        <v>1666</v>
      </c>
      <c r="F3963" s="233" t="s">
        <v>475</v>
      </c>
      <c r="G3963" s="259">
        <v>1.26</v>
      </c>
      <c r="H3963" s="224" t="s">
        <v>1378</v>
      </c>
      <c r="I3963" s="206" t="s">
        <v>1383</v>
      </c>
      <c r="J3963" s="206" t="s">
        <v>1380</v>
      </c>
      <c r="K3963" s="224" t="s">
        <v>9</v>
      </c>
      <c r="L3963" s="206" t="s">
        <v>1381</v>
      </c>
      <c r="M3963" s="369">
        <v>2001</v>
      </c>
      <c r="N3963" s="221">
        <v>38812</v>
      </c>
      <c r="O3963" s="203"/>
      <c r="P3963" t="str">
        <f t="shared" si="61"/>
        <v>Lower Mississippi River Basin-Fecal Coliform TMDL-Zumbro River, South Fork-(07040004-535)-Fecal Coliform</v>
      </c>
    </row>
    <row r="3964" spans="1:16" ht="27.95" hidden="1" customHeight="1" x14ac:dyDescent="0.25">
      <c r="A3964" s="203" t="s">
        <v>162</v>
      </c>
      <c r="B3964" s="202" t="s">
        <v>482</v>
      </c>
      <c r="C3964" s="203" t="s">
        <v>1376</v>
      </c>
      <c r="D3964" s="219" t="s">
        <v>571</v>
      </c>
      <c r="E3964" s="227" t="s">
        <v>1666</v>
      </c>
      <c r="F3964" s="233" t="s">
        <v>475</v>
      </c>
      <c r="G3964" s="259">
        <v>0.54</v>
      </c>
      <c r="H3964" s="224" t="s">
        <v>1378</v>
      </c>
      <c r="I3964" s="206" t="s">
        <v>1384</v>
      </c>
      <c r="J3964" s="206" t="s">
        <v>1380</v>
      </c>
      <c r="K3964" s="224" t="s">
        <v>9</v>
      </c>
      <c r="L3964" s="206" t="s">
        <v>1381</v>
      </c>
      <c r="M3964" s="369">
        <v>2001</v>
      </c>
      <c r="N3964" s="221">
        <v>38812</v>
      </c>
      <c r="O3964" s="203"/>
      <c r="P3964" t="str">
        <f t="shared" si="61"/>
        <v>Lower Mississippi River Basin-Fecal Coliform TMDL-Zumbro River, South Fork-(07040004-535)-Fecal Coliform</v>
      </c>
    </row>
    <row r="3965" spans="1:16" ht="27.95" hidden="1" customHeight="1" x14ac:dyDescent="0.25">
      <c r="A3965" s="203" t="s">
        <v>162</v>
      </c>
      <c r="B3965" s="202" t="s">
        <v>482</v>
      </c>
      <c r="C3965" s="203" t="s">
        <v>1376</v>
      </c>
      <c r="D3965" s="219" t="s">
        <v>571</v>
      </c>
      <c r="E3965" s="227" t="s">
        <v>1666</v>
      </c>
      <c r="F3965" s="233" t="s">
        <v>475</v>
      </c>
      <c r="G3965" s="259">
        <v>0.18</v>
      </c>
      <c r="H3965" s="224" t="s">
        <v>1378</v>
      </c>
      <c r="I3965" s="206" t="s">
        <v>1523</v>
      </c>
      <c r="J3965" s="206" t="s">
        <v>1380</v>
      </c>
      <c r="K3965" s="224" t="s">
        <v>9</v>
      </c>
      <c r="L3965" s="206" t="s">
        <v>1381</v>
      </c>
      <c r="M3965" s="369">
        <v>2001</v>
      </c>
      <c r="N3965" s="221">
        <v>38812</v>
      </c>
      <c r="O3965" s="203"/>
      <c r="P3965" t="str">
        <f t="shared" si="61"/>
        <v>Lower Mississippi River Basin-Fecal Coliform TMDL-Zumbro River, South Fork-(07040004-535)-Fecal Coliform</v>
      </c>
    </row>
    <row r="3966" spans="1:16" ht="27.95" hidden="1" customHeight="1" x14ac:dyDescent="0.25">
      <c r="A3966" s="203" t="s">
        <v>162</v>
      </c>
      <c r="B3966" s="202" t="s">
        <v>482</v>
      </c>
      <c r="C3966" s="203" t="s">
        <v>1376</v>
      </c>
      <c r="D3966" s="219" t="s">
        <v>494</v>
      </c>
      <c r="E3966" s="202" t="s">
        <v>1666</v>
      </c>
      <c r="F3966" s="233" t="s">
        <v>475</v>
      </c>
      <c r="G3966" s="259">
        <v>10.68</v>
      </c>
      <c r="H3966" s="224" t="s">
        <v>1378</v>
      </c>
      <c r="I3966" s="206" t="s">
        <v>1522</v>
      </c>
      <c r="J3966" s="206" t="s">
        <v>1380</v>
      </c>
      <c r="K3966" s="224" t="s">
        <v>9</v>
      </c>
      <c r="L3966" s="206" t="s">
        <v>1381</v>
      </c>
      <c r="M3966" s="369">
        <v>1988</v>
      </c>
      <c r="N3966" s="221">
        <v>38812</v>
      </c>
      <c r="O3966" s="203"/>
      <c r="P3966" t="str">
        <f t="shared" si="61"/>
        <v>Lower Mississippi River Basin-Fecal Coliform TMDL-Zumbro River, South Fork-(07040004-507)-Fecal Coliform</v>
      </c>
    </row>
    <row r="3967" spans="1:16" ht="27.95" hidden="1" customHeight="1" x14ac:dyDescent="0.25">
      <c r="A3967" s="203" t="s">
        <v>162</v>
      </c>
      <c r="B3967" s="202" t="s">
        <v>482</v>
      </c>
      <c r="C3967" s="203" t="s">
        <v>1376</v>
      </c>
      <c r="D3967" s="219" t="s">
        <v>494</v>
      </c>
      <c r="E3967" s="202" t="s">
        <v>1666</v>
      </c>
      <c r="F3967" s="233" t="s">
        <v>475</v>
      </c>
      <c r="G3967" s="259">
        <v>3.76</v>
      </c>
      <c r="H3967" s="224" t="s">
        <v>1378</v>
      </c>
      <c r="I3967" s="206" t="s">
        <v>1382</v>
      </c>
      <c r="J3967" s="206" t="s">
        <v>1380</v>
      </c>
      <c r="K3967" s="224" t="s">
        <v>9</v>
      </c>
      <c r="L3967" s="206" t="s">
        <v>1381</v>
      </c>
      <c r="M3967" s="369">
        <v>1988</v>
      </c>
      <c r="N3967" s="221">
        <v>38812</v>
      </c>
      <c r="O3967" s="203"/>
      <c r="P3967" t="str">
        <f t="shared" si="61"/>
        <v>Lower Mississippi River Basin-Fecal Coliform TMDL-Zumbro River, South Fork-(07040004-507)-Fecal Coliform</v>
      </c>
    </row>
    <row r="3968" spans="1:16" ht="27.95" hidden="1" customHeight="1" x14ac:dyDescent="0.25">
      <c r="A3968" s="203" t="s">
        <v>162</v>
      </c>
      <c r="B3968" s="202" t="s">
        <v>482</v>
      </c>
      <c r="C3968" s="203" t="s">
        <v>1376</v>
      </c>
      <c r="D3968" s="219" t="s">
        <v>494</v>
      </c>
      <c r="E3968" s="202" t="s">
        <v>1666</v>
      </c>
      <c r="F3968" s="233" t="s">
        <v>475</v>
      </c>
      <c r="G3968" s="259">
        <v>2.23</v>
      </c>
      <c r="H3968" s="224" t="s">
        <v>1378</v>
      </c>
      <c r="I3968" s="206" t="s">
        <v>1383</v>
      </c>
      <c r="J3968" s="206" t="s">
        <v>1380</v>
      </c>
      <c r="K3968" s="224" t="s">
        <v>9</v>
      </c>
      <c r="L3968" s="206" t="s">
        <v>1381</v>
      </c>
      <c r="M3968" s="369">
        <v>1988</v>
      </c>
      <c r="N3968" s="221">
        <v>38812</v>
      </c>
      <c r="O3968" s="203"/>
      <c r="P3968" t="str">
        <f t="shared" si="61"/>
        <v>Lower Mississippi River Basin-Fecal Coliform TMDL-Zumbro River, South Fork-(07040004-507)-Fecal Coliform</v>
      </c>
    </row>
    <row r="3969" spans="1:16" ht="27.95" hidden="1" customHeight="1" x14ac:dyDescent="0.25">
      <c r="A3969" s="203" t="s">
        <v>162</v>
      </c>
      <c r="B3969" s="202" t="s">
        <v>482</v>
      </c>
      <c r="C3969" s="203" t="s">
        <v>1376</v>
      </c>
      <c r="D3969" s="219" t="s">
        <v>494</v>
      </c>
      <c r="E3969" s="202" t="s">
        <v>1666</v>
      </c>
      <c r="F3969" s="233" t="s">
        <v>475</v>
      </c>
      <c r="G3969" s="259">
        <v>0.67</v>
      </c>
      <c r="H3969" s="224" t="s">
        <v>1378</v>
      </c>
      <c r="I3969" s="206" t="s">
        <v>1384</v>
      </c>
      <c r="J3969" s="206" t="s">
        <v>1380</v>
      </c>
      <c r="K3969" s="224" t="s">
        <v>9</v>
      </c>
      <c r="L3969" s="206" t="s">
        <v>1381</v>
      </c>
      <c r="M3969" s="369">
        <v>1988</v>
      </c>
      <c r="N3969" s="221">
        <v>38812</v>
      </c>
      <c r="O3969" s="203"/>
      <c r="P3969" t="str">
        <f t="shared" si="61"/>
        <v>Lower Mississippi River Basin-Fecal Coliform TMDL-Zumbro River, South Fork-(07040004-507)-Fecal Coliform</v>
      </c>
    </row>
    <row r="3970" spans="1:16" ht="27.95" hidden="1" customHeight="1" x14ac:dyDescent="0.25">
      <c r="A3970" s="203" t="s">
        <v>162</v>
      </c>
      <c r="B3970" s="202" t="s">
        <v>482</v>
      </c>
      <c r="C3970" s="203" t="s">
        <v>1376</v>
      </c>
      <c r="D3970" s="219" t="s">
        <v>494</v>
      </c>
      <c r="E3970" s="202" t="s">
        <v>1666</v>
      </c>
      <c r="F3970" s="233" t="s">
        <v>475</v>
      </c>
      <c r="G3970" s="259" t="s">
        <v>515</v>
      </c>
      <c r="H3970" s="224" t="s">
        <v>1378</v>
      </c>
      <c r="I3970" s="206" t="s">
        <v>1523</v>
      </c>
      <c r="J3970" s="206" t="s">
        <v>1380</v>
      </c>
      <c r="K3970" s="224" t="s">
        <v>9</v>
      </c>
      <c r="L3970" s="206" t="s">
        <v>1381</v>
      </c>
      <c r="M3970" s="369">
        <v>1988</v>
      </c>
      <c r="N3970" s="221">
        <v>38812</v>
      </c>
      <c r="O3970" s="203"/>
      <c r="P3970" t="str">
        <f t="shared" si="61"/>
        <v>Lower Mississippi River Basin-Fecal Coliform TMDL-Zumbro River, South Fork-(07040004-507)-Fecal Coliform</v>
      </c>
    </row>
    <row r="3971" spans="1:16" ht="27.95" hidden="1" customHeight="1" x14ac:dyDescent="0.25">
      <c r="A3971" s="203" t="s">
        <v>162</v>
      </c>
      <c r="B3971" s="202" t="s">
        <v>482</v>
      </c>
      <c r="C3971" s="203" t="s">
        <v>1376</v>
      </c>
      <c r="D3971" s="219" t="s">
        <v>492</v>
      </c>
      <c r="E3971" s="227" t="s">
        <v>1666</v>
      </c>
      <c r="F3971" s="233" t="s">
        <v>475</v>
      </c>
      <c r="G3971" s="259">
        <v>1.8</v>
      </c>
      <c r="H3971" s="224" t="s">
        <v>1378</v>
      </c>
      <c r="I3971" s="206" t="s">
        <v>1522</v>
      </c>
      <c r="J3971" s="206" t="s">
        <v>1380</v>
      </c>
      <c r="K3971" s="224" t="s">
        <v>9</v>
      </c>
      <c r="L3971" s="206" t="s">
        <v>1381</v>
      </c>
      <c r="M3971" s="369">
        <v>2001</v>
      </c>
      <c r="N3971" s="221">
        <v>38812</v>
      </c>
      <c r="O3971" s="203"/>
      <c r="P3971" t="str">
        <f t="shared" ref="P3971:P4034" si="62">CONCATENATE(C3971, "-", E3971, "-","(", D3971,")", "-",K3971)</f>
        <v>Lower Mississippi River Basin-Fecal Coliform TMDL-Zumbro River, South Fork-(07040004-536)-Fecal Coliform</v>
      </c>
    </row>
    <row r="3972" spans="1:16" ht="27.95" hidden="1" customHeight="1" x14ac:dyDescent="0.25">
      <c r="A3972" s="203" t="s">
        <v>162</v>
      </c>
      <c r="B3972" s="202" t="s">
        <v>482</v>
      </c>
      <c r="C3972" s="203" t="s">
        <v>1376</v>
      </c>
      <c r="D3972" s="219" t="s">
        <v>492</v>
      </c>
      <c r="E3972" s="227" t="s">
        <v>1666</v>
      </c>
      <c r="F3972" s="233" t="s">
        <v>475</v>
      </c>
      <c r="G3972" s="259">
        <v>0.68</v>
      </c>
      <c r="H3972" s="224" t="s">
        <v>1378</v>
      </c>
      <c r="I3972" s="206" t="s">
        <v>1382</v>
      </c>
      <c r="J3972" s="206" t="s">
        <v>1380</v>
      </c>
      <c r="K3972" s="224" t="s">
        <v>9</v>
      </c>
      <c r="L3972" s="206" t="s">
        <v>1381</v>
      </c>
      <c r="M3972" s="369">
        <v>2001</v>
      </c>
      <c r="N3972" s="221">
        <v>38812</v>
      </c>
      <c r="O3972" s="203"/>
      <c r="P3972" t="str">
        <f t="shared" si="62"/>
        <v>Lower Mississippi River Basin-Fecal Coliform TMDL-Zumbro River, South Fork-(07040004-536)-Fecal Coliform</v>
      </c>
    </row>
    <row r="3973" spans="1:16" ht="27.95" hidden="1" customHeight="1" x14ac:dyDescent="0.25">
      <c r="A3973" s="203" t="s">
        <v>162</v>
      </c>
      <c r="B3973" s="202" t="s">
        <v>482</v>
      </c>
      <c r="C3973" s="203" t="s">
        <v>1376</v>
      </c>
      <c r="D3973" s="219" t="s">
        <v>492</v>
      </c>
      <c r="E3973" s="227" t="s">
        <v>1666</v>
      </c>
      <c r="F3973" s="233" t="s">
        <v>475</v>
      </c>
      <c r="G3973" s="259">
        <v>0.44</v>
      </c>
      <c r="H3973" s="224" t="s">
        <v>1378</v>
      </c>
      <c r="I3973" s="206" t="s">
        <v>1383</v>
      </c>
      <c r="J3973" s="206" t="s">
        <v>1380</v>
      </c>
      <c r="K3973" s="224" t="s">
        <v>9</v>
      </c>
      <c r="L3973" s="206" t="s">
        <v>1381</v>
      </c>
      <c r="M3973" s="369">
        <v>2001</v>
      </c>
      <c r="N3973" s="221">
        <v>38812</v>
      </c>
      <c r="O3973" s="203"/>
      <c r="P3973" t="str">
        <f t="shared" si="62"/>
        <v>Lower Mississippi River Basin-Fecal Coliform TMDL-Zumbro River, South Fork-(07040004-536)-Fecal Coliform</v>
      </c>
    </row>
    <row r="3974" spans="1:16" ht="27.95" hidden="1" customHeight="1" x14ac:dyDescent="0.25">
      <c r="A3974" s="203" t="s">
        <v>162</v>
      </c>
      <c r="B3974" s="202" t="s">
        <v>482</v>
      </c>
      <c r="C3974" s="203" t="s">
        <v>1376</v>
      </c>
      <c r="D3974" s="219" t="s">
        <v>492</v>
      </c>
      <c r="E3974" s="227" t="s">
        <v>1666</v>
      </c>
      <c r="F3974" s="233" t="s">
        <v>475</v>
      </c>
      <c r="G3974" s="259">
        <v>0.19</v>
      </c>
      <c r="H3974" s="224" t="s">
        <v>1378</v>
      </c>
      <c r="I3974" s="206" t="s">
        <v>1384</v>
      </c>
      <c r="J3974" s="206" t="s">
        <v>1380</v>
      </c>
      <c r="K3974" s="224" t="s">
        <v>9</v>
      </c>
      <c r="L3974" s="206" t="s">
        <v>1381</v>
      </c>
      <c r="M3974" s="369">
        <v>2001</v>
      </c>
      <c r="N3974" s="221">
        <v>38812</v>
      </c>
      <c r="O3974" s="203"/>
      <c r="P3974" t="str">
        <f t="shared" si="62"/>
        <v>Lower Mississippi River Basin-Fecal Coliform TMDL-Zumbro River, South Fork-(07040004-536)-Fecal Coliform</v>
      </c>
    </row>
    <row r="3975" spans="1:16" ht="27.95" hidden="1" customHeight="1" x14ac:dyDescent="0.25">
      <c r="A3975" s="203" t="s">
        <v>162</v>
      </c>
      <c r="B3975" s="202" t="s">
        <v>482</v>
      </c>
      <c r="C3975" s="203" t="s">
        <v>1376</v>
      </c>
      <c r="D3975" s="219" t="s">
        <v>492</v>
      </c>
      <c r="E3975" s="227" t="s">
        <v>1666</v>
      </c>
      <c r="F3975" s="233" t="s">
        <v>475</v>
      </c>
      <c r="G3975" s="259">
        <v>0.06</v>
      </c>
      <c r="H3975" s="224" t="s">
        <v>1378</v>
      </c>
      <c r="I3975" s="206" t="s">
        <v>1523</v>
      </c>
      <c r="J3975" s="206" t="s">
        <v>1380</v>
      </c>
      <c r="K3975" s="224" t="s">
        <v>9</v>
      </c>
      <c r="L3975" s="206" t="s">
        <v>1381</v>
      </c>
      <c r="M3975" s="369">
        <v>2001</v>
      </c>
      <c r="N3975" s="221">
        <v>38812</v>
      </c>
      <c r="O3975" s="203"/>
      <c r="P3975" t="str">
        <f t="shared" si="62"/>
        <v>Lower Mississippi River Basin-Fecal Coliform TMDL-Zumbro River, South Fork-(07040004-536)-Fecal Coliform</v>
      </c>
    </row>
    <row r="3976" spans="1:16" ht="27.95" hidden="1" customHeight="1" x14ac:dyDescent="0.25">
      <c r="A3976" s="203" t="s">
        <v>162</v>
      </c>
      <c r="B3976" s="202" t="s">
        <v>482</v>
      </c>
      <c r="C3976" s="203" t="s">
        <v>1376</v>
      </c>
      <c r="D3976" s="219" t="s">
        <v>567</v>
      </c>
      <c r="E3976" s="202" t="s">
        <v>1666</v>
      </c>
      <c r="F3976" s="233" t="s">
        <v>475</v>
      </c>
      <c r="G3976" s="259">
        <v>5.74</v>
      </c>
      <c r="H3976" s="224" t="s">
        <v>1378</v>
      </c>
      <c r="I3976" s="206" t="s">
        <v>1522</v>
      </c>
      <c r="J3976" s="206" t="s">
        <v>1380</v>
      </c>
      <c r="K3976" s="224" t="s">
        <v>9</v>
      </c>
      <c r="L3976" s="206" t="s">
        <v>1381</v>
      </c>
      <c r="M3976" s="369">
        <v>2001</v>
      </c>
      <c r="N3976" s="221">
        <v>38812</v>
      </c>
      <c r="O3976" s="203"/>
      <c r="P3976" t="str">
        <f t="shared" si="62"/>
        <v>Lower Mississippi River Basin-Fecal Coliform TMDL-Zumbro River, South Fork-(07040004-533)-Fecal Coliform</v>
      </c>
    </row>
    <row r="3977" spans="1:16" ht="27.95" hidden="1" customHeight="1" x14ac:dyDescent="0.25">
      <c r="A3977" s="203" t="s">
        <v>162</v>
      </c>
      <c r="B3977" s="202" t="s">
        <v>482</v>
      </c>
      <c r="C3977" s="203" t="s">
        <v>1376</v>
      </c>
      <c r="D3977" s="219" t="s">
        <v>567</v>
      </c>
      <c r="E3977" s="202" t="s">
        <v>1666</v>
      </c>
      <c r="F3977" s="233" t="s">
        <v>475</v>
      </c>
      <c r="G3977" s="259">
        <v>2.19</v>
      </c>
      <c r="H3977" s="224" t="s">
        <v>1378</v>
      </c>
      <c r="I3977" s="206" t="s">
        <v>1382</v>
      </c>
      <c r="J3977" s="206" t="s">
        <v>1380</v>
      </c>
      <c r="K3977" s="224" t="s">
        <v>9</v>
      </c>
      <c r="L3977" s="206" t="s">
        <v>1381</v>
      </c>
      <c r="M3977" s="369">
        <v>2001</v>
      </c>
      <c r="N3977" s="221">
        <v>38812</v>
      </c>
      <c r="O3977" s="203"/>
      <c r="P3977" t="str">
        <f t="shared" si="62"/>
        <v>Lower Mississippi River Basin-Fecal Coliform TMDL-Zumbro River, South Fork-(07040004-533)-Fecal Coliform</v>
      </c>
    </row>
    <row r="3978" spans="1:16" ht="27.95" hidden="1" customHeight="1" x14ac:dyDescent="0.25">
      <c r="A3978" s="203" t="s">
        <v>162</v>
      </c>
      <c r="B3978" s="202" t="s">
        <v>482</v>
      </c>
      <c r="C3978" s="203" t="s">
        <v>1376</v>
      </c>
      <c r="D3978" s="219" t="s">
        <v>567</v>
      </c>
      <c r="E3978" s="202" t="s">
        <v>1666</v>
      </c>
      <c r="F3978" s="233" t="s">
        <v>475</v>
      </c>
      <c r="G3978" s="259">
        <v>1.4</v>
      </c>
      <c r="H3978" s="224" t="s">
        <v>1378</v>
      </c>
      <c r="I3978" s="206" t="s">
        <v>1383</v>
      </c>
      <c r="J3978" s="206" t="s">
        <v>1380</v>
      </c>
      <c r="K3978" s="224" t="s">
        <v>9</v>
      </c>
      <c r="L3978" s="206" t="s">
        <v>1381</v>
      </c>
      <c r="M3978" s="369">
        <v>2001</v>
      </c>
      <c r="N3978" s="221">
        <v>38812</v>
      </c>
      <c r="O3978" s="203"/>
      <c r="P3978" t="str">
        <f t="shared" si="62"/>
        <v>Lower Mississippi River Basin-Fecal Coliform TMDL-Zumbro River, South Fork-(07040004-533)-Fecal Coliform</v>
      </c>
    </row>
    <row r="3979" spans="1:16" ht="27.95" hidden="1" customHeight="1" x14ac:dyDescent="0.25">
      <c r="A3979" s="203" t="s">
        <v>162</v>
      </c>
      <c r="B3979" s="202" t="s">
        <v>482</v>
      </c>
      <c r="C3979" s="203" t="s">
        <v>1376</v>
      </c>
      <c r="D3979" s="219" t="s">
        <v>567</v>
      </c>
      <c r="E3979" s="202" t="s">
        <v>1666</v>
      </c>
      <c r="F3979" s="233" t="s">
        <v>475</v>
      </c>
      <c r="G3979" s="259">
        <v>0.6</v>
      </c>
      <c r="H3979" s="224" t="s">
        <v>1378</v>
      </c>
      <c r="I3979" s="206" t="s">
        <v>1384</v>
      </c>
      <c r="J3979" s="206" t="s">
        <v>1380</v>
      </c>
      <c r="K3979" s="224" t="s">
        <v>9</v>
      </c>
      <c r="L3979" s="206" t="s">
        <v>1381</v>
      </c>
      <c r="M3979" s="369">
        <v>2001</v>
      </c>
      <c r="N3979" s="221">
        <v>38812</v>
      </c>
      <c r="O3979" s="203"/>
      <c r="P3979" t="str">
        <f t="shared" si="62"/>
        <v>Lower Mississippi River Basin-Fecal Coliform TMDL-Zumbro River, South Fork-(07040004-533)-Fecal Coliform</v>
      </c>
    </row>
    <row r="3980" spans="1:16" ht="27.95" hidden="1" customHeight="1" x14ac:dyDescent="0.25">
      <c r="A3980" s="203" t="s">
        <v>162</v>
      </c>
      <c r="B3980" s="202" t="s">
        <v>482</v>
      </c>
      <c r="C3980" s="203" t="s">
        <v>1376</v>
      </c>
      <c r="D3980" s="219" t="s">
        <v>567</v>
      </c>
      <c r="E3980" s="202" t="s">
        <v>1666</v>
      </c>
      <c r="F3980" s="233" t="s">
        <v>475</v>
      </c>
      <c r="G3980" s="259">
        <v>0.2</v>
      </c>
      <c r="H3980" s="224" t="s">
        <v>1378</v>
      </c>
      <c r="I3980" s="206" t="s">
        <v>1523</v>
      </c>
      <c r="J3980" s="206" t="s">
        <v>1380</v>
      </c>
      <c r="K3980" s="224" t="s">
        <v>9</v>
      </c>
      <c r="L3980" s="206" t="s">
        <v>1381</v>
      </c>
      <c r="M3980" s="369">
        <v>2001</v>
      </c>
      <c r="N3980" s="221">
        <v>38812</v>
      </c>
      <c r="O3980" s="203"/>
      <c r="P3980" t="str">
        <f t="shared" si="62"/>
        <v>Lower Mississippi River Basin-Fecal Coliform TMDL-Zumbro River, South Fork-(07040004-533)-Fecal Coliform</v>
      </c>
    </row>
    <row r="3981" spans="1:16" ht="27.95" hidden="1" customHeight="1" x14ac:dyDescent="0.25">
      <c r="A3981" s="203" t="s">
        <v>162</v>
      </c>
      <c r="B3981" s="202" t="s">
        <v>482</v>
      </c>
      <c r="C3981" s="203" t="s">
        <v>1376</v>
      </c>
      <c r="D3981" s="219" t="s">
        <v>490</v>
      </c>
      <c r="E3981" s="202" t="s">
        <v>1667</v>
      </c>
      <c r="F3981" s="233" t="s">
        <v>475</v>
      </c>
      <c r="G3981" s="259">
        <v>7.3</v>
      </c>
      <c r="H3981" s="224" t="s">
        <v>1378</v>
      </c>
      <c r="I3981" s="206" t="s">
        <v>1522</v>
      </c>
      <c r="J3981" s="206" t="s">
        <v>1380</v>
      </c>
      <c r="K3981" s="224" t="s">
        <v>9</v>
      </c>
      <c r="L3981" s="206" t="s">
        <v>1381</v>
      </c>
      <c r="M3981" s="369">
        <v>2002</v>
      </c>
      <c r="N3981" s="221">
        <v>38812</v>
      </c>
      <c r="O3981" s="203"/>
      <c r="P3981" t="str">
        <f t="shared" si="62"/>
        <v>Lower Mississippi River Basin-Fecal Coliform TMDL-Zumbro River-(07040004-502)-Fecal Coliform</v>
      </c>
    </row>
    <row r="3982" spans="1:16" ht="27.95" hidden="1" customHeight="1" x14ac:dyDescent="0.25">
      <c r="A3982" s="203" t="s">
        <v>162</v>
      </c>
      <c r="B3982" s="202" t="s">
        <v>482</v>
      </c>
      <c r="C3982" s="203" t="s">
        <v>1376</v>
      </c>
      <c r="D3982" s="219" t="s">
        <v>490</v>
      </c>
      <c r="E3982" s="202" t="s">
        <v>1667</v>
      </c>
      <c r="F3982" s="233" t="s">
        <v>475</v>
      </c>
      <c r="G3982" s="259">
        <v>3.39</v>
      </c>
      <c r="H3982" s="224" t="s">
        <v>1378</v>
      </c>
      <c r="I3982" s="206" t="s">
        <v>1382</v>
      </c>
      <c r="J3982" s="206" t="s">
        <v>1380</v>
      </c>
      <c r="K3982" s="224" t="s">
        <v>9</v>
      </c>
      <c r="L3982" s="206" t="s">
        <v>1381</v>
      </c>
      <c r="M3982" s="369">
        <v>2002</v>
      </c>
      <c r="N3982" s="221">
        <v>38812</v>
      </c>
      <c r="O3982" s="203"/>
      <c r="P3982" t="str">
        <f t="shared" si="62"/>
        <v>Lower Mississippi River Basin-Fecal Coliform TMDL-Zumbro River-(07040004-502)-Fecal Coliform</v>
      </c>
    </row>
    <row r="3983" spans="1:16" ht="27.95" hidden="1" customHeight="1" x14ac:dyDescent="0.25">
      <c r="A3983" s="203" t="s">
        <v>162</v>
      </c>
      <c r="B3983" s="202" t="s">
        <v>482</v>
      </c>
      <c r="C3983" s="203" t="s">
        <v>1376</v>
      </c>
      <c r="D3983" s="219" t="s">
        <v>490</v>
      </c>
      <c r="E3983" s="202" t="s">
        <v>1667</v>
      </c>
      <c r="F3983" s="233" t="s">
        <v>475</v>
      </c>
      <c r="G3983" s="259">
        <v>2.34</v>
      </c>
      <c r="H3983" s="224" t="s">
        <v>1378</v>
      </c>
      <c r="I3983" s="206" t="s">
        <v>1383</v>
      </c>
      <c r="J3983" s="206" t="s">
        <v>1380</v>
      </c>
      <c r="K3983" s="224" t="s">
        <v>9</v>
      </c>
      <c r="L3983" s="206" t="s">
        <v>1381</v>
      </c>
      <c r="M3983" s="369">
        <v>2002</v>
      </c>
      <c r="N3983" s="221">
        <v>38812</v>
      </c>
      <c r="O3983" s="203"/>
      <c r="P3983" t="str">
        <f t="shared" si="62"/>
        <v>Lower Mississippi River Basin-Fecal Coliform TMDL-Zumbro River-(07040004-502)-Fecal Coliform</v>
      </c>
    </row>
    <row r="3984" spans="1:16" ht="27.95" hidden="1" customHeight="1" x14ac:dyDescent="0.25">
      <c r="A3984" s="203" t="s">
        <v>162</v>
      </c>
      <c r="B3984" s="202" t="s">
        <v>482</v>
      </c>
      <c r="C3984" s="203" t="s">
        <v>1376</v>
      </c>
      <c r="D3984" s="219" t="s">
        <v>490</v>
      </c>
      <c r="E3984" s="202" t="s">
        <v>1667</v>
      </c>
      <c r="F3984" s="233" t="s">
        <v>475</v>
      </c>
      <c r="G3984" s="259">
        <v>1.37</v>
      </c>
      <c r="H3984" s="224" t="s">
        <v>1378</v>
      </c>
      <c r="I3984" s="206" t="s">
        <v>1384</v>
      </c>
      <c r="J3984" s="206" t="s">
        <v>1380</v>
      </c>
      <c r="K3984" s="224" t="s">
        <v>9</v>
      </c>
      <c r="L3984" s="206" t="s">
        <v>1381</v>
      </c>
      <c r="M3984" s="369">
        <v>2002</v>
      </c>
      <c r="N3984" s="221">
        <v>38812</v>
      </c>
      <c r="O3984" s="203"/>
      <c r="P3984" t="str">
        <f t="shared" si="62"/>
        <v>Lower Mississippi River Basin-Fecal Coliform TMDL-Zumbro River-(07040004-502)-Fecal Coliform</v>
      </c>
    </row>
    <row r="3985" spans="1:16" ht="27.95" hidden="1" customHeight="1" x14ac:dyDescent="0.25">
      <c r="A3985" s="203" t="s">
        <v>162</v>
      </c>
      <c r="B3985" s="202" t="s">
        <v>482</v>
      </c>
      <c r="C3985" s="203" t="s">
        <v>1376</v>
      </c>
      <c r="D3985" s="219" t="s">
        <v>490</v>
      </c>
      <c r="E3985" s="202" t="s">
        <v>1667</v>
      </c>
      <c r="F3985" s="233" t="s">
        <v>475</v>
      </c>
      <c r="G3985" s="259">
        <v>1.05</v>
      </c>
      <c r="H3985" s="224" t="s">
        <v>1378</v>
      </c>
      <c r="I3985" s="206" t="s">
        <v>1523</v>
      </c>
      <c r="J3985" s="206" t="s">
        <v>1380</v>
      </c>
      <c r="K3985" s="224" t="s">
        <v>9</v>
      </c>
      <c r="L3985" s="206" t="s">
        <v>1381</v>
      </c>
      <c r="M3985" s="369">
        <v>2002</v>
      </c>
      <c r="N3985" s="221">
        <v>38812</v>
      </c>
      <c r="O3985" s="203"/>
      <c r="P3985" t="str">
        <f t="shared" si="62"/>
        <v>Lower Mississippi River Basin-Fecal Coliform TMDL-Zumbro River-(07040004-502)-Fecal Coliform</v>
      </c>
    </row>
    <row r="3986" spans="1:16" ht="27.95" hidden="1" customHeight="1" x14ac:dyDescent="0.25">
      <c r="A3986" s="203" t="s">
        <v>162</v>
      </c>
      <c r="B3986" s="202" t="s">
        <v>482</v>
      </c>
      <c r="C3986" s="203" t="s">
        <v>1376</v>
      </c>
      <c r="D3986" s="219" t="s">
        <v>474</v>
      </c>
      <c r="E3986" s="202" t="s">
        <v>1667</v>
      </c>
      <c r="F3986" s="233" t="s">
        <v>475</v>
      </c>
      <c r="G3986" s="259">
        <v>7.31</v>
      </c>
      <c r="H3986" s="224" t="s">
        <v>1378</v>
      </c>
      <c r="I3986" s="206" t="s">
        <v>1522</v>
      </c>
      <c r="J3986" s="206" t="s">
        <v>1380</v>
      </c>
      <c r="K3986" s="224" t="s">
        <v>9</v>
      </c>
      <c r="L3986" s="206" t="s">
        <v>1381</v>
      </c>
      <c r="M3986" s="369">
        <v>2002</v>
      </c>
      <c r="N3986" s="221">
        <v>38812</v>
      </c>
      <c r="O3986" s="203"/>
      <c r="P3986" t="str">
        <f t="shared" si="62"/>
        <v>Lower Mississippi River Basin-Fecal Coliform TMDL-Zumbro River-(07040004-501)-Fecal Coliform</v>
      </c>
    </row>
    <row r="3987" spans="1:16" ht="27.95" hidden="1" customHeight="1" x14ac:dyDescent="0.25">
      <c r="A3987" s="203" t="s">
        <v>162</v>
      </c>
      <c r="B3987" s="202" t="s">
        <v>482</v>
      </c>
      <c r="C3987" s="203" t="s">
        <v>1376</v>
      </c>
      <c r="D3987" s="219" t="s">
        <v>474</v>
      </c>
      <c r="E3987" s="202" t="s">
        <v>1667</v>
      </c>
      <c r="F3987" s="233" t="s">
        <v>475</v>
      </c>
      <c r="G3987" s="259">
        <v>3.4</v>
      </c>
      <c r="H3987" s="224" t="s">
        <v>1378</v>
      </c>
      <c r="I3987" s="206" t="s">
        <v>1382</v>
      </c>
      <c r="J3987" s="206" t="s">
        <v>1380</v>
      </c>
      <c r="K3987" s="224" t="s">
        <v>9</v>
      </c>
      <c r="L3987" s="206" t="s">
        <v>1381</v>
      </c>
      <c r="M3987" s="369">
        <v>2002</v>
      </c>
      <c r="N3987" s="221">
        <v>38812</v>
      </c>
      <c r="O3987" s="203"/>
      <c r="P3987" t="str">
        <f t="shared" si="62"/>
        <v>Lower Mississippi River Basin-Fecal Coliform TMDL-Zumbro River-(07040004-501)-Fecal Coliform</v>
      </c>
    </row>
    <row r="3988" spans="1:16" ht="27.95" hidden="1" customHeight="1" x14ac:dyDescent="0.25">
      <c r="A3988" s="203" t="s">
        <v>162</v>
      </c>
      <c r="B3988" s="202" t="s">
        <v>482</v>
      </c>
      <c r="C3988" s="203" t="s">
        <v>1376</v>
      </c>
      <c r="D3988" s="219" t="s">
        <v>474</v>
      </c>
      <c r="E3988" s="202" t="s">
        <v>1667</v>
      </c>
      <c r="F3988" s="233" t="s">
        <v>475</v>
      </c>
      <c r="G3988" s="259">
        <v>2.35</v>
      </c>
      <c r="H3988" s="224" t="s">
        <v>1378</v>
      </c>
      <c r="I3988" s="206" t="s">
        <v>1383</v>
      </c>
      <c r="J3988" s="206" t="s">
        <v>1380</v>
      </c>
      <c r="K3988" s="224" t="s">
        <v>9</v>
      </c>
      <c r="L3988" s="206" t="s">
        <v>1381</v>
      </c>
      <c r="M3988" s="369">
        <v>2002</v>
      </c>
      <c r="N3988" s="221">
        <v>38812</v>
      </c>
      <c r="O3988" s="203"/>
      <c r="P3988" t="str">
        <f t="shared" si="62"/>
        <v>Lower Mississippi River Basin-Fecal Coliform TMDL-Zumbro River-(07040004-501)-Fecal Coliform</v>
      </c>
    </row>
    <row r="3989" spans="1:16" ht="27.95" hidden="1" customHeight="1" x14ac:dyDescent="0.25">
      <c r="A3989" s="203" t="s">
        <v>162</v>
      </c>
      <c r="B3989" s="202" t="s">
        <v>482</v>
      </c>
      <c r="C3989" s="203" t="s">
        <v>1376</v>
      </c>
      <c r="D3989" s="219" t="s">
        <v>474</v>
      </c>
      <c r="E3989" s="202" t="s">
        <v>1667</v>
      </c>
      <c r="F3989" s="233" t="s">
        <v>475</v>
      </c>
      <c r="G3989" s="259">
        <v>1.38</v>
      </c>
      <c r="H3989" s="224" t="s">
        <v>1378</v>
      </c>
      <c r="I3989" s="206" t="s">
        <v>1384</v>
      </c>
      <c r="J3989" s="206" t="s">
        <v>1380</v>
      </c>
      <c r="K3989" s="224" t="s">
        <v>9</v>
      </c>
      <c r="L3989" s="206" t="s">
        <v>1381</v>
      </c>
      <c r="M3989" s="369">
        <v>2002</v>
      </c>
      <c r="N3989" s="221">
        <v>38812</v>
      </c>
      <c r="O3989" s="203"/>
      <c r="P3989" t="str">
        <f t="shared" si="62"/>
        <v>Lower Mississippi River Basin-Fecal Coliform TMDL-Zumbro River-(07040004-501)-Fecal Coliform</v>
      </c>
    </row>
    <row r="3990" spans="1:16" ht="27.95" hidden="1" customHeight="1" x14ac:dyDescent="0.25">
      <c r="A3990" s="203" t="s">
        <v>162</v>
      </c>
      <c r="B3990" s="202" t="s">
        <v>482</v>
      </c>
      <c r="C3990" s="203" t="s">
        <v>1376</v>
      </c>
      <c r="D3990" s="219" t="s">
        <v>474</v>
      </c>
      <c r="E3990" s="202" t="s">
        <v>1667</v>
      </c>
      <c r="F3990" s="233" t="s">
        <v>475</v>
      </c>
      <c r="G3990" s="259">
        <v>1.05</v>
      </c>
      <c r="H3990" s="224" t="s">
        <v>1378</v>
      </c>
      <c r="I3990" s="206" t="s">
        <v>1523</v>
      </c>
      <c r="J3990" s="206" t="s">
        <v>1380</v>
      </c>
      <c r="K3990" s="224" t="s">
        <v>9</v>
      </c>
      <c r="L3990" s="206" t="s">
        <v>1381</v>
      </c>
      <c r="M3990" s="369">
        <v>2002</v>
      </c>
      <c r="N3990" s="221">
        <v>38812</v>
      </c>
      <c r="O3990" s="203"/>
      <c r="P3990" t="str">
        <f t="shared" si="62"/>
        <v>Lower Mississippi River Basin-Fecal Coliform TMDL-Zumbro River-(07040004-501)-Fecal Coliform</v>
      </c>
    </row>
    <row r="3991" spans="1:16" ht="27.95" hidden="1" customHeight="1" x14ac:dyDescent="0.25">
      <c r="A3991" s="203" t="s">
        <v>162</v>
      </c>
      <c r="B3991" s="202" t="s">
        <v>482</v>
      </c>
      <c r="C3991" s="203" t="s">
        <v>1774</v>
      </c>
      <c r="D3991" s="202" t="s">
        <v>1775</v>
      </c>
      <c r="E3991" s="202" t="s">
        <v>1776</v>
      </c>
      <c r="F3991" s="202" t="s">
        <v>505</v>
      </c>
      <c r="G3991" s="260">
        <v>215</v>
      </c>
      <c r="H3991" s="361" t="s">
        <v>1777</v>
      </c>
      <c r="I3991" s="359" t="s">
        <v>1379</v>
      </c>
      <c r="J3991" s="359" t="s">
        <v>1380</v>
      </c>
      <c r="K3991" s="359" t="s">
        <v>1778</v>
      </c>
      <c r="L3991" s="359" t="s">
        <v>1392</v>
      </c>
      <c r="M3991" s="368">
        <v>2008</v>
      </c>
      <c r="N3991" s="205">
        <v>43109</v>
      </c>
      <c r="O3991" s="203"/>
      <c r="P3991" t="str">
        <f t="shared" si="62"/>
        <v>Miller Creek TMDL (Lake Superior Basin)-Miller Creek-(04010201-512)-Temperature</v>
      </c>
    </row>
    <row r="3992" spans="1:16" ht="27.95" hidden="1" customHeight="1" x14ac:dyDescent="0.25">
      <c r="A3992" s="203" t="s">
        <v>162</v>
      </c>
      <c r="B3992" s="202" t="s">
        <v>482</v>
      </c>
      <c r="C3992" s="203" t="s">
        <v>1774</v>
      </c>
      <c r="D3992" s="202" t="s">
        <v>1775</v>
      </c>
      <c r="E3992" s="202" t="s">
        <v>1776</v>
      </c>
      <c r="F3992" s="202" t="s">
        <v>505</v>
      </c>
      <c r="G3992" s="260">
        <v>46</v>
      </c>
      <c r="H3992" s="361" t="s">
        <v>1777</v>
      </c>
      <c r="I3992" s="359" t="s">
        <v>1382</v>
      </c>
      <c r="J3992" s="359" t="s">
        <v>1380</v>
      </c>
      <c r="K3992" s="359" t="s">
        <v>1778</v>
      </c>
      <c r="L3992" s="359" t="s">
        <v>1392</v>
      </c>
      <c r="M3992" s="368">
        <v>2008</v>
      </c>
      <c r="N3992" s="205">
        <v>43109</v>
      </c>
      <c r="O3992" s="203"/>
      <c r="P3992" t="str">
        <f t="shared" si="62"/>
        <v>Miller Creek TMDL (Lake Superior Basin)-Miller Creek-(04010201-512)-Temperature</v>
      </c>
    </row>
    <row r="3993" spans="1:16" ht="27.95" hidden="1" customHeight="1" x14ac:dyDescent="0.25">
      <c r="A3993" s="203" t="s">
        <v>162</v>
      </c>
      <c r="B3993" s="202" t="s">
        <v>482</v>
      </c>
      <c r="C3993" s="203" t="s">
        <v>1774</v>
      </c>
      <c r="D3993" s="202" t="s">
        <v>1775</v>
      </c>
      <c r="E3993" s="202" t="s">
        <v>1776</v>
      </c>
      <c r="F3993" s="202" t="s">
        <v>505</v>
      </c>
      <c r="G3993" s="260">
        <v>16</v>
      </c>
      <c r="H3993" s="361" t="s">
        <v>1777</v>
      </c>
      <c r="I3993" s="359" t="s">
        <v>1383</v>
      </c>
      <c r="J3993" s="359" t="s">
        <v>1380</v>
      </c>
      <c r="K3993" s="359" t="s">
        <v>1778</v>
      </c>
      <c r="L3993" s="359" t="s">
        <v>1392</v>
      </c>
      <c r="M3993" s="368">
        <v>2008</v>
      </c>
      <c r="N3993" s="205">
        <v>43109</v>
      </c>
      <c r="O3993" s="203"/>
      <c r="P3993" t="str">
        <f t="shared" si="62"/>
        <v>Miller Creek TMDL (Lake Superior Basin)-Miller Creek-(04010201-512)-Temperature</v>
      </c>
    </row>
    <row r="3994" spans="1:16" ht="27.95" hidden="1" customHeight="1" x14ac:dyDescent="0.25">
      <c r="A3994" s="203" t="s">
        <v>162</v>
      </c>
      <c r="B3994" s="202" t="s">
        <v>482</v>
      </c>
      <c r="C3994" s="203" t="s">
        <v>1774</v>
      </c>
      <c r="D3994" s="202" t="s">
        <v>1775</v>
      </c>
      <c r="E3994" s="202" t="s">
        <v>1776</v>
      </c>
      <c r="F3994" s="202" t="s">
        <v>505</v>
      </c>
      <c r="G3994" s="260">
        <v>4.9000000000000004</v>
      </c>
      <c r="H3994" s="361" t="s">
        <v>1777</v>
      </c>
      <c r="I3994" s="359" t="s">
        <v>1384</v>
      </c>
      <c r="J3994" s="359" t="s">
        <v>1380</v>
      </c>
      <c r="K3994" s="359" t="s">
        <v>1778</v>
      </c>
      <c r="L3994" s="359" t="s">
        <v>1392</v>
      </c>
      <c r="M3994" s="368">
        <v>2008</v>
      </c>
      <c r="N3994" s="205">
        <v>43109</v>
      </c>
      <c r="O3994" s="203"/>
      <c r="P3994" t="str">
        <f t="shared" si="62"/>
        <v>Miller Creek TMDL (Lake Superior Basin)-Miller Creek-(04010201-512)-Temperature</v>
      </c>
    </row>
    <row r="3995" spans="1:16" ht="27.95" hidden="1" customHeight="1" x14ac:dyDescent="0.25">
      <c r="A3995" s="203" t="s">
        <v>162</v>
      </c>
      <c r="B3995" s="202" t="s">
        <v>482</v>
      </c>
      <c r="C3995" s="203" t="s">
        <v>1774</v>
      </c>
      <c r="D3995" s="202" t="s">
        <v>1775</v>
      </c>
      <c r="E3995" s="202" t="s">
        <v>1776</v>
      </c>
      <c r="F3995" s="202" t="s">
        <v>505</v>
      </c>
      <c r="G3995" s="260">
        <v>0.56000000000000005</v>
      </c>
      <c r="H3995" s="361" t="s">
        <v>1777</v>
      </c>
      <c r="I3995" s="359" t="s">
        <v>1385</v>
      </c>
      <c r="J3995" s="359" t="s">
        <v>1380</v>
      </c>
      <c r="K3995" s="359" t="s">
        <v>1778</v>
      </c>
      <c r="L3995" s="359" t="s">
        <v>1392</v>
      </c>
      <c r="M3995" s="368">
        <v>2008</v>
      </c>
      <c r="N3995" s="205">
        <v>43109</v>
      </c>
      <c r="O3995" s="203"/>
      <c r="P3995" t="str">
        <f t="shared" si="62"/>
        <v>Miller Creek TMDL (Lake Superior Basin)-Miller Creek-(04010201-512)-Temperature</v>
      </c>
    </row>
    <row r="3996" spans="1:16" ht="27.95" hidden="1" customHeight="1" x14ac:dyDescent="0.25">
      <c r="A3996" s="203" t="s">
        <v>162</v>
      </c>
      <c r="B3996" s="202" t="s">
        <v>482</v>
      </c>
      <c r="C3996" s="203" t="s">
        <v>1513</v>
      </c>
      <c r="D3996" s="202" t="s">
        <v>1514</v>
      </c>
      <c r="E3996" s="202" t="s">
        <v>1515</v>
      </c>
      <c r="F3996" s="202" t="s">
        <v>475</v>
      </c>
      <c r="G3996" s="253">
        <v>12.16</v>
      </c>
      <c r="H3996" s="361" t="s">
        <v>1433</v>
      </c>
      <c r="I3996" s="359" t="s">
        <v>1407</v>
      </c>
      <c r="J3996" s="359" t="s">
        <v>1380</v>
      </c>
      <c r="K3996" s="359" t="s">
        <v>1113</v>
      </c>
      <c r="L3996" s="359" t="s">
        <v>1408</v>
      </c>
      <c r="M3996" s="368">
        <v>2006</v>
      </c>
      <c r="N3996" s="205">
        <v>42138</v>
      </c>
      <c r="O3996" s="203"/>
      <c r="P3996" t="str">
        <f t="shared" si="62"/>
        <v>Miss. River - Saint Cloud WRAPS 2009-Donovan (main bay)-(05-0004-02)-TP</v>
      </c>
    </row>
    <row r="3997" spans="1:16" ht="27.95" hidden="1" customHeight="1" x14ac:dyDescent="0.25">
      <c r="A3997" s="203" t="s">
        <v>162</v>
      </c>
      <c r="B3997" s="202" t="s">
        <v>482</v>
      </c>
      <c r="C3997" s="203" t="s">
        <v>1513</v>
      </c>
      <c r="D3997" s="202" t="s">
        <v>1514</v>
      </c>
      <c r="E3997" s="202" t="s">
        <v>1515</v>
      </c>
      <c r="F3997" s="202" t="s">
        <v>475</v>
      </c>
      <c r="G3997" s="253">
        <v>3.3000000000000002E-2</v>
      </c>
      <c r="H3997" s="361" t="s">
        <v>1414</v>
      </c>
      <c r="I3997" s="359" t="s">
        <v>1407</v>
      </c>
      <c r="J3997" s="359" t="s">
        <v>1380</v>
      </c>
      <c r="K3997" s="359" t="s">
        <v>1113</v>
      </c>
      <c r="L3997" s="359" t="s">
        <v>1392</v>
      </c>
      <c r="M3997" s="368">
        <v>2006</v>
      </c>
      <c r="N3997" s="205">
        <v>42138</v>
      </c>
      <c r="O3997" s="203"/>
      <c r="P3997" t="str">
        <f t="shared" si="62"/>
        <v>Miss. River - Saint Cloud WRAPS 2009-Donovan (main bay)-(05-0004-02)-TP</v>
      </c>
    </row>
    <row r="3998" spans="1:16" ht="27.95" hidden="1" customHeight="1" x14ac:dyDescent="0.25">
      <c r="A3998" s="203" t="s">
        <v>162</v>
      </c>
      <c r="B3998" s="203" t="s">
        <v>482</v>
      </c>
      <c r="C3998" s="203" t="s">
        <v>1795</v>
      </c>
      <c r="D3998" s="203" t="s">
        <v>1796</v>
      </c>
      <c r="E3998" s="203" t="s">
        <v>1797</v>
      </c>
      <c r="F3998" s="203" t="s">
        <v>505</v>
      </c>
      <c r="G3998" s="257">
        <v>0.8</v>
      </c>
      <c r="H3998" s="361" t="s">
        <v>488</v>
      </c>
      <c r="I3998" s="361" t="s">
        <v>1379</v>
      </c>
      <c r="J3998" s="361" t="s">
        <v>1380</v>
      </c>
      <c r="K3998" s="361" t="s">
        <v>22</v>
      </c>
      <c r="L3998" s="361" t="s">
        <v>1392</v>
      </c>
      <c r="M3998" s="370">
        <v>2011</v>
      </c>
      <c r="N3998" s="207">
        <v>43822</v>
      </c>
      <c r="O3998" s="203"/>
      <c r="P3998" t="str">
        <f t="shared" si="62"/>
        <v>Red Lake River WRAPS 2012-Red Lake River-(09020303-503)-TSS</v>
      </c>
    </row>
    <row r="3999" spans="1:16" ht="27.95" hidden="1" customHeight="1" x14ac:dyDescent="0.25">
      <c r="A3999" s="203" t="s">
        <v>162</v>
      </c>
      <c r="B3999" s="203" t="s">
        <v>482</v>
      </c>
      <c r="C3999" s="203" t="s">
        <v>1795</v>
      </c>
      <c r="D3999" s="203" t="s">
        <v>1796</v>
      </c>
      <c r="E3999" s="203" t="s">
        <v>1797</v>
      </c>
      <c r="F3999" s="203" t="s">
        <v>505</v>
      </c>
      <c r="G3999" s="257">
        <v>0.28999999999999998</v>
      </c>
      <c r="H3999" s="361" t="s">
        <v>488</v>
      </c>
      <c r="I3999" s="361" t="s">
        <v>1382</v>
      </c>
      <c r="J3999" s="361" t="s">
        <v>1380</v>
      </c>
      <c r="K3999" s="361" t="s">
        <v>22</v>
      </c>
      <c r="L3999" s="361" t="s">
        <v>1392</v>
      </c>
      <c r="M3999" s="370">
        <v>2011</v>
      </c>
      <c r="N3999" s="207">
        <v>43822</v>
      </c>
      <c r="O3999" s="203"/>
      <c r="P3999" t="str">
        <f t="shared" si="62"/>
        <v>Red Lake River WRAPS 2012-Red Lake River-(09020303-503)-TSS</v>
      </c>
    </row>
    <row r="4000" spans="1:16" ht="27.95" hidden="1" customHeight="1" x14ac:dyDescent="0.25">
      <c r="A4000" s="203" t="s">
        <v>162</v>
      </c>
      <c r="B4000" s="203" t="s">
        <v>482</v>
      </c>
      <c r="C4000" s="203" t="s">
        <v>1795</v>
      </c>
      <c r="D4000" s="203" t="s">
        <v>1796</v>
      </c>
      <c r="E4000" s="203" t="s">
        <v>1797</v>
      </c>
      <c r="F4000" s="203" t="s">
        <v>505</v>
      </c>
      <c r="G4000" s="257">
        <v>0.17</v>
      </c>
      <c r="H4000" s="361" t="s">
        <v>488</v>
      </c>
      <c r="I4000" s="361" t="s">
        <v>1383</v>
      </c>
      <c r="J4000" s="361" t="s">
        <v>1380</v>
      </c>
      <c r="K4000" s="361" t="s">
        <v>22</v>
      </c>
      <c r="L4000" s="361" t="s">
        <v>1392</v>
      </c>
      <c r="M4000" s="370">
        <v>2011</v>
      </c>
      <c r="N4000" s="207">
        <v>43822</v>
      </c>
      <c r="O4000" s="203"/>
      <c r="P4000" t="str">
        <f t="shared" si="62"/>
        <v>Red Lake River WRAPS 2012-Red Lake River-(09020303-503)-TSS</v>
      </c>
    </row>
    <row r="4001" spans="1:16" ht="27.95" hidden="1" customHeight="1" x14ac:dyDescent="0.25">
      <c r="A4001" s="203" t="s">
        <v>162</v>
      </c>
      <c r="B4001" s="203" t="s">
        <v>482</v>
      </c>
      <c r="C4001" s="203" t="s">
        <v>1795</v>
      </c>
      <c r="D4001" s="203" t="s">
        <v>1796</v>
      </c>
      <c r="E4001" s="203" t="s">
        <v>1797</v>
      </c>
      <c r="F4001" s="203" t="s">
        <v>505</v>
      </c>
      <c r="G4001" s="257">
        <v>0.1</v>
      </c>
      <c r="H4001" s="361" t="s">
        <v>488</v>
      </c>
      <c r="I4001" s="361" t="s">
        <v>1384</v>
      </c>
      <c r="J4001" s="361" t="s">
        <v>1380</v>
      </c>
      <c r="K4001" s="361" t="s">
        <v>22</v>
      </c>
      <c r="L4001" s="361" t="s">
        <v>1392</v>
      </c>
      <c r="M4001" s="370">
        <v>2011</v>
      </c>
      <c r="N4001" s="207">
        <v>43822</v>
      </c>
      <c r="O4001" s="203"/>
      <c r="P4001" t="str">
        <f t="shared" si="62"/>
        <v>Red Lake River WRAPS 2012-Red Lake River-(09020303-503)-TSS</v>
      </c>
    </row>
    <row r="4002" spans="1:16" ht="27.95" hidden="1" customHeight="1" x14ac:dyDescent="0.25">
      <c r="A4002" s="203" t="s">
        <v>162</v>
      </c>
      <c r="B4002" s="203" t="s">
        <v>482</v>
      </c>
      <c r="C4002" s="203" t="s">
        <v>1795</v>
      </c>
      <c r="D4002" s="203" t="s">
        <v>1796</v>
      </c>
      <c r="E4002" s="203" t="s">
        <v>1797</v>
      </c>
      <c r="F4002" s="203" t="s">
        <v>505</v>
      </c>
      <c r="G4002" s="257">
        <v>0.03</v>
      </c>
      <c r="H4002" s="361" t="s">
        <v>488</v>
      </c>
      <c r="I4002" s="361" t="s">
        <v>1385</v>
      </c>
      <c r="J4002" s="361" t="s">
        <v>1380</v>
      </c>
      <c r="K4002" s="361" t="s">
        <v>22</v>
      </c>
      <c r="L4002" s="361" t="s">
        <v>1392</v>
      </c>
      <c r="M4002" s="370">
        <v>2011</v>
      </c>
      <c r="N4002" s="207">
        <v>43822</v>
      </c>
      <c r="O4002" s="203"/>
      <c r="P4002" t="str">
        <f t="shared" si="62"/>
        <v>Red Lake River WRAPS 2012-Red Lake River-(09020303-503)-TSS</v>
      </c>
    </row>
    <row r="4003" spans="1:16" ht="27.95" hidden="1" customHeight="1" x14ac:dyDescent="0.25">
      <c r="A4003" s="203" t="s">
        <v>162</v>
      </c>
      <c r="B4003" s="202" t="s">
        <v>482</v>
      </c>
      <c r="C4003" s="203" t="s">
        <v>1403</v>
      </c>
      <c r="D4003" s="202" t="s">
        <v>1404</v>
      </c>
      <c r="E4003" s="202" t="s">
        <v>1405</v>
      </c>
      <c r="F4003" s="202" t="s">
        <v>475</v>
      </c>
      <c r="G4003" s="253">
        <v>154</v>
      </c>
      <c r="H4003" s="361" t="s">
        <v>1406</v>
      </c>
      <c r="I4003" s="359" t="s">
        <v>1407</v>
      </c>
      <c r="J4003" s="359" t="s">
        <v>1380</v>
      </c>
      <c r="K4003" s="359" t="s">
        <v>22</v>
      </c>
      <c r="L4003" s="359" t="s">
        <v>1408</v>
      </c>
      <c r="M4003" s="368" t="s">
        <v>1407</v>
      </c>
      <c r="N4003" s="205">
        <v>42486</v>
      </c>
      <c r="O4003" s="203"/>
      <c r="P4003" t="str">
        <f t="shared" si="62"/>
        <v>South Metro Mississippi TSS TMDL-Mississippi River-(07040001-531)-TSS</v>
      </c>
    </row>
    <row r="4004" spans="1:16" ht="27.95" hidden="1" customHeight="1" x14ac:dyDescent="0.25">
      <c r="A4004" s="203" t="s">
        <v>162</v>
      </c>
      <c r="B4004" s="202" t="s">
        <v>482</v>
      </c>
      <c r="C4004" s="203" t="s">
        <v>1695</v>
      </c>
      <c r="D4004" s="202" t="s">
        <v>1696</v>
      </c>
      <c r="E4004" s="202" t="s">
        <v>1697</v>
      </c>
      <c r="F4004" s="202" t="s">
        <v>505</v>
      </c>
      <c r="G4004" s="253">
        <v>0.44800000000000001</v>
      </c>
      <c r="H4004" s="361" t="s">
        <v>1400</v>
      </c>
      <c r="I4004" s="359" t="s">
        <v>1379</v>
      </c>
      <c r="J4004" s="358">
        <v>0</v>
      </c>
      <c r="K4004" s="359" t="s">
        <v>1391</v>
      </c>
      <c r="L4004" s="359" t="s">
        <v>1392</v>
      </c>
      <c r="M4004" s="368">
        <v>2012</v>
      </c>
      <c r="N4004" s="205">
        <v>43390</v>
      </c>
      <c r="O4004" s="203"/>
      <c r="P4004" t="str">
        <f t="shared" si="62"/>
        <v>St. Louis River WRAPS - 2009-Pine River (White Pine River)-(04010201-543)-E. coli</v>
      </c>
    </row>
    <row r="4005" spans="1:16" ht="27.95" hidden="1" customHeight="1" x14ac:dyDescent="0.25">
      <c r="A4005" s="203" t="s">
        <v>162</v>
      </c>
      <c r="B4005" s="202" t="s">
        <v>482</v>
      </c>
      <c r="C4005" s="203" t="s">
        <v>1695</v>
      </c>
      <c r="D4005" s="202" t="s">
        <v>1696</v>
      </c>
      <c r="E4005" s="202" t="s">
        <v>1697</v>
      </c>
      <c r="F4005" s="202" t="s">
        <v>505</v>
      </c>
      <c r="G4005" s="253">
        <v>0.13600000000000001</v>
      </c>
      <c r="H4005" s="361" t="s">
        <v>1400</v>
      </c>
      <c r="I4005" s="359" t="s">
        <v>1382</v>
      </c>
      <c r="J4005" s="358">
        <v>0</v>
      </c>
      <c r="K4005" s="359" t="s">
        <v>1391</v>
      </c>
      <c r="L4005" s="359" t="s">
        <v>1392</v>
      </c>
      <c r="M4005" s="368">
        <v>2012</v>
      </c>
      <c r="N4005" s="205">
        <v>43390</v>
      </c>
      <c r="O4005" s="203"/>
      <c r="P4005" t="str">
        <f t="shared" si="62"/>
        <v>St. Louis River WRAPS - 2009-Pine River (White Pine River)-(04010201-543)-E. coli</v>
      </c>
    </row>
    <row r="4006" spans="1:16" ht="27.95" hidden="1" customHeight="1" x14ac:dyDescent="0.25">
      <c r="A4006" s="203" t="s">
        <v>162</v>
      </c>
      <c r="B4006" s="202" t="s">
        <v>482</v>
      </c>
      <c r="C4006" s="203" t="s">
        <v>1695</v>
      </c>
      <c r="D4006" s="202" t="s">
        <v>1696</v>
      </c>
      <c r="E4006" s="202" t="s">
        <v>1697</v>
      </c>
      <c r="F4006" s="202" t="s">
        <v>505</v>
      </c>
      <c r="G4006" s="253">
        <v>5.3999999999999999E-2</v>
      </c>
      <c r="H4006" s="361" t="s">
        <v>1400</v>
      </c>
      <c r="I4006" s="359" t="s">
        <v>1383</v>
      </c>
      <c r="J4006" s="358">
        <v>0</v>
      </c>
      <c r="K4006" s="359" t="s">
        <v>1391</v>
      </c>
      <c r="L4006" s="359" t="s">
        <v>1392</v>
      </c>
      <c r="M4006" s="368">
        <v>2012</v>
      </c>
      <c r="N4006" s="205">
        <v>43390</v>
      </c>
      <c r="O4006" s="203"/>
      <c r="P4006" t="str">
        <f t="shared" si="62"/>
        <v>St. Louis River WRAPS - 2009-Pine River (White Pine River)-(04010201-543)-E. coli</v>
      </c>
    </row>
    <row r="4007" spans="1:16" ht="27.95" hidden="1" customHeight="1" x14ac:dyDescent="0.25">
      <c r="A4007" s="203" t="s">
        <v>162</v>
      </c>
      <c r="B4007" s="202" t="s">
        <v>482</v>
      </c>
      <c r="C4007" s="203" t="s">
        <v>1695</v>
      </c>
      <c r="D4007" s="202" t="s">
        <v>1696</v>
      </c>
      <c r="E4007" s="202" t="s">
        <v>1697</v>
      </c>
      <c r="F4007" s="202" t="s">
        <v>505</v>
      </c>
      <c r="G4007" s="253">
        <v>1.7500000000000002E-2</v>
      </c>
      <c r="H4007" s="361" t="s">
        <v>1400</v>
      </c>
      <c r="I4007" s="359" t="s">
        <v>1384</v>
      </c>
      <c r="J4007" s="358">
        <v>0</v>
      </c>
      <c r="K4007" s="359" t="s">
        <v>1391</v>
      </c>
      <c r="L4007" s="359" t="s">
        <v>1392</v>
      </c>
      <c r="M4007" s="368">
        <v>2012</v>
      </c>
      <c r="N4007" s="205">
        <v>43390</v>
      </c>
      <c r="O4007" s="203"/>
      <c r="P4007" t="str">
        <f t="shared" si="62"/>
        <v>St. Louis River WRAPS - 2009-Pine River (White Pine River)-(04010201-543)-E. coli</v>
      </c>
    </row>
    <row r="4008" spans="1:16" ht="27.95" hidden="1" customHeight="1" x14ac:dyDescent="0.25">
      <c r="A4008" s="203" t="s">
        <v>162</v>
      </c>
      <c r="B4008" s="202" t="s">
        <v>482</v>
      </c>
      <c r="C4008" s="203" t="s">
        <v>1695</v>
      </c>
      <c r="D4008" s="202" t="s">
        <v>1696</v>
      </c>
      <c r="E4008" s="202" t="s">
        <v>1697</v>
      </c>
      <c r="F4008" s="202" t="s">
        <v>505</v>
      </c>
      <c r="G4008" s="253">
        <v>4.8300000000000001E-3</v>
      </c>
      <c r="H4008" s="361" t="s">
        <v>1400</v>
      </c>
      <c r="I4008" s="359" t="s">
        <v>1385</v>
      </c>
      <c r="J4008" s="358">
        <v>0</v>
      </c>
      <c r="K4008" s="359" t="s">
        <v>1391</v>
      </c>
      <c r="L4008" s="359" t="s">
        <v>1392</v>
      </c>
      <c r="M4008" s="368">
        <v>2012</v>
      </c>
      <c r="N4008" s="205">
        <v>43390</v>
      </c>
      <c r="O4008" s="203"/>
      <c r="P4008" t="str">
        <f t="shared" si="62"/>
        <v>St. Louis River WRAPS - 2009-Pine River (White Pine River)-(04010201-543)-E. coli</v>
      </c>
    </row>
    <row r="4009" spans="1:16" ht="27.95" hidden="1" customHeight="1" x14ac:dyDescent="0.25">
      <c r="A4009" s="203" t="s">
        <v>162</v>
      </c>
      <c r="B4009" s="202" t="s">
        <v>482</v>
      </c>
      <c r="C4009" s="203" t="s">
        <v>1397</v>
      </c>
      <c r="D4009" s="202" t="s">
        <v>2120</v>
      </c>
      <c r="E4009" s="202" t="s">
        <v>2121</v>
      </c>
      <c r="F4009" s="202" t="s">
        <v>475</v>
      </c>
      <c r="G4009" s="253">
        <v>4.1900000000000004</v>
      </c>
      <c r="H4009" s="361" t="s">
        <v>1400</v>
      </c>
      <c r="I4009" s="359" t="s">
        <v>1379</v>
      </c>
      <c r="J4009" s="359" t="s">
        <v>1402</v>
      </c>
      <c r="K4009" s="359" t="s">
        <v>1391</v>
      </c>
      <c r="L4009" s="359" t="s">
        <v>1392</v>
      </c>
      <c r="M4009" s="368">
        <v>2010</v>
      </c>
      <c r="N4009" s="207" t="s">
        <v>1401</v>
      </c>
      <c r="O4009" s="203"/>
      <c r="P4009" t="str">
        <f t="shared" si="62"/>
        <v>Upper Mississippi River Bacteria TMDL-Unnamed creek (Robinson Hill Creek)-(07010203-724)-E. coli</v>
      </c>
    </row>
    <row r="4010" spans="1:16" ht="27.95" hidden="1" customHeight="1" x14ac:dyDescent="0.25">
      <c r="A4010" s="203" t="s">
        <v>162</v>
      </c>
      <c r="B4010" s="202" t="s">
        <v>482</v>
      </c>
      <c r="C4010" s="203" t="s">
        <v>1397</v>
      </c>
      <c r="D4010" s="202" t="s">
        <v>2120</v>
      </c>
      <c r="E4010" s="202" t="s">
        <v>2121</v>
      </c>
      <c r="F4010" s="202" t="s">
        <v>475</v>
      </c>
      <c r="G4010" s="253">
        <v>1.75</v>
      </c>
      <c r="H4010" s="361" t="s">
        <v>1400</v>
      </c>
      <c r="I4010" s="359" t="s">
        <v>1382</v>
      </c>
      <c r="J4010" s="358">
        <v>0.53</v>
      </c>
      <c r="K4010" s="359" t="s">
        <v>1391</v>
      </c>
      <c r="L4010" s="359" t="s">
        <v>1392</v>
      </c>
      <c r="M4010" s="368">
        <v>2010</v>
      </c>
      <c r="N4010" s="207" t="s">
        <v>1401</v>
      </c>
      <c r="O4010" s="203"/>
      <c r="P4010" t="str">
        <f t="shared" si="62"/>
        <v>Upper Mississippi River Bacteria TMDL-Unnamed creek (Robinson Hill Creek)-(07010203-724)-E. coli</v>
      </c>
    </row>
    <row r="4011" spans="1:16" ht="27.95" hidden="1" customHeight="1" x14ac:dyDescent="0.25">
      <c r="A4011" s="203" t="s">
        <v>162</v>
      </c>
      <c r="B4011" s="202" t="s">
        <v>482</v>
      </c>
      <c r="C4011" s="203" t="s">
        <v>1397</v>
      </c>
      <c r="D4011" s="202" t="s">
        <v>2120</v>
      </c>
      <c r="E4011" s="202" t="s">
        <v>2121</v>
      </c>
      <c r="F4011" s="202" t="s">
        <v>475</v>
      </c>
      <c r="G4011" s="253">
        <v>0.94099999999999995</v>
      </c>
      <c r="H4011" s="361" t="s">
        <v>1400</v>
      </c>
      <c r="I4011" s="359" t="s">
        <v>1383</v>
      </c>
      <c r="J4011" s="358">
        <v>0.71</v>
      </c>
      <c r="K4011" s="359" t="s">
        <v>1391</v>
      </c>
      <c r="L4011" s="359" t="s">
        <v>1392</v>
      </c>
      <c r="M4011" s="368">
        <v>2010</v>
      </c>
      <c r="N4011" s="207" t="s">
        <v>1401</v>
      </c>
      <c r="O4011" s="203"/>
      <c r="P4011" t="str">
        <f t="shared" si="62"/>
        <v>Upper Mississippi River Bacteria TMDL-Unnamed creek (Robinson Hill Creek)-(07010203-724)-E. coli</v>
      </c>
    </row>
    <row r="4012" spans="1:16" ht="27.95" hidden="1" customHeight="1" x14ac:dyDescent="0.25">
      <c r="A4012" s="203" t="s">
        <v>162</v>
      </c>
      <c r="B4012" s="202" t="s">
        <v>482</v>
      </c>
      <c r="C4012" s="203" t="s">
        <v>1397</v>
      </c>
      <c r="D4012" s="202" t="s">
        <v>2120</v>
      </c>
      <c r="E4012" s="202" t="s">
        <v>2121</v>
      </c>
      <c r="F4012" s="202" t="s">
        <v>475</v>
      </c>
      <c r="G4012" s="253">
        <v>0.48499999999999999</v>
      </c>
      <c r="H4012" s="361" t="s">
        <v>1400</v>
      </c>
      <c r="I4012" s="359" t="s">
        <v>1384</v>
      </c>
      <c r="J4012" s="358">
        <v>0.54</v>
      </c>
      <c r="K4012" s="359" t="s">
        <v>1391</v>
      </c>
      <c r="L4012" s="359" t="s">
        <v>1392</v>
      </c>
      <c r="M4012" s="368">
        <v>2010</v>
      </c>
      <c r="N4012" s="207" t="s">
        <v>1401</v>
      </c>
      <c r="O4012" s="203"/>
      <c r="P4012" t="str">
        <f t="shared" si="62"/>
        <v>Upper Mississippi River Bacteria TMDL-Unnamed creek (Robinson Hill Creek)-(07010203-724)-E. coli</v>
      </c>
    </row>
    <row r="4013" spans="1:16" ht="27.95" hidden="1" customHeight="1" x14ac:dyDescent="0.25">
      <c r="A4013" s="203" t="s">
        <v>162</v>
      </c>
      <c r="B4013" s="202" t="s">
        <v>482</v>
      </c>
      <c r="C4013" s="203" t="s">
        <v>1397</v>
      </c>
      <c r="D4013" s="202" t="s">
        <v>2120</v>
      </c>
      <c r="E4013" s="202" t="s">
        <v>2121</v>
      </c>
      <c r="F4013" s="202" t="s">
        <v>475</v>
      </c>
      <c r="G4013" s="253">
        <v>0.25700000000000001</v>
      </c>
      <c r="H4013" s="361" t="s">
        <v>1400</v>
      </c>
      <c r="I4013" s="359" t="s">
        <v>1385</v>
      </c>
      <c r="J4013" s="359" t="s">
        <v>1402</v>
      </c>
      <c r="K4013" s="359" t="s">
        <v>1391</v>
      </c>
      <c r="L4013" s="359" t="s">
        <v>1392</v>
      </c>
      <c r="M4013" s="368">
        <v>2010</v>
      </c>
      <c r="N4013" s="207" t="s">
        <v>1401</v>
      </c>
      <c r="O4013" s="203"/>
      <c r="P4013" t="str">
        <f t="shared" si="62"/>
        <v>Upper Mississippi River Bacteria TMDL-Unnamed creek (Robinson Hill Creek)-(07010203-724)-E. coli</v>
      </c>
    </row>
    <row r="4014" spans="1:16" ht="27.95" hidden="1" customHeight="1" x14ac:dyDescent="0.25">
      <c r="A4014" s="203" t="s">
        <v>162</v>
      </c>
      <c r="B4014" s="202" t="s">
        <v>482</v>
      </c>
      <c r="C4014" s="203" t="s">
        <v>1668</v>
      </c>
      <c r="D4014" s="202" t="s">
        <v>474</v>
      </c>
      <c r="E4014" s="202" t="s">
        <v>1667</v>
      </c>
      <c r="F4014" s="202" t="s">
        <v>475</v>
      </c>
      <c r="G4014" s="253">
        <v>26.51</v>
      </c>
      <c r="H4014" s="361" t="s">
        <v>488</v>
      </c>
      <c r="I4014" s="359" t="s">
        <v>1379</v>
      </c>
      <c r="J4014" s="359" t="s">
        <v>1380</v>
      </c>
      <c r="K4014" s="359" t="s">
        <v>22</v>
      </c>
      <c r="L4014" s="359" t="s">
        <v>1392</v>
      </c>
      <c r="M4014" s="368">
        <v>2008</v>
      </c>
      <c r="N4014" s="205">
        <v>41054</v>
      </c>
      <c r="O4014" s="203"/>
      <c r="P4014" t="str">
        <f t="shared" si="62"/>
        <v>Zumbro River Watershed Turbidity TMDL-Zumbro River-(07040004-501)-TSS</v>
      </c>
    </row>
    <row r="4015" spans="1:16" ht="27.95" hidden="1" customHeight="1" x14ac:dyDescent="0.25">
      <c r="A4015" s="203" t="s">
        <v>162</v>
      </c>
      <c r="B4015" s="202" t="s">
        <v>482</v>
      </c>
      <c r="C4015" s="203" t="s">
        <v>1668</v>
      </c>
      <c r="D4015" s="202" t="s">
        <v>474</v>
      </c>
      <c r="E4015" s="202" t="s">
        <v>1667</v>
      </c>
      <c r="F4015" s="202" t="s">
        <v>475</v>
      </c>
      <c r="G4015" s="253">
        <v>11.15</v>
      </c>
      <c r="H4015" s="361" t="s">
        <v>488</v>
      </c>
      <c r="I4015" s="359" t="s">
        <v>1382</v>
      </c>
      <c r="J4015" s="359" t="s">
        <v>1380</v>
      </c>
      <c r="K4015" s="359" t="s">
        <v>22</v>
      </c>
      <c r="L4015" s="359" t="s">
        <v>1392</v>
      </c>
      <c r="M4015" s="368">
        <v>2008</v>
      </c>
      <c r="N4015" s="205">
        <v>41054</v>
      </c>
      <c r="O4015" s="203"/>
      <c r="P4015" t="str">
        <f t="shared" si="62"/>
        <v>Zumbro River Watershed Turbidity TMDL-Zumbro River-(07040004-501)-TSS</v>
      </c>
    </row>
    <row r="4016" spans="1:16" ht="27.95" hidden="1" customHeight="1" x14ac:dyDescent="0.25">
      <c r="A4016" s="203" t="s">
        <v>162</v>
      </c>
      <c r="B4016" s="202" t="s">
        <v>482</v>
      </c>
      <c r="C4016" s="203" t="s">
        <v>1668</v>
      </c>
      <c r="D4016" s="202" t="s">
        <v>474</v>
      </c>
      <c r="E4016" s="202" t="s">
        <v>1667</v>
      </c>
      <c r="F4016" s="202" t="s">
        <v>475</v>
      </c>
      <c r="G4016" s="253">
        <v>7.21</v>
      </c>
      <c r="H4016" s="361" t="s">
        <v>488</v>
      </c>
      <c r="I4016" s="359" t="s">
        <v>1383</v>
      </c>
      <c r="J4016" s="359" t="s">
        <v>1380</v>
      </c>
      <c r="K4016" s="359" t="s">
        <v>22</v>
      </c>
      <c r="L4016" s="359" t="s">
        <v>1392</v>
      </c>
      <c r="M4016" s="368">
        <v>2008</v>
      </c>
      <c r="N4016" s="205">
        <v>41054</v>
      </c>
      <c r="O4016" s="203"/>
      <c r="P4016" t="str">
        <f t="shared" si="62"/>
        <v>Zumbro River Watershed Turbidity TMDL-Zumbro River-(07040004-501)-TSS</v>
      </c>
    </row>
    <row r="4017" spans="1:16" ht="27.95" hidden="1" customHeight="1" x14ac:dyDescent="0.25">
      <c r="A4017" s="203" t="s">
        <v>162</v>
      </c>
      <c r="B4017" s="202" t="s">
        <v>482</v>
      </c>
      <c r="C4017" s="203" t="s">
        <v>1668</v>
      </c>
      <c r="D4017" s="202" t="s">
        <v>474</v>
      </c>
      <c r="E4017" s="202" t="s">
        <v>1667</v>
      </c>
      <c r="F4017" s="202" t="s">
        <v>475</v>
      </c>
      <c r="G4017" s="253">
        <v>5.13</v>
      </c>
      <c r="H4017" s="361" t="s">
        <v>488</v>
      </c>
      <c r="I4017" s="359" t="s">
        <v>1384</v>
      </c>
      <c r="J4017" s="359" t="s">
        <v>1380</v>
      </c>
      <c r="K4017" s="359" t="s">
        <v>22</v>
      </c>
      <c r="L4017" s="359" t="s">
        <v>1392</v>
      </c>
      <c r="M4017" s="368">
        <v>2008</v>
      </c>
      <c r="N4017" s="205">
        <v>41054</v>
      </c>
      <c r="O4017" s="203"/>
      <c r="P4017" t="str">
        <f t="shared" si="62"/>
        <v>Zumbro River Watershed Turbidity TMDL-Zumbro River-(07040004-501)-TSS</v>
      </c>
    </row>
    <row r="4018" spans="1:16" ht="27.95" hidden="1" customHeight="1" x14ac:dyDescent="0.25">
      <c r="A4018" s="203" t="s">
        <v>162</v>
      </c>
      <c r="B4018" s="202" t="s">
        <v>482</v>
      </c>
      <c r="C4018" s="203" t="s">
        <v>1668</v>
      </c>
      <c r="D4018" s="202" t="s">
        <v>474</v>
      </c>
      <c r="E4018" s="202" t="s">
        <v>1667</v>
      </c>
      <c r="F4018" s="202" t="s">
        <v>475</v>
      </c>
      <c r="G4018" s="253">
        <v>4.33</v>
      </c>
      <c r="H4018" s="361" t="s">
        <v>488</v>
      </c>
      <c r="I4018" s="359" t="s">
        <v>1385</v>
      </c>
      <c r="J4018" s="359" t="s">
        <v>1380</v>
      </c>
      <c r="K4018" s="359" t="s">
        <v>22</v>
      </c>
      <c r="L4018" s="359" t="s">
        <v>1392</v>
      </c>
      <c r="M4018" s="368">
        <v>2008</v>
      </c>
      <c r="N4018" s="205">
        <v>41054</v>
      </c>
      <c r="O4018" s="203"/>
      <c r="P4018" t="str">
        <f t="shared" si="62"/>
        <v>Zumbro River Watershed Turbidity TMDL-Zumbro River-(07040004-501)-TSS</v>
      </c>
    </row>
    <row r="4019" spans="1:16" ht="27.95" hidden="1" customHeight="1" x14ac:dyDescent="0.25">
      <c r="A4019" s="203" t="s">
        <v>162</v>
      </c>
      <c r="B4019" s="202" t="s">
        <v>482</v>
      </c>
      <c r="C4019" s="203" t="s">
        <v>1668</v>
      </c>
      <c r="D4019" s="202" t="s">
        <v>494</v>
      </c>
      <c r="E4019" s="202" t="s">
        <v>1666</v>
      </c>
      <c r="F4019" s="202" t="s">
        <v>475</v>
      </c>
      <c r="G4019" s="253">
        <v>26.17</v>
      </c>
      <c r="H4019" s="361" t="s">
        <v>488</v>
      </c>
      <c r="I4019" s="359" t="s">
        <v>1379</v>
      </c>
      <c r="J4019" s="359" t="s">
        <v>1380</v>
      </c>
      <c r="K4019" s="359" t="s">
        <v>22</v>
      </c>
      <c r="L4019" s="359" t="s">
        <v>1392</v>
      </c>
      <c r="M4019" s="368">
        <v>2008</v>
      </c>
      <c r="N4019" s="205">
        <v>41054</v>
      </c>
      <c r="O4019" s="203"/>
      <c r="P4019" t="str">
        <f t="shared" si="62"/>
        <v>Zumbro River Watershed Turbidity TMDL-Zumbro River, South Fork-(07040004-507)-TSS</v>
      </c>
    </row>
    <row r="4020" spans="1:16" ht="27.95" hidden="1" customHeight="1" x14ac:dyDescent="0.25">
      <c r="A4020" s="203" t="s">
        <v>162</v>
      </c>
      <c r="B4020" s="202" t="s">
        <v>482</v>
      </c>
      <c r="C4020" s="203" t="s">
        <v>1668</v>
      </c>
      <c r="D4020" s="202" t="s">
        <v>494</v>
      </c>
      <c r="E4020" s="202" t="s">
        <v>1666</v>
      </c>
      <c r="F4020" s="202" t="s">
        <v>475</v>
      </c>
      <c r="G4020" s="253">
        <v>10.34</v>
      </c>
      <c r="H4020" s="361" t="s">
        <v>488</v>
      </c>
      <c r="I4020" s="359" t="s">
        <v>1382</v>
      </c>
      <c r="J4020" s="359" t="s">
        <v>1380</v>
      </c>
      <c r="K4020" s="359" t="s">
        <v>22</v>
      </c>
      <c r="L4020" s="359" t="s">
        <v>1392</v>
      </c>
      <c r="M4020" s="368">
        <v>2008</v>
      </c>
      <c r="N4020" s="205">
        <v>41054</v>
      </c>
      <c r="O4020" s="203"/>
      <c r="P4020" t="str">
        <f t="shared" si="62"/>
        <v>Zumbro River Watershed Turbidity TMDL-Zumbro River, South Fork-(07040004-507)-TSS</v>
      </c>
    </row>
    <row r="4021" spans="1:16" ht="27.95" hidden="1" customHeight="1" x14ac:dyDescent="0.25">
      <c r="A4021" s="203" t="s">
        <v>162</v>
      </c>
      <c r="B4021" s="202" t="s">
        <v>482</v>
      </c>
      <c r="C4021" s="203" t="s">
        <v>1668</v>
      </c>
      <c r="D4021" s="202" t="s">
        <v>494</v>
      </c>
      <c r="E4021" s="202" t="s">
        <v>1666</v>
      </c>
      <c r="F4021" s="202" t="s">
        <v>475</v>
      </c>
      <c r="G4021" s="253">
        <v>3.96</v>
      </c>
      <c r="H4021" s="361" t="s">
        <v>488</v>
      </c>
      <c r="I4021" s="359" t="s">
        <v>1383</v>
      </c>
      <c r="J4021" s="359" t="s">
        <v>1380</v>
      </c>
      <c r="K4021" s="359" t="s">
        <v>22</v>
      </c>
      <c r="L4021" s="359" t="s">
        <v>1392</v>
      </c>
      <c r="M4021" s="368">
        <v>2008</v>
      </c>
      <c r="N4021" s="205">
        <v>41054</v>
      </c>
      <c r="O4021" s="203"/>
      <c r="P4021" t="str">
        <f t="shared" si="62"/>
        <v>Zumbro River Watershed Turbidity TMDL-Zumbro River, South Fork-(07040004-507)-TSS</v>
      </c>
    </row>
    <row r="4022" spans="1:16" ht="27.95" hidden="1" customHeight="1" x14ac:dyDescent="0.25">
      <c r="A4022" s="203" t="s">
        <v>162</v>
      </c>
      <c r="B4022" s="202" t="s">
        <v>482</v>
      </c>
      <c r="C4022" s="203" t="s">
        <v>1668</v>
      </c>
      <c r="D4022" s="202" t="s">
        <v>494</v>
      </c>
      <c r="E4022" s="202" t="s">
        <v>1666</v>
      </c>
      <c r="F4022" s="202" t="s">
        <v>475</v>
      </c>
      <c r="G4022" s="253">
        <v>1.81</v>
      </c>
      <c r="H4022" s="361" t="s">
        <v>488</v>
      </c>
      <c r="I4022" s="359" t="s">
        <v>1384</v>
      </c>
      <c r="J4022" s="359" t="s">
        <v>1380</v>
      </c>
      <c r="K4022" s="359" t="s">
        <v>22</v>
      </c>
      <c r="L4022" s="359" t="s">
        <v>1392</v>
      </c>
      <c r="M4022" s="368">
        <v>2008</v>
      </c>
      <c r="N4022" s="205">
        <v>41054</v>
      </c>
      <c r="O4022" s="203"/>
      <c r="P4022" t="str">
        <f t="shared" si="62"/>
        <v>Zumbro River Watershed Turbidity TMDL-Zumbro River, South Fork-(07040004-507)-TSS</v>
      </c>
    </row>
    <row r="4023" spans="1:16" ht="27.95" hidden="1" customHeight="1" x14ac:dyDescent="0.25">
      <c r="A4023" s="203" t="s">
        <v>162</v>
      </c>
      <c r="B4023" s="202" t="s">
        <v>482</v>
      </c>
      <c r="C4023" s="203" t="s">
        <v>1668</v>
      </c>
      <c r="D4023" s="202" t="s">
        <v>494</v>
      </c>
      <c r="E4023" s="202" t="s">
        <v>1666</v>
      </c>
      <c r="F4023" s="202" t="s">
        <v>475</v>
      </c>
      <c r="G4023" s="253">
        <v>0.95</v>
      </c>
      <c r="H4023" s="361" t="s">
        <v>488</v>
      </c>
      <c r="I4023" s="359" t="s">
        <v>1385</v>
      </c>
      <c r="J4023" s="359" t="s">
        <v>1380</v>
      </c>
      <c r="K4023" s="359" t="s">
        <v>22</v>
      </c>
      <c r="L4023" s="359" t="s">
        <v>1392</v>
      </c>
      <c r="M4023" s="368">
        <v>2008</v>
      </c>
      <c r="N4023" s="205">
        <v>41054</v>
      </c>
      <c r="O4023" s="203"/>
      <c r="P4023" t="str">
        <f t="shared" si="62"/>
        <v>Zumbro River Watershed Turbidity TMDL-Zumbro River, South Fork-(07040004-507)-TSS</v>
      </c>
    </row>
    <row r="4024" spans="1:16" ht="27.95" hidden="1" customHeight="1" x14ac:dyDescent="0.25">
      <c r="A4024" s="203" t="s">
        <v>162</v>
      </c>
      <c r="B4024" s="202" t="s">
        <v>482</v>
      </c>
      <c r="C4024" s="203" t="s">
        <v>1668</v>
      </c>
      <c r="D4024" s="202" t="s">
        <v>492</v>
      </c>
      <c r="E4024" s="202" t="s">
        <v>1666</v>
      </c>
      <c r="F4024" s="202" t="s">
        <v>475</v>
      </c>
      <c r="G4024" s="253">
        <v>4.95</v>
      </c>
      <c r="H4024" s="361" t="s">
        <v>488</v>
      </c>
      <c r="I4024" s="359" t="s">
        <v>1379</v>
      </c>
      <c r="J4024" s="359" t="s">
        <v>1380</v>
      </c>
      <c r="K4024" s="359" t="s">
        <v>22</v>
      </c>
      <c r="L4024" s="359" t="s">
        <v>1392</v>
      </c>
      <c r="M4024" s="368">
        <v>2008</v>
      </c>
      <c r="N4024" s="205">
        <v>41054</v>
      </c>
      <c r="O4024" s="203"/>
      <c r="P4024" t="str">
        <f t="shared" si="62"/>
        <v>Zumbro River Watershed Turbidity TMDL-Zumbro River, South Fork-(07040004-536)-TSS</v>
      </c>
    </row>
    <row r="4025" spans="1:16" ht="27.95" hidden="1" customHeight="1" x14ac:dyDescent="0.25">
      <c r="A4025" s="203" t="s">
        <v>162</v>
      </c>
      <c r="B4025" s="202" t="s">
        <v>482</v>
      </c>
      <c r="C4025" s="203" t="s">
        <v>1668</v>
      </c>
      <c r="D4025" s="202" t="s">
        <v>492</v>
      </c>
      <c r="E4025" s="202" t="s">
        <v>1666</v>
      </c>
      <c r="F4025" s="202" t="s">
        <v>475</v>
      </c>
      <c r="G4025" s="253">
        <v>2.0699999999999998</v>
      </c>
      <c r="H4025" s="361" t="s">
        <v>488</v>
      </c>
      <c r="I4025" s="359" t="s">
        <v>1382</v>
      </c>
      <c r="J4025" s="359" t="s">
        <v>1380</v>
      </c>
      <c r="K4025" s="359" t="s">
        <v>22</v>
      </c>
      <c r="L4025" s="359" t="s">
        <v>1392</v>
      </c>
      <c r="M4025" s="368">
        <v>2008</v>
      </c>
      <c r="N4025" s="205">
        <v>41054</v>
      </c>
      <c r="O4025" s="203"/>
      <c r="P4025" t="str">
        <f t="shared" si="62"/>
        <v>Zumbro River Watershed Turbidity TMDL-Zumbro River, South Fork-(07040004-536)-TSS</v>
      </c>
    </row>
    <row r="4026" spans="1:16" ht="27.95" hidden="1" customHeight="1" x14ac:dyDescent="0.25">
      <c r="A4026" s="203" t="s">
        <v>162</v>
      </c>
      <c r="B4026" s="202" t="s">
        <v>482</v>
      </c>
      <c r="C4026" s="203" t="s">
        <v>1668</v>
      </c>
      <c r="D4026" s="202" t="s">
        <v>492</v>
      </c>
      <c r="E4026" s="202" t="s">
        <v>1666</v>
      </c>
      <c r="F4026" s="202" t="s">
        <v>475</v>
      </c>
      <c r="G4026" s="253">
        <v>1</v>
      </c>
      <c r="H4026" s="361" t="s">
        <v>488</v>
      </c>
      <c r="I4026" s="359" t="s">
        <v>1383</v>
      </c>
      <c r="J4026" s="359" t="s">
        <v>1380</v>
      </c>
      <c r="K4026" s="359" t="s">
        <v>22</v>
      </c>
      <c r="L4026" s="359" t="s">
        <v>1392</v>
      </c>
      <c r="M4026" s="368">
        <v>2008</v>
      </c>
      <c r="N4026" s="205">
        <v>41054</v>
      </c>
      <c r="O4026" s="203"/>
      <c r="P4026" t="str">
        <f t="shared" si="62"/>
        <v>Zumbro River Watershed Turbidity TMDL-Zumbro River, South Fork-(07040004-536)-TSS</v>
      </c>
    </row>
    <row r="4027" spans="1:16" ht="27.95" hidden="1" customHeight="1" x14ac:dyDescent="0.25">
      <c r="A4027" s="203" t="s">
        <v>162</v>
      </c>
      <c r="B4027" s="202" t="s">
        <v>482</v>
      </c>
      <c r="C4027" s="203" t="s">
        <v>1668</v>
      </c>
      <c r="D4027" s="202" t="s">
        <v>492</v>
      </c>
      <c r="E4027" s="202" t="s">
        <v>1666</v>
      </c>
      <c r="F4027" s="202" t="s">
        <v>475</v>
      </c>
      <c r="G4027" s="253">
        <v>0.35</v>
      </c>
      <c r="H4027" s="361" t="s">
        <v>488</v>
      </c>
      <c r="I4027" s="359" t="s">
        <v>1384</v>
      </c>
      <c r="J4027" s="359" t="s">
        <v>1380</v>
      </c>
      <c r="K4027" s="359" t="s">
        <v>22</v>
      </c>
      <c r="L4027" s="359" t="s">
        <v>1392</v>
      </c>
      <c r="M4027" s="368">
        <v>2008</v>
      </c>
      <c r="N4027" s="205">
        <v>41054</v>
      </c>
      <c r="O4027" s="203"/>
      <c r="P4027" t="str">
        <f t="shared" si="62"/>
        <v>Zumbro River Watershed Turbidity TMDL-Zumbro River, South Fork-(07040004-536)-TSS</v>
      </c>
    </row>
    <row r="4028" spans="1:16" ht="27.95" hidden="1" customHeight="1" x14ac:dyDescent="0.25">
      <c r="A4028" s="203" t="s">
        <v>162</v>
      </c>
      <c r="B4028" s="202" t="s">
        <v>482</v>
      </c>
      <c r="C4028" s="203" t="s">
        <v>1668</v>
      </c>
      <c r="D4028" s="202" t="s">
        <v>492</v>
      </c>
      <c r="E4028" s="202" t="s">
        <v>1666</v>
      </c>
      <c r="F4028" s="202" t="s">
        <v>475</v>
      </c>
      <c r="G4028" s="253">
        <v>0.13</v>
      </c>
      <c r="H4028" s="361" t="s">
        <v>488</v>
      </c>
      <c r="I4028" s="359" t="s">
        <v>1385</v>
      </c>
      <c r="J4028" s="359" t="s">
        <v>1380</v>
      </c>
      <c r="K4028" s="359" t="s">
        <v>22</v>
      </c>
      <c r="L4028" s="359" t="s">
        <v>1392</v>
      </c>
      <c r="M4028" s="368">
        <v>2008</v>
      </c>
      <c r="N4028" s="205">
        <v>41054</v>
      </c>
      <c r="O4028" s="203"/>
      <c r="P4028" t="str">
        <f t="shared" si="62"/>
        <v>Zumbro River Watershed Turbidity TMDL-Zumbro River, South Fork-(07040004-536)-TSS</v>
      </c>
    </row>
    <row r="4029" spans="1:16" ht="27.95" hidden="1" customHeight="1" x14ac:dyDescent="0.25">
      <c r="A4029" s="203" t="s">
        <v>162</v>
      </c>
      <c r="B4029" s="202" t="s">
        <v>482</v>
      </c>
      <c r="C4029" s="203" t="s">
        <v>1668</v>
      </c>
      <c r="D4029" s="202" t="s">
        <v>807</v>
      </c>
      <c r="E4029" s="202" t="s">
        <v>1890</v>
      </c>
      <c r="F4029" s="202" t="s">
        <v>475</v>
      </c>
      <c r="G4029" s="253">
        <v>9.48</v>
      </c>
      <c r="H4029" s="361" t="s">
        <v>488</v>
      </c>
      <c r="I4029" s="359" t="s">
        <v>1379</v>
      </c>
      <c r="J4029" s="359" t="s">
        <v>1596</v>
      </c>
      <c r="K4029" s="359" t="s">
        <v>22</v>
      </c>
      <c r="L4029" s="359" t="s">
        <v>1392</v>
      </c>
      <c r="M4029" s="368">
        <v>2008</v>
      </c>
      <c r="N4029" s="205">
        <v>41054</v>
      </c>
      <c r="O4029" s="203" t="s">
        <v>1597</v>
      </c>
      <c r="P4029" t="str">
        <f t="shared" si="62"/>
        <v>Zumbro River Watershed Turbidity TMDL-Bear Creek-(07040004-538)-TSS</v>
      </c>
    </row>
    <row r="4030" spans="1:16" ht="27.95" hidden="1" customHeight="1" x14ac:dyDescent="0.25">
      <c r="A4030" s="203" t="s">
        <v>162</v>
      </c>
      <c r="B4030" s="202" t="s">
        <v>482</v>
      </c>
      <c r="C4030" s="203" t="s">
        <v>1668</v>
      </c>
      <c r="D4030" s="202" t="s">
        <v>807</v>
      </c>
      <c r="E4030" s="202" t="s">
        <v>1890</v>
      </c>
      <c r="F4030" s="202" t="s">
        <v>475</v>
      </c>
      <c r="G4030" s="253">
        <v>5.1100000000000003</v>
      </c>
      <c r="H4030" s="361" t="s">
        <v>488</v>
      </c>
      <c r="I4030" s="359" t="s">
        <v>1382</v>
      </c>
      <c r="J4030" s="359" t="s">
        <v>1596</v>
      </c>
      <c r="K4030" s="359" t="s">
        <v>22</v>
      </c>
      <c r="L4030" s="359" t="s">
        <v>1392</v>
      </c>
      <c r="M4030" s="368">
        <v>2008</v>
      </c>
      <c r="N4030" s="205">
        <v>41054</v>
      </c>
      <c r="O4030" s="203" t="s">
        <v>1597</v>
      </c>
      <c r="P4030" t="str">
        <f t="shared" si="62"/>
        <v>Zumbro River Watershed Turbidity TMDL-Bear Creek-(07040004-538)-TSS</v>
      </c>
    </row>
    <row r="4031" spans="1:16" ht="27.95" hidden="1" customHeight="1" x14ac:dyDescent="0.25">
      <c r="A4031" s="203" t="s">
        <v>162</v>
      </c>
      <c r="B4031" s="202" t="s">
        <v>482</v>
      </c>
      <c r="C4031" s="203" t="s">
        <v>1668</v>
      </c>
      <c r="D4031" s="202" t="s">
        <v>807</v>
      </c>
      <c r="E4031" s="202" t="s">
        <v>1890</v>
      </c>
      <c r="F4031" s="202" t="s">
        <v>475</v>
      </c>
      <c r="G4031" s="253">
        <v>2.63</v>
      </c>
      <c r="H4031" s="361" t="s">
        <v>488</v>
      </c>
      <c r="I4031" s="359" t="s">
        <v>1383</v>
      </c>
      <c r="J4031" s="359" t="s">
        <v>1596</v>
      </c>
      <c r="K4031" s="359" t="s">
        <v>22</v>
      </c>
      <c r="L4031" s="359" t="s">
        <v>1392</v>
      </c>
      <c r="M4031" s="368">
        <v>2008</v>
      </c>
      <c r="N4031" s="205">
        <v>41054</v>
      </c>
      <c r="O4031" s="203" t="s">
        <v>1597</v>
      </c>
      <c r="P4031" t="str">
        <f t="shared" si="62"/>
        <v>Zumbro River Watershed Turbidity TMDL-Bear Creek-(07040004-538)-TSS</v>
      </c>
    </row>
    <row r="4032" spans="1:16" ht="27.95" hidden="1" customHeight="1" x14ac:dyDescent="0.25">
      <c r="A4032" s="203" t="s">
        <v>162</v>
      </c>
      <c r="B4032" s="202" t="s">
        <v>482</v>
      </c>
      <c r="C4032" s="203" t="s">
        <v>1668</v>
      </c>
      <c r="D4032" s="202" t="s">
        <v>807</v>
      </c>
      <c r="E4032" s="202" t="s">
        <v>1890</v>
      </c>
      <c r="F4032" s="202" t="s">
        <v>475</v>
      </c>
      <c r="G4032" s="253">
        <v>1.2</v>
      </c>
      <c r="H4032" s="361" t="s">
        <v>488</v>
      </c>
      <c r="I4032" s="359" t="s">
        <v>1384</v>
      </c>
      <c r="J4032" s="359" t="s">
        <v>1596</v>
      </c>
      <c r="K4032" s="359" t="s">
        <v>22</v>
      </c>
      <c r="L4032" s="359" t="s">
        <v>1392</v>
      </c>
      <c r="M4032" s="368">
        <v>2008</v>
      </c>
      <c r="N4032" s="205">
        <v>41054</v>
      </c>
      <c r="O4032" s="203" t="s">
        <v>1597</v>
      </c>
      <c r="P4032" t="str">
        <f t="shared" si="62"/>
        <v>Zumbro River Watershed Turbidity TMDL-Bear Creek-(07040004-538)-TSS</v>
      </c>
    </row>
    <row r="4033" spans="1:16" ht="27.95" hidden="1" customHeight="1" x14ac:dyDescent="0.25">
      <c r="A4033" s="203" t="s">
        <v>162</v>
      </c>
      <c r="B4033" s="202" t="s">
        <v>482</v>
      </c>
      <c r="C4033" s="203" t="s">
        <v>1668</v>
      </c>
      <c r="D4033" s="202" t="s">
        <v>807</v>
      </c>
      <c r="E4033" s="202" t="s">
        <v>1890</v>
      </c>
      <c r="F4033" s="202" t="s">
        <v>475</v>
      </c>
      <c r="G4033" s="253">
        <v>0.73</v>
      </c>
      <c r="H4033" s="361" t="s">
        <v>488</v>
      </c>
      <c r="I4033" s="359" t="s">
        <v>1385</v>
      </c>
      <c r="J4033" s="359" t="s">
        <v>1596</v>
      </c>
      <c r="K4033" s="359" t="s">
        <v>22</v>
      </c>
      <c r="L4033" s="359" t="s">
        <v>1392</v>
      </c>
      <c r="M4033" s="368">
        <v>2008</v>
      </c>
      <c r="N4033" s="205">
        <v>41054</v>
      </c>
      <c r="O4033" s="203" t="s">
        <v>1597</v>
      </c>
      <c r="P4033" t="str">
        <f t="shared" si="62"/>
        <v>Zumbro River Watershed Turbidity TMDL-Bear Creek-(07040004-538)-TSS</v>
      </c>
    </row>
    <row r="4034" spans="1:16" ht="27.95" hidden="1" customHeight="1" x14ac:dyDescent="0.25">
      <c r="A4034" s="203" t="s">
        <v>162</v>
      </c>
      <c r="B4034" s="202" t="s">
        <v>482</v>
      </c>
      <c r="C4034" s="203" t="s">
        <v>1668</v>
      </c>
      <c r="D4034" s="202" t="s">
        <v>809</v>
      </c>
      <c r="E4034" s="202" t="s">
        <v>1890</v>
      </c>
      <c r="F4034" s="202" t="s">
        <v>475</v>
      </c>
      <c r="G4034" s="253">
        <v>2</v>
      </c>
      <c r="H4034" s="361" t="s">
        <v>488</v>
      </c>
      <c r="I4034" s="359" t="s">
        <v>1379</v>
      </c>
      <c r="J4034" s="359" t="s">
        <v>1596</v>
      </c>
      <c r="K4034" s="359" t="s">
        <v>22</v>
      </c>
      <c r="L4034" s="359" t="s">
        <v>1392</v>
      </c>
      <c r="M4034" s="368">
        <v>2008</v>
      </c>
      <c r="N4034" s="205">
        <v>41054</v>
      </c>
      <c r="O4034" s="203" t="s">
        <v>1597</v>
      </c>
      <c r="P4034" t="str">
        <f t="shared" si="62"/>
        <v>Zumbro River Watershed Turbidity TMDL-Bear Creek-(07040004-539)-TSS</v>
      </c>
    </row>
    <row r="4035" spans="1:16" ht="27.95" hidden="1" customHeight="1" x14ac:dyDescent="0.25">
      <c r="A4035" s="203" t="s">
        <v>162</v>
      </c>
      <c r="B4035" s="202" t="s">
        <v>482</v>
      </c>
      <c r="C4035" s="203" t="s">
        <v>1668</v>
      </c>
      <c r="D4035" s="202" t="s">
        <v>809</v>
      </c>
      <c r="E4035" s="202" t="s">
        <v>1890</v>
      </c>
      <c r="F4035" s="202" t="s">
        <v>475</v>
      </c>
      <c r="G4035" s="253">
        <v>1.08</v>
      </c>
      <c r="H4035" s="361" t="s">
        <v>488</v>
      </c>
      <c r="I4035" s="359" t="s">
        <v>1382</v>
      </c>
      <c r="J4035" s="359" t="s">
        <v>1596</v>
      </c>
      <c r="K4035" s="359" t="s">
        <v>22</v>
      </c>
      <c r="L4035" s="359" t="s">
        <v>1392</v>
      </c>
      <c r="M4035" s="368">
        <v>2008</v>
      </c>
      <c r="N4035" s="205">
        <v>41054</v>
      </c>
      <c r="O4035" s="203" t="s">
        <v>1597</v>
      </c>
      <c r="P4035" t="str">
        <f t="shared" ref="P4035:P4098" si="63">CONCATENATE(C4035, "-", E4035, "-","(", D4035,")", "-",K4035)</f>
        <v>Zumbro River Watershed Turbidity TMDL-Bear Creek-(07040004-539)-TSS</v>
      </c>
    </row>
    <row r="4036" spans="1:16" ht="27.95" hidden="1" customHeight="1" x14ac:dyDescent="0.25">
      <c r="A4036" s="203" t="s">
        <v>162</v>
      </c>
      <c r="B4036" s="202" t="s">
        <v>482</v>
      </c>
      <c r="C4036" s="203" t="s">
        <v>1668</v>
      </c>
      <c r="D4036" s="202" t="s">
        <v>809</v>
      </c>
      <c r="E4036" s="202" t="s">
        <v>1890</v>
      </c>
      <c r="F4036" s="202" t="s">
        <v>475</v>
      </c>
      <c r="G4036" s="253">
        <v>0.56000000000000005</v>
      </c>
      <c r="H4036" s="361" t="s">
        <v>488</v>
      </c>
      <c r="I4036" s="359" t="s">
        <v>1383</v>
      </c>
      <c r="J4036" s="359" t="s">
        <v>1596</v>
      </c>
      <c r="K4036" s="359" t="s">
        <v>22</v>
      </c>
      <c r="L4036" s="359" t="s">
        <v>1392</v>
      </c>
      <c r="M4036" s="368">
        <v>2008</v>
      </c>
      <c r="N4036" s="205">
        <v>41054</v>
      </c>
      <c r="O4036" s="203" t="s">
        <v>1597</v>
      </c>
      <c r="P4036" t="str">
        <f t="shared" si="63"/>
        <v>Zumbro River Watershed Turbidity TMDL-Bear Creek-(07040004-539)-TSS</v>
      </c>
    </row>
    <row r="4037" spans="1:16" s="263" customFormat="1" ht="27.95" hidden="1" customHeight="1" x14ac:dyDescent="0.25">
      <c r="A4037" s="203" t="s">
        <v>162</v>
      </c>
      <c r="B4037" s="202" t="s">
        <v>482</v>
      </c>
      <c r="C4037" s="203" t="s">
        <v>1668</v>
      </c>
      <c r="D4037" s="202" t="s">
        <v>809</v>
      </c>
      <c r="E4037" s="202" t="s">
        <v>1890</v>
      </c>
      <c r="F4037" s="202" t="s">
        <v>475</v>
      </c>
      <c r="G4037" s="253">
        <v>0.25</v>
      </c>
      <c r="H4037" s="361" t="s">
        <v>488</v>
      </c>
      <c r="I4037" s="359" t="s">
        <v>1384</v>
      </c>
      <c r="J4037" s="359" t="s">
        <v>1596</v>
      </c>
      <c r="K4037" s="359" t="s">
        <v>22</v>
      </c>
      <c r="L4037" s="359" t="s">
        <v>1392</v>
      </c>
      <c r="M4037" s="368">
        <v>2008</v>
      </c>
      <c r="N4037" s="205">
        <v>41054</v>
      </c>
      <c r="O4037" s="203" t="s">
        <v>1597</v>
      </c>
      <c r="P4037" t="str">
        <f t="shared" si="63"/>
        <v>Zumbro River Watershed Turbidity TMDL-Bear Creek-(07040004-539)-TSS</v>
      </c>
    </row>
    <row r="4038" spans="1:16" ht="27.95" hidden="1" customHeight="1" x14ac:dyDescent="0.25">
      <c r="A4038" s="203" t="s">
        <v>162</v>
      </c>
      <c r="B4038" s="202" t="s">
        <v>482</v>
      </c>
      <c r="C4038" s="203" t="s">
        <v>1668</v>
      </c>
      <c r="D4038" s="202" t="s">
        <v>809</v>
      </c>
      <c r="E4038" s="202" t="s">
        <v>1890</v>
      </c>
      <c r="F4038" s="202" t="s">
        <v>475</v>
      </c>
      <c r="G4038" s="253">
        <v>0.15</v>
      </c>
      <c r="H4038" s="361" t="s">
        <v>488</v>
      </c>
      <c r="I4038" s="359" t="s">
        <v>1385</v>
      </c>
      <c r="J4038" s="359" t="s">
        <v>1596</v>
      </c>
      <c r="K4038" s="359" t="s">
        <v>22</v>
      </c>
      <c r="L4038" s="359" t="s">
        <v>1392</v>
      </c>
      <c r="M4038" s="368">
        <v>2008</v>
      </c>
      <c r="N4038" s="205">
        <v>41054</v>
      </c>
      <c r="O4038" s="203" t="s">
        <v>1597</v>
      </c>
      <c r="P4038" t="str">
        <f t="shared" si="63"/>
        <v>Zumbro River Watershed Turbidity TMDL-Bear Creek-(07040004-539)-TSS</v>
      </c>
    </row>
    <row r="4039" spans="1:16" ht="27.95" hidden="1" customHeight="1" x14ac:dyDescent="0.25">
      <c r="A4039" s="203" t="s">
        <v>162</v>
      </c>
      <c r="B4039" s="202" t="s">
        <v>482</v>
      </c>
      <c r="C4039" s="203" t="s">
        <v>1668</v>
      </c>
      <c r="D4039" s="202" t="s">
        <v>506</v>
      </c>
      <c r="E4039" s="202" t="s">
        <v>1669</v>
      </c>
      <c r="F4039" s="202" t="s">
        <v>475</v>
      </c>
      <c r="G4039" s="253">
        <v>5.17</v>
      </c>
      <c r="H4039" s="361" t="s">
        <v>488</v>
      </c>
      <c r="I4039" s="359" t="s">
        <v>1379</v>
      </c>
      <c r="J4039" s="359" t="s">
        <v>1596</v>
      </c>
      <c r="K4039" s="359" t="s">
        <v>22</v>
      </c>
      <c r="L4039" s="359" t="s">
        <v>1392</v>
      </c>
      <c r="M4039" s="368">
        <v>2008</v>
      </c>
      <c r="N4039" s="205">
        <v>41054</v>
      </c>
      <c r="O4039" s="361" t="s">
        <v>1597</v>
      </c>
      <c r="P4039" t="str">
        <f t="shared" si="63"/>
        <v>Zumbro River Watershed Turbidity TMDL-Willow Creek-(07040004-540)-TSS</v>
      </c>
    </row>
    <row r="4040" spans="1:16" ht="27.95" hidden="1" customHeight="1" x14ac:dyDescent="0.25">
      <c r="A4040" s="203" t="s">
        <v>162</v>
      </c>
      <c r="B4040" s="202" t="s">
        <v>482</v>
      </c>
      <c r="C4040" s="203" t="s">
        <v>1668</v>
      </c>
      <c r="D4040" s="202" t="s">
        <v>506</v>
      </c>
      <c r="E4040" s="202" t="s">
        <v>1669</v>
      </c>
      <c r="F4040" s="202" t="s">
        <v>475</v>
      </c>
      <c r="G4040" s="253">
        <v>2.79</v>
      </c>
      <c r="H4040" s="361" t="s">
        <v>488</v>
      </c>
      <c r="I4040" s="359" t="s">
        <v>1382</v>
      </c>
      <c r="J4040" s="359" t="s">
        <v>1596</v>
      </c>
      <c r="K4040" s="359" t="s">
        <v>22</v>
      </c>
      <c r="L4040" s="359" t="s">
        <v>1392</v>
      </c>
      <c r="M4040" s="368">
        <v>2008</v>
      </c>
      <c r="N4040" s="205">
        <v>41054</v>
      </c>
      <c r="O4040" s="361" t="s">
        <v>1597</v>
      </c>
      <c r="P4040" t="str">
        <f t="shared" si="63"/>
        <v>Zumbro River Watershed Turbidity TMDL-Willow Creek-(07040004-540)-TSS</v>
      </c>
    </row>
    <row r="4041" spans="1:16" ht="27.95" hidden="1" customHeight="1" x14ac:dyDescent="0.25">
      <c r="A4041" s="203" t="s">
        <v>162</v>
      </c>
      <c r="B4041" s="202" t="s">
        <v>482</v>
      </c>
      <c r="C4041" s="203" t="s">
        <v>1668</v>
      </c>
      <c r="D4041" s="202" t="s">
        <v>506</v>
      </c>
      <c r="E4041" s="202" t="s">
        <v>1669</v>
      </c>
      <c r="F4041" s="202" t="s">
        <v>475</v>
      </c>
      <c r="G4041" s="253">
        <v>1.43</v>
      </c>
      <c r="H4041" s="361" t="s">
        <v>488</v>
      </c>
      <c r="I4041" s="359" t="s">
        <v>1383</v>
      </c>
      <c r="J4041" s="359" t="s">
        <v>1596</v>
      </c>
      <c r="K4041" s="359" t="s">
        <v>22</v>
      </c>
      <c r="L4041" s="359" t="s">
        <v>1392</v>
      </c>
      <c r="M4041" s="368">
        <v>2008</v>
      </c>
      <c r="N4041" s="205">
        <v>41054</v>
      </c>
      <c r="O4041" s="361" t="s">
        <v>1597</v>
      </c>
      <c r="P4041" t="str">
        <f t="shared" si="63"/>
        <v>Zumbro River Watershed Turbidity TMDL-Willow Creek-(07040004-540)-TSS</v>
      </c>
    </row>
    <row r="4042" spans="1:16" ht="27.95" hidden="1" customHeight="1" x14ac:dyDescent="0.25">
      <c r="A4042" s="203" t="s">
        <v>162</v>
      </c>
      <c r="B4042" s="202" t="s">
        <v>482</v>
      </c>
      <c r="C4042" s="203" t="s">
        <v>1668</v>
      </c>
      <c r="D4042" s="202" t="s">
        <v>506</v>
      </c>
      <c r="E4042" s="202" t="s">
        <v>1669</v>
      </c>
      <c r="F4042" s="202" t="s">
        <v>475</v>
      </c>
      <c r="G4042" s="253">
        <v>0.65</v>
      </c>
      <c r="H4042" s="361" t="s">
        <v>488</v>
      </c>
      <c r="I4042" s="359" t="s">
        <v>1384</v>
      </c>
      <c r="J4042" s="359" t="s">
        <v>1596</v>
      </c>
      <c r="K4042" s="359" t="s">
        <v>22</v>
      </c>
      <c r="L4042" s="359" t="s">
        <v>1392</v>
      </c>
      <c r="M4042" s="368">
        <v>2008</v>
      </c>
      <c r="N4042" s="205">
        <v>41054</v>
      </c>
      <c r="O4042" s="361" t="s">
        <v>1597</v>
      </c>
      <c r="P4042" t="str">
        <f t="shared" si="63"/>
        <v>Zumbro River Watershed Turbidity TMDL-Willow Creek-(07040004-540)-TSS</v>
      </c>
    </row>
    <row r="4043" spans="1:16" ht="27.95" hidden="1" customHeight="1" x14ac:dyDescent="0.25">
      <c r="A4043" s="203" t="s">
        <v>162</v>
      </c>
      <c r="B4043" s="202" t="s">
        <v>482</v>
      </c>
      <c r="C4043" s="203" t="s">
        <v>1668</v>
      </c>
      <c r="D4043" s="202" t="s">
        <v>506</v>
      </c>
      <c r="E4043" s="202" t="s">
        <v>1669</v>
      </c>
      <c r="F4043" s="202" t="s">
        <v>475</v>
      </c>
      <c r="G4043" s="253">
        <v>0.39</v>
      </c>
      <c r="H4043" s="361" t="s">
        <v>488</v>
      </c>
      <c r="I4043" s="359" t="s">
        <v>1385</v>
      </c>
      <c r="J4043" s="359" t="s">
        <v>1596</v>
      </c>
      <c r="K4043" s="359" t="s">
        <v>22</v>
      </c>
      <c r="L4043" s="359" t="s">
        <v>1392</v>
      </c>
      <c r="M4043" s="368">
        <v>2008</v>
      </c>
      <c r="N4043" s="205">
        <v>41054</v>
      </c>
      <c r="O4043" s="361" t="s">
        <v>1597</v>
      </c>
      <c r="P4043" t="str">
        <f t="shared" si="63"/>
        <v>Zumbro River Watershed Turbidity TMDL-Willow Creek-(07040004-540)-TSS</v>
      </c>
    </row>
    <row r="4044" spans="1:16" ht="27.95" hidden="1" customHeight="1" x14ac:dyDescent="0.25">
      <c r="A4044" s="203" t="s">
        <v>162</v>
      </c>
      <c r="B4044" s="202" t="s">
        <v>482</v>
      </c>
      <c r="C4044" s="203" t="s">
        <v>1668</v>
      </c>
      <c r="D4044" s="202" t="s">
        <v>579</v>
      </c>
      <c r="E4044" s="202" t="s">
        <v>1891</v>
      </c>
      <c r="F4044" s="202" t="s">
        <v>475</v>
      </c>
      <c r="G4044" s="253">
        <v>0.7</v>
      </c>
      <c r="H4044" s="361" t="s">
        <v>488</v>
      </c>
      <c r="I4044" s="359" t="s">
        <v>1379</v>
      </c>
      <c r="J4044" s="359" t="s">
        <v>1380</v>
      </c>
      <c r="K4044" s="359" t="s">
        <v>22</v>
      </c>
      <c r="L4044" s="359" t="s">
        <v>1392</v>
      </c>
      <c r="M4044" s="368">
        <v>2008</v>
      </c>
      <c r="N4044" s="205">
        <v>41054</v>
      </c>
      <c r="O4044" s="203"/>
      <c r="P4044" t="str">
        <f t="shared" si="63"/>
        <v>Zumbro River Watershed Turbidity TMDL-Silver Creek-(07040004-552)-TSS</v>
      </c>
    </row>
    <row r="4045" spans="1:16" ht="27.95" hidden="1" customHeight="1" x14ac:dyDescent="0.25">
      <c r="A4045" s="203" t="s">
        <v>162</v>
      </c>
      <c r="B4045" s="202" t="s">
        <v>482</v>
      </c>
      <c r="C4045" s="203" t="s">
        <v>1668</v>
      </c>
      <c r="D4045" s="202" t="s">
        <v>579</v>
      </c>
      <c r="E4045" s="202" t="s">
        <v>1891</v>
      </c>
      <c r="F4045" s="202" t="s">
        <v>475</v>
      </c>
      <c r="G4045" s="253">
        <v>0.28999999999999998</v>
      </c>
      <c r="H4045" s="361" t="s">
        <v>488</v>
      </c>
      <c r="I4045" s="359" t="s">
        <v>1382</v>
      </c>
      <c r="J4045" s="359" t="s">
        <v>1380</v>
      </c>
      <c r="K4045" s="359" t="s">
        <v>22</v>
      </c>
      <c r="L4045" s="359" t="s">
        <v>1392</v>
      </c>
      <c r="M4045" s="368">
        <v>2008</v>
      </c>
      <c r="N4045" s="205">
        <v>41054</v>
      </c>
      <c r="O4045" s="203"/>
      <c r="P4045" t="str">
        <f t="shared" si="63"/>
        <v>Zumbro River Watershed Turbidity TMDL-Silver Creek-(07040004-552)-TSS</v>
      </c>
    </row>
    <row r="4046" spans="1:16" ht="27.95" hidden="1" customHeight="1" x14ac:dyDescent="0.25">
      <c r="A4046" s="203" t="s">
        <v>162</v>
      </c>
      <c r="B4046" s="202" t="s">
        <v>482</v>
      </c>
      <c r="C4046" s="203" t="s">
        <v>1668</v>
      </c>
      <c r="D4046" s="202" t="s">
        <v>579</v>
      </c>
      <c r="E4046" s="202" t="s">
        <v>1891</v>
      </c>
      <c r="F4046" s="202" t="s">
        <v>475</v>
      </c>
      <c r="G4046" s="253">
        <v>0.11</v>
      </c>
      <c r="H4046" s="361" t="s">
        <v>488</v>
      </c>
      <c r="I4046" s="359" t="s">
        <v>1383</v>
      </c>
      <c r="J4046" s="359" t="s">
        <v>1380</v>
      </c>
      <c r="K4046" s="359" t="s">
        <v>22</v>
      </c>
      <c r="L4046" s="359" t="s">
        <v>1392</v>
      </c>
      <c r="M4046" s="368">
        <v>2008</v>
      </c>
      <c r="N4046" s="205">
        <v>41054</v>
      </c>
      <c r="O4046" s="203"/>
      <c r="P4046" t="str">
        <f t="shared" si="63"/>
        <v>Zumbro River Watershed Turbidity TMDL-Silver Creek-(07040004-552)-TSS</v>
      </c>
    </row>
    <row r="4047" spans="1:16" ht="27.95" hidden="1" customHeight="1" x14ac:dyDescent="0.25">
      <c r="A4047" s="203" t="s">
        <v>162</v>
      </c>
      <c r="B4047" s="202" t="s">
        <v>482</v>
      </c>
      <c r="C4047" s="203" t="s">
        <v>1668</v>
      </c>
      <c r="D4047" s="202" t="s">
        <v>579</v>
      </c>
      <c r="E4047" s="202" t="s">
        <v>1891</v>
      </c>
      <c r="F4047" s="202" t="s">
        <v>475</v>
      </c>
      <c r="G4047" s="253">
        <v>0.03</v>
      </c>
      <c r="H4047" s="361" t="s">
        <v>488</v>
      </c>
      <c r="I4047" s="359" t="s">
        <v>1384</v>
      </c>
      <c r="J4047" s="359" t="s">
        <v>1380</v>
      </c>
      <c r="K4047" s="359" t="s">
        <v>22</v>
      </c>
      <c r="L4047" s="359" t="s">
        <v>1392</v>
      </c>
      <c r="M4047" s="368">
        <v>2008</v>
      </c>
      <c r="N4047" s="205">
        <v>41054</v>
      </c>
      <c r="O4047" s="203"/>
      <c r="P4047" t="str">
        <f t="shared" si="63"/>
        <v>Zumbro River Watershed Turbidity TMDL-Silver Creek-(07040004-552)-TSS</v>
      </c>
    </row>
    <row r="4048" spans="1:16" ht="27.95" hidden="1" customHeight="1" x14ac:dyDescent="0.25">
      <c r="A4048" s="203" t="s">
        <v>162</v>
      </c>
      <c r="B4048" s="202" t="s">
        <v>482</v>
      </c>
      <c r="C4048" s="203" t="s">
        <v>1668</v>
      </c>
      <c r="D4048" s="202" t="s">
        <v>579</v>
      </c>
      <c r="E4048" s="202" t="s">
        <v>1891</v>
      </c>
      <c r="F4048" s="202" t="s">
        <v>475</v>
      </c>
      <c r="G4048" s="253" t="s">
        <v>515</v>
      </c>
      <c r="H4048" s="361" t="s">
        <v>488</v>
      </c>
      <c r="I4048" s="359" t="s">
        <v>1385</v>
      </c>
      <c r="J4048" s="359" t="s">
        <v>1380</v>
      </c>
      <c r="K4048" s="359" t="s">
        <v>22</v>
      </c>
      <c r="L4048" s="359" t="s">
        <v>1392</v>
      </c>
      <c r="M4048" s="368">
        <v>2008</v>
      </c>
      <c r="N4048" s="205">
        <v>41054</v>
      </c>
      <c r="O4048" s="203"/>
      <c r="P4048" t="str">
        <f t="shared" si="63"/>
        <v>Zumbro River Watershed Turbidity TMDL-Silver Creek-(07040004-552)-TSS</v>
      </c>
    </row>
    <row r="4049" spans="1:16" ht="27.95" hidden="1" customHeight="1" x14ac:dyDescent="0.25">
      <c r="A4049" s="203" t="s">
        <v>162</v>
      </c>
      <c r="B4049" s="202" t="s">
        <v>482</v>
      </c>
      <c r="C4049" s="203" t="s">
        <v>1668</v>
      </c>
      <c r="D4049" s="202" t="s">
        <v>581</v>
      </c>
      <c r="E4049" s="202" t="s">
        <v>1891</v>
      </c>
      <c r="F4049" s="202" t="s">
        <v>475</v>
      </c>
      <c r="G4049" s="253">
        <v>1.4</v>
      </c>
      <c r="H4049" s="361" t="s">
        <v>488</v>
      </c>
      <c r="I4049" s="359" t="s">
        <v>1379</v>
      </c>
      <c r="J4049" s="359" t="s">
        <v>1380</v>
      </c>
      <c r="K4049" s="359" t="s">
        <v>22</v>
      </c>
      <c r="L4049" s="359" t="s">
        <v>1392</v>
      </c>
      <c r="M4049" s="368">
        <v>2005</v>
      </c>
      <c r="N4049" s="205">
        <v>41054</v>
      </c>
      <c r="O4049" s="203"/>
      <c r="P4049" t="str">
        <f t="shared" si="63"/>
        <v>Zumbro River Watershed Turbidity TMDL-Silver Creek-(07040004-553)-TSS</v>
      </c>
    </row>
    <row r="4050" spans="1:16" ht="27.95" hidden="1" customHeight="1" x14ac:dyDescent="0.25">
      <c r="A4050" s="203" t="s">
        <v>162</v>
      </c>
      <c r="B4050" s="202" t="s">
        <v>482</v>
      </c>
      <c r="C4050" s="203" t="s">
        <v>1668</v>
      </c>
      <c r="D4050" s="202" t="s">
        <v>581</v>
      </c>
      <c r="E4050" s="202" t="s">
        <v>1891</v>
      </c>
      <c r="F4050" s="202" t="s">
        <v>475</v>
      </c>
      <c r="G4050" s="253">
        <v>0.59</v>
      </c>
      <c r="H4050" s="361" t="s">
        <v>488</v>
      </c>
      <c r="I4050" s="359" t="s">
        <v>1382</v>
      </c>
      <c r="J4050" s="359" t="s">
        <v>1380</v>
      </c>
      <c r="K4050" s="359" t="s">
        <v>22</v>
      </c>
      <c r="L4050" s="359" t="s">
        <v>1392</v>
      </c>
      <c r="M4050" s="368">
        <v>2005</v>
      </c>
      <c r="N4050" s="205">
        <v>41054</v>
      </c>
      <c r="O4050" s="203"/>
      <c r="P4050" t="str">
        <f t="shared" si="63"/>
        <v>Zumbro River Watershed Turbidity TMDL-Silver Creek-(07040004-553)-TSS</v>
      </c>
    </row>
    <row r="4051" spans="1:16" ht="27.95" hidden="1" customHeight="1" x14ac:dyDescent="0.25">
      <c r="A4051" s="203" t="s">
        <v>162</v>
      </c>
      <c r="B4051" s="202" t="s">
        <v>482</v>
      </c>
      <c r="C4051" s="203" t="s">
        <v>1668</v>
      </c>
      <c r="D4051" s="202" t="s">
        <v>581</v>
      </c>
      <c r="E4051" s="202" t="s">
        <v>1891</v>
      </c>
      <c r="F4051" s="202" t="s">
        <v>475</v>
      </c>
      <c r="G4051" s="253">
        <v>0.21</v>
      </c>
      <c r="H4051" s="361" t="s">
        <v>488</v>
      </c>
      <c r="I4051" s="359" t="s">
        <v>1383</v>
      </c>
      <c r="J4051" s="359" t="s">
        <v>1380</v>
      </c>
      <c r="K4051" s="359" t="s">
        <v>22</v>
      </c>
      <c r="L4051" s="359" t="s">
        <v>1392</v>
      </c>
      <c r="M4051" s="368">
        <v>2005</v>
      </c>
      <c r="N4051" s="205">
        <v>41054</v>
      </c>
      <c r="O4051" s="203"/>
      <c r="P4051" t="str">
        <f t="shared" si="63"/>
        <v>Zumbro River Watershed Turbidity TMDL-Silver Creek-(07040004-553)-TSS</v>
      </c>
    </row>
    <row r="4052" spans="1:16" ht="27.95" hidden="1" customHeight="1" x14ac:dyDescent="0.25">
      <c r="A4052" s="203" t="s">
        <v>162</v>
      </c>
      <c r="B4052" s="202" t="s">
        <v>482</v>
      </c>
      <c r="C4052" s="203" t="s">
        <v>1668</v>
      </c>
      <c r="D4052" s="202" t="s">
        <v>581</v>
      </c>
      <c r="E4052" s="202" t="s">
        <v>1891</v>
      </c>
      <c r="F4052" s="202" t="s">
        <v>475</v>
      </c>
      <c r="G4052" s="253">
        <v>0.05</v>
      </c>
      <c r="H4052" s="361" t="s">
        <v>488</v>
      </c>
      <c r="I4052" s="359" t="s">
        <v>1384</v>
      </c>
      <c r="J4052" s="359" t="s">
        <v>1380</v>
      </c>
      <c r="K4052" s="359" t="s">
        <v>22</v>
      </c>
      <c r="L4052" s="359" t="s">
        <v>1392</v>
      </c>
      <c r="M4052" s="368">
        <v>2005</v>
      </c>
      <c r="N4052" s="205">
        <v>41054</v>
      </c>
      <c r="O4052" s="203"/>
      <c r="P4052" t="str">
        <f t="shared" si="63"/>
        <v>Zumbro River Watershed Turbidity TMDL-Silver Creek-(07040004-553)-TSS</v>
      </c>
    </row>
    <row r="4053" spans="1:16" ht="27.95" hidden="1" customHeight="1" x14ac:dyDescent="0.25">
      <c r="A4053" s="203" t="s">
        <v>162</v>
      </c>
      <c r="B4053" s="202" t="s">
        <v>482</v>
      </c>
      <c r="C4053" s="203" t="s">
        <v>1668</v>
      </c>
      <c r="D4053" s="202" t="s">
        <v>581</v>
      </c>
      <c r="E4053" s="202" t="s">
        <v>1891</v>
      </c>
      <c r="F4053" s="202" t="s">
        <v>475</v>
      </c>
      <c r="G4053" s="253" t="s">
        <v>515</v>
      </c>
      <c r="H4053" s="361" t="s">
        <v>488</v>
      </c>
      <c r="I4053" s="359" t="s">
        <v>1385</v>
      </c>
      <c r="J4053" s="359" t="s">
        <v>1380</v>
      </c>
      <c r="K4053" s="359" t="s">
        <v>22</v>
      </c>
      <c r="L4053" s="359" t="s">
        <v>1392</v>
      </c>
      <c r="M4053" s="368">
        <v>2005</v>
      </c>
      <c r="N4053" s="205">
        <v>41054</v>
      </c>
      <c r="O4053" s="203"/>
      <c r="P4053" t="str">
        <f t="shared" si="63"/>
        <v>Zumbro River Watershed Turbidity TMDL-Silver Creek-(07040004-553)-TSS</v>
      </c>
    </row>
    <row r="4054" spans="1:16" ht="27.95" hidden="1" customHeight="1" x14ac:dyDescent="0.25">
      <c r="A4054" s="203" t="s">
        <v>162</v>
      </c>
      <c r="B4054" s="229" t="s">
        <v>482</v>
      </c>
      <c r="C4054" s="230" t="s">
        <v>1668</v>
      </c>
      <c r="D4054" s="229" t="s">
        <v>779</v>
      </c>
      <c r="E4054" s="229" t="s">
        <v>1670</v>
      </c>
      <c r="F4054" s="229" t="s">
        <v>475</v>
      </c>
      <c r="G4054" s="266">
        <v>3.29</v>
      </c>
      <c r="H4054" s="234" t="s">
        <v>488</v>
      </c>
      <c r="I4054" s="231" t="s">
        <v>1379</v>
      </c>
      <c r="J4054" s="359" t="s">
        <v>1380</v>
      </c>
      <c r="K4054" s="231" t="s">
        <v>22</v>
      </c>
      <c r="L4054" s="231" t="s">
        <v>1392</v>
      </c>
      <c r="M4054" s="376">
        <v>2008</v>
      </c>
      <c r="N4054" s="232">
        <v>41054</v>
      </c>
      <c r="O4054" s="230"/>
      <c r="P4054" t="str">
        <f t="shared" si="63"/>
        <v>Zumbro River Watershed Turbidity TMDL-Cascade Creek-(07040004-581)-TSS</v>
      </c>
    </row>
    <row r="4055" spans="1:16" ht="27.95" hidden="1" customHeight="1" x14ac:dyDescent="0.25">
      <c r="A4055" s="203" t="s">
        <v>162</v>
      </c>
      <c r="B4055" s="229" t="s">
        <v>482</v>
      </c>
      <c r="C4055" s="230" t="s">
        <v>1668</v>
      </c>
      <c r="D4055" s="229" t="s">
        <v>779</v>
      </c>
      <c r="E4055" s="229" t="s">
        <v>1670</v>
      </c>
      <c r="F4055" s="229" t="s">
        <v>475</v>
      </c>
      <c r="G4055" s="266">
        <v>1.73</v>
      </c>
      <c r="H4055" s="234" t="s">
        <v>488</v>
      </c>
      <c r="I4055" s="231" t="s">
        <v>1382</v>
      </c>
      <c r="J4055" s="359" t="s">
        <v>1380</v>
      </c>
      <c r="K4055" s="231" t="s">
        <v>22</v>
      </c>
      <c r="L4055" s="231" t="s">
        <v>1392</v>
      </c>
      <c r="M4055" s="376">
        <v>2008</v>
      </c>
      <c r="N4055" s="232">
        <v>41054</v>
      </c>
      <c r="O4055" s="203"/>
      <c r="P4055" t="str">
        <f t="shared" si="63"/>
        <v>Zumbro River Watershed Turbidity TMDL-Cascade Creek-(07040004-581)-TSS</v>
      </c>
    </row>
    <row r="4056" spans="1:16" ht="27.95" hidden="1" customHeight="1" x14ac:dyDescent="0.25">
      <c r="A4056" s="203" t="s">
        <v>162</v>
      </c>
      <c r="B4056" s="229" t="s">
        <v>482</v>
      </c>
      <c r="C4056" s="230" t="s">
        <v>1668</v>
      </c>
      <c r="D4056" s="229" t="s">
        <v>779</v>
      </c>
      <c r="E4056" s="229" t="s">
        <v>1670</v>
      </c>
      <c r="F4056" s="229" t="s">
        <v>475</v>
      </c>
      <c r="G4056" s="266">
        <v>0.81</v>
      </c>
      <c r="H4056" s="234" t="s">
        <v>488</v>
      </c>
      <c r="I4056" s="231" t="s">
        <v>1383</v>
      </c>
      <c r="J4056" s="359" t="s">
        <v>1380</v>
      </c>
      <c r="K4056" s="231" t="s">
        <v>22</v>
      </c>
      <c r="L4056" s="231" t="s">
        <v>1392</v>
      </c>
      <c r="M4056" s="376">
        <v>2008</v>
      </c>
      <c r="N4056" s="232">
        <v>41054</v>
      </c>
      <c r="O4056" s="203"/>
      <c r="P4056" t="str">
        <f t="shared" si="63"/>
        <v>Zumbro River Watershed Turbidity TMDL-Cascade Creek-(07040004-581)-TSS</v>
      </c>
    </row>
    <row r="4057" spans="1:16" ht="27.95" hidden="1" customHeight="1" x14ac:dyDescent="0.25">
      <c r="A4057" s="203" t="s">
        <v>162</v>
      </c>
      <c r="B4057" s="229" t="s">
        <v>482</v>
      </c>
      <c r="C4057" s="230" t="s">
        <v>1668</v>
      </c>
      <c r="D4057" s="229" t="s">
        <v>779</v>
      </c>
      <c r="E4057" s="229" t="s">
        <v>1670</v>
      </c>
      <c r="F4057" s="229" t="s">
        <v>475</v>
      </c>
      <c r="G4057" s="266">
        <v>0.33</v>
      </c>
      <c r="H4057" s="234" t="s">
        <v>488</v>
      </c>
      <c r="I4057" s="231" t="s">
        <v>1384</v>
      </c>
      <c r="J4057" s="359" t="s">
        <v>1380</v>
      </c>
      <c r="K4057" s="231" t="s">
        <v>22</v>
      </c>
      <c r="L4057" s="231" t="s">
        <v>1392</v>
      </c>
      <c r="M4057" s="376">
        <v>2008</v>
      </c>
      <c r="N4057" s="232">
        <v>41054</v>
      </c>
      <c r="O4057" s="203"/>
      <c r="P4057" t="str">
        <f t="shared" si="63"/>
        <v>Zumbro River Watershed Turbidity TMDL-Cascade Creek-(07040004-581)-TSS</v>
      </c>
    </row>
    <row r="4058" spans="1:16" ht="27.95" hidden="1" customHeight="1" x14ac:dyDescent="0.25">
      <c r="A4058" s="203" t="s">
        <v>162</v>
      </c>
      <c r="B4058" s="229" t="s">
        <v>482</v>
      </c>
      <c r="C4058" s="230" t="s">
        <v>1668</v>
      </c>
      <c r="D4058" s="229" t="s">
        <v>779</v>
      </c>
      <c r="E4058" s="229" t="s">
        <v>1670</v>
      </c>
      <c r="F4058" s="229" t="s">
        <v>475</v>
      </c>
      <c r="G4058" s="266">
        <v>0.14000000000000001</v>
      </c>
      <c r="H4058" s="234" t="s">
        <v>488</v>
      </c>
      <c r="I4058" s="231" t="s">
        <v>1385</v>
      </c>
      <c r="J4058" s="359" t="s">
        <v>1380</v>
      </c>
      <c r="K4058" s="231" t="s">
        <v>22</v>
      </c>
      <c r="L4058" s="231" t="s">
        <v>1392</v>
      </c>
      <c r="M4058" s="376">
        <v>2008</v>
      </c>
      <c r="N4058" s="232">
        <v>41054</v>
      </c>
      <c r="O4058" s="203"/>
      <c r="P4058" t="str">
        <f t="shared" si="63"/>
        <v>Zumbro River Watershed Turbidity TMDL-Cascade Creek-(07040004-581)-TSS</v>
      </c>
    </row>
    <row r="4059" spans="1:16" ht="27.95" hidden="1" customHeight="1" x14ac:dyDescent="0.25">
      <c r="A4059" s="203" t="s">
        <v>162</v>
      </c>
      <c r="B4059" s="202" t="s">
        <v>482</v>
      </c>
      <c r="C4059" s="203" t="s">
        <v>1668</v>
      </c>
      <c r="D4059" s="202" t="s">
        <v>722</v>
      </c>
      <c r="E4059" s="202" t="s">
        <v>1399</v>
      </c>
      <c r="F4059" s="202" t="s">
        <v>475</v>
      </c>
      <c r="G4059" s="253">
        <v>3.97</v>
      </c>
      <c r="H4059" s="361" t="s">
        <v>488</v>
      </c>
      <c r="I4059" s="359" t="s">
        <v>1379</v>
      </c>
      <c r="J4059" s="359" t="s">
        <v>1596</v>
      </c>
      <c r="K4059" s="359" t="s">
        <v>22</v>
      </c>
      <c r="L4059" s="359" t="s">
        <v>1392</v>
      </c>
      <c r="M4059" s="368">
        <v>2005</v>
      </c>
      <c r="N4059" s="205">
        <v>41054</v>
      </c>
      <c r="O4059" s="203" t="s">
        <v>1597</v>
      </c>
      <c r="P4059" t="str">
        <f t="shared" si="63"/>
        <v>Zumbro River Watershed Turbidity TMDL-Unnamed creek-(07040004-601)-TSS</v>
      </c>
    </row>
    <row r="4060" spans="1:16" ht="27.95" hidden="1" customHeight="1" x14ac:dyDescent="0.25">
      <c r="A4060" s="203" t="s">
        <v>162</v>
      </c>
      <c r="B4060" s="202" t="s">
        <v>482</v>
      </c>
      <c r="C4060" s="203" t="s">
        <v>1668</v>
      </c>
      <c r="D4060" s="202" t="s">
        <v>722</v>
      </c>
      <c r="E4060" s="202" t="s">
        <v>1399</v>
      </c>
      <c r="F4060" s="202" t="s">
        <v>475</v>
      </c>
      <c r="G4060" s="253">
        <v>1.64</v>
      </c>
      <c r="H4060" s="361" t="s">
        <v>488</v>
      </c>
      <c r="I4060" s="359" t="s">
        <v>1382</v>
      </c>
      <c r="J4060" s="359" t="s">
        <v>1596</v>
      </c>
      <c r="K4060" s="359" t="s">
        <v>22</v>
      </c>
      <c r="L4060" s="359" t="s">
        <v>1392</v>
      </c>
      <c r="M4060" s="368">
        <v>2005</v>
      </c>
      <c r="N4060" s="205">
        <v>41054</v>
      </c>
      <c r="O4060" s="203" t="s">
        <v>1597</v>
      </c>
      <c r="P4060" t="str">
        <f t="shared" si="63"/>
        <v>Zumbro River Watershed Turbidity TMDL-Unnamed creek-(07040004-601)-TSS</v>
      </c>
    </row>
    <row r="4061" spans="1:16" ht="27.95" hidden="1" customHeight="1" x14ac:dyDescent="0.25">
      <c r="A4061" s="203" t="s">
        <v>162</v>
      </c>
      <c r="B4061" s="202" t="s">
        <v>482</v>
      </c>
      <c r="C4061" s="203" t="s">
        <v>1668</v>
      </c>
      <c r="D4061" s="202" t="s">
        <v>722</v>
      </c>
      <c r="E4061" s="202" t="s">
        <v>1399</v>
      </c>
      <c r="F4061" s="202" t="s">
        <v>475</v>
      </c>
      <c r="G4061" s="253">
        <v>0.7</v>
      </c>
      <c r="H4061" s="361" t="s">
        <v>488</v>
      </c>
      <c r="I4061" s="359" t="s">
        <v>1383</v>
      </c>
      <c r="J4061" s="359" t="s">
        <v>1596</v>
      </c>
      <c r="K4061" s="359" t="s">
        <v>22</v>
      </c>
      <c r="L4061" s="359" t="s">
        <v>1392</v>
      </c>
      <c r="M4061" s="368">
        <v>2005</v>
      </c>
      <c r="N4061" s="205">
        <v>41054</v>
      </c>
      <c r="O4061" s="203" t="s">
        <v>1597</v>
      </c>
      <c r="P4061" t="str">
        <f t="shared" si="63"/>
        <v>Zumbro River Watershed Turbidity TMDL-Unnamed creek-(07040004-601)-TSS</v>
      </c>
    </row>
    <row r="4062" spans="1:16" ht="27.95" hidden="1" customHeight="1" x14ac:dyDescent="0.25">
      <c r="A4062" s="203" t="s">
        <v>162</v>
      </c>
      <c r="B4062" s="202" t="s">
        <v>482</v>
      </c>
      <c r="C4062" s="203" t="s">
        <v>1668</v>
      </c>
      <c r="D4062" s="202" t="s">
        <v>722</v>
      </c>
      <c r="E4062" s="202" t="s">
        <v>1399</v>
      </c>
      <c r="F4062" s="202" t="s">
        <v>475</v>
      </c>
      <c r="G4062" s="253">
        <v>0.39</v>
      </c>
      <c r="H4062" s="361" t="s">
        <v>488</v>
      </c>
      <c r="I4062" s="359" t="s">
        <v>1384</v>
      </c>
      <c r="J4062" s="359" t="s">
        <v>1596</v>
      </c>
      <c r="K4062" s="359" t="s">
        <v>22</v>
      </c>
      <c r="L4062" s="359" t="s">
        <v>1392</v>
      </c>
      <c r="M4062" s="368">
        <v>2005</v>
      </c>
      <c r="N4062" s="205">
        <v>41054</v>
      </c>
      <c r="O4062" s="203" t="s">
        <v>1597</v>
      </c>
      <c r="P4062" t="str">
        <f t="shared" si="63"/>
        <v>Zumbro River Watershed Turbidity TMDL-Unnamed creek-(07040004-601)-TSS</v>
      </c>
    </row>
    <row r="4063" spans="1:16" ht="27.95" hidden="1" customHeight="1" x14ac:dyDescent="0.25">
      <c r="A4063" s="203" t="s">
        <v>162</v>
      </c>
      <c r="B4063" s="202" t="s">
        <v>482</v>
      </c>
      <c r="C4063" s="203" t="s">
        <v>1668</v>
      </c>
      <c r="D4063" s="202" t="s">
        <v>722</v>
      </c>
      <c r="E4063" s="202" t="s">
        <v>1399</v>
      </c>
      <c r="F4063" s="202" t="s">
        <v>475</v>
      </c>
      <c r="G4063" s="253">
        <v>0.26</v>
      </c>
      <c r="H4063" s="361" t="s">
        <v>488</v>
      </c>
      <c r="I4063" s="359" t="s">
        <v>1385</v>
      </c>
      <c r="J4063" s="359" t="s">
        <v>1596</v>
      </c>
      <c r="K4063" s="359" t="s">
        <v>22</v>
      </c>
      <c r="L4063" s="359" t="s">
        <v>1392</v>
      </c>
      <c r="M4063" s="368">
        <v>2005</v>
      </c>
      <c r="N4063" s="205">
        <v>41054</v>
      </c>
      <c r="O4063" s="203" t="s">
        <v>1597</v>
      </c>
      <c r="P4063" t="str">
        <f t="shared" si="63"/>
        <v>Zumbro River Watershed Turbidity TMDL-Unnamed creek-(07040004-601)-TSS</v>
      </c>
    </row>
    <row r="4064" spans="1:16" ht="27.95" hidden="1" customHeight="1" x14ac:dyDescent="0.25">
      <c r="A4064" s="203" t="s">
        <v>162</v>
      </c>
      <c r="B4064" s="202" t="s">
        <v>482</v>
      </c>
      <c r="C4064" s="203" t="s">
        <v>1668</v>
      </c>
      <c r="D4064" s="203" t="s">
        <v>1671</v>
      </c>
      <c r="E4064" s="202" t="s">
        <v>1670</v>
      </c>
      <c r="F4064" s="202" t="s">
        <v>475</v>
      </c>
      <c r="G4064" s="253">
        <v>0.57999999999999996</v>
      </c>
      <c r="H4064" s="361" t="s">
        <v>488</v>
      </c>
      <c r="I4064" s="359" t="s">
        <v>1379</v>
      </c>
      <c r="J4064" s="359" t="s">
        <v>1380</v>
      </c>
      <c r="K4064" s="359" t="s">
        <v>22</v>
      </c>
      <c r="L4064" s="359" t="s">
        <v>1392</v>
      </c>
      <c r="M4064" s="368">
        <v>2008</v>
      </c>
      <c r="N4064" s="205">
        <v>41054</v>
      </c>
      <c r="O4064" s="203"/>
      <c r="P4064" t="str">
        <f t="shared" si="63"/>
        <v>Zumbro River Watershed Turbidity TMDL-Cascade Creek-(07040004-991 (previous waterbody ID: 07040004-639))-TSS</v>
      </c>
    </row>
    <row r="4065" spans="1:16" ht="27.95" hidden="1" customHeight="1" x14ac:dyDescent="0.25">
      <c r="A4065" s="203" t="s">
        <v>162</v>
      </c>
      <c r="B4065" s="202" t="s">
        <v>482</v>
      </c>
      <c r="C4065" s="203" t="s">
        <v>1668</v>
      </c>
      <c r="D4065" s="203" t="s">
        <v>1671</v>
      </c>
      <c r="E4065" s="202" t="s">
        <v>1670</v>
      </c>
      <c r="F4065" s="202" t="s">
        <v>475</v>
      </c>
      <c r="G4065" s="253">
        <v>0.3</v>
      </c>
      <c r="H4065" s="361" t="s">
        <v>488</v>
      </c>
      <c r="I4065" s="359" t="s">
        <v>1382</v>
      </c>
      <c r="J4065" s="359" t="s">
        <v>1380</v>
      </c>
      <c r="K4065" s="359" t="s">
        <v>22</v>
      </c>
      <c r="L4065" s="359" t="s">
        <v>1392</v>
      </c>
      <c r="M4065" s="368">
        <v>2008</v>
      </c>
      <c r="N4065" s="205">
        <v>41054</v>
      </c>
      <c r="O4065" s="203"/>
      <c r="P4065" t="str">
        <f t="shared" si="63"/>
        <v>Zumbro River Watershed Turbidity TMDL-Cascade Creek-(07040004-991 (previous waterbody ID: 07040004-639))-TSS</v>
      </c>
    </row>
    <row r="4066" spans="1:16" ht="27.95" hidden="1" customHeight="1" x14ac:dyDescent="0.25">
      <c r="A4066" s="203" t="s">
        <v>162</v>
      </c>
      <c r="B4066" s="202" t="s">
        <v>482</v>
      </c>
      <c r="C4066" s="203" t="s">
        <v>1668</v>
      </c>
      <c r="D4066" s="203" t="s">
        <v>1671</v>
      </c>
      <c r="E4066" s="202" t="s">
        <v>1670</v>
      </c>
      <c r="F4066" s="202" t="s">
        <v>475</v>
      </c>
      <c r="G4066" s="253">
        <v>0.14000000000000001</v>
      </c>
      <c r="H4066" s="361" t="s">
        <v>488</v>
      </c>
      <c r="I4066" s="359" t="s">
        <v>1383</v>
      </c>
      <c r="J4066" s="359" t="s">
        <v>1380</v>
      </c>
      <c r="K4066" s="359" t="s">
        <v>22</v>
      </c>
      <c r="L4066" s="359" t="s">
        <v>1392</v>
      </c>
      <c r="M4066" s="368">
        <v>2008</v>
      </c>
      <c r="N4066" s="205">
        <v>41054</v>
      </c>
      <c r="O4066" s="203"/>
      <c r="P4066" t="str">
        <f t="shared" si="63"/>
        <v>Zumbro River Watershed Turbidity TMDL-Cascade Creek-(07040004-991 (previous waterbody ID: 07040004-639))-TSS</v>
      </c>
    </row>
    <row r="4067" spans="1:16" ht="27.95" hidden="1" customHeight="1" x14ac:dyDescent="0.25">
      <c r="A4067" s="203" t="s">
        <v>162</v>
      </c>
      <c r="B4067" s="202" t="s">
        <v>482</v>
      </c>
      <c r="C4067" s="203" t="s">
        <v>1668</v>
      </c>
      <c r="D4067" s="203" t="s">
        <v>1671</v>
      </c>
      <c r="E4067" s="202" t="s">
        <v>1670</v>
      </c>
      <c r="F4067" s="202" t="s">
        <v>475</v>
      </c>
      <c r="G4067" s="253">
        <v>0.06</v>
      </c>
      <c r="H4067" s="361" t="s">
        <v>488</v>
      </c>
      <c r="I4067" s="359" t="s">
        <v>1384</v>
      </c>
      <c r="J4067" s="359" t="s">
        <v>1380</v>
      </c>
      <c r="K4067" s="359" t="s">
        <v>22</v>
      </c>
      <c r="L4067" s="359" t="s">
        <v>1392</v>
      </c>
      <c r="M4067" s="368">
        <v>2008</v>
      </c>
      <c r="N4067" s="205">
        <v>41054</v>
      </c>
      <c r="O4067" s="203"/>
      <c r="P4067" t="str">
        <f t="shared" si="63"/>
        <v>Zumbro River Watershed Turbidity TMDL-Cascade Creek-(07040004-991 (previous waterbody ID: 07040004-639))-TSS</v>
      </c>
    </row>
    <row r="4068" spans="1:16" ht="27.95" hidden="1" customHeight="1" x14ac:dyDescent="0.25">
      <c r="A4068" s="203" t="s">
        <v>162</v>
      </c>
      <c r="B4068" s="202" t="s">
        <v>482</v>
      </c>
      <c r="C4068" s="203" t="s">
        <v>1668</v>
      </c>
      <c r="D4068" s="203" t="s">
        <v>1671</v>
      </c>
      <c r="E4068" s="202" t="s">
        <v>1670</v>
      </c>
      <c r="F4068" s="202" t="s">
        <v>475</v>
      </c>
      <c r="G4068" s="253">
        <v>0.02</v>
      </c>
      <c r="H4068" s="361" t="s">
        <v>488</v>
      </c>
      <c r="I4068" s="359" t="s">
        <v>1385</v>
      </c>
      <c r="J4068" s="359" t="s">
        <v>1380</v>
      </c>
      <c r="K4068" s="359" t="s">
        <v>22</v>
      </c>
      <c r="L4068" s="359" t="s">
        <v>1392</v>
      </c>
      <c r="M4068" s="368">
        <v>2008</v>
      </c>
      <c r="N4068" s="205">
        <v>41054</v>
      </c>
      <c r="O4068" s="203"/>
      <c r="P4068" t="str">
        <f t="shared" si="63"/>
        <v>Zumbro River Watershed Turbidity TMDL-Cascade Creek-(07040004-991 (previous waterbody ID: 07040004-639))-TSS</v>
      </c>
    </row>
    <row r="4069" spans="1:16" ht="27.95" hidden="1" customHeight="1" x14ac:dyDescent="0.25">
      <c r="A4069" s="203" t="s">
        <v>162</v>
      </c>
      <c r="B4069" s="202" t="s">
        <v>482</v>
      </c>
      <c r="C4069" s="203" t="s">
        <v>1892</v>
      </c>
      <c r="D4069" s="202" t="s">
        <v>807</v>
      </c>
      <c r="E4069" s="202" t="s">
        <v>1890</v>
      </c>
      <c r="F4069" s="202" t="s">
        <v>505</v>
      </c>
      <c r="G4069" s="253">
        <v>10.42</v>
      </c>
      <c r="H4069" s="361" t="s">
        <v>1390</v>
      </c>
      <c r="I4069" s="359" t="s">
        <v>1379</v>
      </c>
      <c r="J4069" s="359" t="s">
        <v>1380</v>
      </c>
      <c r="K4069" s="359" t="s">
        <v>1391</v>
      </c>
      <c r="L4069" s="359" t="s">
        <v>1392</v>
      </c>
      <c r="M4069" s="368">
        <v>2010</v>
      </c>
      <c r="N4069" s="205">
        <v>43153</v>
      </c>
      <c r="O4069" s="203"/>
      <c r="P4069" t="str">
        <f t="shared" si="63"/>
        <v>Zumbro River WRAPS 2012-Bear Creek-(07040004-538)-E. coli</v>
      </c>
    </row>
    <row r="4070" spans="1:16" ht="27.95" hidden="1" customHeight="1" x14ac:dyDescent="0.25">
      <c r="A4070" s="203" t="s">
        <v>162</v>
      </c>
      <c r="B4070" s="202" t="s">
        <v>482</v>
      </c>
      <c r="C4070" s="203" t="s">
        <v>1892</v>
      </c>
      <c r="D4070" s="202" t="s">
        <v>807</v>
      </c>
      <c r="E4070" s="202" t="s">
        <v>1890</v>
      </c>
      <c r="F4070" s="202" t="s">
        <v>505</v>
      </c>
      <c r="G4070" s="253">
        <v>3</v>
      </c>
      <c r="H4070" s="361" t="s">
        <v>1390</v>
      </c>
      <c r="I4070" s="359" t="s">
        <v>1382</v>
      </c>
      <c r="J4070" s="359" t="s">
        <v>1380</v>
      </c>
      <c r="K4070" s="359" t="s">
        <v>1391</v>
      </c>
      <c r="L4070" s="359" t="s">
        <v>1392</v>
      </c>
      <c r="M4070" s="368">
        <v>2010</v>
      </c>
      <c r="N4070" s="205">
        <v>43153</v>
      </c>
      <c r="O4070" s="203"/>
      <c r="P4070" t="str">
        <f t="shared" si="63"/>
        <v>Zumbro River WRAPS 2012-Bear Creek-(07040004-538)-E. coli</v>
      </c>
    </row>
    <row r="4071" spans="1:16" ht="27.95" hidden="1" customHeight="1" x14ac:dyDescent="0.25">
      <c r="A4071" s="203" t="s">
        <v>162</v>
      </c>
      <c r="B4071" s="202" t="s">
        <v>482</v>
      </c>
      <c r="C4071" s="203" t="s">
        <v>1892</v>
      </c>
      <c r="D4071" s="202" t="s">
        <v>807</v>
      </c>
      <c r="E4071" s="202" t="s">
        <v>1890</v>
      </c>
      <c r="F4071" s="202" t="s">
        <v>505</v>
      </c>
      <c r="G4071" s="253">
        <v>1.63</v>
      </c>
      <c r="H4071" s="361" t="s">
        <v>1390</v>
      </c>
      <c r="I4071" s="359" t="s">
        <v>1383</v>
      </c>
      <c r="J4071" s="359" t="s">
        <v>1380</v>
      </c>
      <c r="K4071" s="359" t="s">
        <v>1391</v>
      </c>
      <c r="L4071" s="359" t="s">
        <v>1392</v>
      </c>
      <c r="M4071" s="368">
        <v>2010</v>
      </c>
      <c r="N4071" s="205">
        <v>43153</v>
      </c>
      <c r="O4071" s="203"/>
      <c r="P4071" t="str">
        <f t="shared" si="63"/>
        <v>Zumbro River WRAPS 2012-Bear Creek-(07040004-538)-E. coli</v>
      </c>
    </row>
    <row r="4072" spans="1:16" ht="27.95" hidden="1" customHeight="1" x14ac:dyDescent="0.25">
      <c r="A4072" s="203" t="s">
        <v>162</v>
      </c>
      <c r="B4072" s="202" t="s">
        <v>482</v>
      </c>
      <c r="C4072" s="203" t="s">
        <v>1892</v>
      </c>
      <c r="D4072" s="202" t="s">
        <v>807</v>
      </c>
      <c r="E4072" s="202" t="s">
        <v>1890</v>
      </c>
      <c r="F4072" s="202" t="s">
        <v>505</v>
      </c>
      <c r="G4072" s="253">
        <v>0.97</v>
      </c>
      <c r="H4072" s="361" t="s">
        <v>1390</v>
      </c>
      <c r="I4072" s="359" t="s">
        <v>1384</v>
      </c>
      <c r="J4072" s="359" t="s">
        <v>1380</v>
      </c>
      <c r="K4072" s="359" t="s">
        <v>1391</v>
      </c>
      <c r="L4072" s="359" t="s">
        <v>1392</v>
      </c>
      <c r="M4072" s="368">
        <v>2010</v>
      </c>
      <c r="N4072" s="205">
        <v>43153</v>
      </c>
      <c r="O4072" s="203"/>
      <c r="P4072" t="str">
        <f t="shared" si="63"/>
        <v>Zumbro River WRAPS 2012-Bear Creek-(07040004-538)-E. coli</v>
      </c>
    </row>
    <row r="4073" spans="1:16" ht="27.95" hidden="1" customHeight="1" x14ac:dyDescent="0.25">
      <c r="A4073" s="203" t="s">
        <v>162</v>
      </c>
      <c r="B4073" s="202" t="s">
        <v>482</v>
      </c>
      <c r="C4073" s="203" t="s">
        <v>1892</v>
      </c>
      <c r="D4073" s="202" t="s">
        <v>807</v>
      </c>
      <c r="E4073" s="202" t="s">
        <v>1890</v>
      </c>
      <c r="F4073" s="202" t="s">
        <v>505</v>
      </c>
      <c r="G4073" s="253">
        <v>0.45</v>
      </c>
      <c r="H4073" s="361" t="s">
        <v>1390</v>
      </c>
      <c r="I4073" s="359" t="s">
        <v>1385</v>
      </c>
      <c r="J4073" s="359" t="s">
        <v>1380</v>
      </c>
      <c r="K4073" s="359" t="s">
        <v>1391</v>
      </c>
      <c r="L4073" s="359" t="s">
        <v>1392</v>
      </c>
      <c r="M4073" s="368">
        <v>2010</v>
      </c>
      <c r="N4073" s="205">
        <v>43153</v>
      </c>
      <c r="O4073" s="203"/>
      <c r="P4073" t="str">
        <f t="shared" si="63"/>
        <v>Zumbro River WRAPS 2012-Bear Creek-(07040004-538)-E. coli</v>
      </c>
    </row>
    <row r="4074" spans="1:16" ht="27.95" hidden="1" customHeight="1" x14ac:dyDescent="0.25">
      <c r="A4074" s="226" t="s">
        <v>1957</v>
      </c>
      <c r="B4074" s="269" t="s">
        <v>2390</v>
      </c>
      <c r="C4074" s="226" t="s">
        <v>2568</v>
      </c>
      <c r="D4074" s="269" t="s">
        <v>641</v>
      </c>
      <c r="E4074" s="372" t="s">
        <v>1557</v>
      </c>
      <c r="F4074" s="269" t="s">
        <v>475</v>
      </c>
      <c r="G4074" s="373">
        <v>17.829999999999998</v>
      </c>
      <c r="H4074" s="225" t="s">
        <v>488</v>
      </c>
      <c r="I4074" s="269" t="s">
        <v>1383</v>
      </c>
      <c r="J4074" s="374">
        <v>0</v>
      </c>
      <c r="K4074" s="269" t="s">
        <v>22</v>
      </c>
      <c r="L4074" s="269" t="s">
        <v>1392</v>
      </c>
      <c r="M4074" s="369">
        <v>2010</v>
      </c>
      <c r="N4074" s="375">
        <v>43873</v>
      </c>
      <c r="O4074" s="226" t="s">
        <v>2569</v>
      </c>
      <c r="P4074" t="str">
        <f t="shared" si="63"/>
        <v>Minnesota River and Greater Blue Earth River TMDL for TSS-Minnesota River-(07020012-505)-TSS</v>
      </c>
    </row>
    <row r="4075" spans="1:16" ht="27.95" hidden="1" customHeight="1" x14ac:dyDescent="0.25">
      <c r="A4075" s="226" t="s">
        <v>1957</v>
      </c>
      <c r="B4075" s="269" t="s">
        <v>2390</v>
      </c>
      <c r="C4075" s="226" t="s">
        <v>2568</v>
      </c>
      <c r="D4075" s="269" t="s">
        <v>641</v>
      </c>
      <c r="E4075" s="372" t="s">
        <v>1557</v>
      </c>
      <c r="F4075" s="269" t="s">
        <v>475</v>
      </c>
      <c r="G4075" s="373">
        <v>8.1199999999999992</v>
      </c>
      <c r="H4075" s="225" t="s">
        <v>488</v>
      </c>
      <c r="I4075" s="372" t="s">
        <v>1384</v>
      </c>
      <c r="J4075" s="374">
        <v>0</v>
      </c>
      <c r="K4075" s="269" t="s">
        <v>22</v>
      </c>
      <c r="L4075" s="269" t="s">
        <v>1392</v>
      </c>
      <c r="M4075" s="369">
        <v>2010</v>
      </c>
      <c r="N4075" s="375">
        <v>43873</v>
      </c>
      <c r="O4075" s="226" t="s">
        <v>2569</v>
      </c>
      <c r="P4075" t="str">
        <f t="shared" si="63"/>
        <v>Minnesota River and Greater Blue Earth River TMDL for TSS-Minnesota River-(07020012-505)-TSS</v>
      </c>
    </row>
    <row r="4076" spans="1:16" ht="27.95" hidden="1" customHeight="1" x14ac:dyDescent="0.25">
      <c r="A4076" s="226" t="s">
        <v>1957</v>
      </c>
      <c r="B4076" s="269" t="s">
        <v>2390</v>
      </c>
      <c r="C4076" s="226" t="s">
        <v>2568</v>
      </c>
      <c r="D4076" s="269" t="s">
        <v>641</v>
      </c>
      <c r="E4076" s="372" t="s">
        <v>1557</v>
      </c>
      <c r="F4076" s="269" t="s">
        <v>475</v>
      </c>
      <c r="G4076" s="373">
        <v>3.9</v>
      </c>
      <c r="H4076" s="225" t="s">
        <v>488</v>
      </c>
      <c r="I4076" s="372" t="s">
        <v>1385</v>
      </c>
      <c r="J4076" s="374">
        <v>0</v>
      </c>
      <c r="K4076" s="269" t="s">
        <v>22</v>
      </c>
      <c r="L4076" s="269" t="s">
        <v>1392</v>
      </c>
      <c r="M4076" s="369">
        <v>2010</v>
      </c>
      <c r="N4076" s="375">
        <v>43873</v>
      </c>
      <c r="O4076" s="226" t="s">
        <v>2569</v>
      </c>
      <c r="P4076" t="str">
        <f t="shared" si="63"/>
        <v>Minnesota River and Greater Blue Earth River TMDL for TSS-Minnesota River-(07020012-505)-TSS</v>
      </c>
    </row>
    <row r="4077" spans="1:16" ht="27.95" hidden="1" customHeight="1" x14ac:dyDescent="0.25">
      <c r="A4077" s="203" t="s">
        <v>1993</v>
      </c>
      <c r="B4077" s="202" t="s">
        <v>2395</v>
      </c>
      <c r="C4077" s="203" t="s">
        <v>1403</v>
      </c>
      <c r="D4077" s="202" t="s">
        <v>1404</v>
      </c>
      <c r="E4077" s="202" t="s">
        <v>1405</v>
      </c>
      <c r="F4077" s="202" t="s">
        <v>475</v>
      </c>
      <c r="G4077" s="253">
        <v>154</v>
      </c>
      <c r="H4077" s="361" t="s">
        <v>1406</v>
      </c>
      <c r="I4077" s="359" t="s">
        <v>1407</v>
      </c>
      <c r="J4077" s="359" t="s">
        <v>1380</v>
      </c>
      <c r="K4077" s="359" t="s">
        <v>22</v>
      </c>
      <c r="L4077" s="359" t="s">
        <v>1408</v>
      </c>
      <c r="M4077" s="368" t="s">
        <v>1407</v>
      </c>
      <c r="N4077" s="205">
        <v>42486</v>
      </c>
      <c r="O4077" s="203"/>
      <c r="P4077" t="str">
        <f t="shared" si="63"/>
        <v>South Metro Mississippi TSS TMDL-Mississippi River-(07040001-531)-TSS</v>
      </c>
    </row>
    <row r="4078" spans="1:16" ht="27.95" hidden="1" customHeight="1" x14ac:dyDescent="0.25">
      <c r="A4078" s="230" t="s">
        <v>2089</v>
      </c>
      <c r="B4078" s="229" t="s">
        <v>2416</v>
      </c>
      <c r="C4078" s="230" t="s">
        <v>1403</v>
      </c>
      <c r="D4078" s="229" t="s">
        <v>1404</v>
      </c>
      <c r="E4078" s="229" t="s">
        <v>1405</v>
      </c>
      <c r="F4078" s="229" t="s">
        <v>475</v>
      </c>
      <c r="G4078" s="253">
        <v>154</v>
      </c>
      <c r="H4078" s="361" t="s">
        <v>1406</v>
      </c>
      <c r="I4078" s="359" t="s">
        <v>1407</v>
      </c>
      <c r="J4078" s="208">
        <v>0</v>
      </c>
      <c r="K4078" s="231" t="s">
        <v>22</v>
      </c>
      <c r="L4078" s="359" t="s">
        <v>1408</v>
      </c>
      <c r="M4078" s="368" t="s">
        <v>1407</v>
      </c>
      <c r="N4078" s="232">
        <v>42486</v>
      </c>
      <c r="O4078" s="230"/>
      <c r="P4078" t="str">
        <f t="shared" si="63"/>
        <v>South Metro Mississippi TSS TMDL-Mississippi River-(07040001-531)-TSS</v>
      </c>
    </row>
    <row r="4079" spans="1:16" ht="27.95" hidden="1" customHeight="1" x14ac:dyDescent="0.25">
      <c r="A4079" s="203" t="s">
        <v>2122</v>
      </c>
      <c r="B4079" s="202" t="s">
        <v>2420</v>
      </c>
      <c r="C4079" s="203" t="s">
        <v>1403</v>
      </c>
      <c r="D4079" s="202" t="s">
        <v>1404</v>
      </c>
      <c r="E4079" s="202" t="s">
        <v>1405</v>
      </c>
      <c r="F4079" s="202" t="s">
        <v>475</v>
      </c>
      <c r="G4079" s="253">
        <v>154</v>
      </c>
      <c r="H4079" s="361" t="s">
        <v>1406</v>
      </c>
      <c r="I4079" s="359" t="s">
        <v>1407</v>
      </c>
      <c r="J4079" s="208">
        <v>0</v>
      </c>
      <c r="K4079" s="359" t="s">
        <v>22</v>
      </c>
      <c r="L4079" s="359" t="s">
        <v>1408</v>
      </c>
      <c r="M4079" s="368" t="s">
        <v>1407</v>
      </c>
      <c r="N4079" s="205">
        <v>42486</v>
      </c>
      <c r="O4079" s="203"/>
      <c r="P4079" t="str">
        <f t="shared" si="63"/>
        <v>South Metro Mississippi TSS TMDL-Mississippi River-(07040001-531)-TSS</v>
      </c>
    </row>
    <row r="4080" spans="1:16" ht="27.95" hidden="1" customHeight="1" x14ac:dyDescent="0.25">
      <c r="A4080" s="203" t="s">
        <v>2123</v>
      </c>
      <c r="B4080" s="202" t="s">
        <v>2421</v>
      </c>
      <c r="C4080" s="203" t="s">
        <v>1403</v>
      </c>
      <c r="D4080" s="202" t="s">
        <v>1404</v>
      </c>
      <c r="E4080" s="202" t="s">
        <v>1405</v>
      </c>
      <c r="F4080" s="202" t="s">
        <v>475</v>
      </c>
      <c r="G4080" s="253">
        <v>154</v>
      </c>
      <c r="H4080" s="361" t="s">
        <v>1406</v>
      </c>
      <c r="I4080" s="359" t="s">
        <v>1407</v>
      </c>
      <c r="J4080" s="208">
        <v>0</v>
      </c>
      <c r="K4080" s="359" t="s">
        <v>22</v>
      </c>
      <c r="L4080" s="359" t="s">
        <v>1408</v>
      </c>
      <c r="M4080" s="368" t="s">
        <v>1407</v>
      </c>
      <c r="N4080" s="205">
        <v>42486</v>
      </c>
      <c r="O4080" s="203"/>
      <c r="P4080" t="str">
        <f t="shared" si="63"/>
        <v>South Metro Mississippi TSS TMDL-Mississippi River-(07040001-531)-TSS</v>
      </c>
    </row>
    <row r="4081" spans="1:16" ht="27.95" hidden="1" customHeight="1" x14ac:dyDescent="0.25">
      <c r="A4081" s="203" t="s">
        <v>2124</v>
      </c>
      <c r="B4081" s="202" t="s">
        <v>691</v>
      </c>
      <c r="C4081" s="203" t="s">
        <v>1518</v>
      </c>
      <c r="D4081" s="202" t="s">
        <v>1519</v>
      </c>
      <c r="E4081" s="202" t="s">
        <v>1520</v>
      </c>
      <c r="F4081" s="202" t="s">
        <v>475</v>
      </c>
      <c r="G4081" s="253">
        <v>0.19</v>
      </c>
      <c r="H4081" s="361" t="s">
        <v>1406</v>
      </c>
      <c r="I4081" s="359" t="s">
        <v>1407</v>
      </c>
      <c r="J4081" s="358">
        <v>0.34</v>
      </c>
      <c r="K4081" s="359" t="s">
        <v>1113</v>
      </c>
      <c r="L4081" s="359" t="s">
        <v>1408</v>
      </c>
      <c r="M4081" s="368">
        <v>1992</v>
      </c>
      <c r="N4081" s="207" t="s">
        <v>1521</v>
      </c>
      <c r="O4081" s="203"/>
      <c r="P4081" t="str">
        <f t="shared" si="63"/>
        <v>Lake St. Croix Excess Nutrient TMDL-St. Croix-(82-0001-00)-TP</v>
      </c>
    </row>
    <row r="4082" spans="1:16" ht="27.95" hidden="1" customHeight="1" x14ac:dyDescent="0.25">
      <c r="A4082" s="203" t="s">
        <v>2124</v>
      </c>
      <c r="B4082" s="202" t="s">
        <v>691</v>
      </c>
      <c r="C4082" s="203" t="s">
        <v>1403</v>
      </c>
      <c r="D4082" s="202" t="s">
        <v>1404</v>
      </c>
      <c r="E4082" s="202" t="s">
        <v>1405</v>
      </c>
      <c r="F4082" s="202" t="s">
        <v>475</v>
      </c>
      <c r="G4082" s="253">
        <v>154</v>
      </c>
      <c r="H4082" s="361" t="s">
        <v>1406</v>
      </c>
      <c r="I4082" s="359" t="s">
        <v>1407</v>
      </c>
      <c r="J4082" s="208">
        <v>0</v>
      </c>
      <c r="K4082" s="359" t="s">
        <v>22</v>
      </c>
      <c r="L4082" s="359" t="s">
        <v>1408</v>
      </c>
      <c r="M4082" s="368" t="s">
        <v>1407</v>
      </c>
      <c r="N4082" s="205">
        <v>42486</v>
      </c>
      <c r="O4082" s="203"/>
      <c r="P4082" t="str">
        <f t="shared" si="63"/>
        <v>South Metro Mississippi TSS TMDL-Mississippi River-(07040001-531)-TSS</v>
      </c>
    </row>
    <row r="4083" spans="1:16" ht="27.95" hidden="1" customHeight="1" x14ac:dyDescent="0.25">
      <c r="A4083" s="203" t="s">
        <v>2124</v>
      </c>
      <c r="B4083" s="202" t="s">
        <v>691</v>
      </c>
      <c r="C4083" s="203" t="s">
        <v>1461</v>
      </c>
      <c r="D4083" s="202" t="s">
        <v>1861</v>
      </c>
      <c r="E4083" s="202" t="s">
        <v>1862</v>
      </c>
      <c r="F4083" s="202" t="s">
        <v>475</v>
      </c>
      <c r="G4083" s="254">
        <v>3106733</v>
      </c>
      <c r="H4083" s="361" t="s">
        <v>1433</v>
      </c>
      <c r="I4083" s="359" t="s">
        <v>1407</v>
      </c>
      <c r="J4083" s="359" t="s">
        <v>1380</v>
      </c>
      <c r="K4083" s="359" t="s">
        <v>8</v>
      </c>
      <c r="L4083" s="359" t="s">
        <v>1408</v>
      </c>
      <c r="M4083" s="368" t="s">
        <v>1407</v>
      </c>
      <c r="N4083" s="205">
        <v>42530</v>
      </c>
      <c r="O4083" s="203"/>
      <c r="P4083" t="str">
        <f t="shared" si="63"/>
        <v>Twin Cities Metro Area Chloride TMDL and Management Plan-Kohlman-(62-0006-00)-Chloride</v>
      </c>
    </row>
    <row r="4084" spans="1:16" ht="27.95" hidden="1" customHeight="1" x14ac:dyDescent="0.25">
      <c r="A4084" s="203" t="s">
        <v>2124</v>
      </c>
      <c r="B4084" s="202" t="s">
        <v>691</v>
      </c>
      <c r="C4084" s="203" t="s">
        <v>1461</v>
      </c>
      <c r="D4084" s="202" t="s">
        <v>1861</v>
      </c>
      <c r="E4084" s="202" t="s">
        <v>1862</v>
      </c>
      <c r="F4084" s="202" t="s">
        <v>475</v>
      </c>
      <c r="G4084" s="254">
        <v>8512</v>
      </c>
      <c r="H4084" s="361" t="s">
        <v>1414</v>
      </c>
      <c r="I4084" s="359" t="s">
        <v>1407</v>
      </c>
      <c r="J4084" s="359" t="s">
        <v>1380</v>
      </c>
      <c r="K4084" s="359" t="s">
        <v>8</v>
      </c>
      <c r="L4084" s="359" t="s">
        <v>1392</v>
      </c>
      <c r="M4084" s="368" t="s">
        <v>1407</v>
      </c>
      <c r="N4084" s="205">
        <v>42530</v>
      </c>
      <c r="O4084" s="203"/>
      <c r="P4084" t="str">
        <f t="shared" si="63"/>
        <v>Twin Cities Metro Area Chloride TMDL and Management Plan-Kohlman-(62-0006-00)-Chloride</v>
      </c>
    </row>
    <row r="4085" spans="1:16" ht="27.95" hidden="1" customHeight="1" x14ac:dyDescent="0.25">
      <c r="A4085" s="203" t="s">
        <v>2124</v>
      </c>
      <c r="B4085" s="202" t="s">
        <v>691</v>
      </c>
      <c r="C4085" s="203" t="s">
        <v>1461</v>
      </c>
      <c r="D4085" s="202" t="s">
        <v>1462</v>
      </c>
      <c r="E4085" s="202" t="s">
        <v>1463</v>
      </c>
      <c r="F4085" s="202" t="s">
        <v>475</v>
      </c>
      <c r="G4085" s="254">
        <v>21534261</v>
      </c>
      <c r="H4085" s="361" t="s">
        <v>1433</v>
      </c>
      <c r="I4085" s="359" t="s">
        <v>1407</v>
      </c>
      <c r="J4085" s="359" t="s">
        <v>1380</v>
      </c>
      <c r="K4085" s="359" t="s">
        <v>8</v>
      </c>
      <c r="L4085" s="359" t="s">
        <v>1408</v>
      </c>
      <c r="M4085" s="368" t="s">
        <v>1407</v>
      </c>
      <c r="N4085" s="205">
        <v>42530</v>
      </c>
      <c r="O4085" s="203"/>
      <c r="P4085" t="str">
        <f t="shared" si="63"/>
        <v>Twin Cities Metro Area Chloride TMDL and Management Plan-South Long-(62-0067-02)-Chloride</v>
      </c>
    </row>
    <row r="4086" spans="1:16" ht="27.95" hidden="1" customHeight="1" x14ac:dyDescent="0.25">
      <c r="A4086" s="203" t="s">
        <v>2124</v>
      </c>
      <c r="B4086" s="202" t="s">
        <v>691</v>
      </c>
      <c r="C4086" s="203" t="s">
        <v>1461</v>
      </c>
      <c r="D4086" s="202" t="s">
        <v>1462</v>
      </c>
      <c r="E4086" s="202" t="s">
        <v>1463</v>
      </c>
      <c r="F4086" s="202" t="s">
        <v>475</v>
      </c>
      <c r="G4086" s="254">
        <v>58998</v>
      </c>
      <c r="H4086" s="361" t="s">
        <v>1414</v>
      </c>
      <c r="I4086" s="359" t="s">
        <v>1407</v>
      </c>
      <c r="J4086" s="359" t="s">
        <v>1380</v>
      </c>
      <c r="K4086" s="359" t="s">
        <v>8</v>
      </c>
      <c r="L4086" s="359" t="s">
        <v>1392</v>
      </c>
      <c r="M4086" s="368" t="s">
        <v>1407</v>
      </c>
      <c r="N4086" s="205">
        <v>42530</v>
      </c>
      <c r="O4086" s="203"/>
      <c r="P4086" t="str">
        <f t="shared" si="63"/>
        <v>Twin Cities Metro Area Chloride TMDL and Management Plan-South Long-(62-0067-02)-Chloride</v>
      </c>
    </row>
    <row r="4087" spans="1:16" ht="27.95" hidden="1" customHeight="1" x14ac:dyDescent="0.25">
      <c r="A4087" s="203" t="s">
        <v>2124</v>
      </c>
      <c r="B4087" s="202" t="s">
        <v>691</v>
      </c>
      <c r="C4087" s="203" t="s">
        <v>1397</v>
      </c>
      <c r="D4087" s="202" t="s">
        <v>1464</v>
      </c>
      <c r="E4087" s="202" t="s">
        <v>1465</v>
      </c>
      <c r="F4087" s="202" t="s">
        <v>475</v>
      </c>
      <c r="G4087" s="253">
        <v>396</v>
      </c>
      <c r="H4087" s="361" t="s">
        <v>1400</v>
      </c>
      <c r="I4087" s="359" t="s">
        <v>1379</v>
      </c>
      <c r="J4087" s="358">
        <v>0</v>
      </c>
      <c r="K4087" s="359" t="s">
        <v>1391</v>
      </c>
      <c r="L4087" s="359" t="s">
        <v>1392</v>
      </c>
      <c r="M4087" s="368">
        <v>2010</v>
      </c>
      <c r="N4087" s="207" t="s">
        <v>1401</v>
      </c>
      <c r="O4087" s="203"/>
      <c r="P4087" t="str">
        <f t="shared" si="63"/>
        <v>Upper Mississippi River Bacteria TMDL-Rice Creek-(07010206-584)-E. coli</v>
      </c>
    </row>
    <row r="4088" spans="1:16" ht="27.95" hidden="1" customHeight="1" x14ac:dyDescent="0.25">
      <c r="A4088" s="203" t="s">
        <v>2124</v>
      </c>
      <c r="B4088" s="202" t="s">
        <v>691</v>
      </c>
      <c r="C4088" s="203" t="s">
        <v>1397</v>
      </c>
      <c r="D4088" s="202" t="s">
        <v>1464</v>
      </c>
      <c r="E4088" s="202" t="s">
        <v>1465</v>
      </c>
      <c r="F4088" s="202" t="s">
        <v>475</v>
      </c>
      <c r="G4088" s="253">
        <v>96.8</v>
      </c>
      <c r="H4088" s="361" t="s">
        <v>1400</v>
      </c>
      <c r="I4088" s="359" t="s">
        <v>1382</v>
      </c>
      <c r="J4088" s="210">
        <v>4.8000000000000001E-2</v>
      </c>
      <c r="K4088" s="359" t="s">
        <v>1391</v>
      </c>
      <c r="L4088" s="359" t="s">
        <v>1392</v>
      </c>
      <c r="M4088" s="368">
        <v>2010</v>
      </c>
      <c r="N4088" s="207" t="s">
        <v>1401</v>
      </c>
      <c r="O4088" s="203"/>
      <c r="P4088" t="str">
        <f t="shared" si="63"/>
        <v>Upper Mississippi River Bacteria TMDL-Rice Creek-(07010206-584)-E. coli</v>
      </c>
    </row>
    <row r="4089" spans="1:16" ht="27.95" hidden="1" customHeight="1" x14ac:dyDescent="0.25">
      <c r="A4089" s="203" t="s">
        <v>2124</v>
      </c>
      <c r="B4089" s="202" t="s">
        <v>691</v>
      </c>
      <c r="C4089" s="203" t="s">
        <v>1397</v>
      </c>
      <c r="D4089" s="202" t="s">
        <v>1464</v>
      </c>
      <c r="E4089" s="202" t="s">
        <v>1465</v>
      </c>
      <c r="F4089" s="202" t="s">
        <v>475</v>
      </c>
      <c r="G4089" s="253">
        <v>23.6</v>
      </c>
      <c r="H4089" s="361" t="s">
        <v>1400</v>
      </c>
      <c r="I4089" s="359" t="s">
        <v>1383</v>
      </c>
      <c r="J4089" s="358">
        <v>0.44</v>
      </c>
      <c r="K4089" s="359" t="s">
        <v>1391</v>
      </c>
      <c r="L4089" s="359" t="s">
        <v>1392</v>
      </c>
      <c r="M4089" s="368">
        <v>2010</v>
      </c>
      <c r="N4089" s="207" t="s">
        <v>1401</v>
      </c>
      <c r="O4089" s="203"/>
      <c r="P4089" t="str">
        <f t="shared" si="63"/>
        <v>Upper Mississippi River Bacteria TMDL-Rice Creek-(07010206-584)-E. coli</v>
      </c>
    </row>
    <row r="4090" spans="1:16" ht="27.95" hidden="1" customHeight="1" x14ac:dyDescent="0.25">
      <c r="A4090" s="203" t="s">
        <v>2124</v>
      </c>
      <c r="B4090" s="202" t="s">
        <v>691</v>
      </c>
      <c r="C4090" s="203" t="s">
        <v>1397</v>
      </c>
      <c r="D4090" s="202" t="s">
        <v>1464</v>
      </c>
      <c r="E4090" s="202" t="s">
        <v>1465</v>
      </c>
      <c r="F4090" s="202" t="s">
        <v>475</v>
      </c>
      <c r="G4090" s="253">
        <v>4.93</v>
      </c>
      <c r="H4090" s="361" t="s">
        <v>1400</v>
      </c>
      <c r="I4090" s="359" t="s">
        <v>1384</v>
      </c>
      <c r="J4090" s="359" t="s">
        <v>1402</v>
      </c>
      <c r="K4090" s="359" t="s">
        <v>1391</v>
      </c>
      <c r="L4090" s="359" t="s">
        <v>1392</v>
      </c>
      <c r="M4090" s="368">
        <v>2010</v>
      </c>
      <c r="N4090" s="207" t="s">
        <v>1401</v>
      </c>
      <c r="O4090" s="203"/>
      <c r="P4090" t="str">
        <f t="shared" si="63"/>
        <v>Upper Mississippi River Bacteria TMDL-Rice Creek-(07010206-584)-E. coli</v>
      </c>
    </row>
    <row r="4091" spans="1:16" ht="27.95" hidden="1" customHeight="1" x14ac:dyDescent="0.25">
      <c r="A4091" s="203" t="s">
        <v>2124</v>
      </c>
      <c r="B4091" s="202" t="s">
        <v>691</v>
      </c>
      <c r="C4091" s="203" t="s">
        <v>1397</v>
      </c>
      <c r="D4091" s="202" t="s">
        <v>1464</v>
      </c>
      <c r="E4091" s="202" t="s">
        <v>1465</v>
      </c>
      <c r="F4091" s="202" t="s">
        <v>475</v>
      </c>
      <c r="G4091" s="253">
        <v>1.75</v>
      </c>
      <c r="H4091" s="361" t="s">
        <v>1400</v>
      </c>
      <c r="I4091" s="359" t="s">
        <v>1385</v>
      </c>
      <c r="J4091" s="359" t="s">
        <v>1402</v>
      </c>
      <c r="K4091" s="359" t="s">
        <v>1391</v>
      </c>
      <c r="L4091" s="359" t="s">
        <v>1392</v>
      </c>
      <c r="M4091" s="368">
        <v>2010</v>
      </c>
      <c r="N4091" s="207" t="s">
        <v>1401</v>
      </c>
      <c r="O4091" s="203"/>
      <c r="P4091" t="str">
        <f t="shared" si="63"/>
        <v>Upper Mississippi River Bacteria TMDL-Rice Creek-(07010206-584)-E. coli</v>
      </c>
    </row>
    <row r="4092" spans="1:16" ht="27.95" hidden="1" customHeight="1" x14ac:dyDescent="0.25">
      <c r="A4092" s="203" t="s">
        <v>2125</v>
      </c>
      <c r="B4092" s="202" t="s">
        <v>2422</v>
      </c>
      <c r="C4092" s="203" t="s">
        <v>1403</v>
      </c>
      <c r="D4092" s="202" t="s">
        <v>1404</v>
      </c>
      <c r="E4092" s="202" t="s">
        <v>1405</v>
      </c>
      <c r="F4092" s="202" t="s">
        <v>475</v>
      </c>
      <c r="G4092" s="253">
        <v>154</v>
      </c>
      <c r="H4092" s="361" t="s">
        <v>1406</v>
      </c>
      <c r="I4092" s="359" t="s">
        <v>1407</v>
      </c>
      <c r="J4092" s="359" t="s">
        <v>1380</v>
      </c>
      <c r="K4092" s="359" t="s">
        <v>22</v>
      </c>
      <c r="L4092" s="359" t="s">
        <v>1408</v>
      </c>
      <c r="M4092" s="368" t="s">
        <v>1407</v>
      </c>
      <c r="N4092" s="205">
        <v>42486</v>
      </c>
      <c r="O4092" s="203"/>
      <c r="P4092" t="str">
        <f t="shared" si="63"/>
        <v>South Metro Mississippi TSS TMDL-Mississippi River-(07040001-531)-TSS</v>
      </c>
    </row>
    <row r="4093" spans="1:16" ht="27.95" hidden="1" customHeight="1" x14ac:dyDescent="0.25">
      <c r="A4093" s="203" t="s">
        <v>2126</v>
      </c>
      <c r="B4093" s="202" t="s">
        <v>585</v>
      </c>
      <c r="C4093" s="203" t="s">
        <v>1580</v>
      </c>
      <c r="D4093" s="202" t="s">
        <v>1602</v>
      </c>
      <c r="E4093" s="202" t="s">
        <v>1603</v>
      </c>
      <c r="F4093" s="202" t="s">
        <v>475</v>
      </c>
      <c r="G4093" s="253">
        <v>35.799999999999997</v>
      </c>
      <c r="H4093" s="361" t="s">
        <v>527</v>
      </c>
      <c r="I4093" s="359" t="s">
        <v>1407</v>
      </c>
      <c r="J4093" s="358">
        <v>0</v>
      </c>
      <c r="K4093" s="359" t="s">
        <v>1582</v>
      </c>
      <c r="L4093" s="359" t="s">
        <v>1392</v>
      </c>
      <c r="M4093" s="368">
        <v>2008</v>
      </c>
      <c r="N4093" s="205">
        <v>40851</v>
      </c>
      <c r="O4093" s="203"/>
      <c r="P4093" t="str">
        <f t="shared" si="63"/>
        <v>Shingle Creek and Bass Creek Biota and DO TMDLs-Bass Creek-(07010206-527)-Nitrogenous Biological Oxygen Demand</v>
      </c>
    </row>
    <row r="4094" spans="1:16" ht="27.95" hidden="1" customHeight="1" x14ac:dyDescent="0.25">
      <c r="A4094" s="203" t="s">
        <v>2126</v>
      </c>
      <c r="B4094" s="202" t="s">
        <v>585</v>
      </c>
      <c r="C4094" s="203" t="s">
        <v>1403</v>
      </c>
      <c r="D4094" s="202" t="s">
        <v>1404</v>
      </c>
      <c r="E4094" s="202" t="s">
        <v>1405</v>
      </c>
      <c r="F4094" s="202" t="s">
        <v>475</v>
      </c>
      <c r="G4094" s="253">
        <v>154</v>
      </c>
      <c r="H4094" s="361" t="s">
        <v>1406</v>
      </c>
      <c r="I4094" s="359" t="s">
        <v>1407</v>
      </c>
      <c r="J4094" s="208">
        <v>0</v>
      </c>
      <c r="K4094" s="359" t="s">
        <v>22</v>
      </c>
      <c r="L4094" s="359" t="s">
        <v>1408</v>
      </c>
      <c r="M4094" s="368" t="s">
        <v>1407</v>
      </c>
      <c r="N4094" s="205">
        <v>42486</v>
      </c>
      <c r="O4094" s="203"/>
      <c r="P4094" t="str">
        <f t="shared" si="63"/>
        <v>South Metro Mississippi TSS TMDL-Mississippi River-(07040001-531)-TSS</v>
      </c>
    </row>
    <row r="4095" spans="1:16" ht="27.95" hidden="1" customHeight="1" x14ac:dyDescent="0.25">
      <c r="A4095" s="203" t="s">
        <v>2126</v>
      </c>
      <c r="B4095" s="202" t="s">
        <v>585</v>
      </c>
      <c r="C4095" s="203" t="s">
        <v>1397</v>
      </c>
      <c r="D4095" s="202" t="s">
        <v>583</v>
      </c>
      <c r="E4095" s="202" t="s">
        <v>1584</v>
      </c>
      <c r="F4095" s="202" t="s">
        <v>475</v>
      </c>
      <c r="G4095" s="253">
        <v>202</v>
      </c>
      <c r="H4095" s="361" t="s">
        <v>1400</v>
      </c>
      <c r="I4095" s="359" t="s">
        <v>1379</v>
      </c>
      <c r="J4095" s="358">
        <v>0.61</v>
      </c>
      <c r="K4095" s="359" t="s">
        <v>1391</v>
      </c>
      <c r="L4095" s="359" t="s">
        <v>1392</v>
      </c>
      <c r="M4095" s="368">
        <v>2010</v>
      </c>
      <c r="N4095" s="207" t="s">
        <v>1401</v>
      </c>
      <c r="O4095" s="203"/>
      <c r="P4095" t="str">
        <f t="shared" si="63"/>
        <v>Upper Mississippi River Bacteria TMDL-Shingle Creek (County Ditch 13)-(07010206-506)-E. coli</v>
      </c>
    </row>
    <row r="4096" spans="1:16" ht="27.95" hidden="1" customHeight="1" x14ac:dyDescent="0.25">
      <c r="A4096" s="203" t="s">
        <v>2126</v>
      </c>
      <c r="B4096" s="202" t="s">
        <v>585</v>
      </c>
      <c r="C4096" s="203" t="s">
        <v>1397</v>
      </c>
      <c r="D4096" s="202" t="s">
        <v>583</v>
      </c>
      <c r="E4096" s="202" t="s">
        <v>1584</v>
      </c>
      <c r="F4096" s="202" t="s">
        <v>475</v>
      </c>
      <c r="G4096" s="253">
        <v>68.400000000000006</v>
      </c>
      <c r="H4096" s="361" t="s">
        <v>1400</v>
      </c>
      <c r="I4096" s="359" t="s">
        <v>1382</v>
      </c>
      <c r="J4096" s="358">
        <v>0.43</v>
      </c>
      <c r="K4096" s="359" t="s">
        <v>1391</v>
      </c>
      <c r="L4096" s="359" t="s">
        <v>1392</v>
      </c>
      <c r="M4096" s="368">
        <v>2010</v>
      </c>
      <c r="N4096" s="207" t="s">
        <v>1401</v>
      </c>
      <c r="O4096" s="203"/>
      <c r="P4096" t="str">
        <f t="shared" si="63"/>
        <v>Upper Mississippi River Bacteria TMDL-Shingle Creek (County Ditch 13)-(07010206-506)-E. coli</v>
      </c>
    </row>
    <row r="4097" spans="1:16" ht="27.95" hidden="1" customHeight="1" x14ac:dyDescent="0.25">
      <c r="A4097" s="203" t="s">
        <v>2126</v>
      </c>
      <c r="B4097" s="202" t="s">
        <v>585</v>
      </c>
      <c r="C4097" s="203" t="s">
        <v>1397</v>
      </c>
      <c r="D4097" s="202" t="s">
        <v>583</v>
      </c>
      <c r="E4097" s="202" t="s">
        <v>1584</v>
      </c>
      <c r="F4097" s="202" t="s">
        <v>475</v>
      </c>
      <c r="G4097" s="253">
        <v>22.9</v>
      </c>
      <c r="H4097" s="361" t="s">
        <v>1400</v>
      </c>
      <c r="I4097" s="359" t="s">
        <v>1383</v>
      </c>
      <c r="J4097" s="358">
        <v>0.69</v>
      </c>
      <c r="K4097" s="359" t="s">
        <v>1391</v>
      </c>
      <c r="L4097" s="359" t="s">
        <v>1392</v>
      </c>
      <c r="M4097" s="368">
        <v>2010</v>
      </c>
      <c r="N4097" s="207" t="s">
        <v>1401</v>
      </c>
      <c r="O4097" s="203"/>
      <c r="P4097" t="str">
        <f t="shared" si="63"/>
        <v>Upper Mississippi River Bacteria TMDL-Shingle Creek (County Ditch 13)-(07010206-506)-E. coli</v>
      </c>
    </row>
    <row r="4098" spans="1:16" ht="27.95" hidden="1" customHeight="1" x14ac:dyDescent="0.25">
      <c r="A4098" s="203" t="s">
        <v>2126</v>
      </c>
      <c r="B4098" s="202" t="s">
        <v>585</v>
      </c>
      <c r="C4098" s="203" t="s">
        <v>1397</v>
      </c>
      <c r="D4098" s="202" t="s">
        <v>583</v>
      </c>
      <c r="E4098" s="202" t="s">
        <v>1584</v>
      </c>
      <c r="F4098" s="202" t="s">
        <v>475</v>
      </c>
      <c r="G4098" s="253">
        <v>8.19</v>
      </c>
      <c r="H4098" s="361" t="s">
        <v>1400</v>
      </c>
      <c r="I4098" s="359" t="s">
        <v>1384</v>
      </c>
      <c r="J4098" s="358">
        <v>0.13</v>
      </c>
      <c r="K4098" s="359" t="s">
        <v>1391</v>
      </c>
      <c r="L4098" s="359" t="s">
        <v>1392</v>
      </c>
      <c r="M4098" s="368">
        <v>2010</v>
      </c>
      <c r="N4098" s="207" t="s">
        <v>1401</v>
      </c>
      <c r="O4098" s="203"/>
      <c r="P4098" t="str">
        <f t="shared" si="63"/>
        <v>Upper Mississippi River Bacteria TMDL-Shingle Creek (County Ditch 13)-(07010206-506)-E. coli</v>
      </c>
    </row>
    <row r="4099" spans="1:16" ht="27.95" hidden="1" customHeight="1" x14ac:dyDescent="0.25">
      <c r="A4099" s="203" t="s">
        <v>2126</v>
      </c>
      <c r="B4099" s="202" t="s">
        <v>585</v>
      </c>
      <c r="C4099" s="203" t="s">
        <v>1397</v>
      </c>
      <c r="D4099" s="202" t="s">
        <v>583</v>
      </c>
      <c r="E4099" s="202" t="s">
        <v>1584</v>
      </c>
      <c r="F4099" s="202" t="s">
        <v>475</v>
      </c>
      <c r="G4099" s="253">
        <v>1.33</v>
      </c>
      <c r="H4099" s="361" t="s">
        <v>1400</v>
      </c>
      <c r="I4099" s="359" t="s">
        <v>1385</v>
      </c>
      <c r="J4099" s="358">
        <v>0.68</v>
      </c>
      <c r="K4099" s="359" t="s">
        <v>1391</v>
      </c>
      <c r="L4099" s="359" t="s">
        <v>1392</v>
      </c>
      <c r="M4099" s="368">
        <v>2010</v>
      </c>
      <c r="N4099" s="207" t="s">
        <v>1401</v>
      </c>
      <c r="O4099" s="203"/>
      <c r="P4099" t="str">
        <f t="shared" ref="P4099:P4162" si="64">CONCATENATE(C4099, "-", E4099, "-","(", D4099,")", "-",K4099)</f>
        <v>Upper Mississippi River Bacteria TMDL-Shingle Creek (County Ditch 13)-(07010206-506)-E. coli</v>
      </c>
    </row>
    <row r="4100" spans="1:16" ht="27.95" hidden="1" customHeight="1" x14ac:dyDescent="0.25">
      <c r="A4100" s="203" t="s">
        <v>2128</v>
      </c>
      <c r="B4100" s="202" t="s">
        <v>2424</v>
      </c>
      <c r="C4100" s="203" t="s">
        <v>1556</v>
      </c>
      <c r="D4100" s="202" t="s">
        <v>641</v>
      </c>
      <c r="E4100" s="202" t="s">
        <v>1557</v>
      </c>
      <c r="F4100" s="202" t="s">
        <v>475</v>
      </c>
      <c r="G4100" s="253">
        <v>42.2</v>
      </c>
      <c r="H4100" s="361" t="s">
        <v>1414</v>
      </c>
      <c r="I4100" s="359" t="s">
        <v>1407</v>
      </c>
      <c r="J4100" s="358">
        <v>0.3</v>
      </c>
      <c r="K4100" s="359" t="s">
        <v>1113</v>
      </c>
      <c r="L4100" s="359" t="s">
        <v>1392</v>
      </c>
      <c r="M4100" s="368">
        <v>1988</v>
      </c>
      <c r="N4100" s="207" t="s">
        <v>1558</v>
      </c>
      <c r="O4100" s="203"/>
      <c r="P4100" t="str">
        <f t="shared" si="64"/>
        <v>Lower Minnesota River - Dissolved Oxygen-Minnesota River-(07020012-505)-TP</v>
      </c>
    </row>
    <row r="4101" spans="1:16" ht="27.95" hidden="1" customHeight="1" x14ac:dyDescent="0.25">
      <c r="A4101" s="203" t="s">
        <v>2128</v>
      </c>
      <c r="B4101" s="203" t="s">
        <v>2424</v>
      </c>
      <c r="C4101" s="203" t="s">
        <v>1559</v>
      </c>
      <c r="D4101" s="203" t="s">
        <v>1560</v>
      </c>
      <c r="E4101" s="203" t="s">
        <v>1430</v>
      </c>
      <c r="F4101" s="203" t="s">
        <v>505</v>
      </c>
      <c r="G4101" s="257">
        <v>1.93</v>
      </c>
      <c r="H4101" s="361" t="s">
        <v>1400</v>
      </c>
      <c r="I4101" s="361" t="s">
        <v>1379</v>
      </c>
      <c r="J4101" s="275">
        <v>0.95</v>
      </c>
      <c r="K4101" s="361" t="s">
        <v>1391</v>
      </c>
      <c r="L4101" s="361" t="s">
        <v>1392</v>
      </c>
      <c r="M4101" s="370">
        <v>2010</v>
      </c>
      <c r="N4101" s="207">
        <v>43881</v>
      </c>
      <c r="O4101" s="223" t="s">
        <v>1561</v>
      </c>
      <c r="P4101" t="str">
        <f t="shared" si="64"/>
        <v>Minnesota River - Mankato WRAPS 2013-Unnamed ditch-(07020007-598)-E. coli</v>
      </c>
    </row>
    <row r="4102" spans="1:16" ht="27.95" hidden="1" customHeight="1" x14ac:dyDescent="0.25">
      <c r="A4102" s="203" t="s">
        <v>2128</v>
      </c>
      <c r="B4102" s="203" t="s">
        <v>2424</v>
      </c>
      <c r="C4102" s="203" t="s">
        <v>1559</v>
      </c>
      <c r="D4102" s="203" t="s">
        <v>1560</v>
      </c>
      <c r="E4102" s="203" t="s">
        <v>1430</v>
      </c>
      <c r="F4102" s="203" t="s">
        <v>505</v>
      </c>
      <c r="G4102" s="257">
        <v>0.39</v>
      </c>
      <c r="H4102" s="361" t="s">
        <v>1400</v>
      </c>
      <c r="I4102" s="361" t="s">
        <v>1382</v>
      </c>
      <c r="J4102" s="275">
        <v>0.95</v>
      </c>
      <c r="K4102" s="361" t="s">
        <v>1391</v>
      </c>
      <c r="L4102" s="361" t="s">
        <v>1392</v>
      </c>
      <c r="M4102" s="370">
        <v>2010</v>
      </c>
      <c r="N4102" s="207">
        <v>43881</v>
      </c>
      <c r="O4102" s="223" t="s">
        <v>1561</v>
      </c>
      <c r="P4102" t="str">
        <f t="shared" si="64"/>
        <v>Minnesota River - Mankato WRAPS 2013-Unnamed ditch-(07020007-598)-E. coli</v>
      </c>
    </row>
    <row r="4103" spans="1:16" ht="27.95" hidden="1" customHeight="1" x14ac:dyDescent="0.25">
      <c r="A4103" s="203" t="s">
        <v>2128</v>
      </c>
      <c r="B4103" s="203" t="s">
        <v>2424</v>
      </c>
      <c r="C4103" s="203" t="s">
        <v>1559</v>
      </c>
      <c r="D4103" s="203" t="s">
        <v>1560</v>
      </c>
      <c r="E4103" s="203" t="s">
        <v>1430</v>
      </c>
      <c r="F4103" s="203" t="s">
        <v>505</v>
      </c>
      <c r="G4103" s="257">
        <v>0.12</v>
      </c>
      <c r="H4103" s="361" t="s">
        <v>1400</v>
      </c>
      <c r="I4103" s="361" t="s">
        <v>1383</v>
      </c>
      <c r="J4103" s="275">
        <v>0.95</v>
      </c>
      <c r="K4103" s="361" t="s">
        <v>1391</v>
      </c>
      <c r="L4103" s="361" t="s">
        <v>1392</v>
      </c>
      <c r="M4103" s="370">
        <v>2010</v>
      </c>
      <c r="N4103" s="207">
        <v>43881</v>
      </c>
      <c r="O4103" s="223" t="s">
        <v>1561</v>
      </c>
      <c r="P4103" t="str">
        <f t="shared" si="64"/>
        <v>Minnesota River - Mankato WRAPS 2013-Unnamed ditch-(07020007-598)-E. coli</v>
      </c>
    </row>
    <row r="4104" spans="1:16" ht="27.95" hidden="1" customHeight="1" x14ac:dyDescent="0.25">
      <c r="A4104" s="203" t="s">
        <v>2128</v>
      </c>
      <c r="B4104" s="203" t="s">
        <v>2424</v>
      </c>
      <c r="C4104" s="203" t="s">
        <v>1559</v>
      </c>
      <c r="D4104" s="203" t="s">
        <v>1560</v>
      </c>
      <c r="E4104" s="203" t="s">
        <v>1430</v>
      </c>
      <c r="F4104" s="203" t="s">
        <v>505</v>
      </c>
      <c r="G4104" s="257">
        <v>0.03</v>
      </c>
      <c r="H4104" s="361" t="s">
        <v>1400</v>
      </c>
      <c r="I4104" s="361" t="s">
        <v>1384</v>
      </c>
      <c r="J4104" s="275">
        <v>0.95</v>
      </c>
      <c r="K4104" s="361" t="s">
        <v>1391</v>
      </c>
      <c r="L4104" s="361" t="s">
        <v>1392</v>
      </c>
      <c r="M4104" s="370">
        <v>2010</v>
      </c>
      <c r="N4104" s="207">
        <v>43881</v>
      </c>
      <c r="O4104" s="223" t="s">
        <v>1561</v>
      </c>
      <c r="P4104" t="str">
        <f t="shared" si="64"/>
        <v>Minnesota River - Mankato WRAPS 2013-Unnamed ditch-(07020007-598)-E. coli</v>
      </c>
    </row>
    <row r="4105" spans="1:16" ht="27.95" hidden="1" customHeight="1" x14ac:dyDescent="0.25">
      <c r="A4105" s="203" t="s">
        <v>2128</v>
      </c>
      <c r="B4105" s="203" t="s">
        <v>2424</v>
      </c>
      <c r="C4105" s="203" t="s">
        <v>1559</v>
      </c>
      <c r="D4105" s="203" t="s">
        <v>1560</v>
      </c>
      <c r="E4105" s="203" t="s">
        <v>1430</v>
      </c>
      <c r="F4105" s="203" t="s">
        <v>505</v>
      </c>
      <c r="G4105" s="257" t="s">
        <v>515</v>
      </c>
      <c r="H4105" s="361" t="s">
        <v>1400</v>
      </c>
      <c r="I4105" s="361" t="s">
        <v>1385</v>
      </c>
      <c r="J4105" s="275">
        <v>0.95</v>
      </c>
      <c r="K4105" s="361" t="s">
        <v>1391</v>
      </c>
      <c r="L4105" s="361" t="s">
        <v>1392</v>
      </c>
      <c r="M4105" s="370">
        <v>2010</v>
      </c>
      <c r="N4105" s="207">
        <v>43881</v>
      </c>
      <c r="O4105" s="223" t="s">
        <v>1561</v>
      </c>
      <c r="P4105" t="str">
        <f t="shared" si="64"/>
        <v>Minnesota River - Mankato WRAPS 2013-Unnamed ditch-(07020007-598)-E. coli</v>
      </c>
    </row>
    <row r="4106" spans="1:16" ht="27.95" hidden="1" customHeight="1" x14ac:dyDescent="0.25">
      <c r="A4106" s="203" t="s">
        <v>2128</v>
      </c>
      <c r="B4106" s="202" t="s">
        <v>2424</v>
      </c>
      <c r="C4106" s="203" t="s">
        <v>1568</v>
      </c>
      <c r="D4106" s="202" t="s">
        <v>1569</v>
      </c>
      <c r="E4106" s="202" t="s">
        <v>1557</v>
      </c>
      <c r="F4106" s="202" t="s">
        <v>475</v>
      </c>
      <c r="G4106" s="253">
        <v>108</v>
      </c>
      <c r="H4106" s="361" t="s">
        <v>1400</v>
      </c>
      <c r="I4106" s="359" t="s">
        <v>1379</v>
      </c>
      <c r="J4106" s="274">
        <v>0.38</v>
      </c>
      <c r="K4106" s="359" t="s">
        <v>1391</v>
      </c>
      <c r="L4106" s="359" t="s">
        <v>1392</v>
      </c>
      <c r="M4106" s="368">
        <v>2010</v>
      </c>
      <c r="N4106" s="205">
        <v>43627</v>
      </c>
      <c r="O4106" s="203" t="s">
        <v>1537</v>
      </c>
      <c r="P4106" t="str">
        <f t="shared" si="64"/>
        <v>MN River E. Coli TMDL-Minnesota River-(07020007-723)-E. coli</v>
      </c>
    </row>
    <row r="4107" spans="1:16" ht="27.95" hidden="1" customHeight="1" x14ac:dyDescent="0.25">
      <c r="A4107" s="203" t="s">
        <v>2128</v>
      </c>
      <c r="B4107" s="202" t="s">
        <v>2424</v>
      </c>
      <c r="C4107" s="203" t="s">
        <v>1568</v>
      </c>
      <c r="D4107" s="202" t="s">
        <v>1569</v>
      </c>
      <c r="E4107" s="202" t="s">
        <v>1557</v>
      </c>
      <c r="F4107" s="202" t="s">
        <v>475</v>
      </c>
      <c r="G4107" s="253">
        <v>21</v>
      </c>
      <c r="H4107" s="361" t="s">
        <v>1400</v>
      </c>
      <c r="I4107" s="359" t="s">
        <v>1382</v>
      </c>
      <c r="J4107" s="274">
        <v>0.38</v>
      </c>
      <c r="K4107" s="359" t="s">
        <v>1391</v>
      </c>
      <c r="L4107" s="359" t="s">
        <v>1392</v>
      </c>
      <c r="M4107" s="368">
        <v>2010</v>
      </c>
      <c r="N4107" s="205">
        <v>43627</v>
      </c>
      <c r="O4107" s="203" t="s">
        <v>1537</v>
      </c>
      <c r="P4107" t="str">
        <f t="shared" si="64"/>
        <v>MN River E. Coli TMDL-Minnesota River-(07020007-723)-E. coli</v>
      </c>
    </row>
    <row r="4108" spans="1:16" ht="27.95" hidden="1" customHeight="1" x14ac:dyDescent="0.25">
      <c r="A4108" s="203" t="s">
        <v>2128</v>
      </c>
      <c r="B4108" s="202" t="s">
        <v>2424</v>
      </c>
      <c r="C4108" s="203" t="s">
        <v>1568</v>
      </c>
      <c r="D4108" s="202" t="s">
        <v>1569</v>
      </c>
      <c r="E4108" s="202" t="s">
        <v>1557</v>
      </c>
      <c r="F4108" s="202" t="s">
        <v>475</v>
      </c>
      <c r="G4108" s="253">
        <v>3.6</v>
      </c>
      <c r="H4108" s="361" t="s">
        <v>1400</v>
      </c>
      <c r="I4108" s="359" t="s">
        <v>1383</v>
      </c>
      <c r="J4108" s="274">
        <v>0.38</v>
      </c>
      <c r="K4108" s="359" t="s">
        <v>1391</v>
      </c>
      <c r="L4108" s="359" t="s">
        <v>1392</v>
      </c>
      <c r="M4108" s="368">
        <v>2010</v>
      </c>
      <c r="N4108" s="205">
        <v>43627</v>
      </c>
      <c r="O4108" s="203" t="s">
        <v>1537</v>
      </c>
      <c r="P4108" t="str">
        <f t="shared" si="64"/>
        <v>MN River E. Coli TMDL-Minnesota River-(07020007-723)-E. coli</v>
      </c>
    </row>
    <row r="4109" spans="1:16" ht="27.95" hidden="1" customHeight="1" x14ac:dyDescent="0.25">
      <c r="A4109" s="203" t="s">
        <v>2128</v>
      </c>
      <c r="B4109" s="202" t="s">
        <v>2424</v>
      </c>
      <c r="C4109" s="203" t="s">
        <v>1568</v>
      </c>
      <c r="D4109" s="202" t="s">
        <v>1569</v>
      </c>
      <c r="E4109" s="202" t="s">
        <v>1557</v>
      </c>
      <c r="F4109" s="202" t="s">
        <v>475</v>
      </c>
      <c r="G4109" s="253">
        <v>0.45</v>
      </c>
      <c r="H4109" s="361" t="s">
        <v>1400</v>
      </c>
      <c r="I4109" s="359" t="s">
        <v>1384</v>
      </c>
      <c r="J4109" s="274">
        <v>0.38</v>
      </c>
      <c r="K4109" s="359" t="s">
        <v>1391</v>
      </c>
      <c r="L4109" s="359" t="s">
        <v>1392</v>
      </c>
      <c r="M4109" s="368">
        <v>2010</v>
      </c>
      <c r="N4109" s="205">
        <v>43627</v>
      </c>
      <c r="O4109" s="203" t="s">
        <v>1537</v>
      </c>
      <c r="P4109" t="str">
        <f t="shared" si="64"/>
        <v>MN River E. Coli TMDL-Minnesota River-(07020007-723)-E. coli</v>
      </c>
    </row>
    <row r="4110" spans="1:16" ht="27.95" hidden="1" customHeight="1" x14ac:dyDescent="0.25">
      <c r="A4110" s="203" t="s">
        <v>2128</v>
      </c>
      <c r="B4110" s="202" t="s">
        <v>2424</v>
      </c>
      <c r="C4110" s="203" t="s">
        <v>1568</v>
      </c>
      <c r="D4110" s="202" t="s">
        <v>1569</v>
      </c>
      <c r="E4110" s="202" t="s">
        <v>1557</v>
      </c>
      <c r="F4110" s="202" t="s">
        <v>475</v>
      </c>
      <c r="G4110" s="253">
        <v>1</v>
      </c>
      <c r="H4110" s="361" t="s">
        <v>1400</v>
      </c>
      <c r="I4110" s="359" t="s">
        <v>1385</v>
      </c>
      <c r="J4110" s="274">
        <v>0.38</v>
      </c>
      <c r="K4110" s="359" t="s">
        <v>1391</v>
      </c>
      <c r="L4110" s="359" t="s">
        <v>1392</v>
      </c>
      <c r="M4110" s="368">
        <v>2010</v>
      </c>
      <c r="N4110" s="205">
        <v>43627</v>
      </c>
      <c r="O4110" s="203" t="s">
        <v>1537</v>
      </c>
      <c r="P4110" t="str">
        <f t="shared" si="64"/>
        <v>MN River E. Coli TMDL-Minnesota River-(07020007-723)-E. coli</v>
      </c>
    </row>
    <row r="4111" spans="1:16" ht="27.95" hidden="1" customHeight="1" x14ac:dyDescent="0.25">
      <c r="A4111" s="203" t="s">
        <v>2570</v>
      </c>
      <c r="B4111" s="202" t="s">
        <v>2424</v>
      </c>
      <c r="C4111" s="203" t="s">
        <v>1403</v>
      </c>
      <c r="D4111" s="202" t="s">
        <v>1404</v>
      </c>
      <c r="E4111" s="202" t="s">
        <v>1405</v>
      </c>
      <c r="F4111" s="202" t="s">
        <v>475</v>
      </c>
      <c r="G4111" s="253">
        <v>154</v>
      </c>
      <c r="H4111" s="361" t="s">
        <v>1406</v>
      </c>
      <c r="I4111" s="359" t="s">
        <v>1407</v>
      </c>
      <c r="J4111" s="359" t="s">
        <v>1380</v>
      </c>
      <c r="K4111" s="359" t="s">
        <v>22</v>
      </c>
      <c r="L4111" s="359" t="s">
        <v>1408</v>
      </c>
      <c r="M4111" s="368" t="s">
        <v>1407</v>
      </c>
      <c r="N4111" s="205">
        <v>42530</v>
      </c>
      <c r="O4111" s="203"/>
      <c r="P4111" t="str">
        <f t="shared" si="64"/>
        <v>South Metro Mississippi TSS TMDL-Mississippi River-(07040001-531)-TSS</v>
      </c>
    </row>
    <row r="4112" spans="1:16" ht="27.95" hidden="1" customHeight="1" x14ac:dyDescent="0.25">
      <c r="A4112" s="203" t="s">
        <v>2127</v>
      </c>
      <c r="B4112" s="202" t="s">
        <v>2423</v>
      </c>
      <c r="C4112" s="203" t="s">
        <v>1774</v>
      </c>
      <c r="D4112" s="202" t="s">
        <v>1775</v>
      </c>
      <c r="E4112" s="202" t="s">
        <v>1776</v>
      </c>
      <c r="F4112" s="202" t="s">
        <v>505</v>
      </c>
      <c r="G4112" s="260">
        <v>38</v>
      </c>
      <c r="H4112" s="361" t="s">
        <v>1777</v>
      </c>
      <c r="I4112" s="359" t="s">
        <v>1379</v>
      </c>
      <c r="J4112" s="359" t="s">
        <v>1380</v>
      </c>
      <c r="K4112" s="359" t="s">
        <v>1778</v>
      </c>
      <c r="L4112" s="359" t="s">
        <v>1392</v>
      </c>
      <c r="M4112" s="368">
        <v>2008</v>
      </c>
      <c r="N4112" s="205">
        <v>43109</v>
      </c>
      <c r="O4112" s="203"/>
      <c r="P4112" t="str">
        <f t="shared" si="64"/>
        <v>Miller Creek TMDL (Lake Superior Basin)-Miller Creek-(04010201-512)-Temperature</v>
      </c>
    </row>
    <row r="4113" spans="1:16" ht="27.95" hidden="1" customHeight="1" x14ac:dyDescent="0.25">
      <c r="A4113" s="203" t="s">
        <v>2127</v>
      </c>
      <c r="B4113" s="202" t="s">
        <v>2423</v>
      </c>
      <c r="C4113" s="203" t="s">
        <v>1774</v>
      </c>
      <c r="D4113" s="202" t="s">
        <v>1775</v>
      </c>
      <c r="E4113" s="202" t="s">
        <v>1776</v>
      </c>
      <c r="F4113" s="202" t="s">
        <v>505</v>
      </c>
      <c r="G4113" s="260">
        <v>8.1999999999999993</v>
      </c>
      <c r="H4113" s="361" t="s">
        <v>1777</v>
      </c>
      <c r="I4113" s="359" t="s">
        <v>1382</v>
      </c>
      <c r="J4113" s="359" t="s">
        <v>1380</v>
      </c>
      <c r="K4113" s="359" t="s">
        <v>1778</v>
      </c>
      <c r="L4113" s="359" t="s">
        <v>1392</v>
      </c>
      <c r="M4113" s="368">
        <v>2008</v>
      </c>
      <c r="N4113" s="205">
        <v>43109</v>
      </c>
      <c r="O4113" s="203"/>
      <c r="P4113" t="str">
        <f t="shared" si="64"/>
        <v>Miller Creek TMDL (Lake Superior Basin)-Miller Creek-(04010201-512)-Temperature</v>
      </c>
    </row>
    <row r="4114" spans="1:16" ht="27.95" hidden="1" customHeight="1" x14ac:dyDescent="0.25">
      <c r="A4114" s="203" t="s">
        <v>2127</v>
      </c>
      <c r="B4114" s="202" t="s">
        <v>2423</v>
      </c>
      <c r="C4114" s="203" t="s">
        <v>1774</v>
      </c>
      <c r="D4114" s="202" t="s">
        <v>1775</v>
      </c>
      <c r="E4114" s="202" t="s">
        <v>1776</v>
      </c>
      <c r="F4114" s="202" t="s">
        <v>505</v>
      </c>
      <c r="G4114" s="260">
        <v>2.8</v>
      </c>
      <c r="H4114" s="361" t="s">
        <v>1777</v>
      </c>
      <c r="I4114" s="359" t="s">
        <v>1383</v>
      </c>
      <c r="J4114" s="359" t="s">
        <v>1380</v>
      </c>
      <c r="K4114" s="359" t="s">
        <v>1778</v>
      </c>
      <c r="L4114" s="359" t="s">
        <v>1392</v>
      </c>
      <c r="M4114" s="368">
        <v>2008</v>
      </c>
      <c r="N4114" s="205">
        <v>43109</v>
      </c>
      <c r="O4114" s="203"/>
      <c r="P4114" t="str">
        <f t="shared" si="64"/>
        <v>Miller Creek TMDL (Lake Superior Basin)-Miller Creek-(04010201-512)-Temperature</v>
      </c>
    </row>
    <row r="4115" spans="1:16" ht="27.95" hidden="1" customHeight="1" x14ac:dyDescent="0.25">
      <c r="A4115" s="203" t="s">
        <v>2127</v>
      </c>
      <c r="B4115" s="202" t="s">
        <v>2423</v>
      </c>
      <c r="C4115" s="203" t="s">
        <v>1774</v>
      </c>
      <c r="D4115" s="202" t="s">
        <v>1775</v>
      </c>
      <c r="E4115" s="202" t="s">
        <v>1776</v>
      </c>
      <c r="F4115" s="202" t="s">
        <v>505</v>
      </c>
      <c r="G4115" s="260">
        <v>0.87</v>
      </c>
      <c r="H4115" s="361" t="s">
        <v>1777</v>
      </c>
      <c r="I4115" s="359" t="s">
        <v>1384</v>
      </c>
      <c r="J4115" s="359" t="s">
        <v>1380</v>
      </c>
      <c r="K4115" s="359" t="s">
        <v>1778</v>
      </c>
      <c r="L4115" s="359" t="s">
        <v>1392</v>
      </c>
      <c r="M4115" s="368">
        <v>2008</v>
      </c>
      <c r="N4115" s="205">
        <v>43109</v>
      </c>
      <c r="O4115" s="203"/>
      <c r="P4115" t="str">
        <f t="shared" si="64"/>
        <v>Miller Creek TMDL (Lake Superior Basin)-Miller Creek-(04010201-512)-Temperature</v>
      </c>
    </row>
    <row r="4116" spans="1:16" ht="27.95" hidden="1" customHeight="1" x14ac:dyDescent="0.25">
      <c r="A4116" s="203" t="s">
        <v>2127</v>
      </c>
      <c r="B4116" s="202" t="s">
        <v>2423</v>
      </c>
      <c r="C4116" s="203" t="s">
        <v>1774</v>
      </c>
      <c r="D4116" s="202" t="s">
        <v>1775</v>
      </c>
      <c r="E4116" s="202" t="s">
        <v>1776</v>
      </c>
      <c r="F4116" s="202" t="s">
        <v>505</v>
      </c>
      <c r="G4116" s="260">
        <v>0.1</v>
      </c>
      <c r="H4116" s="361" t="s">
        <v>1777</v>
      </c>
      <c r="I4116" s="359" t="s">
        <v>1385</v>
      </c>
      <c r="J4116" s="359" t="s">
        <v>1380</v>
      </c>
      <c r="K4116" s="359" t="s">
        <v>1778</v>
      </c>
      <c r="L4116" s="359" t="s">
        <v>1392</v>
      </c>
      <c r="M4116" s="368">
        <v>2008</v>
      </c>
      <c r="N4116" s="205">
        <v>43109</v>
      </c>
      <c r="O4116" s="203"/>
      <c r="P4116" t="str">
        <f t="shared" si="64"/>
        <v>Miller Creek TMDL (Lake Superior Basin)-Miller Creek-(04010201-512)-Temperature</v>
      </c>
    </row>
    <row r="4117" spans="1:16" ht="27.95" hidden="1" customHeight="1" x14ac:dyDescent="0.25">
      <c r="A4117" s="203" t="s">
        <v>2127</v>
      </c>
      <c r="B4117" s="202" t="s">
        <v>2423</v>
      </c>
      <c r="C4117" s="203" t="s">
        <v>2485</v>
      </c>
      <c r="D4117" s="202" t="s">
        <v>1775</v>
      </c>
      <c r="E4117" s="202" t="s">
        <v>1776</v>
      </c>
      <c r="F4117" s="202" t="s">
        <v>505</v>
      </c>
      <c r="G4117" s="262">
        <v>0.55000000000000004</v>
      </c>
      <c r="H4117" s="361" t="s">
        <v>1390</v>
      </c>
      <c r="I4117" s="359" t="s">
        <v>1379</v>
      </c>
      <c r="J4117" s="358">
        <v>0.7</v>
      </c>
      <c r="K4117" s="359" t="s">
        <v>1391</v>
      </c>
      <c r="L4117" s="359" t="s">
        <v>1392</v>
      </c>
      <c r="M4117" s="368">
        <v>2011</v>
      </c>
      <c r="N4117" s="205"/>
      <c r="O4117" s="203" t="s">
        <v>2510</v>
      </c>
      <c r="P4117" t="str">
        <f t="shared" si="64"/>
        <v>Duluth Urban Area Streams (Lake Superior Basin)-Miller Creek-(04010201-512)-E. coli</v>
      </c>
    </row>
    <row r="4118" spans="1:16" ht="27.95" hidden="1" customHeight="1" x14ac:dyDescent="0.25">
      <c r="A4118" s="203" t="s">
        <v>2127</v>
      </c>
      <c r="B4118" s="202" t="s">
        <v>2423</v>
      </c>
      <c r="C4118" s="203" t="s">
        <v>2485</v>
      </c>
      <c r="D4118" s="202" t="s">
        <v>1775</v>
      </c>
      <c r="E4118" s="202" t="s">
        <v>1776</v>
      </c>
      <c r="F4118" s="202" t="s">
        <v>505</v>
      </c>
      <c r="G4118" s="262">
        <v>0.1</v>
      </c>
      <c r="H4118" s="361" t="s">
        <v>1390</v>
      </c>
      <c r="I4118" s="359" t="s">
        <v>1382</v>
      </c>
      <c r="J4118" s="358">
        <v>0.7</v>
      </c>
      <c r="K4118" s="359" t="s">
        <v>1391</v>
      </c>
      <c r="L4118" s="359" t="s">
        <v>1392</v>
      </c>
      <c r="M4118" s="368">
        <v>2011</v>
      </c>
      <c r="N4118" s="205"/>
      <c r="O4118" s="203" t="s">
        <v>2510</v>
      </c>
      <c r="P4118" t="str">
        <f t="shared" si="64"/>
        <v>Duluth Urban Area Streams (Lake Superior Basin)-Miller Creek-(04010201-512)-E. coli</v>
      </c>
    </row>
    <row r="4119" spans="1:16" ht="27.95" hidden="1" customHeight="1" x14ac:dyDescent="0.25">
      <c r="A4119" s="203" t="s">
        <v>2127</v>
      </c>
      <c r="B4119" s="202" t="s">
        <v>2423</v>
      </c>
      <c r="C4119" s="203" t="s">
        <v>2485</v>
      </c>
      <c r="D4119" s="202" t="s">
        <v>1775</v>
      </c>
      <c r="E4119" s="202" t="s">
        <v>1776</v>
      </c>
      <c r="F4119" s="202" t="s">
        <v>505</v>
      </c>
      <c r="G4119" s="262">
        <v>2.5000000000000001E-2</v>
      </c>
      <c r="H4119" s="361" t="s">
        <v>1390</v>
      </c>
      <c r="I4119" s="359" t="s">
        <v>1383</v>
      </c>
      <c r="J4119" s="358">
        <v>0.7</v>
      </c>
      <c r="K4119" s="359" t="s">
        <v>1391</v>
      </c>
      <c r="L4119" s="359" t="s">
        <v>1392</v>
      </c>
      <c r="M4119" s="368">
        <v>2011</v>
      </c>
      <c r="N4119" s="205"/>
      <c r="O4119" s="203" t="s">
        <v>2510</v>
      </c>
      <c r="P4119" t="str">
        <f t="shared" si="64"/>
        <v>Duluth Urban Area Streams (Lake Superior Basin)-Miller Creek-(04010201-512)-E. coli</v>
      </c>
    </row>
    <row r="4120" spans="1:16" ht="27.95" hidden="1" customHeight="1" x14ac:dyDescent="0.25">
      <c r="A4120" s="203" t="s">
        <v>2127</v>
      </c>
      <c r="B4120" s="202" t="s">
        <v>2423</v>
      </c>
      <c r="C4120" s="203" t="s">
        <v>2485</v>
      </c>
      <c r="D4120" s="202" t="s">
        <v>1775</v>
      </c>
      <c r="E4120" s="202" t="s">
        <v>1776</v>
      </c>
      <c r="F4120" s="202" t="s">
        <v>505</v>
      </c>
      <c r="G4120" s="262">
        <v>6.7000000000000002E-3</v>
      </c>
      <c r="H4120" s="361" t="s">
        <v>1390</v>
      </c>
      <c r="I4120" s="359" t="s">
        <v>1384</v>
      </c>
      <c r="J4120" s="358">
        <v>0.7</v>
      </c>
      <c r="K4120" s="359" t="s">
        <v>1391</v>
      </c>
      <c r="L4120" s="359" t="s">
        <v>1392</v>
      </c>
      <c r="M4120" s="368">
        <v>2011</v>
      </c>
      <c r="N4120" s="205"/>
      <c r="O4120" s="203" t="s">
        <v>2510</v>
      </c>
      <c r="P4120" t="str">
        <f t="shared" si="64"/>
        <v>Duluth Urban Area Streams (Lake Superior Basin)-Miller Creek-(04010201-512)-E. coli</v>
      </c>
    </row>
    <row r="4121" spans="1:16" ht="27.95" hidden="1" customHeight="1" x14ac:dyDescent="0.25">
      <c r="A4121" s="203" t="s">
        <v>2127</v>
      </c>
      <c r="B4121" s="202" t="s">
        <v>2423</v>
      </c>
      <c r="C4121" s="203" t="s">
        <v>2485</v>
      </c>
      <c r="D4121" s="202" t="s">
        <v>1775</v>
      </c>
      <c r="E4121" s="202" t="s">
        <v>1776</v>
      </c>
      <c r="F4121" s="202" t="s">
        <v>505</v>
      </c>
      <c r="G4121" s="262">
        <v>1.4E-3</v>
      </c>
      <c r="H4121" s="361" t="s">
        <v>1390</v>
      </c>
      <c r="I4121" s="359" t="s">
        <v>1385</v>
      </c>
      <c r="J4121" s="358">
        <v>0.7</v>
      </c>
      <c r="K4121" s="359" t="s">
        <v>1391</v>
      </c>
      <c r="L4121" s="359" t="s">
        <v>1392</v>
      </c>
      <c r="M4121" s="368">
        <v>2011</v>
      </c>
      <c r="N4121" s="205"/>
      <c r="O4121" s="203" t="s">
        <v>2510</v>
      </c>
      <c r="P4121" t="str">
        <f t="shared" si="64"/>
        <v>Duluth Urban Area Streams (Lake Superior Basin)-Miller Creek-(04010201-512)-E. coli</v>
      </c>
    </row>
    <row r="4122" spans="1:16" ht="27.95" hidden="1" customHeight="1" x14ac:dyDescent="0.25">
      <c r="A4122" s="203" t="s">
        <v>2129</v>
      </c>
      <c r="B4122" s="202" t="s">
        <v>627</v>
      </c>
      <c r="C4122" s="203" t="s">
        <v>1544</v>
      </c>
      <c r="D4122" s="203" t="s">
        <v>1545</v>
      </c>
      <c r="E4122" s="202" t="s">
        <v>1546</v>
      </c>
      <c r="F4122" s="202" t="s">
        <v>475</v>
      </c>
      <c r="G4122" s="253">
        <v>1885</v>
      </c>
      <c r="H4122" s="361" t="s">
        <v>1547</v>
      </c>
      <c r="I4122" s="359" t="s">
        <v>1407</v>
      </c>
      <c r="J4122" s="358">
        <v>0.62190000000000001</v>
      </c>
      <c r="K4122" s="359" t="s">
        <v>8</v>
      </c>
      <c r="L4122" s="359" t="s">
        <v>1408</v>
      </c>
      <c r="M4122" s="368">
        <v>2003</v>
      </c>
      <c r="N4122" s="205">
        <v>40511</v>
      </c>
      <c r="O4122" s="203"/>
      <c r="P4122" t="str">
        <f t="shared" si="64"/>
        <v>Nine Mile Creek Watershed Chloride TMDL-Ninemile Creek-(07020012-809 (previous waterbody ID: 07020012-518))-Chloride</v>
      </c>
    </row>
    <row r="4123" spans="1:16" ht="27.95" hidden="1" customHeight="1" x14ac:dyDescent="0.25">
      <c r="A4123" s="203" t="s">
        <v>2129</v>
      </c>
      <c r="B4123" s="202" t="s">
        <v>627</v>
      </c>
      <c r="C4123" s="203" t="s">
        <v>1544</v>
      </c>
      <c r="D4123" s="203" t="s">
        <v>1545</v>
      </c>
      <c r="E4123" s="202" t="s">
        <v>1546</v>
      </c>
      <c r="F4123" s="202" t="s">
        <v>475</v>
      </c>
      <c r="G4123" s="253">
        <v>5.1639999999999997</v>
      </c>
      <c r="H4123" s="361" t="s">
        <v>488</v>
      </c>
      <c r="I4123" s="359" t="s">
        <v>1407</v>
      </c>
      <c r="J4123" s="358">
        <v>0.62190000000000001</v>
      </c>
      <c r="K4123" s="359" t="s">
        <v>8</v>
      </c>
      <c r="L4123" s="359" t="s">
        <v>1392</v>
      </c>
      <c r="M4123" s="368">
        <v>2003</v>
      </c>
      <c r="N4123" s="205">
        <v>40511</v>
      </c>
      <c r="O4123" s="203"/>
      <c r="P4123" t="str">
        <f t="shared" si="64"/>
        <v>Nine Mile Creek Watershed Chloride TMDL-Ninemile Creek-(07020012-809 (previous waterbody ID: 07020012-518))-Chloride</v>
      </c>
    </row>
    <row r="4124" spans="1:16" ht="27.95" hidden="1" customHeight="1" x14ac:dyDescent="0.25">
      <c r="A4124" s="230" t="s">
        <v>2129</v>
      </c>
      <c r="B4124" s="202" t="s">
        <v>627</v>
      </c>
      <c r="C4124" s="203" t="s">
        <v>1403</v>
      </c>
      <c r="D4124" s="202" t="s">
        <v>1404</v>
      </c>
      <c r="E4124" s="202" t="s">
        <v>1405</v>
      </c>
      <c r="F4124" s="202" t="s">
        <v>475</v>
      </c>
      <c r="G4124" s="253">
        <v>154</v>
      </c>
      <c r="H4124" s="361" t="s">
        <v>1406</v>
      </c>
      <c r="I4124" s="359" t="s">
        <v>1407</v>
      </c>
      <c r="J4124" s="359" t="s">
        <v>1380</v>
      </c>
      <c r="K4124" s="359" t="s">
        <v>22</v>
      </c>
      <c r="L4124" s="359" t="s">
        <v>1408</v>
      </c>
      <c r="M4124" s="368" t="s">
        <v>1407</v>
      </c>
      <c r="N4124" s="205">
        <v>42486</v>
      </c>
      <c r="O4124" s="203"/>
      <c r="P4124" t="str">
        <f t="shared" si="64"/>
        <v>South Metro Mississippi TSS TMDL-Mississippi River-(07040001-531)-TSS</v>
      </c>
    </row>
    <row r="4125" spans="1:16" ht="27.95" hidden="1" customHeight="1" x14ac:dyDescent="0.25">
      <c r="A4125" s="129" t="s">
        <v>2129</v>
      </c>
      <c r="B4125" s="269" t="s">
        <v>627</v>
      </c>
      <c r="C4125" s="226" t="s">
        <v>2568</v>
      </c>
      <c r="D4125" s="269" t="s">
        <v>641</v>
      </c>
      <c r="E4125" s="372" t="s">
        <v>1557</v>
      </c>
      <c r="F4125" s="269" t="s">
        <v>475</v>
      </c>
      <c r="G4125" s="373">
        <v>119.2</v>
      </c>
      <c r="H4125" s="225" t="s">
        <v>488</v>
      </c>
      <c r="I4125" s="269" t="s">
        <v>1379</v>
      </c>
      <c r="J4125" s="374">
        <v>0</v>
      </c>
      <c r="K4125" s="269" t="s">
        <v>22</v>
      </c>
      <c r="L4125" s="269" t="s">
        <v>1392</v>
      </c>
      <c r="M4125" s="369">
        <v>2010</v>
      </c>
      <c r="N4125" s="375">
        <v>43873</v>
      </c>
      <c r="O4125" s="226" t="s">
        <v>2569</v>
      </c>
      <c r="P4125" t="str">
        <f t="shared" si="64"/>
        <v>Minnesota River and Greater Blue Earth River TMDL for TSS-Minnesota River-(07020012-505)-TSS</v>
      </c>
    </row>
    <row r="4126" spans="1:16" ht="27.95" hidden="1" customHeight="1" x14ac:dyDescent="0.25">
      <c r="A4126" s="129" t="s">
        <v>2129</v>
      </c>
      <c r="B4126" s="269" t="s">
        <v>627</v>
      </c>
      <c r="C4126" s="226" t="s">
        <v>2568</v>
      </c>
      <c r="D4126" s="269" t="s">
        <v>641</v>
      </c>
      <c r="E4126" s="372" t="s">
        <v>1557</v>
      </c>
      <c r="F4126" s="269" t="s">
        <v>475</v>
      </c>
      <c r="G4126" s="373">
        <v>44.21</v>
      </c>
      <c r="H4126" s="225" t="s">
        <v>488</v>
      </c>
      <c r="I4126" s="269" t="s">
        <v>1382</v>
      </c>
      <c r="J4126" s="374">
        <v>0</v>
      </c>
      <c r="K4126" s="269" t="s">
        <v>22</v>
      </c>
      <c r="L4126" s="269" t="s">
        <v>1392</v>
      </c>
      <c r="M4126" s="369">
        <v>2010</v>
      </c>
      <c r="N4126" s="375">
        <v>43873</v>
      </c>
      <c r="O4126" s="226" t="s">
        <v>2569</v>
      </c>
      <c r="P4126" t="str">
        <f t="shared" si="64"/>
        <v>Minnesota River and Greater Blue Earth River TMDL for TSS-Minnesota River-(07020012-505)-TSS</v>
      </c>
    </row>
    <row r="4127" spans="1:16" ht="27.95" hidden="1" customHeight="1" x14ac:dyDescent="0.25">
      <c r="A4127" s="129" t="s">
        <v>2129</v>
      </c>
      <c r="B4127" s="269" t="s">
        <v>627</v>
      </c>
      <c r="C4127" s="226" t="s">
        <v>2568</v>
      </c>
      <c r="D4127" s="269" t="s">
        <v>641</v>
      </c>
      <c r="E4127" s="372" t="s">
        <v>1557</v>
      </c>
      <c r="F4127" s="269" t="s">
        <v>475</v>
      </c>
      <c r="G4127" s="373">
        <v>17.829999999999998</v>
      </c>
      <c r="H4127" s="225" t="s">
        <v>488</v>
      </c>
      <c r="I4127" s="269" t="s">
        <v>1383</v>
      </c>
      <c r="J4127" s="374">
        <v>0</v>
      </c>
      <c r="K4127" s="269" t="s">
        <v>22</v>
      </c>
      <c r="L4127" s="269" t="s">
        <v>1392</v>
      </c>
      <c r="M4127" s="369">
        <v>2010</v>
      </c>
      <c r="N4127" s="375">
        <v>43873</v>
      </c>
      <c r="O4127" s="226" t="s">
        <v>2569</v>
      </c>
      <c r="P4127" t="str">
        <f t="shared" si="64"/>
        <v>Minnesota River and Greater Blue Earth River TMDL for TSS-Minnesota River-(07020012-505)-TSS</v>
      </c>
    </row>
    <row r="4128" spans="1:16" ht="27.95" hidden="1" customHeight="1" x14ac:dyDescent="0.25">
      <c r="A4128" s="129" t="s">
        <v>2129</v>
      </c>
      <c r="B4128" s="269" t="s">
        <v>627</v>
      </c>
      <c r="C4128" s="226" t="s">
        <v>2568</v>
      </c>
      <c r="D4128" s="269" t="s">
        <v>641</v>
      </c>
      <c r="E4128" s="372" t="s">
        <v>1557</v>
      </c>
      <c r="F4128" s="269" t="s">
        <v>475</v>
      </c>
      <c r="G4128" s="373">
        <v>8.1199999999999992</v>
      </c>
      <c r="H4128" s="225" t="s">
        <v>488</v>
      </c>
      <c r="I4128" s="372" t="s">
        <v>1384</v>
      </c>
      <c r="J4128" s="374">
        <v>0</v>
      </c>
      <c r="K4128" s="269" t="s">
        <v>22</v>
      </c>
      <c r="L4128" s="269" t="s">
        <v>1392</v>
      </c>
      <c r="M4128" s="369">
        <v>2010</v>
      </c>
      <c r="N4128" s="375">
        <v>43873</v>
      </c>
      <c r="O4128" s="226" t="s">
        <v>2569</v>
      </c>
      <c r="P4128" t="str">
        <f t="shared" si="64"/>
        <v>Minnesota River and Greater Blue Earth River TMDL for TSS-Minnesota River-(07020012-505)-TSS</v>
      </c>
    </row>
    <row r="4129" spans="1:16" ht="27.95" hidden="1" customHeight="1" x14ac:dyDescent="0.25">
      <c r="A4129" s="129" t="s">
        <v>2129</v>
      </c>
      <c r="B4129" s="269" t="s">
        <v>627</v>
      </c>
      <c r="C4129" s="226" t="s">
        <v>2568</v>
      </c>
      <c r="D4129" s="269" t="s">
        <v>641</v>
      </c>
      <c r="E4129" s="372" t="s">
        <v>1557</v>
      </c>
      <c r="F4129" s="269" t="s">
        <v>475</v>
      </c>
      <c r="G4129" s="373">
        <v>3.9</v>
      </c>
      <c r="H4129" s="225" t="s">
        <v>488</v>
      </c>
      <c r="I4129" s="372" t="s">
        <v>1385</v>
      </c>
      <c r="J4129" s="374">
        <v>0</v>
      </c>
      <c r="K4129" s="269" t="s">
        <v>22</v>
      </c>
      <c r="L4129" s="269" t="s">
        <v>1392</v>
      </c>
      <c r="M4129" s="369">
        <v>2010</v>
      </c>
      <c r="N4129" s="375">
        <v>43873</v>
      </c>
      <c r="O4129" s="226" t="s">
        <v>2569</v>
      </c>
      <c r="P4129" t="str">
        <f t="shared" si="64"/>
        <v>Minnesota River and Greater Blue Earth River TMDL for TSS-Minnesota River-(07020012-505)-TSS</v>
      </c>
    </row>
    <row r="4130" spans="1:16" ht="27.95" hidden="1" customHeight="1" x14ac:dyDescent="0.25">
      <c r="A4130" s="203" t="s">
        <v>2130</v>
      </c>
      <c r="B4130" s="202" t="s">
        <v>587</v>
      </c>
      <c r="C4130" s="203" t="s">
        <v>1580</v>
      </c>
      <c r="D4130" s="202" t="s">
        <v>1602</v>
      </c>
      <c r="E4130" s="202" t="s">
        <v>1603</v>
      </c>
      <c r="F4130" s="202" t="s">
        <v>475</v>
      </c>
      <c r="G4130" s="253">
        <v>35.799999999999997</v>
      </c>
      <c r="H4130" s="361" t="s">
        <v>527</v>
      </c>
      <c r="I4130" s="359" t="s">
        <v>1407</v>
      </c>
      <c r="J4130" s="358">
        <v>0</v>
      </c>
      <c r="K4130" s="359" t="s">
        <v>1582</v>
      </c>
      <c r="L4130" s="359" t="s">
        <v>1392</v>
      </c>
      <c r="M4130" s="368">
        <v>2008</v>
      </c>
      <c r="N4130" s="205">
        <v>40851</v>
      </c>
      <c r="O4130" s="203"/>
      <c r="P4130" t="str">
        <f t="shared" si="64"/>
        <v>Shingle Creek and Bass Creek Biota and DO TMDLs-Bass Creek-(07010206-527)-Nitrogenous Biological Oxygen Demand</v>
      </c>
    </row>
    <row r="4131" spans="1:16" ht="27.95" hidden="1" customHeight="1" x14ac:dyDescent="0.25">
      <c r="A4131" s="230" t="s">
        <v>2130</v>
      </c>
      <c r="B4131" s="202" t="s">
        <v>587</v>
      </c>
      <c r="C4131" s="203" t="s">
        <v>1403</v>
      </c>
      <c r="D4131" s="202" t="s">
        <v>1404</v>
      </c>
      <c r="E4131" s="202" t="s">
        <v>1405</v>
      </c>
      <c r="F4131" s="202" t="s">
        <v>475</v>
      </c>
      <c r="G4131" s="253">
        <v>154</v>
      </c>
      <c r="H4131" s="361" t="s">
        <v>1406</v>
      </c>
      <c r="I4131" s="359" t="s">
        <v>1407</v>
      </c>
      <c r="J4131" s="208">
        <v>0</v>
      </c>
      <c r="K4131" s="359" t="s">
        <v>22</v>
      </c>
      <c r="L4131" s="359" t="s">
        <v>1408</v>
      </c>
      <c r="M4131" s="368" t="s">
        <v>1407</v>
      </c>
      <c r="N4131" s="205">
        <v>42486</v>
      </c>
      <c r="O4131" s="203"/>
      <c r="P4131" t="str">
        <f t="shared" si="64"/>
        <v>South Metro Mississippi TSS TMDL-Mississippi River-(07040001-531)-TSS</v>
      </c>
    </row>
    <row r="4132" spans="1:16" ht="27.95" hidden="1" customHeight="1" x14ac:dyDescent="0.25">
      <c r="A4132" s="203" t="s">
        <v>2130</v>
      </c>
      <c r="B4132" s="202" t="s">
        <v>587</v>
      </c>
      <c r="C4132" s="203" t="s">
        <v>1397</v>
      </c>
      <c r="D4132" s="202" t="s">
        <v>583</v>
      </c>
      <c r="E4132" s="202" t="s">
        <v>1584</v>
      </c>
      <c r="F4132" s="202" t="s">
        <v>475</v>
      </c>
      <c r="G4132" s="253">
        <v>202</v>
      </c>
      <c r="H4132" s="361" t="s">
        <v>1400</v>
      </c>
      <c r="I4132" s="359" t="s">
        <v>1379</v>
      </c>
      <c r="J4132" s="358">
        <v>0.61</v>
      </c>
      <c r="K4132" s="359" t="s">
        <v>1391</v>
      </c>
      <c r="L4132" s="359" t="s">
        <v>1392</v>
      </c>
      <c r="M4132" s="368">
        <v>2010</v>
      </c>
      <c r="N4132" s="207" t="s">
        <v>1401</v>
      </c>
      <c r="O4132" s="203"/>
      <c r="P4132" t="str">
        <f t="shared" si="64"/>
        <v>Upper Mississippi River Bacteria TMDL-Shingle Creek (County Ditch 13)-(07010206-506)-E. coli</v>
      </c>
    </row>
    <row r="4133" spans="1:16" ht="27.95" hidden="1" customHeight="1" x14ac:dyDescent="0.25">
      <c r="A4133" s="203" t="s">
        <v>2130</v>
      </c>
      <c r="B4133" s="202" t="s">
        <v>587</v>
      </c>
      <c r="C4133" s="203" t="s">
        <v>1397</v>
      </c>
      <c r="D4133" s="202" t="s">
        <v>583</v>
      </c>
      <c r="E4133" s="202" t="s">
        <v>1584</v>
      </c>
      <c r="F4133" s="202" t="s">
        <v>475</v>
      </c>
      <c r="G4133" s="253">
        <v>68.400000000000006</v>
      </c>
      <c r="H4133" s="361" t="s">
        <v>1400</v>
      </c>
      <c r="I4133" s="359" t="s">
        <v>1382</v>
      </c>
      <c r="J4133" s="358">
        <v>0.43</v>
      </c>
      <c r="K4133" s="359" t="s">
        <v>1391</v>
      </c>
      <c r="L4133" s="359" t="s">
        <v>1392</v>
      </c>
      <c r="M4133" s="368">
        <v>2010</v>
      </c>
      <c r="N4133" s="207" t="s">
        <v>1401</v>
      </c>
      <c r="O4133" s="203"/>
      <c r="P4133" t="str">
        <f t="shared" si="64"/>
        <v>Upper Mississippi River Bacteria TMDL-Shingle Creek (County Ditch 13)-(07010206-506)-E. coli</v>
      </c>
    </row>
    <row r="4134" spans="1:16" ht="27.95" hidden="1" customHeight="1" x14ac:dyDescent="0.25">
      <c r="A4134" s="203" t="s">
        <v>2130</v>
      </c>
      <c r="B4134" s="202" t="s">
        <v>587</v>
      </c>
      <c r="C4134" s="203" t="s">
        <v>1397</v>
      </c>
      <c r="D4134" s="202" t="s">
        <v>583</v>
      </c>
      <c r="E4134" s="202" t="s">
        <v>1584</v>
      </c>
      <c r="F4134" s="202" t="s">
        <v>475</v>
      </c>
      <c r="G4134" s="253">
        <v>22.9</v>
      </c>
      <c r="H4134" s="361" t="s">
        <v>1400</v>
      </c>
      <c r="I4134" s="359" t="s">
        <v>1383</v>
      </c>
      <c r="J4134" s="358">
        <v>0.69</v>
      </c>
      <c r="K4134" s="359" t="s">
        <v>1391</v>
      </c>
      <c r="L4134" s="359" t="s">
        <v>1392</v>
      </c>
      <c r="M4134" s="368">
        <v>2010</v>
      </c>
      <c r="N4134" s="207" t="s">
        <v>1401</v>
      </c>
      <c r="O4134" s="203"/>
      <c r="P4134" t="str">
        <f t="shared" si="64"/>
        <v>Upper Mississippi River Bacteria TMDL-Shingle Creek (County Ditch 13)-(07010206-506)-E. coli</v>
      </c>
    </row>
    <row r="4135" spans="1:16" ht="27.95" hidden="1" customHeight="1" x14ac:dyDescent="0.25">
      <c r="A4135" s="203" t="s">
        <v>2130</v>
      </c>
      <c r="B4135" s="202" t="s">
        <v>587</v>
      </c>
      <c r="C4135" s="203" t="s">
        <v>1397</v>
      </c>
      <c r="D4135" s="202" t="s">
        <v>583</v>
      </c>
      <c r="E4135" s="202" t="s">
        <v>1584</v>
      </c>
      <c r="F4135" s="202" t="s">
        <v>475</v>
      </c>
      <c r="G4135" s="253">
        <v>8.19</v>
      </c>
      <c r="H4135" s="361" t="s">
        <v>1400</v>
      </c>
      <c r="I4135" s="359" t="s">
        <v>1384</v>
      </c>
      <c r="J4135" s="358">
        <v>0.13</v>
      </c>
      <c r="K4135" s="359" t="s">
        <v>1391</v>
      </c>
      <c r="L4135" s="359" t="s">
        <v>1392</v>
      </c>
      <c r="M4135" s="368">
        <v>2010</v>
      </c>
      <c r="N4135" s="207" t="s">
        <v>1401</v>
      </c>
      <c r="O4135" s="203"/>
      <c r="P4135" t="str">
        <f t="shared" si="64"/>
        <v>Upper Mississippi River Bacteria TMDL-Shingle Creek (County Ditch 13)-(07010206-506)-E. coli</v>
      </c>
    </row>
    <row r="4136" spans="1:16" ht="27.95" hidden="1" customHeight="1" x14ac:dyDescent="0.25">
      <c r="A4136" s="203" t="s">
        <v>2130</v>
      </c>
      <c r="B4136" s="202" t="s">
        <v>587</v>
      </c>
      <c r="C4136" s="203" t="s">
        <v>1397</v>
      </c>
      <c r="D4136" s="202" t="s">
        <v>583</v>
      </c>
      <c r="E4136" s="202" t="s">
        <v>1584</v>
      </c>
      <c r="F4136" s="202" t="s">
        <v>475</v>
      </c>
      <c r="G4136" s="253">
        <v>1.33</v>
      </c>
      <c r="H4136" s="361" t="s">
        <v>1400</v>
      </c>
      <c r="I4136" s="359" t="s">
        <v>1385</v>
      </c>
      <c r="J4136" s="358">
        <v>0.68</v>
      </c>
      <c r="K4136" s="359" t="s">
        <v>1391</v>
      </c>
      <c r="L4136" s="359" t="s">
        <v>1392</v>
      </c>
      <c r="M4136" s="368">
        <v>2010</v>
      </c>
      <c r="N4136" s="207" t="s">
        <v>1401</v>
      </c>
      <c r="O4136" s="203"/>
      <c r="P4136" t="str">
        <f t="shared" si="64"/>
        <v>Upper Mississippi River Bacteria TMDL-Shingle Creek (County Ditch 13)-(07010206-506)-E. coli</v>
      </c>
    </row>
    <row r="4137" spans="1:16" ht="27.95" hidden="1" customHeight="1" x14ac:dyDescent="0.25">
      <c r="A4137" s="203" t="s">
        <v>2131</v>
      </c>
      <c r="B4137" s="202" t="s">
        <v>485</v>
      </c>
      <c r="C4137" s="203" t="s">
        <v>1376</v>
      </c>
      <c r="D4137" s="129" t="s">
        <v>571</v>
      </c>
      <c r="E4137" s="202" t="s">
        <v>1666</v>
      </c>
      <c r="F4137" s="129" t="s">
        <v>475</v>
      </c>
      <c r="G4137" s="259">
        <v>5.17</v>
      </c>
      <c r="H4137" s="361" t="s">
        <v>1378</v>
      </c>
      <c r="I4137" s="359" t="s">
        <v>1379</v>
      </c>
      <c r="J4137" s="359" t="s">
        <v>1380</v>
      </c>
      <c r="K4137" s="359" t="s">
        <v>9</v>
      </c>
      <c r="L4137" s="359" t="s">
        <v>1381</v>
      </c>
      <c r="M4137" s="368">
        <v>2001</v>
      </c>
      <c r="N4137" s="205">
        <v>38812</v>
      </c>
      <c r="O4137" s="203"/>
      <c r="P4137" t="str">
        <f t="shared" si="64"/>
        <v>Lower Mississippi River Basin-Fecal Coliform TMDL-Zumbro River, South Fork-(07040004-535)-Fecal Coliform</v>
      </c>
    </row>
    <row r="4138" spans="1:16" ht="27.95" hidden="1" customHeight="1" x14ac:dyDescent="0.25">
      <c r="A4138" s="203" t="s">
        <v>2131</v>
      </c>
      <c r="B4138" s="202" t="s">
        <v>485</v>
      </c>
      <c r="C4138" s="203" t="s">
        <v>1376</v>
      </c>
      <c r="D4138" s="129" t="s">
        <v>571</v>
      </c>
      <c r="E4138" s="202" t="s">
        <v>1666</v>
      </c>
      <c r="F4138" s="129" t="s">
        <v>475</v>
      </c>
      <c r="G4138" s="259">
        <v>1.97</v>
      </c>
      <c r="H4138" s="361" t="s">
        <v>1378</v>
      </c>
      <c r="I4138" s="359" t="s">
        <v>1382</v>
      </c>
      <c r="J4138" s="359" t="s">
        <v>1380</v>
      </c>
      <c r="K4138" s="359" t="s">
        <v>9</v>
      </c>
      <c r="L4138" s="359" t="s">
        <v>1381</v>
      </c>
      <c r="M4138" s="368">
        <v>2001</v>
      </c>
      <c r="N4138" s="205">
        <v>38812</v>
      </c>
      <c r="O4138" s="203"/>
      <c r="P4138" t="str">
        <f t="shared" si="64"/>
        <v>Lower Mississippi River Basin-Fecal Coliform TMDL-Zumbro River, South Fork-(07040004-535)-Fecal Coliform</v>
      </c>
    </row>
    <row r="4139" spans="1:16" ht="27.95" hidden="1" customHeight="1" x14ac:dyDescent="0.25">
      <c r="A4139" s="203" t="s">
        <v>2131</v>
      </c>
      <c r="B4139" s="202" t="s">
        <v>485</v>
      </c>
      <c r="C4139" s="203" t="s">
        <v>1376</v>
      </c>
      <c r="D4139" s="129" t="s">
        <v>571</v>
      </c>
      <c r="E4139" s="202" t="s">
        <v>1666</v>
      </c>
      <c r="F4139" s="129" t="s">
        <v>475</v>
      </c>
      <c r="G4139" s="259">
        <v>1.26</v>
      </c>
      <c r="H4139" s="361" t="s">
        <v>1378</v>
      </c>
      <c r="I4139" s="359" t="s">
        <v>1383</v>
      </c>
      <c r="J4139" s="359" t="s">
        <v>1380</v>
      </c>
      <c r="K4139" s="359" t="s">
        <v>9</v>
      </c>
      <c r="L4139" s="359" t="s">
        <v>1381</v>
      </c>
      <c r="M4139" s="368">
        <v>2001</v>
      </c>
      <c r="N4139" s="205">
        <v>38812</v>
      </c>
      <c r="O4139" s="203"/>
      <c r="P4139" t="str">
        <f t="shared" si="64"/>
        <v>Lower Mississippi River Basin-Fecal Coliform TMDL-Zumbro River, South Fork-(07040004-535)-Fecal Coliform</v>
      </c>
    </row>
    <row r="4140" spans="1:16" ht="27.95" hidden="1" customHeight="1" x14ac:dyDescent="0.25">
      <c r="A4140" s="203" t="s">
        <v>2131</v>
      </c>
      <c r="B4140" s="202" t="s">
        <v>485</v>
      </c>
      <c r="C4140" s="203" t="s">
        <v>1376</v>
      </c>
      <c r="D4140" s="129" t="s">
        <v>571</v>
      </c>
      <c r="E4140" s="202" t="s">
        <v>1666</v>
      </c>
      <c r="F4140" s="129" t="s">
        <v>475</v>
      </c>
      <c r="G4140" s="259">
        <v>0.54</v>
      </c>
      <c r="H4140" s="361" t="s">
        <v>1378</v>
      </c>
      <c r="I4140" s="359" t="s">
        <v>1384</v>
      </c>
      <c r="J4140" s="359" t="s">
        <v>1380</v>
      </c>
      <c r="K4140" s="359" t="s">
        <v>9</v>
      </c>
      <c r="L4140" s="359" t="s">
        <v>1381</v>
      </c>
      <c r="M4140" s="368">
        <v>2001</v>
      </c>
      <c r="N4140" s="205">
        <v>38812</v>
      </c>
      <c r="O4140" s="203"/>
      <c r="P4140" t="str">
        <f t="shared" si="64"/>
        <v>Lower Mississippi River Basin-Fecal Coliform TMDL-Zumbro River, South Fork-(07040004-535)-Fecal Coliform</v>
      </c>
    </row>
    <row r="4141" spans="1:16" ht="27.95" hidden="1" customHeight="1" x14ac:dyDescent="0.25">
      <c r="A4141" s="203" t="s">
        <v>2131</v>
      </c>
      <c r="B4141" s="202" t="s">
        <v>485</v>
      </c>
      <c r="C4141" s="203" t="s">
        <v>1376</v>
      </c>
      <c r="D4141" s="129" t="s">
        <v>571</v>
      </c>
      <c r="E4141" s="202" t="s">
        <v>1666</v>
      </c>
      <c r="F4141" s="129" t="s">
        <v>475</v>
      </c>
      <c r="G4141" s="259">
        <v>0.18</v>
      </c>
      <c r="H4141" s="361" t="s">
        <v>1378</v>
      </c>
      <c r="I4141" s="359" t="s">
        <v>1385</v>
      </c>
      <c r="J4141" s="359" t="s">
        <v>1380</v>
      </c>
      <c r="K4141" s="359" t="s">
        <v>9</v>
      </c>
      <c r="L4141" s="359" t="s">
        <v>1381</v>
      </c>
      <c r="M4141" s="368">
        <v>2001</v>
      </c>
      <c r="N4141" s="205">
        <v>38812</v>
      </c>
      <c r="O4141" s="203"/>
      <c r="P4141" t="str">
        <f t="shared" si="64"/>
        <v>Lower Mississippi River Basin-Fecal Coliform TMDL-Zumbro River, South Fork-(07040004-535)-Fecal Coliform</v>
      </c>
    </row>
    <row r="4142" spans="1:16" ht="27.95" hidden="1" customHeight="1" x14ac:dyDescent="0.25">
      <c r="A4142" s="203" t="s">
        <v>2131</v>
      </c>
      <c r="B4142" s="202" t="s">
        <v>485</v>
      </c>
      <c r="C4142" s="203" t="s">
        <v>1376</v>
      </c>
      <c r="D4142" s="129" t="s">
        <v>494</v>
      </c>
      <c r="E4142" s="202" t="s">
        <v>1666</v>
      </c>
      <c r="F4142" s="129" t="s">
        <v>475</v>
      </c>
      <c r="G4142" s="259">
        <v>10.68</v>
      </c>
      <c r="H4142" s="361" t="s">
        <v>1378</v>
      </c>
      <c r="I4142" s="359" t="s">
        <v>1379</v>
      </c>
      <c r="J4142" s="359" t="s">
        <v>1380</v>
      </c>
      <c r="K4142" s="359" t="s">
        <v>9</v>
      </c>
      <c r="L4142" s="359" t="s">
        <v>1381</v>
      </c>
      <c r="M4142" s="368">
        <v>1988</v>
      </c>
      <c r="N4142" s="205">
        <v>38812</v>
      </c>
      <c r="O4142" s="203"/>
      <c r="P4142" t="str">
        <f t="shared" si="64"/>
        <v>Lower Mississippi River Basin-Fecal Coliform TMDL-Zumbro River, South Fork-(07040004-507)-Fecal Coliform</v>
      </c>
    </row>
    <row r="4143" spans="1:16" ht="27.95" hidden="1" customHeight="1" x14ac:dyDescent="0.25">
      <c r="A4143" s="203" t="s">
        <v>2131</v>
      </c>
      <c r="B4143" s="202" t="s">
        <v>485</v>
      </c>
      <c r="C4143" s="203" t="s">
        <v>1376</v>
      </c>
      <c r="D4143" s="129" t="s">
        <v>494</v>
      </c>
      <c r="E4143" s="202" t="s">
        <v>1666</v>
      </c>
      <c r="F4143" s="129" t="s">
        <v>475</v>
      </c>
      <c r="G4143" s="259">
        <v>3.76</v>
      </c>
      <c r="H4143" s="361" t="s">
        <v>1378</v>
      </c>
      <c r="I4143" s="359" t="s">
        <v>1382</v>
      </c>
      <c r="J4143" s="359" t="s">
        <v>1380</v>
      </c>
      <c r="K4143" s="359" t="s">
        <v>9</v>
      </c>
      <c r="L4143" s="359" t="s">
        <v>1381</v>
      </c>
      <c r="M4143" s="368">
        <v>1988</v>
      </c>
      <c r="N4143" s="205">
        <v>38812</v>
      </c>
      <c r="O4143" s="203"/>
      <c r="P4143" t="str">
        <f t="shared" si="64"/>
        <v>Lower Mississippi River Basin-Fecal Coliform TMDL-Zumbro River, South Fork-(07040004-507)-Fecal Coliform</v>
      </c>
    </row>
    <row r="4144" spans="1:16" ht="27.95" hidden="1" customHeight="1" x14ac:dyDescent="0.25">
      <c r="A4144" s="203" t="s">
        <v>2131</v>
      </c>
      <c r="B4144" s="202" t="s">
        <v>485</v>
      </c>
      <c r="C4144" s="203" t="s">
        <v>1376</v>
      </c>
      <c r="D4144" s="129" t="s">
        <v>494</v>
      </c>
      <c r="E4144" s="202" t="s">
        <v>1666</v>
      </c>
      <c r="F4144" s="129" t="s">
        <v>475</v>
      </c>
      <c r="G4144" s="259">
        <v>2.23</v>
      </c>
      <c r="H4144" s="361" t="s">
        <v>1378</v>
      </c>
      <c r="I4144" s="359" t="s">
        <v>1383</v>
      </c>
      <c r="J4144" s="359" t="s">
        <v>1380</v>
      </c>
      <c r="K4144" s="359" t="s">
        <v>9</v>
      </c>
      <c r="L4144" s="359" t="s">
        <v>1381</v>
      </c>
      <c r="M4144" s="368">
        <v>1988</v>
      </c>
      <c r="N4144" s="205">
        <v>38812</v>
      </c>
      <c r="O4144" s="203"/>
      <c r="P4144" t="str">
        <f t="shared" si="64"/>
        <v>Lower Mississippi River Basin-Fecal Coliform TMDL-Zumbro River, South Fork-(07040004-507)-Fecal Coliform</v>
      </c>
    </row>
    <row r="4145" spans="1:16" ht="27.95" hidden="1" customHeight="1" x14ac:dyDescent="0.25">
      <c r="A4145" s="203" t="s">
        <v>2131</v>
      </c>
      <c r="B4145" s="202" t="s">
        <v>485</v>
      </c>
      <c r="C4145" s="203" t="s">
        <v>1376</v>
      </c>
      <c r="D4145" s="129" t="s">
        <v>494</v>
      </c>
      <c r="E4145" s="202" t="s">
        <v>1666</v>
      </c>
      <c r="F4145" s="129" t="s">
        <v>475</v>
      </c>
      <c r="G4145" s="259">
        <v>0.67</v>
      </c>
      <c r="H4145" s="361" t="s">
        <v>1378</v>
      </c>
      <c r="I4145" s="359" t="s">
        <v>1384</v>
      </c>
      <c r="J4145" s="359" t="s">
        <v>1380</v>
      </c>
      <c r="K4145" s="359" t="s">
        <v>9</v>
      </c>
      <c r="L4145" s="359" t="s">
        <v>1381</v>
      </c>
      <c r="M4145" s="368">
        <v>1988</v>
      </c>
      <c r="N4145" s="205">
        <v>38812</v>
      </c>
      <c r="O4145" s="203"/>
      <c r="P4145" t="str">
        <f t="shared" si="64"/>
        <v>Lower Mississippi River Basin-Fecal Coliform TMDL-Zumbro River, South Fork-(07040004-507)-Fecal Coliform</v>
      </c>
    </row>
    <row r="4146" spans="1:16" ht="27.95" hidden="1" customHeight="1" x14ac:dyDescent="0.25">
      <c r="A4146" s="203" t="s">
        <v>2131</v>
      </c>
      <c r="B4146" s="202" t="s">
        <v>485</v>
      </c>
      <c r="C4146" s="203" t="s">
        <v>1376</v>
      </c>
      <c r="D4146" s="129" t="s">
        <v>494</v>
      </c>
      <c r="E4146" s="202" t="s">
        <v>1666</v>
      </c>
      <c r="F4146" s="129" t="s">
        <v>475</v>
      </c>
      <c r="G4146" s="259" t="s">
        <v>515</v>
      </c>
      <c r="H4146" s="361" t="s">
        <v>1378</v>
      </c>
      <c r="I4146" s="359" t="s">
        <v>1385</v>
      </c>
      <c r="J4146" s="359" t="s">
        <v>1380</v>
      </c>
      <c r="K4146" s="359" t="s">
        <v>9</v>
      </c>
      <c r="L4146" s="359" t="s">
        <v>1381</v>
      </c>
      <c r="M4146" s="368">
        <v>1988</v>
      </c>
      <c r="N4146" s="205">
        <v>38812</v>
      </c>
      <c r="O4146" s="203"/>
      <c r="P4146" t="str">
        <f t="shared" si="64"/>
        <v>Lower Mississippi River Basin-Fecal Coliform TMDL-Zumbro River, South Fork-(07040004-507)-Fecal Coliform</v>
      </c>
    </row>
    <row r="4147" spans="1:16" ht="27.95" hidden="1" customHeight="1" x14ac:dyDescent="0.25">
      <c r="A4147" s="203" t="s">
        <v>2131</v>
      </c>
      <c r="B4147" s="202" t="s">
        <v>485</v>
      </c>
      <c r="C4147" s="203" t="s">
        <v>1376</v>
      </c>
      <c r="D4147" s="129" t="s">
        <v>492</v>
      </c>
      <c r="E4147" s="227" t="s">
        <v>1666</v>
      </c>
      <c r="F4147" s="129" t="s">
        <v>475</v>
      </c>
      <c r="G4147" s="259">
        <v>1.8</v>
      </c>
      <c r="H4147" s="361" t="s">
        <v>1378</v>
      </c>
      <c r="I4147" s="359" t="s">
        <v>1379</v>
      </c>
      <c r="J4147" s="359" t="s">
        <v>1380</v>
      </c>
      <c r="K4147" s="359" t="s">
        <v>9</v>
      </c>
      <c r="L4147" s="359" t="s">
        <v>1381</v>
      </c>
      <c r="M4147" s="369">
        <v>2008</v>
      </c>
      <c r="N4147" s="205">
        <v>38812</v>
      </c>
      <c r="O4147" s="203"/>
      <c r="P4147" t="str">
        <f t="shared" si="64"/>
        <v>Lower Mississippi River Basin-Fecal Coliform TMDL-Zumbro River, South Fork-(07040004-536)-Fecal Coliform</v>
      </c>
    </row>
    <row r="4148" spans="1:16" ht="27.95" hidden="1" customHeight="1" x14ac:dyDescent="0.25">
      <c r="A4148" s="203" t="s">
        <v>2131</v>
      </c>
      <c r="B4148" s="202" t="s">
        <v>485</v>
      </c>
      <c r="C4148" s="203" t="s">
        <v>1376</v>
      </c>
      <c r="D4148" s="129" t="s">
        <v>492</v>
      </c>
      <c r="E4148" s="227" t="s">
        <v>1666</v>
      </c>
      <c r="F4148" s="129" t="s">
        <v>475</v>
      </c>
      <c r="G4148" s="259">
        <v>0.68</v>
      </c>
      <c r="H4148" s="361" t="s">
        <v>1378</v>
      </c>
      <c r="I4148" s="359" t="s">
        <v>1382</v>
      </c>
      <c r="J4148" s="359" t="s">
        <v>1380</v>
      </c>
      <c r="K4148" s="359" t="s">
        <v>9</v>
      </c>
      <c r="L4148" s="359" t="s">
        <v>1381</v>
      </c>
      <c r="M4148" s="369">
        <v>2008</v>
      </c>
      <c r="N4148" s="205">
        <v>38812</v>
      </c>
      <c r="O4148" s="203"/>
      <c r="P4148" t="str">
        <f t="shared" si="64"/>
        <v>Lower Mississippi River Basin-Fecal Coliform TMDL-Zumbro River, South Fork-(07040004-536)-Fecal Coliform</v>
      </c>
    </row>
    <row r="4149" spans="1:16" ht="27.95" hidden="1" customHeight="1" x14ac:dyDescent="0.25">
      <c r="A4149" s="203" t="s">
        <v>2131</v>
      </c>
      <c r="B4149" s="202" t="s">
        <v>485</v>
      </c>
      <c r="C4149" s="203" t="s">
        <v>1376</v>
      </c>
      <c r="D4149" s="129" t="s">
        <v>492</v>
      </c>
      <c r="E4149" s="227" t="s">
        <v>1666</v>
      </c>
      <c r="F4149" s="129" t="s">
        <v>475</v>
      </c>
      <c r="G4149" s="259">
        <v>0.44</v>
      </c>
      <c r="H4149" s="361" t="s">
        <v>1378</v>
      </c>
      <c r="I4149" s="359" t="s">
        <v>1383</v>
      </c>
      <c r="J4149" s="359" t="s">
        <v>1380</v>
      </c>
      <c r="K4149" s="359" t="s">
        <v>9</v>
      </c>
      <c r="L4149" s="359" t="s">
        <v>1381</v>
      </c>
      <c r="M4149" s="369">
        <v>2008</v>
      </c>
      <c r="N4149" s="205">
        <v>38812</v>
      </c>
      <c r="O4149" s="203"/>
      <c r="P4149" t="str">
        <f t="shared" si="64"/>
        <v>Lower Mississippi River Basin-Fecal Coliform TMDL-Zumbro River, South Fork-(07040004-536)-Fecal Coliform</v>
      </c>
    </row>
    <row r="4150" spans="1:16" ht="27.95" hidden="1" customHeight="1" x14ac:dyDescent="0.25">
      <c r="A4150" s="203" t="s">
        <v>2131</v>
      </c>
      <c r="B4150" s="202" t="s">
        <v>485</v>
      </c>
      <c r="C4150" s="203" t="s">
        <v>1376</v>
      </c>
      <c r="D4150" s="129" t="s">
        <v>492</v>
      </c>
      <c r="E4150" s="227" t="s">
        <v>1666</v>
      </c>
      <c r="F4150" s="129" t="s">
        <v>475</v>
      </c>
      <c r="G4150" s="259">
        <v>0.19</v>
      </c>
      <c r="H4150" s="361" t="s">
        <v>1378</v>
      </c>
      <c r="I4150" s="359" t="s">
        <v>1384</v>
      </c>
      <c r="J4150" s="359" t="s">
        <v>1380</v>
      </c>
      <c r="K4150" s="359" t="s">
        <v>9</v>
      </c>
      <c r="L4150" s="359" t="s">
        <v>1381</v>
      </c>
      <c r="M4150" s="369">
        <v>2008</v>
      </c>
      <c r="N4150" s="205">
        <v>38812</v>
      </c>
      <c r="O4150" s="203"/>
      <c r="P4150" t="str">
        <f t="shared" si="64"/>
        <v>Lower Mississippi River Basin-Fecal Coliform TMDL-Zumbro River, South Fork-(07040004-536)-Fecal Coliform</v>
      </c>
    </row>
    <row r="4151" spans="1:16" ht="27.95" hidden="1" customHeight="1" x14ac:dyDescent="0.25">
      <c r="A4151" s="203" t="s">
        <v>2131</v>
      </c>
      <c r="B4151" s="202" t="s">
        <v>485</v>
      </c>
      <c r="C4151" s="203" t="s">
        <v>1376</v>
      </c>
      <c r="D4151" s="129" t="s">
        <v>492</v>
      </c>
      <c r="E4151" s="227" t="s">
        <v>1666</v>
      </c>
      <c r="F4151" s="129" t="s">
        <v>475</v>
      </c>
      <c r="G4151" s="259">
        <v>0.06</v>
      </c>
      <c r="H4151" s="361" t="s">
        <v>1378</v>
      </c>
      <c r="I4151" s="359" t="s">
        <v>1385</v>
      </c>
      <c r="J4151" s="359" t="s">
        <v>1380</v>
      </c>
      <c r="K4151" s="359" t="s">
        <v>9</v>
      </c>
      <c r="L4151" s="359" t="s">
        <v>1381</v>
      </c>
      <c r="M4151" s="369">
        <v>2008</v>
      </c>
      <c r="N4151" s="205">
        <v>38812</v>
      </c>
      <c r="O4151" s="203"/>
      <c r="P4151" t="str">
        <f t="shared" si="64"/>
        <v>Lower Mississippi River Basin-Fecal Coliform TMDL-Zumbro River, South Fork-(07040004-536)-Fecal Coliform</v>
      </c>
    </row>
    <row r="4152" spans="1:16" ht="27.95" hidden="1" customHeight="1" x14ac:dyDescent="0.25">
      <c r="A4152" s="203" t="s">
        <v>2131</v>
      </c>
      <c r="B4152" s="202" t="s">
        <v>485</v>
      </c>
      <c r="C4152" s="203" t="s">
        <v>1376</v>
      </c>
      <c r="D4152" s="129" t="s">
        <v>567</v>
      </c>
      <c r="E4152" s="202" t="s">
        <v>1666</v>
      </c>
      <c r="F4152" s="129" t="s">
        <v>475</v>
      </c>
      <c r="G4152" s="259">
        <v>5.74</v>
      </c>
      <c r="H4152" s="361" t="s">
        <v>1378</v>
      </c>
      <c r="I4152" s="359" t="s">
        <v>1379</v>
      </c>
      <c r="J4152" s="359" t="s">
        <v>1380</v>
      </c>
      <c r="K4152" s="359" t="s">
        <v>9</v>
      </c>
      <c r="L4152" s="359" t="s">
        <v>1381</v>
      </c>
      <c r="M4152" s="369">
        <v>2001</v>
      </c>
      <c r="N4152" s="205">
        <v>38812</v>
      </c>
      <c r="O4152" s="203"/>
      <c r="P4152" t="str">
        <f t="shared" si="64"/>
        <v>Lower Mississippi River Basin-Fecal Coliform TMDL-Zumbro River, South Fork-(07040004-533)-Fecal Coliform</v>
      </c>
    </row>
    <row r="4153" spans="1:16" ht="27.95" hidden="1" customHeight="1" x14ac:dyDescent="0.25">
      <c r="A4153" s="203" t="s">
        <v>2131</v>
      </c>
      <c r="B4153" s="202" t="s">
        <v>485</v>
      </c>
      <c r="C4153" s="203" t="s">
        <v>1376</v>
      </c>
      <c r="D4153" s="129" t="s">
        <v>567</v>
      </c>
      <c r="E4153" s="202" t="s">
        <v>1666</v>
      </c>
      <c r="F4153" s="129" t="s">
        <v>475</v>
      </c>
      <c r="G4153" s="259">
        <v>2.19</v>
      </c>
      <c r="H4153" s="361" t="s">
        <v>1378</v>
      </c>
      <c r="I4153" s="359" t="s">
        <v>1382</v>
      </c>
      <c r="J4153" s="359" t="s">
        <v>1380</v>
      </c>
      <c r="K4153" s="359" t="s">
        <v>9</v>
      </c>
      <c r="L4153" s="359" t="s">
        <v>1381</v>
      </c>
      <c r="M4153" s="369">
        <v>2001</v>
      </c>
      <c r="N4153" s="205">
        <v>38812</v>
      </c>
      <c r="O4153" s="203"/>
      <c r="P4153" t="str">
        <f t="shared" si="64"/>
        <v>Lower Mississippi River Basin-Fecal Coliform TMDL-Zumbro River, South Fork-(07040004-533)-Fecal Coliform</v>
      </c>
    </row>
    <row r="4154" spans="1:16" ht="27.95" hidden="1" customHeight="1" x14ac:dyDescent="0.25">
      <c r="A4154" s="203" t="s">
        <v>2131</v>
      </c>
      <c r="B4154" s="202" t="s">
        <v>485</v>
      </c>
      <c r="C4154" s="203" t="s">
        <v>1376</v>
      </c>
      <c r="D4154" s="129" t="s">
        <v>567</v>
      </c>
      <c r="E4154" s="202" t="s">
        <v>1666</v>
      </c>
      <c r="F4154" s="129" t="s">
        <v>475</v>
      </c>
      <c r="G4154" s="259">
        <v>1.4</v>
      </c>
      <c r="H4154" s="361" t="s">
        <v>1378</v>
      </c>
      <c r="I4154" s="359" t="s">
        <v>1383</v>
      </c>
      <c r="J4154" s="359" t="s">
        <v>1380</v>
      </c>
      <c r="K4154" s="359" t="s">
        <v>9</v>
      </c>
      <c r="L4154" s="359" t="s">
        <v>1381</v>
      </c>
      <c r="M4154" s="369">
        <v>2001</v>
      </c>
      <c r="N4154" s="205">
        <v>38812</v>
      </c>
      <c r="O4154" s="203"/>
      <c r="P4154" t="str">
        <f t="shared" si="64"/>
        <v>Lower Mississippi River Basin-Fecal Coliform TMDL-Zumbro River, South Fork-(07040004-533)-Fecal Coliform</v>
      </c>
    </row>
    <row r="4155" spans="1:16" ht="27.95" hidden="1" customHeight="1" x14ac:dyDescent="0.25">
      <c r="A4155" s="203" t="s">
        <v>2131</v>
      </c>
      <c r="B4155" s="202" t="s">
        <v>485</v>
      </c>
      <c r="C4155" s="203" t="s">
        <v>1376</v>
      </c>
      <c r="D4155" s="129" t="s">
        <v>567</v>
      </c>
      <c r="E4155" s="202" t="s">
        <v>1666</v>
      </c>
      <c r="F4155" s="129" t="s">
        <v>475</v>
      </c>
      <c r="G4155" s="259">
        <v>0.6</v>
      </c>
      <c r="H4155" s="361" t="s">
        <v>1378</v>
      </c>
      <c r="I4155" s="359" t="s">
        <v>1384</v>
      </c>
      <c r="J4155" s="359" t="s">
        <v>1380</v>
      </c>
      <c r="K4155" s="359" t="s">
        <v>9</v>
      </c>
      <c r="L4155" s="359" t="s">
        <v>1381</v>
      </c>
      <c r="M4155" s="369">
        <v>2001</v>
      </c>
      <c r="N4155" s="205">
        <v>38812</v>
      </c>
      <c r="O4155" s="203"/>
      <c r="P4155" t="str">
        <f t="shared" si="64"/>
        <v>Lower Mississippi River Basin-Fecal Coliform TMDL-Zumbro River, South Fork-(07040004-533)-Fecal Coliform</v>
      </c>
    </row>
    <row r="4156" spans="1:16" ht="27.95" hidden="1" customHeight="1" x14ac:dyDescent="0.25">
      <c r="A4156" s="203" t="s">
        <v>2131</v>
      </c>
      <c r="B4156" s="202" t="s">
        <v>485</v>
      </c>
      <c r="C4156" s="203" t="s">
        <v>1376</v>
      </c>
      <c r="D4156" s="129" t="s">
        <v>567</v>
      </c>
      <c r="E4156" s="202" t="s">
        <v>1666</v>
      </c>
      <c r="F4156" s="129" t="s">
        <v>475</v>
      </c>
      <c r="G4156" s="259">
        <v>0.2</v>
      </c>
      <c r="H4156" s="361" t="s">
        <v>1378</v>
      </c>
      <c r="I4156" s="359" t="s">
        <v>1385</v>
      </c>
      <c r="J4156" s="359" t="s">
        <v>1380</v>
      </c>
      <c r="K4156" s="359" t="s">
        <v>9</v>
      </c>
      <c r="L4156" s="359" t="s">
        <v>1381</v>
      </c>
      <c r="M4156" s="369">
        <v>2001</v>
      </c>
      <c r="N4156" s="205">
        <v>38812</v>
      </c>
      <c r="O4156" s="203"/>
      <c r="P4156" t="str">
        <f t="shared" si="64"/>
        <v>Lower Mississippi River Basin-Fecal Coliform TMDL-Zumbro River, South Fork-(07040004-533)-Fecal Coliform</v>
      </c>
    </row>
    <row r="4157" spans="1:16" ht="27.95" hidden="1" customHeight="1" x14ac:dyDescent="0.25">
      <c r="A4157" s="203" t="s">
        <v>2131</v>
      </c>
      <c r="B4157" s="202" t="s">
        <v>485</v>
      </c>
      <c r="C4157" s="203" t="s">
        <v>1376</v>
      </c>
      <c r="D4157" s="226" t="s">
        <v>490</v>
      </c>
      <c r="E4157" s="202" t="s">
        <v>1667</v>
      </c>
      <c r="F4157" s="129" t="s">
        <v>475</v>
      </c>
      <c r="G4157" s="259">
        <v>7.3</v>
      </c>
      <c r="H4157" s="361" t="s">
        <v>1378</v>
      </c>
      <c r="I4157" s="359" t="s">
        <v>1379</v>
      </c>
      <c r="J4157" s="359" t="s">
        <v>1380</v>
      </c>
      <c r="K4157" s="359" t="s">
        <v>9</v>
      </c>
      <c r="L4157" s="359" t="s">
        <v>1381</v>
      </c>
      <c r="M4157" s="368">
        <v>2002</v>
      </c>
      <c r="N4157" s="205">
        <v>38812</v>
      </c>
      <c r="O4157" s="203"/>
      <c r="P4157" t="str">
        <f t="shared" si="64"/>
        <v>Lower Mississippi River Basin-Fecal Coliform TMDL-Zumbro River-(07040004-502)-Fecal Coliform</v>
      </c>
    </row>
    <row r="4158" spans="1:16" ht="27.95" hidden="1" customHeight="1" x14ac:dyDescent="0.25">
      <c r="A4158" s="203" t="s">
        <v>2131</v>
      </c>
      <c r="B4158" s="202" t="s">
        <v>485</v>
      </c>
      <c r="C4158" s="203" t="s">
        <v>1376</v>
      </c>
      <c r="D4158" s="226" t="s">
        <v>490</v>
      </c>
      <c r="E4158" s="202" t="s">
        <v>1667</v>
      </c>
      <c r="F4158" s="129" t="s">
        <v>475</v>
      </c>
      <c r="G4158" s="259">
        <v>3.39</v>
      </c>
      <c r="H4158" s="361" t="s">
        <v>1378</v>
      </c>
      <c r="I4158" s="359" t="s">
        <v>1382</v>
      </c>
      <c r="J4158" s="359" t="s">
        <v>1380</v>
      </c>
      <c r="K4158" s="359" t="s">
        <v>9</v>
      </c>
      <c r="L4158" s="359" t="s">
        <v>1381</v>
      </c>
      <c r="M4158" s="368">
        <v>2002</v>
      </c>
      <c r="N4158" s="205">
        <v>38812</v>
      </c>
      <c r="O4158" s="203"/>
      <c r="P4158" t="str">
        <f t="shared" si="64"/>
        <v>Lower Mississippi River Basin-Fecal Coliform TMDL-Zumbro River-(07040004-502)-Fecal Coliform</v>
      </c>
    </row>
    <row r="4159" spans="1:16" ht="27.95" hidden="1" customHeight="1" x14ac:dyDescent="0.25">
      <c r="A4159" s="203" t="s">
        <v>2131</v>
      </c>
      <c r="B4159" s="202" t="s">
        <v>485</v>
      </c>
      <c r="C4159" s="203" t="s">
        <v>1376</v>
      </c>
      <c r="D4159" s="226" t="s">
        <v>490</v>
      </c>
      <c r="E4159" s="202" t="s">
        <v>1667</v>
      </c>
      <c r="F4159" s="129" t="s">
        <v>475</v>
      </c>
      <c r="G4159" s="259">
        <v>2.34</v>
      </c>
      <c r="H4159" s="361" t="s">
        <v>1378</v>
      </c>
      <c r="I4159" s="359" t="s">
        <v>1383</v>
      </c>
      <c r="J4159" s="359" t="s">
        <v>1380</v>
      </c>
      <c r="K4159" s="359" t="s">
        <v>9</v>
      </c>
      <c r="L4159" s="359" t="s">
        <v>1381</v>
      </c>
      <c r="M4159" s="368">
        <v>2002</v>
      </c>
      <c r="N4159" s="205">
        <v>38812</v>
      </c>
      <c r="O4159" s="203"/>
      <c r="P4159" t="str">
        <f t="shared" si="64"/>
        <v>Lower Mississippi River Basin-Fecal Coliform TMDL-Zumbro River-(07040004-502)-Fecal Coliform</v>
      </c>
    </row>
    <row r="4160" spans="1:16" ht="27.95" hidden="1" customHeight="1" x14ac:dyDescent="0.25">
      <c r="A4160" s="203" t="s">
        <v>2131</v>
      </c>
      <c r="B4160" s="202" t="s">
        <v>485</v>
      </c>
      <c r="C4160" s="203" t="s">
        <v>1376</v>
      </c>
      <c r="D4160" s="226" t="s">
        <v>490</v>
      </c>
      <c r="E4160" s="202" t="s">
        <v>1667</v>
      </c>
      <c r="F4160" s="129" t="s">
        <v>475</v>
      </c>
      <c r="G4160" s="259">
        <v>1.37</v>
      </c>
      <c r="H4160" s="361" t="s">
        <v>1378</v>
      </c>
      <c r="I4160" s="359" t="s">
        <v>1384</v>
      </c>
      <c r="J4160" s="359" t="s">
        <v>1380</v>
      </c>
      <c r="K4160" s="359" t="s">
        <v>9</v>
      </c>
      <c r="L4160" s="359" t="s">
        <v>1381</v>
      </c>
      <c r="M4160" s="368">
        <v>2002</v>
      </c>
      <c r="N4160" s="205">
        <v>38812</v>
      </c>
      <c r="O4160" s="203"/>
      <c r="P4160" t="str">
        <f t="shared" si="64"/>
        <v>Lower Mississippi River Basin-Fecal Coliform TMDL-Zumbro River-(07040004-502)-Fecal Coliform</v>
      </c>
    </row>
    <row r="4161" spans="1:16" ht="27.95" hidden="1" customHeight="1" x14ac:dyDescent="0.25">
      <c r="A4161" s="203" t="s">
        <v>2131</v>
      </c>
      <c r="B4161" s="202" t="s">
        <v>485</v>
      </c>
      <c r="C4161" s="203" t="s">
        <v>1376</v>
      </c>
      <c r="D4161" s="226" t="s">
        <v>490</v>
      </c>
      <c r="E4161" s="202" t="s">
        <v>1667</v>
      </c>
      <c r="F4161" s="129" t="s">
        <v>475</v>
      </c>
      <c r="G4161" s="259">
        <v>1.05</v>
      </c>
      <c r="H4161" s="361" t="s">
        <v>1378</v>
      </c>
      <c r="I4161" s="359" t="s">
        <v>1385</v>
      </c>
      <c r="J4161" s="359" t="s">
        <v>1380</v>
      </c>
      <c r="K4161" s="359" t="s">
        <v>9</v>
      </c>
      <c r="L4161" s="359" t="s">
        <v>1381</v>
      </c>
      <c r="M4161" s="368">
        <v>2002</v>
      </c>
      <c r="N4161" s="205">
        <v>38812</v>
      </c>
      <c r="O4161" s="203"/>
      <c r="P4161" t="str">
        <f t="shared" si="64"/>
        <v>Lower Mississippi River Basin-Fecal Coliform TMDL-Zumbro River-(07040004-502)-Fecal Coliform</v>
      </c>
    </row>
    <row r="4162" spans="1:16" ht="27.95" hidden="1" customHeight="1" x14ac:dyDescent="0.25">
      <c r="A4162" s="203" t="s">
        <v>2131</v>
      </c>
      <c r="B4162" s="202" t="s">
        <v>485</v>
      </c>
      <c r="C4162" s="203" t="s">
        <v>1376</v>
      </c>
      <c r="D4162" s="226" t="s">
        <v>474</v>
      </c>
      <c r="E4162" s="202" t="s">
        <v>1667</v>
      </c>
      <c r="F4162" s="129" t="s">
        <v>475</v>
      </c>
      <c r="G4162" s="259">
        <v>7.31</v>
      </c>
      <c r="H4162" s="361" t="s">
        <v>1378</v>
      </c>
      <c r="I4162" s="359" t="s">
        <v>1379</v>
      </c>
      <c r="J4162" s="359" t="s">
        <v>1380</v>
      </c>
      <c r="K4162" s="359" t="s">
        <v>9</v>
      </c>
      <c r="L4162" s="359" t="s">
        <v>1381</v>
      </c>
      <c r="M4162" s="368">
        <v>2002</v>
      </c>
      <c r="N4162" s="205">
        <v>38812</v>
      </c>
      <c r="O4162" s="203"/>
      <c r="P4162" t="str">
        <f t="shared" si="64"/>
        <v>Lower Mississippi River Basin-Fecal Coliform TMDL-Zumbro River-(07040004-501)-Fecal Coliform</v>
      </c>
    </row>
    <row r="4163" spans="1:16" ht="27.95" hidden="1" customHeight="1" x14ac:dyDescent="0.25">
      <c r="A4163" s="203" t="s">
        <v>2131</v>
      </c>
      <c r="B4163" s="202" t="s">
        <v>485</v>
      </c>
      <c r="C4163" s="203" t="s">
        <v>1376</v>
      </c>
      <c r="D4163" s="226" t="s">
        <v>474</v>
      </c>
      <c r="E4163" s="202" t="s">
        <v>1667</v>
      </c>
      <c r="F4163" s="129" t="s">
        <v>475</v>
      </c>
      <c r="G4163" s="259">
        <v>3.4</v>
      </c>
      <c r="H4163" s="361" t="s">
        <v>1378</v>
      </c>
      <c r="I4163" s="359" t="s">
        <v>1382</v>
      </c>
      <c r="J4163" s="359" t="s">
        <v>1380</v>
      </c>
      <c r="K4163" s="359" t="s">
        <v>9</v>
      </c>
      <c r="L4163" s="359" t="s">
        <v>1381</v>
      </c>
      <c r="M4163" s="368">
        <v>2002</v>
      </c>
      <c r="N4163" s="205">
        <v>38812</v>
      </c>
      <c r="O4163" s="203"/>
      <c r="P4163" t="str">
        <f t="shared" ref="P4163:P4226" si="65">CONCATENATE(C4163, "-", E4163, "-","(", D4163,")", "-",K4163)</f>
        <v>Lower Mississippi River Basin-Fecal Coliform TMDL-Zumbro River-(07040004-501)-Fecal Coliform</v>
      </c>
    </row>
    <row r="4164" spans="1:16" ht="27.95" hidden="1" customHeight="1" x14ac:dyDescent="0.25">
      <c r="A4164" s="203" t="s">
        <v>2131</v>
      </c>
      <c r="B4164" s="202" t="s">
        <v>485</v>
      </c>
      <c r="C4164" s="203" t="s">
        <v>1376</v>
      </c>
      <c r="D4164" s="226" t="s">
        <v>474</v>
      </c>
      <c r="E4164" s="202" t="s">
        <v>1667</v>
      </c>
      <c r="F4164" s="129" t="s">
        <v>475</v>
      </c>
      <c r="G4164" s="259">
        <v>2.35</v>
      </c>
      <c r="H4164" s="361" t="s">
        <v>1378</v>
      </c>
      <c r="I4164" s="359" t="s">
        <v>1383</v>
      </c>
      <c r="J4164" s="359" t="s">
        <v>1380</v>
      </c>
      <c r="K4164" s="359" t="s">
        <v>9</v>
      </c>
      <c r="L4164" s="359" t="s">
        <v>1381</v>
      </c>
      <c r="M4164" s="368">
        <v>2002</v>
      </c>
      <c r="N4164" s="205">
        <v>38812</v>
      </c>
      <c r="O4164" s="203"/>
      <c r="P4164" t="str">
        <f t="shared" si="65"/>
        <v>Lower Mississippi River Basin-Fecal Coliform TMDL-Zumbro River-(07040004-501)-Fecal Coliform</v>
      </c>
    </row>
    <row r="4165" spans="1:16" ht="27.95" hidden="1" customHeight="1" x14ac:dyDescent="0.25">
      <c r="A4165" s="203" t="s">
        <v>2131</v>
      </c>
      <c r="B4165" s="202" t="s">
        <v>485</v>
      </c>
      <c r="C4165" s="203" t="s">
        <v>1376</v>
      </c>
      <c r="D4165" s="226" t="s">
        <v>474</v>
      </c>
      <c r="E4165" s="202" t="s">
        <v>1667</v>
      </c>
      <c r="F4165" s="129" t="s">
        <v>475</v>
      </c>
      <c r="G4165" s="259">
        <v>1.38</v>
      </c>
      <c r="H4165" s="361" t="s">
        <v>1378</v>
      </c>
      <c r="I4165" s="359" t="s">
        <v>1384</v>
      </c>
      <c r="J4165" s="359" t="s">
        <v>1380</v>
      </c>
      <c r="K4165" s="359" t="s">
        <v>9</v>
      </c>
      <c r="L4165" s="359" t="s">
        <v>1381</v>
      </c>
      <c r="M4165" s="368">
        <v>2002</v>
      </c>
      <c r="N4165" s="205">
        <v>38812</v>
      </c>
      <c r="O4165" s="203"/>
      <c r="P4165" t="str">
        <f t="shared" si="65"/>
        <v>Lower Mississippi River Basin-Fecal Coliform TMDL-Zumbro River-(07040004-501)-Fecal Coliform</v>
      </c>
    </row>
    <row r="4166" spans="1:16" ht="27.95" hidden="1" customHeight="1" x14ac:dyDescent="0.25">
      <c r="A4166" s="203" t="s">
        <v>2131</v>
      </c>
      <c r="B4166" s="202" t="s">
        <v>485</v>
      </c>
      <c r="C4166" s="203" t="s">
        <v>1376</v>
      </c>
      <c r="D4166" s="226" t="s">
        <v>474</v>
      </c>
      <c r="E4166" s="202" t="s">
        <v>1667</v>
      </c>
      <c r="F4166" s="129" t="s">
        <v>475</v>
      </c>
      <c r="G4166" s="259">
        <v>1.05</v>
      </c>
      <c r="H4166" s="361" t="s">
        <v>1378</v>
      </c>
      <c r="I4166" s="359" t="s">
        <v>1385</v>
      </c>
      <c r="J4166" s="359" t="s">
        <v>1380</v>
      </c>
      <c r="K4166" s="359" t="s">
        <v>9</v>
      </c>
      <c r="L4166" s="359" t="s">
        <v>1381</v>
      </c>
      <c r="M4166" s="368">
        <v>2002</v>
      </c>
      <c r="N4166" s="205">
        <v>38812</v>
      </c>
      <c r="O4166" s="203"/>
      <c r="P4166" t="str">
        <f t="shared" si="65"/>
        <v>Lower Mississippi River Basin-Fecal Coliform TMDL-Zumbro River-(07040004-501)-Fecal Coliform</v>
      </c>
    </row>
    <row r="4167" spans="1:16" ht="27.95" hidden="1" customHeight="1" x14ac:dyDescent="0.25">
      <c r="A4167" s="203" t="s">
        <v>2131</v>
      </c>
      <c r="B4167" s="202" t="s">
        <v>485</v>
      </c>
      <c r="C4167" s="203" t="s">
        <v>1668</v>
      </c>
      <c r="D4167" s="202" t="s">
        <v>474</v>
      </c>
      <c r="E4167" s="202" t="s">
        <v>1667</v>
      </c>
      <c r="F4167" s="202" t="s">
        <v>475</v>
      </c>
      <c r="G4167" s="253">
        <v>26.51</v>
      </c>
      <c r="H4167" s="361" t="s">
        <v>488</v>
      </c>
      <c r="I4167" s="359" t="s">
        <v>1379</v>
      </c>
      <c r="J4167" s="359" t="s">
        <v>1380</v>
      </c>
      <c r="K4167" s="359" t="s">
        <v>22</v>
      </c>
      <c r="L4167" s="359" t="s">
        <v>1392</v>
      </c>
      <c r="M4167" s="368">
        <v>2008</v>
      </c>
      <c r="N4167" s="205">
        <v>41054</v>
      </c>
      <c r="O4167" s="203"/>
      <c r="P4167" t="str">
        <f t="shared" si="65"/>
        <v>Zumbro River Watershed Turbidity TMDL-Zumbro River-(07040004-501)-TSS</v>
      </c>
    </row>
    <row r="4168" spans="1:16" ht="27.95" hidden="1" customHeight="1" x14ac:dyDescent="0.25">
      <c r="A4168" s="203" t="s">
        <v>2131</v>
      </c>
      <c r="B4168" s="202" t="s">
        <v>485</v>
      </c>
      <c r="C4168" s="203" t="s">
        <v>1668</v>
      </c>
      <c r="D4168" s="202" t="s">
        <v>474</v>
      </c>
      <c r="E4168" s="202" t="s">
        <v>1667</v>
      </c>
      <c r="F4168" s="202" t="s">
        <v>475</v>
      </c>
      <c r="G4168" s="253">
        <v>11.15</v>
      </c>
      <c r="H4168" s="361" t="s">
        <v>488</v>
      </c>
      <c r="I4168" s="359" t="s">
        <v>1382</v>
      </c>
      <c r="J4168" s="359" t="s">
        <v>1380</v>
      </c>
      <c r="K4168" s="359" t="s">
        <v>22</v>
      </c>
      <c r="L4168" s="359" t="s">
        <v>1392</v>
      </c>
      <c r="M4168" s="368">
        <v>2008</v>
      </c>
      <c r="N4168" s="205">
        <v>41054</v>
      </c>
      <c r="O4168" s="203"/>
      <c r="P4168" t="str">
        <f t="shared" si="65"/>
        <v>Zumbro River Watershed Turbidity TMDL-Zumbro River-(07040004-501)-TSS</v>
      </c>
    </row>
    <row r="4169" spans="1:16" ht="27.95" hidden="1" customHeight="1" x14ac:dyDescent="0.25">
      <c r="A4169" s="203" t="s">
        <v>2131</v>
      </c>
      <c r="B4169" s="202" t="s">
        <v>485</v>
      </c>
      <c r="C4169" s="203" t="s">
        <v>1668</v>
      </c>
      <c r="D4169" s="202" t="s">
        <v>474</v>
      </c>
      <c r="E4169" s="202" t="s">
        <v>1667</v>
      </c>
      <c r="F4169" s="202" t="s">
        <v>475</v>
      </c>
      <c r="G4169" s="253">
        <v>7.21</v>
      </c>
      <c r="H4169" s="361" t="s">
        <v>488</v>
      </c>
      <c r="I4169" s="359" t="s">
        <v>1383</v>
      </c>
      <c r="J4169" s="359" t="s">
        <v>1380</v>
      </c>
      <c r="K4169" s="359" t="s">
        <v>22</v>
      </c>
      <c r="L4169" s="359" t="s">
        <v>1392</v>
      </c>
      <c r="M4169" s="368">
        <v>2008</v>
      </c>
      <c r="N4169" s="205">
        <v>41054</v>
      </c>
      <c r="O4169" s="203"/>
      <c r="P4169" t="str">
        <f t="shared" si="65"/>
        <v>Zumbro River Watershed Turbidity TMDL-Zumbro River-(07040004-501)-TSS</v>
      </c>
    </row>
    <row r="4170" spans="1:16" ht="27.95" hidden="1" customHeight="1" x14ac:dyDescent="0.25">
      <c r="A4170" s="203" t="s">
        <v>2131</v>
      </c>
      <c r="B4170" s="202" t="s">
        <v>485</v>
      </c>
      <c r="C4170" s="203" t="s">
        <v>1668</v>
      </c>
      <c r="D4170" s="202" t="s">
        <v>474</v>
      </c>
      <c r="E4170" s="202" t="s">
        <v>1667</v>
      </c>
      <c r="F4170" s="202" t="s">
        <v>475</v>
      </c>
      <c r="G4170" s="253">
        <v>5.13</v>
      </c>
      <c r="H4170" s="361" t="s">
        <v>488</v>
      </c>
      <c r="I4170" s="359" t="s">
        <v>1384</v>
      </c>
      <c r="J4170" s="359" t="s">
        <v>1380</v>
      </c>
      <c r="K4170" s="359" t="s">
        <v>22</v>
      </c>
      <c r="L4170" s="359" t="s">
        <v>1392</v>
      </c>
      <c r="M4170" s="368">
        <v>2008</v>
      </c>
      <c r="N4170" s="205">
        <v>41054</v>
      </c>
      <c r="O4170" s="203"/>
      <c r="P4170" t="str">
        <f t="shared" si="65"/>
        <v>Zumbro River Watershed Turbidity TMDL-Zumbro River-(07040004-501)-TSS</v>
      </c>
    </row>
    <row r="4171" spans="1:16" ht="27.95" hidden="1" customHeight="1" x14ac:dyDescent="0.25">
      <c r="A4171" s="203" t="s">
        <v>2131</v>
      </c>
      <c r="B4171" s="202" t="s">
        <v>485</v>
      </c>
      <c r="C4171" s="203" t="s">
        <v>1668</v>
      </c>
      <c r="D4171" s="202" t="s">
        <v>474</v>
      </c>
      <c r="E4171" s="202" t="s">
        <v>1667</v>
      </c>
      <c r="F4171" s="202" t="s">
        <v>475</v>
      </c>
      <c r="G4171" s="253">
        <v>4.33</v>
      </c>
      <c r="H4171" s="361" t="s">
        <v>488</v>
      </c>
      <c r="I4171" s="359" t="s">
        <v>1385</v>
      </c>
      <c r="J4171" s="359" t="s">
        <v>1380</v>
      </c>
      <c r="K4171" s="359" t="s">
        <v>22</v>
      </c>
      <c r="L4171" s="359" t="s">
        <v>1392</v>
      </c>
      <c r="M4171" s="368">
        <v>2008</v>
      </c>
      <c r="N4171" s="205">
        <v>41054</v>
      </c>
      <c r="O4171" s="203"/>
      <c r="P4171" t="str">
        <f t="shared" si="65"/>
        <v>Zumbro River Watershed Turbidity TMDL-Zumbro River-(07040004-501)-TSS</v>
      </c>
    </row>
    <row r="4172" spans="1:16" ht="27.95" hidden="1" customHeight="1" x14ac:dyDescent="0.25">
      <c r="A4172" s="203" t="s">
        <v>2131</v>
      </c>
      <c r="B4172" s="202" t="s">
        <v>485</v>
      </c>
      <c r="C4172" s="203" t="s">
        <v>1668</v>
      </c>
      <c r="D4172" s="202" t="s">
        <v>494</v>
      </c>
      <c r="E4172" s="202" t="s">
        <v>1666</v>
      </c>
      <c r="F4172" s="202" t="s">
        <v>475</v>
      </c>
      <c r="G4172" s="253">
        <v>26.17</v>
      </c>
      <c r="H4172" s="361" t="s">
        <v>488</v>
      </c>
      <c r="I4172" s="359" t="s">
        <v>1379</v>
      </c>
      <c r="J4172" s="359" t="s">
        <v>1380</v>
      </c>
      <c r="K4172" s="359" t="s">
        <v>22</v>
      </c>
      <c r="L4172" s="359" t="s">
        <v>1392</v>
      </c>
      <c r="M4172" s="368">
        <v>2008</v>
      </c>
      <c r="N4172" s="205">
        <v>41054</v>
      </c>
      <c r="O4172" s="203"/>
      <c r="P4172" t="str">
        <f t="shared" si="65"/>
        <v>Zumbro River Watershed Turbidity TMDL-Zumbro River, South Fork-(07040004-507)-TSS</v>
      </c>
    </row>
    <row r="4173" spans="1:16" ht="27.95" hidden="1" customHeight="1" x14ac:dyDescent="0.25">
      <c r="A4173" s="203" t="s">
        <v>2131</v>
      </c>
      <c r="B4173" s="202" t="s">
        <v>485</v>
      </c>
      <c r="C4173" s="203" t="s">
        <v>1668</v>
      </c>
      <c r="D4173" s="202" t="s">
        <v>494</v>
      </c>
      <c r="E4173" s="202" t="s">
        <v>1666</v>
      </c>
      <c r="F4173" s="202" t="s">
        <v>475</v>
      </c>
      <c r="G4173" s="253">
        <v>10.34</v>
      </c>
      <c r="H4173" s="361" t="s">
        <v>488</v>
      </c>
      <c r="I4173" s="359" t="s">
        <v>1382</v>
      </c>
      <c r="J4173" s="359" t="s">
        <v>1380</v>
      </c>
      <c r="K4173" s="359" t="s">
        <v>22</v>
      </c>
      <c r="L4173" s="359" t="s">
        <v>1392</v>
      </c>
      <c r="M4173" s="368">
        <v>2008</v>
      </c>
      <c r="N4173" s="205">
        <v>41054</v>
      </c>
      <c r="O4173" s="203"/>
      <c r="P4173" t="str">
        <f t="shared" si="65"/>
        <v>Zumbro River Watershed Turbidity TMDL-Zumbro River, South Fork-(07040004-507)-TSS</v>
      </c>
    </row>
    <row r="4174" spans="1:16" ht="27.95" hidden="1" customHeight="1" x14ac:dyDescent="0.25">
      <c r="A4174" s="203" t="s">
        <v>2131</v>
      </c>
      <c r="B4174" s="202" t="s">
        <v>485</v>
      </c>
      <c r="C4174" s="203" t="s">
        <v>1668</v>
      </c>
      <c r="D4174" s="202" t="s">
        <v>494</v>
      </c>
      <c r="E4174" s="202" t="s">
        <v>1666</v>
      </c>
      <c r="F4174" s="202" t="s">
        <v>475</v>
      </c>
      <c r="G4174" s="253">
        <v>3.96</v>
      </c>
      <c r="H4174" s="361" t="s">
        <v>488</v>
      </c>
      <c r="I4174" s="359" t="s">
        <v>1383</v>
      </c>
      <c r="J4174" s="359" t="s">
        <v>1380</v>
      </c>
      <c r="K4174" s="359" t="s">
        <v>22</v>
      </c>
      <c r="L4174" s="359" t="s">
        <v>1392</v>
      </c>
      <c r="M4174" s="368">
        <v>2008</v>
      </c>
      <c r="N4174" s="205">
        <v>41054</v>
      </c>
      <c r="O4174" s="203"/>
      <c r="P4174" t="str">
        <f t="shared" si="65"/>
        <v>Zumbro River Watershed Turbidity TMDL-Zumbro River, South Fork-(07040004-507)-TSS</v>
      </c>
    </row>
    <row r="4175" spans="1:16" ht="27.95" hidden="1" customHeight="1" x14ac:dyDescent="0.25">
      <c r="A4175" s="203" t="s">
        <v>2131</v>
      </c>
      <c r="B4175" s="202" t="s">
        <v>485</v>
      </c>
      <c r="C4175" s="203" t="s">
        <v>1668</v>
      </c>
      <c r="D4175" s="202" t="s">
        <v>494</v>
      </c>
      <c r="E4175" s="202" t="s">
        <v>1666</v>
      </c>
      <c r="F4175" s="202" t="s">
        <v>475</v>
      </c>
      <c r="G4175" s="253">
        <v>1.81</v>
      </c>
      <c r="H4175" s="361" t="s">
        <v>488</v>
      </c>
      <c r="I4175" s="359" t="s">
        <v>1384</v>
      </c>
      <c r="J4175" s="359" t="s">
        <v>1380</v>
      </c>
      <c r="K4175" s="359" t="s">
        <v>22</v>
      </c>
      <c r="L4175" s="359" t="s">
        <v>1392</v>
      </c>
      <c r="M4175" s="368">
        <v>2008</v>
      </c>
      <c r="N4175" s="205">
        <v>41054</v>
      </c>
      <c r="O4175" s="203"/>
      <c r="P4175" t="str">
        <f t="shared" si="65"/>
        <v>Zumbro River Watershed Turbidity TMDL-Zumbro River, South Fork-(07040004-507)-TSS</v>
      </c>
    </row>
    <row r="4176" spans="1:16" ht="27.95" hidden="1" customHeight="1" x14ac:dyDescent="0.25">
      <c r="A4176" s="203" t="s">
        <v>2131</v>
      </c>
      <c r="B4176" s="202" t="s">
        <v>485</v>
      </c>
      <c r="C4176" s="203" t="s">
        <v>1668</v>
      </c>
      <c r="D4176" s="202" t="s">
        <v>494</v>
      </c>
      <c r="E4176" s="202" t="s">
        <v>1666</v>
      </c>
      <c r="F4176" s="202" t="s">
        <v>475</v>
      </c>
      <c r="G4176" s="253">
        <v>0.95</v>
      </c>
      <c r="H4176" s="361" t="s">
        <v>488</v>
      </c>
      <c r="I4176" s="359" t="s">
        <v>1385</v>
      </c>
      <c r="J4176" s="359" t="s">
        <v>1380</v>
      </c>
      <c r="K4176" s="359" t="s">
        <v>22</v>
      </c>
      <c r="L4176" s="359" t="s">
        <v>1392</v>
      </c>
      <c r="M4176" s="368">
        <v>2008</v>
      </c>
      <c r="N4176" s="205">
        <v>41054</v>
      </c>
      <c r="O4176" s="203"/>
      <c r="P4176" t="str">
        <f t="shared" si="65"/>
        <v>Zumbro River Watershed Turbidity TMDL-Zumbro River, South Fork-(07040004-507)-TSS</v>
      </c>
    </row>
    <row r="4177" spans="1:16" ht="27.95" hidden="1" customHeight="1" x14ac:dyDescent="0.25">
      <c r="A4177" s="203" t="s">
        <v>2131</v>
      </c>
      <c r="B4177" s="202" t="s">
        <v>485</v>
      </c>
      <c r="C4177" s="203" t="s">
        <v>1668</v>
      </c>
      <c r="D4177" s="202" t="s">
        <v>807</v>
      </c>
      <c r="E4177" s="202" t="s">
        <v>1890</v>
      </c>
      <c r="F4177" s="202" t="s">
        <v>475</v>
      </c>
      <c r="G4177" s="253">
        <v>9.48</v>
      </c>
      <c r="H4177" s="361" t="s">
        <v>488</v>
      </c>
      <c r="I4177" s="359" t="s">
        <v>1379</v>
      </c>
      <c r="J4177" s="359" t="s">
        <v>1596</v>
      </c>
      <c r="K4177" s="359" t="s">
        <v>22</v>
      </c>
      <c r="L4177" s="359" t="s">
        <v>1392</v>
      </c>
      <c r="M4177" s="368">
        <v>2008</v>
      </c>
      <c r="N4177" s="205">
        <v>41054</v>
      </c>
      <c r="O4177" s="203" t="s">
        <v>1597</v>
      </c>
      <c r="P4177" t="str">
        <f t="shared" si="65"/>
        <v>Zumbro River Watershed Turbidity TMDL-Bear Creek-(07040004-538)-TSS</v>
      </c>
    </row>
    <row r="4178" spans="1:16" ht="27.95" hidden="1" customHeight="1" x14ac:dyDescent="0.25">
      <c r="A4178" s="203" t="s">
        <v>2131</v>
      </c>
      <c r="B4178" s="202" t="s">
        <v>485</v>
      </c>
      <c r="C4178" s="203" t="s">
        <v>1668</v>
      </c>
      <c r="D4178" s="202" t="s">
        <v>807</v>
      </c>
      <c r="E4178" s="202" t="s">
        <v>1890</v>
      </c>
      <c r="F4178" s="202" t="s">
        <v>475</v>
      </c>
      <c r="G4178" s="253">
        <v>5.1100000000000003</v>
      </c>
      <c r="H4178" s="361" t="s">
        <v>488</v>
      </c>
      <c r="I4178" s="359" t="s">
        <v>1382</v>
      </c>
      <c r="J4178" s="359" t="s">
        <v>1596</v>
      </c>
      <c r="K4178" s="359" t="s">
        <v>22</v>
      </c>
      <c r="L4178" s="359" t="s">
        <v>1392</v>
      </c>
      <c r="M4178" s="368">
        <v>2008</v>
      </c>
      <c r="N4178" s="205">
        <v>41054</v>
      </c>
      <c r="O4178" s="203" t="s">
        <v>1597</v>
      </c>
      <c r="P4178" t="str">
        <f t="shared" si="65"/>
        <v>Zumbro River Watershed Turbidity TMDL-Bear Creek-(07040004-538)-TSS</v>
      </c>
    </row>
    <row r="4179" spans="1:16" ht="27.95" hidden="1" customHeight="1" x14ac:dyDescent="0.25">
      <c r="A4179" s="203" t="s">
        <v>2131</v>
      </c>
      <c r="B4179" s="202" t="s">
        <v>485</v>
      </c>
      <c r="C4179" s="203" t="s">
        <v>1668</v>
      </c>
      <c r="D4179" s="202" t="s">
        <v>807</v>
      </c>
      <c r="E4179" s="202" t="s">
        <v>1890</v>
      </c>
      <c r="F4179" s="202" t="s">
        <v>475</v>
      </c>
      <c r="G4179" s="253">
        <v>2.63</v>
      </c>
      <c r="H4179" s="361" t="s">
        <v>488</v>
      </c>
      <c r="I4179" s="359" t="s">
        <v>1383</v>
      </c>
      <c r="J4179" s="359" t="s">
        <v>1596</v>
      </c>
      <c r="K4179" s="359" t="s">
        <v>22</v>
      </c>
      <c r="L4179" s="359" t="s">
        <v>1392</v>
      </c>
      <c r="M4179" s="368">
        <v>2008</v>
      </c>
      <c r="N4179" s="205">
        <v>41054</v>
      </c>
      <c r="O4179" s="203" t="s">
        <v>1597</v>
      </c>
      <c r="P4179" t="str">
        <f t="shared" si="65"/>
        <v>Zumbro River Watershed Turbidity TMDL-Bear Creek-(07040004-538)-TSS</v>
      </c>
    </row>
    <row r="4180" spans="1:16" ht="27.95" hidden="1" customHeight="1" x14ac:dyDescent="0.25">
      <c r="A4180" s="203" t="s">
        <v>2131</v>
      </c>
      <c r="B4180" s="202" t="s">
        <v>485</v>
      </c>
      <c r="C4180" s="203" t="s">
        <v>1668</v>
      </c>
      <c r="D4180" s="202" t="s">
        <v>807</v>
      </c>
      <c r="E4180" s="202" t="s">
        <v>1890</v>
      </c>
      <c r="F4180" s="202" t="s">
        <v>475</v>
      </c>
      <c r="G4180" s="253">
        <v>1.2</v>
      </c>
      <c r="H4180" s="361" t="s">
        <v>488</v>
      </c>
      <c r="I4180" s="359" t="s">
        <v>1384</v>
      </c>
      <c r="J4180" s="359" t="s">
        <v>1596</v>
      </c>
      <c r="K4180" s="359" t="s">
        <v>22</v>
      </c>
      <c r="L4180" s="359" t="s">
        <v>1392</v>
      </c>
      <c r="M4180" s="368">
        <v>2008</v>
      </c>
      <c r="N4180" s="205">
        <v>41054</v>
      </c>
      <c r="O4180" s="203" t="s">
        <v>1597</v>
      </c>
      <c r="P4180" t="str">
        <f t="shared" si="65"/>
        <v>Zumbro River Watershed Turbidity TMDL-Bear Creek-(07040004-538)-TSS</v>
      </c>
    </row>
    <row r="4181" spans="1:16" ht="27.95" hidden="1" customHeight="1" x14ac:dyDescent="0.25">
      <c r="A4181" s="203" t="s">
        <v>2131</v>
      </c>
      <c r="B4181" s="202" t="s">
        <v>485</v>
      </c>
      <c r="C4181" s="203" t="s">
        <v>1668</v>
      </c>
      <c r="D4181" s="202" t="s">
        <v>807</v>
      </c>
      <c r="E4181" s="202" t="s">
        <v>1890</v>
      </c>
      <c r="F4181" s="202" t="s">
        <v>475</v>
      </c>
      <c r="G4181" s="253">
        <v>0.73</v>
      </c>
      <c r="H4181" s="361" t="s">
        <v>488</v>
      </c>
      <c r="I4181" s="359" t="s">
        <v>1385</v>
      </c>
      <c r="J4181" s="359" t="s">
        <v>1596</v>
      </c>
      <c r="K4181" s="359" t="s">
        <v>22</v>
      </c>
      <c r="L4181" s="359" t="s">
        <v>1392</v>
      </c>
      <c r="M4181" s="368">
        <v>2008</v>
      </c>
      <c r="N4181" s="205">
        <v>41054</v>
      </c>
      <c r="O4181" s="203" t="s">
        <v>1597</v>
      </c>
      <c r="P4181" t="str">
        <f t="shared" si="65"/>
        <v>Zumbro River Watershed Turbidity TMDL-Bear Creek-(07040004-538)-TSS</v>
      </c>
    </row>
    <row r="4182" spans="1:16" ht="27.95" hidden="1" customHeight="1" x14ac:dyDescent="0.25">
      <c r="A4182" s="203" t="s">
        <v>2131</v>
      </c>
      <c r="B4182" s="202" t="s">
        <v>485</v>
      </c>
      <c r="C4182" s="203" t="s">
        <v>1668</v>
      </c>
      <c r="D4182" s="202" t="s">
        <v>506</v>
      </c>
      <c r="E4182" s="202" t="s">
        <v>1669</v>
      </c>
      <c r="F4182" s="202" t="s">
        <v>475</v>
      </c>
      <c r="G4182" s="253">
        <v>5.17</v>
      </c>
      <c r="H4182" s="361" t="s">
        <v>488</v>
      </c>
      <c r="I4182" s="359" t="s">
        <v>1379</v>
      </c>
      <c r="J4182" s="359" t="s">
        <v>1596</v>
      </c>
      <c r="K4182" s="359" t="s">
        <v>22</v>
      </c>
      <c r="L4182" s="359" t="s">
        <v>1392</v>
      </c>
      <c r="M4182" s="368">
        <v>2008</v>
      </c>
      <c r="N4182" s="205">
        <v>41054</v>
      </c>
      <c r="O4182" s="361" t="s">
        <v>1597</v>
      </c>
      <c r="P4182" t="str">
        <f t="shared" si="65"/>
        <v>Zumbro River Watershed Turbidity TMDL-Willow Creek-(07040004-540)-TSS</v>
      </c>
    </row>
    <row r="4183" spans="1:16" ht="27.95" hidden="1" customHeight="1" x14ac:dyDescent="0.25">
      <c r="A4183" s="203" t="s">
        <v>2131</v>
      </c>
      <c r="B4183" s="202" t="s">
        <v>485</v>
      </c>
      <c r="C4183" s="203" t="s">
        <v>1668</v>
      </c>
      <c r="D4183" s="202" t="s">
        <v>506</v>
      </c>
      <c r="E4183" s="202" t="s">
        <v>1669</v>
      </c>
      <c r="F4183" s="202" t="s">
        <v>475</v>
      </c>
      <c r="G4183" s="253">
        <v>2.79</v>
      </c>
      <c r="H4183" s="361" t="s">
        <v>488</v>
      </c>
      <c r="I4183" s="359" t="s">
        <v>1382</v>
      </c>
      <c r="J4183" s="359" t="s">
        <v>1596</v>
      </c>
      <c r="K4183" s="359" t="s">
        <v>22</v>
      </c>
      <c r="L4183" s="359" t="s">
        <v>1392</v>
      </c>
      <c r="M4183" s="368">
        <v>2008</v>
      </c>
      <c r="N4183" s="205">
        <v>41054</v>
      </c>
      <c r="O4183" s="361" t="s">
        <v>1597</v>
      </c>
      <c r="P4183" t="str">
        <f t="shared" si="65"/>
        <v>Zumbro River Watershed Turbidity TMDL-Willow Creek-(07040004-540)-TSS</v>
      </c>
    </row>
    <row r="4184" spans="1:16" ht="27.95" hidden="1" customHeight="1" x14ac:dyDescent="0.25">
      <c r="A4184" s="203" t="s">
        <v>2134</v>
      </c>
      <c r="B4184" s="202" t="s">
        <v>768</v>
      </c>
      <c r="C4184" s="203" t="s">
        <v>2135</v>
      </c>
      <c r="D4184" s="202" t="s">
        <v>769</v>
      </c>
      <c r="E4184" s="202" t="s">
        <v>2136</v>
      </c>
      <c r="F4184" s="202" t="s">
        <v>505</v>
      </c>
      <c r="G4184" s="253">
        <v>12</v>
      </c>
      <c r="H4184" s="361" t="s">
        <v>1390</v>
      </c>
      <c r="I4184" s="359" t="s">
        <v>1379</v>
      </c>
      <c r="J4184" s="359" t="s">
        <v>1380</v>
      </c>
      <c r="K4184" s="359" t="s">
        <v>9</v>
      </c>
      <c r="L4184" s="359" t="s">
        <v>1392</v>
      </c>
      <c r="M4184" s="368">
        <v>1993</v>
      </c>
      <c r="N4184" s="205">
        <v>39093</v>
      </c>
      <c r="O4184" s="203"/>
      <c r="P4184" t="str">
        <f t="shared" si="65"/>
        <v>Chippewa River - Fecal Coliform TMDL-Chippewa River-(07020005-501)-Fecal Coliform</v>
      </c>
    </row>
    <row r="4185" spans="1:16" ht="27.95" hidden="1" customHeight="1" x14ac:dyDescent="0.25">
      <c r="A4185" s="203" t="s">
        <v>2134</v>
      </c>
      <c r="B4185" s="202" t="s">
        <v>768</v>
      </c>
      <c r="C4185" s="203" t="s">
        <v>2135</v>
      </c>
      <c r="D4185" s="202" t="s">
        <v>769</v>
      </c>
      <c r="E4185" s="202" t="s">
        <v>2136</v>
      </c>
      <c r="F4185" s="202" t="s">
        <v>505</v>
      </c>
      <c r="G4185" s="253">
        <v>3</v>
      </c>
      <c r="H4185" s="361" t="s">
        <v>1390</v>
      </c>
      <c r="I4185" s="359" t="s">
        <v>1382</v>
      </c>
      <c r="J4185" s="359" t="s">
        <v>1380</v>
      </c>
      <c r="K4185" s="359" t="s">
        <v>9</v>
      </c>
      <c r="L4185" s="359" t="s">
        <v>1392</v>
      </c>
      <c r="M4185" s="368">
        <v>1993</v>
      </c>
      <c r="N4185" s="205">
        <v>39093</v>
      </c>
      <c r="O4185" s="203"/>
      <c r="P4185" t="str">
        <f t="shared" si="65"/>
        <v>Chippewa River - Fecal Coliform TMDL-Chippewa River-(07020005-501)-Fecal Coliform</v>
      </c>
    </row>
    <row r="4186" spans="1:16" ht="27.95" hidden="1" customHeight="1" x14ac:dyDescent="0.25">
      <c r="A4186" s="203" t="s">
        <v>2134</v>
      </c>
      <c r="B4186" s="202" t="s">
        <v>768</v>
      </c>
      <c r="C4186" s="203" t="s">
        <v>2135</v>
      </c>
      <c r="D4186" s="202" t="s">
        <v>769</v>
      </c>
      <c r="E4186" s="202" t="s">
        <v>2136</v>
      </c>
      <c r="F4186" s="202" t="s">
        <v>505</v>
      </c>
      <c r="G4186" s="253">
        <v>1</v>
      </c>
      <c r="H4186" s="361" t="s">
        <v>1390</v>
      </c>
      <c r="I4186" s="359" t="s">
        <v>1383</v>
      </c>
      <c r="J4186" s="359" t="s">
        <v>1380</v>
      </c>
      <c r="K4186" s="359" t="s">
        <v>9</v>
      </c>
      <c r="L4186" s="359" t="s">
        <v>1392</v>
      </c>
      <c r="M4186" s="368">
        <v>1993</v>
      </c>
      <c r="N4186" s="205">
        <v>39093</v>
      </c>
      <c r="O4186" s="203"/>
      <c r="P4186" t="str">
        <f t="shared" si="65"/>
        <v>Chippewa River - Fecal Coliform TMDL-Chippewa River-(07020005-501)-Fecal Coliform</v>
      </c>
    </row>
    <row r="4187" spans="1:16" ht="27.95" hidden="1" customHeight="1" x14ac:dyDescent="0.25">
      <c r="A4187" s="203" t="s">
        <v>2134</v>
      </c>
      <c r="B4187" s="202" t="s">
        <v>768</v>
      </c>
      <c r="C4187" s="203" t="s">
        <v>2135</v>
      </c>
      <c r="D4187" s="202" t="s">
        <v>769</v>
      </c>
      <c r="E4187" s="202" t="s">
        <v>2136</v>
      </c>
      <c r="F4187" s="202" t="s">
        <v>505</v>
      </c>
      <c r="G4187" s="253">
        <v>0.1</v>
      </c>
      <c r="H4187" s="361" t="s">
        <v>1390</v>
      </c>
      <c r="I4187" s="359" t="s">
        <v>1384</v>
      </c>
      <c r="J4187" s="359" t="s">
        <v>1380</v>
      </c>
      <c r="K4187" s="359" t="s">
        <v>9</v>
      </c>
      <c r="L4187" s="359" t="s">
        <v>1392</v>
      </c>
      <c r="M4187" s="368">
        <v>1993</v>
      </c>
      <c r="N4187" s="205">
        <v>39093</v>
      </c>
      <c r="O4187" s="203"/>
      <c r="P4187" t="str">
        <f t="shared" si="65"/>
        <v>Chippewa River - Fecal Coliform TMDL-Chippewa River-(07020005-501)-Fecal Coliform</v>
      </c>
    </row>
    <row r="4188" spans="1:16" ht="27.95" hidden="1" customHeight="1" x14ac:dyDescent="0.25">
      <c r="A4188" s="203" t="s">
        <v>2134</v>
      </c>
      <c r="B4188" s="202" t="s">
        <v>768</v>
      </c>
      <c r="C4188" s="203" t="s">
        <v>2135</v>
      </c>
      <c r="D4188" s="202" t="s">
        <v>769</v>
      </c>
      <c r="E4188" s="202" t="s">
        <v>2136</v>
      </c>
      <c r="F4188" s="202" t="s">
        <v>505</v>
      </c>
      <c r="G4188" s="253" t="s">
        <v>515</v>
      </c>
      <c r="H4188" s="361" t="s">
        <v>1390</v>
      </c>
      <c r="I4188" s="359" t="s">
        <v>1385</v>
      </c>
      <c r="J4188" s="359" t="s">
        <v>1380</v>
      </c>
      <c r="K4188" s="359" t="s">
        <v>9</v>
      </c>
      <c r="L4188" s="359" t="s">
        <v>1392</v>
      </c>
      <c r="M4188" s="368">
        <v>1993</v>
      </c>
      <c r="N4188" s="205">
        <v>39093</v>
      </c>
      <c r="O4188" s="203"/>
      <c r="P4188" t="str">
        <f t="shared" si="65"/>
        <v>Chippewa River - Fecal Coliform TMDL-Chippewa River-(07020005-501)-Fecal Coliform</v>
      </c>
    </row>
    <row r="4189" spans="1:16" ht="27.95" hidden="1" customHeight="1" x14ac:dyDescent="0.25">
      <c r="A4189" s="203" t="s">
        <v>2134</v>
      </c>
      <c r="B4189" s="202" t="s">
        <v>768</v>
      </c>
      <c r="C4189" s="203" t="s">
        <v>1556</v>
      </c>
      <c r="D4189" s="202" t="s">
        <v>641</v>
      </c>
      <c r="E4189" s="202" t="s">
        <v>1557</v>
      </c>
      <c r="F4189" s="202" t="s">
        <v>475</v>
      </c>
      <c r="G4189" s="253">
        <v>42.2</v>
      </c>
      <c r="H4189" s="361" t="s">
        <v>1414</v>
      </c>
      <c r="I4189" s="359" t="s">
        <v>1407</v>
      </c>
      <c r="J4189" s="358">
        <v>0.3</v>
      </c>
      <c r="K4189" s="359" t="s">
        <v>1113</v>
      </c>
      <c r="L4189" s="359" t="s">
        <v>1392</v>
      </c>
      <c r="M4189" s="368">
        <v>1988</v>
      </c>
      <c r="N4189" s="207" t="s">
        <v>1558</v>
      </c>
      <c r="O4189" s="203"/>
      <c r="P4189" t="str">
        <f t="shared" si="65"/>
        <v>Lower Minnesota River - Dissolved Oxygen-Minnesota River-(07020012-505)-TP</v>
      </c>
    </row>
    <row r="4190" spans="1:16" ht="27.95" hidden="1" customHeight="1" x14ac:dyDescent="0.25">
      <c r="A4190" s="203" t="s">
        <v>2134</v>
      </c>
      <c r="B4190" s="202" t="s">
        <v>768</v>
      </c>
      <c r="C4190" s="203" t="s">
        <v>1568</v>
      </c>
      <c r="D4190" s="202" t="s">
        <v>2137</v>
      </c>
      <c r="E4190" s="202" t="s">
        <v>1557</v>
      </c>
      <c r="F4190" s="202" t="s">
        <v>505</v>
      </c>
      <c r="G4190" s="253">
        <v>4.4000000000000004</v>
      </c>
      <c r="H4190" s="361" t="s">
        <v>1400</v>
      </c>
      <c r="I4190" s="359" t="s">
        <v>1379</v>
      </c>
      <c r="J4190" s="274">
        <v>0.26</v>
      </c>
      <c r="K4190" s="359" t="s">
        <v>1391</v>
      </c>
      <c r="L4190" s="359" t="s">
        <v>1392</v>
      </c>
      <c r="M4190" s="368">
        <v>2011</v>
      </c>
      <c r="N4190" s="205">
        <v>43627</v>
      </c>
      <c r="O4190" s="203" t="s">
        <v>1537</v>
      </c>
      <c r="P4190" t="str">
        <f t="shared" si="65"/>
        <v>MN River E. Coli TMDL-Minnesota River-(07020004-747)-E. coli</v>
      </c>
    </row>
    <row r="4191" spans="1:16" ht="27.95" hidden="1" customHeight="1" x14ac:dyDescent="0.25">
      <c r="A4191" s="203" t="s">
        <v>2134</v>
      </c>
      <c r="B4191" s="202" t="s">
        <v>768</v>
      </c>
      <c r="C4191" s="203" t="s">
        <v>1568</v>
      </c>
      <c r="D4191" s="202" t="s">
        <v>2137</v>
      </c>
      <c r="E4191" s="202" t="s">
        <v>1557</v>
      </c>
      <c r="F4191" s="202" t="s">
        <v>505</v>
      </c>
      <c r="G4191" s="253">
        <v>0.39</v>
      </c>
      <c r="H4191" s="361" t="s">
        <v>1400</v>
      </c>
      <c r="I4191" s="359" t="s">
        <v>1382</v>
      </c>
      <c r="J4191" s="274">
        <v>0.26</v>
      </c>
      <c r="K4191" s="359" t="s">
        <v>1391</v>
      </c>
      <c r="L4191" s="359" t="s">
        <v>1392</v>
      </c>
      <c r="M4191" s="368">
        <v>2011</v>
      </c>
      <c r="N4191" s="205">
        <v>43627</v>
      </c>
      <c r="O4191" s="203" t="s">
        <v>1537</v>
      </c>
      <c r="P4191" t="str">
        <f t="shared" si="65"/>
        <v>MN River E. Coli TMDL-Minnesota River-(07020004-747)-E. coli</v>
      </c>
    </row>
    <row r="4192" spans="1:16" ht="27.95" hidden="1" customHeight="1" x14ac:dyDescent="0.25">
      <c r="A4192" s="203" t="s">
        <v>2134</v>
      </c>
      <c r="B4192" s="202" t="s">
        <v>768</v>
      </c>
      <c r="C4192" s="203" t="s">
        <v>1568</v>
      </c>
      <c r="D4192" s="202" t="s">
        <v>2137</v>
      </c>
      <c r="E4192" s="202" t="s">
        <v>1557</v>
      </c>
      <c r="F4192" s="202" t="s">
        <v>505</v>
      </c>
      <c r="G4192" s="253">
        <v>0.54</v>
      </c>
      <c r="H4192" s="361" t="s">
        <v>1400</v>
      </c>
      <c r="I4192" s="359" t="s">
        <v>1383</v>
      </c>
      <c r="J4192" s="274">
        <v>0.26</v>
      </c>
      <c r="K4192" s="359" t="s">
        <v>1391</v>
      </c>
      <c r="L4192" s="359" t="s">
        <v>1392</v>
      </c>
      <c r="M4192" s="368">
        <v>2011</v>
      </c>
      <c r="N4192" s="205">
        <v>43627</v>
      </c>
      <c r="O4192" s="203" t="s">
        <v>1537</v>
      </c>
      <c r="P4192" t="str">
        <f t="shared" si="65"/>
        <v>MN River E. Coli TMDL-Minnesota River-(07020004-747)-E. coli</v>
      </c>
    </row>
    <row r="4193" spans="1:16" ht="27.95" hidden="1" customHeight="1" x14ac:dyDescent="0.25">
      <c r="A4193" s="203" t="s">
        <v>2134</v>
      </c>
      <c r="B4193" s="202" t="s">
        <v>768</v>
      </c>
      <c r="C4193" s="203" t="s">
        <v>1568</v>
      </c>
      <c r="D4193" s="202" t="s">
        <v>2137</v>
      </c>
      <c r="E4193" s="202" t="s">
        <v>1557</v>
      </c>
      <c r="F4193" s="202" t="s">
        <v>505</v>
      </c>
      <c r="G4193" s="253">
        <v>0.23</v>
      </c>
      <c r="H4193" s="361" t="s">
        <v>1400</v>
      </c>
      <c r="I4193" s="359" t="s">
        <v>1384</v>
      </c>
      <c r="J4193" s="274">
        <v>0.26</v>
      </c>
      <c r="K4193" s="359" t="s">
        <v>1391</v>
      </c>
      <c r="L4193" s="359" t="s">
        <v>1392</v>
      </c>
      <c r="M4193" s="368">
        <v>2011</v>
      </c>
      <c r="N4193" s="205">
        <v>43627</v>
      </c>
      <c r="O4193" s="203" t="s">
        <v>1537</v>
      </c>
      <c r="P4193" t="str">
        <f t="shared" si="65"/>
        <v>MN River E. Coli TMDL-Minnesota River-(07020004-747)-E. coli</v>
      </c>
    </row>
    <row r="4194" spans="1:16" ht="27.95" hidden="1" customHeight="1" x14ac:dyDescent="0.25">
      <c r="A4194" s="203" t="s">
        <v>2134</v>
      </c>
      <c r="B4194" s="202" t="s">
        <v>768</v>
      </c>
      <c r="C4194" s="203" t="s">
        <v>1568</v>
      </c>
      <c r="D4194" s="202" t="s">
        <v>2137</v>
      </c>
      <c r="E4194" s="202" t="s">
        <v>1557</v>
      </c>
      <c r="F4194" s="202" t="s">
        <v>505</v>
      </c>
      <c r="G4194" s="253">
        <v>3.2000000000000001E-2</v>
      </c>
      <c r="H4194" s="361" t="s">
        <v>1400</v>
      </c>
      <c r="I4194" s="359" t="s">
        <v>1385</v>
      </c>
      <c r="J4194" s="274">
        <v>0.26</v>
      </c>
      <c r="K4194" s="359" t="s">
        <v>1391</v>
      </c>
      <c r="L4194" s="359" t="s">
        <v>1392</v>
      </c>
      <c r="M4194" s="368">
        <v>2011</v>
      </c>
      <c r="N4194" s="205">
        <v>43627</v>
      </c>
      <c r="O4194" s="203" t="s">
        <v>1537</v>
      </c>
      <c r="P4194" t="str">
        <f t="shared" si="65"/>
        <v>MN River E. Coli TMDL-Minnesota River-(07020004-747)-E. coli</v>
      </c>
    </row>
    <row r="4195" spans="1:16" ht="27.95" hidden="1" customHeight="1" x14ac:dyDescent="0.25">
      <c r="A4195" s="203" t="s">
        <v>2134</v>
      </c>
      <c r="B4195" s="202" t="s">
        <v>768</v>
      </c>
      <c r="C4195" s="203" t="s">
        <v>1403</v>
      </c>
      <c r="D4195" s="202" t="s">
        <v>1404</v>
      </c>
      <c r="E4195" s="202" t="s">
        <v>1405</v>
      </c>
      <c r="F4195" s="202" t="s">
        <v>475</v>
      </c>
      <c r="G4195" s="253">
        <v>154</v>
      </c>
      <c r="H4195" s="361" t="s">
        <v>1406</v>
      </c>
      <c r="I4195" s="359" t="s">
        <v>1407</v>
      </c>
      <c r="J4195" s="359" t="s">
        <v>1380</v>
      </c>
      <c r="K4195" s="359" t="s">
        <v>22</v>
      </c>
      <c r="L4195" s="359" t="s">
        <v>1408</v>
      </c>
      <c r="M4195" s="368" t="s">
        <v>1407</v>
      </c>
      <c r="N4195" s="205">
        <v>42486</v>
      </c>
      <c r="O4195" s="203"/>
      <c r="P4195" t="str">
        <f t="shared" si="65"/>
        <v>South Metro Mississippi TSS TMDL-Mississippi River-(07040001-531)-TSS</v>
      </c>
    </row>
    <row r="4196" spans="1:16" ht="27.95" hidden="1" customHeight="1" x14ac:dyDescent="0.25">
      <c r="A4196" s="203" t="s">
        <v>2138</v>
      </c>
      <c r="B4196" s="202" t="s">
        <v>634</v>
      </c>
      <c r="C4196" s="203" t="s">
        <v>1387</v>
      </c>
      <c r="D4196" s="202" t="s">
        <v>1388</v>
      </c>
      <c r="E4196" s="202" t="s">
        <v>1389</v>
      </c>
      <c r="F4196" s="202" t="s">
        <v>505</v>
      </c>
      <c r="G4196" s="253">
        <v>0.4</v>
      </c>
      <c r="H4196" s="361" t="s">
        <v>1400</v>
      </c>
      <c r="I4196" s="359" t="s">
        <v>1379</v>
      </c>
      <c r="J4196" s="359" t="s">
        <v>1380</v>
      </c>
      <c r="K4196" s="359" t="s">
        <v>1391</v>
      </c>
      <c r="L4196" s="359" t="s">
        <v>1392</v>
      </c>
      <c r="M4196" s="368">
        <v>2005</v>
      </c>
      <c r="N4196" s="207" t="s">
        <v>1393</v>
      </c>
      <c r="O4196" s="203"/>
      <c r="P4196" t="str">
        <f t="shared" si="65"/>
        <v>North Fork Crow and Lower Crow Bacteria, Turbidity, and Low DO TMDL-Crow River-(07010204-502)-E. coli</v>
      </c>
    </row>
    <row r="4197" spans="1:16" ht="27.95" hidden="1" customHeight="1" x14ac:dyDescent="0.25">
      <c r="A4197" s="203" t="s">
        <v>2138</v>
      </c>
      <c r="B4197" s="202" t="s">
        <v>634</v>
      </c>
      <c r="C4197" s="203" t="s">
        <v>1387</v>
      </c>
      <c r="D4197" s="202" t="s">
        <v>1388</v>
      </c>
      <c r="E4197" s="202" t="s">
        <v>1389</v>
      </c>
      <c r="F4197" s="202" t="s">
        <v>505</v>
      </c>
      <c r="G4197" s="253">
        <v>0.2</v>
      </c>
      <c r="H4197" s="361" t="s">
        <v>1400</v>
      </c>
      <c r="I4197" s="359" t="s">
        <v>1382</v>
      </c>
      <c r="J4197" s="359" t="s">
        <v>1380</v>
      </c>
      <c r="K4197" s="359" t="s">
        <v>1391</v>
      </c>
      <c r="L4197" s="359" t="s">
        <v>1392</v>
      </c>
      <c r="M4197" s="368">
        <v>2005</v>
      </c>
      <c r="N4197" s="207" t="s">
        <v>1393</v>
      </c>
      <c r="O4197" s="203"/>
      <c r="P4197" t="str">
        <f t="shared" si="65"/>
        <v>North Fork Crow and Lower Crow Bacteria, Turbidity, and Low DO TMDL-Crow River-(07010204-502)-E. coli</v>
      </c>
    </row>
    <row r="4198" spans="1:16" ht="27.95" hidden="1" customHeight="1" x14ac:dyDescent="0.25">
      <c r="A4198" s="203" t="s">
        <v>2138</v>
      </c>
      <c r="B4198" s="202" t="s">
        <v>634</v>
      </c>
      <c r="C4198" s="203" t="s">
        <v>1387</v>
      </c>
      <c r="D4198" s="202" t="s">
        <v>1388</v>
      </c>
      <c r="E4198" s="202" t="s">
        <v>1389</v>
      </c>
      <c r="F4198" s="202" t="s">
        <v>505</v>
      </c>
      <c r="G4198" s="253">
        <v>0.1</v>
      </c>
      <c r="H4198" s="361" t="s">
        <v>1400</v>
      </c>
      <c r="I4198" s="359" t="s">
        <v>1383</v>
      </c>
      <c r="J4198" s="359" t="s">
        <v>1380</v>
      </c>
      <c r="K4198" s="359" t="s">
        <v>1391</v>
      </c>
      <c r="L4198" s="359" t="s">
        <v>1392</v>
      </c>
      <c r="M4198" s="368">
        <v>2005</v>
      </c>
      <c r="N4198" s="207" t="s">
        <v>1393</v>
      </c>
      <c r="O4198" s="203"/>
      <c r="P4198" t="str">
        <f t="shared" si="65"/>
        <v>North Fork Crow and Lower Crow Bacteria, Turbidity, and Low DO TMDL-Crow River-(07010204-502)-E. coli</v>
      </c>
    </row>
    <row r="4199" spans="1:16" ht="27.95" hidden="1" customHeight="1" x14ac:dyDescent="0.25">
      <c r="A4199" s="203" t="s">
        <v>2138</v>
      </c>
      <c r="B4199" s="202" t="s">
        <v>634</v>
      </c>
      <c r="C4199" s="203" t="s">
        <v>1387</v>
      </c>
      <c r="D4199" s="202" t="s">
        <v>1388</v>
      </c>
      <c r="E4199" s="202" t="s">
        <v>1389</v>
      </c>
      <c r="F4199" s="202" t="s">
        <v>505</v>
      </c>
      <c r="G4199" s="253">
        <v>0.1</v>
      </c>
      <c r="H4199" s="361" t="s">
        <v>1400</v>
      </c>
      <c r="I4199" s="359" t="s">
        <v>1384</v>
      </c>
      <c r="J4199" s="359" t="s">
        <v>1380</v>
      </c>
      <c r="K4199" s="359" t="s">
        <v>1391</v>
      </c>
      <c r="L4199" s="359" t="s">
        <v>1392</v>
      </c>
      <c r="M4199" s="368">
        <v>2005</v>
      </c>
      <c r="N4199" s="207" t="s">
        <v>1393</v>
      </c>
      <c r="O4199" s="203"/>
      <c r="P4199" t="str">
        <f t="shared" si="65"/>
        <v>North Fork Crow and Lower Crow Bacteria, Turbidity, and Low DO TMDL-Crow River-(07010204-502)-E. coli</v>
      </c>
    </row>
    <row r="4200" spans="1:16" ht="27.95" hidden="1" customHeight="1" x14ac:dyDescent="0.25">
      <c r="A4200" s="203" t="s">
        <v>2138</v>
      </c>
      <c r="B4200" s="202" t="s">
        <v>634</v>
      </c>
      <c r="C4200" s="203" t="s">
        <v>1387</v>
      </c>
      <c r="D4200" s="202" t="s">
        <v>1388</v>
      </c>
      <c r="E4200" s="202" t="s">
        <v>1389</v>
      </c>
      <c r="F4200" s="202" t="s">
        <v>505</v>
      </c>
      <c r="G4200" s="253">
        <v>0.1</v>
      </c>
      <c r="H4200" s="361" t="s">
        <v>1400</v>
      </c>
      <c r="I4200" s="359" t="s">
        <v>1385</v>
      </c>
      <c r="J4200" s="359" t="s">
        <v>1380</v>
      </c>
      <c r="K4200" s="359" t="s">
        <v>1391</v>
      </c>
      <c r="L4200" s="359" t="s">
        <v>1392</v>
      </c>
      <c r="M4200" s="368">
        <v>2005</v>
      </c>
      <c r="N4200" s="207" t="s">
        <v>1393</v>
      </c>
      <c r="O4200" s="203"/>
      <c r="P4200" t="str">
        <f t="shared" si="65"/>
        <v>North Fork Crow and Lower Crow Bacteria, Turbidity, and Low DO TMDL-Crow River-(07010204-502)-E. coli</v>
      </c>
    </row>
    <row r="4201" spans="1:16" ht="27.95" hidden="1" customHeight="1" x14ac:dyDescent="0.25">
      <c r="A4201" s="203" t="s">
        <v>2138</v>
      </c>
      <c r="B4201" s="202" t="s">
        <v>634</v>
      </c>
      <c r="C4201" s="203" t="s">
        <v>1387</v>
      </c>
      <c r="D4201" s="202" t="s">
        <v>1388</v>
      </c>
      <c r="E4201" s="202" t="s">
        <v>1389</v>
      </c>
      <c r="F4201" s="202" t="s">
        <v>505</v>
      </c>
      <c r="G4201" s="253">
        <v>0.1</v>
      </c>
      <c r="H4201" s="361" t="s">
        <v>488</v>
      </c>
      <c r="I4201" s="359" t="s">
        <v>1379</v>
      </c>
      <c r="J4201" s="359" t="s">
        <v>1380</v>
      </c>
      <c r="K4201" s="359" t="s">
        <v>22</v>
      </c>
      <c r="L4201" s="359" t="s">
        <v>1392</v>
      </c>
      <c r="M4201" s="368">
        <v>2004</v>
      </c>
      <c r="N4201" s="207" t="s">
        <v>1393</v>
      </c>
      <c r="O4201" s="203"/>
      <c r="P4201" t="str">
        <f t="shared" si="65"/>
        <v>North Fork Crow and Lower Crow Bacteria, Turbidity, and Low DO TMDL-Crow River-(07010204-502)-TSS</v>
      </c>
    </row>
    <row r="4202" spans="1:16" s="267" customFormat="1" ht="27.95" hidden="1" customHeight="1" x14ac:dyDescent="0.25">
      <c r="A4202" s="203" t="s">
        <v>2138</v>
      </c>
      <c r="B4202" s="202" t="s">
        <v>634</v>
      </c>
      <c r="C4202" s="203" t="s">
        <v>1387</v>
      </c>
      <c r="D4202" s="202" t="s">
        <v>1388</v>
      </c>
      <c r="E4202" s="202" t="s">
        <v>1389</v>
      </c>
      <c r="F4202" s="202" t="s">
        <v>505</v>
      </c>
      <c r="G4202" s="253">
        <v>0.1</v>
      </c>
      <c r="H4202" s="361" t="s">
        <v>488</v>
      </c>
      <c r="I4202" s="359" t="s">
        <v>1382</v>
      </c>
      <c r="J4202" s="359" t="s">
        <v>1380</v>
      </c>
      <c r="K4202" s="359" t="s">
        <v>22</v>
      </c>
      <c r="L4202" s="359" t="s">
        <v>1392</v>
      </c>
      <c r="M4202" s="368">
        <v>2004</v>
      </c>
      <c r="N4202" s="207" t="s">
        <v>1393</v>
      </c>
      <c r="O4202" s="203"/>
      <c r="P4202" t="str">
        <f t="shared" si="65"/>
        <v>North Fork Crow and Lower Crow Bacteria, Turbidity, and Low DO TMDL-Crow River-(07010204-502)-TSS</v>
      </c>
    </row>
    <row r="4203" spans="1:16" ht="27.95" hidden="1" customHeight="1" x14ac:dyDescent="0.25">
      <c r="A4203" s="203" t="s">
        <v>2138</v>
      </c>
      <c r="B4203" s="202" t="s">
        <v>634</v>
      </c>
      <c r="C4203" s="203" t="s">
        <v>1387</v>
      </c>
      <c r="D4203" s="202" t="s">
        <v>1388</v>
      </c>
      <c r="E4203" s="202" t="s">
        <v>1389</v>
      </c>
      <c r="F4203" s="202" t="s">
        <v>505</v>
      </c>
      <c r="G4203" s="253">
        <v>0.1</v>
      </c>
      <c r="H4203" s="361" t="s">
        <v>488</v>
      </c>
      <c r="I4203" s="359" t="s">
        <v>1383</v>
      </c>
      <c r="J4203" s="359" t="s">
        <v>1380</v>
      </c>
      <c r="K4203" s="359" t="s">
        <v>22</v>
      </c>
      <c r="L4203" s="359" t="s">
        <v>1392</v>
      </c>
      <c r="M4203" s="368">
        <v>2004</v>
      </c>
      <c r="N4203" s="207" t="s">
        <v>1393</v>
      </c>
      <c r="O4203" s="203"/>
      <c r="P4203" t="str">
        <f t="shared" si="65"/>
        <v>North Fork Crow and Lower Crow Bacteria, Turbidity, and Low DO TMDL-Crow River-(07010204-502)-TSS</v>
      </c>
    </row>
    <row r="4204" spans="1:16" ht="27.95" hidden="1" customHeight="1" x14ac:dyDescent="0.25">
      <c r="A4204" s="203" t="s">
        <v>2138</v>
      </c>
      <c r="B4204" s="202" t="s">
        <v>634</v>
      </c>
      <c r="C4204" s="203" t="s">
        <v>1387</v>
      </c>
      <c r="D4204" s="202" t="s">
        <v>1388</v>
      </c>
      <c r="E4204" s="202" t="s">
        <v>1389</v>
      </c>
      <c r="F4204" s="202" t="s">
        <v>505</v>
      </c>
      <c r="G4204" s="253">
        <v>0.1</v>
      </c>
      <c r="H4204" s="361" t="s">
        <v>488</v>
      </c>
      <c r="I4204" s="359" t="s">
        <v>1384</v>
      </c>
      <c r="J4204" s="359" t="s">
        <v>1380</v>
      </c>
      <c r="K4204" s="359" t="s">
        <v>22</v>
      </c>
      <c r="L4204" s="359" t="s">
        <v>1392</v>
      </c>
      <c r="M4204" s="368">
        <v>2004</v>
      </c>
      <c r="N4204" s="207" t="s">
        <v>1393</v>
      </c>
      <c r="O4204" s="203"/>
      <c r="P4204" t="str">
        <f t="shared" si="65"/>
        <v>North Fork Crow and Lower Crow Bacteria, Turbidity, and Low DO TMDL-Crow River-(07010204-502)-TSS</v>
      </c>
    </row>
    <row r="4205" spans="1:16" ht="27.95" hidden="1" customHeight="1" x14ac:dyDescent="0.25">
      <c r="A4205" s="203" t="s">
        <v>2138</v>
      </c>
      <c r="B4205" s="202" t="s">
        <v>634</v>
      </c>
      <c r="C4205" s="203" t="s">
        <v>1387</v>
      </c>
      <c r="D4205" s="202" t="s">
        <v>1388</v>
      </c>
      <c r="E4205" s="202" t="s">
        <v>1389</v>
      </c>
      <c r="F4205" s="202" t="s">
        <v>505</v>
      </c>
      <c r="G4205" s="253">
        <v>0.1</v>
      </c>
      <c r="H4205" s="361" t="s">
        <v>488</v>
      </c>
      <c r="I4205" s="359" t="s">
        <v>1385</v>
      </c>
      <c r="J4205" s="359" t="s">
        <v>1380</v>
      </c>
      <c r="K4205" s="359" t="s">
        <v>22</v>
      </c>
      <c r="L4205" s="359" t="s">
        <v>1392</v>
      </c>
      <c r="M4205" s="368">
        <v>2004</v>
      </c>
      <c r="N4205" s="207" t="s">
        <v>1393</v>
      </c>
      <c r="O4205" s="203"/>
      <c r="P4205" t="str">
        <f t="shared" si="65"/>
        <v>North Fork Crow and Lower Crow Bacteria, Turbidity, and Low DO TMDL-Crow River-(07010204-502)-TSS</v>
      </c>
    </row>
    <row r="4206" spans="1:16" ht="27.95" hidden="1" customHeight="1" x14ac:dyDescent="0.25">
      <c r="A4206" s="203" t="s">
        <v>2138</v>
      </c>
      <c r="B4206" s="202" t="s">
        <v>634</v>
      </c>
      <c r="C4206" s="203" t="s">
        <v>1394</v>
      </c>
      <c r="D4206" s="202" t="s">
        <v>1608</v>
      </c>
      <c r="E4206" s="202" t="s">
        <v>1609</v>
      </c>
      <c r="F4206" s="202" t="s">
        <v>505</v>
      </c>
      <c r="G4206" s="253">
        <v>4.5999999999999996</v>
      </c>
      <c r="H4206" s="361" t="s">
        <v>1433</v>
      </c>
      <c r="I4206" s="359" t="s">
        <v>1407</v>
      </c>
      <c r="J4206" s="358">
        <v>0.53059999999999996</v>
      </c>
      <c r="K4206" s="359" t="s">
        <v>1113</v>
      </c>
      <c r="L4206" s="359" t="s">
        <v>1408</v>
      </c>
      <c r="M4206" s="368">
        <v>2005</v>
      </c>
      <c r="N4206" s="205">
        <v>42102</v>
      </c>
      <c r="O4206" s="203"/>
      <c r="P4206" t="str">
        <f t="shared" si="65"/>
        <v>North Fork Crow River WRAPS 2007-Pelican-(86-0031-00)-TP</v>
      </c>
    </row>
    <row r="4207" spans="1:16" ht="27.95" hidden="1" customHeight="1" x14ac:dyDescent="0.25">
      <c r="A4207" s="203" t="s">
        <v>2138</v>
      </c>
      <c r="B4207" s="202" t="s">
        <v>634</v>
      </c>
      <c r="C4207" s="203" t="s">
        <v>1394</v>
      </c>
      <c r="D4207" s="202" t="s">
        <v>1608</v>
      </c>
      <c r="E4207" s="202" t="s">
        <v>1609</v>
      </c>
      <c r="F4207" s="202" t="s">
        <v>505</v>
      </c>
      <c r="G4207" s="253">
        <v>0.01</v>
      </c>
      <c r="H4207" s="361" t="s">
        <v>1414</v>
      </c>
      <c r="I4207" s="359" t="s">
        <v>1407</v>
      </c>
      <c r="J4207" s="358">
        <v>0.53059999999999996</v>
      </c>
      <c r="K4207" s="359" t="s">
        <v>1113</v>
      </c>
      <c r="L4207" s="359" t="s">
        <v>1392</v>
      </c>
      <c r="M4207" s="368">
        <v>2005</v>
      </c>
      <c r="N4207" s="205">
        <v>42102</v>
      </c>
      <c r="O4207" s="203"/>
      <c r="P4207" t="str">
        <f t="shared" si="65"/>
        <v>North Fork Crow River WRAPS 2007-Pelican-(86-0031-00)-TP</v>
      </c>
    </row>
    <row r="4208" spans="1:16" ht="27.95" hidden="1" customHeight="1" x14ac:dyDescent="0.25">
      <c r="A4208" s="203" t="s">
        <v>2138</v>
      </c>
      <c r="B4208" s="202" t="s">
        <v>634</v>
      </c>
      <c r="C4208" s="203" t="s">
        <v>1394</v>
      </c>
      <c r="D4208" s="202" t="s">
        <v>1395</v>
      </c>
      <c r="E4208" s="202" t="s">
        <v>1396</v>
      </c>
      <c r="F4208" s="202" t="s">
        <v>505</v>
      </c>
      <c r="G4208" s="253">
        <v>1</v>
      </c>
      <c r="H4208" s="361" t="s">
        <v>1400</v>
      </c>
      <c r="I4208" s="359" t="s">
        <v>1379</v>
      </c>
      <c r="J4208" s="358">
        <v>0.01</v>
      </c>
      <c r="K4208" s="359" t="s">
        <v>1391</v>
      </c>
      <c r="L4208" s="359" t="s">
        <v>1392</v>
      </c>
      <c r="M4208" s="368">
        <v>2008</v>
      </c>
      <c r="N4208" s="205">
        <v>42102</v>
      </c>
      <c r="O4208" s="203"/>
      <c r="P4208" t="str">
        <f t="shared" si="65"/>
        <v>North Fork Crow River WRAPS 2007-Unnamed creek (Regal Creek)-(07010204-542)-E. coli</v>
      </c>
    </row>
    <row r="4209" spans="1:16" ht="27.95" hidden="1" customHeight="1" x14ac:dyDescent="0.25">
      <c r="A4209" s="203" t="s">
        <v>2138</v>
      </c>
      <c r="B4209" s="202" t="s">
        <v>634</v>
      </c>
      <c r="C4209" s="203" t="s">
        <v>1394</v>
      </c>
      <c r="D4209" s="202" t="s">
        <v>1395</v>
      </c>
      <c r="E4209" s="202" t="s">
        <v>1396</v>
      </c>
      <c r="F4209" s="202" t="s">
        <v>505</v>
      </c>
      <c r="G4209" s="253">
        <v>0.3</v>
      </c>
      <c r="H4209" s="361" t="s">
        <v>1400</v>
      </c>
      <c r="I4209" s="359" t="s">
        <v>1382</v>
      </c>
      <c r="J4209" s="358">
        <v>0</v>
      </c>
      <c r="K4209" s="359" t="s">
        <v>1391</v>
      </c>
      <c r="L4209" s="359" t="s">
        <v>1392</v>
      </c>
      <c r="M4209" s="368">
        <v>2008</v>
      </c>
      <c r="N4209" s="205">
        <v>42102</v>
      </c>
      <c r="O4209" s="203"/>
      <c r="P4209" t="str">
        <f t="shared" si="65"/>
        <v>North Fork Crow River WRAPS 2007-Unnamed creek (Regal Creek)-(07010204-542)-E. coli</v>
      </c>
    </row>
    <row r="4210" spans="1:16" ht="27.95" hidden="1" customHeight="1" x14ac:dyDescent="0.25">
      <c r="A4210" s="203" t="s">
        <v>2138</v>
      </c>
      <c r="B4210" s="202" t="s">
        <v>634</v>
      </c>
      <c r="C4210" s="203" t="s">
        <v>1394</v>
      </c>
      <c r="D4210" s="202" t="s">
        <v>1395</v>
      </c>
      <c r="E4210" s="202" t="s">
        <v>1396</v>
      </c>
      <c r="F4210" s="202" t="s">
        <v>505</v>
      </c>
      <c r="G4210" s="253">
        <v>0.1</v>
      </c>
      <c r="H4210" s="361" t="s">
        <v>1400</v>
      </c>
      <c r="I4210" s="359" t="s">
        <v>1383</v>
      </c>
      <c r="J4210" s="358">
        <v>0.46</v>
      </c>
      <c r="K4210" s="359" t="s">
        <v>1391</v>
      </c>
      <c r="L4210" s="359" t="s">
        <v>1392</v>
      </c>
      <c r="M4210" s="368">
        <v>2008</v>
      </c>
      <c r="N4210" s="205">
        <v>42102</v>
      </c>
      <c r="O4210" s="203"/>
      <c r="P4210" t="str">
        <f t="shared" si="65"/>
        <v>North Fork Crow River WRAPS 2007-Unnamed creek (Regal Creek)-(07010204-542)-E. coli</v>
      </c>
    </row>
    <row r="4211" spans="1:16" ht="27.95" hidden="1" customHeight="1" x14ac:dyDescent="0.25">
      <c r="A4211" s="203" t="s">
        <v>2138</v>
      </c>
      <c r="B4211" s="202" t="s">
        <v>634</v>
      </c>
      <c r="C4211" s="203" t="s">
        <v>1394</v>
      </c>
      <c r="D4211" s="202" t="s">
        <v>1395</v>
      </c>
      <c r="E4211" s="202" t="s">
        <v>1396</v>
      </c>
      <c r="F4211" s="202" t="s">
        <v>505</v>
      </c>
      <c r="G4211" s="253">
        <v>0.1</v>
      </c>
      <c r="H4211" s="361" t="s">
        <v>1400</v>
      </c>
      <c r="I4211" s="359" t="s">
        <v>1384</v>
      </c>
      <c r="J4211" s="358">
        <v>0.83</v>
      </c>
      <c r="K4211" s="359" t="s">
        <v>1391</v>
      </c>
      <c r="L4211" s="359" t="s">
        <v>1392</v>
      </c>
      <c r="M4211" s="368">
        <v>2008</v>
      </c>
      <c r="N4211" s="205">
        <v>42102</v>
      </c>
      <c r="O4211" s="203"/>
      <c r="P4211" t="str">
        <f t="shared" si="65"/>
        <v>North Fork Crow River WRAPS 2007-Unnamed creek (Regal Creek)-(07010204-542)-E. coli</v>
      </c>
    </row>
    <row r="4212" spans="1:16" ht="27.95" hidden="1" customHeight="1" x14ac:dyDescent="0.25">
      <c r="A4212" s="203" t="s">
        <v>2138</v>
      </c>
      <c r="B4212" s="202" t="s">
        <v>634</v>
      </c>
      <c r="C4212" s="203" t="s">
        <v>1394</v>
      </c>
      <c r="D4212" s="202" t="s">
        <v>1395</v>
      </c>
      <c r="E4212" s="202" t="s">
        <v>1396</v>
      </c>
      <c r="F4212" s="202" t="s">
        <v>505</v>
      </c>
      <c r="G4212" s="253">
        <v>0.1</v>
      </c>
      <c r="H4212" s="361" t="s">
        <v>1400</v>
      </c>
      <c r="I4212" s="359" t="s">
        <v>1385</v>
      </c>
      <c r="J4212" s="358">
        <v>0.81</v>
      </c>
      <c r="K4212" s="359" t="s">
        <v>1391</v>
      </c>
      <c r="L4212" s="359" t="s">
        <v>1392</v>
      </c>
      <c r="M4212" s="368">
        <v>2008</v>
      </c>
      <c r="N4212" s="205">
        <v>42102</v>
      </c>
      <c r="O4212" s="203"/>
      <c r="P4212" t="str">
        <f t="shared" si="65"/>
        <v>North Fork Crow River WRAPS 2007-Unnamed creek (Regal Creek)-(07010204-542)-E. coli</v>
      </c>
    </row>
    <row r="4213" spans="1:16" ht="27.95" hidden="1" customHeight="1" x14ac:dyDescent="0.25">
      <c r="A4213" s="203" t="s">
        <v>2138</v>
      </c>
      <c r="B4213" s="202" t="s">
        <v>634</v>
      </c>
      <c r="C4213" s="203" t="s">
        <v>1403</v>
      </c>
      <c r="D4213" s="202" t="s">
        <v>1404</v>
      </c>
      <c r="E4213" s="202" t="s">
        <v>1405</v>
      </c>
      <c r="F4213" s="202" t="s">
        <v>475</v>
      </c>
      <c r="G4213" s="253">
        <v>154</v>
      </c>
      <c r="H4213" s="361" t="s">
        <v>1406</v>
      </c>
      <c r="I4213" s="359" t="s">
        <v>1407</v>
      </c>
      <c r="J4213" s="359" t="s">
        <v>1380</v>
      </c>
      <c r="K4213" s="359" t="s">
        <v>22</v>
      </c>
      <c r="L4213" s="359" t="s">
        <v>1408</v>
      </c>
      <c r="M4213" s="368" t="s">
        <v>1407</v>
      </c>
      <c r="N4213" s="205">
        <v>42486</v>
      </c>
      <c r="O4213" s="203"/>
      <c r="P4213" t="str">
        <f t="shared" si="65"/>
        <v>South Metro Mississippi TSS TMDL-Mississippi River-(07040001-531)-TSS</v>
      </c>
    </row>
    <row r="4214" spans="1:16" ht="27.95" hidden="1" customHeight="1" x14ac:dyDescent="0.25">
      <c r="A4214" s="203" t="s">
        <v>2139</v>
      </c>
      <c r="B4214" s="202" t="s">
        <v>606</v>
      </c>
      <c r="C4214" s="203" t="s">
        <v>2140</v>
      </c>
      <c r="D4214" s="202" t="s">
        <v>608</v>
      </c>
      <c r="E4214" s="202" t="s">
        <v>2141</v>
      </c>
      <c r="F4214" s="202" t="s">
        <v>505</v>
      </c>
      <c r="G4214" s="253">
        <v>18</v>
      </c>
      <c r="H4214" s="361" t="s">
        <v>1400</v>
      </c>
      <c r="I4214" s="359" t="s">
        <v>1379</v>
      </c>
      <c r="J4214" s="359" t="s">
        <v>1380</v>
      </c>
      <c r="K4214" s="359" t="s">
        <v>9</v>
      </c>
      <c r="L4214" s="359" t="s">
        <v>1392</v>
      </c>
      <c r="M4214" s="368">
        <v>1988</v>
      </c>
      <c r="N4214" s="205">
        <v>39423</v>
      </c>
      <c r="O4214" s="203"/>
      <c r="P4214" t="str">
        <f t="shared" si="65"/>
        <v>Pomme de Terre River Fecal Coliform TMDL-Pomme de Terre River-(07020002-501)-Fecal Coliform</v>
      </c>
    </row>
    <row r="4215" spans="1:16" ht="27.95" hidden="1" customHeight="1" x14ac:dyDescent="0.25">
      <c r="A4215" s="203" t="s">
        <v>2139</v>
      </c>
      <c r="B4215" s="202" t="s">
        <v>606</v>
      </c>
      <c r="C4215" s="203" t="s">
        <v>2140</v>
      </c>
      <c r="D4215" s="202" t="s">
        <v>608</v>
      </c>
      <c r="E4215" s="202" t="s">
        <v>2141</v>
      </c>
      <c r="F4215" s="202" t="s">
        <v>505</v>
      </c>
      <c r="G4215" s="253">
        <v>5</v>
      </c>
      <c r="H4215" s="361" t="s">
        <v>1400</v>
      </c>
      <c r="I4215" s="359" t="s">
        <v>1382</v>
      </c>
      <c r="J4215" s="359" t="s">
        <v>1380</v>
      </c>
      <c r="K4215" s="359" t="s">
        <v>9</v>
      </c>
      <c r="L4215" s="359" t="s">
        <v>1392</v>
      </c>
      <c r="M4215" s="368">
        <v>1988</v>
      </c>
      <c r="N4215" s="205">
        <v>39423</v>
      </c>
      <c r="O4215" s="203"/>
      <c r="P4215" t="str">
        <f t="shared" si="65"/>
        <v>Pomme de Terre River Fecal Coliform TMDL-Pomme de Terre River-(07020002-501)-Fecal Coliform</v>
      </c>
    </row>
    <row r="4216" spans="1:16" ht="27.95" hidden="1" customHeight="1" x14ac:dyDescent="0.25">
      <c r="A4216" s="203" t="s">
        <v>2139</v>
      </c>
      <c r="B4216" s="202" t="s">
        <v>606</v>
      </c>
      <c r="C4216" s="203" t="s">
        <v>2140</v>
      </c>
      <c r="D4216" s="202" t="s">
        <v>608</v>
      </c>
      <c r="E4216" s="202" t="s">
        <v>2141</v>
      </c>
      <c r="F4216" s="202" t="s">
        <v>505</v>
      </c>
      <c r="G4216" s="253">
        <v>2</v>
      </c>
      <c r="H4216" s="361" t="s">
        <v>1400</v>
      </c>
      <c r="I4216" s="359" t="s">
        <v>1383</v>
      </c>
      <c r="J4216" s="359" t="s">
        <v>1380</v>
      </c>
      <c r="K4216" s="359" t="s">
        <v>9</v>
      </c>
      <c r="L4216" s="359" t="s">
        <v>1392</v>
      </c>
      <c r="M4216" s="368">
        <v>1988</v>
      </c>
      <c r="N4216" s="205">
        <v>39423</v>
      </c>
      <c r="O4216" s="203"/>
      <c r="P4216" t="str">
        <f t="shared" si="65"/>
        <v>Pomme de Terre River Fecal Coliform TMDL-Pomme de Terre River-(07020002-501)-Fecal Coliform</v>
      </c>
    </row>
    <row r="4217" spans="1:16" ht="27.95" hidden="1" customHeight="1" x14ac:dyDescent="0.25">
      <c r="A4217" s="203" t="s">
        <v>2139</v>
      </c>
      <c r="B4217" s="202" t="s">
        <v>606</v>
      </c>
      <c r="C4217" s="203" t="s">
        <v>2140</v>
      </c>
      <c r="D4217" s="202" t="s">
        <v>608</v>
      </c>
      <c r="E4217" s="202" t="s">
        <v>2141</v>
      </c>
      <c r="F4217" s="202" t="s">
        <v>505</v>
      </c>
      <c r="G4217" s="253" t="s">
        <v>515</v>
      </c>
      <c r="H4217" s="361" t="s">
        <v>1400</v>
      </c>
      <c r="I4217" s="359" t="s">
        <v>1384</v>
      </c>
      <c r="J4217" s="359" t="s">
        <v>1380</v>
      </c>
      <c r="K4217" s="359" t="s">
        <v>9</v>
      </c>
      <c r="L4217" s="359" t="s">
        <v>1392</v>
      </c>
      <c r="M4217" s="368">
        <v>1988</v>
      </c>
      <c r="N4217" s="205">
        <v>39423</v>
      </c>
      <c r="O4217" s="203"/>
      <c r="P4217" t="str">
        <f t="shared" si="65"/>
        <v>Pomme de Terre River Fecal Coliform TMDL-Pomme de Terre River-(07020002-501)-Fecal Coliform</v>
      </c>
    </row>
    <row r="4218" spans="1:16" ht="27.95" hidden="1" customHeight="1" x14ac:dyDescent="0.25">
      <c r="A4218" s="203" t="s">
        <v>2139</v>
      </c>
      <c r="B4218" s="202" t="s">
        <v>606</v>
      </c>
      <c r="C4218" s="203" t="s">
        <v>2140</v>
      </c>
      <c r="D4218" s="202" t="s">
        <v>608</v>
      </c>
      <c r="E4218" s="202" t="s">
        <v>2141</v>
      </c>
      <c r="F4218" s="202" t="s">
        <v>505</v>
      </c>
      <c r="G4218" s="253" t="s">
        <v>515</v>
      </c>
      <c r="H4218" s="361" t="s">
        <v>1400</v>
      </c>
      <c r="I4218" s="359" t="s">
        <v>1385</v>
      </c>
      <c r="J4218" s="359" t="s">
        <v>1380</v>
      </c>
      <c r="K4218" s="359" t="s">
        <v>9</v>
      </c>
      <c r="L4218" s="359" t="s">
        <v>1392</v>
      </c>
      <c r="M4218" s="368">
        <v>1988</v>
      </c>
      <c r="N4218" s="205">
        <v>39423</v>
      </c>
      <c r="O4218" s="203"/>
      <c r="P4218" t="str">
        <f t="shared" si="65"/>
        <v>Pomme de Terre River Fecal Coliform TMDL-Pomme de Terre River-(07020002-501)-Fecal Coliform</v>
      </c>
    </row>
    <row r="4219" spans="1:16" ht="27.95" hidden="1" customHeight="1" x14ac:dyDescent="0.25">
      <c r="A4219" s="203" t="s">
        <v>2139</v>
      </c>
      <c r="B4219" s="202" t="s">
        <v>606</v>
      </c>
      <c r="C4219" s="203" t="s">
        <v>2142</v>
      </c>
      <c r="D4219" s="202" t="s">
        <v>608</v>
      </c>
      <c r="E4219" s="202" t="s">
        <v>2141</v>
      </c>
      <c r="F4219" s="202" t="s">
        <v>505</v>
      </c>
      <c r="G4219" s="253">
        <v>1.01</v>
      </c>
      <c r="H4219" s="361" t="s">
        <v>488</v>
      </c>
      <c r="I4219" s="359" t="s">
        <v>1379</v>
      </c>
      <c r="J4219" s="359" t="s">
        <v>1380</v>
      </c>
      <c r="K4219" s="359" t="s">
        <v>22</v>
      </c>
      <c r="L4219" s="359" t="s">
        <v>1392</v>
      </c>
      <c r="M4219" s="368">
        <v>2002</v>
      </c>
      <c r="N4219" s="205">
        <v>40807</v>
      </c>
      <c r="O4219" s="377"/>
      <c r="P4219" t="str">
        <f t="shared" si="65"/>
        <v>Pomme de Terre River Turbidity TMDL-Pomme de Terre River-(07020002-501)-TSS</v>
      </c>
    </row>
    <row r="4220" spans="1:16" ht="27.95" hidden="1" customHeight="1" x14ac:dyDescent="0.25">
      <c r="A4220" s="203" t="s">
        <v>2139</v>
      </c>
      <c r="B4220" s="202" t="s">
        <v>606</v>
      </c>
      <c r="C4220" s="203" t="s">
        <v>2142</v>
      </c>
      <c r="D4220" s="202" t="s">
        <v>608</v>
      </c>
      <c r="E4220" s="202" t="s">
        <v>2141</v>
      </c>
      <c r="F4220" s="202" t="s">
        <v>505</v>
      </c>
      <c r="G4220" s="253">
        <v>0.38200000000000001</v>
      </c>
      <c r="H4220" s="361" t="s">
        <v>488</v>
      </c>
      <c r="I4220" s="359" t="s">
        <v>1382</v>
      </c>
      <c r="J4220" s="359" t="s">
        <v>1380</v>
      </c>
      <c r="K4220" s="359" t="s">
        <v>22</v>
      </c>
      <c r="L4220" s="359" t="s">
        <v>1392</v>
      </c>
      <c r="M4220" s="368">
        <v>2002</v>
      </c>
      <c r="N4220" s="205">
        <v>40807</v>
      </c>
      <c r="O4220" s="203"/>
      <c r="P4220" t="str">
        <f t="shared" si="65"/>
        <v>Pomme de Terre River Turbidity TMDL-Pomme de Terre River-(07020002-501)-TSS</v>
      </c>
    </row>
    <row r="4221" spans="1:16" ht="27.95" hidden="1" customHeight="1" x14ac:dyDescent="0.25">
      <c r="A4221" s="203" t="s">
        <v>2139</v>
      </c>
      <c r="B4221" s="202" t="s">
        <v>606</v>
      </c>
      <c r="C4221" s="203" t="s">
        <v>2142</v>
      </c>
      <c r="D4221" s="202" t="s">
        <v>608</v>
      </c>
      <c r="E4221" s="202" t="s">
        <v>2141</v>
      </c>
      <c r="F4221" s="202" t="s">
        <v>505</v>
      </c>
      <c r="G4221" s="253">
        <v>0.18</v>
      </c>
      <c r="H4221" s="361" t="s">
        <v>488</v>
      </c>
      <c r="I4221" s="359" t="s">
        <v>1383</v>
      </c>
      <c r="J4221" s="359" t="s">
        <v>1380</v>
      </c>
      <c r="K4221" s="359" t="s">
        <v>22</v>
      </c>
      <c r="L4221" s="359" t="s">
        <v>1392</v>
      </c>
      <c r="M4221" s="368">
        <v>2002</v>
      </c>
      <c r="N4221" s="205">
        <v>40807</v>
      </c>
      <c r="O4221" s="203"/>
      <c r="P4221" t="str">
        <f t="shared" si="65"/>
        <v>Pomme de Terre River Turbidity TMDL-Pomme de Terre River-(07020002-501)-TSS</v>
      </c>
    </row>
    <row r="4222" spans="1:16" ht="27.95" hidden="1" customHeight="1" x14ac:dyDescent="0.25">
      <c r="A4222" s="203" t="s">
        <v>2139</v>
      </c>
      <c r="B4222" s="202" t="s">
        <v>606</v>
      </c>
      <c r="C4222" s="203" t="s">
        <v>2142</v>
      </c>
      <c r="D4222" s="202" t="s">
        <v>608</v>
      </c>
      <c r="E4222" s="202" t="s">
        <v>2141</v>
      </c>
      <c r="F4222" s="202" t="s">
        <v>505</v>
      </c>
      <c r="G4222" s="253">
        <v>7.9000000000000001E-2</v>
      </c>
      <c r="H4222" s="361" t="s">
        <v>488</v>
      </c>
      <c r="I4222" s="359" t="s">
        <v>1384</v>
      </c>
      <c r="J4222" s="359" t="s">
        <v>1380</v>
      </c>
      <c r="K4222" s="359" t="s">
        <v>22</v>
      </c>
      <c r="L4222" s="359" t="s">
        <v>1392</v>
      </c>
      <c r="M4222" s="368">
        <v>2002</v>
      </c>
      <c r="N4222" s="205">
        <v>40807</v>
      </c>
      <c r="O4222" s="203"/>
      <c r="P4222" t="str">
        <f t="shared" si="65"/>
        <v>Pomme de Terre River Turbidity TMDL-Pomme de Terre River-(07020002-501)-TSS</v>
      </c>
    </row>
    <row r="4223" spans="1:16" ht="27.95" hidden="1" customHeight="1" x14ac:dyDescent="0.25">
      <c r="A4223" s="203" t="s">
        <v>2139</v>
      </c>
      <c r="B4223" s="202" t="s">
        <v>606</v>
      </c>
      <c r="C4223" s="203" t="s">
        <v>2142</v>
      </c>
      <c r="D4223" s="202" t="s">
        <v>608</v>
      </c>
      <c r="E4223" s="202" t="s">
        <v>2141</v>
      </c>
      <c r="F4223" s="202" t="s">
        <v>505</v>
      </c>
      <c r="G4223" s="253" t="s">
        <v>515</v>
      </c>
      <c r="H4223" s="361" t="s">
        <v>488</v>
      </c>
      <c r="I4223" s="359" t="s">
        <v>1385</v>
      </c>
      <c r="J4223" s="359" t="s">
        <v>1380</v>
      </c>
      <c r="K4223" s="359" t="s">
        <v>22</v>
      </c>
      <c r="L4223" s="359" t="s">
        <v>1392</v>
      </c>
      <c r="M4223" s="368">
        <v>2002</v>
      </c>
      <c r="N4223" s="205">
        <v>40807</v>
      </c>
      <c r="O4223" s="203"/>
      <c r="P4223" t="str">
        <f t="shared" si="65"/>
        <v>Pomme de Terre River Turbidity TMDL-Pomme de Terre River-(07020002-501)-TSS</v>
      </c>
    </row>
    <row r="4224" spans="1:16" ht="27.95" hidden="1" customHeight="1" x14ac:dyDescent="0.25">
      <c r="A4224" s="203" t="s">
        <v>2139</v>
      </c>
      <c r="B4224" s="202" t="s">
        <v>606</v>
      </c>
      <c r="C4224" s="203" t="s">
        <v>1403</v>
      </c>
      <c r="D4224" s="202" t="s">
        <v>1404</v>
      </c>
      <c r="E4224" s="202" t="s">
        <v>1405</v>
      </c>
      <c r="F4224" s="202" t="s">
        <v>475</v>
      </c>
      <c r="G4224" s="253">
        <v>154</v>
      </c>
      <c r="H4224" s="361" t="s">
        <v>1406</v>
      </c>
      <c r="I4224" s="359" t="s">
        <v>1407</v>
      </c>
      <c r="J4224" s="359" t="s">
        <v>1380</v>
      </c>
      <c r="K4224" s="359" t="s">
        <v>22</v>
      </c>
      <c r="L4224" s="359" t="s">
        <v>1408</v>
      </c>
      <c r="M4224" s="368" t="s">
        <v>1407</v>
      </c>
      <c r="N4224" s="205">
        <v>42486</v>
      </c>
      <c r="O4224" s="203"/>
      <c r="P4224" t="str">
        <f t="shared" si="65"/>
        <v>South Metro Mississippi TSS TMDL-Mississippi River-(07040001-531)-TSS</v>
      </c>
    </row>
    <row r="4225" spans="1:16" ht="27.95" hidden="1" customHeight="1" x14ac:dyDescent="0.25">
      <c r="A4225" s="203" t="s">
        <v>2143</v>
      </c>
      <c r="B4225" s="202" t="s">
        <v>2404</v>
      </c>
      <c r="C4225" s="203" t="s">
        <v>1403</v>
      </c>
      <c r="D4225" s="202" t="s">
        <v>1404</v>
      </c>
      <c r="E4225" s="202" t="s">
        <v>1405</v>
      </c>
      <c r="F4225" s="202" t="s">
        <v>475</v>
      </c>
      <c r="G4225" s="253">
        <v>154</v>
      </c>
      <c r="H4225" s="361" t="s">
        <v>1406</v>
      </c>
      <c r="I4225" s="359" t="s">
        <v>1407</v>
      </c>
      <c r="J4225" s="208">
        <v>0</v>
      </c>
      <c r="K4225" s="359" t="s">
        <v>22</v>
      </c>
      <c r="L4225" s="359" t="s">
        <v>1408</v>
      </c>
      <c r="M4225" s="368" t="s">
        <v>1407</v>
      </c>
      <c r="N4225" s="205">
        <v>42486</v>
      </c>
      <c r="O4225" s="203"/>
      <c r="P4225" t="str">
        <f t="shared" si="65"/>
        <v>South Metro Mississippi TSS TMDL-Mississippi River-(07040001-531)-TSS</v>
      </c>
    </row>
    <row r="4226" spans="1:16" ht="27.95" hidden="1" customHeight="1" x14ac:dyDescent="0.25">
      <c r="A4226" s="203" t="s">
        <v>2143</v>
      </c>
      <c r="B4226" s="202" t="s">
        <v>2404</v>
      </c>
      <c r="C4226" s="203" t="s">
        <v>1461</v>
      </c>
      <c r="D4226" s="202" t="s">
        <v>1658</v>
      </c>
      <c r="E4226" s="202" t="s">
        <v>1659</v>
      </c>
      <c r="F4226" s="202" t="s">
        <v>475</v>
      </c>
      <c r="G4226" s="254">
        <v>28679140</v>
      </c>
      <c r="H4226" s="361" t="s">
        <v>1433</v>
      </c>
      <c r="I4226" s="359" t="s">
        <v>1407</v>
      </c>
      <c r="J4226" s="359" t="s">
        <v>1380</v>
      </c>
      <c r="K4226" s="359" t="s">
        <v>8</v>
      </c>
      <c r="L4226" s="359" t="s">
        <v>1408</v>
      </c>
      <c r="M4226" s="368" t="s">
        <v>1407</v>
      </c>
      <c r="N4226" s="205">
        <v>42530</v>
      </c>
      <c r="O4226" s="203"/>
      <c r="P4226" t="str">
        <f t="shared" si="65"/>
        <v>Twin Cities Metro Area Chloride TMDL and Management Plan-Minnehaha Creek-(07010206-539)-Chloride</v>
      </c>
    </row>
    <row r="4227" spans="1:16" ht="27.95" hidden="1" customHeight="1" x14ac:dyDescent="0.25">
      <c r="A4227" s="203" t="s">
        <v>2143</v>
      </c>
      <c r="B4227" s="202" t="s">
        <v>2404</v>
      </c>
      <c r="C4227" s="203" t="s">
        <v>1461</v>
      </c>
      <c r="D4227" s="202" t="s">
        <v>1658</v>
      </c>
      <c r="E4227" s="202" t="s">
        <v>1659</v>
      </c>
      <c r="F4227" s="202" t="s">
        <v>475</v>
      </c>
      <c r="G4227" s="254">
        <v>189928</v>
      </c>
      <c r="H4227" s="361" t="s">
        <v>1414</v>
      </c>
      <c r="I4227" s="359" t="s">
        <v>1407</v>
      </c>
      <c r="J4227" s="359" t="s">
        <v>1380</v>
      </c>
      <c r="K4227" s="359" t="s">
        <v>8</v>
      </c>
      <c r="L4227" s="359" t="s">
        <v>1392</v>
      </c>
      <c r="M4227" s="368" t="s">
        <v>1407</v>
      </c>
      <c r="N4227" s="205">
        <v>42530</v>
      </c>
      <c r="O4227" s="203"/>
      <c r="P4227" t="str">
        <f t="shared" ref="P4227:P4290" si="66">CONCATENATE(C4227, "-", E4227, "-","(", D4227,")", "-",K4227)</f>
        <v>Twin Cities Metro Area Chloride TMDL and Management Plan-Minnehaha Creek-(07010206-539)-Chloride</v>
      </c>
    </row>
    <row r="4228" spans="1:16" ht="27.95" hidden="1" customHeight="1" x14ac:dyDescent="0.25">
      <c r="A4228" s="203" t="s">
        <v>2143</v>
      </c>
      <c r="B4228" s="202" t="s">
        <v>2404</v>
      </c>
      <c r="C4228" s="203" t="s">
        <v>1660</v>
      </c>
      <c r="D4228" s="202" t="s">
        <v>1932</v>
      </c>
      <c r="E4228" s="202" t="s">
        <v>1933</v>
      </c>
      <c r="F4228" s="202" t="s">
        <v>505</v>
      </c>
      <c r="G4228" s="253">
        <v>4.76</v>
      </c>
      <c r="H4228" s="361" t="s">
        <v>1433</v>
      </c>
      <c r="I4228" s="359" t="s">
        <v>1407</v>
      </c>
      <c r="J4228" s="358">
        <v>0.5806</v>
      </c>
      <c r="K4228" s="359" t="s">
        <v>1113</v>
      </c>
      <c r="L4228" s="359" t="s">
        <v>1408</v>
      </c>
      <c r="M4228" s="368">
        <v>2008</v>
      </c>
      <c r="N4228" s="207" t="s">
        <v>1663</v>
      </c>
      <c r="O4228" s="203"/>
      <c r="P4228" t="str">
        <f t="shared" si="66"/>
        <v>Upper Minnehaha Creek Watershed TMDL-Minnetonka-Halsteds Bay-(27-0133-09)-TP</v>
      </c>
    </row>
    <row r="4229" spans="1:16" ht="27.95" hidden="1" customHeight="1" x14ac:dyDescent="0.25">
      <c r="A4229" s="203" t="s">
        <v>2143</v>
      </c>
      <c r="B4229" s="202" t="s">
        <v>2404</v>
      </c>
      <c r="C4229" s="203" t="s">
        <v>1660</v>
      </c>
      <c r="D4229" s="202" t="s">
        <v>1932</v>
      </c>
      <c r="E4229" s="202" t="s">
        <v>1933</v>
      </c>
      <c r="F4229" s="202" t="s">
        <v>505</v>
      </c>
      <c r="G4229" s="253">
        <v>1.2999999999999999E-2</v>
      </c>
      <c r="H4229" s="361" t="s">
        <v>1414</v>
      </c>
      <c r="I4229" s="359" t="s">
        <v>1407</v>
      </c>
      <c r="J4229" s="358">
        <v>0.5806</v>
      </c>
      <c r="K4229" s="359" t="s">
        <v>1113</v>
      </c>
      <c r="L4229" s="359" t="s">
        <v>1392</v>
      </c>
      <c r="M4229" s="368">
        <v>2008</v>
      </c>
      <c r="N4229" s="207" t="s">
        <v>1663</v>
      </c>
      <c r="O4229" s="203"/>
      <c r="P4229" t="str">
        <f t="shared" si="66"/>
        <v>Upper Minnehaha Creek Watershed TMDL-Minnetonka-Halsteds Bay-(27-0133-09)-TP</v>
      </c>
    </row>
    <row r="4230" spans="1:16" ht="27.95" hidden="1" customHeight="1" x14ac:dyDescent="0.25">
      <c r="A4230" s="203" t="s">
        <v>2143</v>
      </c>
      <c r="B4230" s="202" t="s">
        <v>2404</v>
      </c>
      <c r="C4230" s="203" t="s">
        <v>1660</v>
      </c>
      <c r="D4230" s="202" t="s">
        <v>1936</v>
      </c>
      <c r="E4230" s="202" t="s">
        <v>1937</v>
      </c>
      <c r="F4230" s="202" t="s">
        <v>505</v>
      </c>
      <c r="G4230" s="253">
        <v>3.61</v>
      </c>
      <c r="H4230" s="361" t="s">
        <v>1433</v>
      </c>
      <c r="I4230" s="359" t="s">
        <v>1407</v>
      </c>
      <c r="J4230" s="358">
        <v>0.93130000000000002</v>
      </c>
      <c r="K4230" s="359" t="s">
        <v>1113</v>
      </c>
      <c r="L4230" s="359" t="s">
        <v>1408</v>
      </c>
      <c r="M4230" s="368">
        <v>2008</v>
      </c>
      <c r="N4230" s="207" t="s">
        <v>1663</v>
      </c>
      <c r="O4230" s="203"/>
      <c r="P4230" t="str">
        <f t="shared" si="66"/>
        <v>Upper Minnehaha Creek Watershed TMDL-Minnetonka-West Arm-(27-0133-14)-TP</v>
      </c>
    </row>
    <row r="4231" spans="1:16" ht="27.95" hidden="1" customHeight="1" x14ac:dyDescent="0.25">
      <c r="A4231" s="203" t="s">
        <v>2143</v>
      </c>
      <c r="B4231" s="202" t="s">
        <v>2404</v>
      </c>
      <c r="C4231" s="203" t="s">
        <v>1660</v>
      </c>
      <c r="D4231" s="202" t="s">
        <v>1936</v>
      </c>
      <c r="E4231" s="202" t="s">
        <v>1937</v>
      </c>
      <c r="F4231" s="202" t="s">
        <v>505</v>
      </c>
      <c r="G4231" s="253">
        <v>9.9000000000000008E-3</v>
      </c>
      <c r="H4231" s="361" t="s">
        <v>1414</v>
      </c>
      <c r="I4231" s="359" t="s">
        <v>1407</v>
      </c>
      <c r="J4231" s="358">
        <v>0.93130000000000002</v>
      </c>
      <c r="K4231" s="359" t="s">
        <v>1113</v>
      </c>
      <c r="L4231" s="359" t="s">
        <v>1392</v>
      </c>
      <c r="M4231" s="368">
        <v>2008</v>
      </c>
      <c r="N4231" s="207" t="s">
        <v>1663</v>
      </c>
      <c r="O4231" s="203"/>
      <c r="P4231" t="str">
        <f t="shared" si="66"/>
        <v>Upper Minnehaha Creek Watershed TMDL-Minnetonka-West Arm-(27-0133-14)-TP</v>
      </c>
    </row>
    <row r="4232" spans="1:16" ht="27.95" hidden="1" customHeight="1" x14ac:dyDescent="0.25">
      <c r="A4232" s="203" t="s">
        <v>2143</v>
      </c>
      <c r="B4232" s="202" t="s">
        <v>2404</v>
      </c>
      <c r="C4232" s="203" t="s">
        <v>1660</v>
      </c>
      <c r="D4232" s="202" t="s">
        <v>1938</v>
      </c>
      <c r="E4232" s="202" t="s">
        <v>1939</v>
      </c>
      <c r="F4232" s="202" t="s">
        <v>505</v>
      </c>
      <c r="G4232" s="253">
        <v>8.48</v>
      </c>
      <c r="H4232" s="361" t="s">
        <v>1433</v>
      </c>
      <c r="I4232" s="359" t="s">
        <v>1407</v>
      </c>
      <c r="J4232" s="358">
        <v>0.72989999999999999</v>
      </c>
      <c r="K4232" s="359" t="s">
        <v>1113</v>
      </c>
      <c r="L4232" s="359" t="s">
        <v>1408</v>
      </c>
      <c r="M4232" s="368">
        <v>2008</v>
      </c>
      <c r="N4232" s="207" t="s">
        <v>1663</v>
      </c>
      <c r="O4232" s="203"/>
      <c r="P4232" t="str">
        <f t="shared" si="66"/>
        <v>Upper Minnehaha Creek Watershed TMDL-Minnetonka-Jennings Bay-(27-0133-15)-TP</v>
      </c>
    </row>
    <row r="4233" spans="1:16" ht="27.95" hidden="1" customHeight="1" x14ac:dyDescent="0.25">
      <c r="A4233" s="203" t="s">
        <v>2143</v>
      </c>
      <c r="B4233" s="202" t="s">
        <v>2404</v>
      </c>
      <c r="C4233" s="203" t="s">
        <v>1660</v>
      </c>
      <c r="D4233" s="202" t="s">
        <v>1938</v>
      </c>
      <c r="E4233" s="202" t="s">
        <v>1939</v>
      </c>
      <c r="F4233" s="202" t="s">
        <v>505</v>
      </c>
      <c r="G4233" s="253">
        <v>2.3199999999999998E-2</v>
      </c>
      <c r="H4233" s="361" t="s">
        <v>1414</v>
      </c>
      <c r="I4233" s="359" t="s">
        <v>1407</v>
      </c>
      <c r="J4233" s="358">
        <v>0.72989999999999999</v>
      </c>
      <c r="K4233" s="359" t="s">
        <v>1113</v>
      </c>
      <c r="L4233" s="359" t="s">
        <v>1392</v>
      </c>
      <c r="M4233" s="368">
        <v>2008</v>
      </c>
      <c r="N4233" s="207" t="s">
        <v>1663</v>
      </c>
      <c r="O4233" s="203"/>
      <c r="P4233" t="str">
        <f t="shared" si="66"/>
        <v>Upper Minnehaha Creek Watershed TMDL-Minnetonka-Jennings Bay-(27-0133-15)-TP</v>
      </c>
    </row>
    <row r="4234" spans="1:16" ht="27.95" hidden="1" customHeight="1" x14ac:dyDescent="0.25">
      <c r="A4234" s="203" t="s">
        <v>2143</v>
      </c>
      <c r="B4234" s="202" t="s">
        <v>2404</v>
      </c>
      <c r="C4234" s="203" t="s">
        <v>1660</v>
      </c>
      <c r="D4234" s="202" t="s">
        <v>1951</v>
      </c>
      <c r="E4234" s="202" t="s">
        <v>1952</v>
      </c>
      <c r="F4234" s="202" t="s">
        <v>505</v>
      </c>
      <c r="G4234" s="253">
        <v>9.8000000000000007</v>
      </c>
      <c r="H4234" s="361" t="s">
        <v>1433</v>
      </c>
      <c r="I4234" s="359" t="s">
        <v>1407</v>
      </c>
      <c r="J4234" s="358">
        <v>0.6552</v>
      </c>
      <c r="K4234" s="359" t="s">
        <v>1113</v>
      </c>
      <c r="L4234" s="359" t="s">
        <v>1408</v>
      </c>
      <c r="M4234" s="368">
        <v>2008</v>
      </c>
      <c r="N4234" s="207" t="s">
        <v>1663</v>
      </c>
      <c r="O4234" s="203"/>
      <c r="P4234" t="str">
        <f t="shared" si="66"/>
        <v>Upper Minnehaha Creek Watershed TMDL-Dutch-(27-0181-00)-TP</v>
      </c>
    </row>
    <row r="4235" spans="1:16" ht="27.95" hidden="1" customHeight="1" x14ac:dyDescent="0.25">
      <c r="A4235" s="203" t="s">
        <v>2143</v>
      </c>
      <c r="B4235" s="202" t="s">
        <v>2404</v>
      </c>
      <c r="C4235" s="203" t="s">
        <v>1660</v>
      </c>
      <c r="D4235" s="202" t="s">
        <v>1951</v>
      </c>
      <c r="E4235" s="202" t="s">
        <v>1952</v>
      </c>
      <c r="F4235" s="202" t="s">
        <v>505</v>
      </c>
      <c r="G4235" s="253">
        <v>2.6800000000000001E-2</v>
      </c>
      <c r="H4235" s="361" t="s">
        <v>1414</v>
      </c>
      <c r="I4235" s="359" t="s">
        <v>1407</v>
      </c>
      <c r="J4235" s="358">
        <v>0.66290000000000004</v>
      </c>
      <c r="K4235" s="359" t="s">
        <v>1113</v>
      </c>
      <c r="L4235" s="359" t="s">
        <v>1392</v>
      </c>
      <c r="M4235" s="368">
        <v>2008</v>
      </c>
      <c r="N4235" s="207" t="s">
        <v>1663</v>
      </c>
      <c r="O4235" s="203"/>
      <c r="P4235" t="str">
        <f t="shared" si="66"/>
        <v>Upper Minnehaha Creek Watershed TMDL-Dutch-(27-0181-00)-TP</v>
      </c>
    </row>
    <row r="4236" spans="1:16" ht="27.95" hidden="1" customHeight="1" x14ac:dyDescent="0.25">
      <c r="A4236" s="203" t="s">
        <v>2143</v>
      </c>
      <c r="B4236" s="202" t="s">
        <v>2404</v>
      </c>
      <c r="C4236" s="203" t="s">
        <v>1660</v>
      </c>
      <c r="D4236" s="202" t="s">
        <v>1953</v>
      </c>
      <c r="E4236" s="202" t="s">
        <v>1954</v>
      </c>
      <c r="F4236" s="202" t="s">
        <v>505</v>
      </c>
      <c r="G4236" s="253">
        <v>57.73</v>
      </c>
      <c r="H4236" s="361" t="s">
        <v>1433</v>
      </c>
      <c r="I4236" s="359" t="s">
        <v>1407</v>
      </c>
      <c r="J4236" s="358">
        <v>0.36959999999999998</v>
      </c>
      <c r="K4236" s="359" t="s">
        <v>1113</v>
      </c>
      <c r="L4236" s="359" t="s">
        <v>1408</v>
      </c>
      <c r="M4236" s="368">
        <v>2010</v>
      </c>
      <c r="N4236" s="207" t="s">
        <v>1663</v>
      </c>
      <c r="O4236" s="203"/>
      <c r="P4236" t="str">
        <f t="shared" si="66"/>
        <v>Upper Minnehaha Creek Watershed TMDL-Langdon-(27-0182-00)-TP</v>
      </c>
    </row>
    <row r="4237" spans="1:16" ht="27.95" hidden="1" customHeight="1" x14ac:dyDescent="0.25">
      <c r="A4237" s="203" t="s">
        <v>2143</v>
      </c>
      <c r="B4237" s="202" t="s">
        <v>2404</v>
      </c>
      <c r="C4237" s="203" t="s">
        <v>1660</v>
      </c>
      <c r="D4237" s="202" t="s">
        <v>1953</v>
      </c>
      <c r="E4237" s="202" t="s">
        <v>1954</v>
      </c>
      <c r="F4237" s="202" t="s">
        <v>505</v>
      </c>
      <c r="G4237" s="253">
        <v>0.158</v>
      </c>
      <c r="H4237" s="361" t="s">
        <v>1414</v>
      </c>
      <c r="I4237" s="359" t="s">
        <v>1407</v>
      </c>
      <c r="J4237" s="358">
        <v>0.373</v>
      </c>
      <c r="K4237" s="359" t="s">
        <v>1113</v>
      </c>
      <c r="L4237" s="359" t="s">
        <v>1392</v>
      </c>
      <c r="M4237" s="368">
        <v>2010</v>
      </c>
      <c r="N4237" s="207" t="s">
        <v>1663</v>
      </c>
      <c r="O4237" s="203"/>
      <c r="P4237" t="str">
        <f t="shared" si="66"/>
        <v>Upper Minnehaha Creek Watershed TMDL-Langdon-(27-0182-00)-TP</v>
      </c>
    </row>
    <row r="4238" spans="1:16" ht="27.95" hidden="1" customHeight="1" x14ac:dyDescent="0.25">
      <c r="A4238" s="203" t="s">
        <v>2144</v>
      </c>
      <c r="B4238" s="202" t="s">
        <v>2427</v>
      </c>
      <c r="C4238" s="203" t="s">
        <v>1403</v>
      </c>
      <c r="D4238" s="202" t="s">
        <v>1404</v>
      </c>
      <c r="E4238" s="202" t="s">
        <v>1405</v>
      </c>
      <c r="F4238" s="202" t="s">
        <v>475</v>
      </c>
      <c r="G4238" s="253">
        <v>154</v>
      </c>
      <c r="H4238" s="361" t="s">
        <v>1406</v>
      </c>
      <c r="I4238" s="359" t="s">
        <v>1407</v>
      </c>
      <c r="J4238" s="208">
        <v>0</v>
      </c>
      <c r="K4238" s="359" t="s">
        <v>22</v>
      </c>
      <c r="L4238" s="359" t="s">
        <v>1408</v>
      </c>
      <c r="M4238" s="368" t="s">
        <v>1407</v>
      </c>
      <c r="N4238" s="205">
        <v>42486</v>
      </c>
      <c r="O4238" s="203"/>
      <c r="P4238" t="str">
        <f t="shared" si="66"/>
        <v>South Metro Mississippi TSS TMDL-Mississippi River-(07040001-531)-TSS</v>
      </c>
    </row>
    <row r="4239" spans="1:16" ht="27.95" hidden="1" customHeight="1" x14ac:dyDescent="0.25">
      <c r="A4239" s="203" t="s">
        <v>2144</v>
      </c>
      <c r="B4239" s="202" t="s">
        <v>2427</v>
      </c>
      <c r="C4239" s="203" t="s">
        <v>1461</v>
      </c>
      <c r="D4239" s="202" t="s">
        <v>1462</v>
      </c>
      <c r="E4239" s="202" t="s">
        <v>1463</v>
      </c>
      <c r="F4239" s="202" t="s">
        <v>475</v>
      </c>
      <c r="G4239" s="254">
        <v>21534261</v>
      </c>
      <c r="H4239" s="361" t="s">
        <v>1433</v>
      </c>
      <c r="I4239" s="359" t="s">
        <v>1407</v>
      </c>
      <c r="J4239" s="359" t="s">
        <v>1380</v>
      </c>
      <c r="K4239" s="359" t="s">
        <v>8</v>
      </c>
      <c r="L4239" s="359" t="s">
        <v>1408</v>
      </c>
      <c r="M4239" s="368" t="s">
        <v>1407</v>
      </c>
      <c r="N4239" s="205">
        <v>42530</v>
      </c>
      <c r="O4239" s="203"/>
      <c r="P4239" t="str">
        <f t="shared" si="66"/>
        <v>Twin Cities Metro Area Chloride TMDL and Management Plan-South Long-(62-0067-02)-Chloride</v>
      </c>
    </row>
    <row r="4240" spans="1:16" ht="27.95" hidden="1" customHeight="1" x14ac:dyDescent="0.25">
      <c r="A4240" s="203" t="s">
        <v>2144</v>
      </c>
      <c r="B4240" s="202" t="s">
        <v>2427</v>
      </c>
      <c r="C4240" s="203" t="s">
        <v>1461</v>
      </c>
      <c r="D4240" s="202" t="s">
        <v>1462</v>
      </c>
      <c r="E4240" s="202" t="s">
        <v>1463</v>
      </c>
      <c r="F4240" s="202" t="s">
        <v>475</v>
      </c>
      <c r="G4240" s="254">
        <v>58998</v>
      </c>
      <c r="H4240" s="361" t="s">
        <v>1414</v>
      </c>
      <c r="I4240" s="359" t="s">
        <v>1407</v>
      </c>
      <c r="J4240" s="359" t="s">
        <v>1380</v>
      </c>
      <c r="K4240" s="359" t="s">
        <v>8</v>
      </c>
      <c r="L4240" s="359" t="s">
        <v>1392</v>
      </c>
      <c r="M4240" s="368" t="s">
        <v>1407</v>
      </c>
      <c r="N4240" s="205">
        <v>42530</v>
      </c>
      <c r="O4240" s="203"/>
      <c r="P4240" t="str">
        <f t="shared" si="66"/>
        <v>Twin Cities Metro Area Chloride TMDL and Management Plan-South Long-(62-0067-02)-Chloride</v>
      </c>
    </row>
    <row r="4241" spans="1:16" ht="27.95" hidden="1" customHeight="1" x14ac:dyDescent="0.25">
      <c r="A4241" s="203" t="s">
        <v>2144</v>
      </c>
      <c r="B4241" s="202" t="s">
        <v>2427</v>
      </c>
      <c r="C4241" s="203" t="s">
        <v>1397</v>
      </c>
      <c r="D4241" s="202" t="s">
        <v>1464</v>
      </c>
      <c r="E4241" s="202" t="s">
        <v>1465</v>
      </c>
      <c r="F4241" s="202" t="s">
        <v>475</v>
      </c>
      <c r="G4241" s="253">
        <v>396</v>
      </c>
      <c r="H4241" s="361" t="s">
        <v>1400</v>
      </c>
      <c r="I4241" s="359" t="s">
        <v>1379</v>
      </c>
      <c r="J4241" s="358">
        <v>0</v>
      </c>
      <c r="K4241" s="359" t="s">
        <v>1391</v>
      </c>
      <c r="L4241" s="359" t="s">
        <v>1392</v>
      </c>
      <c r="M4241" s="368">
        <v>2010</v>
      </c>
      <c r="N4241" s="207" t="s">
        <v>1401</v>
      </c>
      <c r="O4241" s="203"/>
      <c r="P4241" t="str">
        <f t="shared" si="66"/>
        <v>Upper Mississippi River Bacteria TMDL-Rice Creek-(07010206-584)-E. coli</v>
      </c>
    </row>
    <row r="4242" spans="1:16" ht="27.95" hidden="1" customHeight="1" x14ac:dyDescent="0.25">
      <c r="A4242" s="203" t="s">
        <v>2144</v>
      </c>
      <c r="B4242" s="202" t="s">
        <v>2427</v>
      </c>
      <c r="C4242" s="203" t="s">
        <v>1397</v>
      </c>
      <c r="D4242" s="202" t="s">
        <v>1464</v>
      </c>
      <c r="E4242" s="202" t="s">
        <v>1465</v>
      </c>
      <c r="F4242" s="202" t="s">
        <v>475</v>
      </c>
      <c r="G4242" s="253">
        <v>96.8</v>
      </c>
      <c r="H4242" s="361" t="s">
        <v>1400</v>
      </c>
      <c r="I4242" s="359" t="s">
        <v>1382</v>
      </c>
      <c r="J4242" s="210">
        <v>4.8000000000000001E-2</v>
      </c>
      <c r="K4242" s="359" t="s">
        <v>1391</v>
      </c>
      <c r="L4242" s="359" t="s">
        <v>1392</v>
      </c>
      <c r="M4242" s="368">
        <v>2010</v>
      </c>
      <c r="N4242" s="207" t="s">
        <v>1401</v>
      </c>
      <c r="O4242" s="203"/>
      <c r="P4242" t="str">
        <f t="shared" si="66"/>
        <v>Upper Mississippi River Bacteria TMDL-Rice Creek-(07010206-584)-E. coli</v>
      </c>
    </row>
    <row r="4243" spans="1:16" ht="27.95" hidden="1" customHeight="1" x14ac:dyDescent="0.25">
      <c r="A4243" s="203" t="s">
        <v>2144</v>
      </c>
      <c r="B4243" s="202" t="s">
        <v>2427</v>
      </c>
      <c r="C4243" s="203" t="s">
        <v>1397</v>
      </c>
      <c r="D4243" s="202" t="s">
        <v>1464</v>
      </c>
      <c r="E4243" s="202" t="s">
        <v>1465</v>
      </c>
      <c r="F4243" s="202" t="s">
        <v>475</v>
      </c>
      <c r="G4243" s="253">
        <v>23.6</v>
      </c>
      <c r="H4243" s="361" t="s">
        <v>1400</v>
      </c>
      <c r="I4243" s="359" t="s">
        <v>1383</v>
      </c>
      <c r="J4243" s="358">
        <v>0.44</v>
      </c>
      <c r="K4243" s="359" t="s">
        <v>1391</v>
      </c>
      <c r="L4243" s="359" t="s">
        <v>1392</v>
      </c>
      <c r="M4243" s="368">
        <v>2010</v>
      </c>
      <c r="N4243" s="207" t="s">
        <v>1401</v>
      </c>
      <c r="O4243" s="203"/>
      <c r="P4243" t="str">
        <f t="shared" si="66"/>
        <v>Upper Mississippi River Bacteria TMDL-Rice Creek-(07010206-584)-E. coli</v>
      </c>
    </row>
    <row r="4244" spans="1:16" ht="27.95" hidden="1" customHeight="1" x14ac:dyDescent="0.25">
      <c r="A4244" s="203" t="s">
        <v>2144</v>
      </c>
      <c r="B4244" s="202" t="s">
        <v>2427</v>
      </c>
      <c r="C4244" s="203" t="s">
        <v>1397</v>
      </c>
      <c r="D4244" s="202" t="s">
        <v>1464</v>
      </c>
      <c r="E4244" s="202" t="s">
        <v>1465</v>
      </c>
      <c r="F4244" s="202" t="s">
        <v>475</v>
      </c>
      <c r="G4244" s="253">
        <v>4.93</v>
      </c>
      <c r="H4244" s="361" t="s">
        <v>1400</v>
      </c>
      <c r="I4244" s="359" t="s">
        <v>1384</v>
      </c>
      <c r="J4244" s="359" t="s">
        <v>1402</v>
      </c>
      <c r="K4244" s="359" t="s">
        <v>1391</v>
      </c>
      <c r="L4244" s="359" t="s">
        <v>1392</v>
      </c>
      <c r="M4244" s="368">
        <v>2010</v>
      </c>
      <c r="N4244" s="207" t="s">
        <v>1401</v>
      </c>
      <c r="O4244" s="203"/>
      <c r="P4244" t="str">
        <f t="shared" si="66"/>
        <v>Upper Mississippi River Bacteria TMDL-Rice Creek-(07010206-584)-E. coli</v>
      </c>
    </row>
    <row r="4245" spans="1:16" ht="27.95" hidden="1" customHeight="1" x14ac:dyDescent="0.25">
      <c r="A4245" s="203" t="s">
        <v>2144</v>
      </c>
      <c r="B4245" s="202" t="s">
        <v>2427</v>
      </c>
      <c r="C4245" s="203" t="s">
        <v>1397</v>
      </c>
      <c r="D4245" s="202" t="s">
        <v>1464</v>
      </c>
      <c r="E4245" s="202" t="s">
        <v>1465</v>
      </c>
      <c r="F4245" s="202" t="s">
        <v>475</v>
      </c>
      <c r="G4245" s="253">
        <v>1.75</v>
      </c>
      <c r="H4245" s="361" t="s">
        <v>1400</v>
      </c>
      <c r="I4245" s="359" t="s">
        <v>1385</v>
      </c>
      <c r="J4245" s="359" t="s">
        <v>1402</v>
      </c>
      <c r="K4245" s="359" t="s">
        <v>1391</v>
      </c>
      <c r="L4245" s="359" t="s">
        <v>1392</v>
      </c>
      <c r="M4245" s="368">
        <v>2010</v>
      </c>
      <c r="N4245" s="207" t="s">
        <v>1401</v>
      </c>
      <c r="O4245" s="203"/>
      <c r="P4245" t="str">
        <f t="shared" si="66"/>
        <v>Upper Mississippi River Bacteria TMDL-Rice Creek-(07010206-584)-E. coli</v>
      </c>
    </row>
    <row r="4246" spans="1:16" ht="27.95" hidden="1" customHeight="1" x14ac:dyDescent="0.25">
      <c r="A4246" s="203" t="s">
        <v>2145</v>
      </c>
      <c r="B4246" s="202" t="s">
        <v>576</v>
      </c>
      <c r="C4246" s="203" t="s">
        <v>1453</v>
      </c>
      <c r="D4246" s="202" t="s">
        <v>1454</v>
      </c>
      <c r="E4246" s="202" t="s">
        <v>1455</v>
      </c>
      <c r="F4246" s="202" t="s">
        <v>475</v>
      </c>
      <c r="G4246" s="253">
        <v>97.5</v>
      </c>
      <c r="H4246" s="361" t="s">
        <v>1456</v>
      </c>
      <c r="I4246" s="359" t="s">
        <v>1407</v>
      </c>
      <c r="J4246" s="358">
        <v>0.25740000000000002</v>
      </c>
      <c r="K4246" s="359" t="s">
        <v>1113</v>
      </c>
      <c r="L4246" s="359" t="s">
        <v>1408</v>
      </c>
      <c r="M4246" s="368">
        <v>2003</v>
      </c>
      <c r="N4246" s="205">
        <v>42061</v>
      </c>
      <c r="O4246" s="203"/>
      <c r="P4246" t="str">
        <f t="shared" si="66"/>
        <v>Rice Creek Watershed District Southwest Urban Lakes - Excess Nutrients TMDL-East Moore-(02-0075-01)-TP</v>
      </c>
    </row>
    <row r="4247" spans="1:16" ht="27.95" hidden="1" customHeight="1" x14ac:dyDescent="0.25">
      <c r="A4247" s="203" t="s">
        <v>2145</v>
      </c>
      <c r="B4247" s="202" t="s">
        <v>576</v>
      </c>
      <c r="C4247" s="203" t="s">
        <v>1453</v>
      </c>
      <c r="D4247" s="202" t="s">
        <v>1454</v>
      </c>
      <c r="E4247" s="202" t="s">
        <v>1455</v>
      </c>
      <c r="F4247" s="202" t="s">
        <v>475</v>
      </c>
      <c r="G4247" s="253">
        <v>0.26700000000000002</v>
      </c>
      <c r="H4247" s="361" t="s">
        <v>527</v>
      </c>
      <c r="I4247" s="359" t="s">
        <v>1407</v>
      </c>
      <c r="J4247" s="358">
        <v>0.25740000000000002</v>
      </c>
      <c r="K4247" s="359" t="s">
        <v>1113</v>
      </c>
      <c r="L4247" s="359" t="s">
        <v>1392</v>
      </c>
      <c r="M4247" s="368">
        <v>2003</v>
      </c>
      <c r="N4247" s="205">
        <v>42061</v>
      </c>
      <c r="O4247" s="203"/>
      <c r="P4247" t="str">
        <f t="shared" si="66"/>
        <v>Rice Creek Watershed District Southwest Urban Lakes - Excess Nutrients TMDL-East Moore-(02-0075-01)-TP</v>
      </c>
    </row>
    <row r="4248" spans="1:16" ht="27.95" hidden="1" customHeight="1" x14ac:dyDescent="0.25">
      <c r="A4248" s="203" t="s">
        <v>2145</v>
      </c>
      <c r="B4248" s="202" t="s">
        <v>576</v>
      </c>
      <c r="C4248" s="203" t="s">
        <v>1453</v>
      </c>
      <c r="D4248" s="202" t="s">
        <v>1484</v>
      </c>
      <c r="E4248" s="202" t="s">
        <v>1472</v>
      </c>
      <c r="F4248" s="202" t="s">
        <v>475</v>
      </c>
      <c r="G4248" s="253">
        <v>167.4</v>
      </c>
      <c r="H4248" s="361" t="s">
        <v>1456</v>
      </c>
      <c r="I4248" s="359" t="s">
        <v>1407</v>
      </c>
      <c r="J4248" s="358">
        <v>0.4556</v>
      </c>
      <c r="K4248" s="359" t="s">
        <v>1113</v>
      </c>
      <c r="L4248" s="359" t="s">
        <v>1408</v>
      </c>
      <c r="M4248" s="368">
        <v>2003</v>
      </c>
      <c r="N4248" s="205">
        <v>42061</v>
      </c>
      <c r="O4248" s="203"/>
      <c r="P4248" t="str">
        <f t="shared" si="66"/>
        <v>Rice Creek Watershed District Southwest Urban Lakes - Excess Nutrients TMDL-Long-(62-0067-00)-TP</v>
      </c>
    </row>
    <row r="4249" spans="1:16" ht="27.95" hidden="1" customHeight="1" x14ac:dyDescent="0.25">
      <c r="A4249" s="203" t="s">
        <v>2145</v>
      </c>
      <c r="B4249" s="202" t="s">
        <v>576</v>
      </c>
      <c r="C4249" s="203" t="s">
        <v>1453</v>
      </c>
      <c r="D4249" s="202" t="s">
        <v>1484</v>
      </c>
      <c r="E4249" s="202" t="s">
        <v>1472</v>
      </c>
      <c r="F4249" s="202" t="s">
        <v>475</v>
      </c>
      <c r="G4249" s="253">
        <v>0.45900000000000002</v>
      </c>
      <c r="H4249" s="361" t="s">
        <v>527</v>
      </c>
      <c r="I4249" s="359" t="s">
        <v>1407</v>
      </c>
      <c r="J4249" s="358">
        <v>0.4556</v>
      </c>
      <c r="K4249" s="359" t="s">
        <v>1113</v>
      </c>
      <c r="L4249" s="359" t="s">
        <v>1392</v>
      </c>
      <c r="M4249" s="368">
        <v>2003</v>
      </c>
      <c r="N4249" s="205">
        <v>42061</v>
      </c>
      <c r="O4249" s="203"/>
      <c r="P4249" t="str">
        <f t="shared" si="66"/>
        <v>Rice Creek Watershed District Southwest Urban Lakes - Excess Nutrients TMDL-Long-(62-0067-00)-TP</v>
      </c>
    </row>
    <row r="4250" spans="1:16" ht="27.95" hidden="1" customHeight="1" x14ac:dyDescent="0.25">
      <c r="A4250" s="203" t="s">
        <v>2145</v>
      </c>
      <c r="B4250" s="202" t="s">
        <v>576</v>
      </c>
      <c r="C4250" s="203" t="s">
        <v>1453</v>
      </c>
      <c r="D4250" s="202" t="s">
        <v>1457</v>
      </c>
      <c r="E4250" s="202" t="s">
        <v>1458</v>
      </c>
      <c r="F4250" s="202" t="s">
        <v>475</v>
      </c>
      <c r="G4250" s="253">
        <v>371.1</v>
      </c>
      <c r="H4250" s="361" t="s">
        <v>1456</v>
      </c>
      <c r="I4250" s="359" t="s">
        <v>1407</v>
      </c>
      <c r="J4250" s="358">
        <v>0.45879999999999999</v>
      </c>
      <c r="K4250" s="359" t="s">
        <v>1113</v>
      </c>
      <c r="L4250" s="359" t="s">
        <v>1408</v>
      </c>
      <c r="M4250" s="368">
        <v>2003</v>
      </c>
      <c r="N4250" s="205">
        <v>42061</v>
      </c>
      <c r="O4250" s="203"/>
      <c r="P4250" t="str">
        <f t="shared" si="66"/>
        <v>Rice Creek Watershed District Southwest Urban Lakes - Excess Nutrients TMDL-Pike-(62-0069-00)-TP</v>
      </c>
    </row>
    <row r="4251" spans="1:16" ht="27.95" hidden="1" customHeight="1" x14ac:dyDescent="0.25">
      <c r="A4251" s="203" t="s">
        <v>2145</v>
      </c>
      <c r="B4251" s="202" t="s">
        <v>576</v>
      </c>
      <c r="C4251" s="203" t="s">
        <v>1453</v>
      </c>
      <c r="D4251" s="202" t="s">
        <v>1457</v>
      </c>
      <c r="E4251" s="202" t="s">
        <v>1458</v>
      </c>
      <c r="F4251" s="202" t="s">
        <v>475</v>
      </c>
      <c r="G4251" s="253">
        <v>1.016</v>
      </c>
      <c r="H4251" s="361" t="s">
        <v>527</v>
      </c>
      <c r="I4251" s="359" t="s">
        <v>1407</v>
      </c>
      <c r="J4251" s="358">
        <v>0.45879999999999999</v>
      </c>
      <c r="K4251" s="359" t="s">
        <v>1113</v>
      </c>
      <c r="L4251" s="359" t="s">
        <v>1392</v>
      </c>
      <c r="M4251" s="368">
        <v>2003</v>
      </c>
      <c r="N4251" s="205">
        <v>42061</v>
      </c>
      <c r="O4251" s="203"/>
      <c r="P4251" t="str">
        <f t="shared" si="66"/>
        <v>Rice Creek Watershed District Southwest Urban Lakes - Excess Nutrients TMDL-Pike-(62-0069-00)-TP</v>
      </c>
    </row>
    <row r="4252" spans="1:16" ht="27.95" hidden="1" customHeight="1" x14ac:dyDescent="0.25">
      <c r="A4252" s="203" t="s">
        <v>2145</v>
      </c>
      <c r="B4252" s="202" t="s">
        <v>576</v>
      </c>
      <c r="C4252" s="203" t="s">
        <v>1459</v>
      </c>
      <c r="D4252" s="202" t="s">
        <v>574</v>
      </c>
      <c r="E4252" s="202" t="s">
        <v>1460</v>
      </c>
      <c r="F4252" s="202" t="s">
        <v>475</v>
      </c>
      <c r="G4252" s="253">
        <v>201</v>
      </c>
      <c r="H4252" s="361" t="s">
        <v>1433</v>
      </c>
      <c r="I4252" s="359" t="s">
        <v>1407</v>
      </c>
      <c r="J4252" s="358">
        <v>0.16600000000000001</v>
      </c>
      <c r="K4252" s="359" t="s">
        <v>1113</v>
      </c>
      <c r="L4252" s="359" t="s">
        <v>1408</v>
      </c>
      <c r="M4252" s="368">
        <v>2002</v>
      </c>
      <c r="N4252" s="205">
        <v>40388</v>
      </c>
      <c r="O4252" s="203"/>
      <c r="P4252" t="str">
        <f t="shared" si="66"/>
        <v>Silver (West) Lake (Metro)-Silver-(62-0083-00)-TP</v>
      </c>
    </row>
    <row r="4253" spans="1:16" ht="27.95" hidden="1" customHeight="1" x14ac:dyDescent="0.25">
      <c r="A4253" s="203" t="s">
        <v>2145</v>
      </c>
      <c r="B4253" s="202" t="s">
        <v>576</v>
      </c>
      <c r="C4253" s="203" t="s">
        <v>1459</v>
      </c>
      <c r="D4253" s="202" t="s">
        <v>574</v>
      </c>
      <c r="E4253" s="202" t="s">
        <v>1460</v>
      </c>
      <c r="F4253" s="202" t="s">
        <v>475</v>
      </c>
      <c r="G4253" s="253">
        <v>0.55000000000000004</v>
      </c>
      <c r="H4253" s="361" t="s">
        <v>1414</v>
      </c>
      <c r="I4253" s="359" t="s">
        <v>1407</v>
      </c>
      <c r="J4253" s="358">
        <v>0.16600000000000001</v>
      </c>
      <c r="K4253" s="359" t="s">
        <v>1113</v>
      </c>
      <c r="L4253" s="359" t="s">
        <v>1392</v>
      </c>
      <c r="M4253" s="368">
        <v>2002</v>
      </c>
      <c r="N4253" s="205">
        <v>40388</v>
      </c>
      <c r="O4253" s="203"/>
      <c r="P4253" t="str">
        <f t="shared" si="66"/>
        <v>Silver (West) Lake (Metro)-Silver-(62-0083-00)-TP</v>
      </c>
    </row>
    <row r="4254" spans="1:16" ht="27.95" hidden="1" customHeight="1" x14ac:dyDescent="0.25">
      <c r="A4254" s="203" t="s">
        <v>2145</v>
      </c>
      <c r="B4254" s="202" t="s">
        <v>576</v>
      </c>
      <c r="C4254" s="203" t="s">
        <v>1403</v>
      </c>
      <c r="D4254" s="202" t="s">
        <v>1404</v>
      </c>
      <c r="E4254" s="202" t="s">
        <v>1405</v>
      </c>
      <c r="F4254" s="202" t="s">
        <v>475</v>
      </c>
      <c r="G4254" s="253">
        <v>154</v>
      </c>
      <c r="H4254" s="361" t="s">
        <v>1406</v>
      </c>
      <c r="I4254" s="359" t="s">
        <v>1407</v>
      </c>
      <c r="J4254" s="208">
        <v>0</v>
      </c>
      <c r="K4254" s="359" t="s">
        <v>22</v>
      </c>
      <c r="L4254" s="359" t="s">
        <v>1408</v>
      </c>
      <c r="M4254" s="368" t="s">
        <v>1407</v>
      </c>
      <c r="N4254" s="205">
        <v>42486</v>
      </c>
      <c r="O4254" s="203"/>
      <c r="P4254" t="str">
        <f t="shared" si="66"/>
        <v>South Metro Mississippi TSS TMDL-Mississippi River-(07040001-531)-TSS</v>
      </c>
    </row>
    <row r="4255" spans="1:16" ht="27.95" hidden="1" customHeight="1" x14ac:dyDescent="0.25">
      <c r="A4255" s="203" t="s">
        <v>2145</v>
      </c>
      <c r="B4255" s="202" t="s">
        <v>576</v>
      </c>
      <c r="C4255" s="203" t="s">
        <v>1461</v>
      </c>
      <c r="D4255" s="202" t="s">
        <v>1462</v>
      </c>
      <c r="E4255" s="202" t="s">
        <v>1463</v>
      </c>
      <c r="F4255" s="202" t="s">
        <v>475</v>
      </c>
      <c r="G4255" s="254">
        <v>21534261</v>
      </c>
      <c r="H4255" s="361" t="s">
        <v>1433</v>
      </c>
      <c r="I4255" s="359" t="s">
        <v>1407</v>
      </c>
      <c r="J4255" s="359" t="s">
        <v>1380</v>
      </c>
      <c r="K4255" s="359" t="s">
        <v>8</v>
      </c>
      <c r="L4255" s="359" t="s">
        <v>1408</v>
      </c>
      <c r="M4255" s="368" t="s">
        <v>1407</v>
      </c>
      <c r="N4255" s="205">
        <v>42530</v>
      </c>
      <c r="O4255" s="203"/>
      <c r="P4255" t="str">
        <f t="shared" si="66"/>
        <v>Twin Cities Metro Area Chloride TMDL and Management Plan-South Long-(62-0067-02)-Chloride</v>
      </c>
    </row>
    <row r="4256" spans="1:16" ht="27.95" hidden="1" customHeight="1" x14ac:dyDescent="0.25">
      <c r="A4256" s="203" t="s">
        <v>2145</v>
      </c>
      <c r="B4256" s="202" t="s">
        <v>576</v>
      </c>
      <c r="C4256" s="203" t="s">
        <v>1461</v>
      </c>
      <c r="D4256" s="202" t="s">
        <v>1462</v>
      </c>
      <c r="E4256" s="202" t="s">
        <v>1463</v>
      </c>
      <c r="F4256" s="202" t="s">
        <v>475</v>
      </c>
      <c r="G4256" s="254">
        <v>58998</v>
      </c>
      <c r="H4256" s="361" t="s">
        <v>1414</v>
      </c>
      <c r="I4256" s="359" t="s">
        <v>1407</v>
      </c>
      <c r="J4256" s="359" t="s">
        <v>1380</v>
      </c>
      <c r="K4256" s="359" t="s">
        <v>8</v>
      </c>
      <c r="L4256" s="359" t="s">
        <v>1392</v>
      </c>
      <c r="M4256" s="368" t="s">
        <v>1407</v>
      </c>
      <c r="N4256" s="205">
        <v>42530</v>
      </c>
      <c r="O4256" s="203"/>
      <c r="P4256" t="str">
        <f t="shared" si="66"/>
        <v>Twin Cities Metro Area Chloride TMDL and Management Plan-South Long-(62-0067-02)-Chloride</v>
      </c>
    </row>
    <row r="4257" spans="1:16" ht="27.95" hidden="1" customHeight="1" x14ac:dyDescent="0.25">
      <c r="A4257" s="203" t="s">
        <v>2145</v>
      </c>
      <c r="B4257" s="202" t="s">
        <v>576</v>
      </c>
      <c r="C4257" s="203" t="s">
        <v>1461</v>
      </c>
      <c r="D4257" s="202" t="s">
        <v>1457</v>
      </c>
      <c r="E4257" s="202" t="s">
        <v>1458</v>
      </c>
      <c r="F4257" s="202" t="s">
        <v>475</v>
      </c>
      <c r="G4257" s="254">
        <v>2943971</v>
      </c>
      <c r="H4257" s="361" t="s">
        <v>1433</v>
      </c>
      <c r="I4257" s="359" t="s">
        <v>1407</v>
      </c>
      <c r="J4257" s="359" t="s">
        <v>1380</v>
      </c>
      <c r="K4257" s="359" t="s">
        <v>8</v>
      </c>
      <c r="L4257" s="359" t="s">
        <v>1408</v>
      </c>
      <c r="M4257" s="368" t="s">
        <v>1407</v>
      </c>
      <c r="N4257" s="205">
        <v>42530</v>
      </c>
      <c r="O4257" s="203"/>
      <c r="P4257" t="str">
        <f t="shared" si="66"/>
        <v>Twin Cities Metro Area Chloride TMDL and Management Plan-Pike-(62-0069-00)-Chloride</v>
      </c>
    </row>
    <row r="4258" spans="1:16" ht="27.95" hidden="1" customHeight="1" x14ac:dyDescent="0.25">
      <c r="A4258" s="203" t="s">
        <v>2145</v>
      </c>
      <c r="B4258" s="202" t="s">
        <v>576</v>
      </c>
      <c r="C4258" s="203" t="s">
        <v>1461</v>
      </c>
      <c r="D4258" s="202" t="s">
        <v>1457</v>
      </c>
      <c r="E4258" s="202" t="s">
        <v>1458</v>
      </c>
      <c r="F4258" s="202" t="s">
        <v>475</v>
      </c>
      <c r="G4258" s="254">
        <v>8066</v>
      </c>
      <c r="H4258" s="361" t="s">
        <v>1414</v>
      </c>
      <c r="I4258" s="359" t="s">
        <v>1407</v>
      </c>
      <c r="J4258" s="359" t="s">
        <v>1380</v>
      </c>
      <c r="K4258" s="359" t="s">
        <v>8</v>
      </c>
      <c r="L4258" s="359" t="s">
        <v>1392</v>
      </c>
      <c r="M4258" s="368" t="s">
        <v>1407</v>
      </c>
      <c r="N4258" s="205">
        <v>42530</v>
      </c>
      <c r="O4258" s="203"/>
      <c r="P4258" t="str">
        <f t="shared" si="66"/>
        <v>Twin Cities Metro Area Chloride TMDL and Management Plan-Pike-(62-0069-00)-Chloride</v>
      </c>
    </row>
    <row r="4259" spans="1:16" ht="27.95" hidden="1" customHeight="1" x14ac:dyDescent="0.25">
      <c r="A4259" s="203" t="s">
        <v>2145</v>
      </c>
      <c r="B4259" s="202" t="s">
        <v>576</v>
      </c>
      <c r="C4259" s="203" t="s">
        <v>1461</v>
      </c>
      <c r="D4259" s="202" t="s">
        <v>574</v>
      </c>
      <c r="E4259" s="202" t="s">
        <v>1460</v>
      </c>
      <c r="F4259" s="202" t="s">
        <v>475</v>
      </c>
      <c r="G4259" s="254">
        <v>303409</v>
      </c>
      <c r="H4259" s="361" t="s">
        <v>1433</v>
      </c>
      <c r="I4259" s="359" t="s">
        <v>1407</v>
      </c>
      <c r="J4259" s="359" t="s">
        <v>1380</v>
      </c>
      <c r="K4259" s="359" t="s">
        <v>8</v>
      </c>
      <c r="L4259" s="359" t="s">
        <v>1408</v>
      </c>
      <c r="M4259" s="368" t="s">
        <v>1407</v>
      </c>
      <c r="N4259" s="205">
        <v>42530</v>
      </c>
      <c r="O4259" s="203"/>
      <c r="P4259" t="str">
        <f t="shared" si="66"/>
        <v>Twin Cities Metro Area Chloride TMDL and Management Plan-Silver-(62-0083-00)-Chloride</v>
      </c>
    </row>
    <row r="4260" spans="1:16" ht="27.95" hidden="1" customHeight="1" x14ac:dyDescent="0.25">
      <c r="A4260" s="203" t="s">
        <v>2145</v>
      </c>
      <c r="B4260" s="202" t="s">
        <v>576</v>
      </c>
      <c r="C4260" s="203" t="s">
        <v>1461</v>
      </c>
      <c r="D4260" s="202" t="s">
        <v>574</v>
      </c>
      <c r="E4260" s="202" t="s">
        <v>1460</v>
      </c>
      <c r="F4260" s="202" t="s">
        <v>475</v>
      </c>
      <c r="G4260" s="254">
        <v>831</v>
      </c>
      <c r="H4260" s="361" t="s">
        <v>1414</v>
      </c>
      <c r="I4260" s="359" t="s">
        <v>1407</v>
      </c>
      <c r="J4260" s="359" t="s">
        <v>1380</v>
      </c>
      <c r="K4260" s="359" t="s">
        <v>8</v>
      </c>
      <c r="L4260" s="359" t="s">
        <v>1392</v>
      </c>
      <c r="M4260" s="368" t="s">
        <v>1407</v>
      </c>
      <c r="N4260" s="205">
        <v>42530</v>
      </c>
      <c r="O4260" s="203"/>
      <c r="P4260" t="str">
        <f t="shared" si="66"/>
        <v>Twin Cities Metro Area Chloride TMDL and Management Plan-Silver-(62-0083-00)-Chloride</v>
      </c>
    </row>
    <row r="4261" spans="1:16" ht="27.95" hidden="1" customHeight="1" x14ac:dyDescent="0.25">
      <c r="A4261" s="203" t="s">
        <v>2145</v>
      </c>
      <c r="B4261" s="202" t="s">
        <v>576</v>
      </c>
      <c r="C4261" s="203" t="s">
        <v>1397</v>
      </c>
      <c r="D4261" s="202" t="s">
        <v>1464</v>
      </c>
      <c r="E4261" s="202" t="s">
        <v>1465</v>
      </c>
      <c r="F4261" s="202" t="s">
        <v>475</v>
      </c>
      <c r="G4261" s="253">
        <v>396</v>
      </c>
      <c r="H4261" s="361" t="s">
        <v>1400</v>
      </c>
      <c r="I4261" s="359" t="s">
        <v>1379</v>
      </c>
      <c r="J4261" s="358">
        <v>0</v>
      </c>
      <c r="K4261" s="359" t="s">
        <v>1391</v>
      </c>
      <c r="L4261" s="359" t="s">
        <v>1392</v>
      </c>
      <c r="M4261" s="368">
        <v>2010</v>
      </c>
      <c r="N4261" s="207" t="s">
        <v>1401</v>
      </c>
      <c r="O4261" s="203"/>
      <c r="P4261" t="str">
        <f t="shared" si="66"/>
        <v>Upper Mississippi River Bacteria TMDL-Rice Creek-(07010206-584)-E. coli</v>
      </c>
    </row>
    <row r="4262" spans="1:16" ht="27.95" hidden="1" customHeight="1" x14ac:dyDescent="0.25">
      <c r="A4262" s="203" t="s">
        <v>2145</v>
      </c>
      <c r="B4262" s="202" t="s">
        <v>576</v>
      </c>
      <c r="C4262" s="203" t="s">
        <v>1397</v>
      </c>
      <c r="D4262" s="202" t="s">
        <v>1464</v>
      </c>
      <c r="E4262" s="202" t="s">
        <v>1465</v>
      </c>
      <c r="F4262" s="202" t="s">
        <v>475</v>
      </c>
      <c r="G4262" s="253">
        <v>96.8</v>
      </c>
      <c r="H4262" s="361" t="s">
        <v>1400</v>
      </c>
      <c r="I4262" s="359" t="s">
        <v>1382</v>
      </c>
      <c r="J4262" s="210">
        <v>4.8000000000000001E-2</v>
      </c>
      <c r="K4262" s="359" t="s">
        <v>1391</v>
      </c>
      <c r="L4262" s="359" t="s">
        <v>1392</v>
      </c>
      <c r="M4262" s="368">
        <v>2010</v>
      </c>
      <c r="N4262" s="207" t="s">
        <v>1401</v>
      </c>
      <c r="O4262" s="203"/>
      <c r="P4262" t="str">
        <f t="shared" si="66"/>
        <v>Upper Mississippi River Bacteria TMDL-Rice Creek-(07010206-584)-E. coli</v>
      </c>
    </row>
    <row r="4263" spans="1:16" ht="27.95" hidden="1" customHeight="1" x14ac:dyDescent="0.25">
      <c r="A4263" s="203" t="s">
        <v>2145</v>
      </c>
      <c r="B4263" s="202" t="s">
        <v>576</v>
      </c>
      <c r="C4263" s="203" t="s">
        <v>1397</v>
      </c>
      <c r="D4263" s="202" t="s">
        <v>1464</v>
      </c>
      <c r="E4263" s="202" t="s">
        <v>1465</v>
      </c>
      <c r="F4263" s="202" t="s">
        <v>475</v>
      </c>
      <c r="G4263" s="253">
        <v>23.6</v>
      </c>
      <c r="H4263" s="361" t="s">
        <v>1400</v>
      </c>
      <c r="I4263" s="359" t="s">
        <v>1383</v>
      </c>
      <c r="J4263" s="358">
        <v>0.44</v>
      </c>
      <c r="K4263" s="359" t="s">
        <v>1391</v>
      </c>
      <c r="L4263" s="359" t="s">
        <v>1392</v>
      </c>
      <c r="M4263" s="368">
        <v>2010</v>
      </c>
      <c r="N4263" s="207" t="s">
        <v>1401</v>
      </c>
      <c r="O4263" s="203"/>
      <c r="P4263" t="str">
        <f t="shared" si="66"/>
        <v>Upper Mississippi River Bacteria TMDL-Rice Creek-(07010206-584)-E. coli</v>
      </c>
    </row>
    <row r="4264" spans="1:16" ht="27.95" hidden="1" customHeight="1" x14ac:dyDescent="0.25">
      <c r="A4264" s="203" t="s">
        <v>2145</v>
      </c>
      <c r="B4264" s="202" t="s">
        <v>576</v>
      </c>
      <c r="C4264" s="203" t="s">
        <v>1397</v>
      </c>
      <c r="D4264" s="202" t="s">
        <v>1464</v>
      </c>
      <c r="E4264" s="202" t="s">
        <v>1465</v>
      </c>
      <c r="F4264" s="202" t="s">
        <v>475</v>
      </c>
      <c r="G4264" s="253">
        <v>4.93</v>
      </c>
      <c r="H4264" s="361" t="s">
        <v>1400</v>
      </c>
      <c r="I4264" s="359" t="s">
        <v>1384</v>
      </c>
      <c r="J4264" s="359" t="s">
        <v>1402</v>
      </c>
      <c r="K4264" s="359" t="s">
        <v>1391</v>
      </c>
      <c r="L4264" s="359" t="s">
        <v>1392</v>
      </c>
      <c r="M4264" s="368">
        <v>2010</v>
      </c>
      <c r="N4264" s="207" t="s">
        <v>1401</v>
      </c>
      <c r="O4264" s="203"/>
      <c r="P4264" t="str">
        <f t="shared" si="66"/>
        <v>Upper Mississippi River Bacteria TMDL-Rice Creek-(07010206-584)-E. coli</v>
      </c>
    </row>
    <row r="4265" spans="1:16" ht="27.95" hidden="1" customHeight="1" x14ac:dyDescent="0.25">
      <c r="A4265" s="203" t="s">
        <v>2145</v>
      </c>
      <c r="B4265" s="202" t="s">
        <v>576</v>
      </c>
      <c r="C4265" s="203" t="s">
        <v>1397</v>
      </c>
      <c r="D4265" s="202" t="s">
        <v>1464</v>
      </c>
      <c r="E4265" s="202" t="s">
        <v>1465</v>
      </c>
      <c r="F4265" s="202" t="s">
        <v>475</v>
      </c>
      <c r="G4265" s="253">
        <v>1.75</v>
      </c>
      <c r="H4265" s="361" t="s">
        <v>1400</v>
      </c>
      <c r="I4265" s="359" t="s">
        <v>1385</v>
      </c>
      <c r="J4265" s="359" t="s">
        <v>1402</v>
      </c>
      <c r="K4265" s="359" t="s">
        <v>1391</v>
      </c>
      <c r="L4265" s="359" t="s">
        <v>1392</v>
      </c>
      <c r="M4265" s="368">
        <v>2010</v>
      </c>
      <c r="N4265" s="207" t="s">
        <v>1401</v>
      </c>
      <c r="O4265" s="203"/>
      <c r="P4265" t="str">
        <f t="shared" si="66"/>
        <v>Upper Mississippi River Bacteria TMDL-Rice Creek-(07010206-584)-E. coli</v>
      </c>
    </row>
    <row r="4266" spans="1:16" ht="27.95" hidden="1" customHeight="1" x14ac:dyDescent="0.25">
      <c r="A4266" s="203" t="s">
        <v>2146</v>
      </c>
      <c r="B4266" s="202" t="s">
        <v>557</v>
      </c>
      <c r="C4266" s="203" t="s">
        <v>2147</v>
      </c>
      <c r="D4266" s="202" t="s">
        <v>2148</v>
      </c>
      <c r="E4266" s="202" t="s">
        <v>2149</v>
      </c>
      <c r="F4266" s="202" t="s">
        <v>475</v>
      </c>
      <c r="G4266" s="253">
        <v>9</v>
      </c>
      <c r="H4266" s="361" t="s">
        <v>1456</v>
      </c>
      <c r="I4266" s="359" t="s">
        <v>1407</v>
      </c>
      <c r="J4266" s="358">
        <v>0.82889999999999997</v>
      </c>
      <c r="K4266" s="359" t="s">
        <v>1113</v>
      </c>
      <c r="L4266" s="359" t="s">
        <v>1408</v>
      </c>
      <c r="M4266" s="368">
        <v>2002</v>
      </c>
      <c r="N4266" s="205">
        <v>40260</v>
      </c>
      <c r="O4266" s="203"/>
      <c r="P4266" t="str">
        <f t="shared" si="66"/>
        <v>Meadow Lake - Excess Nutrient TMDL-Meadow-(27-0057-00)-TP</v>
      </c>
    </row>
    <row r="4267" spans="1:16" ht="27.95" hidden="1" customHeight="1" x14ac:dyDescent="0.25">
      <c r="A4267" s="203" t="s">
        <v>2146</v>
      </c>
      <c r="B4267" s="202" t="s">
        <v>557</v>
      </c>
      <c r="C4267" s="203" t="s">
        <v>2147</v>
      </c>
      <c r="D4267" s="202" t="s">
        <v>2148</v>
      </c>
      <c r="E4267" s="202" t="s">
        <v>2149</v>
      </c>
      <c r="F4267" s="202" t="s">
        <v>475</v>
      </c>
      <c r="G4267" s="253">
        <v>2.5000000000000001E-2</v>
      </c>
      <c r="H4267" s="361" t="s">
        <v>527</v>
      </c>
      <c r="I4267" s="359" t="s">
        <v>1407</v>
      </c>
      <c r="J4267" s="358">
        <v>0.82640000000000002</v>
      </c>
      <c r="K4267" s="359" t="s">
        <v>1113</v>
      </c>
      <c r="L4267" s="359" t="s">
        <v>1392</v>
      </c>
      <c r="M4267" s="368">
        <v>2002</v>
      </c>
      <c r="N4267" s="205">
        <v>40260</v>
      </c>
      <c r="O4267" s="203"/>
      <c r="P4267" t="str">
        <f t="shared" si="66"/>
        <v>Meadow Lake - Excess Nutrient TMDL-Meadow-(27-0057-00)-TP</v>
      </c>
    </row>
    <row r="4268" spans="1:16" ht="27.95" hidden="1" customHeight="1" x14ac:dyDescent="0.25">
      <c r="A4268" s="203" t="s">
        <v>2146</v>
      </c>
      <c r="B4268" s="202" t="s">
        <v>557</v>
      </c>
      <c r="C4268" s="203" t="s">
        <v>1874</v>
      </c>
      <c r="D4268" s="202" t="s">
        <v>650</v>
      </c>
      <c r="E4268" s="202" t="s">
        <v>1875</v>
      </c>
      <c r="F4268" s="202" t="s">
        <v>475</v>
      </c>
      <c r="G4268" s="253">
        <v>3082</v>
      </c>
      <c r="H4268" s="361" t="s">
        <v>1433</v>
      </c>
      <c r="I4268" s="359" t="s">
        <v>1407</v>
      </c>
      <c r="J4268" s="358">
        <v>0.28000000000000003</v>
      </c>
      <c r="K4268" s="359" t="s">
        <v>1113</v>
      </c>
      <c r="L4268" s="359" t="s">
        <v>1408</v>
      </c>
      <c r="M4268" s="368">
        <v>2006</v>
      </c>
      <c r="N4268" s="205">
        <v>40582</v>
      </c>
      <c r="O4268" s="203"/>
      <c r="P4268" t="str">
        <f t="shared" si="66"/>
        <v>Medicine Lake Nutrients TMDL-Medicine-(27-0104-00)-TP</v>
      </c>
    </row>
    <row r="4269" spans="1:16" ht="27.95" hidden="1" customHeight="1" x14ac:dyDescent="0.25">
      <c r="A4269" s="203" t="s">
        <v>2146</v>
      </c>
      <c r="B4269" s="202" t="s">
        <v>557</v>
      </c>
      <c r="C4269" s="203" t="s">
        <v>1874</v>
      </c>
      <c r="D4269" s="202" t="s">
        <v>650</v>
      </c>
      <c r="E4269" s="202" t="s">
        <v>1875</v>
      </c>
      <c r="F4269" s="202" t="s">
        <v>475</v>
      </c>
      <c r="G4269" s="253">
        <v>8.44</v>
      </c>
      <c r="H4269" s="361" t="s">
        <v>1414</v>
      </c>
      <c r="I4269" s="359" t="s">
        <v>1407</v>
      </c>
      <c r="J4269" s="358">
        <v>0.28000000000000003</v>
      </c>
      <c r="K4269" s="359" t="s">
        <v>1113</v>
      </c>
      <c r="L4269" s="359" t="s">
        <v>1392</v>
      </c>
      <c r="M4269" s="368">
        <v>2006</v>
      </c>
      <c r="N4269" s="205">
        <v>40582</v>
      </c>
      <c r="O4269" s="203"/>
      <c r="P4269" t="str">
        <f t="shared" si="66"/>
        <v>Medicine Lake Nutrients TMDL-Medicine-(27-0104-00)-TP</v>
      </c>
    </row>
    <row r="4270" spans="1:16" ht="27.95" hidden="1" customHeight="1" x14ac:dyDescent="0.25">
      <c r="A4270" s="203" t="s">
        <v>2146</v>
      </c>
      <c r="B4270" s="202" t="s">
        <v>557</v>
      </c>
      <c r="C4270" s="203" t="s">
        <v>1580</v>
      </c>
      <c r="D4270" s="202" t="s">
        <v>1602</v>
      </c>
      <c r="E4270" s="202" t="s">
        <v>1603</v>
      </c>
      <c r="F4270" s="202" t="s">
        <v>475</v>
      </c>
      <c r="G4270" s="253">
        <v>35.799999999999997</v>
      </c>
      <c r="H4270" s="361" t="s">
        <v>527</v>
      </c>
      <c r="I4270" s="359" t="s">
        <v>1407</v>
      </c>
      <c r="J4270" s="358">
        <v>0</v>
      </c>
      <c r="K4270" s="359" t="s">
        <v>1582</v>
      </c>
      <c r="L4270" s="359" t="s">
        <v>1392</v>
      </c>
      <c r="M4270" s="368">
        <v>2008</v>
      </c>
      <c r="N4270" s="205">
        <v>40851</v>
      </c>
      <c r="O4270" s="203"/>
      <c r="P4270" t="str">
        <f t="shared" si="66"/>
        <v>Shingle Creek and Bass Creek Biota and DO TMDLs-Bass Creek-(07010206-527)-Nitrogenous Biological Oxygen Demand</v>
      </c>
    </row>
    <row r="4271" spans="1:16" ht="27.95" hidden="1" customHeight="1" x14ac:dyDescent="0.25">
      <c r="A4271" s="203" t="s">
        <v>2146</v>
      </c>
      <c r="B4271" s="202" t="s">
        <v>557</v>
      </c>
      <c r="C4271" s="203" t="s">
        <v>591</v>
      </c>
      <c r="D4271" s="202" t="s">
        <v>583</v>
      </c>
      <c r="E4271" s="202" t="s">
        <v>1584</v>
      </c>
      <c r="F4271" s="202" t="s">
        <v>475</v>
      </c>
      <c r="G4271" s="253"/>
      <c r="H4271" s="361"/>
      <c r="I4271" s="359" t="s">
        <v>594</v>
      </c>
      <c r="J4271" s="358">
        <v>0.6</v>
      </c>
      <c r="K4271" s="359" t="s">
        <v>8</v>
      </c>
      <c r="L4271" s="359" t="s">
        <v>1392</v>
      </c>
      <c r="M4271" s="368" t="s">
        <v>1407</v>
      </c>
      <c r="N4271" s="205"/>
      <c r="O4271" s="203"/>
      <c r="P4271" t="str">
        <f t="shared" si="66"/>
        <v>Shingle Creek Chloride TMDL-Shingle Creek (County Ditch 13)-(07010206-506)-Chloride</v>
      </c>
    </row>
    <row r="4272" spans="1:16" ht="27.95" hidden="1" customHeight="1" x14ac:dyDescent="0.25">
      <c r="A4272" s="203" t="s">
        <v>2146</v>
      </c>
      <c r="B4272" s="202" t="s">
        <v>557</v>
      </c>
      <c r="C4272" s="203" t="s">
        <v>591</v>
      </c>
      <c r="D4272" s="202" t="s">
        <v>583</v>
      </c>
      <c r="E4272" s="202" t="s">
        <v>1584</v>
      </c>
      <c r="F4272" s="202" t="s">
        <v>475</v>
      </c>
      <c r="G4272" s="253"/>
      <c r="H4272" s="361"/>
      <c r="I4272" s="359" t="s">
        <v>593</v>
      </c>
      <c r="J4272" s="358">
        <v>0.67</v>
      </c>
      <c r="K4272" s="359" t="s">
        <v>8</v>
      </c>
      <c r="L4272" s="359" t="s">
        <v>1392</v>
      </c>
      <c r="M4272" s="368" t="s">
        <v>1407</v>
      </c>
      <c r="N4272" s="205"/>
      <c r="O4272" s="203"/>
      <c r="P4272" t="str">
        <f t="shared" si="66"/>
        <v>Shingle Creek Chloride TMDL-Shingle Creek (County Ditch 13)-(07010206-506)-Chloride</v>
      </c>
    </row>
    <row r="4273" spans="1:16" ht="27.95" hidden="1" customHeight="1" x14ac:dyDescent="0.25">
      <c r="A4273" s="203" t="s">
        <v>2146</v>
      </c>
      <c r="B4273" s="202" t="s">
        <v>557</v>
      </c>
      <c r="C4273" s="203" t="s">
        <v>591</v>
      </c>
      <c r="D4273" s="202" t="s">
        <v>583</v>
      </c>
      <c r="E4273" s="202" t="s">
        <v>1584</v>
      </c>
      <c r="F4273" s="202" t="s">
        <v>475</v>
      </c>
      <c r="G4273" s="253">
        <v>23.2</v>
      </c>
      <c r="H4273" s="361" t="s">
        <v>488</v>
      </c>
      <c r="I4273" s="359" t="s">
        <v>1379</v>
      </c>
      <c r="J4273" s="359" t="s">
        <v>1380</v>
      </c>
      <c r="K4273" s="359" t="s">
        <v>8</v>
      </c>
      <c r="L4273" s="359" t="s">
        <v>1392</v>
      </c>
      <c r="M4273" s="370">
        <v>2003</v>
      </c>
      <c r="N4273" s="205">
        <v>39127</v>
      </c>
      <c r="O4273" s="203"/>
      <c r="P4273" t="str">
        <f t="shared" si="66"/>
        <v>Shingle Creek Chloride TMDL-Shingle Creek (County Ditch 13)-(07010206-506)-Chloride</v>
      </c>
    </row>
    <row r="4274" spans="1:16" ht="27.95" hidden="1" customHeight="1" x14ac:dyDescent="0.25">
      <c r="A4274" s="203" t="s">
        <v>2146</v>
      </c>
      <c r="B4274" s="202" t="s">
        <v>557</v>
      </c>
      <c r="C4274" s="203" t="s">
        <v>591</v>
      </c>
      <c r="D4274" s="202" t="s">
        <v>583</v>
      </c>
      <c r="E4274" s="202" t="s">
        <v>1584</v>
      </c>
      <c r="F4274" s="202" t="s">
        <v>475</v>
      </c>
      <c r="G4274" s="253">
        <v>7.2</v>
      </c>
      <c r="H4274" s="361" t="s">
        <v>488</v>
      </c>
      <c r="I4274" s="359" t="s">
        <v>1382</v>
      </c>
      <c r="J4274" s="359" t="s">
        <v>1380</v>
      </c>
      <c r="K4274" s="359" t="s">
        <v>8</v>
      </c>
      <c r="L4274" s="359" t="s">
        <v>1392</v>
      </c>
      <c r="M4274" s="370">
        <v>2003</v>
      </c>
      <c r="N4274" s="205">
        <v>39127</v>
      </c>
      <c r="O4274" s="203"/>
      <c r="P4274" t="str">
        <f t="shared" si="66"/>
        <v>Shingle Creek Chloride TMDL-Shingle Creek (County Ditch 13)-(07010206-506)-Chloride</v>
      </c>
    </row>
    <row r="4275" spans="1:16" ht="27.95" hidden="1" customHeight="1" x14ac:dyDescent="0.25">
      <c r="A4275" s="203" t="s">
        <v>2146</v>
      </c>
      <c r="B4275" s="202" t="s">
        <v>557</v>
      </c>
      <c r="C4275" s="203" t="s">
        <v>591</v>
      </c>
      <c r="D4275" s="202" t="s">
        <v>583</v>
      </c>
      <c r="E4275" s="202" t="s">
        <v>1584</v>
      </c>
      <c r="F4275" s="202" t="s">
        <v>475</v>
      </c>
      <c r="G4275" s="253">
        <v>2.9</v>
      </c>
      <c r="H4275" s="361" t="s">
        <v>488</v>
      </c>
      <c r="I4275" s="359" t="s">
        <v>1383</v>
      </c>
      <c r="J4275" s="359" t="s">
        <v>1380</v>
      </c>
      <c r="K4275" s="359" t="s">
        <v>8</v>
      </c>
      <c r="L4275" s="359" t="s">
        <v>1392</v>
      </c>
      <c r="M4275" s="370">
        <v>2003</v>
      </c>
      <c r="N4275" s="205">
        <v>39127</v>
      </c>
      <c r="O4275" s="203"/>
      <c r="P4275" t="str">
        <f t="shared" si="66"/>
        <v>Shingle Creek Chloride TMDL-Shingle Creek (County Ditch 13)-(07010206-506)-Chloride</v>
      </c>
    </row>
    <row r="4276" spans="1:16" ht="27.95" hidden="1" customHeight="1" x14ac:dyDescent="0.25">
      <c r="A4276" s="203" t="s">
        <v>2146</v>
      </c>
      <c r="B4276" s="202" t="s">
        <v>557</v>
      </c>
      <c r="C4276" s="203" t="s">
        <v>591</v>
      </c>
      <c r="D4276" s="202" t="s">
        <v>583</v>
      </c>
      <c r="E4276" s="202" t="s">
        <v>1584</v>
      </c>
      <c r="F4276" s="202" t="s">
        <v>475</v>
      </c>
      <c r="G4276" s="253">
        <v>1.8</v>
      </c>
      <c r="H4276" s="361" t="s">
        <v>488</v>
      </c>
      <c r="I4276" s="359" t="s">
        <v>1384</v>
      </c>
      <c r="J4276" s="359" t="s">
        <v>1380</v>
      </c>
      <c r="K4276" s="359" t="s">
        <v>8</v>
      </c>
      <c r="L4276" s="359" t="s">
        <v>1392</v>
      </c>
      <c r="M4276" s="370">
        <v>2003</v>
      </c>
      <c r="N4276" s="205">
        <v>39127</v>
      </c>
      <c r="O4276" s="203"/>
      <c r="P4276" t="str">
        <f t="shared" si="66"/>
        <v>Shingle Creek Chloride TMDL-Shingle Creek (County Ditch 13)-(07010206-506)-Chloride</v>
      </c>
    </row>
    <row r="4277" spans="1:16" ht="27.95" hidden="1" customHeight="1" x14ac:dyDescent="0.25">
      <c r="A4277" s="203" t="s">
        <v>2146</v>
      </c>
      <c r="B4277" s="202" t="s">
        <v>557</v>
      </c>
      <c r="C4277" s="203" t="s">
        <v>591</v>
      </c>
      <c r="D4277" s="202" t="s">
        <v>583</v>
      </c>
      <c r="E4277" s="202" t="s">
        <v>1584</v>
      </c>
      <c r="F4277" s="202" t="s">
        <v>475</v>
      </c>
      <c r="G4277" s="253">
        <v>0.3</v>
      </c>
      <c r="H4277" s="361" t="s">
        <v>488</v>
      </c>
      <c r="I4277" s="359" t="s">
        <v>1385</v>
      </c>
      <c r="J4277" s="359" t="s">
        <v>1380</v>
      </c>
      <c r="K4277" s="359" t="s">
        <v>8</v>
      </c>
      <c r="L4277" s="359" t="s">
        <v>1392</v>
      </c>
      <c r="M4277" s="370">
        <v>2003</v>
      </c>
      <c r="N4277" s="205">
        <v>39127</v>
      </c>
      <c r="O4277" s="203"/>
      <c r="P4277" t="str">
        <f t="shared" si="66"/>
        <v>Shingle Creek Chloride TMDL-Shingle Creek (County Ditch 13)-(07010206-506)-Chloride</v>
      </c>
    </row>
    <row r="4278" spans="1:16" ht="27.95" hidden="1" customHeight="1" x14ac:dyDescent="0.25">
      <c r="A4278" s="203" t="s">
        <v>2146</v>
      </c>
      <c r="B4278" s="202" t="s">
        <v>557</v>
      </c>
      <c r="C4278" s="203" t="s">
        <v>1403</v>
      </c>
      <c r="D4278" s="202" t="s">
        <v>1404</v>
      </c>
      <c r="E4278" s="202" t="s">
        <v>1405</v>
      </c>
      <c r="F4278" s="202" t="s">
        <v>475</v>
      </c>
      <c r="G4278" s="253">
        <v>154</v>
      </c>
      <c r="H4278" s="361" t="s">
        <v>1406</v>
      </c>
      <c r="I4278" s="359" t="s">
        <v>1407</v>
      </c>
      <c r="J4278" s="208">
        <v>0</v>
      </c>
      <c r="K4278" s="359" t="s">
        <v>22</v>
      </c>
      <c r="L4278" s="359" t="s">
        <v>1408</v>
      </c>
      <c r="M4278" s="368" t="s">
        <v>1407</v>
      </c>
      <c r="N4278" s="205">
        <v>42486</v>
      </c>
      <c r="O4278" s="203"/>
      <c r="P4278" t="str">
        <f t="shared" si="66"/>
        <v>South Metro Mississippi TSS TMDL-Mississippi River-(07040001-531)-TSS</v>
      </c>
    </row>
    <row r="4279" spans="1:16" ht="27.95" hidden="1" customHeight="1" x14ac:dyDescent="0.25">
      <c r="A4279" s="203" t="s">
        <v>2146</v>
      </c>
      <c r="B4279" s="202" t="s">
        <v>557</v>
      </c>
      <c r="C4279" s="203" t="s">
        <v>1586</v>
      </c>
      <c r="D4279" s="202" t="s">
        <v>619</v>
      </c>
      <c r="E4279" s="202" t="s">
        <v>1587</v>
      </c>
      <c r="F4279" s="202" t="s">
        <v>475</v>
      </c>
      <c r="G4279" s="253">
        <v>192</v>
      </c>
      <c r="H4279" s="361" t="s">
        <v>1588</v>
      </c>
      <c r="I4279" s="359" t="s">
        <v>1407</v>
      </c>
      <c r="J4279" s="359" t="s">
        <v>1380</v>
      </c>
      <c r="K4279" s="359" t="s">
        <v>1113</v>
      </c>
      <c r="L4279" s="359" t="s">
        <v>1408</v>
      </c>
      <c r="M4279" s="368">
        <v>1999</v>
      </c>
      <c r="N4279" s="205">
        <v>39395</v>
      </c>
      <c r="O4279" s="203"/>
      <c r="P4279" t="str">
        <f t="shared" si="66"/>
        <v>Twin (Upper, Middle, and Lower) and Ryan Lakes TMDLs-Upper Twin-(27-0042-01)-TP</v>
      </c>
    </row>
    <row r="4280" spans="1:16" ht="27.95" hidden="1" customHeight="1" x14ac:dyDescent="0.25">
      <c r="A4280" s="203" t="s">
        <v>2146</v>
      </c>
      <c r="B4280" s="202" t="s">
        <v>557</v>
      </c>
      <c r="C4280" s="203" t="s">
        <v>1586</v>
      </c>
      <c r="D4280" s="202" t="s">
        <v>619</v>
      </c>
      <c r="E4280" s="202" t="s">
        <v>1587</v>
      </c>
      <c r="F4280" s="202" t="s">
        <v>475</v>
      </c>
      <c r="G4280" s="253">
        <v>1.6</v>
      </c>
      <c r="H4280" s="361" t="s">
        <v>1589</v>
      </c>
      <c r="I4280" s="359" t="s">
        <v>1407</v>
      </c>
      <c r="J4280" s="359" t="s">
        <v>1380</v>
      </c>
      <c r="K4280" s="359" t="s">
        <v>1113</v>
      </c>
      <c r="L4280" s="359" t="s">
        <v>1392</v>
      </c>
      <c r="M4280" s="368">
        <v>1999</v>
      </c>
      <c r="N4280" s="205">
        <v>39395</v>
      </c>
      <c r="O4280" s="203"/>
      <c r="P4280" t="str">
        <f t="shared" si="66"/>
        <v>Twin (Upper, Middle, and Lower) and Ryan Lakes TMDLs-Upper Twin-(27-0042-01)-TP</v>
      </c>
    </row>
    <row r="4281" spans="1:16" ht="27.95" hidden="1" customHeight="1" x14ac:dyDescent="0.25">
      <c r="A4281" s="203" t="s">
        <v>2146</v>
      </c>
      <c r="B4281" s="202" t="s">
        <v>557</v>
      </c>
      <c r="C4281" s="203" t="s">
        <v>1586</v>
      </c>
      <c r="D4281" s="202" t="s">
        <v>619</v>
      </c>
      <c r="E4281" s="202" t="s">
        <v>1587</v>
      </c>
      <c r="F4281" s="202" t="s">
        <v>475</v>
      </c>
      <c r="G4281" s="253">
        <v>335</v>
      </c>
      <c r="H4281" s="361" t="s">
        <v>1590</v>
      </c>
      <c r="I4281" s="359" t="s">
        <v>1407</v>
      </c>
      <c r="J4281" s="359" t="s">
        <v>1380</v>
      </c>
      <c r="K4281" s="359" t="s">
        <v>1113</v>
      </c>
      <c r="L4281" s="359" t="s">
        <v>1408</v>
      </c>
      <c r="M4281" s="368">
        <v>1999</v>
      </c>
      <c r="N4281" s="205">
        <v>39395</v>
      </c>
      <c r="O4281" s="203"/>
      <c r="P4281" t="str">
        <f t="shared" si="66"/>
        <v>Twin (Upper, Middle, and Lower) and Ryan Lakes TMDLs-Upper Twin-(27-0042-01)-TP</v>
      </c>
    </row>
    <row r="4282" spans="1:16" ht="27.95" hidden="1" customHeight="1" x14ac:dyDescent="0.25">
      <c r="A4282" s="203" t="s">
        <v>2146</v>
      </c>
      <c r="B4282" s="202" t="s">
        <v>557</v>
      </c>
      <c r="C4282" s="203" t="s">
        <v>1586</v>
      </c>
      <c r="D4282" s="202" t="s">
        <v>619</v>
      </c>
      <c r="E4282" s="202" t="s">
        <v>1587</v>
      </c>
      <c r="F4282" s="202" t="s">
        <v>475</v>
      </c>
      <c r="G4282" s="253">
        <v>2.7</v>
      </c>
      <c r="H4282" s="361" t="s">
        <v>1591</v>
      </c>
      <c r="I4282" s="359" t="s">
        <v>1407</v>
      </c>
      <c r="J4282" s="359" t="s">
        <v>1380</v>
      </c>
      <c r="K4282" s="359" t="s">
        <v>1113</v>
      </c>
      <c r="L4282" s="359" t="s">
        <v>1392</v>
      </c>
      <c r="M4282" s="368">
        <v>1999</v>
      </c>
      <c r="N4282" s="205">
        <v>39395</v>
      </c>
      <c r="O4282" s="203"/>
      <c r="P4282" t="str">
        <f t="shared" si="66"/>
        <v>Twin (Upper, Middle, and Lower) and Ryan Lakes TMDLs-Upper Twin-(27-0042-01)-TP</v>
      </c>
    </row>
    <row r="4283" spans="1:16" ht="27.95" hidden="1" customHeight="1" x14ac:dyDescent="0.25">
      <c r="A4283" s="203" t="s">
        <v>2146</v>
      </c>
      <c r="B4283" s="202" t="s">
        <v>557</v>
      </c>
      <c r="C4283" s="203" t="s">
        <v>1586</v>
      </c>
      <c r="D4283" s="202" t="s">
        <v>619</v>
      </c>
      <c r="E4283" s="202" t="s">
        <v>1587</v>
      </c>
      <c r="F4283" s="202" t="s">
        <v>475</v>
      </c>
      <c r="G4283" s="253">
        <v>165</v>
      </c>
      <c r="H4283" s="361" t="s">
        <v>1592</v>
      </c>
      <c r="I4283" s="359" t="s">
        <v>1407</v>
      </c>
      <c r="J4283" s="359" t="s">
        <v>1380</v>
      </c>
      <c r="K4283" s="359" t="s">
        <v>1113</v>
      </c>
      <c r="L4283" s="359" t="s">
        <v>1408</v>
      </c>
      <c r="M4283" s="368">
        <v>1999</v>
      </c>
      <c r="N4283" s="205">
        <v>39395</v>
      </c>
      <c r="O4283" s="203"/>
      <c r="P4283" t="str">
        <f t="shared" si="66"/>
        <v>Twin (Upper, Middle, and Lower) and Ryan Lakes TMDLs-Upper Twin-(27-0042-01)-TP</v>
      </c>
    </row>
    <row r="4284" spans="1:16" ht="27.95" hidden="1" customHeight="1" x14ac:dyDescent="0.25">
      <c r="A4284" s="203" t="s">
        <v>2146</v>
      </c>
      <c r="B4284" s="202" t="s">
        <v>557</v>
      </c>
      <c r="C4284" s="203" t="s">
        <v>1586</v>
      </c>
      <c r="D4284" s="202" t="s">
        <v>619</v>
      </c>
      <c r="E4284" s="202" t="s">
        <v>1587</v>
      </c>
      <c r="F4284" s="202" t="s">
        <v>475</v>
      </c>
      <c r="G4284" s="253">
        <v>1.4</v>
      </c>
      <c r="H4284" s="361" t="s">
        <v>1593</v>
      </c>
      <c r="I4284" s="359" t="s">
        <v>1407</v>
      </c>
      <c r="J4284" s="359" t="s">
        <v>1380</v>
      </c>
      <c r="K4284" s="359" t="s">
        <v>1113</v>
      </c>
      <c r="L4284" s="359" t="s">
        <v>1392</v>
      </c>
      <c r="M4284" s="368">
        <v>1999</v>
      </c>
      <c r="N4284" s="205">
        <v>39395</v>
      </c>
      <c r="O4284" s="203"/>
      <c r="P4284" t="str">
        <f t="shared" si="66"/>
        <v>Twin (Upper, Middle, and Lower) and Ryan Lakes TMDLs-Upper Twin-(27-0042-01)-TP</v>
      </c>
    </row>
    <row r="4285" spans="1:16" ht="27.95" hidden="1" customHeight="1" x14ac:dyDescent="0.25">
      <c r="A4285" s="203" t="s">
        <v>2146</v>
      </c>
      <c r="B4285" s="202" t="s">
        <v>557</v>
      </c>
      <c r="C4285" s="203" t="s">
        <v>1586</v>
      </c>
      <c r="D4285" s="202" t="s">
        <v>648</v>
      </c>
      <c r="E4285" s="202" t="s">
        <v>1594</v>
      </c>
      <c r="F4285" s="202" t="s">
        <v>475</v>
      </c>
      <c r="G4285" s="253">
        <v>141</v>
      </c>
      <c r="H4285" s="361" t="s">
        <v>1588</v>
      </c>
      <c r="I4285" s="359" t="s">
        <v>1407</v>
      </c>
      <c r="J4285" s="359" t="s">
        <v>1380</v>
      </c>
      <c r="K4285" s="359" t="s">
        <v>1113</v>
      </c>
      <c r="L4285" s="359" t="s">
        <v>1408</v>
      </c>
      <c r="M4285" s="368">
        <v>1999</v>
      </c>
      <c r="N4285" s="205">
        <v>39395</v>
      </c>
      <c r="O4285" s="203"/>
      <c r="P4285" t="str">
        <f t="shared" si="66"/>
        <v>Twin (Upper, Middle, and Lower) and Ryan Lakes TMDLs-Middle Twin-(27-0042-02)-TP</v>
      </c>
    </row>
    <row r="4286" spans="1:16" ht="27.95" hidden="1" customHeight="1" x14ac:dyDescent="0.25">
      <c r="A4286" s="203" t="s">
        <v>2146</v>
      </c>
      <c r="B4286" s="202" t="s">
        <v>557</v>
      </c>
      <c r="C4286" s="203" t="s">
        <v>1586</v>
      </c>
      <c r="D4286" s="202" t="s">
        <v>648</v>
      </c>
      <c r="E4286" s="202" t="s">
        <v>1594</v>
      </c>
      <c r="F4286" s="202" t="s">
        <v>475</v>
      </c>
      <c r="G4286" s="253">
        <v>0.4</v>
      </c>
      <c r="H4286" s="361" t="s">
        <v>1589</v>
      </c>
      <c r="I4286" s="359" t="s">
        <v>1407</v>
      </c>
      <c r="J4286" s="359" t="s">
        <v>1380</v>
      </c>
      <c r="K4286" s="359" t="s">
        <v>1113</v>
      </c>
      <c r="L4286" s="359" t="s">
        <v>1392</v>
      </c>
      <c r="M4286" s="368">
        <v>1999</v>
      </c>
      <c r="N4286" s="205">
        <v>39395</v>
      </c>
      <c r="O4286" s="203"/>
      <c r="P4286" t="str">
        <f t="shared" si="66"/>
        <v>Twin (Upper, Middle, and Lower) and Ryan Lakes TMDLs-Middle Twin-(27-0042-02)-TP</v>
      </c>
    </row>
    <row r="4287" spans="1:16" ht="27.95" hidden="1" customHeight="1" x14ac:dyDescent="0.25">
      <c r="A4287" s="203" t="s">
        <v>2146</v>
      </c>
      <c r="B4287" s="202" t="s">
        <v>557</v>
      </c>
      <c r="C4287" s="203" t="s">
        <v>1586</v>
      </c>
      <c r="D4287" s="202" t="s">
        <v>648</v>
      </c>
      <c r="E4287" s="202" t="s">
        <v>1594</v>
      </c>
      <c r="F4287" s="202" t="s">
        <v>475</v>
      </c>
      <c r="G4287" s="253">
        <v>263</v>
      </c>
      <c r="H4287" s="361" t="s">
        <v>1590</v>
      </c>
      <c r="I4287" s="359" t="s">
        <v>1407</v>
      </c>
      <c r="J4287" s="359" t="s">
        <v>1380</v>
      </c>
      <c r="K4287" s="359" t="s">
        <v>1113</v>
      </c>
      <c r="L4287" s="359" t="s">
        <v>1408</v>
      </c>
      <c r="M4287" s="368">
        <v>1999</v>
      </c>
      <c r="N4287" s="205">
        <v>39395</v>
      </c>
      <c r="O4287" s="203"/>
      <c r="P4287" t="str">
        <f t="shared" si="66"/>
        <v>Twin (Upper, Middle, and Lower) and Ryan Lakes TMDLs-Middle Twin-(27-0042-02)-TP</v>
      </c>
    </row>
    <row r="4288" spans="1:16" ht="27.95" hidden="1" customHeight="1" x14ac:dyDescent="0.25">
      <c r="A4288" s="203" t="s">
        <v>2146</v>
      </c>
      <c r="B4288" s="202" t="s">
        <v>557</v>
      </c>
      <c r="C4288" s="203" t="s">
        <v>1586</v>
      </c>
      <c r="D4288" s="202" t="s">
        <v>648</v>
      </c>
      <c r="E4288" s="202" t="s">
        <v>1594</v>
      </c>
      <c r="F4288" s="202" t="s">
        <v>475</v>
      </c>
      <c r="G4288" s="253">
        <v>0.7</v>
      </c>
      <c r="H4288" s="361" t="s">
        <v>1591</v>
      </c>
      <c r="I4288" s="359" t="s">
        <v>1407</v>
      </c>
      <c r="J4288" s="359" t="s">
        <v>1380</v>
      </c>
      <c r="K4288" s="359" t="s">
        <v>1113</v>
      </c>
      <c r="L4288" s="359" t="s">
        <v>1392</v>
      </c>
      <c r="M4288" s="368">
        <v>1999</v>
      </c>
      <c r="N4288" s="205">
        <v>39395</v>
      </c>
      <c r="O4288" s="203"/>
      <c r="P4288" t="str">
        <f t="shared" si="66"/>
        <v>Twin (Upper, Middle, and Lower) and Ryan Lakes TMDLs-Middle Twin-(27-0042-02)-TP</v>
      </c>
    </row>
    <row r="4289" spans="1:16" ht="27.95" hidden="1" customHeight="1" x14ac:dyDescent="0.25">
      <c r="A4289" s="203" t="s">
        <v>2146</v>
      </c>
      <c r="B4289" s="202" t="s">
        <v>557</v>
      </c>
      <c r="C4289" s="203" t="s">
        <v>1586</v>
      </c>
      <c r="D4289" s="202" t="s">
        <v>648</v>
      </c>
      <c r="E4289" s="202" t="s">
        <v>1594</v>
      </c>
      <c r="F4289" s="202" t="s">
        <v>475</v>
      </c>
      <c r="G4289" s="253">
        <v>130</v>
      </c>
      <c r="H4289" s="361" t="s">
        <v>1592</v>
      </c>
      <c r="I4289" s="359" t="s">
        <v>1407</v>
      </c>
      <c r="J4289" s="359" t="s">
        <v>1380</v>
      </c>
      <c r="K4289" s="359" t="s">
        <v>1113</v>
      </c>
      <c r="L4289" s="359" t="s">
        <v>1408</v>
      </c>
      <c r="M4289" s="368">
        <v>1999</v>
      </c>
      <c r="N4289" s="205">
        <v>39395</v>
      </c>
      <c r="O4289" s="203"/>
      <c r="P4289" t="str">
        <f t="shared" si="66"/>
        <v>Twin (Upper, Middle, and Lower) and Ryan Lakes TMDLs-Middle Twin-(27-0042-02)-TP</v>
      </c>
    </row>
    <row r="4290" spans="1:16" ht="27.95" hidden="1" customHeight="1" x14ac:dyDescent="0.25">
      <c r="A4290" s="203" t="s">
        <v>2146</v>
      </c>
      <c r="B4290" s="202" t="s">
        <v>557</v>
      </c>
      <c r="C4290" s="203" t="s">
        <v>1586</v>
      </c>
      <c r="D4290" s="202" t="s">
        <v>648</v>
      </c>
      <c r="E4290" s="202" t="s">
        <v>1594</v>
      </c>
      <c r="F4290" s="202" t="s">
        <v>475</v>
      </c>
      <c r="G4290" s="253">
        <v>0.3</v>
      </c>
      <c r="H4290" s="361" t="s">
        <v>1593</v>
      </c>
      <c r="I4290" s="359" t="s">
        <v>1407</v>
      </c>
      <c r="J4290" s="359" t="s">
        <v>1380</v>
      </c>
      <c r="K4290" s="359" t="s">
        <v>1113</v>
      </c>
      <c r="L4290" s="359" t="s">
        <v>1392</v>
      </c>
      <c r="M4290" s="368">
        <v>1999</v>
      </c>
      <c r="N4290" s="205">
        <v>39395</v>
      </c>
      <c r="O4290" s="203"/>
      <c r="P4290" t="str">
        <f t="shared" si="66"/>
        <v>Twin (Upper, Middle, and Lower) and Ryan Lakes TMDLs-Middle Twin-(27-0042-02)-TP</v>
      </c>
    </row>
    <row r="4291" spans="1:16" ht="27.95" hidden="1" customHeight="1" x14ac:dyDescent="0.25">
      <c r="A4291" s="203" t="s">
        <v>2146</v>
      </c>
      <c r="B4291" s="202" t="s">
        <v>557</v>
      </c>
      <c r="C4291" s="203" t="s">
        <v>1586</v>
      </c>
      <c r="D4291" s="202" t="s">
        <v>551</v>
      </c>
      <c r="E4291" s="202" t="s">
        <v>1595</v>
      </c>
      <c r="F4291" s="202" t="s">
        <v>475</v>
      </c>
      <c r="G4291" s="253">
        <v>258</v>
      </c>
      <c r="H4291" s="361" t="s">
        <v>1588</v>
      </c>
      <c r="I4291" s="359" t="s">
        <v>1407</v>
      </c>
      <c r="J4291" s="359" t="s">
        <v>1596</v>
      </c>
      <c r="K4291" s="359" t="s">
        <v>1113</v>
      </c>
      <c r="L4291" s="359" t="s">
        <v>1408</v>
      </c>
      <c r="M4291" s="368">
        <v>1999</v>
      </c>
      <c r="N4291" s="205">
        <v>39395</v>
      </c>
      <c r="O4291" s="361" t="s">
        <v>1597</v>
      </c>
      <c r="P4291" t="str">
        <f t="shared" ref="P4291:P4354" si="67">CONCATENATE(C4291, "-", E4291, "-","(", D4291,")", "-",K4291)</f>
        <v>Twin (Upper, Middle, and Lower) and Ryan Lakes TMDLs-Lower Twin-(27-0042-03)-TP</v>
      </c>
    </row>
    <row r="4292" spans="1:16" ht="27.95" hidden="1" customHeight="1" x14ac:dyDescent="0.25">
      <c r="A4292" s="203" t="s">
        <v>2146</v>
      </c>
      <c r="B4292" s="202" t="s">
        <v>557</v>
      </c>
      <c r="C4292" s="203" t="s">
        <v>1586</v>
      </c>
      <c r="D4292" s="202" t="s">
        <v>551</v>
      </c>
      <c r="E4292" s="202" t="s">
        <v>1595</v>
      </c>
      <c r="F4292" s="202" t="s">
        <v>475</v>
      </c>
      <c r="G4292" s="253">
        <v>2.1</v>
      </c>
      <c r="H4292" s="361" t="s">
        <v>1589</v>
      </c>
      <c r="I4292" s="359" t="s">
        <v>1407</v>
      </c>
      <c r="J4292" s="359" t="s">
        <v>1596</v>
      </c>
      <c r="K4292" s="359" t="s">
        <v>1113</v>
      </c>
      <c r="L4292" s="359" t="s">
        <v>1392</v>
      </c>
      <c r="M4292" s="368">
        <v>1999</v>
      </c>
      <c r="N4292" s="205">
        <v>39395</v>
      </c>
      <c r="O4292" s="361" t="s">
        <v>1597</v>
      </c>
      <c r="P4292" t="str">
        <f t="shared" si="67"/>
        <v>Twin (Upper, Middle, and Lower) and Ryan Lakes TMDLs-Lower Twin-(27-0042-03)-TP</v>
      </c>
    </row>
    <row r="4293" spans="1:16" ht="27.95" hidden="1" customHeight="1" x14ac:dyDescent="0.25">
      <c r="A4293" s="203" t="s">
        <v>2146</v>
      </c>
      <c r="B4293" s="202" t="s">
        <v>557</v>
      </c>
      <c r="C4293" s="203" t="s">
        <v>1586</v>
      </c>
      <c r="D4293" s="202" t="s">
        <v>551</v>
      </c>
      <c r="E4293" s="202" t="s">
        <v>1595</v>
      </c>
      <c r="F4293" s="202" t="s">
        <v>475</v>
      </c>
      <c r="G4293" s="253">
        <v>405</v>
      </c>
      <c r="H4293" s="361" t="s">
        <v>1590</v>
      </c>
      <c r="I4293" s="359" t="s">
        <v>1407</v>
      </c>
      <c r="J4293" s="359" t="s">
        <v>1596</v>
      </c>
      <c r="K4293" s="359" t="s">
        <v>1113</v>
      </c>
      <c r="L4293" s="359" t="s">
        <v>1408</v>
      </c>
      <c r="M4293" s="368">
        <v>1999</v>
      </c>
      <c r="N4293" s="205">
        <v>39395</v>
      </c>
      <c r="O4293" s="361" t="s">
        <v>1597</v>
      </c>
      <c r="P4293" t="str">
        <f t="shared" si="67"/>
        <v>Twin (Upper, Middle, and Lower) and Ryan Lakes TMDLs-Lower Twin-(27-0042-03)-TP</v>
      </c>
    </row>
    <row r="4294" spans="1:16" ht="27.95" hidden="1" customHeight="1" x14ac:dyDescent="0.25">
      <c r="A4294" s="203" t="s">
        <v>2146</v>
      </c>
      <c r="B4294" s="202" t="s">
        <v>557</v>
      </c>
      <c r="C4294" s="203" t="s">
        <v>1586</v>
      </c>
      <c r="D4294" s="202" t="s">
        <v>551</v>
      </c>
      <c r="E4294" s="202" t="s">
        <v>1595</v>
      </c>
      <c r="F4294" s="202" t="s">
        <v>475</v>
      </c>
      <c r="G4294" s="253">
        <v>3.3</v>
      </c>
      <c r="H4294" s="361" t="s">
        <v>1591</v>
      </c>
      <c r="I4294" s="359" t="s">
        <v>1407</v>
      </c>
      <c r="J4294" s="359" t="s">
        <v>1596</v>
      </c>
      <c r="K4294" s="359" t="s">
        <v>1113</v>
      </c>
      <c r="L4294" s="359" t="s">
        <v>1392</v>
      </c>
      <c r="M4294" s="368">
        <v>1999</v>
      </c>
      <c r="N4294" s="205">
        <v>39395</v>
      </c>
      <c r="O4294" s="361" t="s">
        <v>1597</v>
      </c>
      <c r="P4294" t="str">
        <f t="shared" si="67"/>
        <v>Twin (Upper, Middle, and Lower) and Ryan Lakes TMDLs-Lower Twin-(27-0042-03)-TP</v>
      </c>
    </row>
    <row r="4295" spans="1:16" ht="27.95" hidden="1" customHeight="1" x14ac:dyDescent="0.25">
      <c r="A4295" s="203" t="s">
        <v>2146</v>
      </c>
      <c r="B4295" s="202" t="s">
        <v>557</v>
      </c>
      <c r="C4295" s="203" t="s">
        <v>1586</v>
      </c>
      <c r="D4295" s="202" t="s">
        <v>551</v>
      </c>
      <c r="E4295" s="202" t="s">
        <v>1595</v>
      </c>
      <c r="F4295" s="202" t="s">
        <v>475</v>
      </c>
      <c r="G4295" s="253">
        <v>252</v>
      </c>
      <c r="H4295" s="361" t="s">
        <v>1592</v>
      </c>
      <c r="I4295" s="359" t="s">
        <v>1407</v>
      </c>
      <c r="J4295" s="359" t="s">
        <v>1596</v>
      </c>
      <c r="K4295" s="359" t="s">
        <v>1113</v>
      </c>
      <c r="L4295" s="359" t="s">
        <v>1408</v>
      </c>
      <c r="M4295" s="368">
        <v>1999</v>
      </c>
      <c r="N4295" s="205">
        <v>39395</v>
      </c>
      <c r="O4295" s="361" t="s">
        <v>1597</v>
      </c>
      <c r="P4295" t="str">
        <f t="shared" si="67"/>
        <v>Twin (Upper, Middle, and Lower) and Ryan Lakes TMDLs-Lower Twin-(27-0042-03)-TP</v>
      </c>
    </row>
    <row r="4296" spans="1:16" ht="27.95" hidden="1" customHeight="1" x14ac:dyDescent="0.25">
      <c r="A4296" s="203" t="s">
        <v>2146</v>
      </c>
      <c r="B4296" s="202" t="s">
        <v>557</v>
      </c>
      <c r="C4296" s="203" t="s">
        <v>1586</v>
      </c>
      <c r="D4296" s="202" t="s">
        <v>551</v>
      </c>
      <c r="E4296" s="202" t="s">
        <v>1595</v>
      </c>
      <c r="F4296" s="202" t="s">
        <v>475</v>
      </c>
      <c r="G4296" s="253">
        <v>2.1</v>
      </c>
      <c r="H4296" s="361" t="s">
        <v>1593</v>
      </c>
      <c r="I4296" s="359" t="s">
        <v>1407</v>
      </c>
      <c r="J4296" s="359" t="s">
        <v>1596</v>
      </c>
      <c r="K4296" s="359" t="s">
        <v>1113</v>
      </c>
      <c r="L4296" s="359" t="s">
        <v>1392</v>
      </c>
      <c r="M4296" s="368">
        <v>1999</v>
      </c>
      <c r="N4296" s="205">
        <v>39395</v>
      </c>
      <c r="O4296" s="361" t="s">
        <v>1597</v>
      </c>
      <c r="P4296" t="str">
        <f t="shared" si="67"/>
        <v>Twin (Upper, Middle, and Lower) and Ryan Lakes TMDLs-Lower Twin-(27-0042-03)-TP</v>
      </c>
    </row>
    <row r="4297" spans="1:16" ht="27.95" hidden="1" customHeight="1" x14ac:dyDescent="0.25">
      <c r="A4297" s="203" t="s">
        <v>2146</v>
      </c>
      <c r="B4297" s="202" t="s">
        <v>557</v>
      </c>
      <c r="C4297" s="203" t="s">
        <v>1586</v>
      </c>
      <c r="D4297" s="202" t="s">
        <v>601</v>
      </c>
      <c r="E4297" s="202" t="s">
        <v>1598</v>
      </c>
      <c r="F4297" s="202" t="s">
        <v>475</v>
      </c>
      <c r="G4297" s="253">
        <v>170</v>
      </c>
      <c r="H4297" s="361" t="s">
        <v>1588</v>
      </c>
      <c r="I4297" s="359" t="s">
        <v>1407</v>
      </c>
      <c r="J4297" s="359" t="s">
        <v>1596</v>
      </c>
      <c r="K4297" s="359" t="s">
        <v>1113</v>
      </c>
      <c r="L4297" s="359" t="s">
        <v>1408</v>
      </c>
      <c r="M4297" s="368">
        <v>1999</v>
      </c>
      <c r="N4297" s="205">
        <v>39395</v>
      </c>
      <c r="O4297" s="361" t="s">
        <v>1597</v>
      </c>
      <c r="P4297" t="str">
        <f t="shared" si="67"/>
        <v>Twin (Upper, Middle, and Lower) and Ryan Lakes TMDLs-Ryan-(27-0058-00)-TP</v>
      </c>
    </row>
    <row r="4298" spans="1:16" ht="27.95" hidden="1" customHeight="1" x14ac:dyDescent="0.25">
      <c r="A4298" s="203" t="s">
        <v>2146</v>
      </c>
      <c r="B4298" s="202" t="s">
        <v>557</v>
      </c>
      <c r="C4298" s="203" t="s">
        <v>1586</v>
      </c>
      <c r="D4298" s="202" t="s">
        <v>601</v>
      </c>
      <c r="E4298" s="202" t="s">
        <v>1598</v>
      </c>
      <c r="F4298" s="202" t="s">
        <v>475</v>
      </c>
      <c r="G4298" s="253">
        <v>0.5</v>
      </c>
      <c r="H4298" s="361" t="s">
        <v>1589</v>
      </c>
      <c r="I4298" s="359" t="s">
        <v>1407</v>
      </c>
      <c r="J4298" s="359" t="s">
        <v>1596</v>
      </c>
      <c r="K4298" s="359" t="s">
        <v>1113</v>
      </c>
      <c r="L4298" s="359" t="s">
        <v>1392</v>
      </c>
      <c r="M4298" s="368">
        <v>1999</v>
      </c>
      <c r="N4298" s="205">
        <v>39395</v>
      </c>
      <c r="O4298" s="361" t="s">
        <v>1597</v>
      </c>
      <c r="P4298" t="str">
        <f t="shared" si="67"/>
        <v>Twin (Upper, Middle, and Lower) and Ryan Lakes TMDLs-Ryan-(27-0058-00)-TP</v>
      </c>
    </row>
    <row r="4299" spans="1:16" ht="27.95" hidden="1" customHeight="1" x14ac:dyDescent="0.25">
      <c r="A4299" s="203" t="s">
        <v>2146</v>
      </c>
      <c r="B4299" s="202" t="s">
        <v>557</v>
      </c>
      <c r="C4299" s="203" t="s">
        <v>1586</v>
      </c>
      <c r="D4299" s="202" t="s">
        <v>601</v>
      </c>
      <c r="E4299" s="202" t="s">
        <v>1598</v>
      </c>
      <c r="F4299" s="202" t="s">
        <v>475</v>
      </c>
      <c r="G4299" s="253">
        <v>278</v>
      </c>
      <c r="H4299" s="361" t="s">
        <v>1590</v>
      </c>
      <c r="I4299" s="359" t="s">
        <v>1407</v>
      </c>
      <c r="J4299" s="359" t="s">
        <v>1596</v>
      </c>
      <c r="K4299" s="359" t="s">
        <v>1113</v>
      </c>
      <c r="L4299" s="359" t="s">
        <v>1408</v>
      </c>
      <c r="M4299" s="368">
        <v>1999</v>
      </c>
      <c r="N4299" s="205">
        <v>39395</v>
      </c>
      <c r="O4299" s="361" t="s">
        <v>1597</v>
      </c>
      <c r="P4299" t="str">
        <f t="shared" si="67"/>
        <v>Twin (Upper, Middle, and Lower) and Ryan Lakes TMDLs-Ryan-(27-0058-00)-TP</v>
      </c>
    </row>
    <row r="4300" spans="1:16" ht="27.95" hidden="1" customHeight="1" x14ac:dyDescent="0.25">
      <c r="A4300" s="203" t="s">
        <v>2146</v>
      </c>
      <c r="B4300" s="202" t="s">
        <v>557</v>
      </c>
      <c r="C4300" s="203" t="s">
        <v>1586</v>
      </c>
      <c r="D4300" s="202" t="s">
        <v>601</v>
      </c>
      <c r="E4300" s="202" t="s">
        <v>1598</v>
      </c>
      <c r="F4300" s="202" t="s">
        <v>475</v>
      </c>
      <c r="G4300" s="253">
        <v>0.8</v>
      </c>
      <c r="H4300" s="361" t="s">
        <v>1591</v>
      </c>
      <c r="I4300" s="359" t="s">
        <v>1407</v>
      </c>
      <c r="J4300" s="359" t="s">
        <v>1596</v>
      </c>
      <c r="K4300" s="359" t="s">
        <v>1113</v>
      </c>
      <c r="L4300" s="359" t="s">
        <v>1392</v>
      </c>
      <c r="M4300" s="368">
        <v>1999</v>
      </c>
      <c r="N4300" s="205">
        <v>39395</v>
      </c>
      <c r="O4300" s="361" t="s">
        <v>1597</v>
      </c>
      <c r="P4300" t="str">
        <f t="shared" si="67"/>
        <v>Twin (Upper, Middle, and Lower) and Ryan Lakes TMDLs-Ryan-(27-0058-00)-TP</v>
      </c>
    </row>
    <row r="4301" spans="1:16" ht="27.95" hidden="1" customHeight="1" x14ac:dyDescent="0.25">
      <c r="A4301" s="203" t="s">
        <v>2146</v>
      </c>
      <c r="B4301" s="202" t="s">
        <v>557</v>
      </c>
      <c r="C4301" s="203" t="s">
        <v>1586</v>
      </c>
      <c r="D4301" s="202" t="s">
        <v>601</v>
      </c>
      <c r="E4301" s="202" t="s">
        <v>1598</v>
      </c>
      <c r="F4301" s="202" t="s">
        <v>475</v>
      </c>
      <c r="G4301" s="253">
        <v>167</v>
      </c>
      <c r="H4301" s="361" t="s">
        <v>1592</v>
      </c>
      <c r="I4301" s="359" t="s">
        <v>1407</v>
      </c>
      <c r="J4301" s="359" t="s">
        <v>1596</v>
      </c>
      <c r="K4301" s="359" t="s">
        <v>1113</v>
      </c>
      <c r="L4301" s="359" t="s">
        <v>1408</v>
      </c>
      <c r="M4301" s="368">
        <v>1999</v>
      </c>
      <c r="N4301" s="205">
        <v>39395</v>
      </c>
      <c r="O4301" s="361" t="s">
        <v>1597</v>
      </c>
      <c r="P4301" t="str">
        <f t="shared" si="67"/>
        <v>Twin (Upper, Middle, and Lower) and Ryan Lakes TMDLs-Ryan-(27-0058-00)-TP</v>
      </c>
    </row>
    <row r="4302" spans="1:16" ht="27.95" hidden="1" customHeight="1" x14ac:dyDescent="0.25">
      <c r="A4302" s="203" t="s">
        <v>2146</v>
      </c>
      <c r="B4302" s="202" t="s">
        <v>557</v>
      </c>
      <c r="C4302" s="203" t="s">
        <v>1586</v>
      </c>
      <c r="D4302" s="202" t="s">
        <v>601</v>
      </c>
      <c r="E4302" s="202" t="s">
        <v>1598</v>
      </c>
      <c r="F4302" s="202" t="s">
        <v>475</v>
      </c>
      <c r="G4302" s="253">
        <v>0.4</v>
      </c>
      <c r="H4302" s="361" t="s">
        <v>1593</v>
      </c>
      <c r="I4302" s="359" t="s">
        <v>1407</v>
      </c>
      <c r="J4302" s="359" t="s">
        <v>1596</v>
      </c>
      <c r="K4302" s="359" t="s">
        <v>1113</v>
      </c>
      <c r="L4302" s="359" t="s">
        <v>1392</v>
      </c>
      <c r="M4302" s="368">
        <v>1999</v>
      </c>
      <c r="N4302" s="205">
        <v>39395</v>
      </c>
      <c r="O4302" s="361" t="s">
        <v>1597</v>
      </c>
      <c r="P4302" t="str">
        <f t="shared" si="67"/>
        <v>Twin (Upper, Middle, and Lower) and Ryan Lakes TMDLs-Ryan-(27-0058-00)-TP</v>
      </c>
    </row>
    <row r="4303" spans="1:16" ht="27.95" hidden="1" customHeight="1" x14ac:dyDescent="0.25">
      <c r="A4303" s="203" t="s">
        <v>2146</v>
      </c>
      <c r="B4303" s="202" t="s">
        <v>557</v>
      </c>
      <c r="C4303" s="203" t="s">
        <v>1461</v>
      </c>
      <c r="D4303" s="202" t="s">
        <v>1731</v>
      </c>
      <c r="E4303" s="202" t="s">
        <v>1732</v>
      </c>
      <c r="F4303" s="202" t="s">
        <v>475</v>
      </c>
      <c r="G4303" s="254">
        <v>6642961</v>
      </c>
      <c r="H4303" s="361" t="s">
        <v>1433</v>
      </c>
      <c r="I4303" s="359" t="s">
        <v>1407</v>
      </c>
      <c r="J4303" s="359" t="s">
        <v>1380</v>
      </c>
      <c r="K4303" s="359" t="s">
        <v>8</v>
      </c>
      <c r="L4303" s="359" t="s">
        <v>1408</v>
      </c>
      <c r="M4303" s="368" t="s">
        <v>1407</v>
      </c>
      <c r="N4303" s="205">
        <v>42530</v>
      </c>
      <c r="O4303" s="203"/>
      <c r="P4303" t="str">
        <f t="shared" si="67"/>
        <v>Twin Cities Metro Area Chloride TMDL and Management Plan-Bassett Creek-(07010206-538)-Chloride</v>
      </c>
    </row>
    <row r="4304" spans="1:16" ht="27.95" hidden="1" customHeight="1" x14ac:dyDescent="0.25">
      <c r="A4304" s="203" t="s">
        <v>2146</v>
      </c>
      <c r="B4304" s="202" t="s">
        <v>557</v>
      </c>
      <c r="C4304" s="203" t="s">
        <v>1461</v>
      </c>
      <c r="D4304" s="202" t="s">
        <v>1731</v>
      </c>
      <c r="E4304" s="202" t="s">
        <v>1732</v>
      </c>
      <c r="F4304" s="202" t="s">
        <v>475</v>
      </c>
      <c r="G4304" s="254">
        <v>43993</v>
      </c>
      <c r="H4304" s="361" t="s">
        <v>1414</v>
      </c>
      <c r="I4304" s="359" t="s">
        <v>1407</v>
      </c>
      <c r="J4304" s="359" t="s">
        <v>1380</v>
      </c>
      <c r="K4304" s="359" t="s">
        <v>8</v>
      </c>
      <c r="L4304" s="359" t="s">
        <v>1392</v>
      </c>
      <c r="M4304" s="368" t="s">
        <v>1407</v>
      </c>
      <c r="N4304" s="205">
        <v>42530</v>
      </c>
      <c r="O4304" s="203"/>
      <c r="P4304" t="str">
        <f t="shared" si="67"/>
        <v>Twin Cities Metro Area Chloride TMDL and Management Plan-Bassett Creek-(07010206-538)-Chloride</v>
      </c>
    </row>
    <row r="4305" spans="1:16" ht="27.95" hidden="1" customHeight="1" x14ac:dyDescent="0.25">
      <c r="A4305" s="203" t="s">
        <v>2146</v>
      </c>
      <c r="B4305" s="202" t="s">
        <v>557</v>
      </c>
      <c r="C4305" s="203" t="s">
        <v>1461</v>
      </c>
      <c r="D4305" s="202" t="s">
        <v>1604</v>
      </c>
      <c r="E4305" s="202" t="s">
        <v>1603</v>
      </c>
      <c r="F4305" s="202" t="s">
        <v>475</v>
      </c>
      <c r="G4305" s="254">
        <v>1432047</v>
      </c>
      <c r="H4305" s="361" t="s">
        <v>1433</v>
      </c>
      <c r="I4305" s="359" t="s">
        <v>1407</v>
      </c>
      <c r="J4305" s="359" t="s">
        <v>1380</v>
      </c>
      <c r="K4305" s="359" t="s">
        <v>8</v>
      </c>
      <c r="L4305" s="359" t="s">
        <v>1408</v>
      </c>
      <c r="M4305" s="368" t="s">
        <v>1407</v>
      </c>
      <c r="N4305" s="205">
        <v>42530</v>
      </c>
      <c r="O4305" s="203"/>
      <c r="P4305" t="str">
        <f t="shared" si="67"/>
        <v>Twin Cities Metro Area Chloride TMDL and Management Plan-Bass Creek-(07010206-784)-Chloride</v>
      </c>
    </row>
    <row r="4306" spans="1:16" ht="27.95" hidden="1" customHeight="1" x14ac:dyDescent="0.25">
      <c r="A4306" s="203" t="s">
        <v>2146</v>
      </c>
      <c r="B4306" s="202" t="s">
        <v>557</v>
      </c>
      <c r="C4306" s="203" t="s">
        <v>1461</v>
      </c>
      <c r="D4306" s="202" t="s">
        <v>1604</v>
      </c>
      <c r="E4306" s="202" t="s">
        <v>1603</v>
      </c>
      <c r="F4306" s="202" t="s">
        <v>475</v>
      </c>
      <c r="G4306" s="254">
        <v>9484</v>
      </c>
      <c r="H4306" s="361" t="s">
        <v>1414</v>
      </c>
      <c r="I4306" s="359" t="s">
        <v>1407</v>
      </c>
      <c r="J4306" s="359" t="s">
        <v>1380</v>
      </c>
      <c r="K4306" s="359" t="s">
        <v>8</v>
      </c>
      <c r="L4306" s="359" t="s">
        <v>1392</v>
      </c>
      <c r="M4306" s="368" t="s">
        <v>1407</v>
      </c>
      <c r="N4306" s="205">
        <v>42530</v>
      </c>
      <c r="O4306" s="203"/>
      <c r="P4306" t="str">
        <f t="shared" si="67"/>
        <v>Twin Cities Metro Area Chloride TMDL and Management Plan-Bass Creek-(07010206-784)-Chloride</v>
      </c>
    </row>
    <row r="4307" spans="1:16" ht="27.95" hidden="1" customHeight="1" x14ac:dyDescent="0.25">
      <c r="A4307" s="203" t="s">
        <v>2146</v>
      </c>
      <c r="B4307" s="202" t="s">
        <v>557</v>
      </c>
      <c r="C4307" s="203" t="s">
        <v>1397</v>
      </c>
      <c r="D4307" s="202" t="s">
        <v>583</v>
      </c>
      <c r="E4307" s="202" t="s">
        <v>1584</v>
      </c>
      <c r="F4307" s="202" t="s">
        <v>475</v>
      </c>
      <c r="G4307" s="253">
        <v>202</v>
      </c>
      <c r="H4307" s="361" t="s">
        <v>1400</v>
      </c>
      <c r="I4307" s="359" t="s">
        <v>1379</v>
      </c>
      <c r="J4307" s="358">
        <v>0.61</v>
      </c>
      <c r="K4307" s="359" t="s">
        <v>1391</v>
      </c>
      <c r="L4307" s="359" t="s">
        <v>1392</v>
      </c>
      <c r="M4307" s="368">
        <v>2010</v>
      </c>
      <c r="N4307" s="207" t="s">
        <v>1401</v>
      </c>
      <c r="O4307" s="203"/>
      <c r="P4307" t="str">
        <f t="shared" si="67"/>
        <v>Upper Mississippi River Bacteria TMDL-Shingle Creek (County Ditch 13)-(07010206-506)-E. coli</v>
      </c>
    </row>
    <row r="4308" spans="1:16" ht="27.95" hidden="1" customHeight="1" x14ac:dyDescent="0.25">
      <c r="A4308" s="203" t="s">
        <v>2146</v>
      </c>
      <c r="B4308" s="202" t="s">
        <v>557</v>
      </c>
      <c r="C4308" s="203" t="s">
        <v>1397</v>
      </c>
      <c r="D4308" s="202" t="s">
        <v>583</v>
      </c>
      <c r="E4308" s="202" t="s">
        <v>1584</v>
      </c>
      <c r="F4308" s="202" t="s">
        <v>475</v>
      </c>
      <c r="G4308" s="253">
        <v>68.400000000000006</v>
      </c>
      <c r="H4308" s="361" t="s">
        <v>1400</v>
      </c>
      <c r="I4308" s="359" t="s">
        <v>1382</v>
      </c>
      <c r="J4308" s="358">
        <v>0.43</v>
      </c>
      <c r="K4308" s="359" t="s">
        <v>1391</v>
      </c>
      <c r="L4308" s="359" t="s">
        <v>1392</v>
      </c>
      <c r="M4308" s="368">
        <v>2010</v>
      </c>
      <c r="N4308" s="207" t="s">
        <v>1401</v>
      </c>
      <c r="O4308" s="203"/>
      <c r="P4308" t="str">
        <f t="shared" si="67"/>
        <v>Upper Mississippi River Bacteria TMDL-Shingle Creek (County Ditch 13)-(07010206-506)-E. coli</v>
      </c>
    </row>
    <row r="4309" spans="1:16" ht="27.95" hidden="1" customHeight="1" x14ac:dyDescent="0.25">
      <c r="A4309" s="203" t="s">
        <v>2146</v>
      </c>
      <c r="B4309" s="202" t="s">
        <v>557</v>
      </c>
      <c r="C4309" s="203" t="s">
        <v>1397</v>
      </c>
      <c r="D4309" s="202" t="s">
        <v>583</v>
      </c>
      <c r="E4309" s="202" t="s">
        <v>1584</v>
      </c>
      <c r="F4309" s="202" t="s">
        <v>475</v>
      </c>
      <c r="G4309" s="253">
        <v>22.9</v>
      </c>
      <c r="H4309" s="361" t="s">
        <v>1400</v>
      </c>
      <c r="I4309" s="359" t="s">
        <v>1383</v>
      </c>
      <c r="J4309" s="358">
        <v>0.69</v>
      </c>
      <c r="K4309" s="359" t="s">
        <v>1391</v>
      </c>
      <c r="L4309" s="359" t="s">
        <v>1392</v>
      </c>
      <c r="M4309" s="368">
        <v>2010</v>
      </c>
      <c r="N4309" s="207" t="s">
        <v>1401</v>
      </c>
      <c r="O4309" s="203"/>
      <c r="P4309" t="str">
        <f t="shared" si="67"/>
        <v>Upper Mississippi River Bacteria TMDL-Shingle Creek (County Ditch 13)-(07010206-506)-E. coli</v>
      </c>
    </row>
    <row r="4310" spans="1:16" ht="27.95" hidden="1" customHeight="1" x14ac:dyDescent="0.25">
      <c r="A4310" s="203" t="s">
        <v>2146</v>
      </c>
      <c r="B4310" s="202" t="s">
        <v>557</v>
      </c>
      <c r="C4310" s="203" t="s">
        <v>1397</v>
      </c>
      <c r="D4310" s="202" t="s">
        <v>583</v>
      </c>
      <c r="E4310" s="202" t="s">
        <v>1584</v>
      </c>
      <c r="F4310" s="202" t="s">
        <v>475</v>
      </c>
      <c r="G4310" s="253">
        <v>8.19</v>
      </c>
      <c r="H4310" s="361" t="s">
        <v>1400</v>
      </c>
      <c r="I4310" s="359" t="s">
        <v>1384</v>
      </c>
      <c r="J4310" s="358">
        <v>0.13</v>
      </c>
      <c r="K4310" s="359" t="s">
        <v>1391</v>
      </c>
      <c r="L4310" s="359" t="s">
        <v>1392</v>
      </c>
      <c r="M4310" s="368">
        <v>2010</v>
      </c>
      <c r="N4310" s="207" t="s">
        <v>1401</v>
      </c>
      <c r="O4310" s="203"/>
      <c r="P4310" t="str">
        <f t="shared" si="67"/>
        <v>Upper Mississippi River Bacteria TMDL-Shingle Creek (County Ditch 13)-(07010206-506)-E. coli</v>
      </c>
    </row>
    <row r="4311" spans="1:16" ht="27.95" hidden="1" customHeight="1" x14ac:dyDescent="0.25">
      <c r="A4311" s="203" t="s">
        <v>2146</v>
      </c>
      <c r="B4311" s="202" t="s">
        <v>557</v>
      </c>
      <c r="C4311" s="203" t="s">
        <v>1397</v>
      </c>
      <c r="D4311" s="202" t="s">
        <v>583</v>
      </c>
      <c r="E4311" s="202" t="s">
        <v>1584</v>
      </c>
      <c r="F4311" s="202" t="s">
        <v>475</v>
      </c>
      <c r="G4311" s="253">
        <v>1.33</v>
      </c>
      <c r="H4311" s="361" t="s">
        <v>1400</v>
      </c>
      <c r="I4311" s="359" t="s">
        <v>1385</v>
      </c>
      <c r="J4311" s="358">
        <v>0.68</v>
      </c>
      <c r="K4311" s="359" t="s">
        <v>1391</v>
      </c>
      <c r="L4311" s="359" t="s">
        <v>1392</v>
      </c>
      <c r="M4311" s="368">
        <v>2010</v>
      </c>
      <c r="N4311" s="207" t="s">
        <v>1401</v>
      </c>
      <c r="O4311" s="203"/>
      <c r="P4311" t="str">
        <f t="shared" si="67"/>
        <v>Upper Mississippi River Bacteria TMDL-Shingle Creek (County Ditch 13)-(07010206-506)-E. coli</v>
      </c>
    </row>
    <row r="4312" spans="1:16" ht="27.95" hidden="1" customHeight="1" x14ac:dyDescent="0.25">
      <c r="A4312" s="203" t="s">
        <v>2146</v>
      </c>
      <c r="B4312" s="202" t="s">
        <v>557</v>
      </c>
      <c r="C4312" s="203" t="s">
        <v>1397</v>
      </c>
      <c r="D4312" s="202" t="s">
        <v>1731</v>
      </c>
      <c r="E4312" s="202" t="s">
        <v>1732</v>
      </c>
      <c r="F4312" s="202" t="s">
        <v>475</v>
      </c>
      <c r="G4312" s="253">
        <v>138</v>
      </c>
      <c r="H4312" s="361" t="s">
        <v>1400</v>
      </c>
      <c r="I4312" s="359" t="s">
        <v>1379</v>
      </c>
      <c r="J4312" s="358">
        <v>0.79</v>
      </c>
      <c r="K4312" s="359" t="s">
        <v>1391</v>
      </c>
      <c r="L4312" s="359" t="s">
        <v>1392</v>
      </c>
      <c r="M4312" s="368">
        <v>2010</v>
      </c>
      <c r="N4312" s="207" t="s">
        <v>1401</v>
      </c>
      <c r="O4312" s="203"/>
      <c r="P4312" t="str">
        <f t="shared" si="67"/>
        <v>Upper Mississippi River Bacteria TMDL-Bassett Creek-(07010206-538)-E. coli</v>
      </c>
    </row>
    <row r="4313" spans="1:16" ht="27.95" hidden="1" customHeight="1" x14ac:dyDescent="0.25">
      <c r="A4313" s="203" t="s">
        <v>2146</v>
      </c>
      <c r="B4313" s="202" t="s">
        <v>557</v>
      </c>
      <c r="C4313" s="203" t="s">
        <v>1397</v>
      </c>
      <c r="D4313" s="202" t="s">
        <v>1731</v>
      </c>
      <c r="E4313" s="202" t="s">
        <v>1732</v>
      </c>
      <c r="F4313" s="202" t="s">
        <v>475</v>
      </c>
      <c r="G4313" s="253">
        <v>54.1</v>
      </c>
      <c r="H4313" s="361" t="s">
        <v>1400</v>
      </c>
      <c r="I4313" s="359" t="s">
        <v>1382</v>
      </c>
      <c r="J4313" s="358">
        <v>0</v>
      </c>
      <c r="K4313" s="359" t="s">
        <v>1391</v>
      </c>
      <c r="L4313" s="359" t="s">
        <v>1392</v>
      </c>
      <c r="M4313" s="368">
        <v>2010</v>
      </c>
      <c r="N4313" s="207" t="s">
        <v>1401</v>
      </c>
      <c r="O4313" s="203"/>
      <c r="P4313" t="str">
        <f t="shared" si="67"/>
        <v>Upper Mississippi River Bacteria TMDL-Bassett Creek-(07010206-538)-E. coli</v>
      </c>
    </row>
    <row r="4314" spans="1:16" ht="27.95" hidden="1" customHeight="1" x14ac:dyDescent="0.25">
      <c r="A4314" s="203" t="s">
        <v>2146</v>
      </c>
      <c r="B4314" s="202" t="s">
        <v>557</v>
      </c>
      <c r="C4314" s="203" t="s">
        <v>1397</v>
      </c>
      <c r="D4314" s="202" t="s">
        <v>1731</v>
      </c>
      <c r="E4314" s="202" t="s">
        <v>1732</v>
      </c>
      <c r="F4314" s="202" t="s">
        <v>475</v>
      </c>
      <c r="G4314" s="253">
        <v>19.899999999999999</v>
      </c>
      <c r="H4314" s="361" t="s">
        <v>1400</v>
      </c>
      <c r="I4314" s="359" t="s">
        <v>1383</v>
      </c>
      <c r="J4314" s="358">
        <v>0</v>
      </c>
      <c r="K4314" s="359" t="s">
        <v>1391</v>
      </c>
      <c r="L4314" s="359" t="s">
        <v>1392</v>
      </c>
      <c r="M4314" s="368">
        <v>2010</v>
      </c>
      <c r="N4314" s="207" t="s">
        <v>1401</v>
      </c>
      <c r="O4314" s="203"/>
      <c r="P4314" t="str">
        <f t="shared" si="67"/>
        <v>Upper Mississippi River Bacteria TMDL-Bassett Creek-(07010206-538)-E. coli</v>
      </c>
    </row>
    <row r="4315" spans="1:16" ht="27.95" hidden="1" customHeight="1" x14ac:dyDescent="0.25">
      <c r="A4315" s="203" t="s">
        <v>2146</v>
      </c>
      <c r="B4315" s="202" t="s">
        <v>557</v>
      </c>
      <c r="C4315" s="203" t="s">
        <v>1397</v>
      </c>
      <c r="D4315" s="202" t="s">
        <v>1731</v>
      </c>
      <c r="E4315" s="202" t="s">
        <v>1732</v>
      </c>
      <c r="F4315" s="202" t="s">
        <v>475</v>
      </c>
      <c r="G4315" s="253">
        <v>10.6</v>
      </c>
      <c r="H4315" s="361" t="s">
        <v>1400</v>
      </c>
      <c r="I4315" s="359" t="s">
        <v>1384</v>
      </c>
      <c r="J4315" s="358">
        <v>0.3</v>
      </c>
      <c r="K4315" s="359" t="s">
        <v>1391</v>
      </c>
      <c r="L4315" s="359" t="s">
        <v>1392</v>
      </c>
      <c r="M4315" s="368">
        <v>2010</v>
      </c>
      <c r="N4315" s="207" t="s">
        <v>1401</v>
      </c>
      <c r="O4315" s="203"/>
      <c r="P4315" t="str">
        <f t="shared" si="67"/>
        <v>Upper Mississippi River Bacteria TMDL-Bassett Creek-(07010206-538)-E. coli</v>
      </c>
    </row>
    <row r="4316" spans="1:16" ht="27.95" hidden="1" customHeight="1" x14ac:dyDescent="0.25">
      <c r="A4316" s="203" t="s">
        <v>2146</v>
      </c>
      <c r="B4316" s="202" t="s">
        <v>557</v>
      </c>
      <c r="C4316" s="203" t="s">
        <v>1397</v>
      </c>
      <c r="D4316" s="202" t="s">
        <v>1731</v>
      </c>
      <c r="E4316" s="202" t="s">
        <v>1732</v>
      </c>
      <c r="F4316" s="202" t="s">
        <v>475</v>
      </c>
      <c r="G4316" s="253">
        <v>3.56</v>
      </c>
      <c r="H4316" s="361" t="s">
        <v>1400</v>
      </c>
      <c r="I4316" s="359" t="s">
        <v>1385</v>
      </c>
      <c r="J4316" s="358">
        <v>0.37</v>
      </c>
      <c r="K4316" s="359" t="s">
        <v>1391</v>
      </c>
      <c r="L4316" s="359" t="s">
        <v>1392</v>
      </c>
      <c r="M4316" s="368">
        <v>2010</v>
      </c>
      <c r="N4316" s="207" t="s">
        <v>1401</v>
      </c>
      <c r="O4316" s="203"/>
      <c r="P4316" t="str">
        <f t="shared" si="67"/>
        <v>Upper Mississippi River Bacteria TMDL-Bassett Creek-(07010206-538)-E. coli</v>
      </c>
    </row>
    <row r="4317" spans="1:16" ht="27.95" hidden="1" customHeight="1" x14ac:dyDescent="0.25">
      <c r="A4317" s="203" t="s">
        <v>2146</v>
      </c>
      <c r="B4317" s="202" t="s">
        <v>557</v>
      </c>
      <c r="C4317" s="203" t="s">
        <v>1397</v>
      </c>
      <c r="D4317" s="202" t="s">
        <v>1733</v>
      </c>
      <c r="E4317" s="202" t="s">
        <v>1399</v>
      </c>
      <c r="F4317" s="202" t="s">
        <v>475</v>
      </c>
      <c r="G4317" s="253">
        <v>26.7</v>
      </c>
      <c r="H4317" s="361" t="s">
        <v>1400</v>
      </c>
      <c r="I4317" s="359" t="s">
        <v>1379</v>
      </c>
      <c r="J4317" s="359" t="s">
        <v>1402</v>
      </c>
      <c r="K4317" s="359" t="s">
        <v>1391</v>
      </c>
      <c r="L4317" s="359" t="s">
        <v>1392</v>
      </c>
      <c r="M4317" s="368">
        <v>2010</v>
      </c>
      <c r="N4317" s="207" t="s">
        <v>1401</v>
      </c>
      <c r="O4317" s="203"/>
      <c r="P4317" t="str">
        <f t="shared" si="67"/>
        <v>Upper Mississippi River Bacteria TMDL-Unnamed creek-(07010206-552)-E. coli</v>
      </c>
    </row>
    <row r="4318" spans="1:16" ht="27.95" hidden="1" customHeight="1" x14ac:dyDescent="0.25">
      <c r="A4318" s="203" t="s">
        <v>2146</v>
      </c>
      <c r="B4318" s="202" t="s">
        <v>557</v>
      </c>
      <c r="C4318" s="203" t="s">
        <v>1397</v>
      </c>
      <c r="D4318" s="202" t="s">
        <v>1733</v>
      </c>
      <c r="E4318" s="202" t="s">
        <v>1399</v>
      </c>
      <c r="F4318" s="202" t="s">
        <v>475</v>
      </c>
      <c r="G4318" s="253">
        <v>10.6</v>
      </c>
      <c r="H4318" s="361" t="s">
        <v>1400</v>
      </c>
      <c r="I4318" s="359" t="s">
        <v>1382</v>
      </c>
      <c r="J4318" s="358">
        <v>0.84</v>
      </c>
      <c r="K4318" s="359" t="s">
        <v>1391</v>
      </c>
      <c r="L4318" s="359" t="s">
        <v>1392</v>
      </c>
      <c r="M4318" s="368">
        <v>2010</v>
      </c>
      <c r="N4318" s="207" t="s">
        <v>1401</v>
      </c>
      <c r="O4318" s="203"/>
      <c r="P4318" t="str">
        <f t="shared" si="67"/>
        <v>Upper Mississippi River Bacteria TMDL-Unnamed creek-(07010206-552)-E. coli</v>
      </c>
    </row>
    <row r="4319" spans="1:16" ht="27.95" hidden="1" customHeight="1" x14ac:dyDescent="0.25">
      <c r="A4319" s="203" t="s">
        <v>2146</v>
      </c>
      <c r="B4319" s="202" t="s">
        <v>557</v>
      </c>
      <c r="C4319" s="203" t="s">
        <v>1397</v>
      </c>
      <c r="D4319" s="202" t="s">
        <v>1733</v>
      </c>
      <c r="E4319" s="202" t="s">
        <v>1399</v>
      </c>
      <c r="F4319" s="202" t="s">
        <v>475</v>
      </c>
      <c r="G4319" s="253">
        <v>3.85</v>
      </c>
      <c r="H4319" s="361" t="s">
        <v>1400</v>
      </c>
      <c r="I4319" s="359" t="s">
        <v>1383</v>
      </c>
      <c r="J4319" s="358">
        <v>0.87</v>
      </c>
      <c r="K4319" s="359" t="s">
        <v>1391</v>
      </c>
      <c r="L4319" s="359" t="s">
        <v>1392</v>
      </c>
      <c r="M4319" s="368">
        <v>2010</v>
      </c>
      <c r="N4319" s="207" t="s">
        <v>1401</v>
      </c>
      <c r="O4319" s="203"/>
      <c r="P4319" t="str">
        <f t="shared" si="67"/>
        <v>Upper Mississippi River Bacteria TMDL-Unnamed creek-(07010206-552)-E. coli</v>
      </c>
    </row>
    <row r="4320" spans="1:16" ht="27.95" hidden="1" customHeight="1" x14ac:dyDescent="0.25">
      <c r="A4320" s="203" t="s">
        <v>2146</v>
      </c>
      <c r="B4320" s="202" t="s">
        <v>557</v>
      </c>
      <c r="C4320" s="203" t="s">
        <v>1397</v>
      </c>
      <c r="D4320" s="202" t="s">
        <v>1733</v>
      </c>
      <c r="E4320" s="202" t="s">
        <v>1399</v>
      </c>
      <c r="F4320" s="202" t="s">
        <v>475</v>
      </c>
      <c r="G4320" s="253">
        <v>1.69</v>
      </c>
      <c r="H4320" s="361" t="s">
        <v>1400</v>
      </c>
      <c r="I4320" s="359" t="s">
        <v>1384</v>
      </c>
      <c r="J4320" s="358">
        <v>0.85</v>
      </c>
      <c r="K4320" s="359" t="s">
        <v>1391</v>
      </c>
      <c r="L4320" s="359" t="s">
        <v>1392</v>
      </c>
      <c r="M4320" s="368">
        <v>2010</v>
      </c>
      <c r="N4320" s="207" t="s">
        <v>1401</v>
      </c>
      <c r="O4320" s="203"/>
      <c r="P4320" t="str">
        <f t="shared" si="67"/>
        <v>Upper Mississippi River Bacteria TMDL-Unnamed creek-(07010206-552)-E. coli</v>
      </c>
    </row>
    <row r="4321" spans="1:16" ht="27.95" hidden="1" customHeight="1" x14ac:dyDescent="0.25">
      <c r="A4321" s="203" t="s">
        <v>2146</v>
      </c>
      <c r="B4321" s="202" t="s">
        <v>557</v>
      </c>
      <c r="C4321" s="203" t="s">
        <v>1397</v>
      </c>
      <c r="D4321" s="202" t="s">
        <v>1733</v>
      </c>
      <c r="E4321" s="202" t="s">
        <v>1399</v>
      </c>
      <c r="F4321" s="202" t="s">
        <v>475</v>
      </c>
      <c r="G4321" s="253">
        <v>0.69199999999999995</v>
      </c>
      <c r="H4321" s="361" t="s">
        <v>1400</v>
      </c>
      <c r="I4321" s="359" t="s">
        <v>1385</v>
      </c>
      <c r="J4321" s="358">
        <v>0.92</v>
      </c>
      <c r="K4321" s="359" t="s">
        <v>1391</v>
      </c>
      <c r="L4321" s="359" t="s">
        <v>1392</v>
      </c>
      <c r="M4321" s="368">
        <v>2010</v>
      </c>
      <c r="N4321" s="207" t="s">
        <v>1401</v>
      </c>
      <c r="O4321" s="203"/>
      <c r="P4321" t="str">
        <f t="shared" si="67"/>
        <v>Upper Mississippi River Bacteria TMDL-Unnamed creek-(07010206-552)-E. coli</v>
      </c>
    </row>
    <row r="4322" spans="1:16" ht="27.95" hidden="1" customHeight="1" x14ac:dyDescent="0.25">
      <c r="A4322" s="203" t="s">
        <v>2150</v>
      </c>
      <c r="B4322" s="202" t="s">
        <v>635</v>
      </c>
      <c r="C4322" s="203" t="s">
        <v>2071</v>
      </c>
      <c r="D4322" s="202" t="s">
        <v>2075</v>
      </c>
      <c r="E4322" s="202" t="s">
        <v>2151</v>
      </c>
      <c r="F4322" s="202" t="s">
        <v>505</v>
      </c>
      <c r="G4322" s="253">
        <v>16.899999999999999</v>
      </c>
      <c r="H4322" s="361" t="s">
        <v>1400</v>
      </c>
      <c r="I4322" s="359" t="s">
        <v>1379</v>
      </c>
      <c r="J4322" s="359" t="s">
        <v>1380</v>
      </c>
      <c r="K4322" s="359" t="s">
        <v>9</v>
      </c>
      <c r="L4322" s="359" t="s">
        <v>1392</v>
      </c>
      <c r="M4322" s="368">
        <v>2002</v>
      </c>
      <c r="N4322" s="205">
        <v>41647</v>
      </c>
      <c r="O4322" s="203"/>
      <c r="P4322" t="str">
        <f t="shared" si="67"/>
        <v>Cottonwood River Watershed Fecal Coliform TMDL-Cottonwood River-(07020008-501)-Fecal Coliform</v>
      </c>
    </row>
    <row r="4323" spans="1:16" ht="27.95" hidden="1" customHeight="1" x14ac:dyDescent="0.25">
      <c r="A4323" s="203" t="s">
        <v>2150</v>
      </c>
      <c r="B4323" s="202" t="s">
        <v>635</v>
      </c>
      <c r="C4323" s="203" t="s">
        <v>2071</v>
      </c>
      <c r="D4323" s="202" t="s">
        <v>2075</v>
      </c>
      <c r="E4323" s="202" t="s">
        <v>2151</v>
      </c>
      <c r="F4323" s="202" t="s">
        <v>505</v>
      </c>
      <c r="G4323" s="253">
        <v>3.5</v>
      </c>
      <c r="H4323" s="361" t="s">
        <v>1400</v>
      </c>
      <c r="I4323" s="359" t="s">
        <v>1382</v>
      </c>
      <c r="J4323" s="359" t="s">
        <v>1380</v>
      </c>
      <c r="K4323" s="359" t="s">
        <v>9</v>
      </c>
      <c r="L4323" s="359" t="s">
        <v>1392</v>
      </c>
      <c r="M4323" s="368">
        <v>2002</v>
      </c>
      <c r="N4323" s="205">
        <v>41647</v>
      </c>
      <c r="O4323" s="203"/>
      <c r="P4323" t="str">
        <f t="shared" si="67"/>
        <v>Cottonwood River Watershed Fecal Coliform TMDL-Cottonwood River-(07020008-501)-Fecal Coliform</v>
      </c>
    </row>
    <row r="4324" spans="1:16" ht="27.95" hidden="1" customHeight="1" x14ac:dyDescent="0.25">
      <c r="A4324" s="203" t="s">
        <v>2150</v>
      </c>
      <c r="B4324" s="202" t="s">
        <v>635</v>
      </c>
      <c r="C4324" s="203" t="s">
        <v>2071</v>
      </c>
      <c r="D4324" s="202" t="s">
        <v>2075</v>
      </c>
      <c r="E4324" s="202" t="s">
        <v>2151</v>
      </c>
      <c r="F4324" s="202" t="s">
        <v>505</v>
      </c>
      <c r="G4324" s="253">
        <v>1.4</v>
      </c>
      <c r="H4324" s="361" t="s">
        <v>1400</v>
      </c>
      <c r="I4324" s="359" t="s">
        <v>1383</v>
      </c>
      <c r="J4324" s="359" t="s">
        <v>1380</v>
      </c>
      <c r="K4324" s="359" t="s">
        <v>9</v>
      </c>
      <c r="L4324" s="359" t="s">
        <v>1392</v>
      </c>
      <c r="M4324" s="368">
        <v>2002</v>
      </c>
      <c r="N4324" s="205">
        <v>41647</v>
      </c>
      <c r="O4324" s="203"/>
      <c r="P4324" t="str">
        <f t="shared" si="67"/>
        <v>Cottonwood River Watershed Fecal Coliform TMDL-Cottonwood River-(07020008-501)-Fecal Coliform</v>
      </c>
    </row>
    <row r="4325" spans="1:16" ht="27.95" hidden="1" customHeight="1" x14ac:dyDescent="0.25">
      <c r="A4325" s="203" t="s">
        <v>2150</v>
      </c>
      <c r="B4325" s="202" t="s">
        <v>635</v>
      </c>
      <c r="C4325" s="203" t="s">
        <v>2071</v>
      </c>
      <c r="D4325" s="202" t="s">
        <v>2075</v>
      </c>
      <c r="E4325" s="202" t="s">
        <v>2151</v>
      </c>
      <c r="F4325" s="202" t="s">
        <v>505</v>
      </c>
      <c r="G4325" s="253">
        <v>0.2</v>
      </c>
      <c r="H4325" s="361" t="s">
        <v>1400</v>
      </c>
      <c r="I4325" s="359" t="s">
        <v>1384</v>
      </c>
      <c r="J4325" s="359" t="s">
        <v>1380</v>
      </c>
      <c r="K4325" s="359" t="s">
        <v>9</v>
      </c>
      <c r="L4325" s="359" t="s">
        <v>1392</v>
      </c>
      <c r="M4325" s="368">
        <v>2002</v>
      </c>
      <c r="N4325" s="205">
        <v>41647</v>
      </c>
      <c r="O4325" s="203"/>
      <c r="P4325" t="str">
        <f t="shared" si="67"/>
        <v>Cottonwood River Watershed Fecal Coliform TMDL-Cottonwood River-(07020008-501)-Fecal Coliform</v>
      </c>
    </row>
    <row r="4326" spans="1:16" ht="27.95" hidden="1" customHeight="1" x14ac:dyDescent="0.25">
      <c r="A4326" s="203" t="s">
        <v>2150</v>
      </c>
      <c r="B4326" s="202" t="s">
        <v>635</v>
      </c>
      <c r="C4326" s="203" t="s">
        <v>2071</v>
      </c>
      <c r="D4326" s="202" t="s">
        <v>2075</v>
      </c>
      <c r="E4326" s="202" t="s">
        <v>2151</v>
      </c>
      <c r="F4326" s="202" t="s">
        <v>505</v>
      </c>
      <c r="G4326" s="253" t="s">
        <v>515</v>
      </c>
      <c r="H4326" s="361" t="s">
        <v>1400</v>
      </c>
      <c r="I4326" s="359" t="s">
        <v>1385</v>
      </c>
      <c r="J4326" s="359" t="s">
        <v>1380</v>
      </c>
      <c r="K4326" s="359" t="s">
        <v>9</v>
      </c>
      <c r="L4326" s="359" t="s">
        <v>1392</v>
      </c>
      <c r="M4326" s="368">
        <v>2002</v>
      </c>
      <c r="N4326" s="205">
        <v>41647</v>
      </c>
      <c r="O4326" s="203"/>
      <c r="P4326" t="str">
        <f t="shared" si="67"/>
        <v>Cottonwood River Watershed Fecal Coliform TMDL-Cottonwood River-(07020008-501)-Fecal Coliform</v>
      </c>
    </row>
    <row r="4327" spans="1:16" ht="27.95" hidden="1" customHeight="1" x14ac:dyDescent="0.25">
      <c r="A4327" s="203" t="s">
        <v>2150</v>
      </c>
      <c r="B4327" s="202" t="s">
        <v>635</v>
      </c>
      <c r="C4327" s="203" t="s">
        <v>1556</v>
      </c>
      <c r="D4327" s="202" t="s">
        <v>641</v>
      </c>
      <c r="E4327" s="202" t="s">
        <v>1557</v>
      </c>
      <c r="F4327" s="202" t="s">
        <v>475</v>
      </c>
      <c r="G4327" s="253">
        <v>42.2</v>
      </c>
      <c r="H4327" s="361" t="s">
        <v>1414</v>
      </c>
      <c r="I4327" s="359" t="s">
        <v>1407</v>
      </c>
      <c r="J4327" s="358">
        <v>0.3</v>
      </c>
      <c r="K4327" s="359" t="s">
        <v>1113</v>
      </c>
      <c r="L4327" s="359" t="s">
        <v>1392</v>
      </c>
      <c r="M4327" s="368">
        <v>1988</v>
      </c>
      <c r="N4327" s="207" t="s">
        <v>1558</v>
      </c>
      <c r="O4327" s="203"/>
      <c r="P4327" t="str">
        <f t="shared" si="67"/>
        <v>Lower Minnesota River - Dissolved Oxygen-Minnesota River-(07020012-505)-TP</v>
      </c>
    </row>
    <row r="4328" spans="1:16" ht="27.95" hidden="1" customHeight="1" x14ac:dyDescent="0.25">
      <c r="A4328" s="203" t="s">
        <v>2150</v>
      </c>
      <c r="B4328" s="202" t="s">
        <v>635</v>
      </c>
      <c r="C4328" s="203" t="s">
        <v>1568</v>
      </c>
      <c r="D4328" s="202" t="s">
        <v>1569</v>
      </c>
      <c r="E4328" s="202" t="s">
        <v>1557</v>
      </c>
      <c r="F4328" s="202" t="s">
        <v>475</v>
      </c>
      <c r="G4328" s="253">
        <v>108</v>
      </c>
      <c r="H4328" s="361" t="s">
        <v>1400</v>
      </c>
      <c r="I4328" s="359" t="s">
        <v>1382</v>
      </c>
      <c r="J4328" s="274">
        <v>0.38</v>
      </c>
      <c r="K4328" s="359" t="s">
        <v>1391</v>
      </c>
      <c r="L4328" s="359" t="s">
        <v>1392</v>
      </c>
      <c r="M4328" s="368">
        <v>2010</v>
      </c>
      <c r="N4328" s="205">
        <v>43627</v>
      </c>
      <c r="O4328" s="203" t="s">
        <v>1537</v>
      </c>
      <c r="P4328" t="str">
        <f t="shared" si="67"/>
        <v>MN River E. Coli TMDL-Minnesota River-(07020007-723)-E. coli</v>
      </c>
    </row>
    <row r="4329" spans="1:16" ht="27.95" hidden="1" customHeight="1" x14ac:dyDescent="0.25">
      <c r="A4329" s="203" t="s">
        <v>2150</v>
      </c>
      <c r="B4329" s="202" t="s">
        <v>635</v>
      </c>
      <c r="C4329" s="203" t="s">
        <v>1568</v>
      </c>
      <c r="D4329" s="202" t="s">
        <v>1569</v>
      </c>
      <c r="E4329" s="202" t="s">
        <v>1557</v>
      </c>
      <c r="F4329" s="202" t="s">
        <v>475</v>
      </c>
      <c r="G4329" s="253">
        <v>21</v>
      </c>
      <c r="H4329" s="361" t="s">
        <v>1400</v>
      </c>
      <c r="I4329" s="359" t="s">
        <v>1383</v>
      </c>
      <c r="J4329" s="274">
        <v>0.38</v>
      </c>
      <c r="K4329" s="359" t="s">
        <v>1391</v>
      </c>
      <c r="L4329" s="359" t="s">
        <v>1392</v>
      </c>
      <c r="M4329" s="368">
        <v>2010</v>
      </c>
      <c r="N4329" s="205">
        <v>43627</v>
      </c>
      <c r="O4329" s="203" t="s">
        <v>1537</v>
      </c>
      <c r="P4329" t="str">
        <f t="shared" si="67"/>
        <v>MN River E. Coli TMDL-Minnesota River-(07020007-723)-E. coli</v>
      </c>
    </row>
    <row r="4330" spans="1:16" ht="27.95" hidden="1" customHeight="1" x14ac:dyDescent="0.25">
      <c r="A4330" s="203" t="s">
        <v>2150</v>
      </c>
      <c r="B4330" s="202" t="s">
        <v>635</v>
      </c>
      <c r="C4330" s="203" t="s">
        <v>1568</v>
      </c>
      <c r="D4330" s="202" t="s">
        <v>1569</v>
      </c>
      <c r="E4330" s="202" t="s">
        <v>1557</v>
      </c>
      <c r="F4330" s="202" t="s">
        <v>475</v>
      </c>
      <c r="G4330" s="253">
        <v>3.6</v>
      </c>
      <c r="H4330" s="361" t="s">
        <v>1400</v>
      </c>
      <c r="I4330" s="359" t="s">
        <v>1384</v>
      </c>
      <c r="J4330" s="274">
        <v>0.38</v>
      </c>
      <c r="K4330" s="359" t="s">
        <v>1391</v>
      </c>
      <c r="L4330" s="359" t="s">
        <v>1392</v>
      </c>
      <c r="M4330" s="368">
        <v>2010</v>
      </c>
      <c r="N4330" s="205">
        <v>43627</v>
      </c>
      <c r="O4330" s="203" t="s">
        <v>1537</v>
      </c>
      <c r="P4330" t="str">
        <f t="shared" si="67"/>
        <v>MN River E. Coli TMDL-Minnesota River-(07020007-723)-E. coli</v>
      </c>
    </row>
    <row r="4331" spans="1:16" ht="27.95" hidden="1" customHeight="1" x14ac:dyDescent="0.25">
      <c r="A4331" s="203" t="s">
        <v>2150</v>
      </c>
      <c r="B4331" s="202" t="s">
        <v>635</v>
      </c>
      <c r="C4331" s="203" t="s">
        <v>1568</v>
      </c>
      <c r="D4331" s="202" t="s">
        <v>1569</v>
      </c>
      <c r="E4331" s="202" t="s">
        <v>1557</v>
      </c>
      <c r="F4331" s="202" t="s">
        <v>475</v>
      </c>
      <c r="G4331" s="253">
        <v>0.45</v>
      </c>
      <c r="H4331" s="361" t="s">
        <v>1400</v>
      </c>
      <c r="I4331" s="359" t="s">
        <v>1385</v>
      </c>
      <c r="J4331" s="274">
        <v>0.38</v>
      </c>
      <c r="K4331" s="359" t="s">
        <v>1391</v>
      </c>
      <c r="L4331" s="359" t="s">
        <v>1392</v>
      </c>
      <c r="M4331" s="368">
        <v>2010</v>
      </c>
      <c r="N4331" s="205">
        <v>43627</v>
      </c>
      <c r="O4331" s="203" t="s">
        <v>1537</v>
      </c>
      <c r="P4331" t="str">
        <f t="shared" si="67"/>
        <v>MN River E. Coli TMDL-Minnesota River-(07020007-723)-E. coli</v>
      </c>
    </row>
    <row r="4332" spans="1:16" ht="27.95" hidden="1" customHeight="1" x14ac:dyDescent="0.25">
      <c r="A4332" s="203" t="s">
        <v>2150</v>
      </c>
      <c r="B4332" s="202" t="s">
        <v>635</v>
      </c>
      <c r="C4332" s="203" t="s">
        <v>1568</v>
      </c>
      <c r="D4332" s="202" t="s">
        <v>1569</v>
      </c>
      <c r="E4332" s="202" t="s">
        <v>1557</v>
      </c>
      <c r="F4332" s="202" t="s">
        <v>475</v>
      </c>
      <c r="G4332" s="253">
        <v>1</v>
      </c>
      <c r="H4332" s="361" t="s">
        <v>1400</v>
      </c>
      <c r="I4332" s="359" t="s">
        <v>1407</v>
      </c>
      <c r="J4332" s="274">
        <v>0.38</v>
      </c>
      <c r="K4332" s="359" t="s">
        <v>1391</v>
      </c>
      <c r="L4332" s="359" t="s">
        <v>1392</v>
      </c>
      <c r="M4332" s="368">
        <v>2010</v>
      </c>
      <c r="N4332" s="205">
        <v>43627</v>
      </c>
      <c r="O4332" s="203" t="s">
        <v>1537</v>
      </c>
      <c r="P4332" t="str">
        <f t="shared" si="67"/>
        <v>MN River E. Coli TMDL-Minnesota River-(07020007-723)-E. coli</v>
      </c>
    </row>
    <row r="4333" spans="1:16" ht="27.95" hidden="1" customHeight="1" x14ac:dyDescent="0.25">
      <c r="A4333" s="203" t="s">
        <v>2150</v>
      </c>
      <c r="B4333" s="202" t="s">
        <v>635</v>
      </c>
      <c r="C4333" s="203" t="s">
        <v>1403</v>
      </c>
      <c r="D4333" s="202" t="s">
        <v>1404</v>
      </c>
      <c r="E4333" s="202" t="s">
        <v>1405</v>
      </c>
      <c r="F4333" s="202" t="s">
        <v>475</v>
      </c>
      <c r="G4333" s="253">
        <v>154</v>
      </c>
      <c r="H4333" s="361" t="s">
        <v>1406</v>
      </c>
      <c r="I4333" s="359" t="s">
        <v>1407</v>
      </c>
      <c r="J4333" s="359" t="s">
        <v>1380</v>
      </c>
      <c r="K4333" s="359" t="s">
        <v>22</v>
      </c>
      <c r="L4333" s="359" t="s">
        <v>1408</v>
      </c>
      <c r="M4333" s="368" t="s">
        <v>1407</v>
      </c>
      <c r="N4333" s="205">
        <v>42486</v>
      </c>
      <c r="O4333" s="203"/>
      <c r="P4333" t="str">
        <f t="shared" si="67"/>
        <v>South Metro Mississippi TSS TMDL-Mississippi River-(07040001-531)-TSS</v>
      </c>
    </row>
    <row r="4334" spans="1:16" ht="27.95" hidden="1" customHeight="1" x14ac:dyDescent="0.25">
      <c r="A4334" s="203" t="s">
        <v>2152</v>
      </c>
      <c r="B4334" s="202" t="s">
        <v>2428</v>
      </c>
      <c r="C4334" s="203" t="s">
        <v>1403</v>
      </c>
      <c r="D4334" s="202" t="s">
        <v>1404</v>
      </c>
      <c r="E4334" s="202" t="s">
        <v>1405</v>
      </c>
      <c r="F4334" s="202" t="s">
        <v>475</v>
      </c>
      <c r="G4334" s="253">
        <v>154</v>
      </c>
      <c r="H4334" s="361" t="s">
        <v>1406</v>
      </c>
      <c r="I4334" s="359" t="s">
        <v>1407</v>
      </c>
      <c r="J4334" s="359" t="s">
        <v>1380</v>
      </c>
      <c r="K4334" s="359" t="s">
        <v>22</v>
      </c>
      <c r="L4334" s="359" t="s">
        <v>1408</v>
      </c>
      <c r="M4334" s="368" t="s">
        <v>1407</v>
      </c>
      <c r="N4334" s="205">
        <v>42486</v>
      </c>
      <c r="O4334" s="203"/>
      <c r="P4334" t="str">
        <f t="shared" si="67"/>
        <v>South Metro Mississippi TSS TMDL-Mississippi River-(07040001-531)-TSS</v>
      </c>
    </row>
    <row r="4335" spans="1:16" ht="27.95" hidden="1" customHeight="1" x14ac:dyDescent="0.25">
      <c r="A4335" s="203" t="s">
        <v>2153</v>
      </c>
      <c r="B4335" s="202" t="s">
        <v>535</v>
      </c>
      <c r="C4335" s="203" t="s">
        <v>1518</v>
      </c>
      <c r="D4335" s="202" t="s">
        <v>1519</v>
      </c>
      <c r="E4335" s="202" t="s">
        <v>1520</v>
      </c>
      <c r="F4335" s="202" t="s">
        <v>475</v>
      </c>
      <c r="G4335" s="253">
        <v>0.19</v>
      </c>
      <c r="H4335" s="361" t="s">
        <v>1406</v>
      </c>
      <c r="I4335" s="359" t="s">
        <v>1407</v>
      </c>
      <c r="J4335" s="358">
        <v>0.34</v>
      </c>
      <c r="K4335" s="359" t="s">
        <v>1113</v>
      </c>
      <c r="L4335" s="359" t="s">
        <v>1408</v>
      </c>
      <c r="M4335" s="368">
        <v>1992</v>
      </c>
      <c r="N4335" s="207" t="s">
        <v>1521</v>
      </c>
      <c r="O4335" s="203"/>
      <c r="P4335" t="str">
        <f t="shared" si="67"/>
        <v>Lake St. Croix Excess Nutrient TMDL-St. Croix-(82-0001-00)-TP</v>
      </c>
    </row>
    <row r="4336" spans="1:16" ht="27.95" hidden="1" customHeight="1" x14ac:dyDescent="0.25">
      <c r="A4336" s="203" t="s">
        <v>2153</v>
      </c>
      <c r="B4336" s="202" t="s">
        <v>535</v>
      </c>
      <c r="C4336" s="203" t="s">
        <v>2154</v>
      </c>
      <c r="D4336" s="202" t="s">
        <v>537</v>
      </c>
      <c r="E4336" s="202" t="s">
        <v>2155</v>
      </c>
      <c r="F4336" s="202" t="s">
        <v>505</v>
      </c>
      <c r="G4336" s="253">
        <v>286</v>
      </c>
      <c r="H4336" s="361" t="s">
        <v>1400</v>
      </c>
      <c r="I4336" s="359" t="s">
        <v>1379</v>
      </c>
      <c r="J4336" s="359" t="s">
        <v>1380</v>
      </c>
      <c r="K4336" s="359" t="s">
        <v>9</v>
      </c>
      <c r="L4336" s="359" t="s">
        <v>1392</v>
      </c>
      <c r="M4336" s="368">
        <v>2003</v>
      </c>
      <c r="N4336" s="205">
        <v>39135</v>
      </c>
      <c r="O4336" s="203"/>
      <c r="P4336" t="str">
        <f t="shared" si="67"/>
        <v>North Branch of the Sunrise River Fecal Coliform TMDL-Sunrise River, North Branch-(07030005-501)-Fecal Coliform</v>
      </c>
    </row>
    <row r="4337" spans="1:16" ht="27.95" hidden="1" customHeight="1" x14ac:dyDescent="0.25">
      <c r="A4337" s="203" t="s">
        <v>2153</v>
      </c>
      <c r="B4337" s="202" t="s">
        <v>535</v>
      </c>
      <c r="C4337" s="203" t="s">
        <v>2154</v>
      </c>
      <c r="D4337" s="202" t="s">
        <v>537</v>
      </c>
      <c r="E4337" s="202" t="s">
        <v>2155</v>
      </c>
      <c r="F4337" s="202" t="s">
        <v>505</v>
      </c>
      <c r="G4337" s="253">
        <v>149</v>
      </c>
      <c r="H4337" s="361" t="s">
        <v>1400</v>
      </c>
      <c r="I4337" s="359" t="s">
        <v>1382</v>
      </c>
      <c r="J4337" s="359" t="s">
        <v>1380</v>
      </c>
      <c r="K4337" s="359" t="s">
        <v>9</v>
      </c>
      <c r="L4337" s="359" t="s">
        <v>1392</v>
      </c>
      <c r="M4337" s="368">
        <v>2003</v>
      </c>
      <c r="N4337" s="205">
        <v>39135</v>
      </c>
      <c r="O4337" s="203"/>
      <c r="P4337" t="str">
        <f t="shared" si="67"/>
        <v>North Branch of the Sunrise River Fecal Coliform TMDL-Sunrise River, North Branch-(07030005-501)-Fecal Coliform</v>
      </c>
    </row>
    <row r="4338" spans="1:16" ht="27.95" hidden="1" customHeight="1" x14ac:dyDescent="0.25">
      <c r="A4338" s="203" t="s">
        <v>2153</v>
      </c>
      <c r="B4338" s="202" t="s">
        <v>535</v>
      </c>
      <c r="C4338" s="203" t="s">
        <v>2154</v>
      </c>
      <c r="D4338" s="202" t="s">
        <v>537</v>
      </c>
      <c r="E4338" s="202" t="s">
        <v>2155</v>
      </c>
      <c r="F4338" s="202" t="s">
        <v>505</v>
      </c>
      <c r="G4338" s="253">
        <v>107</v>
      </c>
      <c r="H4338" s="361" t="s">
        <v>1400</v>
      </c>
      <c r="I4338" s="359" t="s">
        <v>1383</v>
      </c>
      <c r="J4338" s="359" t="s">
        <v>1380</v>
      </c>
      <c r="K4338" s="359" t="s">
        <v>9</v>
      </c>
      <c r="L4338" s="359" t="s">
        <v>1392</v>
      </c>
      <c r="M4338" s="368">
        <v>2003</v>
      </c>
      <c r="N4338" s="205">
        <v>39135</v>
      </c>
      <c r="O4338" s="203"/>
      <c r="P4338" t="str">
        <f t="shared" si="67"/>
        <v>North Branch of the Sunrise River Fecal Coliform TMDL-Sunrise River, North Branch-(07030005-501)-Fecal Coliform</v>
      </c>
    </row>
    <row r="4339" spans="1:16" ht="27.95" hidden="1" customHeight="1" x14ac:dyDescent="0.25">
      <c r="A4339" s="203" t="s">
        <v>2153</v>
      </c>
      <c r="B4339" s="202" t="s">
        <v>535</v>
      </c>
      <c r="C4339" s="203" t="s">
        <v>2154</v>
      </c>
      <c r="D4339" s="202" t="s">
        <v>537</v>
      </c>
      <c r="E4339" s="202" t="s">
        <v>2155</v>
      </c>
      <c r="F4339" s="202" t="s">
        <v>505</v>
      </c>
      <c r="G4339" s="253">
        <v>71</v>
      </c>
      <c r="H4339" s="361" t="s">
        <v>1400</v>
      </c>
      <c r="I4339" s="359" t="s">
        <v>1384</v>
      </c>
      <c r="J4339" s="359" t="s">
        <v>1380</v>
      </c>
      <c r="K4339" s="359" t="s">
        <v>9</v>
      </c>
      <c r="L4339" s="359" t="s">
        <v>1392</v>
      </c>
      <c r="M4339" s="368">
        <v>2003</v>
      </c>
      <c r="N4339" s="205">
        <v>39135</v>
      </c>
      <c r="O4339" s="203"/>
      <c r="P4339" t="str">
        <f t="shared" si="67"/>
        <v>North Branch of the Sunrise River Fecal Coliform TMDL-Sunrise River, North Branch-(07030005-501)-Fecal Coliform</v>
      </c>
    </row>
    <row r="4340" spans="1:16" ht="27.95" hidden="1" customHeight="1" x14ac:dyDescent="0.25">
      <c r="A4340" s="203" t="s">
        <v>2153</v>
      </c>
      <c r="B4340" s="202" t="s">
        <v>535</v>
      </c>
      <c r="C4340" s="203" t="s">
        <v>2154</v>
      </c>
      <c r="D4340" s="202" t="s">
        <v>537</v>
      </c>
      <c r="E4340" s="202" t="s">
        <v>2155</v>
      </c>
      <c r="F4340" s="202" t="s">
        <v>505</v>
      </c>
      <c r="G4340" s="253">
        <v>50</v>
      </c>
      <c r="H4340" s="361" t="s">
        <v>1400</v>
      </c>
      <c r="I4340" s="359" t="s">
        <v>1385</v>
      </c>
      <c r="J4340" s="359" t="s">
        <v>1380</v>
      </c>
      <c r="K4340" s="359" t="s">
        <v>9</v>
      </c>
      <c r="L4340" s="359" t="s">
        <v>1392</v>
      </c>
      <c r="M4340" s="368">
        <v>2003</v>
      </c>
      <c r="N4340" s="205">
        <v>39135</v>
      </c>
      <c r="O4340" s="203"/>
      <c r="P4340" t="str">
        <f t="shared" si="67"/>
        <v>North Branch of the Sunrise River Fecal Coliform TMDL-Sunrise River, North Branch-(07030005-501)-Fecal Coliform</v>
      </c>
    </row>
    <row r="4341" spans="1:16" ht="27.95" hidden="1" customHeight="1" x14ac:dyDescent="0.25">
      <c r="A4341" s="203" t="s">
        <v>2153</v>
      </c>
      <c r="B4341" s="202" t="s">
        <v>535</v>
      </c>
      <c r="C4341" s="203" t="s">
        <v>1403</v>
      </c>
      <c r="D4341" s="202" t="s">
        <v>1404</v>
      </c>
      <c r="E4341" s="202" t="s">
        <v>1405</v>
      </c>
      <c r="F4341" s="202" t="s">
        <v>475</v>
      </c>
      <c r="G4341" s="253">
        <v>154</v>
      </c>
      <c r="H4341" s="361" t="s">
        <v>1406</v>
      </c>
      <c r="I4341" s="359" t="s">
        <v>1407</v>
      </c>
      <c r="J4341" s="208">
        <v>0</v>
      </c>
      <c r="K4341" s="359" t="s">
        <v>22</v>
      </c>
      <c r="L4341" s="359" t="s">
        <v>1408</v>
      </c>
      <c r="M4341" s="368" t="s">
        <v>1407</v>
      </c>
      <c r="N4341" s="205">
        <v>42486</v>
      </c>
      <c r="O4341" s="203"/>
      <c r="P4341" t="str">
        <f t="shared" si="67"/>
        <v>South Metro Mississippi TSS TMDL-Mississippi River-(07040001-531)-TSS</v>
      </c>
    </row>
    <row r="4342" spans="1:16" ht="27.95" hidden="1" customHeight="1" x14ac:dyDescent="0.25">
      <c r="A4342" s="203" t="s">
        <v>2153</v>
      </c>
      <c r="B4342" s="202" t="s">
        <v>535</v>
      </c>
      <c r="C4342" s="203" t="s">
        <v>1789</v>
      </c>
      <c r="D4342" s="202" t="s">
        <v>2156</v>
      </c>
      <c r="E4342" s="202" t="s">
        <v>2157</v>
      </c>
      <c r="F4342" s="202" t="s">
        <v>505</v>
      </c>
      <c r="G4342" s="253">
        <v>1.4</v>
      </c>
      <c r="H4342" s="361" t="s">
        <v>1400</v>
      </c>
      <c r="I4342" s="359" t="s">
        <v>1379</v>
      </c>
      <c r="J4342" s="359" t="s">
        <v>515</v>
      </c>
      <c r="K4342" s="359" t="s">
        <v>1391</v>
      </c>
      <c r="L4342" s="359" t="s">
        <v>1392</v>
      </c>
      <c r="M4342" s="368">
        <v>2009</v>
      </c>
      <c r="N4342" s="205">
        <v>41757</v>
      </c>
      <c r="O4342" s="203"/>
      <c r="P4342" t="str">
        <f t="shared" si="67"/>
        <v>Sunrise River (Lower St. Croix) WRAPS 2009-Hay Creek-(07030005-545)-E. coli</v>
      </c>
    </row>
    <row r="4343" spans="1:16" ht="27.95" hidden="1" customHeight="1" x14ac:dyDescent="0.25">
      <c r="A4343" s="203" t="s">
        <v>2153</v>
      </c>
      <c r="B4343" s="202" t="s">
        <v>535</v>
      </c>
      <c r="C4343" s="203" t="s">
        <v>1789</v>
      </c>
      <c r="D4343" s="202" t="s">
        <v>2156</v>
      </c>
      <c r="E4343" s="202" t="s">
        <v>2157</v>
      </c>
      <c r="F4343" s="202" t="s">
        <v>505</v>
      </c>
      <c r="G4343" s="253">
        <v>0.61</v>
      </c>
      <c r="H4343" s="361" t="s">
        <v>1400</v>
      </c>
      <c r="I4343" s="359" t="s">
        <v>1382</v>
      </c>
      <c r="J4343" s="358">
        <v>0.44</v>
      </c>
      <c r="K4343" s="359" t="s">
        <v>1391</v>
      </c>
      <c r="L4343" s="359" t="s">
        <v>1392</v>
      </c>
      <c r="M4343" s="368">
        <v>2009</v>
      </c>
      <c r="N4343" s="205">
        <v>41757</v>
      </c>
      <c r="O4343" s="203"/>
      <c r="P4343" t="str">
        <f t="shared" si="67"/>
        <v>Sunrise River (Lower St. Croix) WRAPS 2009-Hay Creek-(07030005-545)-E. coli</v>
      </c>
    </row>
    <row r="4344" spans="1:16" ht="27.95" hidden="1" customHeight="1" x14ac:dyDescent="0.25">
      <c r="A4344" s="203" t="s">
        <v>2153</v>
      </c>
      <c r="B4344" s="202" t="s">
        <v>535</v>
      </c>
      <c r="C4344" s="203" t="s">
        <v>1789</v>
      </c>
      <c r="D4344" s="202" t="s">
        <v>2156</v>
      </c>
      <c r="E4344" s="202" t="s">
        <v>2157</v>
      </c>
      <c r="F4344" s="202" t="s">
        <v>505</v>
      </c>
      <c r="G4344" s="253">
        <v>0.34</v>
      </c>
      <c r="H4344" s="361" t="s">
        <v>1400</v>
      </c>
      <c r="I4344" s="359" t="s">
        <v>1383</v>
      </c>
      <c r="J4344" s="358">
        <v>0.67</v>
      </c>
      <c r="K4344" s="359" t="s">
        <v>1391</v>
      </c>
      <c r="L4344" s="359" t="s">
        <v>1392</v>
      </c>
      <c r="M4344" s="368">
        <v>2009</v>
      </c>
      <c r="N4344" s="205">
        <v>41757</v>
      </c>
      <c r="O4344" s="203"/>
      <c r="P4344" t="str">
        <f t="shared" si="67"/>
        <v>Sunrise River (Lower St. Croix) WRAPS 2009-Hay Creek-(07030005-545)-E. coli</v>
      </c>
    </row>
    <row r="4345" spans="1:16" ht="27.95" hidden="1" customHeight="1" x14ac:dyDescent="0.25">
      <c r="A4345" s="203" t="s">
        <v>2153</v>
      </c>
      <c r="B4345" s="202" t="s">
        <v>535</v>
      </c>
      <c r="C4345" s="203" t="s">
        <v>1789</v>
      </c>
      <c r="D4345" s="202" t="s">
        <v>2156</v>
      </c>
      <c r="E4345" s="202" t="s">
        <v>2157</v>
      </c>
      <c r="F4345" s="202" t="s">
        <v>505</v>
      </c>
      <c r="G4345" s="253">
        <v>0.2</v>
      </c>
      <c r="H4345" s="361" t="s">
        <v>1400</v>
      </c>
      <c r="I4345" s="359" t="s">
        <v>1384</v>
      </c>
      <c r="J4345" s="358">
        <v>0.87</v>
      </c>
      <c r="K4345" s="359" t="s">
        <v>1391</v>
      </c>
      <c r="L4345" s="359" t="s">
        <v>1392</v>
      </c>
      <c r="M4345" s="368">
        <v>2009</v>
      </c>
      <c r="N4345" s="205">
        <v>41757</v>
      </c>
      <c r="O4345" s="203"/>
      <c r="P4345" t="str">
        <f t="shared" si="67"/>
        <v>Sunrise River (Lower St. Croix) WRAPS 2009-Hay Creek-(07030005-545)-E. coli</v>
      </c>
    </row>
    <row r="4346" spans="1:16" ht="27.95" hidden="1" customHeight="1" x14ac:dyDescent="0.25">
      <c r="A4346" s="203" t="s">
        <v>2153</v>
      </c>
      <c r="B4346" s="202" t="s">
        <v>535</v>
      </c>
      <c r="C4346" s="203" t="s">
        <v>1789</v>
      </c>
      <c r="D4346" s="202" t="s">
        <v>2156</v>
      </c>
      <c r="E4346" s="202" t="s">
        <v>2157</v>
      </c>
      <c r="F4346" s="202" t="s">
        <v>505</v>
      </c>
      <c r="G4346" s="253">
        <v>0.13</v>
      </c>
      <c r="H4346" s="361" t="s">
        <v>1400</v>
      </c>
      <c r="I4346" s="359" t="s">
        <v>1385</v>
      </c>
      <c r="J4346" s="358">
        <v>0.67</v>
      </c>
      <c r="K4346" s="359" t="s">
        <v>1391</v>
      </c>
      <c r="L4346" s="359" t="s">
        <v>1392</v>
      </c>
      <c r="M4346" s="368">
        <v>2009</v>
      </c>
      <c r="N4346" s="205">
        <v>41757</v>
      </c>
      <c r="O4346" s="203"/>
      <c r="P4346" t="str">
        <f t="shared" si="67"/>
        <v>Sunrise River (Lower St. Croix) WRAPS 2009-Hay Creek-(07030005-545)-E. coli</v>
      </c>
    </row>
    <row r="4347" spans="1:16" ht="27.95" hidden="1" customHeight="1" x14ac:dyDescent="0.25">
      <c r="A4347" s="203" t="s">
        <v>2158</v>
      </c>
      <c r="B4347" s="202" t="s">
        <v>636</v>
      </c>
      <c r="C4347" s="203" t="s">
        <v>1556</v>
      </c>
      <c r="D4347" s="202" t="s">
        <v>641</v>
      </c>
      <c r="E4347" s="202" t="s">
        <v>1557</v>
      </c>
      <c r="F4347" s="202" t="s">
        <v>475</v>
      </c>
      <c r="G4347" s="253">
        <v>42.2</v>
      </c>
      <c r="H4347" s="361" t="s">
        <v>1414</v>
      </c>
      <c r="I4347" s="359" t="s">
        <v>1407</v>
      </c>
      <c r="J4347" s="358">
        <v>0.3</v>
      </c>
      <c r="K4347" s="359" t="s">
        <v>1113</v>
      </c>
      <c r="L4347" s="359" t="s">
        <v>1392</v>
      </c>
      <c r="M4347" s="368">
        <v>1988</v>
      </c>
      <c r="N4347" s="207" t="s">
        <v>1558</v>
      </c>
      <c r="O4347" s="203"/>
      <c r="P4347" t="str">
        <f t="shared" si="67"/>
        <v>Lower Minnesota River - Dissolved Oxygen-Minnesota River-(07020012-505)-TP</v>
      </c>
    </row>
    <row r="4348" spans="1:16" ht="27.95" hidden="1" customHeight="1" x14ac:dyDescent="0.25">
      <c r="A4348" s="203" t="s">
        <v>2158</v>
      </c>
      <c r="B4348" s="202" t="s">
        <v>636</v>
      </c>
      <c r="C4348" s="203" t="s">
        <v>1568</v>
      </c>
      <c r="D4348" s="202" t="s">
        <v>1569</v>
      </c>
      <c r="E4348" s="202" t="s">
        <v>1557</v>
      </c>
      <c r="F4348" s="202" t="s">
        <v>475</v>
      </c>
      <c r="G4348" s="253">
        <v>108</v>
      </c>
      <c r="H4348" s="361" t="s">
        <v>1400</v>
      </c>
      <c r="I4348" s="359" t="s">
        <v>1379</v>
      </c>
      <c r="J4348" s="274">
        <v>0.38</v>
      </c>
      <c r="K4348" s="359" t="s">
        <v>1391</v>
      </c>
      <c r="L4348" s="359" t="s">
        <v>1392</v>
      </c>
      <c r="M4348" s="368">
        <v>2010</v>
      </c>
      <c r="N4348" s="205">
        <v>43627</v>
      </c>
      <c r="O4348" s="203" t="s">
        <v>1537</v>
      </c>
      <c r="P4348" t="str">
        <f t="shared" si="67"/>
        <v>MN River E. Coli TMDL-Minnesota River-(07020007-723)-E. coli</v>
      </c>
    </row>
    <row r="4349" spans="1:16" ht="27.95" hidden="1" customHeight="1" x14ac:dyDescent="0.25">
      <c r="A4349" s="203" t="s">
        <v>2158</v>
      </c>
      <c r="B4349" s="202" t="s">
        <v>636</v>
      </c>
      <c r="C4349" s="203" t="s">
        <v>1568</v>
      </c>
      <c r="D4349" s="202" t="s">
        <v>1569</v>
      </c>
      <c r="E4349" s="202" t="s">
        <v>1557</v>
      </c>
      <c r="F4349" s="202" t="s">
        <v>475</v>
      </c>
      <c r="G4349" s="253">
        <v>21</v>
      </c>
      <c r="H4349" s="361" t="s">
        <v>1400</v>
      </c>
      <c r="I4349" s="359" t="s">
        <v>1382</v>
      </c>
      <c r="J4349" s="274">
        <v>0.38</v>
      </c>
      <c r="K4349" s="359" t="s">
        <v>1391</v>
      </c>
      <c r="L4349" s="359" t="s">
        <v>1392</v>
      </c>
      <c r="M4349" s="368">
        <v>2010</v>
      </c>
      <c r="N4349" s="205">
        <v>43627</v>
      </c>
      <c r="O4349" s="203" t="s">
        <v>1537</v>
      </c>
      <c r="P4349" t="str">
        <f t="shared" si="67"/>
        <v>MN River E. Coli TMDL-Minnesota River-(07020007-723)-E. coli</v>
      </c>
    </row>
    <row r="4350" spans="1:16" ht="27.95" hidden="1" customHeight="1" x14ac:dyDescent="0.25">
      <c r="A4350" s="203" t="s">
        <v>2158</v>
      </c>
      <c r="B4350" s="202" t="s">
        <v>636</v>
      </c>
      <c r="C4350" s="203" t="s">
        <v>1568</v>
      </c>
      <c r="D4350" s="202" t="s">
        <v>1569</v>
      </c>
      <c r="E4350" s="202" t="s">
        <v>1557</v>
      </c>
      <c r="F4350" s="202" t="s">
        <v>475</v>
      </c>
      <c r="G4350" s="253">
        <v>3.6</v>
      </c>
      <c r="H4350" s="361" t="s">
        <v>1400</v>
      </c>
      <c r="I4350" s="359" t="s">
        <v>1383</v>
      </c>
      <c r="J4350" s="274">
        <v>0.38</v>
      </c>
      <c r="K4350" s="359" t="s">
        <v>1391</v>
      </c>
      <c r="L4350" s="359" t="s">
        <v>1392</v>
      </c>
      <c r="M4350" s="368">
        <v>2010</v>
      </c>
      <c r="N4350" s="205">
        <v>43627</v>
      </c>
      <c r="O4350" s="203" t="s">
        <v>1537</v>
      </c>
      <c r="P4350" t="str">
        <f t="shared" si="67"/>
        <v>MN River E. Coli TMDL-Minnesota River-(07020007-723)-E. coli</v>
      </c>
    </row>
    <row r="4351" spans="1:16" ht="27.95" hidden="1" customHeight="1" x14ac:dyDescent="0.25">
      <c r="A4351" s="203" t="s">
        <v>2158</v>
      </c>
      <c r="B4351" s="202" t="s">
        <v>636</v>
      </c>
      <c r="C4351" s="203" t="s">
        <v>1568</v>
      </c>
      <c r="D4351" s="202" t="s">
        <v>1569</v>
      </c>
      <c r="E4351" s="202" t="s">
        <v>1557</v>
      </c>
      <c r="F4351" s="202" t="s">
        <v>475</v>
      </c>
      <c r="G4351" s="253">
        <v>0.45</v>
      </c>
      <c r="H4351" s="361" t="s">
        <v>1400</v>
      </c>
      <c r="I4351" s="359" t="s">
        <v>1384</v>
      </c>
      <c r="J4351" s="274">
        <v>0.38</v>
      </c>
      <c r="K4351" s="359" t="s">
        <v>1391</v>
      </c>
      <c r="L4351" s="359" t="s">
        <v>1392</v>
      </c>
      <c r="M4351" s="368">
        <v>2010</v>
      </c>
      <c r="N4351" s="205">
        <v>43627</v>
      </c>
      <c r="O4351" s="203" t="s">
        <v>1537</v>
      </c>
      <c r="P4351" t="str">
        <f t="shared" si="67"/>
        <v>MN River E. Coli TMDL-Minnesota River-(07020007-723)-E. coli</v>
      </c>
    </row>
    <row r="4352" spans="1:16" ht="27.95" hidden="1" customHeight="1" x14ac:dyDescent="0.25">
      <c r="A4352" s="203" t="s">
        <v>2158</v>
      </c>
      <c r="B4352" s="202" t="s">
        <v>636</v>
      </c>
      <c r="C4352" s="203" t="s">
        <v>1568</v>
      </c>
      <c r="D4352" s="202" t="s">
        <v>1569</v>
      </c>
      <c r="E4352" s="202" t="s">
        <v>1557</v>
      </c>
      <c r="F4352" s="202" t="s">
        <v>475</v>
      </c>
      <c r="G4352" s="253">
        <v>1</v>
      </c>
      <c r="H4352" s="361" t="s">
        <v>1400</v>
      </c>
      <c r="I4352" s="359" t="s">
        <v>1385</v>
      </c>
      <c r="J4352" s="274">
        <v>0.38</v>
      </c>
      <c r="K4352" s="359" t="s">
        <v>1391</v>
      </c>
      <c r="L4352" s="359" t="s">
        <v>1392</v>
      </c>
      <c r="M4352" s="368">
        <v>2010</v>
      </c>
      <c r="N4352" s="205">
        <v>43627</v>
      </c>
      <c r="O4352" s="203" t="s">
        <v>1537</v>
      </c>
      <c r="P4352" t="str">
        <f t="shared" si="67"/>
        <v>MN River E. Coli TMDL-Minnesota River-(07020007-723)-E. coli</v>
      </c>
    </row>
    <row r="4353" spans="1:16" ht="27.95" hidden="1" customHeight="1" x14ac:dyDescent="0.25">
      <c r="A4353" s="213" t="s">
        <v>2158</v>
      </c>
      <c r="B4353" s="202" t="s">
        <v>636</v>
      </c>
      <c r="C4353" s="203" t="s">
        <v>1403</v>
      </c>
      <c r="D4353" s="202" t="s">
        <v>1404</v>
      </c>
      <c r="E4353" s="202" t="s">
        <v>1405</v>
      </c>
      <c r="F4353" s="202" t="s">
        <v>475</v>
      </c>
      <c r="G4353" s="253">
        <v>154</v>
      </c>
      <c r="H4353" s="361" t="s">
        <v>1406</v>
      </c>
      <c r="I4353" s="359" t="s">
        <v>1407</v>
      </c>
      <c r="J4353" s="359" t="s">
        <v>1380</v>
      </c>
      <c r="K4353" s="359" t="s">
        <v>22</v>
      </c>
      <c r="L4353" s="359" t="s">
        <v>1408</v>
      </c>
      <c r="M4353" s="368" t="s">
        <v>1407</v>
      </c>
      <c r="N4353" s="205">
        <v>42486</v>
      </c>
      <c r="O4353" s="203"/>
      <c r="P4353" t="str">
        <f t="shared" si="67"/>
        <v>South Metro Mississippi TSS TMDL-Mississippi River-(07040001-531)-TSS</v>
      </c>
    </row>
    <row r="4354" spans="1:16" ht="27.95" hidden="1" customHeight="1" x14ac:dyDescent="0.25">
      <c r="A4354" s="203" t="s">
        <v>2159</v>
      </c>
      <c r="B4354" s="202" t="s">
        <v>2405</v>
      </c>
      <c r="C4354" s="203" t="s">
        <v>1434</v>
      </c>
      <c r="D4354" s="202" t="s">
        <v>1441</v>
      </c>
      <c r="E4354" s="202" t="s">
        <v>1442</v>
      </c>
      <c r="F4354" s="202" t="s">
        <v>475</v>
      </c>
      <c r="G4354" s="253">
        <v>0.03</v>
      </c>
      <c r="H4354" s="361" t="s">
        <v>1414</v>
      </c>
      <c r="I4354" s="359" t="s">
        <v>1407</v>
      </c>
      <c r="J4354" s="358">
        <v>0</v>
      </c>
      <c r="K4354" s="359" t="s">
        <v>1113</v>
      </c>
      <c r="L4354" s="359" t="s">
        <v>1392</v>
      </c>
      <c r="M4354" s="368">
        <v>2003</v>
      </c>
      <c r="N4354" s="205">
        <v>41544</v>
      </c>
      <c r="O4354" s="203"/>
      <c r="P4354" t="str">
        <f t="shared" si="67"/>
        <v>Lino Lakes Chain (Metro)-Reshanau-(02-0009-00)-TP</v>
      </c>
    </row>
    <row r="4355" spans="1:16" ht="27.95" hidden="1" customHeight="1" x14ac:dyDescent="0.25">
      <c r="A4355" s="203" t="s">
        <v>2159</v>
      </c>
      <c r="B4355" s="202" t="s">
        <v>2405</v>
      </c>
      <c r="C4355" s="203" t="s">
        <v>1403</v>
      </c>
      <c r="D4355" s="202" t="s">
        <v>1404</v>
      </c>
      <c r="E4355" s="202" t="s">
        <v>1405</v>
      </c>
      <c r="F4355" s="202" t="s">
        <v>475</v>
      </c>
      <c r="G4355" s="253">
        <v>154</v>
      </c>
      <c r="H4355" s="361" t="s">
        <v>1406</v>
      </c>
      <c r="I4355" s="359" t="s">
        <v>1407</v>
      </c>
      <c r="J4355" s="208">
        <v>0</v>
      </c>
      <c r="K4355" s="359" t="s">
        <v>22</v>
      </c>
      <c r="L4355" s="359" t="s">
        <v>1408</v>
      </c>
      <c r="M4355" s="368" t="s">
        <v>1407</v>
      </c>
      <c r="N4355" s="205">
        <v>42486</v>
      </c>
      <c r="O4355" s="203"/>
      <c r="P4355" t="str">
        <f t="shared" ref="P4355:P4418" si="68">CONCATENATE(C4355, "-", E4355, "-","(", D4355,")", "-",K4355)</f>
        <v>South Metro Mississippi TSS TMDL-Mississippi River-(07040001-531)-TSS</v>
      </c>
    </row>
    <row r="4356" spans="1:16" ht="27.95" hidden="1" customHeight="1" x14ac:dyDescent="0.25">
      <c r="A4356" s="203" t="s">
        <v>2159</v>
      </c>
      <c r="B4356" s="202" t="s">
        <v>2405</v>
      </c>
      <c r="C4356" s="203" t="s">
        <v>1461</v>
      </c>
      <c r="D4356" s="202" t="s">
        <v>1462</v>
      </c>
      <c r="E4356" s="202" t="s">
        <v>1463</v>
      </c>
      <c r="F4356" s="202" t="s">
        <v>475</v>
      </c>
      <c r="G4356" s="254">
        <v>21534261</v>
      </c>
      <c r="H4356" s="361" t="s">
        <v>1433</v>
      </c>
      <c r="I4356" s="359" t="s">
        <v>1407</v>
      </c>
      <c r="J4356" s="359" t="s">
        <v>1380</v>
      </c>
      <c r="K4356" s="359" t="s">
        <v>8</v>
      </c>
      <c r="L4356" s="359" t="s">
        <v>1408</v>
      </c>
      <c r="M4356" s="368" t="s">
        <v>1407</v>
      </c>
      <c r="N4356" s="205">
        <v>42530</v>
      </c>
      <c r="O4356" s="203"/>
      <c r="P4356" t="str">
        <f t="shared" si="68"/>
        <v>Twin Cities Metro Area Chloride TMDL and Management Plan-South Long-(62-0067-02)-Chloride</v>
      </c>
    </row>
    <row r="4357" spans="1:16" ht="27.95" hidden="1" customHeight="1" x14ac:dyDescent="0.25">
      <c r="A4357" s="203" t="s">
        <v>2159</v>
      </c>
      <c r="B4357" s="202" t="s">
        <v>2405</v>
      </c>
      <c r="C4357" s="203" t="s">
        <v>1461</v>
      </c>
      <c r="D4357" s="202" t="s">
        <v>1462</v>
      </c>
      <c r="E4357" s="202" t="s">
        <v>1463</v>
      </c>
      <c r="F4357" s="202" t="s">
        <v>475</v>
      </c>
      <c r="G4357" s="254">
        <v>58998</v>
      </c>
      <c r="H4357" s="361" t="s">
        <v>1414</v>
      </c>
      <c r="I4357" s="359" t="s">
        <v>1407</v>
      </c>
      <c r="J4357" s="359" t="s">
        <v>1380</v>
      </c>
      <c r="K4357" s="359" t="s">
        <v>8</v>
      </c>
      <c r="L4357" s="359" t="s">
        <v>1392</v>
      </c>
      <c r="M4357" s="368" t="s">
        <v>1407</v>
      </c>
      <c r="N4357" s="205">
        <v>42530</v>
      </c>
      <c r="O4357" s="203"/>
      <c r="P4357" t="str">
        <f t="shared" si="68"/>
        <v>Twin Cities Metro Area Chloride TMDL and Management Plan-South Long-(62-0067-02)-Chloride</v>
      </c>
    </row>
    <row r="4358" spans="1:16" ht="27.95" hidden="1" customHeight="1" x14ac:dyDescent="0.25">
      <c r="A4358" s="203" t="s">
        <v>2159</v>
      </c>
      <c r="B4358" s="202" t="s">
        <v>2405</v>
      </c>
      <c r="C4358" s="203" t="s">
        <v>1397</v>
      </c>
      <c r="D4358" s="202" t="s">
        <v>1464</v>
      </c>
      <c r="E4358" s="202" t="s">
        <v>1465</v>
      </c>
      <c r="F4358" s="202" t="s">
        <v>475</v>
      </c>
      <c r="G4358" s="253">
        <v>396</v>
      </c>
      <c r="H4358" s="361" t="s">
        <v>1400</v>
      </c>
      <c r="I4358" s="359" t="s">
        <v>1379</v>
      </c>
      <c r="J4358" s="358">
        <v>0</v>
      </c>
      <c r="K4358" s="359" t="s">
        <v>1391</v>
      </c>
      <c r="L4358" s="359" t="s">
        <v>1392</v>
      </c>
      <c r="M4358" s="368">
        <v>2010</v>
      </c>
      <c r="N4358" s="207" t="s">
        <v>1401</v>
      </c>
      <c r="O4358" s="203"/>
      <c r="P4358" t="str">
        <f t="shared" si="68"/>
        <v>Upper Mississippi River Bacteria TMDL-Rice Creek-(07010206-584)-E. coli</v>
      </c>
    </row>
    <row r="4359" spans="1:16" ht="27.95" hidden="1" customHeight="1" x14ac:dyDescent="0.25">
      <c r="A4359" s="203" t="s">
        <v>2159</v>
      </c>
      <c r="B4359" s="202" t="s">
        <v>2405</v>
      </c>
      <c r="C4359" s="203" t="s">
        <v>1397</v>
      </c>
      <c r="D4359" s="202" t="s">
        <v>1464</v>
      </c>
      <c r="E4359" s="202" t="s">
        <v>1465</v>
      </c>
      <c r="F4359" s="202" t="s">
        <v>475</v>
      </c>
      <c r="G4359" s="253">
        <v>96.8</v>
      </c>
      <c r="H4359" s="361" t="s">
        <v>1400</v>
      </c>
      <c r="I4359" s="359" t="s">
        <v>1382</v>
      </c>
      <c r="J4359" s="210">
        <v>4.8000000000000001E-2</v>
      </c>
      <c r="K4359" s="359" t="s">
        <v>1391</v>
      </c>
      <c r="L4359" s="359" t="s">
        <v>1392</v>
      </c>
      <c r="M4359" s="368">
        <v>2010</v>
      </c>
      <c r="N4359" s="207" t="s">
        <v>1401</v>
      </c>
      <c r="O4359" s="203"/>
      <c r="P4359" t="str">
        <f t="shared" si="68"/>
        <v>Upper Mississippi River Bacteria TMDL-Rice Creek-(07010206-584)-E. coli</v>
      </c>
    </row>
    <row r="4360" spans="1:16" ht="27.95" hidden="1" customHeight="1" x14ac:dyDescent="0.25">
      <c r="A4360" s="203" t="s">
        <v>2159</v>
      </c>
      <c r="B4360" s="202" t="s">
        <v>2405</v>
      </c>
      <c r="C4360" s="203" t="s">
        <v>1397</v>
      </c>
      <c r="D4360" s="202" t="s">
        <v>1464</v>
      </c>
      <c r="E4360" s="202" t="s">
        <v>1465</v>
      </c>
      <c r="F4360" s="202" t="s">
        <v>475</v>
      </c>
      <c r="G4360" s="253">
        <v>23.6</v>
      </c>
      <c r="H4360" s="361" t="s">
        <v>1400</v>
      </c>
      <c r="I4360" s="359" t="s">
        <v>1383</v>
      </c>
      <c r="J4360" s="358">
        <v>0.44</v>
      </c>
      <c r="K4360" s="359" t="s">
        <v>1391</v>
      </c>
      <c r="L4360" s="359" t="s">
        <v>1392</v>
      </c>
      <c r="M4360" s="368">
        <v>2010</v>
      </c>
      <c r="N4360" s="207" t="s">
        <v>1401</v>
      </c>
      <c r="O4360" s="203"/>
      <c r="P4360" t="str">
        <f t="shared" si="68"/>
        <v>Upper Mississippi River Bacteria TMDL-Rice Creek-(07010206-584)-E. coli</v>
      </c>
    </row>
    <row r="4361" spans="1:16" ht="27.95" hidden="1" customHeight="1" x14ac:dyDescent="0.25">
      <c r="A4361" s="203" t="s">
        <v>2159</v>
      </c>
      <c r="B4361" s="202" t="s">
        <v>2405</v>
      </c>
      <c r="C4361" s="203" t="s">
        <v>1397</v>
      </c>
      <c r="D4361" s="202" t="s">
        <v>1464</v>
      </c>
      <c r="E4361" s="202" t="s">
        <v>1465</v>
      </c>
      <c r="F4361" s="202" t="s">
        <v>475</v>
      </c>
      <c r="G4361" s="253">
        <v>4.93</v>
      </c>
      <c r="H4361" s="361" t="s">
        <v>1400</v>
      </c>
      <c r="I4361" s="359" t="s">
        <v>1384</v>
      </c>
      <c r="J4361" s="359" t="s">
        <v>1402</v>
      </c>
      <c r="K4361" s="359" t="s">
        <v>1391</v>
      </c>
      <c r="L4361" s="359" t="s">
        <v>1392</v>
      </c>
      <c r="M4361" s="368">
        <v>2010</v>
      </c>
      <c r="N4361" s="207" t="s">
        <v>1401</v>
      </c>
      <c r="O4361" s="203"/>
      <c r="P4361" t="str">
        <f t="shared" si="68"/>
        <v>Upper Mississippi River Bacteria TMDL-Rice Creek-(07010206-584)-E. coli</v>
      </c>
    </row>
    <row r="4362" spans="1:16" ht="27.95" hidden="1" customHeight="1" x14ac:dyDescent="0.25">
      <c r="A4362" s="203" t="s">
        <v>2159</v>
      </c>
      <c r="B4362" s="202" t="s">
        <v>2405</v>
      </c>
      <c r="C4362" s="203" t="s">
        <v>1397</v>
      </c>
      <c r="D4362" s="202" t="s">
        <v>1464</v>
      </c>
      <c r="E4362" s="202" t="s">
        <v>1465</v>
      </c>
      <c r="F4362" s="202" t="s">
        <v>475</v>
      </c>
      <c r="G4362" s="253">
        <v>1.75</v>
      </c>
      <c r="H4362" s="361" t="s">
        <v>1400</v>
      </c>
      <c r="I4362" s="359" t="s">
        <v>1385</v>
      </c>
      <c r="J4362" s="359" t="s">
        <v>1402</v>
      </c>
      <c r="K4362" s="359" t="s">
        <v>1391</v>
      </c>
      <c r="L4362" s="359" t="s">
        <v>1392</v>
      </c>
      <c r="M4362" s="368">
        <v>2010</v>
      </c>
      <c r="N4362" s="207" t="s">
        <v>1401</v>
      </c>
      <c r="O4362" s="203"/>
      <c r="P4362" t="str">
        <f t="shared" si="68"/>
        <v>Upper Mississippi River Bacteria TMDL-Rice Creek-(07010206-584)-E. coli</v>
      </c>
    </row>
    <row r="4363" spans="1:16" ht="27.95" hidden="1" customHeight="1" x14ac:dyDescent="0.25">
      <c r="A4363" s="203" t="s">
        <v>2159</v>
      </c>
      <c r="B4363" s="202" t="s">
        <v>2405</v>
      </c>
      <c r="C4363" s="203" t="s">
        <v>1466</v>
      </c>
      <c r="D4363" s="202" t="s">
        <v>2160</v>
      </c>
      <c r="E4363" s="202" t="s">
        <v>2161</v>
      </c>
      <c r="F4363" s="202" t="s">
        <v>505</v>
      </c>
      <c r="G4363" s="253">
        <v>14.7</v>
      </c>
      <c r="H4363" s="361" t="s">
        <v>1433</v>
      </c>
      <c r="I4363" s="359" t="s">
        <v>1407</v>
      </c>
      <c r="J4363" s="358">
        <v>0</v>
      </c>
      <c r="K4363" s="359" t="s">
        <v>1113</v>
      </c>
      <c r="L4363" s="359" t="s">
        <v>1408</v>
      </c>
      <c r="M4363" s="368">
        <v>2007</v>
      </c>
      <c r="N4363" s="205">
        <v>41732</v>
      </c>
      <c r="O4363" s="203"/>
      <c r="P4363" t="str">
        <f t="shared" si="68"/>
        <v>Vadnais Lake Area WMO-Gilfillan-(62-0027-00)-TP</v>
      </c>
    </row>
    <row r="4364" spans="1:16" ht="27.95" hidden="1" customHeight="1" x14ac:dyDescent="0.25">
      <c r="A4364" s="203" t="s">
        <v>2159</v>
      </c>
      <c r="B4364" s="202" t="s">
        <v>2405</v>
      </c>
      <c r="C4364" s="203" t="s">
        <v>1466</v>
      </c>
      <c r="D4364" s="202" t="s">
        <v>2160</v>
      </c>
      <c r="E4364" s="202" t="s">
        <v>2161</v>
      </c>
      <c r="F4364" s="202" t="s">
        <v>505</v>
      </c>
      <c r="G4364" s="253">
        <v>4.1000000000000002E-2</v>
      </c>
      <c r="H4364" s="361" t="s">
        <v>1414</v>
      </c>
      <c r="I4364" s="359" t="s">
        <v>1407</v>
      </c>
      <c r="J4364" s="358">
        <v>0</v>
      </c>
      <c r="K4364" s="359" t="s">
        <v>1113</v>
      </c>
      <c r="L4364" s="359" t="s">
        <v>1392</v>
      </c>
      <c r="M4364" s="368">
        <v>2007</v>
      </c>
      <c r="N4364" s="205">
        <v>41732</v>
      </c>
      <c r="O4364" s="203"/>
      <c r="P4364" t="str">
        <f t="shared" si="68"/>
        <v>Vadnais Lake Area WMO-Gilfillan-(62-0027-00)-TP</v>
      </c>
    </row>
    <row r="4365" spans="1:16" ht="27.95" hidden="1" customHeight="1" x14ac:dyDescent="0.25">
      <c r="A4365" s="203" t="s">
        <v>2159</v>
      </c>
      <c r="B4365" s="202" t="s">
        <v>2405</v>
      </c>
      <c r="C4365" s="203" t="s">
        <v>1466</v>
      </c>
      <c r="D4365" s="202" t="s">
        <v>1467</v>
      </c>
      <c r="E4365" s="202" t="s">
        <v>1468</v>
      </c>
      <c r="F4365" s="202" t="s">
        <v>505</v>
      </c>
      <c r="G4365" s="253">
        <v>26.4</v>
      </c>
      <c r="H4365" s="361" t="s">
        <v>1433</v>
      </c>
      <c r="I4365" s="359" t="s">
        <v>1407</v>
      </c>
      <c r="J4365" s="358">
        <v>0.76</v>
      </c>
      <c r="K4365" s="359" t="s">
        <v>1113</v>
      </c>
      <c r="L4365" s="359" t="s">
        <v>1408</v>
      </c>
      <c r="M4365" s="368">
        <v>2007</v>
      </c>
      <c r="N4365" s="205">
        <v>41732</v>
      </c>
      <c r="O4365" s="203"/>
      <c r="P4365" t="str">
        <f t="shared" si="68"/>
        <v>Vadnais Lake Area WMO-Wilkinson-(62-0043-00)-TP</v>
      </c>
    </row>
    <row r="4366" spans="1:16" ht="27.95" hidden="1" customHeight="1" x14ac:dyDescent="0.25">
      <c r="A4366" s="203" t="s">
        <v>2159</v>
      </c>
      <c r="B4366" s="202" t="s">
        <v>2405</v>
      </c>
      <c r="C4366" s="203" t="s">
        <v>1466</v>
      </c>
      <c r="D4366" s="202" t="s">
        <v>1467</v>
      </c>
      <c r="E4366" s="202" t="s">
        <v>1468</v>
      </c>
      <c r="F4366" s="202" t="s">
        <v>505</v>
      </c>
      <c r="G4366" s="253">
        <v>7.1999999999999995E-2</v>
      </c>
      <c r="H4366" s="361" t="s">
        <v>1414</v>
      </c>
      <c r="I4366" s="359" t="s">
        <v>1407</v>
      </c>
      <c r="J4366" s="358">
        <v>0.76</v>
      </c>
      <c r="K4366" s="359" t="s">
        <v>1113</v>
      </c>
      <c r="L4366" s="359" t="s">
        <v>1392</v>
      </c>
      <c r="M4366" s="368">
        <v>2007</v>
      </c>
      <c r="N4366" s="205">
        <v>41732</v>
      </c>
      <c r="O4366" s="203"/>
      <c r="P4366" t="str">
        <f t="shared" si="68"/>
        <v>Vadnais Lake Area WMO-Wilkinson-(62-0043-00)-TP</v>
      </c>
    </row>
    <row r="4367" spans="1:16" ht="27.95" hidden="1" customHeight="1" x14ac:dyDescent="0.25">
      <c r="A4367" s="203" t="s">
        <v>2162</v>
      </c>
      <c r="B4367" s="202" t="s">
        <v>700</v>
      </c>
      <c r="C4367" s="203" t="s">
        <v>135</v>
      </c>
      <c r="D4367" s="202" t="s">
        <v>1861</v>
      </c>
      <c r="E4367" s="202" t="s">
        <v>1862</v>
      </c>
      <c r="F4367" s="202" t="s">
        <v>505</v>
      </c>
      <c r="G4367" s="253">
        <v>306</v>
      </c>
      <c r="H4367" s="361" t="s">
        <v>1433</v>
      </c>
      <c r="I4367" s="359" t="s">
        <v>1407</v>
      </c>
      <c r="J4367" s="358">
        <v>0.2482</v>
      </c>
      <c r="K4367" s="359" t="s">
        <v>1113</v>
      </c>
      <c r="L4367" s="359" t="s">
        <v>1408</v>
      </c>
      <c r="M4367" s="368">
        <v>2001</v>
      </c>
      <c r="N4367" s="205">
        <v>40260</v>
      </c>
      <c r="O4367" s="203"/>
      <c r="P4367" t="str">
        <f t="shared" si="68"/>
        <v>Kohlman Lake TMDL-Kohlman-(62-0006-00)-TP</v>
      </c>
    </row>
    <row r="4368" spans="1:16" ht="27.95" hidden="1" customHeight="1" x14ac:dyDescent="0.25">
      <c r="A4368" s="203" t="s">
        <v>2162</v>
      </c>
      <c r="B4368" s="202" t="s">
        <v>700</v>
      </c>
      <c r="C4368" s="203" t="s">
        <v>135</v>
      </c>
      <c r="D4368" s="202" t="s">
        <v>1861</v>
      </c>
      <c r="E4368" s="202" t="s">
        <v>1862</v>
      </c>
      <c r="F4368" s="202" t="s">
        <v>505</v>
      </c>
      <c r="G4368" s="253">
        <v>2.5099999999999998</v>
      </c>
      <c r="H4368" s="361" t="s">
        <v>1414</v>
      </c>
      <c r="I4368" s="359" t="s">
        <v>1407</v>
      </c>
      <c r="J4368" s="358">
        <v>0.2482</v>
      </c>
      <c r="K4368" s="359" t="s">
        <v>1113</v>
      </c>
      <c r="L4368" s="359" t="s">
        <v>1392</v>
      </c>
      <c r="M4368" s="368">
        <v>2001</v>
      </c>
      <c r="N4368" s="205">
        <v>40260</v>
      </c>
      <c r="O4368" s="203"/>
      <c r="P4368" t="str">
        <f t="shared" si="68"/>
        <v>Kohlman Lake TMDL-Kohlman-(62-0006-00)-TP</v>
      </c>
    </row>
    <row r="4369" spans="1:16" ht="27.95" hidden="1" customHeight="1" x14ac:dyDescent="0.25">
      <c r="A4369" s="203" t="s">
        <v>2162</v>
      </c>
      <c r="B4369" s="202" t="s">
        <v>700</v>
      </c>
      <c r="C4369" s="203" t="s">
        <v>1518</v>
      </c>
      <c r="D4369" s="202" t="s">
        <v>1519</v>
      </c>
      <c r="E4369" s="202" t="s">
        <v>1520</v>
      </c>
      <c r="F4369" s="202" t="s">
        <v>475</v>
      </c>
      <c r="G4369" s="253">
        <v>0.19</v>
      </c>
      <c r="H4369" s="361" t="s">
        <v>1406</v>
      </c>
      <c r="I4369" s="359" t="s">
        <v>1407</v>
      </c>
      <c r="J4369" s="358">
        <v>0.34</v>
      </c>
      <c r="K4369" s="359" t="s">
        <v>1113</v>
      </c>
      <c r="L4369" s="359" t="s">
        <v>1408</v>
      </c>
      <c r="M4369" s="368">
        <v>1992</v>
      </c>
      <c r="N4369" s="207" t="s">
        <v>1521</v>
      </c>
      <c r="O4369" s="203"/>
      <c r="P4369" t="str">
        <f t="shared" si="68"/>
        <v>Lake St. Croix Excess Nutrient TMDL-St. Croix-(82-0001-00)-TP</v>
      </c>
    </row>
    <row r="4370" spans="1:16" ht="27.95" hidden="1" customHeight="1" x14ac:dyDescent="0.25">
      <c r="A4370" s="203" t="s">
        <v>2162</v>
      </c>
      <c r="B4370" s="202" t="s">
        <v>700</v>
      </c>
      <c r="C4370" s="203" t="s">
        <v>2063</v>
      </c>
      <c r="D4370" s="202" t="s">
        <v>2064</v>
      </c>
      <c r="E4370" s="202" t="s">
        <v>2065</v>
      </c>
      <c r="F4370" s="202" t="s">
        <v>475</v>
      </c>
      <c r="G4370" s="253">
        <v>93.1</v>
      </c>
      <c r="H4370" s="361" t="s">
        <v>1448</v>
      </c>
      <c r="I4370" s="359" t="s">
        <v>1407</v>
      </c>
      <c r="J4370" s="358">
        <v>0.26169999999999999</v>
      </c>
      <c r="K4370" s="361" t="s">
        <v>1113</v>
      </c>
      <c r="L4370" s="359" t="s">
        <v>1408</v>
      </c>
      <c r="M4370" s="368">
        <v>2004</v>
      </c>
      <c r="N4370" s="205">
        <v>43007</v>
      </c>
      <c r="O4370" s="203" t="s">
        <v>1811</v>
      </c>
      <c r="P4370" t="str">
        <f t="shared" si="68"/>
        <v>Ramsey-Washington WD WRAPS 2010-Wakefield-(62-0011-00)-TP</v>
      </c>
    </row>
    <row r="4371" spans="1:16" ht="27.95" hidden="1" customHeight="1" x14ac:dyDescent="0.25">
      <c r="A4371" s="203" t="s">
        <v>2162</v>
      </c>
      <c r="B4371" s="202" t="s">
        <v>700</v>
      </c>
      <c r="C4371" s="203" t="s">
        <v>2063</v>
      </c>
      <c r="D4371" s="202" t="s">
        <v>2064</v>
      </c>
      <c r="E4371" s="202" t="s">
        <v>2065</v>
      </c>
      <c r="F4371" s="202" t="s">
        <v>475</v>
      </c>
      <c r="G4371" s="253">
        <v>0.76290000000000002</v>
      </c>
      <c r="H4371" s="361" t="s">
        <v>1450</v>
      </c>
      <c r="I4371" s="359" t="s">
        <v>1407</v>
      </c>
      <c r="J4371" s="358">
        <v>0.26179999999999998</v>
      </c>
      <c r="K4371" s="361" t="s">
        <v>1113</v>
      </c>
      <c r="L4371" s="359" t="s">
        <v>1392</v>
      </c>
      <c r="M4371" s="368">
        <v>2004</v>
      </c>
      <c r="N4371" s="205">
        <v>43007</v>
      </c>
      <c r="O4371" s="203" t="s">
        <v>1811</v>
      </c>
      <c r="P4371" t="str">
        <f t="shared" si="68"/>
        <v>Ramsey-Washington WD WRAPS 2010-Wakefield-(62-0011-00)-TP</v>
      </c>
    </row>
    <row r="4372" spans="1:16" ht="27.95" hidden="1" customHeight="1" x14ac:dyDescent="0.25">
      <c r="A4372" s="203" t="s">
        <v>2162</v>
      </c>
      <c r="B4372" s="202" t="s">
        <v>700</v>
      </c>
      <c r="C4372" s="203" t="s">
        <v>1403</v>
      </c>
      <c r="D4372" s="202" t="s">
        <v>1404</v>
      </c>
      <c r="E4372" s="202" t="s">
        <v>1405</v>
      </c>
      <c r="F4372" s="202" t="s">
        <v>475</v>
      </c>
      <c r="G4372" s="253">
        <v>154</v>
      </c>
      <c r="H4372" s="361" t="s">
        <v>1406</v>
      </c>
      <c r="I4372" s="359" t="s">
        <v>1407</v>
      </c>
      <c r="J4372" s="208">
        <v>0</v>
      </c>
      <c r="K4372" s="359" t="s">
        <v>22</v>
      </c>
      <c r="L4372" s="359" t="s">
        <v>1408</v>
      </c>
      <c r="M4372" s="368" t="s">
        <v>1407</v>
      </c>
      <c r="N4372" s="205">
        <v>42486</v>
      </c>
      <c r="O4372" s="203"/>
      <c r="P4372" t="str">
        <f t="shared" si="68"/>
        <v>South Metro Mississippi TSS TMDL-Mississippi River-(07040001-531)-TSS</v>
      </c>
    </row>
    <row r="4373" spans="1:16" ht="27.95" hidden="1" customHeight="1" x14ac:dyDescent="0.25">
      <c r="A4373" s="203" t="s">
        <v>2162</v>
      </c>
      <c r="B4373" s="202" t="s">
        <v>700</v>
      </c>
      <c r="C4373" s="203" t="s">
        <v>1461</v>
      </c>
      <c r="D4373" s="202" t="s">
        <v>1861</v>
      </c>
      <c r="E4373" s="202" t="s">
        <v>1862</v>
      </c>
      <c r="F4373" s="202" t="s">
        <v>475</v>
      </c>
      <c r="G4373" s="254">
        <v>3106733</v>
      </c>
      <c r="H4373" s="361" t="s">
        <v>1433</v>
      </c>
      <c r="I4373" s="359" t="s">
        <v>1407</v>
      </c>
      <c r="J4373" s="359" t="s">
        <v>1380</v>
      </c>
      <c r="K4373" s="359" t="s">
        <v>8</v>
      </c>
      <c r="L4373" s="359" t="s">
        <v>1408</v>
      </c>
      <c r="M4373" s="368" t="s">
        <v>1407</v>
      </c>
      <c r="N4373" s="205">
        <v>42530</v>
      </c>
      <c r="O4373" s="203"/>
      <c r="P4373" t="str">
        <f t="shared" si="68"/>
        <v>Twin Cities Metro Area Chloride TMDL and Management Plan-Kohlman-(62-0006-00)-Chloride</v>
      </c>
    </row>
    <row r="4374" spans="1:16" ht="27.95" hidden="1" customHeight="1" x14ac:dyDescent="0.25">
      <c r="A4374" s="203" t="s">
        <v>2162</v>
      </c>
      <c r="B4374" s="202" t="s">
        <v>700</v>
      </c>
      <c r="C4374" s="203" t="s">
        <v>1461</v>
      </c>
      <c r="D4374" s="202" t="s">
        <v>1861</v>
      </c>
      <c r="E4374" s="202" t="s">
        <v>1862</v>
      </c>
      <c r="F4374" s="202" t="s">
        <v>475</v>
      </c>
      <c r="G4374" s="254">
        <v>8512</v>
      </c>
      <c r="H4374" s="361" t="s">
        <v>1414</v>
      </c>
      <c r="I4374" s="359" t="s">
        <v>1407</v>
      </c>
      <c r="J4374" s="359" t="s">
        <v>1380</v>
      </c>
      <c r="K4374" s="359" t="s">
        <v>8</v>
      </c>
      <c r="L4374" s="359" t="s">
        <v>1392</v>
      </c>
      <c r="M4374" s="368" t="s">
        <v>1407</v>
      </c>
      <c r="N4374" s="205">
        <v>42530</v>
      </c>
      <c r="O4374" s="203"/>
      <c r="P4374" t="str">
        <f t="shared" si="68"/>
        <v>Twin Cities Metro Area Chloride TMDL and Management Plan-Kohlman-(62-0006-00)-Chloride</v>
      </c>
    </row>
    <row r="4375" spans="1:16" ht="27.95" hidden="1" customHeight="1" x14ac:dyDescent="0.25">
      <c r="A4375" s="203" t="s">
        <v>2163</v>
      </c>
      <c r="B4375" s="202" t="s">
        <v>789</v>
      </c>
      <c r="C4375" s="203" t="s">
        <v>1833</v>
      </c>
      <c r="D4375" s="202" t="s">
        <v>1834</v>
      </c>
      <c r="E4375" s="202" t="s">
        <v>1835</v>
      </c>
      <c r="F4375" s="202" t="s">
        <v>505</v>
      </c>
      <c r="G4375" s="253">
        <v>0.66</v>
      </c>
      <c r="H4375" s="361" t="s">
        <v>527</v>
      </c>
      <c r="I4375" s="359" t="s">
        <v>1407</v>
      </c>
      <c r="J4375" s="359" t="s">
        <v>1380</v>
      </c>
      <c r="K4375" s="361" t="s">
        <v>1113</v>
      </c>
      <c r="L4375" s="359" t="s">
        <v>1392</v>
      </c>
      <c r="M4375" s="368">
        <v>2003</v>
      </c>
      <c r="N4375" s="205">
        <v>42782</v>
      </c>
      <c r="O4375" s="203"/>
      <c r="P4375" t="str">
        <f t="shared" si="68"/>
        <v>Cannon River WRAPS 2011-Byllesby-(19-0006-00)-TP</v>
      </c>
    </row>
    <row r="4376" spans="1:16" ht="27.95" hidden="1" customHeight="1" x14ac:dyDescent="0.25">
      <c r="A4376" s="203" t="s">
        <v>2163</v>
      </c>
      <c r="B4376" s="202" t="s">
        <v>789</v>
      </c>
      <c r="C4376" s="203" t="s">
        <v>1833</v>
      </c>
      <c r="D4376" s="202" t="s">
        <v>1834</v>
      </c>
      <c r="E4376" s="202" t="s">
        <v>1835</v>
      </c>
      <c r="F4376" s="202" t="s">
        <v>505</v>
      </c>
      <c r="G4376" s="253">
        <v>1.31</v>
      </c>
      <c r="H4376" s="361" t="s">
        <v>527</v>
      </c>
      <c r="I4376" s="359" t="s">
        <v>1407</v>
      </c>
      <c r="J4376" s="359" t="s">
        <v>1380</v>
      </c>
      <c r="K4376" s="361" t="s">
        <v>1113</v>
      </c>
      <c r="L4376" s="359" t="s">
        <v>1392</v>
      </c>
      <c r="M4376" s="368">
        <v>2003</v>
      </c>
      <c r="N4376" s="205">
        <v>42782</v>
      </c>
      <c r="O4376" s="203"/>
      <c r="P4376" t="str">
        <f t="shared" si="68"/>
        <v>Cannon River WRAPS 2011-Byllesby-(19-0006-00)-TP</v>
      </c>
    </row>
    <row r="4377" spans="1:16" ht="27.95" hidden="1" customHeight="1" x14ac:dyDescent="0.25">
      <c r="A4377" s="203" t="s">
        <v>2163</v>
      </c>
      <c r="B4377" s="202" t="s">
        <v>789</v>
      </c>
      <c r="C4377" s="203" t="s">
        <v>1833</v>
      </c>
      <c r="D4377" s="202" t="s">
        <v>1834</v>
      </c>
      <c r="E4377" s="202" t="s">
        <v>1835</v>
      </c>
      <c r="F4377" s="202" t="s">
        <v>505</v>
      </c>
      <c r="G4377" s="253">
        <v>197.3</v>
      </c>
      <c r="H4377" s="361" t="s">
        <v>1456</v>
      </c>
      <c r="I4377" s="359" t="s">
        <v>1407</v>
      </c>
      <c r="J4377" s="359" t="s">
        <v>1380</v>
      </c>
      <c r="K4377" s="361" t="s">
        <v>1113</v>
      </c>
      <c r="L4377" s="359" t="s">
        <v>1408</v>
      </c>
      <c r="M4377" s="368">
        <v>2003</v>
      </c>
      <c r="N4377" s="205">
        <v>42782</v>
      </c>
      <c r="O4377" s="203"/>
      <c r="P4377" t="str">
        <f t="shared" si="68"/>
        <v>Cannon River WRAPS 2011-Byllesby-(19-0006-00)-TP</v>
      </c>
    </row>
    <row r="4378" spans="1:16" ht="27.95" hidden="1" customHeight="1" x14ac:dyDescent="0.25">
      <c r="A4378" s="203" t="s">
        <v>2163</v>
      </c>
      <c r="B4378" s="202" t="s">
        <v>789</v>
      </c>
      <c r="C4378" s="203" t="s">
        <v>1833</v>
      </c>
      <c r="D4378" s="202" t="s">
        <v>1836</v>
      </c>
      <c r="E4378" s="202" t="s">
        <v>1837</v>
      </c>
      <c r="F4378" s="202" t="s">
        <v>505</v>
      </c>
      <c r="G4378" s="253">
        <v>52.05</v>
      </c>
      <c r="H4378" s="361" t="s">
        <v>1400</v>
      </c>
      <c r="I4378" s="359" t="s">
        <v>1379</v>
      </c>
      <c r="J4378" s="359" t="s">
        <v>1380</v>
      </c>
      <c r="K4378" s="361" t="s">
        <v>1391</v>
      </c>
      <c r="L4378" s="359" t="s">
        <v>1392</v>
      </c>
      <c r="M4378" s="368">
        <v>2010</v>
      </c>
      <c r="N4378" s="205">
        <v>42782</v>
      </c>
      <c r="O4378" s="203"/>
      <c r="P4378" t="str">
        <f t="shared" si="68"/>
        <v>Cannon River WRAPS 2011-Cannon River-(07040002-501)-E. coli</v>
      </c>
    </row>
    <row r="4379" spans="1:16" ht="27.95" hidden="1" customHeight="1" x14ac:dyDescent="0.25">
      <c r="A4379" s="203" t="s">
        <v>2163</v>
      </c>
      <c r="B4379" s="202" t="s">
        <v>789</v>
      </c>
      <c r="C4379" s="203" t="s">
        <v>1833</v>
      </c>
      <c r="D4379" s="202" t="s">
        <v>1836</v>
      </c>
      <c r="E4379" s="202" t="s">
        <v>1837</v>
      </c>
      <c r="F4379" s="202" t="s">
        <v>505</v>
      </c>
      <c r="G4379" s="253">
        <v>16.2</v>
      </c>
      <c r="H4379" s="361" t="s">
        <v>1400</v>
      </c>
      <c r="I4379" s="359" t="s">
        <v>1382</v>
      </c>
      <c r="J4379" s="359" t="s">
        <v>1380</v>
      </c>
      <c r="K4379" s="361" t="s">
        <v>1391</v>
      </c>
      <c r="L4379" s="359" t="s">
        <v>1392</v>
      </c>
      <c r="M4379" s="368">
        <v>2010</v>
      </c>
      <c r="N4379" s="205">
        <v>42782</v>
      </c>
      <c r="O4379" s="203"/>
      <c r="P4379" t="str">
        <f t="shared" si="68"/>
        <v>Cannon River WRAPS 2011-Cannon River-(07040002-501)-E. coli</v>
      </c>
    </row>
    <row r="4380" spans="1:16" ht="27.95" hidden="1" customHeight="1" x14ac:dyDescent="0.25">
      <c r="A4380" s="203" t="s">
        <v>2163</v>
      </c>
      <c r="B4380" s="202" t="s">
        <v>789</v>
      </c>
      <c r="C4380" s="203" t="s">
        <v>1833</v>
      </c>
      <c r="D4380" s="202" t="s">
        <v>1836</v>
      </c>
      <c r="E4380" s="202" t="s">
        <v>1837</v>
      </c>
      <c r="F4380" s="202" t="s">
        <v>505</v>
      </c>
      <c r="G4380" s="253">
        <v>8.9499999999999993</v>
      </c>
      <c r="H4380" s="361" t="s">
        <v>1400</v>
      </c>
      <c r="I4380" s="359" t="s">
        <v>1383</v>
      </c>
      <c r="J4380" s="359" t="s">
        <v>1380</v>
      </c>
      <c r="K4380" s="361" t="s">
        <v>1391</v>
      </c>
      <c r="L4380" s="359" t="s">
        <v>1392</v>
      </c>
      <c r="M4380" s="368">
        <v>2010</v>
      </c>
      <c r="N4380" s="205">
        <v>42782</v>
      </c>
      <c r="O4380" s="203"/>
      <c r="P4380" t="str">
        <f t="shared" si="68"/>
        <v>Cannon River WRAPS 2011-Cannon River-(07040002-501)-E. coli</v>
      </c>
    </row>
    <row r="4381" spans="1:16" ht="27.95" hidden="1" customHeight="1" x14ac:dyDescent="0.25">
      <c r="A4381" s="203" t="s">
        <v>2163</v>
      </c>
      <c r="B4381" s="202" t="s">
        <v>789</v>
      </c>
      <c r="C4381" s="203" t="s">
        <v>1833</v>
      </c>
      <c r="D4381" s="202" t="s">
        <v>1836</v>
      </c>
      <c r="E4381" s="202" t="s">
        <v>1837</v>
      </c>
      <c r="F4381" s="202" t="s">
        <v>505</v>
      </c>
      <c r="G4381" s="253">
        <v>5.22</v>
      </c>
      <c r="H4381" s="361" t="s">
        <v>1400</v>
      </c>
      <c r="I4381" s="359" t="s">
        <v>1384</v>
      </c>
      <c r="J4381" s="359" t="s">
        <v>1380</v>
      </c>
      <c r="K4381" s="361" t="s">
        <v>1391</v>
      </c>
      <c r="L4381" s="359" t="s">
        <v>1392</v>
      </c>
      <c r="M4381" s="368">
        <v>2010</v>
      </c>
      <c r="N4381" s="205">
        <v>42782</v>
      </c>
      <c r="O4381" s="203"/>
      <c r="P4381" t="str">
        <f t="shared" si="68"/>
        <v>Cannon River WRAPS 2011-Cannon River-(07040002-501)-E. coli</v>
      </c>
    </row>
    <row r="4382" spans="1:16" ht="27.95" hidden="1" customHeight="1" x14ac:dyDescent="0.25">
      <c r="A4382" s="203" t="s">
        <v>2163</v>
      </c>
      <c r="B4382" s="202" t="s">
        <v>789</v>
      </c>
      <c r="C4382" s="203" t="s">
        <v>1833</v>
      </c>
      <c r="D4382" s="202" t="s">
        <v>1836</v>
      </c>
      <c r="E4382" s="202" t="s">
        <v>1837</v>
      </c>
      <c r="F4382" s="202" t="s">
        <v>505</v>
      </c>
      <c r="G4382" s="253">
        <v>2.84</v>
      </c>
      <c r="H4382" s="361" t="s">
        <v>1400</v>
      </c>
      <c r="I4382" s="359" t="s">
        <v>1385</v>
      </c>
      <c r="J4382" s="359" t="s">
        <v>1380</v>
      </c>
      <c r="K4382" s="361" t="s">
        <v>1391</v>
      </c>
      <c r="L4382" s="359" t="s">
        <v>1392</v>
      </c>
      <c r="M4382" s="368">
        <v>2010</v>
      </c>
      <c r="N4382" s="205">
        <v>42782</v>
      </c>
      <c r="O4382" s="203"/>
      <c r="P4382" t="str">
        <f t="shared" si="68"/>
        <v>Cannon River WRAPS 2011-Cannon River-(07040002-501)-E. coli</v>
      </c>
    </row>
    <row r="4383" spans="1:16" ht="27.95" hidden="1" customHeight="1" x14ac:dyDescent="0.25">
      <c r="A4383" s="203" t="s">
        <v>2163</v>
      </c>
      <c r="B4383" s="202" t="s">
        <v>789</v>
      </c>
      <c r="C4383" s="203" t="s">
        <v>1833</v>
      </c>
      <c r="D4383" s="202" t="s">
        <v>1838</v>
      </c>
      <c r="E4383" s="202" t="s">
        <v>1837</v>
      </c>
      <c r="F4383" s="202" t="s">
        <v>505</v>
      </c>
      <c r="G4383" s="253">
        <v>5.3</v>
      </c>
      <c r="H4383" s="361" t="s">
        <v>527</v>
      </c>
      <c r="I4383" s="359" t="s">
        <v>1379</v>
      </c>
      <c r="J4383" s="359" t="s">
        <v>1380</v>
      </c>
      <c r="K4383" s="361" t="s">
        <v>1391</v>
      </c>
      <c r="L4383" s="359" t="s">
        <v>1392</v>
      </c>
      <c r="M4383" s="368">
        <v>2008</v>
      </c>
      <c r="N4383" s="205">
        <v>42782</v>
      </c>
      <c r="O4383" s="203"/>
      <c r="P4383" t="str">
        <f t="shared" si="68"/>
        <v>Cannon River WRAPS 2011-Cannon River-(07040002-507)-E. coli</v>
      </c>
    </row>
    <row r="4384" spans="1:16" ht="27.95" hidden="1" customHeight="1" x14ac:dyDescent="0.25">
      <c r="A4384" s="203" t="s">
        <v>2163</v>
      </c>
      <c r="B4384" s="202" t="s">
        <v>789</v>
      </c>
      <c r="C4384" s="203" t="s">
        <v>1833</v>
      </c>
      <c r="D4384" s="202" t="s">
        <v>1838</v>
      </c>
      <c r="E4384" s="202" t="s">
        <v>1837</v>
      </c>
      <c r="F4384" s="202" t="s">
        <v>505</v>
      </c>
      <c r="G4384" s="253">
        <v>1.62</v>
      </c>
      <c r="H4384" s="361" t="s">
        <v>527</v>
      </c>
      <c r="I4384" s="359" t="s">
        <v>1382</v>
      </c>
      <c r="J4384" s="359" t="s">
        <v>1380</v>
      </c>
      <c r="K4384" s="361" t="s">
        <v>1391</v>
      </c>
      <c r="L4384" s="359" t="s">
        <v>1392</v>
      </c>
      <c r="M4384" s="368">
        <v>2008</v>
      </c>
      <c r="N4384" s="205">
        <v>42782</v>
      </c>
      <c r="O4384" s="203"/>
      <c r="P4384" t="str">
        <f t="shared" si="68"/>
        <v>Cannon River WRAPS 2011-Cannon River-(07040002-507)-E. coli</v>
      </c>
    </row>
    <row r="4385" spans="1:16" ht="27.95" hidden="1" customHeight="1" x14ac:dyDescent="0.25">
      <c r="A4385" s="203" t="s">
        <v>2163</v>
      </c>
      <c r="B4385" s="202" t="s">
        <v>789</v>
      </c>
      <c r="C4385" s="203" t="s">
        <v>1833</v>
      </c>
      <c r="D4385" s="202" t="s">
        <v>1838</v>
      </c>
      <c r="E4385" s="202" t="s">
        <v>1837</v>
      </c>
      <c r="F4385" s="202" t="s">
        <v>505</v>
      </c>
      <c r="G4385" s="253">
        <v>0.83</v>
      </c>
      <c r="H4385" s="361" t="s">
        <v>527</v>
      </c>
      <c r="I4385" s="359" t="s">
        <v>1383</v>
      </c>
      <c r="J4385" s="359" t="s">
        <v>1380</v>
      </c>
      <c r="K4385" s="361" t="s">
        <v>1391</v>
      </c>
      <c r="L4385" s="359" t="s">
        <v>1392</v>
      </c>
      <c r="M4385" s="368">
        <v>2008</v>
      </c>
      <c r="N4385" s="205">
        <v>42782</v>
      </c>
      <c r="O4385" s="203"/>
      <c r="P4385" t="str">
        <f t="shared" si="68"/>
        <v>Cannon River WRAPS 2011-Cannon River-(07040002-507)-E. coli</v>
      </c>
    </row>
    <row r="4386" spans="1:16" ht="27.95" hidden="1" customHeight="1" x14ac:dyDescent="0.25">
      <c r="A4386" s="203" t="s">
        <v>2163</v>
      </c>
      <c r="B4386" s="202" t="s">
        <v>789</v>
      </c>
      <c r="C4386" s="203" t="s">
        <v>1833</v>
      </c>
      <c r="D4386" s="202" t="s">
        <v>1838</v>
      </c>
      <c r="E4386" s="202" t="s">
        <v>1837</v>
      </c>
      <c r="F4386" s="202" t="s">
        <v>505</v>
      </c>
      <c r="G4386" s="253">
        <v>0.45</v>
      </c>
      <c r="H4386" s="361" t="s">
        <v>527</v>
      </c>
      <c r="I4386" s="359" t="s">
        <v>1384</v>
      </c>
      <c r="J4386" s="359" t="s">
        <v>1380</v>
      </c>
      <c r="K4386" s="361" t="s">
        <v>1391</v>
      </c>
      <c r="L4386" s="359" t="s">
        <v>1392</v>
      </c>
      <c r="M4386" s="368">
        <v>2008</v>
      </c>
      <c r="N4386" s="205">
        <v>42782</v>
      </c>
      <c r="O4386" s="203"/>
      <c r="P4386" t="str">
        <f t="shared" si="68"/>
        <v>Cannon River WRAPS 2011-Cannon River-(07040002-507)-E. coli</v>
      </c>
    </row>
    <row r="4387" spans="1:16" ht="27.95" hidden="1" customHeight="1" x14ac:dyDescent="0.25">
      <c r="A4387" s="203" t="s">
        <v>2163</v>
      </c>
      <c r="B4387" s="202" t="s">
        <v>789</v>
      </c>
      <c r="C4387" s="203" t="s">
        <v>1833</v>
      </c>
      <c r="D4387" s="202" t="s">
        <v>1838</v>
      </c>
      <c r="E4387" s="202" t="s">
        <v>1837</v>
      </c>
      <c r="F4387" s="202" t="s">
        <v>505</v>
      </c>
      <c r="G4387" s="253">
        <v>0.19</v>
      </c>
      <c r="H4387" s="361" t="s">
        <v>527</v>
      </c>
      <c r="I4387" s="359" t="s">
        <v>1385</v>
      </c>
      <c r="J4387" s="359" t="s">
        <v>1380</v>
      </c>
      <c r="K4387" s="361" t="s">
        <v>1391</v>
      </c>
      <c r="L4387" s="359" t="s">
        <v>1392</v>
      </c>
      <c r="M4387" s="368">
        <v>2008</v>
      </c>
      <c r="N4387" s="205">
        <v>42782</v>
      </c>
      <c r="O4387" s="203"/>
      <c r="P4387" t="str">
        <f t="shared" si="68"/>
        <v>Cannon River WRAPS 2011-Cannon River-(07040002-507)-E. coli</v>
      </c>
    </row>
    <row r="4388" spans="1:16" ht="27.95" hidden="1" customHeight="1" x14ac:dyDescent="0.25">
      <c r="A4388" s="203" t="s">
        <v>2163</v>
      </c>
      <c r="B4388" s="202" t="s">
        <v>789</v>
      </c>
      <c r="C4388" s="203" t="s">
        <v>1833</v>
      </c>
      <c r="D4388" s="202" t="s">
        <v>1839</v>
      </c>
      <c r="E4388" s="202" t="s">
        <v>1837</v>
      </c>
      <c r="F4388" s="202" t="s">
        <v>505</v>
      </c>
      <c r="G4388" s="253">
        <v>21.72</v>
      </c>
      <c r="H4388" s="361" t="s">
        <v>1400</v>
      </c>
      <c r="I4388" s="359" t="s">
        <v>1379</v>
      </c>
      <c r="J4388" s="359" t="s">
        <v>1380</v>
      </c>
      <c r="K4388" s="361" t="s">
        <v>1391</v>
      </c>
      <c r="L4388" s="359" t="s">
        <v>1392</v>
      </c>
      <c r="M4388" s="368">
        <v>2008</v>
      </c>
      <c r="N4388" s="205">
        <v>42782</v>
      </c>
      <c r="O4388" s="203"/>
      <c r="P4388" t="str">
        <f t="shared" si="68"/>
        <v>Cannon River WRAPS 2011-Cannon River-(07040002-508)-E. coli</v>
      </c>
    </row>
    <row r="4389" spans="1:16" ht="27.95" hidden="1" customHeight="1" x14ac:dyDescent="0.25">
      <c r="A4389" s="203" t="s">
        <v>2163</v>
      </c>
      <c r="B4389" s="202" t="s">
        <v>789</v>
      </c>
      <c r="C4389" s="203" t="s">
        <v>1833</v>
      </c>
      <c r="D4389" s="202" t="s">
        <v>1839</v>
      </c>
      <c r="E4389" s="202" t="s">
        <v>1837</v>
      </c>
      <c r="F4389" s="202" t="s">
        <v>505</v>
      </c>
      <c r="G4389" s="253">
        <v>6.6</v>
      </c>
      <c r="H4389" s="361" t="s">
        <v>1400</v>
      </c>
      <c r="I4389" s="359" t="s">
        <v>1382</v>
      </c>
      <c r="J4389" s="359" t="s">
        <v>1380</v>
      </c>
      <c r="K4389" s="361" t="s">
        <v>1391</v>
      </c>
      <c r="L4389" s="359" t="s">
        <v>1392</v>
      </c>
      <c r="M4389" s="368">
        <v>2008</v>
      </c>
      <c r="N4389" s="205">
        <v>42782</v>
      </c>
      <c r="O4389" s="203"/>
      <c r="P4389" t="str">
        <f t="shared" si="68"/>
        <v>Cannon River WRAPS 2011-Cannon River-(07040002-508)-E. coli</v>
      </c>
    </row>
    <row r="4390" spans="1:16" ht="27.95" hidden="1" customHeight="1" x14ac:dyDescent="0.25">
      <c r="A4390" s="203" t="s">
        <v>2163</v>
      </c>
      <c r="B4390" s="202" t="s">
        <v>789</v>
      </c>
      <c r="C4390" s="203" t="s">
        <v>1833</v>
      </c>
      <c r="D4390" s="202" t="s">
        <v>1839</v>
      </c>
      <c r="E4390" s="202" t="s">
        <v>1837</v>
      </c>
      <c r="F4390" s="202" t="s">
        <v>505</v>
      </c>
      <c r="G4390" s="253">
        <v>3.4</v>
      </c>
      <c r="H4390" s="361" t="s">
        <v>1400</v>
      </c>
      <c r="I4390" s="359" t="s">
        <v>1383</v>
      </c>
      <c r="J4390" s="359" t="s">
        <v>1380</v>
      </c>
      <c r="K4390" s="361" t="s">
        <v>1391</v>
      </c>
      <c r="L4390" s="359" t="s">
        <v>1392</v>
      </c>
      <c r="M4390" s="368">
        <v>2008</v>
      </c>
      <c r="N4390" s="205">
        <v>42782</v>
      </c>
      <c r="O4390" s="203"/>
      <c r="P4390" t="str">
        <f t="shared" si="68"/>
        <v>Cannon River WRAPS 2011-Cannon River-(07040002-508)-E. coli</v>
      </c>
    </row>
    <row r="4391" spans="1:16" ht="27.95" hidden="1" customHeight="1" x14ac:dyDescent="0.25">
      <c r="A4391" s="203" t="s">
        <v>2163</v>
      </c>
      <c r="B4391" s="202" t="s">
        <v>789</v>
      </c>
      <c r="C4391" s="203" t="s">
        <v>1833</v>
      </c>
      <c r="D4391" s="202" t="s">
        <v>1839</v>
      </c>
      <c r="E4391" s="202" t="s">
        <v>1837</v>
      </c>
      <c r="F4391" s="202" t="s">
        <v>505</v>
      </c>
      <c r="G4391" s="253">
        <v>1.86</v>
      </c>
      <c r="H4391" s="361" t="s">
        <v>1400</v>
      </c>
      <c r="I4391" s="359" t="s">
        <v>1384</v>
      </c>
      <c r="J4391" s="359" t="s">
        <v>1380</v>
      </c>
      <c r="K4391" s="361" t="s">
        <v>1391</v>
      </c>
      <c r="L4391" s="359" t="s">
        <v>1392</v>
      </c>
      <c r="M4391" s="368">
        <v>2008</v>
      </c>
      <c r="N4391" s="205">
        <v>42782</v>
      </c>
      <c r="O4391" s="203"/>
      <c r="P4391" t="str">
        <f t="shared" si="68"/>
        <v>Cannon River WRAPS 2011-Cannon River-(07040002-508)-E. coli</v>
      </c>
    </row>
    <row r="4392" spans="1:16" ht="27.95" hidden="1" customHeight="1" x14ac:dyDescent="0.25">
      <c r="A4392" s="203" t="s">
        <v>2163</v>
      </c>
      <c r="B4392" s="202" t="s">
        <v>789</v>
      </c>
      <c r="C4392" s="203" t="s">
        <v>1833</v>
      </c>
      <c r="D4392" s="202" t="s">
        <v>1839</v>
      </c>
      <c r="E4392" s="202" t="s">
        <v>1837</v>
      </c>
      <c r="F4392" s="202" t="s">
        <v>505</v>
      </c>
      <c r="G4392" s="253">
        <v>0.78</v>
      </c>
      <c r="H4392" s="361" t="s">
        <v>1400</v>
      </c>
      <c r="I4392" s="359" t="s">
        <v>1385</v>
      </c>
      <c r="J4392" s="359" t="s">
        <v>1380</v>
      </c>
      <c r="K4392" s="361" t="s">
        <v>1391</v>
      </c>
      <c r="L4392" s="359" t="s">
        <v>1392</v>
      </c>
      <c r="M4392" s="368">
        <v>2008</v>
      </c>
      <c r="N4392" s="205">
        <v>42782</v>
      </c>
      <c r="O4392" s="203"/>
      <c r="P4392" t="str">
        <f t="shared" si="68"/>
        <v>Cannon River WRAPS 2011-Cannon River-(07040002-508)-E. coli</v>
      </c>
    </row>
    <row r="4393" spans="1:16" ht="27.95" hidden="1" customHeight="1" x14ac:dyDescent="0.25">
      <c r="A4393" s="203" t="s">
        <v>2163</v>
      </c>
      <c r="B4393" s="202" t="s">
        <v>789</v>
      </c>
      <c r="C4393" s="203" t="s">
        <v>1833</v>
      </c>
      <c r="D4393" s="202" t="s">
        <v>790</v>
      </c>
      <c r="E4393" s="202" t="s">
        <v>1837</v>
      </c>
      <c r="F4393" s="202" t="s">
        <v>505</v>
      </c>
      <c r="G4393" s="253">
        <v>2.86</v>
      </c>
      <c r="H4393" s="361" t="s">
        <v>488</v>
      </c>
      <c r="I4393" s="359" t="s">
        <v>1379</v>
      </c>
      <c r="J4393" s="359" t="s">
        <v>1380</v>
      </c>
      <c r="K4393" s="361" t="s">
        <v>22</v>
      </c>
      <c r="L4393" s="359" t="s">
        <v>1392</v>
      </c>
      <c r="M4393" s="368">
        <v>2012</v>
      </c>
      <c r="N4393" s="205">
        <v>42782</v>
      </c>
      <c r="O4393" s="203"/>
      <c r="P4393" t="str">
        <f t="shared" si="68"/>
        <v>Cannon River WRAPS 2011-Cannon River-(07040002-509)-TSS</v>
      </c>
    </row>
    <row r="4394" spans="1:16" ht="27.95" hidden="1" customHeight="1" x14ac:dyDescent="0.25">
      <c r="A4394" s="203" t="s">
        <v>2163</v>
      </c>
      <c r="B4394" s="202" t="s">
        <v>789</v>
      </c>
      <c r="C4394" s="203" t="s">
        <v>1833</v>
      </c>
      <c r="D4394" s="202" t="s">
        <v>790</v>
      </c>
      <c r="E4394" s="202" t="s">
        <v>1837</v>
      </c>
      <c r="F4394" s="202" t="s">
        <v>505</v>
      </c>
      <c r="G4394" s="253">
        <v>0.87</v>
      </c>
      <c r="H4394" s="361" t="s">
        <v>488</v>
      </c>
      <c r="I4394" s="359" t="s">
        <v>1382</v>
      </c>
      <c r="J4394" s="359" t="s">
        <v>1380</v>
      </c>
      <c r="K4394" s="361" t="s">
        <v>22</v>
      </c>
      <c r="L4394" s="359" t="s">
        <v>1392</v>
      </c>
      <c r="M4394" s="368">
        <v>2012</v>
      </c>
      <c r="N4394" s="205">
        <v>42782</v>
      </c>
      <c r="O4394" s="203"/>
      <c r="P4394" t="str">
        <f t="shared" si="68"/>
        <v>Cannon River WRAPS 2011-Cannon River-(07040002-509)-TSS</v>
      </c>
    </row>
    <row r="4395" spans="1:16" ht="27.95" hidden="1" customHeight="1" x14ac:dyDescent="0.25">
      <c r="A4395" s="203" t="s">
        <v>2163</v>
      </c>
      <c r="B4395" s="202" t="s">
        <v>789</v>
      </c>
      <c r="C4395" s="203" t="s">
        <v>1833</v>
      </c>
      <c r="D4395" s="202" t="s">
        <v>790</v>
      </c>
      <c r="E4395" s="202" t="s">
        <v>1837</v>
      </c>
      <c r="F4395" s="202" t="s">
        <v>505</v>
      </c>
      <c r="G4395" s="253">
        <v>0.45</v>
      </c>
      <c r="H4395" s="361" t="s">
        <v>488</v>
      </c>
      <c r="I4395" s="359" t="s">
        <v>1383</v>
      </c>
      <c r="J4395" s="359" t="s">
        <v>1380</v>
      </c>
      <c r="K4395" s="361" t="s">
        <v>22</v>
      </c>
      <c r="L4395" s="359" t="s">
        <v>1392</v>
      </c>
      <c r="M4395" s="368">
        <v>2012</v>
      </c>
      <c r="N4395" s="205">
        <v>42782</v>
      </c>
      <c r="O4395" s="203"/>
      <c r="P4395" t="str">
        <f t="shared" si="68"/>
        <v>Cannon River WRAPS 2011-Cannon River-(07040002-509)-TSS</v>
      </c>
    </row>
    <row r="4396" spans="1:16" ht="27.95" hidden="1" customHeight="1" x14ac:dyDescent="0.25">
      <c r="A4396" s="203" t="s">
        <v>2163</v>
      </c>
      <c r="B4396" s="202" t="s">
        <v>789</v>
      </c>
      <c r="C4396" s="203" t="s">
        <v>1833</v>
      </c>
      <c r="D4396" s="202" t="s">
        <v>790</v>
      </c>
      <c r="E4396" s="202" t="s">
        <v>1837</v>
      </c>
      <c r="F4396" s="202" t="s">
        <v>505</v>
      </c>
      <c r="G4396" s="253">
        <v>0.25</v>
      </c>
      <c r="H4396" s="361" t="s">
        <v>488</v>
      </c>
      <c r="I4396" s="359" t="s">
        <v>1384</v>
      </c>
      <c r="J4396" s="359" t="s">
        <v>1380</v>
      </c>
      <c r="K4396" s="361" t="s">
        <v>22</v>
      </c>
      <c r="L4396" s="359" t="s">
        <v>1392</v>
      </c>
      <c r="M4396" s="368">
        <v>2012</v>
      </c>
      <c r="N4396" s="205">
        <v>42782</v>
      </c>
      <c r="O4396" s="203"/>
      <c r="P4396" t="str">
        <f t="shared" si="68"/>
        <v>Cannon River WRAPS 2011-Cannon River-(07040002-509)-TSS</v>
      </c>
    </row>
    <row r="4397" spans="1:16" ht="27.95" hidden="1" customHeight="1" x14ac:dyDescent="0.25">
      <c r="A4397" s="203" t="s">
        <v>2163</v>
      </c>
      <c r="B4397" s="202" t="s">
        <v>789</v>
      </c>
      <c r="C4397" s="203" t="s">
        <v>1833</v>
      </c>
      <c r="D4397" s="202" t="s">
        <v>790</v>
      </c>
      <c r="E4397" s="202" t="s">
        <v>1837</v>
      </c>
      <c r="F4397" s="202" t="s">
        <v>505</v>
      </c>
      <c r="G4397" s="253">
        <v>0.11</v>
      </c>
      <c r="H4397" s="361" t="s">
        <v>488</v>
      </c>
      <c r="I4397" s="359" t="s">
        <v>1385</v>
      </c>
      <c r="J4397" s="359" t="s">
        <v>1380</v>
      </c>
      <c r="K4397" s="361" t="s">
        <v>22</v>
      </c>
      <c r="L4397" s="359" t="s">
        <v>1392</v>
      </c>
      <c r="M4397" s="368">
        <v>2012</v>
      </c>
      <c r="N4397" s="205">
        <v>42782</v>
      </c>
      <c r="O4397" s="203"/>
      <c r="P4397" t="str">
        <f t="shared" si="68"/>
        <v>Cannon River WRAPS 2011-Cannon River-(07040002-509)-TSS</v>
      </c>
    </row>
    <row r="4398" spans="1:16" ht="27.95" hidden="1" customHeight="1" x14ac:dyDescent="0.25">
      <c r="A4398" s="203" t="s">
        <v>2163</v>
      </c>
      <c r="B4398" s="202" t="s">
        <v>789</v>
      </c>
      <c r="C4398" s="203" t="s">
        <v>1833</v>
      </c>
      <c r="D4398" s="202" t="s">
        <v>2164</v>
      </c>
      <c r="E4398" s="202" t="s">
        <v>2165</v>
      </c>
      <c r="F4398" s="202" t="s">
        <v>505</v>
      </c>
      <c r="G4398" s="253">
        <v>3.12</v>
      </c>
      <c r="H4398" s="361" t="s">
        <v>1400</v>
      </c>
      <c r="I4398" s="359" t="s">
        <v>1379</v>
      </c>
      <c r="J4398" s="359" t="s">
        <v>1380</v>
      </c>
      <c r="K4398" s="361" t="s">
        <v>1391</v>
      </c>
      <c r="L4398" s="359" t="s">
        <v>1392</v>
      </c>
      <c r="M4398" s="368">
        <v>2010</v>
      </c>
      <c r="N4398" s="205">
        <v>42782</v>
      </c>
      <c r="O4398" s="203"/>
      <c r="P4398" t="str">
        <f t="shared" si="68"/>
        <v>Cannon River WRAPS 2011-Heath Creek-(07040002-521)-E. coli</v>
      </c>
    </row>
    <row r="4399" spans="1:16" ht="27.95" hidden="1" customHeight="1" x14ac:dyDescent="0.25">
      <c r="A4399" s="203" t="s">
        <v>2163</v>
      </c>
      <c r="B4399" s="202" t="s">
        <v>789</v>
      </c>
      <c r="C4399" s="203" t="s">
        <v>1833</v>
      </c>
      <c r="D4399" s="202" t="s">
        <v>2164</v>
      </c>
      <c r="E4399" s="202" t="s">
        <v>2165</v>
      </c>
      <c r="F4399" s="202" t="s">
        <v>505</v>
      </c>
      <c r="G4399" s="253">
        <v>0.84</v>
      </c>
      <c r="H4399" s="361" t="s">
        <v>1400</v>
      </c>
      <c r="I4399" s="359" t="s">
        <v>1382</v>
      </c>
      <c r="J4399" s="359" t="s">
        <v>1380</v>
      </c>
      <c r="K4399" s="361" t="s">
        <v>1391</v>
      </c>
      <c r="L4399" s="359" t="s">
        <v>1392</v>
      </c>
      <c r="M4399" s="368">
        <v>2010</v>
      </c>
      <c r="N4399" s="205">
        <v>42782</v>
      </c>
      <c r="O4399" s="203"/>
      <c r="P4399" t="str">
        <f t="shared" si="68"/>
        <v>Cannon River WRAPS 2011-Heath Creek-(07040002-521)-E. coli</v>
      </c>
    </row>
    <row r="4400" spans="1:16" ht="27.95" hidden="1" customHeight="1" x14ac:dyDescent="0.25">
      <c r="A4400" s="203" t="s">
        <v>2163</v>
      </c>
      <c r="B4400" s="202" t="s">
        <v>789</v>
      </c>
      <c r="C4400" s="203" t="s">
        <v>1833</v>
      </c>
      <c r="D4400" s="202" t="s">
        <v>2164</v>
      </c>
      <c r="E4400" s="202" t="s">
        <v>2165</v>
      </c>
      <c r="F4400" s="202" t="s">
        <v>505</v>
      </c>
      <c r="G4400" s="253">
        <v>0.46</v>
      </c>
      <c r="H4400" s="361" t="s">
        <v>1400</v>
      </c>
      <c r="I4400" s="359" t="s">
        <v>1383</v>
      </c>
      <c r="J4400" s="359" t="s">
        <v>1380</v>
      </c>
      <c r="K4400" s="361" t="s">
        <v>1391</v>
      </c>
      <c r="L4400" s="359" t="s">
        <v>1392</v>
      </c>
      <c r="M4400" s="368">
        <v>2010</v>
      </c>
      <c r="N4400" s="205">
        <v>42782</v>
      </c>
      <c r="O4400" s="203"/>
      <c r="P4400" t="str">
        <f t="shared" si="68"/>
        <v>Cannon River WRAPS 2011-Heath Creek-(07040002-521)-E. coli</v>
      </c>
    </row>
    <row r="4401" spans="1:16" ht="27.95" hidden="1" customHeight="1" x14ac:dyDescent="0.25">
      <c r="A4401" s="203" t="s">
        <v>2163</v>
      </c>
      <c r="B4401" s="202" t="s">
        <v>789</v>
      </c>
      <c r="C4401" s="203" t="s">
        <v>1833</v>
      </c>
      <c r="D4401" s="202" t="s">
        <v>2164</v>
      </c>
      <c r="E4401" s="202" t="s">
        <v>2165</v>
      </c>
      <c r="F4401" s="202" t="s">
        <v>505</v>
      </c>
      <c r="G4401" s="253">
        <v>0.28999999999999998</v>
      </c>
      <c r="H4401" s="361" t="s">
        <v>1400</v>
      </c>
      <c r="I4401" s="359" t="s">
        <v>1384</v>
      </c>
      <c r="J4401" s="359" t="s">
        <v>1380</v>
      </c>
      <c r="K4401" s="361" t="s">
        <v>1391</v>
      </c>
      <c r="L4401" s="359" t="s">
        <v>1392</v>
      </c>
      <c r="M4401" s="368">
        <v>2010</v>
      </c>
      <c r="N4401" s="205">
        <v>42782</v>
      </c>
      <c r="O4401" s="203"/>
      <c r="P4401" t="str">
        <f t="shared" si="68"/>
        <v>Cannon River WRAPS 2011-Heath Creek-(07040002-521)-E. coli</v>
      </c>
    </row>
    <row r="4402" spans="1:16" ht="27.95" hidden="1" customHeight="1" x14ac:dyDescent="0.25">
      <c r="A4402" s="203" t="s">
        <v>2163</v>
      </c>
      <c r="B4402" s="202" t="s">
        <v>789</v>
      </c>
      <c r="C4402" s="203" t="s">
        <v>1833</v>
      </c>
      <c r="D4402" s="202" t="s">
        <v>2164</v>
      </c>
      <c r="E4402" s="202" t="s">
        <v>2165</v>
      </c>
      <c r="F4402" s="202" t="s">
        <v>505</v>
      </c>
      <c r="G4402" s="253">
        <v>0.16</v>
      </c>
      <c r="H4402" s="361" t="s">
        <v>1400</v>
      </c>
      <c r="I4402" s="359" t="s">
        <v>1385</v>
      </c>
      <c r="J4402" s="359" t="s">
        <v>1380</v>
      </c>
      <c r="K4402" s="361" t="s">
        <v>1391</v>
      </c>
      <c r="L4402" s="359" t="s">
        <v>1392</v>
      </c>
      <c r="M4402" s="368">
        <v>2010</v>
      </c>
      <c r="N4402" s="205">
        <v>42782</v>
      </c>
      <c r="O4402" s="203"/>
      <c r="P4402" t="str">
        <f t="shared" si="68"/>
        <v>Cannon River WRAPS 2011-Heath Creek-(07040002-521)-E. coli</v>
      </c>
    </row>
    <row r="4403" spans="1:16" ht="27.95" hidden="1" customHeight="1" x14ac:dyDescent="0.25">
      <c r="A4403" s="203" t="s">
        <v>2163</v>
      </c>
      <c r="B4403" s="202" t="s">
        <v>789</v>
      </c>
      <c r="C4403" s="203" t="s">
        <v>1833</v>
      </c>
      <c r="D4403" s="202" t="s">
        <v>2166</v>
      </c>
      <c r="E4403" s="202" t="s">
        <v>2167</v>
      </c>
      <c r="F4403" s="202" t="s">
        <v>505</v>
      </c>
      <c r="G4403" s="253">
        <v>0.17</v>
      </c>
      <c r="H4403" s="361" t="s">
        <v>488</v>
      </c>
      <c r="I4403" s="359" t="s">
        <v>1379</v>
      </c>
      <c r="J4403" s="359" t="s">
        <v>1380</v>
      </c>
      <c r="K4403" s="361" t="s">
        <v>22</v>
      </c>
      <c r="L4403" s="359" t="s">
        <v>1392</v>
      </c>
      <c r="M4403" s="368">
        <v>2012</v>
      </c>
      <c r="N4403" s="205">
        <v>42782</v>
      </c>
      <c r="O4403" s="203"/>
      <c r="P4403" t="str">
        <f t="shared" si="68"/>
        <v>Cannon River WRAPS 2011-Chub Creek-(07040002-528)-TSS</v>
      </c>
    </row>
    <row r="4404" spans="1:16" ht="27.95" hidden="1" customHeight="1" x14ac:dyDescent="0.25">
      <c r="A4404" s="203" t="s">
        <v>2163</v>
      </c>
      <c r="B4404" s="202" t="s">
        <v>789</v>
      </c>
      <c r="C4404" s="203" t="s">
        <v>1833</v>
      </c>
      <c r="D4404" s="202" t="s">
        <v>2166</v>
      </c>
      <c r="E4404" s="202" t="s">
        <v>2167</v>
      </c>
      <c r="F4404" s="202" t="s">
        <v>505</v>
      </c>
      <c r="G4404" s="253">
        <v>0.05</v>
      </c>
      <c r="H4404" s="361" t="s">
        <v>488</v>
      </c>
      <c r="I4404" s="359" t="s">
        <v>1382</v>
      </c>
      <c r="J4404" s="359" t="s">
        <v>1380</v>
      </c>
      <c r="K4404" s="361" t="s">
        <v>22</v>
      </c>
      <c r="L4404" s="359" t="s">
        <v>1392</v>
      </c>
      <c r="M4404" s="368">
        <v>2012</v>
      </c>
      <c r="N4404" s="205">
        <v>42782</v>
      </c>
      <c r="O4404" s="203"/>
      <c r="P4404" t="str">
        <f t="shared" si="68"/>
        <v>Cannon River WRAPS 2011-Chub Creek-(07040002-528)-TSS</v>
      </c>
    </row>
    <row r="4405" spans="1:16" ht="27.95" hidden="1" customHeight="1" x14ac:dyDescent="0.25">
      <c r="A4405" s="203" t="s">
        <v>2163</v>
      </c>
      <c r="B4405" s="202" t="s">
        <v>789</v>
      </c>
      <c r="C4405" s="203" t="s">
        <v>1833</v>
      </c>
      <c r="D4405" s="202" t="s">
        <v>2166</v>
      </c>
      <c r="E4405" s="202" t="s">
        <v>2167</v>
      </c>
      <c r="F4405" s="202" t="s">
        <v>505</v>
      </c>
      <c r="G4405" s="253">
        <v>0.03</v>
      </c>
      <c r="H4405" s="361" t="s">
        <v>488</v>
      </c>
      <c r="I4405" s="359" t="s">
        <v>1383</v>
      </c>
      <c r="J4405" s="359" t="s">
        <v>1380</v>
      </c>
      <c r="K4405" s="361" t="s">
        <v>22</v>
      </c>
      <c r="L4405" s="359" t="s">
        <v>1392</v>
      </c>
      <c r="M4405" s="368">
        <v>2012</v>
      </c>
      <c r="N4405" s="205">
        <v>42782</v>
      </c>
      <c r="O4405" s="203"/>
      <c r="P4405" t="str">
        <f t="shared" si="68"/>
        <v>Cannon River WRAPS 2011-Chub Creek-(07040002-528)-TSS</v>
      </c>
    </row>
    <row r="4406" spans="1:16" ht="27.95" hidden="1" customHeight="1" x14ac:dyDescent="0.25">
      <c r="A4406" s="203" t="s">
        <v>2163</v>
      </c>
      <c r="B4406" s="202" t="s">
        <v>789</v>
      </c>
      <c r="C4406" s="203" t="s">
        <v>1833</v>
      </c>
      <c r="D4406" s="202" t="s">
        <v>2166</v>
      </c>
      <c r="E4406" s="202" t="s">
        <v>2167</v>
      </c>
      <c r="F4406" s="202" t="s">
        <v>505</v>
      </c>
      <c r="G4406" s="253">
        <v>0.02</v>
      </c>
      <c r="H4406" s="361" t="s">
        <v>488</v>
      </c>
      <c r="I4406" s="359" t="s">
        <v>1384</v>
      </c>
      <c r="J4406" s="359" t="s">
        <v>1380</v>
      </c>
      <c r="K4406" s="361" t="s">
        <v>22</v>
      </c>
      <c r="L4406" s="359" t="s">
        <v>1392</v>
      </c>
      <c r="M4406" s="368">
        <v>2012</v>
      </c>
      <c r="N4406" s="205">
        <v>42782</v>
      </c>
      <c r="O4406" s="203"/>
      <c r="P4406" t="str">
        <f t="shared" si="68"/>
        <v>Cannon River WRAPS 2011-Chub Creek-(07040002-528)-TSS</v>
      </c>
    </row>
    <row r="4407" spans="1:16" ht="27.95" hidden="1" customHeight="1" x14ac:dyDescent="0.25">
      <c r="A4407" s="203" t="s">
        <v>2163</v>
      </c>
      <c r="B4407" s="202" t="s">
        <v>789</v>
      </c>
      <c r="C4407" s="203" t="s">
        <v>1833</v>
      </c>
      <c r="D4407" s="202" t="s">
        <v>2166</v>
      </c>
      <c r="E4407" s="202" t="s">
        <v>2167</v>
      </c>
      <c r="F4407" s="202" t="s">
        <v>505</v>
      </c>
      <c r="G4407" s="253">
        <v>0.01</v>
      </c>
      <c r="H4407" s="361" t="s">
        <v>488</v>
      </c>
      <c r="I4407" s="359" t="s">
        <v>1385</v>
      </c>
      <c r="J4407" s="359" t="s">
        <v>1380</v>
      </c>
      <c r="K4407" s="361" t="s">
        <v>22</v>
      </c>
      <c r="L4407" s="359" t="s">
        <v>1392</v>
      </c>
      <c r="M4407" s="368">
        <v>2012</v>
      </c>
      <c r="N4407" s="205">
        <v>42782</v>
      </c>
      <c r="O4407" s="203"/>
      <c r="P4407" t="str">
        <f t="shared" si="68"/>
        <v>Cannon River WRAPS 2011-Chub Creek-(07040002-528)-TSS</v>
      </c>
    </row>
    <row r="4408" spans="1:16" ht="27.95" hidden="1" customHeight="1" x14ac:dyDescent="0.25">
      <c r="A4408" s="203" t="s">
        <v>2163</v>
      </c>
      <c r="B4408" s="202" t="s">
        <v>789</v>
      </c>
      <c r="C4408" s="203" t="s">
        <v>1833</v>
      </c>
      <c r="D4408" s="202" t="s">
        <v>2168</v>
      </c>
      <c r="E4408" s="202" t="s">
        <v>2169</v>
      </c>
      <c r="F4408" s="202" t="s">
        <v>505</v>
      </c>
      <c r="G4408" s="253">
        <v>0.08</v>
      </c>
      <c r="H4408" s="361" t="s">
        <v>1400</v>
      </c>
      <c r="I4408" s="359" t="s">
        <v>1379</v>
      </c>
      <c r="J4408" s="359" t="s">
        <v>1380</v>
      </c>
      <c r="K4408" s="361" t="s">
        <v>1391</v>
      </c>
      <c r="L4408" s="359" t="s">
        <v>1392</v>
      </c>
      <c r="M4408" s="368">
        <v>2008</v>
      </c>
      <c r="N4408" s="205">
        <v>42782</v>
      </c>
      <c r="O4408" s="203"/>
      <c r="P4408" t="str">
        <f t="shared" si="68"/>
        <v>Cannon River WRAPS 2011-Unnamed creek (Spring Brook)-(07040002-557)-E. coli</v>
      </c>
    </row>
    <row r="4409" spans="1:16" ht="27.95" hidden="1" customHeight="1" x14ac:dyDescent="0.25">
      <c r="A4409" s="203" t="s">
        <v>2163</v>
      </c>
      <c r="B4409" s="202" t="s">
        <v>789</v>
      </c>
      <c r="C4409" s="203" t="s">
        <v>1833</v>
      </c>
      <c r="D4409" s="202" t="s">
        <v>2168</v>
      </c>
      <c r="E4409" s="202" t="s">
        <v>2169</v>
      </c>
      <c r="F4409" s="202" t="s">
        <v>505</v>
      </c>
      <c r="G4409" s="253">
        <v>0.02</v>
      </c>
      <c r="H4409" s="361" t="s">
        <v>1400</v>
      </c>
      <c r="I4409" s="359" t="s">
        <v>1382</v>
      </c>
      <c r="J4409" s="359" t="s">
        <v>1380</v>
      </c>
      <c r="K4409" s="361" t="s">
        <v>1391</v>
      </c>
      <c r="L4409" s="359" t="s">
        <v>1392</v>
      </c>
      <c r="M4409" s="368">
        <v>2008</v>
      </c>
      <c r="N4409" s="205">
        <v>42782</v>
      </c>
      <c r="O4409" s="203"/>
      <c r="P4409" t="str">
        <f t="shared" si="68"/>
        <v>Cannon River WRAPS 2011-Unnamed creek (Spring Brook)-(07040002-557)-E. coli</v>
      </c>
    </row>
    <row r="4410" spans="1:16" ht="27.95" hidden="1" customHeight="1" x14ac:dyDescent="0.25">
      <c r="A4410" s="203" t="s">
        <v>2163</v>
      </c>
      <c r="B4410" s="202" t="s">
        <v>789</v>
      </c>
      <c r="C4410" s="203" t="s">
        <v>1833</v>
      </c>
      <c r="D4410" s="202" t="s">
        <v>2168</v>
      </c>
      <c r="E4410" s="202" t="s">
        <v>2169</v>
      </c>
      <c r="F4410" s="202" t="s">
        <v>505</v>
      </c>
      <c r="G4410" s="253">
        <v>0.01</v>
      </c>
      <c r="H4410" s="361" t="s">
        <v>1400</v>
      </c>
      <c r="I4410" s="359" t="s">
        <v>1383</v>
      </c>
      <c r="J4410" s="359" t="s">
        <v>1380</v>
      </c>
      <c r="K4410" s="361" t="s">
        <v>1391</v>
      </c>
      <c r="L4410" s="359" t="s">
        <v>1392</v>
      </c>
      <c r="M4410" s="368">
        <v>2008</v>
      </c>
      <c r="N4410" s="205">
        <v>42782</v>
      </c>
      <c r="O4410" s="203"/>
      <c r="P4410" t="str">
        <f t="shared" si="68"/>
        <v>Cannon River WRAPS 2011-Unnamed creek (Spring Brook)-(07040002-557)-E. coli</v>
      </c>
    </row>
    <row r="4411" spans="1:16" ht="27.95" hidden="1" customHeight="1" x14ac:dyDescent="0.25">
      <c r="A4411" s="203" t="s">
        <v>2163</v>
      </c>
      <c r="B4411" s="202" t="s">
        <v>789</v>
      </c>
      <c r="C4411" s="203" t="s">
        <v>1833</v>
      </c>
      <c r="D4411" s="202" t="s">
        <v>2168</v>
      </c>
      <c r="E4411" s="202" t="s">
        <v>2169</v>
      </c>
      <c r="F4411" s="202" t="s">
        <v>505</v>
      </c>
      <c r="G4411" s="253">
        <v>0.01</v>
      </c>
      <c r="H4411" s="361" t="s">
        <v>1400</v>
      </c>
      <c r="I4411" s="359" t="s">
        <v>1384</v>
      </c>
      <c r="J4411" s="359" t="s">
        <v>1380</v>
      </c>
      <c r="K4411" s="361" t="s">
        <v>1391</v>
      </c>
      <c r="L4411" s="359" t="s">
        <v>1392</v>
      </c>
      <c r="M4411" s="368">
        <v>2008</v>
      </c>
      <c r="N4411" s="205">
        <v>42782</v>
      </c>
      <c r="O4411" s="203"/>
      <c r="P4411" t="str">
        <f t="shared" si="68"/>
        <v>Cannon River WRAPS 2011-Unnamed creek (Spring Brook)-(07040002-557)-E. coli</v>
      </c>
    </row>
    <row r="4412" spans="1:16" ht="27.95" hidden="1" customHeight="1" x14ac:dyDescent="0.25">
      <c r="A4412" s="203" t="s">
        <v>2163</v>
      </c>
      <c r="B4412" s="202" t="s">
        <v>789</v>
      </c>
      <c r="C4412" s="203" t="s">
        <v>1833</v>
      </c>
      <c r="D4412" s="202" t="s">
        <v>2168</v>
      </c>
      <c r="E4412" s="202" t="s">
        <v>2169</v>
      </c>
      <c r="F4412" s="202" t="s">
        <v>505</v>
      </c>
      <c r="G4412" s="253" t="s">
        <v>515</v>
      </c>
      <c r="H4412" s="361" t="s">
        <v>1400</v>
      </c>
      <c r="I4412" s="359" t="s">
        <v>1385</v>
      </c>
      <c r="J4412" s="359" t="s">
        <v>1380</v>
      </c>
      <c r="K4412" s="361" t="s">
        <v>1391</v>
      </c>
      <c r="L4412" s="359" t="s">
        <v>1392</v>
      </c>
      <c r="M4412" s="368">
        <v>2008</v>
      </c>
      <c r="N4412" s="205">
        <v>42782</v>
      </c>
      <c r="O4412" s="203"/>
      <c r="P4412" t="str">
        <f t="shared" si="68"/>
        <v>Cannon River WRAPS 2011-Unnamed creek (Spring Brook)-(07040002-557)-E. coli</v>
      </c>
    </row>
    <row r="4413" spans="1:16" ht="27.95" hidden="1" customHeight="1" x14ac:dyDescent="0.25">
      <c r="A4413" s="203" t="s">
        <v>2163</v>
      </c>
      <c r="B4413" s="202" t="s">
        <v>789</v>
      </c>
      <c r="C4413" s="203" t="s">
        <v>1833</v>
      </c>
      <c r="D4413" s="202" t="s">
        <v>2168</v>
      </c>
      <c r="E4413" s="202" t="s">
        <v>2169</v>
      </c>
      <c r="F4413" s="202" t="s">
        <v>505</v>
      </c>
      <c r="G4413" s="253">
        <v>0.65</v>
      </c>
      <c r="H4413" s="361" t="s">
        <v>527</v>
      </c>
      <c r="I4413" s="359" t="s">
        <v>1379</v>
      </c>
      <c r="J4413" s="359" t="s">
        <v>1380</v>
      </c>
      <c r="K4413" s="361" t="s">
        <v>2170</v>
      </c>
      <c r="L4413" s="359" t="s">
        <v>1392</v>
      </c>
      <c r="M4413" s="368">
        <v>2008</v>
      </c>
      <c r="N4413" s="205">
        <v>42782</v>
      </c>
      <c r="O4413" s="203"/>
      <c r="P4413" t="str">
        <f t="shared" si="68"/>
        <v>Cannon River WRAPS 2011-Unnamed creek (Spring Brook)-(07040002-557)-Total Nitrate</v>
      </c>
    </row>
    <row r="4414" spans="1:16" ht="27.95" hidden="1" customHeight="1" x14ac:dyDescent="0.25">
      <c r="A4414" s="203" t="s">
        <v>2163</v>
      </c>
      <c r="B4414" s="202" t="s">
        <v>789</v>
      </c>
      <c r="C4414" s="203" t="s">
        <v>1833</v>
      </c>
      <c r="D4414" s="202" t="s">
        <v>2168</v>
      </c>
      <c r="E4414" s="202" t="s">
        <v>2169</v>
      </c>
      <c r="F4414" s="202" t="s">
        <v>505</v>
      </c>
      <c r="G4414" s="253">
        <v>0.18</v>
      </c>
      <c r="H4414" s="361" t="s">
        <v>527</v>
      </c>
      <c r="I4414" s="359" t="s">
        <v>1382</v>
      </c>
      <c r="J4414" s="359" t="s">
        <v>1380</v>
      </c>
      <c r="K4414" s="361" t="s">
        <v>2170</v>
      </c>
      <c r="L4414" s="359" t="s">
        <v>1392</v>
      </c>
      <c r="M4414" s="368">
        <v>2008</v>
      </c>
      <c r="N4414" s="205">
        <v>42782</v>
      </c>
      <c r="O4414" s="203"/>
      <c r="P4414" t="str">
        <f t="shared" si="68"/>
        <v>Cannon River WRAPS 2011-Unnamed creek (Spring Brook)-(07040002-557)-Total Nitrate</v>
      </c>
    </row>
    <row r="4415" spans="1:16" ht="27.95" hidden="1" customHeight="1" x14ac:dyDescent="0.25">
      <c r="A4415" s="203" t="s">
        <v>2163</v>
      </c>
      <c r="B4415" s="202" t="s">
        <v>789</v>
      </c>
      <c r="C4415" s="203" t="s">
        <v>1833</v>
      </c>
      <c r="D4415" s="202" t="s">
        <v>2168</v>
      </c>
      <c r="E4415" s="202" t="s">
        <v>2169</v>
      </c>
      <c r="F4415" s="202" t="s">
        <v>505</v>
      </c>
      <c r="G4415" s="253">
        <v>0.1</v>
      </c>
      <c r="H4415" s="361" t="s">
        <v>527</v>
      </c>
      <c r="I4415" s="359" t="s">
        <v>1383</v>
      </c>
      <c r="J4415" s="359" t="s">
        <v>1380</v>
      </c>
      <c r="K4415" s="361" t="s">
        <v>2170</v>
      </c>
      <c r="L4415" s="359" t="s">
        <v>1392</v>
      </c>
      <c r="M4415" s="368">
        <v>2008</v>
      </c>
      <c r="N4415" s="205">
        <v>42782</v>
      </c>
      <c r="O4415" s="203"/>
      <c r="P4415" t="str">
        <f t="shared" si="68"/>
        <v>Cannon River WRAPS 2011-Unnamed creek (Spring Brook)-(07040002-557)-Total Nitrate</v>
      </c>
    </row>
    <row r="4416" spans="1:16" ht="27.95" hidden="1" customHeight="1" x14ac:dyDescent="0.25">
      <c r="A4416" s="203" t="s">
        <v>2163</v>
      </c>
      <c r="B4416" s="202" t="s">
        <v>789</v>
      </c>
      <c r="C4416" s="203" t="s">
        <v>1833</v>
      </c>
      <c r="D4416" s="202" t="s">
        <v>2168</v>
      </c>
      <c r="E4416" s="202" t="s">
        <v>2169</v>
      </c>
      <c r="F4416" s="202" t="s">
        <v>505</v>
      </c>
      <c r="G4416" s="253">
        <v>0.06</v>
      </c>
      <c r="H4416" s="361" t="s">
        <v>527</v>
      </c>
      <c r="I4416" s="359" t="s">
        <v>1384</v>
      </c>
      <c r="J4416" s="359" t="s">
        <v>1380</v>
      </c>
      <c r="K4416" s="361" t="s">
        <v>2170</v>
      </c>
      <c r="L4416" s="359" t="s">
        <v>1392</v>
      </c>
      <c r="M4416" s="368">
        <v>2008</v>
      </c>
      <c r="N4416" s="205">
        <v>42782</v>
      </c>
      <c r="O4416" s="203"/>
      <c r="P4416" t="str">
        <f t="shared" si="68"/>
        <v>Cannon River WRAPS 2011-Unnamed creek (Spring Brook)-(07040002-557)-Total Nitrate</v>
      </c>
    </row>
    <row r="4417" spans="1:16" ht="27.95" hidden="1" customHeight="1" x14ac:dyDescent="0.25">
      <c r="A4417" s="203" t="s">
        <v>2163</v>
      </c>
      <c r="B4417" s="202" t="s">
        <v>789</v>
      </c>
      <c r="C4417" s="203" t="s">
        <v>1833</v>
      </c>
      <c r="D4417" s="202" t="s">
        <v>2168</v>
      </c>
      <c r="E4417" s="202" t="s">
        <v>2169</v>
      </c>
      <c r="F4417" s="202" t="s">
        <v>505</v>
      </c>
      <c r="G4417" s="253">
        <v>0.04</v>
      </c>
      <c r="H4417" s="361" t="s">
        <v>527</v>
      </c>
      <c r="I4417" s="359" t="s">
        <v>1385</v>
      </c>
      <c r="J4417" s="359" t="s">
        <v>1380</v>
      </c>
      <c r="K4417" s="361" t="s">
        <v>2170</v>
      </c>
      <c r="L4417" s="359" t="s">
        <v>1392</v>
      </c>
      <c r="M4417" s="368">
        <v>2008</v>
      </c>
      <c r="N4417" s="205">
        <v>42782</v>
      </c>
      <c r="O4417" s="203"/>
      <c r="P4417" t="str">
        <f t="shared" si="68"/>
        <v>Cannon River WRAPS 2011-Unnamed creek (Spring Brook)-(07040002-557)-Total Nitrate</v>
      </c>
    </row>
    <row r="4418" spans="1:16" ht="27.95" hidden="1" customHeight="1" x14ac:dyDescent="0.25">
      <c r="A4418" s="203" t="s">
        <v>2163</v>
      </c>
      <c r="B4418" s="202" t="s">
        <v>789</v>
      </c>
      <c r="C4418" s="203" t="s">
        <v>1833</v>
      </c>
      <c r="D4418" s="202" t="s">
        <v>2171</v>
      </c>
      <c r="E4418" s="202" t="s">
        <v>2172</v>
      </c>
      <c r="F4418" s="202" t="s">
        <v>505</v>
      </c>
      <c r="G4418" s="253">
        <v>3.38</v>
      </c>
      <c r="H4418" s="361" t="s">
        <v>1400</v>
      </c>
      <c r="I4418" s="359" t="s">
        <v>1379</v>
      </c>
      <c r="J4418" s="359" t="s">
        <v>1380</v>
      </c>
      <c r="K4418" s="361" t="s">
        <v>1391</v>
      </c>
      <c r="L4418" s="359" t="s">
        <v>1392</v>
      </c>
      <c r="M4418" s="368">
        <v>2002</v>
      </c>
      <c r="N4418" s="205">
        <v>42782</v>
      </c>
      <c r="O4418" s="203"/>
      <c r="P4418" t="str">
        <f t="shared" si="68"/>
        <v>Cannon River WRAPS 2011-Mud Creek-(07040002-558)-E. coli</v>
      </c>
    </row>
    <row r="4419" spans="1:16" ht="27.95" hidden="1" customHeight="1" x14ac:dyDescent="0.25">
      <c r="A4419" s="203" t="s">
        <v>2163</v>
      </c>
      <c r="B4419" s="202" t="s">
        <v>789</v>
      </c>
      <c r="C4419" s="203" t="s">
        <v>1833</v>
      </c>
      <c r="D4419" s="202" t="s">
        <v>2171</v>
      </c>
      <c r="E4419" s="202" t="s">
        <v>2172</v>
      </c>
      <c r="F4419" s="202" t="s">
        <v>505</v>
      </c>
      <c r="G4419" s="253">
        <v>0.9</v>
      </c>
      <c r="H4419" s="361" t="s">
        <v>1400</v>
      </c>
      <c r="I4419" s="359" t="s">
        <v>1382</v>
      </c>
      <c r="J4419" s="359" t="s">
        <v>1380</v>
      </c>
      <c r="K4419" s="361" t="s">
        <v>1391</v>
      </c>
      <c r="L4419" s="359" t="s">
        <v>1392</v>
      </c>
      <c r="M4419" s="368">
        <v>2002</v>
      </c>
      <c r="N4419" s="205">
        <v>42782</v>
      </c>
      <c r="O4419" s="203"/>
      <c r="P4419" t="str">
        <f t="shared" ref="P4419:P4482" si="69">CONCATENATE(C4419, "-", E4419, "-","(", D4419,")", "-",K4419)</f>
        <v>Cannon River WRAPS 2011-Mud Creek-(07040002-558)-E. coli</v>
      </c>
    </row>
    <row r="4420" spans="1:16" ht="27.95" hidden="1" customHeight="1" x14ac:dyDescent="0.25">
      <c r="A4420" s="203" t="s">
        <v>2163</v>
      </c>
      <c r="B4420" s="202" t="s">
        <v>789</v>
      </c>
      <c r="C4420" s="203" t="s">
        <v>1833</v>
      </c>
      <c r="D4420" s="202" t="s">
        <v>2171</v>
      </c>
      <c r="E4420" s="202" t="s">
        <v>2172</v>
      </c>
      <c r="F4420" s="202" t="s">
        <v>505</v>
      </c>
      <c r="G4420" s="253">
        <v>0.49</v>
      </c>
      <c r="H4420" s="361" t="s">
        <v>1400</v>
      </c>
      <c r="I4420" s="359" t="s">
        <v>1383</v>
      </c>
      <c r="J4420" s="359" t="s">
        <v>1380</v>
      </c>
      <c r="K4420" s="361" t="s">
        <v>1391</v>
      </c>
      <c r="L4420" s="359" t="s">
        <v>1392</v>
      </c>
      <c r="M4420" s="368">
        <v>2002</v>
      </c>
      <c r="N4420" s="205">
        <v>42782</v>
      </c>
      <c r="O4420" s="203"/>
      <c r="P4420" t="str">
        <f t="shared" si="69"/>
        <v>Cannon River WRAPS 2011-Mud Creek-(07040002-558)-E. coli</v>
      </c>
    </row>
    <row r="4421" spans="1:16" ht="27.95" hidden="1" customHeight="1" x14ac:dyDescent="0.25">
      <c r="A4421" s="203" t="s">
        <v>2163</v>
      </c>
      <c r="B4421" s="202" t="s">
        <v>789</v>
      </c>
      <c r="C4421" s="203" t="s">
        <v>1833</v>
      </c>
      <c r="D4421" s="202" t="s">
        <v>2171</v>
      </c>
      <c r="E4421" s="202" t="s">
        <v>2172</v>
      </c>
      <c r="F4421" s="202" t="s">
        <v>505</v>
      </c>
      <c r="G4421" s="253">
        <v>0.28999999999999998</v>
      </c>
      <c r="H4421" s="361" t="s">
        <v>1400</v>
      </c>
      <c r="I4421" s="359" t="s">
        <v>1384</v>
      </c>
      <c r="J4421" s="359" t="s">
        <v>1380</v>
      </c>
      <c r="K4421" s="361" t="s">
        <v>1391</v>
      </c>
      <c r="L4421" s="359" t="s">
        <v>1392</v>
      </c>
      <c r="M4421" s="368">
        <v>2002</v>
      </c>
      <c r="N4421" s="205">
        <v>42782</v>
      </c>
      <c r="O4421" s="203"/>
      <c r="P4421" t="str">
        <f t="shared" si="69"/>
        <v>Cannon River WRAPS 2011-Mud Creek-(07040002-558)-E. coli</v>
      </c>
    </row>
    <row r="4422" spans="1:16" ht="27.95" hidden="1" customHeight="1" x14ac:dyDescent="0.25">
      <c r="A4422" s="203" t="s">
        <v>2163</v>
      </c>
      <c r="B4422" s="202" t="s">
        <v>789</v>
      </c>
      <c r="C4422" s="203" t="s">
        <v>1833</v>
      </c>
      <c r="D4422" s="202" t="s">
        <v>2171</v>
      </c>
      <c r="E4422" s="202" t="s">
        <v>2172</v>
      </c>
      <c r="F4422" s="202" t="s">
        <v>505</v>
      </c>
      <c r="G4422" s="253">
        <v>0.17</v>
      </c>
      <c r="H4422" s="361" t="s">
        <v>1400</v>
      </c>
      <c r="I4422" s="359" t="s">
        <v>1385</v>
      </c>
      <c r="J4422" s="359" t="s">
        <v>1380</v>
      </c>
      <c r="K4422" s="361" t="s">
        <v>1391</v>
      </c>
      <c r="L4422" s="359" t="s">
        <v>1392</v>
      </c>
      <c r="M4422" s="368">
        <v>2002</v>
      </c>
      <c r="N4422" s="205">
        <v>42782</v>
      </c>
      <c r="O4422" s="203"/>
      <c r="P4422" t="str">
        <f t="shared" si="69"/>
        <v>Cannon River WRAPS 2011-Mud Creek-(07040002-558)-E. coli</v>
      </c>
    </row>
    <row r="4423" spans="1:16" ht="27.95" hidden="1" customHeight="1" x14ac:dyDescent="0.25">
      <c r="A4423" s="203" t="s">
        <v>2163</v>
      </c>
      <c r="B4423" s="202" t="s">
        <v>789</v>
      </c>
      <c r="C4423" s="203" t="s">
        <v>96</v>
      </c>
      <c r="D4423" s="203" t="s">
        <v>1848</v>
      </c>
      <c r="E4423" s="202" t="s">
        <v>1837</v>
      </c>
      <c r="F4423" s="202" t="s">
        <v>475</v>
      </c>
      <c r="G4423" s="259">
        <v>13.1</v>
      </c>
      <c r="H4423" s="361" t="s">
        <v>488</v>
      </c>
      <c r="I4423" s="359" t="s">
        <v>1379</v>
      </c>
      <c r="J4423" s="359" t="s">
        <v>1380</v>
      </c>
      <c r="K4423" s="359" t="s">
        <v>22</v>
      </c>
      <c r="L4423" s="359" t="s">
        <v>1392</v>
      </c>
      <c r="M4423" s="368">
        <v>1998</v>
      </c>
      <c r="N4423" s="205">
        <v>39276</v>
      </c>
      <c r="O4423" s="203"/>
      <c r="P4423" t="str">
        <f t="shared" si="69"/>
        <v>Lower Cannon River Turbidity TMDL-Cannon River-(07040002-646 (previous waterbody ID: 07040001-511))-TSS</v>
      </c>
    </row>
    <row r="4424" spans="1:16" ht="27.95" hidden="1" customHeight="1" x14ac:dyDescent="0.25">
      <c r="A4424" s="203" t="s">
        <v>2163</v>
      </c>
      <c r="B4424" s="202" t="s">
        <v>789</v>
      </c>
      <c r="C4424" s="203" t="s">
        <v>96</v>
      </c>
      <c r="D4424" s="203" t="s">
        <v>1848</v>
      </c>
      <c r="E4424" s="202" t="s">
        <v>1837</v>
      </c>
      <c r="F4424" s="202" t="s">
        <v>475</v>
      </c>
      <c r="G4424" s="259">
        <v>4.7</v>
      </c>
      <c r="H4424" s="361" t="s">
        <v>488</v>
      </c>
      <c r="I4424" s="359" t="s">
        <v>1382</v>
      </c>
      <c r="J4424" s="359" t="s">
        <v>1380</v>
      </c>
      <c r="K4424" s="359" t="s">
        <v>22</v>
      </c>
      <c r="L4424" s="359" t="s">
        <v>1392</v>
      </c>
      <c r="M4424" s="368">
        <v>1998</v>
      </c>
      <c r="N4424" s="205">
        <v>39276</v>
      </c>
      <c r="O4424" s="203"/>
      <c r="P4424" t="str">
        <f t="shared" si="69"/>
        <v>Lower Cannon River Turbidity TMDL-Cannon River-(07040002-646 (previous waterbody ID: 07040001-511))-TSS</v>
      </c>
    </row>
    <row r="4425" spans="1:16" ht="27.95" hidden="1" customHeight="1" x14ac:dyDescent="0.25">
      <c r="A4425" s="203" t="s">
        <v>2163</v>
      </c>
      <c r="B4425" s="202" t="s">
        <v>789</v>
      </c>
      <c r="C4425" s="203" t="s">
        <v>96</v>
      </c>
      <c r="D4425" s="203" t="s">
        <v>1848</v>
      </c>
      <c r="E4425" s="202" t="s">
        <v>1837</v>
      </c>
      <c r="F4425" s="202" t="s">
        <v>475</v>
      </c>
      <c r="G4425" s="259">
        <v>3</v>
      </c>
      <c r="H4425" s="361" t="s">
        <v>488</v>
      </c>
      <c r="I4425" s="359" t="s">
        <v>1383</v>
      </c>
      <c r="J4425" s="359" t="s">
        <v>1380</v>
      </c>
      <c r="K4425" s="359" t="s">
        <v>22</v>
      </c>
      <c r="L4425" s="359" t="s">
        <v>1392</v>
      </c>
      <c r="M4425" s="368">
        <v>1998</v>
      </c>
      <c r="N4425" s="205">
        <v>39276</v>
      </c>
      <c r="O4425" s="203"/>
      <c r="P4425" t="str">
        <f t="shared" si="69"/>
        <v>Lower Cannon River Turbidity TMDL-Cannon River-(07040002-646 (previous waterbody ID: 07040001-511))-TSS</v>
      </c>
    </row>
    <row r="4426" spans="1:16" ht="27.95" hidden="1" customHeight="1" x14ac:dyDescent="0.25">
      <c r="A4426" s="203" t="s">
        <v>2163</v>
      </c>
      <c r="B4426" s="202" t="s">
        <v>789</v>
      </c>
      <c r="C4426" s="203" t="s">
        <v>96</v>
      </c>
      <c r="D4426" s="203" t="s">
        <v>1848</v>
      </c>
      <c r="E4426" s="202" t="s">
        <v>1837</v>
      </c>
      <c r="F4426" s="202" t="s">
        <v>475</v>
      </c>
      <c r="G4426" s="259">
        <v>1.5</v>
      </c>
      <c r="H4426" s="361" t="s">
        <v>488</v>
      </c>
      <c r="I4426" s="359" t="s">
        <v>1384</v>
      </c>
      <c r="J4426" s="359" t="s">
        <v>1380</v>
      </c>
      <c r="K4426" s="359" t="s">
        <v>22</v>
      </c>
      <c r="L4426" s="359" t="s">
        <v>1392</v>
      </c>
      <c r="M4426" s="368">
        <v>1998</v>
      </c>
      <c r="N4426" s="205">
        <v>39276</v>
      </c>
      <c r="O4426" s="203"/>
      <c r="P4426" t="str">
        <f t="shared" si="69"/>
        <v>Lower Cannon River Turbidity TMDL-Cannon River-(07040002-646 (previous waterbody ID: 07040001-511))-TSS</v>
      </c>
    </row>
    <row r="4427" spans="1:16" ht="27.95" hidden="1" customHeight="1" x14ac:dyDescent="0.25">
      <c r="A4427" s="203" t="s">
        <v>2163</v>
      </c>
      <c r="B4427" s="202" t="s">
        <v>789</v>
      </c>
      <c r="C4427" s="203" t="s">
        <v>96</v>
      </c>
      <c r="D4427" s="203" t="s">
        <v>1848</v>
      </c>
      <c r="E4427" s="202" t="s">
        <v>1837</v>
      </c>
      <c r="F4427" s="202" t="s">
        <v>475</v>
      </c>
      <c r="G4427" s="259">
        <v>0.6</v>
      </c>
      <c r="H4427" s="361" t="s">
        <v>488</v>
      </c>
      <c r="I4427" s="359" t="s">
        <v>1385</v>
      </c>
      <c r="J4427" s="359" t="s">
        <v>1380</v>
      </c>
      <c r="K4427" s="359" t="s">
        <v>22</v>
      </c>
      <c r="L4427" s="359" t="s">
        <v>1392</v>
      </c>
      <c r="M4427" s="368">
        <v>1998</v>
      </c>
      <c r="N4427" s="205">
        <v>39276</v>
      </c>
      <c r="O4427" s="203"/>
      <c r="P4427" t="str">
        <f t="shared" si="69"/>
        <v>Lower Cannon River Turbidity TMDL-Cannon River-(07040002-646 (previous waterbody ID: 07040001-511))-TSS</v>
      </c>
    </row>
    <row r="4428" spans="1:16" ht="27.95" hidden="1" customHeight="1" x14ac:dyDescent="0.25">
      <c r="A4428" s="203" t="s">
        <v>2163</v>
      </c>
      <c r="B4428" s="202" t="s">
        <v>789</v>
      </c>
      <c r="C4428" s="203" t="s">
        <v>96</v>
      </c>
      <c r="D4428" s="202" t="s">
        <v>787</v>
      </c>
      <c r="E4428" s="202" t="s">
        <v>1837</v>
      </c>
      <c r="F4428" s="202" t="s">
        <v>475</v>
      </c>
      <c r="G4428" s="253">
        <v>12.1</v>
      </c>
      <c r="H4428" s="361" t="s">
        <v>488</v>
      </c>
      <c r="I4428" s="359" t="s">
        <v>1379</v>
      </c>
      <c r="J4428" s="359" t="s">
        <v>1380</v>
      </c>
      <c r="K4428" s="359" t="s">
        <v>22</v>
      </c>
      <c r="L4428" s="359" t="s">
        <v>1392</v>
      </c>
      <c r="M4428" s="368">
        <v>1998</v>
      </c>
      <c r="N4428" s="205">
        <v>39276</v>
      </c>
      <c r="O4428" s="203"/>
      <c r="P4428" t="str">
        <f t="shared" si="69"/>
        <v>Lower Cannon River Turbidity TMDL-Cannon River-(07040002-502)-TSS</v>
      </c>
    </row>
    <row r="4429" spans="1:16" ht="27.95" hidden="1" customHeight="1" x14ac:dyDescent="0.25">
      <c r="A4429" s="203" t="s">
        <v>2163</v>
      </c>
      <c r="B4429" s="202" t="s">
        <v>789</v>
      </c>
      <c r="C4429" s="203" t="s">
        <v>96</v>
      </c>
      <c r="D4429" s="202" t="s">
        <v>787</v>
      </c>
      <c r="E4429" s="202" t="s">
        <v>1837</v>
      </c>
      <c r="F4429" s="202" t="s">
        <v>475</v>
      </c>
      <c r="G4429" s="253">
        <v>4.3</v>
      </c>
      <c r="H4429" s="361" t="s">
        <v>488</v>
      </c>
      <c r="I4429" s="359" t="s">
        <v>1382</v>
      </c>
      <c r="J4429" s="359" t="s">
        <v>1380</v>
      </c>
      <c r="K4429" s="359" t="s">
        <v>22</v>
      </c>
      <c r="L4429" s="359" t="s">
        <v>1392</v>
      </c>
      <c r="M4429" s="368">
        <v>1998</v>
      </c>
      <c r="N4429" s="205">
        <v>39276</v>
      </c>
      <c r="O4429" s="203"/>
      <c r="P4429" t="str">
        <f t="shared" si="69"/>
        <v>Lower Cannon River Turbidity TMDL-Cannon River-(07040002-502)-TSS</v>
      </c>
    </row>
    <row r="4430" spans="1:16" ht="27.95" hidden="1" customHeight="1" x14ac:dyDescent="0.25">
      <c r="A4430" s="203" t="s">
        <v>2163</v>
      </c>
      <c r="B4430" s="202" t="s">
        <v>789</v>
      </c>
      <c r="C4430" s="203" t="s">
        <v>96</v>
      </c>
      <c r="D4430" s="202" t="s">
        <v>787</v>
      </c>
      <c r="E4430" s="202" t="s">
        <v>1837</v>
      </c>
      <c r="F4430" s="202" t="s">
        <v>475</v>
      </c>
      <c r="G4430" s="253">
        <v>2.7</v>
      </c>
      <c r="H4430" s="361" t="s">
        <v>488</v>
      </c>
      <c r="I4430" s="359" t="s">
        <v>1383</v>
      </c>
      <c r="J4430" s="359" t="s">
        <v>1380</v>
      </c>
      <c r="K4430" s="359" t="s">
        <v>22</v>
      </c>
      <c r="L4430" s="359" t="s">
        <v>1392</v>
      </c>
      <c r="M4430" s="368">
        <v>1998</v>
      </c>
      <c r="N4430" s="205">
        <v>39276</v>
      </c>
      <c r="O4430" s="203"/>
      <c r="P4430" t="str">
        <f t="shared" si="69"/>
        <v>Lower Cannon River Turbidity TMDL-Cannon River-(07040002-502)-TSS</v>
      </c>
    </row>
    <row r="4431" spans="1:16" ht="27.95" hidden="1" customHeight="1" x14ac:dyDescent="0.25">
      <c r="A4431" s="203" t="s">
        <v>2163</v>
      </c>
      <c r="B4431" s="202" t="s">
        <v>789</v>
      </c>
      <c r="C4431" s="203" t="s">
        <v>96</v>
      </c>
      <c r="D4431" s="202" t="s">
        <v>787</v>
      </c>
      <c r="E4431" s="202" t="s">
        <v>1837</v>
      </c>
      <c r="F4431" s="202" t="s">
        <v>475</v>
      </c>
      <c r="G4431" s="253">
        <v>1.4</v>
      </c>
      <c r="H4431" s="361" t="s">
        <v>488</v>
      </c>
      <c r="I4431" s="359" t="s">
        <v>1384</v>
      </c>
      <c r="J4431" s="359" t="s">
        <v>1380</v>
      </c>
      <c r="K4431" s="359" t="s">
        <v>22</v>
      </c>
      <c r="L4431" s="359" t="s">
        <v>1392</v>
      </c>
      <c r="M4431" s="368">
        <v>1998</v>
      </c>
      <c r="N4431" s="205">
        <v>39276</v>
      </c>
      <c r="O4431" s="203"/>
      <c r="P4431" t="str">
        <f t="shared" si="69"/>
        <v>Lower Cannon River Turbidity TMDL-Cannon River-(07040002-502)-TSS</v>
      </c>
    </row>
    <row r="4432" spans="1:16" ht="27.95" hidden="1" customHeight="1" x14ac:dyDescent="0.25">
      <c r="A4432" s="203" t="s">
        <v>2163</v>
      </c>
      <c r="B4432" s="202" t="s">
        <v>789</v>
      </c>
      <c r="C4432" s="203" t="s">
        <v>96</v>
      </c>
      <c r="D4432" s="202" t="s">
        <v>787</v>
      </c>
      <c r="E4432" s="202" t="s">
        <v>1837</v>
      </c>
      <c r="F4432" s="202" t="s">
        <v>475</v>
      </c>
      <c r="G4432" s="253">
        <v>0.5</v>
      </c>
      <c r="H4432" s="361" t="s">
        <v>488</v>
      </c>
      <c r="I4432" s="359" t="s">
        <v>1385</v>
      </c>
      <c r="J4432" s="359" t="s">
        <v>1380</v>
      </c>
      <c r="K4432" s="359" t="s">
        <v>22</v>
      </c>
      <c r="L4432" s="359" t="s">
        <v>1392</v>
      </c>
      <c r="M4432" s="368">
        <v>1998</v>
      </c>
      <c r="N4432" s="205">
        <v>39276</v>
      </c>
      <c r="O4432" s="203"/>
      <c r="P4432" t="str">
        <f t="shared" si="69"/>
        <v>Lower Cannon River Turbidity TMDL-Cannon River-(07040002-502)-TSS</v>
      </c>
    </row>
    <row r="4433" spans="1:16" ht="27.95" hidden="1" customHeight="1" x14ac:dyDescent="0.25">
      <c r="A4433" s="203" t="s">
        <v>2163</v>
      </c>
      <c r="B4433" s="202" t="s">
        <v>789</v>
      </c>
      <c r="C4433" s="203" t="s">
        <v>1376</v>
      </c>
      <c r="D4433" s="202" t="s">
        <v>787</v>
      </c>
      <c r="E4433" s="202" t="s">
        <v>1837</v>
      </c>
      <c r="F4433" s="202" t="s">
        <v>475</v>
      </c>
      <c r="G4433" s="253">
        <v>6.86</v>
      </c>
      <c r="H4433" s="361" t="s">
        <v>1378</v>
      </c>
      <c r="I4433" s="359" t="s">
        <v>1379</v>
      </c>
      <c r="J4433" s="359" t="s">
        <v>1380</v>
      </c>
      <c r="K4433" s="359" t="s">
        <v>9</v>
      </c>
      <c r="L4433" s="359" t="s">
        <v>1381</v>
      </c>
      <c r="M4433" s="368">
        <v>1988</v>
      </c>
      <c r="N4433" s="205">
        <v>38812</v>
      </c>
      <c r="O4433" s="203"/>
      <c r="P4433" t="str">
        <f t="shared" si="69"/>
        <v>Lower Mississippi River Basin-Fecal Coliform TMDL-Cannon River-(07040002-502)-Fecal Coliform</v>
      </c>
    </row>
    <row r="4434" spans="1:16" ht="27.95" hidden="1" customHeight="1" x14ac:dyDescent="0.25">
      <c r="A4434" s="203" t="s">
        <v>2163</v>
      </c>
      <c r="B4434" s="202" t="s">
        <v>789</v>
      </c>
      <c r="C4434" s="203" t="s">
        <v>1376</v>
      </c>
      <c r="D4434" s="202" t="s">
        <v>787</v>
      </c>
      <c r="E4434" s="202" t="s">
        <v>1837</v>
      </c>
      <c r="F4434" s="202" t="s">
        <v>475</v>
      </c>
      <c r="G4434" s="253">
        <v>2.52</v>
      </c>
      <c r="H4434" s="361" t="s">
        <v>1378</v>
      </c>
      <c r="I4434" s="359" t="s">
        <v>1382</v>
      </c>
      <c r="J4434" s="359" t="s">
        <v>1380</v>
      </c>
      <c r="K4434" s="359" t="s">
        <v>9</v>
      </c>
      <c r="L4434" s="359" t="s">
        <v>1381</v>
      </c>
      <c r="M4434" s="368">
        <v>1988</v>
      </c>
      <c r="N4434" s="205">
        <v>38812</v>
      </c>
      <c r="O4434" s="203"/>
      <c r="P4434" t="str">
        <f t="shared" si="69"/>
        <v>Lower Mississippi River Basin-Fecal Coliform TMDL-Cannon River-(07040002-502)-Fecal Coliform</v>
      </c>
    </row>
    <row r="4435" spans="1:16" ht="27.95" hidden="1" customHeight="1" x14ac:dyDescent="0.25">
      <c r="A4435" s="203" t="s">
        <v>2163</v>
      </c>
      <c r="B4435" s="202" t="s">
        <v>789</v>
      </c>
      <c r="C4435" s="203" t="s">
        <v>1376</v>
      </c>
      <c r="D4435" s="202" t="s">
        <v>787</v>
      </c>
      <c r="E4435" s="202" t="s">
        <v>1837</v>
      </c>
      <c r="F4435" s="202" t="s">
        <v>475</v>
      </c>
      <c r="G4435" s="253">
        <v>1.1200000000000001</v>
      </c>
      <c r="H4435" s="361" t="s">
        <v>1378</v>
      </c>
      <c r="I4435" s="359" t="s">
        <v>1383</v>
      </c>
      <c r="J4435" s="359" t="s">
        <v>1380</v>
      </c>
      <c r="K4435" s="359" t="s">
        <v>9</v>
      </c>
      <c r="L4435" s="359" t="s">
        <v>1381</v>
      </c>
      <c r="M4435" s="368">
        <v>1988</v>
      </c>
      <c r="N4435" s="205">
        <v>38812</v>
      </c>
      <c r="O4435" s="203"/>
      <c r="P4435" t="str">
        <f t="shared" si="69"/>
        <v>Lower Mississippi River Basin-Fecal Coliform TMDL-Cannon River-(07040002-502)-Fecal Coliform</v>
      </c>
    </row>
    <row r="4436" spans="1:16" ht="27.95" hidden="1" customHeight="1" x14ac:dyDescent="0.25">
      <c r="A4436" s="203" t="s">
        <v>2163</v>
      </c>
      <c r="B4436" s="202" t="s">
        <v>789</v>
      </c>
      <c r="C4436" s="203" t="s">
        <v>1376</v>
      </c>
      <c r="D4436" s="202" t="s">
        <v>787</v>
      </c>
      <c r="E4436" s="202" t="s">
        <v>1837</v>
      </c>
      <c r="F4436" s="202" t="s">
        <v>475</v>
      </c>
      <c r="G4436" s="253">
        <v>0.39</v>
      </c>
      <c r="H4436" s="361" t="s">
        <v>1378</v>
      </c>
      <c r="I4436" s="359" t="s">
        <v>1384</v>
      </c>
      <c r="J4436" s="359" t="s">
        <v>1380</v>
      </c>
      <c r="K4436" s="359" t="s">
        <v>9</v>
      </c>
      <c r="L4436" s="359" t="s">
        <v>1381</v>
      </c>
      <c r="M4436" s="368">
        <v>1988</v>
      </c>
      <c r="N4436" s="205">
        <v>38812</v>
      </c>
      <c r="O4436" s="203"/>
      <c r="P4436" t="str">
        <f t="shared" si="69"/>
        <v>Lower Mississippi River Basin-Fecal Coliform TMDL-Cannon River-(07040002-502)-Fecal Coliform</v>
      </c>
    </row>
    <row r="4437" spans="1:16" ht="27.95" hidden="1" customHeight="1" x14ac:dyDescent="0.25">
      <c r="A4437" s="203" t="s">
        <v>2163</v>
      </c>
      <c r="B4437" s="202" t="s">
        <v>789</v>
      </c>
      <c r="C4437" s="203" t="s">
        <v>1376</v>
      </c>
      <c r="D4437" s="202" t="s">
        <v>787</v>
      </c>
      <c r="E4437" s="202" t="s">
        <v>1837</v>
      </c>
      <c r="F4437" s="202" t="s">
        <v>475</v>
      </c>
      <c r="G4437" s="253">
        <v>0.15</v>
      </c>
      <c r="H4437" s="361" t="s">
        <v>1378</v>
      </c>
      <c r="I4437" s="359" t="s">
        <v>1385</v>
      </c>
      <c r="J4437" s="359" t="s">
        <v>1380</v>
      </c>
      <c r="K4437" s="359" t="s">
        <v>9</v>
      </c>
      <c r="L4437" s="359" t="s">
        <v>1381</v>
      </c>
      <c r="M4437" s="368">
        <v>1988</v>
      </c>
      <c r="N4437" s="205">
        <v>38812</v>
      </c>
      <c r="O4437" s="203"/>
      <c r="P4437" t="str">
        <f t="shared" si="69"/>
        <v>Lower Mississippi River Basin-Fecal Coliform TMDL-Cannon River-(07040002-502)-Fecal Coliform</v>
      </c>
    </row>
    <row r="4438" spans="1:16" ht="27.95" hidden="1" customHeight="1" x14ac:dyDescent="0.25">
      <c r="A4438" s="203" t="s">
        <v>2163</v>
      </c>
      <c r="B4438" s="202" t="s">
        <v>789</v>
      </c>
      <c r="C4438" s="203" t="s">
        <v>1376</v>
      </c>
      <c r="D4438" s="202" t="s">
        <v>790</v>
      </c>
      <c r="E4438" s="202" t="s">
        <v>1837</v>
      </c>
      <c r="F4438" s="202" t="s">
        <v>475</v>
      </c>
      <c r="G4438" s="253">
        <v>6.82</v>
      </c>
      <c r="H4438" s="361" t="s">
        <v>1378</v>
      </c>
      <c r="I4438" s="359" t="s">
        <v>1379</v>
      </c>
      <c r="J4438" s="359" t="s">
        <v>1380</v>
      </c>
      <c r="K4438" s="359" t="s">
        <v>9</v>
      </c>
      <c r="L4438" s="359" t="s">
        <v>1381</v>
      </c>
      <c r="M4438" s="368">
        <v>2001</v>
      </c>
      <c r="N4438" s="205">
        <v>38812</v>
      </c>
      <c r="O4438" s="203"/>
      <c r="P4438" t="str">
        <f t="shared" si="69"/>
        <v>Lower Mississippi River Basin-Fecal Coliform TMDL-Cannon River-(07040002-509)-Fecal Coliform</v>
      </c>
    </row>
    <row r="4439" spans="1:16" ht="27.95" hidden="1" customHeight="1" x14ac:dyDescent="0.25">
      <c r="A4439" s="203" t="s">
        <v>2163</v>
      </c>
      <c r="B4439" s="202" t="s">
        <v>789</v>
      </c>
      <c r="C4439" s="203" t="s">
        <v>1376</v>
      </c>
      <c r="D4439" s="202" t="s">
        <v>790</v>
      </c>
      <c r="E4439" s="202" t="s">
        <v>1837</v>
      </c>
      <c r="F4439" s="202" t="s">
        <v>475</v>
      </c>
      <c r="G4439" s="253">
        <v>2.4700000000000002</v>
      </c>
      <c r="H4439" s="361" t="s">
        <v>1378</v>
      </c>
      <c r="I4439" s="359" t="s">
        <v>1382</v>
      </c>
      <c r="J4439" s="359" t="s">
        <v>1380</v>
      </c>
      <c r="K4439" s="359" t="s">
        <v>9</v>
      </c>
      <c r="L4439" s="359" t="s">
        <v>1381</v>
      </c>
      <c r="M4439" s="368">
        <v>2001</v>
      </c>
      <c r="N4439" s="205">
        <v>38812</v>
      </c>
      <c r="O4439" s="203"/>
      <c r="P4439" t="str">
        <f t="shared" si="69"/>
        <v>Lower Mississippi River Basin-Fecal Coliform TMDL-Cannon River-(07040002-509)-Fecal Coliform</v>
      </c>
    </row>
    <row r="4440" spans="1:16" ht="27.95" hidden="1" customHeight="1" x14ac:dyDescent="0.25">
      <c r="A4440" s="203" t="s">
        <v>2163</v>
      </c>
      <c r="B4440" s="202" t="s">
        <v>789</v>
      </c>
      <c r="C4440" s="203" t="s">
        <v>1376</v>
      </c>
      <c r="D4440" s="202" t="s">
        <v>790</v>
      </c>
      <c r="E4440" s="202" t="s">
        <v>1837</v>
      </c>
      <c r="F4440" s="202" t="s">
        <v>475</v>
      </c>
      <c r="G4440" s="253">
        <v>1.07</v>
      </c>
      <c r="H4440" s="361" t="s">
        <v>1378</v>
      </c>
      <c r="I4440" s="359" t="s">
        <v>1383</v>
      </c>
      <c r="J4440" s="359" t="s">
        <v>1380</v>
      </c>
      <c r="K4440" s="359" t="s">
        <v>9</v>
      </c>
      <c r="L4440" s="359" t="s">
        <v>1381</v>
      </c>
      <c r="M4440" s="368">
        <v>2001</v>
      </c>
      <c r="N4440" s="205">
        <v>38812</v>
      </c>
      <c r="O4440" s="203"/>
      <c r="P4440" t="str">
        <f t="shared" si="69"/>
        <v>Lower Mississippi River Basin-Fecal Coliform TMDL-Cannon River-(07040002-509)-Fecal Coliform</v>
      </c>
    </row>
    <row r="4441" spans="1:16" ht="27.95" hidden="1" customHeight="1" x14ac:dyDescent="0.25">
      <c r="A4441" s="203" t="s">
        <v>2163</v>
      </c>
      <c r="B4441" s="202" t="s">
        <v>789</v>
      </c>
      <c r="C4441" s="203" t="s">
        <v>1376</v>
      </c>
      <c r="D4441" s="202" t="s">
        <v>790</v>
      </c>
      <c r="E4441" s="202" t="s">
        <v>1837</v>
      </c>
      <c r="F4441" s="202" t="s">
        <v>475</v>
      </c>
      <c r="G4441" s="253">
        <v>0.35</v>
      </c>
      <c r="H4441" s="361" t="s">
        <v>1378</v>
      </c>
      <c r="I4441" s="359" t="s">
        <v>1384</v>
      </c>
      <c r="J4441" s="359" t="s">
        <v>1380</v>
      </c>
      <c r="K4441" s="359" t="s">
        <v>9</v>
      </c>
      <c r="L4441" s="359" t="s">
        <v>1381</v>
      </c>
      <c r="M4441" s="368">
        <v>2001</v>
      </c>
      <c r="N4441" s="205">
        <v>38812</v>
      </c>
      <c r="O4441" s="203"/>
      <c r="P4441" t="str">
        <f t="shared" si="69"/>
        <v>Lower Mississippi River Basin-Fecal Coliform TMDL-Cannon River-(07040002-509)-Fecal Coliform</v>
      </c>
    </row>
    <row r="4442" spans="1:16" ht="27.95" hidden="1" customHeight="1" x14ac:dyDescent="0.25">
      <c r="A4442" s="203" t="s">
        <v>2163</v>
      </c>
      <c r="B4442" s="202" t="s">
        <v>789</v>
      </c>
      <c r="C4442" s="203" t="s">
        <v>1376</v>
      </c>
      <c r="D4442" s="202" t="s">
        <v>790</v>
      </c>
      <c r="E4442" s="202" t="s">
        <v>1837</v>
      </c>
      <c r="F4442" s="202" t="s">
        <v>475</v>
      </c>
      <c r="G4442" s="253">
        <v>0.11</v>
      </c>
      <c r="H4442" s="361" t="s">
        <v>1378</v>
      </c>
      <c r="I4442" s="359" t="s">
        <v>1385</v>
      </c>
      <c r="J4442" s="359" t="s">
        <v>1380</v>
      </c>
      <c r="K4442" s="359" t="s">
        <v>9</v>
      </c>
      <c r="L4442" s="359" t="s">
        <v>1381</v>
      </c>
      <c r="M4442" s="368">
        <v>2001</v>
      </c>
      <c r="N4442" s="205">
        <v>38812</v>
      </c>
      <c r="O4442" s="203"/>
      <c r="P4442" t="str">
        <f t="shared" si="69"/>
        <v>Lower Mississippi River Basin-Fecal Coliform TMDL-Cannon River-(07040002-509)-Fecal Coliform</v>
      </c>
    </row>
    <row r="4443" spans="1:16" ht="27.95" hidden="1" customHeight="1" x14ac:dyDescent="0.25">
      <c r="A4443" s="203" t="s">
        <v>2163</v>
      </c>
      <c r="B4443" s="202" t="s">
        <v>789</v>
      </c>
      <c r="C4443" s="203" t="s">
        <v>1403</v>
      </c>
      <c r="D4443" s="202" t="s">
        <v>1404</v>
      </c>
      <c r="E4443" s="202" t="s">
        <v>1405</v>
      </c>
      <c r="F4443" s="202" t="s">
        <v>475</v>
      </c>
      <c r="G4443" s="253">
        <v>154</v>
      </c>
      <c r="H4443" s="361" t="s">
        <v>1406</v>
      </c>
      <c r="I4443" s="359" t="s">
        <v>1407</v>
      </c>
      <c r="J4443" s="359" t="s">
        <v>1380</v>
      </c>
      <c r="K4443" s="359" t="s">
        <v>22</v>
      </c>
      <c r="L4443" s="359" t="s">
        <v>1408</v>
      </c>
      <c r="M4443" s="368" t="s">
        <v>1407</v>
      </c>
      <c r="N4443" s="205">
        <v>42486</v>
      </c>
      <c r="O4443" s="203"/>
      <c r="P4443" t="str">
        <f t="shared" si="69"/>
        <v>South Metro Mississippi TSS TMDL-Mississippi River-(07040001-531)-TSS</v>
      </c>
    </row>
    <row r="4444" spans="1:16" ht="27.95" hidden="1" customHeight="1" x14ac:dyDescent="0.25">
      <c r="A4444" s="203" t="s">
        <v>2173</v>
      </c>
      <c r="B4444" s="202" t="s">
        <v>2429</v>
      </c>
      <c r="C4444" s="203" t="s">
        <v>1415</v>
      </c>
      <c r="D4444" s="202" t="s">
        <v>2174</v>
      </c>
      <c r="E4444" s="202" t="s">
        <v>2175</v>
      </c>
      <c r="F4444" s="202" t="s">
        <v>505</v>
      </c>
      <c r="G4444" s="253">
        <v>14.35</v>
      </c>
      <c r="H4444" s="361" t="s">
        <v>1400</v>
      </c>
      <c r="I4444" s="359" t="s">
        <v>1379</v>
      </c>
      <c r="J4444" s="274">
        <v>0.66</v>
      </c>
      <c r="K4444" s="361" t="s">
        <v>1391</v>
      </c>
      <c r="L4444" s="359" t="s">
        <v>1392</v>
      </c>
      <c r="M4444" s="368">
        <v>2006</v>
      </c>
      <c r="N4444" s="205">
        <v>43004</v>
      </c>
      <c r="O4444" s="203" t="s">
        <v>1418</v>
      </c>
      <c r="P4444" t="str">
        <f t="shared" si="69"/>
        <v>Rum River WRAPS 2013-Seelye Brook-(07010207-528)-E. coli</v>
      </c>
    </row>
    <row r="4445" spans="1:16" ht="27.95" hidden="1" customHeight="1" x14ac:dyDescent="0.25">
      <c r="A4445" s="203" t="s">
        <v>2173</v>
      </c>
      <c r="B4445" s="202" t="s">
        <v>2429</v>
      </c>
      <c r="C4445" s="203" t="s">
        <v>1415</v>
      </c>
      <c r="D4445" s="202" t="s">
        <v>2174</v>
      </c>
      <c r="E4445" s="202" t="s">
        <v>2175</v>
      </c>
      <c r="F4445" s="202" t="s">
        <v>505</v>
      </c>
      <c r="G4445" s="253">
        <v>6.28</v>
      </c>
      <c r="H4445" s="361" t="s">
        <v>1400</v>
      </c>
      <c r="I4445" s="359" t="s">
        <v>1382</v>
      </c>
      <c r="J4445" s="274">
        <v>0.66</v>
      </c>
      <c r="K4445" s="361" t="s">
        <v>1391</v>
      </c>
      <c r="L4445" s="359" t="s">
        <v>1392</v>
      </c>
      <c r="M4445" s="368">
        <v>2006</v>
      </c>
      <c r="N4445" s="205">
        <v>43004</v>
      </c>
      <c r="O4445" s="203" t="s">
        <v>1418</v>
      </c>
      <c r="P4445" t="str">
        <f t="shared" si="69"/>
        <v>Rum River WRAPS 2013-Seelye Brook-(07010207-528)-E. coli</v>
      </c>
    </row>
    <row r="4446" spans="1:16" ht="27.95" hidden="1" customHeight="1" x14ac:dyDescent="0.25">
      <c r="A4446" s="203" t="s">
        <v>2173</v>
      </c>
      <c r="B4446" s="202" t="s">
        <v>2429</v>
      </c>
      <c r="C4446" s="203" t="s">
        <v>1415</v>
      </c>
      <c r="D4446" s="202" t="s">
        <v>2174</v>
      </c>
      <c r="E4446" s="202" t="s">
        <v>2175</v>
      </c>
      <c r="F4446" s="202" t="s">
        <v>505</v>
      </c>
      <c r="G4446" s="253">
        <v>3.58</v>
      </c>
      <c r="H4446" s="361" t="s">
        <v>1400</v>
      </c>
      <c r="I4446" s="359" t="s">
        <v>1383</v>
      </c>
      <c r="J4446" s="274">
        <v>0.66</v>
      </c>
      <c r="K4446" s="361" t="s">
        <v>1391</v>
      </c>
      <c r="L4446" s="359" t="s">
        <v>1392</v>
      </c>
      <c r="M4446" s="368">
        <v>2006</v>
      </c>
      <c r="N4446" s="205">
        <v>43004</v>
      </c>
      <c r="O4446" s="203" t="s">
        <v>1418</v>
      </c>
      <c r="P4446" t="str">
        <f t="shared" si="69"/>
        <v>Rum River WRAPS 2013-Seelye Brook-(07010207-528)-E. coli</v>
      </c>
    </row>
    <row r="4447" spans="1:16" ht="27.95" hidden="1" customHeight="1" x14ac:dyDescent="0.25">
      <c r="A4447" s="203" t="s">
        <v>2173</v>
      </c>
      <c r="B4447" s="202" t="s">
        <v>2429</v>
      </c>
      <c r="C4447" s="203" t="s">
        <v>1415</v>
      </c>
      <c r="D4447" s="202" t="s">
        <v>2174</v>
      </c>
      <c r="E4447" s="202" t="s">
        <v>2175</v>
      </c>
      <c r="F4447" s="202" t="s">
        <v>505</v>
      </c>
      <c r="G4447" s="253">
        <v>2.0099999999999998</v>
      </c>
      <c r="H4447" s="361" t="s">
        <v>1400</v>
      </c>
      <c r="I4447" s="359" t="s">
        <v>1384</v>
      </c>
      <c r="J4447" s="274">
        <v>0.66</v>
      </c>
      <c r="K4447" s="361" t="s">
        <v>1391</v>
      </c>
      <c r="L4447" s="359" t="s">
        <v>1392</v>
      </c>
      <c r="M4447" s="368">
        <v>2006</v>
      </c>
      <c r="N4447" s="205">
        <v>43004</v>
      </c>
      <c r="O4447" s="203" t="s">
        <v>1418</v>
      </c>
      <c r="P4447" t="str">
        <f t="shared" si="69"/>
        <v>Rum River WRAPS 2013-Seelye Brook-(07010207-528)-E. coli</v>
      </c>
    </row>
    <row r="4448" spans="1:16" ht="27.95" hidden="1" customHeight="1" x14ac:dyDescent="0.25">
      <c r="A4448" s="203" t="s">
        <v>2173</v>
      </c>
      <c r="B4448" s="202" t="s">
        <v>2429</v>
      </c>
      <c r="C4448" s="203" t="s">
        <v>1415</v>
      </c>
      <c r="D4448" s="202" t="s">
        <v>2174</v>
      </c>
      <c r="E4448" s="202" t="s">
        <v>2175</v>
      </c>
      <c r="F4448" s="202" t="s">
        <v>505</v>
      </c>
      <c r="G4448" s="253">
        <v>0.99</v>
      </c>
      <c r="H4448" s="361" t="s">
        <v>1400</v>
      </c>
      <c r="I4448" s="359" t="s">
        <v>1385</v>
      </c>
      <c r="J4448" s="274">
        <v>0.66</v>
      </c>
      <c r="K4448" s="361" t="s">
        <v>1391</v>
      </c>
      <c r="L4448" s="359" t="s">
        <v>1392</v>
      </c>
      <c r="M4448" s="368">
        <v>2006</v>
      </c>
      <c r="N4448" s="205">
        <v>43004</v>
      </c>
      <c r="O4448" s="203" t="s">
        <v>1418</v>
      </c>
      <c r="P4448" t="str">
        <f t="shared" si="69"/>
        <v>Rum River WRAPS 2013-Seelye Brook-(07010207-528)-E. coli</v>
      </c>
    </row>
    <row r="4449" spans="1:16" ht="27.95" hidden="1" customHeight="1" x14ac:dyDescent="0.25">
      <c r="A4449" s="203" t="s">
        <v>2173</v>
      </c>
      <c r="B4449" s="202" t="s">
        <v>2429</v>
      </c>
      <c r="C4449" s="203" t="s">
        <v>1415</v>
      </c>
      <c r="D4449" s="202" t="s">
        <v>1422</v>
      </c>
      <c r="E4449" s="202" t="s">
        <v>1423</v>
      </c>
      <c r="F4449" s="202" t="s">
        <v>505</v>
      </c>
      <c r="G4449" s="253">
        <v>26</v>
      </c>
      <c r="H4449" s="361" t="s">
        <v>1414</v>
      </c>
      <c r="I4449" s="359" t="s">
        <v>1407</v>
      </c>
      <c r="J4449" s="358">
        <v>0.5</v>
      </c>
      <c r="K4449" s="361" t="s">
        <v>1421</v>
      </c>
      <c r="L4449" s="359" t="s">
        <v>1392</v>
      </c>
      <c r="M4449" s="368">
        <v>2006</v>
      </c>
      <c r="N4449" s="205">
        <v>43004</v>
      </c>
      <c r="O4449" s="203"/>
      <c r="P4449" t="str">
        <f t="shared" si="69"/>
        <v>Rum River WRAPS 2013-Trott Brook-(07010207-680)-Total Oxygen Demand</v>
      </c>
    </row>
    <row r="4450" spans="1:16" ht="27.95" hidden="1" customHeight="1" x14ac:dyDescent="0.25">
      <c r="A4450" s="203" t="s">
        <v>2176</v>
      </c>
      <c r="B4450" s="202" t="s">
        <v>2430</v>
      </c>
      <c r="C4450" s="203" t="s">
        <v>1415</v>
      </c>
      <c r="D4450" s="202" t="s">
        <v>1416</v>
      </c>
      <c r="E4450" s="202" t="s">
        <v>1417</v>
      </c>
      <c r="F4450" s="202" t="s">
        <v>505</v>
      </c>
      <c r="G4450" s="253">
        <v>54.39</v>
      </c>
      <c r="H4450" s="361" t="s">
        <v>1400</v>
      </c>
      <c r="I4450" s="359" t="s">
        <v>1379</v>
      </c>
      <c r="J4450" s="274">
        <v>0.57999999999999996</v>
      </c>
      <c r="K4450" s="361" t="s">
        <v>1391</v>
      </c>
      <c r="L4450" s="359" t="s">
        <v>1392</v>
      </c>
      <c r="M4450" s="368">
        <v>2006</v>
      </c>
      <c r="N4450" s="205">
        <v>43004</v>
      </c>
      <c r="O4450" s="203" t="s">
        <v>1418</v>
      </c>
      <c r="P4450" t="str">
        <f t="shared" si="69"/>
        <v>Rum River WRAPS 2013-Cedar Creek-(07010207-521)-E. coli</v>
      </c>
    </row>
    <row r="4451" spans="1:16" ht="27.95" hidden="1" customHeight="1" x14ac:dyDescent="0.25">
      <c r="A4451" s="203" t="s">
        <v>2176</v>
      </c>
      <c r="B4451" s="202" t="s">
        <v>2430</v>
      </c>
      <c r="C4451" s="203" t="s">
        <v>1415</v>
      </c>
      <c r="D4451" s="202" t="s">
        <v>1416</v>
      </c>
      <c r="E4451" s="202" t="s">
        <v>1417</v>
      </c>
      <c r="F4451" s="202" t="s">
        <v>505</v>
      </c>
      <c r="G4451" s="253">
        <v>28.41</v>
      </c>
      <c r="H4451" s="361" t="s">
        <v>1400</v>
      </c>
      <c r="I4451" s="359" t="s">
        <v>1382</v>
      </c>
      <c r="J4451" s="274">
        <v>0.57999999999999996</v>
      </c>
      <c r="K4451" s="361" t="s">
        <v>1391</v>
      </c>
      <c r="L4451" s="359" t="s">
        <v>1392</v>
      </c>
      <c r="M4451" s="368">
        <v>2006</v>
      </c>
      <c r="N4451" s="205">
        <v>43004</v>
      </c>
      <c r="O4451" s="203" t="s">
        <v>1418</v>
      </c>
      <c r="P4451" t="str">
        <f t="shared" si="69"/>
        <v>Rum River WRAPS 2013-Cedar Creek-(07010207-521)-E. coli</v>
      </c>
    </row>
    <row r="4452" spans="1:16" ht="27.95" hidden="1" customHeight="1" x14ac:dyDescent="0.25">
      <c r="A4452" s="203" t="s">
        <v>2176</v>
      </c>
      <c r="B4452" s="202" t="s">
        <v>2430</v>
      </c>
      <c r="C4452" s="203" t="s">
        <v>1415</v>
      </c>
      <c r="D4452" s="202" t="s">
        <v>1416</v>
      </c>
      <c r="E4452" s="202" t="s">
        <v>1417</v>
      </c>
      <c r="F4452" s="202" t="s">
        <v>505</v>
      </c>
      <c r="G4452" s="253">
        <v>17.64</v>
      </c>
      <c r="H4452" s="361" t="s">
        <v>1400</v>
      </c>
      <c r="I4452" s="359" t="s">
        <v>1383</v>
      </c>
      <c r="J4452" s="274">
        <v>0.57999999999999996</v>
      </c>
      <c r="K4452" s="361" t="s">
        <v>1391</v>
      </c>
      <c r="L4452" s="359" t="s">
        <v>1392</v>
      </c>
      <c r="M4452" s="368">
        <v>2006</v>
      </c>
      <c r="N4452" s="205">
        <v>43004</v>
      </c>
      <c r="O4452" s="203" t="s">
        <v>1418</v>
      </c>
      <c r="P4452" t="str">
        <f t="shared" si="69"/>
        <v>Rum River WRAPS 2013-Cedar Creek-(07010207-521)-E. coli</v>
      </c>
    </row>
    <row r="4453" spans="1:16" ht="27.95" hidden="1" customHeight="1" x14ac:dyDescent="0.25">
      <c r="A4453" s="203" t="s">
        <v>2176</v>
      </c>
      <c r="B4453" s="202" t="s">
        <v>2430</v>
      </c>
      <c r="C4453" s="203" t="s">
        <v>1415</v>
      </c>
      <c r="D4453" s="202" t="s">
        <v>1416</v>
      </c>
      <c r="E4453" s="202" t="s">
        <v>1417</v>
      </c>
      <c r="F4453" s="202" t="s">
        <v>505</v>
      </c>
      <c r="G4453" s="253">
        <v>12.37</v>
      </c>
      <c r="H4453" s="361" t="s">
        <v>1400</v>
      </c>
      <c r="I4453" s="359" t="s">
        <v>1384</v>
      </c>
      <c r="J4453" s="274">
        <v>0.57999999999999996</v>
      </c>
      <c r="K4453" s="361" t="s">
        <v>1391</v>
      </c>
      <c r="L4453" s="359" t="s">
        <v>1392</v>
      </c>
      <c r="M4453" s="368">
        <v>2006</v>
      </c>
      <c r="N4453" s="205">
        <v>43004</v>
      </c>
      <c r="O4453" s="203" t="s">
        <v>1418</v>
      </c>
      <c r="P4453" t="str">
        <f t="shared" si="69"/>
        <v>Rum River WRAPS 2013-Cedar Creek-(07010207-521)-E. coli</v>
      </c>
    </row>
    <row r="4454" spans="1:16" ht="27.95" hidden="1" customHeight="1" x14ac:dyDescent="0.25">
      <c r="A4454" s="203" t="s">
        <v>2176</v>
      </c>
      <c r="B4454" s="202" t="s">
        <v>2430</v>
      </c>
      <c r="C4454" s="203" t="s">
        <v>1415</v>
      </c>
      <c r="D4454" s="202" t="s">
        <v>1416</v>
      </c>
      <c r="E4454" s="202" t="s">
        <v>1417</v>
      </c>
      <c r="F4454" s="202" t="s">
        <v>505</v>
      </c>
      <c r="G4454" s="253">
        <v>6.56</v>
      </c>
      <c r="H4454" s="361" t="s">
        <v>1400</v>
      </c>
      <c r="I4454" s="359" t="s">
        <v>1385</v>
      </c>
      <c r="J4454" s="274">
        <v>0.57999999999999996</v>
      </c>
      <c r="K4454" s="361" t="s">
        <v>1391</v>
      </c>
      <c r="L4454" s="359" t="s">
        <v>1392</v>
      </c>
      <c r="M4454" s="368">
        <v>2006</v>
      </c>
      <c r="N4454" s="205">
        <v>43004</v>
      </c>
      <c r="O4454" s="203" t="s">
        <v>1418</v>
      </c>
      <c r="P4454" t="str">
        <f t="shared" si="69"/>
        <v>Rum River WRAPS 2013-Cedar Creek-(07010207-521)-E. coli</v>
      </c>
    </row>
    <row r="4455" spans="1:16" ht="27.95" hidden="1" customHeight="1" x14ac:dyDescent="0.25">
      <c r="A4455" s="203" t="s">
        <v>2176</v>
      </c>
      <c r="B4455" s="202" t="s">
        <v>2430</v>
      </c>
      <c r="C4455" s="203" t="s">
        <v>1415</v>
      </c>
      <c r="D4455" s="202" t="s">
        <v>2174</v>
      </c>
      <c r="E4455" s="202" t="s">
        <v>2175</v>
      </c>
      <c r="F4455" s="202" t="s">
        <v>505</v>
      </c>
      <c r="G4455" s="253">
        <v>12.27</v>
      </c>
      <c r="H4455" s="361" t="s">
        <v>1400</v>
      </c>
      <c r="I4455" s="359" t="s">
        <v>1379</v>
      </c>
      <c r="J4455" s="274">
        <v>0.66</v>
      </c>
      <c r="K4455" s="361" t="s">
        <v>1391</v>
      </c>
      <c r="L4455" s="359" t="s">
        <v>1392</v>
      </c>
      <c r="M4455" s="368">
        <v>2006</v>
      </c>
      <c r="N4455" s="205">
        <v>43004</v>
      </c>
      <c r="O4455" s="203" t="s">
        <v>1418</v>
      </c>
      <c r="P4455" t="str">
        <f t="shared" si="69"/>
        <v>Rum River WRAPS 2013-Seelye Brook-(07010207-528)-E. coli</v>
      </c>
    </row>
    <row r="4456" spans="1:16" ht="27.95" hidden="1" customHeight="1" x14ac:dyDescent="0.25">
      <c r="A4456" s="203" t="s">
        <v>2176</v>
      </c>
      <c r="B4456" s="202" t="s">
        <v>2430</v>
      </c>
      <c r="C4456" s="203" t="s">
        <v>1415</v>
      </c>
      <c r="D4456" s="202" t="s">
        <v>2174</v>
      </c>
      <c r="E4456" s="202" t="s">
        <v>2175</v>
      </c>
      <c r="F4456" s="202" t="s">
        <v>505</v>
      </c>
      <c r="G4456" s="253">
        <v>5.37</v>
      </c>
      <c r="H4456" s="361" t="s">
        <v>1400</v>
      </c>
      <c r="I4456" s="359" t="s">
        <v>1382</v>
      </c>
      <c r="J4456" s="274">
        <v>0.66</v>
      </c>
      <c r="K4456" s="361" t="s">
        <v>1391</v>
      </c>
      <c r="L4456" s="359" t="s">
        <v>1392</v>
      </c>
      <c r="M4456" s="368">
        <v>2006</v>
      </c>
      <c r="N4456" s="205">
        <v>43004</v>
      </c>
      <c r="O4456" s="203" t="s">
        <v>1418</v>
      </c>
      <c r="P4456" t="str">
        <f t="shared" si="69"/>
        <v>Rum River WRAPS 2013-Seelye Brook-(07010207-528)-E. coli</v>
      </c>
    </row>
    <row r="4457" spans="1:16" ht="27.95" hidden="1" customHeight="1" x14ac:dyDescent="0.25">
      <c r="A4457" s="203" t="s">
        <v>2176</v>
      </c>
      <c r="B4457" s="202" t="s">
        <v>2430</v>
      </c>
      <c r="C4457" s="203" t="s">
        <v>1415</v>
      </c>
      <c r="D4457" s="202" t="s">
        <v>2174</v>
      </c>
      <c r="E4457" s="202" t="s">
        <v>2175</v>
      </c>
      <c r="F4457" s="202" t="s">
        <v>505</v>
      </c>
      <c r="G4457" s="253">
        <v>3.06</v>
      </c>
      <c r="H4457" s="361" t="s">
        <v>1400</v>
      </c>
      <c r="I4457" s="359" t="s">
        <v>1383</v>
      </c>
      <c r="J4457" s="274">
        <v>0.66</v>
      </c>
      <c r="K4457" s="361" t="s">
        <v>1391</v>
      </c>
      <c r="L4457" s="359" t="s">
        <v>1392</v>
      </c>
      <c r="M4457" s="368">
        <v>2006</v>
      </c>
      <c r="N4457" s="205">
        <v>43004</v>
      </c>
      <c r="O4457" s="203" t="s">
        <v>1418</v>
      </c>
      <c r="P4457" t="str">
        <f t="shared" si="69"/>
        <v>Rum River WRAPS 2013-Seelye Brook-(07010207-528)-E. coli</v>
      </c>
    </row>
    <row r="4458" spans="1:16" ht="27.95" hidden="1" customHeight="1" x14ac:dyDescent="0.25">
      <c r="A4458" s="203" t="s">
        <v>2176</v>
      </c>
      <c r="B4458" s="202" t="s">
        <v>2430</v>
      </c>
      <c r="C4458" s="203" t="s">
        <v>1415</v>
      </c>
      <c r="D4458" s="202" t="s">
        <v>2174</v>
      </c>
      <c r="E4458" s="202" t="s">
        <v>2175</v>
      </c>
      <c r="F4458" s="202" t="s">
        <v>505</v>
      </c>
      <c r="G4458" s="253">
        <v>1.72</v>
      </c>
      <c r="H4458" s="361" t="s">
        <v>1400</v>
      </c>
      <c r="I4458" s="359" t="s">
        <v>1384</v>
      </c>
      <c r="J4458" s="274">
        <v>0.66</v>
      </c>
      <c r="K4458" s="361" t="s">
        <v>1391</v>
      </c>
      <c r="L4458" s="359" t="s">
        <v>1392</v>
      </c>
      <c r="M4458" s="368">
        <v>2006</v>
      </c>
      <c r="N4458" s="205">
        <v>43004</v>
      </c>
      <c r="O4458" s="203" t="s">
        <v>1418</v>
      </c>
      <c r="P4458" t="str">
        <f t="shared" si="69"/>
        <v>Rum River WRAPS 2013-Seelye Brook-(07010207-528)-E. coli</v>
      </c>
    </row>
    <row r="4459" spans="1:16" ht="27.95" hidden="1" customHeight="1" x14ac:dyDescent="0.25">
      <c r="A4459" s="203" t="s">
        <v>2176</v>
      </c>
      <c r="B4459" s="202" t="s">
        <v>2430</v>
      </c>
      <c r="C4459" s="203" t="s">
        <v>1415</v>
      </c>
      <c r="D4459" s="202" t="s">
        <v>2174</v>
      </c>
      <c r="E4459" s="202" t="s">
        <v>2175</v>
      </c>
      <c r="F4459" s="202" t="s">
        <v>505</v>
      </c>
      <c r="G4459" s="253">
        <v>0.84</v>
      </c>
      <c r="H4459" s="361" t="s">
        <v>1400</v>
      </c>
      <c r="I4459" s="359" t="s">
        <v>1385</v>
      </c>
      <c r="J4459" s="274">
        <v>0.66</v>
      </c>
      <c r="K4459" s="361" t="s">
        <v>1391</v>
      </c>
      <c r="L4459" s="359" t="s">
        <v>1392</v>
      </c>
      <c r="M4459" s="368">
        <v>2006</v>
      </c>
      <c r="N4459" s="205">
        <v>43004</v>
      </c>
      <c r="O4459" s="203" t="s">
        <v>1418</v>
      </c>
      <c r="P4459" t="str">
        <f t="shared" si="69"/>
        <v>Rum River WRAPS 2013-Seelye Brook-(07010207-528)-E. coli</v>
      </c>
    </row>
    <row r="4460" spans="1:16" ht="27.95" hidden="1" customHeight="1" x14ac:dyDescent="0.25">
      <c r="A4460" s="203" t="s">
        <v>2173</v>
      </c>
      <c r="B4460" s="202" t="s">
        <v>2429</v>
      </c>
      <c r="C4460" s="203" t="s">
        <v>1403</v>
      </c>
      <c r="D4460" s="202" t="s">
        <v>1404</v>
      </c>
      <c r="E4460" s="202" t="s">
        <v>1405</v>
      </c>
      <c r="F4460" s="202" t="s">
        <v>475</v>
      </c>
      <c r="G4460" s="253">
        <v>154</v>
      </c>
      <c r="H4460" s="361" t="s">
        <v>1406</v>
      </c>
      <c r="I4460" s="359" t="s">
        <v>1407</v>
      </c>
      <c r="J4460" s="208">
        <v>0</v>
      </c>
      <c r="K4460" s="359" t="s">
        <v>22</v>
      </c>
      <c r="L4460" s="359" t="s">
        <v>1408</v>
      </c>
      <c r="M4460" s="368" t="s">
        <v>1407</v>
      </c>
      <c r="N4460" s="205">
        <v>42486</v>
      </c>
      <c r="O4460" s="203"/>
      <c r="P4460" t="str">
        <f t="shared" si="69"/>
        <v>South Metro Mississippi TSS TMDL-Mississippi River-(07040001-531)-TSS</v>
      </c>
    </row>
    <row r="4461" spans="1:16" ht="27.95" hidden="1" customHeight="1" x14ac:dyDescent="0.25">
      <c r="A4461" s="203" t="s">
        <v>2176</v>
      </c>
      <c r="B4461" s="202" t="s">
        <v>2430</v>
      </c>
      <c r="C4461" s="203" t="s">
        <v>1403</v>
      </c>
      <c r="D4461" s="202" t="s">
        <v>1404</v>
      </c>
      <c r="E4461" s="202" t="s">
        <v>1405</v>
      </c>
      <c r="F4461" s="202" t="s">
        <v>475</v>
      </c>
      <c r="G4461" s="253">
        <v>154</v>
      </c>
      <c r="H4461" s="361" t="s">
        <v>1406</v>
      </c>
      <c r="I4461" s="359" t="s">
        <v>1407</v>
      </c>
      <c r="J4461" s="208">
        <v>0</v>
      </c>
      <c r="K4461" s="359" t="s">
        <v>22</v>
      </c>
      <c r="L4461" s="359" t="s">
        <v>1408</v>
      </c>
      <c r="M4461" s="368" t="s">
        <v>1407</v>
      </c>
      <c r="N4461" s="205">
        <v>42486</v>
      </c>
      <c r="O4461" s="203"/>
      <c r="P4461" t="str">
        <f t="shared" si="69"/>
        <v>South Metro Mississippi TSS TMDL-Mississippi River-(07040001-531)-TSS</v>
      </c>
    </row>
    <row r="4462" spans="1:16" ht="27.95" hidden="1" customHeight="1" x14ac:dyDescent="0.25">
      <c r="A4462" s="203" t="s">
        <v>2177</v>
      </c>
      <c r="B4462" s="202" t="s">
        <v>2431</v>
      </c>
      <c r="C4462" s="203" t="s">
        <v>2009</v>
      </c>
      <c r="D4462" s="202" t="s">
        <v>795</v>
      </c>
      <c r="E4462" s="202" t="s">
        <v>2010</v>
      </c>
      <c r="F4462" s="202" t="s">
        <v>505</v>
      </c>
      <c r="G4462" s="253">
        <v>6.8</v>
      </c>
      <c r="H4462" s="361" t="s">
        <v>2011</v>
      </c>
      <c r="I4462" s="359" t="s">
        <v>1379</v>
      </c>
      <c r="J4462" s="358">
        <v>0</v>
      </c>
      <c r="K4462" s="359" t="s">
        <v>1778</v>
      </c>
      <c r="L4462" s="359" t="s">
        <v>1392</v>
      </c>
      <c r="M4462" s="368">
        <v>2007</v>
      </c>
      <c r="N4462" s="205">
        <v>40533</v>
      </c>
      <c r="O4462" s="203"/>
      <c r="P4462" t="str">
        <f t="shared" si="69"/>
        <v>Browns Creek Impaired Biota TMDL-Browns Creek-(07030005-520)-Temperature</v>
      </c>
    </row>
    <row r="4463" spans="1:16" ht="27.95" hidden="1" customHeight="1" x14ac:dyDescent="0.25">
      <c r="A4463" s="203" t="s">
        <v>2177</v>
      </c>
      <c r="B4463" s="202" t="s">
        <v>2431</v>
      </c>
      <c r="C4463" s="203" t="s">
        <v>2009</v>
      </c>
      <c r="D4463" s="202" t="s">
        <v>795</v>
      </c>
      <c r="E4463" s="202" t="s">
        <v>2010</v>
      </c>
      <c r="F4463" s="202" t="s">
        <v>505</v>
      </c>
      <c r="G4463" s="253">
        <v>1.3</v>
      </c>
      <c r="H4463" s="361" t="s">
        <v>2011</v>
      </c>
      <c r="I4463" s="359" t="s">
        <v>1382</v>
      </c>
      <c r="J4463" s="358">
        <v>0</v>
      </c>
      <c r="K4463" s="359" t="s">
        <v>1778</v>
      </c>
      <c r="L4463" s="359" t="s">
        <v>1392</v>
      </c>
      <c r="M4463" s="368">
        <v>2007</v>
      </c>
      <c r="N4463" s="205">
        <v>40533</v>
      </c>
      <c r="O4463" s="203"/>
      <c r="P4463" t="str">
        <f t="shared" si="69"/>
        <v>Browns Creek Impaired Biota TMDL-Browns Creek-(07030005-520)-Temperature</v>
      </c>
    </row>
    <row r="4464" spans="1:16" ht="27.95" hidden="1" customHeight="1" x14ac:dyDescent="0.25">
      <c r="A4464" s="203" t="s">
        <v>2177</v>
      </c>
      <c r="B4464" s="202" t="s">
        <v>2431</v>
      </c>
      <c r="C4464" s="203" t="s">
        <v>2009</v>
      </c>
      <c r="D4464" s="202" t="s">
        <v>795</v>
      </c>
      <c r="E4464" s="202" t="s">
        <v>2010</v>
      </c>
      <c r="F4464" s="202" t="s">
        <v>505</v>
      </c>
      <c r="G4464" s="253">
        <v>0.55000000000000004</v>
      </c>
      <c r="H4464" s="361" t="s">
        <v>2011</v>
      </c>
      <c r="I4464" s="359" t="s">
        <v>1383</v>
      </c>
      <c r="J4464" s="358">
        <v>0</v>
      </c>
      <c r="K4464" s="359" t="s">
        <v>1778</v>
      </c>
      <c r="L4464" s="359" t="s">
        <v>1392</v>
      </c>
      <c r="M4464" s="368">
        <v>2007</v>
      </c>
      <c r="N4464" s="205">
        <v>40533</v>
      </c>
      <c r="O4464" s="203"/>
      <c r="P4464" t="str">
        <f t="shared" si="69"/>
        <v>Browns Creek Impaired Biota TMDL-Browns Creek-(07030005-520)-Temperature</v>
      </c>
    </row>
    <row r="4465" spans="1:16" ht="27.95" hidden="1" customHeight="1" x14ac:dyDescent="0.25">
      <c r="A4465" s="203" t="s">
        <v>2177</v>
      </c>
      <c r="B4465" s="202" t="s">
        <v>2431</v>
      </c>
      <c r="C4465" s="203" t="s">
        <v>2009</v>
      </c>
      <c r="D4465" s="202" t="s">
        <v>795</v>
      </c>
      <c r="E4465" s="202" t="s">
        <v>2010</v>
      </c>
      <c r="F4465" s="202" t="s">
        <v>505</v>
      </c>
      <c r="G4465" s="253">
        <v>0.27</v>
      </c>
      <c r="H4465" s="361" t="s">
        <v>2011</v>
      </c>
      <c r="I4465" s="359" t="s">
        <v>1384</v>
      </c>
      <c r="J4465" s="358">
        <v>0</v>
      </c>
      <c r="K4465" s="359" t="s">
        <v>1778</v>
      </c>
      <c r="L4465" s="359" t="s">
        <v>1392</v>
      </c>
      <c r="M4465" s="368">
        <v>2007</v>
      </c>
      <c r="N4465" s="205">
        <v>40533</v>
      </c>
      <c r="O4465" s="203"/>
      <c r="P4465" t="str">
        <f t="shared" si="69"/>
        <v>Browns Creek Impaired Biota TMDL-Browns Creek-(07030005-520)-Temperature</v>
      </c>
    </row>
    <row r="4466" spans="1:16" ht="27.95" hidden="1" customHeight="1" x14ac:dyDescent="0.25">
      <c r="A4466" s="203" t="s">
        <v>2177</v>
      </c>
      <c r="B4466" s="202" t="s">
        <v>2431</v>
      </c>
      <c r="C4466" s="203" t="s">
        <v>2009</v>
      </c>
      <c r="D4466" s="202" t="s">
        <v>795</v>
      </c>
      <c r="E4466" s="202" t="s">
        <v>2010</v>
      </c>
      <c r="F4466" s="202" t="s">
        <v>505</v>
      </c>
      <c r="G4466" s="253">
        <v>0.15</v>
      </c>
      <c r="H4466" s="361" t="s">
        <v>2011</v>
      </c>
      <c r="I4466" s="359" t="s">
        <v>1385</v>
      </c>
      <c r="J4466" s="358">
        <v>0</v>
      </c>
      <c r="K4466" s="359" t="s">
        <v>1778</v>
      </c>
      <c r="L4466" s="359" t="s">
        <v>1392</v>
      </c>
      <c r="M4466" s="368">
        <v>2007</v>
      </c>
      <c r="N4466" s="205">
        <v>40533</v>
      </c>
      <c r="O4466" s="203"/>
      <c r="P4466" t="str">
        <f t="shared" si="69"/>
        <v>Browns Creek Impaired Biota TMDL-Browns Creek-(07030005-520)-Temperature</v>
      </c>
    </row>
    <row r="4467" spans="1:16" ht="27.95" hidden="1" customHeight="1" x14ac:dyDescent="0.25">
      <c r="A4467" s="203" t="s">
        <v>2177</v>
      </c>
      <c r="B4467" s="202" t="s">
        <v>2431</v>
      </c>
      <c r="C4467" s="203" t="s">
        <v>2009</v>
      </c>
      <c r="D4467" s="202" t="s">
        <v>795</v>
      </c>
      <c r="E4467" s="202" t="s">
        <v>2010</v>
      </c>
      <c r="F4467" s="202" t="s">
        <v>505</v>
      </c>
      <c r="G4467" s="253">
        <v>7</v>
      </c>
      <c r="H4467" s="361" t="s">
        <v>1414</v>
      </c>
      <c r="I4467" s="359" t="s">
        <v>1379</v>
      </c>
      <c r="J4467" s="358">
        <v>0</v>
      </c>
      <c r="K4467" s="359" t="s">
        <v>22</v>
      </c>
      <c r="L4467" s="359" t="s">
        <v>1392</v>
      </c>
      <c r="M4467" s="368">
        <v>2007</v>
      </c>
      <c r="N4467" s="205">
        <v>40533</v>
      </c>
      <c r="O4467" s="203"/>
      <c r="P4467" t="str">
        <f t="shared" si="69"/>
        <v>Browns Creek Impaired Biota TMDL-Browns Creek-(07030005-520)-TSS</v>
      </c>
    </row>
    <row r="4468" spans="1:16" ht="27.95" hidden="1" customHeight="1" x14ac:dyDescent="0.25">
      <c r="A4468" s="203" t="s">
        <v>2177</v>
      </c>
      <c r="B4468" s="202" t="s">
        <v>2431</v>
      </c>
      <c r="C4468" s="203" t="s">
        <v>2009</v>
      </c>
      <c r="D4468" s="202" t="s">
        <v>795</v>
      </c>
      <c r="E4468" s="202" t="s">
        <v>2010</v>
      </c>
      <c r="F4468" s="202" t="s">
        <v>505</v>
      </c>
      <c r="G4468" s="253">
        <v>3.3</v>
      </c>
      <c r="H4468" s="361" t="s">
        <v>1414</v>
      </c>
      <c r="I4468" s="359" t="s">
        <v>1382</v>
      </c>
      <c r="J4468" s="358">
        <v>0</v>
      </c>
      <c r="K4468" s="359" t="s">
        <v>22</v>
      </c>
      <c r="L4468" s="359" t="s">
        <v>1392</v>
      </c>
      <c r="M4468" s="368">
        <v>2007</v>
      </c>
      <c r="N4468" s="205">
        <v>40533</v>
      </c>
      <c r="O4468" s="203"/>
      <c r="P4468" t="str">
        <f t="shared" si="69"/>
        <v>Browns Creek Impaired Biota TMDL-Browns Creek-(07030005-520)-TSS</v>
      </c>
    </row>
    <row r="4469" spans="1:16" ht="27.95" hidden="1" customHeight="1" x14ac:dyDescent="0.25">
      <c r="A4469" s="203" t="s">
        <v>2177</v>
      </c>
      <c r="B4469" s="202" t="s">
        <v>2431</v>
      </c>
      <c r="C4469" s="203" t="s">
        <v>2009</v>
      </c>
      <c r="D4469" s="202" t="s">
        <v>795</v>
      </c>
      <c r="E4469" s="202" t="s">
        <v>2010</v>
      </c>
      <c r="F4469" s="202" t="s">
        <v>505</v>
      </c>
      <c r="G4469" s="253">
        <v>2.4</v>
      </c>
      <c r="H4469" s="361" t="s">
        <v>1414</v>
      </c>
      <c r="I4469" s="359" t="s">
        <v>1383</v>
      </c>
      <c r="J4469" s="358">
        <v>0</v>
      </c>
      <c r="K4469" s="359" t="s">
        <v>22</v>
      </c>
      <c r="L4469" s="359" t="s">
        <v>1392</v>
      </c>
      <c r="M4469" s="368">
        <v>2007</v>
      </c>
      <c r="N4469" s="205">
        <v>40533</v>
      </c>
      <c r="O4469" s="203"/>
      <c r="P4469" t="str">
        <f t="shared" si="69"/>
        <v>Browns Creek Impaired Biota TMDL-Browns Creek-(07030005-520)-TSS</v>
      </c>
    </row>
    <row r="4470" spans="1:16" ht="27.95" hidden="1" customHeight="1" x14ac:dyDescent="0.25">
      <c r="A4470" s="203" t="s">
        <v>2177</v>
      </c>
      <c r="B4470" s="202" t="s">
        <v>2431</v>
      </c>
      <c r="C4470" s="203" t="s">
        <v>2009</v>
      </c>
      <c r="D4470" s="202" t="s">
        <v>795</v>
      </c>
      <c r="E4470" s="202" t="s">
        <v>2010</v>
      </c>
      <c r="F4470" s="202" t="s">
        <v>505</v>
      </c>
      <c r="G4470" s="253">
        <v>1.9</v>
      </c>
      <c r="H4470" s="361" t="s">
        <v>1414</v>
      </c>
      <c r="I4470" s="359" t="s">
        <v>1384</v>
      </c>
      <c r="J4470" s="358">
        <v>0</v>
      </c>
      <c r="K4470" s="359" t="s">
        <v>22</v>
      </c>
      <c r="L4470" s="359" t="s">
        <v>1392</v>
      </c>
      <c r="M4470" s="368">
        <v>2007</v>
      </c>
      <c r="N4470" s="205">
        <v>40533</v>
      </c>
      <c r="O4470" s="203"/>
      <c r="P4470" t="str">
        <f t="shared" si="69"/>
        <v>Browns Creek Impaired Biota TMDL-Browns Creek-(07030005-520)-TSS</v>
      </c>
    </row>
    <row r="4471" spans="1:16" ht="27.95" hidden="1" customHeight="1" x14ac:dyDescent="0.25">
      <c r="A4471" s="203" t="s">
        <v>2177</v>
      </c>
      <c r="B4471" s="202" t="s">
        <v>2431</v>
      </c>
      <c r="C4471" s="203" t="s">
        <v>2009</v>
      </c>
      <c r="D4471" s="202" t="s">
        <v>795</v>
      </c>
      <c r="E4471" s="202" t="s">
        <v>2010</v>
      </c>
      <c r="F4471" s="202" t="s">
        <v>505</v>
      </c>
      <c r="G4471" s="253">
        <v>1.5</v>
      </c>
      <c r="H4471" s="361" t="s">
        <v>1414</v>
      </c>
      <c r="I4471" s="359" t="s">
        <v>1385</v>
      </c>
      <c r="J4471" s="358">
        <v>0</v>
      </c>
      <c r="K4471" s="359" t="s">
        <v>22</v>
      </c>
      <c r="L4471" s="359" t="s">
        <v>1392</v>
      </c>
      <c r="M4471" s="368">
        <v>2007</v>
      </c>
      <c r="N4471" s="205">
        <v>40533</v>
      </c>
      <c r="O4471" s="203"/>
      <c r="P4471" t="str">
        <f t="shared" si="69"/>
        <v>Browns Creek Impaired Biota TMDL-Browns Creek-(07030005-520)-TSS</v>
      </c>
    </row>
    <row r="4472" spans="1:16" ht="27.95" hidden="1" customHeight="1" x14ac:dyDescent="0.25">
      <c r="A4472" s="203" t="s">
        <v>2177</v>
      </c>
      <c r="B4472" s="202" t="s">
        <v>2431</v>
      </c>
      <c r="C4472" s="203" t="s">
        <v>1518</v>
      </c>
      <c r="D4472" s="202" t="s">
        <v>1519</v>
      </c>
      <c r="E4472" s="202" t="s">
        <v>1520</v>
      </c>
      <c r="F4472" s="202" t="s">
        <v>475</v>
      </c>
      <c r="G4472" s="253">
        <v>0.19</v>
      </c>
      <c r="H4472" s="361" t="s">
        <v>1406</v>
      </c>
      <c r="I4472" s="359" t="s">
        <v>1407</v>
      </c>
      <c r="J4472" s="358">
        <v>0.34</v>
      </c>
      <c r="K4472" s="359" t="s">
        <v>1113</v>
      </c>
      <c r="L4472" s="359" t="s">
        <v>1408</v>
      </c>
      <c r="M4472" s="368">
        <v>1992</v>
      </c>
      <c r="N4472" s="207" t="s">
        <v>1521</v>
      </c>
      <c r="O4472" s="203"/>
      <c r="P4472" t="str">
        <f t="shared" si="69"/>
        <v>Lake St. Croix Excess Nutrient TMDL-St. Croix-(82-0001-00)-TP</v>
      </c>
    </row>
    <row r="4473" spans="1:16" ht="27.95" hidden="1" customHeight="1" x14ac:dyDescent="0.25">
      <c r="A4473" s="203" t="s">
        <v>2177</v>
      </c>
      <c r="B4473" s="202" t="s">
        <v>2431</v>
      </c>
      <c r="C4473" s="203" t="s">
        <v>1403</v>
      </c>
      <c r="D4473" s="202" t="s">
        <v>1404</v>
      </c>
      <c r="E4473" s="202" t="s">
        <v>1405</v>
      </c>
      <c r="F4473" s="202" t="s">
        <v>475</v>
      </c>
      <c r="G4473" s="253">
        <v>154</v>
      </c>
      <c r="H4473" s="361" t="s">
        <v>1406</v>
      </c>
      <c r="I4473" s="359" t="s">
        <v>1407</v>
      </c>
      <c r="J4473" s="208">
        <v>0</v>
      </c>
      <c r="K4473" s="359" t="s">
        <v>22</v>
      </c>
      <c r="L4473" s="359" t="s">
        <v>1408</v>
      </c>
      <c r="M4473" s="368" t="s">
        <v>1407</v>
      </c>
      <c r="N4473" s="205">
        <v>42486</v>
      </c>
      <c r="O4473" s="203"/>
      <c r="P4473" t="str">
        <f t="shared" si="69"/>
        <v>South Metro Mississippi TSS TMDL-Mississippi River-(07040001-531)-TSS</v>
      </c>
    </row>
    <row r="4474" spans="1:16" ht="27.95" hidden="1" customHeight="1" x14ac:dyDescent="0.25">
      <c r="A4474" s="203" t="s">
        <v>2178</v>
      </c>
      <c r="B4474" s="202" t="s">
        <v>701</v>
      </c>
      <c r="C4474" s="203" t="s">
        <v>135</v>
      </c>
      <c r="D4474" s="202" t="s">
        <v>1861</v>
      </c>
      <c r="E4474" s="202" t="s">
        <v>1862</v>
      </c>
      <c r="F4474" s="202" t="s">
        <v>505</v>
      </c>
      <c r="G4474" s="253">
        <v>41</v>
      </c>
      <c r="H4474" s="361" t="s">
        <v>1433</v>
      </c>
      <c r="I4474" s="359" t="s">
        <v>1407</v>
      </c>
      <c r="J4474" s="358">
        <v>0.2407</v>
      </c>
      <c r="K4474" s="359" t="s">
        <v>1113</v>
      </c>
      <c r="L4474" s="359" t="s">
        <v>1408</v>
      </c>
      <c r="M4474" s="368">
        <v>2001</v>
      </c>
      <c r="N4474" s="205">
        <v>40260</v>
      </c>
      <c r="O4474" s="203"/>
      <c r="P4474" t="str">
        <f t="shared" si="69"/>
        <v>Kohlman Lake TMDL-Kohlman-(62-0006-00)-TP</v>
      </c>
    </row>
    <row r="4475" spans="1:16" ht="27.95" hidden="1" customHeight="1" x14ac:dyDescent="0.25">
      <c r="A4475" s="203" t="s">
        <v>2178</v>
      </c>
      <c r="B4475" s="202" t="s">
        <v>701</v>
      </c>
      <c r="C4475" s="203" t="s">
        <v>135</v>
      </c>
      <c r="D4475" s="202" t="s">
        <v>1861</v>
      </c>
      <c r="E4475" s="202" t="s">
        <v>1862</v>
      </c>
      <c r="F4475" s="202" t="s">
        <v>505</v>
      </c>
      <c r="G4475" s="253">
        <v>0.33</v>
      </c>
      <c r="H4475" s="361" t="s">
        <v>1414</v>
      </c>
      <c r="I4475" s="359" t="s">
        <v>1407</v>
      </c>
      <c r="J4475" s="358">
        <v>0.2407</v>
      </c>
      <c r="K4475" s="359" t="s">
        <v>1113</v>
      </c>
      <c r="L4475" s="359" t="s">
        <v>1392</v>
      </c>
      <c r="M4475" s="368">
        <v>2001</v>
      </c>
      <c r="N4475" s="205">
        <v>40260</v>
      </c>
      <c r="O4475" s="203"/>
      <c r="P4475" t="str">
        <f t="shared" si="69"/>
        <v>Kohlman Lake TMDL-Kohlman-(62-0006-00)-TP</v>
      </c>
    </row>
    <row r="4476" spans="1:16" ht="27.95" hidden="1" customHeight="1" x14ac:dyDescent="0.25">
      <c r="A4476" s="203" t="s">
        <v>2178</v>
      </c>
      <c r="B4476" s="202" t="s">
        <v>701</v>
      </c>
      <c r="C4476" s="203" t="s">
        <v>1518</v>
      </c>
      <c r="D4476" s="202" t="s">
        <v>1519</v>
      </c>
      <c r="E4476" s="202" t="s">
        <v>1520</v>
      </c>
      <c r="F4476" s="202" t="s">
        <v>475</v>
      </c>
      <c r="G4476" s="253">
        <v>0.19</v>
      </c>
      <c r="H4476" s="361" t="s">
        <v>1406</v>
      </c>
      <c r="I4476" s="359" t="s">
        <v>1407</v>
      </c>
      <c r="J4476" s="358">
        <v>0.34</v>
      </c>
      <c r="K4476" s="359" t="s">
        <v>1113</v>
      </c>
      <c r="L4476" s="359" t="s">
        <v>1408</v>
      </c>
      <c r="M4476" s="368">
        <v>1992</v>
      </c>
      <c r="N4476" s="207" t="s">
        <v>1521</v>
      </c>
      <c r="O4476" s="203"/>
      <c r="P4476" t="str">
        <f t="shared" si="69"/>
        <v>Lake St. Croix Excess Nutrient TMDL-St. Croix-(82-0001-00)-TP</v>
      </c>
    </row>
    <row r="4477" spans="1:16" ht="27.95" hidden="1" customHeight="1" x14ac:dyDescent="0.25">
      <c r="A4477" s="203" t="s">
        <v>2178</v>
      </c>
      <c r="B4477" s="202" t="s">
        <v>701</v>
      </c>
      <c r="C4477" s="203" t="s">
        <v>1403</v>
      </c>
      <c r="D4477" s="202" t="s">
        <v>1404</v>
      </c>
      <c r="E4477" s="202" t="s">
        <v>1405</v>
      </c>
      <c r="F4477" s="202" t="s">
        <v>475</v>
      </c>
      <c r="G4477" s="253">
        <v>154</v>
      </c>
      <c r="H4477" s="361" t="s">
        <v>1406</v>
      </c>
      <c r="I4477" s="359" t="s">
        <v>1407</v>
      </c>
      <c r="J4477" s="208">
        <v>0</v>
      </c>
      <c r="K4477" s="359" t="s">
        <v>22</v>
      </c>
      <c r="L4477" s="359" t="s">
        <v>1408</v>
      </c>
      <c r="M4477" s="368" t="s">
        <v>1407</v>
      </c>
      <c r="N4477" s="205">
        <v>42486</v>
      </c>
      <c r="O4477" s="203"/>
      <c r="P4477" t="str">
        <f t="shared" si="69"/>
        <v>South Metro Mississippi TSS TMDL-Mississippi River-(07040001-531)-TSS</v>
      </c>
    </row>
    <row r="4478" spans="1:16" ht="27.95" hidden="1" customHeight="1" x14ac:dyDescent="0.25">
      <c r="A4478" s="203" t="s">
        <v>2178</v>
      </c>
      <c r="B4478" s="202" t="s">
        <v>701</v>
      </c>
      <c r="C4478" s="203" t="s">
        <v>1461</v>
      </c>
      <c r="D4478" s="202" t="s">
        <v>1861</v>
      </c>
      <c r="E4478" s="202" t="s">
        <v>1862</v>
      </c>
      <c r="F4478" s="202" t="s">
        <v>475</v>
      </c>
      <c r="G4478" s="254">
        <v>3106733</v>
      </c>
      <c r="H4478" s="361" t="s">
        <v>1433</v>
      </c>
      <c r="I4478" s="359" t="s">
        <v>1407</v>
      </c>
      <c r="J4478" s="359" t="s">
        <v>1380</v>
      </c>
      <c r="K4478" s="359" t="s">
        <v>8</v>
      </c>
      <c r="L4478" s="359" t="s">
        <v>1408</v>
      </c>
      <c r="M4478" s="368" t="s">
        <v>1407</v>
      </c>
      <c r="N4478" s="205">
        <v>42530</v>
      </c>
      <c r="O4478" s="203"/>
      <c r="P4478" t="str">
        <f t="shared" si="69"/>
        <v>Twin Cities Metro Area Chloride TMDL and Management Plan-Kohlman-(62-0006-00)-Chloride</v>
      </c>
    </row>
    <row r="4479" spans="1:16" ht="27.95" hidden="1" customHeight="1" x14ac:dyDescent="0.25">
      <c r="A4479" s="203" t="s">
        <v>2178</v>
      </c>
      <c r="B4479" s="202" t="s">
        <v>701</v>
      </c>
      <c r="C4479" s="203" t="s">
        <v>1461</v>
      </c>
      <c r="D4479" s="202" t="s">
        <v>1861</v>
      </c>
      <c r="E4479" s="202" t="s">
        <v>1862</v>
      </c>
      <c r="F4479" s="202" t="s">
        <v>475</v>
      </c>
      <c r="G4479" s="254">
        <v>8512</v>
      </c>
      <c r="H4479" s="361" t="s">
        <v>1414</v>
      </c>
      <c r="I4479" s="359" t="s">
        <v>1407</v>
      </c>
      <c r="J4479" s="359" t="s">
        <v>1380</v>
      </c>
      <c r="K4479" s="359" t="s">
        <v>8</v>
      </c>
      <c r="L4479" s="359" t="s">
        <v>1392</v>
      </c>
      <c r="M4479" s="368" t="s">
        <v>1407</v>
      </c>
      <c r="N4479" s="205">
        <v>42530</v>
      </c>
      <c r="O4479" s="203"/>
      <c r="P4479" t="str">
        <f t="shared" si="69"/>
        <v>Twin Cities Metro Area Chloride TMDL and Management Plan-Kohlman-(62-0006-00)-Chloride</v>
      </c>
    </row>
    <row r="4480" spans="1:16" ht="27.95" hidden="1" customHeight="1" x14ac:dyDescent="0.25">
      <c r="A4480" s="203" t="s">
        <v>2178</v>
      </c>
      <c r="B4480" s="202" t="s">
        <v>701</v>
      </c>
      <c r="C4480" s="203" t="s">
        <v>1461</v>
      </c>
      <c r="D4480" s="202" t="s">
        <v>2031</v>
      </c>
      <c r="E4480" s="202" t="s">
        <v>2032</v>
      </c>
      <c r="F4480" s="202" t="s">
        <v>475</v>
      </c>
      <c r="G4480" s="254">
        <v>1766033</v>
      </c>
      <c r="H4480" s="361" t="s">
        <v>1433</v>
      </c>
      <c r="I4480" s="359" t="s">
        <v>1407</v>
      </c>
      <c r="J4480" s="359" t="s">
        <v>1380</v>
      </c>
      <c r="K4480" s="359" t="s">
        <v>8</v>
      </c>
      <c r="L4480" s="359" t="s">
        <v>1408</v>
      </c>
      <c r="M4480" s="368" t="s">
        <v>1407</v>
      </c>
      <c r="N4480" s="205">
        <v>42530</v>
      </c>
      <c r="O4480" s="203"/>
      <c r="P4480" t="str">
        <f t="shared" si="69"/>
        <v>Twin Cities Metro Area Chloride TMDL and Management Plan-Battle Creek-(82-0091-00)-Chloride</v>
      </c>
    </row>
    <row r="4481" spans="1:16" ht="27.95" hidden="1" customHeight="1" x14ac:dyDescent="0.25">
      <c r="A4481" s="203" t="s">
        <v>2178</v>
      </c>
      <c r="B4481" s="202" t="s">
        <v>701</v>
      </c>
      <c r="C4481" s="203" t="s">
        <v>1461</v>
      </c>
      <c r="D4481" s="202" t="s">
        <v>2031</v>
      </c>
      <c r="E4481" s="202" t="s">
        <v>2032</v>
      </c>
      <c r="F4481" s="202" t="s">
        <v>475</v>
      </c>
      <c r="G4481" s="254">
        <v>4838</v>
      </c>
      <c r="H4481" s="361" t="s">
        <v>1414</v>
      </c>
      <c r="I4481" s="359" t="s">
        <v>1407</v>
      </c>
      <c r="J4481" s="359" t="s">
        <v>1380</v>
      </c>
      <c r="K4481" s="359" t="s">
        <v>8</v>
      </c>
      <c r="L4481" s="359" t="s">
        <v>1392</v>
      </c>
      <c r="M4481" s="368" t="s">
        <v>1407</v>
      </c>
      <c r="N4481" s="205">
        <v>42530</v>
      </c>
      <c r="O4481" s="203"/>
      <c r="P4481" t="str">
        <f t="shared" si="69"/>
        <v>Twin Cities Metro Area Chloride TMDL and Management Plan-Battle Creek-(82-0091-00)-Chloride</v>
      </c>
    </row>
    <row r="4482" spans="1:16" ht="27.95" hidden="1" customHeight="1" x14ac:dyDescent="0.25">
      <c r="A4482" s="203" t="s">
        <v>2178</v>
      </c>
      <c r="B4482" s="202" t="s">
        <v>701</v>
      </c>
      <c r="C4482" s="203" t="s">
        <v>1461</v>
      </c>
      <c r="D4482" s="202" t="s">
        <v>2033</v>
      </c>
      <c r="E4482" s="202" t="s">
        <v>2034</v>
      </c>
      <c r="F4482" s="202" t="s">
        <v>475</v>
      </c>
      <c r="G4482" s="254">
        <v>677746</v>
      </c>
      <c r="H4482" s="361" t="s">
        <v>1433</v>
      </c>
      <c r="I4482" s="359" t="s">
        <v>1407</v>
      </c>
      <c r="J4482" s="359" t="s">
        <v>1380</v>
      </c>
      <c r="K4482" s="359" t="s">
        <v>8</v>
      </c>
      <c r="L4482" s="359" t="s">
        <v>1408</v>
      </c>
      <c r="M4482" s="368" t="s">
        <v>1407</v>
      </c>
      <c r="N4482" s="205">
        <v>42530</v>
      </c>
      <c r="O4482" s="203"/>
      <c r="P4482" t="str">
        <f t="shared" si="69"/>
        <v>Twin Cities Metro Area Chloride TMDL and Management Plan-Tanners-(82-0115-00)-Chloride</v>
      </c>
    </row>
    <row r="4483" spans="1:16" ht="27.95" hidden="1" customHeight="1" x14ac:dyDescent="0.25">
      <c r="A4483" s="203" t="s">
        <v>2178</v>
      </c>
      <c r="B4483" s="202" t="s">
        <v>701</v>
      </c>
      <c r="C4483" s="203" t="s">
        <v>1461</v>
      </c>
      <c r="D4483" s="202" t="s">
        <v>2033</v>
      </c>
      <c r="E4483" s="202" t="s">
        <v>2034</v>
      </c>
      <c r="F4483" s="202" t="s">
        <v>475</v>
      </c>
      <c r="G4483" s="254">
        <v>1857</v>
      </c>
      <c r="H4483" s="361" t="s">
        <v>1414</v>
      </c>
      <c r="I4483" s="359" t="s">
        <v>1407</v>
      </c>
      <c r="J4483" s="359" t="s">
        <v>1380</v>
      </c>
      <c r="K4483" s="359" t="s">
        <v>8</v>
      </c>
      <c r="L4483" s="359" t="s">
        <v>1392</v>
      </c>
      <c r="M4483" s="368" t="s">
        <v>1407</v>
      </c>
      <c r="N4483" s="205">
        <v>42530</v>
      </c>
      <c r="O4483" s="203"/>
      <c r="P4483" t="str">
        <f t="shared" ref="P4483:P4546" si="70">CONCATENATE(C4483, "-", E4483, "-","(", D4483,")", "-",K4483)</f>
        <v>Twin Cities Metro Area Chloride TMDL and Management Plan-Tanners-(82-0115-00)-Chloride</v>
      </c>
    </row>
    <row r="4484" spans="1:16" ht="27.95" hidden="1" customHeight="1" x14ac:dyDescent="0.25">
      <c r="A4484" s="203" t="s">
        <v>2178</v>
      </c>
      <c r="B4484" s="202" t="s">
        <v>701</v>
      </c>
      <c r="C4484" s="203" t="s">
        <v>1461</v>
      </c>
      <c r="D4484" s="202" t="s">
        <v>2035</v>
      </c>
      <c r="E4484" s="202" t="s">
        <v>2032</v>
      </c>
      <c r="F4484" s="202" t="s">
        <v>475</v>
      </c>
      <c r="G4484" s="254">
        <v>1909551</v>
      </c>
      <c r="H4484" s="361" t="s">
        <v>1433</v>
      </c>
      <c r="I4484" s="359" t="s">
        <v>1407</v>
      </c>
      <c r="J4484" s="359" t="s">
        <v>1380</v>
      </c>
      <c r="K4484" s="359" t="s">
        <v>8</v>
      </c>
      <c r="L4484" s="359" t="s">
        <v>1408</v>
      </c>
      <c r="M4484" s="368" t="s">
        <v>1407</v>
      </c>
      <c r="N4484" s="205">
        <v>42530</v>
      </c>
      <c r="O4484" s="203"/>
      <c r="P4484" t="str">
        <f t="shared" si="70"/>
        <v>Twin Cities Metro Area Chloride TMDL and Management Plan-Battle Creek-(07010206-592)-Chloride</v>
      </c>
    </row>
    <row r="4485" spans="1:16" ht="27.95" hidden="1" customHeight="1" x14ac:dyDescent="0.25">
      <c r="A4485" s="203" t="s">
        <v>2178</v>
      </c>
      <c r="B4485" s="202" t="s">
        <v>701</v>
      </c>
      <c r="C4485" s="203" t="s">
        <v>1461</v>
      </c>
      <c r="D4485" s="202" t="s">
        <v>2035</v>
      </c>
      <c r="E4485" s="202" t="s">
        <v>2032</v>
      </c>
      <c r="F4485" s="202" t="s">
        <v>475</v>
      </c>
      <c r="G4485" s="254">
        <v>12646</v>
      </c>
      <c r="H4485" s="361" t="s">
        <v>1414</v>
      </c>
      <c r="I4485" s="359" t="s">
        <v>1407</v>
      </c>
      <c r="J4485" s="359" t="s">
        <v>1380</v>
      </c>
      <c r="K4485" s="359" t="s">
        <v>8</v>
      </c>
      <c r="L4485" s="359" t="s">
        <v>1392</v>
      </c>
      <c r="M4485" s="368" t="s">
        <v>1407</v>
      </c>
      <c r="N4485" s="205">
        <v>42530</v>
      </c>
      <c r="O4485" s="203"/>
      <c r="P4485" t="str">
        <f t="shared" si="70"/>
        <v>Twin Cities Metro Area Chloride TMDL and Management Plan-Battle Creek-(07010206-592)-Chloride</v>
      </c>
    </row>
    <row r="4486" spans="1:16" ht="27.95" hidden="1" customHeight="1" x14ac:dyDescent="0.25">
      <c r="A4486" s="203" t="s">
        <v>180</v>
      </c>
      <c r="B4486" s="202" t="s">
        <v>483</v>
      </c>
      <c r="C4486" s="203" t="s">
        <v>1376</v>
      </c>
      <c r="D4486" s="226" t="s">
        <v>571</v>
      </c>
      <c r="E4486" s="227" t="s">
        <v>1666</v>
      </c>
      <c r="F4486" s="129" t="s">
        <v>475</v>
      </c>
      <c r="G4486" s="259">
        <v>5.17</v>
      </c>
      <c r="H4486" s="361" t="s">
        <v>1378</v>
      </c>
      <c r="I4486" s="359" t="s">
        <v>1379</v>
      </c>
      <c r="J4486" s="359" t="s">
        <v>1380</v>
      </c>
      <c r="K4486" s="359" t="s">
        <v>9</v>
      </c>
      <c r="L4486" s="359" t="s">
        <v>1381</v>
      </c>
      <c r="M4486" s="368">
        <v>2001</v>
      </c>
      <c r="N4486" s="205">
        <v>38812</v>
      </c>
      <c r="O4486" s="203"/>
      <c r="P4486" t="str">
        <f t="shared" si="70"/>
        <v>Lower Mississippi River Basin-Fecal Coliform TMDL-Zumbro River, South Fork-(07040004-535)-Fecal Coliform</v>
      </c>
    </row>
    <row r="4487" spans="1:16" ht="27.95" hidden="1" customHeight="1" x14ac:dyDescent="0.25">
      <c r="A4487" s="203" t="s">
        <v>180</v>
      </c>
      <c r="B4487" s="202" t="s">
        <v>483</v>
      </c>
      <c r="C4487" s="203" t="s">
        <v>1376</v>
      </c>
      <c r="D4487" s="226" t="s">
        <v>571</v>
      </c>
      <c r="E4487" s="227" t="s">
        <v>1666</v>
      </c>
      <c r="F4487" s="129" t="s">
        <v>475</v>
      </c>
      <c r="G4487" s="259">
        <v>1.97</v>
      </c>
      <c r="H4487" s="361" t="s">
        <v>1378</v>
      </c>
      <c r="I4487" s="359" t="s">
        <v>1382</v>
      </c>
      <c r="J4487" s="359" t="s">
        <v>1380</v>
      </c>
      <c r="K4487" s="359" t="s">
        <v>9</v>
      </c>
      <c r="L4487" s="359" t="s">
        <v>1381</v>
      </c>
      <c r="M4487" s="368">
        <v>2001</v>
      </c>
      <c r="N4487" s="205">
        <v>38812</v>
      </c>
      <c r="O4487" s="203"/>
      <c r="P4487" t="str">
        <f t="shared" si="70"/>
        <v>Lower Mississippi River Basin-Fecal Coliform TMDL-Zumbro River, South Fork-(07040004-535)-Fecal Coliform</v>
      </c>
    </row>
    <row r="4488" spans="1:16" ht="27.95" hidden="1" customHeight="1" x14ac:dyDescent="0.25">
      <c r="A4488" s="203" t="s">
        <v>180</v>
      </c>
      <c r="B4488" s="202" t="s">
        <v>483</v>
      </c>
      <c r="C4488" s="203" t="s">
        <v>1376</v>
      </c>
      <c r="D4488" s="226" t="s">
        <v>571</v>
      </c>
      <c r="E4488" s="227" t="s">
        <v>1666</v>
      </c>
      <c r="F4488" s="129" t="s">
        <v>475</v>
      </c>
      <c r="G4488" s="259">
        <v>1.26</v>
      </c>
      <c r="H4488" s="361" t="s">
        <v>1378</v>
      </c>
      <c r="I4488" s="359" t="s">
        <v>1383</v>
      </c>
      <c r="J4488" s="359" t="s">
        <v>1380</v>
      </c>
      <c r="K4488" s="359" t="s">
        <v>9</v>
      </c>
      <c r="L4488" s="359" t="s">
        <v>1381</v>
      </c>
      <c r="M4488" s="368">
        <v>2001</v>
      </c>
      <c r="N4488" s="205">
        <v>38812</v>
      </c>
      <c r="O4488" s="203"/>
      <c r="P4488" t="str">
        <f t="shared" si="70"/>
        <v>Lower Mississippi River Basin-Fecal Coliform TMDL-Zumbro River, South Fork-(07040004-535)-Fecal Coliform</v>
      </c>
    </row>
    <row r="4489" spans="1:16" ht="27.95" hidden="1" customHeight="1" x14ac:dyDescent="0.25">
      <c r="A4489" s="203" t="s">
        <v>180</v>
      </c>
      <c r="B4489" s="202" t="s">
        <v>483</v>
      </c>
      <c r="C4489" s="203" t="s">
        <v>1376</v>
      </c>
      <c r="D4489" s="226" t="s">
        <v>571</v>
      </c>
      <c r="E4489" s="227" t="s">
        <v>1666</v>
      </c>
      <c r="F4489" s="129" t="s">
        <v>475</v>
      </c>
      <c r="G4489" s="259">
        <v>0.54</v>
      </c>
      <c r="H4489" s="361" t="s">
        <v>1378</v>
      </c>
      <c r="I4489" s="359" t="s">
        <v>1384</v>
      </c>
      <c r="J4489" s="359" t="s">
        <v>1380</v>
      </c>
      <c r="K4489" s="359" t="s">
        <v>9</v>
      </c>
      <c r="L4489" s="359" t="s">
        <v>1381</v>
      </c>
      <c r="M4489" s="368">
        <v>2001</v>
      </c>
      <c r="N4489" s="205">
        <v>38812</v>
      </c>
      <c r="O4489" s="203"/>
      <c r="P4489" t="str">
        <f t="shared" si="70"/>
        <v>Lower Mississippi River Basin-Fecal Coliform TMDL-Zumbro River, South Fork-(07040004-535)-Fecal Coliform</v>
      </c>
    </row>
    <row r="4490" spans="1:16" ht="27.95" hidden="1" customHeight="1" x14ac:dyDescent="0.25">
      <c r="A4490" s="203" t="s">
        <v>180</v>
      </c>
      <c r="B4490" s="202" t="s">
        <v>483</v>
      </c>
      <c r="C4490" s="203" t="s">
        <v>1376</v>
      </c>
      <c r="D4490" s="226" t="s">
        <v>571</v>
      </c>
      <c r="E4490" s="227" t="s">
        <v>1666</v>
      </c>
      <c r="F4490" s="129" t="s">
        <v>475</v>
      </c>
      <c r="G4490" s="259">
        <v>0.18</v>
      </c>
      <c r="H4490" s="361" t="s">
        <v>1378</v>
      </c>
      <c r="I4490" s="359" t="s">
        <v>1385</v>
      </c>
      <c r="J4490" s="359" t="s">
        <v>1380</v>
      </c>
      <c r="K4490" s="359" t="s">
        <v>9</v>
      </c>
      <c r="L4490" s="359" t="s">
        <v>1381</v>
      </c>
      <c r="M4490" s="368">
        <v>2001</v>
      </c>
      <c r="N4490" s="205">
        <v>38812</v>
      </c>
      <c r="O4490" s="203"/>
      <c r="P4490" t="str">
        <f t="shared" si="70"/>
        <v>Lower Mississippi River Basin-Fecal Coliform TMDL-Zumbro River, South Fork-(07040004-535)-Fecal Coliform</v>
      </c>
    </row>
    <row r="4491" spans="1:16" ht="27.95" hidden="1" customHeight="1" x14ac:dyDescent="0.25">
      <c r="A4491" s="203" t="s">
        <v>180</v>
      </c>
      <c r="B4491" s="202" t="s">
        <v>483</v>
      </c>
      <c r="C4491" s="203" t="s">
        <v>1376</v>
      </c>
      <c r="D4491" s="226" t="s">
        <v>494</v>
      </c>
      <c r="E4491" s="202" t="s">
        <v>1666</v>
      </c>
      <c r="F4491" s="129" t="s">
        <v>475</v>
      </c>
      <c r="G4491" s="259">
        <v>10.68</v>
      </c>
      <c r="H4491" s="361" t="s">
        <v>1378</v>
      </c>
      <c r="I4491" s="359" t="s">
        <v>1379</v>
      </c>
      <c r="J4491" s="359" t="s">
        <v>1380</v>
      </c>
      <c r="K4491" s="359" t="s">
        <v>9</v>
      </c>
      <c r="L4491" s="359" t="s">
        <v>1381</v>
      </c>
      <c r="M4491" s="368">
        <v>1988</v>
      </c>
      <c r="N4491" s="205">
        <v>38812</v>
      </c>
      <c r="O4491" s="203"/>
      <c r="P4491" t="str">
        <f t="shared" si="70"/>
        <v>Lower Mississippi River Basin-Fecal Coliform TMDL-Zumbro River, South Fork-(07040004-507)-Fecal Coliform</v>
      </c>
    </row>
    <row r="4492" spans="1:16" ht="27.95" hidden="1" customHeight="1" x14ac:dyDescent="0.25">
      <c r="A4492" s="203" t="s">
        <v>180</v>
      </c>
      <c r="B4492" s="202" t="s">
        <v>483</v>
      </c>
      <c r="C4492" s="203" t="s">
        <v>1376</v>
      </c>
      <c r="D4492" s="226" t="s">
        <v>494</v>
      </c>
      <c r="E4492" s="202" t="s">
        <v>1666</v>
      </c>
      <c r="F4492" s="129" t="s">
        <v>475</v>
      </c>
      <c r="G4492" s="259">
        <v>3.76</v>
      </c>
      <c r="H4492" s="361" t="s">
        <v>1378</v>
      </c>
      <c r="I4492" s="359" t="s">
        <v>1382</v>
      </c>
      <c r="J4492" s="359" t="s">
        <v>1380</v>
      </c>
      <c r="K4492" s="359" t="s">
        <v>9</v>
      </c>
      <c r="L4492" s="359" t="s">
        <v>1381</v>
      </c>
      <c r="M4492" s="368">
        <v>1988</v>
      </c>
      <c r="N4492" s="205">
        <v>38812</v>
      </c>
      <c r="O4492" s="203"/>
      <c r="P4492" t="str">
        <f t="shared" si="70"/>
        <v>Lower Mississippi River Basin-Fecal Coliform TMDL-Zumbro River, South Fork-(07040004-507)-Fecal Coliform</v>
      </c>
    </row>
    <row r="4493" spans="1:16" ht="27.95" hidden="1" customHeight="1" x14ac:dyDescent="0.25">
      <c r="A4493" s="203" t="s">
        <v>180</v>
      </c>
      <c r="B4493" s="202" t="s">
        <v>483</v>
      </c>
      <c r="C4493" s="203" t="s">
        <v>1376</v>
      </c>
      <c r="D4493" s="226" t="s">
        <v>494</v>
      </c>
      <c r="E4493" s="202" t="s">
        <v>1666</v>
      </c>
      <c r="F4493" s="129" t="s">
        <v>475</v>
      </c>
      <c r="G4493" s="259">
        <v>2.23</v>
      </c>
      <c r="H4493" s="361" t="s">
        <v>1378</v>
      </c>
      <c r="I4493" s="359" t="s">
        <v>1383</v>
      </c>
      <c r="J4493" s="359" t="s">
        <v>1380</v>
      </c>
      <c r="K4493" s="359" t="s">
        <v>9</v>
      </c>
      <c r="L4493" s="359" t="s">
        <v>1381</v>
      </c>
      <c r="M4493" s="368">
        <v>1988</v>
      </c>
      <c r="N4493" s="205">
        <v>38812</v>
      </c>
      <c r="O4493" s="203"/>
      <c r="P4493" t="str">
        <f t="shared" si="70"/>
        <v>Lower Mississippi River Basin-Fecal Coliform TMDL-Zumbro River, South Fork-(07040004-507)-Fecal Coliform</v>
      </c>
    </row>
    <row r="4494" spans="1:16" ht="27.95" hidden="1" customHeight="1" x14ac:dyDescent="0.25">
      <c r="A4494" s="203" t="s">
        <v>180</v>
      </c>
      <c r="B4494" s="202" t="s">
        <v>483</v>
      </c>
      <c r="C4494" s="203" t="s">
        <v>1376</v>
      </c>
      <c r="D4494" s="226" t="s">
        <v>494</v>
      </c>
      <c r="E4494" s="202" t="s">
        <v>1666</v>
      </c>
      <c r="F4494" s="129" t="s">
        <v>475</v>
      </c>
      <c r="G4494" s="259">
        <v>0.67</v>
      </c>
      <c r="H4494" s="361" t="s">
        <v>1378</v>
      </c>
      <c r="I4494" s="359" t="s">
        <v>1384</v>
      </c>
      <c r="J4494" s="359" t="s">
        <v>1380</v>
      </c>
      <c r="K4494" s="359" t="s">
        <v>9</v>
      </c>
      <c r="L4494" s="359" t="s">
        <v>1381</v>
      </c>
      <c r="M4494" s="368">
        <v>1988</v>
      </c>
      <c r="N4494" s="205">
        <v>38812</v>
      </c>
      <c r="O4494" s="203"/>
      <c r="P4494" t="str">
        <f t="shared" si="70"/>
        <v>Lower Mississippi River Basin-Fecal Coliform TMDL-Zumbro River, South Fork-(07040004-507)-Fecal Coliform</v>
      </c>
    </row>
    <row r="4495" spans="1:16" ht="27.95" hidden="1" customHeight="1" x14ac:dyDescent="0.25">
      <c r="A4495" s="203" t="s">
        <v>180</v>
      </c>
      <c r="B4495" s="202" t="s">
        <v>483</v>
      </c>
      <c r="C4495" s="203" t="s">
        <v>1376</v>
      </c>
      <c r="D4495" s="226" t="s">
        <v>494</v>
      </c>
      <c r="E4495" s="202" t="s">
        <v>1666</v>
      </c>
      <c r="F4495" s="129" t="s">
        <v>475</v>
      </c>
      <c r="G4495" s="259" t="s">
        <v>515</v>
      </c>
      <c r="H4495" s="361" t="s">
        <v>1378</v>
      </c>
      <c r="I4495" s="359" t="s">
        <v>1385</v>
      </c>
      <c r="J4495" s="359" t="s">
        <v>1380</v>
      </c>
      <c r="K4495" s="359" t="s">
        <v>9</v>
      </c>
      <c r="L4495" s="359" t="s">
        <v>1381</v>
      </c>
      <c r="M4495" s="368">
        <v>1988</v>
      </c>
      <c r="N4495" s="205">
        <v>38812</v>
      </c>
      <c r="O4495" s="203"/>
      <c r="P4495" t="str">
        <f t="shared" si="70"/>
        <v>Lower Mississippi River Basin-Fecal Coliform TMDL-Zumbro River, South Fork-(07040004-507)-Fecal Coliform</v>
      </c>
    </row>
    <row r="4496" spans="1:16" ht="27.95" hidden="1" customHeight="1" x14ac:dyDescent="0.25">
      <c r="A4496" s="203" t="s">
        <v>180</v>
      </c>
      <c r="B4496" s="202" t="s">
        <v>483</v>
      </c>
      <c r="C4496" s="203" t="s">
        <v>1376</v>
      </c>
      <c r="D4496" s="226" t="s">
        <v>492</v>
      </c>
      <c r="E4496" s="227" t="s">
        <v>1666</v>
      </c>
      <c r="F4496" s="129" t="s">
        <v>475</v>
      </c>
      <c r="G4496" s="259">
        <v>1.8</v>
      </c>
      <c r="H4496" s="361" t="s">
        <v>1378</v>
      </c>
      <c r="I4496" s="359" t="s">
        <v>1379</v>
      </c>
      <c r="J4496" s="359" t="s">
        <v>1380</v>
      </c>
      <c r="K4496" s="359" t="s">
        <v>9</v>
      </c>
      <c r="L4496" s="359" t="s">
        <v>1381</v>
      </c>
      <c r="M4496" s="369">
        <v>2008</v>
      </c>
      <c r="N4496" s="205">
        <v>38812</v>
      </c>
      <c r="O4496" s="203"/>
      <c r="P4496" t="str">
        <f t="shared" si="70"/>
        <v>Lower Mississippi River Basin-Fecal Coliform TMDL-Zumbro River, South Fork-(07040004-536)-Fecal Coliform</v>
      </c>
    </row>
    <row r="4497" spans="1:16" ht="27.95" hidden="1" customHeight="1" x14ac:dyDescent="0.25">
      <c r="A4497" s="203" t="s">
        <v>180</v>
      </c>
      <c r="B4497" s="202" t="s">
        <v>483</v>
      </c>
      <c r="C4497" s="203" t="s">
        <v>1376</v>
      </c>
      <c r="D4497" s="226" t="s">
        <v>492</v>
      </c>
      <c r="E4497" s="227" t="s">
        <v>1666</v>
      </c>
      <c r="F4497" s="129" t="s">
        <v>475</v>
      </c>
      <c r="G4497" s="259">
        <v>0.68</v>
      </c>
      <c r="H4497" s="361" t="s">
        <v>1378</v>
      </c>
      <c r="I4497" s="359" t="s">
        <v>1382</v>
      </c>
      <c r="J4497" s="359" t="s">
        <v>1380</v>
      </c>
      <c r="K4497" s="359" t="s">
        <v>9</v>
      </c>
      <c r="L4497" s="359" t="s">
        <v>1381</v>
      </c>
      <c r="M4497" s="369">
        <v>2008</v>
      </c>
      <c r="N4497" s="205">
        <v>38812</v>
      </c>
      <c r="O4497" s="203"/>
      <c r="P4497" t="str">
        <f t="shared" si="70"/>
        <v>Lower Mississippi River Basin-Fecal Coliform TMDL-Zumbro River, South Fork-(07040004-536)-Fecal Coliform</v>
      </c>
    </row>
    <row r="4498" spans="1:16" ht="27.95" hidden="1" customHeight="1" x14ac:dyDescent="0.25">
      <c r="A4498" s="203" t="s">
        <v>180</v>
      </c>
      <c r="B4498" s="202" t="s">
        <v>483</v>
      </c>
      <c r="C4498" s="203" t="s">
        <v>1376</v>
      </c>
      <c r="D4498" s="226" t="s">
        <v>492</v>
      </c>
      <c r="E4498" s="227" t="s">
        <v>1666</v>
      </c>
      <c r="F4498" s="129" t="s">
        <v>475</v>
      </c>
      <c r="G4498" s="259">
        <v>0.44</v>
      </c>
      <c r="H4498" s="361" t="s">
        <v>1378</v>
      </c>
      <c r="I4498" s="359" t="s">
        <v>1383</v>
      </c>
      <c r="J4498" s="359" t="s">
        <v>1380</v>
      </c>
      <c r="K4498" s="359" t="s">
        <v>9</v>
      </c>
      <c r="L4498" s="359" t="s">
        <v>1381</v>
      </c>
      <c r="M4498" s="369">
        <v>2008</v>
      </c>
      <c r="N4498" s="205">
        <v>38812</v>
      </c>
      <c r="O4498" s="203"/>
      <c r="P4498" t="str">
        <f t="shared" si="70"/>
        <v>Lower Mississippi River Basin-Fecal Coliform TMDL-Zumbro River, South Fork-(07040004-536)-Fecal Coliform</v>
      </c>
    </row>
    <row r="4499" spans="1:16" ht="27.95" hidden="1" customHeight="1" x14ac:dyDescent="0.25">
      <c r="A4499" s="203" t="s">
        <v>180</v>
      </c>
      <c r="B4499" s="202" t="s">
        <v>483</v>
      </c>
      <c r="C4499" s="203" t="s">
        <v>1376</v>
      </c>
      <c r="D4499" s="226" t="s">
        <v>492</v>
      </c>
      <c r="E4499" s="227" t="s">
        <v>1666</v>
      </c>
      <c r="F4499" s="129" t="s">
        <v>475</v>
      </c>
      <c r="G4499" s="259">
        <v>0.19</v>
      </c>
      <c r="H4499" s="361" t="s">
        <v>1378</v>
      </c>
      <c r="I4499" s="359" t="s">
        <v>1384</v>
      </c>
      <c r="J4499" s="359" t="s">
        <v>1380</v>
      </c>
      <c r="K4499" s="359" t="s">
        <v>9</v>
      </c>
      <c r="L4499" s="359" t="s">
        <v>1381</v>
      </c>
      <c r="M4499" s="369">
        <v>2008</v>
      </c>
      <c r="N4499" s="205">
        <v>38812</v>
      </c>
      <c r="O4499" s="203"/>
      <c r="P4499" t="str">
        <f t="shared" si="70"/>
        <v>Lower Mississippi River Basin-Fecal Coliform TMDL-Zumbro River, South Fork-(07040004-536)-Fecal Coliform</v>
      </c>
    </row>
    <row r="4500" spans="1:16" ht="27.95" hidden="1" customHeight="1" x14ac:dyDescent="0.25">
      <c r="A4500" s="203" t="s">
        <v>180</v>
      </c>
      <c r="B4500" s="202" t="s">
        <v>483</v>
      </c>
      <c r="C4500" s="203" t="s">
        <v>1376</v>
      </c>
      <c r="D4500" s="226" t="s">
        <v>492</v>
      </c>
      <c r="E4500" s="227" t="s">
        <v>1666</v>
      </c>
      <c r="F4500" s="129" t="s">
        <v>475</v>
      </c>
      <c r="G4500" s="259">
        <v>0.06</v>
      </c>
      <c r="H4500" s="361" t="s">
        <v>1378</v>
      </c>
      <c r="I4500" s="359" t="s">
        <v>1385</v>
      </c>
      <c r="J4500" s="359" t="s">
        <v>1380</v>
      </c>
      <c r="K4500" s="359" t="s">
        <v>9</v>
      </c>
      <c r="L4500" s="359" t="s">
        <v>1381</v>
      </c>
      <c r="M4500" s="369">
        <v>2008</v>
      </c>
      <c r="N4500" s="205">
        <v>38812</v>
      </c>
      <c r="O4500" s="203"/>
      <c r="P4500" t="str">
        <f t="shared" si="70"/>
        <v>Lower Mississippi River Basin-Fecal Coliform TMDL-Zumbro River, South Fork-(07040004-536)-Fecal Coliform</v>
      </c>
    </row>
    <row r="4501" spans="1:16" ht="27.95" hidden="1" customHeight="1" x14ac:dyDescent="0.25">
      <c r="A4501" s="203" t="s">
        <v>180</v>
      </c>
      <c r="B4501" s="202" t="s">
        <v>483</v>
      </c>
      <c r="C4501" s="203" t="s">
        <v>1376</v>
      </c>
      <c r="D4501" s="226" t="s">
        <v>567</v>
      </c>
      <c r="E4501" s="202" t="s">
        <v>1666</v>
      </c>
      <c r="F4501" s="129" t="s">
        <v>475</v>
      </c>
      <c r="G4501" s="259">
        <v>5.74</v>
      </c>
      <c r="H4501" s="361" t="s">
        <v>1378</v>
      </c>
      <c r="I4501" s="359" t="s">
        <v>1379</v>
      </c>
      <c r="J4501" s="359" t="s">
        <v>1380</v>
      </c>
      <c r="K4501" s="359" t="s">
        <v>9</v>
      </c>
      <c r="L4501" s="359" t="s">
        <v>1381</v>
      </c>
      <c r="M4501" s="369">
        <v>2001</v>
      </c>
      <c r="N4501" s="205">
        <v>38812</v>
      </c>
      <c r="O4501" s="203"/>
      <c r="P4501" t="str">
        <f t="shared" si="70"/>
        <v>Lower Mississippi River Basin-Fecal Coliform TMDL-Zumbro River, South Fork-(07040004-533)-Fecal Coliform</v>
      </c>
    </row>
    <row r="4502" spans="1:16" ht="27.95" hidden="1" customHeight="1" x14ac:dyDescent="0.25">
      <c r="A4502" s="203" t="s">
        <v>180</v>
      </c>
      <c r="B4502" s="202" t="s">
        <v>483</v>
      </c>
      <c r="C4502" s="203" t="s">
        <v>1376</v>
      </c>
      <c r="D4502" s="226" t="s">
        <v>567</v>
      </c>
      <c r="E4502" s="202" t="s">
        <v>1666</v>
      </c>
      <c r="F4502" s="129" t="s">
        <v>475</v>
      </c>
      <c r="G4502" s="259">
        <v>2.19</v>
      </c>
      <c r="H4502" s="361" t="s">
        <v>1378</v>
      </c>
      <c r="I4502" s="359" t="s">
        <v>1382</v>
      </c>
      <c r="J4502" s="359" t="s">
        <v>1380</v>
      </c>
      <c r="K4502" s="359" t="s">
        <v>9</v>
      </c>
      <c r="L4502" s="359" t="s">
        <v>1381</v>
      </c>
      <c r="M4502" s="369">
        <v>2001</v>
      </c>
      <c r="N4502" s="205">
        <v>38812</v>
      </c>
      <c r="O4502" s="203"/>
      <c r="P4502" t="str">
        <f t="shared" si="70"/>
        <v>Lower Mississippi River Basin-Fecal Coliform TMDL-Zumbro River, South Fork-(07040004-533)-Fecal Coliform</v>
      </c>
    </row>
    <row r="4503" spans="1:16" ht="27.95" hidden="1" customHeight="1" x14ac:dyDescent="0.25">
      <c r="A4503" s="203" t="s">
        <v>180</v>
      </c>
      <c r="B4503" s="202" t="s">
        <v>483</v>
      </c>
      <c r="C4503" s="203" t="s">
        <v>1376</v>
      </c>
      <c r="D4503" s="226" t="s">
        <v>567</v>
      </c>
      <c r="E4503" s="202" t="s">
        <v>1666</v>
      </c>
      <c r="F4503" s="129" t="s">
        <v>475</v>
      </c>
      <c r="G4503" s="259">
        <v>1.4</v>
      </c>
      <c r="H4503" s="361" t="s">
        <v>1378</v>
      </c>
      <c r="I4503" s="359" t="s">
        <v>1383</v>
      </c>
      <c r="J4503" s="359" t="s">
        <v>1380</v>
      </c>
      <c r="K4503" s="359" t="s">
        <v>9</v>
      </c>
      <c r="L4503" s="359" t="s">
        <v>1381</v>
      </c>
      <c r="M4503" s="369">
        <v>2001</v>
      </c>
      <c r="N4503" s="205">
        <v>38812</v>
      </c>
      <c r="O4503" s="203"/>
      <c r="P4503" t="str">
        <f t="shared" si="70"/>
        <v>Lower Mississippi River Basin-Fecal Coliform TMDL-Zumbro River, South Fork-(07040004-533)-Fecal Coliform</v>
      </c>
    </row>
    <row r="4504" spans="1:16" ht="27.95" hidden="1" customHeight="1" x14ac:dyDescent="0.25">
      <c r="A4504" s="203" t="s">
        <v>180</v>
      </c>
      <c r="B4504" s="202" t="s">
        <v>483</v>
      </c>
      <c r="C4504" s="203" t="s">
        <v>1376</v>
      </c>
      <c r="D4504" s="226" t="s">
        <v>567</v>
      </c>
      <c r="E4504" s="202" t="s">
        <v>1666</v>
      </c>
      <c r="F4504" s="129" t="s">
        <v>475</v>
      </c>
      <c r="G4504" s="259">
        <v>0.6</v>
      </c>
      <c r="H4504" s="361" t="s">
        <v>1378</v>
      </c>
      <c r="I4504" s="359" t="s">
        <v>1384</v>
      </c>
      <c r="J4504" s="359" t="s">
        <v>1380</v>
      </c>
      <c r="K4504" s="359" t="s">
        <v>9</v>
      </c>
      <c r="L4504" s="359" t="s">
        <v>1381</v>
      </c>
      <c r="M4504" s="369">
        <v>2001</v>
      </c>
      <c r="N4504" s="205">
        <v>38812</v>
      </c>
      <c r="O4504" s="203"/>
      <c r="P4504" t="str">
        <f t="shared" si="70"/>
        <v>Lower Mississippi River Basin-Fecal Coliform TMDL-Zumbro River, South Fork-(07040004-533)-Fecal Coliform</v>
      </c>
    </row>
    <row r="4505" spans="1:16" ht="27.95" hidden="1" customHeight="1" x14ac:dyDescent="0.25">
      <c r="A4505" s="203" t="s">
        <v>180</v>
      </c>
      <c r="B4505" s="202" t="s">
        <v>483</v>
      </c>
      <c r="C4505" s="203" t="s">
        <v>1376</v>
      </c>
      <c r="D4505" s="226" t="s">
        <v>567</v>
      </c>
      <c r="E4505" s="202" t="s">
        <v>1666</v>
      </c>
      <c r="F4505" s="129" t="s">
        <v>475</v>
      </c>
      <c r="G4505" s="259">
        <v>0.2</v>
      </c>
      <c r="H4505" s="361" t="s">
        <v>1378</v>
      </c>
      <c r="I4505" s="359" t="s">
        <v>1385</v>
      </c>
      <c r="J4505" s="359" t="s">
        <v>1380</v>
      </c>
      <c r="K4505" s="359" t="s">
        <v>9</v>
      </c>
      <c r="L4505" s="359" t="s">
        <v>1381</v>
      </c>
      <c r="M4505" s="369">
        <v>2001</v>
      </c>
      <c r="N4505" s="205">
        <v>38812</v>
      </c>
      <c r="O4505" s="203"/>
      <c r="P4505" t="str">
        <f t="shared" si="70"/>
        <v>Lower Mississippi River Basin-Fecal Coliform TMDL-Zumbro River, South Fork-(07040004-533)-Fecal Coliform</v>
      </c>
    </row>
    <row r="4506" spans="1:16" ht="27.95" hidden="1" customHeight="1" x14ac:dyDescent="0.25">
      <c r="A4506" s="203" t="s">
        <v>180</v>
      </c>
      <c r="B4506" s="202" t="s">
        <v>483</v>
      </c>
      <c r="C4506" s="203" t="s">
        <v>1376</v>
      </c>
      <c r="D4506" s="226" t="s">
        <v>490</v>
      </c>
      <c r="E4506" s="202" t="s">
        <v>1667</v>
      </c>
      <c r="F4506" s="129" t="s">
        <v>475</v>
      </c>
      <c r="G4506" s="259">
        <v>7.3</v>
      </c>
      <c r="H4506" s="361" t="s">
        <v>1378</v>
      </c>
      <c r="I4506" s="359" t="s">
        <v>1379</v>
      </c>
      <c r="J4506" s="359" t="s">
        <v>1380</v>
      </c>
      <c r="K4506" s="359" t="s">
        <v>9</v>
      </c>
      <c r="L4506" s="359" t="s">
        <v>1381</v>
      </c>
      <c r="M4506" s="368">
        <v>2002</v>
      </c>
      <c r="N4506" s="205">
        <v>38812</v>
      </c>
      <c r="O4506" s="203"/>
      <c r="P4506" t="str">
        <f t="shared" si="70"/>
        <v>Lower Mississippi River Basin-Fecal Coliform TMDL-Zumbro River-(07040004-502)-Fecal Coliform</v>
      </c>
    </row>
    <row r="4507" spans="1:16" ht="27.95" hidden="1" customHeight="1" x14ac:dyDescent="0.25">
      <c r="A4507" s="203" t="s">
        <v>180</v>
      </c>
      <c r="B4507" s="202" t="s">
        <v>483</v>
      </c>
      <c r="C4507" s="203" t="s">
        <v>1376</v>
      </c>
      <c r="D4507" s="226" t="s">
        <v>490</v>
      </c>
      <c r="E4507" s="202" t="s">
        <v>1667</v>
      </c>
      <c r="F4507" s="129" t="s">
        <v>475</v>
      </c>
      <c r="G4507" s="259">
        <v>3.39</v>
      </c>
      <c r="H4507" s="361" t="s">
        <v>1378</v>
      </c>
      <c r="I4507" s="359" t="s">
        <v>1382</v>
      </c>
      <c r="J4507" s="359" t="s">
        <v>1380</v>
      </c>
      <c r="K4507" s="359" t="s">
        <v>9</v>
      </c>
      <c r="L4507" s="359" t="s">
        <v>1381</v>
      </c>
      <c r="M4507" s="368">
        <v>2002</v>
      </c>
      <c r="N4507" s="205">
        <v>38812</v>
      </c>
      <c r="O4507" s="203"/>
      <c r="P4507" t="str">
        <f t="shared" si="70"/>
        <v>Lower Mississippi River Basin-Fecal Coliform TMDL-Zumbro River-(07040004-502)-Fecal Coliform</v>
      </c>
    </row>
    <row r="4508" spans="1:16" ht="27.95" hidden="1" customHeight="1" x14ac:dyDescent="0.25">
      <c r="A4508" s="203" t="s">
        <v>180</v>
      </c>
      <c r="B4508" s="202" t="s">
        <v>483</v>
      </c>
      <c r="C4508" s="203" t="s">
        <v>1376</v>
      </c>
      <c r="D4508" s="226" t="s">
        <v>490</v>
      </c>
      <c r="E4508" s="202" t="s">
        <v>1667</v>
      </c>
      <c r="F4508" s="129" t="s">
        <v>475</v>
      </c>
      <c r="G4508" s="259">
        <v>2.34</v>
      </c>
      <c r="H4508" s="361" t="s">
        <v>1378</v>
      </c>
      <c r="I4508" s="359" t="s">
        <v>1383</v>
      </c>
      <c r="J4508" s="359" t="s">
        <v>1380</v>
      </c>
      <c r="K4508" s="359" t="s">
        <v>9</v>
      </c>
      <c r="L4508" s="359" t="s">
        <v>1381</v>
      </c>
      <c r="M4508" s="368">
        <v>2002</v>
      </c>
      <c r="N4508" s="205">
        <v>38812</v>
      </c>
      <c r="O4508" s="203"/>
      <c r="P4508" t="str">
        <f t="shared" si="70"/>
        <v>Lower Mississippi River Basin-Fecal Coliform TMDL-Zumbro River-(07040004-502)-Fecal Coliform</v>
      </c>
    </row>
    <row r="4509" spans="1:16" ht="27.95" hidden="1" customHeight="1" x14ac:dyDescent="0.25">
      <c r="A4509" s="203" t="s">
        <v>180</v>
      </c>
      <c r="B4509" s="202" t="s">
        <v>483</v>
      </c>
      <c r="C4509" s="203" t="s">
        <v>1376</v>
      </c>
      <c r="D4509" s="226" t="s">
        <v>490</v>
      </c>
      <c r="E4509" s="202" t="s">
        <v>1667</v>
      </c>
      <c r="F4509" s="129" t="s">
        <v>475</v>
      </c>
      <c r="G4509" s="259">
        <v>1.37</v>
      </c>
      <c r="H4509" s="361" t="s">
        <v>1378</v>
      </c>
      <c r="I4509" s="359" t="s">
        <v>1384</v>
      </c>
      <c r="J4509" s="359" t="s">
        <v>1380</v>
      </c>
      <c r="K4509" s="359" t="s">
        <v>9</v>
      </c>
      <c r="L4509" s="359" t="s">
        <v>1381</v>
      </c>
      <c r="M4509" s="368">
        <v>2002</v>
      </c>
      <c r="N4509" s="205">
        <v>38812</v>
      </c>
      <c r="O4509" s="203"/>
      <c r="P4509" t="str">
        <f t="shared" si="70"/>
        <v>Lower Mississippi River Basin-Fecal Coliform TMDL-Zumbro River-(07040004-502)-Fecal Coliform</v>
      </c>
    </row>
    <row r="4510" spans="1:16" ht="27.95" hidden="1" customHeight="1" x14ac:dyDescent="0.25">
      <c r="A4510" s="203" t="s">
        <v>180</v>
      </c>
      <c r="B4510" s="202" t="s">
        <v>483</v>
      </c>
      <c r="C4510" s="203" t="s">
        <v>1376</v>
      </c>
      <c r="D4510" s="226" t="s">
        <v>490</v>
      </c>
      <c r="E4510" s="202" t="s">
        <v>1667</v>
      </c>
      <c r="F4510" s="129" t="s">
        <v>475</v>
      </c>
      <c r="G4510" s="259">
        <v>1.05</v>
      </c>
      <c r="H4510" s="361" t="s">
        <v>1378</v>
      </c>
      <c r="I4510" s="359" t="s">
        <v>1385</v>
      </c>
      <c r="J4510" s="359" t="s">
        <v>1380</v>
      </c>
      <c r="K4510" s="359" t="s">
        <v>9</v>
      </c>
      <c r="L4510" s="359" t="s">
        <v>1381</v>
      </c>
      <c r="M4510" s="368">
        <v>2002</v>
      </c>
      <c r="N4510" s="205">
        <v>38812</v>
      </c>
      <c r="O4510" s="203"/>
      <c r="P4510" t="str">
        <f t="shared" si="70"/>
        <v>Lower Mississippi River Basin-Fecal Coliform TMDL-Zumbro River-(07040004-502)-Fecal Coliform</v>
      </c>
    </row>
    <row r="4511" spans="1:16" ht="27.95" hidden="1" customHeight="1" x14ac:dyDescent="0.25">
      <c r="A4511" s="203" t="s">
        <v>180</v>
      </c>
      <c r="B4511" s="202" t="s">
        <v>483</v>
      </c>
      <c r="C4511" s="203" t="s">
        <v>1376</v>
      </c>
      <c r="D4511" s="226" t="s">
        <v>474</v>
      </c>
      <c r="E4511" s="202" t="s">
        <v>1667</v>
      </c>
      <c r="F4511" s="129" t="s">
        <v>475</v>
      </c>
      <c r="G4511" s="259">
        <v>7.31</v>
      </c>
      <c r="H4511" s="361" t="s">
        <v>1378</v>
      </c>
      <c r="I4511" s="359" t="s">
        <v>1379</v>
      </c>
      <c r="J4511" s="359" t="s">
        <v>1380</v>
      </c>
      <c r="K4511" s="359" t="s">
        <v>9</v>
      </c>
      <c r="L4511" s="359" t="s">
        <v>1381</v>
      </c>
      <c r="M4511" s="368">
        <v>2002</v>
      </c>
      <c r="N4511" s="205">
        <v>38812</v>
      </c>
      <c r="O4511" s="203"/>
      <c r="P4511" t="str">
        <f t="shared" si="70"/>
        <v>Lower Mississippi River Basin-Fecal Coliform TMDL-Zumbro River-(07040004-501)-Fecal Coliform</v>
      </c>
    </row>
    <row r="4512" spans="1:16" ht="27.95" hidden="1" customHeight="1" x14ac:dyDescent="0.25">
      <c r="A4512" s="203" t="s">
        <v>180</v>
      </c>
      <c r="B4512" s="202" t="s">
        <v>483</v>
      </c>
      <c r="C4512" s="203" t="s">
        <v>1376</v>
      </c>
      <c r="D4512" s="226" t="s">
        <v>474</v>
      </c>
      <c r="E4512" s="202" t="s">
        <v>1667</v>
      </c>
      <c r="F4512" s="129" t="s">
        <v>475</v>
      </c>
      <c r="G4512" s="259">
        <v>3.4</v>
      </c>
      <c r="H4512" s="361" t="s">
        <v>1378</v>
      </c>
      <c r="I4512" s="359" t="s">
        <v>1382</v>
      </c>
      <c r="J4512" s="359" t="s">
        <v>1380</v>
      </c>
      <c r="K4512" s="359" t="s">
        <v>9</v>
      </c>
      <c r="L4512" s="359" t="s">
        <v>1381</v>
      </c>
      <c r="M4512" s="368">
        <v>2002</v>
      </c>
      <c r="N4512" s="205">
        <v>38812</v>
      </c>
      <c r="O4512" s="203"/>
      <c r="P4512" t="str">
        <f t="shared" si="70"/>
        <v>Lower Mississippi River Basin-Fecal Coliform TMDL-Zumbro River-(07040004-501)-Fecal Coliform</v>
      </c>
    </row>
    <row r="4513" spans="1:16" ht="27.95" hidden="1" customHeight="1" x14ac:dyDescent="0.25">
      <c r="A4513" s="203" t="s">
        <v>180</v>
      </c>
      <c r="B4513" s="202" t="s">
        <v>483</v>
      </c>
      <c r="C4513" s="203" t="s">
        <v>1376</v>
      </c>
      <c r="D4513" s="226" t="s">
        <v>474</v>
      </c>
      <c r="E4513" s="202" t="s">
        <v>1667</v>
      </c>
      <c r="F4513" s="129" t="s">
        <v>475</v>
      </c>
      <c r="G4513" s="259">
        <v>2.35</v>
      </c>
      <c r="H4513" s="361" t="s">
        <v>1378</v>
      </c>
      <c r="I4513" s="359" t="s">
        <v>1383</v>
      </c>
      <c r="J4513" s="359" t="s">
        <v>1380</v>
      </c>
      <c r="K4513" s="359" t="s">
        <v>9</v>
      </c>
      <c r="L4513" s="359" t="s">
        <v>1381</v>
      </c>
      <c r="M4513" s="368">
        <v>2002</v>
      </c>
      <c r="N4513" s="205">
        <v>38812</v>
      </c>
      <c r="O4513" s="203"/>
      <c r="P4513" t="str">
        <f t="shared" si="70"/>
        <v>Lower Mississippi River Basin-Fecal Coliform TMDL-Zumbro River-(07040004-501)-Fecal Coliform</v>
      </c>
    </row>
    <row r="4514" spans="1:16" ht="27.95" hidden="1" customHeight="1" x14ac:dyDescent="0.25">
      <c r="A4514" s="203" t="s">
        <v>180</v>
      </c>
      <c r="B4514" s="202" t="s">
        <v>483</v>
      </c>
      <c r="C4514" s="203" t="s">
        <v>1376</v>
      </c>
      <c r="D4514" s="226" t="s">
        <v>474</v>
      </c>
      <c r="E4514" s="202" t="s">
        <v>1667</v>
      </c>
      <c r="F4514" s="129" t="s">
        <v>475</v>
      </c>
      <c r="G4514" s="259">
        <v>1.38</v>
      </c>
      <c r="H4514" s="361" t="s">
        <v>1378</v>
      </c>
      <c r="I4514" s="359" t="s">
        <v>1384</v>
      </c>
      <c r="J4514" s="359" t="s">
        <v>1380</v>
      </c>
      <c r="K4514" s="359" t="s">
        <v>9</v>
      </c>
      <c r="L4514" s="359" t="s">
        <v>1381</v>
      </c>
      <c r="M4514" s="368">
        <v>2002</v>
      </c>
      <c r="N4514" s="205">
        <v>38812</v>
      </c>
      <c r="O4514" s="203"/>
      <c r="P4514" t="str">
        <f t="shared" si="70"/>
        <v>Lower Mississippi River Basin-Fecal Coliform TMDL-Zumbro River-(07040004-501)-Fecal Coliform</v>
      </c>
    </row>
    <row r="4515" spans="1:16" ht="27.95" hidden="1" customHeight="1" x14ac:dyDescent="0.25">
      <c r="A4515" s="203" t="s">
        <v>180</v>
      </c>
      <c r="B4515" s="202" t="s">
        <v>483</v>
      </c>
      <c r="C4515" s="203" t="s">
        <v>1376</v>
      </c>
      <c r="D4515" s="226" t="s">
        <v>474</v>
      </c>
      <c r="E4515" s="202" t="s">
        <v>1667</v>
      </c>
      <c r="F4515" s="129" t="s">
        <v>475</v>
      </c>
      <c r="G4515" s="259">
        <v>1.05</v>
      </c>
      <c r="H4515" s="361" t="s">
        <v>1378</v>
      </c>
      <c r="I4515" s="359" t="s">
        <v>1385</v>
      </c>
      <c r="J4515" s="359" t="s">
        <v>1380</v>
      </c>
      <c r="K4515" s="359" t="s">
        <v>9</v>
      </c>
      <c r="L4515" s="359" t="s">
        <v>1381</v>
      </c>
      <c r="M4515" s="368">
        <v>2002</v>
      </c>
      <c r="N4515" s="205">
        <v>38812</v>
      </c>
      <c r="O4515" s="203"/>
      <c r="P4515" t="str">
        <f t="shared" si="70"/>
        <v>Lower Mississippi River Basin-Fecal Coliform TMDL-Zumbro River-(07040004-501)-Fecal Coliform</v>
      </c>
    </row>
    <row r="4516" spans="1:16" ht="27.95" hidden="1" customHeight="1" x14ac:dyDescent="0.25">
      <c r="A4516" s="203" t="s">
        <v>180</v>
      </c>
      <c r="B4516" s="202" t="s">
        <v>483</v>
      </c>
      <c r="C4516" s="203" t="s">
        <v>1668</v>
      </c>
      <c r="D4516" s="202" t="s">
        <v>474</v>
      </c>
      <c r="E4516" s="202" t="s">
        <v>1667</v>
      </c>
      <c r="F4516" s="202" t="s">
        <v>475</v>
      </c>
      <c r="G4516" s="253">
        <v>26.51</v>
      </c>
      <c r="H4516" s="361" t="s">
        <v>488</v>
      </c>
      <c r="I4516" s="359" t="s">
        <v>1379</v>
      </c>
      <c r="J4516" s="359" t="s">
        <v>1380</v>
      </c>
      <c r="K4516" s="359" t="s">
        <v>22</v>
      </c>
      <c r="L4516" s="359" t="s">
        <v>1392</v>
      </c>
      <c r="M4516" s="368">
        <v>2008</v>
      </c>
      <c r="N4516" s="205">
        <v>41054</v>
      </c>
      <c r="O4516" s="203"/>
      <c r="P4516" t="str">
        <f t="shared" si="70"/>
        <v>Zumbro River Watershed Turbidity TMDL-Zumbro River-(07040004-501)-TSS</v>
      </c>
    </row>
    <row r="4517" spans="1:16" ht="27.95" hidden="1" customHeight="1" x14ac:dyDescent="0.25">
      <c r="A4517" s="203" t="s">
        <v>180</v>
      </c>
      <c r="B4517" s="202" t="s">
        <v>483</v>
      </c>
      <c r="C4517" s="203" t="s">
        <v>1668</v>
      </c>
      <c r="D4517" s="202" t="s">
        <v>474</v>
      </c>
      <c r="E4517" s="202" t="s">
        <v>1667</v>
      </c>
      <c r="F4517" s="202" t="s">
        <v>475</v>
      </c>
      <c r="G4517" s="253">
        <v>11.15</v>
      </c>
      <c r="H4517" s="361" t="s">
        <v>488</v>
      </c>
      <c r="I4517" s="359" t="s">
        <v>1382</v>
      </c>
      <c r="J4517" s="359" t="s">
        <v>1380</v>
      </c>
      <c r="K4517" s="359" t="s">
        <v>22</v>
      </c>
      <c r="L4517" s="359" t="s">
        <v>1392</v>
      </c>
      <c r="M4517" s="368">
        <v>2008</v>
      </c>
      <c r="N4517" s="205">
        <v>41054</v>
      </c>
      <c r="O4517" s="203"/>
      <c r="P4517" t="str">
        <f t="shared" si="70"/>
        <v>Zumbro River Watershed Turbidity TMDL-Zumbro River-(07040004-501)-TSS</v>
      </c>
    </row>
    <row r="4518" spans="1:16" ht="27.95" hidden="1" customHeight="1" x14ac:dyDescent="0.25">
      <c r="A4518" s="203" t="s">
        <v>180</v>
      </c>
      <c r="B4518" s="202" t="s">
        <v>483</v>
      </c>
      <c r="C4518" s="203" t="s">
        <v>1668</v>
      </c>
      <c r="D4518" s="202" t="s">
        <v>474</v>
      </c>
      <c r="E4518" s="202" t="s">
        <v>1667</v>
      </c>
      <c r="F4518" s="202" t="s">
        <v>475</v>
      </c>
      <c r="G4518" s="253">
        <v>7.21</v>
      </c>
      <c r="H4518" s="361" t="s">
        <v>488</v>
      </c>
      <c r="I4518" s="359" t="s">
        <v>1383</v>
      </c>
      <c r="J4518" s="359" t="s">
        <v>1380</v>
      </c>
      <c r="K4518" s="359" t="s">
        <v>22</v>
      </c>
      <c r="L4518" s="359" t="s">
        <v>1392</v>
      </c>
      <c r="M4518" s="368">
        <v>2008</v>
      </c>
      <c r="N4518" s="205">
        <v>41054</v>
      </c>
      <c r="O4518" s="203"/>
      <c r="P4518" t="str">
        <f t="shared" si="70"/>
        <v>Zumbro River Watershed Turbidity TMDL-Zumbro River-(07040004-501)-TSS</v>
      </c>
    </row>
    <row r="4519" spans="1:16" ht="27.95" hidden="1" customHeight="1" x14ac:dyDescent="0.25">
      <c r="A4519" s="203" t="s">
        <v>180</v>
      </c>
      <c r="B4519" s="202" t="s">
        <v>483</v>
      </c>
      <c r="C4519" s="203" t="s">
        <v>1668</v>
      </c>
      <c r="D4519" s="202" t="s">
        <v>474</v>
      </c>
      <c r="E4519" s="202" t="s">
        <v>1667</v>
      </c>
      <c r="F4519" s="202" t="s">
        <v>475</v>
      </c>
      <c r="G4519" s="253">
        <v>5.13</v>
      </c>
      <c r="H4519" s="361" t="s">
        <v>488</v>
      </c>
      <c r="I4519" s="359" t="s">
        <v>1384</v>
      </c>
      <c r="J4519" s="359" t="s">
        <v>1380</v>
      </c>
      <c r="K4519" s="359" t="s">
        <v>22</v>
      </c>
      <c r="L4519" s="359" t="s">
        <v>1392</v>
      </c>
      <c r="M4519" s="368">
        <v>2008</v>
      </c>
      <c r="N4519" s="205">
        <v>41054</v>
      </c>
      <c r="O4519" s="203"/>
      <c r="P4519" t="str">
        <f t="shared" si="70"/>
        <v>Zumbro River Watershed Turbidity TMDL-Zumbro River-(07040004-501)-TSS</v>
      </c>
    </row>
    <row r="4520" spans="1:16" ht="27.95" hidden="1" customHeight="1" x14ac:dyDescent="0.25">
      <c r="A4520" s="203" t="s">
        <v>180</v>
      </c>
      <c r="B4520" s="202" t="s">
        <v>483</v>
      </c>
      <c r="C4520" s="203" t="s">
        <v>1668</v>
      </c>
      <c r="D4520" s="202" t="s">
        <v>474</v>
      </c>
      <c r="E4520" s="202" t="s">
        <v>1667</v>
      </c>
      <c r="F4520" s="202" t="s">
        <v>475</v>
      </c>
      <c r="G4520" s="253">
        <v>4.33</v>
      </c>
      <c r="H4520" s="361" t="s">
        <v>488</v>
      </c>
      <c r="I4520" s="359" t="s">
        <v>1385</v>
      </c>
      <c r="J4520" s="359" t="s">
        <v>1380</v>
      </c>
      <c r="K4520" s="359" t="s">
        <v>22</v>
      </c>
      <c r="L4520" s="359" t="s">
        <v>1392</v>
      </c>
      <c r="M4520" s="368">
        <v>2008</v>
      </c>
      <c r="N4520" s="205">
        <v>41054</v>
      </c>
      <c r="O4520" s="203"/>
      <c r="P4520" t="str">
        <f t="shared" si="70"/>
        <v>Zumbro River Watershed Turbidity TMDL-Zumbro River-(07040004-501)-TSS</v>
      </c>
    </row>
    <row r="4521" spans="1:16" ht="27.95" hidden="1" customHeight="1" x14ac:dyDescent="0.25">
      <c r="A4521" s="203" t="s">
        <v>180</v>
      </c>
      <c r="B4521" s="202" t="s">
        <v>483</v>
      </c>
      <c r="C4521" s="203" t="s">
        <v>1668</v>
      </c>
      <c r="D4521" s="202" t="s">
        <v>494</v>
      </c>
      <c r="E4521" s="202" t="s">
        <v>1666</v>
      </c>
      <c r="F4521" s="202" t="s">
        <v>475</v>
      </c>
      <c r="G4521" s="253">
        <v>26.17</v>
      </c>
      <c r="H4521" s="361" t="s">
        <v>488</v>
      </c>
      <c r="I4521" s="359" t="s">
        <v>1379</v>
      </c>
      <c r="J4521" s="359" t="s">
        <v>1380</v>
      </c>
      <c r="K4521" s="359" t="s">
        <v>22</v>
      </c>
      <c r="L4521" s="359" t="s">
        <v>1392</v>
      </c>
      <c r="M4521" s="368">
        <v>2008</v>
      </c>
      <c r="N4521" s="205">
        <v>41054</v>
      </c>
      <c r="O4521" s="203"/>
      <c r="P4521" t="str">
        <f t="shared" si="70"/>
        <v>Zumbro River Watershed Turbidity TMDL-Zumbro River, South Fork-(07040004-507)-TSS</v>
      </c>
    </row>
    <row r="4522" spans="1:16" ht="27.95" hidden="1" customHeight="1" x14ac:dyDescent="0.25">
      <c r="A4522" s="203" t="s">
        <v>180</v>
      </c>
      <c r="B4522" s="202" t="s">
        <v>483</v>
      </c>
      <c r="C4522" s="203" t="s">
        <v>1668</v>
      </c>
      <c r="D4522" s="202" t="s">
        <v>494</v>
      </c>
      <c r="E4522" s="202" t="s">
        <v>1666</v>
      </c>
      <c r="F4522" s="202" t="s">
        <v>475</v>
      </c>
      <c r="G4522" s="253">
        <v>10.34</v>
      </c>
      <c r="H4522" s="361" t="s">
        <v>488</v>
      </c>
      <c r="I4522" s="359" t="s">
        <v>1382</v>
      </c>
      <c r="J4522" s="359" t="s">
        <v>1380</v>
      </c>
      <c r="K4522" s="359" t="s">
        <v>22</v>
      </c>
      <c r="L4522" s="359" t="s">
        <v>1392</v>
      </c>
      <c r="M4522" s="368">
        <v>2008</v>
      </c>
      <c r="N4522" s="205">
        <v>41054</v>
      </c>
      <c r="O4522" s="203"/>
      <c r="P4522" t="str">
        <f t="shared" si="70"/>
        <v>Zumbro River Watershed Turbidity TMDL-Zumbro River, South Fork-(07040004-507)-TSS</v>
      </c>
    </row>
    <row r="4523" spans="1:16" ht="27.95" hidden="1" customHeight="1" x14ac:dyDescent="0.25">
      <c r="A4523" s="203" t="s">
        <v>180</v>
      </c>
      <c r="B4523" s="202" t="s">
        <v>483</v>
      </c>
      <c r="C4523" s="203" t="s">
        <v>1668</v>
      </c>
      <c r="D4523" s="202" t="s">
        <v>494</v>
      </c>
      <c r="E4523" s="202" t="s">
        <v>1666</v>
      </c>
      <c r="F4523" s="202" t="s">
        <v>475</v>
      </c>
      <c r="G4523" s="253">
        <v>3.96</v>
      </c>
      <c r="H4523" s="361" t="s">
        <v>488</v>
      </c>
      <c r="I4523" s="359" t="s">
        <v>1383</v>
      </c>
      <c r="J4523" s="359" t="s">
        <v>1380</v>
      </c>
      <c r="K4523" s="359" t="s">
        <v>22</v>
      </c>
      <c r="L4523" s="359" t="s">
        <v>1392</v>
      </c>
      <c r="M4523" s="368">
        <v>2008</v>
      </c>
      <c r="N4523" s="205">
        <v>41054</v>
      </c>
      <c r="O4523" s="203"/>
      <c r="P4523" t="str">
        <f t="shared" si="70"/>
        <v>Zumbro River Watershed Turbidity TMDL-Zumbro River, South Fork-(07040004-507)-TSS</v>
      </c>
    </row>
    <row r="4524" spans="1:16" ht="27.95" hidden="1" customHeight="1" x14ac:dyDescent="0.25">
      <c r="A4524" s="203" t="s">
        <v>180</v>
      </c>
      <c r="B4524" s="202" t="s">
        <v>483</v>
      </c>
      <c r="C4524" s="203" t="s">
        <v>1668</v>
      </c>
      <c r="D4524" s="202" t="s">
        <v>494</v>
      </c>
      <c r="E4524" s="202" t="s">
        <v>1666</v>
      </c>
      <c r="F4524" s="202" t="s">
        <v>475</v>
      </c>
      <c r="G4524" s="253">
        <v>1.81</v>
      </c>
      <c r="H4524" s="361" t="s">
        <v>488</v>
      </c>
      <c r="I4524" s="359" t="s">
        <v>1384</v>
      </c>
      <c r="J4524" s="359" t="s">
        <v>1380</v>
      </c>
      <c r="K4524" s="359" t="s">
        <v>22</v>
      </c>
      <c r="L4524" s="359" t="s">
        <v>1392</v>
      </c>
      <c r="M4524" s="368">
        <v>2008</v>
      </c>
      <c r="N4524" s="205">
        <v>41054</v>
      </c>
      <c r="O4524" s="203"/>
      <c r="P4524" t="str">
        <f t="shared" si="70"/>
        <v>Zumbro River Watershed Turbidity TMDL-Zumbro River, South Fork-(07040004-507)-TSS</v>
      </c>
    </row>
    <row r="4525" spans="1:16" ht="27.95" hidden="1" customHeight="1" x14ac:dyDescent="0.25">
      <c r="A4525" s="203" t="s">
        <v>180</v>
      </c>
      <c r="B4525" s="202" t="s">
        <v>483</v>
      </c>
      <c r="C4525" s="203" t="s">
        <v>1668</v>
      </c>
      <c r="D4525" s="202" t="s">
        <v>494</v>
      </c>
      <c r="E4525" s="202" t="s">
        <v>1666</v>
      </c>
      <c r="F4525" s="202" t="s">
        <v>475</v>
      </c>
      <c r="G4525" s="253">
        <v>0.95</v>
      </c>
      <c r="H4525" s="361" t="s">
        <v>488</v>
      </c>
      <c r="I4525" s="359" t="s">
        <v>1385</v>
      </c>
      <c r="J4525" s="359" t="s">
        <v>1380</v>
      </c>
      <c r="K4525" s="359" t="s">
        <v>22</v>
      </c>
      <c r="L4525" s="359" t="s">
        <v>1392</v>
      </c>
      <c r="M4525" s="368">
        <v>2008</v>
      </c>
      <c r="N4525" s="205">
        <v>41054</v>
      </c>
      <c r="O4525" s="203"/>
      <c r="P4525" t="str">
        <f t="shared" si="70"/>
        <v>Zumbro River Watershed Turbidity TMDL-Zumbro River, South Fork-(07040004-507)-TSS</v>
      </c>
    </row>
    <row r="4526" spans="1:16" ht="27.95" hidden="1" customHeight="1" x14ac:dyDescent="0.25">
      <c r="A4526" s="203" t="s">
        <v>180</v>
      </c>
      <c r="B4526" s="202" t="s">
        <v>483</v>
      </c>
      <c r="C4526" s="203" t="s">
        <v>1668</v>
      </c>
      <c r="D4526" s="202" t="s">
        <v>492</v>
      </c>
      <c r="E4526" s="202" t="s">
        <v>1666</v>
      </c>
      <c r="F4526" s="202" t="s">
        <v>475</v>
      </c>
      <c r="G4526" s="253">
        <v>4.95</v>
      </c>
      <c r="H4526" s="361" t="s">
        <v>488</v>
      </c>
      <c r="I4526" s="359" t="s">
        <v>1379</v>
      </c>
      <c r="J4526" s="359" t="s">
        <v>1380</v>
      </c>
      <c r="K4526" s="359" t="s">
        <v>22</v>
      </c>
      <c r="L4526" s="359" t="s">
        <v>1392</v>
      </c>
      <c r="M4526" s="368">
        <v>2008</v>
      </c>
      <c r="N4526" s="205">
        <v>41054</v>
      </c>
      <c r="O4526" s="203"/>
      <c r="P4526" t="str">
        <f t="shared" si="70"/>
        <v>Zumbro River Watershed Turbidity TMDL-Zumbro River, South Fork-(07040004-536)-TSS</v>
      </c>
    </row>
    <row r="4527" spans="1:16" ht="27.95" hidden="1" customHeight="1" x14ac:dyDescent="0.25">
      <c r="A4527" s="203" t="s">
        <v>180</v>
      </c>
      <c r="B4527" s="202" t="s">
        <v>483</v>
      </c>
      <c r="C4527" s="203" t="s">
        <v>1668</v>
      </c>
      <c r="D4527" s="202" t="s">
        <v>492</v>
      </c>
      <c r="E4527" s="202" t="s">
        <v>1666</v>
      </c>
      <c r="F4527" s="202" t="s">
        <v>475</v>
      </c>
      <c r="G4527" s="253">
        <v>2.0699999999999998</v>
      </c>
      <c r="H4527" s="361" t="s">
        <v>488</v>
      </c>
      <c r="I4527" s="359" t="s">
        <v>1382</v>
      </c>
      <c r="J4527" s="359" t="s">
        <v>1380</v>
      </c>
      <c r="K4527" s="359" t="s">
        <v>22</v>
      </c>
      <c r="L4527" s="359" t="s">
        <v>1392</v>
      </c>
      <c r="M4527" s="368">
        <v>2008</v>
      </c>
      <c r="N4527" s="205">
        <v>41054</v>
      </c>
      <c r="O4527" s="203"/>
      <c r="P4527" t="str">
        <f t="shared" si="70"/>
        <v>Zumbro River Watershed Turbidity TMDL-Zumbro River, South Fork-(07040004-536)-TSS</v>
      </c>
    </row>
    <row r="4528" spans="1:16" ht="27.95" hidden="1" customHeight="1" x14ac:dyDescent="0.25">
      <c r="A4528" s="203" t="s">
        <v>180</v>
      </c>
      <c r="B4528" s="202" t="s">
        <v>483</v>
      </c>
      <c r="C4528" s="203" t="s">
        <v>1668</v>
      </c>
      <c r="D4528" s="202" t="s">
        <v>492</v>
      </c>
      <c r="E4528" s="202" t="s">
        <v>1666</v>
      </c>
      <c r="F4528" s="202" t="s">
        <v>475</v>
      </c>
      <c r="G4528" s="253">
        <v>1</v>
      </c>
      <c r="H4528" s="361" t="s">
        <v>488</v>
      </c>
      <c r="I4528" s="359" t="s">
        <v>1383</v>
      </c>
      <c r="J4528" s="359" t="s">
        <v>1380</v>
      </c>
      <c r="K4528" s="359" t="s">
        <v>22</v>
      </c>
      <c r="L4528" s="359" t="s">
        <v>1392</v>
      </c>
      <c r="M4528" s="368">
        <v>2008</v>
      </c>
      <c r="N4528" s="205">
        <v>41054</v>
      </c>
      <c r="O4528" s="203"/>
      <c r="P4528" t="str">
        <f t="shared" si="70"/>
        <v>Zumbro River Watershed Turbidity TMDL-Zumbro River, South Fork-(07040004-536)-TSS</v>
      </c>
    </row>
    <row r="4529" spans="1:16" ht="27.95" hidden="1" customHeight="1" x14ac:dyDescent="0.25">
      <c r="A4529" s="203" t="s">
        <v>180</v>
      </c>
      <c r="B4529" s="202" t="s">
        <v>483</v>
      </c>
      <c r="C4529" s="203" t="s">
        <v>1668</v>
      </c>
      <c r="D4529" s="202" t="s">
        <v>492</v>
      </c>
      <c r="E4529" s="202" t="s">
        <v>1666</v>
      </c>
      <c r="F4529" s="202" t="s">
        <v>475</v>
      </c>
      <c r="G4529" s="253">
        <v>0.35</v>
      </c>
      <c r="H4529" s="361" t="s">
        <v>488</v>
      </c>
      <c r="I4529" s="359" t="s">
        <v>1384</v>
      </c>
      <c r="J4529" s="359" t="s">
        <v>1380</v>
      </c>
      <c r="K4529" s="359" t="s">
        <v>22</v>
      </c>
      <c r="L4529" s="359" t="s">
        <v>1392</v>
      </c>
      <c r="M4529" s="368">
        <v>2008</v>
      </c>
      <c r="N4529" s="205">
        <v>41054</v>
      </c>
      <c r="O4529" s="203"/>
      <c r="P4529" t="str">
        <f t="shared" si="70"/>
        <v>Zumbro River Watershed Turbidity TMDL-Zumbro River, South Fork-(07040004-536)-TSS</v>
      </c>
    </row>
    <row r="4530" spans="1:16" ht="27.95" hidden="1" customHeight="1" x14ac:dyDescent="0.25">
      <c r="A4530" s="203" t="s">
        <v>180</v>
      </c>
      <c r="B4530" s="202" t="s">
        <v>483</v>
      </c>
      <c r="C4530" s="203" t="s">
        <v>1668</v>
      </c>
      <c r="D4530" s="202" t="s">
        <v>492</v>
      </c>
      <c r="E4530" s="202" t="s">
        <v>1666</v>
      </c>
      <c r="F4530" s="202" t="s">
        <v>475</v>
      </c>
      <c r="G4530" s="253">
        <v>0.13</v>
      </c>
      <c r="H4530" s="361" t="s">
        <v>488</v>
      </c>
      <c r="I4530" s="359" t="s">
        <v>1385</v>
      </c>
      <c r="J4530" s="359" t="s">
        <v>1380</v>
      </c>
      <c r="K4530" s="359" t="s">
        <v>22</v>
      </c>
      <c r="L4530" s="359" t="s">
        <v>1392</v>
      </c>
      <c r="M4530" s="368">
        <v>2008</v>
      </c>
      <c r="N4530" s="205">
        <v>41054</v>
      </c>
      <c r="O4530" s="203"/>
      <c r="P4530" t="str">
        <f t="shared" si="70"/>
        <v>Zumbro River Watershed Turbidity TMDL-Zumbro River, South Fork-(07040004-536)-TSS</v>
      </c>
    </row>
    <row r="4531" spans="1:16" ht="27.95" hidden="1" customHeight="1" x14ac:dyDescent="0.25">
      <c r="A4531" s="203" t="s">
        <v>180</v>
      </c>
      <c r="B4531" s="202" t="s">
        <v>483</v>
      </c>
      <c r="C4531" s="203" t="s">
        <v>1668</v>
      </c>
      <c r="D4531" s="202" t="s">
        <v>807</v>
      </c>
      <c r="E4531" s="202" t="s">
        <v>1890</v>
      </c>
      <c r="F4531" s="202" t="s">
        <v>475</v>
      </c>
      <c r="G4531" s="253">
        <v>9.48</v>
      </c>
      <c r="H4531" s="361" t="s">
        <v>488</v>
      </c>
      <c r="I4531" s="359" t="s">
        <v>1379</v>
      </c>
      <c r="J4531" s="359" t="s">
        <v>1596</v>
      </c>
      <c r="K4531" s="359" t="s">
        <v>22</v>
      </c>
      <c r="L4531" s="359" t="s">
        <v>1392</v>
      </c>
      <c r="M4531" s="368">
        <v>2008</v>
      </c>
      <c r="N4531" s="205">
        <v>41054</v>
      </c>
      <c r="O4531" s="203" t="s">
        <v>1597</v>
      </c>
      <c r="P4531" t="str">
        <f t="shared" si="70"/>
        <v>Zumbro River Watershed Turbidity TMDL-Bear Creek-(07040004-538)-TSS</v>
      </c>
    </row>
    <row r="4532" spans="1:16" ht="27.95" hidden="1" customHeight="1" x14ac:dyDescent="0.25">
      <c r="A4532" s="203" t="s">
        <v>180</v>
      </c>
      <c r="B4532" s="202" t="s">
        <v>483</v>
      </c>
      <c r="C4532" s="203" t="s">
        <v>1668</v>
      </c>
      <c r="D4532" s="202" t="s">
        <v>807</v>
      </c>
      <c r="E4532" s="202" t="s">
        <v>1890</v>
      </c>
      <c r="F4532" s="202" t="s">
        <v>475</v>
      </c>
      <c r="G4532" s="253">
        <v>5.1100000000000003</v>
      </c>
      <c r="H4532" s="361" t="s">
        <v>488</v>
      </c>
      <c r="I4532" s="359" t="s">
        <v>1382</v>
      </c>
      <c r="J4532" s="359" t="s">
        <v>1596</v>
      </c>
      <c r="K4532" s="359" t="s">
        <v>22</v>
      </c>
      <c r="L4532" s="359" t="s">
        <v>1392</v>
      </c>
      <c r="M4532" s="368">
        <v>2008</v>
      </c>
      <c r="N4532" s="205">
        <v>41054</v>
      </c>
      <c r="O4532" s="203" t="s">
        <v>1597</v>
      </c>
      <c r="P4532" t="str">
        <f t="shared" si="70"/>
        <v>Zumbro River Watershed Turbidity TMDL-Bear Creek-(07040004-538)-TSS</v>
      </c>
    </row>
    <row r="4533" spans="1:16" ht="27.95" hidden="1" customHeight="1" x14ac:dyDescent="0.25">
      <c r="A4533" s="203" t="s">
        <v>180</v>
      </c>
      <c r="B4533" s="202" t="s">
        <v>483</v>
      </c>
      <c r="C4533" s="203" t="s">
        <v>1668</v>
      </c>
      <c r="D4533" s="202" t="s">
        <v>807</v>
      </c>
      <c r="E4533" s="202" t="s">
        <v>1890</v>
      </c>
      <c r="F4533" s="202" t="s">
        <v>475</v>
      </c>
      <c r="G4533" s="253">
        <v>2.63</v>
      </c>
      <c r="H4533" s="361" t="s">
        <v>488</v>
      </c>
      <c r="I4533" s="359" t="s">
        <v>1383</v>
      </c>
      <c r="J4533" s="359" t="s">
        <v>1596</v>
      </c>
      <c r="K4533" s="359" t="s">
        <v>22</v>
      </c>
      <c r="L4533" s="359" t="s">
        <v>1392</v>
      </c>
      <c r="M4533" s="368">
        <v>2008</v>
      </c>
      <c r="N4533" s="205">
        <v>41054</v>
      </c>
      <c r="O4533" s="203" t="s">
        <v>1597</v>
      </c>
      <c r="P4533" t="str">
        <f t="shared" si="70"/>
        <v>Zumbro River Watershed Turbidity TMDL-Bear Creek-(07040004-538)-TSS</v>
      </c>
    </row>
    <row r="4534" spans="1:16" ht="27.95" hidden="1" customHeight="1" x14ac:dyDescent="0.25">
      <c r="A4534" s="203" t="s">
        <v>180</v>
      </c>
      <c r="B4534" s="202" t="s">
        <v>483</v>
      </c>
      <c r="C4534" s="203" t="s">
        <v>1668</v>
      </c>
      <c r="D4534" s="202" t="s">
        <v>807</v>
      </c>
      <c r="E4534" s="202" t="s">
        <v>1890</v>
      </c>
      <c r="F4534" s="202" t="s">
        <v>475</v>
      </c>
      <c r="G4534" s="253">
        <v>1.2</v>
      </c>
      <c r="H4534" s="361" t="s">
        <v>488</v>
      </c>
      <c r="I4534" s="359" t="s">
        <v>1384</v>
      </c>
      <c r="J4534" s="359" t="s">
        <v>1596</v>
      </c>
      <c r="K4534" s="359" t="s">
        <v>22</v>
      </c>
      <c r="L4534" s="359" t="s">
        <v>1392</v>
      </c>
      <c r="M4534" s="368">
        <v>2008</v>
      </c>
      <c r="N4534" s="205">
        <v>41054</v>
      </c>
      <c r="O4534" s="203" t="s">
        <v>1597</v>
      </c>
      <c r="P4534" t="str">
        <f t="shared" si="70"/>
        <v>Zumbro River Watershed Turbidity TMDL-Bear Creek-(07040004-538)-TSS</v>
      </c>
    </row>
    <row r="4535" spans="1:16" ht="27.95" hidden="1" customHeight="1" x14ac:dyDescent="0.25">
      <c r="A4535" s="203" t="s">
        <v>180</v>
      </c>
      <c r="B4535" s="202" t="s">
        <v>483</v>
      </c>
      <c r="C4535" s="203" t="s">
        <v>1668</v>
      </c>
      <c r="D4535" s="202" t="s">
        <v>807</v>
      </c>
      <c r="E4535" s="202" t="s">
        <v>1890</v>
      </c>
      <c r="F4535" s="202" t="s">
        <v>475</v>
      </c>
      <c r="G4535" s="253">
        <v>0.73</v>
      </c>
      <c r="H4535" s="361" t="s">
        <v>488</v>
      </c>
      <c r="I4535" s="359" t="s">
        <v>1385</v>
      </c>
      <c r="J4535" s="359" t="s">
        <v>1596</v>
      </c>
      <c r="K4535" s="359" t="s">
        <v>22</v>
      </c>
      <c r="L4535" s="359" t="s">
        <v>1392</v>
      </c>
      <c r="M4535" s="368">
        <v>2008</v>
      </c>
      <c r="N4535" s="205">
        <v>41054</v>
      </c>
      <c r="O4535" s="203" t="s">
        <v>1597</v>
      </c>
      <c r="P4535" t="str">
        <f t="shared" si="70"/>
        <v>Zumbro River Watershed Turbidity TMDL-Bear Creek-(07040004-538)-TSS</v>
      </c>
    </row>
    <row r="4536" spans="1:16" ht="27.95" hidden="1" customHeight="1" x14ac:dyDescent="0.25">
      <c r="A4536" s="203" t="s">
        <v>180</v>
      </c>
      <c r="B4536" s="202" t="s">
        <v>483</v>
      </c>
      <c r="C4536" s="203" t="s">
        <v>1668</v>
      </c>
      <c r="D4536" s="202" t="s">
        <v>506</v>
      </c>
      <c r="E4536" s="202" t="s">
        <v>1669</v>
      </c>
      <c r="F4536" s="202" t="s">
        <v>475</v>
      </c>
      <c r="G4536" s="253">
        <v>5.17</v>
      </c>
      <c r="H4536" s="361" t="s">
        <v>488</v>
      </c>
      <c r="I4536" s="359" t="s">
        <v>1379</v>
      </c>
      <c r="J4536" s="359" t="s">
        <v>1596</v>
      </c>
      <c r="K4536" s="359" t="s">
        <v>22</v>
      </c>
      <c r="L4536" s="359" t="s">
        <v>1392</v>
      </c>
      <c r="M4536" s="368">
        <v>2008</v>
      </c>
      <c r="N4536" s="205">
        <v>41054</v>
      </c>
      <c r="O4536" s="361" t="s">
        <v>1597</v>
      </c>
      <c r="P4536" t="str">
        <f t="shared" si="70"/>
        <v>Zumbro River Watershed Turbidity TMDL-Willow Creek-(07040004-540)-TSS</v>
      </c>
    </row>
    <row r="4537" spans="1:16" ht="27.95" hidden="1" customHeight="1" x14ac:dyDescent="0.25">
      <c r="A4537" s="203" t="s">
        <v>180</v>
      </c>
      <c r="B4537" s="202" t="s">
        <v>483</v>
      </c>
      <c r="C4537" s="203" t="s">
        <v>1668</v>
      </c>
      <c r="D4537" s="202" t="s">
        <v>506</v>
      </c>
      <c r="E4537" s="202" t="s">
        <v>1669</v>
      </c>
      <c r="F4537" s="202" t="s">
        <v>475</v>
      </c>
      <c r="G4537" s="253">
        <v>2.79</v>
      </c>
      <c r="H4537" s="361" t="s">
        <v>488</v>
      </c>
      <c r="I4537" s="359" t="s">
        <v>1382</v>
      </c>
      <c r="J4537" s="359" t="s">
        <v>1596</v>
      </c>
      <c r="K4537" s="359" t="s">
        <v>22</v>
      </c>
      <c r="L4537" s="359" t="s">
        <v>1392</v>
      </c>
      <c r="M4537" s="368">
        <v>2008</v>
      </c>
      <c r="N4537" s="205">
        <v>41054</v>
      </c>
      <c r="O4537" s="361" t="s">
        <v>1597</v>
      </c>
      <c r="P4537" t="str">
        <f t="shared" si="70"/>
        <v>Zumbro River Watershed Turbidity TMDL-Willow Creek-(07040004-540)-TSS</v>
      </c>
    </row>
    <row r="4538" spans="1:16" ht="27.95" hidden="1" customHeight="1" x14ac:dyDescent="0.25">
      <c r="A4538" s="203" t="s">
        <v>180</v>
      </c>
      <c r="B4538" s="202" t="s">
        <v>483</v>
      </c>
      <c r="C4538" s="203" t="s">
        <v>1668</v>
      </c>
      <c r="D4538" s="202" t="s">
        <v>506</v>
      </c>
      <c r="E4538" s="202" t="s">
        <v>1669</v>
      </c>
      <c r="F4538" s="202" t="s">
        <v>475</v>
      </c>
      <c r="G4538" s="253">
        <v>1.43</v>
      </c>
      <c r="H4538" s="361" t="s">
        <v>488</v>
      </c>
      <c r="I4538" s="359" t="s">
        <v>1383</v>
      </c>
      <c r="J4538" s="359" t="s">
        <v>1596</v>
      </c>
      <c r="K4538" s="359" t="s">
        <v>22</v>
      </c>
      <c r="L4538" s="359" t="s">
        <v>1392</v>
      </c>
      <c r="M4538" s="368">
        <v>2008</v>
      </c>
      <c r="N4538" s="205">
        <v>41054</v>
      </c>
      <c r="O4538" s="361" t="s">
        <v>1597</v>
      </c>
      <c r="P4538" t="str">
        <f t="shared" si="70"/>
        <v>Zumbro River Watershed Turbidity TMDL-Willow Creek-(07040004-540)-TSS</v>
      </c>
    </row>
    <row r="4539" spans="1:16" ht="27.95" hidden="1" customHeight="1" x14ac:dyDescent="0.25">
      <c r="A4539" s="203" t="s">
        <v>180</v>
      </c>
      <c r="B4539" s="202" t="s">
        <v>483</v>
      </c>
      <c r="C4539" s="203" t="s">
        <v>1668</v>
      </c>
      <c r="D4539" s="202" t="s">
        <v>506</v>
      </c>
      <c r="E4539" s="202" t="s">
        <v>1669</v>
      </c>
      <c r="F4539" s="202" t="s">
        <v>475</v>
      </c>
      <c r="G4539" s="253">
        <v>0.65</v>
      </c>
      <c r="H4539" s="361" t="s">
        <v>488</v>
      </c>
      <c r="I4539" s="359" t="s">
        <v>1384</v>
      </c>
      <c r="J4539" s="359" t="s">
        <v>1596</v>
      </c>
      <c r="K4539" s="359" t="s">
        <v>22</v>
      </c>
      <c r="L4539" s="359" t="s">
        <v>1392</v>
      </c>
      <c r="M4539" s="368">
        <v>2008</v>
      </c>
      <c r="N4539" s="205">
        <v>41054</v>
      </c>
      <c r="O4539" s="361" t="s">
        <v>1597</v>
      </c>
      <c r="P4539" t="str">
        <f t="shared" si="70"/>
        <v>Zumbro River Watershed Turbidity TMDL-Willow Creek-(07040004-540)-TSS</v>
      </c>
    </row>
    <row r="4540" spans="1:16" ht="27.95" hidden="1" customHeight="1" x14ac:dyDescent="0.25">
      <c r="A4540" s="203" t="s">
        <v>180</v>
      </c>
      <c r="B4540" s="202" t="s">
        <v>483</v>
      </c>
      <c r="C4540" s="203" t="s">
        <v>1668</v>
      </c>
      <c r="D4540" s="202" t="s">
        <v>506</v>
      </c>
      <c r="E4540" s="202" t="s">
        <v>1669</v>
      </c>
      <c r="F4540" s="202" t="s">
        <v>475</v>
      </c>
      <c r="G4540" s="253">
        <v>0.39</v>
      </c>
      <c r="H4540" s="361" t="s">
        <v>488</v>
      </c>
      <c r="I4540" s="359" t="s">
        <v>1385</v>
      </c>
      <c r="J4540" s="359" t="s">
        <v>1596</v>
      </c>
      <c r="K4540" s="359" t="s">
        <v>22</v>
      </c>
      <c r="L4540" s="359" t="s">
        <v>1392</v>
      </c>
      <c r="M4540" s="368">
        <v>2008</v>
      </c>
      <c r="N4540" s="205">
        <v>41054</v>
      </c>
      <c r="O4540" s="361" t="s">
        <v>1597</v>
      </c>
      <c r="P4540" t="str">
        <f t="shared" si="70"/>
        <v>Zumbro River Watershed Turbidity TMDL-Willow Creek-(07040004-540)-TSS</v>
      </c>
    </row>
    <row r="4541" spans="1:16" ht="27.95" hidden="1" customHeight="1" x14ac:dyDescent="0.25">
      <c r="A4541" s="203" t="s">
        <v>180</v>
      </c>
      <c r="B4541" s="202" t="s">
        <v>483</v>
      </c>
      <c r="C4541" s="203" t="s">
        <v>1668</v>
      </c>
      <c r="D4541" s="202" t="s">
        <v>779</v>
      </c>
      <c r="E4541" s="202" t="s">
        <v>1670</v>
      </c>
      <c r="F4541" s="202" t="s">
        <v>475</v>
      </c>
      <c r="G4541" s="253">
        <v>3.29</v>
      </c>
      <c r="H4541" s="361" t="s">
        <v>488</v>
      </c>
      <c r="I4541" s="359" t="s">
        <v>1379</v>
      </c>
      <c r="J4541" s="359" t="s">
        <v>1380</v>
      </c>
      <c r="K4541" s="359" t="s">
        <v>22</v>
      </c>
      <c r="L4541" s="359" t="s">
        <v>1392</v>
      </c>
      <c r="M4541" s="368">
        <v>2008</v>
      </c>
      <c r="N4541" s="205">
        <v>41054</v>
      </c>
      <c r="O4541" s="203"/>
      <c r="P4541" t="str">
        <f t="shared" si="70"/>
        <v>Zumbro River Watershed Turbidity TMDL-Cascade Creek-(07040004-581)-TSS</v>
      </c>
    </row>
    <row r="4542" spans="1:16" ht="27.95" hidden="1" customHeight="1" x14ac:dyDescent="0.25">
      <c r="A4542" s="203" t="s">
        <v>180</v>
      </c>
      <c r="B4542" s="202" t="s">
        <v>483</v>
      </c>
      <c r="C4542" s="203" t="s">
        <v>1668</v>
      </c>
      <c r="D4542" s="202" t="s">
        <v>779</v>
      </c>
      <c r="E4542" s="202" t="s">
        <v>1670</v>
      </c>
      <c r="F4542" s="202" t="s">
        <v>475</v>
      </c>
      <c r="G4542" s="253">
        <v>1.73</v>
      </c>
      <c r="H4542" s="361" t="s">
        <v>488</v>
      </c>
      <c r="I4542" s="359" t="s">
        <v>1382</v>
      </c>
      <c r="J4542" s="359" t="s">
        <v>1380</v>
      </c>
      <c r="K4542" s="359" t="s">
        <v>22</v>
      </c>
      <c r="L4542" s="359" t="s">
        <v>1392</v>
      </c>
      <c r="M4542" s="368">
        <v>2008</v>
      </c>
      <c r="N4542" s="205">
        <v>41054</v>
      </c>
      <c r="O4542" s="203"/>
      <c r="P4542" t="str">
        <f t="shared" si="70"/>
        <v>Zumbro River Watershed Turbidity TMDL-Cascade Creek-(07040004-581)-TSS</v>
      </c>
    </row>
    <row r="4543" spans="1:16" ht="27.95" hidden="1" customHeight="1" x14ac:dyDescent="0.25">
      <c r="A4543" s="203" t="s">
        <v>180</v>
      </c>
      <c r="B4543" s="202" t="s">
        <v>483</v>
      </c>
      <c r="C4543" s="203" t="s">
        <v>1668</v>
      </c>
      <c r="D4543" s="202" t="s">
        <v>779</v>
      </c>
      <c r="E4543" s="202" t="s">
        <v>1670</v>
      </c>
      <c r="F4543" s="202" t="s">
        <v>475</v>
      </c>
      <c r="G4543" s="253">
        <v>0.81</v>
      </c>
      <c r="H4543" s="361" t="s">
        <v>488</v>
      </c>
      <c r="I4543" s="359" t="s">
        <v>1383</v>
      </c>
      <c r="J4543" s="359" t="s">
        <v>1380</v>
      </c>
      <c r="K4543" s="359" t="s">
        <v>22</v>
      </c>
      <c r="L4543" s="359" t="s">
        <v>1392</v>
      </c>
      <c r="M4543" s="368">
        <v>2008</v>
      </c>
      <c r="N4543" s="205">
        <v>41054</v>
      </c>
      <c r="O4543" s="203"/>
      <c r="P4543" t="str">
        <f t="shared" si="70"/>
        <v>Zumbro River Watershed Turbidity TMDL-Cascade Creek-(07040004-581)-TSS</v>
      </c>
    </row>
    <row r="4544" spans="1:16" ht="27.95" hidden="1" customHeight="1" x14ac:dyDescent="0.25">
      <c r="A4544" s="203" t="s">
        <v>180</v>
      </c>
      <c r="B4544" s="202" t="s">
        <v>483</v>
      </c>
      <c r="C4544" s="203" t="s">
        <v>1668</v>
      </c>
      <c r="D4544" s="202" t="s">
        <v>779</v>
      </c>
      <c r="E4544" s="202" t="s">
        <v>1670</v>
      </c>
      <c r="F4544" s="202" t="s">
        <v>475</v>
      </c>
      <c r="G4544" s="253">
        <v>0.33</v>
      </c>
      <c r="H4544" s="361" t="s">
        <v>488</v>
      </c>
      <c r="I4544" s="359" t="s">
        <v>1384</v>
      </c>
      <c r="J4544" s="359" t="s">
        <v>1380</v>
      </c>
      <c r="K4544" s="359" t="s">
        <v>22</v>
      </c>
      <c r="L4544" s="359" t="s">
        <v>1392</v>
      </c>
      <c r="M4544" s="368">
        <v>2008</v>
      </c>
      <c r="N4544" s="205">
        <v>41054</v>
      </c>
      <c r="O4544" s="203"/>
      <c r="P4544" t="str">
        <f t="shared" si="70"/>
        <v>Zumbro River Watershed Turbidity TMDL-Cascade Creek-(07040004-581)-TSS</v>
      </c>
    </row>
    <row r="4545" spans="1:16" ht="27.95" hidden="1" customHeight="1" x14ac:dyDescent="0.25">
      <c r="A4545" s="203" t="s">
        <v>180</v>
      </c>
      <c r="B4545" s="202" t="s">
        <v>483</v>
      </c>
      <c r="C4545" s="203" t="s">
        <v>1668</v>
      </c>
      <c r="D4545" s="202" t="s">
        <v>779</v>
      </c>
      <c r="E4545" s="202" t="s">
        <v>1670</v>
      </c>
      <c r="F4545" s="202" t="s">
        <v>475</v>
      </c>
      <c r="G4545" s="253">
        <v>0.14000000000000001</v>
      </c>
      <c r="H4545" s="361" t="s">
        <v>488</v>
      </c>
      <c r="I4545" s="359" t="s">
        <v>1385</v>
      </c>
      <c r="J4545" s="359" t="s">
        <v>1380</v>
      </c>
      <c r="K4545" s="359" t="s">
        <v>22</v>
      </c>
      <c r="L4545" s="359" t="s">
        <v>1392</v>
      </c>
      <c r="M4545" s="368">
        <v>2008</v>
      </c>
      <c r="N4545" s="205">
        <v>41054</v>
      </c>
      <c r="O4545" s="203"/>
      <c r="P4545" t="str">
        <f t="shared" si="70"/>
        <v>Zumbro River Watershed Turbidity TMDL-Cascade Creek-(07040004-581)-TSS</v>
      </c>
    </row>
    <row r="4546" spans="1:16" ht="27.95" hidden="1" customHeight="1" x14ac:dyDescent="0.25">
      <c r="A4546" s="203" t="s">
        <v>180</v>
      </c>
      <c r="B4546" s="202" t="s">
        <v>483</v>
      </c>
      <c r="C4546" s="203" t="s">
        <v>1668</v>
      </c>
      <c r="D4546" s="202" t="s">
        <v>722</v>
      </c>
      <c r="E4546" s="202" t="s">
        <v>1399</v>
      </c>
      <c r="F4546" s="202" t="s">
        <v>475</v>
      </c>
      <c r="G4546" s="253">
        <v>3.97</v>
      </c>
      <c r="H4546" s="361" t="s">
        <v>488</v>
      </c>
      <c r="I4546" s="359" t="s">
        <v>1379</v>
      </c>
      <c r="J4546" s="359" t="s">
        <v>1596</v>
      </c>
      <c r="K4546" s="359" t="s">
        <v>22</v>
      </c>
      <c r="L4546" s="359" t="s">
        <v>1392</v>
      </c>
      <c r="M4546" s="368">
        <v>2005</v>
      </c>
      <c r="N4546" s="205">
        <v>41054</v>
      </c>
      <c r="O4546" s="203" t="s">
        <v>1597</v>
      </c>
      <c r="P4546" t="str">
        <f t="shared" si="70"/>
        <v>Zumbro River Watershed Turbidity TMDL-Unnamed creek-(07040004-601)-TSS</v>
      </c>
    </row>
    <row r="4547" spans="1:16" ht="27.95" hidden="1" customHeight="1" x14ac:dyDescent="0.25">
      <c r="A4547" s="203" t="s">
        <v>180</v>
      </c>
      <c r="B4547" s="202" t="s">
        <v>483</v>
      </c>
      <c r="C4547" s="203" t="s">
        <v>1668</v>
      </c>
      <c r="D4547" s="202" t="s">
        <v>722</v>
      </c>
      <c r="E4547" s="202" t="s">
        <v>1399</v>
      </c>
      <c r="F4547" s="202" t="s">
        <v>475</v>
      </c>
      <c r="G4547" s="253">
        <v>1.64</v>
      </c>
      <c r="H4547" s="361" t="s">
        <v>488</v>
      </c>
      <c r="I4547" s="359" t="s">
        <v>1382</v>
      </c>
      <c r="J4547" s="359" t="s">
        <v>1596</v>
      </c>
      <c r="K4547" s="359" t="s">
        <v>22</v>
      </c>
      <c r="L4547" s="359" t="s">
        <v>1392</v>
      </c>
      <c r="M4547" s="368">
        <v>2005</v>
      </c>
      <c r="N4547" s="205">
        <v>41054</v>
      </c>
      <c r="O4547" s="203" t="s">
        <v>1597</v>
      </c>
      <c r="P4547" t="str">
        <f t="shared" ref="P4547:P4610" si="71">CONCATENATE(C4547, "-", E4547, "-","(", D4547,")", "-",K4547)</f>
        <v>Zumbro River Watershed Turbidity TMDL-Unnamed creek-(07040004-601)-TSS</v>
      </c>
    </row>
    <row r="4548" spans="1:16" ht="27.95" hidden="1" customHeight="1" x14ac:dyDescent="0.25">
      <c r="A4548" s="203" t="s">
        <v>180</v>
      </c>
      <c r="B4548" s="202" t="s">
        <v>483</v>
      </c>
      <c r="C4548" s="203" t="s">
        <v>1668</v>
      </c>
      <c r="D4548" s="202" t="s">
        <v>722</v>
      </c>
      <c r="E4548" s="202" t="s">
        <v>1399</v>
      </c>
      <c r="F4548" s="202" t="s">
        <v>475</v>
      </c>
      <c r="G4548" s="253">
        <v>0.7</v>
      </c>
      <c r="H4548" s="361" t="s">
        <v>488</v>
      </c>
      <c r="I4548" s="359" t="s">
        <v>1383</v>
      </c>
      <c r="J4548" s="359" t="s">
        <v>1596</v>
      </c>
      <c r="K4548" s="359" t="s">
        <v>22</v>
      </c>
      <c r="L4548" s="359" t="s">
        <v>1392</v>
      </c>
      <c r="M4548" s="368">
        <v>2005</v>
      </c>
      <c r="N4548" s="205">
        <v>41054</v>
      </c>
      <c r="O4548" s="203" t="s">
        <v>1597</v>
      </c>
      <c r="P4548" t="str">
        <f t="shared" si="71"/>
        <v>Zumbro River Watershed Turbidity TMDL-Unnamed creek-(07040004-601)-TSS</v>
      </c>
    </row>
    <row r="4549" spans="1:16" ht="27.95" hidden="1" customHeight="1" x14ac:dyDescent="0.25">
      <c r="A4549" s="203" t="s">
        <v>180</v>
      </c>
      <c r="B4549" s="202" t="s">
        <v>483</v>
      </c>
      <c r="C4549" s="203" t="s">
        <v>1668</v>
      </c>
      <c r="D4549" s="202" t="s">
        <v>722</v>
      </c>
      <c r="E4549" s="202" t="s">
        <v>1399</v>
      </c>
      <c r="F4549" s="202" t="s">
        <v>475</v>
      </c>
      <c r="G4549" s="253">
        <v>0.39</v>
      </c>
      <c r="H4549" s="361" t="s">
        <v>488</v>
      </c>
      <c r="I4549" s="359" t="s">
        <v>1384</v>
      </c>
      <c r="J4549" s="359" t="s">
        <v>1596</v>
      </c>
      <c r="K4549" s="359" t="s">
        <v>22</v>
      </c>
      <c r="L4549" s="359" t="s">
        <v>1392</v>
      </c>
      <c r="M4549" s="368">
        <v>2005</v>
      </c>
      <c r="N4549" s="205">
        <v>41054</v>
      </c>
      <c r="O4549" s="203" t="s">
        <v>1597</v>
      </c>
      <c r="P4549" t="str">
        <f t="shared" si="71"/>
        <v>Zumbro River Watershed Turbidity TMDL-Unnamed creek-(07040004-601)-TSS</v>
      </c>
    </row>
    <row r="4550" spans="1:16" ht="27.95" hidden="1" customHeight="1" x14ac:dyDescent="0.25">
      <c r="A4550" s="203" t="s">
        <v>180</v>
      </c>
      <c r="B4550" s="202" t="s">
        <v>483</v>
      </c>
      <c r="C4550" s="203" t="s">
        <v>1668</v>
      </c>
      <c r="D4550" s="202" t="s">
        <v>722</v>
      </c>
      <c r="E4550" s="202" t="s">
        <v>1399</v>
      </c>
      <c r="F4550" s="202" t="s">
        <v>475</v>
      </c>
      <c r="G4550" s="253">
        <v>0.26</v>
      </c>
      <c r="H4550" s="361" t="s">
        <v>488</v>
      </c>
      <c r="I4550" s="359" t="s">
        <v>1385</v>
      </c>
      <c r="J4550" s="359" t="s">
        <v>1596</v>
      </c>
      <c r="K4550" s="359" t="s">
        <v>22</v>
      </c>
      <c r="L4550" s="359" t="s">
        <v>1392</v>
      </c>
      <c r="M4550" s="368">
        <v>2005</v>
      </c>
      <c r="N4550" s="205">
        <v>41054</v>
      </c>
      <c r="O4550" s="203" t="s">
        <v>1597</v>
      </c>
      <c r="P4550" t="str">
        <f t="shared" si="71"/>
        <v>Zumbro River Watershed Turbidity TMDL-Unnamed creek-(07040004-601)-TSS</v>
      </c>
    </row>
    <row r="4551" spans="1:16" ht="27.95" hidden="1" customHeight="1" x14ac:dyDescent="0.25">
      <c r="A4551" s="203" t="s">
        <v>180</v>
      </c>
      <c r="B4551" s="202" t="s">
        <v>483</v>
      </c>
      <c r="C4551" s="203" t="s">
        <v>1892</v>
      </c>
      <c r="D4551" s="202" t="s">
        <v>807</v>
      </c>
      <c r="E4551" s="202" t="s">
        <v>1890</v>
      </c>
      <c r="F4551" s="202" t="s">
        <v>505</v>
      </c>
      <c r="G4551" s="253">
        <v>2.61</v>
      </c>
      <c r="H4551" s="361" t="s">
        <v>1390</v>
      </c>
      <c r="I4551" s="359" t="s">
        <v>1379</v>
      </c>
      <c r="J4551" s="359" t="s">
        <v>1380</v>
      </c>
      <c r="K4551" s="359" t="s">
        <v>1391</v>
      </c>
      <c r="L4551" s="359" t="s">
        <v>1392</v>
      </c>
      <c r="M4551" s="368">
        <v>2010</v>
      </c>
      <c r="N4551" s="205">
        <v>43153</v>
      </c>
      <c r="O4551" s="203"/>
      <c r="P4551" t="str">
        <f t="shared" si="71"/>
        <v>Zumbro River WRAPS 2012-Bear Creek-(07040004-538)-E. coli</v>
      </c>
    </row>
    <row r="4552" spans="1:16" ht="27.95" hidden="1" customHeight="1" x14ac:dyDescent="0.25">
      <c r="A4552" s="203" t="s">
        <v>180</v>
      </c>
      <c r="B4552" s="202" t="s">
        <v>483</v>
      </c>
      <c r="C4552" s="203" t="s">
        <v>1892</v>
      </c>
      <c r="D4552" s="202" t="s">
        <v>807</v>
      </c>
      <c r="E4552" s="202" t="s">
        <v>1890</v>
      </c>
      <c r="F4552" s="202" t="s">
        <v>505</v>
      </c>
      <c r="G4552" s="253">
        <v>0.75</v>
      </c>
      <c r="H4552" s="361" t="s">
        <v>1390</v>
      </c>
      <c r="I4552" s="359" t="s">
        <v>1382</v>
      </c>
      <c r="J4552" s="359" t="s">
        <v>1380</v>
      </c>
      <c r="K4552" s="359" t="s">
        <v>1391</v>
      </c>
      <c r="L4552" s="359" t="s">
        <v>1392</v>
      </c>
      <c r="M4552" s="368">
        <v>2010</v>
      </c>
      <c r="N4552" s="205">
        <v>43153</v>
      </c>
      <c r="O4552" s="203"/>
      <c r="P4552" t="str">
        <f t="shared" si="71"/>
        <v>Zumbro River WRAPS 2012-Bear Creek-(07040004-538)-E. coli</v>
      </c>
    </row>
    <row r="4553" spans="1:16" ht="27.95" hidden="1" customHeight="1" x14ac:dyDescent="0.25">
      <c r="A4553" s="203" t="s">
        <v>180</v>
      </c>
      <c r="B4553" s="202" t="s">
        <v>483</v>
      </c>
      <c r="C4553" s="203" t="s">
        <v>1892</v>
      </c>
      <c r="D4553" s="202" t="s">
        <v>807</v>
      </c>
      <c r="E4553" s="202" t="s">
        <v>1890</v>
      </c>
      <c r="F4553" s="202" t="s">
        <v>505</v>
      </c>
      <c r="G4553" s="253">
        <v>0.41</v>
      </c>
      <c r="H4553" s="361" t="s">
        <v>1390</v>
      </c>
      <c r="I4553" s="359" t="s">
        <v>1383</v>
      </c>
      <c r="J4553" s="359" t="s">
        <v>1380</v>
      </c>
      <c r="K4553" s="359" t="s">
        <v>1391</v>
      </c>
      <c r="L4553" s="359" t="s">
        <v>1392</v>
      </c>
      <c r="M4553" s="368">
        <v>2010</v>
      </c>
      <c r="N4553" s="205">
        <v>43153</v>
      </c>
      <c r="O4553" s="203"/>
      <c r="P4553" t="str">
        <f t="shared" si="71"/>
        <v>Zumbro River WRAPS 2012-Bear Creek-(07040004-538)-E. coli</v>
      </c>
    </row>
    <row r="4554" spans="1:16" ht="27.95" hidden="1" customHeight="1" x14ac:dyDescent="0.25">
      <c r="A4554" s="203" t="s">
        <v>180</v>
      </c>
      <c r="B4554" s="202" t="s">
        <v>483</v>
      </c>
      <c r="C4554" s="203" t="s">
        <v>1892</v>
      </c>
      <c r="D4554" s="202" t="s">
        <v>807</v>
      </c>
      <c r="E4554" s="202" t="s">
        <v>1890</v>
      </c>
      <c r="F4554" s="202" t="s">
        <v>505</v>
      </c>
      <c r="G4554" s="253">
        <v>0.24</v>
      </c>
      <c r="H4554" s="361" t="s">
        <v>1390</v>
      </c>
      <c r="I4554" s="359" t="s">
        <v>1384</v>
      </c>
      <c r="J4554" s="359" t="s">
        <v>1380</v>
      </c>
      <c r="K4554" s="359" t="s">
        <v>1391</v>
      </c>
      <c r="L4554" s="359" t="s">
        <v>1392</v>
      </c>
      <c r="M4554" s="368">
        <v>2010</v>
      </c>
      <c r="N4554" s="205">
        <v>43153</v>
      </c>
      <c r="O4554" s="203"/>
      <c r="P4554" t="str">
        <f t="shared" si="71"/>
        <v>Zumbro River WRAPS 2012-Bear Creek-(07040004-538)-E. coli</v>
      </c>
    </row>
    <row r="4555" spans="1:16" ht="27.95" hidden="1" customHeight="1" x14ac:dyDescent="0.25">
      <c r="A4555" s="203" t="s">
        <v>180</v>
      </c>
      <c r="B4555" s="202" t="s">
        <v>483</v>
      </c>
      <c r="C4555" s="203" t="s">
        <v>1892</v>
      </c>
      <c r="D4555" s="202" t="s">
        <v>807</v>
      </c>
      <c r="E4555" s="202" t="s">
        <v>1890</v>
      </c>
      <c r="F4555" s="202" t="s">
        <v>505</v>
      </c>
      <c r="G4555" s="253">
        <v>0.11</v>
      </c>
      <c r="H4555" s="361" t="s">
        <v>1390</v>
      </c>
      <c r="I4555" s="359" t="s">
        <v>1385</v>
      </c>
      <c r="J4555" s="359" t="s">
        <v>1380</v>
      </c>
      <c r="K4555" s="359" t="s">
        <v>1391</v>
      </c>
      <c r="L4555" s="359" t="s">
        <v>1392</v>
      </c>
      <c r="M4555" s="368">
        <v>2010</v>
      </c>
      <c r="N4555" s="205">
        <v>43153</v>
      </c>
      <c r="O4555" s="203"/>
      <c r="P4555" t="str">
        <f t="shared" si="71"/>
        <v>Zumbro River WRAPS 2012-Bear Creek-(07040004-538)-E. coli</v>
      </c>
    </row>
    <row r="4556" spans="1:16" ht="27.95" hidden="1" customHeight="1" x14ac:dyDescent="0.25">
      <c r="A4556" s="203" t="s">
        <v>2179</v>
      </c>
      <c r="B4556" s="202" t="s">
        <v>2406</v>
      </c>
      <c r="C4556" s="203" t="s">
        <v>1403</v>
      </c>
      <c r="D4556" s="202" t="s">
        <v>1404</v>
      </c>
      <c r="E4556" s="202" t="s">
        <v>1405</v>
      </c>
      <c r="F4556" s="202" t="s">
        <v>475</v>
      </c>
      <c r="G4556" s="253">
        <v>154</v>
      </c>
      <c r="H4556" s="361" t="s">
        <v>1406</v>
      </c>
      <c r="I4556" s="359" t="s">
        <v>1407</v>
      </c>
      <c r="J4556" s="208">
        <v>0</v>
      </c>
      <c r="K4556" s="359" t="s">
        <v>22</v>
      </c>
      <c r="L4556" s="359" t="s">
        <v>1408</v>
      </c>
      <c r="M4556" s="368" t="s">
        <v>1407</v>
      </c>
      <c r="N4556" s="205">
        <v>42486</v>
      </c>
      <c r="O4556" s="203"/>
      <c r="P4556" t="str">
        <f t="shared" si="71"/>
        <v>South Metro Mississippi TSS TMDL-Mississippi River-(07040001-531)-TSS</v>
      </c>
    </row>
    <row r="4557" spans="1:16" ht="27.95" hidden="1" customHeight="1" x14ac:dyDescent="0.25">
      <c r="A4557" s="203" t="s">
        <v>2179</v>
      </c>
      <c r="B4557" s="202" t="s">
        <v>2406</v>
      </c>
      <c r="C4557" s="203" t="s">
        <v>1461</v>
      </c>
      <c r="D4557" s="202" t="s">
        <v>1920</v>
      </c>
      <c r="E4557" s="202" t="s">
        <v>1921</v>
      </c>
      <c r="F4557" s="202" t="s">
        <v>475</v>
      </c>
      <c r="G4557" s="254">
        <v>165889</v>
      </c>
      <c r="H4557" s="361" t="s">
        <v>1433</v>
      </c>
      <c r="I4557" s="359" t="s">
        <v>1407</v>
      </c>
      <c r="J4557" s="359" t="s">
        <v>1380</v>
      </c>
      <c r="K4557" s="359" t="s">
        <v>8</v>
      </c>
      <c r="L4557" s="359" t="s">
        <v>1408</v>
      </c>
      <c r="M4557" s="368" t="s">
        <v>1407</v>
      </c>
      <c r="N4557" s="205">
        <v>42530</v>
      </c>
      <c r="O4557" s="203"/>
      <c r="P4557" t="str">
        <f t="shared" si="71"/>
        <v>Twin Cities Metro Area Chloride TMDL and Management Plan-Peavey-(27-0138-00)-Chloride</v>
      </c>
    </row>
    <row r="4558" spans="1:16" ht="27.95" hidden="1" customHeight="1" x14ac:dyDescent="0.25">
      <c r="A4558" s="203" t="s">
        <v>2179</v>
      </c>
      <c r="B4558" s="202" t="s">
        <v>2406</v>
      </c>
      <c r="C4558" s="203" t="s">
        <v>1461</v>
      </c>
      <c r="D4558" s="202" t="s">
        <v>1920</v>
      </c>
      <c r="E4558" s="202" t="s">
        <v>1921</v>
      </c>
      <c r="F4558" s="202" t="s">
        <v>475</v>
      </c>
      <c r="G4558" s="254">
        <v>454</v>
      </c>
      <c r="H4558" s="361" t="s">
        <v>1414</v>
      </c>
      <c r="I4558" s="359" t="s">
        <v>1407</v>
      </c>
      <c r="J4558" s="359" t="s">
        <v>1380</v>
      </c>
      <c r="K4558" s="359" t="s">
        <v>8</v>
      </c>
      <c r="L4558" s="359" t="s">
        <v>1392</v>
      </c>
      <c r="M4558" s="368" t="s">
        <v>1407</v>
      </c>
      <c r="N4558" s="205">
        <v>42530</v>
      </c>
      <c r="O4558" s="203"/>
      <c r="P4558" t="str">
        <f t="shared" si="71"/>
        <v>Twin Cities Metro Area Chloride TMDL and Management Plan-Peavey-(27-0138-00)-Chloride</v>
      </c>
    </row>
    <row r="4559" spans="1:16" ht="27.95" hidden="1" customHeight="1" x14ac:dyDescent="0.25">
      <c r="A4559" s="203" t="s">
        <v>2179</v>
      </c>
      <c r="B4559" s="202" t="s">
        <v>2406</v>
      </c>
      <c r="C4559" s="203" t="s">
        <v>1461</v>
      </c>
      <c r="D4559" s="202" t="s">
        <v>1658</v>
      </c>
      <c r="E4559" s="202" t="s">
        <v>1659</v>
      </c>
      <c r="F4559" s="202" t="s">
        <v>475</v>
      </c>
      <c r="G4559" s="254">
        <v>28679140</v>
      </c>
      <c r="H4559" s="361" t="s">
        <v>1433</v>
      </c>
      <c r="I4559" s="359" t="s">
        <v>1407</v>
      </c>
      <c r="J4559" s="359" t="s">
        <v>1380</v>
      </c>
      <c r="K4559" s="359" t="s">
        <v>8</v>
      </c>
      <c r="L4559" s="359" t="s">
        <v>1408</v>
      </c>
      <c r="M4559" s="368" t="s">
        <v>1407</v>
      </c>
      <c r="N4559" s="205">
        <v>42530</v>
      </c>
      <c r="O4559" s="203"/>
      <c r="P4559" t="str">
        <f t="shared" si="71"/>
        <v>Twin Cities Metro Area Chloride TMDL and Management Plan-Minnehaha Creek-(07010206-539)-Chloride</v>
      </c>
    </row>
    <row r="4560" spans="1:16" ht="27.95" hidden="1" customHeight="1" x14ac:dyDescent="0.25">
      <c r="A4560" s="203" t="s">
        <v>2179</v>
      </c>
      <c r="B4560" s="202" t="s">
        <v>2406</v>
      </c>
      <c r="C4560" s="203" t="s">
        <v>1461</v>
      </c>
      <c r="D4560" s="202" t="s">
        <v>1658</v>
      </c>
      <c r="E4560" s="202" t="s">
        <v>1659</v>
      </c>
      <c r="F4560" s="202" t="s">
        <v>475</v>
      </c>
      <c r="G4560" s="254">
        <v>189928</v>
      </c>
      <c r="H4560" s="361" t="s">
        <v>1414</v>
      </c>
      <c r="I4560" s="359" t="s">
        <v>1407</v>
      </c>
      <c r="J4560" s="359" t="s">
        <v>1380</v>
      </c>
      <c r="K4560" s="359" t="s">
        <v>8</v>
      </c>
      <c r="L4560" s="359" t="s">
        <v>1392</v>
      </c>
      <c r="M4560" s="368" t="s">
        <v>1407</v>
      </c>
      <c r="N4560" s="205">
        <v>42530</v>
      </c>
      <c r="O4560" s="203"/>
      <c r="P4560" t="str">
        <f t="shared" si="71"/>
        <v>Twin Cities Metro Area Chloride TMDL and Management Plan-Minnehaha Creek-(07010206-539)-Chloride</v>
      </c>
    </row>
    <row r="4561" spans="1:16" ht="27.95" hidden="1" customHeight="1" x14ac:dyDescent="0.25">
      <c r="A4561" s="203" t="s">
        <v>2179</v>
      </c>
      <c r="B4561" s="202" t="s">
        <v>2406</v>
      </c>
      <c r="C4561" s="203" t="s">
        <v>1660</v>
      </c>
      <c r="D4561" s="202" t="s">
        <v>1930</v>
      </c>
      <c r="E4561" s="202" t="s">
        <v>1931</v>
      </c>
      <c r="F4561" s="202" t="s">
        <v>505</v>
      </c>
      <c r="G4561" s="253">
        <v>0.11</v>
      </c>
      <c r="H4561" s="361" t="s">
        <v>1433</v>
      </c>
      <c r="I4561" s="359" t="s">
        <v>1407</v>
      </c>
      <c r="J4561" s="358">
        <v>0.32</v>
      </c>
      <c r="K4561" s="359" t="s">
        <v>1113</v>
      </c>
      <c r="L4561" s="359" t="s">
        <v>1408</v>
      </c>
      <c r="M4561" s="368">
        <v>2007</v>
      </c>
      <c r="N4561" s="207" t="s">
        <v>1663</v>
      </c>
      <c r="O4561" s="203"/>
      <c r="P4561" t="str">
        <f t="shared" si="71"/>
        <v>Upper Minnehaha Creek Watershed TMDL-Hadley-(27-0109-00)-TP</v>
      </c>
    </row>
    <row r="4562" spans="1:16" ht="27.95" hidden="1" customHeight="1" x14ac:dyDescent="0.25">
      <c r="A4562" s="203" t="s">
        <v>2179</v>
      </c>
      <c r="B4562" s="202" t="s">
        <v>2406</v>
      </c>
      <c r="C4562" s="203" t="s">
        <v>1660</v>
      </c>
      <c r="D4562" s="202" t="s">
        <v>1930</v>
      </c>
      <c r="E4562" s="202" t="s">
        <v>1931</v>
      </c>
      <c r="F4562" s="202" t="s">
        <v>505</v>
      </c>
      <c r="G4562" s="253">
        <v>2.9999999999999997E-4</v>
      </c>
      <c r="H4562" s="361" t="s">
        <v>1414</v>
      </c>
      <c r="I4562" s="359" t="s">
        <v>1407</v>
      </c>
      <c r="J4562" s="358">
        <v>0.32</v>
      </c>
      <c r="K4562" s="359" t="s">
        <v>1113</v>
      </c>
      <c r="L4562" s="359" t="s">
        <v>1392</v>
      </c>
      <c r="M4562" s="368">
        <v>2007</v>
      </c>
      <c r="N4562" s="207" t="s">
        <v>1663</v>
      </c>
      <c r="O4562" s="203"/>
      <c r="P4562" t="str">
        <f t="shared" si="71"/>
        <v>Upper Minnehaha Creek Watershed TMDL-Hadley-(27-0109-00)-TP</v>
      </c>
    </row>
    <row r="4563" spans="1:16" ht="27.95" hidden="1" customHeight="1" x14ac:dyDescent="0.25">
      <c r="A4563" s="203" t="s">
        <v>2179</v>
      </c>
      <c r="B4563" s="202" t="s">
        <v>2406</v>
      </c>
      <c r="C4563" s="203" t="s">
        <v>1660</v>
      </c>
      <c r="D4563" s="202" t="s">
        <v>1934</v>
      </c>
      <c r="E4563" s="202" t="s">
        <v>1935</v>
      </c>
      <c r="F4563" s="202" t="s">
        <v>505</v>
      </c>
      <c r="G4563" s="253">
        <v>129.4</v>
      </c>
      <c r="H4563" s="361" t="s">
        <v>1433</v>
      </c>
      <c r="I4563" s="359" t="s">
        <v>1407</v>
      </c>
      <c r="J4563" s="358">
        <v>0.52039999999999997</v>
      </c>
      <c r="K4563" s="359" t="s">
        <v>1113</v>
      </c>
      <c r="L4563" s="359" t="s">
        <v>1408</v>
      </c>
      <c r="M4563" s="368">
        <v>2008</v>
      </c>
      <c r="N4563" s="207" t="s">
        <v>1663</v>
      </c>
      <c r="O4563" s="203"/>
      <c r="P4563" t="str">
        <f t="shared" si="71"/>
        <v>Upper Minnehaha Creek Watershed TMDL-Minnetonka-Stubbs Bay-(27-0133-12)-TP</v>
      </c>
    </row>
    <row r="4564" spans="1:16" ht="27.95" hidden="1" customHeight="1" x14ac:dyDescent="0.25">
      <c r="A4564" s="203" t="s">
        <v>2179</v>
      </c>
      <c r="B4564" s="202" t="s">
        <v>2406</v>
      </c>
      <c r="C4564" s="203" t="s">
        <v>1660</v>
      </c>
      <c r="D4564" s="202" t="s">
        <v>1934</v>
      </c>
      <c r="E4564" s="202" t="s">
        <v>1935</v>
      </c>
      <c r="F4564" s="202" t="s">
        <v>505</v>
      </c>
      <c r="G4564" s="253">
        <v>0.35399999999999998</v>
      </c>
      <c r="H4564" s="361" t="s">
        <v>1414</v>
      </c>
      <c r="I4564" s="359" t="s">
        <v>1407</v>
      </c>
      <c r="J4564" s="358">
        <v>0.51839999999999997</v>
      </c>
      <c r="K4564" s="359" t="s">
        <v>1113</v>
      </c>
      <c r="L4564" s="359" t="s">
        <v>1392</v>
      </c>
      <c r="M4564" s="368">
        <v>2008</v>
      </c>
      <c r="N4564" s="207" t="s">
        <v>1663</v>
      </c>
      <c r="O4564" s="203"/>
      <c r="P4564" t="str">
        <f t="shared" si="71"/>
        <v>Upper Minnehaha Creek Watershed TMDL-Minnetonka-Stubbs Bay-(27-0133-12)-TP</v>
      </c>
    </row>
    <row r="4565" spans="1:16" ht="27.95" hidden="1" customHeight="1" x14ac:dyDescent="0.25">
      <c r="A4565" s="203" t="s">
        <v>2179</v>
      </c>
      <c r="B4565" s="202" t="s">
        <v>2406</v>
      </c>
      <c r="C4565" s="203" t="s">
        <v>1660</v>
      </c>
      <c r="D4565" s="202" t="s">
        <v>1936</v>
      </c>
      <c r="E4565" s="202" t="s">
        <v>1937</v>
      </c>
      <c r="F4565" s="202" t="s">
        <v>505</v>
      </c>
      <c r="G4565" s="253">
        <v>3.1</v>
      </c>
      <c r="H4565" s="361" t="s">
        <v>1433</v>
      </c>
      <c r="I4565" s="359" t="s">
        <v>1407</v>
      </c>
      <c r="J4565" s="358">
        <v>0.9032</v>
      </c>
      <c r="K4565" s="359" t="s">
        <v>1113</v>
      </c>
      <c r="L4565" s="359" t="s">
        <v>1408</v>
      </c>
      <c r="M4565" s="368">
        <v>2008</v>
      </c>
      <c r="N4565" s="207" t="s">
        <v>1663</v>
      </c>
      <c r="O4565" s="203"/>
      <c r="P4565" t="str">
        <f t="shared" si="71"/>
        <v>Upper Minnehaha Creek Watershed TMDL-Minnetonka-West Arm-(27-0133-14)-TP</v>
      </c>
    </row>
    <row r="4566" spans="1:16" ht="27.95" hidden="1" customHeight="1" x14ac:dyDescent="0.25">
      <c r="A4566" s="203" t="s">
        <v>2179</v>
      </c>
      <c r="B4566" s="202" t="s">
        <v>2406</v>
      </c>
      <c r="C4566" s="203" t="s">
        <v>1660</v>
      </c>
      <c r="D4566" s="202" t="s">
        <v>1936</v>
      </c>
      <c r="E4566" s="202" t="s">
        <v>1937</v>
      </c>
      <c r="F4566" s="202" t="s">
        <v>505</v>
      </c>
      <c r="G4566" s="253">
        <v>8.4899999999999993E-3</v>
      </c>
      <c r="H4566" s="361" t="s">
        <v>1414</v>
      </c>
      <c r="I4566" s="359" t="s">
        <v>1407</v>
      </c>
      <c r="J4566" s="358">
        <v>0.89949999999999997</v>
      </c>
      <c r="K4566" s="359" t="s">
        <v>1113</v>
      </c>
      <c r="L4566" s="359" t="s">
        <v>1392</v>
      </c>
      <c r="M4566" s="368">
        <v>2008</v>
      </c>
      <c r="N4566" s="207" t="s">
        <v>1663</v>
      </c>
      <c r="O4566" s="203"/>
      <c r="P4566" t="str">
        <f t="shared" si="71"/>
        <v>Upper Minnehaha Creek Watershed TMDL-Minnetonka-West Arm-(27-0133-14)-TP</v>
      </c>
    </row>
    <row r="4567" spans="1:16" ht="27.95" hidden="1" customHeight="1" x14ac:dyDescent="0.25">
      <c r="A4567" s="203" t="s">
        <v>2179</v>
      </c>
      <c r="B4567" s="202" t="s">
        <v>2406</v>
      </c>
      <c r="C4567" s="203" t="s">
        <v>1660</v>
      </c>
      <c r="D4567" s="202" t="s">
        <v>1938</v>
      </c>
      <c r="E4567" s="202" t="s">
        <v>1939</v>
      </c>
      <c r="F4567" s="202" t="s">
        <v>505</v>
      </c>
      <c r="G4567" s="253">
        <v>91.68</v>
      </c>
      <c r="H4567" s="361" t="s">
        <v>1433</v>
      </c>
      <c r="I4567" s="359" t="s">
        <v>1407</v>
      </c>
      <c r="J4567" s="358">
        <v>0.623</v>
      </c>
      <c r="K4567" s="359" t="s">
        <v>1113</v>
      </c>
      <c r="L4567" s="359" t="s">
        <v>1408</v>
      </c>
      <c r="M4567" s="368">
        <v>2008</v>
      </c>
      <c r="N4567" s="207" t="s">
        <v>1663</v>
      </c>
      <c r="O4567" s="203"/>
      <c r="P4567" t="str">
        <f t="shared" si="71"/>
        <v>Upper Minnehaha Creek Watershed TMDL-Minnetonka-Jennings Bay-(27-0133-15)-TP</v>
      </c>
    </row>
    <row r="4568" spans="1:16" ht="27.95" hidden="1" customHeight="1" x14ac:dyDescent="0.25">
      <c r="A4568" s="203" t="s">
        <v>2179</v>
      </c>
      <c r="B4568" s="202" t="s">
        <v>2406</v>
      </c>
      <c r="C4568" s="203" t="s">
        <v>1660</v>
      </c>
      <c r="D4568" s="202" t="s">
        <v>1938</v>
      </c>
      <c r="E4568" s="202" t="s">
        <v>1939</v>
      </c>
      <c r="F4568" s="202" t="s">
        <v>505</v>
      </c>
      <c r="G4568" s="253">
        <v>0.251</v>
      </c>
      <c r="H4568" s="361" t="s">
        <v>1414</v>
      </c>
      <c r="I4568" s="359" t="s">
        <v>1407</v>
      </c>
      <c r="J4568" s="358">
        <v>0.62480000000000002</v>
      </c>
      <c r="K4568" s="359" t="s">
        <v>1113</v>
      </c>
      <c r="L4568" s="359" t="s">
        <v>1392</v>
      </c>
      <c r="M4568" s="368">
        <v>2008</v>
      </c>
      <c r="N4568" s="207" t="s">
        <v>1663</v>
      </c>
      <c r="O4568" s="203"/>
      <c r="P4568" t="str">
        <f t="shared" si="71"/>
        <v>Upper Minnehaha Creek Watershed TMDL-Minnetonka-Jennings Bay-(27-0133-15)-TP</v>
      </c>
    </row>
    <row r="4569" spans="1:16" ht="27.95" hidden="1" customHeight="1" x14ac:dyDescent="0.25">
      <c r="A4569" s="203" t="s">
        <v>2179</v>
      </c>
      <c r="B4569" s="202" t="s">
        <v>2406</v>
      </c>
      <c r="C4569" s="203" t="s">
        <v>1660</v>
      </c>
      <c r="D4569" s="202" t="s">
        <v>1940</v>
      </c>
      <c r="E4569" s="202" t="s">
        <v>1941</v>
      </c>
      <c r="F4569" s="202" t="s">
        <v>505</v>
      </c>
      <c r="G4569" s="253">
        <v>0.4</v>
      </c>
      <c r="H4569" s="361" t="s">
        <v>1433</v>
      </c>
      <c r="I4569" s="359" t="s">
        <v>1407</v>
      </c>
      <c r="J4569" s="358">
        <v>0.68</v>
      </c>
      <c r="K4569" s="359" t="s">
        <v>1113</v>
      </c>
      <c r="L4569" s="359" t="s">
        <v>1408</v>
      </c>
      <c r="M4569" s="368">
        <v>2007</v>
      </c>
      <c r="N4569" s="207" t="s">
        <v>1663</v>
      </c>
      <c r="O4569" s="203"/>
      <c r="P4569" t="str">
        <f t="shared" si="71"/>
        <v>Upper Minnehaha Creek Watershed TMDL-Mooney-(27-0134-00)-TP</v>
      </c>
    </row>
    <row r="4570" spans="1:16" ht="27.95" hidden="1" customHeight="1" x14ac:dyDescent="0.25">
      <c r="A4570" s="203" t="s">
        <v>2179</v>
      </c>
      <c r="B4570" s="202" t="s">
        <v>2406</v>
      </c>
      <c r="C4570" s="203" t="s">
        <v>1660</v>
      </c>
      <c r="D4570" s="202" t="s">
        <v>1940</v>
      </c>
      <c r="E4570" s="202" t="s">
        <v>1941</v>
      </c>
      <c r="F4570" s="202" t="s">
        <v>505</v>
      </c>
      <c r="G4570" s="253">
        <v>1.09E-3</v>
      </c>
      <c r="H4570" s="361" t="s">
        <v>1414</v>
      </c>
      <c r="I4570" s="359" t="s">
        <v>1407</v>
      </c>
      <c r="J4570" s="358">
        <v>0.67659999999999998</v>
      </c>
      <c r="K4570" s="359" t="s">
        <v>1113</v>
      </c>
      <c r="L4570" s="359" t="s">
        <v>1392</v>
      </c>
      <c r="M4570" s="368">
        <v>2007</v>
      </c>
      <c r="N4570" s="207" t="s">
        <v>1663</v>
      </c>
      <c r="O4570" s="203"/>
      <c r="P4570" t="str">
        <f t="shared" si="71"/>
        <v>Upper Minnehaha Creek Watershed TMDL-Mooney-(27-0134-00)-TP</v>
      </c>
    </row>
    <row r="4571" spans="1:16" ht="27.95" hidden="1" customHeight="1" x14ac:dyDescent="0.25">
      <c r="A4571" s="203" t="s">
        <v>2179</v>
      </c>
      <c r="B4571" s="202" t="s">
        <v>2406</v>
      </c>
      <c r="C4571" s="203" t="s">
        <v>1660</v>
      </c>
      <c r="D4571" s="202" t="s">
        <v>1942</v>
      </c>
      <c r="E4571" s="202" t="s">
        <v>1943</v>
      </c>
      <c r="F4571" s="202" t="s">
        <v>505</v>
      </c>
      <c r="G4571" s="253">
        <v>38.840000000000003</v>
      </c>
      <c r="H4571" s="361" t="s">
        <v>1433</v>
      </c>
      <c r="I4571" s="359" t="s">
        <v>1407</v>
      </c>
      <c r="J4571" s="358">
        <v>0.66949999999999998</v>
      </c>
      <c r="K4571" s="359" t="s">
        <v>1113</v>
      </c>
      <c r="L4571" s="359" t="s">
        <v>1408</v>
      </c>
      <c r="M4571" s="368">
        <v>2008</v>
      </c>
      <c r="N4571" s="207" t="s">
        <v>1663</v>
      </c>
      <c r="O4571" s="203"/>
      <c r="P4571" t="str">
        <f t="shared" si="71"/>
        <v>Upper Minnehaha Creek Watershed TMDL-Forest-(27-0139-00)-TP</v>
      </c>
    </row>
    <row r="4572" spans="1:16" ht="27.95" hidden="1" customHeight="1" x14ac:dyDescent="0.25">
      <c r="A4572" s="203" t="s">
        <v>2179</v>
      </c>
      <c r="B4572" s="202" t="s">
        <v>2406</v>
      </c>
      <c r="C4572" s="203" t="s">
        <v>1660</v>
      </c>
      <c r="D4572" s="202" t="s">
        <v>1942</v>
      </c>
      <c r="E4572" s="202" t="s">
        <v>1943</v>
      </c>
      <c r="F4572" s="202" t="s">
        <v>505</v>
      </c>
      <c r="G4572" s="253">
        <v>0.106</v>
      </c>
      <c r="H4572" s="361" t="s">
        <v>1414</v>
      </c>
      <c r="I4572" s="359" t="s">
        <v>1407</v>
      </c>
      <c r="J4572" s="358">
        <v>0.67279999999999995</v>
      </c>
      <c r="K4572" s="359" t="s">
        <v>1113</v>
      </c>
      <c r="L4572" s="359" t="s">
        <v>1392</v>
      </c>
      <c r="M4572" s="368">
        <v>2008</v>
      </c>
      <c r="N4572" s="207" t="s">
        <v>1663</v>
      </c>
      <c r="O4572" s="203"/>
      <c r="P4572" t="str">
        <f t="shared" si="71"/>
        <v>Upper Minnehaha Creek Watershed TMDL-Forest-(27-0139-00)-TP</v>
      </c>
    </row>
    <row r="4573" spans="1:16" ht="27.95" hidden="1" customHeight="1" x14ac:dyDescent="0.25">
      <c r="A4573" s="203" t="s">
        <v>2179</v>
      </c>
      <c r="B4573" s="202" t="s">
        <v>2406</v>
      </c>
      <c r="C4573" s="203" t="s">
        <v>1660</v>
      </c>
      <c r="D4573" s="202" t="s">
        <v>1944</v>
      </c>
      <c r="E4573" s="202" t="s">
        <v>1945</v>
      </c>
      <c r="F4573" s="202" t="s">
        <v>505</v>
      </c>
      <c r="G4573" s="253">
        <v>55</v>
      </c>
      <c r="H4573" s="361" t="s">
        <v>1433</v>
      </c>
      <c r="I4573" s="359" t="s">
        <v>1407</v>
      </c>
      <c r="J4573" s="358">
        <v>0.51</v>
      </c>
      <c r="K4573" s="359" t="s">
        <v>1113</v>
      </c>
      <c r="L4573" s="359" t="s">
        <v>1408</v>
      </c>
      <c r="M4573" s="368">
        <v>2008</v>
      </c>
      <c r="N4573" s="207" t="s">
        <v>1663</v>
      </c>
      <c r="O4573" s="203"/>
      <c r="P4573" t="str">
        <f t="shared" si="71"/>
        <v>Upper Minnehaha Creek Watershed TMDL-Tanager-(27-0141-00)-TP</v>
      </c>
    </row>
    <row r="4574" spans="1:16" ht="27.95" hidden="1" customHeight="1" x14ac:dyDescent="0.25">
      <c r="A4574" s="203" t="s">
        <v>2179</v>
      </c>
      <c r="B4574" s="202" t="s">
        <v>2406</v>
      </c>
      <c r="C4574" s="203" t="s">
        <v>1660</v>
      </c>
      <c r="D4574" s="202" t="s">
        <v>1944</v>
      </c>
      <c r="E4574" s="202" t="s">
        <v>1945</v>
      </c>
      <c r="F4574" s="202" t="s">
        <v>505</v>
      </c>
      <c r="G4574" s="253">
        <v>0.151</v>
      </c>
      <c r="H4574" s="361" t="s">
        <v>1414</v>
      </c>
      <c r="I4574" s="359" t="s">
        <v>1407</v>
      </c>
      <c r="J4574" s="358">
        <v>0.51</v>
      </c>
      <c r="K4574" s="359" t="s">
        <v>1113</v>
      </c>
      <c r="L4574" s="359" t="s">
        <v>1392</v>
      </c>
      <c r="M4574" s="368">
        <v>2008</v>
      </c>
      <c r="N4574" s="207" t="s">
        <v>1663</v>
      </c>
      <c r="O4574" s="203"/>
      <c r="P4574" t="str">
        <f t="shared" si="71"/>
        <v>Upper Minnehaha Creek Watershed TMDL-Tanager-(27-0141-00)-TP</v>
      </c>
    </row>
    <row r="4575" spans="1:16" ht="27.95" hidden="1" customHeight="1" x14ac:dyDescent="0.25">
      <c r="A4575" s="203" t="s">
        <v>2179</v>
      </c>
      <c r="B4575" s="202" t="s">
        <v>2406</v>
      </c>
      <c r="C4575" s="203" t="s">
        <v>1660</v>
      </c>
      <c r="D4575" s="202" t="s">
        <v>1946</v>
      </c>
      <c r="E4575" s="202" t="s">
        <v>1947</v>
      </c>
      <c r="F4575" s="202" t="s">
        <v>505</v>
      </c>
      <c r="G4575" s="253">
        <v>0.66</v>
      </c>
      <c r="H4575" s="361" t="s">
        <v>1433</v>
      </c>
      <c r="I4575" s="359" t="s">
        <v>1407</v>
      </c>
      <c r="J4575" s="358">
        <v>0.8095</v>
      </c>
      <c r="K4575" s="359" t="s">
        <v>1113</v>
      </c>
      <c r="L4575" s="359" t="s">
        <v>1408</v>
      </c>
      <c r="M4575" s="368">
        <v>2007</v>
      </c>
      <c r="N4575" s="207" t="s">
        <v>1663</v>
      </c>
      <c r="O4575" s="203"/>
      <c r="P4575" t="str">
        <f t="shared" si="71"/>
        <v>Upper Minnehaha Creek Watershed TMDL-Wolsfeld-(27-0157-00)-TP</v>
      </c>
    </row>
    <row r="4576" spans="1:16" ht="27.95" hidden="1" customHeight="1" x14ac:dyDescent="0.25">
      <c r="A4576" s="203" t="s">
        <v>2179</v>
      </c>
      <c r="B4576" s="202" t="s">
        <v>2406</v>
      </c>
      <c r="C4576" s="203" t="s">
        <v>1660</v>
      </c>
      <c r="D4576" s="202" t="s">
        <v>1946</v>
      </c>
      <c r="E4576" s="202" t="s">
        <v>1947</v>
      </c>
      <c r="F4576" s="202" t="s">
        <v>505</v>
      </c>
      <c r="G4576" s="253">
        <v>1.8E-3</v>
      </c>
      <c r="H4576" s="361" t="s">
        <v>1414</v>
      </c>
      <c r="I4576" s="359" t="s">
        <v>1407</v>
      </c>
      <c r="J4576" s="358">
        <v>0.8095</v>
      </c>
      <c r="K4576" s="359" t="s">
        <v>1113</v>
      </c>
      <c r="L4576" s="359" t="s">
        <v>1392</v>
      </c>
      <c r="M4576" s="368">
        <v>2007</v>
      </c>
      <c r="N4576" s="207" t="s">
        <v>1663</v>
      </c>
      <c r="O4576" s="203"/>
      <c r="P4576" t="str">
        <f t="shared" si="71"/>
        <v>Upper Minnehaha Creek Watershed TMDL-Wolsfeld-(27-0157-00)-TP</v>
      </c>
    </row>
    <row r="4577" spans="1:16" ht="27.95" hidden="1" customHeight="1" x14ac:dyDescent="0.25">
      <c r="A4577" s="203" t="s">
        <v>2179</v>
      </c>
      <c r="B4577" s="202" t="s">
        <v>2406</v>
      </c>
      <c r="C4577" s="203" t="s">
        <v>1660</v>
      </c>
      <c r="D4577" s="202" t="s">
        <v>1950</v>
      </c>
      <c r="E4577" s="202" t="s">
        <v>1472</v>
      </c>
      <c r="F4577" s="202" t="s">
        <v>505</v>
      </c>
      <c r="G4577" s="253">
        <v>100</v>
      </c>
      <c r="H4577" s="361" t="s">
        <v>1433</v>
      </c>
      <c r="I4577" s="359" t="s">
        <v>1407</v>
      </c>
      <c r="J4577" s="358">
        <v>0.55000000000000004</v>
      </c>
      <c r="K4577" s="359" t="s">
        <v>1113</v>
      </c>
      <c r="L4577" s="359" t="s">
        <v>1408</v>
      </c>
      <c r="M4577" s="368">
        <v>2008</v>
      </c>
      <c r="N4577" s="207" t="s">
        <v>1663</v>
      </c>
      <c r="O4577" s="203"/>
      <c r="P4577" t="str">
        <f t="shared" si="71"/>
        <v>Upper Minnehaha Creek Watershed TMDL-Long-(27-0160-00)-TP</v>
      </c>
    </row>
    <row r="4578" spans="1:16" ht="27.95" hidden="1" customHeight="1" x14ac:dyDescent="0.25">
      <c r="A4578" s="203" t="s">
        <v>2179</v>
      </c>
      <c r="B4578" s="202" t="s">
        <v>2406</v>
      </c>
      <c r="C4578" s="203" t="s">
        <v>1660</v>
      </c>
      <c r="D4578" s="202" t="s">
        <v>1950</v>
      </c>
      <c r="E4578" s="202" t="s">
        <v>1472</v>
      </c>
      <c r="F4578" s="202" t="s">
        <v>505</v>
      </c>
      <c r="G4578" s="253">
        <v>0.27500000000000002</v>
      </c>
      <c r="H4578" s="361" t="s">
        <v>1414</v>
      </c>
      <c r="I4578" s="359" t="s">
        <v>1407</v>
      </c>
      <c r="J4578" s="358">
        <v>0.55000000000000004</v>
      </c>
      <c r="K4578" s="359" t="s">
        <v>1113</v>
      </c>
      <c r="L4578" s="359" t="s">
        <v>1392</v>
      </c>
      <c r="M4578" s="368">
        <v>2008</v>
      </c>
      <c r="N4578" s="207" t="s">
        <v>1663</v>
      </c>
      <c r="O4578" s="203"/>
      <c r="P4578" t="str">
        <f t="shared" si="71"/>
        <v>Upper Minnehaha Creek Watershed TMDL-Long-(27-0160-00)-TP</v>
      </c>
    </row>
    <row r="4579" spans="1:16" ht="27.95" hidden="1" customHeight="1" x14ac:dyDescent="0.25">
      <c r="A4579" s="203" t="s">
        <v>2179</v>
      </c>
      <c r="B4579" s="202" t="s">
        <v>2406</v>
      </c>
      <c r="C4579" s="203" t="s">
        <v>1660</v>
      </c>
      <c r="D4579" s="202" t="s">
        <v>1955</v>
      </c>
      <c r="E4579" s="202" t="s">
        <v>1956</v>
      </c>
      <c r="F4579" s="202" t="s">
        <v>505</v>
      </c>
      <c r="G4579" s="253">
        <v>3.56</v>
      </c>
      <c r="H4579" s="361" t="s">
        <v>1400</v>
      </c>
      <c r="I4579" s="359" t="s">
        <v>1379</v>
      </c>
      <c r="J4579" s="358">
        <v>0</v>
      </c>
      <c r="K4579" s="359" t="s">
        <v>1391</v>
      </c>
      <c r="L4579" s="359" t="s">
        <v>1392</v>
      </c>
      <c r="M4579" s="368">
        <v>2006</v>
      </c>
      <c r="N4579" s="207" t="s">
        <v>1663</v>
      </c>
      <c r="O4579" s="203"/>
      <c r="P4579" t="str">
        <f t="shared" si="71"/>
        <v>Upper Minnehaha Creek Watershed TMDL-Painter Creek-(07010206-700)-E. coli</v>
      </c>
    </row>
    <row r="4580" spans="1:16" ht="27.95" hidden="1" customHeight="1" x14ac:dyDescent="0.25">
      <c r="A4580" s="203" t="s">
        <v>2179</v>
      </c>
      <c r="B4580" s="202" t="s">
        <v>2406</v>
      </c>
      <c r="C4580" s="203" t="s">
        <v>1660</v>
      </c>
      <c r="D4580" s="202" t="s">
        <v>1955</v>
      </c>
      <c r="E4580" s="202" t="s">
        <v>1956</v>
      </c>
      <c r="F4580" s="202" t="s">
        <v>505</v>
      </c>
      <c r="G4580" s="253">
        <v>1.79</v>
      </c>
      <c r="H4580" s="361" t="s">
        <v>1400</v>
      </c>
      <c r="I4580" s="359" t="s">
        <v>1382</v>
      </c>
      <c r="J4580" s="358">
        <v>0</v>
      </c>
      <c r="K4580" s="359" t="s">
        <v>1391</v>
      </c>
      <c r="L4580" s="359" t="s">
        <v>1392</v>
      </c>
      <c r="M4580" s="368">
        <v>2006</v>
      </c>
      <c r="N4580" s="207" t="s">
        <v>1663</v>
      </c>
      <c r="O4580" s="203"/>
      <c r="P4580" t="str">
        <f t="shared" si="71"/>
        <v>Upper Minnehaha Creek Watershed TMDL-Painter Creek-(07010206-700)-E. coli</v>
      </c>
    </row>
    <row r="4581" spans="1:16" ht="27.95" hidden="1" customHeight="1" x14ac:dyDescent="0.25">
      <c r="A4581" s="203" t="s">
        <v>2179</v>
      </c>
      <c r="B4581" s="202" t="s">
        <v>2406</v>
      </c>
      <c r="C4581" s="203" t="s">
        <v>1660</v>
      </c>
      <c r="D4581" s="202" t="s">
        <v>1955</v>
      </c>
      <c r="E4581" s="202" t="s">
        <v>1956</v>
      </c>
      <c r="F4581" s="202" t="s">
        <v>505</v>
      </c>
      <c r="G4581" s="253">
        <v>2.37</v>
      </c>
      <c r="H4581" s="361" t="s">
        <v>1400</v>
      </c>
      <c r="I4581" s="359" t="s">
        <v>1383</v>
      </c>
      <c r="J4581" s="358">
        <v>0</v>
      </c>
      <c r="K4581" s="359" t="s">
        <v>1391</v>
      </c>
      <c r="L4581" s="359" t="s">
        <v>1392</v>
      </c>
      <c r="M4581" s="368">
        <v>2006</v>
      </c>
      <c r="N4581" s="207" t="s">
        <v>1663</v>
      </c>
      <c r="O4581" s="203"/>
      <c r="P4581" t="str">
        <f t="shared" si="71"/>
        <v>Upper Minnehaha Creek Watershed TMDL-Painter Creek-(07010206-700)-E. coli</v>
      </c>
    </row>
    <row r="4582" spans="1:16" ht="27.95" hidden="1" customHeight="1" x14ac:dyDescent="0.25">
      <c r="A4582" s="203" t="s">
        <v>2179</v>
      </c>
      <c r="B4582" s="202" t="s">
        <v>2406</v>
      </c>
      <c r="C4582" s="203" t="s">
        <v>1660</v>
      </c>
      <c r="D4582" s="202" t="s">
        <v>1955</v>
      </c>
      <c r="E4582" s="202" t="s">
        <v>1956</v>
      </c>
      <c r="F4582" s="202" t="s">
        <v>505</v>
      </c>
      <c r="G4582" s="253">
        <v>0.49299999999999999</v>
      </c>
      <c r="H4582" s="361" t="s">
        <v>1400</v>
      </c>
      <c r="I4582" s="359" t="s">
        <v>1384</v>
      </c>
      <c r="J4582" s="358">
        <v>0.31</v>
      </c>
      <c r="K4582" s="359" t="s">
        <v>1391</v>
      </c>
      <c r="L4582" s="359" t="s">
        <v>1392</v>
      </c>
      <c r="M4582" s="368">
        <v>2006</v>
      </c>
      <c r="N4582" s="207" t="s">
        <v>1663</v>
      </c>
      <c r="O4582" s="203"/>
      <c r="P4582" t="str">
        <f t="shared" si="71"/>
        <v>Upper Minnehaha Creek Watershed TMDL-Painter Creek-(07010206-700)-E. coli</v>
      </c>
    </row>
    <row r="4583" spans="1:16" ht="27.95" hidden="1" customHeight="1" x14ac:dyDescent="0.25">
      <c r="A4583" s="203" t="s">
        <v>2179</v>
      </c>
      <c r="B4583" s="202" t="s">
        <v>2406</v>
      </c>
      <c r="C4583" s="203" t="s">
        <v>1660</v>
      </c>
      <c r="D4583" s="202" t="s">
        <v>1955</v>
      </c>
      <c r="E4583" s="202" t="s">
        <v>1956</v>
      </c>
      <c r="F4583" s="202" t="s">
        <v>505</v>
      </c>
      <c r="G4583" s="253">
        <v>5.7200000000000003E-3</v>
      </c>
      <c r="H4583" s="361" t="s">
        <v>1400</v>
      </c>
      <c r="I4583" s="359" t="s">
        <v>1385</v>
      </c>
      <c r="J4583" s="358">
        <v>0.37</v>
      </c>
      <c r="K4583" s="359" t="s">
        <v>1391</v>
      </c>
      <c r="L4583" s="359" t="s">
        <v>1392</v>
      </c>
      <c r="M4583" s="368">
        <v>2006</v>
      </c>
      <c r="N4583" s="207" t="s">
        <v>1663</v>
      </c>
      <c r="O4583" s="203"/>
      <c r="P4583" t="str">
        <f t="shared" si="71"/>
        <v>Upper Minnehaha Creek Watershed TMDL-Painter Creek-(07010206-700)-E. coli</v>
      </c>
    </row>
    <row r="4584" spans="1:16" ht="27.95" hidden="1" customHeight="1" x14ac:dyDescent="0.25">
      <c r="A4584" s="203" t="s">
        <v>2180</v>
      </c>
      <c r="B4584" s="202" t="s">
        <v>588</v>
      </c>
      <c r="C4584" s="203" t="s">
        <v>1580</v>
      </c>
      <c r="D4584" s="202" t="s">
        <v>1602</v>
      </c>
      <c r="E4584" s="202" t="s">
        <v>1603</v>
      </c>
      <c r="F4584" s="202" t="s">
        <v>475</v>
      </c>
      <c r="G4584" s="253">
        <v>35.799999999999997</v>
      </c>
      <c r="H4584" s="361" t="s">
        <v>527</v>
      </c>
      <c r="I4584" s="359" t="s">
        <v>1407</v>
      </c>
      <c r="J4584" s="358">
        <v>0</v>
      </c>
      <c r="K4584" s="359" t="s">
        <v>1582</v>
      </c>
      <c r="L4584" s="359" t="s">
        <v>1392</v>
      </c>
      <c r="M4584" s="368">
        <v>2008</v>
      </c>
      <c r="N4584" s="205">
        <v>40851</v>
      </c>
      <c r="O4584" s="203"/>
      <c r="P4584" t="str">
        <f t="shared" si="71"/>
        <v>Shingle Creek and Bass Creek Biota and DO TMDLs-Bass Creek-(07010206-527)-Nitrogenous Biological Oxygen Demand</v>
      </c>
    </row>
    <row r="4585" spans="1:16" ht="27.95" hidden="1" customHeight="1" x14ac:dyDescent="0.25">
      <c r="A4585" s="203" t="s">
        <v>2180</v>
      </c>
      <c r="B4585" s="202" t="s">
        <v>588</v>
      </c>
      <c r="C4585" s="203" t="s">
        <v>591</v>
      </c>
      <c r="D4585" s="202" t="s">
        <v>583</v>
      </c>
      <c r="E4585" s="202" t="s">
        <v>1584</v>
      </c>
      <c r="F4585" s="202" t="s">
        <v>475</v>
      </c>
      <c r="G4585" s="253"/>
      <c r="H4585" s="361"/>
      <c r="I4585" s="359" t="s">
        <v>594</v>
      </c>
      <c r="J4585" s="358">
        <v>0.6</v>
      </c>
      <c r="K4585" s="359" t="s">
        <v>8</v>
      </c>
      <c r="L4585" s="359" t="s">
        <v>1392</v>
      </c>
      <c r="M4585" s="368" t="s">
        <v>1407</v>
      </c>
      <c r="N4585" s="205"/>
      <c r="O4585" s="203"/>
      <c r="P4585" t="str">
        <f t="shared" si="71"/>
        <v>Shingle Creek Chloride TMDL-Shingle Creek (County Ditch 13)-(07010206-506)-Chloride</v>
      </c>
    </row>
    <row r="4586" spans="1:16" ht="27.95" hidden="1" customHeight="1" x14ac:dyDescent="0.25">
      <c r="A4586" s="203" t="s">
        <v>2180</v>
      </c>
      <c r="B4586" s="202" t="s">
        <v>588</v>
      </c>
      <c r="C4586" s="203" t="s">
        <v>591</v>
      </c>
      <c r="D4586" s="202" t="s">
        <v>583</v>
      </c>
      <c r="E4586" s="202" t="s">
        <v>1584</v>
      </c>
      <c r="F4586" s="202" t="s">
        <v>475</v>
      </c>
      <c r="G4586" s="253"/>
      <c r="H4586" s="361"/>
      <c r="I4586" s="359" t="s">
        <v>593</v>
      </c>
      <c r="J4586" s="358">
        <v>0.67</v>
      </c>
      <c r="K4586" s="359" t="s">
        <v>8</v>
      </c>
      <c r="L4586" s="359" t="s">
        <v>1392</v>
      </c>
      <c r="M4586" s="368" t="s">
        <v>1407</v>
      </c>
      <c r="N4586" s="205"/>
      <c r="O4586" s="203"/>
      <c r="P4586" t="str">
        <f t="shared" si="71"/>
        <v>Shingle Creek Chloride TMDL-Shingle Creek (County Ditch 13)-(07010206-506)-Chloride</v>
      </c>
    </row>
    <row r="4587" spans="1:16" ht="27.95" hidden="1" customHeight="1" x14ac:dyDescent="0.25">
      <c r="A4587" s="203" t="s">
        <v>2180</v>
      </c>
      <c r="B4587" s="202" t="s">
        <v>588</v>
      </c>
      <c r="C4587" s="203" t="s">
        <v>591</v>
      </c>
      <c r="D4587" s="202" t="s">
        <v>583</v>
      </c>
      <c r="E4587" s="202" t="s">
        <v>1584</v>
      </c>
      <c r="F4587" s="202" t="s">
        <v>475</v>
      </c>
      <c r="G4587" s="253">
        <v>23.2</v>
      </c>
      <c r="H4587" s="361" t="s">
        <v>488</v>
      </c>
      <c r="I4587" s="359" t="s">
        <v>1379</v>
      </c>
      <c r="J4587" s="359" t="s">
        <v>1380</v>
      </c>
      <c r="K4587" s="359" t="s">
        <v>8</v>
      </c>
      <c r="L4587" s="359" t="s">
        <v>1392</v>
      </c>
      <c r="M4587" s="370">
        <v>2003</v>
      </c>
      <c r="N4587" s="205">
        <v>39127</v>
      </c>
      <c r="O4587" s="203"/>
      <c r="P4587" t="str">
        <f t="shared" si="71"/>
        <v>Shingle Creek Chloride TMDL-Shingle Creek (County Ditch 13)-(07010206-506)-Chloride</v>
      </c>
    </row>
    <row r="4588" spans="1:16" ht="27.95" hidden="1" customHeight="1" x14ac:dyDescent="0.25">
      <c r="A4588" s="203" t="s">
        <v>2180</v>
      </c>
      <c r="B4588" s="202" t="s">
        <v>588</v>
      </c>
      <c r="C4588" s="203" t="s">
        <v>591</v>
      </c>
      <c r="D4588" s="202" t="s">
        <v>583</v>
      </c>
      <c r="E4588" s="202" t="s">
        <v>1584</v>
      </c>
      <c r="F4588" s="202" t="s">
        <v>475</v>
      </c>
      <c r="G4588" s="253">
        <v>7.2</v>
      </c>
      <c r="H4588" s="361" t="s">
        <v>488</v>
      </c>
      <c r="I4588" s="359" t="s">
        <v>1382</v>
      </c>
      <c r="J4588" s="359" t="s">
        <v>1380</v>
      </c>
      <c r="K4588" s="359" t="s">
        <v>8</v>
      </c>
      <c r="L4588" s="359" t="s">
        <v>1392</v>
      </c>
      <c r="M4588" s="370">
        <v>2003</v>
      </c>
      <c r="N4588" s="205">
        <v>39127</v>
      </c>
      <c r="O4588" s="203"/>
      <c r="P4588" t="str">
        <f t="shared" si="71"/>
        <v>Shingle Creek Chloride TMDL-Shingle Creek (County Ditch 13)-(07010206-506)-Chloride</v>
      </c>
    </row>
    <row r="4589" spans="1:16" ht="27.95" hidden="1" customHeight="1" x14ac:dyDescent="0.25">
      <c r="A4589" s="203" t="s">
        <v>2180</v>
      </c>
      <c r="B4589" s="202" t="s">
        <v>588</v>
      </c>
      <c r="C4589" s="203" t="s">
        <v>591</v>
      </c>
      <c r="D4589" s="202" t="s">
        <v>583</v>
      </c>
      <c r="E4589" s="202" t="s">
        <v>1584</v>
      </c>
      <c r="F4589" s="202" t="s">
        <v>475</v>
      </c>
      <c r="G4589" s="253">
        <v>2.9</v>
      </c>
      <c r="H4589" s="361" t="s">
        <v>488</v>
      </c>
      <c r="I4589" s="359" t="s">
        <v>1383</v>
      </c>
      <c r="J4589" s="359" t="s">
        <v>1380</v>
      </c>
      <c r="K4589" s="359" t="s">
        <v>8</v>
      </c>
      <c r="L4589" s="359" t="s">
        <v>1392</v>
      </c>
      <c r="M4589" s="370">
        <v>2003</v>
      </c>
      <c r="N4589" s="205">
        <v>39127</v>
      </c>
      <c r="O4589" s="203"/>
      <c r="P4589" t="str">
        <f t="shared" si="71"/>
        <v>Shingle Creek Chloride TMDL-Shingle Creek (County Ditch 13)-(07010206-506)-Chloride</v>
      </c>
    </row>
    <row r="4590" spans="1:16" ht="27.95" hidden="1" customHeight="1" x14ac:dyDescent="0.25">
      <c r="A4590" s="203" t="s">
        <v>2180</v>
      </c>
      <c r="B4590" s="202" t="s">
        <v>588</v>
      </c>
      <c r="C4590" s="203" t="s">
        <v>591</v>
      </c>
      <c r="D4590" s="202" t="s">
        <v>583</v>
      </c>
      <c r="E4590" s="202" t="s">
        <v>1584</v>
      </c>
      <c r="F4590" s="202" t="s">
        <v>475</v>
      </c>
      <c r="G4590" s="253">
        <v>1.8</v>
      </c>
      <c r="H4590" s="361" t="s">
        <v>488</v>
      </c>
      <c r="I4590" s="359" t="s">
        <v>1384</v>
      </c>
      <c r="J4590" s="359" t="s">
        <v>1380</v>
      </c>
      <c r="K4590" s="359" t="s">
        <v>8</v>
      </c>
      <c r="L4590" s="359" t="s">
        <v>1392</v>
      </c>
      <c r="M4590" s="370">
        <v>2003</v>
      </c>
      <c r="N4590" s="205">
        <v>39127</v>
      </c>
      <c r="O4590" s="203"/>
      <c r="P4590" t="str">
        <f t="shared" si="71"/>
        <v>Shingle Creek Chloride TMDL-Shingle Creek (County Ditch 13)-(07010206-506)-Chloride</v>
      </c>
    </row>
    <row r="4591" spans="1:16" ht="27.95" hidden="1" customHeight="1" x14ac:dyDescent="0.25">
      <c r="A4591" s="203" t="s">
        <v>2180</v>
      </c>
      <c r="B4591" s="202" t="s">
        <v>588</v>
      </c>
      <c r="C4591" s="203" t="s">
        <v>591</v>
      </c>
      <c r="D4591" s="202" t="s">
        <v>583</v>
      </c>
      <c r="E4591" s="202" t="s">
        <v>1584</v>
      </c>
      <c r="F4591" s="202" t="s">
        <v>475</v>
      </c>
      <c r="G4591" s="253">
        <v>0.3</v>
      </c>
      <c r="H4591" s="361" t="s">
        <v>488</v>
      </c>
      <c r="I4591" s="359" t="s">
        <v>1385</v>
      </c>
      <c r="J4591" s="359" t="s">
        <v>1380</v>
      </c>
      <c r="K4591" s="359" t="s">
        <v>8</v>
      </c>
      <c r="L4591" s="359" t="s">
        <v>1392</v>
      </c>
      <c r="M4591" s="370">
        <v>2003</v>
      </c>
      <c r="N4591" s="205">
        <v>39127</v>
      </c>
      <c r="O4591" s="203"/>
      <c r="P4591" t="str">
        <f t="shared" si="71"/>
        <v>Shingle Creek Chloride TMDL-Shingle Creek (County Ditch 13)-(07010206-506)-Chloride</v>
      </c>
    </row>
    <row r="4592" spans="1:16" ht="27.95" hidden="1" customHeight="1" x14ac:dyDescent="0.25">
      <c r="A4592" s="203" t="s">
        <v>2180</v>
      </c>
      <c r="B4592" s="202" t="s">
        <v>588</v>
      </c>
      <c r="C4592" s="203" t="s">
        <v>1403</v>
      </c>
      <c r="D4592" s="202" t="s">
        <v>1404</v>
      </c>
      <c r="E4592" s="202" t="s">
        <v>1405</v>
      </c>
      <c r="F4592" s="202" t="s">
        <v>475</v>
      </c>
      <c r="G4592" s="253">
        <v>154</v>
      </c>
      <c r="H4592" s="361" t="s">
        <v>1406</v>
      </c>
      <c r="I4592" s="359" t="s">
        <v>1407</v>
      </c>
      <c r="J4592" s="208">
        <v>0</v>
      </c>
      <c r="K4592" s="359" t="s">
        <v>22</v>
      </c>
      <c r="L4592" s="359" t="s">
        <v>1408</v>
      </c>
      <c r="M4592" s="368" t="s">
        <v>1407</v>
      </c>
      <c r="N4592" s="205">
        <v>42486</v>
      </c>
      <c r="O4592" s="203"/>
      <c r="P4592" t="str">
        <f t="shared" si="71"/>
        <v>South Metro Mississippi TSS TMDL-Mississippi River-(07040001-531)-TSS</v>
      </c>
    </row>
    <row r="4593" spans="1:16" ht="27.95" hidden="1" customHeight="1" x14ac:dyDescent="0.25">
      <c r="A4593" s="203" t="s">
        <v>2180</v>
      </c>
      <c r="B4593" s="202" t="s">
        <v>588</v>
      </c>
      <c r="C4593" s="203" t="s">
        <v>1397</v>
      </c>
      <c r="D4593" s="202" t="s">
        <v>583</v>
      </c>
      <c r="E4593" s="202" t="s">
        <v>1584</v>
      </c>
      <c r="F4593" s="202" t="s">
        <v>475</v>
      </c>
      <c r="G4593" s="253">
        <v>202</v>
      </c>
      <c r="H4593" s="361" t="s">
        <v>1400</v>
      </c>
      <c r="I4593" s="359" t="s">
        <v>1379</v>
      </c>
      <c r="J4593" s="358">
        <v>0.61</v>
      </c>
      <c r="K4593" s="359" t="s">
        <v>1391</v>
      </c>
      <c r="L4593" s="359" t="s">
        <v>1392</v>
      </c>
      <c r="M4593" s="368">
        <v>2010</v>
      </c>
      <c r="N4593" s="207" t="s">
        <v>1401</v>
      </c>
      <c r="O4593" s="203"/>
      <c r="P4593" t="str">
        <f t="shared" si="71"/>
        <v>Upper Mississippi River Bacteria TMDL-Shingle Creek (County Ditch 13)-(07010206-506)-E. coli</v>
      </c>
    </row>
    <row r="4594" spans="1:16" ht="27.95" hidden="1" customHeight="1" x14ac:dyDescent="0.25">
      <c r="A4594" s="203" t="s">
        <v>2180</v>
      </c>
      <c r="B4594" s="202" t="s">
        <v>588</v>
      </c>
      <c r="C4594" s="203" t="s">
        <v>1397</v>
      </c>
      <c r="D4594" s="202" t="s">
        <v>583</v>
      </c>
      <c r="E4594" s="202" t="s">
        <v>1584</v>
      </c>
      <c r="F4594" s="202" t="s">
        <v>475</v>
      </c>
      <c r="G4594" s="253">
        <v>68.400000000000006</v>
      </c>
      <c r="H4594" s="361" t="s">
        <v>1400</v>
      </c>
      <c r="I4594" s="359" t="s">
        <v>1382</v>
      </c>
      <c r="J4594" s="358">
        <v>0.43</v>
      </c>
      <c r="K4594" s="359" t="s">
        <v>1391</v>
      </c>
      <c r="L4594" s="359" t="s">
        <v>1392</v>
      </c>
      <c r="M4594" s="368">
        <v>2010</v>
      </c>
      <c r="N4594" s="207" t="s">
        <v>1401</v>
      </c>
      <c r="O4594" s="203"/>
      <c r="P4594" t="str">
        <f t="shared" si="71"/>
        <v>Upper Mississippi River Bacteria TMDL-Shingle Creek (County Ditch 13)-(07010206-506)-E. coli</v>
      </c>
    </row>
    <row r="4595" spans="1:16" ht="27.95" hidden="1" customHeight="1" x14ac:dyDescent="0.25">
      <c r="A4595" s="203" t="s">
        <v>2180</v>
      </c>
      <c r="B4595" s="202" t="s">
        <v>588</v>
      </c>
      <c r="C4595" s="203" t="s">
        <v>1397</v>
      </c>
      <c r="D4595" s="202" t="s">
        <v>583</v>
      </c>
      <c r="E4595" s="202" t="s">
        <v>1584</v>
      </c>
      <c r="F4595" s="202" t="s">
        <v>475</v>
      </c>
      <c r="G4595" s="253">
        <v>22.9</v>
      </c>
      <c r="H4595" s="361" t="s">
        <v>1400</v>
      </c>
      <c r="I4595" s="359" t="s">
        <v>1383</v>
      </c>
      <c r="J4595" s="358">
        <v>0.69</v>
      </c>
      <c r="K4595" s="359" t="s">
        <v>1391</v>
      </c>
      <c r="L4595" s="359" t="s">
        <v>1392</v>
      </c>
      <c r="M4595" s="368">
        <v>2010</v>
      </c>
      <c r="N4595" s="207" t="s">
        <v>1401</v>
      </c>
      <c r="O4595" s="203"/>
      <c r="P4595" t="str">
        <f t="shared" si="71"/>
        <v>Upper Mississippi River Bacteria TMDL-Shingle Creek (County Ditch 13)-(07010206-506)-E. coli</v>
      </c>
    </row>
    <row r="4596" spans="1:16" ht="27.95" hidden="1" customHeight="1" x14ac:dyDescent="0.25">
      <c r="A4596" s="203" t="s">
        <v>2180</v>
      </c>
      <c r="B4596" s="202" t="s">
        <v>588</v>
      </c>
      <c r="C4596" s="203" t="s">
        <v>1397</v>
      </c>
      <c r="D4596" s="202" t="s">
        <v>583</v>
      </c>
      <c r="E4596" s="202" t="s">
        <v>1584</v>
      </c>
      <c r="F4596" s="202" t="s">
        <v>475</v>
      </c>
      <c r="G4596" s="253">
        <v>8.19</v>
      </c>
      <c r="H4596" s="361" t="s">
        <v>1400</v>
      </c>
      <c r="I4596" s="359" t="s">
        <v>1384</v>
      </c>
      <c r="J4596" s="358">
        <v>0.13</v>
      </c>
      <c r="K4596" s="359" t="s">
        <v>1391</v>
      </c>
      <c r="L4596" s="359" t="s">
        <v>1392</v>
      </c>
      <c r="M4596" s="368">
        <v>2010</v>
      </c>
      <c r="N4596" s="207" t="s">
        <v>1401</v>
      </c>
      <c r="O4596" s="203"/>
      <c r="P4596" t="str">
        <f t="shared" si="71"/>
        <v>Upper Mississippi River Bacteria TMDL-Shingle Creek (County Ditch 13)-(07010206-506)-E. coli</v>
      </c>
    </row>
    <row r="4597" spans="1:16" ht="27.95" hidden="1" customHeight="1" x14ac:dyDescent="0.25">
      <c r="A4597" s="203" t="s">
        <v>2180</v>
      </c>
      <c r="B4597" s="202" t="s">
        <v>588</v>
      </c>
      <c r="C4597" s="203" t="s">
        <v>1397</v>
      </c>
      <c r="D4597" s="202" t="s">
        <v>583</v>
      </c>
      <c r="E4597" s="202" t="s">
        <v>1584</v>
      </c>
      <c r="F4597" s="202" t="s">
        <v>475</v>
      </c>
      <c r="G4597" s="253">
        <v>1.33</v>
      </c>
      <c r="H4597" s="361" t="s">
        <v>1400</v>
      </c>
      <c r="I4597" s="359" t="s">
        <v>1385</v>
      </c>
      <c r="J4597" s="358">
        <v>0.68</v>
      </c>
      <c r="K4597" s="359" t="s">
        <v>1391</v>
      </c>
      <c r="L4597" s="359" t="s">
        <v>1392</v>
      </c>
      <c r="M4597" s="368">
        <v>2010</v>
      </c>
      <c r="N4597" s="207" t="s">
        <v>1401</v>
      </c>
      <c r="O4597" s="203"/>
      <c r="P4597" t="str">
        <f t="shared" si="71"/>
        <v>Upper Mississippi River Bacteria TMDL-Shingle Creek (County Ditch 13)-(07010206-506)-E. coli</v>
      </c>
    </row>
    <row r="4598" spans="1:16" ht="27.95" hidden="1" customHeight="1" x14ac:dyDescent="0.25">
      <c r="A4598" s="203" t="s">
        <v>2181</v>
      </c>
      <c r="B4598" s="202" t="s">
        <v>2432</v>
      </c>
      <c r="C4598" s="203" t="s">
        <v>1387</v>
      </c>
      <c r="D4598" s="202" t="s">
        <v>1388</v>
      </c>
      <c r="E4598" s="202" t="s">
        <v>1389</v>
      </c>
      <c r="F4598" s="202" t="s">
        <v>505</v>
      </c>
      <c r="G4598" s="253">
        <v>15.2</v>
      </c>
      <c r="H4598" s="361" t="s">
        <v>1400</v>
      </c>
      <c r="I4598" s="359" t="s">
        <v>1379</v>
      </c>
      <c r="J4598" s="359" t="s">
        <v>1380</v>
      </c>
      <c r="K4598" s="359" t="s">
        <v>1391</v>
      </c>
      <c r="L4598" s="359" t="s">
        <v>1392</v>
      </c>
      <c r="M4598" s="368">
        <v>2005</v>
      </c>
      <c r="N4598" s="207" t="s">
        <v>1393</v>
      </c>
      <c r="O4598" s="203"/>
      <c r="P4598" t="str">
        <f t="shared" si="71"/>
        <v>North Fork Crow and Lower Crow Bacteria, Turbidity, and Low DO TMDL-Crow River-(07010204-502)-E. coli</v>
      </c>
    </row>
    <row r="4599" spans="1:16" ht="27.95" hidden="1" customHeight="1" x14ac:dyDescent="0.25">
      <c r="A4599" s="203" t="s">
        <v>2181</v>
      </c>
      <c r="B4599" s="202" t="s">
        <v>2432</v>
      </c>
      <c r="C4599" s="203" t="s">
        <v>1387</v>
      </c>
      <c r="D4599" s="202" t="s">
        <v>1388</v>
      </c>
      <c r="E4599" s="202" t="s">
        <v>1389</v>
      </c>
      <c r="F4599" s="202" t="s">
        <v>505</v>
      </c>
      <c r="G4599" s="253">
        <v>8.6999999999999993</v>
      </c>
      <c r="H4599" s="361" t="s">
        <v>1400</v>
      </c>
      <c r="I4599" s="359" t="s">
        <v>1382</v>
      </c>
      <c r="J4599" s="359" t="s">
        <v>1380</v>
      </c>
      <c r="K4599" s="359" t="s">
        <v>1391</v>
      </c>
      <c r="L4599" s="359" t="s">
        <v>1392</v>
      </c>
      <c r="M4599" s="368">
        <v>2005</v>
      </c>
      <c r="N4599" s="207" t="s">
        <v>1393</v>
      </c>
      <c r="O4599" s="203"/>
      <c r="P4599" t="str">
        <f t="shared" si="71"/>
        <v>North Fork Crow and Lower Crow Bacteria, Turbidity, and Low DO TMDL-Crow River-(07010204-502)-E. coli</v>
      </c>
    </row>
    <row r="4600" spans="1:16" ht="27.95" hidden="1" customHeight="1" x14ac:dyDescent="0.25">
      <c r="A4600" s="203" t="s">
        <v>2181</v>
      </c>
      <c r="B4600" s="202" t="s">
        <v>2432</v>
      </c>
      <c r="C4600" s="203" t="s">
        <v>1387</v>
      </c>
      <c r="D4600" s="202" t="s">
        <v>1388</v>
      </c>
      <c r="E4600" s="202" t="s">
        <v>1389</v>
      </c>
      <c r="F4600" s="202" t="s">
        <v>505</v>
      </c>
      <c r="G4600" s="253">
        <v>4.5</v>
      </c>
      <c r="H4600" s="361" t="s">
        <v>1400</v>
      </c>
      <c r="I4600" s="359" t="s">
        <v>1383</v>
      </c>
      <c r="J4600" s="359" t="s">
        <v>1380</v>
      </c>
      <c r="K4600" s="359" t="s">
        <v>1391</v>
      </c>
      <c r="L4600" s="359" t="s">
        <v>1392</v>
      </c>
      <c r="M4600" s="368">
        <v>2005</v>
      </c>
      <c r="N4600" s="207" t="s">
        <v>1393</v>
      </c>
      <c r="O4600" s="203"/>
      <c r="P4600" t="str">
        <f t="shared" si="71"/>
        <v>North Fork Crow and Lower Crow Bacteria, Turbidity, and Low DO TMDL-Crow River-(07010204-502)-E. coli</v>
      </c>
    </row>
    <row r="4601" spans="1:16" ht="27.95" hidden="1" customHeight="1" x14ac:dyDescent="0.25">
      <c r="A4601" s="203" t="s">
        <v>2181</v>
      </c>
      <c r="B4601" s="202" t="s">
        <v>2432</v>
      </c>
      <c r="C4601" s="203" t="s">
        <v>1387</v>
      </c>
      <c r="D4601" s="202" t="s">
        <v>1388</v>
      </c>
      <c r="E4601" s="202" t="s">
        <v>1389</v>
      </c>
      <c r="F4601" s="202" t="s">
        <v>505</v>
      </c>
      <c r="G4601" s="253">
        <v>1.4</v>
      </c>
      <c r="H4601" s="361" t="s">
        <v>1400</v>
      </c>
      <c r="I4601" s="359" t="s">
        <v>1384</v>
      </c>
      <c r="J4601" s="359" t="s">
        <v>1380</v>
      </c>
      <c r="K4601" s="359" t="s">
        <v>1391</v>
      </c>
      <c r="L4601" s="359" t="s">
        <v>1392</v>
      </c>
      <c r="M4601" s="368">
        <v>2005</v>
      </c>
      <c r="N4601" s="207" t="s">
        <v>1393</v>
      </c>
      <c r="O4601" s="203"/>
      <c r="P4601" t="str">
        <f t="shared" si="71"/>
        <v>North Fork Crow and Lower Crow Bacteria, Turbidity, and Low DO TMDL-Crow River-(07010204-502)-E. coli</v>
      </c>
    </row>
    <row r="4602" spans="1:16" ht="27.95" hidden="1" customHeight="1" x14ac:dyDescent="0.25">
      <c r="A4602" s="203" t="s">
        <v>2181</v>
      </c>
      <c r="B4602" s="202" t="s">
        <v>2432</v>
      </c>
      <c r="C4602" s="203" t="s">
        <v>1387</v>
      </c>
      <c r="D4602" s="202" t="s">
        <v>1388</v>
      </c>
      <c r="E4602" s="202" t="s">
        <v>1389</v>
      </c>
      <c r="F4602" s="202" t="s">
        <v>505</v>
      </c>
      <c r="G4602" s="253">
        <v>0.4</v>
      </c>
      <c r="H4602" s="361" t="s">
        <v>1400</v>
      </c>
      <c r="I4602" s="359" t="s">
        <v>1385</v>
      </c>
      <c r="J4602" s="359" t="s">
        <v>1380</v>
      </c>
      <c r="K4602" s="359" t="s">
        <v>1391</v>
      </c>
      <c r="L4602" s="359" t="s">
        <v>1392</v>
      </c>
      <c r="M4602" s="368">
        <v>2005</v>
      </c>
      <c r="N4602" s="207" t="s">
        <v>1393</v>
      </c>
      <c r="O4602" s="203"/>
      <c r="P4602" t="str">
        <f t="shared" si="71"/>
        <v>North Fork Crow and Lower Crow Bacteria, Turbidity, and Low DO TMDL-Crow River-(07010204-502)-E. coli</v>
      </c>
    </row>
    <row r="4603" spans="1:16" ht="27.95" hidden="1" customHeight="1" x14ac:dyDescent="0.25">
      <c r="A4603" s="203" t="s">
        <v>2181</v>
      </c>
      <c r="B4603" s="202" t="s">
        <v>2432</v>
      </c>
      <c r="C4603" s="203" t="s">
        <v>1387</v>
      </c>
      <c r="D4603" s="202" t="s">
        <v>1388</v>
      </c>
      <c r="E4603" s="202" t="s">
        <v>1389</v>
      </c>
      <c r="F4603" s="202" t="s">
        <v>505</v>
      </c>
      <c r="G4603" s="253">
        <v>3.4</v>
      </c>
      <c r="H4603" s="361" t="s">
        <v>488</v>
      </c>
      <c r="I4603" s="359" t="s">
        <v>1379</v>
      </c>
      <c r="J4603" s="359" t="s">
        <v>1380</v>
      </c>
      <c r="K4603" s="359" t="s">
        <v>22</v>
      </c>
      <c r="L4603" s="359" t="s">
        <v>1392</v>
      </c>
      <c r="M4603" s="368">
        <v>2004</v>
      </c>
      <c r="N4603" s="207" t="s">
        <v>1393</v>
      </c>
      <c r="O4603" s="203"/>
      <c r="P4603" t="str">
        <f t="shared" si="71"/>
        <v>North Fork Crow and Lower Crow Bacteria, Turbidity, and Low DO TMDL-Crow River-(07010204-502)-TSS</v>
      </c>
    </row>
    <row r="4604" spans="1:16" ht="27.95" hidden="1" customHeight="1" x14ac:dyDescent="0.25">
      <c r="A4604" s="203" t="s">
        <v>2181</v>
      </c>
      <c r="B4604" s="202" t="s">
        <v>2432</v>
      </c>
      <c r="C4604" s="203" t="s">
        <v>1387</v>
      </c>
      <c r="D4604" s="202" t="s">
        <v>1388</v>
      </c>
      <c r="E4604" s="202" t="s">
        <v>1389</v>
      </c>
      <c r="F4604" s="202" t="s">
        <v>505</v>
      </c>
      <c r="G4604" s="253">
        <v>1.1000000000000001</v>
      </c>
      <c r="H4604" s="361" t="s">
        <v>488</v>
      </c>
      <c r="I4604" s="359" t="s">
        <v>1382</v>
      </c>
      <c r="J4604" s="359" t="s">
        <v>1380</v>
      </c>
      <c r="K4604" s="359" t="s">
        <v>22</v>
      </c>
      <c r="L4604" s="359" t="s">
        <v>1392</v>
      </c>
      <c r="M4604" s="368">
        <v>2004</v>
      </c>
      <c r="N4604" s="207" t="s">
        <v>1393</v>
      </c>
      <c r="O4604" s="203"/>
      <c r="P4604" t="str">
        <f t="shared" si="71"/>
        <v>North Fork Crow and Lower Crow Bacteria, Turbidity, and Low DO TMDL-Crow River-(07010204-502)-TSS</v>
      </c>
    </row>
    <row r="4605" spans="1:16" ht="27.95" hidden="1" customHeight="1" x14ac:dyDescent="0.25">
      <c r="A4605" s="203" t="s">
        <v>2181</v>
      </c>
      <c r="B4605" s="202" t="s">
        <v>2432</v>
      </c>
      <c r="C4605" s="203" t="s">
        <v>1387</v>
      </c>
      <c r="D4605" s="202" t="s">
        <v>1388</v>
      </c>
      <c r="E4605" s="202" t="s">
        <v>1389</v>
      </c>
      <c r="F4605" s="202" t="s">
        <v>505</v>
      </c>
      <c r="G4605" s="253">
        <v>0.3</v>
      </c>
      <c r="H4605" s="361" t="s">
        <v>488</v>
      </c>
      <c r="I4605" s="359" t="s">
        <v>1383</v>
      </c>
      <c r="J4605" s="359" t="s">
        <v>1380</v>
      </c>
      <c r="K4605" s="359" t="s">
        <v>22</v>
      </c>
      <c r="L4605" s="359" t="s">
        <v>1392</v>
      </c>
      <c r="M4605" s="368">
        <v>2004</v>
      </c>
      <c r="N4605" s="207" t="s">
        <v>1393</v>
      </c>
      <c r="O4605" s="203"/>
      <c r="P4605" t="str">
        <f t="shared" si="71"/>
        <v>North Fork Crow and Lower Crow Bacteria, Turbidity, and Low DO TMDL-Crow River-(07010204-502)-TSS</v>
      </c>
    </row>
    <row r="4606" spans="1:16" ht="27.95" hidden="1" customHeight="1" x14ac:dyDescent="0.25">
      <c r="A4606" s="203" t="s">
        <v>2181</v>
      </c>
      <c r="B4606" s="202" t="s">
        <v>2432</v>
      </c>
      <c r="C4606" s="203" t="s">
        <v>1387</v>
      </c>
      <c r="D4606" s="202" t="s">
        <v>1388</v>
      </c>
      <c r="E4606" s="202" t="s">
        <v>1389</v>
      </c>
      <c r="F4606" s="202" t="s">
        <v>505</v>
      </c>
      <c r="G4606" s="253">
        <v>0.1</v>
      </c>
      <c r="H4606" s="361" t="s">
        <v>488</v>
      </c>
      <c r="I4606" s="359" t="s">
        <v>1384</v>
      </c>
      <c r="J4606" s="359" t="s">
        <v>1380</v>
      </c>
      <c r="K4606" s="359" t="s">
        <v>22</v>
      </c>
      <c r="L4606" s="359" t="s">
        <v>1392</v>
      </c>
      <c r="M4606" s="368">
        <v>2004</v>
      </c>
      <c r="N4606" s="207" t="s">
        <v>1393</v>
      </c>
      <c r="O4606" s="203"/>
      <c r="P4606" t="str">
        <f t="shared" si="71"/>
        <v>North Fork Crow and Lower Crow Bacteria, Turbidity, and Low DO TMDL-Crow River-(07010204-502)-TSS</v>
      </c>
    </row>
    <row r="4607" spans="1:16" ht="27.95" hidden="1" customHeight="1" x14ac:dyDescent="0.25">
      <c r="A4607" s="203" t="s">
        <v>2181</v>
      </c>
      <c r="B4607" s="202" t="s">
        <v>2432</v>
      </c>
      <c r="C4607" s="203" t="s">
        <v>1387</v>
      </c>
      <c r="D4607" s="202" t="s">
        <v>1388</v>
      </c>
      <c r="E4607" s="202" t="s">
        <v>1389</v>
      </c>
      <c r="F4607" s="202" t="s">
        <v>505</v>
      </c>
      <c r="G4607" s="253">
        <v>0.1</v>
      </c>
      <c r="H4607" s="361" t="s">
        <v>488</v>
      </c>
      <c r="I4607" s="359" t="s">
        <v>1385</v>
      </c>
      <c r="J4607" s="359" t="s">
        <v>1380</v>
      </c>
      <c r="K4607" s="359" t="s">
        <v>22</v>
      </c>
      <c r="L4607" s="359" t="s">
        <v>1392</v>
      </c>
      <c r="M4607" s="368">
        <v>2004</v>
      </c>
      <c r="N4607" s="207" t="s">
        <v>1393</v>
      </c>
      <c r="O4607" s="203"/>
      <c r="P4607" t="str">
        <f t="shared" si="71"/>
        <v>North Fork Crow and Lower Crow Bacteria, Turbidity, and Low DO TMDL-Crow River-(07010204-502)-TSS</v>
      </c>
    </row>
    <row r="4608" spans="1:16" ht="27.95" hidden="1" customHeight="1" x14ac:dyDescent="0.25">
      <c r="A4608" s="203" t="s">
        <v>2181</v>
      </c>
      <c r="B4608" s="202" t="s">
        <v>2432</v>
      </c>
      <c r="C4608" s="203" t="s">
        <v>1394</v>
      </c>
      <c r="D4608" s="202" t="s">
        <v>2182</v>
      </c>
      <c r="E4608" s="202" t="s">
        <v>2183</v>
      </c>
      <c r="F4608" s="202" t="s">
        <v>505</v>
      </c>
      <c r="G4608" s="253">
        <v>143</v>
      </c>
      <c r="H4608" s="361" t="s">
        <v>1433</v>
      </c>
      <c r="I4608" s="359" t="s">
        <v>1407</v>
      </c>
      <c r="J4608" s="358">
        <v>0.73860000000000003</v>
      </c>
      <c r="K4608" s="359" t="s">
        <v>1113</v>
      </c>
      <c r="L4608" s="359" t="s">
        <v>1408</v>
      </c>
      <c r="M4608" s="368">
        <v>2006</v>
      </c>
      <c r="N4608" s="205">
        <v>42102</v>
      </c>
      <c r="O4608" s="203"/>
      <c r="P4608" t="str">
        <f t="shared" si="71"/>
        <v>North Fork Crow River WRAPS 2007-Foster-(86-0001-00)-TP</v>
      </c>
    </row>
    <row r="4609" spans="1:16" ht="27.95" hidden="1" customHeight="1" x14ac:dyDescent="0.25">
      <c r="A4609" s="203" t="s">
        <v>2181</v>
      </c>
      <c r="B4609" s="202" t="s">
        <v>2432</v>
      </c>
      <c r="C4609" s="203" t="s">
        <v>1394</v>
      </c>
      <c r="D4609" s="202" t="s">
        <v>2182</v>
      </c>
      <c r="E4609" s="202" t="s">
        <v>2183</v>
      </c>
      <c r="F4609" s="202" t="s">
        <v>505</v>
      </c>
      <c r="G4609" s="253">
        <v>0.4</v>
      </c>
      <c r="H4609" s="361" t="s">
        <v>1414</v>
      </c>
      <c r="I4609" s="359" t="s">
        <v>1407</v>
      </c>
      <c r="J4609" s="358">
        <v>0.73860000000000003</v>
      </c>
      <c r="K4609" s="359" t="s">
        <v>1113</v>
      </c>
      <c r="L4609" s="359" t="s">
        <v>1392</v>
      </c>
      <c r="M4609" s="368">
        <v>2006</v>
      </c>
      <c r="N4609" s="205">
        <v>42102</v>
      </c>
      <c r="O4609" s="203"/>
      <c r="P4609" t="str">
        <f t="shared" si="71"/>
        <v>North Fork Crow River WRAPS 2007-Foster-(86-0001-00)-TP</v>
      </c>
    </row>
    <row r="4610" spans="1:16" ht="27.95" hidden="1" customHeight="1" x14ac:dyDescent="0.25">
      <c r="A4610" s="203" t="s">
        <v>2181</v>
      </c>
      <c r="B4610" s="202" t="s">
        <v>2432</v>
      </c>
      <c r="C4610" s="203" t="s">
        <v>1394</v>
      </c>
      <c r="D4610" s="202" t="s">
        <v>1395</v>
      </c>
      <c r="E4610" s="202" t="s">
        <v>1396</v>
      </c>
      <c r="F4610" s="202" t="s">
        <v>505</v>
      </c>
      <c r="G4610" s="253">
        <v>1.9</v>
      </c>
      <c r="H4610" s="361" t="s">
        <v>1400</v>
      </c>
      <c r="I4610" s="359" t="s">
        <v>1379</v>
      </c>
      <c r="J4610" s="358">
        <v>0.01</v>
      </c>
      <c r="K4610" s="359" t="s">
        <v>1391</v>
      </c>
      <c r="L4610" s="359" t="s">
        <v>1392</v>
      </c>
      <c r="M4610" s="368">
        <v>2008</v>
      </c>
      <c r="N4610" s="205">
        <v>42102</v>
      </c>
      <c r="O4610" s="203"/>
      <c r="P4610" t="str">
        <f t="shared" si="71"/>
        <v>North Fork Crow River WRAPS 2007-Unnamed creek (Regal Creek)-(07010204-542)-E. coli</v>
      </c>
    </row>
    <row r="4611" spans="1:16" ht="27.95" hidden="1" customHeight="1" x14ac:dyDescent="0.25">
      <c r="A4611" s="203" t="s">
        <v>2181</v>
      </c>
      <c r="B4611" s="202" t="s">
        <v>2432</v>
      </c>
      <c r="C4611" s="203" t="s">
        <v>1394</v>
      </c>
      <c r="D4611" s="202" t="s">
        <v>1395</v>
      </c>
      <c r="E4611" s="202" t="s">
        <v>1396</v>
      </c>
      <c r="F4611" s="202" t="s">
        <v>505</v>
      </c>
      <c r="G4611" s="253">
        <v>0.7</v>
      </c>
      <c r="H4611" s="361" t="s">
        <v>1400</v>
      </c>
      <c r="I4611" s="359" t="s">
        <v>1382</v>
      </c>
      <c r="J4611" s="358">
        <v>0</v>
      </c>
      <c r="K4611" s="359" t="s">
        <v>1391</v>
      </c>
      <c r="L4611" s="359" t="s">
        <v>1392</v>
      </c>
      <c r="M4611" s="368">
        <v>2008</v>
      </c>
      <c r="N4611" s="205">
        <v>42102</v>
      </c>
      <c r="O4611" s="203"/>
      <c r="P4611" t="str">
        <f t="shared" ref="P4611:P4674" si="72">CONCATENATE(C4611, "-", E4611, "-","(", D4611,")", "-",K4611)</f>
        <v>North Fork Crow River WRAPS 2007-Unnamed creek (Regal Creek)-(07010204-542)-E. coli</v>
      </c>
    </row>
    <row r="4612" spans="1:16" ht="27.95" hidden="1" customHeight="1" x14ac:dyDescent="0.25">
      <c r="A4612" s="203" t="s">
        <v>2181</v>
      </c>
      <c r="B4612" s="202" t="s">
        <v>2432</v>
      </c>
      <c r="C4612" s="203" t="s">
        <v>1394</v>
      </c>
      <c r="D4612" s="202" t="s">
        <v>1395</v>
      </c>
      <c r="E4612" s="202" t="s">
        <v>1396</v>
      </c>
      <c r="F4612" s="202" t="s">
        <v>505</v>
      </c>
      <c r="G4612" s="253">
        <v>0.2</v>
      </c>
      <c r="H4612" s="361" t="s">
        <v>1400</v>
      </c>
      <c r="I4612" s="359" t="s">
        <v>1383</v>
      </c>
      <c r="J4612" s="358">
        <v>0.46</v>
      </c>
      <c r="K4612" s="359" t="s">
        <v>1391</v>
      </c>
      <c r="L4612" s="359" t="s">
        <v>1392</v>
      </c>
      <c r="M4612" s="368">
        <v>2008</v>
      </c>
      <c r="N4612" s="205">
        <v>42102</v>
      </c>
      <c r="O4612" s="203"/>
      <c r="P4612" t="str">
        <f t="shared" si="72"/>
        <v>North Fork Crow River WRAPS 2007-Unnamed creek (Regal Creek)-(07010204-542)-E. coli</v>
      </c>
    </row>
    <row r="4613" spans="1:16" ht="27.95" hidden="1" customHeight="1" x14ac:dyDescent="0.25">
      <c r="A4613" s="203" t="s">
        <v>2181</v>
      </c>
      <c r="B4613" s="202" t="s">
        <v>2432</v>
      </c>
      <c r="C4613" s="203" t="s">
        <v>1394</v>
      </c>
      <c r="D4613" s="202" t="s">
        <v>1395</v>
      </c>
      <c r="E4613" s="202" t="s">
        <v>1396</v>
      </c>
      <c r="F4613" s="202" t="s">
        <v>505</v>
      </c>
      <c r="G4613" s="253">
        <v>0.1</v>
      </c>
      <c r="H4613" s="361" t="s">
        <v>1400</v>
      </c>
      <c r="I4613" s="359" t="s">
        <v>1384</v>
      </c>
      <c r="J4613" s="358">
        <v>0.83</v>
      </c>
      <c r="K4613" s="359" t="s">
        <v>1391</v>
      </c>
      <c r="L4613" s="359" t="s">
        <v>1392</v>
      </c>
      <c r="M4613" s="368">
        <v>2008</v>
      </c>
      <c r="N4613" s="205">
        <v>42102</v>
      </c>
      <c r="O4613" s="203"/>
      <c r="P4613" t="str">
        <f t="shared" si="72"/>
        <v>North Fork Crow River WRAPS 2007-Unnamed creek (Regal Creek)-(07010204-542)-E. coli</v>
      </c>
    </row>
    <row r="4614" spans="1:16" ht="27.95" hidden="1" customHeight="1" x14ac:dyDescent="0.25">
      <c r="A4614" s="203" t="s">
        <v>2181</v>
      </c>
      <c r="B4614" s="202" t="s">
        <v>2432</v>
      </c>
      <c r="C4614" s="203" t="s">
        <v>1394</v>
      </c>
      <c r="D4614" s="202" t="s">
        <v>1395</v>
      </c>
      <c r="E4614" s="202" t="s">
        <v>1396</v>
      </c>
      <c r="F4614" s="202" t="s">
        <v>505</v>
      </c>
      <c r="G4614" s="253">
        <v>0.1</v>
      </c>
      <c r="H4614" s="361" t="s">
        <v>1400</v>
      </c>
      <c r="I4614" s="359" t="s">
        <v>1385</v>
      </c>
      <c r="J4614" s="358">
        <v>0.81</v>
      </c>
      <c r="K4614" s="359" t="s">
        <v>1391</v>
      </c>
      <c r="L4614" s="359" t="s">
        <v>1392</v>
      </c>
      <c r="M4614" s="368">
        <v>2008</v>
      </c>
      <c r="N4614" s="205">
        <v>42102</v>
      </c>
      <c r="O4614" s="203"/>
      <c r="P4614" t="str">
        <f t="shared" si="72"/>
        <v>North Fork Crow River WRAPS 2007-Unnamed creek (Regal Creek)-(07010204-542)-E. coli</v>
      </c>
    </row>
    <row r="4615" spans="1:16" ht="27.95" hidden="1" customHeight="1" x14ac:dyDescent="0.25">
      <c r="A4615" s="203" t="s">
        <v>2181</v>
      </c>
      <c r="B4615" s="202" t="s">
        <v>2432</v>
      </c>
      <c r="C4615" s="203" t="s">
        <v>1403</v>
      </c>
      <c r="D4615" s="202" t="s">
        <v>1404</v>
      </c>
      <c r="E4615" s="202" t="s">
        <v>1405</v>
      </c>
      <c r="F4615" s="202" t="s">
        <v>475</v>
      </c>
      <c r="G4615" s="253">
        <v>154</v>
      </c>
      <c r="H4615" s="361" t="s">
        <v>1406</v>
      </c>
      <c r="I4615" s="359" t="s">
        <v>1407</v>
      </c>
      <c r="J4615" s="359" t="s">
        <v>1380</v>
      </c>
      <c r="K4615" s="359" t="s">
        <v>22</v>
      </c>
      <c r="L4615" s="359" t="s">
        <v>1408</v>
      </c>
      <c r="M4615" s="368" t="s">
        <v>1407</v>
      </c>
      <c r="N4615" s="205">
        <v>42486</v>
      </c>
      <c r="O4615" s="203"/>
      <c r="P4615" t="str">
        <f t="shared" si="72"/>
        <v>South Metro Mississippi TSS TMDL-Mississippi River-(07040001-531)-TSS</v>
      </c>
    </row>
    <row r="4616" spans="1:16" ht="27.95" hidden="1" customHeight="1" x14ac:dyDescent="0.25">
      <c r="A4616" s="203" t="s">
        <v>2181</v>
      </c>
      <c r="B4616" s="202" t="s">
        <v>2432</v>
      </c>
      <c r="C4616" s="203" t="s">
        <v>1397</v>
      </c>
      <c r="D4616" s="202" t="s">
        <v>1398</v>
      </c>
      <c r="E4616" s="202" t="s">
        <v>1399</v>
      </c>
      <c r="F4616" s="202" t="s">
        <v>475</v>
      </c>
      <c r="G4616" s="253">
        <v>11.2</v>
      </c>
      <c r="H4616" s="361" t="s">
        <v>1400</v>
      </c>
      <c r="I4616" s="359" t="s">
        <v>1379</v>
      </c>
      <c r="J4616" s="358">
        <v>0.66</v>
      </c>
      <c r="K4616" s="359" t="s">
        <v>1391</v>
      </c>
      <c r="L4616" s="359" t="s">
        <v>1392</v>
      </c>
      <c r="M4616" s="368">
        <v>2010</v>
      </c>
      <c r="N4616" s="207" t="s">
        <v>1401</v>
      </c>
      <c r="O4616" s="203"/>
      <c r="P4616" t="str">
        <f t="shared" si="72"/>
        <v>Upper Mississippi River Bacteria TMDL-Unnamed creek-(07010203-528)-E. coli</v>
      </c>
    </row>
    <row r="4617" spans="1:16" ht="27.95" hidden="1" customHeight="1" x14ac:dyDescent="0.25">
      <c r="A4617" s="203" t="s">
        <v>2181</v>
      </c>
      <c r="B4617" s="202" t="s">
        <v>2432</v>
      </c>
      <c r="C4617" s="203" t="s">
        <v>1397</v>
      </c>
      <c r="D4617" s="202" t="s">
        <v>1398</v>
      </c>
      <c r="E4617" s="202" t="s">
        <v>1399</v>
      </c>
      <c r="F4617" s="202" t="s">
        <v>475</v>
      </c>
      <c r="G4617" s="253">
        <v>3.91</v>
      </c>
      <c r="H4617" s="361" t="s">
        <v>1400</v>
      </c>
      <c r="I4617" s="359" t="s">
        <v>1382</v>
      </c>
      <c r="J4617" s="358">
        <v>0.54</v>
      </c>
      <c r="K4617" s="359" t="s">
        <v>1391</v>
      </c>
      <c r="L4617" s="359" t="s">
        <v>1392</v>
      </c>
      <c r="M4617" s="368">
        <v>2010</v>
      </c>
      <c r="N4617" s="207" t="s">
        <v>1401</v>
      </c>
      <c r="O4617" s="203"/>
      <c r="P4617" t="str">
        <f t="shared" si="72"/>
        <v>Upper Mississippi River Bacteria TMDL-Unnamed creek-(07010203-528)-E. coli</v>
      </c>
    </row>
    <row r="4618" spans="1:16" ht="27.95" hidden="1" customHeight="1" x14ac:dyDescent="0.25">
      <c r="A4618" s="203" t="s">
        <v>2181</v>
      </c>
      <c r="B4618" s="202" t="s">
        <v>2432</v>
      </c>
      <c r="C4618" s="203" t="s">
        <v>1397</v>
      </c>
      <c r="D4618" s="202" t="s">
        <v>1398</v>
      </c>
      <c r="E4618" s="202" t="s">
        <v>1399</v>
      </c>
      <c r="F4618" s="202" t="s">
        <v>475</v>
      </c>
      <c r="G4618" s="253">
        <v>1.1000000000000001</v>
      </c>
      <c r="H4618" s="361" t="s">
        <v>1400</v>
      </c>
      <c r="I4618" s="359" t="s">
        <v>1383</v>
      </c>
      <c r="J4618" s="358">
        <v>0.64</v>
      </c>
      <c r="K4618" s="359" t="s">
        <v>1391</v>
      </c>
      <c r="L4618" s="359" t="s">
        <v>1392</v>
      </c>
      <c r="M4618" s="368">
        <v>2010</v>
      </c>
      <c r="N4618" s="207" t="s">
        <v>1401</v>
      </c>
      <c r="O4618" s="203"/>
      <c r="P4618" t="str">
        <f t="shared" si="72"/>
        <v>Upper Mississippi River Bacteria TMDL-Unnamed creek-(07010203-528)-E. coli</v>
      </c>
    </row>
    <row r="4619" spans="1:16" ht="27.95" hidden="1" customHeight="1" x14ac:dyDescent="0.25">
      <c r="A4619" s="203" t="s">
        <v>2181</v>
      </c>
      <c r="B4619" s="202" t="s">
        <v>2432</v>
      </c>
      <c r="C4619" s="203" t="s">
        <v>1397</v>
      </c>
      <c r="D4619" s="202" t="s">
        <v>1398</v>
      </c>
      <c r="E4619" s="202" t="s">
        <v>1399</v>
      </c>
      <c r="F4619" s="202" t="s">
        <v>475</v>
      </c>
      <c r="G4619" s="253">
        <v>0.161</v>
      </c>
      <c r="H4619" s="361" t="s">
        <v>1400</v>
      </c>
      <c r="I4619" s="359" t="s">
        <v>1384</v>
      </c>
      <c r="J4619" s="359" t="s">
        <v>1402</v>
      </c>
      <c r="K4619" s="359" t="s">
        <v>1391</v>
      </c>
      <c r="L4619" s="359" t="s">
        <v>1392</v>
      </c>
      <c r="M4619" s="368">
        <v>2010</v>
      </c>
      <c r="N4619" s="207" t="s">
        <v>1401</v>
      </c>
      <c r="O4619" s="203"/>
      <c r="P4619" t="str">
        <f t="shared" si="72"/>
        <v>Upper Mississippi River Bacteria TMDL-Unnamed creek-(07010203-528)-E. coli</v>
      </c>
    </row>
    <row r="4620" spans="1:16" ht="27.95" hidden="1" customHeight="1" x14ac:dyDescent="0.25">
      <c r="A4620" s="203" t="s">
        <v>2181</v>
      </c>
      <c r="B4620" s="202" t="s">
        <v>2432</v>
      </c>
      <c r="C4620" s="203" t="s">
        <v>1397</v>
      </c>
      <c r="D4620" s="202" t="s">
        <v>1398</v>
      </c>
      <c r="E4620" s="202" t="s">
        <v>1399</v>
      </c>
      <c r="F4620" s="202" t="s">
        <v>475</v>
      </c>
      <c r="G4620" s="253" t="s">
        <v>515</v>
      </c>
      <c r="H4620" s="361" t="s">
        <v>1400</v>
      </c>
      <c r="I4620" s="359" t="s">
        <v>1385</v>
      </c>
      <c r="J4620" s="359" t="s">
        <v>1402</v>
      </c>
      <c r="K4620" s="359" t="s">
        <v>1391</v>
      </c>
      <c r="L4620" s="359" t="s">
        <v>1392</v>
      </c>
      <c r="M4620" s="368">
        <v>2010</v>
      </c>
      <c r="N4620" s="207" t="s">
        <v>1401</v>
      </c>
      <c r="O4620" s="203"/>
      <c r="P4620" t="str">
        <f t="shared" si="72"/>
        <v>Upper Mississippi River Bacteria TMDL-Unnamed creek-(07010203-528)-E. coli</v>
      </c>
    </row>
    <row r="4621" spans="1:16" ht="27.95" hidden="1" customHeight="1" x14ac:dyDescent="0.25">
      <c r="A4621" s="203" t="s">
        <v>2184</v>
      </c>
      <c r="B4621" s="202" t="s">
        <v>540</v>
      </c>
      <c r="C4621" s="203" t="s">
        <v>1833</v>
      </c>
      <c r="D4621" s="202" t="s">
        <v>1834</v>
      </c>
      <c r="E4621" s="202" t="s">
        <v>1835</v>
      </c>
      <c r="F4621" s="202" t="s">
        <v>505</v>
      </c>
      <c r="G4621" s="253">
        <v>1.1299999999999999</v>
      </c>
      <c r="H4621" s="361" t="s">
        <v>527</v>
      </c>
      <c r="I4621" s="359" t="s">
        <v>1407</v>
      </c>
      <c r="J4621" s="359" t="s">
        <v>1380</v>
      </c>
      <c r="K4621" s="361" t="s">
        <v>1113</v>
      </c>
      <c r="L4621" s="359" t="s">
        <v>1392</v>
      </c>
      <c r="M4621" s="368">
        <v>2003</v>
      </c>
      <c r="N4621" s="205">
        <v>42782</v>
      </c>
      <c r="O4621" s="203"/>
      <c r="P4621" t="str">
        <f t="shared" si="72"/>
        <v>Cannon River WRAPS 2011-Byllesby-(19-0006-00)-TP</v>
      </c>
    </row>
    <row r="4622" spans="1:16" ht="27.95" hidden="1" customHeight="1" x14ac:dyDescent="0.25">
      <c r="A4622" s="203" t="s">
        <v>2184</v>
      </c>
      <c r="B4622" s="202" t="s">
        <v>540</v>
      </c>
      <c r="C4622" s="203" t="s">
        <v>1833</v>
      </c>
      <c r="D4622" s="202" t="s">
        <v>1834</v>
      </c>
      <c r="E4622" s="202" t="s">
        <v>1835</v>
      </c>
      <c r="F4622" s="202" t="s">
        <v>505</v>
      </c>
      <c r="G4622" s="253">
        <v>2.2400000000000002</v>
      </c>
      <c r="H4622" s="361" t="s">
        <v>527</v>
      </c>
      <c r="I4622" s="359" t="s">
        <v>1407</v>
      </c>
      <c r="J4622" s="359" t="s">
        <v>1380</v>
      </c>
      <c r="K4622" s="361" t="s">
        <v>1113</v>
      </c>
      <c r="L4622" s="359" t="s">
        <v>1392</v>
      </c>
      <c r="M4622" s="368">
        <v>2003</v>
      </c>
      <c r="N4622" s="205">
        <v>42782</v>
      </c>
      <c r="O4622" s="203"/>
      <c r="P4622" t="str">
        <f t="shared" si="72"/>
        <v>Cannon River WRAPS 2011-Byllesby-(19-0006-00)-TP</v>
      </c>
    </row>
    <row r="4623" spans="1:16" ht="27.95" hidden="1" customHeight="1" x14ac:dyDescent="0.25">
      <c r="A4623" s="203" t="s">
        <v>2184</v>
      </c>
      <c r="B4623" s="202" t="s">
        <v>540</v>
      </c>
      <c r="C4623" s="203" t="s">
        <v>1833</v>
      </c>
      <c r="D4623" s="202" t="s">
        <v>1834</v>
      </c>
      <c r="E4623" s="202" t="s">
        <v>1835</v>
      </c>
      <c r="F4623" s="202" t="s">
        <v>505</v>
      </c>
      <c r="G4623" s="253">
        <v>338.23</v>
      </c>
      <c r="H4623" s="361" t="s">
        <v>1456</v>
      </c>
      <c r="I4623" s="359" t="s">
        <v>1407</v>
      </c>
      <c r="J4623" s="359" t="s">
        <v>1380</v>
      </c>
      <c r="K4623" s="361" t="s">
        <v>1113</v>
      </c>
      <c r="L4623" s="359" t="s">
        <v>1408</v>
      </c>
      <c r="M4623" s="368">
        <v>2003</v>
      </c>
      <c r="N4623" s="205">
        <v>42782</v>
      </c>
      <c r="O4623" s="203"/>
      <c r="P4623" t="str">
        <f t="shared" si="72"/>
        <v>Cannon River WRAPS 2011-Byllesby-(19-0006-00)-TP</v>
      </c>
    </row>
    <row r="4624" spans="1:16" ht="27.95" hidden="1" customHeight="1" x14ac:dyDescent="0.25">
      <c r="A4624" s="203" t="s">
        <v>2184</v>
      </c>
      <c r="B4624" s="202" t="s">
        <v>540</v>
      </c>
      <c r="C4624" s="203" t="s">
        <v>1833</v>
      </c>
      <c r="D4624" s="202" t="s">
        <v>1836</v>
      </c>
      <c r="E4624" s="202" t="s">
        <v>1837</v>
      </c>
      <c r="F4624" s="202" t="s">
        <v>505</v>
      </c>
      <c r="G4624" s="253">
        <v>86.48</v>
      </c>
      <c r="H4624" s="361" t="s">
        <v>1400</v>
      </c>
      <c r="I4624" s="359" t="s">
        <v>1379</v>
      </c>
      <c r="J4624" s="359" t="s">
        <v>1380</v>
      </c>
      <c r="K4624" s="361" t="s">
        <v>1391</v>
      </c>
      <c r="L4624" s="359" t="s">
        <v>1392</v>
      </c>
      <c r="M4624" s="368">
        <v>2010</v>
      </c>
      <c r="N4624" s="205">
        <v>42782</v>
      </c>
      <c r="O4624" s="203"/>
      <c r="P4624" t="str">
        <f t="shared" si="72"/>
        <v>Cannon River WRAPS 2011-Cannon River-(07040002-501)-E. coli</v>
      </c>
    </row>
    <row r="4625" spans="1:16" ht="27.95" hidden="1" customHeight="1" x14ac:dyDescent="0.25">
      <c r="A4625" s="203" t="s">
        <v>2184</v>
      </c>
      <c r="B4625" s="202" t="s">
        <v>540</v>
      </c>
      <c r="C4625" s="203" t="s">
        <v>1833</v>
      </c>
      <c r="D4625" s="202" t="s">
        <v>1836</v>
      </c>
      <c r="E4625" s="202" t="s">
        <v>1837</v>
      </c>
      <c r="F4625" s="202" t="s">
        <v>505</v>
      </c>
      <c r="G4625" s="253">
        <v>26.91</v>
      </c>
      <c r="H4625" s="361" t="s">
        <v>1400</v>
      </c>
      <c r="I4625" s="359" t="s">
        <v>1382</v>
      </c>
      <c r="J4625" s="359" t="s">
        <v>1380</v>
      </c>
      <c r="K4625" s="361" t="s">
        <v>1391</v>
      </c>
      <c r="L4625" s="359" t="s">
        <v>1392</v>
      </c>
      <c r="M4625" s="368">
        <v>2010</v>
      </c>
      <c r="N4625" s="205">
        <v>42782</v>
      </c>
      <c r="O4625" s="203"/>
      <c r="P4625" t="str">
        <f t="shared" si="72"/>
        <v>Cannon River WRAPS 2011-Cannon River-(07040002-501)-E. coli</v>
      </c>
    </row>
    <row r="4626" spans="1:16" ht="27.95" hidden="1" customHeight="1" x14ac:dyDescent="0.25">
      <c r="A4626" s="203" t="s">
        <v>2184</v>
      </c>
      <c r="B4626" s="202" t="s">
        <v>540</v>
      </c>
      <c r="C4626" s="203" t="s">
        <v>1833</v>
      </c>
      <c r="D4626" s="202" t="s">
        <v>1836</v>
      </c>
      <c r="E4626" s="202" t="s">
        <v>1837</v>
      </c>
      <c r="F4626" s="202" t="s">
        <v>505</v>
      </c>
      <c r="G4626" s="253">
        <v>14.87</v>
      </c>
      <c r="H4626" s="361" t="s">
        <v>1400</v>
      </c>
      <c r="I4626" s="359" t="s">
        <v>1383</v>
      </c>
      <c r="J4626" s="359" t="s">
        <v>1380</v>
      </c>
      <c r="K4626" s="361" t="s">
        <v>1391</v>
      </c>
      <c r="L4626" s="359" t="s">
        <v>1392</v>
      </c>
      <c r="M4626" s="368">
        <v>2010</v>
      </c>
      <c r="N4626" s="205">
        <v>42782</v>
      </c>
      <c r="O4626" s="203"/>
      <c r="P4626" t="str">
        <f t="shared" si="72"/>
        <v>Cannon River WRAPS 2011-Cannon River-(07040002-501)-E. coli</v>
      </c>
    </row>
    <row r="4627" spans="1:16" ht="27.95" hidden="1" customHeight="1" x14ac:dyDescent="0.25">
      <c r="A4627" s="203" t="s">
        <v>2184</v>
      </c>
      <c r="B4627" s="202" t="s">
        <v>540</v>
      </c>
      <c r="C4627" s="203" t="s">
        <v>1833</v>
      </c>
      <c r="D4627" s="202" t="s">
        <v>1836</v>
      </c>
      <c r="E4627" s="202" t="s">
        <v>1837</v>
      </c>
      <c r="F4627" s="202" t="s">
        <v>505</v>
      </c>
      <c r="G4627" s="253">
        <v>8.67</v>
      </c>
      <c r="H4627" s="361" t="s">
        <v>1400</v>
      </c>
      <c r="I4627" s="359" t="s">
        <v>1384</v>
      </c>
      <c r="J4627" s="359" t="s">
        <v>1380</v>
      </c>
      <c r="K4627" s="361" t="s">
        <v>1391</v>
      </c>
      <c r="L4627" s="359" t="s">
        <v>1392</v>
      </c>
      <c r="M4627" s="368">
        <v>2010</v>
      </c>
      <c r="N4627" s="205">
        <v>42782</v>
      </c>
      <c r="O4627" s="203"/>
      <c r="P4627" t="str">
        <f t="shared" si="72"/>
        <v>Cannon River WRAPS 2011-Cannon River-(07040002-501)-E. coli</v>
      </c>
    </row>
    <row r="4628" spans="1:16" ht="27.95" hidden="1" customHeight="1" x14ac:dyDescent="0.25">
      <c r="A4628" s="203" t="s">
        <v>2184</v>
      </c>
      <c r="B4628" s="202" t="s">
        <v>540</v>
      </c>
      <c r="C4628" s="203" t="s">
        <v>1833</v>
      </c>
      <c r="D4628" s="202" t="s">
        <v>1836</v>
      </c>
      <c r="E4628" s="202" t="s">
        <v>1837</v>
      </c>
      <c r="F4628" s="202" t="s">
        <v>505</v>
      </c>
      <c r="G4628" s="253">
        <v>4.72</v>
      </c>
      <c r="H4628" s="361" t="s">
        <v>1400</v>
      </c>
      <c r="I4628" s="359" t="s">
        <v>1385</v>
      </c>
      <c r="J4628" s="359" t="s">
        <v>1380</v>
      </c>
      <c r="K4628" s="361" t="s">
        <v>1391</v>
      </c>
      <c r="L4628" s="359" t="s">
        <v>1392</v>
      </c>
      <c r="M4628" s="368">
        <v>2010</v>
      </c>
      <c r="N4628" s="205">
        <v>42782</v>
      </c>
      <c r="O4628" s="203"/>
      <c r="P4628" t="str">
        <f t="shared" si="72"/>
        <v>Cannon River WRAPS 2011-Cannon River-(07040002-501)-E. coli</v>
      </c>
    </row>
    <row r="4629" spans="1:16" ht="27.95" hidden="1" customHeight="1" x14ac:dyDescent="0.25">
      <c r="A4629" s="203" t="s">
        <v>2184</v>
      </c>
      <c r="B4629" s="202" t="s">
        <v>540</v>
      </c>
      <c r="C4629" s="203" t="s">
        <v>1833</v>
      </c>
      <c r="D4629" s="202" t="s">
        <v>546</v>
      </c>
      <c r="E4629" s="202" t="s">
        <v>1840</v>
      </c>
      <c r="F4629" s="202" t="s">
        <v>505</v>
      </c>
      <c r="G4629" s="253">
        <v>4.93</v>
      </c>
      <c r="H4629" s="361" t="s">
        <v>488</v>
      </c>
      <c r="I4629" s="359" t="s">
        <v>1379</v>
      </c>
      <c r="J4629" s="359" t="s">
        <v>1380</v>
      </c>
      <c r="K4629" s="361" t="s">
        <v>22</v>
      </c>
      <c r="L4629" s="359" t="s">
        <v>1392</v>
      </c>
      <c r="M4629" s="368">
        <v>2012</v>
      </c>
      <c r="N4629" s="205">
        <v>42782</v>
      </c>
      <c r="O4629" s="203"/>
      <c r="P4629" t="str">
        <f t="shared" si="72"/>
        <v>Cannon River WRAPS 2011-Straight River-(07040002-503)-TSS</v>
      </c>
    </row>
    <row r="4630" spans="1:16" ht="27.95" hidden="1" customHeight="1" x14ac:dyDescent="0.25">
      <c r="A4630" s="203" t="s">
        <v>2184</v>
      </c>
      <c r="B4630" s="202" t="s">
        <v>540</v>
      </c>
      <c r="C4630" s="203" t="s">
        <v>1833</v>
      </c>
      <c r="D4630" s="202" t="s">
        <v>546</v>
      </c>
      <c r="E4630" s="202" t="s">
        <v>1840</v>
      </c>
      <c r="F4630" s="202" t="s">
        <v>505</v>
      </c>
      <c r="G4630" s="253">
        <v>1.37</v>
      </c>
      <c r="H4630" s="361" t="s">
        <v>488</v>
      </c>
      <c r="I4630" s="359" t="s">
        <v>1382</v>
      </c>
      <c r="J4630" s="359" t="s">
        <v>1380</v>
      </c>
      <c r="K4630" s="361" t="s">
        <v>22</v>
      </c>
      <c r="L4630" s="359" t="s">
        <v>1392</v>
      </c>
      <c r="M4630" s="368">
        <v>2012</v>
      </c>
      <c r="N4630" s="205">
        <v>42782</v>
      </c>
      <c r="O4630" s="203"/>
      <c r="P4630" t="str">
        <f t="shared" si="72"/>
        <v>Cannon River WRAPS 2011-Straight River-(07040002-503)-TSS</v>
      </c>
    </row>
    <row r="4631" spans="1:16" ht="27.95" hidden="1" customHeight="1" x14ac:dyDescent="0.25">
      <c r="A4631" s="203" t="s">
        <v>2184</v>
      </c>
      <c r="B4631" s="202" t="s">
        <v>540</v>
      </c>
      <c r="C4631" s="203" t="s">
        <v>1833</v>
      </c>
      <c r="D4631" s="202" t="s">
        <v>546</v>
      </c>
      <c r="E4631" s="202" t="s">
        <v>1840</v>
      </c>
      <c r="F4631" s="202" t="s">
        <v>505</v>
      </c>
      <c r="G4631" s="253">
        <v>0.63</v>
      </c>
      <c r="H4631" s="361" t="s">
        <v>488</v>
      </c>
      <c r="I4631" s="359" t="s">
        <v>1383</v>
      </c>
      <c r="J4631" s="359" t="s">
        <v>1380</v>
      </c>
      <c r="K4631" s="361" t="s">
        <v>22</v>
      </c>
      <c r="L4631" s="359" t="s">
        <v>1392</v>
      </c>
      <c r="M4631" s="368">
        <v>2012</v>
      </c>
      <c r="N4631" s="205">
        <v>42782</v>
      </c>
      <c r="O4631" s="203"/>
      <c r="P4631" t="str">
        <f t="shared" si="72"/>
        <v>Cannon River WRAPS 2011-Straight River-(07040002-503)-TSS</v>
      </c>
    </row>
    <row r="4632" spans="1:16" ht="27.95" hidden="1" customHeight="1" x14ac:dyDescent="0.25">
      <c r="A4632" s="203" t="s">
        <v>2184</v>
      </c>
      <c r="B4632" s="202" t="s">
        <v>540</v>
      </c>
      <c r="C4632" s="203" t="s">
        <v>1833</v>
      </c>
      <c r="D4632" s="202" t="s">
        <v>546</v>
      </c>
      <c r="E4632" s="202" t="s">
        <v>1840</v>
      </c>
      <c r="F4632" s="202" t="s">
        <v>505</v>
      </c>
      <c r="G4632" s="253">
        <v>0.27</v>
      </c>
      <c r="H4632" s="361" t="s">
        <v>488</v>
      </c>
      <c r="I4632" s="359" t="s">
        <v>1384</v>
      </c>
      <c r="J4632" s="359" t="s">
        <v>1380</v>
      </c>
      <c r="K4632" s="361" t="s">
        <v>22</v>
      </c>
      <c r="L4632" s="359" t="s">
        <v>1392</v>
      </c>
      <c r="M4632" s="368">
        <v>2012</v>
      </c>
      <c r="N4632" s="205">
        <v>42782</v>
      </c>
      <c r="O4632" s="203"/>
      <c r="P4632" t="str">
        <f t="shared" si="72"/>
        <v>Cannon River WRAPS 2011-Straight River-(07040002-503)-TSS</v>
      </c>
    </row>
    <row r="4633" spans="1:16" ht="27.95" hidden="1" customHeight="1" x14ac:dyDescent="0.25">
      <c r="A4633" s="203" t="s">
        <v>2184</v>
      </c>
      <c r="B4633" s="202" t="s">
        <v>540</v>
      </c>
      <c r="C4633" s="203" t="s">
        <v>1833</v>
      </c>
      <c r="D4633" s="202" t="s">
        <v>546</v>
      </c>
      <c r="E4633" s="202" t="s">
        <v>1840</v>
      </c>
      <c r="F4633" s="202" t="s">
        <v>505</v>
      </c>
      <c r="G4633" s="253">
        <v>0.06</v>
      </c>
      <c r="H4633" s="361" t="s">
        <v>488</v>
      </c>
      <c r="I4633" s="359" t="s">
        <v>1385</v>
      </c>
      <c r="J4633" s="359" t="s">
        <v>1380</v>
      </c>
      <c r="K4633" s="361" t="s">
        <v>22</v>
      </c>
      <c r="L4633" s="359" t="s">
        <v>1392</v>
      </c>
      <c r="M4633" s="368">
        <v>2012</v>
      </c>
      <c r="N4633" s="205">
        <v>42782</v>
      </c>
      <c r="O4633" s="203"/>
      <c r="P4633" t="str">
        <f t="shared" si="72"/>
        <v>Cannon River WRAPS 2011-Straight River-(07040002-503)-TSS</v>
      </c>
    </row>
    <row r="4634" spans="1:16" ht="27.95" hidden="1" customHeight="1" x14ac:dyDescent="0.25">
      <c r="A4634" s="203" t="s">
        <v>2184</v>
      </c>
      <c r="B4634" s="202" t="s">
        <v>540</v>
      </c>
      <c r="C4634" s="203" t="s">
        <v>1833</v>
      </c>
      <c r="D4634" s="202" t="s">
        <v>1838</v>
      </c>
      <c r="E4634" s="202" t="s">
        <v>1837</v>
      </c>
      <c r="F4634" s="202" t="s">
        <v>505</v>
      </c>
      <c r="G4634" s="253">
        <v>89.62</v>
      </c>
      <c r="H4634" s="361" t="s">
        <v>1400</v>
      </c>
      <c r="I4634" s="359" t="s">
        <v>1379</v>
      </c>
      <c r="J4634" s="359" t="s">
        <v>1380</v>
      </c>
      <c r="K4634" s="361" t="s">
        <v>1391</v>
      </c>
      <c r="L4634" s="359" t="s">
        <v>1392</v>
      </c>
      <c r="M4634" s="368">
        <v>2008</v>
      </c>
      <c r="N4634" s="205">
        <v>42782</v>
      </c>
      <c r="O4634" s="203"/>
      <c r="P4634" t="str">
        <f t="shared" si="72"/>
        <v>Cannon River WRAPS 2011-Cannon River-(07040002-507)-E. coli</v>
      </c>
    </row>
    <row r="4635" spans="1:16" ht="27.95" hidden="1" customHeight="1" x14ac:dyDescent="0.25">
      <c r="A4635" s="203" t="s">
        <v>2184</v>
      </c>
      <c r="B4635" s="202" t="s">
        <v>540</v>
      </c>
      <c r="C4635" s="203" t="s">
        <v>1833</v>
      </c>
      <c r="D4635" s="202" t="s">
        <v>1838</v>
      </c>
      <c r="E4635" s="202" t="s">
        <v>1837</v>
      </c>
      <c r="F4635" s="202" t="s">
        <v>505</v>
      </c>
      <c r="G4635" s="253">
        <v>27.38</v>
      </c>
      <c r="H4635" s="361" t="s">
        <v>1400</v>
      </c>
      <c r="I4635" s="359" t="s">
        <v>1382</v>
      </c>
      <c r="J4635" s="359" t="s">
        <v>1380</v>
      </c>
      <c r="K4635" s="361" t="s">
        <v>1391</v>
      </c>
      <c r="L4635" s="359" t="s">
        <v>1392</v>
      </c>
      <c r="M4635" s="368">
        <v>2008</v>
      </c>
      <c r="N4635" s="205">
        <v>42782</v>
      </c>
      <c r="O4635" s="203"/>
      <c r="P4635" t="str">
        <f t="shared" si="72"/>
        <v>Cannon River WRAPS 2011-Cannon River-(07040002-507)-E. coli</v>
      </c>
    </row>
    <row r="4636" spans="1:16" ht="27.95" hidden="1" customHeight="1" x14ac:dyDescent="0.25">
      <c r="A4636" s="203" t="s">
        <v>2184</v>
      </c>
      <c r="B4636" s="202" t="s">
        <v>540</v>
      </c>
      <c r="C4636" s="203" t="s">
        <v>1833</v>
      </c>
      <c r="D4636" s="202" t="s">
        <v>1838</v>
      </c>
      <c r="E4636" s="202" t="s">
        <v>1837</v>
      </c>
      <c r="F4636" s="202" t="s">
        <v>505</v>
      </c>
      <c r="G4636" s="253">
        <v>13.99</v>
      </c>
      <c r="H4636" s="361" t="s">
        <v>1400</v>
      </c>
      <c r="I4636" s="359" t="s">
        <v>1383</v>
      </c>
      <c r="J4636" s="359" t="s">
        <v>1380</v>
      </c>
      <c r="K4636" s="361" t="s">
        <v>1391</v>
      </c>
      <c r="L4636" s="359" t="s">
        <v>1392</v>
      </c>
      <c r="M4636" s="368">
        <v>2008</v>
      </c>
      <c r="N4636" s="205">
        <v>42782</v>
      </c>
      <c r="O4636" s="203"/>
      <c r="P4636" t="str">
        <f t="shared" si="72"/>
        <v>Cannon River WRAPS 2011-Cannon River-(07040002-507)-E. coli</v>
      </c>
    </row>
    <row r="4637" spans="1:16" ht="27.95" hidden="1" customHeight="1" x14ac:dyDescent="0.25">
      <c r="A4637" s="203" t="s">
        <v>2184</v>
      </c>
      <c r="B4637" s="202" t="s">
        <v>540</v>
      </c>
      <c r="C4637" s="203" t="s">
        <v>1833</v>
      </c>
      <c r="D4637" s="202" t="s">
        <v>1838</v>
      </c>
      <c r="E4637" s="202" t="s">
        <v>1837</v>
      </c>
      <c r="F4637" s="202" t="s">
        <v>505</v>
      </c>
      <c r="G4637" s="253">
        <v>7.61</v>
      </c>
      <c r="H4637" s="361" t="s">
        <v>1400</v>
      </c>
      <c r="I4637" s="359" t="s">
        <v>1384</v>
      </c>
      <c r="J4637" s="359" t="s">
        <v>1380</v>
      </c>
      <c r="K4637" s="361" t="s">
        <v>1391</v>
      </c>
      <c r="L4637" s="359" t="s">
        <v>1392</v>
      </c>
      <c r="M4637" s="368">
        <v>2008</v>
      </c>
      <c r="N4637" s="205">
        <v>42782</v>
      </c>
      <c r="O4637" s="203"/>
      <c r="P4637" t="str">
        <f t="shared" si="72"/>
        <v>Cannon River WRAPS 2011-Cannon River-(07040002-507)-E. coli</v>
      </c>
    </row>
    <row r="4638" spans="1:16" ht="27.95" hidden="1" customHeight="1" x14ac:dyDescent="0.25">
      <c r="A4638" s="203" t="s">
        <v>2184</v>
      </c>
      <c r="B4638" s="202" t="s">
        <v>540</v>
      </c>
      <c r="C4638" s="203" t="s">
        <v>1833</v>
      </c>
      <c r="D4638" s="202" t="s">
        <v>1838</v>
      </c>
      <c r="E4638" s="202" t="s">
        <v>1837</v>
      </c>
      <c r="F4638" s="202" t="s">
        <v>505</v>
      </c>
      <c r="G4638" s="253">
        <v>3.14</v>
      </c>
      <c r="H4638" s="361" t="s">
        <v>1400</v>
      </c>
      <c r="I4638" s="359" t="s">
        <v>1385</v>
      </c>
      <c r="J4638" s="359" t="s">
        <v>1380</v>
      </c>
      <c r="K4638" s="361" t="s">
        <v>1391</v>
      </c>
      <c r="L4638" s="359" t="s">
        <v>1392</v>
      </c>
      <c r="M4638" s="368">
        <v>2008</v>
      </c>
      <c r="N4638" s="205">
        <v>42782</v>
      </c>
      <c r="O4638" s="203"/>
      <c r="P4638" t="str">
        <f t="shared" si="72"/>
        <v>Cannon River WRAPS 2011-Cannon River-(07040002-507)-E. coli</v>
      </c>
    </row>
    <row r="4639" spans="1:16" ht="27.95" hidden="1" customHeight="1" x14ac:dyDescent="0.25">
      <c r="A4639" s="203" t="s">
        <v>2184</v>
      </c>
      <c r="B4639" s="202" t="s">
        <v>540</v>
      </c>
      <c r="C4639" s="203" t="s">
        <v>1833</v>
      </c>
      <c r="D4639" s="202" t="s">
        <v>1839</v>
      </c>
      <c r="E4639" s="202" t="s">
        <v>1837</v>
      </c>
      <c r="F4639" s="202" t="s">
        <v>505</v>
      </c>
      <c r="G4639" s="253">
        <v>89.65</v>
      </c>
      <c r="H4639" s="361" t="s">
        <v>1400</v>
      </c>
      <c r="I4639" s="359" t="s">
        <v>1379</v>
      </c>
      <c r="J4639" s="359" t="s">
        <v>1380</v>
      </c>
      <c r="K4639" s="361" t="s">
        <v>1391</v>
      </c>
      <c r="L4639" s="359" t="s">
        <v>1392</v>
      </c>
      <c r="M4639" s="368">
        <v>2008</v>
      </c>
      <c r="N4639" s="205">
        <v>42782</v>
      </c>
      <c r="O4639" s="203"/>
      <c r="P4639" t="str">
        <f t="shared" si="72"/>
        <v>Cannon River WRAPS 2011-Cannon River-(07040002-508)-E. coli</v>
      </c>
    </row>
    <row r="4640" spans="1:16" ht="27.95" hidden="1" customHeight="1" x14ac:dyDescent="0.25">
      <c r="A4640" s="203" t="s">
        <v>2184</v>
      </c>
      <c r="B4640" s="202" t="s">
        <v>540</v>
      </c>
      <c r="C4640" s="203" t="s">
        <v>1833</v>
      </c>
      <c r="D4640" s="202" t="s">
        <v>1839</v>
      </c>
      <c r="E4640" s="202" t="s">
        <v>1837</v>
      </c>
      <c r="F4640" s="202" t="s">
        <v>505</v>
      </c>
      <c r="G4640" s="253">
        <v>27.24</v>
      </c>
      <c r="H4640" s="361" t="s">
        <v>1400</v>
      </c>
      <c r="I4640" s="359" t="s">
        <v>1382</v>
      </c>
      <c r="J4640" s="359" t="s">
        <v>1380</v>
      </c>
      <c r="K4640" s="361" t="s">
        <v>1391</v>
      </c>
      <c r="L4640" s="359" t="s">
        <v>1392</v>
      </c>
      <c r="M4640" s="368">
        <v>2008</v>
      </c>
      <c r="N4640" s="205">
        <v>42782</v>
      </c>
      <c r="O4640" s="203"/>
      <c r="P4640" t="str">
        <f t="shared" si="72"/>
        <v>Cannon River WRAPS 2011-Cannon River-(07040002-508)-E. coli</v>
      </c>
    </row>
    <row r="4641" spans="1:16" ht="27.95" hidden="1" customHeight="1" x14ac:dyDescent="0.25">
      <c r="A4641" s="203" t="s">
        <v>2184</v>
      </c>
      <c r="B4641" s="202" t="s">
        <v>540</v>
      </c>
      <c r="C4641" s="203" t="s">
        <v>1833</v>
      </c>
      <c r="D4641" s="202" t="s">
        <v>1839</v>
      </c>
      <c r="E4641" s="202" t="s">
        <v>1837</v>
      </c>
      <c r="F4641" s="202" t="s">
        <v>505</v>
      </c>
      <c r="G4641" s="253">
        <v>14.04</v>
      </c>
      <c r="H4641" s="361" t="s">
        <v>1400</v>
      </c>
      <c r="I4641" s="359" t="s">
        <v>1383</v>
      </c>
      <c r="J4641" s="359" t="s">
        <v>1380</v>
      </c>
      <c r="K4641" s="361" t="s">
        <v>1391</v>
      </c>
      <c r="L4641" s="359" t="s">
        <v>1392</v>
      </c>
      <c r="M4641" s="368">
        <v>2008</v>
      </c>
      <c r="N4641" s="205">
        <v>42782</v>
      </c>
      <c r="O4641" s="203"/>
      <c r="P4641" t="str">
        <f t="shared" si="72"/>
        <v>Cannon River WRAPS 2011-Cannon River-(07040002-508)-E. coli</v>
      </c>
    </row>
    <row r="4642" spans="1:16" ht="27.95" hidden="1" customHeight="1" x14ac:dyDescent="0.25">
      <c r="A4642" s="203" t="s">
        <v>2184</v>
      </c>
      <c r="B4642" s="202" t="s">
        <v>540</v>
      </c>
      <c r="C4642" s="203" t="s">
        <v>1833</v>
      </c>
      <c r="D4642" s="202" t="s">
        <v>1839</v>
      </c>
      <c r="E4642" s="202" t="s">
        <v>1837</v>
      </c>
      <c r="F4642" s="202" t="s">
        <v>505</v>
      </c>
      <c r="G4642" s="253">
        <v>7.66</v>
      </c>
      <c r="H4642" s="361" t="s">
        <v>1400</v>
      </c>
      <c r="I4642" s="359" t="s">
        <v>1384</v>
      </c>
      <c r="J4642" s="359" t="s">
        <v>1380</v>
      </c>
      <c r="K4642" s="361" t="s">
        <v>1391</v>
      </c>
      <c r="L4642" s="359" t="s">
        <v>1392</v>
      </c>
      <c r="M4642" s="368">
        <v>2008</v>
      </c>
      <c r="N4642" s="205">
        <v>42782</v>
      </c>
      <c r="O4642" s="203"/>
      <c r="P4642" t="str">
        <f t="shared" si="72"/>
        <v>Cannon River WRAPS 2011-Cannon River-(07040002-508)-E. coli</v>
      </c>
    </row>
    <row r="4643" spans="1:16" ht="27.95" hidden="1" customHeight="1" x14ac:dyDescent="0.25">
      <c r="A4643" s="203" t="s">
        <v>2184</v>
      </c>
      <c r="B4643" s="202" t="s">
        <v>540</v>
      </c>
      <c r="C4643" s="203" t="s">
        <v>1833</v>
      </c>
      <c r="D4643" s="202" t="s">
        <v>1839</v>
      </c>
      <c r="E4643" s="202" t="s">
        <v>1837</v>
      </c>
      <c r="F4643" s="202" t="s">
        <v>505</v>
      </c>
      <c r="G4643" s="253">
        <v>3.23</v>
      </c>
      <c r="H4643" s="361" t="s">
        <v>1400</v>
      </c>
      <c r="I4643" s="359" t="s">
        <v>1385</v>
      </c>
      <c r="J4643" s="359" t="s">
        <v>1380</v>
      </c>
      <c r="K4643" s="361" t="s">
        <v>1391</v>
      </c>
      <c r="L4643" s="359" t="s">
        <v>1392</v>
      </c>
      <c r="M4643" s="368">
        <v>2008</v>
      </c>
      <c r="N4643" s="205">
        <v>42782</v>
      </c>
      <c r="O4643" s="203"/>
      <c r="P4643" t="str">
        <f t="shared" si="72"/>
        <v>Cannon River WRAPS 2011-Cannon River-(07040002-508)-E. coli</v>
      </c>
    </row>
    <row r="4644" spans="1:16" ht="27.95" hidden="1" customHeight="1" x14ac:dyDescent="0.25">
      <c r="A4644" s="203" t="s">
        <v>2184</v>
      </c>
      <c r="B4644" s="202" t="s">
        <v>540</v>
      </c>
      <c r="C4644" s="203" t="s">
        <v>1833</v>
      </c>
      <c r="D4644" s="202" t="s">
        <v>790</v>
      </c>
      <c r="E4644" s="202" t="s">
        <v>1837</v>
      </c>
      <c r="F4644" s="202" t="s">
        <v>505</v>
      </c>
      <c r="G4644" s="253">
        <v>5.08</v>
      </c>
      <c r="H4644" s="361" t="s">
        <v>488</v>
      </c>
      <c r="I4644" s="359" t="s">
        <v>1379</v>
      </c>
      <c r="J4644" s="359" t="s">
        <v>1380</v>
      </c>
      <c r="K4644" s="361" t="s">
        <v>22</v>
      </c>
      <c r="L4644" s="359" t="s">
        <v>1392</v>
      </c>
      <c r="M4644" s="368">
        <v>2012</v>
      </c>
      <c r="N4644" s="205">
        <v>42782</v>
      </c>
      <c r="O4644" s="203"/>
      <c r="P4644" t="str">
        <f t="shared" si="72"/>
        <v>Cannon River WRAPS 2011-Cannon River-(07040002-509)-TSS</v>
      </c>
    </row>
    <row r="4645" spans="1:16" ht="27.95" hidden="1" customHeight="1" x14ac:dyDescent="0.25">
      <c r="A4645" s="203" t="s">
        <v>2184</v>
      </c>
      <c r="B4645" s="202" t="s">
        <v>540</v>
      </c>
      <c r="C4645" s="203" t="s">
        <v>1833</v>
      </c>
      <c r="D4645" s="202" t="s">
        <v>790</v>
      </c>
      <c r="E4645" s="202" t="s">
        <v>1837</v>
      </c>
      <c r="F4645" s="202" t="s">
        <v>505</v>
      </c>
      <c r="G4645" s="253">
        <v>1.55</v>
      </c>
      <c r="H4645" s="361" t="s">
        <v>488</v>
      </c>
      <c r="I4645" s="359" t="s">
        <v>1382</v>
      </c>
      <c r="J4645" s="359" t="s">
        <v>1380</v>
      </c>
      <c r="K4645" s="361" t="s">
        <v>22</v>
      </c>
      <c r="L4645" s="359" t="s">
        <v>1392</v>
      </c>
      <c r="M4645" s="368">
        <v>2012</v>
      </c>
      <c r="N4645" s="205">
        <v>42782</v>
      </c>
      <c r="O4645" s="203"/>
      <c r="P4645" t="str">
        <f t="shared" si="72"/>
        <v>Cannon River WRAPS 2011-Cannon River-(07040002-509)-TSS</v>
      </c>
    </row>
    <row r="4646" spans="1:16" ht="27.95" hidden="1" customHeight="1" x14ac:dyDescent="0.25">
      <c r="A4646" s="203" t="s">
        <v>2184</v>
      </c>
      <c r="B4646" s="202" t="s">
        <v>540</v>
      </c>
      <c r="C4646" s="203" t="s">
        <v>1833</v>
      </c>
      <c r="D4646" s="202" t="s">
        <v>790</v>
      </c>
      <c r="E4646" s="202" t="s">
        <v>1837</v>
      </c>
      <c r="F4646" s="202" t="s">
        <v>505</v>
      </c>
      <c r="G4646" s="253">
        <v>0.81</v>
      </c>
      <c r="H4646" s="361" t="s">
        <v>488</v>
      </c>
      <c r="I4646" s="359" t="s">
        <v>1383</v>
      </c>
      <c r="J4646" s="359" t="s">
        <v>1380</v>
      </c>
      <c r="K4646" s="361" t="s">
        <v>22</v>
      </c>
      <c r="L4646" s="359" t="s">
        <v>1392</v>
      </c>
      <c r="M4646" s="368">
        <v>2012</v>
      </c>
      <c r="N4646" s="205">
        <v>42782</v>
      </c>
      <c r="O4646" s="203"/>
      <c r="P4646" t="str">
        <f t="shared" si="72"/>
        <v>Cannon River WRAPS 2011-Cannon River-(07040002-509)-TSS</v>
      </c>
    </row>
    <row r="4647" spans="1:16" ht="27.95" hidden="1" customHeight="1" x14ac:dyDescent="0.25">
      <c r="A4647" s="203" t="s">
        <v>2184</v>
      </c>
      <c r="B4647" s="202" t="s">
        <v>540</v>
      </c>
      <c r="C4647" s="203" t="s">
        <v>1833</v>
      </c>
      <c r="D4647" s="202" t="s">
        <v>790</v>
      </c>
      <c r="E4647" s="202" t="s">
        <v>1837</v>
      </c>
      <c r="F4647" s="202" t="s">
        <v>505</v>
      </c>
      <c r="G4647" s="253">
        <v>0.44</v>
      </c>
      <c r="H4647" s="361" t="s">
        <v>488</v>
      </c>
      <c r="I4647" s="359" t="s">
        <v>1384</v>
      </c>
      <c r="J4647" s="359" t="s">
        <v>1380</v>
      </c>
      <c r="K4647" s="361" t="s">
        <v>22</v>
      </c>
      <c r="L4647" s="359" t="s">
        <v>1392</v>
      </c>
      <c r="M4647" s="368">
        <v>2012</v>
      </c>
      <c r="N4647" s="205">
        <v>42782</v>
      </c>
      <c r="O4647" s="203"/>
      <c r="P4647" t="str">
        <f t="shared" si="72"/>
        <v>Cannon River WRAPS 2011-Cannon River-(07040002-509)-TSS</v>
      </c>
    </row>
    <row r="4648" spans="1:16" ht="27.95" hidden="1" customHeight="1" x14ac:dyDescent="0.25">
      <c r="A4648" s="203" t="s">
        <v>2184</v>
      </c>
      <c r="B4648" s="202" t="s">
        <v>540</v>
      </c>
      <c r="C4648" s="203" t="s">
        <v>1833</v>
      </c>
      <c r="D4648" s="202" t="s">
        <v>790</v>
      </c>
      <c r="E4648" s="202" t="s">
        <v>1837</v>
      </c>
      <c r="F4648" s="202" t="s">
        <v>505</v>
      </c>
      <c r="G4648" s="253">
        <v>0.19</v>
      </c>
      <c r="H4648" s="361" t="s">
        <v>488</v>
      </c>
      <c r="I4648" s="359" t="s">
        <v>1385</v>
      </c>
      <c r="J4648" s="359" t="s">
        <v>1380</v>
      </c>
      <c r="K4648" s="361" t="s">
        <v>22</v>
      </c>
      <c r="L4648" s="359" t="s">
        <v>1392</v>
      </c>
      <c r="M4648" s="368">
        <v>2012</v>
      </c>
      <c r="N4648" s="205">
        <v>42782</v>
      </c>
      <c r="O4648" s="203"/>
      <c r="P4648" t="str">
        <f t="shared" si="72"/>
        <v>Cannon River WRAPS 2011-Cannon River-(07040002-509)-TSS</v>
      </c>
    </row>
    <row r="4649" spans="1:16" ht="27.95" hidden="1" customHeight="1" x14ac:dyDescent="0.25">
      <c r="A4649" s="203" t="s">
        <v>2184</v>
      </c>
      <c r="B4649" s="202" t="s">
        <v>540</v>
      </c>
      <c r="C4649" s="203" t="s">
        <v>1833</v>
      </c>
      <c r="D4649" s="202" t="s">
        <v>544</v>
      </c>
      <c r="E4649" s="202" t="s">
        <v>1840</v>
      </c>
      <c r="F4649" s="202" t="s">
        <v>505</v>
      </c>
      <c r="G4649" s="253">
        <v>5.65</v>
      </c>
      <c r="H4649" s="361" t="s">
        <v>488</v>
      </c>
      <c r="I4649" s="359" t="s">
        <v>1379</v>
      </c>
      <c r="J4649" s="359" t="s">
        <v>1380</v>
      </c>
      <c r="K4649" s="361" t="s">
        <v>22</v>
      </c>
      <c r="L4649" s="359" t="s">
        <v>1392</v>
      </c>
      <c r="M4649" s="368">
        <v>2012</v>
      </c>
      <c r="N4649" s="205">
        <v>42782</v>
      </c>
      <c r="O4649" s="203"/>
      <c r="P4649" t="str">
        <f t="shared" si="72"/>
        <v>Cannon River WRAPS 2011-Straight River-(07040002-515)-TSS</v>
      </c>
    </row>
    <row r="4650" spans="1:16" ht="27.95" hidden="1" customHeight="1" x14ac:dyDescent="0.25">
      <c r="A4650" s="203" t="s">
        <v>2184</v>
      </c>
      <c r="B4650" s="202" t="s">
        <v>540</v>
      </c>
      <c r="C4650" s="203" t="s">
        <v>1833</v>
      </c>
      <c r="D4650" s="202" t="s">
        <v>544</v>
      </c>
      <c r="E4650" s="202" t="s">
        <v>1840</v>
      </c>
      <c r="F4650" s="202" t="s">
        <v>505</v>
      </c>
      <c r="G4650" s="253">
        <v>1.63</v>
      </c>
      <c r="H4650" s="361" t="s">
        <v>488</v>
      </c>
      <c r="I4650" s="359" t="s">
        <v>1382</v>
      </c>
      <c r="J4650" s="359" t="s">
        <v>1380</v>
      </c>
      <c r="K4650" s="361" t="s">
        <v>22</v>
      </c>
      <c r="L4650" s="359" t="s">
        <v>1392</v>
      </c>
      <c r="M4650" s="368">
        <v>2012</v>
      </c>
      <c r="N4650" s="205">
        <v>42782</v>
      </c>
      <c r="O4650" s="203"/>
      <c r="P4650" t="str">
        <f t="shared" si="72"/>
        <v>Cannon River WRAPS 2011-Straight River-(07040002-515)-TSS</v>
      </c>
    </row>
    <row r="4651" spans="1:16" ht="27.95" hidden="1" customHeight="1" x14ac:dyDescent="0.25">
      <c r="A4651" s="203" t="s">
        <v>2184</v>
      </c>
      <c r="B4651" s="202" t="s">
        <v>540</v>
      </c>
      <c r="C4651" s="203" t="s">
        <v>1833</v>
      </c>
      <c r="D4651" s="202" t="s">
        <v>544</v>
      </c>
      <c r="E4651" s="202" t="s">
        <v>1840</v>
      </c>
      <c r="F4651" s="202" t="s">
        <v>505</v>
      </c>
      <c r="G4651" s="253">
        <v>0.78</v>
      </c>
      <c r="H4651" s="361" t="s">
        <v>488</v>
      </c>
      <c r="I4651" s="359" t="s">
        <v>1383</v>
      </c>
      <c r="J4651" s="359" t="s">
        <v>1380</v>
      </c>
      <c r="K4651" s="361" t="s">
        <v>22</v>
      </c>
      <c r="L4651" s="359" t="s">
        <v>1392</v>
      </c>
      <c r="M4651" s="368">
        <v>2012</v>
      </c>
      <c r="N4651" s="205">
        <v>42782</v>
      </c>
      <c r="O4651" s="203"/>
      <c r="P4651" t="str">
        <f t="shared" si="72"/>
        <v>Cannon River WRAPS 2011-Straight River-(07040002-515)-TSS</v>
      </c>
    </row>
    <row r="4652" spans="1:16" ht="27.95" hidden="1" customHeight="1" x14ac:dyDescent="0.25">
      <c r="A4652" s="203" t="s">
        <v>2184</v>
      </c>
      <c r="B4652" s="202" t="s">
        <v>540</v>
      </c>
      <c r="C4652" s="203" t="s">
        <v>1833</v>
      </c>
      <c r="D4652" s="202" t="s">
        <v>544</v>
      </c>
      <c r="E4652" s="202" t="s">
        <v>1840</v>
      </c>
      <c r="F4652" s="202" t="s">
        <v>505</v>
      </c>
      <c r="G4652" s="253">
        <v>0.38</v>
      </c>
      <c r="H4652" s="361" t="s">
        <v>488</v>
      </c>
      <c r="I4652" s="359" t="s">
        <v>1384</v>
      </c>
      <c r="J4652" s="359" t="s">
        <v>1380</v>
      </c>
      <c r="K4652" s="361" t="s">
        <v>22</v>
      </c>
      <c r="L4652" s="359" t="s">
        <v>1392</v>
      </c>
      <c r="M4652" s="368">
        <v>2012</v>
      </c>
      <c r="N4652" s="205">
        <v>42782</v>
      </c>
      <c r="O4652" s="203"/>
      <c r="P4652" t="str">
        <f t="shared" si="72"/>
        <v>Cannon River WRAPS 2011-Straight River-(07040002-515)-TSS</v>
      </c>
    </row>
    <row r="4653" spans="1:16" ht="27.95" hidden="1" customHeight="1" x14ac:dyDescent="0.25">
      <c r="A4653" s="203" t="s">
        <v>2184</v>
      </c>
      <c r="B4653" s="202" t="s">
        <v>540</v>
      </c>
      <c r="C4653" s="203" t="s">
        <v>1833</v>
      </c>
      <c r="D4653" s="202" t="s">
        <v>544</v>
      </c>
      <c r="E4653" s="202" t="s">
        <v>1840</v>
      </c>
      <c r="F4653" s="202" t="s">
        <v>505</v>
      </c>
      <c r="G4653" s="253">
        <v>0.13</v>
      </c>
      <c r="H4653" s="361" t="s">
        <v>488</v>
      </c>
      <c r="I4653" s="359" t="s">
        <v>1385</v>
      </c>
      <c r="J4653" s="359" t="s">
        <v>1380</v>
      </c>
      <c r="K4653" s="361" t="s">
        <v>22</v>
      </c>
      <c r="L4653" s="359" t="s">
        <v>1392</v>
      </c>
      <c r="M4653" s="368">
        <v>2012</v>
      </c>
      <c r="N4653" s="205">
        <v>42782</v>
      </c>
      <c r="O4653" s="203"/>
      <c r="P4653" t="str">
        <f t="shared" si="72"/>
        <v>Cannon River WRAPS 2011-Straight River-(07040002-515)-TSS</v>
      </c>
    </row>
    <row r="4654" spans="1:16" ht="27.95" hidden="1" customHeight="1" x14ac:dyDescent="0.25">
      <c r="A4654" s="203" t="s">
        <v>2184</v>
      </c>
      <c r="B4654" s="202" t="s">
        <v>540</v>
      </c>
      <c r="C4654" s="203" t="s">
        <v>1833</v>
      </c>
      <c r="D4654" s="202" t="s">
        <v>2185</v>
      </c>
      <c r="E4654" s="202" t="s">
        <v>1840</v>
      </c>
      <c r="F4654" s="202" t="s">
        <v>505</v>
      </c>
      <c r="G4654" s="253">
        <v>5.73</v>
      </c>
      <c r="H4654" s="361" t="s">
        <v>488</v>
      </c>
      <c r="I4654" s="359" t="s">
        <v>1379</v>
      </c>
      <c r="J4654" s="359" t="s">
        <v>1380</v>
      </c>
      <c r="K4654" s="361" t="s">
        <v>22</v>
      </c>
      <c r="L4654" s="359" t="s">
        <v>1392</v>
      </c>
      <c r="M4654" s="368">
        <v>2012</v>
      </c>
      <c r="N4654" s="205">
        <v>42782</v>
      </c>
      <c r="O4654" s="203"/>
      <c r="P4654" t="str">
        <f t="shared" si="72"/>
        <v>Cannon River WRAPS 2011-Straight River-(07040002-536)-TSS</v>
      </c>
    </row>
    <row r="4655" spans="1:16" ht="27.95" hidden="1" customHeight="1" x14ac:dyDescent="0.25">
      <c r="A4655" s="203" t="s">
        <v>2184</v>
      </c>
      <c r="B4655" s="202" t="s">
        <v>540</v>
      </c>
      <c r="C4655" s="203" t="s">
        <v>1833</v>
      </c>
      <c r="D4655" s="202" t="s">
        <v>2185</v>
      </c>
      <c r="E4655" s="202" t="s">
        <v>1840</v>
      </c>
      <c r="F4655" s="202" t="s">
        <v>505</v>
      </c>
      <c r="G4655" s="253">
        <v>1.59</v>
      </c>
      <c r="H4655" s="361" t="s">
        <v>488</v>
      </c>
      <c r="I4655" s="359" t="s">
        <v>1382</v>
      </c>
      <c r="J4655" s="359" t="s">
        <v>1380</v>
      </c>
      <c r="K4655" s="361" t="s">
        <v>22</v>
      </c>
      <c r="L4655" s="359" t="s">
        <v>1392</v>
      </c>
      <c r="M4655" s="368">
        <v>2012</v>
      </c>
      <c r="N4655" s="205">
        <v>42782</v>
      </c>
      <c r="O4655" s="203"/>
      <c r="P4655" t="str">
        <f t="shared" si="72"/>
        <v>Cannon River WRAPS 2011-Straight River-(07040002-536)-TSS</v>
      </c>
    </row>
    <row r="4656" spans="1:16" ht="27.95" hidden="1" customHeight="1" x14ac:dyDescent="0.25">
      <c r="A4656" s="203" t="s">
        <v>2184</v>
      </c>
      <c r="B4656" s="202" t="s">
        <v>540</v>
      </c>
      <c r="C4656" s="203" t="s">
        <v>1833</v>
      </c>
      <c r="D4656" s="202" t="s">
        <v>2185</v>
      </c>
      <c r="E4656" s="202" t="s">
        <v>1840</v>
      </c>
      <c r="F4656" s="202" t="s">
        <v>505</v>
      </c>
      <c r="G4656" s="253">
        <v>0.74</v>
      </c>
      <c r="H4656" s="361" t="s">
        <v>488</v>
      </c>
      <c r="I4656" s="359" t="s">
        <v>1383</v>
      </c>
      <c r="J4656" s="359" t="s">
        <v>1380</v>
      </c>
      <c r="K4656" s="361" t="s">
        <v>22</v>
      </c>
      <c r="L4656" s="359" t="s">
        <v>1392</v>
      </c>
      <c r="M4656" s="368">
        <v>2012</v>
      </c>
      <c r="N4656" s="205">
        <v>42782</v>
      </c>
      <c r="O4656" s="203"/>
      <c r="P4656" t="str">
        <f t="shared" si="72"/>
        <v>Cannon River WRAPS 2011-Straight River-(07040002-536)-TSS</v>
      </c>
    </row>
    <row r="4657" spans="1:16" ht="27.95" hidden="1" customHeight="1" x14ac:dyDescent="0.25">
      <c r="A4657" s="203" t="s">
        <v>2184</v>
      </c>
      <c r="B4657" s="202" t="s">
        <v>540</v>
      </c>
      <c r="C4657" s="203" t="s">
        <v>1833</v>
      </c>
      <c r="D4657" s="202" t="s">
        <v>2185</v>
      </c>
      <c r="E4657" s="202" t="s">
        <v>1840</v>
      </c>
      <c r="F4657" s="202" t="s">
        <v>505</v>
      </c>
      <c r="G4657" s="253">
        <v>0.34</v>
      </c>
      <c r="H4657" s="361" t="s">
        <v>488</v>
      </c>
      <c r="I4657" s="359" t="s">
        <v>1384</v>
      </c>
      <c r="J4657" s="359" t="s">
        <v>1380</v>
      </c>
      <c r="K4657" s="361" t="s">
        <v>22</v>
      </c>
      <c r="L4657" s="359" t="s">
        <v>1392</v>
      </c>
      <c r="M4657" s="368">
        <v>2012</v>
      </c>
      <c r="N4657" s="205">
        <v>42782</v>
      </c>
      <c r="O4657" s="203"/>
      <c r="P4657" t="str">
        <f t="shared" si="72"/>
        <v>Cannon River WRAPS 2011-Straight River-(07040002-536)-TSS</v>
      </c>
    </row>
    <row r="4658" spans="1:16" ht="27.95" hidden="1" customHeight="1" x14ac:dyDescent="0.25">
      <c r="A4658" s="203" t="s">
        <v>2184</v>
      </c>
      <c r="B4658" s="202" t="s">
        <v>540</v>
      </c>
      <c r="C4658" s="203" t="s">
        <v>1833</v>
      </c>
      <c r="D4658" s="202" t="s">
        <v>2185</v>
      </c>
      <c r="E4658" s="202" t="s">
        <v>1840</v>
      </c>
      <c r="F4658" s="202" t="s">
        <v>505</v>
      </c>
      <c r="G4658" s="253">
        <v>0.09</v>
      </c>
      <c r="H4658" s="361" t="s">
        <v>488</v>
      </c>
      <c r="I4658" s="359" t="s">
        <v>1385</v>
      </c>
      <c r="J4658" s="359" t="s">
        <v>1380</v>
      </c>
      <c r="K4658" s="361" t="s">
        <v>22</v>
      </c>
      <c r="L4658" s="359" t="s">
        <v>1392</v>
      </c>
      <c r="M4658" s="368">
        <v>2012</v>
      </c>
      <c r="N4658" s="205">
        <v>42782</v>
      </c>
      <c r="O4658" s="203"/>
      <c r="P4658" t="str">
        <f t="shared" si="72"/>
        <v>Cannon River WRAPS 2011-Straight River-(07040002-536)-TSS</v>
      </c>
    </row>
    <row r="4659" spans="1:16" ht="27.95" hidden="1" customHeight="1" x14ac:dyDescent="0.25">
      <c r="A4659" s="203" t="s">
        <v>2184</v>
      </c>
      <c r="B4659" s="202" t="s">
        <v>540</v>
      </c>
      <c r="C4659" s="203" t="s">
        <v>1833</v>
      </c>
      <c r="D4659" s="202" t="s">
        <v>1842</v>
      </c>
      <c r="E4659" s="202" t="s">
        <v>1837</v>
      </c>
      <c r="F4659" s="202" t="s">
        <v>505</v>
      </c>
      <c r="G4659" s="253">
        <v>88.64</v>
      </c>
      <c r="H4659" s="361" t="s">
        <v>1400</v>
      </c>
      <c r="I4659" s="359" t="s">
        <v>1379</v>
      </c>
      <c r="J4659" s="359" t="s">
        <v>1380</v>
      </c>
      <c r="K4659" s="361" t="s">
        <v>1391</v>
      </c>
      <c r="L4659" s="359" t="s">
        <v>1392</v>
      </c>
      <c r="M4659" s="368">
        <v>2008</v>
      </c>
      <c r="N4659" s="205">
        <v>42782</v>
      </c>
      <c r="O4659" s="203"/>
      <c r="P4659" t="str">
        <f t="shared" si="72"/>
        <v>Cannon River WRAPS 2011-Cannon River-(07040002-581)-E. coli</v>
      </c>
    </row>
    <row r="4660" spans="1:16" ht="27.95" hidden="1" customHeight="1" x14ac:dyDescent="0.25">
      <c r="A4660" s="203" t="s">
        <v>2184</v>
      </c>
      <c r="B4660" s="202" t="s">
        <v>540</v>
      </c>
      <c r="C4660" s="203" t="s">
        <v>1833</v>
      </c>
      <c r="D4660" s="202" t="s">
        <v>1842</v>
      </c>
      <c r="E4660" s="202" t="s">
        <v>1837</v>
      </c>
      <c r="F4660" s="202" t="s">
        <v>505</v>
      </c>
      <c r="G4660" s="253">
        <v>27.48</v>
      </c>
      <c r="H4660" s="361" t="s">
        <v>1400</v>
      </c>
      <c r="I4660" s="359" t="s">
        <v>1382</v>
      </c>
      <c r="J4660" s="359" t="s">
        <v>1380</v>
      </c>
      <c r="K4660" s="361" t="s">
        <v>1391</v>
      </c>
      <c r="L4660" s="359" t="s">
        <v>1392</v>
      </c>
      <c r="M4660" s="368">
        <v>2008</v>
      </c>
      <c r="N4660" s="205">
        <v>42782</v>
      </c>
      <c r="O4660" s="203"/>
      <c r="P4660" t="str">
        <f t="shared" si="72"/>
        <v>Cannon River WRAPS 2011-Cannon River-(07040002-581)-E. coli</v>
      </c>
    </row>
    <row r="4661" spans="1:16" ht="27.95" hidden="1" customHeight="1" x14ac:dyDescent="0.25">
      <c r="A4661" s="203" t="s">
        <v>2184</v>
      </c>
      <c r="B4661" s="202" t="s">
        <v>540</v>
      </c>
      <c r="C4661" s="203" t="s">
        <v>1833</v>
      </c>
      <c r="D4661" s="202" t="s">
        <v>1842</v>
      </c>
      <c r="E4661" s="202" t="s">
        <v>1837</v>
      </c>
      <c r="F4661" s="202" t="s">
        <v>505</v>
      </c>
      <c r="G4661" s="253">
        <v>13.96</v>
      </c>
      <c r="H4661" s="361" t="s">
        <v>1400</v>
      </c>
      <c r="I4661" s="359" t="s">
        <v>1383</v>
      </c>
      <c r="J4661" s="359" t="s">
        <v>1380</v>
      </c>
      <c r="K4661" s="361" t="s">
        <v>1391</v>
      </c>
      <c r="L4661" s="359" t="s">
        <v>1392</v>
      </c>
      <c r="M4661" s="368">
        <v>2008</v>
      </c>
      <c r="N4661" s="205">
        <v>42782</v>
      </c>
      <c r="O4661" s="203"/>
      <c r="P4661" t="str">
        <f t="shared" si="72"/>
        <v>Cannon River WRAPS 2011-Cannon River-(07040002-581)-E. coli</v>
      </c>
    </row>
    <row r="4662" spans="1:16" ht="27.95" hidden="1" customHeight="1" x14ac:dyDescent="0.25">
      <c r="A4662" s="203" t="s">
        <v>2184</v>
      </c>
      <c r="B4662" s="202" t="s">
        <v>540</v>
      </c>
      <c r="C4662" s="203" t="s">
        <v>1833</v>
      </c>
      <c r="D4662" s="202" t="s">
        <v>1842</v>
      </c>
      <c r="E4662" s="202" t="s">
        <v>1837</v>
      </c>
      <c r="F4662" s="202" t="s">
        <v>505</v>
      </c>
      <c r="G4662" s="253">
        <v>7.43</v>
      </c>
      <c r="H4662" s="361" t="s">
        <v>1400</v>
      </c>
      <c r="I4662" s="359" t="s">
        <v>1384</v>
      </c>
      <c r="J4662" s="359" t="s">
        <v>1380</v>
      </c>
      <c r="K4662" s="361" t="s">
        <v>1391</v>
      </c>
      <c r="L4662" s="359" t="s">
        <v>1392</v>
      </c>
      <c r="M4662" s="368">
        <v>2008</v>
      </c>
      <c r="N4662" s="205">
        <v>42782</v>
      </c>
      <c r="O4662" s="203"/>
      <c r="P4662" t="str">
        <f t="shared" si="72"/>
        <v>Cannon River WRAPS 2011-Cannon River-(07040002-581)-E. coli</v>
      </c>
    </row>
    <row r="4663" spans="1:16" ht="27.95" hidden="1" customHeight="1" x14ac:dyDescent="0.25">
      <c r="A4663" s="203" t="s">
        <v>2184</v>
      </c>
      <c r="B4663" s="202" t="s">
        <v>540</v>
      </c>
      <c r="C4663" s="203" t="s">
        <v>1833</v>
      </c>
      <c r="D4663" s="202" t="s">
        <v>1842</v>
      </c>
      <c r="E4663" s="202" t="s">
        <v>1837</v>
      </c>
      <c r="F4663" s="202" t="s">
        <v>505</v>
      </c>
      <c r="G4663" s="253">
        <v>2.96</v>
      </c>
      <c r="H4663" s="361" t="s">
        <v>1400</v>
      </c>
      <c r="I4663" s="359" t="s">
        <v>1385</v>
      </c>
      <c r="J4663" s="359" t="s">
        <v>1380</v>
      </c>
      <c r="K4663" s="361" t="s">
        <v>1391</v>
      </c>
      <c r="L4663" s="359" t="s">
        <v>1392</v>
      </c>
      <c r="M4663" s="368">
        <v>2008</v>
      </c>
      <c r="N4663" s="205">
        <v>42782</v>
      </c>
      <c r="O4663" s="203"/>
      <c r="P4663" t="str">
        <f t="shared" si="72"/>
        <v>Cannon River WRAPS 2011-Cannon River-(07040002-581)-E. coli</v>
      </c>
    </row>
    <row r="4664" spans="1:16" ht="27.95" hidden="1" customHeight="1" x14ac:dyDescent="0.25">
      <c r="A4664" s="203" t="s">
        <v>2184</v>
      </c>
      <c r="B4664" s="202" t="s">
        <v>540</v>
      </c>
      <c r="C4664" s="203" t="s">
        <v>1833</v>
      </c>
      <c r="D4664" s="202" t="s">
        <v>1843</v>
      </c>
      <c r="E4664" s="202" t="s">
        <v>1837</v>
      </c>
      <c r="F4664" s="202" t="s">
        <v>505</v>
      </c>
      <c r="G4664" s="253">
        <v>89.13</v>
      </c>
      <c r="H4664" s="361" t="s">
        <v>1400</v>
      </c>
      <c r="I4664" s="359" t="s">
        <v>1379</v>
      </c>
      <c r="J4664" s="359" t="s">
        <v>1380</v>
      </c>
      <c r="K4664" s="361" t="s">
        <v>1391</v>
      </c>
      <c r="L4664" s="359" t="s">
        <v>1392</v>
      </c>
      <c r="M4664" s="368">
        <v>2008</v>
      </c>
      <c r="N4664" s="205">
        <v>42782</v>
      </c>
      <c r="O4664" s="203"/>
      <c r="P4664" t="str">
        <f t="shared" si="72"/>
        <v>Cannon River WRAPS 2011-Cannon River-(07040002-582)-E. coli</v>
      </c>
    </row>
    <row r="4665" spans="1:16" ht="27.95" hidden="1" customHeight="1" x14ac:dyDescent="0.25">
      <c r="A4665" s="203" t="s">
        <v>2184</v>
      </c>
      <c r="B4665" s="202" t="s">
        <v>540</v>
      </c>
      <c r="C4665" s="203" t="s">
        <v>1833</v>
      </c>
      <c r="D4665" s="202" t="s">
        <v>1843</v>
      </c>
      <c r="E4665" s="202" t="s">
        <v>1837</v>
      </c>
      <c r="F4665" s="202" t="s">
        <v>505</v>
      </c>
      <c r="G4665" s="253">
        <v>27.51</v>
      </c>
      <c r="H4665" s="361" t="s">
        <v>1400</v>
      </c>
      <c r="I4665" s="359" t="s">
        <v>1382</v>
      </c>
      <c r="J4665" s="359" t="s">
        <v>1380</v>
      </c>
      <c r="K4665" s="361" t="s">
        <v>1391</v>
      </c>
      <c r="L4665" s="359" t="s">
        <v>1392</v>
      </c>
      <c r="M4665" s="368">
        <v>2008</v>
      </c>
      <c r="N4665" s="205">
        <v>42782</v>
      </c>
      <c r="O4665" s="203"/>
      <c r="P4665" t="str">
        <f t="shared" si="72"/>
        <v>Cannon River WRAPS 2011-Cannon River-(07040002-582)-E. coli</v>
      </c>
    </row>
    <row r="4666" spans="1:16" ht="27.95" hidden="1" customHeight="1" x14ac:dyDescent="0.25">
      <c r="A4666" s="203" t="s">
        <v>2184</v>
      </c>
      <c r="B4666" s="202" t="s">
        <v>540</v>
      </c>
      <c r="C4666" s="203" t="s">
        <v>1833</v>
      </c>
      <c r="D4666" s="202" t="s">
        <v>1843</v>
      </c>
      <c r="E4666" s="202" t="s">
        <v>1837</v>
      </c>
      <c r="F4666" s="202" t="s">
        <v>505</v>
      </c>
      <c r="G4666" s="253">
        <v>14.05</v>
      </c>
      <c r="H4666" s="361" t="s">
        <v>1400</v>
      </c>
      <c r="I4666" s="359" t="s">
        <v>1383</v>
      </c>
      <c r="J4666" s="359" t="s">
        <v>1380</v>
      </c>
      <c r="K4666" s="361" t="s">
        <v>1391</v>
      </c>
      <c r="L4666" s="359" t="s">
        <v>1392</v>
      </c>
      <c r="M4666" s="368">
        <v>2008</v>
      </c>
      <c r="N4666" s="205">
        <v>42782</v>
      </c>
      <c r="O4666" s="203"/>
      <c r="P4666" t="str">
        <f t="shared" si="72"/>
        <v>Cannon River WRAPS 2011-Cannon River-(07040002-582)-E. coli</v>
      </c>
    </row>
    <row r="4667" spans="1:16" ht="27.95" hidden="1" customHeight="1" x14ac:dyDescent="0.25">
      <c r="A4667" s="203" t="s">
        <v>2184</v>
      </c>
      <c r="B4667" s="202" t="s">
        <v>540</v>
      </c>
      <c r="C4667" s="203" t="s">
        <v>1833</v>
      </c>
      <c r="D4667" s="202" t="s">
        <v>1843</v>
      </c>
      <c r="E4667" s="202" t="s">
        <v>1837</v>
      </c>
      <c r="F4667" s="202" t="s">
        <v>505</v>
      </c>
      <c r="G4667" s="253">
        <v>7.57</v>
      </c>
      <c r="H4667" s="361" t="s">
        <v>1400</v>
      </c>
      <c r="I4667" s="359" t="s">
        <v>1384</v>
      </c>
      <c r="J4667" s="359" t="s">
        <v>1380</v>
      </c>
      <c r="K4667" s="361" t="s">
        <v>1391</v>
      </c>
      <c r="L4667" s="359" t="s">
        <v>1392</v>
      </c>
      <c r="M4667" s="368">
        <v>2008</v>
      </c>
      <c r="N4667" s="205">
        <v>42782</v>
      </c>
      <c r="O4667" s="203"/>
      <c r="P4667" t="str">
        <f t="shared" si="72"/>
        <v>Cannon River WRAPS 2011-Cannon River-(07040002-582)-E. coli</v>
      </c>
    </row>
    <row r="4668" spans="1:16" ht="27.95" hidden="1" customHeight="1" x14ac:dyDescent="0.25">
      <c r="A4668" s="203" t="s">
        <v>2184</v>
      </c>
      <c r="B4668" s="202" t="s">
        <v>540</v>
      </c>
      <c r="C4668" s="203" t="s">
        <v>1833</v>
      </c>
      <c r="D4668" s="202" t="s">
        <v>1843</v>
      </c>
      <c r="E4668" s="202" t="s">
        <v>1837</v>
      </c>
      <c r="F4668" s="202" t="s">
        <v>505</v>
      </c>
      <c r="G4668" s="253">
        <v>3.08</v>
      </c>
      <c r="H4668" s="361" t="s">
        <v>1400</v>
      </c>
      <c r="I4668" s="359" t="s">
        <v>1385</v>
      </c>
      <c r="J4668" s="359" t="s">
        <v>1380</v>
      </c>
      <c r="K4668" s="361" t="s">
        <v>1391</v>
      </c>
      <c r="L4668" s="359" t="s">
        <v>1392</v>
      </c>
      <c r="M4668" s="368">
        <v>2008</v>
      </c>
      <c r="N4668" s="205">
        <v>42782</v>
      </c>
      <c r="O4668" s="203"/>
      <c r="P4668" t="str">
        <f t="shared" si="72"/>
        <v>Cannon River WRAPS 2011-Cannon River-(07040002-582)-E. coli</v>
      </c>
    </row>
    <row r="4669" spans="1:16" ht="27.95" hidden="1" customHeight="1" x14ac:dyDescent="0.25">
      <c r="A4669" s="203" t="s">
        <v>2184</v>
      </c>
      <c r="B4669" s="202" t="s">
        <v>540</v>
      </c>
      <c r="C4669" s="203" t="s">
        <v>96</v>
      </c>
      <c r="D4669" s="203" t="s">
        <v>1848</v>
      </c>
      <c r="E4669" s="202" t="s">
        <v>1837</v>
      </c>
      <c r="F4669" s="202" t="s">
        <v>475</v>
      </c>
      <c r="G4669" s="259">
        <v>13.1</v>
      </c>
      <c r="H4669" s="361" t="s">
        <v>488</v>
      </c>
      <c r="I4669" s="359" t="s">
        <v>1379</v>
      </c>
      <c r="J4669" s="359" t="s">
        <v>1380</v>
      </c>
      <c r="K4669" s="359" t="s">
        <v>22</v>
      </c>
      <c r="L4669" s="359" t="s">
        <v>1392</v>
      </c>
      <c r="M4669" s="368">
        <v>1998</v>
      </c>
      <c r="N4669" s="205">
        <v>39276</v>
      </c>
      <c r="O4669" s="203"/>
      <c r="P4669" t="str">
        <f t="shared" si="72"/>
        <v>Lower Cannon River Turbidity TMDL-Cannon River-(07040002-646 (previous waterbody ID: 07040001-511))-TSS</v>
      </c>
    </row>
    <row r="4670" spans="1:16" ht="27.95" hidden="1" customHeight="1" x14ac:dyDescent="0.25">
      <c r="A4670" s="203" t="s">
        <v>2184</v>
      </c>
      <c r="B4670" s="202" t="s">
        <v>540</v>
      </c>
      <c r="C4670" s="203" t="s">
        <v>96</v>
      </c>
      <c r="D4670" s="203" t="s">
        <v>1848</v>
      </c>
      <c r="E4670" s="202" t="s">
        <v>1837</v>
      </c>
      <c r="F4670" s="202" t="s">
        <v>475</v>
      </c>
      <c r="G4670" s="259">
        <v>4.7</v>
      </c>
      <c r="H4670" s="361" t="s">
        <v>488</v>
      </c>
      <c r="I4670" s="359" t="s">
        <v>1382</v>
      </c>
      <c r="J4670" s="359" t="s">
        <v>1380</v>
      </c>
      <c r="K4670" s="359" t="s">
        <v>22</v>
      </c>
      <c r="L4670" s="359" t="s">
        <v>1392</v>
      </c>
      <c r="M4670" s="368">
        <v>1998</v>
      </c>
      <c r="N4670" s="205">
        <v>39276</v>
      </c>
      <c r="O4670" s="203"/>
      <c r="P4670" t="str">
        <f t="shared" si="72"/>
        <v>Lower Cannon River Turbidity TMDL-Cannon River-(07040002-646 (previous waterbody ID: 07040001-511))-TSS</v>
      </c>
    </row>
    <row r="4671" spans="1:16" ht="27.95" hidden="1" customHeight="1" x14ac:dyDescent="0.25">
      <c r="A4671" s="203" t="s">
        <v>2184</v>
      </c>
      <c r="B4671" s="202" t="s">
        <v>540</v>
      </c>
      <c r="C4671" s="203" t="s">
        <v>96</v>
      </c>
      <c r="D4671" s="203" t="s">
        <v>1848</v>
      </c>
      <c r="E4671" s="202" t="s">
        <v>1837</v>
      </c>
      <c r="F4671" s="202" t="s">
        <v>475</v>
      </c>
      <c r="G4671" s="259">
        <v>3</v>
      </c>
      <c r="H4671" s="361" t="s">
        <v>488</v>
      </c>
      <c r="I4671" s="359" t="s">
        <v>1383</v>
      </c>
      <c r="J4671" s="359" t="s">
        <v>1380</v>
      </c>
      <c r="K4671" s="359" t="s">
        <v>22</v>
      </c>
      <c r="L4671" s="359" t="s">
        <v>1392</v>
      </c>
      <c r="M4671" s="368">
        <v>1998</v>
      </c>
      <c r="N4671" s="205">
        <v>39276</v>
      </c>
      <c r="O4671" s="203"/>
      <c r="P4671" t="str">
        <f t="shared" si="72"/>
        <v>Lower Cannon River Turbidity TMDL-Cannon River-(07040002-646 (previous waterbody ID: 07040001-511))-TSS</v>
      </c>
    </row>
    <row r="4672" spans="1:16" ht="27.95" hidden="1" customHeight="1" x14ac:dyDescent="0.25">
      <c r="A4672" s="203" t="s">
        <v>2184</v>
      </c>
      <c r="B4672" s="202" t="s">
        <v>540</v>
      </c>
      <c r="C4672" s="203" t="s">
        <v>96</v>
      </c>
      <c r="D4672" s="203" t="s">
        <v>1848</v>
      </c>
      <c r="E4672" s="202" t="s">
        <v>1837</v>
      </c>
      <c r="F4672" s="202" t="s">
        <v>475</v>
      </c>
      <c r="G4672" s="259">
        <v>1.5</v>
      </c>
      <c r="H4672" s="361" t="s">
        <v>488</v>
      </c>
      <c r="I4672" s="359" t="s">
        <v>1384</v>
      </c>
      <c r="J4672" s="359" t="s">
        <v>1380</v>
      </c>
      <c r="K4672" s="359" t="s">
        <v>22</v>
      </c>
      <c r="L4672" s="359" t="s">
        <v>1392</v>
      </c>
      <c r="M4672" s="368">
        <v>1998</v>
      </c>
      <c r="N4672" s="205">
        <v>39276</v>
      </c>
      <c r="O4672" s="203"/>
      <c r="P4672" t="str">
        <f t="shared" si="72"/>
        <v>Lower Cannon River Turbidity TMDL-Cannon River-(07040002-646 (previous waterbody ID: 07040001-511))-TSS</v>
      </c>
    </row>
    <row r="4673" spans="1:16" ht="27.95" hidden="1" customHeight="1" x14ac:dyDescent="0.25">
      <c r="A4673" s="203" t="s">
        <v>2184</v>
      </c>
      <c r="B4673" s="202" t="s">
        <v>540</v>
      </c>
      <c r="C4673" s="203" t="s">
        <v>96</v>
      </c>
      <c r="D4673" s="203" t="s">
        <v>1848</v>
      </c>
      <c r="E4673" s="202" t="s">
        <v>1837</v>
      </c>
      <c r="F4673" s="202" t="s">
        <v>475</v>
      </c>
      <c r="G4673" s="259">
        <v>0.6</v>
      </c>
      <c r="H4673" s="361" t="s">
        <v>488</v>
      </c>
      <c r="I4673" s="359" t="s">
        <v>1385</v>
      </c>
      <c r="J4673" s="359" t="s">
        <v>1380</v>
      </c>
      <c r="K4673" s="359" t="s">
        <v>22</v>
      </c>
      <c r="L4673" s="359" t="s">
        <v>1392</v>
      </c>
      <c r="M4673" s="368">
        <v>1998</v>
      </c>
      <c r="N4673" s="205">
        <v>39276</v>
      </c>
      <c r="O4673" s="203"/>
      <c r="P4673" t="str">
        <f t="shared" si="72"/>
        <v>Lower Cannon River Turbidity TMDL-Cannon River-(07040002-646 (previous waterbody ID: 07040001-511))-TSS</v>
      </c>
    </row>
    <row r="4674" spans="1:16" ht="27.95" hidden="1" customHeight="1" x14ac:dyDescent="0.25">
      <c r="A4674" s="203" t="s">
        <v>2184</v>
      </c>
      <c r="B4674" s="202" t="s">
        <v>540</v>
      </c>
      <c r="C4674" s="203" t="s">
        <v>96</v>
      </c>
      <c r="D4674" s="202" t="s">
        <v>787</v>
      </c>
      <c r="E4674" s="202" t="s">
        <v>1837</v>
      </c>
      <c r="F4674" s="202" t="s">
        <v>475</v>
      </c>
      <c r="G4674" s="253">
        <v>12.1</v>
      </c>
      <c r="H4674" s="361" t="s">
        <v>488</v>
      </c>
      <c r="I4674" s="359" t="s">
        <v>1379</v>
      </c>
      <c r="J4674" s="359" t="s">
        <v>1380</v>
      </c>
      <c r="K4674" s="359" t="s">
        <v>22</v>
      </c>
      <c r="L4674" s="359" t="s">
        <v>1392</v>
      </c>
      <c r="M4674" s="368">
        <v>1998</v>
      </c>
      <c r="N4674" s="205">
        <v>39276</v>
      </c>
      <c r="O4674" s="203"/>
      <c r="P4674" t="str">
        <f t="shared" si="72"/>
        <v>Lower Cannon River Turbidity TMDL-Cannon River-(07040002-502)-TSS</v>
      </c>
    </row>
    <row r="4675" spans="1:16" ht="27.95" hidden="1" customHeight="1" x14ac:dyDescent="0.25">
      <c r="A4675" s="203" t="s">
        <v>2184</v>
      </c>
      <c r="B4675" s="202" t="s">
        <v>540</v>
      </c>
      <c r="C4675" s="203" t="s">
        <v>96</v>
      </c>
      <c r="D4675" s="202" t="s">
        <v>787</v>
      </c>
      <c r="E4675" s="202" t="s">
        <v>1837</v>
      </c>
      <c r="F4675" s="202" t="s">
        <v>475</v>
      </c>
      <c r="G4675" s="253">
        <v>4.3</v>
      </c>
      <c r="H4675" s="361" t="s">
        <v>488</v>
      </c>
      <c r="I4675" s="359" t="s">
        <v>1382</v>
      </c>
      <c r="J4675" s="359" t="s">
        <v>1380</v>
      </c>
      <c r="K4675" s="359" t="s">
        <v>22</v>
      </c>
      <c r="L4675" s="359" t="s">
        <v>1392</v>
      </c>
      <c r="M4675" s="368">
        <v>1998</v>
      </c>
      <c r="N4675" s="205">
        <v>39276</v>
      </c>
      <c r="O4675" s="203"/>
      <c r="P4675" t="str">
        <f t="shared" ref="P4675:P4738" si="73">CONCATENATE(C4675, "-", E4675, "-","(", D4675,")", "-",K4675)</f>
        <v>Lower Cannon River Turbidity TMDL-Cannon River-(07040002-502)-TSS</v>
      </c>
    </row>
    <row r="4676" spans="1:16" ht="27.95" hidden="1" customHeight="1" x14ac:dyDescent="0.25">
      <c r="A4676" s="203" t="s">
        <v>2184</v>
      </c>
      <c r="B4676" s="202" t="s">
        <v>540</v>
      </c>
      <c r="C4676" s="203" t="s">
        <v>96</v>
      </c>
      <c r="D4676" s="202" t="s">
        <v>787</v>
      </c>
      <c r="E4676" s="202" t="s">
        <v>1837</v>
      </c>
      <c r="F4676" s="202" t="s">
        <v>475</v>
      </c>
      <c r="G4676" s="253">
        <v>2.7</v>
      </c>
      <c r="H4676" s="361" t="s">
        <v>488</v>
      </c>
      <c r="I4676" s="359" t="s">
        <v>1383</v>
      </c>
      <c r="J4676" s="359" t="s">
        <v>1380</v>
      </c>
      <c r="K4676" s="359" t="s">
        <v>22</v>
      </c>
      <c r="L4676" s="359" t="s">
        <v>1392</v>
      </c>
      <c r="M4676" s="368">
        <v>1998</v>
      </c>
      <c r="N4676" s="205">
        <v>39276</v>
      </c>
      <c r="O4676" s="203"/>
      <c r="P4676" t="str">
        <f t="shared" si="73"/>
        <v>Lower Cannon River Turbidity TMDL-Cannon River-(07040002-502)-TSS</v>
      </c>
    </row>
    <row r="4677" spans="1:16" ht="27.95" hidden="1" customHeight="1" x14ac:dyDescent="0.25">
      <c r="A4677" s="203" t="s">
        <v>2184</v>
      </c>
      <c r="B4677" s="202" t="s">
        <v>540</v>
      </c>
      <c r="C4677" s="203" t="s">
        <v>96</v>
      </c>
      <c r="D4677" s="202" t="s">
        <v>787</v>
      </c>
      <c r="E4677" s="202" t="s">
        <v>1837</v>
      </c>
      <c r="F4677" s="202" t="s">
        <v>475</v>
      </c>
      <c r="G4677" s="253">
        <v>1.4</v>
      </c>
      <c r="H4677" s="361" t="s">
        <v>488</v>
      </c>
      <c r="I4677" s="359" t="s">
        <v>1384</v>
      </c>
      <c r="J4677" s="359" t="s">
        <v>1380</v>
      </c>
      <c r="K4677" s="359" t="s">
        <v>22</v>
      </c>
      <c r="L4677" s="359" t="s">
        <v>1392</v>
      </c>
      <c r="M4677" s="368">
        <v>1998</v>
      </c>
      <c r="N4677" s="205">
        <v>39276</v>
      </c>
      <c r="O4677" s="203"/>
      <c r="P4677" t="str">
        <f t="shared" si="73"/>
        <v>Lower Cannon River Turbidity TMDL-Cannon River-(07040002-502)-TSS</v>
      </c>
    </row>
    <row r="4678" spans="1:16" ht="27.95" hidden="1" customHeight="1" x14ac:dyDescent="0.25">
      <c r="A4678" s="203" t="s">
        <v>2184</v>
      </c>
      <c r="B4678" s="202" t="s">
        <v>540</v>
      </c>
      <c r="C4678" s="203" t="s">
        <v>96</v>
      </c>
      <c r="D4678" s="202" t="s">
        <v>787</v>
      </c>
      <c r="E4678" s="202" t="s">
        <v>1837</v>
      </c>
      <c r="F4678" s="202" t="s">
        <v>475</v>
      </c>
      <c r="G4678" s="253">
        <v>0.5</v>
      </c>
      <c r="H4678" s="361" t="s">
        <v>488</v>
      </c>
      <c r="I4678" s="359" t="s">
        <v>1385</v>
      </c>
      <c r="J4678" s="359" t="s">
        <v>1380</v>
      </c>
      <c r="K4678" s="359" t="s">
        <v>22</v>
      </c>
      <c r="L4678" s="359" t="s">
        <v>1392</v>
      </c>
      <c r="M4678" s="368">
        <v>1998</v>
      </c>
      <c r="N4678" s="205">
        <v>39276</v>
      </c>
      <c r="O4678" s="203"/>
      <c r="P4678" t="str">
        <f t="shared" si="73"/>
        <v>Lower Cannon River Turbidity TMDL-Cannon River-(07040002-502)-TSS</v>
      </c>
    </row>
    <row r="4679" spans="1:16" ht="27.95" hidden="1" customHeight="1" x14ac:dyDescent="0.25">
      <c r="A4679" s="203" t="s">
        <v>2184</v>
      </c>
      <c r="B4679" s="202" t="s">
        <v>540</v>
      </c>
      <c r="C4679" s="203" t="s">
        <v>1376</v>
      </c>
      <c r="D4679" s="202" t="s">
        <v>787</v>
      </c>
      <c r="E4679" s="202" t="s">
        <v>1837</v>
      </c>
      <c r="F4679" s="202" t="s">
        <v>475</v>
      </c>
      <c r="G4679" s="253">
        <v>6.86</v>
      </c>
      <c r="H4679" s="361" t="s">
        <v>1378</v>
      </c>
      <c r="I4679" s="359" t="s">
        <v>1379</v>
      </c>
      <c r="J4679" s="359" t="s">
        <v>1380</v>
      </c>
      <c r="K4679" s="359" t="s">
        <v>9</v>
      </c>
      <c r="L4679" s="359" t="s">
        <v>1381</v>
      </c>
      <c r="M4679" s="368">
        <v>1988</v>
      </c>
      <c r="N4679" s="205">
        <v>38812</v>
      </c>
      <c r="O4679" s="203"/>
      <c r="P4679" t="str">
        <f t="shared" si="73"/>
        <v>Lower Mississippi River Basin-Fecal Coliform TMDL-Cannon River-(07040002-502)-Fecal Coliform</v>
      </c>
    </row>
    <row r="4680" spans="1:16" ht="27.95" hidden="1" customHeight="1" x14ac:dyDescent="0.25">
      <c r="A4680" s="203" t="s">
        <v>2184</v>
      </c>
      <c r="B4680" s="202" t="s">
        <v>540</v>
      </c>
      <c r="C4680" s="203" t="s">
        <v>1376</v>
      </c>
      <c r="D4680" s="202" t="s">
        <v>787</v>
      </c>
      <c r="E4680" s="202" t="s">
        <v>1837</v>
      </c>
      <c r="F4680" s="202" t="s">
        <v>475</v>
      </c>
      <c r="G4680" s="253">
        <v>2.52</v>
      </c>
      <c r="H4680" s="361" t="s">
        <v>1378</v>
      </c>
      <c r="I4680" s="359" t="s">
        <v>1382</v>
      </c>
      <c r="J4680" s="359" t="s">
        <v>1380</v>
      </c>
      <c r="K4680" s="359" t="s">
        <v>9</v>
      </c>
      <c r="L4680" s="359" t="s">
        <v>1381</v>
      </c>
      <c r="M4680" s="368">
        <v>1988</v>
      </c>
      <c r="N4680" s="205">
        <v>38812</v>
      </c>
      <c r="O4680" s="203"/>
      <c r="P4680" t="str">
        <f t="shared" si="73"/>
        <v>Lower Mississippi River Basin-Fecal Coliform TMDL-Cannon River-(07040002-502)-Fecal Coliform</v>
      </c>
    </row>
    <row r="4681" spans="1:16" ht="27.95" hidden="1" customHeight="1" x14ac:dyDescent="0.25">
      <c r="A4681" s="203" t="s">
        <v>2184</v>
      </c>
      <c r="B4681" s="202" t="s">
        <v>540</v>
      </c>
      <c r="C4681" s="203" t="s">
        <v>1376</v>
      </c>
      <c r="D4681" s="202" t="s">
        <v>787</v>
      </c>
      <c r="E4681" s="202" t="s">
        <v>1837</v>
      </c>
      <c r="F4681" s="202" t="s">
        <v>475</v>
      </c>
      <c r="G4681" s="253">
        <v>1.1200000000000001</v>
      </c>
      <c r="H4681" s="361" t="s">
        <v>1378</v>
      </c>
      <c r="I4681" s="359" t="s">
        <v>1383</v>
      </c>
      <c r="J4681" s="359" t="s">
        <v>1380</v>
      </c>
      <c r="K4681" s="359" t="s">
        <v>9</v>
      </c>
      <c r="L4681" s="359" t="s">
        <v>1381</v>
      </c>
      <c r="M4681" s="368">
        <v>1988</v>
      </c>
      <c r="N4681" s="205">
        <v>38812</v>
      </c>
      <c r="O4681" s="203"/>
      <c r="P4681" t="str">
        <f t="shared" si="73"/>
        <v>Lower Mississippi River Basin-Fecal Coliform TMDL-Cannon River-(07040002-502)-Fecal Coliform</v>
      </c>
    </row>
    <row r="4682" spans="1:16" ht="27.95" hidden="1" customHeight="1" x14ac:dyDescent="0.25">
      <c r="A4682" s="203" t="s">
        <v>2184</v>
      </c>
      <c r="B4682" s="202" t="s">
        <v>540</v>
      </c>
      <c r="C4682" s="203" t="s">
        <v>1376</v>
      </c>
      <c r="D4682" s="202" t="s">
        <v>787</v>
      </c>
      <c r="E4682" s="202" t="s">
        <v>1837</v>
      </c>
      <c r="F4682" s="202" t="s">
        <v>475</v>
      </c>
      <c r="G4682" s="253">
        <v>0.39</v>
      </c>
      <c r="H4682" s="361" t="s">
        <v>1378</v>
      </c>
      <c r="I4682" s="359" t="s">
        <v>1384</v>
      </c>
      <c r="J4682" s="359" t="s">
        <v>1380</v>
      </c>
      <c r="K4682" s="359" t="s">
        <v>9</v>
      </c>
      <c r="L4682" s="359" t="s">
        <v>1381</v>
      </c>
      <c r="M4682" s="368">
        <v>1988</v>
      </c>
      <c r="N4682" s="205">
        <v>38812</v>
      </c>
      <c r="O4682" s="203"/>
      <c r="P4682" t="str">
        <f t="shared" si="73"/>
        <v>Lower Mississippi River Basin-Fecal Coliform TMDL-Cannon River-(07040002-502)-Fecal Coliform</v>
      </c>
    </row>
    <row r="4683" spans="1:16" ht="27.95" hidden="1" customHeight="1" x14ac:dyDescent="0.25">
      <c r="A4683" s="203" t="s">
        <v>2184</v>
      </c>
      <c r="B4683" s="202" t="s">
        <v>540</v>
      </c>
      <c r="C4683" s="203" t="s">
        <v>1376</v>
      </c>
      <c r="D4683" s="202" t="s">
        <v>787</v>
      </c>
      <c r="E4683" s="202" t="s">
        <v>1837</v>
      </c>
      <c r="F4683" s="202" t="s">
        <v>475</v>
      </c>
      <c r="G4683" s="253">
        <v>0.15</v>
      </c>
      <c r="H4683" s="361" t="s">
        <v>1378</v>
      </c>
      <c r="I4683" s="359" t="s">
        <v>1385</v>
      </c>
      <c r="J4683" s="359" t="s">
        <v>1380</v>
      </c>
      <c r="K4683" s="359" t="s">
        <v>9</v>
      </c>
      <c r="L4683" s="359" t="s">
        <v>1381</v>
      </c>
      <c r="M4683" s="368">
        <v>1988</v>
      </c>
      <c r="N4683" s="205">
        <v>38812</v>
      </c>
      <c r="O4683" s="203"/>
      <c r="P4683" t="str">
        <f t="shared" si="73"/>
        <v>Lower Mississippi River Basin-Fecal Coliform TMDL-Cannon River-(07040002-502)-Fecal Coliform</v>
      </c>
    </row>
    <row r="4684" spans="1:16" ht="27.95" hidden="1" customHeight="1" x14ac:dyDescent="0.25">
      <c r="A4684" s="203" t="s">
        <v>2184</v>
      </c>
      <c r="B4684" s="202" t="s">
        <v>540</v>
      </c>
      <c r="C4684" s="203" t="s">
        <v>1376</v>
      </c>
      <c r="D4684" s="202" t="s">
        <v>546</v>
      </c>
      <c r="E4684" s="202" t="s">
        <v>1840</v>
      </c>
      <c r="F4684" s="202" t="s">
        <v>475</v>
      </c>
      <c r="G4684" s="253">
        <v>3.46</v>
      </c>
      <c r="H4684" s="361" t="s">
        <v>1378</v>
      </c>
      <c r="I4684" s="359" t="s">
        <v>1379</v>
      </c>
      <c r="J4684" s="359" t="s">
        <v>1380</v>
      </c>
      <c r="K4684" s="359" t="s">
        <v>9</v>
      </c>
      <c r="L4684" s="359" t="s">
        <v>1381</v>
      </c>
      <c r="M4684" s="368">
        <v>1991</v>
      </c>
      <c r="N4684" s="205">
        <v>38812</v>
      </c>
      <c r="O4684" s="203"/>
      <c r="P4684" t="str">
        <f t="shared" si="73"/>
        <v>Lower Mississippi River Basin-Fecal Coliform TMDL-Straight River-(07040002-503)-Fecal Coliform</v>
      </c>
    </row>
    <row r="4685" spans="1:16" ht="27.95" hidden="1" customHeight="1" x14ac:dyDescent="0.25">
      <c r="A4685" s="203" t="s">
        <v>2184</v>
      </c>
      <c r="B4685" s="202" t="s">
        <v>540</v>
      </c>
      <c r="C4685" s="203" t="s">
        <v>1376</v>
      </c>
      <c r="D4685" s="202" t="s">
        <v>546</v>
      </c>
      <c r="E4685" s="202" t="s">
        <v>1840</v>
      </c>
      <c r="F4685" s="202" t="s">
        <v>475</v>
      </c>
      <c r="G4685" s="253">
        <v>1.28</v>
      </c>
      <c r="H4685" s="361" t="s">
        <v>1378</v>
      </c>
      <c r="I4685" s="359" t="s">
        <v>1382</v>
      </c>
      <c r="J4685" s="359" t="s">
        <v>1380</v>
      </c>
      <c r="K4685" s="359" t="s">
        <v>9</v>
      </c>
      <c r="L4685" s="359" t="s">
        <v>1381</v>
      </c>
      <c r="M4685" s="368">
        <v>1991</v>
      </c>
      <c r="N4685" s="205">
        <v>38812</v>
      </c>
      <c r="O4685" s="203"/>
      <c r="P4685" t="str">
        <f t="shared" si="73"/>
        <v>Lower Mississippi River Basin-Fecal Coliform TMDL-Straight River-(07040002-503)-Fecal Coliform</v>
      </c>
    </row>
    <row r="4686" spans="1:16" ht="27.95" hidden="1" customHeight="1" x14ac:dyDescent="0.25">
      <c r="A4686" s="203" t="s">
        <v>2184</v>
      </c>
      <c r="B4686" s="202" t="s">
        <v>540</v>
      </c>
      <c r="C4686" s="203" t="s">
        <v>1376</v>
      </c>
      <c r="D4686" s="202" t="s">
        <v>546</v>
      </c>
      <c r="E4686" s="202" t="s">
        <v>1840</v>
      </c>
      <c r="F4686" s="202" t="s">
        <v>475</v>
      </c>
      <c r="G4686" s="253">
        <v>0.59</v>
      </c>
      <c r="H4686" s="361" t="s">
        <v>1378</v>
      </c>
      <c r="I4686" s="359" t="s">
        <v>1383</v>
      </c>
      <c r="J4686" s="359" t="s">
        <v>1380</v>
      </c>
      <c r="K4686" s="359" t="s">
        <v>9</v>
      </c>
      <c r="L4686" s="359" t="s">
        <v>1381</v>
      </c>
      <c r="M4686" s="368">
        <v>1991</v>
      </c>
      <c r="N4686" s="205">
        <v>38812</v>
      </c>
      <c r="O4686" s="203"/>
      <c r="P4686" t="str">
        <f t="shared" si="73"/>
        <v>Lower Mississippi River Basin-Fecal Coliform TMDL-Straight River-(07040002-503)-Fecal Coliform</v>
      </c>
    </row>
    <row r="4687" spans="1:16" ht="27.95" hidden="1" customHeight="1" x14ac:dyDescent="0.25">
      <c r="A4687" s="203" t="s">
        <v>2184</v>
      </c>
      <c r="B4687" s="202" t="s">
        <v>540</v>
      </c>
      <c r="C4687" s="203" t="s">
        <v>1376</v>
      </c>
      <c r="D4687" s="202" t="s">
        <v>546</v>
      </c>
      <c r="E4687" s="202" t="s">
        <v>1840</v>
      </c>
      <c r="F4687" s="202" t="s">
        <v>475</v>
      </c>
      <c r="G4687" s="253">
        <v>0.12</v>
      </c>
      <c r="H4687" s="361" t="s">
        <v>1378</v>
      </c>
      <c r="I4687" s="359" t="s">
        <v>1384</v>
      </c>
      <c r="J4687" s="359" t="s">
        <v>1380</v>
      </c>
      <c r="K4687" s="359" t="s">
        <v>9</v>
      </c>
      <c r="L4687" s="359" t="s">
        <v>1381</v>
      </c>
      <c r="M4687" s="368">
        <v>1991</v>
      </c>
      <c r="N4687" s="205">
        <v>38812</v>
      </c>
      <c r="O4687" s="203"/>
      <c r="P4687" t="str">
        <f t="shared" si="73"/>
        <v>Lower Mississippi River Basin-Fecal Coliform TMDL-Straight River-(07040002-503)-Fecal Coliform</v>
      </c>
    </row>
    <row r="4688" spans="1:16" ht="27.95" hidden="1" customHeight="1" x14ac:dyDescent="0.25">
      <c r="A4688" s="203" t="s">
        <v>2184</v>
      </c>
      <c r="B4688" s="202" t="s">
        <v>540</v>
      </c>
      <c r="C4688" s="203" t="s">
        <v>1376</v>
      </c>
      <c r="D4688" s="202" t="s">
        <v>546</v>
      </c>
      <c r="E4688" s="202" t="s">
        <v>1840</v>
      </c>
      <c r="F4688" s="202" t="s">
        <v>475</v>
      </c>
      <c r="G4688" s="253">
        <v>0.01</v>
      </c>
      <c r="H4688" s="361" t="s">
        <v>1378</v>
      </c>
      <c r="I4688" s="359" t="s">
        <v>1385</v>
      </c>
      <c r="J4688" s="359" t="s">
        <v>1380</v>
      </c>
      <c r="K4688" s="359" t="s">
        <v>9</v>
      </c>
      <c r="L4688" s="359" t="s">
        <v>1381</v>
      </c>
      <c r="M4688" s="368">
        <v>1991</v>
      </c>
      <c r="N4688" s="205">
        <v>38812</v>
      </c>
      <c r="O4688" s="203"/>
      <c r="P4688" t="str">
        <f t="shared" si="73"/>
        <v>Lower Mississippi River Basin-Fecal Coliform TMDL-Straight River-(07040002-503)-Fecal Coliform</v>
      </c>
    </row>
    <row r="4689" spans="1:16" ht="27.95" hidden="1" customHeight="1" x14ac:dyDescent="0.25">
      <c r="A4689" s="203" t="s">
        <v>2184</v>
      </c>
      <c r="B4689" s="202" t="s">
        <v>540</v>
      </c>
      <c r="C4689" s="203" t="s">
        <v>1376</v>
      </c>
      <c r="D4689" s="202" t="s">
        <v>790</v>
      </c>
      <c r="E4689" s="202" t="s">
        <v>1837</v>
      </c>
      <c r="F4689" s="202" t="s">
        <v>475</v>
      </c>
      <c r="G4689" s="253">
        <v>6.82</v>
      </c>
      <c r="H4689" s="361" t="s">
        <v>1378</v>
      </c>
      <c r="I4689" s="359" t="s">
        <v>1379</v>
      </c>
      <c r="J4689" s="359" t="s">
        <v>1380</v>
      </c>
      <c r="K4689" s="359" t="s">
        <v>9</v>
      </c>
      <c r="L4689" s="359" t="s">
        <v>1381</v>
      </c>
      <c r="M4689" s="368">
        <v>2001</v>
      </c>
      <c r="N4689" s="205">
        <v>38812</v>
      </c>
      <c r="O4689" s="203"/>
      <c r="P4689" t="str">
        <f t="shared" si="73"/>
        <v>Lower Mississippi River Basin-Fecal Coliform TMDL-Cannon River-(07040002-509)-Fecal Coliform</v>
      </c>
    </row>
    <row r="4690" spans="1:16" ht="27.95" hidden="1" customHeight="1" x14ac:dyDescent="0.25">
      <c r="A4690" s="203" t="s">
        <v>2184</v>
      </c>
      <c r="B4690" s="202" t="s">
        <v>540</v>
      </c>
      <c r="C4690" s="203" t="s">
        <v>1376</v>
      </c>
      <c r="D4690" s="202" t="s">
        <v>790</v>
      </c>
      <c r="E4690" s="202" t="s">
        <v>1837</v>
      </c>
      <c r="F4690" s="202" t="s">
        <v>475</v>
      </c>
      <c r="G4690" s="253">
        <v>2.4700000000000002</v>
      </c>
      <c r="H4690" s="361" t="s">
        <v>1378</v>
      </c>
      <c r="I4690" s="359" t="s">
        <v>1382</v>
      </c>
      <c r="J4690" s="359" t="s">
        <v>1380</v>
      </c>
      <c r="K4690" s="359" t="s">
        <v>9</v>
      </c>
      <c r="L4690" s="359" t="s">
        <v>1381</v>
      </c>
      <c r="M4690" s="368">
        <v>2001</v>
      </c>
      <c r="N4690" s="205">
        <v>38812</v>
      </c>
      <c r="O4690" s="203"/>
      <c r="P4690" t="str">
        <f t="shared" si="73"/>
        <v>Lower Mississippi River Basin-Fecal Coliform TMDL-Cannon River-(07040002-509)-Fecal Coliform</v>
      </c>
    </row>
    <row r="4691" spans="1:16" ht="27.95" hidden="1" customHeight="1" x14ac:dyDescent="0.25">
      <c r="A4691" s="203" t="s">
        <v>2184</v>
      </c>
      <c r="B4691" s="202" t="s">
        <v>540</v>
      </c>
      <c r="C4691" s="203" t="s">
        <v>1376</v>
      </c>
      <c r="D4691" s="202" t="s">
        <v>790</v>
      </c>
      <c r="E4691" s="202" t="s">
        <v>1837</v>
      </c>
      <c r="F4691" s="202" t="s">
        <v>475</v>
      </c>
      <c r="G4691" s="253">
        <v>1.07</v>
      </c>
      <c r="H4691" s="361" t="s">
        <v>1378</v>
      </c>
      <c r="I4691" s="359" t="s">
        <v>1383</v>
      </c>
      <c r="J4691" s="359" t="s">
        <v>1380</v>
      </c>
      <c r="K4691" s="359" t="s">
        <v>9</v>
      </c>
      <c r="L4691" s="359" t="s">
        <v>1381</v>
      </c>
      <c r="M4691" s="368">
        <v>2001</v>
      </c>
      <c r="N4691" s="205">
        <v>38812</v>
      </c>
      <c r="O4691" s="203"/>
      <c r="P4691" t="str">
        <f t="shared" si="73"/>
        <v>Lower Mississippi River Basin-Fecal Coliform TMDL-Cannon River-(07040002-509)-Fecal Coliform</v>
      </c>
    </row>
    <row r="4692" spans="1:16" ht="27.95" hidden="1" customHeight="1" x14ac:dyDescent="0.25">
      <c r="A4692" s="203" t="s">
        <v>2184</v>
      </c>
      <c r="B4692" s="202" t="s">
        <v>540</v>
      </c>
      <c r="C4692" s="203" t="s">
        <v>1376</v>
      </c>
      <c r="D4692" s="202" t="s">
        <v>790</v>
      </c>
      <c r="E4692" s="202" t="s">
        <v>1837</v>
      </c>
      <c r="F4692" s="202" t="s">
        <v>475</v>
      </c>
      <c r="G4692" s="253">
        <v>0.35</v>
      </c>
      <c r="H4692" s="361" t="s">
        <v>1378</v>
      </c>
      <c r="I4692" s="359" t="s">
        <v>1384</v>
      </c>
      <c r="J4692" s="359" t="s">
        <v>1380</v>
      </c>
      <c r="K4692" s="359" t="s">
        <v>9</v>
      </c>
      <c r="L4692" s="359" t="s">
        <v>1381</v>
      </c>
      <c r="M4692" s="368">
        <v>2001</v>
      </c>
      <c r="N4692" s="205">
        <v>38812</v>
      </c>
      <c r="O4692" s="203"/>
      <c r="P4692" t="str">
        <f t="shared" si="73"/>
        <v>Lower Mississippi River Basin-Fecal Coliform TMDL-Cannon River-(07040002-509)-Fecal Coliform</v>
      </c>
    </row>
    <row r="4693" spans="1:16" ht="27.95" hidden="1" customHeight="1" x14ac:dyDescent="0.25">
      <c r="A4693" s="203" t="s">
        <v>2184</v>
      </c>
      <c r="B4693" s="202" t="s">
        <v>540</v>
      </c>
      <c r="C4693" s="203" t="s">
        <v>1376</v>
      </c>
      <c r="D4693" s="202" t="s">
        <v>790</v>
      </c>
      <c r="E4693" s="202" t="s">
        <v>1837</v>
      </c>
      <c r="F4693" s="202" t="s">
        <v>475</v>
      </c>
      <c r="G4693" s="253">
        <v>0.11</v>
      </c>
      <c r="H4693" s="361" t="s">
        <v>1378</v>
      </c>
      <c r="I4693" s="359" t="s">
        <v>1385</v>
      </c>
      <c r="J4693" s="359" t="s">
        <v>1380</v>
      </c>
      <c r="K4693" s="359" t="s">
        <v>9</v>
      </c>
      <c r="L4693" s="359" t="s">
        <v>1381</v>
      </c>
      <c r="M4693" s="368">
        <v>2001</v>
      </c>
      <c r="N4693" s="205">
        <v>38812</v>
      </c>
      <c r="O4693" s="203"/>
      <c r="P4693" t="str">
        <f t="shared" si="73"/>
        <v>Lower Mississippi River Basin-Fecal Coliform TMDL-Cannon River-(07040002-509)-Fecal Coliform</v>
      </c>
    </row>
    <row r="4694" spans="1:16" ht="27.95" hidden="1" customHeight="1" x14ac:dyDescent="0.25">
      <c r="A4694" s="203" t="s">
        <v>2184</v>
      </c>
      <c r="B4694" s="202" t="s">
        <v>540</v>
      </c>
      <c r="C4694" s="203" t="s">
        <v>1376</v>
      </c>
      <c r="D4694" s="202" t="s">
        <v>544</v>
      </c>
      <c r="E4694" s="202" t="s">
        <v>1840</v>
      </c>
      <c r="F4694" s="202" t="s">
        <v>475</v>
      </c>
      <c r="G4694" s="253">
        <v>4.84</v>
      </c>
      <c r="H4694" s="361" t="s">
        <v>1378</v>
      </c>
      <c r="I4694" s="359" t="s">
        <v>1379</v>
      </c>
      <c r="J4694" s="359" t="s">
        <v>1380</v>
      </c>
      <c r="K4694" s="359" t="s">
        <v>9</v>
      </c>
      <c r="L4694" s="359" t="s">
        <v>1381</v>
      </c>
      <c r="M4694" s="368">
        <v>2000</v>
      </c>
      <c r="N4694" s="205">
        <v>38812</v>
      </c>
      <c r="O4694" s="203"/>
      <c r="P4694" t="str">
        <f t="shared" si="73"/>
        <v>Lower Mississippi River Basin-Fecal Coliform TMDL-Straight River-(07040002-515)-Fecal Coliform</v>
      </c>
    </row>
    <row r="4695" spans="1:16" ht="27.95" hidden="1" customHeight="1" x14ac:dyDescent="0.25">
      <c r="A4695" s="203" t="s">
        <v>2184</v>
      </c>
      <c r="B4695" s="202" t="s">
        <v>540</v>
      </c>
      <c r="C4695" s="203" t="s">
        <v>1376</v>
      </c>
      <c r="D4695" s="202" t="s">
        <v>544</v>
      </c>
      <c r="E4695" s="202" t="s">
        <v>1840</v>
      </c>
      <c r="F4695" s="202" t="s">
        <v>475</v>
      </c>
      <c r="G4695" s="253">
        <v>1.78</v>
      </c>
      <c r="H4695" s="361" t="s">
        <v>1378</v>
      </c>
      <c r="I4695" s="359" t="s">
        <v>1382</v>
      </c>
      <c r="J4695" s="359" t="s">
        <v>1380</v>
      </c>
      <c r="K4695" s="359" t="s">
        <v>9</v>
      </c>
      <c r="L4695" s="359" t="s">
        <v>1381</v>
      </c>
      <c r="M4695" s="368">
        <v>2000</v>
      </c>
      <c r="N4695" s="205">
        <v>38812</v>
      </c>
      <c r="O4695" s="203"/>
      <c r="P4695" t="str">
        <f t="shared" si="73"/>
        <v>Lower Mississippi River Basin-Fecal Coliform TMDL-Straight River-(07040002-515)-Fecal Coliform</v>
      </c>
    </row>
    <row r="4696" spans="1:16" ht="27.95" hidden="1" customHeight="1" x14ac:dyDescent="0.25">
      <c r="A4696" s="203" t="s">
        <v>2184</v>
      </c>
      <c r="B4696" s="202" t="s">
        <v>540</v>
      </c>
      <c r="C4696" s="203" t="s">
        <v>1376</v>
      </c>
      <c r="D4696" s="202" t="s">
        <v>544</v>
      </c>
      <c r="E4696" s="202" t="s">
        <v>1840</v>
      </c>
      <c r="F4696" s="202" t="s">
        <v>475</v>
      </c>
      <c r="G4696" s="253">
        <v>0.8</v>
      </c>
      <c r="H4696" s="361" t="s">
        <v>1378</v>
      </c>
      <c r="I4696" s="359" t="s">
        <v>1383</v>
      </c>
      <c r="J4696" s="359" t="s">
        <v>1380</v>
      </c>
      <c r="K4696" s="359" t="s">
        <v>9</v>
      </c>
      <c r="L4696" s="359" t="s">
        <v>1381</v>
      </c>
      <c r="M4696" s="368">
        <v>2000</v>
      </c>
      <c r="N4696" s="205">
        <v>38812</v>
      </c>
      <c r="O4696" s="203"/>
      <c r="P4696" t="str">
        <f t="shared" si="73"/>
        <v>Lower Mississippi River Basin-Fecal Coliform TMDL-Straight River-(07040002-515)-Fecal Coliform</v>
      </c>
    </row>
    <row r="4697" spans="1:16" ht="27.95" hidden="1" customHeight="1" x14ac:dyDescent="0.25">
      <c r="A4697" s="203" t="s">
        <v>2184</v>
      </c>
      <c r="B4697" s="202" t="s">
        <v>540</v>
      </c>
      <c r="C4697" s="203" t="s">
        <v>1376</v>
      </c>
      <c r="D4697" s="202" t="s">
        <v>544</v>
      </c>
      <c r="E4697" s="202" t="s">
        <v>1840</v>
      </c>
      <c r="F4697" s="202" t="s">
        <v>475</v>
      </c>
      <c r="G4697" s="253">
        <v>0.14000000000000001</v>
      </c>
      <c r="H4697" s="361" t="s">
        <v>1378</v>
      </c>
      <c r="I4697" s="359" t="s">
        <v>1384</v>
      </c>
      <c r="J4697" s="359" t="s">
        <v>1380</v>
      </c>
      <c r="K4697" s="359" t="s">
        <v>9</v>
      </c>
      <c r="L4697" s="359" t="s">
        <v>1381</v>
      </c>
      <c r="M4697" s="368">
        <v>2000</v>
      </c>
      <c r="N4697" s="205">
        <v>38812</v>
      </c>
      <c r="O4697" s="203"/>
      <c r="P4697" t="str">
        <f t="shared" si="73"/>
        <v>Lower Mississippi River Basin-Fecal Coliform TMDL-Straight River-(07040002-515)-Fecal Coliform</v>
      </c>
    </row>
    <row r="4698" spans="1:16" ht="27.95" hidden="1" customHeight="1" x14ac:dyDescent="0.25">
      <c r="A4698" s="203" t="s">
        <v>2184</v>
      </c>
      <c r="B4698" s="202" t="s">
        <v>540</v>
      </c>
      <c r="C4698" s="203" t="s">
        <v>1376</v>
      </c>
      <c r="D4698" s="202" t="s">
        <v>544</v>
      </c>
      <c r="E4698" s="202" t="s">
        <v>1840</v>
      </c>
      <c r="F4698" s="202" t="s">
        <v>475</v>
      </c>
      <c r="G4698" s="259" t="s">
        <v>515</v>
      </c>
      <c r="H4698" s="361" t="s">
        <v>1378</v>
      </c>
      <c r="I4698" s="359" t="s">
        <v>1385</v>
      </c>
      <c r="J4698" s="359" t="s">
        <v>1380</v>
      </c>
      <c r="K4698" s="359" t="s">
        <v>9</v>
      </c>
      <c r="L4698" s="359" t="s">
        <v>1381</v>
      </c>
      <c r="M4698" s="368">
        <v>2000</v>
      </c>
      <c r="N4698" s="205">
        <v>38812</v>
      </c>
      <c r="O4698" s="203"/>
      <c r="P4698" t="str">
        <f t="shared" si="73"/>
        <v>Lower Mississippi River Basin-Fecal Coliform TMDL-Straight River-(07040002-515)-Fecal Coliform</v>
      </c>
    </row>
    <row r="4699" spans="1:16" ht="27.95" hidden="1" customHeight="1" x14ac:dyDescent="0.25">
      <c r="A4699" s="203" t="s">
        <v>2184</v>
      </c>
      <c r="B4699" s="202" t="s">
        <v>540</v>
      </c>
      <c r="C4699" s="203" t="s">
        <v>1376</v>
      </c>
      <c r="D4699" s="202" t="s">
        <v>673</v>
      </c>
      <c r="E4699" s="202" t="s">
        <v>2186</v>
      </c>
      <c r="F4699" s="202" t="s">
        <v>475</v>
      </c>
      <c r="G4699" s="253">
        <v>1.58</v>
      </c>
      <c r="H4699" s="361" t="s">
        <v>1378</v>
      </c>
      <c r="I4699" s="359" t="s">
        <v>1379</v>
      </c>
      <c r="J4699" s="359" t="s">
        <v>1380</v>
      </c>
      <c r="K4699" s="359" t="s">
        <v>9</v>
      </c>
      <c r="L4699" s="359" t="s">
        <v>1381</v>
      </c>
      <c r="M4699" s="368">
        <v>2000</v>
      </c>
      <c r="N4699" s="205">
        <v>38812</v>
      </c>
      <c r="O4699" s="203"/>
      <c r="P4699" t="str">
        <f t="shared" si="73"/>
        <v>Lower Mississippi River Basin-Fecal Coliform TMDL-Maple Creek-(07040002-519)-Fecal Coliform</v>
      </c>
    </row>
    <row r="4700" spans="1:16" ht="27.95" hidden="1" customHeight="1" x14ac:dyDescent="0.25">
      <c r="A4700" s="203" t="s">
        <v>2184</v>
      </c>
      <c r="B4700" s="202" t="s">
        <v>540</v>
      </c>
      <c r="C4700" s="203" t="s">
        <v>1376</v>
      </c>
      <c r="D4700" s="202" t="s">
        <v>673</v>
      </c>
      <c r="E4700" s="202" t="s">
        <v>2186</v>
      </c>
      <c r="F4700" s="202" t="s">
        <v>475</v>
      </c>
      <c r="G4700" s="253">
        <v>0.6</v>
      </c>
      <c r="H4700" s="361" t="s">
        <v>1378</v>
      </c>
      <c r="I4700" s="359" t="s">
        <v>1382</v>
      </c>
      <c r="J4700" s="359" t="s">
        <v>1380</v>
      </c>
      <c r="K4700" s="359" t="s">
        <v>9</v>
      </c>
      <c r="L4700" s="359" t="s">
        <v>1381</v>
      </c>
      <c r="M4700" s="368">
        <v>2000</v>
      </c>
      <c r="N4700" s="205">
        <v>38812</v>
      </c>
      <c r="O4700" s="203"/>
      <c r="P4700" t="str">
        <f t="shared" si="73"/>
        <v>Lower Mississippi River Basin-Fecal Coliform TMDL-Maple Creek-(07040002-519)-Fecal Coliform</v>
      </c>
    </row>
    <row r="4701" spans="1:16" ht="27.95" hidden="1" customHeight="1" x14ac:dyDescent="0.25">
      <c r="A4701" s="203" t="s">
        <v>2184</v>
      </c>
      <c r="B4701" s="202" t="s">
        <v>540</v>
      </c>
      <c r="C4701" s="203" t="s">
        <v>1376</v>
      </c>
      <c r="D4701" s="202" t="s">
        <v>673</v>
      </c>
      <c r="E4701" s="202" t="s">
        <v>2186</v>
      </c>
      <c r="F4701" s="202" t="s">
        <v>475</v>
      </c>
      <c r="G4701" s="253">
        <v>0.28999999999999998</v>
      </c>
      <c r="H4701" s="361" t="s">
        <v>1378</v>
      </c>
      <c r="I4701" s="359" t="s">
        <v>1383</v>
      </c>
      <c r="J4701" s="359" t="s">
        <v>1380</v>
      </c>
      <c r="K4701" s="359" t="s">
        <v>9</v>
      </c>
      <c r="L4701" s="359" t="s">
        <v>1381</v>
      </c>
      <c r="M4701" s="368">
        <v>2000</v>
      </c>
      <c r="N4701" s="205">
        <v>38812</v>
      </c>
      <c r="O4701" s="203"/>
      <c r="P4701" t="str">
        <f t="shared" si="73"/>
        <v>Lower Mississippi River Basin-Fecal Coliform TMDL-Maple Creek-(07040002-519)-Fecal Coliform</v>
      </c>
    </row>
    <row r="4702" spans="1:16" ht="27.95" hidden="1" customHeight="1" x14ac:dyDescent="0.25">
      <c r="A4702" s="203" t="s">
        <v>2184</v>
      </c>
      <c r="B4702" s="202" t="s">
        <v>540</v>
      </c>
      <c r="C4702" s="203" t="s">
        <v>1376</v>
      </c>
      <c r="D4702" s="202" t="s">
        <v>673</v>
      </c>
      <c r="E4702" s="202" t="s">
        <v>2186</v>
      </c>
      <c r="F4702" s="202" t="s">
        <v>475</v>
      </c>
      <c r="G4702" s="253">
        <v>0.08</v>
      </c>
      <c r="H4702" s="361" t="s">
        <v>1378</v>
      </c>
      <c r="I4702" s="359" t="s">
        <v>1384</v>
      </c>
      <c r="J4702" s="359" t="s">
        <v>1380</v>
      </c>
      <c r="K4702" s="359" t="s">
        <v>9</v>
      </c>
      <c r="L4702" s="359" t="s">
        <v>1381</v>
      </c>
      <c r="M4702" s="368">
        <v>2000</v>
      </c>
      <c r="N4702" s="205">
        <v>38812</v>
      </c>
      <c r="O4702" s="203"/>
      <c r="P4702" t="str">
        <f t="shared" si="73"/>
        <v>Lower Mississippi River Basin-Fecal Coliform TMDL-Maple Creek-(07040002-519)-Fecal Coliform</v>
      </c>
    </row>
    <row r="4703" spans="1:16" ht="27.95" hidden="1" customHeight="1" x14ac:dyDescent="0.25">
      <c r="A4703" s="203" t="s">
        <v>2184</v>
      </c>
      <c r="B4703" s="202" t="s">
        <v>540</v>
      </c>
      <c r="C4703" s="203" t="s">
        <v>1376</v>
      </c>
      <c r="D4703" s="202" t="s">
        <v>673</v>
      </c>
      <c r="E4703" s="202" t="s">
        <v>2186</v>
      </c>
      <c r="F4703" s="202" t="s">
        <v>475</v>
      </c>
      <c r="G4703" s="253">
        <v>0.03</v>
      </c>
      <c r="H4703" s="361" t="s">
        <v>1378</v>
      </c>
      <c r="I4703" s="359" t="s">
        <v>1385</v>
      </c>
      <c r="J4703" s="359" t="s">
        <v>1380</v>
      </c>
      <c r="K4703" s="359" t="s">
        <v>9</v>
      </c>
      <c r="L4703" s="359" t="s">
        <v>1381</v>
      </c>
      <c r="M4703" s="368">
        <v>2000</v>
      </c>
      <c r="N4703" s="205">
        <v>38812</v>
      </c>
      <c r="O4703" s="203"/>
      <c r="P4703" t="str">
        <f t="shared" si="73"/>
        <v>Lower Mississippi River Basin-Fecal Coliform TMDL-Maple Creek-(07040002-519)-Fecal Coliform</v>
      </c>
    </row>
    <row r="4704" spans="1:16" ht="27.95" hidden="1" customHeight="1" x14ac:dyDescent="0.25">
      <c r="A4704" s="203" t="s">
        <v>2184</v>
      </c>
      <c r="B4704" s="202" t="s">
        <v>540</v>
      </c>
      <c r="C4704" s="203" t="s">
        <v>1376</v>
      </c>
      <c r="D4704" s="202" t="s">
        <v>541</v>
      </c>
      <c r="E4704" s="202" t="s">
        <v>1840</v>
      </c>
      <c r="F4704" s="202" t="s">
        <v>475</v>
      </c>
      <c r="G4704" s="253">
        <v>1.17</v>
      </c>
      <c r="H4704" s="361" t="s">
        <v>1378</v>
      </c>
      <c r="I4704" s="359" t="s">
        <v>1379</v>
      </c>
      <c r="J4704" s="359" t="s">
        <v>1380</v>
      </c>
      <c r="K4704" s="359" t="s">
        <v>9</v>
      </c>
      <c r="L4704" s="359" t="s">
        <v>1381</v>
      </c>
      <c r="M4704" s="368">
        <v>2001</v>
      </c>
      <c r="N4704" s="205">
        <v>38812</v>
      </c>
      <c r="O4704" s="203"/>
      <c r="P4704" t="str">
        <f t="shared" si="73"/>
        <v>Lower Mississippi River Basin-Fecal Coliform TMDL-Straight River-(07040002-535)-Fecal Coliform</v>
      </c>
    </row>
    <row r="4705" spans="1:16" ht="27.95" hidden="1" customHeight="1" x14ac:dyDescent="0.25">
      <c r="A4705" s="203" t="s">
        <v>2184</v>
      </c>
      <c r="B4705" s="202" t="s">
        <v>540</v>
      </c>
      <c r="C4705" s="203" t="s">
        <v>1376</v>
      </c>
      <c r="D4705" s="202" t="s">
        <v>541</v>
      </c>
      <c r="E4705" s="202" t="s">
        <v>1840</v>
      </c>
      <c r="F4705" s="202" t="s">
        <v>475</v>
      </c>
      <c r="G4705" s="253">
        <v>0.45</v>
      </c>
      <c r="H4705" s="361" t="s">
        <v>1378</v>
      </c>
      <c r="I4705" s="359" t="s">
        <v>1382</v>
      </c>
      <c r="J4705" s="359" t="s">
        <v>1380</v>
      </c>
      <c r="K4705" s="359" t="s">
        <v>9</v>
      </c>
      <c r="L4705" s="359" t="s">
        <v>1381</v>
      </c>
      <c r="M4705" s="368">
        <v>2001</v>
      </c>
      <c r="N4705" s="205">
        <v>38812</v>
      </c>
      <c r="O4705" s="203"/>
      <c r="P4705" t="str">
        <f t="shared" si="73"/>
        <v>Lower Mississippi River Basin-Fecal Coliform TMDL-Straight River-(07040002-535)-Fecal Coliform</v>
      </c>
    </row>
    <row r="4706" spans="1:16" ht="27.95" hidden="1" customHeight="1" x14ac:dyDescent="0.25">
      <c r="A4706" s="203" t="s">
        <v>2184</v>
      </c>
      <c r="B4706" s="202" t="s">
        <v>540</v>
      </c>
      <c r="C4706" s="203" t="s">
        <v>1376</v>
      </c>
      <c r="D4706" s="202" t="s">
        <v>541</v>
      </c>
      <c r="E4706" s="202" t="s">
        <v>1840</v>
      </c>
      <c r="F4706" s="202" t="s">
        <v>475</v>
      </c>
      <c r="G4706" s="253">
        <v>0.21</v>
      </c>
      <c r="H4706" s="361" t="s">
        <v>1378</v>
      </c>
      <c r="I4706" s="359" t="s">
        <v>1383</v>
      </c>
      <c r="J4706" s="359" t="s">
        <v>1380</v>
      </c>
      <c r="K4706" s="359" t="s">
        <v>9</v>
      </c>
      <c r="L4706" s="359" t="s">
        <v>1381</v>
      </c>
      <c r="M4706" s="368">
        <v>2001</v>
      </c>
      <c r="N4706" s="205">
        <v>38812</v>
      </c>
      <c r="O4706" s="203"/>
      <c r="P4706" t="str">
        <f t="shared" si="73"/>
        <v>Lower Mississippi River Basin-Fecal Coliform TMDL-Straight River-(07040002-535)-Fecal Coliform</v>
      </c>
    </row>
    <row r="4707" spans="1:16" ht="27.95" hidden="1" customHeight="1" x14ac:dyDescent="0.25">
      <c r="A4707" s="203" t="s">
        <v>2184</v>
      </c>
      <c r="B4707" s="202" t="s">
        <v>540</v>
      </c>
      <c r="C4707" s="203" t="s">
        <v>1376</v>
      </c>
      <c r="D4707" s="202" t="s">
        <v>541</v>
      </c>
      <c r="E4707" s="202" t="s">
        <v>1840</v>
      </c>
      <c r="F4707" s="202" t="s">
        <v>475</v>
      </c>
      <c r="G4707" s="253">
        <v>0.06</v>
      </c>
      <c r="H4707" s="361" t="s">
        <v>1378</v>
      </c>
      <c r="I4707" s="359" t="s">
        <v>1384</v>
      </c>
      <c r="J4707" s="359" t="s">
        <v>1380</v>
      </c>
      <c r="K4707" s="359" t="s">
        <v>9</v>
      </c>
      <c r="L4707" s="359" t="s">
        <v>1381</v>
      </c>
      <c r="M4707" s="368">
        <v>2001</v>
      </c>
      <c r="N4707" s="205">
        <v>38812</v>
      </c>
      <c r="O4707" s="203"/>
      <c r="P4707" t="str">
        <f t="shared" si="73"/>
        <v>Lower Mississippi River Basin-Fecal Coliform TMDL-Straight River-(07040002-535)-Fecal Coliform</v>
      </c>
    </row>
    <row r="4708" spans="1:16" ht="27.95" hidden="1" customHeight="1" x14ac:dyDescent="0.25">
      <c r="A4708" s="203" t="s">
        <v>2184</v>
      </c>
      <c r="B4708" s="202" t="s">
        <v>540</v>
      </c>
      <c r="C4708" s="203" t="s">
        <v>1376</v>
      </c>
      <c r="D4708" s="202" t="s">
        <v>541</v>
      </c>
      <c r="E4708" s="202" t="s">
        <v>1840</v>
      </c>
      <c r="F4708" s="202" t="s">
        <v>475</v>
      </c>
      <c r="G4708" s="253">
        <v>0.02</v>
      </c>
      <c r="H4708" s="361" t="s">
        <v>1378</v>
      </c>
      <c r="I4708" s="359" t="s">
        <v>1385</v>
      </c>
      <c r="J4708" s="359" t="s">
        <v>1380</v>
      </c>
      <c r="K4708" s="359" t="s">
        <v>9</v>
      </c>
      <c r="L4708" s="359" t="s">
        <v>1381</v>
      </c>
      <c r="M4708" s="368">
        <v>2001</v>
      </c>
      <c r="N4708" s="205">
        <v>38812</v>
      </c>
      <c r="O4708" s="203"/>
      <c r="P4708" t="str">
        <f t="shared" si="73"/>
        <v>Lower Mississippi River Basin-Fecal Coliform TMDL-Straight River-(07040002-535)-Fecal Coliform</v>
      </c>
    </row>
    <row r="4709" spans="1:16" ht="27.95" hidden="1" customHeight="1" x14ac:dyDescent="0.25">
      <c r="A4709" s="203" t="s">
        <v>2184</v>
      </c>
      <c r="B4709" s="202" t="s">
        <v>540</v>
      </c>
      <c r="C4709" s="203" t="s">
        <v>1403</v>
      </c>
      <c r="D4709" s="202" t="s">
        <v>1404</v>
      </c>
      <c r="E4709" s="202" t="s">
        <v>1405</v>
      </c>
      <c r="F4709" s="202" t="s">
        <v>475</v>
      </c>
      <c r="G4709" s="253">
        <v>154</v>
      </c>
      <c r="H4709" s="361" t="s">
        <v>1406</v>
      </c>
      <c r="I4709" s="359" t="s">
        <v>1407</v>
      </c>
      <c r="J4709" s="359" t="s">
        <v>1380</v>
      </c>
      <c r="K4709" s="359" t="s">
        <v>22</v>
      </c>
      <c r="L4709" s="359" t="s">
        <v>1408</v>
      </c>
      <c r="M4709" s="368" t="s">
        <v>1407</v>
      </c>
      <c r="N4709" s="205">
        <v>42486</v>
      </c>
      <c r="O4709" s="203"/>
      <c r="P4709" t="str">
        <f t="shared" si="73"/>
        <v>South Metro Mississippi TSS TMDL-Mississippi River-(07040001-531)-TSS</v>
      </c>
    </row>
    <row r="4710" spans="1:16" ht="27.95" hidden="1" customHeight="1" x14ac:dyDescent="0.25">
      <c r="A4710" s="203" t="s">
        <v>2187</v>
      </c>
      <c r="B4710" s="202" t="s">
        <v>702</v>
      </c>
      <c r="C4710" s="203" t="s">
        <v>1518</v>
      </c>
      <c r="D4710" s="202" t="s">
        <v>1519</v>
      </c>
      <c r="E4710" s="202" t="s">
        <v>1520</v>
      </c>
      <c r="F4710" s="202" t="s">
        <v>475</v>
      </c>
      <c r="G4710" s="253">
        <v>0.19</v>
      </c>
      <c r="H4710" s="361" t="s">
        <v>1406</v>
      </c>
      <c r="I4710" s="359" t="s">
        <v>1407</v>
      </c>
      <c r="J4710" s="358">
        <v>0.34</v>
      </c>
      <c r="K4710" s="359" t="s">
        <v>1113</v>
      </c>
      <c r="L4710" s="359" t="s">
        <v>1408</v>
      </c>
      <c r="M4710" s="368">
        <v>1992</v>
      </c>
      <c r="N4710" s="207" t="s">
        <v>1521</v>
      </c>
      <c r="O4710" s="203"/>
      <c r="P4710" t="str">
        <f t="shared" si="73"/>
        <v>Lake St. Croix Excess Nutrient TMDL-St. Croix-(82-0001-00)-TP</v>
      </c>
    </row>
    <row r="4711" spans="1:16" ht="27.95" hidden="1" customHeight="1" x14ac:dyDescent="0.25">
      <c r="A4711" s="213" t="s">
        <v>2187</v>
      </c>
      <c r="B4711" s="202" t="s">
        <v>702</v>
      </c>
      <c r="C4711" s="203" t="s">
        <v>1403</v>
      </c>
      <c r="D4711" s="202" t="s">
        <v>1404</v>
      </c>
      <c r="E4711" s="202" t="s">
        <v>1405</v>
      </c>
      <c r="F4711" s="202" t="s">
        <v>475</v>
      </c>
      <c r="G4711" s="253">
        <v>154</v>
      </c>
      <c r="H4711" s="361" t="s">
        <v>1406</v>
      </c>
      <c r="I4711" s="359" t="s">
        <v>1407</v>
      </c>
      <c r="J4711" s="208">
        <v>0</v>
      </c>
      <c r="K4711" s="359" t="s">
        <v>22</v>
      </c>
      <c r="L4711" s="359" t="s">
        <v>1408</v>
      </c>
      <c r="M4711" s="368" t="s">
        <v>1407</v>
      </c>
      <c r="N4711" s="205">
        <v>42486</v>
      </c>
      <c r="O4711" s="203"/>
      <c r="P4711" t="str">
        <f t="shared" si="73"/>
        <v>South Metro Mississippi TSS TMDL-Mississippi River-(07040001-531)-TSS</v>
      </c>
    </row>
    <row r="4712" spans="1:16" ht="27.95" hidden="1" customHeight="1" x14ac:dyDescent="0.25">
      <c r="A4712" s="203" t="s">
        <v>2188</v>
      </c>
      <c r="B4712" s="202" t="s">
        <v>589</v>
      </c>
      <c r="C4712" s="203" t="s">
        <v>1893</v>
      </c>
      <c r="D4712" s="202" t="s">
        <v>745</v>
      </c>
      <c r="E4712" s="202" t="s">
        <v>1894</v>
      </c>
      <c r="F4712" s="202" t="s">
        <v>475</v>
      </c>
      <c r="G4712" s="253">
        <v>186.8</v>
      </c>
      <c r="H4712" s="361" t="s">
        <v>1456</v>
      </c>
      <c r="I4712" s="359" t="s">
        <v>1407</v>
      </c>
      <c r="J4712" s="358">
        <v>0.39069999999999999</v>
      </c>
      <c r="K4712" s="359" t="s">
        <v>1113</v>
      </c>
      <c r="L4712" s="359" t="s">
        <v>1408</v>
      </c>
      <c r="M4712" s="368">
        <v>1999</v>
      </c>
      <c r="N4712" s="205">
        <v>40282</v>
      </c>
      <c r="O4712" s="203" t="s">
        <v>1895</v>
      </c>
      <c r="P4712" t="str">
        <f t="shared" si="73"/>
        <v>Cedar Island, Pike, and Eagle Lakes Excess Nutrients TMDL-Eagle-(27-0111-01)-TP</v>
      </c>
    </row>
    <row r="4713" spans="1:16" ht="27.95" hidden="1" customHeight="1" x14ac:dyDescent="0.25">
      <c r="A4713" s="203" t="s">
        <v>2188</v>
      </c>
      <c r="B4713" s="202" t="s">
        <v>589</v>
      </c>
      <c r="C4713" s="203" t="s">
        <v>1893</v>
      </c>
      <c r="D4713" s="202" t="s">
        <v>745</v>
      </c>
      <c r="E4713" s="202" t="s">
        <v>1894</v>
      </c>
      <c r="F4713" s="202" t="s">
        <v>475</v>
      </c>
      <c r="G4713" s="253">
        <v>0.51100000000000001</v>
      </c>
      <c r="H4713" s="361" t="s">
        <v>527</v>
      </c>
      <c r="I4713" s="359" t="s">
        <v>1407</v>
      </c>
      <c r="J4713" s="358">
        <v>0.39090000000000003</v>
      </c>
      <c r="K4713" s="359" t="s">
        <v>1113</v>
      </c>
      <c r="L4713" s="359" t="s">
        <v>1392</v>
      </c>
      <c r="M4713" s="368">
        <v>1999</v>
      </c>
      <c r="N4713" s="205">
        <v>40282</v>
      </c>
      <c r="O4713" s="203" t="s">
        <v>1895</v>
      </c>
      <c r="P4713" t="str">
        <f t="shared" si="73"/>
        <v>Cedar Island, Pike, and Eagle Lakes Excess Nutrients TMDL-Eagle-(27-0111-01)-TP</v>
      </c>
    </row>
    <row r="4714" spans="1:16" ht="27.95" hidden="1" customHeight="1" x14ac:dyDescent="0.25">
      <c r="A4714" s="203" t="s">
        <v>2188</v>
      </c>
      <c r="B4714" s="202" t="s">
        <v>589</v>
      </c>
      <c r="C4714" s="203" t="s">
        <v>1893</v>
      </c>
      <c r="D4714" s="202" t="s">
        <v>612</v>
      </c>
      <c r="E4714" s="202" t="s">
        <v>1458</v>
      </c>
      <c r="F4714" s="202" t="s">
        <v>475</v>
      </c>
      <c r="G4714" s="253">
        <v>127.7</v>
      </c>
      <c r="H4714" s="361" t="s">
        <v>1456</v>
      </c>
      <c r="I4714" s="359" t="s">
        <v>1407</v>
      </c>
      <c r="J4714" s="358">
        <v>0.37</v>
      </c>
      <c r="K4714" s="359" t="s">
        <v>1113</v>
      </c>
      <c r="L4714" s="359" t="s">
        <v>1408</v>
      </c>
      <c r="M4714" s="368">
        <v>1999</v>
      </c>
      <c r="N4714" s="205">
        <v>40282</v>
      </c>
      <c r="O4714" s="203" t="s">
        <v>1895</v>
      </c>
      <c r="P4714" t="str">
        <f t="shared" si="73"/>
        <v>Cedar Island, Pike, and Eagle Lakes Excess Nutrients TMDL-Pike-(27-0111-02)-TP</v>
      </c>
    </row>
    <row r="4715" spans="1:16" ht="27.95" hidden="1" customHeight="1" x14ac:dyDescent="0.25">
      <c r="A4715" s="203" t="s">
        <v>2188</v>
      </c>
      <c r="B4715" s="202" t="s">
        <v>589</v>
      </c>
      <c r="C4715" s="203" t="s">
        <v>1893</v>
      </c>
      <c r="D4715" s="202" t="s">
        <v>612</v>
      </c>
      <c r="E4715" s="202" t="s">
        <v>1458</v>
      </c>
      <c r="F4715" s="202" t="s">
        <v>475</v>
      </c>
      <c r="G4715" s="253">
        <v>0.35</v>
      </c>
      <c r="H4715" s="361" t="s">
        <v>527</v>
      </c>
      <c r="I4715" s="359" t="s">
        <v>1407</v>
      </c>
      <c r="J4715" s="358">
        <v>0.37</v>
      </c>
      <c r="K4715" s="359" t="s">
        <v>1113</v>
      </c>
      <c r="L4715" s="359" t="s">
        <v>1392</v>
      </c>
      <c r="M4715" s="368">
        <v>1999</v>
      </c>
      <c r="N4715" s="205">
        <v>40282</v>
      </c>
      <c r="O4715" s="203" t="s">
        <v>1895</v>
      </c>
      <c r="P4715" t="str">
        <f t="shared" si="73"/>
        <v>Cedar Island, Pike, and Eagle Lakes Excess Nutrients TMDL-Pike-(27-0111-02)-TP</v>
      </c>
    </row>
    <row r="4716" spans="1:16" ht="27.95" hidden="1" customHeight="1" x14ac:dyDescent="0.25">
      <c r="A4716" s="203" t="s">
        <v>2188</v>
      </c>
      <c r="B4716" s="202" t="s">
        <v>589</v>
      </c>
      <c r="C4716" s="203" t="s">
        <v>1674</v>
      </c>
      <c r="D4716" s="202" t="s">
        <v>1702</v>
      </c>
      <c r="E4716" s="202" t="s">
        <v>1703</v>
      </c>
      <c r="F4716" s="202" t="s">
        <v>505</v>
      </c>
      <c r="G4716" s="253">
        <v>193.9</v>
      </c>
      <c r="H4716" s="361" t="s">
        <v>1433</v>
      </c>
      <c r="I4716" s="359" t="s">
        <v>1407</v>
      </c>
      <c r="J4716" s="358">
        <v>0.84060000000000001</v>
      </c>
      <c r="K4716" s="361" t="s">
        <v>1113</v>
      </c>
      <c r="L4716" s="359" t="s">
        <v>1408</v>
      </c>
      <c r="M4716" s="368">
        <v>2010</v>
      </c>
      <c r="N4716" s="205">
        <v>42912</v>
      </c>
      <c r="O4716" s="203"/>
      <c r="P4716" t="str">
        <f t="shared" si="73"/>
        <v>Elm Creek Watershed Mgmt Commission WRAPS 2010-Rice Main Lake-(27-0116-01)-TP</v>
      </c>
    </row>
    <row r="4717" spans="1:16" ht="27.95" hidden="1" customHeight="1" x14ac:dyDescent="0.25">
      <c r="A4717" s="203" t="s">
        <v>2188</v>
      </c>
      <c r="B4717" s="202" t="s">
        <v>589</v>
      </c>
      <c r="C4717" s="203" t="s">
        <v>1674</v>
      </c>
      <c r="D4717" s="202" t="s">
        <v>1702</v>
      </c>
      <c r="E4717" s="202" t="s">
        <v>1703</v>
      </c>
      <c r="F4717" s="202" t="s">
        <v>505</v>
      </c>
      <c r="G4717" s="253">
        <v>0.53100000000000003</v>
      </c>
      <c r="H4717" s="361" t="s">
        <v>1414</v>
      </c>
      <c r="I4717" s="359" t="s">
        <v>1407</v>
      </c>
      <c r="J4717" s="358">
        <v>0.84060000000000001</v>
      </c>
      <c r="K4717" s="361" t="s">
        <v>1113</v>
      </c>
      <c r="L4717" s="359" t="s">
        <v>1392</v>
      </c>
      <c r="M4717" s="368">
        <v>2010</v>
      </c>
      <c r="N4717" s="205">
        <v>42912</v>
      </c>
      <c r="O4717" s="203"/>
      <c r="P4717" t="str">
        <f t="shared" si="73"/>
        <v>Elm Creek Watershed Mgmt Commission WRAPS 2010-Rice Main Lake-(27-0116-01)-TP</v>
      </c>
    </row>
    <row r="4718" spans="1:16" ht="27.95" hidden="1" customHeight="1" x14ac:dyDescent="0.25">
      <c r="A4718" s="203" t="s">
        <v>2188</v>
      </c>
      <c r="B4718" s="202" t="s">
        <v>589</v>
      </c>
      <c r="C4718" s="203" t="s">
        <v>1674</v>
      </c>
      <c r="D4718" s="202" t="s">
        <v>1898</v>
      </c>
      <c r="E4718" s="202" t="s">
        <v>1743</v>
      </c>
      <c r="F4718" s="202" t="s">
        <v>505</v>
      </c>
      <c r="G4718" s="253">
        <v>37.6</v>
      </c>
      <c r="H4718" s="361" t="s">
        <v>1433</v>
      </c>
      <c r="I4718" s="359" t="s">
        <v>1407</v>
      </c>
      <c r="J4718" s="358">
        <v>0</v>
      </c>
      <c r="K4718" s="361" t="s">
        <v>1113</v>
      </c>
      <c r="L4718" s="359" t="s">
        <v>1408</v>
      </c>
      <c r="M4718" s="368">
        <v>2010</v>
      </c>
      <c r="N4718" s="205">
        <v>42912</v>
      </c>
      <c r="O4718" s="203"/>
      <c r="P4718" t="str">
        <f t="shared" si="73"/>
        <v>Elm Creek Watershed Mgmt Commission WRAPS 2010-Fish-(27-0118-00)-TP</v>
      </c>
    </row>
    <row r="4719" spans="1:16" ht="27.95" hidden="1" customHeight="1" x14ac:dyDescent="0.25">
      <c r="A4719" s="203" t="s">
        <v>2188</v>
      </c>
      <c r="B4719" s="202" t="s">
        <v>589</v>
      </c>
      <c r="C4719" s="203" t="s">
        <v>1674</v>
      </c>
      <c r="D4719" s="202" t="s">
        <v>1898</v>
      </c>
      <c r="E4719" s="202" t="s">
        <v>1743</v>
      </c>
      <c r="F4719" s="202" t="s">
        <v>505</v>
      </c>
      <c r="G4719" s="253">
        <v>0.10299999999999999</v>
      </c>
      <c r="H4719" s="361" t="s">
        <v>1414</v>
      </c>
      <c r="I4719" s="359" t="s">
        <v>1407</v>
      </c>
      <c r="J4719" s="358">
        <v>0</v>
      </c>
      <c r="K4719" s="361" t="s">
        <v>1113</v>
      </c>
      <c r="L4719" s="359" t="s">
        <v>1392</v>
      </c>
      <c r="M4719" s="368">
        <v>2010</v>
      </c>
      <c r="N4719" s="205">
        <v>42912</v>
      </c>
      <c r="O4719" s="203"/>
      <c r="P4719" t="str">
        <f t="shared" si="73"/>
        <v>Elm Creek Watershed Mgmt Commission WRAPS 2010-Fish-(27-0118-00)-TP</v>
      </c>
    </row>
    <row r="4720" spans="1:16" ht="27.95" hidden="1" customHeight="1" x14ac:dyDescent="0.25">
      <c r="A4720" s="203" t="s">
        <v>2188</v>
      </c>
      <c r="B4720" s="202" t="s">
        <v>589</v>
      </c>
      <c r="C4720" s="203" t="s">
        <v>1674</v>
      </c>
      <c r="D4720" s="202" t="s">
        <v>1677</v>
      </c>
      <c r="E4720" s="202" t="s">
        <v>1678</v>
      </c>
      <c r="F4720" s="202" t="s">
        <v>505</v>
      </c>
      <c r="G4720" s="253">
        <v>32.17</v>
      </c>
      <c r="H4720" s="361" t="s">
        <v>1400</v>
      </c>
      <c r="I4720" s="359" t="s">
        <v>1379</v>
      </c>
      <c r="J4720" s="358">
        <v>0.19</v>
      </c>
      <c r="K4720" s="361" t="s">
        <v>1391</v>
      </c>
      <c r="L4720" s="359" t="s">
        <v>1392</v>
      </c>
      <c r="M4720" s="368">
        <v>2010</v>
      </c>
      <c r="N4720" s="205">
        <v>42912</v>
      </c>
      <c r="O4720" s="203"/>
      <c r="P4720" t="str">
        <f t="shared" si="73"/>
        <v>Elm Creek Watershed Mgmt Commission WRAPS 2010-Elm Creek-(07010206-508)-E. coli</v>
      </c>
    </row>
    <row r="4721" spans="1:16" ht="27.95" hidden="1" customHeight="1" x14ac:dyDescent="0.25">
      <c r="A4721" s="203" t="s">
        <v>2188</v>
      </c>
      <c r="B4721" s="202" t="s">
        <v>589</v>
      </c>
      <c r="C4721" s="203" t="s">
        <v>1674</v>
      </c>
      <c r="D4721" s="202" t="s">
        <v>1677</v>
      </c>
      <c r="E4721" s="202" t="s">
        <v>1678</v>
      </c>
      <c r="F4721" s="202" t="s">
        <v>505</v>
      </c>
      <c r="G4721" s="253">
        <v>10.050000000000001</v>
      </c>
      <c r="H4721" s="361" t="s">
        <v>1400</v>
      </c>
      <c r="I4721" s="359" t="s">
        <v>1382</v>
      </c>
      <c r="J4721" s="358">
        <v>0</v>
      </c>
      <c r="K4721" s="361" t="s">
        <v>1391</v>
      </c>
      <c r="L4721" s="359" t="s">
        <v>1392</v>
      </c>
      <c r="M4721" s="368">
        <v>2010</v>
      </c>
      <c r="N4721" s="205">
        <v>42912</v>
      </c>
      <c r="O4721" s="203"/>
      <c r="P4721" t="str">
        <f t="shared" si="73"/>
        <v>Elm Creek Watershed Mgmt Commission WRAPS 2010-Elm Creek-(07010206-508)-E. coli</v>
      </c>
    </row>
    <row r="4722" spans="1:16" ht="27.95" hidden="1" customHeight="1" x14ac:dyDescent="0.25">
      <c r="A4722" s="203" t="s">
        <v>2188</v>
      </c>
      <c r="B4722" s="202" t="s">
        <v>589</v>
      </c>
      <c r="C4722" s="203" t="s">
        <v>1674</v>
      </c>
      <c r="D4722" s="202" t="s">
        <v>1677</v>
      </c>
      <c r="E4722" s="202" t="s">
        <v>1678</v>
      </c>
      <c r="F4722" s="202" t="s">
        <v>505</v>
      </c>
      <c r="G4722" s="253">
        <v>2.75</v>
      </c>
      <c r="H4722" s="361" t="s">
        <v>1400</v>
      </c>
      <c r="I4722" s="359" t="s">
        <v>1383</v>
      </c>
      <c r="J4722" s="358">
        <v>0.08</v>
      </c>
      <c r="K4722" s="361" t="s">
        <v>1391</v>
      </c>
      <c r="L4722" s="359" t="s">
        <v>1392</v>
      </c>
      <c r="M4722" s="368">
        <v>2010</v>
      </c>
      <c r="N4722" s="205">
        <v>42912</v>
      </c>
      <c r="O4722" s="203"/>
      <c r="P4722" t="str">
        <f t="shared" si="73"/>
        <v>Elm Creek Watershed Mgmt Commission WRAPS 2010-Elm Creek-(07010206-508)-E. coli</v>
      </c>
    </row>
    <row r="4723" spans="1:16" ht="27.95" hidden="1" customHeight="1" x14ac:dyDescent="0.25">
      <c r="A4723" s="203" t="s">
        <v>2188</v>
      </c>
      <c r="B4723" s="202" t="s">
        <v>589</v>
      </c>
      <c r="C4723" s="203" t="s">
        <v>1674</v>
      </c>
      <c r="D4723" s="202" t="s">
        <v>1677</v>
      </c>
      <c r="E4723" s="202" t="s">
        <v>1678</v>
      </c>
      <c r="F4723" s="202" t="s">
        <v>505</v>
      </c>
      <c r="G4723" s="253">
        <v>1.06</v>
      </c>
      <c r="H4723" s="361" t="s">
        <v>1400</v>
      </c>
      <c r="I4723" s="359" t="s">
        <v>1384</v>
      </c>
      <c r="J4723" s="358">
        <v>0.25</v>
      </c>
      <c r="K4723" s="361" t="s">
        <v>1391</v>
      </c>
      <c r="L4723" s="359" t="s">
        <v>1392</v>
      </c>
      <c r="M4723" s="368">
        <v>2010</v>
      </c>
      <c r="N4723" s="205">
        <v>42912</v>
      </c>
      <c r="O4723" s="203"/>
      <c r="P4723" t="str">
        <f t="shared" si="73"/>
        <v>Elm Creek Watershed Mgmt Commission WRAPS 2010-Elm Creek-(07010206-508)-E. coli</v>
      </c>
    </row>
    <row r="4724" spans="1:16" ht="27.95" hidden="1" customHeight="1" x14ac:dyDescent="0.25">
      <c r="A4724" s="203" t="s">
        <v>2188</v>
      </c>
      <c r="B4724" s="202" t="s">
        <v>589</v>
      </c>
      <c r="C4724" s="203" t="s">
        <v>1674</v>
      </c>
      <c r="D4724" s="202" t="s">
        <v>1677</v>
      </c>
      <c r="E4724" s="202" t="s">
        <v>1678</v>
      </c>
      <c r="F4724" s="202" t="s">
        <v>505</v>
      </c>
      <c r="G4724" s="253">
        <v>0.49</v>
      </c>
      <c r="H4724" s="361" t="s">
        <v>1400</v>
      </c>
      <c r="I4724" s="359" t="s">
        <v>1385</v>
      </c>
      <c r="J4724" s="358">
        <v>0</v>
      </c>
      <c r="K4724" s="361" t="s">
        <v>1391</v>
      </c>
      <c r="L4724" s="359" t="s">
        <v>1392</v>
      </c>
      <c r="M4724" s="368">
        <v>2010</v>
      </c>
      <c r="N4724" s="205">
        <v>42912</v>
      </c>
      <c r="O4724" s="203"/>
      <c r="P4724" t="str">
        <f t="shared" si="73"/>
        <v>Elm Creek Watershed Mgmt Commission WRAPS 2010-Elm Creek-(07010206-508)-E. coli</v>
      </c>
    </row>
    <row r="4725" spans="1:16" ht="27.95" hidden="1" customHeight="1" x14ac:dyDescent="0.25">
      <c r="A4725" s="203" t="s">
        <v>2188</v>
      </c>
      <c r="B4725" s="202" t="s">
        <v>589</v>
      </c>
      <c r="C4725" s="203" t="s">
        <v>1674</v>
      </c>
      <c r="D4725" s="202" t="s">
        <v>1677</v>
      </c>
      <c r="E4725" s="202" t="s">
        <v>1678</v>
      </c>
      <c r="F4725" s="202" t="s">
        <v>505</v>
      </c>
      <c r="G4725" s="253">
        <v>625.82000000000005</v>
      </c>
      <c r="H4725" s="361" t="s">
        <v>1414</v>
      </c>
      <c r="I4725" s="359" t="s">
        <v>1379</v>
      </c>
      <c r="J4725" s="358">
        <v>0.48499999999999999</v>
      </c>
      <c r="K4725" s="361" t="s">
        <v>22</v>
      </c>
      <c r="L4725" s="359" t="s">
        <v>1392</v>
      </c>
      <c r="M4725" s="368">
        <v>2010</v>
      </c>
      <c r="N4725" s="205">
        <v>42912</v>
      </c>
      <c r="O4725" s="203"/>
      <c r="P4725" t="str">
        <f t="shared" si="73"/>
        <v>Elm Creek Watershed Mgmt Commission WRAPS 2010-Elm Creek-(07010206-508)-TSS</v>
      </c>
    </row>
    <row r="4726" spans="1:16" ht="27.95" hidden="1" customHeight="1" x14ac:dyDescent="0.25">
      <c r="A4726" s="203" t="s">
        <v>2188</v>
      </c>
      <c r="B4726" s="202" t="s">
        <v>589</v>
      </c>
      <c r="C4726" s="203" t="s">
        <v>1674</v>
      </c>
      <c r="D4726" s="202" t="s">
        <v>1677</v>
      </c>
      <c r="E4726" s="202" t="s">
        <v>1678</v>
      </c>
      <c r="F4726" s="202" t="s">
        <v>505</v>
      </c>
      <c r="G4726" s="253">
        <v>278.56</v>
      </c>
      <c r="H4726" s="361" t="s">
        <v>1414</v>
      </c>
      <c r="I4726" s="359" t="s">
        <v>1382</v>
      </c>
      <c r="J4726" s="358">
        <v>0.63600000000000001</v>
      </c>
      <c r="K4726" s="361" t="s">
        <v>22</v>
      </c>
      <c r="L4726" s="359" t="s">
        <v>1392</v>
      </c>
      <c r="M4726" s="368">
        <v>2010</v>
      </c>
      <c r="N4726" s="205">
        <v>42912</v>
      </c>
      <c r="O4726" s="203"/>
      <c r="P4726" t="str">
        <f t="shared" si="73"/>
        <v>Elm Creek Watershed Mgmt Commission WRAPS 2010-Elm Creek-(07010206-508)-TSS</v>
      </c>
    </row>
    <row r="4727" spans="1:16" ht="27.95" hidden="1" customHeight="1" x14ac:dyDescent="0.25">
      <c r="A4727" s="203" t="s">
        <v>2188</v>
      </c>
      <c r="B4727" s="202" t="s">
        <v>589</v>
      </c>
      <c r="C4727" s="203" t="s">
        <v>1674</v>
      </c>
      <c r="D4727" s="202" t="s">
        <v>1677</v>
      </c>
      <c r="E4727" s="202" t="s">
        <v>1678</v>
      </c>
      <c r="F4727" s="202" t="s">
        <v>505</v>
      </c>
      <c r="G4727" s="253">
        <v>113.94</v>
      </c>
      <c r="H4727" s="361" t="s">
        <v>1414</v>
      </c>
      <c r="I4727" s="359" t="s">
        <v>1383</v>
      </c>
      <c r="J4727" s="358">
        <v>0.58899999999999997</v>
      </c>
      <c r="K4727" s="361" t="s">
        <v>22</v>
      </c>
      <c r="L4727" s="359" t="s">
        <v>1392</v>
      </c>
      <c r="M4727" s="368">
        <v>2010</v>
      </c>
      <c r="N4727" s="205">
        <v>42912</v>
      </c>
      <c r="O4727" s="203"/>
      <c r="P4727" t="str">
        <f t="shared" si="73"/>
        <v>Elm Creek Watershed Mgmt Commission WRAPS 2010-Elm Creek-(07010206-508)-TSS</v>
      </c>
    </row>
    <row r="4728" spans="1:16" ht="27.95" hidden="1" customHeight="1" x14ac:dyDescent="0.25">
      <c r="A4728" s="203" t="s">
        <v>2188</v>
      </c>
      <c r="B4728" s="202" t="s">
        <v>589</v>
      </c>
      <c r="C4728" s="203" t="s">
        <v>1674</v>
      </c>
      <c r="D4728" s="202" t="s">
        <v>1677</v>
      </c>
      <c r="E4728" s="202" t="s">
        <v>1678</v>
      </c>
      <c r="F4728" s="202" t="s">
        <v>505</v>
      </c>
      <c r="G4728" s="253">
        <v>90.76</v>
      </c>
      <c r="H4728" s="361" t="s">
        <v>1414</v>
      </c>
      <c r="I4728" s="359" t="s">
        <v>1384</v>
      </c>
      <c r="J4728" s="358">
        <v>0.64400000000000002</v>
      </c>
      <c r="K4728" s="361" t="s">
        <v>22</v>
      </c>
      <c r="L4728" s="359" t="s">
        <v>1392</v>
      </c>
      <c r="M4728" s="368">
        <v>2010</v>
      </c>
      <c r="N4728" s="205">
        <v>42912</v>
      </c>
      <c r="O4728" s="203"/>
      <c r="P4728" t="str">
        <f t="shared" si="73"/>
        <v>Elm Creek Watershed Mgmt Commission WRAPS 2010-Elm Creek-(07010206-508)-TSS</v>
      </c>
    </row>
    <row r="4729" spans="1:16" ht="27.95" hidden="1" customHeight="1" x14ac:dyDescent="0.25">
      <c r="A4729" s="203" t="s">
        <v>2188</v>
      </c>
      <c r="B4729" s="202" t="s">
        <v>589</v>
      </c>
      <c r="C4729" s="203" t="s">
        <v>1674</v>
      </c>
      <c r="D4729" s="202" t="s">
        <v>1677</v>
      </c>
      <c r="E4729" s="202" t="s">
        <v>1678</v>
      </c>
      <c r="F4729" s="202" t="s">
        <v>505</v>
      </c>
      <c r="G4729" s="253">
        <v>67.06</v>
      </c>
      <c r="H4729" s="361" t="s">
        <v>1414</v>
      </c>
      <c r="I4729" s="359" t="s">
        <v>1385</v>
      </c>
      <c r="J4729" s="358">
        <v>0.48</v>
      </c>
      <c r="K4729" s="361" t="s">
        <v>22</v>
      </c>
      <c r="L4729" s="359" t="s">
        <v>1392</v>
      </c>
      <c r="M4729" s="368">
        <v>2010</v>
      </c>
      <c r="N4729" s="205">
        <v>42912</v>
      </c>
      <c r="O4729" s="203"/>
      <c r="P4729" t="str">
        <f t="shared" si="73"/>
        <v>Elm Creek Watershed Mgmt Commission WRAPS 2010-Elm Creek-(07010206-508)-TSS</v>
      </c>
    </row>
    <row r="4730" spans="1:16" ht="27.95" hidden="1" customHeight="1" x14ac:dyDescent="0.25">
      <c r="A4730" s="203" t="s">
        <v>2188</v>
      </c>
      <c r="B4730" s="202" t="s">
        <v>589</v>
      </c>
      <c r="C4730" s="203" t="s">
        <v>1874</v>
      </c>
      <c r="D4730" s="202" t="s">
        <v>650</v>
      </c>
      <c r="E4730" s="202" t="s">
        <v>1875</v>
      </c>
      <c r="F4730" s="202" t="s">
        <v>475</v>
      </c>
      <c r="G4730" s="253">
        <v>3082</v>
      </c>
      <c r="H4730" s="361" t="s">
        <v>1433</v>
      </c>
      <c r="I4730" s="359" t="s">
        <v>1407</v>
      </c>
      <c r="J4730" s="358">
        <v>0.28000000000000003</v>
      </c>
      <c r="K4730" s="359" t="s">
        <v>1113</v>
      </c>
      <c r="L4730" s="359" t="s">
        <v>1408</v>
      </c>
      <c r="M4730" s="368">
        <v>2006</v>
      </c>
      <c r="N4730" s="205">
        <v>40582</v>
      </c>
      <c r="O4730" s="203"/>
      <c r="P4730" t="str">
        <f t="shared" si="73"/>
        <v>Medicine Lake Nutrients TMDL-Medicine-(27-0104-00)-TP</v>
      </c>
    </row>
    <row r="4731" spans="1:16" ht="27.95" hidden="1" customHeight="1" x14ac:dyDescent="0.25">
      <c r="A4731" s="203" t="s">
        <v>2188</v>
      </c>
      <c r="B4731" s="202" t="s">
        <v>589</v>
      </c>
      <c r="C4731" s="203" t="s">
        <v>1874</v>
      </c>
      <c r="D4731" s="202" t="s">
        <v>650</v>
      </c>
      <c r="E4731" s="202" t="s">
        <v>1875</v>
      </c>
      <c r="F4731" s="202" t="s">
        <v>475</v>
      </c>
      <c r="G4731" s="253">
        <v>8.44</v>
      </c>
      <c r="H4731" s="361" t="s">
        <v>1414</v>
      </c>
      <c r="I4731" s="359" t="s">
        <v>1407</v>
      </c>
      <c r="J4731" s="358">
        <v>0.28000000000000003</v>
      </c>
      <c r="K4731" s="359" t="s">
        <v>1113</v>
      </c>
      <c r="L4731" s="359" t="s">
        <v>1392</v>
      </c>
      <c r="M4731" s="368">
        <v>2006</v>
      </c>
      <c r="N4731" s="205">
        <v>40582</v>
      </c>
      <c r="O4731" s="203"/>
      <c r="P4731" t="str">
        <f t="shared" si="73"/>
        <v>Medicine Lake Nutrients TMDL-Medicine-(27-0104-00)-TP</v>
      </c>
    </row>
    <row r="4732" spans="1:16" ht="27.95" hidden="1" customHeight="1" x14ac:dyDescent="0.25">
      <c r="A4732" s="203" t="s">
        <v>2188</v>
      </c>
      <c r="B4732" s="202" t="s">
        <v>589</v>
      </c>
      <c r="C4732" s="203" t="s">
        <v>1808</v>
      </c>
      <c r="D4732" s="202" t="s">
        <v>1809</v>
      </c>
      <c r="E4732" s="202" t="s">
        <v>1810</v>
      </c>
      <c r="F4732" s="202" t="s">
        <v>505</v>
      </c>
      <c r="G4732" s="253">
        <v>19.600000000000001</v>
      </c>
      <c r="H4732" s="361" t="s">
        <v>1448</v>
      </c>
      <c r="I4732" s="359" t="s">
        <v>1407</v>
      </c>
      <c r="J4732" s="358">
        <v>0.2</v>
      </c>
      <c r="K4732" s="359" t="s">
        <v>1113</v>
      </c>
      <c r="L4732" s="359" t="s">
        <v>1408</v>
      </c>
      <c r="M4732" s="368">
        <v>2006</v>
      </c>
      <c r="N4732" s="205">
        <v>41694</v>
      </c>
      <c r="O4732" s="203" t="s">
        <v>1811</v>
      </c>
      <c r="P4732" t="str">
        <f t="shared" si="73"/>
        <v>Minnehaha Creek Lake Hiawatha TMDL-Hiawatha-(27-0018-00)-TP</v>
      </c>
    </row>
    <row r="4733" spans="1:16" ht="27.95" hidden="1" customHeight="1" x14ac:dyDescent="0.25">
      <c r="A4733" s="203" t="s">
        <v>2188</v>
      </c>
      <c r="B4733" s="202" t="s">
        <v>589</v>
      </c>
      <c r="C4733" s="203" t="s">
        <v>1808</v>
      </c>
      <c r="D4733" s="202" t="s">
        <v>1809</v>
      </c>
      <c r="E4733" s="202" t="s">
        <v>1810</v>
      </c>
      <c r="F4733" s="202" t="s">
        <v>505</v>
      </c>
      <c r="G4733" s="253">
        <v>0.161</v>
      </c>
      <c r="H4733" s="361" t="s">
        <v>1450</v>
      </c>
      <c r="I4733" s="359" t="s">
        <v>1407</v>
      </c>
      <c r="J4733" s="358">
        <v>0.2</v>
      </c>
      <c r="K4733" s="359" t="s">
        <v>1113</v>
      </c>
      <c r="L4733" s="359" t="s">
        <v>1392</v>
      </c>
      <c r="M4733" s="368">
        <v>2006</v>
      </c>
      <c r="N4733" s="205">
        <v>41694</v>
      </c>
      <c r="O4733" s="203" t="s">
        <v>1811</v>
      </c>
      <c r="P4733" t="str">
        <f t="shared" si="73"/>
        <v>Minnehaha Creek Lake Hiawatha TMDL-Hiawatha-(27-0018-00)-TP</v>
      </c>
    </row>
    <row r="4734" spans="1:16" ht="27.95" hidden="1" customHeight="1" x14ac:dyDescent="0.25">
      <c r="A4734" s="203" t="s">
        <v>2188</v>
      </c>
      <c r="B4734" s="202" t="s">
        <v>589</v>
      </c>
      <c r="C4734" s="203" t="s">
        <v>1808</v>
      </c>
      <c r="D4734" s="202" t="s">
        <v>1658</v>
      </c>
      <c r="E4734" s="202" t="s">
        <v>1659</v>
      </c>
      <c r="F4734" s="202" t="s">
        <v>475</v>
      </c>
      <c r="G4734" s="253">
        <v>588.20000000000005</v>
      </c>
      <c r="H4734" s="361" t="s">
        <v>1400</v>
      </c>
      <c r="I4734" s="359" t="s">
        <v>1379</v>
      </c>
      <c r="J4734" s="359" t="s">
        <v>1380</v>
      </c>
      <c r="K4734" s="359" t="s">
        <v>1391</v>
      </c>
      <c r="L4734" s="359" t="s">
        <v>1392</v>
      </c>
      <c r="M4734" s="368">
        <v>2006</v>
      </c>
      <c r="N4734" s="205">
        <v>41694</v>
      </c>
      <c r="O4734" s="203"/>
      <c r="P4734" t="str">
        <f t="shared" si="73"/>
        <v>Minnehaha Creek Lake Hiawatha TMDL-Minnehaha Creek-(07010206-539)-E. coli</v>
      </c>
    </row>
    <row r="4735" spans="1:16" ht="27.95" hidden="1" customHeight="1" x14ac:dyDescent="0.25">
      <c r="A4735" s="203" t="s">
        <v>2188</v>
      </c>
      <c r="B4735" s="202" t="s">
        <v>589</v>
      </c>
      <c r="C4735" s="203" t="s">
        <v>1808</v>
      </c>
      <c r="D4735" s="202" t="s">
        <v>1658</v>
      </c>
      <c r="E4735" s="202" t="s">
        <v>1659</v>
      </c>
      <c r="F4735" s="202" t="s">
        <v>475</v>
      </c>
      <c r="G4735" s="253">
        <v>285.10000000000002</v>
      </c>
      <c r="H4735" s="361" t="s">
        <v>1400</v>
      </c>
      <c r="I4735" s="359" t="s">
        <v>1382</v>
      </c>
      <c r="J4735" s="359" t="s">
        <v>1380</v>
      </c>
      <c r="K4735" s="359" t="s">
        <v>1391</v>
      </c>
      <c r="L4735" s="359" t="s">
        <v>1392</v>
      </c>
      <c r="M4735" s="368">
        <v>2006</v>
      </c>
      <c r="N4735" s="205">
        <v>41694</v>
      </c>
      <c r="O4735" s="203"/>
      <c r="P4735" t="str">
        <f t="shared" si="73"/>
        <v>Minnehaha Creek Lake Hiawatha TMDL-Minnehaha Creek-(07010206-539)-E. coli</v>
      </c>
    </row>
    <row r="4736" spans="1:16" ht="27.95" hidden="1" customHeight="1" x14ac:dyDescent="0.25">
      <c r="A4736" s="203" t="s">
        <v>2188</v>
      </c>
      <c r="B4736" s="202" t="s">
        <v>589</v>
      </c>
      <c r="C4736" s="203" t="s">
        <v>1808</v>
      </c>
      <c r="D4736" s="202" t="s">
        <v>1658</v>
      </c>
      <c r="E4736" s="202" t="s">
        <v>1659</v>
      </c>
      <c r="F4736" s="202" t="s">
        <v>475</v>
      </c>
      <c r="G4736" s="253">
        <v>103.9</v>
      </c>
      <c r="H4736" s="361" t="s">
        <v>1400</v>
      </c>
      <c r="I4736" s="359" t="s">
        <v>1383</v>
      </c>
      <c r="J4736" s="359" t="s">
        <v>1380</v>
      </c>
      <c r="K4736" s="359" t="s">
        <v>1391</v>
      </c>
      <c r="L4736" s="359" t="s">
        <v>1392</v>
      </c>
      <c r="M4736" s="368">
        <v>2006</v>
      </c>
      <c r="N4736" s="205">
        <v>41694</v>
      </c>
      <c r="O4736" s="203"/>
      <c r="P4736" t="str">
        <f t="shared" si="73"/>
        <v>Minnehaha Creek Lake Hiawatha TMDL-Minnehaha Creek-(07010206-539)-E. coli</v>
      </c>
    </row>
    <row r="4737" spans="1:16" ht="27.95" hidden="1" customHeight="1" x14ac:dyDescent="0.25">
      <c r="A4737" s="203" t="s">
        <v>2188</v>
      </c>
      <c r="B4737" s="202" t="s">
        <v>589</v>
      </c>
      <c r="C4737" s="203" t="s">
        <v>1808</v>
      </c>
      <c r="D4737" s="202" t="s">
        <v>1658</v>
      </c>
      <c r="E4737" s="202" t="s">
        <v>1659</v>
      </c>
      <c r="F4737" s="202" t="s">
        <v>475</v>
      </c>
      <c r="G4737" s="253">
        <v>27.74</v>
      </c>
      <c r="H4737" s="361" t="s">
        <v>1400</v>
      </c>
      <c r="I4737" s="359" t="s">
        <v>1384</v>
      </c>
      <c r="J4737" s="359" t="s">
        <v>1380</v>
      </c>
      <c r="K4737" s="359" t="s">
        <v>1391</v>
      </c>
      <c r="L4737" s="359" t="s">
        <v>1392</v>
      </c>
      <c r="M4737" s="368">
        <v>2006</v>
      </c>
      <c r="N4737" s="205">
        <v>41694</v>
      </c>
      <c r="O4737" s="203"/>
      <c r="P4737" t="str">
        <f t="shared" si="73"/>
        <v>Minnehaha Creek Lake Hiawatha TMDL-Minnehaha Creek-(07010206-539)-E. coli</v>
      </c>
    </row>
    <row r="4738" spans="1:16" ht="27.95" hidden="1" customHeight="1" x14ac:dyDescent="0.25">
      <c r="A4738" s="203" t="s">
        <v>2188</v>
      </c>
      <c r="B4738" s="202" t="s">
        <v>589</v>
      </c>
      <c r="C4738" s="203" t="s">
        <v>1808</v>
      </c>
      <c r="D4738" s="202" t="s">
        <v>1658</v>
      </c>
      <c r="E4738" s="202" t="s">
        <v>1659</v>
      </c>
      <c r="F4738" s="202" t="s">
        <v>475</v>
      </c>
      <c r="G4738" s="253">
        <v>7.94</v>
      </c>
      <c r="H4738" s="361" t="s">
        <v>1400</v>
      </c>
      <c r="I4738" s="359" t="s">
        <v>1385</v>
      </c>
      <c r="J4738" s="359" t="s">
        <v>1380</v>
      </c>
      <c r="K4738" s="359" t="s">
        <v>1391</v>
      </c>
      <c r="L4738" s="359" t="s">
        <v>1392</v>
      </c>
      <c r="M4738" s="368">
        <v>2006</v>
      </c>
      <c r="N4738" s="205">
        <v>41694</v>
      </c>
      <c r="O4738" s="203"/>
      <c r="P4738" t="str">
        <f t="shared" si="73"/>
        <v>Minnehaha Creek Lake Hiawatha TMDL-Minnehaha Creek-(07010206-539)-E. coli</v>
      </c>
    </row>
    <row r="4739" spans="1:16" ht="27.95" hidden="1" customHeight="1" x14ac:dyDescent="0.25">
      <c r="A4739" s="203" t="s">
        <v>2188</v>
      </c>
      <c r="B4739" s="202" t="s">
        <v>589</v>
      </c>
      <c r="C4739" s="203" t="s">
        <v>1911</v>
      </c>
      <c r="D4739" s="202" t="s">
        <v>1912</v>
      </c>
      <c r="E4739" s="202" t="s">
        <v>1913</v>
      </c>
      <c r="F4739" s="202" t="s">
        <v>475</v>
      </c>
      <c r="G4739" s="253">
        <v>374.8</v>
      </c>
      <c r="H4739" s="361" t="s">
        <v>1456</v>
      </c>
      <c r="I4739" s="359" t="s">
        <v>1407</v>
      </c>
      <c r="J4739" s="358">
        <v>0.35389999999999999</v>
      </c>
      <c r="K4739" s="359" t="s">
        <v>1113</v>
      </c>
      <c r="L4739" s="359" t="s">
        <v>1408</v>
      </c>
      <c r="M4739" s="368">
        <v>2002</v>
      </c>
      <c r="N4739" s="205">
        <v>40081</v>
      </c>
      <c r="O4739" s="203" t="s">
        <v>1914</v>
      </c>
      <c r="P4739" t="str">
        <f t="shared" ref="P4739:P4802" si="74">CONCATENATE(C4739, "-", E4739, "-","(", D4739,")", "-",K4739)</f>
        <v>Schmidt, Pomerleau, and Bass Lakes TMDLs-Bass-(27-0098-00)-TP</v>
      </c>
    </row>
    <row r="4740" spans="1:16" ht="27.95" hidden="1" customHeight="1" x14ac:dyDescent="0.25">
      <c r="A4740" s="203" t="s">
        <v>2188</v>
      </c>
      <c r="B4740" s="202" t="s">
        <v>589</v>
      </c>
      <c r="C4740" s="203" t="s">
        <v>1911</v>
      </c>
      <c r="D4740" s="202" t="s">
        <v>1912</v>
      </c>
      <c r="E4740" s="202" t="s">
        <v>1913</v>
      </c>
      <c r="F4740" s="202" t="s">
        <v>475</v>
      </c>
      <c r="G4740" s="253">
        <v>1.03</v>
      </c>
      <c r="H4740" s="361" t="s">
        <v>527</v>
      </c>
      <c r="I4740" s="359" t="s">
        <v>1407</v>
      </c>
      <c r="J4740" s="358">
        <v>0.35220000000000001</v>
      </c>
      <c r="K4740" s="359" t="s">
        <v>1113</v>
      </c>
      <c r="L4740" s="359" t="s">
        <v>1392</v>
      </c>
      <c r="M4740" s="368">
        <v>2002</v>
      </c>
      <c r="N4740" s="205">
        <v>40081</v>
      </c>
      <c r="O4740" s="203" t="s">
        <v>1914</v>
      </c>
      <c r="P4740" t="str">
        <f t="shared" si="74"/>
        <v>Schmidt, Pomerleau, and Bass Lakes TMDLs-Bass-(27-0098-00)-TP</v>
      </c>
    </row>
    <row r="4741" spans="1:16" ht="27.95" hidden="1" customHeight="1" x14ac:dyDescent="0.25">
      <c r="A4741" s="203" t="s">
        <v>2188</v>
      </c>
      <c r="B4741" s="202" t="s">
        <v>589</v>
      </c>
      <c r="C4741" s="203" t="s">
        <v>1911</v>
      </c>
      <c r="D4741" s="202" t="s">
        <v>2189</v>
      </c>
      <c r="E4741" s="202" t="s">
        <v>2190</v>
      </c>
      <c r="F4741" s="202" t="s">
        <v>475</v>
      </c>
      <c r="G4741" s="253">
        <v>23.8</v>
      </c>
      <c r="H4741" s="361" t="s">
        <v>1456</v>
      </c>
      <c r="I4741" s="359" t="s">
        <v>1407</v>
      </c>
      <c r="J4741" s="358">
        <v>0.69799999999999995</v>
      </c>
      <c r="K4741" s="359" t="s">
        <v>1113</v>
      </c>
      <c r="L4741" s="359" t="s">
        <v>1408</v>
      </c>
      <c r="M4741" s="368">
        <v>1999</v>
      </c>
      <c r="N4741" s="205">
        <v>40081</v>
      </c>
      <c r="O4741" s="203"/>
      <c r="P4741" t="str">
        <f t="shared" si="74"/>
        <v>Schmidt, Pomerleau, and Bass Lakes TMDLs-Pomerleau-(27-0100-00)-TP</v>
      </c>
    </row>
    <row r="4742" spans="1:16" ht="27.95" hidden="1" customHeight="1" x14ac:dyDescent="0.25">
      <c r="A4742" s="203" t="s">
        <v>2188</v>
      </c>
      <c r="B4742" s="202" t="s">
        <v>589</v>
      </c>
      <c r="C4742" s="203" t="s">
        <v>1911</v>
      </c>
      <c r="D4742" s="202" t="s">
        <v>2189</v>
      </c>
      <c r="E4742" s="202" t="s">
        <v>2190</v>
      </c>
      <c r="F4742" s="202" t="s">
        <v>475</v>
      </c>
      <c r="G4742" s="253">
        <v>7.0000000000000007E-2</v>
      </c>
      <c r="H4742" s="361" t="s">
        <v>527</v>
      </c>
      <c r="I4742" s="359" t="s">
        <v>1407</v>
      </c>
      <c r="J4742" s="358">
        <v>0.69799999999999995</v>
      </c>
      <c r="K4742" s="359" t="s">
        <v>1113</v>
      </c>
      <c r="L4742" s="359" t="s">
        <v>1392</v>
      </c>
      <c r="M4742" s="368">
        <v>1999</v>
      </c>
      <c r="N4742" s="205">
        <v>40081</v>
      </c>
      <c r="O4742" s="203"/>
      <c r="P4742" t="str">
        <f t="shared" si="74"/>
        <v>Schmidt, Pomerleau, and Bass Lakes TMDLs-Pomerleau-(27-0100-00)-TP</v>
      </c>
    </row>
    <row r="4743" spans="1:16" ht="27.95" hidden="1" customHeight="1" x14ac:dyDescent="0.25">
      <c r="A4743" s="203" t="s">
        <v>2188</v>
      </c>
      <c r="B4743" s="202" t="s">
        <v>589</v>
      </c>
      <c r="C4743" s="203" t="s">
        <v>1911</v>
      </c>
      <c r="D4743" s="202" t="s">
        <v>2191</v>
      </c>
      <c r="E4743" s="202" t="s">
        <v>2192</v>
      </c>
      <c r="F4743" s="202" t="s">
        <v>475</v>
      </c>
      <c r="G4743" s="253">
        <v>42</v>
      </c>
      <c r="H4743" s="361" t="s">
        <v>1456</v>
      </c>
      <c r="I4743" s="359" t="s">
        <v>1407</v>
      </c>
      <c r="J4743" s="358" t="s">
        <v>2193</v>
      </c>
      <c r="K4743" s="359" t="s">
        <v>1113</v>
      </c>
      <c r="L4743" s="359" t="s">
        <v>1408</v>
      </c>
      <c r="M4743" s="368">
        <v>2001</v>
      </c>
      <c r="N4743" s="205">
        <v>40081</v>
      </c>
      <c r="O4743" s="361" t="s">
        <v>1597</v>
      </c>
      <c r="P4743" t="str">
        <f t="shared" si="74"/>
        <v>Schmidt, Pomerleau, and Bass Lakes TMDLs-Schmidt-(27-0102-00)-TP</v>
      </c>
    </row>
    <row r="4744" spans="1:16" ht="27.95" hidden="1" customHeight="1" x14ac:dyDescent="0.25">
      <c r="A4744" s="203" t="s">
        <v>2188</v>
      </c>
      <c r="B4744" s="202" t="s">
        <v>589</v>
      </c>
      <c r="C4744" s="203" t="s">
        <v>1911</v>
      </c>
      <c r="D4744" s="202" t="s">
        <v>2191</v>
      </c>
      <c r="E4744" s="202" t="s">
        <v>2192</v>
      </c>
      <c r="F4744" s="202" t="s">
        <v>475</v>
      </c>
      <c r="G4744" s="253">
        <v>0.12</v>
      </c>
      <c r="H4744" s="361" t="s">
        <v>527</v>
      </c>
      <c r="I4744" s="359" t="s">
        <v>1407</v>
      </c>
      <c r="J4744" s="358" t="s">
        <v>2193</v>
      </c>
      <c r="K4744" s="359" t="s">
        <v>1113</v>
      </c>
      <c r="L4744" s="359" t="s">
        <v>1392</v>
      </c>
      <c r="M4744" s="368">
        <v>2001</v>
      </c>
      <c r="N4744" s="205">
        <v>40081</v>
      </c>
      <c r="O4744" s="361" t="s">
        <v>1597</v>
      </c>
      <c r="P4744" t="str">
        <f t="shared" si="74"/>
        <v>Schmidt, Pomerleau, and Bass Lakes TMDLs-Schmidt-(27-0102-00)-TP</v>
      </c>
    </row>
    <row r="4745" spans="1:16" ht="27.95" hidden="1" customHeight="1" x14ac:dyDescent="0.25">
      <c r="A4745" s="203" t="s">
        <v>2188</v>
      </c>
      <c r="B4745" s="202" t="s">
        <v>589</v>
      </c>
      <c r="C4745" s="203" t="s">
        <v>1580</v>
      </c>
      <c r="D4745" s="202" t="s">
        <v>1602</v>
      </c>
      <c r="E4745" s="202" t="s">
        <v>1603</v>
      </c>
      <c r="F4745" s="202" t="s">
        <v>475</v>
      </c>
      <c r="G4745" s="253">
        <v>35.799999999999997</v>
      </c>
      <c r="H4745" s="361" t="s">
        <v>527</v>
      </c>
      <c r="I4745" s="359" t="s">
        <v>1407</v>
      </c>
      <c r="J4745" s="358">
        <v>0</v>
      </c>
      <c r="K4745" s="359" t="s">
        <v>1582</v>
      </c>
      <c r="L4745" s="359" t="s">
        <v>1392</v>
      </c>
      <c r="M4745" s="368">
        <v>2008</v>
      </c>
      <c r="N4745" s="205">
        <v>40851</v>
      </c>
      <c r="O4745" s="203"/>
      <c r="P4745" t="str">
        <f t="shared" si="74"/>
        <v>Shingle Creek and Bass Creek Biota and DO TMDLs-Bass Creek-(07010206-527)-Nitrogenous Biological Oxygen Demand</v>
      </c>
    </row>
    <row r="4746" spans="1:16" ht="27.95" hidden="1" customHeight="1" x14ac:dyDescent="0.25">
      <c r="A4746" s="203" t="s">
        <v>2188</v>
      </c>
      <c r="B4746" s="202" t="s">
        <v>589</v>
      </c>
      <c r="C4746" s="203" t="s">
        <v>591</v>
      </c>
      <c r="D4746" s="202" t="s">
        <v>583</v>
      </c>
      <c r="E4746" s="202" t="s">
        <v>1584</v>
      </c>
      <c r="F4746" s="202" t="s">
        <v>475</v>
      </c>
      <c r="G4746" s="253"/>
      <c r="H4746" s="361"/>
      <c r="I4746" s="359" t="s">
        <v>594</v>
      </c>
      <c r="J4746" s="358">
        <v>0.6</v>
      </c>
      <c r="K4746" s="359" t="s">
        <v>8</v>
      </c>
      <c r="L4746" s="359" t="s">
        <v>1392</v>
      </c>
      <c r="M4746" s="368" t="s">
        <v>1407</v>
      </c>
      <c r="N4746" s="205"/>
      <c r="O4746" s="203"/>
      <c r="P4746" t="str">
        <f t="shared" si="74"/>
        <v>Shingle Creek Chloride TMDL-Shingle Creek (County Ditch 13)-(07010206-506)-Chloride</v>
      </c>
    </row>
    <row r="4747" spans="1:16" ht="27.95" hidden="1" customHeight="1" x14ac:dyDescent="0.25">
      <c r="A4747" s="203" t="s">
        <v>2188</v>
      </c>
      <c r="B4747" s="202" t="s">
        <v>589</v>
      </c>
      <c r="C4747" s="203" t="s">
        <v>591</v>
      </c>
      <c r="D4747" s="202" t="s">
        <v>583</v>
      </c>
      <c r="E4747" s="202" t="s">
        <v>1584</v>
      </c>
      <c r="F4747" s="202" t="s">
        <v>475</v>
      </c>
      <c r="G4747" s="253"/>
      <c r="H4747" s="361"/>
      <c r="I4747" s="359" t="s">
        <v>593</v>
      </c>
      <c r="J4747" s="358">
        <v>0.67</v>
      </c>
      <c r="K4747" s="359" t="s">
        <v>8</v>
      </c>
      <c r="L4747" s="359" t="s">
        <v>1392</v>
      </c>
      <c r="M4747" s="368" t="s">
        <v>1407</v>
      </c>
      <c r="N4747" s="205"/>
      <c r="O4747" s="203"/>
      <c r="P4747" t="str">
        <f t="shared" si="74"/>
        <v>Shingle Creek Chloride TMDL-Shingle Creek (County Ditch 13)-(07010206-506)-Chloride</v>
      </c>
    </row>
    <row r="4748" spans="1:16" ht="27.95" hidden="1" customHeight="1" x14ac:dyDescent="0.25">
      <c r="A4748" s="203" t="s">
        <v>2188</v>
      </c>
      <c r="B4748" s="202" t="s">
        <v>589</v>
      </c>
      <c r="C4748" s="203" t="s">
        <v>591</v>
      </c>
      <c r="D4748" s="202" t="s">
        <v>583</v>
      </c>
      <c r="E4748" s="202" t="s">
        <v>1584</v>
      </c>
      <c r="F4748" s="202" t="s">
        <v>475</v>
      </c>
      <c r="G4748" s="253">
        <v>23.2</v>
      </c>
      <c r="H4748" s="361" t="s">
        <v>488</v>
      </c>
      <c r="I4748" s="359" t="s">
        <v>1379</v>
      </c>
      <c r="J4748" s="359" t="s">
        <v>1380</v>
      </c>
      <c r="K4748" s="359" t="s">
        <v>8</v>
      </c>
      <c r="L4748" s="359" t="s">
        <v>1392</v>
      </c>
      <c r="M4748" s="370">
        <v>2003</v>
      </c>
      <c r="N4748" s="205">
        <v>39127</v>
      </c>
      <c r="O4748" s="203"/>
      <c r="P4748" t="str">
        <f t="shared" si="74"/>
        <v>Shingle Creek Chloride TMDL-Shingle Creek (County Ditch 13)-(07010206-506)-Chloride</v>
      </c>
    </row>
    <row r="4749" spans="1:16" ht="27.95" hidden="1" customHeight="1" x14ac:dyDescent="0.25">
      <c r="A4749" s="203" t="s">
        <v>2188</v>
      </c>
      <c r="B4749" s="202" t="s">
        <v>589</v>
      </c>
      <c r="C4749" s="203" t="s">
        <v>591</v>
      </c>
      <c r="D4749" s="202" t="s">
        <v>583</v>
      </c>
      <c r="E4749" s="202" t="s">
        <v>1584</v>
      </c>
      <c r="F4749" s="202" t="s">
        <v>475</v>
      </c>
      <c r="G4749" s="253">
        <v>7.2</v>
      </c>
      <c r="H4749" s="361" t="s">
        <v>488</v>
      </c>
      <c r="I4749" s="359" t="s">
        <v>1382</v>
      </c>
      <c r="J4749" s="359" t="s">
        <v>1380</v>
      </c>
      <c r="K4749" s="359" t="s">
        <v>8</v>
      </c>
      <c r="L4749" s="359" t="s">
        <v>1392</v>
      </c>
      <c r="M4749" s="370">
        <v>2003</v>
      </c>
      <c r="N4749" s="205">
        <v>39127</v>
      </c>
      <c r="O4749" s="203"/>
      <c r="P4749" t="str">
        <f t="shared" si="74"/>
        <v>Shingle Creek Chloride TMDL-Shingle Creek (County Ditch 13)-(07010206-506)-Chloride</v>
      </c>
    </row>
    <row r="4750" spans="1:16" ht="27.95" hidden="1" customHeight="1" x14ac:dyDescent="0.25">
      <c r="A4750" s="203" t="s">
        <v>2188</v>
      </c>
      <c r="B4750" s="202" t="s">
        <v>589</v>
      </c>
      <c r="C4750" s="203" t="s">
        <v>591</v>
      </c>
      <c r="D4750" s="202" t="s">
        <v>583</v>
      </c>
      <c r="E4750" s="202" t="s">
        <v>1584</v>
      </c>
      <c r="F4750" s="202" t="s">
        <v>475</v>
      </c>
      <c r="G4750" s="253">
        <v>2.9</v>
      </c>
      <c r="H4750" s="361" t="s">
        <v>488</v>
      </c>
      <c r="I4750" s="359" t="s">
        <v>1383</v>
      </c>
      <c r="J4750" s="359" t="s">
        <v>1380</v>
      </c>
      <c r="K4750" s="359" t="s">
        <v>8</v>
      </c>
      <c r="L4750" s="359" t="s">
        <v>1392</v>
      </c>
      <c r="M4750" s="370">
        <v>2003</v>
      </c>
      <c r="N4750" s="205">
        <v>39127</v>
      </c>
      <c r="O4750" s="203"/>
      <c r="P4750" t="str">
        <f t="shared" si="74"/>
        <v>Shingle Creek Chloride TMDL-Shingle Creek (County Ditch 13)-(07010206-506)-Chloride</v>
      </c>
    </row>
    <row r="4751" spans="1:16" ht="27.95" hidden="1" customHeight="1" x14ac:dyDescent="0.25">
      <c r="A4751" s="203" t="s">
        <v>2188</v>
      </c>
      <c r="B4751" s="202" t="s">
        <v>589</v>
      </c>
      <c r="C4751" s="203" t="s">
        <v>591</v>
      </c>
      <c r="D4751" s="202" t="s">
        <v>583</v>
      </c>
      <c r="E4751" s="202" t="s">
        <v>1584</v>
      </c>
      <c r="F4751" s="202" t="s">
        <v>475</v>
      </c>
      <c r="G4751" s="253">
        <v>1.8</v>
      </c>
      <c r="H4751" s="361" t="s">
        <v>488</v>
      </c>
      <c r="I4751" s="359" t="s">
        <v>1384</v>
      </c>
      <c r="J4751" s="359" t="s">
        <v>1380</v>
      </c>
      <c r="K4751" s="359" t="s">
        <v>8</v>
      </c>
      <c r="L4751" s="359" t="s">
        <v>1392</v>
      </c>
      <c r="M4751" s="370">
        <v>2003</v>
      </c>
      <c r="N4751" s="205">
        <v>39127</v>
      </c>
      <c r="O4751" s="203"/>
      <c r="P4751" t="str">
        <f t="shared" si="74"/>
        <v>Shingle Creek Chloride TMDL-Shingle Creek (County Ditch 13)-(07010206-506)-Chloride</v>
      </c>
    </row>
    <row r="4752" spans="1:16" ht="27.95" hidden="1" customHeight="1" x14ac:dyDescent="0.25">
      <c r="A4752" s="203" t="s">
        <v>2188</v>
      </c>
      <c r="B4752" s="202" t="s">
        <v>589</v>
      </c>
      <c r="C4752" s="203" t="s">
        <v>591</v>
      </c>
      <c r="D4752" s="202" t="s">
        <v>583</v>
      </c>
      <c r="E4752" s="202" t="s">
        <v>1584</v>
      </c>
      <c r="F4752" s="202" t="s">
        <v>475</v>
      </c>
      <c r="G4752" s="253">
        <v>0.3</v>
      </c>
      <c r="H4752" s="361" t="s">
        <v>488</v>
      </c>
      <c r="I4752" s="359" t="s">
        <v>1385</v>
      </c>
      <c r="J4752" s="359" t="s">
        <v>1380</v>
      </c>
      <c r="K4752" s="359" t="s">
        <v>8</v>
      </c>
      <c r="L4752" s="359" t="s">
        <v>1392</v>
      </c>
      <c r="M4752" s="370">
        <v>2003</v>
      </c>
      <c r="N4752" s="205">
        <v>39127</v>
      </c>
      <c r="O4752" s="203"/>
      <c r="P4752" t="str">
        <f t="shared" si="74"/>
        <v>Shingle Creek Chloride TMDL-Shingle Creek (County Ditch 13)-(07010206-506)-Chloride</v>
      </c>
    </row>
    <row r="4753" spans="1:16" ht="27.95" hidden="1" customHeight="1" x14ac:dyDescent="0.25">
      <c r="A4753" s="203" t="s">
        <v>2188</v>
      </c>
      <c r="B4753" s="202" t="s">
        <v>589</v>
      </c>
      <c r="C4753" s="203" t="s">
        <v>1403</v>
      </c>
      <c r="D4753" s="202" t="s">
        <v>1404</v>
      </c>
      <c r="E4753" s="202" t="s">
        <v>1405</v>
      </c>
      <c r="F4753" s="202" t="s">
        <v>475</v>
      </c>
      <c r="G4753" s="253">
        <v>154</v>
      </c>
      <c r="H4753" s="361" t="s">
        <v>1406</v>
      </c>
      <c r="I4753" s="359" t="s">
        <v>1407</v>
      </c>
      <c r="J4753" s="208">
        <v>0</v>
      </c>
      <c r="K4753" s="359" t="s">
        <v>22</v>
      </c>
      <c r="L4753" s="359" t="s">
        <v>1408</v>
      </c>
      <c r="M4753" s="368" t="s">
        <v>1407</v>
      </c>
      <c r="N4753" s="205">
        <v>42486</v>
      </c>
      <c r="O4753" s="203"/>
      <c r="P4753" t="str">
        <f t="shared" si="74"/>
        <v>South Metro Mississippi TSS TMDL-Mississippi River-(07040001-531)-TSS</v>
      </c>
    </row>
    <row r="4754" spans="1:16" ht="27.95" hidden="1" customHeight="1" x14ac:dyDescent="0.25">
      <c r="A4754" s="203" t="s">
        <v>2188</v>
      </c>
      <c r="B4754" s="202" t="s">
        <v>589</v>
      </c>
      <c r="C4754" s="203" t="s">
        <v>1461</v>
      </c>
      <c r="D4754" s="202" t="s">
        <v>1918</v>
      </c>
      <c r="E4754" s="202" t="s">
        <v>1919</v>
      </c>
      <c r="F4754" s="202" t="s">
        <v>475</v>
      </c>
      <c r="G4754" s="254">
        <v>528161</v>
      </c>
      <c r="H4754" s="361" t="s">
        <v>1433</v>
      </c>
      <c r="I4754" s="359" t="s">
        <v>1407</v>
      </c>
      <c r="J4754" s="359" t="s">
        <v>1380</v>
      </c>
      <c r="K4754" s="359" t="s">
        <v>8</v>
      </c>
      <c r="L4754" s="359" t="s">
        <v>1408</v>
      </c>
      <c r="M4754" s="368" t="s">
        <v>1407</v>
      </c>
      <c r="N4754" s="205">
        <v>42530</v>
      </c>
      <c r="O4754" s="203"/>
      <c r="P4754" t="str">
        <f t="shared" si="74"/>
        <v>Twin Cities Metro Area Chloride TMDL and Management Plan-Parkers-(27-0107-00)-Chloride</v>
      </c>
    </row>
    <row r="4755" spans="1:16" ht="27.95" hidden="1" customHeight="1" x14ac:dyDescent="0.25">
      <c r="A4755" s="203" t="s">
        <v>2188</v>
      </c>
      <c r="B4755" s="202" t="s">
        <v>589</v>
      </c>
      <c r="C4755" s="203" t="s">
        <v>1461</v>
      </c>
      <c r="D4755" s="202" t="s">
        <v>1918</v>
      </c>
      <c r="E4755" s="202" t="s">
        <v>1919</v>
      </c>
      <c r="F4755" s="202" t="s">
        <v>475</v>
      </c>
      <c r="G4755" s="254">
        <v>1447</v>
      </c>
      <c r="H4755" s="361" t="s">
        <v>1414</v>
      </c>
      <c r="I4755" s="359" t="s">
        <v>1407</v>
      </c>
      <c r="J4755" s="359" t="s">
        <v>1380</v>
      </c>
      <c r="K4755" s="359" t="s">
        <v>8</v>
      </c>
      <c r="L4755" s="359" t="s">
        <v>1392</v>
      </c>
      <c r="M4755" s="368" t="s">
        <v>1407</v>
      </c>
      <c r="N4755" s="205">
        <v>42530</v>
      </c>
      <c r="O4755" s="203"/>
      <c r="P4755" t="str">
        <f t="shared" si="74"/>
        <v>Twin Cities Metro Area Chloride TMDL and Management Plan-Parkers-(27-0107-00)-Chloride</v>
      </c>
    </row>
    <row r="4756" spans="1:16" ht="27.95" hidden="1" customHeight="1" x14ac:dyDescent="0.25">
      <c r="A4756" s="203" t="s">
        <v>2188</v>
      </c>
      <c r="B4756" s="202" t="s">
        <v>589</v>
      </c>
      <c r="C4756" s="203" t="s">
        <v>1461</v>
      </c>
      <c r="D4756" s="202" t="s">
        <v>1677</v>
      </c>
      <c r="E4756" s="202" t="s">
        <v>1678</v>
      </c>
      <c r="F4756" s="202" t="s">
        <v>475</v>
      </c>
      <c r="G4756" s="254">
        <v>17386888</v>
      </c>
      <c r="H4756" s="361" t="s">
        <v>1433</v>
      </c>
      <c r="I4756" s="359" t="s">
        <v>1407</v>
      </c>
      <c r="J4756" s="359" t="s">
        <v>1380</v>
      </c>
      <c r="K4756" s="359" t="s">
        <v>8</v>
      </c>
      <c r="L4756" s="359" t="s">
        <v>1408</v>
      </c>
      <c r="M4756" s="368" t="s">
        <v>1407</v>
      </c>
      <c r="N4756" s="205">
        <v>42530</v>
      </c>
      <c r="O4756" s="203"/>
      <c r="P4756" t="str">
        <f t="shared" si="74"/>
        <v>Twin Cities Metro Area Chloride TMDL and Management Plan-Elm Creek-(07010206-508)-Chloride</v>
      </c>
    </row>
    <row r="4757" spans="1:16" ht="27.95" hidden="1" customHeight="1" x14ac:dyDescent="0.25">
      <c r="A4757" s="203" t="s">
        <v>2188</v>
      </c>
      <c r="B4757" s="202" t="s">
        <v>589</v>
      </c>
      <c r="C4757" s="203" t="s">
        <v>1461</v>
      </c>
      <c r="D4757" s="202" t="s">
        <v>1677</v>
      </c>
      <c r="E4757" s="202" t="s">
        <v>1678</v>
      </c>
      <c r="F4757" s="202" t="s">
        <v>475</v>
      </c>
      <c r="G4757" s="254">
        <v>115145</v>
      </c>
      <c r="H4757" s="361" t="s">
        <v>1414</v>
      </c>
      <c r="I4757" s="359" t="s">
        <v>1407</v>
      </c>
      <c r="J4757" s="359" t="s">
        <v>1380</v>
      </c>
      <c r="K4757" s="359" t="s">
        <v>8</v>
      </c>
      <c r="L4757" s="359" t="s">
        <v>1392</v>
      </c>
      <c r="M4757" s="368" t="s">
        <v>1407</v>
      </c>
      <c r="N4757" s="205">
        <v>42530</v>
      </c>
      <c r="O4757" s="203"/>
      <c r="P4757" t="str">
        <f t="shared" si="74"/>
        <v>Twin Cities Metro Area Chloride TMDL and Management Plan-Elm Creek-(07010206-508)-Chloride</v>
      </c>
    </row>
    <row r="4758" spans="1:16" ht="27.95" hidden="1" customHeight="1" x14ac:dyDescent="0.25">
      <c r="A4758" s="203" t="s">
        <v>2188</v>
      </c>
      <c r="B4758" s="202" t="s">
        <v>589</v>
      </c>
      <c r="C4758" s="203" t="s">
        <v>1461</v>
      </c>
      <c r="D4758" s="202" t="s">
        <v>1922</v>
      </c>
      <c r="E4758" s="202" t="s">
        <v>1399</v>
      </c>
      <c r="F4758" s="202" t="s">
        <v>475</v>
      </c>
      <c r="G4758" s="254">
        <v>1699006</v>
      </c>
      <c r="H4758" s="361" t="s">
        <v>1433</v>
      </c>
      <c r="I4758" s="359" t="s">
        <v>1407</v>
      </c>
      <c r="J4758" s="359" t="s">
        <v>1380</v>
      </c>
      <c r="K4758" s="359" t="s">
        <v>8</v>
      </c>
      <c r="L4758" s="359" t="s">
        <v>1408</v>
      </c>
      <c r="M4758" s="368" t="s">
        <v>1407</v>
      </c>
      <c r="N4758" s="205">
        <v>42530</v>
      </c>
      <c r="O4758" s="203"/>
      <c r="P4758" t="str">
        <f t="shared" si="74"/>
        <v>Twin Cities Metro Area Chloride TMDL and Management Plan-Unnamed creek-(07010206-526)-Chloride</v>
      </c>
    </row>
    <row r="4759" spans="1:16" ht="27.95" hidden="1" customHeight="1" x14ac:dyDescent="0.25">
      <c r="A4759" s="203" t="s">
        <v>2188</v>
      </c>
      <c r="B4759" s="202" t="s">
        <v>589</v>
      </c>
      <c r="C4759" s="203" t="s">
        <v>1461</v>
      </c>
      <c r="D4759" s="202" t="s">
        <v>1922</v>
      </c>
      <c r="E4759" s="202" t="s">
        <v>1399</v>
      </c>
      <c r="F4759" s="202" t="s">
        <v>475</v>
      </c>
      <c r="G4759" s="254">
        <v>11252</v>
      </c>
      <c r="H4759" s="361" t="s">
        <v>1414</v>
      </c>
      <c r="I4759" s="359" t="s">
        <v>1407</v>
      </c>
      <c r="J4759" s="359" t="s">
        <v>1380</v>
      </c>
      <c r="K4759" s="359" t="s">
        <v>8</v>
      </c>
      <c r="L4759" s="359" t="s">
        <v>1392</v>
      </c>
      <c r="M4759" s="368" t="s">
        <v>1407</v>
      </c>
      <c r="N4759" s="205">
        <v>42530</v>
      </c>
      <c r="O4759" s="203"/>
      <c r="P4759" t="str">
        <f t="shared" si="74"/>
        <v>Twin Cities Metro Area Chloride TMDL and Management Plan-Unnamed creek-(07010206-526)-Chloride</v>
      </c>
    </row>
    <row r="4760" spans="1:16" ht="27.95" hidden="1" customHeight="1" x14ac:dyDescent="0.25">
      <c r="A4760" s="203" t="s">
        <v>2188</v>
      </c>
      <c r="B4760" s="202" t="s">
        <v>589</v>
      </c>
      <c r="C4760" s="203" t="s">
        <v>1461</v>
      </c>
      <c r="D4760" s="202" t="s">
        <v>1731</v>
      </c>
      <c r="E4760" s="202" t="s">
        <v>1732</v>
      </c>
      <c r="F4760" s="202" t="s">
        <v>475</v>
      </c>
      <c r="G4760" s="254">
        <v>6642961</v>
      </c>
      <c r="H4760" s="361" t="s">
        <v>1433</v>
      </c>
      <c r="I4760" s="359" t="s">
        <v>1407</v>
      </c>
      <c r="J4760" s="359" t="s">
        <v>1380</v>
      </c>
      <c r="K4760" s="359" t="s">
        <v>8</v>
      </c>
      <c r="L4760" s="359" t="s">
        <v>1408</v>
      </c>
      <c r="M4760" s="368" t="s">
        <v>1407</v>
      </c>
      <c r="N4760" s="205">
        <v>42530</v>
      </c>
      <c r="O4760" s="203"/>
      <c r="P4760" t="str">
        <f t="shared" si="74"/>
        <v>Twin Cities Metro Area Chloride TMDL and Management Plan-Bassett Creek-(07010206-538)-Chloride</v>
      </c>
    </row>
    <row r="4761" spans="1:16" ht="27.95" hidden="1" customHeight="1" x14ac:dyDescent="0.25">
      <c r="A4761" s="203" t="s">
        <v>2188</v>
      </c>
      <c r="B4761" s="202" t="s">
        <v>589</v>
      </c>
      <c r="C4761" s="203" t="s">
        <v>1461</v>
      </c>
      <c r="D4761" s="202" t="s">
        <v>1731</v>
      </c>
      <c r="E4761" s="202" t="s">
        <v>1732</v>
      </c>
      <c r="F4761" s="202" t="s">
        <v>475</v>
      </c>
      <c r="G4761" s="254">
        <v>43993</v>
      </c>
      <c r="H4761" s="361" t="s">
        <v>1414</v>
      </c>
      <c r="I4761" s="359" t="s">
        <v>1407</v>
      </c>
      <c r="J4761" s="359" t="s">
        <v>1380</v>
      </c>
      <c r="K4761" s="359" t="s">
        <v>8</v>
      </c>
      <c r="L4761" s="359" t="s">
        <v>1392</v>
      </c>
      <c r="M4761" s="368" t="s">
        <v>1407</v>
      </c>
      <c r="N4761" s="205">
        <v>42530</v>
      </c>
      <c r="O4761" s="203"/>
      <c r="P4761" t="str">
        <f t="shared" si="74"/>
        <v>Twin Cities Metro Area Chloride TMDL and Management Plan-Bassett Creek-(07010206-538)-Chloride</v>
      </c>
    </row>
    <row r="4762" spans="1:16" ht="27.95" hidden="1" customHeight="1" x14ac:dyDescent="0.25">
      <c r="A4762" s="203" t="s">
        <v>2188</v>
      </c>
      <c r="B4762" s="202" t="s">
        <v>589</v>
      </c>
      <c r="C4762" s="203" t="s">
        <v>1461</v>
      </c>
      <c r="D4762" s="202" t="s">
        <v>1658</v>
      </c>
      <c r="E4762" s="202" t="s">
        <v>1659</v>
      </c>
      <c r="F4762" s="202" t="s">
        <v>475</v>
      </c>
      <c r="G4762" s="254">
        <v>28679140</v>
      </c>
      <c r="H4762" s="361" t="s">
        <v>1433</v>
      </c>
      <c r="I4762" s="359" t="s">
        <v>1407</v>
      </c>
      <c r="J4762" s="359" t="s">
        <v>1380</v>
      </c>
      <c r="K4762" s="359" t="s">
        <v>8</v>
      </c>
      <c r="L4762" s="359" t="s">
        <v>1408</v>
      </c>
      <c r="M4762" s="368" t="s">
        <v>1407</v>
      </c>
      <c r="N4762" s="205">
        <v>42530</v>
      </c>
      <c r="O4762" s="203"/>
      <c r="P4762" t="str">
        <f t="shared" si="74"/>
        <v>Twin Cities Metro Area Chloride TMDL and Management Plan-Minnehaha Creek-(07010206-539)-Chloride</v>
      </c>
    </row>
    <row r="4763" spans="1:16" ht="27.95" hidden="1" customHeight="1" x14ac:dyDescent="0.25">
      <c r="A4763" s="203" t="s">
        <v>2188</v>
      </c>
      <c r="B4763" s="202" t="s">
        <v>589</v>
      </c>
      <c r="C4763" s="203" t="s">
        <v>1461</v>
      </c>
      <c r="D4763" s="202" t="s">
        <v>1658</v>
      </c>
      <c r="E4763" s="202" t="s">
        <v>1659</v>
      </c>
      <c r="F4763" s="202" t="s">
        <v>475</v>
      </c>
      <c r="G4763" s="254">
        <v>189928</v>
      </c>
      <c r="H4763" s="361" t="s">
        <v>1414</v>
      </c>
      <c r="I4763" s="359" t="s">
        <v>1407</v>
      </c>
      <c r="J4763" s="359" t="s">
        <v>1380</v>
      </c>
      <c r="K4763" s="359" t="s">
        <v>8</v>
      </c>
      <c r="L4763" s="359" t="s">
        <v>1392</v>
      </c>
      <c r="M4763" s="368" t="s">
        <v>1407</v>
      </c>
      <c r="N4763" s="205">
        <v>42530</v>
      </c>
      <c r="O4763" s="203"/>
      <c r="P4763" t="str">
        <f t="shared" si="74"/>
        <v>Twin Cities Metro Area Chloride TMDL and Management Plan-Minnehaha Creek-(07010206-539)-Chloride</v>
      </c>
    </row>
    <row r="4764" spans="1:16" ht="27.95" hidden="1" customHeight="1" x14ac:dyDescent="0.25">
      <c r="A4764" s="203" t="s">
        <v>2188</v>
      </c>
      <c r="B4764" s="202" t="s">
        <v>589</v>
      </c>
      <c r="C4764" s="203" t="s">
        <v>1461</v>
      </c>
      <c r="D4764" s="202" t="s">
        <v>1923</v>
      </c>
      <c r="E4764" s="202" t="s">
        <v>1399</v>
      </c>
      <c r="F4764" s="202" t="s">
        <v>475</v>
      </c>
      <c r="G4764" s="254">
        <v>208979</v>
      </c>
      <c r="H4764" s="361" t="s">
        <v>1433</v>
      </c>
      <c r="I4764" s="359" t="s">
        <v>1407</v>
      </c>
      <c r="J4764" s="359" t="s">
        <v>1380</v>
      </c>
      <c r="K4764" s="359" t="s">
        <v>8</v>
      </c>
      <c r="L4764" s="359" t="s">
        <v>1408</v>
      </c>
      <c r="M4764" s="368" t="s">
        <v>1407</v>
      </c>
      <c r="N4764" s="205">
        <v>42530</v>
      </c>
      <c r="O4764" s="203"/>
      <c r="P4764" t="str">
        <f t="shared" si="74"/>
        <v>Twin Cities Metro Area Chloride TMDL and Management Plan-Unnamed creek-(07010206-718)-Chloride</v>
      </c>
    </row>
    <row r="4765" spans="1:16" ht="27.95" hidden="1" customHeight="1" x14ac:dyDescent="0.25">
      <c r="A4765" s="203" t="s">
        <v>2188</v>
      </c>
      <c r="B4765" s="202" t="s">
        <v>589</v>
      </c>
      <c r="C4765" s="203" t="s">
        <v>1461</v>
      </c>
      <c r="D4765" s="202" t="s">
        <v>1923</v>
      </c>
      <c r="E4765" s="202" t="s">
        <v>1399</v>
      </c>
      <c r="F4765" s="202" t="s">
        <v>475</v>
      </c>
      <c r="G4765" s="254">
        <v>1384</v>
      </c>
      <c r="H4765" s="361" t="s">
        <v>1414</v>
      </c>
      <c r="I4765" s="359" t="s">
        <v>1407</v>
      </c>
      <c r="J4765" s="359" t="s">
        <v>1380</v>
      </c>
      <c r="K4765" s="359" t="s">
        <v>8</v>
      </c>
      <c r="L4765" s="359" t="s">
        <v>1392</v>
      </c>
      <c r="M4765" s="368" t="s">
        <v>1407</v>
      </c>
      <c r="N4765" s="205">
        <v>42530</v>
      </c>
      <c r="O4765" s="203"/>
      <c r="P4765" t="str">
        <f t="shared" si="74"/>
        <v>Twin Cities Metro Area Chloride TMDL and Management Plan-Unnamed creek-(07010206-718)-Chloride</v>
      </c>
    </row>
    <row r="4766" spans="1:16" ht="27.95" hidden="1" customHeight="1" x14ac:dyDescent="0.25">
      <c r="A4766" s="203" t="s">
        <v>2188</v>
      </c>
      <c r="B4766" s="202" t="s">
        <v>589</v>
      </c>
      <c r="C4766" s="203" t="s">
        <v>1461</v>
      </c>
      <c r="D4766" s="202" t="s">
        <v>1604</v>
      </c>
      <c r="E4766" s="202" t="s">
        <v>1603</v>
      </c>
      <c r="F4766" s="202" t="s">
        <v>475</v>
      </c>
      <c r="G4766" s="254">
        <v>1432047</v>
      </c>
      <c r="H4766" s="361" t="s">
        <v>1433</v>
      </c>
      <c r="I4766" s="359" t="s">
        <v>1407</v>
      </c>
      <c r="J4766" s="359" t="s">
        <v>1380</v>
      </c>
      <c r="K4766" s="359" t="s">
        <v>8</v>
      </c>
      <c r="L4766" s="359" t="s">
        <v>1408</v>
      </c>
      <c r="M4766" s="368" t="s">
        <v>1407</v>
      </c>
      <c r="N4766" s="205">
        <v>42530</v>
      </c>
      <c r="O4766" s="203"/>
      <c r="P4766" t="str">
        <f t="shared" si="74"/>
        <v>Twin Cities Metro Area Chloride TMDL and Management Plan-Bass Creek-(07010206-784)-Chloride</v>
      </c>
    </row>
    <row r="4767" spans="1:16" ht="27.95" hidden="1" customHeight="1" x14ac:dyDescent="0.25">
      <c r="A4767" s="203" t="s">
        <v>2188</v>
      </c>
      <c r="B4767" s="202" t="s">
        <v>589</v>
      </c>
      <c r="C4767" s="203" t="s">
        <v>1461</v>
      </c>
      <c r="D4767" s="202" t="s">
        <v>1604</v>
      </c>
      <c r="E4767" s="202" t="s">
        <v>1603</v>
      </c>
      <c r="F4767" s="202" t="s">
        <v>475</v>
      </c>
      <c r="G4767" s="254">
        <v>9484</v>
      </c>
      <c r="H4767" s="361" t="s">
        <v>1414</v>
      </c>
      <c r="I4767" s="359" t="s">
        <v>1407</v>
      </c>
      <c r="J4767" s="359" t="s">
        <v>1380</v>
      </c>
      <c r="K4767" s="359" t="s">
        <v>8</v>
      </c>
      <c r="L4767" s="359" t="s">
        <v>1392</v>
      </c>
      <c r="M4767" s="368" t="s">
        <v>1407</v>
      </c>
      <c r="N4767" s="205">
        <v>42530</v>
      </c>
      <c r="O4767" s="203"/>
      <c r="P4767" t="str">
        <f t="shared" si="74"/>
        <v>Twin Cities Metro Area Chloride TMDL and Management Plan-Bass Creek-(07010206-784)-Chloride</v>
      </c>
    </row>
    <row r="4768" spans="1:16" ht="27.95" hidden="1" customHeight="1" x14ac:dyDescent="0.25">
      <c r="A4768" s="203" t="s">
        <v>2188</v>
      </c>
      <c r="B4768" s="202" t="s">
        <v>589</v>
      </c>
      <c r="C4768" s="203" t="s">
        <v>1660</v>
      </c>
      <c r="D4768" s="202" t="s">
        <v>1926</v>
      </c>
      <c r="E4768" s="202" t="s">
        <v>1927</v>
      </c>
      <c r="F4768" s="202" t="s">
        <v>505</v>
      </c>
      <c r="G4768" s="253">
        <v>105.17</v>
      </c>
      <c r="H4768" s="361" t="s">
        <v>1433</v>
      </c>
      <c r="I4768" s="359" t="s">
        <v>1407</v>
      </c>
      <c r="J4768" s="358">
        <v>0.63790000000000002</v>
      </c>
      <c r="K4768" s="359" t="s">
        <v>1113</v>
      </c>
      <c r="L4768" s="359" t="s">
        <v>1408</v>
      </c>
      <c r="M4768" s="368">
        <v>2008</v>
      </c>
      <c r="N4768" s="207" t="s">
        <v>1663</v>
      </c>
      <c r="O4768" s="203"/>
      <c r="P4768" t="str">
        <f t="shared" si="74"/>
        <v>Upper Minnehaha Creek Watershed TMDL-Gleason-(27-0095-00)-TP</v>
      </c>
    </row>
    <row r="4769" spans="1:16" ht="27.95" hidden="1" customHeight="1" x14ac:dyDescent="0.25">
      <c r="A4769" s="203" t="s">
        <v>2188</v>
      </c>
      <c r="B4769" s="202" t="s">
        <v>589</v>
      </c>
      <c r="C4769" s="203" t="s">
        <v>1660</v>
      </c>
      <c r="D4769" s="202" t="s">
        <v>1926</v>
      </c>
      <c r="E4769" s="202" t="s">
        <v>1927</v>
      </c>
      <c r="F4769" s="202" t="s">
        <v>505</v>
      </c>
      <c r="G4769" s="253">
        <v>0.28799999999999998</v>
      </c>
      <c r="H4769" s="361" t="s">
        <v>1414</v>
      </c>
      <c r="I4769" s="359" t="s">
        <v>1407</v>
      </c>
      <c r="J4769" s="358">
        <v>0.63729999999999998</v>
      </c>
      <c r="K4769" s="359" t="s">
        <v>1113</v>
      </c>
      <c r="L4769" s="359" t="s">
        <v>1392</v>
      </c>
      <c r="M4769" s="368">
        <v>2008</v>
      </c>
      <c r="N4769" s="207" t="s">
        <v>1663</v>
      </c>
      <c r="O4769" s="203"/>
      <c r="P4769" t="str">
        <f t="shared" si="74"/>
        <v>Upper Minnehaha Creek Watershed TMDL-Gleason-(27-0095-00)-TP</v>
      </c>
    </row>
    <row r="4770" spans="1:16" ht="27.95" hidden="1" customHeight="1" x14ac:dyDescent="0.25">
      <c r="A4770" s="203" t="s">
        <v>2188</v>
      </c>
      <c r="B4770" s="202" t="s">
        <v>589</v>
      </c>
      <c r="C4770" s="203" t="s">
        <v>1660</v>
      </c>
      <c r="D4770" s="202" t="s">
        <v>1928</v>
      </c>
      <c r="E4770" s="202" t="s">
        <v>1929</v>
      </c>
      <c r="F4770" s="202" t="s">
        <v>505</v>
      </c>
      <c r="G4770" s="253">
        <v>6.99</v>
      </c>
      <c r="H4770" s="361" t="s">
        <v>1433</v>
      </c>
      <c r="I4770" s="359" t="s">
        <v>1407</v>
      </c>
      <c r="J4770" s="358">
        <v>0.3322</v>
      </c>
      <c r="K4770" s="359" t="s">
        <v>1113</v>
      </c>
      <c r="L4770" s="359" t="s">
        <v>1408</v>
      </c>
      <c r="M4770" s="368">
        <v>2007</v>
      </c>
      <c r="N4770" s="207" t="s">
        <v>1663</v>
      </c>
      <c r="O4770" s="203"/>
      <c r="P4770" t="str">
        <f t="shared" si="74"/>
        <v>Upper Minnehaha Creek Watershed TMDL-Snyder-(27-0108-00)-TP</v>
      </c>
    </row>
    <row r="4771" spans="1:16" ht="27.95" hidden="1" customHeight="1" x14ac:dyDescent="0.25">
      <c r="A4771" s="203" t="s">
        <v>2188</v>
      </c>
      <c r="B4771" s="202" t="s">
        <v>589</v>
      </c>
      <c r="C4771" s="203" t="s">
        <v>1660</v>
      </c>
      <c r="D4771" s="202" t="s">
        <v>1928</v>
      </c>
      <c r="E4771" s="202" t="s">
        <v>1929</v>
      </c>
      <c r="F4771" s="202" t="s">
        <v>505</v>
      </c>
      <c r="G4771" s="253">
        <v>1.9099999999999999E-2</v>
      </c>
      <c r="H4771" s="361" t="s">
        <v>1414</v>
      </c>
      <c r="I4771" s="359" t="s">
        <v>1407</v>
      </c>
      <c r="J4771" s="358">
        <v>0.3322</v>
      </c>
      <c r="K4771" s="359" t="s">
        <v>1113</v>
      </c>
      <c r="L4771" s="359" t="s">
        <v>1392</v>
      </c>
      <c r="M4771" s="368">
        <v>2007</v>
      </c>
      <c r="N4771" s="207" t="s">
        <v>1663</v>
      </c>
      <c r="O4771" s="203"/>
      <c r="P4771" t="str">
        <f t="shared" si="74"/>
        <v>Upper Minnehaha Creek Watershed TMDL-Snyder-(27-0108-00)-TP</v>
      </c>
    </row>
    <row r="4772" spans="1:16" ht="27.95" hidden="1" customHeight="1" x14ac:dyDescent="0.25">
      <c r="A4772" s="203" t="s">
        <v>2188</v>
      </c>
      <c r="B4772" s="202" t="s">
        <v>589</v>
      </c>
      <c r="C4772" s="203" t="s">
        <v>1660</v>
      </c>
      <c r="D4772" s="202" t="s">
        <v>1930</v>
      </c>
      <c r="E4772" s="202" t="s">
        <v>1931</v>
      </c>
      <c r="F4772" s="202" t="s">
        <v>505</v>
      </c>
      <c r="G4772" s="253">
        <v>32.619999999999997</v>
      </c>
      <c r="H4772" s="361" t="s">
        <v>1433</v>
      </c>
      <c r="I4772" s="359" t="s">
        <v>1407</v>
      </c>
      <c r="J4772" s="358">
        <v>0.38890000000000002</v>
      </c>
      <c r="K4772" s="359" t="s">
        <v>1113</v>
      </c>
      <c r="L4772" s="359" t="s">
        <v>1408</v>
      </c>
      <c r="M4772" s="368">
        <v>2007</v>
      </c>
      <c r="N4772" s="207" t="s">
        <v>1663</v>
      </c>
      <c r="O4772" s="203"/>
      <c r="P4772" t="str">
        <f t="shared" si="74"/>
        <v>Upper Minnehaha Creek Watershed TMDL-Hadley-(27-0109-00)-TP</v>
      </c>
    </row>
    <row r="4773" spans="1:16" ht="27.95" hidden="1" customHeight="1" x14ac:dyDescent="0.25">
      <c r="A4773" s="203" t="s">
        <v>2188</v>
      </c>
      <c r="B4773" s="202" t="s">
        <v>589</v>
      </c>
      <c r="C4773" s="203" t="s">
        <v>1660</v>
      </c>
      <c r="D4773" s="202" t="s">
        <v>1930</v>
      </c>
      <c r="E4773" s="202" t="s">
        <v>1931</v>
      </c>
      <c r="F4773" s="202" t="s">
        <v>505</v>
      </c>
      <c r="G4773" s="253">
        <v>8.9300000000000004E-2</v>
      </c>
      <c r="H4773" s="361" t="s">
        <v>1414</v>
      </c>
      <c r="I4773" s="359" t="s">
        <v>1407</v>
      </c>
      <c r="J4773" s="358">
        <v>0.39250000000000002</v>
      </c>
      <c r="K4773" s="359" t="s">
        <v>1113</v>
      </c>
      <c r="L4773" s="359" t="s">
        <v>1392</v>
      </c>
      <c r="M4773" s="368">
        <v>2007</v>
      </c>
      <c r="N4773" s="207" t="s">
        <v>1663</v>
      </c>
      <c r="O4773" s="203"/>
      <c r="P4773" t="str">
        <f t="shared" si="74"/>
        <v>Upper Minnehaha Creek Watershed TMDL-Hadley-(27-0109-00)-TP</v>
      </c>
    </row>
    <row r="4774" spans="1:16" ht="27.95" hidden="1" customHeight="1" x14ac:dyDescent="0.25">
      <c r="A4774" s="203" t="s">
        <v>2188</v>
      </c>
      <c r="B4774" s="202" t="s">
        <v>589</v>
      </c>
      <c r="C4774" s="203" t="s">
        <v>1660</v>
      </c>
      <c r="D4774" s="202" t="s">
        <v>1940</v>
      </c>
      <c r="E4774" s="202" t="s">
        <v>1941</v>
      </c>
      <c r="F4774" s="202" t="s">
        <v>505</v>
      </c>
      <c r="G4774" s="253">
        <v>4.7</v>
      </c>
      <c r="H4774" s="361" t="s">
        <v>1433</v>
      </c>
      <c r="I4774" s="359" t="s">
        <v>1407</v>
      </c>
      <c r="J4774" s="358">
        <v>0.90910000000000002</v>
      </c>
      <c r="K4774" s="359" t="s">
        <v>1113</v>
      </c>
      <c r="L4774" s="359" t="s">
        <v>1408</v>
      </c>
      <c r="M4774" s="368">
        <v>2007</v>
      </c>
      <c r="N4774" s="207" t="s">
        <v>1663</v>
      </c>
      <c r="O4774" s="203"/>
      <c r="P4774" t="str">
        <f t="shared" si="74"/>
        <v>Upper Minnehaha Creek Watershed TMDL-Mooney-(27-0134-00)-TP</v>
      </c>
    </row>
    <row r="4775" spans="1:16" ht="27.95" hidden="1" customHeight="1" x14ac:dyDescent="0.25">
      <c r="A4775" s="203" t="s">
        <v>2188</v>
      </c>
      <c r="B4775" s="202" t="s">
        <v>589</v>
      </c>
      <c r="C4775" s="203" t="s">
        <v>1660</v>
      </c>
      <c r="D4775" s="202" t="s">
        <v>1940</v>
      </c>
      <c r="E4775" s="202" t="s">
        <v>1941</v>
      </c>
      <c r="F4775" s="202" t="s">
        <v>505</v>
      </c>
      <c r="G4775" s="253">
        <v>1.29E-2</v>
      </c>
      <c r="H4775" s="361" t="s">
        <v>1414</v>
      </c>
      <c r="I4775" s="359" t="s">
        <v>1407</v>
      </c>
      <c r="J4775" s="358">
        <v>0.91400000000000003</v>
      </c>
      <c r="K4775" s="359" t="s">
        <v>1113</v>
      </c>
      <c r="L4775" s="359" t="s">
        <v>1392</v>
      </c>
      <c r="M4775" s="368">
        <v>2007</v>
      </c>
      <c r="N4775" s="207" t="s">
        <v>1663</v>
      </c>
      <c r="O4775" s="203"/>
      <c r="P4775" t="str">
        <f t="shared" si="74"/>
        <v>Upper Minnehaha Creek Watershed TMDL-Mooney-(27-0134-00)-TP</v>
      </c>
    </row>
    <row r="4776" spans="1:16" ht="27.95" hidden="1" customHeight="1" x14ac:dyDescent="0.25">
      <c r="A4776" s="203" t="s">
        <v>2188</v>
      </c>
      <c r="B4776" s="202" t="s">
        <v>589</v>
      </c>
      <c r="C4776" s="203" t="s">
        <v>1660</v>
      </c>
      <c r="D4776" s="202" t="s">
        <v>1948</v>
      </c>
      <c r="E4776" s="202" t="s">
        <v>1949</v>
      </c>
      <c r="F4776" s="202" t="s">
        <v>505</v>
      </c>
      <c r="G4776" s="253">
        <v>0.14000000000000001</v>
      </c>
      <c r="H4776" s="361" t="s">
        <v>1433</v>
      </c>
      <c r="I4776" s="359" t="s">
        <v>1407</v>
      </c>
      <c r="J4776" s="358">
        <v>0.97360000000000002</v>
      </c>
      <c r="K4776" s="359" t="s">
        <v>1113</v>
      </c>
      <c r="L4776" s="359" t="s">
        <v>1408</v>
      </c>
      <c r="M4776" s="368">
        <v>2007</v>
      </c>
      <c r="N4776" s="207" t="s">
        <v>1663</v>
      </c>
      <c r="O4776" s="203"/>
      <c r="P4776" t="str">
        <f t="shared" si="74"/>
        <v>Upper Minnehaha Creek Watershed TMDL-Holy Name-(27-0158-00)-TP</v>
      </c>
    </row>
    <row r="4777" spans="1:16" ht="27.95" hidden="1" customHeight="1" x14ac:dyDescent="0.25">
      <c r="A4777" s="203" t="s">
        <v>2188</v>
      </c>
      <c r="B4777" s="202" t="s">
        <v>589</v>
      </c>
      <c r="C4777" s="203" t="s">
        <v>1660</v>
      </c>
      <c r="D4777" s="202" t="s">
        <v>1948</v>
      </c>
      <c r="E4777" s="202" t="s">
        <v>1949</v>
      </c>
      <c r="F4777" s="202" t="s">
        <v>505</v>
      </c>
      <c r="G4777" s="253">
        <v>3.8000000000000002E-4</v>
      </c>
      <c r="H4777" s="361" t="s">
        <v>1414</v>
      </c>
      <c r="I4777" s="359" t="s">
        <v>1407</v>
      </c>
      <c r="J4777" s="358">
        <v>0.97360000000000002</v>
      </c>
      <c r="K4777" s="359" t="s">
        <v>1113</v>
      </c>
      <c r="L4777" s="359" t="s">
        <v>1392</v>
      </c>
      <c r="M4777" s="368">
        <v>2007</v>
      </c>
      <c r="N4777" s="207" t="s">
        <v>1663</v>
      </c>
      <c r="O4777" s="203"/>
      <c r="P4777" t="str">
        <f t="shared" si="74"/>
        <v>Upper Minnehaha Creek Watershed TMDL-Holy Name-(27-0158-00)-TP</v>
      </c>
    </row>
    <row r="4778" spans="1:16" ht="27.95" hidden="1" customHeight="1" x14ac:dyDescent="0.25">
      <c r="A4778" s="203" t="s">
        <v>2188</v>
      </c>
      <c r="B4778" s="202" t="s">
        <v>589</v>
      </c>
      <c r="C4778" s="203" t="s">
        <v>1660</v>
      </c>
      <c r="D4778" s="202" t="s">
        <v>1950</v>
      </c>
      <c r="E4778" s="202" t="s">
        <v>1472</v>
      </c>
      <c r="F4778" s="202" t="s">
        <v>505</v>
      </c>
      <c r="G4778" s="253">
        <v>3.5999999999999997E-2</v>
      </c>
      <c r="H4778" s="361" t="s">
        <v>1433</v>
      </c>
      <c r="I4778" s="359" t="s">
        <v>1407</v>
      </c>
      <c r="J4778" s="358">
        <v>0</v>
      </c>
      <c r="K4778" s="359" t="s">
        <v>1113</v>
      </c>
      <c r="L4778" s="359" t="s">
        <v>1408</v>
      </c>
      <c r="M4778" s="368">
        <v>2008</v>
      </c>
      <c r="N4778" s="207" t="s">
        <v>1663</v>
      </c>
      <c r="O4778" s="203"/>
      <c r="P4778" t="str">
        <f t="shared" si="74"/>
        <v>Upper Minnehaha Creek Watershed TMDL-Long-(27-0160-00)-TP</v>
      </c>
    </row>
    <row r="4779" spans="1:16" ht="27.95" hidden="1" customHeight="1" x14ac:dyDescent="0.25">
      <c r="A4779" s="203" t="s">
        <v>2188</v>
      </c>
      <c r="B4779" s="202" t="s">
        <v>589</v>
      </c>
      <c r="C4779" s="203" t="s">
        <v>1660</v>
      </c>
      <c r="D4779" s="202" t="s">
        <v>1950</v>
      </c>
      <c r="E4779" s="202" t="s">
        <v>1472</v>
      </c>
      <c r="F4779" s="202" t="s">
        <v>505</v>
      </c>
      <c r="G4779" s="253">
        <v>1E-4</v>
      </c>
      <c r="H4779" s="361" t="s">
        <v>1414</v>
      </c>
      <c r="I4779" s="359" t="s">
        <v>1407</v>
      </c>
      <c r="J4779" s="358">
        <v>0</v>
      </c>
      <c r="K4779" s="359" t="s">
        <v>1113</v>
      </c>
      <c r="L4779" s="359" t="s">
        <v>1392</v>
      </c>
      <c r="M4779" s="368">
        <v>2008</v>
      </c>
      <c r="N4779" s="207" t="s">
        <v>1663</v>
      </c>
      <c r="O4779" s="203"/>
      <c r="P4779" t="str">
        <f t="shared" si="74"/>
        <v>Upper Minnehaha Creek Watershed TMDL-Long-(27-0160-00)-TP</v>
      </c>
    </row>
    <row r="4780" spans="1:16" ht="27.95" hidden="1" customHeight="1" x14ac:dyDescent="0.25">
      <c r="A4780" s="203" t="s">
        <v>2188</v>
      </c>
      <c r="B4780" s="202" t="s">
        <v>589</v>
      </c>
      <c r="C4780" s="203" t="s">
        <v>1397</v>
      </c>
      <c r="D4780" s="202" t="s">
        <v>583</v>
      </c>
      <c r="E4780" s="202" t="s">
        <v>1584</v>
      </c>
      <c r="F4780" s="202" t="s">
        <v>475</v>
      </c>
      <c r="G4780" s="253">
        <v>202</v>
      </c>
      <c r="H4780" s="361" t="s">
        <v>1400</v>
      </c>
      <c r="I4780" s="359" t="s">
        <v>1379</v>
      </c>
      <c r="J4780" s="358">
        <v>0.61</v>
      </c>
      <c r="K4780" s="359" t="s">
        <v>1391</v>
      </c>
      <c r="L4780" s="359" t="s">
        <v>1392</v>
      </c>
      <c r="M4780" s="368">
        <v>2010</v>
      </c>
      <c r="N4780" s="207" t="s">
        <v>1401</v>
      </c>
      <c r="O4780" s="203"/>
      <c r="P4780" t="str">
        <f t="shared" si="74"/>
        <v>Upper Mississippi River Bacteria TMDL-Shingle Creek (County Ditch 13)-(07010206-506)-E. coli</v>
      </c>
    </row>
    <row r="4781" spans="1:16" ht="27.95" hidden="1" customHeight="1" x14ac:dyDescent="0.25">
      <c r="A4781" s="203" t="s">
        <v>2188</v>
      </c>
      <c r="B4781" s="202" t="s">
        <v>589</v>
      </c>
      <c r="C4781" s="203" t="s">
        <v>1397</v>
      </c>
      <c r="D4781" s="202" t="s">
        <v>583</v>
      </c>
      <c r="E4781" s="202" t="s">
        <v>1584</v>
      </c>
      <c r="F4781" s="202" t="s">
        <v>475</v>
      </c>
      <c r="G4781" s="253">
        <v>68.400000000000006</v>
      </c>
      <c r="H4781" s="361" t="s">
        <v>1400</v>
      </c>
      <c r="I4781" s="359" t="s">
        <v>1382</v>
      </c>
      <c r="J4781" s="358">
        <v>0.43</v>
      </c>
      <c r="K4781" s="359" t="s">
        <v>1391</v>
      </c>
      <c r="L4781" s="359" t="s">
        <v>1392</v>
      </c>
      <c r="M4781" s="368">
        <v>2010</v>
      </c>
      <c r="N4781" s="207" t="s">
        <v>1401</v>
      </c>
      <c r="O4781" s="203"/>
      <c r="P4781" t="str">
        <f t="shared" si="74"/>
        <v>Upper Mississippi River Bacteria TMDL-Shingle Creek (County Ditch 13)-(07010206-506)-E. coli</v>
      </c>
    </row>
    <row r="4782" spans="1:16" ht="27.95" hidden="1" customHeight="1" x14ac:dyDescent="0.25">
      <c r="A4782" s="203" t="s">
        <v>2188</v>
      </c>
      <c r="B4782" s="202" t="s">
        <v>589</v>
      </c>
      <c r="C4782" s="203" t="s">
        <v>1397</v>
      </c>
      <c r="D4782" s="202" t="s">
        <v>583</v>
      </c>
      <c r="E4782" s="202" t="s">
        <v>1584</v>
      </c>
      <c r="F4782" s="202" t="s">
        <v>475</v>
      </c>
      <c r="G4782" s="253">
        <v>22.9</v>
      </c>
      <c r="H4782" s="361" t="s">
        <v>1400</v>
      </c>
      <c r="I4782" s="359" t="s">
        <v>1383</v>
      </c>
      <c r="J4782" s="358">
        <v>0.69</v>
      </c>
      <c r="K4782" s="359" t="s">
        <v>1391</v>
      </c>
      <c r="L4782" s="359" t="s">
        <v>1392</v>
      </c>
      <c r="M4782" s="368">
        <v>2010</v>
      </c>
      <c r="N4782" s="207" t="s">
        <v>1401</v>
      </c>
      <c r="O4782" s="203"/>
      <c r="P4782" t="str">
        <f t="shared" si="74"/>
        <v>Upper Mississippi River Bacteria TMDL-Shingle Creek (County Ditch 13)-(07010206-506)-E. coli</v>
      </c>
    </row>
    <row r="4783" spans="1:16" ht="27.95" hidden="1" customHeight="1" x14ac:dyDescent="0.25">
      <c r="A4783" s="203" t="s">
        <v>2188</v>
      </c>
      <c r="B4783" s="202" t="s">
        <v>589</v>
      </c>
      <c r="C4783" s="203" t="s">
        <v>1397</v>
      </c>
      <c r="D4783" s="202" t="s">
        <v>583</v>
      </c>
      <c r="E4783" s="202" t="s">
        <v>1584</v>
      </c>
      <c r="F4783" s="202" t="s">
        <v>475</v>
      </c>
      <c r="G4783" s="253">
        <v>8.19</v>
      </c>
      <c r="H4783" s="361" t="s">
        <v>1400</v>
      </c>
      <c r="I4783" s="359" t="s">
        <v>1384</v>
      </c>
      <c r="J4783" s="358">
        <v>0.13</v>
      </c>
      <c r="K4783" s="359" t="s">
        <v>1391</v>
      </c>
      <c r="L4783" s="359" t="s">
        <v>1392</v>
      </c>
      <c r="M4783" s="368">
        <v>2010</v>
      </c>
      <c r="N4783" s="207" t="s">
        <v>1401</v>
      </c>
      <c r="O4783" s="203"/>
      <c r="P4783" t="str">
        <f t="shared" si="74"/>
        <v>Upper Mississippi River Bacteria TMDL-Shingle Creek (County Ditch 13)-(07010206-506)-E. coli</v>
      </c>
    </row>
    <row r="4784" spans="1:16" ht="27.95" hidden="1" customHeight="1" x14ac:dyDescent="0.25">
      <c r="A4784" s="203" t="s">
        <v>2188</v>
      </c>
      <c r="B4784" s="202" t="s">
        <v>589</v>
      </c>
      <c r="C4784" s="203" t="s">
        <v>1397</v>
      </c>
      <c r="D4784" s="202" t="s">
        <v>583</v>
      </c>
      <c r="E4784" s="202" t="s">
        <v>1584</v>
      </c>
      <c r="F4784" s="202" t="s">
        <v>475</v>
      </c>
      <c r="G4784" s="253">
        <v>1.33</v>
      </c>
      <c r="H4784" s="361" t="s">
        <v>1400</v>
      </c>
      <c r="I4784" s="359" t="s">
        <v>1385</v>
      </c>
      <c r="J4784" s="358">
        <v>0.68</v>
      </c>
      <c r="K4784" s="359" t="s">
        <v>1391</v>
      </c>
      <c r="L4784" s="359" t="s">
        <v>1392</v>
      </c>
      <c r="M4784" s="368">
        <v>2010</v>
      </c>
      <c r="N4784" s="207" t="s">
        <v>1401</v>
      </c>
      <c r="O4784" s="203"/>
      <c r="P4784" t="str">
        <f t="shared" si="74"/>
        <v>Upper Mississippi River Bacteria TMDL-Shingle Creek (County Ditch 13)-(07010206-506)-E. coli</v>
      </c>
    </row>
    <row r="4785" spans="1:16" ht="27.95" hidden="1" customHeight="1" x14ac:dyDescent="0.25">
      <c r="A4785" s="203" t="s">
        <v>2188</v>
      </c>
      <c r="B4785" s="202" t="s">
        <v>589</v>
      </c>
      <c r="C4785" s="203" t="s">
        <v>1397</v>
      </c>
      <c r="D4785" s="202" t="s">
        <v>1922</v>
      </c>
      <c r="E4785" s="202" t="s">
        <v>1399</v>
      </c>
      <c r="F4785" s="202" t="s">
        <v>475</v>
      </c>
      <c r="G4785" s="253">
        <v>61.1</v>
      </c>
      <c r="H4785" s="361" t="s">
        <v>1400</v>
      </c>
      <c r="I4785" s="359" t="s">
        <v>1379</v>
      </c>
      <c r="J4785" s="358">
        <v>0.51</v>
      </c>
      <c r="K4785" s="359" t="s">
        <v>1391</v>
      </c>
      <c r="L4785" s="359" t="s">
        <v>1392</v>
      </c>
      <c r="M4785" s="368">
        <v>2010</v>
      </c>
      <c r="N4785" s="207" t="s">
        <v>1401</v>
      </c>
      <c r="O4785" s="203"/>
      <c r="P4785" t="str">
        <f t="shared" si="74"/>
        <v>Upper Mississippi River Bacteria TMDL-Unnamed creek-(07010206-526)-E. coli</v>
      </c>
    </row>
    <row r="4786" spans="1:16" ht="27.95" hidden="1" customHeight="1" x14ac:dyDescent="0.25">
      <c r="A4786" s="203" t="s">
        <v>2188</v>
      </c>
      <c r="B4786" s="202" t="s">
        <v>589</v>
      </c>
      <c r="C4786" s="203" t="s">
        <v>1397</v>
      </c>
      <c r="D4786" s="202" t="s">
        <v>1922</v>
      </c>
      <c r="E4786" s="202" t="s">
        <v>1399</v>
      </c>
      <c r="F4786" s="202" t="s">
        <v>475</v>
      </c>
      <c r="G4786" s="253">
        <v>24.3</v>
      </c>
      <c r="H4786" s="361" t="s">
        <v>1400</v>
      </c>
      <c r="I4786" s="359" t="s">
        <v>1382</v>
      </c>
      <c r="J4786" s="358">
        <v>0.41</v>
      </c>
      <c r="K4786" s="359" t="s">
        <v>1391</v>
      </c>
      <c r="L4786" s="359" t="s">
        <v>1392</v>
      </c>
      <c r="M4786" s="368">
        <v>2010</v>
      </c>
      <c r="N4786" s="207" t="s">
        <v>1401</v>
      </c>
      <c r="O4786" s="203"/>
      <c r="P4786" t="str">
        <f t="shared" si="74"/>
        <v>Upper Mississippi River Bacteria TMDL-Unnamed creek-(07010206-526)-E. coli</v>
      </c>
    </row>
    <row r="4787" spans="1:16" ht="27.95" hidden="1" customHeight="1" x14ac:dyDescent="0.25">
      <c r="A4787" s="203" t="s">
        <v>2188</v>
      </c>
      <c r="B4787" s="202" t="s">
        <v>589</v>
      </c>
      <c r="C4787" s="203" t="s">
        <v>1397</v>
      </c>
      <c r="D4787" s="202" t="s">
        <v>1922</v>
      </c>
      <c r="E4787" s="202" t="s">
        <v>1399</v>
      </c>
      <c r="F4787" s="202" t="s">
        <v>475</v>
      </c>
      <c r="G4787" s="253">
        <v>8.83</v>
      </c>
      <c r="H4787" s="361" t="s">
        <v>1400</v>
      </c>
      <c r="I4787" s="359" t="s">
        <v>1383</v>
      </c>
      <c r="J4787" s="358">
        <v>0.74</v>
      </c>
      <c r="K4787" s="359" t="s">
        <v>1391</v>
      </c>
      <c r="L4787" s="359" t="s">
        <v>1392</v>
      </c>
      <c r="M4787" s="368">
        <v>2010</v>
      </c>
      <c r="N4787" s="207" t="s">
        <v>1401</v>
      </c>
      <c r="O4787" s="203"/>
      <c r="P4787" t="str">
        <f t="shared" si="74"/>
        <v>Upper Mississippi River Bacteria TMDL-Unnamed creek-(07010206-526)-E. coli</v>
      </c>
    </row>
    <row r="4788" spans="1:16" ht="27.95" hidden="1" customHeight="1" x14ac:dyDescent="0.25">
      <c r="A4788" s="203" t="s">
        <v>2188</v>
      </c>
      <c r="B4788" s="202" t="s">
        <v>589</v>
      </c>
      <c r="C4788" s="203" t="s">
        <v>1397</v>
      </c>
      <c r="D4788" s="202" t="s">
        <v>1922</v>
      </c>
      <c r="E4788" s="202" t="s">
        <v>1399</v>
      </c>
      <c r="F4788" s="202" t="s">
        <v>475</v>
      </c>
      <c r="G4788" s="253">
        <v>3.89</v>
      </c>
      <c r="H4788" s="361" t="s">
        <v>1400</v>
      </c>
      <c r="I4788" s="359" t="s">
        <v>1384</v>
      </c>
      <c r="J4788" s="358">
        <v>0</v>
      </c>
      <c r="K4788" s="359" t="s">
        <v>1391</v>
      </c>
      <c r="L4788" s="359" t="s">
        <v>1392</v>
      </c>
      <c r="M4788" s="368">
        <v>2010</v>
      </c>
      <c r="N4788" s="207" t="s">
        <v>1401</v>
      </c>
      <c r="O4788" s="203"/>
      <c r="P4788" t="str">
        <f t="shared" si="74"/>
        <v>Upper Mississippi River Bacteria TMDL-Unnamed creek-(07010206-526)-E. coli</v>
      </c>
    </row>
    <row r="4789" spans="1:16" ht="27.95" hidden="1" customHeight="1" x14ac:dyDescent="0.25">
      <c r="A4789" s="203" t="s">
        <v>2188</v>
      </c>
      <c r="B4789" s="202" t="s">
        <v>589</v>
      </c>
      <c r="C4789" s="203" t="s">
        <v>1397</v>
      </c>
      <c r="D4789" s="202" t="s">
        <v>1922</v>
      </c>
      <c r="E4789" s="202" t="s">
        <v>1399</v>
      </c>
      <c r="F4789" s="202" t="s">
        <v>475</v>
      </c>
      <c r="G4789" s="253">
        <v>1.59</v>
      </c>
      <c r="H4789" s="361" t="s">
        <v>1400</v>
      </c>
      <c r="I4789" s="359" t="s">
        <v>1385</v>
      </c>
      <c r="J4789" s="359" t="s">
        <v>1402</v>
      </c>
      <c r="K4789" s="359" t="s">
        <v>1391</v>
      </c>
      <c r="L4789" s="359" t="s">
        <v>1392</v>
      </c>
      <c r="M4789" s="368">
        <v>2010</v>
      </c>
      <c r="N4789" s="207" t="s">
        <v>1401</v>
      </c>
      <c r="O4789" s="203"/>
      <c r="P4789" t="str">
        <f t="shared" si="74"/>
        <v>Upper Mississippi River Bacteria TMDL-Unnamed creek-(07010206-526)-E. coli</v>
      </c>
    </row>
    <row r="4790" spans="1:16" ht="27.95" hidden="1" customHeight="1" x14ac:dyDescent="0.25">
      <c r="A4790" s="203" t="s">
        <v>2188</v>
      </c>
      <c r="B4790" s="202" t="s">
        <v>589</v>
      </c>
      <c r="C4790" s="203" t="s">
        <v>1397</v>
      </c>
      <c r="D4790" s="202" t="s">
        <v>1731</v>
      </c>
      <c r="E4790" s="202" t="s">
        <v>1732</v>
      </c>
      <c r="F4790" s="202" t="s">
        <v>475</v>
      </c>
      <c r="G4790" s="253">
        <v>138</v>
      </c>
      <c r="H4790" s="361" t="s">
        <v>1400</v>
      </c>
      <c r="I4790" s="359" t="s">
        <v>1379</v>
      </c>
      <c r="J4790" s="358">
        <v>0.79</v>
      </c>
      <c r="K4790" s="359" t="s">
        <v>1391</v>
      </c>
      <c r="L4790" s="359" t="s">
        <v>1392</v>
      </c>
      <c r="M4790" s="368">
        <v>2010</v>
      </c>
      <c r="N4790" s="207" t="s">
        <v>1401</v>
      </c>
      <c r="O4790" s="203"/>
      <c r="P4790" t="str">
        <f t="shared" si="74"/>
        <v>Upper Mississippi River Bacteria TMDL-Bassett Creek-(07010206-538)-E. coli</v>
      </c>
    </row>
    <row r="4791" spans="1:16" ht="27.95" hidden="1" customHeight="1" x14ac:dyDescent="0.25">
      <c r="A4791" s="203" t="s">
        <v>2188</v>
      </c>
      <c r="B4791" s="202" t="s">
        <v>589</v>
      </c>
      <c r="C4791" s="203" t="s">
        <v>1397</v>
      </c>
      <c r="D4791" s="202" t="s">
        <v>1731</v>
      </c>
      <c r="E4791" s="202" t="s">
        <v>1732</v>
      </c>
      <c r="F4791" s="202" t="s">
        <v>475</v>
      </c>
      <c r="G4791" s="253">
        <v>54.1</v>
      </c>
      <c r="H4791" s="361" t="s">
        <v>1400</v>
      </c>
      <c r="I4791" s="359" t="s">
        <v>1382</v>
      </c>
      <c r="J4791" s="358">
        <v>0</v>
      </c>
      <c r="K4791" s="359" t="s">
        <v>1391</v>
      </c>
      <c r="L4791" s="359" t="s">
        <v>1392</v>
      </c>
      <c r="M4791" s="368">
        <v>2010</v>
      </c>
      <c r="N4791" s="207" t="s">
        <v>1401</v>
      </c>
      <c r="O4791" s="203"/>
      <c r="P4791" t="str">
        <f t="shared" si="74"/>
        <v>Upper Mississippi River Bacteria TMDL-Bassett Creek-(07010206-538)-E. coli</v>
      </c>
    </row>
    <row r="4792" spans="1:16" ht="27.95" hidden="1" customHeight="1" x14ac:dyDescent="0.25">
      <c r="A4792" s="203" t="s">
        <v>2188</v>
      </c>
      <c r="B4792" s="202" t="s">
        <v>589</v>
      </c>
      <c r="C4792" s="203" t="s">
        <v>1397</v>
      </c>
      <c r="D4792" s="202" t="s">
        <v>1731</v>
      </c>
      <c r="E4792" s="202" t="s">
        <v>1732</v>
      </c>
      <c r="F4792" s="202" t="s">
        <v>475</v>
      </c>
      <c r="G4792" s="253">
        <v>19.899999999999999</v>
      </c>
      <c r="H4792" s="361" t="s">
        <v>1400</v>
      </c>
      <c r="I4792" s="359" t="s">
        <v>1383</v>
      </c>
      <c r="J4792" s="358">
        <v>0</v>
      </c>
      <c r="K4792" s="359" t="s">
        <v>1391</v>
      </c>
      <c r="L4792" s="359" t="s">
        <v>1392</v>
      </c>
      <c r="M4792" s="368">
        <v>2010</v>
      </c>
      <c r="N4792" s="207" t="s">
        <v>1401</v>
      </c>
      <c r="O4792" s="203"/>
      <c r="P4792" t="str">
        <f t="shared" si="74"/>
        <v>Upper Mississippi River Bacteria TMDL-Bassett Creek-(07010206-538)-E. coli</v>
      </c>
    </row>
    <row r="4793" spans="1:16" ht="27.95" hidden="1" customHeight="1" x14ac:dyDescent="0.25">
      <c r="A4793" s="203" t="s">
        <v>2188</v>
      </c>
      <c r="B4793" s="202" t="s">
        <v>589</v>
      </c>
      <c r="C4793" s="203" t="s">
        <v>1397</v>
      </c>
      <c r="D4793" s="202" t="s">
        <v>1731</v>
      </c>
      <c r="E4793" s="202" t="s">
        <v>1732</v>
      </c>
      <c r="F4793" s="202" t="s">
        <v>475</v>
      </c>
      <c r="G4793" s="253">
        <v>10.6</v>
      </c>
      <c r="H4793" s="361" t="s">
        <v>1400</v>
      </c>
      <c r="I4793" s="359" t="s">
        <v>1384</v>
      </c>
      <c r="J4793" s="358">
        <v>0.3</v>
      </c>
      <c r="K4793" s="359" t="s">
        <v>1391</v>
      </c>
      <c r="L4793" s="359" t="s">
        <v>1392</v>
      </c>
      <c r="M4793" s="368">
        <v>2010</v>
      </c>
      <c r="N4793" s="207" t="s">
        <v>1401</v>
      </c>
      <c r="O4793" s="203"/>
      <c r="P4793" t="str">
        <f t="shared" si="74"/>
        <v>Upper Mississippi River Bacteria TMDL-Bassett Creek-(07010206-538)-E. coli</v>
      </c>
    </row>
    <row r="4794" spans="1:16" ht="27.95" hidden="1" customHeight="1" x14ac:dyDescent="0.25">
      <c r="A4794" s="203" t="s">
        <v>2188</v>
      </c>
      <c r="B4794" s="202" t="s">
        <v>589</v>
      </c>
      <c r="C4794" s="203" t="s">
        <v>1397</v>
      </c>
      <c r="D4794" s="202" t="s">
        <v>1731</v>
      </c>
      <c r="E4794" s="202" t="s">
        <v>1732</v>
      </c>
      <c r="F4794" s="202" t="s">
        <v>475</v>
      </c>
      <c r="G4794" s="253">
        <v>3.56</v>
      </c>
      <c r="H4794" s="361" t="s">
        <v>1400</v>
      </c>
      <c r="I4794" s="359" t="s">
        <v>1385</v>
      </c>
      <c r="J4794" s="358">
        <v>0.37</v>
      </c>
      <c r="K4794" s="359" t="s">
        <v>1391</v>
      </c>
      <c r="L4794" s="359" t="s">
        <v>1392</v>
      </c>
      <c r="M4794" s="368">
        <v>2010</v>
      </c>
      <c r="N4794" s="207" t="s">
        <v>1401</v>
      </c>
      <c r="O4794" s="203"/>
      <c r="P4794" t="str">
        <f t="shared" si="74"/>
        <v>Upper Mississippi River Bacteria TMDL-Bassett Creek-(07010206-538)-E. coli</v>
      </c>
    </row>
    <row r="4795" spans="1:16" ht="27.95" hidden="1" customHeight="1" x14ac:dyDescent="0.25">
      <c r="A4795" s="203" t="s">
        <v>2188</v>
      </c>
      <c r="B4795" s="202" t="s">
        <v>589</v>
      </c>
      <c r="C4795" s="203" t="s">
        <v>1397</v>
      </c>
      <c r="D4795" s="202" t="s">
        <v>1733</v>
      </c>
      <c r="E4795" s="202" t="s">
        <v>1399</v>
      </c>
      <c r="F4795" s="202" t="s">
        <v>475</v>
      </c>
      <c r="G4795" s="253">
        <v>26.7</v>
      </c>
      <c r="H4795" s="361" t="s">
        <v>1400</v>
      </c>
      <c r="I4795" s="359" t="s">
        <v>1379</v>
      </c>
      <c r="J4795" s="359" t="s">
        <v>1402</v>
      </c>
      <c r="K4795" s="359" t="s">
        <v>1391</v>
      </c>
      <c r="L4795" s="359" t="s">
        <v>1392</v>
      </c>
      <c r="M4795" s="368">
        <v>2010</v>
      </c>
      <c r="N4795" s="207" t="s">
        <v>1401</v>
      </c>
      <c r="O4795" s="203"/>
      <c r="P4795" t="str">
        <f t="shared" si="74"/>
        <v>Upper Mississippi River Bacteria TMDL-Unnamed creek-(07010206-552)-E. coli</v>
      </c>
    </row>
    <row r="4796" spans="1:16" ht="27.95" hidden="1" customHeight="1" x14ac:dyDescent="0.25">
      <c r="A4796" s="203" t="s">
        <v>2188</v>
      </c>
      <c r="B4796" s="202" t="s">
        <v>589</v>
      </c>
      <c r="C4796" s="203" t="s">
        <v>1397</v>
      </c>
      <c r="D4796" s="202" t="s">
        <v>1733</v>
      </c>
      <c r="E4796" s="202" t="s">
        <v>1399</v>
      </c>
      <c r="F4796" s="202" t="s">
        <v>475</v>
      </c>
      <c r="G4796" s="253">
        <v>10.6</v>
      </c>
      <c r="H4796" s="361" t="s">
        <v>1400</v>
      </c>
      <c r="I4796" s="359" t="s">
        <v>1382</v>
      </c>
      <c r="J4796" s="358">
        <v>0.84</v>
      </c>
      <c r="K4796" s="359" t="s">
        <v>1391</v>
      </c>
      <c r="L4796" s="359" t="s">
        <v>1392</v>
      </c>
      <c r="M4796" s="368">
        <v>2010</v>
      </c>
      <c r="N4796" s="207" t="s">
        <v>1401</v>
      </c>
      <c r="O4796" s="203"/>
      <c r="P4796" t="str">
        <f t="shared" si="74"/>
        <v>Upper Mississippi River Bacteria TMDL-Unnamed creek-(07010206-552)-E. coli</v>
      </c>
    </row>
    <row r="4797" spans="1:16" ht="27.95" hidden="1" customHeight="1" x14ac:dyDescent="0.25">
      <c r="A4797" s="203" t="s">
        <v>2188</v>
      </c>
      <c r="B4797" s="202" t="s">
        <v>589</v>
      </c>
      <c r="C4797" s="203" t="s">
        <v>1397</v>
      </c>
      <c r="D4797" s="202" t="s">
        <v>1733</v>
      </c>
      <c r="E4797" s="202" t="s">
        <v>1399</v>
      </c>
      <c r="F4797" s="202" t="s">
        <v>475</v>
      </c>
      <c r="G4797" s="253">
        <v>3.85</v>
      </c>
      <c r="H4797" s="361" t="s">
        <v>1400</v>
      </c>
      <c r="I4797" s="359" t="s">
        <v>1383</v>
      </c>
      <c r="J4797" s="358">
        <v>0.87</v>
      </c>
      <c r="K4797" s="359" t="s">
        <v>1391</v>
      </c>
      <c r="L4797" s="359" t="s">
        <v>1392</v>
      </c>
      <c r="M4797" s="368">
        <v>2010</v>
      </c>
      <c r="N4797" s="207" t="s">
        <v>1401</v>
      </c>
      <c r="O4797" s="203"/>
      <c r="P4797" t="str">
        <f t="shared" si="74"/>
        <v>Upper Mississippi River Bacteria TMDL-Unnamed creek-(07010206-552)-E. coli</v>
      </c>
    </row>
    <row r="4798" spans="1:16" ht="27.95" hidden="1" customHeight="1" x14ac:dyDescent="0.25">
      <c r="A4798" s="203" t="s">
        <v>2188</v>
      </c>
      <c r="B4798" s="202" t="s">
        <v>589</v>
      </c>
      <c r="C4798" s="203" t="s">
        <v>1397</v>
      </c>
      <c r="D4798" s="202" t="s">
        <v>1733</v>
      </c>
      <c r="E4798" s="202" t="s">
        <v>1399</v>
      </c>
      <c r="F4798" s="202" t="s">
        <v>475</v>
      </c>
      <c r="G4798" s="253">
        <v>1.69</v>
      </c>
      <c r="H4798" s="361" t="s">
        <v>1400</v>
      </c>
      <c r="I4798" s="359" t="s">
        <v>1384</v>
      </c>
      <c r="J4798" s="358">
        <v>0.85</v>
      </c>
      <c r="K4798" s="359" t="s">
        <v>1391</v>
      </c>
      <c r="L4798" s="359" t="s">
        <v>1392</v>
      </c>
      <c r="M4798" s="368">
        <v>2010</v>
      </c>
      <c r="N4798" s="207" t="s">
        <v>1401</v>
      </c>
      <c r="O4798" s="203"/>
      <c r="P4798" t="str">
        <f t="shared" si="74"/>
        <v>Upper Mississippi River Bacteria TMDL-Unnamed creek-(07010206-552)-E. coli</v>
      </c>
    </row>
    <row r="4799" spans="1:16" ht="27.95" hidden="1" customHeight="1" x14ac:dyDescent="0.25">
      <c r="A4799" s="203" t="s">
        <v>2188</v>
      </c>
      <c r="B4799" s="202" t="s">
        <v>589</v>
      </c>
      <c r="C4799" s="203" t="s">
        <v>1397</v>
      </c>
      <c r="D4799" s="202" t="s">
        <v>1733</v>
      </c>
      <c r="E4799" s="202" t="s">
        <v>1399</v>
      </c>
      <c r="F4799" s="202" t="s">
        <v>475</v>
      </c>
      <c r="G4799" s="253">
        <v>0.69199999999999995</v>
      </c>
      <c r="H4799" s="361" t="s">
        <v>1400</v>
      </c>
      <c r="I4799" s="359" t="s">
        <v>1385</v>
      </c>
      <c r="J4799" s="358">
        <v>0.92</v>
      </c>
      <c r="K4799" s="359" t="s">
        <v>1391</v>
      </c>
      <c r="L4799" s="359" t="s">
        <v>1392</v>
      </c>
      <c r="M4799" s="368">
        <v>2010</v>
      </c>
      <c r="N4799" s="207" t="s">
        <v>1401</v>
      </c>
      <c r="O4799" s="203"/>
      <c r="P4799" t="str">
        <f t="shared" si="74"/>
        <v>Upper Mississippi River Bacteria TMDL-Unnamed creek-(07010206-552)-E. coli</v>
      </c>
    </row>
    <row r="4800" spans="1:16" ht="27.95" hidden="1" customHeight="1" x14ac:dyDescent="0.25">
      <c r="A4800" s="203" t="s">
        <v>2194</v>
      </c>
      <c r="B4800" s="203" t="s">
        <v>532</v>
      </c>
      <c r="C4800" s="203" t="s">
        <v>1535</v>
      </c>
      <c r="D4800" s="203" t="s">
        <v>1725</v>
      </c>
      <c r="E4800" s="203" t="s">
        <v>1726</v>
      </c>
      <c r="F4800" s="203" t="s">
        <v>505</v>
      </c>
      <c r="G4800" s="257">
        <v>29.3</v>
      </c>
      <c r="H4800" s="361" t="s">
        <v>1433</v>
      </c>
      <c r="I4800" s="361" t="s">
        <v>1407</v>
      </c>
      <c r="J4800" s="360">
        <v>0.75380000000000003</v>
      </c>
      <c r="K4800" s="361" t="s">
        <v>1113</v>
      </c>
      <c r="L4800" s="361" t="s">
        <v>1408</v>
      </c>
      <c r="M4800" s="370">
        <v>2013</v>
      </c>
      <c r="N4800" s="207">
        <v>43903</v>
      </c>
      <c r="O4800" s="203"/>
      <c r="P4800" t="str">
        <f t="shared" si="74"/>
        <v>Lower Minnesota River WRAPS 2014-Cleary-(70-0022-00)-TP</v>
      </c>
    </row>
    <row r="4801" spans="1:16" ht="27.95" hidden="1" customHeight="1" x14ac:dyDescent="0.25">
      <c r="A4801" s="203" t="s">
        <v>2194</v>
      </c>
      <c r="B4801" s="203" t="s">
        <v>532</v>
      </c>
      <c r="C4801" s="203" t="s">
        <v>1535</v>
      </c>
      <c r="D4801" s="203" t="s">
        <v>1725</v>
      </c>
      <c r="E4801" s="203" t="s">
        <v>1726</v>
      </c>
      <c r="F4801" s="203" t="s">
        <v>505</v>
      </c>
      <c r="G4801" s="257">
        <v>8.0299999999999996E-2</v>
      </c>
      <c r="H4801" s="361" t="s">
        <v>1414</v>
      </c>
      <c r="I4801" s="361" t="s">
        <v>1407</v>
      </c>
      <c r="J4801" s="360">
        <v>0.75370000000000004</v>
      </c>
      <c r="K4801" s="361" t="s">
        <v>1113</v>
      </c>
      <c r="L4801" s="361" t="s">
        <v>1392</v>
      </c>
      <c r="M4801" s="370">
        <v>2013</v>
      </c>
      <c r="N4801" s="207">
        <v>43903</v>
      </c>
      <c r="O4801" s="203"/>
      <c r="P4801" t="str">
        <f t="shared" si="74"/>
        <v>Lower Minnesota River WRAPS 2014-Cleary-(70-0022-00)-TP</v>
      </c>
    </row>
    <row r="4802" spans="1:16" ht="27.95" hidden="1" customHeight="1" x14ac:dyDescent="0.25">
      <c r="A4802" s="203" t="s">
        <v>2194</v>
      </c>
      <c r="B4802" s="203" t="s">
        <v>532</v>
      </c>
      <c r="C4802" s="203" t="s">
        <v>1535</v>
      </c>
      <c r="D4802" s="203" t="s">
        <v>2195</v>
      </c>
      <c r="E4802" s="203" t="s">
        <v>1458</v>
      </c>
      <c r="F4802" s="203" t="s">
        <v>505</v>
      </c>
      <c r="G4802" s="257">
        <v>553</v>
      </c>
      <c r="H4802" s="361" t="s">
        <v>1433</v>
      </c>
      <c r="I4802" s="361" t="s">
        <v>1407</v>
      </c>
      <c r="J4802" s="360">
        <v>0.2616</v>
      </c>
      <c r="K4802" s="361" t="s">
        <v>1113</v>
      </c>
      <c r="L4802" s="361" t="s">
        <v>1408</v>
      </c>
      <c r="M4802" s="370">
        <v>2012</v>
      </c>
      <c r="N4802" s="207">
        <v>43903</v>
      </c>
      <c r="O4802" s="203"/>
      <c r="P4802" t="str">
        <f t="shared" si="74"/>
        <v>Lower Minnesota River WRAPS 2014-Pike-(70-0076-00)-TP</v>
      </c>
    </row>
    <row r="4803" spans="1:16" ht="27.95" hidden="1" customHeight="1" x14ac:dyDescent="0.25">
      <c r="A4803" s="203" t="s">
        <v>2194</v>
      </c>
      <c r="B4803" s="203" t="s">
        <v>532</v>
      </c>
      <c r="C4803" s="203" t="s">
        <v>1535</v>
      </c>
      <c r="D4803" s="203" t="s">
        <v>2195</v>
      </c>
      <c r="E4803" s="203" t="s">
        <v>1458</v>
      </c>
      <c r="F4803" s="203" t="s">
        <v>505</v>
      </c>
      <c r="G4803" s="257">
        <v>1.52</v>
      </c>
      <c r="H4803" s="361" t="s">
        <v>1414</v>
      </c>
      <c r="I4803" s="361" t="s">
        <v>1407</v>
      </c>
      <c r="J4803" s="360">
        <v>0.2616</v>
      </c>
      <c r="K4803" s="361" t="s">
        <v>1113</v>
      </c>
      <c r="L4803" s="361" t="s">
        <v>1392</v>
      </c>
      <c r="M4803" s="370">
        <v>2012</v>
      </c>
      <c r="N4803" s="207">
        <v>43903</v>
      </c>
      <c r="O4803" s="203"/>
      <c r="P4803" t="str">
        <f t="shared" ref="P4803:P4866" si="75">CONCATENATE(C4803, "-", E4803, "-","(", D4803,")", "-",K4803)</f>
        <v>Lower Minnesota River WRAPS 2014-Pike-(70-0076-00)-TP</v>
      </c>
    </row>
    <row r="4804" spans="1:16" ht="27.95" hidden="1" customHeight="1" x14ac:dyDescent="0.25">
      <c r="A4804" s="203" t="s">
        <v>2194</v>
      </c>
      <c r="B4804" s="203" t="s">
        <v>532</v>
      </c>
      <c r="C4804" s="203" t="s">
        <v>1535</v>
      </c>
      <c r="D4804" s="203" t="s">
        <v>1620</v>
      </c>
      <c r="E4804" s="203" t="s">
        <v>1621</v>
      </c>
      <c r="F4804" s="203" t="s">
        <v>475</v>
      </c>
      <c r="G4804" s="258">
        <v>22368</v>
      </c>
      <c r="H4804" s="361" t="s">
        <v>1414</v>
      </c>
      <c r="I4804" s="361" t="s">
        <v>1407</v>
      </c>
      <c r="J4804" s="361" t="s">
        <v>1380</v>
      </c>
      <c r="K4804" s="361" t="s">
        <v>8</v>
      </c>
      <c r="L4804" s="361" t="s">
        <v>1392</v>
      </c>
      <c r="M4804" s="370">
        <v>2010</v>
      </c>
      <c r="N4804" s="207">
        <v>43903</v>
      </c>
      <c r="O4804" s="203"/>
      <c r="P4804" t="str">
        <f t="shared" si="75"/>
        <v>Lower Minnesota River WRAPS 2014-Credit River-(07020012-811)-Chloride</v>
      </c>
    </row>
    <row r="4805" spans="1:16" ht="27.95" hidden="1" customHeight="1" x14ac:dyDescent="0.25">
      <c r="A4805" s="203" t="s">
        <v>2194</v>
      </c>
      <c r="B4805" s="203" t="s">
        <v>532</v>
      </c>
      <c r="C4805" s="203" t="s">
        <v>1535</v>
      </c>
      <c r="D4805" s="203" t="s">
        <v>1620</v>
      </c>
      <c r="E4805" s="203" t="s">
        <v>1621</v>
      </c>
      <c r="F4805" s="203" t="s">
        <v>505</v>
      </c>
      <c r="G4805" s="257">
        <v>9.5</v>
      </c>
      <c r="H4805" s="361" t="s">
        <v>1390</v>
      </c>
      <c r="I4805" s="361" t="s">
        <v>1379</v>
      </c>
      <c r="J4805" s="275">
        <v>0.71</v>
      </c>
      <c r="K4805" s="361" t="s">
        <v>1391</v>
      </c>
      <c r="L4805" s="361" t="s">
        <v>1392</v>
      </c>
      <c r="M4805" s="370">
        <v>2010</v>
      </c>
      <c r="N4805" s="207">
        <v>43903</v>
      </c>
      <c r="O4805" s="361" t="s">
        <v>1537</v>
      </c>
      <c r="P4805" t="str">
        <f t="shared" si="75"/>
        <v>Lower Minnesota River WRAPS 2014-Credit River-(07020012-811)-E. coli</v>
      </c>
    </row>
    <row r="4806" spans="1:16" ht="27.95" hidden="1" customHeight="1" x14ac:dyDescent="0.25">
      <c r="A4806" s="203" t="s">
        <v>2194</v>
      </c>
      <c r="B4806" s="203" t="s">
        <v>532</v>
      </c>
      <c r="C4806" s="203" t="s">
        <v>1535</v>
      </c>
      <c r="D4806" s="203" t="s">
        <v>1620</v>
      </c>
      <c r="E4806" s="203" t="s">
        <v>1621</v>
      </c>
      <c r="F4806" s="203" t="s">
        <v>505</v>
      </c>
      <c r="G4806" s="257">
        <v>2.2999999999999998</v>
      </c>
      <c r="H4806" s="361" t="s">
        <v>1390</v>
      </c>
      <c r="I4806" s="361" t="s">
        <v>1382</v>
      </c>
      <c r="J4806" s="275">
        <v>0.71</v>
      </c>
      <c r="K4806" s="361" t="s">
        <v>1391</v>
      </c>
      <c r="L4806" s="361" t="s">
        <v>1392</v>
      </c>
      <c r="M4806" s="370">
        <v>2010</v>
      </c>
      <c r="N4806" s="207">
        <v>43903</v>
      </c>
      <c r="O4806" s="361" t="s">
        <v>1537</v>
      </c>
      <c r="P4806" t="str">
        <f t="shared" si="75"/>
        <v>Lower Minnesota River WRAPS 2014-Credit River-(07020012-811)-E. coli</v>
      </c>
    </row>
    <row r="4807" spans="1:16" ht="27.95" hidden="1" customHeight="1" x14ac:dyDescent="0.25">
      <c r="A4807" s="203" t="s">
        <v>2194</v>
      </c>
      <c r="B4807" s="203" t="s">
        <v>532</v>
      </c>
      <c r="C4807" s="203" t="s">
        <v>1535</v>
      </c>
      <c r="D4807" s="203" t="s">
        <v>1620</v>
      </c>
      <c r="E4807" s="203" t="s">
        <v>1621</v>
      </c>
      <c r="F4807" s="203" t="s">
        <v>505</v>
      </c>
      <c r="G4807" s="257">
        <v>1.3</v>
      </c>
      <c r="H4807" s="361" t="s">
        <v>1390</v>
      </c>
      <c r="I4807" s="361" t="s">
        <v>1383</v>
      </c>
      <c r="J4807" s="275">
        <v>0.71</v>
      </c>
      <c r="K4807" s="361" t="s">
        <v>1391</v>
      </c>
      <c r="L4807" s="361" t="s">
        <v>1392</v>
      </c>
      <c r="M4807" s="370">
        <v>2010</v>
      </c>
      <c r="N4807" s="207">
        <v>43903</v>
      </c>
      <c r="O4807" s="361" t="s">
        <v>1537</v>
      </c>
      <c r="P4807" t="str">
        <f t="shared" si="75"/>
        <v>Lower Minnesota River WRAPS 2014-Credit River-(07020012-811)-E. coli</v>
      </c>
    </row>
    <row r="4808" spans="1:16" ht="27.95" hidden="1" customHeight="1" x14ac:dyDescent="0.25">
      <c r="A4808" s="203" t="s">
        <v>2194</v>
      </c>
      <c r="B4808" s="203" t="s">
        <v>532</v>
      </c>
      <c r="C4808" s="203" t="s">
        <v>1535</v>
      </c>
      <c r="D4808" s="203" t="s">
        <v>1620</v>
      </c>
      <c r="E4808" s="203" t="s">
        <v>1621</v>
      </c>
      <c r="F4808" s="203" t="s">
        <v>505</v>
      </c>
      <c r="G4808" s="257">
        <v>0.35</v>
      </c>
      <c r="H4808" s="361" t="s">
        <v>1390</v>
      </c>
      <c r="I4808" s="361" t="s">
        <v>1384</v>
      </c>
      <c r="J4808" s="275">
        <v>0.71</v>
      </c>
      <c r="K4808" s="361" t="s">
        <v>1391</v>
      </c>
      <c r="L4808" s="361" t="s">
        <v>1392</v>
      </c>
      <c r="M4808" s="370">
        <v>2010</v>
      </c>
      <c r="N4808" s="207">
        <v>43903</v>
      </c>
      <c r="O4808" s="361" t="s">
        <v>1537</v>
      </c>
      <c r="P4808" t="str">
        <f t="shared" si="75"/>
        <v>Lower Minnesota River WRAPS 2014-Credit River-(07020012-811)-E. coli</v>
      </c>
    </row>
    <row r="4809" spans="1:16" ht="27.95" hidden="1" customHeight="1" x14ac:dyDescent="0.25">
      <c r="A4809" s="203" t="s">
        <v>2194</v>
      </c>
      <c r="B4809" s="203" t="s">
        <v>532</v>
      </c>
      <c r="C4809" s="203" t="s">
        <v>1535</v>
      </c>
      <c r="D4809" s="203" t="s">
        <v>1620</v>
      </c>
      <c r="E4809" s="203" t="s">
        <v>1621</v>
      </c>
      <c r="F4809" s="203" t="s">
        <v>505</v>
      </c>
      <c r="G4809" s="257">
        <v>0.26</v>
      </c>
      <c r="H4809" s="361" t="s">
        <v>1390</v>
      </c>
      <c r="I4809" s="361" t="s">
        <v>1385</v>
      </c>
      <c r="J4809" s="275">
        <v>0.71</v>
      </c>
      <c r="K4809" s="361" t="s">
        <v>1391</v>
      </c>
      <c r="L4809" s="361" t="s">
        <v>1392</v>
      </c>
      <c r="M4809" s="370">
        <v>2010</v>
      </c>
      <c r="N4809" s="207">
        <v>43903</v>
      </c>
      <c r="O4809" s="361" t="s">
        <v>1537</v>
      </c>
      <c r="P4809" t="str">
        <f t="shared" si="75"/>
        <v>Lower Minnesota River WRAPS 2014-Credit River-(07020012-811)-E. coli</v>
      </c>
    </row>
    <row r="4810" spans="1:16" ht="27.95" hidden="1" customHeight="1" x14ac:dyDescent="0.25">
      <c r="A4810" s="203" t="s">
        <v>2194</v>
      </c>
      <c r="B4810" s="203" t="s">
        <v>532</v>
      </c>
      <c r="C4810" s="203" t="s">
        <v>1535</v>
      </c>
      <c r="D4810" s="203" t="s">
        <v>2101</v>
      </c>
      <c r="E4810" s="203" t="s">
        <v>2102</v>
      </c>
      <c r="F4810" s="203" t="s">
        <v>505</v>
      </c>
      <c r="G4810" s="257">
        <v>0.86</v>
      </c>
      <c r="H4810" s="361" t="s">
        <v>1390</v>
      </c>
      <c r="I4810" s="361" t="s">
        <v>1379</v>
      </c>
      <c r="J4810" s="275">
        <v>0.08</v>
      </c>
      <c r="K4810" s="361" t="s">
        <v>1391</v>
      </c>
      <c r="L4810" s="361" t="s">
        <v>1392</v>
      </c>
      <c r="M4810" s="370">
        <v>2010</v>
      </c>
      <c r="N4810" s="207">
        <v>43903</v>
      </c>
      <c r="O4810" s="361" t="s">
        <v>1537</v>
      </c>
      <c r="P4810" t="str">
        <f t="shared" si="75"/>
        <v>Lower Minnesota River WRAPS 2014-Eagle Creek-(07020012-519)-E. coli</v>
      </c>
    </row>
    <row r="4811" spans="1:16" ht="27.95" hidden="1" customHeight="1" x14ac:dyDescent="0.25">
      <c r="A4811" s="203" t="s">
        <v>2194</v>
      </c>
      <c r="B4811" s="203" t="s">
        <v>532</v>
      </c>
      <c r="C4811" s="203" t="s">
        <v>1535</v>
      </c>
      <c r="D4811" s="203" t="s">
        <v>2101</v>
      </c>
      <c r="E4811" s="203" t="s">
        <v>2102</v>
      </c>
      <c r="F4811" s="203" t="s">
        <v>505</v>
      </c>
      <c r="G4811" s="257">
        <v>0.63</v>
      </c>
      <c r="H4811" s="361" t="s">
        <v>1390</v>
      </c>
      <c r="I4811" s="361" t="s">
        <v>1382</v>
      </c>
      <c r="J4811" s="275">
        <v>0.08</v>
      </c>
      <c r="K4811" s="361" t="s">
        <v>1391</v>
      </c>
      <c r="L4811" s="361" t="s">
        <v>1392</v>
      </c>
      <c r="M4811" s="370">
        <v>2010</v>
      </c>
      <c r="N4811" s="207">
        <v>43903</v>
      </c>
      <c r="O4811" s="361" t="s">
        <v>1537</v>
      </c>
      <c r="P4811" t="str">
        <f t="shared" si="75"/>
        <v>Lower Minnesota River WRAPS 2014-Eagle Creek-(07020012-519)-E. coli</v>
      </c>
    </row>
    <row r="4812" spans="1:16" ht="27.95" hidden="1" customHeight="1" x14ac:dyDescent="0.25">
      <c r="A4812" s="203" t="s">
        <v>2194</v>
      </c>
      <c r="B4812" s="203" t="s">
        <v>532</v>
      </c>
      <c r="C4812" s="203" t="s">
        <v>1535</v>
      </c>
      <c r="D4812" s="203" t="s">
        <v>2101</v>
      </c>
      <c r="E4812" s="203" t="s">
        <v>2102</v>
      </c>
      <c r="F4812" s="203" t="s">
        <v>505</v>
      </c>
      <c r="G4812" s="257">
        <v>0.61</v>
      </c>
      <c r="H4812" s="361" t="s">
        <v>1390</v>
      </c>
      <c r="I4812" s="361" t="s">
        <v>1383</v>
      </c>
      <c r="J4812" s="275">
        <v>0.08</v>
      </c>
      <c r="K4812" s="361" t="s">
        <v>1391</v>
      </c>
      <c r="L4812" s="361" t="s">
        <v>1392</v>
      </c>
      <c r="M4812" s="370">
        <v>2010</v>
      </c>
      <c r="N4812" s="207">
        <v>43903</v>
      </c>
      <c r="O4812" s="361" t="s">
        <v>1537</v>
      </c>
      <c r="P4812" t="str">
        <f t="shared" si="75"/>
        <v>Lower Minnesota River WRAPS 2014-Eagle Creek-(07020012-519)-E. coli</v>
      </c>
    </row>
    <row r="4813" spans="1:16" ht="27.95" hidden="1" customHeight="1" x14ac:dyDescent="0.25">
      <c r="A4813" s="203" t="s">
        <v>2194</v>
      </c>
      <c r="B4813" s="203" t="s">
        <v>532</v>
      </c>
      <c r="C4813" s="203" t="s">
        <v>1535</v>
      </c>
      <c r="D4813" s="203" t="s">
        <v>2101</v>
      </c>
      <c r="E4813" s="203" t="s">
        <v>2102</v>
      </c>
      <c r="F4813" s="203" t="s">
        <v>505</v>
      </c>
      <c r="G4813" s="257">
        <v>0.37</v>
      </c>
      <c r="H4813" s="361" t="s">
        <v>1390</v>
      </c>
      <c r="I4813" s="361" t="s">
        <v>1384</v>
      </c>
      <c r="J4813" s="275">
        <v>0.08</v>
      </c>
      <c r="K4813" s="361" t="s">
        <v>1391</v>
      </c>
      <c r="L4813" s="361" t="s">
        <v>1392</v>
      </c>
      <c r="M4813" s="370">
        <v>2010</v>
      </c>
      <c r="N4813" s="207">
        <v>43903</v>
      </c>
      <c r="O4813" s="361" t="s">
        <v>1537</v>
      </c>
      <c r="P4813" t="str">
        <f t="shared" si="75"/>
        <v>Lower Minnesota River WRAPS 2014-Eagle Creek-(07020012-519)-E. coli</v>
      </c>
    </row>
    <row r="4814" spans="1:16" ht="27.95" hidden="1" customHeight="1" x14ac:dyDescent="0.25">
      <c r="A4814" s="203" t="s">
        <v>2194</v>
      </c>
      <c r="B4814" s="203" t="s">
        <v>532</v>
      </c>
      <c r="C4814" s="203" t="s">
        <v>1535</v>
      </c>
      <c r="D4814" s="203" t="s">
        <v>2101</v>
      </c>
      <c r="E4814" s="203" t="s">
        <v>2102</v>
      </c>
      <c r="F4814" s="203" t="s">
        <v>505</v>
      </c>
      <c r="G4814" s="257">
        <v>0.19</v>
      </c>
      <c r="H4814" s="361" t="s">
        <v>1390</v>
      </c>
      <c r="I4814" s="361" t="s">
        <v>1385</v>
      </c>
      <c r="J4814" s="275">
        <v>0.08</v>
      </c>
      <c r="K4814" s="361" t="s">
        <v>1391</v>
      </c>
      <c r="L4814" s="361" t="s">
        <v>1392</v>
      </c>
      <c r="M4814" s="370">
        <v>2010</v>
      </c>
      <c r="N4814" s="207">
        <v>43903</v>
      </c>
      <c r="O4814" s="361" t="s">
        <v>1537</v>
      </c>
      <c r="P4814" t="str">
        <f t="shared" si="75"/>
        <v>Lower Minnesota River WRAPS 2014-Eagle Creek-(07020012-519)-E. coli</v>
      </c>
    </row>
    <row r="4815" spans="1:16" ht="27.95" hidden="1" customHeight="1" x14ac:dyDescent="0.25">
      <c r="A4815" s="203" t="s">
        <v>2194</v>
      </c>
      <c r="B4815" s="203" t="s">
        <v>532</v>
      </c>
      <c r="C4815" s="203" t="s">
        <v>1535</v>
      </c>
      <c r="D4815" s="203" t="s">
        <v>1816</v>
      </c>
      <c r="E4815" s="203" t="s">
        <v>1428</v>
      </c>
      <c r="F4815" s="203" t="s">
        <v>505</v>
      </c>
      <c r="G4815" s="257">
        <v>1</v>
      </c>
      <c r="H4815" s="361" t="s">
        <v>1414</v>
      </c>
      <c r="I4815" s="361" t="s">
        <v>1407</v>
      </c>
      <c r="J4815" s="360">
        <v>0.67</v>
      </c>
      <c r="K4815" s="361" t="s">
        <v>1113</v>
      </c>
      <c r="L4815" s="361" t="s">
        <v>1392</v>
      </c>
      <c r="M4815" s="370">
        <v>2010</v>
      </c>
      <c r="N4815" s="207">
        <v>43903</v>
      </c>
      <c r="O4815" s="361" t="s">
        <v>1817</v>
      </c>
      <c r="P4815" t="str">
        <f t="shared" si="75"/>
        <v>Lower Minnesota River WRAPS 2014-Sand Creek-(07020012-513)-TP</v>
      </c>
    </row>
    <row r="4816" spans="1:16" ht="27.95" hidden="1" customHeight="1" x14ac:dyDescent="0.25">
      <c r="A4816" s="203" t="s">
        <v>2194</v>
      </c>
      <c r="B4816" s="203" t="s">
        <v>532</v>
      </c>
      <c r="C4816" s="203" t="s">
        <v>1535</v>
      </c>
      <c r="D4816" s="203" t="s">
        <v>1816</v>
      </c>
      <c r="E4816" s="203" t="s">
        <v>1428</v>
      </c>
      <c r="F4816" s="203" t="s">
        <v>505</v>
      </c>
      <c r="G4816" s="257">
        <v>1221</v>
      </c>
      <c r="H4816" s="361" t="s">
        <v>1414</v>
      </c>
      <c r="I4816" s="361" t="s">
        <v>1379</v>
      </c>
      <c r="J4816" s="275">
        <v>0.89</v>
      </c>
      <c r="K4816" s="361" t="s">
        <v>22</v>
      </c>
      <c r="L4816" s="361" t="s">
        <v>1392</v>
      </c>
      <c r="M4816" s="370">
        <v>2010</v>
      </c>
      <c r="N4816" s="207">
        <v>43903</v>
      </c>
      <c r="O4816" s="361" t="s">
        <v>1817</v>
      </c>
      <c r="P4816" t="str">
        <f t="shared" si="75"/>
        <v>Lower Minnesota River WRAPS 2014-Sand Creek-(07020012-513)-TSS</v>
      </c>
    </row>
    <row r="4817" spans="1:16" ht="27.95" hidden="1" customHeight="1" x14ac:dyDescent="0.25">
      <c r="A4817" s="203" t="s">
        <v>2194</v>
      </c>
      <c r="B4817" s="203" t="s">
        <v>532</v>
      </c>
      <c r="C4817" s="203" t="s">
        <v>1535</v>
      </c>
      <c r="D4817" s="203" t="s">
        <v>1816</v>
      </c>
      <c r="E4817" s="203" t="s">
        <v>1428</v>
      </c>
      <c r="F4817" s="203" t="s">
        <v>505</v>
      </c>
      <c r="G4817" s="257">
        <v>288</v>
      </c>
      <c r="H4817" s="361" t="s">
        <v>1414</v>
      </c>
      <c r="I4817" s="361" t="s">
        <v>1382</v>
      </c>
      <c r="J4817" s="275">
        <v>0.89</v>
      </c>
      <c r="K4817" s="361" t="s">
        <v>22</v>
      </c>
      <c r="L4817" s="361" t="s">
        <v>1392</v>
      </c>
      <c r="M4817" s="370">
        <v>2010</v>
      </c>
      <c r="N4817" s="207">
        <v>43903</v>
      </c>
      <c r="O4817" s="361" t="s">
        <v>1817</v>
      </c>
      <c r="P4817" t="str">
        <f t="shared" si="75"/>
        <v>Lower Minnesota River WRAPS 2014-Sand Creek-(07020012-513)-TSS</v>
      </c>
    </row>
    <row r="4818" spans="1:16" s="263" customFormat="1" ht="27.95" hidden="1" customHeight="1" x14ac:dyDescent="0.25">
      <c r="A4818" s="203" t="s">
        <v>2194</v>
      </c>
      <c r="B4818" s="203" t="s">
        <v>532</v>
      </c>
      <c r="C4818" s="203" t="s">
        <v>1535</v>
      </c>
      <c r="D4818" s="203" t="s">
        <v>1816</v>
      </c>
      <c r="E4818" s="203" t="s">
        <v>1428</v>
      </c>
      <c r="F4818" s="203" t="s">
        <v>505</v>
      </c>
      <c r="G4818" s="257">
        <v>91</v>
      </c>
      <c r="H4818" s="361" t="s">
        <v>1414</v>
      </c>
      <c r="I4818" s="361" t="s">
        <v>1383</v>
      </c>
      <c r="J4818" s="275">
        <v>0.89</v>
      </c>
      <c r="K4818" s="361" t="s">
        <v>22</v>
      </c>
      <c r="L4818" s="361" t="s">
        <v>1392</v>
      </c>
      <c r="M4818" s="370">
        <v>2010</v>
      </c>
      <c r="N4818" s="207">
        <v>43903</v>
      </c>
      <c r="O4818" s="361" t="s">
        <v>1817</v>
      </c>
      <c r="P4818" t="str">
        <f t="shared" si="75"/>
        <v>Lower Minnesota River WRAPS 2014-Sand Creek-(07020012-513)-TSS</v>
      </c>
    </row>
    <row r="4819" spans="1:16" s="263" customFormat="1" ht="27.95" hidden="1" customHeight="1" x14ac:dyDescent="0.25">
      <c r="A4819" s="203" t="s">
        <v>2194</v>
      </c>
      <c r="B4819" s="203" t="s">
        <v>532</v>
      </c>
      <c r="C4819" s="203" t="s">
        <v>1535</v>
      </c>
      <c r="D4819" s="203" t="s">
        <v>1816</v>
      </c>
      <c r="E4819" s="203" t="s">
        <v>1428</v>
      </c>
      <c r="F4819" s="203" t="s">
        <v>505</v>
      </c>
      <c r="G4819" s="257">
        <v>14</v>
      </c>
      <c r="H4819" s="361" t="s">
        <v>1414</v>
      </c>
      <c r="I4819" s="361" t="s">
        <v>1384</v>
      </c>
      <c r="J4819" s="275">
        <v>0.89</v>
      </c>
      <c r="K4819" s="361" t="s">
        <v>22</v>
      </c>
      <c r="L4819" s="361" t="s">
        <v>1392</v>
      </c>
      <c r="M4819" s="370">
        <v>2010</v>
      </c>
      <c r="N4819" s="207">
        <v>43903</v>
      </c>
      <c r="O4819" s="361" t="s">
        <v>1817</v>
      </c>
      <c r="P4819" t="str">
        <f t="shared" si="75"/>
        <v>Lower Minnesota River WRAPS 2014-Sand Creek-(07020012-513)-TSS</v>
      </c>
    </row>
    <row r="4820" spans="1:16" ht="27.95" hidden="1" customHeight="1" x14ac:dyDescent="0.25">
      <c r="A4820" s="203" t="s">
        <v>2194</v>
      </c>
      <c r="B4820" s="203" t="s">
        <v>532</v>
      </c>
      <c r="C4820" s="203" t="s">
        <v>1535</v>
      </c>
      <c r="D4820" s="203" t="s">
        <v>1816</v>
      </c>
      <c r="E4820" s="203" t="s">
        <v>1428</v>
      </c>
      <c r="F4820" s="203" t="s">
        <v>505</v>
      </c>
      <c r="G4820" s="257" t="s">
        <v>515</v>
      </c>
      <c r="H4820" s="361" t="s">
        <v>1414</v>
      </c>
      <c r="I4820" s="361" t="s">
        <v>1385</v>
      </c>
      <c r="J4820" s="275">
        <v>0.89</v>
      </c>
      <c r="K4820" s="361" t="s">
        <v>22</v>
      </c>
      <c r="L4820" s="361" t="s">
        <v>1392</v>
      </c>
      <c r="M4820" s="370">
        <v>2010</v>
      </c>
      <c r="N4820" s="207">
        <v>43903</v>
      </c>
      <c r="O4820" s="361" t="s">
        <v>1817</v>
      </c>
      <c r="P4820" t="str">
        <f t="shared" si="75"/>
        <v>Lower Minnesota River WRAPS 2014-Sand Creek-(07020012-513)-TSS</v>
      </c>
    </row>
    <row r="4821" spans="1:16" ht="27.95" hidden="1" customHeight="1" x14ac:dyDescent="0.25">
      <c r="A4821" s="203" t="s">
        <v>2194</v>
      </c>
      <c r="B4821" s="203" t="s">
        <v>532</v>
      </c>
      <c r="C4821" s="203" t="s">
        <v>1535</v>
      </c>
      <c r="D4821" s="203" t="s">
        <v>1816</v>
      </c>
      <c r="E4821" s="203" t="s">
        <v>1428</v>
      </c>
      <c r="F4821" s="203" t="s">
        <v>505</v>
      </c>
      <c r="G4821" s="257">
        <v>21</v>
      </c>
      <c r="H4821" s="361" t="s">
        <v>1390</v>
      </c>
      <c r="I4821" s="361" t="s">
        <v>1379</v>
      </c>
      <c r="J4821" s="275">
        <v>0.68</v>
      </c>
      <c r="K4821" s="361" t="s">
        <v>1391</v>
      </c>
      <c r="L4821" s="361" t="s">
        <v>1392</v>
      </c>
      <c r="M4821" s="370">
        <v>2010</v>
      </c>
      <c r="N4821" s="207">
        <v>43903</v>
      </c>
      <c r="O4821" s="361" t="s">
        <v>1817</v>
      </c>
      <c r="P4821" t="str">
        <f t="shared" si="75"/>
        <v>Lower Minnesota River WRAPS 2014-Sand Creek-(07020012-513)-E. coli</v>
      </c>
    </row>
    <row r="4822" spans="1:16" ht="27.95" hidden="1" customHeight="1" x14ac:dyDescent="0.25">
      <c r="A4822" s="203" t="s">
        <v>2194</v>
      </c>
      <c r="B4822" s="203" t="s">
        <v>532</v>
      </c>
      <c r="C4822" s="203" t="s">
        <v>1535</v>
      </c>
      <c r="D4822" s="203" t="s">
        <v>1816</v>
      </c>
      <c r="E4822" s="203" t="s">
        <v>1428</v>
      </c>
      <c r="F4822" s="203" t="s">
        <v>505</v>
      </c>
      <c r="G4822" s="257">
        <v>5</v>
      </c>
      <c r="H4822" s="361" t="s">
        <v>1390</v>
      </c>
      <c r="I4822" s="361" t="s">
        <v>1382</v>
      </c>
      <c r="J4822" s="275">
        <v>0.68</v>
      </c>
      <c r="K4822" s="361" t="s">
        <v>1391</v>
      </c>
      <c r="L4822" s="361" t="s">
        <v>1392</v>
      </c>
      <c r="M4822" s="370">
        <v>2010</v>
      </c>
      <c r="N4822" s="207">
        <v>43903</v>
      </c>
      <c r="O4822" s="361" t="s">
        <v>1817</v>
      </c>
      <c r="P4822" t="str">
        <f t="shared" si="75"/>
        <v>Lower Minnesota River WRAPS 2014-Sand Creek-(07020012-513)-E. coli</v>
      </c>
    </row>
    <row r="4823" spans="1:16" ht="27.95" hidden="1" customHeight="1" x14ac:dyDescent="0.25">
      <c r="A4823" s="203" t="s">
        <v>2194</v>
      </c>
      <c r="B4823" s="203" t="s">
        <v>532</v>
      </c>
      <c r="C4823" s="203" t="s">
        <v>1535</v>
      </c>
      <c r="D4823" s="203" t="s">
        <v>1816</v>
      </c>
      <c r="E4823" s="203" t="s">
        <v>1428</v>
      </c>
      <c r="F4823" s="203" t="s">
        <v>505</v>
      </c>
      <c r="G4823" s="257">
        <v>1.5</v>
      </c>
      <c r="H4823" s="361" t="s">
        <v>1390</v>
      </c>
      <c r="I4823" s="361" t="s">
        <v>1383</v>
      </c>
      <c r="J4823" s="275">
        <v>0.68</v>
      </c>
      <c r="K4823" s="361" t="s">
        <v>1391</v>
      </c>
      <c r="L4823" s="361" t="s">
        <v>1392</v>
      </c>
      <c r="M4823" s="370">
        <v>2010</v>
      </c>
      <c r="N4823" s="207">
        <v>43903</v>
      </c>
      <c r="O4823" s="361" t="s">
        <v>1817</v>
      </c>
      <c r="P4823" t="str">
        <f t="shared" si="75"/>
        <v>Lower Minnesota River WRAPS 2014-Sand Creek-(07020012-513)-E. coli</v>
      </c>
    </row>
    <row r="4824" spans="1:16" ht="27.95" hidden="1" customHeight="1" x14ac:dyDescent="0.25">
      <c r="A4824" s="203" t="s">
        <v>2194</v>
      </c>
      <c r="B4824" s="203" t="s">
        <v>532</v>
      </c>
      <c r="C4824" s="203" t="s">
        <v>1535</v>
      </c>
      <c r="D4824" s="203" t="s">
        <v>1816</v>
      </c>
      <c r="E4824" s="203" t="s">
        <v>1428</v>
      </c>
      <c r="F4824" s="203" t="s">
        <v>505</v>
      </c>
      <c r="G4824" s="257">
        <v>0.16</v>
      </c>
      <c r="H4824" s="361" t="s">
        <v>1390</v>
      </c>
      <c r="I4824" s="361" t="s">
        <v>1384</v>
      </c>
      <c r="J4824" s="275">
        <v>0.68</v>
      </c>
      <c r="K4824" s="361" t="s">
        <v>1391</v>
      </c>
      <c r="L4824" s="361" t="s">
        <v>1392</v>
      </c>
      <c r="M4824" s="370">
        <v>2010</v>
      </c>
      <c r="N4824" s="207">
        <v>43903</v>
      </c>
      <c r="O4824" s="361" t="s">
        <v>1817</v>
      </c>
      <c r="P4824" t="str">
        <f t="shared" si="75"/>
        <v>Lower Minnesota River WRAPS 2014-Sand Creek-(07020012-513)-E. coli</v>
      </c>
    </row>
    <row r="4825" spans="1:16" ht="27.95" hidden="1" customHeight="1" x14ac:dyDescent="0.25">
      <c r="A4825" s="203" t="s">
        <v>2194</v>
      </c>
      <c r="B4825" s="203" t="s">
        <v>532</v>
      </c>
      <c r="C4825" s="203" t="s">
        <v>1535</v>
      </c>
      <c r="D4825" s="203" t="s">
        <v>1816</v>
      </c>
      <c r="E4825" s="203" t="s">
        <v>1428</v>
      </c>
      <c r="F4825" s="203" t="s">
        <v>505</v>
      </c>
      <c r="G4825" s="257" t="s">
        <v>515</v>
      </c>
      <c r="H4825" s="361" t="s">
        <v>1390</v>
      </c>
      <c r="I4825" s="361" t="s">
        <v>1385</v>
      </c>
      <c r="J4825" s="275">
        <v>0.68</v>
      </c>
      <c r="K4825" s="361" t="s">
        <v>1391</v>
      </c>
      <c r="L4825" s="361" t="s">
        <v>1392</v>
      </c>
      <c r="M4825" s="370">
        <v>2010</v>
      </c>
      <c r="N4825" s="207">
        <v>43903</v>
      </c>
      <c r="O4825" s="361" t="s">
        <v>1817</v>
      </c>
      <c r="P4825" t="str">
        <f t="shared" si="75"/>
        <v>Lower Minnesota River WRAPS 2014-Sand Creek-(07020012-513)-E. coli</v>
      </c>
    </row>
    <row r="4826" spans="1:16" ht="27.95" hidden="1" customHeight="1" x14ac:dyDescent="0.25">
      <c r="A4826" s="203" t="s">
        <v>2194</v>
      </c>
      <c r="B4826" s="202" t="s">
        <v>532</v>
      </c>
      <c r="C4826" s="203" t="s">
        <v>2103</v>
      </c>
      <c r="D4826" s="202" t="s">
        <v>548</v>
      </c>
      <c r="E4826" s="202" t="s">
        <v>2104</v>
      </c>
      <c r="F4826" s="202" t="s">
        <v>475</v>
      </c>
      <c r="G4826" s="253">
        <v>472.1</v>
      </c>
      <c r="H4826" s="361" t="s">
        <v>1433</v>
      </c>
      <c r="I4826" s="359" t="s">
        <v>1407</v>
      </c>
      <c r="J4826" s="358">
        <v>0.6391</v>
      </c>
      <c r="K4826" s="359" t="s">
        <v>1113</v>
      </c>
      <c r="L4826" s="359" t="s">
        <v>1408</v>
      </c>
      <c r="M4826" s="368">
        <v>2006</v>
      </c>
      <c r="N4826" s="205">
        <v>40800</v>
      </c>
      <c r="O4826" s="203"/>
      <c r="P4826" t="str">
        <f t="shared" si="75"/>
        <v>Prior Lake and Spring Lake (Metro)-Spring-(70-0054-00)-TP</v>
      </c>
    </row>
    <row r="4827" spans="1:16" ht="27.95" hidden="1" customHeight="1" x14ac:dyDescent="0.25">
      <c r="A4827" s="203" t="s">
        <v>2194</v>
      </c>
      <c r="B4827" s="202" t="s">
        <v>532</v>
      </c>
      <c r="C4827" s="203" t="s">
        <v>2103</v>
      </c>
      <c r="D4827" s="202" t="s">
        <v>548</v>
      </c>
      <c r="E4827" s="202" t="s">
        <v>2104</v>
      </c>
      <c r="F4827" s="202" t="s">
        <v>475</v>
      </c>
      <c r="G4827" s="253">
        <v>1.3</v>
      </c>
      <c r="H4827" s="361" t="s">
        <v>1414</v>
      </c>
      <c r="I4827" s="359" t="s">
        <v>1407</v>
      </c>
      <c r="J4827" s="358">
        <v>0.63890000000000002</v>
      </c>
      <c r="K4827" s="359" t="s">
        <v>1113</v>
      </c>
      <c r="L4827" s="359" t="s">
        <v>1392</v>
      </c>
      <c r="M4827" s="368">
        <v>2006</v>
      </c>
      <c r="N4827" s="205">
        <v>40800</v>
      </c>
      <c r="O4827" s="203"/>
      <c r="P4827" t="str">
        <f t="shared" si="75"/>
        <v>Prior Lake and Spring Lake (Metro)-Spring-(70-0054-00)-TP</v>
      </c>
    </row>
    <row r="4828" spans="1:16" ht="27.95" hidden="1" customHeight="1" x14ac:dyDescent="0.25">
      <c r="A4828" s="203" t="s">
        <v>2194</v>
      </c>
      <c r="B4828" s="202" t="s">
        <v>532</v>
      </c>
      <c r="C4828" s="203" t="s">
        <v>2103</v>
      </c>
      <c r="D4828" s="202" t="s">
        <v>531</v>
      </c>
      <c r="E4828" s="202" t="s">
        <v>2105</v>
      </c>
      <c r="F4828" s="202" t="s">
        <v>475</v>
      </c>
      <c r="G4828" s="253">
        <v>382.6</v>
      </c>
      <c r="H4828" s="361" t="s">
        <v>1433</v>
      </c>
      <c r="I4828" s="359" t="s">
        <v>1407</v>
      </c>
      <c r="J4828" s="358">
        <v>0</v>
      </c>
      <c r="K4828" s="359" t="s">
        <v>1113</v>
      </c>
      <c r="L4828" s="359" t="s">
        <v>1408</v>
      </c>
      <c r="M4828" s="368">
        <v>2006</v>
      </c>
      <c r="N4828" s="205">
        <v>40800</v>
      </c>
      <c r="O4828" s="203"/>
      <c r="P4828" t="str">
        <f t="shared" si="75"/>
        <v>Prior Lake and Spring Lake (Metro)-Upper Prior-(70-0072-00)-TP</v>
      </c>
    </row>
    <row r="4829" spans="1:16" ht="27.95" hidden="1" customHeight="1" x14ac:dyDescent="0.25">
      <c r="A4829" s="203" t="s">
        <v>2194</v>
      </c>
      <c r="B4829" s="202" t="s">
        <v>532</v>
      </c>
      <c r="C4829" s="203" t="s">
        <v>2103</v>
      </c>
      <c r="D4829" s="202" t="s">
        <v>531</v>
      </c>
      <c r="E4829" s="202" t="s">
        <v>2105</v>
      </c>
      <c r="F4829" s="202" t="s">
        <v>475</v>
      </c>
      <c r="G4829" s="253">
        <v>1</v>
      </c>
      <c r="H4829" s="361" t="s">
        <v>1414</v>
      </c>
      <c r="I4829" s="359" t="s">
        <v>1407</v>
      </c>
      <c r="J4829" s="358">
        <v>0</v>
      </c>
      <c r="K4829" s="359" t="s">
        <v>1113</v>
      </c>
      <c r="L4829" s="359" t="s">
        <v>1392</v>
      </c>
      <c r="M4829" s="368">
        <v>2006</v>
      </c>
      <c r="N4829" s="205">
        <v>40800</v>
      </c>
      <c r="O4829" s="203"/>
      <c r="P4829" t="str">
        <f t="shared" si="75"/>
        <v>Prior Lake and Spring Lake (Metro)-Upper Prior-(70-0072-00)-TP</v>
      </c>
    </row>
    <row r="4830" spans="1:16" ht="27.95" hidden="1" customHeight="1" x14ac:dyDescent="0.25">
      <c r="A4830" s="203" t="s">
        <v>2194</v>
      </c>
      <c r="B4830" s="202" t="s">
        <v>532</v>
      </c>
      <c r="C4830" s="203" t="s">
        <v>1403</v>
      </c>
      <c r="D4830" s="202" t="s">
        <v>1404</v>
      </c>
      <c r="E4830" s="202" t="s">
        <v>1405</v>
      </c>
      <c r="F4830" s="202" t="s">
        <v>475</v>
      </c>
      <c r="G4830" s="253">
        <v>154</v>
      </c>
      <c r="H4830" s="361" t="s">
        <v>1406</v>
      </c>
      <c r="I4830" s="359" t="s">
        <v>1407</v>
      </c>
      <c r="J4830" s="359" t="s">
        <v>1380</v>
      </c>
      <c r="K4830" s="359" t="s">
        <v>22</v>
      </c>
      <c r="L4830" s="359" t="s">
        <v>1408</v>
      </c>
      <c r="M4830" s="368" t="s">
        <v>1407</v>
      </c>
      <c r="N4830" s="205">
        <v>42486</v>
      </c>
      <c r="O4830" s="203"/>
      <c r="P4830" t="str">
        <f t="shared" si="75"/>
        <v>South Metro Mississippi TSS TMDL-Mississippi River-(07040001-531)-TSS</v>
      </c>
    </row>
    <row r="4831" spans="1:16" ht="27.95" hidden="1" customHeight="1" x14ac:dyDescent="0.25">
      <c r="A4831" s="203" t="s">
        <v>2194</v>
      </c>
      <c r="B4831" s="202" t="s">
        <v>532</v>
      </c>
      <c r="C4831" s="203" t="s">
        <v>1461</v>
      </c>
      <c r="D4831" s="202" t="s">
        <v>1816</v>
      </c>
      <c r="E4831" s="202" t="s">
        <v>1428</v>
      </c>
      <c r="F4831" s="202" t="s">
        <v>475</v>
      </c>
      <c r="G4831" s="254">
        <v>4402547</v>
      </c>
      <c r="H4831" s="361" t="s">
        <v>1433</v>
      </c>
      <c r="I4831" s="359" t="s">
        <v>1407</v>
      </c>
      <c r="J4831" s="359" t="s">
        <v>1380</v>
      </c>
      <c r="K4831" s="359" t="s">
        <v>8</v>
      </c>
      <c r="L4831" s="359" t="s">
        <v>1408</v>
      </c>
      <c r="M4831" s="368" t="s">
        <v>1407</v>
      </c>
      <c r="N4831" s="205">
        <v>42530</v>
      </c>
      <c r="O4831" s="203"/>
      <c r="P4831" t="str">
        <f t="shared" si="75"/>
        <v>Twin Cities Metro Area Chloride TMDL and Management Plan-Sand Creek-(07020012-513)-Chloride</v>
      </c>
    </row>
    <row r="4832" spans="1:16" ht="27.95" hidden="1" customHeight="1" x14ac:dyDescent="0.25">
      <c r="A4832" s="203" t="s">
        <v>2194</v>
      </c>
      <c r="B4832" s="202" t="s">
        <v>532</v>
      </c>
      <c r="C4832" s="203" t="s">
        <v>1461</v>
      </c>
      <c r="D4832" s="202" t="s">
        <v>1816</v>
      </c>
      <c r="E4832" s="202" t="s">
        <v>1428</v>
      </c>
      <c r="F4832" s="202" t="s">
        <v>475</v>
      </c>
      <c r="G4832" s="254">
        <v>29156</v>
      </c>
      <c r="H4832" s="361" t="s">
        <v>1414</v>
      </c>
      <c r="I4832" s="359" t="s">
        <v>1407</v>
      </c>
      <c r="J4832" s="359" t="s">
        <v>1380</v>
      </c>
      <c r="K4832" s="359" t="s">
        <v>8</v>
      </c>
      <c r="L4832" s="359" t="s">
        <v>1392</v>
      </c>
      <c r="M4832" s="368" t="s">
        <v>1407</v>
      </c>
      <c r="N4832" s="205">
        <v>42530</v>
      </c>
      <c r="O4832" s="203"/>
      <c r="P4832" t="str">
        <f t="shared" si="75"/>
        <v>Twin Cities Metro Area Chloride TMDL and Management Plan-Sand Creek-(07020012-513)-Chloride</v>
      </c>
    </row>
    <row r="4833" spans="1:16" ht="27.95" hidden="1" customHeight="1" x14ac:dyDescent="0.25">
      <c r="A4833" s="203" t="s">
        <v>2194</v>
      </c>
      <c r="B4833" s="202" t="s">
        <v>532</v>
      </c>
      <c r="C4833" s="203" t="s">
        <v>1461</v>
      </c>
      <c r="D4833" s="202" t="s">
        <v>1821</v>
      </c>
      <c r="E4833" s="202" t="s">
        <v>1428</v>
      </c>
      <c r="F4833" s="202" t="s">
        <v>475</v>
      </c>
      <c r="G4833" s="254">
        <v>4402547</v>
      </c>
      <c r="H4833" s="361" t="s">
        <v>1433</v>
      </c>
      <c r="I4833" s="359" t="s">
        <v>1407</v>
      </c>
      <c r="J4833" s="359" t="s">
        <v>1380</v>
      </c>
      <c r="K4833" s="359" t="s">
        <v>8</v>
      </c>
      <c r="L4833" s="359" t="s">
        <v>1408</v>
      </c>
      <c r="M4833" s="368" t="s">
        <v>1407</v>
      </c>
      <c r="N4833" s="205">
        <v>42530</v>
      </c>
      <c r="O4833" s="203"/>
      <c r="P4833" t="str">
        <f t="shared" si="75"/>
        <v>Twin Cities Metro Area Chloride TMDL and Management Plan-Sand Creek-(07020012-662)-Chloride</v>
      </c>
    </row>
    <row r="4834" spans="1:16" ht="27.95" hidden="1" customHeight="1" x14ac:dyDescent="0.25">
      <c r="A4834" s="203" t="s">
        <v>2194</v>
      </c>
      <c r="B4834" s="202" t="s">
        <v>532</v>
      </c>
      <c r="C4834" s="203" t="s">
        <v>1461</v>
      </c>
      <c r="D4834" s="202" t="s">
        <v>1821</v>
      </c>
      <c r="E4834" s="202" t="s">
        <v>1428</v>
      </c>
      <c r="F4834" s="202" t="s">
        <v>475</v>
      </c>
      <c r="G4834" s="254">
        <v>29156</v>
      </c>
      <c r="H4834" s="361" t="s">
        <v>1414</v>
      </c>
      <c r="I4834" s="359" t="s">
        <v>1407</v>
      </c>
      <c r="J4834" s="359" t="s">
        <v>1380</v>
      </c>
      <c r="K4834" s="359" t="s">
        <v>8</v>
      </c>
      <c r="L4834" s="359" t="s">
        <v>1392</v>
      </c>
      <c r="M4834" s="368" t="s">
        <v>1407</v>
      </c>
      <c r="N4834" s="205">
        <v>42530</v>
      </c>
      <c r="O4834" s="203"/>
      <c r="P4834" t="str">
        <f t="shared" si="75"/>
        <v>Twin Cities Metro Area Chloride TMDL and Management Plan-Sand Creek-(07020012-662)-Chloride</v>
      </c>
    </row>
    <row r="4835" spans="1:16" ht="27.95" hidden="1" customHeight="1" x14ac:dyDescent="0.25">
      <c r="A4835" s="230" t="s">
        <v>2196</v>
      </c>
      <c r="B4835" s="230" t="s">
        <v>2433</v>
      </c>
      <c r="C4835" s="230" t="s">
        <v>1535</v>
      </c>
      <c r="D4835" s="230" t="s">
        <v>2195</v>
      </c>
      <c r="E4835" s="230" t="s">
        <v>1458</v>
      </c>
      <c r="F4835" s="230" t="s">
        <v>505</v>
      </c>
      <c r="G4835" s="268">
        <v>1.36</v>
      </c>
      <c r="H4835" s="234" t="s">
        <v>1433</v>
      </c>
      <c r="I4835" s="234" t="s">
        <v>1407</v>
      </c>
      <c r="J4835" s="235">
        <v>0</v>
      </c>
      <c r="K4835" s="234" t="s">
        <v>1113</v>
      </c>
      <c r="L4835" s="234" t="s">
        <v>1408</v>
      </c>
      <c r="M4835" s="378">
        <v>2012</v>
      </c>
      <c r="N4835" s="207">
        <v>43903</v>
      </c>
      <c r="O4835" s="230"/>
      <c r="P4835" t="str">
        <f t="shared" si="75"/>
        <v>Lower Minnesota River WRAPS 2014-Pike-(70-0076-00)-TP</v>
      </c>
    </row>
    <row r="4836" spans="1:16" ht="27.95" hidden="1" customHeight="1" x14ac:dyDescent="0.25">
      <c r="A4836" s="230" t="s">
        <v>2196</v>
      </c>
      <c r="B4836" s="230" t="s">
        <v>2433</v>
      </c>
      <c r="C4836" s="230" t="s">
        <v>1535</v>
      </c>
      <c r="D4836" s="230" t="s">
        <v>2195</v>
      </c>
      <c r="E4836" s="230" t="s">
        <v>1458</v>
      </c>
      <c r="F4836" s="230" t="s">
        <v>505</v>
      </c>
      <c r="G4836" s="268">
        <v>3.7299999999999998E-3</v>
      </c>
      <c r="H4836" s="234" t="s">
        <v>1414</v>
      </c>
      <c r="I4836" s="234" t="s">
        <v>1407</v>
      </c>
      <c r="J4836" s="235">
        <v>0</v>
      </c>
      <c r="K4836" s="234" t="s">
        <v>1113</v>
      </c>
      <c r="L4836" s="234" t="s">
        <v>1392</v>
      </c>
      <c r="M4836" s="378">
        <v>2012</v>
      </c>
      <c r="N4836" s="207">
        <v>43903</v>
      </c>
      <c r="O4836" s="230"/>
      <c r="P4836" t="str">
        <f t="shared" si="75"/>
        <v>Lower Minnesota River WRAPS 2014-Pike-(70-0076-00)-TP</v>
      </c>
    </row>
    <row r="4837" spans="1:16" ht="27.95" hidden="1" customHeight="1" x14ac:dyDescent="0.25">
      <c r="A4837" s="203" t="s">
        <v>2196</v>
      </c>
      <c r="B4837" s="202" t="s">
        <v>2433</v>
      </c>
      <c r="C4837" s="203" t="s">
        <v>1403</v>
      </c>
      <c r="D4837" s="202" t="s">
        <v>1404</v>
      </c>
      <c r="E4837" s="202" t="s">
        <v>1405</v>
      </c>
      <c r="F4837" s="202" t="s">
        <v>475</v>
      </c>
      <c r="G4837" s="253">
        <v>154</v>
      </c>
      <c r="H4837" s="361" t="s">
        <v>1406</v>
      </c>
      <c r="I4837" s="359" t="s">
        <v>1407</v>
      </c>
      <c r="J4837" s="359" t="s">
        <v>1380</v>
      </c>
      <c r="K4837" s="359" t="s">
        <v>22</v>
      </c>
      <c r="L4837" s="359" t="s">
        <v>1408</v>
      </c>
      <c r="M4837" s="368" t="s">
        <v>1407</v>
      </c>
      <c r="N4837" s="205">
        <v>42486</v>
      </c>
      <c r="O4837" s="203"/>
      <c r="P4837" t="str">
        <f t="shared" si="75"/>
        <v>South Metro Mississippi TSS TMDL-Mississippi River-(07040001-531)-TSS</v>
      </c>
    </row>
    <row r="4838" spans="1:16" ht="27.95" hidden="1" customHeight="1" x14ac:dyDescent="0.25">
      <c r="A4838" s="203" t="s">
        <v>2504</v>
      </c>
      <c r="B4838" s="202" t="s">
        <v>2407</v>
      </c>
      <c r="C4838" s="203" t="s">
        <v>2485</v>
      </c>
      <c r="D4838" s="202" t="s">
        <v>2486</v>
      </c>
      <c r="E4838" s="202" t="s">
        <v>2487</v>
      </c>
      <c r="F4838" s="202" t="s">
        <v>505</v>
      </c>
      <c r="G4838" s="228">
        <v>108</v>
      </c>
      <c r="H4838" s="361" t="s">
        <v>1414</v>
      </c>
      <c r="I4838" s="359" t="s">
        <v>1379</v>
      </c>
      <c r="J4838" s="358">
        <v>0.6</v>
      </c>
      <c r="K4838" s="359" t="s">
        <v>22</v>
      </c>
      <c r="L4838" s="359" t="s">
        <v>1392</v>
      </c>
      <c r="M4838" s="368">
        <v>2011</v>
      </c>
      <c r="N4838" s="205"/>
      <c r="O4838" s="203"/>
      <c r="P4838" t="str">
        <f t="shared" si="75"/>
        <v>Duluth Urban Area Streams (Lake Superior Basin)-Kingsbury Creek-(04010201-626)-TSS</v>
      </c>
    </row>
    <row r="4839" spans="1:16" ht="27.95" hidden="1" customHeight="1" x14ac:dyDescent="0.25">
      <c r="A4839" s="203" t="s">
        <v>2504</v>
      </c>
      <c r="B4839" s="202" t="s">
        <v>2407</v>
      </c>
      <c r="C4839" s="203" t="s">
        <v>2485</v>
      </c>
      <c r="D4839" s="202" t="s">
        <v>2486</v>
      </c>
      <c r="E4839" s="202" t="s">
        <v>2487</v>
      </c>
      <c r="F4839" s="202" t="s">
        <v>505</v>
      </c>
      <c r="G4839" s="228">
        <v>23</v>
      </c>
      <c r="H4839" s="361" t="s">
        <v>1414</v>
      </c>
      <c r="I4839" s="359" t="s">
        <v>1382</v>
      </c>
      <c r="J4839" s="358">
        <v>0.6</v>
      </c>
      <c r="K4839" s="359" t="s">
        <v>22</v>
      </c>
      <c r="L4839" s="359" t="s">
        <v>1392</v>
      </c>
      <c r="M4839" s="368">
        <v>2011</v>
      </c>
      <c r="N4839" s="205"/>
      <c r="O4839" s="203"/>
      <c r="P4839" t="str">
        <f t="shared" si="75"/>
        <v>Duluth Urban Area Streams (Lake Superior Basin)-Kingsbury Creek-(04010201-626)-TSS</v>
      </c>
    </row>
    <row r="4840" spans="1:16" ht="27.95" hidden="1" customHeight="1" x14ac:dyDescent="0.25">
      <c r="A4840" s="203" t="s">
        <v>2504</v>
      </c>
      <c r="B4840" s="202" t="s">
        <v>2407</v>
      </c>
      <c r="C4840" s="203" t="s">
        <v>2485</v>
      </c>
      <c r="D4840" s="202" t="s">
        <v>2486</v>
      </c>
      <c r="E4840" s="202" t="s">
        <v>2487</v>
      </c>
      <c r="F4840" s="202" t="s">
        <v>505</v>
      </c>
      <c r="G4840" s="228">
        <v>6.6</v>
      </c>
      <c r="H4840" s="361" t="s">
        <v>1414</v>
      </c>
      <c r="I4840" s="359" t="s">
        <v>1383</v>
      </c>
      <c r="J4840" s="358">
        <v>0.6</v>
      </c>
      <c r="K4840" s="359" t="s">
        <v>22</v>
      </c>
      <c r="L4840" s="359" t="s">
        <v>1392</v>
      </c>
      <c r="M4840" s="368">
        <v>2011</v>
      </c>
      <c r="N4840" s="205"/>
      <c r="O4840" s="203"/>
      <c r="P4840" t="str">
        <f t="shared" si="75"/>
        <v>Duluth Urban Area Streams (Lake Superior Basin)-Kingsbury Creek-(04010201-626)-TSS</v>
      </c>
    </row>
    <row r="4841" spans="1:16" ht="27.95" hidden="1" customHeight="1" x14ac:dyDescent="0.25">
      <c r="A4841" s="203" t="s">
        <v>2504</v>
      </c>
      <c r="B4841" s="202" t="s">
        <v>2407</v>
      </c>
      <c r="C4841" s="203" t="s">
        <v>2485</v>
      </c>
      <c r="D4841" s="202" t="s">
        <v>2486</v>
      </c>
      <c r="E4841" s="202" t="s">
        <v>2487</v>
      </c>
      <c r="F4841" s="202" t="s">
        <v>505</v>
      </c>
      <c r="G4841" s="260">
        <v>1.8</v>
      </c>
      <c r="H4841" s="361" t="s">
        <v>1414</v>
      </c>
      <c r="I4841" s="359" t="s">
        <v>1384</v>
      </c>
      <c r="J4841" s="358">
        <v>0.6</v>
      </c>
      <c r="K4841" s="359" t="s">
        <v>22</v>
      </c>
      <c r="L4841" s="359" t="s">
        <v>1392</v>
      </c>
      <c r="M4841" s="368">
        <v>2011</v>
      </c>
      <c r="N4841" s="205"/>
      <c r="O4841" s="203"/>
      <c r="P4841" t="str">
        <f t="shared" si="75"/>
        <v>Duluth Urban Area Streams (Lake Superior Basin)-Kingsbury Creek-(04010201-626)-TSS</v>
      </c>
    </row>
    <row r="4842" spans="1:16" ht="27.95" hidden="1" customHeight="1" x14ac:dyDescent="0.25">
      <c r="A4842" s="203" t="s">
        <v>2504</v>
      </c>
      <c r="B4842" s="202" t="s">
        <v>2407</v>
      </c>
      <c r="C4842" s="203" t="s">
        <v>2485</v>
      </c>
      <c r="D4842" s="202" t="s">
        <v>2486</v>
      </c>
      <c r="E4842" s="202" t="s">
        <v>2487</v>
      </c>
      <c r="F4842" s="202" t="s">
        <v>505</v>
      </c>
      <c r="G4842" s="260">
        <v>0.36</v>
      </c>
      <c r="H4842" s="361" t="s">
        <v>1414</v>
      </c>
      <c r="I4842" s="359" t="s">
        <v>1385</v>
      </c>
      <c r="J4842" s="358">
        <v>0.6</v>
      </c>
      <c r="K4842" s="359" t="s">
        <v>22</v>
      </c>
      <c r="L4842" s="359" t="s">
        <v>1392</v>
      </c>
      <c r="M4842" s="368">
        <v>2011</v>
      </c>
      <c r="N4842" s="205"/>
      <c r="O4842" s="203"/>
      <c r="P4842" t="str">
        <f t="shared" si="75"/>
        <v>Duluth Urban Area Streams (Lake Superior Basin)-Kingsbury Creek-(04010201-626)-TSS</v>
      </c>
    </row>
    <row r="4843" spans="1:16" ht="27.95" hidden="1" customHeight="1" x14ac:dyDescent="0.25">
      <c r="A4843" s="203" t="s">
        <v>2197</v>
      </c>
      <c r="B4843" s="202" t="s">
        <v>2434</v>
      </c>
      <c r="C4843" s="203" t="s">
        <v>1415</v>
      </c>
      <c r="D4843" s="202" t="s">
        <v>1422</v>
      </c>
      <c r="E4843" s="202" t="s">
        <v>1423</v>
      </c>
      <c r="F4843" s="202" t="s">
        <v>505</v>
      </c>
      <c r="G4843" s="253">
        <v>72</v>
      </c>
      <c r="H4843" s="361" t="s">
        <v>1414</v>
      </c>
      <c r="I4843" s="359" t="s">
        <v>1407</v>
      </c>
      <c r="J4843" s="358">
        <v>0.5</v>
      </c>
      <c r="K4843" s="361" t="s">
        <v>1421</v>
      </c>
      <c r="L4843" s="359" t="s">
        <v>1392</v>
      </c>
      <c r="M4843" s="368">
        <v>2006</v>
      </c>
      <c r="N4843" s="205">
        <v>43004</v>
      </c>
      <c r="O4843" s="203"/>
      <c r="P4843" t="str">
        <f t="shared" si="75"/>
        <v>Rum River WRAPS 2013-Trott Brook-(07010207-680)-Total Oxygen Demand</v>
      </c>
    </row>
    <row r="4844" spans="1:16" ht="27.95" hidden="1" customHeight="1" x14ac:dyDescent="0.25">
      <c r="A4844" s="203" t="s">
        <v>2197</v>
      </c>
      <c r="B4844" s="202" t="s">
        <v>2434</v>
      </c>
      <c r="C4844" s="203" t="s">
        <v>1403</v>
      </c>
      <c r="D4844" s="202" t="s">
        <v>1404</v>
      </c>
      <c r="E4844" s="202" t="s">
        <v>1405</v>
      </c>
      <c r="F4844" s="202" t="s">
        <v>475</v>
      </c>
      <c r="G4844" s="253">
        <v>154</v>
      </c>
      <c r="H4844" s="361" t="s">
        <v>1406</v>
      </c>
      <c r="I4844" s="359" t="s">
        <v>1407</v>
      </c>
      <c r="J4844" s="208">
        <v>0</v>
      </c>
      <c r="K4844" s="359" t="s">
        <v>22</v>
      </c>
      <c r="L4844" s="359" t="s">
        <v>1408</v>
      </c>
      <c r="M4844" s="368" t="s">
        <v>1407</v>
      </c>
      <c r="N4844" s="205">
        <v>42486</v>
      </c>
      <c r="O4844" s="203"/>
      <c r="P4844" t="str">
        <f t="shared" si="75"/>
        <v>South Metro Mississippi TSS TMDL-Mississippi River-(07040001-531)-TSS</v>
      </c>
    </row>
    <row r="4845" spans="1:16" ht="27.95" hidden="1" customHeight="1" x14ac:dyDescent="0.25">
      <c r="A4845" s="203" t="s">
        <v>2198</v>
      </c>
      <c r="B4845" s="202" t="s">
        <v>577</v>
      </c>
      <c r="C4845" s="203" t="s">
        <v>1766</v>
      </c>
      <c r="D4845" s="202" t="s">
        <v>1767</v>
      </c>
      <c r="E4845" s="202" t="s">
        <v>1768</v>
      </c>
      <c r="F4845" s="202" t="s">
        <v>475</v>
      </c>
      <c r="G4845" s="253">
        <v>719</v>
      </c>
      <c r="H4845" s="361" t="s">
        <v>1433</v>
      </c>
      <c r="I4845" s="359" t="s">
        <v>1407</v>
      </c>
      <c r="J4845" s="358">
        <v>0.37909999999999999</v>
      </c>
      <c r="K4845" s="359" t="s">
        <v>1113</v>
      </c>
      <c r="L4845" s="359" t="s">
        <v>1408</v>
      </c>
      <c r="M4845" s="368">
        <v>2005</v>
      </c>
      <c r="N4845" s="205">
        <v>41071</v>
      </c>
      <c r="O4845" s="203"/>
      <c r="P4845" t="str">
        <f t="shared" si="75"/>
        <v>Bald Eagle Lake Nutrient TMDL-Bald Eagle-(62-0002-00)-TP</v>
      </c>
    </row>
    <row r="4846" spans="1:16" ht="27.95" hidden="1" customHeight="1" x14ac:dyDescent="0.25">
      <c r="A4846" s="203" t="s">
        <v>2198</v>
      </c>
      <c r="B4846" s="202" t="s">
        <v>577</v>
      </c>
      <c r="C4846" s="203" t="s">
        <v>1625</v>
      </c>
      <c r="D4846" s="202" t="s">
        <v>763</v>
      </c>
      <c r="E4846" s="202" t="s">
        <v>1626</v>
      </c>
      <c r="F4846" s="202" t="s">
        <v>475</v>
      </c>
      <c r="G4846" s="253">
        <v>248.92</v>
      </c>
      <c r="H4846" s="361" t="s">
        <v>1433</v>
      </c>
      <c r="I4846" s="359" t="s">
        <v>1407</v>
      </c>
      <c r="J4846" s="358">
        <v>0.60160000000000002</v>
      </c>
      <c r="K4846" s="359" t="s">
        <v>1113</v>
      </c>
      <c r="L4846" s="359" t="s">
        <v>1408</v>
      </c>
      <c r="M4846" s="368">
        <v>2002</v>
      </c>
      <c r="N4846" s="205">
        <v>40535</v>
      </c>
      <c r="O4846" s="203"/>
      <c r="P4846" t="str">
        <f t="shared" si="75"/>
        <v>Como Lake TMDL (Metro)-Como-(62-0055-00)-TP</v>
      </c>
    </row>
    <row r="4847" spans="1:16" ht="27.95" hidden="1" customHeight="1" x14ac:dyDescent="0.25">
      <c r="A4847" s="203" t="s">
        <v>2198</v>
      </c>
      <c r="B4847" s="202" t="s">
        <v>577</v>
      </c>
      <c r="C4847" s="203" t="s">
        <v>1625</v>
      </c>
      <c r="D4847" s="202" t="s">
        <v>763</v>
      </c>
      <c r="E4847" s="202" t="s">
        <v>1626</v>
      </c>
      <c r="F4847" s="202" t="s">
        <v>475</v>
      </c>
      <c r="G4847" s="253">
        <v>0.68</v>
      </c>
      <c r="H4847" s="361" t="s">
        <v>1414</v>
      </c>
      <c r="I4847" s="359" t="s">
        <v>1407</v>
      </c>
      <c r="J4847" s="358">
        <v>0.60160000000000002</v>
      </c>
      <c r="K4847" s="359" t="s">
        <v>1113</v>
      </c>
      <c r="L4847" s="359" t="s">
        <v>1392</v>
      </c>
      <c r="M4847" s="368">
        <v>2002</v>
      </c>
      <c r="N4847" s="205">
        <v>40535</v>
      </c>
      <c r="O4847" s="203"/>
      <c r="P4847" t="str">
        <f t="shared" si="75"/>
        <v>Como Lake TMDL (Metro)-Como-(62-0055-00)-TP</v>
      </c>
    </row>
    <row r="4848" spans="1:16" ht="27.95" hidden="1" customHeight="1" x14ac:dyDescent="0.25">
      <c r="A4848" s="203" t="s">
        <v>2198</v>
      </c>
      <c r="B4848" s="202" t="s">
        <v>577</v>
      </c>
      <c r="C4848" s="203" t="s">
        <v>135</v>
      </c>
      <c r="D4848" s="202" t="s">
        <v>1861</v>
      </c>
      <c r="E4848" s="202" t="s">
        <v>1862</v>
      </c>
      <c r="F4848" s="202" t="s">
        <v>505</v>
      </c>
      <c r="G4848" s="253">
        <v>5</v>
      </c>
      <c r="H4848" s="361" t="s">
        <v>1433</v>
      </c>
      <c r="I4848" s="359" t="s">
        <v>1407</v>
      </c>
      <c r="J4848" s="358">
        <v>0.16669999999999999</v>
      </c>
      <c r="K4848" s="359" t="s">
        <v>1113</v>
      </c>
      <c r="L4848" s="359" t="s">
        <v>1408</v>
      </c>
      <c r="M4848" s="368">
        <v>2001</v>
      </c>
      <c r="N4848" s="205">
        <v>40260</v>
      </c>
      <c r="O4848" s="203"/>
      <c r="P4848" t="str">
        <f t="shared" si="75"/>
        <v>Kohlman Lake TMDL-Kohlman-(62-0006-00)-TP</v>
      </c>
    </row>
    <row r="4849" spans="1:16" ht="27.95" hidden="1" customHeight="1" x14ac:dyDescent="0.25">
      <c r="A4849" s="203" t="s">
        <v>2198</v>
      </c>
      <c r="B4849" s="202" t="s">
        <v>577</v>
      </c>
      <c r="C4849" s="203" t="s">
        <v>135</v>
      </c>
      <c r="D4849" s="202" t="s">
        <v>1861</v>
      </c>
      <c r="E4849" s="202" t="s">
        <v>1862</v>
      </c>
      <c r="F4849" s="202" t="s">
        <v>505</v>
      </c>
      <c r="G4849" s="253">
        <v>0.04</v>
      </c>
      <c r="H4849" s="361" t="s">
        <v>1414</v>
      </c>
      <c r="I4849" s="359" t="s">
        <v>1407</v>
      </c>
      <c r="J4849" s="358">
        <v>0.16669999999999999</v>
      </c>
      <c r="K4849" s="359" t="s">
        <v>1113</v>
      </c>
      <c r="L4849" s="359" t="s">
        <v>1392</v>
      </c>
      <c r="M4849" s="368">
        <v>2001</v>
      </c>
      <c r="N4849" s="205">
        <v>40260</v>
      </c>
      <c r="O4849" s="203"/>
      <c r="P4849" t="str">
        <f t="shared" si="75"/>
        <v>Kohlman Lake TMDL-Kohlman-(62-0006-00)-TP</v>
      </c>
    </row>
    <row r="4850" spans="1:16" ht="27.95" hidden="1" customHeight="1" x14ac:dyDescent="0.25">
      <c r="A4850" s="203" t="s">
        <v>2198</v>
      </c>
      <c r="B4850" s="202" t="s">
        <v>577</v>
      </c>
      <c r="C4850" s="203" t="s">
        <v>1518</v>
      </c>
      <c r="D4850" s="202" t="s">
        <v>1519</v>
      </c>
      <c r="E4850" s="202" t="s">
        <v>1520</v>
      </c>
      <c r="F4850" s="202" t="s">
        <v>475</v>
      </c>
      <c r="G4850" s="253">
        <v>0.19</v>
      </c>
      <c r="H4850" s="361" t="s">
        <v>1406</v>
      </c>
      <c r="I4850" s="359" t="s">
        <v>1407</v>
      </c>
      <c r="J4850" s="358">
        <v>0.34</v>
      </c>
      <c r="K4850" s="359" t="s">
        <v>1113</v>
      </c>
      <c r="L4850" s="359" t="s">
        <v>1408</v>
      </c>
      <c r="M4850" s="368">
        <v>1992</v>
      </c>
      <c r="N4850" s="207" t="s">
        <v>1521</v>
      </c>
      <c r="O4850" s="203"/>
      <c r="P4850" t="str">
        <f t="shared" si="75"/>
        <v>Lake St. Croix Excess Nutrient TMDL-St. Croix-(82-0001-00)-TP</v>
      </c>
    </row>
    <row r="4851" spans="1:16" ht="27.95" hidden="1" customHeight="1" x14ac:dyDescent="0.25">
      <c r="A4851" s="203" t="s">
        <v>2198</v>
      </c>
      <c r="B4851" s="202" t="s">
        <v>577</v>
      </c>
      <c r="C4851" s="203" t="s">
        <v>1434</v>
      </c>
      <c r="D4851" s="202" t="s">
        <v>1437</v>
      </c>
      <c r="E4851" s="202" t="s">
        <v>1438</v>
      </c>
      <c r="F4851" s="202" t="s">
        <v>475</v>
      </c>
      <c r="G4851" s="253">
        <v>1.54</v>
      </c>
      <c r="H4851" s="361" t="s">
        <v>1414</v>
      </c>
      <c r="I4851" s="359" t="s">
        <v>1407</v>
      </c>
      <c r="J4851" s="358">
        <v>0</v>
      </c>
      <c r="K4851" s="359" t="s">
        <v>1113</v>
      </c>
      <c r="L4851" s="359" t="s">
        <v>1392</v>
      </c>
      <c r="M4851" s="368">
        <v>2003</v>
      </c>
      <c r="N4851" s="205">
        <v>41544</v>
      </c>
      <c r="O4851" s="203"/>
      <c r="P4851" t="str">
        <f t="shared" si="75"/>
        <v>Lino Lakes Chain (Metro)-Marshan-(02-0007-00)-TP</v>
      </c>
    </row>
    <row r="4852" spans="1:16" ht="27.95" hidden="1" customHeight="1" x14ac:dyDescent="0.25">
      <c r="A4852" s="203" t="s">
        <v>2198</v>
      </c>
      <c r="B4852" s="202" t="s">
        <v>577</v>
      </c>
      <c r="C4852" s="203" t="s">
        <v>1434</v>
      </c>
      <c r="D4852" s="202" t="s">
        <v>1439</v>
      </c>
      <c r="E4852" s="202" t="s">
        <v>1440</v>
      </c>
      <c r="F4852" s="202" t="s">
        <v>475</v>
      </c>
      <c r="G4852" s="253">
        <v>1.21</v>
      </c>
      <c r="H4852" s="361" t="s">
        <v>1414</v>
      </c>
      <c r="I4852" s="359" t="s">
        <v>1407</v>
      </c>
      <c r="J4852" s="358">
        <v>0</v>
      </c>
      <c r="K4852" s="359" t="s">
        <v>1113</v>
      </c>
      <c r="L4852" s="359" t="s">
        <v>1392</v>
      </c>
      <c r="M4852" s="368">
        <v>2003</v>
      </c>
      <c r="N4852" s="205">
        <v>41544</v>
      </c>
      <c r="O4852" s="203"/>
      <c r="P4852" t="str">
        <f t="shared" si="75"/>
        <v>Lino Lakes Chain (Metro)-Rice-(02-0008-00)-TP</v>
      </c>
    </row>
    <row r="4853" spans="1:16" ht="27.95" hidden="1" customHeight="1" x14ac:dyDescent="0.25">
      <c r="A4853" s="203" t="s">
        <v>2198</v>
      </c>
      <c r="B4853" s="202" t="s">
        <v>577</v>
      </c>
      <c r="C4853" s="203" t="s">
        <v>1434</v>
      </c>
      <c r="D4853" s="202" t="s">
        <v>1441</v>
      </c>
      <c r="E4853" s="202" t="s">
        <v>1442</v>
      </c>
      <c r="F4853" s="202" t="s">
        <v>475</v>
      </c>
      <c r="G4853" s="253">
        <v>0.03</v>
      </c>
      <c r="H4853" s="361" t="s">
        <v>1414</v>
      </c>
      <c r="I4853" s="359" t="s">
        <v>1407</v>
      </c>
      <c r="J4853" s="358">
        <v>0</v>
      </c>
      <c r="K4853" s="359" t="s">
        <v>1113</v>
      </c>
      <c r="L4853" s="359" t="s">
        <v>1392</v>
      </c>
      <c r="M4853" s="368">
        <v>2003</v>
      </c>
      <c r="N4853" s="205">
        <v>41544</v>
      </c>
      <c r="O4853" s="203"/>
      <c r="P4853" t="str">
        <f t="shared" si="75"/>
        <v>Lino Lakes Chain (Metro)-Reshanau-(02-0009-00)-TP</v>
      </c>
    </row>
    <row r="4854" spans="1:16" ht="27.95" hidden="1" customHeight="1" x14ac:dyDescent="0.25">
      <c r="A4854" s="203" t="s">
        <v>2198</v>
      </c>
      <c r="B4854" s="202" t="s">
        <v>577</v>
      </c>
      <c r="C4854" s="203" t="s">
        <v>1434</v>
      </c>
      <c r="D4854" s="202" t="s">
        <v>1443</v>
      </c>
      <c r="E4854" s="202" t="s">
        <v>1444</v>
      </c>
      <c r="F4854" s="202" t="s">
        <v>475</v>
      </c>
      <c r="G4854" s="253">
        <v>0.22</v>
      </c>
      <c r="H4854" s="361" t="s">
        <v>1414</v>
      </c>
      <c r="I4854" s="359" t="s">
        <v>1407</v>
      </c>
      <c r="J4854" s="358">
        <v>0</v>
      </c>
      <c r="K4854" s="359" t="s">
        <v>1113</v>
      </c>
      <c r="L4854" s="359" t="s">
        <v>1392</v>
      </c>
      <c r="M4854" s="368">
        <v>2003</v>
      </c>
      <c r="N4854" s="205">
        <v>41544</v>
      </c>
      <c r="O4854" s="203"/>
      <c r="P4854" t="str">
        <f t="shared" si="75"/>
        <v>Lino Lakes Chain (Metro)-Baldwin-(02-0013-00)-TP</v>
      </c>
    </row>
    <row r="4855" spans="1:16" ht="27.95" hidden="1" customHeight="1" x14ac:dyDescent="0.25">
      <c r="A4855" s="203" t="s">
        <v>2198</v>
      </c>
      <c r="B4855" s="202" t="s">
        <v>577</v>
      </c>
      <c r="C4855" s="203" t="s">
        <v>1445</v>
      </c>
      <c r="D4855" s="202" t="s">
        <v>1446</v>
      </c>
      <c r="E4855" s="202" t="s">
        <v>1447</v>
      </c>
      <c r="F4855" s="202" t="s">
        <v>475</v>
      </c>
      <c r="G4855" s="253">
        <v>583</v>
      </c>
      <c r="H4855" s="361" t="s">
        <v>1448</v>
      </c>
      <c r="I4855" s="359" t="s">
        <v>1407</v>
      </c>
      <c r="J4855" s="358">
        <v>0.61799999999999999</v>
      </c>
      <c r="K4855" s="359" t="s">
        <v>1113</v>
      </c>
      <c r="L4855" s="359" t="s">
        <v>1408</v>
      </c>
      <c r="M4855" s="368">
        <v>2001</v>
      </c>
      <c r="N4855" s="205">
        <v>41603</v>
      </c>
      <c r="O4855" s="203" t="s">
        <v>1449</v>
      </c>
      <c r="P4855" t="str">
        <f t="shared" si="75"/>
        <v>Peltier/Centerville Lake Nutrient Impairment TMDL-Peltier-(02-0004-00)-TP</v>
      </c>
    </row>
    <row r="4856" spans="1:16" ht="27.95" hidden="1" customHeight="1" x14ac:dyDescent="0.25">
      <c r="A4856" s="203" t="s">
        <v>2198</v>
      </c>
      <c r="B4856" s="202" t="s">
        <v>577</v>
      </c>
      <c r="C4856" s="203" t="s">
        <v>1445</v>
      </c>
      <c r="D4856" s="202" t="s">
        <v>1446</v>
      </c>
      <c r="E4856" s="202" t="s">
        <v>1447</v>
      </c>
      <c r="F4856" s="202" t="s">
        <v>475</v>
      </c>
      <c r="G4856" s="253">
        <v>4.78</v>
      </c>
      <c r="H4856" s="361" t="s">
        <v>1450</v>
      </c>
      <c r="I4856" s="359" t="s">
        <v>1407</v>
      </c>
      <c r="J4856" s="358">
        <v>0.61760000000000004</v>
      </c>
      <c r="K4856" s="359" t="s">
        <v>1113</v>
      </c>
      <c r="L4856" s="359" t="s">
        <v>1392</v>
      </c>
      <c r="M4856" s="368">
        <v>2001</v>
      </c>
      <c r="N4856" s="205">
        <v>41603</v>
      </c>
      <c r="O4856" s="203" t="s">
        <v>1449</v>
      </c>
      <c r="P4856" t="str">
        <f t="shared" si="75"/>
        <v>Peltier/Centerville Lake Nutrient Impairment TMDL-Peltier-(02-0004-00)-TP</v>
      </c>
    </row>
    <row r="4857" spans="1:16" ht="27.95" hidden="1" customHeight="1" x14ac:dyDescent="0.25">
      <c r="A4857" s="203" t="s">
        <v>2198</v>
      </c>
      <c r="B4857" s="202" t="s">
        <v>577</v>
      </c>
      <c r="C4857" s="203" t="s">
        <v>2063</v>
      </c>
      <c r="D4857" s="202" t="s">
        <v>2064</v>
      </c>
      <c r="E4857" s="202" t="s">
        <v>2065</v>
      </c>
      <c r="F4857" s="202" t="s">
        <v>475</v>
      </c>
      <c r="G4857" s="253">
        <v>93.1</v>
      </c>
      <c r="H4857" s="361" t="s">
        <v>1448</v>
      </c>
      <c r="I4857" s="359" t="s">
        <v>1407</v>
      </c>
      <c r="J4857" s="358">
        <v>0.26169999999999999</v>
      </c>
      <c r="K4857" s="361" t="s">
        <v>1113</v>
      </c>
      <c r="L4857" s="359" t="s">
        <v>1408</v>
      </c>
      <c r="M4857" s="368">
        <v>2004</v>
      </c>
      <c r="N4857" s="205">
        <v>43007</v>
      </c>
      <c r="O4857" s="203" t="s">
        <v>1811</v>
      </c>
      <c r="P4857" t="str">
        <f t="shared" si="75"/>
        <v>Ramsey-Washington WD WRAPS 2010-Wakefield-(62-0011-00)-TP</v>
      </c>
    </row>
    <row r="4858" spans="1:16" ht="27.95" hidden="1" customHeight="1" x14ac:dyDescent="0.25">
      <c r="A4858" s="203" t="s">
        <v>2198</v>
      </c>
      <c r="B4858" s="202" t="s">
        <v>577</v>
      </c>
      <c r="C4858" s="203" t="s">
        <v>2063</v>
      </c>
      <c r="D4858" s="202" t="s">
        <v>2064</v>
      </c>
      <c r="E4858" s="202" t="s">
        <v>2065</v>
      </c>
      <c r="F4858" s="202" t="s">
        <v>475</v>
      </c>
      <c r="G4858" s="253">
        <v>0.76290000000000002</v>
      </c>
      <c r="H4858" s="361" t="s">
        <v>1450</v>
      </c>
      <c r="I4858" s="359" t="s">
        <v>1407</v>
      </c>
      <c r="J4858" s="358">
        <v>0.26179999999999998</v>
      </c>
      <c r="K4858" s="361" t="s">
        <v>1113</v>
      </c>
      <c r="L4858" s="359" t="s">
        <v>1392</v>
      </c>
      <c r="M4858" s="368">
        <v>2004</v>
      </c>
      <c r="N4858" s="205">
        <v>43007</v>
      </c>
      <c r="O4858" s="203" t="s">
        <v>1811</v>
      </c>
      <c r="P4858" t="str">
        <f t="shared" si="75"/>
        <v>Ramsey-Washington WD WRAPS 2010-Wakefield-(62-0011-00)-TP</v>
      </c>
    </row>
    <row r="4859" spans="1:16" ht="27.95" hidden="1" customHeight="1" x14ac:dyDescent="0.25">
      <c r="A4859" s="203" t="s">
        <v>2198</v>
      </c>
      <c r="B4859" s="202" t="s">
        <v>577</v>
      </c>
      <c r="C4859" s="203" t="s">
        <v>2063</v>
      </c>
      <c r="D4859" s="202" t="s">
        <v>2106</v>
      </c>
      <c r="E4859" s="202" t="s">
        <v>2107</v>
      </c>
      <c r="F4859" s="202" t="s">
        <v>475</v>
      </c>
      <c r="G4859" s="253">
        <v>20.100000000000001</v>
      </c>
      <c r="H4859" s="361" t="s">
        <v>1448</v>
      </c>
      <c r="I4859" s="359" t="s">
        <v>1407</v>
      </c>
      <c r="J4859" s="358">
        <v>0.6643</v>
      </c>
      <c r="K4859" s="361" t="s">
        <v>1113</v>
      </c>
      <c r="L4859" s="359" t="s">
        <v>1408</v>
      </c>
      <c r="M4859" s="368">
        <v>2005</v>
      </c>
      <c r="N4859" s="205">
        <v>43007</v>
      </c>
      <c r="O4859" s="203" t="s">
        <v>1811</v>
      </c>
      <c r="P4859" t="str">
        <f t="shared" si="75"/>
        <v>Ramsey-Washington WD WRAPS 2010-Bennett-(62-0048-00)-TP</v>
      </c>
    </row>
    <row r="4860" spans="1:16" ht="27.95" hidden="1" customHeight="1" x14ac:dyDescent="0.25">
      <c r="A4860" s="203" t="s">
        <v>2198</v>
      </c>
      <c r="B4860" s="202" t="s">
        <v>577</v>
      </c>
      <c r="C4860" s="203" t="s">
        <v>2063</v>
      </c>
      <c r="D4860" s="202" t="s">
        <v>2106</v>
      </c>
      <c r="E4860" s="202" t="s">
        <v>2107</v>
      </c>
      <c r="F4860" s="202" t="s">
        <v>475</v>
      </c>
      <c r="G4860" s="253">
        <v>0.16500000000000001</v>
      </c>
      <c r="H4860" s="361" t="s">
        <v>1450</v>
      </c>
      <c r="I4860" s="359" t="s">
        <v>1407</v>
      </c>
      <c r="J4860" s="358">
        <v>0.6643</v>
      </c>
      <c r="K4860" s="361" t="s">
        <v>1113</v>
      </c>
      <c r="L4860" s="359" t="s">
        <v>1392</v>
      </c>
      <c r="M4860" s="368">
        <v>2005</v>
      </c>
      <c r="N4860" s="205">
        <v>43007</v>
      </c>
      <c r="O4860" s="203" t="s">
        <v>1811</v>
      </c>
      <c r="P4860" t="str">
        <f t="shared" si="75"/>
        <v>Ramsey-Washington WD WRAPS 2010-Bennett-(62-0048-00)-TP</v>
      </c>
    </row>
    <row r="4861" spans="1:16" ht="27.95" hidden="1" customHeight="1" x14ac:dyDescent="0.25">
      <c r="A4861" s="203" t="s">
        <v>2198</v>
      </c>
      <c r="B4861" s="202" t="s">
        <v>577</v>
      </c>
      <c r="C4861" s="203" t="s">
        <v>2063</v>
      </c>
      <c r="D4861" s="202" t="s">
        <v>2035</v>
      </c>
      <c r="E4861" s="202" t="s">
        <v>2032</v>
      </c>
      <c r="F4861" s="202" t="s">
        <v>475</v>
      </c>
      <c r="G4861" s="253">
        <v>1763</v>
      </c>
      <c r="H4861" s="361" t="s">
        <v>1414</v>
      </c>
      <c r="I4861" s="359" t="s">
        <v>1379</v>
      </c>
      <c r="J4861" s="358">
        <v>0.91</v>
      </c>
      <c r="K4861" s="361" t="s">
        <v>22</v>
      </c>
      <c r="L4861" s="359" t="s">
        <v>1392</v>
      </c>
      <c r="M4861" s="368">
        <v>2013</v>
      </c>
      <c r="N4861" s="205">
        <v>43007</v>
      </c>
      <c r="O4861" s="203"/>
      <c r="P4861" t="str">
        <f t="shared" si="75"/>
        <v>Ramsey-Washington WD WRAPS 2010-Battle Creek-(07010206-592)-TSS</v>
      </c>
    </row>
    <row r="4862" spans="1:16" ht="27.95" hidden="1" customHeight="1" x14ac:dyDescent="0.25">
      <c r="A4862" s="203" t="s">
        <v>2198</v>
      </c>
      <c r="B4862" s="202" t="s">
        <v>577</v>
      </c>
      <c r="C4862" s="203" t="s">
        <v>2063</v>
      </c>
      <c r="D4862" s="202" t="s">
        <v>2035</v>
      </c>
      <c r="E4862" s="202" t="s">
        <v>2032</v>
      </c>
      <c r="F4862" s="202" t="s">
        <v>475</v>
      </c>
      <c r="G4862" s="253">
        <v>679</v>
      </c>
      <c r="H4862" s="361" t="s">
        <v>1414</v>
      </c>
      <c r="I4862" s="359" t="s">
        <v>1382</v>
      </c>
      <c r="J4862" s="358">
        <v>0.88</v>
      </c>
      <c r="K4862" s="361" t="s">
        <v>22</v>
      </c>
      <c r="L4862" s="359" t="s">
        <v>1392</v>
      </c>
      <c r="M4862" s="368">
        <v>2013</v>
      </c>
      <c r="N4862" s="205">
        <v>43007</v>
      </c>
      <c r="O4862" s="203"/>
      <c r="P4862" t="str">
        <f t="shared" si="75"/>
        <v>Ramsey-Washington WD WRAPS 2010-Battle Creek-(07010206-592)-TSS</v>
      </c>
    </row>
    <row r="4863" spans="1:16" ht="27.95" hidden="1" customHeight="1" x14ac:dyDescent="0.25">
      <c r="A4863" s="203" t="s">
        <v>2198</v>
      </c>
      <c r="B4863" s="202" t="s">
        <v>577</v>
      </c>
      <c r="C4863" s="203" t="s">
        <v>2063</v>
      </c>
      <c r="D4863" s="202" t="s">
        <v>2035</v>
      </c>
      <c r="E4863" s="202" t="s">
        <v>2032</v>
      </c>
      <c r="F4863" s="202" t="s">
        <v>475</v>
      </c>
      <c r="G4863" s="253">
        <v>371</v>
      </c>
      <c r="H4863" s="361" t="s">
        <v>1414</v>
      </c>
      <c r="I4863" s="359" t="s">
        <v>1383</v>
      </c>
      <c r="J4863" s="358">
        <v>0.86</v>
      </c>
      <c r="K4863" s="361" t="s">
        <v>22</v>
      </c>
      <c r="L4863" s="359" t="s">
        <v>1392</v>
      </c>
      <c r="M4863" s="368">
        <v>2013</v>
      </c>
      <c r="N4863" s="205">
        <v>43007</v>
      </c>
      <c r="O4863" s="203"/>
      <c r="P4863" t="str">
        <f t="shared" si="75"/>
        <v>Ramsey-Washington WD WRAPS 2010-Battle Creek-(07010206-592)-TSS</v>
      </c>
    </row>
    <row r="4864" spans="1:16" ht="27.95" hidden="1" customHeight="1" x14ac:dyDescent="0.25">
      <c r="A4864" s="203" t="s">
        <v>2198</v>
      </c>
      <c r="B4864" s="202" t="s">
        <v>577</v>
      </c>
      <c r="C4864" s="203" t="s">
        <v>2063</v>
      </c>
      <c r="D4864" s="202" t="s">
        <v>2035</v>
      </c>
      <c r="E4864" s="202" t="s">
        <v>2032</v>
      </c>
      <c r="F4864" s="202" t="s">
        <v>475</v>
      </c>
      <c r="G4864" s="253">
        <v>133</v>
      </c>
      <c r="H4864" s="361" t="s">
        <v>1414</v>
      </c>
      <c r="I4864" s="359" t="s">
        <v>1384</v>
      </c>
      <c r="J4864" s="358">
        <v>0.66</v>
      </c>
      <c r="K4864" s="361" t="s">
        <v>22</v>
      </c>
      <c r="L4864" s="359" t="s">
        <v>1392</v>
      </c>
      <c r="M4864" s="368">
        <v>2013</v>
      </c>
      <c r="N4864" s="205">
        <v>43007</v>
      </c>
      <c r="O4864" s="203"/>
      <c r="P4864" t="str">
        <f t="shared" si="75"/>
        <v>Ramsey-Washington WD WRAPS 2010-Battle Creek-(07010206-592)-TSS</v>
      </c>
    </row>
    <row r="4865" spans="1:16" ht="27.95" hidden="1" customHeight="1" x14ac:dyDescent="0.25">
      <c r="A4865" s="203" t="s">
        <v>2198</v>
      </c>
      <c r="B4865" s="202" t="s">
        <v>577</v>
      </c>
      <c r="C4865" s="203" t="s">
        <v>2063</v>
      </c>
      <c r="D4865" s="202" t="s">
        <v>2035</v>
      </c>
      <c r="E4865" s="202" t="s">
        <v>2032</v>
      </c>
      <c r="F4865" s="202" t="s">
        <v>475</v>
      </c>
      <c r="G4865" s="253">
        <v>12</v>
      </c>
      <c r="H4865" s="361" t="s">
        <v>1414</v>
      </c>
      <c r="I4865" s="359" t="s">
        <v>1385</v>
      </c>
      <c r="J4865" s="358">
        <v>0.73</v>
      </c>
      <c r="K4865" s="361" t="s">
        <v>22</v>
      </c>
      <c r="L4865" s="359" t="s">
        <v>1392</v>
      </c>
      <c r="M4865" s="368">
        <v>2013</v>
      </c>
      <c r="N4865" s="205">
        <v>43007</v>
      </c>
      <c r="O4865" s="203"/>
      <c r="P4865" t="str">
        <f t="shared" si="75"/>
        <v>Ramsey-Washington WD WRAPS 2010-Battle Creek-(07010206-592)-TSS</v>
      </c>
    </row>
    <row r="4866" spans="1:16" ht="27.95" hidden="1" customHeight="1" x14ac:dyDescent="0.25">
      <c r="A4866" s="203" t="s">
        <v>2198</v>
      </c>
      <c r="B4866" s="202" t="s">
        <v>577</v>
      </c>
      <c r="C4866" s="203" t="s">
        <v>2063</v>
      </c>
      <c r="D4866" s="202" t="s">
        <v>2066</v>
      </c>
      <c r="E4866" s="202" t="s">
        <v>2067</v>
      </c>
      <c r="F4866" s="202" t="s">
        <v>475</v>
      </c>
      <c r="G4866" s="253">
        <v>37.299999999999997</v>
      </c>
      <c r="H4866" s="361" t="s">
        <v>1390</v>
      </c>
      <c r="I4866" s="359" t="s">
        <v>1379</v>
      </c>
      <c r="J4866" s="358">
        <v>0</v>
      </c>
      <c r="K4866" s="361" t="s">
        <v>1391</v>
      </c>
      <c r="L4866" s="359" t="s">
        <v>1392</v>
      </c>
      <c r="M4866" s="368">
        <v>2013</v>
      </c>
      <c r="N4866" s="205">
        <v>43007</v>
      </c>
      <c r="O4866" s="203"/>
      <c r="P4866" t="str">
        <f t="shared" si="75"/>
        <v>Ramsey-Washington WD WRAPS 2010-Fish Creek-(07010206-606)-E. coli</v>
      </c>
    </row>
    <row r="4867" spans="1:16" ht="27.95" hidden="1" customHeight="1" x14ac:dyDescent="0.25">
      <c r="A4867" s="203" t="s">
        <v>2198</v>
      </c>
      <c r="B4867" s="202" t="s">
        <v>577</v>
      </c>
      <c r="C4867" s="203" t="s">
        <v>2063</v>
      </c>
      <c r="D4867" s="202" t="s">
        <v>2066</v>
      </c>
      <c r="E4867" s="202" t="s">
        <v>2067</v>
      </c>
      <c r="F4867" s="202" t="s">
        <v>475</v>
      </c>
      <c r="G4867" s="253">
        <v>20.100000000000001</v>
      </c>
      <c r="H4867" s="361" t="s">
        <v>1390</v>
      </c>
      <c r="I4867" s="359" t="s">
        <v>1382</v>
      </c>
      <c r="J4867" s="358">
        <v>0.22</v>
      </c>
      <c r="K4867" s="361" t="s">
        <v>1391</v>
      </c>
      <c r="L4867" s="359" t="s">
        <v>1392</v>
      </c>
      <c r="M4867" s="368">
        <v>2013</v>
      </c>
      <c r="N4867" s="205">
        <v>43007</v>
      </c>
      <c r="O4867" s="203"/>
      <c r="P4867" t="str">
        <f t="shared" ref="P4867:P4930" si="76">CONCATENATE(C4867, "-", E4867, "-","(", D4867,")", "-",K4867)</f>
        <v>Ramsey-Washington WD WRAPS 2010-Fish Creek-(07010206-606)-E. coli</v>
      </c>
    </row>
    <row r="4868" spans="1:16" ht="27.95" hidden="1" customHeight="1" x14ac:dyDescent="0.25">
      <c r="A4868" s="203" t="s">
        <v>2198</v>
      </c>
      <c r="B4868" s="202" t="s">
        <v>577</v>
      </c>
      <c r="C4868" s="203" t="s">
        <v>2063</v>
      </c>
      <c r="D4868" s="202" t="s">
        <v>2066</v>
      </c>
      <c r="E4868" s="202" t="s">
        <v>2067</v>
      </c>
      <c r="F4868" s="202" t="s">
        <v>475</v>
      </c>
      <c r="G4868" s="253">
        <v>13.4</v>
      </c>
      <c r="H4868" s="361" t="s">
        <v>1390</v>
      </c>
      <c r="I4868" s="359" t="s">
        <v>1383</v>
      </c>
      <c r="J4868" s="358">
        <v>0</v>
      </c>
      <c r="K4868" s="361" t="s">
        <v>1391</v>
      </c>
      <c r="L4868" s="359" t="s">
        <v>1392</v>
      </c>
      <c r="M4868" s="368">
        <v>2013</v>
      </c>
      <c r="N4868" s="205">
        <v>43007</v>
      </c>
      <c r="O4868" s="203"/>
      <c r="P4868" t="str">
        <f t="shared" si="76"/>
        <v>Ramsey-Washington WD WRAPS 2010-Fish Creek-(07010206-606)-E. coli</v>
      </c>
    </row>
    <row r="4869" spans="1:16" ht="27.95" hidden="1" customHeight="1" x14ac:dyDescent="0.25">
      <c r="A4869" s="203" t="s">
        <v>2198</v>
      </c>
      <c r="B4869" s="202" t="s">
        <v>577</v>
      </c>
      <c r="C4869" s="203" t="s">
        <v>2063</v>
      </c>
      <c r="D4869" s="202" t="s">
        <v>2066</v>
      </c>
      <c r="E4869" s="202" t="s">
        <v>2067</v>
      </c>
      <c r="F4869" s="202" t="s">
        <v>475</v>
      </c>
      <c r="G4869" s="253">
        <v>4.5999999999999996</v>
      </c>
      <c r="H4869" s="361" t="s">
        <v>1390</v>
      </c>
      <c r="I4869" s="359" t="s">
        <v>1384</v>
      </c>
      <c r="J4869" s="358">
        <v>0.26</v>
      </c>
      <c r="K4869" s="361" t="s">
        <v>1391</v>
      </c>
      <c r="L4869" s="359" t="s">
        <v>1392</v>
      </c>
      <c r="M4869" s="368">
        <v>2013</v>
      </c>
      <c r="N4869" s="205">
        <v>43007</v>
      </c>
      <c r="O4869" s="203"/>
      <c r="P4869" t="str">
        <f t="shared" si="76"/>
        <v>Ramsey-Washington WD WRAPS 2010-Fish Creek-(07010206-606)-E. coli</v>
      </c>
    </row>
    <row r="4870" spans="1:16" ht="27.95" hidden="1" customHeight="1" x14ac:dyDescent="0.25">
      <c r="A4870" s="203" t="s">
        <v>2198</v>
      </c>
      <c r="B4870" s="202" t="s">
        <v>577</v>
      </c>
      <c r="C4870" s="203" t="s">
        <v>2063</v>
      </c>
      <c r="D4870" s="202" t="s">
        <v>2066</v>
      </c>
      <c r="E4870" s="202" t="s">
        <v>2067</v>
      </c>
      <c r="F4870" s="202" t="s">
        <v>475</v>
      </c>
      <c r="G4870" s="253">
        <v>0.9</v>
      </c>
      <c r="H4870" s="361" t="s">
        <v>1390</v>
      </c>
      <c r="I4870" s="359" t="s">
        <v>1385</v>
      </c>
      <c r="J4870" s="358">
        <v>0.62</v>
      </c>
      <c r="K4870" s="361" t="s">
        <v>1391</v>
      </c>
      <c r="L4870" s="359" t="s">
        <v>1392</v>
      </c>
      <c r="M4870" s="368">
        <v>2013</v>
      </c>
      <c r="N4870" s="205">
        <v>43007</v>
      </c>
      <c r="O4870" s="203"/>
      <c r="P4870" t="str">
        <f t="shared" si="76"/>
        <v>Ramsey-Washington WD WRAPS 2010-Fish Creek-(07010206-606)-E. coli</v>
      </c>
    </row>
    <row r="4871" spans="1:16" ht="27.95" hidden="1" customHeight="1" x14ac:dyDescent="0.25">
      <c r="A4871" s="203" t="s">
        <v>2198</v>
      </c>
      <c r="B4871" s="202" t="s">
        <v>577</v>
      </c>
      <c r="C4871" s="203" t="s">
        <v>1453</v>
      </c>
      <c r="D4871" s="202" t="s">
        <v>1454</v>
      </c>
      <c r="E4871" s="202" t="s">
        <v>1455</v>
      </c>
      <c r="F4871" s="202" t="s">
        <v>475</v>
      </c>
      <c r="G4871" s="253">
        <v>97.5</v>
      </c>
      <c r="H4871" s="361" t="s">
        <v>1456</v>
      </c>
      <c r="I4871" s="359" t="s">
        <v>1407</v>
      </c>
      <c r="J4871" s="358">
        <v>0.25740000000000002</v>
      </c>
      <c r="K4871" s="359" t="s">
        <v>1113</v>
      </c>
      <c r="L4871" s="359" t="s">
        <v>1408</v>
      </c>
      <c r="M4871" s="368">
        <v>2003</v>
      </c>
      <c r="N4871" s="205">
        <v>42061</v>
      </c>
      <c r="O4871" s="203"/>
      <c r="P4871" t="str">
        <f t="shared" si="76"/>
        <v>Rice Creek Watershed District Southwest Urban Lakes - Excess Nutrients TMDL-East Moore-(02-0075-01)-TP</v>
      </c>
    </row>
    <row r="4872" spans="1:16" ht="27.95" hidden="1" customHeight="1" x14ac:dyDescent="0.25">
      <c r="A4872" s="203" t="s">
        <v>2198</v>
      </c>
      <c r="B4872" s="202" t="s">
        <v>577</v>
      </c>
      <c r="C4872" s="203" t="s">
        <v>1453</v>
      </c>
      <c r="D4872" s="202" t="s">
        <v>1454</v>
      </c>
      <c r="E4872" s="202" t="s">
        <v>1455</v>
      </c>
      <c r="F4872" s="202" t="s">
        <v>475</v>
      </c>
      <c r="G4872" s="253">
        <v>0.26700000000000002</v>
      </c>
      <c r="H4872" s="361" t="s">
        <v>527</v>
      </c>
      <c r="I4872" s="359" t="s">
        <v>1407</v>
      </c>
      <c r="J4872" s="358">
        <v>0.25740000000000002</v>
      </c>
      <c r="K4872" s="359" t="s">
        <v>1113</v>
      </c>
      <c r="L4872" s="359" t="s">
        <v>1392</v>
      </c>
      <c r="M4872" s="368">
        <v>2003</v>
      </c>
      <c r="N4872" s="205">
        <v>42061</v>
      </c>
      <c r="O4872" s="203"/>
      <c r="P4872" t="str">
        <f t="shared" si="76"/>
        <v>Rice Creek Watershed District Southwest Urban Lakes - Excess Nutrients TMDL-East Moore-(02-0075-01)-TP</v>
      </c>
    </row>
    <row r="4873" spans="1:16" ht="27.95" hidden="1" customHeight="1" x14ac:dyDescent="0.25">
      <c r="A4873" s="203" t="s">
        <v>2198</v>
      </c>
      <c r="B4873" s="202" t="s">
        <v>577</v>
      </c>
      <c r="C4873" s="203" t="s">
        <v>1453</v>
      </c>
      <c r="D4873" s="202" t="s">
        <v>1482</v>
      </c>
      <c r="E4873" s="202" t="s">
        <v>1483</v>
      </c>
      <c r="F4873" s="202" t="s">
        <v>475</v>
      </c>
      <c r="G4873" s="253">
        <v>201.6</v>
      </c>
      <c r="H4873" s="361" t="s">
        <v>1456</v>
      </c>
      <c r="I4873" s="359" t="s">
        <v>1407</v>
      </c>
      <c r="J4873" s="358">
        <v>0.4703</v>
      </c>
      <c r="K4873" s="359" t="s">
        <v>1113</v>
      </c>
      <c r="L4873" s="359" t="s">
        <v>1408</v>
      </c>
      <c r="M4873" s="368">
        <v>2003</v>
      </c>
      <c r="N4873" s="205">
        <v>42061</v>
      </c>
      <c r="O4873" s="203"/>
      <c r="P4873" t="str">
        <f t="shared" si="76"/>
        <v>Rice Creek Watershed District Southwest Urban Lakes - Excess Nutrients TMDL-Little Johanna-(62-0058-00)-TP</v>
      </c>
    </row>
    <row r="4874" spans="1:16" ht="27.95" hidden="1" customHeight="1" x14ac:dyDescent="0.25">
      <c r="A4874" s="203" t="s">
        <v>2198</v>
      </c>
      <c r="B4874" s="202" t="s">
        <v>577</v>
      </c>
      <c r="C4874" s="203" t="s">
        <v>1453</v>
      </c>
      <c r="D4874" s="202" t="s">
        <v>1482</v>
      </c>
      <c r="E4874" s="202" t="s">
        <v>1483</v>
      </c>
      <c r="F4874" s="202" t="s">
        <v>475</v>
      </c>
      <c r="G4874" s="253">
        <v>0.55200000000000005</v>
      </c>
      <c r="H4874" s="361" t="s">
        <v>527</v>
      </c>
      <c r="I4874" s="359" t="s">
        <v>1407</v>
      </c>
      <c r="J4874" s="358">
        <v>0.4703</v>
      </c>
      <c r="K4874" s="359" t="s">
        <v>1113</v>
      </c>
      <c r="L4874" s="359" t="s">
        <v>1392</v>
      </c>
      <c r="M4874" s="368">
        <v>2003</v>
      </c>
      <c r="N4874" s="205">
        <v>42061</v>
      </c>
      <c r="O4874" s="203"/>
      <c r="P4874" t="str">
        <f t="shared" si="76"/>
        <v>Rice Creek Watershed District Southwest Urban Lakes - Excess Nutrients TMDL-Little Johanna-(62-0058-00)-TP</v>
      </c>
    </row>
    <row r="4875" spans="1:16" ht="27.95" hidden="1" customHeight="1" x14ac:dyDescent="0.25">
      <c r="A4875" s="203" t="s">
        <v>2198</v>
      </c>
      <c r="B4875" s="202" t="s">
        <v>577</v>
      </c>
      <c r="C4875" s="203" t="s">
        <v>1453</v>
      </c>
      <c r="D4875" s="202" t="s">
        <v>1484</v>
      </c>
      <c r="E4875" s="202" t="s">
        <v>1472</v>
      </c>
      <c r="F4875" s="202" t="s">
        <v>475</v>
      </c>
      <c r="G4875" s="253">
        <v>167.4</v>
      </c>
      <c r="H4875" s="361" t="s">
        <v>1456</v>
      </c>
      <c r="I4875" s="359" t="s">
        <v>1407</v>
      </c>
      <c r="J4875" s="358">
        <v>0.4556</v>
      </c>
      <c r="K4875" s="359" t="s">
        <v>1113</v>
      </c>
      <c r="L4875" s="359" t="s">
        <v>1408</v>
      </c>
      <c r="M4875" s="368">
        <v>2003</v>
      </c>
      <c r="N4875" s="205">
        <v>42061</v>
      </c>
      <c r="O4875" s="203"/>
      <c r="P4875" t="str">
        <f t="shared" si="76"/>
        <v>Rice Creek Watershed District Southwest Urban Lakes - Excess Nutrients TMDL-Long-(62-0067-00)-TP</v>
      </c>
    </row>
    <row r="4876" spans="1:16" ht="27.95" hidden="1" customHeight="1" x14ac:dyDescent="0.25">
      <c r="A4876" s="203" t="s">
        <v>2198</v>
      </c>
      <c r="B4876" s="202" t="s">
        <v>577</v>
      </c>
      <c r="C4876" s="203" t="s">
        <v>1453</v>
      </c>
      <c r="D4876" s="202" t="s">
        <v>1484</v>
      </c>
      <c r="E4876" s="202" t="s">
        <v>1472</v>
      </c>
      <c r="F4876" s="202" t="s">
        <v>475</v>
      </c>
      <c r="G4876" s="253">
        <v>0.45900000000000002</v>
      </c>
      <c r="H4876" s="361" t="s">
        <v>527</v>
      </c>
      <c r="I4876" s="359" t="s">
        <v>1407</v>
      </c>
      <c r="J4876" s="358">
        <v>0.4556</v>
      </c>
      <c r="K4876" s="359" t="s">
        <v>1113</v>
      </c>
      <c r="L4876" s="359" t="s">
        <v>1392</v>
      </c>
      <c r="M4876" s="368">
        <v>2003</v>
      </c>
      <c r="N4876" s="205">
        <v>42061</v>
      </c>
      <c r="O4876" s="203"/>
      <c r="P4876" t="str">
        <f t="shared" si="76"/>
        <v>Rice Creek Watershed District Southwest Urban Lakes - Excess Nutrients TMDL-Long-(62-0067-00)-TP</v>
      </c>
    </row>
    <row r="4877" spans="1:16" ht="27.95" hidden="1" customHeight="1" x14ac:dyDescent="0.25">
      <c r="A4877" s="203" t="s">
        <v>2198</v>
      </c>
      <c r="B4877" s="202" t="s">
        <v>577</v>
      </c>
      <c r="C4877" s="203" t="s">
        <v>1453</v>
      </c>
      <c r="D4877" s="202" t="s">
        <v>1457</v>
      </c>
      <c r="E4877" s="202" t="s">
        <v>1458</v>
      </c>
      <c r="F4877" s="202" t="s">
        <v>475</v>
      </c>
      <c r="G4877" s="253">
        <v>371.1</v>
      </c>
      <c r="H4877" s="361" t="s">
        <v>1456</v>
      </c>
      <c r="I4877" s="359" t="s">
        <v>1407</v>
      </c>
      <c r="J4877" s="358">
        <v>0.45879999999999999</v>
      </c>
      <c r="K4877" s="359" t="s">
        <v>1113</v>
      </c>
      <c r="L4877" s="359" t="s">
        <v>1408</v>
      </c>
      <c r="M4877" s="368">
        <v>2003</v>
      </c>
      <c r="N4877" s="205">
        <v>42061</v>
      </c>
      <c r="O4877" s="203"/>
      <c r="P4877" t="str">
        <f t="shared" si="76"/>
        <v>Rice Creek Watershed District Southwest Urban Lakes - Excess Nutrients TMDL-Pike-(62-0069-00)-TP</v>
      </c>
    </row>
    <row r="4878" spans="1:16" ht="27.95" hidden="1" customHeight="1" x14ac:dyDescent="0.25">
      <c r="A4878" s="203" t="s">
        <v>2198</v>
      </c>
      <c r="B4878" s="202" t="s">
        <v>577</v>
      </c>
      <c r="C4878" s="203" t="s">
        <v>1453</v>
      </c>
      <c r="D4878" s="202" t="s">
        <v>1457</v>
      </c>
      <c r="E4878" s="202" t="s">
        <v>1458</v>
      </c>
      <c r="F4878" s="202" t="s">
        <v>475</v>
      </c>
      <c r="G4878" s="253">
        <v>1.016</v>
      </c>
      <c r="H4878" s="361" t="s">
        <v>527</v>
      </c>
      <c r="I4878" s="359" t="s">
        <v>1407</v>
      </c>
      <c r="J4878" s="358">
        <v>0.45879999999999999</v>
      </c>
      <c r="K4878" s="359" t="s">
        <v>1113</v>
      </c>
      <c r="L4878" s="359" t="s">
        <v>1392</v>
      </c>
      <c r="M4878" s="368">
        <v>2003</v>
      </c>
      <c r="N4878" s="205">
        <v>42061</v>
      </c>
      <c r="O4878" s="203"/>
      <c r="P4878" t="str">
        <f t="shared" si="76"/>
        <v>Rice Creek Watershed District Southwest Urban Lakes - Excess Nutrients TMDL-Pike-(62-0069-00)-TP</v>
      </c>
    </row>
    <row r="4879" spans="1:16" ht="27.95" hidden="1" customHeight="1" x14ac:dyDescent="0.25">
      <c r="A4879" s="203" t="s">
        <v>2198</v>
      </c>
      <c r="B4879" s="202" t="s">
        <v>577</v>
      </c>
      <c r="C4879" s="203" t="s">
        <v>1453</v>
      </c>
      <c r="D4879" s="202" t="s">
        <v>1485</v>
      </c>
      <c r="E4879" s="202" t="s">
        <v>1486</v>
      </c>
      <c r="F4879" s="202" t="s">
        <v>475</v>
      </c>
      <c r="G4879" s="253">
        <v>229.5</v>
      </c>
      <c r="H4879" s="361" t="s">
        <v>1456</v>
      </c>
      <c r="I4879" s="359" t="s">
        <v>1407</v>
      </c>
      <c r="J4879" s="358">
        <v>0.31019999999999998</v>
      </c>
      <c r="K4879" s="359" t="s">
        <v>1113</v>
      </c>
      <c r="L4879" s="359" t="s">
        <v>1408</v>
      </c>
      <c r="M4879" s="368">
        <v>2003</v>
      </c>
      <c r="N4879" s="205">
        <v>42061</v>
      </c>
      <c r="O4879" s="203"/>
      <c r="P4879" t="str">
        <f t="shared" si="76"/>
        <v>Rice Creek Watershed District Southwest Urban Lakes - Excess Nutrients TMDL-Valentine-(62-0071-00)-TP</v>
      </c>
    </row>
    <row r="4880" spans="1:16" ht="27.95" hidden="1" customHeight="1" x14ac:dyDescent="0.25">
      <c r="A4880" s="203" t="s">
        <v>2198</v>
      </c>
      <c r="B4880" s="202" t="s">
        <v>577</v>
      </c>
      <c r="C4880" s="203" t="s">
        <v>1453</v>
      </c>
      <c r="D4880" s="202" t="s">
        <v>1485</v>
      </c>
      <c r="E4880" s="202" t="s">
        <v>1486</v>
      </c>
      <c r="F4880" s="202" t="s">
        <v>475</v>
      </c>
      <c r="G4880" s="253">
        <v>0.629</v>
      </c>
      <c r="H4880" s="361" t="s">
        <v>527</v>
      </c>
      <c r="I4880" s="359" t="s">
        <v>1407</v>
      </c>
      <c r="J4880" s="358">
        <v>0.31019999999999998</v>
      </c>
      <c r="K4880" s="359" t="s">
        <v>1113</v>
      </c>
      <c r="L4880" s="359" t="s">
        <v>1392</v>
      </c>
      <c r="M4880" s="368">
        <v>2003</v>
      </c>
      <c r="N4880" s="205">
        <v>42061</v>
      </c>
      <c r="O4880" s="203"/>
      <c r="P4880" t="str">
        <f t="shared" si="76"/>
        <v>Rice Creek Watershed District Southwest Urban Lakes - Excess Nutrients TMDL-Valentine-(62-0071-00)-TP</v>
      </c>
    </row>
    <row r="4881" spans="1:16" ht="27.95" hidden="1" customHeight="1" x14ac:dyDescent="0.25">
      <c r="A4881" s="203" t="s">
        <v>2198</v>
      </c>
      <c r="B4881" s="202" t="s">
        <v>577</v>
      </c>
      <c r="C4881" s="203" t="s">
        <v>1453</v>
      </c>
      <c r="D4881" s="202" t="s">
        <v>2108</v>
      </c>
      <c r="E4881" s="202" t="s">
        <v>2109</v>
      </c>
      <c r="F4881" s="202" t="s">
        <v>475</v>
      </c>
      <c r="G4881" s="253">
        <v>9.6999999999999993</v>
      </c>
      <c r="H4881" s="361" t="s">
        <v>1456</v>
      </c>
      <c r="I4881" s="359" t="s">
        <v>1407</v>
      </c>
      <c r="J4881" s="358">
        <v>0.51259999999999994</v>
      </c>
      <c r="K4881" s="359" t="s">
        <v>1113</v>
      </c>
      <c r="L4881" s="359" t="s">
        <v>1408</v>
      </c>
      <c r="M4881" s="368">
        <v>2003</v>
      </c>
      <c r="N4881" s="205">
        <v>42061</v>
      </c>
      <c r="O4881" s="203"/>
      <c r="P4881" t="str">
        <f t="shared" si="76"/>
        <v>Rice Creek Watershed District Southwest Urban Lakes - Excess Nutrients TMDL-Island (Basin S.of I-694)-(62-0075-01)-TP</v>
      </c>
    </row>
    <row r="4882" spans="1:16" ht="27.95" hidden="1" customHeight="1" x14ac:dyDescent="0.25">
      <c r="A4882" s="203" t="s">
        <v>2198</v>
      </c>
      <c r="B4882" s="202" t="s">
        <v>577</v>
      </c>
      <c r="C4882" s="203" t="s">
        <v>1453</v>
      </c>
      <c r="D4882" s="202" t="s">
        <v>2108</v>
      </c>
      <c r="E4882" s="202" t="s">
        <v>2109</v>
      </c>
      <c r="F4882" s="202" t="s">
        <v>475</v>
      </c>
      <c r="G4882" s="253">
        <v>2.7E-2</v>
      </c>
      <c r="H4882" s="361" t="s">
        <v>527</v>
      </c>
      <c r="I4882" s="359" t="s">
        <v>1407</v>
      </c>
      <c r="J4882" s="358">
        <v>0.51259999999999994</v>
      </c>
      <c r="K4882" s="359" t="s">
        <v>1113</v>
      </c>
      <c r="L4882" s="359" t="s">
        <v>1392</v>
      </c>
      <c r="M4882" s="368">
        <v>2003</v>
      </c>
      <c r="N4882" s="205">
        <v>42061</v>
      </c>
      <c r="O4882" s="203"/>
      <c r="P4882" t="str">
        <f t="shared" si="76"/>
        <v>Rice Creek Watershed District Southwest Urban Lakes - Excess Nutrients TMDL-Island (Basin S.of I-694)-(62-0075-01)-TP</v>
      </c>
    </row>
    <row r="4883" spans="1:16" ht="27.95" hidden="1" customHeight="1" x14ac:dyDescent="0.25">
      <c r="A4883" s="203" t="s">
        <v>2198</v>
      </c>
      <c r="B4883" s="202" t="s">
        <v>577</v>
      </c>
      <c r="C4883" s="203" t="s">
        <v>1453</v>
      </c>
      <c r="D4883" s="202" t="s">
        <v>2110</v>
      </c>
      <c r="E4883" s="202" t="s">
        <v>2111</v>
      </c>
      <c r="F4883" s="202" t="s">
        <v>475</v>
      </c>
      <c r="G4883" s="253">
        <v>14</v>
      </c>
      <c r="H4883" s="361" t="s">
        <v>1456</v>
      </c>
      <c r="I4883" s="359" t="s">
        <v>1407</v>
      </c>
      <c r="J4883" s="358">
        <v>0.44879999999999998</v>
      </c>
      <c r="K4883" s="359" t="s">
        <v>1113</v>
      </c>
      <c r="L4883" s="359" t="s">
        <v>1408</v>
      </c>
      <c r="M4883" s="368">
        <v>2003</v>
      </c>
      <c r="N4883" s="205">
        <v>42061</v>
      </c>
      <c r="O4883" s="203"/>
      <c r="P4883" t="str">
        <f t="shared" si="76"/>
        <v>Rice Creek Watershed District Southwest Urban Lakes - Excess Nutrients TMDL-ISLAND (BASIN N. OF I-694)-(62-0075-02)-TP</v>
      </c>
    </row>
    <row r="4884" spans="1:16" ht="27.95" hidden="1" customHeight="1" x14ac:dyDescent="0.25">
      <c r="A4884" s="203" t="s">
        <v>2198</v>
      </c>
      <c r="B4884" s="202" t="s">
        <v>577</v>
      </c>
      <c r="C4884" s="203" t="s">
        <v>1453</v>
      </c>
      <c r="D4884" s="202" t="s">
        <v>2110</v>
      </c>
      <c r="E4884" s="202" t="s">
        <v>2111</v>
      </c>
      <c r="F4884" s="202" t="s">
        <v>475</v>
      </c>
      <c r="G4884" s="253">
        <v>3.7999999999999999E-2</v>
      </c>
      <c r="H4884" s="361" t="s">
        <v>527</v>
      </c>
      <c r="I4884" s="359" t="s">
        <v>1407</v>
      </c>
      <c r="J4884" s="358">
        <v>0.44879999999999998</v>
      </c>
      <c r="K4884" s="359" t="s">
        <v>1113</v>
      </c>
      <c r="L4884" s="359" t="s">
        <v>1392</v>
      </c>
      <c r="M4884" s="368">
        <v>2003</v>
      </c>
      <c r="N4884" s="205">
        <v>42061</v>
      </c>
      <c r="O4884" s="203"/>
      <c r="P4884" t="str">
        <f t="shared" si="76"/>
        <v>Rice Creek Watershed District Southwest Urban Lakes - Excess Nutrients TMDL-ISLAND (BASIN N. OF I-694)-(62-0075-02)-TP</v>
      </c>
    </row>
    <row r="4885" spans="1:16" ht="27.95" hidden="1" customHeight="1" x14ac:dyDescent="0.25">
      <c r="A4885" s="203" t="s">
        <v>2198</v>
      </c>
      <c r="B4885" s="202" t="s">
        <v>577</v>
      </c>
      <c r="C4885" s="203" t="s">
        <v>1459</v>
      </c>
      <c r="D4885" s="202" t="s">
        <v>574</v>
      </c>
      <c r="E4885" s="202" t="s">
        <v>1460</v>
      </c>
      <c r="F4885" s="202" t="s">
        <v>475</v>
      </c>
      <c r="G4885" s="253">
        <v>201</v>
      </c>
      <c r="H4885" s="361" t="s">
        <v>1433</v>
      </c>
      <c r="I4885" s="359" t="s">
        <v>1407</v>
      </c>
      <c r="J4885" s="358">
        <v>0.16600000000000001</v>
      </c>
      <c r="K4885" s="359" t="s">
        <v>1113</v>
      </c>
      <c r="L4885" s="359" t="s">
        <v>1408</v>
      </c>
      <c r="M4885" s="368">
        <v>2002</v>
      </c>
      <c r="N4885" s="205">
        <v>40388</v>
      </c>
      <c r="O4885" s="203"/>
      <c r="P4885" t="str">
        <f t="shared" si="76"/>
        <v>Silver (West) Lake (Metro)-Silver-(62-0083-00)-TP</v>
      </c>
    </row>
    <row r="4886" spans="1:16" ht="27.95" hidden="1" customHeight="1" x14ac:dyDescent="0.25">
      <c r="A4886" s="203" t="s">
        <v>2198</v>
      </c>
      <c r="B4886" s="202" t="s">
        <v>577</v>
      </c>
      <c r="C4886" s="203" t="s">
        <v>1459</v>
      </c>
      <c r="D4886" s="202" t="s">
        <v>574</v>
      </c>
      <c r="E4886" s="202" t="s">
        <v>1460</v>
      </c>
      <c r="F4886" s="202" t="s">
        <v>475</v>
      </c>
      <c r="G4886" s="253">
        <v>0.55000000000000004</v>
      </c>
      <c r="H4886" s="361" t="s">
        <v>1414</v>
      </c>
      <c r="I4886" s="359" t="s">
        <v>1407</v>
      </c>
      <c r="J4886" s="358">
        <v>0.16600000000000001</v>
      </c>
      <c r="K4886" s="359" t="s">
        <v>1113</v>
      </c>
      <c r="L4886" s="359" t="s">
        <v>1392</v>
      </c>
      <c r="M4886" s="368">
        <v>2002</v>
      </c>
      <c r="N4886" s="205">
        <v>40388</v>
      </c>
      <c r="O4886" s="203"/>
      <c r="P4886" t="str">
        <f t="shared" si="76"/>
        <v>Silver (West) Lake (Metro)-Silver-(62-0083-00)-TP</v>
      </c>
    </row>
    <row r="4887" spans="1:16" ht="27.95" hidden="1" customHeight="1" x14ac:dyDescent="0.25">
      <c r="A4887" s="203" t="s">
        <v>2198</v>
      </c>
      <c r="B4887" s="202" t="s">
        <v>577</v>
      </c>
      <c r="C4887" s="203" t="s">
        <v>1403</v>
      </c>
      <c r="D4887" s="202" t="s">
        <v>1404</v>
      </c>
      <c r="E4887" s="202" t="s">
        <v>1405</v>
      </c>
      <c r="F4887" s="202" t="s">
        <v>475</v>
      </c>
      <c r="G4887" s="253">
        <v>154</v>
      </c>
      <c r="H4887" s="361" t="s">
        <v>1406</v>
      </c>
      <c r="I4887" s="359" t="s">
        <v>1407</v>
      </c>
      <c r="J4887" s="359" t="s">
        <v>1380</v>
      </c>
      <c r="K4887" s="359" t="s">
        <v>22</v>
      </c>
      <c r="L4887" s="359" t="s">
        <v>1408</v>
      </c>
      <c r="M4887" s="368" t="s">
        <v>1407</v>
      </c>
      <c r="N4887" s="205">
        <v>42486</v>
      </c>
      <c r="O4887" s="203"/>
      <c r="P4887" t="str">
        <f t="shared" si="76"/>
        <v>South Metro Mississippi TSS TMDL-Mississippi River-(07040001-531)-TSS</v>
      </c>
    </row>
    <row r="4888" spans="1:16" ht="27.95" hidden="1" customHeight="1" x14ac:dyDescent="0.25">
      <c r="A4888" s="203" t="s">
        <v>2198</v>
      </c>
      <c r="B4888" s="202" t="s">
        <v>577</v>
      </c>
      <c r="C4888" s="203" t="s">
        <v>1461</v>
      </c>
      <c r="D4888" s="202" t="s">
        <v>1861</v>
      </c>
      <c r="E4888" s="202" t="s">
        <v>1862</v>
      </c>
      <c r="F4888" s="202" t="s">
        <v>475</v>
      </c>
      <c r="G4888" s="254">
        <v>3106733</v>
      </c>
      <c r="H4888" s="361" t="s">
        <v>1433</v>
      </c>
      <c r="I4888" s="359" t="s">
        <v>1407</v>
      </c>
      <c r="J4888" s="359" t="s">
        <v>1380</v>
      </c>
      <c r="K4888" s="359" t="s">
        <v>8</v>
      </c>
      <c r="L4888" s="359" t="s">
        <v>1408</v>
      </c>
      <c r="M4888" s="368" t="s">
        <v>1407</v>
      </c>
      <c r="N4888" s="205">
        <v>42530</v>
      </c>
      <c r="O4888" s="203"/>
      <c r="P4888" t="str">
        <f t="shared" si="76"/>
        <v>Twin Cities Metro Area Chloride TMDL and Management Plan-Kohlman-(62-0006-00)-Chloride</v>
      </c>
    </row>
    <row r="4889" spans="1:16" ht="27.95" hidden="1" customHeight="1" x14ac:dyDescent="0.25">
      <c r="A4889" s="203" t="s">
        <v>2198</v>
      </c>
      <c r="B4889" s="202" t="s">
        <v>577</v>
      </c>
      <c r="C4889" s="203" t="s">
        <v>1461</v>
      </c>
      <c r="D4889" s="202" t="s">
        <v>1861</v>
      </c>
      <c r="E4889" s="202" t="s">
        <v>1862</v>
      </c>
      <c r="F4889" s="202" t="s">
        <v>475</v>
      </c>
      <c r="G4889" s="254">
        <v>8512</v>
      </c>
      <c r="H4889" s="361" t="s">
        <v>1414</v>
      </c>
      <c r="I4889" s="359" t="s">
        <v>1407</v>
      </c>
      <c r="J4889" s="359" t="s">
        <v>1380</v>
      </c>
      <c r="K4889" s="359" t="s">
        <v>8</v>
      </c>
      <c r="L4889" s="359" t="s">
        <v>1392</v>
      </c>
      <c r="M4889" s="368" t="s">
        <v>1407</v>
      </c>
      <c r="N4889" s="205">
        <v>42530</v>
      </c>
      <c r="O4889" s="203"/>
      <c r="P4889" t="str">
        <f t="shared" si="76"/>
        <v>Twin Cities Metro Area Chloride TMDL and Management Plan-Kohlman-(62-0006-00)-Chloride</v>
      </c>
    </row>
    <row r="4890" spans="1:16" ht="27.95" hidden="1" customHeight="1" x14ac:dyDescent="0.25">
      <c r="A4890" s="203" t="s">
        <v>2198</v>
      </c>
      <c r="B4890" s="202" t="s">
        <v>577</v>
      </c>
      <c r="C4890" s="203" t="s">
        <v>1461</v>
      </c>
      <c r="D4890" s="202" t="s">
        <v>763</v>
      </c>
      <c r="E4890" s="202" t="s">
        <v>1626</v>
      </c>
      <c r="F4890" s="202" t="s">
        <v>475</v>
      </c>
      <c r="G4890" s="254">
        <v>815144</v>
      </c>
      <c r="H4890" s="361" t="s">
        <v>1433</v>
      </c>
      <c r="I4890" s="359" t="s">
        <v>1407</v>
      </c>
      <c r="J4890" s="359" t="s">
        <v>1380</v>
      </c>
      <c r="K4890" s="359" t="s">
        <v>8</v>
      </c>
      <c r="L4890" s="359" t="s">
        <v>1408</v>
      </c>
      <c r="M4890" s="368" t="s">
        <v>1407</v>
      </c>
      <c r="N4890" s="205">
        <v>42530</v>
      </c>
      <c r="O4890" s="203"/>
      <c r="P4890" t="str">
        <f t="shared" si="76"/>
        <v>Twin Cities Metro Area Chloride TMDL and Management Plan-Como-(62-0055-00)-Chloride</v>
      </c>
    </row>
    <row r="4891" spans="1:16" ht="27.95" hidden="1" customHeight="1" x14ac:dyDescent="0.25">
      <c r="A4891" s="203" t="s">
        <v>2198</v>
      </c>
      <c r="B4891" s="202" t="s">
        <v>577</v>
      </c>
      <c r="C4891" s="203" t="s">
        <v>1461</v>
      </c>
      <c r="D4891" s="202" t="s">
        <v>763</v>
      </c>
      <c r="E4891" s="202" t="s">
        <v>1626</v>
      </c>
      <c r="F4891" s="202" t="s">
        <v>475</v>
      </c>
      <c r="G4891" s="254">
        <v>2233</v>
      </c>
      <c r="H4891" s="361" t="s">
        <v>1414</v>
      </c>
      <c r="I4891" s="359" t="s">
        <v>1407</v>
      </c>
      <c r="J4891" s="359" t="s">
        <v>1380</v>
      </c>
      <c r="K4891" s="359" t="s">
        <v>8</v>
      </c>
      <c r="L4891" s="359" t="s">
        <v>1392</v>
      </c>
      <c r="M4891" s="368" t="s">
        <v>1407</v>
      </c>
      <c r="N4891" s="205">
        <v>42530</v>
      </c>
      <c r="O4891" s="203"/>
      <c r="P4891" t="str">
        <f t="shared" si="76"/>
        <v>Twin Cities Metro Area Chloride TMDL and Management Plan-Como-(62-0055-00)-Chloride</v>
      </c>
    </row>
    <row r="4892" spans="1:16" ht="27.95" hidden="1" customHeight="1" x14ac:dyDescent="0.25">
      <c r="A4892" s="203" t="s">
        <v>2198</v>
      </c>
      <c r="B4892" s="202" t="s">
        <v>577</v>
      </c>
      <c r="C4892" s="203" t="s">
        <v>1461</v>
      </c>
      <c r="D4892" s="202" t="s">
        <v>1482</v>
      </c>
      <c r="E4892" s="202" t="s">
        <v>1483</v>
      </c>
      <c r="F4892" s="202" t="s">
        <v>475</v>
      </c>
      <c r="G4892" s="254">
        <v>1003879</v>
      </c>
      <c r="H4892" s="361" t="s">
        <v>1433</v>
      </c>
      <c r="I4892" s="359" t="s">
        <v>1407</v>
      </c>
      <c r="J4892" s="359" t="s">
        <v>1380</v>
      </c>
      <c r="K4892" s="359" t="s">
        <v>8</v>
      </c>
      <c r="L4892" s="359" t="s">
        <v>1408</v>
      </c>
      <c r="M4892" s="368" t="s">
        <v>1407</v>
      </c>
      <c r="N4892" s="205">
        <v>42530</v>
      </c>
      <c r="O4892" s="203"/>
      <c r="P4892" t="str">
        <f t="shared" si="76"/>
        <v>Twin Cities Metro Area Chloride TMDL and Management Plan-Little Johanna-(62-0058-00)-Chloride</v>
      </c>
    </row>
    <row r="4893" spans="1:16" ht="27.95" hidden="1" customHeight="1" x14ac:dyDescent="0.25">
      <c r="A4893" s="203" t="s">
        <v>2198</v>
      </c>
      <c r="B4893" s="202" t="s">
        <v>577</v>
      </c>
      <c r="C4893" s="203" t="s">
        <v>1461</v>
      </c>
      <c r="D4893" s="202" t="s">
        <v>1482</v>
      </c>
      <c r="E4893" s="202" t="s">
        <v>1483</v>
      </c>
      <c r="F4893" s="202" t="s">
        <v>475</v>
      </c>
      <c r="G4893" s="254">
        <v>2750</v>
      </c>
      <c r="H4893" s="361" t="s">
        <v>1414</v>
      </c>
      <c r="I4893" s="359" t="s">
        <v>1407</v>
      </c>
      <c r="J4893" s="359" t="s">
        <v>1380</v>
      </c>
      <c r="K4893" s="359" t="s">
        <v>8</v>
      </c>
      <c r="L4893" s="359" t="s">
        <v>1392</v>
      </c>
      <c r="M4893" s="368" t="s">
        <v>1407</v>
      </c>
      <c r="N4893" s="205">
        <v>42530</v>
      </c>
      <c r="O4893" s="203"/>
      <c r="P4893" t="str">
        <f t="shared" si="76"/>
        <v>Twin Cities Metro Area Chloride TMDL and Management Plan-Little Johanna-(62-0058-00)-Chloride</v>
      </c>
    </row>
    <row r="4894" spans="1:16" ht="27.95" hidden="1" customHeight="1" x14ac:dyDescent="0.25">
      <c r="A4894" s="203" t="s">
        <v>2198</v>
      </c>
      <c r="B4894" s="202" t="s">
        <v>577</v>
      </c>
      <c r="C4894" s="203" t="s">
        <v>1461</v>
      </c>
      <c r="D4894" s="202" t="s">
        <v>1462</v>
      </c>
      <c r="E4894" s="202" t="s">
        <v>1463</v>
      </c>
      <c r="F4894" s="202" t="s">
        <v>475</v>
      </c>
      <c r="G4894" s="254">
        <v>21534261</v>
      </c>
      <c r="H4894" s="361" t="s">
        <v>1433</v>
      </c>
      <c r="I4894" s="359" t="s">
        <v>1407</v>
      </c>
      <c r="J4894" s="359" t="s">
        <v>1380</v>
      </c>
      <c r="K4894" s="359" t="s">
        <v>8</v>
      </c>
      <c r="L4894" s="359" t="s">
        <v>1408</v>
      </c>
      <c r="M4894" s="368" t="s">
        <v>1407</v>
      </c>
      <c r="N4894" s="205">
        <v>42530</v>
      </c>
      <c r="O4894" s="203"/>
      <c r="P4894" t="str">
        <f t="shared" si="76"/>
        <v>Twin Cities Metro Area Chloride TMDL and Management Plan-South Long-(62-0067-02)-Chloride</v>
      </c>
    </row>
    <row r="4895" spans="1:16" ht="27.95" hidden="1" customHeight="1" x14ac:dyDescent="0.25">
      <c r="A4895" s="203" t="s">
        <v>2198</v>
      </c>
      <c r="B4895" s="202" t="s">
        <v>577</v>
      </c>
      <c r="C4895" s="203" t="s">
        <v>1461</v>
      </c>
      <c r="D4895" s="202" t="s">
        <v>1462</v>
      </c>
      <c r="E4895" s="202" t="s">
        <v>1463</v>
      </c>
      <c r="F4895" s="202" t="s">
        <v>475</v>
      </c>
      <c r="G4895" s="254">
        <v>58998</v>
      </c>
      <c r="H4895" s="361" t="s">
        <v>1414</v>
      </c>
      <c r="I4895" s="359" t="s">
        <v>1407</v>
      </c>
      <c r="J4895" s="359" t="s">
        <v>1380</v>
      </c>
      <c r="K4895" s="359" t="s">
        <v>8</v>
      </c>
      <c r="L4895" s="359" t="s">
        <v>1392</v>
      </c>
      <c r="M4895" s="368" t="s">
        <v>1407</v>
      </c>
      <c r="N4895" s="205">
        <v>42530</v>
      </c>
      <c r="O4895" s="203"/>
      <c r="P4895" t="str">
        <f t="shared" si="76"/>
        <v>Twin Cities Metro Area Chloride TMDL and Management Plan-South Long-(62-0067-02)-Chloride</v>
      </c>
    </row>
    <row r="4896" spans="1:16" ht="27.95" hidden="1" customHeight="1" x14ac:dyDescent="0.25">
      <c r="A4896" s="203" t="s">
        <v>2198</v>
      </c>
      <c r="B4896" s="202" t="s">
        <v>577</v>
      </c>
      <c r="C4896" s="203" t="s">
        <v>1461</v>
      </c>
      <c r="D4896" s="202" t="s">
        <v>1457</v>
      </c>
      <c r="E4896" s="202" t="s">
        <v>1458</v>
      </c>
      <c r="F4896" s="202" t="s">
        <v>475</v>
      </c>
      <c r="G4896" s="254">
        <v>2943971</v>
      </c>
      <c r="H4896" s="361" t="s">
        <v>1433</v>
      </c>
      <c r="I4896" s="359" t="s">
        <v>1407</v>
      </c>
      <c r="J4896" s="359" t="s">
        <v>1380</v>
      </c>
      <c r="K4896" s="359" t="s">
        <v>8</v>
      </c>
      <c r="L4896" s="359" t="s">
        <v>1408</v>
      </c>
      <c r="M4896" s="368" t="s">
        <v>1407</v>
      </c>
      <c r="N4896" s="205">
        <v>42530</v>
      </c>
      <c r="O4896" s="203"/>
      <c r="P4896" t="str">
        <f t="shared" si="76"/>
        <v>Twin Cities Metro Area Chloride TMDL and Management Plan-Pike-(62-0069-00)-Chloride</v>
      </c>
    </row>
    <row r="4897" spans="1:16" ht="27.95" hidden="1" customHeight="1" x14ac:dyDescent="0.25">
      <c r="A4897" s="203" t="s">
        <v>2198</v>
      </c>
      <c r="B4897" s="202" t="s">
        <v>577</v>
      </c>
      <c r="C4897" s="203" t="s">
        <v>1461</v>
      </c>
      <c r="D4897" s="202" t="s">
        <v>1457</v>
      </c>
      <c r="E4897" s="202" t="s">
        <v>1458</v>
      </c>
      <c r="F4897" s="202" t="s">
        <v>475</v>
      </c>
      <c r="G4897" s="254">
        <v>8066</v>
      </c>
      <c r="H4897" s="361" t="s">
        <v>1414</v>
      </c>
      <c r="I4897" s="359" t="s">
        <v>1407</v>
      </c>
      <c r="J4897" s="359" t="s">
        <v>1380</v>
      </c>
      <c r="K4897" s="359" t="s">
        <v>8</v>
      </c>
      <c r="L4897" s="359" t="s">
        <v>1392</v>
      </c>
      <c r="M4897" s="368" t="s">
        <v>1407</v>
      </c>
      <c r="N4897" s="205">
        <v>42530</v>
      </c>
      <c r="O4897" s="203"/>
      <c r="P4897" t="str">
        <f t="shared" si="76"/>
        <v>Twin Cities Metro Area Chloride TMDL and Management Plan-Pike-(62-0069-00)-Chloride</v>
      </c>
    </row>
    <row r="4898" spans="1:16" ht="27.95" hidden="1" customHeight="1" x14ac:dyDescent="0.25">
      <c r="A4898" s="203" t="s">
        <v>2198</v>
      </c>
      <c r="B4898" s="202" t="s">
        <v>577</v>
      </c>
      <c r="C4898" s="203" t="s">
        <v>1461</v>
      </c>
      <c r="D4898" s="202" t="s">
        <v>1485</v>
      </c>
      <c r="E4898" s="202" t="s">
        <v>1486</v>
      </c>
      <c r="F4898" s="202" t="s">
        <v>475</v>
      </c>
      <c r="G4898" s="254">
        <v>955359</v>
      </c>
      <c r="H4898" s="361" t="s">
        <v>1433</v>
      </c>
      <c r="I4898" s="359" t="s">
        <v>1407</v>
      </c>
      <c r="J4898" s="359" t="s">
        <v>1380</v>
      </c>
      <c r="K4898" s="359" t="s">
        <v>8</v>
      </c>
      <c r="L4898" s="359" t="s">
        <v>1408</v>
      </c>
      <c r="M4898" s="368" t="s">
        <v>1407</v>
      </c>
      <c r="N4898" s="205">
        <v>42530</v>
      </c>
      <c r="O4898" s="203"/>
      <c r="P4898" t="str">
        <f t="shared" si="76"/>
        <v>Twin Cities Metro Area Chloride TMDL and Management Plan-Valentine-(62-0071-00)-Chloride</v>
      </c>
    </row>
    <row r="4899" spans="1:16" ht="27.95" hidden="1" customHeight="1" x14ac:dyDescent="0.25">
      <c r="A4899" s="203" t="s">
        <v>2198</v>
      </c>
      <c r="B4899" s="202" t="s">
        <v>577</v>
      </c>
      <c r="C4899" s="203" t="s">
        <v>1461</v>
      </c>
      <c r="D4899" s="202" t="s">
        <v>1485</v>
      </c>
      <c r="E4899" s="202" t="s">
        <v>1486</v>
      </c>
      <c r="F4899" s="202" t="s">
        <v>475</v>
      </c>
      <c r="G4899" s="254">
        <v>2617</v>
      </c>
      <c r="H4899" s="361" t="s">
        <v>1414</v>
      </c>
      <c r="I4899" s="359" t="s">
        <v>1407</v>
      </c>
      <c r="J4899" s="359" t="s">
        <v>1380</v>
      </c>
      <c r="K4899" s="359" t="s">
        <v>8</v>
      </c>
      <c r="L4899" s="359" t="s">
        <v>1392</v>
      </c>
      <c r="M4899" s="368" t="s">
        <v>1407</v>
      </c>
      <c r="N4899" s="205">
        <v>42530</v>
      </c>
      <c r="O4899" s="203"/>
      <c r="P4899" t="str">
        <f t="shared" si="76"/>
        <v>Twin Cities Metro Area Chloride TMDL and Management Plan-Valentine-(62-0071-00)-Chloride</v>
      </c>
    </row>
    <row r="4900" spans="1:16" ht="27.95" hidden="1" customHeight="1" x14ac:dyDescent="0.25">
      <c r="A4900" s="203" t="s">
        <v>2198</v>
      </c>
      <c r="B4900" s="202" t="s">
        <v>577</v>
      </c>
      <c r="C4900" s="203" t="s">
        <v>1461</v>
      </c>
      <c r="D4900" s="202" t="s">
        <v>574</v>
      </c>
      <c r="E4900" s="202" t="s">
        <v>1460</v>
      </c>
      <c r="F4900" s="202" t="s">
        <v>475</v>
      </c>
      <c r="G4900" s="254">
        <v>303409</v>
      </c>
      <c r="H4900" s="361" t="s">
        <v>1433</v>
      </c>
      <c r="I4900" s="359" t="s">
        <v>1407</v>
      </c>
      <c r="J4900" s="359" t="s">
        <v>1380</v>
      </c>
      <c r="K4900" s="359" t="s">
        <v>8</v>
      </c>
      <c r="L4900" s="359" t="s">
        <v>1408</v>
      </c>
      <c r="M4900" s="368" t="s">
        <v>1407</v>
      </c>
      <c r="N4900" s="205">
        <v>42530</v>
      </c>
      <c r="O4900" s="203"/>
      <c r="P4900" t="str">
        <f t="shared" si="76"/>
        <v>Twin Cities Metro Area Chloride TMDL and Management Plan-Silver-(62-0083-00)-Chloride</v>
      </c>
    </row>
    <row r="4901" spans="1:16" ht="27.95" hidden="1" customHeight="1" x14ac:dyDescent="0.25">
      <c r="A4901" s="203" t="s">
        <v>2198</v>
      </c>
      <c r="B4901" s="202" t="s">
        <v>577</v>
      </c>
      <c r="C4901" s="203" t="s">
        <v>1461</v>
      </c>
      <c r="D4901" s="202" t="s">
        <v>574</v>
      </c>
      <c r="E4901" s="202" t="s">
        <v>1460</v>
      </c>
      <c r="F4901" s="202" t="s">
        <v>475</v>
      </c>
      <c r="G4901" s="254">
        <v>831</v>
      </c>
      <c r="H4901" s="361" t="s">
        <v>1414</v>
      </c>
      <c r="I4901" s="359" t="s">
        <v>1407</v>
      </c>
      <c r="J4901" s="359" t="s">
        <v>1380</v>
      </c>
      <c r="K4901" s="359" t="s">
        <v>8</v>
      </c>
      <c r="L4901" s="359" t="s">
        <v>1392</v>
      </c>
      <c r="M4901" s="368" t="s">
        <v>1407</v>
      </c>
      <c r="N4901" s="205">
        <v>42530</v>
      </c>
      <c r="O4901" s="203"/>
      <c r="P4901" t="str">
        <f t="shared" si="76"/>
        <v>Twin Cities Metro Area Chloride TMDL and Management Plan-Silver-(62-0083-00)-Chloride</v>
      </c>
    </row>
    <row r="4902" spans="1:16" ht="27.95" hidden="1" customHeight="1" x14ac:dyDescent="0.25">
      <c r="A4902" s="203" t="s">
        <v>2198</v>
      </c>
      <c r="B4902" s="202" t="s">
        <v>577</v>
      </c>
      <c r="C4902" s="203" t="s">
        <v>1461</v>
      </c>
      <c r="D4902" s="202" t="s">
        <v>2113</v>
      </c>
      <c r="E4902" s="202" t="s">
        <v>2114</v>
      </c>
      <c r="F4902" s="202" t="s">
        <v>475</v>
      </c>
      <c r="G4902" s="254">
        <v>8077</v>
      </c>
      <c r="H4902" s="361" t="s">
        <v>1433</v>
      </c>
      <c r="I4902" s="359" t="s">
        <v>1407</v>
      </c>
      <c r="J4902" s="359" t="s">
        <v>1380</v>
      </c>
      <c r="K4902" s="359" t="s">
        <v>8</v>
      </c>
      <c r="L4902" s="359" t="s">
        <v>1408</v>
      </c>
      <c r="M4902" s="368" t="s">
        <v>1407</v>
      </c>
      <c r="N4902" s="205">
        <v>42530</v>
      </c>
      <c r="O4902" s="203"/>
      <c r="P4902" t="str">
        <f t="shared" si="76"/>
        <v>Twin Cities Metro Area Chloride TMDL and Management Plan-Mallard Marsh-(62-0259-00)-Chloride</v>
      </c>
    </row>
    <row r="4903" spans="1:16" ht="27.95" hidden="1" customHeight="1" x14ac:dyDescent="0.25">
      <c r="A4903" s="203" t="s">
        <v>2198</v>
      </c>
      <c r="B4903" s="202" t="s">
        <v>577</v>
      </c>
      <c r="C4903" s="203" t="s">
        <v>1461</v>
      </c>
      <c r="D4903" s="202" t="s">
        <v>2113</v>
      </c>
      <c r="E4903" s="202" t="s">
        <v>2114</v>
      </c>
      <c r="F4903" s="202" t="s">
        <v>475</v>
      </c>
      <c r="G4903" s="254">
        <v>22</v>
      </c>
      <c r="H4903" s="361" t="s">
        <v>1414</v>
      </c>
      <c r="I4903" s="359" t="s">
        <v>1407</v>
      </c>
      <c r="J4903" s="359" t="s">
        <v>1380</v>
      </c>
      <c r="K4903" s="359" t="s">
        <v>8</v>
      </c>
      <c r="L4903" s="359" t="s">
        <v>1392</v>
      </c>
      <c r="M4903" s="368" t="s">
        <v>1407</v>
      </c>
      <c r="N4903" s="205">
        <v>42530</v>
      </c>
      <c r="O4903" s="203"/>
      <c r="P4903" t="str">
        <f t="shared" si="76"/>
        <v>Twin Cities Metro Area Chloride TMDL and Management Plan-Mallard Marsh-(62-0259-00)-Chloride</v>
      </c>
    </row>
    <row r="4904" spans="1:16" ht="27.95" hidden="1" customHeight="1" x14ac:dyDescent="0.25">
      <c r="A4904" s="203" t="s">
        <v>2198</v>
      </c>
      <c r="B4904" s="202" t="s">
        <v>577</v>
      </c>
      <c r="C4904" s="203" t="s">
        <v>1461</v>
      </c>
      <c r="D4904" s="202" t="s">
        <v>2031</v>
      </c>
      <c r="E4904" s="202" t="s">
        <v>2032</v>
      </c>
      <c r="F4904" s="202" t="s">
        <v>475</v>
      </c>
      <c r="G4904" s="254">
        <v>1766033</v>
      </c>
      <c r="H4904" s="361" t="s">
        <v>1433</v>
      </c>
      <c r="I4904" s="359" t="s">
        <v>1407</v>
      </c>
      <c r="J4904" s="359" t="s">
        <v>1380</v>
      </c>
      <c r="K4904" s="359" t="s">
        <v>8</v>
      </c>
      <c r="L4904" s="359" t="s">
        <v>1408</v>
      </c>
      <c r="M4904" s="368" t="s">
        <v>1407</v>
      </c>
      <c r="N4904" s="205">
        <v>42530</v>
      </c>
      <c r="O4904" s="203"/>
      <c r="P4904" t="str">
        <f t="shared" si="76"/>
        <v>Twin Cities Metro Area Chloride TMDL and Management Plan-Battle Creek-(82-0091-00)-Chloride</v>
      </c>
    </row>
    <row r="4905" spans="1:16" ht="27.95" hidden="1" customHeight="1" x14ac:dyDescent="0.25">
      <c r="A4905" s="203" t="s">
        <v>2198</v>
      </c>
      <c r="B4905" s="202" t="s">
        <v>577</v>
      </c>
      <c r="C4905" s="203" t="s">
        <v>1461</v>
      </c>
      <c r="D4905" s="202" t="s">
        <v>2031</v>
      </c>
      <c r="E4905" s="202" t="s">
        <v>2032</v>
      </c>
      <c r="F4905" s="202" t="s">
        <v>475</v>
      </c>
      <c r="G4905" s="254">
        <v>4838</v>
      </c>
      <c r="H4905" s="361" t="s">
        <v>1414</v>
      </c>
      <c r="I4905" s="359" t="s">
        <v>1407</v>
      </c>
      <c r="J4905" s="359" t="s">
        <v>1380</v>
      </c>
      <c r="K4905" s="359" t="s">
        <v>8</v>
      </c>
      <c r="L4905" s="359" t="s">
        <v>1392</v>
      </c>
      <c r="M4905" s="368" t="s">
        <v>1407</v>
      </c>
      <c r="N4905" s="205">
        <v>42530</v>
      </c>
      <c r="O4905" s="203"/>
      <c r="P4905" t="str">
        <f t="shared" si="76"/>
        <v>Twin Cities Metro Area Chloride TMDL and Management Plan-Battle Creek-(82-0091-00)-Chloride</v>
      </c>
    </row>
    <row r="4906" spans="1:16" ht="27.95" hidden="1" customHeight="1" x14ac:dyDescent="0.25">
      <c r="A4906" s="203" t="s">
        <v>2198</v>
      </c>
      <c r="B4906" s="202" t="s">
        <v>577</v>
      </c>
      <c r="C4906" s="203" t="s">
        <v>1461</v>
      </c>
      <c r="D4906" s="202" t="s">
        <v>2033</v>
      </c>
      <c r="E4906" s="202" t="s">
        <v>2034</v>
      </c>
      <c r="F4906" s="202" t="s">
        <v>475</v>
      </c>
      <c r="G4906" s="254">
        <v>677746</v>
      </c>
      <c r="H4906" s="361" t="s">
        <v>1433</v>
      </c>
      <c r="I4906" s="359" t="s">
        <v>1407</v>
      </c>
      <c r="J4906" s="359" t="s">
        <v>1380</v>
      </c>
      <c r="K4906" s="359" t="s">
        <v>8</v>
      </c>
      <c r="L4906" s="359" t="s">
        <v>1408</v>
      </c>
      <c r="M4906" s="368" t="s">
        <v>1407</v>
      </c>
      <c r="N4906" s="205">
        <v>42530</v>
      </c>
      <c r="O4906" s="203"/>
      <c r="P4906" t="str">
        <f t="shared" si="76"/>
        <v>Twin Cities Metro Area Chloride TMDL and Management Plan-Tanners-(82-0115-00)-Chloride</v>
      </c>
    </row>
    <row r="4907" spans="1:16" ht="27.95" hidden="1" customHeight="1" x14ac:dyDescent="0.25">
      <c r="A4907" s="203" t="s">
        <v>2198</v>
      </c>
      <c r="B4907" s="202" t="s">
        <v>577</v>
      </c>
      <c r="C4907" s="203" t="s">
        <v>1461</v>
      </c>
      <c r="D4907" s="202" t="s">
        <v>2033</v>
      </c>
      <c r="E4907" s="202" t="s">
        <v>2034</v>
      </c>
      <c r="F4907" s="202" t="s">
        <v>475</v>
      </c>
      <c r="G4907" s="254">
        <v>1857</v>
      </c>
      <c r="H4907" s="361" t="s">
        <v>1414</v>
      </c>
      <c r="I4907" s="359" t="s">
        <v>1407</v>
      </c>
      <c r="J4907" s="359" t="s">
        <v>1380</v>
      </c>
      <c r="K4907" s="359" t="s">
        <v>8</v>
      </c>
      <c r="L4907" s="359" t="s">
        <v>1392</v>
      </c>
      <c r="M4907" s="368" t="s">
        <v>1407</v>
      </c>
      <c r="N4907" s="205">
        <v>42530</v>
      </c>
      <c r="O4907" s="203"/>
      <c r="P4907" t="str">
        <f t="shared" si="76"/>
        <v>Twin Cities Metro Area Chloride TMDL and Management Plan-Tanners-(82-0115-00)-Chloride</v>
      </c>
    </row>
    <row r="4908" spans="1:16" ht="27.95" hidden="1" customHeight="1" x14ac:dyDescent="0.25">
      <c r="A4908" s="203" t="s">
        <v>2198</v>
      </c>
      <c r="B4908" s="202" t="s">
        <v>577</v>
      </c>
      <c r="C4908" s="203" t="s">
        <v>1461</v>
      </c>
      <c r="D4908" s="202" t="s">
        <v>2068</v>
      </c>
      <c r="E4908" s="202" t="s">
        <v>2069</v>
      </c>
      <c r="F4908" s="202" t="s">
        <v>475</v>
      </c>
      <c r="G4908" s="254">
        <v>878321</v>
      </c>
      <c r="H4908" s="361" t="s">
        <v>1433</v>
      </c>
      <c r="I4908" s="359" t="s">
        <v>1407</v>
      </c>
      <c r="J4908" s="359" t="s">
        <v>1380</v>
      </c>
      <c r="K4908" s="359" t="s">
        <v>8</v>
      </c>
      <c r="L4908" s="359" t="s">
        <v>1408</v>
      </c>
      <c r="M4908" s="368" t="s">
        <v>1407</v>
      </c>
      <c r="N4908" s="205">
        <v>42530</v>
      </c>
      <c r="O4908" s="203"/>
      <c r="P4908" t="str">
        <f t="shared" si="76"/>
        <v>Twin Cities Metro Area Chloride TMDL and Management Plan-Carver-(82-0166-00)-Chloride</v>
      </c>
    </row>
    <row r="4909" spans="1:16" ht="27.95" hidden="1" customHeight="1" x14ac:dyDescent="0.25">
      <c r="A4909" s="203" t="s">
        <v>2198</v>
      </c>
      <c r="B4909" s="202" t="s">
        <v>577</v>
      </c>
      <c r="C4909" s="203" t="s">
        <v>1461</v>
      </c>
      <c r="D4909" s="202" t="s">
        <v>2068</v>
      </c>
      <c r="E4909" s="202" t="s">
        <v>2069</v>
      </c>
      <c r="F4909" s="202" t="s">
        <v>475</v>
      </c>
      <c r="G4909" s="254">
        <v>2406</v>
      </c>
      <c r="H4909" s="361" t="s">
        <v>1414</v>
      </c>
      <c r="I4909" s="359" t="s">
        <v>1407</v>
      </c>
      <c r="J4909" s="359" t="s">
        <v>1380</v>
      </c>
      <c r="K4909" s="359" t="s">
        <v>8</v>
      </c>
      <c r="L4909" s="359" t="s">
        <v>1392</v>
      </c>
      <c r="M4909" s="368" t="s">
        <v>1407</v>
      </c>
      <c r="N4909" s="205">
        <v>42530</v>
      </c>
      <c r="O4909" s="203"/>
      <c r="P4909" t="str">
        <f t="shared" si="76"/>
        <v>Twin Cities Metro Area Chloride TMDL and Management Plan-Carver-(82-0166-00)-Chloride</v>
      </c>
    </row>
    <row r="4910" spans="1:16" ht="27.95" hidden="1" customHeight="1" x14ac:dyDescent="0.25">
      <c r="A4910" s="203" t="s">
        <v>2198</v>
      </c>
      <c r="B4910" s="202" t="s">
        <v>577</v>
      </c>
      <c r="C4910" s="203" t="s">
        <v>1461</v>
      </c>
      <c r="D4910" s="202" t="s">
        <v>2035</v>
      </c>
      <c r="E4910" s="202" t="s">
        <v>2032</v>
      </c>
      <c r="F4910" s="202" t="s">
        <v>475</v>
      </c>
      <c r="G4910" s="254">
        <v>1909551</v>
      </c>
      <c r="H4910" s="361" t="s">
        <v>1433</v>
      </c>
      <c r="I4910" s="359" t="s">
        <v>1407</v>
      </c>
      <c r="J4910" s="359" t="s">
        <v>1380</v>
      </c>
      <c r="K4910" s="359" t="s">
        <v>8</v>
      </c>
      <c r="L4910" s="359" t="s">
        <v>1408</v>
      </c>
      <c r="M4910" s="368" t="s">
        <v>1407</v>
      </c>
      <c r="N4910" s="205">
        <v>42530</v>
      </c>
      <c r="O4910" s="203"/>
      <c r="P4910" t="str">
        <f t="shared" si="76"/>
        <v>Twin Cities Metro Area Chloride TMDL and Management Plan-Battle Creek-(07010206-592)-Chloride</v>
      </c>
    </row>
    <row r="4911" spans="1:16" ht="27.95" hidden="1" customHeight="1" x14ac:dyDescent="0.25">
      <c r="A4911" s="203" t="s">
        <v>2198</v>
      </c>
      <c r="B4911" s="202" t="s">
        <v>577</v>
      </c>
      <c r="C4911" s="203" t="s">
        <v>1461</v>
      </c>
      <c r="D4911" s="202" t="s">
        <v>2035</v>
      </c>
      <c r="E4911" s="202" t="s">
        <v>2032</v>
      </c>
      <c r="F4911" s="202" t="s">
        <v>475</v>
      </c>
      <c r="G4911" s="254">
        <v>12646</v>
      </c>
      <c r="H4911" s="361" t="s">
        <v>1414</v>
      </c>
      <c r="I4911" s="359" t="s">
        <v>1407</v>
      </c>
      <c r="J4911" s="359" t="s">
        <v>1380</v>
      </c>
      <c r="K4911" s="359" t="s">
        <v>8</v>
      </c>
      <c r="L4911" s="359" t="s">
        <v>1392</v>
      </c>
      <c r="M4911" s="368" t="s">
        <v>1407</v>
      </c>
      <c r="N4911" s="205">
        <v>42530</v>
      </c>
      <c r="O4911" s="203"/>
      <c r="P4911" t="str">
        <f t="shared" si="76"/>
        <v>Twin Cities Metro Area Chloride TMDL and Management Plan-Battle Creek-(07010206-592)-Chloride</v>
      </c>
    </row>
    <row r="4912" spans="1:16" ht="27.95" hidden="1" customHeight="1" x14ac:dyDescent="0.25">
      <c r="A4912" s="203" t="s">
        <v>2198</v>
      </c>
      <c r="B4912" s="202" t="s">
        <v>577</v>
      </c>
      <c r="C4912" s="203" t="s">
        <v>1461</v>
      </c>
      <c r="D4912" s="202" t="s">
        <v>1831</v>
      </c>
      <c r="E4912" s="202" t="s">
        <v>1399</v>
      </c>
      <c r="F4912" s="202" t="s">
        <v>475</v>
      </c>
      <c r="G4912" s="254">
        <v>428710</v>
      </c>
      <c r="H4912" s="361" t="s">
        <v>1433</v>
      </c>
      <c r="I4912" s="359" t="s">
        <v>1407</v>
      </c>
      <c r="J4912" s="359" t="s">
        <v>1380</v>
      </c>
      <c r="K4912" s="359" t="s">
        <v>8</v>
      </c>
      <c r="L4912" s="359" t="s">
        <v>1408</v>
      </c>
      <c r="M4912" s="368" t="s">
        <v>1407</v>
      </c>
      <c r="N4912" s="205">
        <v>42530</v>
      </c>
      <c r="O4912" s="203"/>
      <c r="P4912" t="str">
        <f t="shared" si="76"/>
        <v>Twin Cities Metro Area Chloride TMDL and Management Plan-Unnamed creek-(07010206-909)-Chloride</v>
      </c>
    </row>
    <row r="4913" spans="1:16" ht="27.95" hidden="1" customHeight="1" x14ac:dyDescent="0.25">
      <c r="A4913" s="203" t="s">
        <v>2198</v>
      </c>
      <c r="B4913" s="202" t="s">
        <v>577</v>
      </c>
      <c r="C4913" s="203" t="s">
        <v>1461</v>
      </c>
      <c r="D4913" s="202" t="s">
        <v>1831</v>
      </c>
      <c r="E4913" s="202" t="s">
        <v>1399</v>
      </c>
      <c r="F4913" s="202" t="s">
        <v>475</v>
      </c>
      <c r="G4913" s="254">
        <v>2839</v>
      </c>
      <c r="H4913" s="361" t="s">
        <v>1414</v>
      </c>
      <c r="I4913" s="359" t="s">
        <v>1407</v>
      </c>
      <c r="J4913" s="359" t="s">
        <v>1380</v>
      </c>
      <c r="K4913" s="359" t="s">
        <v>8</v>
      </c>
      <c r="L4913" s="359" t="s">
        <v>1392</v>
      </c>
      <c r="M4913" s="368" t="s">
        <v>1407</v>
      </c>
      <c r="N4913" s="205">
        <v>42530</v>
      </c>
      <c r="O4913" s="203"/>
      <c r="P4913" t="str">
        <f t="shared" si="76"/>
        <v>Twin Cities Metro Area Chloride TMDL and Management Plan-Unnamed creek-(07010206-909)-Chloride</v>
      </c>
    </row>
    <row r="4914" spans="1:16" ht="27.95" hidden="1" customHeight="1" x14ac:dyDescent="0.25">
      <c r="A4914" s="203" t="s">
        <v>2198</v>
      </c>
      <c r="B4914" s="202" t="s">
        <v>577</v>
      </c>
      <c r="C4914" s="203" t="s">
        <v>1397</v>
      </c>
      <c r="D4914" s="202" t="s">
        <v>1464</v>
      </c>
      <c r="E4914" s="202" t="s">
        <v>1465</v>
      </c>
      <c r="F4914" s="202" t="s">
        <v>475</v>
      </c>
      <c r="G4914" s="253">
        <v>396</v>
      </c>
      <c r="H4914" s="361" t="s">
        <v>1400</v>
      </c>
      <c r="I4914" s="359" t="s">
        <v>1379</v>
      </c>
      <c r="J4914" s="358">
        <v>0</v>
      </c>
      <c r="K4914" s="359" t="s">
        <v>1391</v>
      </c>
      <c r="L4914" s="359" t="s">
        <v>1392</v>
      </c>
      <c r="M4914" s="368">
        <v>2010</v>
      </c>
      <c r="N4914" s="207" t="s">
        <v>1401</v>
      </c>
      <c r="O4914" s="203"/>
      <c r="P4914" t="str">
        <f t="shared" si="76"/>
        <v>Upper Mississippi River Bacteria TMDL-Rice Creek-(07010206-584)-E. coli</v>
      </c>
    </row>
    <row r="4915" spans="1:16" ht="27.95" hidden="1" customHeight="1" x14ac:dyDescent="0.25">
      <c r="A4915" s="203" t="s">
        <v>2198</v>
      </c>
      <c r="B4915" s="202" t="s">
        <v>577</v>
      </c>
      <c r="C4915" s="203" t="s">
        <v>1397</v>
      </c>
      <c r="D4915" s="202" t="s">
        <v>1464</v>
      </c>
      <c r="E4915" s="202" t="s">
        <v>1465</v>
      </c>
      <c r="F4915" s="202" t="s">
        <v>475</v>
      </c>
      <c r="G4915" s="253">
        <v>96.8</v>
      </c>
      <c r="H4915" s="361" t="s">
        <v>1400</v>
      </c>
      <c r="I4915" s="359" t="s">
        <v>1382</v>
      </c>
      <c r="J4915" s="210">
        <v>4.8000000000000001E-2</v>
      </c>
      <c r="K4915" s="359" t="s">
        <v>1391</v>
      </c>
      <c r="L4915" s="359" t="s">
        <v>1392</v>
      </c>
      <c r="M4915" s="368">
        <v>2010</v>
      </c>
      <c r="N4915" s="207" t="s">
        <v>1401</v>
      </c>
      <c r="O4915" s="203"/>
      <c r="P4915" t="str">
        <f t="shared" si="76"/>
        <v>Upper Mississippi River Bacteria TMDL-Rice Creek-(07010206-584)-E. coli</v>
      </c>
    </row>
    <row r="4916" spans="1:16" ht="27.95" hidden="1" customHeight="1" x14ac:dyDescent="0.25">
      <c r="A4916" s="203" t="s">
        <v>2198</v>
      </c>
      <c r="B4916" s="202" t="s">
        <v>577</v>
      </c>
      <c r="C4916" s="203" t="s">
        <v>1397</v>
      </c>
      <c r="D4916" s="202" t="s">
        <v>1464</v>
      </c>
      <c r="E4916" s="202" t="s">
        <v>1465</v>
      </c>
      <c r="F4916" s="202" t="s">
        <v>475</v>
      </c>
      <c r="G4916" s="253">
        <v>23.6</v>
      </c>
      <c r="H4916" s="361" t="s">
        <v>1400</v>
      </c>
      <c r="I4916" s="359" t="s">
        <v>1383</v>
      </c>
      <c r="J4916" s="358">
        <v>0.44</v>
      </c>
      <c r="K4916" s="359" t="s">
        <v>1391</v>
      </c>
      <c r="L4916" s="359" t="s">
        <v>1392</v>
      </c>
      <c r="M4916" s="368">
        <v>2010</v>
      </c>
      <c r="N4916" s="207" t="s">
        <v>1401</v>
      </c>
      <c r="O4916" s="203"/>
      <c r="P4916" t="str">
        <f t="shared" si="76"/>
        <v>Upper Mississippi River Bacteria TMDL-Rice Creek-(07010206-584)-E. coli</v>
      </c>
    </row>
    <row r="4917" spans="1:16" ht="27.95" hidden="1" customHeight="1" x14ac:dyDescent="0.25">
      <c r="A4917" s="203" t="s">
        <v>2198</v>
      </c>
      <c r="B4917" s="202" t="s">
        <v>577</v>
      </c>
      <c r="C4917" s="203" t="s">
        <v>1397</v>
      </c>
      <c r="D4917" s="202" t="s">
        <v>1464</v>
      </c>
      <c r="E4917" s="202" t="s">
        <v>1465</v>
      </c>
      <c r="F4917" s="202" t="s">
        <v>475</v>
      </c>
      <c r="G4917" s="253">
        <v>4.93</v>
      </c>
      <c r="H4917" s="361" t="s">
        <v>1400</v>
      </c>
      <c r="I4917" s="359" t="s">
        <v>1384</v>
      </c>
      <c r="J4917" s="359" t="s">
        <v>1402</v>
      </c>
      <c r="K4917" s="359" t="s">
        <v>1391</v>
      </c>
      <c r="L4917" s="359" t="s">
        <v>1392</v>
      </c>
      <c r="M4917" s="368">
        <v>2010</v>
      </c>
      <c r="N4917" s="207" t="s">
        <v>1401</v>
      </c>
      <c r="O4917" s="203"/>
      <c r="P4917" t="str">
        <f t="shared" si="76"/>
        <v>Upper Mississippi River Bacteria TMDL-Rice Creek-(07010206-584)-E. coli</v>
      </c>
    </row>
    <row r="4918" spans="1:16" ht="27.95" hidden="1" customHeight="1" x14ac:dyDescent="0.25">
      <c r="A4918" s="203" t="s">
        <v>2198</v>
      </c>
      <c r="B4918" s="202" t="s">
        <v>577</v>
      </c>
      <c r="C4918" s="203" t="s">
        <v>1397</v>
      </c>
      <c r="D4918" s="202" t="s">
        <v>1464</v>
      </c>
      <c r="E4918" s="202" t="s">
        <v>1465</v>
      </c>
      <c r="F4918" s="202" t="s">
        <v>475</v>
      </c>
      <c r="G4918" s="253">
        <v>1.75</v>
      </c>
      <c r="H4918" s="361" t="s">
        <v>1400</v>
      </c>
      <c r="I4918" s="359" t="s">
        <v>1385</v>
      </c>
      <c r="J4918" s="359" t="s">
        <v>1402</v>
      </c>
      <c r="K4918" s="359" t="s">
        <v>1391</v>
      </c>
      <c r="L4918" s="359" t="s">
        <v>1392</v>
      </c>
      <c r="M4918" s="368">
        <v>2010</v>
      </c>
      <c r="N4918" s="207" t="s">
        <v>1401</v>
      </c>
      <c r="O4918" s="203"/>
      <c r="P4918" t="str">
        <f t="shared" si="76"/>
        <v>Upper Mississippi River Bacteria TMDL-Rice Creek-(07010206-584)-E. coli</v>
      </c>
    </row>
    <row r="4919" spans="1:16" ht="27.95" hidden="1" customHeight="1" x14ac:dyDescent="0.25">
      <c r="A4919" s="203" t="s">
        <v>2198</v>
      </c>
      <c r="B4919" s="202" t="s">
        <v>577</v>
      </c>
      <c r="C4919" s="203" t="s">
        <v>1466</v>
      </c>
      <c r="D4919" s="202" t="s">
        <v>2160</v>
      </c>
      <c r="E4919" s="202" t="s">
        <v>2161</v>
      </c>
      <c r="F4919" s="202" t="s">
        <v>505</v>
      </c>
      <c r="G4919" s="253">
        <v>0.5</v>
      </c>
      <c r="H4919" s="361" t="s">
        <v>1433</v>
      </c>
      <c r="I4919" s="359" t="s">
        <v>1407</v>
      </c>
      <c r="J4919" s="358">
        <v>0</v>
      </c>
      <c r="K4919" s="359" t="s">
        <v>1113</v>
      </c>
      <c r="L4919" s="359" t="s">
        <v>1408</v>
      </c>
      <c r="M4919" s="368">
        <v>2007</v>
      </c>
      <c r="N4919" s="205">
        <v>41732</v>
      </c>
      <c r="O4919" s="203"/>
      <c r="P4919" t="str">
        <f t="shared" si="76"/>
        <v>Vadnais Lake Area WMO-Gilfillan-(62-0027-00)-TP</v>
      </c>
    </row>
    <row r="4920" spans="1:16" ht="27.95" hidden="1" customHeight="1" x14ac:dyDescent="0.25">
      <c r="A4920" s="203" t="s">
        <v>2198</v>
      </c>
      <c r="B4920" s="202" t="s">
        <v>577</v>
      </c>
      <c r="C4920" s="203" t="s">
        <v>1466</v>
      </c>
      <c r="D4920" s="202" t="s">
        <v>2160</v>
      </c>
      <c r="E4920" s="202" t="s">
        <v>2161</v>
      </c>
      <c r="F4920" s="202" t="s">
        <v>505</v>
      </c>
      <c r="G4920" s="253">
        <v>1E-3</v>
      </c>
      <c r="H4920" s="361" t="s">
        <v>1414</v>
      </c>
      <c r="I4920" s="359" t="s">
        <v>1407</v>
      </c>
      <c r="J4920" s="358">
        <v>0</v>
      </c>
      <c r="K4920" s="359" t="s">
        <v>1113</v>
      </c>
      <c r="L4920" s="359" t="s">
        <v>1392</v>
      </c>
      <c r="M4920" s="368">
        <v>2007</v>
      </c>
      <c r="N4920" s="205">
        <v>41732</v>
      </c>
      <c r="O4920" s="203"/>
      <c r="P4920" t="str">
        <f t="shared" si="76"/>
        <v>Vadnais Lake Area WMO-Gilfillan-(62-0027-00)-TP</v>
      </c>
    </row>
    <row r="4921" spans="1:16" ht="27.95" hidden="1" customHeight="1" x14ac:dyDescent="0.25">
      <c r="A4921" s="203" t="s">
        <v>2198</v>
      </c>
      <c r="B4921" s="202" t="s">
        <v>577</v>
      </c>
      <c r="C4921" s="203" t="s">
        <v>1466</v>
      </c>
      <c r="D4921" s="202" t="s">
        <v>1863</v>
      </c>
      <c r="E4921" s="202" t="s">
        <v>1676</v>
      </c>
      <c r="F4921" s="202" t="s">
        <v>505</v>
      </c>
      <c r="G4921" s="253">
        <v>3.9</v>
      </c>
      <c r="H4921" s="361" t="s">
        <v>1433</v>
      </c>
      <c r="I4921" s="359" t="s">
        <v>1407</v>
      </c>
      <c r="J4921" s="358">
        <v>0.63</v>
      </c>
      <c r="K4921" s="359" t="s">
        <v>1113</v>
      </c>
      <c r="L4921" s="359" t="s">
        <v>1408</v>
      </c>
      <c r="M4921" s="368">
        <v>2007</v>
      </c>
      <c r="N4921" s="205">
        <v>41732</v>
      </c>
      <c r="O4921" s="203"/>
      <c r="P4921" t="str">
        <f t="shared" si="76"/>
        <v>Vadnais Lake Area WMO-Goose-(62-0034-00)-TP</v>
      </c>
    </row>
    <row r="4922" spans="1:16" ht="27.95" hidden="1" customHeight="1" x14ac:dyDescent="0.25">
      <c r="A4922" s="203" t="s">
        <v>2198</v>
      </c>
      <c r="B4922" s="202" t="s">
        <v>577</v>
      </c>
      <c r="C4922" s="203" t="s">
        <v>1466</v>
      </c>
      <c r="D4922" s="202" t="s">
        <v>1863</v>
      </c>
      <c r="E4922" s="202" t="s">
        <v>1676</v>
      </c>
      <c r="F4922" s="202" t="s">
        <v>505</v>
      </c>
      <c r="G4922" s="253">
        <v>1.0999999999999999E-2</v>
      </c>
      <c r="H4922" s="361" t="s">
        <v>1414</v>
      </c>
      <c r="I4922" s="359" t="s">
        <v>1407</v>
      </c>
      <c r="J4922" s="358">
        <v>0.63</v>
      </c>
      <c r="K4922" s="359" t="s">
        <v>1113</v>
      </c>
      <c r="L4922" s="359" t="s">
        <v>1392</v>
      </c>
      <c r="M4922" s="368">
        <v>2007</v>
      </c>
      <c r="N4922" s="205">
        <v>41732</v>
      </c>
      <c r="O4922" s="203"/>
      <c r="P4922" t="str">
        <f t="shared" si="76"/>
        <v>Vadnais Lake Area WMO-Goose-(62-0034-00)-TP</v>
      </c>
    </row>
    <row r="4923" spans="1:16" ht="27.95" hidden="1" customHeight="1" x14ac:dyDescent="0.25">
      <c r="A4923" s="203" t="s">
        <v>2198</v>
      </c>
      <c r="B4923" s="202" t="s">
        <v>577</v>
      </c>
      <c r="C4923" s="203" t="s">
        <v>1466</v>
      </c>
      <c r="D4923" s="202" t="s">
        <v>1864</v>
      </c>
      <c r="E4923" s="202" t="s">
        <v>1865</v>
      </c>
      <c r="F4923" s="202" t="s">
        <v>505</v>
      </c>
      <c r="G4923" s="253">
        <v>9</v>
      </c>
      <c r="H4923" s="361" t="s">
        <v>1433</v>
      </c>
      <c r="I4923" s="359" t="s">
        <v>1407</v>
      </c>
      <c r="J4923" s="358" t="s">
        <v>1786</v>
      </c>
      <c r="K4923" s="359" t="s">
        <v>1113</v>
      </c>
      <c r="L4923" s="359" t="s">
        <v>1408</v>
      </c>
      <c r="M4923" s="368">
        <v>2007</v>
      </c>
      <c r="N4923" s="205">
        <v>41732</v>
      </c>
      <c r="O4923" s="361" t="s">
        <v>1597</v>
      </c>
      <c r="P4923" t="str">
        <f t="shared" si="76"/>
        <v>Vadnais Lake Area WMO-Gem-(62-0037-00)-TP</v>
      </c>
    </row>
    <row r="4924" spans="1:16" ht="27.95" hidden="1" customHeight="1" x14ac:dyDescent="0.25">
      <c r="A4924" s="203" t="s">
        <v>2198</v>
      </c>
      <c r="B4924" s="202" t="s">
        <v>577</v>
      </c>
      <c r="C4924" s="203" t="s">
        <v>1466</v>
      </c>
      <c r="D4924" s="202" t="s">
        <v>1864</v>
      </c>
      <c r="E4924" s="202" t="s">
        <v>1865</v>
      </c>
      <c r="F4924" s="202" t="s">
        <v>505</v>
      </c>
      <c r="G4924" s="253">
        <v>2.5000000000000001E-2</v>
      </c>
      <c r="H4924" s="361" t="s">
        <v>1414</v>
      </c>
      <c r="I4924" s="359" t="s">
        <v>1407</v>
      </c>
      <c r="J4924" s="358" t="s">
        <v>1786</v>
      </c>
      <c r="K4924" s="359" t="s">
        <v>1113</v>
      </c>
      <c r="L4924" s="359" t="s">
        <v>1392</v>
      </c>
      <c r="M4924" s="368">
        <v>2007</v>
      </c>
      <c r="N4924" s="205">
        <v>41732</v>
      </c>
      <c r="O4924" s="361" t="s">
        <v>1597</v>
      </c>
      <c r="P4924" t="str">
        <f t="shared" si="76"/>
        <v>Vadnais Lake Area WMO-Gem-(62-0037-00)-TP</v>
      </c>
    </row>
    <row r="4925" spans="1:16" ht="27.95" hidden="1" customHeight="1" x14ac:dyDescent="0.25">
      <c r="A4925" s="203" t="s">
        <v>2198</v>
      </c>
      <c r="B4925" s="202" t="s">
        <v>577</v>
      </c>
      <c r="C4925" s="203" t="s">
        <v>1466</v>
      </c>
      <c r="D4925" s="202" t="s">
        <v>1467</v>
      </c>
      <c r="E4925" s="202" t="s">
        <v>1468</v>
      </c>
      <c r="F4925" s="202" t="s">
        <v>505</v>
      </c>
      <c r="G4925" s="253">
        <v>1.8</v>
      </c>
      <c r="H4925" s="361" t="s">
        <v>1433</v>
      </c>
      <c r="I4925" s="359" t="s">
        <v>1407</v>
      </c>
      <c r="J4925" s="358">
        <v>0.76</v>
      </c>
      <c r="K4925" s="359" t="s">
        <v>1113</v>
      </c>
      <c r="L4925" s="359" t="s">
        <v>1408</v>
      </c>
      <c r="M4925" s="368">
        <v>2007</v>
      </c>
      <c r="N4925" s="205">
        <v>41732</v>
      </c>
      <c r="O4925" s="203"/>
      <c r="P4925" t="str">
        <f t="shared" si="76"/>
        <v>Vadnais Lake Area WMO-Wilkinson-(62-0043-00)-TP</v>
      </c>
    </row>
    <row r="4926" spans="1:16" ht="27.95" hidden="1" customHeight="1" x14ac:dyDescent="0.25">
      <c r="A4926" s="203" t="s">
        <v>2198</v>
      </c>
      <c r="B4926" s="202" t="s">
        <v>577</v>
      </c>
      <c r="C4926" s="203" t="s">
        <v>1466</v>
      </c>
      <c r="D4926" s="202" t="s">
        <v>1467</v>
      </c>
      <c r="E4926" s="202" t="s">
        <v>1468</v>
      </c>
      <c r="F4926" s="202" t="s">
        <v>505</v>
      </c>
      <c r="G4926" s="253">
        <v>6.0000000000000001E-3</v>
      </c>
      <c r="H4926" s="361" t="s">
        <v>1414</v>
      </c>
      <c r="I4926" s="359" t="s">
        <v>1407</v>
      </c>
      <c r="J4926" s="358">
        <v>0.76</v>
      </c>
      <c r="K4926" s="359" t="s">
        <v>1113</v>
      </c>
      <c r="L4926" s="359" t="s">
        <v>1392</v>
      </c>
      <c r="M4926" s="368">
        <v>2007</v>
      </c>
      <c r="N4926" s="205">
        <v>41732</v>
      </c>
      <c r="O4926" s="203"/>
      <c r="P4926" t="str">
        <f t="shared" si="76"/>
        <v>Vadnais Lake Area WMO-Wilkinson-(62-0043-00)-TP</v>
      </c>
    </row>
    <row r="4927" spans="1:16" ht="27.95" hidden="1" customHeight="1" x14ac:dyDescent="0.25">
      <c r="A4927" s="203" t="s">
        <v>2198</v>
      </c>
      <c r="B4927" s="202" t="s">
        <v>577</v>
      </c>
      <c r="C4927" s="203" t="s">
        <v>1466</v>
      </c>
      <c r="D4927" s="202" t="s">
        <v>1866</v>
      </c>
      <c r="E4927" s="202" t="s">
        <v>1480</v>
      </c>
      <c r="F4927" s="202" t="s">
        <v>505</v>
      </c>
      <c r="G4927" s="253">
        <v>1.6</v>
      </c>
      <c r="H4927" s="361" t="s">
        <v>1433</v>
      </c>
      <c r="I4927" s="359" t="s">
        <v>1407</v>
      </c>
      <c r="J4927" s="358">
        <v>0.86</v>
      </c>
      <c r="K4927" s="359" t="s">
        <v>1113</v>
      </c>
      <c r="L4927" s="359" t="s">
        <v>1408</v>
      </c>
      <c r="M4927" s="368">
        <v>2007</v>
      </c>
      <c r="N4927" s="205">
        <v>41732</v>
      </c>
      <c r="O4927" s="203"/>
      <c r="P4927" t="str">
        <f t="shared" si="76"/>
        <v>Vadnais Lake Area WMO-Unnamed-(62-0126-00)-TP</v>
      </c>
    </row>
    <row r="4928" spans="1:16" ht="27.95" hidden="1" customHeight="1" x14ac:dyDescent="0.25">
      <c r="A4928" s="203" t="s">
        <v>2198</v>
      </c>
      <c r="B4928" s="202" t="s">
        <v>577</v>
      </c>
      <c r="C4928" s="203" t="s">
        <v>1466</v>
      </c>
      <c r="D4928" s="202" t="s">
        <v>1866</v>
      </c>
      <c r="E4928" s="202" t="s">
        <v>1480</v>
      </c>
      <c r="F4928" s="202" t="s">
        <v>505</v>
      </c>
      <c r="G4928" s="253">
        <v>4.0000000000000001E-3</v>
      </c>
      <c r="H4928" s="361" t="s">
        <v>1414</v>
      </c>
      <c r="I4928" s="359" t="s">
        <v>1407</v>
      </c>
      <c r="J4928" s="358">
        <v>0.86</v>
      </c>
      <c r="K4928" s="359" t="s">
        <v>1113</v>
      </c>
      <c r="L4928" s="359" t="s">
        <v>1392</v>
      </c>
      <c r="M4928" s="368">
        <v>2007</v>
      </c>
      <c r="N4928" s="205">
        <v>41732</v>
      </c>
      <c r="O4928" s="203"/>
      <c r="P4928" t="str">
        <f t="shared" si="76"/>
        <v>Vadnais Lake Area WMO-Unnamed-(62-0126-00)-TP</v>
      </c>
    </row>
    <row r="4929" spans="1:16" ht="27.95" hidden="1" customHeight="1" x14ac:dyDescent="0.25">
      <c r="A4929" s="203" t="s">
        <v>2198</v>
      </c>
      <c r="B4929" s="202" t="s">
        <v>577</v>
      </c>
      <c r="C4929" s="203" t="s">
        <v>1466</v>
      </c>
      <c r="D4929" s="202" t="s">
        <v>1867</v>
      </c>
      <c r="E4929" s="202" t="s">
        <v>1868</v>
      </c>
      <c r="F4929" s="202" t="s">
        <v>505</v>
      </c>
      <c r="G4929" s="253">
        <v>0.56000000000000005</v>
      </c>
      <c r="H4929" s="361" t="s">
        <v>1400</v>
      </c>
      <c r="I4929" s="359" t="s">
        <v>1379</v>
      </c>
      <c r="J4929" s="358">
        <v>0.61</v>
      </c>
      <c r="K4929" s="359" t="s">
        <v>1391</v>
      </c>
      <c r="L4929" s="359" t="s">
        <v>1392</v>
      </c>
      <c r="M4929" s="368">
        <v>2007</v>
      </c>
      <c r="N4929" s="205">
        <v>41732</v>
      </c>
      <c r="O4929" s="203"/>
      <c r="P4929" t="str">
        <f t="shared" si="76"/>
        <v>Vadnais Lake Area WMO-Unnamed creek (Lambert Creek)-(07010206-801)-E. coli</v>
      </c>
    </row>
    <row r="4930" spans="1:16" ht="27.95" hidden="1" customHeight="1" x14ac:dyDescent="0.25">
      <c r="A4930" s="203" t="s">
        <v>2198</v>
      </c>
      <c r="B4930" s="202" t="s">
        <v>577</v>
      </c>
      <c r="C4930" s="203" t="s">
        <v>1466</v>
      </c>
      <c r="D4930" s="202" t="s">
        <v>1867</v>
      </c>
      <c r="E4930" s="202" t="s">
        <v>1868</v>
      </c>
      <c r="F4930" s="202" t="s">
        <v>505</v>
      </c>
      <c r="G4930" s="253">
        <v>0.17</v>
      </c>
      <c r="H4930" s="361" t="s">
        <v>1400</v>
      </c>
      <c r="I4930" s="359" t="s">
        <v>1382</v>
      </c>
      <c r="J4930" s="358">
        <v>0.54</v>
      </c>
      <c r="K4930" s="359" t="s">
        <v>1391</v>
      </c>
      <c r="L4930" s="359" t="s">
        <v>1392</v>
      </c>
      <c r="M4930" s="368">
        <v>2007</v>
      </c>
      <c r="N4930" s="205">
        <v>41732</v>
      </c>
      <c r="O4930" s="203"/>
      <c r="P4930" t="str">
        <f t="shared" si="76"/>
        <v>Vadnais Lake Area WMO-Unnamed creek (Lambert Creek)-(07010206-801)-E. coli</v>
      </c>
    </row>
    <row r="4931" spans="1:16" ht="27.95" hidden="1" customHeight="1" x14ac:dyDescent="0.25">
      <c r="A4931" s="203" t="s">
        <v>2198</v>
      </c>
      <c r="B4931" s="202" t="s">
        <v>577</v>
      </c>
      <c r="C4931" s="203" t="s">
        <v>1466</v>
      </c>
      <c r="D4931" s="202" t="s">
        <v>1867</v>
      </c>
      <c r="E4931" s="202" t="s">
        <v>1868</v>
      </c>
      <c r="F4931" s="202" t="s">
        <v>505</v>
      </c>
      <c r="G4931" s="253">
        <v>0.08</v>
      </c>
      <c r="H4931" s="361" t="s">
        <v>1400</v>
      </c>
      <c r="I4931" s="359" t="s">
        <v>1383</v>
      </c>
      <c r="J4931" s="358">
        <v>0.37</v>
      </c>
      <c r="K4931" s="359" t="s">
        <v>1391</v>
      </c>
      <c r="L4931" s="359" t="s">
        <v>1392</v>
      </c>
      <c r="M4931" s="368">
        <v>2007</v>
      </c>
      <c r="N4931" s="205">
        <v>41732</v>
      </c>
      <c r="O4931" s="203"/>
      <c r="P4931" t="str">
        <f t="shared" ref="P4931:P4994" si="77">CONCATENATE(C4931, "-", E4931, "-","(", D4931,")", "-",K4931)</f>
        <v>Vadnais Lake Area WMO-Unnamed creek (Lambert Creek)-(07010206-801)-E. coli</v>
      </c>
    </row>
    <row r="4932" spans="1:16" ht="27.95" hidden="1" customHeight="1" x14ac:dyDescent="0.25">
      <c r="A4932" s="203" t="s">
        <v>2198</v>
      </c>
      <c r="B4932" s="202" t="s">
        <v>577</v>
      </c>
      <c r="C4932" s="203" t="s">
        <v>1466</v>
      </c>
      <c r="D4932" s="202" t="s">
        <v>1867</v>
      </c>
      <c r="E4932" s="202" t="s">
        <v>1868</v>
      </c>
      <c r="F4932" s="202" t="s">
        <v>505</v>
      </c>
      <c r="G4932" s="253">
        <v>0.03</v>
      </c>
      <c r="H4932" s="361" t="s">
        <v>1400</v>
      </c>
      <c r="I4932" s="359" t="s">
        <v>1384</v>
      </c>
      <c r="J4932" s="358">
        <v>0.56000000000000005</v>
      </c>
      <c r="K4932" s="359" t="s">
        <v>1391</v>
      </c>
      <c r="L4932" s="359" t="s">
        <v>1392</v>
      </c>
      <c r="M4932" s="368">
        <v>2007</v>
      </c>
      <c r="N4932" s="205">
        <v>41732</v>
      </c>
      <c r="O4932" s="203"/>
      <c r="P4932" t="str">
        <f t="shared" si="77"/>
        <v>Vadnais Lake Area WMO-Unnamed creek (Lambert Creek)-(07010206-801)-E. coli</v>
      </c>
    </row>
    <row r="4933" spans="1:16" ht="27.95" hidden="1" customHeight="1" x14ac:dyDescent="0.25">
      <c r="A4933" s="203" t="s">
        <v>2198</v>
      </c>
      <c r="B4933" s="202" t="s">
        <v>577</v>
      </c>
      <c r="C4933" s="203" t="s">
        <v>1466</v>
      </c>
      <c r="D4933" s="202" t="s">
        <v>1867</v>
      </c>
      <c r="E4933" s="202" t="s">
        <v>1868</v>
      </c>
      <c r="F4933" s="202" t="s">
        <v>505</v>
      </c>
      <c r="G4933" s="253" t="s">
        <v>515</v>
      </c>
      <c r="H4933" s="361" t="s">
        <v>1400</v>
      </c>
      <c r="I4933" s="359" t="s">
        <v>1385</v>
      </c>
      <c r="J4933" s="359" t="s">
        <v>515</v>
      </c>
      <c r="K4933" s="359" t="s">
        <v>1391</v>
      </c>
      <c r="L4933" s="359" t="s">
        <v>1392</v>
      </c>
      <c r="M4933" s="368">
        <v>2007</v>
      </c>
      <c r="N4933" s="205">
        <v>41732</v>
      </c>
      <c r="O4933" s="203"/>
      <c r="P4933" t="str">
        <f t="shared" si="77"/>
        <v>Vadnais Lake Area WMO-Unnamed creek (Lambert Creek)-(07010206-801)-E. coli</v>
      </c>
    </row>
    <row r="4934" spans="1:16" ht="27.95" hidden="1" customHeight="1" x14ac:dyDescent="0.25">
      <c r="A4934" s="203" t="s">
        <v>2199</v>
      </c>
      <c r="B4934" s="202" t="s">
        <v>2435</v>
      </c>
      <c r="C4934" s="203" t="s">
        <v>1403</v>
      </c>
      <c r="D4934" s="202" t="s">
        <v>1404</v>
      </c>
      <c r="E4934" s="202" t="s">
        <v>1405</v>
      </c>
      <c r="F4934" s="202" t="s">
        <v>475</v>
      </c>
      <c r="G4934" s="253">
        <v>154</v>
      </c>
      <c r="H4934" s="361" t="s">
        <v>1406</v>
      </c>
      <c r="I4934" s="359" t="s">
        <v>1407</v>
      </c>
      <c r="J4934" s="359" t="s">
        <v>1380</v>
      </c>
      <c r="K4934" s="359" t="s">
        <v>22</v>
      </c>
      <c r="L4934" s="359" t="s">
        <v>1408</v>
      </c>
      <c r="M4934" s="368" t="s">
        <v>1407</v>
      </c>
      <c r="N4934" s="205">
        <v>42486</v>
      </c>
      <c r="O4934" s="203"/>
      <c r="P4934" t="str">
        <f t="shared" si="77"/>
        <v>South Metro Mississippi TSS TMDL-Mississippi River-(07040001-531)-TSS</v>
      </c>
    </row>
    <row r="4935" spans="1:16" ht="27.95" hidden="1" customHeight="1" x14ac:dyDescent="0.25">
      <c r="A4935" s="203" t="s">
        <v>2199</v>
      </c>
      <c r="B4935" s="202" t="s">
        <v>2435</v>
      </c>
      <c r="C4935" s="203" t="s">
        <v>1461</v>
      </c>
      <c r="D4935" s="202" t="s">
        <v>1861</v>
      </c>
      <c r="E4935" s="202" t="s">
        <v>1862</v>
      </c>
      <c r="F4935" s="202" t="s">
        <v>475</v>
      </c>
      <c r="G4935" s="254">
        <v>3106733</v>
      </c>
      <c r="H4935" s="361" t="s">
        <v>1433</v>
      </c>
      <c r="I4935" s="359" t="s">
        <v>1407</v>
      </c>
      <c r="J4935" s="359" t="s">
        <v>1380</v>
      </c>
      <c r="K4935" s="359" t="s">
        <v>8</v>
      </c>
      <c r="L4935" s="359" t="s">
        <v>1408</v>
      </c>
      <c r="M4935" s="368" t="s">
        <v>1407</v>
      </c>
      <c r="N4935" s="205">
        <v>42530</v>
      </c>
      <c r="O4935" s="203"/>
      <c r="P4935" t="str">
        <f t="shared" si="77"/>
        <v>Twin Cities Metro Area Chloride TMDL and Management Plan-Kohlman-(62-0006-00)-Chloride</v>
      </c>
    </row>
    <row r="4936" spans="1:16" ht="27.95" hidden="1" customHeight="1" x14ac:dyDescent="0.25">
      <c r="A4936" s="203" t="s">
        <v>2199</v>
      </c>
      <c r="B4936" s="202" t="s">
        <v>2435</v>
      </c>
      <c r="C4936" s="203" t="s">
        <v>1461</v>
      </c>
      <c r="D4936" s="202" t="s">
        <v>1861</v>
      </c>
      <c r="E4936" s="202" t="s">
        <v>1862</v>
      </c>
      <c r="F4936" s="202" t="s">
        <v>475</v>
      </c>
      <c r="G4936" s="254">
        <v>8512</v>
      </c>
      <c r="H4936" s="361" t="s">
        <v>1414</v>
      </c>
      <c r="I4936" s="359" t="s">
        <v>1407</v>
      </c>
      <c r="J4936" s="359" t="s">
        <v>1380</v>
      </c>
      <c r="K4936" s="359" t="s">
        <v>8</v>
      </c>
      <c r="L4936" s="359" t="s">
        <v>1392</v>
      </c>
      <c r="M4936" s="368" t="s">
        <v>1407</v>
      </c>
      <c r="N4936" s="205">
        <v>42530</v>
      </c>
      <c r="O4936" s="203"/>
      <c r="P4936" t="str">
        <f t="shared" si="77"/>
        <v>Twin Cities Metro Area Chloride TMDL and Management Plan-Kohlman-(62-0006-00)-Chloride</v>
      </c>
    </row>
    <row r="4937" spans="1:16" ht="27.95" hidden="1" customHeight="1" x14ac:dyDescent="0.25">
      <c r="A4937" s="203" t="s">
        <v>2199</v>
      </c>
      <c r="B4937" s="202" t="s">
        <v>2435</v>
      </c>
      <c r="C4937" s="203" t="s">
        <v>1461</v>
      </c>
      <c r="D4937" s="202" t="s">
        <v>2031</v>
      </c>
      <c r="E4937" s="202" t="s">
        <v>2032</v>
      </c>
      <c r="F4937" s="202" t="s">
        <v>475</v>
      </c>
      <c r="G4937" s="254">
        <v>1766033</v>
      </c>
      <c r="H4937" s="361" t="s">
        <v>1433</v>
      </c>
      <c r="I4937" s="359" t="s">
        <v>1407</v>
      </c>
      <c r="J4937" s="359" t="s">
        <v>1380</v>
      </c>
      <c r="K4937" s="359" t="s">
        <v>8</v>
      </c>
      <c r="L4937" s="359" t="s">
        <v>1408</v>
      </c>
      <c r="M4937" s="368" t="s">
        <v>1407</v>
      </c>
      <c r="N4937" s="205">
        <v>42530</v>
      </c>
      <c r="O4937" s="203"/>
      <c r="P4937" t="str">
        <f t="shared" si="77"/>
        <v>Twin Cities Metro Area Chloride TMDL and Management Plan-Battle Creek-(82-0091-00)-Chloride</v>
      </c>
    </row>
    <row r="4938" spans="1:16" ht="27.95" hidden="1" customHeight="1" x14ac:dyDescent="0.25">
      <c r="A4938" s="203" t="s">
        <v>2199</v>
      </c>
      <c r="B4938" s="202" t="s">
        <v>2435</v>
      </c>
      <c r="C4938" s="203" t="s">
        <v>1461</v>
      </c>
      <c r="D4938" s="202" t="s">
        <v>2031</v>
      </c>
      <c r="E4938" s="202" t="s">
        <v>2032</v>
      </c>
      <c r="F4938" s="202" t="s">
        <v>475</v>
      </c>
      <c r="G4938" s="254">
        <v>4838</v>
      </c>
      <c r="H4938" s="361" t="s">
        <v>1414</v>
      </c>
      <c r="I4938" s="359" t="s">
        <v>1407</v>
      </c>
      <c r="J4938" s="359" t="s">
        <v>1380</v>
      </c>
      <c r="K4938" s="359" t="s">
        <v>8</v>
      </c>
      <c r="L4938" s="359" t="s">
        <v>1392</v>
      </c>
      <c r="M4938" s="368" t="s">
        <v>1407</v>
      </c>
      <c r="N4938" s="205">
        <v>42530</v>
      </c>
      <c r="O4938" s="203"/>
      <c r="P4938" t="str">
        <f t="shared" si="77"/>
        <v>Twin Cities Metro Area Chloride TMDL and Management Plan-Battle Creek-(82-0091-00)-Chloride</v>
      </c>
    </row>
    <row r="4939" spans="1:16" ht="27.95" hidden="1" customHeight="1" x14ac:dyDescent="0.25">
      <c r="A4939" s="203" t="s">
        <v>2199</v>
      </c>
      <c r="B4939" s="202" t="s">
        <v>2435</v>
      </c>
      <c r="C4939" s="203" t="s">
        <v>1461</v>
      </c>
      <c r="D4939" s="202" t="s">
        <v>2033</v>
      </c>
      <c r="E4939" s="202" t="s">
        <v>2034</v>
      </c>
      <c r="F4939" s="202" t="s">
        <v>475</v>
      </c>
      <c r="G4939" s="254">
        <v>677746</v>
      </c>
      <c r="H4939" s="361" t="s">
        <v>1433</v>
      </c>
      <c r="I4939" s="359" t="s">
        <v>1407</v>
      </c>
      <c r="J4939" s="359" t="s">
        <v>1380</v>
      </c>
      <c r="K4939" s="359" t="s">
        <v>8</v>
      </c>
      <c r="L4939" s="359" t="s">
        <v>1408</v>
      </c>
      <c r="M4939" s="368" t="s">
        <v>1407</v>
      </c>
      <c r="N4939" s="205">
        <v>42530</v>
      </c>
      <c r="O4939" s="203"/>
      <c r="P4939" t="str">
        <f t="shared" si="77"/>
        <v>Twin Cities Metro Area Chloride TMDL and Management Plan-Tanners-(82-0115-00)-Chloride</v>
      </c>
    </row>
    <row r="4940" spans="1:16" ht="27.95" hidden="1" customHeight="1" x14ac:dyDescent="0.25">
      <c r="A4940" s="203" t="s">
        <v>2199</v>
      </c>
      <c r="B4940" s="202" t="s">
        <v>2435</v>
      </c>
      <c r="C4940" s="203" t="s">
        <v>1461</v>
      </c>
      <c r="D4940" s="202" t="s">
        <v>2033</v>
      </c>
      <c r="E4940" s="202" t="s">
        <v>2034</v>
      </c>
      <c r="F4940" s="202" t="s">
        <v>475</v>
      </c>
      <c r="G4940" s="254">
        <v>1857</v>
      </c>
      <c r="H4940" s="361" t="s">
        <v>1414</v>
      </c>
      <c r="I4940" s="359" t="s">
        <v>1407</v>
      </c>
      <c r="J4940" s="359" t="s">
        <v>1380</v>
      </c>
      <c r="K4940" s="359" t="s">
        <v>8</v>
      </c>
      <c r="L4940" s="359" t="s">
        <v>1392</v>
      </c>
      <c r="M4940" s="368" t="s">
        <v>1407</v>
      </c>
      <c r="N4940" s="205">
        <v>42530</v>
      </c>
      <c r="O4940" s="203"/>
      <c r="P4940" t="str">
        <f t="shared" si="77"/>
        <v>Twin Cities Metro Area Chloride TMDL and Management Plan-Tanners-(82-0115-00)-Chloride</v>
      </c>
    </row>
    <row r="4941" spans="1:16" ht="27.95" hidden="1" customHeight="1" x14ac:dyDescent="0.25">
      <c r="A4941" s="203" t="s">
        <v>2199</v>
      </c>
      <c r="B4941" s="202" t="s">
        <v>2435</v>
      </c>
      <c r="C4941" s="203" t="s">
        <v>1461</v>
      </c>
      <c r="D4941" s="202" t="s">
        <v>2068</v>
      </c>
      <c r="E4941" s="202" t="s">
        <v>2069</v>
      </c>
      <c r="F4941" s="202" t="s">
        <v>475</v>
      </c>
      <c r="G4941" s="254">
        <v>878321</v>
      </c>
      <c r="H4941" s="361" t="s">
        <v>1433</v>
      </c>
      <c r="I4941" s="359" t="s">
        <v>1407</v>
      </c>
      <c r="J4941" s="359" t="s">
        <v>1380</v>
      </c>
      <c r="K4941" s="359" t="s">
        <v>8</v>
      </c>
      <c r="L4941" s="359" t="s">
        <v>1408</v>
      </c>
      <c r="M4941" s="368" t="s">
        <v>1407</v>
      </c>
      <c r="N4941" s="205">
        <v>42530</v>
      </c>
      <c r="O4941" s="203"/>
      <c r="P4941" t="str">
        <f t="shared" si="77"/>
        <v>Twin Cities Metro Area Chloride TMDL and Management Plan-Carver-(82-0166-00)-Chloride</v>
      </c>
    </row>
    <row r="4942" spans="1:16" ht="27.95" hidden="1" customHeight="1" x14ac:dyDescent="0.25">
      <c r="A4942" s="203" t="s">
        <v>2199</v>
      </c>
      <c r="B4942" s="202" t="s">
        <v>2435</v>
      </c>
      <c r="C4942" s="203" t="s">
        <v>1461</v>
      </c>
      <c r="D4942" s="202" t="s">
        <v>2068</v>
      </c>
      <c r="E4942" s="202" t="s">
        <v>2069</v>
      </c>
      <c r="F4942" s="202" t="s">
        <v>475</v>
      </c>
      <c r="G4942" s="254">
        <v>2406</v>
      </c>
      <c r="H4942" s="361" t="s">
        <v>1414</v>
      </c>
      <c r="I4942" s="359" t="s">
        <v>1407</v>
      </c>
      <c r="J4942" s="359" t="s">
        <v>1380</v>
      </c>
      <c r="K4942" s="359" t="s">
        <v>8</v>
      </c>
      <c r="L4942" s="359" t="s">
        <v>1392</v>
      </c>
      <c r="M4942" s="368" t="s">
        <v>1407</v>
      </c>
      <c r="N4942" s="205">
        <v>42530</v>
      </c>
      <c r="O4942" s="203"/>
      <c r="P4942" t="str">
        <f t="shared" si="77"/>
        <v>Twin Cities Metro Area Chloride TMDL and Management Plan-Carver-(82-0166-00)-Chloride</v>
      </c>
    </row>
    <row r="4943" spans="1:16" ht="27.95" hidden="1" customHeight="1" x14ac:dyDescent="0.25">
      <c r="A4943" s="203" t="s">
        <v>2199</v>
      </c>
      <c r="B4943" s="202" t="s">
        <v>2435</v>
      </c>
      <c r="C4943" s="203" t="s">
        <v>1461</v>
      </c>
      <c r="D4943" s="202" t="s">
        <v>2035</v>
      </c>
      <c r="E4943" s="202" t="s">
        <v>2032</v>
      </c>
      <c r="F4943" s="202" t="s">
        <v>475</v>
      </c>
      <c r="G4943" s="254">
        <v>1909551</v>
      </c>
      <c r="H4943" s="361" t="s">
        <v>1433</v>
      </c>
      <c r="I4943" s="359" t="s">
        <v>1407</v>
      </c>
      <c r="J4943" s="359" t="s">
        <v>1380</v>
      </c>
      <c r="K4943" s="359" t="s">
        <v>8</v>
      </c>
      <c r="L4943" s="359" t="s">
        <v>1408</v>
      </c>
      <c r="M4943" s="368" t="s">
        <v>1407</v>
      </c>
      <c r="N4943" s="205">
        <v>42530</v>
      </c>
      <c r="O4943" s="203"/>
      <c r="P4943" t="str">
        <f t="shared" si="77"/>
        <v>Twin Cities Metro Area Chloride TMDL and Management Plan-Battle Creek-(07010206-592)-Chloride</v>
      </c>
    </row>
    <row r="4944" spans="1:16" ht="27.95" hidden="1" customHeight="1" x14ac:dyDescent="0.25">
      <c r="A4944" s="203" t="s">
        <v>2199</v>
      </c>
      <c r="B4944" s="202" t="s">
        <v>2435</v>
      </c>
      <c r="C4944" s="203" t="s">
        <v>1461</v>
      </c>
      <c r="D4944" s="202" t="s">
        <v>2035</v>
      </c>
      <c r="E4944" s="202" t="s">
        <v>2032</v>
      </c>
      <c r="F4944" s="202" t="s">
        <v>475</v>
      </c>
      <c r="G4944" s="254">
        <v>12646</v>
      </c>
      <c r="H4944" s="361" t="s">
        <v>1414</v>
      </c>
      <c r="I4944" s="359" t="s">
        <v>1407</v>
      </c>
      <c r="J4944" s="359" t="s">
        <v>1380</v>
      </c>
      <c r="K4944" s="359" t="s">
        <v>8</v>
      </c>
      <c r="L4944" s="359" t="s">
        <v>1392</v>
      </c>
      <c r="M4944" s="368" t="s">
        <v>1407</v>
      </c>
      <c r="N4944" s="205">
        <v>42530</v>
      </c>
      <c r="O4944" s="203"/>
      <c r="P4944" t="str">
        <f t="shared" si="77"/>
        <v>Twin Cities Metro Area Chloride TMDL and Management Plan-Battle Creek-(07010206-592)-Chloride</v>
      </c>
    </row>
    <row r="4945" spans="1:16" ht="27.95" hidden="1" customHeight="1" x14ac:dyDescent="0.25">
      <c r="A4945" s="203" t="s">
        <v>2200</v>
      </c>
      <c r="B4945" s="202" t="s">
        <v>2436</v>
      </c>
      <c r="C4945" s="203" t="s">
        <v>1833</v>
      </c>
      <c r="D4945" s="202" t="s">
        <v>1836</v>
      </c>
      <c r="E4945" s="202" t="s">
        <v>1837</v>
      </c>
      <c r="F4945" s="202" t="s">
        <v>505</v>
      </c>
      <c r="G4945" s="253">
        <v>44.5</v>
      </c>
      <c r="H4945" s="361" t="s">
        <v>1400</v>
      </c>
      <c r="I4945" s="359" t="s">
        <v>1379</v>
      </c>
      <c r="J4945" s="359" t="s">
        <v>1380</v>
      </c>
      <c r="K4945" s="361" t="s">
        <v>1391</v>
      </c>
      <c r="L4945" s="359" t="s">
        <v>1392</v>
      </c>
      <c r="M4945" s="368">
        <v>2010</v>
      </c>
      <c r="N4945" s="205">
        <v>42782</v>
      </c>
      <c r="O4945" s="203"/>
      <c r="P4945" t="str">
        <f t="shared" si="77"/>
        <v>Cannon River WRAPS 2011-Cannon River-(07040002-501)-E. coli</v>
      </c>
    </row>
    <row r="4946" spans="1:16" ht="27.95" hidden="1" customHeight="1" x14ac:dyDescent="0.25">
      <c r="A4946" s="203" t="s">
        <v>2200</v>
      </c>
      <c r="B4946" s="202" t="s">
        <v>2436</v>
      </c>
      <c r="C4946" s="203" t="s">
        <v>1833</v>
      </c>
      <c r="D4946" s="202" t="s">
        <v>1836</v>
      </c>
      <c r="E4946" s="202" t="s">
        <v>1837</v>
      </c>
      <c r="F4946" s="202" t="s">
        <v>505</v>
      </c>
      <c r="G4946" s="253">
        <v>13.85</v>
      </c>
      <c r="H4946" s="361" t="s">
        <v>1400</v>
      </c>
      <c r="I4946" s="359" t="s">
        <v>1382</v>
      </c>
      <c r="J4946" s="359" t="s">
        <v>1380</v>
      </c>
      <c r="K4946" s="361" t="s">
        <v>1391</v>
      </c>
      <c r="L4946" s="359" t="s">
        <v>1392</v>
      </c>
      <c r="M4946" s="368">
        <v>2010</v>
      </c>
      <c r="N4946" s="205">
        <v>42782</v>
      </c>
      <c r="O4946" s="203"/>
      <c r="P4946" t="str">
        <f t="shared" si="77"/>
        <v>Cannon River WRAPS 2011-Cannon River-(07040002-501)-E. coli</v>
      </c>
    </row>
    <row r="4947" spans="1:16" ht="27.95" hidden="1" customHeight="1" x14ac:dyDescent="0.25">
      <c r="A4947" s="203" t="s">
        <v>2200</v>
      </c>
      <c r="B4947" s="202" t="s">
        <v>2436</v>
      </c>
      <c r="C4947" s="203" t="s">
        <v>1833</v>
      </c>
      <c r="D4947" s="202" t="s">
        <v>1836</v>
      </c>
      <c r="E4947" s="202" t="s">
        <v>1837</v>
      </c>
      <c r="F4947" s="202" t="s">
        <v>505</v>
      </c>
      <c r="G4947" s="253">
        <v>7.65</v>
      </c>
      <c r="H4947" s="361" t="s">
        <v>1400</v>
      </c>
      <c r="I4947" s="359" t="s">
        <v>1383</v>
      </c>
      <c r="J4947" s="359" t="s">
        <v>1380</v>
      </c>
      <c r="K4947" s="361" t="s">
        <v>1391</v>
      </c>
      <c r="L4947" s="359" t="s">
        <v>1392</v>
      </c>
      <c r="M4947" s="368">
        <v>2010</v>
      </c>
      <c r="N4947" s="205">
        <v>42782</v>
      </c>
      <c r="O4947" s="203"/>
      <c r="P4947" t="str">
        <f t="shared" si="77"/>
        <v>Cannon River WRAPS 2011-Cannon River-(07040002-501)-E. coli</v>
      </c>
    </row>
    <row r="4948" spans="1:16" ht="27.95" hidden="1" customHeight="1" x14ac:dyDescent="0.25">
      <c r="A4948" s="203" t="s">
        <v>2200</v>
      </c>
      <c r="B4948" s="202" t="s">
        <v>2436</v>
      </c>
      <c r="C4948" s="203" t="s">
        <v>1833</v>
      </c>
      <c r="D4948" s="202" t="s">
        <v>1836</v>
      </c>
      <c r="E4948" s="202" t="s">
        <v>1837</v>
      </c>
      <c r="F4948" s="202" t="s">
        <v>505</v>
      </c>
      <c r="G4948" s="253">
        <v>4.46</v>
      </c>
      <c r="H4948" s="361" t="s">
        <v>1400</v>
      </c>
      <c r="I4948" s="359" t="s">
        <v>1384</v>
      </c>
      <c r="J4948" s="359" t="s">
        <v>1380</v>
      </c>
      <c r="K4948" s="361" t="s">
        <v>1391</v>
      </c>
      <c r="L4948" s="359" t="s">
        <v>1392</v>
      </c>
      <c r="M4948" s="368">
        <v>2010</v>
      </c>
      <c r="N4948" s="205">
        <v>42782</v>
      </c>
      <c r="O4948" s="203"/>
      <c r="P4948" t="str">
        <f t="shared" si="77"/>
        <v>Cannon River WRAPS 2011-Cannon River-(07040002-501)-E. coli</v>
      </c>
    </row>
    <row r="4949" spans="1:16" ht="27.95" hidden="1" customHeight="1" x14ac:dyDescent="0.25">
      <c r="A4949" s="203" t="s">
        <v>2200</v>
      </c>
      <c r="B4949" s="202" t="s">
        <v>2436</v>
      </c>
      <c r="C4949" s="203" t="s">
        <v>1833</v>
      </c>
      <c r="D4949" s="202" t="s">
        <v>1836</v>
      </c>
      <c r="E4949" s="202" t="s">
        <v>1837</v>
      </c>
      <c r="F4949" s="202" t="s">
        <v>505</v>
      </c>
      <c r="G4949" s="253">
        <v>2.4300000000000002</v>
      </c>
      <c r="H4949" s="361" t="s">
        <v>1400</v>
      </c>
      <c r="I4949" s="359" t="s">
        <v>1385</v>
      </c>
      <c r="J4949" s="359" t="s">
        <v>1380</v>
      </c>
      <c r="K4949" s="361" t="s">
        <v>1391</v>
      </c>
      <c r="L4949" s="359" t="s">
        <v>1392</v>
      </c>
      <c r="M4949" s="368">
        <v>2010</v>
      </c>
      <c r="N4949" s="205">
        <v>42782</v>
      </c>
      <c r="O4949" s="203"/>
      <c r="P4949" t="str">
        <f t="shared" si="77"/>
        <v>Cannon River WRAPS 2011-Cannon River-(07040002-501)-E. coli</v>
      </c>
    </row>
    <row r="4950" spans="1:16" ht="27.95" hidden="1" customHeight="1" x14ac:dyDescent="0.25">
      <c r="A4950" s="203" t="s">
        <v>2200</v>
      </c>
      <c r="B4950" s="202" t="s">
        <v>2436</v>
      </c>
      <c r="C4950" s="203" t="s">
        <v>1833</v>
      </c>
      <c r="D4950" s="202" t="s">
        <v>2201</v>
      </c>
      <c r="E4950" s="202" t="s">
        <v>2202</v>
      </c>
      <c r="F4950" s="202" t="s">
        <v>505</v>
      </c>
      <c r="G4950" s="253">
        <v>22.04</v>
      </c>
      <c r="H4950" s="361" t="s">
        <v>527</v>
      </c>
      <c r="I4950" s="359" t="s">
        <v>1379</v>
      </c>
      <c r="J4950" s="359" t="s">
        <v>1380</v>
      </c>
      <c r="K4950" s="361" t="s">
        <v>1391</v>
      </c>
      <c r="L4950" s="359" t="s">
        <v>1392</v>
      </c>
      <c r="M4950" s="368">
        <v>2009</v>
      </c>
      <c r="N4950" s="205">
        <v>42782</v>
      </c>
      <c r="O4950" s="203"/>
      <c r="P4950" t="str">
        <f t="shared" si="77"/>
        <v>Cannon River WRAPS 2011-Spring Creek-(07040002-569)-E. coli</v>
      </c>
    </row>
    <row r="4951" spans="1:16" ht="27.95" hidden="1" customHeight="1" x14ac:dyDescent="0.25">
      <c r="A4951" s="203" t="s">
        <v>2200</v>
      </c>
      <c r="B4951" s="202" t="s">
        <v>2436</v>
      </c>
      <c r="C4951" s="203" t="s">
        <v>1833</v>
      </c>
      <c r="D4951" s="202" t="s">
        <v>2201</v>
      </c>
      <c r="E4951" s="202" t="s">
        <v>2202</v>
      </c>
      <c r="F4951" s="202" t="s">
        <v>505</v>
      </c>
      <c r="G4951" s="253">
        <v>5.93</v>
      </c>
      <c r="H4951" s="361" t="s">
        <v>527</v>
      </c>
      <c r="I4951" s="359" t="s">
        <v>1382</v>
      </c>
      <c r="J4951" s="359" t="s">
        <v>1380</v>
      </c>
      <c r="K4951" s="361" t="s">
        <v>1391</v>
      </c>
      <c r="L4951" s="359" t="s">
        <v>1392</v>
      </c>
      <c r="M4951" s="368">
        <v>2009</v>
      </c>
      <c r="N4951" s="205">
        <v>42782</v>
      </c>
      <c r="O4951" s="203"/>
      <c r="P4951" t="str">
        <f t="shared" si="77"/>
        <v>Cannon River WRAPS 2011-Spring Creek-(07040002-569)-E. coli</v>
      </c>
    </row>
    <row r="4952" spans="1:16" ht="27.95" hidden="1" customHeight="1" x14ac:dyDescent="0.25">
      <c r="A4952" s="203" t="s">
        <v>2200</v>
      </c>
      <c r="B4952" s="202" t="s">
        <v>2436</v>
      </c>
      <c r="C4952" s="203" t="s">
        <v>1833</v>
      </c>
      <c r="D4952" s="202" t="s">
        <v>2201</v>
      </c>
      <c r="E4952" s="202" t="s">
        <v>2202</v>
      </c>
      <c r="F4952" s="202" t="s">
        <v>505</v>
      </c>
      <c r="G4952" s="253">
        <v>4.01</v>
      </c>
      <c r="H4952" s="361" t="s">
        <v>527</v>
      </c>
      <c r="I4952" s="359" t="s">
        <v>1383</v>
      </c>
      <c r="J4952" s="359" t="s">
        <v>1380</v>
      </c>
      <c r="K4952" s="361" t="s">
        <v>1391</v>
      </c>
      <c r="L4952" s="359" t="s">
        <v>1392</v>
      </c>
      <c r="M4952" s="368">
        <v>2009</v>
      </c>
      <c r="N4952" s="205">
        <v>42782</v>
      </c>
      <c r="O4952" s="203"/>
      <c r="P4952" t="str">
        <f t="shared" si="77"/>
        <v>Cannon River WRAPS 2011-Spring Creek-(07040002-569)-E. coli</v>
      </c>
    </row>
    <row r="4953" spans="1:16" ht="27.95" hidden="1" customHeight="1" x14ac:dyDescent="0.25">
      <c r="A4953" s="203" t="s">
        <v>2200</v>
      </c>
      <c r="B4953" s="202" t="s">
        <v>2436</v>
      </c>
      <c r="C4953" s="203" t="s">
        <v>1833</v>
      </c>
      <c r="D4953" s="202" t="s">
        <v>2201</v>
      </c>
      <c r="E4953" s="202" t="s">
        <v>2202</v>
      </c>
      <c r="F4953" s="202" t="s">
        <v>505</v>
      </c>
      <c r="G4953" s="253">
        <v>3.13</v>
      </c>
      <c r="H4953" s="361" t="s">
        <v>527</v>
      </c>
      <c r="I4953" s="359" t="s">
        <v>1384</v>
      </c>
      <c r="J4953" s="359" t="s">
        <v>1380</v>
      </c>
      <c r="K4953" s="361" t="s">
        <v>1391</v>
      </c>
      <c r="L4953" s="359" t="s">
        <v>1392</v>
      </c>
      <c r="M4953" s="368">
        <v>2009</v>
      </c>
      <c r="N4953" s="205">
        <v>42782</v>
      </c>
      <c r="O4953" s="203"/>
      <c r="P4953" t="str">
        <f t="shared" si="77"/>
        <v>Cannon River WRAPS 2011-Spring Creek-(07040002-569)-E. coli</v>
      </c>
    </row>
    <row r="4954" spans="1:16" ht="27.95" hidden="1" customHeight="1" x14ac:dyDescent="0.25">
      <c r="A4954" s="203" t="s">
        <v>2200</v>
      </c>
      <c r="B4954" s="202" t="s">
        <v>2436</v>
      </c>
      <c r="C4954" s="203" t="s">
        <v>1833</v>
      </c>
      <c r="D4954" s="202" t="s">
        <v>2201</v>
      </c>
      <c r="E4954" s="202" t="s">
        <v>2202</v>
      </c>
      <c r="F4954" s="202" t="s">
        <v>505</v>
      </c>
      <c r="G4954" s="253">
        <v>2.2999999999999998</v>
      </c>
      <c r="H4954" s="361" t="s">
        <v>527</v>
      </c>
      <c r="I4954" s="359" t="s">
        <v>1385</v>
      </c>
      <c r="J4954" s="359" t="s">
        <v>1380</v>
      </c>
      <c r="K4954" s="361" t="s">
        <v>1391</v>
      </c>
      <c r="L4954" s="359" t="s">
        <v>1392</v>
      </c>
      <c r="M4954" s="368">
        <v>2009</v>
      </c>
      <c r="N4954" s="205">
        <v>42782</v>
      </c>
      <c r="O4954" s="203"/>
      <c r="P4954" t="str">
        <f t="shared" si="77"/>
        <v>Cannon River WRAPS 2011-Spring Creek-(07040002-569)-E. coli</v>
      </c>
    </row>
    <row r="4955" spans="1:16" ht="27.95" hidden="1" customHeight="1" x14ac:dyDescent="0.25">
      <c r="A4955" s="203" t="s">
        <v>2200</v>
      </c>
      <c r="B4955" s="202" t="s">
        <v>2436</v>
      </c>
      <c r="C4955" s="203" t="s">
        <v>1997</v>
      </c>
      <c r="D4955" s="202" t="s">
        <v>2203</v>
      </c>
      <c r="E4955" s="202" t="s">
        <v>2157</v>
      </c>
      <c r="F4955" s="202" t="s">
        <v>505</v>
      </c>
      <c r="G4955" s="253">
        <v>9.3000000000000007</v>
      </c>
      <c r="H4955" s="361" t="s">
        <v>1390</v>
      </c>
      <c r="I4955" s="359" t="s">
        <v>1379</v>
      </c>
      <c r="J4955" s="359" t="s">
        <v>1380</v>
      </c>
      <c r="K4955" s="359" t="s">
        <v>1391</v>
      </c>
      <c r="L4955" s="359" t="s">
        <v>1392</v>
      </c>
      <c r="M4955" s="368">
        <v>2010</v>
      </c>
      <c r="N4955" s="207" t="s">
        <v>2000</v>
      </c>
      <c r="O4955" s="203"/>
      <c r="P4955" t="str">
        <f t="shared" si="77"/>
        <v>Miss. River - Lake Pepin (Wells Creek) WRAPS 2008-Hay Creek-(07040001-518)-E. coli</v>
      </c>
    </row>
    <row r="4956" spans="1:16" ht="27.95" hidden="1" customHeight="1" x14ac:dyDescent="0.25">
      <c r="A4956" s="203" t="s">
        <v>2200</v>
      </c>
      <c r="B4956" s="202" t="s">
        <v>2436</v>
      </c>
      <c r="C4956" s="203" t="s">
        <v>1997</v>
      </c>
      <c r="D4956" s="202" t="s">
        <v>2203</v>
      </c>
      <c r="E4956" s="202" t="s">
        <v>2157</v>
      </c>
      <c r="F4956" s="202" t="s">
        <v>505</v>
      </c>
      <c r="G4956" s="253">
        <v>7.3</v>
      </c>
      <c r="H4956" s="361" t="s">
        <v>1390</v>
      </c>
      <c r="I4956" s="359" t="s">
        <v>1382</v>
      </c>
      <c r="J4956" s="359" t="s">
        <v>1380</v>
      </c>
      <c r="K4956" s="359" t="s">
        <v>1391</v>
      </c>
      <c r="L4956" s="359" t="s">
        <v>1392</v>
      </c>
      <c r="M4956" s="368">
        <v>2010</v>
      </c>
      <c r="N4956" s="207" t="s">
        <v>2000</v>
      </c>
      <c r="O4956" s="203"/>
      <c r="P4956" t="str">
        <f t="shared" si="77"/>
        <v>Miss. River - Lake Pepin (Wells Creek) WRAPS 2008-Hay Creek-(07040001-518)-E. coli</v>
      </c>
    </row>
    <row r="4957" spans="1:16" ht="27.95" hidden="1" customHeight="1" x14ac:dyDescent="0.25">
      <c r="A4957" s="203" t="s">
        <v>2200</v>
      </c>
      <c r="B4957" s="202" t="s">
        <v>2436</v>
      </c>
      <c r="C4957" s="203" t="s">
        <v>1997</v>
      </c>
      <c r="D4957" s="202" t="s">
        <v>2203</v>
      </c>
      <c r="E4957" s="202" t="s">
        <v>2157</v>
      </c>
      <c r="F4957" s="202" t="s">
        <v>505</v>
      </c>
      <c r="G4957" s="253">
        <v>6.7</v>
      </c>
      <c r="H4957" s="361" t="s">
        <v>1390</v>
      </c>
      <c r="I4957" s="359" t="s">
        <v>1383</v>
      </c>
      <c r="J4957" s="359" t="s">
        <v>1380</v>
      </c>
      <c r="K4957" s="359" t="s">
        <v>1391</v>
      </c>
      <c r="L4957" s="359" t="s">
        <v>1392</v>
      </c>
      <c r="M4957" s="368">
        <v>2010</v>
      </c>
      <c r="N4957" s="207" t="s">
        <v>2000</v>
      </c>
      <c r="O4957" s="203"/>
      <c r="P4957" t="str">
        <f t="shared" si="77"/>
        <v>Miss. River - Lake Pepin (Wells Creek) WRAPS 2008-Hay Creek-(07040001-518)-E. coli</v>
      </c>
    </row>
    <row r="4958" spans="1:16" ht="27.95" hidden="1" customHeight="1" x14ac:dyDescent="0.25">
      <c r="A4958" s="203" t="s">
        <v>2200</v>
      </c>
      <c r="B4958" s="202" t="s">
        <v>2436</v>
      </c>
      <c r="C4958" s="203" t="s">
        <v>1997</v>
      </c>
      <c r="D4958" s="202" t="s">
        <v>2203</v>
      </c>
      <c r="E4958" s="202" t="s">
        <v>2157</v>
      </c>
      <c r="F4958" s="202" t="s">
        <v>505</v>
      </c>
      <c r="G4958" s="253">
        <v>5.9</v>
      </c>
      <c r="H4958" s="361" t="s">
        <v>1390</v>
      </c>
      <c r="I4958" s="359" t="s">
        <v>1384</v>
      </c>
      <c r="J4958" s="359" t="s">
        <v>1380</v>
      </c>
      <c r="K4958" s="359" t="s">
        <v>1391</v>
      </c>
      <c r="L4958" s="359" t="s">
        <v>1392</v>
      </c>
      <c r="M4958" s="368">
        <v>2010</v>
      </c>
      <c r="N4958" s="207" t="s">
        <v>2000</v>
      </c>
      <c r="O4958" s="203"/>
      <c r="P4958" t="str">
        <f t="shared" si="77"/>
        <v>Miss. River - Lake Pepin (Wells Creek) WRAPS 2008-Hay Creek-(07040001-518)-E. coli</v>
      </c>
    </row>
    <row r="4959" spans="1:16" ht="27.95" hidden="1" customHeight="1" x14ac:dyDescent="0.25">
      <c r="A4959" s="203" t="s">
        <v>2200</v>
      </c>
      <c r="B4959" s="202" t="s">
        <v>2436</v>
      </c>
      <c r="C4959" s="203" t="s">
        <v>1997</v>
      </c>
      <c r="D4959" s="202" t="s">
        <v>2203</v>
      </c>
      <c r="E4959" s="202" t="s">
        <v>2157</v>
      </c>
      <c r="F4959" s="202" t="s">
        <v>505</v>
      </c>
      <c r="G4959" s="253">
        <v>4.8</v>
      </c>
      <c r="H4959" s="361" t="s">
        <v>1390</v>
      </c>
      <c r="I4959" s="359" t="s">
        <v>1385</v>
      </c>
      <c r="J4959" s="359" t="s">
        <v>1380</v>
      </c>
      <c r="K4959" s="359" t="s">
        <v>1391</v>
      </c>
      <c r="L4959" s="359" t="s">
        <v>1392</v>
      </c>
      <c r="M4959" s="368">
        <v>2010</v>
      </c>
      <c r="N4959" s="207" t="s">
        <v>2000</v>
      </c>
      <c r="O4959" s="203"/>
      <c r="P4959" t="str">
        <f t="shared" si="77"/>
        <v>Miss. River - Lake Pepin (Wells Creek) WRAPS 2008-Hay Creek-(07040001-518)-E. coli</v>
      </c>
    </row>
    <row r="4960" spans="1:16" ht="27.95" hidden="1" customHeight="1" x14ac:dyDescent="0.25">
      <c r="A4960" s="203" t="s">
        <v>2200</v>
      </c>
      <c r="B4960" s="202" t="s">
        <v>2436</v>
      </c>
      <c r="C4960" s="203" t="s">
        <v>1997</v>
      </c>
      <c r="D4960" s="202" t="s">
        <v>2204</v>
      </c>
      <c r="E4960" s="202" t="s">
        <v>2205</v>
      </c>
      <c r="F4960" s="202" t="s">
        <v>505</v>
      </c>
      <c r="G4960" s="253">
        <v>0.7</v>
      </c>
      <c r="H4960" s="361" t="s">
        <v>1390</v>
      </c>
      <c r="I4960" s="359" t="s">
        <v>1379</v>
      </c>
      <c r="J4960" s="359" t="s">
        <v>1380</v>
      </c>
      <c r="K4960" s="359" t="s">
        <v>1391</v>
      </c>
      <c r="L4960" s="359" t="s">
        <v>1392</v>
      </c>
      <c r="M4960" s="368">
        <v>2010</v>
      </c>
      <c r="N4960" s="207" t="s">
        <v>2000</v>
      </c>
      <c r="O4960" s="203"/>
      <c r="P4960" t="str">
        <f t="shared" si="77"/>
        <v>Miss. River - Lake Pepin (Wells Creek) WRAPS 2008-Bullard Creek-(07040001-526)-E. coli</v>
      </c>
    </row>
    <row r="4961" spans="1:16" ht="27.95" hidden="1" customHeight="1" x14ac:dyDescent="0.25">
      <c r="A4961" s="203" t="s">
        <v>2200</v>
      </c>
      <c r="B4961" s="202" t="s">
        <v>2436</v>
      </c>
      <c r="C4961" s="203" t="s">
        <v>1997</v>
      </c>
      <c r="D4961" s="202" t="s">
        <v>2204</v>
      </c>
      <c r="E4961" s="202" t="s">
        <v>2205</v>
      </c>
      <c r="F4961" s="202" t="s">
        <v>505</v>
      </c>
      <c r="G4961" s="253">
        <v>0.5</v>
      </c>
      <c r="H4961" s="361" t="s">
        <v>1390</v>
      </c>
      <c r="I4961" s="359" t="s">
        <v>1382</v>
      </c>
      <c r="J4961" s="359" t="s">
        <v>1380</v>
      </c>
      <c r="K4961" s="359" t="s">
        <v>1391</v>
      </c>
      <c r="L4961" s="359" t="s">
        <v>1392</v>
      </c>
      <c r="M4961" s="368">
        <v>2010</v>
      </c>
      <c r="N4961" s="207" t="s">
        <v>2000</v>
      </c>
      <c r="O4961" s="203"/>
      <c r="P4961" t="str">
        <f t="shared" si="77"/>
        <v>Miss. River - Lake Pepin (Wells Creek) WRAPS 2008-Bullard Creek-(07040001-526)-E. coli</v>
      </c>
    </row>
    <row r="4962" spans="1:16" ht="27.95" hidden="1" customHeight="1" x14ac:dyDescent="0.25">
      <c r="A4962" s="203" t="s">
        <v>2200</v>
      </c>
      <c r="B4962" s="202" t="s">
        <v>2436</v>
      </c>
      <c r="C4962" s="203" t="s">
        <v>1997</v>
      </c>
      <c r="D4962" s="202" t="s">
        <v>2204</v>
      </c>
      <c r="E4962" s="202" t="s">
        <v>2205</v>
      </c>
      <c r="F4962" s="202" t="s">
        <v>505</v>
      </c>
      <c r="G4962" s="253">
        <v>0.4</v>
      </c>
      <c r="H4962" s="361" t="s">
        <v>1390</v>
      </c>
      <c r="I4962" s="359" t="s">
        <v>1383</v>
      </c>
      <c r="J4962" s="359" t="s">
        <v>1380</v>
      </c>
      <c r="K4962" s="359" t="s">
        <v>1391</v>
      </c>
      <c r="L4962" s="359" t="s">
        <v>1392</v>
      </c>
      <c r="M4962" s="368">
        <v>2010</v>
      </c>
      <c r="N4962" s="207" t="s">
        <v>2000</v>
      </c>
      <c r="O4962" s="203"/>
      <c r="P4962" t="str">
        <f t="shared" si="77"/>
        <v>Miss. River - Lake Pepin (Wells Creek) WRAPS 2008-Bullard Creek-(07040001-526)-E. coli</v>
      </c>
    </row>
    <row r="4963" spans="1:16" ht="27.95" hidden="1" customHeight="1" x14ac:dyDescent="0.25">
      <c r="A4963" s="203" t="s">
        <v>2200</v>
      </c>
      <c r="B4963" s="202" t="s">
        <v>2436</v>
      </c>
      <c r="C4963" s="203" t="s">
        <v>1997</v>
      </c>
      <c r="D4963" s="202" t="s">
        <v>2204</v>
      </c>
      <c r="E4963" s="202" t="s">
        <v>2205</v>
      </c>
      <c r="F4963" s="202" t="s">
        <v>505</v>
      </c>
      <c r="G4963" s="253">
        <v>0.4</v>
      </c>
      <c r="H4963" s="361" t="s">
        <v>1390</v>
      </c>
      <c r="I4963" s="359" t="s">
        <v>1384</v>
      </c>
      <c r="J4963" s="359" t="s">
        <v>1380</v>
      </c>
      <c r="K4963" s="359" t="s">
        <v>1391</v>
      </c>
      <c r="L4963" s="359" t="s">
        <v>1392</v>
      </c>
      <c r="M4963" s="368">
        <v>2010</v>
      </c>
      <c r="N4963" s="207" t="s">
        <v>2000</v>
      </c>
      <c r="O4963" s="203"/>
      <c r="P4963" t="str">
        <f t="shared" si="77"/>
        <v>Miss. River - Lake Pepin (Wells Creek) WRAPS 2008-Bullard Creek-(07040001-526)-E. coli</v>
      </c>
    </row>
    <row r="4964" spans="1:16" ht="27.95" hidden="1" customHeight="1" x14ac:dyDescent="0.25">
      <c r="A4964" s="203" t="s">
        <v>2200</v>
      </c>
      <c r="B4964" s="202" t="s">
        <v>2436</v>
      </c>
      <c r="C4964" s="203" t="s">
        <v>1997</v>
      </c>
      <c r="D4964" s="202" t="s">
        <v>2204</v>
      </c>
      <c r="E4964" s="202" t="s">
        <v>2205</v>
      </c>
      <c r="F4964" s="202" t="s">
        <v>505</v>
      </c>
      <c r="G4964" s="253">
        <v>0.3</v>
      </c>
      <c r="H4964" s="361" t="s">
        <v>1390</v>
      </c>
      <c r="I4964" s="359" t="s">
        <v>1385</v>
      </c>
      <c r="J4964" s="359" t="s">
        <v>1380</v>
      </c>
      <c r="K4964" s="359" t="s">
        <v>1391</v>
      </c>
      <c r="L4964" s="359" t="s">
        <v>1392</v>
      </c>
      <c r="M4964" s="368">
        <v>2010</v>
      </c>
      <c r="N4964" s="207" t="s">
        <v>2000</v>
      </c>
      <c r="O4964" s="203"/>
      <c r="P4964" t="str">
        <f t="shared" si="77"/>
        <v>Miss. River - Lake Pepin (Wells Creek) WRAPS 2008-Bullard Creek-(07040001-526)-E. coli</v>
      </c>
    </row>
    <row r="4965" spans="1:16" ht="27.95" hidden="1" customHeight="1" x14ac:dyDescent="0.25">
      <c r="A4965" s="203" t="s">
        <v>2200</v>
      </c>
      <c r="B4965" s="202" t="s">
        <v>2436</v>
      </c>
      <c r="C4965" s="203" t="s">
        <v>1403</v>
      </c>
      <c r="D4965" s="202" t="s">
        <v>1404</v>
      </c>
      <c r="E4965" s="202" t="s">
        <v>1405</v>
      </c>
      <c r="F4965" s="202" t="s">
        <v>475</v>
      </c>
      <c r="G4965" s="253">
        <v>154</v>
      </c>
      <c r="H4965" s="361" t="s">
        <v>1406</v>
      </c>
      <c r="I4965" s="359" t="s">
        <v>1407</v>
      </c>
      <c r="J4965" s="359" t="s">
        <v>1380</v>
      </c>
      <c r="K4965" s="359" t="s">
        <v>22</v>
      </c>
      <c r="L4965" s="359" t="s">
        <v>1408</v>
      </c>
      <c r="M4965" s="368" t="s">
        <v>1407</v>
      </c>
      <c r="N4965" s="205">
        <v>42486</v>
      </c>
      <c r="O4965" s="203"/>
      <c r="P4965" t="str">
        <f t="shared" si="77"/>
        <v>South Metro Mississippi TSS TMDL-Mississippi River-(07040001-531)-TSS</v>
      </c>
    </row>
    <row r="4966" spans="1:16" ht="27.95" hidden="1" customHeight="1" x14ac:dyDescent="0.25">
      <c r="A4966" s="203" t="s">
        <v>2206</v>
      </c>
      <c r="B4966" s="202" t="s">
        <v>637</v>
      </c>
      <c r="C4966" s="203" t="s">
        <v>1556</v>
      </c>
      <c r="D4966" s="202" t="s">
        <v>641</v>
      </c>
      <c r="E4966" s="202" t="s">
        <v>1557</v>
      </c>
      <c r="F4966" s="202" t="s">
        <v>475</v>
      </c>
      <c r="G4966" s="253">
        <v>42.2</v>
      </c>
      <c r="H4966" s="361" t="s">
        <v>1414</v>
      </c>
      <c r="I4966" s="359" t="s">
        <v>1407</v>
      </c>
      <c r="J4966" s="358">
        <v>0.3</v>
      </c>
      <c r="K4966" s="359" t="s">
        <v>1113</v>
      </c>
      <c r="L4966" s="359" t="s">
        <v>1392</v>
      </c>
      <c r="M4966" s="368">
        <v>1988</v>
      </c>
      <c r="N4966" s="207" t="s">
        <v>1558</v>
      </c>
      <c r="O4966" s="203"/>
      <c r="P4966" t="str">
        <f t="shared" si="77"/>
        <v>Lower Minnesota River - Dissolved Oxygen-Minnesota River-(07020012-505)-TP</v>
      </c>
    </row>
    <row r="4967" spans="1:16" ht="27.95" hidden="1" customHeight="1" x14ac:dyDescent="0.25">
      <c r="A4967" s="203" t="s">
        <v>2206</v>
      </c>
      <c r="B4967" s="203" t="s">
        <v>637</v>
      </c>
      <c r="C4967" s="203" t="s">
        <v>1559</v>
      </c>
      <c r="D4967" s="203" t="s">
        <v>2207</v>
      </c>
      <c r="E4967" s="203" t="s">
        <v>2208</v>
      </c>
      <c r="F4967" s="203" t="s">
        <v>505</v>
      </c>
      <c r="G4967" s="257">
        <v>6.6</v>
      </c>
      <c r="H4967" s="361" t="s">
        <v>1400</v>
      </c>
      <c r="I4967" s="361" t="s">
        <v>1379</v>
      </c>
      <c r="J4967" s="275">
        <v>0.91</v>
      </c>
      <c r="K4967" s="361" t="s">
        <v>1391</v>
      </c>
      <c r="L4967" s="361" t="s">
        <v>1392</v>
      </c>
      <c r="M4967" s="370">
        <v>2010</v>
      </c>
      <c r="N4967" s="207">
        <v>43881</v>
      </c>
      <c r="O4967" s="223" t="s">
        <v>1537</v>
      </c>
      <c r="P4967" t="str">
        <f t="shared" si="77"/>
        <v>Minnesota River - Mankato WRAPS 2013-Crow Creek-(07020007-569)-E. coli</v>
      </c>
    </row>
    <row r="4968" spans="1:16" ht="27.95" hidden="1" customHeight="1" x14ac:dyDescent="0.25">
      <c r="A4968" s="203" t="s">
        <v>2206</v>
      </c>
      <c r="B4968" s="203" t="s">
        <v>637</v>
      </c>
      <c r="C4968" s="203" t="s">
        <v>1559</v>
      </c>
      <c r="D4968" s="203" t="s">
        <v>2207</v>
      </c>
      <c r="E4968" s="203" t="s">
        <v>2208</v>
      </c>
      <c r="F4968" s="203" t="s">
        <v>505</v>
      </c>
      <c r="G4968" s="257">
        <v>1.6</v>
      </c>
      <c r="H4968" s="361" t="s">
        <v>1400</v>
      </c>
      <c r="I4968" s="361" t="s">
        <v>1382</v>
      </c>
      <c r="J4968" s="275">
        <v>0.91</v>
      </c>
      <c r="K4968" s="361" t="s">
        <v>1391</v>
      </c>
      <c r="L4968" s="361" t="s">
        <v>1392</v>
      </c>
      <c r="M4968" s="370">
        <v>2010</v>
      </c>
      <c r="N4968" s="207">
        <v>43881</v>
      </c>
      <c r="O4968" s="223" t="s">
        <v>1537</v>
      </c>
      <c r="P4968" t="str">
        <f t="shared" si="77"/>
        <v>Minnesota River - Mankato WRAPS 2013-Crow Creek-(07020007-569)-E. coli</v>
      </c>
    </row>
    <row r="4969" spans="1:16" ht="27.95" hidden="1" customHeight="1" x14ac:dyDescent="0.25">
      <c r="A4969" s="203" t="s">
        <v>2206</v>
      </c>
      <c r="B4969" s="203" t="s">
        <v>637</v>
      </c>
      <c r="C4969" s="203" t="s">
        <v>1559</v>
      </c>
      <c r="D4969" s="203" t="s">
        <v>2207</v>
      </c>
      <c r="E4969" s="203" t="s">
        <v>2208</v>
      </c>
      <c r="F4969" s="203" t="s">
        <v>505</v>
      </c>
      <c r="G4969" s="257">
        <v>0.49</v>
      </c>
      <c r="H4969" s="361" t="s">
        <v>1400</v>
      </c>
      <c r="I4969" s="361" t="s">
        <v>1383</v>
      </c>
      <c r="J4969" s="275">
        <v>0.91</v>
      </c>
      <c r="K4969" s="361" t="s">
        <v>1391</v>
      </c>
      <c r="L4969" s="361" t="s">
        <v>1392</v>
      </c>
      <c r="M4969" s="370">
        <v>2010</v>
      </c>
      <c r="N4969" s="207">
        <v>43881</v>
      </c>
      <c r="O4969" s="223" t="s">
        <v>1537</v>
      </c>
      <c r="P4969" t="str">
        <f t="shared" si="77"/>
        <v>Minnesota River - Mankato WRAPS 2013-Crow Creek-(07020007-569)-E. coli</v>
      </c>
    </row>
    <row r="4970" spans="1:16" ht="27.95" hidden="1" customHeight="1" x14ac:dyDescent="0.25">
      <c r="A4970" s="203" t="s">
        <v>2206</v>
      </c>
      <c r="B4970" s="203" t="s">
        <v>637</v>
      </c>
      <c r="C4970" s="203" t="s">
        <v>1559</v>
      </c>
      <c r="D4970" s="203" t="s">
        <v>2207</v>
      </c>
      <c r="E4970" s="203" t="s">
        <v>2208</v>
      </c>
      <c r="F4970" s="203" t="s">
        <v>505</v>
      </c>
      <c r="G4970" s="257">
        <v>0.1</v>
      </c>
      <c r="H4970" s="361" t="s">
        <v>1400</v>
      </c>
      <c r="I4970" s="361" t="s">
        <v>1384</v>
      </c>
      <c r="J4970" s="275">
        <v>0.91</v>
      </c>
      <c r="K4970" s="361" t="s">
        <v>1391</v>
      </c>
      <c r="L4970" s="361" t="s">
        <v>1392</v>
      </c>
      <c r="M4970" s="370">
        <v>2010</v>
      </c>
      <c r="N4970" s="207">
        <v>43881</v>
      </c>
      <c r="O4970" s="223" t="s">
        <v>1537</v>
      </c>
      <c r="P4970" t="str">
        <f t="shared" si="77"/>
        <v>Minnesota River - Mankato WRAPS 2013-Crow Creek-(07020007-569)-E. coli</v>
      </c>
    </row>
    <row r="4971" spans="1:16" ht="27.95" hidden="1" customHeight="1" x14ac:dyDescent="0.25">
      <c r="A4971" s="203" t="s">
        <v>2206</v>
      </c>
      <c r="B4971" s="203" t="s">
        <v>637</v>
      </c>
      <c r="C4971" s="203" t="s">
        <v>1559</v>
      </c>
      <c r="D4971" s="203" t="s">
        <v>2207</v>
      </c>
      <c r="E4971" s="203" t="s">
        <v>2208</v>
      </c>
      <c r="F4971" s="203" t="s">
        <v>505</v>
      </c>
      <c r="G4971" s="257" t="s">
        <v>515</v>
      </c>
      <c r="H4971" s="361" t="s">
        <v>1400</v>
      </c>
      <c r="I4971" s="361" t="s">
        <v>1385</v>
      </c>
      <c r="J4971" s="275">
        <v>0.91</v>
      </c>
      <c r="K4971" s="361" t="s">
        <v>1391</v>
      </c>
      <c r="L4971" s="361" t="s">
        <v>1392</v>
      </c>
      <c r="M4971" s="370">
        <v>2010</v>
      </c>
      <c r="N4971" s="207">
        <v>43881</v>
      </c>
      <c r="O4971" s="223" t="s">
        <v>1537</v>
      </c>
      <c r="P4971" t="str">
        <f t="shared" si="77"/>
        <v>Minnesota River - Mankato WRAPS 2013-Crow Creek-(07020007-569)-E. coli</v>
      </c>
    </row>
    <row r="4972" spans="1:16" ht="27.95" hidden="1" customHeight="1" x14ac:dyDescent="0.25">
      <c r="A4972" s="203" t="s">
        <v>2206</v>
      </c>
      <c r="B4972" s="202" t="s">
        <v>637</v>
      </c>
      <c r="C4972" s="203" t="s">
        <v>1568</v>
      </c>
      <c r="D4972" s="202" t="s">
        <v>1569</v>
      </c>
      <c r="E4972" s="202" t="s">
        <v>1557</v>
      </c>
      <c r="F4972" s="202" t="s">
        <v>475</v>
      </c>
      <c r="G4972" s="253">
        <v>108</v>
      </c>
      <c r="H4972" s="361" t="s">
        <v>1400</v>
      </c>
      <c r="I4972" s="359" t="s">
        <v>1379</v>
      </c>
      <c r="J4972" s="274">
        <v>0.38</v>
      </c>
      <c r="K4972" s="359" t="s">
        <v>1391</v>
      </c>
      <c r="L4972" s="359" t="s">
        <v>1392</v>
      </c>
      <c r="M4972" s="368">
        <v>2010</v>
      </c>
      <c r="N4972" s="205">
        <v>43627</v>
      </c>
      <c r="O4972" s="203" t="s">
        <v>1537</v>
      </c>
      <c r="P4972" t="str">
        <f t="shared" si="77"/>
        <v>MN River E. Coli TMDL-Minnesota River-(07020007-723)-E. coli</v>
      </c>
    </row>
    <row r="4973" spans="1:16" ht="27.95" hidden="1" customHeight="1" x14ac:dyDescent="0.25">
      <c r="A4973" s="203" t="s">
        <v>2206</v>
      </c>
      <c r="B4973" s="202" t="s">
        <v>637</v>
      </c>
      <c r="C4973" s="203" t="s">
        <v>1568</v>
      </c>
      <c r="D4973" s="202" t="s">
        <v>1569</v>
      </c>
      <c r="E4973" s="202" t="s">
        <v>1557</v>
      </c>
      <c r="F4973" s="202" t="s">
        <v>475</v>
      </c>
      <c r="G4973" s="253">
        <v>21</v>
      </c>
      <c r="H4973" s="361" t="s">
        <v>1400</v>
      </c>
      <c r="I4973" s="359" t="s">
        <v>1382</v>
      </c>
      <c r="J4973" s="274">
        <v>0.38</v>
      </c>
      <c r="K4973" s="359" t="s">
        <v>1391</v>
      </c>
      <c r="L4973" s="359" t="s">
        <v>1392</v>
      </c>
      <c r="M4973" s="368">
        <v>2010</v>
      </c>
      <c r="N4973" s="205">
        <v>43627</v>
      </c>
      <c r="O4973" s="203" t="s">
        <v>1537</v>
      </c>
      <c r="P4973" t="str">
        <f t="shared" si="77"/>
        <v>MN River E. Coli TMDL-Minnesota River-(07020007-723)-E. coli</v>
      </c>
    </row>
    <row r="4974" spans="1:16" ht="27.95" hidden="1" customHeight="1" x14ac:dyDescent="0.25">
      <c r="A4974" s="203" t="s">
        <v>2206</v>
      </c>
      <c r="B4974" s="202" t="s">
        <v>637</v>
      </c>
      <c r="C4974" s="203" t="s">
        <v>1568</v>
      </c>
      <c r="D4974" s="202" t="s">
        <v>1569</v>
      </c>
      <c r="E4974" s="202" t="s">
        <v>1557</v>
      </c>
      <c r="F4974" s="202" t="s">
        <v>475</v>
      </c>
      <c r="G4974" s="253">
        <v>3.6</v>
      </c>
      <c r="H4974" s="361" t="s">
        <v>1400</v>
      </c>
      <c r="I4974" s="359" t="s">
        <v>1383</v>
      </c>
      <c r="J4974" s="274">
        <v>0.38</v>
      </c>
      <c r="K4974" s="359" t="s">
        <v>1391</v>
      </c>
      <c r="L4974" s="359" t="s">
        <v>1392</v>
      </c>
      <c r="M4974" s="368">
        <v>2010</v>
      </c>
      <c r="N4974" s="205">
        <v>43627</v>
      </c>
      <c r="O4974" s="203" t="s">
        <v>1537</v>
      </c>
      <c r="P4974" t="str">
        <f t="shared" si="77"/>
        <v>MN River E. Coli TMDL-Minnesota River-(07020007-723)-E. coli</v>
      </c>
    </row>
    <row r="4975" spans="1:16" ht="27.95" hidden="1" customHeight="1" x14ac:dyDescent="0.25">
      <c r="A4975" s="203" t="s">
        <v>2206</v>
      </c>
      <c r="B4975" s="202" t="s">
        <v>637</v>
      </c>
      <c r="C4975" s="203" t="s">
        <v>1568</v>
      </c>
      <c r="D4975" s="202" t="s">
        <v>1569</v>
      </c>
      <c r="E4975" s="202" t="s">
        <v>1557</v>
      </c>
      <c r="F4975" s="202" t="s">
        <v>475</v>
      </c>
      <c r="G4975" s="253">
        <v>0.45</v>
      </c>
      <c r="H4975" s="361" t="s">
        <v>1400</v>
      </c>
      <c r="I4975" s="359" t="s">
        <v>1384</v>
      </c>
      <c r="J4975" s="274">
        <v>0.38</v>
      </c>
      <c r="K4975" s="359" t="s">
        <v>1391</v>
      </c>
      <c r="L4975" s="359" t="s">
        <v>1392</v>
      </c>
      <c r="M4975" s="368">
        <v>2010</v>
      </c>
      <c r="N4975" s="205">
        <v>43627</v>
      </c>
      <c r="O4975" s="203" t="s">
        <v>1537</v>
      </c>
      <c r="P4975" t="str">
        <f t="shared" si="77"/>
        <v>MN River E. Coli TMDL-Minnesota River-(07020007-723)-E. coli</v>
      </c>
    </row>
    <row r="4976" spans="1:16" ht="27.95" hidden="1" customHeight="1" x14ac:dyDescent="0.25">
      <c r="A4976" s="203" t="s">
        <v>2206</v>
      </c>
      <c r="B4976" s="202" t="s">
        <v>637</v>
      </c>
      <c r="C4976" s="203" t="s">
        <v>1568</v>
      </c>
      <c r="D4976" s="202" t="s">
        <v>1569</v>
      </c>
      <c r="E4976" s="202" t="s">
        <v>1557</v>
      </c>
      <c r="F4976" s="202" t="s">
        <v>475</v>
      </c>
      <c r="G4976" s="253">
        <v>1</v>
      </c>
      <c r="H4976" s="361" t="s">
        <v>1400</v>
      </c>
      <c r="I4976" s="359" t="s">
        <v>1385</v>
      </c>
      <c r="J4976" s="274">
        <v>0.38</v>
      </c>
      <c r="K4976" s="359" t="s">
        <v>1391</v>
      </c>
      <c r="L4976" s="359" t="s">
        <v>1392</v>
      </c>
      <c r="M4976" s="368">
        <v>2010</v>
      </c>
      <c r="N4976" s="205">
        <v>43627</v>
      </c>
      <c r="O4976" s="203" t="s">
        <v>1537</v>
      </c>
      <c r="P4976" t="str">
        <f t="shared" si="77"/>
        <v>MN River E. Coli TMDL-Minnesota River-(07020007-723)-E. coli</v>
      </c>
    </row>
    <row r="4977" spans="1:16" ht="27.95" hidden="1" customHeight="1" x14ac:dyDescent="0.25">
      <c r="A4977" s="203" t="s">
        <v>2206</v>
      </c>
      <c r="B4977" s="202" t="s">
        <v>637</v>
      </c>
      <c r="C4977" s="203" t="s">
        <v>2076</v>
      </c>
      <c r="D4977" s="202" t="s">
        <v>2209</v>
      </c>
      <c r="E4977" s="202" t="s">
        <v>2078</v>
      </c>
      <c r="F4977" s="202" t="s">
        <v>505</v>
      </c>
      <c r="G4977" s="253">
        <v>46.4</v>
      </c>
      <c r="H4977" s="361" t="s">
        <v>1400</v>
      </c>
      <c r="I4977" s="359" t="s">
        <v>1379</v>
      </c>
      <c r="J4977" s="359" t="s">
        <v>1380</v>
      </c>
      <c r="K4977" s="359" t="s">
        <v>9</v>
      </c>
      <c r="L4977" s="359" t="s">
        <v>1392</v>
      </c>
      <c r="M4977" s="368">
        <v>1996</v>
      </c>
      <c r="N4977" s="205">
        <v>41660</v>
      </c>
      <c r="O4977" s="203"/>
      <c r="P4977" t="str">
        <f t="shared" si="77"/>
        <v>Redwood River Fecal Coliform TMDL-Redwood River-(07020006-501)-Fecal Coliform</v>
      </c>
    </row>
    <row r="4978" spans="1:16" ht="27.95" hidden="1" customHeight="1" x14ac:dyDescent="0.25">
      <c r="A4978" s="203" t="s">
        <v>2206</v>
      </c>
      <c r="B4978" s="202" t="s">
        <v>637</v>
      </c>
      <c r="C4978" s="203" t="s">
        <v>2076</v>
      </c>
      <c r="D4978" s="202" t="s">
        <v>2209</v>
      </c>
      <c r="E4978" s="202" t="s">
        <v>2078</v>
      </c>
      <c r="F4978" s="202" t="s">
        <v>505</v>
      </c>
      <c r="G4978" s="253">
        <v>7.7</v>
      </c>
      <c r="H4978" s="361" t="s">
        <v>1400</v>
      </c>
      <c r="I4978" s="359" t="s">
        <v>1382</v>
      </c>
      <c r="J4978" s="359" t="s">
        <v>1380</v>
      </c>
      <c r="K4978" s="359" t="s">
        <v>9</v>
      </c>
      <c r="L4978" s="359" t="s">
        <v>1392</v>
      </c>
      <c r="M4978" s="368">
        <v>1996</v>
      </c>
      <c r="N4978" s="205">
        <v>41660</v>
      </c>
      <c r="O4978" s="203"/>
      <c r="P4978" t="str">
        <f t="shared" si="77"/>
        <v>Redwood River Fecal Coliform TMDL-Redwood River-(07020006-501)-Fecal Coliform</v>
      </c>
    </row>
    <row r="4979" spans="1:16" ht="27.95" hidden="1" customHeight="1" x14ac:dyDescent="0.25">
      <c r="A4979" s="203" t="s">
        <v>2206</v>
      </c>
      <c r="B4979" s="202" t="s">
        <v>637</v>
      </c>
      <c r="C4979" s="203" t="s">
        <v>2076</v>
      </c>
      <c r="D4979" s="202" t="s">
        <v>2209</v>
      </c>
      <c r="E4979" s="202" t="s">
        <v>2078</v>
      </c>
      <c r="F4979" s="202" t="s">
        <v>505</v>
      </c>
      <c r="G4979" s="253">
        <v>3</v>
      </c>
      <c r="H4979" s="361" t="s">
        <v>1400</v>
      </c>
      <c r="I4979" s="359" t="s">
        <v>1383</v>
      </c>
      <c r="J4979" s="359" t="s">
        <v>1380</v>
      </c>
      <c r="K4979" s="359" t="s">
        <v>9</v>
      </c>
      <c r="L4979" s="359" t="s">
        <v>1392</v>
      </c>
      <c r="M4979" s="368">
        <v>1996</v>
      </c>
      <c r="N4979" s="205">
        <v>41660</v>
      </c>
      <c r="O4979" s="203"/>
      <c r="P4979" t="str">
        <f t="shared" si="77"/>
        <v>Redwood River Fecal Coliform TMDL-Redwood River-(07020006-501)-Fecal Coliform</v>
      </c>
    </row>
    <row r="4980" spans="1:16" ht="27.95" hidden="1" customHeight="1" x14ac:dyDescent="0.25">
      <c r="A4980" s="203" t="s">
        <v>2206</v>
      </c>
      <c r="B4980" s="202" t="s">
        <v>637</v>
      </c>
      <c r="C4980" s="203" t="s">
        <v>2076</v>
      </c>
      <c r="D4980" s="202" t="s">
        <v>2209</v>
      </c>
      <c r="E4980" s="202" t="s">
        <v>2078</v>
      </c>
      <c r="F4980" s="202" t="s">
        <v>505</v>
      </c>
      <c r="G4980" s="253" t="s">
        <v>515</v>
      </c>
      <c r="H4980" s="361" t="s">
        <v>1400</v>
      </c>
      <c r="I4980" s="359" t="s">
        <v>1384</v>
      </c>
      <c r="J4980" s="359" t="s">
        <v>1380</v>
      </c>
      <c r="K4980" s="359" t="s">
        <v>9</v>
      </c>
      <c r="L4980" s="359" t="s">
        <v>1392</v>
      </c>
      <c r="M4980" s="368">
        <v>1996</v>
      </c>
      <c r="N4980" s="205">
        <v>41660</v>
      </c>
      <c r="O4980" s="203"/>
      <c r="P4980" t="str">
        <f t="shared" si="77"/>
        <v>Redwood River Fecal Coliform TMDL-Redwood River-(07020006-501)-Fecal Coliform</v>
      </c>
    </row>
    <row r="4981" spans="1:16" ht="27.95" hidden="1" customHeight="1" x14ac:dyDescent="0.25">
      <c r="A4981" s="203" t="s">
        <v>2206</v>
      </c>
      <c r="B4981" s="202" t="s">
        <v>637</v>
      </c>
      <c r="C4981" s="203" t="s">
        <v>2076</v>
      </c>
      <c r="D4981" s="202" t="s">
        <v>2209</v>
      </c>
      <c r="E4981" s="202" t="s">
        <v>2078</v>
      </c>
      <c r="F4981" s="202" t="s">
        <v>505</v>
      </c>
      <c r="G4981" s="253" t="s">
        <v>515</v>
      </c>
      <c r="H4981" s="361" t="s">
        <v>1400</v>
      </c>
      <c r="I4981" s="359" t="s">
        <v>1385</v>
      </c>
      <c r="J4981" s="359" t="s">
        <v>1380</v>
      </c>
      <c r="K4981" s="359" t="s">
        <v>9</v>
      </c>
      <c r="L4981" s="359" t="s">
        <v>1392</v>
      </c>
      <c r="M4981" s="368">
        <v>1996</v>
      </c>
      <c r="N4981" s="205">
        <v>41660</v>
      </c>
      <c r="O4981" s="203"/>
      <c r="P4981" t="str">
        <f t="shared" si="77"/>
        <v>Redwood River Fecal Coliform TMDL-Redwood River-(07020006-501)-Fecal Coliform</v>
      </c>
    </row>
    <row r="4982" spans="1:16" ht="27.95" hidden="1" customHeight="1" x14ac:dyDescent="0.25">
      <c r="A4982" s="203" t="s">
        <v>2206</v>
      </c>
      <c r="B4982" s="202" t="s">
        <v>637</v>
      </c>
      <c r="C4982" s="203" t="s">
        <v>2076</v>
      </c>
      <c r="D4982" s="202" t="s">
        <v>2210</v>
      </c>
      <c r="E4982" s="202" t="s">
        <v>2078</v>
      </c>
      <c r="F4982" s="202" t="s">
        <v>505</v>
      </c>
      <c r="G4982" s="253">
        <v>34.799999999999997</v>
      </c>
      <c r="H4982" s="361" t="s">
        <v>1400</v>
      </c>
      <c r="I4982" s="359" t="s">
        <v>1379</v>
      </c>
      <c r="J4982" s="359" t="s">
        <v>1380</v>
      </c>
      <c r="K4982" s="359" t="s">
        <v>9</v>
      </c>
      <c r="L4982" s="359" t="s">
        <v>1392</v>
      </c>
      <c r="M4982" s="368">
        <v>1996</v>
      </c>
      <c r="N4982" s="205">
        <v>41660</v>
      </c>
      <c r="O4982" s="203"/>
      <c r="P4982" t="str">
        <f t="shared" si="77"/>
        <v>Redwood River Fecal Coliform TMDL-Redwood River-(07020006-509)-Fecal Coliform</v>
      </c>
    </row>
    <row r="4983" spans="1:16" ht="27.95" hidden="1" customHeight="1" x14ac:dyDescent="0.25">
      <c r="A4983" s="203" t="s">
        <v>2206</v>
      </c>
      <c r="B4983" s="202" t="s">
        <v>637</v>
      </c>
      <c r="C4983" s="203" t="s">
        <v>2076</v>
      </c>
      <c r="D4983" s="202" t="s">
        <v>2210</v>
      </c>
      <c r="E4983" s="202" t="s">
        <v>2078</v>
      </c>
      <c r="F4983" s="202" t="s">
        <v>505</v>
      </c>
      <c r="G4983" s="253">
        <v>5.7</v>
      </c>
      <c r="H4983" s="361" t="s">
        <v>1400</v>
      </c>
      <c r="I4983" s="359" t="s">
        <v>1382</v>
      </c>
      <c r="J4983" s="359" t="s">
        <v>1380</v>
      </c>
      <c r="K4983" s="359" t="s">
        <v>9</v>
      </c>
      <c r="L4983" s="359" t="s">
        <v>1392</v>
      </c>
      <c r="M4983" s="368">
        <v>1996</v>
      </c>
      <c r="N4983" s="205">
        <v>41660</v>
      </c>
      <c r="O4983" s="203"/>
      <c r="P4983" t="str">
        <f t="shared" si="77"/>
        <v>Redwood River Fecal Coliform TMDL-Redwood River-(07020006-509)-Fecal Coliform</v>
      </c>
    </row>
    <row r="4984" spans="1:16" ht="27.95" hidden="1" customHeight="1" x14ac:dyDescent="0.25">
      <c r="A4984" s="203" t="s">
        <v>2206</v>
      </c>
      <c r="B4984" s="202" t="s">
        <v>637</v>
      </c>
      <c r="C4984" s="203" t="s">
        <v>2076</v>
      </c>
      <c r="D4984" s="202" t="s">
        <v>2210</v>
      </c>
      <c r="E4984" s="202" t="s">
        <v>2078</v>
      </c>
      <c r="F4984" s="202" t="s">
        <v>505</v>
      </c>
      <c r="G4984" s="253">
        <v>2.2000000000000002</v>
      </c>
      <c r="H4984" s="361" t="s">
        <v>1400</v>
      </c>
      <c r="I4984" s="359" t="s">
        <v>1383</v>
      </c>
      <c r="J4984" s="359" t="s">
        <v>1380</v>
      </c>
      <c r="K4984" s="359" t="s">
        <v>9</v>
      </c>
      <c r="L4984" s="359" t="s">
        <v>1392</v>
      </c>
      <c r="M4984" s="368">
        <v>1996</v>
      </c>
      <c r="N4984" s="205">
        <v>41660</v>
      </c>
      <c r="O4984" s="203"/>
      <c r="P4984" t="str">
        <f t="shared" si="77"/>
        <v>Redwood River Fecal Coliform TMDL-Redwood River-(07020006-509)-Fecal Coliform</v>
      </c>
    </row>
    <row r="4985" spans="1:16" ht="27.95" hidden="1" customHeight="1" x14ac:dyDescent="0.25">
      <c r="A4985" s="203" t="s">
        <v>2206</v>
      </c>
      <c r="B4985" s="202" t="s">
        <v>637</v>
      </c>
      <c r="C4985" s="203" t="s">
        <v>2076</v>
      </c>
      <c r="D4985" s="202" t="s">
        <v>2210</v>
      </c>
      <c r="E4985" s="202" t="s">
        <v>2078</v>
      </c>
      <c r="F4985" s="202" t="s">
        <v>505</v>
      </c>
      <c r="G4985" s="253" t="s">
        <v>515</v>
      </c>
      <c r="H4985" s="361" t="s">
        <v>1400</v>
      </c>
      <c r="I4985" s="359" t="s">
        <v>1384</v>
      </c>
      <c r="J4985" s="359" t="s">
        <v>1380</v>
      </c>
      <c r="K4985" s="359" t="s">
        <v>9</v>
      </c>
      <c r="L4985" s="359" t="s">
        <v>1392</v>
      </c>
      <c r="M4985" s="368">
        <v>1996</v>
      </c>
      <c r="N4985" s="205">
        <v>41660</v>
      </c>
      <c r="O4985" s="203"/>
      <c r="P4985" t="str">
        <f t="shared" si="77"/>
        <v>Redwood River Fecal Coliform TMDL-Redwood River-(07020006-509)-Fecal Coliform</v>
      </c>
    </row>
    <row r="4986" spans="1:16" ht="27.95" hidden="1" customHeight="1" x14ac:dyDescent="0.25">
      <c r="A4986" s="203" t="s">
        <v>2206</v>
      </c>
      <c r="B4986" s="202" t="s">
        <v>637</v>
      </c>
      <c r="C4986" s="203" t="s">
        <v>2076</v>
      </c>
      <c r="D4986" s="202" t="s">
        <v>2210</v>
      </c>
      <c r="E4986" s="202" t="s">
        <v>2078</v>
      </c>
      <c r="F4986" s="202" t="s">
        <v>505</v>
      </c>
      <c r="G4986" s="253" t="s">
        <v>515</v>
      </c>
      <c r="H4986" s="361" t="s">
        <v>1400</v>
      </c>
      <c r="I4986" s="359" t="s">
        <v>1385</v>
      </c>
      <c r="J4986" s="359" t="s">
        <v>1380</v>
      </c>
      <c r="K4986" s="359" t="s">
        <v>9</v>
      </c>
      <c r="L4986" s="359" t="s">
        <v>1392</v>
      </c>
      <c r="M4986" s="368">
        <v>1996</v>
      </c>
      <c r="N4986" s="205">
        <v>41660</v>
      </c>
      <c r="O4986" s="203"/>
      <c r="P4986" t="str">
        <f t="shared" si="77"/>
        <v>Redwood River Fecal Coliform TMDL-Redwood River-(07020006-509)-Fecal Coliform</v>
      </c>
    </row>
    <row r="4987" spans="1:16" ht="27.95" hidden="1" customHeight="1" x14ac:dyDescent="0.25">
      <c r="A4987" s="203" t="s">
        <v>2206</v>
      </c>
      <c r="B4987" s="202" t="s">
        <v>637</v>
      </c>
      <c r="C4987" s="203" t="s">
        <v>1403</v>
      </c>
      <c r="D4987" s="202" t="s">
        <v>1404</v>
      </c>
      <c r="E4987" s="202" t="s">
        <v>1405</v>
      </c>
      <c r="F4987" s="202" t="s">
        <v>475</v>
      </c>
      <c r="G4987" s="253">
        <v>154</v>
      </c>
      <c r="H4987" s="361" t="s">
        <v>1406</v>
      </c>
      <c r="I4987" s="359" t="s">
        <v>1407</v>
      </c>
      <c r="J4987" s="359" t="s">
        <v>1380</v>
      </c>
      <c r="K4987" s="359" t="s">
        <v>22</v>
      </c>
      <c r="L4987" s="359" t="s">
        <v>1408</v>
      </c>
      <c r="M4987" s="368" t="s">
        <v>1407</v>
      </c>
      <c r="N4987" s="205">
        <v>42486</v>
      </c>
      <c r="O4987" s="203"/>
      <c r="P4987" t="str">
        <f t="shared" si="77"/>
        <v>South Metro Mississippi TSS TMDL-Mississippi River-(07040001-531)-TSS</v>
      </c>
    </row>
    <row r="4988" spans="1:16" ht="27.95" hidden="1" customHeight="1" x14ac:dyDescent="0.25">
      <c r="A4988" s="203" t="s">
        <v>2211</v>
      </c>
      <c r="B4988" s="202" t="s">
        <v>730</v>
      </c>
      <c r="C4988" s="203" t="s">
        <v>19</v>
      </c>
      <c r="D4988" s="202" t="s">
        <v>1431</v>
      </c>
      <c r="E4988" s="202" t="s">
        <v>1432</v>
      </c>
      <c r="F4988" s="202" t="s">
        <v>475</v>
      </c>
      <c r="G4988" s="253">
        <v>138</v>
      </c>
      <c r="H4988" s="361" t="s">
        <v>1433</v>
      </c>
      <c r="I4988" s="359" t="s">
        <v>1407</v>
      </c>
      <c r="J4988" s="359" t="s">
        <v>1380</v>
      </c>
      <c r="K4988" s="359" t="s">
        <v>1113</v>
      </c>
      <c r="L4988" s="359" t="s">
        <v>1408</v>
      </c>
      <c r="M4988" s="368">
        <v>2004</v>
      </c>
      <c r="N4988" s="205">
        <v>40086</v>
      </c>
      <c r="O4988" s="203"/>
      <c r="P4988" t="str">
        <f t="shared" si="77"/>
        <v>Golden Lake TMDL-Golden-(02-0045-00)-TP</v>
      </c>
    </row>
    <row r="4989" spans="1:16" ht="27.95" hidden="1" customHeight="1" x14ac:dyDescent="0.25">
      <c r="A4989" s="203" t="s">
        <v>2211</v>
      </c>
      <c r="B4989" s="202" t="s">
        <v>730</v>
      </c>
      <c r="C4989" s="203" t="s">
        <v>19</v>
      </c>
      <c r="D4989" s="202" t="s">
        <v>1431</v>
      </c>
      <c r="E4989" s="202" t="s">
        <v>1432</v>
      </c>
      <c r="F4989" s="202" t="s">
        <v>475</v>
      </c>
      <c r="G4989" s="253">
        <v>0.38</v>
      </c>
      <c r="H4989" s="361" t="s">
        <v>1414</v>
      </c>
      <c r="I4989" s="359" t="s">
        <v>1407</v>
      </c>
      <c r="J4989" s="359" t="s">
        <v>1380</v>
      </c>
      <c r="K4989" s="359" t="s">
        <v>1113</v>
      </c>
      <c r="L4989" s="359" t="s">
        <v>1392</v>
      </c>
      <c r="M4989" s="368">
        <v>2004</v>
      </c>
      <c r="N4989" s="205">
        <v>40086</v>
      </c>
      <c r="O4989" s="203"/>
      <c r="P4989" t="str">
        <f t="shared" si="77"/>
        <v>Golden Lake TMDL-Golden-(02-0045-00)-TP</v>
      </c>
    </row>
    <row r="4990" spans="1:16" ht="27.95" hidden="1" customHeight="1" x14ac:dyDescent="0.25">
      <c r="A4990" s="203" t="s">
        <v>2211</v>
      </c>
      <c r="B4990" s="202" t="s">
        <v>730</v>
      </c>
      <c r="C4990" s="203" t="s">
        <v>21</v>
      </c>
      <c r="D4990" s="202" t="s">
        <v>727</v>
      </c>
      <c r="E4990" s="202" t="s">
        <v>1420</v>
      </c>
      <c r="F4990" s="202" t="s">
        <v>475</v>
      </c>
      <c r="G4990" s="253">
        <v>413</v>
      </c>
      <c r="H4990" s="361" t="s">
        <v>1414</v>
      </c>
      <c r="I4990" s="359" t="s">
        <v>1379</v>
      </c>
      <c r="J4990" s="359" t="s">
        <v>1380</v>
      </c>
      <c r="K4990" s="359" t="s">
        <v>22</v>
      </c>
      <c r="L4990" s="359" t="s">
        <v>1392</v>
      </c>
      <c r="M4990" s="368">
        <v>2002</v>
      </c>
      <c r="N4990" s="205">
        <v>39982</v>
      </c>
      <c r="O4990" s="203"/>
      <c r="P4990" t="str">
        <f t="shared" si="77"/>
        <v>Hardwood Creek Impaired Biota and Dissolved Oxygen TMDL-Hardwood Creek-(07010206-596)-TSS</v>
      </c>
    </row>
    <row r="4991" spans="1:16" ht="27.95" hidden="1" customHeight="1" x14ac:dyDescent="0.25">
      <c r="A4991" s="203" t="s">
        <v>2211</v>
      </c>
      <c r="B4991" s="202" t="s">
        <v>730</v>
      </c>
      <c r="C4991" s="203" t="s">
        <v>21</v>
      </c>
      <c r="D4991" s="202" t="s">
        <v>727</v>
      </c>
      <c r="E4991" s="202" t="s">
        <v>1420</v>
      </c>
      <c r="F4991" s="202" t="s">
        <v>475</v>
      </c>
      <c r="G4991" s="253">
        <v>100</v>
      </c>
      <c r="H4991" s="361" t="s">
        <v>1414</v>
      </c>
      <c r="I4991" s="359" t="s">
        <v>1382</v>
      </c>
      <c r="J4991" s="359" t="s">
        <v>1380</v>
      </c>
      <c r="K4991" s="359" t="s">
        <v>22</v>
      </c>
      <c r="L4991" s="359" t="s">
        <v>1392</v>
      </c>
      <c r="M4991" s="368">
        <v>2002</v>
      </c>
      <c r="N4991" s="205">
        <v>39982</v>
      </c>
      <c r="O4991" s="203"/>
      <c r="P4991" t="str">
        <f t="shared" si="77"/>
        <v>Hardwood Creek Impaired Biota and Dissolved Oxygen TMDL-Hardwood Creek-(07010206-596)-TSS</v>
      </c>
    </row>
    <row r="4992" spans="1:16" ht="27.95" hidden="1" customHeight="1" x14ac:dyDescent="0.25">
      <c r="A4992" s="203" t="s">
        <v>2211</v>
      </c>
      <c r="B4992" s="202" t="s">
        <v>730</v>
      </c>
      <c r="C4992" s="203" t="s">
        <v>21</v>
      </c>
      <c r="D4992" s="202" t="s">
        <v>727</v>
      </c>
      <c r="E4992" s="202" t="s">
        <v>1420</v>
      </c>
      <c r="F4992" s="202" t="s">
        <v>475</v>
      </c>
      <c r="G4992" s="253">
        <v>38</v>
      </c>
      <c r="H4992" s="361" t="s">
        <v>1414</v>
      </c>
      <c r="I4992" s="359" t="s">
        <v>1383</v>
      </c>
      <c r="J4992" s="359" t="s">
        <v>1380</v>
      </c>
      <c r="K4992" s="359" t="s">
        <v>22</v>
      </c>
      <c r="L4992" s="359" t="s">
        <v>1392</v>
      </c>
      <c r="M4992" s="368">
        <v>2002</v>
      </c>
      <c r="N4992" s="205">
        <v>39982</v>
      </c>
      <c r="O4992" s="203"/>
      <c r="P4992" t="str">
        <f t="shared" si="77"/>
        <v>Hardwood Creek Impaired Biota and Dissolved Oxygen TMDL-Hardwood Creek-(07010206-596)-TSS</v>
      </c>
    </row>
    <row r="4993" spans="1:16" ht="27.95" hidden="1" customHeight="1" x14ac:dyDescent="0.25">
      <c r="A4993" s="203" t="s">
        <v>2211</v>
      </c>
      <c r="B4993" s="202" t="s">
        <v>730</v>
      </c>
      <c r="C4993" s="203" t="s">
        <v>21</v>
      </c>
      <c r="D4993" s="202" t="s">
        <v>727</v>
      </c>
      <c r="E4993" s="202" t="s">
        <v>1420</v>
      </c>
      <c r="F4993" s="202" t="s">
        <v>475</v>
      </c>
      <c r="G4993" s="253">
        <v>17</v>
      </c>
      <c r="H4993" s="361" t="s">
        <v>1414</v>
      </c>
      <c r="I4993" s="359" t="s">
        <v>1384</v>
      </c>
      <c r="J4993" s="359" t="s">
        <v>1380</v>
      </c>
      <c r="K4993" s="359" t="s">
        <v>22</v>
      </c>
      <c r="L4993" s="359" t="s">
        <v>1392</v>
      </c>
      <c r="M4993" s="368">
        <v>2002</v>
      </c>
      <c r="N4993" s="205">
        <v>39982</v>
      </c>
      <c r="O4993" s="203"/>
      <c r="P4993" t="str">
        <f t="shared" si="77"/>
        <v>Hardwood Creek Impaired Biota and Dissolved Oxygen TMDL-Hardwood Creek-(07010206-596)-TSS</v>
      </c>
    </row>
    <row r="4994" spans="1:16" ht="27.95" hidden="1" customHeight="1" x14ac:dyDescent="0.25">
      <c r="A4994" s="203" t="s">
        <v>2211</v>
      </c>
      <c r="B4994" s="202" t="s">
        <v>730</v>
      </c>
      <c r="C4994" s="203" t="s">
        <v>21</v>
      </c>
      <c r="D4994" s="202" t="s">
        <v>727</v>
      </c>
      <c r="E4994" s="202" t="s">
        <v>1420</v>
      </c>
      <c r="F4994" s="202" t="s">
        <v>475</v>
      </c>
      <c r="G4994" s="253">
        <v>6</v>
      </c>
      <c r="H4994" s="361" t="s">
        <v>1414</v>
      </c>
      <c r="I4994" s="359" t="s">
        <v>1385</v>
      </c>
      <c r="J4994" s="359" t="s">
        <v>1380</v>
      </c>
      <c r="K4994" s="359" t="s">
        <v>22</v>
      </c>
      <c r="L4994" s="359" t="s">
        <v>1392</v>
      </c>
      <c r="M4994" s="368">
        <v>2002</v>
      </c>
      <c r="N4994" s="205">
        <v>39982</v>
      </c>
      <c r="O4994" s="203"/>
      <c r="P4994" t="str">
        <f t="shared" si="77"/>
        <v>Hardwood Creek Impaired Biota and Dissolved Oxygen TMDL-Hardwood Creek-(07010206-596)-TSS</v>
      </c>
    </row>
    <row r="4995" spans="1:16" ht="27.95" hidden="1" customHeight="1" x14ac:dyDescent="0.25">
      <c r="A4995" s="203" t="s">
        <v>2211</v>
      </c>
      <c r="B4995" s="202" t="s">
        <v>730</v>
      </c>
      <c r="C4995" s="203" t="s">
        <v>21</v>
      </c>
      <c r="D4995" s="202" t="s">
        <v>727</v>
      </c>
      <c r="E4995" s="202" t="s">
        <v>1420</v>
      </c>
      <c r="F4995" s="202" t="s">
        <v>475</v>
      </c>
      <c r="G4995" s="253">
        <v>104</v>
      </c>
      <c r="H4995" s="361" t="s">
        <v>1414</v>
      </c>
      <c r="I4995" s="359" t="s">
        <v>1379</v>
      </c>
      <c r="J4995" s="359" t="s">
        <v>1380</v>
      </c>
      <c r="K4995" s="359" t="s">
        <v>1421</v>
      </c>
      <c r="L4995" s="359" t="s">
        <v>1392</v>
      </c>
      <c r="M4995" s="368">
        <v>2002</v>
      </c>
      <c r="N4995" s="205">
        <v>39982</v>
      </c>
      <c r="O4995" s="203"/>
      <c r="P4995" t="str">
        <f t="shared" ref="P4995:P5058" si="78">CONCATENATE(C4995, "-", E4995, "-","(", D4995,")", "-",K4995)</f>
        <v>Hardwood Creek Impaired Biota and Dissolved Oxygen TMDL-Hardwood Creek-(07010206-596)-Total Oxygen Demand</v>
      </c>
    </row>
    <row r="4996" spans="1:16" ht="27.95" hidden="1" customHeight="1" x14ac:dyDescent="0.25">
      <c r="A4996" s="203" t="s">
        <v>2211</v>
      </c>
      <c r="B4996" s="202" t="s">
        <v>730</v>
      </c>
      <c r="C4996" s="203" t="s">
        <v>21</v>
      </c>
      <c r="D4996" s="202" t="s">
        <v>727</v>
      </c>
      <c r="E4996" s="202" t="s">
        <v>1420</v>
      </c>
      <c r="F4996" s="202" t="s">
        <v>475</v>
      </c>
      <c r="G4996" s="253">
        <v>25</v>
      </c>
      <c r="H4996" s="361" t="s">
        <v>1414</v>
      </c>
      <c r="I4996" s="359" t="s">
        <v>1382</v>
      </c>
      <c r="J4996" s="359" t="s">
        <v>1380</v>
      </c>
      <c r="K4996" s="359" t="s">
        <v>1421</v>
      </c>
      <c r="L4996" s="359" t="s">
        <v>1392</v>
      </c>
      <c r="M4996" s="368">
        <v>2002</v>
      </c>
      <c r="N4996" s="205">
        <v>39982</v>
      </c>
      <c r="O4996" s="203"/>
      <c r="P4996" t="str">
        <f t="shared" si="78"/>
        <v>Hardwood Creek Impaired Biota and Dissolved Oxygen TMDL-Hardwood Creek-(07010206-596)-Total Oxygen Demand</v>
      </c>
    </row>
    <row r="4997" spans="1:16" ht="27.95" hidden="1" customHeight="1" x14ac:dyDescent="0.25">
      <c r="A4997" s="203" t="s">
        <v>2211</v>
      </c>
      <c r="B4997" s="202" t="s">
        <v>730</v>
      </c>
      <c r="C4997" s="203" t="s">
        <v>21</v>
      </c>
      <c r="D4997" s="202" t="s">
        <v>727</v>
      </c>
      <c r="E4997" s="202" t="s">
        <v>1420</v>
      </c>
      <c r="F4997" s="202" t="s">
        <v>475</v>
      </c>
      <c r="G4997" s="253">
        <v>10</v>
      </c>
      <c r="H4997" s="361" t="s">
        <v>1414</v>
      </c>
      <c r="I4997" s="359" t="s">
        <v>1383</v>
      </c>
      <c r="J4997" s="359" t="s">
        <v>1380</v>
      </c>
      <c r="K4997" s="359" t="s">
        <v>1421</v>
      </c>
      <c r="L4997" s="359" t="s">
        <v>1392</v>
      </c>
      <c r="M4997" s="368">
        <v>2002</v>
      </c>
      <c r="N4997" s="205">
        <v>39982</v>
      </c>
      <c r="O4997" s="203"/>
      <c r="P4997" t="str">
        <f t="shared" si="78"/>
        <v>Hardwood Creek Impaired Biota and Dissolved Oxygen TMDL-Hardwood Creek-(07010206-596)-Total Oxygen Demand</v>
      </c>
    </row>
    <row r="4998" spans="1:16" ht="27.95" hidden="1" customHeight="1" x14ac:dyDescent="0.25">
      <c r="A4998" s="203" t="s">
        <v>2211</v>
      </c>
      <c r="B4998" s="202" t="s">
        <v>730</v>
      </c>
      <c r="C4998" s="203" t="s">
        <v>21</v>
      </c>
      <c r="D4998" s="202" t="s">
        <v>727</v>
      </c>
      <c r="E4998" s="202" t="s">
        <v>1420</v>
      </c>
      <c r="F4998" s="202" t="s">
        <v>475</v>
      </c>
      <c r="G4998" s="253">
        <v>5</v>
      </c>
      <c r="H4998" s="361" t="s">
        <v>1414</v>
      </c>
      <c r="I4998" s="359" t="s">
        <v>1384</v>
      </c>
      <c r="J4998" s="359" t="s">
        <v>1380</v>
      </c>
      <c r="K4998" s="359" t="s">
        <v>1421</v>
      </c>
      <c r="L4998" s="359" t="s">
        <v>1392</v>
      </c>
      <c r="M4998" s="368">
        <v>2002</v>
      </c>
      <c r="N4998" s="205">
        <v>39982</v>
      </c>
      <c r="O4998" s="203"/>
      <c r="P4998" t="str">
        <f t="shared" si="78"/>
        <v>Hardwood Creek Impaired Biota and Dissolved Oxygen TMDL-Hardwood Creek-(07010206-596)-Total Oxygen Demand</v>
      </c>
    </row>
    <row r="4999" spans="1:16" ht="27.95" hidden="1" customHeight="1" x14ac:dyDescent="0.25">
      <c r="A4999" s="203" t="s">
        <v>2211</v>
      </c>
      <c r="B4999" s="202" t="s">
        <v>730</v>
      </c>
      <c r="C4999" s="203" t="s">
        <v>21</v>
      </c>
      <c r="D4999" s="202" t="s">
        <v>727</v>
      </c>
      <c r="E4999" s="202" t="s">
        <v>1420</v>
      </c>
      <c r="F4999" s="202" t="s">
        <v>475</v>
      </c>
      <c r="G4999" s="253">
        <v>2</v>
      </c>
      <c r="H4999" s="361" t="s">
        <v>1414</v>
      </c>
      <c r="I4999" s="359" t="s">
        <v>1385</v>
      </c>
      <c r="J4999" s="359" t="s">
        <v>1380</v>
      </c>
      <c r="K4999" s="359" t="s">
        <v>1421</v>
      </c>
      <c r="L4999" s="359" t="s">
        <v>1392</v>
      </c>
      <c r="M4999" s="368">
        <v>2002</v>
      </c>
      <c r="N4999" s="205">
        <v>39982</v>
      </c>
      <c r="O4999" s="203"/>
      <c r="P4999" t="str">
        <f t="shared" si="78"/>
        <v>Hardwood Creek Impaired Biota and Dissolved Oxygen TMDL-Hardwood Creek-(07010206-596)-Total Oxygen Demand</v>
      </c>
    </row>
    <row r="5000" spans="1:16" ht="27.95" hidden="1" customHeight="1" x14ac:dyDescent="0.25">
      <c r="A5000" s="203" t="s">
        <v>2211</v>
      </c>
      <c r="B5000" s="202" t="s">
        <v>730</v>
      </c>
      <c r="C5000" s="203" t="s">
        <v>1453</v>
      </c>
      <c r="D5000" s="202" t="s">
        <v>1454</v>
      </c>
      <c r="E5000" s="202" t="s">
        <v>1455</v>
      </c>
      <c r="F5000" s="202" t="s">
        <v>475</v>
      </c>
      <c r="G5000" s="253">
        <v>97.5</v>
      </c>
      <c r="H5000" s="361" t="s">
        <v>1456</v>
      </c>
      <c r="I5000" s="359" t="s">
        <v>1407</v>
      </c>
      <c r="J5000" s="358">
        <v>0.25740000000000002</v>
      </c>
      <c r="K5000" s="359" t="s">
        <v>1113</v>
      </c>
      <c r="L5000" s="359" t="s">
        <v>1408</v>
      </c>
      <c r="M5000" s="368">
        <v>2003</v>
      </c>
      <c r="N5000" s="205">
        <v>42061</v>
      </c>
      <c r="O5000" s="203"/>
      <c r="P5000" t="str">
        <f t="shared" si="78"/>
        <v>Rice Creek Watershed District Southwest Urban Lakes - Excess Nutrients TMDL-East Moore-(02-0075-01)-TP</v>
      </c>
    </row>
    <row r="5001" spans="1:16" ht="27.95" hidden="1" customHeight="1" x14ac:dyDescent="0.25">
      <c r="A5001" s="203" t="s">
        <v>2211</v>
      </c>
      <c r="B5001" s="202" t="s">
        <v>730</v>
      </c>
      <c r="C5001" s="203" t="s">
        <v>1453</v>
      </c>
      <c r="D5001" s="202" t="s">
        <v>1454</v>
      </c>
      <c r="E5001" s="202" t="s">
        <v>1455</v>
      </c>
      <c r="F5001" s="202" t="s">
        <v>475</v>
      </c>
      <c r="G5001" s="253">
        <v>0.26700000000000002</v>
      </c>
      <c r="H5001" s="361" t="s">
        <v>527</v>
      </c>
      <c r="I5001" s="359" t="s">
        <v>1407</v>
      </c>
      <c r="J5001" s="358">
        <v>0.25740000000000002</v>
      </c>
      <c r="K5001" s="359" t="s">
        <v>1113</v>
      </c>
      <c r="L5001" s="359" t="s">
        <v>1392</v>
      </c>
      <c r="M5001" s="368">
        <v>2003</v>
      </c>
      <c r="N5001" s="205">
        <v>42061</v>
      </c>
      <c r="O5001" s="203"/>
      <c r="P5001" t="str">
        <f t="shared" si="78"/>
        <v>Rice Creek Watershed District Southwest Urban Lakes - Excess Nutrients TMDL-East Moore-(02-0075-01)-TP</v>
      </c>
    </row>
    <row r="5002" spans="1:16" ht="27.95" hidden="1" customHeight="1" x14ac:dyDescent="0.25">
      <c r="A5002" s="203" t="s">
        <v>2211</v>
      </c>
      <c r="B5002" s="202" t="s">
        <v>730</v>
      </c>
      <c r="C5002" s="203" t="s">
        <v>1453</v>
      </c>
      <c r="D5002" s="202" t="s">
        <v>1482</v>
      </c>
      <c r="E5002" s="202" t="s">
        <v>1483</v>
      </c>
      <c r="F5002" s="202" t="s">
        <v>475</v>
      </c>
      <c r="G5002" s="253">
        <v>201.6</v>
      </c>
      <c r="H5002" s="361" t="s">
        <v>1456</v>
      </c>
      <c r="I5002" s="359" t="s">
        <v>1407</v>
      </c>
      <c r="J5002" s="358">
        <v>0.4703</v>
      </c>
      <c r="K5002" s="359" t="s">
        <v>1113</v>
      </c>
      <c r="L5002" s="359" t="s">
        <v>1408</v>
      </c>
      <c r="M5002" s="368">
        <v>2003</v>
      </c>
      <c r="N5002" s="205">
        <v>42061</v>
      </c>
      <c r="O5002" s="203"/>
      <c r="P5002" t="str">
        <f t="shared" si="78"/>
        <v>Rice Creek Watershed District Southwest Urban Lakes - Excess Nutrients TMDL-Little Johanna-(62-0058-00)-TP</v>
      </c>
    </row>
    <row r="5003" spans="1:16" ht="27.95" hidden="1" customHeight="1" x14ac:dyDescent="0.25">
      <c r="A5003" s="203" t="s">
        <v>2211</v>
      </c>
      <c r="B5003" s="202" t="s">
        <v>730</v>
      </c>
      <c r="C5003" s="203" t="s">
        <v>1453</v>
      </c>
      <c r="D5003" s="202" t="s">
        <v>1482</v>
      </c>
      <c r="E5003" s="202" t="s">
        <v>1483</v>
      </c>
      <c r="F5003" s="202" t="s">
        <v>475</v>
      </c>
      <c r="G5003" s="253">
        <v>0.55200000000000005</v>
      </c>
      <c r="H5003" s="361" t="s">
        <v>527</v>
      </c>
      <c r="I5003" s="359" t="s">
        <v>1407</v>
      </c>
      <c r="J5003" s="358">
        <v>0.4703</v>
      </c>
      <c r="K5003" s="359" t="s">
        <v>1113</v>
      </c>
      <c r="L5003" s="359" t="s">
        <v>1392</v>
      </c>
      <c r="M5003" s="368">
        <v>2003</v>
      </c>
      <c r="N5003" s="205">
        <v>42061</v>
      </c>
      <c r="O5003" s="203"/>
      <c r="P5003" t="str">
        <f t="shared" si="78"/>
        <v>Rice Creek Watershed District Southwest Urban Lakes - Excess Nutrients TMDL-Little Johanna-(62-0058-00)-TP</v>
      </c>
    </row>
    <row r="5004" spans="1:16" ht="27.95" hidden="1" customHeight="1" x14ac:dyDescent="0.25">
      <c r="A5004" s="203" t="s">
        <v>2211</v>
      </c>
      <c r="B5004" s="202" t="s">
        <v>730</v>
      </c>
      <c r="C5004" s="203" t="s">
        <v>1453</v>
      </c>
      <c r="D5004" s="202" t="s">
        <v>1484</v>
      </c>
      <c r="E5004" s="202" t="s">
        <v>1472</v>
      </c>
      <c r="F5004" s="202" t="s">
        <v>475</v>
      </c>
      <c r="G5004" s="253">
        <v>167.4</v>
      </c>
      <c r="H5004" s="361" t="s">
        <v>1456</v>
      </c>
      <c r="I5004" s="359" t="s">
        <v>1407</v>
      </c>
      <c r="J5004" s="358">
        <v>0.4556</v>
      </c>
      <c r="K5004" s="359" t="s">
        <v>1113</v>
      </c>
      <c r="L5004" s="359" t="s">
        <v>1408</v>
      </c>
      <c r="M5004" s="368">
        <v>2003</v>
      </c>
      <c r="N5004" s="205">
        <v>42061</v>
      </c>
      <c r="O5004" s="203"/>
      <c r="P5004" t="str">
        <f t="shared" si="78"/>
        <v>Rice Creek Watershed District Southwest Urban Lakes - Excess Nutrients TMDL-Long-(62-0067-00)-TP</v>
      </c>
    </row>
    <row r="5005" spans="1:16" ht="27.95" hidden="1" customHeight="1" x14ac:dyDescent="0.25">
      <c r="A5005" s="203" t="s">
        <v>2211</v>
      </c>
      <c r="B5005" s="202" t="s">
        <v>730</v>
      </c>
      <c r="C5005" s="203" t="s">
        <v>1453</v>
      </c>
      <c r="D5005" s="202" t="s">
        <v>1484</v>
      </c>
      <c r="E5005" s="202" t="s">
        <v>1472</v>
      </c>
      <c r="F5005" s="202" t="s">
        <v>475</v>
      </c>
      <c r="G5005" s="253">
        <v>0.45900000000000002</v>
      </c>
      <c r="H5005" s="361" t="s">
        <v>527</v>
      </c>
      <c r="I5005" s="359" t="s">
        <v>1407</v>
      </c>
      <c r="J5005" s="358">
        <v>0.4556</v>
      </c>
      <c r="K5005" s="359" t="s">
        <v>1113</v>
      </c>
      <c r="L5005" s="359" t="s">
        <v>1392</v>
      </c>
      <c r="M5005" s="368">
        <v>2003</v>
      </c>
      <c r="N5005" s="205">
        <v>42061</v>
      </c>
      <c r="O5005" s="203"/>
      <c r="P5005" t="str">
        <f t="shared" si="78"/>
        <v>Rice Creek Watershed District Southwest Urban Lakes - Excess Nutrients TMDL-Long-(62-0067-00)-TP</v>
      </c>
    </row>
    <row r="5006" spans="1:16" ht="27.95" hidden="1" customHeight="1" x14ac:dyDescent="0.25">
      <c r="A5006" s="203" t="s">
        <v>2211</v>
      </c>
      <c r="B5006" s="202" t="s">
        <v>730</v>
      </c>
      <c r="C5006" s="203" t="s">
        <v>1453</v>
      </c>
      <c r="D5006" s="202" t="s">
        <v>1457</v>
      </c>
      <c r="E5006" s="202" t="s">
        <v>1458</v>
      </c>
      <c r="F5006" s="202" t="s">
        <v>475</v>
      </c>
      <c r="G5006" s="253">
        <v>371.1</v>
      </c>
      <c r="H5006" s="361" t="s">
        <v>1456</v>
      </c>
      <c r="I5006" s="359" t="s">
        <v>1407</v>
      </c>
      <c r="J5006" s="358">
        <v>0.45879999999999999</v>
      </c>
      <c r="K5006" s="359" t="s">
        <v>1113</v>
      </c>
      <c r="L5006" s="359" t="s">
        <v>1408</v>
      </c>
      <c r="M5006" s="368">
        <v>2003</v>
      </c>
      <c r="N5006" s="205">
        <v>42061</v>
      </c>
      <c r="O5006" s="203"/>
      <c r="P5006" t="str">
        <f t="shared" si="78"/>
        <v>Rice Creek Watershed District Southwest Urban Lakes - Excess Nutrients TMDL-Pike-(62-0069-00)-TP</v>
      </c>
    </row>
    <row r="5007" spans="1:16" ht="27.95" hidden="1" customHeight="1" x14ac:dyDescent="0.25">
      <c r="A5007" s="203" t="s">
        <v>2211</v>
      </c>
      <c r="B5007" s="202" t="s">
        <v>730</v>
      </c>
      <c r="C5007" s="203" t="s">
        <v>1453</v>
      </c>
      <c r="D5007" s="202" t="s">
        <v>1457</v>
      </c>
      <c r="E5007" s="202" t="s">
        <v>1458</v>
      </c>
      <c r="F5007" s="202" t="s">
        <v>475</v>
      </c>
      <c r="G5007" s="253">
        <v>1.016</v>
      </c>
      <c r="H5007" s="361" t="s">
        <v>527</v>
      </c>
      <c r="I5007" s="359" t="s">
        <v>1407</v>
      </c>
      <c r="J5007" s="358">
        <v>0.45879999999999999</v>
      </c>
      <c r="K5007" s="359" t="s">
        <v>1113</v>
      </c>
      <c r="L5007" s="359" t="s">
        <v>1392</v>
      </c>
      <c r="M5007" s="368">
        <v>2003</v>
      </c>
      <c r="N5007" s="205">
        <v>42061</v>
      </c>
      <c r="O5007" s="203"/>
      <c r="P5007" t="str">
        <f t="shared" si="78"/>
        <v>Rice Creek Watershed District Southwest Urban Lakes - Excess Nutrients TMDL-Pike-(62-0069-00)-TP</v>
      </c>
    </row>
    <row r="5008" spans="1:16" ht="27.95" hidden="1" customHeight="1" x14ac:dyDescent="0.25">
      <c r="A5008" s="203" t="s">
        <v>2211</v>
      </c>
      <c r="B5008" s="202" t="s">
        <v>730</v>
      </c>
      <c r="C5008" s="203" t="s">
        <v>1453</v>
      </c>
      <c r="D5008" s="202" t="s">
        <v>1485</v>
      </c>
      <c r="E5008" s="202" t="s">
        <v>1486</v>
      </c>
      <c r="F5008" s="202" t="s">
        <v>475</v>
      </c>
      <c r="G5008" s="253">
        <v>229.5</v>
      </c>
      <c r="H5008" s="361" t="s">
        <v>1456</v>
      </c>
      <c r="I5008" s="359" t="s">
        <v>1407</v>
      </c>
      <c r="J5008" s="358">
        <v>0.31019999999999998</v>
      </c>
      <c r="K5008" s="359" t="s">
        <v>1113</v>
      </c>
      <c r="L5008" s="359" t="s">
        <v>1408</v>
      </c>
      <c r="M5008" s="368">
        <v>2003</v>
      </c>
      <c r="N5008" s="205">
        <v>42061</v>
      </c>
      <c r="O5008" s="203"/>
      <c r="P5008" t="str">
        <f t="shared" si="78"/>
        <v>Rice Creek Watershed District Southwest Urban Lakes - Excess Nutrients TMDL-Valentine-(62-0071-00)-TP</v>
      </c>
    </row>
    <row r="5009" spans="1:16" ht="27.95" hidden="1" customHeight="1" x14ac:dyDescent="0.25">
      <c r="A5009" s="203" t="s">
        <v>2211</v>
      </c>
      <c r="B5009" s="202" t="s">
        <v>730</v>
      </c>
      <c r="C5009" s="203" t="s">
        <v>1453</v>
      </c>
      <c r="D5009" s="202" t="s">
        <v>1485</v>
      </c>
      <c r="E5009" s="202" t="s">
        <v>1486</v>
      </c>
      <c r="F5009" s="202" t="s">
        <v>475</v>
      </c>
      <c r="G5009" s="253">
        <v>0.629</v>
      </c>
      <c r="H5009" s="361" t="s">
        <v>527</v>
      </c>
      <c r="I5009" s="359" t="s">
        <v>1407</v>
      </c>
      <c r="J5009" s="358">
        <v>0.31019999999999998</v>
      </c>
      <c r="K5009" s="359" t="s">
        <v>1113</v>
      </c>
      <c r="L5009" s="359" t="s">
        <v>1392</v>
      </c>
      <c r="M5009" s="368">
        <v>2003</v>
      </c>
      <c r="N5009" s="205">
        <v>42061</v>
      </c>
      <c r="O5009" s="203"/>
      <c r="P5009" t="str">
        <f t="shared" si="78"/>
        <v>Rice Creek Watershed District Southwest Urban Lakes - Excess Nutrients TMDL-Valentine-(62-0071-00)-TP</v>
      </c>
    </row>
    <row r="5010" spans="1:16" ht="27.95" hidden="1" customHeight="1" x14ac:dyDescent="0.25">
      <c r="A5010" s="203" t="s">
        <v>2211</v>
      </c>
      <c r="B5010" s="202" t="s">
        <v>730</v>
      </c>
      <c r="C5010" s="203" t="s">
        <v>1453</v>
      </c>
      <c r="D5010" s="202" t="s">
        <v>2108</v>
      </c>
      <c r="E5010" s="202" t="s">
        <v>2109</v>
      </c>
      <c r="F5010" s="202" t="s">
        <v>475</v>
      </c>
      <c r="G5010" s="253">
        <v>9.6999999999999993</v>
      </c>
      <c r="H5010" s="361" t="s">
        <v>1456</v>
      </c>
      <c r="I5010" s="359" t="s">
        <v>1407</v>
      </c>
      <c r="J5010" s="358">
        <v>0.51259999999999994</v>
      </c>
      <c r="K5010" s="359" t="s">
        <v>1113</v>
      </c>
      <c r="L5010" s="359" t="s">
        <v>1408</v>
      </c>
      <c r="M5010" s="368">
        <v>2003</v>
      </c>
      <c r="N5010" s="205">
        <v>42061</v>
      </c>
      <c r="O5010" s="203"/>
      <c r="P5010" t="str">
        <f t="shared" si="78"/>
        <v>Rice Creek Watershed District Southwest Urban Lakes - Excess Nutrients TMDL-Island (Basin S.of I-694)-(62-0075-01)-TP</v>
      </c>
    </row>
    <row r="5011" spans="1:16" ht="27.95" hidden="1" customHeight="1" x14ac:dyDescent="0.25">
      <c r="A5011" s="203" t="s">
        <v>2211</v>
      </c>
      <c r="B5011" s="202" t="s">
        <v>730</v>
      </c>
      <c r="C5011" s="203" t="s">
        <v>1453</v>
      </c>
      <c r="D5011" s="202" t="s">
        <v>2108</v>
      </c>
      <c r="E5011" s="202" t="s">
        <v>2109</v>
      </c>
      <c r="F5011" s="202" t="s">
        <v>475</v>
      </c>
      <c r="G5011" s="253">
        <v>2.7E-2</v>
      </c>
      <c r="H5011" s="361" t="s">
        <v>527</v>
      </c>
      <c r="I5011" s="359" t="s">
        <v>1407</v>
      </c>
      <c r="J5011" s="358">
        <v>0.51259999999999994</v>
      </c>
      <c r="K5011" s="359" t="s">
        <v>1113</v>
      </c>
      <c r="L5011" s="359" t="s">
        <v>1392</v>
      </c>
      <c r="M5011" s="368">
        <v>2003</v>
      </c>
      <c r="N5011" s="205">
        <v>42061</v>
      </c>
      <c r="O5011" s="203"/>
      <c r="P5011" t="str">
        <f t="shared" si="78"/>
        <v>Rice Creek Watershed District Southwest Urban Lakes - Excess Nutrients TMDL-Island (Basin S.of I-694)-(62-0075-01)-TP</v>
      </c>
    </row>
    <row r="5012" spans="1:16" ht="27.95" hidden="1" customHeight="1" x14ac:dyDescent="0.25">
      <c r="A5012" s="203" t="s">
        <v>2211</v>
      </c>
      <c r="B5012" s="202" t="s">
        <v>730</v>
      </c>
      <c r="C5012" s="203" t="s">
        <v>1453</v>
      </c>
      <c r="D5012" s="202" t="s">
        <v>2110</v>
      </c>
      <c r="E5012" s="202" t="s">
        <v>2111</v>
      </c>
      <c r="F5012" s="202" t="s">
        <v>475</v>
      </c>
      <c r="G5012" s="253">
        <v>14</v>
      </c>
      <c r="H5012" s="361" t="s">
        <v>1456</v>
      </c>
      <c r="I5012" s="359" t="s">
        <v>1407</v>
      </c>
      <c r="J5012" s="358">
        <v>0.44879999999999998</v>
      </c>
      <c r="K5012" s="359" t="s">
        <v>1113</v>
      </c>
      <c r="L5012" s="359" t="s">
        <v>1408</v>
      </c>
      <c r="M5012" s="368">
        <v>2003</v>
      </c>
      <c r="N5012" s="205">
        <v>42061</v>
      </c>
      <c r="O5012" s="203"/>
      <c r="P5012" t="str">
        <f t="shared" si="78"/>
        <v>Rice Creek Watershed District Southwest Urban Lakes - Excess Nutrients TMDL-ISLAND (BASIN N. OF I-694)-(62-0075-02)-TP</v>
      </c>
    </row>
    <row r="5013" spans="1:16" ht="27.95" hidden="1" customHeight="1" x14ac:dyDescent="0.25">
      <c r="A5013" s="203" t="s">
        <v>2211</v>
      </c>
      <c r="B5013" s="202" t="s">
        <v>730</v>
      </c>
      <c r="C5013" s="203" t="s">
        <v>1453</v>
      </c>
      <c r="D5013" s="202" t="s">
        <v>2110</v>
      </c>
      <c r="E5013" s="202" t="s">
        <v>2111</v>
      </c>
      <c r="F5013" s="202" t="s">
        <v>475</v>
      </c>
      <c r="G5013" s="253">
        <v>3.7999999999999999E-2</v>
      </c>
      <c r="H5013" s="361" t="s">
        <v>527</v>
      </c>
      <c r="I5013" s="359" t="s">
        <v>1407</v>
      </c>
      <c r="J5013" s="358">
        <v>0.44879999999999998</v>
      </c>
      <c r="K5013" s="359" t="s">
        <v>1113</v>
      </c>
      <c r="L5013" s="359" t="s">
        <v>1392</v>
      </c>
      <c r="M5013" s="368">
        <v>2003</v>
      </c>
      <c r="N5013" s="205">
        <v>42061</v>
      </c>
      <c r="O5013" s="203"/>
      <c r="P5013" t="str">
        <f t="shared" si="78"/>
        <v>Rice Creek Watershed District Southwest Urban Lakes - Excess Nutrients TMDL-ISLAND (BASIN N. OF I-694)-(62-0075-02)-TP</v>
      </c>
    </row>
    <row r="5014" spans="1:16" ht="27.95" hidden="1" customHeight="1" x14ac:dyDescent="0.25">
      <c r="A5014" s="203" t="s">
        <v>2211</v>
      </c>
      <c r="B5014" s="202" t="s">
        <v>730</v>
      </c>
      <c r="C5014" s="203" t="s">
        <v>1403</v>
      </c>
      <c r="D5014" s="202" t="s">
        <v>1404</v>
      </c>
      <c r="E5014" s="202" t="s">
        <v>1405</v>
      </c>
      <c r="F5014" s="202" t="s">
        <v>475</v>
      </c>
      <c r="G5014" s="253">
        <v>154</v>
      </c>
      <c r="H5014" s="361" t="s">
        <v>1406</v>
      </c>
      <c r="I5014" s="359" t="s">
        <v>1407</v>
      </c>
      <c r="J5014" s="208">
        <v>0</v>
      </c>
      <c r="K5014" s="359" t="s">
        <v>22</v>
      </c>
      <c r="L5014" s="359" t="s">
        <v>1408</v>
      </c>
      <c r="M5014" s="368" t="s">
        <v>1407</v>
      </c>
      <c r="N5014" s="205">
        <v>42486</v>
      </c>
      <c r="O5014" s="203"/>
      <c r="P5014" t="str">
        <f t="shared" si="78"/>
        <v>South Metro Mississippi TSS TMDL-Mississippi River-(07040001-531)-TSS</v>
      </c>
    </row>
    <row r="5015" spans="1:16" ht="27.95" hidden="1" customHeight="1" x14ac:dyDescent="0.25">
      <c r="A5015" s="203" t="s">
        <v>2211</v>
      </c>
      <c r="B5015" s="202" t="s">
        <v>730</v>
      </c>
      <c r="C5015" s="203" t="s">
        <v>1461</v>
      </c>
      <c r="D5015" s="202" t="s">
        <v>1482</v>
      </c>
      <c r="E5015" s="202" t="s">
        <v>1483</v>
      </c>
      <c r="F5015" s="202" t="s">
        <v>475</v>
      </c>
      <c r="G5015" s="254">
        <v>1003879</v>
      </c>
      <c r="H5015" s="361" t="s">
        <v>1433</v>
      </c>
      <c r="I5015" s="359" t="s">
        <v>1407</v>
      </c>
      <c r="J5015" s="359" t="s">
        <v>1380</v>
      </c>
      <c r="K5015" s="359" t="s">
        <v>8</v>
      </c>
      <c r="L5015" s="359" t="s">
        <v>1408</v>
      </c>
      <c r="M5015" s="368" t="s">
        <v>1407</v>
      </c>
      <c r="N5015" s="205">
        <v>42530</v>
      </c>
      <c r="O5015" s="203"/>
      <c r="P5015" t="str">
        <f t="shared" si="78"/>
        <v>Twin Cities Metro Area Chloride TMDL and Management Plan-Little Johanna-(62-0058-00)-Chloride</v>
      </c>
    </row>
    <row r="5016" spans="1:16" ht="27.95" hidden="1" customHeight="1" x14ac:dyDescent="0.25">
      <c r="A5016" s="203" t="s">
        <v>2211</v>
      </c>
      <c r="B5016" s="202" t="s">
        <v>730</v>
      </c>
      <c r="C5016" s="203" t="s">
        <v>1461</v>
      </c>
      <c r="D5016" s="202" t="s">
        <v>1482</v>
      </c>
      <c r="E5016" s="202" t="s">
        <v>1483</v>
      </c>
      <c r="F5016" s="202" t="s">
        <v>475</v>
      </c>
      <c r="G5016" s="254">
        <v>2750</v>
      </c>
      <c r="H5016" s="361" t="s">
        <v>1414</v>
      </c>
      <c r="I5016" s="359" t="s">
        <v>1407</v>
      </c>
      <c r="J5016" s="359" t="s">
        <v>1380</v>
      </c>
      <c r="K5016" s="359" t="s">
        <v>8</v>
      </c>
      <c r="L5016" s="359" t="s">
        <v>1392</v>
      </c>
      <c r="M5016" s="368" t="s">
        <v>1407</v>
      </c>
      <c r="N5016" s="205">
        <v>42530</v>
      </c>
      <c r="O5016" s="203"/>
      <c r="P5016" t="str">
        <f t="shared" si="78"/>
        <v>Twin Cities Metro Area Chloride TMDL and Management Plan-Little Johanna-(62-0058-00)-Chloride</v>
      </c>
    </row>
    <row r="5017" spans="1:16" ht="27.95" hidden="1" customHeight="1" x14ac:dyDescent="0.25">
      <c r="A5017" s="203" t="s">
        <v>2211</v>
      </c>
      <c r="B5017" s="202" t="s">
        <v>730</v>
      </c>
      <c r="C5017" s="203" t="s">
        <v>1461</v>
      </c>
      <c r="D5017" s="202" t="s">
        <v>1462</v>
      </c>
      <c r="E5017" s="202" t="s">
        <v>1463</v>
      </c>
      <c r="F5017" s="202" t="s">
        <v>475</v>
      </c>
      <c r="G5017" s="254">
        <v>21534261</v>
      </c>
      <c r="H5017" s="361" t="s">
        <v>1433</v>
      </c>
      <c r="I5017" s="359" t="s">
        <v>1407</v>
      </c>
      <c r="J5017" s="359" t="s">
        <v>1380</v>
      </c>
      <c r="K5017" s="359" t="s">
        <v>8</v>
      </c>
      <c r="L5017" s="359" t="s">
        <v>1408</v>
      </c>
      <c r="M5017" s="368" t="s">
        <v>1407</v>
      </c>
      <c r="N5017" s="205">
        <v>42530</v>
      </c>
      <c r="O5017" s="203"/>
      <c r="P5017" t="str">
        <f t="shared" si="78"/>
        <v>Twin Cities Metro Area Chloride TMDL and Management Plan-South Long-(62-0067-02)-Chloride</v>
      </c>
    </row>
    <row r="5018" spans="1:16" ht="27.95" hidden="1" customHeight="1" x14ac:dyDescent="0.25">
      <c r="A5018" s="203" t="s">
        <v>2211</v>
      </c>
      <c r="B5018" s="202" t="s">
        <v>730</v>
      </c>
      <c r="C5018" s="203" t="s">
        <v>1461</v>
      </c>
      <c r="D5018" s="202" t="s">
        <v>1462</v>
      </c>
      <c r="E5018" s="202" t="s">
        <v>1463</v>
      </c>
      <c r="F5018" s="202" t="s">
        <v>475</v>
      </c>
      <c r="G5018" s="254">
        <v>58998</v>
      </c>
      <c r="H5018" s="361" t="s">
        <v>1414</v>
      </c>
      <c r="I5018" s="359" t="s">
        <v>1407</v>
      </c>
      <c r="J5018" s="359" t="s">
        <v>1380</v>
      </c>
      <c r="K5018" s="359" t="s">
        <v>8</v>
      </c>
      <c r="L5018" s="359" t="s">
        <v>1392</v>
      </c>
      <c r="M5018" s="368" t="s">
        <v>1407</v>
      </c>
      <c r="N5018" s="205">
        <v>42530</v>
      </c>
      <c r="O5018" s="203"/>
      <c r="P5018" t="str">
        <f t="shared" si="78"/>
        <v>Twin Cities Metro Area Chloride TMDL and Management Plan-South Long-(62-0067-02)-Chloride</v>
      </c>
    </row>
    <row r="5019" spans="1:16" ht="27.95" hidden="1" customHeight="1" x14ac:dyDescent="0.25">
      <c r="A5019" s="203" t="s">
        <v>2211</v>
      </c>
      <c r="B5019" s="202" t="s">
        <v>730</v>
      </c>
      <c r="C5019" s="203" t="s">
        <v>1461</v>
      </c>
      <c r="D5019" s="202" t="s">
        <v>1457</v>
      </c>
      <c r="E5019" s="202" t="s">
        <v>1458</v>
      </c>
      <c r="F5019" s="202" t="s">
        <v>475</v>
      </c>
      <c r="G5019" s="254">
        <v>2943971</v>
      </c>
      <c r="H5019" s="361" t="s">
        <v>1433</v>
      </c>
      <c r="I5019" s="359" t="s">
        <v>1407</v>
      </c>
      <c r="J5019" s="359" t="s">
        <v>1380</v>
      </c>
      <c r="K5019" s="359" t="s">
        <v>8</v>
      </c>
      <c r="L5019" s="359" t="s">
        <v>1408</v>
      </c>
      <c r="M5019" s="368" t="s">
        <v>1407</v>
      </c>
      <c r="N5019" s="205">
        <v>42530</v>
      </c>
      <c r="O5019" s="203"/>
      <c r="P5019" t="str">
        <f t="shared" si="78"/>
        <v>Twin Cities Metro Area Chloride TMDL and Management Plan-Pike-(62-0069-00)-Chloride</v>
      </c>
    </row>
    <row r="5020" spans="1:16" ht="27.95" hidden="1" customHeight="1" x14ac:dyDescent="0.25">
      <c r="A5020" s="203" t="s">
        <v>2211</v>
      </c>
      <c r="B5020" s="202" t="s">
        <v>730</v>
      </c>
      <c r="C5020" s="203" t="s">
        <v>1461</v>
      </c>
      <c r="D5020" s="202" t="s">
        <v>1457</v>
      </c>
      <c r="E5020" s="202" t="s">
        <v>1458</v>
      </c>
      <c r="F5020" s="202" t="s">
        <v>475</v>
      </c>
      <c r="G5020" s="254">
        <v>8066</v>
      </c>
      <c r="H5020" s="361" t="s">
        <v>1414</v>
      </c>
      <c r="I5020" s="359" t="s">
        <v>1407</v>
      </c>
      <c r="J5020" s="359" t="s">
        <v>1380</v>
      </c>
      <c r="K5020" s="359" t="s">
        <v>8</v>
      </c>
      <c r="L5020" s="359" t="s">
        <v>1392</v>
      </c>
      <c r="M5020" s="368" t="s">
        <v>1407</v>
      </c>
      <c r="N5020" s="205">
        <v>42530</v>
      </c>
      <c r="O5020" s="203"/>
      <c r="P5020" t="str">
        <f t="shared" si="78"/>
        <v>Twin Cities Metro Area Chloride TMDL and Management Plan-Pike-(62-0069-00)-Chloride</v>
      </c>
    </row>
    <row r="5021" spans="1:16" ht="27.95" hidden="1" customHeight="1" x14ac:dyDescent="0.25">
      <c r="A5021" s="203" t="s">
        <v>2211</v>
      </c>
      <c r="B5021" s="202" t="s">
        <v>730</v>
      </c>
      <c r="C5021" s="203" t="s">
        <v>1461</v>
      </c>
      <c r="D5021" s="202" t="s">
        <v>1485</v>
      </c>
      <c r="E5021" s="202" t="s">
        <v>1486</v>
      </c>
      <c r="F5021" s="202" t="s">
        <v>475</v>
      </c>
      <c r="G5021" s="254">
        <v>955359</v>
      </c>
      <c r="H5021" s="361" t="s">
        <v>1433</v>
      </c>
      <c r="I5021" s="359" t="s">
        <v>1407</v>
      </c>
      <c r="J5021" s="359" t="s">
        <v>1380</v>
      </c>
      <c r="K5021" s="359" t="s">
        <v>8</v>
      </c>
      <c r="L5021" s="359" t="s">
        <v>1408</v>
      </c>
      <c r="M5021" s="368" t="s">
        <v>1407</v>
      </c>
      <c r="N5021" s="205">
        <v>42530</v>
      </c>
      <c r="O5021" s="203"/>
      <c r="P5021" t="str">
        <f t="shared" si="78"/>
        <v>Twin Cities Metro Area Chloride TMDL and Management Plan-Valentine-(62-0071-00)-Chloride</v>
      </c>
    </row>
    <row r="5022" spans="1:16" ht="27.95" hidden="1" customHeight="1" x14ac:dyDescent="0.25">
      <c r="A5022" s="203" t="s">
        <v>2211</v>
      </c>
      <c r="B5022" s="202" t="s">
        <v>730</v>
      </c>
      <c r="C5022" s="203" t="s">
        <v>1461</v>
      </c>
      <c r="D5022" s="202" t="s">
        <v>1485</v>
      </c>
      <c r="E5022" s="202" t="s">
        <v>1486</v>
      </c>
      <c r="F5022" s="202" t="s">
        <v>475</v>
      </c>
      <c r="G5022" s="254">
        <v>2617</v>
      </c>
      <c r="H5022" s="361" t="s">
        <v>1414</v>
      </c>
      <c r="I5022" s="359" t="s">
        <v>1407</v>
      </c>
      <c r="J5022" s="359" t="s">
        <v>1380</v>
      </c>
      <c r="K5022" s="359" t="s">
        <v>8</v>
      </c>
      <c r="L5022" s="359" t="s">
        <v>1392</v>
      </c>
      <c r="M5022" s="368" t="s">
        <v>1407</v>
      </c>
      <c r="N5022" s="205">
        <v>42530</v>
      </c>
      <c r="O5022" s="203"/>
      <c r="P5022" t="str">
        <f t="shared" si="78"/>
        <v>Twin Cities Metro Area Chloride TMDL and Management Plan-Valentine-(62-0071-00)-Chloride</v>
      </c>
    </row>
    <row r="5023" spans="1:16" ht="27.95" hidden="1" customHeight="1" x14ac:dyDescent="0.25">
      <c r="A5023" s="203" t="s">
        <v>2211</v>
      </c>
      <c r="B5023" s="202" t="s">
        <v>730</v>
      </c>
      <c r="C5023" s="203" t="s">
        <v>1461</v>
      </c>
      <c r="D5023" s="202" t="s">
        <v>574</v>
      </c>
      <c r="E5023" s="202" t="s">
        <v>1460</v>
      </c>
      <c r="F5023" s="202" t="s">
        <v>475</v>
      </c>
      <c r="G5023" s="254">
        <v>303409</v>
      </c>
      <c r="H5023" s="361" t="s">
        <v>1433</v>
      </c>
      <c r="I5023" s="359" t="s">
        <v>1407</v>
      </c>
      <c r="J5023" s="359" t="s">
        <v>1380</v>
      </c>
      <c r="K5023" s="359" t="s">
        <v>8</v>
      </c>
      <c r="L5023" s="359" t="s">
        <v>1408</v>
      </c>
      <c r="M5023" s="368" t="s">
        <v>1407</v>
      </c>
      <c r="N5023" s="205">
        <v>42530</v>
      </c>
      <c r="O5023" s="203"/>
      <c r="P5023" t="str">
        <f t="shared" si="78"/>
        <v>Twin Cities Metro Area Chloride TMDL and Management Plan-Silver-(62-0083-00)-Chloride</v>
      </c>
    </row>
    <row r="5024" spans="1:16" ht="27.95" hidden="1" customHeight="1" x14ac:dyDescent="0.25">
      <c r="A5024" s="203" t="s">
        <v>2211</v>
      </c>
      <c r="B5024" s="202" t="s">
        <v>730</v>
      </c>
      <c r="C5024" s="203" t="s">
        <v>1461</v>
      </c>
      <c r="D5024" s="202" t="s">
        <v>574</v>
      </c>
      <c r="E5024" s="202" t="s">
        <v>1460</v>
      </c>
      <c r="F5024" s="202" t="s">
        <v>475</v>
      </c>
      <c r="G5024" s="254">
        <v>831</v>
      </c>
      <c r="H5024" s="361" t="s">
        <v>1414</v>
      </c>
      <c r="I5024" s="359" t="s">
        <v>1407</v>
      </c>
      <c r="J5024" s="359" t="s">
        <v>1380</v>
      </c>
      <c r="K5024" s="359" t="s">
        <v>8</v>
      </c>
      <c r="L5024" s="359" t="s">
        <v>1392</v>
      </c>
      <c r="M5024" s="368" t="s">
        <v>1407</v>
      </c>
      <c r="N5024" s="205">
        <v>42530</v>
      </c>
      <c r="O5024" s="203"/>
      <c r="P5024" t="str">
        <f t="shared" si="78"/>
        <v>Twin Cities Metro Area Chloride TMDL and Management Plan-Silver-(62-0083-00)-Chloride</v>
      </c>
    </row>
    <row r="5025" spans="1:16" ht="27.95" hidden="1" customHeight="1" x14ac:dyDescent="0.25">
      <c r="A5025" s="203" t="s">
        <v>2211</v>
      </c>
      <c r="B5025" s="202" t="s">
        <v>730</v>
      </c>
      <c r="C5025" s="203" t="s">
        <v>1461</v>
      </c>
      <c r="D5025" s="202" t="s">
        <v>1831</v>
      </c>
      <c r="E5025" s="202" t="s">
        <v>1399</v>
      </c>
      <c r="F5025" s="202" t="s">
        <v>475</v>
      </c>
      <c r="G5025" s="254">
        <v>428710</v>
      </c>
      <c r="H5025" s="361" t="s">
        <v>1433</v>
      </c>
      <c r="I5025" s="359" t="s">
        <v>1407</v>
      </c>
      <c r="J5025" s="359" t="s">
        <v>1380</v>
      </c>
      <c r="K5025" s="359" t="s">
        <v>8</v>
      </c>
      <c r="L5025" s="359" t="s">
        <v>1408</v>
      </c>
      <c r="M5025" s="368" t="s">
        <v>1407</v>
      </c>
      <c r="N5025" s="205">
        <v>42530</v>
      </c>
      <c r="O5025" s="203"/>
      <c r="P5025" t="str">
        <f t="shared" si="78"/>
        <v>Twin Cities Metro Area Chloride TMDL and Management Plan-Unnamed creek-(07010206-909)-Chloride</v>
      </c>
    </row>
    <row r="5026" spans="1:16" ht="27.95" hidden="1" customHeight="1" x14ac:dyDescent="0.25">
      <c r="A5026" s="203" t="s">
        <v>2211</v>
      </c>
      <c r="B5026" s="202" t="s">
        <v>730</v>
      </c>
      <c r="C5026" s="203" t="s">
        <v>1461</v>
      </c>
      <c r="D5026" s="202" t="s">
        <v>1831</v>
      </c>
      <c r="E5026" s="202" t="s">
        <v>1399</v>
      </c>
      <c r="F5026" s="202" t="s">
        <v>475</v>
      </c>
      <c r="G5026" s="254">
        <v>2839</v>
      </c>
      <c r="H5026" s="361" t="s">
        <v>1414</v>
      </c>
      <c r="I5026" s="359" t="s">
        <v>1407</v>
      </c>
      <c r="J5026" s="359" t="s">
        <v>1380</v>
      </c>
      <c r="K5026" s="359" t="s">
        <v>8</v>
      </c>
      <c r="L5026" s="359" t="s">
        <v>1392</v>
      </c>
      <c r="M5026" s="368" t="s">
        <v>1407</v>
      </c>
      <c r="N5026" s="205">
        <v>42530</v>
      </c>
      <c r="O5026" s="203"/>
      <c r="P5026" t="str">
        <f t="shared" si="78"/>
        <v>Twin Cities Metro Area Chloride TMDL and Management Plan-Unnamed creek-(07010206-909)-Chloride</v>
      </c>
    </row>
    <row r="5027" spans="1:16" ht="27.95" hidden="1" customHeight="1" x14ac:dyDescent="0.25">
      <c r="A5027" s="203" t="s">
        <v>2505</v>
      </c>
      <c r="B5027" s="202" t="s">
        <v>2437</v>
      </c>
      <c r="C5027" s="203" t="s">
        <v>1774</v>
      </c>
      <c r="D5027" s="202" t="s">
        <v>1775</v>
      </c>
      <c r="E5027" s="202" t="s">
        <v>1776</v>
      </c>
      <c r="F5027" s="202" t="s">
        <v>505</v>
      </c>
      <c r="G5027" s="260">
        <v>68</v>
      </c>
      <c r="H5027" s="361" t="s">
        <v>1777</v>
      </c>
      <c r="I5027" s="359" t="s">
        <v>1379</v>
      </c>
      <c r="J5027" s="359" t="s">
        <v>1380</v>
      </c>
      <c r="K5027" s="359" t="s">
        <v>1778</v>
      </c>
      <c r="L5027" s="359" t="s">
        <v>1392</v>
      </c>
      <c r="M5027" s="368">
        <v>2008</v>
      </c>
      <c r="N5027" s="205">
        <v>43109</v>
      </c>
      <c r="O5027" s="203"/>
      <c r="P5027" t="str">
        <f t="shared" si="78"/>
        <v>Miller Creek TMDL (Lake Superior Basin)-Miller Creek-(04010201-512)-Temperature</v>
      </c>
    </row>
    <row r="5028" spans="1:16" ht="27.95" hidden="1" customHeight="1" x14ac:dyDescent="0.25">
      <c r="A5028" s="203" t="s">
        <v>2505</v>
      </c>
      <c r="B5028" s="202" t="s">
        <v>2437</v>
      </c>
      <c r="C5028" s="203" t="s">
        <v>1774</v>
      </c>
      <c r="D5028" s="202" t="s">
        <v>1775</v>
      </c>
      <c r="E5028" s="202" t="s">
        <v>1776</v>
      </c>
      <c r="F5028" s="202" t="s">
        <v>505</v>
      </c>
      <c r="G5028" s="260">
        <v>15</v>
      </c>
      <c r="H5028" s="361" t="s">
        <v>1777</v>
      </c>
      <c r="I5028" s="359" t="s">
        <v>1382</v>
      </c>
      <c r="J5028" s="359" t="s">
        <v>1380</v>
      </c>
      <c r="K5028" s="359" t="s">
        <v>1778</v>
      </c>
      <c r="L5028" s="359" t="s">
        <v>1392</v>
      </c>
      <c r="M5028" s="368">
        <v>2008</v>
      </c>
      <c r="N5028" s="205">
        <v>43109</v>
      </c>
      <c r="O5028" s="203"/>
      <c r="P5028" t="str">
        <f t="shared" si="78"/>
        <v>Miller Creek TMDL (Lake Superior Basin)-Miller Creek-(04010201-512)-Temperature</v>
      </c>
    </row>
    <row r="5029" spans="1:16" ht="27.95" hidden="1" customHeight="1" x14ac:dyDescent="0.25">
      <c r="A5029" s="203" t="s">
        <v>2505</v>
      </c>
      <c r="B5029" s="202" t="s">
        <v>2437</v>
      </c>
      <c r="C5029" s="203" t="s">
        <v>1774</v>
      </c>
      <c r="D5029" s="202" t="s">
        <v>1775</v>
      </c>
      <c r="E5029" s="202" t="s">
        <v>1776</v>
      </c>
      <c r="F5029" s="202" t="s">
        <v>505</v>
      </c>
      <c r="G5029" s="260">
        <v>5</v>
      </c>
      <c r="H5029" s="361" t="s">
        <v>1777</v>
      </c>
      <c r="I5029" s="359" t="s">
        <v>1383</v>
      </c>
      <c r="J5029" s="359" t="s">
        <v>1380</v>
      </c>
      <c r="K5029" s="359" t="s">
        <v>1778</v>
      </c>
      <c r="L5029" s="359" t="s">
        <v>1392</v>
      </c>
      <c r="M5029" s="368">
        <v>2008</v>
      </c>
      <c r="N5029" s="205">
        <v>43109</v>
      </c>
      <c r="O5029" s="203"/>
      <c r="P5029" t="str">
        <f t="shared" si="78"/>
        <v>Miller Creek TMDL (Lake Superior Basin)-Miller Creek-(04010201-512)-Temperature</v>
      </c>
    </row>
    <row r="5030" spans="1:16" ht="15" hidden="1" customHeight="1" x14ac:dyDescent="0.25">
      <c r="A5030" s="203" t="s">
        <v>2505</v>
      </c>
      <c r="B5030" s="202" t="s">
        <v>2437</v>
      </c>
      <c r="C5030" s="203" t="s">
        <v>1774</v>
      </c>
      <c r="D5030" s="202" t="s">
        <v>1775</v>
      </c>
      <c r="E5030" s="202" t="s">
        <v>1776</v>
      </c>
      <c r="F5030" s="202" t="s">
        <v>505</v>
      </c>
      <c r="G5030" s="260">
        <v>1.6</v>
      </c>
      <c r="H5030" s="361" t="s">
        <v>1777</v>
      </c>
      <c r="I5030" s="359" t="s">
        <v>1384</v>
      </c>
      <c r="J5030" s="359" t="s">
        <v>1380</v>
      </c>
      <c r="K5030" s="359" t="s">
        <v>1778</v>
      </c>
      <c r="L5030" s="359" t="s">
        <v>1392</v>
      </c>
      <c r="M5030" s="368">
        <v>2008</v>
      </c>
      <c r="N5030" s="205">
        <v>43109</v>
      </c>
      <c r="O5030" s="203"/>
      <c r="P5030" t="str">
        <f t="shared" si="78"/>
        <v>Miller Creek TMDL (Lake Superior Basin)-Miller Creek-(04010201-512)-Temperature</v>
      </c>
    </row>
    <row r="5031" spans="1:16" ht="15" hidden="1" customHeight="1" x14ac:dyDescent="0.25">
      <c r="A5031" s="203" t="s">
        <v>2505</v>
      </c>
      <c r="B5031" s="202" t="s">
        <v>2437</v>
      </c>
      <c r="C5031" s="203" t="s">
        <v>1774</v>
      </c>
      <c r="D5031" s="202" t="s">
        <v>1775</v>
      </c>
      <c r="E5031" s="202" t="s">
        <v>1776</v>
      </c>
      <c r="F5031" s="202" t="s">
        <v>505</v>
      </c>
      <c r="G5031" s="260">
        <v>0.18</v>
      </c>
      <c r="H5031" s="361" t="s">
        <v>1777</v>
      </c>
      <c r="I5031" s="359" t="s">
        <v>1385</v>
      </c>
      <c r="J5031" s="359" t="s">
        <v>1380</v>
      </c>
      <c r="K5031" s="359" t="s">
        <v>1778</v>
      </c>
      <c r="L5031" s="359" t="s">
        <v>1392</v>
      </c>
      <c r="M5031" s="368">
        <v>2008</v>
      </c>
      <c r="N5031" s="205">
        <v>43109</v>
      </c>
      <c r="O5031" s="203"/>
      <c r="P5031" t="str">
        <f t="shared" si="78"/>
        <v>Miller Creek TMDL (Lake Superior Basin)-Miller Creek-(04010201-512)-Temperature</v>
      </c>
    </row>
    <row r="5032" spans="1:16" ht="15" hidden="1" customHeight="1" x14ac:dyDescent="0.25">
      <c r="A5032" s="203" t="s">
        <v>2505</v>
      </c>
      <c r="B5032" s="202" t="s">
        <v>2437</v>
      </c>
      <c r="C5032" s="203" t="s">
        <v>2485</v>
      </c>
      <c r="D5032" s="202" t="s">
        <v>2488</v>
      </c>
      <c r="E5032" s="202" t="s">
        <v>2489</v>
      </c>
      <c r="F5032" s="202" t="s">
        <v>505</v>
      </c>
      <c r="G5032" s="262">
        <v>124</v>
      </c>
      <c r="H5032" s="361" t="s">
        <v>1414</v>
      </c>
      <c r="I5032" s="359" t="s">
        <v>1379</v>
      </c>
      <c r="J5032" s="358">
        <v>0.6</v>
      </c>
      <c r="K5032" s="359" t="s">
        <v>22</v>
      </c>
      <c r="L5032" s="359" t="s">
        <v>1392</v>
      </c>
      <c r="M5032" s="368">
        <v>2011</v>
      </c>
      <c r="N5032" s="205"/>
      <c r="O5032" s="203"/>
      <c r="P5032" t="str">
        <f t="shared" si="78"/>
        <v>Duluth Urban Area Streams (Lake Superior Basin)-Amity Creek-(04010102-511)-TSS</v>
      </c>
    </row>
    <row r="5033" spans="1:16" ht="15" hidden="1" customHeight="1" x14ac:dyDescent="0.25">
      <c r="A5033" s="203" t="s">
        <v>2505</v>
      </c>
      <c r="B5033" s="202" t="s">
        <v>2437</v>
      </c>
      <c r="C5033" s="203" t="s">
        <v>2485</v>
      </c>
      <c r="D5033" s="202" t="s">
        <v>2488</v>
      </c>
      <c r="E5033" s="202" t="s">
        <v>2489</v>
      </c>
      <c r="F5033" s="202" t="s">
        <v>505</v>
      </c>
      <c r="G5033" s="262">
        <v>24</v>
      </c>
      <c r="H5033" s="361" t="s">
        <v>1414</v>
      </c>
      <c r="I5033" s="359" t="s">
        <v>1382</v>
      </c>
      <c r="J5033" s="358">
        <v>0.6</v>
      </c>
      <c r="K5033" s="359" t="s">
        <v>22</v>
      </c>
      <c r="L5033" s="359" t="s">
        <v>1392</v>
      </c>
      <c r="M5033" s="368">
        <v>2011</v>
      </c>
      <c r="N5033" s="205"/>
      <c r="O5033" s="203"/>
      <c r="P5033" t="str">
        <f t="shared" si="78"/>
        <v>Duluth Urban Area Streams (Lake Superior Basin)-Amity Creek-(04010102-511)-TSS</v>
      </c>
    </row>
    <row r="5034" spans="1:16" ht="15" hidden="1" customHeight="1" x14ac:dyDescent="0.25">
      <c r="A5034" s="203" t="s">
        <v>2505</v>
      </c>
      <c r="B5034" s="202" t="s">
        <v>2437</v>
      </c>
      <c r="C5034" s="203" t="s">
        <v>2485</v>
      </c>
      <c r="D5034" s="202" t="s">
        <v>2488</v>
      </c>
      <c r="E5034" s="202" t="s">
        <v>2489</v>
      </c>
      <c r="F5034" s="202" t="s">
        <v>505</v>
      </c>
      <c r="G5034" s="262">
        <v>7.5</v>
      </c>
      <c r="H5034" s="361" t="s">
        <v>1414</v>
      </c>
      <c r="I5034" s="359" t="s">
        <v>1383</v>
      </c>
      <c r="J5034" s="358">
        <v>0.6</v>
      </c>
      <c r="K5034" s="359" t="s">
        <v>22</v>
      </c>
      <c r="L5034" s="359" t="s">
        <v>1392</v>
      </c>
      <c r="M5034" s="368">
        <v>2011</v>
      </c>
      <c r="N5034" s="205"/>
      <c r="O5034" s="203"/>
      <c r="P5034" t="str">
        <f t="shared" si="78"/>
        <v>Duluth Urban Area Streams (Lake Superior Basin)-Amity Creek-(04010102-511)-TSS</v>
      </c>
    </row>
    <row r="5035" spans="1:16" ht="15" hidden="1" customHeight="1" x14ac:dyDescent="0.25">
      <c r="A5035" s="203" t="s">
        <v>2505</v>
      </c>
      <c r="B5035" s="202" t="s">
        <v>2437</v>
      </c>
      <c r="C5035" s="203" t="s">
        <v>2485</v>
      </c>
      <c r="D5035" s="202" t="s">
        <v>2488</v>
      </c>
      <c r="E5035" s="202" t="s">
        <v>2489</v>
      </c>
      <c r="F5035" s="202" t="s">
        <v>505</v>
      </c>
      <c r="G5035" s="262">
        <v>2.4</v>
      </c>
      <c r="H5035" s="361" t="s">
        <v>1414</v>
      </c>
      <c r="I5035" s="359" t="s">
        <v>1384</v>
      </c>
      <c r="J5035" s="358">
        <v>0.6</v>
      </c>
      <c r="K5035" s="359" t="s">
        <v>22</v>
      </c>
      <c r="L5035" s="359" t="s">
        <v>1392</v>
      </c>
      <c r="M5035" s="368">
        <v>2011</v>
      </c>
      <c r="N5035" s="205"/>
      <c r="O5035" s="203"/>
      <c r="P5035" t="str">
        <f t="shared" si="78"/>
        <v>Duluth Urban Area Streams (Lake Superior Basin)-Amity Creek-(04010102-511)-TSS</v>
      </c>
    </row>
    <row r="5036" spans="1:16" ht="15" hidden="1" customHeight="1" x14ac:dyDescent="0.25">
      <c r="A5036" s="203" t="s">
        <v>2505</v>
      </c>
      <c r="B5036" s="202" t="s">
        <v>2437</v>
      </c>
      <c r="C5036" s="203" t="s">
        <v>2485</v>
      </c>
      <c r="D5036" s="202" t="s">
        <v>2488</v>
      </c>
      <c r="E5036" s="202" t="s">
        <v>2489</v>
      </c>
      <c r="F5036" s="202" t="s">
        <v>505</v>
      </c>
      <c r="G5036" s="262">
        <v>0.65</v>
      </c>
      <c r="H5036" s="361" t="s">
        <v>1414</v>
      </c>
      <c r="I5036" s="359" t="s">
        <v>1385</v>
      </c>
      <c r="J5036" s="358">
        <v>0.6</v>
      </c>
      <c r="K5036" s="359" t="s">
        <v>22</v>
      </c>
      <c r="L5036" s="359" t="s">
        <v>1392</v>
      </c>
      <c r="M5036" s="368">
        <v>2011</v>
      </c>
      <c r="N5036" s="205"/>
      <c r="O5036" s="203"/>
      <c r="P5036" t="str">
        <f t="shared" si="78"/>
        <v>Duluth Urban Area Streams (Lake Superior Basin)-Amity Creek-(04010102-511)-TSS</v>
      </c>
    </row>
    <row r="5037" spans="1:16" ht="15" hidden="1" customHeight="1" x14ac:dyDescent="0.25">
      <c r="A5037" s="203" t="s">
        <v>2505</v>
      </c>
      <c r="B5037" s="202" t="s">
        <v>2437</v>
      </c>
      <c r="C5037" s="203" t="s">
        <v>2485</v>
      </c>
      <c r="D5037" s="202" t="s">
        <v>2490</v>
      </c>
      <c r="E5037" s="202" t="s">
        <v>2491</v>
      </c>
      <c r="F5037" s="202" t="s">
        <v>505</v>
      </c>
      <c r="G5037" s="262">
        <v>90</v>
      </c>
      <c r="H5037" s="361" t="s">
        <v>1414</v>
      </c>
      <c r="I5037" s="359" t="s">
        <v>1379</v>
      </c>
      <c r="J5037" s="358">
        <v>0.6</v>
      </c>
      <c r="K5037" s="359" t="s">
        <v>22</v>
      </c>
      <c r="L5037" s="359" t="s">
        <v>1392</v>
      </c>
      <c r="M5037" s="368">
        <v>2011</v>
      </c>
      <c r="N5037" s="205"/>
      <c r="O5037" s="203"/>
      <c r="P5037" t="str">
        <f t="shared" si="78"/>
        <v>Duluth Urban Area Streams (Lake Superior Basin)-Amity Creek, East Branch-(04010102-540)-TSS</v>
      </c>
    </row>
    <row r="5038" spans="1:16" ht="15" hidden="1" customHeight="1" x14ac:dyDescent="0.25">
      <c r="A5038" s="203" t="s">
        <v>2505</v>
      </c>
      <c r="B5038" s="202" t="s">
        <v>2437</v>
      </c>
      <c r="C5038" s="203" t="s">
        <v>2485</v>
      </c>
      <c r="D5038" s="202" t="s">
        <v>2490</v>
      </c>
      <c r="E5038" s="202" t="s">
        <v>2491</v>
      </c>
      <c r="F5038" s="202" t="s">
        <v>505</v>
      </c>
      <c r="G5038" s="262">
        <v>17</v>
      </c>
      <c r="H5038" s="361" t="s">
        <v>1414</v>
      </c>
      <c r="I5038" s="359" t="s">
        <v>1382</v>
      </c>
      <c r="J5038" s="358">
        <v>0.6</v>
      </c>
      <c r="K5038" s="359" t="s">
        <v>22</v>
      </c>
      <c r="L5038" s="359" t="s">
        <v>1392</v>
      </c>
      <c r="M5038" s="368">
        <v>2011</v>
      </c>
      <c r="N5038" s="205"/>
      <c r="O5038" s="203"/>
      <c r="P5038" t="str">
        <f t="shared" si="78"/>
        <v>Duluth Urban Area Streams (Lake Superior Basin)-Amity Creek, East Branch-(04010102-540)-TSS</v>
      </c>
    </row>
    <row r="5039" spans="1:16" ht="15" hidden="1" customHeight="1" x14ac:dyDescent="0.25">
      <c r="A5039" s="203" t="s">
        <v>2505</v>
      </c>
      <c r="B5039" s="202" t="s">
        <v>2437</v>
      </c>
      <c r="C5039" s="203" t="s">
        <v>2485</v>
      </c>
      <c r="D5039" s="202" t="s">
        <v>2490</v>
      </c>
      <c r="E5039" s="202" t="s">
        <v>2491</v>
      </c>
      <c r="F5039" s="202" t="s">
        <v>505</v>
      </c>
      <c r="G5039" s="262">
        <v>5.2</v>
      </c>
      <c r="H5039" s="361" t="s">
        <v>1414</v>
      </c>
      <c r="I5039" s="359" t="s">
        <v>1383</v>
      </c>
      <c r="J5039" s="358">
        <v>0.6</v>
      </c>
      <c r="K5039" s="359" t="s">
        <v>22</v>
      </c>
      <c r="L5039" s="359" t="s">
        <v>1392</v>
      </c>
      <c r="M5039" s="368">
        <v>2011</v>
      </c>
      <c r="N5039" s="205"/>
      <c r="O5039" s="203"/>
      <c r="P5039" t="str">
        <f t="shared" si="78"/>
        <v>Duluth Urban Area Streams (Lake Superior Basin)-Amity Creek, East Branch-(04010102-540)-TSS</v>
      </c>
    </row>
    <row r="5040" spans="1:16" ht="15" hidden="1" customHeight="1" x14ac:dyDescent="0.25">
      <c r="A5040" s="203" t="s">
        <v>2505</v>
      </c>
      <c r="B5040" s="202" t="s">
        <v>2437</v>
      </c>
      <c r="C5040" s="203" t="s">
        <v>2485</v>
      </c>
      <c r="D5040" s="202" t="s">
        <v>2490</v>
      </c>
      <c r="E5040" s="202" t="s">
        <v>2491</v>
      </c>
      <c r="F5040" s="202" t="s">
        <v>505</v>
      </c>
      <c r="G5040" s="262">
        <v>1.6</v>
      </c>
      <c r="H5040" s="361" t="s">
        <v>1414</v>
      </c>
      <c r="I5040" s="359" t="s">
        <v>1384</v>
      </c>
      <c r="J5040" s="358">
        <v>0.6</v>
      </c>
      <c r="K5040" s="359" t="s">
        <v>22</v>
      </c>
      <c r="L5040" s="359" t="s">
        <v>1392</v>
      </c>
      <c r="M5040" s="368">
        <v>2011</v>
      </c>
      <c r="N5040" s="205"/>
      <c r="O5040" s="203"/>
      <c r="P5040" t="str">
        <f t="shared" si="78"/>
        <v>Duluth Urban Area Streams (Lake Superior Basin)-Amity Creek, East Branch-(04010102-540)-TSS</v>
      </c>
    </row>
    <row r="5041" spans="1:16" ht="15" hidden="1" customHeight="1" x14ac:dyDescent="0.25">
      <c r="A5041" s="203" t="s">
        <v>2505</v>
      </c>
      <c r="B5041" s="202" t="s">
        <v>2437</v>
      </c>
      <c r="C5041" s="203" t="s">
        <v>2485</v>
      </c>
      <c r="D5041" s="202" t="s">
        <v>2490</v>
      </c>
      <c r="E5041" s="202" t="s">
        <v>2491</v>
      </c>
      <c r="F5041" s="202" t="s">
        <v>505</v>
      </c>
      <c r="G5041" s="262">
        <v>0.42</v>
      </c>
      <c r="H5041" s="361" t="s">
        <v>1414</v>
      </c>
      <c r="I5041" s="359" t="s">
        <v>1385</v>
      </c>
      <c r="J5041" s="358">
        <v>0.6</v>
      </c>
      <c r="K5041" s="359" t="s">
        <v>22</v>
      </c>
      <c r="L5041" s="359" t="s">
        <v>1392</v>
      </c>
      <c r="M5041" s="368">
        <v>2011</v>
      </c>
      <c r="N5041" s="205"/>
      <c r="O5041" s="203"/>
      <c r="P5041" t="str">
        <f t="shared" si="78"/>
        <v>Duluth Urban Area Streams (Lake Superior Basin)-Amity Creek, East Branch-(04010102-540)-TSS</v>
      </c>
    </row>
    <row r="5042" spans="1:16" ht="15" hidden="1" customHeight="1" x14ac:dyDescent="0.25">
      <c r="A5042" s="203" t="s">
        <v>2505</v>
      </c>
      <c r="B5042" s="202" t="s">
        <v>2437</v>
      </c>
      <c r="C5042" s="203" t="s">
        <v>2485</v>
      </c>
      <c r="D5042" s="202" t="s">
        <v>2492</v>
      </c>
      <c r="E5042" s="202" t="s">
        <v>2493</v>
      </c>
      <c r="F5042" s="202" t="s">
        <v>505</v>
      </c>
      <c r="G5042" s="262">
        <v>150</v>
      </c>
      <c r="H5042" s="361" t="s">
        <v>1414</v>
      </c>
      <c r="I5042" s="359" t="s">
        <v>1379</v>
      </c>
      <c r="J5042" s="358">
        <v>0.6</v>
      </c>
      <c r="K5042" s="359" t="s">
        <v>22</v>
      </c>
      <c r="L5042" s="359" t="s">
        <v>1392</v>
      </c>
      <c r="M5042" s="368">
        <v>2011</v>
      </c>
      <c r="N5042" s="205"/>
      <c r="O5042" s="203"/>
      <c r="P5042" t="str">
        <f t="shared" si="78"/>
        <v>Duluth Urban Area Streams (Lake Superior Basin)-Lester River-(04010102-549)-TSS</v>
      </c>
    </row>
    <row r="5043" spans="1:16" ht="15" hidden="1" customHeight="1" x14ac:dyDescent="0.25">
      <c r="A5043" s="203" t="s">
        <v>2505</v>
      </c>
      <c r="B5043" s="202" t="s">
        <v>2437</v>
      </c>
      <c r="C5043" s="203" t="s">
        <v>2485</v>
      </c>
      <c r="D5043" s="202" t="s">
        <v>2492</v>
      </c>
      <c r="E5043" s="202" t="s">
        <v>2493</v>
      </c>
      <c r="F5043" s="202" t="s">
        <v>505</v>
      </c>
      <c r="G5043" s="262">
        <v>31</v>
      </c>
      <c r="H5043" s="361" t="s">
        <v>1414</v>
      </c>
      <c r="I5043" s="359" t="s">
        <v>1382</v>
      </c>
      <c r="J5043" s="358">
        <v>0.6</v>
      </c>
      <c r="K5043" s="359" t="s">
        <v>22</v>
      </c>
      <c r="L5043" s="359" t="s">
        <v>1392</v>
      </c>
      <c r="M5043" s="368">
        <v>2011</v>
      </c>
      <c r="N5043" s="205"/>
      <c r="O5043" s="203"/>
      <c r="P5043" t="str">
        <f t="shared" si="78"/>
        <v>Duluth Urban Area Streams (Lake Superior Basin)-Lester River-(04010102-549)-TSS</v>
      </c>
    </row>
    <row r="5044" spans="1:16" ht="15" hidden="1" customHeight="1" x14ac:dyDescent="0.25">
      <c r="A5044" s="203" t="s">
        <v>2505</v>
      </c>
      <c r="B5044" s="202" t="s">
        <v>2437</v>
      </c>
      <c r="C5044" s="203" t="s">
        <v>2485</v>
      </c>
      <c r="D5044" s="202" t="s">
        <v>2492</v>
      </c>
      <c r="E5044" s="202" t="s">
        <v>2493</v>
      </c>
      <c r="F5044" s="202" t="s">
        <v>505</v>
      </c>
      <c r="G5044" s="262">
        <v>9.8000000000000007</v>
      </c>
      <c r="H5044" s="361" t="s">
        <v>1414</v>
      </c>
      <c r="I5044" s="359" t="s">
        <v>1383</v>
      </c>
      <c r="J5044" s="358">
        <v>0.6</v>
      </c>
      <c r="K5044" s="359" t="s">
        <v>22</v>
      </c>
      <c r="L5044" s="359" t="s">
        <v>1392</v>
      </c>
      <c r="M5044" s="368">
        <v>2011</v>
      </c>
      <c r="N5044" s="205"/>
      <c r="O5044" s="203"/>
      <c r="P5044" t="str">
        <f t="shared" si="78"/>
        <v>Duluth Urban Area Streams (Lake Superior Basin)-Lester River-(04010102-549)-TSS</v>
      </c>
    </row>
    <row r="5045" spans="1:16" ht="27.95" hidden="1" customHeight="1" x14ac:dyDescent="0.25">
      <c r="A5045" s="203" t="s">
        <v>2505</v>
      </c>
      <c r="B5045" s="202" t="s">
        <v>2437</v>
      </c>
      <c r="C5045" s="203" t="s">
        <v>2485</v>
      </c>
      <c r="D5045" s="202" t="s">
        <v>2492</v>
      </c>
      <c r="E5045" s="202" t="s">
        <v>2493</v>
      </c>
      <c r="F5045" s="202" t="s">
        <v>505</v>
      </c>
      <c r="G5045" s="262">
        <v>3</v>
      </c>
      <c r="H5045" s="361" t="s">
        <v>1414</v>
      </c>
      <c r="I5045" s="359" t="s">
        <v>1384</v>
      </c>
      <c r="J5045" s="358">
        <v>0.6</v>
      </c>
      <c r="K5045" s="359" t="s">
        <v>22</v>
      </c>
      <c r="L5045" s="359" t="s">
        <v>1392</v>
      </c>
      <c r="M5045" s="368">
        <v>2011</v>
      </c>
      <c r="N5045" s="205"/>
      <c r="O5045" s="203"/>
      <c r="P5045" t="str">
        <f t="shared" si="78"/>
        <v>Duluth Urban Area Streams (Lake Superior Basin)-Lester River-(04010102-549)-TSS</v>
      </c>
    </row>
    <row r="5046" spans="1:16" ht="27.95" hidden="1" customHeight="1" x14ac:dyDescent="0.25">
      <c r="A5046" s="203" t="s">
        <v>2505</v>
      </c>
      <c r="B5046" s="202" t="s">
        <v>2437</v>
      </c>
      <c r="C5046" s="203" t="s">
        <v>2485</v>
      </c>
      <c r="D5046" s="202" t="s">
        <v>2492</v>
      </c>
      <c r="E5046" s="202" t="s">
        <v>2493</v>
      </c>
      <c r="F5046" s="202" t="s">
        <v>505</v>
      </c>
      <c r="G5046" s="262">
        <v>0.88</v>
      </c>
      <c r="H5046" s="361" t="s">
        <v>1414</v>
      </c>
      <c r="I5046" s="359" t="s">
        <v>1385</v>
      </c>
      <c r="J5046" s="358">
        <v>0.6</v>
      </c>
      <c r="K5046" s="359" t="s">
        <v>22</v>
      </c>
      <c r="L5046" s="359" t="s">
        <v>1392</v>
      </c>
      <c r="M5046" s="368">
        <v>2011</v>
      </c>
      <c r="N5046" s="205"/>
      <c r="O5046" s="203"/>
      <c r="P5046" t="str">
        <f t="shared" si="78"/>
        <v>Duluth Urban Area Streams (Lake Superior Basin)-Lester River-(04010102-549)-TSS</v>
      </c>
    </row>
    <row r="5047" spans="1:16" ht="27.95" hidden="1" customHeight="1" x14ac:dyDescent="0.25">
      <c r="A5047" s="203" t="s">
        <v>2212</v>
      </c>
      <c r="B5047" s="203" t="s">
        <v>628</v>
      </c>
      <c r="C5047" s="203" t="s">
        <v>1535</v>
      </c>
      <c r="D5047" s="203" t="s">
        <v>1540</v>
      </c>
      <c r="E5047" s="203" t="s">
        <v>1541</v>
      </c>
      <c r="F5047" s="203" t="s">
        <v>505</v>
      </c>
      <c r="G5047" s="257">
        <v>27</v>
      </c>
      <c r="H5047" s="361" t="s">
        <v>1433</v>
      </c>
      <c r="I5047" s="361" t="s">
        <v>1407</v>
      </c>
      <c r="J5047" s="360">
        <v>0.43</v>
      </c>
      <c r="K5047" s="361" t="s">
        <v>1113</v>
      </c>
      <c r="L5047" s="361" t="s">
        <v>1408</v>
      </c>
      <c r="M5047" s="370">
        <v>2016</v>
      </c>
      <c r="N5047" s="207">
        <v>43903</v>
      </c>
      <c r="O5047" s="203"/>
      <c r="P5047" t="str">
        <f t="shared" si="78"/>
        <v>Lower Minnesota River WRAPS 2014-Penn-(27-0004-00)-TP</v>
      </c>
    </row>
    <row r="5048" spans="1:16" ht="27.95" hidden="1" customHeight="1" x14ac:dyDescent="0.25">
      <c r="A5048" s="203" t="s">
        <v>2212</v>
      </c>
      <c r="B5048" s="203" t="s">
        <v>628</v>
      </c>
      <c r="C5048" s="203" t="s">
        <v>1535</v>
      </c>
      <c r="D5048" s="203" t="s">
        <v>1540</v>
      </c>
      <c r="E5048" s="203" t="s">
        <v>1541</v>
      </c>
      <c r="F5048" s="203" t="s">
        <v>505</v>
      </c>
      <c r="G5048" s="257">
        <v>0.221</v>
      </c>
      <c r="H5048" s="361" t="s">
        <v>1414</v>
      </c>
      <c r="I5048" s="361" t="s">
        <v>1407</v>
      </c>
      <c r="J5048" s="360">
        <v>0.43</v>
      </c>
      <c r="K5048" s="361" t="s">
        <v>1113</v>
      </c>
      <c r="L5048" s="361" t="s">
        <v>1392</v>
      </c>
      <c r="M5048" s="370">
        <v>2016</v>
      </c>
      <c r="N5048" s="207">
        <v>43903</v>
      </c>
      <c r="O5048" s="203"/>
      <c r="P5048" t="str">
        <f t="shared" si="78"/>
        <v>Lower Minnesota River WRAPS 2014-Penn-(27-0004-00)-TP</v>
      </c>
    </row>
    <row r="5049" spans="1:16" ht="27.95" hidden="1" customHeight="1" x14ac:dyDescent="0.25">
      <c r="A5049" s="203" t="s">
        <v>2212</v>
      </c>
      <c r="B5049" s="203" t="s">
        <v>628</v>
      </c>
      <c r="C5049" s="203" t="s">
        <v>1535</v>
      </c>
      <c r="D5049" s="203" t="s">
        <v>1802</v>
      </c>
      <c r="E5049" s="203" t="s">
        <v>1803</v>
      </c>
      <c r="F5049" s="203" t="s">
        <v>505</v>
      </c>
      <c r="G5049" s="257">
        <v>2</v>
      </c>
      <c r="H5049" s="361" t="s">
        <v>1433</v>
      </c>
      <c r="I5049" s="361" t="s">
        <v>1407</v>
      </c>
      <c r="J5049" s="360">
        <v>0</v>
      </c>
      <c r="K5049" s="361" t="s">
        <v>1113</v>
      </c>
      <c r="L5049" s="361" t="s">
        <v>1408</v>
      </c>
      <c r="M5049" s="370">
        <v>2015</v>
      </c>
      <c r="N5049" s="207">
        <v>43903</v>
      </c>
      <c r="O5049" s="203"/>
      <c r="P5049" t="str">
        <f t="shared" si="78"/>
        <v>Lower Minnesota River WRAPS 2014-Cornelia (North)-(27-0028-01)-TP</v>
      </c>
    </row>
    <row r="5050" spans="1:16" ht="27.95" hidden="1" customHeight="1" x14ac:dyDescent="0.25">
      <c r="A5050" s="203" t="s">
        <v>2212</v>
      </c>
      <c r="B5050" s="203" t="s">
        <v>628</v>
      </c>
      <c r="C5050" s="203" t="s">
        <v>1535</v>
      </c>
      <c r="D5050" s="203" t="s">
        <v>1802</v>
      </c>
      <c r="E5050" s="203" t="s">
        <v>1803</v>
      </c>
      <c r="F5050" s="203" t="s">
        <v>505</v>
      </c>
      <c r="G5050" s="257">
        <v>1.6E-2</v>
      </c>
      <c r="H5050" s="361" t="s">
        <v>1414</v>
      </c>
      <c r="I5050" s="361" t="s">
        <v>1407</v>
      </c>
      <c r="J5050" s="360">
        <v>0</v>
      </c>
      <c r="K5050" s="361" t="s">
        <v>1113</v>
      </c>
      <c r="L5050" s="361" t="s">
        <v>1392</v>
      </c>
      <c r="M5050" s="370">
        <v>2015</v>
      </c>
      <c r="N5050" s="207">
        <v>43903</v>
      </c>
      <c r="O5050" s="203"/>
      <c r="P5050" t="str">
        <f t="shared" si="78"/>
        <v>Lower Minnesota River WRAPS 2014-Cornelia (North)-(27-0028-01)-TP</v>
      </c>
    </row>
    <row r="5051" spans="1:16" ht="27.95" hidden="1" customHeight="1" x14ac:dyDescent="0.25">
      <c r="A5051" s="203" t="s">
        <v>2212</v>
      </c>
      <c r="B5051" s="202" t="s">
        <v>628</v>
      </c>
      <c r="C5051" s="203" t="s">
        <v>1653</v>
      </c>
      <c r="D5051" s="202" t="s">
        <v>1908</v>
      </c>
      <c r="E5051" s="202" t="s">
        <v>1909</v>
      </c>
      <c r="F5051" s="202" t="s">
        <v>505</v>
      </c>
      <c r="G5051" s="253">
        <v>108</v>
      </c>
      <c r="H5051" s="361" t="s">
        <v>1433</v>
      </c>
      <c r="I5051" s="359" t="s">
        <v>1407</v>
      </c>
      <c r="J5051" s="358">
        <v>7.0000000000000007E-2</v>
      </c>
      <c r="K5051" s="359" t="s">
        <v>1113</v>
      </c>
      <c r="L5051" s="359" t="s">
        <v>1408</v>
      </c>
      <c r="M5051" s="368">
        <v>2003</v>
      </c>
      <c r="N5051" s="205">
        <v>40658</v>
      </c>
      <c r="O5051" s="203" t="s">
        <v>1910</v>
      </c>
      <c r="P5051" t="str">
        <f t="shared" si="78"/>
        <v>Minnehaha Creek Watershed Lakes TMDL-Nokomis-(27-0019-00)-TP</v>
      </c>
    </row>
    <row r="5052" spans="1:16" ht="27.95" hidden="1" customHeight="1" x14ac:dyDescent="0.25">
      <c r="A5052" s="203" t="s">
        <v>2212</v>
      </c>
      <c r="B5052" s="202" t="s">
        <v>628</v>
      </c>
      <c r="C5052" s="203" t="s">
        <v>1653</v>
      </c>
      <c r="D5052" s="202" t="s">
        <v>1908</v>
      </c>
      <c r="E5052" s="202" t="s">
        <v>1909</v>
      </c>
      <c r="F5052" s="202" t="s">
        <v>505</v>
      </c>
      <c r="G5052" s="253">
        <v>0.29499999999999998</v>
      </c>
      <c r="H5052" s="361" t="s">
        <v>1414</v>
      </c>
      <c r="I5052" s="359" t="s">
        <v>1407</v>
      </c>
      <c r="J5052" s="358">
        <v>7.0000000000000007E-2</v>
      </c>
      <c r="K5052" s="359" t="s">
        <v>1113</v>
      </c>
      <c r="L5052" s="359" t="s">
        <v>1392</v>
      </c>
      <c r="M5052" s="368">
        <v>2003</v>
      </c>
      <c r="N5052" s="205">
        <v>40658</v>
      </c>
      <c r="O5052" s="203" t="s">
        <v>1910</v>
      </c>
      <c r="P5052" t="str">
        <f t="shared" si="78"/>
        <v>Minnehaha Creek Watershed Lakes TMDL-Nokomis-(27-0019-00)-TP</v>
      </c>
    </row>
    <row r="5053" spans="1:16" ht="27.95" hidden="1" customHeight="1" x14ac:dyDescent="0.25">
      <c r="A5053" s="203" t="s">
        <v>2212</v>
      </c>
      <c r="B5053" s="202" t="s">
        <v>628</v>
      </c>
      <c r="C5053" s="203" t="s">
        <v>1544</v>
      </c>
      <c r="D5053" s="203" t="s">
        <v>1545</v>
      </c>
      <c r="E5053" s="202" t="s">
        <v>1546</v>
      </c>
      <c r="F5053" s="202" t="s">
        <v>475</v>
      </c>
      <c r="G5053" s="253">
        <v>1885</v>
      </c>
      <c r="H5053" s="361" t="s">
        <v>1547</v>
      </c>
      <c r="I5053" s="359" t="s">
        <v>1407</v>
      </c>
      <c r="J5053" s="358">
        <v>0.62190000000000001</v>
      </c>
      <c r="K5053" s="359" t="s">
        <v>8</v>
      </c>
      <c r="L5053" s="359" t="s">
        <v>1408</v>
      </c>
      <c r="M5053" s="368">
        <v>2003</v>
      </c>
      <c r="N5053" s="205">
        <v>40511</v>
      </c>
      <c r="O5053" s="203"/>
      <c r="P5053" t="str">
        <f t="shared" si="78"/>
        <v>Nine Mile Creek Watershed Chloride TMDL-Ninemile Creek-(07020012-809 (previous waterbody ID: 07020012-518))-Chloride</v>
      </c>
    </row>
    <row r="5054" spans="1:16" ht="27.95" hidden="1" customHeight="1" x14ac:dyDescent="0.25">
      <c r="A5054" s="203" t="s">
        <v>2212</v>
      </c>
      <c r="B5054" s="202" t="s">
        <v>628</v>
      </c>
      <c r="C5054" s="203" t="s">
        <v>1544</v>
      </c>
      <c r="D5054" s="203" t="s">
        <v>1545</v>
      </c>
      <c r="E5054" s="202" t="s">
        <v>1546</v>
      </c>
      <c r="F5054" s="202" t="s">
        <v>475</v>
      </c>
      <c r="G5054" s="253">
        <v>5.1639999999999997</v>
      </c>
      <c r="H5054" s="361" t="s">
        <v>488</v>
      </c>
      <c r="I5054" s="359" t="s">
        <v>1407</v>
      </c>
      <c r="J5054" s="358">
        <v>0.62190000000000001</v>
      </c>
      <c r="K5054" s="359" t="s">
        <v>8</v>
      </c>
      <c r="L5054" s="359" t="s">
        <v>1392</v>
      </c>
      <c r="M5054" s="368">
        <v>2003</v>
      </c>
      <c r="N5054" s="205">
        <v>40511</v>
      </c>
      <c r="O5054" s="203"/>
      <c r="P5054" t="str">
        <f t="shared" si="78"/>
        <v>Nine Mile Creek Watershed Chloride TMDL-Ninemile Creek-(07020012-809 (previous waterbody ID: 07020012-518))-Chloride</v>
      </c>
    </row>
    <row r="5055" spans="1:16" ht="27.95" hidden="1" customHeight="1" x14ac:dyDescent="0.25">
      <c r="A5055" s="203" t="s">
        <v>2212</v>
      </c>
      <c r="B5055" s="202" t="s">
        <v>628</v>
      </c>
      <c r="C5055" s="203" t="s">
        <v>1403</v>
      </c>
      <c r="D5055" s="202" t="s">
        <v>1404</v>
      </c>
      <c r="E5055" s="202" t="s">
        <v>1405</v>
      </c>
      <c r="F5055" s="202" t="s">
        <v>475</v>
      </c>
      <c r="G5055" s="253">
        <v>154</v>
      </c>
      <c r="H5055" s="361" t="s">
        <v>1406</v>
      </c>
      <c r="I5055" s="359" t="s">
        <v>1407</v>
      </c>
      <c r="J5055" s="359" t="s">
        <v>1380</v>
      </c>
      <c r="K5055" s="359" t="s">
        <v>22</v>
      </c>
      <c r="L5055" s="359" t="s">
        <v>1408</v>
      </c>
      <c r="M5055" s="368" t="s">
        <v>1407</v>
      </c>
      <c r="N5055" s="205">
        <v>42486</v>
      </c>
      <c r="O5055" s="203"/>
      <c r="P5055" t="str">
        <f t="shared" si="78"/>
        <v>South Metro Mississippi TSS TMDL-Mississippi River-(07040001-531)-TSS</v>
      </c>
    </row>
    <row r="5056" spans="1:16" ht="27.95" hidden="1" customHeight="1" x14ac:dyDescent="0.25">
      <c r="A5056" s="203" t="s">
        <v>2212</v>
      </c>
      <c r="B5056" s="202" t="s">
        <v>628</v>
      </c>
      <c r="C5056" s="203" t="s">
        <v>1461</v>
      </c>
      <c r="D5056" s="202" t="s">
        <v>1658</v>
      </c>
      <c r="E5056" s="202" t="s">
        <v>1659</v>
      </c>
      <c r="F5056" s="202" t="s">
        <v>475</v>
      </c>
      <c r="G5056" s="254">
        <v>28679140</v>
      </c>
      <c r="H5056" s="361" t="s">
        <v>1433</v>
      </c>
      <c r="I5056" s="359" t="s">
        <v>1407</v>
      </c>
      <c r="J5056" s="359" t="s">
        <v>1380</v>
      </c>
      <c r="K5056" s="359" t="s">
        <v>8</v>
      </c>
      <c r="L5056" s="359" t="s">
        <v>1408</v>
      </c>
      <c r="M5056" s="368" t="s">
        <v>1407</v>
      </c>
      <c r="N5056" s="205">
        <v>42530</v>
      </c>
      <c r="O5056" s="203"/>
      <c r="P5056" t="str">
        <f t="shared" si="78"/>
        <v>Twin Cities Metro Area Chloride TMDL and Management Plan-Minnehaha Creek-(07010206-539)-Chloride</v>
      </c>
    </row>
    <row r="5057" spans="1:16" ht="27.95" hidden="1" customHeight="1" x14ac:dyDescent="0.25">
      <c r="A5057" s="203" t="s">
        <v>2212</v>
      </c>
      <c r="B5057" s="202" t="s">
        <v>628</v>
      </c>
      <c r="C5057" s="203" t="s">
        <v>1461</v>
      </c>
      <c r="D5057" s="202" t="s">
        <v>1658</v>
      </c>
      <c r="E5057" s="202" t="s">
        <v>1659</v>
      </c>
      <c r="F5057" s="202" t="s">
        <v>475</v>
      </c>
      <c r="G5057" s="254">
        <v>189928</v>
      </c>
      <c r="H5057" s="361" t="s">
        <v>1414</v>
      </c>
      <c r="I5057" s="359" t="s">
        <v>1407</v>
      </c>
      <c r="J5057" s="359" t="s">
        <v>1380</v>
      </c>
      <c r="K5057" s="359" t="s">
        <v>8</v>
      </c>
      <c r="L5057" s="359" t="s">
        <v>1392</v>
      </c>
      <c r="M5057" s="368" t="s">
        <v>1407</v>
      </c>
      <c r="N5057" s="205">
        <v>42530</v>
      </c>
      <c r="O5057" s="203"/>
      <c r="P5057" t="str">
        <f t="shared" si="78"/>
        <v>Twin Cities Metro Area Chloride TMDL and Management Plan-Minnehaha Creek-(07010206-539)-Chloride</v>
      </c>
    </row>
    <row r="5058" spans="1:16" ht="27.95" hidden="1" customHeight="1" x14ac:dyDescent="0.25">
      <c r="A5058" s="203" t="s">
        <v>2213</v>
      </c>
      <c r="B5058" s="202" t="s">
        <v>558</v>
      </c>
      <c r="C5058" s="203" t="s">
        <v>151</v>
      </c>
      <c r="D5058" s="202" t="s">
        <v>1897</v>
      </c>
      <c r="E5058" s="202" t="s">
        <v>1618</v>
      </c>
      <c r="F5058" s="202" t="s">
        <v>475</v>
      </c>
      <c r="G5058" s="253">
        <v>79</v>
      </c>
      <c r="H5058" s="361" t="s">
        <v>1456</v>
      </c>
      <c r="I5058" s="359" t="s">
        <v>1407</v>
      </c>
      <c r="J5058" s="358">
        <v>0.64610000000000001</v>
      </c>
      <c r="K5058" s="359" t="s">
        <v>1113</v>
      </c>
      <c r="L5058" s="359" t="s">
        <v>1408</v>
      </c>
      <c r="M5058" s="368">
        <v>2003</v>
      </c>
      <c r="N5058" s="205">
        <v>39897</v>
      </c>
      <c r="O5058" s="203"/>
      <c r="P5058" t="str">
        <f t="shared" si="78"/>
        <v>Crystal Lake Nutrient TMDL-Crystal-(27-0034-00)-TP</v>
      </c>
    </row>
    <row r="5059" spans="1:16" ht="27.95" hidden="1" customHeight="1" x14ac:dyDescent="0.25">
      <c r="A5059" s="203" t="s">
        <v>2213</v>
      </c>
      <c r="B5059" s="202" t="s">
        <v>558</v>
      </c>
      <c r="C5059" s="203" t="s">
        <v>151</v>
      </c>
      <c r="D5059" s="202" t="s">
        <v>1897</v>
      </c>
      <c r="E5059" s="202" t="s">
        <v>1618</v>
      </c>
      <c r="F5059" s="202" t="s">
        <v>475</v>
      </c>
      <c r="G5059" s="253">
        <v>0.22</v>
      </c>
      <c r="H5059" s="361" t="s">
        <v>527</v>
      </c>
      <c r="I5059" s="359" t="s">
        <v>1407</v>
      </c>
      <c r="J5059" s="358">
        <v>0.64610000000000001</v>
      </c>
      <c r="K5059" s="359" t="s">
        <v>1113</v>
      </c>
      <c r="L5059" s="359" t="s">
        <v>1392</v>
      </c>
      <c r="M5059" s="368">
        <v>2003</v>
      </c>
      <c r="N5059" s="205">
        <v>39897</v>
      </c>
      <c r="O5059" s="203"/>
      <c r="P5059" t="str">
        <f t="shared" ref="P5059:P5122" si="79">CONCATENATE(C5059, "-", E5059, "-","(", D5059,")", "-",K5059)</f>
        <v>Crystal Lake Nutrient TMDL-Crystal-(27-0034-00)-TP</v>
      </c>
    </row>
    <row r="5060" spans="1:16" ht="27.95" hidden="1" customHeight="1" x14ac:dyDescent="0.25">
      <c r="A5060" s="203" t="s">
        <v>2213</v>
      </c>
      <c r="B5060" s="202" t="s">
        <v>558</v>
      </c>
      <c r="C5060" s="203" t="s">
        <v>1580</v>
      </c>
      <c r="D5060" s="202" t="s">
        <v>1602</v>
      </c>
      <c r="E5060" s="202" t="s">
        <v>1603</v>
      </c>
      <c r="F5060" s="202" t="s">
        <v>475</v>
      </c>
      <c r="G5060" s="253">
        <v>35.799999999999997</v>
      </c>
      <c r="H5060" s="361" t="s">
        <v>527</v>
      </c>
      <c r="I5060" s="359" t="s">
        <v>1407</v>
      </c>
      <c r="J5060" s="358">
        <v>0</v>
      </c>
      <c r="K5060" s="359" t="s">
        <v>1582</v>
      </c>
      <c r="L5060" s="359" t="s">
        <v>1392</v>
      </c>
      <c r="M5060" s="368">
        <v>2008</v>
      </c>
      <c r="N5060" s="205">
        <v>40851</v>
      </c>
      <c r="O5060" s="203"/>
      <c r="P5060" t="str">
        <f t="shared" si="79"/>
        <v>Shingle Creek and Bass Creek Biota and DO TMDLs-Bass Creek-(07010206-527)-Nitrogenous Biological Oxygen Demand</v>
      </c>
    </row>
    <row r="5061" spans="1:16" ht="27.95" hidden="1" customHeight="1" x14ac:dyDescent="0.25">
      <c r="A5061" s="203" t="s">
        <v>2213</v>
      </c>
      <c r="B5061" s="202" t="s">
        <v>558</v>
      </c>
      <c r="C5061" s="203" t="s">
        <v>591</v>
      </c>
      <c r="D5061" s="202" t="s">
        <v>583</v>
      </c>
      <c r="E5061" s="202" t="s">
        <v>1584</v>
      </c>
      <c r="F5061" s="202" t="s">
        <v>475</v>
      </c>
      <c r="G5061" s="253"/>
      <c r="H5061" s="361"/>
      <c r="I5061" s="359" t="s">
        <v>594</v>
      </c>
      <c r="J5061" s="358">
        <v>0.6</v>
      </c>
      <c r="K5061" s="359" t="s">
        <v>8</v>
      </c>
      <c r="L5061" s="359" t="s">
        <v>1392</v>
      </c>
      <c r="M5061" s="370">
        <v>2003</v>
      </c>
      <c r="N5061" s="205">
        <v>39127</v>
      </c>
      <c r="O5061" s="203"/>
      <c r="P5061" t="str">
        <f t="shared" si="79"/>
        <v>Shingle Creek Chloride TMDL-Shingle Creek (County Ditch 13)-(07010206-506)-Chloride</v>
      </c>
    </row>
    <row r="5062" spans="1:16" ht="27.95" hidden="1" customHeight="1" x14ac:dyDescent="0.25">
      <c r="A5062" s="203" t="s">
        <v>2213</v>
      </c>
      <c r="B5062" s="202" t="s">
        <v>558</v>
      </c>
      <c r="C5062" s="203" t="s">
        <v>591</v>
      </c>
      <c r="D5062" s="202" t="s">
        <v>583</v>
      </c>
      <c r="E5062" s="202" t="s">
        <v>1584</v>
      </c>
      <c r="F5062" s="202" t="s">
        <v>475</v>
      </c>
      <c r="G5062" s="253"/>
      <c r="H5062" s="361"/>
      <c r="I5062" s="359" t="s">
        <v>593</v>
      </c>
      <c r="J5062" s="358">
        <v>0.67</v>
      </c>
      <c r="K5062" s="359" t="s">
        <v>8</v>
      </c>
      <c r="L5062" s="359" t="s">
        <v>1392</v>
      </c>
      <c r="M5062" s="370">
        <v>2003</v>
      </c>
      <c r="N5062" s="205">
        <v>39127</v>
      </c>
      <c r="O5062" s="203"/>
      <c r="P5062" t="str">
        <f t="shared" si="79"/>
        <v>Shingle Creek Chloride TMDL-Shingle Creek (County Ditch 13)-(07010206-506)-Chloride</v>
      </c>
    </row>
    <row r="5063" spans="1:16" ht="27.95" hidden="1" customHeight="1" x14ac:dyDescent="0.25">
      <c r="A5063" s="203" t="s">
        <v>2213</v>
      </c>
      <c r="B5063" s="202" t="s">
        <v>558</v>
      </c>
      <c r="C5063" s="203" t="s">
        <v>591</v>
      </c>
      <c r="D5063" s="202" t="s">
        <v>583</v>
      </c>
      <c r="E5063" s="202" t="s">
        <v>1584</v>
      </c>
      <c r="F5063" s="202" t="s">
        <v>475</v>
      </c>
      <c r="G5063" s="253">
        <v>23.2</v>
      </c>
      <c r="H5063" s="361" t="s">
        <v>488</v>
      </c>
      <c r="I5063" s="359" t="s">
        <v>1379</v>
      </c>
      <c r="J5063" s="359" t="s">
        <v>1380</v>
      </c>
      <c r="K5063" s="359" t="s">
        <v>8</v>
      </c>
      <c r="L5063" s="359" t="s">
        <v>1392</v>
      </c>
      <c r="M5063" s="370">
        <v>2003</v>
      </c>
      <c r="N5063" s="205">
        <v>39127</v>
      </c>
      <c r="O5063" s="203"/>
      <c r="P5063" t="str">
        <f t="shared" si="79"/>
        <v>Shingle Creek Chloride TMDL-Shingle Creek (County Ditch 13)-(07010206-506)-Chloride</v>
      </c>
    </row>
    <row r="5064" spans="1:16" ht="27.95" hidden="1" customHeight="1" x14ac:dyDescent="0.25">
      <c r="A5064" s="203" t="s">
        <v>2213</v>
      </c>
      <c r="B5064" s="202" t="s">
        <v>558</v>
      </c>
      <c r="C5064" s="203" t="s">
        <v>591</v>
      </c>
      <c r="D5064" s="202" t="s">
        <v>583</v>
      </c>
      <c r="E5064" s="202" t="s">
        <v>1584</v>
      </c>
      <c r="F5064" s="202" t="s">
        <v>475</v>
      </c>
      <c r="G5064" s="253">
        <v>7.2</v>
      </c>
      <c r="H5064" s="361" t="s">
        <v>488</v>
      </c>
      <c r="I5064" s="359" t="s">
        <v>1382</v>
      </c>
      <c r="J5064" s="359" t="s">
        <v>1380</v>
      </c>
      <c r="K5064" s="359" t="s">
        <v>8</v>
      </c>
      <c r="L5064" s="359" t="s">
        <v>1392</v>
      </c>
      <c r="M5064" s="370">
        <v>2003</v>
      </c>
      <c r="N5064" s="205">
        <v>39127</v>
      </c>
      <c r="O5064" s="203"/>
      <c r="P5064" t="str">
        <f t="shared" si="79"/>
        <v>Shingle Creek Chloride TMDL-Shingle Creek (County Ditch 13)-(07010206-506)-Chloride</v>
      </c>
    </row>
    <row r="5065" spans="1:16" ht="27.95" hidden="1" customHeight="1" x14ac:dyDescent="0.25">
      <c r="A5065" s="203" t="s">
        <v>2213</v>
      </c>
      <c r="B5065" s="202" t="s">
        <v>558</v>
      </c>
      <c r="C5065" s="203" t="s">
        <v>591</v>
      </c>
      <c r="D5065" s="202" t="s">
        <v>583</v>
      </c>
      <c r="E5065" s="202" t="s">
        <v>1584</v>
      </c>
      <c r="F5065" s="202" t="s">
        <v>475</v>
      </c>
      <c r="G5065" s="253">
        <v>2.9</v>
      </c>
      <c r="H5065" s="361" t="s">
        <v>488</v>
      </c>
      <c r="I5065" s="359" t="s">
        <v>1383</v>
      </c>
      <c r="J5065" s="359" t="s">
        <v>1380</v>
      </c>
      <c r="K5065" s="359" t="s">
        <v>8</v>
      </c>
      <c r="L5065" s="359" t="s">
        <v>1392</v>
      </c>
      <c r="M5065" s="370">
        <v>2003</v>
      </c>
      <c r="N5065" s="205">
        <v>39127</v>
      </c>
      <c r="O5065" s="203"/>
      <c r="P5065" t="str">
        <f t="shared" si="79"/>
        <v>Shingle Creek Chloride TMDL-Shingle Creek (County Ditch 13)-(07010206-506)-Chloride</v>
      </c>
    </row>
    <row r="5066" spans="1:16" ht="27.95" hidden="1" customHeight="1" x14ac:dyDescent="0.25">
      <c r="A5066" s="203" t="s">
        <v>2213</v>
      </c>
      <c r="B5066" s="202" t="s">
        <v>558</v>
      </c>
      <c r="C5066" s="203" t="s">
        <v>591</v>
      </c>
      <c r="D5066" s="202" t="s">
        <v>583</v>
      </c>
      <c r="E5066" s="202" t="s">
        <v>1584</v>
      </c>
      <c r="F5066" s="202" t="s">
        <v>475</v>
      </c>
      <c r="G5066" s="253">
        <v>1.8</v>
      </c>
      <c r="H5066" s="361" t="s">
        <v>488</v>
      </c>
      <c r="I5066" s="359" t="s">
        <v>1384</v>
      </c>
      <c r="J5066" s="359" t="s">
        <v>1380</v>
      </c>
      <c r="K5066" s="359" t="s">
        <v>8</v>
      </c>
      <c r="L5066" s="359" t="s">
        <v>1392</v>
      </c>
      <c r="M5066" s="370">
        <v>2003</v>
      </c>
      <c r="N5066" s="205">
        <v>39127</v>
      </c>
      <c r="O5066" s="203"/>
      <c r="P5066" t="str">
        <f t="shared" si="79"/>
        <v>Shingle Creek Chloride TMDL-Shingle Creek (County Ditch 13)-(07010206-506)-Chloride</v>
      </c>
    </row>
    <row r="5067" spans="1:16" ht="27.95" hidden="1" customHeight="1" x14ac:dyDescent="0.25">
      <c r="A5067" s="203" t="s">
        <v>2213</v>
      </c>
      <c r="B5067" s="202" t="s">
        <v>558</v>
      </c>
      <c r="C5067" s="203" t="s">
        <v>591</v>
      </c>
      <c r="D5067" s="202" t="s">
        <v>583</v>
      </c>
      <c r="E5067" s="202" t="s">
        <v>1584</v>
      </c>
      <c r="F5067" s="202" t="s">
        <v>475</v>
      </c>
      <c r="G5067" s="253">
        <v>0.3</v>
      </c>
      <c r="H5067" s="361" t="s">
        <v>488</v>
      </c>
      <c r="I5067" s="359" t="s">
        <v>1385</v>
      </c>
      <c r="J5067" s="359" t="s">
        <v>1380</v>
      </c>
      <c r="K5067" s="359" t="s">
        <v>8</v>
      </c>
      <c r="L5067" s="359" t="s">
        <v>1392</v>
      </c>
      <c r="M5067" s="370">
        <v>2003</v>
      </c>
      <c r="N5067" s="205">
        <v>39127</v>
      </c>
      <c r="O5067" s="203"/>
      <c r="P5067" t="str">
        <f t="shared" si="79"/>
        <v>Shingle Creek Chloride TMDL-Shingle Creek (County Ditch 13)-(07010206-506)-Chloride</v>
      </c>
    </row>
    <row r="5068" spans="1:16" ht="27.95" hidden="1" customHeight="1" x14ac:dyDescent="0.25">
      <c r="A5068" s="203" t="s">
        <v>2213</v>
      </c>
      <c r="B5068" s="202" t="s">
        <v>558</v>
      </c>
      <c r="C5068" s="203" t="s">
        <v>1403</v>
      </c>
      <c r="D5068" s="202" t="s">
        <v>1404</v>
      </c>
      <c r="E5068" s="202" t="s">
        <v>1405</v>
      </c>
      <c r="F5068" s="202" t="s">
        <v>475</v>
      </c>
      <c r="G5068" s="253">
        <v>154</v>
      </c>
      <c r="H5068" s="361" t="s">
        <v>1406</v>
      </c>
      <c r="I5068" s="359" t="s">
        <v>1407</v>
      </c>
      <c r="J5068" s="208">
        <v>0</v>
      </c>
      <c r="K5068" s="359" t="s">
        <v>22</v>
      </c>
      <c r="L5068" s="359" t="s">
        <v>1408</v>
      </c>
      <c r="M5068" s="368" t="s">
        <v>1407</v>
      </c>
      <c r="N5068" s="205">
        <v>42486</v>
      </c>
      <c r="O5068" s="203"/>
      <c r="P5068" t="str">
        <f t="shared" si="79"/>
        <v>South Metro Mississippi TSS TMDL-Mississippi River-(07040001-531)-TSS</v>
      </c>
    </row>
    <row r="5069" spans="1:16" ht="27.95" hidden="1" customHeight="1" x14ac:dyDescent="0.25">
      <c r="A5069" s="203" t="s">
        <v>2213</v>
      </c>
      <c r="B5069" s="202" t="s">
        <v>558</v>
      </c>
      <c r="C5069" s="203" t="s">
        <v>1586</v>
      </c>
      <c r="D5069" s="202" t="s">
        <v>648</v>
      </c>
      <c r="E5069" s="202" t="s">
        <v>1594</v>
      </c>
      <c r="F5069" s="202" t="s">
        <v>475</v>
      </c>
      <c r="G5069" s="253">
        <v>141</v>
      </c>
      <c r="H5069" s="361" t="s">
        <v>1588</v>
      </c>
      <c r="I5069" s="359" t="s">
        <v>1407</v>
      </c>
      <c r="J5069" s="359" t="s">
        <v>1380</v>
      </c>
      <c r="K5069" s="359" t="s">
        <v>1113</v>
      </c>
      <c r="L5069" s="359" t="s">
        <v>1408</v>
      </c>
      <c r="M5069" s="368">
        <v>1999</v>
      </c>
      <c r="N5069" s="205">
        <v>39395</v>
      </c>
      <c r="O5069" s="203"/>
      <c r="P5069" t="str">
        <f t="shared" si="79"/>
        <v>Twin (Upper, Middle, and Lower) and Ryan Lakes TMDLs-Middle Twin-(27-0042-02)-TP</v>
      </c>
    </row>
    <row r="5070" spans="1:16" ht="27.95" hidden="1" customHeight="1" x14ac:dyDescent="0.25">
      <c r="A5070" s="203" t="s">
        <v>2213</v>
      </c>
      <c r="B5070" s="202" t="s">
        <v>558</v>
      </c>
      <c r="C5070" s="203" t="s">
        <v>1586</v>
      </c>
      <c r="D5070" s="202" t="s">
        <v>648</v>
      </c>
      <c r="E5070" s="202" t="s">
        <v>1594</v>
      </c>
      <c r="F5070" s="202" t="s">
        <v>475</v>
      </c>
      <c r="G5070" s="253">
        <v>0.4</v>
      </c>
      <c r="H5070" s="361" t="s">
        <v>1589</v>
      </c>
      <c r="I5070" s="359" t="s">
        <v>1407</v>
      </c>
      <c r="J5070" s="359" t="s">
        <v>1380</v>
      </c>
      <c r="K5070" s="359" t="s">
        <v>1113</v>
      </c>
      <c r="L5070" s="359" t="s">
        <v>1392</v>
      </c>
      <c r="M5070" s="368">
        <v>1999</v>
      </c>
      <c r="N5070" s="205">
        <v>39395</v>
      </c>
      <c r="O5070" s="203"/>
      <c r="P5070" t="str">
        <f t="shared" si="79"/>
        <v>Twin (Upper, Middle, and Lower) and Ryan Lakes TMDLs-Middle Twin-(27-0042-02)-TP</v>
      </c>
    </row>
    <row r="5071" spans="1:16" ht="27.95" hidden="1" customHeight="1" x14ac:dyDescent="0.25">
      <c r="A5071" s="203" t="s">
        <v>2213</v>
      </c>
      <c r="B5071" s="202" t="s">
        <v>558</v>
      </c>
      <c r="C5071" s="203" t="s">
        <v>1586</v>
      </c>
      <c r="D5071" s="202" t="s">
        <v>648</v>
      </c>
      <c r="E5071" s="202" t="s">
        <v>1594</v>
      </c>
      <c r="F5071" s="202" t="s">
        <v>475</v>
      </c>
      <c r="G5071" s="253">
        <v>263</v>
      </c>
      <c r="H5071" s="361" t="s">
        <v>1590</v>
      </c>
      <c r="I5071" s="359" t="s">
        <v>1407</v>
      </c>
      <c r="J5071" s="359" t="s">
        <v>1380</v>
      </c>
      <c r="K5071" s="359" t="s">
        <v>1113</v>
      </c>
      <c r="L5071" s="359" t="s">
        <v>1408</v>
      </c>
      <c r="M5071" s="368">
        <v>1999</v>
      </c>
      <c r="N5071" s="205">
        <v>39395</v>
      </c>
      <c r="O5071" s="203"/>
      <c r="P5071" t="str">
        <f t="shared" si="79"/>
        <v>Twin (Upper, Middle, and Lower) and Ryan Lakes TMDLs-Middle Twin-(27-0042-02)-TP</v>
      </c>
    </row>
    <row r="5072" spans="1:16" ht="27.95" hidden="1" customHeight="1" x14ac:dyDescent="0.25">
      <c r="A5072" s="203" t="s">
        <v>2213</v>
      </c>
      <c r="B5072" s="202" t="s">
        <v>558</v>
      </c>
      <c r="C5072" s="203" t="s">
        <v>1586</v>
      </c>
      <c r="D5072" s="202" t="s">
        <v>648</v>
      </c>
      <c r="E5072" s="202" t="s">
        <v>1594</v>
      </c>
      <c r="F5072" s="202" t="s">
        <v>475</v>
      </c>
      <c r="G5072" s="253">
        <v>0.7</v>
      </c>
      <c r="H5072" s="361" t="s">
        <v>1591</v>
      </c>
      <c r="I5072" s="359" t="s">
        <v>1407</v>
      </c>
      <c r="J5072" s="359" t="s">
        <v>1380</v>
      </c>
      <c r="K5072" s="359" t="s">
        <v>1113</v>
      </c>
      <c r="L5072" s="359" t="s">
        <v>1392</v>
      </c>
      <c r="M5072" s="368">
        <v>1999</v>
      </c>
      <c r="N5072" s="205">
        <v>39395</v>
      </c>
      <c r="O5072" s="203"/>
      <c r="P5072" t="str">
        <f t="shared" si="79"/>
        <v>Twin (Upper, Middle, and Lower) and Ryan Lakes TMDLs-Middle Twin-(27-0042-02)-TP</v>
      </c>
    </row>
    <row r="5073" spans="1:16" ht="27.95" hidden="1" customHeight="1" x14ac:dyDescent="0.25">
      <c r="A5073" s="203" t="s">
        <v>2213</v>
      </c>
      <c r="B5073" s="202" t="s">
        <v>558</v>
      </c>
      <c r="C5073" s="203" t="s">
        <v>1586</v>
      </c>
      <c r="D5073" s="202" t="s">
        <v>648</v>
      </c>
      <c r="E5073" s="202" t="s">
        <v>1594</v>
      </c>
      <c r="F5073" s="202" t="s">
        <v>475</v>
      </c>
      <c r="G5073" s="253">
        <v>130</v>
      </c>
      <c r="H5073" s="361" t="s">
        <v>1592</v>
      </c>
      <c r="I5073" s="359" t="s">
        <v>1407</v>
      </c>
      <c r="J5073" s="359" t="s">
        <v>1380</v>
      </c>
      <c r="K5073" s="359" t="s">
        <v>1113</v>
      </c>
      <c r="L5073" s="359" t="s">
        <v>1408</v>
      </c>
      <c r="M5073" s="368">
        <v>1999</v>
      </c>
      <c r="N5073" s="205">
        <v>39395</v>
      </c>
      <c r="O5073" s="203"/>
      <c r="P5073" t="str">
        <f t="shared" si="79"/>
        <v>Twin (Upper, Middle, and Lower) and Ryan Lakes TMDLs-Middle Twin-(27-0042-02)-TP</v>
      </c>
    </row>
    <row r="5074" spans="1:16" ht="27.95" hidden="1" customHeight="1" x14ac:dyDescent="0.25">
      <c r="A5074" s="203" t="s">
        <v>2213</v>
      </c>
      <c r="B5074" s="202" t="s">
        <v>558</v>
      </c>
      <c r="C5074" s="203" t="s">
        <v>1586</v>
      </c>
      <c r="D5074" s="202" t="s">
        <v>648</v>
      </c>
      <c r="E5074" s="202" t="s">
        <v>1594</v>
      </c>
      <c r="F5074" s="202" t="s">
        <v>475</v>
      </c>
      <c r="G5074" s="253">
        <v>0.3</v>
      </c>
      <c r="H5074" s="361" t="s">
        <v>1593</v>
      </c>
      <c r="I5074" s="359" t="s">
        <v>1407</v>
      </c>
      <c r="J5074" s="359" t="s">
        <v>1380</v>
      </c>
      <c r="K5074" s="359" t="s">
        <v>1113</v>
      </c>
      <c r="L5074" s="359" t="s">
        <v>1392</v>
      </c>
      <c r="M5074" s="368">
        <v>1999</v>
      </c>
      <c r="N5074" s="205">
        <v>39395</v>
      </c>
      <c r="O5074" s="203"/>
      <c r="P5074" t="str">
        <f t="shared" si="79"/>
        <v>Twin (Upper, Middle, and Lower) and Ryan Lakes TMDLs-Middle Twin-(27-0042-02)-TP</v>
      </c>
    </row>
    <row r="5075" spans="1:16" ht="27.95" hidden="1" customHeight="1" x14ac:dyDescent="0.25">
      <c r="A5075" s="203" t="s">
        <v>2213</v>
      </c>
      <c r="B5075" s="202" t="s">
        <v>558</v>
      </c>
      <c r="C5075" s="203" t="s">
        <v>1586</v>
      </c>
      <c r="D5075" s="202" t="s">
        <v>551</v>
      </c>
      <c r="E5075" s="202" t="s">
        <v>1595</v>
      </c>
      <c r="F5075" s="202" t="s">
        <v>475</v>
      </c>
      <c r="G5075" s="253">
        <v>258</v>
      </c>
      <c r="H5075" s="361" t="s">
        <v>1588</v>
      </c>
      <c r="I5075" s="359" t="s">
        <v>1407</v>
      </c>
      <c r="J5075" s="359" t="s">
        <v>1596</v>
      </c>
      <c r="K5075" s="359" t="s">
        <v>1113</v>
      </c>
      <c r="L5075" s="359" t="s">
        <v>1408</v>
      </c>
      <c r="M5075" s="368">
        <v>1999</v>
      </c>
      <c r="N5075" s="205">
        <v>39395</v>
      </c>
      <c r="O5075" s="361" t="s">
        <v>1597</v>
      </c>
      <c r="P5075" t="str">
        <f t="shared" si="79"/>
        <v>Twin (Upper, Middle, and Lower) and Ryan Lakes TMDLs-Lower Twin-(27-0042-03)-TP</v>
      </c>
    </row>
    <row r="5076" spans="1:16" ht="27.95" hidden="1" customHeight="1" x14ac:dyDescent="0.25">
      <c r="A5076" s="203" t="s">
        <v>2213</v>
      </c>
      <c r="B5076" s="202" t="s">
        <v>558</v>
      </c>
      <c r="C5076" s="203" t="s">
        <v>1586</v>
      </c>
      <c r="D5076" s="202" t="s">
        <v>551</v>
      </c>
      <c r="E5076" s="202" t="s">
        <v>1595</v>
      </c>
      <c r="F5076" s="202" t="s">
        <v>475</v>
      </c>
      <c r="G5076" s="253">
        <v>2.1</v>
      </c>
      <c r="H5076" s="361" t="s">
        <v>1589</v>
      </c>
      <c r="I5076" s="359" t="s">
        <v>1407</v>
      </c>
      <c r="J5076" s="359" t="s">
        <v>1596</v>
      </c>
      <c r="K5076" s="359" t="s">
        <v>1113</v>
      </c>
      <c r="L5076" s="359" t="s">
        <v>1392</v>
      </c>
      <c r="M5076" s="368">
        <v>1999</v>
      </c>
      <c r="N5076" s="205">
        <v>39395</v>
      </c>
      <c r="O5076" s="361" t="s">
        <v>1597</v>
      </c>
      <c r="P5076" t="str">
        <f t="shared" si="79"/>
        <v>Twin (Upper, Middle, and Lower) and Ryan Lakes TMDLs-Lower Twin-(27-0042-03)-TP</v>
      </c>
    </row>
    <row r="5077" spans="1:16" ht="27.95" hidden="1" customHeight="1" x14ac:dyDescent="0.25">
      <c r="A5077" s="203" t="s">
        <v>2213</v>
      </c>
      <c r="B5077" s="202" t="s">
        <v>558</v>
      </c>
      <c r="C5077" s="203" t="s">
        <v>1586</v>
      </c>
      <c r="D5077" s="202" t="s">
        <v>551</v>
      </c>
      <c r="E5077" s="202" t="s">
        <v>1595</v>
      </c>
      <c r="F5077" s="202" t="s">
        <v>475</v>
      </c>
      <c r="G5077" s="253">
        <v>405</v>
      </c>
      <c r="H5077" s="361" t="s">
        <v>1590</v>
      </c>
      <c r="I5077" s="359" t="s">
        <v>1407</v>
      </c>
      <c r="J5077" s="359" t="s">
        <v>1596</v>
      </c>
      <c r="K5077" s="359" t="s">
        <v>1113</v>
      </c>
      <c r="L5077" s="359" t="s">
        <v>1408</v>
      </c>
      <c r="M5077" s="368">
        <v>1999</v>
      </c>
      <c r="N5077" s="205">
        <v>39395</v>
      </c>
      <c r="O5077" s="361" t="s">
        <v>1597</v>
      </c>
      <c r="P5077" t="str">
        <f t="shared" si="79"/>
        <v>Twin (Upper, Middle, and Lower) and Ryan Lakes TMDLs-Lower Twin-(27-0042-03)-TP</v>
      </c>
    </row>
    <row r="5078" spans="1:16" ht="27.95" hidden="1" customHeight="1" x14ac:dyDescent="0.25">
      <c r="A5078" s="203" t="s">
        <v>2213</v>
      </c>
      <c r="B5078" s="202" t="s">
        <v>558</v>
      </c>
      <c r="C5078" s="203" t="s">
        <v>1586</v>
      </c>
      <c r="D5078" s="202" t="s">
        <v>551</v>
      </c>
      <c r="E5078" s="202" t="s">
        <v>1595</v>
      </c>
      <c r="F5078" s="202" t="s">
        <v>475</v>
      </c>
      <c r="G5078" s="253">
        <v>3.3</v>
      </c>
      <c r="H5078" s="361" t="s">
        <v>1591</v>
      </c>
      <c r="I5078" s="359" t="s">
        <v>1407</v>
      </c>
      <c r="J5078" s="359" t="s">
        <v>1596</v>
      </c>
      <c r="K5078" s="359" t="s">
        <v>1113</v>
      </c>
      <c r="L5078" s="359" t="s">
        <v>1392</v>
      </c>
      <c r="M5078" s="368">
        <v>1999</v>
      </c>
      <c r="N5078" s="205">
        <v>39395</v>
      </c>
      <c r="O5078" s="361" t="s">
        <v>1597</v>
      </c>
      <c r="P5078" t="str">
        <f t="shared" si="79"/>
        <v>Twin (Upper, Middle, and Lower) and Ryan Lakes TMDLs-Lower Twin-(27-0042-03)-TP</v>
      </c>
    </row>
    <row r="5079" spans="1:16" ht="27.95" hidden="1" customHeight="1" x14ac:dyDescent="0.25">
      <c r="A5079" s="203" t="s">
        <v>2213</v>
      </c>
      <c r="B5079" s="202" t="s">
        <v>558</v>
      </c>
      <c r="C5079" s="203" t="s">
        <v>1586</v>
      </c>
      <c r="D5079" s="202" t="s">
        <v>551</v>
      </c>
      <c r="E5079" s="202" t="s">
        <v>1595</v>
      </c>
      <c r="F5079" s="202" t="s">
        <v>475</v>
      </c>
      <c r="G5079" s="253">
        <v>252</v>
      </c>
      <c r="H5079" s="361" t="s">
        <v>1592</v>
      </c>
      <c r="I5079" s="359" t="s">
        <v>1407</v>
      </c>
      <c r="J5079" s="359" t="s">
        <v>1596</v>
      </c>
      <c r="K5079" s="359" t="s">
        <v>1113</v>
      </c>
      <c r="L5079" s="359" t="s">
        <v>1408</v>
      </c>
      <c r="M5079" s="368">
        <v>1999</v>
      </c>
      <c r="N5079" s="205">
        <v>39395</v>
      </c>
      <c r="O5079" s="361" t="s">
        <v>1597</v>
      </c>
      <c r="P5079" t="str">
        <f t="shared" si="79"/>
        <v>Twin (Upper, Middle, and Lower) and Ryan Lakes TMDLs-Lower Twin-(27-0042-03)-TP</v>
      </c>
    </row>
    <row r="5080" spans="1:16" ht="27.95" hidden="1" customHeight="1" x14ac:dyDescent="0.25">
      <c r="A5080" s="203" t="s">
        <v>2213</v>
      </c>
      <c r="B5080" s="202" t="s">
        <v>558</v>
      </c>
      <c r="C5080" s="203" t="s">
        <v>1586</v>
      </c>
      <c r="D5080" s="202" t="s">
        <v>551</v>
      </c>
      <c r="E5080" s="202" t="s">
        <v>1595</v>
      </c>
      <c r="F5080" s="202" t="s">
        <v>475</v>
      </c>
      <c r="G5080" s="253">
        <v>2.1</v>
      </c>
      <c r="H5080" s="361" t="s">
        <v>1593</v>
      </c>
      <c r="I5080" s="359" t="s">
        <v>1407</v>
      </c>
      <c r="J5080" s="359" t="s">
        <v>1596</v>
      </c>
      <c r="K5080" s="359" t="s">
        <v>1113</v>
      </c>
      <c r="L5080" s="359" t="s">
        <v>1392</v>
      </c>
      <c r="M5080" s="368">
        <v>1999</v>
      </c>
      <c r="N5080" s="205">
        <v>39395</v>
      </c>
      <c r="O5080" s="361" t="s">
        <v>1597</v>
      </c>
      <c r="P5080" t="str">
        <f t="shared" si="79"/>
        <v>Twin (Upper, Middle, and Lower) and Ryan Lakes TMDLs-Lower Twin-(27-0042-03)-TP</v>
      </c>
    </row>
    <row r="5081" spans="1:16" ht="27.95" hidden="1" customHeight="1" x14ac:dyDescent="0.25">
      <c r="A5081" s="203" t="s">
        <v>2213</v>
      </c>
      <c r="B5081" s="202" t="s">
        <v>558</v>
      </c>
      <c r="C5081" s="203" t="s">
        <v>1586</v>
      </c>
      <c r="D5081" s="202" t="s">
        <v>601</v>
      </c>
      <c r="E5081" s="202" t="s">
        <v>1598</v>
      </c>
      <c r="F5081" s="202" t="s">
        <v>475</v>
      </c>
      <c r="G5081" s="253">
        <v>170</v>
      </c>
      <c r="H5081" s="361" t="s">
        <v>1588</v>
      </c>
      <c r="I5081" s="359" t="s">
        <v>1407</v>
      </c>
      <c r="J5081" s="359" t="s">
        <v>1596</v>
      </c>
      <c r="K5081" s="359" t="s">
        <v>1113</v>
      </c>
      <c r="L5081" s="359" t="s">
        <v>1408</v>
      </c>
      <c r="M5081" s="368">
        <v>1999</v>
      </c>
      <c r="N5081" s="205">
        <v>39395</v>
      </c>
      <c r="O5081" s="361" t="s">
        <v>1597</v>
      </c>
      <c r="P5081" t="str">
        <f t="shared" si="79"/>
        <v>Twin (Upper, Middle, and Lower) and Ryan Lakes TMDLs-Ryan-(27-0058-00)-TP</v>
      </c>
    </row>
    <row r="5082" spans="1:16" ht="27.95" hidden="1" customHeight="1" x14ac:dyDescent="0.25">
      <c r="A5082" s="203" t="s">
        <v>2213</v>
      </c>
      <c r="B5082" s="202" t="s">
        <v>558</v>
      </c>
      <c r="C5082" s="203" t="s">
        <v>1586</v>
      </c>
      <c r="D5082" s="202" t="s">
        <v>601</v>
      </c>
      <c r="E5082" s="202" t="s">
        <v>1598</v>
      </c>
      <c r="F5082" s="202" t="s">
        <v>475</v>
      </c>
      <c r="G5082" s="253">
        <v>0.5</v>
      </c>
      <c r="H5082" s="361" t="s">
        <v>1589</v>
      </c>
      <c r="I5082" s="359" t="s">
        <v>1407</v>
      </c>
      <c r="J5082" s="359" t="s">
        <v>1596</v>
      </c>
      <c r="K5082" s="359" t="s">
        <v>1113</v>
      </c>
      <c r="L5082" s="359" t="s">
        <v>1392</v>
      </c>
      <c r="M5082" s="368">
        <v>1999</v>
      </c>
      <c r="N5082" s="205">
        <v>39395</v>
      </c>
      <c r="O5082" s="361" t="s">
        <v>1597</v>
      </c>
      <c r="P5082" t="str">
        <f t="shared" si="79"/>
        <v>Twin (Upper, Middle, and Lower) and Ryan Lakes TMDLs-Ryan-(27-0058-00)-TP</v>
      </c>
    </row>
    <row r="5083" spans="1:16" ht="27.95" hidden="1" customHeight="1" x14ac:dyDescent="0.25">
      <c r="A5083" s="203" t="s">
        <v>2213</v>
      </c>
      <c r="B5083" s="202" t="s">
        <v>558</v>
      </c>
      <c r="C5083" s="203" t="s">
        <v>1586</v>
      </c>
      <c r="D5083" s="202" t="s">
        <v>601</v>
      </c>
      <c r="E5083" s="202" t="s">
        <v>1598</v>
      </c>
      <c r="F5083" s="202" t="s">
        <v>475</v>
      </c>
      <c r="G5083" s="253">
        <v>278</v>
      </c>
      <c r="H5083" s="361" t="s">
        <v>1590</v>
      </c>
      <c r="I5083" s="359" t="s">
        <v>1407</v>
      </c>
      <c r="J5083" s="359" t="s">
        <v>1596</v>
      </c>
      <c r="K5083" s="359" t="s">
        <v>1113</v>
      </c>
      <c r="L5083" s="359" t="s">
        <v>1408</v>
      </c>
      <c r="M5083" s="368">
        <v>1999</v>
      </c>
      <c r="N5083" s="205">
        <v>39395</v>
      </c>
      <c r="O5083" s="361" t="s">
        <v>1597</v>
      </c>
      <c r="P5083" t="str">
        <f t="shared" si="79"/>
        <v>Twin (Upper, Middle, and Lower) and Ryan Lakes TMDLs-Ryan-(27-0058-00)-TP</v>
      </c>
    </row>
    <row r="5084" spans="1:16" ht="27.95" hidden="1" customHeight="1" x14ac:dyDescent="0.25">
      <c r="A5084" s="203" t="s">
        <v>2213</v>
      </c>
      <c r="B5084" s="202" t="s">
        <v>558</v>
      </c>
      <c r="C5084" s="203" t="s">
        <v>1586</v>
      </c>
      <c r="D5084" s="202" t="s">
        <v>601</v>
      </c>
      <c r="E5084" s="202" t="s">
        <v>1598</v>
      </c>
      <c r="F5084" s="202" t="s">
        <v>475</v>
      </c>
      <c r="G5084" s="253">
        <v>0.8</v>
      </c>
      <c r="H5084" s="361" t="s">
        <v>1591</v>
      </c>
      <c r="I5084" s="359" t="s">
        <v>1407</v>
      </c>
      <c r="J5084" s="359" t="s">
        <v>1596</v>
      </c>
      <c r="K5084" s="359" t="s">
        <v>1113</v>
      </c>
      <c r="L5084" s="359" t="s">
        <v>1392</v>
      </c>
      <c r="M5084" s="368">
        <v>1999</v>
      </c>
      <c r="N5084" s="205">
        <v>39395</v>
      </c>
      <c r="O5084" s="361" t="s">
        <v>1597</v>
      </c>
      <c r="P5084" t="str">
        <f t="shared" si="79"/>
        <v>Twin (Upper, Middle, and Lower) and Ryan Lakes TMDLs-Ryan-(27-0058-00)-TP</v>
      </c>
    </row>
    <row r="5085" spans="1:16" ht="27.95" hidden="1" customHeight="1" x14ac:dyDescent="0.25">
      <c r="A5085" s="203" t="s">
        <v>2213</v>
      </c>
      <c r="B5085" s="202" t="s">
        <v>558</v>
      </c>
      <c r="C5085" s="203" t="s">
        <v>1586</v>
      </c>
      <c r="D5085" s="202" t="s">
        <v>601</v>
      </c>
      <c r="E5085" s="202" t="s">
        <v>1598</v>
      </c>
      <c r="F5085" s="202" t="s">
        <v>475</v>
      </c>
      <c r="G5085" s="253">
        <v>167</v>
      </c>
      <c r="H5085" s="361" t="s">
        <v>1592</v>
      </c>
      <c r="I5085" s="359" t="s">
        <v>1407</v>
      </c>
      <c r="J5085" s="359" t="s">
        <v>1596</v>
      </c>
      <c r="K5085" s="359" t="s">
        <v>1113</v>
      </c>
      <c r="L5085" s="359" t="s">
        <v>1408</v>
      </c>
      <c r="M5085" s="368">
        <v>1999</v>
      </c>
      <c r="N5085" s="205">
        <v>39395</v>
      </c>
      <c r="O5085" s="361" t="s">
        <v>1597</v>
      </c>
      <c r="P5085" t="str">
        <f t="shared" si="79"/>
        <v>Twin (Upper, Middle, and Lower) and Ryan Lakes TMDLs-Ryan-(27-0058-00)-TP</v>
      </c>
    </row>
    <row r="5086" spans="1:16" ht="27.95" hidden="1" customHeight="1" x14ac:dyDescent="0.25">
      <c r="A5086" s="203" t="s">
        <v>2213</v>
      </c>
      <c r="B5086" s="202" t="s">
        <v>558</v>
      </c>
      <c r="C5086" s="203" t="s">
        <v>1586</v>
      </c>
      <c r="D5086" s="202" t="s">
        <v>601</v>
      </c>
      <c r="E5086" s="202" t="s">
        <v>1598</v>
      </c>
      <c r="F5086" s="202" t="s">
        <v>475</v>
      </c>
      <c r="G5086" s="253">
        <v>0.4</v>
      </c>
      <c r="H5086" s="361" t="s">
        <v>1593</v>
      </c>
      <c r="I5086" s="359" t="s">
        <v>1407</v>
      </c>
      <c r="J5086" s="359" t="s">
        <v>1596</v>
      </c>
      <c r="K5086" s="359" t="s">
        <v>1113</v>
      </c>
      <c r="L5086" s="359" t="s">
        <v>1392</v>
      </c>
      <c r="M5086" s="368">
        <v>1999</v>
      </c>
      <c r="N5086" s="205">
        <v>39395</v>
      </c>
      <c r="O5086" s="361" t="s">
        <v>1597</v>
      </c>
      <c r="P5086" t="str">
        <f t="shared" si="79"/>
        <v>Twin (Upper, Middle, and Lower) and Ryan Lakes TMDLs-Ryan-(27-0058-00)-TP</v>
      </c>
    </row>
    <row r="5087" spans="1:16" ht="27.95" hidden="1" customHeight="1" x14ac:dyDescent="0.25">
      <c r="A5087" s="203" t="s">
        <v>2213</v>
      </c>
      <c r="B5087" s="202" t="s">
        <v>558</v>
      </c>
      <c r="C5087" s="203" t="s">
        <v>1461</v>
      </c>
      <c r="D5087" s="202" t="s">
        <v>1731</v>
      </c>
      <c r="E5087" s="202" t="s">
        <v>1732</v>
      </c>
      <c r="F5087" s="202" t="s">
        <v>475</v>
      </c>
      <c r="G5087" s="254">
        <v>6642961</v>
      </c>
      <c r="H5087" s="361" t="s">
        <v>1433</v>
      </c>
      <c r="I5087" s="359" t="s">
        <v>1407</v>
      </c>
      <c r="J5087" s="359" t="s">
        <v>1380</v>
      </c>
      <c r="K5087" s="359" t="s">
        <v>8</v>
      </c>
      <c r="L5087" s="359" t="s">
        <v>1408</v>
      </c>
      <c r="M5087" s="368" t="s">
        <v>1407</v>
      </c>
      <c r="N5087" s="205">
        <v>42530</v>
      </c>
      <c r="O5087" s="203"/>
      <c r="P5087" t="str">
        <f t="shared" si="79"/>
        <v>Twin Cities Metro Area Chloride TMDL and Management Plan-Bassett Creek-(07010206-538)-Chloride</v>
      </c>
    </row>
    <row r="5088" spans="1:16" ht="27.95" hidden="1" customHeight="1" x14ac:dyDescent="0.25">
      <c r="A5088" s="203" t="s">
        <v>2213</v>
      </c>
      <c r="B5088" s="202" t="s">
        <v>558</v>
      </c>
      <c r="C5088" s="203" t="s">
        <v>1461</v>
      </c>
      <c r="D5088" s="202" t="s">
        <v>1731</v>
      </c>
      <c r="E5088" s="202" t="s">
        <v>1732</v>
      </c>
      <c r="F5088" s="202" t="s">
        <v>475</v>
      </c>
      <c r="G5088" s="254">
        <v>43993</v>
      </c>
      <c r="H5088" s="361" t="s">
        <v>1414</v>
      </c>
      <c r="I5088" s="359" t="s">
        <v>1407</v>
      </c>
      <c r="J5088" s="359" t="s">
        <v>1380</v>
      </c>
      <c r="K5088" s="359" t="s">
        <v>8</v>
      </c>
      <c r="L5088" s="359" t="s">
        <v>1392</v>
      </c>
      <c r="M5088" s="368" t="s">
        <v>1407</v>
      </c>
      <c r="N5088" s="205">
        <v>42530</v>
      </c>
      <c r="O5088" s="203"/>
      <c r="P5088" t="str">
        <f t="shared" si="79"/>
        <v>Twin Cities Metro Area Chloride TMDL and Management Plan-Bassett Creek-(07010206-538)-Chloride</v>
      </c>
    </row>
    <row r="5089" spans="1:16" ht="27.95" hidden="1" customHeight="1" x14ac:dyDescent="0.25">
      <c r="A5089" s="203" t="s">
        <v>2213</v>
      </c>
      <c r="B5089" s="202" t="s">
        <v>558</v>
      </c>
      <c r="C5089" s="203" t="s">
        <v>1397</v>
      </c>
      <c r="D5089" s="202" t="s">
        <v>583</v>
      </c>
      <c r="E5089" s="202" t="s">
        <v>1584</v>
      </c>
      <c r="F5089" s="202" t="s">
        <v>475</v>
      </c>
      <c r="G5089" s="253">
        <v>202</v>
      </c>
      <c r="H5089" s="361" t="s">
        <v>1400</v>
      </c>
      <c r="I5089" s="359" t="s">
        <v>1379</v>
      </c>
      <c r="J5089" s="358">
        <v>0.61</v>
      </c>
      <c r="K5089" s="359" t="s">
        <v>1391</v>
      </c>
      <c r="L5089" s="359" t="s">
        <v>1392</v>
      </c>
      <c r="M5089" s="368">
        <v>2010</v>
      </c>
      <c r="N5089" s="207" t="s">
        <v>1401</v>
      </c>
      <c r="O5089" s="203"/>
      <c r="P5089" t="str">
        <f t="shared" si="79"/>
        <v>Upper Mississippi River Bacteria TMDL-Shingle Creek (County Ditch 13)-(07010206-506)-E. coli</v>
      </c>
    </row>
    <row r="5090" spans="1:16" ht="27.95" hidden="1" customHeight="1" x14ac:dyDescent="0.25">
      <c r="A5090" s="203" t="s">
        <v>2213</v>
      </c>
      <c r="B5090" s="202" t="s">
        <v>558</v>
      </c>
      <c r="C5090" s="203" t="s">
        <v>1397</v>
      </c>
      <c r="D5090" s="202" t="s">
        <v>583</v>
      </c>
      <c r="E5090" s="202" t="s">
        <v>1584</v>
      </c>
      <c r="F5090" s="202" t="s">
        <v>475</v>
      </c>
      <c r="G5090" s="253">
        <v>68.400000000000006</v>
      </c>
      <c r="H5090" s="361" t="s">
        <v>1400</v>
      </c>
      <c r="I5090" s="359" t="s">
        <v>1382</v>
      </c>
      <c r="J5090" s="358">
        <v>0.43</v>
      </c>
      <c r="K5090" s="359" t="s">
        <v>1391</v>
      </c>
      <c r="L5090" s="359" t="s">
        <v>1392</v>
      </c>
      <c r="M5090" s="368">
        <v>2010</v>
      </c>
      <c r="N5090" s="207" t="s">
        <v>1401</v>
      </c>
      <c r="O5090" s="203"/>
      <c r="P5090" t="str">
        <f t="shared" si="79"/>
        <v>Upper Mississippi River Bacteria TMDL-Shingle Creek (County Ditch 13)-(07010206-506)-E. coli</v>
      </c>
    </row>
    <row r="5091" spans="1:16" ht="27.95" hidden="1" customHeight="1" x14ac:dyDescent="0.25">
      <c r="A5091" s="203" t="s">
        <v>2213</v>
      </c>
      <c r="B5091" s="202" t="s">
        <v>558</v>
      </c>
      <c r="C5091" s="203" t="s">
        <v>1397</v>
      </c>
      <c r="D5091" s="202" t="s">
        <v>583</v>
      </c>
      <c r="E5091" s="202" t="s">
        <v>1584</v>
      </c>
      <c r="F5091" s="202" t="s">
        <v>475</v>
      </c>
      <c r="G5091" s="253">
        <v>22.9</v>
      </c>
      <c r="H5091" s="361" t="s">
        <v>1400</v>
      </c>
      <c r="I5091" s="359" t="s">
        <v>1383</v>
      </c>
      <c r="J5091" s="358">
        <v>0.69</v>
      </c>
      <c r="K5091" s="359" t="s">
        <v>1391</v>
      </c>
      <c r="L5091" s="359" t="s">
        <v>1392</v>
      </c>
      <c r="M5091" s="368">
        <v>2010</v>
      </c>
      <c r="N5091" s="207" t="s">
        <v>1401</v>
      </c>
      <c r="O5091" s="203"/>
      <c r="P5091" t="str">
        <f t="shared" si="79"/>
        <v>Upper Mississippi River Bacteria TMDL-Shingle Creek (County Ditch 13)-(07010206-506)-E. coli</v>
      </c>
    </row>
    <row r="5092" spans="1:16" ht="27.95" hidden="1" customHeight="1" x14ac:dyDescent="0.25">
      <c r="A5092" s="203" t="s">
        <v>2213</v>
      </c>
      <c r="B5092" s="202" t="s">
        <v>558</v>
      </c>
      <c r="C5092" s="203" t="s">
        <v>1397</v>
      </c>
      <c r="D5092" s="202" t="s">
        <v>583</v>
      </c>
      <c r="E5092" s="202" t="s">
        <v>1584</v>
      </c>
      <c r="F5092" s="202" t="s">
        <v>475</v>
      </c>
      <c r="G5092" s="253">
        <v>8.19</v>
      </c>
      <c r="H5092" s="361" t="s">
        <v>1400</v>
      </c>
      <c r="I5092" s="359" t="s">
        <v>1384</v>
      </c>
      <c r="J5092" s="358">
        <v>0.13</v>
      </c>
      <c r="K5092" s="359" t="s">
        <v>1391</v>
      </c>
      <c r="L5092" s="359" t="s">
        <v>1392</v>
      </c>
      <c r="M5092" s="368">
        <v>2010</v>
      </c>
      <c r="N5092" s="207" t="s">
        <v>1401</v>
      </c>
      <c r="O5092" s="203"/>
      <c r="P5092" t="str">
        <f t="shared" si="79"/>
        <v>Upper Mississippi River Bacteria TMDL-Shingle Creek (County Ditch 13)-(07010206-506)-E. coli</v>
      </c>
    </row>
    <row r="5093" spans="1:16" ht="27.95" hidden="1" customHeight="1" x14ac:dyDescent="0.25">
      <c r="A5093" s="203" t="s">
        <v>2213</v>
      </c>
      <c r="B5093" s="202" t="s">
        <v>558</v>
      </c>
      <c r="C5093" s="203" t="s">
        <v>1397</v>
      </c>
      <c r="D5093" s="202" t="s">
        <v>583</v>
      </c>
      <c r="E5093" s="202" t="s">
        <v>1584</v>
      </c>
      <c r="F5093" s="202" t="s">
        <v>475</v>
      </c>
      <c r="G5093" s="253">
        <v>1.33</v>
      </c>
      <c r="H5093" s="361" t="s">
        <v>1400</v>
      </c>
      <c r="I5093" s="359" t="s">
        <v>1385</v>
      </c>
      <c r="J5093" s="358">
        <v>0.68</v>
      </c>
      <c r="K5093" s="359" t="s">
        <v>1391</v>
      </c>
      <c r="L5093" s="359" t="s">
        <v>1392</v>
      </c>
      <c r="M5093" s="368">
        <v>2010</v>
      </c>
      <c r="N5093" s="207" t="s">
        <v>1401</v>
      </c>
      <c r="O5093" s="203"/>
      <c r="P5093" t="str">
        <f t="shared" si="79"/>
        <v>Upper Mississippi River Bacteria TMDL-Shingle Creek (County Ditch 13)-(07010206-506)-E. coli</v>
      </c>
    </row>
    <row r="5094" spans="1:16" ht="27.95" hidden="1" customHeight="1" x14ac:dyDescent="0.25">
      <c r="A5094" s="203" t="s">
        <v>2213</v>
      </c>
      <c r="B5094" s="202" t="s">
        <v>558</v>
      </c>
      <c r="C5094" s="203" t="s">
        <v>1397</v>
      </c>
      <c r="D5094" s="202" t="s">
        <v>1731</v>
      </c>
      <c r="E5094" s="202" t="s">
        <v>1732</v>
      </c>
      <c r="F5094" s="202" t="s">
        <v>475</v>
      </c>
      <c r="G5094" s="253">
        <v>138</v>
      </c>
      <c r="H5094" s="361" t="s">
        <v>1400</v>
      </c>
      <c r="I5094" s="359" t="s">
        <v>1379</v>
      </c>
      <c r="J5094" s="358">
        <v>0.79</v>
      </c>
      <c r="K5094" s="359" t="s">
        <v>1391</v>
      </c>
      <c r="L5094" s="359" t="s">
        <v>1392</v>
      </c>
      <c r="M5094" s="368">
        <v>2010</v>
      </c>
      <c r="N5094" s="207" t="s">
        <v>1401</v>
      </c>
      <c r="O5094" s="203"/>
      <c r="P5094" t="str">
        <f t="shared" si="79"/>
        <v>Upper Mississippi River Bacteria TMDL-Bassett Creek-(07010206-538)-E. coli</v>
      </c>
    </row>
    <row r="5095" spans="1:16" ht="27.95" hidden="1" customHeight="1" x14ac:dyDescent="0.25">
      <c r="A5095" s="203" t="s">
        <v>2213</v>
      </c>
      <c r="B5095" s="202" t="s">
        <v>558</v>
      </c>
      <c r="C5095" s="203" t="s">
        <v>1397</v>
      </c>
      <c r="D5095" s="202" t="s">
        <v>1731</v>
      </c>
      <c r="E5095" s="202" t="s">
        <v>1732</v>
      </c>
      <c r="F5095" s="202" t="s">
        <v>475</v>
      </c>
      <c r="G5095" s="253">
        <v>54.1</v>
      </c>
      <c r="H5095" s="361" t="s">
        <v>1400</v>
      </c>
      <c r="I5095" s="359" t="s">
        <v>1382</v>
      </c>
      <c r="J5095" s="358">
        <v>0</v>
      </c>
      <c r="K5095" s="359" t="s">
        <v>1391</v>
      </c>
      <c r="L5095" s="359" t="s">
        <v>1392</v>
      </c>
      <c r="M5095" s="368">
        <v>2010</v>
      </c>
      <c r="N5095" s="207" t="s">
        <v>1401</v>
      </c>
      <c r="O5095" s="203"/>
      <c r="P5095" t="str">
        <f t="shared" si="79"/>
        <v>Upper Mississippi River Bacteria TMDL-Bassett Creek-(07010206-538)-E. coli</v>
      </c>
    </row>
    <row r="5096" spans="1:16" ht="27.95" hidden="1" customHeight="1" x14ac:dyDescent="0.25">
      <c r="A5096" s="203" t="s">
        <v>2213</v>
      </c>
      <c r="B5096" s="202" t="s">
        <v>558</v>
      </c>
      <c r="C5096" s="203" t="s">
        <v>1397</v>
      </c>
      <c r="D5096" s="202" t="s">
        <v>1731</v>
      </c>
      <c r="E5096" s="202" t="s">
        <v>1732</v>
      </c>
      <c r="F5096" s="202" t="s">
        <v>475</v>
      </c>
      <c r="G5096" s="253">
        <v>19.899999999999999</v>
      </c>
      <c r="H5096" s="361" t="s">
        <v>1400</v>
      </c>
      <c r="I5096" s="359" t="s">
        <v>1383</v>
      </c>
      <c r="J5096" s="358">
        <v>0</v>
      </c>
      <c r="K5096" s="359" t="s">
        <v>1391</v>
      </c>
      <c r="L5096" s="359" t="s">
        <v>1392</v>
      </c>
      <c r="M5096" s="368">
        <v>2010</v>
      </c>
      <c r="N5096" s="207" t="s">
        <v>1401</v>
      </c>
      <c r="O5096" s="203"/>
      <c r="P5096" t="str">
        <f t="shared" si="79"/>
        <v>Upper Mississippi River Bacteria TMDL-Bassett Creek-(07010206-538)-E. coli</v>
      </c>
    </row>
    <row r="5097" spans="1:16" ht="27.95" hidden="1" customHeight="1" x14ac:dyDescent="0.25">
      <c r="A5097" s="203" t="s">
        <v>2213</v>
      </c>
      <c r="B5097" s="202" t="s">
        <v>558</v>
      </c>
      <c r="C5097" s="203" t="s">
        <v>1397</v>
      </c>
      <c r="D5097" s="202" t="s">
        <v>1731</v>
      </c>
      <c r="E5097" s="202" t="s">
        <v>1732</v>
      </c>
      <c r="F5097" s="202" t="s">
        <v>475</v>
      </c>
      <c r="G5097" s="253">
        <v>10.6</v>
      </c>
      <c r="H5097" s="361" t="s">
        <v>1400</v>
      </c>
      <c r="I5097" s="359" t="s">
        <v>1384</v>
      </c>
      <c r="J5097" s="358">
        <v>0.3</v>
      </c>
      <c r="K5097" s="359" t="s">
        <v>1391</v>
      </c>
      <c r="L5097" s="359" t="s">
        <v>1392</v>
      </c>
      <c r="M5097" s="368">
        <v>2010</v>
      </c>
      <c r="N5097" s="207" t="s">
        <v>1401</v>
      </c>
      <c r="O5097" s="203"/>
      <c r="P5097" t="str">
        <f t="shared" si="79"/>
        <v>Upper Mississippi River Bacteria TMDL-Bassett Creek-(07010206-538)-E. coli</v>
      </c>
    </row>
    <row r="5098" spans="1:16" ht="27.95" hidden="1" customHeight="1" x14ac:dyDescent="0.25">
      <c r="A5098" s="203" t="s">
        <v>2213</v>
      </c>
      <c r="B5098" s="202" t="s">
        <v>558</v>
      </c>
      <c r="C5098" s="203" t="s">
        <v>1397</v>
      </c>
      <c r="D5098" s="202" t="s">
        <v>1731</v>
      </c>
      <c r="E5098" s="202" t="s">
        <v>1732</v>
      </c>
      <c r="F5098" s="202" t="s">
        <v>475</v>
      </c>
      <c r="G5098" s="253">
        <v>3.56</v>
      </c>
      <c r="H5098" s="361" t="s">
        <v>1400</v>
      </c>
      <c r="I5098" s="359" t="s">
        <v>1385</v>
      </c>
      <c r="J5098" s="358">
        <v>0.37</v>
      </c>
      <c r="K5098" s="359" t="s">
        <v>1391</v>
      </c>
      <c r="L5098" s="359" t="s">
        <v>1392</v>
      </c>
      <c r="M5098" s="368">
        <v>2010</v>
      </c>
      <c r="N5098" s="207" t="s">
        <v>1401</v>
      </c>
      <c r="O5098" s="203"/>
      <c r="P5098" t="str">
        <f t="shared" si="79"/>
        <v>Upper Mississippi River Bacteria TMDL-Bassett Creek-(07010206-538)-E. coli</v>
      </c>
    </row>
    <row r="5099" spans="1:16" ht="27.95" hidden="1" customHeight="1" x14ac:dyDescent="0.25">
      <c r="A5099" s="203" t="s">
        <v>2214</v>
      </c>
      <c r="B5099" s="202" t="s">
        <v>484</v>
      </c>
      <c r="C5099" s="203" t="s">
        <v>1376</v>
      </c>
      <c r="D5099" s="202" t="s">
        <v>2215</v>
      </c>
      <c r="E5099" s="202" t="s">
        <v>2216</v>
      </c>
      <c r="F5099" s="202" t="s">
        <v>475</v>
      </c>
      <c r="G5099" s="259" t="s">
        <v>515</v>
      </c>
      <c r="H5099" s="361" t="s">
        <v>1378</v>
      </c>
      <c r="I5099" s="359" t="s">
        <v>1379</v>
      </c>
      <c r="J5099" s="359" t="s">
        <v>1380</v>
      </c>
      <c r="K5099" s="359" t="s">
        <v>9</v>
      </c>
      <c r="L5099" s="359" t="s">
        <v>1381</v>
      </c>
      <c r="M5099" s="368">
        <v>2001</v>
      </c>
      <c r="N5099" s="205">
        <v>38812</v>
      </c>
      <c r="O5099" s="203"/>
      <c r="P5099" t="str">
        <f t="shared" si="79"/>
        <v>Lower Mississippi River Basin-Fecal Coliform TMDL-Logan Branch-(07040003-536)-Fecal Coliform</v>
      </c>
    </row>
    <row r="5100" spans="1:16" ht="27.95" hidden="1" customHeight="1" x14ac:dyDescent="0.25">
      <c r="A5100" s="203" t="s">
        <v>2214</v>
      </c>
      <c r="B5100" s="202" t="s">
        <v>484</v>
      </c>
      <c r="C5100" s="203" t="s">
        <v>1376</v>
      </c>
      <c r="D5100" s="202" t="s">
        <v>2215</v>
      </c>
      <c r="E5100" s="202" t="s">
        <v>2216</v>
      </c>
      <c r="F5100" s="202" t="s">
        <v>475</v>
      </c>
      <c r="G5100" s="259" t="s">
        <v>515</v>
      </c>
      <c r="H5100" s="361" t="s">
        <v>1378</v>
      </c>
      <c r="I5100" s="359" t="s">
        <v>1382</v>
      </c>
      <c r="J5100" s="359" t="s">
        <v>1380</v>
      </c>
      <c r="K5100" s="359" t="s">
        <v>9</v>
      </c>
      <c r="L5100" s="359" t="s">
        <v>1381</v>
      </c>
      <c r="M5100" s="368">
        <v>2001</v>
      </c>
      <c r="N5100" s="205">
        <v>38812</v>
      </c>
      <c r="O5100" s="203"/>
      <c r="P5100" t="str">
        <f t="shared" si="79"/>
        <v>Lower Mississippi River Basin-Fecal Coliform TMDL-Logan Branch-(07040003-536)-Fecal Coliform</v>
      </c>
    </row>
    <row r="5101" spans="1:16" ht="27.95" hidden="1" customHeight="1" x14ac:dyDescent="0.25">
      <c r="A5101" s="203" t="s">
        <v>2214</v>
      </c>
      <c r="B5101" s="202" t="s">
        <v>484</v>
      </c>
      <c r="C5101" s="203" t="s">
        <v>1376</v>
      </c>
      <c r="D5101" s="202" t="s">
        <v>2215</v>
      </c>
      <c r="E5101" s="202" t="s">
        <v>2216</v>
      </c>
      <c r="F5101" s="202" t="s">
        <v>475</v>
      </c>
      <c r="G5101" s="259" t="s">
        <v>515</v>
      </c>
      <c r="H5101" s="361" t="s">
        <v>1378</v>
      </c>
      <c r="I5101" s="359" t="s">
        <v>1383</v>
      </c>
      <c r="J5101" s="359" t="s">
        <v>1380</v>
      </c>
      <c r="K5101" s="359" t="s">
        <v>9</v>
      </c>
      <c r="L5101" s="359" t="s">
        <v>1381</v>
      </c>
      <c r="M5101" s="368">
        <v>2001</v>
      </c>
      <c r="N5101" s="205">
        <v>38812</v>
      </c>
      <c r="O5101" s="203"/>
      <c r="P5101" t="str">
        <f t="shared" si="79"/>
        <v>Lower Mississippi River Basin-Fecal Coliform TMDL-Logan Branch-(07040003-536)-Fecal Coliform</v>
      </c>
    </row>
    <row r="5102" spans="1:16" ht="27.95" hidden="1" customHeight="1" x14ac:dyDescent="0.25">
      <c r="A5102" s="203" t="s">
        <v>2214</v>
      </c>
      <c r="B5102" s="202" t="s">
        <v>484</v>
      </c>
      <c r="C5102" s="203" t="s">
        <v>1376</v>
      </c>
      <c r="D5102" s="202" t="s">
        <v>2215</v>
      </c>
      <c r="E5102" s="202" t="s">
        <v>2216</v>
      </c>
      <c r="F5102" s="202" t="s">
        <v>475</v>
      </c>
      <c r="G5102" s="259" t="s">
        <v>515</v>
      </c>
      <c r="H5102" s="361" t="s">
        <v>1378</v>
      </c>
      <c r="I5102" s="359" t="s">
        <v>1384</v>
      </c>
      <c r="J5102" s="359" t="s">
        <v>1380</v>
      </c>
      <c r="K5102" s="359" t="s">
        <v>9</v>
      </c>
      <c r="L5102" s="359" t="s">
        <v>1381</v>
      </c>
      <c r="M5102" s="368">
        <v>2001</v>
      </c>
      <c r="N5102" s="205">
        <v>38812</v>
      </c>
      <c r="O5102" s="203"/>
      <c r="P5102" t="str">
        <f t="shared" si="79"/>
        <v>Lower Mississippi River Basin-Fecal Coliform TMDL-Logan Branch-(07040003-536)-Fecal Coliform</v>
      </c>
    </row>
    <row r="5103" spans="1:16" ht="27.95" hidden="1" customHeight="1" x14ac:dyDescent="0.25">
      <c r="A5103" s="203" t="s">
        <v>2214</v>
      </c>
      <c r="B5103" s="202" t="s">
        <v>484</v>
      </c>
      <c r="C5103" s="203" t="s">
        <v>1376</v>
      </c>
      <c r="D5103" s="202" t="s">
        <v>2215</v>
      </c>
      <c r="E5103" s="202" t="s">
        <v>2216</v>
      </c>
      <c r="F5103" s="202" t="s">
        <v>475</v>
      </c>
      <c r="G5103" s="259" t="s">
        <v>515</v>
      </c>
      <c r="H5103" s="361" t="s">
        <v>1378</v>
      </c>
      <c r="I5103" s="359" t="s">
        <v>1385</v>
      </c>
      <c r="J5103" s="359" t="s">
        <v>1380</v>
      </c>
      <c r="K5103" s="359" t="s">
        <v>9</v>
      </c>
      <c r="L5103" s="359" t="s">
        <v>1381</v>
      </c>
      <c r="M5103" s="368">
        <v>2001</v>
      </c>
      <c r="N5103" s="205">
        <v>38812</v>
      </c>
      <c r="O5103" s="203"/>
      <c r="P5103" t="str">
        <f t="shared" si="79"/>
        <v>Lower Mississippi River Basin-Fecal Coliform TMDL-Logan Branch-(07040003-536)-Fecal Coliform</v>
      </c>
    </row>
    <row r="5104" spans="1:16" ht="27.95" hidden="1" customHeight="1" x14ac:dyDescent="0.25">
      <c r="A5104" s="203" t="s">
        <v>2214</v>
      </c>
      <c r="B5104" s="202" t="s">
        <v>484</v>
      </c>
      <c r="C5104" s="203" t="s">
        <v>1376</v>
      </c>
      <c r="D5104" s="202" t="s">
        <v>474</v>
      </c>
      <c r="E5104" s="202" t="s">
        <v>1667</v>
      </c>
      <c r="F5104" s="202" t="s">
        <v>475</v>
      </c>
      <c r="G5104" s="259">
        <v>7.3</v>
      </c>
      <c r="H5104" s="361" t="s">
        <v>1378</v>
      </c>
      <c r="I5104" s="359" t="s">
        <v>1379</v>
      </c>
      <c r="J5104" s="359" t="s">
        <v>1380</v>
      </c>
      <c r="K5104" s="359" t="s">
        <v>9</v>
      </c>
      <c r="L5104" s="359" t="s">
        <v>1381</v>
      </c>
      <c r="M5104" s="368">
        <v>2002</v>
      </c>
      <c r="N5104" s="205">
        <v>38812</v>
      </c>
      <c r="O5104" s="203"/>
      <c r="P5104" t="str">
        <f t="shared" si="79"/>
        <v>Lower Mississippi River Basin-Fecal Coliform TMDL-Zumbro River-(07040004-501)-Fecal Coliform</v>
      </c>
    </row>
    <row r="5105" spans="1:16" ht="27.95" hidden="1" customHeight="1" x14ac:dyDescent="0.25">
      <c r="A5105" s="203" t="s">
        <v>2214</v>
      </c>
      <c r="B5105" s="202" t="s">
        <v>484</v>
      </c>
      <c r="C5105" s="203" t="s">
        <v>1376</v>
      </c>
      <c r="D5105" s="202" t="s">
        <v>474</v>
      </c>
      <c r="E5105" s="202" t="s">
        <v>1667</v>
      </c>
      <c r="F5105" s="202" t="s">
        <v>475</v>
      </c>
      <c r="G5105" s="259">
        <v>3.39</v>
      </c>
      <c r="H5105" s="361" t="s">
        <v>1378</v>
      </c>
      <c r="I5105" s="359" t="s">
        <v>1382</v>
      </c>
      <c r="J5105" s="359" t="s">
        <v>1380</v>
      </c>
      <c r="K5105" s="359" t="s">
        <v>9</v>
      </c>
      <c r="L5105" s="359" t="s">
        <v>1381</v>
      </c>
      <c r="M5105" s="368">
        <v>2002</v>
      </c>
      <c r="N5105" s="205">
        <v>38812</v>
      </c>
      <c r="O5105" s="203"/>
      <c r="P5105" t="str">
        <f t="shared" si="79"/>
        <v>Lower Mississippi River Basin-Fecal Coliform TMDL-Zumbro River-(07040004-501)-Fecal Coliform</v>
      </c>
    </row>
    <row r="5106" spans="1:16" ht="27.95" hidden="1" customHeight="1" x14ac:dyDescent="0.25">
      <c r="A5106" s="203" t="s">
        <v>2214</v>
      </c>
      <c r="B5106" s="202" t="s">
        <v>484</v>
      </c>
      <c r="C5106" s="203" t="s">
        <v>1376</v>
      </c>
      <c r="D5106" s="202" t="s">
        <v>474</v>
      </c>
      <c r="E5106" s="202" t="s">
        <v>1667</v>
      </c>
      <c r="F5106" s="202" t="s">
        <v>475</v>
      </c>
      <c r="G5106" s="259">
        <v>2.34</v>
      </c>
      <c r="H5106" s="361" t="s">
        <v>1378</v>
      </c>
      <c r="I5106" s="359" t="s">
        <v>1383</v>
      </c>
      <c r="J5106" s="359" t="s">
        <v>1380</v>
      </c>
      <c r="K5106" s="359" t="s">
        <v>9</v>
      </c>
      <c r="L5106" s="359" t="s">
        <v>1381</v>
      </c>
      <c r="M5106" s="368">
        <v>2002</v>
      </c>
      <c r="N5106" s="205">
        <v>38812</v>
      </c>
      <c r="O5106" s="203"/>
      <c r="P5106" t="str">
        <f t="shared" si="79"/>
        <v>Lower Mississippi River Basin-Fecal Coliform TMDL-Zumbro River-(07040004-501)-Fecal Coliform</v>
      </c>
    </row>
    <row r="5107" spans="1:16" ht="27.95" hidden="1" customHeight="1" x14ac:dyDescent="0.25">
      <c r="A5107" s="203" t="s">
        <v>2214</v>
      </c>
      <c r="B5107" s="202" t="s">
        <v>484</v>
      </c>
      <c r="C5107" s="203" t="s">
        <v>1376</v>
      </c>
      <c r="D5107" s="202" t="s">
        <v>474</v>
      </c>
      <c r="E5107" s="202" t="s">
        <v>1667</v>
      </c>
      <c r="F5107" s="202" t="s">
        <v>475</v>
      </c>
      <c r="G5107" s="259">
        <v>1.37</v>
      </c>
      <c r="H5107" s="361" t="s">
        <v>1378</v>
      </c>
      <c r="I5107" s="359" t="s">
        <v>1384</v>
      </c>
      <c r="J5107" s="359" t="s">
        <v>1380</v>
      </c>
      <c r="K5107" s="359" t="s">
        <v>9</v>
      </c>
      <c r="L5107" s="359" t="s">
        <v>1381</v>
      </c>
      <c r="M5107" s="368">
        <v>2002</v>
      </c>
      <c r="N5107" s="205">
        <v>38812</v>
      </c>
      <c r="O5107" s="203"/>
      <c r="P5107" t="str">
        <f t="shared" si="79"/>
        <v>Lower Mississippi River Basin-Fecal Coliform TMDL-Zumbro River-(07040004-501)-Fecal Coliform</v>
      </c>
    </row>
    <row r="5108" spans="1:16" ht="27.95" hidden="1" customHeight="1" x14ac:dyDescent="0.25">
      <c r="A5108" s="203" t="s">
        <v>2214</v>
      </c>
      <c r="B5108" s="202" t="s">
        <v>484</v>
      </c>
      <c r="C5108" s="203" t="s">
        <v>1376</v>
      </c>
      <c r="D5108" s="202" t="s">
        <v>474</v>
      </c>
      <c r="E5108" s="202" t="s">
        <v>1667</v>
      </c>
      <c r="F5108" s="202" t="s">
        <v>475</v>
      </c>
      <c r="G5108" s="259">
        <v>1.05</v>
      </c>
      <c r="H5108" s="361" t="s">
        <v>1378</v>
      </c>
      <c r="I5108" s="359" t="s">
        <v>1385</v>
      </c>
      <c r="J5108" s="359" t="s">
        <v>1380</v>
      </c>
      <c r="K5108" s="359" t="s">
        <v>9</v>
      </c>
      <c r="L5108" s="359" t="s">
        <v>1381</v>
      </c>
      <c r="M5108" s="368">
        <v>2002</v>
      </c>
      <c r="N5108" s="205">
        <v>38812</v>
      </c>
      <c r="O5108" s="203"/>
      <c r="P5108" t="str">
        <f t="shared" si="79"/>
        <v>Lower Mississippi River Basin-Fecal Coliform TMDL-Zumbro River-(07040004-501)-Fecal Coliform</v>
      </c>
    </row>
    <row r="5109" spans="1:16" ht="27.95" hidden="1" customHeight="1" x14ac:dyDescent="0.25">
      <c r="A5109" s="203" t="s">
        <v>2214</v>
      </c>
      <c r="B5109" s="202" t="s">
        <v>484</v>
      </c>
      <c r="C5109" s="203" t="s">
        <v>1376</v>
      </c>
      <c r="D5109" s="202" t="s">
        <v>490</v>
      </c>
      <c r="E5109" s="202" t="s">
        <v>1667</v>
      </c>
      <c r="F5109" s="202" t="s">
        <v>475</v>
      </c>
      <c r="G5109" s="259">
        <v>7.31</v>
      </c>
      <c r="H5109" s="361" t="s">
        <v>1378</v>
      </c>
      <c r="I5109" s="359" t="s">
        <v>1379</v>
      </c>
      <c r="J5109" s="359" t="s">
        <v>1380</v>
      </c>
      <c r="K5109" s="359" t="s">
        <v>9</v>
      </c>
      <c r="L5109" s="359" t="s">
        <v>1381</v>
      </c>
      <c r="M5109" s="368">
        <v>2002</v>
      </c>
      <c r="N5109" s="205">
        <v>38812</v>
      </c>
      <c r="O5109" s="203"/>
      <c r="P5109" t="str">
        <f t="shared" si="79"/>
        <v>Lower Mississippi River Basin-Fecal Coliform TMDL-Zumbro River-(07040004-502)-Fecal Coliform</v>
      </c>
    </row>
    <row r="5110" spans="1:16" ht="27.95" hidden="1" customHeight="1" x14ac:dyDescent="0.25">
      <c r="A5110" s="203" t="s">
        <v>2214</v>
      </c>
      <c r="B5110" s="202" t="s">
        <v>484</v>
      </c>
      <c r="C5110" s="203" t="s">
        <v>1376</v>
      </c>
      <c r="D5110" s="202" t="s">
        <v>490</v>
      </c>
      <c r="E5110" s="202" t="s">
        <v>1667</v>
      </c>
      <c r="F5110" s="202" t="s">
        <v>475</v>
      </c>
      <c r="G5110" s="259">
        <v>3.4</v>
      </c>
      <c r="H5110" s="361" t="s">
        <v>1378</v>
      </c>
      <c r="I5110" s="359" t="s">
        <v>1382</v>
      </c>
      <c r="J5110" s="359" t="s">
        <v>1380</v>
      </c>
      <c r="K5110" s="359" t="s">
        <v>9</v>
      </c>
      <c r="L5110" s="359" t="s">
        <v>1381</v>
      </c>
      <c r="M5110" s="368">
        <v>2002</v>
      </c>
      <c r="N5110" s="205">
        <v>38812</v>
      </c>
      <c r="O5110" s="203"/>
      <c r="P5110" t="str">
        <f t="shared" si="79"/>
        <v>Lower Mississippi River Basin-Fecal Coliform TMDL-Zumbro River-(07040004-502)-Fecal Coliform</v>
      </c>
    </row>
    <row r="5111" spans="1:16" ht="27.95" hidden="1" customHeight="1" x14ac:dyDescent="0.25">
      <c r="A5111" s="203" t="s">
        <v>2214</v>
      </c>
      <c r="B5111" s="202" t="s">
        <v>484</v>
      </c>
      <c r="C5111" s="203" t="s">
        <v>1376</v>
      </c>
      <c r="D5111" s="202" t="s">
        <v>490</v>
      </c>
      <c r="E5111" s="202" t="s">
        <v>1667</v>
      </c>
      <c r="F5111" s="202" t="s">
        <v>475</v>
      </c>
      <c r="G5111" s="259">
        <v>2.35</v>
      </c>
      <c r="H5111" s="361" t="s">
        <v>1378</v>
      </c>
      <c r="I5111" s="359" t="s">
        <v>1383</v>
      </c>
      <c r="J5111" s="359" t="s">
        <v>1380</v>
      </c>
      <c r="K5111" s="359" t="s">
        <v>9</v>
      </c>
      <c r="L5111" s="359" t="s">
        <v>1381</v>
      </c>
      <c r="M5111" s="368">
        <v>2002</v>
      </c>
      <c r="N5111" s="205">
        <v>38812</v>
      </c>
      <c r="O5111" s="203"/>
      <c r="P5111" t="str">
        <f t="shared" si="79"/>
        <v>Lower Mississippi River Basin-Fecal Coliform TMDL-Zumbro River-(07040004-502)-Fecal Coliform</v>
      </c>
    </row>
    <row r="5112" spans="1:16" ht="27.95" hidden="1" customHeight="1" x14ac:dyDescent="0.25">
      <c r="A5112" s="203" t="s">
        <v>2214</v>
      </c>
      <c r="B5112" s="202" t="s">
        <v>484</v>
      </c>
      <c r="C5112" s="203" t="s">
        <v>1376</v>
      </c>
      <c r="D5112" s="202" t="s">
        <v>490</v>
      </c>
      <c r="E5112" s="202" t="s">
        <v>1667</v>
      </c>
      <c r="F5112" s="202" t="s">
        <v>475</v>
      </c>
      <c r="G5112" s="259">
        <v>1.38</v>
      </c>
      <c r="H5112" s="361" t="s">
        <v>1378</v>
      </c>
      <c r="I5112" s="359" t="s">
        <v>1384</v>
      </c>
      <c r="J5112" s="359" t="s">
        <v>1380</v>
      </c>
      <c r="K5112" s="359" t="s">
        <v>9</v>
      </c>
      <c r="L5112" s="359" t="s">
        <v>1381</v>
      </c>
      <c r="M5112" s="368">
        <v>2002</v>
      </c>
      <c r="N5112" s="205">
        <v>38812</v>
      </c>
      <c r="O5112" s="203"/>
      <c r="P5112" t="str">
        <f t="shared" si="79"/>
        <v>Lower Mississippi River Basin-Fecal Coliform TMDL-Zumbro River-(07040004-502)-Fecal Coliform</v>
      </c>
    </row>
    <row r="5113" spans="1:16" ht="27.95" hidden="1" customHeight="1" x14ac:dyDescent="0.25">
      <c r="A5113" s="203" t="s">
        <v>2214</v>
      </c>
      <c r="B5113" s="202" t="s">
        <v>484</v>
      </c>
      <c r="C5113" s="203" t="s">
        <v>1376</v>
      </c>
      <c r="D5113" s="202" t="s">
        <v>490</v>
      </c>
      <c r="E5113" s="202" t="s">
        <v>1667</v>
      </c>
      <c r="F5113" s="202" t="s">
        <v>475</v>
      </c>
      <c r="G5113" s="259">
        <v>1.05</v>
      </c>
      <c r="H5113" s="361" t="s">
        <v>1378</v>
      </c>
      <c r="I5113" s="359" t="s">
        <v>1385</v>
      </c>
      <c r="J5113" s="359" t="s">
        <v>1380</v>
      </c>
      <c r="K5113" s="359" t="s">
        <v>9</v>
      </c>
      <c r="L5113" s="359" t="s">
        <v>1381</v>
      </c>
      <c r="M5113" s="368">
        <v>2002</v>
      </c>
      <c r="N5113" s="205">
        <v>38812</v>
      </c>
      <c r="O5113" s="203"/>
      <c r="P5113" t="str">
        <f t="shared" si="79"/>
        <v>Lower Mississippi River Basin-Fecal Coliform TMDL-Zumbro River-(07040004-502)-Fecal Coliform</v>
      </c>
    </row>
    <row r="5114" spans="1:16" ht="27.95" hidden="1" customHeight="1" x14ac:dyDescent="0.25">
      <c r="A5114" s="203" t="s">
        <v>2214</v>
      </c>
      <c r="B5114" s="202" t="s">
        <v>484</v>
      </c>
      <c r="C5114" s="203" t="s">
        <v>1376</v>
      </c>
      <c r="D5114" s="202" t="s">
        <v>494</v>
      </c>
      <c r="E5114" s="202" t="s">
        <v>1666</v>
      </c>
      <c r="F5114" s="202" t="s">
        <v>475</v>
      </c>
      <c r="G5114" s="253">
        <v>10.68</v>
      </c>
      <c r="H5114" s="361" t="s">
        <v>1378</v>
      </c>
      <c r="I5114" s="359" t="s">
        <v>1379</v>
      </c>
      <c r="J5114" s="359" t="s">
        <v>1380</v>
      </c>
      <c r="K5114" s="359" t="s">
        <v>9</v>
      </c>
      <c r="L5114" s="359" t="s">
        <v>1381</v>
      </c>
      <c r="M5114" s="368">
        <v>1988</v>
      </c>
      <c r="N5114" s="205">
        <v>38812</v>
      </c>
      <c r="O5114" s="203"/>
      <c r="P5114" t="str">
        <f t="shared" si="79"/>
        <v>Lower Mississippi River Basin-Fecal Coliform TMDL-Zumbro River, South Fork-(07040004-507)-Fecal Coliform</v>
      </c>
    </row>
    <row r="5115" spans="1:16" ht="27.95" hidden="1" customHeight="1" x14ac:dyDescent="0.25">
      <c r="A5115" s="203" t="s">
        <v>2214</v>
      </c>
      <c r="B5115" s="202" t="s">
        <v>484</v>
      </c>
      <c r="C5115" s="203" t="s">
        <v>1376</v>
      </c>
      <c r="D5115" s="202" t="s">
        <v>494</v>
      </c>
      <c r="E5115" s="202" t="s">
        <v>1666</v>
      </c>
      <c r="F5115" s="202" t="s">
        <v>475</v>
      </c>
      <c r="G5115" s="253">
        <v>3.76</v>
      </c>
      <c r="H5115" s="361" t="s">
        <v>1378</v>
      </c>
      <c r="I5115" s="359" t="s">
        <v>1382</v>
      </c>
      <c r="J5115" s="359" t="s">
        <v>1380</v>
      </c>
      <c r="K5115" s="359" t="s">
        <v>9</v>
      </c>
      <c r="L5115" s="359" t="s">
        <v>1381</v>
      </c>
      <c r="M5115" s="368">
        <v>1988</v>
      </c>
      <c r="N5115" s="205">
        <v>38812</v>
      </c>
      <c r="O5115" s="203"/>
      <c r="P5115" t="str">
        <f t="shared" si="79"/>
        <v>Lower Mississippi River Basin-Fecal Coliform TMDL-Zumbro River, South Fork-(07040004-507)-Fecal Coliform</v>
      </c>
    </row>
    <row r="5116" spans="1:16" ht="27.95" hidden="1" customHeight="1" x14ac:dyDescent="0.25">
      <c r="A5116" s="203" t="s">
        <v>2214</v>
      </c>
      <c r="B5116" s="202" t="s">
        <v>484</v>
      </c>
      <c r="C5116" s="203" t="s">
        <v>1376</v>
      </c>
      <c r="D5116" s="202" t="s">
        <v>494</v>
      </c>
      <c r="E5116" s="202" t="s">
        <v>1666</v>
      </c>
      <c r="F5116" s="202" t="s">
        <v>475</v>
      </c>
      <c r="G5116" s="253">
        <v>2.23</v>
      </c>
      <c r="H5116" s="361" t="s">
        <v>1378</v>
      </c>
      <c r="I5116" s="359" t="s">
        <v>1383</v>
      </c>
      <c r="J5116" s="359" t="s">
        <v>1380</v>
      </c>
      <c r="K5116" s="359" t="s">
        <v>9</v>
      </c>
      <c r="L5116" s="359" t="s">
        <v>1381</v>
      </c>
      <c r="M5116" s="368">
        <v>1988</v>
      </c>
      <c r="N5116" s="205">
        <v>38812</v>
      </c>
      <c r="O5116" s="203"/>
      <c r="P5116" t="str">
        <f t="shared" si="79"/>
        <v>Lower Mississippi River Basin-Fecal Coliform TMDL-Zumbro River, South Fork-(07040004-507)-Fecal Coliform</v>
      </c>
    </row>
    <row r="5117" spans="1:16" ht="27.95" hidden="1" customHeight="1" x14ac:dyDescent="0.25">
      <c r="A5117" s="203" t="s">
        <v>2214</v>
      </c>
      <c r="B5117" s="202" t="s">
        <v>484</v>
      </c>
      <c r="C5117" s="203" t="s">
        <v>1376</v>
      </c>
      <c r="D5117" s="202" t="s">
        <v>494</v>
      </c>
      <c r="E5117" s="202" t="s">
        <v>1666</v>
      </c>
      <c r="F5117" s="202" t="s">
        <v>475</v>
      </c>
      <c r="G5117" s="253">
        <v>0.67</v>
      </c>
      <c r="H5117" s="361" t="s">
        <v>1378</v>
      </c>
      <c r="I5117" s="359" t="s">
        <v>1384</v>
      </c>
      <c r="J5117" s="359" t="s">
        <v>1380</v>
      </c>
      <c r="K5117" s="359" t="s">
        <v>9</v>
      </c>
      <c r="L5117" s="359" t="s">
        <v>1381</v>
      </c>
      <c r="M5117" s="368">
        <v>1988</v>
      </c>
      <c r="N5117" s="205">
        <v>38812</v>
      </c>
      <c r="O5117" s="203"/>
      <c r="P5117" t="str">
        <f t="shared" si="79"/>
        <v>Lower Mississippi River Basin-Fecal Coliform TMDL-Zumbro River, South Fork-(07040004-507)-Fecal Coliform</v>
      </c>
    </row>
    <row r="5118" spans="1:16" ht="27.95" hidden="1" customHeight="1" x14ac:dyDescent="0.25">
      <c r="A5118" s="203" t="s">
        <v>2214</v>
      </c>
      <c r="B5118" s="202" t="s">
        <v>484</v>
      </c>
      <c r="C5118" s="203" t="s">
        <v>1376</v>
      </c>
      <c r="D5118" s="202" t="s">
        <v>494</v>
      </c>
      <c r="E5118" s="202" t="s">
        <v>1666</v>
      </c>
      <c r="F5118" s="202" t="s">
        <v>475</v>
      </c>
      <c r="G5118" s="259" t="s">
        <v>515</v>
      </c>
      <c r="H5118" s="361" t="s">
        <v>1378</v>
      </c>
      <c r="I5118" s="359" t="s">
        <v>1385</v>
      </c>
      <c r="J5118" s="359" t="s">
        <v>1380</v>
      </c>
      <c r="K5118" s="359" t="s">
        <v>9</v>
      </c>
      <c r="L5118" s="359" t="s">
        <v>1381</v>
      </c>
      <c r="M5118" s="368">
        <v>1988</v>
      </c>
      <c r="N5118" s="205">
        <v>38812</v>
      </c>
      <c r="O5118" s="203"/>
      <c r="P5118" t="str">
        <f t="shared" si="79"/>
        <v>Lower Mississippi River Basin-Fecal Coliform TMDL-Zumbro River, South Fork-(07040004-507)-Fecal Coliform</v>
      </c>
    </row>
    <row r="5119" spans="1:16" ht="27.95" hidden="1" customHeight="1" x14ac:dyDescent="0.25">
      <c r="A5119" s="203" t="s">
        <v>2214</v>
      </c>
      <c r="B5119" s="202" t="s">
        <v>484</v>
      </c>
      <c r="C5119" s="203" t="s">
        <v>1376</v>
      </c>
      <c r="D5119" s="202" t="s">
        <v>567</v>
      </c>
      <c r="E5119" s="202" t="s">
        <v>1666</v>
      </c>
      <c r="F5119" s="202" t="s">
        <v>475</v>
      </c>
      <c r="G5119" s="253">
        <v>5.74</v>
      </c>
      <c r="H5119" s="361" t="s">
        <v>1378</v>
      </c>
      <c r="I5119" s="359" t="s">
        <v>1379</v>
      </c>
      <c r="J5119" s="359" t="s">
        <v>1380</v>
      </c>
      <c r="K5119" s="359" t="s">
        <v>9</v>
      </c>
      <c r="L5119" s="359" t="s">
        <v>1381</v>
      </c>
      <c r="M5119" s="368">
        <v>2001</v>
      </c>
      <c r="N5119" s="205">
        <v>38812</v>
      </c>
      <c r="O5119" s="203"/>
      <c r="P5119" t="str">
        <f t="shared" si="79"/>
        <v>Lower Mississippi River Basin-Fecal Coliform TMDL-Zumbro River, South Fork-(07040004-533)-Fecal Coliform</v>
      </c>
    </row>
    <row r="5120" spans="1:16" ht="27.95" hidden="1" customHeight="1" x14ac:dyDescent="0.25">
      <c r="A5120" s="203" t="s">
        <v>2214</v>
      </c>
      <c r="B5120" s="202" t="s">
        <v>484</v>
      </c>
      <c r="C5120" s="203" t="s">
        <v>1376</v>
      </c>
      <c r="D5120" s="202" t="s">
        <v>567</v>
      </c>
      <c r="E5120" s="202" t="s">
        <v>1666</v>
      </c>
      <c r="F5120" s="202" t="s">
        <v>475</v>
      </c>
      <c r="G5120" s="253">
        <v>2.19</v>
      </c>
      <c r="H5120" s="361" t="s">
        <v>1378</v>
      </c>
      <c r="I5120" s="359" t="s">
        <v>1382</v>
      </c>
      <c r="J5120" s="359" t="s">
        <v>1380</v>
      </c>
      <c r="K5120" s="359" t="s">
        <v>9</v>
      </c>
      <c r="L5120" s="359" t="s">
        <v>1381</v>
      </c>
      <c r="M5120" s="368">
        <v>2001</v>
      </c>
      <c r="N5120" s="205">
        <v>38812</v>
      </c>
      <c r="O5120" s="203"/>
      <c r="P5120" t="str">
        <f t="shared" si="79"/>
        <v>Lower Mississippi River Basin-Fecal Coliform TMDL-Zumbro River, South Fork-(07040004-533)-Fecal Coliform</v>
      </c>
    </row>
    <row r="5121" spans="1:16" ht="27.95" hidden="1" customHeight="1" x14ac:dyDescent="0.25">
      <c r="A5121" s="203" t="s">
        <v>2214</v>
      </c>
      <c r="B5121" s="202" t="s">
        <v>484</v>
      </c>
      <c r="C5121" s="203" t="s">
        <v>1376</v>
      </c>
      <c r="D5121" s="202" t="s">
        <v>567</v>
      </c>
      <c r="E5121" s="202" t="s">
        <v>1666</v>
      </c>
      <c r="F5121" s="202" t="s">
        <v>475</v>
      </c>
      <c r="G5121" s="253">
        <v>1.4</v>
      </c>
      <c r="H5121" s="361" t="s">
        <v>1378</v>
      </c>
      <c r="I5121" s="359" t="s">
        <v>1383</v>
      </c>
      <c r="J5121" s="359" t="s">
        <v>1380</v>
      </c>
      <c r="K5121" s="359" t="s">
        <v>9</v>
      </c>
      <c r="L5121" s="359" t="s">
        <v>1381</v>
      </c>
      <c r="M5121" s="368">
        <v>2001</v>
      </c>
      <c r="N5121" s="205">
        <v>38812</v>
      </c>
      <c r="O5121" s="203"/>
      <c r="P5121" t="str">
        <f t="shared" si="79"/>
        <v>Lower Mississippi River Basin-Fecal Coliform TMDL-Zumbro River, South Fork-(07040004-533)-Fecal Coliform</v>
      </c>
    </row>
    <row r="5122" spans="1:16" ht="27.95" hidden="1" customHeight="1" x14ac:dyDescent="0.25">
      <c r="A5122" s="203" t="s">
        <v>2214</v>
      </c>
      <c r="B5122" s="202" t="s">
        <v>484</v>
      </c>
      <c r="C5122" s="203" t="s">
        <v>1376</v>
      </c>
      <c r="D5122" s="202" t="s">
        <v>567</v>
      </c>
      <c r="E5122" s="202" t="s">
        <v>1666</v>
      </c>
      <c r="F5122" s="202" t="s">
        <v>475</v>
      </c>
      <c r="G5122" s="253">
        <v>0.6</v>
      </c>
      <c r="H5122" s="361" t="s">
        <v>1378</v>
      </c>
      <c r="I5122" s="359" t="s">
        <v>1384</v>
      </c>
      <c r="J5122" s="359" t="s">
        <v>1380</v>
      </c>
      <c r="K5122" s="359" t="s">
        <v>9</v>
      </c>
      <c r="L5122" s="359" t="s">
        <v>1381</v>
      </c>
      <c r="M5122" s="368">
        <v>2001</v>
      </c>
      <c r="N5122" s="205">
        <v>38812</v>
      </c>
      <c r="O5122" s="203"/>
      <c r="P5122" t="str">
        <f t="shared" si="79"/>
        <v>Lower Mississippi River Basin-Fecal Coliform TMDL-Zumbro River, South Fork-(07040004-533)-Fecal Coliform</v>
      </c>
    </row>
    <row r="5123" spans="1:16" ht="27.95" hidden="1" customHeight="1" x14ac:dyDescent="0.25">
      <c r="A5123" s="203" t="s">
        <v>2214</v>
      </c>
      <c r="B5123" s="202" t="s">
        <v>484</v>
      </c>
      <c r="C5123" s="203" t="s">
        <v>1376</v>
      </c>
      <c r="D5123" s="202" t="s">
        <v>567</v>
      </c>
      <c r="E5123" s="202" t="s">
        <v>1666</v>
      </c>
      <c r="F5123" s="202" t="s">
        <v>475</v>
      </c>
      <c r="G5123" s="253">
        <v>0.2</v>
      </c>
      <c r="H5123" s="361" t="s">
        <v>1378</v>
      </c>
      <c r="I5123" s="359" t="s">
        <v>1385</v>
      </c>
      <c r="J5123" s="359" t="s">
        <v>1380</v>
      </c>
      <c r="K5123" s="359" t="s">
        <v>9</v>
      </c>
      <c r="L5123" s="359" t="s">
        <v>1381</v>
      </c>
      <c r="M5123" s="368">
        <v>2001</v>
      </c>
      <c r="N5123" s="205">
        <v>38812</v>
      </c>
      <c r="O5123" s="203"/>
      <c r="P5123" t="str">
        <f t="shared" ref="P5123:P5186" si="80">CONCATENATE(C5123, "-", E5123, "-","(", D5123,")", "-",K5123)</f>
        <v>Lower Mississippi River Basin-Fecal Coliform TMDL-Zumbro River, South Fork-(07040004-533)-Fecal Coliform</v>
      </c>
    </row>
    <row r="5124" spans="1:16" ht="27.95" hidden="1" customHeight="1" x14ac:dyDescent="0.25">
      <c r="A5124" s="203" t="s">
        <v>2214</v>
      </c>
      <c r="B5124" s="202" t="s">
        <v>484</v>
      </c>
      <c r="C5124" s="203" t="s">
        <v>1376</v>
      </c>
      <c r="D5124" s="202" t="s">
        <v>571</v>
      </c>
      <c r="E5124" s="202" t="s">
        <v>1666</v>
      </c>
      <c r="F5124" s="202" t="s">
        <v>475</v>
      </c>
      <c r="G5124" s="253">
        <v>5.17</v>
      </c>
      <c r="H5124" s="361" t="s">
        <v>1378</v>
      </c>
      <c r="I5124" s="359" t="s">
        <v>1379</v>
      </c>
      <c r="J5124" s="359" t="s">
        <v>1380</v>
      </c>
      <c r="K5124" s="359" t="s">
        <v>9</v>
      </c>
      <c r="L5124" s="359" t="s">
        <v>1381</v>
      </c>
      <c r="M5124" s="368">
        <v>2001</v>
      </c>
      <c r="N5124" s="205">
        <v>38812</v>
      </c>
      <c r="O5124" s="203"/>
      <c r="P5124" t="str">
        <f t="shared" si="80"/>
        <v>Lower Mississippi River Basin-Fecal Coliform TMDL-Zumbro River, South Fork-(07040004-535)-Fecal Coliform</v>
      </c>
    </row>
    <row r="5125" spans="1:16" ht="27.95" hidden="1" customHeight="1" x14ac:dyDescent="0.25">
      <c r="A5125" s="203" t="s">
        <v>2214</v>
      </c>
      <c r="B5125" s="202" t="s">
        <v>484</v>
      </c>
      <c r="C5125" s="203" t="s">
        <v>1376</v>
      </c>
      <c r="D5125" s="202" t="s">
        <v>571</v>
      </c>
      <c r="E5125" s="202" t="s">
        <v>1666</v>
      </c>
      <c r="F5125" s="202" t="s">
        <v>475</v>
      </c>
      <c r="G5125" s="253">
        <v>1.97</v>
      </c>
      <c r="H5125" s="361" t="s">
        <v>1378</v>
      </c>
      <c r="I5125" s="359" t="s">
        <v>1382</v>
      </c>
      <c r="J5125" s="359" t="s">
        <v>1380</v>
      </c>
      <c r="K5125" s="359" t="s">
        <v>9</v>
      </c>
      <c r="L5125" s="359" t="s">
        <v>1381</v>
      </c>
      <c r="M5125" s="368">
        <v>2001</v>
      </c>
      <c r="N5125" s="205">
        <v>38812</v>
      </c>
      <c r="O5125" s="203"/>
      <c r="P5125" t="str">
        <f t="shared" si="80"/>
        <v>Lower Mississippi River Basin-Fecal Coliform TMDL-Zumbro River, South Fork-(07040004-535)-Fecal Coliform</v>
      </c>
    </row>
    <row r="5126" spans="1:16" ht="27.95" hidden="1" customHeight="1" x14ac:dyDescent="0.25">
      <c r="A5126" s="203" t="s">
        <v>2214</v>
      </c>
      <c r="B5126" s="202" t="s">
        <v>484</v>
      </c>
      <c r="C5126" s="203" t="s">
        <v>1376</v>
      </c>
      <c r="D5126" s="202" t="s">
        <v>571</v>
      </c>
      <c r="E5126" s="202" t="s">
        <v>1666</v>
      </c>
      <c r="F5126" s="202" t="s">
        <v>475</v>
      </c>
      <c r="G5126" s="253">
        <v>1.26</v>
      </c>
      <c r="H5126" s="361" t="s">
        <v>1378</v>
      </c>
      <c r="I5126" s="359" t="s">
        <v>1383</v>
      </c>
      <c r="J5126" s="359" t="s">
        <v>1380</v>
      </c>
      <c r="K5126" s="359" t="s">
        <v>9</v>
      </c>
      <c r="L5126" s="359" t="s">
        <v>1381</v>
      </c>
      <c r="M5126" s="368">
        <v>2001</v>
      </c>
      <c r="N5126" s="205">
        <v>38812</v>
      </c>
      <c r="O5126" s="203"/>
      <c r="P5126" t="str">
        <f t="shared" si="80"/>
        <v>Lower Mississippi River Basin-Fecal Coliform TMDL-Zumbro River, South Fork-(07040004-535)-Fecal Coliform</v>
      </c>
    </row>
    <row r="5127" spans="1:16" ht="27.95" hidden="1" customHeight="1" x14ac:dyDescent="0.25">
      <c r="A5127" s="203" t="s">
        <v>2214</v>
      </c>
      <c r="B5127" s="202" t="s">
        <v>484</v>
      </c>
      <c r="C5127" s="203" t="s">
        <v>1376</v>
      </c>
      <c r="D5127" s="202" t="s">
        <v>571</v>
      </c>
      <c r="E5127" s="202" t="s">
        <v>1666</v>
      </c>
      <c r="F5127" s="202" t="s">
        <v>475</v>
      </c>
      <c r="G5127" s="253">
        <v>0.54</v>
      </c>
      <c r="H5127" s="361" t="s">
        <v>1378</v>
      </c>
      <c r="I5127" s="359" t="s">
        <v>1384</v>
      </c>
      <c r="J5127" s="359" t="s">
        <v>1380</v>
      </c>
      <c r="K5127" s="359" t="s">
        <v>9</v>
      </c>
      <c r="L5127" s="359" t="s">
        <v>1381</v>
      </c>
      <c r="M5127" s="368">
        <v>2001</v>
      </c>
      <c r="N5127" s="205">
        <v>38812</v>
      </c>
      <c r="O5127" s="203"/>
      <c r="P5127" t="str">
        <f t="shared" si="80"/>
        <v>Lower Mississippi River Basin-Fecal Coliform TMDL-Zumbro River, South Fork-(07040004-535)-Fecal Coliform</v>
      </c>
    </row>
    <row r="5128" spans="1:16" ht="27.95" hidden="1" customHeight="1" x14ac:dyDescent="0.25">
      <c r="A5128" s="203" t="s">
        <v>2214</v>
      </c>
      <c r="B5128" s="202" t="s">
        <v>484</v>
      </c>
      <c r="C5128" s="203" t="s">
        <v>1376</v>
      </c>
      <c r="D5128" s="202" t="s">
        <v>571</v>
      </c>
      <c r="E5128" s="202" t="s">
        <v>1666</v>
      </c>
      <c r="F5128" s="202" t="s">
        <v>475</v>
      </c>
      <c r="G5128" s="253">
        <v>0.18</v>
      </c>
      <c r="H5128" s="361" t="s">
        <v>1378</v>
      </c>
      <c r="I5128" s="359" t="s">
        <v>1385</v>
      </c>
      <c r="J5128" s="359" t="s">
        <v>1380</v>
      </c>
      <c r="K5128" s="359" t="s">
        <v>9</v>
      </c>
      <c r="L5128" s="359" t="s">
        <v>1381</v>
      </c>
      <c r="M5128" s="368">
        <v>2001</v>
      </c>
      <c r="N5128" s="205">
        <v>38812</v>
      </c>
      <c r="O5128" s="203"/>
      <c r="P5128" t="str">
        <f t="shared" si="80"/>
        <v>Lower Mississippi River Basin-Fecal Coliform TMDL-Zumbro River, South Fork-(07040004-535)-Fecal Coliform</v>
      </c>
    </row>
    <row r="5129" spans="1:16" ht="27.95" hidden="1" customHeight="1" x14ac:dyDescent="0.25">
      <c r="A5129" s="203" t="s">
        <v>2214</v>
      </c>
      <c r="B5129" s="202" t="s">
        <v>484</v>
      </c>
      <c r="C5129" s="203" t="s">
        <v>1668</v>
      </c>
      <c r="D5129" s="202" t="s">
        <v>474</v>
      </c>
      <c r="E5129" s="202" t="s">
        <v>1667</v>
      </c>
      <c r="F5129" s="202" t="s">
        <v>475</v>
      </c>
      <c r="G5129" s="253">
        <v>26.51</v>
      </c>
      <c r="H5129" s="361" t="s">
        <v>488</v>
      </c>
      <c r="I5129" s="359" t="s">
        <v>1379</v>
      </c>
      <c r="J5129" s="359" t="s">
        <v>1380</v>
      </c>
      <c r="K5129" s="359" t="s">
        <v>22</v>
      </c>
      <c r="L5129" s="359" t="s">
        <v>1392</v>
      </c>
      <c r="M5129" s="368">
        <v>2008</v>
      </c>
      <c r="N5129" s="205">
        <v>41054</v>
      </c>
      <c r="O5129" s="203"/>
      <c r="P5129" t="str">
        <f t="shared" si="80"/>
        <v>Zumbro River Watershed Turbidity TMDL-Zumbro River-(07040004-501)-TSS</v>
      </c>
    </row>
    <row r="5130" spans="1:16" ht="27.95" hidden="1" customHeight="1" x14ac:dyDescent="0.25">
      <c r="A5130" s="203" t="s">
        <v>2214</v>
      </c>
      <c r="B5130" s="202" t="s">
        <v>484</v>
      </c>
      <c r="C5130" s="203" t="s">
        <v>1668</v>
      </c>
      <c r="D5130" s="202" t="s">
        <v>474</v>
      </c>
      <c r="E5130" s="202" t="s">
        <v>1667</v>
      </c>
      <c r="F5130" s="202" t="s">
        <v>475</v>
      </c>
      <c r="G5130" s="253">
        <v>11.15</v>
      </c>
      <c r="H5130" s="361" t="s">
        <v>488</v>
      </c>
      <c r="I5130" s="359" t="s">
        <v>1382</v>
      </c>
      <c r="J5130" s="359" t="s">
        <v>1380</v>
      </c>
      <c r="K5130" s="359" t="s">
        <v>22</v>
      </c>
      <c r="L5130" s="359" t="s">
        <v>1392</v>
      </c>
      <c r="M5130" s="368">
        <v>2008</v>
      </c>
      <c r="N5130" s="205">
        <v>41054</v>
      </c>
      <c r="O5130" s="203"/>
      <c r="P5130" t="str">
        <f t="shared" si="80"/>
        <v>Zumbro River Watershed Turbidity TMDL-Zumbro River-(07040004-501)-TSS</v>
      </c>
    </row>
    <row r="5131" spans="1:16" ht="27.95" hidden="1" customHeight="1" x14ac:dyDescent="0.25">
      <c r="A5131" s="203" t="s">
        <v>2214</v>
      </c>
      <c r="B5131" s="202" t="s">
        <v>484</v>
      </c>
      <c r="C5131" s="203" t="s">
        <v>1668</v>
      </c>
      <c r="D5131" s="202" t="s">
        <v>474</v>
      </c>
      <c r="E5131" s="202" t="s">
        <v>1667</v>
      </c>
      <c r="F5131" s="202" t="s">
        <v>475</v>
      </c>
      <c r="G5131" s="253">
        <v>7.21</v>
      </c>
      <c r="H5131" s="361" t="s">
        <v>488</v>
      </c>
      <c r="I5131" s="359" t="s">
        <v>1383</v>
      </c>
      <c r="J5131" s="359" t="s">
        <v>1380</v>
      </c>
      <c r="K5131" s="359" t="s">
        <v>22</v>
      </c>
      <c r="L5131" s="359" t="s">
        <v>1392</v>
      </c>
      <c r="M5131" s="368">
        <v>2008</v>
      </c>
      <c r="N5131" s="205">
        <v>41054</v>
      </c>
      <c r="O5131" s="203"/>
      <c r="P5131" t="str">
        <f t="shared" si="80"/>
        <v>Zumbro River Watershed Turbidity TMDL-Zumbro River-(07040004-501)-TSS</v>
      </c>
    </row>
    <row r="5132" spans="1:16" ht="27.95" hidden="1" customHeight="1" x14ac:dyDescent="0.25">
      <c r="A5132" s="203" t="s">
        <v>2214</v>
      </c>
      <c r="B5132" s="202" t="s">
        <v>484</v>
      </c>
      <c r="C5132" s="203" t="s">
        <v>1668</v>
      </c>
      <c r="D5132" s="202" t="s">
        <v>474</v>
      </c>
      <c r="E5132" s="202" t="s">
        <v>1667</v>
      </c>
      <c r="F5132" s="202" t="s">
        <v>475</v>
      </c>
      <c r="G5132" s="253">
        <v>5.13</v>
      </c>
      <c r="H5132" s="361" t="s">
        <v>488</v>
      </c>
      <c r="I5132" s="359" t="s">
        <v>1384</v>
      </c>
      <c r="J5132" s="359" t="s">
        <v>1380</v>
      </c>
      <c r="K5132" s="359" t="s">
        <v>22</v>
      </c>
      <c r="L5132" s="359" t="s">
        <v>1392</v>
      </c>
      <c r="M5132" s="368">
        <v>2008</v>
      </c>
      <c r="N5132" s="205">
        <v>41054</v>
      </c>
      <c r="O5132" s="203"/>
      <c r="P5132" t="str">
        <f t="shared" si="80"/>
        <v>Zumbro River Watershed Turbidity TMDL-Zumbro River-(07040004-501)-TSS</v>
      </c>
    </row>
    <row r="5133" spans="1:16" ht="27.95" hidden="1" customHeight="1" x14ac:dyDescent="0.25">
      <c r="A5133" s="203" t="s">
        <v>2214</v>
      </c>
      <c r="B5133" s="202" t="s">
        <v>484</v>
      </c>
      <c r="C5133" s="203" t="s">
        <v>1668</v>
      </c>
      <c r="D5133" s="202" t="s">
        <v>474</v>
      </c>
      <c r="E5133" s="202" t="s">
        <v>1667</v>
      </c>
      <c r="F5133" s="202" t="s">
        <v>475</v>
      </c>
      <c r="G5133" s="253">
        <v>4.33</v>
      </c>
      <c r="H5133" s="361" t="s">
        <v>488</v>
      </c>
      <c r="I5133" s="359" t="s">
        <v>1385</v>
      </c>
      <c r="J5133" s="359" t="s">
        <v>1380</v>
      </c>
      <c r="K5133" s="359" t="s">
        <v>22</v>
      </c>
      <c r="L5133" s="359" t="s">
        <v>1392</v>
      </c>
      <c r="M5133" s="368">
        <v>2008</v>
      </c>
      <c r="N5133" s="205">
        <v>41054</v>
      </c>
      <c r="O5133" s="203"/>
      <c r="P5133" t="str">
        <f t="shared" si="80"/>
        <v>Zumbro River Watershed Turbidity TMDL-Zumbro River-(07040004-501)-TSS</v>
      </c>
    </row>
    <row r="5134" spans="1:16" ht="27.95" hidden="1" customHeight="1" x14ac:dyDescent="0.25">
      <c r="A5134" s="203" t="s">
        <v>2214</v>
      </c>
      <c r="B5134" s="202" t="s">
        <v>484</v>
      </c>
      <c r="C5134" s="203" t="s">
        <v>1668</v>
      </c>
      <c r="D5134" s="202" t="s">
        <v>494</v>
      </c>
      <c r="E5134" s="202" t="s">
        <v>1666</v>
      </c>
      <c r="F5134" s="202" t="s">
        <v>475</v>
      </c>
      <c r="G5134" s="253">
        <v>26.17</v>
      </c>
      <c r="H5134" s="361" t="s">
        <v>488</v>
      </c>
      <c r="I5134" s="359" t="s">
        <v>1379</v>
      </c>
      <c r="J5134" s="359" t="s">
        <v>1380</v>
      </c>
      <c r="K5134" s="359" t="s">
        <v>22</v>
      </c>
      <c r="L5134" s="359" t="s">
        <v>1392</v>
      </c>
      <c r="M5134" s="368">
        <v>2008</v>
      </c>
      <c r="N5134" s="205">
        <v>41054</v>
      </c>
      <c r="O5134" s="203"/>
      <c r="P5134" t="str">
        <f t="shared" si="80"/>
        <v>Zumbro River Watershed Turbidity TMDL-Zumbro River, South Fork-(07040004-507)-TSS</v>
      </c>
    </row>
    <row r="5135" spans="1:16" ht="27.95" hidden="1" customHeight="1" x14ac:dyDescent="0.25">
      <c r="A5135" s="203" t="s">
        <v>2214</v>
      </c>
      <c r="B5135" s="202" t="s">
        <v>484</v>
      </c>
      <c r="C5135" s="203" t="s">
        <v>1668</v>
      </c>
      <c r="D5135" s="202" t="s">
        <v>494</v>
      </c>
      <c r="E5135" s="202" t="s">
        <v>1666</v>
      </c>
      <c r="F5135" s="202" t="s">
        <v>475</v>
      </c>
      <c r="G5135" s="253">
        <v>10.34</v>
      </c>
      <c r="H5135" s="361" t="s">
        <v>488</v>
      </c>
      <c r="I5135" s="359" t="s">
        <v>1382</v>
      </c>
      <c r="J5135" s="359" t="s">
        <v>1380</v>
      </c>
      <c r="K5135" s="359" t="s">
        <v>22</v>
      </c>
      <c r="L5135" s="359" t="s">
        <v>1392</v>
      </c>
      <c r="M5135" s="368">
        <v>2008</v>
      </c>
      <c r="N5135" s="205">
        <v>41054</v>
      </c>
      <c r="O5135" s="203"/>
      <c r="P5135" t="str">
        <f t="shared" si="80"/>
        <v>Zumbro River Watershed Turbidity TMDL-Zumbro River, South Fork-(07040004-507)-TSS</v>
      </c>
    </row>
    <row r="5136" spans="1:16" ht="27.95" hidden="1" customHeight="1" x14ac:dyDescent="0.25">
      <c r="A5136" s="203" t="s">
        <v>2214</v>
      </c>
      <c r="B5136" s="202" t="s">
        <v>484</v>
      </c>
      <c r="C5136" s="203" t="s">
        <v>1668</v>
      </c>
      <c r="D5136" s="202" t="s">
        <v>494</v>
      </c>
      <c r="E5136" s="202" t="s">
        <v>1666</v>
      </c>
      <c r="F5136" s="202" t="s">
        <v>475</v>
      </c>
      <c r="G5136" s="253">
        <v>3.96</v>
      </c>
      <c r="H5136" s="361" t="s">
        <v>488</v>
      </c>
      <c r="I5136" s="359" t="s">
        <v>1383</v>
      </c>
      <c r="J5136" s="359" t="s">
        <v>1380</v>
      </c>
      <c r="K5136" s="359" t="s">
        <v>22</v>
      </c>
      <c r="L5136" s="359" t="s">
        <v>1392</v>
      </c>
      <c r="M5136" s="368">
        <v>2008</v>
      </c>
      <c r="N5136" s="205">
        <v>41054</v>
      </c>
      <c r="O5136" s="203"/>
      <c r="P5136" t="str">
        <f t="shared" si="80"/>
        <v>Zumbro River Watershed Turbidity TMDL-Zumbro River, South Fork-(07040004-507)-TSS</v>
      </c>
    </row>
    <row r="5137" spans="1:16" ht="27.95" hidden="1" customHeight="1" x14ac:dyDescent="0.25">
      <c r="A5137" s="203" t="s">
        <v>2214</v>
      </c>
      <c r="B5137" s="202" t="s">
        <v>484</v>
      </c>
      <c r="C5137" s="203" t="s">
        <v>1668</v>
      </c>
      <c r="D5137" s="202" t="s">
        <v>494</v>
      </c>
      <c r="E5137" s="202" t="s">
        <v>1666</v>
      </c>
      <c r="F5137" s="202" t="s">
        <v>475</v>
      </c>
      <c r="G5137" s="253">
        <v>1.81</v>
      </c>
      <c r="H5137" s="361" t="s">
        <v>488</v>
      </c>
      <c r="I5137" s="359" t="s">
        <v>1384</v>
      </c>
      <c r="J5137" s="359" t="s">
        <v>1380</v>
      </c>
      <c r="K5137" s="359" t="s">
        <v>22</v>
      </c>
      <c r="L5137" s="359" t="s">
        <v>1392</v>
      </c>
      <c r="M5137" s="368">
        <v>2008</v>
      </c>
      <c r="N5137" s="205">
        <v>41054</v>
      </c>
      <c r="O5137" s="203"/>
      <c r="P5137" t="str">
        <f t="shared" si="80"/>
        <v>Zumbro River Watershed Turbidity TMDL-Zumbro River, South Fork-(07040004-507)-TSS</v>
      </c>
    </row>
    <row r="5138" spans="1:16" ht="27.95" hidden="1" customHeight="1" x14ac:dyDescent="0.25">
      <c r="A5138" s="203" t="s">
        <v>2214</v>
      </c>
      <c r="B5138" s="202" t="s">
        <v>484</v>
      </c>
      <c r="C5138" s="203" t="s">
        <v>1668</v>
      </c>
      <c r="D5138" s="202" t="s">
        <v>494</v>
      </c>
      <c r="E5138" s="202" t="s">
        <v>1666</v>
      </c>
      <c r="F5138" s="202" t="s">
        <v>475</v>
      </c>
      <c r="G5138" s="253">
        <v>0.95</v>
      </c>
      <c r="H5138" s="361" t="s">
        <v>488</v>
      </c>
      <c r="I5138" s="359" t="s">
        <v>1385</v>
      </c>
      <c r="J5138" s="359" t="s">
        <v>1380</v>
      </c>
      <c r="K5138" s="359" t="s">
        <v>22</v>
      </c>
      <c r="L5138" s="359" t="s">
        <v>1392</v>
      </c>
      <c r="M5138" s="368">
        <v>2008</v>
      </c>
      <c r="N5138" s="205">
        <v>41054</v>
      </c>
      <c r="O5138" s="203"/>
      <c r="P5138" t="str">
        <f t="shared" si="80"/>
        <v>Zumbro River Watershed Turbidity TMDL-Zumbro River, South Fork-(07040004-507)-TSS</v>
      </c>
    </row>
    <row r="5139" spans="1:16" ht="27.95" hidden="1" customHeight="1" x14ac:dyDescent="0.25">
      <c r="A5139" s="203" t="s">
        <v>2214</v>
      </c>
      <c r="B5139" s="202" t="s">
        <v>484</v>
      </c>
      <c r="C5139" s="203" t="s">
        <v>1668</v>
      </c>
      <c r="D5139" s="202" t="s">
        <v>492</v>
      </c>
      <c r="E5139" s="202" t="s">
        <v>1666</v>
      </c>
      <c r="F5139" s="202" t="s">
        <v>475</v>
      </c>
      <c r="G5139" s="253">
        <v>4.95</v>
      </c>
      <c r="H5139" s="361" t="s">
        <v>488</v>
      </c>
      <c r="I5139" s="359" t="s">
        <v>1379</v>
      </c>
      <c r="J5139" s="359" t="s">
        <v>1380</v>
      </c>
      <c r="K5139" s="359" t="s">
        <v>22</v>
      </c>
      <c r="L5139" s="359" t="s">
        <v>1392</v>
      </c>
      <c r="M5139" s="368">
        <v>2008</v>
      </c>
      <c r="N5139" s="205">
        <v>41054</v>
      </c>
      <c r="O5139" s="203"/>
      <c r="P5139" t="str">
        <f t="shared" si="80"/>
        <v>Zumbro River Watershed Turbidity TMDL-Zumbro River, South Fork-(07040004-536)-TSS</v>
      </c>
    </row>
    <row r="5140" spans="1:16" ht="27.95" hidden="1" customHeight="1" x14ac:dyDescent="0.25">
      <c r="A5140" s="203" t="s">
        <v>2214</v>
      </c>
      <c r="B5140" s="202" t="s">
        <v>484</v>
      </c>
      <c r="C5140" s="203" t="s">
        <v>1668</v>
      </c>
      <c r="D5140" s="202" t="s">
        <v>492</v>
      </c>
      <c r="E5140" s="202" t="s">
        <v>1666</v>
      </c>
      <c r="F5140" s="202" t="s">
        <v>475</v>
      </c>
      <c r="G5140" s="253">
        <v>2.0699999999999998</v>
      </c>
      <c r="H5140" s="361" t="s">
        <v>488</v>
      </c>
      <c r="I5140" s="359" t="s">
        <v>1382</v>
      </c>
      <c r="J5140" s="359" t="s">
        <v>1380</v>
      </c>
      <c r="K5140" s="359" t="s">
        <v>22</v>
      </c>
      <c r="L5140" s="359" t="s">
        <v>1392</v>
      </c>
      <c r="M5140" s="368">
        <v>2008</v>
      </c>
      <c r="N5140" s="205">
        <v>41054</v>
      </c>
      <c r="O5140" s="203"/>
      <c r="P5140" t="str">
        <f t="shared" si="80"/>
        <v>Zumbro River Watershed Turbidity TMDL-Zumbro River, South Fork-(07040004-536)-TSS</v>
      </c>
    </row>
    <row r="5141" spans="1:16" ht="27.95" hidden="1" customHeight="1" x14ac:dyDescent="0.25">
      <c r="A5141" s="203" t="s">
        <v>2214</v>
      </c>
      <c r="B5141" s="202" t="s">
        <v>484</v>
      </c>
      <c r="C5141" s="203" t="s">
        <v>1668</v>
      </c>
      <c r="D5141" s="202" t="s">
        <v>492</v>
      </c>
      <c r="E5141" s="202" t="s">
        <v>1666</v>
      </c>
      <c r="F5141" s="202" t="s">
        <v>475</v>
      </c>
      <c r="G5141" s="253">
        <v>1</v>
      </c>
      <c r="H5141" s="361" t="s">
        <v>488</v>
      </c>
      <c r="I5141" s="359" t="s">
        <v>1383</v>
      </c>
      <c r="J5141" s="359" t="s">
        <v>1380</v>
      </c>
      <c r="K5141" s="359" t="s">
        <v>22</v>
      </c>
      <c r="L5141" s="359" t="s">
        <v>1392</v>
      </c>
      <c r="M5141" s="368">
        <v>2008</v>
      </c>
      <c r="N5141" s="205">
        <v>41054</v>
      </c>
      <c r="O5141" s="203"/>
      <c r="P5141" t="str">
        <f t="shared" si="80"/>
        <v>Zumbro River Watershed Turbidity TMDL-Zumbro River, South Fork-(07040004-536)-TSS</v>
      </c>
    </row>
    <row r="5142" spans="1:16" ht="27.95" hidden="1" customHeight="1" x14ac:dyDescent="0.25">
      <c r="A5142" s="203" t="s">
        <v>2214</v>
      </c>
      <c r="B5142" s="202" t="s">
        <v>484</v>
      </c>
      <c r="C5142" s="203" t="s">
        <v>1668</v>
      </c>
      <c r="D5142" s="202" t="s">
        <v>492</v>
      </c>
      <c r="E5142" s="202" t="s">
        <v>1666</v>
      </c>
      <c r="F5142" s="202" t="s">
        <v>475</v>
      </c>
      <c r="G5142" s="253">
        <v>0.35</v>
      </c>
      <c r="H5142" s="361" t="s">
        <v>488</v>
      </c>
      <c r="I5142" s="359" t="s">
        <v>1384</v>
      </c>
      <c r="J5142" s="359" t="s">
        <v>1380</v>
      </c>
      <c r="K5142" s="359" t="s">
        <v>22</v>
      </c>
      <c r="L5142" s="359" t="s">
        <v>1392</v>
      </c>
      <c r="M5142" s="368">
        <v>2008</v>
      </c>
      <c r="N5142" s="205">
        <v>41054</v>
      </c>
      <c r="O5142" s="203"/>
      <c r="P5142" t="str">
        <f t="shared" si="80"/>
        <v>Zumbro River Watershed Turbidity TMDL-Zumbro River, South Fork-(07040004-536)-TSS</v>
      </c>
    </row>
    <row r="5143" spans="1:16" ht="27.95" hidden="1" customHeight="1" x14ac:dyDescent="0.25">
      <c r="A5143" s="203" t="s">
        <v>2214</v>
      </c>
      <c r="B5143" s="202" t="s">
        <v>484</v>
      </c>
      <c r="C5143" s="203" t="s">
        <v>1668</v>
      </c>
      <c r="D5143" s="202" t="s">
        <v>492</v>
      </c>
      <c r="E5143" s="202" t="s">
        <v>1666</v>
      </c>
      <c r="F5143" s="202" t="s">
        <v>475</v>
      </c>
      <c r="G5143" s="253">
        <v>0.13</v>
      </c>
      <c r="H5143" s="361" t="s">
        <v>488</v>
      </c>
      <c r="I5143" s="359" t="s">
        <v>1385</v>
      </c>
      <c r="J5143" s="359" t="s">
        <v>1380</v>
      </c>
      <c r="K5143" s="359" t="s">
        <v>22</v>
      </c>
      <c r="L5143" s="359" t="s">
        <v>1392</v>
      </c>
      <c r="M5143" s="368">
        <v>2008</v>
      </c>
      <c r="N5143" s="205">
        <v>41054</v>
      </c>
      <c r="O5143" s="203"/>
      <c r="P5143" t="str">
        <f t="shared" si="80"/>
        <v>Zumbro River Watershed Turbidity TMDL-Zumbro River, South Fork-(07040004-536)-TSS</v>
      </c>
    </row>
    <row r="5144" spans="1:16" ht="27.95" hidden="1" customHeight="1" x14ac:dyDescent="0.25">
      <c r="A5144" s="203" t="s">
        <v>2214</v>
      </c>
      <c r="B5144" s="202" t="s">
        <v>484</v>
      </c>
      <c r="C5144" s="203" t="s">
        <v>1668</v>
      </c>
      <c r="D5144" s="202" t="s">
        <v>807</v>
      </c>
      <c r="E5144" s="202" t="s">
        <v>1890</v>
      </c>
      <c r="F5144" s="202" t="s">
        <v>475</v>
      </c>
      <c r="G5144" s="253">
        <v>9.48</v>
      </c>
      <c r="H5144" s="361" t="s">
        <v>488</v>
      </c>
      <c r="I5144" s="359" t="s">
        <v>1379</v>
      </c>
      <c r="J5144" s="359" t="s">
        <v>1596</v>
      </c>
      <c r="K5144" s="359" t="s">
        <v>22</v>
      </c>
      <c r="L5144" s="359" t="s">
        <v>1392</v>
      </c>
      <c r="M5144" s="368">
        <v>2008</v>
      </c>
      <c r="N5144" s="205">
        <v>41054</v>
      </c>
      <c r="O5144" s="203" t="s">
        <v>1597</v>
      </c>
      <c r="P5144" t="str">
        <f t="shared" si="80"/>
        <v>Zumbro River Watershed Turbidity TMDL-Bear Creek-(07040004-538)-TSS</v>
      </c>
    </row>
    <row r="5145" spans="1:16" ht="27.95" hidden="1" customHeight="1" x14ac:dyDescent="0.25">
      <c r="A5145" s="203" t="s">
        <v>2214</v>
      </c>
      <c r="B5145" s="202" t="s">
        <v>484</v>
      </c>
      <c r="C5145" s="203" t="s">
        <v>1668</v>
      </c>
      <c r="D5145" s="202" t="s">
        <v>807</v>
      </c>
      <c r="E5145" s="202" t="s">
        <v>1890</v>
      </c>
      <c r="F5145" s="202" t="s">
        <v>475</v>
      </c>
      <c r="G5145" s="253">
        <v>5.1100000000000003</v>
      </c>
      <c r="H5145" s="361" t="s">
        <v>488</v>
      </c>
      <c r="I5145" s="359" t="s">
        <v>1382</v>
      </c>
      <c r="J5145" s="359" t="s">
        <v>1596</v>
      </c>
      <c r="K5145" s="359" t="s">
        <v>22</v>
      </c>
      <c r="L5145" s="359" t="s">
        <v>1392</v>
      </c>
      <c r="M5145" s="368">
        <v>2008</v>
      </c>
      <c r="N5145" s="205">
        <v>41054</v>
      </c>
      <c r="O5145" s="203" t="s">
        <v>1597</v>
      </c>
      <c r="P5145" t="str">
        <f t="shared" si="80"/>
        <v>Zumbro River Watershed Turbidity TMDL-Bear Creek-(07040004-538)-TSS</v>
      </c>
    </row>
    <row r="5146" spans="1:16" ht="27.95" hidden="1" customHeight="1" x14ac:dyDescent="0.25">
      <c r="A5146" s="203" t="s">
        <v>2214</v>
      </c>
      <c r="B5146" s="202" t="s">
        <v>484</v>
      </c>
      <c r="C5146" s="203" t="s">
        <v>1668</v>
      </c>
      <c r="D5146" s="202" t="s">
        <v>807</v>
      </c>
      <c r="E5146" s="202" t="s">
        <v>1890</v>
      </c>
      <c r="F5146" s="202" t="s">
        <v>475</v>
      </c>
      <c r="G5146" s="253">
        <v>2.63</v>
      </c>
      <c r="H5146" s="361" t="s">
        <v>488</v>
      </c>
      <c r="I5146" s="359" t="s">
        <v>1383</v>
      </c>
      <c r="J5146" s="359" t="s">
        <v>1596</v>
      </c>
      <c r="K5146" s="359" t="s">
        <v>22</v>
      </c>
      <c r="L5146" s="359" t="s">
        <v>1392</v>
      </c>
      <c r="M5146" s="368">
        <v>2008</v>
      </c>
      <c r="N5146" s="205">
        <v>41054</v>
      </c>
      <c r="O5146" s="203" t="s">
        <v>1597</v>
      </c>
      <c r="P5146" t="str">
        <f t="shared" si="80"/>
        <v>Zumbro River Watershed Turbidity TMDL-Bear Creek-(07040004-538)-TSS</v>
      </c>
    </row>
    <row r="5147" spans="1:16" ht="27.95" hidden="1" customHeight="1" x14ac:dyDescent="0.25">
      <c r="A5147" s="203" t="s">
        <v>2214</v>
      </c>
      <c r="B5147" s="202" t="s">
        <v>484</v>
      </c>
      <c r="C5147" s="203" t="s">
        <v>1668</v>
      </c>
      <c r="D5147" s="202" t="s">
        <v>807</v>
      </c>
      <c r="E5147" s="202" t="s">
        <v>1890</v>
      </c>
      <c r="F5147" s="202" t="s">
        <v>475</v>
      </c>
      <c r="G5147" s="253">
        <v>1.2</v>
      </c>
      <c r="H5147" s="361" t="s">
        <v>488</v>
      </c>
      <c r="I5147" s="359" t="s">
        <v>1384</v>
      </c>
      <c r="J5147" s="359" t="s">
        <v>1596</v>
      </c>
      <c r="K5147" s="359" t="s">
        <v>22</v>
      </c>
      <c r="L5147" s="359" t="s">
        <v>1392</v>
      </c>
      <c r="M5147" s="368">
        <v>2008</v>
      </c>
      <c r="N5147" s="205">
        <v>41054</v>
      </c>
      <c r="O5147" s="203" t="s">
        <v>1597</v>
      </c>
      <c r="P5147" t="str">
        <f t="shared" si="80"/>
        <v>Zumbro River Watershed Turbidity TMDL-Bear Creek-(07040004-538)-TSS</v>
      </c>
    </row>
    <row r="5148" spans="1:16" ht="27.95" hidden="1" customHeight="1" x14ac:dyDescent="0.25">
      <c r="A5148" s="203" t="s">
        <v>2214</v>
      </c>
      <c r="B5148" s="202" t="s">
        <v>484</v>
      </c>
      <c r="C5148" s="203" t="s">
        <v>1668</v>
      </c>
      <c r="D5148" s="202" t="s">
        <v>807</v>
      </c>
      <c r="E5148" s="202" t="s">
        <v>1890</v>
      </c>
      <c r="F5148" s="202" t="s">
        <v>475</v>
      </c>
      <c r="G5148" s="253">
        <v>0.73</v>
      </c>
      <c r="H5148" s="361" t="s">
        <v>488</v>
      </c>
      <c r="I5148" s="359" t="s">
        <v>1385</v>
      </c>
      <c r="J5148" s="359" t="s">
        <v>1596</v>
      </c>
      <c r="K5148" s="359" t="s">
        <v>22</v>
      </c>
      <c r="L5148" s="359" t="s">
        <v>1392</v>
      </c>
      <c r="M5148" s="368">
        <v>2008</v>
      </c>
      <c r="N5148" s="205">
        <v>41054</v>
      </c>
      <c r="O5148" s="203" t="s">
        <v>1597</v>
      </c>
      <c r="P5148" t="str">
        <f t="shared" si="80"/>
        <v>Zumbro River Watershed Turbidity TMDL-Bear Creek-(07040004-538)-TSS</v>
      </c>
    </row>
    <row r="5149" spans="1:16" ht="27.95" hidden="1" customHeight="1" x14ac:dyDescent="0.25">
      <c r="A5149" s="203" t="s">
        <v>2214</v>
      </c>
      <c r="B5149" s="202" t="s">
        <v>484</v>
      </c>
      <c r="C5149" s="203" t="s">
        <v>1668</v>
      </c>
      <c r="D5149" s="202" t="s">
        <v>809</v>
      </c>
      <c r="E5149" s="202" t="s">
        <v>1890</v>
      </c>
      <c r="F5149" s="202" t="s">
        <v>475</v>
      </c>
      <c r="G5149" s="253">
        <v>2</v>
      </c>
      <c r="H5149" s="361" t="s">
        <v>488</v>
      </c>
      <c r="I5149" s="359" t="s">
        <v>1379</v>
      </c>
      <c r="J5149" s="359" t="s">
        <v>1596</v>
      </c>
      <c r="K5149" s="359" t="s">
        <v>22</v>
      </c>
      <c r="L5149" s="359" t="s">
        <v>1392</v>
      </c>
      <c r="M5149" s="368">
        <v>2008</v>
      </c>
      <c r="N5149" s="205">
        <v>41054</v>
      </c>
      <c r="O5149" s="203" t="s">
        <v>1597</v>
      </c>
      <c r="P5149" t="str">
        <f t="shared" si="80"/>
        <v>Zumbro River Watershed Turbidity TMDL-Bear Creek-(07040004-539)-TSS</v>
      </c>
    </row>
    <row r="5150" spans="1:16" ht="27.95" hidden="1" customHeight="1" x14ac:dyDescent="0.25">
      <c r="A5150" s="203" t="s">
        <v>2214</v>
      </c>
      <c r="B5150" s="202" t="s">
        <v>484</v>
      </c>
      <c r="C5150" s="203" t="s">
        <v>1668</v>
      </c>
      <c r="D5150" s="202" t="s">
        <v>809</v>
      </c>
      <c r="E5150" s="202" t="s">
        <v>1890</v>
      </c>
      <c r="F5150" s="202" t="s">
        <v>475</v>
      </c>
      <c r="G5150" s="253">
        <v>1.08</v>
      </c>
      <c r="H5150" s="361" t="s">
        <v>488</v>
      </c>
      <c r="I5150" s="359" t="s">
        <v>1382</v>
      </c>
      <c r="J5150" s="359" t="s">
        <v>1596</v>
      </c>
      <c r="K5150" s="359" t="s">
        <v>22</v>
      </c>
      <c r="L5150" s="359" t="s">
        <v>1392</v>
      </c>
      <c r="M5150" s="368">
        <v>2008</v>
      </c>
      <c r="N5150" s="205">
        <v>41054</v>
      </c>
      <c r="O5150" s="203" t="s">
        <v>1597</v>
      </c>
      <c r="P5150" t="str">
        <f t="shared" si="80"/>
        <v>Zumbro River Watershed Turbidity TMDL-Bear Creek-(07040004-539)-TSS</v>
      </c>
    </row>
    <row r="5151" spans="1:16" ht="27.95" hidden="1" customHeight="1" x14ac:dyDescent="0.25">
      <c r="A5151" s="203" t="s">
        <v>2214</v>
      </c>
      <c r="B5151" s="202" t="s">
        <v>484</v>
      </c>
      <c r="C5151" s="203" t="s">
        <v>1668</v>
      </c>
      <c r="D5151" s="202" t="s">
        <v>809</v>
      </c>
      <c r="E5151" s="202" t="s">
        <v>1890</v>
      </c>
      <c r="F5151" s="202" t="s">
        <v>475</v>
      </c>
      <c r="G5151" s="253">
        <v>0.56000000000000005</v>
      </c>
      <c r="H5151" s="361" t="s">
        <v>488</v>
      </c>
      <c r="I5151" s="359" t="s">
        <v>1383</v>
      </c>
      <c r="J5151" s="359" t="s">
        <v>1596</v>
      </c>
      <c r="K5151" s="359" t="s">
        <v>22</v>
      </c>
      <c r="L5151" s="359" t="s">
        <v>1392</v>
      </c>
      <c r="M5151" s="368">
        <v>2008</v>
      </c>
      <c r="N5151" s="205">
        <v>41054</v>
      </c>
      <c r="O5151" s="203" t="s">
        <v>1597</v>
      </c>
      <c r="P5151" t="str">
        <f t="shared" si="80"/>
        <v>Zumbro River Watershed Turbidity TMDL-Bear Creek-(07040004-539)-TSS</v>
      </c>
    </row>
    <row r="5152" spans="1:16" ht="27.95" hidden="1" customHeight="1" x14ac:dyDescent="0.25">
      <c r="A5152" s="203" t="s">
        <v>2214</v>
      </c>
      <c r="B5152" s="202" t="s">
        <v>484</v>
      </c>
      <c r="C5152" s="203" t="s">
        <v>1668</v>
      </c>
      <c r="D5152" s="202" t="s">
        <v>809</v>
      </c>
      <c r="E5152" s="202" t="s">
        <v>1890</v>
      </c>
      <c r="F5152" s="202" t="s">
        <v>475</v>
      </c>
      <c r="G5152" s="253">
        <v>0.25</v>
      </c>
      <c r="H5152" s="361" t="s">
        <v>488</v>
      </c>
      <c r="I5152" s="359" t="s">
        <v>1384</v>
      </c>
      <c r="J5152" s="359" t="s">
        <v>1596</v>
      </c>
      <c r="K5152" s="359" t="s">
        <v>22</v>
      </c>
      <c r="L5152" s="359" t="s">
        <v>1392</v>
      </c>
      <c r="M5152" s="368">
        <v>2008</v>
      </c>
      <c r="N5152" s="205">
        <v>41054</v>
      </c>
      <c r="O5152" s="203" t="s">
        <v>1597</v>
      </c>
      <c r="P5152" t="str">
        <f t="shared" si="80"/>
        <v>Zumbro River Watershed Turbidity TMDL-Bear Creek-(07040004-539)-TSS</v>
      </c>
    </row>
    <row r="5153" spans="1:16" ht="27.95" hidden="1" customHeight="1" x14ac:dyDescent="0.25">
      <c r="A5153" s="203" t="s">
        <v>2214</v>
      </c>
      <c r="B5153" s="202" t="s">
        <v>484</v>
      </c>
      <c r="C5153" s="203" t="s">
        <v>1668</v>
      </c>
      <c r="D5153" s="202" t="s">
        <v>809</v>
      </c>
      <c r="E5153" s="202" t="s">
        <v>1890</v>
      </c>
      <c r="F5153" s="202" t="s">
        <v>475</v>
      </c>
      <c r="G5153" s="253">
        <v>0.15</v>
      </c>
      <c r="H5153" s="361" t="s">
        <v>488</v>
      </c>
      <c r="I5153" s="359" t="s">
        <v>1385</v>
      </c>
      <c r="J5153" s="359" t="s">
        <v>1596</v>
      </c>
      <c r="K5153" s="359" t="s">
        <v>22</v>
      </c>
      <c r="L5153" s="359" t="s">
        <v>1392</v>
      </c>
      <c r="M5153" s="368">
        <v>2008</v>
      </c>
      <c r="N5153" s="205">
        <v>41054</v>
      </c>
      <c r="O5153" s="203" t="s">
        <v>1597</v>
      </c>
      <c r="P5153" t="str">
        <f t="shared" si="80"/>
        <v>Zumbro River Watershed Turbidity TMDL-Bear Creek-(07040004-539)-TSS</v>
      </c>
    </row>
    <row r="5154" spans="1:16" ht="27.95" hidden="1" customHeight="1" x14ac:dyDescent="0.25">
      <c r="A5154" s="203" t="s">
        <v>2214</v>
      </c>
      <c r="B5154" s="202" t="s">
        <v>484</v>
      </c>
      <c r="C5154" s="203" t="s">
        <v>1668</v>
      </c>
      <c r="D5154" s="202" t="s">
        <v>506</v>
      </c>
      <c r="E5154" s="202" t="s">
        <v>1669</v>
      </c>
      <c r="F5154" s="202" t="s">
        <v>475</v>
      </c>
      <c r="G5154" s="253">
        <v>5.17</v>
      </c>
      <c r="H5154" s="361" t="s">
        <v>488</v>
      </c>
      <c r="I5154" s="359" t="s">
        <v>1379</v>
      </c>
      <c r="J5154" s="359" t="s">
        <v>1596</v>
      </c>
      <c r="K5154" s="359" t="s">
        <v>22</v>
      </c>
      <c r="L5154" s="359" t="s">
        <v>1392</v>
      </c>
      <c r="M5154" s="368">
        <v>2008</v>
      </c>
      <c r="N5154" s="205">
        <v>41054</v>
      </c>
      <c r="O5154" s="361" t="s">
        <v>1597</v>
      </c>
      <c r="P5154" t="str">
        <f t="shared" si="80"/>
        <v>Zumbro River Watershed Turbidity TMDL-Willow Creek-(07040004-540)-TSS</v>
      </c>
    </row>
    <row r="5155" spans="1:16" ht="27.95" hidden="1" customHeight="1" x14ac:dyDescent="0.25">
      <c r="A5155" s="203" t="s">
        <v>2214</v>
      </c>
      <c r="B5155" s="202" t="s">
        <v>484</v>
      </c>
      <c r="C5155" s="203" t="s">
        <v>1668</v>
      </c>
      <c r="D5155" s="202" t="s">
        <v>506</v>
      </c>
      <c r="E5155" s="202" t="s">
        <v>1669</v>
      </c>
      <c r="F5155" s="202" t="s">
        <v>475</v>
      </c>
      <c r="G5155" s="253">
        <v>2.79</v>
      </c>
      <c r="H5155" s="361" t="s">
        <v>488</v>
      </c>
      <c r="I5155" s="359" t="s">
        <v>1382</v>
      </c>
      <c r="J5155" s="359" t="s">
        <v>1596</v>
      </c>
      <c r="K5155" s="359" t="s">
        <v>22</v>
      </c>
      <c r="L5155" s="359" t="s">
        <v>1392</v>
      </c>
      <c r="M5155" s="368">
        <v>2008</v>
      </c>
      <c r="N5155" s="205">
        <v>41054</v>
      </c>
      <c r="O5155" s="361" t="s">
        <v>1597</v>
      </c>
      <c r="P5155" t="str">
        <f t="shared" si="80"/>
        <v>Zumbro River Watershed Turbidity TMDL-Willow Creek-(07040004-540)-TSS</v>
      </c>
    </row>
    <row r="5156" spans="1:16" ht="27.95" hidden="1" customHeight="1" x14ac:dyDescent="0.25">
      <c r="A5156" s="203" t="s">
        <v>2214</v>
      </c>
      <c r="B5156" s="202" t="s">
        <v>484</v>
      </c>
      <c r="C5156" s="203" t="s">
        <v>1668</v>
      </c>
      <c r="D5156" s="202" t="s">
        <v>506</v>
      </c>
      <c r="E5156" s="202" t="s">
        <v>1669</v>
      </c>
      <c r="F5156" s="202" t="s">
        <v>475</v>
      </c>
      <c r="G5156" s="253">
        <v>1.43</v>
      </c>
      <c r="H5156" s="361" t="s">
        <v>488</v>
      </c>
      <c r="I5156" s="359" t="s">
        <v>1383</v>
      </c>
      <c r="J5156" s="359" t="s">
        <v>1596</v>
      </c>
      <c r="K5156" s="359" t="s">
        <v>22</v>
      </c>
      <c r="L5156" s="359" t="s">
        <v>1392</v>
      </c>
      <c r="M5156" s="368">
        <v>2008</v>
      </c>
      <c r="N5156" s="205">
        <v>41054</v>
      </c>
      <c r="O5156" s="361" t="s">
        <v>1597</v>
      </c>
      <c r="P5156" t="str">
        <f t="shared" si="80"/>
        <v>Zumbro River Watershed Turbidity TMDL-Willow Creek-(07040004-540)-TSS</v>
      </c>
    </row>
    <row r="5157" spans="1:16" ht="27.95" hidden="1" customHeight="1" x14ac:dyDescent="0.25">
      <c r="A5157" s="203" t="s">
        <v>2214</v>
      </c>
      <c r="B5157" s="202" t="s">
        <v>484</v>
      </c>
      <c r="C5157" s="203" t="s">
        <v>1668</v>
      </c>
      <c r="D5157" s="202" t="s">
        <v>506</v>
      </c>
      <c r="E5157" s="202" t="s">
        <v>1669</v>
      </c>
      <c r="F5157" s="202" t="s">
        <v>475</v>
      </c>
      <c r="G5157" s="253">
        <v>0.65</v>
      </c>
      <c r="H5157" s="361" t="s">
        <v>488</v>
      </c>
      <c r="I5157" s="359" t="s">
        <v>1384</v>
      </c>
      <c r="J5157" s="359" t="s">
        <v>1596</v>
      </c>
      <c r="K5157" s="359" t="s">
        <v>22</v>
      </c>
      <c r="L5157" s="359" t="s">
        <v>1392</v>
      </c>
      <c r="M5157" s="368">
        <v>2008</v>
      </c>
      <c r="N5157" s="205">
        <v>41054</v>
      </c>
      <c r="O5157" s="361" t="s">
        <v>1597</v>
      </c>
      <c r="P5157" t="str">
        <f t="shared" si="80"/>
        <v>Zumbro River Watershed Turbidity TMDL-Willow Creek-(07040004-540)-TSS</v>
      </c>
    </row>
    <row r="5158" spans="1:16" ht="27.95" hidden="1" customHeight="1" x14ac:dyDescent="0.25">
      <c r="A5158" s="203" t="s">
        <v>2214</v>
      </c>
      <c r="B5158" s="202" t="s">
        <v>484</v>
      </c>
      <c r="C5158" s="203" t="s">
        <v>1668</v>
      </c>
      <c r="D5158" s="202" t="s">
        <v>506</v>
      </c>
      <c r="E5158" s="202" t="s">
        <v>1669</v>
      </c>
      <c r="F5158" s="202" t="s">
        <v>475</v>
      </c>
      <c r="G5158" s="253">
        <v>0.39</v>
      </c>
      <c r="H5158" s="361" t="s">
        <v>488</v>
      </c>
      <c r="I5158" s="359" t="s">
        <v>1385</v>
      </c>
      <c r="J5158" s="359" t="s">
        <v>1596</v>
      </c>
      <c r="K5158" s="359" t="s">
        <v>22</v>
      </c>
      <c r="L5158" s="359" t="s">
        <v>1392</v>
      </c>
      <c r="M5158" s="368">
        <v>2008</v>
      </c>
      <c r="N5158" s="205">
        <v>41054</v>
      </c>
      <c r="O5158" s="361" t="s">
        <v>1597</v>
      </c>
      <c r="P5158" t="str">
        <f t="shared" si="80"/>
        <v>Zumbro River Watershed Turbidity TMDL-Willow Creek-(07040004-540)-TSS</v>
      </c>
    </row>
    <row r="5159" spans="1:16" ht="27.95" hidden="1" customHeight="1" x14ac:dyDescent="0.25">
      <c r="A5159" s="203" t="s">
        <v>2214</v>
      </c>
      <c r="B5159" s="202" t="s">
        <v>484</v>
      </c>
      <c r="C5159" s="203" t="s">
        <v>1668</v>
      </c>
      <c r="D5159" s="202" t="s">
        <v>579</v>
      </c>
      <c r="E5159" s="202" t="s">
        <v>1891</v>
      </c>
      <c r="F5159" s="202" t="s">
        <v>475</v>
      </c>
      <c r="G5159" s="253">
        <v>0.7</v>
      </c>
      <c r="H5159" s="361" t="s">
        <v>488</v>
      </c>
      <c r="I5159" s="359" t="s">
        <v>1379</v>
      </c>
      <c r="J5159" s="359" t="s">
        <v>1380</v>
      </c>
      <c r="K5159" s="359" t="s">
        <v>22</v>
      </c>
      <c r="L5159" s="359" t="s">
        <v>1392</v>
      </c>
      <c r="M5159" s="368">
        <v>2008</v>
      </c>
      <c r="N5159" s="205">
        <v>41054</v>
      </c>
      <c r="O5159" s="203"/>
      <c r="P5159" t="str">
        <f t="shared" si="80"/>
        <v>Zumbro River Watershed Turbidity TMDL-Silver Creek-(07040004-552)-TSS</v>
      </c>
    </row>
    <row r="5160" spans="1:16" ht="27.95" hidden="1" customHeight="1" x14ac:dyDescent="0.25">
      <c r="A5160" s="203" t="s">
        <v>2214</v>
      </c>
      <c r="B5160" s="202" t="s">
        <v>484</v>
      </c>
      <c r="C5160" s="203" t="s">
        <v>1668</v>
      </c>
      <c r="D5160" s="202" t="s">
        <v>579</v>
      </c>
      <c r="E5160" s="202" t="s">
        <v>1891</v>
      </c>
      <c r="F5160" s="202" t="s">
        <v>475</v>
      </c>
      <c r="G5160" s="253">
        <v>0.28999999999999998</v>
      </c>
      <c r="H5160" s="361" t="s">
        <v>488</v>
      </c>
      <c r="I5160" s="359" t="s">
        <v>1382</v>
      </c>
      <c r="J5160" s="359" t="s">
        <v>1380</v>
      </c>
      <c r="K5160" s="359" t="s">
        <v>22</v>
      </c>
      <c r="L5160" s="359" t="s">
        <v>1392</v>
      </c>
      <c r="M5160" s="368">
        <v>2008</v>
      </c>
      <c r="N5160" s="205">
        <v>41054</v>
      </c>
      <c r="O5160" s="203"/>
      <c r="P5160" t="str">
        <f t="shared" si="80"/>
        <v>Zumbro River Watershed Turbidity TMDL-Silver Creek-(07040004-552)-TSS</v>
      </c>
    </row>
    <row r="5161" spans="1:16" ht="27.95" hidden="1" customHeight="1" x14ac:dyDescent="0.25">
      <c r="A5161" s="203" t="s">
        <v>2214</v>
      </c>
      <c r="B5161" s="202" t="s">
        <v>484</v>
      </c>
      <c r="C5161" s="203" t="s">
        <v>1668</v>
      </c>
      <c r="D5161" s="202" t="s">
        <v>579</v>
      </c>
      <c r="E5161" s="202" t="s">
        <v>1891</v>
      </c>
      <c r="F5161" s="202" t="s">
        <v>475</v>
      </c>
      <c r="G5161" s="253">
        <v>0.11</v>
      </c>
      <c r="H5161" s="361" t="s">
        <v>488</v>
      </c>
      <c r="I5161" s="359" t="s">
        <v>1383</v>
      </c>
      <c r="J5161" s="359" t="s">
        <v>1380</v>
      </c>
      <c r="K5161" s="359" t="s">
        <v>22</v>
      </c>
      <c r="L5161" s="359" t="s">
        <v>1392</v>
      </c>
      <c r="M5161" s="368">
        <v>2008</v>
      </c>
      <c r="N5161" s="205">
        <v>41054</v>
      </c>
      <c r="O5161" s="203"/>
      <c r="P5161" t="str">
        <f t="shared" si="80"/>
        <v>Zumbro River Watershed Turbidity TMDL-Silver Creek-(07040004-552)-TSS</v>
      </c>
    </row>
    <row r="5162" spans="1:16" ht="27.95" hidden="1" customHeight="1" x14ac:dyDescent="0.25">
      <c r="A5162" s="203" t="s">
        <v>2214</v>
      </c>
      <c r="B5162" s="202" t="s">
        <v>484</v>
      </c>
      <c r="C5162" s="203" t="s">
        <v>1668</v>
      </c>
      <c r="D5162" s="202" t="s">
        <v>579</v>
      </c>
      <c r="E5162" s="202" t="s">
        <v>1891</v>
      </c>
      <c r="F5162" s="202" t="s">
        <v>475</v>
      </c>
      <c r="G5162" s="253">
        <v>0.03</v>
      </c>
      <c r="H5162" s="361" t="s">
        <v>488</v>
      </c>
      <c r="I5162" s="359" t="s">
        <v>1384</v>
      </c>
      <c r="J5162" s="359" t="s">
        <v>1380</v>
      </c>
      <c r="K5162" s="359" t="s">
        <v>22</v>
      </c>
      <c r="L5162" s="359" t="s">
        <v>1392</v>
      </c>
      <c r="M5162" s="368">
        <v>2008</v>
      </c>
      <c r="N5162" s="205">
        <v>41054</v>
      </c>
      <c r="O5162" s="203"/>
      <c r="P5162" t="str">
        <f t="shared" si="80"/>
        <v>Zumbro River Watershed Turbidity TMDL-Silver Creek-(07040004-552)-TSS</v>
      </c>
    </row>
    <row r="5163" spans="1:16" ht="27.95" hidden="1" customHeight="1" x14ac:dyDescent="0.25">
      <c r="A5163" s="203" t="s">
        <v>2214</v>
      </c>
      <c r="B5163" s="202" t="s">
        <v>484</v>
      </c>
      <c r="C5163" s="203" t="s">
        <v>1668</v>
      </c>
      <c r="D5163" s="202" t="s">
        <v>579</v>
      </c>
      <c r="E5163" s="202" t="s">
        <v>1891</v>
      </c>
      <c r="F5163" s="202" t="s">
        <v>475</v>
      </c>
      <c r="G5163" s="253" t="s">
        <v>515</v>
      </c>
      <c r="H5163" s="361" t="s">
        <v>488</v>
      </c>
      <c r="I5163" s="359" t="s">
        <v>1385</v>
      </c>
      <c r="J5163" s="359" t="s">
        <v>1380</v>
      </c>
      <c r="K5163" s="359" t="s">
        <v>22</v>
      </c>
      <c r="L5163" s="359" t="s">
        <v>1392</v>
      </c>
      <c r="M5163" s="368">
        <v>2008</v>
      </c>
      <c r="N5163" s="205">
        <v>41054</v>
      </c>
      <c r="O5163" s="203"/>
      <c r="P5163" t="str">
        <f t="shared" si="80"/>
        <v>Zumbro River Watershed Turbidity TMDL-Silver Creek-(07040004-552)-TSS</v>
      </c>
    </row>
    <row r="5164" spans="1:16" ht="27.95" hidden="1" customHeight="1" x14ac:dyDescent="0.25">
      <c r="A5164" s="203" t="s">
        <v>2214</v>
      </c>
      <c r="B5164" s="202" t="s">
        <v>484</v>
      </c>
      <c r="C5164" s="203" t="s">
        <v>1668</v>
      </c>
      <c r="D5164" s="202" t="s">
        <v>581</v>
      </c>
      <c r="E5164" s="202" t="s">
        <v>1891</v>
      </c>
      <c r="F5164" s="202" t="s">
        <v>475</v>
      </c>
      <c r="G5164" s="253">
        <v>1.4</v>
      </c>
      <c r="H5164" s="361" t="s">
        <v>488</v>
      </c>
      <c r="I5164" s="359" t="s">
        <v>1379</v>
      </c>
      <c r="J5164" s="359" t="s">
        <v>1380</v>
      </c>
      <c r="K5164" s="359" t="s">
        <v>22</v>
      </c>
      <c r="L5164" s="359" t="s">
        <v>1392</v>
      </c>
      <c r="M5164" s="368">
        <v>2005</v>
      </c>
      <c r="N5164" s="205">
        <v>41054</v>
      </c>
      <c r="O5164" s="203"/>
      <c r="P5164" t="str">
        <f t="shared" si="80"/>
        <v>Zumbro River Watershed Turbidity TMDL-Silver Creek-(07040004-553)-TSS</v>
      </c>
    </row>
    <row r="5165" spans="1:16" ht="27.95" hidden="1" customHeight="1" x14ac:dyDescent="0.25">
      <c r="A5165" s="203" t="s">
        <v>2214</v>
      </c>
      <c r="B5165" s="202" t="s">
        <v>484</v>
      </c>
      <c r="C5165" s="203" t="s">
        <v>1668</v>
      </c>
      <c r="D5165" s="202" t="s">
        <v>581</v>
      </c>
      <c r="E5165" s="202" t="s">
        <v>1891</v>
      </c>
      <c r="F5165" s="202" t="s">
        <v>475</v>
      </c>
      <c r="G5165" s="253">
        <v>0.59</v>
      </c>
      <c r="H5165" s="361" t="s">
        <v>488</v>
      </c>
      <c r="I5165" s="359" t="s">
        <v>1382</v>
      </c>
      <c r="J5165" s="359" t="s">
        <v>1380</v>
      </c>
      <c r="K5165" s="359" t="s">
        <v>22</v>
      </c>
      <c r="L5165" s="359" t="s">
        <v>1392</v>
      </c>
      <c r="M5165" s="368">
        <v>2005</v>
      </c>
      <c r="N5165" s="205">
        <v>41054</v>
      </c>
      <c r="O5165" s="203"/>
      <c r="P5165" t="str">
        <f t="shared" si="80"/>
        <v>Zumbro River Watershed Turbidity TMDL-Silver Creek-(07040004-553)-TSS</v>
      </c>
    </row>
    <row r="5166" spans="1:16" ht="27.95" hidden="1" customHeight="1" x14ac:dyDescent="0.25">
      <c r="A5166" s="203" t="s">
        <v>2214</v>
      </c>
      <c r="B5166" s="202" t="s">
        <v>484</v>
      </c>
      <c r="C5166" s="203" t="s">
        <v>1668</v>
      </c>
      <c r="D5166" s="202" t="s">
        <v>581</v>
      </c>
      <c r="E5166" s="202" t="s">
        <v>1891</v>
      </c>
      <c r="F5166" s="202" t="s">
        <v>475</v>
      </c>
      <c r="G5166" s="253">
        <v>0.21</v>
      </c>
      <c r="H5166" s="361" t="s">
        <v>488</v>
      </c>
      <c r="I5166" s="359" t="s">
        <v>1383</v>
      </c>
      <c r="J5166" s="359" t="s">
        <v>1380</v>
      </c>
      <c r="K5166" s="359" t="s">
        <v>22</v>
      </c>
      <c r="L5166" s="359" t="s">
        <v>1392</v>
      </c>
      <c r="M5166" s="368">
        <v>2005</v>
      </c>
      <c r="N5166" s="205">
        <v>41054</v>
      </c>
      <c r="O5166" s="203"/>
      <c r="P5166" t="str">
        <f t="shared" si="80"/>
        <v>Zumbro River Watershed Turbidity TMDL-Silver Creek-(07040004-553)-TSS</v>
      </c>
    </row>
    <row r="5167" spans="1:16" ht="27.95" hidden="1" customHeight="1" x14ac:dyDescent="0.25">
      <c r="A5167" s="203" t="s">
        <v>2214</v>
      </c>
      <c r="B5167" s="202" t="s">
        <v>484</v>
      </c>
      <c r="C5167" s="203" t="s">
        <v>1668</v>
      </c>
      <c r="D5167" s="202" t="s">
        <v>581</v>
      </c>
      <c r="E5167" s="202" t="s">
        <v>1891</v>
      </c>
      <c r="F5167" s="202" t="s">
        <v>475</v>
      </c>
      <c r="G5167" s="253">
        <v>0.05</v>
      </c>
      <c r="H5167" s="361" t="s">
        <v>488</v>
      </c>
      <c r="I5167" s="359" t="s">
        <v>1384</v>
      </c>
      <c r="J5167" s="359" t="s">
        <v>1380</v>
      </c>
      <c r="K5167" s="359" t="s">
        <v>22</v>
      </c>
      <c r="L5167" s="359" t="s">
        <v>1392</v>
      </c>
      <c r="M5167" s="368">
        <v>2005</v>
      </c>
      <c r="N5167" s="205">
        <v>41054</v>
      </c>
      <c r="O5167" s="203"/>
      <c r="P5167" t="str">
        <f t="shared" si="80"/>
        <v>Zumbro River Watershed Turbidity TMDL-Silver Creek-(07040004-553)-TSS</v>
      </c>
    </row>
    <row r="5168" spans="1:16" ht="27.95" hidden="1" customHeight="1" x14ac:dyDescent="0.25">
      <c r="A5168" s="203" t="s">
        <v>2214</v>
      </c>
      <c r="B5168" s="202" t="s">
        <v>484</v>
      </c>
      <c r="C5168" s="203" t="s">
        <v>1668</v>
      </c>
      <c r="D5168" s="202" t="s">
        <v>581</v>
      </c>
      <c r="E5168" s="202" t="s">
        <v>1891</v>
      </c>
      <c r="F5168" s="202" t="s">
        <v>475</v>
      </c>
      <c r="G5168" s="253" t="s">
        <v>515</v>
      </c>
      <c r="H5168" s="361" t="s">
        <v>488</v>
      </c>
      <c r="I5168" s="359" t="s">
        <v>1385</v>
      </c>
      <c r="J5168" s="359" t="s">
        <v>1380</v>
      </c>
      <c r="K5168" s="359" t="s">
        <v>22</v>
      </c>
      <c r="L5168" s="359" t="s">
        <v>1392</v>
      </c>
      <c r="M5168" s="368">
        <v>2005</v>
      </c>
      <c r="N5168" s="205">
        <v>41054</v>
      </c>
      <c r="O5168" s="203"/>
      <c r="P5168" t="str">
        <f t="shared" si="80"/>
        <v>Zumbro River Watershed Turbidity TMDL-Silver Creek-(07040004-553)-TSS</v>
      </c>
    </row>
    <row r="5169" spans="1:16" ht="27.95" hidden="1" customHeight="1" x14ac:dyDescent="0.25">
      <c r="A5169" s="203" t="s">
        <v>2214</v>
      </c>
      <c r="B5169" s="202" t="s">
        <v>484</v>
      </c>
      <c r="C5169" s="203" t="s">
        <v>1668</v>
      </c>
      <c r="D5169" s="202" t="s">
        <v>779</v>
      </c>
      <c r="E5169" s="202" t="s">
        <v>1670</v>
      </c>
      <c r="F5169" s="202" t="s">
        <v>475</v>
      </c>
      <c r="G5169" s="253">
        <v>3.29</v>
      </c>
      <c r="H5169" s="361" t="s">
        <v>488</v>
      </c>
      <c r="I5169" s="359" t="s">
        <v>1379</v>
      </c>
      <c r="J5169" s="359" t="s">
        <v>1380</v>
      </c>
      <c r="K5169" s="359" t="s">
        <v>22</v>
      </c>
      <c r="L5169" s="359" t="s">
        <v>1392</v>
      </c>
      <c r="M5169" s="368">
        <v>2008</v>
      </c>
      <c r="N5169" s="205">
        <v>41054</v>
      </c>
      <c r="O5169" s="203"/>
      <c r="P5169" t="str">
        <f t="shared" si="80"/>
        <v>Zumbro River Watershed Turbidity TMDL-Cascade Creek-(07040004-581)-TSS</v>
      </c>
    </row>
    <row r="5170" spans="1:16" ht="27.95" hidden="1" customHeight="1" x14ac:dyDescent="0.25">
      <c r="A5170" s="203" t="s">
        <v>2214</v>
      </c>
      <c r="B5170" s="202" t="s">
        <v>484</v>
      </c>
      <c r="C5170" s="203" t="s">
        <v>1668</v>
      </c>
      <c r="D5170" s="202" t="s">
        <v>779</v>
      </c>
      <c r="E5170" s="202" t="s">
        <v>1670</v>
      </c>
      <c r="F5170" s="202" t="s">
        <v>475</v>
      </c>
      <c r="G5170" s="253">
        <v>1.73</v>
      </c>
      <c r="H5170" s="361" t="s">
        <v>488</v>
      </c>
      <c r="I5170" s="359" t="s">
        <v>1382</v>
      </c>
      <c r="J5170" s="359" t="s">
        <v>1380</v>
      </c>
      <c r="K5170" s="359" t="s">
        <v>22</v>
      </c>
      <c r="L5170" s="359" t="s">
        <v>1392</v>
      </c>
      <c r="M5170" s="368">
        <v>2008</v>
      </c>
      <c r="N5170" s="205">
        <v>41054</v>
      </c>
      <c r="O5170" s="203"/>
      <c r="P5170" t="str">
        <f t="shared" si="80"/>
        <v>Zumbro River Watershed Turbidity TMDL-Cascade Creek-(07040004-581)-TSS</v>
      </c>
    </row>
    <row r="5171" spans="1:16" ht="27.95" hidden="1" customHeight="1" x14ac:dyDescent="0.25">
      <c r="A5171" s="203" t="s">
        <v>2214</v>
      </c>
      <c r="B5171" s="202" t="s">
        <v>484</v>
      </c>
      <c r="C5171" s="203" t="s">
        <v>1668</v>
      </c>
      <c r="D5171" s="202" t="s">
        <v>779</v>
      </c>
      <c r="E5171" s="202" t="s">
        <v>1670</v>
      </c>
      <c r="F5171" s="202" t="s">
        <v>475</v>
      </c>
      <c r="G5171" s="253">
        <v>0.81</v>
      </c>
      <c r="H5171" s="361" t="s">
        <v>488</v>
      </c>
      <c r="I5171" s="359" t="s">
        <v>1383</v>
      </c>
      <c r="J5171" s="359" t="s">
        <v>1380</v>
      </c>
      <c r="K5171" s="359" t="s">
        <v>22</v>
      </c>
      <c r="L5171" s="359" t="s">
        <v>1392</v>
      </c>
      <c r="M5171" s="368">
        <v>2008</v>
      </c>
      <c r="N5171" s="205">
        <v>41054</v>
      </c>
      <c r="O5171" s="203"/>
      <c r="P5171" t="str">
        <f t="shared" si="80"/>
        <v>Zumbro River Watershed Turbidity TMDL-Cascade Creek-(07040004-581)-TSS</v>
      </c>
    </row>
    <row r="5172" spans="1:16" ht="27.95" hidden="1" customHeight="1" x14ac:dyDescent="0.25">
      <c r="A5172" s="203" t="s">
        <v>2214</v>
      </c>
      <c r="B5172" s="202" t="s">
        <v>484</v>
      </c>
      <c r="C5172" s="203" t="s">
        <v>1668</v>
      </c>
      <c r="D5172" s="202" t="s">
        <v>779</v>
      </c>
      <c r="E5172" s="202" t="s">
        <v>1670</v>
      </c>
      <c r="F5172" s="202" t="s">
        <v>475</v>
      </c>
      <c r="G5172" s="253">
        <v>0.33</v>
      </c>
      <c r="H5172" s="361" t="s">
        <v>488</v>
      </c>
      <c r="I5172" s="359" t="s">
        <v>1384</v>
      </c>
      <c r="J5172" s="359" t="s">
        <v>1380</v>
      </c>
      <c r="K5172" s="359" t="s">
        <v>22</v>
      </c>
      <c r="L5172" s="359" t="s">
        <v>1392</v>
      </c>
      <c r="M5172" s="368">
        <v>2008</v>
      </c>
      <c r="N5172" s="205">
        <v>41054</v>
      </c>
      <c r="O5172" s="203"/>
      <c r="P5172" t="str">
        <f t="shared" si="80"/>
        <v>Zumbro River Watershed Turbidity TMDL-Cascade Creek-(07040004-581)-TSS</v>
      </c>
    </row>
    <row r="5173" spans="1:16" ht="27.95" hidden="1" customHeight="1" x14ac:dyDescent="0.25">
      <c r="A5173" s="203" t="s">
        <v>2214</v>
      </c>
      <c r="B5173" s="202" t="s">
        <v>484</v>
      </c>
      <c r="C5173" s="203" t="s">
        <v>1668</v>
      </c>
      <c r="D5173" s="202" t="s">
        <v>779</v>
      </c>
      <c r="E5173" s="202" t="s">
        <v>1670</v>
      </c>
      <c r="F5173" s="202" t="s">
        <v>475</v>
      </c>
      <c r="G5173" s="253">
        <v>0.14000000000000001</v>
      </c>
      <c r="H5173" s="361" t="s">
        <v>488</v>
      </c>
      <c r="I5173" s="359" t="s">
        <v>1385</v>
      </c>
      <c r="J5173" s="359" t="s">
        <v>1380</v>
      </c>
      <c r="K5173" s="359" t="s">
        <v>22</v>
      </c>
      <c r="L5173" s="359" t="s">
        <v>1392</v>
      </c>
      <c r="M5173" s="368">
        <v>2008</v>
      </c>
      <c r="N5173" s="205">
        <v>41054</v>
      </c>
      <c r="O5173" s="203"/>
      <c r="P5173" t="str">
        <f t="shared" si="80"/>
        <v>Zumbro River Watershed Turbidity TMDL-Cascade Creek-(07040004-581)-TSS</v>
      </c>
    </row>
    <row r="5174" spans="1:16" ht="27.95" hidden="1" customHeight="1" x14ac:dyDescent="0.25">
      <c r="A5174" s="203" t="s">
        <v>2214</v>
      </c>
      <c r="B5174" s="202" t="s">
        <v>484</v>
      </c>
      <c r="C5174" s="203" t="s">
        <v>1668</v>
      </c>
      <c r="D5174" s="202" t="s">
        <v>722</v>
      </c>
      <c r="E5174" s="202" t="s">
        <v>1399</v>
      </c>
      <c r="F5174" s="202" t="s">
        <v>475</v>
      </c>
      <c r="G5174" s="253">
        <v>3.97</v>
      </c>
      <c r="H5174" s="361" t="s">
        <v>488</v>
      </c>
      <c r="I5174" s="359" t="s">
        <v>1379</v>
      </c>
      <c r="J5174" s="359" t="s">
        <v>1596</v>
      </c>
      <c r="K5174" s="359" t="s">
        <v>22</v>
      </c>
      <c r="L5174" s="359" t="s">
        <v>1392</v>
      </c>
      <c r="M5174" s="368">
        <v>2005</v>
      </c>
      <c r="N5174" s="205">
        <v>41054</v>
      </c>
      <c r="O5174" s="203" t="s">
        <v>1597</v>
      </c>
      <c r="P5174" t="str">
        <f t="shared" si="80"/>
        <v>Zumbro River Watershed Turbidity TMDL-Unnamed creek-(07040004-601)-TSS</v>
      </c>
    </row>
    <row r="5175" spans="1:16" ht="27.95" hidden="1" customHeight="1" x14ac:dyDescent="0.25">
      <c r="A5175" s="203" t="s">
        <v>2214</v>
      </c>
      <c r="B5175" s="202" t="s">
        <v>484</v>
      </c>
      <c r="C5175" s="203" t="s">
        <v>1668</v>
      </c>
      <c r="D5175" s="202" t="s">
        <v>722</v>
      </c>
      <c r="E5175" s="202" t="s">
        <v>1399</v>
      </c>
      <c r="F5175" s="202" t="s">
        <v>475</v>
      </c>
      <c r="G5175" s="253">
        <v>1.64</v>
      </c>
      <c r="H5175" s="361" t="s">
        <v>488</v>
      </c>
      <c r="I5175" s="359" t="s">
        <v>1382</v>
      </c>
      <c r="J5175" s="359" t="s">
        <v>1596</v>
      </c>
      <c r="K5175" s="359" t="s">
        <v>22</v>
      </c>
      <c r="L5175" s="359" t="s">
        <v>1392</v>
      </c>
      <c r="M5175" s="368">
        <v>2005</v>
      </c>
      <c r="N5175" s="205">
        <v>41054</v>
      </c>
      <c r="O5175" s="203" t="s">
        <v>1597</v>
      </c>
      <c r="P5175" t="str">
        <f t="shared" si="80"/>
        <v>Zumbro River Watershed Turbidity TMDL-Unnamed creek-(07040004-601)-TSS</v>
      </c>
    </row>
    <row r="5176" spans="1:16" ht="27.95" hidden="1" customHeight="1" x14ac:dyDescent="0.25">
      <c r="A5176" s="203" t="s">
        <v>2214</v>
      </c>
      <c r="B5176" s="202" t="s">
        <v>484</v>
      </c>
      <c r="C5176" s="203" t="s">
        <v>1668</v>
      </c>
      <c r="D5176" s="202" t="s">
        <v>722</v>
      </c>
      <c r="E5176" s="202" t="s">
        <v>1399</v>
      </c>
      <c r="F5176" s="202" t="s">
        <v>475</v>
      </c>
      <c r="G5176" s="253">
        <v>0.7</v>
      </c>
      <c r="H5176" s="361" t="s">
        <v>488</v>
      </c>
      <c r="I5176" s="359" t="s">
        <v>1383</v>
      </c>
      <c r="J5176" s="359" t="s">
        <v>1596</v>
      </c>
      <c r="K5176" s="359" t="s">
        <v>22</v>
      </c>
      <c r="L5176" s="359" t="s">
        <v>1392</v>
      </c>
      <c r="M5176" s="368">
        <v>2005</v>
      </c>
      <c r="N5176" s="205">
        <v>41054</v>
      </c>
      <c r="O5176" s="203" t="s">
        <v>1597</v>
      </c>
      <c r="P5176" t="str">
        <f t="shared" si="80"/>
        <v>Zumbro River Watershed Turbidity TMDL-Unnamed creek-(07040004-601)-TSS</v>
      </c>
    </row>
    <row r="5177" spans="1:16" ht="27.95" hidden="1" customHeight="1" x14ac:dyDescent="0.25">
      <c r="A5177" s="203" t="s">
        <v>2214</v>
      </c>
      <c r="B5177" s="202" t="s">
        <v>484</v>
      </c>
      <c r="C5177" s="203" t="s">
        <v>1668</v>
      </c>
      <c r="D5177" s="202" t="s">
        <v>722</v>
      </c>
      <c r="E5177" s="202" t="s">
        <v>1399</v>
      </c>
      <c r="F5177" s="202" t="s">
        <v>475</v>
      </c>
      <c r="G5177" s="253">
        <v>0.39</v>
      </c>
      <c r="H5177" s="361" t="s">
        <v>488</v>
      </c>
      <c r="I5177" s="359" t="s">
        <v>1384</v>
      </c>
      <c r="J5177" s="359" t="s">
        <v>1596</v>
      </c>
      <c r="K5177" s="359" t="s">
        <v>22</v>
      </c>
      <c r="L5177" s="359" t="s">
        <v>1392</v>
      </c>
      <c r="M5177" s="368">
        <v>2005</v>
      </c>
      <c r="N5177" s="205">
        <v>41054</v>
      </c>
      <c r="O5177" s="203" t="s">
        <v>1597</v>
      </c>
      <c r="P5177" t="str">
        <f t="shared" si="80"/>
        <v>Zumbro River Watershed Turbidity TMDL-Unnamed creek-(07040004-601)-TSS</v>
      </c>
    </row>
    <row r="5178" spans="1:16" ht="27.95" hidden="1" customHeight="1" x14ac:dyDescent="0.25">
      <c r="A5178" s="203" t="s">
        <v>2214</v>
      </c>
      <c r="B5178" s="202" t="s">
        <v>484</v>
      </c>
      <c r="C5178" s="203" t="s">
        <v>1668</v>
      </c>
      <c r="D5178" s="202" t="s">
        <v>722</v>
      </c>
      <c r="E5178" s="202" t="s">
        <v>1399</v>
      </c>
      <c r="F5178" s="202" t="s">
        <v>475</v>
      </c>
      <c r="G5178" s="253">
        <v>0.26</v>
      </c>
      <c r="H5178" s="361" t="s">
        <v>488</v>
      </c>
      <c r="I5178" s="359" t="s">
        <v>1385</v>
      </c>
      <c r="J5178" s="359" t="s">
        <v>1596</v>
      </c>
      <c r="K5178" s="359" t="s">
        <v>22</v>
      </c>
      <c r="L5178" s="359" t="s">
        <v>1392</v>
      </c>
      <c r="M5178" s="368">
        <v>2005</v>
      </c>
      <c r="N5178" s="205">
        <v>41054</v>
      </c>
      <c r="O5178" s="203" t="s">
        <v>1597</v>
      </c>
      <c r="P5178" t="str">
        <f t="shared" si="80"/>
        <v>Zumbro River Watershed Turbidity TMDL-Unnamed creek-(07040004-601)-TSS</v>
      </c>
    </row>
    <row r="5179" spans="1:16" ht="27.95" hidden="1" customHeight="1" x14ac:dyDescent="0.25">
      <c r="A5179" s="203" t="s">
        <v>2214</v>
      </c>
      <c r="B5179" s="202" t="s">
        <v>484</v>
      </c>
      <c r="C5179" s="203" t="s">
        <v>1668</v>
      </c>
      <c r="D5179" s="203" t="s">
        <v>1671</v>
      </c>
      <c r="E5179" s="202" t="s">
        <v>1670</v>
      </c>
      <c r="F5179" s="202" t="s">
        <v>475</v>
      </c>
      <c r="G5179" s="253">
        <v>0.57999999999999996</v>
      </c>
      <c r="H5179" s="361" t="s">
        <v>488</v>
      </c>
      <c r="I5179" s="359" t="s">
        <v>1379</v>
      </c>
      <c r="J5179" s="359" t="s">
        <v>1380</v>
      </c>
      <c r="K5179" s="359" t="s">
        <v>22</v>
      </c>
      <c r="L5179" s="359" t="s">
        <v>1392</v>
      </c>
      <c r="M5179" s="368">
        <v>2008</v>
      </c>
      <c r="N5179" s="205">
        <v>41054</v>
      </c>
      <c r="O5179" s="203"/>
      <c r="P5179" t="str">
        <f t="shared" si="80"/>
        <v>Zumbro River Watershed Turbidity TMDL-Cascade Creek-(07040004-991 (previous waterbody ID: 07040004-639))-TSS</v>
      </c>
    </row>
    <row r="5180" spans="1:16" ht="27.95" hidden="1" customHeight="1" x14ac:dyDescent="0.25">
      <c r="A5180" s="203" t="s">
        <v>2214</v>
      </c>
      <c r="B5180" s="202" t="s">
        <v>484</v>
      </c>
      <c r="C5180" s="203" t="s">
        <v>1668</v>
      </c>
      <c r="D5180" s="203" t="s">
        <v>1671</v>
      </c>
      <c r="E5180" s="202" t="s">
        <v>1670</v>
      </c>
      <c r="F5180" s="202" t="s">
        <v>475</v>
      </c>
      <c r="G5180" s="253">
        <v>0.3</v>
      </c>
      <c r="H5180" s="361" t="s">
        <v>488</v>
      </c>
      <c r="I5180" s="359" t="s">
        <v>1382</v>
      </c>
      <c r="J5180" s="359" t="s">
        <v>1380</v>
      </c>
      <c r="K5180" s="359" t="s">
        <v>22</v>
      </c>
      <c r="L5180" s="359" t="s">
        <v>1392</v>
      </c>
      <c r="M5180" s="368">
        <v>2008</v>
      </c>
      <c r="N5180" s="205">
        <v>41054</v>
      </c>
      <c r="O5180" s="203"/>
      <c r="P5180" t="str">
        <f t="shared" si="80"/>
        <v>Zumbro River Watershed Turbidity TMDL-Cascade Creek-(07040004-991 (previous waterbody ID: 07040004-639))-TSS</v>
      </c>
    </row>
    <row r="5181" spans="1:16" ht="27.95" hidden="1" customHeight="1" x14ac:dyDescent="0.25">
      <c r="A5181" s="203" t="s">
        <v>2214</v>
      </c>
      <c r="B5181" s="202" t="s">
        <v>484</v>
      </c>
      <c r="C5181" s="203" t="s">
        <v>1668</v>
      </c>
      <c r="D5181" s="203" t="s">
        <v>1671</v>
      </c>
      <c r="E5181" s="202" t="s">
        <v>1670</v>
      </c>
      <c r="F5181" s="202" t="s">
        <v>475</v>
      </c>
      <c r="G5181" s="253">
        <v>0.14000000000000001</v>
      </c>
      <c r="H5181" s="361" t="s">
        <v>488</v>
      </c>
      <c r="I5181" s="359" t="s">
        <v>1383</v>
      </c>
      <c r="J5181" s="359" t="s">
        <v>1380</v>
      </c>
      <c r="K5181" s="359" t="s">
        <v>22</v>
      </c>
      <c r="L5181" s="359" t="s">
        <v>1392</v>
      </c>
      <c r="M5181" s="368">
        <v>2008</v>
      </c>
      <c r="N5181" s="205">
        <v>41054</v>
      </c>
      <c r="O5181" s="203"/>
      <c r="P5181" t="str">
        <f t="shared" si="80"/>
        <v>Zumbro River Watershed Turbidity TMDL-Cascade Creek-(07040004-991 (previous waterbody ID: 07040004-639))-TSS</v>
      </c>
    </row>
    <row r="5182" spans="1:16" ht="27.95" hidden="1" customHeight="1" x14ac:dyDescent="0.25">
      <c r="A5182" s="203" t="s">
        <v>2214</v>
      </c>
      <c r="B5182" s="202" t="s">
        <v>484</v>
      </c>
      <c r="C5182" s="203" t="s">
        <v>1668</v>
      </c>
      <c r="D5182" s="203" t="s">
        <v>1671</v>
      </c>
      <c r="E5182" s="202" t="s">
        <v>1670</v>
      </c>
      <c r="F5182" s="202" t="s">
        <v>475</v>
      </c>
      <c r="G5182" s="253">
        <v>0.06</v>
      </c>
      <c r="H5182" s="361" t="s">
        <v>488</v>
      </c>
      <c r="I5182" s="359" t="s">
        <v>1384</v>
      </c>
      <c r="J5182" s="359" t="s">
        <v>1380</v>
      </c>
      <c r="K5182" s="359" t="s">
        <v>22</v>
      </c>
      <c r="L5182" s="359" t="s">
        <v>1392</v>
      </c>
      <c r="M5182" s="368">
        <v>2008</v>
      </c>
      <c r="N5182" s="205">
        <v>41054</v>
      </c>
      <c r="O5182" s="203"/>
      <c r="P5182" t="str">
        <f t="shared" si="80"/>
        <v>Zumbro River Watershed Turbidity TMDL-Cascade Creek-(07040004-991 (previous waterbody ID: 07040004-639))-TSS</v>
      </c>
    </row>
    <row r="5183" spans="1:16" ht="27.95" hidden="1" customHeight="1" x14ac:dyDescent="0.25">
      <c r="A5183" s="203" t="s">
        <v>2214</v>
      </c>
      <c r="B5183" s="202" t="s">
        <v>484</v>
      </c>
      <c r="C5183" s="203" t="s">
        <v>1668</v>
      </c>
      <c r="D5183" s="203" t="s">
        <v>1671</v>
      </c>
      <c r="E5183" s="202" t="s">
        <v>1670</v>
      </c>
      <c r="F5183" s="202" t="s">
        <v>475</v>
      </c>
      <c r="G5183" s="253">
        <v>0.02</v>
      </c>
      <c r="H5183" s="361" t="s">
        <v>488</v>
      </c>
      <c r="I5183" s="359" t="s">
        <v>1385</v>
      </c>
      <c r="J5183" s="359" t="s">
        <v>1380</v>
      </c>
      <c r="K5183" s="359" t="s">
        <v>22</v>
      </c>
      <c r="L5183" s="359" t="s">
        <v>1392</v>
      </c>
      <c r="M5183" s="368">
        <v>2008</v>
      </c>
      <c r="N5183" s="205">
        <v>41054</v>
      </c>
      <c r="O5183" s="203"/>
      <c r="P5183" t="str">
        <f t="shared" si="80"/>
        <v>Zumbro River Watershed Turbidity TMDL-Cascade Creek-(07040004-991 (previous waterbody ID: 07040004-639))-TSS</v>
      </c>
    </row>
    <row r="5184" spans="1:16" ht="27.95" hidden="1" customHeight="1" x14ac:dyDescent="0.25">
      <c r="A5184" s="203" t="s">
        <v>2214</v>
      </c>
      <c r="B5184" s="202" t="s">
        <v>484</v>
      </c>
      <c r="C5184" s="203" t="s">
        <v>1892</v>
      </c>
      <c r="D5184" s="202" t="s">
        <v>807</v>
      </c>
      <c r="E5184" s="202" t="s">
        <v>1890</v>
      </c>
      <c r="F5184" s="202" t="s">
        <v>505</v>
      </c>
      <c r="G5184" s="253">
        <v>82.3</v>
      </c>
      <c r="H5184" s="361" t="s">
        <v>1390</v>
      </c>
      <c r="I5184" s="359" t="s">
        <v>1379</v>
      </c>
      <c r="J5184" s="359" t="s">
        <v>1380</v>
      </c>
      <c r="K5184" s="359" t="s">
        <v>1391</v>
      </c>
      <c r="L5184" s="359" t="s">
        <v>1392</v>
      </c>
      <c r="M5184" s="368">
        <v>2010</v>
      </c>
      <c r="N5184" s="205">
        <v>43153</v>
      </c>
      <c r="O5184" s="203"/>
      <c r="P5184" t="str">
        <f t="shared" si="80"/>
        <v>Zumbro River WRAPS 2012-Bear Creek-(07040004-538)-E. coli</v>
      </c>
    </row>
    <row r="5185" spans="1:16" ht="27.95" hidden="1" customHeight="1" x14ac:dyDescent="0.25">
      <c r="A5185" s="203" t="s">
        <v>2214</v>
      </c>
      <c r="B5185" s="202" t="s">
        <v>484</v>
      </c>
      <c r="C5185" s="203" t="s">
        <v>1892</v>
      </c>
      <c r="D5185" s="202" t="s">
        <v>807</v>
      </c>
      <c r="E5185" s="202" t="s">
        <v>1890</v>
      </c>
      <c r="F5185" s="202" t="s">
        <v>505</v>
      </c>
      <c r="G5185" s="253">
        <v>23.66</v>
      </c>
      <c r="H5185" s="361" t="s">
        <v>1390</v>
      </c>
      <c r="I5185" s="359" t="s">
        <v>1382</v>
      </c>
      <c r="J5185" s="359" t="s">
        <v>1380</v>
      </c>
      <c r="K5185" s="359" t="s">
        <v>1391</v>
      </c>
      <c r="L5185" s="359" t="s">
        <v>1392</v>
      </c>
      <c r="M5185" s="368">
        <v>2010</v>
      </c>
      <c r="N5185" s="205">
        <v>43153</v>
      </c>
      <c r="O5185" s="203"/>
      <c r="P5185" t="str">
        <f t="shared" si="80"/>
        <v>Zumbro River WRAPS 2012-Bear Creek-(07040004-538)-E. coli</v>
      </c>
    </row>
    <row r="5186" spans="1:16" ht="27.95" hidden="1" customHeight="1" x14ac:dyDescent="0.25">
      <c r="A5186" s="203" t="s">
        <v>2214</v>
      </c>
      <c r="B5186" s="202" t="s">
        <v>484</v>
      </c>
      <c r="C5186" s="203" t="s">
        <v>1892</v>
      </c>
      <c r="D5186" s="202" t="s">
        <v>807</v>
      </c>
      <c r="E5186" s="202" t="s">
        <v>1890</v>
      </c>
      <c r="F5186" s="202" t="s">
        <v>505</v>
      </c>
      <c r="G5186" s="253">
        <v>12.87</v>
      </c>
      <c r="H5186" s="361" t="s">
        <v>1390</v>
      </c>
      <c r="I5186" s="359" t="s">
        <v>1383</v>
      </c>
      <c r="J5186" s="359" t="s">
        <v>1380</v>
      </c>
      <c r="K5186" s="359" t="s">
        <v>1391</v>
      </c>
      <c r="L5186" s="359" t="s">
        <v>1392</v>
      </c>
      <c r="M5186" s="368">
        <v>2010</v>
      </c>
      <c r="N5186" s="205">
        <v>43153</v>
      </c>
      <c r="O5186" s="203"/>
      <c r="P5186" t="str">
        <f t="shared" si="80"/>
        <v>Zumbro River WRAPS 2012-Bear Creek-(07040004-538)-E. coli</v>
      </c>
    </row>
    <row r="5187" spans="1:16" ht="27.95" hidden="1" customHeight="1" x14ac:dyDescent="0.25">
      <c r="A5187" s="203" t="s">
        <v>2214</v>
      </c>
      <c r="B5187" s="202" t="s">
        <v>484</v>
      </c>
      <c r="C5187" s="203" t="s">
        <v>1892</v>
      </c>
      <c r="D5187" s="202" t="s">
        <v>807</v>
      </c>
      <c r="E5187" s="202" t="s">
        <v>1890</v>
      </c>
      <c r="F5187" s="202" t="s">
        <v>505</v>
      </c>
      <c r="G5187" s="253">
        <v>7.65</v>
      </c>
      <c r="H5187" s="361" t="s">
        <v>1390</v>
      </c>
      <c r="I5187" s="359" t="s">
        <v>1384</v>
      </c>
      <c r="J5187" s="359" t="s">
        <v>1380</v>
      </c>
      <c r="K5187" s="359" t="s">
        <v>1391</v>
      </c>
      <c r="L5187" s="359" t="s">
        <v>1392</v>
      </c>
      <c r="M5187" s="368">
        <v>2010</v>
      </c>
      <c r="N5187" s="205">
        <v>43153</v>
      </c>
      <c r="O5187" s="203"/>
      <c r="P5187" t="str">
        <f t="shared" ref="P5187:P5250" si="81">CONCATENATE(C5187, "-", E5187, "-","(", D5187,")", "-",K5187)</f>
        <v>Zumbro River WRAPS 2012-Bear Creek-(07040004-538)-E. coli</v>
      </c>
    </row>
    <row r="5188" spans="1:16" ht="27.95" hidden="1" customHeight="1" x14ac:dyDescent="0.25">
      <c r="A5188" s="203" t="s">
        <v>2214</v>
      </c>
      <c r="B5188" s="202" t="s">
        <v>484</v>
      </c>
      <c r="C5188" s="203" t="s">
        <v>1892</v>
      </c>
      <c r="D5188" s="202" t="s">
        <v>807</v>
      </c>
      <c r="E5188" s="202" t="s">
        <v>1890</v>
      </c>
      <c r="F5188" s="202" t="s">
        <v>505</v>
      </c>
      <c r="G5188" s="253">
        <v>3.56</v>
      </c>
      <c r="H5188" s="361" t="s">
        <v>1390</v>
      </c>
      <c r="I5188" s="359" t="s">
        <v>1385</v>
      </c>
      <c r="J5188" s="359" t="s">
        <v>1380</v>
      </c>
      <c r="K5188" s="359" t="s">
        <v>1391</v>
      </c>
      <c r="L5188" s="359" t="s">
        <v>1392</v>
      </c>
      <c r="M5188" s="368">
        <v>2010</v>
      </c>
      <c r="N5188" s="205">
        <v>43153</v>
      </c>
      <c r="O5188" s="203"/>
      <c r="P5188" t="str">
        <f t="shared" si="81"/>
        <v>Zumbro River WRAPS 2012-Bear Creek-(07040004-538)-E. coli</v>
      </c>
    </row>
    <row r="5189" spans="1:16" ht="27.95" hidden="1" customHeight="1" x14ac:dyDescent="0.25">
      <c r="A5189" s="226" t="s">
        <v>2217</v>
      </c>
      <c r="B5189" s="227" t="s">
        <v>486</v>
      </c>
      <c r="C5189" s="203" t="s">
        <v>1376</v>
      </c>
      <c r="D5189" s="129" t="s">
        <v>571</v>
      </c>
      <c r="E5189" s="227" t="s">
        <v>1666</v>
      </c>
      <c r="F5189" s="227" t="s">
        <v>475</v>
      </c>
      <c r="G5189" s="259">
        <v>5.17</v>
      </c>
      <c r="H5189" s="361" t="s">
        <v>1378</v>
      </c>
      <c r="I5189" s="359" t="s">
        <v>1379</v>
      </c>
      <c r="J5189" s="359" t="s">
        <v>1380</v>
      </c>
      <c r="K5189" s="359" t="s">
        <v>9</v>
      </c>
      <c r="L5189" s="359" t="s">
        <v>1381</v>
      </c>
      <c r="M5189" s="368">
        <v>2001</v>
      </c>
      <c r="N5189" s="205">
        <v>38812</v>
      </c>
      <c r="O5189" s="203"/>
      <c r="P5189" t="str">
        <f t="shared" si="81"/>
        <v>Lower Mississippi River Basin-Fecal Coliform TMDL-Zumbro River, South Fork-(07040004-535)-Fecal Coliform</v>
      </c>
    </row>
    <row r="5190" spans="1:16" ht="27.95" hidden="1" customHeight="1" x14ac:dyDescent="0.25">
      <c r="A5190" s="226" t="s">
        <v>2217</v>
      </c>
      <c r="B5190" s="227" t="s">
        <v>486</v>
      </c>
      <c r="C5190" s="203" t="s">
        <v>1376</v>
      </c>
      <c r="D5190" s="129" t="s">
        <v>571</v>
      </c>
      <c r="E5190" s="227" t="s">
        <v>1666</v>
      </c>
      <c r="F5190" s="227" t="s">
        <v>475</v>
      </c>
      <c r="G5190" s="259">
        <v>1.97</v>
      </c>
      <c r="H5190" s="361" t="s">
        <v>1378</v>
      </c>
      <c r="I5190" s="359" t="s">
        <v>1382</v>
      </c>
      <c r="J5190" s="359" t="s">
        <v>1380</v>
      </c>
      <c r="K5190" s="359" t="s">
        <v>9</v>
      </c>
      <c r="L5190" s="359" t="s">
        <v>1381</v>
      </c>
      <c r="M5190" s="368">
        <v>2001</v>
      </c>
      <c r="N5190" s="205">
        <v>38812</v>
      </c>
      <c r="O5190" s="203"/>
      <c r="P5190" t="str">
        <f t="shared" si="81"/>
        <v>Lower Mississippi River Basin-Fecal Coliform TMDL-Zumbro River, South Fork-(07040004-535)-Fecal Coliform</v>
      </c>
    </row>
    <row r="5191" spans="1:16" ht="27.95" hidden="1" customHeight="1" x14ac:dyDescent="0.25">
      <c r="A5191" s="226" t="s">
        <v>2217</v>
      </c>
      <c r="B5191" s="227" t="s">
        <v>486</v>
      </c>
      <c r="C5191" s="203" t="s">
        <v>1376</v>
      </c>
      <c r="D5191" s="129" t="s">
        <v>571</v>
      </c>
      <c r="E5191" s="227" t="s">
        <v>1666</v>
      </c>
      <c r="F5191" s="227" t="s">
        <v>475</v>
      </c>
      <c r="G5191" s="259">
        <v>1.26</v>
      </c>
      <c r="H5191" s="361" t="s">
        <v>1378</v>
      </c>
      <c r="I5191" s="359" t="s">
        <v>1383</v>
      </c>
      <c r="J5191" s="359" t="s">
        <v>1380</v>
      </c>
      <c r="K5191" s="359" t="s">
        <v>9</v>
      </c>
      <c r="L5191" s="359" t="s">
        <v>1381</v>
      </c>
      <c r="M5191" s="368">
        <v>2001</v>
      </c>
      <c r="N5191" s="205">
        <v>38812</v>
      </c>
      <c r="O5191" s="203"/>
      <c r="P5191" t="str">
        <f t="shared" si="81"/>
        <v>Lower Mississippi River Basin-Fecal Coliform TMDL-Zumbro River, South Fork-(07040004-535)-Fecal Coliform</v>
      </c>
    </row>
    <row r="5192" spans="1:16" ht="27.95" hidden="1" customHeight="1" x14ac:dyDescent="0.25">
      <c r="A5192" s="226" t="s">
        <v>2217</v>
      </c>
      <c r="B5192" s="227" t="s">
        <v>486</v>
      </c>
      <c r="C5192" s="203" t="s">
        <v>1376</v>
      </c>
      <c r="D5192" s="129" t="s">
        <v>571</v>
      </c>
      <c r="E5192" s="227" t="s">
        <v>1666</v>
      </c>
      <c r="F5192" s="227" t="s">
        <v>475</v>
      </c>
      <c r="G5192" s="259">
        <v>0.54</v>
      </c>
      <c r="H5192" s="361" t="s">
        <v>1378</v>
      </c>
      <c r="I5192" s="359" t="s">
        <v>1384</v>
      </c>
      <c r="J5192" s="359" t="s">
        <v>1380</v>
      </c>
      <c r="K5192" s="359" t="s">
        <v>9</v>
      </c>
      <c r="L5192" s="359" t="s">
        <v>1381</v>
      </c>
      <c r="M5192" s="368">
        <v>2001</v>
      </c>
      <c r="N5192" s="205">
        <v>38812</v>
      </c>
      <c r="O5192" s="203"/>
      <c r="P5192" t="str">
        <f t="shared" si="81"/>
        <v>Lower Mississippi River Basin-Fecal Coliform TMDL-Zumbro River, South Fork-(07040004-535)-Fecal Coliform</v>
      </c>
    </row>
    <row r="5193" spans="1:16" ht="27.95" hidden="1" customHeight="1" x14ac:dyDescent="0.25">
      <c r="A5193" s="226" t="s">
        <v>2217</v>
      </c>
      <c r="B5193" s="227" t="s">
        <v>486</v>
      </c>
      <c r="C5193" s="203" t="s">
        <v>1376</v>
      </c>
      <c r="D5193" s="129" t="s">
        <v>571</v>
      </c>
      <c r="E5193" s="227" t="s">
        <v>1666</v>
      </c>
      <c r="F5193" s="227" t="s">
        <v>475</v>
      </c>
      <c r="G5193" s="259">
        <v>0.18</v>
      </c>
      <c r="H5193" s="361" t="s">
        <v>1378</v>
      </c>
      <c r="I5193" s="359" t="s">
        <v>1385</v>
      </c>
      <c r="J5193" s="359" t="s">
        <v>1380</v>
      </c>
      <c r="K5193" s="359" t="s">
        <v>9</v>
      </c>
      <c r="L5193" s="359" t="s">
        <v>1381</v>
      </c>
      <c r="M5193" s="368">
        <v>2001</v>
      </c>
      <c r="N5193" s="205">
        <v>38812</v>
      </c>
      <c r="O5193" s="203"/>
      <c r="P5193" t="str">
        <f t="shared" si="81"/>
        <v>Lower Mississippi River Basin-Fecal Coliform TMDL-Zumbro River, South Fork-(07040004-535)-Fecal Coliform</v>
      </c>
    </row>
    <row r="5194" spans="1:16" ht="27.95" hidden="1" customHeight="1" x14ac:dyDescent="0.25">
      <c r="A5194" s="226" t="s">
        <v>2217</v>
      </c>
      <c r="B5194" s="227" t="s">
        <v>486</v>
      </c>
      <c r="C5194" s="203" t="s">
        <v>1376</v>
      </c>
      <c r="D5194" s="129" t="s">
        <v>494</v>
      </c>
      <c r="E5194" s="202" t="s">
        <v>1666</v>
      </c>
      <c r="F5194" s="227" t="s">
        <v>475</v>
      </c>
      <c r="G5194" s="259">
        <v>10.68</v>
      </c>
      <c r="H5194" s="361" t="s">
        <v>1378</v>
      </c>
      <c r="I5194" s="359" t="s">
        <v>1379</v>
      </c>
      <c r="J5194" s="359" t="s">
        <v>1380</v>
      </c>
      <c r="K5194" s="359" t="s">
        <v>9</v>
      </c>
      <c r="L5194" s="359" t="s">
        <v>1381</v>
      </c>
      <c r="M5194" s="368">
        <v>1988</v>
      </c>
      <c r="N5194" s="205">
        <v>38812</v>
      </c>
      <c r="O5194" s="203"/>
      <c r="P5194" t="str">
        <f t="shared" si="81"/>
        <v>Lower Mississippi River Basin-Fecal Coliform TMDL-Zumbro River, South Fork-(07040004-507)-Fecal Coliform</v>
      </c>
    </row>
    <row r="5195" spans="1:16" ht="27.95" hidden="1" customHeight="1" x14ac:dyDescent="0.25">
      <c r="A5195" s="226" t="s">
        <v>2217</v>
      </c>
      <c r="B5195" s="227" t="s">
        <v>486</v>
      </c>
      <c r="C5195" s="203" t="s">
        <v>1376</v>
      </c>
      <c r="D5195" s="129" t="s">
        <v>494</v>
      </c>
      <c r="E5195" s="202" t="s">
        <v>1666</v>
      </c>
      <c r="F5195" s="227" t="s">
        <v>475</v>
      </c>
      <c r="G5195" s="259">
        <v>3.76</v>
      </c>
      <c r="H5195" s="361" t="s">
        <v>1378</v>
      </c>
      <c r="I5195" s="359" t="s">
        <v>1382</v>
      </c>
      <c r="J5195" s="359" t="s">
        <v>1380</v>
      </c>
      <c r="K5195" s="359" t="s">
        <v>9</v>
      </c>
      <c r="L5195" s="359" t="s">
        <v>1381</v>
      </c>
      <c r="M5195" s="368">
        <v>1988</v>
      </c>
      <c r="N5195" s="205">
        <v>38812</v>
      </c>
      <c r="O5195" s="203"/>
      <c r="P5195" t="str">
        <f t="shared" si="81"/>
        <v>Lower Mississippi River Basin-Fecal Coliform TMDL-Zumbro River, South Fork-(07040004-507)-Fecal Coliform</v>
      </c>
    </row>
    <row r="5196" spans="1:16" ht="27.95" hidden="1" customHeight="1" x14ac:dyDescent="0.25">
      <c r="A5196" s="226" t="s">
        <v>2217</v>
      </c>
      <c r="B5196" s="227" t="s">
        <v>486</v>
      </c>
      <c r="C5196" s="203" t="s">
        <v>1376</v>
      </c>
      <c r="D5196" s="129" t="s">
        <v>494</v>
      </c>
      <c r="E5196" s="202" t="s">
        <v>1666</v>
      </c>
      <c r="F5196" s="227" t="s">
        <v>475</v>
      </c>
      <c r="G5196" s="259">
        <v>2.23</v>
      </c>
      <c r="H5196" s="361" t="s">
        <v>1378</v>
      </c>
      <c r="I5196" s="359" t="s">
        <v>1383</v>
      </c>
      <c r="J5196" s="359" t="s">
        <v>1380</v>
      </c>
      <c r="K5196" s="359" t="s">
        <v>9</v>
      </c>
      <c r="L5196" s="359" t="s">
        <v>1381</v>
      </c>
      <c r="M5196" s="368">
        <v>1988</v>
      </c>
      <c r="N5196" s="205">
        <v>38812</v>
      </c>
      <c r="O5196" s="203"/>
      <c r="P5196" t="str">
        <f t="shared" si="81"/>
        <v>Lower Mississippi River Basin-Fecal Coliform TMDL-Zumbro River, South Fork-(07040004-507)-Fecal Coliform</v>
      </c>
    </row>
    <row r="5197" spans="1:16" ht="27.95" hidden="1" customHeight="1" x14ac:dyDescent="0.25">
      <c r="A5197" s="226" t="s">
        <v>2217</v>
      </c>
      <c r="B5197" s="227" t="s">
        <v>486</v>
      </c>
      <c r="C5197" s="203" t="s">
        <v>1376</v>
      </c>
      <c r="D5197" s="129" t="s">
        <v>494</v>
      </c>
      <c r="E5197" s="202" t="s">
        <v>1666</v>
      </c>
      <c r="F5197" s="227" t="s">
        <v>475</v>
      </c>
      <c r="G5197" s="259">
        <v>0.67</v>
      </c>
      <c r="H5197" s="361" t="s">
        <v>1378</v>
      </c>
      <c r="I5197" s="359" t="s">
        <v>1384</v>
      </c>
      <c r="J5197" s="359" t="s">
        <v>1380</v>
      </c>
      <c r="K5197" s="359" t="s">
        <v>9</v>
      </c>
      <c r="L5197" s="359" t="s">
        <v>1381</v>
      </c>
      <c r="M5197" s="368">
        <v>1988</v>
      </c>
      <c r="N5197" s="205">
        <v>38812</v>
      </c>
      <c r="O5197" s="203"/>
      <c r="P5197" t="str">
        <f t="shared" si="81"/>
        <v>Lower Mississippi River Basin-Fecal Coliform TMDL-Zumbro River, South Fork-(07040004-507)-Fecal Coliform</v>
      </c>
    </row>
    <row r="5198" spans="1:16" ht="27.95" hidden="1" customHeight="1" x14ac:dyDescent="0.25">
      <c r="A5198" s="226" t="s">
        <v>2217</v>
      </c>
      <c r="B5198" s="227" t="s">
        <v>486</v>
      </c>
      <c r="C5198" s="203" t="s">
        <v>1376</v>
      </c>
      <c r="D5198" s="129" t="s">
        <v>494</v>
      </c>
      <c r="E5198" s="202" t="s">
        <v>1666</v>
      </c>
      <c r="F5198" s="227" t="s">
        <v>475</v>
      </c>
      <c r="G5198" s="259" t="s">
        <v>515</v>
      </c>
      <c r="H5198" s="361" t="s">
        <v>1378</v>
      </c>
      <c r="I5198" s="359" t="s">
        <v>1385</v>
      </c>
      <c r="J5198" s="359" t="s">
        <v>1380</v>
      </c>
      <c r="K5198" s="359" t="s">
        <v>9</v>
      </c>
      <c r="L5198" s="359" t="s">
        <v>1381</v>
      </c>
      <c r="M5198" s="368">
        <v>1988</v>
      </c>
      <c r="N5198" s="205">
        <v>38812</v>
      </c>
      <c r="O5198" s="203"/>
      <c r="P5198" t="str">
        <f t="shared" si="81"/>
        <v>Lower Mississippi River Basin-Fecal Coliform TMDL-Zumbro River, South Fork-(07040004-507)-Fecal Coliform</v>
      </c>
    </row>
    <row r="5199" spans="1:16" ht="27.95" hidden="1" customHeight="1" x14ac:dyDescent="0.25">
      <c r="A5199" s="226" t="s">
        <v>2217</v>
      </c>
      <c r="B5199" s="227" t="s">
        <v>486</v>
      </c>
      <c r="C5199" s="203" t="s">
        <v>1376</v>
      </c>
      <c r="D5199" s="129" t="s">
        <v>492</v>
      </c>
      <c r="E5199" s="227" t="s">
        <v>1666</v>
      </c>
      <c r="F5199" s="227" t="s">
        <v>475</v>
      </c>
      <c r="G5199" s="259">
        <v>1.8</v>
      </c>
      <c r="H5199" s="361" t="s">
        <v>1378</v>
      </c>
      <c r="I5199" s="359" t="s">
        <v>1379</v>
      </c>
      <c r="J5199" s="359" t="s">
        <v>1380</v>
      </c>
      <c r="K5199" s="359" t="s">
        <v>9</v>
      </c>
      <c r="L5199" s="359" t="s">
        <v>1381</v>
      </c>
      <c r="M5199" s="369">
        <v>2008</v>
      </c>
      <c r="N5199" s="205">
        <v>38812</v>
      </c>
      <c r="O5199" s="203"/>
      <c r="P5199" t="str">
        <f t="shared" si="81"/>
        <v>Lower Mississippi River Basin-Fecal Coliform TMDL-Zumbro River, South Fork-(07040004-536)-Fecal Coliform</v>
      </c>
    </row>
    <row r="5200" spans="1:16" ht="27.95" hidden="1" customHeight="1" x14ac:dyDescent="0.25">
      <c r="A5200" s="226" t="s">
        <v>2217</v>
      </c>
      <c r="B5200" s="227" t="s">
        <v>486</v>
      </c>
      <c r="C5200" s="203" t="s">
        <v>1376</v>
      </c>
      <c r="D5200" s="129" t="s">
        <v>492</v>
      </c>
      <c r="E5200" s="227" t="s">
        <v>1666</v>
      </c>
      <c r="F5200" s="227" t="s">
        <v>475</v>
      </c>
      <c r="G5200" s="259">
        <v>0.68</v>
      </c>
      <c r="H5200" s="361" t="s">
        <v>1378</v>
      </c>
      <c r="I5200" s="359" t="s">
        <v>1382</v>
      </c>
      <c r="J5200" s="359" t="s">
        <v>1380</v>
      </c>
      <c r="K5200" s="359" t="s">
        <v>9</v>
      </c>
      <c r="L5200" s="359" t="s">
        <v>1381</v>
      </c>
      <c r="M5200" s="369">
        <v>2008</v>
      </c>
      <c r="N5200" s="205">
        <v>38812</v>
      </c>
      <c r="O5200" s="203"/>
      <c r="P5200" t="str">
        <f t="shared" si="81"/>
        <v>Lower Mississippi River Basin-Fecal Coliform TMDL-Zumbro River, South Fork-(07040004-536)-Fecal Coliform</v>
      </c>
    </row>
    <row r="5201" spans="1:16" ht="27.95" hidden="1" customHeight="1" x14ac:dyDescent="0.25">
      <c r="A5201" s="226" t="s">
        <v>2217</v>
      </c>
      <c r="B5201" s="227" t="s">
        <v>486</v>
      </c>
      <c r="C5201" s="203" t="s">
        <v>1376</v>
      </c>
      <c r="D5201" s="129" t="s">
        <v>492</v>
      </c>
      <c r="E5201" s="227" t="s">
        <v>1666</v>
      </c>
      <c r="F5201" s="227" t="s">
        <v>475</v>
      </c>
      <c r="G5201" s="259">
        <v>0.44</v>
      </c>
      <c r="H5201" s="361" t="s">
        <v>1378</v>
      </c>
      <c r="I5201" s="359" t="s">
        <v>1383</v>
      </c>
      <c r="J5201" s="359" t="s">
        <v>1380</v>
      </c>
      <c r="K5201" s="359" t="s">
        <v>9</v>
      </c>
      <c r="L5201" s="359" t="s">
        <v>1381</v>
      </c>
      <c r="M5201" s="369">
        <v>2008</v>
      </c>
      <c r="N5201" s="205">
        <v>38812</v>
      </c>
      <c r="O5201" s="203"/>
      <c r="P5201" t="str">
        <f t="shared" si="81"/>
        <v>Lower Mississippi River Basin-Fecal Coliform TMDL-Zumbro River, South Fork-(07040004-536)-Fecal Coliform</v>
      </c>
    </row>
    <row r="5202" spans="1:16" ht="27.95" hidden="1" customHeight="1" x14ac:dyDescent="0.25">
      <c r="A5202" s="226" t="s">
        <v>2217</v>
      </c>
      <c r="B5202" s="227" t="s">
        <v>486</v>
      </c>
      <c r="C5202" s="203" t="s">
        <v>1376</v>
      </c>
      <c r="D5202" s="129" t="s">
        <v>492</v>
      </c>
      <c r="E5202" s="227" t="s">
        <v>1666</v>
      </c>
      <c r="F5202" s="227" t="s">
        <v>475</v>
      </c>
      <c r="G5202" s="259">
        <v>0.19</v>
      </c>
      <c r="H5202" s="361" t="s">
        <v>1378</v>
      </c>
      <c r="I5202" s="359" t="s">
        <v>1384</v>
      </c>
      <c r="J5202" s="359" t="s">
        <v>1380</v>
      </c>
      <c r="K5202" s="359" t="s">
        <v>9</v>
      </c>
      <c r="L5202" s="359" t="s">
        <v>1381</v>
      </c>
      <c r="M5202" s="369">
        <v>2008</v>
      </c>
      <c r="N5202" s="205">
        <v>38812</v>
      </c>
      <c r="O5202" s="203"/>
      <c r="P5202" t="str">
        <f t="shared" si="81"/>
        <v>Lower Mississippi River Basin-Fecal Coliform TMDL-Zumbro River, South Fork-(07040004-536)-Fecal Coliform</v>
      </c>
    </row>
    <row r="5203" spans="1:16" ht="27.95" hidden="1" customHeight="1" x14ac:dyDescent="0.25">
      <c r="A5203" s="226" t="s">
        <v>2217</v>
      </c>
      <c r="B5203" s="227" t="s">
        <v>486</v>
      </c>
      <c r="C5203" s="203" t="s">
        <v>1376</v>
      </c>
      <c r="D5203" s="129" t="s">
        <v>492</v>
      </c>
      <c r="E5203" s="227" t="s">
        <v>1666</v>
      </c>
      <c r="F5203" s="227" t="s">
        <v>475</v>
      </c>
      <c r="G5203" s="259">
        <v>0.06</v>
      </c>
      <c r="H5203" s="361" t="s">
        <v>1378</v>
      </c>
      <c r="I5203" s="359" t="s">
        <v>1385</v>
      </c>
      <c r="J5203" s="359" t="s">
        <v>1380</v>
      </c>
      <c r="K5203" s="359" t="s">
        <v>9</v>
      </c>
      <c r="L5203" s="359" t="s">
        <v>1381</v>
      </c>
      <c r="M5203" s="369">
        <v>2008</v>
      </c>
      <c r="N5203" s="205">
        <v>38812</v>
      </c>
      <c r="O5203" s="203"/>
      <c r="P5203" t="str">
        <f t="shared" si="81"/>
        <v>Lower Mississippi River Basin-Fecal Coliform TMDL-Zumbro River, South Fork-(07040004-536)-Fecal Coliform</v>
      </c>
    </row>
    <row r="5204" spans="1:16" ht="27.95" hidden="1" customHeight="1" x14ac:dyDescent="0.25">
      <c r="A5204" s="226" t="s">
        <v>2217</v>
      </c>
      <c r="B5204" s="227" t="s">
        <v>486</v>
      </c>
      <c r="C5204" s="203" t="s">
        <v>1376</v>
      </c>
      <c r="D5204" s="129" t="s">
        <v>567</v>
      </c>
      <c r="E5204" s="202" t="s">
        <v>1666</v>
      </c>
      <c r="F5204" s="227" t="s">
        <v>475</v>
      </c>
      <c r="G5204" s="259">
        <v>5.74</v>
      </c>
      <c r="H5204" s="361" t="s">
        <v>1378</v>
      </c>
      <c r="I5204" s="359" t="s">
        <v>1379</v>
      </c>
      <c r="J5204" s="359" t="s">
        <v>1380</v>
      </c>
      <c r="K5204" s="359" t="s">
        <v>9</v>
      </c>
      <c r="L5204" s="359" t="s">
        <v>1381</v>
      </c>
      <c r="M5204" s="369">
        <v>2001</v>
      </c>
      <c r="N5204" s="205">
        <v>38812</v>
      </c>
      <c r="O5204" s="203"/>
      <c r="P5204" t="str">
        <f t="shared" si="81"/>
        <v>Lower Mississippi River Basin-Fecal Coliform TMDL-Zumbro River, South Fork-(07040004-533)-Fecal Coliform</v>
      </c>
    </row>
    <row r="5205" spans="1:16" ht="27.95" hidden="1" customHeight="1" x14ac:dyDescent="0.25">
      <c r="A5205" s="226" t="s">
        <v>2217</v>
      </c>
      <c r="B5205" s="227" t="s">
        <v>486</v>
      </c>
      <c r="C5205" s="203" t="s">
        <v>1376</v>
      </c>
      <c r="D5205" s="129" t="s">
        <v>567</v>
      </c>
      <c r="E5205" s="202" t="s">
        <v>1666</v>
      </c>
      <c r="F5205" s="227" t="s">
        <v>475</v>
      </c>
      <c r="G5205" s="259">
        <v>2.19</v>
      </c>
      <c r="H5205" s="361" t="s">
        <v>1378</v>
      </c>
      <c r="I5205" s="359" t="s">
        <v>1382</v>
      </c>
      <c r="J5205" s="359" t="s">
        <v>1380</v>
      </c>
      <c r="K5205" s="359" t="s">
        <v>9</v>
      </c>
      <c r="L5205" s="359" t="s">
        <v>1381</v>
      </c>
      <c r="M5205" s="369">
        <v>2001</v>
      </c>
      <c r="N5205" s="205">
        <v>38812</v>
      </c>
      <c r="O5205" s="203"/>
      <c r="P5205" t="str">
        <f t="shared" si="81"/>
        <v>Lower Mississippi River Basin-Fecal Coliform TMDL-Zumbro River, South Fork-(07040004-533)-Fecal Coliform</v>
      </c>
    </row>
    <row r="5206" spans="1:16" ht="27.95" hidden="1" customHeight="1" x14ac:dyDescent="0.25">
      <c r="A5206" s="226" t="s">
        <v>2217</v>
      </c>
      <c r="B5206" s="227" t="s">
        <v>486</v>
      </c>
      <c r="C5206" s="203" t="s">
        <v>1376</v>
      </c>
      <c r="D5206" s="129" t="s">
        <v>567</v>
      </c>
      <c r="E5206" s="202" t="s">
        <v>1666</v>
      </c>
      <c r="F5206" s="227" t="s">
        <v>475</v>
      </c>
      <c r="G5206" s="259">
        <v>1.4</v>
      </c>
      <c r="H5206" s="361" t="s">
        <v>1378</v>
      </c>
      <c r="I5206" s="359" t="s">
        <v>1383</v>
      </c>
      <c r="J5206" s="359" t="s">
        <v>1380</v>
      </c>
      <c r="K5206" s="359" t="s">
        <v>9</v>
      </c>
      <c r="L5206" s="359" t="s">
        <v>1381</v>
      </c>
      <c r="M5206" s="369">
        <v>2001</v>
      </c>
      <c r="N5206" s="205">
        <v>38812</v>
      </c>
      <c r="O5206" s="203"/>
      <c r="P5206" t="str">
        <f t="shared" si="81"/>
        <v>Lower Mississippi River Basin-Fecal Coliform TMDL-Zumbro River, South Fork-(07040004-533)-Fecal Coliform</v>
      </c>
    </row>
    <row r="5207" spans="1:16" ht="27.95" hidden="1" customHeight="1" x14ac:dyDescent="0.25">
      <c r="A5207" s="226" t="s">
        <v>2217</v>
      </c>
      <c r="B5207" s="227" t="s">
        <v>486</v>
      </c>
      <c r="C5207" s="203" t="s">
        <v>1376</v>
      </c>
      <c r="D5207" s="129" t="s">
        <v>567</v>
      </c>
      <c r="E5207" s="202" t="s">
        <v>1666</v>
      </c>
      <c r="F5207" s="227" t="s">
        <v>475</v>
      </c>
      <c r="G5207" s="259">
        <v>0.6</v>
      </c>
      <c r="H5207" s="361" t="s">
        <v>1378</v>
      </c>
      <c r="I5207" s="359" t="s">
        <v>1384</v>
      </c>
      <c r="J5207" s="359" t="s">
        <v>1380</v>
      </c>
      <c r="K5207" s="359" t="s">
        <v>9</v>
      </c>
      <c r="L5207" s="359" t="s">
        <v>1381</v>
      </c>
      <c r="M5207" s="369">
        <v>2001</v>
      </c>
      <c r="N5207" s="205">
        <v>38812</v>
      </c>
      <c r="O5207" s="203"/>
      <c r="P5207" t="str">
        <f t="shared" si="81"/>
        <v>Lower Mississippi River Basin-Fecal Coliform TMDL-Zumbro River, South Fork-(07040004-533)-Fecal Coliform</v>
      </c>
    </row>
    <row r="5208" spans="1:16" ht="27.95" hidden="1" customHeight="1" x14ac:dyDescent="0.25">
      <c r="A5208" s="226" t="s">
        <v>2217</v>
      </c>
      <c r="B5208" s="227" t="s">
        <v>486</v>
      </c>
      <c r="C5208" s="203" t="s">
        <v>1376</v>
      </c>
      <c r="D5208" s="129" t="s">
        <v>567</v>
      </c>
      <c r="E5208" s="202" t="s">
        <v>1666</v>
      </c>
      <c r="F5208" s="227" t="s">
        <v>475</v>
      </c>
      <c r="G5208" s="259">
        <v>0.2</v>
      </c>
      <c r="H5208" s="361" t="s">
        <v>1378</v>
      </c>
      <c r="I5208" s="359" t="s">
        <v>1385</v>
      </c>
      <c r="J5208" s="359" t="s">
        <v>1380</v>
      </c>
      <c r="K5208" s="359" t="s">
        <v>9</v>
      </c>
      <c r="L5208" s="359" t="s">
        <v>1381</v>
      </c>
      <c r="M5208" s="369">
        <v>2001</v>
      </c>
      <c r="N5208" s="205">
        <v>38812</v>
      </c>
      <c r="O5208" s="203"/>
      <c r="P5208" t="str">
        <f t="shared" si="81"/>
        <v>Lower Mississippi River Basin-Fecal Coliform TMDL-Zumbro River, South Fork-(07040004-533)-Fecal Coliform</v>
      </c>
    </row>
    <row r="5209" spans="1:16" ht="27.95" hidden="1" customHeight="1" x14ac:dyDescent="0.25">
      <c r="A5209" s="226" t="s">
        <v>2217</v>
      </c>
      <c r="B5209" s="227" t="s">
        <v>486</v>
      </c>
      <c r="C5209" s="203" t="s">
        <v>1376</v>
      </c>
      <c r="D5209" s="226" t="s">
        <v>490</v>
      </c>
      <c r="E5209" s="202" t="s">
        <v>1667</v>
      </c>
      <c r="F5209" s="227" t="s">
        <v>475</v>
      </c>
      <c r="G5209" s="259">
        <v>7.3</v>
      </c>
      <c r="H5209" s="361" t="s">
        <v>1378</v>
      </c>
      <c r="I5209" s="359" t="s">
        <v>1379</v>
      </c>
      <c r="J5209" s="359" t="s">
        <v>1380</v>
      </c>
      <c r="K5209" s="359" t="s">
        <v>9</v>
      </c>
      <c r="L5209" s="359" t="s">
        <v>1381</v>
      </c>
      <c r="M5209" s="368">
        <v>2002</v>
      </c>
      <c r="N5209" s="205">
        <v>38812</v>
      </c>
      <c r="O5209" s="203"/>
      <c r="P5209" t="str">
        <f t="shared" si="81"/>
        <v>Lower Mississippi River Basin-Fecal Coliform TMDL-Zumbro River-(07040004-502)-Fecal Coliform</v>
      </c>
    </row>
    <row r="5210" spans="1:16" ht="27.95" hidden="1" customHeight="1" x14ac:dyDescent="0.25">
      <c r="A5210" s="226" t="s">
        <v>2217</v>
      </c>
      <c r="B5210" s="227" t="s">
        <v>486</v>
      </c>
      <c r="C5210" s="203" t="s">
        <v>1376</v>
      </c>
      <c r="D5210" s="226" t="s">
        <v>490</v>
      </c>
      <c r="E5210" s="202" t="s">
        <v>1667</v>
      </c>
      <c r="F5210" s="227" t="s">
        <v>475</v>
      </c>
      <c r="G5210" s="259">
        <v>3.39</v>
      </c>
      <c r="H5210" s="361" t="s">
        <v>1378</v>
      </c>
      <c r="I5210" s="359" t="s">
        <v>1382</v>
      </c>
      <c r="J5210" s="359" t="s">
        <v>1380</v>
      </c>
      <c r="K5210" s="359" t="s">
        <v>9</v>
      </c>
      <c r="L5210" s="359" t="s">
        <v>1381</v>
      </c>
      <c r="M5210" s="368">
        <v>2002</v>
      </c>
      <c r="N5210" s="205">
        <v>38812</v>
      </c>
      <c r="O5210" s="203"/>
      <c r="P5210" t="str">
        <f t="shared" si="81"/>
        <v>Lower Mississippi River Basin-Fecal Coliform TMDL-Zumbro River-(07040004-502)-Fecal Coliform</v>
      </c>
    </row>
    <row r="5211" spans="1:16" ht="27.95" hidden="1" customHeight="1" x14ac:dyDescent="0.25">
      <c r="A5211" s="226" t="s">
        <v>2217</v>
      </c>
      <c r="B5211" s="227" t="s">
        <v>486</v>
      </c>
      <c r="C5211" s="203" t="s">
        <v>1376</v>
      </c>
      <c r="D5211" s="226" t="s">
        <v>490</v>
      </c>
      <c r="E5211" s="202" t="s">
        <v>1667</v>
      </c>
      <c r="F5211" s="227" t="s">
        <v>475</v>
      </c>
      <c r="G5211" s="259">
        <v>2.34</v>
      </c>
      <c r="H5211" s="361" t="s">
        <v>1378</v>
      </c>
      <c r="I5211" s="359" t="s">
        <v>1383</v>
      </c>
      <c r="J5211" s="359" t="s">
        <v>1380</v>
      </c>
      <c r="K5211" s="359" t="s">
        <v>9</v>
      </c>
      <c r="L5211" s="359" t="s">
        <v>1381</v>
      </c>
      <c r="M5211" s="368">
        <v>2002</v>
      </c>
      <c r="N5211" s="205">
        <v>38812</v>
      </c>
      <c r="O5211" s="203"/>
      <c r="P5211" t="str">
        <f t="shared" si="81"/>
        <v>Lower Mississippi River Basin-Fecal Coliform TMDL-Zumbro River-(07040004-502)-Fecal Coliform</v>
      </c>
    </row>
    <row r="5212" spans="1:16" ht="27.95" hidden="1" customHeight="1" x14ac:dyDescent="0.25">
      <c r="A5212" s="226" t="s">
        <v>2217</v>
      </c>
      <c r="B5212" s="227" t="s">
        <v>486</v>
      </c>
      <c r="C5212" s="203" t="s">
        <v>1376</v>
      </c>
      <c r="D5212" s="226" t="s">
        <v>490</v>
      </c>
      <c r="E5212" s="202" t="s">
        <v>1667</v>
      </c>
      <c r="F5212" s="227" t="s">
        <v>475</v>
      </c>
      <c r="G5212" s="259">
        <v>1.37</v>
      </c>
      <c r="H5212" s="361" t="s">
        <v>1378</v>
      </c>
      <c r="I5212" s="359" t="s">
        <v>1384</v>
      </c>
      <c r="J5212" s="359" t="s">
        <v>1380</v>
      </c>
      <c r="K5212" s="359" t="s">
        <v>9</v>
      </c>
      <c r="L5212" s="359" t="s">
        <v>1381</v>
      </c>
      <c r="M5212" s="368">
        <v>2002</v>
      </c>
      <c r="N5212" s="205">
        <v>38812</v>
      </c>
      <c r="O5212" s="203"/>
      <c r="P5212" t="str">
        <f t="shared" si="81"/>
        <v>Lower Mississippi River Basin-Fecal Coliform TMDL-Zumbro River-(07040004-502)-Fecal Coliform</v>
      </c>
    </row>
    <row r="5213" spans="1:16" ht="27.95" hidden="1" customHeight="1" x14ac:dyDescent="0.25">
      <c r="A5213" s="226" t="s">
        <v>2217</v>
      </c>
      <c r="B5213" s="227" t="s">
        <v>486</v>
      </c>
      <c r="C5213" s="203" t="s">
        <v>1376</v>
      </c>
      <c r="D5213" s="226" t="s">
        <v>490</v>
      </c>
      <c r="E5213" s="202" t="s">
        <v>1667</v>
      </c>
      <c r="F5213" s="227" t="s">
        <v>475</v>
      </c>
      <c r="G5213" s="259">
        <v>1.05</v>
      </c>
      <c r="H5213" s="361" t="s">
        <v>1378</v>
      </c>
      <c r="I5213" s="359" t="s">
        <v>1385</v>
      </c>
      <c r="J5213" s="359" t="s">
        <v>1380</v>
      </c>
      <c r="K5213" s="359" t="s">
        <v>9</v>
      </c>
      <c r="L5213" s="359" t="s">
        <v>1381</v>
      </c>
      <c r="M5213" s="368">
        <v>2002</v>
      </c>
      <c r="N5213" s="205">
        <v>38812</v>
      </c>
      <c r="O5213" s="203"/>
      <c r="P5213" t="str">
        <f t="shared" si="81"/>
        <v>Lower Mississippi River Basin-Fecal Coliform TMDL-Zumbro River-(07040004-502)-Fecal Coliform</v>
      </c>
    </row>
    <row r="5214" spans="1:16" ht="27.95" hidden="1" customHeight="1" x14ac:dyDescent="0.25">
      <c r="A5214" s="226" t="s">
        <v>2217</v>
      </c>
      <c r="B5214" s="227" t="s">
        <v>486</v>
      </c>
      <c r="C5214" s="203" t="s">
        <v>1376</v>
      </c>
      <c r="D5214" s="226" t="s">
        <v>474</v>
      </c>
      <c r="E5214" s="202" t="s">
        <v>1667</v>
      </c>
      <c r="F5214" s="227" t="s">
        <v>475</v>
      </c>
      <c r="G5214" s="259">
        <v>7.31</v>
      </c>
      <c r="H5214" s="361" t="s">
        <v>1378</v>
      </c>
      <c r="I5214" s="359" t="s">
        <v>1379</v>
      </c>
      <c r="J5214" s="359" t="s">
        <v>1380</v>
      </c>
      <c r="K5214" s="359" t="s">
        <v>9</v>
      </c>
      <c r="L5214" s="359" t="s">
        <v>1381</v>
      </c>
      <c r="M5214" s="368">
        <v>2002</v>
      </c>
      <c r="N5214" s="205">
        <v>38812</v>
      </c>
      <c r="O5214" s="203"/>
      <c r="P5214" t="str">
        <f t="shared" si="81"/>
        <v>Lower Mississippi River Basin-Fecal Coliform TMDL-Zumbro River-(07040004-501)-Fecal Coliform</v>
      </c>
    </row>
    <row r="5215" spans="1:16" ht="27.95" hidden="1" customHeight="1" x14ac:dyDescent="0.25">
      <c r="A5215" s="226" t="s">
        <v>2217</v>
      </c>
      <c r="B5215" s="227" t="s">
        <v>486</v>
      </c>
      <c r="C5215" s="203" t="s">
        <v>1376</v>
      </c>
      <c r="D5215" s="226" t="s">
        <v>474</v>
      </c>
      <c r="E5215" s="202" t="s">
        <v>1667</v>
      </c>
      <c r="F5215" s="227" t="s">
        <v>475</v>
      </c>
      <c r="G5215" s="259">
        <v>3.4</v>
      </c>
      <c r="H5215" s="361" t="s">
        <v>1378</v>
      </c>
      <c r="I5215" s="359" t="s">
        <v>1382</v>
      </c>
      <c r="J5215" s="359" t="s">
        <v>1380</v>
      </c>
      <c r="K5215" s="359" t="s">
        <v>9</v>
      </c>
      <c r="L5215" s="359" t="s">
        <v>1381</v>
      </c>
      <c r="M5215" s="368">
        <v>2002</v>
      </c>
      <c r="N5215" s="205">
        <v>38812</v>
      </c>
      <c r="O5215" s="203"/>
      <c r="P5215" t="str">
        <f t="shared" si="81"/>
        <v>Lower Mississippi River Basin-Fecal Coliform TMDL-Zumbro River-(07040004-501)-Fecal Coliform</v>
      </c>
    </row>
    <row r="5216" spans="1:16" ht="27.95" hidden="1" customHeight="1" x14ac:dyDescent="0.25">
      <c r="A5216" s="226" t="s">
        <v>2217</v>
      </c>
      <c r="B5216" s="227" t="s">
        <v>486</v>
      </c>
      <c r="C5216" s="203" t="s">
        <v>1376</v>
      </c>
      <c r="D5216" s="226" t="s">
        <v>474</v>
      </c>
      <c r="E5216" s="202" t="s">
        <v>1667</v>
      </c>
      <c r="F5216" s="227" t="s">
        <v>475</v>
      </c>
      <c r="G5216" s="259">
        <v>2.35</v>
      </c>
      <c r="H5216" s="361" t="s">
        <v>1378</v>
      </c>
      <c r="I5216" s="359" t="s">
        <v>1383</v>
      </c>
      <c r="J5216" s="359" t="s">
        <v>1380</v>
      </c>
      <c r="K5216" s="359" t="s">
        <v>9</v>
      </c>
      <c r="L5216" s="359" t="s">
        <v>1381</v>
      </c>
      <c r="M5216" s="368">
        <v>2002</v>
      </c>
      <c r="N5216" s="205">
        <v>38812</v>
      </c>
      <c r="O5216" s="203"/>
      <c r="P5216" t="str">
        <f t="shared" si="81"/>
        <v>Lower Mississippi River Basin-Fecal Coliform TMDL-Zumbro River-(07040004-501)-Fecal Coliform</v>
      </c>
    </row>
    <row r="5217" spans="1:16" ht="27.95" hidden="1" customHeight="1" x14ac:dyDescent="0.25">
      <c r="A5217" s="226" t="s">
        <v>2217</v>
      </c>
      <c r="B5217" s="227" t="s">
        <v>486</v>
      </c>
      <c r="C5217" s="203" t="s">
        <v>1376</v>
      </c>
      <c r="D5217" s="226" t="s">
        <v>474</v>
      </c>
      <c r="E5217" s="202" t="s">
        <v>1667</v>
      </c>
      <c r="F5217" s="227" t="s">
        <v>475</v>
      </c>
      <c r="G5217" s="259">
        <v>1.38</v>
      </c>
      <c r="H5217" s="361" t="s">
        <v>1378</v>
      </c>
      <c r="I5217" s="359" t="s">
        <v>1384</v>
      </c>
      <c r="J5217" s="359" t="s">
        <v>1380</v>
      </c>
      <c r="K5217" s="359" t="s">
        <v>9</v>
      </c>
      <c r="L5217" s="359" t="s">
        <v>1381</v>
      </c>
      <c r="M5217" s="368">
        <v>2002</v>
      </c>
      <c r="N5217" s="205">
        <v>38812</v>
      </c>
      <c r="O5217" s="203"/>
      <c r="P5217" t="str">
        <f t="shared" si="81"/>
        <v>Lower Mississippi River Basin-Fecal Coliform TMDL-Zumbro River-(07040004-501)-Fecal Coliform</v>
      </c>
    </row>
    <row r="5218" spans="1:16" ht="27.95" hidden="1" customHeight="1" x14ac:dyDescent="0.25">
      <c r="A5218" s="226" t="s">
        <v>2217</v>
      </c>
      <c r="B5218" s="227" t="s">
        <v>486</v>
      </c>
      <c r="C5218" s="203" t="s">
        <v>1376</v>
      </c>
      <c r="D5218" s="226" t="s">
        <v>474</v>
      </c>
      <c r="E5218" s="202" t="s">
        <v>1667</v>
      </c>
      <c r="F5218" s="227" t="s">
        <v>475</v>
      </c>
      <c r="G5218" s="259">
        <v>1.05</v>
      </c>
      <c r="H5218" s="361" t="s">
        <v>1378</v>
      </c>
      <c r="I5218" s="359" t="s">
        <v>1385</v>
      </c>
      <c r="J5218" s="359" t="s">
        <v>1380</v>
      </c>
      <c r="K5218" s="359" t="s">
        <v>9</v>
      </c>
      <c r="L5218" s="359" t="s">
        <v>1381</v>
      </c>
      <c r="M5218" s="368">
        <v>2002</v>
      </c>
      <c r="N5218" s="205">
        <v>38812</v>
      </c>
      <c r="O5218" s="203"/>
      <c r="P5218" t="str">
        <f t="shared" si="81"/>
        <v>Lower Mississippi River Basin-Fecal Coliform TMDL-Zumbro River-(07040004-501)-Fecal Coliform</v>
      </c>
    </row>
    <row r="5219" spans="1:16" ht="27.95" hidden="1" customHeight="1" x14ac:dyDescent="0.25">
      <c r="A5219" s="203" t="s">
        <v>2217</v>
      </c>
      <c r="B5219" s="202" t="s">
        <v>486</v>
      </c>
      <c r="C5219" s="203" t="s">
        <v>1668</v>
      </c>
      <c r="D5219" s="202" t="s">
        <v>474</v>
      </c>
      <c r="E5219" s="202" t="s">
        <v>1667</v>
      </c>
      <c r="F5219" s="202" t="s">
        <v>475</v>
      </c>
      <c r="G5219" s="253">
        <v>26.51</v>
      </c>
      <c r="H5219" s="361" t="s">
        <v>488</v>
      </c>
      <c r="I5219" s="359" t="s">
        <v>1379</v>
      </c>
      <c r="J5219" s="359" t="s">
        <v>1380</v>
      </c>
      <c r="K5219" s="359" t="s">
        <v>22</v>
      </c>
      <c r="L5219" s="359" t="s">
        <v>1392</v>
      </c>
      <c r="M5219" s="368">
        <v>2008</v>
      </c>
      <c r="N5219" s="205">
        <v>41054</v>
      </c>
      <c r="O5219" s="203"/>
      <c r="P5219" t="str">
        <f t="shared" si="81"/>
        <v>Zumbro River Watershed Turbidity TMDL-Zumbro River-(07040004-501)-TSS</v>
      </c>
    </row>
    <row r="5220" spans="1:16" ht="27.95" hidden="1" customHeight="1" x14ac:dyDescent="0.25">
      <c r="A5220" s="203" t="s">
        <v>2217</v>
      </c>
      <c r="B5220" s="202" t="s">
        <v>486</v>
      </c>
      <c r="C5220" s="203" t="s">
        <v>1668</v>
      </c>
      <c r="D5220" s="202" t="s">
        <v>474</v>
      </c>
      <c r="E5220" s="202" t="s">
        <v>1667</v>
      </c>
      <c r="F5220" s="202" t="s">
        <v>475</v>
      </c>
      <c r="G5220" s="253">
        <v>11.15</v>
      </c>
      <c r="H5220" s="361" t="s">
        <v>488</v>
      </c>
      <c r="I5220" s="359" t="s">
        <v>1382</v>
      </c>
      <c r="J5220" s="359" t="s">
        <v>1380</v>
      </c>
      <c r="K5220" s="359" t="s">
        <v>22</v>
      </c>
      <c r="L5220" s="359" t="s">
        <v>1392</v>
      </c>
      <c r="M5220" s="368">
        <v>2008</v>
      </c>
      <c r="N5220" s="205">
        <v>41054</v>
      </c>
      <c r="O5220" s="203"/>
      <c r="P5220" t="str">
        <f t="shared" si="81"/>
        <v>Zumbro River Watershed Turbidity TMDL-Zumbro River-(07040004-501)-TSS</v>
      </c>
    </row>
    <row r="5221" spans="1:16" ht="27.95" hidden="1" customHeight="1" x14ac:dyDescent="0.25">
      <c r="A5221" s="203" t="s">
        <v>2217</v>
      </c>
      <c r="B5221" s="202" t="s">
        <v>486</v>
      </c>
      <c r="C5221" s="203" t="s">
        <v>1668</v>
      </c>
      <c r="D5221" s="202" t="s">
        <v>474</v>
      </c>
      <c r="E5221" s="202" t="s">
        <v>1667</v>
      </c>
      <c r="F5221" s="202" t="s">
        <v>475</v>
      </c>
      <c r="G5221" s="253">
        <v>7.21</v>
      </c>
      <c r="H5221" s="361" t="s">
        <v>488</v>
      </c>
      <c r="I5221" s="359" t="s">
        <v>1383</v>
      </c>
      <c r="J5221" s="359" t="s">
        <v>1380</v>
      </c>
      <c r="K5221" s="359" t="s">
        <v>22</v>
      </c>
      <c r="L5221" s="359" t="s">
        <v>1392</v>
      </c>
      <c r="M5221" s="368">
        <v>2008</v>
      </c>
      <c r="N5221" s="205">
        <v>41054</v>
      </c>
      <c r="O5221" s="203"/>
      <c r="P5221" t="str">
        <f t="shared" si="81"/>
        <v>Zumbro River Watershed Turbidity TMDL-Zumbro River-(07040004-501)-TSS</v>
      </c>
    </row>
    <row r="5222" spans="1:16" ht="27.95" hidden="1" customHeight="1" x14ac:dyDescent="0.25">
      <c r="A5222" s="203" t="s">
        <v>2217</v>
      </c>
      <c r="B5222" s="202" t="s">
        <v>486</v>
      </c>
      <c r="C5222" s="203" t="s">
        <v>1668</v>
      </c>
      <c r="D5222" s="202" t="s">
        <v>474</v>
      </c>
      <c r="E5222" s="202" t="s">
        <v>1667</v>
      </c>
      <c r="F5222" s="202" t="s">
        <v>475</v>
      </c>
      <c r="G5222" s="253">
        <v>5.13</v>
      </c>
      <c r="H5222" s="361" t="s">
        <v>488</v>
      </c>
      <c r="I5222" s="359" t="s">
        <v>1384</v>
      </c>
      <c r="J5222" s="359" t="s">
        <v>1380</v>
      </c>
      <c r="K5222" s="359" t="s">
        <v>22</v>
      </c>
      <c r="L5222" s="359" t="s">
        <v>1392</v>
      </c>
      <c r="M5222" s="368">
        <v>2008</v>
      </c>
      <c r="N5222" s="205">
        <v>41054</v>
      </c>
      <c r="O5222" s="203"/>
      <c r="P5222" t="str">
        <f t="shared" si="81"/>
        <v>Zumbro River Watershed Turbidity TMDL-Zumbro River-(07040004-501)-TSS</v>
      </c>
    </row>
    <row r="5223" spans="1:16" ht="27.95" hidden="1" customHeight="1" x14ac:dyDescent="0.25">
      <c r="A5223" s="203" t="s">
        <v>2217</v>
      </c>
      <c r="B5223" s="202" t="s">
        <v>486</v>
      </c>
      <c r="C5223" s="203" t="s">
        <v>1668</v>
      </c>
      <c r="D5223" s="202" t="s">
        <v>474</v>
      </c>
      <c r="E5223" s="202" t="s">
        <v>1667</v>
      </c>
      <c r="F5223" s="202" t="s">
        <v>475</v>
      </c>
      <c r="G5223" s="253">
        <v>4.33</v>
      </c>
      <c r="H5223" s="361" t="s">
        <v>488</v>
      </c>
      <c r="I5223" s="359" t="s">
        <v>1385</v>
      </c>
      <c r="J5223" s="359" t="s">
        <v>1380</v>
      </c>
      <c r="K5223" s="359" t="s">
        <v>22</v>
      </c>
      <c r="L5223" s="359" t="s">
        <v>1392</v>
      </c>
      <c r="M5223" s="368">
        <v>2008</v>
      </c>
      <c r="N5223" s="205">
        <v>41054</v>
      </c>
      <c r="O5223" s="203"/>
      <c r="P5223" t="str">
        <f t="shared" si="81"/>
        <v>Zumbro River Watershed Turbidity TMDL-Zumbro River-(07040004-501)-TSS</v>
      </c>
    </row>
    <row r="5224" spans="1:16" ht="27.95" hidden="1" customHeight="1" x14ac:dyDescent="0.25">
      <c r="A5224" s="203" t="s">
        <v>2217</v>
      </c>
      <c r="B5224" s="202" t="s">
        <v>486</v>
      </c>
      <c r="C5224" s="203" t="s">
        <v>1668</v>
      </c>
      <c r="D5224" s="202" t="s">
        <v>494</v>
      </c>
      <c r="E5224" s="202" t="s">
        <v>1666</v>
      </c>
      <c r="F5224" s="202" t="s">
        <v>475</v>
      </c>
      <c r="G5224" s="253">
        <v>26.17</v>
      </c>
      <c r="H5224" s="361" t="s">
        <v>488</v>
      </c>
      <c r="I5224" s="359" t="s">
        <v>1379</v>
      </c>
      <c r="J5224" s="359" t="s">
        <v>1380</v>
      </c>
      <c r="K5224" s="359" t="s">
        <v>22</v>
      </c>
      <c r="L5224" s="359" t="s">
        <v>1392</v>
      </c>
      <c r="M5224" s="368">
        <v>2008</v>
      </c>
      <c r="N5224" s="205">
        <v>41054</v>
      </c>
      <c r="O5224" s="203"/>
      <c r="P5224" t="str">
        <f t="shared" si="81"/>
        <v>Zumbro River Watershed Turbidity TMDL-Zumbro River, South Fork-(07040004-507)-TSS</v>
      </c>
    </row>
    <row r="5225" spans="1:16" ht="27.95" hidden="1" customHeight="1" x14ac:dyDescent="0.25">
      <c r="A5225" s="203" t="s">
        <v>2217</v>
      </c>
      <c r="B5225" s="202" t="s">
        <v>486</v>
      </c>
      <c r="C5225" s="203" t="s">
        <v>1668</v>
      </c>
      <c r="D5225" s="202" t="s">
        <v>494</v>
      </c>
      <c r="E5225" s="202" t="s">
        <v>1666</v>
      </c>
      <c r="F5225" s="202" t="s">
        <v>475</v>
      </c>
      <c r="G5225" s="253">
        <v>10.34</v>
      </c>
      <c r="H5225" s="361" t="s">
        <v>488</v>
      </c>
      <c r="I5225" s="359" t="s">
        <v>1382</v>
      </c>
      <c r="J5225" s="359" t="s">
        <v>1380</v>
      </c>
      <c r="K5225" s="359" t="s">
        <v>22</v>
      </c>
      <c r="L5225" s="359" t="s">
        <v>1392</v>
      </c>
      <c r="M5225" s="368">
        <v>2008</v>
      </c>
      <c r="N5225" s="205">
        <v>41054</v>
      </c>
      <c r="O5225" s="203"/>
      <c r="P5225" t="str">
        <f t="shared" si="81"/>
        <v>Zumbro River Watershed Turbidity TMDL-Zumbro River, South Fork-(07040004-507)-TSS</v>
      </c>
    </row>
    <row r="5226" spans="1:16" ht="27.95" hidden="1" customHeight="1" x14ac:dyDescent="0.25">
      <c r="A5226" s="203" t="s">
        <v>2217</v>
      </c>
      <c r="B5226" s="202" t="s">
        <v>486</v>
      </c>
      <c r="C5226" s="203" t="s">
        <v>1668</v>
      </c>
      <c r="D5226" s="202" t="s">
        <v>494</v>
      </c>
      <c r="E5226" s="202" t="s">
        <v>1666</v>
      </c>
      <c r="F5226" s="202" t="s">
        <v>475</v>
      </c>
      <c r="G5226" s="253">
        <v>3.96</v>
      </c>
      <c r="H5226" s="361" t="s">
        <v>488</v>
      </c>
      <c r="I5226" s="359" t="s">
        <v>1383</v>
      </c>
      <c r="J5226" s="359" t="s">
        <v>1380</v>
      </c>
      <c r="K5226" s="359" t="s">
        <v>22</v>
      </c>
      <c r="L5226" s="359" t="s">
        <v>1392</v>
      </c>
      <c r="M5226" s="368">
        <v>2008</v>
      </c>
      <c r="N5226" s="205">
        <v>41054</v>
      </c>
      <c r="O5226" s="203"/>
      <c r="P5226" t="str">
        <f t="shared" si="81"/>
        <v>Zumbro River Watershed Turbidity TMDL-Zumbro River, South Fork-(07040004-507)-TSS</v>
      </c>
    </row>
    <row r="5227" spans="1:16" ht="27.95" hidden="1" customHeight="1" x14ac:dyDescent="0.25">
      <c r="A5227" s="203" t="s">
        <v>2217</v>
      </c>
      <c r="B5227" s="202" t="s">
        <v>486</v>
      </c>
      <c r="C5227" s="203" t="s">
        <v>1668</v>
      </c>
      <c r="D5227" s="202" t="s">
        <v>494</v>
      </c>
      <c r="E5227" s="202" t="s">
        <v>1666</v>
      </c>
      <c r="F5227" s="202" t="s">
        <v>475</v>
      </c>
      <c r="G5227" s="253">
        <v>1.81</v>
      </c>
      <c r="H5227" s="361" t="s">
        <v>488</v>
      </c>
      <c r="I5227" s="359" t="s">
        <v>1384</v>
      </c>
      <c r="J5227" s="359" t="s">
        <v>1380</v>
      </c>
      <c r="K5227" s="359" t="s">
        <v>22</v>
      </c>
      <c r="L5227" s="359" t="s">
        <v>1392</v>
      </c>
      <c r="M5227" s="368">
        <v>2008</v>
      </c>
      <c r="N5227" s="205">
        <v>41054</v>
      </c>
      <c r="O5227" s="203"/>
      <c r="P5227" t="str">
        <f t="shared" si="81"/>
        <v>Zumbro River Watershed Turbidity TMDL-Zumbro River, South Fork-(07040004-507)-TSS</v>
      </c>
    </row>
    <row r="5228" spans="1:16" ht="27.95" hidden="1" customHeight="1" x14ac:dyDescent="0.25">
      <c r="A5228" s="203" t="s">
        <v>2217</v>
      </c>
      <c r="B5228" s="202" t="s">
        <v>486</v>
      </c>
      <c r="C5228" s="203" t="s">
        <v>1668</v>
      </c>
      <c r="D5228" s="202" t="s">
        <v>494</v>
      </c>
      <c r="E5228" s="202" t="s">
        <v>1666</v>
      </c>
      <c r="F5228" s="202" t="s">
        <v>475</v>
      </c>
      <c r="G5228" s="253">
        <v>0.95</v>
      </c>
      <c r="H5228" s="361" t="s">
        <v>488</v>
      </c>
      <c r="I5228" s="359" t="s">
        <v>1385</v>
      </c>
      <c r="J5228" s="359" t="s">
        <v>1380</v>
      </c>
      <c r="K5228" s="359" t="s">
        <v>22</v>
      </c>
      <c r="L5228" s="359" t="s">
        <v>1392</v>
      </c>
      <c r="M5228" s="368">
        <v>2008</v>
      </c>
      <c r="N5228" s="205">
        <v>41054</v>
      </c>
      <c r="O5228" s="203"/>
      <c r="P5228" t="str">
        <f t="shared" si="81"/>
        <v>Zumbro River Watershed Turbidity TMDL-Zumbro River, South Fork-(07040004-507)-TSS</v>
      </c>
    </row>
    <row r="5229" spans="1:16" ht="27.95" hidden="1" customHeight="1" x14ac:dyDescent="0.25">
      <c r="A5229" s="203" t="s">
        <v>2217</v>
      </c>
      <c r="B5229" s="202" t="s">
        <v>486</v>
      </c>
      <c r="C5229" s="203" t="s">
        <v>1668</v>
      </c>
      <c r="D5229" s="202" t="s">
        <v>492</v>
      </c>
      <c r="E5229" s="202" t="s">
        <v>1666</v>
      </c>
      <c r="F5229" s="202" t="s">
        <v>475</v>
      </c>
      <c r="G5229" s="253">
        <v>4.95</v>
      </c>
      <c r="H5229" s="361" t="s">
        <v>488</v>
      </c>
      <c r="I5229" s="359" t="s">
        <v>1379</v>
      </c>
      <c r="J5229" s="359" t="s">
        <v>1380</v>
      </c>
      <c r="K5229" s="359" t="s">
        <v>22</v>
      </c>
      <c r="L5229" s="359" t="s">
        <v>1392</v>
      </c>
      <c r="M5229" s="368">
        <v>2008</v>
      </c>
      <c r="N5229" s="205">
        <v>41054</v>
      </c>
      <c r="O5229" s="203"/>
      <c r="P5229" t="str">
        <f t="shared" si="81"/>
        <v>Zumbro River Watershed Turbidity TMDL-Zumbro River, South Fork-(07040004-536)-TSS</v>
      </c>
    </row>
    <row r="5230" spans="1:16" ht="27.95" hidden="1" customHeight="1" x14ac:dyDescent="0.25">
      <c r="A5230" s="203" t="s">
        <v>2217</v>
      </c>
      <c r="B5230" s="202" t="s">
        <v>486</v>
      </c>
      <c r="C5230" s="203" t="s">
        <v>1668</v>
      </c>
      <c r="D5230" s="202" t="s">
        <v>492</v>
      </c>
      <c r="E5230" s="202" t="s">
        <v>1666</v>
      </c>
      <c r="F5230" s="202" t="s">
        <v>475</v>
      </c>
      <c r="G5230" s="253">
        <v>2.0699999999999998</v>
      </c>
      <c r="H5230" s="361" t="s">
        <v>488</v>
      </c>
      <c r="I5230" s="359" t="s">
        <v>1382</v>
      </c>
      <c r="J5230" s="359" t="s">
        <v>1380</v>
      </c>
      <c r="K5230" s="359" t="s">
        <v>22</v>
      </c>
      <c r="L5230" s="359" t="s">
        <v>1392</v>
      </c>
      <c r="M5230" s="368">
        <v>2008</v>
      </c>
      <c r="N5230" s="205">
        <v>41054</v>
      </c>
      <c r="O5230" s="203"/>
      <c r="P5230" t="str">
        <f t="shared" si="81"/>
        <v>Zumbro River Watershed Turbidity TMDL-Zumbro River, South Fork-(07040004-536)-TSS</v>
      </c>
    </row>
    <row r="5231" spans="1:16" ht="27.95" hidden="1" customHeight="1" x14ac:dyDescent="0.25">
      <c r="A5231" s="203" t="s">
        <v>2217</v>
      </c>
      <c r="B5231" s="202" t="s">
        <v>486</v>
      </c>
      <c r="C5231" s="203" t="s">
        <v>1668</v>
      </c>
      <c r="D5231" s="202" t="s">
        <v>492</v>
      </c>
      <c r="E5231" s="202" t="s">
        <v>1666</v>
      </c>
      <c r="F5231" s="202" t="s">
        <v>475</v>
      </c>
      <c r="G5231" s="253">
        <v>1</v>
      </c>
      <c r="H5231" s="361" t="s">
        <v>488</v>
      </c>
      <c r="I5231" s="359" t="s">
        <v>1383</v>
      </c>
      <c r="J5231" s="359" t="s">
        <v>1380</v>
      </c>
      <c r="K5231" s="359" t="s">
        <v>22</v>
      </c>
      <c r="L5231" s="359" t="s">
        <v>1392</v>
      </c>
      <c r="M5231" s="368">
        <v>2008</v>
      </c>
      <c r="N5231" s="205">
        <v>41054</v>
      </c>
      <c r="O5231" s="203"/>
      <c r="P5231" t="str">
        <f t="shared" si="81"/>
        <v>Zumbro River Watershed Turbidity TMDL-Zumbro River, South Fork-(07040004-536)-TSS</v>
      </c>
    </row>
    <row r="5232" spans="1:16" ht="27.95" hidden="1" customHeight="1" x14ac:dyDescent="0.25">
      <c r="A5232" s="203" t="s">
        <v>2217</v>
      </c>
      <c r="B5232" s="202" t="s">
        <v>486</v>
      </c>
      <c r="C5232" s="203" t="s">
        <v>1668</v>
      </c>
      <c r="D5232" s="202" t="s">
        <v>492</v>
      </c>
      <c r="E5232" s="202" t="s">
        <v>1666</v>
      </c>
      <c r="F5232" s="202" t="s">
        <v>475</v>
      </c>
      <c r="G5232" s="253">
        <v>0.35</v>
      </c>
      <c r="H5232" s="361" t="s">
        <v>488</v>
      </c>
      <c r="I5232" s="359" t="s">
        <v>1384</v>
      </c>
      <c r="J5232" s="359" t="s">
        <v>1380</v>
      </c>
      <c r="K5232" s="359" t="s">
        <v>22</v>
      </c>
      <c r="L5232" s="359" t="s">
        <v>1392</v>
      </c>
      <c r="M5232" s="368">
        <v>2008</v>
      </c>
      <c r="N5232" s="205">
        <v>41054</v>
      </c>
      <c r="O5232" s="203"/>
      <c r="P5232" t="str">
        <f t="shared" si="81"/>
        <v>Zumbro River Watershed Turbidity TMDL-Zumbro River, South Fork-(07040004-536)-TSS</v>
      </c>
    </row>
    <row r="5233" spans="1:16" ht="27.95" hidden="1" customHeight="1" x14ac:dyDescent="0.25">
      <c r="A5233" s="203" t="s">
        <v>2217</v>
      </c>
      <c r="B5233" s="202" t="s">
        <v>486</v>
      </c>
      <c r="C5233" s="203" t="s">
        <v>1668</v>
      </c>
      <c r="D5233" s="202" t="s">
        <v>492</v>
      </c>
      <c r="E5233" s="202" t="s">
        <v>1666</v>
      </c>
      <c r="F5233" s="202" t="s">
        <v>475</v>
      </c>
      <c r="G5233" s="253">
        <v>0.13</v>
      </c>
      <c r="H5233" s="361" t="s">
        <v>488</v>
      </c>
      <c r="I5233" s="359" t="s">
        <v>1385</v>
      </c>
      <c r="J5233" s="359" t="s">
        <v>1380</v>
      </c>
      <c r="K5233" s="359" t="s">
        <v>22</v>
      </c>
      <c r="L5233" s="359" t="s">
        <v>1392</v>
      </c>
      <c r="M5233" s="368">
        <v>2008</v>
      </c>
      <c r="N5233" s="205">
        <v>41054</v>
      </c>
      <c r="O5233" s="203"/>
      <c r="P5233" t="str">
        <f t="shared" si="81"/>
        <v>Zumbro River Watershed Turbidity TMDL-Zumbro River, South Fork-(07040004-536)-TSS</v>
      </c>
    </row>
    <row r="5234" spans="1:16" ht="27.95" hidden="1" customHeight="1" x14ac:dyDescent="0.25">
      <c r="A5234" s="203" t="s">
        <v>2217</v>
      </c>
      <c r="B5234" s="202" t="s">
        <v>486</v>
      </c>
      <c r="C5234" s="203" t="s">
        <v>1668</v>
      </c>
      <c r="D5234" s="202" t="s">
        <v>807</v>
      </c>
      <c r="E5234" s="202" t="s">
        <v>1890</v>
      </c>
      <c r="F5234" s="202" t="s">
        <v>475</v>
      </c>
      <c r="G5234" s="253">
        <v>9.48</v>
      </c>
      <c r="H5234" s="361" t="s">
        <v>488</v>
      </c>
      <c r="I5234" s="359" t="s">
        <v>1379</v>
      </c>
      <c r="J5234" s="359" t="s">
        <v>1596</v>
      </c>
      <c r="K5234" s="359" t="s">
        <v>22</v>
      </c>
      <c r="L5234" s="359" t="s">
        <v>1392</v>
      </c>
      <c r="M5234" s="368">
        <v>2008</v>
      </c>
      <c r="N5234" s="205">
        <v>41054</v>
      </c>
      <c r="O5234" s="203" t="s">
        <v>1597</v>
      </c>
      <c r="P5234" t="str">
        <f t="shared" si="81"/>
        <v>Zumbro River Watershed Turbidity TMDL-Bear Creek-(07040004-538)-TSS</v>
      </c>
    </row>
    <row r="5235" spans="1:16" ht="27.95" hidden="1" customHeight="1" x14ac:dyDescent="0.25">
      <c r="A5235" s="203" t="s">
        <v>2217</v>
      </c>
      <c r="B5235" s="202" t="s">
        <v>486</v>
      </c>
      <c r="C5235" s="203" t="s">
        <v>1668</v>
      </c>
      <c r="D5235" s="202" t="s">
        <v>807</v>
      </c>
      <c r="E5235" s="202" t="s">
        <v>1890</v>
      </c>
      <c r="F5235" s="202" t="s">
        <v>475</v>
      </c>
      <c r="G5235" s="253">
        <v>5.1100000000000003</v>
      </c>
      <c r="H5235" s="361" t="s">
        <v>488</v>
      </c>
      <c r="I5235" s="359" t="s">
        <v>1382</v>
      </c>
      <c r="J5235" s="359" t="s">
        <v>1596</v>
      </c>
      <c r="K5235" s="359" t="s">
        <v>22</v>
      </c>
      <c r="L5235" s="359" t="s">
        <v>1392</v>
      </c>
      <c r="M5235" s="368">
        <v>2008</v>
      </c>
      <c r="N5235" s="205">
        <v>41054</v>
      </c>
      <c r="O5235" s="203" t="s">
        <v>1597</v>
      </c>
      <c r="P5235" t="str">
        <f t="shared" si="81"/>
        <v>Zumbro River Watershed Turbidity TMDL-Bear Creek-(07040004-538)-TSS</v>
      </c>
    </row>
    <row r="5236" spans="1:16" ht="27.95" hidden="1" customHeight="1" x14ac:dyDescent="0.25">
      <c r="A5236" s="203" t="s">
        <v>2217</v>
      </c>
      <c r="B5236" s="202" t="s">
        <v>486</v>
      </c>
      <c r="C5236" s="203" t="s">
        <v>1668</v>
      </c>
      <c r="D5236" s="202" t="s">
        <v>807</v>
      </c>
      <c r="E5236" s="202" t="s">
        <v>1890</v>
      </c>
      <c r="F5236" s="202" t="s">
        <v>475</v>
      </c>
      <c r="G5236" s="253">
        <v>2.63</v>
      </c>
      <c r="H5236" s="361" t="s">
        <v>488</v>
      </c>
      <c r="I5236" s="359" t="s">
        <v>1383</v>
      </c>
      <c r="J5236" s="359" t="s">
        <v>1596</v>
      </c>
      <c r="K5236" s="359" t="s">
        <v>22</v>
      </c>
      <c r="L5236" s="359" t="s">
        <v>1392</v>
      </c>
      <c r="M5236" s="368">
        <v>2008</v>
      </c>
      <c r="N5236" s="205">
        <v>41054</v>
      </c>
      <c r="O5236" s="203" t="s">
        <v>1597</v>
      </c>
      <c r="P5236" t="str">
        <f t="shared" si="81"/>
        <v>Zumbro River Watershed Turbidity TMDL-Bear Creek-(07040004-538)-TSS</v>
      </c>
    </row>
    <row r="5237" spans="1:16" ht="27.95" hidden="1" customHeight="1" x14ac:dyDescent="0.25">
      <c r="A5237" s="203" t="s">
        <v>2217</v>
      </c>
      <c r="B5237" s="202" t="s">
        <v>486</v>
      </c>
      <c r="C5237" s="203" t="s">
        <v>1668</v>
      </c>
      <c r="D5237" s="202" t="s">
        <v>807</v>
      </c>
      <c r="E5237" s="202" t="s">
        <v>1890</v>
      </c>
      <c r="F5237" s="202" t="s">
        <v>475</v>
      </c>
      <c r="G5237" s="253">
        <v>1.2</v>
      </c>
      <c r="H5237" s="361" t="s">
        <v>488</v>
      </c>
      <c r="I5237" s="359" t="s">
        <v>1384</v>
      </c>
      <c r="J5237" s="359" t="s">
        <v>1596</v>
      </c>
      <c r="K5237" s="359" t="s">
        <v>22</v>
      </c>
      <c r="L5237" s="359" t="s">
        <v>1392</v>
      </c>
      <c r="M5237" s="368">
        <v>2008</v>
      </c>
      <c r="N5237" s="205">
        <v>41054</v>
      </c>
      <c r="O5237" s="203" t="s">
        <v>1597</v>
      </c>
      <c r="P5237" t="str">
        <f t="shared" si="81"/>
        <v>Zumbro River Watershed Turbidity TMDL-Bear Creek-(07040004-538)-TSS</v>
      </c>
    </row>
    <row r="5238" spans="1:16" ht="27.95" hidden="1" customHeight="1" x14ac:dyDescent="0.25">
      <c r="A5238" s="203" t="s">
        <v>2217</v>
      </c>
      <c r="B5238" s="202" t="s">
        <v>486</v>
      </c>
      <c r="C5238" s="203" t="s">
        <v>1668</v>
      </c>
      <c r="D5238" s="202" t="s">
        <v>807</v>
      </c>
      <c r="E5238" s="202" t="s">
        <v>1890</v>
      </c>
      <c r="F5238" s="202" t="s">
        <v>475</v>
      </c>
      <c r="G5238" s="253">
        <v>0.73</v>
      </c>
      <c r="H5238" s="361" t="s">
        <v>488</v>
      </c>
      <c r="I5238" s="359" t="s">
        <v>1385</v>
      </c>
      <c r="J5238" s="359" t="s">
        <v>1596</v>
      </c>
      <c r="K5238" s="359" t="s">
        <v>22</v>
      </c>
      <c r="L5238" s="359" t="s">
        <v>1392</v>
      </c>
      <c r="M5238" s="368">
        <v>2008</v>
      </c>
      <c r="N5238" s="205">
        <v>41054</v>
      </c>
      <c r="O5238" s="203" t="s">
        <v>1597</v>
      </c>
      <c r="P5238" t="str">
        <f t="shared" si="81"/>
        <v>Zumbro River Watershed Turbidity TMDL-Bear Creek-(07040004-538)-TSS</v>
      </c>
    </row>
    <row r="5239" spans="1:16" ht="27.95" hidden="1" customHeight="1" x14ac:dyDescent="0.25">
      <c r="A5239" s="203" t="s">
        <v>2217</v>
      </c>
      <c r="B5239" s="202" t="s">
        <v>486</v>
      </c>
      <c r="C5239" s="203" t="s">
        <v>1668</v>
      </c>
      <c r="D5239" s="202" t="s">
        <v>506</v>
      </c>
      <c r="E5239" s="202" t="s">
        <v>1669</v>
      </c>
      <c r="F5239" s="202" t="s">
        <v>475</v>
      </c>
      <c r="G5239" s="253">
        <v>5.17</v>
      </c>
      <c r="H5239" s="361" t="s">
        <v>488</v>
      </c>
      <c r="I5239" s="359" t="s">
        <v>1379</v>
      </c>
      <c r="J5239" s="359" t="s">
        <v>1596</v>
      </c>
      <c r="K5239" s="359" t="s">
        <v>22</v>
      </c>
      <c r="L5239" s="359" t="s">
        <v>1392</v>
      </c>
      <c r="M5239" s="368">
        <v>2008</v>
      </c>
      <c r="N5239" s="205">
        <v>41054</v>
      </c>
      <c r="O5239" s="361" t="s">
        <v>1597</v>
      </c>
      <c r="P5239" t="str">
        <f t="shared" si="81"/>
        <v>Zumbro River Watershed Turbidity TMDL-Willow Creek-(07040004-540)-TSS</v>
      </c>
    </row>
    <row r="5240" spans="1:16" ht="27.95" hidden="1" customHeight="1" x14ac:dyDescent="0.25">
      <c r="A5240" s="203" t="s">
        <v>2217</v>
      </c>
      <c r="B5240" s="202" t="s">
        <v>486</v>
      </c>
      <c r="C5240" s="203" t="s">
        <v>1668</v>
      </c>
      <c r="D5240" s="202" t="s">
        <v>506</v>
      </c>
      <c r="E5240" s="202" t="s">
        <v>1669</v>
      </c>
      <c r="F5240" s="202" t="s">
        <v>475</v>
      </c>
      <c r="G5240" s="253">
        <v>2.79</v>
      </c>
      <c r="H5240" s="361" t="s">
        <v>488</v>
      </c>
      <c r="I5240" s="359" t="s">
        <v>1382</v>
      </c>
      <c r="J5240" s="359" t="s">
        <v>1596</v>
      </c>
      <c r="K5240" s="359" t="s">
        <v>22</v>
      </c>
      <c r="L5240" s="359" t="s">
        <v>1392</v>
      </c>
      <c r="M5240" s="368">
        <v>2008</v>
      </c>
      <c r="N5240" s="205">
        <v>41054</v>
      </c>
      <c r="O5240" s="361" t="s">
        <v>1597</v>
      </c>
      <c r="P5240" t="str">
        <f t="shared" si="81"/>
        <v>Zumbro River Watershed Turbidity TMDL-Willow Creek-(07040004-540)-TSS</v>
      </c>
    </row>
    <row r="5241" spans="1:16" ht="27.95" hidden="1" customHeight="1" x14ac:dyDescent="0.25">
      <c r="A5241" s="203" t="s">
        <v>2217</v>
      </c>
      <c r="B5241" s="202" t="s">
        <v>486</v>
      </c>
      <c r="C5241" s="203" t="s">
        <v>1668</v>
      </c>
      <c r="D5241" s="202" t="s">
        <v>506</v>
      </c>
      <c r="E5241" s="202" t="s">
        <v>1669</v>
      </c>
      <c r="F5241" s="202" t="s">
        <v>475</v>
      </c>
      <c r="G5241" s="253">
        <v>1.43</v>
      </c>
      <c r="H5241" s="361" t="s">
        <v>488</v>
      </c>
      <c r="I5241" s="359" t="s">
        <v>1383</v>
      </c>
      <c r="J5241" s="359" t="s">
        <v>1596</v>
      </c>
      <c r="K5241" s="359" t="s">
        <v>22</v>
      </c>
      <c r="L5241" s="359" t="s">
        <v>1392</v>
      </c>
      <c r="M5241" s="368">
        <v>2008</v>
      </c>
      <c r="N5241" s="205">
        <v>41054</v>
      </c>
      <c r="O5241" s="361" t="s">
        <v>1597</v>
      </c>
      <c r="P5241" t="str">
        <f t="shared" si="81"/>
        <v>Zumbro River Watershed Turbidity TMDL-Willow Creek-(07040004-540)-TSS</v>
      </c>
    </row>
    <row r="5242" spans="1:16" ht="27.95" hidden="1" customHeight="1" x14ac:dyDescent="0.25">
      <c r="A5242" s="203" t="s">
        <v>2217</v>
      </c>
      <c r="B5242" s="202" t="s">
        <v>486</v>
      </c>
      <c r="C5242" s="203" t="s">
        <v>1668</v>
      </c>
      <c r="D5242" s="202" t="s">
        <v>506</v>
      </c>
      <c r="E5242" s="202" t="s">
        <v>1669</v>
      </c>
      <c r="F5242" s="202" t="s">
        <v>475</v>
      </c>
      <c r="G5242" s="253">
        <v>0.65</v>
      </c>
      <c r="H5242" s="361" t="s">
        <v>488</v>
      </c>
      <c r="I5242" s="359" t="s">
        <v>1384</v>
      </c>
      <c r="J5242" s="359" t="s">
        <v>1596</v>
      </c>
      <c r="K5242" s="359" t="s">
        <v>22</v>
      </c>
      <c r="L5242" s="359" t="s">
        <v>1392</v>
      </c>
      <c r="M5242" s="368">
        <v>2008</v>
      </c>
      <c r="N5242" s="205">
        <v>41054</v>
      </c>
      <c r="O5242" s="361" t="s">
        <v>1597</v>
      </c>
      <c r="P5242" t="str">
        <f t="shared" si="81"/>
        <v>Zumbro River Watershed Turbidity TMDL-Willow Creek-(07040004-540)-TSS</v>
      </c>
    </row>
    <row r="5243" spans="1:16" ht="27.95" hidden="1" customHeight="1" x14ac:dyDescent="0.25">
      <c r="A5243" s="203" t="s">
        <v>2217</v>
      </c>
      <c r="B5243" s="202" t="s">
        <v>486</v>
      </c>
      <c r="C5243" s="203" t="s">
        <v>1668</v>
      </c>
      <c r="D5243" s="202" t="s">
        <v>506</v>
      </c>
      <c r="E5243" s="202" t="s">
        <v>1669</v>
      </c>
      <c r="F5243" s="202" t="s">
        <v>475</v>
      </c>
      <c r="G5243" s="253">
        <v>0.39</v>
      </c>
      <c r="H5243" s="361" t="s">
        <v>488</v>
      </c>
      <c r="I5243" s="359" t="s">
        <v>1385</v>
      </c>
      <c r="J5243" s="359" t="s">
        <v>1596</v>
      </c>
      <c r="K5243" s="359" t="s">
        <v>22</v>
      </c>
      <c r="L5243" s="359" t="s">
        <v>1392</v>
      </c>
      <c r="M5243" s="368">
        <v>2008</v>
      </c>
      <c r="N5243" s="205">
        <v>41054</v>
      </c>
      <c r="O5243" s="361" t="s">
        <v>1597</v>
      </c>
      <c r="P5243" t="str">
        <f t="shared" si="81"/>
        <v>Zumbro River Watershed Turbidity TMDL-Willow Creek-(07040004-540)-TSS</v>
      </c>
    </row>
    <row r="5244" spans="1:16" ht="27.95" hidden="1" customHeight="1" x14ac:dyDescent="0.25">
      <c r="A5244" s="203" t="s">
        <v>2217</v>
      </c>
      <c r="B5244" s="202" t="s">
        <v>486</v>
      </c>
      <c r="C5244" s="203" t="s">
        <v>1668</v>
      </c>
      <c r="D5244" s="202" t="s">
        <v>779</v>
      </c>
      <c r="E5244" s="202" t="s">
        <v>1670</v>
      </c>
      <c r="F5244" s="202" t="s">
        <v>475</v>
      </c>
      <c r="G5244" s="253">
        <v>3.29</v>
      </c>
      <c r="H5244" s="361" t="s">
        <v>488</v>
      </c>
      <c r="I5244" s="359" t="s">
        <v>1379</v>
      </c>
      <c r="J5244" s="359" t="s">
        <v>1380</v>
      </c>
      <c r="K5244" s="359" t="s">
        <v>22</v>
      </c>
      <c r="L5244" s="359" t="s">
        <v>1392</v>
      </c>
      <c r="M5244" s="368">
        <v>2008</v>
      </c>
      <c r="N5244" s="205">
        <v>41054</v>
      </c>
      <c r="O5244" s="203"/>
      <c r="P5244" t="str">
        <f t="shared" si="81"/>
        <v>Zumbro River Watershed Turbidity TMDL-Cascade Creek-(07040004-581)-TSS</v>
      </c>
    </row>
    <row r="5245" spans="1:16" ht="27.95" hidden="1" customHeight="1" x14ac:dyDescent="0.25">
      <c r="A5245" s="203" t="s">
        <v>2217</v>
      </c>
      <c r="B5245" s="202" t="s">
        <v>486</v>
      </c>
      <c r="C5245" s="203" t="s">
        <v>1668</v>
      </c>
      <c r="D5245" s="202" t="s">
        <v>779</v>
      </c>
      <c r="E5245" s="202" t="s">
        <v>1670</v>
      </c>
      <c r="F5245" s="202" t="s">
        <v>475</v>
      </c>
      <c r="G5245" s="253">
        <v>1.73</v>
      </c>
      <c r="H5245" s="361" t="s">
        <v>488</v>
      </c>
      <c r="I5245" s="359" t="s">
        <v>1382</v>
      </c>
      <c r="J5245" s="359" t="s">
        <v>1380</v>
      </c>
      <c r="K5245" s="359" t="s">
        <v>22</v>
      </c>
      <c r="L5245" s="359" t="s">
        <v>1392</v>
      </c>
      <c r="M5245" s="368">
        <v>2008</v>
      </c>
      <c r="N5245" s="205">
        <v>41054</v>
      </c>
      <c r="O5245" s="203"/>
      <c r="P5245" t="str">
        <f t="shared" si="81"/>
        <v>Zumbro River Watershed Turbidity TMDL-Cascade Creek-(07040004-581)-TSS</v>
      </c>
    </row>
    <row r="5246" spans="1:16" ht="27.95" hidden="1" customHeight="1" x14ac:dyDescent="0.25">
      <c r="A5246" s="203" t="s">
        <v>2217</v>
      </c>
      <c r="B5246" s="202" t="s">
        <v>486</v>
      </c>
      <c r="C5246" s="203" t="s">
        <v>1668</v>
      </c>
      <c r="D5246" s="202" t="s">
        <v>779</v>
      </c>
      <c r="E5246" s="202" t="s">
        <v>1670</v>
      </c>
      <c r="F5246" s="202" t="s">
        <v>475</v>
      </c>
      <c r="G5246" s="253">
        <v>0.81</v>
      </c>
      <c r="H5246" s="361" t="s">
        <v>488</v>
      </c>
      <c r="I5246" s="359" t="s">
        <v>1383</v>
      </c>
      <c r="J5246" s="359" t="s">
        <v>1380</v>
      </c>
      <c r="K5246" s="359" t="s">
        <v>22</v>
      </c>
      <c r="L5246" s="359" t="s">
        <v>1392</v>
      </c>
      <c r="M5246" s="368">
        <v>2008</v>
      </c>
      <c r="N5246" s="205">
        <v>41054</v>
      </c>
      <c r="O5246" s="203"/>
      <c r="P5246" t="str">
        <f t="shared" si="81"/>
        <v>Zumbro River Watershed Turbidity TMDL-Cascade Creek-(07040004-581)-TSS</v>
      </c>
    </row>
    <row r="5247" spans="1:16" ht="27.95" hidden="1" customHeight="1" x14ac:dyDescent="0.25">
      <c r="A5247" s="203" t="s">
        <v>2217</v>
      </c>
      <c r="B5247" s="202" t="s">
        <v>486</v>
      </c>
      <c r="C5247" s="203" t="s">
        <v>1668</v>
      </c>
      <c r="D5247" s="202" t="s">
        <v>779</v>
      </c>
      <c r="E5247" s="202" t="s">
        <v>1670</v>
      </c>
      <c r="F5247" s="202" t="s">
        <v>475</v>
      </c>
      <c r="G5247" s="253">
        <v>0.33</v>
      </c>
      <c r="H5247" s="361" t="s">
        <v>488</v>
      </c>
      <c r="I5247" s="359" t="s">
        <v>1384</v>
      </c>
      <c r="J5247" s="359" t="s">
        <v>1380</v>
      </c>
      <c r="K5247" s="359" t="s">
        <v>22</v>
      </c>
      <c r="L5247" s="359" t="s">
        <v>1392</v>
      </c>
      <c r="M5247" s="368">
        <v>2008</v>
      </c>
      <c r="N5247" s="205">
        <v>41054</v>
      </c>
      <c r="O5247" s="203"/>
      <c r="P5247" t="str">
        <f t="shared" si="81"/>
        <v>Zumbro River Watershed Turbidity TMDL-Cascade Creek-(07040004-581)-TSS</v>
      </c>
    </row>
    <row r="5248" spans="1:16" ht="27.95" hidden="1" customHeight="1" x14ac:dyDescent="0.25">
      <c r="A5248" s="203" t="s">
        <v>2217</v>
      </c>
      <c r="B5248" s="202" t="s">
        <v>486</v>
      </c>
      <c r="C5248" s="203" t="s">
        <v>1668</v>
      </c>
      <c r="D5248" s="202" t="s">
        <v>779</v>
      </c>
      <c r="E5248" s="202" t="s">
        <v>1670</v>
      </c>
      <c r="F5248" s="202" t="s">
        <v>475</v>
      </c>
      <c r="G5248" s="253">
        <v>0.14000000000000001</v>
      </c>
      <c r="H5248" s="361" t="s">
        <v>488</v>
      </c>
      <c r="I5248" s="359" t="s">
        <v>1385</v>
      </c>
      <c r="J5248" s="359" t="s">
        <v>1380</v>
      </c>
      <c r="K5248" s="359" t="s">
        <v>22</v>
      </c>
      <c r="L5248" s="359" t="s">
        <v>1392</v>
      </c>
      <c r="M5248" s="368">
        <v>2008</v>
      </c>
      <c r="N5248" s="205">
        <v>41054</v>
      </c>
      <c r="O5248" s="203"/>
      <c r="P5248" t="str">
        <f t="shared" si="81"/>
        <v>Zumbro River Watershed Turbidity TMDL-Cascade Creek-(07040004-581)-TSS</v>
      </c>
    </row>
    <row r="5249" spans="1:16" ht="27.95" hidden="1" customHeight="1" x14ac:dyDescent="0.25">
      <c r="A5249" s="203" t="s">
        <v>2217</v>
      </c>
      <c r="B5249" s="202" t="s">
        <v>486</v>
      </c>
      <c r="C5249" s="203" t="s">
        <v>1668</v>
      </c>
      <c r="D5249" s="203" t="s">
        <v>1671</v>
      </c>
      <c r="E5249" s="202" t="s">
        <v>1670</v>
      </c>
      <c r="F5249" s="202" t="s">
        <v>475</v>
      </c>
      <c r="G5249" s="253">
        <v>0.57999999999999996</v>
      </c>
      <c r="H5249" s="361" t="s">
        <v>488</v>
      </c>
      <c r="I5249" s="359" t="s">
        <v>1379</v>
      </c>
      <c r="J5249" s="359" t="s">
        <v>1380</v>
      </c>
      <c r="K5249" s="359" t="s">
        <v>22</v>
      </c>
      <c r="L5249" s="359" t="s">
        <v>1392</v>
      </c>
      <c r="M5249" s="368">
        <v>2008</v>
      </c>
      <c r="N5249" s="205">
        <v>41054</v>
      </c>
      <c r="O5249" s="203"/>
      <c r="P5249" t="str">
        <f t="shared" si="81"/>
        <v>Zumbro River Watershed Turbidity TMDL-Cascade Creek-(07040004-991 (previous waterbody ID: 07040004-639))-TSS</v>
      </c>
    </row>
    <row r="5250" spans="1:16" ht="27.95" hidden="1" customHeight="1" x14ac:dyDescent="0.25">
      <c r="A5250" s="203" t="s">
        <v>2217</v>
      </c>
      <c r="B5250" s="202" t="s">
        <v>486</v>
      </c>
      <c r="C5250" s="203" t="s">
        <v>1668</v>
      </c>
      <c r="D5250" s="203" t="s">
        <v>1671</v>
      </c>
      <c r="E5250" s="202" t="s">
        <v>1670</v>
      </c>
      <c r="F5250" s="202" t="s">
        <v>475</v>
      </c>
      <c r="G5250" s="253">
        <v>0.3</v>
      </c>
      <c r="H5250" s="361" t="s">
        <v>488</v>
      </c>
      <c r="I5250" s="359" t="s">
        <v>1382</v>
      </c>
      <c r="J5250" s="359" t="s">
        <v>1380</v>
      </c>
      <c r="K5250" s="359" t="s">
        <v>22</v>
      </c>
      <c r="L5250" s="359" t="s">
        <v>1392</v>
      </c>
      <c r="M5250" s="368">
        <v>2008</v>
      </c>
      <c r="N5250" s="205">
        <v>41054</v>
      </c>
      <c r="O5250" s="203"/>
      <c r="P5250" t="str">
        <f t="shared" si="81"/>
        <v>Zumbro River Watershed Turbidity TMDL-Cascade Creek-(07040004-991 (previous waterbody ID: 07040004-639))-TSS</v>
      </c>
    </row>
    <row r="5251" spans="1:16" ht="27.95" hidden="1" customHeight="1" x14ac:dyDescent="0.25">
      <c r="A5251" s="203" t="s">
        <v>2217</v>
      </c>
      <c r="B5251" s="202" t="s">
        <v>486</v>
      </c>
      <c r="C5251" s="203" t="s">
        <v>1668</v>
      </c>
      <c r="D5251" s="203" t="s">
        <v>1671</v>
      </c>
      <c r="E5251" s="202" t="s">
        <v>1670</v>
      </c>
      <c r="F5251" s="202" t="s">
        <v>475</v>
      </c>
      <c r="G5251" s="253">
        <v>0.14000000000000001</v>
      </c>
      <c r="H5251" s="361" t="s">
        <v>488</v>
      </c>
      <c r="I5251" s="359" t="s">
        <v>1383</v>
      </c>
      <c r="J5251" s="359" t="s">
        <v>1380</v>
      </c>
      <c r="K5251" s="359" t="s">
        <v>22</v>
      </c>
      <c r="L5251" s="359" t="s">
        <v>1392</v>
      </c>
      <c r="M5251" s="368">
        <v>2008</v>
      </c>
      <c r="N5251" s="205">
        <v>41054</v>
      </c>
      <c r="O5251" s="203"/>
      <c r="P5251" t="str">
        <f t="shared" ref="P5251:P5314" si="82">CONCATENATE(C5251, "-", E5251, "-","(", D5251,")", "-",K5251)</f>
        <v>Zumbro River Watershed Turbidity TMDL-Cascade Creek-(07040004-991 (previous waterbody ID: 07040004-639))-TSS</v>
      </c>
    </row>
    <row r="5252" spans="1:16" ht="27.95" hidden="1" customHeight="1" x14ac:dyDescent="0.25">
      <c r="A5252" s="203" t="s">
        <v>2217</v>
      </c>
      <c r="B5252" s="202" t="s">
        <v>486</v>
      </c>
      <c r="C5252" s="203" t="s">
        <v>1668</v>
      </c>
      <c r="D5252" s="203" t="s">
        <v>1671</v>
      </c>
      <c r="E5252" s="202" t="s">
        <v>1670</v>
      </c>
      <c r="F5252" s="202" t="s">
        <v>475</v>
      </c>
      <c r="G5252" s="253">
        <v>0.06</v>
      </c>
      <c r="H5252" s="361" t="s">
        <v>488</v>
      </c>
      <c r="I5252" s="359" t="s">
        <v>1384</v>
      </c>
      <c r="J5252" s="359" t="s">
        <v>1380</v>
      </c>
      <c r="K5252" s="359" t="s">
        <v>22</v>
      </c>
      <c r="L5252" s="359" t="s">
        <v>1392</v>
      </c>
      <c r="M5252" s="368">
        <v>2008</v>
      </c>
      <c r="N5252" s="205">
        <v>41054</v>
      </c>
      <c r="O5252" s="203"/>
      <c r="P5252" t="str">
        <f t="shared" si="82"/>
        <v>Zumbro River Watershed Turbidity TMDL-Cascade Creek-(07040004-991 (previous waterbody ID: 07040004-639))-TSS</v>
      </c>
    </row>
    <row r="5253" spans="1:16" ht="27.95" hidden="1" customHeight="1" x14ac:dyDescent="0.25">
      <c r="A5253" s="203" t="s">
        <v>2217</v>
      </c>
      <c r="B5253" s="202" t="s">
        <v>486</v>
      </c>
      <c r="C5253" s="203" t="s">
        <v>1668</v>
      </c>
      <c r="D5253" s="203" t="s">
        <v>1671</v>
      </c>
      <c r="E5253" s="202" t="s">
        <v>1670</v>
      </c>
      <c r="F5253" s="202" t="s">
        <v>475</v>
      </c>
      <c r="G5253" s="253">
        <v>0.02</v>
      </c>
      <c r="H5253" s="361" t="s">
        <v>488</v>
      </c>
      <c r="I5253" s="359" t="s">
        <v>1385</v>
      </c>
      <c r="J5253" s="359" t="s">
        <v>1380</v>
      </c>
      <c r="K5253" s="359" t="s">
        <v>22</v>
      </c>
      <c r="L5253" s="359" t="s">
        <v>1392</v>
      </c>
      <c r="M5253" s="368">
        <v>2008</v>
      </c>
      <c r="N5253" s="205">
        <v>41054</v>
      </c>
      <c r="O5253" s="203"/>
      <c r="P5253" t="str">
        <f t="shared" si="82"/>
        <v>Zumbro River Watershed Turbidity TMDL-Cascade Creek-(07040004-991 (previous waterbody ID: 07040004-639))-TSS</v>
      </c>
    </row>
    <row r="5254" spans="1:16" ht="27.95" hidden="1" customHeight="1" x14ac:dyDescent="0.25">
      <c r="A5254" s="203" t="s">
        <v>2217</v>
      </c>
      <c r="B5254" s="202" t="s">
        <v>486</v>
      </c>
      <c r="C5254" s="203" t="s">
        <v>1892</v>
      </c>
      <c r="D5254" s="202" t="s">
        <v>807</v>
      </c>
      <c r="E5254" s="202" t="s">
        <v>1890</v>
      </c>
      <c r="F5254" s="202" t="s">
        <v>505</v>
      </c>
      <c r="G5254" s="253">
        <v>11.25</v>
      </c>
      <c r="H5254" s="361" t="s">
        <v>1390</v>
      </c>
      <c r="I5254" s="359" t="s">
        <v>1379</v>
      </c>
      <c r="J5254" s="359" t="s">
        <v>1380</v>
      </c>
      <c r="K5254" s="359" t="s">
        <v>1391</v>
      </c>
      <c r="L5254" s="359" t="s">
        <v>1392</v>
      </c>
      <c r="M5254" s="368">
        <v>2010</v>
      </c>
      <c r="N5254" s="205">
        <v>43153</v>
      </c>
      <c r="O5254" s="203"/>
      <c r="P5254" t="str">
        <f t="shared" si="82"/>
        <v>Zumbro River WRAPS 2012-Bear Creek-(07040004-538)-E. coli</v>
      </c>
    </row>
    <row r="5255" spans="1:16" ht="27.95" hidden="1" customHeight="1" x14ac:dyDescent="0.25">
      <c r="A5255" s="203" t="s">
        <v>2217</v>
      </c>
      <c r="B5255" s="202" t="s">
        <v>486</v>
      </c>
      <c r="C5255" s="203" t="s">
        <v>1892</v>
      </c>
      <c r="D5255" s="202" t="s">
        <v>807</v>
      </c>
      <c r="E5255" s="202" t="s">
        <v>1890</v>
      </c>
      <c r="F5255" s="202" t="s">
        <v>505</v>
      </c>
      <c r="G5255" s="253">
        <v>3.23</v>
      </c>
      <c r="H5255" s="361" t="s">
        <v>1390</v>
      </c>
      <c r="I5255" s="359" t="s">
        <v>1382</v>
      </c>
      <c r="J5255" s="359" t="s">
        <v>1380</v>
      </c>
      <c r="K5255" s="359" t="s">
        <v>1391</v>
      </c>
      <c r="L5255" s="359" t="s">
        <v>1392</v>
      </c>
      <c r="M5255" s="368">
        <v>2010</v>
      </c>
      <c r="N5255" s="205">
        <v>43153</v>
      </c>
      <c r="O5255" s="203"/>
      <c r="P5255" t="str">
        <f t="shared" si="82"/>
        <v>Zumbro River WRAPS 2012-Bear Creek-(07040004-538)-E. coli</v>
      </c>
    </row>
    <row r="5256" spans="1:16" ht="27.95" hidden="1" customHeight="1" x14ac:dyDescent="0.25">
      <c r="A5256" s="203" t="s">
        <v>2217</v>
      </c>
      <c r="B5256" s="202" t="s">
        <v>486</v>
      </c>
      <c r="C5256" s="203" t="s">
        <v>1892</v>
      </c>
      <c r="D5256" s="202" t="s">
        <v>807</v>
      </c>
      <c r="E5256" s="202" t="s">
        <v>1890</v>
      </c>
      <c r="F5256" s="202" t="s">
        <v>505</v>
      </c>
      <c r="G5256" s="253">
        <v>1.76</v>
      </c>
      <c r="H5256" s="361" t="s">
        <v>1390</v>
      </c>
      <c r="I5256" s="359" t="s">
        <v>1383</v>
      </c>
      <c r="J5256" s="359" t="s">
        <v>1380</v>
      </c>
      <c r="K5256" s="359" t="s">
        <v>1391</v>
      </c>
      <c r="L5256" s="359" t="s">
        <v>1392</v>
      </c>
      <c r="M5256" s="368">
        <v>2010</v>
      </c>
      <c r="N5256" s="205">
        <v>43153</v>
      </c>
      <c r="O5256" s="203"/>
      <c r="P5256" t="str">
        <f t="shared" si="82"/>
        <v>Zumbro River WRAPS 2012-Bear Creek-(07040004-538)-E. coli</v>
      </c>
    </row>
    <row r="5257" spans="1:16" ht="27.95" hidden="1" customHeight="1" x14ac:dyDescent="0.25">
      <c r="A5257" s="203" t="s">
        <v>2217</v>
      </c>
      <c r="B5257" s="202" t="s">
        <v>486</v>
      </c>
      <c r="C5257" s="203" t="s">
        <v>1892</v>
      </c>
      <c r="D5257" s="202" t="s">
        <v>807</v>
      </c>
      <c r="E5257" s="202" t="s">
        <v>1890</v>
      </c>
      <c r="F5257" s="202" t="s">
        <v>505</v>
      </c>
      <c r="G5257" s="253">
        <v>1.04</v>
      </c>
      <c r="H5257" s="361" t="s">
        <v>1390</v>
      </c>
      <c r="I5257" s="359" t="s">
        <v>1384</v>
      </c>
      <c r="J5257" s="359" t="s">
        <v>1380</v>
      </c>
      <c r="K5257" s="359" t="s">
        <v>1391</v>
      </c>
      <c r="L5257" s="359" t="s">
        <v>1392</v>
      </c>
      <c r="M5257" s="368">
        <v>2010</v>
      </c>
      <c r="N5257" s="205">
        <v>43153</v>
      </c>
      <c r="O5257" s="203"/>
      <c r="P5257" t="str">
        <f t="shared" si="82"/>
        <v>Zumbro River WRAPS 2012-Bear Creek-(07040004-538)-E. coli</v>
      </c>
    </row>
    <row r="5258" spans="1:16" ht="27.95" hidden="1" customHeight="1" x14ac:dyDescent="0.25">
      <c r="A5258" s="203" t="s">
        <v>2217</v>
      </c>
      <c r="B5258" s="202" t="s">
        <v>486</v>
      </c>
      <c r="C5258" s="203" t="s">
        <v>1892</v>
      </c>
      <c r="D5258" s="202" t="s">
        <v>807</v>
      </c>
      <c r="E5258" s="202" t="s">
        <v>1890</v>
      </c>
      <c r="F5258" s="202" t="s">
        <v>505</v>
      </c>
      <c r="G5258" s="253">
        <v>0.49</v>
      </c>
      <c r="H5258" s="361" t="s">
        <v>1390</v>
      </c>
      <c r="I5258" s="359" t="s">
        <v>1385</v>
      </c>
      <c r="J5258" s="359" t="s">
        <v>1380</v>
      </c>
      <c r="K5258" s="359" t="s">
        <v>1391</v>
      </c>
      <c r="L5258" s="359" t="s">
        <v>1392</v>
      </c>
      <c r="M5258" s="368">
        <v>2010</v>
      </c>
      <c r="N5258" s="205">
        <v>43153</v>
      </c>
      <c r="O5258" s="203"/>
      <c r="P5258" t="str">
        <f t="shared" si="82"/>
        <v>Zumbro River WRAPS 2012-Bear Creek-(07040004-538)-E. coli</v>
      </c>
    </row>
    <row r="5259" spans="1:16" ht="27.95" hidden="1" customHeight="1" x14ac:dyDescent="0.25">
      <c r="A5259" s="203" t="s">
        <v>2218</v>
      </c>
      <c r="B5259" s="202" t="s">
        <v>2438</v>
      </c>
      <c r="C5259" s="203" t="s">
        <v>1674</v>
      </c>
      <c r="D5259" s="202" t="s">
        <v>1760</v>
      </c>
      <c r="E5259" s="202" t="s">
        <v>1761</v>
      </c>
      <c r="F5259" s="202" t="s">
        <v>505</v>
      </c>
      <c r="G5259" s="253">
        <v>320.3</v>
      </c>
      <c r="H5259" s="361" t="s">
        <v>1433</v>
      </c>
      <c r="I5259" s="359" t="s">
        <v>1407</v>
      </c>
      <c r="J5259" s="358">
        <v>0.73529999999999995</v>
      </c>
      <c r="K5259" s="361" t="s">
        <v>1113</v>
      </c>
      <c r="L5259" s="359" t="s">
        <v>1408</v>
      </c>
      <c r="M5259" s="368">
        <v>2009</v>
      </c>
      <c r="N5259" s="205">
        <v>42912</v>
      </c>
      <c r="O5259" s="203"/>
      <c r="P5259" t="str">
        <f t="shared" si="82"/>
        <v>Elm Creek Watershed Mgmt Commission WRAPS 2010-Diamond-(27-0125-00)-TP</v>
      </c>
    </row>
    <row r="5260" spans="1:16" ht="27.95" hidden="1" customHeight="1" x14ac:dyDescent="0.25">
      <c r="A5260" s="203" t="s">
        <v>2218</v>
      </c>
      <c r="B5260" s="202" t="s">
        <v>2438</v>
      </c>
      <c r="C5260" s="203" t="s">
        <v>1674</v>
      </c>
      <c r="D5260" s="202" t="s">
        <v>1760</v>
      </c>
      <c r="E5260" s="202" t="s">
        <v>1761</v>
      </c>
      <c r="F5260" s="202" t="s">
        <v>505</v>
      </c>
      <c r="G5260" s="253">
        <v>0.877</v>
      </c>
      <c r="H5260" s="361" t="s">
        <v>1414</v>
      </c>
      <c r="I5260" s="359" t="s">
        <v>1407</v>
      </c>
      <c r="J5260" s="358">
        <v>0.73529999999999995</v>
      </c>
      <c r="K5260" s="361" t="s">
        <v>1113</v>
      </c>
      <c r="L5260" s="359" t="s">
        <v>1392</v>
      </c>
      <c r="M5260" s="368">
        <v>2009</v>
      </c>
      <c r="N5260" s="205">
        <v>42912</v>
      </c>
      <c r="O5260" s="203"/>
      <c r="P5260" t="str">
        <f t="shared" si="82"/>
        <v>Elm Creek Watershed Mgmt Commission WRAPS 2010-Diamond-(27-0125-00)-TP</v>
      </c>
    </row>
    <row r="5261" spans="1:16" ht="27.95" hidden="1" customHeight="1" x14ac:dyDescent="0.25">
      <c r="A5261" s="203" t="s">
        <v>2218</v>
      </c>
      <c r="B5261" s="202" t="s">
        <v>2438</v>
      </c>
      <c r="C5261" s="203" t="s">
        <v>1674</v>
      </c>
      <c r="D5261" s="202" t="s">
        <v>1899</v>
      </c>
      <c r="E5261" s="202" t="s">
        <v>1900</v>
      </c>
      <c r="F5261" s="202" t="s">
        <v>505</v>
      </c>
      <c r="G5261" s="253">
        <v>56.5</v>
      </c>
      <c r="H5261" s="361" t="s">
        <v>1433</v>
      </c>
      <c r="I5261" s="359" t="s">
        <v>1407</v>
      </c>
      <c r="J5261" s="358">
        <v>0.80710000000000004</v>
      </c>
      <c r="K5261" s="361" t="s">
        <v>1113</v>
      </c>
      <c r="L5261" s="359" t="s">
        <v>1408</v>
      </c>
      <c r="M5261" s="368">
        <v>2006</v>
      </c>
      <c r="N5261" s="205">
        <v>42912</v>
      </c>
      <c r="O5261" s="203"/>
      <c r="P5261" t="str">
        <f t="shared" si="82"/>
        <v>Elm Creek Watershed Mgmt Commission WRAPS 2010-Cowley-(27-0169-00)-TP</v>
      </c>
    </row>
    <row r="5262" spans="1:16" ht="27.95" hidden="1" customHeight="1" x14ac:dyDescent="0.25">
      <c r="A5262" s="203" t="s">
        <v>2218</v>
      </c>
      <c r="B5262" s="202" t="s">
        <v>2438</v>
      </c>
      <c r="C5262" s="203" t="s">
        <v>1674</v>
      </c>
      <c r="D5262" s="202" t="s">
        <v>1899</v>
      </c>
      <c r="E5262" s="202" t="s">
        <v>1900</v>
      </c>
      <c r="F5262" s="202" t="s">
        <v>505</v>
      </c>
      <c r="G5262" s="253">
        <v>0.155</v>
      </c>
      <c r="H5262" s="361" t="s">
        <v>1414</v>
      </c>
      <c r="I5262" s="359" t="s">
        <v>1407</v>
      </c>
      <c r="J5262" s="358">
        <v>0.80710000000000004</v>
      </c>
      <c r="K5262" s="361" t="s">
        <v>1113</v>
      </c>
      <c r="L5262" s="359" t="s">
        <v>1392</v>
      </c>
      <c r="M5262" s="368">
        <v>2006</v>
      </c>
      <c r="N5262" s="205">
        <v>42912</v>
      </c>
      <c r="O5262" s="203"/>
      <c r="P5262" t="str">
        <f t="shared" si="82"/>
        <v>Elm Creek Watershed Mgmt Commission WRAPS 2010-Cowley-(27-0169-00)-TP</v>
      </c>
    </row>
    <row r="5263" spans="1:16" ht="27.95" hidden="1" customHeight="1" x14ac:dyDescent="0.25">
      <c r="A5263" s="203" t="s">
        <v>2218</v>
      </c>
      <c r="B5263" s="202" t="s">
        <v>2438</v>
      </c>
      <c r="C5263" s="203" t="s">
        <v>1674</v>
      </c>
      <c r="D5263" s="202" t="s">
        <v>2219</v>
      </c>
      <c r="E5263" s="202" t="s">
        <v>2220</v>
      </c>
      <c r="F5263" s="202" t="s">
        <v>505</v>
      </c>
      <c r="G5263" s="253">
        <v>11</v>
      </c>
      <c r="H5263" s="361" t="s">
        <v>1433</v>
      </c>
      <c r="I5263" s="359" t="s">
        <v>1407</v>
      </c>
      <c r="J5263" s="358">
        <v>0.76649999999999996</v>
      </c>
      <c r="K5263" s="361" t="s">
        <v>1113</v>
      </c>
      <c r="L5263" s="359" t="s">
        <v>1408</v>
      </c>
      <c r="M5263" s="368">
        <v>2012</v>
      </c>
      <c r="N5263" s="205">
        <v>42912</v>
      </c>
      <c r="O5263" s="203"/>
      <c r="P5263" t="str">
        <f t="shared" si="82"/>
        <v>Elm Creek Watershed Mgmt Commission WRAPS 2010-Sylvan-(27-0171-00)-TP</v>
      </c>
    </row>
    <row r="5264" spans="1:16" ht="27.95" hidden="1" customHeight="1" x14ac:dyDescent="0.25">
      <c r="A5264" s="203" t="s">
        <v>2218</v>
      </c>
      <c r="B5264" s="202" t="s">
        <v>2438</v>
      </c>
      <c r="C5264" s="203" t="s">
        <v>1674</v>
      </c>
      <c r="D5264" s="202" t="s">
        <v>2219</v>
      </c>
      <c r="E5264" s="202" t="s">
        <v>2220</v>
      </c>
      <c r="F5264" s="202" t="s">
        <v>505</v>
      </c>
      <c r="G5264" s="253">
        <v>0.03</v>
      </c>
      <c r="H5264" s="361" t="s">
        <v>1414</v>
      </c>
      <c r="I5264" s="359" t="s">
        <v>1407</v>
      </c>
      <c r="J5264" s="358">
        <v>0.76649999999999996</v>
      </c>
      <c r="K5264" s="361" t="s">
        <v>1113</v>
      </c>
      <c r="L5264" s="359" t="s">
        <v>1392</v>
      </c>
      <c r="M5264" s="368">
        <v>2012</v>
      </c>
      <c r="N5264" s="205">
        <v>42912</v>
      </c>
      <c r="O5264" s="203"/>
      <c r="P5264" t="str">
        <f t="shared" si="82"/>
        <v>Elm Creek Watershed Mgmt Commission WRAPS 2010-Sylvan-(27-0171-00)-TP</v>
      </c>
    </row>
    <row r="5265" spans="1:16" ht="27.95" hidden="1" customHeight="1" x14ac:dyDescent="0.25">
      <c r="A5265" s="203" t="s">
        <v>2218</v>
      </c>
      <c r="B5265" s="202" t="s">
        <v>2438</v>
      </c>
      <c r="C5265" s="203" t="s">
        <v>1674</v>
      </c>
      <c r="D5265" s="202" t="s">
        <v>1677</v>
      </c>
      <c r="E5265" s="202" t="s">
        <v>1678</v>
      </c>
      <c r="F5265" s="202" t="s">
        <v>505</v>
      </c>
      <c r="G5265" s="253">
        <v>3.38</v>
      </c>
      <c r="H5265" s="361" t="s">
        <v>1414</v>
      </c>
      <c r="I5265" s="359" t="s">
        <v>1379</v>
      </c>
      <c r="J5265" s="358">
        <v>0.77</v>
      </c>
      <c r="K5265" s="361" t="s">
        <v>1113</v>
      </c>
      <c r="L5265" s="359" t="s">
        <v>1392</v>
      </c>
      <c r="M5265" s="368">
        <v>2010</v>
      </c>
      <c r="N5265" s="205">
        <v>42912</v>
      </c>
      <c r="O5265" s="203"/>
      <c r="P5265" t="str">
        <f t="shared" si="82"/>
        <v>Elm Creek Watershed Mgmt Commission WRAPS 2010-Elm Creek-(07010206-508)-TP</v>
      </c>
    </row>
    <row r="5266" spans="1:16" ht="27.95" hidden="1" customHeight="1" x14ac:dyDescent="0.25">
      <c r="A5266" s="203" t="s">
        <v>2218</v>
      </c>
      <c r="B5266" s="202" t="s">
        <v>2438</v>
      </c>
      <c r="C5266" s="203" t="s">
        <v>1674</v>
      </c>
      <c r="D5266" s="202" t="s">
        <v>1677</v>
      </c>
      <c r="E5266" s="202" t="s">
        <v>1678</v>
      </c>
      <c r="F5266" s="202" t="s">
        <v>505</v>
      </c>
      <c r="G5266" s="253">
        <v>1.3</v>
      </c>
      <c r="H5266" s="361" t="s">
        <v>1414</v>
      </c>
      <c r="I5266" s="359" t="s">
        <v>1382</v>
      </c>
      <c r="J5266" s="358">
        <v>0.71</v>
      </c>
      <c r="K5266" s="361" t="s">
        <v>1113</v>
      </c>
      <c r="L5266" s="359" t="s">
        <v>1392</v>
      </c>
      <c r="M5266" s="368">
        <v>2010</v>
      </c>
      <c r="N5266" s="205">
        <v>42912</v>
      </c>
      <c r="O5266" s="203"/>
      <c r="P5266" t="str">
        <f t="shared" si="82"/>
        <v>Elm Creek Watershed Mgmt Commission WRAPS 2010-Elm Creek-(07010206-508)-TP</v>
      </c>
    </row>
    <row r="5267" spans="1:16" ht="27.95" hidden="1" customHeight="1" x14ac:dyDescent="0.25">
      <c r="A5267" s="203" t="s">
        <v>2218</v>
      </c>
      <c r="B5267" s="202" t="s">
        <v>2438</v>
      </c>
      <c r="C5267" s="203" t="s">
        <v>1674</v>
      </c>
      <c r="D5267" s="202" t="s">
        <v>1677</v>
      </c>
      <c r="E5267" s="202" t="s">
        <v>1678</v>
      </c>
      <c r="F5267" s="202" t="s">
        <v>505</v>
      </c>
      <c r="G5267" s="253">
        <v>0.59</v>
      </c>
      <c r="H5267" s="361" t="s">
        <v>1414</v>
      </c>
      <c r="I5267" s="359" t="s">
        <v>1383</v>
      </c>
      <c r="J5267" s="358">
        <v>0.67</v>
      </c>
      <c r="K5267" s="361" t="s">
        <v>1113</v>
      </c>
      <c r="L5267" s="359" t="s">
        <v>1392</v>
      </c>
      <c r="M5267" s="368">
        <v>2010</v>
      </c>
      <c r="N5267" s="205">
        <v>42912</v>
      </c>
      <c r="O5267" s="203"/>
      <c r="P5267" t="str">
        <f t="shared" si="82"/>
        <v>Elm Creek Watershed Mgmt Commission WRAPS 2010-Elm Creek-(07010206-508)-TP</v>
      </c>
    </row>
    <row r="5268" spans="1:16" ht="27.95" hidden="1" customHeight="1" x14ac:dyDescent="0.25">
      <c r="A5268" s="203" t="s">
        <v>2218</v>
      </c>
      <c r="B5268" s="202" t="s">
        <v>2438</v>
      </c>
      <c r="C5268" s="203" t="s">
        <v>1674</v>
      </c>
      <c r="D5268" s="202" t="s">
        <v>1677</v>
      </c>
      <c r="E5268" s="202" t="s">
        <v>1678</v>
      </c>
      <c r="F5268" s="202" t="s">
        <v>505</v>
      </c>
      <c r="G5268" s="253">
        <v>0.32</v>
      </c>
      <c r="H5268" s="361" t="s">
        <v>1414</v>
      </c>
      <c r="I5268" s="359" t="s">
        <v>1384</v>
      </c>
      <c r="J5268" s="358">
        <v>0.64</v>
      </c>
      <c r="K5268" s="361" t="s">
        <v>1113</v>
      </c>
      <c r="L5268" s="359" t="s">
        <v>1392</v>
      </c>
      <c r="M5268" s="368">
        <v>2010</v>
      </c>
      <c r="N5268" s="205">
        <v>42912</v>
      </c>
      <c r="O5268" s="203"/>
      <c r="P5268" t="str">
        <f t="shared" si="82"/>
        <v>Elm Creek Watershed Mgmt Commission WRAPS 2010-Elm Creek-(07010206-508)-TP</v>
      </c>
    </row>
    <row r="5269" spans="1:16" ht="27.95" hidden="1" customHeight="1" x14ac:dyDescent="0.25">
      <c r="A5269" s="203" t="s">
        <v>2218</v>
      </c>
      <c r="B5269" s="202" t="s">
        <v>2438</v>
      </c>
      <c r="C5269" s="203" t="s">
        <v>1674</v>
      </c>
      <c r="D5269" s="202" t="s">
        <v>1677</v>
      </c>
      <c r="E5269" s="202" t="s">
        <v>1678</v>
      </c>
      <c r="F5269" s="202" t="s">
        <v>505</v>
      </c>
      <c r="G5269" s="253">
        <v>0.21</v>
      </c>
      <c r="H5269" s="361" t="s">
        <v>1414</v>
      </c>
      <c r="I5269" s="359" t="s">
        <v>1385</v>
      </c>
      <c r="J5269" s="358">
        <v>0.53</v>
      </c>
      <c r="K5269" s="361" t="s">
        <v>1113</v>
      </c>
      <c r="L5269" s="359" t="s">
        <v>1392</v>
      </c>
      <c r="M5269" s="368">
        <v>2010</v>
      </c>
      <c r="N5269" s="205">
        <v>42912</v>
      </c>
      <c r="O5269" s="203"/>
      <c r="P5269" t="str">
        <f t="shared" si="82"/>
        <v>Elm Creek Watershed Mgmt Commission WRAPS 2010-Elm Creek-(07010206-508)-TP</v>
      </c>
    </row>
    <row r="5270" spans="1:16" ht="27.95" hidden="1" customHeight="1" x14ac:dyDescent="0.25">
      <c r="A5270" s="203" t="s">
        <v>2218</v>
      </c>
      <c r="B5270" s="202" t="s">
        <v>2438</v>
      </c>
      <c r="C5270" s="203" t="s">
        <v>1674</v>
      </c>
      <c r="D5270" s="202" t="s">
        <v>1762</v>
      </c>
      <c r="E5270" s="202" t="s">
        <v>1763</v>
      </c>
      <c r="F5270" s="202" t="s">
        <v>505</v>
      </c>
      <c r="G5270" s="253">
        <v>2.46</v>
      </c>
      <c r="H5270" s="361" t="s">
        <v>1414</v>
      </c>
      <c r="I5270" s="359" t="s">
        <v>1379</v>
      </c>
      <c r="J5270" s="358">
        <v>0.64</v>
      </c>
      <c r="K5270" s="361" t="s">
        <v>1113</v>
      </c>
      <c r="L5270" s="359" t="s">
        <v>1392</v>
      </c>
      <c r="M5270" s="368">
        <v>2010</v>
      </c>
      <c r="N5270" s="205">
        <v>42912</v>
      </c>
      <c r="O5270" s="203"/>
      <c r="P5270" t="str">
        <f t="shared" si="82"/>
        <v>Elm Creek Watershed Mgmt Commission WRAPS 2010-Diamond Creek-(07010206-525)-TP</v>
      </c>
    </row>
    <row r="5271" spans="1:16" ht="27.95" hidden="1" customHeight="1" x14ac:dyDescent="0.25">
      <c r="A5271" s="203" t="s">
        <v>2218</v>
      </c>
      <c r="B5271" s="202" t="s">
        <v>2438</v>
      </c>
      <c r="C5271" s="203" t="s">
        <v>1674</v>
      </c>
      <c r="D5271" s="202" t="s">
        <v>1762</v>
      </c>
      <c r="E5271" s="202" t="s">
        <v>1763</v>
      </c>
      <c r="F5271" s="202" t="s">
        <v>505</v>
      </c>
      <c r="G5271" s="253">
        <v>0.84</v>
      </c>
      <c r="H5271" s="361" t="s">
        <v>1414</v>
      </c>
      <c r="I5271" s="359" t="s">
        <v>1382</v>
      </c>
      <c r="J5271" s="358">
        <v>0.71</v>
      </c>
      <c r="K5271" s="361" t="s">
        <v>1113</v>
      </c>
      <c r="L5271" s="359" t="s">
        <v>1392</v>
      </c>
      <c r="M5271" s="368">
        <v>2010</v>
      </c>
      <c r="N5271" s="205">
        <v>42912</v>
      </c>
      <c r="O5271" s="203"/>
      <c r="P5271" t="str">
        <f t="shared" si="82"/>
        <v>Elm Creek Watershed Mgmt Commission WRAPS 2010-Diamond Creek-(07010206-525)-TP</v>
      </c>
    </row>
    <row r="5272" spans="1:16" ht="27.95" hidden="1" customHeight="1" x14ac:dyDescent="0.25">
      <c r="A5272" s="203" t="s">
        <v>2218</v>
      </c>
      <c r="B5272" s="202" t="s">
        <v>2438</v>
      </c>
      <c r="C5272" s="203" t="s">
        <v>1674</v>
      </c>
      <c r="D5272" s="202" t="s">
        <v>1762</v>
      </c>
      <c r="E5272" s="202" t="s">
        <v>1763</v>
      </c>
      <c r="F5272" s="202" t="s">
        <v>505</v>
      </c>
      <c r="G5272" s="253">
        <v>0.33</v>
      </c>
      <c r="H5272" s="361" t="s">
        <v>1414</v>
      </c>
      <c r="I5272" s="359" t="s">
        <v>1383</v>
      </c>
      <c r="J5272" s="358">
        <v>0.65</v>
      </c>
      <c r="K5272" s="361" t="s">
        <v>1113</v>
      </c>
      <c r="L5272" s="359" t="s">
        <v>1392</v>
      </c>
      <c r="M5272" s="368">
        <v>2010</v>
      </c>
      <c r="N5272" s="205">
        <v>42912</v>
      </c>
      <c r="O5272" s="203"/>
      <c r="P5272" t="str">
        <f t="shared" si="82"/>
        <v>Elm Creek Watershed Mgmt Commission WRAPS 2010-Diamond Creek-(07010206-525)-TP</v>
      </c>
    </row>
    <row r="5273" spans="1:16" ht="27.95" hidden="1" customHeight="1" x14ac:dyDescent="0.25">
      <c r="A5273" s="203" t="s">
        <v>2218</v>
      </c>
      <c r="B5273" s="202" t="s">
        <v>2438</v>
      </c>
      <c r="C5273" s="203" t="s">
        <v>1674</v>
      </c>
      <c r="D5273" s="202" t="s">
        <v>1762</v>
      </c>
      <c r="E5273" s="202" t="s">
        <v>1763</v>
      </c>
      <c r="F5273" s="202" t="s">
        <v>505</v>
      </c>
      <c r="G5273" s="253">
        <v>0.12</v>
      </c>
      <c r="H5273" s="361" t="s">
        <v>1414</v>
      </c>
      <c r="I5273" s="359" t="s">
        <v>1384</v>
      </c>
      <c r="J5273" s="358">
        <v>0.66</v>
      </c>
      <c r="K5273" s="361" t="s">
        <v>1113</v>
      </c>
      <c r="L5273" s="359" t="s">
        <v>1392</v>
      </c>
      <c r="M5273" s="368">
        <v>2010</v>
      </c>
      <c r="N5273" s="205">
        <v>42912</v>
      </c>
      <c r="O5273" s="203"/>
      <c r="P5273" t="str">
        <f t="shared" si="82"/>
        <v>Elm Creek Watershed Mgmt Commission WRAPS 2010-Diamond Creek-(07010206-525)-TP</v>
      </c>
    </row>
    <row r="5274" spans="1:16" ht="27.95" hidden="1" customHeight="1" x14ac:dyDescent="0.25">
      <c r="A5274" s="203" t="s">
        <v>2218</v>
      </c>
      <c r="B5274" s="202" t="s">
        <v>2438</v>
      </c>
      <c r="C5274" s="203" t="s">
        <v>1674</v>
      </c>
      <c r="D5274" s="202" t="s">
        <v>1762</v>
      </c>
      <c r="E5274" s="202" t="s">
        <v>1763</v>
      </c>
      <c r="F5274" s="202" t="s">
        <v>505</v>
      </c>
      <c r="G5274" s="253">
        <v>0.03</v>
      </c>
      <c r="H5274" s="361" t="s">
        <v>1414</v>
      </c>
      <c r="I5274" s="359" t="s">
        <v>1385</v>
      </c>
      <c r="J5274" s="358">
        <v>0.81</v>
      </c>
      <c r="K5274" s="361" t="s">
        <v>1113</v>
      </c>
      <c r="L5274" s="359" t="s">
        <v>1392</v>
      </c>
      <c r="M5274" s="368">
        <v>2010</v>
      </c>
      <c r="N5274" s="205">
        <v>42912</v>
      </c>
      <c r="O5274" s="203"/>
      <c r="P5274" t="str">
        <f t="shared" si="82"/>
        <v>Elm Creek Watershed Mgmt Commission WRAPS 2010-Diamond Creek-(07010206-525)-TP</v>
      </c>
    </row>
    <row r="5275" spans="1:16" ht="27.95" hidden="1" customHeight="1" x14ac:dyDescent="0.25">
      <c r="A5275" s="203" t="s">
        <v>2218</v>
      </c>
      <c r="B5275" s="202" t="s">
        <v>2438</v>
      </c>
      <c r="C5275" s="203" t="s">
        <v>1674</v>
      </c>
      <c r="D5275" s="202" t="s">
        <v>1762</v>
      </c>
      <c r="E5275" s="202" t="s">
        <v>1763</v>
      </c>
      <c r="F5275" s="202" t="s">
        <v>505</v>
      </c>
      <c r="G5275" s="253">
        <v>903.09</v>
      </c>
      <c r="H5275" s="361" t="s">
        <v>1414</v>
      </c>
      <c r="I5275" s="359" t="s">
        <v>1379</v>
      </c>
      <c r="J5275" s="358">
        <v>0</v>
      </c>
      <c r="K5275" s="361" t="s">
        <v>22</v>
      </c>
      <c r="L5275" s="359" t="s">
        <v>1392</v>
      </c>
      <c r="M5275" s="368">
        <v>2010</v>
      </c>
      <c r="N5275" s="205">
        <v>42912</v>
      </c>
      <c r="O5275" s="203"/>
      <c r="P5275" t="str">
        <f t="shared" si="82"/>
        <v>Elm Creek Watershed Mgmt Commission WRAPS 2010-Diamond Creek-(07010206-525)-TSS</v>
      </c>
    </row>
    <row r="5276" spans="1:16" ht="27.95" hidden="1" customHeight="1" x14ac:dyDescent="0.25">
      <c r="A5276" s="203" t="s">
        <v>2218</v>
      </c>
      <c r="B5276" s="202" t="s">
        <v>2438</v>
      </c>
      <c r="C5276" s="203" t="s">
        <v>1674</v>
      </c>
      <c r="D5276" s="202" t="s">
        <v>1762</v>
      </c>
      <c r="E5276" s="202" t="s">
        <v>1763</v>
      </c>
      <c r="F5276" s="202" t="s">
        <v>505</v>
      </c>
      <c r="G5276" s="253">
        <v>309.82</v>
      </c>
      <c r="H5276" s="361" t="s">
        <v>1414</v>
      </c>
      <c r="I5276" s="359" t="s">
        <v>1382</v>
      </c>
      <c r="J5276" s="358">
        <v>0.3</v>
      </c>
      <c r="K5276" s="361" t="s">
        <v>22</v>
      </c>
      <c r="L5276" s="359" t="s">
        <v>1392</v>
      </c>
      <c r="M5276" s="368">
        <v>2010</v>
      </c>
      <c r="N5276" s="205">
        <v>42912</v>
      </c>
      <c r="O5276" s="203"/>
      <c r="P5276" t="str">
        <f t="shared" si="82"/>
        <v>Elm Creek Watershed Mgmt Commission WRAPS 2010-Diamond Creek-(07010206-525)-TSS</v>
      </c>
    </row>
    <row r="5277" spans="1:16" ht="27.95" hidden="1" customHeight="1" x14ac:dyDescent="0.25">
      <c r="A5277" s="203" t="s">
        <v>2218</v>
      </c>
      <c r="B5277" s="202" t="s">
        <v>2438</v>
      </c>
      <c r="C5277" s="203" t="s">
        <v>1674</v>
      </c>
      <c r="D5277" s="202" t="s">
        <v>1762</v>
      </c>
      <c r="E5277" s="202" t="s">
        <v>1763</v>
      </c>
      <c r="F5277" s="202" t="s">
        <v>505</v>
      </c>
      <c r="G5277" s="253">
        <v>120.26</v>
      </c>
      <c r="H5277" s="361" t="s">
        <v>1414</v>
      </c>
      <c r="I5277" s="359" t="s">
        <v>1383</v>
      </c>
      <c r="J5277" s="358">
        <v>0</v>
      </c>
      <c r="K5277" s="361" t="s">
        <v>22</v>
      </c>
      <c r="L5277" s="359" t="s">
        <v>1392</v>
      </c>
      <c r="M5277" s="368">
        <v>2010</v>
      </c>
      <c r="N5277" s="205">
        <v>42912</v>
      </c>
      <c r="O5277" s="203"/>
      <c r="P5277" t="str">
        <f t="shared" si="82"/>
        <v>Elm Creek Watershed Mgmt Commission WRAPS 2010-Diamond Creek-(07010206-525)-TSS</v>
      </c>
    </row>
    <row r="5278" spans="1:16" ht="27.95" hidden="1" customHeight="1" x14ac:dyDescent="0.25">
      <c r="A5278" s="203" t="s">
        <v>2218</v>
      </c>
      <c r="B5278" s="202" t="s">
        <v>2438</v>
      </c>
      <c r="C5278" s="203" t="s">
        <v>1674</v>
      </c>
      <c r="D5278" s="202" t="s">
        <v>1762</v>
      </c>
      <c r="E5278" s="202" t="s">
        <v>1763</v>
      </c>
      <c r="F5278" s="202" t="s">
        <v>505</v>
      </c>
      <c r="G5278" s="253">
        <v>43.73</v>
      </c>
      <c r="H5278" s="361" t="s">
        <v>1414</v>
      </c>
      <c r="I5278" s="359" t="s">
        <v>1384</v>
      </c>
      <c r="J5278" s="358">
        <v>0</v>
      </c>
      <c r="K5278" s="361" t="s">
        <v>22</v>
      </c>
      <c r="L5278" s="359" t="s">
        <v>1392</v>
      </c>
      <c r="M5278" s="368">
        <v>2010</v>
      </c>
      <c r="N5278" s="205">
        <v>42912</v>
      </c>
      <c r="O5278" s="203"/>
      <c r="P5278" t="str">
        <f t="shared" si="82"/>
        <v>Elm Creek Watershed Mgmt Commission WRAPS 2010-Diamond Creek-(07010206-525)-TSS</v>
      </c>
    </row>
    <row r="5279" spans="1:16" ht="27.95" hidden="1" customHeight="1" x14ac:dyDescent="0.25">
      <c r="A5279" s="203" t="s">
        <v>2218</v>
      </c>
      <c r="B5279" s="202" t="s">
        <v>2438</v>
      </c>
      <c r="C5279" s="203" t="s">
        <v>1674</v>
      </c>
      <c r="D5279" s="202" t="s">
        <v>1762</v>
      </c>
      <c r="E5279" s="202" t="s">
        <v>1763</v>
      </c>
      <c r="F5279" s="202" t="s">
        <v>505</v>
      </c>
      <c r="G5279" s="253">
        <v>9.3800000000000008</v>
      </c>
      <c r="H5279" s="361" t="s">
        <v>1414</v>
      </c>
      <c r="I5279" s="359" t="s">
        <v>1385</v>
      </c>
      <c r="J5279" s="358">
        <v>0.68</v>
      </c>
      <c r="K5279" s="361" t="s">
        <v>22</v>
      </c>
      <c r="L5279" s="359" t="s">
        <v>1392</v>
      </c>
      <c r="M5279" s="368">
        <v>2010</v>
      </c>
      <c r="N5279" s="205">
        <v>42912</v>
      </c>
      <c r="O5279" s="203"/>
      <c r="P5279" t="str">
        <f t="shared" si="82"/>
        <v>Elm Creek Watershed Mgmt Commission WRAPS 2010-Diamond Creek-(07010206-525)-TSS</v>
      </c>
    </row>
    <row r="5280" spans="1:16" ht="27.95" hidden="1" customHeight="1" x14ac:dyDescent="0.25">
      <c r="A5280" s="203" t="s">
        <v>2218</v>
      </c>
      <c r="B5280" s="202" t="s">
        <v>2438</v>
      </c>
      <c r="C5280" s="203" t="s">
        <v>1674</v>
      </c>
      <c r="D5280" s="202" t="s">
        <v>1704</v>
      </c>
      <c r="E5280" s="202" t="s">
        <v>1705</v>
      </c>
      <c r="F5280" s="202" t="s">
        <v>505</v>
      </c>
      <c r="G5280" s="253">
        <v>47.66</v>
      </c>
      <c r="H5280" s="361" t="s">
        <v>1400</v>
      </c>
      <c r="I5280" s="359" t="s">
        <v>1379</v>
      </c>
      <c r="J5280" s="358">
        <v>0.66</v>
      </c>
      <c r="K5280" s="361" t="s">
        <v>1391</v>
      </c>
      <c r="L5280" s="359" t="s">
        <v>1392</v>
      </c>
      <c r="M5280" s="368">
        <v>2010</v>
      </c>
      <c r="N5280" s="205">
        <v>42912</v>
      </c>
      <c r="O5280" s="203"/>
      <c r="P5280" t="str">
        <f t="shared" si="82"/>
        <v>Elm Creek Watershed Mgmt Commission WRAPS 2010-Rush Creek-(07010206-528)-E. coli</v>
      </c>
    </row>
    <row r="5281" spans="1:16" ht="27.95" hidden="1" customHeight="1" x14ac:dyDescent="0.25">
      <c r="A5281" s="203" t="s">
        <v>2218</v>
      </c>
      <c r="B5281" s="202" t="s">
        <v>2438</v>
      </c>
      <c r="C5281" s="203" t="s">
        <v>1674</v>
      </c>
      <c r="D5281" s="202" t="s">
        <v>1704</v>
      </c>
      <c r="E5281" s="202" t="s">
        <v>1705</v>
      </c>
      <c r="F5281" s="202" t="s">
        <v>505</v>
      </c>
      <c r="G5281" s="253">
        <v>13.75</v>
      </c>
      <c r="H5281" s="361" t="s">
        <v>1400</v>
      </c>
      <c r="I5281" s="359" t="s">
        <v>1382</v>
      </c>
      <c r="J5281" s="358">
        <v>0.4</v>
      </c>
      <c r="K5281" s="361" t="s">
        <v>1391</v>
      </c>
      <c r="L5281" s="359" t="s">
        <v>1392</v>
      </c>
      <c r="M5281" s="368">
        <v>2010</v>
      </c>
      <c r="N5281" s="205">
        <v>42912</v>
      </c>
      <c r="O5281" s="203"/>
      <c r="P5281" t="str">
        <f t="shared" si="82"/>
        <v>Elm Creek Watershed Mgmt Commission WRAPS 2010-Rush Creek-(07010206-528)-E. coli</v>
      </c>
    </row>
    <row r="5282" spans="1:16" ht="27.95" hidden="1" customHeight="1" x14ac:dyDescent="0.25">
      <c r="A5282" s="203" t="s">
        <v>2218</v>
      </c>
      <c r="B5282" s="202" t="s">
        <v>2438</v>
      </c>
      <c r="C5282" s="203" t="s">
        <v>1674</v>
      </c>
      <c r="D5282" s="202" t="s">
        <v>1704</v>
      </c>
      <c r="E5282" s="202" t="s">
        <v>1705</v>
      </c>
      <c r="F5282" s="202" t="s">
        <v>505</v>
      </c>
      <c r="G5282" s="253">
        <v>3.64</v>
      </c>
      <c r="H5282" s="361" t="s">
        <v>1400</v>
      </c>
      <c r="I5282" s="359" t="s">
        <v>1383</v>
      </c>
      <c r="J5282" s="358">
        <v>0.59</v>
      </c>
      <c r="K5282" s="361" t="s">
        <v>1391</v>
      </c>
      <c r="L5282" s="359" t="s">
        <v>1392</v>
      </c>
      <c r="M5282" s="368">
        <v>2010</v>
      </c>
      <c r="N5282" s="205">
        <v>42912</v>
      </c>
      <c r="O5282" s="203"/>
      <c r="P5282" t="str">
        <f t="shared" si="82"/>
        <v>Elm Creek Watershed Mgmt Commission WRAPS 2010-Rush Creek-(07010206-528)-E. coli</v>
      </c>
    </row>
    <row r="5283" spans="1:16" ht="27.95" hidden="1" customHeight="1" x14ac:dyDescent="0.25">
      <c r="A5283" s="203" t="s">
        <v>2218</v>
      </c>
      <c r="B5283" s="202" t="s">
        <v>2438</v>
      </c>
      <c r="C5283" s="203" t="s">
        <v>1674</v>
      </c>
      <c r="D5283" s="202" t="s">
        <v>1704</v>
      </c>
      <c r="E5283" s="202" t="s">
        <v>1705</v>
      </c>
      <c r="F5283" s="202" t="s">
        <v>505</v>
      </c>
      <c r="G5283" s="253">
        <v>0.5</v>
      </c>
      <c r="H5283" s="361" t="s">
        <v>1400</v>
      </c>
      <c r="I5283" s="359" t="s">
        <v>1384</v>
      </c>
      <c r="J5283" s="358">
        <v>0.75</v>
      </c>
      <c r="K5283" s="361" t="s">
        <v>1391</v>
      </c>
      <c r="L5283" s="359" t="s">
        <v>1392</v>
      </c>
      <c r="M5283" s="368">
        <v>2010</v>
      </c>
      <c r="N5283" s="205">
        <v>42912</v>
      </c>
      <c r="O5283" s="203"/>
      <c r="P5283" t="str">
        <f t="shared" si="82"/>
        <v>Elm Creek Watershed Mgmt Commission WRAPS 2010-Rush Creek-(07010206-528)-E. coli</v>
      </c>
    </row>
    <row r="5284" spans="1:16" ht="27.95" hidden="1" customHeight="1" x14ac:dyDescent="0.25">
      <c r="A5284" s="203" t="s">
        <v>2218</v>
      </c>
      <c r="B5284" s="202" t="s">
        <v>2438</v>
      </c>
      <c r="C5284" s="203" t="s">
        <v>1674</v>
      </c>
      <c r="D5284" s="202" t="s">
        <v>1704</v>
      </c>
      <c r="E5284" s="202" t="s">
        <v>1705</v>
      </c>
      <c r="F5284" s="202" t="s">
        <v>505</v>
      </c>
      <c r="G5284" s="253" t="s">
        <v>515</v>
      </c>
      <c r="H5284" s="361" t="s">
        <v>1400</v>
      </c>
      <c r="I5284" s="359" t="s">
        <v>1385</v>
      </c>
      <c r="J5284" s="358">
        <v>0.98</v>
      </c>
      <c r="K5284" s="361" t="s">
        <v>1391</v>
      </c>
      <c r="L5284" s="359" t="s">
        <v>1392</v>
      </c>
      <c r="M5284" s="368">
        <v>2010</v>
      </c>
      <c r="N5284" s="205">
        <v>42912</v>
      </c>
      <c r="O5284" s="203"/>
      <c r="P5284" t="str">
        <f t="shared" si="82"/>
        <v>Elm Creek Watershed Mgmt Commission WRAPS 2010-Rush Creek-(07010206-528)-E. coli</v>
      </c>
    </row>
    <row r="5285" spans="1:16" ht="27.95" hidden="1" customHeight="1" x14ac:dyDescent="0.25">
      <c r="A5285" s="203" t="s">
        <v>2218</v>
      </c>
      <c r="B5285" s="202" t="s">
        <v>2438</v>
      </c>
      <c r="C5285" s="203" t="s">
        <v>1674</v>
      </c>
      <c r="D5285" s="202" t="s">
        <v>1704</v>
      </c>
      <c r="E5285" s="202" t="s">
        <v>1705</v>
      </c>
      <c r="F5285" s="202" t="s">
        <v>505</v>
      </c>
      <c r="G5285" s="253">
        <v>4.6100000000000003</v>
      </c>
      <c r="H5285" s="361" t="s">
        <v>1414</v>
      </c>
      <c r="I5285" s="359" t="s">
        <v>1379</v>
      </c>
      <c r="J5285" s="358">
        <v>0.79</v>
      </c>
      <c r="K5285" s="361" t="s">
        <v>1113</v>
      </c>
      <c r="L5285" s="359" t="s">
        <v>1392</v>
      </c>
      <c r="M5285" s="368">
        <v>2010</v>
      </c>
      <c r="N5285" s="205">
        <v>42912</v>
      </c>
      <c r="O5285" s="203"/>
      <c r="P5285" t="str">
        <f t="shared" si="82"/>
        <v>Elm Creek Watershed Mgmt Commission WRAPS 2010-Rush Creek-(07010206-528)-TP</v>
      </c>
    </row>
    <row r="5286" spans="1:16" ht="27.95" hidden="1" customHeight="1" x14ac:dyDescent="0.25">
      <c r="A5286" s="203" t="s">
        <v>2218</v>
      </c>
      <c r="B5286" s="202" t="s">
        <v>2438</v>
      </c>
      <c r="C5286" s="203" t="s">
        <v>1674</v>
      </c>
      <c r="D5286" s="202" t="s">
        <v>1704</v>
      </c>
      <c r="E5286" s="202" t="s">
        <v>1705</v>
      </c>
      <c r="F5286" s="202" t="s">
        <v>505</v>
      </c>
      <c r="G5286" s="253">
        <v>1.32</v>
      </c>
      <c r="H5286" s="361" t="s">
        <v>1414</v>
      </c>
      <c r="I5286" s="359" t="s">
        <v>1382</v>
      </c>
      <c r="J5286" s="358">
        <v>0.76</v>
      </c>
      <c r="K5286" s="361" t="s">
        <v>1113</v>
      </c>
      <c r="L5286" s="359" t="s">
        <v>1392</v>
      </c>
      <c r="M5286" s="368">
        <v>2010</v>
      </c>
      <c r="N5286" s="205">
        <v>42912</v>
      </c>
      <c r="O5286" s="203"/>
      <c r="P5286" t="str">
        <f t="shared" si="82"/>
        <v>Elm Creek Watershed Mgmt Commission WRAPS 2010-Rush Creek-(07010206-528)-TP</v>
      </c>
    </row>
    <row r="5287" spans="1:16" ht="27.95" hidden="1" customHeight="1" x14ac:dyDescent="0.25">
      <c r="A5287" s="203" t="s">
        <v>2218</v>
      </c>
      <c r="B5287" s="202" t="s">
        <v>2438</v>
      </c>
      <c r="C5287" s="203" t="s">
        <v>1674</v>
      </c>
      <c r="D5287" s="202" t="s">
        <v>1704</v>
      </c>
      <c r="E5287" s="202" t="s">
        <v>1705</v>
      </c>
      <c r="F5287" s="202" t="s">
        <v>505</v>
      </c>
      <c r="G5287" s="253">
        <v>0.34</v>
      </c>
      <c r="H5287" s="361" t="s">
        <v>1414</v>
      </c>
      <c r="I5287" s="359" t="s">
        <v>1383</v>
      </c>
      <c r="J5287" s="358">
        <v>0.75</v>
      </c>
      <c r="K5287" s="361" t="s">
        <v>1113</v>
      </c>
      <c r="L5287" s="359" t="s">
        <v>1392</v>
      </c>
      <c r="M5287" s="368">
        <v>2010</v>
      </c>
      <c r="N5287" s="205">
        <v>42912</v>
      </c>
      <c r="O5287" s="203"/>
      <c r="P5287" t="str">
        <f t="shared" si="82"/>
        <v>Elm Creek Watershed Mgmt Commission WRAPS 2010-Rush Creek-(07010206-528)-TP</v>
      </c>
    </row>
    <row r="5288" spans="1:16" ht="27.95" hidden="1" customHeight="1" x14ac:dyDescent="0.25">
      <c r="A5288" s="203" t="s">
        <v>2218</v>
      </c>
      <c r="B5288" s="202" t="s">
        <v>2438</v>
      </c>
      <c r="C5288" s="203" t="s">
        <v>1674</v>
      </c>
      <c r="D5288" s="202" t="s">
        <v>1704</v>
      </c>
      <c r="E5288" s="202" t="s">
        <v>1705</v>
      </c>
      <c r="F5288" s="202" t="s">
        <v>505</v>
      </c>
      <c r="G5288" s="253">
        <v>0.03</v>
      </c>
      <c r="H5288" s="361" t="s">
        <v>1414</v>
      </c>
      <c r="I5288" s="359" t="s">
        <v>1384</v>
      </c>
      <c r="J5288" s="358">
        <v>0.81</v>
      </c>
      <c r="K5288" s="361" t="s">
        <v>1113</v>
      </c>
      <c r="L5288" s="359" t="s">
        <v>1392</v>
      </c>
      <c r="M5288" s="368">
        <v>2010</v>
      </c>
      <c r="N5288" s="205">
        <v>42912</v>
      </c>
      <c r="O5288" s="203"/>
      <c r="P5288" t="str">
        <f t="shared" si="82"/>
        <v>Elm Creek Watershed Mgmt Commission WRAPS 2010-Rush Creek-(07010206-528)-TP</v>
      </c>
    </row>
    <row r="5289" spans="1:16" ht="27.95" hidden="1" customHeight="1" x14ac:dyDescent="0.25">
      <c r="A5289" s="203" t="s">
        <v>2218</v>
      </c>
      <c r="B5289" s="202" t="s">
        <v>2438</v>
      </c>
      <c r="C5289" s="203" t="s">
        <v>1674</v>
      </c>
      <c r="D5289" s="202" t="s">
        <v>1704</v>
      </c>
      <c r="E5289" s="202" t="s">
        <v>1705</v>
      </c>
      <c r="F5289" s="202" t="s">
        <v>505</v>
      </c>
      <c r="G5289" s="253" t="s">
        <v>515</v>
      </c>
      <c r="H5289" s="361" t="s">
        <v>1414</v>
      </c>
      <c r="I5289" s="359" t="s">
        <v>1385</v>
      </c>
      <c r="J5289" s="358">
        <v>0.93</v>
      </c>
      <c r="K5289" s="361" t="s">
        <v>1113</v>
      </c>
      <c r="L5289" s="359" t="s">
        <v>1392</v>
      </c>
      <c r="M5289" s="368">
        <v>2010</v>
      </c>
      <c r="N5289" s="205">
        <v>42912</v>
      </c>
      <c r="O5289" s="203"/>
      <c r="P5289" t="str">
        <f t="shared" si="82"/>
        <v>Elm Creek Watershed Mgmt Commission WRAPS 2010-Rush Creek-(07010206-528)-TP</v>
      </c>
    </row>
    <row r="5290" spans="1:16" ht="27.95" hidden="1" customHeight="1" x14ac:dyDescent="0.25">
      <c r="A5290" s="203" t="s">
        <v>2218</v>
      </c>
      <c r="B5290" s="202" t="s">
        <v>2438</v>
      </c>
      <c r="C5290" s="203" t="s">
        <v>1387</v>
      </c>
      <c r="D5290" s="202" t="s">
        <v>1388</v>
      </c>
      <c r="E5290" s="202" t="s">
        <v>1389</v>
      </c>
      <c r="F5290" s="202" t="s">
        <v>505</v>
      </c>
      <c r="G5290" s="253">
        <v>11.6</v>
      </c>
      <c r="H5290" s="361" t="s">
        <v>1400</v>
      </c>
      <c r="I5290" s="359" t="s">
        <v>1379</v>
      </c>
      <c r="J5290" s="359" t="s">
        <v>1380</v>
      </c>
      <c r="K5290" s="359" t="s">
        <v>1391</v>
      </c>
      <c r="L5290" s="359" t="s">
        <v>1392</v>
      </c>
      <c r="M5290" s="368">
        <v>2005</v>
      </c>
      <c r="N5290" s="207" t="s">
        <v>1393</v>
      </c>
      <c r="O5290" s="203"/>
      <c r="P5290" t="str">
        <f t="shared" si="82"/>
        <v>North Fork Crow and Lower Crow Bacteria, Turbidity, and Low DO TMDL-Crow River-(07010204-502)-E. coli</v>
      </c>
    </row>
    <row r="5291" spans="1:16" ht="27.95" hidden="1" customHeight="1" x14ac:dyDescent="0.25">
      <c r="A5291" s="203" t="s">
        <v>2218</v>
      </c>
      <c r="B5291" s="202" t="s">
        <v>2438</v>
      </c>
      <c r="C5291" s="203" t="s">
        <v>1387</v>
      </c>
      <c r="D5291" s="202" t="s">
        <v>1388</v>
      </c>
      <c r="E5291" s="202" t="s">
        <v>1389</v>
      </c>
      <c r="F5291" s="202" t="s">
        <v>505</v>
      </c>
      <c r="G5291" s="253">
        <v>6.6</v>
      </c>
      <c r="H5291" s="361" t="s">
        <v>1400</v>
      </c>
      <c r="I5291" s="359" t="s">
        <v>1382</v>
      </c>
      <c r="J5291" s="359" t="s">
        <v>1380</v>
      </c>
      <c r="K5291" s="359" t="s">
        <v>1391</v>
      </c>
      <c r="L5291" s="359" t="s">
        <v>1392</v>
      </c>
      <c r="M5291" s="368">
        <v>2005</v>
      </c>
      <c r="N5291" s="207" t="s">
        <v>1393</v>
      </c>
      <c r="O5291" s="203"/>
      <c r="P5291" t="str">
        <f t="shared" si="82"/>
        <v>North Fork Crow and Lower Crow Bacteria, Turbidity, and Low DO TMDL-Crow River-(07010204-502)-E. coli</v>
      </c>
    </row>
    <row r="5292" spans="1:16" ht="27.95" hidden="1" customHeight="1" x14ac:dyDescent="0.25">
      <c r="A5292" s="203" t="s">
        <v>2218</v>
      </c>
      <c r="B5292" s="202" t="s">
        <v>2438</v>
      </c>
      <c r="C5292" s="203" t="s">
        <v>1387</v>
      </c>
      <c r="D5292" s="202" t="s">
        <v>1388</v>
      </c>
      <c r="E5292" s="202" t="s">
        <v>1389</v>
      </c>
      <c r="F5292" s="202" t="s">
        <v>505</v>
      </c>
      <c r="G5292" s="253">
        <v>3.5</v>
      </c>
      <c r="H5292" s="361" t="s">
        <v>1400</v>
      </c>
      <c r="I5292" s="359" t="s">
        <v>1383</v>
      </c>
      <c r="J5292" s="359" t="s">
        <v>1380</v>
      </c>
      <c r="K5292" s="359" t="s">
        <v>1391</v>
      </c>
      <c r="L5292" s="359" t="s">
        <v>1392</v>
      </c>
      <c r="M5292" s="368">
        <v>2005</v>
      </c>
      <c r="N5292" s="207" t="s">
        <v>1393</v>
      </c>
      <c r="O5292" s="203"/>
      <c r="P5292" t="str">
        <f t="shared" si="82"/>
        <v>North Fork Crow and Lower Crow Bacteria, Turbidity, and Low DO TMDL-Crow River-(07010204-502)-E. coli</v>
      </c>
    </row>
    <row r="5293" spans="1:16" ht="27.95" hidden="1" customHeight="1" x14ac:dyDescent="0.25">
      <c r="A5293" s="203" t="s">
        <v>2218</v>
      </c>
      <c r="B5293" s="202" t="s">
        <v>2438</v>
      </c>
      <c r="C5293" s="203" t="s">
        <v>1387</v>
      </c>
      <c r="D5293" s="202" t="s">
        <v>1388</v>
      </c>
      <c r="E5293" s="202" t="s">
        <v>1389</v>
      </c>
      <c r="F5293" s="202" t="s">
        <v>505</v>
      </c>
      <c r="G5293" s="253">
        <v>1.1000000000000001</v>
      </c>
      <c r="H5293" s="361" t="s">
        <v>1400</v>
      </c>
      <c r="I5293" s="359" t="s">
        <v>1384</v>
      </c>
      <c r="J5293" s="359" t="s">
        <v>1380</v>
      </c>
      <c r="K5293" s="359" t="s">
        <v>1391</v>
      </c>
      <c r="L5293" s="359" t="s">
        <v>1392</v>
      </c>
      <c r="M5293" s="368">
        <v>2005</v>
      </c>
      <c r="N5293" s="207" t="s">
        <v>1393</v>
      </c>
      <c r="O5293" s="203"/>
      <c r="P5293" t="str">
        <f t="shared" si="82"/>
        <v>North Fork Crow and Lower Crow Bacteria, Turbidity, and Low DO TMDL-Crow River-(07010204-502)-E. coli</v>
      </c>
    </row>
    <row r="5294" spans="1:16" ht="27.95" hidden="1" customHeight="1" x14ac:dyDescent="0.25">
      <c r="A5294" s="203" t="s">
        <v>2218</v>
      </c>
      <c r="B5294" s="202" t="s">
        <v>2438</v>
      </c>
      <c r="C5294" s="203" t="s">
        <v>1387</v>
      </c>
      <c r="D5294" s="202" t="s">
        <v>1388</v>
      </c>
      <c r="E5294" s="202" t="s">
        <v>1389</v>
      </c>
      <c r="F5294" s="202" t="s">
        <v>505</v>
      </c>
      <c r="G5294" s="253">
        <v>0.3</v>
      </c>
      <c r="H5294" s="361" t="s">
        <v>1400</v>
      </c>
      <c r="I5294" s="359" t="s">
        <v>1385</v>
      </c>
      <c r="J5294" s="359" t="s">
        <v>1380</v>
      </c>
      <c r="K5294" s="359" t="s">
        <v>1391</v>
      </c>
      <c r="L5294" s="359" t="s">
        <v>1392</v>
      </c>
      <c r="M5294" s="368">
        <v>2005</v>
      </c>
      <c r="N5294" s="207" t="s">
        <v>1393</v>
      </c>
      <c r="O5294" s="203"/>
      <c r="P5294" t="str">
        <f t="shared" si="82"/>
        <v>North Fork Crow and Lower Crow Bacteria, Turbidity, and Low DO TMDL-Crow River-(07010204-502)-E. coli</v>
      </c>
    </row>
    <row r="5295" spans="1:16" ht="27.95" hidden="1" customHeight="1" x14ac:dyDescent="0.25">
      <c r="A5295" s="203" t="s">
        <v>2218</v>
      </c>
      <c r="B5295" s="202" t="s">
        <v>2438</v>
      </c>
      <c r="C5295" s="203" t="s">
        <v>1387</v>
      </c>
      <c r="D5295" s="202" t="s">
        <v>1388</v>
      </c>
      <c r="E5295" s="202" t="s">
        <v>1389</v>
      </c>
      <c r="F5295" s="202" t="s">
        <v>505</v>
      </c>
      <c r="G5295" s="253">
        <v>2.6</v>
      </c>
      <c r="H5295" s="361" t="s">
        <v>488</v>
      </c>
      <c r="I5295" s="359" t="s">
        <v>1379</v>
      </c>
      <c r="J5295" s="359" t="s">
        <v>1380</v>
      </c>
      <c r="K5295" s="359" t="s">
        <v>22</v>
      </c>
      <c r="L5295" s="359" t="s">
        <v>1392</v>
      </c>
      <c r="M5295" s="368">
        <v>2004</v>
      </c>
      <c r="N5295" s="207" t="s">
        <v>1393</v>
      </c>
      <c r="O5295" s="203"/>
      <c r="P5295" t="str">
        <f t="shared" si="82"/>
        <v>North Fork Crow and Lower Crow Bacteria, Turbidity, and Low DO TMDL-Crow River-(07010204-502)-TSS</v>
      </c>
    </row>
    <row r="5296" spans="1:16" ht="27.95" hidden="1" customHeight="1" x14ac:dyDescent="0.25">
      <c r="A5296" s="203" t="s">
        <v>2218</v>
      </c>
      <c r="B5296" s="202" t="s">
        <v>2438</v>
      </c>
      <c r="C5296" s="203" t="s">
        <v>1387</v>
      </c>
      <c r="D5296" s="202" t="s">
        <v>1388</v>
      </c>
      <c r="E5296" s="202" t="s">
        <v>1389</v>
      </c>
      <c r="F5296" s="202" t="s">
        <v>505</v>
      </c>
      <c r="G5296" s="253">
        <v>0.9</v>
      </c>
      <c r="H5296" s="361" t="s">
        <v>488</v>
      </c>
      <c r="I5296" s="359" t="s">
        <v>1382</v>
      </c>
      <c r="J5296" s="359" t="s">
        <v>1380</v>
      </c>
      <c r="K5296" s="359" t="s">
        <v>22</v>
      </c>
      <c r="L5296" s="359" t="s">
        <v>1392</v>
      </c>
      <c r="M5296" s="368">
        <v>2004</v>
      </c>
      <c r="N5296" s="207" t="s">
        <v>1393</v>
      </c>
      <c r="O5296" s="203"/>
      <c r="P5296" t="str">
        <f t="shared" si="82"/>
        <v>North Fork Crow and Lower Crow Bacteria, Turbidity, and Low DO TMDL-Crow River-(07010204-502)-TSS</v>
      </c>
    </row>
    <row r="5297" spans="1:16" ht="27.95" hidden="1" customHeight="1" x14ac:dyDescent="0.25">
      <c r="A5297" s="203" t="s">
        <v>2218</v>
      </c>
      <c r="B5297" s="202" t="s">
        <v>2438</v>
      </c>
      <c r="C5297" s="203" t="s">
        <v>1387</v>
      </c>
      <c r="D5297" s="202" t="s">
        <v>1388</v>
      </c>
      <c r="E5297" s="202" t="s">
        <v>1389</v>
      </c>
      <c r="F5297" s="202" t="s">
        <v>505</v>
      </c>
      <c r="G5297" s="253">
        <v>0.3</v>
      </c>
      <c r="H5297" s="361" t="s">
        <v>488</v>
      </c>
      <c r="I5297" s="359" t="s">
        <v>1383</v>
      </c>
      <c r="J5297" s="359" t="s">
        <v>1380</v>
      </c>
      <c r="K5297" s="359" t="s">
        <v>22</v>
      </c>
      <c r="L5297" s="359" t="s">
        <v>1392</v>
      </c>
      <c r="M5297" s="368">
        <v>2004</v>
      </c>
      <c r="N5297" s="207" t="s">
        <v>1393</v>
      </c>
      <c r="O5297" s="203"/>
      <c r="P5297" t="str">
        <f t="shared" si="82"/>
        <v>North Fork Crow and Lower Crow Bacteria, Turbidity, and Low DO TMDL-Crow River-(07010204-502)-TSS</v>
      </c>
    </row>
    <row r="5298" spans="1:16" ht="27.95" hidden="1" customHeight="1" x14ac:dyDescent="0.25">
      <c r="A5298" s="203" t="s">
        <v>2218</v>
      </c>
      <c r="B5298" s="202" t="s">
        <v>2438</v>
      </c>
      <c r="C5298" s="203" t="s">
        <v>1387</v>
      </c>
      <c r="D5298" s="202" t="s">
        <v>1388</v>
      </c>
      <c r="E5298" s="202" t="s">
        <v>1389</v>
      </c>
      <c r="F5298" s="202" t="s">
        <v>505</v>
      </c>
      <c r="G5298" s="253">
        <v>0.1</v>
      </c>
      <c r="H5298" s="361" t="s">
        <v>488</v>
      </c>
      <c r="I5298" s="359" t="s">
        <v>1384</v>
      </c>
      <c r="J5298" s="359" t="s">
        <v>1380</v>
      </c>
      <c r="K5298" s="359" t="s">
        <v>22</v>
      </c>
      <c r="L5298" s="359" t="s">
        <v>1392</v>
      </c>
      <c r="M5298" s="368">
        <v>2004</v>
      </c>
      <c r="N5298" s="207" t="s">
        <v>1393</v>
      </c>
      <c r="O5298" s="203"/>
      <c r="P5298" t="str">
        <f t="shared" si="82"/>
        <v>North Fork Crow and Lower Crow Bacteria, Turbidity, and Low DO TMDL-Crow River-(07010204-502)-TSS</v>
      </c>
    </row>
    <row r="5299" spans="1:16" ht="27.95" hidden="1" customHeight="1" x14ac:dyDescent="0.25">
      <c r="A5299" s="203" t="s">
        <v>2218</v>
      </c>
      <c r="B5299" s="202" t="s">
        <v>2438</v>
      </c>
      <c r="C5299" s="203" t="s">
        <v>1387</v>
      </c>
      <c r="D5299" s="202" t="s">
        <v>1388</v>
      </c>
      <c r="E5299" s="202" t="s">
        <v>1389</v>
      </c>
      <c r="F5299" s="202" t="s">
        <v>505</v>
      </c>
      <c r="G5299" s="253">
        <v>0.1</v>
      </c>
      <c r="H5299" s="361" t="s">
        <v>488</v>
      </c>
      <c r="I5299" s="359" t="s">
        <v>1385</v>
      </c>
      <c r="J5299" s="359" t="s">
        <v>1380</v>
      </c>
      <c r="K5299" s="359" t="s">
        <v>22</v>
      </c>
      <c r="L5299" s="359" t="s">
        <v>1392</v>
      </c>
      <c r="M5299" s="368">
        <v>2004</v>
      </c>
      <c r="N5299" s="207" t="s">
        <v>1393</v>
      </c>
      <c r="O5299" s="203"/>
      <c r="P5299" t="str">
        <f t="shared" si="82"/>
        <v>North Fork Crow and Lower Crow Bacteria, Turbidity, and Low DO TMDL-Crow River-(07010204-502)-TSS</v>
      </c>
    </row>
    <row r="5300" spans="1:16" ht="27.95" hidden="1" customHeight="1" x14ac:dyDescent="0.25">
      <c r="A5300" s="203" t="s">
        <v>2218</v>
      </c>
      <c r="B5300" s="202" t="s">
        <v>2438</v>
      </c>
      <c r="C5300" s="203" t="s">
        <v>1403</v>
      </c>
      <c r="D5300" s="202" t="s">
        <v>1404</v>
      </c>
      <c r="E5300" s="202" t="s">
        <v>1405</v>
      </c>
      <c r="F5300" s="202" t="s">
        <v>475</v>
      </c>
      <c r="G5300" s="253">
        <v>154</v>
      </c>
      <c r="H5300" s="361" t="s">
        <v>1406</v>
      </c>
      <c r="I5300" s="359" t="s">
        <v>1407</v>
      </c>
      <c r="J5300" s="359" t="s">
        <v>1380</v>
      </c>
      <c r="K5300" s="359" t="s">
        <v>22</v>
      </c>
      <c r="L5300" s="359" t="s">
        <v>1408</v>
      </c>
      <c r="M5300" s="368" t="s">
        <v>1407</v>
      </c>
      <c r="N5300" s="205">
        <v>42486</v>
      </c>
      <c r="O5300" s="203"/>
      <c r="P5300" t="str">
        <f t="shared" si="82"/>
        <v>South Metro Mississippi TSS TMDL-Mississippi River-(07040001-531)-TSS</v>
      </c>
    </row>
    <row r="5301" spans="1:16" ht="27.95" hidden="1" customHeight="1" x14ac:dyDescent="0.25">
      <c r="A5301" s="203" t="s">
        <v>2218</v>
      </c>
      <c r="B5301" s="202" t="s">
        <v>2438</v>
      </c>
      <c r="C5301" s="203" t="s">
        <v>1461</v>
      </c>
      <c r="D5301" s="202" t="s">
        <v>1677</v>
      </c>
      <c r="E5301" s="202" t="s">
        <v>1678</v>
      </c>
      <c r="F5301" s="202" t="s">
        <v>475</v>
      </c>
      <c r="G5301" s="254">
        <v>17386888</v>
      </c>
      <c r="H5301" s="361" t="s">
        <v>1433</v>
      </c>
      <c r="I5301" s="359" t="s">
        <v>1407</v>
      </c>
      <c r="J5301" s="359" t="s">
        <v>1380</v>
      </c>
      <c r="K5301" s="359" t="s">
        <v>8</v>
      </c>
      <c r="L5301" s="359" t="s">
        <v>1408</v>
      </c>
      <c r="M5301" s="368" t="s">
        <v>1407</v>
      </c>
      <c r="N5301" s="205">
        <v>42530</v>
      </c>
      <c r="O5301" s="203"/>
      <c r="P5301" t="str">
        <f t="shared" si="82"/>
        <v>Twin Cities Metro Area Chloride TMDL and Management Plan-Elm Creek-(07010206-508)-Chloride</v>
      </c>
    </row>
    <row r="5302" spans="1:16" ht="27.95" hidden="1" customHeight="1" x14ac:dyDescent="0.25">
      <c r="A5302" s="203" t="s">
        <v>2218</v>
      </c>
      <c r="B5302" s="202" t="s">
        <v>2438</v>
      </c>
      <c r="C5302" s="203" t="s">
        <v>1461</v>
      </c>
      <c r="D5302" s="202" t="s">
        <v>1677</v>
      </c>
      <c r="E5302" s="202" t="s">
        <v>1678</v>
      </c>
      <c r="F5302" s="202" t="s">
        <v>475</v>
      </c>
      <c r="G5302" s="254">
        <v>115145</v>
      </c>
      <c r="H5302" s="361" t="s">
        <v>1414</v>
      </c>
      <c r="I5302" s="359" t="s">
        <v>1407</v>
      </c>
      <c r="J5302" s="359" t="s">
        <v>1380</v>
      </c>
      <c r="K5302" s="359" t="s">
        <v>8</v>
      </c>
      <c r="L5302" s="359" t="s">
        <v>1392</v>
      </c>
      <c r="M5302" s="368" t="s">
        <v>1407</v>
      </c>
      <c r="N5302" s="205">
        <v>42530</v>
      </c>
      <c r="O5302" s="203"/>
      <c r="P5302" t="str">
        <f t="shared" si="82"/>
        <v>Twin Cities Metro Area Chloride TMDL and Management Plan-Elm Creek-(07010206-508)-Chloride</v>
      </c>
    </row>
    <row r="5303" spans="1:16" ht="27.95" hidden="1" customHeight="1" x14ac:dyDescent="0.25">
      <c r="A5303" s="203" t="s">
        <v>2221</v>
      </c>
      <c r="B5303" s="202" t="s">
        <v>523</v>
      </c>
      <c r="C5303" s="203" t="s">
        <v>1471</v>
      </c>
      <c r="D5303" s="202" t="s">
        <v>739</v>
      </c>
      <c r="E5303" s="202" t="s">
        <v>1473</v>
      </c>
      <c r="F5303" s="202" t="s">
        <v>505</v>
      </c>
      <c r="G5303" s="253">
        <v>2</v>
      </c>
      <c r="H5303" s="361" t="s">
        <v>1433</v>
      </c>
      <c r="I5303" s="359" t="s">
        <v>1407</v>
      </c>
      <c r="J5303" s="358">
        <v>0</v>
      </c>
      <c r="K5303" s="359" t="s">
        <v>1113</v>
      </c>
      <c r="L5303" s="359" t="s">
        <v>1408</v>
      </c>
      <c r="M5303" s="368">
        <v>2005</v>
      </c>
      <c r="N5303" s="205">
        <v>39911</v>
      </c>
      <c r="O5303" s="203"/>
      <c r="P5303" t="str">
        <f t="shared" si="82"/>
        <v>Long and Farquar Lakes (Metro)-Farquar-(19-0023-00)-TP</v>
      </c>
    </row>
    <row r="5304" spans="1:16" ht="27.95" hidden="1" customHeight="1" x14ac:dyDescent="0.25">
      <c r="A5304" s="203" t="s">
        <v>2221</v>
      </c>
      <c r="B5304" s="202" t="s">
        <v>523</v>
      </c>
      <c r="C5304" s="203" t="s">
        <v>1471</v>
      </c>
      <c r="D5304" s="202" t="s">
        <v>739</v>
      </c>
      <c r="E5304" s="202" t="s">
        <v>1473</v>
      </c>
      <c r="F5304" s="202" t="s">
        <v>505</v>
      </c>
      <c r="G5304" s="253">
        <v>5.0000000000000001E-3</v>
      </c>
      <c r="H5304" s="361" t="s">
        <v>1414</v>
      </c>
      <c r="I5304" s="359" t="s">
        <v>1407</v>
      </c>
      <c r="J5304" s="358">
        <v>0</v>
      </c>
      <c r="K5304" s="359" t="s">
        <v>1113</v>
      </c>
      <c r="L5304" s="359" t="s">
        <v>1392</v>
      </c>
      <c r="M5304" s="368">
        <v>2005</v>
      </c>
      <c r="N5304" s="205">
        <v>39911</v>
      </c>
      <c r="O5304" s="203"/>
      <c r="P5304" t="str">
        <f t="shared" si="82"/>
        <v>Long and Farquar Lakes (Metro)-Farquar-(19-0023-00)-TP</v>
      </c>
    </row>
    <row r="5305" spans="1:16" ht="27.95" hidden="1" customHeight="1" x14ac:dyDescent="0.25">
      <c r="A5305" s="203" t="s">
        <v>2221</v>
      </c>
      <c r="B5305" s="202" t="s">
        <v>523</v>
      </c>
      <c r="C5305" s="203" t="s">
        <v>1376</v>
      </c>
      <c r="D5305" s="202" t="s">
        <v>524</v>
      </c>
      <c r="E5305" s="202" t="s">
        <v>1474</v>
      </c>
      <c r="F5305" s="202" t="s">
        <v>475</v>
      </c>
      <c r="G5305" s="253">
        <v>5.99</v>
      </c>
      <c r="H5305" s="361" t="s">
        <v>1378</v>
      </c>
      <c r="I5305" s="359" t="s">
        <v>1379</v>
      </c>
      <c r="J5305" s="359" t="s">
        <v>1380</v>
      </c>
      <c r="K5305" s="359" t="s">
        <v>9</v>
      </c>
      <c r="L5305" s="359" t="s">
        <v>1381</v>
      </c>
      <c r="M5305" s="368">
        <v>1988</v>
      </c>
      <c r="N5305" s="205">
        <v>38812</v>
      </c>
      <c r="O5305" s="203"/>
      <c r="P5305" t="str">
        <f t="shared" si="82"/>
        <v>Lower Mississippi River Basin-Fecal Coliform TMDL-Vermillion River-(07040001-507)-Fecal Coliform</v>
      </c>
    </row>
    <row r="5306" spans="1:16" ht="27.95" hidden="1" customHeight="1" x14ac:dyDescent="0.25">
      <c r="A5306" s="203" t="s">
        <v>2221</v>
      </c>
      <c r="B5306" s="202" t="s">
        <v>523</v>
      </c>
      <c r="C5306" s="203" t="s">
        <v>1376</v>
      </c>
      <c r="D5306" s="202" t="s">
        <v>524</v>
      </c>
      <c r="E5306" s="202" t="s">
        <v>1474</v>
      </c>
      <c r="F5306" s="202" t="s">
        <v>475</v>
      </c>
      <c r="G5306" s="253">
        <v>1.57</v>
      </c>
      <c r="H5306" s="361" t="s">
        <v>1378</v>
      </c>
      <c r="I5306" s="359" t="s">
        <v>1382</v>
      </c>
      <c r="J5306" s="359" t="s">
        <v>1380</v>
      </c>
      <c r="K5306" s="359" t="s">
        <v>9</v>
      </c>
      <c r="L5306" s="359" t="s">
        <v>1381</v>
      </c>
      <c r="M5306" s="368">
        <v>1988</v>
      </c>
      <c r="N5306" s="205">
        <v>38812</v>
      </c>
      <c r="O5306" s="203"/>
      <c r="P5306" t="str">
        <f t="shared" si="82"/>
        <v>Lower Mississippi River Basin-Fecal Coliform TMDL-Vermillion River-(07040001-507)-Fecal Coliform</v>
      </c>
    </row>
    <row r="5307" spans="1:16" ht="27.95" hidden="1" customHeight="1" x14ac:dyDescent="0.25">
      <c r="A5307" s="203" t="s">
        <v>2221</v>
      </c>
      <c r="B5307" s="202" t="s">
        <v>523</v>
      </c>
      <c r="C5307" s="203" t="s">
        <v>1376</v>
      </c>
      <c r="D5307" s="202" t="s">
        <v>524</v>
      </c>
      <c r="E5307" s="202" t="s">
        <v>1474</v>
      </c>
      <c r="F5307" s="202" t="s">
        <v>475</v>
      </c>
      <c r="G5307" s="253">
        <v>0.36</v>
      </c>
      <c r="H5307" s="361" t="s">
        <v>1378</v>
      </c>
      <c r="I5307" s="359" t="s">
        <v>1383</v>
      </c>
      <c r="J5307" s="359" t="s">
        <v>1380</v>
      </c>
      <c r="K5307" s="359" t="s">
        <v>9</v>
      </c>
      <c r="L5307" s="359" t="s">
        <v>1381</v>
      </c>
      <c r="M5307" s="368">
        <v>1988</v>
      </c>
      <c r="N5307" s="205">
        <v>38812</v>
      </c>
      <c r="O5307" s="203"/>
      <c r="P5307" t="str">
        <f t="shared" si="82"/>
        <v>Lower Mississippi River Basin-Fecal Coliform TMDL-Vermillion River-(07040001-507)-Fecal Coliform</v>
      </c>
    </row>
    <row r="5308" spans="1:16" ht="27.95" hidden="1" customHeight="1" x14ac:dyDescent="0.25">
      <c r="A5308" s="203" t="s">
        <v>2221</v>
      </c>
      <c r="B5308" s="202" t="s">
        <v>523</v>
      </c>
      <c r="C5308" s="203" t="s">
        <v>1376</v>
      </c>
      <c r="D5308" s="202" t="s">
        <v>524</v>
      </c>
      <c r="E5308" s="202" t="s">
        <v>1474</v>
      </c>
      <c r="F5308" s="202" t="s">
        <v>475</v>
      </c>
      <c r="G5308" s="253" t="s">
        <v>515</v>
      </c>
      <c r="H5308" s="361" t="s">
        <v>1378</v>
      </c>
      <c r="I5308" s="359" t="s">
        <v>1384</v>
      </c>
      <c r="J5308" s="359" t="s">
        <v>1380</v>
      </c>
      <c r="K5308" s="359" t="s">
        <v>9</v>
      </c>
      <c r="L5308" s="359" t="s">
        <v>1381</v>
      </c>
      <c r="M5308" s="368">
        <v>1988</v>
      </c>
      <c r="N5308" s="205">
        <v>38812</v>
      </c>
      <c r="O5308" s="203"/>
      <c r="P5308" t="str">
        <f t="shared" si="82"/>
        <v>Lower Mississippi River Basin-Fecal Coliform TMDL-Vermillion River-(07040001-507)-Fecal Coliform</v>
      </c>
    </row>
    <row r="5309" spans="1:16" ht="27.95" hidden="1" customHeight="1" x14ac:dyDescent="0.25">
      <c r="A5309" s="203" t="s">
        <v>2221</v>
      </c>
      <c r="B5309" s="202" t="s">
        <v>523</v>
      </c>
      <c r="C5309" s="203" t="s">
        <v>1376</v>
      </c>
      <c r="D5309" s="202" t="s">
        <v>524</v>
      </c>
      <c r="E5309" s="202" t="s">
        <v>1474</v>
      </c>
      <c r="F5309" s="202" t="s">
        <v>475</v>
      </c>
      <c r="G5309" s="253" t="s">
        <v>515</v>
      </c>
      <c r="H5309" s="361" t="s">
        <v>1378</v>
      </c>
      <c r="I5309" s="359" t="s">
        <v>1385</v>
      </c>
      <c r="J5309" s="359" t="s">
        <v>1380</v>
      </c>
      <c r="K5309" s="359" t="s">
        <v>9</v>
      </c>
      <c r="L5309" s="359" t="s">
        <v>1381</v>
      </c>
      <c r="M5309" s="368">
        <v>1988</v>
      </c>
      <c r="N5309" s="205">
        <v>38812</v>
      </c>
      <c r="O5309" s="203"/>
      <c r="P5309" t="str">
        <f t="shared" si="82"/>
        <v>Lower Mississippi River Basin-Fecal Coliform TMDL-Vermillion River-(07040001-507)-Fecal Coliform</v>
      </c>
    </row>
    <row r="5310" spans="1:16" ht="27.95" hidden="1" customHeight="1" x14ac:dyDescent="0.25">
      <c r="A5310" s="203" t="s">
        <v>2221</v>
      </c>
      <c r="B5310" s="202" t="s">
        <v>523</v>
      </c>
      <c r="C5310" s="203" t="s">
        <v>207</v>
      </c>
      <c r="D5310" s="202" t="s">
        <v>526</v>
      </c>
      <c r="E5310" s="202" t="s">
        <v>1474</v>
      </c>
      <c r="F5310" s="202" t="s">
        <v>505</v>
      </c>
      <c r="G5310" s="253">
        <v>26</v>
      </c>
      <c r="H5310" s="361" t="s">
        <v>527</v>
      </c>
      <c r="I5310" s="359" t="s">
        <v>1407</v>
      </c>
      <c r="J5310" s="358">
        <v>0</v>
      </c>
      <c r="K5310" s="359" t="s">
        <v>22</v>
      </c>
      <c r="L5310" s="359" t="s">
        <v>1392</v>
      </c>
      <c r="M5310" s="368">
        <v>2000</v>
      </c>
      <c r="N5310" s="205">
        <v>40085</v>
      </c>
      <c r="O5310" s="203"/>
      <c r="P5310" t="str">
        <f t="shared" si="82"/>
        <v>Lower Vermillion River Watershed Turbidity TMDL-Vermillion River-(07040001-504)-TSS</v>
      </c>
    </row>
    <row r="5311" spans="1:16" ht="27.95" hidden="1" customHeight="1" x14ac:dyDescent="0.25">
      <c r="A5311" s="203" t="s">
        <v>2221</v>
      </c>
      <c r="B5311" s="211" t="s">
        <v>523</v>
      </c>
      <c r="C5311" s="203" t="s">
        <v>1376</v>
      </c>
      <c r="D5311" s="203" t="s">
        <v>1475</v>
      </c>
      <c r="E5311" s="202" t="s">
        <v>1474</v>
      </c>
      <c r="F5311" s="202" t="s">
        <v>475</v>
      </c>
      <c r="G5311" s="253">
        <v>8.6199999999999992</v>
      </c>
      <c r="H5311" s="361" t="s">
        <v>1378</v>
      </c>
      <c r="I5311" s="359" t="s">
        <v>1379</v>
      </c>
      <c r="J5311" s="359" t="s">
        <v>1380</v>
      </c>
      <c r="K5311" s="359" t="s">
        <v>9</v>
      </c>
      <c r="L5311" s="359" t="s">
        <v>1381</v>
      </c>
      <c r="M5311" s="368">
        <v>1988</v>
      </c>
      <c r="N5311" s="205">
        <v>38812</v>
      </c>
      <c r="O5311" s="203"/>
      <c r="P5311" t="str">
        <f t="shared" si="82"/>
        <v>Lower Mississippi River Basin-Fecal Coliform TMDL-Vermillion River-(07040001-692 (previous waterbody ID: 07040001-506))-Fecal Coliform</v>
      </c>
    </row>
    <row r="5312" spans="1:16" ht="27.95" hidden="1" customHeight="1" x14ac:dyDescent="0.25">
      <c r="A5312" s="203" t="s">
        <v>2221</v>
      </c>
      <c r="B5312" s="211" t="s">
        <v>523</v>
      </c>
      <c r="C5312" s="203" t="s">
        <v>1376</v>
      </c>
      <c r="D5312" s="203" t="s">
        <v>1475</v>
      </c>
      <c r="E5312" s="202" t="s">
        <v>1474</v>
      </c>
      <c r="F5312" s="202" t="s">
        <v>475</v>
      </c>
      <c r="G5312" s="253">
        <v>3.09</v>
      </c>
      <c r="H5312" s="361" t="s">
        <v>1378</v>
      </c>
      <c r="I5312" s="359" t="s">
        <v>1382</v>
      </c>
      <c r="J5312" s="359" t="s">
        <v>1380</v>
      </c>
      <c r="K5312" s="359" t="s">
        <v>9</v>
      </c>
      <c r="L5312" s="359" t="s">
        <v>1381</v>
      </c>
      <c r="M5312" s="368">
        <v>1988</v>
      </c>
      <c r="N5312" s="205">
        <v>38812</v>
      </c>
      <c r="O5312" s="203"/>
      <c r="P5312" t="str">
        <f t="shared" si="82"/>
        <v>Lower Mississippi River Basin-Fecal Coliform TMDL-Vermillion River-(07040001-692 (previous waterbody ID: 07040001-506))-Fecal Coliform</v>
      </c>
    </row>
    <row r="5313" spans="1:16" ht="27.95" hidden="1" customHeight="1" x14ac:dyDescent="0.25">
      <c r="A5313" s="203" t="s">
        <v>2221</v>
      </c>
      <c r="B5313" s="211" t="s">
        <v>523</v>
      </c>
      <c r="C5313" s="203" t="s">
        <v>1376</v>
      </c>
      <c r="D5313" s="203" t="s">
        <v>1475</v>
      </c>
      <c r="E5313" s="202" t="s">
        <v>1474</v>
      </c>
      <c r="F5313" s="202" t="s">
        <v>475</v>
      </c>
      <c r="G5313" s="253">
        <v>1.57</v>
      </c>
      <c r="H5313" s="361" t="s">
        <v>1378</v>
      </c>
      <c r="I5313" s="359" t="s">
        <v>1383</v>
      </c>
      <c r="J5313" s="359" t="s">
        <v>1380</v>
      </c>
      <c r="K5313" s="359" t="s">
        <v>9</v>
      </c>
      <c r="L5313" s="359" t="s">
        <v>1381</v>
      </c>
      <c r="M5313" s="368">
        <v>1988</v>
      </c>
      <c r="N5313" s="205">
        <v>38812</v>
      </c>
      <c r="O5313" s="203"/>
      <c r="P5313" t="str">
        <f t="shared" si="82"/>
        <v>Lower Mississippi River Basin-Fecal Coliform TMDL-Vermillion River-(07040001-692 (previous waterbody ID: 07040001-506))-Fecal Coliform</v>
      </c>
    </row>
    <row r="5314" spans="1:16" ht="27.95" hidden="1" customHeight="1" x14ac:dyDescent="0.25">
      <c r="A5314" s="203" t="s">
        <v>2221</v>
      </c>
      <c r="B5314" s="211" t="s">
        <v>523</v>
      </c>
      <c r="C5314" s="203" t="s">
        <v>1376</v>
      </c>
      <c r="D5314" s="203" t="s">
        <v>1475</v>
      </c>
      <c r="E5314" s="202" t="s">
        <v>1474</v>
      </c>
      <c r="F5314" s="202" t="s">
        <v>475</v>
      </c>
      <c r="G5314" s="253">
        <v>0.3</v>
      </c>
      <c r="H5314" s="361" t="s">
        <v>1378</v>
      </c>
      <c r="I5314" s="359" t="s">
        <v>1384</v>
      </c>
      <c r="J5314" s="359" t="s">
        <v>1380</v>
      </c>
      <c r="K5314" s="359" t="s">
        <v>9</v>
      </c>
      <c r="L5314" s="359" t="s">
        <v>1381</v>
      </c>
      <c r="M5314" s="368">
        <v>1988</v>
      </c>
      <c r="N5314" s="205">
        <v>38812</v>
      </c>
      <c r="O5314" s="203"/>
      <c r="P5314" t="str">
        <f t="shared" si="82"/>
        <v>Lower Mississippi River Basin-Fecal Coliform TMDL-Vermillion River-(07040001-692 (previous waterbody ID: 07040001-506))-Fecal Coliform</v>
      </c>
    </row>
    <row r="5315" spans="1:16" ht="27.95" hidden="1" customHeight="1" x14ac:dyDescent="0.25">
      <c r="A5315" s="203" t="s">
        <v>2221</v>
      </c>
      <c r="B5315" s="211" t="s">
        <v>523</v>
      </c>
      <c r="C5315" s="203" t="s">
        <v>1376</v>
      </c>
      <c r="D5315" s="203" t="s">
        <v>1475</v>
      </c>
      <c r="E5315" s="202" t="s">
        <v>1474</v>
      </c>
      <c r="F5315" s="202" t="s">
        <v>475</v>
      </c>
      <c r="G5315" s="253" t="s">
        <v>515</v>
      </c>
      <c r="H5315" s="361" t="s">
        <v>1378</v>
      </c>
      <c r="I5315" s="359" t="s">
        <v>1385</v>
      </c>
      <c r="J5315" s="359" t="s">
        <v>1380</v>
      </c>
      <c r="K5315" s="359" t="s">
        <v>9</v>
      </c>
      <c r="L5315" s="359" t="s">
        <v>1381</v>
      </c>
      <c r="M5315" s="368">
        <v>1988</v>
      </c>
      <c r="N5315" s="205">
        <v>38812</v>
      </c>
      <c r="O5315" s="203"/>
      <c r="P5315" t="str">
        <f t="shared" ref="P5315:P5378" si="83">CONCATENATE(C5315, "-", E5315, "-","(", D5315,")", "-",K5315)</f>
        <v>Lower Mississippi River Basin-Fecal Coliform TMDL-Vermillion River-(07040001-692 (previous waterbody ID: 07040001-506))-Fecal Coliform</v>
      </c>
    </row>
    <row r="5316" spans="1:16" ht="27.95" hidden="1" customHeight="1" x14ac:dyDescent="0.25">
      <c r="A5316" s="203" t="s">
        <v>2221</v>
      </c>
      <c r="B5316" s="202" t="s">
        <v>523</v>
      </c>
      <c r="C5316" s="203" t="s">
        <v>1403</v>
      </c>
      <c r="D5316" s="202" t="s">
        <v>1404</v>
      </c>
      <c r="E5316" s="202" t="s">
        <v>1405</v>
      </c>
      <c r="F5316" s="202" t="s">
        <v>475</v>
      </c>
      <c r="G5316" s="253">
        <v>154</v>
      </c>
      <c r="H5316" s="361" t="s">
        <v>1406</v>
      </c>
      <c r="I5316" s="359" t="s">
        <v>1407</v>
      </c>
      <c r="J5316" s="359" t="s">
        <v>1380</v>
      </c>
      <c r="K5316" s="359" t="s">
        <v>22</v>
      </c>
      <c r="L5316" s="359" t="s">
        <v>1408</v>
      </c>
      <c r="M5316" s="368" t="s">
        <v>1407</v>
      </c>
      <c r="N5316" s="205">
        <v>42486</v>
      </c>
      <c r="O5316" s="203"/>
      <c r="P5316" t="str">
        <f t="shared" si="83"/>
        <v>South Metro Mississippi TSS TMDL-Mississippi River-(07040001-531)-TSS</v>
      </c>
    </row>
    <row r="5317" spans="1:16" ht="27.95" hidden="1" customHeight="1" x14ac:dyDescent="0.25">
      <c r="A5317" s="203" t="s">
        <v>2221</v>
      </c>
      <c r="B5317" s="202" t="s">
        <v>523</v>
      </c>
      <c r="C5317" s="203" t="s">
        <v>1476</v>
      </c>
      <c r="D5317" s="202" t="s">
        <v>1479</v>
      </c>
      <c r="E5317" s="202" t="s">
        <v>1480</v>
      </c>
      <c r="F5317" s="202" t="s">
        <v>505</v>
      </c>
      <c r="G5317" s="253">
        <v>2.0000000000000002E-5</v>
      </c>
      <c r="H5317" s="361" t="s">
        <v>1433</v>
      </c>
      <c r="I5317" s="359" t="s">
        <v>1407</v>
      </c>
      <c r="J5317" s="358">
        <v>0</v>
      </c>
      <c r="K5317" s="359" t="s">
        <v>1113</v>
      </c>
      <c r="L5317" s="359" t="s">
        <v>1408</v>
      </c>
      <c r="M5317" s="368">
        <v>2010</v>
      </c>
      <c r="N5317" s="205">
        <v>42359</v>
      </c>
      <c r="O5317" s="203"/>
      <c r="P5317" t="str">
        <f t="shared" si="83"/>
        <v>Vermillion River Watershed JPO WRAPS 2008-Unnamed-(19-0349-00)-TP</v>
      </c>
    </row>
    <row r="5318" spans="1:16" ht="27.95" hidden="1" customHeight="1" x14ac:dyDescent="0.25">
      <c r="A5318" s="203" t="s">
        <v>2221</v>
      </c>
      <c r="B5318" s="202" t="s">
        <v>523</v>
      </c>
      <c r="C5318" s="203" t="s">
        <v>1476</v>
      </c>
      <c r="D5318" s="202" t="s">
        <v>1479</v>
      </c>
      <c r="E5318" s="202" t="s">
        <v>1480</v>
      </c>
      <c r="F5318" s="202" t="s">
        <v>505</v>
      </c>
      <c r="G5318" s="253">
        <v>9.9999999999999995E-7</v>
      </c>
      <c r="H5318" s="361" t="s">
        <v>1414</v>
      </c>
      <c r="I5318" s="359" t="s">
        <v>1407</v>
      </c>
      <c r="J5318" s="358">
        <v>0</v>
      </c>
      <c r="K5318" s="359" t="s">
        <v>1113</v>
      </c>
      <c r="L5318" s="359" t="s">
        <v>1392</v>
      </c>
      <c r="M5318" s="368">
        <v>2010</v>
      </c>
      <c r="N5318" s="205">
        <v>42359</v>
      </c>
      <c r="O5318" s="203"/>
      <c r="P5318" t="str">
        <f t="shared" si="83"/>
        <v>Vermillion River Watershed JPO WRAPS 2008-Unnamed-(19-0349-00)-TP</v>
      </c>
    </row>
    <row r="5319" spans="1:16" ht="27.95" hidden="1" customHeight="1" x14ac:dyDescent="0.25">
      <c r="A5319" s="203" t="s">
        <v>2222</v>
      </c>
      <c r="B5319" s="202" t="s">
        <v>765</v>
      </c>
      <c r="C5319" s="203" t="s">
        <v>1625</v>
      </c>
      <c r="D5319" s="202" t="s">
        <v>763</v>
      </c>
      <c r="E5319" s="202" t="s">
        <v>1626</v>
      </c>
      <c r="F5319" s="202" t="s">
        <v>475</v>
      </c>
      <c r="G5319" s="253">
        <v>248.92</v>
      </c>
      <c r="H5319" s="361" t="s">
        <v>1433</v>
      </c>
      <c r="I5319" s="359" t="s">
        <v>1407</v>
      </c>
      <c r="J5319" s="358">
        <v>0.60160000000000002</v>
      </c>
      <c r="K5319" s="359" t="s">
        <v>1113</v>
      </c>
      <c r="L5319" s="359" t="s">
        <v>1408</v>
      </c>
      <c r="M5319" s="368">
        <v>2002</v>
      </c>
      <c r="N5319" s="205">
        <v>40535</v>
      </c>
      <c r="O5319" s="203"/>
      <c r="P5319" t="str">
        <f t="shared" si="83"/>
        <v>Como Lake TMDL (Metro)-Como-(62-0055-00)-TP</v>
      </c>
    </row>
    <row r="5320" spans="1:16" ht="27.95" hidden="1" customHeight="1" x14ac:dyDescent="0.25">
      <c r="A5320" s="203" t="s">
        <v>2222</v>
      </c>
      <c r="B5320" s="202" t="s">
        <v>765</v>
      </c>
      <c r="C5320" s="203" t="s">
        <v>1625</v>
      </c>
      <c r="D5320" s="202" t="s">
        <v>763</v>
      </c>
      <c r="E5320" s="202" t="s">
        <v>1626</v>
      </c>
      <c r="F5320" s="202" t="s">
        <v>475</v>
      </c>
      <c r="G5320" s="253">
        <v>0.68</v>
      </c>
      <c r="H5320" s="361" t="s">
        <v>1414</v>
      </c>
      <c r="I5320" s="359" t="s">
        <v>1407</v>
      </c>
      <c r="J5320" s="358">
        <v>0.60160000000000002</v>
      </c>
      <c r="K5320" s="359" t="s">
        <v>1113</v>
      </c>
      <c r="L5320" s="359" t="s">
        <v>1392</v>
      </c>
      <c r="M5320" s="368">
        <v>2002</v>
      </c>
      <c r="N5320" s="205">
        <v>40535</v>
      </c>
      <c r="O5320" s="203"/>
      <c r="P5320" t="str">
        <f t="shared" si="83"/>
        <v>Como Lake TMDL (Metro)-Como-(62-0055-00)-TP</v>
      </c>
    </row>
    <row r="5321" spans="1:16" ht="27.95" hidden="1" customHeight="1" x14ac:dyDescent="0.25">
      <c r="A5321" s="203" t="s">
        <v>2222</v>
      </c>
      <c r="B5321" s="202" t="s">
        <v>765</v>
      </c>
      <c r="C5321" s="203" t="s">
        <v>2063</v>
      </c>
      <c r="D5321" s="202" t="s">
        <v>2106</v>
      </c>
      <c r="E5321" s="202" t="s">
        <v>2107</v>
      </c>
      <c r="F5321" s="202" t="s">
        <v>475</v>
      </c>
      <c r="G5321" s="253">
        <v>20.100000000000001</v>
      </c>
      <c r="H5321" s="361" t="s">
        <v>1448</v>
      </c>
      <c r="I5321" s="359" t="s">
        <v>1407</v>
      </c>
      <c r="J5321" s="358">
        <v>0.6643</v>
      </c>
      <c r="K5321" s="361" t="s">
        <v>1113</v>
      </c>
      <c r="L5321" s="359" t="s">
        <v>1408</v>
      </c>
      <c r="M5321" s="368">
        <v>2005</v>
      </c>
      <c r="N5321" s="205">
        <v>43007</v>
      </c>
      <c r="O5321" s="203" t="s">
        <v>1811</v>
      </c>
      <c r="P5321" t="str">
        <f t="shared" si="83"/>
        <v>Ramsey-Washington WD WRAPS 2010-Bennett-(62-0048-00)-TP</v>
      </c>
    </row>
    <row r="5322" spans="1:16" ht="27.95" hidden="1" customHeight="1" x14ac:dyDescent="0.25">
      <c r="A5322" s="203" t="s">
        <v>2222</v>
      </c>
      <c r="B5322" s="202" t="s">
        <v>765</v>
      </c>
      <c r="C5322" s="203" t="s">
        <v>2063</v>
      </c>
      <c r="D5322" s="202" t="s">
        <v>2106</v>
      </c>
      <c r="E5322" s="202" t="s">
        <v>2107</v>
      </c>
      <c r="F5322" s="202" t="s">
        <v>475</v>
      </c>
      <c r="G5322" s="253">
        <v>0.16500000000000001</v>
      </c>
      <c r="H5322" s="361" t="s">
        <v>1450</v>
      </c>
      <c r="I5322" s="359" t="s">
        <v>1407</v>
      </c>
      <c r="J5322" s="358">
        <v>0.6643</v>
      </c>
      <c r="K5322" s="361" t="s">
        <v>1113</v>
      </c>
      <c r="L5322" s="359" t="s">
        <v>1408</v>
      </c>
      <c r="M5322" s="368">
        <v>2005</v>
      </c>
      <c r="N5322" s="205">
        <v>43007</v>
      </c>
      <c r="O5322" s="203" t="s">
        <v>1811</v>
      </c>
      <c r="P5322" t="str">
        <f t="shared" si="83"/>
        <v>Ramsey-Washington WD WRAPS 2010-Bennett-(62-0048-00)-TP</v>
      </c>
    </row>
    <row r="5323" spans="1:16" ht="27.95" hidden="1" customHeight="1" x14ac:dyDescent="0.25">
      <c r="A5323" s="203" t="s">
        <v>2222</v>
      </c>
      <c r="B5323" s="202" t="s">
        <v>765</v>
      </c>
      <c r="C5323" s="203" t="s">
        <v>1453</v>
      </c>
      <c r="D5323" s="202" t="s">
        <v>1482</v>
      </c>
      <c r="E5323" s="202" t="s">
        <v>1483</v>
      </c>
      <c r="F5323" s="202" t="s">
        <v>475</v>
      </c>
      <c r="G5323" s="253">
        <v>201.6</v>
      </c>
      <c r="H5323" s="361" t="s">
        <v>1456</v>
      </c>
      <c r="I5323" s="359" t="s">
        <v>1407</v>
      </c>
      <c r="J5323" s="358">
        <v>0.4703</v>
      </c>
      <c r="K5323" s="359" t="s">
        <v>1113</v>
      </c>
      <c r="L5323" s="359" t="s">
        <v>1408</v>
      </c>
      <c r="M5323" s="368">
        <v>2003</v>
      </c>
      <c r="N5323" s="205">
        <v>42061</v>
      </c>
      <c r="O5323" s="203"/>
      <c r="P5323" t="str">
        <f t="shared" si="83"/>
        <v>Rice Creek Watershed District Southwest Urban Lakes - Excess Nutrients TMDL-Little Johanna-(62-0058-00)-TP</v>
      </c>
    </row>
    <row r="5324" spans="1:16" ht="27.95" hidden="1" customHeight="1" x14ac:dyDescent="0.25">
      <c r="A5324" s="203" t="s">
        <v>2222</v>
      </c>
      <c r="B5324" s="202" t="s">
        <v>765</v>
      </c>
      <c r="C5324" s="203" t="s">
        <v>1453</v>
      </c>
      <c r="D5324" s="202" t="s">
        <v>1482</v>
      </c>
      <c r="E5324" s="202" t="s">
        <v>1483</v>
      </c>
      <c r="F5324" s="202" t="s">
        <v>475</v>
      </c>
      <c r="G5324" s="253">
        <v>0.55200000000000005</v>
      </c>
      <c r="H5324" s="361" t="s">
        <v>527</v>
      </c>
      <c r="I5324" s="359" t="s">
        <v>1407</v>
      </c>
      <c r="J5324" s="358">
        <v>0.4703</v>
      </c>
      <c r="K5324" s="359" t="s">
        <v>1113</v>
      </c>
      <c r="L5324" s="359" t="s">
        <v>1392</v>
      </c>
      <c r="M5324" s="368">
        <v>2003</v>
      </c>
      <c r="N5324" s="205">
        <v>42061</v>
      </c>
      <c r="O5324" s="203"/>
      <c r="P5324" t="str">
        <f t="shared" si="83"/>
        <v>Rice Creek Watershed District Southwest Urban Lakes - Excess Nutrients TMDL-Little Johanna-(62-0058-00)-TP</v>
      </c>
    </row>
    <row r="5325" spans="1:16" ht="27.95" hidden="1" customHeight="1" x14ac:dyDescent="0.25">
      <c r="A5325" s="203" t="s">
        <v>2222</v>
      </c>
      <c r="B5325" s="202" t="s">
        <v>765</v>
      </c>
      <c r="C5325" s="203" t="s">
        <v>1453</v>
      </c>
      <c r="D5325" s="202" t="s">
        <v>1484</v>
      </c>
      <c r="E5325" s="202" t="s">
        <v>1472</v>
      </c>
      <c r="F5325" s="202" t="s">
        <v>475</v>
      </c>
      <c r="G5325" s="253">
        <v>167.4</v>
      </c>
      <c r="H5325" s="361" t="s">
        <v>1456</v>
      </c>
      <c r="I5325" s="359" t="s">
        <v>1407</v>
      </c>
      <c r="J5325" s="358">
        <v>0.4556</v>
      </c>
      <c r="K5325" s="359" t="s">
        <v>1113</v>
      </c>
      <c r="L5325" s="359" t="s">
        <v>1408</v>
      </c>
      <c r="M5325" s="368">
        <v>2003</v>
      </c>
      <c r="N5325" s="205">
        <v>42061</v>
      </c>
      <c r="O5325" s="203"/>
      <c r="P5325" t="str">
        <f t="shared" si="83"/>
        <v>Rice Creek Watershed District Southwest Urban Lakes - Excess Nutrients TMDL-Long-(62-0067-00)-TP</v>
      </c>
    </row>
    <row r="5326" spans="1:16" ht="27.95" hidden="1" customHeight="1" x14ac:dyDescent="0.25">
      <c r="A5326" s="203" t="s">
        <v>2222</v>
      </c>
      <c r="B5326" s="202" t="s">
        <v>765</v>
      </c>
      <c r="C5326" s="203" t="s">
        <v>1453</v>
      </c>
      <c r="D5326" s="202" t="s">
        <v>1484</v>
      </c>
      <c r="E5326" s="202" t="s">
        <v>1472</v>
      </c>
      <c r="F5326" s="202" t="s">
        <v>475</v>
      </c>
      <c r="G5326" s="253">
        <v>0.45900000000000002</v>
      </c>
      <c r="H5326" s="361" t="s">
        <v>527</v>
      </c>
      <c r="I5326" s="359" t="s">
        <v>1407</v>
      </c>
      <c r="J5326" s="358">
        <v>0.4556</v>
      </c>
      <c r="K5326" s="359" t="s">
        <v>1113</v>
      </c>
      <c r="L5326" s="359" t="s">
        <v>1392</v>
      </c>
      <c r="M5326" s="368">
        <v>2003</v>
      </c>
      <c r="N5326" s="205">
        <v>42061</v>
      </c>
      <c r="O5326" s="203"/>
      <c r="P5326" t="str">
        <f t="shared" si="83"/>
        <v>Rice Creek Watershed District Southwest Urban Lakes - Excess Nutrients TMDL-Long-(62-0067-00)-TP</v>
      </c>
    </row>
    <row r="5327" spans="1:16" ht="27.95" hidden="1" customHeight="1" x14ac:dyDescent="0.25">
      <c r="A5327" s="203" t="s">
        <v>2222</v>
      </c>
      <c r="B5327" s="202" t="s">
        <v>765</v>
      </c>
      <c r="C5327" s="203" t="s">
        <v>1453</v>
      </c>
      <c r="D5327" s="202" t="s">
        <v>1457</v>
      </c>
      <c r="E5327" s="202" t="s">
        <v>1458</v>
      </c>
      <c r="F5327" s="202" t="s">
        <v>475</v>
      </c>
      <c r="G5327" s="253">
        <v>371.1</v>
      </c>
      <c r="H5327" s="361" t="s">
        <v>1456</v>
      </c>
      <c r="I5327" s="359" t="s">
        <v>1407</v>
      </c>
      <c r="J5327" s="358">
        <v>0.45879999999999999</v>
      </c>
      <c r="K5327" s="359" t="s">
        <v>1113</v>
      </c>
      <c r="L5327" s="359" t="s">
        <v>1408</v>
      </c>
      <c r="M5327" s="368">
        <v>2003</v>
      </c>
      <c r="N5327" s="205">
        <v>42061</v>
      </c>
      <c r="O5327" s="203"/>
      <c r="P5327" t="str">
        <f t="shared" si="83"/>
        <v>Rice Creek Watershed District Southwest Urban Lakes - Excess Nutrients TMDL-Pike-(62-0069-00)-TP</v>
      </c>
    </row>
    <row r="5328" spans="1:16" ht="27.95" hidden="1" customHeight="1" x14ac:dyDescent="0.25">
      <c r="A5328" s="203" t="s">
        <v>2222</v>
      </c>
      <c r="B5328" s="202" t="s">
        <v>765</v>
      </c>
      <c r="C5328" s="203" t="s">
        <v>1453</v>
      </c>
      <c r="D5328" s="202" t="s">
        <v>1457</v>
      </c>
      <c r="E5328" s="202" t="s">
        <v>1458</v>
      </c>
      <c r="F5328" s="202" t="s">
        <v>475</v>
      </c>
      <c r="G5328" s="253">
        <v>1.016</v>
      </c>
      <c r="H5328" s="361" t="s">
        <v>527</v>
      </c>
      <c r="I5328" s="359" t="s">
        <v>1407</v>
      </c>
      <c r="J5328" s="358">
        <v>0.45879999999999999</v>
      </c>
      <c r="K5328" s="359" t="s">
        <v>1113</v>
      </c>
      <c r="L5328" s="359" t="s">
        <v>1392</v>
      </c>
      <c r="M5328" s="368">
        <v>2003</v>
      </c>
      <c r="N5328" s="205">
        <v>42061</v>
      </c>
      <c r="O5328" s="203"/>
      <c r="P5328" t="str">
        <f t="shared" si="83"/>
        <v>Rice Creek Watershed District Southwest Urban Lakes - Excess Nutrients TMDL-Pike-(62-0069-00)-TP</v>
      </c>
    </row>
    <row r="5329" spans="1:16" ht="27.95" hidden="1" customHeight="1" x14ac:dyDescent="0.25">
      <c r="A5329" s="203" t="s">
        <v>2222</v>
      </c>
      <c r="B5329" s="202" t="s">
        <v>765</v>
      </c>
      <c r="C5329" s="203" t="s">
        <v>1403</v>
      </c>
      <c r="D5329" s="202" t="s">
        <v>1404</v>
      </c>
      <c r="E5329" s="202" t="s">
        <v>1405</v>
      </c>
      <c r="F5329" s="202" t="s">
        <v>475</v>
      </c>
      <c r="G5329" s="253">
        <v>154</v>
      </c>
      <c r="H5329" s="361" t="s">
        <v>1406</v>
      </c>
      <c r="I5329" s="359" t="s">
        <v>1407</v>
      </c>
      <c r="J5329" s="359" t="s">
        <v>1380</v>
      </c>
      <c r="K5329" s="359" t="s">
        <v>22</v>
      </c>
      <c r="L5329" s="359" t="s">
        <v>1408</v>
      </c>
      <c r="M5329" s="368" t="s">
        <v>1407</v>
      </c>
      <c r="N5329" s="205">
        <v>42486</v>
      </c>
      <c r="O5329" s="203"/>
      <c r="P5329" t="str">
        <f t="shared" si="83"/>
        <v>South Metro Mississippi TSS TMDL-Mississippi River-(07040001-531)-TSS</v>
      </c>
    </row>
    <row r="5330" spans="1:16" ht="27.95" hidden="1" customHeight="1" x14ac:dyDescent="0.25">
      <c r="A5330" s="203" t="s">
        <v>2222</v>
      </c>
      <c r="B5330" s="202" t="s">
        <v>765</v>
      </c>
      <c r="C5330" s="203" t="s">
        <v>1461</v>
      </c>
      <c r="D5330" s="202" t="s">
        <v>763</v>
      </c>
      <c r="E5330" s="202" t="s">
        <v>1626</v>
      </c>
      <c r="F5330" s="202" t="s">
        <v>475</v>
      </c>
      <c r="G5330" s="254">
        <v>815144</v>
      </c>
      <c r="H5330" s="361" t="s">
        <v>1433</v>
      </c>
      <c r="I5330" s="359" t="s">
        <v>1407</v>
      </c>
      <c r="J5330" s="359" t="s">
        <v>1380</v>
      </c>
      <c r="K5330" s="359" t="s">
        <v>8</v>
      </c>
      <c r="L5330" s="359" t="s">
        <v>1408</v>
      </c>
      <c r="M5330" s="368" t="s">
        <v>1407</v>
      </c>
      <c r="N5330" s="205">
        <v>42530</v>
      </c>
      <c r="O5330" s="203"/>
      <c r="P5330" t="str">
        <f t="shared" si="83"/>
        <v>Twin Cities Metro Area Chloride TMDL and Management Plan-Como-(62-0055-00)-Chloride</v>
      </c>
    </row>
    <row r="5331" spans="1:16" ht="27.95" hidden="1" customHeight="1" x14ac:dyDescent="0.25">
      <c r="A5331" s="203" t="s">
        <v>2222</v>
      </c>
      <c r="B5331" s="202" t="s">
        <v>765</v>
      </c>
      <c r="C5331" s="203" t="s">
        <v>1461</v>
      </c>
      <c r="D5331" s="202" t="s">
        <v>763</v>
      </c>
      <c r="E5331" s="202" t="s">
        <v>1626</v>
      </c>
      <c r="F5331" s="202" t="s">
        <v>475</v>
      </c>
      <c r="G5331" s="254">
        <v>2233</v>
      </c>
      <c r="H5331" s="361" t="s">
        <v>1414</v>
      </c>
      <c r="I5331" s="359" t="s">
        <v>1407</v>
      </c>
      <c r="J5331" s="359" t="s">
        <v>1380</v>
      </c>
      <c r="K5331" s="359" t="s">
        <v>8</v>
      </c>
      <c r="L5331" s="359" t="s">
        <v>1392</v>
      </c>
      <c r="M5331" s="368" t="s">
        <v>1407</v>
      </c>
      <c r="N5331" s="205">
        <v>42530</v>
      </c>
      <c r="O5331" s="203"/>
      <c r="P5331" t="str">
        <f t="shared" si="83"/>
        <v>Twin Cities Metro Area Chloride TMDL and Management Plan-Como-(62-0055-00)-Chloride</v>
      </c>
    </row>
    <row r="5332" spans="1:16" ht="27.95" hidden="1" customHeight="1" x14ac:dyDescent="0.25">
      <c r="A5332" s="203" t="s">
        <v>2222</v>
      </c>
      <c r="B5332" s="202" t="s">
        <v>765</v>
      </c>
      <c r="C5332" s="203" t="s">
        <v>1461</v>
      </c>
      <c r="D5332" s="202" t="s">
        <v>1482</v>
      </c>
      <c r="E5332" s="202" t="s">
        <v>1483</v>
      </c>
      <c r="F5332" s="202" t="s">
        <v>475</v>
      </c>
      <c r="G5332" s="254">
        <v>1003879</v>
      </c>
      <c r="H5332" s="361" t="s">
        <v>1433</v>
      </c>
      <c r="I5332" s="359" t="s">
        <v>1407</v>
      </c>
      <c r="J5332" s="359" t="s">
        <v>1380</v>
      </c>
      <c r="K5332" s="359" t="s">
        <v>8</v>
      </c>
      <c r="L5332" s="359" t="s">
        <v>1408</v>
      </c>
      <c r="M5332" s="368" t="s">
        <v>1407</v>
      </c>
      <c r="N5332" s="205">
        <v>42530</v>
      </c>
      <c r="O5332" s="203"/>
      <c r="P5332" t="str">
        <f t="shared" si="83"/>
        <v>Twin Cities Metro Area Chloride TMDL and Management Plan-Little Johanna-(62-0058-00)-Chloride</v>
      </c>
    </row>
    <row r="5333" spans="1:16" ht="27.95" hidden="1" customHeight="1" x14ac:dyDescent="0.25">
      <c r="A5333" s="203" t="s">
        <v>2222</v>
      </c>
      <c r="B5333" s="202" t="s">
        <v>765</v>
      </c>
      <c r="C5333" s="203" t="s">
        <v>1461</v>
      </c>
      <c r="D5333" s="202" t="s">
        <v>1482</v>
      </c>
      <c r="E5333" s="202" t="s">
        <v>1483</v>
      </c>
      <c r="F5333" s="202" t="s">
        <v>475</v>
      </c>
      <c r="G5333" s="254">
        <v>2750</v>
      </c>
      <c r="H5333" s="361" t="s">
        <v>1414</v>
      </c>
      <c r="I5333" s="359" t="s">
        <v>1407</v>
      </c>
      <c r="J5333" s="359" t="s">
        <v>1380</v>
      </c>
      <c r="K5333" s="359" t="s">
        <v>8</v>
      </c>
      <c r="L5333" s="359" t="s">
        <v>1392</v>
      </c>
      <c r="M5333" s="368" t="s">
        <v>1407</v>
      </c>
      <c r="N5333" s="205">
        <v>42530</v>
      </c>
      <c r="O5333" s="203"/>
      <c r="P5333" t="str">
        <f t="shared" si="83"/>
        <v>Twin Cities Metro Area Chloride TMDL and Management Plan-Little Johanna-(62-0058-00)-Chloride</v>
      </c>
    </row>
    <row r="5334" spans="1:16" ht="27.95" hidden="1" customHeight="1" x14ac:dyDescent="0.25">
      <c r="A5334" s="203" t="s">
        <v>2222</v>
      </c>
      <c r="B5334" s="202" t="s">
        <v>765</v>
      </c>
      <c r="C5334" s="203" t="s">
        <v>1461</v>
      </c>
      <c r="D5334" s="202" t="s">
        <v>1462</v>
      </c>
      <c r="E5334" s="202" t="s">
        <v>1463</v>
      </c>
      <c r="F5334" s="202" t="s">
        <v>475</v>
      </c>
      <c r="G5334" s="254">
        <v>21534261</v>
      </c>
      <c r="H5334" s="361" t="s">
        <v>1433</v>
      </c>
      <c r="I5334" s="359" t="s">
        <v>1407</v>
      </c>
      <c r="J5334" s="359" t="s">
        <v>1380</v>
      </c>
      <c r="K5334" s="359" t="s">
        <v>8</v>
      </c>
      <c r="L5334" s="359" t="s">
        <v>1408</v>
      </c>
      <c r="M5334" s="368" t="s">
        <v>1407</v>
      </c>
      <c r="N5334" s="205">
        <v>42530</v>
      </c>
      <c r="O5334" s="203"/>
      <c r="P5334" t="str">
        <f t="shared" si="83"/>
        <v>Twin Cities Metro Area Chloride TMDL and Management Plan-South Long-(62-0067-02)-Chloride</v>
      </c>
    </row>
    <row r="5335" spans="1:16" ht="27.95" hidden="1" customHeight="1" x14ac:dyDescent="0.25">
      <c r="A5335" s="203" t="s">
        <v>2222</v>
      </c>
      <c r="B5335" s="202" t="s">
        <v>765</v>
      </c>
      <c r="C5335" s="203" t="s">
        <v>1461</v>
      </c>
      <c r="D5335" s="202" t="s">
        <v>1462</v>
      </c>
      <c r="E5335" s="202" t="s">
        <v>1463</v>
      </c>
      <c r="F5335" s="202" t="s">
        <v>475</v>
      </c>
      <c r="G5335" s="254">
        <v>58998</v>
      </c>
      <c r="H5335" s="361" t="s">
        <v>1414</v>
      </c>
      <c r="I5335" s="359" t="s">
        <v>1407</v>
      </c>
      <c r="J5335" s="359" t="s">
        <v>1380</v>
      </c>
      <c r="K5335" s="359" t="s">
        <v>8</v>
      </c>
      <c r="L5335" s="359" t="s">
        <v>1392</v>
      </c>
      <c r="M5335" s="368" t="s">
        <v>1407</v>
      </c>
      <c r="N5335" s="205">
        <v>42530</v>
      </c>
      <c r="O5335" s="203"/>
      <c r="P5335" t="str">
        <f t="shared" si="83"/>
        <v>Twin Cities Metro Area Chloride TMDL and Management Plan-South Long-(62-0067-02)-Chloride</v>
      </c>
    </row>
    <row r="5336" spans="1:16" ht="27.95" hidden="1" customHeight="1" x14ac:dyDescent="0.25">
      <c r="A5336" s="203" t="s">
        <v>2222</v>
      </c>
      <c r="B5336" s="202" t="s">
        <v>765</v>
      </c>
      <c r="C5336" s="203" t="s">
        <v>1461</v>
      </c>
      <c r="D5336" s="202" t="s">
        <v>1457</v>
      </c>
      <c r="E5336" s="202" t="s">
        <v>1458</v>
      </c>
      <c r="F5336" s="202" t="s">
        <v>475</v>
      </c>
      <c r="G5336" s="254">
        <v>2943971</v>
      </c>
      <c r="H5336" s="361" t="s">
        <v>1433</v>
      </c>
      <c r="I5336" s="359" t="s">
        <v>1407</v>
      </c>
      <c r="J5336" s="359" t="s">
        <v>1380</v>
      </c>
      <c r="K5336" s="359" t="s">
        <v>8</v>
      </c>
      <c r="L5336" s="359" t="s">
        <v>1408</v>
      </c>
      <c r="M5336" s="368" t="s">
        <v>1407</v>
      </c>
      <c r="N5336" s="205">
        <v>42530</v>
      </c>
      <c r="O5336" s="203"/>
      <c r="P5336" t="str">
        <f t="shared" si="83"/>
        <v>Twin Cities Metro Area Chloride TMDL and Management Plan-Pike-(62-0069-00)-Chloride</v>
      </c>
    </row>
    <row r="5337" spans="1:16" ht="27.95" hidden="1" customHeight="1" x14ac:dyDescent="0.25">
      <c r="A5337" s="203" t="s">
        <v>2222</v>
      </c>
      <c r="B5337" s="202" t="s">
        <v>765</v>
      </c>
      <c r="C5337" s="203" t="s">
        <v>1461</v>
      </c>
      <c r="D5337" s="202" t="s">
        <v>1457</v>
      </c>
      <c r="E5337" s="202" t="s">
        <v>1458</v>
      </c>
      <c r="F5337" s="202" t="s">
        <v>475</v>
      </c>
      <c r="G5337" s="254">
        <v>8066</v>
      </c>
      <c r="H5337" s="361" t="s">
        <v>1414</v>
      </c>
      <c r="I5337" s="359" t="s">
        <v>1407</v>
      </c>
      <c r="J5337" s="359" t="s">
        <v>1380</v>
      </c>
      <c r="K5337" s="359" t="s">
        <v>8</v>
      </c>
      <c r="L5337" s="359" t="s">
        <v>1392</v>
      </c>
      <c r="M5337" s="368" t="s">
        <v>1407</v>
      </c>
      <c r="N5337" s="205">
        <v>42530</v>
      </c>
      <c r="O5337" s="203"/>
      <c r="P5337" t="str">
        <f t="shared" si="83"/>
        <v>Twin Cities Metro Area Chloride TMDL and Management Plan-Pike-(62-0069-00)-Chloride</v>
      </c>
    </row>
    <row r="5338" spans="1:16" ht="27.95" hidden="1" customHeight="1" x14ac:dyDescent="0.25">
      <c r="A5338" s="203" t="s">
        <v>2222</v>
      </c>
      <c r="B5338" s="202" t="s">
        <v>765</v>
      </c>
      <c r="C5338" s="203" t="s">
        <v>1461</v>
      </c>
      <c r="D5338" s="202" t="s">
        <v>1831</v>
      </c>
      <c r="E5338" s="202" t="s">
        <v>1399</v>
      </c>
      <c r="F5338" s="202" t="s">
        <v>475</v>
      </c>
      <c r="G5338" s="254">
        <v>428710</v>
      </c>
      <c r="H5338" s="361" t="s">
        <v>1433</v>
      </c>
      <c r="I5338" s="359" t="s">
        <v>1407</v>
      </c>
      <c r="J5338" s="359" t="s">
        <v>1380</v>
      </c>
      <c r="K5338" s="359" t="s">
        <v>8</v>
      </c>
      <c r="L5338" s="359" t="s">
        <v>1408</v>
      </c>
      <c r="M5338" s="368" t="s">
        <v>1407</v>
      </c>
      <c r="N5338" s="205">
        <v>42530</v>
      </c>
      <c r="O5338" s="203"/>
      <c r="P5338" t="str">
        <f t="shared" si="83"/>
        <v>Twin Cities Metro Area Chloride TMDL and Management Plan-Unnamed creek-(07010206-909)-Chloride</v>
      </c>
    </row>
    <row r="5339" spans="1:16" ht="27.95" hidden="1" customHeight="1" x14ac:dyDescent="0.25">
      <c r="A5339" s="203" t="s">
        <v>2222</v>
      </c>
      <c r="B5339" s="202" t="s">
        <v>765</v>
      </c>
      <c r="C5339" s="203" t="s">
        <v>1461</v>
      </c>
      <c r="D5339" s="202" t="s">
        <v>1831</v>
      </c>
      <c r="E5339" s="202" t="s">
        <v>1399</v>
      </c>
      <c r="F5339" s="202" t="s">
        <v>475</v>
      </c>
      <c r="G5339" s="254">
        <v>2839</v>
      </c>
      <c r="H5339" s="361" t="s">
        <v>1414</v>
      </c>
      <c r="I5339" s="359" t="s">
        <v>1407</v>
      </c>
      <c r="J5339" s="359" t="s">
        <v>1380</v>
      </c>
      <c r="K5339" s="359" t="s">
        <v>8</v>
      </c>
      <c r="L5339" s="359" t="s">
        <v>1392</v>
      </c>
      <c r="M5339" s="368" t="s">
        <v>1407</v>
      </c>
      <c r="N5339" s="205">
        <v>42530</v>
      </c>
      <c r="O5339" s="203"/>
      <c r="P5339" t="str">
        <f t="shared" si="83"/>
        <v>Twin Cities Metro Area Chloride TMDL and Management Plan-Unnamed creek-(07010206-909)-Chloride</v>
      </c>
    </row>
    <row r="5340" spans="1:16" ht="27.95" hidden="1" customHeight="1" x14ac:dyDescent="0.25">
      <c r="A5340" s="203" t="s">
        <v>2222</v>
      </c>
      <c r="B5340" s="202" t="s">
        <v>765</v>
      </c>
      <c r="C5340" s="203" t="s">
        <v>1397</v>
      </c>
      <c r="D5340" s="202" t="s">
        <v>1464</v>
      </c>
      <c r="E5340" s="202" t="s">
        <v>1465</v>
      </c>
      <c r="F5340" s="202" t="s">
        <v>475</v>
      </c>
      <c r="G5340" s="253">
        <v>396</v>
      </c>
      <c r="H5340" s="361" t="s">
        <v>1400</v>
      </c>
      <c r="I5340" s="359" t="s">
        <v>1379</v>
      </c>
      <c r="J5340" s="358">
        <v>0</v>
      </c>
      <c r="K5340" s="359" t="s">
        <v>1391</v>
      </c>
      <c r="L5340" s="359" t="s">
        <v>1392</v>
      </c>
      <c r="M5340" s="368">
        <v>2010</v>
      </c>
      <c r="N5340" s="207" t="s">
        <v>1401</v>
      </c>
      <c r="O5340" s="203"/>
      <c r="P5340" t="str">
        <f t="shared" si="83"/>
        <v>Upper Mississippi River Bacteria TMDL-Rice Creek-(07010206-584)-E. coli</v>
      </c>
    </row>
    <row r="5341" spans="1:16" ht="27.95" hidden="1" customHeight="1" x14ac:dyDescent="0.25">
      <c r="A5341" s="203" t="s">
        <v>2222</v>
      </c>
      <c r="B5341" s="202" t="s">
        <v>765</v>
      </c>
      <c r="C5341" s="203" t="s">
        <v>1397</v>
      </c>
      <c r="D5341" s="202" t="s">
        <v>1464</v>
      </c>
      <c r="E5341" s="202" t="s">
        <v>1465</v>
      </c>
      <c r="F5341" s="202" t="s">
        <v>475</v>
      </c>
      <c r="G5341" s="253">
        <v>96.8</v>
      </c>
      <c r="H5341" s="361" t="s">
        <v>1400</v>
      </c>
      <c r="I5341" s="359" t="s">
        <v>1382</v>
      </c>
      <c r="J5341" s="210">
        <v>4.8000000000000001E-2</v>
      </c>
      <c r="K5341" s="359" t="s">
        <v>1391</v>
      </c>
      <c r="L5341" s="359" t="s">
        <v>1392</v>
      </c>
      <c r="M5341" s="368">
        <v>2010</v>
      </c>
      <c r="N5341" s="207" t="s">
        <v>1401</v>
      </c>
      <c r="O5341" s="203"/>
      <c r="P5341" t="str">
        <f t="shared" si="83"/>
        <v>Upper Mississippi River Bacteria TMDL-Rice Creek-(07010206-584)-E. coli</v>
      </c>
    </row>
    <row r="5342" spans="1:16" ht="27.95" hidden="1" customHeight="1" x14ac:dyDescent="0.25">
      <c r="A5342" s="203" t="s">
        <v>2222</v>
      </c>
      <c r="B5342" s="202" t="s">
        <v>765</v>
      </c>
      <c r="C5342" s="203" t="s">
        <v>1397</v>
      </c>
      <c r="D5342" s="202" t="s">
        <v>1464</v>
      </c>
      <c r="E5342" s="202" t="s">
        <v>1465</v>
      </c>
      <c r="F5342" s="202" t="s">
        <v>475</v>
      </c>
      <c r="G5342" s="253">
        <v>23.6</v>
      </c>
      <c r="H5342" s="361" t="s">
        <v>1400</v>
      </c>
      <c r="I5342" s="359" t="s">
        <v>1383</v>
      </c>
      <c r="J5342" s="358">
        <v>0.44</v>
      </c>
      <c r="K5342" s="359" t="s">
        <v>1391</v>
      </c>
      <c r="L5342" s="359" t="s">
        <v>1392</v>
      </c>
      <c r="M5342" s="368">
        <v>2010</v>
      </c>
      <c r="N5342" s="207" t="s">
        <v>1401</v>
      </c>
      <c r="O5342" s="203"/>
      <c r="P5342" t="str">
        <f t="shared" si="83"/>
        <v>Upper Mississippi River Bacteria TMDL-Rice Creek-(07010206-584)-E. coli</v>
      </c>
    </row>
    <row r="5343" spans="1:16" ht="27.95" hidden="1" customHeight="1" x14ac:dyDescent="0.25">
      <c r="A5343" s="203" t="s">
        <v>2222</v>
      </c>
      <c r="B5343" s="202" t="s">
        <v>765</v>
      </c>
      <c r="C5343" s="203" t="s">
        <v>1397</v>
      </c>
      <c r="D5343" s="202" t="s">
        <v>1464</v>
      </c>
      <c r="E5343" s="202" t="s">
        <v>1465</v>
      </c>
      <c r="F5343" s="202" t="s">
        <v>475</v>
      </c>
      <c r="G5343" s="253">
        <v>4.93</v>
      </c>
      <c r="H5343" s="361" t="s">
        <v>1400</v>
      </c>
      <c r="I5343" s="359" t="s">
        <v>1384</v>
      </c>
      <c r="J5343" s="359" t="s">
        <v>1402</v>
      </c>
      <c r="K5343" s="359" t="s">
        <v>1391</v>
      </c>
      <c r="L5343" s="359" t="s">
        <v>1392</v>
      </c>
      <c r="M5343" s="368">
        <v>2010</v>
      </c>
      <c r="N5343" s="207" t="s">
        <v>1401</v>
      </c>
      <c r="O5343" s="203"/>
      <c r="P5343" t="str">
        <f t="shared" si="83"/>
        <v>Upper Mississippi River Bacteria TMDL-Rice Creek-(07010206-584)-E. coli</v>
      </c>
    </row>
    <row r="5344" spans="1:16" ht="27.95" hidden="1" customHeight="1" x14ac:dyDescent="0.25">
      <c r="A5344" s="203" t="s">
        <v>2222</v>
      </c>
      <c r="B5344" s="202" t="s">
        <v>765</v>
      </c>
      <c r="C5344" s="203" t="s">
        <v>1397</v>
      </c>
      <c r="D5344" s="202" t="s">
        <v>1464</v>
      </c>
      <c r="E5344" s="202" t="s">
        <v>1465</v>
      </c>
      <c r="F5344" s="202" t="s">
        <v>475</v>
      </c>
      <c r="G5344" s="253">
        <v>1.75</v>
      </c>
      <c r="H5344" s="361" t="s">
        <v>1400</v>
      </c>
      <c r="I5344" s="359" t="s">
        <v>1385</v>
      </c>
      <c r="J5344" s="359" t="s">
        <v>1402</v>
      </c>
      <c r="K5344" s="359" t="s">
        <v>1391</v>
      </c>
      <c r="L5344" s="359" t="s">
        <v>1392</v>
      </c>
      <c r="M5344" s="368">
        <v>2010</v>
      </c>
      <c r="N5344" s="207" t="s">
        <v>1401</v>
      </c>
      <c r="O5344" s="203"/>
      <c r="P5344" t="str">
        <f t="shared" si="83"/>
        <v>Upper Mississippi River Bacteria TMDL-Rice Creek-(07010206-584)-E. coli</v>
      </c>
    </row>
    <row r="5345" spans="1:16" ht="27.95" hidden="1" customHeight="1" x14ac:dyDescent="0.25">
      <c r="A5345" s="203" t="s">
        <v>2223</v>
      </c>
      <c r="B5345" s="202" t="s">
        <v>578</v>
      </c>
      <c r="C5345" s="203" t="s">
        <v>1453</v>
      </c>
      <c r="D5345" s="202" t="s">
        <v>1457</v>
      </c>
      <c r="E5345" s="202" t="s">
        <v>1458</v>
      </c>
      <c r="F5345" s="202" t="s">
        <v>475</v>
      </c>
      <c r="G5345" s="253">
        <v>371.1</v>
      </c>
      <c r="H5345" s="361" t="s">
        <v>1456</v>
      </c>
      <c r="I5345" s="359" t="s">
        <v>1407</v>
      </c>
      <c r="J5345" s="358">
        <v>0.45879999999999999</v>
      </c>
      <c r="K5345" s="359" t="s">
        <v>1113</v>
      </c>
      <c r="L5345" s="359" t="s">
        <v>1408</v>
      </c>
      <c r="M5345" s="368">
        <v>2003</v>
      </c>
      <c r="N5345" s="205">
        <v>42061</v>
      </c>
      <c r="O5345" s="203"/>
      <c r="P5345" t="str">
        <f t="shared" si="83"/>
        <v>Rice Creek Watershed District Southwest Urban Lakes - Excess Nutrients TMDL-Pike-(62-0069-00)-TP</v>
      </c>
    </row>
    <row r="5346" spans="1:16" ht="27.95" hidden="1" customHeight="1" x14ac:dyDescent="0.25">
      <c r="A5346" s="203" t="s">
        <v>2223</v>
      </c>
      <c r="B5346" s="202" t="s">
        <v>578</v>
      </c>
      <c r="C5346" s="203" t="s">
        <v>1453</v>
      </c>
      <c r="D5346" s="202" t="s">
        <v>1457</v>
      </c>
      <c r="E5346" s="202" t="s">
        <v>1458</v>
      </c>
      <c r="F5346" s="202" t="s">
        <v>475</v>
      </c>
      <c r="G5346" s="253">
        <v>1.016</v>
      </c>
      <c r="H5346" s="361" t="s">
        <v>527</v>
      </c>
      <c r="I5346" s="359" t="s">
        <v>1407</v>
      </c>
      <c r="J5346" s="358">
        <v>0.45879999999999999</v>
      </c>
      <c r="K5346" s="359" t="s">
        <v>1113</v>
      </c>
      <c r="L5346" s="359" t="s">
        <v>1392</v>
      </c>
      <c r="M5346" s="368">
        <v>2003</v>
      </c>
      <c r="N5346" s="205">
        <v>42061</v>
      </c>
      <c r="O5346" s="203"/>
      <c r="P5346" t="str">
        <f t="shared" si="83"/>
        <v>Rice Creek Watershed District Southwest Urban Lakes - Excess Nutrients TMDL-Pike-(62-0069-00)-TP</v>
      </c>
    </row>
    <row r="5347" spans="1:16" ht="27.95" hidden="1" customHeight="1" x14ac:dyDescent="0.25">
      <c r="A5347" s="203" t="s">
        <v>2223</v>
      </c>
      <c r="B5347" s="202" t="s">
        <v>578</v>
      </c>
      <c r="C5347" s="203" t="s">
        <v>1459</v>
      </c>
      <c r="D5347" s="202" t="s">
        <v>574</v>
      </c>
      <c r="E5347" s="202" t="s">
        <v>1460</v>
      </c>
      <c r="F5347" s="202" t="s">
        <v>475</v>
      </c>
      <c r="G5347" s="253">
        <v>201</v>
      </c>
      <c r="H5347" s="361" t="s">
        <v>1433</v>
      </c>
      <c r="I5347" s="359" t="s">
        <v>1407</v>
      </c>
      <c r="J5347" s="358">
        <v>0.16600000000000001</v>
      </c>
      <c r="K5347" s="359" t="s">
        <v>1113</v>
      </c>
      <c r="L5347" s="359" t="s">
        <v>1408</v>
      </c>
      <c r="M5347" s="368">
        <v>2002</v>
      </c>
      <c r="N5347" s="205">
        <v>40388</v>
      </c>
      <c r="O5347" s="203"/>
      <c r="P5347" t="str">
        <f t="shared" si="83"/>
        <v>Silver (West) Lake (Metro)-Silver-(62-0083-00)-TP</v>
      </c>
    </row>
    <row r="5348" spans="1:16" ht="27.95" hidden="1" customHeight="1" x14ac:dyDescent="0.25">
      <c r="A5348" s="203" t="s">
        <v>2223</v>
      </c>
      <c r="B5348" s="202" t="s">
        <v>578</v>
      </c>
      <c r="C5348" s="203" t="s">
        <v>1459</v>
      </c>
      <c r="D5348" s="202" t="s">
        <v>574</v>
      </c>
      <c r="E5348" s="202" t="s">
        <v>1460</v>
      </c>
      <c r="F5348" s="202" t="s">
        <v>475</v>
      </c>
      <c r="G5348" s="253">
        <v>0.55000000000000004</v>
      </c>
      <c r="H5348" s="361" t="s">
        <v>1414</v>
      </c>
      <c r="I5348" s="359" t="s">
        <v>1407</v>
      </c>
      <c r="J5348" s="358">
        <v>0.16600000000000001</v>
      </c>
      <c r="K5348" s="359" t="s">
        <v>1113</v>
      </c>
      <c r="L5348" s="359" t="s">
        <v>1392</v>
      </c>
      <c r="M5348" s="368">
        <v>2002</v>
      </c>
      <c r="N5348" s="205">
        <v>40388</v>
      </c>
      <c r="O5348" s="203"/>
      <c r="P5348" t="str">
        <f t="shared" si="83"/>
        <v>Silver (West) Lake (Metro)-Silver-(62-0083-00)-TP</v>
      </c>
    </row>
    <row r="5349" spans="1:16" ht="27.95" hidden="1" customHeight="1" x14ac:dyDescent="0.25">
      <c r="A5349" s="203" t="s">
        <v>2224</v>
      </c>
      <c r="B5349" s="202" t="s">
        <v>2439</v>
      </c>
      <c r="C5349" s="203" t="s">
        <v>1403</v>
      </c>
      <c r="D5349" s="202" t="s">
        <v>1404</v>
      </c>
      <c r="E5349" s="202" t="s">
        <v>1405</v>
      </c>
      <c r="F5349" s="202" t="s">
        <v>475</v>
      </c>
      <c r="G5349" s="253">
        <v>154</v>
      </c>
      <c r="H5349" s="361" t="s">
        <v>1406</v>
      </c>
      <c r="I5349" s="359" t="s">
        <v>1407</v>
      </c>
      <c r="J5349" s="208">
        <v>0</v>
      </c>
      <c r="K5349" s="359" t="s">
        <v>22</v>
      </c>
      <c r="L5349" s="359" t="s">
        <v>1408</v>
      </c>
      <c r="M5349" s="368" t="s">
        <v>1407</v>
      </c>
      <c r="N5349" s="205">
        <v>42486</v>
      </c>
      <c r="O5349" s="203"/>
      <c r="P5349" t="str">
        <f t="shared" si="83"/>
        <v>South Metro Mississippi TSS TMDL-Mississippi River-(07040001-531)-TSS</v>
      </c>
    </row>
    <row r="5350" spans="1:16" ht="27.95" hidden="1" customHeight="1" x14ac:dyDescent="0.25">
      <c r="A5350" s="203" t="s">
        <v>2223</v>
      </c>
      <c r="B5350" s="202" t="s">
        <v>578</v>
      </c>
      <c r="C5350" s="203" t="s">
        <v>1403</v>
      </c>
      <c r="D5350" s="202" t="s">
        <v>1404</v>
      </c>
      <c r="E5350" s="202" t="s">
        <v>1405</v>
      </c>
      <c r="F5350" s="202" t="s">
        <v>475</v>
      </c>
      <c r="G5350" s="253">
        <v>154</v>
      </c>
      <c r="H5350" s="361" t="s">
        <v>1406</v>
      </c>
      <c r="I5350" s="359" t="s">
        <v>1407</v>
      </c>
      <c r="J5350" s="359" t="s">
        <v>1380</v>
      </c>
      <c r="K5350" s="359" t="s">
        <v>22</v>
      </c>
      <c r="L5350" s="359" t="s">
        <v>1408</v>
      </c>
      <c r="M5350" s="368" t="s">
        <v>1407</v>
      </c>
      <c r="N5350" s="205">
        <v>42486</v>
      </c>
      <c r="O5350" s="203"/>
      <c r="P5350" t="str">
        <f t="shared" si="83"/>
        <v>South Metro Mississippi TSS TMDL-Mississippi River-(07040001-531)-TSS</v>
      </c>
    </row>
    <row r="5351" spans="1:16" ht="27.95" hidden="1" customHeight="1" x14ac:dyDescent="0.25">
      <c r="A5351" s="203" t="s">
        <v>2223</v>
      </c>
      <c r="B5351" s="202" t="s">
        <v>578</v>
      </c>
      <c r="C5351" s="203" t="s">
        <v>1461</v>
      </c>
      <c r="D5351" s="202" t="s">
        <v>1462</v>
      </c>
      <c r="E5351" s="202" t="s">
        <v>1463</v>
      </c>
      <c r="F5351" s="202" t="s">
        <v>475</v>
      </c>
      <c r="G5351" s="254">
        <v>21534261</v>
      </c>
      <c r="H5351" s="361" t="s">
        <v>1433</v>
      </c>
      <c r="I5351" s="359" t="s">
        <v>1407</v>
      </c>
      <c r="J5351" s="359" t="s">
        <v>1380</v>
      </c>
      <c r="K5351" s="359" t="s">
        <v>8</v>
      </c>
      <c r="L5351" s="359" t="s">
        <v>1408</v>
      </c>
      <c r="M5351" s="368" t="s">
        <v>1407</v>
      </c>
      <c r="N5351" s="205">
        <v>42530</v>
      </c>
      <c r="O5351" s="203"/>
      <c r="P5351" t="str">
        <f t="shared" si="83"/>
        <v>Twin Cities Metro Area Chloride TMDL and Management Plan-South Long-(62-0067-02)-Chloride</v>
      </c>
    </row>
    <row r="5352" spans="1:16" ht="27.95" hidden="1" customHeight="1" x14ac:dyDescent="0.25">
      <c r="A5352" s="203" t="s">
        <v>2223</v>
      </c>
      <c r="B5352" s="202" t="s">
        <v>578</v>
      </c>
      <c r="C5352" s="203" t="s">
        <v>1461</v>
      </c>
      <c r="D5352" s="202" t="s">
        <v>1462</v>
      </c>
      <c r="E5352" s="202" t="s">
        <v>1463</v>
      </c>
      <c r="F5352" s="202" t="s">
        <v>475</v>
      </c>
      <c r="G5352" s="254">
        <v>58998</v>
      </c>
      <c r="H5352" s="361" t="s">
        <v>1414</v>
      </c>
      <c r="I5352" s="359" t="s">
        <v>1407</v>
      </c>
      <c r="J5352" s="359" t="s">
        <v>1380</v>
      </c>
      <c r="K5352" s="359" t="s">
        <v>8</v>
      </c>
      <c r="L5352" s="359" t="s">
        <v>1392</v>
      </c>
      <c r="M5352" s="368" t="s">
        <v>1407</v>
      </c>
      <c r="N5352" s="205">
        <v>42530</v>
      </c>
      <c r="O5352" s="203"/>
      <c r="P5352" t="str">
        <f t="shared" si="83"/>
        <v>Twin Cities Metro Area Chloride TMDL and Management Plan-South Long-(62-0067-02)-Chloride</v>
      </c>
    </row>
    <row r="5353" spans="1:16" ht="27.95" hidden="1" customHeight="1" x14ac:dyDescent="0.25">
      <c r="A5353" s="203" t="s">
        <v>2223</v>
      </c>
      <c r="B5353" s="202" t="s">
        <v>578</v>
      </c>
      <c r="C5353" s="203" t="s">
        <v>1461</v>
      </c>
      <c r="D5353" s="202" t="s">
        <v>1457</v>
      </c>
      <c r="E5353" s="202" t="s">
        <v>1458</v>
      </c>
      <c r="F5353" s="202" t="s">
        <v>475</v>
      </c>
      <c r="G5353" s="254">
        <v>2943971</v>
      </c>
      <c r="H5353" s="361" t="s">
        <v>1433</v>
      </c>
      <c r="I5353" s="359" t="s">
        <v>1407</v>
      </c>
      <c r="J5353" s="359" t="s">
        <v>1380</v>
      </c>
      <c r="K5353" s="359" t="s">
        <v>8</v>
      </c>
      <c r="L5353" s="359" t="s">
        <v>1408</v>
      </c>
      <c r="M5353" s="368" t="s">
        <v>1407</v>
      </c>
      <c r="N5353" s="205">
        <v>42530</v>
      </c>
      <c r="O5353" s="203"/>
      <c r="P5353" t="str">
        <f t="shared" si="83"/>
        <v>Twin Cities Metro Area Chloride TMDL and Management Plan-Pike-(62-0069-00)-Chloride</v>
      </c>
    </row>
    <row r="5354" spans="1:16" ht="27.95" hidden="1" customHeight="1" x14ac:dyDescent="0.25">
      <c r="A5354" s="203" t="s">
        <v>2223</v>
      </c>
      <c r="B5354" s="202" t="s">
        <v>578</v>
      </c>
      <c r="C5354" s="203" t="s">
        <v>1461</v>
      </c>
      <c r="D5354" s="202" t="s">
        <v>1457</v>
      </c>
      <c r="E5354" s="202" t="s">
        <v>1458</v>
      </c>
      <c r="F5354" s="202" t="s">
        <v>475</v>
      </c>
      <c r="G5354" s="254">
        <v>8066</v>
      </c>
      <c r="H5354" s="361" t="s">
        <v>1414</v>
      </c>
      <c r="I5354" s="359" t="s">
        <v>1407</v>
      </c>
      <c r="J5354" s="359" t="s">
        <v>1380</v>
      </c>
      <c r="K5354" s="359" t="s">
        <v>8</v>
      </c>
      <c r="L5354" s="359" t="s">
        <v>1392</v>
      </c>
      <c r="M5354" s="368" t="s">
        <v>1407</v>
      </c>
      <c r="N5354" s="205">
        <v>42530</v>
      </c>
      <c r="O5354" s="203"/>
      <c r="P5354" t="str">
        <f t="shared" si="83"/>
        <v>Twin Cities Metro Area Chloride TMDL and Management Plan-Pike-(62-0069-00)-Chloride</v>
      </c>
    </row>
    <row r="5355" spans="1:16" ht="27.95" hidden="1" customHeight="1" x14ac:dyDescent="0.25">
      <c r="A5355" s="203" t="s">
        <v>2223</v>
      </c>
      <c r="B5355" s="202" t="s">
        <v>578</v>
      </c>
      <c r="C5355" s="203" t="s">
        <v>1461</v>
      </c>
      <c r="D5355" s="202" t="s">
        <v>574</v>
      </c>
      <c r="E5355" s="202" t="s">
        <v>1460</v>
      </c>
      <c r="F5355" s="202" t="s">
        <v>475</v>
      </c>
      <c r="G5355" s="254">
        <v>303409</v>
      </c>
      <c r="H5355" s="361" t="s">
        <v>1433</v>
      </c>
      <c r="I5355" s="359" t="s">
        <v>1407</v>
      </c>
      <c r="J5355" s="359" t="s">
        <v>1380</v>
      </c>
      <c r="K5355" s="359" t="s">
        <v>8</v>
      </c>
      <c r="L5355" s="359" t="s">
        <v>1408</v>
      </c>
      <c r="M5355" s="368" t="s">
        <v>1407</v>
      </c>
      <c r="N5355" s="205">
        <v>42530</v>
      </c>
      <c r="O5355" s="203"/>
      <c r="P5355" t="str">
        <f t="shared" si="83"/>
        <v>Twin Cities Metro Area Chloride TMDL and Management Plan-Silver-(62-0083-00)-Chloride</v>
      </c>
    </row>
    <row r="5356" spans="1:16" ht="27.95" hidden="1" customHeight="1" x14ac:dyDescent="0.25">
      <c r="A5356" s="203" t="s">
        <v>2223</v>
      </c>
      <c r="B5356" s="202" t="s">
        <v>578</v>
      </c>
      <c r="C5356" s="203" t="s">
        <v>1461</v>
      </c>
      <c r="D5356" s="202" t="s">
        <v>574</v>
      </c>
      <c r="E5356" s="202" t="s">
        <v>1460</v>
      </c>
      <c r="F5356" s="202" t="s">
        <v>475</v>
      </c>
      <c r="G5356" s="254">
        <v>831</v>
      </c>
      <c r="H5356" s="361" t="s">
        <v>1414</v>
      </c>
      <c r="I5356" s="359" t="s">
        <v>1407</v>
      </c>
      <c r="J5356" s="359" t="s">
        <v>1380</v>
      </c>
      <c r="K5356" s="359" t="s">
        <v>8</v>
      </c>
      <c r="L5356" s="359" t="s">
        <v>1392</v>
      </c>
      <c r="M5356" s="368" t="s">
        <v>1407</v>
      </c>
      <c r="N5356" s="205">
        <v>42530</v>
      </c>
      <c r="O5356" s="203"/>
      <c r="P5356" t="str">
        <f t="shared" si="83"/>
        <v>Twin Cities Metro Area Chloride TMDL and Management Plan-Silver-(62-0083-00)-Chloride</v>
      </c>
    </row>
    <row r="5357" spans="1:16" ht="27.95" hidden="1" customHeight="1" x14ac:dyDescent="0.25">
      <c r="A5357" s="203" t="s">
        <v>2223</v>
      </c>
      <c r="B5357" s="202" t="s">
        <v>578</v>
      </c>
      <c r="C5357" s="203" t="s">
        <v>1397</v>
      </c>
      <c r="D5357" s="202" t="s">
        <v>1464</v>
      </c>
      <c r="E5357" s="202" t="s">
        <v>1465</v>
      </c>
      <c r="F5357" s="202" t="s">
        <v>475</v>
      </c>
      <c r="G5357" s="253">
        <v>396</v>
      </c>
      <c r="H5357" s="361" t="s">
        <v>1400</v>
      </c>
      <c r="I5357" s="359" t="s">
        <v>1379</v>
      </c>
      <c r="J5357" s="358">
        <v>0</v>
      </c>
      <c r="K5357" s="359" t="s">
        <v>1391</v>
      </c>
      <c r="L5357" s="359" t="s">
        <v>1392</v>
      </c>
      <c r="M5357" s="368">
        <v>2010</v>
      </c>
      <c r="N5357" s="207" t="s">
        <v>1401</v>
      </c>
      <c r="O5357" s="203"/>
      <c r="P5357" t="str">
        <f t="shared" si="83"/>
        <v>Upper Mississippi River Bacteria TMDL-Rice Creek-(07010206-584)-E. coli</v>
      </c>
    </row>
    <row r="5358" spans="1:16" ht="27.95" hidden="1" customHeight="1" x14ac:dyDescent="0.25">
      <c r="A5358" s="203" t="s">
        <v>2223</v>
      </c>
      <c r="B5358" s="202" t="s">
        <v>578</v>
      </c>
      <c r="C5358" s="203" t="s">
        <v>1397</v>
      </c>
      <c r="D5358" s="202" t="s">
        <v>1464</v>
      </c>
      <c r="E5358" s="202" t="s">
        <v>1465</v>
      </c>
      <c r="F5358" s="202" t="s">
        <v>475</v>
      </c>
      <c r="G5358" s="253">
        <v>96.8</v>
      </c>
      <c r="H5358" s="361" t="s">
        <v>1400</v>
      </c>
      <c r="I5358" s="359" t="s">
        <v>1382</v>
      </c>
      <c r="J5358" s="210">
        <v>4.8000000000000001E-2</v>
      </c>
      <c r="K5358" s="359" t="s">
        <v>1391</v>
      </c>
      <c r="L5358" s="359" t="s">
        <v>1392</v>
      </c>
      <c r="M5358" s="368">
        <v>2010</v>
      </c>
      <c r="N5358" s="207" t="s">
        <v>1401</v>
      </c>
      <c r="O5358" s="203"/>
      <c r="P5358" t="str">
        <f t="shared" si="83"/>
        <v>Upper Mississippi River Bacteria TMDL-Rice Creek-(07010206-584)-E. coli</v>
      </c>
    </row>
    <row r="5359" spans="1:16" ht="27.95" hidden="1" customHeight="1" x14ac:dyDescent="0.25">
      <c r="A5359" s="203" t="s">
        <v>2223</v>
      </c>
      <c r="B5359" s="202" t="s">
        <v>578</v>
      </c>
      <c r="C5359" s="203" t="s">
        <v>1397</v>
      </c>
      <c r="D5359" s="202" t="s">
        <v>1464</v>
      </c>
      <c r="E5359" s="202" t="s">
        <v>1465</v>
      </c>
      <c r="F5359" s="202" t="s">
        <v>475</v>
      </c>
      <c r="G5359" s="253">
        <v>23.6</v>
      </c>
      <c r="H5359" s="361" t="s">
        <v>1400</v>
      </c>
      <c r="I5359" s="359" t="s">
        <v>1383</v>
      </c>
      <c r="J5359" s="358">
        <v>0.44</v>
      </c>
      <c r="K5359" s="359" t="s">
        <v>1391</v>
      </c>
      <c r="L5359" s="359" t="s">
        <v>1392</v>
      </c>
      <c r="M5359" s="368">
        <v>2010</v>
      </c>
      <c r="N5359" s="207" t="s">
        <v>1401</v>
      </c>
      <c r="O5359" s="203"/>
      <c r="P5359" t="str">
        <f t="shared" si="83"/>
        <v>Upper Mississippi River Bacteria TMDL-Rice Creek-(07010206-584)-E. coli</v>
      </c>
    </row>
    <row r="5360" spans="1:16" ht="27.95" hidden="1" customHeight="1" x14ac:dyDescent="0.25">
      <c r="A5360" s="203" t="s">
        <v>2223</v>
      </c>
      <c r="B5360" s="202" t="s">
        <v>578</v>
      </c>
      <c r="C5360" s="203" t="s">
        <v>1397</v>
      </c>
      <c r="D5360" s="202" t="s">
        <v>1464</v>
      </c>
      <c r="E5360" s="202" t="s">
        <v>1465</v>
      </c>
      <c r="F5360" s="202" t="s">
        <v>475</v>
      </c>
      <c r="G5360" s="253">
        <v>4.93</v>
      </c>
      <c r="H5360" s="361" t="s">
        <v>1400</v>
      </c>
      <c r="I5360" s="359" t="s">
        <v>1384</v>
      </c>
      <c r="J5360" s="359" t="s">
        <v>1402</v>
      </c>
      <c r="K5360" s="359" t="s">
        <v>1391</v>
      </c>
      <c r="L5360" s="359" t="s">
        <v>1392</v>
      </c>
      <c r="M5360" s="368">
        <v>2010</v>
      </c>
      <c r="N5360" s="207" t="s">
        <v>1401</v>
      </c>
      <c r="O5360" s="203"/>
      <c r="P5360" t="str">
        <f t="shared" si="83"/>
        <v>Upper Mississippi River Bacteria TMDL-Rice Creek-(07010206-584)-E. coli</v>
      </c>
    </row>
    <row r="5361" spans="1:16" ht="27.95" hidden="1" customHeight="1" x14ac:dyDescent="0.25">
      <c r="A5361" s="203" t="s">
        <v>2223</v>
      </c>
      <c r="B5361" s="202" t="s">
        <v>578</v>
      </c>
      <c r="C5361" s="203" t="s">
        <v>1397</v>
      </c>
      <c r="D5361" s="202" t="s">
        <v>1464</v>
      </c>
      <c r="E5361" s="202" t="s">
        <v>1465</v>
      </c>
      <c r="F5361" s="202" t="s">
        <v>475</v>
      </c>
      <c r="G5361" s="253">
        <v>1.75</v>
      </c>
      <c r="H5361" s="361" t="s">
        <v>1400</v>
      </c>
      <c r="I5361" s="359" t="s">
        <v>1385</v>
      </c>
      <c r="J5361" s="359" t="s">
        <v>1402</v>
      </c>
      <c r="K5361" s="359" t="s">
        <v>1391</v>
      </c>
      <c r="L5361" s="359" t="s">
        <v>1392</v>
      </c>
      <c r="M5361" s="368">
        <v>2010</v>
      </c>
      <c r="N5361" s="207" t="s">
        <v>1401</v>
      </c>
      <c r="O5361" s="203"/>
      <c r="P5361" t="str">
        <f t="shared" si="83"/>
        <v>Upper Mississippi River Bacteria TMDL-Rice Creek-(07010206-584)-E. coli</v>
      </c>
    </row>
    <row r="5362" spans="1:16" ht="27.95" hidden="1" customHeight="1" x14ac:dyDescent="0.25">
      <c r="A5362" s="203" t="s">
        <v>2225</v>
      </c>
      <c r="B5362" s="202" t="s">
        <v>2440</v>
      </c>
      <c r="C5362" s="203" t="s">
        <v>1403</v>
      </c>
      <c r="D5362" s="202" t="s">
        <v>1404</v>
      </c>
      <c r="E5362" s="202" t="s">
        <v>1405</v>
      </c>
      <c r="F5362" s="202" t="s">
        <v>475</v>
      </c>
      <c r="G5362" s="253">
        <v>154</v>
      </c>
      <c r="H5362" s="361" t="s">
        <v>1406</v>
      </c>
      <c r="I5362" s="359" t="s">
        <v>1407</v>
      </c>
      <c r="J5362" s="208">
        <v>0</v>
      </c>
      <c r="K5362" s="359" t="s">
        <v>22</v>
      </c>
      <c r="L5362" s="359" t="s">
        <v>1408</v>
      </c>
      <c r="M5362" s="368" t="s">
        <v>1407</v>
      </c>
      <c r="N5362" s="205">
        <v>42486</v>
      </c>
      <c r="O5362" s="203"/>
      <c r="P5362" t="str">
        <f t="shared" si="83"/>
        <v>South Metro Mississippi TSS TMDL-Mississippi River-(07040001-531)-TSS</v>
      </c>
    </row>
    <row r="5363" spans="1:16" ht="27.95" hidden="1" customHeight="1" x14ac:dyDescent="0.25">
      <c r="A5363" s="203" t="s">
        <v>2225</v>
      </c>
      <c r="B5363" s="202" t="s">
        <v>2440</v>
      </c>
      <c r="C5363" s="203" t="s">
        <v>1397</v>
      </c>
      <c r="D5363" s="202" t="s">
        <v>2226</v>
      </c>
      <c r="E5363" s="202" t="s">
        <v>2227</v>
      </c>
      <c r="F5363" s="202" t="s">
        <v>475</v>
      </c>
      <c r="G5363" s="253">
        <v>6.74</v>
      </c>
      <c r="H5363" s="361" t="s">
        <v>1400</v>
      </c>
      <c r="I5363" s="359" t="s">
        <v>1379</v>
      </c>
      <c r="J5363" s="358">
        <v>0.87</v>
      </c>
      <c r="K5363" s="359" t="s">
        <v>1391</v>
      </c>
      <c r="L5363" s="359" t="s">
        <v>1392</v>
      </c>
      <c r="M5363" s="368">
        <v>2010</v>
      </c>
      <c r="N5363" s="207" t="s">
        <v>1401</v>
      </c>
      <c r="O5363" s="203"/>
      <c r="P5363" t="str">
        <f t="shared" si="83"/>
        <v>Upper Mississippi River Bacteria TMDL-Johnson Creek (Meyer Creek)-(07010203-639)-E. coli</v>
      </c>
    </row>
    <row r="5364" spans="1:16" ht="27.95" hidden="1" customHeight="1" x14ac:dyDescent="0.25">
      <c r="A5364" s="203" t="s">
        <v>2225</v>
      </c>
      <c r="B5364" s="202" t="s">
        <v>2440</v>
      </c>
      <c r="C5364" s="203" t="s">
        <v>1397</v>
      </c>
      <c r="D5364" s="202" t="s">
        <v>2226</v>
      </c>
      <c r="E5364" s="202" t="s">
        <v>2227</v>
      </c>
      <c r="F5364" s="202" t="s">
        <v>475</v>
      </c>
      <c r="G5364" s="253">
        <v>2.85</v>
      </c>
      <c r="H5364" s="361" t="s">
        <v>1400</v>
      </c>
      <c r="I5364" s="359" t="s">
        <v>1382</v>
      </c>
      <c r="J5364" s="208">
        <v>0.97</v>
      </c>
      <c r="K5364" s="359" t="s">
        <v>1391</v>
      </c>
      <c r="L5364" s="359" t="s">
        <v>1392</v>
      </c>
      <c r="M5364" s="368">
        <v>2010</v>
      </c>
      <c r="N5364" s="207" t="s">
        <v>1401</v>
      </c>
      <c r="O5364" s="203"/>
      <c r="P5364" t="str">
        <f t="shared" si="83"/>
        <v>Upper Mississippi River Bacteria TMDL-Johnson Creek (Meyer Creek)-(07010203-639)-E. coli</v>
      </c>
    </row>
    <row r="5365" spans="1:16" ht="27.95" hidden="1" customHeight="1" x14ac:dyDescent="0.25">
      <c r="A5365" s="203" t="s">
        <v>2225</v>
      </c>
      <c r="B5365" s="202" t="s">
        <v>2440</v>
      </c>
      <c r="C5365" s="203" t="s">
        <v>1397</v>
      </c>
      <c r="D5365" s="202" t="s">
        <v>2226</v>
      </c>
      <c r="E5365" s="202" t="s">
        <v>2227</v>
      </c>
      <c r="F5365" s="202" t="s">
        <v>475</v>
      </c>
      <c r="G5365" s="253">
        <v>1.51</v>
      </c>
      <c r="H5365" s="361" t="s">
        <v>1400</v>
      </c>
      <c r="I5365" s="359" t="s">
        <v>1383</v>
      </c>
      <c r="J5365" s="208">
        <v>0.97</v>
      </c>
      <c r="K5365" s="359" t="s">
        <v>1391</v>
      </c>
      <c r="L5365" s="359" t="s">
        <v>1392</v>
      </c>
      <c r="M5365" s="368">
        <v>2010</v>
      </c>
      <c r="N5365" s="207" t="s">
        <v>1401</v>
      </c>
      <c r="O5365" s="203"/>
      <c r="P5365" t="str">
        <f t="shared" si="83"/>
        <v>Upper Mississippi River Bacteria TMDL-Johnson Creek (Meyer Creek)-(07010203-639)-E. coli</v>
      </c>
    </row>
    <row r="5366" spans="1:16" ht="27.95" hidden="1" customHeight="1" x14ac:dyDescent="0.25">
      <c r="A5366" s="203" t="s">
        <v>2225</v>
      </c>
      <c r="B5366" s="202" t="s">
        <v>2440</v>
      </c>
      <c r="C5366" s="203" t="s">
        <v>1397</v>
      </c>
      <c r="D5366" s="202" t="s">
        <v>2226</v>
      </c>
      <c r="E5366" s="202" t="s">
        <v>2227</v>
      </c>
      <c r="F5366" s="202" t="s">
        <v>475</v>
      </c>
      <c r="G5366" s="253">
        <v>0.78600000000000003</v>
      </c>
      <c r="H5366" s="361" t="s">
        <v>1400</v>
      </c>
      <c r="I5366" s="359" t="s">
        <v>1384</v>
      </c>
      <c r="J5366" s="208">
        <v>0.97</v>
      </c>
      <c r="K5366" s="359" t="s">
        <v>1391</v>
      </c>
      <c r="L5366" s="359" t="s">
        <v>1392</v>
      </c>
      <c r="M5366" s="368">
        <v>2010</v>
      </c>
      <c r="N5366" s="207" t="s">
        <v>1401</v>
      </c>
      <c r="O5366" s="203"/>
      <c r="P5366" t="str">
        <f t="shared" si="83"/>
        <v>Upper Mississippi River Bacteria TMDL-Johnson Creek (Meyer Creek)-(07010203-639)-E. coli</v>
      </c>
    </row>
    <row r="5367" spans="1:16" ht="27.95" hidden="1" customHeight="1" x14ac:dyDescent="0.25">
      <c r="A5367" s="203" t="s">
        <v>2225</v>
      </c>
      <c r="B5367" s="202" t="s">
        <v>2440</v>
      </c>
      <c r="C5367" s="203" t="s">
        <v>1397</v>
      </c>
      <c r="D5367" s="202" t="s">
        <v>2226</v>
      </c>
      <c r="E5367" s="202" t="s">
        <v>2227</v>
      </c>
      <c r="F5367" s="202" t="s">
        <v>475</v>
      </c>
      <c r="G5367" s="253">
        <v>0.41699999999999998</v>
      </c>
      <c r="H5367" s="361" t="s">
        <v>1400</v>
      </c>
      <c r="I5367" s="359" t="s">
        <v>1385</v>
      </c>
      <c r="J5367" s="208" t="s">
        <v>1402</v>
      </c>
      <c r="K5367" s="359" t="s">
        <v>1391</v>
      </c>
      <c r="L5367" s="359" t="s">
        <v>1392</v>
      </c>
      <c r="M5367" s="368">
        <v>2010</v>
      </c>
      <c r="N5367" s="207" t="s">
        <v>1401</v>
      </c>
      <c r="O5367" s="203"/>
      <c r="P5367" t="str">
        <f t="shared" si="83"/>
        <v>Upper Mississippi River Bacteria TMDL-Johnson Creek (Meyer Creek)-(07010203-639)-E. coli</v>
      </c>
    </row>
    <row r="5368" spans="1:16" ht="27.95" hidden="1" customHeight="1" x14ac:dyDescent="0.25">
      <c r="A5368" s="203" t="s">
        <v>2225</v>
      </c>
      <c r="B5368" s="202" t="s">
        <v>2440</v>
      </c>
      <c r="C5368" s="203" t="s">
        <v>1397</v>
      </c>
      <c r="D5368" s="202" t="s">
        <v>2228</v>
      </c>
      <c r="E5368" s="202" t="s">
        <v>2229</v>
      </c>
      <c r="F5368" s="202" t="s">
        <v>505</v>
      </c>
      <c r="G5368" s="253">
        <v>0.218</v>
      </c>
      <c r="H5368" s="361" t="s">
        <v>1400</v>
      </c>
      <c r="I5368" s="359" t="s">
        <v>1379</v>
      </c>
      <c r="J5368" s="359" t="s">
        <v>1402</v>
      </c>
      <c r="K5368" s="359" t="s">
        <v>1391</v>
      </c>
      <c r="L5368" s="359" t="s">
        <v>1392</v>
      </c>
      <c r="M5368" s="368">
        <v>2010</v>
      </c>
      <c r="N5368" s="207" t="s">
        <v>1401</v>
      </c>
      <c r="O5368" s="203"/>
      <c r="P5368" t="str">
        <f t="shared" si="83"/>
        <v>Upper Mississippi River Bacteria TMDL-Unnamed Creek (Luxemburg Creek)-(07010203-561)-E. coli</v>
      </c>
    </row>
    <row r="5369" spans="1:16" ht="27.95" hidden="1" customHeight="1" x14ac:dyDescent="0.25">
      <c r="A5369" s="203" t="s">
        <v>2225</v>
      </c>
      <c r="B5369" s="202" t="s">
        <v>2440</v>
      </c>
      <c r="C5369" s="203" t="s">
        <v>1397</v>
      </c>
      <c r="D5369" s="202" t="s">
        <v>2228</v>
      </c>
      <c r="E5369" s="202" t="s">
        <v>2229</v>
      </c>
      <c r="F5369" s="202" t="s">
        <v>505</v>
      </c>
      <c r="G5369" s="253">
        <v>9.1600000000000001E-2</v>
      </c>
      <c r="H5369" s="361" t="s">
        <v>1400</v>
      </c>
      <c r="I5369" s="359" t="s">
        <v>1382</v>
      </c>
      <c r="J5369" s="208">
        <v>0.56000000000000005</v>
      </c>
      <c r="K5369" s="359" t="s">
        <v>1391</v>
      </c>
      <c r="L5369" s="359" t="s">
        <v>1392</v>
      </c>
      <c r="M5369" s="368">
        <v>2010</v>
      </c>
      <c r="N5369" s="207" t="s">
        <v>1401</v>
      </c>
      <c r="O5369" s="203"/>
      <c r="P5369" t="str">
        <f t="shared" si="83"/>
        <v>Upper Mississippi River Bacteria TMDL-Unnamed Creek (Luxemburg Creek)-(07010203-561)-E. coli</v>
      </c>
    </row>
    <row r="5370" spans="1:16" ht="27.95" hidden="1" customHeight="1" x14ac:dyDescent="0.25">
      <c r="A5370" s="203" t="s">
        <v>2225</v>
      </c>
      <c r="B5370" s="202" t="s">
        <v>2440</v>
      </c>
      <c r="C5370" s="203" t="s">
        <v>1397</v>
      </c>
      <c r="D5370" s="202" t="s">
        <v>2228</v>
      </c>
      <c r="E5370" s="202" t="s">
        <v>2229</v>
      </c>
      <c r="F5370" s="202" t="s">
        <v>505</v>
      </c>
      <c r="G5370" s="253">
        <v>4.9000000000000002E-2</v>
      </c>
      <c r="H5370" s="361" t="s">
        <v>1400</v>
      </c>
      <c r="I5370" s="359" t="s">
        <v>1383</v>
      </c>
      <c r="J5370" s="208">
        <v>0.76</v>
      </c>
      <c r="K5370" s="359" t="s">
        <v>1391</v>
      </c>
      <c r="L5370" s="359" t="s">
        <v>1392</v>
      </c>
      <c r="M5370" s="368">
        <v>2010</v>
      </c>
      <c r="N5370" s="207" t="s">
        <v>1401</v>
      </c>
      <c r="O5370" s="203"/>
      <c r="P5370" t="str">
        <f t="shared" si="83"/>
        <v>Upper Mississippi River Bacteria TMDL-Unnamed Creek (Luxemburg Creek)-(07010203-561)-E. coli</v>
      </c>
    </row>
    <row r="5371" spans="1:16" ht="27.95" hidden="1" customHeight="1" x14ac:dyDescent="0.25">
      <c r="A5371" s="203" t="s">
        <v>2225</v>
      </c>
      <c r="B5371" s="202" t="s">
        <v>2440</v>
      </c>
      <c r="C5371" s="203" t="s">
        <v>1397</v>
      </c>
      <c r="D5371" s="202" t="s">
        <v>2228</v>
      </c>
      <c r="E5371" s="202" t="s">
        <v>2229</v>
      </c>
      <c r="F5371" s="202" t="s">
        <v>505</v>
      </c>
      <c r="G5371" s="253">
        <v>2.53E-2</v>
      </c>
      <c r="H5371" s="361" t="s">
        <v>1400</v>
      </c>
      <c r="I5371" s="359" t="s">
        <v>1384</v>
      </c>
      <c r="J5371" s="208">
        <v>0.69</v>
      </c>
      <c r="K5371" s="359" t="s">
        <v>1391</v>
      </c>
      <c r="L5371" s="359" t="s">
        <v>1392</v>
      </c>
      <c r="M5371" s="368">
        <v>2010</v>
      </c>
      <c r="N5371" s="207" t="s">
        <v>1401</v>
      </c>
      <c r="O5371" s="203"/>
      <c r="P5371" t="str">
        <f t="shared" si="83"/>
        <v>Upper Mississippi River Bacteria TMDL-Unnamed Creek (Luxemburg Creek)-(07010203-561)-E. coli</v>
      </c>
    </row>
    <row r="5372" spans="1:16" ht="27.95" hidden="1" customHeight="1" x14ac:dyDescent="0.25">
      <c r="A5372" s="203" t="s">
        <v>2225</v>
      </c>
      <c r="B5372" s="202" t="s">
        <v>2440</v>
      </c>
      <c r="C5372" s="203" t="s">
        <v>1397</v>
      </c>
      <c r="D5372" s="202" t="s">
        <v>2228</v>
      </c>
      <c r="E5372" s="202" t="s">
        <v>2229</v>
      </c>
      <c r="F5372" s="202" t="s">
        <v>505</v>
      </c>
      <c r="G5372" s="253">
        <v>1.3299999999999999E-2</v>
      </c>
      <c r="H5372" s="361" t="s">
        <v>1400</v>
      </c>
      <c r="I5372" s="359" t="s">
        <v>1385</v>
      </c>
      <c r="J5372" s="208" t="s">
        <v>1402</v>
      </c>
      <c r="K5372" s="359" t="s">
        <v>1391</v>
      </c>
      <c r="L5372" s="359" t="s">
        <v>1392</v>
      </c>
      <c r="M5372" s="368">
        <v>2010</v>
      </c>
      <c r="N5372" s="207" t="s">
        <v>1401</v>
      </c>
      <c r="O5372" s="203"/>
      <c r="P5372" t="str">
        <f t="shared" si="83"/>
        <v>Upper Mississippi River Bacteria TMDL-Unnamed Creek (Luxemburg Creek)-(07010203-561)-E. coli</v>
      </c>
    </row>
    <row r="5373" spans="1:16" ht="27.95" hidden="1" customHeight="1" x14ac:dyDescent="0.25">
      <c r="A5373" s="203" t="s">
        <v>2225</v>
      </c>
      <c r="B5373" s="202" t="s">
        <v>2440</v>
      </c>
      <c r="C5373" s="203" t="s">
        <v>1397</v>
      </c>
      <c r="D5373" s="202" t="s">
        <v>2120</v>
      </c>
      <c r="E5373" s="202" t="s">
        <v>2121</v>
      </c>
      <c r="F5373" s="202" t="s">
        <v>475</v>
      </c>
      <c r="G5373" s="253">
        <v>4.1900000000000004</v>
      </c>
      <c r="H5373" s="361" t="s">
        <v>1400</v>
      </c>
      <c r="I5373" s="359" t="s">
        <v>1379</v>
      </c>
      <c r="J5373" s="359" t="s">
        <v>1402</v>
      </c>
      <c r="K5373" s="359" t="s">
        <v>1391</v>
      </c>
      <c r="L5373" s="359" t="s">
        <v>1392</v>
      </c>
      <c r="M5373" s="368">
        <v>2010</v>
      </c>
      <c r="N5373" s="207" t="s">
        <v>1401</v>
      </c>
      <c r="O5373" s="203"/>
      <c r="P5373" t="str">
        <f t="shared" si="83"/>
        <v>Upper Mississippi River Bacteria TMDL-Unnamed creek (Robinson Hill Creek)-(07010203-724)-E. coli</v>
      </c>
    </row>
    <row r="5374" spans="1:16" ht="27.95" hidden="1" customHeight="1" x14ac:dyDescent="0.25">
      <c r="A5374" s="203" t="s">
        <v>2225</v>
      </c>
      <c r="B5374" s="202" t="s">
        <v>2440</v>
      </c>
      <c r="C5374" s="203" t="s">
        <v>1397</v>
      </c>
      <c r="D5374" s="202" t="s">
        <v>2120</v>
      </c>
      <c r="E5374" s="202" t="s">
        <v>2121</v>
      </c>
      <c r="F5374" s="202" t="s">
        <v>475</v>
      </c>
      <c r="G5374" s="253">
        <v>1.75</v>
      </c>
      <c r="H5374" s="361" t="s">
        <v>1400</v>
      </c>
      <c r="I5374" s="359" t="s">
        <v>1382</v>
      </c>
      <c r="J5374" s="208">
        <v>0.53</v>
      </c>
      <c r="K5374" s="359" t="s">
        <v>1391</v>
      </c>
      <c r="L5374" s="359" t="s">
        <v>1392</v>
      </c>
      <c r="M5374" s="368">
        <v>2010</v>
      </c>
      <c r="N5374" s="207" t="s">
        <v>1401</v>
      </c>
      <c r="O5374" s="203"/>
      <c r="P5374" t="str">
        <f t="shared" si="83"/>
        <v>Upper Mississippi River Bacteria TMDL-Unnamed creek (Robinson Hill Creek)-(07010203-724)-E. coli</v>
      </c>
    </row>
    <row r="5375" spans="1:16" ht="27.95" hidden="1" customHeight="1" x14ac:dyDescent="0.25">
      <c r="A5375" s="203" t="s">
        <v>2225</v>
      </c>
      <c r="B5375" s="202" t="s">
        <v>2440</v>
      </c>
      <c r="C5375" s="203" t="s">
        <v>1397</v>
      </c>
      <c r="D5375" s="202" t="s">
        <v>2120</v>
      </c>
      <c r="E5375" s="202" t="s">
        <v>2121</v>
      </c>
      <c r="F5375" s="202" t="s">
        <v>475</v>
      </c>
      <c r="G5375" s="253">
        <v>0.94099999999999995</v>
      </c>
      <c r="H5375" s="361" t="s">
        <v>1400</v>
      </c>
      <c r="I5375" s="359" t="s">
        <v>1383</v>
      </c>
      <c r="J5375" s="208">
        <v>0.71</v>
      </c>
      <c r="K5375" s="359" t="s">
        <v>1391</v>
      </c>
      <c r="L5375" s="359" t="s">
        <v>1392</v>
      </c>
      <c r="M5375" s="368">
        <v>2010</v>
      </c>
      <c r="N5375" s="207" t="s">
        <v>1401</v>
      </c>
      <c r="O5375" s="203"/>
      <c r="P5375" t="str">
        <f t="shared" si="83"/>
        <v>Upper Mississippi River Bacteria TMDL-Unnamed creek (Robinson Hill Creek)-(07010203-724)-E. coli</v>
      </c>
    </row>
    <row r="5376" spans="1:16" ht="27.95" hidden="1" customHeight="1" x14ac:dyDescent="0.25">
      <c r="A5376" s="203" t="s">
        <v>2225</v>
      </c>
      <c r="B5376" s="202" t="s">
        <v>2440</v>
      </c>
      <c r="C5376" s="203" t="s">
        <v>1397</v>
      </c>
      <c r="D5376" s="202" t="s">
        <v>2120</v>
      </c>
      <c r="E5376" s="202" t="s">
        <v>2121</v>
      </c>
      <c r="F5376" s="202" t="s">
        <v>475</v>
      </c>
      <c r="G5376" s="253">
        <v>0.48499999999999999</v>
      </c>
      <c r="H5376" s="361" t="s">
        <v>1400</v>
      </c>
      <c r="I5376" s="359" t="s">
        <v>1384</v>
      </c>
      <c r="J5376" s="208">
        <v>0.54</v>
      </c>
      <c r="K5376" s="359" t="s">
        <v>1391</v>
      </c>
      <c r="L5376" s="359" t="s">
        <v>1392</v>
      </c>
      <c r="M5376" s="368">
        <v>2010</v>
      </c>
      <c r="N5376" s="207" t="s">
        <v>1401</v>
      </c>
      <c r="O5376" s="203"/>
      <c r="P5376" t="str">
        <f t="shared" si="83"/>
        <v>Upper Mississippi River Bacteria TMDL-Unnamed creek (Robinson Hill Creek)-(07010203-724)-E. coli</v>
      </c>
    </row>
    <row r="5377" spans="1:16" ht="27.95" hidden="1" customHeight="1" x14ac:dyDescent="0.25">
      <c r="A5377" s="203" t="s">
        <v>2225</v>
      </c>
      <c r="B5377" s="202" t="s">
        <v>2440</v>
      </c>
      <c r="C5377" s="203" t="s">
        <v>1397</v>
      </c>
      <c r="D5377" s="202" t="s">
        <v>2120</v>
      </c>
      <c r="E5377" s="202" t="s">
        <v>2121</v>
      </c>
      <c r="F5377" s="202" t="s">
        <v>475</v>
      </c>
      <c r="G5377" s="253">
        <v>0.25700000000000001</v>
      </c>
      <c r="H5377" s="361" t="s">
        <v>1400</v>
      </c>
      <c r="I5377" s="359" t="s">
        <v>1385</v>
      </c>
      <c r="J5377" s="208" t="s">
        <v>1402</v>
      </c>
      <c r="K5377" s="359" t="s">
        <v>1391</v>
      </c>
      <c r="L5377" s="359" t="s">
        <v>1392</v>
      </c>
      <c r="M5377" s="368">
        <v>2010</v>
      </c>
      <c r="N5377" s="207" t="s">
        <v>1401</v>
      </c>
      <c r="O5377" s="203"/>
      <c r="P5377" t="str">
        <f t="shared" si="83"/>
        <v>Upper Mississippi River Bacteria TMDL-Unnamed creek (Robinson Hill Creek)-(07010203-724)-E. coli</v>
      </c>
    </row>
    <row r="5378" spans="1:16" ht="27.95" hidden="1" customHeight="1" x14ac:dyDescent="0.25">
      <c r="A5378" s="203" t="s">
        <v>2230</v>
      </c>
      <c r="B5378" s="202" t="s">
        <v>2441</v>
      </c>
      <c r="C5378" s="203" t="s">
        <v>1403</v>
      </c>
      <c r="D5378" s="202" t="s">
        <v>1404</v>
      </c>
      <c r="E5378" s="202" t="s">
        <v>1405</v>
      </c>
      <c r="F5378" s="202" t="s">
        <v>475</v>
      </c>
      <c r="G5378" s="253">
        <v>154</v>
      </c>
      <c r="H5378" s="361" t="s">
        <v>1406</v>
      </c>
      <c r="I5378" s="359" t="s">
        <v>1407</v>
      </c>
      <c r="J5378" s="208">
        <v>0</v>
      </c>
      <c r="K5378" s="359" t="s">
        <v>22</v>
      </c>
      <c r="L5378" s="359" t="s">
        <v>1408</v>
      </c>
      <c r="M5378" s="368" t="s">
        <v>1407</v>
      </c>
      <c r="N5378" s="205">
        <v>42486</v>
      </c>
      <c r="O5378" s="203"/>
      <c r="P5378" t="str">
        <f t="shared" si="83"/>
        <v>South Metro Mississippi TSS TMDL-Mississippi River-(07040001-531)-TSS</v>
      </c>
    </row>
    <row r="5379" spans="1:16" ht="27.95" hidden="1" customHeight="1" x14ac:dyDescent="0.25">
      <c r="A5379" s="203" t="s">
        <v>2230</v>
      </c>
      <c r="B5379" s="202" t="s">
        <v>2441</v>
      </c>
      <c r="C5379" s="203" t="s">
        <v>1461</v>
      </c>
      <c r="D5379" s="202" t="s">
        <v>1658</v>
      </c>
      <c r="E5379" s="202" t="s">
        <v>1659</v>
      </c>
      <c r="F5379" s="202" t="s">
        <v>475</v>
      </c>
      <c r="G5379" s="254">
        <v>28679140</v>
      </c>
      <c r="H5379" s="361" t="s">
        <v>1433</v>
      </c>
      <c r="I5379" s="359" t="s">
        <v>1407</v>
      </c>
      <c r="J5379" s="359" t="s">
        <v>1380</v>
      </c>
      <c r="K5379" s="359" t="s">
        <v>8</v>
      </c>
      <c r="L5379" s="359" t="s">
        <v>1408</v>
      </c>
      <c r="M5379" s="368" t="s">
        <v>1407</v>
      </c>
      <c r="N5379" s="205">
        <v>42530</v>
      </c>
      <c r="O5379" s="203"/>
      <c r="P5379" t="str">
        <f t="shared" ref="P5379:P5442" si="84">CONCATENATE(C5379, "-", E5379, "-","(", D5379,")", "-",K5379)</f>
        <v>Twin Cities Metro Area Chloride TMDL and Management Plan-Minnehaha Creek-(07010206-539)-Chloride</v>
      </c>
    </row>
    <row r="5380" spans="1:16" ht="27.95" hidden="1" customHeight="1" x14ac:dyDescent="0.25">
      <c r="A5380" s="203" t="s">
        <v>2230</v>
      </c>
      <c r="B5380" s="202" t="s">
        <v>2441</v>
      </c>
      <c r="C5380" s="203" t="s">
        <v>1461</v>
      </c>
      <c r="D5380" s="202" t="s">
        <v>1658</v>
      </c>
      <c r="E5380" s="202" t="s">
        <v>1659</v>
      </c>
      <c r="F5380" s="202" t="s">
        <v>475</v>
      </c>
      <c r="G5380" s="254">
        <v>189928</v>
      </c>
      <c r="H5380" s="361" t="s">
        <v>1414</v>
      </c>
      <c r="I5380" s="359" t="s">
        <v>1407</v>
      </c>
      <c r="J5380" s="359" t="s">
        <v>1380</v>
      </c>
      <c r="K5380" s="359" t="s">
        <v>8</v>
      </c>
      <c r="L5380" s="359" t="s">
        <v>1392</v>
      </c>
      <c r="M5380" s="368" t="s">
        <v>1407</v>
      </c>
      <c r="N5380" s="205">
        <v>42530</v>
      </c>
      <c r="O5380" s="203"/>
      <c r="P5380" t="str">
        <f t="shared" si="84"/>
        <v>Twin Cities Metro Area Chloride TMDL and Management Plan-Minnehaha Creek-(07010206-539)-Chloride</v>
      </c>
    </row>
    <row r="5381" spans="1:16" ht="27.95" hidden="1" customHeight="1" x14ac:dyDescent="0.25">
      <c r="A5381" s="203" t="s">
        <v>2230</v>
      </c>
      <c r="B5381" s="202" t="s">
        <v>2441</v>
      </c>
      <c r="C5381" s="203" t="s">
        <v>1660</v>
      </c>
      <c r="D5381" s="202" t="s">
        <v>1932</v>
      </c>
      <c r="E5381" s="202" t="s">
        <v>1933</v>
      </c>
      <c r="F5381" s="202" t="s">
        <v>505</v>
      </c>
      <c r="G5381" s="253">
        <v>77.16</v>
      </c>
      <c r="H5381" s="361" t="s">
        <v>1433</v>
      </c>
      <c r="I5381" s="359" t="s">
        <v>1407</v>
      </c>
      <c r="J5381" s="358">
        <v>0.57920000000000005</v>
      </c>
      <c r="K5381" s="359" t="s">
        <v>1113</v>
      </c>
      <c r="L5381" s="359" t="s">
        <v>1408</v>
      </c>
      <c r="M5381" s="368">
        <v>2008</v>
      </c>
      <c r="N5381" s="207" t="s">
        <v>1663</v>
      </c>
      <c r="O5381" s="203"/>
      <c r="P5381" t="str">
        <f t="shared" si="84"/>
        <v>Upper Minnehaha Creek Watershed TMDL-Minnetonka-Halsteds Bay-(27-0133-09)-TP</v>
      </c>
    </row>
    <row r="5382" spans="1:16" ht="27.95" hidden="1" customHeight="1" x14ac:dyDescent="0.25">
      <c r="A5382" s="203" t="s">
        <v>2230</v>
      </c>
      <c r="B5382" s="202" t="s">
        <v>2441</v>
      </c>
      <c r="C5382" s="203" t="s">
        <v>1660</v>
      </c>
      <c r="D5382" s="202" t="s">
        <v>1932</v>
      </c>
      <c r="E5382" s="202" t="s">
        <v>1933</v>
      </c>
      <c r="F5382" s="202" t="s">
        <v>505</v>
      </c>
      <c r="G5382" s="253">
        <v>0.21099999999999999</v>
      </c>
      <c r="H5382" s="361" t="s">
        <v>1414</v>
      </c>
      <c r="I5382" s="359" t="s">
        <v>1407</v>
      </c>
      <c r="J5382" s="358">
        <v>0.57969999999999999</v>
      </c>
      <c r="K5382" s="359" t="s">
        <v>1113</v>
      </c>
      <c r="L5382" s="359" t="s">
        <v>1392</v>
      </c>
      <c r="M5382" s="368">
        <v>2008</v>
      </c>
      <c r="N5382" s="207" t="s">
        <v>1663</v>
      </c>
      <c r="O5382" s="203"/>
      <c r="P5382" t="str">
        <f t="shared" si="84"/>
        <v>Upper Minnehaha Creek Watershed TMDL-Minnetonka-Halsteds Bay-(27-0133-09)-TP</v>
      </c>
    </row>
    <row r="5383" spans="1:16" ht="27.95" hidden="1" customHeight="1" x14ac:dyDescent="0.25">
      <c r="A5383" s="203" t="s">
        <v>2231</v>
      </c>
      <c r="B5383" s="202" t="s">
        <v>667</v>
      </c>
      <c r="C5383" s="203" t="s">
        <v>1508</v>
      </c>
      <c r="D5383" s="213" t="s">
        <v>806</v>
      </c>
      <c r="E5383" s="202" t="s">
        <v>1509</v>
      </c>
      <c r="F5383" s="215" t="s">
        <v>475</v>
      </c>
      <c r="G5383" s="253">
        <v>0.94</v>
      </c>
      <c r="H5383" s="361" t="s">
        <v>1414</v>
      </c>
      <c r="I5383" s="212" t="s">
        <v>1407</v>
      </c>
      <c r="J5383" s="216" t="s">
        <v>1380</v>
      </c>
      <c r="K5383" s="359" t="s">
        <v>1113</v>
      </c>
      <c r="L5383" s="212" t="s">
        <v>1392</v>
      </c>
      <c r="M5383" s="369">
        <v>2009</v>
      </c>
      <c r="N5383" s="218">
        <v>41074</v>
      </c>
      <c r="O5383" s="203"/>
      <c r="P5383" t="str">
        <f t="shared" si="84"/>
        <v>Elk River Watershed TMDL-Elk-(71-0141-00)-TP</v>
      </c>
    </row>
    <row r="5384" spans="1:16" ht="27.95" hidden="1" customHeight="1" x14ac:dyDescent="0.25">
      <c r="A5384" s="203" t="s">
        <v>2231</v>
      </c>
      <c r="B5384" s="202" t="s">
        <v>667</v>
      </c>
      <c r="C5384" s="203" t="s">
        <v>1508</v>
      </c>
      <c r="D5384" s="213" t="s">
        <v>740</v>
      </c>
      <c r="E5384" s="214" t="s">
        <v>741</v>
      </c>
      <c r="F5384" s="215" t="s">
        <v>475</v>
      </c>
      <c r="G5384" s="255">
        <v>0.13</v>
      </c>
      <c r="H5384" s="216" t="s">
        <v>488</v>
      </c>
      <c r="I5384" s="212" t="s">
        <v>1379</v>
      </c>
      <c r="J5384" s="216" t="s">
        <v>1380</v>
      </c>
      <c r="K5384" s="216" t="s">
        <v>22</v>
      </c>
      <c r="L5384" s="212" t="s">
        <v>1392</v>
      </c>
      <c r="M5384" s="369">
        <v>2009</v>
      </c>
      <c r="N5384" s="218">
        <v>41074</v>
      </c>
      <c r="O5384" s="203"/>
      <c r="P5384" t="str">
        <f t="shared" si="84"/>
        <v>Elk River Watershed TMDL-Elk River: Big Elk Lake to St. Francis-(07010203-579)-TSS</v>
      </c>
    </row>
    <row r="5385" spans="1:16" ht="27.95" hidden="1" customHeight="1" x14ac:dyDescent="0.25">
      <c r="A5385" s="203" t="s">
        <v>2231</v>
      </c>
      <c r="B5385" s="202" t="s">
        <v>667</v>
      </c>
      <c r="C5385" s="203" t="s">
        <v>1508</v>
      </c>
      <c r="D5385" s="213" t="s">
        <v>740</v>
      </c>
      <c r="E5385" s="214" t="s">
        <v>741</v>
      </c>
      <c r="F5385" s="215" t="s">
        <v>475</v>
      </c>
      <c r="G5385" s="255">
        <v>0.05</v>
      </c>
      <c r="H5385" s="216" t="s">
        <v>488</v>
      </c>
      <c r="I5385" s="212" t="s">
        <v>1382</v>
      </c>
      <c r="J5385" s="216" t="s">
        <v>1380</v>
      </c>
      <c r="K5385" s="216" t="s">
        <v>22</v>
      </c>
      <c r="L5385" s="212" t="s">
        <v>1392</v>
      </c>
      <c r="M5385" s="369">
        <v>2009</v>
      </c>
      <c r="N5385" s="218">
        <v>41074</v>
      </c>
      <c r="O5385" s="203"/>
      <c r="P5385" t="str">
        <f t="shared" si="84"/>
        <v>Elk River Watershed TMDL-Elk River: Big Elk Lake to St. Francis-(07010203-579)-TSS</v>
      </c>
    </row>
    <row r="5386" spans="1:16" ht="27.95" hidden="1" customHeight="1" x14ac:dyDescent="0.25">
      <c r="A5386" s="203" t="s">
        <v>2231</v>
      </c>
      <c r="B5386" s="202" t="s">
        <v>667</v>
      </c>
      <c r="C5386" s="203" t="s">
        <v>1508</v>
      </c>
      <c r="D5386" s="213" t="s">
        <v>740</v>
      </c>
      <c r="E5386" s="214" t="s">
        <v>741</v>
      </c>
      <c r="F5386" s="215" t="s">
        <v>475</v>
      </c>
      <c r="G5386" s="255">
        <v>0.03</v>
      </c>
      <c r="H5386" s="216" t="s">
        <v>488</v>
      </c>
      <c r="I5386" s="212" t="s">
        <v>1383</v>
      </c>
      <c r="J5386" s="216" t="s">
        <v>1380</v>
      </c>
      <c r="K5386" s="216" t="s">
        <v>22</v>
      </c>
      <c r="L5386" s="212" t="s">
        <v>1392</v>
      </c>
      <c r="M5386" s="369">
        <v>2009</v>
      </c>
      <c r="N5386" s="218">
        <v>41074</v>
      </c>
      <c r="O5386" s="203"/>
      <c r="P5386" t="str">
        <f t="shared" si="84"/>
        <v>Elk River Watershed TMDL-Elk River: Big Elk Lake to St. Francis-(07010203-579)-TSS</v>
      </c>
    </row>
    <row r="5387" spans="1:16" ht="27.95" hidden="1" customHeight="1" x14ac:dyDescent="0.25">
      <c r="A5387" s="203" t="s">
        <v>2231</v>
      </c>
      <c r="B5387" s="202" t="s">
        <v>667</v>
      </c>
      <c r="C5387" s="203" t="s">
        <v>1508</v>
      </c>
      <c r="D5387" s="213" t="s">
        <v>740</v>
      </c>
      <c r="E5387" s="214" t="s">
        <v>741</v>
      </c>
      <c r="F5387" s="215" t="s">
        <v>475</v>
      </c>
      <c r="G5387" s="255">
        <v>0.02</v>
      </c>
      <c r="H5387" s="216" t="s">
        <v>488</v>
      </c>
      <c r="I5387" s="212" t="s">
        <v>1384</v>
      </c>
      <c r="J5387" s="216" t="s">
        <v>1380</v>
      </c>
      <c r="K5387" s="216" t="s">
        <v>22</v>
      </c>
      <c r="L5387" s="212" t="s">
        <v>1392</v>
      </c>
      <c r="M5387" s="369">
        <v>2009</v>
      </c>
      <c r="N5387" s="218">
        <v>41074</v>
      </c>
      <c r="O5387" s="203"/>
      <c r="P5387" t="str">
        <f t="shared" si="84"/>
        <v>Elk River Watershed TMDL-Elk River: Big Elk Lake to St. Francis-(07010203-579)-TSS</v>
      </c>
    </row>
    <row r="5388" spans="1:16" ht="27.95" hidden="1" customHeight="1" x14ac:dyDescent="0.25">
      <c r="A5388" s="203" t="s">
        <v>2231</v>
      </c>
      <c r="B5388" s="202" t="s">
        <v>667</v>
      </c>
      <c r="C5388" s="203" t="s">
        <v>1508</v>
      </c>
      <c r="D5388" s="213" t="s">
        <v>740</v>
      </c>
      <c r="E5388" s="214" t="s">
        <v>741</v>
      </c>
      <c r="F5388" s="215" t="s">
        <v>475</v>
      </c>
      <c r="G5388" s="255">
        <v>0.01</v>
      </c>
      <c r="H5388" s="216" t="s">
        <v>488</v>
      </c>
      <c r="I5388" s="212" t="s">
        <v>1385</v>
      </c>
      <c r="J5388" s="216" t="s">
        <v>1380</v>
      </c>
      <c r="K5388" s="216" t="s">
        <v>22</v>
      </c>
      <c r="L5388" s="212" t="s">
        <v>1392</v>
      </c>
      <c r="M5388" s="369">
        <v>2009</v>
      </c>
      <c r="N5388" s="218">
        <v>41074</v>
      </c>
      <c r="O5388" s="203"/>
      <c r="P5388" t="str">
        <f t="shared" si="84"/>
        <v>Elk River Watershed TMDL-Elk River: Big Elk Lake to St. Francis-(07010203-579)-TSS</v>
      </c>
    </row>
    <row r="5389" spans="1:16" ht="27.95" hidden="1" customHeight="1" x14ac:dyDescent="0.25">
      <c r="A5389" s="203" t="s">
        <v>2231</v>
      </c>
      <c r="B5389" s="202" t="s">
        <v>667</v>
      </c>
      <c r="C5389" s="203" t="s">
        <v>1508</v>
      </c>
      <c r="D5389" s="213" t="s">
        <v>740</v>
      </c>
      <c r="E5389" s="202" t="s">
        <v>1510</v>
      </c>
      <c r="F5389" s="215" t="s">
        <v>475</v>
      </c>
      <c r="G5389" s="255">
        <v>539.42999999999995</v>
      </c>
      <c r="H5389" s="379" t="s">
        <v>1400</v>
      </c>
      <c r="I5389" s="212" t="s">
        <v>1379</v>
      </c>
      <c r="J5389" s="216" t="s">
        <v>1380</v>
      </c>
      <c r="K5389" s="216" t="s">
        <v>742</v>
      </c>
      <c r="L5389" s="212" t="s">
        <v>1392</v>
      </c>
      <c r="M5389" s="369">
        <v>2009</v>
      </c>
      <c r="N5389" s="218">
        <v>41074</v>
      </c>
      <c r="O5389" s="203"/>
      <c r="P5389" t="str">
        <f t="shared" si="84"/>
        <v>Elk River Watershed TMDL-Elk River-(07010203-579)-E. Coli</v>
      </c>
    </row>
    <row r="5390" spans="1:16" ht="27.95" hidden="1" customHeight="1" x14ac:dyDescent="0.25">
      <c r="A5390" s="203" t="s">
        <v>2231</v>
      </c>
      <c r="B5390" s="202" t="s">
        <v>667</v>
      </c>
      <c r="C5390" s="203" t="s">
        <v>1508</v>
      </c>
      <c r="D5390" s="213" t="s">
        <v>740</v>
      </c>
      <c r="E5390" s="202" t="s">
        <v>1510</v>
      </c>
      <c r="F5390" s="215" t="s">
        <v>475</v>
      </c>
      <c r="G5390" s="255">
        <v>203.99</v>
      </c>
      <c r="H5390" s="379" t="s">
        <v>1400</v>
      </c>
      <c r="I5390" s="212" t="s">
        <v>1382</v>
      </c>
      <c r="J5390" s="216" t="s">
        <v>1380</v>
      </c>
      <c r="K5390" s="216" t="s">
        <v>742</v>
      </c>
      <c r="L5390" s="212" t="s">
        <v>1392</v>
      </c>
      <c r="M5390" s="369">
        <v>2009</v>
      </c>
      <c r="N5390" s="218">
        <v>41074</v>
      </c>
      <c r="O5390" s="203"/>
      <c r="P5390" t="str">
        <f t="shared" si="84"/>
        <v>Elk River Watershed TMDL-Elk River-(07010203-579)-E. Coli</v>
      </c>
    </row>
    <row r="5391" spans="1:16" ht="27.95" hidden="1" customHeight="1" x14ac:dyDescent="0.25">
      <c r="A5391" s="203" t="s">
        <v>2231</v>
      </c>
      <c r="B5391" s="202" t="s">
        <v>667</v>
      </c>
      <c r="C5391" s="203" t="s">
        <v>1508</v>
      </c>
      <c r="D5391" s="213" t="s">
        <v>740</v>
      </c>
      <c r="E5391" s="202" t="s">
        <v>1510</v>
      </c>
      <c r="F5391" s="215" t="s">
        <v>475</v>
      </c>
      <c r="G5391" s="255">
        <v>101.84</v>
      </c>
      <c r="H5391" s="379" t="s">
        <v>1400</v>
      </c>
      <c r="I5391" s="212" t="s">
        <v>1383</v>
      </c>
      <c r="J5391" s="216" t="s">
        <v>1380</v>
      </c>
      <c r="K5391" s="216" t="s">
        <v>742</v>
      </c>
      <c r="L5391" s="212" t="s">
        <v>1392</v>
      </c>
      <c r="M5391" s="369">
        <v>2009</v>
      </c>
      <c r="N5391" s="218">
        <v>41074</v>
      </c>
      <c r="O5391" s="203"/>
      <c r="P5391" t="str">
        <f t="shared" si="84"/>
        <v>Elk River Watershed TMDL-Elk River-(07010203-579)-E. Coli</v>
      </c>
    </row>
    <row r="5392" spans="1:16" ht="27.95" hidden="1" customHeight="1" x14ac:dyDescent="0.25">
      <c r="A5392" s="203" t="s">
        <v>2231</v>
      </c>
      <c r="B5392" s="202" t="s">
        <v>667</v>
      </c>
      <c r="C5392" s="203" t="s">
        <v>1508</v>
      </c>
      <c r="D5392" s="213" t="s">
        <v>740</v>
      </c>
      <c r="E5392" s="202" t="s">
        <v>1510</v>
      </c>
      <c r="F5392" s="215" t="s">
        <v>475</v>
      </c>
      <c r="G5392" s="255">
        <v>61.01</v>
      </c>
      <c r="H5392" s="379" t="s">
        <v>1400</v>
      </c>
      <c r="I5392" s="212" t="s">
        <v>1384</v>
      </c>
      <c r="J5392" s="216" t="s">
        <v>1380</v>
      </c>
      <c r="K5392" s="216" t="s">
        <v>742</v>
      </c>
      <c r="L5392" s="212" t="s">
        <v>1392</v>
      </c>
      <c r="M5392" s="369">
        <v>2009</v>
      </c>
      <c r="N5392" s="218">
        <v>41074</v>
      </c>
      <c r="O5392" s="203"/>
      <c r="P5392" t="str">
        <f t="shared" si="84"/>
        <v>Elk River Watershed TMDL-Elk River-(07010203-579)-E. Coli</v>
      </c>
    </row>
    <row r="5393" spans="1:16" ht="27.95" hidden="1" customHeight="1" x14ac:dyDescent="0.25">
      <c r="A5393" s="203" t="s">
        <v>2231</v>
      </c>
      <c r="B5393" s="202" t="s">
        <v>667</v>
      </c>
      <c r="C5393" s="203" t="s">
        <v>1508</v>
      </c>
      <c r="D5393" s="213" t="s">
        <v>740</v>
      </c>
      <c r="E5393" s="202" t="s">
        <v>1510</v>
      </c>
      <c r="F5393" s="215" t="s">
        <v>475</v>
      </c>
      <c r="G5393" s="255">
        <v>29.95</v>
      </c>
      <c r="H5393" s="379" t="s">
        <v>1400</v>
      </c>
      <c r="I5393" s="212" t="s">
        <v>1385</v>
      </c>
      <c r="J5393" s="216" t="s">
        <v>1380</v>
      </c>
      <c r="K5393" s="216" t="s">
        <v>742</v>
      </c>
      <c r="L5393" s="212" t="s">
        <v>1392</v>
      </c>
      <c r="M5393" s="369">
        <v>2009</v>
      </c>
      <c r="N5393" s="218">
        <v>41074</v>
      </c>
      <c r="O5393" s="203"/>
      <c r="P5393" t="str">
        <f t="shared" si="84"/>
        <v>Elk River Watershed TMDL-Elk River-(07010203-579)-E. Coli</v>
      </c>
    </row>
    <row r="5394" spans="1:16" ht="27.95" hidden="1" customHeight="1" x14ac:dyDescent="0.25">
      <c r="A5394" s="203" t="s">
        <v>2231</v>
      </c>
      <c r="B5394" s="202" t="s">
        <v>667</v>
      </c>
      <c r="C5394" s="203" t="s">
        <v>1513</v>
      </c>
      <c r="D5394" s="202" t="s">
        <v>1514</v>
      </c>
      <c r="E5394" s="202" t="s">
        <v>1515</v>
      </c>
      <c r="F5394" s="202" t="s">
        <v>475</v>
      </c>
      <c r="G5394" s="253">
        <v>12.16</v>
      </c>
      <c r="H5394" s="361" t="s">
        <v>1433</v>
      </c>
      <c r="I5394" s="359" t="s">
        <v>1407</v>
      </c>
      <c r="J5394" s="359" t="s">
        <v>1380</v>
      </c>
      <c r="K5394" s="359" t="s">
        <v>1113</v>
      </c>
      <c r="L5394" s="359" t="s">
        <v>1408</v>
      </c>
      <c r="M5394" s="368">
        <v>2006</v>
      </c>
      <c r="N5394" s="205">
        <v>42138</v>
      </c>
      <c r="O5394" s="203"/>
      <c r="P5394" t="str">
        <f t="shared" si="84"/>
        <v>Miss. River - Saint Cloud WRAPS 2009-Donovan (main bay)-(05-0004-02)-TP</v>
      </c>
    </row>
    <row r="5395" spans="1:16" ht="27.95" hidden="1" customHeight="1" x14ac:dyDescent="0.25">
      <c r="A5395" s="203" t="s">
        <v>2231</v>
      </c>
      <c r="B5395" s="202" t="s">
        <v>667</v>
      </c>
      <c r="C5395" s="203" t="s">
        <v>1513</v>
      </c>
      <c r="D5395" s="202" t="s">
        <v>1514</v>
      </c>
      <c r="E5395" s="202" t="s">
        <v>1515</v>
      </c>
      <c r="F5395" s="202" t="s">
        <v>475</v>
      </c>
      <c r="G5395" s="253">
        <v>3.3000000000000002E-2</v>
      </c>
      <c r="H5395" s="361" t="s">
        <v>1414</v>
      </c>
      <c r="I5395" s="359" t="s">
        <v>1407</v>
      </c>
      <c r="J5395" s="359" t="s">
        <v>1380</v>
      </c>
      <c r="K5395" s="359" t="s">
        <v>1113</v>
      </c>
      <c r="L5395" s="359" t="s">
        <v>1392</v>
      </c>
      <c r="M5395" s="368">
        <v>2006</v>
      </c>
      <c r="N5395" s="205">
        <v>42138</v>
      </c>
      <c r="O5395" s="203"/>
      <c r="P5395" t="str">
        <f t="shared" si="84"/>
        <v>Miss. River - Saint Cloud WRAPS 2009-Donovan (main bay)-(05-0004-02)-TP</v>
      </c>
    </row>
    <row r="5396" spans="1:16" ht="27.95" hidden="1" customHeight="1" x14ac:dyDescent="0.25">
      <c r="A5396" s="203" t="s">
        <v>2231</v>
      </c>
      <c r="B5396" s="202" t="s">
        <v>667</v>
      </c>
      <c r="C5396" s="203" t="s">
        <v>1403</v>
      </c>
      <c r="D5396" s="202" t="s">
        <v>1404</v>
      </c>
      <c r="E5396" s="202" t="s">
        <v>1405</v>
      </c>
      <c r="F5396" s="202" t="s">
        <v>475</v>
      </c>
      <c r="G5396" s="253">
        <v>154</v>
      </c>
      <c r="H5396" s="361" t="s">
        <v>1406</v>
      </c>
      <c r="I5396" s="359" t="s">
        <v>1407</v>
      </c>
      <c r="J5396" s="208">
        <v>0</v>
      </c>
      <c r="K5396" s="359" t="s">
        <v>22</v>
      </c>
      <c r="L5396" s="359" t="s">
        <v>1408</v>
      </c>
      <c r="M5396" s="368" t="s">
        <v>1407</v>
      </c>
      <c r="N5396" s="205">
        <v>42486</v>
      </c>
      <c r="O5396" s="203"/>
      <c r="P5396" t="str">
        <f t="shared" si="84"/>
        <v>South Metro Mississippi TSS TMDL-Mississippi River-(07040001-531)-TSS</v>
      </c>
    </row>
    <row r="5397" spans="1:16" ht="27.95" hidden="1" customHeight="1" x14ac:dyDescent="0.25">
      <c r="A5397" s="203" t="s">
        <v>2231</v>
      </c>
      <c r="B5397" s="202" t="s">
        <v>667</v>
      </c>
      <c r="C5397" s="203" t="s">
        <v>1397</v>
      </c>
      <c r="D5397" s="202" t="s">
        <v>2038</v>
      </c>
      <c r="E5397" s="202" t="s">
        <v>2039</v>
      </c>
      <c r="F5397" s="202" t="s">
        <v>475</v>
      </c>
      <c r="G5397" s="253">
        <v>9.4600000000000009</v>
      </c>
      <c r="H5397" s="361" t="s">
        <v>1400</v>
      </c>
      <c r="I5397" s="359" t="s">
        <v>1379</v>
      </c>
      <c r="J5397" s="358">
        <v>0.56999999999999995</v>
      </c>
      <c r="K5397" s="359" t="s">
        <v>1391</v>
      </c>
      <c r="L5397" s="359" t="s">
        <v>1392</v>
      </c>
      <c r="M5397" s="368">
        <v>2010</v>
      </c>
      <c r="N5397" s="207" t="s">
        <v>1401</v>
      </c>
      <c r="O5397" s="203"/>
      <c r="P5397" t="str">
        <f t="shared" si="84"/>
        <v>Upper Mississippi River Bacteria TMDL-Watab River-(07010201-528)-E. coli</v>
      </c>
    </row>
    <row r="5398" spans="1:16" ht="27.95" hidden="1" customHeight="1" x14ac:dyDescent="0.25">
      <c r="A5398" s="203" t="s">
        <v>2231</v>
      </c>
      <c r="B5398" s="202" t="s">
        <v>667</v>
      </c>
      <c r="C5398" s="203" t="s">
        <v>1397</v>
      </c>
      <c r="D5398" s="202" t="s">
        <v>2038</v>
      </c>
      <c r="E5398" s="202" t="s">
        <v>2039</v>
      </c>
      <c r="F5398" s="202" t="s">
        <v>475</v>
      </c>
      <c r="G5398" s="253">
        <v>4.59</v>
      </c>
      <c r="H5398" s="361" t="s">
        <v>1400</v>
      </c>
      <c r="I5398" s="359" t="s">
        <v>1382</v>
      </c>
      <c r="J5398" s="358">
        <v>0.56000000000000005</v>
      </c>
      <c r="K5398" s="359" t="s">
        <v>1391</v>
      </c>
      <c r="L5398" s="359" t="s">
        <v>1392</v>
      </c>
      <c r="M5398" s="368">
        <v>2010</v>
      </c>
      <c r="N5398" s="207" t="s">
        <v>1401</v>
      </c>
      <c r="O5398" s="203"/>
      <c r="P5398" t="str">
        <f t="shared" si="84"/>
        <v>Upper Mississippi River Bacteria TMDL-Watab River-(07010201-528)-E. coli</v>
      </c>
    </row>
    <row r="5399" spans="1:16" ht="27.95" hidden="1" customHeight="1" x14ac:dyDescent="0.25">
      <c r="A5399" s="203" t="s">
        <v>2231</v>
      </c>
      <c r="B5399" s="202" t="s">
        <v>667</v>
      </c>
      <c r="C5399" s="203" t="s">
        <v>1397</v>
      </c>
      <c r="D5399" s="202" t="s">
        <v>2038</v>
      </c>
      <c r="E5399" s="202" t="s">
        <v>2039</v>
      </c>
      <c r="F5399" s="202" t="s">
        <v>475</v>
      </c>
      <c r="G5399" s="253">
        <v>2.12</v>
      </c>
      <c r="H5399" s="361" t="s">
        <v>1400</v>
      </c>
      <c r="I5399" s="359" t="s">
        <v>1383</v>
      </c>
      <c r="J5399" s="358">
        <v>0</v>
      </c>
      <c r="K5399" s="359" t="s">
        <v>1391</v>
      </c>
      <c r="L5399" s="359" t="s">
        <v>1392</v>
      </c>
      <c r="M5399" s="368">
        <v>2010</v>
      </c>
      <c r="N5399" s="207" t="s">
        <v>1401</v>
      </c>
      <c r="O5399" s="203"/>
      <c r="P5399" t="str">
        <f t="shared" si="84"/>
        <v>Upper Mississippi River Bacteria TMDL-Watab River-(07010201-528)-E. coli</v>
      </c>
    </row>
    <row r="5400" spans="1:16" ht="27.95" hidden="1" customHeight="1" x14ac:dyDescent="0.25">
      <c r="A5400" s="203" t="s">
        <v>2231</v>
      </c>
      <c r="B5400" s="202" t="s">
        <v>667</v>
      </c>
      <c r="C5400" s="203" t="s">
        <v>1397</v>
      </c>
      <c r="D5400" s="202" t="s">
        <v>2038</v>
      </c>
      <c r="E5400" s="202" t="s">
        <v>2039</v>
      </c>
      <c r="F5400" s="202" t="s">
        <v>475</v>
      </c>
      <c r="G5400" s="253">
        <v>1.4</v>
      </c>
      <c r="H5400" s="361" t="s">
        <v>1400</v>
      </c>
      <c r="I5400" s="359" t="s">
        <v>1384</v>
      </c>
      <c r="J5400" s="358">
        <v>0</v>
      </c>
      <c r="K5400" s="359" t="s">
        <v>1391</v>
      </c>
      <c r="L5400" s="359" t="s">
        <v>1392</v>
      </c>
      <c r="M5400" s="368">
        <v>2010</v>
      </c>
      <c r="N5400" s="207" t="s">
        <v>1401</v>
      </c>
      <c r="O5400" s="203"/>
      <c r="P5400" t="str">
        <f t="shared" si="84"/>
        <v>Upper Mississippi River Bacteria TMDL-Watab River-(07010201-528)-E. coli</v>
      </c>
    </row>
    <row r="5401" spans="1:16" ht="27.95" hidden="1" customHeight="1" x14ac:dyDescent="0.25">
      <c r="A5401" s="203" t="s">
        <v>2231</v>
      </c>
      <c r="B5401" s="202" t="s">
        <v>667</v>
      </c>
      <c r="C5401" s="203" t="s">
        <v>1397</v>
      </c>
      <c r="D5401" s="202" t="s">
        <v>2038</v>
      </c>
      <c r="E5401" s="202" t="s">
        <v>2039</v>
      </c>
      <c r="F5401" s="202" t="s">
        <v>475</v>
      </c>
      <c r="G5401" s="253">
        <v>0.58199999999999996</v>
      </c>
      <c r="H5401" s="361" t="s">
        <v>1400</v>
      </c>
      <c r="I5401" s="359" t="s">
        <v>1385</v>
      </c>
      <c r="J5401" s="359" t="s">
        <v>1402</v>
      </c>
      <c r="K5401" s="359" t="s">
        <v>1391</v>
      </c>
      <c r="L5401" s="359" t="s">
        <v>1392</v>
      </c>
      <c r="M5401" s="368">
        <v>2010</v>
      </c>
      <c r="N5401" s="207" t="s">
        <v>1401</v>
      </c>
      <c r="O5401" s="203"/>
      <c r="P5401" t="str">
        <f t="shared" si="84"/>
        <v>Upper Mississippi River Bacteria TMDL-Watab River-(07010201-528)-E. coli</v>
      </c>
    </row>
    <row r="5402" spans="1:16" ht="27.95" hidden="1" customHeight="1" x14ac:dyDescent="0.25">
      <c r="A5402" s="203" t="s">
        <v>2231</v>
      </c>
      <c r="B5402" s="202" t="s">
        <v>667</v>
      </c>
      <c r="C5402" s="203" t="s">
        <v>1397</v>
      </c>
      <c r="D5402" s="202" t="s">
        <v>2232</v>
      </c>
      <c r="E5402" s="202" t="s">
        <v>2233</v>
      </c>
      <c r="F5402" s="202" t="s">
        <v>475</v>
      </c>
      <c r="G5402" s="253">
        <v>2.4E-2</v>
      </c>
      <c r="H5402" s="361" t="s">
        <v>1400</v>
      </c>
      <c r="I5402" s="359" t="s">
        <v>1379</v>
      </c>
      <c r="J5402" s="359" t="s">
        <v>1402</v>
      </c>
      <c r="K5402" s="359" t="s">
        <v>1391</v>
      </c>
      <c r="L5402" s="359" t="s">
        <v>1392</v>
      </c>
      <c r="M5402" s="368">
        <v>2010</v>
      </c>
      <c r="N5402" s="207" t="s">
        <v>1401</v>
      </c>
      <c r="O5402" s="203"/>
      <c r="P5402" t="str">
        <f t="shared" si="84"/>
        <v>Upper Mississippi River Bacteria TMDL-Plum Creek-(07010203-572)-E. coli</v>
      </c>
    </row>
    <row r="5403" spans="1:16" ht="27.95" hidden="1" customHeight="1" x14ac:dyDescent="0.25">
      <c r="A5403" s="203" t="s">
        <v>2231</v>
      </c>
      <c r="B5403" s="202" t="s">
        <v>667</v>
      </c>
      <c r="C5403" s="203" t="s">
        <v>1397</v>
      </c>
      <c r="D5403" s="202" t="s">
        <v>2232</v>
      </c>
      <c r="E5403" s="202" t="s">
        <v>2233</v>
      </c>
      <c r="F5403" s="202" t="s">
        <v>475</v>
      </c>
      <c r="G5403" s="253">
        <v>0.01</v>
      </c>
      <c r="H5403" s="361" t="s">
        <v>1400</v>
      </c>
      <c r="I5403" s="359" t="s">
        <v>1382</v>
      </c>
      <c r="J5403" s="358">
        <v>0</v>
      </c>
      <c r="K5403" s="359" t="s">
        <v>1391</v>
      </c>
      <c r="L5403" s="359" t="s">
        <v>1392</v>
      </c>
      <c r="M5403" s="368">
        <v>2010</v>
      </c>
      <c r="N5403" s="207" t="s">
        <v>1401</v>
      </c>
      <c r="O5403" s="203"/>
      <c r="P5403" t="str">
        <f t="shared" si="84"/>
        <v>Upper Mississippi River Bacteria TMDL-Plum Creek-(07010203-572)-E. coli</v>
      </c>
    </row>
    <row r="5404" spans="1:16" ht="27.95" hidden="1" customHeight="1" x14ac:dyDescent="0.25">
      <c r="A5404" s="203" t="s">
        <v>2231</v>
      </c>
      <c r="B5404" s="202" t="s">
        <v>667</v>
      </c>
      <c r="C5404" s="203" t="s">
        <v>1397</v>
      </c>
      <c r="D5404" s="202" t="s">
        <v>2232</v>
      </c>
      <c r="E5404" s="202" t="s">
        <v>2233</v>
      </c>
      <c r="F5404" s="202" t="s">
        <v>475</v>
      </c>
      <c r="G5404" s="253">
        <v>5.3699999999999998E-3</v>
      </c>
      <c r="H5404" s="361" t="s">
        <v>1400</v>
      </c>
      <c r="I5404" s="359" t="s">
        <v>1383</v>
      </c>
      <c r="J5404" s="358">
        <v>0.43</v>
      </c>
      <c r="K5404" s="359" t="s">
        <v>1391</v>
      </c>
      <c r="L5404" s="359" t="s">
        <v>1392</v>
      </c>
      <c r="M5404" s="368">
        <v>2010</v>
      </c>
      <c r="N5404" s="207" t="s">
        <v>1401</v>
      </c>
      <c r="O5404" s="203"/>
      <c r="P5404" t="str">
        <f t="shared" si="84"/>
        <v>Upper Mississippi River Bacteria TMDL-Plum Creek-(07010203-572)-E. coli</v>
      </c>
    </row>
    <row r="5405" spans="1:16" ht="27.95" hidden="1" customHeight="1" x14ac:dyDescent="0.25">
      <c r="A5405" s="203" t="s">
        <v>2231</v>
      </c>
      <c r="B5405" s="202" t="s">
        <v>667</v>
      </c>
      <c r="C5405" s="203" t="s">
        <v>1397</v>
      </c>
      <c r="D5405" s="202" t="s">
        <v>2232</v>
      </c>
      <c r="E5405" s="202" t="s">
        <v>2233</v>
      </c>
      <c r="F5405" s="202" t="s">
        <v>475</v>
      </c>
      <c r="G5405" s="253">
        <v>2.7699999999999999E-3</v>
      </c>
      <c r="H5405" s="361" t="s">
        <v>1400</v>
      </c>
      <c r="I5405" s="359" t="s">
        <v>1384</v>
      </c>
      <c r="J5405" s="358">
        <v>0</v>
      </c>
      <c r="K5405" s="359" t="s">
        <v>1391</v>
      </c>
      <c r="L5405" s="359" t="s">
        <v>1392</v>
      </c>
      <c r="M5405" s="368">
        <v>2010</v>
      </c>
      <c r="N5405" s="207" t="s">
        <v>1401</v>
      </c>
      <c r="O5405" s="203"/>
      <c r="P5405" t="str">
        <f t="shared" si="84"/>
        <v>Upper Mississippi River Bacteria TMDL-Plum Creek-(07010203-572)-E. coli</v>
      </c>
    </row>
    <row r="5406" spans="1:16" ht="27.95" hidden="1" customHeight="1" x14ac:dyDescent="0.25">
      <c r="A5406" s="203" t="s">
        <v>2231</v>
      </c>
      <c r="B5406" s="202" t="s">
        <v>667</v>
      </c>
      <c r="C5406" s="203" t="s">
        <v>1397</v>
      </c>
      <c r="D5406" s="202" t="s">
        <v>2232</v>
      </c>
      <c r="E5406" s="202" t="s">
        <v>2233</v>
      </c>
      <c r="F5406" s="202" t="s">
        <v>475</v>
      </c>
      <c r="G5406" s="253">
        <v>1.47E-3</v>
      </c>
      <c r="H5406" s="361" t="s">
        <v>1400</v>
      </c>
      <c r="I5406" s="359" t="s">
        <v>1385</v>
      </c>
      <c r="J5406" s="359" t="s">
        <v>1402</v>
      </c>
      <c r="K5406" s="359" t="s">
        <v>1391</v>
      </c>
      <c r="L5406" s="359" t="s">
        <v>1392</v>
      </c>
      <c r="M5406" s="368">
        <v>2010</v>
      </c>
      <c r="N5406" s="207" t="s">
        <v>1401</v>
      </c>
      <c r="O5406" s="203"/>
      <c r="P5406" t="str">
        <f t="shared" si="84"/>
        <v>Upper Mississippi River Bacteria TMDL-Plum Creek-(07010203-572)-E. coli</v>
      </c>
    </row>
    <row r="5407" spans="1:16" ht="27.95" hidden="1" customHeight="1" x14ac:dyDescent="0.25">
      <c r="A5407" s="203" t="s">
        <v>2231</v>
      </c>
      <c r="B5407" s="202" t="s">
        <v>667</v>
      </c>
      <c r="C5407" s="203" t="s">
        <v>1397</v>
      </c>
      <c r="D5407" s="202" t="s">
        <v>2226</v>
      </c>
      <c r="E5407" s="202" t="s">
        <v>2227</v>
      </c>
      <c r="F5407" s="202" t="s">
        <v>475</v>
      </c>
      <c r="G5407" s="253">
        <v>6.74</v>
      </c>
      <c r="H5407" s="361" t="s">
        <v>1400</v>
      </c>
      <c r="I5407" s="359" t="s">
        <v>1379</v>
      </c>
      <c r="J5407" s="358">
        <v>0.87</v>
      </c>
      <c r="K5407" s="359" t="s">
        <v>1391</v>
      </c>
      <c r="L5407" s="359" t="s">
        <v>1392</v>
      </c>
      <c r="M5407" s="368">
        <v>2010</v>
      </c>
      <c r="N5407" s="207" t="s">
        <v>1401</v>
      </c>
      <c r="O5407" s="203"/>
      <c r="P5407" t="str">
        <f t="shared" si="84"/>
        <v>Upper Mississippi River Bacteria TMDL-Johnson Creek (Meyer Creek)-(07010203-639)-E. coli</v>
      </c>
    </row>
    <row r="5408" spans="1:16" ht="27.95" hidden="1" customHeight="1" x14ac:dyDescent="0.25">
      <c r="A5408" s="203" t="s">
        <v>2231</v>
      </c>
      <c r="B5408" s="202" t="s">
        <v>667</v>
      </c>
      <c r="C5408" s="203" t="s">
        <v>1397</v>
      </c>
      <c r="D5408" s="202" t="s">
        <v>2226</v>
      </c>
      <c r="E5408" s="202" t="s">
        <v>2227</v>
      </c>
      <c r="F5408" s="202" t="s">
        <v>475</v>
      </c>
      <c r="G5408" s="253">
        <v>2.85</v>
      </c>
      <c r="H5408" s="361" t="s">
        <v>1400</v>
      </c>
      <c r="I5408" s="359" t="s">
        <v>1382</v>
      </c>
      <c r="J5408" s="358">
        <v>0.97</v>
      </c>
      <c r="K5408" s="359" t="s">
        <v>1391</v>
      </c>
      <c r="L5408" s="359" t="s">
        <v>1392</v>
      </c>
      <c r="M5408" s="368">
        <v>2010</v>
      </c>
      <c r="N5408" s="207" t="s">
        <v>1401</v>
      </c>
      <c r="O5408" s="203"/>
      <c r="P5408" t="str">
        <f t="shared" si="84"/>
        <v>Upper Mississippi River Bacteria TMDL-Johnson Creek (Meyer Creek)-(07010203-639)-E. coli</v>
      </c>
    </row>
    <row r="5409" spans="1:16" ht="27.95" hidden="1" customHeight="1" x14ac:dyDescent="0.25">
      <c r="A5409" s="203" t="s">
        <v>2231</v>
      </c>
      <c r="B5409" s="202" t="s">
        <v>667</v>
      </c>
      <c r="C5409" s="203" t="s">
        <v>1397</v>
      </c>
      <c r="D5409" s="202" t="s">
        <v>2226</v>
      </c>
      <c r="E5409" s="202" t="s">
        <v>2227</v>
      </c>
      <c r="F5409" s="202" t="s">
        <v>475</v>
      </c>
      <c r="G5409" s="253">
        <v>1.51</v>
      </c>
      <c r="H5409" s="361" t="s">
        <v>1400</v>
      </c>
      <c r="I5409" s="359" t="s">
        <v>1383</v>
      </c>
      <c r="J5409" s="358">
        <v>0.97</v>
      </c>
      <c r="K5409" s="359" t="s">
        <v>1391</v>
      </c>
      <c r="L5409" s="359" t="s">
        <v>1392</v>
      </c>
      <c r="M5409" s="368">
        <v>2010</v>
      </c>
      <c r="N5409" s="207" t="s">
        <v>1401</v>
      </c>
      <c r="O5409" s="203"/>
      <c r="P5409" t="str">
        <f t="shared" si="84"/>
        <v>Upper Mississippi River Bacteria TMDL-Johnson Creek (Meyer Creek)-(07010203-639)-E. coli</v>
      </c>
    </row>
    <row r="5410" spans="1:16" ht="27.95" hidden="1" customHeight="1" x14ac:dyDescent="0.25">
      <c r="A5410" s="203" t="s">
        <v>2231</v>
      </c>
      <c r="B5410" s="202" t="s">
        <v>667</v>
      </c>
      <c r="C5410" s="203" t="s">
        <v>1397</v>
      </c>
      <c r="D5410" s="202" t="s">
        <v>2226</v>
      </c>
      <c r="E5410" s="202" t="s">
        <v>2227</v>
      </c>
      <c r="F5410" s="202" t="s">
        <v>475</v>
      </c>
      <c r="G5410" s="253">
        <v>0.78600000000000003</v>
      </c>
      <c r="H5410" s="361" t="s">
        <v>1400</v>
      </c>
      <c r="I5410" s="359" t="s">
        <v>1384</v>
      </c>
      <c r="J5410" s="358">
        <v>0.97</v>
      </c>
      <c r="K5410" s="359" t="s">
        <v>1391</v>
      </c>
      <c r="L5410" s="359" t="s">
        <v>1392</v>
      </c>
      <c r="M5410" s="368">
        <v>2010</v>
      </c>
      <c r="N5410" s="207" t="s">
        <v>1401</v>
      </c>
      <c r="O5410" s="203"/>
      <c r="P5410" t="str">
        <f t="shared" si="84"/>
        <v>Upper Mississippi River Bacteria TMDL-Johnson Creek (Meyer Creek)-(07010203-639)-E. coli</v>
      </c>
    </row>
    <row r="5411" spans="1:16" ht="27.95" hidden="1" customHeight="1" x14ac:dyDescent="0.25">
      <c r="A5411" s="203" t="s">
        <v>2231</v>
      </c>
      <c r="B5411" s="202" t="s">
        <v>667</v>
      </c>
      <c r="C5411" s="203" t="s">
        <v>1397</v>
      </c>
      <c r="D5411" s="202" t="s">
        <v>2226</v>
      </c>
      <c r="E5411" s="202" t="s">
        <v>2227</v>
      </c>
      <c r="F5411" s="202" t="s">
        <v>475</v>
      </c>
      <c r="G5411" s="253">
        <v>0.41699999999999998</v>
      </c>
      <c r="H5411" s="361" t="s">
        <v>1400</v>
      </c>
      <c r="I5411" s="359" t="s">
        <v>1385</v>
      </c>
      <c r="J5411" s="359" t="s">
        <v>1402</v>
      </c>
      <c r="K5411" s="359" t="s">
        <v>1391</v>
      </c>
      <c r="L5411" s="359" t="s">
        <v>1392</v>
      </c>
      <c r="M5411" s="368">
        <v>2010</v>
      </c>
      <c r="N5411" s="207" t="s">
        <v>1401</v>
      </c>
      <c r="O5411" s="203"/>
      <c r="P5411" t="str">
        <f t="shared" si="84"/>
        <v>Upper Mississippi River Bacteria TMDL-Johnson Creek (Meyer Creek)-(07010203-639)-E. coli</v>
      </c>
    </row>
    <row r="5412" spans="1:16" ht="27.95" hidden="1" customHeight="1" x14ac:dyDescent="0.25">
      <c r="A5412" s="203" t="s">
        <v>2231</v>
      </c>
      <c r="B5412" s="202" t="s">
        <v>667</v>
      </c>
      <c r="C5412" s="203" t="s">
        <v>1397</v>
      </c>
      <c r="D5412" s="202" t="s">
        <v>2120</v>
      </c>
      <c r="E5412" s="202" t="s">
        <v>2121</v>
      </c>
      <c r="F5412" s="202" t="s">
        <v>475</v>
      </c>
      <c r="G5412" s="253">
        <v>4.1900000000000004</v>
      </c>
      <c r="H5412" s="361" t="s">
        <v>1400</v>
      </c>
      <c r="I5412" s="359" t="s">
        <v>1379</v>
      </c>
      <c r="J5412" s="359" t="s">
        <v>1402</v>
      </c>
      <c r="K5412" s="359" t="s">
        <v>1391</v>
      </c>
      <c r="L5412" s="359" t="s">
        <v>1392</v>
      </c>
      <c r="M5412" s="368">
        <v>2010</v>
      </c>
      <c r="N5412" s="207" t="s">
        <v>1401</v>
      </c>
      <c r="O5412" s="203"/>
      <c r="P5412" t="str">
        <f t="shared" si="84"/>
        <v>Upper Mississippi River Bacteria TMDL-Unnamed creek (Robinson Hill Creek)-(07010203-724)-E. coli</v>
      </c>
    </row>
    <row r="5413" spans="1:16" ht="27.95" hidden="1" customHeight="1" x14ac:dyDescent="0.25">
      <c r="A5413" s="203" t="s">
        <v>2231</v>
      </c>
      <c r="B5413" s="202" t="s">
        <v>667</v>
      </c>
      <c r="C5413" s="203" t="s">
        <v>1397</v>
      </c>
      <c r="D5413" s="202" t="s">
        <v>2120</v>
      </c>
      <c r="E5413" s="202" t="s">
        <v>2121</v>
      </c>
      <c r="F5413" s="202" t="s">
        <v>475</v>
      </c>
      <c r="G5413" s="253">
        <v>1.75</v>
      </c>
      <c r="H5413" s="361" t="s">
        <v>1400</v>
      </c>
      <c r="I5413" s="359" t="s">
        <v>1382</v>
      </c>
      <c r="J5413" s="358">
        <v>0.53</v>
      </c>
      <c r="K5413" s="359" t="s">
        <v>1391</v>
      </c>
      <c r="L5413" s="359" t="s">
        <v>1392</v>
      </c>
      <c r="M5413" s="368">
        <v>2010</v>
      </c>
      <c r="N5413" s="207" t="s">
        <v>1401</v>
      </c>
      <c r="O5413" s="203"/>
      <c r="P5413" t="str">
        <f t="shared" si="84"/>
        <v>Upper Mississippi River Bacteria TMDL-Unnamed creek (Robinson Hill Creek)-(07010203-724)-E. coli</v>
      </c>
    </row>
    <row r="5414" spans="1:16" ht="27.95" hidden="1" customHeight="1" x14ac:dyDescent="0.25">
      <c r="A5414" s="203" t="s">
        <v>2231</v>
      </c>
      <c r="B5414" s="202" t="s">
        <v>667</v>
      </c>
      <c r="C5414" s="203" t="s">
        <v>1397</v>
      </c>
      <c r="D5414" s="202" t="s">
        <v>2120</v>
      </c>
      <c r="E5414" s="202" t="s">
        <v>2121</v>
      </c>
      <c r="F5414" s="202" t="s">
        <v>475</v>
      </c>
      <c r="G5414" s="253">
        <v>0.94099999999999995</v>
      </c>
      <c r="H5414" s="361" t="s">
        <v>1400</v>
      </c>
      <c r="I5414" s="359" t="s">
        <v>1383</v>
      </c>
      <c r="J5414" s="358">
        <v>0.71</v>
      </c>
      <c r="K5414" s="359" t="s">
        <v>1391</v>
      </c>
      <c r="L5414" s="359" t="s">
        <v>1392</v>
      </c>
      <c r="M5414" s="368">
        <v>2010</v>
      </c>
      <c r="N5414" s="207" t="s">
        <v>1401</v>
      </c>
      <c r="O5414" s="203"/>
      <c r="P5414" t="str">
        <f t="shared" si="84"/>
        <v>Upper Mississippi River Bacteria TMDL-Unnamed creek (Robinson Hill Creek)-(07010203-724)-E. coli</v>
      </c>
    </row>
    <row r="5415" spans="1:16" ht="27.95" hidden="1" customHeight="1" x14ac:dyDescent="0.25">
      <c r="A5415" s="203" t="s">
        <v>2231</v>
      </c>
      <c r="B5415" s="202" t="s">
        <v>667</v>
      </c>
      <c r="C5415" s="203" t="s">
        <v>1397</v>
      </c>
      <c r="D5415" s="202" t="s">
        <v>2120</v>
      </c>
      <c r="E5415" s="202" t="s">
        <v>2121</v>
      </c>
      <c r="F5415" s="202" t="s">
        <v>475</v>
      </c>
      <c r="G5415" s="253">
        <v>0.48499999999999999</v>
      </c>
      <c r="H5415" s="361" t="s">
        <v>1400</v>
      </c>
      <c r="I5415" s="359" t="s">
        <v>1384</v>
      </c>
      <c r="J5415" s="358">
        <v>0.54</v>
      </c>
      <c r="K5415" s="359" t="s">
        <v>1391</v>
      </c>
      <c r="L5415" s="359" t="s">
        <v>1392</v>
      </c>
      <c r="M5415" s="368">
        <v>2010</v>
      </c>
      <c r="N5415" s="207" t="s">
        <v>1401</v>
      </c>
      <c r="O5415" s="203"/>
      <c r="P5415" t="str">
        <f t="shared" si="84"/>
        <v>Upper Mississippi River Bacteria TMDL-Unnamed creek (Robinson Hill Creek)-(07010203-724)-E. coli</v>
      </c>
    </row>
    <row r="5416" spans="1:16" ht="27.95" hidden="1" customHeight="1" x14ac:dyDescent="0.25">
      <c r="A5416" s="203" t="s">
        <v>2231</v>
      </c>
      <c r="B5416" s="202" t="s">
        <v>667</v>
      </c>
      <c r="C5416" s="203" t="s">
        <v>1397</v>
      </c>
      <c r="D5416" s="202" t="s">
        <v>2120</v>
      </c>
      <c r="E5416" s="202" t="s">
        <v>2121</v>
      </c>
      <c r="F5416" s="202" t="s">
        <v>475</v>
      </c>
      <c r="G5416" s="253">
        <v>0.25700000000000001</v>
      </c>
      <c r="H5416" s="361" t="s">
        <v>1400</v>
      </c>
      <c r="I5416" s="359" t="s">
        <v>1385</v>
      </c>
      <c r="J5416" s="359" t="s">
        <v>1402</v>
      </c>
      <c r="K5416" s="359" t="s">
        <v>1391</v>
      </c>
      <c r="L5416" s="359" t="s">
        <v>1392</v>
      </c>
      <c r="M5416" s="368">
        <v>2010</v>
      </c>
      <c r="N5416" s="207" t="s">
        <v>1401</v>
      </c>
      <c r="O5416" s="203"/>
      <c r="P5416" t="str">
        <f t="shared" si="84"/>
        <v>Upper Mississippi River Bacteria TMDL-Unnamed creek (Robinson Hill Creek)-(07010203-724)-E. coli</v>
      </c>
    </row>
    <row r="5417" spans="1:16" ht="27.95" hidden="1" customHeight="1" x14ac:dyDescent="0.25">
      <c r="A5417" s="203" t="s">
        <v>2571</v>
      </c>
      <c r="B5417" s="202" t="s">
        <v>2442</v>
      </c>
      <c r="C5417" s="203" t="s">
        <v>1403</v>
      </c>
      <c r="D5417" s="202" t="s">
        <v>1404</v>
      </c>
      <c r="E5417" s="202" t="s">
        <v>1405</v>
      </c>
      <c r="F5417" s="202" t="s">
        <v>475</v>
      </c>
      <c r="G5417" s="253">
        <v>154</v>
      </c>
      <c r="H5417" s="361" t="s">
        <v>1406</v>
      </c>
      <c r="I5417" s="359" t="s">
        <v>1407</v>
      </c>
      <c r="J5417" s="208">
        <v>0</v>
      </c>
      <c r="K5417" s="359" t="s">
        <v>22</v>
      </c>
      <c r="L5417" s="359" t="s">
        <v>1408</v>
      </c>
      <c r="M5417" s="368" t="s">
        <v>1407</v>
      </c>
      <c r="N5417" s="205">
        <v>42486</v>
      </c>
      <c r="O5417" s="203"/>
      <c r="P5417" t="str">
        <f t="shared" si="84"/>
        <v>South Metro Mississippi TSS TMDL-Mississippi River-(07040001-531)-TSS</v>
      </c>
    </row>
    <row r="5418" spans="1:16" ht="27.95" hidden="1" customHeight="1" x14ac:dyDescent="0.25">
      <c r="A5418" s="203" t="s">
        <v>2234</v>
      </c>
      <c r="B5418" s="202" t="s">
        <v>2443</v>
      </c>
      <c r="C5418" s="203" t="s">
        <v>1415</v>
      </c>
      <c r="D5418" s="202" t="s">
        <v>1416</v>
      </c>
      <c r="E5418" s="202" t="s">
        <v>1417</v>
      </c>
      <c r="F5418" s="202" t="s">
        <v>505</v>
      </c>
      <c r="G5418" s="253">
        <v>3.59</v>
      </c>
      <c r="H5418" s="361" t="s">
        <v>1400</v>
      </c>
      <c r="I5418" s="359" t="s">
        <v>1379</v>
      </c>
      <c r="J5418" s="274">
        <v>0.57999999999999996</v>
      </c>
      <c r="K5418" s="361" t="s">
        <v>1391</v>
      </c>
      <c r="L5418" s="359" t="s">
        <v>1392</v>
      </c>
      <c r="M5418" s="368">
        <v>2006</v>
      </c>
      <c r="N5418" s="205">
        <v>43004</v>
      </c>
      <c r="O5418" s="203" t="s">
        <v>1418</v>
      </c>
      <c r="P5418" t="str">
        <f t="shared" si="84"/>
        <v>Rum River WRAPS 2013-Cedar Creek-(07010207-521)-E. coli</v>
      </c>
    </row>
    <row r="5419" spans="1:16" ht="27.95" hidden="1" customHeight="1" x14ac:dyDescent="0.25">
      <c r="A5419" s="203" t="s">
        <v>2234</v>
      </c>
      <c r="B5419" s="202" t="s">
        <v>2443</v>
      </c>
      <c r="C5419" s="203" t="s">
        <v>1415</v>
      </c>
      <c r="D5419" s="202" t="s">
        <v>1416</v>
      </c>
      <c r="E5419" s="202" t="s">
        <v>1417</v>
      </c>
      <c r="F5419" s="202" t="s">
        <v>505</v>
      </c>
      <c r="G5419" s="253">
        <v>1.88</v>
      </c>
      <c r="H5419" s="361" t="s">
        <v>1400</v>
      </c>
      <c r="I5419" s="359" t="s">
        <v>1382</v>
      </c>
      <c r="J5419" s="274">
        <v>0.57999999999999996</v>
      </c>
      <c r="K5419" s="361" t="s">
        <v>1391</v>
      </c>
      <c r="L5419" s="359" t="s">
        <v>1392</v>
      </c>
      <c r="M5419" s="368">
        <v>2006</v>
      </c>
      <c r="N5419" s="205">
        <v>43004</v>
      </c>
      <c r="O5419" s="203" t="s">
        <v>1418</v>
      </c>
      <c r="P5419" t="str">
        <f t="shared" si="84"/>
        <v>Rum River WRAPS 2013-Cedar Creek-(07010207-521)-E. coli</v>
      </c>
    </row>
    <row r="5420" spans="1:16" ht="27.95" hidden="1" customHeight="1" x14ac:dyDescent="0.25">
      <c r="A5420" s="203" t="s">
        <v>2234</v>
      </c>
      <c r="B5420" s="202" t="s">
        <v>2443</v>
      </c>
      <c r="C5420" s="203" t="s">
        <v>1415</v>
      </c>
      <c r="D5420" s="202" t="s">
        <v>1416</v>
      </c>
      <c r="E5420" s="202" t="s">
        <v>1417</v>
      </c>
      <c r="F5420" s="202" t="s">
        <v>505</v>
      </c>
      <c r="G5420" s="253">
        <v>1.1599999999999999</v>
      </c>
      <c r="H5420" s="361" t="s">
        <v>1400</v>
      </c>
      <c r="I5420" s="359" t="s">
        <v>1383</v>
      </c>
      <c r="J5420" s="274">
        <v>0.57999999999999996</v>
      </c>
      <c r="K5420" s="361" t="s">
        <v>1391</v>
      </c>
      <c r="L5420" s="359" t="s">
        <v>1392</v>
      </c>
      <c r="M5420" s="368">
        <v>2006</v>
      </c>
      <c r="N5420" s="205">
        <v>43004</v>
      </c>
      <c r="O5420" s="203" t="s">
        <v>1418</v>
      </c>
      <c r="P5420" t="str">
        <f t="shared" si="84"/>
        <v>Rum River WRAPS 2013-Cedar Creek-(07010207-521)-E. coli</v>
      </c>
    </row>
    <row r="5421" spans="1:16" ht="27.95" hidden="1" customHeight="1" x14ac:dyDescent="0.25">
      <c r="A5421" s="203" t="s">
        <v>2234</v>
      </c>
      <c r="B5421" s="202" t="s">
        <v>2443</v>
      </c>
      <c r="C5421" s="203" t="s">
        <v>1415</v>
      </c>
      <c r="D5421" s="202" t="s">
        <v>1416</v>
      </c>
      <c r="E5421" s="202" t="s">
        <v>1417</v>
      </c>
      <c r="F5421" s="202" t="s">
        <v>505</v>
      </c>
      <c r="G5421" s="253">
        <v>0.82</v>
      </c>
      <c r="H5421" s="361" t="s">
        <v>1400</v>
      </c>
      <c r="I5421" s="359" t="s">
        <v>1384</v>
      </c>
      <c r="J5421" s="274">
        <v>0.57999999999999996</v>
      </c>
      <c r="K5421" s="361" t="s">
        <v>1391</v>
      </c>
      <c r="L5421" s="359" t="s">
        <v>1392</v>
      </c>
      <c r="M5421" s="368">
        <v>2006</v>
      </c>
      <c r="N5421" s="205">
        <v>43004</v>
      </c>
      <c r="O5421" s="203" t="s">
        <v>1418</v>
      </c>
      <c r="P5421" t="str">
        <f t="shared" si="84"/>
        <v>Rum River WRAPS 2013-Cedar Creek-(07010207-521)-E. coli</v>
      </c>
    </row>
    <row r="5422" spans="1:16" ht="27.95" hidden="1" customHeight="1" x14ac:dyDescent="0.25">
      <c r="A5422" s="203" t="s">
        <v>2234</v>
      </c>
      <c r="B5422" s="202" t="s">
        <v>2443</v>
      </c>
      <c r="C5422" s="203" t="s">
        <v>1415</v>
      </c>
      <c r="D5422" s="202" t="s">
        <v>1416</v>
      </c>
      <c r="E5422" s="202" t="s">
        <v>1417</v>
      </c>
      <c r="F5422" s="202" t="s">
        <v>505</v>
      </c>
      <c r="G5422" s="253">
        <v>0.43</v>
      </c>
      <c r="H5422" s="361" t="s">
        <v>1400</v>
      </c>
      <c r="I5422" s="359" t="s">
        <v>1385</v>
      </c>
      <c r="J5422" s="274">
        <v>0.57999999999999996</v>
      </c>
      <c r="K5422" s="361" t="s">
        <v>1391</v>
      </c>
      <c r="L5422" s="359" t="s">
        <v>1392</v>
      </c>
      <c r="M5422" s="368">
        <v>2006</v>
      </c>
      <c r="N5422" s="205">
        <v>43004</v>
      </c>
      <c r="O5422" s="203" t="s">
        <v>1418</v>
      </c>
      <c r="P5422" t="str">
        <f t="shared" si="84"/>
        <v>Rum River WRAPS 2013-Cedar Creek-(07010207-521)-E. coli</v>
      </c>
    </row>
    <row r="5423" spans="1:16" ht="27.95" hidden="1" customHeight="1" x14ac:dyDescent="0.25">
      <c r="A5423" s="203" t="s">
        <v>2234</v>
      </c>
      <c r="B5423" s="202" t="s">
        <v>2443</v>
      </c>
      <c r="C5423" s="203" t="s">
        <v>1415</v>
      </c>
      <c r="D5423" s="202" t="s">
        <v>2174</v>
      </c>
      <c r="E5423" s="202" t="s">
        <v>2175</v>
      </c>
      <c r="F5423" s="202" t="s">
        <v>505</v>
      </c>
      <c r="G5423" s="253">
        <v>104.73</v>
      </c>
      <c r="H5423" s="361" t="s">
        <v>1400</v>
      </c>
      <c r="I5423" s="359" t="s">
        <v>1379</v>
      </c>
      <c r="J5423" s="274">
        <v>0.66</v>
      </c>
      <c r="K5423" s="361" t="s">
        <v>1391</v>
      </c>
      <c r="L5423" s="359" t="s">
        <v>1392</v>
      </c>
      <c r="M5423" s="368">
        <v>2006</v>
      </c>
      <c r="N5423" s="205">
        <v>43004</v>
      </c>
      <c r="O5423" s="203" t="s">
        <v>1418</v>
      </c>
      <c r="P5423" t="str">
        <f t="shared" si="84"/>
        <v>Rum River WRAPS 2013-Seelye Brook-(07010207-528)-E. coli</v>
      </c>
    </row>
    <row r="5424" spans="1:16" ht="27.95" hidden="1" customHeight="1" x14ac:dyDescent="0.25">
      <c r="A5424" s="203" t="s">
        <v>2234</v>
      </c>
      <c r="B5424" s="202" t="s">
        <v>2443</v>
      </c>
      <c r="C5424" s="203" t="s">
        <v>1415</v>
      </c>
      <c r="D5424" s="202" t="s">
        <v>2174</v>
      </c>
      <c r="E5424" s="202" t="s">
        <v>2175</v>
      </c>
      <c r="F5424" s="202" t="s">
        <v>505</v>
      </c>
      <c r="G5424" s="253">
        <v>45.84</v>
      </c>
      <c r="H5424" s="361" t="s">
        <v>1400</v>
      </c>
      <c r="I5424" s="359" t="s">
        <v>1382</v>
      </c>
      <c r="J5424" s="274">
        <v>0.66</v>
      </c>
      <c r="K5424" s="361" t="s">
        <v>1391</v>
      </c>
      <c r="L5424" s="359" t="s">
        <v>1392</v>
      </c>
      <c r="M5424" s="368">
        <v>2006</v>
      </c>
      <c r="N5424" s="205">
        <v>43004</v>
      </c>
      <c r="O5424" s="203" t="s">
        <v>1418</v>
      </c>
      <c r="P5424" t="str">
        <f t="shared" si="84"/>
        <v>Rum River WRAPS 2013-Seelye Brook-(07010207-528)-E. coli</v>
      </c>
    </row>
    <row r="5425" spans="1:16" ht="27.95" hidden="1" customHeight="1" x14ac:dyDescent="0.25">
      <c r="A5425" s="203" t="s">
        <v>2234</v>
      </c>
      <c r="B5425" s="202" t="s">
        <v>2443</v>
      </c>
      <c r="C5425" s="203" t="s">
        <v>1415</v>
      </c>
      <c r="D5425" s="202" t="s">
        <v>2174</v>
      </c>
      <c r="E5425" s="202" t="s">
        <v>2175</v>
      </c>
      <c r="F5425" s="202" t="s">
        <v>505</v>
      </c>
      <c r="G5425" s="253">
        <v>26.1</v>
      </c>
      <c r="H5425" s="361" t="s">
        <v>1400</v>
      </c>
      <c r="I5425" s="359" t="s">
        <v>1383</v>
      </c>
      <c r="J5425" s="274">
        <v>0.66</v>
      </c>
      <c r="K5425" s="361" t="s">
        <v>1391</v>
      </c>
      <c r="L5425" s="359" t="s">
        <v>1392</v>
      </c>
      <c r="M5425" s="368">
        <v>2006</v>
      </c>
      <c r="N5425" s="205">
        <v>43004</v>
      </c>
      <c r="O5425" s="203" t="s">
        <v>1418</v>
      </c>
      <c r="P5425" t="str">
        <f t="shared" si="84"/>
        <v>Rum River WRAPS 2013-Seelye Brook-(07010207-528)-E. coli</v>
      </c>
    </row>
    <row r="5426" spans="1:16" ht="27.95" hidden="1" customHeight="1" x14ac:dyDescent="0.25">
      <c r="A5426" s="203" t="s">
        <v>2234</v>
      </c>
      <c r="B5426" s="202" t="s">
        <v>2443</v>
      </c>
      <c r="C5426" s="203" t="s">
        <v>1415</v>
      </c>
      <c r="D5426" s="202" t="s">
        <v>2174</v>
      </c>
      <c r="E5426" s="202" t="s">
        <v>2175</v>
      </c>
      <c r="F5426" s="202" t="s">
        <v>505</v>
      </c>
      <c r="G5426" s="253">
        <v>14.65</v>
      </c>
      <c r="H5426" s="361" t="s">
        <v>1400</v>
      </c>
      <c r="I5426" s="359" t="s">
        <v>1384</v>
      </c>
      <c r="J5426" s="274">
        <v>0.66</v>
      </c>
      <c r="K5426" s="361" t="s">
        <v>1391</v>
      </c>
      <c r="L5426" s="359" t="s">
        <v>1392</v>
      </c>
      <c r="M5426" s="368">
        <v>2006</v>
      </c>
      <c r="N5426" s="205">
        <v>43004</v>
      </c>
      <c r="O5426" s="203" t="s">
        <v>1418</v>
      </c>
      <c r="P5426" t="str">
        <f t="shared" si="84"/>
        <v>Rum River WRAPS 2013-Seelye Brook-(07010207-528)-E. coli</v>
      </c>
    </row>
    <row r="5427" spans="1:16" ht="27.95" hidden="1" customHeight="1" x14ac:dyDescent="0.25">
      <c r="A5427" s="203" t="s">
        <v>2234</v>
      </c>
      <c r="B5427" s="202" t="s">
        <v>2443</v>
      </c>
      <c r="C5427" s="203" t="s">
        <v>1415</v>
      </c>
      <c r="D5427" s="202" t="s">
        <v>2174</v>
      </c>
      <c r="E5427" s="202" t="s">
        <v>2175</v>
      </c>
      <c r="F5427" s="202" t="s">
        <v>505</v>
      </c>
      <c r="G5427" s="253">
        <v>7.2</v>
      </c>
      <c r="H5427" s="361" t="s">
        <v>1400</v>
      </c>
      <c r="I5427" s="359" t="s">
        <v>1385</v>
      </c>
      <c r="J5427" s="274">
        <v>0.66</v>
      </c>
      <c r="K5427" s="361" t="s">
        <v>1391</v>
      </c>
      <c r="L5427" s="359" t="s">
        <v>1392</v>
      </c>
      <c r="M5427" s="368">
        <v>2006</v>
      </c>
      <c r="N5427" s="205">
        <v>43004</v>
      </c>
      <c r="O5427" s="203" t="s">
        <v>1418</v>
      </c>
      <c r="P5427" t="str">
        <f t="shared" si="84"/>
        <v>Rum River WRAPS 2013-Seelye Brook-(07010207-528)-E. coli</v>
      </c>
    </row>
    <row r="5428" spans="1:16" ht="27.95" hidden="1" customHeight="1" x14ac:dyDescent="0.25">
      <c r="A5428" s="203" t="s">
        <v>2234</v>
      </c>
      <c r="B5428" s="202" t="s">
        <v>2443</v>
      </c>
      <c r="C5428" s="203" t="s">
        <v>1415</v>
      </c>
      <c r="D5428" s="202" t="s">
        <v>1422</v>
      </c>
      <c r="E5428" s="202" t="s">
        <v>1423</v>
      </c>
      <c r="F5428" s="202" t="s">
        <v>505</v>
      </c>
      <c r="G5428" s="253">
        <v>1</v>
      </c>
      <c r="H5428" s="361" t="s">
        <v>1414</v>
      </c>
      <c r="I5428" s="359" t="s">
        <v>1407</v>
      </c>
      <c r="J5428" s="358">
        <v>0.5</v>
      </c>
      <c r="K5428" s="361" t="s">
        <v>1421</v>
      </c>
      <c r="L5428" s="359" t="s">
        <v>1392</v>
      </c>
      <c r="M5428" s="368">
        <v>2006</v>
      </c>
      <c r="N5428" s="205">
        <v>43004</v>
      </c>
      <c r="O5428" s="203"/>
      <c r="P5428" t="str">
        <f t="shared" si="84"/>
        <v>Rum River WRAPS 2013-Trott Brook-(07010207-680)-Total Oxygen Demand</v>
      </c>
    </row>
    <row r="5429" spans="1:16" ht="27.95" hidden="1" customHeight="1" x14ac:dyDescent="0.25">
      <c r="A5429" s="203" t="s">
        <v>2234</v>
      </c>
      <c r="B5429" s="202" t="s">
        <v>2443</v>
      </c>
      <c r="C5429" s="203" t="s">
        <v>1403</v>
      </c>
      <c r="D5429" s="202" t="s">
        <v>1404</v>
      </c>
      <c r="E5429" s="202" t="s">
        <v>1405</v>
      </c>
      <c r="F5429" s="202" t="s">
        <v>475</v>
      </c>
      <c r="G5429" s="253">
        <v>154</v>
      </c>
      <c r="H5429" s="361" t="s">
        <v>1406</v>
      </c>
      <c r="I5429" s="359" t="s">
        <v>1407</v>
      </c>
      <c r="J5429" s="208">
        <v>0</v>
      </c>
      <c r="K5429" s="359" t="s">
        <v>22</v>
      </c>
      <c r="L5429" s="359" t="s">
        <v>1408</v>
      </c>
      <c r="M5429" s="368" t="s">
        <v>1407</v>
      </c>
      <c r="N5429" s="205">
        <v>42486</v>
      </c>
      <c r="O5429" s="203"/>
      <c r="P5429" t="str">
        <f t="shared" si="84"/>
        <v>South Metro Mississippi TSS TMDL-Mississippi River-(07040001-531)-TSS</v>
      </c>
    </row>
    <row r="5430" spans="1:16" ht="27.95" hidden="1" customHeight="1" x14ac:dyDescent="0.25">
      <c r="A5430" s="203" t="s">
        <v>2235</v>
      </c>
      <c r="B5430" s="202" t="s">
        <v>2444</v>
      </c>
      <c r="C5430" s="203" t="s">
        <v>1403</v>
      </c>
      <c r="D5430" s="202" t="s">
        <v>1404</v>
      </c>
      <c r="E5430" s="202" t="s">
        <v>1405</v>
      </c>
      <c r="F5430" s="202" t="s">
        <v>475</v>
      </c>
      <c r="G5430" s="253">
        <v>154</v>
      </c>
      <c r="H5430" s="361" t="s">
        <v>1406</v>
      </c>
      <c r="I5430" s="359" t="s">
        <v>1407</v>
      </c>
      <c r="J5430" s="208">
        <v>0</v>
      </c>
      <c r="K5430" s="359" t="s">
        <v>22</v>
      </c>
      <c r="L5430" s="359" t="s">
        <v>1408</v>
      </c>
      <c r="M5430" s="368" t="s">
        <v>1407</v>
      </c>
      <c r="N5430" s="205">
        <v>42486</v>
      </c>
      <c r="O5430" s="203"/>
      <c r="P5430" t="str">
        <f t="shared" si="84"/>
        <v>South Metro Mississippi TSS TMDL-Mississippi River-(07040001-531)-TSS</v>
      </c>
    </row>
    <row r="5431" spans="1:16" ht="27.95" hidden="1" customHeight="1" x14ac:dyDescent="0.25">
      <c r="A5431" s="203" t="s">
        <v>2235</v>
      </c>
      <c r="B5431" s="202" t="s">
        <v>2444</v>
      </c>
      <c r="C5431" s="203" t="s">
        <v>1397</v>
      </c>
      <c r="D5431" s="202" t="s">
        <v>2038</v>
      </c>
      <c r="E5431" s="202" t="s">
        <v>2039</v>
      </c>
      <c r="F5431" s="202" t="s">
        <v>475</v>
      </c>
      <c r="G5431" s="253">
        <v>9.4600000000000009</v>
      </c>
      <c r="H5431" s="361" t="s">
        <v>1400</v>
      </c>
      <c r="I5431" s="359" t="s">
        <v>1379</v>
      </c>
      <c r="J5431" s="358">
        <v>0.56999999999999995</v>
      </c>
      <c r="K5431" s="359" t="s">
        <v>1391</v>
      </c>
      <c r="L5431" s="359" t="s">
        <v>1392</v>
      </c>
      <c r="M5431" s="368">
        <v>2010</v>
      </c>
      <c r="N5431" s="207" t="s">
        <v>1401</v>
      </c>
      <c r="O5431" s="203"/>
      <c r="P5431" t="str">
        <f t="shared" si="84"/>
        <v>Upper Mississippi River Bacteria TMDL-Watab River-(07010201-528)-E. coli</v>
      </c>
    </row>
    <row r="5432" spans="1:16" ht="27.95" hidden="1" customHeight="1" x14ac:dyDescent="0.25">
      <c r="A5432" s="203" t="s">
        <v>2235</v>
      </c>
      <c r="B5432" s="202" t="s">
        <v>2444</v>
      </c>
      <c r="C5432" s="203" t="s">
        <v>1397</v>
      </c>
      <c r="D5432" s="202" t="s">
        <v>2038</v>
      </c>
      <c r="E5432" s="202" t="s">
        <v>2039</v>
      </c>
      <c r="F5432" s="202" t="s">
        <v>475</v>
      </c>
      <c r="G5432" s="253">
        <v>4.59</v>
      </c>
      <c r="H5432" s="361" t="s">
        <v>1400</v>
      </c>
      <c r="I5432" s="359" t="s">
        <v>1382</v>
      </c>
      <c r="J5432" s="358">
        <v>0.56000000000000005</v>
      </c>
      <c r="K5432" s="359" t="s">
        <v>1391</v>
      </c>
      <c r="L5432" s="359" t="s">
        <v>1392</v>
      </c>
      <c r="M5432" s="368">
        <v>2010</v>
      </c>
      <c r="N5432" s="207" t="s">
        <v>1401</v>
      </c>
      <c r="O5432" s="203"/>
      <c r="P5432" t="str">
        <f t="shared" si="84"/>
        <v>Upper Mississippi River Bacteria TMDL-Watab River-(07010201-528)-E. coli</v>
      </c>
    </row>
    <row r="5433" spans="1:16" ht="27.95" hidden="1" customHeight="1" x14ac:dyDescent="0.25">
      <c r="A5433" s="203" t="s">
        <v>2235</v>
      </c>
      <c r="B5433" s="202" t="s">
        <v>2444</v>
      </c>
      <c r="C5433" s="203" t="s">
        <v>1397</v>
      </c>
      <c r="D5433" s="202" t="s">
        <v>2038</v>
      </c>
      <c r="E5433" s="202" t="s">
        <v>2039</v>
      </c>
      <c r="F5433" s="202" t="s">
        <v>475</v>
      </c>
      <c r="G5433" s="253">
        <v>2.12</v>
      </c>
      <c r="H5433" s="361" t="s">
        <v>1400</v>
      </c>
      <c r="I5433" s="359" t="s">
        <v>1383</v>
      </c>
      <c r="J5433" s="358">
        <v>0</v>
      </c>
      <c r="K5433" s="359" t="s">
        <v>1391</v>
      </c>
      <c r="L5433" s="359" t="s">
        <v>1392</v>
      </c>
      <c r="M5433" s="368">
        <v>2010</v>
      </c>
      <c r="N5433" s="207" t="s">
        <v>1401</v>
      </c>
      <c r="O5433" s="203"/>
      <c r="P5433" t="str">
        <f t="shared" si="84"/>
        <v>Upper Mississippi River Bacteria TMDL-Watab River-(07010201-528)-E. coli</v>
      </c>
    </row>
    <row r="5434" spans="1:16" ht="27.95" hidden="1" customHeight="1" x14ac:dyDescent="0.25">
      <c r="A5434" s="203" t="s">
        <v>2235</v>
      </c>
      <c r="B5434" s="202" t="s">
        <v>2444</v>
      </c>
      <c r="C5434" s="203" t="s">
        <v>1397</v>
      </c>
      <c r="D5434" s="202" t="s">
        <v>2038</v>
      </c>
      <c r="E5434" s="202" t="s">
        <v>2039</v>
      </c>
      <c r="F5434" s="202" t="s">
        <v>475</v>
      </c>
      <c r="G5434" s="253">
        <v>1.4</v>
      </c>
      <c r="H5434" s="361" t="s">
        <v>1400</v>
      </c>
      <c r="I5434" s="359" t="s">
        <v>1384</v>
      </c>
      <c r="J5434" s="358">
        <v>0</v>
      </c>
      <c r="K5434" s="359" t="s">
        <v>1391</v>
      </c>
      <c r="L5434" s="359" t="s">
        <v>1392</v>
      </c>
      <c r="M5434" s="368">
        <v>2010</v>
      </c>
      <c r="N5434" s="207" t="s">
        <v>1401</v>
      </c>
      <c r="O5434" s="203"/>
      <c r="P5434" t="str">
        <f t="shared" si="84"/>
        <v>Upper Mississippi River Bacteria TMDL-Watab River-(07010201-528)-E. coli</v>
      </c>
    </row>
    <row r="5435" spans="1:16" ht="27.95" hidden="1" customHeight="1" x14ac:dyDescent="0.25">
      <c r="A5435" s="203" t="s">
        <v>2235</v>
      </c>
      <c r="B5435" s="202" t="s">
        <v>2444</v>
      </c>
      <c r="C5435" s="203" t="s">
        <v>1397</v>
      </c>
      <c r="D5435" s="202" t="s">
        <v>2038</v>
      </c>
      <c r="E5435" s="202" t="s">
        <v>2039</v>
      </c>
      <c r="F5435" s="202" t="s">
        <v>475</v>
      </c>
      <c r="G5435" s="253">
        <v>0.58199999999999996</v>
      </c>
      <c r="H5435" s="361" t="s">
        <v>1400</v>
      </c>
      <c r="I5435" s="359" t="s">
        <v>1385</v>
      </c>
      <c r="J5435" s="359" t="s">
        <v>1402</v>
      </c>
      <c r="K5435" s="359" t="s">
        <v>1391</v>
      </c>
      <c r="L5435" s="359" t="s">
        <v>1392</v>
      </c>
      <c r="M5435" s="368">
        <v>2010</v>
      </c>
      <c r="N5435" s="207" t="s">
        <v>1401</v>
      </c>
      <c r="O5435" s="203"/>
      <c r="P5435" t="str">
        <f t="shared" si="84"/>
        <v>Upper Mississippi River Bacteria TMDL-Watab River-(07010201-528)-E. coli</v>
      </c>
    </row>
    <row r="5436" spans="1:16" ht="27.95" hidden="1" customHeight="1" x14ac:dyDescent="0.25">
      <c r="A5436" s="203" t="s">
        <v>2235</v>
      </c>
      <c r="B5436" s="202" t="s">
        <v>2444</v>
      </c>
      <c r="C5436" s="203" t="s">
        <v>1397</v>
      </c>
      <c r="D5436" s="202" t="s">
        <v>2236</v>
      </c>
      <c r="E5436" s="202" t="s">
        <v>2237</v>
      </c>
      <c r="F5436" s="202" t="s">
        <v>475</v>
      </c>
      <c r="G5436" s="253">
        <v>4.55</v>
      </c>
      <c r="H5436" s="361" t="s">
        <v>1400</v>
      </c>
      <c r="I5436" s="359" t="s">
        <v>1379</v>
      </c>
      <c r="J5436" s="359" t="s">
        <v>1402</v>
      </c>
      <c r="K5436" s="359" t="s">
        <v>1391</v>
      </c>
      <c r="L5436" s="359" t="s">
        <v>1392</v>
      </c>
      <c r="M5436" s="368">
        <v>2010</v>
      </c>
      <c r="N5436" s="207" t="s">
        <v>1401</v>
      </c>
      <c r="O5436" s="203"/>
      <c r="P5436" t="str">
        <f t="shared" si="84"/>
        <v>Upper Mississippi River Bacteria TMDL-Watab River, South Fork-(07010201-554)-E. coli</v>
      </c>
    </row>
    <row r="5437" spans="1:16" ht="27.95" hidden="1" customHeight="1" x14ac:dyDescent="0.25">
      <c r="A5437" s="203" t="s">
        <v>2235</v>
      </c>
      <c r="B5437" s="202" t="s">
        <v>2444</v>
      </c>
      <c r="C5437" s="203" t="s">
        <v>1397</v>
      </c>
      <c r="D5437" s="202" t="s">
        <v>2236</v>
      </c>
      <c r="E5437" s="202" t="s">
        <v>2237</v>
      </c>
      <c r="F5437" s="202" t="s">
        <v>475</v>
      </c>
      <c r="G5437" s="253">
        <v>1.9</v>
      </c>
      <c r="H5437" s="361" t="s">
        <v>1400</v>
      </c>
      <c r="I5437" s="359" t="s">
        <v>1382</v>
      </c>
      <c r="J5437" s="358">
        <v>0.44</v>
      </c>
      <c r="K5437" s="359" t="s">
        <v>1391</v>
      </c>
      <c r="L5437" s="359" t="s">
        <v>1392</v>
      </c>
      <c r="M5437" s="368">
        <v>2010</v>
      </c>
      <c r="N5437" s="207" t="s">
        <v>1401</v>
      </c>
      <c r="O5437" s="203"/>
      <c r="P5437" t="str">
        <f t="shared" si="84"/>
        <v>Upper Mississippi River Bacteria TMDL-Watab River, South Fork-(07010201-554)-E. coli</v>
      </c>
    </row>
    <row r="5438" spans="1:16" ht="27.95" hidden="1" customHeight="1" x14ac:dyDescent="0.25">
      <c r="A5438" s="203" t="s">
        <v>2235</v>
      </c>
      <c r="B5438" s="202" t="s">
        <v>2444</v>
      </c>
      <c r="C5438" s="203" t="s">
        <v>1397</v>
      </c>
      <c r="D5438" s="202" t="s">
        <v>2236</v>
      </c>
      <c r="E5438" s="202" t="s">
        <v>2237</v>
      </c>
      <c r="F5438" s="202" t="s">
        <v>475</v>
      </c>
      <c r="G5438" s="253">
        <v>1.02</v>
      </c>
      <c r="H5438" s="361" t="s">
        <v>1400</v>
      </c>
      <c r="I5438" s="359" t="s">
        <v>1383</v>
      </c>
      <c r="J5438" s="358">
        <v>0.71</v>
      </c>
      <c r="K5438" s="359" t="s">
        <v>1391</v>
      </c>
      <c r="L5438" s="359" t="s">
        <v>1392</v>
      </c>
      <c r="M5438" s="368">
        <v>2010</v>
      </c>
      <c r="N5438" s="207" t="s">
        <v>1401</v>
      </c>
      <c r="O5438" s="203"/>
      <c r="P5438" t="str">
        <f t="shared" si="84"/>
        <v>Upper Mississippi River Bacteria TMDL-Watab River, South Fork-(07010201-554)-E. coli</v>
      </c>
    </row>
    <row r="5439" spans="1:16" ht="27.95" hidden="1" customHeight="1" x14ac:dyDescent="0.25">
      <c r="A5439" s="203" t="s">
        <v>2235</v>
      </c>
      <c r="B5439" s="202" t="s">
        <v>2444</v>
      </c>
      <c r="C5439" s="203" t="s">
        <v>1397</v>
      </c>
      <c r="D5439" s="202" t="s">
        <v>2236</v>
      </c>
      <c r="E5439" s="202" t="s">
        <v>2237</v>
      </c>
      <c r="F5439" s="202" t="s">
        <v>475</v>
      </c>
      <c r="G5439" s="253">
        <v>0.52500000000000002</v>
      </c>
      <c r="H5439" s="361" t="s">
        <v>1400</v>
      </c>
      <c r="I5439" s="359" t="s">
        <v>1384</v>
      </c>
      <c r="J5439" s="358">
        <v>0.56000000000000005</v>
      </c>
      <c r="K5439" s="359" t="s">
        <v>1391</v>
      </c>
      <c r="L5439" s="359" t="s">
        <v>1392</v>
      </c>
      <c r="M5439" s="368">
        <v>2010</v>
      </c>
      <c r="N5439" s="207" t="s">
        <v>1401</v>
      </c>
      <c r="O5439" s="203"/>
      <c r="P5439" t="str">
        <f t="shared" si="84"/>
        <v>Upper Mississippi River Bacteria TMDL-Watab River, South Fork-(07010201-554)-E. coli</v>
      </c>
    </row>
    <row r="5440" spans="1:16" ht="27.95" hidden="1" customHeight="1" x14ac:dyDescent="0.25">
      <c r="A5440" s="203" t="s">
        <v>2235</v>
      </c>
      <c r="B5440" s="202" t="s">
        <v>2444</v>
      </c>
      <c r="C5440" s="203" t="s">
        <v>1397</v>
      </c>
      <c r="D5440" s="202" t="s">
        <v>2236</v>
      </c>
      <c r="E5440" s="202" t="s">
        <v>2237</v>
      </c>
      <c r="F5440" s="202" t="s">
        <v>475</v>
      </c>
      <c r="G5440" s="253">
        <v>0.27800000000000002</v>
      </c>
      <c r="H5440" s="361" t="s">
        <v>1400</v>
      </c>
      <c r="I5440" s="359" t="s">
        <v>1385</v>
      </c>
      <c r="J5440" s="359" t="s">
        <v>1402</v>
      </c>
      <c r="K5440" s="359" t="s">
        <v>1391</v>
      </c>
      <c r="L5440" s="359" t="s">
        <v>1392</v>
      </c>
      <c r="M5440" s="368">
        <v>2010</v>
      </c>
      <c r="N5440" s="207" t="s">
        <v>1401</v>
      </c>
      <c r="O5440" s="203"/>
      <c r="P5440" t="str">
        <f t="shared" si="84"/>
        <v>Upper Mississippi River Bacteria TMDL-Watab River, South Fork-(07010201-554)-E. coli</v>
      </c>
    </row>
    <row r="5441" spans="1:16" ht="27.95" hidden="1" customHeight="1" x14ac:dyDescent="0.25">
      <c r="A5441" s="203" t="s">
        <v>2238</v>
      </c>
      <c r="B5441" s="202" t="s">
        <v>2445</v>
      </c>
      <c r="C5441" s="203" t="s">
        <v>1403</v>
      </c>
      <c r="D5441" s="202" t="s">
        <v>1404</v>
      </c>
      <c r="E5441" s="202" t="s">
        <v>1405</v>
      </c>
      <c r="F5441" s="202" t="s">
        <v>475</v>
      </c>
      <c r="G5441" s="253">
        <v>154</v>
      </c>
      <c r="H5441" s="361" t="s">
        <v>1406</v>
      </c>
      <c r="I5441" s="359" t="s">
        <v>1407</v>
      </c>
      <c r="J5441" s="208">
        <v>0</v>
      </c>
      <c r="K5441" s="359" t="s">
        <v>22</v>
      </c>
      <c r="L5441" s="359" t="s">
        <v>1408</v>
      </c>
      <c r="M5441" s="368" t="s">
        <v>1407</v>
      </c>
      <c r="N5441" s="205">
        <v>42486</v>
      </c>
      <c r="O5441" s="203"/>
      <c r="P5441" t="str">
        <f t="shared" si="84"/>
        <v>South Metro Mississippi TSS TMDL-Mississippi River-(07040001-531)-TSS</v>
      </c>
    </row>
    <row r="5442" spans="1:16" ht="27.95" hidden="1" customHeight="1" x14ac:dyDescent="0.25">
      <c r="A5442" s="203" t="s">
        <v>2238</v>
      </c>
      <c r="B5442" s="202" t="s">
        <v>2445</v>
      </c>
      <c r="C5442" s="203" t="s">
        <v>1397</v>
      </c>
      <c r="D5442" s="202" t="s">
        <v>2038</v>
      </c>
      <c r="E5442" s="202" t="s">
        <v>2039</v>
      </c>
      <c r="F5442" s="202" t="s">
        <v>475</v>
      </c>
      <c r="G5442" s="253">
        <v>9.4600000000000009</v>
      </c>
      <c r="H5442" s="361" t="s">
        <v>1400</v>
      </c>
      <c r="I5442" s="359" t="s">
        <v>1379</v>
      </c>
      <c r="J5442" s="358">
        <v>0.56999999999999995</v>
      </c>
      <c r="K5442" s="359" t="s">
        <v>1391</v>
      </c>
      <c r="L5442" s="359" t="s">
        <v>1392</v>
      </c>
      <c r="M5442" s="368">
        <v>2010</v>
      </c>
      <c r="N5442" s="207" t="s">
        <v>1401</v>
      </c>
      <c r="O5442" s="203"/>
      <c r="P5442" t="str">
        <f t="shared" si="84"/>
        <v>Upper Mississippi River Bacteria TMDL-Watab River-(07010201-528)-E. coli</v>
      </c>
    </row>
    <row r="5443" spans="1:16" ht="27.95" hidden="1" customHeight="1" x14ac:dyDescent="0.25">
      <c r="A5443" s="203" t="s">
        <v>2238</v>
      </c>
      <c r="B5443" s="202" t="s">
        <v>2445</v>
      </c>
      <c r="C5443" s="203" t="s">
        <v>1397</v>
      </c>
      <c r="D5443" s="202" t="s">
        <v>2038</v>
      </c>
      <c r="E5443" s="202" t="s">
        <v>2039</v>
      </c>
      <c r="F5443" s="202" t="s">
        <v>475</v>
      </c>
      <c r="G5443" s="253">
        <v>4.59</v>
      </c>
      <c r="H5443" s="361" t="s">
        <v>1400</v>
      </c>
      <c r="I5443" s="359" t="s">
        <v>1382</v>
      </c>
      <c r="J5443" s="358">
        <v>0.56000000000000005</v>
      </c>
      <c r="K5443" s="359" t="s">
        <v>1391</v>
      </c>
      <c r="L5443" s="359" t="s">
        <v>1392</v>
      </c>
      <c r="M5443" s="368">
        <v>2010</v>
      </c>
      <c r="N5443" s="207" t="s">
        <v>1401</v>
      </c>
      <c r="O5443" s="203"/>
      <c r="P5443" t="str">
        <f t="shared" ref="P5443:P5506" si="85">CONCATENATE(C5443, "-", E5443, "-","(", D5443,")", "-",K5443)</f>
        <v>Upper Mississippi River Bacteria TMDL-Watab River-(07010201-528)-E. coli</v>
      </c>
    </row>
    <row r="5444" spans="1:16" ht="27.95" hidden="1" customHeight="1" x14ac:dyDescent="0.25">
      <c r="A5444" s="203" t="s">
        <v>2238</v>
      </c>
      <c r="B5444" s="202" t="s">
        <v>2445</v>
      </c>
      <c r="C5444" s="203" t="s">
        <v>1397</v>
      </c>
      <c r="D5444" s="202" t="s">
        <v>2038</v>
      </c>
      <c r="E5444" s="202" t="s">
        <v>2039</v>
      </c>
      <c r="F5444" s="202" t="s">
        <v>475</v>
      </c>
      <c r="G5444" s="253">
        <v>2.12</v>
      </c>
      <c r="H5444" s="361" t="s">
        <v>1400</v>
      </c>
      <c r="I5444" s="359" t="s">
        <v>1383</v>
      </c>
      <c r="J5444" s="358">
        <v>0</v>
      </c>
      <c r="K5444" s="359" t="s">
        <v>1391</v>
      </c>
      <c r="L5444" s="359" t="s">
        <v>1392</v>
      </c>
      <c r="M5444" s="368">
        <v>2010</v>
      </c>
      <c r="N5444" s="207" t="s">
        <v>1401</v>
      </c>
      <c r="O5444" s="203"/>
      <c r="P5444" t="str">
        <f t="shared" si="85"/>
        <v>Upper Mississippi River Bacteria TMDL-Watab River-(07010201-528)-E. coli</v>
      </c>
    </row>
    <row r="5445" spans="1:16" ht="27.95" hidden="1" customHeight="1" x14ac:dyDescent="0.25">
      <c r="A5445" s="203" t="s">
        <v>2238</v>
      </c>
      <c r="B5445" s="202" t="s">
        <v>2445</v>
      </c>
      <c r="C5445" s="203" t="s">
        <v>1397</v>
      </c>
      <c r="D5445" s="202" t="s">
        <v>2038</v>
      </c>
      <c r="E5445" s="202" t="s">
        <v>2039</v>
      </c>
      <c r="F5445" s="202" t="s">
        <v>475</v>
      </c>
      <c r="G5445" s="253">
        <v>1.4</v>
      </c>
      <c r="H5445" s="361" t="s">
        <v>1400</v>
      </c>
      <c r="I5445" s="359" t="s">
        <v>1384</v>
      </c>
      <c r="J5445" s="358">
        <v>0</v>
      </c>
      <c r="K5445" s="359" t="s">
        <v>1391</v>
      </c>
      <c r="L5445" s="359" t="s">
        <v>1392</v>
      </c>
      <c r="M5445" s="368">
        <v>2010</v>
      </c>
      <c r="N5445" s="207" t="s">
        <v>1401</v>
      </c>
      <c r="O5445" s="203"/>
      <c r="P5445" t="str">
        <f t="shared" si="85"/>
        <v>Upper Mississippi River Bacteria TMDL-Watab River-(07010201-528)-E. coli</v>
      </c>
    </row>
    <row r="5446" spans="1:16" ht="27.95" hidden="1" customHeight="1" x14ac:dyDescent="0.25">
      <c r="A5446" s="203" t="s">
        <v>2238</v>
      </c>
      <c r="B5446" s="202" t="s">
        <v>2445</v>
      </c>
      <c r="C5446" s="203" t="s">
        <v>1397</v>
      </c>
      <c r="D5446" s="202" t="s">
        <v>2038</v>
      </c>
      <c r="E5446" s="202" t="s">
        <v>2039</v>
      </c>
      <c r="F5446" s="202" t="s">
        <v>475</v>
      </c>
      <c r="G5446" s="253">
        <v>0.58199999999999996</v>
      </c>
      <c r="H5446" s="361" t="s">
        <v>1400</v>
      </c>
      <c r="I5446" s="359" t="s">
        <v>1385</v>
      </c>
      <c r="J5446" s="359" t="s">
        <v>1402</v>
      </c>
      <c r="K5446" s="359" t="s">
        <v>1391</v>
      </c>
      <c r="L5446" s="359" t="s">
        <v>1392</v>
      </c>
      <c r="M5446" s="368">
        <v>2010</v>
      </c>
      <c r="N5446" s="207" t="s">
        <v>1401</v>
      </c>
      <c r="O5446" s="203"/>
      <c r="P5446" t="str">
        <f t="shared" si="85"/>
        <v>Upper Mississippi River Bacteria TMDL-Watab River-(07010201-528)-E. coli</v>
      </c>
    </row>
    <row r="5447" spans="1:16" ht="27.95" hidden="1" customHeight="1" x14ac:dyDescent="0.25">
      <c r="A5447" s="203" t="s">
        <v>2238</v>
      </c>
      <c r="B5447" s="202" t="s">
        <v>2445</v>
      </c>
      <c r="C5447" s="203" t="s">
        <v>1397</v>
      </c>
      <c r="D5447" s="202" t="s">
        <v>2239</v>
      </c>
      <c r="E5447" s="202" t="s">
        <v>2240</v>
      </c>
      <c r="F5447" s="202" t="s">
        <v>475</v>
      </c>
      <c r="G5447" s="253">
        <v>0.65500000000000003</v>
      </c>
      <c r="H5447" s="361" t="s">
        <v>1400</v>
      </c>
      <c r="I5447" s="359" t="s">
        <v>1379</v>
      </c>
      <c r="J5447" s="359" t="s">
        <v>1402</v>
      </c>
      <c r="K5447" s="359" t="s">
        <v>1391</v>
      </c>
      <c r="L5447" s="359" t="s">
        <v>1392</v>
      </c>
      <c r="M5447" s="368">
        <v>2010</v>
      </c>
      <c r="N5447" s="207" t="s">
        <v>1401</v>
      </c>
      <c r="O5447" s="203"/>
      <c r="P5447" t="str">
        <f t="shared" si="85"/>
        <v>Upper Mississippi River Bacteria TMDL-Watab River, North Fork-(07010201-529)-E. coli</v>
      </c>
    </row>
    <row r="5448" spans="1:16" ht="27.95" hidden="1" customHeight="1" x14ac:dyDescent="0.25">
      <c r="A5448" s="203" t="s">
        <v>2238</v>
      </c>
      <c r="B5448" s="202" t="s">
        <v>2445</v>
      </c>
      <c r="C5448" s="203" t="s">
        <v>1397</v>
      </c>
      <c r="D5448" s="202" t="s">
        <v>2239</v>
      </c>
      <c r="E5448" s="202" t="s">
        <v>2240</v>
      </c>
      <c r="F5448" s="202" t="s">
        <v>475</v>
      </c>
      <c r="G5448" s="253">
        <v>0.29599999999999999</v>
      </c>
      <c r="H5448" s="361" t="s">
        <v>1400</v>
      </c>
      <c r="I5448" s="359" t="s">
        <v>1382</v>
      </c>
      <c r="J5448" s="358">
        <v>0.34</v>
      </c>
      <c r="K5448" s="359" t="s">
        <v>1391</v>
      </c>
      <c r="L5448" s="359" t="s">
        <v>1392</v>
      </c>
      <c r="M5448" s="368">
        <v>2010</v>
      </c>
      <c r="N5448" s="207" t="s">
        <v>1401</v>
      </c>
      <c r="O5448" s="203"/>
      <c r="P5448" t="str">
        <f t="shared" si="85"/>
        <v>Upper Mississippi River Bacteria TMDL-Watab River, North Fork-(07010201-529)-E. coli</v>
      </c>
    </row>
    <row r="5449" spans="1:16" ht="27.95" hidden="1" customHeight="1" x14ac:dyDescent="0.25">
      <c r="A5449" s="203" t="s">
        <v>2238</v>
      </c>
      <c r="B5449" s="202" t="s">
        <v>2445</v>
      </c>
      <c r="C5449" s="203" t="s">
        <v>1397</v>
      </c>
      <c r="D5449" s="202" t="s">
        <v>2239</v>
      </c>
      <c r="E5449" s="202" t="s">
        <v>2240</v>
      </c>
      <c r="F5449" s="202" t="s">
        <v>475</v>
      </c>
      <c r="G5449" s="253">
        <v>0.13900000000000001</v>
      </c>
      <c r="H5449" s="361" t="s">
        <v>1400</v>
      </c>
      <c r="I5449" s="359" t="s">
        <v>1383</v>
      </c>
      <c r="J5449" s="358">
        <v>0.74</v>
      </c>
      <c r="K5449" s="359" t="s">
        <v>1391</v>
      </c>
      <c r="L5449" s="359" t="s">
        <v>1392</v>
      </c>
      <c r="M5449" s="368">
        <v>2010</v>
      </c>
      <c r="N5449" s="207" t="s">
        <v>1401</v>
      </c>
      <c r="O5449" s="203"/>
      <c r="P5449" t="str">
        <f t="shared" si="85"/>
        <v>Upper Mississippi River Bacteria TMDL-Watab River, North Fork-(07010201-529)-E. coli</v>
      </c>
    </row>
    <row r="5450" spans="1:16" ht="27.95" hidden="1" customHeight="1" x14ac:dyDescent="0.25">
      <c r="A5450" s="203" t="s">
        <v>2238</v>
      </c>
      <c r="B5450" s="202" t="s">
        <v>2445</v>
      </c>
      <c r="C5450" s="203" t="s">
        <v>1397</v>
      </c>
      <c r="D5450" s="202" t="s">
        <v>2239</v>
      </c>
      <c r="E5450" s="202" t="s">
        <v>2240</v>
      </c>
      <c r="F5450" s="202" t="s">
        <v>475</v>
      </c>
      <c r="G5450" s="253">
        <v>6.7000000000000004E-2</v>
      </c>
      <c r="H5450" s="361" t="s">
        <v>1400</v>
      </c>
      <c r="I5450" s="359" t="s">
        <v>1384</v>
      </c>
      <c r="J5450" s="358">
        <v>0.59</v>
      </c>
      <c r="K5450" s="359" t="s">
        <v>1391</v>
      </c>
      <c r="L5450" s="359" t="s">
        <v>1392</v>
      </c>
      <c r="M5450" s="368">
        <v>2010</v>
      </c>
      <c r="N5450" s="207" t="s">
        <v>1401</v>
      </c>
      <c r="O5450" s="203"/>
      <c r="P5450" t="str">
        <f t="shared" si="85"/>
        <v>Upper Mississippi River Bacteria TMDL-Watab River, North Fork-(07010201-529)-E. coli</v>
      </c>
    </row>
    <row r="5451" spans="1:16" ht="27.95" hidden="1" customHeight="1" x14ac:dyDescent="0.25">
      <c r="A5451" s="203" t="s">
        <v>2238</v>
      </c>
      <c r="B5451" s="202" t="s">
        <v>2445</v>
      </c>
      <c r="C5451" s="203" t="s">
        <v>1397</v>
      </c>
      <c r="D5451" s="202" t="s">
        <v>2239</v>
      </c>
      <c r="E5451" s="202" t="s">
        <v>2240</v>
      </c>
      <c r="F5451" s="202" t="s">
        <v>475</v>
      </c>
      <c r="G5451" s="253">
        <v>3.0499999999999999E-2</v>
      </c>
      <c r="H5451" s="361" t="s">
        <v>1400</v>
      </c>
      <c r="I5451" s="359" t="s">
        <v>1385</v>
      </c>
      <c r="J5451" s="359" t="s">
        <v>1402</v>
      </c>
      <c r="K5451" s="359" t="s">
        <v>1391</v>
      </c>
      <c r="L5451" s="359" t="s">
        <v>1392</v>
      </c>
      <c r="M5451" s="368">
        <v>2010</v>
      </c>
      <c r="N5451" s="207" t="s">
        <v>1401</v>
      </c>
      <c r="O5451" s="203"/>
      <c r="P5451" t="str">
        <f t="shared" si="85"/>
        <v>Upper Mississippi River Bacteria TMDL-Watab River, North Fork-(07010201-529)-E. coli</v>
      </c>
    </row>
    <row r="5452" spans="1:16" ht="27.95" hidden="1" customHeight="1" x14ac:dyDescent="0.25">
      <c r="A5452" s="203" t="s">
        <v>2238</v>
      </c>
      <c r="B5452" s="202" t="s">
        <v>2445</v>
      </c>
      <c r="C5452" s="203" t="s">
        <v>1397</v>
      </c>
      <c r="D5452" s="202" t="s">
        <v>2236</v>
      </c>
      <c r="E5452" s="202" t="s">
        <v>2237</v>
      </c>
      <c r="F5452" s="202" t="s">
        <v>475</v>
      </c>
      <c r="G5452" s="253">
        <v>4.55</v>
      </c>
      <c r="H5452" s="361" t="s">
        <v>1400</v>
      </c>
      <c r="I5452" s="359" t="s">
        <v>1379</v>
      </c>
      <c r="J5452" s="359" t="s">
        <v>1402</v>
      </c>
      <c r="K5452" s="359" t="s">
        <v>1391</v>
      </c>
      <c r="L5452" s="359" t="s">
        <v>1392</v>
      </c>
      <c r="M5452" s="368">
        <v>2010</v>
      </c>
      <c r="N5452" s="207" t="s">
        <v>1401</v>
      </c>
      <c r="O5452" s="203"/>
      <c r="P5452" t="str">
        <f t="shared" si="85"/>
        <v>Upper Mississippi River Bacteria TMDL-Watab River, South Fork-(07010201-554)-E. coli</v>
      </c>
    </row>
    <row r="5453" spans="1:16" ht="27.95" hidden="1" customHeight="1" x14ac:dyDescent="0.25">
      <c r="A5453" s="203" t="s">
        <v>2238</v>
      </c>
      <c r="B5453" s="202" t="s">
        <v>2445</v>
      </c>
      <c r="C5453" s="203" t="s">
        <v>1397</v>
      </c>
      <c r="D5453" s="202" t="s">
        <v>2236</v>
      </c>
      <c r="E5453" s="202" t="s">
        <v>2237</v>
      </c>
      <c r="F5453" s="202" t="s">
        <v>475</v>
      </c>
      <c r="G5453" s="253">
        <v>1.9</v>
      </c>
      <c r="H5453" s="361" t="s">
        <v>1400</v>
      </c>
      <c r="I5453" s="359" t="s">
        <v>1382</v>
      </c>
      <c r="J5453" s="358">
        <v>0.44</v>
      </c>
      <c r="K5453" s="359" t="s">
        <v>1391</v>
      </c>
      <c r="L5453" s="359" t="s">
        <v>1392</v>
      </c>
      <c r="M5453" s="368">
        <v>2010</v>
      </c>
      <c r="N5453" s="207" t="s">
        <v>1401</v>
      </c>
      <c r="O5453" s="203"/>
      <c r="P5453" t="str">
        <f t="shared" si="85"/>
        <v>Upper Mississippi River Bacteria TMDL-Watab River, South Fork-(07010201-554)-E. coli</v>
      </c>
    </row>
    <row r="5454" spans="1:16" ht="27.95" hidden="1" customHeight="1" x14ac:dyDescent="0.25">
      <c r="A5454" s="203" t="s">
        <v>2238</v>
      </c>
      <c r="B5454" s="202" t="s">
        <v>2445</v>
      </c>
      <c r="C5454" s="203" t="s">
        <v>1397</v>
      </c>
      <c r="D5454" s="202" t="s">
        <v>2236</v>
      </c>
      <c r="E5454" s="202" t="s">
        <v>2237</v>
      </c>
      <c r="F5454" s="202" t="s">
        <v>475</v>
      </c>
      <c r="G5454" s="253">
        <v>1.02</v>
      </c>
      <c r="H5454" s="361" t="s">
        <v>1400</v>
      </c>
      <c r="I5454" s="359" t="s">
        <v>1383</v>
      </c>
      <c r="J5454" s="358">
        <v>0.71</v>
      </c>
      <c r="K5454" s="359" t="s">
        <v>1391</v>
      </c>
      <c r="L5454" s="359" t="s">
        <v>1392</v>
      </c>
      <c r="M5454" s="368">
        <v>2010</v>
      </c>
      <c r="N5454" s="207" t="s">
        <v>1401</v>
      </c>
      <c r="O5454" s="203"/>
      <c r="P5454" t="str">
        <f t="shared" si="85"/>
        <v>Upper Mississippi River Bacteria TMDL-Watab River, South Fork-(07010201-554)-E. coli</v>
      </c>
    </row>
    <row r="5455" spans="1:16" ht="27.95" hidden="1" customHeight="1" x14ac:dyDescent="0.25">
      <c r="A5455" s="203" t="s">
        <v>2238</v>
      </c>
      <c r="B5455" s="202" t="s">
        <v>2445</v>
      </c>
      <c r="C5455" s="203" t="s">
        <v>1397</v>
      </c>
      <c r="D5455" s="202" t="s">
        <v>2236</v>
      </c>
      <c r="E5455" s="202" t="s">
        <v>2237</v>
      </c>
      <c r="F5455" s="202" t="s">
        <v>475</v>
      </c>
      <c r="G5455" s="253">
        <v>0.52500000000000002</v>
      </c>
      <c r="H5455" s="361" t="s">
        <v>1400</v>
      </c>
      <c r="I5455" s="359" t="s">
        <v>1384</v>
      </c>
      <c r="J5455" s="358">
        <v>0.56000000000000005</v>
      </c>
      <c r="K5455" s="359" t="s">
        <v>1391</v>
      </c>
      <c r="L5455" s="359" t="s">
        <v>1392</v>
      </c>
      <c r="M5455" s="368">
        <v>2010</v>
      </c>
      <c r="N5455" s="207" t="s">
        <v>1401</v>
      </c>
      <c r="O5455" s="203"/>
      <c r="P5455" t="str">
        <f t="shared" si="85"/>
        <v>Upper Mississippi River Bacteria TMDL-Watab River, South Fork-(07010201-554)-E. coli</v>
      </c>
    </row>
    <row r="5456" spans="1:16" ht="27.95" hidden="1" customHeight="1" x14ac:dyDescent="0.25">
      <c r="A5456" s="203" t="s">
        <v>2238</v>
      </c>
      <c r="B5456" s="202" t="s">
        <v>2445</v>
      </c>
      <c r="C5456" s="203" t="s">
        <v>1397</v>
      </c>
      <c r="D5456" s="202" t="s">
        <v>2236</v>
      </c>
      <c r="E5456" s="202" t="s">
        <v>2237</v>
      </c>
      <c r="F5456" s="202" t="s">
        <v>475</v>
      </c>
      <c r="G5456" s="253">
        <v>0.27800000000000002</v>
      </c>
      <c r="H5456" s="361" t="s">
        <v>1400</v>
      </c>
      <c r="I5456" s="359" t="s">
        <v>1385</v>
      </c>
      <c r="J5456" s="359" t="s">
        <v>1402</v>
      </c>
      <c r="K5456" s="359" t="s">
        <v>1391</v>
      </c>
      <c r="L5456" s="359" t="s">
        <v>1392</v>
      </c>
      <c r="M5456" s="368">
        <v>2010</v>
      </c>
      <c r="N5456" s="207" t="s">
        <v>1401</v>
      </c>
      <c r="O5456" s="203"/>
      <c r="P5456" t="str">
        <f t="shared" si="85"/>
        <v>Upper Mississippi River Bacteria TMDL-Watab River, South Fork-(07010201-554)-E. coli</v>
      </c>
    </row>
    <row r="5457" spans="1:16" ht="27.95" hidden="1" customHeight="1" x14ac:dyDescent="0.25">
      <c r="A5457" s="203" t="s">
        <v>2241</v>
      </c>
      <c r="B5457" s="202" t="s">
        <v>2446</v>
      </c>
      <c r="C5457" s="203" t="s">
        <v>1774</v>
      </c>
      <c r="D5457" s="202" t="s">
        <v>1775</v>
      </c>
      <c r="E5457" s="202" t="s">
        <v>1776</v>
      </c>
      <c r="F5457" s="202" t="s">
        <v>505</v>
      </c>
      <c r="G5457" s="260">
        <v>277</v>
      </c>
      <c r="H5457" s="361" t="s">
        <v>1777</v>
      </c>
      <c r="I5457" s="359" t="s">
        <v>1379</v>
      </c>
      <c r="J5457" s="359" t="s">
        <v>1380</v>
      </c>
      <c r="K5457" s="359" t="s">
        <v>1778</v>
      </c>
      <c r="L5457" s="359" t="s">
        <v>1392</v>
      </c>
      <c r="M5457" s="368">
        <v>2008</v>
      </c>
      <c r="N5457" s="205">
        <v>43109</v>
      </c>
      <c r="O5457" s="203"/>
      <c r="P5457" t="str">
        <f t="shared" si="85"/>
        <v>Miller Creek TMDL (Lake Superior Basin)-Miller Creek-(04010201-512)-Temperature</v>
      </c>
    </row>
    <row r="5458" spans="1:16" ht="27.95" hidden="1" customHeight="1" x14ac:dyDescent="0.25">
      <c r="A5458" s="203" t="s">
        <v>2241</v>
      </c>
      <c r="B5458" s="202" t="s">
        <v>2446</v>
      </c>
      <c r="C5458" s="203" t="s">
        <v>1774</v>
      </c>
      <c r="D5458" s="202" t="s">
        <v>1775</v>
      </c>
      <c r="E5458" s="202" t="s">
        <v>1776</v>
      </c>
      <c r="F5458" s="202" t="s">
        <v>505</v>
      </c>
      <c r="G5458" s="260">
        <v>60</v>
      </c>
      <c r="H5458" s="361" t="s">
        <v>1777</v>
      </c>
      <c r="I5458" s="359" t="s">
        <v>1382</v>
      </c>
      <c r="J5458" s="359" t="s">
        <v>1380</v>
      </c>
      <c r="K5458" s="359" t="s">
        <v>1778</v>
      </c>
      <c r="L5458" s="359" t="s">
        <v>1392</v>
      </c>
      <c r="M5458" s="368">
        <v>2008</v>
      </c>
      <c r="N5458" s="205">
        <v>43109</v>
      </c>
      <c r="O5458" s="203"/>
      <c r="P5458" t="str">
        <f t="shared" si="85"/>
        <v>Miller Creek TMDL (Lake Superior Basin)-Miller Creek-(04010201-512)-Temperature</v>
      </c>
    </row>
    <row r="5459" spans="1:16" ht="27.95" hidden="1" customHeight="1" x14ac:dyDescent="0.25">
      <c r="A5459" s="203" t="s">
        <v>2241</v>
      </c>
      <c r="B5459" s="202" t="s">
        <v>2446</v>
      </c>
      <c r="C5459" s="203" t="s">
        <v>1774</v>
      </c>
      <c r="D5459" s="202" t="s">
        <v>1775</v>
      </c>
      <c r="E5459" s="202" t="s">
        <v>1776</v>
      </c>
      <c r="F5459" s="202" t="s">
        <v>505</v>
      </c>
      <c r="G5459" s="260">
        <v>21</v>
      </c>
      <c r="H5459" s="361" t="s">
        <v>1777</v>
      </c>
      <c r="I5459" s="359" t="s">
        <v>1383</v>
      </c>
      <c r="J5459" s="359" t="s">
        <v>1380</v>
      </c>
      <c r="K5459" s="359" t="s">
        <v>1778</v>
      </c>
      <c r="L5459" s="359" t="s">
        <v>1392</v>
      </c>
      <c r="M5459" s="368">
        <v>2008</v>
      </c>
      <c r="N5459" s="205">
        <v>43109</v>
      </c>
      <c r="O5459" s="203"/>
      <c r="P5459" t="str">
        <f t="shared" si="85"/>
        <v>Miller Creek TMDL (Lake Superior Basin)-Miller Creek-(04010201-512)-Temperature</v>
      </c>
    </row>
    <row r="5460" spans="1:16" ht="27.95" hidden="1" customHeight="1" x14ac:dyDescent="0.25">
      <c r="A5460" s="203" t="s">
        <v>2241</v>
      </c>
      <c r="B5460" s="202" t="s">
        <v>2446</v>
      </c>
      <c r="C5460" s="203" t="s">
        <v>1774</v>
      </c>
      <c r="D5460" s="202" t="s">
        <v>1775</v>
      </c>
      <c r="E5460" s="202" t="s">
        <v>1776</v>
      </c>
      <c r="F5460" s="202" t="s">
        <v>505</v>
      </c>
      <c r="G5460" s="260">
        <v>6.4</v>
      </c>
      <c r="H5460" s="361" t="s">
        <v>1777</v>
      </c>
      <c r="I5460" s="359" t="s">
        <v>1384</v>
      </c>
      <c r="J5460" s="359" t="s">
        <v>1380</v>
      </c>
      <c r="K5460" s="359" t="s">
        <v>1778</v>
      </c>
      <c r="L5460" s="359" t="s">
        <v>1392</v>
      </c>
      <c r="M5460" s="368">
        <v>2008</v>
      </c>
      <c r="N5460" s="205">
        <v>43109</v>
      </c>
      <c r="O5460" s="203"/>
      <c r="P5460" t="str">
        <f t="shared" si="85"/>
        <v>Miller Creek TMDL (Lake Superior Basin)-Miller Creek-(04010201-512)-Temperature</v>
      </c>
    </row>
    <row r="5461" spans="1:16" ht="27.95" hidden="1" customHeight="1" x14ac:dyDescent="0.25">
      <c r="A5461" s="203" t="s">
        <v>2241</v>
      </c>
      <c r="B5461" s="202" t="s">
        <v>2446</v>
      </c>
      <c r="C5461" s="203" t="s">
        <v>1774</v>
      </c>
      <c r="D5461" s="202" t="s">
        <v>1775</v>
      </c>
      <c r="E5461" s="202" t="s">
        <v>1776</v>
      </c>
      <c r="F5461" s="202" t="s">
        <v>505</v>
      </c>
      <c r="G5461" s="260">
        <v>0.72</v>
      </c>
      <c r="H5461" s="361" t="s">
        <v>1777</v>
      </c>
      <c r="I5461" s="359" t="s">
        <v>1385</v>
      </c>
      <c r="J5461" s="359" t="s">
        <v>1380</v>
      </c>
      <c r="K5461" s="359" t="s">
        <v>1778</v>
      </c>
      <c r="L5461" s="359" t="s">
        <v>1392</v>
      </c>
      <c r="M5461" s="368">
        <v>2008</v>
      </c>
      <c r="N5461" s="205">
        <v>43109</v>
      </c>
      <c r="O5461" s="203"/>
      <c r="P5461" t="str">
        <f t="shared" si="85"/>
        <v>Miller Creek TMDL (Lake Superior Basin)-Miller Creek-(04010201-512)-Temperature</v>
      </c>
    </row>
    <row r="5462" spans="1:16" ht="27.95" hidden="1" customHeight="1" x14ac:dyDescent="0.25">
      <c r="A5462" s="203" t="s">
        <v>2241</v>
      </c>
      <c r="B5462" s="202" t="s">
        <v>2446</v>
      </c>
      <c r="C5462" s="203" t="s">
        <v>2485</v>
      </c>
      <c r="D5462" s="202" t="s">
        <v>2486</v>
      </c>
      <c r="E5462" s="202" t="s">
        <v>2487</v>
      </c>
      <c r="F5462" s="202" t="s">
        <v>505</v>
      </c>
      <c r="G5462" s="228">
        <v>13</v>
      </c>
      <c r="H5462" s="361" t="s">
        <v>1414</v>
      </c>
      <c r="I5462" s="359" t="s">
        <v>1379</v>
      </c>
      <c r="J5462" s="358">
        <v>0.6</v>
      </c>
      <c r="K5462" s="359" t="s">
        <v>22</v>
      </c>
      <c r="L5462" s="359" t="s">
        <v>1392</v>
      </c>
      <c r="M5462" s="368">
        <v>2011</v>
      </c>
      <c r="N5462" s="205"/>
      <c r="O5462" s="203"/>
      <c r="P5462" t="str">
        <f t="shared" si="85"/>
        <v>Duluth Urban Area Streams (Lake Superior Basin)-Kingsbury Creek-(04010201-626)-TSS</v>
      </c>
    </row>
    <row r="5463" spans="1:16" ht="27.95" hidden="1" customHeight="1" x14ac:dyDescent="0.25">
      <c r="A5463" s="203" t="s">
        <v>2241</v>
      </c>
      <c r="B5463" s="202" t="s">
        <v>2446</v>
      </c>
      <c r="C5463" s="203" t="s">
        <v>2485</v>
      </c>
      <c r="D5463" s="202" t="s">
        <v>2486</v>
      </c>
      <c r="E5463" s="202" t="s">
        <v>2487</v>
      </c>
      <c r="F5463" s="202" t="s">
        <v>505</v>
      </c>
      <c r="G5463" s="228">
        <v>2.8</v>
      </c>
      <c r="H5463" s="361" t="s">
        <v>1414</v>
      </c>
      <c r="I5463" s="359" t="s">
        <v>1382</v>
      </c>
      <c r="J5463" s="358">
        <v>0.6</v>
      </c>
      <c r="K5463" s="359" t="s">
        <v>22</v>
      </c>
      <c r="L5463" s="359" t="s">
        <v>1392</v>
      </c>
      <c r="M5463" s="368">
        <v>2011</v>
      </c>
      <c r="N5463" s="205"/>
      <c r="O5463" s="203"/>
      <c r="P5463" t="str">
        <f t="shared" si="85"/>
        <v>Duluth Urban Area Streams (Lake Superior Basin)-Kingsbury Creek-(04010201-626)-TSS</v>
      </c>
    </row>
    <row r="5464" spans="1:16" ht="27.95" hidden="1" customHeight="1" x14ac:dyDescent="0.25">
      <c r="A5464" s="203" t="s">
        <v>2241</v>
      </c>
      <c r="B5464" s="202" t="s">
        <v>2446</v>
      </c>
      <c r="C5464" s="203" t="s">
        <v>2485</v>
      </c>
      <c r="D5464" s="202" t="s">
        <v>2486</v>
      </c>
      <c r="E5464" s="202" t="s">
        <v>2487</v>
      </c>
      <c r="F5464" s="202" t="s">
        <v>505</v>
      </c>
      <c r="G5464" s="260">
        <v>0.81</v>
      </c>
      <c r="H5464" s="361" t="s">
        <v>1414</v>
      </c>
      <c r="I5464" s="359" t="s">
        <v>1383</v>
      </c>
      <c r="J5464" s="358">
        <v>0.6</v>
      </c>
      <c r="K5464" s="359" t="s">
        <v>22</v>
      </c>
      <c r="L5464" s="359" t="s">
        <v>1392</v>
      </c>
      <c r="M5464" s="368">
        <v>2011</v>
      </c>
      <c r="N5464" s="205"/>
      <c r="O5464" s="203"/>
      <c r="P5464" t="str">
        <f t="shared" si="85"/>
        <v>Duluth Urban Area Streams (Lake Superior Basin)-Kingsbury Creek-(04010201-626)-TSS</v>
      </c>
    </row>
    <row r="5465" spans="1:16" ht="27.95" hidden="1" customHeight="1" x14ac:dyDescent="0.25">
      <c r="A5465" s="203" t="s">
        <v>2241</v>
      </c>
      <c r="B5465" s="202" t="s">
        <v>2446</v>
      </c>
      <c r="C5465" s="203" t="s">
        <v>2485</v>
      </c>
      <c r="D5465" s="202" t="s">
        <v>2486</v>
      </c>
      <c r="E5465" s="202" t="s">
        <v>2487</v>
      </c>
      <c r="F5465" s="202" t="s">
        <v>505</v>
      </c>
      <c r="G5465" s="260">
        <v>0.22</v>
      </c>
      <c r="H5465" s="361" t="s">
        <v>1414</v>
      </c>
      <c r="I5465" s="359" t="s">
        <v>1384</v>
      </c>
      <c r="J5465" s="358">
        <v>0.6</v>
      </c>
      <c r="K5465" s="359" t="s">
        <v>22</v>
      </c>
      <c r="L5465" s="359" t="s">
        <v>1392</v>
      </c>
      <c r="M5465" s="368">
        <v>2011</v>
      </c>
      <c r="N5465" s="205"/>
      <c r="O5465" s="203"/>
      <c r="P5465" t="str">
        <f t="shared" si="85"/>
        <v>Duluth Urban Area Streams (Lake Superior Basin)-Kingsbury Creek-(04010201-626)-TSS</v>
      </c>
    </row>
    <row r="5466" spans="1:16" ht="27.95" hidden="1" customHeight="1" x14ac:dyDescent="0.25">
      <c r="A5466" s="203" t="s">
        <v>2241</v>
      </c>
      <c r="B5466" s="202" t="s">
        <v>2446</v>
      </c>
      <c r="C5466" s="203" t="s">
        <v>2485</v>
      </c>
      <c r="D5466" s="202" t="s">
        <v>2486</v>
      </c>
      <c r="E5466" s="202" t="s">
        <v>2487</v>
      </c>
      <c r="F5466" s="202" t="s">
        <v>505</v>
      </c>
      <c r="G5466" s="253">
        <v>4.3999999999999997E-2</v>
      </c>
      <c r="H5466" s="361" t="s">
        <v>1414</v>
      </c>
      <c r="I5466" s="359" t="s">
        <v>1385</v>
      </c>
      <c r="J5466" s="358">
        <v>0.6</v>
      </c>
      <c r="K5466" s="359" t="s">
        <v>22</v>
      </c>
      <c r="L5466" s="359" t="s">
        <v>1392</v>
      </c>
      <c r="M5466" s="368">
        <v>2011</v>
      </c>
      <c r="N5466" s="205"/>
      <c r="O5466" s="203"/>
      <c r="P5466" t="str">
        <f t="shared" si="85"/>
        <v>Duluth Urban Area Streams (Lake Superior Basin)-Kingsbury Creek-(04010201-626)-TSS</v>
      </c>
    </row>
    <row r="5467" spans="1:16" ht="27.95" hidden="1" customHeight="1" x14ac:dyDescent="0.25">
      <c r="A5467" s="203" t="s">
        <v>2241</v>
      </c>
      <c r="B5467" s="202" t="s">
        <v>2446</v>
      </c>
      <c r="C5467" s="203" t="s">
        <v>2485</v>
      </c>
      <c r="D5467" s="202" t="s">
        <v>2488</v>
      </c>
      <c r="E5467" s="202" t="s">
        <v>2489</v>
      </c>
      <c r="F5467" s="202" t="s">
        <v>505</v>
      </c>
      <c r="G5467" s="262">
        <v>5.6</v>
      </c>
      <c r="H5467" s="361" t="s">
        <v>1414</v>
      </c>
      <c r="I5467" s="359" t="s">
        <v>1379</v>
      </c>
      <c r="J5467" s="358">
        <v>0.6</v>
      </c>
      <c r="K5467" s="359" t="s">
        <v>22</v>
      </c>
      <c r="L5467" s="359" t="s">
        <v>1392</v>
      </c>
      <c r="M5467" s="368">
        <v>2011</v>
      </c>
      <c r="N5467" s="205"/>
      <c r="O5467" s="203"/>
      <c r="P5467" t="str">
        <f t="shared" si="85"/>
        <v>Duluth Urban Area Streams (Lake Superior Basin)-Amity Creek-(04010102-511)-TSS</v>
      </c>
    </row>
    <row r="5468" spans="1:16" ht="15" hidden="1" customHeight="1" x14ac:dyDescent="0.25">
      <c r="A5468" s="203" t="s">
        <v>2241</v>
      </c>
      <c r="B5468" s="202" t="s">
        <v>2446</v>
      </c>
      <c r="C5468" s="203" t="s">
        <v>2485</v>
      </c>
      <c r="D5468" s="202" t="s">
        <v>2488</v>
      </c>
      <c r="E5468" s="202" t="s">
        <v>2489</v>
      </c>
      <c r="F5468" s="202" t="s">
        <v>505</v>
      </c>
      <c r="G5468" s="262">
        <v>1.1000000000000001</v>
      </c>
      <c r="H5468" s="361" t="s">
        <v>1414</v>
      </c>
      <c r="I5468" s="359" t="s">
        <v>1382</v>
      </c>
      <c r="J5468" s="358">
        <v>0.6</v>
      </c>
      <c r="K5468" s="359" t="s">
        <v>22</v>
      </c>
      <c r="L5468" s="359" t="s">
        <v>1392</v>
      </c>
      <c r="M5468" s="368">
        <v>2011</v>
      </c>
      <c r="N5468" s="205"/>
      <c r="O5468" s="203"/>
      <c r="P5468" t="str">
        <f t="shared" si="85"/>
        <v>Duluth Urban Area Streams (Lake Superior Basin)-Amity Creek-(04010102-511)-TSS</v>
      </c>
    </row>
    <row r="5469" spans="1:16" ht="15" hidden="1" customHeight="1" x14ac:dyDescent="0.25">
      <c r="A5469" s="203" t="s">
        <v>2241</v>
      </c>
      <c r="B5469" s="202" t="s">
        <v>2446</v>
      </c>
      <c r="C5469" s="203" t="s">
        <v>2485</v>
      </c>
      <c r="D5469" s="202" t="s">
        <v>2488</v>
      </c>
      <c r="E5469" s="202" t="s">
        <v>2489</v>
      </c>
      <c r="F5469" s="202" t="s">
        <v>505</v>
      </c>
      <c r="G5469" s="262">
        <v>0.34</v>
      </c>
      <c r="H5469" s="361" t="s">
        <v>1414</v>
      </c>
      <c r="I5469" s="359" t="s">
        <v>1383</v>
      </c>
      <c r="J5469" s="358">
        <v>0.6</v>
      </c>
      <c r="K5469" s="359" t="s">
        <v>22</v>
      </c>
      <c r="L5469" s="359" t="s">
        <v>1392</v>
      </c>
      <c r="M5469" s="368">
        <v>2011</v>
      </c>
      <c r="N5469" s="205"/>
      <c r="O5469" s="203"/>
      <c r="P5469" t="str">
        <f t="shared" si="85"/>
        <v>Duluth Urban Area Streams (Lake Superior Basin)-Amity Creek-(04010102-511)-TSS</v>
      </c>
    </row>
    <row r="5470" spans="1:16" ht="15" hidden="1" customHeight="1" x14ac:dyDescent="0.25">
      <c r="A5470" s="203" t="s">
        <v>2241</v>
      </c>
      <c r="B5470" s="202" t="s">
        <v>2446</v>
      </c>
      <c r="C5470" s="203" t="s">
        <v>2485</v>
      </c>
      <c r="D5470" s="202" t="s">
        <v>2488</v>
      </c>
      <c r="E5470" s="202" t="s">
        <v>2489</v>
      </c>
      <c r="F5470" s="202" t="s">
        <v>505</v>
      </c>
      <c r="G5470" s="262">
        <v>0.11</v>
      </c>
      <c r="H5470" s="361" t="s">
        <v>1414</v>
      </c>
      <c r="I5470" s="359" t="s">
        <v>1384</v>
      </c>
      <c r="J5470" s="358">
        <v>0.6</v>
      </c>
      <c r="K5470" s="359" t="s">
        <v>22</v>
      </c>
      <c r="L5470" s="359" t="s">
        <v>1392</v>
      </c>
      <c r="M5470" s="368">
        <v>2011</v>
      </c>
      <c r="N5470" s="205"/>
      <c r="O5470" s="203"/>
      <c r="P5470" t="str">
        <f t="shared" si="85"/>
        <v>Duluth Urban Area Streams (Lake Superior Basin)-Amity Creek-(04010102-511)-TSS</v>
      </c>
    </row>
    <row r="5471" spans="1:16" ht="15" hidden="1" customHeight="1" x14ac:dyDescent="0.25">
      <c r="A5471" s="203" t="s">
        <v>2241</v>
      </c>
      <c r="B5471" s="202" t="s">
        <v>2446</v>
      </c>
      <c r="C5471" s="203" t="s">
        <v>2485</v>
      </c>
      <c r="D5471" s="202" t="s">
        <v>2488</v>
      </c>
      <c r="E5471" s="202" t="s">
        <v>2489</v>
      </c>
      <c r="F5471" s="202" t="s">
        <v>505</v>
      </c>
      <c r="G5471" s="262">
        <v>0.03</v>
      </c>
      <c r="H5471" s="361" t="s">
        <v>1414</v>
      </c>
      <c r="I5471" s="359" t="s">
        <v>1385</v>
      </c>
      <c r="J5471" s="358">
        <v>0.6</v>
      </c>
      <c r="K5471" s="359" t="s">
        <v>22</v>
      </c>
      <c r="L5471" s="359" t="s">
        <v>1392</v>
      </c>
      <c r="M5471" s="368">
        <v>2011</v>
      </c>
      <c r="N5471" s="205"/>
      <c r="O5471" s="203"/>
      <c r="P5471" t="str">
        <f t="shared" si="85"/>
        <v>Duluth Urban Area Streams (Lake Superior Basin)-Amity Creek-(04010102-511)-TSS</v>
      </c>
    </row>
    <row r="5472" spans="1:16" ht="15" hidden="1" customHeight="1" x14ac:dyDescent="0.25">
      <c r="A5472" s="203" t="s">
        <v>2241</v>
      </c>
      <c r="B5472" s="202" t="s">
        <v>2446</v>
      </c>
      <c r="C5472" s="203" t="s">
        <v>2485</v>
      </c>
      <c r="D5472" s="202" t="s">
        <v>2490</v>
      </c>
      <c r="E5472" s="202" t="s">
        <v>2491</v>
      </c>
      <c r="F5472" s="202" t="s">
        <v>505</v>
      </c>
      <c r="G5472" s="262">
        <v>1.9</v>
      </c>
      <c r="H5472" s="361" t="s">
        <v>1414</v>
      </c>
      <c r="I5472" s="359" t="s">
        <v>1379</v>
      </c>
      <c r="J5472" s="358">
        <v>0.6</v>
      </c>
      <c r="K5472" s="359" t="s">
        <v>22</v>
      </c>
      <c r="L5472" s="359" t="s">
        <v>1392</v>
      </c>
      <c r="M5472" s="368">
        <v>2011</v>
      </c>
      <c r="N5472" s="205"/>
      <c r="O5472" s="203"/>
      <c r="P5472" t="str">
        <f t="shared" si="85"/>
        <v>Duluth Urban Area Streams (Lake Superior Basin)-Amity Creek, East Branch-(04010102-540)-TSS</v>
      </c>
    </row>
    <row r="5473" spans="1:16" ht="15" hidden="1" customHeight="1" x14ac:dyDescent="0.25">
      <c r="A5473" s="203" t="s">
        <v>2241</v>
      </c>
      <c r="B5473" s="202" t="s">
        <v>2446</v>
      </c>
      <c r="C5473" s="203" t="s">
        <v>2485</v>
      </c>
      <c r="D5473" s="202" t="s">
        <v>2490</v>
      </c>
      <c r="E5473" s="202" t="s">
        <v>2491</v>
      </c>
      <c r="F5473" s="202" t="s">
        <v>505</v>
      </c>
      <c r="G5473" s="262">
        <v>0.35</v>
      </c>
      <c r="H5473" s="361" t="s">
        <v>1414</v>
      </c>
      <c r="I5473" s="359" t="s">
        <v>1382</v>
      </c>
      <c r="J5473" s="358">
        <v>0.6</v>
      </c>
      <c r="K5473" s="359" t="s">
        <v>22</v>
      </c>
      <c r="L5473" s="359" t="s">
        <v>1392</v>
      </c>
      <c r="M5473" s="368">
        <v>2011</v>
      </c>
      <c r="N5473" s="205"/>
      <c r="O5473" s="203"/>
      <c r="P5473" t="str">
        <f t="shared" si="85"/>
        <v>Duluth Urban Area Streams (Lake Superior Basin)-Amity Creek, East Branch-(04010102-540)-TSS</v>
      </c>
    </row>
    <row r="5474" spans="1:16" ht="15" hidden="1" customHeight="1" x14ac:dyDescent="0.25">
      <c r="A5474" s="203" t="s">
        <v>2241</v>
      </c>
      <c r="B5474" s="202" t="s">
        <v>2446</v>
      </c>
      <c r="C5474" s="203" t="s">
        <v>2485</v>
      </c>
      <c r="D5474" s="202" t="s">
        <v>2490</v>
      </c>
      <c r="E5474" s="202" t="s">
        <v>2491</v>
      </c>
      <c r="F5474" s="202" t="s">
        <v>505</v>
      </c>
      <c r="G5474" s="262">
        <v>0.11</v>
      </c>
      <c r="H5474" s="361" t="s">
        <v>1414</v>
      </c>
      <c r="I5474" s="359" t="s">
        <v>1383</v>
      </c>
      <c r="J5474" s="358">
        <v>0.6</v>
      </c>
      <c r="K5474" s="359" t="s">
        <v>22</v>
      </c>
      <c r="L5474" s="359" t="s">
        <v>1392</v>
      </c>
      <c r="M5474" s="368">
        <v>2011</v>
      </c>
      <c r="N5474" s="205"/>
      <c r="O5474" s="203"/>
      <c r="P5474" t="str">
        <f t="shared" si="85"/>
        <v>Duluth Urban Area Streams (Lake Superior Basin)-Amity Creek, East Branch-(04010102-540)-TSS</v>
      </c>
    </row>
    <row r="5475" spans="1:16" ht="15" hidden="1" customHeight="1" x14ac:dyDescent="0.25">
      <c r="A5475" s="203" t="s">
        <v>2241</v>
      </c>
      <c r="B5475" s="202" t="s">
        <v>2446</v>
      </c>
      <c r="C5475" s="203" t="s">
        <v>2485</v>
      </c>
      <c r="D5475" s="202" t="s">
        <v>2490</v>
      </c>
      <c r="E5475" s="202" t="s">
        <v>2491</v>
      </c>
      <c r="F5475" s="202" t="s">
        <v>505</v>
      </c>
      <c r="G5475" s="262">
        <v>3.4000000000000002E-2</v>
      </c>
      <c r="H5475" s="361" t="s">
        <v>1414</v>
      </c>
      <c r="I5475" s="359" t="s">
        <v>1384</v>
      </c>
      <c r="J5475" s="358">
        <v>0.6</v>
      </c>
      <c r="K5475" s="359" t="s">
        <v>22</v>
      </c>
      <c r="L5475" s="359" t="s">
        <v>1392</v>
      </c>
      <c r="M5475" s="368">
        <v>2011</v>
      </c>
      <c r="N5475" s="205"/>
      <c r="O5475" s="203"/>
      <c r="P5475" t="str">
        <f t="shared" si="85"/>
        <v>Duluth Urban Area Streams (Lake Superior Basin)-Amity Creek, East Branch-(04010102-540)-TSS</v>
      </c>
    </row>
    <row r="5476" spans="1:16" ht="15" hidden="1" customHeight="1" x14ac:dyDescent="0.25">
      <c r="A5476" s="203" t="s">
        <v>2241</v>
      </c>
      <c r="B5476" s="202" t="s">
        <v>2446</v>
      </c>
      <c r="C5476" s="203" t="s">
        <v>2485</v>
      </c>
      <c r="D5476" s="202" t="s">
        <v>2490</v>
      </c>
      <c r="E5476" s="202" t="s">
        <v>2491</v>
      </c>
      <c r="F5476" s="202" t="s">
        <v>505</v>
      </c>
      <c r="G5476" s="262">
        <v>8.6E-3</v>
      </c>
      <c r="H5476" s="361" t="s">
        <v>1414</v>
      </c>
      <c r="I5476" s="359" t="s">
        <v>1385</v>
      </c>
      <c r="J5476" s="358">
        <v>0.6</v>
      </c>
      <c r="K5476" s="359" t="s">
        <v>22</v>
      </c>
      <c r="L5476" s="359" t="s">
        <v>1392</v>
      </c>
      <c r="M5476" s="368">
        <v>2011</v>
      </c>
      <c r="N5476" s="205"/>
      <c r="O5476" s="203"/>
      <c r="P5476" t="str">
        <f t="shared" si="85"/>
        <v>Duluth Urban Area Streams (Lake Superior Basin)-Amity Creek, East Branch-(04010102-540)-TSS</v>
      </c>
    </row>
    <row r="5477" spans="1:16" ht="15" hidden="1" customHeight="1" x14ac:dyDescent="0.25">
      <c r="A5477" s="203" t="s">
        <v>2241</v>
      </c>
      <c r="B5477" s="202" t="s">
        <v>2446</v>
      </c>
      <c r="C5477" s="203" t="s">
        <v>2485</v>
      </c>
      <c r="D5477" s="202" t="s">
        <v>2492</v>
      </c>
      <c r="E5477" s="202" t="s">
        <v>2493</v>
      </c>
      <c r="F5477" s="202" t="s">
        <v>505</v>
      </c>
      <c r="G5477" s="262">
        <v>5.3</v>
      </c>
      <c r="H5477" s="361" t="s">
        <v>1414</v>
      </c>
      <c r="I5477" s="359" t="s">
        <v>1379</v>
      </c>
      <c r="J5477" s="358">
        <v>0.6</v>
      </c>
      <c r="K5477" s="359" t="s">
        <v>22</v>
      </c>
      <c r="L5477" s="359" t="s">
        <v>1392</v>
      </c>
      <c r="M5477" s="368">
        <v>2011</v>
      </c>
      <c r="N5477" s="205"/>
      <c r="O5477" s="203"/>
      <c r="P5477" t="str">
        <f t="shared" si="85"/>
        <v>Duluth Urban Area Streams (Lake Superior Basin)-Lester River-(04010102-549)-TSS</v>
      </c>
    </row>
    <row r="5478" spans="1:16" ht="15" hidden="1" customHeight="1" x14ac:dyDescent="0.25">
      <c r="A5478" s="203" t="s">
        <v>2241</v>
      </c>
      <c r="B5478" s="202" t="s">
        <v>2446</v>
      </c>
      <c r="C5478" s="203" t="s">
        <v>2485</v>
      </c>
      <c r="D5478" s="202" t="s">
        <v>2492</v>
      </c>
      <c r="E5478" s="202" t="s">
        <v>2493</v>
      </c>
      <c r="F5478" s="202" t="s">
        <v>505</v>
      </c>
      <c r="G5478" s="262">
        <v>1.1000000000000001</v>
      </c>
      <c r="H5478" s="361" t="s">
        <v>1414</v>
      </c>
      <c r="I5478" s="359" t="s">
        <v>1382</v>
      </c>
      <c r="J5478" s="358">
        <v>0.6</v>
      </c>
      <c r="K5478" s="359" t="s">
        <v>22</v>
      </c>
      <c r="L5478" s="359" t="s">
        <v>1392</v>
      </c>
      <c r="M5478" s="368">
        <v>2011</v>
      </c>
      <c r="N5478" s="205"/>
      <c r="O5478" s="203"/>
      <c r="P5478" t="str">
        <f t="shared" si="85"/>
        <v>Duluth Urban Area Streams (Lake Superior Basin)-Lester River-(04010102-549)-TSS</v>
      </c>
    </row>
    <row r="5479" spans="1:16" ht="15" hidden="1" customHeight="1" x14ac:dyDescent="0.25">
      <c r="A5479" s="203" t="s">
        <v>2241</v>
      </c>
      <c r="B5479" s="202" t="s">
        <v>2446</v>
      </c>
      <c r="C5479" s="203" t="s">
        <v>2485</v>
      </c>
      <c r="D5479" s="202" t="s">
        <v>2492</v>
      </c>
      <c r="E5479" s="202" t="s">
        <v>2493</v>
      </c>
      <c r="F5479" s="202" t="s">
        <v>505</v>
      </c>
      <c r="G5479" s="262">
        <v>0.3</v>
      </c>
      <c r="H5479" s="361" t="s">
        <v>1414</v>
      </c>
      <c r="I5479" s="359" t="s">
        <v>1383</v>
      </c>
      <c r="J5479" s="358">
        <v>0.6</v>
      </c>
      <c r="K5479" s="359" t="s">
        <v>22</v>
      </c>
      <c r="L5479" s="359" t="s">
        <v>1392</v>
      </c>
      <c r="M5479" s="368">
        <v>2011</v>
      </c>
      <c r="N5479" s="205"/>
      <c r="O5479" s="203"/>
      <c r="P5479" t="str">
        <f t="shared" si="85"/>
        <v>Duluth Urban Area Streams (Lake Superior Basin)-Lester River-(04010102-549)-TSS</v>
      </c>
    </row>
    <row r="5480" spans="1:16" ht="15" hidden="1" customHeight="1" x14ac:dyDescent="0.25">
      <c r="A5480" s="203" t="s">
        <v>2241</v>
      </c>
      <c r="B5480" s="202" t="s">
        <v>2446</v>
      </c>
      <c r="C5480" s="203" t="s">
        <v>2485</v>
      </c>
      <c r="D5480" s="202" t="s">
        <v>2492</v>
      </c>
      <c r="E5480" s="202" t="s">
        <v>2493</v>
      </c>
      <c r="F5480" s="202" t="s">
        <v>505</v>
      </c>
      <c r="G5480" s="262">
        <v>0.11</v>
      </c>
      <c r="H5480" s="361" t="s">
        <v>1414</v>
      </c>
      <c r="I5480" s="359" t="s">
        <v>1384</v>
      </c>
      <c r="J5480" s="358">
        <v>0.6</v>
      </c>
      <c r="K5480" s="359" t="s">
        <v>22</v>
      </c>
      <c r="L5480" s="359" t="s">
        <v>1392</v>
      </c>
      <c r="M5480" s="368">
        <v>2011</v>
      </c>
      <c r="N5480" s="205"/>
      <c r="O5480" s="203"/>
      <c r="P5480" t="str">
        <f t="shared" si="85"/>
        <v>Duluth Urban Area Streams (Lake Superior Basin)-Lester River-(04010102-549)-TSS</v>
      </c>
    </row>
    <row r="5481" spans="1:16" ht="15" hidden="1" customHeight="1" x14ac:dyDescent="0.25">
      <c r="A5481" s="203" t="s">
        <v>2241</v>
      </c>
      <c r="B5481" s="202" t="s">
        <v>2446</v>
      </c>
      <c r="C5481" s="203" t="s">
        <v>2485</v>
      </c>
      <c r="D5481" s="202" t="s">
        <v>2492</v>
      </c>
      <c r="E5481" s="202" t="s">
        <v>2493</v>
      </c>
      <c r="F5481" s="202" t="s">
        <v>505</v>
      </c>
      <c r="G5481" s="262">
        <v>3.1E-2</v>
      </c>
      <c r="H5481" s="361" t="s">
        <v>1414</v>
      </c>
      <c r="I5481" s="359" t="s">
        <v>1385</v>
      </c>
      <c r="J5481" s="358">
        <v>0.6</v>
      </c>
      <c r="K5481" s="359" t="s">
        <v>22</v>
      </c>
      <c r="L5481" s="359" t="s">
        <v>1392</v>
      </c>
      <c r="M5481" s="368">
        <v>2011</v>
      </c>
      <c r="N5481" s="205"/>
      <c r="O5481" s="203"/>
      <c r="P5481" t="str">
        <f t="shared" si="85"/>
        <v>Duluth Urban Area Streams (Lake Superior Basin)-Lester River-(04010102-549)-TSS</v>
      </c>
    </row>
    <row r="5482" spans="1:16" ht="15" hidden="1" customHeight="1" x14ac:dyDescent="0.25">
      <c r="A5482" s="203" t="s">
        <v>2241</v>
      </c>
      <c r="B5482" s="202" t="s">
        <v>2446</v>
      </c>
      <c r="C5482" s="203" t="s">
        <v>1695</v>
      </c>
      <c r="D5482" s="202" t="s">
        <v>1696</v>
      </c>
      <c r="E5482" s="202" t="s">
        <v>1697</v>
      </c>
      <c r="F5482" s="202" t="s">
        <v>505</v>
      </c>
      <c r="G5482" s="253">
        <v>0.38300000000000001</v>
      </c>
      <c r="H5482" s="361" t="s">
        <v>1400</v>
      </c>
      <c r="I5482" s="359" t="s">
        <v>1379</v>
      </c>
      <c r="J5482" s="358">
        <v>0</v>
      </c>
      <c r="K5482" s="359" t="s">
        <v>1391</v>
      </c>
      <c r="L5482" s="359" t="s">
        <v>1392</v>
      </c>
      <c r="M5482" s="368">
        <v>2012</v>
      </c>
      <c r="N5482" s="205">
        <v>43390</v>
      </c>
      <c r="O5482" s="203"/>
      <c r="P5482" t="str">
        <f t="shared" si="85"/>
        <v>St. Louis River WRAPS - 2009-Pine River (White Pine River)-(04010201-543)-E. coli</v>
      </c>
    </row>
    <row r="5483" spans="1:16" ht="27.95" hidden="1" customHeight="1" x14ac:dyDescent="0.25">
      <c r="A5483" s="203" t="s">
        <v>2241</v>
      </c>
      <c r="B5483" s="202" t="s">
        <v>2446</v>
      </c>
      <c r="C5483" s="203" t="s">
        <v>1695</v>
      </c>
      <c r="D5483" s="202" t="s">
        <v>1696</v>
      </c>
      <c r="E5483" s="202" t="s">
        <v>1697</v>
      </c>
      <c r="F5483" s="202" t="s">
        <v>505</v>
      </c>
      <c r="G5483" s="253">
        <v>0.11700000000000001</v>
      </c>
      <c r="H5483" s="361" t="s">
        <v>1400</v>
      </c>
      <c r="I5483" s="359" t="s">
        <v>1382</v>
      </c>
      <c r="J5483" s="358">
        <v>0</v>
      </c>
      <c r="K5483" s="359" t="s">
        <v>1391</v>
      </c>
      <c r="L5483" s="359" t="s">
        <v>1392</v>
      </c>
      <c r="M5483" s="368">
        <v>2012</v>
      </c>
      <c r="N5483" s="205">
        <v>43390</v>
      </c>
      <c r="O5483" s="203"/>
      <c r="P5483" t="str">
        <f t="shared" si="85"/>
        <v>St. Louis River WRAPS - 2009-Pine River (White Pine River)-(04010201-543)-E. coli</v>
      </c>
    </row>
    <row r="5484" spans="1:16" ht="27.95" hidden="1" customHeight="1" x14ac:dyDescent="0.25">
      <c r="A5484" s="203" t="s">
        <v>2241</v>
      </c>
      <c r="B5484" s="202" t="s">
        <v>2446</v>
      </c>
      <c r="C5484" s="203" t="s">
        <v>1695</v>
      </c>
      <c r="D5484" s="202" t="s">
        <v>1696</v>
      </c>
      <c r="E5484" s="202" t="s">
        <v>1697</v>
      </c>
      <c r="F5484" s="202" t="s">
        <v>505</v>
      </c>
      <c r="G5484" s="253">
        <v>4.6300000000000001E-2</v>
      </c>
      <c r="H5484" s="361" t="s">
        <v>1400</v>
      </c>
      <c r="I5484" s="359" t="s">
        <v>1383</v>
      </c>
      <c r="J5484" s="358">
        <v>0</v>
      </c>
      <c r="K5484" s="359" t="s">
        <v>1391</v>
      </c>
      <c r="L5484" s="359" t="s">
        <v>1392</v>
      </c>
      <c r="M5484" s="368">
        <v>2012</v>
      </c>
      <c r="N5484" s="205">
        <v>43390</v>
      </c>
      <c r="O5484" s="203"/>
      <c r="P5484" t="str">
        <f t="shared" si="85"/>
        <v>St. Louis River WRAPS - 2009-Pine River (White Pine River)-(04010201-543)-E. coli</v>
      </c>
    </row>
    <row r="5485" spans="1:16" ht="27.95" hidden="1" customHeight="1" x14ac:dyDescent="0.25">
      <c r="A5485" s="203" t="s">
        <v>2241</v>
      </c>
      <c r="B5485" s="202" t="s">
        <v>2446</v>
      </c>
      <c r="C5485" s="203" t="s">
        <v>1695</v>
      </c>
      <c r="D5485" s="202" t="s">
        <v>1696</v>
      </c>
      <c r="E5485" s="202" t="s">
        <v>1697</v>
      </c>
      <c r="F5485" s="202" t="s">
        <v>505</v>
      </c>
      <c r="G5485" s="253">
        <v>1.4999999999999999E-2</v>
      </c>
      <c r="H5485" s="361" t="s">
        <v>1400</v>
      </c>
      <c r="I5485" s="359" t="s">
        <v>1384</v>
      </c>
      <c r="J5485" s="358">
        <v>0</v>
      </c>
      <c r="K5485" s="359" t="s">
        <v>1391</v>
      </c>
      <c r="L5485" s="359" t="s">
        <v>1392</v>
      </c>
      <c r="M5485" s="368">
        <v>2012</v>
      </c>
      <c r="N5485" s="205">
        <v>43390</v>
      </c>
      <c r="O5485" s="203"/>
      <c r="P5485" t="str">
        <f t="shared" si="85"/>
        <v>St. Louis River WRAPS - 2009-Pine River (White Pine River)-(04010201-543)-E. coli</v>
      </c>
    </row>
    <row r="5486" spans="1:16" ht="27.95" hidden="1" customHeight="1" x14ac:dyDescent="0.25">
      <c r="A5486" s="203" t="s">
        <v>2241</v>
      </c>
      <c r="B5486" s="202" t="s">
        <v>2446</v>
      </c>
      <c r="C5486" s="203" t="s">
        <v>1695</v>
      </c>
      <c r="D5486" s="202" t="s">
        <v>1696</v>
      </c>
      <c r="E5486" s="202" t="s">
        <v>1697</v>
      </c>
      <c r="F5486" s="202" t="s">
        <v>505</v>
      </c>
      <c r="G5486" s="253">
        <v>4.1399999999999996E-3</v>
      </c>
      <c r="H5486" s="361" t="s">
        <v>1400</v>
      </c>
      <c r="I5486" s="359" t="s">
        <v>1385</v>
      </c>
      <c r="J5486" s="358">
        <v>0</v>
      </c>
      <c r="K5486" s="359" t="s">
        <v>1391</v>
      </c>
      <c r="L5486" s="359" t="s">
        <v>1392</v>
      </c>
      <c r="M5486" s="368">
        <v>2012</v>
      </c>
      <c r="N5486" s="205">
        <v>43390</v>
      </c>
      <c r="O5486" s="203"/>
      <c r="P5486" t="str">
        <f t="shared" si="85"/>
        <v>St. Louis River WRAPS - 2009-Pine River (White Pine River)-(04010201-543)-E. coli</v>
      </c>
    </row>
    <row r="5487" spans="1:16" ht="27.95" hidden="1" customHeight="1" x14ac:dyDescent="0.25">
      <c r="A5487" s="203" t="s">
        <v>2242</v>
      </c>
      <c r="B5487" s="202" t="s">
        <v>534</v>
      </c>
      <c r="C5487" s="203" t="s">
        <v>1808</v>
      </c>
      <c r="D5487" s="202" t="s">
        <v>1809</v>
      </c>
      <c r="E5487" s="202" t="s">
        <v>1810</v>
      </c>
      <c r="F5487" s="202" t="s">
        <v>505</v>
      </c>
      <c r="G5487" s="253">
        <v>332.8</v>
      </c>
      <c r="H5487" s="361" t="s">
        <v>1448</v>
      </c>
      <c r="I5487" s="359" t="s">
        <v>1407</v>
      </c>
      <c r="J5487" s="358">
        <v>0.54149999999999998</v>
      </c>
      <c r="K5487" s="359" t="s">
        <v>1113</v>
      </c>
      <c r="L5487" s="359" t="s">
        <v>1408</v>
      </c>
      <c r="M5487" s="368">
        <v>2006</v>
      </c>
      <c r="N5487" s="205">
        <v>41694</v>
      </c>
      <c r="O5487" s="203" t="s">
        <v>1811</v>
      </c>
      <c r="P5487" t="str">
        <f t="shared" si="85"/>
        <v>Minnehaha Creek Lake Hiawatha TMDL-Hiawatha-(27-0018-00)-TP</v>
      </c>
    </row>
    <row r="5488" spans="1:16" ht="27.95" hidden="1" customHeight="1" x14ac:dyDescent="0.25">
      <c r="A5488" s="203" t="s">
        <v>2242</v>
      </c>
      <c r="B5488" s="202" t="s">
        <v>534</v>
      </c>
      <c r="C5488" s="203" t="s">
        <v>1808</v>
      </c>
      <c r="D5488" s="202" t="s">
        <v>1809</v>
      </c>
      <c r="E5488" s="202" t="s">
        <v>1810</v>
      </c>
      <c r="F5488" s="202" t="s">
        <v>505</v>
      </c>
      <c r="G5488" s="253">
        <v>2.7280000000000002</v>
      </c>
      <c r="H5488" s="361" t="s">
        <v>1450</v>
      </c>
      <c r="I5488" s="359" t="s">
        <v>1407</v>
      </c>
      <c r="J5488" s="358">
        <v>0.54149999999999998</v>
      </c>
      <c r="K5488" s="359" t="s">
        <v>1113</v>
      </c>
      <c r="L5488" s="359" t="s">
        <v>1392</v>
      </c>
      <c r="M5488" s="368">
        <v>2006</v>
      </c>
      <c r="N5488" s="205">
        <v>41694</v>
      </c>
      <c r="O5488" s="203" t="s">
        <v>1811</v>
      </c>
      <c r="P5488" t="str">
        <f t="shared" si="85"/>
        <v>Minnehaha Creek Lake Hiawatha TMDL-Hiawatha-(27-0018-00)-TP</v>
      </c>
    </row>
    <row r="5489" spans="1:16" ht="27.95" hidden="1" customHeight="1" x14ac:dyDescent="0.25">
      <c r="A5489" s="203" t="s">
        <v>2242</v>
      </c>
      <c r="B5489" s="202" t="s">
        <v>534</v>
      </c>
      <c r="C5489" s="203" t="s">
        <v>1808</v>
      </c>
      <c r="D5489" s="202" t="s">
        <v>1658</v>
      </c>
      <c r="E5489" s="202" t="s">
        <v>1659</v>
      </c>
      <c r="F5489" s="202" t="s">
        <v>475</v>
      </c>
      <c r="G5489" s="253">
        <v>588.20000000000005</v>
      </c>
      <c r="H5489" s="361" t="s">
        <v>1400</v>
      </c>
      <c r="I5489" s="359" t="s">
        <v>1379</v>
      </c>
      <c r="J5489" s="359" t="s">
        <v>1380</v>
      </c>
      <c r="K5489" s="359" t="s">
        <v>1391</v>
      </c>
      <c r="L5489" s="359" t="s">
        <v>1392</v>
      </c>
      <c r="M5489" s="368">
        <v>2006</v>
      </c>
      <c r="N5489" s="205">
        <v>41694</v>
      </c>
      <c r="O5489" s="203"/>
      <c r="P5489" t="str">
        <f t="shared" si="85"/>
        <v>Minnehaha Creek Lake Hiawatha TMDL-Minnehaha Creek-(07010206-539)-E. coli</v>
      </c>
    </row>
    <row r="5490" spans="1:16" ht="27.95" hidden="1" customHeight="1" x14ac:dyDescent="0.25">
      <c r="A5490" s="203" t="s">
        <v>2242</v>
      </c>
      <c r="B5490" s="202" t="s">
        <v>534</v>
      </c>
      <c r="C5490" s="203" t="s">
        <v>1808</v>
      </c>
      <c r="D5490" s="202" t="s">
        <v>1658</v>
      </c>
      <c r="E5490" s="202" t="s">
        <v>1659</v>
      </c>
      <c r="F5490" s="202" t="s">
        <v>475</v>
      </c>
      <c r="G5490" s="253">
        <v>285.10000000000002</v>
      </c>
      <c r="H5490" s="361" t="s">
        <v>1400</v>
      </c>
      <c r="I5490" s="359" t="s">
        <v>1382</v>
      </c>
      <c r="J5490" s="359" t="s">
        <v>1380</v>
      </c>
      <c r="K5490" s="359" t="s">
        <v>1391</v>
      </c>
      <c r="L5490" s="359" t="s">
        <v>1392</v>
      </c>
      <c r="M5490" s="368">
        <v>2006</v>
      </c>
      <c r="N5490" s="205">
        <v>41694</v>
      </c>
      <c r="O5490" s="203"/>
      <c r="P5490" t="str">
        <f t="shared" si="85"/>
        <v>Minnehaha Creek Lake Hiawatha TMDL-Minnehaha Creek-(07010206-539)-E. coli</v>
      </c>
    </row>
    <row r="5491" spans="1:16" ht="27.95" hidden="1" customHeight="1" x14ac:dyDescent="0.25">
      <c r="A5491" s="203" t="s">
        <v>2242</v>
      </c>
      <c r="B5491" s="202" t="s">
        <v>534</v>
      </c>
      <c r="C5491" s="203" t="s">
        <v>1808</v>
      </c>
      <c r="D5491" s="202" t="s">
        <v>1658</v>
      </c>
      <c r="E5491" s="202" t="s">
        <v>1659</v>
      </c>
      <c r="F5491" s="202" t="s">
        <v>475</v>
      </c>
      <c r="G5491" s="253">
        <v>103.9</v>
      </c>
      <c r="H5491" s="361" t="s">
        <v>1400</v>
      </c>
      <c r="I5491" s="359" t="s">
        <v>1383</v>
      </c>
      <c r="J5491" s="359" t="s">
        <v>1380</v>
      </c>
      <c r="K5491" s="359" t="s">
        <v>1391</v>
      </c>
      <c r="L5491" s="359" t="s">
        <v>1392</v>
      </c>
      <c r="M5491" s="368">
        <v>2006</v>
      </c>
      <c r="N5491" s="205">
        <v>41694</v>
      </c>
      <c r="O5491" s="203"/>
      <c r="P5491" t="str">
        <f t="shared" si="85"/>
        <v>Minnehaha Creek Lake Hiawatha TMDL-Minnehaha Creek-(07010206-539)-E. coli</v>
      </c>
    </row>
    <row r="5492" spans="1:16" ht="27.95" hidden="1" customHeight="1" x14ac:dyDescent="0.25">
      <c r="A5492" s="203" t="s">
        <v>2242</v>
      </c>
      <c r="B5492" s="202" t="s">
        <v>534</v>
      </c>
      <c r="C5492" s="203" t="s">
        <v>1808</v>
      </c>
      <c r="D5492" s="202" t="s">
        <v>1658</v>
      </c>
      <c r="E5492" s="202" t="s">
        <v>1659</v>
      </c>
      <c r="F5492" s="202" t="s">
        <v>475</v>
      </c>
      <c r="G5492" s="253">
        <v>27.74</v>
      </c>
      <c r="H5492" s="361" t="s">
        <v>1400</v>
      </c>
      <c r="I5492" s="359" t="s">
        <v>1384</v>
      </c>
      <c r="J5492" s="359" t="s">
        <v>1380</v>
      </c>
      <c r="K5492" s="359" t="s">
        <v>1391</v>
      </c>
      <c r="L5492" s="359" t="s">
        <v>1392</v>
      </c>
      <c r="M5492" s="368">
        <v>2006</v>
      </c>
      <c r="N5492" s="205">
        <v>41694</v>
      </c>
      <c r="O5492" s="203"/>
      <c r="P5492" t="str">
        <f t="shared" si="85"/>
        <v>Minnehaha Creek Lake Hiawatha TMDL-Minnehaha Creek-(07010206-539)-E. coli</v>
      </c>
    </row>
    <row r="5493" spans="1:16" ht="27.95" hidden="1" customHeight="1" x14ac:dyDescent="0.25">
      <c r="A5493" s="203" t="s">
        <v>2242</v>
      </c>
      <c r="B5493" s="202" t="s">
        <v>534</v>
      </c>
      <c r="C5493" s="203" t="s">
        <v>1808</v>
      </c>
      <c r="D5493" s="202" t="s">
        <v>1658</v>
      </c>
      <c r="E5493" s="202" t="s">
        <v>1659</v>
      </c>
      <c r="F5493" s="202" t="s">
        <v>475</v>
      </c>
      <c r="G5493" s="253">
        <v>7.94</v>
      </c>
      <c r="H5493" s="361" t="s">
        <v>1400</v>
      </c>
      <c r="I5493" s="359" t="s">
        <v>1385</v>
      </c>
      <c r="J5493" s="359" t="s">
        <v>1380</v>
      </c>
      <c r="K5493" s="359" t="s">
        <v>1391</v>
      </c>
      <c r="L5493" s="359" t="s">
        <v>1392</v>
      </c>
      <c r="M5493" s="368">
        <v>2006</v>
      </c>
      <c r="N5493" s="205">
        <v>41694</v>
      </c>
      <c r="O5493" s="203"/>
      <c r="P5493" t="str">
        <f t="shared" si="85"/>
        <v>Minnehaha Creek Lake Hiawatha TMDL-Minnehaha Creek-(07010206-539)-E. coli</v>
      </c>
    </row>
    <row r="5494" spans="1:16" ht="27.95" hidden="1" customHeight="1" x14ac:dyDescent="0.25">
      <c r="A5494" s="203" t="s">
        <v>2242</v>
      </c>
      <c r="B5494" s="202" t="s">
        <v>534</v>
      </c>
      <c r="C5494" s="203" t="s">
        <v>1403</v>
      </c>
      <c r="D5494" s="202" t="s">
        <v>1404</v>
      </c>
      <c r="E5494" s="202" t="s">
        <v>1405</v>
      </c>
      <c r="F5494" s="202" t="s">
        <v>475</v>
      </c>
      <c r="G5494" s="253">
        <v>154</v>
      </c>
      <c r="H5494" s="361" t="s">
        <v>1406</v>
      </c>
      <c r="I5494" s="359" t="s">
        <v>1407</v>
      </c>
      <c r="J5494" s="208">
        <v>0</v>
      </c>
      <c r="K5494" s="359" t="s">
        <v>22</v>
      </c>
      <c r="L5494" s="359" t="s">
        <v>1408</v>
      </c>
      <c r="M5494" s="368" t="s">
        <v>1407</v>
      </c>
      <c r="N5494" s="205">
        <v>42486</v>
      </c>
      <c r="O5494" s="203"/>
      <c r="P5494" t="str">
        <f t="shared" si="85"/>
        <v>South Metro Mississippi TSS TMDL-Mississippi River-(07040001-531)-TSS</v>
      </c>
    </row>
    <row r="5495" spans="1:16" ht="27.95" hidden="1" customHeight="1" x14ac:dyDescent="0.25">
      <c r="A5495" s="203" t="s">
        <v>2242</v>
      </c>
      <c r="B5495" s="202" t="s">
        <v>534</v>
      </c>
      <c r="C5495" s="203" t="s">
        <v>1876</v>
      </c>
      <c r="D5495" s="202" t="s">
        <v>533</v>
      </c>
      <c r="E5495" s="202" t="s">
        <v>1877</v>
      </c>
      <c r="F5495" s="202" t="s">
        <v>475</v>
      </c>
      <c r="G5495" s="253">
        <v>488</v>
      </c>
      <c r="H5495" s="361" t="s">
        <v>1878</v>
      </c>
      <c r="I5495" s="359" t="s">
        <v>1407</v>
      </c>
      <c r="J5495" s="358">
        <v>0.14979999999999999</v>
      </c>
      <c r="K5495" s="359" t="s">
        <v>1113</v>
      </c>
      <c r="L5495" s="359" t="s">
        <v>1408</v>
      </c>
      <c r="M5495" s="368">
        <v>2004</v>
      </c>
      <c r="N5495" s="205">
        <v>40765</v>
      </c>
      <c r="O5495" s="361" t="s">
        <v>1879</v>
      </c>
      <c r="P5495" t="str">
        <f t="shared" si="85"/>
        <v>Sweeney Lake TMDL-Sweeney-(27-0035-01)-TP</v>
      </c>
    </row>
    <row r="5496" spans="1:16" ht="27.95" hidden="1" customHeight="1" x14ac:dyDescent="0.25">
      <c r="A5496" s="203" t="s">
        <v>2242</v>
      </c>
      <c r="B5496" s="202" t="s">
        <v>534</v>
      </c>
      <c r="C5496" s="203" t="s">
        <v>1876</v>
      </c>
      <c r="D5496" s="202" t="s">
        <v>533</v>
      </c>
      <c r="E5496" s="202" t="s">
        <v>1877</v>
      </c>
      <c r="F5496" s="202" t="s">
        <v>475</v>
      </c>
      <c r="G5496" s="253">
        <v>4</v>
      </c>
      <c r="H5496" s="361" t="s">
        <v>1450</v>
      </c>
      <c r="I5496" s="359" t="s">
        <v>1407</v>
      </c>
      <c r="J5496" s="358">
        <v>0.14979999999999999</v>
      </c>
      <c r="K5496" s="359" t="s">
        <v>1113</v>
      </c>
      <c r="L5496" s="359" t="s">
        <v>1392</v>
      </c>
      <c r="M5496" s="368">
        <v>2004</v>
      </c>
      <c r="N5496" s="205">
        <v>40765</v>
      </c>
      <c r="O5496" s="361" t="s">
        <v>1879</v>
      </c>
      <c r="P5496" t="str">
        <f t="shared" si="85"/>
        <v>Sweeney Lake TMDL-Sweeney-(27-0035-01)-TP</v>
      </c>
    </row>
    <row r="5497" spans="1:16" ht="27.95" hidden="1" customHeight="1" x14ac:dyDescent="0.25">
      <c r="A5497" s="203" t="s">
        <v>2242</v>
      </c>
      <c r="B5497" s="202" t="s">
        <v>534</v>
      </c>
      <c r="C5497" s="203" t="s">
        <v>1461</v>
      </c>
      <c r="D5497" s="202" t="s">
        <v>533</v>
      </c>
      <c r="E5497" s="202" t="s">
        <v>1877</v>
      </c>
      <c r="F5497" s="202" t="s">
        <v>475</v>
      </c>
      <c r="G5497" s="254">
        <v>1194142</v>
      </c>
      <c r="H5497" s="361" t="s">
        <v>1433</v>
      </c>
      <c r="I5497" s="359" t="s">
        <v>1407</v>
      </c>
      <c r="J5497" s="359" t="s">
        <v>1380</v>
      </c>
      <c r="K5497" s="359" t="s">
        <v>8</v>
      </c>
      <c r="L5497" s="359" t="s">
        <v>1408</v>
      </c>
      <c r="M5497" s="368" t="s">
        <v>1407</v>
      </c>
      <c r="N5497" s="205">
        <v>42530</v>
      </c>
      <c r="O5497" s="203"/>
      <c r="P5497" t="str">
        <f t="shared" si="85"/>
        <v>Twin Cities Metro Area Chloride TMDL and Management Plan-Sweeney-(27-0035-01)-Chloride</v>
      </c>
    </row>
    <row r="5498" spans="1:16" ht="27.95" hidden="1" customHeight="1" x14ac:dyDescent="0.25">
      <c r="A5498" s="203" t="s">
        <v>2242</v>
      </c>
      <c r="B5498" s="202" t="s">
        <v>534</v>
      </c>
      <c r="C5498" s="203" t="s">
        <v>1461</v>
      </c>
      <c r="D5498" s="202" t="s">
        <v>533</v>
      </c>
      <c r="E5498" s="202" t="s">
        <v>1877</v>
      </c>
      <c r="F5498" s="202" t="s">
        <v>475</v>
      </c>
      <c r="G5498" s="254">
        <v>3272</v>
      </c>
      <c r="H5498" s="361" t="s">
        <v>1414</v>
      </c>
      <c r="I5498" s="359" t="s">
        <v>1407</v>
      </c>
      <c r="J5498" s="359" t="s">
        <v>1380</v>
      </c>
      <c r="K5498" s="359" t="s">
        <v>8</v>
      </c>
      <c r="L5498" s="359" t="s">
        <v>1392</v>
      </c>
      <c r="M5498" s="368" t="s">
        <v>1407</v>
      </c>
      <c r="N5498" s="205">
        <v>42530</v>
      </c>
      <c r="O5498" s="203"/>
      <c r="P5498" t="str">
        <f t="shared" si="85"/>
        <v>Twin Cities Metro Area Chloride TMDL and Management Plan-Sweeney-(27-0035-01)-Chloride</v>
      </c>
    </row>
    <row r="5499" spans="1:16" ht="27.95" hidden="1" customHeight="1" x14ac:dyDescent="0.25">
      <c r="A5499" s="203" t="s">
        <v>2242</v>
      </c>
      <c r="B5499" s="202" t="s">
        <v>534</v>
      </c>
      <c r="C5499" s="203" t="s">
        <v>1461</v>
      </c>
      <c r="D5499" s="202" t="s">
        <v>1882</v>
      </c>
      <c r="E5499" s="202" t="s">
        <v>1883</v>
      </c>
      <c r="F5499" s="202" t="s">
        <v>475</v>
      </c>
      <c r="G5499" s="254">
        <v>279963</v>
      </c>
      <c r="H5499" s="361" t="s">
        <v>1433</v>
      </c>
      <c r="I5499" s="359" t="s">
        <v>1407</v>
      </c>
      <c r="J5499" s="359" t="s">
        <v>1380</v>
      </c>
      <c r="K5499" s="359" t="s">
        <v>8</v>
      </c>
      <c r="L5499" s="359" t="s">
        <v>1408</v>
      </c>
      <c r="M5499" s="368" t="s">
        <v>1407</v>
      </c>
      <c r="N5499" s="205">
        <v>42530</v>
      </c>
      <c r="O5499" s="203"/>
      <c r="P5499" t="str">
        <f t="shared" si="85"/>
        <v>Twin Cities Metro Area Chloride TMDL and Management Plan-Brownie-(27-0038-00)-Chloride</v>
      </c>
    </row>
    <row r="5500" spans="1:16" ht="27.95" hidden="1" customHeight="1" x14ac:dyDescent="0.25">
      <c r="A5500" s="203" t="s">
        <v>2242</v>
      </c>
      <c r="B5500" s="202" t="s">
        <v>534</v>
      </c>
      <c r="C5500" s="203" t="s">
        <v>1461</v>
      </c>
      <c r="D5500" s="202" t="s">
        <v>1882</v>
      </c>
      <c r="E5500" s="202" t="s">
        <v>1883</v>
      </c>
      <c r="F5500" s="202" t="s">
        <v>475</v>
      </c>
      <c r="G5500" s="254">
        <v>767</v>
      </c>
      <c r="H5500" s="361" t="s">
        <v>1414</v>
      </c>
      <c r="I5500" s="359" t="s">
        <v>1407</v>
      </c>
      <c r="J5500" s="359" t="s">
        <v>1380</v>
      </c>
      <c r="K5500" s="359" t="s">
        <v>8</v>
      </c>
      <c r="L5500" s="359" t="s">
        <v>1392</v>
      </c>
      <c r="M5500" s="368" t="s">
        <v>1407</v>
      </c>
      <c r="N5500" s="205">
        <v>42530</v>
      </c>
      <c r="O5500" s="203"/>
      <c r="P5500" t="str">
        <f t="shared" si="85"/>
        <v>Twin Cities Metro Area Chloride TMDL and Management Plan-Brownie-(27-0038-00)-Chloride</v>
      </c>
    </row>
    <row r="5501" spans="1:16" ht="27.95" hidden="1" customHeight="1" x14ac:dyDescent="0.25">
      <c r="A5501" s="203" t="s">
        <v>2242</v>
      </c>
      <c r="B5501" s="202" t="s">
        <v>534</v>
      </c>
      <c r="C5501" s="203" t="s">
        <v>1461</v>
      </c>
      <c r="D5501" s="202" t="s">
        <v>1731</v>
      </c>
      <c r="E5501" s="202" t="s">
        <v>1732</v>
      </c>
      <c r="F5501" s="202" t="s">
        <v>475</v>
      </c>
      <c r="G5501" s="254">
        <v>6642961</v>
      </c>
      <c r="H5501" s="361" t="s">
        <v>1433</v>
      </c>
      <c r="I5501" s="359" t="s">
        <v>1407</v>
      </c>
      <c r="J5501" s="359" t="s">
        <v>1380</v>
      </c>
      <c r="K5501" s="359" t="s">
        <v>8</v>
      </c>
      <c r="L5501" s="359" t="s">
        <v>1408</v>
      </c>
      <c r="M5501" s="368" t="s">
        <v>1407</v>
      </c>
      <c r="N5501" s="205">
        <v>42530</v>
      </c>
      <c r="O5501" s="203"/>
      <c r="P5501" t="str">
        <f t="shared" si="85"/>
        <v>Twin Cities Metro Area Chloride TMDL and Management Plan-Bassett Creek-(07010206-538)-Chloride</v>
      </c>
    </row>
    <row r="5502" spans="1:16" ht="27.95" hidden="1" customHeight="1" x14ac:dyDescent="0.25">
      <c r="A5502" s="203" t="s">
        <v>2242</v>
      </c>
      <c r="B5502" s="202" t="s">
        <v>534</v>
      </c>
      <c r="C5502" s="203" t="s">
        <v>1461</v>
      </c>
      <c r="D5502" s="202" t="s">
        <v>1731</v>
      </c>
      <c r="E5502" s="202" t="s">
        <v>1732</v>
      </c>
      <c r="F5502" s="202" t="s">
        <v>475</v>
      </c>
      <c r="G5502" s="254">
        <v>43993</v>
      </c>
      <c r="H5502" s="361" t="s">
        <v>1414</v>
      </c>
      <c r="I5502" s="359" t="s">
        <v>1407</v>
      </c>
      <c r="J5502" s="359" t="s">
        <v>1380</v>
      </c>
      <c r="K5502" s="359" t="s">
        <v>8</v>
      </c>
      <c r="L5502" s="359" t="s">
        <v>1392</v>
      </c>
      <c r="M5502" s="368" t="s">
        <v>1407</v>
      </c>
      <c r="N5502" s="205">
        <v>42530</v>
      </c>
      <c r="O5502" s="203"/>
      <c r="P5502" t="str">
        <f t="shared" si="85"/>
        <v>Twin Cities Metro Area Chloride TMDL and Management Plan-Bassett Creek-(07010206-538)-Chloride</v>
      </c>
    </row>
    <row r="5503" spans="1:16" ht="27.95" hidden="1" customHeight="1" x14ac:dyDescent="0.25">
      <c r="A5503" s="203" t="s">
        <v>2242</v>
      </c>
      <c r="B5503" s="202" t="s">
        <v>534</v>
      </c>
      <c r="C5503" s="203" t="s">
        <v>1461</v>
      </c>
      <c r="D5503" s="202" t="s">
        <v>1658</v>
      </c>
      <c r="E5503" s="202" t="s">
        <v>1659</v>
      </c>
      <c r="F5503" s="202" t="s">
        <v>475</v>
      </c>
      <c r="G5503" s="254">
        <v>28679140</v>
      </c>
      <c r="H5503" s="361" t="s">
        <v>1433</v>
      </c>
      <c r="I5503" s="359" t="s">
        <v>1407</v>
      </c>
      <c r="J5503" s="359" t="s">
        <v>1380</v>
      </c>
      <c r="K5503" s="359" t="s">
        <v>8</v>
      </c>
      <c r="L5503" s="359" t="s">
        <v>1408</v>
      </c>
      <c r="M5503" s="368" t="s">
        <v>1407</v>
      </c>
      <c r="N5503" s="205">
        <v>42530</v>
      </c>
      <c r="O5503" s="203"/>
      <c r="P5503" t="str">
        <f t="shared" si="85"/>
        <v>Twin Cities Metro Area Chloride TMDL and Management Plan-Minnehaha Creek-(07010206-539)-Chloride</v>
      </c>
    </row>
    <row r="5504" spans="1:16" ht="27.95" hidden="1" customHeight="1" x14ac:dyDescent="0.25">
      <c r="A5504" s="203" t="s">
        <v>2242</v>
      </c>
      <c r="B5504" s="202" t="s">
        <v>534</v>
      </c>
      <c r="C5504" s="203" t="s">
        <v>1461</v>
      </c>
      <c r="D5504" s="202" t="s">
        <v>1658</v>
      </c>
      <c r="E5504" s="202" t="s">
        <v>1659</v>
      </c>
      <c r="F5504" s="202" t="s">
        <v>475</v>
      </c>
      <c r="G5504" s="254">
        <v>189928</v>
      </c>
      <c r="H5504" s="361" t="s">
        <v>1414</v>
      </c>
      <c r="I5504" s="359" t="s">
        <v>1407</v>
      </c>
      <c r="J5504" s="359" t="s">
        <v>1380</v>
      </c>
      <c r="K5504" s="359" t="s">
        <v>8</v>
      </c>
      <c r="L5504" s="359" t="s">
        <v>1392</v>
      </c>
      <c r="M5504" s="368" t="s">
        <v>1407</v>
      </c>
      <c r="N5504" s="205">
        <v>42530</v>
      </c>
      <c r="O5504" s="203"/>
      <c r="P5504" t="str">
        <f t="shared" si="85"/>
        <v>Twin Cities Metro Area Chloride TMDL and Management Plan-Minnehaha Creek-(07010206-539)-Chloride</v>
      </c>
    </row>
    <row r="5505" spans="1:16" ht="27.95" hidden="1" customHeight="1" x14ac:dyDescent="0.25">
      <c r="A5505" s="203" t="s">
        <v>2242</v>
      </c>
      <c r="B5505" s="202" t="s">
        <v>534</v>
      </c>
      <c r="C5505" s="203" t="s">
        <v>1397</v>
      </c>
      <c r="D5505" s="202" t="s">
        <v>1731</v>
      </c>
      <c r="E5505" s="202" t="s">
        <v>1732</v>
      </c>
      <c r="F5505" s="202" t="s">
        <v>475</v>
      </c>
      <c r="G5505" s="253">
        <v>138</v>
      </c>
      <c r="H5505" s="361" t="s">
        <v>1400</v>
      </c>
      <c r="I5505" s="359" t="s">
        <v>1379</v>
      </c>
      <c r="J5505" s="358">
        <v>0.79</v>
      </c>
      <c r="K5505" s="359" t="s">
        <v>1391</v>
      </c>
      <c r="L5505" s="359" t="s">
        <v>1392</v>
      </c>
      <c r="M5505" s="368">
        <v>2010</v>
      </c>
      <c r="N5505" s="207" t="s">
        <v>1401</v>
      </c>
      <c r="O5505" s="203"/>
      <c r="P5505" t="str">
        <f t="shared" si="85"/>
        <v>Upper Mississippi River Bacteria TMDL-Bassett Creek-(07010206-538)-E. coli</v>
      </c>
    </row>
    <row r="5506" spans="1:16" ht="27.95" hidden="1" customHeight="1" x14ac:dyDescent="0.25">
      <c r="A5506" s="203" t="s">
        <v>2242</v>
      </c>
      <c r="B5506" s="202" t="s">
        <v>534</v>
      </c>
      <c r="C5506" s="203" t="s">
        <v>1397</v>
      </c>
      <c r="D5506" s="202" t="s">
        <v>1731</v>
      </c>
      <c r="E5506" s="202" t="s">
        <v>1732</v>
      </c>
      <c r="F5506" s="202" t="s">
        <v>475</v>
      </c>
      <c r="G5506" s="253">
        <v>54.1</v>
      </c>
      <c r="H5506" s="361" t="s">
        <v>1400</v>
      </c>
      <c r="I5506" s="359" t="s">
        <v>1382</v>
      </c>
      <c r="J5506" s="358">
        <v>0</v>
      </c>
      <c r="K5506" s="359" t="s">
        <v>1391</v>
      </c>
      <c r="L5506" s="359" t="s">
        <v>1392</v>
      </c>
      <c r="M5506" s="368">
        <v>2010</v>
      </c>
      <c r="N5506" s="207" t="s">
        <v>1401</v>
      </c>
      <c r="O5506" s="203"/>
      <c r="P5506" t="str">
        <f t="shared" si="85"/>
        <v>Upper Mississippi River Bacteria TMDL-Bassett Creek-(07010206-538)-E. coli</v>
      </c>
    </row>
    <row r="5507" spans="1:16" ht="27.95" hidden="1" customHeight="1" x14ac:dyDescent="0.25">
      <c r="A5507" s="203" t="s">
        <v>2242</v>
      </c>
      <c r="B5507" s="202" t="s">
        <v>534</v>
      </c>
      <c r="C5507" s="203" t="s">
        <v>1397</v>
      </c>
      <c r="D5507" s="202" t="s">
        <v>1731</v>
      </c>
      <c r="E5507" s="202" t="s">
        <v>1732</v>
      </c>
      <c r="F5507" s="202" t="s">
        <v>475</v>
      </c>
      <c r="G5507" s="253">
        <v>19.899999999999999</v>
      </c>
      <c r="H5507" s="361" t="s">
        <v>1400</v>
      </c>
      <c r="I5507" s="359" t="s">
        <v>1383</v>
      </c>
      <c r="J5507" s="358">
        <v>0</v>
      </c>
      <c r="K5507" s="359" t="s">
        <v>1391</v>
      </c>
      <c r="L5507" s="359" t="s">
        <v>1392</v>
      </c>
      <c r="M5507" s="368">
        <v>2010</v>
      </c>
      <c r="N5507" s="207" t="s">
        <v>1401</v>
      </c>
      <c r="O5507" s="203"/>
      <c r="P5507" t="str">
        <f t="shared" ref="P5507:P5570" si="86">CONCATENATE(C5507, "-", E5507, "-","(", D5507,")", "-",K5507)</f>
        <v>Upper Mississippi River Bacteria TMDL-Bassett Creek-(07010206-538)-E. coli</v>
      </c>
    </row>
    <row r="5508" spans="1:16" ht="27.95" hidden="1" customHeight="1" x14ac:dyDescent="0.25">
      <c r="A5508" s="203" t="s">
        <v>2242</v>
      </c>
      <c r="B5508" s="202" t="s">
        <v>534</v>
      </c>
      <c r="C5508" s="203" t="s">
        <v>1397</v>
      </c>
      <c r="D5508" s="202" t="s">
        <v>1731</v>
      </c>
      <c r="E5508" s="202" t="s">
        <v>1732</v>
      </c>
      <c r="F5508" s="202" t="s">
        <v>475</v>
      </c>
      <c r="G5508" s="253">
        <v>10.6</v>
      </c>
      <c r="H5508" s="361" t="s">
        <v>1400</v>
      </c>
      <c r="I5508" s="359" t="s">
        <v>1384</v>
      </c>
      <c r="J5508" s="358">
        <v>0.3</v>
      </c>
      <c r="K5508" s="359" t="s">
        <v>1391</v>
      </c>
      <c r="L5508" s="359" t="s">
        <v>1392</v>
      </c>
      <c r="M5508" s="368">
        <v>2010</v>
      </c>
      <c r="N5508" s="207" t="s">
        <v>1401</v>
      </c>
      <c r="O5508" s="203"/>
      <c r="P5508" t="str">
        <f t="shared" si="86"/>
        <v>Upper Mississippi River Bacteria TMDL-Bassett Creek-(07010206-538)-E. coli</v>
      </c>
    </row>
    <row r="5509" spans="1:16" ht="27.95" hidden="1" customHeight="1" x14ac:dyDescent="0.25">
      <c r="A5509" s="203" t="s">
        <v>2242</v>
      </c>
      <c r="B5509" s="202" t="s">
        <v>534</v>
      </c>
      <c r="C5509" s="203" t="s">
        <v>1397</v>
      </c>
      <c r="D5509" s="202" t="s">
        <v>1731</v>
      </c>
      <c r="E5509" s="202" t="s">
        <v>1732</v>
      </c>
      <c r="F5509" s="202" t="s">
        <v>475</v>
      </c>
      <c r="G5509" s="253">
        <v>3.56</v>
      </c>
      <c r="H5509" s="361" t="s">
        <v>1400</v>
      </c>
      <c r="I5509" s="359" t="s">
        <v>1385</v>
      </c>
      <c r="J5509" s="358">
        <v>0.37</v>
      </c>
      <c r="K5509" s="359" t="s">
        <v>1391</v>
      </c>
      <c r="L5509" s="359" t="s">
        <v>1392</v>
      </c>
      <c r="M5509" s="368">
        <v>2010</v>
      </c>
      <c r="N5509" s="207" t="s">
        <v>1401</v>
      </c>
      <c r="O5509" s="203"/>
      <c r="P5509" t="str">
        <f t="shared" si="86"/>
        <v>Upper Mississippi River Bacteria TMDL-Bassett Creek-(07010206-538)-E. coli</v>
      </c>
    </row>
    <row r="5510" spans="1:16" ht="27.95" hidden="1" customHeight="1" x14ac:dyDescent="0.25">
      <c r="A5510" s="203" t="s">
        <v>2243</v>
      </c>
      <c r="B5510" s="202" t="s">
        <v>2447</v>
      </c>
      <c r="C5510" s="203" t="s">
        <v>1387</v>
      </c>
      <c r="D5510" s="202" t="s">
        <v>1388</v>
      </c>
      <c r="E5510" s="202" t="s">
        <v>1389</v>
      </c>
      <c r="F5510" s="202" t="s">
        <v>505</v>
      </c>
      <c r="G5510" s="253">
        <v>128.6</v>
      </c>
      <c r="H5510" s="361" t="s">
        <v>1400</v>
      </c>
      <c r="I5510" s="359" t="s">
        <v>1379</v>
      </c>
      <c r="J5510" s="359" t="s">
        <v>1380</v>
      </c>
      <c r="K5510" s="359" t="s">
        <v>1391</v>
      </c>
      <c r="L5510" s="359" t="s">
        <v>1392</v>
      </c>
      <c r="M5510" s="368">
        <v>2005</v>
      </c>
      <c r="N5510" s="207" t="s">
        <v>1393</v>
      </c>
      <c r="O5510" s="203"/>
      <c r="P5510" t="str">
        <f t="shared" si="86"/>
        <v>North Fork Crow and Lower Crow Bacteria, Turbidity, and Low DO TMDL-Crow River-(07010204-502)-E. coli</v>
      </c>
    </row>
    <row r="5511" spans="1:16" ht="27.95" hidden="1" customHeight="1" x14ac:dyDescent="0.25">
      <c r="A5511" s="203" t="s">
        <v>2243</v>
      </c>
      <c r="B5511" s="202" t="s">
        <v>2447</v>
      </c>
      <c r="C5511" s="203" t="s">
        <v>1387</v>
      </c>
      <c r="D5511" s="202" t="s">
        <v>1388</v>
      </c>
      <c r="E5511" s="202" t="s">
        <v>1389</v>
      </c>
      <c r="F5511" s="202" t="s">
        <v>505</v>
      </c>
      <c r="G5511" s="253">
        <v>73.2</v>
      </c>
      <c r="H5511" s="361" t="s">
        <v>1400</v>
      </c>
      <c r="I5511" s="359" t="s">
        <v>1382</v>
      </c>
      <c r="J5511" s="359" t="s">
        <v>1380</v>
      </c>
      <c r="K5511" s="359" t="s">
        <v>1391</v>
      </c>
      <c r="L5511" s="359" t="s">
        <v>1392</v>
      </c>
      <c r="M5511" s="368">
        <v>2005</v>
      </c>
      <c r="N5511" s="207" t="s">
        <v>1393</v>
      </c>
      <c r="O5511" s="203"/>
      <c r="P5511" t="str">
        <f t="shared" si="86"/>
        <v>North Fork Crow and Lower Crow Bacteria, Turbidity, and Low DO TMDL-Crow River-(07010204-502)-E. coli</v>
      </c>
    </row>
    <row r="5512" spans="1:16" ht="27.95" hidden="1" customHeight="1" x14ac:dyDescent="0.25">
      <c r="A5512" s="203" t="s">
        <v>2243</v>
      </c>
      <c r="B5512" s="202" t="s">
        <v>2447</v>
      </c>
      <c r="C5512" s="203" t="s">
        <v>1387</v>
      </c>
      <c r="D5512" s="202" t="s">
        <v>1388</v>
      </c>
      <c r="E5512" s="202" t="s">
        <v>1389</v>
      </c>
      <c r="F5512" s="202" t="s">
        <v>505</v>
      </c>
      <c r="G5512" s="253">
        <v>38.200000000000003</v>
      </c>
      <c r="H5512" s="361" t="s">
        <v>1400</v>
      </c>
      <c r="I5512" s="359" t="s">
        <v>1383</v>
      </c>
      <c r="J5512" s="359" t="s">
        <v>1380</v>
      </c>
      <c r="K5512" s="359" t="s">
        <v>1391</v>
      </c>
      <c r="L5512" s="359" t="s">
        <v>1392</v>
      </c>
      <c r="M5512" s="368">
        <v>2005</v>
      </c>
      <c r="N5512" s="207" t="s">
        <v>1393</v>
      </c>
      <c r="O5512" s="203"/>
      <c r="P5512" t="str">
        <f t="shared" si="86"/>
        <v>North Fork Crow and Lower Crow Bacteria, Turbidity, and Low DO TMDL-Crow River-(07010204-502)-E. coli</v>
      </c>
    </row>
    <row r="5513" spans="1:16" ht="27.95" hidden="1" customHeight="1" x14ac:dyDescent="0.25">
      <c r="A5513" s="203" t="s">
        <v>2243</v>
      </c>
      <c r="B5513" s="202" t="s">
        <v>2447</v>
      </c>
      <c r="C5513" s="203" t="s">
        <v>1387</v>
      </c>
      <c r="D5513" s="202" t="s">
        <v>1388</v>
      </c>
      <c r="E5513" s="202" t="s">
        <v>1389</v>
      </c>
      <c r="F5513" s="202" t="s">
        <v>505</v>
      </c>
      <c r="G5513" s="253">
        <v>12.1</v>
      </c>
      <c r="H5513" s="361" t="s">
        <v>1400</v>
      </c>
      <c r="I5513" s="359" t="s">
        <v>1384</v>
      </c>
      <c r="J5513" s="359" t="s">
        <v>1380</v>
      </c>
      <c r="K5513" s="359" t="s">
        <v>1391</v>
      </c>
      <c r="L5513" s="359" t="s">
        <v>1392</v>
      </c>
      <c r="M5513" s="368">
        <v>2005</v>
      </c>
      <c r="N5513" s="207" t="s">
        <v>1393</v>
      </c>
      <c r="O5513" s="203"/>
      <c r="P5513" t="str">
        <f t="shared" si="86"/>
        <v>North Fork Crow and Lower Crow Bacteria, Turbidity, and Low DO TMDL-Crow River-(07010204-502)-E. coli</v>
      </c>
    </row>
    <row r="5514" spans="1:16" ht="27.95" hidden="1" customHeight="1" x14ac:dyDescent="0.25">
      <c r="A5514" s="203" t="s">
        <v>2243</v>
      </c>
      <c r="B5514" s="202" t="s">
        <v>2447</v>
      </c>
      <c r="C5514" s="203" t="s">
        <v>1387</v>
      </c>
      <c r="D5514" s="202" t="s">
        <v>1388</v>
      </c>
      <c r="E5514" s="202" t="s">
        <v>1389</v>
      </c>
      <c r="F5514" s="202" t="s">
        <v>505</v>
      </c>
      <c r="G5514" s="253">
        <v>3.6</v>
      </c>
      <c r="H5514" s="361" t="s">
        <v>1400</v>
      </c>
      <c r="I5514" s="359" t="s">
        <v>1385</v>
      </c>
      <c r="J5514" s="359" t="s">
        <v>1380</v>
      </c>
      <c r="K5514" s="359" t="s">
        <v>1391</v>
      </c>
      <c r="L5514" s="359" t="s">
        <v>1392</v>
      </c>
      <c r="M5514" s="368">
        <v>2005</v>
      </c>
      <c r="N5514" s="207" t="s">
        <v>1393</v>
      </c>
      <c r="O5514" s="203"/>
      <c r="P5514" t="str">
        <f t="shared" si="86"/>
        <v>North Fork Crow and Lower Crow Bacteria, Turbidity, and Low DO TMDL-Crow River-(07010204-502)-E. coli</v>
      </c>
    </row>
    <row r="5515" spans="1:16" ht="27.95" hidden="1" customHeight="1" x14ac:dyDescent="0.25">
      <c r="A5515" s="203" t="s">
        <v>2243</v>
      </c>
      <c r="B5515" s="202" t="s">
        <v>2447</v>
      </c>
      <c r="C5515" s="203" t="s">
        <v>1387</v>
      </c>
      <c r="D5515" s="202" t="s">
        <v>1388</v>
      </c>
      <c r="E5515" s="202" t="s">
        <v>1389</v>
      </c>
      <c r="F5515" s="202" t="s">
        <v>505</v>
      </c>
      <c r="G5515" s="253">
        <v>28.4</v>
      </c>
      <c r="H5515" s="361" t="s">
        <v>488</v>
      </c>
      <c r="I5515" s="359" t="s">
        <v>1379</v>
      </c>
      <c r="J5515" s="359" t="s">
        <v>1380</v>
      </c>
      <c r="K5515" s="359" t="s">
        <v>22</v>
      </c>
      <c r="L5515" s="359" t="s">
        <v>1392</v>
      </c>
      <c r="M5515" s="368">
        <v>2004</v>
      </c>
      <c r="N5515" s="207" t="s">
        <v>1393</v>
      </c>
      <c r="O5515" s="203"/>
      <c r="P5515" t="str">
        <f t="shared" si="86"/>
        <v>North Fork Crow and Lower Crow Bacteria, Turbidity, and Low DO TMDL-Crow River-(07010204-502)-TSS</v>
      </c>
    </row>
    <row r="5516" spans="1:16" ht="27.95" hidden="1" customHeight="1" x14ac:dyDescent="0.25">
      <c r="A5516" s="203" t="s">
        <v>2243</v>
      </c>
      <c r="B5516" s="202" t="s">
        <v>2447</v>
      </c>
      <c r="C5516" s="203" t="s">
        <v>1387</v>
      </c>
      <c r="D5516" s="202" t="s">
        <v>1388</v>
      </c>
      <c r="E5516" s="202" t="s">
        <v>1389</v>
      </c>
      <c r="F5516" s="202" t="s">
        <v>505</v>
      </c>
      <c r="G5516" s="253">
        <v>9.6999999999999993</v>
      </c>
      <c r="H5516" s="361" t="s">
        <v>488</v>
      </c>
      <c r="I5516" s="359" t="s">
        <v>1382</v>
      </c>
      <c r="J5516" s="359" t="s">
        <v>1380</v>
      </c>
      <c r="K5516" s="359" t="s">
        <v>22</v>
      </c>
      <c r="L5516" s="359" t="s">
        <v>1392</v>
      </c>
      <c r="M5516" s="368">
        <v>2004</v>
      </c>
      <c r="N5516" s="207" t="s">
        <v>1393</v>
      </c>
      <c r="O5516" s="203"/>
      <c r="P5516" t="str">
        <f t="shared" si="86"/>
        <v>North Fork Crow and Lower Crow Bacteria, Turbidity, and Low DO TMDL-Crow River-(07010204-502)-TSS</v>
      </c>
    </row>
    <row r="5517" spans="1:16" ht="27.95" hidden="1" customHeight="1" x14ac:dyDescent="0.25">
      <c r="A5517" s="203" t="s">
        <v>2243</v>
      </c>
      <c r="B5517" s="202" t="s">
        <v>2447</v>
      </c>
      <c r="C5517" s="203" t="s">
        <v>1387</v>
      </c>
      <c r="D5517" s="202" t="s">
        <v>1388</v>
      </c>
      <c r="E5517" s="202" t="s">
        <v>1389</v>
      </c>
      <c r="F5517" s="202" t="s">
        <v>505</v>
      </c>
      <c r="G5517" s="253">
        <v>2.8</v>
      </c>
      <c r="H5517" s="361" t="s">
        <v>488</v>
      </c>
      <c r="I5517" s="359" t="s">
        <v>1383</v>
      </c>
      <c r="J5517" s="359" t="s">
        <v>1380</v>
      </c>
      <c r="K5517" s="359" t="s">
        <v>22</v>
      </c>
      <c r="L5517" s="359" t="s">
        <v>1392</v>
      </c>
      <c r="M5517" s="368">
        <v>2004</v>
      </c>
      <c r="N5517" s="207" t="s">
        <v>1393</v>
      </c>
      <c r="O5517" s="203"/>
      <c r="P5517" t="str">
        <f t="shared" si="86"/>
        <v>North Fork Crow and Lower Crow Bacteria, Turbidity, and Low DO TMDL-Crow River-(07010204-502)-TSS</v>
      </c>
    </row>
    <row r="5518" spans="1:16" ht="27.95" hidden="1" customHeight="1" x14ac:dyDescent="0.25">
      <c r="A5518" s="203" t="s">
        <v>2243</v>
      </c>
      <c r="B5518" s="202" t="s">
        <v>2447</v>
      </c>
      <c r="C5518" s="203" t="s">
        <v>1387</v>
      </c>
      <c r="D5518" s="202" t="s">
        <v>1388</v>
      </c>
      <c r="E5518" s="202" t="s">
        <v>1389</v>
      </c>
      <c r="F5518" s="202" t="s">
        <v>505</v>
      </c>
      <c r="G5518" s="253">
        <v>1.1000000000000001</v>
      </c>
      <c r="H5518" s="361" t="s">
        <v>488</v>
      </c>
      <c r="I5518" s="359" t="s">
        <v>1384</v>
      </c>
      <c r="J5518" s="359" t="s">
        <v>1380</v>
      </c>
      <c r="K5518" s="359" t="s">
        <v>22</v>
      </c>
      <c r="L5518" s="359" t="s">
        <v>1392</v>
      </c>
      <c r="M5518" s="368">
        <v>2004</v>
      </c>
      <c r="N5518" s="207" t="s">
        <v>1393</v>
      </c>
      <c r="O5518" s="203"/>
      <c r="P5518" t="str">
        <f t="shared" si="86"/>
        <v>North Fork Crow and Lower Crow Bacteria, Turbidity, and Low DO TMDL-Crow River-(07010204-502)-TSS</v>
      </c>
    </row>
    <row r="5519" spans="1:16" ht="27.95" hidden="1" customHeight="1" x14ac:dyDescent="0.25">
      <c r="A5519" s="203" t="s">
        <v>2243</v>
      </c>
      <c r="B5519" s="202" t="s">
        <v>2447</v>
      </c>
      <c r="C5519" s="203" t="s">
        <v>1387</v>
      </c>
      <c r="D5519" s="202" t="s">
        <v>1388</v>
      </c>
      <c r="E5519" s="202" t="s">
        <v>1389</v>
      </c>
      <c r="F5519" s="202" t="s">
        <v>505</v>
      </c>
      <c r="G5519" s="253">
        <v>0.7</v>
      </c>
      <c r="H5519" s="361" t="s">
        <v>488</v>
      </c>
      <c r="I5519" s="359" t="s">
        <v>1385</v>
      </c>
      <c r="J5519" s="359" t="s">
        <v>1380</v>
      </c>
      <c r="K5519" s="359" t="s">
        <v>22</v>
      </c>
      <c r="L5519" s="359" t="s">
        <v>1392</v>
      </c>
      <c r="M5519" s="368">
        <v>2004</v>
      </c>
      <c r="N5519" s="207" t="s">
        <v>1393</v>
      </c>
      <c r="O5519" s="203"/>
      <c r="P5519" t="str">
        <f t="shared" si="86"/>
        <v>North Fork Crow and Lower Crow Bacteria, Turbidity, and Low DO TMDL-Crow River-(07010204-502)-TSS</v>
      </c>
    </row>
    <row r="5520" spans="1:16" ht="27.95" hidden="1" customHeight="1" x14ac:dyDescent="0.25">
      <c r="A5520" s="203" t="s">
        <v>2243</v>
      </c>
      <c r="B5520" s="202" t="s">
        <v>2447</v>
      </c>
      <c r="C5520" s="203" t="s">
        <v>1387</v>
      </c>
      <c r="D5520" s="202" t="s">
        <v>1606</v>
      </c>
      <c r="E5520" s="202" t="s">
        <v>1607</v>
      </c>
      <c r="F5520" s="202" t="s">
        <v>505</v>
      </c>
      <c r="G5520" s="253">
        <v>0.2</v>
      </c>
      <c r="H5520" s="361" t="s">
        <v>488</v>
      </c>
      <c r="I5520" s="359" t="s">
        <v>1379</v>
      </c>
      <c r="J5520" s="359" t="s">
        <v>1380</v>
      </c>
      <c r="K5520" s="359" t="s">
        <v>22</v>
      </c>
      <c r="L5520" s="359" t="s">
        <v>1392</v>
      </c>
      <c r="M5520" s="368">
        <v>2005</v>
      </c>
      <c r="N5520" s="207" t="s">
        <v>1393</v>
      </c>
      <c r="O5520" s="203"/>
      <c r="P5520" t="str">
        <f t="shared" si="86"/>
        <v>North Fork Crow and Lower Crow Bacteria, Turbidity, and Low DO TMDL-Crow River, North Fork-(07010204-503)-TSS</v>
      </c>
    </row>
    <row r="5521" spans="1:16" ht="27.95" hidden="1" customHeight="1" x14ac:dyDescent="0.25">
      <c r="A5521" s="203" t="s">
        <v>2243</v>
      </c>
      <c r="B5521" s="202" t="s">
        <v>2447</v>
      </c>
      <c r="C5521" s="203" t="s">
        <v>1387</v>
      </c>
      <c r="D5521" s="202" t="s">
        <v>1606</v>
      </c>
      <c r="E5521" s="202" t="s">
        <v>1607</v>
      </c>
      <c r="F5521" s="202" t="s">
        <v>505</v>
      </c>
      <c r="G5521" s="253">
        <v>0.1</v>
      </c>
      <c r="H5521" s="361" t="s">
        <v>488</v>
      </c>
      <c r="I5521" s="359" t="s">
        <v>1382</v>
      </c>
      <c r="J5521" s="359" t="s">
        <v>1380</v>
      </c>
      <c r="K5521" s="359" t="s">
        <v>22</v>
      </c>
      <c r="L5521" s="359" t="s">
        <v>1392</v>
      </c>
      <c r="M5521" s="368">
        <v>2005</v>
      </c>
      <c r="N5521" s="207" t="s">
        <v>1393</v>
      </c>
      <c r="O5521" s="203"/>
      <c r="P5521" t="str">
        <f t="shared" si="86"/>
        <v>North Fork Crow and Lower Crow Bacteria, Turbidity, and Low DO TMDL-Crow River, North Fork-(07010204-503)-TSS</v>
      </c>
    </row>
    <row r="5522" spans="1:16" ht="27.95" hidden="1" customHeight="1" x14ac:dyDescent="0.25">
      <c r="A5522" s="203" t="s">
        <v>2243</v>
      </c>
      <c r="B5522" s="202" t="s">
        <v>2447</v>
      </c>
      <c r="C5522" s="203" t="s">
        <v>1387</v>
      </c>
      <c r="D5522" s="202" t="s">
        <v>1606</v>
      </c>
      <c r="E5522" s="202" t="s">
        <v>1607</v>
      </c>
      <c r="F5522" s="202" t="s">
        <v>505</v>
      </c>
      <c r="G5522" s="253">
        <v>0.1</v>
      </c>
      <c r="H5522" s="361" t="s">
        <v>488</v>
      </c>
      <c r="I5522" s="359" t="s">
        <v>1383</v>
      </c>
      <c r="J5522" s="359" t="s">
        <v>1380</v>
      </c>
      <c r="K5522" s="359" t="s">
        <v>22</v>
      </c>
      <c r="L5522" s="359" t="s">
        <v>1392</v>
      </c>
      <c r="M5522" s="368">
        <v>2005</v>
      </c>
      <c r="N5522" s="207" t="s">
        <v>1393</v>
      </c>
      <c r="O5522" s="203"/>
      <c r="P5522" t="str">
        <f t="shared" si="86"/>
        <v>North Fork Crow and Lower Crow Bacteria, Turbidity, and Low DO TMDL-Crow River, North Fork-(07010204-503)-TSS</v>
      </c>
    </row>
    <row r="5523" spans="1:16" ht="27.95" hidden="1" customHeight="1" x14ac:dyDescent="0.25">
      <c r="A5523" s="203" t="s">
        <v>2243</v>
      </c>
      <c r="B5523" s="202" t="s">
        <v>2447</v>
      </c>
      <c r="C5523" s="203" t="s">
        <v>1387</v>
      </c>
      <c r="D5523" s="202" t="s">
        <v>1606</v>
      </c>
      <c r="E5523" s="202" t="s">
        <v>1607</v>
      </c>
      <c r="F5523" s="202" t="s">
        <v>505</v>
      </c>
      <c r="G5523" s="253">
        <v>0.1</v>
      </c>
      <c r="H5523" s="361" t="s">
        <v>488</v>
      </c>
      <c r="I5523" s="359" t="s">
        <v>1384</v>
      </c>
      <c r="J5523" s="359" t="s">
        <v>1380</v>
      </c>
      <c r="K5523" s="359" t="s">
        <v>22</v>
      </c>
      <c r="L5523" s="359" t="s">
        <v>1392</v>
      </c>
      <c r="M5523" s="368">
        <v>2005</v>
      </c>
      <c r="N5523" s="207" t="s">
        <v>1393</v>
      </c>
      <c r="O5523" s="203"/>
      <c r="P5523" t="str">
        <f t="shared" si="86"/>
        <v>North Fork Crow and Lower Crow Bacteria, Turbidity, and Low DO TMDL-Crow River, North Fork-(07010204-503)-TSS</v>
      </c>
    </row>
    <row r="5524" spans="1:16" ht="27.95" hidden="1" customHeight="1" x14ac:dyDescent="0.25">
      <c r="A5524" s="203" t="s">
        <v>2243</v>
      </c>
      <c r="B5524" s="202" t="s">
        <v>2447</v>
      </c>
      <c r="C5524" s="203" t="s">
        <v>1387</v>
      </c>
      <c r="D5524" s="202" t="s">
        <v>1606</v>
      </c>
      <c r="E5524" s="202" t="s">
        <v>1607</v>
      </c>
      <c r="F5524" s="202" t="s">
        <v>505</v>
      </c>
      <c r="G5524" s="253">
        <v>0.1</v>
      </c>
      <c r="H5524" s="361" t="s">
        <v>488</v>
      </c>
      <c r="I5524" s="359" t="s">
        <v>1385</v>
      </c>
      <c r="J5524" s="359" t="s">
        <v>1380</v>
      </c>
      <c r="K5524" s="359" t="s">
        <v>22</v>
      </c>
      <c r="L5524" s="359" t="s">
        <v>1392</v>
      </c>
      <c r="M5524" s="368">
        <v>2005</v>
      </c>
      <c r="N5524" s="207" t="s">
        <v>1393</v>
      </c>
      <c r="O5524" s="203"/>
      <c r="P5524" t="str">
        <f t="shared" si="86"/>
        <v>North Fork Crow and Lower Crow Bacteria, Turbidity, and Low DO TMDL-Crow River, North Fork-(07010204-503)-TSS</v>
      </c>
    </row>
    <row r="5525" spans="1:16" ht="27.95" hidden="1" customHeight="1" x14ac:dyDescent="0.25">
      <c r="A5525" s="203" t="s">
        <v>2243</v>
      </c>
      <c r="B5525" s="202" t="s">
        <v>2447</v>
      </c>
      <c r="C5525" s="203" t="s">
        <v>1394</v>
      </c>
      <c r="D5525" s="202" t="s">
        <v>2182</v>
      </c>
      <c r="E5525" s="202" t="s">
        <v>2183</v>
      </c>
      <c r="F5525" s="202" t="s">
        <v>505</v>
      </c>
      <c r="G5525" s="253">
        <v>77</v>
      </c>
      <c r="H5525" s="361" t="s">
        <v>1433</v>
      </c>
      <c r="I5525" s="359" t="s">
        <v>1407</v>
      </c>
      <c r="J5525" s="358">
        <v>0.73809999999999998</v>
      </c>
      <c r="K5525" s="359" t="s">
        <v>1113</v>
      </c>
      <c r="L5525" s="359" t="s">
        <v>1408</v>
      </c>
      <c r="M5525" s="368">
        <v>2006</v>
      </c>
      <c r="N5525" s="205">
        <v>42102</v>
      </c>
      <c r="O5525" s="203"/>
      <c r="P5525" t="str">
        <f t="shared" si="86"/>
        <v>North Fork Crow River WRAPS 2007-Foster-(86-0001-00)-TP</v>
      </c>
    </row>
    <row r="5526" spans="1:16" ht="27.95" hidden="1" customHeight="1" x14ac:dyDescent="0.25">
      <c r="A5526" s="203" t="s">
        <v>2243</v>
      </c>
      <c r="B5526" s="202" t="s">
        <v>2447</v>
      </c>
      <c r="C5526" s="203" t="s">
        <v>1394</v>
      </c>
      <c r="D5526" s="202" t="s">
        <v>2182</v>
      </c>
      <c r="E5526" s="202" t="s">
        <v>2183</v>
      </c>
      <c r="F5526" s="202" t="s">
        <v>505</v>
      </c>
      <c r="G5526" s="253">
        <v>0.2</v>
      </c>
      <c r="H5526" s="361" t="s">
        <v>1414</v>
      </c>
      <c r="I5526" s="359" t="s">
        <v>1407</v>
      </c>
      <c r="J5526" s="358">
        <v>0.73809999999999998</v>
      </c>
      <c r="K5526" s="359" t="s">
        <v>1113</v>
      </c>
      <c r="L5526" s="359" t="s">
        <v>1392</v>
      </c>
      <c r="M5526" s="368">
        <v>2006</v>
      </c>
      <c r="N5526" s="205">
        <v>42102</v>
      </c>
      <c r="O5526" s="203"/>
      <c r="P5526" t="str">
        <f t="shared" si="86"/>
        <v>North Fork Crow River WRAPS 2007-Foster-(86-0001-00)-TP</v>
      </c>
    </row>
    <row r="5527" spans="1:16" ht="27.95" hidden="1" customHeight="1" x14ac:dyDescent="0.25">
      <c r="A5527" s="203" t="s">
        <v>2243</v>
      </c>
      <c r="B5527" s="202" t="s">
        <v>2447</v>
      </c>
      <c r="C5527" s="203" t="s">
        <v>1394</v>
      </c>
      <c r="D5527" s="202" t="s">
        <v>2244</v>
      </c>
      <c r="E5527" s="202" t="s">
        <v>2245</v>
      </c>
      <c r="F5527" s="202" t="s">
        <v>505</v>
      </c>
      <c r="G5527" s="253">
        <v>78</v>
      </c>
      <c r="H5527" s="361" t="s">
        <v>1433</v>
      </c>
      <c r="I5527" s="359" t="s">
        <v>1407</v>
      </c>
      <c r="J5527" s="358">
        <v>0.56669999999999998</v>
      </c>
      <c r="K5527" s="359" t="s">
        <v>1113</v>
      </c>
      <c r="L5527" s="359" t="s">
        <v>1408</v>
      </c>
      <c r="M5527" s="368">
        <v>2006</v>
      </c>
      <c r="N5527" s="205">
        <v>42102</v>
      </c>
      <c r="O5527" s="203"/>
      <c r="P5527" t="str">
        <f t="shared" si="86"/>
        <v>North Fork Crow River WRAPS 2007-Beebe-(86-0023-00)-TP</v>
      </c>
    </row>
    <row r="5528" spans="1:16" ht="27.95" hidden="1" customHeight="1" x14ac:dyDescent="0.25">
      <c r="A5528" s="203" t="s">
        <v>2243</v>
      </c>
      <c r="B5528" s="202" t="s">
        <v>2447</v>
      </c>
      <c r="C5528" s="203" t="s">
        <v>1394</v>
      </c>
      <c r="D5528" s="202" t="s">
        <v>2244</v>
      </c>
      <c r="E5528" s="202" t="s">
        <v>2245</v>
      </c>
      <c r="F5528" s="202" t="s">
        <v>505</v>
      </c>
      <c r="G5528" s="253">
        <v>0.2</v>
      </c>
      <c r="H5528" s="361" t="s">
        <v>1414</v>
      </c>
      <c r="I5528" s="359" t="s">
        <v>1407</v>
      </c>
      <c r="J5528" s="358">
        <v>0.56669999999999998</v>
      </c>
      <c r="K5528" s="359" t="s">
        <v>1113</v>
      </c>
      <c r="L5528" s="359" t="s">
        <v>1392</v>
      </c>
      <c r="M5528" s="368">
        <v>2006</v>
      </c>
      <c r="N5528" s="205">
        <v>42102</v>
      </c>
      <c r="O5528" s="203"/>
      <c r="P5528" t="str">
        <f t="shared" si="86"/>
        <v>North Fork Crow River WRAPS 2007-Beebe-(86-0023-00)-TP</v>
      </c>
    </row>
    <row r="5529" spans="1:16" ht="27.95" hidden="1" customHeight="1" x14ac:dyDescent="0.25">
      <c r="A5529" s="203" t="s">
        <v>2243</v>
      </c>
      <c r="B5529" s="202" t="s">
        <v>2447</v>
      </c>
      <c r="C5529" s="203" t="s">
        <v>1394</v>
      </c>
      <c r="D5529" s="202" t="s">
        <v>1608</v>
      </c>
      <c r="E5529" s="202" t="s">
        <v>1609</v>
      </c>
      <c r="F5529" s="202" t="s">
        <v>505</v>
      </c>
      <c r="G5529" s="253">
        <v>237</v>
      </c>
      <c r="H5529" s="361" t="s">
        <v>1433</v>
      </c>
      <c r="I5529" s="359" t="s">
        <v>1407</v>
      </c>
      <c r="J5529" s="358">
        <v>0.53069999999999995</v>
      </c>
      <c r="K5529" s="359" t="s">
        <v>1113</v>
      </c>
      <c r="L5529" s="359" t="s">
        <v>1408</v>
      </c>
      <c r="M5529" s="368">
        <v>2005</v>
      </c>
      <c r="N5529" s="205">
        <v>42102</v>
      </c>
      <c r="O5529" s="203"/>
      <c r="P5529" t="str">
        <f t="shared" si="86"/>
        <v>North Fork Crow River WRAPS 2007-Pelican-(86-0031-00)-TP</v>
      </c>
    </row>
    <row r="5530" spans="1:16" ht="27.95" hidden="1" customHeight="1" x14ac:dyDescent="0.25">
      <c r="A5530" s="203" t="s">
        <v>2243</v>
      </c>
      <c r="B5530" s="202" t="s">
        <v>2447</v>
      </c>
      <c r="C5530" s="203" t="s">
        <v>1394</v>
      </c>
      <c r="D5530" s="202" t="s">
        <v>1608</v>
      </c>
      <c r="E5530" s="202" t="s">
        <v>1609</v>
      </c>
      <c r="F5530" s="202" t="s">
        <v>505</v>
      </c>
      <c r="G5530" s="253">
        <v>0.7</v>
      </c>
      <c r="H5530" s="361" t="s">
        <v>1414</v>
      </c>
      <c r="I5530" s="359" t="s">
        <v>1407</v>
      </c>
      <c r="J5530" s="358">
        <v>0.53059999999999996</v>
      </c>
      <c r="K5530" s="359" t="s">
        <v>1113</v>
      </c>
      <c r="L5530" s="359" t="s">
        <v>1392</v>
      </c>
      <c r="M5530" s="368">
        <v>2005</v>
      </c>
      <c r="N5530" s="205">
        <v>42102</v>
      </c>
      <c r="O5530" s="203"/>
      <c r="P5530" t="str">
        <f t="shared" si="86"/>
        <v>North Fork Crow River WRAPS 2007-Pelican-(86-0031-00)-TP</v>
      </c>
    </row>
    <row r="5531" spans="1:16" ht="27.95" hidden="1" customHeight="1" x14ac:dyDescent="0.25">
      <c r="A5531" s="203" t="s">
        <v>2243</v>
      </c>
      <c r="B5531" s="202" t="s">
        <v>2447</v>
      </c>
      <c r="C5531" s="203" t="s">
        <v>1394</v>
      </c>
      <c r="D5531" s="202" t="s">
        <v>1395</v>
      </c>
      <c r="E5531" s="202" t="s">
        <v>1396</v>
      </c>
      <c r="F5531" s="202" t="s">
        <v>505</v>
      </c>
      <c r="G5531" s="253">
        <v>150.9</v>
      </c>
      <c r="H5531" s="361" t="s">
        <v>1400</v>
      </c>
      <c r="I5531" s="359" t="s">
        <v>1379</v>
      </c>
      <c r="J5531" s="358">
        <v>0.01</v>
      </c>
      <c r="K5531" s="359" t="s">
        <v>1391</v>
      </c>
      <c r="L5531" s="359" t="s">
        <v>1392</v>
      </c>
      <c r="M5531" s="368">
        <v>2008</v>
      </c>
      <c r="N5531" s="205">
        <v>42102</v>
      </c>
      <c r="O5531" s="203"/>
      <c r="P5531" t="str">
        <f t="shared" si="86"/>
        <v>North Fork Crow River WRAPS 2007-Unnamed creek (Regal Creek)-(07010204-542)-E. coli</v>
      </c>
    </row>
    <row r="5532" spans="1:16" ht="27.95" hidden="1" customHeight="1" x14ac:dyDescent="0.25">
      <c r="A5532" s="203" t="s">
        <v>2243</v>
      </c>
      <c r="B5532" s="202" t="s">
        <v>2447</v>
      </c>
      <c r="C5532" s="203" t="s">
        <v>1394</v>
      </c>
      <c r="D5532" s="202" t="s">
        <v>1395</v>
      </c>
      <c r="E5532" s="202" t="s">
        <v>1396</v>
      </c>
      <c r="F5532" s="202" t="s">
        <v>505</v>
      </c>
      <c r="G5532" s="253">
        <v>52.5</v>
      </c>
      <c r="H5532" s="361" t="s">
        <v>1400</v>
      </c>
      <c r="I5532" s="359" t="s">
        <v>1382</v>
      </c>
      <c r="J5532" s="358">
        <v>0</v>
      </c>
      <c r="K5532" s="359" t="s">
        <v>1391</v>
      </c>
      <c r="L5532" s="359" t="s">
        <v>1392</v>
      </c>
      <c r="M5532" s="368">
        <v>2008</v>
      </c>
      <c r="N5532" s="205">
        <v>42102</v>
      </c>
      <c r="O5532" s="203"/>
      <c r="P5532" t="str">
        <f t="shared" si="86"/>
        <v>North Fork Crow River WRAPS 2007-Unnamed creek (Regal Creek)-(07010204-542)-E. coli</v>
      </c>
    </row>
    <row r="5533" spans="1:16" ht="27.95" hidden="1" customHeight="1" x14ac:dyDescent="0.25">
      <c r="A5533" s="203" t="s">
        <v>2243</v>
      </c>
      <c r="B5533" s="202" t="s">
        <v>2447</v>
      </c>
      <c r="C5533" s="203" t="s">
        <v>1394</v>
      </c>
      <c r="D5533" s="202" t="s">
        <v>1395</v>
      </c>
      <c r="E5533" s="202" t="s">
        <v>1396</v>
      </c>
      <c r="F5533" s="202" t="s">
        <v>505</v>
      </c>
      <c r="G5533" s="253">
        <v>15.9</v>
      </c>
      <c r="H5533" s="361" t="s">
        <v>1400</v>
      </c>
      <c r="I5533" s="359" t="s">
        <v>1383</v>
      </c>
      <c r="J5533" s="358">
        <v>0.46</v>
      </c>
      <c r="K5533" s="359" t="s">
        <v>1391</v>
      </c>
      <c r="L5533" s="359" t="s">
        <v>1392</v>
      </c>
      <c r="M5533" s="368">
        <v>2008</v>
      </c>
      <c r="N5533" s="205">
        <v>42102</v>
      </c>
      <c r="O5533" s="203"/>
      <c r="P5533" t="str">
        <f t="shared" si="86"/>
        <v>North Fork Crow River WRAPS 2007-Unnamed creek (Regal Creek)-(07010204-542)-E. coli</v>
      </c>
    </row>
    <row r="5534" spans="1:16" ht="27.95" hidden="1" customHeight="1" x14ac:dyDescent="0.25">
      <c r="A5534" s="203" t="s">
        <v>2243</v>
      </c>
      <c r="B5534" s="202" t="s">
        <v>2447</v>
      </c>
      <c r="C5534" s="203" t="s">
        <v>1394</v>
      </c>
      <c r="D5534" s="202" t="s">
        <v>1395</v>
      </c>
      <c r="E5534" s="202" t="s">
        <v>1396</v>
      </c>
      <c r="F5534" s="202" t="s">
        <v>505</v>
      </c>
      <c r="G5534" s="253">
        <v>5.8</v>
      </c>
      <c r="H5534" s="361" t="s">
        <v>1400</v>
      </c>
      <c r="I5534" s="359" t="s">
        <v>1384</v>
      </c>
      <c r="J5534" s="358">
        <v>0.83</v>
      </c>
      <c r="K5534" s="359" t="s">
        <v>1391</v>
      </c>
      <c r="L5534" s="359" t="s">
        <v>1392</v>
      </c>
      <c r="M5534" s="368">
        <v>2008</v>
      </c>
      <c r="N5534" s="205">
        <v>42102</v>
      </c>
      <c r="O5534" s="203"/>
      <c r="P5534" t="str">
        <f t="shared" si="86"/>
        <v>North Fork Crow River WRAPS 2007-Unnamed creek (Regal Creek)-(07010204-542)-E. coli</v>
      </c>
    </row>
    <row r="5535" spans="1:16" ht="27.95" hidden="1" customHeight="1" x14ac:dyDescent="0.25">
      <c r="A5535" s="203" t="s">
        <v>2243</v>
      </c>
      <c r="B5535" s="202" t="s">
        <v>2447</v>
      </c>
      <c r="C5535" s="203" t="s">
        <v>1394</v>
      </c>
      <c r="D5535" s="202" t="s">
        <v>1395</v>
      </c>
      <c r="E5535" s="202" t="s">
        <v>1396</v>
      </c>
      <c r="F5535" s="202" t="s">
        <v>505</v>
      </c>
      <c r="G5535" s="253">
        <v>3.2</v>
      </c>
      <c r="H5535" s="361" t="s">
        <v>1400</v>
      </c>
      <c r="I5535" s="359" t="s">
        <v>1385</v>
      </c>
      <c r="J5535" s="358">
        <v>0.81</v>
      </c>
      <c r="K5535" s="359" t="s">
        <v>1391</v>
      </c>
      <c r="L5535" s="359" t="s">
        <v>1392</v>
      </c>
      <c r="M5535" s="368">
        <v>2008</v>
      </c>
      <c r="N5535" s="205">
        <v>42102</v>
      </c>
      <c r="O5535" s="203"/>
      <c r="P5535" t="str">
        <f t="shared" si="86"/>
        <v>North Fork Crow River WRAPS 2007-Unnamed creek (Regal Creek)-(07010204-542)-E. coli</v>
      </c>
    </row>
    <row r="5536" spans="1:16" ht="27.95" hidden="1" customHeight="1" x14ac:dyDescent="0.25">
      <c r="A5536" s="203" t="s">
        <v>2243</v>
      </c>
      <c r="B5536" s="202" t="s">
        <v>2447</v>
      </c>
      <c r="C5536" s="203" t="s">
        <v>1403</v>
      </c>
      <c r="D5536" s="202" t="s">
        <v>1404</v>
      </c>
      <c r="E5536" s="202" t="s">
        <v>1405</v>
      </c>
      <c r="F5536" s="202" t="s">
        <v>475</v>
      </c>
      <c r="G5536" s="253">
        <v>154</v>
      </c>
      <c r="H5536" s="361" t="s">
        <v>1406</v>
      </c>
      <c r="I5536" s="359" t="s">
        <v>1407</v>
      </c>
      <c r="J5536" s="359" t="s">
        <v>1380</v>
      </c>
      <c r="K5536" s="359" t="s">
        <v>22</v>
      </c>
      <c r="L5536" s="359" t="s">
        <v>1408</v>
      </c>
      <c r="M5536" s="368" t="s">
        <v>1407</v>
      </c>
      <c r="N5536" s="205">
        <v>42486</v>
      </c>
      <c r="O5536" s="203"/>
      <c r="P5536" t="str">
        <f t="shared" si="86"/>
        <v>South Metro Mississippi TSS TMDL-Mississippi River-(07040001-531)-TSS</v>
      </c>
    </row>
    <row r="5537" spans="1:16" ht="27.95" hidden="1" customHeight="1" x14ac:dyDescent="0.25">
      <c r="A5537" s="203" t="s">
        <v>2243</v>
      </c>
      <c r="B5537" s="202" t="s">
        <v>2447</v>
      </c>
      <c r="C5537" s="203" t="s">
        <v>1397</v>
      </c>
      <c r="D5537" s="202" t="s">
        <v>1398</v>
      </c>
      <c r="E5537" s="202" t="s">
        <v>1399</v>
      </c>
      <c r="F5537" s="202" t="s">
        <v>475</v>
      </c>
      <c r="G5537" s="253">
        <v>11.2</v>
      </c>
      <c r="H5537" s="361" t="s">
        <v>1400</v>
      </c>
      <c r="I5537" s="359" t="s">
        <v>1379</v>
      </c>
      <c r="J5537" s="358">
        <v>0.66</v>
      </c>
      <c r="K5537" s="359" t="s">
        <v>1391</v>
      </c>
      <c r="L5537" s="359" t="s">
        <v>1392</v>
      </c>
      <c r="M5537" s="368">
        <v>2010</v>
      </c>
      <c r="N5537" s="207" t="s">
        <v>1401</v>
      </c>
      <c r="O5537" s="203"/>
      <c r="P5537" t="str">
        <f t="shared" si="86"/>
        <v>Upper Mississippi River Bacteria TMDL-Unnamed creek-(07010203-528)-E. coli</v>
      </c>
    </row>
    <row r="5538" spans="1:16" ht="27.95" hidden="1" customHeight="1" x14ac:dyDescent="0.25">
      <c r="A5538" s="203" t="s">
        <v>2243</v>
      </c>
      <c r="B5538" s="202" t="s">
        <v>2447</v>
      </c>
      <c r="C5538" s="203" t="s">
        <v>1397</v>
      </c>
      <c r="D5538" s="202" t="s">
        <v>1398</v>
      </c>
      <c r="E5538" s="202" t="s">
        <v>1399</v>
      </c>
      <c r="F5538" s="202" t="s">
        <v>475</v>
      </c>
      <c r="G5538" s="253">
        <v>3.91</v>
      </c>
      <c r="H5538" s="361" t="s">
        <v>1400</v>
      </c>
      <c r="I5538" s="359" t="s">
        <v>1382</v>
      </c>
      <c r="J5538" s="358">
        <v>0.54</v>
      </c>
      <c r="K5538" s="359" t="s">
        <v>1391</v>
      </c>
      <c r="L5538" s="359" t="s">
        <v>1392</v>
      </c>
      <c r="M5538" s="368">
        <v>2010</v>
      </c>
      <c r="N5538" s="207" t="s">
        <v>1401</v>
      </c>
      <c r="O5538" s="203"/>
      <c r="P5538" t="str">
        <f t="shared" si="86"/>
        <v>Upper Mississippi River Bacteria TMDL-Unnamed creek-(07010203-528)-E. coli</v>
      </c>
    </row>
    <row r="5539" spans="1:16" ht="27.95" hidden="1" customHeight="1" x14ac:dyDescent="0.25">
      <c r="A5539" s="203" t="s">
        <v>2243</v>
      </c>
      <c r="B5539" s="202" t="s">
        <v>2447</v>
      </c>
      <c r="C5539" s="203" t="s">
        <v>1397</v>
      </c>
      <c r="D5539" s="202" t="s">
        <v>1398</v>
      </c>
      <c r="E5539" s="202" t="s">
        <v>1399</v>
      </c>
      <c r="F5539" s="202" t="s">
        <v>475</v>
      </c>
      <c r="G5539" s="253">
        <v>1.1000000000000001</v>
      </c>
      <c r="H5539" s="361" t="s">
        <v>1400</v>
      </c>
      <c r="I5539" s="359" t="s">
        <v>1383</v>
      </c>
      <c r="J5539" s="358">
        <v>0.64</v>
      </c>
      <c r="K5539" s="359" t="s">
        <v>1391</v>
      </c>
      <c r="L5539" s="359" t="s">
        <v>1392</v>
      </c>
      <c r="M5539" s="368">
        <v>2010</v>
      </c>
      <c r="N5539" s="207" t="s">
        <v>1401</v>
      </c>
      <c r="O5539" s="203"/>
      <c r="P5539" t="str">
        <f t="shared" si="86"/>
        <v>Upper Mississippi River Bacteria TMDL-Unnamed creek-(07010203-528)-E. coli</v>
      </c>
    </row>
    <row r="5540" spans="1:16" ht="27.95" hidden="1" customHeight="1" x14ac:dyDescent="0.25">
      <c r="A5540" s="203" t="s">
        <v>2243</v>
      </c>
      <c r="B5540" s="202" t="s">
        <v>2447</v>
      </c>
      <c r="C5540" s="203" t="s">
        <v>1397</v>
      </c>
      <c r="D5540" s="202" t="s">
        <v>1398</v>
      </c>
      <c r="E5540" s="202" t="s">
        <v>1399</v>
      </c>
      <c r="F5540" s="202" t="s">
        <v>475</v>
      </c>
      <c r="G5540" s="253">
        <v>0.161</v>
      </c>
      <c r="H5540" s="361" t="s">
        <v>1400</v>
      </c>
      <c r="I5540" s="359" t="s">
        <v>1384</v>
      </c>
      <c r="J5540" s="359" t="s">
        <v>1402</v>
      </c>
      <c r="K5540" s="359" t="s">
        <v>1391</v>
      </c>
      <c r="L5540" s="359" t="s">
        <v>1392</v>
      </c>
      <c r="M5540" s="368">
        <v>2010</v>
      </c>
      <c r="N5540" s="207" t="s">
        <v>1401</v>
      </c>
      <c r="O5540" s="203"/>
      <c r="P5540" t="str">
        <f t="shared" si="86"/>
        <v>Upper Mississippi River Bacteria TMDL-Unnamed creek-(07010203-528)-E. coli</v>
      </c>
    </row>
    <row r="5541" spans="1:16" ht="27.95" hidden="1" customHeight="1" x14ac:dyDescent="0.25">
      <c r="A5541" s="203" t="s">
        <v>2243</v>
      </c>
      <c r="B5541" s="202" t="s">
        <v>2447</v>
      </c>
      <c r="C5541" s="203" t="s">
        <v>1397</v>
      </c>
      <c r="D5541" s="202" t="s">
        <v>1398</v>
      </c>
      <c r="E5541" s="202" t="s">
        <v>1399</v>
      </c>
      <c r="F5541" s="202" t="s">
        <v>475</v>
      </c>
      <c r="G5541" s="253" t="s">
        <v>515</v>
      </c>
      <c r="H5541" s="361" t="s">
        <v>1400</v>
      </c>
      <c r="I5541" s="359" t="s">
        <v>1385</v>
      </c>
      <c r="J5541" s="359" t="s">
        <v>1402</v>
      </c>
      <c r="K5541" s="359" t="s">
        <v>1391</v>
      </c>
      <c r="L5541" s="359" t="s">
        <v>1392</v>
      </c>
      <c r="M5541" s="368">
        <v>2010</v>
      </c>
      <c r="N5541" s="207" t="s">
        <v>1401</v>
      </c>
      <c r="O5541" s="203"/>
      <c r="P5541" t="str">
        <f t="shared" si="86"/>
        <v>Upper Mississippi River Bacteria TMDL-Unnamed creek-(07010203-528)-E. coli</v>
      </c>
    </row>
    <row r="5542" spans="1:16" ht="27.95" hidden="1" customHeight="1" x14ac:dyDescent="0.25">
      <c r="A5542" s="203" t="s">
        <v>2246</v>
      </c>
      <c r="B5542" s="202" t="s">
        <v>2448</v>
      </c>
      <c r="C5542" s="203" t="s">
        <v>1403</v>
      </c>
      <c r="D5542" s="202" t="s">
        <v>1404</v>
      </c>
      <c r="E5542" s="202" t="s">
        <v>1405</v>
      </c>
      <c r="F5542" s="202" t="s">
        <v>475</v>
      </c>
      <c r="G5542" s="253">
        <v>154</v>
      </c>
      <c r="H5542" s="361" t="s">
        <v>1406</v>
      </c>
      <c r="I5542" s="359" t="s">
        <v>1407</v>
      </c>
      <c r="J5542" s="359" t="s">
        <v>1380</v>
      </c>
      <c r="K5542" s="359" t="s">
        <v>22</v>
      </c>
      <c r="L5542" s="359" t="s">
        <v>1408</v>
      </c>
      <c r="M5542" s="368" t="s">
        <v>1407</v>
      </c>
      <c r="N5542" s="205">
        <v>42486</v>
      </c>
      <c r="O5542" s="203"/>
      <c r="P5542" t="str">
        <f t="shared" si="86"/>
        <v>South Metro Mississippi TSS TMDL-Mississippi River-(07040001-531)-TSS</v>
      </c>
    </row>
    <row r="5543" spans="1:16" ht="27.95" hidden="1" customHeight="1" x14ac:dyDescent="0.25">
      <c r="A5543" s="203" t="s">
        <v>2247</v>
      </c>
      <c r="B5543" s="202" t="s">
        <v>638</v>
      </c>
      <c r="C5543" s="203" t="s">
        <v>1556</v>
      </c>
      <c r="D5543" s="202" t="s">
        <v>641</v>
      </c>
      <c r="E5543" s="202" t="s">
        <v>1557</v>
      </c>
      <c r="F5543" s="202" t="s">
        <v>475</v>
      </c>
      <c r="G5543" s="253">
        <v>42.2</v>
      </c>
      <c r="H5543" s="361" t="s">
        <v>1414</v>
      </c>
      <c r="I5543" s="359" t="s">
        <v>1407</v>
      </c>
      <c r="J5543" s="358">
        <v>0.3</v>
      </c>
      <c r="K5543" s="359" t="s">
        <v>1113</v>
      </c>
      <c r="L5543" s="359" t="s">
        <v>1392</v>
      </c>
      <c r="M5543" s="368">
        <v>1988</v>
      </c>
      <c r="N5543" s="207" t="s">
        <v>1558</v>
      </c>
      <c r="O5543" s="203"/>
      <c r="P5543" t="str">
        <f t="shared" si="86"/>
        <v>Lower Minnesota River - Dissolved Oxygen-Minnesota River-(07020012-505)-TP</v>
      </c>
    </row>
    <row r="5544" spans="1:16" ht="27.95" hidden="1" customHeight="1" x14ac:dyDescent="0.25">
      <c r="A5544" s="203" t="s">
        <v>2247</v>
      </c>
      <c r="B5544" s="202" t="s">
        <v>638</v>
      </c>
      <c r="C5544" s="203" t="s">
        <v>1559</v>
      </c>
      <c r="D5544" s="202" t="s">
        <v>2449</v>
      </c>
      <c r="E5544" s="202" t="s">
        <v>2450</v>
      </c>
      <c r="F5544" s="202" t="s">
        <v>505</v>
      </c>
      <c r="G5544" s="253">
        <v>0.19</v>
      </c>
      <c r="H5544" s="361" t="s">
        <v>1390</v>
      </c>
      <c r="I5544" s="359" t="s">
        <v>1379</v>
      </c>
      <c r="J5544" s="276">
        <v>0.71</v>
      </c>
      <c r="K5544" s="359" t="s">
        <v>1391</v>
      </c>
      <c r="L5544" s="359" t="s">
        <v>1392</v>
      </c>
      <c r="M5544" s="368">
        <v>2010</v>
      </c>
      <c r="N5544" s="207">
        <v>43881</v>
      </c>
      <c r="O5544" s="223" t="s">
        <v>1537</v>
      </c>
      <c r="P5544" t="str">
        <f t="shared" si="86"/>
        <v>Minnesota River - Mankato WRAPS 2013-Rogers Creek (County Ditch 78)-(07020007-613)-E. coli</v>
      </c>
    </row>
    <row r="5545" spans="1:16" ht="27.95" hidden="1" customHeight="1" x14ac:dyDescent="0.25">
      <c r="A5545" s="203" t="s">
        <v>2247</v>
      </c>
      <c r="B5545" s="202" t="s">
        <v>638</v>
      </c>
      <c r="C5545" s="203" t="s">
        <v>1559</v>
      </c>
      <c r="D5545" s="202" t="s">
        <v>2449</v>
      </c>
      <c r="E5545" s="202" t="s">
        <v>2450</v>
      </c>
      <c r="F5545" s="202" t="s">
        <v>505</v>
      </c>
      <c r="G5545" s="253">
        <v>3.3000000000000002E-2</v>
      </c>
      <c r="H5545" s="361" t="s">
        <v>1390</v>
      </c>
      <c r="I5545" s="359" t="s">
        <v>1382</v>
      </c>
      <c r="J5545" s="276">
        <v>0.71</v>
      </c>
      <c r="K5545" s="359" t="s">
        <v>1391</v>
      </c>
      <c r="L5545" s="359" t="s">
        <v>1392</v>
      </c>
      <c r="M5545" s="368">
        <v>2010</v>
      </c>
      <c r="N5545" s="207">
        <v>43881</v>
      </c>
      <c r="O5545" s="223" t="s">
        <v>1537</v>
      </c>
      <c r="P5545" t="str">
        <f t="shared" si="86"/>
        <v>Minnesota River - Mankato WRAPS 2013-Rogers Creek (County Ditch 78)-(07020007-613)-E. coli</v>
      </c>
    </row>
    <row r="5546" spans="1:16" ht="27.95" hidden="1" customHeight="1" x14ac:dyDescent="0.25">
      <c r="A5546" s="203" t="s">
        <v>2247</v>
      </c>
      <c r="B5546" s="202" t="s">
        <v>638</v>
      </c>
      <c r="C5546" s="203" t="s">
        <v>1559</v>
      </c>
      <c r="D5546" s="202" t="s">
        <v>2449</v>
      </c>
      <c r="E5546" s="202" t="s">
        <v>2450</v>
      </c>
      <c r="F5546" s="202" t="s">
        <v>505</v>
      </c>
      <c r="G5546" s="264">
        <v>8.2000000000000007E-3</v>
      </c>
      <c r="H5546" s="361" t="s">
        <v>1390</v>
      </c>
      <c r="I5546" s="359" t="s">
        <v>1383</v>
      </c>
      <c r="J5546" s="276">
        <v>0.71</v>
      </c>
      <c r="K5546" s="359" t="s">
        <v>1391</v>
      </c>
      <c r="L5546" s="359" t="s">
        <v>1392</v>
      </c>
      <c r="M5546" s="368">
        <v>2010</v>
      </c>
      <c r="N5546" s="207">
        <v>43881</v>
      </c>
      <c r="O5546" s="223" t="s">
        <v>1537</v>
      </c>
      <c r="P5546" t="str">
        <f t="shared" si="86"/>
        <v>Minnesota River - Mankato WRAPS 2013-Rogers Creek (County Ditch 78)-(07020007-613)-E. coli</v>
      </c>
    </row>
    <row r="5547" spans="1:16" ht="27.95" hidden="1" customHeight="1" x14ac:dyDescent="0.25">
      <c r="A5547" s="203" t="s">
        <v>2247</v>
      </c>
      <c r="B5547" s="202" t="s">
        <v>638</v>
      </c>
      <c r="C5547" s="203" t="s">
        <v>1559</v>
      </c>
      <c r="D5547" s="202" t="s">
        <v>2449</v>
      </c>
      <c r="E5547" s="202" t="s">
        <v>2450</v>
      </c>
      <c r="F5547" s="202" t="s">
        <v>505</v>
      </c>
      <c r="G5547" s="253">
        <v>1E-3</v>
      </c>
      <c r="H5547" s="361" t="s">
        <v>1390</v>
      </c>
      <c r="I5547" s="359" t="s">
        <v>1384</v>
      </c>
      <c r="J5547" s="276">
        <v>0.71</v>
      </c>
      <c r="K5547" s="359" t="s">
        <v>1391</v>
      </c>
      <c r="L5547" s="359" t="s">
        <v>1392</v>
      </c>
      <c r="M5547" s="368">
        <v>2010</v>
      </c>
      <c r="N5547" s="207">
        <v>43881</v>
      </c>
      <c r="O5547" s="223" t="s">
        <v>1537</v>
      </c>
      <c r="P5547" t="str">
        <f t="shared" si="86"/>
        <v>Minnesota River - Mankato WRAPS 2013-Rogers Creek (County Ditch 78)-(07020007-613)-E. coli</v>
      </c>
    </row>
    <row r="5548" spans="1:16" ht="27.95" hidden="1" customHeight="1" x14ac:dyDescent="0.25">
      <c r="A5548" s="203" t="s">
        <v>2247</v>
      </c>
      <c r="B5548" s="202" t="s">
        <v>638</v>
      </c>
      <c r="C5548" s="203" t="s">
        <v>1559</v>
      </c>
      <c r="D5548" s="236" t="s">
        <v>2449</v>
      </c>
      <c r="E5548" s="202" t="s">
        <v>2450</v>
      </c>
      <c r="F5548" s="202" t="s">
        <v>505</v>
      </c>
      <c r="G5548" s="253" t="s">
        <v>515</v>
      </c>
      <c r="H5548" s="361" t="s">
        <v>1390</v>
      </c>
      <c r="I5548" s="359" t="s">
        <v>1385</v>
      </c>
      <c r="J5548" s="276">
        <v>0.71</v>
      </c>
      <c r="K5548" s="359" t="s">
        <v>1391</v>
      </c>
      <c r="L5548" s="359" t="s">
        <v>1392</v>
      </c>
      <c r="M5548" s="368">
        <v>2010</v>
      </c>
      <c r="N5548" s="207">
        <v>43881</v>
      </c>
      <c r="O5548" s="223" t="s">
        <v>1537</v>
      </c>
      <c r="P5548" t="str">
        <f t="shared" si="86"/>
        <v>Minnesota River - Mankato WRAPS 2013-Rogers Creek (County Ditch 78)-(07020007-613)-E. coli</v>
      </c>
    </row>
    <row r="5549" spans="1:16" ht="27.95" hidden="1" customHeight="1" x14ac:dyDescent="0.25">
      <c r="A5549" s="203" t="s">
        <v>2247</v>
      </c>
      <c r="B5549" s="202" t="s">
        <v>638</v>
      </c>
      <c r="C5549" s="203" t="s">
        <v>1568</v>
      </c>
      <c r="D5549" s="202" t="s">
        <v>1569</v>
      </c>
      <c r="E5549" s="202" t="s">
        <v>1557</v>
      </c>
      <c r="F5549" s="202" t="s">
        <v>475</v>
      </c>
      <c r="G5549" s="253">
        <v>108</v>
      </c>
      <c r="H5549" s="361" t="s">
        <v>1400</v>
      </c>
      <c r="I5549" s="359" t="s">
        <v>1379</v>
      </c>
      <c r="J5549" s="274">
        <v>0.38</v>
      </c>
      <c r="K5549" s="359" t="s">
        <v>1391</v>
      </c>
      <c r="L5549" s="359" t="s">
        <v>1392</v>
      </c>
      <c r="M5549" s="368">
        <v>2010</v>
      </c>
      <c r="N5549" s="205">
        <v>43627</v>
      </c>
      <c r="O5549" s="203" t="s">
        <v>1537</v>
      </c>
      <c r="P5549" t="str">
        <f t="shared" si="86"/>
        <v>MN River E. Coli TMDL-Minnesota River-(07020007-723)-E. coli</v>
      </c>
    </row>
    <row r="5550" spans="1:16" ht="27.95" hidden="1" customHeight="1" x14ac:dyDescent="0.25">
      <c r="A5550" s="203" t="s">
        <v>2247</v>
      </c>
      <c r="B5550" s="202" t="s">
        <v>638</v>
      </c>
      <c r="C5550" s="203" t="s">
        <v>1568</v>
      </c>
      <c r="D5550" s="202" t="s">
        <v>1569</v>
      </c>
      <c r="E5550" s="202" t="s">
        <v>1557</v>
      </c>
      <c r="F5550" s="202" t="s">
        <v>475</v>
      </c>
      <c r="G5550" s="253">
        <v>21</v>
      </c>
      <c r="H5550" s="361" t="s">
        <v>1400</v>
      </c>
      <c r="I5550" s="359" t="s">
        <v>1382</v>
      </c>
      <c r="J5550" s="274">
        <v>0.38</v>
      </c>
      <c r="K5550" s="359" t="s">
        <v>1391</v>
      </c>
      <c r="L5550" s="359" t="s">
        <v>1392</v>
      </c>
      <c r="M5550" s="368">
        <v>2010</v>
      </c>
      <c r="N5550" s="205">
        <v>43627</v>
      </c>
      <c r="O5550" s="203" t="s">
        <v>1537</v>
      </c>
      <c r="P5550" t="str">
        <f t="shared" si="86"/>
        <v>MN River E. Coli TMDL-Minnesota River-(07020007-723)-E. coli</v>
      </c>
    </row>
    <row r="5551" spans="1:16" ht="27.95" hidden="1" customHeight="1" x14ac:dyDescent="0.25">
      <c r="A5551" s="203" t="s">
        <v>2247</v>
      </c>
      <c r="B5551" s="202" t="s">
        <v>638</v>
      </c>
      <c r="C5551" s="203" t="s">
        <v>1568</v>
      </c>
      <c r="D5551" s="202" t="s">
        <v>1569</v>
      </c>
      <c r="E5551" s="202" t="s">
        <v>1557</v>
      </c>
      <c r="F5551" s="202" t="s">
        <v>475</v>
      </c>
      <c r="G5551" s="253">
        <v>3.6</v>
      </c>
      <c r="H5551" s="361" t="s">
        <v>1400</v>
      </c>
      <c r="I5551" s="359" t="s">
        <v>1383</v>
      </c>
      <c r="J5551" s="274">
        <v>0.38</v>
      </c>
      <c r="K5551" s="359" t="s">
        <v>1391</v>
      </c>
      <c r="L5551" s="359" t="s">
        <v>1392</v>
      </c>
      <c r="M5551" s="368">
        <v>2010</v>
      </c>
      <c r="N5551" s="205">
        <v>43627</v>
      </c>
      <c r="O5551" s="203" t="s">
        <v>1537</v>
      </c>
      <c r="P5551" t="str">
        <f t="shared" si="86"/>
        <v>MN River E. Coli TMDL-Minnesota River-(07020007-723)-E. coli</v>
      </c>
    </row>
    <row r="5552" spans="1:16" ht="27.95" hidden="1" customHeight="1" x14ac:dyDescent="0.25">
      <c r="A5552" s="203" t="s">
        <v>2247</v>
      </c>
      <c r="B5552" s="202" t="s">
        <v>638</v>
      </c>
      <c r="C5552" s="203" t="s">
        <v>1568</v>
      </c>
      <c r="D5552" s="202" t="s">
        <v>1569</v>
      </c>
      <c r="E5552" s="202" t="s">
        <v>1557</v>
      </c>
      <c r="F5552" s="202" t="s">
        <v>475</v>
      </c>
      <c r="G5552" s="253">
        <v>0.45</v>
      </c>
      <c r="H5552" s="361" t="s">
        <v>1400</v>
      </c>
      <c r="I5552" s="359" t="s">
        <v>1384</v>
      </c>
      <c r="J5552" s="274">
        <v>0.38</v>
      </c>
      <c r="K5552" s="359" t="s">
        <v>1391</v>
      </c>
      <c r="L5552" s="359" t="s">
        <v>1392</v>
      </c>
      <c r="M5552" s="368">
        <v>2010</v>
      </c>
      <c r="N5552" s="205">
        <v>43627</v>
      </c>
      <c r="O5552" s="203" t="s">
        <v>1537</v>
      </c>
      <c r="P5552" t="str">
        <f t="shared" si="86"/>
        <v>MN River E. Coli TMDL-Minnesota River-(07020007-723)-E. coli</v>
      </c>
    </row>
    <row r="5553" spans="1:16" ht="27.95" hidden="1" customHeight="1" x14ac:dyDescent="0.25">
      <c r="A5553" s="203" t="s">
        <v>2247</v>
      </c>
      <c r="B5553" s="202" t="s">
        <v>638</v>
      </c>
      <c r="C5553" s="203" t="s">
        <v>1568</v>
      </c>
      <c r="D5553" s="202" t="s">
        <v>1569</v>
      </c>
      <c r="E5553" s="202" t="s">
        <v>1557</v>
      </c>
      <c r="F5553" s="202" t="s">
        <v>475</v>
      </c>
      <c r="G5553" s="253">
        <v>1</v>
      </c>
      <c r="H5553" s="361" t="s">
        <v>1400</v>
      </c>
      <c r="I5553" s="359" t="s">
        <v>1385</v>
      </c>
      <c r="J5553" s="274">
        <v>0.38</v>
      </c>
      <c r="K5553" s="359" t="s">
        <v>1391</v>
      </c>
      <c r="L5553" s="359" t="s">
        <v>1392</v>
      </c>
      <c r="M5553" s="368">
        <v>2010</v>
      </c>
      <c r="N5553" s="205">
        <v>43627</v>
      </c>
      <c r="O5553" s="203" t="s">
        <v>1537</v>
      </c>
      <c r="P5553" t="str">
        <f t="shared" si="86"/>
        <v>MN River E. Coli TMDL-Minnesota River-(07020007-723)-E. coli</v>
      </c>
    </row>
    <row r="5554" spans="1:16" ht="27.95" hidden="1" customHeight="1" x14ac:dyDescent="0.25">
      <c r="A5554" s="203" t="s">
        <v>2247</v>
      </c>
      <c r="B5554" s="202" t="s">
        <v>638</v>
      </c>
      <c r="C5554" s="203" t="s">
        <v>1403</v>
      </c>
      <c r="D5554" s="202" t="s">
        <v>1404</v>
      </c>
      <c r="E5554" s="202" t="s">
        <v>1405</v>
      </c>
      <c r="F5554" s="202" t="s">
        <v>475</v>
      </c>
      <c r="G5554" s="253">
        <v>154</v>
      </c>
      <c r="H5554" s="361" t="s">
        <v>1406</v>
      </c>
      <c r="I5554" s="359" t="s">
        <v>1407</v>
      </c>
      <c r="J5554" s="359" t="s">
        <v>1380</v>
      </c>
      <c r="K5554" s="359" t="s">
        <v>22</v>
      </c>
      <c r="L5554" s="359" t="s">
        <v>1408</v>
      </c>
      <c r="M5554" s="368" t="s">
        <v>1407</v>
      </c>
      <c r="N5554" s="205">
        <v>42486</v>
      </c>
      <c r="O5554" s="203"/>
      <c r="P5554" t="str">
        <f t="shared" si="86"/>
        <v>South Metro Mississippi TSS TMDL-Mississippi River-(07040001-531)-TSS</v>
      </c>
    </row>
    <row r="5555" spans="1:16" ht="27.95" hidden="1" customHeight="1" x14ac:dyDescent="0.25">
      <c r="A5555" s="203" t="s">
        <v>2224</v>
      </c>
      <c r="B5555" s="202" t="s">
        <v>2439</v>
      </c>
      <c r="C5555" s="203" t="s">
        <v>1397</v>
      </c>
      <c r="D5555" s="202" t="s">
        <v>2038</v>
      </c>
      <c r="E5555" s="202" t="s">
        <v>2039</v>
      </c>
      <c r="F5555" s="202" t="s">
        <v>475</v>
      </c>
      <c r="G5555" s="253">
        <v>9.4600000000000009</v>
      </c>
      <c r="H5555" s="361" t="s">
        <v>1400</v>
      </c>
      <c r="I5555" s="359" t="s">
        <v>1379</v>
      </c>
      <c r="J5555" s="358">
        <v>0.56999999999999995</v>
      </c>
      <c r="K5555" s="359" t="s">
        <v>1391</v>
      </c>
      <c r="L5555" s="359" t="s">
        <v>1392</v>
      </c>
      <c r="M5555" s="368">
        <v>2010</v>
      </c>
      <c r="N5555" s="207" t="s">
        <v>1401</v>
      </c>
      <c r="O5555" s="203"/>
      <c r="P5555" t="str">
        <f t="shared" si="86"/>
        <v>Upper Mississippi River Bacteria TMDL-Watab River-(07010201-528)-E. coli</v>
      </c>
    </row>
    <row r="5556" spans="1:16" ht="27.95" hidden="1" customHeight="1" x14ac:dyDescent="0.25">
      <c r="A5556" s="203" t="s">
        <v>2224</v>
      </c>
      <c r="B5556" s="202" t="s">
        <v>2439</v>
      </c>
      <c r="C5556" s="203" t="s">
        <v>1397</v>
      </c>
      <c r="D5556" s="202" t="s">
        <v>2038</v>
      </c>
      <c r="E5556" s="202" t="s">
        <v>2039</v>
      </c>
      <c r="F5556" s="202" t="s">
        <v>475</v>
      </c>
      <c r="G5556" s="253">
        <v>4.59</v>
      </c>
      <c r="H5556" s="361" t="s">
        <v>1400</v>
      </c>
      <c r="I5556" s="359" t="s">
        <v>1382</v>
      </c>
      <c r="J5556" s="358">
        <v>0.56000000000000005</v>
      </c>
      <c r="K5556" s="359" t="s">
        <v>1391</v>
      </c>
      <c r="L5556" s="359" t="s">
        <v>1392</v>
      </c>
      <c r="M5556" s="368">
        <v>2010</v>
      </c>
      <c r="N5556" s="207" t="s">
        <v>1401</v>
      </c>
      <c r="O5556" s="203"/>
      <c r="P5556" t="str">
        <f t="shared" si="86"/>
        <v>Upper Mississippi River Bacteria TMDL-Watab River-(07010201-528)-E. coli</v>
      </c>
    </row>
    <row r="5557" spans="1:16" ht="27.95" hidden="1" customHeight="1" x14ac:dyDescent="0.25">
      <c r="A5557" s="203" t="s">
        <v>2224</v>
      </c>
      <c r="B5557" s="202" t="s">
        <v>2439</v>
      </c>
      <c r="C5557" s="203" t="s">
        <v>1397</v>
      </c>
      <c r="D5557" s="202" t="s">
        <v>2038</v>
      </c>
      <c r="E5557" s="202" t="s">
        <v>2039</v>
      </c>
      <c r="F5557" s="202" t="s">
        <v>475</v>
      </c>
      <c r="G5557" s="253">
        <v>2.12</v>
      </c>
      <c r="H5557" s="361" t="s">
        <v>1400</v>
      </c>
      <c r="I5557" s="359" t="s">
        <v>1383</v>
      </c>
      <c r="J5557" s="358">
        <v>0</v>
      </c>
      <c r="K5557" s="359" t="s">
        <v>1391</v>
      </c>
      <c r="L5557" s="359" t="s">
        <v>1392</v>
      </c>
      <c r="M5557" s="368">
        <v>2010</v>
      </c>
      <c r="N5557" s="207" t="s">
        <v>1401</v>
      </c>
      <c r="O5557" s="203"/>
      <c r="P5557" t="str">
        <f t="shared" si="86"/>
        <v>Upper Mississippi River Bacteria TMDL-Watab River-(07010201-528)-E. coli</v>
      </c>
    </row>
    <row r="5558" spans="1:16" ht="27.95" hidden="1" customHeight="1" x14ac:dyDescent="0.25">
      <c r="A5558" s="203" t="s">
        <v>2224</v>
      </c>
      <c r="B5558" s="202" t="s">
        <v>2439</v>
      </c>
      <c r="C5558" s="203" t="s">
        <v>1397</v>
      </c>
      <c r="D5558" s="202" t="s">
        <v>2038</v>
      </c>
      <c r="E5558" s="202" t="s">
        <v>2039</v>
      </c>
      <c r="F5558" s="202" t="s">
        <v>475</v>
      </c>
      <c r="G5558" s="253">
        <v>1.4</v>
      </c>
      <c r="H5558" s="361" t="s">
        <v>1400</v>
      </c>
      <c r="I5558" s="359" t="s">
        <v>1384</v>
      </c>
      <c r="J5558" s="358">
        <v>0</v>
      </c>
      <c r="K5558" s="359" t="s">
        <v>1391</v>
      </c>
      <c r="L5558" s="359" t="s">
        <v>1392</v>
      </c>
      <c r="M5558" s="368">
        <v>2010</v>
      </c>
      <c r="N5558" s="207" t="s">
        <v>1401</v>
      </c>
      <c r="O5558" s="203"/>
      <c r="P5558" t="str">
        <f t="shared" si="86"/>
        <v>Upper Mississippi River Bacteria TMDL-Watab River-(07010201-528)-E. coli</v>
      </c>
    </row>
    <row r="5559" spans="1:16" ht="27.95" hidden="1" customHeight="1" x14ac:dyDescent="0.25">
      <c r="A5559" s="203" t="s">
        <v>2224</v>
      </c>
      <c r="B5559" s="202" t="s">
        <v>2439</v>
      </c>
      <c r="C5559" s="203" t="s">
        <v>1397</v>
      </c>
      <c r="D5559" s="202" t="s">
        <v>2038</v>
      </c>
      <c r="E5559" s="202" t="s">
        <v>2039</v>
      </c>
      <c r="F5559" s="202" t="s">
        <v>475</v>
      </c>
      <c r="G5559" s="253">
        <v>0.58199999999999996</v>
      </c>
      <c r="H5559" s="361" t="s">
        <v>1400</v>
      </c>
      <c r="I5559" s="359" t="s">
        <v>1385</v>
      </c>
      <c r="J5559" s="359" t="s">
        <v>1402</v>
      </c>
      <c r="K5559" s="359" t="s">
        <v>1391</v>
      </c>
      <c r="L5559" s="359" t="s">
        <v>1392</v>
      </c>
      <c r="M5559" s="368">
        <v>2010</v>
      </c>
      <c r="N5559" s="207" t="s">
        <v>1401</v>
      </c>
      <c r="O5559" s="203"/>
      <c r="P5559" t="str">
        <f t="shared" si="86"/>
        <v>Upper Mississippi River Bacteria TMDL-Watab River-(07010201-528)-E. coli</v>
      </c>
    </row>
    <row r="5560" spans="1:16" ht="27.95" hidden="1" customHeight="1" x14ac:dyDescent="0.25">
      <c r="A5560" s="203" t="s">
        <v>2224</v>
      </c>
      <c r="B5560" s="202" t="s">
        <v>2439</v>
      </c>
      <c r="C5560" s="203" t="s">
        <v>1397</v>
      </c>
      <c r="D5560" s="202" t="s">
        <v>1577</v>
      </c>
      <c r="E5560" s="202" t="s">
        <v>1578</v>
      </c>
      <c r="F5560" s="202" t="s">
        <v>475</v>
      </c>
      <c r="G5560" s="253">
        <v>2.91</v>
      </c>
      <c r="H5560" s="361" t="s">
        <v>1400</v>
      </c>
      <c r="I5560" s="359" t="s">
        <v>1379</v>
      </c>
      <c r="J5560" s="225" t="s">
        <v>1402</v>
      </c>
      <c r="K5560" s="359" t="s">
        <v>1391</v>
      </c>
      <c r="L5560" s="359" t="s">
        <v>1392</v>
      </c>
      <c r="M5560" s="368">
        <v>2010</v>
      </c>
      <c r="N5560" s="207" t="s">
        <v>1401</v>
      </c>
      <c r="O5560" s="203"/>
      <c r="P5560" t="str">
        <f t="shared" si="86"/>
        <v>Upper Mississippi River Bacteria TMDL-County Ditch 13-(07010201-564)-E. coli</v>
      </c>
    </row>
    <row r="5561" spans="1:16" ht="27.95" hidden="1" customHeight="1" x14ac:dyDescent="0.25">
      <c r="A5561" s="203" t="s">
        <v>2224</v>
      </c>
      <c r="B5561" s="202" t="s">
        <v>2439</v>
      </c>
      <c r="C5561" s="203" t="s">
        <v>1397</v>
      </c>
      <c r="D5561" s="202" t="s">
        <v>1577</v>
      </c>
      <c r="E5561" s="202" t="s">
        <v>1578</v>
      </c>
      <c r="F5561" s="202" t="s">
        <v>475</v>
      </c>
      <c r="G5561" s="253">
        <v>1.22</v>
      </c>
      <c r="H5561" s="361" t="s">
        <v>1400</v>
      </c>
      <c r="I5561" s="359" t="s">
        <v>1382</v>
      </c>
      <c r="J5561" s="209">
        <v>0.45</v>
      </c>
      <c r="K5561" s="359" t="s">
        <v>1391</v>
      </c>
      <c r="L5561" s="359" t="s">
        <v>1392</v>
      </c>
      <c r="M5561" s="368">
        <v>2010</v>
      </c>
      <c r="N5561" s="207" t="s">
        <v>1401</v>
      </c>
      <c r="O5561" s="203"/>
      <c r="P5561" t="str">
        <f t="shared" si="86"/>
        <v>Upper Mississippi River Bacteria TMDL-County Ditch 13-(07010201-564)-E. coli</v>
      </c>
    </row>
    <row r="5562" spans="1:16" ht="27.95" hidden="1" customHeight="1" x14ac:dyDescent="0.25">
      <c r="A5562" s="203" t="s">
        <v>2224</v>
      </c>
      <c r="B5562" s="202" t="s">
        <v>2439</v>
      </c>
      <c r="C5562" s="203" t="s">
        <v>1397</v>
      </c>
      <c r="D5562" s="202" t="s">
        <v>1577</v>
      </c>
      <c r="E5562" s="202" t="s">
        <v>1578</v>
      </c>
      <c r="F5562" s="202" t="s">
        <v>475</v>
      </c>
      <c r="G5562" s="253">
        <v>0.65300000000000002</v>
      </c>
      <c r="H5562" s="361" t="s">
        <v>1400</v>
      </c>
      <c r="I5562" s="359" t="s">
        <v>1383</v>
      </c>
      <c r="J5562" s="209">
        <v>0.77</v>
      </c>
      <c r="K5562" s="359" t="s">
        <v>1391</v>
      </c>
      <c r="L5562" s="359" t="s">
        <v>1392</v>
      </c>
      <c r="M5562" s="368">
        <v>2010</v>
      </c>
      <c r="N5562" s="207" t="s">
        <v>1401</v>
      </c>
      <c r="O5562" s="203"/>
      <c r="P5562" t="str">
        <f t="shared" si="86"/>
        <v>Upper Mississippi River Bacteria TMDL-County Ditch 13-(07010201-564)-E. coli</v>
      </c>
    </row>
    <row r="5563" spans="1:16" ht="27.95" hidden="1" customHeight="1" x14ac:dyDescent="0.25">
      <c r="A5563" s="203" t="s">
        <v>2224</v>
      </c>
      <c r="B5563" s="202" t="s">
        <v>2439</v>
      </c>
      <c r="C5563" s="203" t="s">
        <v>1397</v>
      </c>
      <c r="D5563" s="202" t="s">
        <v>1577</v>
      </c>
      <c r="E5563" s="202" t="s">
        <v>1578</v>
      </c>
      <c r="F5563" s="202" t="s">
        <v>475</v>
      </c>
      <c r="G5563" s="253">
        <v>0.33800000000000002</v>
      </c>
      <c r="H5563" s="361" t="s">
        <v>1400</v>
      </c>
      <c r="I5563" s="359" t="s">
        <v>1384</v>
      </c>
      <c r="J5563" s="209">
        <v>0.63</v>
      </c>
      <c r="K5563" s="359" t="s">
        <v>1391</v>
      </c>
      <c r="L5563" s="359" t="s">
        <v>1392</v>
      </c>
      <c r="M5563" s="368">
        <v>2010</v>
      </c>
      <c r="N5563" s="207" t="s">
        <v>1401</v>
      </c>
      <c r="O5563" s="203"/>
      <c r="P5563" t="str">
        <f t="shared" si="86"/>
        <v>Upper Mississippi River Bacteria TMDL-County Ditch 13-(07010201-564)-E. coli</v>
      </c>
    </row>
    <row r="5564" spans="1:16" ht="27.95" hidden="1" customHeight="1" x14ac:dyDescent="0.25">
      <c r="A5564" s="203" t="s">
        <v>2224</v>
      </c>
      <c r="B5564" s="202" t="s">
        <v>2439</v>
      </c>
      <c r="C5564" s="203" t="s">
        <v>1397</v>
      </c>
      <c r="D5564" s="202" t="s">
        <v>1577</v>
      </c>
      <c r="E5564" s="202" t="s">
        <v>1578</v>
      </c>
      <c r="F5564" s="202" t="s">
        <v>475</v>
      </c>
      <c r="G5564" s="253">
        <v>0.17899999999999999</v>
      </c>
      <c r="H5564" s="361" t="s">
        <v>1400</v>
      </c>
      <c r="I5564" s="359" t="s">
        <v>1385</v>
      </c>
      <c r="J5564" s="225" t="s">
        <v>1402</v>
      </c>
      <c r="K5564" s="359" t="s">
        <v>1391</v>
      </c>
      <c r="L5564" s="359" t="s">
        <v>1392</v>
      </c>
      <c r="M5564" s="368">
        <v>2010</v>
      </c>
      <c r="N5564" s="207" t="s">
        <v>1401</v>
      </c>
      <c r="O5564" s="203"/>
      <c r="P5564" t="str">
        <f t="shared" si="86"/>
        <v>Upper Mississippi River Bacteria TMDL-County Ditch 13-(07010201-564)-E. coli</v>
      </c>
    </row>
    <row r="5565" spans="1:16" ht="27.95" hidden="1" customHeight="1" x14ac:dyDescent="0.25">
      <c r="A5565" s="203" t="s">
        <v>2248</v>
      </c>
      <c r="B5565" s="202" t="s">
        <v>664</v>
      </c>
      <c r="C5565" s="203" t="s">
        <v>1508</v>
      </c>
      <c r="D5565" s="202" t="s">
        <v>740</v>
      </c>
      <c r="E5565" s="202" t="s">
        <v>1510</v>
      </c>
      <c r="F5565" s="202" t="s">
        <v>475</v>
      </c>
      <c r="G5565" s="253">
        <v>539.42999999999995</v>
      </c>
      <c r="H5565" s="361" t="s">
        <v>1400</v>
      </c>
      <c r="I5565" s="359" t="s">
        <v>1379</v>
      </c>
      <c r="J5565" s="359" t="s">
        <v>1380</v>
      </c>
      <c r="K5565" s="359" t="s">
        <v>1391</v>
      </c>
      <c r="L5565" s="359" t="s">
        <v>1392</v>
      </c>
      <c r="M5565" s="368">
        <v>2009</v>
      </c>
      <c r="N5565" s="205">
        <v>41074</v>
      </c>
      <c r="O5565" s="203"/>
      <c r="P5565" t="str">
        <f t="shared" si="86"/>
        <v>Elk River Watershed TMDL-Elk River-(07010203-579)-E. coli</v>
      </c>
    </row>
    <row r="5566" spans="1:16" ht="27.95" hidden="1" customHeight="1" x14ac:dyDescent="0.25">
      <c r="A5566" s="203" t="s">
        <v>2248</v>
      </c>
      <c r="B5566" s="202" t="s">
        <v>664</v>
      </c>
      <c r="C5566" s="203" t="s">
        <v>1508</v>
      </c>
      <c r="D5566" s="202" t="s">
        <v>740</v>
      </c>
      <c r="E5566" s="202" t="s">
        <v>1510</v>
      </c>
      <c r="F5566" s="202" t="s">
        <v>475</v>
      </c>
      <c r="G5566" s="253">
        <v>203.99</v>
      </c>
      <c r="H5566" s="361" t="s">
        <v>1400</v>
      </c>
      <c r="I5566" s="359" t="s">
        <v>1382</v>
      </c>
      <c r="J5566" s="359" t="s">
        <v>1380</v>
      </c>
      <c r="K5566" s="359" t="s">
        <v>1391</v>
      </c>
      <c r="L5566" s="359" t="s">
        <v>1392</v>
      </c>
      <c r="M5566" s="368">
        <v>2009</v>
      </c>
      <c r="N5566" s="205">
        <v>41074</v>
      </c>
      <c r="O5566" s="203"/>
      <c r="P5566" t="str">
        <f t="shared" si="86"/>
        <v>Elk River Watershed TMDL-Elk River-(07010203-579)-E. coli</v>
      </c>
    </row>
    <row r="5567" spans="1:16" ht="27.95" hidden="1" customHeight="1" x14ac:dyDescent="0.25">
      <c r="A5567" s="203" t="s">
        <v>2248</v>
      </c>
      <c r="B5567" s="202" t="s">
        <v>664</v>
      </c>
      <c r="C5567" s="203" t="s">
        <v>1508</v>
      </c>
      <c r="D5567" s="202" t="s">
        <v>740</v>
      </c>
      <c r="E5567" s="202" t="s">
        <v>1510</v>
      </c>
      <c r="F5567" s="202" t="s">
        <v>475</v>
      </c>
      <c r="G5567" s="253">
        <v>101.84</v>
      </c>
      <c r="H5567" s="361" t="s">
        <v>1400</v>
      </c>
      <c r="I5567" s="359" t="s">
        <v>1383</v>
      </c>
      <c r="J5567" s="359" t="s">
        <v>1380</v>
      </c>
      <c r="K5567" s="359" t="s">
        <v>1391</v>
      </c>
      <c r="L5567" s="359" t="s">
        <v>1392</v>
      </c>
      <c r="M5567" s="368">
        <v>2009</v>
      </c>
      <c r="N5567" s="205">
        <v>41074</v>
      </c>
      <c r="O5567" s="203"/>
      <c r="P5567" t="str">
        <f t="shared" si="86"/>
        <v>Elk River Watershed TMDL-Elk River-(07010203-579)-E. coli</v>
      </c>
    </row>
    <row r="5568" spans="1:16" ht="27.95" hidden="1" customHeight="1" x14ac:dyDescent="0.25">
      <c r="A5568" s="203" t="s">
        <v>2248</v>
      </c>
      <c r="B5568" s="202" t="s">
        <v>664</v>
      </c>
      <c r="C5568" s="203" t="s">
        <v>1508</v>
      </c>
      <c r="D5568" s="202" t="s">
        <v>740</v>
      </c>
      <c r="E5568" s="202" t="s">
        <v>1510</v>
      </c>
      <c r="F5568" s="202" t="s">
        <v>475</v>
      </c>
      <c r="G5568" s="253">
        <v>61.01</v>
      </c>
      <c r="H5568" s="361" t="s">
        <v>1400</v>
      </c>
      <c r="I5568" s="359" t="s">
        <v>1384</v>
      </c>
      <c r="J5568" s="359" t="s">
        <v>1380</v>
      </c>
      <c r="K5568" s="359" t="s">
        <v>1391</v>
      </c>
      <c r="L5568" s="359" t="s">
        <v>1392</v>
      </c>
      <c r="M5568" s="368">
        <v>2009</v>
      </c>
      <c r="N5568" s="205">
        <v>41074</v>
      </c>
      <c r="O5568" s="203"/>
      <c r="P5568" t="str">
        <f t="shared" si="86"/>
        <v>Elk River Watershed TMDL-Elk River-(07010203-579)-E. coli</v>
      </c>
    </row>
    <row r="5569" spans="1:16" ht="27.95" hidden="1" customHeight="1" x14ac:dyDescent="0.25">
      <c r="A5569" s="203" t="s">
        <v>2248</v>
      </c>
      <c r="B5569" s="202" t="s">
        <v>664</v>
      </c>
      <c r="C5569" s="203" t="s">
        <v>1508</v>
      </c>
      <c r="D5569" s="202" t="s">
        <v>740</v>
      </c>
      <c r="E5569" s="202" t="s">
        <v>1510</v>
      </c>
      <c r="F5569" s="202" t="s">
        <v>475</v>
      </c>
      <c r="G5569" s="253">
        <v>29.95</v>
      </c>
      <c r="H5569" s="361" t="s">
        <v>1400</v>
      </c>
      <c r="I5569" s="359" t="s">
        <v>1385</v>
      </c>
      <c r="J5569" s="359" t="s">
        <v>1380</v>
      </c>
      <c r="K5569" s="359" t="s">
        <v>1391</v>
      </c>
      <c r="L5569" s="359" t="s">
        <v>1392</v>
      </c>
      <c r="M5569" s="368">
        <v>2009</v>
      </c>
      <c r="N5569" s="205">
        <v>41074</v>
      </c>
      <c r="O5569" s="203"/>
      <c r="P5569" t="str">
        <f t="shared" si="86"/>
        <v>Elk River Watershed TMDL-Elk River-(07010203-579)-E. coli</v>
      </c>
    </row>
    <row r="5570" spans="1:16" ht="27.95" hidden="1" customHeight="1" x14ac:dyDescent="0.25">
      <c r="A5570" s="203" t="s">
        <v>2248</v>
      </c>
      <c r="B5570" s="202" t="s">
        <v>664</v>
      </c>
      <c r="C5570" s="203" t="s">
        <v>1508</v>
      </c>
      <c r="D5570" s="213" t="s">
        <v>740</v>
      </c>
      <c r="E5570" s="214" t="s">
        <v>741</v>
      </c>
      <c r="F5570" s="215" t="s">
        <v>475</v>
      </c>
      <c r="G5570" s="255">
        <v>0.13</v>
      </c>
      <c r="H5570" s="216" t="s">
        <v>488</v>
      </c>
      <c r="I5570" s="212" t="s">
        <v>1379</v>
      </c>
      <c r="J5570" s="216" t="s">
        <v>1380</v>
      </c>
      <c r="K5570" s="216" t="s">
        <v>22</v>
      </c>
      <c r="L5570" s="212" t="s">
        <v>1392</v>
      </c>
      <c r="M5570" s="369">
        <v>2009</v>
      </c>
      <c r="N5570" s="218">
        <v>41074</v>
      </c>
      <c r="O5570" s="203"/>
      <c r="P5570" t="str">
        <f t="shared" si="86"/>
        <v>Elk River Watershed TMDL-Elk River: Big Elk Lake to St. Francis-(07010203-579)-TSS</v>
      </c>
    </row>
    <row r="5571" spans="1:16" ht="27.95" hidden="1" customHeight="1" x14ac:dyDescent="0.25">
      <c r="A5571" s="203" t="s">
        <v>2248</v>
      </c>
      <c r="B5571" s="202" t="s">
        <v>664</v>
      </c>
      <c r="C5571" s="203" t="s">
        <v>1508</v>
      </c>
      <c r="D5571" s="213" t="s">
        <v>740</v>
      </c>
      <c r="E5571" s="214" t="s">
        <v>741</v>
      </c>
      <c r="F5571" s="215" t="s">
        <v>475</v>
      </c>
      <c r="G5571" s="255">
        <v>0.05</v>
      </c>
      <c r="H5571" s="216" t="s">
        <v>488</v>
      </c>
      <c r="I5571" s="212" t="s">
        <v>1382</v>
      </c>
      <c r="J5571" s="216" t="s">
        <v>1380</v>
      </c>
      <c r="K5571" s="216" t="s">
        <v>22</v>
      </c>
      <c r="L5571" s="212" t="s">
        <v>1392</v>
      </c>
      <c r="M5571" s="369">
        <v>2009</v>
      </c>
      <c r="N5571" s="218">
        <v>41074</v>
      </c>
      <c r="O5571" s="203"/>
      <c r="P5571" t="str">
        <f t="shared" ref="P5571:P5634" si="87">CONCATENATE(C5571, "-", E5571, "-","(", D5571,")", "-",K5571)</f>
        <v>Elk River Watershed TMDL-Elk River: Big Elk Lake to St. Francis-(07010203-579)-TSS</v>
      </c>
    </row>
    <row r="5572" spans="1:16" ht="27.95" hidden="1" customHeight="1" x14ac:dyDescent="0.25">
      <c r="A5572" s="203" t="s">
        <v>2248</v>
      </c>
      <c r="B5572" s="202" t="s">
        <v>664</v>
      </c>
      <c r="C5572" s="203" t="s">
        <v>1508</v>
      </c>
      <c r="D5572" s="213" t="s">
        <v>740</v>
      </c>
      <c r="E5572" s="214" t="s">
        <v>741</v>
      </c>
      <c r="F5572" s="215" t="s">
        <v>475</v>
      </c>
      <c r="G5572" s="255">
        <v>0.03</v>
      </c>
      <c r="H5572" s="216" t="s">
        <v>488</v>
      </c>
      <c r="I5572" s="212" t="s">
        <v>1383</v>
      </c>
      <c r="J5572" s="216" t="s">
        <v>1380</v>
      </c>
      <c r="K5572" s="216" t="s">
        <v>22</v>
      </c>
      <c r="L5572" s="212" t="s">
        <v>1392</v>
      </c>
      <c r="M5572" s="369">
        <v>2009</v>
      </c>
      <c r="N5572" s="218">
        <v>41074</v>
      </c>
      <c r="O5572" s="203"/>
      <c r="P5572" t="str">
        <f t="shared" si="87"/>
        <v>Elk River Watershed TMDL-Elk River: Big Elk Lake to St. Francis-(07010203-579)-TSS</v>
      </c>
    </row>
    <row r="5573" spans="1:16" ht="27.95" hidden="1" customHeight="1" x14ac:dyDescent="0.25">
      <c r="A5573" s="203" t="s">
        <v>2248</v>
      </c>
      <c r="B5573" s="202" t="s">
        <v>664</v>
      </c>
      <c r="C5573" s="203" t="s">
        <v>1508</v>
      </c>
      <c r="D5573" s="213" t="s">
        <v>740</v>
      </c>
      <c r="E5573" s="214" t="s">
        <v>741</v>
      </c>
      <c r="F5573" s="215" t="s">
        <v>475</v>
      </c>
      <c r="G5573" s="255">
        <v>0.02</v>
      </c>
      <c r="H5573" s="216" t="s">
        <v>488</v>
      </c>
      <c r="I5573" s="212" t="s">
        <v>1384</v>
      </c>
      <c r="J5573" s="216" t="s">
        <v>1380</v>
      </c>
      <c r="K5573" s="216" t="s">
        <v>22</v>
      </c>
      <c r="L5573" s="212" t="s">
        <v>1392</v>
      </c>
      <c r="M5573" s="369">
        <v>2009</v>
      </c>
      <c r="N5573" s="218">
        <v>41074</v>
      </c>
      <c r="O5573" s="203"/>
      <c r="P5573" t="str">
        <f t="shared" si="87"/>
        <v>Elk River Watershed TMDL-Elk River: Big Elk Lake to St. Francis-(07010203-579)-TSS</v>
      </c>
    </row>
    <row r="5574" spans="1:16" ht="27.95" hidden="1" customHeight="1" x14ac:dyDescent="0.25">
      <c r="A5574" s="203" t="s">
        <v>2248</v>
      </c>
      <c r="B5574" s="202" t="s">
        <v>664</v>
      </c>
      <c r="C5574" s="203" t="s">
        <v>1508</v>
      </c>
      <c r="D5574" s="213" t="s">
        <v>740</v>
      </c>
      <c r="E5574" s="214" t="s">
        <v>741</v>
      </c>
      <c r="F5574" s="215" t="s">
        <v>475</v>
      </c>
      <c r="G5574" s="255">
        <v>0.01</v>
      </c>
      <c r="H5574" s="216" t="s">
        <v>488</v>
      </c>
      <c r="I5574" s="212" t="s">
        <v>1385</v>
      </c>
      <c r="J5574" s="216" t="s">
        <v>1380</v>
      </c>
      <c r="K5574" s="216" t="s">
        <v>22</v>
      </c>
      <c r="L5574" s="212" t="s">
        <v>1392</v>
      </c>
      <c r="M5574" s="369">
        <v>2009</v>
      </c>
      <c r="N5574" s="218">
        <v>41074</v>
      </c>
      <c r="O5574" s="203"/>
      <c r="P5574" t="str">
        <f t="shared" si="87"/>
        <v>Elk River Watershed TMDL-Elk River: Big Elk Lake to St. Francis-(07010203-579)-TSS</v>
      </c>
    </row>
    <row r="5575" spans="1:16" ht="27.95" hidden="1" customHeight="1" x14ac:dyDescent="0.25">
      <c r="A5575" s="203" t="s">
        <v>2248</v>
      </c>
      <c r="B5575" s="202" t="s">
        <v>664</v>
      </c>
      <c r="C5575" s="203" t="s">
        <v>1508</v>
      </c>
      <c r="D5575" s="202" t="s">
        <v>806</v>
      </c>
      <c r="E5575" s="202" t="s">
        <v>1509</v>
      </c>
      <c r="F5575" s="202" t="s">
        <v>475</v>
      </c>
      <c r="G5575" s="253">
        <v>0.94</v>
      </c>
      <c r="H5575" s="361" t="s">
        <v>1414</v>
      </c>
      <c r="I5575" s="359" t="s">
        <v>1407</v>
      </c>
      <c r="J5575" s="359" t="s">
        <v>1380</v>
      </c>
      <c r="K5575" s="359" t="s">
        <v>1113</v>
      </c>
      <c r="L5575" s="212" t="s">
        <v>1392</v>
      </c>
      <c r="M5575" s="368">
        <v>2009</v>
      </c>
      <c r="N5575" s="205">
        <v>41074</v>
      </c>
      <c r="O5575" s="203"/>
      <c r="P5575" t="str">
        <f t="shared" si="87"/>
        <v>Elk River Watershed TMDL-Elk-(71-0141-00)-TP</v>
      </c>
    </row>
    <row r="5576" spans="1:16" ht="27.95" hidden="1" customHeight="1" x14ac:dyDescent="0.25">
      <c r="A5576" s="203" t="s">
        <v>2248</v>
      </c>
      <c r="B5576" s="202" t="s">
        <v>664</v>
      </c>
      <c r="C5576" s="203" t="s">
        <v>1403</v>
      </c>
      <c r="D5576" s="202" t="s">
        <v>1404</v>
      </c>
      <c r="E5576" s="202" t="s">
        <v>1405</v>
      </c>
      <c r="F5576" s="202" t="s">
        <v>475</v>
      </c>
      <c r="G5576" s="253">
        <v>154</v>
      </c>
      <c r="H5576" s="361" t="s">
        <v>1406</v>
      </c>
      <c r="I5576" s="359" t="s">
        <v>1407</v>
      </c>
      <c r="J5576" s="208">
        <v>0</v>
      </c>
      <c r="K5576" s="359" t="s">
        <v>22</v>
      </c>
      <c r="L5576" s="359" t="s">
        <v>1408</v>
      </c>
      <c r="M5576" s="368" t="s">
        <v>1407</v>
      </c>
      <c r="N5576" s="205">
        <v>42486</v>
      </c>
      <c r="O5576" s="203"/>
      <c r="P5576" t="str">
        <f t="shared" si="87"/>
        <v>South Metro Mississippi TSS TMDL-Mississippi River-(07040001-531)-TSS</v>
      </c>
    </row>
    <row r="5577" spans="1:16" ht="27.95" hidden="1" customHeight="1" x14ac:dyDescent="0.25">
      <c r="A5577" s="203" t="s">
        <v>205</v>
      </c>
      <c r="B5577" s="202" t="s">
        <v>665</v>
      </c>
      <c r="C5577" s="203" t="s">
        <v>1508</v>
      </c>
      <c r="D5577" s="202" t="s">
        <v>740</v>
      </c>
      <c r="E5577" s="202" t="s">
        <v>1510</v>
      </c>
      <c r="F5577" s="202" t="s">
        <v>475</v>
      </c>
      <c r="G5577" s="253">
        <v>539.42999999999995</v>
      </c>
      <c r="H5577" s="361" t="s">
        <v>1400</v>
      </c>
      <c r="I5577" s="359" t="s">
        <v>1379</v>
      </c>
      <c r="J5577" s="359" t="s">
        <v>1380</v>
      </c>
      <c r="K5577" s="359" t="s">
        <v>1391</v>
      </c>
      <c r="L5577" s="359" t="s">
        <v>1392</v>
      </c>
      <c r="M5577" s="368">
        <v>2009</v>
      </c>
      <c r="N5577" s="205">
        <v>41074</v>
      </c>
      <c r="O5577" s="203"/>
      <c r="P5577" t="str">
        <f t="shared" si="87"/>
        <v>Elk River Watershed TMDL-Elk River-(07010203-579)-E. coli</v>
      </c>
    </row>
    <row r="5578" spans="1:16" ht="27.95" hidden="1" customHeight="1" x14ac:dyDescent="0.25">
      <c r="A5578" s="203" t="s">
        <v>205</v>
      </c>
      <c r="B5578" s="202" t="s">
        <v>665</v>
      </c>
      <c r="C5578" s="203" t="s">
        <v>1508</v>
      </c>
      <c r="D5578" s="202" t="s">
        <v>740</v>
      </c>
      <c r="E5578" s="202" t="s">
        <v>1510</v>
      </c>
      <c r="F5578" s="202" t="s">
        <v>475</v>
      </c>
      <c r="G5578" s="253">
        <v>203.99</v>
      </c>
      <c r="H5578" s="361" t="s">
        <v>1400</v>
      </c>
      <c r="I5578" s="359" t="s">
        <v>1382</v>
      </c>
      <c r="J5578" s="359" t="s">
        <v>1380</v>
      </c>
      <c r="K5578" s="359" t="s">
        <v>1391</v>
      </c>
      <c r="L5578" s="359" t="s">
        <v>1392</v>
      </c>
      <c r="M5578" s="368">
        <v>2009</v>
      </c>
      <c r="N5578" s="205">
        <v>41074</v>
      </c>
      <c r="O5578" s="203"/>
      <c r="P5578" t="str">
        <f t="shared" si="87"/>
        <v>Elk River Watershed TMDL-Elk River-(07010203-579)-E. coli</v>
      </c>
    </row>
    <row r="5579" spans="1:16" ht="27.95" hidden="1" customHeight="1" x14ac:dyDescent="0.25">
      <c r="A5579" s="203" t="s">
        <v>205</v>
      </c>
      <c r="B5579" s="202" t="s">
        <v>665</v>
      </c>
      <c r="C5579" s="203" t="s">
        <v>1508</v>
      </c>
      <c r="D5579" s="202" t="s">
        <v>740</v>
      </c>
      <c r="E5579" s="202" t="s">
        <v>1510</v>
      </c>
      <c r="F5579" s="202" t="s">
        <v>475</v>
      </c>
      <c r="G5579" s="253">
        <v>101.84</v>
      </c>
      <c r="H5579" s="361" t="s">
        <v>1400</v>
      </c>
      <c r="I5579" s="359" t="s">
        <v>1383</v>
      </c>
      <c r="J5579" s="359" t="s">
        <v>1380</v>
      </c>
      <c r="K5579" s="359" t="s">
        <v>1391</v>
      </c>
      <c r="L5579" s="359" t="s">
        <v>1392</v>
      </c>
      <c r="M5579" s="368">
        <v>2009</v>
      </c>
      <c r="N5579" s="205">
        <v>41074</v>
      </c>
      <c r="O5579" s="203"/>
      <c r="P5579" t="str">
        <f t="shared" si="87"/>
        <v>Elk River Watershed TMDL-Elk River-(07010203-579)-E. coli</v>
      </c>
    </row>
    <row r="5580" spans="1:16" ht="27.95" hidden="1" customHeight="1" x14ac:dyDescent="0.25">
      <c r="A5580" s="203" t="s">
        <v>205</v>
      </c>
      <c r="B5580" s="202" t="s">
        <v>665</v>
      </c>
      <c r="C5580" s="203" t="s">
        <v>1508</v>
      </c>
      <c r="D5580" s="202" t="s">
        <v>740</v>
      </c>
      <c r="E5580" s="202" t="s">
        <v>1510</v>
      </c>
      <c r="F5580" s="202" t="s">
        <v>475</v>
      </c>
      <c r="G5580" s="253">
        <v>61.01</v>
      </c>
      <c r="H5580" s="361" t="s">
        <v>1400</v>
      </c>
      <c r="I5580" s="359" t="s">
        <v>1384</v>
      </c>
      <c r="J5580" s="359" t="s">
        <v>1380</v>
      </c>
      <c r="K5580" s="359" t="s">
        <v>1391</v>
      </c>
      <c r="L5580" s="359" t="s">
        <v>1392</v>
      </c>
      <c r="M5580" s="368">
        <v>2009</v>
      </c>
      <c r="N5580" s="205">
        <v>41074</v>
      </c>
      <c r="O5580" s="203"/>
      <c r="P5580" t="str">
        <f t="shared" si="87"/>
        <v>Elk River Watershed TMDL-Elk River-(07010203-579)-E. coli</v>
      </c>
    </row>
    <row r="5581" spans="1:16" ht="27.95" hidden="1" customHeight="1" x14ac:dyDescent="0.25">
      <c r="A5581" s="203" t="s">
        <v>205</v>
      </c>
      <c r="B5581" s="202" t="s">
        <v>665</v>
      </c>
      <c r="C5581" s="203" t="s">
        <v>1508</v>
      </c>
      <c r="D5581" s="202" t="s">
        <v>740</v>
      </c>
      <c r="E5581" s="202" t="s">
        <v>1510</v>
      </c>
      <c r="F5581" s="202" t="s">
        <v>475</v>
      </c>
      <c r="G5581" s="253">
        <v>29.95</v>
      </c>
      <c r="H5581" s="361" t="s">
        <v>1400</v>
      </c>
      <c r="I5581" s="359" t="s">
        <v>1385</v>
      </c>
      <c r="J5581" s="359" t="s">
        <v>1380</v>
      </c>
      <c r="K5581" s="359" t="s">
        <v>1391</v>
      </c>
      <c r="L5581" s="359" t="s">
        <v>1392</v>
      </c>
      <c r="M5581" s="368">
        <v>2009</v>
      </c>
      <c r="N5581" s="205">
        <v>41074</v>
      </c>
      <c r="O5581" s="203"/>
      <c r="P5581" t="str">
        <f t="shared" si="87"/>
        <v>Elk River Watershed TMDL-Elk River-(07010203-579)-E. coli</v>
      </c>
    </row>
    <row r="5582" spans="1:16" ht="27.95" hidden="1" customHeight="1" x14ac:dyDescent="0.25">
      <c r="A5582" s="203" t="s">
        <v>205</v>
      </c>
      <c r="B5582" s="202" t="s">
        <v>665</v>
      </c>
      <c r="C5582" s="203" t="s">
        <v>1508</v>
      </c>
      <c r="D5582" s="213" t="s">
        <v>740</v>
      </c>
      <c r="E5582" s="214" t="s">
        <v>741</v>
      </c>
      <c r="F5582" s="215" t="s">
        <v>475</v>
      </c>
      <c r="G5582" s="255">
        <v>0.13</v>
      </c>
      <c r="H5582" s="216" t="s">
        <v>488</v>
      </c>
      <c r="I5582" s="212" t="s">
        <v>1379</v>
      </c>
      <c r="J5582" s="216" t="s">
        <v>1380</v>
      </c>
      <c r="K5582" s="216" t="s">
        <v>22</v>
      </c>
      <c r="L5582" s="212" t="s">
        <v>1392</v>
      </c>
      <c r="M5582" s="369">
        <v>2009</v>
      </c>
      <c r="N5582" s="218">
        <v>41074</v>
      </c>
      <c r="O5582" s="203"/>
      <c r="P5582" t="str">
        <f t="shared" si="87"/>
        <v>Elk River Watershed TMDL-Elk River: Big Elk Lake to St. Francis-(07010203-579)-TSS</v>
      </c>
    </row>
    <row r="5583" spans="1:16" ht="27.95" hidden="1" customHeight="1" x14ac:dyDescent="0.25">
      <c r="A5583" s="203" t="s">
        <v>205</v>
      </c>
      <c r="B5583" s="202" t="s">
        <v>665</v>
      </c>
      <c r="C5583" s="203" t="s">
        <v>1508</v>
      </c>
      <c r="D5583" s="213" t="s">
        <v>740</v>
      </c>
      <c r="E5583" s="214" t="s">
        <v>741</v>
      </c>
      <c r="F5583" s="215" t="s">
        <v>475</v>
      </c>
      <c r="G5583" s="255">
        <v>0.05</v>
      </c>
      <c r="H5583" s="216" t="s">
        <v>488</v>
      </c>
      <c r="I5583" s="212" t="s">
        <v>1382</v>
      </c>
      <c r="J5583" s="216" t="s">
        <v>1380</v>
      </c>
      <c r="K5583" s="216" t="s">
        <v>22</v>
      </c>
      <c r="L5583" s="212" t="s">
        <v>1392</v>
      </c>
      <c r="M5583" s="369">
        <v>2009</v>
      </c>
      <c r="N5583" s="218">
        <v>41074</v>
      </c>
      <c r="O5583" s="203"/>
      <c r="P5583" t="str">
        <f t="shared" si="87"/>
        <v>Elk River Watershed TMDL-Elk River: Big Elk Lake to St. Francis-(07010203-579)-TSS</v>
      </c>
    </row>
    <row r="5584" spans="1:16" ht="27.95" hidden="1" customHeight="1" x14ac:dyDescent="0.25">
      <c r="A5584" s="203" t="s">
        <v>205</v>
      </c>
      <c r="B5584" s="202" t="s">
        <v>665</v>
      </c>
      <c r="C5584" s="203" t="s">
        <v>1508</v>
      </c>
      <c r="D5584" s="213" t="s">
        <v>740</v>
      </c>
      <c r="E5584" s="214" t="s">
        <v>741</v>
      </c>
      <c r="F5584" s="215" t="s">
        <v>475</v>
      </c>
      <c r="G5584" s="255">
        <v>0.03</v>
      </c>
      <c r="H5584" s="216" t="s">
        <v>488</v>
      </c>
      <c r="I5584" s="212" t="s">
        <v>1383</v>
      </c>
      <c r="J5584" s="216" t="s">
        <v>1380</v>
      </c>
      <c r="K5584" s="216" t="s">
        <v>22</v>
      </c>
      <c r="L5584" s="212" t="s">
        <v>1392</v>
      </c>
      <c r="M5584" s="369">
        <v>2009</v>
      </c>
      <c r="N5584" s="218">
        <v>41074</v>
      </c>
      <c r="O5584" s="203"/>
      <c r="P5584" t="str">
        <f t="shared" si="87"/>
        <v>Elk River Watershed TMDL-Elk River: Big Elk Lake to St. Francis-(07010203-579)-TSS</v>
      </c>
    </row>
    <row r="5585" spans="1:16" ht="27.95" hidden="1" customHeight="1" x14ac:dyDescent="0.25">
      <c r="A5585" s="203" t="s">
        <v>205</v>
      </c>
      <c r="B5585" s="202" t="s">
        <v>665</v>
      </c>
      <c r="C5585" s="203" t="s">
        <v>1508</v>
      </c>
      <c r="D5585" s="213" t="s">
        <v>740</v>
      </c>
      <c r="E5585" s="214" t="s">
        <v>741</v>
      </c>
      <c r="F5585" s="215" t="s">
        <v>475</v>
      </c>
      <c r="G5585" s="255">
        <v>0.02</v>
      </c>
      <c r="H5585" s="216" t="s">
        <v>488</v>
      </c>
      <c r="I5585" s="212" t="s">
        <v>1384</v>
      </c>
      <c r="J5585" s="216" t="s">
        <v>1380</v>
      </c>
      <c r="K5585" s="216" t="s">
        <v>22</v>
      </c>
      <c r="L5585" s="212" t="s">
        <v>1392</v>
      </c>
      <c r="M5585" s="369">
        <v>2009</v>
      </c>
      <c r="N5585" s="218">
        <v>41074</v>
      </c>
      <c r="O5585" s="203"/>
      <c r="P5585" t="str">
        <f t="shared" si="87"/>
        <v>Elk River Watershed TMDL-Elk River: Big Elk Lake to St. Francis-(07010203-579)-TSS</v>
      </c>
    </row>
    <row r="5586" spans="1:16" ht="27.95" hidden="1" customHeight="1" x14ac:dyDescent="0.25">
      <c r="A5586" s="203" t="s">
        <v>205</v>
      </c>
      <c r="B5586" s="202" t="s">
        <v>665</v>
      </c>
      <c r="C5586" s="203" t="s">
        <v>1508</v>
      </c>
      <c r="D5586" s="213" t="s">
        <v>740</v>
      </c>
      <c r="E5586" s="214" t="s">
        <v>741</v>
      </c>
      <c r="F5586" s="215" t="s">
        <v>475</v>
      </c>
      <c r="G5586" s="255">
        <v>0.01</v>
      </c>
      <c r="H5586" s="216" t="s">
        <v>488</v>
      </c>
      <c r="I5586" s="212" t="s">
        <v>1385</v>
      </c>
      <c r="J5586" s="216" t="s">
        <v>1380</v>
      </c>
      <c r="K5586" s="216" t="s">
        <v>22</v>
      </c>
      <c r="L5586" s="212" t="s">
        <v>1392</v>
      </c>
      <c r="M5586" s="369">
        <v>2009</v>
      </c>
      <c r="N5586" s="218">
        <v>41074</v>
      </c>
      <c r="O5586" s="203"/>
      <c r="P5586" t="str">
        <f t="shared" si="87"/>
        <v>Elk River Watershed TMDL-Elk River: Big Elk Lake to St. Francis-(07010203-579)-TSS</v>
      </c>
    </row>
    <row r="5587" spans="1:16" ht="27.95" hidden="1" customHeight="1" x14ac:dyDescent="0.25">
      <c r="A5587" s="203" t="s">
        <v>205</v>
      </c>
      <c r="B5587" s="202" t="s">
        <v>665</v>
      </c>
      <c r="C5587" s="203" t="s">
        <v>1508</v>
      </c>
      <c r="D5587" s="202" t="s">
        <v>806</v>
      </c>
      <c r="E5587" s="202" t="s">
        <v>1509</v>
      </c>
      <c r="F5587" s="202" t="s">
        <v>475</v>
      </c>
      <c r="G5587" s="253">
        <v>0.94</v>
      </c>
      <c r="H5587" s="361" t="s">
        <v>1414</v>
      </c>
      <c r="I5587" s="359" t="s">
        <v>1407</v>
      </c>
      <c r="J5587" s="359" t="s">
        <v>1380</v>
      </c>
      <c r="K5587" s="359" t="s">
        <v>1113</v>
      </c>
      <c r="L5587" s="212" t="s">
        <v>1392</v>
      </c>
      <c r="M5587" s="368">
        <v>2009</v>
      </c>
      <c r="N5587" s="205">
        <v>41074</v>
      </c>
      <c r="O5587" s="203"/>
      <c r="P5587" t="str">
        <f t="shared" si="87"/>
        <v>Elk River Watershed TMDL-Elk-(71-0141-00)-TP</v>
      </c>
    </row>
    <row r="5588" spans="1:16" ht="27.95" hidden="1" customHeight="1" x14ac:dyDescent="0.25">
      <c r="A5588" s="203" t="s">
        <v>205</v>
      </c>
      <c r="B5588" s="202" t="s">
        <v>665</v>
      </c>
      <c r="C5588" s="203" t="s">
        <v>1403</v>
      </c>
      <c r="D5588" s="202" t="s">
        <v>1404</v>
      </c>
      <c r="E5588" s="202" t="s">
        <v>1405</v>
      </c>
      <c r="F5588" s="202" t="s">
        <v>475</v>
      </c>
      <c r="G5588" s="253">
        <v>154</v>
      </c>
      <c r="H5588" s="361" t="s">
        <v>1406</v>
      </c>
      <c r="I5588" s="359" t="s">
        <v>1407</v>
      </c>
      <c r="J5588" s="208">
        <v>0</v>
      </c>
      <c r="K5588" s="359" t="s">
        <v>22</v>
      </c>
      <c r="L5588" s="359" t="s">
        <v>1408</v>
      </c>
      <c r="M5588" s="368" t="s">
        <v>1407</v>
      </c>
      <c r="N5588" s="205">
        <v>42486</v>
      </c>
      <c r="O5588" s="203"/>
      <c r="P5588" t="str">
        <f t="shared" si="87"/>
        <v>South Metro Mississippi TSS TMDL-Mississippi River-(07040001-531)-TSS</v>
      </c>
    </row>
    <row r="5589" spans="1:16" ht="27.95" hidden="1" customHeight="1" x14ac:dyDescent="0.25">
      <c r="A5589" s="203" t="s">
        <v>2249</v>
      </c>
      <c r="B5589" s="203" t="s">
        <v>2451</v>
      </c>
      <c r="C5589" s="203" t="s">
        <v>1535</v>
      </c>
      <c r="D5589" s="203" t="s">
        <v>1620</v>
      </c>
      <c r="E5589" s="203" t="s">
        <v>1621</v>
      </c>
      <c r="F5589" s="203" t="s">
        <v>475</v>
      </c>
      <c r="G5589" s="258">
        <v>22368</v>
      </c>
      <c r="H5589" s="361" t="s">
        <v>1414</v>
      </c>
      <c r="I5589" s="361" t="s">
        <v>1407</v>
      </c>
      <c r="J5589" s="361" t="s">
        <v>1380</v>
      </c>
      <c r="K5589" s="361" t="s">
        <v>8</v>
      </c>
      <c r="L5589" s="361" t="s">
        <v>1392</v>
      </c>
      <c r="M5589" s="370">
        <v>2010</v>
      </c>
      <c r="N5589" s="207">
        <v>43903</v>
      </c>
      <c r="O5589" s="203"/>
      <c r="P5589" t="str">
        <f t="shared" si="87"/>
        <v>Lower Minnesota River WRAPS 2014-Credit River-(07020012-811)-Chloride</v>
      </c>
    </row>
    <row r="5590" spans="1:16" ht="27.95" hidden="1" customHeight="1" x14ac:dyDescent="0.25">
      <c r="A5590" s="203" t="s">
        <v>2249</v>
      </c>
      <c r="B5590" s="203" t="s">
        <v>2451</v>
      </c>
      <c r="C5590" s="203" t="s">
        <v>1535</v>
      </c>
      <c r="D5590" s="203" t="s">
        <v>1620</v>
      </c>
      <c r="E5590" s="203" t="s">
        <v>1621</v>
      </c>
      <c r="F5590" s="203" t="s">
        <v>505</v>
      </c>
      <c r="G5590" s="257">
        <v>37</v>
      </c>
      <c r="H5590" s="361" t="s">
        <v>1390</v>
      </c>
      <c r="I5590" s="361" t="s">
        <v>1379</v>
      </c>
      <c r="J5590" s="275">
        <v>0.71</v>
      </c>
      <c r="K5590" s="361" t="s">
        <v>1391</v>
      </c>
      <c r="L5590" s="361" t="s">
        <v>1392</v>
      </c>
      <c r="M5590" s="370">
        <v>2010</v>
      </c>
      <c r="N5590" s="207">
        <v>43903</v>
      </c>
      <c r="O5590" s="361" t="s">
        <v>1537</v>
      </c>
      <c r="P5590" t="str">
        <f t="shared" si="87"/>
        <v>Lower Minnesota River WRAPS 2014-Credit River-(07020012-811)-E. coli</v>
      </c>
    </row>
    <row r="5591" spans="1:16" ht="27.95" hidden="1" customHeight="1" x14ac:dyDescent="0.25">
      <c r="A5591" s="203" t="s">
        <v>2249</v>
      </c>
      <c r="B5591" s="203" t="s">
        <v>2451</v>
      </c>
      <c r="C5591" s="203" t="s">
        <v>1535</v>
      </c>
      <c r="D5591" s="203" t="s">
        <v>1620</v>
      </c>
      <c r="E5591" s="203" t="s">
        <v>1621</v>
      </c>
      <c r="F5591" s="203" t="s">
        <v>505</v>
      </c>
      <c r="G5591" s="257">
        <v>8.9</v>
      </c>
      <c r="H5591" s="361" t="s">
        <v>1390</v>
      </c>
      <c r="I5591" s="361" t="s">
        <v>1382</v>
      </c>
      <c r="J5591" s="275">
        <v>0.71</v>
      </c>
      <c r="K5591" s="361" t="s">
        <v>1391</v>
      </c>
      <c r="L5591" s="361" t="s">
        <v>1392</v>
      </c>
      <c r="M5591" s="370">
        <v>2010</v>
      </c>
      <c r="N5591" s="207">
        <v>43903</v>
      </c>
      <c r="O5591" s="361" t="s">
        <v>1537</v>
      </c>
      <c r="P5591" t="str">
        <f t="shared" si="87"/>
        <v>Lower Minnesota River WRAPS 2014-Credit River-(07020012-811)-E. coli</v>
      </c>
    </row>
    <row r="5592" spans="1:16" ht="27.95" hidden="1" customHeight="1" x14ac:dyDescent="0.25">
      <c r="A5592" s="203" t="s">
        <v>2249</v>
      </c>
      <c r="B5592" s="203" t="s">
        <v>2451</v>
      </c>
      <c r="C5592" s="203" t="s">
        <v>1535</v>
      </c>
      <c r="D5592" s="203" t="s">
        <v>1620</v>
      </c>
      <c r="E5592" s="203" t="s">
        <v>1621</v>
      </c>
      <c r="F5592" s="203" t="s">
        <v>505</v>
      </c>
      <c r="G5592" s="257">
        <v>5.0999999999999996</v>
      </c>
      <c r="H5592" s="361" t="s">
        <v>1390</v>
      </c>
      <c r="I5592" s="361" t="s">
        <v>1383</v>
      </c>
      <c r="J5592" s="275">
        <v>0.71</v>
      </c>
      <c r="K5592" s="361" t="s">
        <v>1391</v>
      </c>
      <c r="L5592" s="361" t="s">
        <v>1392</v>
      </c>
      <c r="M5592" s="370">
        <v>2010</v>
      </c>
      <c r="N5592" s="207">
        <v>43903</v>
      </c>
      <c r="O5592" s="361" t="s">
        <v>1537</v>
      </c>
      <c r="P5592" t="str">
        <f t="shared" si="87"/>
        <v>Lower Minnesota River WRAPS 2014-Credit River-(07020012-811)-E. coli</v>
      </c>
    </row>
    <row r="5593" spans="1:16" ht="27.95" hidden="1" customHeight="1" x14ac:dyDescent="0.25">
      <c r="A5593" s="203" t="s">
        <v>2249</v>
      </c>
      <c r="B5593" s="203" t="s">
        <v>2451</v>
      </c>
      <c r="C5593" s="203" t="s">
        <v>1535</v>
      </c>
      <c r="D5593" s="203" t="s">
        <v>1620</v>
      </c>
      <c r="E5593" s="203" t="s">
        <v>1621</v>
      </c>
      <c r="F5593" s="203" t="s">
        <v>505</v>
      </c>
      <c r="G5593" s="257">
        <v>1.4</v>
      </c>
      <c r="H5593" s="361" t="s">
        <v>1390</v>
      </c>
      <c r="I5593" s="361" t="s">
        <v>1384</v>
      </c>
      <c r="J5593" s="275">
        <v>0.71</v>
      </c>
      <c r="K5593" s="361" t="s">
        <v>1391</v>
      </c>
      <c r="L5593" s="361" t="s">
        <v>1392</v>
      </c>
      <c r="M5593" s="370">
        <v>2010</v>
      </c>
      <c r="N5593" s="207">
        <v>43903</v>
      </c>
      <c r="O5593" s="361" t="s">
        <v>1537</v>
      </c>
      <c r="P5593" t="str">
        <f t="shared" si="87"/>
        <v>Lower Minnesota River WRAPS 2014-Credit River-(07020012-811)-E. coli</v>
      </c>
    </row>
    <row r="5594" spans="1:16" ht="27.95" hidden="1" customHeight="1" x14ac:dyDescent="0.25">
      <c r="A5594" s="203" t="s">
        <v>2249</v>
      </c>
      <c r="B5594" s="203" t="s">
        <v>2451</v>
      </c>
      <c r="C5594" s="203" t="s">
        <v>1535</v>
      </c>
      <c r="D5594" s="203" t="s">
        <v>1620</v>
      </c>
      <c r="E5594" s="203" t="s">
        <v>1621</v>
      </c>
      <c r="F5594" s="203" t="s">
        <v>505</v>
      </c>
      <c r="G5594" s="257">
        <v>1</v>
      </c>
      <c r="H5594" s="361" t="s">
        <v>1390</v>
      </c>
      <c r="I5594" s="361" t="s">
        <v>1385</v>
      </c>
      <c r="J5594" s="275">
        <v>0.71</v>
      </c>
      <c r="K5594" s="361" t="s">
        <v>1391</v>
      </c>
      <c r="L5594" s="361" t="s">
        <v>1392</v>
      </c>
      <c r="M5594" s="370">
        <v>2010</v>
      </c>
      <c r="N5594" s="207">
        <v>43903</v>
      </c>
      <c r="O5594" s="361" t="s">
        <v>1537</v>
      </c>
      <c r="P5594" t="str">
        <f t="shared" si="87"/>
        <v>Lower Minnesota River WRAPS 2014-Credit River-(07020012-811)-E. coli</v>
      </c>
    </row>
    <row r="5595" spans="1:16" ht="27.95" hidden="1" customHeight="1" x14ac:dyDescent="0.25">
      <c r="A5595" s="203" t="s">
        <v>2249</v>
      </c>
      <c r="B5595" s="203" t="s">
        <v>2451</v>
      </c>
      <c r="C5595" s="203" t="s">
        <v>1535</v>
      </c>
      <c r="D5595" s="203" t="s">
        <v>2101</v>
      </c>
      <c r="E5595" s="203" t="s">
        <v>2102</v>
      </c>
      <c r="F5595" s="203" t="s">
        <v>505</v>
      </c>
      <c r="G5595" s="257">
        <v>30</v>
      </c>
      <c r="H5595" s="361" t="s">
        <v>1390</v>
      </c>
      <c r="I5595" s="361" t="s">
        <v>1379</v>
      </c>
      <c r="J5595" s="275">
        <v>0.08</v>
      </c>
      <c r="K5595" s="361" t="s">
        <v>1391</v>
      </c>
      <c r="L5595" s="361" t="s">
        <v>1392</v>
      </c>
      <c r="M5595" s="370">
        <v>2010</v>
      </c>
      <c r="N5595" s="207">
        <v>43903</v>
      </c>
      <c r="O5595" s="361" t="s">
        <v>1537</v>
      </c>
      <c r="P5595" t="str">
        <f t="shared" si="87"/>
        <v>Lower Minnesota River WRAPS 2014-Eagle Creek-(07020012-519)-E. coli</v>
      </c>
    </row>
    <row r="5596" spans="1:16" ht="27.95" hidden="1" customHeight="1" x14ac:dyDescent="0.25">
      <c r="A5596" s="203" t="s">
        <v>2249</v>
      </c>
      <c r="B5596" s="203" t="s">
        <v>2451</v>
      </c>
      <c r="C5596" s="203" t="s">
        <v>1535</v>
      </c>
      <c r="D5596" s="203" t="s">
        <v>2101</v>
      </c>
      <c r="E5596" s="203" t="s">
        <v>2102</v>
      </c>
      <c r="F5596" s="203" t="s">
        <v>505</v>
      </c>
      <c r="G5596" s="257">
        <v>22</v>
      </c>
      <c r="H5596" s="361" t="s">
        <v>1390</v>
      </c>
      <c r="I5596" s="361" t="s">
        <v>1382</v>
      </c>
      <c r="J5596" s="275">
        <v>0.08</v>
      </c>
      <c r="K5596" s="361" t="s">
        <v>1391</v>
      </c>
      <c r="L5596" s="361" t="s">
        <v>1392</v>
      </c>
      <c r="M5596" s="370">
        <v>2010</v>
      </c>
      <c r="N5596" s="207">
        <v>43903</v>
      </c>
      <c r="O5596" s="361" t="s">
        <v>1537</v>
      </c>
      <c r="P5596" t="str">
        <f t="shared" si="87"/>
        <v>Lower Minnesota River WRAPS 2014-Eagle Creek-(07020012-519)-E. coli</v>
      </c>
    </row>
    <row r="5597" spans="1:16" ht="27.95" hidden="1" customHeight="1" x14ac:dyDescent="0.25">
      <c r="A5597" s="203" t="s">
        <v>2249</v>
      </c>
      <c r="B5597" s="203" t="s">
        <v>2451</v>
      </c>
      <c r="C5597" s="203" t="s">
        <v>1535</v>
      </c>
      <c r="D5597" s="203" t="s">
        <v>2101</v>
      </c>
      <c r="E5597" s="203" t="s">
        <v>2102</v>
      </c>
      <c r="F5597" s="203" t="s">
        <v>505</v>
      </c>
      <c r="G5597" s="257">
        <v>21</v>
      </c>
      <c r="H5597" s="361" t="s">
        <v>1390</v>
      </c>
      <c r="I5597" s="361" t="s">
        <v>1383</v>
      </c>
      <c r="J5597" s="275">
        <v>0.08</v>
      </c>
      <c r="K5597" s="361" t="s">
        <v>1391</v>
      </c>
      <c r="L5597" s="361" t="s">
        <v>1392</v>
      </c>
      <c r="M5597" s="370">
        <v>2010</v>
      </c>
      <c r="N5597" s="207">
        <v>43903</v>
      </c>
      <c r="O5597" s="361" t="s">
        <v>1537</v>
      </c>
      <c r="P5597" t="str">
        <f t="shared" si="87"/>
        <v>Lower Minnesota River WRAPS 2014-Eagle Creek-(07020012-519)-E. coli</v>
      </c>
    </row>
    <row r="5598" spans="1:16" ht="27.95" hidden="1" customHeight="1" x14ac:dyDescent="0.25">
      <c r="A5598" s="203" t="s">
        <v>2249</v>
      </c>
      <c r="B5598" s="203" t="s">
        <v>2451</v>
      </c>
      <c r="C5598" s="203" t="s">
        <v>1535</v>
      </c>
      <c r="D5598" s="203" t="s">
        <v>2101</v>
      </c>
      <c r="E5598" s="203" t="s">
        <v>2102</v>
      </c>
      <c r="F5598" s="203" t="s">
        <v>505</v>
      </c>
      <c r="G5598" s="257">
        <v>13</v>
      </c>
      <c r="H5598" s="361" t="s">
        <v>1390</v>
      </c>
      <c r="I5598" s="361" t="s">
        <v>1384</v>
      </c>
      <c r="J5598" s="275">
        <v>0.08</v>
      </c>
      <c r="K5598" s="361" t="s">
        <v>1391</v>
      </c>
      <c r="L5598" s="361" t="s">
        <v>1392</v>
      </c>
      <c r="M5598" s="370">
        <v>2010</v>
      </c>
      <c r="N5598" s="207">
        <v>43903</v>
      </c>
      <c r="O5598" s="361" t="s">
        <v>1537</v>
      </c>
      <c r="P5598" t="str">
        <f t="shared" si="87"/>
        <v>Lower Minnesota River WRAPS 2014-Eagle Creek-(07020012-519)-E. coli</v>
      </c>
    </row>
    <row r="5599" spans="1:16" ht="27.95" hidden="1" customHeight="1" x14ac:dyDescent="0.25">
      <c r="A5599" s="203" t="s">
        <v>2249</v>
      </c>
      <c r="B5599" s="203" t="s">
        <v>2451</v>
      </c>
      <c r="C5599" s="203" t="s">
        <v>1535</v>
      </c>
      <c r="D5599" s="203" t="s">
        <v>2101</v>
      </c>
      <c r="E5599" s="203" t="s">
        <v>2102</v>
      </c>
      <c r="F5599" s="203" t="s">
        <v>505</v>
      </c>
      <c r="G5599" s="257">
        <v>6.6</v>
      </c>
      <c r="H5599" s="361" t="s">
        <v>1390</v>
      </c>
      <c r="I5599" s="361" t="s">
        <v>1385</v>
      </c>
      <c r="J5599" s="275">
        <v>0.08</v>
      </c>
      <c r="K5599" s="361" t="s">
        <v>1391</v>
      </c>
      <c r="L5599" s="361" t="s">
        <v>1392</v>
      </c>
      <c r="M5599" s="370">
        <v>2010</v>
      </c>
      <c r="N5599" s="207">
        <v>43903</v>
      </c>
      <c r="O5599" s="361" t="s">
        <v>1537</v>
      </c>
      <c r="P5599" t="str">
        <f t="shared" si="87"/>
        <v>Lower Minnesota River WRAPS 2014-Eagle Creek-(07020012-519)-E. coli</v>
      </c>
    </row>
    <row r="5600" spans="1:16" ht="27.95" hidden="1" customHeight="1" x14ac:dyDescent="0.25">
      <c r="A5600" s="203" t="s">
        <v>2249</v>
      </c>
      <c r="B5600" s="202" t="s">
        <v>2451</v>
      </c>
      <c r="C5600" s="203" t="s">
        <v>1403</v>
      </c>
      <c r="D5600" s="202" t="s">
        <v>1404</v>
      </c>
      <c r="E5600" s="202" t="s">
        <v>1405</v>
      </c>
      <c r="F5600" s="202" t="s">
        <v>475</v>
      </c>
      <c r="G5600" s="253">
        <v>154</v>
      </c>
      <c r="H5600" s="361" t="s">
        <v>1406</v>
      </c>
      <c r="I5600" s="359" t="s">
        <v>1407</v>
      </c>
      <c r="J5600" s="359" t="s">
        <v>1380</v>
      </c>
      <c r="K5600" s="359" t="s">
        <v>22</v>
      </c>
      <c r="L5600" s="359" t="s">
        <v>1408</v>
      </c>
      <c r="M5600" s="368" t="s">
        <v>1407</v>
      </c>
      <c r="N5600" s="205">
        <v>42486</v>
      </c>
      <c r="O5600" s="203"/>
      <c r="P5600" t="str">
        <f t="shared" si="87"/>
        <v>South Metro Mississippi TSS TMDL-Mississippi River-(07040001-531)-TSS</v>
      </c>
    </row>
    <row r="5601" spans="1:16" ht="27.95" hidden="1" customHeight="1" x14ac:dyDescent="0.25">
      <c r="A5601" s="203" t="s">
        <v>206</v>
      </c>
      <c r="B5601" s="203" t="s">
        <v>530</v>
      </c>
      <c r="C5601" s="203" t="s">
        <v>1535</v>
      </c>
      <c r="D5601" s="203" t="s">
        <v>1725</v>
      </c>
      <c r="E5601" s="203" t="s">
        <v>1726</v>
      </c>
      <c r="F5601" s="203" t="s">
        <v>505</v>
      </c>
      <c r="G5601" s="257">
        <v>1.25</v>
      </c>
      <c r="H5601" s="361" t="s">
        <v>1433</v>
      </c>
      <c r="I5601" s="361" t="s">
        <v>1407</v>
      </c>
      <c r="J5601" s="360">
        <v>0.75390000000000001</v>
      </c>
      <c r="K5601" s="361" t="s">
        <v>1113</v>
      </c>
      <c r="L5601" s="361" t="s">
        <v>1408</v>
      </c>
      <c r="M5601" s="370">
        <v>2013</v>
      </c>
      <c r="N5601" s="207">
        <v>43903</v>
      </c>
      <c r="O5601" s="203"/>
      <c r="P5601" t="str">
        <f t="shared" si="87"/>
        <v>Lower Minnesota River WRAPS 2014-Cleary-(70-0022-00)-TP</v>
      </c>
    </row>
    <row r="5602" spans="1:16" ht="27.95" hidden="1" customHeight="1" x14ac:dyDescent="0.25">
      <c r="A5602" s="203" t="s">
        <v>206</v>
      </c>
      <c r="B5602" s="203" t="s">
        <v>530</v>
      </c>
      <c r="C5602" s="203" t="s">
        <v>1535</v>
      </c>
      <c r="D5602" s="203" t="s">
        <v>1725</v>
      </c>
      <c r="E5602" s="203" t="s">
        <v>1726</v>
      </c>
      <c r="F5602" s="203" t="s">
        <v>505</v>
      </c>
      <c r="G5602" s="257">
        <v>3.4199999999999999E-3</v>
      </c>
      <c r="H5602" s="361" t="s">
        <v>1414</v>
      </c>
      <c r="I5602" s="361" t="s">
        <v>1407</v>
      </c>
      <c r="J5602" s="360">
        <v>0.754</v>
      </c>
      <c r="K5602" s="361" t="s">
        <v>1113</v>
      </c>
      <c r="L5602" s="361" t="s">
        <v>1392</v>
      </c>
      <c r="M5602" s="370">
        <v>2013</v>
      </c>
      <c r="N5602" s="207">
        <v>43903</v>
      </c>
      <c r="O5602" s="203"/>
      <c r="P5602" t="str">
        <f t="shared" si="87"/>
        <v>Lower Minnesota River WRAPS 2014-Cleary-(70-0022-00)-TP</v>
      </c>
    </row>
    <row r="5603" spans="1:16" ht="27.95" hidden="1" customHeight="1" x14ac:dyDescent="0.25">
      <c r="A5603" s="203" t="s">
        <v>206</v>
      </c>
      <c r="B5603" s="203" t="s">
        <v>530</v>
      </c>
      <c r="C5603" s="203" t="s">
        <v>1535</v>
      </c>
      <c r="D5603" s="203" t="s">
        <v>2195</v>
      </c>
      <c r="E5603" s="203" t="s">
        <v>1458</v>
      </c>
      <c r="F5603" s="203" t="s">
        <v>505</v>
      </c>
      <c r="G5603" s="257">
        <v>27.1</v>
      </c>
      <c r="H5603" s="361" t="s">
        <v>1433</v>
      </c>
      <c r="I5603" s="361" t="s">
        <v>1407</v>
      </c>
      <c r="J5603" s="360">
        <v>0.2616</v>
      </c>
      <c r="K5603" s="361" t="s">
        <v>1113</v>
      </c>
      <c r="L5603" s="361" t="s">
        <v>1408</v>
      </c>
      <c r="M5603" s="370">
        <v>2012</v>
      </c>
      <c r="N5603" s="207">
        <v>43903</v>
      </c>
      <c r="O5603" s="203"/>
      <c r="P5603" t="str">
        <f t="shared" si="87"/>
        <v>Lower Minnesota River WRAPS 2014-Pike-(70-0076-00)-TP</v>
      </c>
    </row>
    <row r="5604" spans="1:16" ht="27.95" hidden="1" customHeight="1" x14ac:dyDescent="0.25">
      <c r="A5604" s="203" t="s">
        <v>206</v>
      </c>
      <c r="B5604" s="203" t="s">
        <v>530</v>
      </c>
      <c r="C5604" s="203" t="s">
        <v>1535</v>
      </c>
      <c r="D5604" s="203" t="s">
        <v>2195</v>
      </c>
      <c r="E5604" s="203" t="s">
        <v>1458</v>
      </c>
      <c r="F5604" s="203" t="s">
        <v>505</v>
      </c>
      <c r="G5604" s="257">
        <v>7.4200000000000002E-2</v>
      </c>
      <c r="H5604" s="361" t="s">
        <v>1414</v>
      </c>
      <c r="I5604" s="361" t="s">
        <v>1407</v>
      </c>
      <c r="J5604" s="360">
        <v>0.2616</v>
      </c>
      <c r="K5604" s="361" t="s">
        <v>1113</v>
      </c>
      <c r="L5604" s="361" t="s">
        <v>1392</v>
      </c>
      <c r="M5604" s="370">
        <v>2012</v>
      </c>
      <c r="N5604" s="207">
        <v>43903</v>
      </c>
      <c r="O5604" s="203"/>
      <c r="P5604" t="str">
        <f t="shared" si="87"/>
        <v>Lower Minnesota River WRAPS 2014-Pike-(70-0076-00)-TP</v>
      </c>
    </row>
    <row r="5605" spans="1:16" ht="27.95" hidden="1" customHeight="1" x14ac:dyDescent="0.25">
      <c r="A5605" s="203" t="s">
        <v>206</v>
      </c>
      <c r="B5605" s="203" t="s">
        <v>530</v>
      </c>
      <c r="C5605" s="203" t="s">
        <v>1535</v>
      </c>
      <c r="D5605" s="203" t="s">
        <v>1620</v>
      </c>
      <c r="E5605" s="203" t="s">
        <v>1621</v>
      </c>
      <c r="F5605" s="203" t="s">
        <v>475</v>
      </c>
      <c r="G5605" s="258">
        <v>22368</v>
      </c>
      <c r="H5605" s="361" t="s">
        <v>1414</v>
      </c>
      <c r="I5605" s="361" t="s">
        <v>1407</v>
      </c>
      <c r="J5605" s="361" t="s">
        <v>1380</v>
      </c>
      <c r="K5605" s="361" t="s">
        <v>8</v>
      </c>
      <c r="L5605" s="361" t="s">
        <v>1392</v>
      </c>
      <c r="M5605" s="370">
        <v>2010</v>
      </c>
      <c r="N5605" s="207">
        <v>43903</v>
      </c>
      <c r="O5605" s="203"/>
      <c r="P5605" t="str">
        <f t="shared" si="87"/>
        <v>Lower Minnesota River WRAPS 2014-Credit River-(07020012-811)-Chloride</v>
      </c>
    </row>
    <row r="5606" spans="1:16" ht="27.95" hidden="1" customHeight="1" x14ac:dyDescent="0.25">
      <c r="A5606" s="203" t="s">
        <v>206</v>
      </c>
      <c r="B5606" s="203" t="s">
        <v>530</v>
      </c>
      <c r="C5606" s="203" t="s">
        <v>1535</v>
      </c>
      <c r="D5606" s="203" t="s">
        <v>1620</v>
      </c>
      <c r="E5606" s="203" t="s">
        <v>1621</v>
      </c>
      <c r="F5606" s="203" t="s">
        <v>505</v>
      </c>
      <c r="G5606" s="257">
        <v>2.5</v>
      </c>
      <c r="H5606" s="361" t="s">
        <v>1390</v>
      </c>
      <c r="I5606" s="361" t="s">
        <v>1379</v>
      </c>
      <c r="J5606" s="275">
        <v>0.71</v>
      </c>
      <c r="K5606" s="361" t="s">
        <v>1391</v>
      </c>
      <c r="L5606" s="361" t="s">
        <v>1392</v>
      </c>
      <c r="M5606" s="370">
        <v>2010</v>
      </c>
      <c r="N5606" s="207">
        <v>43903</v>
      </c>
      <c r="O5606" s="361" t="s">
        <v>1537</v>
      </c>
      <c r="P5606" t="str">
        <f t="shared" si="87"/>
        <v>Lower Minnesota River WRAPS 2014-Credit River-(07020012-811)-E. coli</v>
      </c>
    </row>
    <row r="5607" spans="1:16" ht="27.95" hidden="1" customHeight="1" x14ac:dyDescent="0.25">
      <c r="A5607" s="203" t="s">
        <v>206</v>
      </c>
      <c r="B5607" s="203" t="s">
        <v>530</v>
      </c>
      <c r="C5607" s="203" t="s">
        <v>1535</v>
      </c>
      <c r="D5607" s="203" t="s">
        <v>1620</v>
      </c>
      <c r="E5607" s="203" t="s">
        <v>1621</v>
      </c>
      <c r="F5607" s="203" t="s">
        <v>505</v>
      </c>
      <c r="G5607" s="257">
        <v>0.6</v>
      </c>
      <c r="H5607" s="361" t="s">
        <v>1390</v>
      </c>
      <c r="I5607" s="361" t="s">
        <v>1382</v>
      </c>
      <c r="J5607" s="275">
        <v>0.71</v>
      </c>
      <c r="K5607" s="361" t="s">
        <v>1391</v>
      </c>
      <c r="L5607" s="361" t="s">
        <v>1392</v>
      </c>
      <c r="M5607" s="370">
        <v>2010</v>
      </c>
      <c r="N5607" s="207">
        <v>43903</v>
      </c>
      <c r="O5607" s="361" t="s">
        <v>1537</v>
      </c>
      <c r="P5607" t="str">
        <f t="shared" si="87"/>
        <v>Lower Minnesota River WRAPS 2014-Credit River-(07020012-811)-E. coli</v>
      </c>
    </row>
    <row r="5608" spans="1:16" ht="27.95" hidden="1" customHeight="1" x14ac:dyDescent="0.25">
      <c r="A5608" s="203" t="s">
        <v>206</v>
      </c>
      <c r="B5608" s="203" t="s">
        <v>530</v>
      </c>
      <c r="C5608" s="203" t="s">
        <v>1535</v>
      </c>
      <c r="D5608" s="203" t="s">
        <v>1620</v>
      </c>
      <c r="E5608" s="203" t="s">
        <v>1621</v>
      </c>
      <c r="F5608" s="203" t="s">
        <v>505</v>
      </c>
      <c r="G5608" s="257">
        <v>0.35</v>
      </c>
      <c r="H5608" s="361" t="s">
        <v>1390</v>
      </c>
      <c r="I5608" s="361" t="s">
        <v>1383</v>
      </c>
      <c r="J5608" s="275">
        <v>0.71</v>
      </c>
      <c r="K5608" s="361" t="s">
        <v>1391</v>
      </c>
      <c r="L5608" s="361" t="s">
        <v>1392</v>
      </c>
      <c r="M5608" s="370">
        <v>2010</v>
      </c>
      <c r="N5608" s="207">
        <v>43903</v>
      </c>
      <c r="O5608" s="361" t="s">
        <v>1537</v>
      </c>
      <c r="P5608" t="str">
        <f t="shared" si="87"/>
        <v>Lower Minnesota River WRAPS 2014-Credit River-(07020012-811)-E. coli</v>
      </c>
    </row>
    <row r="5609" spans="1:16" ht="27.95" hidden="1" customHeight="1" x14ac:dyDescent="0.25">
      <c r="A5609" s="203" t="s">
        <v>206</v>
      </c>
      <c r="B5609" s="203" t="s">
        <v>530</v>
      </c>
      <c r="C5609" s="203" t="s">
        <v>1535</v>
      </c>
      <c r="D5609" s="203" t="s">
        <v>1620</v>
      </c>
      <c r="E5609" s="203" t="s">
        <v>1621</v>
      </c>
      <c r="F5609" s="203" t="s">
        <v>505</v>
      </c>
      <c r="G5609" s="257">
        <v>9.1999999999999998E-2</v>
      </c>
      <c r="H5609" s="361" t="s">
        <v>1390</v>
      </c>
      <c r="I5609" s="361" t="s">
        <v>1384</v>
      </c>
      <c r="J5609" s="275">
        <v>0.71</v>
      </c>
      <c r="K5609" s="361" t="s">
        <v>1391</v>
      </c>
      <c r="L5609" s="361" t="s">
        <v>1392</v>
      </c>
      <c r="M5609" s="370">
        <v>2010</v>
      </c>
      <c r="N5609" s="207">
        <v>43903</v>
      </c>
      <c r="O5609" s="361" t="s">
        <v>1537</v>
      </c>
      <c r="P5609" t="str">
        <f t="shared" si="87"/>
        <v>Lower Minnesota River WRAPS 2014-Credit River-(07020012-811)-E. coli</v>
      </c>
    </row>
    <row r="5610" spans="1:16" ht="27.95" hidden="1" customHeight="1" x14ac:dyDescent="0.25">
      <c r="A5610" s="203" t="s">
        <v>206</v>
      </c>
      <c r="B5610" s="203" t="s">
        <v>530</v>
      </c>
      <c r="C5610" s="203" t="s">
        <v>1535</v>
      </c>
      <c r="D5610" s="203" t="s">
        <v>1620</v>
      </c>
      <c r="E5610" s="203" t="s">
        <v>1621</v>
      </c>
      <c r="F5610" s="203" t="s">
        <v>505</v>
      </c>
      <c r="G5610" s="257">
        <v>6.9000000000000006E-2</v>
      </c>
      <c r="H5610" s="361" t="s">
        <v>1390</v>
      </c>
      <c r="I5610" s="361" t="s">
        <v>1385</v>
      </c>
      <c r="J5610" s="275">
        <v>0.71</v>
      </c>
      <c r="K5610" s="361" t="s">
        <v>1391</v>
      </c>
      <c r="L5610" s="361" t="s">
        <v>1392</v>
      </c>
      <c r="M5610" s="370">
        <v>2010</v>
      </c>
      <c r="N5610" s="207">
        <v>43903</v>
      </c>
      <c r="O5610" s="361" t="s">
        <v>1537</v>
      </c>
      <c r="P5610" t="str">
        <f t="shared" si="87"/>
        <v>Lower Minnesota River WRAPS 2014-Credit River-(07020012-811)-E. coli</v>
      </c>
    </row>
    <row r="5611" spans="1:16" ht="27.95" hidden="1" customHeight="1" x14ac:dyDescent="0.25">
      <c r="A5611" s="203" t="s">
        <v>206</v>
      </c>
      <c r="B5611" s="203" t="s">
        <v>530</v>
      </c>
      <c r="C5611" s="203" t="s">
        <v>1535</v>
      </c>
      <c r="D5611" s="203" t="s">
        <v>2101</v>
      </c>
      <c r="E5611" s="203" t="s">
        <v>2102</v>
      </c>
      <c r="F5611" s="203" t="s">
        <v>505</v>
      </c>
      <c r="G5611" s="257">
        <v>1.9</v>
      </c>
      <c r="H5611" s="361" t="s">
        <v>1390</v>
      </c>
      <c r="I5611" s="361" t="s">
        <v>1379</v>
      </c>
      <c r="J5611" s="275">
        <v>0.08</v>
      </c>
      <c r="K5611" s="361" t="s">
        <v>1391</v>
      </c>
      <c r="L5611" s="361" t="s">
        <v>1392</v>
      </c>
      <c r="M5611" s="370">
        <v>2010</v>
      </c>
      <c r="N5611" s="207">
        <v>43903</v>
      </c>
      <c r="O5611" s="361" t="s">
        <v>1537</v>
      </c>
      <c r="P5611" t="str">
        <f t="shared" si="87"/>
        <v>Lower Minnesota River WRAPS 2014-Eagle Creek-(07020012-519)-E. coli</v>
      </c>
    </row>
    <row r="5612" spans="1:16" ht="27.95" hidden="1" customHeight="1" x14ac:dyDescent="0.25">
      <c r="A5612" s="203" t="s">
        <v>206</v>
      </c>
      <c r="B5612" s="203" t="s">
        <v>530</v>
      </c>
      <c r="C5612" s="203" t="s">
        <v>1535</v>
      </c>
      <c r="D5612" s="203" t="s">
        <v>2101</v>
      </c>
      <c r="E5612" s="203" t="s">
        <v>2102</v>
      </c>
      <c r="F5612" s="203" t="s">
        <v>505</v>
      </c>
      <c r="G5612" s="257">
        <v>1.4</v>
      </c>
      <c r="H5612" s="361" t="s">
        <v>1390</v>
      </c>
      <c r="I5612" s="361" t="s">
        <v>1382</v>
      </c>
      <c r="J5612" s="275">
        <v>0.08</v>
      </c>
      <c r="K5612" s="361" t="s">
        <v>1391</v>
      </c>
      <c r="L5612" s="361" t="s">
        <v>1392</v>
      </c>
      <c r="M5612" s="370">
        <v>2010</v>
      </c>
      <c r="N5612" s="207">
        <v>43903</v>
      </c>
      <c r="O5612" s="361" t="s">
        <v>1537</v>
      </c>
      <c r="P5612" t="str">
        <f t="shared" si="87"/>
        <v>Lower Minnesota River WRAPS 2014-Eagle Creek-(07020012-519)-E. coli</v>
      </c>
    </row>
    <row r="5613" spans="1:16" ht="27.95" hidden="1" customHeight="1" x14ac:dyDescent="0.25">
      <c r="A5613" s="203" t="s">
        <v>206</v>
      </c>
      <c r="B5613" s="203" t="s">
        <v>530</v>
      </c>
      <c r="C5613" s="203" t="s">
        <v>1535</v>
      </c>
      <c r="D5613" s="203" t="s">
        <v>2101</v>
      </c>
      <c r="E5613" s="203" t="s">
        <v>2102</v>
      </c>
      <c r="F5613" s="203" t="s">
        <v>505</v>
      </c>
      <c r="G5613" s="257">
        <v>1.3</v>
      </c>
      <c r="H5613" s="361" t="s">
        <v>1390</v>
      </c>
      <c r="I5613" s="361" t="s">
        <v>1383</v>
      </c>
      <c r="J5613" s="275">
        <v>0.08</v>
      </c>
      <c r="K5613" s="361" t="s">
        <v>1391</v>
      </c>
      <c r="L5613" s="361" t="s">
        <v>1392</v>
      </c>
      <c r="M5613" s="370">
        <v>2010</v>
      </c>
      <c r="N5613" s="207">
        <v>43903</v>
      </c>
      <c r="O5613" s="361" t="s">
        <v>1537</v>
      </c>
      <c r="P5613" t="str">
        <f t="shared" si="87"/>
        <v>Lower Minnesota River WRAPS 2014-Eagle Creek-(07020012-519)-E. coli</v>
      </c>
    </row>
    <row r="5614" spans="1:16" ht="27.95" hidden="1" customHeight="1" x14ac:dyDescent="0.25">
      <c r="A5614" s="203" t="s">
        <v>206</v>
      </c>
      <c r="B5614" s="203" t="s">
        <v>530</v>
      </c>
      <c r="C5614" s="203" t="s">
        <v>1535</v>
      </c>
      <c r="D5614" s="203" t="s">
        <v>2101</v>
      </c>
      <c r="E5614" s="203" t="s">
        <v>2102</v>
      </c>
      <c r="F5614" s="203" t="s">
        <v>505</v>
      </c>
      <c r="G5614" s="257">
        <v>0.82</v>
      </c>
      <c r="H5614" s="361" t="s">
        <v>1390</v>
      </c>
      <c r="I5614" s="361" t="s">
        <v>1384</v>
      </c>
      <c r="J5614" s="275">
        <v>0.08</v>
      </c>
      <c r="K5614" s="361" t="s">
        <v>1391</v>
      </c>
      <c r="L5614" s="361" t="s">
        <v>1392</v>
      </c>
      <c r="M5614" s="370">
        <v>2010</v>
      </c>
      <c r="N5614" s="207">
        <v>43903</v>
      </c>
      <c r="O5614" s="361" t="s">
        <v>1537</v>
      </c>
      <c r="P5614" t="str">
        <f t="shared" si="87"/>
        <v>Lower Minnesota River WRAPS 2014-Eagle Creek-(07020012-519)-E. coli</v>
      </c>
    </row>
    <row r="5615" spans="1:16" ht="27.95" hidden="1" customHeight="1" x14ac:dyDescent="0.25">
      <c r="A5615" s="203" t="s">
        <v>206</v>
      </c>
      <c r="B5615" s="203" t="s">
        <v>530</v>
      </c>
      <c r="C5615" s="203" t="s">
        <v>1535</v>
      </c>
      <c r="D5615" s="203" t="s">
        <v>2101</v>
      </c>
      <c r="E5615" s="203" t="s">
        <v>2102</v>
      </c>
      <c r="F5615" s="203" t="s">
        <v>505</v>
      </c>
      <c r="G5615" s="257">
        <v>0.42</v>
      </c>
      <c r="H5615" s="361" t="s">
        <v>1390</v>
      </c>
      <c r="I5615" s="361" t="s">
        <v>1385</v>
      </c>
      <c r="J5615" s="275">
        <v>0.08</v>
      </c>
      <c r="K5615" s="361" t="s">
        <v>1391</v>
      </c>
      <c r="L5615" s="361" t="s">
        <v>1392</v>
      </c>
      <c r="M5615" s="370">
        <v>2010</v>
      </c>
      <c r="N5615" s="207">
        <v>43903</v>
      </c>
      <c r="O5615" s="361" t="s">
        <v>1537</v>
      </c>
      <c r="P5615" t="str">
        <f t="shared" si="87"/>
        <v>Lower Minnesota River WRAPS 2014-Eagle Creek-(07020012-519)-E. coli</v>
      </c>
    </row>
    <row r="5616" spans="1:16" ht="27.95" hidden="1" customHeight="1" x14ac:dyDescent="0.25">
      <c r="A5616" s="203" t="s">
        <v>206</v>
      </c>
      <c r="B5616" s="202" t="s">
        <v>530</v>
      </c>
      <c r="C5616" s="203" t="s">
        <v>207</v>
      </c>
      <c r="D5616" s="202" t="s">
        <v>526</v>
      </c>
      <c r="E5616" s="202" t="s">
        <v>1474</v>
      </c>
      <c r="F5616" s="202" t="s">
        <v>505</v>
      </c>
      <c r="G5616" s="253" t="s">
        <v>515</v>
      </c>
      <c r="H5616" s="361" t="s">
        <v>527</v>
      </c>
      <c r="I5616" s="359" t="s">
        <v>1407</v>
      </c>
      <c r="J5616" s="358">
        <v>0</v>
      </c>
      <c r="K5616" s="359" t="s">
        <v>22</v>
      </c>
      <c r="L5616" s="359" t="s">
        <v>1392</v>
      </c>
      <c r="M5616" s="368">
        <v>2000</v>
      </c>
      <c r="N5616" s="205">
        <v>40085</v>
      </c>
      <c r="O5616" s="361" t="s">
        <v>1749</v>
      </c>
      <c r="P5616" t="str">
        <f t="shared" si="87"/>
        <v>Lower Vermillion River Watershed Turbidity TMDL-Vermillion River-(07040001-504)-TSS</v>
      </c>
    </row>
    <row r="5617" spans="1:16" ht="27.95" hidden="1" customHeight="1" x14ac:dyDescent="0.25">
      <c r="A5617" s="203" t="s">
        <v>206</v>
      </c>
      <c r="B5617" s="202" t="s">
        <v>530</v>
      </c>
      <c r="C5617" s="203" t="s">
        <v>2103</v>
      </c>
      <c r="D5617" s="202" t="s">
        <v>548</v>
      </c>
      <c r="E5617" s="202" t="s">
        <v>2104</v>
      </c>
      <c r="F5617" s="202" t="s">
        <v>475</v>
      </c>
      <c r="G5617" s="253">
        <v>472.1</v>
      </c>
      <c r="H5617" s="361" t="s">
        <v>1433</v>
      </c>
      <c r="I5617" s="359" t="s">
        <v>1407</v>
      </c>
      <c r="J5617" s="358">
        <v>0.6391</v>
      </c>
      <c r="K5617" s="359" t="s">
        <v>1113</v>
      </c>
      <c r="L5617" s="359" t="s">
        <v>1408</v>
      </c>
      <c r="M5617" s="368">
        <v>2006</v>
      </c>
      <c r="N5617" s="205">
        <v>40800</v>
      </c>
      <c r="O5617" s="203"/>
      <c r="P5617" t="str">
        <f t="shared" si="87"/>
        <v>Prior Lake and Spring Lake (Metro)-Spring-(70-0054-00)-TP</v>
      </c>
    </row>
    <row r="5618" spans="1:16" ht="27.95" hidden="1" customHeight="1" x14ac:dyDescent="0.25">
      <c r="A5618" s="203" t="s">
        <v>206</v>
      </c>
      <c r="B5618" s="202" t="s">
        <v>530</v>
      </c>
      <c r="C5618" s="203" t="s">
        <v>2103</v>
      </c>
      <c r="D5618" s="202" t="s">
        <v>548</v>
      </c>
      <c r="E5618" s="202" t="s">
        <v>2104</v>
      </c>
      <c r="F5618" s="202" t="s">
        <v>475</v>
      </c>
      <c r="G5618" s="253">
        <v>1.3</v>
      </c>
      <c r="H5618" s="361" t="s">
        <v>1414</v>
      </c>
      <c r="I5618" s="359" t="s">
        <v>1407</v>
      </c>
      <c r="J5618" s="358">
        <v>0.63890000000000002</v>
      </c>
      <c r="K5618" s="359" t="s">
        <v>1113</v>
      </c>
      <c r="L5618" s="359" t="s">
        <v>1392</v>
      </c>
      <c r="M5618" s="368">
        <v>2006</v>
      </c>
      <c r="N5618" s="205">
        <v>40800</v>
      </c>
      <c r="O5618" s="203"/>
      <c r="P5618" t="str">
        <f t="shared" si="87"/>
        <v>Prior Lake and Spring Lake (Metro)-Spring-(70-0054-00)-TP</v>
      </c>
    </row>
    <row r="5619" spans="1:16" ht="27.95" hidden="1" customHeight="1" x14ac:dyDescent="0.25">
      <c r="A5619" s="203" t="s">
        <v>206</v>
      </c>
      <c r="B5619" s="202" t="s">
        <v>530</v>
      </c>
      <c r="C5619" s="203" t="s">
        <v>2103</v>
      </c>
      <c r="D5619" s="202" t="s">
        <v>531</v>
      </c>
      <c r="E5619" s="202" t="s">
        <v>2105</v>
      </c>
      <c r="F5619" s="202" t="s">
        <v>475</v>
      </c>
      <c r="G5619" s="253">
        <v>382.6</v>
      </c>
      <c r="H5619" s="361" t="s">
        <v>1433</v>
      </c>
      <c r="I5619" s="359" t="s">
        <v>1407</v>
      </c>
      <c r="J5619" s="358">
        <v>0</v>
      </c>
      <c r="K5619" s="359" t="s">
        <v>1113</v>
      </c>
      <c r="L5619" s="359" t="s">
        <v>1408</v>
      </c>
      <c r="M5619" s="368">
        <v>2006</v>
      </c>
      <c r="N5619" s="205">
        <v>40800</v>
      </c>
      <c r="O5619" s="203"/>
      <c r="P5619" t="str">
        <f t="shared" si="87"/>
        <v>Prior Lake and Spring Lake (Metro)-Upper Prior-(70-0072-00)-TP</v>
      </c>
    </row>
    <row r="5620" spans="1:16" ht="27.95" hidden="1" customHeight="1" x14ac:dyDescent="0.25">
      <c r="A5620" s="203" t="s">
        <v>206</v>
      </c>
      <c r="B5620" s="202" t="s">
        <v>530</v>
      </c>
      <c r="C5620" s="203" t="s">
        <v>2103</v>
      </c>
      <c r="D5620" s="202" t="s">
        <v>531</v>
      </c>
      <c r="E5620" s="202" t="s">
        <v>2105</v>
      </c>
      <c r="F5620" s="202" t="s">
        <v>475</v>
      </c>
      <c r="G5620" s="253">
        <v>1</v>
      </c>
      <c r="H5620" s="361" t="s">
        <v>1414</v>
      </c>
      <c r="I5620" s="359" t="s">
        <v>1407</v>
      </c>
      <c r="J5620" s="358">
        <v>0</v>
      </c>
      <c r="K5620" s="359" t="s">
        <v>1113</v>
      </c>
      <c r="L5620" s="359" t="s">
        <v>1392</v>
      </c>
      <c r="M5620" s="368">
        <v>2006</v>
      </c>
      <c r="N5620" s="205">
        <v>40800</v>
      </c>
      <c r="O5620" s="203"/>
      <c r="P5620" t="str">
        <f t="shared" si="87"/>
        <v>Prior Lake and Spring Lake (Metro)-Upper Prior-(70-0072-00)-TP</v>
      </c>
    </row>
    <row r="5621" spans="1:16" ht="27.95" hidden="1" customHeight="1" x14ac:dyDescent="0.25">
      <c r="A5621" s="203" t="s">
        <v>206</v>
      </c>
      <c r="B5621" s="202" t="s">
        <v>530</v>
      </c>
      <c r="C5621" s="203" t="s">
        <v>1403</v>
      </c>
      <c r="D5621" s="202" t="s">
        <v>1404</v>
      </c>
      <c r="E5621" s="202" t="s">
        <v>1405</v>
      </c>
      <c r="F5621" s="202" t="s">
        <v>475</v>
      </c>
      <c r="G5621" s="253">
        <v>154</v>
      </c>
      <c r="H5621" s="361" t="s">
        <v>1406</v>
      </c>
      <c r="I5621" s="359" t="s">
        <v>1407</v>
      </c>
      <c r="J5621" s="359" t="s">
        <v>1380</v>
      </c>
      <c r="K5621" s="359" t="s">
        <v>22</v>
      </c>
      <c r="L5621" s="359" t="s">
        <v>1408</v>
      </c>
      <c r="M5621" s="368" t="s">
        <v>1407</v>
      </c>
      <c r="N5621" s="205">
        <v>42486</v>
      </c>
      <c r="O5621" s="203"/>
      <c r="P5621" t="str">
        <f t="shared" si="87"/>
        <v>South Metro Mississippi TSS TMDL-Mississippi River-(07040001-531)-TSS</v>
      </c>
    </row>
    <row r="5622" spans="1:16" ht="27.95" hidden="1" customHeight="1" x14ac:dyDescent="0.25">
      <c r="A5622" s="203" t="s">
        <v>2250</v>
      </c>
      <c r="B5622" s="203" t="s">
        <v>2452</v>
      </c>
      <c r="C5622" s="203" t="s">
        <v>1535</v>
      </c>
      <c r="D5622" s="203" t="s">
        <v>2101</v>
      </c>
      <c r="E5622" s="203" t="s">
        <v>2102</v>
      </c>
      <c r="F5622" s="203" t="s">
        <v>505</v>
      </c>
      <c r="G5622" s="257">
        <v>24</v>
      </c>
      <c r="H5622" s="361" t="s">
        <v>1390</v>
      </c>
      <c r="I5622" s="361" t="s">
        <v>1379</v>
      </c>
      <c r="J5622" s="275">
        <v>0.08</v>
      </c>
      <c r="K5622" s="361" t="s">
        <v>1391</v>
      </c>
      <c r="L5622" s="361" t="s">
        <v>1392</v>
      </c>
      <c r="M5622" s="370">
        <v>2010</v>
      </c>
      <c r="N5622" s="207">
        <v>43903</v>
      </c>
      <c r="O5622" s="361" t="s">
        <v>1537</v>
      </c>
      <c r="P5622" t="str">
        <f t="shared" si="87"/>
        <v>Lower Minnesota River WRAPS 2014-Eagle Creek-(07020012-519)-E. coli</v>
      </c>
    </row>
    <row r="5623" spans="1:16" ht="27.95" hidden="1" customHeight="1" x14ac:dyDescent="0.25">
      <c r="A5623" s="203" t="s">
        <v>2250</v>
      </c>
      <c r="B5623" s="203" t="s">
        <v>2452</v>
      </c>
      <c r="C5623" s="203" t="s">
        <v>1535</v>
      </c>
      <c r="D5623" s="203" t="s">
        <v>2101</v>
      </c>
      <c r="E5623" s="203" t="s">
        <v>2102</v>
      </c>
      <c r="F5623" s="203" t="s">
        <v>505</v>
      </c>
      <c r="G5623" s="257">
        <v>17</v>
      </c>
      <c r="H5623" s="361" t="s">
        <v>1390</v>
      </c>
      <c r="I5623" s="361" t="s">
        <v>1382</v>
      </c>
      <c r="J5623" s="275">
        <v>0.08</v>
      </c>
      <c r="K5623" s="361" t="s">
        <v>1391</v>
      </c>
      <c r="L5623" s="361" t="s">
        <v>1392</v>
      </c>
      <c r="M5623" s="370">
        <v>2010</v>
      </c>
      <c r="N5623" s="207">
        <v>43903</v>
      </c>
      <c r="O5623" s="361" t="s">
        <v>1537</v>
      </c>
      <c r="P5623" t="str">
        <f t="shared" si="87"/>
        <v>Lower Minnesota River WRAPS 2014-Eagle Creek-(07020012-519)-E. coli</v>
      </c>
    </row>
    <row r="5624" spans="1:16" ht="27.95" hidden="1" customHeight="1" x14ac:dyDescent="0.25">
      <c r="A5624" s="203" t="s">
        <v>2250</v>
      </c>
      <c r="B5624" s="203" t="s">
        <v>2452</v>
      </c>
      <c r="C5624" s="203" t="s">
        <v>1535</v>
      </c>
      <c r="D5624" s="203" t="s">
        <v>2101</v>
      </c>
      <c r="E5624" s="203" t="s">
        <v>2102</v>
      </c>
      <c r="F5624" s="203" t="s">
        <v>505</v>
      </c>
      <c r="G5624" s="257">
        <v>17</v>
      </c>
      <c r="H5624" s="361" t="s">
        <v>1390</v>
      </c>
      <c r="I5624" s="361" t="s">
        <v>1383</v>
      </c>
      <c r="J5624" s="275">
        <v>0.08</v>
      </c>
      <c r="K5624" s="361" t="s">
        <v>1391</v>
      </c>
      <c r="L5624" s="361" t="s">
        <v>1392</v>
      </c>
      <c r="M5624" s="370">
        <v>2010</v>
      </c>
      <c r="N5624" s="207">
        <v>43903</v>
      </c>
      <c r="O5624" s="361" t="s">
        <v>1537</v>
      </c>
      <c r="P5624" t="str">
        <f t="shared" si="87"/>
        <v>Lower Minnesota River WRAPS 2014-Eagle Creek-(07020012-519)-E. coli</v>
      </c>
    </row>
    <row r="5625" spans="1:16" ht="27.95" hidden="1" customHeight="1" x14ac:dyDescent="0.25">
      <c r="A5625" s="203" t="s">
        <v>2250</v>
      </c>
      <c r="B5625" s="203" t="s">
        <v>2452</v>
      </c>
      <c r="C5625" s="203" t="s">
        <v>1535</v>
      </c>
      <c r="D5625" s="203" t="s">
        <v>2101</v>
      </c>
      <c r="E5625" s="203" t="s">
        <v>2102</v>
      </c>
      <c r="F5625" s="203" t="s">
        <v>505</v>
      </c>
      <c r="G5625" s="257">
        <v>10</v>
      </c>
      <c r="H5625" s="361" t="s">
        <v>1390</v>
      </c>
      <c r="I5625" s="361" t="s">
        <v>1384</v>
      </c>
      <c r="J5625" s="275">
        <v>0.08</v>
      </c>
      <c r="K5625" s="361" t="s">
        <v>1391</v>
      </c>
      <c r="L5625" s="361" t="s">
        <v>1392</v>
      </c>
      <c r="M5625" s="370">
        <v>2010</v>
      </c>
      <c r="N5625" s="207">
        <v>43903</v>
      </c>
      <c r="O5625" s="361" t="s">
        <v>1537</v>
      </c>
      <c r="P5625" t="str">
        <f t="shared" si="87"/>
        <v>Lower Minnesota River WRAPS 2014-Eagle Creek-(07020012-519)-E. coli</v>
      </c>
    </row>
    <row r="5626" spans="1:16" ht="27.95" hidden="1" customHeight="1" x14ac:dyDescent="0.25">
      <c r="A5626" s="203" t="s">
        <v>2250</v>
      </c>
      <c r="B5626" s="203" t="s">
        <v>2452</v>
      </c>
      <c r="C5626" s="203" t="s">
        <v>1535</v>
      </c>
      <c r="D5626" s="203" t="s">
        <v>2101</v>
      </c>
      <c r="E5626" s="203" t="s">
        <v>2102</v>
      </c>
      <c r="F5626" s="203" t="s">
        <v>505</v>
      </c>
      <c r="G5626" s="257">
        <v>5.2</v>
      </c>
      <c r="H5626" s="361" t="s">
        <v>1390</v>
      </c>
      <c r="I5626" s="361" t="s">
        <v>1385</v>
      </c>
      <c r="J5626" s="275">
        <v>0.08</v>
      </c>
      <c r="K5626" s="361" t="s">
        <v>1391</v>
      </c>
      <c r="L5626" s="361" t="s">
        <v>1392</v>
      </c>
      <c r="M5626" s="370">
        <v>2010</v>
      </c>
      <c r="N5626" s="207">
        <v>43903</v>
      </c>
      <c r="O5626" s="361" t="s">
        <v>1537</v>
      </c>
      <c r="P5626" t="str">
        <f t="shared" si="87"/>
        <v>Lower Minnesota River WRAPS 2014-Eagle Creek-(07020012-519)-E. coli</v>
      </c>
    </row>
    <row r="5627" spans="1:16" ht="27.95" hidden="1" customHeight="1" x14ac:dyDescent="0.25">
      <c r="A5627" s="203" t="s">
        <v>2250</v>
      </c>
      <c r="B5627" s="203" t="s">
        <v>2452</v>
      </c>
      <c r="C5627" s="203" t="s">
        <v>1535</v>
      </c>
      <c r="D5627" s="203" t="s">
        <v>1816</v>
      </c>
      <c r="E5627" s="203" t="s">
        <v>1428</v>
      </c>
      <c r="F5627" s="203" t="s">
        <v>505</v>
      </c>
      <c r="G5627" s="257">
        <v>4.2000000000000003E-2</v>
      </c>
      <c r="H5627" s="361" t="s">
        <v>1414</v>
      </c>
      <c r="I5627" s="361" t="s">
        <v>1407</v>
      </c>
      <c r="J5627" s="360">
        <v>0.67</v>
      </c>
      <c r="K5627" s="361" t="s">
        <v>1113</v>
      </c>
      <c r="L5627" s="361" t="s">
        <v>1392</v>
      </c>
      <c r="M5627" s="370">
        <v>2010</v>
      </c>
      <c r="N5627" s="207">
        <v>43903</v>
      </c>
      <c r="O5627" s="361" t="s">
        <v>1817</v>
      </c>
      <c r="P5627" t="str">
        <f t="shared" si="87"/>
        <v>Lower Minnesota River WRAPS 2014-Sand Creek-(07020012-513)-TP</v>
      </c>
    </row>
    <row r="5628" spans="1:16" ht="27.95" hidden="1" customHeight="1" x14ac:dyDescent="0.25">
      <c r="A5628" s="203" t="s">
        <v>2250</v>
      </c>
      <c r="B5628" s="203" t="s">
        <v>2452</v>
      </c>
      <c r="C5628" s="203" t="s">
        <v>1535</v>
      </c>
      <c r="D5628" s="203" t="s">
        <v>1816</v>
      </c>
      <c r="E5628" s="203" t="s">
        <v>1428</v>
      </c>
      <c r="F5628" s="203" t="s">
        <v>505</v>
      </c>
      <c r="G5628" s="257">
        <v>52</v>
      </c>
      <c r="H5628" s="361" t="s">
        <v>1414</v>
      </c>
      <c r="I5628" s="361" t="s">
        <v>1379</v>
      </c>
      <c r="J5628" s="275">
        <v>0.89</v>
      </c>
      <c r="K5628" s="361" t="s">
        <v>22</v>
      </c>
      <c r="L5628" s="361" t="s">
        <v>1392</v>
      </c>
      <c r="M5628" s="370">
        <v>2010</v>
      </c>
      <c r="N5628" s="207">
        <v>43903</v>
      </c>
      <c r="O5628" s="361" t="s">
        <v>1817</v>
      </c>
      <c r="P5628" t="str">
        <f t="shared" si="87"/>
        <v>Lower Minnesota River WRAPS 2014-Sand Creek-(07020012-513)-TSS</v>
      </c>
    </row>
    <row r="5629" spans="1:16" ht="27.95" hidden="1" customHeight="1" x14ac:dyDescent="0.25">
      <c r="A5629" s="203" t="s">
        <v>2250</v>
      </c>
      <c r="B5629" s="203" t="s">
        <v>2452</v>
      </c>
      <c r="C5629" s="203" t="s">
        <v>1535</v>
      </c>
      <c r="D5629" s="203" t="s">
        <v>1816</v>
      </c>
      <c r="E5629" s="203" t="s">
        <v>1428</v>
      </c>
      <c r="F5629" s="203" t="s">
        <v>505</v>
      </c>
      <c r="G5629" s="257">
        <v>12</v>
      </c>
      <c r="H5629" s="361" t="s">
        <v>1414</v>
      </c>
      <c r="I5629" s="361" t="s">
        <v>1382</v>
      </c>
      <c r="J5629" s="275">
        <v>0.89</v>
      </c>
      <c r="K5629" s="361" t="s">
        <v>22</v>
      </c>
      <c r="L5629" s="361" t="s">
        <v>1392</v>
      </c>
      <c r="M5629" s="370">
        <v>2010</v>
      </c>
      <c r="N5629" s="207">
        <v>43903</v>
      </c>
      <c r="O5629" s="361" t="s">
        <v>1817</v>
      </c>
      <c r="P5629" t="str">
        <f t="shared" si="87"/>
        <v>Lower Minnesota River WRAPS 2014-Sand Creek-(07020012-513)-TSS</v>
      </c>
    </row>
    <row r="5630" spans="1:16" ht="27.95" hidden="1" customHeight="1" x14ac:dyDescent="0.25">
      <c r="A5630" s="203" t="s">
        <v>2250</v>
      </c>
      <c r="B5630" s="203" t="s">
        <v>2452</v>
      </c>
      <c r="C5630" s="203" t="s">
        <v>1535</v>
      </c>
      <c r="D5630" s="203" t="s">
        <v>1816</v>
      </c>
      <c r="E5630" s="203" t="s">
        <v>1428</v>
      </c>
      <c r="F5630" s="203" t="s">
        <v>505</v>
      </c>
      <c r="G5630" s="257">
        <v>3.8</v>
      </c>
      <c r="H5630" s="361" t="s">
        <v>1414</v>
      </c>
      <c r="I5630" s="361" t="s">
        <v>1383</v>
      </c>
      <c r="J5630" s="275">
        <v>0.89</v>
      </c>
      <c r="K5630" s="361" t="s">
        <v>22</v>
      </c>
      <c r="L5630" s="361" t="s">
        <v>1392</v>
      </c>
      <c r="M5630" s="370">
        <v>2010</v>
      </c>
      <c r="N5630" s="207">
        <v>43903</v>
      </c>
      <c r="O5630" s="361" t="s">
        <v>1817</v>
      </c>
      <c r="P5630" t="str">
        <f t="shared" si="87"/>
        <v>Lower Minnesota River WRAPS 2014-Sand Creek-(07020012-513)-TSS</v>
      </c>
    </row>
    <row r="5631" spans="1:16" ht="27.95" hidden="1" customHeight="1" x14ac:dyDescent="0.25">
      <c r="A5631" s="203" t="s">
        <v>2250</v>
      </c>
      <c r="B5631" s="203" t="s">
        <v>2452</v>
      </c>
      <c r="C5631" s="203" t="s">
        <v>1535</v>
      </c>
      <c r="D5631" s="203" t="s">
        <v>1816</v>
      </c>
      <c r="E5631" s="203" t="s">
        <v>1428</v>
      </c>
      <c r="F5631" s="203" t="s">
        <v>505</v>
      </c>
      <c r="G5631" s="257">
        <v>0.56999999999999995</v>
      </c>
      <c r="H5631" s="361" t="s">
        <v>1414</v>
      </c>
      <c r="I5631" s="361" t="s">
        <v>1384</v>
      </c>
      <c r="J5631" s="275">
        <v>0.89</v>
      </c>
      <c r="K5631" s="361" t="s">
        <v>22</v>
      </c>
      <c r="L5631" s="361" t="s">
        <v>1392</v>
      </c>
      <c r="M5631" s="370">
        <v>2010</v>
      </c>
      <c r="N5631" s="207">
        <v>43903</v>
      </c>
      <c r="O5631" s="361" t="s">
        <v>1817</v>
      </c>
      <c r="P5631" t="str">
        <f t="shared" si="87"/>
        <v>Lower Minnesota River WRAPS 2014-Sand Creek-(07020012-513)-TSS</v>
      </c>
    </row>
    <row r="5632" spans="1:16" ht="27.95" hidden="1" customHeight="1" x14ac:dyDescent="0.25">
      <c r="A5632" s="203" t="s">
        <v>2250</v>
      </c>
      <c r="B5632" s="203" t="s">
        <v>2452</v>
      </c>
      <c r="C5632" s="203" t="s">
        <v>1535</v>
      </c>
      <c r="D5632" s="203" t="s">
        <v>1816</v>
      </c>
      <c r="E5632" s="203" t="s">
        <v>1428</v>
      </c>
      <c r="F5632" s="203" t="s">
        <v>505</v>
      </c>
      <c r="G5632" s="257" t="s">
        <v>515</v>
      </c>
      <c r="H5632" s="361" t="s">
        <v>1414</v>
      </c>
      <c r="I5632" s="361" t="s">
        <v>1385</v>
      </c>
      <c r="J5632" s="275">
        <v>0.89</v>
      </c>
      <c r="K5632" s="361" t="s">
        <v>22</v>
      </c>
      <c r="L5632" s="361" t="s">
        <v>1392</v>
      </c>
      <c r="M5632" s="370">
        <v>2010</v>
      </c>
      <c r="N5632" s="207">
        <v>43903</v>
      </c>
      <c r="O5632" s="361" t="s">
        <v>1817</v>
      </c>
      <c r="P5632" t="str">
        <f t="shared" si="87"/>
        <v>Lower Minnesota River WRAPS 2014-Sand Creek-(07020012-513)-TSS</v>
      </c>
    </row>
    <row r="5633" spans="1:16" ht="27.95" hidden="1" customHeight="1" x14ac:dyDescent="0.25">
      <c r="A5633" s="203" t="s">
        <v>2250</v>
      </c>
      <c r="B5633" s="203" t="s">
        <v>2452</v>
      </c>
      <c r="C5633" s="203" t="s">
        <v>1535</v>
      </c>
      <c r="D5633" s="203" t="s">
        <v>1816</v>
      </c>
      <c r="E5633" s="203" t="s">
        <v>1428</v>
      </c>
      <c r="F5633" s="203" t="s">
        <v>505</v>
      </c>
      <c r="G5633" s="257">
        <v>0.91</v>
      </c>
      <c r="H5633" s="361" t="s">
        <v>1390</v>
      </c>
      <c r="I5633" s="361" t="s">
        <v>1379</v>
      </c>
      <c r="J5633" s="275">
        <v>0.68</v>
      </c>
      <c r="K5633" s="361" t="s">
        <v>1391</v>
      </c>
      <c r="L5633" s="361" t="s">
        <v>1392</v>
      </c>
      <c r="M5633" s="370">
        <v>2010</v>
      </c>
      <c r="N5633" s="207">
        <v>43903</v>
      </c>
      <c r="O5633" s="361" t="s">
        <v>1817</v>
      </c>
      <c r="P5633" t="str">
        <f t="shared" si="87"/>
        <v>Lower Minnesota River WRAPS 2014-Sand Creek-(07020012-513)-E. coli</v>
      </c>
    </row>
    <row r="5634" spans="1:16" ht="27.95" hidden="1" customHeight="1" x14ac:dyDescent="0.25">
      <c r="A5634" s="203" t="s">
        <v>2250</v>
      </c>
      <c r="B5634" s="203" t="s">
        <v>2452</v>
      </c>
      <c r="C5634" s="203" t="s">
        <v>1535</v>
      </c>
      <c r="D5634" s="203" t="s">
        <v>1816</v>
      </c>
      <c r="E5634" s="203" t="s">
        <v>1428</v>
      </c>
      <c r="F5634" s="203" t="s">
        <v>505</v>
      </c>
      <c r="G5634" s="257">
        <v>0.21</v>
      </c>
      <c r="H5634" s="361" t="s">
        <v>1390</v>
      </c>
      <c r="I5634" s="361" t="s">
        <v>1382</v>
      </c>
      <c r="J5634" s="275">
        <v>0.68</v>
      </c>
      <c r="K5634" s="361" t="s">
        <v>1391</v>
      </c>
      <c r="L5634" s="361" t="s">
        <v>1392</v>
      </c>
      <c r="M5634" s="370">
        <v>2010</v>
      </c>
      <c r="N5634" s="207">
        <v>43903</v>
      </c>
      <c r="O5634" s="361" t="s">
        <v>1817</v>
      </c>
      <c r="P5634" t="str">
        <f t="shared" si="87"/>
        <v>Lower Minnesota River WRAPS 2014-Sand Creek-(07020012-513)-E. coli</v>
      </c>
    </row>
    <row r="5635" spans="1:16" ht="27.95" hidden="1" customHeight="1" x14ac:dyDescent="0.25">
      <c r="A5635" s="203" t="s">
        <v>2250</v>
      </c>
      <c r="B5635" s="203" t="s">
        <v>2452</v>
      </c>
      <c r="C5635" s="203" t="s">
        <v>1535</v>
      </c>
      <c r="D5635" s="203" t="s">
        <v>1816</v>
      </c>
      <c r="E5635" s="203" t="s">
        <v>1428</v>
      </c>
      <c r="F5635" s="203" t="s">
        <v>505</v>
      </c>
      <c r="G5635" s="257">
        <v>6.3E-2</v>
      </c>
      <c r="H5635" s="361" t="s">
        <v>1390</v>
      </c>
      <c r="I5635" s="361" t="s">
        <v>1383</v>
      </c>
      <c r="J5635" s="275">
        <v>0.68</v>
      </c>
      <c r="K5635" s="361" t="s">
        <v>1391</v>
      </c>
      <c r="L5635" s="361" t="s">
        <v>1392</v>
      </c>
      <c r="M5635" s="370">
        <v>2010</v>
      </c>
      <c r="N5635" s="207">
        <v>43903</v>
      </c>
      <c r="O5635" s="361" t="s">
        <v>1817</v>
      </c>
      <c r="P5635" t="str">
        <f t="shared" ref="P5635:P5698" si="88">CONCATENATE(C5635, "-", E5635, "-","(", D5635,")", "-",K5635)</f>
        <v>Lower Minnesota River WRAPS 2014-Sand Creek-(07020012-513)-E. coli</v>
      </c>
    </row>
    <row r="5636" spans="1:16" ht="27.95" hidden="1" customHeight="1" x14ac:dyDescent="0.25">
      <c r="A5636" s="203" t="s">
        <v>2250</v>
      </c>
      <c r="B5636" s="203" t="s">
        <v>2452</v>
      </c>
      <c r="C5636" s="203" t="s">
        <v>1535</v>
      </c>
      <c r="D5636" s="203" t="s">
        <v>1816</v>
      </c>
      <c r="E5636" s="203" t="s">
        <v>1428</v>
      </c>
      <c r="F5636" s="203" t="s">
        <v>505</v>
      </c>
      <c r="G5636" s="257">
        <v>6.7999999999999996E-3</v>
      </c>
      <c r="H5636" s="361" t="s">
        <v>1390</v>
      </c>
      <c r="I5636" s="361" t="s">
        <v>1384</v>
      </c>
      <c r="J5636" s="275">
        <v>0.68</v>
      </c>
      <c r="K5636" s="361" t="s">
        <v>1391</v>
      </c>
      <c r="L5636" s="361" t="s">
        <v>1392</v>
      </c>
      <c r="M5636" s="370">
        <v>2010</v>
      </c>
      <c r="N5636" s="207">
        <v>43903</v>
      </c>
      <c r="O5636" s="361" t="s">
        <v>1817</v>
      </c>
      <c r="P5636" t="str">
        <f t="shared" si="88"/>
        <v>Lower Minnesota River WRAPS 2014-Sand Creek-(07020012-513)-E. coli</v>
      </c>
    </row>
    <row r="5637" spans="1:16" ht="27.95" hidden="1" customHeight="1" x14ac:dyDescent="0.25">
      <c r="A5637" s="203" t="s">
        <v>2250</v>
      </c>
      <c r="B5637" s="203" t="s">
        <v>2452</v>
      </c>
      <c r="C5637" s="203" t="s">
        <v>1535</v>
      </c>
      <c r="D5637" s="203" t="s">
        <v>1816</v>
      </c>
      <c r="E5637" s="203" t="s">
        <v>1428</v>
      </c>
      <c r="F5637" s="203" t="s">
        <v>505</v>
      </c>
      <c r="G5637" s="257" t="s">
        <v>515</v>
      </c>
      <c r="H5637" s="361" t="s">
        <v>1390</v>
      </c>
      <c r="I5637" s="361" t="s">
        <v>1385</v>
      </c>
      <c r="J5637" s="275">
        <v>0.68</v>
      </c>
      <c r="K5637" s="361" t="s">
        <v>1391</v>
      </c>
      <c r="L5637" s="361" t="s">
        <v>1392</v>
      </c>
      <c r="M5637" s="370">
        <v>2010</v>
      </c>
      <c r="N5637" s="207">
        <v>43903</v>
      </c>
      <c r="O5637" s="361" t="s">
        <v>1817</v>
      </c>
      <c r="P5637" t="str">
        <f t="shared" si="88"/>
        <v>Lower Minnesota River WRAPS 2014-Sand Creek-(07020012-513)-E. coli</v>
      </c>
    </row>
    <row r="5638" spans="1:16" ht="27.95" hidden="1" customHeight="1" x14ac:dyDescent="0.25">
      <c r="A5638" s="203" t="s">
        <v>2250</v>
      </c>
      <c r="B5638" s="202" t="s">
        <v>2452</v>
      </c>
      <c r="C5638" s="203" t="s">
        <v>1403</v>
      </c>
      <c r="D5638" s="202" t="s">
        <v>1404</v>
      </c>
      <c r="E5638" s="202" t="s">
        <v>1405</v>
      </c>
      <c r="F5638" s="202" t="s">
        <v>475</v>
      </c>
      <c r="G5638" s="253">
        <v>154</v>
      </c>
      <c r="H5638" s="361" t="s">
        <v>1406</v>
      </c>
      <c r="I5638" s="359" t="s">
        <v>1407</v>
      </c>
      <c r="J5638" s="359" t="s">
        <v>1380</v>
      </c>
      <c r="K5638" s="359" t="s">
        <v>22</v>
      </c>
      <c r="L5638" s="359" t="s">
        <v>1408</v>
      </c>
      <c r="M5638" s="368" t="s">
        <v>1407</v>
      </c>
      <c r="N5638" s="205">
        <v>42486</v>
      </c>
      <c r="O5638" s="203"/>
      <c r="P5638" t="str">
        <f t="shared" si="88"/>
        <v>South Metro Mississippi TSS TMDL-Mississippi River-(07040001-531)-TSS</v>
      </c>
    </row>
    <row r="5639" spans="1:16" ht="27.95" hidden="1" customHeight="1" x14ac:dyDescent="0.25">
      <c r="A5639" s="203" t="s">
        <v>2250</v>
      </c>
      <c r="B5639" s="202" t="s">
        <v>2452</v>
      </c>
      <c r="C5639" s="203" t="s">
        <v>1461</v>
      </c>
      <c r="D5639" s="202" t="s">
        <v>1816</v>
      </c>
      <c r="E5639" s="202" t="s">
        <v>1428</v>
      </c>
      <c r="F5639" s="202" t="s">
        <v>475</v>
      </c>
      <c r="G5639" s="254">
        <v>4402547</v>
      </c>
      <c r="H5639" s="361" t="s">
        <v>1433</v>
      </c>
      <c r="I5639" s="359" t="s">
        <v>1407</v>
      </c>
      <c r="J5639" s="359" t="s">
        <v>1380</v>
      </c>
      <c r="K5639" s="359" t="s">
        <v>8</v>
      </c>
      <c r="L5639" s="359" t="s">
        <v>1408</v>
      </c>
      <c r="M5639" s="368" t="s">
        <v>1407</v>
      </c>
      <c r="N5639" s="205">
        <v>42530</v>
      </c>
      <c r="O5639" s="203"/>
      <c r="P5639" t="str">
        <f t="shared" si="88"/>
        <v>Twin Cities Metro Area Chloride TMDL and Management Plan-Sand Creek-(07020012-513)-Chloride</v>
      </c>
    </row>
    <row r="5640" spans="1:16" ht="27.95" hidden="1" customHeight="1" x14ac:dyDescent="0.25">
      <c r="A5640" s="203" t="s">
        <v>2250</v>
      </c>
      <c r="B5640" s="202" t="s">
        <v>2452</v>
      </c>
      <c r="C5640" s="203" t="s">
        <v>1461</v>
      </c>
      <c r="D5640" s="202" t="s">
        <v>1816</v>
      </c>
      <c r="E5640" s="202" t="s">
        <v>1428</v>
      </c>
      <c r="F5640" s="202" t="s">
        <v>475</v>
      </c>
      <c r="G5640" s="254">
        <v>29156</v>
      </c>
      <c r="H5640" s="361" t="s">
        <v>1414</v>
      </c>
      <c r="I5640" s="359" t="s">
        <v>1407</v>
      </c>
      <c r="J5640" s="359" t="s">
        <v>1380</v>
      </c>
      <c r="K5640" s="359" t="s">
        <v>8</v>
      </c>
      <c r="L5640" s="359" t="s">
        <v>1392</v>
      </c>
      <c r="M5640" s="368" t="s">
        <v>1407</v>
      </c>
      <c r="N5640" s="205">
        <v>42530</v>
      </c>
      <c r="O5640" s="203"/>
      <c r="P5640" t="str">
        <f t="shared" si="88"/>
        <v>Twin Cities Metro Area Chloride TMDL and Management Plan-Sand Creek-(07020012-513)-Chloride</v>
      </c>
    </row>
    <row r="5641" spans="1:16" ht="27.95" hidden="1" customHeight="1" x14ac:dyDescent="0.25">
      <c r="A5641" s="203" t="s">
        <v>2250</v>
      </c>
      <c r="B5641" s="202" t="s">
        <v>2452</v>
      </c>
      <c r="C5641" s="203" t="s">
        <v>1461</v>
      </c>
      <c r="D5641" s="202" t="s">
        <v>1821</v>
      </c>
      <c r="E5641" s="202" t="s">
        <v>1428</v>
      </c>
      <c r="F5641" s="202" t="s">
        <v>475</v>
      </c>
      <c r="G5641" s="254">
        <v>4402547</v>
      </c>
      <c r="H5641" s="361" t="s">
        <v>1433</v>
      </c>
      <c r="I5641" s="359" t="s">
        <v>1407</v>
      </c>
      <c r="J5641" s="359" t="s">
        <v>1380</v>
      </c>
      <c r="K5641" s="359" t="s">
        <v>8</v>
      </c>
      <c r="L5641" s="359" t="s">
        <v>1408</v>
      </c>
      <c r="M5641" s="368" t="s">
        <v>1407</v>
      </c>
      <c r="N5641" s="205">
        <v>42530</v>
      </c>
      <c r="O5641" s="203"/>
      <c r="P5641" t="str">
        <f t="shared" si="88"/>
        <v>Twin Cities Metro Area Chloride TMDL and Management Plan-Sand Creek-(07020012-662)-Chloride</v>
      </c>
    </row>
    <row r="5642" spans="1:16" ht="27.95" hidden="1" customHeight="1" x14ac:dyDescent="0.25">
      <c r="A5642" s="203" t="s">
        <v>2250</v>
      </c>
      <c r="B5642" s="202" t="s">
        <v>2452</v>
      </c>
      <c r="C5642" s="203" t="s">
        <v>1461</v>
      </c>
      <c r="D5642" s="202" t="s">
        <v>1821</v>
      </c>
      <c r="E5642" s="202" t="s">
        <v>1428</v>
      </c>
      <c r="F5642" s="202" t="s">
        <v>475</v>
      </c>
      <c r="G5642" s="254">
        <v>29156</v>
      </c>
      <c r="H5642" s="361" t="s">
        <v>1414</v>
      </c>
      <c r="I5642" s="359" t="s">
        <v>1407</v>
      </c>
      <c r="J5642" s="359" t="s">
        <v>1380</v>
      </c>
      <c r="K5642" s="359" t="s">
        <v>8</v>
      </c>
      <c r="L5642" s="359" t="s">
        <v>1392</v>
      </c>
      <c r="M5642" s="368" t="s">
        <v>1407</v>
      </c>
      <c r="N5642" s="205">
        <v>42530</v>
      </c>
      <c r="O5642" s="203"/>
      <c r="P5642" t="str">
        <f t="shared" si="88"/>
        <v>Twin Cities Metro Area Chloride TMDL and Management Plan-Sand Creek-(07020012-662)-Chloride</v>
      </c>
    </row>
    <row r="5643" spans="1:16" ht="27.95" hidden="1" customHeight="1" x14ac:dyDescent="0.25">
      <c r="A5643" s="203" t="s">
        <v>208</v>
      </c>
      <c r="B5643" s="202" t="s">
        <v>666</v>
      </c>
      <c r="C5643" s="203" t="s">
        <v>1508</v>
      </c>
      <c r="D5643" s="202" t="s">
        <v>806</v>
      </c>
      <c r="E5643" s="202" t="s">
        <v>1509</v>
      </c>
      <c r="F5643" s="202" t="s">
        <v>475</v>
      </c>
      <c r="G5643" s="253">
        <v>0.94</v>
      </c>
      <c r="H5643" s="361" t="s">
        <v>1414</v>
      </c>
      <c r="I5643" s="359" t="s">
        <v>1407</v>
      </c>
      <c r="J5643" s="359" t="s">
        <v>1380</v>
      </c>
      <c r="K5643" s="359" t="s">
        <v>1113</v>
      </c>
      <c r="L5643" s="212" t="s">
        <v>1392</v>
      </c>
      <c r="M5643" s="368">
        <v>2009</v>
      </c>
      <c r="N5643" s="205">
        <v>41074</v>
      </c>
      <c r="O5643" s="203"/>
      <c r="P5643" t="str">
        <f t="shared" si="88"/>
        <v>Elk River Watershed TMDL-Elk-(71-0141-00)-TP</v>
      </c>
    </row>
    <row r="5644" spans="1:16" ht="27.95" hidden="1" customHeight="1" x14ac:dyDescent="0.25">
      <c r="A5644" s="203" t="s">
        <v>208</v>
      </c>
      <c r="B5644" s="202" t="s">
        <v>666</v>
      </c>
      <c r="C5644" s="203" t="s">
        <v>1508</v>
      </c>
      <c r="D5644" s="213" t="s">
        <v>740</v>
      </c>
      <c r="E5644" s="214" t="s">
        <v>741</v>
      </c>
      <c r="F5644" s="215" t="s">
        <v>475</v>
      </c>
      <c r="G5644" s="255">
        <v>0.13</v>
      </c>
      <c r="H5644" s="216" t="s">
        <v>488</v>
      </c>
      <c r="I5644" s="212" t="s">
        <v>1379</v>
      </c>
      <c r="J5644" s="216" t="s">
        <v>1380</v>
      </c>
      <c r="K5644" s="216" t="s">
        <v>22</v>
      </c>
      <c r="L5644" s="212" t="s">
        <v>1392</v>
      </c>
      <c r="M5644" s="369">
        <v>2009</v>
      </c>
      <c r="N5644" s="218">
        <v>41074</v>
      </c>
      <c r="O5644" s="203"/>
      <c r="P5644" t="str">
        <f t="shared" si="88"/>
        <v>Elk River Watershed TMDL-Elk River: Big Elk Lake to St. Francis-(07010203-579)-TSS</v>
      </c>
    </row>
    <row r="5645" spans="1:16" ht="27.95" hidden="1" customHeight="1" x14ac:dyDescent="0.25">
      <c r="A5645" s="203" t="s">
        <v>208</v>
      </c>
      <c r="B5645" s="202" t="s">
        <v>666</v>
      </c>
      <c r="C5645" s="203" t="s">
        <v>1508</v>
      </c>
      <c r="D5645" s="213" t="s">
        <v>740</v>
      </c>
      <c r="E5645" s="214" t="s">
        <v>741</v>
      </c>
      <c r="F5645" s="215" t="s">
        <v>475</v>
      </c>
      <c r="G5645" s="255">
        <v>0.05</v>
      </c>
      <c r="H5645" s="216" t="s">
        <v>488</v>
      </c>
      <c r="I5645" s="212" t="s">
        <v>1382</v>
      </c>
      <c r="J5645" s="216" t="s">
        <v>1380</v>
      </c>
      <c r="K5645" s="216" t="s">
        <v>22</v>
      </c>
      <c r="L5645" s="212" t="s">
        <v>1392</v>
      </c>
      <c r="M5645" s="369">
        <v>2009</v>
      </c>
      <c r="N5645" s="218">
        <v>41074</v>
      </c>
      <c r="O5645" s="203"/>
      <c r="P5645" t="str">
        <f t="shared" si="88"/>
        <v>Elk River Watershed TMDL-Elk River: Big Elk Lake to St. Francis-(07010203-579)-TSS</v>
      </c>
    </row>
    <row r="5646" spans="1:16" ht="27.95" hidden="1" customHeight="1" x14ac:dyDescent="0.25">
      <c r="A5646" s="203" t="s">
        <v>208</v>
      </c>
      <c r="B5646" s="202" t="s">
        <v>666</v>
      </c>
      <c r="C5646" s="203" t="s">
        <v>1508</v>
      </c>
      <c r="D5646" s="213" t="s">
        <v>740</v>
      </c>
      <c r="E5646" s="214" t="s">
        <v>741</v>
      </c>
      <c r="F5646" s="215" t="s">
        <v>475</v>
      </c>
      <c r="G5646" s="255">
        <v>0.03</v>
      </c>
      <c r="H5646" s="216" t="s">
        <v>488</v>
      </c>
      <c r="I5646" s="212" t="s">
        <v>1383</v>
      </c>
      <c r="J5646" s="216" t="s">
        <v>1380</v>
      </c>
      <c r="K5646" s="216" t="s">
        <v>22</v>
      </c>
      <c r="L5646" s="212" t="s">
        <v>1392</v>
      </c>
      <c r="M5646" s="369">
        <v>2009</v>
      </c>
      <c r="N5646" s="218">
        <v>41074</v>
      </c>
      <c r="O5646" s="203"/>
      <c r="P5646" t="str">
        <f t="shared" si="88"/>
        <v>Elk River Watershed TMDL-Elk River: Big Elk Lake to St. Francis-(07010203-579)-TSS</v>
      </c>
    </row>
    <row r="5647" spans="1:16" ht="27.95" hidden="1" customHeight="1" x14ac:dyDescent="0.25">
      <c r="A5647" s="203" t="s">
        <v>208</v>
      </c>
      <c r="B5647" s="202" t="s">
        <v>666</v>
      </c>
      <c r="C5647" s="203" t="s">
        <v>1508</v>
      </c>
      <c r="D5647" s="213" t="s">
        <v>740</v>
      </c>
      <c r="E5647" s="214" t="s">
        <v>741</v>
      </c>
      <c r="F5647" s="215" t="s">
        <v>475</v>
      </c>
      <c r="G5647" s="255">
        <v>0.02</v>
      </c>
      <c r="H5647" s="216" t="s">
        <v>488</v>
      </c>
      <c r="I5647" s="212" t="s">
        <v>1384</v>
      </c>
      <c r="J5647" s="216" t="s">
        <v>1380</v>
      </c>
      <c r="K5647" s="216" t="s">
        <v>22</v>
      </c>
      <c r="L5647" s="212" t="s">
        <v>1392</v>
      </c>
      <c r="M5647" s="369">
        <v>2009</v>
      </c>
      <c r="N5647" s="218">
        <v>41074</v>
      </c>
      <c r="O5647" s="203"/>
      <c r="P5647" t="str">
        <f t="shared" si="88"/>
        <v>Elk River Watershed TMDL-Elk River: Big Elk Lake to St. Francis-(07010203-579)-TSS</v>
      </c>
    </row>
    <row r="5648" spans="1:16" ht="27.95" hidden="1" customHeight="1" x14ac:dyDescent="0.25">
      <c r="A5648" s="203" t="s">
        <v>208</v>
      </c>
      <c r="B5648" s="202" t="s">
        <v>666</v>
      </c>
      <c r="C5648" s="203" t="s">
        <v>1508</v>
      </c>
      <c r="D5648" s="213" t="s">
        <v>740</v>
      </c>
      <c r="E5648" s="214" t="s">
        <v>741</v>
      </c>
      <c r="F5648" s="215" t="s">
        <v>475</v>
      </c>
      <c r="G5648" s="255">
        <v>0.01</v>
      </c>
      <c r="H5648" s="216" t="s">
        <v>488</v>
      </c>
      <c r="I5648" s="212" t="s">
        <v>1385</v>
      </c>
      <c r="J5648" s="216" t="s">
        <v>1380</v>
      </c>
      <c r="K5648" s="216" t="s">
        <v>22</v>
      </c>
      <c r="L5648" s="212" t="s">
        <v>1392</v>
      </c>
      <c r="M5648" s="369">
        <v>2009</v>
      </c>
      <c r="N5648" s="218">
        <v>41074</v>
      </c>
      <c r="O5648" s="203"/>
      <c r="P5648" t="str">
        <f t="shared" si="88"/>
        <v>Elk River Watershed TMDL-Elk River: Big Elk Lake to St. Francis-(07010203-579)-TSS</v>
      </c>
    </row>
    <row r="5649" spans="1:16" ht="27.95" hidden="1" customHeight="1" x14ac:dyDescent="0.25">
      <c r="A5649" s="203" t="s">
        <v>208</v>
      </c>
      <c r="B5649" s="202" t="s">
        <v>666</v>
      </c>
      <c r="C5649" s="203" t="s">
        <v>1508</v>
      </c>
      <c r="D5649" s="202" t="s">
        <v>740</v>
      </c>
      <c r="E5649" s="202" t="s">
        <v>1510</v>
      </c>
      <c r="F5649" s="202" t="s">
        <v>475</v>
      </c>
      <c r="G5649" s="253">
        <v>539.42999999999995</v>
      </c>
      <c r="H5649" s="361" t="s">
        <v>1400</v>
      </c>
      <c r="I5649" s="359" t="s">
        <v>1379</v>
      </c>
      <c r="J5649" s="359" t="s">
        <v>1380</v>
      </c>
      <c r="K5649" s="359" t="s">
        <v>1391</v>
      </c>
      <c r="L5649" s="359" t="s">
        <v>1392</v>
      </c>
      <c r="M5649" s="368">
        <v>2009</v>
      </c>
      <c r="N5649" s="205">
        <v>41074</v>
      </c>
      <c r="O5649" s="203"/>
      <c r="P5649" t="str">
        <f t="shared" si="88"/>
        <v>Elk River Watershed TMDL-Elk River-(07010203-579)-E. coli</v>
      </c>
    </row>
    <row r="5650" spans="1:16" ht="27.95" hidden="1" customHeight="1" x14ac:dyDescent="0.25">
      <c r="A5650" s="203" t="s">
        <v>208</v>
      </c>
      <c r="B5650" s="202" t="s">
        <v>666</v>
      </c>
      <c r="C5650" s="203" t="s">
        <v>1508</v>
      </c>
      <c r="D5650" s="202" t="s">
        <v>740</v>
      </c>
      <c r="E5650" s="202" t="s">
        <v>1510</v>
      </c>
      <c r="F5650" s="202" t="s">
        <v>475</v>
      </c>
      <c r="G5650" s="253">
        <v>203.99</v>
      </c>
      <c r="H5650" s="361" t="s">
        <v>1400</v>
      </c>
      <c r="I5650" s="359" t="s">
        <v>1382</v>
      </c>
      <c r="J5650" s="359" t="s">
        <v>1380</v>
      </c>
      <c r="K5650" s="359" t="s">
        <v>1391</v>
      </c>
      <c r="L5650" s="359" t="s">
        <v>1392</v>
      </c>
      <c r="M5650" s="368">
        <v>2009</v>
      </c>
      <c r="N5650" s="205">
        <v>41074</v>
      </c>
      <c r="O5650" s="203"/>
      <c r="P5650" t="str">
        <f t="shared" si="88"/>
        <v>Elk River Watershed TMDL-Elk River-(07010203-579)-E. coli</v>
      </c>
    </row>
    <row r="5651" spans="1:16" ht="27.95" hidden="1" customHeight="1" x14ac:dyDescent="0.25">
      <c r="A5651" s="203" t="s">
        <v>208</v>
      </c>
      <c r="B5651" s="202" t="s">
        <v>666</v>
      </c>
      <c r="C5651" s="203" t="s">
        <v>1508</v>
      </c>
      <c r="D5651" s="202" t="s">
        <v>740</v>
      </c>
      <c r="E5651" s="202" t="s">
        <v>1510</v>
      </c>
      <c r="F5651" s="202" t="s">
        <v>475</v>
      </c>
      <c r="G5651" s="253">
        <v>101.84</v>
      </c>
      <c r="H5651" s="361" t="s">
        <v>1400</v>
      </c>
      <c r="I5651" s="359" t="s">
        <v>1383</v>
      </c>
      <c r="J5651" s="359" t="s">
        <v>1380</v>
      </c>
      <c r="K5651" s="359" t="s">
        <v>1391</v>
      </c>
      <c r="L5651" s="359" t="s">
        <v>1392</v>
      </c>
      <c r="M5651" s="368">
        <v>2009</v>
      </c>
      <c r="N5651" s="205">
        <v>41074</v>
      </c>
      <c r="O5651" s="203"/>
      <c r="P5651" t="str">
        <f t="shared" si="88"/>
        <v>Elk River Watershed TMDL-Elk River-(07010203-579)-E. coli</v>
      </c>
    </row>
    <row r="5652" spans="1:16" ht="27.95" hidden="1" customHeight="1" x14ac:dyDescent="0.25">
      <c r="A5652" s="203" t="s">
        <v>208</v>
      </c>
      <c r="B5652" s="202" t="s">
        <v>666</v>
      </c>
      <c r="C5652" s="203" t="s">
        <v>1508</v>
      </c>
      <c r="D5652" s="202" t="s">
        <v>740</v>
      </c>
      <c r="E5652" s="202" t="s">
        <v>1510</v>
      </c>
      <c r="F5652" s="202" t="s">
        <v>475</v>
      </c>
      <c r="G5652" s="253">
        <v>61.01</v>
      </c>
      <c r="H5652" s="361" t="s">
        <v>1400</v>
      </c>
      <c r="I5652" s="359" t="s">
        <v>1384</v>
      </c>
      <c r="J5652" s="359" t="s">
        <v>1380</v>
      </c>
      <c r="K5652" s="359" t="s">
        <v>1391</v>
      </c>
      <c r="L5652" s="359" t="s">
        <v>1392</v>
      </c>
      <c r="M5652" s="368">
        <v>2009</v>
      </c>
      <c r="N5652" s="205">
        <v>41074</v>
      </c>
      <c r="O5652" s="203"/>
      <c r="P5652" t="str">
        <f t="shared" si="88"/>
        <v>Elk River Watershed TMDL-Elk River-(07010203-579)-E. coli</v>
      </c>
    </row>
    <row r="5653" spans="1:16" ht="27.95" hidden="1" customHeight="1" x14ac:dyDescent="0.25">
      <c r="A5653" s="203" t="s">
        <v>208</v>
      </c>
      <c r="B5653" s="202" t="s">
        <v>666</v>
      </c>
      <c r="C5653" s="203" t="s">
        <v>1508</v>
      </c>
      <c r="D5653" s="202" t="s">
        <v>740</v>
      </c>
      <c r="E5653" s="202" t="s">
        <v>1510</v>
      </c>
      <c r="F5653" s="202" t="s">
        <v>475</v>
      </c>
      <c r="G5653" s="253">
        <v>29.95</v>
      </c>
      <c r="H5653" s="361" t="s">
        <v>1400</v>
      </c>
      <c r="I5653" s="359" t="s">
        <v>1385</v>
      </c>
      <c r="J5653" s="359" t="s">
        <v>1380</v>
      </c>
      <c r="K5653" s="359" t="s">
        <v>1391</v>
      </c>
      <c r="L5653" s="359" t="s">
        <v>1392</v>
      </c>
      <c r="M5653" s="368">
        <v>2009</v>
      </c>
      <c r="N5653" s="205">
        <v>41074</v>
      </c>
      <c r="O5653" s="203"/>
      <c r="P5653" t="str">
        <f t="shared" si="88"/>
        <v>Elk River Watershed TMDL-Elk River-(07010203-579)-E. coli</v>
      </c>
    </row>
    <row r="5654" spans="1:16" s="270" customFormat="1" ht="27.95" hidden="1" customHeight="1" x14ac:dyDescent="0.25">
      <c r="A5654" s="203" t="s">
        <v>208</v>
      </c>
      <c r="B5654" s="202" t="s">
        <v>666</v>
      </c>
      <c r="C5654" s="203" t="s">
        <v>1415</v>
      </c>
      <c r="D5654" s="202" t="s">
        <v>1422</v>
      </c>
      <c r="E5654" s="202" t="s">
        <v>1423</v>
      </c>
      <c r="F5654" s="202" t="s">
        <v>505</v>
      </c>
      <c r="G5654" s="253">
        <v>1</v>
      </c>
      <c r="H5654" s="361" t="s">
        <v>1414</v>
      </c>
      <c r="I5654" s="359" t="s">
        <v>1407</v>
      </c>
      <c r="J5654" s="358">
        <v>0.5</v>
      </c>
      <c r="K5654" s="361" t="s">
        <v>1421</v>
      </c>
      <c r="L5654" s="359" t="s">
        <v>1392</v>
      </c>
      <c r="M5654" s="368">
        <v>2006</v>
      </c>
      <c r="N5654" s="205">
        <v>43004</v>
      </c>
      <c r="O5654" s="203"/>
      <c r="P5654" t="str">
        <f t="shared" si="88"/>
        <v>Rum River WRAPS 2013-Trott Brook-(07010207-680)-Total Oxygen Demand</v>
      </c>
    </row>
    <row r="5655" spans="1:16" ht="27.95" hidden="1" customHeight="1" x14ac:dyDescent="0.25">
      <c r="A5655" s="203" t="s">
        <v>208</v>
      </c>
      <c r="B5655" s="202" t="s">
        <v>666</v>
      </c>
      <c r="C5655" s="203" t="s">
        <v>1403</v>
      </c>
      <c r="D5655" s="202" t="s">
        <v>1404</v>
      </c>
      <c r="E5655" s="202" t="s">
        <v>1405</v>
      </c>
      <c r="F5655" s="202" t="s">
        <v>475</v>
      </c>
      <c r="G5655" s="253">
        <v>154</v>
      </c>
      <c r="H5655" s="361" t="s">
        <v>1406</v>
      </c>
      <c r="I5655" s="359" t="s">
        <v>1407</v>
      </c>
      <c r="J5655" s="208">
        <v>0</v>
      </c>
      <c r="K5655" s="359" t="s">
        <v>22</v>
      </c>
      <c r="L5655" s="359" t="s">
        <v>1408</v>
      </c>
      <c r="M5655" s="368" t="s">
        <v>1407</v>
      </c>
      <c r="N5655" s="205">
        <v>42486</v>
      </c>
      <c r="O5655" s="203"/>
      <c r="P5655" t="str">
        <f t="shared" si="88"/>
        <v>South Metro Mississippi TSS TMDL-Mississippi River-(07040001-531)-TSS</v>
      </c>
    </row>
    <row r="5656" spans="1:16" ht="27.95" hidden="1" customHeight="1" x14ac:dyDescent="0.25">
      <c r="A5656" s="203" t="s">
        <v>2251</v>
      </c>
      <c r="B5656" s="202" t="s">
        <v>2453</v>
      </c>
      <c r="C5656" s="203" t="s">
        <v>1434</v>
      </c>
      <c r="D5656" s="202" t="s">
        <v>1437</v>
      </c>
      <c r="E5656" s="202" t="s">
        <v>1438</v>
      </c>
      <c r="F5656" s="202" t="s">
        <v>475</v>
      </c>
      <c r="G5656" s="253">
        <v>1.54</v>
      </c>
      <c r="H5656" s="361" t="s">
        <v>1414</v>
      </c>
      <c r="I5656" s="359" t="s">
        <v>1407</v>
      </c>
      <c r="J5656" s="358">
        <v>0</v>
      </c>
      <c r="K5656" s="359" t="s">
        <v>1113</v>
      </c>
      <c r="L5656" s="359" t="s">
        <v>1392</v>
      </c>
      <c r="M5656" s="368">
        <v>2003</v>
      </c>
      <c r="N5656" s="205">
        <v>41544</v>
      </c>
      <c r="O5656" s="203"/>
      <c r="P5656" t="str">
        <f t="shared" si="88"/>
        <v>Lino Lakes Chain (Metro)-Marshan-(02-0007-00)-TP</v>
      </c>
    </row>
    <row r="5657" spans="1:16" ht="27.95" hidden="1" customHeight="1" x14ac:dyDescent="0.25">
      <c r="A5657" s="203" t="s">
        <v>2251</v>
      </c>
      <c r="B5657" s="202" t="s">
        <v>2453</v>
      </c>
      <c r="C5657" s="203" t="s">
        <v>1434</v>
      </c>
      <c r="D5657" s="202" t="s">
        <v>1439</v>
      </c>
      <c r="E5657" s="202" t="s">
        <v>1440</v>
      </c>
      <c r="F5657" s="202" t="s">
        <v>475</v>
      </c>
      <c r="G5657" s="253">
        <v>1.21</v>
      </c>
      <c r="H5657" s="361" t="s">
        <v>1414</v>
      </c>
      <c r="I5657" s="359" t="s">
        <v>1407</v>
      </c>
      <c r="J5657" s="358">
        <v>0</v>
      </c>
      <c r="K5657" s="359" t="s">
        <v>1113</v>
      </c>
      <c r="L5657" s="359" t="s">
        <v>1392</v>
      </c>
      <c r="M5657" s="368">
        <v>2003</v>
      </c>
      <c r="N5657" s="205">
        <v>41544</v>
      </c>
      <c r="O5657" s="203"/>
      <c r="P5657" t="str">
        <f t="shared" si="88"/>
        <v>Lino Lakes Chain (Metro)-Rice-(02-0008-00)-TP</v>
      </c>
    </row>
    <row r="5658" spans="1:16" ht="27.95" hidden="1" customHeight="1" x14ac:dyDescent="0.25">
      <c r="A5658" s="203" t="s">
        <v>2251</v>
      </c>
      <c r="B5658" s="202" t="s">
        <v>2453</v>
      </c>
      <c r="C5658" s="203" t="s">
        <v>1434</v>
      </c>
      <c r="D5658" s="202" t="s">
        <v>1441</v>
      </c>
      <c r="E5658" s="202" t="s">
        <v>1442</v>
      </c>
      <c r="F5658" s="202" t="s">
        <v>475</v>
      </c>
      <c r="G5658" s="253">
        <v>0.03</v>
      </c>
      <c r="H5658" s="361" t="s">
        <v>1414</v>
      </c>
      <c r="I5658" s="359" t="s">
        <v>1407</v>
      </c>
      <c r="J5658" s="358">
        <v>0</v>
      </c>
      <c r="K5658" s="359" t="s">
        <v>1113</v>
      </c>
      <c r="L5658" s="359" t="s">
        <v>1392</v>
      </c>
      <c r="M5658" s="368">
        <v>2003</v>
      </c>
      <c r="N5658" s="205">
        <v>41544</v>
      </c>
      <c r="O5658" s="203"/>
      <c r="P5658" t="str">
        <f t="shared" si="88"/>
        <v>Lino Lakes Chain (Metro)-Reshanau-(02-0009-00)-TP</v>
      </c>
    </row>
    <row r="5659" spans="1:16" ht="27.95" hidden="1" customHeight="1" x14ac:dyDescent="0.25">
      <c r="A5659" s="203" t="s">
        <v>2251</v>
      </c>
      <c r="B5659" s="202" t="s">
        <v>2453</v>
      </c>
      <c r="C5659" s="203" t="s">
        <v>1434</v>
      </c>
      <c r="D5659" s="202" t="s">
        <v>1443</v>
      </c>
      <c r="E5659" s="202" t="s">
        <v>1444</v>
      </c>
      <c r="F5659" s="202" t="s">
        <v>475</v>
      </c>
      <c r="G5659" s="253">
        <v>0.22</v>
      </c>
      <c r="H5659" s="361" t="s">
        <v>1414</v>
      </c>
      <c r="I5659" s="359" t="s">
        <v>1407</v>
      </c>
      <c r="J5659" s="358">
        <v>0</v>
      </c>
      <c r="K5659" s="359" t="s">
        <v>1113</v>
      </c>
      <c r="L5659" s="359" t="s">
        <v>1392</v>
      </c>
      <c r="M5659" s="368">
        <v>2003</v>
      </c>
      <c r="N5659" s="205">
        <v>41544</v>
      </c>
      <c r="O5659" s="203"/>
      <c r="P5659" t="str">
        <f t="shared" si="88"/>
        <v>Lino Lakes Chain (Metro)-Baldwin-(02-0013-00)-TP</v>
      </c>
    </row>
    <row r="5660" spans="1:16" ht="27.95" hidden="1" customHeight="1" x14ac:dyDescent="0.25">
      <c r="A5660" s="203" t="s">
        <v>2251</v>
      </c>
      <c r="B5660" s="202" t="s">
        <v>2453</v>
      </c>
      <c r="C5660" s="203" t="s">
        <v>1453</v>
      </c>
      <c r="D5660" s="202" t="s">
        <v>1484</v>
      </c>
      <c r="E5660" s="202" t="s">
        <v>1472</v>
      </c>
      <c r="F5660" s="202" t="s">
        <v>475</v>
      </c>
      <c r="G5660" s="253">
        <v>167.4</v>
      </c>
      <c r="H5660" s="361" t="s">
        <v>1456</v>
      </c>
      <c r="I5660" s="359" t="s">
        <v>1407</v>
      </c>
      <c r="J5660" s="358">
        <v>0.4556</v>
      </c>
      <c r="K5660" s="359" t="s">
        <v>1113</v>
      </c>
      <c r="L5660" s="359" t="s">
        <v>1408</v>
      </c>
      <c r="M5660" s="368">
        <v>2003</v>
      </c>
      <c r="N5660" s="205">
        <v>42061</v>
      </c>
      <c r="O5660" s="203"/>
      <c r="P5660" t="str">
        <f t="shared" si="88"/>
        <v>Rice Creek Watershed District Southwest Urban Lakes - Excess Nutrients TMDL-Long-(62-0067-00)-TP</v>
      </c>
    </row>
    <row r="5661" spans="1:16" ht="27.95" hidden="1" customHeight="1" x14ac:dyDescent="0.25">
      <c r="A5661" s="203" t="s">
        <v>2251</v>
      </c>
      <c r="B5661" s="202" t="s">
        <v>2453</v>
      </c>
      <c r="C5661" s="203" t="s">
        <v>1453</v>
      </c>
      <c r="D5661" s="202" t="s">
        <v>1484</v>
      </c>
      <c r="E5661" s="202" t="s">
        <v>1472</v>
      </c>
      <c r="F5661" s="202" t="s">
        <v>475</v>
      </c>
      <c r="G5661" s="253">
        <v>0.45900000000000002</v>
      </c>
      <c r="H5661" s="361" t="s">
        <v>527</v>
      </c>
      <c r="I5661" s="359" t="s">
        <v>1407</v>
      </c>
      <c r="J5661" s="358">
        <v>0.4556</v>
      </c>
      <c r="K5661" s="359" t="s">
        <v>1113</v>
      </c>
      <c r="L5661" s="359" t="s">
        <v>1392</v>
      </c>
      <c r="M5661" s="368">
        <v>2003</v>
      </c>
      <c r="N5661" s="205">
        <v>42061</v>
      </c>
      <c r="O5661" s="203"/>
      <c r="P5661" t="str">
        <f t="shared" si="88"/>
        <v>Rice Creek Watershed District Southwest Urban Lakes - Excess Nutrients TMDL-Long-(62-0067-00)-TP</v>
      </c>
    </row>
    <row r="5662" spans="1:16" ht="27.95" hidden="1" customHeight="1" x14ac:dyDescent="0.25">
      <c r="A5662" s="203" t="s">
        <v>2251</v>
      </c>
      <c r="B5662" s="202" t="s">
        <v>2453</v>
      </c>
      <c r="C5662" s="203" t="s">
        <v>1453</v>
      </c>
      <c r="D5662" s="202" t="s">
        <v>1485</v>
      </c>
      <c r="E5662" s="202" t="s">
        <v>1486</v>
      </c>
      <c r="F5662" s="202" t="s">
        <v>475</v>
      </c>
      <c r="G5662" s="253">
        <v>229.5</v>
      </c>
      <c r="H5662" s="361" t="s">
        <v>1456</v>
      </c>
      <c r="I5662" s="359" t="s">
        <v>1407</v>
      </c>
      <c r="J5662" s="358">
        <v>0.31019999999999998</v>
      </c>
      <c r="K5662" s="359" t="s">
        <v>1113</v>
      </c>
      <c r="L5662" s="359" t="s">
        <v>1408</v>
      </c>
      <c r="M5662" s="368">
        <v>2003</v>
      </c>
      <c r="N5662" s="205">
        <v>42061</v>
      </c>
      <c r="O5662" s="203"/>
      <c r="P5662" t="str">
        <f t="shared" si="88"/>
        <v>Rice Creek Watershed District Southwest Urban Lakes - Excess Nutrients TMDL-Valentine-(62-0071-00)-TP</v>
      </c>
    </row>
    <row r="5663" spans="1:16" ht="27.95" hidden="1" customHeight="1" x14ac:dyDescent="0.25">
      <c r="A5663" s="203" t="s">
        <v>2251</v>
      </c>
      <c r="B5663" s="202" t="s">
        <v>2453</v>
      </c>
      <c r="C5663" s="203" t="s">
        <v>1453</v>
      </c>
      <c r="D5663" s="202" t="s">
        <v>1485</v>
      </c>
      <c r="E5663" s="202" t="s">
        <v>1486</v>
      </c>
      <c r="F5663" s="202" t="s">
        <v>475</v>
      </c>
      <c r="G5663" s="253">
        <v>0.629</v>
      </c>
      <c r="H5663" s="361" t="s">
        <v>527</v>
      </c>
      <c r="I5663" s="359" t="s">
        <v>1407</v>
      </c>
      <c r="J5663" s="358">
        <v>0.31019999999999998</v>
      </c>
      <c r="K5663" s="359" t="s">
        <v>1113</v>
      </c>
      <c r="L5663" s="359" t="s">
        <v>1392</v>
      </c>
      <c r="M5663" s="368">
        <v>2003</v>
      </c>
      <c r="N5663" s="205">
        <v>42061</v>
      </c>
      <c r="O5663" s="203"/>
      <c r="P5663" t="str">
        <f t="shared" si="88"/>
        <v>Rice Creek Watershed District Southwest Urban Lakes - Excess Nutrients TMDL-Valentine-(62-0071-00)-TP</v>
      </c>
    </row>
    <row r="5664" spans="1:16" ht="27.95" hidden="1" customHeight="1" x14ac:dyDescent="0.25">
      <c r="A5664" s="203" t="s">
        <v>2251</v>
      </c>
      <c r="B5664" s="202" t="s">
        <v>2453</v>
      </c>
      <c r="C5664" s="203" t="s">
        <v>1453</v>
      </c>
      <c r="D5664" s="202" t="s">
        <v>2108</v>
      </c>
      <c r="E5664" s="202" t="s">
        <v>2109</v>
      </c>
      <c r="F5664" s="202" t="s">
        <v>475</v>
      </c>
      <c r="G5664" s="253">
        <v>9.6999999999999993</v>
      </c>
      <c r="H5664" s="361" t="s">
        <v>1456</v>
      </c>
      <c r="I5664" s="359" t="s">
        <v>1407</v>
      </c>
      <c r="J5664" s="358">
        <v>0.51259999999999994</v>
      </c>
      <c r="K5664" s="359" t="s">
        <v>1113</v>
      </c>
      <c r="L5664" s="359" t="s">
        <v>1408</v>
      </c>
      <c r="M5664" s="368">
        <v>2003</v>
      </c>
      <c r="N5664" s="205">
        <v>42061</v>
      </c>
      <c r="O5664" s="203"/>
      <c r="P5664" t="str">
        <f t="shared" si="88"/>
        <v>Rice Creek Watershed District Southwest Urban Lakes - Excess Nutrients TMDL-Island (Basin S.of I-694)-(62-0075-01)-TP</v>
      </c>
    </row>
    <row r="5665" spans="1:16" ht="27.95" hidden="1" customHeight="1" x14ac:dyDescent="0.25">
      <c r="A5665" s="203" t="s">
        <v>2251</v>
      </c>
      <c r="B5665" s="202" t="s">
        <v>2453</v>
      </c>
      <c r="C5665" s="203" t="s">
        <v>1453</v>
      </c>
      <c r="D5665" s="202" t="s">
        <v>2108</v>
      </c>
      <c r="E5665" s="202" t="s">
        <v>2109</v>
      </c>
      <c r="F5665" s="202" t="s">
        <v>475</v>
      </c>
      <c r="G5665" s="253">
        <v>2.7E-2</v>
      </c>
      <c r="H5665" s="361" t="s">
        <v>527</v>
      </c>
      <c r="I5665" s="359" t="s">
        <v>1407</v>
      </c>
      <c r="J5665" s="358">
        <v>0.51259999999999994</v>
      </c>
      <c r="K5665" s="359" t="s">
        <v>1113</v>
      </c>
      <c r="L5665" s="359" t="s">
        <v>1392</v>
      </c>
      <c r="M5665" s="368">
        <v>2003</v>
      </c>
      <c r="N5665" s="205">
        <v>42061</v>
      </c>
      <c r="O5665" s="203"/>
      <c r="P5665" t="str">
        <f t="shared" si="88"/>
        <v>Rice Creek Watershed District Southwest Urban Lakes - Excess Nutrients TMDL-Island (Basin S.of I-694)-(62-0075-01)-TP</v>
      </c>
    </row>
    <row r="5666" spans="1:16" ht="27.95" hidden="1" customHeight="1" x14ac:dyDescent="0.25">
      <c r="A5666" s="203" t="s">
        <v>2251</v>
      </c>
      <c r="B5666" s="202" t="s">
        <v>2453</v>
      </c>
      <c r="C5666" s="203" t="s">
        <v>1453</v>
      </c>
      <c r="D5666" s="202" t="s">
        <v>2110</v>
      </c>
      <c r="E5666" s="202" t="s">
        <v>2111</v>
      </c>
      <c r="F5666" s="202" t="s">
        <v>475</v>
      </c>
      <c r="G5666" s="253">
        <v>14</v>
      </c>
      <c r="H5666" s="361" t="s">
        <v>1456</v>
      </c>
      <c r="I5666" s="359" t="s">
        <v>1407</v>
      </c>
      <c r="J5666" s="358">
        <v>0.44879999999999998</v>
      </c>
      <c r="K5666" s="359" t="s">
        <v>1113</v>
      </c>
      <c r="L5666" s="359" t="s">
        <v>1408</v>
      </c>
      <c r="M5666" s="368">
        <v>2003</v>
      </c>
      <c r="N5666" s="205">
        <v>42061</v>
      </c>
      <c r="O5666" s="203"/>
      <c r="P5666" t="str">
        <f t="shared" si="88"/>
        <v>Rice Creek Watershed District Southwest Urban Lakes - Excess Nutrients TMDL-ISLAND (BASIN N. OF I-694)-(62-0075-02)-TP</v>
      </c>
    </row>
    <row r="5667" spans="1:16" ht="27.95" hidden="1" customHeight="1" x14ac:dyDescent="0.25">
      <c r="A5667" s="203" t="s">
        <v>2251</v>
      </c>
      <c r="B5667" s="202" t="s">
        <v>2453</v>
      </c>
      <c r="C5667" s="203" t="s">
        <v>1453</v>
      </c>
      <c r="D5667" s="202" t="s">
        <v>2110</v>
      </c>
      <c r="E5667" s="202" t="s">
        <v>2111</v>
      </c>
      <c r="F5667" s="202" t="s">
        <v>475</v>
      </c>
      <c r="G5667" s="253">
        <v>3.7999999999999999E-2</v>
      </c>
      <c r="H5667" s="361" t="s">
        <v>527</v>
      </c>
      <c r="I5667" s="359" t="s">
        <v>1407</v>
      </c>
      <c r="J5667" s="358">
        <v>0.44879999999999998</v>
      </c>
      <c r="K5667" s="359" t="s">
        <v>1113</v>
      </c>
      <c r="L5667" s="359" t="s">
        <v>1392</v>
      </c>
      <c r="M5667" s="368">
        <v>2003</v>
      </c>
      <c r="N5667" s="205">
        <v>42061</v>
      </c>
      <c r="O5667" s="203"/>
      <c r="P5667" t="str">
        <f t="shared" si="88"/>
        <v>Rice Creek Watershed District Southwest Urban Lakes - Excess Nutrients TMDL-ISLAND (BASIN N. OF I-694)-(62-0075-02)-TP</v>
      </c>
    </row>
    <row r="5668" spans="1:16" ht="27.95" hidden="1" customHeight="1" x14ac:dyDescent="0.25">
      <c r="A5668" s="214" t="s">
        <v>2251</v>
      </c>
      <c r="B5668" s="237" t="s">
        <v>2453</v>
      </c>
      <c r="C5668" s="214" t="s">
        <v>1403</v>
      </c>
      <c r="D5668" s="237" t="s">
        <v>1404</v>
      </c>
      <c r="E5668" s="237" t="s">
        <v>1405</v>
      </c>
      <c r="F5668" s="237" t="s">
        <v>475</v>
      </c>
      <c r="G5668" s="271">
        <v>154</v>
      </c>
      <c r="H5668" s="216" t="s">
        <v>1406</v>
      </c>
      <c r="I5668" s="359" t="s">
        <v>1407</v>
      </c>
      <c r="J5668" s="239">
        <v>0</v>
      </c>
      <c r="K5668" s="238" t="s">
        <v>22</v>
      </c>
      <c r="L5668" s="359" t="s">
        <v>1408</v>
      </c>
      <c r="M5668" s="380" t="s">
        <v>1407</v>
      </c>
      <c r="N5668" s="240">
        <v>42486</v>
      </c>
      <c r="O5668" s="214"/>
      <c r="P5668" t="str">
        <f t="shared" si="88"/>
        <v>South Metro Mississippi TSS TMDL-Mississippi River-(07040001-531)-TSS</v>
      </c>
    </row>
    <row r="5669" spans="1:16" ht="27.95" hidden="1" customHeight="1" x14ac:dyDescent="0.25">
      <c r="A5669" s="203" t="s">
        <v>2251</v>
      </c>
      <c r="B5669" s="202" t="s">
        <v>2453</v>
      </c>
      <c r="C5669" s="203" t="s">
        <v>1461</v>
      </c>
      <c r="D5669" s="202" t="s">
        <v>1462</v>
      </c>
      <c r="E5669" s="202" t="s">
        <v>1463</v>
      </c>
      <c r="F5669" s="202" t="s">
        <v>475</v>
      </c>
      <c r="G5669" s="254">
        <v>21534261</v>
      </c>
      <c r="H5669" s="361" t="s">
        <v>1433</v>
      </c>
      <c r="I5669" s="359" t="s">
        <v>1407</v>
      </c>
      <c r="J5669" s="359" t="s">
        <v>1380</v>
      </c>
      <c r="K5669" s="359" t="s">
        <v>8</v>
      </c>
      <c r="L5669" s="359" t="s">
        <v>1408</v>
      </c>
      <c r="M5669" s="368" t="s">
        <v>1407</v>
      </c>
      <c r="N5669" s="205">
        <v>42530</v>
      </c>
      <c r="O5669" s="203"/>
      <c r="P5669" t="str">
        <f t="shared" si="88"/>
        <v>Twin Cities Metro Area Chloride TMDL and Management Plan-South Long-(62-0067-02)-Chloride</v>
      </c>
    </row>
    <row r="5670" spans="1:16" ht="27.95" hidden="1" customHeight="1" x14ac:dyDescent="0.25">
      <c r="A5670" s="203" t="s">
        <v>2251</v>
      </c>
      <c r="B5670" s="202" t="s">
        <v>2453</v>
      </c>
      <c r="C5670" s="203" t="s">
        <v>1461</v>
      </c>
      <c r="D5670" s="202" t="s">
        <v>1462</v>
      </c>
      <c r="E5670" s="202" t="s">
        <v>1463</v>
      </c>
      <c r="F5670" s="202" t="s">
        <v>475</v>
      </c>
      <c r="G5670" s="254">
        <v>58998</v>
      </c>
      <c r="H5670" s="361" t="s">
        <v>1414</v>
      </c>
      <c r="I5670" s="359" t="s">
        <v>1407</v>
      </c>
      <c r="J5670" s="359" t="s">
        <v>1380</v>
      </c>
      <c r="K5670" s="359" t="s">
        <v>8</v>
      </c>
      <c r="L5670" s="359" t="s">
        <v>1392</v>
      </c>
      <c r="M5670" s="368" t="s">
        <v>1407</v>
      </c>
      <c r="N5670" s="205">
        <v>42530</v>
      </c>
      <c r="O5670" s="203"/>
      <c r="P5670" t="str">
        <f t="shared" si="88"/>
        <v>Twin Cities Metro Area Chloride TMDL and Management Plan-South Long-(62-0067-02)-Chloride</v>
      </c>
    </row>
    <row r="5671" spans="1:16" ht="27.95" hidden="1" customHeight="1" x14ac:dyDescent="0.25">
      <c r="A5671" s="203" t="s">
        <v>2251</v>
      </c>
      <c r="B5671" s="202" t="s">
        <v>2453</v>
      </c>
      <c r="C5671" s="203" t="s">
        <v>1461</v>
      </c>
      <c r="D5671" s="202" t="s">
        <v>1485</v>
      </c>
      <c r="E5671" s="202" t="s">
        <v>1486</v>
      </c>
      <c r="F5671" s="202" t="s">
        <v>475</v>
      </c>
      <c r="G5671" s="254">
        <v>955359</v>
      </c>
      <c r="H5671" s="361" t="s">
        <v>1433</v>
      </c>
      <c r="I5671" s="359" t="s">
        <v>1407</v>
      </c>
      <c r="J5671" s="359" t="s">
        <v>1380</v>
      </c>
      <c r="K5671" s="359" t="s">
        <v>8</v>
      </c>
      <c r="L5671" s="359" t="s">
        <v>1408</v>
      </c>
      <c r="M5671" s="368" t="s">
        <v>1407</v>
      </c>
      <c r="N5671" s="205">
        <v>42530</v>
      </c>
      <c r="O5671" s="203"/>
      <c r="P5671" t="str">
        <f t="shared" si="88"/>
        <v>Twin Cities Metro Area Chloride TMDL and Management Plan-Valentine-(62-0071-00)-Chloride</v>
      </c>
    </row>
    <row r="5672" spans="1:16" ht="27.95" hidden="1" customHeight="1" x14ac:dyDescent="0.25">
      <c r="A5672" s="203" t="s">
        <v>2251</v>
      </c>
      <c r="B5672" s="202" t="s">
        <v>2453</v>
      </c>
      <c r="C5672" s="203" t="s">
        <v>1461</v>
      </c>
      <c r="D5672" s="202" t="s">
        <v>1485</v>
      </c>
      <c r="E5672" s="202" t="s">
        <v>1486</v>
      </c>
      <c r="F5672" s="202" t="s">
        <v>475</v>
      </c>
      <c r="G5672" s="254">
        <v>2617</v>
      </c>
      <c r="H5672" s="361" t="s">
        <v>1414</v>
      </c>
      <c r="I5672" s="359" t="s">
        <v>1407</v>
      </c>
      <c r="J5672" s="359" t="s">
        <v>1380</v>
      </c>
      <c r="K5672" s="359" t="s">
        <v>8</v>
      </c>
      <c r="L5672" s="359" t="s">
        <v>1392</v>
      </c>
      <c r="M5672" s="368" t="s">
        <v>1407</v>
      </c>
      <c r="N5672" s="205">
        <v>42530</v>
      </c>
      <c r="O5672" s="203"/>
      <c r="P5672" t="str">
        <f t="shared" si="88"/>
        <v>Twin Cities Metro Area Chloride TMDL and Management Plan-Valentine-(62-0071-00)-Chloride</v>
      </c>
    </row>
    <row r="5673" spans="1:16" ht="27.95" hidden="1" customHeight="1" x14ac:dyDescent="0.25">
      <c r="A5673" s="203" t="s">
        <v>2251</v>
      </c>
      <c r="B5673" s="202" t="s">
        <v>2453</v>
      </c>
      <c r="C5673" s="203" t="s">
        <v>1397</v>
      </c>
      <c r="D5673" s="202" t="s">
        <v>1464</v>
      </c>
      <c r="E5673" s="202" t="s">
        <v>1465</v>
      </c>
      <c r="F5673" s="202" t="s">
        <v>475</v>
      </c>
      <c r="G5673" s="253">
        <v>396</v>
      </c>
      <c r="H5673" s="361" t="s">
        <v>1400</v>
      </c>
      <c r="I5673" s="359" t="s">
        <v>1379</v>
      </c>
      <c r="J5673" s="358">
        <v>0</v>
      </c>
      <c r="K5673" s="359" t="s">
        <v>1391</v>
      </c>
      <c r="L5673" s="359" t="s">
        <v>1392</v>
      </c>
      <c r="M5673" s="368">
        <v>2010</v>
      </c>
      <c r="N5673" s="207" t="s">
        <v>1401</v>
      </c>
      <c r="O5673" s="203"/>
      <c r="P5673" t="str">
        <f t="shared" si="88"/>
        <v>Upper Mississippi River Bacteria TMDL-Rice Creek-(07010206-584)-E. coli</v>
      </c>
    </row>
    <row r="5674" spans="1:16" ht="27.95" hidden="1" customHeight="1" x14ac:dyDescent="0.25">
      <c r="A5674" s="203" t="s">
        <v>2251</v>
      </c>
      <c r="B5674" s="202" t="s">
        <v>2453</v>
      </c>
      <c r="C5674" s="203" t="s">
        <v>1397</v>
      </c>
      <c r="D5674" s="202" t="s">
        <v>1464</v>
      </c>
      <c r="E5674" s="202" t="s">
        <v>1465</v>
      </c>
      <c r="F5674" s="202" t="s">
        <v>475</v>
      </c>
      <c r="G5674" s="253">
        <v>96.8</v>
      </c>
      <c r="H5674" s="361" t="s">
        <v>1400</v>
      </c>
      <c r="I5674" s="359" t="s">
        <v>1382</v>
      </c>
      <c r="J5674" s="210">
        <v>4.8000000000000001E-2</v>
      </c>
      <c r="K5674" s="359" t="s">
        <v>1391</v>
      </c>
      <c r="L5674" s="359" t="s">
        <v>1392</v>
      </c>
      <c r="M5674" s="368">
        <v>2010</v>
      </c>
      <c r="N5674" s="207" t="s">
        <v>1401</v>
      </c>
      <c r="O5674" s="203"/>
      <c r="P5674" t="str">
        <f t="shared" si="88"/>
        <v>Upper Mississippi River Bacteria TMDL-Rice Creek-(07010206-584)-E. coli</v>
      </c>
    </row>
    <row r="5675" spans="1:16" ht="27.95" hidden="1" customHeight="1" x14ac:dyDescent="0.25">
      <c r="A5675" s="203" t="s">
        <v>2251</v>
      </c>
      <c r="B5675" s="202" t="s">
        <v>2453</v>
      </c>
      <c r="C5675" s="203" t="s">
        <v>1397</v>
      </c>
      <c r="D5675" s="202" t="s">
        <v>1464</v>
      </c>
      <c r="E5675" s="202" t="s">
        <v>1465</v>
      </c>
      <c r="F5675" s="202" t="s">
        <v>475</v>
      </c>
      <c r="G5675" s="253">
        <v>23.6</v>
      </c>
      <c r="H5675" s="361" t="s">
        <v>1400</v>
      </c>
      <c r="I5675" s="359" t="s">
        <v>1383</v>
      </c>
      <c r="J5675" s="358">
        <v>0.44</v>
      </c>
      <c r="K5675" s="359" t="s">
        <v>1391</v>
      </c>
      <c r="L5675" s="359" t="s">
        <v>1392</v>
      </c>
      <c r="M5675" s="368">
        <v>2010</v>
      </c>
      <c r="N5675" s="207" t="s">
        <v>1401</v>
      </c>
      <c r="O5675" s="203"/>
      <c r="P5675" t="str">
        <f t="shared" si="88"/>
        <v>Upper Mississippi River Bacteria TMDL-Rice Creek-(07010206-584)-E. coli</v>
      </c>
    </row>
    <row r="5676" spans="1:16" ht="27.95" hidden="1" customHeight="1" x14ac:dyDescent="0.25">
      <c r="A5676" s="203" t="s">
        <v>2251</v>
      </c>
      <c r="B5676" s="202" t="s">
        <v>2453</v>
      </c>
      <c r="C5676" s="203" t="s">
        <v>1397</v>
      </c>
      <c r="D5676" s="202" t="s">
        <v>1464</v>
      </c>
      <c r="E5676" s="202" t="s">
        <v>1465</v>
      </c>
      <c r="F5676" s="202" t="s">
        <v>475</v>
      </c>
      <c r="G5676" s="253">
        <v>4.93</v>
      </c>
      <c r="H5676" s="361" t="s">
        <v>1400</v>
      </c>
      <c r="I5676" s="359" t="s">
        <v>1384</v>
      </c>
      <c r="J5676" s="359" t="s">
        <v>1402</v>
      </c>
      <c r="K5676" s="359" t="s">
        <v>1391</v>
      </c>
      <c r="L5676" s="359" t="s">
        <v>1392</v>
      </c>
      <c r="M5676" s="368">
        <v>2010</v>
      </c>
      <c r="N5676" s="207" t="s">
        <v>1401</v>
      </c>
      <c r="O5676" s="203"/>
      <c r="P5676" t="str">
        <f t="shared" si="88"/>
        <v>Upper Mississippi River Bacteria TMDL-Rice Creek-(07010206-584)-E. coli</v>
      </c>
    </row>
    <row r="5677" spans="1:16" ht="27.95" hidden="1" customHeight="1" x14ac:dyDescent="0.25">
      <c r="A5677" s="203" t="s">
        <v>2251</v>
      </c>
      <c r="B5677" s="202" t="s">
        <v>2453</v>
      </c>
      <c r="C5677" s="203" t="s">
        <v>1397</v>
      </c>
      <c r="D5677" s="202" t="s">
        <v>1464</v>
      </c>
      <c r="E5677" s="202" t="s">
        <v>1465</v>
      </c>
      <c r="F5677" s="202" t="s">
        <v>475</v>
      </c>
      <c r="G5677" s="253">
        <v>1.75</v>
      </c>
      <c r="H5677" s="361" t="s">
        <v>1400</v>
      </c>
      <c r="I5677" s="359" t="s">
        <v>1385</v>
      </c>
      <c r="J5677" s="359" t="s">
        <v>1402</v>
      </c>
      <c r="K5677" s="359" t="s">
        <v>1391</v>
      </c>
      <c r="L5677" s="359" t="s">
        <v>1392</v>
      </c>
      <c r="M5677" s="368">
        <v>2010</v>
      </c>
      <c r="N5677" s="207" t="s">
        <v>1401</v>
      </c>
      <c r="O5677" s="203"/>
      <c r="P5677" t="str">
        <f t="shared" si="88"/>
        <v>Upper Mississippi River Bacteria TMDL-Rice Creek-(07010206-584)-E. coli</v>
      </c>
    </row>
    <row r="5678" spans="1:16" ht="27.95" hidden="1" customHeight="1" x14ac:dyDescent="0.25">
      <c r="A5678" s="203" t="s">
        <v>2252</v>
      </c>
      <c r="B5678" s="203" t="s">
        <v>690</v>
      </c>
      <c r="C5678" s="203" t="s">
        <v>1535</v>
      </c>
      <c r="D5678" s="203" t="s">
        <v>1682</v>
      </c>
      <c r="E5678" s="203" t="s">
        <v>1683</v>
      </c>
      <c r="F5678" s="203" t="s">
        <v>505</v>
      </c>
      <c r="G5678" s="257">
        <v>8</v>
      </c>
      <c r="H5678" s="361" t="s">
        <v>1433</v>
      </c>
      <c r="I5678" s="361" t="s">
        <v>1407</v>
      </c>
      <c r="J5678" s="360">
        <v>0</v>
      </c>
      <c r="K5678" s="361" t="s">
        <v>1113</v>
      </c>
      <c r="L5678" s="361" t="s">
        <v>1408</v>
      </c>
      <c r="M5678" s="370">
        <v>2015</v>
      </c>
      <c r="N5678" s="207">
        <v>43903</v>
      </c>
      <c r="O5678" s="203"/>
      <c r="P5678" t="str">
        <f t="shared" si="88"/>
        <v>Lower Minnesota River WRAPS 2014-Staring-(27-0078-00)-TP</v>
      </c>
    </row>
    <row r="5679" spans="1:16" ht="27.95" hidden="1" customHeight="1" x14ac:dyDescent="0.25">
      <c r="A5679" s="203" t="s">
        <v>2252</v>
      </c>
      <c r="B5679" s="203" t="s">
        <v>690</v>
      </c>
      <c r="C5679" s="203" t="s">
        <v>1535</v>
      </c>
      <c r="D5679" s="203" t="s">
        <v>1682</v>
      </c>
      <c r="E5679" s="203" t="s">
        <v>1683</v>
      </c>
      <c r="F5679" s="203" t="s">
        <v>505</v>
      </c>
      <c r="G5679" s="257">
        <v>2.1999999999999999E-2</v>
      </c>
      <c r="H5679" s="361" t="s">
        <v>1414</v>
      </c>
      <c r="I5679" s="361" t="s">
        <v>1407</v>
      </c>
      <c r="J5679" s="360">
        <v>0</v>
      </c>
      <c r="K5679" s="361" t="s">
        <v>1113</v>
      </c>
      <c r="L5679" s="361" t="s">
        <v>1392</v>
      </c>
      <c r="M5679" s="370">
        <v>2015</v>
      </c>
      <c r="N5679" s="207">
        <v>43903</v>
      </c>
      <c r="O5679" s="203"/>
      <c r="P5679" t="str">
        <f t="shared" si="88"/>
        <v>Lower Minnesota River WRAPS 2014-Staring-(27-0078-00)-TP</v>
      </c>
    </row>
    <row r="5680" spans="1:16" ht="27.95" hidden="1" customHeight="1" x14ac:dyDescent="0.25">
      <c r="A5680" s="203" t="s">
        <v>2252</v>
      </c>
      <c r="B5680" s="203" t="s">
        <v>690</v>
      </c>
      <c r="C5680" s="203" t="s">
        <v>1535</v>
      </c>
      <c r="D5680" s="203" t="s">
        <v>1684</v>
      </c>
      <c r="E5680" s="203" t="s">
        <v>1460</v>
      </c>
      <c r="F5680" s="203" t="s">
        <v>505</v>
      </c>
      <c r="G5680" s="257">
        <v>70</v>
      </c>
      <c r="H5680" s="361" t="s">
        <v>1433</v>
      </c>
      <c r="I5680" s="361" t="s">
        <v>1407</v>
      </c>
      <c r="J5680" s="360">
        <v>0.19539999999999999</v>
      </c>
      <c r="K5680" s="361" t="s">
        <v>1113</v>
      </c>
      <c r="L5680" s="361" t="s">
        <v>1408</v>
      </c>
      <c r="M5680" s="370">
        <v>2015</v>
      </c>
      <c r="N5680" s="207">
        <v>43903</v>
      </c>
      <c r="O5680" s="203"/>
      <c r="P5680" t="str">
        <f t="shared" si="88"/>
        <v>Lower Minnesota River WRAPS 2014-Silver-(27-0136-00)-TP</v>
      </c>
    </row>
    <row r="5681" spans="1:16" ht="27.95" hidden="1" customHeight="1" x14ac:dyDescent="0.25">
      <c r="A5681" s="203" t="s">
        <v>2252</v>
      </c>
      <c r="B5681" s="203" t="s">
        <v>690</v>
      </c>
      <c r="C5681" s="203" t="s">
        <v>1535</v>
      </c>
      <c r="D5681" s="203" t="s">
        <v>1684</v>
      </c>
      <c r="E5681" s="203" t="s">
        <v>1460</v>
      </c>
      <c r="F5681" s="203" t="s">
        <v>505</v>
      </c>
      <c r="G5681" s="257">
        <v>0.192</v>
      </c>
      <c r="H5681" s="361" t="s">
        <v>1414</v>
      </c>
      <c r="I5681" s="361" t="s">
        <v>1407</v>
      </c>
      <c r="J5681" s="360">
        <v>0.19539999999999999</v>
      </c>
      <c r="K5681" s="361" t="s">
        <v>1113</v>
      </c>
      <c r="L5681" s="361" t="s">
        <v>1392</v>
      </c>
      <c r="M5681" s="370">
        <v>2015</v>
      </c>
      <c r="N5681" s="207">
        <v>43903</v>
      </c>
      <c r="O5681" s="203"/>
      <c r="P5681" t="str">
        <f t="shared" si="88"/>
        <v>Lower Minnesota River WRAPS 2014-Silver-(27-0136-00)-TP</v>
      </c>
    </row>
    <row r="5682" spans="1:16" ht="27.95" hidden="1" customHeight="1" x14ac:dyDescent="0.25">
      <c r="A5682" s="203" t="s">
        <v>2252</v>
      </c>
      <c r="B5682" s="202" t="s">
        <v>690</v>
      </c>
      <c r="C5682" s="203" t="s">
        <v>1653</v>
      </c>
      <c r="D5682" s="202" t="s">
        <v>1685</v>
      </c>
      <c r="E5682" s="202" t="s">
        <v>1686</v>
      </c>
      <c r="F5682" s="202" t="s">
        <v>505</v>
      </c>
      <c r="G5682" s="253">
        <v>18.3</v>
      </c>
      <c r="H5682" s="361" t="s">
        <v>1433</v>
      </c>
      <c r="I5682" s="359" t="s">
        <v>1407</v>
      </c>
      <c r="J5682" s="358">
        <v>0.16</v>
      </c>
      <c r="K5682" s="359" t="s">
        <v>1113</v>
      </c>
      <c r="L5682" s="359" t="s">
        <v>1408</v>
      </c>
      <c r="M5682" s="370">
        <v>2003</v>
      </c>
      <c r="N5682" s="205">
        <v>40658</v>
      </c>
      <c r="O5682" s="203"/>
      <c r="P5682" t="str">
        <f t="shared" si="88"/>
        <v>Minnehaha Creek Watershed Lakes TMDL-Virginia-(10-0015-00)-TP</v>
      </c>
    </row>
    <row r="5683" spans="1:16" ht="27.95" hidden="1" customHeight="1" x14ac:dyDescent="0.25">
      <c r="A5683" s="203" t="s">
        <v>2252</v>
      </c>
      <c r="B5683" s="202" t="s">
        <v>690</v>
      </c>
      <c r="C5683" s="203" t="s">
        <v>1653</v>
      </c>
      <c r="D5683" s="202" t="s">
        <v>1685</v>
      </c>
      <c r="E5683" s="202" t="s">
        <v>1686</v>
      </c>
      <c r="F5683" s="202" t="s">
        <v>505</v>
      </c>
      <c r="G5683" s="253">
        <v>0.05</v>
      </c>
      <c r="H5683" s="361" t="s">
        <v>1414</v>
      </c>
      <c r="I5683" s="359" t="s">
        <v>1407</v>
      </c>
      <c r="J5683" s="358">
        <v>0.16</v>
      </c>
      <c r="K5683" s="359" t="s">
        <v>1113</v>
      </c>
      <c r="L5683" s="359" t="s">
        <v>1392</v>
      </c>
      <c r="M5683" s="370">
        <v>2003</v>
      </c>
      <c r="N5683" s="205">
        <v>40658</v>
      </c>
      <c r="O5683" s="203"/>
      <c r="P5683" t="str">
        <f t="shared" si="88"/>
        <v>Minnehaha Creek Watershed Lakes TMDL-Virginia-(10-0015-00)-TP</v>
      </c>
    </row>
    <row r="5684" spans="1:16" ht="27.95" hidden="1" customHeight="1" x14ac:dyDescent="0.25">
      <c r="A5684" s="203" t="s">
        <v>2252</v>
      </c>
      <c r="B5684" s="202" t="s">
        <v>690</v>
      </c>
      <c r="C5684" s="203" t="s">
        <v>1403</v>
      </c>
      <c r="D5684" s="202" t="s">
        <v>1404</v>
      </c>
      <c r="E5684" s="202" t="s">
        <v>1405</v>
      </c>
      <c r="F5684" s="202" t="s">
        <v>475</v>
      </c>
      <c r="G5684" s="253">
        <v>154</v>
      </c>
      <c r="H5684" s="361" t="s">
        <v>1406</v>
      </c>
      <c r="I5684" s="359" t="s">
        <v>1407</v>
      </c>
      <c r="J5684" s="359" t="s">
        <v>1380</v>
      </c>
      <c r="K5684" s="359" t="s">
        <v>22</v>
      </c>
      <c r="L5684" s="359" t="s">
        <v>1408</v>
      </c>
      <c r="M5684" s="368" t="s">
        <v>1407</v>
      </c>
      <c r="N5684" s="205">
        <v>42486</v>
      </c>
      <c r="O5684" s="203"/>
      <c r="P5684" t="str">
        <f t="shared" si="88"/>
        <v>South Metro Mississippi TSS TMDL-Mississippi River-(07040001-531)-TSS</v>
      </c>
    </row>
    <row r="5685" spans="1:16" ht="27.95" hidden="1" customHeight="1" x14ac:dyDescent="0.25">
      <c r="A5685" s="203" t="s">
        <v>2252</v>
      </c>
      <c r="B5685" s="202" t="s">
        <v>690</v>
      </c>
      <c r="C5685" s="203" t="s">
        <v>1461</v>
      </c>
      <c r="D5685" s="202" t="s">
        <v>1658</v>
      </c>
      <c r="E5685" s="202" t="s">
        <v>1659</v>
      </c>
      <c r="F5685" s="202" t="s">
        <v>475</v>
      </c>
      <c r="G5685" s="254">
        <v>28679140</v>
      </c>
      <c r="H5685" s="361" t="s">
        <v>1433</v>
      </c>
      <c r="I5685" s="359" t="s">
        <v>1407</v>
      </c>
      <c r="J5685" s="359" t="s">
        <v>1380</v>
      </c>
      <c r="K5685" s="359" t="s">
        <v>8</v>
      </c>
      <c r="L5685" s="359" t="s">
        <v>1408</v>
      </c>
      <c r="M5685" s="368" t="s">
        <v>1407</v>
      </c>
      <c r="N5685" s="205">
        <v>42530</v>
      </c>
      <c r="O5685" s="203"/>
      <c r="P5685" t="str">
        <f t="shared" si="88"/>
        <v>Twin Cities Metro Area Chloride TMDL and Management Plan-Minnehaha Creek-(07010206-539)-Chloride</v>
      </c>
    </row>
    <row r="5686" spans="1:16" ht="27.95" hidden="1" customHeight="1" x14ac:dyDescent="0.25">
      <c r="A5686" s="203" t="s">
        <v>2252</v>
      </c>
      <c r="B5686" s="202" t="s">
        <v>690</v>
      </c>
      <c r="C5686" s="203" t="s">
        <v>1461</v>
      </c>
      <c r="D5686" s="202" t="s">
        <v>1658</v>
      </c>
      <c r="E5686" s="202" t="s">
        <v>1659</v>
      </c>
      <c r="F5686" s="202" t="s">
        <v>475</v>
      </c>
      <c r="G5686" s="254">
        <v>189928</v>
      </c>
      <c r="H5686" s="361" t="s">
        <v>1414</v>
      </c>
      <c r="I5686" s="359" t="s">
        <v>1407</v>
      </c>
      <c r="J5686" s="359" t="s">
        <v>1380</v>
      </c>
      <c r="K5686" s="359" t="s">
        <v>8</v>
      </c>
      <c r="L5686" s="359" t="s">
        <v>1392</v>
      </c>
      <c r="M5686" s="368" t="s">
        <v>1407</v>
      </c>
      <c r="N5686" s="205">
        <v>42530</v>
      </c>
      <c r="O5686" s="203"/>
      <c r="P5686" t="str">
        <f t="shared" si="88"/>
        <v>Twin Cities Metro Area Chloride TMDL and Management Plan-Minnehaha Creek-(07010206-539)-Chloride</v>
      </c>
    </row>
    <row r="5687" spans="1:16" ht="27.95" hidden="1" customHeight="1" x14ac:dyDescent="0.25">
      <c r="A5687" s="203" t="s">
        <v>2253</v>
      </c>
      <c r="B5687" s="202" t="s">
        <v>2454</v>
      </c>
      <c r="C5687" s="203" t="s">
        <v>1556</v>
      </c>
      <c r="D5687" s="202" t="s">
        <v>641</v>
      </c>
      <c r="E5687" s="202" t="s">
        <v>1557</v>
      </c>
      <c r="F5687" s="202" t="s">
        <v>475</v>
      </c>
      <c r="G5687" s="253">
        <v>42.2</v>
      </c>
      <c r="H5687" s="361" t="s">
        <v>1414</v>
      </c>
      <c r="I5687" s="359" t="s">
        <v>1407</v>
      </c>
      <c r="J5687" s="358">
        <v>0.3</v>
      </c>
      <c r="K5687" s="359" t="s">
        <v>1113</v>
      </c>
      <c r="L5687" s="359" t="s">
        <v>1392</v>
      </c>
      <c r="M5687" s="368">
        <v>1988</v>
      </c>
      <c r="N5687" s="207" t="s">
        <v>1558</v>
      </c>
      <c r="O5687" s="203"/>
      <c r="P5687" t="str">
        <f t="shared" si="88"/>
        <v>Lower Minnesota River - Dissolved Oxygen-Minnesota River-(07020012-505)-TP</v>
      </c>
    </row>
    <row r="5688" spans="1:16" ht="27.95" hidden="1" customHeight="1" x14ac:dyDescent="0.25">
      <c r="A5688" s="203" t="s">
        <v>2253</v>
      </c>
      <c r="B5688" s="203" t="s">
        <v>2454</v>
      </c>
      <c r="C5688" s="203" t="s">
        <v>1559</v>
      </c>
      <c r="D5688" s="203" t="s">
        <v>1560</v>
      </c>
      <c r="E5688" s="203" t="s">
        <v>1430</v>
      </c>
      <c r="F5688" s="203" t="s">
        <v>505</v>
      </c>
      <c r="G5688" s="257">
        <v>0.25</v>
      </c>
      <c r="H5688" s="361" t="s">
        <v>1400</v>
      </c>
      <c r="I5688" s="361" t="s">
        <v>1379</v>
      </c>
      <c r="J5688" s="275">
        <v>0.95</v>
      </c>
      <c r="K5688" s="361" t="s">
        <v>1391</v>
      </c>
      <c r="L5688" s="361" t="s">
        <v>1392</v>
      </c>
      <c r="M5688" s="370">
        <v>2010</v>
      </c>
      <c r="N5688" s="207">
        <v>43881</v>
      </c>
      <c r="O5688" s="223" t="s">
        <v>1561</v>
      </c>
      <c r="P5688" t="str">
        <f t="shared" si="88"/>
        <v>Minnesota River - Mankato WRAPS 2013-Unnamed ditch-(07020007-598)-E. coli</v>
      </c>
    </row>
    <row r="5689" spans="1:16" ht="27.95" hidden="1" customHeight="1" x14ac:dyDescent="0.25">
      <c r="A5689" s="203" t="s">
        <v>2253</v>
      </c>
      <c r="B5689" s="203" t="s">
        <v>2454</v>
      </c>
      <c r="C5689" s="203" t="s">
        <v>1559</v>
      </c>
      <c r="D5689" s="203" t="s">
        <v>1560</v>
      </c>
      <c r="E5689" s="203" t="s">
        <v>1430</v>
      </c>
      <c r="F5689" s="203" t="s">
        <v>505</v>
      </c>
      <c r="G5689" s="257">
        <v>0.05</v>
      </c>
      <c r="H5689" s="361" t="s">
        <v>1400</v>
      </c>
      <c r="I5689" s="361" t="s">
        <v>1382</v>
      </c>
      <c r="J5689" s="275">
        <v>0.95</v>
      </c>
      <c r="K5689" s="361" t="s">
        <v>1391</v>
      </c>
      <c r="L5689" s="361" t="s">
        <v>1392</v>
      </c>
      <c r="M5689" s="370">
        <v>2010</v>
      </c>
      <c r="N5689" s="207">
        <v>43881</v>
      </c>
      <c r="O5689" s="223" t="s">
        <v>1561</v>
      </c>
      <c r="P5689" t="str">
        <f t="shared" si="88"/>
        <v>Minnesota River - Mankato WRAPS 2013-Unnamed ditch-(07020007-598)-E. coli</v>
      </c>
    </row>
    <row r="5690" spans="1:16" ht="27.95" hidden="1" customHeight="1" x14ac:dyDescent="0.25">
      <c r="A5690" s="203" t="s">
        <v>2253</v>
      </c>
      <c r="B5690" s="203" t="s">
        <v>2454</v>
      </c>
      <c r="C5690" s="203" t="s">
        <v>1559</v>
      </c>
      <c r="D5690" s="203" t="s">
        <v>1560</v>
      </c>
      <c r="E5690" s="203" t="s">
        <v>1430</v>
      </c>
      <c r="F5690" s="203" t="s">
        <v>505</v>
      </c>
      <c r="G5690" s="257">
        <v>0.02</v>
      </c>
      <c r="H5690" s="361" t="s">
        <v>1400</v>
      </c>
      <c r="I5690" s="361" t="s">
        <v>1383</v>
      </c>
      <c r="J5690" s="275">
        <v>0.95</v>
      </c>
      <c r="K5690" s="361" t="s">
        <v>1391</v>
      </c>
      <c r="L5690" s="361" t="s">
        <v>1392</v>
      </c>
      <c r="M5690" s="370">
        <v>2010</v>
      </c>
      <c r="N5690" s="207">
        <v>43881</v>
      </c>
      <c r="O5690" s="223" t="s">
        <v>1561</v>
      </c>
      <c r="P5690" t="str">
        <f t="shared" si="88"/>
        <v>Minnesota River - Mankato WRAPS 2013-Unnamed ditch-(07020007-598)-E. coli</v>
      </c>
    </row>
    <row r="5691" spans="1:16" ht="27.95" hidden="1" customHeight="1" x14ac:dyDescent="0.25">
      <c r="A5691" s="203" t="s">
        <v>2253</v>
      </c>
      <c r="B5691" s="203" t="s">
        <v>2454</v>
      </c>
      <c r="C5691" s="203" t="s">
        <v>1559</v>
      </c>
      <c r="D5691" s="203" t="s">
        <v>1560</v>
      </c>
      <c r="E5691" s="203" t="s">
        <v>1430</v>
      </c>
      <c r="F5691" s="203" t="s">
        <v>505</v>
      </c>
      <c r="G5691" s="371">
        <v>3.8E-3</v>
      </c>
      <c r="H5691" s="361" t="s">
        <v>1400</v>
      </c>
      <c r="I5691" s="361" t="s">
        <v>1384</v>
      </c>
      <c r="J5691" s="275">
        <v>0.95</v>
      </c>
      <c r="K5691" s="361" t="s">
        <v>1391</v>
      </c>
      <c r="L5691" s="361" t="s">
        <v>1392</v>
      </c>
      <c r="M5691" s="370">
        <v>2010</v>
      </c>
      <c r="N5691" s="207">
        <v>43881</v>
      </c>
      <c r="O5691" s="223" t="s">
        <v>1561</v>
      </c>
      <c r="P5691" t="str">
        <f t="shared" si="88"/>
        <v>Minnesota River - Mankato WRAPS 2013-Unnamed ditch-(07020007-598)-E. coli</v>
      </c>
    </row>
    <row r="5692" spans="1:16" ht="27.95" hidden="1" customHeight="1" x14ac:dyDescent="0.25">
      <c r="A5692" s="203" t="s">
        <v>2253</v>
      </c>
      <c r="B5692" s="203" t="s">
        <v>2454</v>
      </c>
      <c r="C5692" s="203" t="s">
        <v>1559</v>
      </c>
      <c r="D5692" s="203" t="s">
        <v>1560</v>
      </c>
      <c r="E5692" s="203" t="s">
        <v>1430</v>
      </c>
      <c r="F5692" s="203" t="s">
        <v>505</v>
      </c>
      <c r="G5692" s="257" t="s">
        <v>515</v>
      </c>
      <c r="H5692" s="361" t="s">
        <v>1400</v>
      </c>
      <c r="I5692" s="361" t="s">
        <v>1385</v>
      </c>
      <c r="J5692" s="275">
        <v>0.95</v>
      </c>
      <c r="K5692" s="361" t="s">
        <v>1391</v>
      </c>
      <c r="L5692" s="361" t="s">
        <v>1392</v>
      </c>
      <c r="M5692" s="370">
        <v>2010</v>
      </c>
      <c r="N5692" s="207">
        <v>43881</v>
      </c>
      <c r="O5692" s="223" t="s">
        <v>1561</v>
      </c>
      <c r="P5692" t="str">
        <f t="shared" si="88"/>
        <v>Minnesota River - Mankato WRAPS 2013-Unnamed ditch-(07020007-598)-E. coli</v>
      </c>
    </row>
    <row r="5693" spans="1:16" ht="27.95" hidden="1" customHeight="1" x14ac:dyDescent="0.25">
      <c r="A5693" s="203" t="s">
        <v>2253</v>
      </c>
      <c r="B5693" s="203" t="s">
        <v>2454</v>
      </c>
      <c r="C5693" s="203" t="s">
        <v>1559</v>
      </c>
      <c r="D5693" s="203" t="s">
        <v>1562</v>
      </c>
      <c r="E5693" s="203" t="s">
        <v>1399</v>
      </c>
      <c r="F5693" s="203" t="s">
        <v>505</v>
      </c>
      <c r="G5693" s="257">
        <v>0.63700000000000001</v>
      </c>
      <c r="H5693" s="361" t="s">
        <v>1400</v>
      </c>
      <c r="I5693" s="203" t="s">
        <v>1379</v>
      </c>
      <c r="J5693" s="275">
        <v>0.88</v>
      </c>
      <c r="K5693" s="361" t="s">
        <v>1391</v>
      </c>
      <c r="L5693" s="361" t="s">
        <v>1392</v>
      </c>
      <c r="M5693" s="370">
        <v>2010</v>
      </c>
      <c r="N5693" s="207">
        <v>43881</v>
      </c>
      <c r="O5693" s="223" t="s">
        <v>1563</v>
      </c>
      <c r="P5693" t="str">
        <f t="shared" si="88"/>
        <v>Minnesota River - Mankato WRAPS 2013-Unnamed creek-(07020007-600)-E. coli</v>
      </c>
    </row>
    <row r="5694" spans="1:16" ht="27.95" hidden="1" customHeight="1" x14ac:dyDescent="0.25">
      <c r="A5694" s="203" t="s">
        <v>2253</v>
      </c>
      <c r="B5694" s="203" t="s">
        <v>2454</v>
      </c>
      <c r="C5694" s="203" t="s">
        <v>1559</v>
      </c>
      <c r="D5694" s="203" t="s">
        <v>1562</v>
      </c>
      <c r="E5694" s="203" t="s">
        <v>1399</v>
      </c>
      <c r="F5694" s="203" t="s">
        <v>505</v>
      </c>
      <c r="G5694" s="257">
        <v>0.125</v>
      </c>
      <c r="H5694" s="361" t="s">
        <v>1400</v>
      </c>
      <c r="I5694" s="203" t="s">
        <v>1382</v>
      </c>
      <c r="J5694" s="275">
        <v>0.88</v>
      </c>
      <c r="K5694" s="361" t="s">
        <v>1391</v>
      </c>
      <c r="L5694" s="361" t="s">
        <v>1392</v>
      </c>
      <c r="M5694" s="370">
        <v>2010</v>
      </c>
      <c r="N5694" s="207">
        <v>43881</v>
      </c>
      <c r="O5694" s="223" t="s">
        <v>1563</v>
      </c>
      <c r="P5694" t="str">
        <f t="shared" si="88"/>
        <v>Minnesota River - Mankato WRAPS 2013-Unnamed creek-(07020007-600)-E. coli</v>
      </c>
    </row>
    <row r="5695" spans="1:16" ht="27.95" hidden="1" customHeight="1" x14ac:dyDescent="0.25">
      <c r="A5695" s="203" t="s">
        <v>2253</v>
      </c>
      <c r="B5695" s="203" t="s">
        <v>2454</v>
      </c>
      <c r="C5695" s="203" t="s">
        <v>1559</v>
      </c>
      <c r="D5695" s="203" t="s">
        <v>1562</v>
      </c>
      <c r="E5695" s="203" t="s">
        <v>1399</v>
      </c>
      <c r="F5695" s="203" t="s">
        <v>505</v>
      </c>
      <c r="G5695" s="257">
        <v>3.7999999999999999E-2</v>
      </c>
      <c r="H5695" s="361" t="s">
        <v>1400</v>
      </c>
      <c r="I5695" s="203" t="s">
        <v>1383</v>
      </c>
      <c r="J5695" s="275">
        <v>0.88</v>
      </c>
      <c r="K5695" s="361" t="s">
        <v>1391</v>
      </c>
      <c r="L5695" s="361" t="s">
        <v>1392</v>
      </c>
      <c r="M5695" s="370">
        <v>2010</v>
      </c>
      <c r="N5695" s="207">
        <v>43881</v>
      </c>
      <c r="O5695" s="223" t="s">
        <v>1563</v>
      </c>
      <c r="P5695" t="str">
        <f t="shared" si="88"/>
        <v>Minnesota River - Mankato WRAPS 2013-Unnamed creek-(07020007-600)-E. coli</v>
      </c>
    </row>
    <row r="5696" spans="1:16" ht="27.95" hidden="1" customHeight="1" x14ac:dyDescent="0.25">
      <c r="A5696" s="203" t="s">
        <v>2253</v>
      </c>
      <c r="B5696" s="203" t="s">
        <v>2454</v>
      </c>
      <c r="C5696" s="203" t="s">
        <v>1559</v>
      </c>
      <c r="D5696" s="203" t="s">
        <v>1562</v>
      </c>
      <c r="E5696" s="203" t="s">
        <v>1399</v>
      </c>
      <c r="F5696" s="203" t="s">
        <v>505</v>
      </c>
      <c r="G5696" s="257">
        <v>0.01</v>
      </c>
      <c r="H5696" s="361" t="s">
        <v>1400</v>
      </c>
      <c r="I5696" s="203" t="s">
        <v>1384</v>
      </c>
      <c r="J5696" s="275">
        <v>0.88</v>
      </c>
      <c r="K5696" s="361" t="s">
        <v>1391</v>
      </c>
      <c r="L5696" s="361" t="s">
        <v>1392</v>
      </c>
      <c r="M5696" s="370">
        <v>2010</v>
      </c>
      <c r="N5696" s="207">
        <v>43881</v>
      </c>
      <c r="O5696" s="223" t="s">
        <v>1563</v>
      </c>
      <c r="P5696" t="str">
        <f t="shared" si="88"/>
        <v>Minnesota River - Mankato WRAPS 2013-Unnamed creek-(07020007-600)-E. coli</v>
      </c>
    </row>
    <row r="5697" spans="1:16" ht="27.95" hidden="1" customHeight="1" x14ac:dyDescent="0.25">
      <c r="A5697" s="203" t="s">
        <v>2253</v>
      </c>
      <c r="B5697" s="203" t="s">
        <v>2454</v>
      </c>
      <c r="C5697" s="203" t="s">
        <v>1559</v>
      </c>
      <c r="D5697" s="203" t="s">
        <v>1562</v>
      </c>
      <c r="E5697" s="203" t="s">
        <v>1399</v>
      </c>
      <c r="F5697" s="203" t="s">
        <v>505</v>
      </c>
      <c r="G5697" s="257" t="s">
        <v>515</v>
      </c>
      <c r="H5697" s="361" t="s">
        <v>1400</v>
      </c>
      <c r="I5697" s="203" t="s">
        <v>1385</v>
      </c>
      <c r="J5697" s="275">
        <v>0.88</v>
      </c>
      <c r="K5697" s="361" t="s">
        <v>1391</v>
      </c>
      <c r="L5697" s="361" t="s">
        <v>1392</v>
      </c>
      <c r="M5697" s="370">
        <v>2010</v>
      </c>
      <c r="N5697" s="207">
        <v>43881</v>
      </c>
      <c r="O5697" s="223" t="s">
        <v>1563</v>
      </c>
      <c r="P5697" t="str">
        <f t="shared" si="88"/>
        <v>Minnesota River - Mankato WRAPS 2013-Unnamed creek-(07020007-600)-E. coli</v>
      </c>
    </row>
    <row r="5698" spans="1:16" ht="27.95" hidden="1" customHeight="1" x14ac:dyDescent="0.25">
      <c r="A5698" s="203" t="s">
        <v>2253</v>
      </c>
      <c r="B5698" s="202" t="s">
        <v>2454</v>
      </c>
      <c r="C5698" s="203" t="s">
        <v>1568</v>
      </c>
      <c r="D5698" s="202" t="s">
        <v>1569</v>
      </c>
      <c r="E5698" s="202" t="s">
        <v>1557</v>
      </c>
      <c r="F5698" s="202" t="s">
        <v>475</v>
      </c>
      <c r="G5698" s="253">
        <v>108</v>
      </c>
      <c r="H5698" s="361" t="s">
        <v>1400</v>
      </c>
      <c r="I5698" s="359" t="s">
        <v>1379</v>
      </c>
      <c r="J5698" s="274">
        <v>0.38</v>
      </c>
      <c r="K5698" s="359" t="s">
        <v>1391</v>
      </c>
      <c r="L5698" s="359" t="s">
        <v>1392</v>
      </c>
      <c r="M5698" s="368">
        <v>2010</v>
      </c>
      <c r="N5698" s="205">
        <v>43627</v>
      </c>
      <c r="O5698" s="203" t="s">
        <v>1537</v>
      </c>
      <c r="P5698" t="str">
        <f t="shared" si="88"/>
        <v>MN River E. Coli TMDL-Minnesota River-(07020007-723)-E. coli</v>
      </c>
    </row>
    <row r="5699" spans="1:16" ht="27.95" hidden="1" customHeight="1" x14ac:dyDescent="0.25">
      <c r="A5699" s="203" t="s">
        <v>2253</v>
      </c>
      <c r="B5699" s="202" t="s">
        <v>2454</v>
      </c>
      <c r="C5699" s="203" t="s">
        <v>1568</v>
      </c>
      <c r="D5699" s="202" t="s">
        <v>1569</v>
      </c>
      <c r="E5699" s="202" t="s">
        <v>1557</v>
      </c>
      <c r="F5699" s="202" t="s">
        <v>475</v>
      </c>
      <c r="G5699" s="253">
        <v>21</v>
      </c>
      <c r="H5699" s="361" t="s">
        <v>1400</v>
      </c>
      <c r="I5699" s="359" t="s">
        <v>1382</v>
      </c>
      <c r="J5699" s="274">
        <v>0.38</v>
      </c>
      <c r="K5699" s="359" t="s">
        <v>1391</v>
      </c>
      <c r="L5699" s="359" t="s">
        <v>1392</v>
      </c>
      <c r="M5699" s="368">
        <v>2010</v>
      </c>
      <c r="N5699" s="205">
        <v>43627</v>
      </c>
      <c r="O5699" s="203" t="s">
        <v>1537</v>
      </c>
      <c r="P5699" t="str">
        <f t="shared" ref="P5699:P5762" si="89">CONCATENATE(C5699, "-", E5699, "-","(", D5699,")", "-",K5699)</f>
        <v>MN River E. Coli TMDL-Minnesota River-(07020007-723)-E. coli</v>
      </c>
    </row>
    <row r="5700" spans="1:16" ht="27.95" hidden="1" customHeight="1" x14ac:dyDescent="0.25">
      <c r="A5700" s="203" t="s">
        <v>2253</v>
      </c>
      <c r="B5700" s="202" t="s">
        <v>2454</v>
      </c>
      <c r="C5700" s="203" t="s">
        <v>1568</v>
      </c>
      <c r="D5700" s="202" t="s">
        <v>1569</v>
      </c>
      <c r="E5700" s="202" t="s">
        <v>1557</v>
      </c>
      <c r="F5700" s="202" t="s">
        <v>475</v>
      </c>
      <c r="G5700" s="253">
        <v>3.6</v>
      </c>
      <c r="H5700" s="361" t="s">
        <v>1400</v>
      </c>
      <c r="I5700" s="359" t="s">
        <v>1383</v>
      </c>
      <c r="J5700" s="274">
        <v>0.38</v>
      </c>
      <c r="K5700" s="359" t="s">
        <v>1391</v>
      </c>
      <c r="L5700" s="359" t="s">
        <v>1392</v>
      </c>
      <c r="M5700" s="368">
        <v>2010</v>
      </c>
      <c r="N5700" s="205">
        <v>43627</v>
      </c>
      <c r="O5700" s="203" t="s">
        <v>1537</v>
      </c>
      <c r="P5700" t="str">
        <f t="shared" si="89"/>
        <v>MN River E. Coli TMDL-Minnesota River-(07020007-723)-E. coli</v>
      </c>
    </row>
    <row r="5701" spans="1:16" ht="27.95" hidden="1" customHeight="1" x14ac:dyDescent="0.25">
      <c r="A5701" s="203" t="s">
        <v>2253</v>
      </c>
      <c r="B5701" s="202" t="s">
        <v>2454</v>
      </c>
      <c r="C5701" s="203" t="s">
        <v>1568</v>
      </c>
      <c r="D5701" s="202" t="s">
        <v>1569</v>
      </c>
      <c r="E5701" s="202" t="s">
        <v>1557</v>
      </c>
      <c r="F5701" s="202" t="s">
        <v>475</v>
      </c>
      <c r="G5701" s="253">
        <v>0.45</v>
      </c>
      <c r="H5701" s="361" t="s">
        <v>1400</v>
      </c>
      <c r="I5701" s="359" t="s">
        <v>1384</v>
      </c>
      <c r="J5701" s="274">
        <v>0.38</v>
      </c>
      <c r="K5701" s="359" t="s">
        <v>1391</v>
      </c>
      <c r="L5701" s="359" t="s">
        <v>1392</v>
      </c>
      <c r="M5701" s="368">
        <v>2010</v>
      </c>
      <c r="N5701" s="205">
        <v>43627</v>
      </c>
      <c r="O5701" s="203" t="s">
        <v>1537</v>
      </c>
      <c r="P5701" t="str">
        <f t="shared" si="89"/>
        <v>MN River E. Coli TMDL-Minnesota River-(07020007-723)-E. coli</v>
      </c>
    </row>
    <row r="5702" spans="1:16" ht="27.95" hidden="1" customHeight="1" x14ac:dyDescent="0.25">
      <c r="A5702" s="203" t="s">
        <v>2253</v>
      </c>
      <c r="B5702" s="202" t="s">
        <v>2454</v>
      </c>
      <c r="C5702" s="203" t="s">
        <v>1568</v>
      </c>
      <c r="D5702" s="202" t="s">
        <v>1569</v>
      </c>
      <c r="E5702" s="202" t="s">
        <v>1557</v>
      </c>
      <c r="F5702" s="202" t="s">
        <v>475</v>
      </c>
      <c r="G5702" s="253">
        <v>1</v>
      </c>
      <c r="H5702" s="361" t="s">
        <v>1400</v>
      </c>
      <c r="I5702" s="359" t="s">
        <v>1385</v>
      </c>
      <c r="J5702" s="274">
        <v>0.38</v>
      </c>
      <c r="K5702" s="359" t="s">
        <v>1391</v>
      </c>
      <c r="L5702" s="359" t="s">
        <v>1392</v>
      </c>
      <c r="M5702" s="368">
        <v>2010</v>
      </c>
      <c r="N5702" s="205">
        <v>43627</v>
      </c>
      <c r="O5702" s="203" t="s">
        <v>1537</v>
      </c>
      <c r="P5702" t="str">
        <f t="shared" si="89"/>
        <v>MN River E. Coli TMDL-Minnesota River-(07020007-723)-E. coli</v>
      </c>
    </row>
    <row r="5703" spans="1:16" ht="27.95" hidden="1" customHeight="1" x14ac:dyDescent="0.25">
      <c r="A5703" s="203" t="s">
        <v>2253</v>
      </c>
      <c r="B5703" s="202" t="s">
        <v>2454</v>
      </c>
      <c r="C5703" s="203" t="s">
        <v>1403</v>
      </c>
      <c r="D5703" s="202" t="s">
        <v>1404</v>
      </c>
      <c r="E5703" s="202" t="s">
        <v>1405</v>
      </c>
      <c r="F5703" s="202" t="s">
        <v>475</v>
      </c>
      <c r="G5703" s="253">
        <v>154</v>
      </c>
      <c r="H5703" s="361" t="s">
        <v>1406</v>
      </c>
      <c r="I5703" s="359" t="s">
        <v>1407</v>
      </c>
      <c r="J5703" s="359" t="s">
        <v>1380</v>
      </c>
      <c r="K5703" s="359" t="s">
        <v>22</v>
      </c>
      <c r="L5703" s="359" t="s">
        <v>1408</v>
      </c>
      <c r="M5703" s="368" t="s">
        <v>1407</v>
      </c>
      <c r="N5703" s="205">
        <v>42486</v>
      </c>
      <c r="O5703" s="203"/>
      <c r="P5703" t="str">
        <f t="shared" si="89"/>
        <v>South Metro Mississippi TSS TMDL-Mississippi River-(07040001-531)-TSS</v>
      </c>
    </row>
    <row r="5704" spans="1:16" ht="27.95" hidden="1" customHeight="1" x14ac:dyDescent="0.25">
      <c r="A5704" s="203" t="s">
        <v>2254</v>
      </c>
      <c r="B5704" s="202" t="s">
        <v>2455</v>
      </c>
      <c r="C5704" s="203" t="s">
        <v>1549</v>
      </c>
      <c r="D5704" s="202" t="s">
        <v>804</v>
      </c>
      <c r="E5704" s="202" t="s">
        <v>1550</v>
      </c>
      <c r="F5704" s="202" t="s">
        <v>475</v>
      </c>
      <c r="G5704" s="253">
        <v>6.11</v>
      </c>
      <c r="H5704" s="224" t="s">
        <v>1551</v>
      </c>
      <c r="I5704" s="359" t="s">
        <v>1379</v>
      </c>
      <c r="J5704" s="359" t="s">
        <v>1380</v>
      </c>
      <c r="K5704" s="359" t="s">
        <v>9</v>
      </c>
      <c r="L5704" s="359" t="s">
        <v>1392</v>
      </c>
      <c r="M5704" s="368">
        <v>2000</v>
      </c>
      <c r="N5704" s="207" t="s">
        <v>1552</v>
      </c>
      <c r="O5704" s="203"/>
      <c r="P5704" t="str">
        <f t="shared" si="89"/>
        <v>Blue Earth, Le Sueur, and Watonwan Watersheds - Fecal Coliform TMDL-Blue Earth River-(07020009-501)-Fecal Coliform</v>
      </c>
    </row>
    <row r="5705" spans="1:16" ht="27.95" hidden="1" customHeight="1" x14ac:dyDescent="0.25">
      <c r="A5705" s="203" t="s">
        <v>2254</v>
      </c>
      <c r="B5705" s="202" t="s">
        <v>2455</v>
      </c>
      <c r="C5705" s="203" t="s">
        <v>1549</v>
      </c>
      <c r="D5705" s="202" t="s">
        <v>804</v>
      </c>
      <c r="E5705" s="202" t="s">
        <v>1550</v>
      </c>
      <c r="F5705" s="202" t="s">
        <v>475</v>
      </c>
      <c r="G5705" s="253">
        <v>2.5299999999999998</v>
      </c>
      <c r="H5705" s="224" t="s">
        <v>1551</v>
      </c>
      <c r="I5705" s="359" t="s">
        <v>1382</v>
      </c>
      <c r="J5705" s="359" t="s">
        <v>1380</v>
      </c>
      <c r="K5705" s="359" t="s">
        <v>9</v>
      </c>
      <c r="L5705" s="359" t="s">
        <v>1392</v>
      </c>
      <c r="M5705" s="368">
        <v>2000</v>
      </c>
      <c r="N5705" s="207" t="s">
        <v>1552</v>
      </c>
      <c r="O5705" s="203"/>
      <c r="P5705" t="str">
        <f t="shared" si="89"/>
        <v>Blue Earth, Le Sueur, and Watonwan Watersheds - Fecal Coliform TMDL-Blue Earth River-(07020009-501)-Fecal Coliform</v>
      </c>
    </row>
    <row r="5706" spans="1:16" ht="27.95" hidden="1" customHeight="1" x14ac:dyDescent="0.25">
      <c r="A5706" s="203" t="s">
        <v>2254</v>
      </c>
      <c r="B5706" s="202" t="s">
        <v>2455</v>
      </c>
      <c r="C5706" s="203" t="s">
        <v>1549</v>
      </c>
      <c r="D5706" s="202" t="s">
        <v>804</v>
      </c>
      <c r="E5706" s="202" t="s">
        <v>1550</v>
      </c>
      <c r="F5706" s="202" t="s">
        <v>475</v>
      </c>
      <c r="G5706" s="253">
        <v>1.1399999999999999</v>
      </c>
      <c r="H5706" s="224" t="s">
        <v>1551</v>
      </c>
      <c r="I5706" s="359" t="s">
        <v>1383</v>
      </c>
      <c r="J5706" s="359" t="s">
        <v>1380</v>
      </c>
      <c r="K5706" s="359" t="s">
        <v>9</v>
      </c>
      <c r="L5706" s="359" t="s">
        <v>1392</v>
      </c>
      <c r="M5706" s="368">
        <v>2000</v>
      </c>
      <c r="N5706" s="207" t="s">
        <v>1552</v>
      </c>
      <c r="O5706" s="203"/>
      <c r="P5706" t="str">
        <f t="shared" si="89"/>
        <v>Blue Earth, Le Sueur, and Watonwan Watersheds - Fecal Coliform TMDL-Blue Earth River-(07020009-501)-Fecal Coliform</v>
      </c>
    </row>
    <row r="5707" spans="1:16" ht="27.95" hidden="1" customHeight="1" x14ac:dyDescent="0.25">
      <c r="A5707" s="203" t="s">
        <v>2254</v>
      </c>
      <c r="B5707" s="202" t="s">
        <v>2455</v>
      </c>
      <c r="C5707" s="203" t="s">
        <v>1549</v>
      </c>
      <c r="D5707" s="202" t="s">
        <v>804</v>
      </c>
      <c r="E5707" s="202" t="s">
        <v>1550</v>
      </c>
      <c r="F5707" s="202" t="s">
        <v>475</v>
      </c>
      <c r="G5707" s="253">
        <v>0.26</v>
      </c>
      <c r="H5707" s="224" t="s">
        <v>1551</v>
      </c>
      <c r="I5707" s="359" t="s">
        <v>1384</v>
      </c>
      <c r="J5707" s="359" t="s">
        <v>1380</v>
      </c>
      <c r="K5707" s="359" t="s">
        <v>9</v>
      </c>
      <c r="L5707" s="359" t="s">
        <v>1392</v>
      </c>
      <c r="M5707" s="368">
        <v>2000</v>
      </c>
      <c r="N5707" s="207" t="s">
        <v>1552</v>
      </c>
      <c r="O5707" s="203"/>
      <c r="P5707" t="str">
        <f t="shared" si="89"/>
        <v>Blue Earth, Le Sueur, and Watonwan Watersheds - Fecal Coliform TMDL-Blue Earth River-(07020009-501)-Fecal Coliform</v>
      </c>
    </row>
    <row r="5708" spans="1:16" ht="27.95" hidden="1" customHeight="1" x14ac:dyDescent="0.25">
      <c r="A5708" s="203" t="s">
        <v>2254</v>
      </c>
      <c r="B5708" s="202" t="s">
        <v>2455</v>
      </c>
      <c r="C5708" s="203" t="s">
        <v>1549</v>
      </c>
      <c r="D5708" s="202" t="s">
        <v>804</v>
      </c>
      <c r="E5708" s="202" t="s">
        <v>1550</v>
      </c>
      <c r="F5708" s="202" t="s">
        <v>475</v>
      </c>
      <c r="G5708" s="253" t="s">
        <v>515</v>
      </c>
      <c r="H5708" s="224" t="s">
        <v>1551</v>
      </c>
      <c r="I5708" s="359" t="s">
        <v>1385</v>
      </c>
      <c r="J5708" s="359" t="s">
        <v>1380</v>
      </c>
      <c r="K5708" s="359" t="s">
        <v>9</v>
      </c>
      <c r="L5708" s="359" t="s">
        <v>1392</v>
      </c>
      <c r="M5708" s="368">
        <v>2000</v>
      </c>
      <c r="N5708" s="207" t="s">
        <v>1552</v>
      </c>
      <c r="O5708" s="203"/>
      <c r="P5708" t="str">
        <f t="shared" si="89"/>
        <v>Blue Earth, Le Sueur, and Watonwan Watersheds - Fecal Coliform TMDL-Blue Earth River-(07020009-501)-Fecal Coliform</v>
      </c>
    </row>
    <row r="5709" spans="1:16" ht="27.95" hidden="1" customHeight="1" x14ac:dyDescent="0.25">
      <c r="A5709" s="203" t="s">
        <v>2254</v>
      </c>
      <c r="B5709" s="202" t="s">
        <v>2455</v>
      </c>
      <c r="C5709" s="203" t="s">
        <v>1549</v>
      </c>
      <c r="D5709" s="202" t="s">
        <v>802</v>
      </c>
      <c r="E5709" s="202" t="s">
        <v>1550</v>
      </c>
      <c r="F5709" s="202" t="s">
        <v>475</v>
      </c>
      <c r="G5709" s="253">
        <v>2.94</v>
      </c>
      <c r="H5709" s="224" t="s">
        <v>1551</v>
      </c>
      <c r="I5709" s="359" t="s">
        <v>1385</v>
      </c>
      <c r="J5709" s="359" t="s">
        <v>1380</v>
      </c>
      <c r="K5709" s="359" t="s">
        <v>9</v>
      </c>
      <c r="L5709" s="359" t="s">
        <v>1392</v>
      </c>
      <c r="M5709" s="368">
        <v>2004</v>
      </c>
      <c r="N5709" s="207" t="s">
        <v>1552</v>
      </c>
      <c r="O5709" s="203"/>
      <c r="P5709" t="str">
        <f t="shared" si="89"/>
        <v>Blue Earth, Le Sueur, and Watonwan Watersheds - Fecal Coliform TMDL-Blue Earth River-(07020009-509)-Fecal Coliform</v>
      </c>
    </row>
    <row r="5710" spans="1:16" ht="27.95" hidden="1" customHeight="1" x14ac:dyDescent="0.25">
      <c r="A5710" s="203" t="s">
        <v>2254</v>
      </c>
      <c r="B5710" s="202" t="s">
        <v>2455</v>
      </c>
      <c r="C5710" s="203" t="s">
        <v>1549</v>
      </c>
      <c r="D5710" s="202" t="s">
        <v>802</v>
      </c>
      <c r="E5710" s="202" t="s">
        <v>1550</v>
      </c>
      <c r="F5710" s="202" t="s">
        <v>475</v>
      </c>
      <c r="G5710" s="253">
        <v>1.18</v>
      </c>
      <c r="H5710" s="224" t="s">
        <v>1551</v>
      </c>
      <c r="I5710" s="359" t="s">
        <v>1385</v>
      </c>
      <c r="J5710" s="359" t="s">
        <v>1380</v>
      </c>
      <c r="K5710" s="359" t="s">
        <v>9</v>
      </c>
      <c r="L5710" s="359" t="s">
        <v>1392</v>
      </c>
      <c r="M5710" s="368">
        <v>2004</v>
      </c>
      <c r="N5710" s="207" t="s">
        <v>1552</v>
      </c>
      <c r="O5710" s="203"/>
      <c r="P5710" t="str">
        <f t="shared" si="89"/>
        <v>Blue Earth, Le Sueur, and Watonwan Watersheds - Fecal Coliform TMDL-Blue Earth River-(07020009-509)-Fecal Coliform</v>
      </c>
    </row>
    <row r="5711" spans="1:16" ht="27.95" hidden="1" customHeight="1" x14ac:dyDescent="0.25">
      <c r="A5711" s="203" t="s">
        <v>2254</v>
      </c>
      <c r="B5711" s="202" t="s">
        <v>2455</v>
      </c>
      <c r="C5711" s="203" t="s">
        <v>1549</v>
      </c>
      <c r="D5711" s="202" t="s">
        <v>802</v>
      </c>
      <c r="E5711" s="202" t="s">
        <v>1550</v>
      </c>
      <c r="F5711" s="202" t="s">
        <v>475</v>
      </c>
      <c r="G5711" s="253">
        <v>0.55000000000000004</v>
      </c>
      <c r="H5711" s="224" t="s">
        <v>1551</v>
      </c>
      <c r="I5711" s="359" t="s">
        <v>1385</v>
      </c>
      <c r="J5711" s="359" t="s">
        <v>1380</v>
      </c>
      <c r="K5711" s="359" t="s">
        <v>9</v>
      </c>
      <c r="L5711" s="359" t="s">
        <v>1392</v>
      </c>
      <c r="M5711" s="368">
        <v>2004</v>
      </c>
      <c r="N5711" s="207" t="s">
        <v>1552</v>
      </c>
      <c r="O5711" s="203"/>
      <c r="P5711" t="str">
        <f t="shared" si="89"/>
        <v>Blue Earth, Le Sueur, and Watonwan Watersheds - Fecal Coliform TMDL-Blue Earth River-(07020009-509)-Fecal Coliform</v>
      </c>
    </row>
    <row r="5712" spans="1:16" ht="27.95" hidden="1" customHeight="1" x14ac:dyDescent="0.25">
      <c r="A5712" s="203" t="s">
        <v>2254</v>
      </c>
      <c r="B5712" s="202" t="s">
        <v>2455</v>
      </c>
      <c r="C5712" s="203" t="s">
        <v>1549</v>
      </c>
      <c r="D5712" s="202" t="s">
        <v>802</v>
      </c>
      <c r="E5712" s="202" t="s">
        <v>1550</v>
      </c>
      <c r="F5712" s="202" t="s">
        <v>475</v>
      </c>
      <c r="G5712" s="253">
        <v>0.14000000000000001</v>
      </c>
      <c r="H5712" s="224" t="s">
        <v>1551</v>
      </c>
      <c r="I5712" s="359" t="s">
        <v>1385</v>
      </c>
      <c r="J5712" s="359" t="s">
        <v>1380</v>
      </c>
      <c r="K5712" s="359" t="s">
        <v>9</v>
      </c>
      <c r="L5712" s="359" t="s">
        <v>1392</v>
      </c>
      <c r="M5712" s="368">
        <v>2004</v>
      </c>
      <c r="N5712" s="207" t="s">
        <v>1552</v>
      </c>
      <c r="O5712" s="203"/>
      <c r="P5712" t="str">
        <f t="shared" si="89"/>
        <v>Blue Earth, Le Sueur, and Watonwan Watersheds - Fecal Coliform TMDL-Blue Earth River-(07020009-509)-Fecal Coliform</v>
      </c>
    </row>
    <row r="5713" spans="1:16" ht="27.95" hidden="1" customHeight="1" x14ac:dyDescent="0.25">
      <c r="A5713" s="203" t="s">
        <v>2254</v>
      </c>
      <c r="B5713" s="202" t="s">
        <v>2455</v>
      </c>
      <c r="C5713" s="203" t="s">
        <v>1549</v>
      </c>
      <c r="D5713" s="202" t="s">
        <v>802</v>
      </c>
      <c r="E5713" s="202" t="s">
        <v>1550</v>
      </c>
      <c r="F5713" s="202" t="s">
        <v>475</v>
      </c>
      <c r="G5713" s="253">
        <v>0.01</v>
      </c>
      <c r="H5713" s="224" t="s">
        <v>1551</v>
      </c>
      <c r="I5713" s="359" t="s">
        <v>1385</v>
      </c>
      <c r="J5713" s="359" t="s">
        <v>1380</v>
      </c>
      <c r="K5713" s="359" t="s">
        <v>9</v>
      </c>
      <c r="L5713" s="359" t="s">
        <v>1392</v>
      </c>
      <c r="M5713" s="368">
        <v>2004</v>
      </c>
      <c r="N5713" s="207" t="s">
        <v>1552</v>
      </c>
      <c r="O5713" s="203"/>
      <c r="P5713" t="str">
        <f t="shared" si="89"/>
        <v>Blue Earth, Le Sueur, and Watonwan Watersheds - Fecal Coliform TMDL-Blue Earth River-(07020009-509)-Fecal Coliform</v>
      </c>
    </row>
    <row r="5714" spans="1:16" ht="27.95" hidden="1" customHeight="1" x14ac:dyDescent="0.25">
      <c r="A5714" s="203" t="s">
        <v>2254</v>
      </c>
      <c r="B5714" s="202" t="s">
        <v>2455</v>
      </c>
      <c r="C5714" s="203" t="s">
        <v>1549</v>
      </c>
      <c r="D5714" s="202" t="s">
        <v>686</v>
      </c>
      <c r="E5714" s="202" t="s">
        <v>1553</v>
      </c>
      <c r="F5714" s="202" t="s">
        <v>475</v>
      </c>
      <c r="G5714" s="253">
        <v>3.15</v>
      </c>
      <c r="H5714" s="224" t="s">
        <v>1551</v>
      </c>
      <c r="I5714" s="359" t="s">
        <v>1385</v>
      </c>
      <c r="J5714" s="359" t="s">
        <v>1380</v>
      </c>
      <c r="K5714" s="359" t="s">
        <v>9</v>
      </c>
      <c r="L5714" s="359" t="s">
        <v>1392</v>
      </c>
      <c r="M5714" s="368">
        <v>2004</v>
      </c>
      <c r="N5714" s="207" t="s">
        <v>1552</v>
      </c>
      <c r="O5714" s="203"/>
      <c r="P5714" t="str">
        <f t="shared" si="89"/>
        <v>Blue Earth, Le Sueur, and Watonwan Watersheds - Fecal Coliform TMDL-Le Sueur River-(07020011-501)-Fecal Coliform</v>
      </c>
    </row>
    <row r="5715" spans="1:16" ht="27.95" hidden="1" customHeight="1" x14ac:dyDescent="0.25">
      <c r="A5715" s="203" t="s">
        <v>2254</v>
      </c>
      <c r="B5715" s="202" t="s">
        <v>2455</v>
      </c>
      <c r="C5715" s="203" t="s">
        <v>1549</v>
      </c>
      <c r="D5715" s="202" t="s">
        <v>686</v>
      </c>
      <c r="E5715" s="202" t="s">
        <v>1553</v>
      </c>
      <c r="F5715" s="202" t="s">
        <v>475</v>
      </c>
      <c r="G5715" s="253">
        <v>1.39</v>
      </c>
      <c r="H5715" s="224" t="s">
        <v>1551</v>
      </c>
      <c r="I5715" s="359" t="s">
        <v>1385</v>
      </c>
      <c r="J5715" s="359" t="s">
        <v>1380</v>
      </c>
      <c r="K5715" s="359" t="s">
        <v>9</v>
      </c>
      <c r="L5715" s="359" t="s">
        <v>1392</v>
      </c>
      <c r="M5715" s="368">
        <v>2004</v>
      </c>
      <c r="N5715" s="207" t="s">
        <v>1552</v>
      </c>
      <c r="O5715" s="203"/>
      <c r="P5715" t="str">
        <f t="shared" si="89"/>
        <v>Blue Earth, Le Sueur, and Watonwan Watersheds - Fecal Coliform TMDL-Le Sueur River-(07020011-501)-Fecal Coliform</v>
      </c>
    </row>
    <row r="5716" spans="1:16" ht="27.95" hidden="1" customHeight="1" x14ac:dyDescent="0.25">
      <c r="A5716" s="203" t="s">
        <v>2254</v>
      </c>
      <c r="B5716" s="202" t="s">
        <v>2455</v>
      </c>
      <c r="C5716" s="203" t="s">
        <v>1549</v>
      </c>
      <c r="D5716" s="202" t="s">
        <v>686</v>
      </c>
      <c r="E5716" s="202" t="s">
        <v>1553</v>
      </c>
      <c r="F5716" s="202" t="s">
        <v>475</v>
      </c>
      <c r="G5716" s="253">
        <v>0.59</v>
      </c>
      <c r="H5716" s="224" t="s">
        <v>1551</v>
      </c>
      <c r="I5716" s="359" t="s">
        <v>1385</v>
      </c>
      <c r="J5716" s="359" t="s">
        <v>1380</v>
      </c>
      <c r="K5716" s="359" t="s">
        <v>9</v>
      </c>
      <c r="L5716" s="359" t="s">
        <v>1392</v>
      </c>
      <c r="M5716" s="368">
        <v>2004</v>
      </c>
      <c r="N5716" s="207" t="s">
        <v>1552</v>
      </c>
      <c r="O5716" s="203"/>
      <c r="P5716" t="str">
        <f t="shared" si="89"/>
        <v>Blue Earth, Le Sueur, and Watonwan Watersheds - Fecal Coliform TMDL-Le Sueur River-(07020011-501)-Fecal Coliform</v>
      </c>
    </row>
    <row r="5717" spans="1:16" ht="27.95" hidden="1" customHeight="1" x14ac:dyDescent="0.25">
      <c r="A5717" s="203" t="s">
        <v>2254</v>
      </c>
      <c r="B5717" s="202" t="s">
        <v>2455</v>
      </c>
      <c r="C5717" s="203" t="s">
        <v>1549</v>
      </c>
      <c r="D5717" s="202" t="s">
        <v>686</v>
      </c>
      <c r="E5717" s="202" t="s">
        <v>1553</v>
      </c>
      <c r="F5717" s="202" t="s">
        <v>475</v>
      </c>
      <c r="G5717" s="253">
        <v>0.1</v>
      </c>
      <c r="H5717" s="224" t="s">
        <v>1551</v>
      </c>
      <c r="I5717" s="359" t="s">
        <v>1385</v>
      </c>
      <c r="J5717" s="359" t="s">
        <v>1380</v>
      </c>
      <c r="K5717" s="359" t="s">
        <v>9</v>
      </c>
      <c r="L5717" s="359" t="s">
        <v>1392</v>
      </c>
      <c r="M5717" s="368">
        <v>2004</v>
      </c>
      <c r="N5717" s="207" t="s">
        <v>1552</v>
      </c>
      <c r="O5717" s="203"/>
      <c r="P5717" t="str">
        <f t="shared" si="89"/>
        <v>Blue Earth, Le Sueur, and Watonwan Watersheds - Fecal Coliform TMDL-Le Sueur River-(07020011-501)-Fecal Coliform</v>
      </c>
    </row>
    <row r="5718" spans="1:16" ht="27.95" hidden="1" customHeight="1" x14ac:dyDescent="0.25">
      <c r="A5718" s="203" t="s">
        <v>2254</v>
      </c>
      <c r="B5718" s="202" t="s">
        <v>2455</v>
      </c>
      <c r="C5718" s="203" t="s">
        <v>1549</v>
      </c>
      <c r="D5718" s="202" t="s">
        <v>686</v>
      </c>
      <c r="E5718" s="202" t="s">
        <v>1553</v>
      </c>
      <c r="F5718" s="202" t="s">
        <v>475</v>
      </c>
      <c r="G5718" s="253" t="s">
        <v>515</v>
      </c>
      <c r="H5718" s="224" t="s">
        <v>1551</v>
      </c>
      <c r="I5718" s="359" t="s">
        <v>1385</v>
      </c>
      <c r="J5718" s="359" t="s">
        <v>1380</v>
      </c>
      <c r="K5718" s="359" t="s">
        <v>9</v>
      </c>
      <c r="L5718" s="359" t="s">
        <v>1392</v>
      </c>
      <c r="M5718" s="368">
        <v>2004</v>
      </c>
      <c r="N5718" s="207" t="s">
        <v>1552</v>
      </c>
      <c r="O5718" s="203"/>
      <c r="P5718" t="str">
        <f t="shared" si="89"/>
        <v>Blue Earth, Le Sueur, and Watonwan Watersheds - Fecal Coliform TMDL-Le Sueur River-(07020011-501)-Fecal Coliform</v>
      </c>
    </row>
    <row r="5719" spans="1:16" ht="27.95" hidden="1" customHeight="1" x14ac:dyDescent="0.25">
      <c r="A5719" s="203" t="s">
        <v>2254</v>
      </c>
      <c r="B5719" s="202" t="s">
        <v>2455</v>
      </c>
      <c r="C5719" s="203" t="s">
        <v>1556</v>
      </c>
      <c r="D5719" s="202" t="s">
        <v>641</v>
      </c>
      <c r="E5719" s="202" t="s">
        <v>1557</v>
      </c>
      <c r="F5719" s="202" t="s">
        <v>475</v>
      </c>
      <c r="G5719" s="253">
        <v>42.2</v>
      </c>
      <c r="H5719" s="361" t="s">
        <v>1414</v>
      </c>
      <c r="I5719" s="359" t="s">
        <v>1407</v>
      </c>
      <c r="J5719" s="358">
        <v>0.3</v>
      </c>
      <c r="K5719" s="359" t="s">
        <v>1113</v>
      </c>
      <c r="L5719" s="359" t="s">
        <v>1392</v>
      </c>
      <c r="M5719" s="368">
        <v>1988</v>
      </c>
      <c r="N5719" s="207" t="s">
        <v>1558</v>
      </c>
      <c r="O5719" s="203"/>
      <c r="P5719" t="str">
        <f t="shared" si="89"/>
        <v>Lower Minnesota River - Dissolved Oxygen-Minnesota River-(07020012-505)-TP</v>
      </c>
    </row>
    <row r="5720" spans="1:16" ht="27.95" hidden="1" customHeight="1" x14ac:dyDescent="0.25">
      <c r="A5720" s="203" t="s">
        <v>2254</v>
      </c>
      <c r="B5720" s="203" t="s">
        <v>2455</v>
      </c>
      <c r="C5720" s="203" t="s">
        <v>1559</v>
      </c>
      <c r="D5720" s="203" t="s">
        <v>2255</v>
      </c>
      <c r="E5720" s="203" t="s">
        <v>2256</v>
      </c>
      <c r="F5720" s="203" t="s">
        <v>505</v>
      </c>
      <c r="G5720" s="257">
        <v>1.8</v>
      </c>
      <c r="H5720" s="361" t="s">
        <v>1400</v>
      </c>
      <c r="I5720" s="361" t="s">
        <v>1379</v>
      </c>
      <c r="J5720" s="275">
        <v>0.87</v>
      </c>
      <c r="K5720" s="361" t="s">
        <v>1391</v>
      </c>
      <c r="L5720" s="361" t="s">
        <v>1392</v>
      </c>
      <c r="M5720" s="370">
        <v>2010</v>
      </c>
      <c r="N5720" s="207">
        <v>43881</v>
      </c>
      <c r="O5720" s="223" t="s">
        <v>1537</v>
      </c>
      <c r="P5720" t="str">
        <f t="shared" si="89"/>
        <v>Minnesota River - Mankato WRAPS 2013-Minneopa Creek-(07020007-534)-E. coli</v>
      </c>
    </row>
    <row r="5721" spans="1:16" ht="27.95" hidden="1" customHeight="1" x14ac:dyDescent="0.25">
      <c r="A5721" s="203" t="s">
        <v>2254</v>
      </c>
      <c r="B5721" s="203" t="s">
        <v>2455</v>
      </c>
      <c r="C5721" s="203" t="s">
        <v>1559</v>
      </c>
      <c r="D5721" s="203" t="s">
        <v>2255</v>
      </c>
      <c r="E5721" s="203" t="s">
        <v>2256</v>
      </c>
      <c r="F5721" s="203" t="s">
        <v>505</v>
      </c>
      <c r="G5721" s="257">
        <v>0.5</v>
      </c>
      <c r="H5721" s="361" t="s">
        <v>1400</v>
      </c>
      <c r="I5721" s="361" t="s">
        <v>1382</v>
      </c>
      <c r="J5721" s="275">
        <v>0.87</v>
      </c>
      <c r="K5721" s="361" t="s">
        <v>1391</v>
      </c>
      <c r="L5721" s="361" t="s">
        <v>1392</v>
      </c>
      <c r="M5721" s="370">
        <v>2010</v>
      </c>
      <c r="N5721" s="207">
        <v>43881</v>
      </c>
      <c r="O5721" s="223" t="s">
        <v>1537</v>
      </c>
      <c r="P5721" t="str">
        <f t="shared" si="89"/>
        <v>Minnesota River - Mankato WRAPS 2013-Minneopa Creek-(07020007-534)-E. coli</v>
      </c>
    </row>
    <row r="5722" spans="1:16" ht="27.95" hidden="1" customHeight="1" x14ac:dyDescent="0.25">
      <c r="A5722" s="203" t="s">
        <v>2254</v>
      </c>
      <c r="B5722" s="203" t="s">
        <v>2455</v>
      </c>
      <c r="C5722" s="203" t="s">
        <v>1559</v>
      </c>
      <c r="D5722" s="203" t="s">
        <v>2255</v>
      </c>
      <c r="E5722" s="203" t="s">
        <v>2256</v>
      </c>
      <c r="F5722" s="203" t="s">
        <v>505</v>
      </c>
      <c r="G5722" s="257">
        <v>0.2</v>
      </c>
      <c r="H5722" s="361" t="s">
        <v>1400</v>
      </c>
      <c r="I5722" s="361" t="s">
        <v>1383</v>
      </c>
      <c r="J5722" s="275">
        <v>0.87</v>
      </c>
      <c r="K5722" s="361" t="s">
        <v>1391</v>
      </c>
      <c r="L5722" s="361" t="s">
        <v>1392</v>
      </c>
      <c r="M5722" s="370">
        <v>2010</v>
      </c>
      <c r="N5722" s="207">
        <v>43881</v>
      </c>
      <c r="O5722" s="223" t="s">
        <v>1537</v>
      </c>
      <c r="P5722" t="str">
        <f t="shared" si="89"/>
        <v>Minnesota River - Mankato WRAPS 2013-Minneopa Creek-(07020007-534)-E. coli</v>
      </c>
    </row>
    <row r="5723" spans="1:16" ht="27.95" hidden="1" customHeight="1" x14ac:dyDescent="0.25">
      <c r="A5723" s="203" t="s">
        <v>2254</v>
      </c>
      <c r="B5723" s="203" t="s">
        <v>2455</v>
      </c>
      <c r="C5723" s="203" t="s">
        <v>1559</v>
      </c>
      <c r="D5723" s="203" t="s">
        <v>2255</v>
      </c>
      <c r="E5723" s="203" t="s">
        <v>2256</v>
      </c>
      <c r="F5723" s="203" t="s">
        <v>505</v>
      </c>
      <c r="G5723" s="257">
        <v>6.8000000000000005E-2</v>
      </c>
      <c r="H5723" s="361" t="s">
        <v>1400</v>
      </c>
      <c r="I5723" s="361" t="s">
        <v>1384</v>
      </c>
      <c r="J5723" s="275">
        <v>0.87</v>
      </c>
      <c r="K5723" s="361" t="s">
        <v>1391</v>
      </c>
      <c r="L5723" s="361" t="s">
        <v>1392</v>
      </c>
      <c r="M5723" s="370">
        <v>2010</v>
      </c>
      <c r="N5723" s="207">
        <v>43881</v>
      </c>
      <c r="O5723" s="223" t="s">
        <v>1537</v>
      </c>
      <c r="P5723" t="str">
        <f t="shared" si="89"/>
        <v>Minnesota River - Mankato WRAPS 2013-Minneopa Creek-(07020007-534)-E. coli</v>
      </c>
    </row>
    <row r="5724" spans="1:16" ht="27.95" hidden="1" customHeight="1" x14ac:dyDescent="0.25">
      <c r="A5724" s="203" t="s">
        <v>2254</v>
      </c>
      <c r="B5724" s="203" t="s">
        <v>2455</v>
      </c>
      <c r="C5724" s="203" t="s">
        <v>1559</v>
      </c>
      <c r="D5724" s="203" t="s">
        <v>2255</v>
      </c>
      <c r="E5724" s="203" t="s">
        <v>2256</v>
      </c>
      <c r="F5724" s="203" t="s">
        <v>505</v>
      </c>
      <c r="G5724" s="257">
        <v>1.4999999999999999E-2</v>
      </c>
      <c r="H5724" s="361" t="s">
        <v>1400</v>
      </c>
      <c r="I5724" s="361" t="s">
        <v>1385</v>
      </c>
      <c r="J5724" s="275">
        <v>0.87</v>
      </c>
      <c r="K5724" s="361" t="s">
        <v>1391</v>
      </c>
      <c r="L5724" s="361" t="s">
        <v>1392</v>
      </c>
      <c r="M5724" s="370">
        <v>2010</v>
      </c>
      <c r="N5724" s="207">
        <v>43881</v>
      </c>
      <c r="O5724" s="223" t="s">
        <v>1537</v>
      </c>
      <c r="P5724" t="str">
        <f t="shared" si="89"/>
        <v>Minnesota River - Mankato WRAPS 2013-Minneopa Creek-(07020007-534)-E. coli</v>
      </c>
    </row>
    <row r="5725" spans="1:16" ht="27.95" hidden="1" customHeight="1" x14ac:dyDescent="0.25">
      <c r="A5725" s="203" t="s">
        <v>2254</v>
      </c>
      <c r="B5725" s="203" t="s">
        <v>2455</v>
      </c>
      <c r="C5725" s="203" t="s">
        <v>1559</v>
      </c>
      <c r="D5725" s="203" t="s">
        <v>2255</v>
      </c>
      <c r="E5725" s="203" t="s">
        <v>2256</v>
      </c>
      <c r="F5725" s="203" t="s">
        <v>505</v>
      </c>
      <c r="G5725" s="257">
        <v>210</v>
      </c>
      <c r="H5725" s="361" t="s">
        <v>488</v>
      </c>
      <c r="I5725" s="361" t="s">
        <v>1379</v>
      </c>
      <c r="J5725" s="275">
        <v>0.35</v>
      </c>
      <c r="K5725" s="361" t="s">
        <v>22</v>
      </c>
      <c r="L5725" s="361" t="s">
        <v>1392</v>
      </c>
      <c r="M5725" s="370">
        <v>2010</v>
      </c>
      <c r="N5725" s="207">
        <v>43881</v>
      </c>
      <c r="O5725" s="223" t="s">
        <v>1537</v>
      </c>
      <c r="P5725" t="str">
        <f t="shared" si="89"/>
        <v>Minnesota River - Mankato WRAPS 2013-Minneopa Creek-(07020007-534)-TSS</v>
      </c>
    </row>
    <row r="5726" spans="1:16" ht="27.95" hidden="1" customHeight="1" x14ac:dyDescent="0.25">
      <c r="A5726" s="203" t="s">
        <v>2254</v>
      </c>
      <c r="B5726" s="203" t="s">
        <v>2455</v>
      </c>
      <c r="C5726" s="203" t="s">
        <v>1559</v>
      </c>
      <c r="D5726" s="203" t="s">
        <v>2255</v>
      </c>
      <c r="E5726" s="203" t="s">
        <v>2256</v>
      </c>
      <c r="F5726" s="203" t="s">
        <v>505</v>
      </c>
      <c r="G5726" s="257">
        <v>57</v>
      </c>
      <c r="H5726" s="361" t="s">
        <v>488</v>
      </c>
      <c r="I5726" s="361" t="s">
        <v>1382</v>
      </c>
      <c r="J5726" s="275">
        <v>0.35</v>
      </c>
      <c r="K5726" s="361" t="s">
        <v>22</v>
      </c>
      <c r="L5726" s="361" t="s">
        <v>1392</v>
      </c>
      <c r="M5726" s="370">
        <v>2010</v>
      </c>
      <c r="N5726" s="207">
        <v>43881</v>
      </c>
      <c r="O5726" s="223" t="s">
        <v>1537</v>
      </c>
      <c r="P5726" t="str">
        <f t="shared" si="89"/>
        <v>Minnesota River - Mankato WRAPS 2013-Minneopa Creek-(07020007-534)-TSS</v>
      </c>
    </row>
    <row r="5727" spans="1:16" ht="27.95" hidden="1" customHeight="1" x14ac:dyDescent="0.25">
      <c r="A5727" s="203" t="s">
        <v>2254</v>
      </c>
      <c r="B5727" s="203" t="s">
        <v>2455</v>
      </c>
      <c r="C5727" s="203" t="s">
        <v>1559</v>
      </c>
      <c r="D5727" s="203" t="s">
        <v>2255</v>
      </c>
      <c r="E5727" s="203" t="s">
        <v>2256</v>
      </c>
      <c r="F5727" s="203" t="s">
        <v>505</v>
      </c>
      <c r="G5727" s="257">
        <v>23</v>
      </c>
      <c r="H5727" s="361" t="s">
        <v>488</v>
      </c>
      <c r="I5727" s="361" t="s">
        <v>1383</v>
      </c>
      <c r="J5727" s="275">
        <v>0.35</v>
      </c>
      <c r="K5727" s="361" t="s">
        <v>22</v>
      </c>
      <c r="L5727" s="361" t="s">
        <v>1392</v>
      </c>
      <c r="M5727" s="370">
        <v>2010</v>
      </c>
      <c r="N5727" s="207">
        <v>43881</v>
      </c>
      <c r="O5727" s="223" t="s">
        <v>1537</v>
      </c>
      <c r="P5727" t="str">
        <f t="shared" si="89"/>
        <v>Minnesota River - Mankato WRAPS 2013-Minneopa Creek-(07020007-534)-TSS</v>
      </c>
    </row>
    <row r="5728" spans="1:16" ht="27.95" hidden="1" customHeight="1" x14ac:dyDescent="0.25">
      <c r="A5728" s="203" t="s">
        <v>2254</v>
      </c>
      <c r="B5728" s="203" t="s">
        <v>2455</v>
      </c>
      <c r="C5728" s="203" t="s">
        <v>1559</v>
      </c>
      <c r="D5728" s="203" t="s">
        <v>2255</v>
      </c>
      <c r="E5728" s="203" t="s">
        <v>2256</v>
      </c>
      <c r="F5728" s="203" t="s">
        <v>505</v>
      </c>
      <c r="G5728" s="257">
        <v>8.3000000000000007</v>
      </c>
      <c r="H5728" s="361" t="s">
        <v>488</v>
      </c>
      <c r="I5728" s="361" t="s">
        <v>1384</v>
      </c>
      <c r="J5728" s="275">
        <v>0.35</v>
      </c>
      <c r="K5728" s="361" t="s">
        <v>22</v>
      </c>
      <c r="L5728" s="361" t="s">
        <v>1392</v>
      </c>
      <c r="M5728" s="370">
        <v>2010</v>
      </c>
      <c r="N5728" s="207">
        <v>43881</v>
      </c>
      <c r="O5728" s="223" t="s">
        <v>1537</v>
      </c>
      <c r="P5728" t="str">
        <f t="shared" si="89"/>
        <v>Minnesota River - Mankato WRAPS 2013-Minneopa Creek-(07020007-534)-TSS</v>
      </c>
    </row>
    <row r="5729" spans="1:16" ht="27.95" hidden="1" customHeight="1" x14ac:dyDescent="0.25">
      <c r="A5729" s="203" t="s">
        <v>2254</v>
      </c>
      <c r="B5729" s="203" t="s">
        <v>2455</v>
      </c>
      <c r="C5729" s="203" t="s">
        <v>1559</v>
      </c>
      <c r="D5729" s="203" t="s">
        <v>2255</v>
      </c>
      <c r="E5729" s="203" t="s">
        <v>2256</v>
      </c>
      <c r="F5729" s="203" t="s">
        <v>505</v>
      </c>
      <c r="G5729" s="257">
        <v>2.2000000000000002</v>
      </c>
      <c r="H5729" s="361" t="s">
        <v>488</v>
      </c>
      <c r="I5729" s="361" t="s">
        <v>1385</v>
      </c>
      <c r="J5729" s="275">
        <v>0.35</v>
      </c>
      <c r="K5729" s="361" t="s">
        <v>22</v>
      </c>
      <c r="L5729" s="361" t="s">
        <v>1392</v>
      </c>
      <c r="M5729" s="370">
        <v>2010</v>
      </c>
      <c r="N5729" s="207">
        <v>43881</v>
      </c>
      <c r="O5729" s="223" t="s">
        <v>1537</v>
      </c>
      <c r="P5729" t="str">
        <f t="shared" si="89"/>
        <v>Minnesota River - Mankato WRAPS 2013-Minneopa Creek-(07020007-534)-TSS</v>
      </c>
    </row>
    <row r="5730" spans="1:16" ht="27.95" hidden="1" customHeight="1" x14ac:dyDescent="0.25">
      <c r="A5730" s="203" t="s">
        <v>2254</v>
      </c>
      <c r="B5730" s="203" t="s">
        <v>2455</v>
      </c>
      <c r="C5730" s="203" t="s">
        <v>1559</v>
      </c>
      <c r="D5730" s="203" t="s">
        <v>1560</v>
      </c>
      <c r="E5730" s="203" t="s">
        <v>1430</v>
      </c>
      <c r="F5730" s="203" t="s">
        <v>505</v>
      </c>
      <c r="G5730" s="257">
        <v>1.05</v>
      </c>
      <c r="H5730" s="361" t="s">
        <v>1400</v>
      </c>
      <c r="I5730" s="361" t="s">
        <v>1379</v>
      </c>
      <c r="J5730" s="275">
        <v>0.95</v>
      </c>
      <c r="K5730" s="361" t="s">
        <v>1391</v>
      </c>
      <c r="L5730" s="361" t="s">
        <v>1392</v>
      </c>
      <c r="M5730" s="370">
        <v>2010</v>
      </c>
      <c r="N5730" s="207">
        <v>43881</v>
      </c>
      <c r="O5730" s="223" t="s">
        <v>1561</v>
      </c>
      <c r="P5730" t="str">
        <f t="shared" si="89"/>
        <v>Minnesota River - Mankato WRAPS 2013-Unnamed ditch-(07020007-598)-E. coli</v>
      </c>
    </row>
    <row r="5731" spans="1:16" ht="27.95" hidden="1" customHeight="1" x14ac:dyDescent="0.25">
      <c r="A5731" s="203" t="s">
        <v>2254</v>
      </c>
      <c r="B5731" s="203" t="s">
        <v>2455</v>
      </c>
      <c r="C5731" s="203" t="s">
        <v>1559</v>
      </c>
      <c r="D5731" s="203" t="s">
        <v>1560</v>
      </c>
      <c r="E5731" s="203" t="s">
        <v>1430</v>
      </c>
      <c r="F5731" s="203" t="s">
        <v>505</v>
      </c>
      <c r="G5731" s="257">
        <v>0.21</v>
      </c>
      <c r="H5731" s="361" t="s">
        <v>1400</v>
      </c>
      <c r="I5731" s="361" t="s">
        <v>1382</v>
      </c>
      <c r="J5731" s="275">
        <v>0.95</v>
      </c>
      <c r="K5731" s="361" t="s">
        <v>1391</v>
      </c>
      <c r="L5731" s="361" t="s">
        <v>1392</v>
      </c>
      <c r="M5731" s="370">
        <v>2010</v>
      </c>
      <c r="N5731" s="207">
        <v>43881</v>
      </c>
      <c r="O5731" s="223" t="s">
        <v>1561</v>
      </c>
      <c r="P5731" t="str">
        <f t="shared" si="89"/>
        <v>Minnesota River - Mankato WRAPS 2013-Unnamed ditch-(07020007-598)-E. coli</v>
      </c>
    </row>
    <row r="5732" spans="1:16" ht="27.95" hidden="1" customHeight="1" x14ac:dyDescent="0.25">
      <c r="A5732" s="203" t="s">
        <v>2254</v>
      </c>
      <c r="B5732" s="203" t="s">
        <v>2455</v>
      </c>
      <c r="C5732" s="203" t="s">
        <v>1559</v>
      </c>
      <c r="D5732" s="203" t="s">
        <v>1560</v>
      </c>
      <c r="E5732" s="203" t="s">
        <v>1430</v>
      </c>
      <c r="F5732" s="203" t="s">
        <v>505</v>
      </c>
      <c r="G5732" s="257">
        <v>0.06</v>
      </c>
      <c r="H5732" s="361" t="s">
        <v>1400</v>
      </c>
      <c r="I5732" s="361" t="s">
        <v>1383</v>
      </c>
      <c r="J5732" s="275">
        <v>0.95</v>
      </c>
      <c r="K5732" s="361" t="s">
        <v>1391</v>
      </c>
      <c r="L5732" s="361" t="s">
        <v>1392</v>
      </c>
      <c r="M5732" s="370">
        <v>2010</v>
      </c>
      <c r="N5732" s="207">
        <v>43881</v>
      </c>
      <c r="O5732" s="223" t="s">
        <v>1561</v>
      </c>
      <c r="P5732" t="str">
        <f t="shared" si="89"/>
        <v>Minnesota River - Mankato WRAPS 2013-Unnamed ditch-(07020007-598)-E. coli</v>
      </c>
    </row>
    <row r="5733" spans="1:16" ht="27.95" hidden="1" customHeight="1" x14ac:dyDescent="0.25">
      <c r="A5733" s="203" t="s">
        <v>2254</v>
      </c>
      <c r="B5733" s="203" t="s">
        <v>2455</v>
      </c>
      <c r="C5733" s="203" t="s">
        <v>1559</v>
      </c>
      <c r="D5733" s="203" t="s">
        <v>1560</v>
      </c>
      <c r="E5733" s="203" t="s">
        <v>1430</v>
      </c>
      <c r="F5733" s="203" t="s">
        <v>505</v>
      </c>
      <c r="G5733" s="257">
        <v>0.02</v>
      </c>
      <c r="H5733" s="361" t="s">
        <v>1400</v>
      </c>
      <c r="I5733" s="361" t="s">
        <v>1384</v>
      </c>
      <c r="J5733" s="275">
        <v>0.95</v>
      </c>
      <c r="K5733" s="361" t="s">
        <v>1391</v>
      </c>
      <c r="L5733" s="361" t="s">
        <v>1392</v>
      </c>
      <c r="M5733" s="370">
        <v>2010</v>
      </c>
      <c r="N5733" s="207">
        <v>43881</v>
      </c>
      <c r="O5733" s="223" t="s">
        <v>1561</v>
      </c>
      <c r="P5733" t="str">
        <f t="shared" si="89"/>
        <v>Minnesota River - Mankato WRAPS 2013-Unnamed ditch-(07020007-598)-E. coli</v>
      </c>
    </row>
    <row r="5734" spans="1:16" ht="27.95" hidden="1" customHeight="1" x14ac:dyDescent="0.25">
      <c r="A5734" s="203" t="s">
        <v>2254</v>
      </c>
      <c r="B5734" s="203" t="s">
        <v>2455</v>
      </c>
      <c r="C5734" s="203" t="s">
        <v>1559</v>
      </c>
      <c r="D5734" s="203" t="s">
        <v>1560</v>
      </c>
      <c r="E5734" s="203" t="s">
        <v>1430</v>
      </c>
      <c r="F5734" s="203" t="s">
        <v>505</v>
      </c>
      <c r="G5734" s="257" t="s">
        <v>515</v>
      </c>
      <c r="H5734" s="361" t="s">
        <v>1400</v>
      </c>
      <c r="I5734" s="361" t="s">
        <v>1385</v>
      </c>
      <c r="J5734" s="275">
        <v>0.95</v>
      </c>
      <c r="K5734" s="361" t="s">
        <v>1391</v>
      </c>
      <c r="L5734" s="361" t="s">
        <v>1392</v>
      </c>
      <c r="M5734" s="370">
        <v>2010</v>
      </c>
      <c r="N5734" s="207">
        <v>43881</v>
      </c>
      <c r="O5734" s="223" t="s">
        <v>1561</v>
      </c>
      <c r="P5734" t="str">
        <f t="shared" si="89"/>
        <v>Minnesota River - Mankato WRAPS 2013-Unnamed ditch-(07020007-598)-E. coli</v>
      </c>
    </row>
    <row r="5735" spans="1:16" ht="27.95" hidden="1" customHeight="1" x14ac:dyDescent="0.25">
      <c r="A5735" s="203" t="s">
        <v>2254</v>
      </c>
      <c r="B5735" s="203" t="s">
        <v>2455</v>
      </c>
      <c r="C5735" s="203" t="s">
        <v>1559</v>
      </c>
      <c r="D5735" s="203" t="s">
        <v>1562</v>
      </c>
      <c r="E5735" s="203" t="s">
        <v>1399</v>
      </c>
      <c r="F5735" s="203" t="s">
        <v>505</v>
      </c>
      <c r="G5735" s="257">
        <v>1.274</v>
      </c>
      <c r="H5735" s="361" t="s">
        <v>1400</v>
      </c>
      <c r="I5735" s="203" t="s">
        <v>1379</v>
      </c>
      <c r="J5735" s="275">
        <v>0.88</v>
      </c>
      <c r="K5735" s="361" t="s">
        <v>1391</v>
      </c>
      <c r="L5735" s="361" t="s">
        <v>1392</v>
      </c>
      <c r="M5735" s="370">
        <v>2010</v>
      </c>
      <c r="N5735" s="207">
        <v>43881</v>
      </c>
      <c r="O5735" s="223" t="s">
        <v>1563</v>
      </c>
      <c r="P5735" t="str">
        <f t="shared" si="89"/>
        <v>Minnesota River - Mankato WRAPS 2013-Unnamed creek-(07020007-600)-E. coli</v>
      </c>
    </row>
    <row r="5736" spans="1:16" ht="27.95" hidden="1" customHeight="1" x14ac:dyDescent="0.25">
      <c r="A5736" s="203" t="s">
        <v>2254</v>
      </c>
      <c r="B5736" s="203" t="s">
        <v>2455</v>
      </c>
      <c r="C5736" s="203" t="s">
        <v>1559</v>
      </c>
      <c r="D5736" s="203" t="s">
        <v>1562</v>
      </c>
      <c r="E5736" s="203" t="s">
        <v>1399</v>
      </c>
      <c r="F5736" s="203" t="s">
        <v>505</v>
      </c>
      <c r="G5736" s="257">
        <v>0.25</v>
      </c>
      <c r="H5736" s="361" t="s">
        <v>1400</v>
      </c>
      <c r="I5736" s="203" t="s">
        <v>1382</v>
      </c>
      <c r="J5736" s="275">
        <v>0.88</v>
      </c>
      <c r="K5736" s="361" t="s">
        <v>1391</v>
      </c>
      <c r="L5736" s="361" t="s">
        <v>1392</v>
      </c>
      <c r="M5736" s="370">
        <v>2010</v>
      </c>
      <c r="N5736" s="207">
        <v>43881</v>
      </c>
      <c r="O5736" s="223" t="s">
        <v>1563</v>
      </c>
      <c r="P5736" t="str">
        <f t="shared" si="89"/>
        <v>Minnesota River - Mankato WRAPS 2013-Unnamed creek-(07020007-600)-E. coli</v>
      </c>
    </row>
    <row r="5737" spans="1:16" ht="27.95" hidden="1" customHeight="1" x14ac:dyDescent="0.25">
      <c r="A5737" s="203" t="s">
        <v>2254</v>
      </c>
      <c r="B5737" s="203" t="s">
        <v>2455</v>
      </c>
      <c r="C5737" s="203" t="s">
        <v>1559</v>
      </c>
      <c r="D5737" s="203" t="s">
        <v>1562</v>
      </c>
      <c r="E5737" s="203" t="s">
        <v>1399</v>
      </c>
      <c r="F5737" s="203" t="s">
        <v>505</v>
      </c>
      <c r="G5737" s="257">
        <v>7.5999999999999998E-2</v>
      </c>
      <c r="H5737" s="361" t="s">
        <v>1400</v>
      </c>
      <c r="I5737" s="203" t="s">
        <v>1383</v>
      </c>
      <c r="J5737" s="275">
        <v>0.88</v>
      </c>
      <c r="K5737" s="361" t="s">
        <v>1391</v>
      </c>
      <c r="L5737" s="361" t="s">
        <v>1392</v>
      </c>
      <c r="M5737" s="370">
        <v>2010</v>
      </c>
      <c r="N5737" s="207">
        <v>43881</v>
      </c>
      <c r="O5737" s="223" t="s">
        <v>1563</v>
      </c>
      <c r="P5737" t="str">
        <f t="shared" si="89"/>
        <v>Minnesota River - Mankato WRAPS 2013-Unnamed creek-(07020007-600)-E. coli</v>
      </c>
    </row>
    <row r="5738" spans="1:16" ht="27.95" hidden="1" customHeight="1" x14ac:dyDescent="0.25">
      <c r="A5738" s="203" t="s">
        <v>2254</v>
      </c>
      <c r="B5738" s="203" t="s">
        <v>2455</v>
      </c>
      <c r="C5738" s="203" t="s">
        <v>1559</v>
      </c>
      <c r="D5738" s="203" t="s">
        <v>1562</v>
      </c>
      <c r="E5738" s="203" t="s">
        <v>1399</v>
      </c>
      <c r="F5738" s="203" t="s">
        <v>505</v>
      </c>
      <c r="G5738" s="257">
        <v>2.1000000000000001E-2</v>
      </c>
      <c r="H5738" s="361" t="s">
        <v>1400</v>
      </c>
      <c r="I5738" s="203" t="s">
        <v>1384</v>
      </c>
      <c r="J5738" s="275">
        <v>0.88</v>
      </c>
      <c r="K5738" s="361" t="s">
        <v>1391</v>
      </c>
      <c r="L5738" s="361" t="s">
        <v>1392</v>
      </c>
      <c r="M5738" s="370">
        <v>2010</v>
      </c>
      <c r="N5738" s="207">
        <v>43881</v>
      </c>
      <c r="O5738" s="223" t="s">
        <v>1563</v>
      </c>
      <c r="P5738" t="str">
        <f t="shared" si="89"/>
        <v>Minnesota River - Mankato WRAPS 2013-Unnamed creek-(07020007-600)-E. coli</v>
      </c>
    </row>
    <row r="5739" spans="1:16" ht="27.95" hidden="1" customHeight="1" x14ac:dyDescent="0.25">
      <c r="A5739" s="203" t="s">
        <v>2254</v>
      </c>
      <c r="B5739" s="203" t="s">
        <v>2455</v>
      </c>
      <c r="C5739" s="203" t="s">
        <v>1559</v>
      </c>
      <c r="D5739" s="203" t="s">
        <v>1562</v>
      </c>
      <c r="E5739" s="203" t="s">
        <v>1399</v>
      </c>
      <c r="F5739" s="203" t="s">
        <v>505</v>
      </c>
      <c r="G5739" s="257" t="s">
        <v>515</v>
      </c>
      <c r="H5739" s="361" t="s">
        <v>1400</v>
      </c>
      <c r="I5739" s="203" t="s">
        <v>1385</v>
      </c>
      <c r="J5739" s="275">
        <v>0.88</v>
      </c>
      <c r="K5739" s="361" t="s">
        <v>1391</v>
      </c>
      <c r="L5739" s="361" t="s">
        <v>1392</v>
      </c>
      <c r="M5739" s="370">
        <v>2010</v>
      </c>
      <c r="N5739" s="207">
        <v>43881</v>
      </c>
      <c r="O5739" s="223" t="s">
        <v>1563</v>
      </c>
      <c r="P5739" t="str">
        <f t="shared" si="89"/>
        <v>Minnesota River - Mankato WRAPS 2013-Unnamed creek-(07020007-600)-E. coli</v>
      </c>
    </row>
    <row r="5740" spans="1:16" ht="27.95" hidden="1" customHeight="1" x14ac:dyDescent="0.25">
      <c r="A5740" s="203" t="s">
        <v>2254</v>
      </c>
      <c r="B5740" s="203" t="s">
        <v>2455</v>
      </c>
      <c r="C5740" s="203" t="s">
        <v>1559</v>
      </c>
      <c r="D5740" s="203" t="s">
        <v>1564</v>
      </c>
      <c r="E5740" s="203" t="s">
        <v>1399</v>
      </c>
      <c r="F5740" s="203" t="s">
        <v>505</v>
      </c>
      <c r="G5740" s="371">
        <v>0.36099999999999999</v>
      </c>
      <c r="H5740" s="361" t="s">
        <v>1400</v>
      </c>
      <c r="I5740" s="361" t="s">
        <v>1379</v>
      </c>
      <c r="J5740" s="275">
        <v>0.84</v>
      </c>
      <c r="K5740" s="361" t="s">
        <v>1391</v>
      </c>
      <c r="L5740" s="361" t="s">
        <v>1392</v>
      </c>
      <c r="M5740" s="370">
        <v>2010</v>
      </c>
      <c r="N5740" s="207">
        <v>43881</v>
      </c>
      <c r="O5740" s="223" t="s">
        <v>1565</v>
      </c>
      <c r="P5740" t="str">
        <f t="shared" si="89"/>
        <v>Minnesota River - Mankato WRAPS 2013-Unnamed creek-(07020007-602)-E. coli</v>
      </c>
    </row>
    <row r="5741" spans="1:16" ht="27.95" hidden="1" customHeight="1" x14ac:dyDescent="0.25">
      <c r="A5741" s="203" t="s">
        <v>2254</v>
      </c>
      <c r="B5741" s="203" t="s">
        <v>2455</v>
      </c>
      <c r="C5741" s="203" t="s">
        <v>1559</v>
      </c>
      <c r="D5741" s="203" t="s">
        <v>1564</v>
      </c>
      <c r="E5741" s="203" t="s">
        <v>1399</v>
      </c>
      <c r="F5741" s="203" t="s">
        <v>505</v>
      </c>
      <c r="G5741" s="371">
        <v>5.7799999999999997E-2</v>
      </c>
      <c r="H5741" s="361" t="s">
        <v>1400</v>
      </c>
      <c r="I5741" s="361" t="s">
        <v>1382</v>
      </c>
      <c r="J5741" s="275">
        <v>0.84</v>
      </c>
      <c r="K5741" s="361" t="s">
        <v>1391</v>
      </c>
      <c r="L5741" s="361" t="s">
        <v>1392</v>
      </c>
      <c r="M5741" s="370">
        <v>2010</v>
      </c>
      <c r="N5741" s="207">
        <v>43881</v>
      </c>
      <c r="O5741" s="223" t="s">
        <v>1565</v>
      </c>
      <c r="P5741" t="str">
        <f t="shared" si="89"/>
        <v>Minnesota River - Mankato WRAPS 2013-Unnamed creek-(07020007-602)-E. coli</v>
      </c>
    </row>
    <row r="5742" spans="1:16" ht="27.95" hidden="1" customHeight="1" x14ac:dyDescent="0.25">
      <c r="A5742" s="203" t="s">
        <v>2254</v>
      </c>
      <c r="B5742" s="203" t="s">
        <v>2455</v>
      </c>
      <c r="C5742" s="203" t="s">
        <v>1559</v>
      </c>
      <c r="D5742" s="203" t="s">
        <v>1564</v>
      </c>
      <c r="E5742" s="203" t="s">
        <v>1399</v>
      </c>
      <c r="F5742" s="203" t="s">
        <v>505</v>
      </c>
      <c r="G5742" s="371">
        <v>1.77E-2</v>
      </c>
      <c r="H5742" s="361" t="s">
        <v>1400</v>
      </c>
      <c r="I5742" s="361" t="s">
        <v>1383</v>
      </c>
      <c r="J5742" s="275">
        <v>0.84</v>
      </c>
      <c r="K5742" s="361" t="s">
        <v>1391</v>
      </c>
      <c r="L5742" s="361" t="s">
        <v>1392</v>
      </c>
      <c r="M5742" s="370">
        <v>2010</v>
      </c>
      <c r="N5742" s="207">
        <v>43881</v>
      </c>
      <c r="O5742" s="223" t="s">
        <v>1565</v>
      </c>
      <c r="P5742" t="str">
        <f t="shared" si="89"/>
        <v>Minnesota River - Mankato WRAPS 2013-Unnamed creek-(07020007-602)-E. coli</v>
      </c>
    </row>
    <row r="5743" spans="1:16" ht="27.95" hidden="1" customHeight="1" x14ac:dyDescent="0.25">
      <c r="A5743" s="203" t="s">
        <v>2254</v>
      </c>
      <c r="B5743" s="203" t="s">
        <v>2455</v>
      </c>
      <c r="C5743" s="203" t="s">
        <v>1559</v>
      </c>
      <c r="D5743" s="203" t="s">
        <v>1564</v>
      </c>
      <c r="E5743" s="203" t="s">
        <v>1399</v>
      </c>
      <c r="F5743" s="203" t="s">
        <v>505</v>
      </c>
      <c r="G5743" s="371">
        <v>2.5999999999999999E-3</v>
      </c>
      <c r="H5743" s="361" t="s">
        <v>1400</v>
      </c>
      <c r="I5743" s="361" t="s">
        <v>1384</v>
      </c>
      <c r="J5743" s="275">
        <v>0.84</v>
      </c>
      <c r="K5743" s="361" t="s">
        <v>1391</v>
      </c>
      <c r="L5743" s="361" t="s">
        <v>1392</v>
      </c>
      <c r="M5743" s="370">
        <v>2010</v>
      </c>
      <c r="N5743" s="207">
        <v>43881</v>
      </c>
      <c r="O5743" s="223" t="s">
        <v>1565</v>
      </c>
      <c r="P5743" t="str">
        <f t="shared" si="89"/>
        <v>Minnesota River - Mankato WRAPS 2013-Unnamed creek-(07020007-602)-E. coli</v>
      </c>
    </row>
    <row r="5744" spans="1:16" ht="27.95" hidden="1" customHeight="1" x14ac:dyDescent="0.25">
      <c r="A5744" s="203" t="s">
        <v>2254</v>
      </c>
      <c r="B5744" s="203" t="s">
        <v>2455</v>
      </c>
      <c r="C5744" s="203" t="s">
        <v>1559</v>
      </c>
      <c r="D5744" s="203" t="s">
        <v>1564</v>
      </c>
      <c r="E5744" s="203" t="s">
        <v>1399</v>
      </c>
      <c r="F5744" s="203" t="s">
        <v>505</v>
      </c>
      <c r="G5744" s="257" t="s">
        <v>515</v>
      </c>
      <c r="H5744" s="361" t="s">
        <v>1400</v>
      </c>
      <c r="I5744" s="361" t="s">
        <v>1385</v>
      </c>
      <c r="J5744" s="275">
        <v>0.84</v>
      </c>
      <c r="K5744" s="361" t="s">
        <v>1391</v>
      </c>
      <c r="L5744" s="361" t="s">
        <v>1392</v>
      </c>
      <c r="M5744" s="370">
        <v>2010</v>
      </c>
      <c r="N5744" s="207">
        <v>43881</v>
      </c>
      <c r="O5744" s="223" t="s">
        <v>1565</v>
      </c>
      <c r="P5744" t="str">
        <f t="shared" si="89"/>
        <v>Minnesota River - Mankato WRAPS 2013-Unnamed creek-(07020007-602)-E. coli</v>
      </c>
    </row>
    <row r="5745" spans="1:16" ht="27.95" hidden="1" customHeight="1" x14ac:dyDescent="0.25">
      <c r="A5745" s="203" t="s">
        <v>2254</v>
      </c>
      <c r="B5745" s="203" t="s">
        <v>2455</v>
      </c>
      <c r="C5745" s="203" t="s">
        <v>1559</v>
      </c>
      <c r="D5745" s="203" t="s">
        <v>1566</v>
      </c>
      <c r="E5745" s="203" t="s">
        <v>1399</v>
      </c>
      <c r="F5745" s="203" t="s">
        <v>505</v>
      </c>
      <c r="G5745" s="371">
        <v>5.7700000000000001E-2</v>
      </c>
      <c r="H5745" s="361" t="s">
        <v>1400</v>
      </c>
      <c r="I5745" s="361" t="s">
        <v>1379</v>
      </c>
      <c r="J5745" s="275">
        <v>0.75</v>
      </c>
      <c r="K5745" s="361" t="s">
        <v>1391</v>
      </c>
      <c r="L5745" s="361" t="s">
        <v>1392</v>
      </c>
      <c r="M5745" s="370">
        <v>2010</v>
      </c>
      <c r="N5745" s="207">
        <v>43881</v>
      </c>
      <c r="O5745" s="223" t="s">
        <v>1565</v>
      </c>
      <c r="P5745" t="str">
        <f t="shared" si="89"/>
        <v>Minnesota River - Mankato WRAPS 2013-Unnamed creek-(07020007-603)-E. coli</v>
      </c>
    </row>
    <row r="5746" spans="1:16" ht="27.95" hidden="1" customHeight="1" x14ac:dyDescent="0.25">
      <c r="A5746" s="203" t="s">
        <v>2254</v>
      </c>
      <c r="B5746" s="203" t="s">
        <v>2455</v>
      </c>
      <c r="C5746" s="203" t="s">
        <v>1559</v>
      </c>
      <c r="D5746" s="203" t="s">
        <v>1566</v>
      </c>
      <c r="E5746" s="203" t="s">
        <v>1399</v>
      </c>
      <c r="F5746" s="203" t="s">
        <v>505</v>
      </c>
      <c r="G5746" s="371">
        <v>1.04E-2</v>
      </c>
      <c r="H5746" s="361" t="s">
        <v>1400</v>
      </c>
      <c r="I5746" s="361" t="s">
        <v>1382</v>
      </c>
      <c r="J5746" s="275">
        <v>0.75</v>
      </c>
      <c r="K5746" s="361" t="s">
        <v>1391</v>
      </c>
      <c r="L5746" s="361" t="s">
        <v>1392</v>
      </c>
      <c r="M5746" s="370">
        <v>2010</v>
      </c>
      <c r="N5746" s="207">
        <v>43881</v>
      </c>
      <c r="O5746" s="223" t="s">
        <v>1565</v>
      </c>
      <c r="P5746" t="str">
        <f t="shared" si="89"/>
        <v>Minnesota River - Mankato WRAPS 2013-Unnamed creek-(07020007-603)-E. coli</v>
      </c>
    </row>
    <row r="5747" spans="1:16" ht="27.95" hidden="1" customHeight="1" x14ac:dyDescent="0.25">
      <c r="A5747" s="203" t="s">
        <v>2254</v>
      </c>
      <c r="B5747" s="203" t="s">
        <v>2455</v>
      </c>
      <c r="C5747" s="203" t="s">
        <v>1559</v>
      </c>
      <c r="D5747" s="203" t="s">
        <v>1566</v>
      </c>
      <c r="E5747" s="203" t="s">
        <v>1399</v>
      </c>
      <c r="F5747" s="203" t="s">
        <v>505</v>
      </c>
      <c r="G5747" s="371">
        <v>3.2000000000000002E-3</v>
      </c>
      <c r="H5747" s="361" t="s">
        <v>1400</v>
      </c>
      <c r="I5747" s="361" t="s">
        <v>1383</v>
      </c>
      <c r="J5747" s="275">
        <v>0.75</v>
      </c>
      <c r="K5747" s="361" t="s">
        <v>1391</v>
      </c>
      <c r="L5747" s="361" t="s">
        <v>1392</v>
      </c>
      <c r="M5747" s="370">
        <v>2010</v>
      </c>
      <c r="N5747" s="207">
        <v>43881</v>
      </c>
      <c r="O5747" s="223" t="s">
        <v>1565</v>
      </c>
      <c r="P5747" t="str">
        <f t="shared" si="89"/>
        <v>Minnesota River - Mankato WRAPS 2013-Unnamed creek-(07020007-603)-E. coli</v>
      </c>
    </row>
    <row r="5748" spans="1:16" ht="27.95" hidden="1" customHeight="1" x14ac:dyDescent="0.25">
      <c r="A5748" s="203" t="s">
        <v>2254</v>
      </c>
      <c r="B5748" s="203" t="s">
        <v>2455</v>
      </c>
      <c r="C5748" s="203" t="s">
        <v>1559</v>
      </c>
      <c r="D5748" s="203" t="s">
        <v>1566</v>
      </c>
      <c r="E5748" s="203" t="s">
        <v>1399</v>
      </c>
      <c r="F5748" s="203" t="s">
        <v>505</v>
      </c>
      <c r="G5748" s="371">
        <v>1E-3</v>
      </c>
      <c r="H5748" s="361" t="s">
        <v>1400</v>
      </c>
      <c r="I5748" s="361" t="s">
        <v>1384</v>
      </c>
      <c r="J5748" s="275">
        <v>0.75</v>
      </c>
      <c r="K5748" s="361" t="s">
        <v>1391</v>
      </c>
      <c r="L5748" s="361" t="s">
        <v>1392</v>
      </c>
      <c r="M5748" s="370">
        <v>2010</v>
      </c>
      <c r="N5748" s="207">
        <v>43881</v>
      </c>
      <c r="O5748" s="223" t="s">
        <v>1565</v>
      </c>
      <c r="P5748" t="str">
        <f t="shared" si="89"/>
        <v>Minnesota River - Mankato WRAPS 2013-Unnamed creek-(07020007-603)-E. coli</v>
      </c>
    </row>
    <row r="5749" spans="1:16" ht="27.95" hidden="1" customHeight="1" x14ac:dyDescent="0.25">
      <c r="A5749" s="203" t="s">
        <v>2254</v>
      </c>
      <c r="B5749" s="203" t="s">
        <v>2455</v>
      </c>
      <c r="C5749" s="203" t="s">
        <v>1559</v>
      </c>
      <c r="D5749" s="203" t="s">
        <v>1566</v>
      </c>
      <c r="E5749" s="203" t="s">
        <v>1399</v>
      </c>
      <c r="F5749" s="203" t="s">
        <v>505</v>
      </c>
      <c r="G5749" s="371" t="s">
        <v>515</v>
      </c>
      <c r="H5749" s="361" t="s">
        <v>1400</v>
      </c>
      <c r="I5749" s="361" t="s">
        <v>1385</v>
      </c>
      <c r="J5749" s="275">
        <v>0.75</v>
      </c>
      <c r="K5749" s="361" t="s">
        <v>1391</v>
      </c>
      <c r="L5749" s="361" t="s">
        <v>1392</v>
      </c>
      <c r="M5749" s="370">
        <v>2010</v>
      </c>
      <c r="N5749" s="207">
        <v>43881</v>
      </c>
      <c r="O5749" s="223" t="s">
        <v>1565</v>
      </c>
      <c r="P5749" t="str">
        <f t="shared" si="89"/>
        <v>Minnesota River - Mankato WRAPS 2013-Unnamed creek-(07020007-603)-E. coli</v>
      </c>
    </row>
    <row r="5750" spans="1:16" ht="27.95" hidden="1" customHeight="1" x14ac:dyDescent="0.25">
      <c r="A5750" s="203" t="s">
        <v>2254</v>
      </c>
      <c r="B5750" s="202" t="s">
        <v>2455</v>
      </c>
      <c r="C5750" s="203" t="s">
        <v>1568</v>
      </c>
      <c r="D5750" s="202" t="s">
        <v>1569</v>
      </c>
      <c r="E5750" s="202" t="s">
        <v>1557</v>
      </c>
      <c r="F5750" s="202" t="s">
        <v>475</v>
      </c>
      <c r="G5750" s="253">
        <v>108</v>
      </c>
      <c r="H5750" s="361" t="s">
        <v>1400</v>
      </c>
      <c r="I5750" s="359" t="s">
        <v>1379</v>
      </c>
      <c r="J5750" s="274">
        <v>0.38</v>
      </c>
      <c r="K5750" s="359" t="s">
        <v>1391</v>
      </c>
      <c r="L5750" s="359" t="s">
        <v>1392</v>
      </c>
      <c r="M5750" s="368">
        <v>2010</v>
      </c>
      <c r="N5750" s="205">
        <v>43627</v>
      </c>
      <c r="O5750" s="203" t="s">
        <v>1537</v>
      </c>
      <c r="P5750" t="str">
        <f t="shared" si="89"/>
        <v>MN River E. Coli TMDL-Minnesota River-(07020007-723)-E. coli</v>
      </c>
    </row>
    <row r="5751" spans="1:16" ht="27.95" hidden="1" customHeight="1" x14ac:dyDescent="0.25">
      <c r="A5751" s="203" t="s">
        <v>2254</v>
      </c>
      <c r="B5751" s="202" t="s">
        <v>2455</v>
      </c>
      <c r="C5751" s="203" t="s">
        <v>1568</v>
      </c>
      <c r="D5751" s="202" t="s">
        <v>1569</v>
      </c>
      <c r="E5751" s="202" t="s">
        <v>1557</v>
      </c>
      <c r="F5751" s="202" t="s">
        <v>475</v>
      </c>
      <c r="G5751" s="253">
        <v>21</v>
      </c>
      <c r="H5751" s="361" t="s">
        <v>1400</v>
      </c>
      <c r="I5751" s="359" t="s">
        <v>1382</v>
      </c>
      <c r="J5751" s="274">
        <v>0.38</v>
      </c>
      <c r="K5751" s="359" t="s">
        <v>1391</v>
      </c>
      <c r="L5751" s="359" t="s">
        <v>1392</v>
      </c>
      <c r="M5751" s="368">
        <v>2010</v>
      </c>
      <c r="N5751" s="205">
        <v>43627</v>
      </c>
      <c r="O5751" s="203" t="s">
        <v>1537</v>
      </c>
      <c r="P5751" t="str">
        <f t="shared" si="89"/>
        <v>MN River E. Coli TMDL-Minnesota River-(07020007-723)-E. coli</v>
      </c>
    </row>
    <row r="5752" spans="1:16" ht="27.95" hidden="1" customHeight="1" x14ac:dyDescent="0.25">
      <c r="A5752" s="203" t="s">
        <v>2254</v>
      </c>
      <c r="B5752" s="202" t="s">
        <v>2455</v>
      </c>
      <c r="C5752" s="203" t="s">
        <v>1568</v>
      </c>
      <c r="D5752" s="202" t="s">
        <v>1569</v>
      </c>
      <c r="E5752" s="202" t="s">
        <v>1557</v>
      </c>
      <c r="F5752" s="202" t="s">
        <v>475</v>
      </c>
      <c r="G5752" s="253">
        <v>3.6</v>
      </c>
      <c r="H5752" s="361" t="s">
        <v>1400</v>
      </c>
      <c r="I5752" s="359" t="s">
        <v>1383</v>
      </c>
      <c r="J5752" s="274">
        <v>0.38</v>
      </c>
      <c r="K5752" s="359" t="s">
        <v>1391</v>
      </c>
      <c r="L5752" s="359" t="s">
        <v>1392</v>
      </c>
      <c r="M5752" s="368">
        <v>2010</v>
      </c>
      <c r="N5752" s="205">
        <v>43627</v>
      </c>
      <c r="O5752" s="203" t="s">
        <v>1537</v>
      </c>
      <c r="P5752" t="str">
        <f t="shared" si="89"/>
        <v>MN River E. Coli TMDL-Minnesota River-(07020007-723)-E. coli</v>
      </c>
    </row>
    <row r="5753" spans="1:16" ht="27.95" hidden="1" customHeight="1" x14ac:dyDescent="0.25">
      <c r="A5753" s="203" t="s">
        <v>2254</v>
      </c>
      <c r="B5753" s="202" t="s">
        <v>2455</v>
      </c>
      <c r="C5753" s="203" t="s">
        <v>1568</v>
      </c>
      <c r="D5753" s="202" t="s">
        <v>1569</v>
      </c>
      <c r="E5753" s="202" t="s">
        <v>1557</v>
      </c>
      <c r="F5753" s="202" t="s">
        <v>475</v>
      </c>
      <c r="G5753" s="253">
        <v>0.45</v>
      </c>
      <c r="H5753" s="361" t="s">
        <v>1400</v>
      </c>
      <c r="I5753" s="359" t="s">
        <v>1384</v>
      </c>
      <c r="J5753" s="274">
        <v>0.38</v>
      </c>
      <c r="K5753" s="359" t="s">
        <v>1391</v>
      </c>
      <c r="L5753" s="359" t="s">
        <v>1392</v>
      </c>
      <c r="M5753" s="368">
        <v>2010</v>
      </c>
      <c r="N5753" s="205">
        <v>43627</v>
      </c>
      <c r="O5753" s="203" t="s">
        <v>1537</v>
      </c>
      <c r="P5753" t="str">
        <f t="shared" si="89"/>
        <v>MN River E. Coli TMDL-Minnesota River-(07020007-723)-E. coli</v>
      </c>
    </row>
    <row r="5754" spans="1:16" ht="27.95" hidden="1" customHeight="1" x14ac:dyDescent="0.25">
      <c r="A5754" s="203" t="s">
        <v>2254</v>
      </c>
      <c r="B5754" s="202" t="s">
        <v>2455</v>
      </c>
      <c r="C5754" s="203" t="s">
        <v>1568</v>
      </c>
      <c r="D5754" s="202" t="s">
        <v>1569</v>
      </c>
      <c r="E5754" s="202" t="s">
        <v>1557</v>
      </c>
      <c r="F5754" s="202" t="s">
        <v>475</v>
      </c>
      <c r="G5754" s="253">
        <v>1</v>
      </c>
      <c r="H5754" s="361" t="s">
        <v>1400</v>
      </c>
      <c r="I5754" s="359" t="s">
        <v>1385</v>
      </c>
      <c r="J5754" s="274">
        <v>0.38</v>
      </c>
      <c r="K5754" s="359" t="s">
        <v>1391</v>
      </c>
      <c r="L5754" s="359" t="s">
        <v>1392</v>
      </c>
      <c r="M5754" s="368">
        <v>2010</v>
      </c>
      <c r="N5754" s="205">
        <v>43627</v>
      </c>
      <c r="O5754" s="203" t="s">
        <v>1537</v>
      </c>
      <c r="P5754" t="str">
        <f t="shared" si="89"/>
        <v>MN River E. Coli TMDL-Minnesota River-(07020007-723)-E. coli</v>
      </c>
    </row>
    <row r="5755" spans="1:16" ht="27.95" hidden="1" customHeight="1" x14ac:dyDescent="0.25">
      <c r="A5755" s="203" t="s">
        <v>2254</v>
      </c>
      <c r="B5755" s="202" t="s">
        <v>2455</v>
      </c>
      <c r="C5755" s="203" t="s">
        <v>1403</v>
      </c>
      <c r="D5755" s="202" t="s">
        <v>1404</v>
      </c>
      <c r="E5755" s="202" t="s">
        <v>1405</v>
      </c>
      <c r="F5755" s="202" t="s">
        <v>475</v>
      </c>
      <c r="G5755" s="253">
        <v>154</v>
      </c>
      <c r="H5755" s="361" t="s">
        <v>1406</v>
      </c>
      <c r="I5755" s="359" t="s">
        <v>1407</v>
      </c>
      <c r="J5755" s="359" t="s">
        <v>1380</v>
      </c>
      <c r="K5755" s="359" t="s">
        <v>22</v>
      </c>
      <c r="L5755" s="359" t="s">
        <v>1408</v>
      </c>
      <c r="M5755" s="368" t="s">
        <v>1407</v>
      </c>
      <c r="N5755" s="205">
        <v>42486</v>
      </c>
      <c r="O5755" s="203"/>
      <c r="P5755" t="str">
        <f t="shared" si="89"/>
        <v>South Metro Mississippi TSS TMDL-Mississippi River-(07040001-531)-TSS</v>
      </c>
    </row>
    <row r="5756" spans="1:16" ht="27.95" hidden="1" customHeight="1" x14ac:dyDescent="0.25">
      <c r="A5756" s="203" t="s">
        <v>2253</v>
      </c>
      <c r="B5756" s="202" t="s">
        <v>2454</v>
      </c>
      <c r="C5756" s="203" t="s">
        <v>1549</v>
      </c>
      <c r="D5756" s="202" t="s">
        <v>804</v>
      </c>
      <c r="E5756" s="202" t="s">
        <v>1550</v>
      </c>
      <c r="F5756" s="202" t="s">
        <v>475</v>
      </c>
      <c r="G5756" s="253">
        <v>6.11</v>
      </c>
      <c r="H5756" s="224" t="s">
        <v>1551</v>
      </c>
      <c r="I5756" s="359" t="s">
        <v>1379</v>
      </c>
      <c r="J5756" s="359" t="s">
        <v>1380</v>
      </c>
      <c r="K5756" s="359" t="s">
        <v>9</v>
      </c>
      <c r="L5756" s="359" t="s">
        <v>1392</v>
      </c>
      <c r="M5756" s="368">
        <v>2000</v>
      </c>
      <c r="N5756" s="207" t="s">
        <v>1552</v>
      </c>
      <c r="O5756" s="203"/>
      <c r="P5756" t="str">
        <f t="shared" si="89"/>
        <v>Blue Earth, Le Sueur, and Watonwan Watersheds - Fecal Coliform TMDL-Blue Earth River-(07020009-501)-Fecal Coliform</v>
      </c>
    </row>
    <row r="5757" spans="1:16" ht="27.95" hidden="1" customHeight="1" x14ac:dyDescent="0.25">
      <c r="A5757" s="203" t="s">
        <v>2253</v>
      </c>
      <c r="B5757" s="202" t="s">
        <v>2454</v>
      </c>
      <c r="C5757" s="203" t="s">
        <v>1549</v>
      </c>
      <c r="D5757" s="202" t="s">
        <v>804</v>
      </c>
      <c r="E5757" s="202" t="s">
        <v>1550</v>
      </c>
      <c r="F5757" s="202" t="s">
        <v>475</v>
      </c>
      <c r="G5757" s="253">
        <v>2.5299999999999998</v>
      </c>
      <c r="H5757" s="224" t="s">
        <v>1551</v>
      </c>
      <c r="I5757" s="359" t="s">
        <v>1382</v>
      </c>
      <c r="J5757" s="359" t="s">
        <v>1380</v>
      </c>
      <c r="K5757" s="359" t="s">
        <v>9</v>
      </c>
      <c r="L5757" s="359" t="s">
        <v>1392</v>
      </c>
      <c r="M5757" s="368">
        <v>2000</v>
      </c>
      <c r="N5757" s="207" t="s">
        <v>1552</v>
      </c>
      <c r="O5757" s="203"/>
      <c r="P5757" t="str">
        <f t="shared" si="89"/>
        <v>Blue Earth, Le Sueur, and Watonwan Watersheds - Fecal Coliform TMDL-Blue Earth River-(07020009-501)-Fecal Coliform</v>
      </c>
    </row>
    <row r="5758" spans="1:16" ht="27.95" hidden="1" customHeight="1" x14ac:dyDescent="0.25">
      <c r="A5758" s="203" t="s">
        <v>2253</v>
      </c>
      <c r="B5758" s="202" t="s">
        <v>2454</v>
      </c>
      <c r="C5758" s="203" t="s">
        <v>1549</v>
      </c>
      <c r="D5758" s="202" t="s">
        <v>804</v>
      </c>
      <c r="E5758" s="202" t="s">
        <v>1550</v>
      </c>
      <c r="F5758" s="202" t="s">
        <v>475</v>
      </c>
      <c r="G5758" s="253">
        <v>1.1399999999999999</v>
      </c>
      <c r="H5758" s="224" t="s">
        <v>1551</v>
      </c>
      <c r="I5758" s="359" t="s">
        <v>1383</v>
      </c>
      <c r="J5758" s="359" t="s">
        <v>1380</v>
      </c>
      <c r="K5758" s="359" t="s">
        <v>9</v>
      </c>
      <c r="L5758" s="359" t="s">
        <v>1392</v>
      </c>
      <c r="M5758" s="368">
        <v>2000</v>
      </c>
      <c r="N5758" s="207" t="s">
        <v>1552</v>
      </c>
      <c r="O5758" s="203"/>
      <c r="P5758" t="str">
        <f t="shared" si="89"/>
        <v>Blue Earth, Le Sueur, and Watonwan Watersheds - Fecal Coliform TMDL-Blue Earth River-(07020009-501)-Fecal Coliform</v>
      </c>
    </row>
    <row r="5759" spans="1:16" ht="27.95" hidden="1" customHeight="1" x14ac:dyDescent="0.25">
      <c r="A5759" s="203" t="s">
        <v>2253</v>
      </c>
      <c r="B5759" s="202" t="s">
        <v>2454</v>
      </c>
      <c r="C5759" s="203" t="s">
        <v>1549</v>
      </c>
      <c r="D5759" s="202" t="s">
        <v>804</v>
      </c>
      <c r="E5759" s="202" t="s">
        <v>1550</v>
      </c>
      <c r="F5759" s="202" t="s">
        <v>475</v>
      </c>
      <c r="G5759" s="253">
        <v>0.26</v>
      </c>
      <c r="H5759" s="224" t="s">
        <v>1551</v>
      </c>
      <c r="I5759" s="359" t="s">
        <v>1384</v>
      </c>
      <c r="J5759" s="359" t="s">
        <v>1380</v>
      </c>
      <c r="K5759" s="359" t="s">
        <v>9</v>
      </c>
      <c r="L5759" s="359" t="s">
        <v>1392</v>
      </c>
      <c r="M5759" s="368">
        <v>2000</v>
      </c>
      <c r="N5759" s="207" t="s">
        <v>1552</v>
      </c>
      <c r="O5759" s="203"/>
      <c r="P5759" t="str">
        <f t="shared" si="89"/>
        <v>Blue Earth, Le Sueur, and Watonwan Watersheds - Fecal Coliform TMDL-Blue Earth River-(07020009-501)-Fecal Coliform</v>
      </c>
    </row>
    <row r="5760" spans="1:16" ht="27.95" hidden="1" customHeight="1" x14ac:dyDescent="0.25">
      <c r="A5760" s="203" t="s">
        <v>2253</v>
      </c>
      <c r="B5760" s="202" t="s">
        <v>2454</v>
      </c>
      <c r="C5760" s="203" t="s">
        <v>1549</v>
      </c>
      <c r="D5760" s="202" t="s">
        <v>804</v>
      </c>
      <c r="E5760" s="202" t="s">
        <v>1550</v>
      </c>
      <c r="F5760" s="202" t="s">
        <v>475</v>
      </c>
      <c r="G5760" s="253" t="s">
        <v>515</v>
      </c>
      <c r="H5760" s="224" t="s">
        <v>1551</v>
      </c>
      <c r="I5760" s="359" t="s">
        <v>1385</v>
      </c>
      <c r="J5760" s="359" t="s">
        <v>1380</v>
      </c>
      <c r="K5760" s="359" t="s">
        <v>9</v>
      </c>
      <c r="L5760" s="359" t="s">
        <v>1392</v>
      </c>
      <c r="M5760" s="368">
        <v>2000</v>
      </c>
      <c r="N5760" s="207" t="s">
        <v>1552</v>
      </c>
      <c r="O5760" s="203"/>
      <c r="P5760" t="str">
        <f t="shared" si="89"/>
        <v>Blue Earth, Le Sueur, and Watonwan Watersheds - Fecal Coliform TMDL-Blue Earth River-(07020009-501)-Fecal Coliform</v>
      </c>
    </row>
    <row r="5761" spans="1:16" ht="27.95" hidden="1" customHeight="1" x14ac:dyDescent="0.25">
      <c r="A5761" s="203" t="s">
        <v>2257</v>
      </c>
      <c r="B5761" s="202" t="s">
        <v>2456</v>
      </c>
      <c r="C5761" s="203" t="s">
        <v>1403</v>
      </c>
      <c r="D5761" s="202" t="s">
        <v>1404</v>
      </c>
      <c r="E5761" s="202" t="s">
        <v>1405</v>
      </c>
      <c r="F5761" s="202" t="s">
        <v>475</v>
      </c>
      <c r="G5761" s="253">
        <v>154</v>
      </c>
      <c r="H5761" s="361" t="s">
        <v>1406</v>
      </c>
      <c r="I5761" s="359" t="s">
        <v>1407</v>
      </c>
      <c r="J5761" s="359" t="s">
        <v>1380</v>
      </c>
      <c r="K5761" s="359" t="s">
        <v>22</v>
      </c>
      <c r="L5761" s="359" t="s">
        <v>1408</v>
      </c>
      <c r="M5761" s="368" t="s">
        <v>1407</v>
      </c>
      <c r="N5761" s="205">
        <v>42486</v>
      </c>
      <c r="O5761" s="203"/>
      <c r="P5761" t="str">
        <f t="shared" si="89"/>
        <v>South Metro Mississippi TSS TMDL-Mississippi River-(07040001-531)-TSS</v>
      </c>
    </row>
    <row r="5762" spans="1:16" ht="27.95" hidden="1" customHeight="1" x14ac:dyDescent="0.25">
      <c r="A5762" s="203" t="s">
        <v>2258</v>
      </c>
      <c r="B5762" s="202" t="s">
        <v>2457</v>
      </c>
      <c r="C5762" s="203" t="s">
        <v>1403</v>
      </c>
      <c r="D5762" s="202" t="s">
        <v>1404</v>
      </c>
      <c r="E5762" s="202" t="s">
        <v>1405</v>
      </c>
      <c r="F5762" s="202" t="s">
        <v>475</v>
      </c>
      <c r="G5762" s="253">
        <v>154</v>
      </c>
      <c r="H5762" s="361" t="s">
        <v>1406</v>
      </c>
      <c r="I5762" s="359" t="s">
        <v>1407</v>
      </c>
      <c r="J5762" s="359" t="s">
        <v>1380</v>
      </c>
      <c r="K5762" s="359" t="s">
        <v>22</v>
      </c>
      <c r="L5762" s="359" t="s">
        <v>1408</v>
      </c>
      <c r="M5762" s="368" t="s">
        <v>1407</v>
      </c>
      <c r="N5762" s="205">
        <v>42486</v>
      </c>
      <c r="O5762" s="203"/>
      <c r="P5762" t="str">
        <f t="shared" si="89"/>
        <v>South Metro Mississippi TSS TMDL-Mississippi River-(07040001-531)-TSS</v>
      </c>
    </row>
    <row r="5763" spans="1:16" ht="27.95" hidden="1" customHeight="1" x14ac:dyDescent="0.25">
      <c r="A5763" s="203" t="s">
        <v>2259</v>
      </c>
      <c r="B5763" s="202" t="s">
        <v>2458</v>
      </c>
      <c r="C5763" s="203" t="s">
        <v>1411</v>
      </c>
      <c r="D5763" s="202" t="s">
        <v>1425</v>
      </c>
      <c r="E5763" s="202" t="s">
        <v>1426</v>
      </c>
      <c r="F5763" s="202" t="s">
        <v>475</v>
      </c>
      <c r="G5763" s="253">
        <v>58.12</v>
      </c>
      <c r="H5763" s="361" t="s">
        <v>1400</v>
      </c>
      <c r="I5763" s="359" t="s">
        <v>1379</v>
      </c>
      <c r="J5763" s="209">
        <v>0.57999999999999996</v>
      </c>
      <c r="K5763" s="359" t="s">
        <v>1391</v>
      </c>
      <c r="L5763" s="359" t="s">
        <v>1392</v>
      </c>
      <c r="M5763" s="368">
        <v>2012</v>
      </c>
      <c r="N5763" s="205">
        <v>42639</v>
      </c>
      <c r="O5763" s="203"/>
      <c r="P5763" t="str">
        <f t="shared" ref="P5763:P5826" si="90">CONCATENATE(C5763, "-", E5763, "-","(", D5763,")", "-",K5763)</f>
        <v>Coon Creek Watershed District WRAPS 2010-County Ditch 17-(07010206-557)-E. coli</v>
      </c>
    </row>
    <row r="5764" spans="1:16" ht="27.95" hidden="1" customHeight="1" x14ac:dyDescent="0.25">
      <c r="A5764" s="203" t="s">
        <v>2259</v>
      </c>
      <c r="B5764" s="202" t="s">
        <v>2458</v>
      </c>
      <c r="C5764" s="203" t="s">
        <v>1411</v>
      </c>
      <c r="D5764" s="202" t="s">
        <v>1425</v>
      </c>
      <c r="E5764" s="202" t="s">
        <v>1426</v>
      </c>
      <c r="F5764" s="202" t="s">
        <v>475</v>
      </c>
      <c r="G5764" s="253">
        <v>38.67</v>
      </c>
      <c r="H5764" s="361" t="s">
        <v>1400</v>
      </c>
      <c r="I5764" s="359" t="s">
        <v>1382</v>
      </c>
      <c r="J5764" s="209">
        <v>0.55000000000000004</v>
      </c>
      <c r="K5764" s="359" t="s">
        <v>1391</v>
      </c>
      <c r="L5764" s="359" t="s">
        <v>1392</v>
      </c>
      <c r="M5764" s="368">
        <v>2012</v>
      </c>
      <c r="N5764" s="205">
        <v>42639</v>
      </c>
      <c r="O5764" s="203"/>
      <c r="P5764" t="str">
        <f t="shared" si="90"/>
        <v>Coon Creek Watershed District WRAPS 2010-County Ditch 17-(07010206-557)-E. coli</v>
      </c>
    </row>
    <row r="5765" spans="1:16" ht="27.95" hidden="1" customHeight="1" x14ac:dyDescent="0.25">
      <c r="A5765" s="203" t="s">
        <v>2259</v>
      </c>
      <c r="B5765" s="202" t="s">
        <v>2458</v>
      </c>
      <c r="C5765" s="203" t="s">
        <v>1411</v>
      </c>
      <c r="D5765" s="202" t="s">
        <v>1425</v>
      </c>
      <c r="E5765" s="202" t="s">
        <v>1426</v>
      </c>
      <c r="F5765" s="202" t="s">
        <v>475</v>
      </c>
      <c r="G5765" s="253">
        <v>29</v>
      </c>
      <c r="H5765" s="361" t="s">
        <v>1400</v>
      </c>
      <c r="I5765" s="359" t="s">
        <v>1383</v>
      </c>
      <c r="J5765" s="209">
        <v>0.65</v>
      </c>
      <c r="K5765" s="359" t="s">
        <v>1391</v>
      </c>
      <c r="L5765" s="359" t="s">
        <v>1392</v>
      </c>
      <c r="M5765" s="368">
        <v>2012</v>
      </c>
      <c r="N5765" s="205">
        <v>42639</v>
      </c>
      <c r="O5765" s="203"/>
      <c r="P5765" t="str">
        <f t="shared" si="90"/>
        <v>Coon Creek Watershed District WRAPS 2010-County Ditch 17-(07010206-557)-E. coli</v>
      </c>
    </row>
    <row r="5766" spans="1:16" ht="27.95" hidden="1" customHeight="1" x14ac:dyDescent="0.25">
      <c r="A5766" s="203" t="s">
        <v>2259</v>
      </c>
      <c r="B5766" s="202" t="s">
        <v>2458</v>
      </c>
      <c r="C5766" s="203" t="s">
        <v>1411</v>
      </c>
      <c r="D5766" s="202" t="s">
        <v>1425</v>
      </c>
      <c r="E5766" s="202" t="s">
        <v>1426</v>
      </c>
      <c r="F5766" s="202" t="s">
        <v>475</v>
      </c>
      <c r="G5766" s="253">
        <v>23.04</v>
      </c>
      <c r="H5766" s="361" t="s">
        <v>1400</v>
      </c>
      <c r="I5766" s="359" t="s">
        <v>1384</v>
      </c>
      <c r="J5766" s="209">
        <v>0.15</v>
      </c>
      <c r="K5766" s="359" t="s">
        <v>1391</v>
      </c>
      <c r="L5766" s="359" t="s">
        <v>1392</v>
      </c>
      <c r="M5766" s="368">
        <v>2012</v>
      </c>
      <c r="N5766" s="205">
        <v>42639</v>
      </c>
      <c r="O5766" s="203"/>
      <c r="P5766" t="str">
        <f t="shared" si="90"/>
        <v>Coon Creek Watershed District WRAPS 2010-County Ditch 17-(07010206-557)-E. coli</v>
      </c>
    </row>
    <row r="5767" spans="1:16" ht="27.95" hidden="1" customHeight="1" x14ac:dyDescent="0.25">
      <c r="A5767" s="203" t="s">
        <v>2259</v>
      </c>
      <c r="B5767" s="202" t="s">
        <v>2458</v>
      </c>
      <c r="C5767" s="203" t="s">
        <v>1411</v>
      </c>
      <c r="D5767" s="202" t="s">
        <v>1425</v>
      </c>
      <c r="E5767" s="202" t="s">
        <v>1426</v>
      </c>
      <c r="F5767" s="202" t="s">
        <v>475</v>
      </c>
      <c r="G5767" s="253">
        <v>15.68</v>
      </c>
      <c r="H5767" s="361" t="s">
        <v>1400</v>
      </c>
      <c r="I5767" s="359" t="s">
        <v>1385</v>
      </c>
      <c r="J5767" s="209">
        <v>0.26</v>
      </c>
      <c r="K5767" s="359" t="s">
        <v>1391</v>
      </c>
      <c r="L5767" s="359" t="s">
        <v>1392</v>
      </c>
      <c r="M5767" s="368">
        <v>2012</v>
      </c>
      <c r="N5767" s="205">
        <v>42639</v>
      </c>
      <c r="O5767" s="203"/>
      <c r="P5767" t="str">
        <f t="shared" si="90"/>
        <v>Coon Creek Watershed District WRAPS 2010-County Ditch 17-(07010206-557)-E. coli</v>
      </c>
    </row>
    <row r="5768" spans="1:16" ht="27.95" hidden="1" customHeight="1" x14ac:dyDescent="0.25">
      <c r="A5768" s="203" t="s">
        <v>2259</v>
      </c>
      <c r="B5768" s="202" t="s">
        <v>2458</v>
      </c>
      <c r="C5768" s="203" t="s">
        <v>1411</v>
      </c>
      <c r="D5768" s="202" t="s">
        <v>1425</v>
      </c>
      <c r="E5768" s="202" t="s">
        <v>1426</v>
      </c>
      <c r="F5768" s="202" t="s">
        <v>475</v>
      </c>
      <c r="G5768" s="253">
        <v>10.17</v>
      </c>
      <c r="H5768" s="361" t="s">
        <v>1414</v>
      </c>
      <c r="I5768" s="359" t="s">
        <v>1379</v>
      </c>
      <c r="J5768" s="206" t="s">
        <v>1380</v>
      </c>
      <c r="K5768" s="359" t="s">
        <v>1113</v>
      </c>
      <c r="L5768" s="359" t="s">
        <v>1392</v>
      </c>
      <c r="M5768" s="368">
        <v>2012</v>
      </c>
      <c r="N5768" s="205">
        <v>42639</v>
      </c>
      <c r="O5768" s="203"/>
      <c r="P5768" t="str">
        <f t="shared" si="90"/>
        <v>Coon Creek Watershed District WRAPS 2010-County Ditch 17-(07010206-557)-TP</v>
      </c>
    </row>
    <row r="5769" spans="1:16" ht="27.95" hidden="1" customHeight="1" x14ac:dyDescent="0.25">
      <c r="A5769" s="203" t="s">
        <v>2259</v>
      </c>
      <c r="B5769" s="202" t="s">
        <v>2458</v>
      </c>
      <c r="C5769" s="203" t="s">
        <v>1411</v>
      </c>
      <c r="D5769" s="202" t="s">
        <v>1425</v>
      </c>
      <c r="E5769" s="202" t="s">
        <v>1426</v>
      </c>
      <c r="F5769" s="202" t="s">
        <v>475</v>
      </c>
      <c r="G5769" s="253">
        <v>6.77</v>
      </c>
      <c r="H5769" s="361" t="s">
        <v>1414</v>
      </c>
      <c r="I5769" s="359" t="s">
        <v>1382</v>
      </c>
      <c r="J5769" s="209">
        <v>0.06</v>
      </c>
      <c r="K5769" s="359" t="s">
        <v>1113</v>
      </c>
      <c r="L5769" s="359" t="s">
        <v>1392</v>
      </c>
      <c r="M5769" s="368">
        <v>2012</v>
      </c>
      <c r="N5769" s="205">
        <v>42639</v>
      </c>
      <c r="O5769" s="203"/>
      <c r="P5769" t="str">
        <f t="shared" si="90"/>
        <v>Coon Creek Watershed District WRAPS 2010-County Ditch 17-(07010206-557)-TP</v>
      </c>
    </row>
    <row r="5770" spans="1:16" ht="27.95" hidden="1" customHeight="1" x14ac:dyDescent="0.25">
      <c r="A5770" s="203" t="s">
        <v>2259</v>
      </c>
      <c r="B5770" s="202" t="s">
        <v>2458</v>
      </c>
      <c r="C5770" s="203" t="s">
        <v>1411</v>
      </c>
      <c r="D5770" s="202" t="s">
        <v>1425</v>
      </c>
      <c r="E5770" s="202" t="s">
        <v>1426</v>
      </c>
      <c r="F5770" s="202" t="s">
        <v>475</v>
      </c>
      <c r="G5770" s="253">
        <v>5.07</v>
      </c>
      <c r="H5770" s="361" t="s">
        <v>1414</v>
      </c>
      <c r="I5770" s="359" t="s">
        <v>1383</v>
      </c>
      <c r="J5770" s="209">
        <v>0.35</v>
      </c>
      <c r="K5770" s="359" t="s">
        <v>1113</v>
      </c>
      <c r="L5770" s="359" t="s">
        <v>1392</v>
      </c>
      <c r="M5770" s="368">
        <v>2012</v>
      </c>
      <c r="N5770" s="205">
        <v>42639</v>
      </c>
      <c r="O5770" s="203"/>
      <c r="P5770" t="str">
        <f t="shared" si="90"/>
        <v>Coon Creek Watershed District WRAPS 2010-County Ditch 17-(07010206-557)-TP</v>
      </c>
    </row>
    <row r="5771" spans="1:16" ht="27.95" hidden="1" customHeight="1" x14ac:dyDescent="0.25">
      <c r="A5771" s="203" t="s">
        <v>2259</v>
      </c>
      <c r="B5771" s="202" t="s">
        <v>2458</v>
      </c>
      <c r="C5771" s="203" t="s">
        <v>1411</v>
      </c>
      <c r="D5771" s="202" t="s">
        <v>1425</v>
      </c>
      <c r="E5771" s="202" t="s">
        <v>1426</v>
      </c>
      <c r="F5771" s="202" t="s">
        <v>475</v>
      </c>
      <c r="G5771" s="253">
        <v>4.03</v>
      </c>
      <c r="H5771" s="361" t="s">
        <v>1414</v>
      </c>
      <c r="I5771" s="359" t="s">
        <v>1384</v>
      </c>
      <c r="J5771" s="209">
        <v>0.23</v>
      </c>
      <c r="K5771" s="359" t="s">
        <v>1113</v>
      </c>
      <c r="L5771" s="359" t="s">
        <v>1392</v>
      </c>
      <c r="M5771" s="368">
        <v>2012</v>
      </c>
      <c r="N5771" s="205">
        <v>42639</v>
      </c>
      <c r="O5771" s="203"/>
      <c r="P5771" t="str">
        <f t="shared" si="90"/>
        <v>Coon Creek Watershed District WRAPS 2010-County Ditch 17-(07010206-557)-TP</v>
      </c>
    </row>
    <row r="5772" spans="1:16" ht="27.95" hidden="1" customHeight="1" x14ac:dyDescent="0.25">
      <c r="A5772" s="203" t="s">
        <v>2259</v>
      </c>
      <c r="B5772" s="202" t="s">
        <v>2458</v>
      </c>
      <c r="C5772" s="203" t="s">
        <v>1411</v>
      </c>
      <c r="D5772" s="202" t="s">
        <v>1425</v>
      </c>
      <c r="E5772" s="202" t="s">
        <v>1426</v>
      </c>
      <c r="F5772" s="202" t="s">
        <v>475</v>
      </c>
      <c r="G5772" s="253">
        <v>2.44</v>
      </c>
      <c r="H5772" s="361" t="s">
        <v>1414</v>
      </c>
      <c r="I5772" s="359" t="s">
        <v>1385</v>
      </c>
      <c r="J5772" s="209">
        <v>0</v>
      </c>
      <c r="K5772" s="359" t="s">
        <v>1113</v>
      </c>
      <c r="L5772" s="359" t="s">
        <v>1392</v>
      </c>
      <c r="M5772" s="368">
        <v>2012</v>
      </c>
      <c r="N5772" s="205">
        <v>42639</v>
      </c>
      <c r="O5772" s="203"/>
      <c r="P5772" t="str">
        <f t="shared" si="90"/>
        <v>Coon Creek Watershed District WRAPS 2010-County Ditch 17-(07010206-557)-TP</v>
      </c>
    </row>
    <row r="5773" spans="1:16" ht="27.95" hidden="1" customHeight="1" x14ac:dyDescent="0.25">
      <c r="A5773" s="203" t="s">
        <v>2259</v>
      </c>
      <c r="B5773" s="202" t="s">
        <v>2458</v>
      </c>
      <c r="C5773" s="203" t="s">
        <v>1403</v>
      </c>
      <c r="D5773" s="202" t="s">
        <v>1404</v>
      </c>
      <c r="E5773" s="202" t="s">
        <v>1405</v>
      </c>
      <c r="F5773" s="202" t="s">
        <v>475</v>
      </c>
      <c r="G5773" s="253">
        <v>154</v>
      </c>
      <c r="H5773" s="361" t="s">
        <v>1406</v>
      </c>
      <c r="I5773" s="359" t="s">
        <v>1407</v>
      </c>
      <c r="J5773" s="208">
        <v>0</v>
      </c>
      <c r="K5773" s="359" t="s">
        <v>22</v>
      </c>
      <c r="L5773" s="359" t="s">
        <v>1408</v>
      </c>
      <c r="M5773" s="368" t="s">
        <v>1407</v>
      </c>
      <c r="N5773" s="205">
        <v>42486</v>
      </c>
      <c r="O5773" s="203"/>
      <c r="P5773" t="str">
        <f t="shared" si="90"/>
        <v>South Metro Mississippi TSS TMDL-Mississippi River-(07040001-531)-TSS</v>
      </c>
    </row>
    <row r="5774" spans="1:16" ht="27.95" hidden="1" customHeight="1" x14ac:dyDescent="0.25">
      <c r="A5774" s="203" t="s">
        <v>2259</v>
      </c>
      <c r="B5774" s="202" t="s">
        <v>2458</v>
      </c>
      <c r="C5774" s="203" t="s">
        <v>1397</v>
      </c>
      <c r="D5774" s="202" t="s">
        <v>1464</v>
      </c>
      <c r="E5774" s="202" t="s">
        <v>1465</v>
      </c>
      <c r="F5774" s="202" t="s">
        <v>475</v>
      </c>
      <c r="G5774" s="253">
        <v>396</v>
      </c>
      <c r="H5774" s="361" t="s">
        <v>1400</v>
      </c>
      <c r="I5774" s="359" t="s">
        <v>1379</v>
      </c>
      <c r="J5774" s="358">
        <v>0</v>
      </c>
      <c r="K5774" s="359" t="s">
        <v>1391</v>
      </c>
      <c r="L5774" s="359" t="s">
        <v>1392</v>
      </c>
      <c r="M5774" s="368">
        <v>2010</v>
      </c>
      <c r="N5774" s="207" t="s">
        <v>1401</v>
      </c>
      <c r="O5774" s="203"/>
      <c r="P5774" t="str">
        <f t="shared" si="90"/>
        <v>Upper Mississippi River Bacteria TMDL-Rice Creek-(07010206-584)-E. coli</v>
      </c>
    </row>
    <row r="5775" spans="1:16" ht="27.95" hidden="1" customHeight="1" x14ac:dyDescent="0.25">
      <c r="A5775" s="203" t="s">
        <v>2259</v>
      </c>
      <c r="B5775" s="202" t="s">
        <v>2458</v>
      </c>
      <c r="C5775" s="203" t="s">
        <v>1397</v>
      </c>
      <c r="D5775" s="202" t="s">
        <v>1464</v>
      </c>
      <c r="E5775" s="202" t="s">
        <v>1465</v>
      </c>
      <c r="F5775" s="202" t="s">
        <v>475</v>
      </c>
      <c r="G5775" s="253">
        <v>96.8</v>
      </c>
      <c r="H5775" s="361" t="s">
        <v>1400</v>
      </c>
      <c r="I5775" s="359" t="s">
        <v>1382</v>
      </c>
      <c r="J5775" s="210">
        <v>4.8000000000000001E-2</v>
      </c>
      <c r="K5775" s="359" t="s">
        <v>1391</v>
      </c>
      <c r="L5775" s="359" t="s">
        <v>1392</v>
      </c>
      <c r="M5775" s="368">
        <v>2010</v>
      </c>
      <c r="N5775" s="207" t="s">
        <v>1401</v>
      </c>
      <c r="O5775" s="203"/>
      <c r="P5775" t="str">
        <f t="shared" si="90"/>
        <v>Upper Mississippi River Bacteria TMDL-Rice Creek-(07010206-584)-E. coli</v>
      </c>
    </row>
    <row r="5776" spans="1:16" ht="27.95" hidden="1" customHeight="1" x14ac:dyDescent="0.25">
      <c r="A5776" s="203" t="s">
        <v>2259</v>
      </c>
      <c r="B5776" s="202" t="s">
        <v>2458</v>
      </c>
      <c r="C5776" s="203" t="s">
        <v>1397</v>
      </c>
      <c r="D5776" s="202" t="s">
        <v>1464</v>
      </c>
      <c r="E5776" s="202" t="s">
        <v>1465</v>
      </c>
      <c r="F5776" s="202" t="s">
        <v>475</v>
      </c>
      <c r="G5776" s="253">
        <v>23.6</v>
      </c>
      <c r="H5776" s="361" t="s">
        <v>1400</v>
      </c>
      <c r="I5776" s="359" t="s">
        <v>1383</v>
      </c>
      <c r="J5776" s="358">
        <v>0.44</v>
      </c>
      <c r="K5776" s="359" t="s">
        <v>1391</v>
      </c>
      <c r="L5776" s="359" t="s">
        <v>1392</v>
      </c>
      <c r="M5776" s="368">
        <v>2010</v>
      </c>
      <c r="N5776" s="207" t="s">
        <v>1401</v>
      </c>
      <c r="O5776" s="203"/>
      <c r="P5776" t="str">
        <f t="shared" si="90"/>
        <v>Upper Mississippi River Bacteria TMDL-Rice Creek-(07010206-584)-E. coli</v>
      </c>
    </row>
    <row r="5777" spans="1:16" ht="27.95" hidden="1" customHeight="1" x14ac:dyDescent="0.25">
      <c r="A5777" s="203" t="s">
        <v>2259</v>
      </c>
      <c r="B5777" s="202" t="s">
        <v>2458</v>
      </c>
      <c r="C5777" s="203" t="s">
        <v>1397</v>
      </c>
      <c r="D5777" s="202" t="s">
        <v>1464</v>
      </c>
      <c r="E5777" s="202" t="s">
        <v>1465</v>
      </c>
      <c r="F5777" s="202" t="s">
        <v>475</v>
      </c>
      <c r="G5777" s="253">
        <v>4.93</v>
      </c>
      <c r="H5777" s="361" t="s">
        <v>1400</v>
      </c>
      <c r="I5777" s="359" t="s">
        <v>1384</v>
      </c>
      <c r="J5777" s="359" t="s">
        <v>1402</v>
      </c>
      <c r="K5777" s="359" t="s">
        <v>1391</v>
      </c>
      <c r="L5777" s="359" t="s">
        <v>1392</v>
      </c>
      <c r="M5777" s="368">
        <v>2010</v>
      </c>
      <c r="N5777" s="207" t="s">
        <v>1401</v>
      </c>
      <c r="O5777" s="203"/>
      <c r="P5777" t="str">
        <f t="shared" si="90"/>
        <v>Upper Mississippi River Bacteria TMDL-Rice Creek-(07010206-584)-E. coli</v>
      </c>
    </row>
    <row r="5778" spans="1:16" ht="27.95" hidden="1" customHeight="1" x14ac:dyDescent="0.25">
      <c r="A5778" s="203" t="s">
        <v>2259</v>
      </c>
      <c r="B5778" s="202" t="s">
        <v>2458</v>
      </c>
      <c r="C5778" s="203" t="s">
        <v>1397</v>
      </c>
      <c r="D5778" s="202" t="s">
        <v>1464</v>
      </c>
      <c r="E5778" s="202" t="s">
        <v>1465</v>
      </c>
      <c r="F5778" s="202" t="s">
        <v>475</v>
      </c>
      <c r="G5778" s="253">
        <v>1.75</v>
      </c>
      <c r="H5778" s="361" t="s">
        <v>1400</v>
      </c>
      <c r="I5778" s="359" t="s">
        <v>1385</v>
      </c>
      <c r="J5778" s="359" t="s">
        <v>1402</v>
      </c>
      <c r="K5778" s="359" t="s">
        <v>1391</v>
      </c>
      <c r="L5778" s="359" t="s">
        <v>1392</v>
      </c>
      <c r="M5778" s="368">
        <v>2010</v>
      </c>
      <c r="N5778" s="207" t="s">
        <v>1401</v>
      </c>
      <c r="O5778" s="203"/>
      <c r="P5778" t="str">
        <f t="shared" si="90"/>
        <v>Upper Mississippi River Bacteria TMDL-Rice Creek-(07010206-584)-E. coli</v>
      </c>
    </row>
    <row r="5779" spans="1:16" ht="27.95" hidden="1" customHeight="1" x14ac:dyDescent="0.25">
      <c r="A5779" s="203" t="s">
        <v>210</v>
      </c>
      <c r="B5779" s="203" t="s">
        <v>549</v>
      </c>
      <c r="C5779" s="203" t="s">
        <v>1535</v>
      </c>
      <c r="D5779" s="203" t="s">
        <v>1725</v>
      </c>
      <c r="E5779" s="203" t="s">
        <v>1726</v>
      </c>
      <c r="F5779" s="203" t="s">
        <v>505</v>
      </c>
      <c r="G5779" s="257">
        <v>8.7799999999999994</v>
      </c>
      <c r="H5779" s="361" t="s">
        <v>1433</v>
      </c>
      <c r="I5779" s="361" t="s">
        <v>1407</v>
      </c>
      <c r="J5779" s="360">
        <v>0.75409999999999999</v>
      </c>
      <c r="K5779" s="361" t="s">
        <v>1113</v>
      </c>
      <c r="L5779" s="361" t="s">
        <v>1408</v>
      </c>
      <c r="M5779" s="370">
        <v>2013</v>
      </c>
      <c r="N5779" s="207">
        <v>43903</v>
      </c>
      <c r="O5779" s="203"/>
      <c r="P5779" t="str">
        <f t="shared" si="90"/>
        <v>Lower Minnesota River WRAPS 2014-Cleary-(70-0022-00)-TP</v>
      </c>
    </row>
    <row r="5780" spans="1:16" ht="27.95" hidden="1" customHeight="1" x14ac:dyDescent="0.25">
      <c r="A5780" s="203" t="s">
        <v>210</v>
      </c>
      <c r="B5780" s="203" t="s">
        <v>549</v>
      </c>
      <c r="C5780" s="203" t="s">
        <v>1535</v>
      </c>
      <c r="D5780" s="203" t="s">
        <v>1725</v>
      </c>
      <c r="E5780" s="203" t="s">
        <v>1726</v>
      </c>
      <c r="F5780" s="203" t="s">
        <v>505</v>
      </c>
      <c r="G5780" s="257">
        <v>2.41E-2</v>
      </c>
      <c r="H5780" s="361" t="s">
        <v>1414</v>
      </c>
      <c r="I5780" s="361" t="s">
        <v>1407</v>
      </c>
      <c r="J5780" s="360">
        <v>0.75409999999999999</v>
      </c>
      <c r="K5780" s="361" t="s">
        <v>1113</v>
      </c>
      <c r="L5780" s="361" t="s">
        <v>1392</v>
      </c>
      <c r="M5780" s="370">
        <v>2013</v>
      </c>
      <c r="N5780" s="207">
        <v>43903</v>
      </c>
      <c r="O5780" s="203"/>
      <c r="P5780" t="str">
        <f t="shared" si="90"/>
        <v>Lower Minnesota River WRAPS 2014-Cleary-(70-0022-00)-TP</v>
      </c>
    </row>
    <row r="5781" spans="1:16" ht="27.95" hidden="1" customHeight="1" x14ac:dyDescent="0.25">
      <c r="A5781" s="203" t="s">
        <v>2260</v>
      </c>
      <c r="B5781" s="203" t="s">
        <v>549</v>
      </c>
      <c r="C5781" s="203" t="s">
        <v>1535</v>
      </c>
      <c r="D5781" s="203" t="s">
        <v>1620</v>
      </c>
      <c r="E5781" s="203" t="s">
        <v>1621</v>
      </c>
      <c r="F5781" s="203" t="s">
        <v>475</v>
      </c>
      <c r="G5781" s="258">
        <v>22368</v>
      </c>
      <c r="H5781" s="361" t="s">
        <v>1414</v>
      </c>
      <c r="I5781" s="361" t="s">
        <v>1407</v>
      </c>
      <c r="J5781" s="361" t="s">
        <v>1380</v>
      </c>
      <c r="K5781" s="361" t="s">
        <v>8</v>
      </c>
      <c r="L5781" s="361" t="s">
        <v>1392</v>
      </c>
      <c r="M5781" s="370">
        <v>2010</v>
      </c>
      <c r="N5781" s="207">
        <v>43903</v>
      </c>
      <c r="O5781" s="203"/>
      <c r="P5781" t="str">
        <f t="shared" si="90"/>
        <v>Lower Minnesota River WRAPS 2014-Credit River-(07020012-811)-Chloride</v>
      </c>
    </row>
    <row r="5782" spans="1:16" ht="27.95" hidden="1" customHeight="1" x14ac:dyDescent="0.25">
      <c r="A5782" s="203" t="s">
        <v>2260</v>
      </c>
      <c r="B5782" s="203" t="s">
        <v>549</v>
      </c>
      <c r="C5782" s="203" t="s">
        <v>1535</v>
      </c>
      <c r="D5782" s="203" t="s">
        <v>1620</v>
      </c>
      <c r="E5782" s="203" t="s">
        <v>1621</v>
      </c>
      <c r="F5782" s="203" t="s">
        <v>505</v>
      </c>
      <c r="G5782" s="257">
        <v>1.1000000000000001</v>
      </c>
      <c r="H5782" s="361" t="s">
        <v>1390</v>
      </c>
      <c r="I5782" s="361" t="s">
        <v>1379</v>
      </c>
      <c r="J5782" s="275">
        <v>0.71</v>
      </c>
      <c r="K5782" s="361" t="s">
        <v>1391</v>
      </c>
      <c r="L5782" s="361" t="s">
        <v>1392</v>
      </c>
      <c r="M5782" s="370">
        <v>2010</v>
      </c>
      <c r="N5782" s="207">
        <v>43903</v>
      </c>
      <c r="O5782" s="361" t="s">
        <v>1537</v>
      </c>
      <c r="P5782" t="str">
        <f t="shared" si="90"/>
        <v>Lower Minnesota River WRAPS 2014-Credit River-(07020012-811)-E. coli</v>
      </c>
    </row>
    <row r="5783" spans="1:16" ht="27.95" hidden="1" customHeight="1" x14ac:dyDescent="0.25">
      <c r="A5783" s="203" t="s">
        <v>2260</v>
      </c>
      <c r="B5783" s="203" t="s">
        <v>549</v>
      </c>
      <c r="C5783" s="203" t="s">
        <v>1535</v>
      </c>
      <c r="D5783" s="203" t="s">
        <v>1620</v>
      </c>
      <c r="E5783" s="203" t="s">
        <v>1621</v>
      </c>
      <c r="F5783" s="203" t="s">
        <v>505</v>
      </c>
      <c r="G5783" s="257">
        <v>0.26</v>
      </c>
      <c r="H5783" s="361" t="s">
        <v>1390</v>
      </c>
      <c r="I5783" s="361" t="s">
        <v>1382</v>
      </c>
      <c r="J5783" s="275">
        <v>0.71</v>
      </c>
      <c r="K5783" s="361" t="s">
        <v>1391</v>
      </c>
      <c r="L5783" s="361" t="s">
        <v>1392</v>
      </c>
      <c r="M5783" s="370">
        <v>2010</v>
      </c>
      <c r="N5783" s="207">
        <v>43903</v>
      </c>
      <c r="O5783" s="361" t="s">
        <v>1537</v>
      </c>
      <c r="P5783" t="str">
        <f t="shared" si="90"/>
        <v>Lower Minnesota River WRAPS 2014-Credit River-(07020012-811)-E. coli</v>
      </c>
    </row>
    <row r="5784" spans="1:16" ht="27.95" hidden="1" customHeight="1" x14ac:dyDescent="0.25">
      <c r="A5784" s="203" t="s">
        <v>2260</v>
      </c>
      <c r="B5784" s="203" t="s">
        <v>549</v>
      </c>
      <c r="C5784" s="203" t="s">
        <v>1535</v>
      </c>
      <c r="D5784" s="203" t="s">
        <v>1620</v>
      </c>
      <c r="E5784" s="203" t="s">
        <v>1621</v>
      </c>
      <c r="F5784" s="203" t="s">
        <v>505</v>
      </c>
      <c r="G5784" s="257">
        <v>0.15</v>
      </c>
      <c r="H5784" s="361" t="s">
        <v>1390</v>
      </c>
      <c r="I5784" s="361" t="s">
        <v>1383</v>
      </c>
      <c r="J5784" s="275">
        <v>0.71</v>
      </c>
      <c r="K5784" s="361" t="s">
        <v>1391</v>
      </c>
      <c r="L5784" s="361" t="s">
        <v>1392</v>
      </c>
      <c r="M5784" s="370">
        <v>2010</v>
      </c>
      <c r="N5784" s="207">
        <v>43903</v>
      </c>
      <c r="O5784" s="361" t="s">
        <v>1537</v>
      </c>
      <c r="P5784" t="str">
        <f t="shared" si="90"/>
        <v>Lower Minnesota River WRAPS 2014-Credit River-(07020012-811)-E. coli</v>
      </c>
    </row>
    <row r="5785" spans="1:16" ht="27.95" hidden="1" customHeight="1" x14ac:dyDescent="0.25">
      <c r="A5785" s="203" t="s">
        <v>2260</v>
      </c>
      <c r="B5785" s="203" t="s">
        <v>549</v>
      </c>
      <c r="C5785" s="203" t="s">
        <v>1535</v>
      </c>
      <c r="D5785" s="203" t="s">
        <v>1620</v>
      </c>
      <c r="E5785" s="203" t="s">
        <v>1621</v>
      </c>
      <c r="F5785" s="203" t="s">
        <v>505</v>
      </c>
      <c r="G5785" s="257">
        <v>0.04</v>
      </c>
      <c r="H5785" s="361" t="s">
        <v>1390</v>
      </c>
      <c r="I5785" s="361" t="s">
        <v>1384</v>
      </c>
      <c r="J5785" s="275">
        <v>0.71</v>
      </c>
      <c r="K5785" s="361" t="s">
        <v>1391</v>
      </c>
      <c r="L5785" s="361" t="s">
        <v>1392</v>
      </c>
      <c r="M5785" s="370">
        <v>2010</v>
      </c>
      <c r="N5785" s="207">
        <v>43903</v>
      </c>
      <c r="O5785" s="361" t="s">
        <v>1537</v>
      </c>
      <c r="P5785" t="str">
        <f t="shared" si="90"/>
        <v>Lower Minnesota River WRAPS 2014-Credit River-(07020012-811)-E. coli</v>
      </c>
    </row>
    <row r="5786" spans="1:16" ht="27.95" hidden="1" customHeight="1" x14ac:dyDescent="0.25">
      <c r="A5786" s="203" t="s">
        <v>2260</v>
      </c>
      <c r="B5786" s="203" t="s">
        <v>549</v>
      </c>
      <c r="C5786" s="203" t="s">
        <v>1535</v>
      </c>
      <c r="D5786" s="203" t="s">
        <v>1620</v>
      </c>
      <c r="E5786" s="203" t="s">
        <v>1621</v>
      </c>
      <c r="F5786" s="203" t="s">
        <v>505</v>
      </c>
      <c r="G5786" s="257">
        <v>0.03</v>
      </c>
      <c r="H5786" s="361" t="s">
        <v>1390</v>
      </c>
      <c r="I5786" s="361" t="s">
        <v>1385</v>
      </c>
      <c r="J5786" s="275">
        <v>0.71</v>
      </c>
      <c r="K5786" s="361" t="s">
        <v>1391</v>
      </c>
      <c r="L5786" s="361" t="s">
        <v>1392</v>
      </c>
      <c r="M5786" s="370">
        <v>2010</v>
      </c>
      <c r="N5786" s="207">
        <v>43903</v>
      </c>
      <c r="O5786" s="361" t="s">
        <v>1537</v>
      </c>
      <c r="P5786" t="str">
        <f t="shared" si="90"/>
        <v>Lower Minnesota River WRAPS 2014-Credit River-(07020012-811)-E. coli</v>
      </c>
    </row>
    <row r="5787" spans="1:16" ht="27.95" hidden="1" customHeight="1" x14ac:dyDescent="0.25">
      <c r="A5787" s="203" t="s">
        <v>210</v>
      </c>
      <c r="B5787" s="202" t="s">
        <v>549</v>
      </c>
      <c r="C5787" s="203" t="s">
        <v>2103</v>
      </c>
      <c r="D5787" s="202" t="s">
        <v>548</v>
      </c>
      <c r="E5787" s="202" t="s">
        <v>2104</v>
      </c>
      <c r="F5787" s="202" t="s">
        <v>475</v>
      </c>
      <c r="G5787" s="253">
        <v>472.1</v>
      </c>
      <c r="H5787" s="361" t="s">
        <v>1433</v>
      </c>
      <c r="I5787" s="359" t="s">
        <v>1407</v>
      </c>
      <c r="J5787" s="358">
        <v>0.6391</v>
      </c>
      <c r="K5787" s="359" t="s">
        <v>1113</v>
      </c>
      <c r="L5787" s="359" t="s">
        <v>1408</v>
      </c>
      <c r="M5787" s="368">
        <v>2006</v>
      </c>
      <c r="N5787" s="205">
        <v>40800</v>
      </c>
      <c r="O5787" s="203"/>
      <c r="P5787" t="str">
        <f t="shared" si="90"/>
        <v>Prior Lake and Spring Lake (Metro)-Spring-(70-0054-00)-TP</v>
      </c>
    </row>
    <row r="5788" spans="1:16" ht="27.95" hidden="1" customHeight="1" x14ac:dyDescent="0.25">
      <c r="A5788" s="203" t="s">
        <v>210</v>
      </c>
      <c r="B5788" s="202" t="s">
        <v>549</v>
      </c>
      <c r="C5788" s="203" t="s">
        <v>2103</v>
      </c>
      <c r="D5788" s="202" t="s">
        <v>548</v>
      </c>
      <c r="E5788" s="202" t="s">
        <v>2104</v>
      </c>
      <c r="F5788" s="202" t="s">
        <v>475</v>
      </c>
      <c r="G5788" s="253">
        <v>1.3</v>
      </c>
      <c r="H5788" s="361" t="s">
        <v>1414</v>
      </c>
      <c r="I5788" s="359" t="s">
        <v>1407</v>
      </c>
      <c r="J5788" s="358">
        <v>0.63890000000000002</v>
      </c>
      <c r="K5788" s="359" t="s">
        <v>1113</v>
      </c>
      <c r="L5788" s="359" t="s">
        <v>1392</v>
      </c>
      <c r="M5788" s="368">
        <v>2006</v>
      </c>
      <c r="N5788" s="205">
        <v>40800</v>
      </c>
      <c r="O5788" s="203"/>
      <c r="P5788" t="str">
        <f t="shared" si="90"/>
        <v>Prior Lake and Spring Lake (Metro)-Spring-(70-0054-00)-TP</v>
      </c>
    </row>
    <row r="5789" spans="1:16" ht="27.95" hidden="1" customHeight="1" x14ac:dyDescent="0.25">
      <c r="A5789" s="203" t="s">
        <v>210</v>
      </c>
      <c r="B5789" s="202" t="s">
        <v>549</v>
      </c>
      <c r="C5789" s="203" t="s">
        <v>1403</v>
      </c>
      <c r="D5789" s="202" t="s">
        <v>1404</v>
      </c>
      <c r="E5789" s="202" t="s">
        <v>1405</v>
      </c>
      <c r="F5789" s="202" t="s">
        <v>475</v>
      </c>
      <c r="G5789" s="253">
        <v>154</v>
      </c>
      <c r="H5789" s="361" t="s">
        <v>1406</v>
      </c>
      <c r="I5789" s="359" t="s">
        <v>1407</v>
      </c>
      <c r="J5789" s="359" t="s">
        <v>1380</v>
      </c>
      <c r="K5789" s="359" t="s">
        <v>22</v>
      </c>
      <c r="L5789" s="359" t="s">
        <v>1408</v>
      </c>
      <c r="M5789" s="368" t="s">
        <v>1407</v>
      </c>
      <c r="N5789" s="205">
        <v>42486</v>
      </c>
      <c r="O5789" s="203"/>
      <c r="P5789" t="str">
        <f t="shared" si="90"/>
        <v>South Metro Mississippi TSS TMDL-Mississippi River-(07040001-531)-TSS</v>
      </c>
    </row>
    <row r="5790" spans="1:16" ht="27.95" hidden="1" customHeight="1" x14ac:dyDescent="0.25">
      <c r="A5790" s="203" t="s">
        <v>210</v>
      </c>
      <c r="B5790" s="202" t="s">
        <v>549</v>
      </c>
      <c r="C5790" s="203" t="s">
        <v>1461</v>
      </c>
      <c r="D5790" s="202" t="s">
        <v>1816</v>
      </c>
      <c r="E5790" s="202" t="s">
        <v>1428</v>
      </c>
      <c r="F5790" s="202" t="s">
        <v>475</v>
      </c>
      <c r="G5790" s="254">
        <v>4402547</v>
      </c>
      <c r="H5790" s="361" t="s">
        <v>1433</v>
      </c>
      <c r="I5790" s="359" t="s">
        <v>1407</v>
      </c>
      <c r="J5790" s="359" t="s">
        <v>1380</v>
      </c>
      <c r="K5790" s="359" t="s">
        <v>8</v>
      </c>
      <c r="L5790" s="359" t="s">
        <v>1408</v>
      </c>
      <c r="M5790" s="368" t="s">
        <v>1407</v>
      </c>
      <c r="N5790" s="205">
        <v>42530</v>
      </c>
      <c r="O5790" s="203"/>
      <c r="P5790" t="str">
        <f t="shared" si="90"/>
        <v>Twin Cities Metro Area Chloride TMDL and Management Plan-Sand Creek-(07020012-513)-Chloride</v>
      </c>
    </row>
    <row r="5791" spans="1:16" ht="27.95" hidden="1" customHeight="1" x14ac:dyDescent="0.25">
      <c r="A5791" s="203" t="s">
        <v>210</v>
      </c>
      <c r="B5791" s="202" t="s">
        <v>549</v>
      </c>
      <c r="C5791" s="203" t="s">
        <v>1461</v>
      </c>
      <c r="D5791" s="202" t="s">
        <v>1816</v>
      </c>
      <c r="E5791" s="202" t="s">
        <v>1428</v>
      </c>
      <c r="F5791" s="202" t="s">
        <v>475</v>
      </c>
      <c r="G5791" s="254">
        <v>29156</v>
      </c>
      <c r="H5791" s="361" t="s">
        <v>1414</v>
      </c>
      <c r="I5791" s="359" t="s">
        <v>1407</v>
      </c>
      <c r="J5791" s="359" t="s">
        <v>1380</v>
      </c>
      <c r="K5791" s="359" t="s">
        <v>8</v>
      </c>
      <c r="L5791" s="359" t="s">
        <v>1392</v>
      </c>
      <c r="M5791" s="368" t="s">
        <v>1407</v>
      </c>
      <c r="N5791" s="205">
        <v>42530</v>
      </c>
      <c r="O5791" s="203"/>
      <c r="P5791" t="str">
        <f t="shared" si="90"/>
        <v>Twin Cities Metro Area Chloride TMDL and Management Plan-Sand Creek-(07020012-513)-Chloride</v>
      </c>
    </row>
    <row r="5792" spans="1:16" ht="27.95" hidden="1" customHeight="1" x14ac:dyDescent="0.25">
      <c r="A5792" s="203" t="s">
        <v>210</v>
      </c>
      <c r="B5792" s="202" t="s">
        <v>549</v>
      </c>
      <c r="C5792" s="203" t="s">
        <v>1461</v>
      </c>
      <c r="D5792" s="202" t="s">
        <v>1821</v>
      </c>
      <c r="E5792" s="202" t="s">
        <v>1428</v>
      </c>
      <c r="F5792" s="202" t="s">
        <v>475</v>
      </c>
      <c r="G5792" s="254">
        <v>4402547</v>
      </c>
      <c r="H5792" s="361" t="s">
        <v>1433</v>
      </c>
      <c r="I5792" s="359" t="s">
        <v>1407</v>
      </c>
      <c r="J5792" s="359" t="s">
        <v>1380</v>
      </c>
      <c r="K5792" s="359" t="s">
        <v>8</v>
      </c>
      <c r="L5792" s="359" t="s">
        <v>1408</v>
      </c>
      <c r="M5792" s="368" t="s">
        <v>1407</v>
      </c>
      <c r="N5792" s="205">
        <v>42530</v>
      </c>
      <c r="O5792" s="203"/>
      <c r="P5792" t="str">
        <f t="shared" si="90"/>
        <v>Twin Cities Metro Area Chloride TMDL and Management Plan-Sand Creek-(07020012-662)-Chloride</v>
      </c>
    </row>
    <row r="5793" spans="1:16" ht="27.95" hidden="1" customHeight="1" x14ac:dyDescent="0.25">
      <c r="A5793" s="203" t="s">
        <v>210</v>
      </c>
      <c r="B5793" s="202" t="s">
        <v>549</v>
      </c>
      <c r="C5793" s="203" t="s">
        <v>1461</v>
      </c>
      <c r="D5793" s="202" t="s">
        <v>1821</v>
      </c>
      <c r="E5793" s="202" t="s">
        <v>1428</v>
      </c>
      <c r="F5793" s="202" t="s">
        <v>475</v>
      </c>
      <c r="G5793" s="254">
        <v>29156</v>
      </c>
      <c r="H5793" s="361" t="s">
        <v>1414</v>
      </c>
      <c r="I5793" s="359" t="s">
        <v>1407</v>
      </c>
      <c r="J5793" s="359" t="s">
        <v>1380</v>
      </c>
      <c r="K5793" s="359" t="s">
        <v>8</v>
      </c>
      <c r="L5793" s="359" t="s">
        <v>1392</v>
      </c>
      <c r="M5793" s="368" t="s">
        <v>1407</v>
      </c>
      <c r="N5793" s="205">
        <v>42530</v>
      </c>
      <c r="O5793" s="203"/>
      <c r="P5793" t="str">
        <f t="shared" si="90"/>
        <v>Twin Cities Metro Area Chloride TMDL and Management Plan-Sand Creek-(07020012-662)-Chloride</v>
      </c>
    </row>
    <row r="5794" spans="1:16" ht="27.95" hidden="1" customHeight="1" x14ac:dyDescent="0.25">
      <c r="A5794" s="203" t="s">
        <v>2261</v>
      </c>
      <c r="B5794" s="202" t="s">
        <v>2459</v>
      </c>
      <c r="C5794" s="203" t="s">
        <v>1403</v>
      </c>
      <c r="D5794" s="202" t="s">
        <v>1404</v>
      </c>
      <c r="E5794" s="202" t="s">
        <v>1405</v>
      </c>
      <c r="F5794" s="202" t="s">
        <v>475</v>
      </c>
      <c r="G5794" s="253">
        <v>154</v>
      </c>
      <c r="H5794" s="361" t="s">
        <v>1406</v>
      </c>
      <c r="I5794" s="359" t="s">
        <v>1407</v>
      </c>
      <c r="J5794" s="359" t="s">
        <v>1380</v>
      </c>
      <c r="K5794" s="359" t="s">
        <v>22</v>
      </c>
      <c r="L5794" s="359" t="s">
        <v>1408</v>
      </c>
      <c r="M5794" s="368" t="s">
        <v>1407</v>
      </c>
      <c r="N5794" s="205">
        <v>42486</v>
      </c>
      <c r="O5794" s="203"/>
      <c r="P5794" t="str">
        <f t="shared" si="90"/>
        <v>South Metro Mississippi TSS TMDL-Mississippi River-(07040001-531)-TSS</v>
      </c>
    </row>
    <row r="5795" spans="1:16" ht="27.95" hidden="1" customHeight="1" x14ac:dyDescent="0.25">
      <c r="A5795" s="203" t="s">
        <v>2261</v>
      </c>
      <c r="B5795" s="202" t="s">
        <v>2459</v>
      </c>
      <c r="C5795" s="203" t="s">
        <v>1461</v>
      </c>
      <c r="D5795" s="202" t="s">
        <v>1658</v>
      </c>
      <c r="E5795" s="202" t="s">
        <v>1659</v>
      </c>
      <c r="F5795" s="202" t="s">
        <v>475</v>
      </c>
      <c r="G5795" s="254">
        <v>28679140</v>
      </c>
      <c r="H5795" s="361" t="s">
        <v>1433</v>
      </c>
      <c r="I5795" s="359" t="s">
        <v>1407</v>
      </c>
      <c r="J5795" s="359" t="s">
        <v>1380</v>
      </c>
      <c r="K5795" s="359" t="s">
        <v>8</v>
      </c>
      <c r="L5795" s="359" t="s">
        <v>1408</v>
      </c>
      <c r="M5795" s="368" t="s">
        <v>1407</v>
      </c>
      <c r="N5795" s="205">
        <v>42530</v>
      </c>
      <c r="O5795" s="203"/>
      <c r="P5795" t="str">
        <f t="shared" si="90"/>
        <v>Twin Cities Metro Area Chloride TMDL and Management Plan-Minnehaha Creek-(07010206-539)-Chloride</v>
      </c>
    </row>
    <row r="5796" spans="1:16" ht="27.95" hidden="1" customHeight="1" x14ac:dyDescent="0.25">
      <c r="A5796" s="203" t="s">
        <v>2261</v>
      </c>
      <c r="B5796" s="202" t="s">
        <v>2459</v>
      </c>
      <c r="C5796" s="203" t="s">
        <v>1461</v>
      </c>
      <c r="D5796" s="202" t="s">
        <v>1658</v>
      </c>
      <c r="E5796" s="202" t="s">
        <v>1659</v>
      </c>
      <c r="F5796" s="202" t="s">
        <v>475</v>
      </c>
      <c r="G5796" s="254">
        <v>189928</v>
      </c>
      <c r="H5796" s="361" t="s">
        <v>1414</v>
      </c>
      <c r="I5796" s="359" t="s">
        <v>1407</v>
      </c>
      <c r="J5796" s="359" t="s">
        <v>1380</v>
      </c>
      <c r="K5796" s="359" t="s">
        <v>8</v>
      </c>
      <c r="L5796" s="359" t="s">
        <v>1392</v>
      </c>
      <c r="M5796" s="368" t="s">
        <v>1407</v>
      </c>
      <c r="N5796" s="205">
        <v>42530</v>
      </c>
      <c r="O5796" s="203"/>
      <c r="P5796" t="str">
        <f t="shared" si="90"/>
        <v>Twin Cities Metro Area Chloride TMDL and Management Plan-Minnehaha Creek-(07010206-539)-Chloride</v>
      </c>
    </row>
    <row r="5797" spans="1:16" ht="27.95" hidden="1" customHeight="1" x14ac:dyDescent="0.25">
      <c r="A5797" s="203" t="s">
        <v>2261</v>
      </c>
      <c r="B5797" s="202" t="s">
        <v>2459</v>
      </c>
      <c r="C5797" s="203" t="s">
        <v>1660</v>
      </c>
      <c r="D5797" s="202" t="s">
        <v>1936</v>
      </c>
      <c r="E5797" s="202" t="s">
        <v>1937</v>
      </c>
      <c r="F5797" s="202" t="s">
        <v>505</v>
      </c>
      <c r="G5797" s="253">
        <v>1.98</v>
      </c>
      <c r="H5797" s="361" t="s">
        <v>1433</v>
      </c>
      <c r="I5797" s="359" t="s">
        <v>1407</v>
      </c>
      <c r="J5797" s="358">
        <v>0.95350000000000001</v>
      </c>
      <c r="K5797" s="359" t="s">
        <v>1113</v>
      </c>
      <c r="L5797" s="359" t="s">
        <v>1408</v>
      </c>
      <c r="M5797" s="368">
        <v>2008</v>
      </c>
      <c r="N5797" s="207" t="s">
        <v>1663</v>
      </c>
      <c r="O5797" s="203"/>
      <c r="P5797" t="str">
        <f t="shared" si="90"/>
        <v>Upper Minnehaha Creek Watershed TMDL-Minnetonka-West Arm-(27-0133-14)-TP</v>
      </c>
    </row>
    <row r="5798" spans="1:16" ht="27.95" hidden="1" customHeight="1" x14ac:dyDescent="0.25">
      <c r="A5798" s="203" t="s">
        <v>2261</v>
      </c>
      <c r="B5798" s="202" t="s">
        <v>2459</v>
      </c>
      <c r="C5798" s="203" t="s">
        <v>1660</v>
      </c>
      <c r="D5798" s="202" t="s">
        <v>1936</v>
      </c>
      <c r="E5798" s="202" t="s">
        <v>1937</v>
      </c>
      <c r="F5798" s="202" t="s">
        <v>505</v>
      </c>
      <c r="G5798" s="253">
        <v>5.4200000000000003E-3</v>
      </c>
      <c r="H5798" s="361" t="s">
        <v>1414</v>
      </c>
      <c r="I5798" s="359" t="s">
        <v>1407</v>
      </c>
      <c r="J5798" s="358">
        <v>0.95409999999999995</v>
      </c>
      <c r="K5798" s="359" t="s">
        <v>1113</v>
      </c>
      <c r="L5798" s="359" t="s">
        <v>1392</v>
      </c>
      <c r="M5798" s="368">
        <v>2008</v>
      </c>
      <c r="N5798" s="207" t="s">
        <v>1663</v>
      </c>
      <c r="O5798" s="203"/>
      <c r="P5798" t="str">
        <f t="shared" si="90"/>
        <v>Upper Minnehaha Creek Watershed TMDL-Minnetonka-West Arm-(27-0133-14)-TP</v>
      </c>
    </row>
    <row r="5799" spans="1:16" ht="27.95" hidden="1" customHeight="1" x14ac:dyDescent="0.25">
      <c r="A5799" s="213" t="s">
        <v>2262</v>
      </c>
      <c r="B5799" s="202" t="s">
        <v>2460</v>
      </c>
      <c r="C5799" s="203" t="s">
        <v>1403</v>
      </c>
      <c r="D5799" s="202" t="s">
        <v>1404</v>
      </c>
      <c r="E5799" s="202" t="s">
        <v>1405</v>
      </c>
      <c r="F5799" s="202" t="s">
        <v>475</v>
      </c>
      <c r="G5799" s="253">
        <v>154</v>
      </c>
      <c r="H5799" s="361" t="s">
        <v>1406</v>
      </c>
      <c r="I5799" s="359" t="s">
        <v>1407</v>
      </c>
      <c r="J5799" s="208">
        <v>0</v>
      </c>
      <c r="K5799" s="359" t="s">
        <v>22</v>
      </c>
      <c r="L5799" s="359" t="s">
        <v>1408</v>
      </c>
      <c r="M5799" s="368" t="s">
        <v>1407</v>
      </c>
      <c r="N5799" s="205">
        <v>42486</v>
      </c>
      <c r="O5799" s="203"/>
      <c r="P5799" t="str">
        <f t="shared" si="90"/>
        <v>South Metro Mississippi TSS TMDL-Mississippi River-(07040001-531)-TSS</v>
      </c>
    </row>
    <row r="5800" spans="1:16" ht="27.95" hidden="1" customHeight="1" x14ac:dyDescent="0.25">
      <c r="A5800" s="203" t="s">
        <v>2262</v>
      </c>
      <c r="B5800" s="202" t="s">
        <v>2460</v>
      </c>
      <c r="C5800" s="203" t="s">
        <v>1397</v>
      </c>
      <c r="D5800" s="202" t="s">
        <v>2038</v>
      </c>
      <c r="E5800" s="202" t="s">
        <v>2039</v>
      </c>
      <c r="F5800" s="202" t="s">
        <v>475</v>
      </c>
      <c r="G5800" s="253">
        <v>9.4600000000000009</v>
      </c>
      <c r="H5800" s="361" t="s">
        <v>1400</v>
      </c>
      <c r="I5800" s="359" t="s">
        <v>1379</v>
      </c>
      <c r="J5800" s="358">
        <v>0.56999999999999995</v>
      </c>
      <c r="K5800" s="359" t="s">
        <v>1391</v>
      </c>
      <c r="L5800" s="359" t="s">
        <v>1392</v>
      </c>
      <c r="M5800" s="368">
        <v>2010</v>
      </c>
      <c r="N5800" s="207" t="s">
        <v>1401</v>
      </c>
      <c r="O5800" s="203"/>
      <c r="P5800" t="str">
        <f t="shared" si="90"/>
        <v>Upper Mississippi River Bacteria TMDL-Watab River-(07010201-528)-E. coli</v>
      </c>
    </row>
    <row r="5801" spans="1:16" ht="27.95" hidden="1" customHeight="1" x14ac:dyDescent="0.25">
      <c r="A5801" s="203" t="s">
        <v>2262</v>
      </c>
      <c r="B5801" s="202" t="s">
        <v>2460</v>
      </c>
      <c r="C5801" s="203" t="s">
        <v>1397</v>
      </c>
      <c r="D5801" s="202" t="s">
        <v>2038</v>
      </c>
      <c r="E5801" s="202" t="s">
        <v>2039</v>
      </c>
      <c r="F5801" s="202" t="s">
        <v>475</v>
      </c>
      <c r="G5801" s="253">
        <v>4.59</v>
      </c>
      <c r="H5801" s="361" t="s">
        <v>1400</v>
      </c>
      <c r="I5801" s="359" t="s">
        <v>1382</v>
      </c>
      <c r="J5801" s="358">
        <v>0.56000000000000005</v>
      </c>
      <c r="K5801" s="359" t="s">
        <v>1391</v>
      </c>
      <c r="L5801" s="359" t="s">
        <v>1392</v>
      </c>
      <c r="M5801" s="368">
        <v>2010</v>
      </c>
      <c r="N5801" s="207" t="s">
        <v>1401</v>
      </c>
      <c r="O5801" s="203"/>
      <c r="P5801" t="str">
        <f t="shared" si="90"/>
        <v>Upper Mississippi River Bacteria TMDL-Watab River-(07010201-528)-E. coli</v>
      </c>
    </row>
    <row r="5802" spans="1:16" ht="27.95" hidden="1" customHeight="1" x14ac:dyDescent="0.25">
      <c r="A5802" s="203" t="s">
        <v>2262</v>
      </c>
      <c r="B5802" s="202" t="s">
        <v>2460</v>
      </c>
      <c r="C5802" s="203" t="s">
        <v>1397</v>
      </c>
      <c r="D5802" s="202" t="s">
        <v>2038</v>
      </c>
      <c r="E5802" s="202" t="s">
        <v>2039</v>
      </c>
      <c r="F5802" s="202" t="s">
        <v>475</v>
      </c>
      <c r="G5802" s="253">
        <v>2.12</v>
      </c>
      <c r="H5802" s="361" t="s">
        <v>1400</v>
      </c>
      <c r="I5802" s="359" t="s">
        <v>1383</v>
      </c>
      <c r="J5802" s="358">
        <v>0</v>
      </c>
      <c r="K5802" s="359" t="s">
        <v>1391</v>
      </c>
      <c r="L5802" s="359" t="s">
        <v>1392</v>
      </c>
      <c r="M5802" s="368">
        <v>2010</v>
      </c>
      <c r="N5802" s="207" t="s">
        <v>1401</v>
      </c>
      <c r="O5802" s="203"/>
      <c r="P5802" t="str">
        <f t="shared" si="90"/>
        <v>Upper Mississippi River Bacteria TMDL-Watab River-(07010201-528)-E. coli</v>
      </c>
    </row>
    <row r="5803" spans="1:16" ht="27.95" hidden="1" customHeight="1" x14ac:dyDescent="0.25">
      <c r="A5803" s="203" t="s">
        <v>2262</v>
      </c>
      <c r="B5803" s="202" t="s">
        <v>2460</v>
      </c>
      <c r="C5803" s="203" t="s">
        <v>1397</v>
      </c>
      <c r="D5803" s="202" t="s">
        <v>2038</v>
      </c>
      <c r="E5803" s="202" t="s">
        <v>2039</v>
      </c>
      <c r="F5803" s="202" t="s">
        <v>475</v>
      </c>
      <c r="G5803" s="253">
        <v>1.4</v>
      </c>
      <c r="H5803" s="361" t="s">
        <v>1400</v>
      </c>
      <c r="I5803" s="359" t="s">
        <v>1384</v>
      </c>
      <c r="J5803" s="358">
        <v>0</v>
      </c>
      <c r="K5803" s="359" t="s">
        <v>1391</v>
      </c>
      <c r="L5803" s="359" t="s">
        <v>1392</v>
      </c>
      <c r="M5803" s="368">
        <v>2010</v>
      </c>
      <c r="N5803" s="207" t="s">
        <v>1401</v>
      </c>
      <c r="O5803" s="203"/>
      <c r="P5803" t="str">
        <f t="shared" si="90"/>
        <v>Upper Mississippi River Bacteria TMDL-Watab River-(07010201-528)-E. coli</v>
      </c>
    </row>
    <row r="5804" spans="1:16" ht="27.95" hidden="1" customHeight="1" x14ac:dyDescent="0.25">
      <c r="A5804" s="203" t="s">
        <v>2262</v>
      </c>
      <c r="B5804" s="202" t="s">
        <v>2460</v>
      </c>
      <c r="C5804" s="203" t="s">
        <v>1397</v>
      </c>
      <c r="D5804" s="202" t="s">
        <v>2038</v>
      </c>
      <c r="E5804" s="202" t="s">
        <v>2039</v>
      </c>
      <c r="F5804" s="202" t="s">
        <v>475</v>
      </c>
      <c r="G5804" s="253">
        <v>0.58199999999999996</v>
      </c>
      <c r="H5804" s="361" t="s">
        <v>1400</v>
      </c>
      <c r="I5804" s="359" t="s">
        <v>1385</v>
      </c>
      <c r="J5804" s="359" t="s">
        <v>1402</v>
      </c>
      <c r="K5804" s="359" t="s">
        <v>1391</v>
      </c>
      <c r="L5804" s="359" t="s">
        <v>1392</v>
      </c>
      <c r="M5804" s="368">
        <v>2010</v>
      </c>
      <c r="N5804" s="207" t="s">
        <v>1401</v>
      </c>
      <c r="O5804" s="203"/>
      <c r="P5804" t="str">
        <f t="shared" si="90"/>
        <v>Upper Mississippi River Bacteria TMDL-Watab River-(07010201-528)-E. coli</v>
      </c>
    </row>
    <row r="5805" spans="1:16" ht="27.95" hidden="1" customHeight="1" x14ac:dyDescent="0.25">
      <c r="A5805" s="203" t="s">
        <v>2262</v>
      </c>
      <c r="B5805" s="202" t="s">
        <v>2460</v>
      </c>
      <c r="C5805" s="203" t="s">
        <v>1397</v>
      </c>
      <c r="D5805" s="202" t="s">
        <v>2236</v>
      </c>
      <c r="E5805" s="202" t="s">
        <v>2237</v>
      </c>
      <c r="F5805" s="202" t="s">
        <v>475</v>
      </c>
      <c r="G5805" s="253">
        <v>4.55</v>
      </c>
      <c r="H5805" s="361" t="s">
        <v>1400</v>
      </c>
      <c r="I5805" s="359" t="s">
        <v>1379</v>
      </c>
      <c r="J5805" s="359" t="s">
        <v>1402</v>
      </c>
      <c r="K5805" s="359" t="s">
        <v>1391</v>
      </c>
      <c r="L5805" s="359" t="s">
        <v>1392</v>
      </c>
      <c r="M5805" s="368">
        <v>2010</v>
      </c>
      <c r="N5805" s="207" t="s">
        <v>1401</v>
      </c>
      <c r="O5805" s="203"/>
      <c r="P5805" t="str">
        <f t="shared" si="90"/>
        <v>Upper Mississippi River Bacteria TMDL-Watab River, South Fork-(07010201-554)-E. coli</v>
      </c>
    </row>
    <row r="5806" spans="1:16" ht="27.95" hidden="1" customHeight="1" x14ac:dyDescent="0.25">
      <c r="A5806" s="203" t="s">
        <v>2262</v>
      </c>
      <c r="B5806" s="202" t="s">
        <v>2460</v>
      </c>
      <c r="C5806" s="203" t="s">
        <v>1397</v>
      </c>
      <c r="D5806" s="202" t="s">
        <v>2236</v>
      </c>
      <c r="E5806" s="202" t="s">
        <v>2237</v>
      </c>
      <c r="F5806" s="202" t="s">
        <v>475</v>
      </c>
      <c r="G5806" s="253">
        <v>1.9</v>
      </c>
      <c r="H5806" s="361" t="s">
        <v>1400</v>
      </c>
      <c r="I5806" s="359" t="s">
        <v>1382</v>
      </c>
      <c r="J5806" s="358">
        <v>0.44</v>
      </c>
      <c r="K5806" s="359" t="s">
        <v>1391</v>
      </c>
      <c r="L5806" s="359" t="s">
        <v>1392</v>
      </c>
      <c r="M5806" s="368">
        <v>2010</v>
      </c>
      <c r="N5806" s="207" t="s">
        <v>1401</v>
      </c>
      <c r="O5806" s="203"/>
      <c r="P5806" t="str">
        <f t="shared" si="90"/>
        <v>Upper Mississippi River Bacteria TMDL-Watab River, South Fork-(07010201-554)-E. coli</v>
      </c>
    </row>
    <row r="5807" spans="1:16" ht="27.95" hidden="1" customHeight="1" x14ac:dyDescent="0.25">
      <c r="A5807" s="203" t="s">
        <v>2262</v>
      </c>
      <c r="B5807" s="202" t="s">
        <v>2460</v>
      </c>
      <c r="C5807" s="203" t="s">
        <v>1397</v>
      </c>
      <c r="D5807" s="202" t="s">
        <v>2236</v>
      </c>
      <c r="E5807" s="202" t="s">
        <v>2237</v>
      </c>
      <c r="F5807" s="202" t="s">
        <v>475</v>
      </c>
      <c r="G5807" s="253">
        <v>1.02</v>
      </c>
      <c r="H5807" s="361" t="s">
        <v>1400</v>
      </c>
      <c r="I5807" s="359" t="s">
        <v>1383</v>
      </c>
      <c r="J5807" s="358">
        <v>0.71</v>
      </c>
      <c r="K5807" s="359" t="s">
        <v>1391</v>
      </c>
      <c r="L5807" s="359" t="s">
        <v>1392</v>
      </c>
      <c r="M5807" s="368">
        <v>2010</v>
      </c>
      <c r="N5807" s="207" t="s">
        <v>1401</v>
      </c>
      <c r="O5807" s="203"/>
      <c r="P5807" t="str">
        <f t="shared" si="90"/>
        <v>Upper Mississippi River Bacteria TMDL-Watab River, South Fork-(07010201-554)-E. coli</v>
      </c>
    </row>
    <row r="5808" spans="1:16" ht="27.95" hidden="1" customHeight="1" x14ac:dyDescent="0.25">
      <c r="A5808" s="203" t="s">
        <v>2262</v>
      </c>
      <c r="B5808" s="202" t="s">
        <v>2460</v>
      </c>
      <c r="C5808" s="203" t="s">
        <v>1397</v>
      </c>
      <c r="D5808" s="202" t="s">
        <v>2236</v>
      </c>
      <c r="E5808" s="202" t="s">
        <v>2237</v>
      </c>
      <c r="F5808" s="202" t="s">
        <v>475</v>
      </c>
      <c r="G5808" s="253">
        <v>0.52500000000000002</v>
      </c>
      <c r="H5808" s="361" t="s">
        <v>1400</v>
      </c>
      <c r="I5808" s="359" t="s">
        <v>1384</v>
      </c>
      <c r="J5808" s="358">
        <v>0.56000000000000005</v>
      </c>
      <c r="K5808" s="359" t="s">
        <v>1391</v>
      </c>
      <c r="L5808" s="359" t="s">
        <v>1392</v>
      </c>
      <c r="M5808" s="368">
        <v>2010</v>
      </c>
      <c r="N5808" s="207" t="s">
        <v>1401</v>
      </c>
      <c r="O5808" s="203"/>
      <c r="P5808" t="str">
        <f t="shared" si="90"/>
        <v>Upper Mississippi River Bacteria TMDL-Watab River, South Fork-(07010201-554)-E. coli</v>
      </c>
    </row>
    <row r="5809" spans="1:16" ht="27.95" hidden="1" customHeight="1" x14ac:dyDescent="0.25">
      <c r="A5809" s="203" t="s">
        <v>2262</v>
      </c>
      <c r="B5809" s="202" t="s">
        <v>2460</v>
      </c>
      <c r="C5809" s="203" t="s">
        <v>1397</v>
      </c>
      <c r="D5809" s="202" t="s">
        <v>2236</v>
      </c>
      <c r="E5809" s="202" t="s">
        <v>2237</v>
      </c>
      <c r="F5809" s="202" t="s">
        <v>475</v>
      </c>
      <c r="G5809" s="253">
        <v>0.27800000000000002</v>
      </c>
      <c r="H5809" s="361" t="s">
        <v>1400</v>
      </c>
      <c r="I5809" s="359" t="s">
        <v>1385</v>
      </c>
      <c r="J5809" s="359" t="s">
        <v>1402</v>
      </c>
      <c r="K5809" s="359" t="s">
        <v>1391</v>
      </c>
      <c r="L5809" s="359" t="s">
        <v>1392</v>
      </c>
      <c r="M5809" s="368">
        <v>2010</v>
      </c>
      <c r="N5809" s="207" t="s">
        <v>1401</v>
      </c>
      <c r="O5809" s="203"/>
      <c r="P5809" t="str">
        <f t="shared" si="90"/>
        <v>Upper Mississippi River Bacteria TMDL-Watab River, South Fork-(07010201-554)-E. coli</v>
      </c>
    </row>
    <row r="5810" spans="1:16" ht="27.95" hidden="1" customHeight="1" x14ac:dyDescent="0.25">
      <c r="A5810" s="203" t="s">
        <v>2262</v>
      </c>
      <c r="B5810" s="202" t="s">
        <v>2460</v>
      </c>
      <c r="C5810" s="203" t="s">
        <v>1397</v>
      </c>
      <c r="D5810" s="202" t="s">
        <v>2120</v>
      </c>
      <c r="E5810" s="202" t="s">
        <v>2121</v>
      </c>
      <c r="F5810" s="202" t="s">
        <v>475</v>
      </c>
      <c r="G5810" s="253">
        <v>4.1900000000000004</v>
      </c>
      <c r="H5810" s="361" t="s">
        <v>1400</v>
      </c>
      <c r="I5810" s="359" t="s">
        <v>1379</v>
      </c>
      <c r="J5810" s="359" t="s">
        <v>1402</v>
      </c>
      <c r="K5810" s="359" t="s">
        <v>1391</v>
      </c>
      <c r="L5810" s="359" t="s">
        <v>1392</v>
      </c>
      <c r="M5810" s="368">
        <v>2010</v>
      </c>
      <c r="N5810" s="207" t="s">
        <v>1401</v>
      </c>
      <c r="O5810" s="203"/>
      <c r="P5810" t="str">
        <f t="shared" si="90"/>
        <v>Upper Mississippi River Bacteria TMDL-Unnamed creek (Robinson Hill Creek)-(07010203-724)-E. coli</v>
      </c>
    </row>
    <row r="5811" spans="1:16" ht="27.95" hidden="1" customHeight="1" x14ac:dyDescent="0.25">
      <c r="A5811" s="203" t="s">
        <v>2262</v>
      </c>
      <c r="B5811" s="202" t="s">
        <v>2460</v>
      </c>
      <c r="C5811" s="203" t="s">
        <v>1397</v>
      </c>
      <c r="D5811" s="202" t="s">
        <v>2120</v>
      </c>
      <c r="E5811" s="202" t="s">
        <v>2121</v>
      </c>
      <c r="F5811" s="202" t="s">
        <v>475</v>
      </c>
      <c r="G5811" s="253">
        <v>1.75</v>
      </c>
      <c r="H5811" s="361" t="s">
        <v>1400</v>
      </c>
      <c r="I5811" s="359" t="s">
        <v>1382</v>
      </c>
      <c r="J5811" s="358">
        <v>0.53</v>
      </c>
      <c r="K5811" s="359" t="s">
        <v>1391</v>
      </c>
      <c r="L5811" s="359" t="s">
        <v>1392</v>
      </c>
      <c r="M5811" s="368">
        <v>2010</v>
      </c>
      <c r="N5811" s="207" t="s">
        <v>1401</v>
      </c>
      <c r="O5811" s="203"/>
      <c r="P5811" t="str">
        <f t="shared" si="90"/>
        <v>Upper Mississippi River Bacteria TMDL-Unnamed creek (Robinson Hill Creek)-(07010203-724)-E. coli</v>
      </c>
    </row>
    <row r="5812" spans="1:16" ht="27.95" hidden="1" customHeight="1" x14ac:dyDescent="0.25">
      <c r="A5812" s="203" t="s">
        <v>2262</v>
      </c>
      <c r="B5812" s="202" t="s">
        <v>2460</v>
      </c>
      <c r="C5812" s="203" t="s">
        <v>1397</v>
      </c>
      <c r="D5812" s="202" t="s">
        <v>2120</v>
      </c>
      <c r="E5812" s="202" t="s">
        <v>2121</v>
      </c>
      <c r="F5812" s="202" t="s">
        <v>475</v>
      </c>
      <c r="G5812" s="253">
        <v>0.94099999999999995</v>
      </c>
      <c r="H5812" s="361" t="s">
        <v>1400</v>
      </c>
      <c r="I5812" s="359" t="s">
        <v>1383</v>
      </c>
      <c r="J5812" s="358">
        <v>0.71</v>
      </c>
      <c r="K5812" s="359" t="s">
        <v>1391</v>
      </c>
      <c r="L5812" s="359" t="s">
        <v>1392</v>
      </c>
      <c r="M5812" s="368">
        <v>2010</v>
      </c>
      <c r="N5812" s="207" t="s">
        <v>1401</v>
      </c>
      <c r="O5812" s="203"/>
      <c r="P5812" t="str">
        <f t="shared" si="90"/>
        <v>Upper Mississippi River Bacteria TMDL-Unnamed creek (Robinson Hill Creek)-(07010203-724)-E. coli</v>
      </c>
    </row>
    <row r="5813" spans="1:16" ht="27.95" hidden="1" customHeight="1" x14ac:dyDescent="0.25">
      <c r="A5813" s="203" t="s">
        <v>2262</v>
      </c>
      <c r="B5813" s="202" t="s">
        <v>2460</v>
      </c>
      <c r="C5813" s="203" t="s">
        <v>1397</v>
      </c>
      <c r="D5813" s="202" t="s">
        <v>2120</v>
      </c>
      <c r="E5813" s="202" t="s">
        <v>2121</v>
      </c>
      <c r="F5813" s="202" t="s">
        <v>475</v>
      </c>
      <c r="G5813" s="253">
        <v>0.48499999999999999</v>
      </c>
      <c r="H5813" s="361" t="s">
        <v>1400</v>
      </c>
      <c r="I5813" s="359" t="s">
        <v>1384</v>
      </c>
      <c r="J5813" s="358">
        <v>0.54</v>
      </c>
      <c r="K5813" s="359" t="s">
        <v>1391</v>
      </c>
      <c r="L5813" s="359" t="s">
        <v>1392</v>
      </c>
      <c r="M5813" s="368">
        <v>2010</v>
      </c>
      <c r="N5813" s="207" t="s">
        <v>1401</v>
      </c>
      <c r="O5813" s="203"/>
      <c r="P5813" t="str">
        <f t="shared" si="90"/>
        <v>Upper Mississippi River Bacteria TMDL-Unnamed creek (Robinson Hill Creek)-(07010203-724)-E. coli</v>
      </c>
    </row>
    <row r="5814" spans="1:16" ht="27.95" hidden="1" customHeight="1" x14ac:dyDescent="0.25">
      <c r="A5814" s="203" t="s">
        <v>2262</v>
      </c>
      <c r="B5814" s="202" t="s">
        <v>2460</v>
      </c>
      <c r="C5814" s="203" t="s">
        <v>1397</v>
      </c>
      <c r="D5814" s="202" t="s">
        <v>2120</v>
      </c>
      <c r="E5814" s="202" t="s">
        <v>2121</v>
      </c>
      <c r="F5814" s="202" t="s">
        <v>475</v>
      </c>
      <c r="G5814" s="253">
        <v>0.25700000000000001</v>
      </c>
      <c r="H5814" s="361" t="s">
        <v>1400</v>
      </c>
      <c r="I5814" s="359" t="s">
        <v>1385</v>
      </c>
      <c r="J5814" s="359" t="s">
        <v>1402</v>
      </c>
      <c r="K5814" s="359" t="s">
        <v>1391</v>
      </c>
      <c r="L5814" s="359" t="s">
        <v>1392</v>
      </c>
      <c r="M5814" s="368">
        <v>2010</v>
      </c>
      <c r="N5814" s="207" t="s">
        <v>1401</v>
      </c>
      <c r="O5814" s="203"/>
      <c r="P5814" t="str">
        <f t="shared" si="90"/>
        <v>Upper Mississippi River Bacteria TMDL-Unnamed creek (Robinson Hill Creek)-(07010203-724)-E. coli</v>
      </c>
    </row>
    <row r="5815" spans="1:16" ht="27.95" hidden="1" customHeight="1" x14ac:dyDescent="0.25">
      <c r="A5815" s="203" t="s">
        <v>2263</v>
      </c>
      <c r="B5815" s="202" t="s">
        <v>559</v>
      </c>
      <c r="C5815" s="203" t="s">
        <v>2009</v>
      </c>
      <c r="D5815" s="202" t="s">
        <v>795</v>
      </c>
      <c r="E5815" s="202" t="s">
        <v>2010</v>
      </c>
      <c r="F5815" s="202" t="s">
        <v>505</v>
      </c>
      <c r="G5815" s="253">
        <v>289</v>
      </c>
      <c r="H5815" s="361" t="s">
        <v>2011</v>
      </c>
      <c r="I5815" s="359" t="s">
        <v>1379</v>
      </c>
      <c r="J5815" s="358">
        <v>0.06</v>
      </c>
      <c r="K5815" s="359" t="s">
        <v>1778</v>
      </c>
      <c r="L5815" s="359" t="s">
        <v>1392</v>
      </c>
      <c r="M5815" s="368">
        <v>2007</v>
      </c>
      <c r="N5815" s="205">
        <v>40533</v>
      </c>
      <c r="O5815" s="203"/>
      <c r="P5815" t="str">
        <f t="shared" si="90"/>
        <v>Browns Creek Impaired Biota TMDL-Browns Creek-(07030005-520)-Temperature</v>
      </c>
    </row>
    <row r="5816" spans="1:16" ht="27.95" hidden="1" customHeight="1" x14ac:dyDescent="0.25">
      <c r="A5816" s="203" t="s">
        <v>2263</v>
      </c>
      <c r="B5816" s="202" t="s">
        <v>559</v>
      </c>
      <c r="C5816" s="203" t="s">
        <v>2009</v>
      </c>
      <c r="D5816" s="202" t="s">
        <v>795</v>
      </c>
      <c r="E5816" s="202" t="s">
        <v>2010</v>
      </c>
      <c r="F5816" s="202" t="s">
        <v>505</v>
      </c>
      <c r="G5816" s="253">
        <v>55</v>
      </c>
      <c r="H5816" s="361" t="s">
        <v>2011</v>
      </c>
      <c r="I5816" s="359" t="s">
        <v>1382</v>
      </c>
      <c r="J5816" s="358">
        <v>0.06</v>
      </c>
      <c r="K5816" s="359" t="s">
        <v>1778</v>
      </c>
      <c r="L5816" s="359" t="s">
        <v>1392</v>
      </c>
      <c r="M5816" s="368">
        <v>2007</v>
      </c>
      <c r="N5816" s="205">
        <v>40533</v>
      </c>
      <c r="O5816" s="203"/>
      <c r="P5816" t="str">
        <f t="shared" si="90"/>
        <v>Browns Creek Impaired Biota TMDL-Browns Creek-(07030005-520)-Temperature</v>
      </c>
    </row>
    <row r="5817" spans="1:16" ht="27.95" hidden="1" customHeight="1" x14ac:dyDescent="0.25">
      <c r="A5817" s="203" t="s">
        <v>2263</v>
      </c>
      <c r="B5817" s="202" t="s">
        <v>559</v>
      </c>
      <c r="C5817" s="203" t="s">
        <v>2009</v>
      </c>
      <c r="D5817" s="202" t="s">
        <v>795</v>
      </c>
      <c r="E5817" s="202" t="s">
        <v>2010</v>
      </c>
      <c r="F5817" s="202" t="s">
        <v>505</v>
      </c>
      <c r="G5817" s="253">
        <v>23.6</v>
      </c>
      <c r="H5817" s="361" t="s">
        <v>2011</v>
      </c>
      <c r="I5817" s="359" t="s">
        <v>1383</v>
      </c>
      <c r="J5817" s="358">
        <v>0.06</v>
      </c>
      <c r="K5817" s="359" t="s">
        <v>1778</v>
      </c>
      <c r="L5817" s="359" t="s">
        <v>1392</v>
      </c>
      <c r="M5817" s="368">
        <v>2007</v>
      </c>
      <c r="N5817" s="205">
        <v>40533</v>
      </c>
      <c r="O5817" s="203"/>
      <c r="P5817" t="str">
        <f t="shared" si="90"/>
        <v>Browns Creek Impaired Biota TMDL-Browns Creek-(07030005-520)-Temperature</v>
      </c>
    </row>
    <row r="5818" spans="1:16" ht="27.95" hidden="1" customHeight="1" x14ac:dyDescent="0.25">
      <c r="A5818" s="203" t="s">
        <v>2263</v>
      </c>
      <c r="B5818" s="202" t="s">
        <v>559</v>
      </c>
      <c r="C5818" s="203" t="s">
        <v>2009</v>
      </c>
      <c r="D5818" s="202" t="s">
        <v>795</v>
      </c>
      <c r="E5818" s="202" t="s">
        <v>2010</v>
      </c>
      <c r="F5818" s="202" t="s">
        <v>505</v>
      </c>
      <c r="G5818" s="253">
        <v>11.4</v>
      </c>
      <c r="H5818" s="361" t="s">
        <v>2011</v>
      </c>
      <c r="I5818" s="359" t="s">
        <v>1384</v>
      </c>
      <c r="J5818" s="358">
        <v>0.06</v>
      </c>
      <c r="K5818" s="359" t="s">
        <v>1778</v>
      </c>
      <c r="L5818" s="359" t="s">
        <v>1392</v>
      </c>
      <c r="M5818" s="368">
        <v>2007</v>
      </c>
      <c r="N5818" s="205">
        <v>40533</v>
      </c>
      <c r="O5818" s="203"/>
      <c r="P5818" t="str">
        <f t="shared" si="90"/>
        <v>Browns Creek Impaired Biota TMDL-Browns Creek-(07030005-520)-Temperature</v>
      </c>
    </row>
    <row r="5819" spans="1:16" ht="27.95" hidden="1" customHeight="1" x14ac:dyDescent="0.25">
      <c r="A5819" s="203" t="s">
        <v>2263</v>
      </c>
      <c r="B5819" s="202" t="s">
        <v>559</v>
      </c>
      <c r="C5819" s="203" t="s">
        <v>2009</v>
      </c>
      <c r="D5819" s="202" t="s">
        <v>795</v>
      </c>
      <c r="E5819" s="202" t="s">
        <v>2010</v>
      </c>
      <c r="F5819" s="202" t="s">
        <v>505</v>
      </c>
      <c r="G5819" s="253">
        <v>6.2</v>
      </c>
      <c r="H5819" s="361" t="s">
        <v>2011</v>
      </c>
      <c r="I5819" s="359" t="s">
        <v>1385</v>
      </c>
      <c r="J5819" s="358">
        <v>0.06</v>
      </c>
      <c r="K5819" s="359" t="s">
        <v>1778</v>
      </c>
      <c r="L5819" s="359" t="s">
        <v>1392</v>
      </c>
      <c r="M5819" s="368">
        <v>2007</v>
      </c>
      <c r="N5819" s="205">
        <v>40533</v>
      </c>
      <c r="O5819" s="203"/>
      <c r="P5819" t="str">
        <f t="shared" si="90"/>
        <v>Browns Creek Impaired Biota TMDL-Browns Creek-(07030005-520)-Temperature</v>
      </c>
    </row>
    <row r="5820" spans="1:16" ht="27.95" hidden="1" customHeight="1" x14ac:dyDescent="0.25">
      <c r="A5820" s="203" t="s">
        <v>2263</v>
      </c>
      <c r="B5820" s="202" t="s">
        <v>559</v>
      </c>
      <c r="C5820" s="203" t="s">
        <v>2009</v>
      </c>
      <c r="D5820" s="202" t="s">
        <v>795</v>
      </c>
      <c r="E5820" s="202" t="s">
        <v>2010</v>
      </c>
      <c r="F5820" s="202" t="s">
        <v>505</v>
      </c>
      <c r="G5820" s="253">
        <v>296</v>
      </c>
      <c r="H5820" s="361" t="s">
        <v>1414</v>
      </c>
      <c r="I5820" s="359" t="s">
        <v>1379</v>
      </c>
      <c r="J5820" s="358">
        <v>0.74</v>
      </c>
      <c r="K5820" s="359" t="s">
        <v>22</v>
      </c>
      <c r="L5820" s="359" t="s">
        <v>1392</v>
      </c>
      <c r="M5820" s="368">
        <v>2007</v>
      </c>
      <c r="N5820" s="205">
        <v>40533</v>
      </c>
      <c r="O5820" s="203"/>
      <c r="P5820" t="str">
        <f t="shared" si="90"/>
        <v>Browns Creek Impaired Biota TMDL-Browns Creek-(07030005-520)-TSS</v>
      </c>
    </row>
    <row r="5821" spans="1:16" ht="27.95" hidden="1" customHeight="1" x14ac:dyDescent="0.25">
      <c r="A5821" s="203" t="s">
        <v>2263</v>
      </c>
      <c r="B5821" s="202" t="s">
        <v>559</v>
      </c>
      <c r="C5821" s="203" t="s">
        <v>2009</v>
      </c>
      <c r="D5821" s="202" t="s">
        <v>795</v>
      </c>
      <c r="E5821" s="202" t="s">
        <v>2010</v>
      </c>
      <c r="F5821" s="202" t="s">
        <v>505</v>
      </c>
      <c r="G5821" s="253">
        <v>139</v>
      </c>
      <c r="H5821" s="361" t="s">
        <v>1414</v>
      </c>
      <c r="I5821" s="359" t="s">
        <v>1382</v>
      </c>
      <c r="J5821" s="358">
        <v>0.74</v>
      </c>
      <c r="K5821" s="359" t="s">
        <v>22</v>
      </c>
      <c r="L5821" s="359" t="s">
        <v>1392</v>
      </c>
      <c r="M5821" s="368">
        <v>2007</v>
      </c>
      <c r="N5821" s="205">
        <v>40533</v>
      </c>
      <c r="O5821" s="203"/>
      <c r="P5821" t="str">
        <f t="shared" si="90"/>
        <v>Browns Creek Impaired Biota TMDL-Browns Creek-(07030005-520)-TSS</v>
      </c>
    </row>
    <row r="5822" spans="1:16" ht="27.95" hidden="1" customHeight="1" x14ac:dyDescent="0.25">
      <c r="A5822" s="203" t="s">
        <v>2263</v>
      </c>
      <c r="B5822" s="202" t="s">
        <v>559</v>
      </c>
      <c r="C5822" s="203" t="s">
        <v>2009</v>
      </c>
      <c r="D5822" s="202" t="s">
        <v>795</v>
      </c>
      <c r="E5822" s="202" t="s">
        <v>2010</v>
      </c>
      <c r="F5822" s="202" t="s">
        <v>505</v>
      </c>
      <c r="G5822" s="253">
        <v>100</v>
      </c>
      <c r="H5822" s="361" t="s">
        <v>1414</v>
      </c>
      <c r="I5822" s="359" t="s">
        <v>1383</v>
      </c>
      <c r="J5822" s="358">
        <v>0.74</v>
      </c>
      <c r="K5822" s="359" t="s">
        <v>22</v>
      </c>
      <c r="L5822" s="359" t="s">
        <v>1392</v>
      </c>
      <c r="M5822" s="368">
        <v>2007</v>
      </c>
      <c r="N5822" s="205">
        <v>40533</v>
      </c>
      <c r="O5822" s="203"/>
      <c r="P5822" t="str">
        <f t="shared" si="90"/>
        <v>Browns Creek Impaired Biota TMDL-Browns Creek-(07030005-520)-TSS</v>
      </c>
    </row>
    <row r="5823" spans="1:16" ht="27.95" hidden="1" customHeight="1" x14ac:dyDescent="0.25">
      <c r="A5823" s="203" t="s">
        <v>2263</v>
      </c>
      <c r="B5823" s="202" t="s">
        <v>559</v>
      </c>
      <c r="C5823" s="203" t="s">
        <v>2009</v>
      </c>
      <c r="D5823" s="202" t="s">
        <v>795</v>
      </c>
      <c r="E5823" s="202" t="s">
        <v>2010</v>
      </c>
      <c r="F5823" s="202" t="s">
        <v>505</v>
      </c>
      <c r="G5823" s="253">
        <v>80</v>
      </c>
      <c r="H5823" s="361" t="s">
        <v>1414</v>
      </c>
      <c r="I5823" s="359" t="s">
        <v>1384</v>
      </c>
      <c r="J5823" s="358">
        <v>0.74</v>
      </c>
      <c r="K5823" s="359" t="s">
        <v>22</v>
      </c>
      <c r="L5823" s="359" t="s">
        <v>1392</v>
      </c>
      <c r="M5823" s="368">
        <v>2007</v>
      </c>
      <c r="N5823" s="205">
        <v>40533</v>
      </c>
      <c r="O5823" s="203"/>
      <c r="P5823" t="str">
        <f t="shared" si="90"/>
        <v>Browns Creek Impaired Biota TMDL-Browns Creek-(07030005-520)-TSS</v>
      </c>
    </row>
    <row r="5824" spans="1:16" ht="27.95" hidden="1" customHeight="1" x14ac:dyDescent="0.25">
      <c r="A5824" s="203" t="s">
        <v>2263</v>
      </c>
      <c r="B5824" s="202" t="s">
        <v>559</v>
      </c>
      <c r="C5824" s="203" t="s">
        <v>2009</v>
      </c>
      <c r="D5824" s="202" t="s">
        <v>795</v>
      </c>
      <c r="E5824" s="202" t="s">
        <v>2010</v>
      </c>
      <c r="F5824" s="202" t="s">
        <v>505</v>
      </c>
      <c r="G5824" s="253">
        <v>65</v>
      </c>
      <c r="H5824" s="361" t="s">
        <v>1414</v>
      </c>
      <c r="I5824" s="359" t="s">
        <v>1385</v>
      </c>
      <c r="J5824" s="358">
        <v>0.74</v>
      </c>
      <c r="K5824" s="359" t="s">
        <v>22</v>
      </c>
      <c r="L5824" s="359" t="s">
        <v>1392</v>
      </c>
      <c r="M5824" s="368">
        <v>2007</v>
      </c>
      <c r="N5824" s="205">
        <v>40533</v>
      </c>
      <c r="O5824" s="203"/>
      <c r="P5824" t="str">
        <f t="shared" si="90"/>
        <v>Browns Creek Impaired Biota TMDL-Browns Creek-(07030005-520)-TSS</v>
      </c>
    </row>
    <row r="5825" spans="1:16" ht="27.95" hidden="1" customHeight="1" x14ac:dyDescent="0.25">
      <c r="A5825" s="203" t="s">
        <v>2263</v>
      </c>
      <c r="B5825" s="202" t="s">
        <v>559</v>
      </c>
      <c r="C5825" s="203" t="s">
        <v>560</v>
      </c>
      <c r="D5825" s="202" t="s">
        <v>561</v>
      </c>
      <c r="E5825" s="202" t="s">
        <v>2264</v>
      </c>
      <c r="F5825" s="202" t="s">
        <v>505</v>
      </c>
      <c r="G5825" s="253">
        <v>3</v>
      </c>
      <c r="H5825" s="361" t="s">
        <v>1433</v>
      </c>
      <c r="I5825" s="359" t="s">
        <v>1407</v>
      </c>
      <c r="J5825" s="358">
        <v>0.5</v>
      </c>
      <c r="K5825" s="359" t="s">
        <v>1113</v>
      </c>
      <c r="L5825" s="359" t="s">
        <v>1408</v>
      </c>
      <c r="M5825" s="368">
        <v>2008</v>
      </c>
      <c r="N5825" s="205">
        <v>41170</v>
      </c>
      <c r="O5825" s="203"/>
      <c r="P5825" t="str">
        <f t="shared" si="90"/>
        <v>Carnelian-Marine-St. Croix Watershed District Multi-Lakes TMDL-South Twin-(82-0019-00)-TP</v>
      </c>
    </row>
    <row r="5826" spans="1:16" ht="27.95" hidden="1" customHeight="1" x14ac:dyDescent="0.25">
      <c r="A5826" s="203" t="s">
        <v>2263</v>
      </c>
      <c r="B5826" s="202" t="s">
        <v>559</v>
      </c>
      <c r="C5826" s="203" t="s">
        <v>560</v>
      </c>
      <c r="D5826" s="202" t="s">
        <v>561</v>
      </c>
      <c r="E5826" s="202" t="s">
        <v>2264</v>
      </c>
      <c r="F5826" s="202" t="s">
        <v>505</v>
      </c>
      <c r="G5826" s="253">
        <v>8.2000000000000007E-3</v>
      </c>
      <c r="H5826" s="361" t="s">
        <v>1414</v>
      </c>
      <c r="I5826" s="359" t="s">
        <v>1407</v>
      </c>
      <c r="J5826" s="358">
        <v>0.5</v>
      </c>
      <c r="K5826" s="359" t="s">
        <v>1113</v>
      </c>
      <c r="L5826" s="359" t="s">
        <v>1392</v>
      </c>
      <c r="M5826" s="368">
        <v>2008</v>
      </c>
      <c r="N5826" s="205">
        <v>41170</v>
      </c>
      <c r="O5826" s="203"/>
      <c r="P5826" t="str">
        <f t="shared" si="90"/>
        <v>Carnelian-Marine-St. Croix Watershed District Multi-Lakes TMDL-South Twin-(82-0019-00)-TP</v>
      </c>
    </row>
    <row r="5827" spans="1:16" ht="27.95" hidden="1" customHeight="1" x14ac:dyDescent="0.25">
      <c r="A5827" s="203" t="s">
        <v>2263</v>
      </c>
      <c r="B5827" s="202" t="s">
        <v>559</v>
      </c>
      <c r="C5827" s="203" t="s">
        <v>1518</v>
      </c>
      <c r="D5827" s="202" t="s">
        <v>1519</v>
      </c>
      <c r="E5827" s="202" t="s">
        <v>1520</v>
      </c>
      <c r="F5827" s="202" t="s">
        <v>475</v>
      </c>
      <c r="G5827" s="253">
        <v>0.19</v>
      </c>
      <c r="H5827" s="361" t="s">
        <v>1406</v>
      </c>
      <c r="I5827" s="359" t="s">
        <v>1407</v>
      </c>
      <c r="J5827" s="358">
        <v>0.34</v>
      </c>
      <c r="K5827" s="359" t="s">
        <v>1113</v>
      </c>
      <c r="L5827" s="359" t="s">
        <v>1408</v>
      </c>
      <c r="M5827" s="368">
        <v>1992</v>
      </c>
      <c r="N5827" s="207" t="s">
        <v>1521</v>
      </c>
      <c r="O5827" s="203"/>
      <c r="P5827" t="str">
        <f t="shared" ref="P5827:P5890" si="91">CONCATENATE(C5827, "-", E5827, "-","(", D5827,")", "-",K5827)</f>
        <v>Lake St. Croix Excess Nutrient TMDL-St. Croix-(82-0001-00)-TP</v>
      </c>
    </row>
    <row r="5828" spans="1:16" ht="27.95" hidden="1" customHeight="1" x14ac:dyDescent="0.25">
      <c r="A5828" s="203" t="s">
        <v>2263</v>
      </c>
      <c r="B5828" s="202" t="s">
        <v>559</v>
      </c>
      <c r="C5828" s="203" t="s">
        <v>1403</v>
      </c>
      <c r="D5828" s="202" t="s">
        <v>1404</v>
      </c>
      <c r="E5828" s="202" t="s">
        <v>1405</v>
      </c>
      <c r="F5828" s="202" t="s">
        <v>475</v>
      </c>
      <c r="G5828" s="253">
        <v>154</v>
      </c>
      <c r="H5828" s="361" t="s">
        <v>1406</v>
      </c>
      <c r="I5828" s="359" t="s">
        <v>1407</v>
      </c>
      <c r="J5828" s="208">
        <v>0</v>
      </c>
      <c r="K5828" s="359" t="s">
        <v>22</v>
      </c>
      <c r="L5828" s="359" t="s">
        <v>1408</v>
      </c>
      <c r="M5828" s="368" t="s">
        <v>1407</v>
      </c>
      <c r="N5828" s="205">
        <v>42486</v>
      </c>
      <c r="O5828" s="203"/>
      <c r="P5828" t="str">
        <f t="shared" si="91"/>
        <v>South Metro Mississippi TSS TMDL-Mississippi River-(07040001-531)-TSS</v>
      </c>
    </row>
    <row r="5829" spans="1:16" ht="27.95" hidden="1" customHeight="1" x14ac:dyDescent="0.25">
      <c r="A5829" s="203" t="s">
        <v>2265</v>
      </c>
      <c r="B5829" s="202" t="s">
        <v>2461</v>
      </c>
      <c r="C5829" s="203" t="s">
        <v>1745</v>
      </c>
      <c r="D5829" s="202" t="s">
        <v>2266</v>
      </c>
      <c r="E5829" s="202" t="s">
        <v>2014</v>
      </c>
      <c r="F5829" s="202" t="s">
        <v>505</v>
      </c>
      <c r="G5829" s="253">
        <v>9.9</v>
      </c>
      <c r="H5829" s="361" t="s">
        <v>1433</v>
      </c>
      <c r="I5829" s="359" t="s">
        <v>1407</v>
      </c>
      <c r="J5829" s="358">
        <v>0</v>
      </c>
      <c r="K5829" s="359" t="s">
        <v>1113</v>
      </c>
      <c r="L5829" s="359" t="s">
        <v>1408</v>
      </c>
      <c r="M5829" s="368">
        <v>2009</v>
      </c>
      <c r="N5829" s="205">
        <v>41967</v>
      </c>
      <c r="O5829" s="203"/>
      <c r="P5829" t="str">
        <f t="shared" si="91"/>
        <v>Lower Mississippi River WMO WRAPS 2010-Sunfish-(19-0050-00)-TP</v>
      </c>
    </row>
    <row r="5830" spans="1:16" ht="27.95" hidden="1" customHeight="1" x14ac:dyDescent="0.25">
      <c r="A5830" s="203" t="s">
        <v>2265</v>
      </c>
      <c r="B5830" s="202" t="s">
        <v>2461</v>
      </c>
      <c r="C5830" s="203" t="s">
        <v>1745</v>
      </c>
      <c r="D5830" s="202" t="s">
        <v>2266</v>
      </c>
      <c r="E5830" s="202" t="s">
        <v>2014</v>
      </c>
      <c r="F5830" s="202" t="s">
        <v>505</v>
      </c>
      <c r="G5830" s="253">
        <v>2.7099999999999999E-2</v>
      </c>
      <c r="H5830" s="361" t="s">
        <v>1414</v>
      </c>
      <c r="I5830" s="359" t="s">
        <v>1407</v>
      </c>
      <c r="J5830" s="358">
        <v>0</v>
      </c>
      <c r="K5830" s="359" t="s">
        <v>1113</v>
      </c>
      <c r="L5830" s="359" t="s">
        <v>1392</v>
      </c>
      <c r="M5830" s="368">
        <v>2009</v>
      </c>
      <c r="N5830" s="205">
        <v>41967</v>
      </c>
      <c r="O5830" s="203"/>
      <c r="P5830" t="str">
        <f t="shared" si="91"/>
        <v>Lower Mississippi River WMO WRAPS 2010-Sunfish-(19-0050-00)-TP</v>
      </c>
    </row>
    <row r="5831" spans="1:16" ht="27.95" hidden="1" customHeight="1" x14ac:dyDescent="0.25">
      <c r="A5831" s="203" t="s">
        <v>2265</v>
      </c>
      <c r="B5831" s="202" t="s">
        <v>2461</v>
      </c>
      <c r="C5831" s="203" t="s">
        <v>1403</v>
      </c>
      <c r="D5831" s="202" t="s">
        <v>1404</v>
      </c>
      <c r="E5831" s="202" t="s">
        <v>1405</v>
      </c>
      <c r="F5831" s="202" t="s">
        <v>475</v>
      </c>
      <c r="G5831" s="253">
        <v>154</v>
      </c>
      <c r="H5831" s="361" t="s">
        <v>1406</v>
      </c>
      <c r="I5831" s="359" t="s">
        <v>1407</v>
      </c>
      <c r="J5831" s="359" t="s">
        <v>1380</v>
      </c>
      <c r="K5831" s="359" t="s">
        <v>22</v>
      </c>
      <c r="L5831" s="359" t="s">
        <v>1408</v>
      </c>
      <c r="M5831" s="368" t="s">
        <v>1407</v>
      </c>
      <c r="N5831" s="205">
        <v>42486</v>
      </c>
      <c r="O5831" s="203"/>
      <c r="P5831" t="str">
        <f t="shared" si="91"/>
        <v>South Metro Mississippi TSS TMDL-Mississippi River-(07040001-531)-TSS</v>
      </c>
    </row>
    <row r="5832" spans="1:16" ht="27.95" hidden="1" customHeight="1" x14ac:dyDescent="0.25">
      <c r="A5832" s="203" t="s">
        <v>2265</v>
      </c>
      <c r="B5832" s="202" t="s">
        <v>2461</v>
      </c>
      <c r="C5832" s="203" t="s">
        <v>1397</v>
      </c>
      <c r="D5832" s="202" t="s">
        <v>1750</v>
      </c>
      <c r="E5832" s="202" t="s">
        <v>1399</v>
      </c>
      <c r="F5832" s="202" t="s">
        <v>475</v>
      </c>
      <c r="G5832" s="253">
        <v>26.9</v>
      </c>
      <c r="H5832" s="361" t="s">
        <v>1400</v>
      </c>
      <c r="I5832" s="359" t="s">
        <v>1379</v>
      </c>
      <c r="J5832" s="358">
        <v>0.31</v>
      </c>
      <c r="K5832" s="359" t="s">
        <v>1391</v>
      </c>
      <c r="L5832" s="359" t="s">
        <v>1392</v>
      </c>
      <c r="M5832" s="368">
        <v>2010</v>
      </c>
      <c r="N5832" s="207" t="s">
        <v>1401</v>
      </c>
      <c r="O5832" s="203"/>
      <c r="P5832" t="str">
        <f t="shared" si="91"/>
        <v>Upper Mississippi River Bacteria TMDL-Unnamed creek-(07010206-542)-E. coli</v>
      </c>
    </row>
    <row r="5833" spans="1:16" ht="27.95" hidden="1" customHeight="1" x14ac:dyDescent="0.25">
      <c r="A5833" s="203" t="s">
        <v>2265</v>
      </c>
      <c r="B5833" s="202" t="s">
        <v>2461</v>
      </c>
      <c r="C5833" s="203" t="s">
        <v>1397</v>
      </c>
      <c r="D5833" s="202" t="s">
        <v>1750</v>
      </c>
      <c r="E5833" s="202" t="s">
        <v>1399</v>
      </c>
      <c r="F5833" s="202" t="s">
        <v>475</v>
      </c>
      <c r="G5833" s="253">
        <v>10.8</v>
      </c>
      <c r="H5833" s="361" t="s">
        <v>1400</v>
      </c>
      <c r="I5833" s="359" t="s">
        <v>1382</v>
      </c>
      <c r="J5833" s="358">
        <v>0.56999999999999995</v>
      </c>
      <c r="K5833" s="359" t="s">
        <v>1391</v>
      </c>
      <c r="L5833" s="359" t="s">
        <v>1392</v>
      </c>
      <c r="M5833" s="368">
        <v>2010</v>
      </c>
      <c r="N5833" s="207" t="s">
        <v>1401</v>
      </c>
      <c r="O5833" s="203"/>
      <c r="P5833" t="str">
        <f t="shared" si="91"/>
        <v>Upper Mississippi River Bacteria TMDL-Unnamed creek-(07010206-542)-E. coli</v>
      </c>
    </row>
    <row r="5834" spans="1:16" ht="27.95" hidden="1" customHeight="1" x14ac:dyDescent="0.25">
      <c r="A5834" s="203" t="s">
        <v>2265</v>
      </c>
      <c r="B5834" s="202" t="s">
        <v>2461</v>
      </c>
      <c r="C5834" s="203" t="s">
        <v>1397</v>
      </c>
      <c r="D5834" s="202" t="s">
        <v>1750</v>
      </c>
      <c r="E5834" s="202" t="s">
        <v>1399</v>
      </c>
      <c r="F5834" s="202" t="s">
        <v>475</v>
      </c>
      <c r="G5834" s="253">
        <v>4.08</v>
      </c>
      <c r="H5834" s="361" t="s">
        <v>1400</v>
      </c>
      <c r="I5834" s="359" t="s">
        <v>1383</v>
      </c>
      <c r="J5834" s="358">
        <v>0</v>
      </c>
      <c r="K5834" s="359" t="s">
        <v>1391</v>
      </c>
      <c r="L5834" s="359" t="s">
        <v>1392</v>
      </c>
      <c r="M5834" s="368">
        <v>2010</v>
      </c>
      <c r="N5834" s="207" t="s">
        <v>1401</v>
      </c>
      <c r="O5834" s="203"/>
      <c r="P5834" t="str">
        <f t="shared" si="91"/>
        <v>Upper Mississippi River Bacteria TMDL-Unnamed creek-(07010206-542)-E. coli</v>
      </c>
    </row>
    <row r="5835" spans="1:16" ht="27.95" hidden="1" customHeight="1" x14ac:dyDescent="0.25">
      <c r="A5835" s="203" t="s">
        <v>2265</v>
      </c>
      <c r="B5835" s="202" t="s">
        <v>2461</v>
      </c>
      <c r="C5835" s="203" t="s">
        <v>1397</v>
      </c>
      <c r="D5835" s="202" t="s">
        <v>1750</v>
      </c>
      <c r="E5835" s="202" t="s">
        <v>1399</v>
      </c>
      <c r="F5835" s="202" t="s">
        <v>475</v>
      </c>
      <c r="G5835" s="253">
        <v>1.2</v>
      </c>
      <c r="H5835" s="361" t="s">
        <v>1400</v>
      </c>
      <c r="I5835" s="359" t="s">
        <v>1384</v>
      </c>
      <c r="J5835" s="358">
        <v>0</v>
      </c>
      <c r="K5835" s="359" t="s">
        <v>1391</v>
      </c>
      <c r="L5835" s="359" t="s">
        <v>1392</v>
      </c>
      <c r="M5835" s="368">
        <v>2010</v>
      </c>
      <c r="N5835" s="207" t="s">
        <v>1401</v>
      </c>
      <c r="O5835" s="203"/>
      <c r="P5835" t="str">
        <f t="shared" si="91"/>
        <v>Upper Mississippi River Bacteria TMDL-Unnamed creek-(07010206-542)-E. coli</v>
      </c>
    </row>
    <row r="5836" spans="1:16" ht="27.95" hidden="1" customHeight="1" x14ac:dyDescent="0.25">
      <c r="A5836" s="203" t="s">
        <v>2265</v>
      </c>
      <c r="B5836" s="202" t="s">
        <v>2461</v>
      </c>
      <c r="C5836" s="203" t="s">
        <v>1397</v>
      </c>
      <c r="D5836" s="202" t="s">
        <v>1750</v>
      </c>
      <c r="E5836" s="202" t="s">
        <v>1399</v>
      </c>
      <c r="F5836" s="202" t="s">
        <v>475</v>
      </c>
      <c r="G5836" s="253">
        <v>0.12</v>
      </c>
      <c r="H5836" s="361" t="s">
        <v>1400</v>
      </c>
      <c r="I5836" s="359" t="s">
        <v>1385</v>
      </c>
      <c r="J5836" s="358">
        <v>0.33</v>
      </c>
      <c r="K5836" s="359" t="s">
        <v>1391</v>
      </c>
      <c r="L5836" s="359" t="s">
        <v>1392</v>
      </c>
      <c r="M5836" s="368">
        <v>2010</v>
      </c>
      <c r="N5836" s="207" t="s">
        <v>1401</v>
      </c>
      <c r="O5836" s="203"/>
      <c r="P5836" t="str">
        <f t="shared" si="91"/>
        <v>Upper Mississippi River Bacteria TMDL-Unnamed creek-(07010206-542)-E. coli</v>
      </c>
    </row>
    <row r="5837" spans="1:16" ht="27.95" hidden="1" customHeight="1" x14ac:dyDescent="0.25">
      <c r="A5837" s="203" t="s">
        <v>2267</v>
      </c>
      <c r="B5837" s="202" t="s">
        <v>2462</v>
      </c>
      <c r="C5837" s="203" t="s">
        <v>1695</v>
      </c>
      <c r="D5837" s="202" t="s">
        <v>2268</v>
      </c>
      <c r="E5837" s="202" t="s">
        <v>2157</v>
      </c>
      <c r="F5837" s="202" t="s">
        <v>505</v>
      </c>
      <c r="G5837" s="253">
        <v>1.23</v>
      </c>
      <c r="H5837" s="361" t="s">
        <v>1400</v>
      </c>
      <c r="I5837" s="359" t="s">
        <v>1379</v>
      </c>
      <c r="J5837" s="358">
        <v>0</v>
      </c>
      <c r="K5837" s="359" t="s">
        <v>1391</v>
      </c>
      <c r="L5837" s="359" t="s">
        <v>1392</v>
      </c>
      <c r="M5837" s="368">
        <v>2012</v>
      </c>
      <c r="N5837" s="205">
        <v>43390</v>
      </c>
      <c r="O5837" s="203"/>
      <c r="P5837" t="str">
        <f t="shared" si="91"/>
        <v>St. Louis River WRAPS - 2009-Hay Creek-(04010201-751)-E. coli</v>
      </c>
    </row>
    <row r="5838" spans="1:16" ht="27.95" hidden="1" customHeight="1" x14ac:dyDescent="0.25">
      <c r="A5838" s="203" t="s">
        <v>2267</v>
      </c>
      <c r="B5838" s="202" t="s">
        <v>2462</v>
      </c>
      <c r="C5838" s="203" t="s">
        <v>1695</v>
      </c>
      <c r="D5838" s="202" t="s">
        <v>2268</v>
      </c>
      <c r="E5838" s="202" t="s">
        <v>2157</v>
      </c>
      <c r="F5838" s="202" t="s">
        <v>505</v>
      </c>
      <c r="G5838" s="253">
        <v>0.376</v>
      </c>
      <c r="H5838" s="361" t="s">
        <v>1400</v>
      </c>
      <c r="I5838" s="359" t="s">
        <v>1382</v>
      </c>
      <c r="J5838" s="358">
        <v>0</v>
      </c>
      <c r="K5838" s="359" t="s">
        <v>1391</v>
      </c>
      <c r="L5838" s="359" t="s">
        <v>1392</v>
      </c>
      <c r="M5838" s="368">
        <v>2012</v>
      </c>
      <c r="N5838" s="205">
        <v>43390</v>
      </c>
      <c r="O5838" s="203"/>
      <c r="P5838" t="str">
        <f t="shared" si="91"/>
        <v>St. Louis River WRAPS - 2009-Hay Creek-(04010201-751)-E. coli</v>
      </c>
    </row>
    <row r="5839" spans="1:16" ht="27.95" hidden="1" customHeight="1" x14ac:dyDescent="0.25">
      <c r="A5839" s="203" t="s">
        <v>2267</v>
      </c>
      <c r="B5839" s="202" t="s">
        <v>2462</v>
      </c>
      <c r="C5839" s="203" t="s">
        <v>1695</v>
      </c>
      <c r="D5839" s="202" t="s">
        <v>2268</v>
      </c>
      <c r="E5839" s="202" t="s">
        <v>2157</v>
      </c>
      <c r="F5839" s="202" t="s">
        <v>505</v>
      </c>
      <c r="G5839" s="253">
        <v>0.151</v>
      </c>
      <c r="H5839" s="361" t="s">
        <v>1400</v>
      </c>
      <c r="I5839" s="359" t="s">
        <v>1383</v>
      </c>
      <c r="J5839" s="358">
        <v>0</v>
      </c>
      <c r="K5839" s="359" t="s">
        <v>1391</v>
      </c>
      <c r="L5839" s="359" t="s">
        <v>1392</v>
      </c>
      <c r="M5839" s="368">
        <v>2012</v>
      </c>
      <c r="N5839" s="205">
        <v>43390</v>
      </c>
      <c r="O5839" s="203"/>
      <c r="P5839" t="str">
        <f t="shared" si="91"/>
        <v>St. Louis River WRAPS - 2009-Hay Creek-(04010201-751)-E. coli</v>
      </c>
    </row>
    <row r="5840" spans="1:16" ht="27.95" hidden="1" customHeight="1" x14ac:dyDescent="0.25">
      <c r="A5840" s="203" t="s">
        <v>2267</v>
      </c>
      <c r="B5840" s="202" t="s">
        <v>2462</v>
      </c>
      <c r="C5840" s="203" t="s">
        <v>1695</v>
      </c>
      <c r="D5840" s="202" t="s">
        <v>2268</v>
      </c>
      <c r="E5840" s="202" t="s">
        <v>2157</v>
      </c>
      <c r="F5840" s="202" t="s">
        <v>505</v>
      </c>
      <c r="G5840" s="253">
        <v>5.11E-2</v>
      </c>
      <c r="H5840" s="361" t="s">
        <v>1400</v>
      </c>
      <c r="I5840" s="359" t="s">
        <v>1384</v>
      </c>
      <c r="J5840" s="358">
        <v>0</v>
      </c>
      <c r="K5840" s="359" t="s">
        <v>1391</v>
      </c>
      <c r="L5840" s="359" t="s">
        <v>1392</v>
      </c>
      <c r="M5840" s="368">
        <v>2012</v>
      </c>
      <c r="N5840" s="205">
        <v>43390</v>
      </c>
      <c r="O5840" s="203"/>
      <c r="P5840" t="str">
        <f t="shared" si="91"/>
        <v>St. Louis River WRAPS - 2009-Hay Creek-(04010201-751)-E. coli</v>
      </c>
    </row>
    <row r="5841" spans="1:16" ht="27.95" hidden="1" customHeight="1" x14ac:dyDescent="0.25">
      <c r="A5841" s="203" t="s">
        <v>2267</v>
      </c>
      <c r="B5841" s="202" t="s">
        <v>2462</v>
      </c>
      <c r="C5841" s="203" t="s">
        <v>1695</v>
      </c>
      <c r="D5841" s="202" t="s">
        <v>2268</v>
      </c>
      <c r="E5841" s="202" t="s">
        <v>2157</v>
      </c>
      <c r="F5841" s="202" t="s">
        <v>505</v>
      </c>
      <c r="G5841" s="253">
        <v>1.52E-2</v>
      </c>
      <c r="H5841" s="361" t="s">
        <v>1400</v>
      </c>
      <c r="I5841" s="359" t="s">
        <v>1385</v>
      </c>
      <c r="J5841" s="358">
        <v>0</v>
      </c>
      <c r="K5841" s="359" t="s">
        <v>1391</v>
      </c>
      <c r="L5841" s="359" t="s">
        <v>1392</v>
      </c>
      <c r="M5841" s="368">
        <v>2012</v>
      </c>
      <c r="N5841" s="205">
        <v>43390</v>
      </c>
      <c r="O5841" s="203"/>
      <c r="P5841" t="str">
        <f t="shared" si="91"/>
        <v>St. Louis River WRAPS - 2009-Hay Creek-(04010201-751)-E. coli</v>
      </c>
    </row>
    <row r="5842" spans="1:16" ht="27.95" hidden="1" customHeight="1" x14ac:dyDescent="0.25">
      <c r="A5842" s="203" t="s">
        <v>2269</v>
      </c>
      <c r="B5842" s="202" t="s">
        <v>2463</v>
      </c>
      <c r="C5842" s="203" t="s">
        <v>1403</v>
      </c>
      <c r="D5842" s="202" t="s">
        <v>1404</v>
      </c>
      <c r="E5842" s="202" t="s">
        <v>1405</v>
      </c>
      <c r="F5842" s="202" t="s">
        <v>475</v>
      </c>
      <c r="G5842" s="253">
        <v>154</v>
      </c>
      <c r="H5842" s="361" t="s">
        <v>1406</v>
      </c>
      <c r="I5842" s="359" t="s">
        <v>1407</v>
      </c>
      <c r="J5842" s="208">
        <v>0</v>
      </c>
      <c r="K5842" s="359" t="s">
        <v>22</v>
      </c>
      <c r="L5842" s="359" t="s">
        <v>1408</v>
      </c>
      <c r="M5842" s="368" t="s">
        <v>1407</v>
      </c>
      <c r="N5842" s="205">
        <v>42486</v>
      </c>
      <c r="O5842" s="203"/>
      <c r="P5842" t="str">
        <f t="shared" si="91"/>
        <v>South Metro Mississippi TSS TMDL-Mississippi River-(07040001-531)-TSS</v>
      </c>
    </row>
    <row r="5843" spans="1:16" ht="27.95" hidden="1" customHeight="1" x14ac:dyDescent="0.25">
      <c r="A5843" s="203" t="s">
        <v>2269</v>
      </c>
      <c r="B5843" s="202" t="s">
        <v>2463</v>
      </c>
      <c r="C5843" s="203" t="s">
        <v>1461</v>
      </c>
      <c r="D5843" s="202" t="s">
        <v>1658</v>
      </c>
      <c r="E5843" s="202" t="s">
        <v>1659</v>
      </c>
      <c r="F5843" s="202" t="s">
        <v>475</v>
      </c>
      <c r="G5843" s="254">
        <v>28679140</v>
      </c>
      <c r="H5843" s="361" t="s">
        <v>1433</v>
      </c>
      <c r="I5843" s="359" t="s">
        <v>1407</v>
      </c>
      <c r="J5843" s="359" t="s">
        <v>1380</v>
      </c>
      <c r="K5843" s="359" t="s">
        <v>8</v>
      </c>
      <c r="L5843" s="359" t="s">
        <v>1408</v>
      </c>
      <c r="M5843" s="368" t="s">
        <v>1407</v>
      </c>
      <c r="N5843" s="205">
        <v>42530</v>
      </c>
      <c r="O5843" s="203"/>
      <c r="P5843" t="str">
        <f t="shared" si="91"/>
        <v>Twin Cities Metro Area Chloride TMDL and Management Plan-Minnehaha Creek-(07010206-539)-Chloride</v>
      </c>
    </row>
    <row r="5844" spans="1:16" ht="27.95" hidden="1" customHeight="1" x14ac:dyDescent="0.25">
      <c r="A5844" s="203" t="s">
        <v>2269</v>
      </c>
      <c r="B5844" s="202" t="s">
        <v>2463</v>
      </c>
      <c r="C5844" s="203" t="s">
        <v>1461</v>
      </c>
      <c r="D5844" s="202" t="s">
        <v>1658</v>
      </c>
      <c r="E5844" s="202" t="s">
        <v>1659</v>
      </c>
      <c r="F5844" s="202" t="s">
        <v>475</v>
      </c>
      <c r="G5844" s="254">
        <v>189928</v>
      </c>
      <c r="H5844" s="361" t="s">
        <v>1414</v>
      </c>
      <c r="I5844" s="359" t="s">
        <v>1407</v>
      </c>
      <c r="J5844" s="359" t="s">
        <v>1380</v>
      </c>
      <c r="K5844" s="359" t="s">
        <v>8</v>
      </c>
      <c r="L5844" s="359" t="s">
        <v>1392</v>
      </c>
      <c r="M5844" s="368" t="s">
        <v>1407</v>
      </c>
      <c r="N5844" s="205">
        <v>42530</v>
      </c>
      <c r="O5844" s="203"/>
      <c r="P5844" t="str">
        <f t="shared" si="91"/>
        <v>Twin Cities Metro Area Chloride TMDL and Management Plan-Minnehaha Creek-(07010206-539)-Chloride</v>
      </c>
    </row>
    <row r="5845" spans="1:16" ht="27.95" hidden="1" customHeight="1" x14ac:dyDescent="0.25">
      <c r="A5845" s="203" t="s">
        <v>2270</v>
      </c>
      <c r="B5845" s="202" t="s">
        <v>2464</v>
      </c>
      <c r="C5845" s="203" t="s">
        <v>1453</v>
      </c>
      <c r="D5845" s="202" t="s">
        <v>1482</v>
      </c>
      <c r="E5845" s="202" t="s">
        <v>1483</v>
      </c>
      <c r="F5845" s="202" t="s">
        <v>475</v>
      </c>
      <c r="G5845" s="253">
        <v>201.6</v>
      </c>
      <c r="H5845" s="361" t="s">
        <v>1456</v>
      </c>
      <c r="I5845" s="359" t="s">
        <v>1407</v>
      </c>
      <c r="J5845" s="358">
        <v>0.4703</v>
      </c>
      <c r="K5845" s="359" t="s">
        <v>1113</v>
      </c>
      <c r="L5845" s="359" t="s">
        <v>1408</v>
      </c>
      <c r="M5845" s="368">
        <v>2003</v>
      </c>
      <c r="N5845" s="205">
        <v>42061</v>
      </c>
      <c r="O5845" s="203"/>
      <c r="P5845" t="str">
        <f t="shared" si="91"/>
        <v>Rice Creek Watershed District Southwest Urban Lakes - Excess Nutrients TMDL-Little Johanna-(62-0058-00)-TP</v>
      </c>
    </row>
    <row r="5846" spans="1:16" ht="27.95" hidden="1" customHeight="1" x14ac:dyDescent="0.25">
      <c r="A5846" s="203" t="s">
        <v>2270</v>
      </c>
      <c r="B5846" s="202" t="s">
        <v>2464</v>
      </c>
      <c r="C5846" s="203" t="s">
        <v>1453</v>
      </c>
      <c r="D5846" s="202" t="s">
        <v>1482</v>
      </c>
      <c r="E5846" s="202" t="s">
        <v>1483</v>
      </c>
      <c r="F5846" s="202" t="s">
        <v>475</v>
      </c>
      <c r="G5846" s="253">
        <v>0.55200000000000005</v>
      </c>
      <c r="H5846" s="361" t="s">
        <v>527</v>
      </c>
      <c r="I5846" s="359" t="s">
        <v>1407</v>
      </c>
      <c r="J5846" s="358">
        <v>0.4703</v>
      </c>
      <c r="K5846" s="359" t="s">
        <v>1113</v>
      </c>
      <c r="L5846" s="359" t="s">
        <v>1392</v>
      </c>
      <c r="M5846" s="368">
        <v>2003</v>
      </c>
      <c r="N5846" s="205">
        <v>42061</v>
      </c>
      <c r="O5846" s="203"/>
      <c r="P5846" t="str">
        <f t="shared" si="91"/>
        <v>Rice Creek Watershed District Southwest Urban Lakes - Excess Nutrients TMDL-Little Johanna-(62-0058-00)-TP</v>
      </c>
    </row>
    <row r="5847" spans="1:16" ht="27.95" hidden="1" customHeight="1" x14ac:dyDescent="0.25">
      <c r="A5847" s="203" t="s">
        <v>2270</v>
      </c>
      <c r="B5847" s="202" t="s">
        <v>2464</v>
      </c>
      <c r="C5847" s="203" t="s">
        <v>1403</v>
      </c>
      <c r="D5847" s="202" t="s">
        <v>1404</v>
      </c>
      <c r="E5847" s="202" t="s">
        <v>1405</v>
      </c>
      <c r="F5847" s="202" t="s">
        <v>475</v>
      </c>
      <c r="G5847" s="253">
        <v>154</v>
      </c>
      <c r="H5847" s="361" t="s">
        <v>1406</v>
      </c>
      <c r="I5847" s="359" t="s">
        <v>1407</v>
      </c>
      <c r="J5847" s="359" t="s">
        <v>1380</v>
      </c>
      <c r="K5847" s="359" t="s">
        <v>22</v>
      </c>
      <c r="L5847" s="359" t="s">
        <v>1408</v>
      </c>
      <c r="M5847" s="368" t="s">
        <v>1407</v>
      </c>
      <c r="N5847" s="205">
        <v>42486</v>
      </c>
      <c r="O5847" s="203"/>
      <c r="P5847" t="str">
        <f t="shared" si="91"/>
        <v>South Metro Mississippi TSS TMDL-Mississippi River-(07040001-531)-TSS</v>
      </c>
    </row>
    <row r="5848" spans="1:16" ht="27.95" hidden="1" customHeight="1" x14ac:dyDescent="0.25">
      <c r="A5848" s="203" t="s">
        <v>2270</v>
      </c>
      <c r="B5848" s="202" t="s">
        <v>2464</v>
      </c>
      <c r="C5848" s="203" t="s">
        <v>1461</v>
      </c>
      <c r="D5848" s="202" t="s">
        <v>1482</v>
      </c>
      <c r="E5848" s="202" t="s">
        <v>1483</v>
      </c>
      <c r="F5848" s="202" t="s">
        <v>475</v>
      </c>
      <c r="G5848" s="254">
        <v>1003879</v>
      </c>
      <c r="H5848" s="361" t="s">
        <v>1433</v>
      </c>
      <c r="I5848" s="359" t="s">
        <v>1407</v>
      </c>
      <c r="J5848" s="359" t="s">
        <v>1380</v>
      </c>
      <c r="K5848" s="359" t="s">
        <v>8</v>
      </c>
      <c r="L5848" s="359" t="s">
        <v>1408</v>
      </c>
      <c r="M5848" s="368" t="s">
        <v>1407</v>
      </c>
      <c r="N5848" s="205">
        <v>42530</v>
      </c>
      <c r="O5848" s="203"/>
      <c r="P5848" t="str">
        <f t="shared" si="91"/>
        <v>Twin Cities Metro Area Chloride TMDL and Management Plan-Little Johanna-(62-0058-00)-Chloride</v>
      </c>
    </row>
    <row r="5849" spans="1:16" ht="27.95" hidden="1" customHeight="1" x14ac:dyDescent="0.25">
      <c r="A5849" s="203" t="s">
        <v>2270</v>
      </c>
      <c r="B5849" s="202" t="s">
        <v>2464</v>
      </c>
      <c r="C5849" s="203" t="s">
        <v>1461</v>
      </c>
      <c r="D5849" s="202" t="s">
        <v>1482</v>
      </c>
      <c r="E5849" s="202" t="s">
        <v>1483</v>
      </c>
      <c r="F5849" s="202" t="s">
        <v>475</v>
      </c>
      <c r="G5849" s="254">
        <v>2750</v>
      </c>
      <c r="H5849" s="361" t="s">
        <v>1414</v>
      </c>
      <c r="I5849" s="359" t="s">
        <v>1407</v>
      </c>
      <c r="J5849" s="359" t="s">
        <v>1380</v>
      </c>
      <c r="K5849" s="359" t="s">
        <v>8</v>
      </c>
      <c r="L5849" s="359" t="s">
        <v>1392</v>
      </c>
      <c r="M5849" s="368" t="s">
        <v>1407</v>
      </c>
      <c r="N5849" s="205">
        <v>42530</v>
      </c>
      <c r="O5849" s="203"/>
      <c r="P5849" t="str">
        <f t="shared" si="91"/>
        <v>Twin Cities Metro Area Chloride TMDL and Management Plan-Little Johanna-(62-0058-00)-Chloride</v>
      </c>
    </row>
    <row r="5850" spans="1:16" ht="27.95" hidden="1" customHeight="1" x14ac:dyDescent="0.25">
      <c r="A5850" s="203" t="s">
        <v>2270</v>
      </c>
      <c r="B5850" s="202" t="s">
        <v>2464</v>
      </c>
      <c r="C5850" s="203" t="s">
        <v>1461</v>
      </c>
      <c r="D5850" s="202" t="s">
        <v>1462</v>
      </c>
      <c r="E5850" s="202" t="s">
        <v>1463</v>
      </c>
      <c r="F5850" s="202" t="s">
        <v>475</v>
      </c>
      <c r="G5850" s="254">
        <v>21534261</v>
      </c>
      <c r="H5850" s="361" t="s">
        <v>1433</v>
      </c>
      <c r="I5850" s="359" t="s">
        <v>1407</v>
      </c>
      <c r="J5850" s="359" t="s">
        <v>1380</v>
      </c>
      <c r="K5850" s="359" t="s">
        <v>8</v>
      </c>
      <c r="L5850" s="359" t="s">
        <v>1408</v>
      </c>
      <c r="M5850" s="368" t="s">
        <v>1407</v>
      </c>
      <c r="N5850" s="205">
        <v>42530</v>
      </c>
      <c r="O5850" s="203"/>
      <c r="P5850" t="str">
        <f t="shared" si="91"/>
        <v>Twin Cities Metro Area Chloride TMDL and Management Plan-South Long-(62-0067-02)-Chloride</v>
      </c>
    </row>
    <row r="5851" spans="1:16" ht="27.95" hidden="1" customHeight="1" x14ac:dyDescent="0.25">
      <c r="A5851" s="203" t="s">
        <v>2270</v>
      </c>
      <c r="B5851" s="202" t="s">
        <v>2464</v>
      </c>
      <c r="C5851" s="203" t="s">
        <v>1461</v>
      </c>
      <c r="D5851" s="202" t="s">
        <v>1462</v>
      </c>
      <c r="E5851" s="202" t="s">
        <v>1463</v>
      </c>
      <c r="F5851" s="202" t="s">
        <v>475</v>
      </c>
      <c r="G5851" s="254">
        <v>58998</v>
      </c>
      <c r="H5851" s="361" t="s">
        <v>1414</v>
      </c>
      <c r="I5851" s="359" t="s">
        <v>1407</v>
      </c>
      <c r="J5851" s="359" t="s">
        <v>1380</v>
      </c>
      <c r="K5851" s="359" t="s">
        <v>8</v>
      </c>
      <c r="L5851" s="359" t="s">
        <v>1392</v>
      </c>
      <c r="M5851" s="368" t="s">
        <v>1407</v>
      </c>
      <c r="N5851" s="205">
        <v>42530</v>
      </c>
      <c r="O5851" s="203"/>
      <c r="P5851" t="str">
        <f t="shared" si="91"/>
        <v>Twin Cities Metro Area Chloride TMDL and Management Plan-South Long-(62-0067-02)-Chloride</v>
      </c>
    </row>
    <row r="5852" spans="1:16" ht="27.95" hidden="1" customHeight="1" x14ac:dyDescent="0.25">
      <c r="A5852" s="203" t="s">
        <v>2270</v>
      </c>
      <c r="B5852" s="202" t="s">
        <v>2464</v>
      </c>
      <c r="C5852" s="203" t="s">
        <v>1461</v>
      </c>
      <c r="D5852" s="202" t="s">
        <v>1457</v>
      </c>
      <c r="E5852" s="202" t="s">
        <v>1458</v>
      </c>
      <c r="F5852" s="202" t="s">
        <v>475</v>
      </c>
      <c r="G5852" s="254">
        <v>2943971</v>
      </c>
      <c r="H5852" s="361" t="s">
        <v>1433</v>
      </c>
      <c r="I5852" s="359" t="s">
        <v>1407</v>
      </c>
      <c r="J5852" s="359" t="s">
        <v>1380</v>
      </c>
      <c r="K5852" s="359" t="s">
        <v>8</v>
      </c>
      <c r="L5852" s="359" t="s">
        <v>1408</v>
      </c>
      <c r="M5852" s="368" t="s">
        <v>1407</v>
      </c>
      <c r="N5852" s="205">
        <v>42530</v>
      </c>
      <c r="O5852" s="203"/>
      <c r="P5852" t="str">
        <f t="shared" si="91"/>
        <v>Twin Cities Metro Area Chloride TMDL and Management Plan-Pike-(62-0069-00)-Chloride</v>
      </c>
    </row>
    <row r="5853" spans="1:16" ht="27.95" hidden="1" customHeight="1" x14ac:dyDescent="0.25">
      <c r="A5853" s="203" t="s">
        <v>2270</v>
      </c>
      <c r="B5853" s="202" t="s">
        <v>2464</v>
      </c>
      <c r="C5853" s="203" t="s">
        <v>1461</v>
      </c>
      <c r="D5853" s="202" t="s">
        <v>1457</v>
      </c>
      <c r="E5853" s="202" t="s">
        <v>1458</v>
      </c>
      <c r="F5853" s="202" t="s">
        <v>475</v>
      </c>
      <c r="G5853" s="254">
        <v>8066</v>
      </c>
      <c r="H5853" s="361" t="s">
        <v>1414</v>
      </c>
      <c r="I5853" s="359" t="s">
        <v>1407</v>
      </c>
      <c r="J5853" s="359" t="s">
        <v>1380</v>
      </c>
      <c r="K5853" s="359" t="s">
        <v>8</v>
      </c>
      <c r="L5853" s="359" t="s">
        <v>1392</v>
      </c>
      <c r="M5853" s="368" t="s">
        <v>1407</v>
      </c>
      <c r="N5853" s="205">
        <v>42530</v>
      </c>
      <c r="O5853" s="203"/>
      <c r="P5853" t="str">
        <f t="shared" si="91"/>
        <v>Twin Cities Metro Area Chloride TMDL and Management Plan-Pike-(62-0069-00)-Chloride</v>
      </c>
    </row>
    <row r="5854" spans="1:16" ht="27.95" hidden="1" customHeight="1" x14ac:dyDescent="0.25">
      <c r="A5854" s="203" t="s">
        <v>2270</v>
      </c>
      <c r="B5854" s="202" t="s">
        <v>2464</v>
      </c>
      <c r="C5854" s="203" t="s">
        <v>1461</v>
      </c>
      <c r="D5854" s="202" t="s">
        <v>1831</v>
      </c>
      <c r="E5854" s="202" t="s">
        <v>1399</v>
      </c>
      <c r="F5854" s="202" t="s">
        <v>475</v>
      </c>
      <c r="G5854" s="254">
        <v>428710</v>
      </c>
      <c r="H5854" s="361" t="s">
        <v>1433</v>
      </c>
      <c r="I5854" s="359" t="s">
        <v>1407</v>
      </c>
      <c r="J5854" s="359" t="s">
        <v>1380</v>
      </c>
      <c r="K5854" s="359" t="s">
        <v>8</v>
      </c>
      <c r="L5854" s="359" t="s">
        <v>1408</v>
      </c>
      <c r="M5854" s="368" t="s">
        <v>1407</v>
      </c>
      <c r="N5854" s="205">
        <v>42530</v>
      </c>
      <c r="O5854" s="203"/>
      <c r="P5854" t="str">
        <f t="shared" si="91"/>
        <v>Twin Cities Metro Area Chloride TMDL and Management Plan-Unnamed creek-(07010206-909)-Chloride</v>
      </c>
    </row>
    <row r="5855" spans="1:16" ht="27.95" hidden="1" customHeight="1" x14ac:dyDescent="0.25">
      <c r="A5855" s="203" t="s">
        <v>2270</v>
      </c>
      <c r="B5855" s="202" t="s">
        <v>2464</v>
      </c>
      <c r="C5855" s="203" t="s">
        <v>1461</v>
      </c>
      <c r="D5855" s="202" t="s">
        <v>1831</v>
      </c>
      <c r="E5855" s="202" t="s">
        <v>1399</v>
      </c>
      <c r="F5855" s="202" t="s">
        <v>475</v>
      </c>
      <c r="G5855" s="254">
        <v>2839</v>
      </c>
      <c r="H5855" s="361" t="s">
        <v>1414</v>
      </c>
      <c r="I5855" s="359" t="s">
        <v>1407</v>
      </c>
      <c r="J5855" s="359" t="s">
        <v>1380</v>
      </c>
      <c r="K5855" s="359" t="s">
        <v>8</v>
      </c>
      <c r="L5855" s="359" t="s">
        <v>1392</v>
      </c>
      <c r="M5855" s="368" t="s">
        <v>1407</v>
      </c>
      <c r="N5855" s="205">
        <v>42530</v>
      </c>
      <c r="O5855" s="203"/>
      <c r="P5855" t="str">
        <f t="shared" si="91"/>
        <v>Twin Cities Metro Area Chloride TMDL and Management Plan-Unnamed creek-(07010206-909)-Chloride</v>
      </c>
    </row>
    <row r="5856" spans="1:16" ht="27.95" hidden="1" customHeight="1" x14ac:dyDescent="0.25">
      <c r="A5856" s="203" t="s">
        <v>2270</v>
      </c>
      <c r="B5856" s="202" t="s">
        <v>2464</v>
      </c>
      <c r="C5856" s="203" t="s">
        <v>1397</v>
      </c>
      <c r="D5856" s="202" t="s">
        <v>1464</v>
      </c>
      <c r="E5856" s="202" t="s">
        <v>1465</v>
      </c>
      <c r="F5856" s="202" t="s">
        <v>475</v>
      </c>
      <c r="G5856" s="253">
        <v>396</v>
      </c>
      <c r="H5856" s="361" t="s">
        <v>1400</v>
      </c>
      <c r="I5856" s="359" t="s">
        <v>1379</v>
      </c>
      <c r="J5856" s="358">
        <v>0</v>
      </c>
      <c r="K5856" s="359" t="s">
        <v>1391</v>
      </c>
      <c r="L5856" s="359" t="s">
        <v>1392</v>
      </c>
      <c r="M5856" s="368">
        <v>2010</v>
      </c>
      <c r="N5856" s="207" t="s">
        <v>1401</v>
      </c>
      <c r="O5856" s="203"/>
      <c r="P5856" t="str">
        <f t="shared" si="91"/>
        <v>Upper Mississippi River Bacteria TMDL-Rice Creek-(07010206-584)-E. coli</v>
      </c>
    </row>
    <row r="5857" spans="1:16" ht="27.95" hidden="1" customHeight="1" x14ac:dyDescent="0.25">
      <c r="A5857" s="203" t="s">
        <v>2270</v>
      </c>
      <c r="B5857" s="202" t="s">
        <v>2464</v>
      </c>
      <c r="C5857" s="203" t="s">
        <v>1397</v>
      </c>
      <c r="D5857" s="202" t="s">
        <v>1464</v>
      </c>
      <c r="E5857" s="202" t="s">
        <v>1465</v>
      </c>
      <c r="F5857" s="202" t="s">
        <v>475</v>
      </c>
      <c r="G5857" s="253">
        <v>96.8</v>
      </c>
      <c r="H5857" s="361" t="s">
        <v>1400</v>
      </c>
      <c r="I5857" s="359" t="s">
        <v>1382</v>
      </c>
      <c r="J5857" s="210">
        <v>4.8000000000000001E-2</v>
      </c>
      <c r="K5857" s="359" t="s">
        <v>1391</v>
      </c>
      <c r="L5857" s="359" t="s">
        <v>1392</v>
      </c>
      <c r="M5857" s="368">
        <v>2010</v>
      </c>
      <c r="N5857" s="207" t="s">
        <v>1401</v>
      </c>
      <c r="O5857" s="203"/>
      <c r="P5857" t="str">
        <f t="shared" si="91"/>
        <v>Upper Mississippi River Bacteria TMDL-Rice Creek-(07010206-584)-E. coli</v>
      </c>
    </row>
    <row r="5858" spans="1:16" ht="27.95" hidden="1" customHeight="1" x14ac:dyDescent="0.25">
      <c r="A5858" s="203" t="s">
        <v>2270</v>
      </c>
      <c r="B5858" s="202" t="s">
        <v>2464</v>
      </c>
      <c r="C5858" s="203" t="s">
        <v>1397</v>
      </c>
      <c r="D5858" s="202" t="s">
        <v>1464</v>
      </c>
      <c r="E5858" s="202" t="s">
        <v>1465</v>
      </c>
      <c r="F5858" s="202" t="s">
        <v>475</v>
      </c>
      <c r="G5858" s="253">
        <v>23.6</v>
      </c>
      <c r="H5858" s="361" t="s">
        <v>1400</v>
      </c>
      <c r="I5858" s="359" t="s">
        <v>1383</v>
      </c>
      <c r="J5858" s="358">
        <v>0.44</v>
      </c>
      <c r="K5858" s="359" t="s">
        <v>1391</v>
      </c>
      <c r="L5858" s="359" t="s">
        <v>1392</v>
      </c>
      <c r="M5858" s="368">
        <v>2010</v>
      </c>
      <c r="N5858" s="207" t="s">
        <v>1401</v>
      </c>
      <c r="O5858" s="203"/>
      <c r="P5858" t="str">
        <f t="shared" si="91"/>
        <v>Upper Mississippi River Bacteria TMDL-Rice Creek-(07010206-584)-E. coli</v>
      </c>
    </row>
    <row r="5859" spans="1:16" ht="27.95" hidden="1" customHeight="1" x14ac:dyDescent="0.25">
      <c r="A5859" s="203" t="s">
        <v>2270</v>
      </c>
      <c r="B5859" s="202" t="s">
        <v>2464</v>
      </c>
      <c r="C5859" s="203" t="s">
        <v>1397</v>
      </c>
      <c r="D5859" s="202" t="s">
        <v>1464</v>
      </c>
      <c r="E5859" s="202" t="s">
        <v>1465</v>
      </c>
      <c r="F5859" s="202" t="s">
        <v>475</v>
      </c>
      <c r="G5859" s="253">
        <v>4.93</v>
      </c>
      <c r="H5859" s="361" t="s">
        <v>1400</v>
      </c>
      <c r="I5859" s="359" t="s">
        <v>1384</v>
      </c>
      <c r="J5859" s="359" t="s">
        <v>1402</v>
      </c>
      <c r="K5859" s="359" t="s">
        <v>1391</v>
      </c>
      <c r="L5859" s="359" t="s">
        <v>1392</v>
      </c>
      <c r="M5859" s="368">
        <v>2010</v>
      </c>
      <c r="N5859" s="207" t="s">
        <v>1401</v>
      </c>
      <c r="O5859" s="203"/>
      <c r="P5859" t="str">
        <f t="shared" si="91"/>
        <v>Upper Mississippi River Bacteria TMDL-Rice Creek-(07010206-584)-E. coli</v>
      </c>
    </row>
    <row r="5860" spans="1:16" ht="27.95" hidden="1" customHeight="1" x14ac:dyDescent="0.25">
      <c r="A5860" s="203" t="s">
        <v>2270</v>
      </c>
      <c r="B5860" s="202" t="s">
        <v>2464</v>
      </c>
      <c r="C5860" s="203" t="s">
        <v>1397</v>
      </c>
      <c r="D5860" s="202" t="s">
        <v>1464</v>
      </c>
      <c r="E5860" s="202" t="s">
        <v>1465</v>
      </c>
      <c r="F5860" s="202" t="s">
        <v>475</v>
      </c>
      <c r="G5860" s="253">
        <v>1.75</v>
      </c>
      <c r="H5860" s="361" t="s">
        <v>1400</v>
      </c>
      <c r="I5860" s="359" t="s">
        <v>1385</v>
      </c>
      <c r="J5860" s="359" t="s">
        <v>1402</v>
      </c>
      <c r="K5860" s="359" t="s">
        <v>1391</v>
      </c>
      <c r="L5860" s="359" t="s">
        <v>1392</v>
      </c>
      <c r="M5860" s="368">
        <v>2010</v>
      </c>
      <c r="N5860" s="207" t="s">
        <v>1401</v>
      </c>
      <c r="O5860" s="203"/>
      <c r="P5860" t="str">
        <f t="shared" si="91"/>
        <v>Upper Mississippi River Bacteria TMDL-Rice Creek-(07010206-584)-E. coli</v>
      </c>
    </row>
    <row r="5861" spans="1:16" ht="27.95" hidden="1" customHeight="1" x14ac:dyDescent="0.25">
      <c r="A5861" s="203" t="s">
        <v>2506</v>
      </c>
      <c r="B5861" s="202" t="s">
        <v>2507</v>
      </c>
      <c r="C5861" s="203" t="s">
        <v>1774</v>
      </c>
      <c r="D5861" s="202" t="s">
        <v>1775</v>
      </c>
      <c r="E5861" s="202" t="s">
        <v>1776</v>
      </c>
      <c r="F5861" s="202" t="s">
        <v>505</v>
      </c>
      <c r="G5861" s="260">
        <v>12</v>
      </c>
      <c r="H5861" s="361" t="s">
        <v>1777</v>
      </c>
      <c r="I5861" s="359" t="s">
        <v>1379</v>
      </c>
      <c r="J5861" s="359" t="s">
        <v>1380</v>
      </c>
      <c r="K5861" s="359" t="s">
        <v>1778</v>
      </c>
      <c r="L5861" s="359" t="s">
        <v>1392</v>
      </c>
      <c r="M5861" s="368">
        <v>2008</v>
      </c>
      <c r="N5861" s="205">
        <v>43109</v>
      </c>
      <c r="O5861" s="203"/>
      <c r="P5861" t="str">
        <f t="shared" si="91"/>
        <v>Miller Creek TMDL (Lake Superior Basin)-Miller Creek-(04010201-512)-Temperature</v>
      </c>
    </row>
    <row r="5862" spans="1:16" ht="27.95" hidden="1" customHeight="1" x14ac:dyDescent="0.25">
      <c r="A5862" s="203" t="s">
        <v>2506</v>
      </c>
      <c r="B5862" s="202" t="s">
        <v>2507</v>
      </c>
      <c r="C5862" s="203" t="s">
        <v>1774</v>
      </c>
      <c r="D5862" s="202" t="s">
        <v>1775</v>
      </c>
      <c r="E5862" s="202" t="s">
        <v>1776</v>
      </c>
      <c r="F5862" s="202" t="s">
        <v>505</v>
      </c>
      <c r="G5862" s="260">
        <v>2.7</v>
      </c>
      <c r="H5862" s="361" t="s">
        <v>1777</v>
      </c>
      <c r="I5862" s="359" t="s">
        <v>1382</v>
      </c>
      <c r="J5862" s="359" t="s">
        <v>1380</v>
      </c>
      <c r="K5862" s="359" t="s">
        <v>1778</v>
      </c>
      <c r="L5862" s="359" t="s">
        <v>1392</v>
      </c>
      <c r="M5862" s="368">
        <v>2008</v>
      </c>
      <c r="N5862" s="205">
        <v>43109</v>
      </c>
      <c r="O5862" s="203"/>
      <c r="P5862" t="str">
        <f t="shared" si="91"/>
        <v>Miller Creek TMDL (Lake Superior Basin)-Miller Creek-(04010201-512)-Temperature</v>
      </c>
    </row>
    <row r="5863" spans="1:16" ht="27.95" hidden="1" customHeight="1" x14ac:dyDescent="0.25">
      <c r="A5863" s="203" t="s">
        <v>2506</v>
      </c>
      <c r="B5863" s="202" t="s">
        <v>2507</v>
      </c>
      <c r="C5863" s="203" t="s">
        <v>1774</v>
      </c>
      <c r="D5863" s="202" t="s">
        <v>1775</v>
      </c>
      <c r="E5863" s="202" t="s">
        <v>1776</v>
      </c>
      <c r="F5863" s="202" t="s">
        <v>505</v>
      </c>
      <c r="G5863" s="260">
        <v>0.92</v>
      </c>
      <c r="H5863" s="361" t="s">
        <v>1777</v>
      </c>
      <c r="I5863" s="359" t="s">
        <v>1383</v>
      </c>
      <c r="J5863" s="359" t="s">
        <v>1380</v>
      </c>
      <c r="K5863" s="359" t="s">
        <v>1778</v>
      </c>
      <c r="L5863" s="359" t="s">
        <v>1392</v>
      </c>
      <c r="M5863" s="368">
        <v>2008</v>
      </c>
      <c r="N5863" s="205">
        <v>43109</v>
      </c>
      <c r="O5863" s="203"/>
      <c r="P5863" t="str">
        <f t="shared" si="91"/>
        <v>Miller Creek TMDL (Lake Superior Basin)-Miller Creek-(04010201-512)-Temperature</v>
      </c>
    </row>
    <row r="5864" spans="1:16" ht="27.95" hidden="1" customHeight="1" x14ac:dyDescent="0.25">
      <c r="A5864" s="203" t="s">
        <v>2506</v>
      </c>
      <c r="B5864" s="202" t="s">
        <v>2507</v>
      </c>
      <c r="C5864" s="203" t="s">
        <v>1774</v>
      </c>
      <c r="D5864" s="202" t="s">
        <v>1775</v>
      </c>
      <c r="E5864" s="202" t="s">
        <v>1776</v>
      </c>
      <c r="F5864" s="202" t="s">
        <v>505</v>
      </c>
      <c r="G5864" s="260">
        <v>0.28000000000000003</v>
      </c>
      <c r="H5864" s="361" t="s">
        <v>1777</v>
      </c>
      <c r="I5864" s="359" t="s">
        <v>1384</v>
      </c>
      <c r="J5864" s="359" t="s">
        <v>1380</v>
      </c>
      <c r="K5864" s="359" t="s">
        <v>1778</v>
      </c>
      <c r="L5864" s="359" t="s">
        <v>1392</v>
      </c>
      <c r="M5864" s="368">
        <v>2008</v>
      </c>
      <c r="N5864" s="205">
        <v>43109</v>
      </c>
      <c r="O5864" s="203"/>
      <c r="P5864" t="str">
        <f t="shared" si="91"/>
        <v>Miller Creek TMDL (Lake Superior Basin)-Miller Creek-(04010201-512)-Temperature</v>
      </c>
    </row>
    <row r="5865" spans="1:16" ht="27.95" hidden="1" customHeight="1" x14ac:dyDescent="0.25">
      <c r="A5865" s="203" t="s">
        <v>2506</v>
      </c>
      <c r="B5865" s="202" t="s">
        <v>2507</v>
      </c>
      <c r="C5865" s="203" t="s">
        <v>1774</v>
      </c>
      <c r="D5865" s="202" t="s">
        <v>1775</v>
      </c>
      <c r="E5865" s="202" t="s">
        <v>1776</v>
      </c>
      <c r="F5865" s="202" t="s">
        <v>505</v>
      </c>
      <c r="G5865" s="260">
        <v>0.03</v>
      </c>
      <c r="H5865" s="361" t="s">
        <v>1777</v>
      </c>
      <c r="I5865" s="359" t="s">
        <v>1385</v>
      </c>
      <c r="J5865" s="359" t="s">
        <v>1380</v>
      </c>
      <c r="K5865" s="359" t="s">
        <v>1778</v>
      </c>
      <c r="L5865" s="359" t="s">
        <v>1392</v>
      </c>
      <c r="M5865" s="368">
        <v>2008</v>
      </c>
      <c r="N5865" s="205">
        <v>43109</v>
      </c>
      <c r="O5865" s="203"/>
      <c r="P5865" t="str">
        <f t="shared" si="91"/>
        <v>Miller Creek TMDL (Lake Superior Basin)-Miller Creek-(04010201-512)-Temperature</v>
      </c>
    </row>
    <row r="5866" spans="1:16" ht="27.95" hidden="1" customHeight="1" x14ac:dyDescent="0.25">
      <c r="A5866" s="203" t="s">
        <v>2506</v>
      </c>
      <c r="B5866" s="202" t="s">
        <v>2507</v>
      </c>
      <c r="C5866" s="203" t="s">
        <v>2485</v>
      </c>
      <c r="D5866" s="202" t="s">
        <v>2492</v>
      </c>
      <c r="E5866" s="202" t="s">
        <v>2493</v>
      </c>
      <c r="F5866" s="202" t="s">
        <v>505</v>
      </c>
      <c r="G5866" s="262">
        <v>2.9000000000000001E-2</v>
      </c>
      <c r="H5866" s="361" t="s">
        <v>1414</v>
      </c>
      <c r="I5866" s="359" t="s">
        <v>1379</v>
      </c>
      <c r="J5866" s="358">
        <v>0.6</v>
      </c>
      <c r="K5866" s="359" t="s">
        <v>22</v>
      </c>
      <c r="L5866" s="359" t="s">
        <v>1392</v>
      </c>
      <c r="M5866" s="368">
        <v>2011</v>
      </c>
      <c r="N5866" s="205"/>
      <c r="O5866" s="203"/>
      <c r="P5866" t="str">
        <f t="shared" si="91"/>
        <v>Duluth Urban Area Streams (Lake Superior Basin)-Lester River-(04010102-549)-TSS</v>
      </c>
    </row>
    <row r="5867" spans="1:16" ht="27.95" hidden="1" customHeight="1" x14ac:dyDescent="0.25">
      <c r="A5867" s="203" t="s">
        <v>2506</v>
      </c>
      <c r="B5867" s="202" t="s">
        <v>2507</v>
      </c>
      <c r="C5867" s="203" t="s">
        <v>2485</v>
      </c>
      <c r="D5867" s="202" t="s">
        <v>2492</v>
      </c>
      <c r="E5867" s="202" t="s">
        <v>2493</v>
      </c>
      <c r="F5867" s="202" t="s">
        <v>505</v>
      </c>
      <c r="G5867" s="262">
        <v>5.8999999999999999E-3</v>
      </c>
      <c r="H5867" s="361" t="s">
        <v>1414</v>
      </c>
      <c r="I5867" s="359" t="s">
        <v>1382</v>
      </c>
      <c r="J5867" s="358">
        <v>0.6</v>
      </c>
      <c r="K5867" s="359" t="s">
        <v>22</v>
      </c>
      <c r="L5867" s="359" t="s">
        <v>1392</v>
      </c>
      <c r="M5867" s="368">
        <v>2011</v>
      </c>
      <c r="N5867" s="205"/>
      <c r="O5867" s="203"/>
      <c r="P5867" t="str">
        <f t="shared" si="91"/>
        <v>Duluth Urban Area Streams (Lake Superior Basin)-Lester River-(04010102-549)-TSS</v>
      </c>
    </row>
    <row r="5868" spans="1:16" ht="27.95" hidden="1" customHeight="1" x14ac:dyDescent="0.25">
      <c r="A5868" s="203" t="s">
        <v>2506</v>
      </c>
      <c r="B5868" s="202" t="s">
        <v>2507</v>
      </c>
      <c r="C5868" s="203" t="s">
        <v>2485</v>
      </c>
      <c r="D5868" s="202" t="s">
        <v>2492</v>
      </c>
      <c r="E5868" s="202" t="s">
        <v>2493</v>
      </c>
      <c r="F5868" s="202" t="s">
        <v>505</v>
      </c>
      <c r="G5868" s="262">
        <v>1.9E-3</v>
      </c>
      <c r="H5868" s="361" t="s">
        <v>1414</v>
      </c>
      <c r="I5868" s="359" t="s">
        <v>1383</v>
      </c>
      <c r="J5868" s="358">
        <v>0.6</v>
      </c>
      <c r="K5868" s="359" t="s">
        <v>22</v>
      </c>
      <c r="L5868" s="359" t="s">
        <v>1392</v>
      </c>
      <c r="M5868" s="368">
        <v>2011</v>
      </c>
      <c r="N5868" s="205"/>
      <c r="O5868" s="203"/>
      <c r="P5868" t="str">
        <f t="shared" si="91"/>
        <v>Duluth Urban Area Streams (Lake Superior Basin)-Lester River-(04010102-549)-TSS</v>
      </c>
    </row>
    <row r="5869" spans="1:16" ht="19.5" hidden="1" customHeight="1" x14ac:dyDescent="0.25">
      <c r="A5869" s="203" t="s">
        <v>2506</v>
      </c>
      <c r="B5869" s="202" t="s">
        <v>2507</v>
      </c>
      <c r="C5869" s="203" t="s">
        <v>2485</v>
      </c>
      <c r="D5869" s="202" t="s">
        <v>2492</v>
      </c>
      <c r="E5869" s="202" t="s">
        <v>2493</v>
      </c>
      <c r="F5869" s="202" t="s">
        <v>505</v>
      </c>
      <c r="G5869" s="262">
        <v>5.6999999999999998E-4</v>
      </c>
      <c r="H5869" s="361" t="s">
        <v>1414</v>
      </c>
      <c r="I5869" s="359" t="s">
        <v>1384</v>
      </c>
      <c r="J5869" s="358">
        <v>0.6</v>
      </c>
      <c r="K5869" s="359" t="s">
        <v>22</v>
      </c>
      <c r="L5869" s="359" t="s">
        <v>1392</v>
      </c>
      <c r="M5869" s="368">
        <v>2011</v>
      </c>
      <c r="N5869" s="205"/>
      <c r="O5869" s="203"/>
      <c r="P5869" t="str">
        <f t="shared" si="91"/>
        <v>Duluth Urban Area Streams (Lake Superior Basin)-Lester River-(04010102-549)-TSS</v>
      </c>
    </row>
    <row r="5870" spans="1:16" ht="19.5" hidden="1" customHeight="1" x14ac:dyDescent="0.25">
      <c r="A5870" s="203" t="s">
        <v>2506</v>
      </c>
      <c r="B5870" s="202" t="s">
        <v>2507</v>
      </c>
      <c r="C5870" s="203" t="s">
        <v>2485</v>
      </c>
      <c r="D5870" s="202" t="s">
        <v>2492</v>
      </c>
      <c r="E5870" s="202" t="s">
        <v>2493</v>
      </c>
      <c r="F5870" s="202" t="s">
        <v>505</v>
      </c>
      <c r="G5870" s="262">
        <v>1.7000000000000001E-4</v>
      </c>
      <c r="H5870" s="361" t="s">
        <v>1414</v>
      </c>
      <c r="I5870" s="359" t="s">
        <v>1385</v>
      </c>
      <c r="J5870" s="358">
        <v>0.6</v>
      </c>
      <c r="K5870" s="359" t="s">
        <v>22</v>
      </c>
      <c r="L5870" s="359" t="s">
        <v>1392</v>
      </c>
      <c r="M5870" s="368">
        <v>2011</v>
      </c>
      <c r="N5870" s="205"/>
      <c r="O5870" s="203"/>
      <c r="P5870" t="str">
        <f t="shared" si="91"/>
        <v>Duluth Urban Area Streams (Lake Superior Basin)-Lester River-(04010102-549)-TSS</v>
      </c>
    </row>
    <row r="5871" spans="1:16" ht="19.5" hidden="1" customHeight="1" x14ac:dyDescent="0.25">
      <c r="A5871" s="203" t="s">
        <v>2271</v>
      </c>
      <c r="B5871" s="202" t="s">
        <v>719</v>
      </c>
      <c r="C5871" s="203" t="s">
        <v>135</v>
      </c>
      <c r="D5871" s="202" t="s">
        <v>1861</v>
      </c>
      <c r="E5871" s="202" t="s">
        <v>1862</v>
      </c>
      <c r="F5871" s="202" t="s">
        <v>505</v>
      </c>
      <c r="G5871" s="253">
        <v>94</v>
      </c>
      <c r="H5871" s="361" t="s">
        <v>1433</v>
      </c>
      <c r="I5871" s="359" t="s">
        <v>1407</v>
      </c>
      <c r="J5871" s="358">
        <v>0.22309999999999999</v>
      </c>
      <c r="K5871" s="359" t="s">
        <v>1113</v>
      </c>
      <c r="L5871" s="359" t="s">
        <v>1408</v>
      </c>
      <c r="M5871" s="368">
        <v>2001</v>
      </c>
      <c r="N5871" s="205">
        <v>40260</v>
      </c>
      <c r="O5871" s="203"/>
      <c r="P5871" t="str">
        <f t="shared" si="91"/>
        <v>Kohlman Lake TMDL-Kohlman-(62-0006-00)-TP</v>
      </c>
    </row>
    <row r="5872" spans="1:16" ht="19.5" hidden="1" customHeight="1" x14ac:dyDescent="0.25">
      <c r="A5872" s="203" t="s">
        <v>2271</v>
      </c>
      <c r="B5872" s="202" t="s">
        <v>719</v>
      </c>
      <c r="C5872" s="203" t="s">
        <v>135</v>
      </c>
      <c r="D5872" s="202" t="s">
        <v>1861</v>
      </c>
      <c r="E5872" s="202" t="s">
        <v>1862</v>
      </c>
      <c r="F5872" s="202" t="s">
        <v>505</v>
      </c>
      <c r="G5872" s="253">
        <v>0.77</v>
      </c>
      <c r="H5872" s="361" t="s">
        <v>1414</v>
      </c>
      <c r="I5872" s="359" t="s">
        <v>1407</v>
      </c>
      <c r="J5872" s="358">
        <v>0.22309999999999999</v>
      </c>
      <c r="K5872" s="359" t="s">
        <v>1113</v>
      </c>
      <c r="L5872" s="359" t="s">
        <v>1392</v>
      </c>
      <c r="M5872" s="368">
        <v>2001</v>
      </c>
      <c r="N5872" s="205">
        <v>40260</v>
      </c>
      <c r="O5872" s="203"/>
      <c r="P5872" t="str">
        <f t="shared" si="91"/>
        <v>Kohlman Lake TMDL-Kohlman-(62-0006-00)-TP</v>
      </c>
    </row>
    <row r="5873" spans="1:16" ht="19.5" hidden="1" customHeight="1" x14ac:dyDescent="0.25">
      <c r="A5873" s="203" t="s">
        <v>2271</v>
      </c>
      <c r="B5873" s="202" t="s">
        <v>719</v>
      </c>
      <c r="C5873" s="203" t="s">
        <v>1403</v>
      </c>
      <c r="D5873" s="202" t="s">
        <v>1404</v>
      </c>
      <c r="E5873" s="202" t="s">
        <v>1405</v>
      </c>
      <c r="F5873" s="202" t="s">
        <v>475</v>
      </c>
      <c r="G5873" s="253">
        <v>154</v>
      </c>
      <c r="H5873" s="361" t="s">
        <v>1406</v>
      </c>
      <c r="I5873" s="359" t="s">
        <v>1407</v>
      </c>
      <c r="J5873" s="208">
        <v>0</v>
      </c>
      <c r="K5873" s="359" t="s">
        <v>22</v>
      </c>
      <c r="L5873" s="359" t="s">
        <v>1408</v>
      </c>
      <c r="M5873" s="368" t="s">
        <v>1407</v>
      </c>
      <c r="N5873" s="205">
        <v>42486</v>
      </c>
      <c r="O5873" s="203"/>
      <c r="P5873" t="str">
        <f t="shared" si="91"/>
        <v>South Metro Mississippi TSS TMDL-Mississippi River-(07040001-531)-TSS</v>
      </c>
    </row>
    <row r="5874" spans="1:16" ht="27.95" hidden="1" customHeight="1" x14ac:dyDescent="0.25">
      <c r="A5874" s="203" t="s">
        <v>2271</v>
      </c>
      <c r="B5874" s="202" t="s">
        <v>719</v>
      </c>
      <c r="C5874" s="203" t="s">
        <v>1461</v>
      </c>
      <c r="D5874" s="202" t="s">
        <v>1861</v>
      </c>
      <c r="E5874" s="202" t="s">
        <v>1862</v>
      </c>
      <c r="F5874" s="202" t="s">
        <v>475</v>
      </c>
      <c r="G5874" s="254">
        <v>3106733</v>
      </c>
      <c r="H5874" s="361" t="s">
        <v>1433</v>
      </c>
      <c r="I5874" s="359" t="s">
        <v>1407</v>
      </c>
      <c r="J5874" s="359" t="s">
        <v>1380</v>
      </c>
      <c r="K5874" s="359" t="s">
        <v>8</v>
      </c>
      <c r="L5874" s="359" t="s">
        <v>1408</v>
      </c>
      <c r="M5874" s="368" t="s">
        <v>1407</v>
      </c>
      <c r="N5874" s="205">
        <v>42530</v>
      </c>
      <c r="O5874" s="203"/>
      <c r="P5874" t="str">
        <f t="shared" si="91"/>
        <v>Twin Cities Metro Area Chloride TMDL and Management Plan-Kohlman-(62-0006-00)-Chloride</v>
      </c>
    </row>
    <row r="5875" spans="1:16" ht="27.95" hidden="1" customHeight="1" x14ac:dyDescent="0.25">
      <c r="A5875" s="203" t="s">
        <v>2271</v>
      </c>
      <c r="B5875" s="202" t="s">
        <v>719</v>
      </c>
      <c r="C5875" s="203" t="s">
        <v>1461</v>
      </c>
      <c r="D5875" s="202" t="s">
        <v>1861</v>
      </c>
      <c r="E5875" s="202" t="s">
        <v>1862</v>
      </c>
      <c r="F5875" s="202" t="s">
        <v>475</v>
      </c>
      <c r="G5875" s="254">
        <v>8512</v>
      </c>
      <c r="H5875" s="361" t="s">
        <v>1414</v>
      </c>
      <c r="I5875" s="359" t="s">
        <v>1407</v>
      </c>
      <c r="J5875" s="359" t="s">
        <v>1380</v>
      </c>
      <c r="K5875" s="359" t="s">
        <v>8</v>
      </c>
      <c r="L5875" s="359" t="s">
        <v>1392</v>
      </c>
      <c r="M5875" s="368" t="s">
        <v>1407</v>
      </c>
      <c r="N5875" s="205">
        <v>42530</v>
      </c>
      <c r="O5875" s="203"/>
      <c r="P5875" t="str">
        <f t="shared" si="91"/>
        <v>Twin Cities Metro Area Chloride TMDL and Management Plan-Kohlman-(62-0006-00)-Chloride</v>
      </c>
    </row>
    <row r="5876" spans="1:16" ht="27.95" hidden="1" customHeight="1" x14ac:dyDescent="0.25">
      <c r="A5876" s="203" t="s">
        <v>2271</v>
      </c>
      <c r="B5876" s="202" t="s">
        <v>719</v>
      </c>
      <c r="C5876" s="203" t="s">
        <v>1466</v>
      </c>
      <c r="D5876" s="202" t="s">
        <v>2160</v>
      </c>
      <c r="E5876" s="202" t="s">
        <v>2161</v>
      </c>
      <c r="F5876" s="202" t="s">
        <v>505</v>
      </c>
      <c r="G5876" s="253">
        <v>0.1</v>
      </c>
      <c r="H5876" s="361" t="s">
        <v>1433</v>
      </c>
      <c r="I5876" s="359" t="s">
        <v>1407</v>
      </c>
      <c r="J5876" s="358">
        <v>0</v>
      </c>
      <c r="K5876" s="359" t="s">
        <v>1113</v>
      </c>
      <c r="L5876" s="359" t="s">
        <v>1408</v>
      </c>
      <c r="M5876" s="368">
        <v>2007</v>
      </c>
      <c r="N5876" s="205">
        <v>41732</v>
      </c>
      <c r="O5876" s="203"/>
      <c r="P5876" t="str">
        <f t="shared" si="91"/>
        <v>Vadnais Lake Area WMO-Gilfillan-(62-0027-00)-TP</v>
      </c>
    </row>
    <row r="5877" spans="1:16" ht="27.95" hidden="1" customHeight="1" x14ac:dyDescent="0.25">
      <c r="A5877" s="203" t="s">
        <v>2271</v>
      </c>
      <c r="B5877" s="202" t="s">
        <v>719</v>
      </c>
      <c r="C5877" s="203" t="s">
        <v>1466</v>
      </c>
      <c r="D5877" s="202" t="s">
        <v>2160</v>
      </c>
      <c r="E5877" s="202" t="s">
        <v>2161</v>
      </c>
      <c r="F5877" s="202" t="s">
        <v>505</v>
      </c>
      <c r="G5877" s="253">
        <v>1E-3</v>
      </c>
      <c r="H5877" s="361" t="s">
        <v>1414</v>
      </c>
      <c r="I5877" s="359" t="s">
        <v>1407</v>
      </c>
      <c r="J5877" s="358">
        <v>0</v>
      </c>
      <c r="K5877" s="359" t="s">
        <v>1113</v>
      </c>
      <c r="L5877" s="359" t="s">
        <v>1392</v>
      </c>
      <c r="M5877" s="368">
        <v>2007</v>
      </c>
      <c r="N5877" s="205">
        <v>41732</v>
      </c>
      <c r="O5877" s="203"/>
      <c r="P5877" t="str">
        <f t="shared" si="91"/>
        <v>Vadnais Lake Area WMO-Gilfillan-(62-0027-00)-TP</v>
      </c>
    </row>
    <row r="5878" spans="1:16" ht="27.95" hidden="1" customHeight="1" x14ac:dyDescent="0.25">
      <c r="A5878" s="203" t="s">
        <v>2271</v>
      </c>
      <c r="B5878" s="202" t="s">
        <v>719</v>
      </c>
      <c r="C5878" s="203" t="s">
        <v>1466</v>
      </c>
      <c r="D5878" s="202" t="s">
        <v>1867</v>
      </c>
      <c r="E5878" s="202" t="s">
        <v>1868</v>
      </c>
      <c r="F5878" s="202" t="s">
        <v>505</v>
      </c>
      <c r="G5878" s="253">
        <v>8.7799999999999994</v>
      </c>
      <c r="H5878" s="361" t="s">
        <v>1400</v>
      </c>
      <c r="I5878" s="359" t="s">
        <v>1379</v>
      </c>
      <c r="J5878" s="358">
        <v>0.61</v>
      </c>
      <c r="K5878" s="359" t="s">
        <v>1391</v>
      </c>
      <c r="L5878" s="359" t="s">
        <v>1392</v>
      </c>
      <c r="M5878" s="368">
        <v>2007</v>
      </c>
      <c r="N5878" s="205">
        <v>41732</v>
      </c>
      <c r="O5878" s="203"/>
      <c r="P5878" t="str">
        <f t="shared" si="91"/>
        <v>Vadnais Lake Area WMO-Unnamed creek (Lambert Creek)-(07010206-801)-E. coli</v>
      </c>
    </row>
    <row r="5879" spans="1:16" ht="27.95" hidden="1" customHeight="1" x14ac:dyDescent="0.25">
      <c r="A5879" s="203" t="s">
        <v>2271</v>
      </c>
      <c r="B5879" s="202" t="s">
        <v>719</v>
      </c>
      <c r="C5879" s="203" t="s">
        <v>1466</v>
      </c>
      <c r="D5879" s="202" t="s">
        <v>1867</v>
      </c>
      <c r="E5879" s="202" t="s">
        <v>1868</v>
      </c>
      <c r="F5879" s="202" t="s">
        <v>505</v>
      </c>
      <c r="G5879" s="253">
        <v>2.73</v>
      </c>
      <c r="H5879" s="361" t="s">
        <v>1400</v>
      </c>
      <c r="I5879" s="359" t="s">
        <v>1382</v>
      </c>
      <c r="J5879" s="358">
        <v>0.54</v>
      </c>
      <c r="K5879" s="359" t="s">
        <v>1391</v>
      </c>
      <c r="L5879" s="359" t="s">
        <v>1392</v>
      </c>
      <c r="M5879" s="368">
        <v>2007</v>
      </c>
      <c r="N5879" s="205">
        <v>41732</v>
      </c>
      <c r="O5879" s="203"/>
      <c r="P5879" t="str">
        <f t="shared" si="91"/>
        <v>Vadnais Lake Area WMO-Unnamed creek (Lambert Creek)-(07010206-801)-E. coli</v>
      </c>
    </row>
    <row r="5880" spans="1:16" ht="27.95" hidden="1" customHeight="1" x14ac:dyDescent="0.25">
      <c r="A5880" s="203" t="s">
        <v>2271</v>
      </c>
      <c r="B5880" s="202" t="s">
        <v>719</v>
      </c>
      <c r="C5880" s="203" t="s">
        <v>1466</v>
      </c>
      <c r="D5880" s="202" t="s">
        <v>1867</v>
      </c>
      <c r="E5880" s="202" t="s">
        <v>1868</v>
      </c>
      <c r="F5880" s="202" t="s">
        <v>505</v>
      </c>
      <c r="G5880" s="253">
        <v>1.28</v>
      </c>
      <c r="H5880" s="361" t="s">
        <v>1400</v>
      </c>
      <c r="I5880" s="359" t="s">
        <v>1383</v>
      </c>
      <c r="J5880" s="358">
        <v>0.37</v>
      </c>
      <c r="K5880" s="359" t="s">
        <v>1391</v>
      </c>
      <c r="L5880" s="359" t="s">
        <v>1392</v>
      </c>
      <c r="M5880" s="368">
        <v>2007</v>
      </c>
      <c r="N5880" s="205">
        <v>41732</v>
      </c>
      <c r="O5880" s="203"/>
      <c r="P5880" t="str">
        <f t="shared" si="91"/>
        <v>Vadnais Lake Area WMO-Unnamed creek (Lambert Creek)-(07010206-801)-E. coli</v>
      </c>
    </row>
    <row r="5881" spans="1:16" ht="27.95" hidden="1" customHeight="1" x14ac:dyDescent="0.25">
      <c r="A5881" s="203" t="s">
        <v>2271</v>
      </c>
      <c r="B5881" s="202" t="s">
        <v>719</v>
      </c>
      <c r="C5881" s="203" t="s">
        <v>1466</v>
      </c>
      <c r="D5881" s="202" t="s">
        <v>1867</v>
      </c>
      <c r="E5881" s="202" t="s">
        <v>1868</v>
      </c>
      <c r="F5881" s="202" t="s">
        <v>505</v>
      </c>
      <c r="G5881" s="253">
        <v>0.45</v>
      </c>
      <c r="H5881" s="361" t="s">
        <v>1400</v>
      </c>
      <c r="I5881" s="359" t="s">
        <v>1384</v>
      </c>
      <c r="J5881" s="358">
        <v>0.56000000000000005</v>
      </c>
      <c r="K5881" s="359" t="s">
        <v>1391</v>
      </c>
      <c r="L5881" s="359" t="s">
        <v>1392</v>
      </c>
      <c r="M5881" s="368">
        <v>2007</v>
      </c>
      <c r="N5881" s="205">
        <v>41732</v>
      </c>
      <c r="O5881" s="203"/>
      <c r="P5881" t="str">
        <f t="shared" si="91"/>
        <v>Vadnais Lake Area WMO-Unnamed creek (Lambert Creek)-(07010206-801)-E. coli</v>
      </c>
    </row>
    <row r="5882" spans="1:16" ht="27.95" hidden="1" customHeight="1" x14ac:dyDescent="0.25">
      <c r="A5882" s="203" t="s">
        <v>2271</v>
      </c>
      <c r="B5882" s="202" t="s">
        <v>719</v>
      </c>
      <c r="C5882" s="203" t="s">
        <v>1466</v>
      </c>
      <c r="D5882" s="202" t="s">
        <v>1867</v>
      </c>
      <c r="E5882" s="202" t="s">
        <v>1868</v>
      </c>
      <c r="F5882" s="202" t="s">
        <v>505</v>
      </c>
      <c r="G5882" s="253" t="s">
        <v>515</v>
      </c>
      <c r="H5882" s="361" t="s">
        <v>1400</v>
      </c>
      <c r="I5882" s="359" t="s">
        <v>1385</v>
      </c>
      <c r="J5882" s="359" t="s">
        <v>515</v>
      </c>
      <c r="K5882" s="359" t="s">
        <v>1391</v>
      </c>
      <c r="L5882" s="359" t="s">
        <v>1392</v>
      </c>
      <c r="M5882" s="368">
        <v>2007</v>
      </c>
      <c r="N5882" s="205">
        <v>41732</v>
      </c>
      <c r="O5882" s="203"/>
      <c r="P5882" t="str">
        <f t="shared" si="91"/>
        <v>Vadnais Lake Area WMO-Unnamed creek (Lambert Creek)-(07010206-801)-E. coli</v>
      </c>
    </row>
    <row r="5883" spans="1:16" ht="27.95" hidden="1" customHeight="1" x14ac:dyDescent="0.25">
      <c r="A5883" s="203" t="s">
        <v>220</v>
      </c>
      <c r="B5883" s="202" t="s">
        <v>703</v>
      </c>
      <c r="C5883" s="203" t="s">
        <v>1518</v>
      </c>
      <c r="D5883" s="202" t="s">
        <v>1519</v>
      </c>
      <c r="E5883" s="202" t="s">
        <v>1520</v>
      </c>
      <c r="F5883" s="202" t="s">
        <v>475</v>
      </c>
      <c r="G5883" s="253">
        <v>0.19</v>
      </c>
      <c r="H5883" s="361" t="s">
        <v>1406</v>
      </c>
      <c r="I5883" s="359" t="s">
        <v>1407</v>
      </c>
      <c r="J5883" s="358">
        <v>0.34</v>
      </c>
      <c r="K5883" s="359" t="s">
        <v>1113</v>
      </c>
      <c r="L5883" s="359" t="s">
        <v>1408</v>
      </c>
      <c r="M5883" s="368">
        <v>1992</v>
      </c>
      <c r="N5883" s="207" t="s">
        <v>1521</v>
      </c>
      <c r="O5883" s="203"/>
      <c r="P5883" t="str">
        <f t="shared" si="91"/>
        <v>Lake St. Croix Excess Nutrient TMDL-St. Croix-(82-0001-00)-TP</v>
      </c>
    </row>
    <row r="5884" spans="1:16" ht="27.95" hidden="1" customHeight="1" x14ac:dyDescent="0.25">
      <c r="A5884" s="203" t="s">
        <v>220</v>
      </c>
      <c r="B5884" s="202" t="s">
        <v>703</v>
      </c>
      <c r="C5884" s="203" t="s">
        <v>1403</v>
      </c>
      <c r="D5884" s="202" t="s">
        <v>1404</v>
      </c>
      <c r="E5884" s="202" t="s">
        <v>1405</v>
      </c>
      <c r="F5884" s="202" t="s">
        <v>475</v>
      </c>
      <c r="G5884" s="253">
        <v>154</v>
      </c>
      <c r="H5884" s="361" t="s">
        <v>1406</v>
      </c>
      <c r="I5884" s="359" t="s">
        <v>1407</v>
      </c>
      <c r="J5884" s="208">
        <v>0</v>
      </c>
      <c r="K5884" s="359" t="s">
        <v>22</v>
      </c>
      <c r="L5884" s="359" t="s">
        <v>1408</v>
      </c>
      <c r="M5884" s="368" t="s">
        <v>1407</v>
      </c>
      <c r="N5884" s="205">
        <v>42486</v>
      </c>
      <c r="O5884" s="203"/>
      <c r="P5884" t="str">
        <f t="shared" si="91"/>
        <v>South Metro Mississippi TSS TMDL-Mississippi River-(07040001-531)-TSS</v>
      </c>
    </row>
    <row r="5885" spans="1:16" ht="27.95" hidden="1" customHeight="1" x14ac:dyDescent="0.25">
      <c r="A5885" s="203" t="s">
        <v>2272</v>
      </c>
      <c r="B5885" s="203" t="s">
        <v>511</v>
      </c>
      <c r="C5885" s="203" t="s">
        <v>1535</v>
      </c>
      <c r="D5885" s="203" t="s">
        <v>2018</v>
      </c>
      <c r="E5885" s="203" t="s">
        <v>2019</v>
      </c>
      <c r="F5885" s="203" t="s">
        <v>505</v>
      </c>
      <c r="G5885" s="257">
        <v>2.9</v>
      </c>
      <c r="H5885" s="361" t="s">
        <v>1433</v>
      </c>
      <c r="I5885" s="361" t="s">
        <v>1407</v>
      </c>
      <c r="J5885" s="360">
        <v>0.88400000000000001</v>
      </c>
      <c r="K5885" s="361" t="s">
        <v>1113</v>
      </c>
      <c r="L5885" s="361" t="s">
        <v>1408</v>
      </c>
      <c r="M5885" s="370">
        <v>2001</v>
      </c>
      <c r="N5885" s="207">
        <v>43903</v>
      </c>
      <c r="O5885" s="203"/>
      <c r="P5885" t="str">
        <f t="shared" si="91"/>
        <v>Lower Minnesota River WRAPS 2014-Gaystock-(10-0031-00)-TP</v>
      </c>
    </row>
    <row r="5886" spans="1:16" ht="27.95" hidden="1" customHeight="1" x14ac:dyDescent="0.25">
      <c r="A5886" s="203" t="s">
        <v>2272</v>
      </c>
      <c r="B5886" s="203" t="s">
        <v>511</v>
      </c>
      <c r="C5886" s="203" t="s">
        <v>1535</v>
      </c>
      <c r="D5886" s="203" t="s">
        <v>2018</v>
      </c>
      <c r="E5886" s="203" t="s">
        <v>2019</v>
      </c>
      <c r="F5886" s="203" t="s">
        <v>505</v>
      </c>
      <c r="G5886" s="257">
        <v>7.9000000000000008E-3</v>
      </c>
      <c r="H5886" s="361" t="s">
        <v>1414</v>
      </c>
      <c r="I5886" s="361" t="s">
        <v>1407</v>
      </c>
      <c r="J5886" s="360">
        <v>0.8821</v>
      </c>
      <c r="K5886" s="361" t="s">
        <v>1113</v>
      </c>
      <c r="L5886" s="361" t="s">
        <v>1392</v>
      </c>
      <c r="M5886" s="370">
        <v>2001</v>
      </c>
      <c r="N5886" s="207">
        <v>43903</v>
      </c>
      <c r="O5886" s="203"/>
      <c r="P5886" t="str">
        <f t="shared" si="91"/>
        <v>Lower Minnesota River WRAPS 2014-Gaystock-(10-0031-00)-TP</v>
      </c>
    </row>
    <row r="5887" spans="1:16" ht="27.95" hidden="1" customHeight="1" x14ac:dyDescent="0.25">
      <c r="A5887" s="203" t="s">
        <v>2272</v>
      </c>
      <c r="B5887" s="203" t="s">
        <v>511</v>
      </c>
      <c r="C5887" s="203" t="s">
        <v>1535</v>
      </c>
      <c r="D5887" s="203" t="s">
        <v>1680</v>
      </c>
      <c r="E5887" s="203" t="s">
        <v>1681</v>
      </c>
      <c r="F5887" s="203" t="s">
        <v>505</v>
      </c>
      <c r="G5887" s="257">
        <v>13</v>
      </c>
      <c r="H5887" s="361" t="s">
        <v>1433</v>
      </c>
      <c r="I5887" s="361" t="s">
        <v>1407</v>
      </c>
      <c r="J5887" s="360">
        <v>0.62860000000000005</v>
      </c>
      <c r="K5887" s="361" t="s">
        <v>1113</v>
      </c>
      <c r="L5887" s="361" t="s">
        <v>1408</v>
      </c>
      <c r="M5887" s="370">
        <v>2009</v>
      </c>
      <c r="N5887" s="207">
        <v>43903</v>
      </c>
      <c r="O5887" s="203"/>
      <c r="P5887" t="str">
        <f t="shared" si="91"/>
        <v>Lower Minnesota River WRAPS 2014-McKnight-(10-0216-00)-TP</v>
      </c>
    </row>
    <row r="5888" spans="1:16" ht="27.95" hidden="1" customHeight="1" x14ac:dyDescent="0.25">
      <c r="A5888" s="203" t="s">
        <v>2272</v>
      </c>
      <c r="B5888" s="203" t="s">
        <v>511</v>
      </c>
      <c r="C5888" s="203" t="s">
        <v>1535</v>
      </c>
      <c r="D5888" s="203" t="s">
        <v>1680</v>
      </c>
      <c r="E5888" s="203" t="s">
        <v>1681</v>
      </c>
      <c r="F5888" s="203" t="s">
        <v>505</v>
      </c>
      <c r="G5888" s="257">
        <v>3.5000000000000003E-2</v>
      </c>
      <c r="H5888" s="361" t="s">
        <v>1414</v>
      </c>
      <c r="I5888" s="361" t="s">
        <v>1407</v>
      </c>
      <c r="J5888" s="360">
        <v>0.63160000000000005</v>
      </c>
      <c r="K5888" s="361" t="s">
        <v>1113</v>
      </c>
      <c r="L5888" s="361" t="s">
        <v>1392</v>
      </c>
      <c r="M5888" s="370">
        <v>2009</v>
      </c>
      <c r="N5888" s="207">
        <v>43903</v>
      </c>
      <c r="O5888" s="203"/>
      <c r="P5888" t="str">
        <f t="shared" si="91"/>
        <v>Lower Minnesota River WRAPS 2014-McKnight-(10-0216-00)-TP</v>
      </c>
    </row>
    <row r="5889" spans="1:16" ht="27.95" hidden="1" customHeight="1" x14ac:dyDescent="0.25">
      <c r="A5889" s="203" t="s">
        <v>2272</v>
      </c>
      <c r="B5889" s="203" t="s">
        <v>511</v>
      </c>
      <c r="C5889" s="203" t="s">
        <v>1535</v>
      </c>
      <c r="D5889" s="203" t="s">
        <v>1651</v>
      </c>
      <c r="E5889" s="203" t="s">
        <v>1652</v>
      </c>
      <c r="F5889" s="203" t="s">
        <v>505</v>
      </c>
      <c r="G5889" s="257">
        <v>2</v>
      </c>
      <c r="H5889" s="361" t="s">
        <v>1390</v>
      </c>
      <c r="I5889" s="361" t="s">
        <v>1379</v>
      </c>
      <c r="J5889" s="275">
        <v>0.66</v>
      </c>
      <c r="K5889" s="361" t="s">
        <v>1391</v>
      </c>
      <c r="L5889" s="361" t="s">
        <v>1392</v>
      </c>
      <c r="M5889" s="370">
        <v>2011</v>
      </c>
      <c r="N5889" s="207">
        <v>43903</v>
      </c>
      <c r="O5889" s="361" t="s">
        <v>1537</v>
      </c>
      <c r="P5889" t="str">
        <f t="shared" si="91"/>
        <v>Lower Minnesota River WRAPS 2014-Unnamed creek (East Creek)-(07020012-581)-E. coli</v>
      </c>
    </row>
    <row r="5890" spans="1:16" ht="27.95" hidden="1" customHeight="1" x14ac:dyDescent="0.25">
      <c r="A5890" s="203" t="s">
        <v>2272</v>
      </c>
      <c r="B5890" s="203" t="s">
        <v>511</v>
      </c>
      <c r="C5890" s="203" t="s">
        <v>1535</v>
      </c>
      <c r="D5890" s="203" t="s">
        <v>1651</v>
      </c>
      <c r="E5890" s="203" t="s">
        <v>1652</v>
      </c>
      <c r="F5890" s="203" t="s">
        <v>505</v>
      </c>
      <c r="G5890" s="257">
        <v>0.52</v>
      </c>
      <c r="H5890" s="361" t="s">
        <v>1390</v>
      </c>
      <c r="I5890" s="361" t="s">
        <v>1382</v>
      </c>
      <c r="J5890" s="275">
        <v>0.66</v>
      </c>
      <c r="K5890" s="361" t="s">
        <v>1391</v>
      </c>
      <c r="L5890" s="361" t="s">
        <v>1392</v>
      </c>
      <c r="M5890" s="370">
        <v>2011</v>
      </c>
      <c r="N5890" s="207">
        <v>43903</v>
      </c>
      <c r="O5890" s="361" t="s">
        <v>1537</v>
      </c>
      <c r="P5890" t="str">
        <f t="shared" si="91"/>
        <v>Lower Minnesota River WRAPS 2014-Unnamed creek (East Creek)-(07020012-581)-E. coli</v>
      </c>
    </row>
    <row r="5891" spans="1:16" ht="27.95" hidden="1" customHeight="1" x14ac:dyDescent="0.25">
      <c r="A5891" s="203" t="s">
        <v>2272</v>
      </c>
      <c r="B5891" s="203" t="s">
        <v>511</v>
      </c>
      <c r="C5891" s="203" t="s">
        <v>1535</v>
      </c>
      <c r="D5891" s="203" t="s">
        <v>1651</v>
      </c>
      <c r="E5891" s="203" t="s">
        <v>1652</v>
      </c>
      <c r="F5891" s="203" t="s">
        <v>505</v>
      </c>
      <c r="G5891" s="257">
        <v>0.21</v>
      </c>
      <c r="H5891" s="361" t="s">
        <v>1390</v>
      </c>
      <c r="I5891" s="361" t="s">
        <v>1383</v>
      </c>
      <c r="J5891" s="275">
        <v>0.66</v>
      </c>
      <c r="K5891" s="361" t="s">
        <v>1391</v>
      </c>
      <c r="L5891" s="361" t="s">
        <v>1392</v>
      </c>
      <c r="M5891" s="370">
        <v>2011</v>
      </c>
      <c r="N5891" s="207">
        <v>43903</v>
      </c>
      <c r="O5891" s="361" t="s">
        <v>1537</v>
      </c>
      <c r="P5891" t="str">
        <f t="shared" ref="P5891:P5954" si="92">CONCATENATE(C5891, "-", E5891, "-","(", D5891,")", "-",K5891)</f>
        <v>Lower Minnesota River WRAPS 2014-Unnamed creek (East Creek)-(07020012-581)-E. coli</v>
      </c>
    </row>
    <row r="5892" spans="1:16" ht="27.95" hidden="1" customHeight="1" x14ac:dyDescent="0.25">
      <c r="A5892" s="203" t="s">
        <v>2272</v>
      </c>
      <c r="B5892" s="203" t="s">
        <v>511</v>
      </c>
      <c r="C5892" s="203" t="s">
        <v>1535</v>
      </c>
      <c r="D5892" s="203" t="s">
        <v>1651</v>
      </c>
      <c r="E5892" s="203" t="s">
        <v>1652</v>
      </c>
      <c r="F5892" s="203" t="s">
        <v>505</v>
      </c>
      <c r="G5892" s="257">
        <v>8.3000000000000004E-2</v>
      </c>
      <c r="H5892" s="361" t="s">
        <v>1390</v>
      </c>
      <c r="I5892" s="361" t="s">
        <v>1384</v>
      </c>
      <c r="J5892" s="275">
        <v>0.66</v>
      </c>
      <c r="K5892" s="361" t="s">
        <v>1391</v>
      </c>
      <c r="L5892" s="361" t="s">
        <v>1392</v>
      </c>
      <c r="M5892" s="370">
        <v>2011</v>
      </c>
      <c r="N5892" s="207">
        <v>43903</v>
      </c>
      <c r="O5892" s="361" t="s">
        <v>1537</v>
      </c>
      <c r="P5892" t="str">
        <f t="shared" si="92"/>
        <v>Lower Minnesota River WRAPS 2014-Unnamed creek (East Creek)-(07020012-581)-E. coli</v>
      </c>
    </row>
    <row r="5893" spans="1:16" ht="27.95" hidden="1" customHeight="1" x14ac:dyDescent="0.25">
      <c r="A5893" s="203" t="s">
        <v>2272</v>
      </c>
      <c r="B5893" s="203" t="s">
        <v>511</v>
      </c>
      <c r="C5893" s="203" t="s">
        <v>1535</v>
      </c>
      <c r="D5893" s="203" t="s">
        <v>1651</v>
      </c>
      <c r="E5893" s="203" t="s">
        <v>1652</v>
      </c>
      <c r="F5893" s="203" t="s">
        <v>505</v>
      </c>
      <c r="G5893" s="257">
        <v>2.8000000000000001E-2</v>
      </c>
      <c r="H5893" s="361" t="s">
        <v>1390</v>
      </c>
      <c r="I5893" s="361" t="s">
        <v>1385</v>
      </c>
      <c r="J5893" s="275">
        <v>0.66</v>
      </c>
      <c r="K5893" s="361" t="s">
        <v>1391</v>
      </c>
      <c r="L5893" s="361" t="s">
        <v>1392</v>
      </c>
      <c r="M5893" s="370">
        <v>2011</v>
      </c>
      <c r="N5893" s="207">
        <v>43903</v>
      </c>
      <c r="O5893" s="361" t="s">
        <v>1537</v>
      </c>
      <c r="P5893" t="str">
        <f t="shared" si="92"/>
        <v>Lower Minnesota River WRAPS 2014-Unnamed creek (East Creek)-(07020012-581)-E. coli</v>
      </c>
    </row>
    <row r="5894" spans="1:16" ht="27.95" hidden="1" customHeight="1" x14ac:dyDescent="0.25">
      <c r="A5894" s="203" t="s">
        <v>2272</v>
      </c>
      <c r="B5894" s="203" t="s">
        <v>511</v>
      </c>
      <c r="C5894" s="203" t="s">
        <v>1535</v>
      </c>
      <c r="D5894" s="203" t="s">
        <v>1651</v>
      </c>
      <c r="E5894" s="203" t="s">
        <v>1652</v>
      </c>
      <c r="F5894" s="203" t="s">
        <v>505</v>
      </c>
      <c r="G5894" s="257">
        <v>116</v>
      </c>
      <c r="H5894" s="361" t="s">
        <v>1414</v>
      </c>
      <c r="I5894" s="361" t="s">
        <v>1379</v>
      </c>
      <c r="J5894" s="275">
        <v>0.02</v>
      </c>
      <c r="K5894" s="361" t="s">
        <v>22</v>
      </c>
      <c r="L5894" s="361" t="s">
        <v>1392</v>
      </c>
      <c r="M5894" s="370">
        <v>2010</v>
      </c>
      <c r="N5894" s="207">
        <v>43903</v>
      </c>
      <c r="O5894" s="361" t="s">
        <v>1537</v>
      </c>
      <c r="P5894" t="str">
        <f t="shared" si="92"/>
        <v>Lower Minnesota River WRAPS 2014-Unnamed creek (East Creek)-(07020012-581)-TSS</v>
      </c>
    </row>
    <row r="5895" spans="1:16" ht="27.95" hidden="1" customHeight="1" x14ac:dyDescent="0.25">
      <c r="A5895" s="203" t="s">
        <v>2272</v>
      </c>
      <c r="B5895" s="203" t="s">
        <v>511</v>
      </c>
      <c r="C5895" s="203" t="s">
        <v>1535</v>
      </c>
      <c r="D5895" s="203" t="s">
        <v>1651</v>
      </c>
      <c r="E5895" s="203" t="s">
        <v>1652</v>
      </c>
      <c r="F5895" s="203" t="s">
        <v>505</v>
      </c>
      <c r="G5895" s="257">
        <v>18</v>
      </c>
      <c r="H5895" s="361" t="s">
        <v>1414</v>
      </c>
      <c r="I5895" s="361" t="s">
        <v>1382</v>
      </c>
      <c r="J5895" s="275">
        <v>0.02</v>
      </c>
      <c r="K5895" s="361" t="s">
        <v>22</v>
      </c>
      <c r="L5895" s="361" t="s">
        <v>1392</v>
      </c>
      <c r="M5895" s="370">
        <v>2010</v>
      </c>
      <c r="N5895" s="207">
        <v>43903</v>
      </c>
      <c r="O5895" s="361" t="s">
        <v>1537</v>
      </c>
      <c r="P5895" t="str">
        <f t="shared" si="92"/>
        <v>Lower Minnesota River WRAPS 2014-Unnamed creek (East Creek)-(07020012-581)-TSS</v>
      </c>
    </row>
    <row r="5896" spans="1:16" ht="27.95" hidden="1" customHeight="1" x14ac:dyDescent="0.25">
      <c r="A5896" s="203" t="s">
        <v>2272</v>
      </c>
      <c r="B5896" s="203" t="s">
        <v>511</v>
      </c>
      <c r="C5896" s="203" t="s">
        <v>1535</v>
      </c>
      <c r="D5896" s="203" t="s">
        <v>1651</v>
      </c>
      <c r="E5896" s="203" t="s">
        <v>1652</v>
      </c>
      <c r="F5896" s="203" t="s">
        <v>505</v>
      </c>
      <c r="G5896" s="257">
        <v>5</v>
      </c>
      <c r="H5896" s="361" t="s">
        <v>1414</v>
      </c>
      <c r="I5896" s="361" t="s">
        <v>1383</v>
      </c>
      <c r="J5896" s="275">
        <v>0.02</v>
      </c>
      <c r="K5896" s="361" t="s">
        <v>22</v>
      </c>
      <c r="L5896" s="361" t="s">
        <v>1392</v>
      </c>
      <c r="M5896" s="370">
        <v>2010</v>
      </c>
      <c r="N5896" s="207">
        <v>43903</v>
      </c>
      <c r="O5896" s="361" t="s">
        <v>1537</v>
      </c>
      <c r="P5896" t="str">
        <f t="shared" si="92"/>
        <v>Lower Minnesota River WRAPS 2014-Unnamed creek (East Creek)-(07020012-581)-TSS</v>
      </c>
    </row>
    <row r="5897" spans="1:16" ht="27.95" hidden="1" customHeight="1" x14ac:dyDescent="0.25">
      <c r="A5897" s="203" t="s">
        <v>2272</v>
      </c>
      <c r="B5897" s="203" t="s">
        <v>511</v>
      </c>
      <c r="C5897" s="203" t="s">
        <v>1535</v>
      </c>
      <c r="D5897" s="203" t="s">
        <v>1651</v>
      </c>
      <c r="E5897" s="203" t="s">
        <v>1652</v>
      </c>
      <c r="F5897" s="203" t="s">
        <v>505</v>
      </c>
      <c r="G5897" s="257">
        <v>2.4</v>
      </c>
      <c r="H5897" s="361" t="s">
        <v>1414</v>
      </c>
      <c r="I5897" s="361" t="s">
        <v>1384</v>
      </c>
      <c r="J5897" s="275">
        <v>0.02</v>
      </c>
      <c r="K5897" s="361" t="s">
        <v>22</v>
      </c>
      <c r="L5897" s="361" t="s">
        <v>1392</v>
      </c>
      <c r="M5897" s="370">
        <v>2010</v>
      </c>
      <c r="N5897" s="207">
        <v>43903</v>
      </c>
      <c r="O5897" s="361" t="s">
        <v>1537</v>
      </c>
      <c r="P5897" t="str">
        <f t="shared" si="92"/>
        <v>Lower Minnesota River WRAPS 2014-Unnamed creek (East Creek)-(07020012-581)-TSS</v>
      </c>
    </row>
    <row r="5898" spans="1:16" ht="27.95" hidden="1" customHeight="1" x14ac:dyDescent="0.25">
      <c r="A5898" s="203" t="s">
        <v>2272</v>
      </c>
      <c r="B5898" s="203" t="s">
        <v>511</v>
      </c>
      <c r="C5898" s="203" t="s">
        <v>1535</v>
      </c>
      <c r="D5898" s="203" t="s">
        <v>1651</v>
      </c>
      <c r="E5898" s="203" t="s">
        <v>1652</v>
      </c>
      <c r="F5898" s="203" t="s">
        <v>505</v>
      </c>
      <c r="G5898" s="257">
        <v>5.5E-2</v>
      </c>
      <c r="H5898" s="361" t="s">
        <v>1414</v>
      </c>
      <c r="I5898" s="361" t="s">
        <v>1385</v>
      </c>
      <c r="J5898" s="275">
        <v>0.02</v>
      </c>
      <c r="K5898" s="361" t="s">
        <v>22</v>
      </c>
      <c r="L5898" s="361" t="s">
        <v>1392</v>
      </c>
      <c r="M5898" s="370">
        <v>2010</v>
      </c>
      <c r="N5898" s="207">
        <v>43903</v>
      </c>
      <c r="O5898" s="361" t="s">
        <v>1537</v>
      </c>
      <c r="P5898" t="str">
        <f t="shared" si="92"/>
        <v>Lower Minnesota River WRAPS 2014-Unnamed creek (East Creek)-(07020012-581)-TSS</v>
      </c>
    </row>
    <row r="5899" spans="1:16" ht="27.95" hidden="1" customHeight="1" x14ac:dyDescent="0.25">
      <c r="A5899" s="203" t="s">
        <v>2272</v>
      </c>
      <c r="B5899" s="202" t="s">
        <v>511</v>
      </c>
      <c r="C5899" s="203" t="s">
        <v>1653</v>
      </c>
      <c r="D5899" s="202" t="s">
        <v>1685</v>
      </c>
      <c r="E5899" s="202" t="s">
        <v>1686</v>
      </c>
      <c r="F5899" s="202" t="s">
        <v>505</v>
      </c>
      <c r="G5899" s="253">
        <v>46</v>
      </c>
      <c r="H5899" s="361" t="s">
        <v>1433</v>
      </c>
      <c r="I5899" s="359" t="s">
        <v>1407</v>
      </c>
      <c r="J5899" s="358">
        <v>0.37</v>
      </c>
      <c r="K5899" s="359" t="s">
        <v>1113</v>
      </c>
      <c r="L5899" s="359" t="s">
        <v>1408</v>
      </c>
      <c r="M5899" s="370">
        <v>2003</v>
      </c>
      <c r="N5899" s="205">
        <v>40658</v>
      </c>
      <c r="O5899" s="203"/>
      <c r="P5899" t="str">
        <f t="shared" si="92"/>
        <v>Minnehaha Creek Watershed Lakes TMDL-Virginia-(10-0015-00)-TP</v>
      </c>
    </row>
    <row r="5900" spans="1:16" ht="27.95" hidden="1" customHeight="1" x14ac:dyDescent="0.25">
      <c r="A5900" s="203" t="s">
        <v>2272</v>
      </c>
      <c r="B5900" s="202" t="s">
        <v>511</v>
      </c>
      <c r="C5900" s="203" t="s">
        <v>1653</v>
      </c>
      <c r="D5900" s="202" t="s">
        <v>1685</v>
      </c>
      <c r="E5900" s="202" t="s">
        <v>1686</v>
      </c>
      <c r="F5900" s="202" t="s">
        <v>505</v>
      </c>
      <c r="G5900" s="253">
        <v>0.13</v>
      </c>
      <c r="H5900" s="361" t="s">
        <v>1414</v>
      </c>
      <c r="I5900" s="359" t="s">
        <v>1407</v>
      </c>
      <c r="J5900" s="358">
        <v>0.37</v>
      </c>
      <c r="K5900" s="359" t="s">
        <v>1113</v>
      </c>
      <c r="L5900" s="359" t="s">
        <v>1392</v>
      </c>
      <c r="M5900" s="370">
        <v>2003</v>
      </c>
      <c r="N5900" s="205">
        <v>40658</v>
      </c>
      <c r="O5900" s="203"/>
      <c r="P5900" t="str">
        <f t="shared" si="92"/>
        <v>Minnehaha Creek Watershed Lakes TMDL-Virginia-(10-0015-00)-TP</v>
      </c>
    </row>
    <row r="5901" spans="1:16" ht="27.95" hidden="1" customHeight="1" x14ac:dyDescent="0.25">
      <c r="A5901" s="203" t="s">
        <v>2272</v>
      </c>
      <c r="B5901" s="202" t="s">
        <v>511</v>
      </c>
      <c r="C5901" s="203" t="s">
        <v>1653</v>
      </c>
      <c r="D5901" s="202" t="s">
        <v>1654</v>
      </c>
      <c r="E5901" s="202" t="s">
        <v>1655</v>
      </c>
      <c r="F5901" s="202" t="s">
        <v>505</v>
      </c>
      <c r="G5901" s="253">
        <v>103</v>
      </c>
      <c r="H5901" s="361" t="s">
        <v>1433</v>
      </c>
      <c r="I5901" s="359" t="s">
        <v>1407</v>
      </c>
      <c r="J5901" s="358" t="s">
        <v>1380</v>
      </c>
      <c r="K5901" s="359" t="s">
        <v>1113</v>
      </c>
      <c r="L5901" s="359" t="s">
        <v>1408</v>
      </c>
      <c r="M5901" s="370">
        <v>2003</v>
      </c>
      <c r="N5901" s="205">
        <v>40658</v>
      </c>
      <c r="O5901" s="203"/>
      <c r="P5901" t="str">
        <f t="shared" si="92"/>
        <v>Minnehaha Creek Watershed Lakes TMDL-Parley-(10-0042-00)-TP</v>
      </c>
    </row>
    <row r="5902" spans="1:16" ht="27.95" hidden="1" customHeight="1" x14ac:dyDescent="0.25">
      <c r="A5902" s="203" t="s">
        <v>2272</v>
      </c>
      <c r="B5902" s="202" t="s">
        <v>511</v>
      </c>
      <c r="C5902" s="203" t="s">
        <v>1653</v>
      </c>
      <c r="D5902" s="202" t="s">
        <v>1654</v>
      </c>
      <c r="E5902" s="202" t="s">
        <v>1655</v>
      </c>
      <c r="F5902" s="202" t="s">
        <v>505</v>
      </c>
      <c r="G5902" s="253">
        <v>0.28199999999999997</v>
      </c>
      <c r="H5902" s="361" t="s">
        <v>1414</v>
      </c>
      <c r="I5902" s="359" t="s">
        <v>1407</v>
      </c>
      <c r="J5902" s="358" t="s">
        <v>1380</v>
      </c>
      <c r="K5902" s="359" t="s">
        <v>1113</v>
      </c>
      <c r="L5902" s="359" t="s">
        <v>1392</v>
      </c>
      <c r="M5902" s="370">
        <v>2003</v>
      </c>
      <c r="N5902" s="205">
        <v>40658</v>
      </c>
      <c r="O5902" s="203"/>
      <c r="P5902" t="str">
        <f t="shared" si="92"/>
        <v>Minnehaha Creek Watershed Lakes TMDL-Parley-(10-0042-00)-TP</v>
      </c>
    </row>
    <row r="5903" spans="1:16" ht="27.95" hidden="1" customHeight="1" x14ac:dyDescent="0.25">
      <c r="A5903" s="203" t="s">
        <v>2272</v>
      </c>
      <c r="B5903" s="202" t="s">
        <v>511</v>
      </c>
      <c r="C5903" s="203" t="s">
        <v>1653</v>
      </c>
      <c r="D5903" s="202" t="s">
        <v>1656</v>
      </c>
      <c r="E5903" s="202" t="s">
        <v>1657</v>
      </c>
      <c r="F5903" s="202" t="s">
        <v>505</v>
      </c>
      <c r="G5903" s="253">
        <v>65</v>
      </c>
      <c r="H5903" s="361" t="s">
        <v>1433</v>
      </c>
      <c r="I5903" s="359" t="s">
        <v>1407</v>
      </c>
      <c r="J5903" s="358" t="s">
        <v>1380</v>
      </c>
      <c r="K5903" s="359" t="s">
        <v>1113</v>
      </c>
      <c r="L5903" s="359" t="s">
        <v>1408</v>
      </c>
      <c r="M5903" s="370">
        <v>2003</v>
      </c>
      <c r="N5903" s="205">
        <v>40658</v>
      </c>
      <c r="O5903" s="203"/>
      <c r="P5903" t="str">
        <f t="shared" si="92"/>
        <v>Minnehaha Creek Watershed Lakes TMDL-Wassermann-(10-0048-00)-TP</v>
      </c>
    </row>
    <row r="5904" spans="1:16" ht="27.95" hidden="1" customHeight="1" x14ac:dyDescent="0.25">
      <c r="A5904" s="203" t="s">
        <v>2272</v>
      </c>
      <c r="B5904" s="202" t="s">
        <v>511</v>
      </c>
      <c r="C5904" s="203" t="s">
        <v>1653</v>
      </c>
      <c r="D5904" s="202" t="s">
        <v>1656</v>
      </c>
      <c r="E5904" s="202" t="s">
        <v>1657</v>
      </c>
      <c r="F5904" s="202" t="s">
        <v>505</v>
      </c>
      <c r="G5904" s="253">
        <v>0.17699999999999999</v>
      </c>
      <c r="H5904" s="361" t="s">
        <v>1414</v>
      </c>
      <c r="I5904" s="359" t="s">
        <v>1407</v>
      </c>
      <c r="J5904" s="358" t="s">
        <v>1380</v>
      </c>
      <c r="K5904" s="359" t="s">
        <v>1113</v>
      </c>
      <c r="L5904" s="359" t="s">
        <v>1392</v>
      </c>
      <c r="M5904" s="370">
        <v>2003</v>
      </c>
      <c r="N5904" s="205">
        <v>40658</v>
      </c>
      <c r="O5904" s="203"/>
      <c r="P5904" t="str">
        <f t="shared" si="92"/>
        <v>Minnehaha Creek Watershed Lakes TMDL-Wassermann-(10-0048-00)-TP</v>
      </c>
    </row>
    <row r="5905" spans="1:16" ht="27.95" hidden="1" customHeight="1" x14ac:dyDescent="0.25">
      <c r="A5905" s="203" t="s">
        <v>2272</v>
      </c>
      <c r="B5905" s="202" t="s">
        <v>511</v>
      </c>
      <c r="C5905" s="203" t="s">
        <v>1403</v>
      </c>
      <c r="D5905" s="202" t="s">
        <v>1404</v>
      </c>
      <c r="E5905" s="202" t="s">
        <v>1405</v>
      </c>
      <c r="F5905" s="202" t="s">
        <v>475</v>
      </c>
      <c r="G5905" s="253">
        <v>154</v>
      </c>
      <c r="H5905" s="361" t="s">
        <v>1406</v>
      </c>
      <c r="I5905" s="359" t="s">
        <v>1407</v>
      </c>
      <c r="J5905" s="359" t="s">
        <v>1380</v>
      </c>
      <c r="K5905" s="359" t="s">
        <v>22</v>
      </c>
      <c r="L5905" s="359" t="s">
        <v>1408</v>
      </c>
      <c r="M5905" s="368" t="s">
        <v>1407</v>
      </c>
      <c r="N5905" s="205">
        <v>42486</v>
      </c>
      <c r="O5905" s="203"/>
      <c r="P5905" t="str">
        <f t="shared" si="92"/>
        <v>South Metro Mississippi TSS TMDL-Mississippi River-(07040001-531)-TSS</v>
      </c>
    </row>
    <row r="5906" spans="1:16" ht="27.95" hidden="1" customHeight="1" x14ac:dyDescent="0.25">
      <c r="A5906" s="203" t="s">
        <v>2272</v>
      </c>
      <c r="B5906" s="202" t="s">
        <v>511</v>
      </c>
      <c r="C5906" s="203" t="s">
        <v>1461</v>
      </c>
      <c r="D5906" s="202" t="s">
        <v>1658</v>
      </c>
      <c r="E5906" s="202" t="s">
        <v>1659</v>
      </c>
      <c r="F5906" s="202" t="s">
        <v>475</v>
      </c>
      <c r="G5906" s="254">
        <v>28679140</v>
      </c>
      <c r="H5906" s="361" t="s">
        <v>1433</v>
      </c>
      <c r="I5906" s="359" t="s">
        <v>1407</v>
      </c>
      <c r="J5906" s="359" t="s">
        <v>1380</v>
      </c>
      <c r="K5906" s="359" t="s">
        <v>8</v>
      </c>
      <c r="L5906" s="359" t="s">
        <v>1408</v>
      </c>
      <c r="M5906" s="368" t="s">
        <v>1407</v>
      </c>
      <c r="N5906" s="205">
        <v>42530</v>
      </c>
      <c r="O5906" s="203"/>
      <c r="P5906" t="str">
        <f t="shared" si="92"/>
        <v>Twin Cities Metro Area Chloride TMDL and Management Plan-Minnehaha Creek-(07010206-539)-Chloride</v>
      </c>
    </row>
    <row r="5907" spans="1:16" ht="27.95" hidden="1" customHeight="1" x14ac:dyDescent="0.25">
      <c r="A5907" s="203" t="s">
        <v>2272</v>
      </c>
      <c r="B5907" s="202" t="s">
        <v>511</v>
      </c>
      <c r="C5907" s="203" t="s">
        <v>1461</v>
      </c>
      <c r="D5907" s="202" t="s">
        <v>1658</v>
      </c>
      <c r="E5907" s="202" t="s">
        <v>1659</v>
      </c>
      <c r="F5907" s="202" t="s">
        <v>475</v>
      </c>
      <c r="G5907" s="254">
        <v>189928</v>
      </c>
      <c r="H5907" s="361" t="s">
        <v>1414</v>
      </c>
      <c r="I5907" s="359" t="s">
        <v>1407</v>
      </c>
      <c r="J5907" s="359" t="s">
        <v>1380</v>
      </c>
      <c r="K5907" s="359" t="s">
        <v>8</v>
      </c>
      <c r="L5907" s="359" t="s">
        <v>1392</v>
      </c>
      <c r="M5907" s="368" t="s">
        <v>1407</v>
      </c>
      <c r="N5907" s="205">
        <v>42530</v>
      </c>
      <c r="O5907" s="203"/>
      <c r="P5907" t="str">
        <f t="shared" si="92"/>
        <v>Twin Cities Metro Area Chloride TMDL and Management Plan-Minnehaha Creek-(07010206-539)-Chloride</v>
      </c>
    </row>
    <row r="5908" spans="1:16" ht="27.95" hidden="1" customHeight="1" x14ac:dyDescent="0.25">
      <c r="A5908" s="203" t="s">
        <v>2272</v>
      </c>
      <c r="B5908" s="202" t="s">
        <v>511</v>
      </c>
      <c r="C5908" s="203" t="s">
        <v>1660</v>
      </c>
      <c r="D5908" s="202" t="s">
        <v>1661</v>
      </c>
      <c r="E5908" s="202" t="s">
        <v>1662</v>
      </c>
      <c r="F5908" s="202" t="s">
        <v>505</v>
      </c>
      <c r="G5908" s="253">
        <v>4.4000000000000004</v>
      </c>
      <c r="H5908" s="361" t="s">
        <v>1433</v>
      </c>
      <c r="I5908" s="359" t="s">
        <v>1407</v>
      </c>
      <c r="J5908" s="358">
        <v>0</v>
      </c>
      <c r="K5908" s="359" t="s">
        <v>1113</v>
      </c>
      <c r="L5908" s="359" t="s">
        <v>1408</v>
      </c>
      <c r="M5908" s="368">
        <v>2008</v>
      </c>
      <c r="N5908" s="207" t="s">
        <v>1663</v>
      </c>
      <c r="O5908" s="203"/>
      <c r="P5908" t="str">
        <f t="shared" si="92"/>
        <v>Upper Minnehaha Creek Watershed TMDL-Tamarack-(10-0010-00)-TP</v>
      </c>
    </row>
    <row r="5909" spans="1:16" ht="27.95" hidden="1" customHeight="1" x14ac:dyDescent="0.25">
      <c r="A5909" s="203" t="s">
        <v>2272</v>
      </c>
      <c r="B5909" s="202" t="s">
        <v>511</v>
      </c>
      <c r="C5909" s="203" t="s">
        <v>1660</v>
      </c>
      <c r="D5909" s="202" t="s">
        <v>1661</v>
      </c>
      <c r="E5909" s="202" t="s">
        <v>1662</v>
      </c>
      <c r="F5909" s="202" t="s">
        <v>505</v>
      </c>
      <c r="G5909" s="253">
        <v>1.205E-2</v>
      </c>
      <c r="H5909" s="361" t="s">
        <v>1414</v>
      </c>
      <c r="I5909" s="359" t="s">
        <v>1407</v>
      </c>
      <c r="J5909" s="358">
        <v>0</v>
      </c>
      <c r="K5909" s="359" t="s">
        <v>1113</v>
      </c>
      <c r="L5909" s="359" t="s">
        <v>1392</v>
      </c>
      <c r="M5909" s="368">
        <v>2008</v>
      </c>
      <c r="N5909" s="207" t="s">
        <v>1663</v>
      </c>
      <c r="O5909" s="203"/>
      <c r="P5909" t="str">
        <f t="shared" si="92"/>
        <v>Upper Minnehaha Creek Watershed TMDL-Tamarack-(10-0010-00)-TP</v>
      </c>
    </row>
    <row r="5910" spans="1:16" ht="27.95" hidden="1" customHeight="1" x14ac:dyDescent="0.25">
      <c r="A5910" s="203" t="s">
        <v>2272</v>
      </c>
      <c r="B5910" s="202" t="s">
        <v>511</v>
      </c>
      <c r="C5910" s="203" t="s">
        <v>1660</v>
      </c>
      <c r="D5910" s="202" t="s">
        <v>1664</v>
      </c>
      <c r="E5910" s="202" t="s">
        <v>1665</v>
      </c>
      <c r="F5910" s="202" t="s">
        <v>505</v>
      </c>
      <c r="G5910" s="253">
        <v>809.93</v>
      </c>
      <c r="H5910" s="361" t="s">
        <v>1433</v>
      </c>
      <c r="I5910" s="359" t="s">
        <v>1407</v>
      </c>
      <c r="J5910" s="358">
        <v>0.32719999999999999</v>
      </c>
      <c r="K5910" s="359" t="s">
        <v>1113</v>
      </c>
      <c r="L5910" s="359" t="s">
        <v>1408</v>
      </c>
      <c r="M5910" s="368">
        <v>2010</v>
      </c>
      <c r="N5910" s="207" t="s">
        <v>1663</v>
      </c>
      <c r="O5910" s="203"/>
      <c r="P5910" t="str">
        <f t="shared" si="92"/>
        <v>Upper Minnehaha Creek Watershed TMDL-East Auburn-(10-0044-02)-TP</v>
      </c>
    </row>
    <row r="5911" spans="1:16" ht="27.95" hidden="1" customHeight="1" x14ac:dyDescent="0.25">
      <c r="A5911" s="203" t="s">
        <v>2272</v>
      </c>
      <c r="B5911" s="202" t="s">
        <v>511</v>
      </c>
      <c r="C5911" s="203" t="s">
        <v>1660</v>
      </c>
      <c r="D5911" s="202" t="s">
        <v>1664</v>
      </c>
      <c r="E5911" s="202" t="s">
        <v>1665</v>
      </c>
      <c r="F5911" s="202" t="s">
        <v>505</v>
      </c>
      <c r="G5911" s="253">
        <v>2.2200000000000002</v>
      </c>
      <c r="H5911" s="361" t="s">
        <v>1414</v>
      </c>
      <c r="I5911" s="359" t="s">
        <v>1407</v>
      </c>
      <c r="J5911" s="358">
        <v>0.32729999999999998</v>
      </c>
      <c r="K5911" s="359" t="s">
        <v>1113</v>
      </c>
      <c r="L5911" s="359" t="s">
        <v>1392</v>
      </c>
      <c r="M5911" s="368">
        <v>2010</v>
      </c>
      <c r="N5911" s="207" t="s">
        <v>1663</v>
      </c>
      <c r="O5911" s="203"/>
      <c r="P5911" t="str">
        <f t="shared" si="92"/>
        <v>Upper Minnehaha Creek Watershed TMDL-East Auburn-(10-0044-02)-TP</v>
      </c>
    </row>
    <row r="5912" spans="1:16" ht="27.95" hidden="1" customHeight="1" x14ac:dyDescent="0.25">
      <c r="A5912" s="203" t="s">
        <v>2272</v>
      </c>
      <c r="B5912" s="202" t="s">
        <v>511</v>
      </c>
      <c r="C5912" s="203" t="s">
        <v>1660</v>
      </c>
      <c r="D5912" s="202" t="s">
        <v>1924</v>
      </c>
      <c r="E5912" s="202" t="s">
        <v>1925</v>
      </c>
      <c r="F5912" s="202" t="s">
        <v>505</v>
      </c>
      <c r="G5912" s="253">
        <v>0.05</v>
      </c>
      <c r="H5912" s="361" t="s">
        <v>1433</v>
      </c>
      <c r="I5912" s="359" t="s">
        <v>1407</v>
      </c>
      <c r="J5912" s="358">
        <v>0</v>
      </c>
      <c r="K5912" s="359" t="s">
        <v>1113</v>
      </c>
      <c r="L5912" s="359" t="s">
        <v>1408</v>
      </c>
      <c r="M5912" s="368">
        <v>2006</v>
      </c>
      <c r="N5912" s="207" t="s">
        <v>1663</v>
      </c>
      <c r="O5912" s="203"/>
      <c r="P5912" t="str">
        <f t="shared" si="92"/>
        <v>Upper Minnehaha Creek Watershed TMDL-Stone-(10-0056-00)-TP</v>
      </c>
    </row>
    <row r="5913" spans="1:16" ht="27.95" hidden="1" customHeight="1" x14ac:dyDescent="0.25">
      <c r="A5913" s="203" t="s">
        <v>2272</v>
      </c>
      <c r="B5913" s="202" t="s">
        <v>511</v>
      </c>
      <c r="C5913" s="203" t="s">
        <v>1660</v>
      </c>
      <c r="D5913" s="202" t="s">
        <v>1924</v>
      </c>
      <c r="E5913" s="202" t="s">
        <v>1925</v>
      </c>
      <c r="F5913" s="202" t="s">
        <v>505</v>
      </c>
      <c r="G5913" s="253">
        <v>1.2999999999999999E-4</v>
      </c>
      <c r="H5913" s="361" t="s">
        <v>1414</v>
      </c>
      <c r="I5913" s="359" t="s">
        <v>1407</v>
      </c>
      <c r="J5913" s="358">
        <v>0</v>
      </c>
      <c r="K5913" s="359" t="s">
        <v>1113</v>
      </c>
      <c r="L5913" s="359" t="s">
        <v>1392</v>
      </c>
      <c r="M5913" s="368">
        <v>2006</v>
      </c>
      <c r="N5913" s="207" t="s">
        <v>1663</v>
      </c>
      <c r="O5913" s="203"/>
      <c r="P5913" t="str">
        <f t="shared" si="92"/>
        <v>Upper Minnehaha Creek Watershed TMDL-Stone-(10-0056-00)-TP</v>
      </c>
    </row>
    <row r="5914" spans="1:16" ht="27.95" hidden="1" customHeight="1" x14ac:dyDescent="0.25">
      <c r="A5914" s="203" t="s">
        <v>2272</v>
      </c>
      <c r="B5914" s="202" t="s">
        <v>511</v>
      </c>
      <c r="C5914" s="203" t="s">
        <v>1660</v>
      </c>
      <c r="D5914" s="202" t="s">
        <v>1932</v>
      </c>
      <c r="E5914" s="202" t="s">
        <v>1933</v>
      </c>
      <c r="F5914" s="202" t="s">
        <v>505</v>
      </c>
      <c r="G5914" s="253">
        <v>2.9499999999999998E-2</v>
      </c>
      <c r="H5914" s="361" t="s">
        <v>1433</v>
      </c>
      <c r="I5914" s="359" t="s">
        <v>1407</v>
      </c>
      <c r="J5914" s="358">
        <v>0.93</v>
      </c>
      <c r="K5914" s="359" t="s">
        <v>1113</v>
      </c>
      <c r="L5914" s="359" t="s">
        <v>1408</v>
      </c>
      <c r="M5914" s="368">
        <v>2008</v>
      </c>
      <c r="N5914" s="207" t="s">
        <v>1663</v>
      </c>
      <c r="O5914" s="203"/>
      <c r="P5914" t="str">
        <f t="shared" si="92"/>
        <v>Upper Minnehaha Creek Watershed TMDL-Minnetonka-Halsteds Bay-(27-0133-09)-TP</v>
      </c>
    </row>
    <row r="5915" spans="1:16" ht="27.95" hidden="1" customHeight="1" x14ac:dyDescent="0.25">
      <c r="A5915" s="203" t="s">
        <v>2272</v>
      </c>
      <c r="B5915" s="202" t="s">
        <v>511</v>
      </c>
      <c r="C5915" s="203" t="s">
        <v>1660</v>
      </c>
      <c r="D5915" s="202" t="s">
        <v>1932</v>
      </c>
      <c r="E5915" s="202" t="s">
        <v>1933</v>
      </c>
      <c r="F5915" s="202" t="s">
        <v>505</v>
      </c>
      <c r="G5915" s="253">
        <v>1E-4</v>
      </c>
      <c r="H5915" s="361" t="s">
        <v>1414</v>
      </c>
      <c r="I5915" s="359" t="s">
        <v>1407</v>
      </c>
      <c r="J5915" s="358">
        <v>0.93</v>
      </c>
      <c r="K5915" s="359" t="s">
        <v>1113</v>
      </c>
      <c r="L5915" s="359" t="s">
        <v>1392</v>
      </c>
      <c r="M5915" s="368">
        <v>2008</v>
      </c>
      <c r="N5915" s="207" t="s">
        <v>1663</v>
      </c>
      <c r="O5915" s="203"/>
      <c r="P5915" t="str">
        <f t="shared" si="92"/>
        <v>Upper Minnehaha Creek Watershed TMDL-Minnetonka-Halsteds Bay-(27-0133-09)-TP</v>
      </c>
    </row>
    <row r="5916" spans="1:16" ht="27.95" hidden="1" customHeight="1" x14ac:dyDescent="0.25">
      <c r="A5916" s="203" t="s">
        <v>2273</v>
      </c>
      <c r="B5916" s="202" t="s">
        <v>605</v>
      </c>
      <c r="C5916" s="203" t="s">
        <v>1638</v>
      </c>
      <c r="D5916" s="202" t="s">
        <v>1639</v>
      </c>
      <c r="E5916" s="202" t="s">
        <v>1640</v>
      </c>
      <c r="F5916" s="202" t="s">
        <v>475</v>
      </c>
      <c r="G5916" s="253">
        <v>48</v>
      </c>
      <c r="H5916" s="361" t="s">
        <v>1456</v>
      </c>
      <c r="I5916" s="359" t="s">
        <v>1407</v>
      </c>
      <c r="J5916" s="359" t="s">
        <v>1380</v>
      </c>
      <c r="K5916" s="359" t="s">
        <v>1113</v>
      </c>
      <c r="L5916" s="359" t="s">
        <v>1408</v>
      </c>
      <c r="M5916" s="368">
        <v>2001</v>
      </c>
      <c r="N5916" s="205">
        <v>39778</v>
      </c>
      <c r="O5916" s="203"/>
      <c r="P5916" t="str">
        <f t="shared" si="92"/>
        <v>Burandt Lake Excess Nutrients TMDL-Burandt-(10-0084-00)-TP</v>
      </c>
    </row>
    <row r="5917" spans="1:16" ht="27.95" hidden="1" customHeight="1" x14ac:dyDescent="0.25">
      <c r="A5917" s="203" t="s">
        <v>2273</v>
      </c>
      <c r="B5917" s="202" t="s">
        <v>605</v>
      </c>
      <c r="C5917" s="203" t="s">
        <v>1638</v>
      </c>
      <c r="D5917" s="202" t="s">
        <v>1639</v>
      </c>
      <c r="E5917" s="202" t="s">
        <v>1640</v>
      </c>
      <c r="F5917" s="202" t="s">
        <v>475</v>
      </c>
      <c r="G5917" s="253">
        <v>0.13</v>
      </c>
      <c r="H5917" s="361" t="s">
        <v>527</v>
      </c>
      <c r="I5917" s="359" t="s">
        <v>1407</v>
      </c>
      <c r="J5917" s="359" t="s">
        <v>1380</v>
      </c>
      <c r="K5917" s="359" t="s">
        <v>1113</v>
      </c>
      <c r="L5917" s="359" t="s">
        <v>1392</v>
      </c>
      <c r="M5917" s="368">
        <v>2001</v>
      </c>
      <c r="N5917" s="205">
        <v>39778</v>
      </c>
      <c r="O5917" s="203"/>
      <c r="P5917" t="str">
        <f t="shared" si="92"/>
        <v>Burandt Lake Excess Nutrients TMDL-Burandt-(10-0084-00)-TP</v>
      </c>
    </row>
    <row r="5918" spans="1:16" ht="27.95" hidden="1" customHeight="1" x14ac:dyDescent="0.25">
      <c r="A5918" s="203" t="s">
        <v>2273</v>
      </c>
      <c r="B5918" s="202" t="s">
        <v>605</v>
      </c>
      <c r="C5918" s="203" t="s">
        <v>2015</v>
      </c>
      <c r="D5918" s="202" t="s">
        <v>2016</v>
      </c>
      <c r="E5918" s="202" t="s">
        <v>2017</v>
      </c>
      <c r="F5918" s="202" t="s">
        <v>505</v>
      </c>
      <c r="G5918" s="253">
        <v>47</v>
      </c>
      <c r="H5918" s="361" t="s">
        <v>1456</v>
      </c>
      <c r="I5918" s="359" t="s">
        <v>1407</v>
      </c>
      <c r="J5918" s="359" t="s">
        <v>1380</v>
      </c>
      <c r="K5918" s="359" t="s">
        <v>1113</v>
      </c>
      <c r="L5918" s="359" t="s">
        <v>1408</v>
      </c>
      <c r="M5918" s="368">
        <v>2004</v>
      </c>
      <c r="N5918" s="205">
        <v>40449</v>
      </c>
      <c r="O5918" s="203"/>
      <c r="P5918" t="str">
        <f t="shared" si="92"/>
        <v>Carver Creek Lakes Excess Nutrients TMDLs-Miller-(10-0029-00)-TP</v>
      </c>
    </row>
    <row r="5919" spans="1:16" ht="27.95" hidden="1" customHeight="1" x14ac:dyDescent="0.25">
      <c r="A5919" s="203" t="s">
        <v>2273</v>
      </c>
      <c r="B5919" s="202" t="s">
        <v>605</v>
      </c>
      <c r="C5919" s="203" t="s">
        <v>2015</v>
      </c>
      <c r="D5919" s="202" t="s">
        <v>2016</v>
      </c>
      <c r="E5919" s="202" t="s">
        <v>2017</v>
      </c>
      <c r="F5919" s="202" t="s">
        <v>505</v>
      </c>
      <c r="G5919" s="253">
        <v>0.13</v>
      </c>
      <c r="H5919" s="361" t="s">
        <v>527</v>
      </c>
      <c r="I5919" s="359" t="s">
        <v>1407</v>
      </c>
      <c r="J5919" s="359" t="s">
        <v>1380</v>
      </c>
      <c r="K5919" s="359" t="s">
        <v>1113</v>
      </c>
      <c r="L5919" s="359" t="s">
        <v>1392</v>
      </c>
      <c r="M5919" s="368">
        <v>2004</v>
      </c>
      <c r="N5919" s="205">
        <v>40449</v>
      </c>
      <c r="O5919" s="203"/>
      <c r="P5919" t="str">
        <f t="shared" si="92"/>
        <v>Carver Creek Lakes Excess Nutrients TMDLs-Miller-(10-0029-00)-TP</v>
      </c>
    </row>
    <row r="5920" spans="1:16" ht="27.95" hidden="1" customHeight="1" x14ac:dyDescent="0.25">
      <c r="A5920" s="203" t="s">
        <v>2273</v>
      </c>
      <c r="B5920" s="202" t="s">
        <v>605</v>
      </c>
      <c r="C5920" s="203" t="s">
        <v>1628</v>
      </c>
      <c r="D5920" s="202" t="s">
        <v>784</v>
      </c>
      <c r="E5920" s="202" t="s">
        <v>57</v>
      </c>
      <c r="F5920" s="202" t="s">
        <v>505</v>
      </c>
      <c r="G5920" s="253">
        <v>1237</v>
      </c>
      <c r="H5920" s="361" t="s">
        <v>527</v>
      </c>
      <c r="I5920" s="359" t="s">
        <v>1379</v>
      </c>
      <c r="J5920" s="358">
        <v>0</v>
      </c>
      <c r="K5920" s="359" t="s">
        <v>22</v>
      </c>
      <c r="L5920" s="359" t="s">
        <v>1392</v>
      </c>
      <c r="M5920" s="368">
        <v>1999</v>
      </c>
      <c r="N5920" s="205">
        <v>41178</v>
      </c>
      <c r="O5920" s="203"/>
      <c r="P5920" t="str">
        <f t="shared" si="92"/>
        <v>Carver Creek: Turbidity TMDL-Carver Creek-(07020012-516)-TSS</v>
      </c>
    </row>
    <row r="5921" spans="1:16" ht="27.95" hidden="1" customHeight="1" x14ac:dyDescent="0.25">
      <c r="A5921" s="203" t="s">
        <v>2273</v>
      </c>
      <c r="B5921" s="202" t="s">
        <v>605</v>
      </c>
      <c r="C5921" s="203" t="s">
        <v>1628</v>
      </c>
      <c r="D5921" s="202" t="s">
        <v>784</v>
      </c>
      <c r="E5921" s="202" t="s">
        <v>57</v>
      </c>
      <c r="F5921" s="202" t="s">
        <v>505</v>
      </c>
      <c r="G5921" s="253">
        <v>384.3</v>
      </c>
      <c r="H5921" s="361" t="s">
        <v>527</v>
      </c>
      <c r="I5921" s="359" t="s">
        <v>1382</v>
      </c>
      <c r="J5921" s="358">
        <v>0</v>
      </c>
      <c r="K5921" s="359" t="s">
        <v>22</v>
      </c>
      <c r="L5921" s="359" t="s">
        <v>1392</v>
      </c>
      <c r="M5921" s="368">
        <v>1999</v>
      </c>
      <c r="N5921" s="205">
        <v>41178</v>
      </c>
      <c r="O5921" s="203"/>
      <c r="P5921" t="str">
        <f t="shared" si="92"/>
        <v>Carver Creek: Turbidity TMDL-Carver Creek-(07020012-516)-TSS</v>
      </c>
    </row>
    <row r="5922" spans="1:16" ht="27.95" hidden="1" customHeight="1" x14ac:dyDescent="0.25">
      <c r="A5922" s="203" t="s">
        <v>2273</v>
      </c>
      <c r="B5922" s="202" t="s">
        <v>605</v>
      </c>
      <c r="C5922" s="203" t="s">
        <v>1628</v>
      </c>
      <c r="D5922" s="202" t="s">
        <v>784</v>
      </c>
      <c r="E5922" s="202" t="s">
        <v>57</v>
      </c>
      <c r="F5922" s="202" t="s">
        <v>505</v>
      </c>
      <c r="G5922" s="253">
        <v>127.9</v>
      </c>
      <c r="H5922" s="361" t="s">
        <v>527</v>
      </c>
      <c r="I5922" s="359" t="s">
        <v>1383</v>
      </c>
      <c r="J5922" s="358">
        <v>0</v>
      </c>
      <c r="K5922" s="359" t="s">
        <v>22</v>
      </c>
      <c r="L5922" s="359" t="s">
        <v>1392</v>
      </c>
      <c r="M5922" s="368">
        <v>1999</v>
      </c>
      <c r="N5922" s="205">
        <v>41178</v>
      </c>
      <c r="O5922" s="203"/>
      <c r="P5922" t="str">
        <f t="shared" si="92"/>
        <v>Carver Creek: Turbidity TMDL-Carver Creek-(07020012-516)-TSS</v>
      </c>
    </row>
    <row r="5923" spans="1:16" ht="27.95" hidden="1" customHeight="1" x14ac:dyDescent="0.25">
      <c r="A5923" s="203" t="s">
        <v>2273</v>
      </c>
      <c r="B5923" s="202" t="s">
        <v>605</v>
      </c>
      <c r="C5923" s="203" t="s">
        <v>1628</v>
      </c>
      <c r="D5923" s="202" t="s">
        <v>784</v>
      </c>
      <c r="E5923" s="202" t="s">
        <v>57</v>
      </c>
      <c r="F5923" s="202" t="s">
        <v>505</v>
      </c>
      <c r="G5923" s="253">
        <v>42.2</v>
      </c>
      <c r="H5923" s="361" t="s">
        <v>527</v>
      </c>
      <c r="I5923" s="359" t="s">
        <v>1384</v>
      </c>
      <c r="J5923" s="358">
        <v>0</v>
      </c>
      <c r="K5923" s="359" t="s">
        <v>22</v>
      </c>
      <c r="L5923" s="359" t="s">
        <v>1392</v>
      </c>
      <c r="M5923" s="368">
        <v>1999</v>
      </c>
      <c r="N5923" s="205">
        <v>41178</v>
      </c>
      <c r="O5923" s="203"/>
      <c r="P5923" t="str">
        <f t="shared" si="92"/>
        <v>Carver Creek: Turbidity TMDL-Carver Creek-(07020012-516)-TSS</v>
      </c>
    </row>
    <row r="5924" spans="1:16" ht="27.95" hidden="1" customHeight="1" x14ac:dyDescent="0.25">
      <c r="A5924" s="203" t="s">
        <v>2273</v>
      </c>
      <c r="B5924" s="202" t="s">
        <v>605</v>
      </c>
      <c r="C5924" s="203" t="s">
        <v>1628</v>
      </c>
      <c r="D5924" s="202" t="s">
        <v>784</v>
      </c>
      <c r="E5924" s="202" t="s">
        <v>57</v>
      </c>
      <c r="F5924" s="202" t="s">
        <v>505</v>
      </c>
      <c r="G5924" s="253">
        <v>5.5</v>
      </c>
      <c r="H5924" s="361" t="s">
        <v>527</v>
      </c>
      <c r="I5924" s="359" t="s">
        <v>1385</v>
      </c>
      <c r="J5924" s="358">
        <v>0</v>
      </c>
      <c r="K5924" s="359" t="s">
        <v>22</v>
      </c>
      <c r="L5924" s="359" t="s">
        <v>1392</v>
      </c>
      <c r="M5924" s="368">
        <v>1999</v>
      </c>
      <c r="N5924" s="205">
        <v>41178</v>
      </c>
      <c r="O5924" s="203"/>
      <c r="P5924" t="str">
        <f t="shared" si="92"/>
        <v>Carver Creek: Turbidity TMDL-Carver Creek-(07020012-516)-TSS</v>
      </c>
    </row>
    <row r="5925" spans="1:16" ht="27.95" hidden="1" customHeight="1" x14ac:dyDescent="0.25">
      <c r="A5925" s="203" t="s">
        <v>2273</v>
      </c>
      <c r="B5925" s="203" t="s">
        <v>605</v>
      </c>
      <c r="C5925" s="203" t="s">
        <v>1535</v>
      </c>
      <c r="D5925" s="203" t="s">
        <v>2020</v>
      </c>
      <c r="E5925" s="203" t="s">
        <v>1633</v>
      </c>
      <c r="F5925" s="203" t="s">
        <v>505</v>
      </c>
      <c r="G5925" s="257">
        <v>0.83</v>
      </c>
      <c r="H5925" s="361" t="s">
        <v>1400</v>
      </c>
      <c r="I5925" s="361" t="s">
        <v>1379</v>
      </c>
      <c r="J5925" s="275">
        <v>0.17</v>
      </c>
      <c r="K5925" s="361" t="s">
        <v>1391</v>
      </c>
      <c r="L5925" s="361" t="s">
        <v>1392</v>
      </c>
      <c r="M5925" s="370">
        <v>2010</v>
      </c>
      <c r="N5925" s="207">
        <v>43903</v>
      </c>
      <c r="O5925" s="361" t="s">
        <v>1537</v>
      </c>
      <c r="P5925" t="str">
        <f t="shared" si="92"/>
        <v>Lower Minnesota River WRAPS 2014-Unnamed Creek-(07020012-621)-E. coli</v>
      </c>
    </row>
    <row r="5926" spans="1:16" ht="27.95" hidden="1" customHeight="1" x14ac:dyDescent="0.25">
      <c r="A5926" s="203" t="s">
        <v>2273</v>
      </c>
      <c r="B5926" s="203" t="s">
        <v>605</v>
      </c>
      <c r="C5926" s="203" t="s">
        <v>1535</v>
      </c>
      <c r="D5926" s="203" t="s">
        <v>2020</v>
      </c>
      <c r="E5926" s="203" t="s">
        <v>1633</v>
      </c>
      <c r="F5926" s="203" t="s">
        <v>505</v>
      </c>
      <c r="G5926" s="257">
        <v>0.3</v>
      </c>
      <c r="H5926" s="361" t="s">
        <v>1400</v>
      </c>
      <c r="I5926" s="361" t="s">
        <v>1382</v>
      </c>
      <c r="J5926" s="275">
        <v>0.17</v>
      </c>
      <c r="K5926" s="361" t="s">
        <v>1391</v>
      </c>
      <c r="L5926" s="361" t="s">
        <v>1392</v>
      </c>
      <c r="M5926" s="370">
        <v>2010</v>
      </c>
      <c r="N5926" s="207">
        <v>43903</v>
      </c>
      <c r="O5926" s="361" t="s">
        <v>1537</v>
      </c>
      <c r="P5926" t="str">
        <f t="shared" si="92"/>
        <v>Lower Minnesota River WRAPS 2014-Unnamed Creek-(07020012-621)-E. coli</v>
      </c>
    </row>
    <row r="5927" spans="1:16" ht="27.95" hidden="1" customHeight="1" x14ac:dyDescent="0.25">
      <c r="A5927" s="203" t="s">
        <v>2273</v>
      </c>
      <c r="B5927" s="203" t="s">
        <v>605</v>
      </c>
      <c r="C5927" s="203" t="s">
        <v>1535</v>
      </c>
      <c r="D5927" s="203" t="s">
        <v>2020</v>
      </c>
      <c r="E5927" s="203" t="s">
        <v>1633</v>
      </c>
      <c r="F5927" s="203" t="s">
        <v>505</v>
      </c>
      <c r="G5927" s="257">
        <v>0.19</v>
      </c>
      <c r="H5927" s="361" t="s">
        <v>1400</v>
      </c>
      <c r="I5927" s="361" t="s">
        <v>1383</v>
      </c>
      <c r="J5927" s="275">
        <v>0.17</v>
      </c>
      <c r="K5927" s="361" t="s">
        <v>1391</v>
      </c>
      <c r="L5927" s="361" t="s">
        <v>1392</v>
      </c>
      <c r="M5927" s="370">
        <v>2010</v>
      </c>
      <c r="N5927" s="207">
        <v>43903</v>
      </c>
      <c r="O5927" s="361" t="s">
        <v>1537</v>
      </c>
      <c r="P5927" t="str">
        <f t="shared" si="92"/>
        <v>Lower Minnesota River WRAPS 2014-Unnamed Creek-(07020012-621)-E. coli</v>
      </c>
    </row>
    <row r="5928" spans="1:16" ht="27.95" hidden="1" customHeight="1" x14ac:dyDescent="0.25">
      <c r="A5928" s="203" t="s">
        <v>2273</v>
      </c>
      <c r="B5928" s="203" t="s">
        <v>605</v>
      </c>
      <c r="C5928" s="203" t="s">
        <v>1535</v>
      </c>
      <c r="D5928" s="203" t="s">
        <v>2020</v>
      </c>
      <c r="E5928" s="203" t="s">
        <v>1633</v>
      </c>
      <c r="F5928" s="203" t="s">
        <v>505</v>
      </c>
      <c r="G5928" s="257">
        <v>0.12</v>
      </c>
      <c r="H5928" s="361" t="s">
        <v>1400</v>
      </c>
      <c r="I5928" s="361" t="s">
        <v>1384</v>
      </c>
      <c r="J5928" s="275">
        <v>0.17</v>
      </c>
      <c r="K5928" s="361" t="s">
        <v>1391</v>
      </c>
      <c r="L5928" s="361" t="s">
        <v>1392</v>
      </c>
      <c r="M5928" s="370">
        <v>2010</v>
      </c>
      <c r="N5928" s="207">
        <v>43903</v>
      </c>
      <c r="O5928" s="361" t="s">
        <v>1537</v>
      </c>
      <c r="P5928" t="str">
        <f t="shared" si="92"/>
        <v>Lower Minnesota River WRAPS 2014-Unnamed Creek-(07020012-621)-E. coli</v>
      </c>
    </row>
    <row r="5929" spans="1:16" ht="27.95" hidden="1" customHeight="1" x14ac:dyDescent="0.25">
      <c r="A5929" s="203" t="s">
        <v>2273</v>
      </c>
      <c r="B5929" s="203" t="s">
        <v>605</v>
      </c>
      <c r="C5929" s="203" t="s">
        <v>1535</v>
      </c>
      <c r="D5929" s="203" t="s">
        <v>2020</v>
      </c>
      <c r="E5929" s="203" t="s">
        <v>1633</v>
      </c>
      <c r="F5929" s="203" t="s">
        <v>505</v>
      </c>
      <c r="G5929" s="257">
        <v>0.02</v>
      </c>
      <c r="H5929" s="361" t="s">
        <v>1400</v>
      </c>
      <c r="I5929" s="361" t="s">
        <v>1385</v>
      </c>
      <c r="J5929" s="275">
        <v>0.17</v>
      </c>
      <c r="K5929" s="361" t="s">
        <v>1391</v>
      </c>
      <c r="L5929" s="361" t="s">
        <v>1392</v>
      </c>
      <c r="M5929" s="370">
        <v>2010</v>
      </c>
      <c r="N5929" s="207">
        <v>43903</v>
      </c>
      <c r="O5929" s="361" t="s">
        <v>1537</v>
      </c>
      <c r="P5929" t="str">
        <f t="shared" si="92"/>
        <v>Lower Minnesota River WRAPS 2014-Unnamed Creek-(07020012-621)-E. coli</v>
      </c>
    </row>
    <row r="5930" spans="1:16" ht="27.95" hidden="1" customHeight="1" x14ac:dyDescent="0.25">
      <c r="A5930" s="203" t="s">
        <v>2273</v>
      </c>
      <c r="B5930" s="203" t="s">
        <v>605</v>
      </c>
      <c r="C5930" s="203" t="s">
        <v>1535</v>
      </c>
      <c r="D5930" s="203" t="s">
        <v>2021</v>
      </c>
      <c r="E5930" s="203" t="s">
        <v>2022</v>
      </c>
      <c r="F5930" s="203" t="s">
        <v>505</v>
      </c>
      <c r="G5930" s="257">
        <v>7.5</v>
      </c>
      <c r="H5930" s="361" t="s">
        <v>1400</v>
      </c>
      <c r="I5930" s="361" t="s">
        <v>1379</v>
      </c>
      <c r="J5930" s="275">
        <v>0.56999999999999995</v>
      </c>
      <c r="K5930" s="361" t="s">
        <v>1391</v>
      </c>
      <c r="L5930" s="361" t="s">
        <v>1392</v>
      </c>
      <c r="M5930" s="370">
        <v>2011</v>
      </c>
      <c r="N5930" s="207">
        <v>43903</v>
      </c>
      <c r="O5930" s="361" t="s">
        <v>1537</v>
      </c>
      <c r="P5930" t="str">
        <f t="shared" si="92"/>
        <v>Lower Minnesota River WRAPS 2014-Unnamed Ditch-(07020012-527)-E. coli</v>
      </c>
    </row>
    <row r="5931" spans="1:16" ht="27.95" hidden="1" customHeight="1" x14ac:dyDescent="0.25">
      <c r="A5931" s="203" t="s">
        <v>2273</v>
      </c>
      <c r="B5931" s="203" t="s">
        <v>605</v>
      </c>
      <c r="C5931" s="203" t="s">
        <v>1535</v>
      </c>
      <c r="D5931" s="203" t="s">
        <v>2021</v>
      </c>
      <c r="E5931" s="203" t="s">
        <v>2022</v>
      </c>
      <c r="F5931" s="203" t="s">
        <v>505</v>
      </c>
      <c r="G5931" s="257">
        <v>3.8</v>
      </c>
      <c r="H5931" s="361" t="s">
        <v>1400</v>
      </c>
      <c r="I5931" s="361" t="s">
        <v>1382</v>
      </c>
      <c r="J5931" s="275">
        <v>0.56999999999999995</v>
      </c>
      <c r="K5931" s="361" t="s">
        <v>1391</v>
      </c>
      <c r="L5931" s="361" t="s">
        <v>1392</v>
      </c>
      <c r="M5931" s="370">
        <v>2011</v>
      </c>
      <c r="N5931" s="207">
        <v>43903</v>
      </c>
      <c r="O5931" s="361" t="s">
        <v>1537</v>
      </c>
      <c r="P5931" t="str">
        <f t="shared" si="92"/>
        <v>Lower Minnesota River WRAPS 2014-Unnamed Ditch-(07020012-527)-E. coli</v>
      </c>
    </row>
    <row r="5932" spans="1:16" ht="27.95" hidden="1" customHeight="1" x14ac:dyDescent="0.25">
      <c r="A5932" s="203" t="s">
        <v>2273</v>
      </c>
      <c r="B5932" s="203" t="s">
        <v>605</v>
      </c>
      <c r="C5932" s="203" t="s">
        <v>1535</v>
      </c>
      <c r="D5932" s="203" t="s">
        <v>2021</v>
      </c>
      <c r="E5932" s="203" t="s">
        <v>2022</v>
      </c>
      <c r="F5932" s="203" t="s">
        <v>505</v>
      </c>
      <c r="G5932" s="257">
        <v>1.1000000000000001</v>
      </c>
      <c r="H5932" s="361" t="s">
        <v>1400</v>
      </c>
      <c r="I5932" s="361" t="s">
        <v>1383</v>
      </c>
      <c r="J5932" s="275">
        <v>0.56999999999999995</v>
      </c>
      <c r="K5932" s="361" t="s">
        <v>1391</v>
      </c>
      <c r="L5932" s="361" t="s">
        <v>1392</v>
      </c>
      <c r="M5932" s="370">
        <v>2011</v>
      </c>
      <c r="N5932" s="207">
        <v>43903</v>
      </c>
      <c r="O5932" s="361" t="s">
        <v>1537</v>
      </c>
      <c r="P5932" t="str">
        <f t="shared" si="92"/>
        <v>Lower Minnesota River WRAPS 2014-Unnamed Ditch-(07020012-527)-E. coli</v>
      </c>
    </row>
    <row r="5933" spans="1:16" ht="27.95" hidden="1" customHeight="1" x14ac:dyDescent="0.25">
      <c r="A5933" s="203" t="s">
        <v>2273</v>
      </c>
      <c r="B5933" s="203" t="s">
        <v>605</v>
      </c>
      <c r="C5933" s="203" t="s">
        <v>1535</v>
      </c>
      <c r="D5933" s="203" t="s">
        <v>2021</v>
      </c>
      <c r="E5933" s="203" t="s">
        <v>2022</v>
      </c>
      <c r="F5933" s="203" t="s">
        <v>505</v>
      </c>
      <c r="G5933" s="257">
        <v>0.27</v>
      </c>
      <c r="H5933" s="361" t="s">
        <v>1400</v>
      </c>
      <c r="I5933" s="361" t="s">
        <v>1384</v>
      </c>
      <c r="J5933" s="275">
        <v>0.56999999999999995</v>
      </c>
      <c r="K5933" s="361" t="s">
        <v>1391</v>
      </c>
      <c r="L5933" s="361" t="s">
        <v>1392</v>
      </c>
      <c r="M5933" s="370">
        <v>2011</v>
      </c>
      <c r="N5933" s="207">
        <v>43903</v>
      </c>
      <c r="O5933" s="361" t="s">
        <v>1537</v>
      </c>
      <c r="P5933" t="str">
        <f t="shared" si="92"/>
        <v>Lower Minnesota River WRAPS 2014-Unnamed Ditch-(07020012-527)-E. coli</v>
      </c>
    </row>
    <row r="5934" spans="1:16" ht="27.95" hidden="1" customHeight="1" x14ac:dyDescent="0.25">
      <c r="A5934" s="203" t="s">
        <v>2273</v>
      </c>
      <c r="B5934" s="203" t="s">
        <v>605</v>
      </c>
      <c r="C5934" s="203" t="s">
        <v>1535</v>
      </c>
      <c r="D5934" s="203" t="s">
        <v>2021</v>
      </c>
      <c r="E5934" s="203" t="s">
        <v>2022</v>
      </c>
      <c r="F5934" s="203" t="s">
        <v>505</v>
      </c>
      <c r="G5934" s="257">
        <v>6.9000000000000006E-2</v>
      </c>
      <c r="H5934" s="361" t="s">
        <v>1400</v>
      </c>
      <c r="I5934" s="361" t="s">
        <v>1385</v>
      </c>
      <c r="J5934" s="275">
        <v>0.56999999999999995</v>
      </c>
      <c r="K5934" s="361" t="s">
        <v>1391</v>
      </c>
      <c r="L5934" s="361" t="s">
        <v>1392</v>
      </c>
      <c r="M5934" s="370">
        <v>2011</v>
      </c>
      <c r="N5934" s="207">
        <v>43903</v>
      </c>
      <c r="O5934" s="361" t="s">
        <v>1537</v>
      </c>
      <c r="P5934" t="str">
        <f t="shared" si="92"/>
        <v>Lower Minnesota River WRAPS 2014-Unnamed Ditch-(07020012-527)-E. coli</v>
      </c>
    </row>
    <row r="5935" spans="1:16" ht="27.95" hidden="1" customHeight="1" x14ac:dyDescent="0.25">
      <c r="A5935" s="203" t="s">
        <v>2273</v>
      </c>
      <c r="B5935" s="202" t="s">
        <v>605</v>
      </c>
      <c r="C5935" s="203" t="s">
        <v>2023</v>
      </c>
      <c r="D5935" s="202" t="s">
        <v>2024</v>
      </c>
      <c r="E5935" s="202" t="s">
        <v>2025</v>
      </c>
      <c r="F5935" s="202" t="s">
        <v>505</v>
      </c>
      <c r="G5935" s="253">
        <v>31.28</v>
      </c>
      <c r="H5935" s="361" t="s">
        <v>1456</v>
      </c>
      <c r="I5935" s="359" t="s">
        <v>1407</v>
      </c>
      <c r="J5935" s="359" t="s">
        <v>1380</v>
      </c>
      <c r="K5935" s="359" t="s">
        <v>1113</v>
      </c>
      <c r="L5935" s="359" t="s">
        <v>1408</v>
      </c>
      <c r="M5935" s="368">
        <v>2004</v>
      </c>
      <c r="N5935" s="205">
        <v>40441</v>
      </c>
      <c r="O5935" s="203"/>
      <c r="P5935" t="str">
        <f t="shared" si="92"/>
        <v>Reitz Lake Excess Nutrients TMDL-Reitz-(10-0052-00)-TP</v>
      </c>
    </row>
    <row r="5936" spans="1:16" ht="27.95" hidden="1" customHeight="1" x14ac:dyDescent="0.25">
      <c r="A5936" s="203" t="s">
        <v>2273</v>
      </c>
      <c r="B5936" s="202" t="s">
        <v>605</v>
      </c>
      <c r="C5936" s="203" t="s">
        <v>2023</v>
      </c>
      <c r="D5936" s="202" t="s">
        <v>2024</v>
      </c>
      <c r="E5936" s="202" t="s">
        <v>2025</v>
      </c>
      <c r="F5936" s="202" t="s">
        <v>505</v>
      </c>
      <c r="G5936" s="253">
        <v>0.09</v>
      </c>
      <c r="H5936" s="361" t="s">
        <v>527</v>
      </c>
      <c r="I5936" s="359" t="s">
        <v>1407</v>
      </c>
      <c r="J5936" s="359" t="s">
        <v>1380</v>
      </c>
      <c r="K5936" s="359" t="s">
        <v>1113</v>
      </c>
      <c r="L5936" s="359" t="s">
        <v>1392</v>
      </c>
      <c r="M5936" s="368">
        <v>2004</v>
      </c>
      <c r="N5936" s="205">
        <v>40441</v>
      </c>
      <c r="O5936" s="203"/>
      <c r="P5936" t="str">
        <f t="shared" si="92"/>
        <v>Reitz Lake Excess Nutrients TMDL-Reitz-(10-0052-00)-TP</v>
      </c>
    </row>
    <row r="5937" spans="1:16" ht="27.95" hidden="1" customHeight="1" x14ac:dyDescent="0.25">
      <c r="A5937" s="203" t="s">
        <v>2273</v>
      </c>
      <c r="B5937" s="202" t="s">
        <v>605</v>
      </c>
      <c r="C5937" s="203" t="s">
        <v>1403</v>
      </c>
      <c r="D5937" s="202" t="s">
        <v>1404</v>
      </c>
      <c r="E5937" s="202" t="s">
        <v>1405</v>
      </c>
      <c r="F5937" s="202" t="s">
        <v>475</v>
      </c>
      <c r="G5937" s="253">
        <v>154</v>
      </c>
      <c r="H5937" s="361" t="s">
        <v>1406</v>
      </c>
      <c r="I5937" s="359" t="s">
        <v>1407</v>
      </c>
      <c r="J5937" s="359" t="s">
        <v>1380</v>
      </c>
      <c r="K5937" s="359" t="s">
        <v>22</v>
      </c>
      <c r="L5937" s="359" t="s">
        <v>1408</v>
      </c>
      <c r="M5937" s="368" t="s">
        <v>1407</v>
      </c>
      <c r="N5937" s="205">
        <v>42486</v>
      </c>
      <c r="O5937" s="203"/>
      <c r="P5937" t="str">
        <f t="shared" si="92"/>
        <v>South Metro Mississippi TSS TMDL-Mississippi River-(07040001-531)-TSS</v>
      </c>
    </row>
    <row r="5938" spans="1:16" ht="27.95" hidden="1" customHeight="1" x14ac:dyDescent="0.25">
      <c r="A5938" s="203" t="s">
        <v>2274</v>
      </c>
      <c r="B5938" s="202" t="s">
        <v>2465</v>
      </c>
      <c r="C5938" s="203" t="s">
        <v>1403</v>
      </c>
      <c r="D5938" s="202" t="s">
        <v>1404</v>
      </c>
      <c r="E5938" s="202" t="s">
        <v>1405</v>
      </c>
      <c r="F5938" s="202" t="s">
        <v>475</v>
      </c>
      <c r="G5938" s="253">
        <v>154</v>
      </c>
      <c r="H5938" s="361" t="s">
        <v>1406</v>
      </c>
      <c r="I5938" s="359" t="s">
        <v>1407</v>
      </c>
      <c r="J5938" s="208">
        <v>0</v>
      </c>
      <c r="K5938" s="359" t="s">
        <v>22</v>
      </c>
      <c r="L5938" s="359" t="s">
        <v>1408</v>
      </c>
      <c r="M5938" s="368" t="s">
        <v>1407</v>
      </c>
      <c r="N5938" s="205">
        <v>42486</v>
      </c>
      <c r="O5938" s="203"/>
      <c r="P5938" t="str">
        <f t="shared" si="92"/>
        <v>South Metro Mississippi TSS TMDL-Mississippi River-(07040001-531)-TSS</v>
      </c>
    </row>
    <row r="5939" spans="1:16" ht="27.95" hidden="1" customHeight="1" x14ac:dyDescent="0.25">
      <c r="A5939" s="203" t="s">
        <v>2274</v>
      </c>
      <c r="B5939" s="202" t="s">
        <v>2465</v>
      </c>
      <c r="C5939" s="203" t="s">
        <v>1397</v>
      </c>
      <c r="D5939" s="202" t="s">
        <v>2120</v>
      </c>
      <c r="E5939" s="202" t="s">
        <v>2121</v>
      </c>
      <c r="F5939" s="202" t="s">
        <v>475</v>
      </c>
      <c r="G5939" s="253">
        <v>4.1900000000000004</v>
      </c>
      <c r="H5939" s="361" t="s">
        <v>1400</v>
      </c>
      <c r="I5939" s="359" t="s">
        <v>1379</v>
      </c>
      <c r="J5939" s="359" t="s">
        <v>1402</v>
      </c>
      <c r="K5939" s="359" t="s">
        <v>1391</v>
      </c>
      <c r="L5939" s="359" t="s">
        <v>1392</v>
      </c>
      <c r="M5939" s="368">
        <v>2010</v>
      </c>
      <c r="N5939" s="207" t="s">
        <v>1401</v>
      </c>
      <c r="O5939" s="203"/>
      <c r="P5939" t="str">
        <f t="shared" si="92"/>
        <v>Upper Mississippi River Bacteria TMDL-Unnamed creek (Robinson Hill Creek)-(07010203-724)-E. coli</v>
      </c>
    </row>
    <row r="5940" spans="1:16" ht="27.95" hidden="1" customHeight="1" x14ac:dyDescent="0.25">
      <c r="A5940" s="203" t="s">
        <v>2274</v>
      </c>
      <c r="B5940" s="202" t="s">
        <v>2465</v>
      </c>
      <c r="C5940" s="203" t="s">
        <v>1397</v>
      </c>
      <c r="D5940" s="202" t="s">
        <v>2120</v>
      </c>
      <c r="E5940" s="202" t="s">
        <v>2121</v>
      </c>
      <c r="F5940" s="202" t="s">
        <v>475</v>
      </c>
      <c r="G5940" s="253">
        <v>1.75</v>
      </c>
      <c r="H5940" s="361" t="s">
        <v>1400</v>
      </c>
      <c r="I5940" s="359" t="s">
        <v>1382</v>
      </c>
      <c r="J5940" s="358">
        <v>0.53</v>
      </c>
      <c r="K5940" s="359" t="s">
        <v>1391</v>
      </c>
      <c r="L5940" s="359" t="s">
        <v>1392</v>
      </c>
      <c r="M5940" s="368">
        <v>2010</v>
      </c>
      <c r="N5940" s="207" t="s">
        <v>1401</v>
      </c>
      <c r="O5940" s="203"/>
      <c r="P5940" t="str">
        <f t="shared" si="92"/>
        <v>Upper Mississippi River Bacteria TMDL-Unnamed creek (Robinson Hill Creek)-(07010203-724)-E. coli</v>
      </c>
    </row>
    <row r="5941" spans="1:16" ht="27.95" hidden="1" customHeight="1" x14ac:dyDescent="0.25">
      <c r="A5941" s="203" t="s">
        <v>2274</v>
      </c>
      <c r="B5941" s="202" t="s">
        <v>2465</v>
      </c>
      <c r="C5941" s="203" t="s">
        <v>1397</v>
      </c>
      <c r="D5941" s="202" t="s">
        <v>2120</v>
      </c>
      <c r="E5941" s="202" t="s">
        <v>2121</v>
      </c>
      <c r="F5941" s="202" t="s">
        <v>475</v>
      </c>
      <c r="G5941" s="253">
        <v>0.94099999999999995</v>
      </c>
      <c r="H5941" s="361" t="s">
        <v>1400</v>
      </c>
      <c r="I5941" s="359" t="s">
        <v>1383</v>
      </c>
      <c r="J5941" s="358">
        <v>0.71</v>
      </c>
      <c r="K5941" s="359" t="s">
        <v>1391</v>
      </c>
      <c r="L5941" s="359" t="s">
        <v>1392</v>
      </c>
      <c r="M5941" s="368">
        <v>2010</v>
      </c>
      <c r="N5941" s="207" t="s">
        <v>1401</v>
      </c>
      <c r="O5941" s="203"/>
      <c r="P5941" t="str">
        <f t="shared" si="92"/>
        <v>Upper Mississippi River Bacteria TMDL-Unnamed creek (Robinson Hill Creek)-(07010203-724)-E. coli</v>
      </c>
    </row>
    <row r="5942" spans="1:16" ht="27.95" hidden="1" customHeight="1" x14ac:dyDescent="0.25">
      <c r="A5942" s="203" t="s">
        <v>2274</v>
      </c>
      <c r="B5942" s="202" t="s">
        <v>2465</v>
      </c>
      <c r="C5942" s="203" t="s">
        <v>1397</v>
      </c>
      <c r="D5942" s="202" t="s">
        <v>2120</v>
      </c>
      <c r="E5942" s="202" t="s">
        <v>2121</v>
      </c>
      <c r="F5942" s="202" t="s">
        <v>475</v>
      </c>
      <c r="G5942" s="253">
        <v>0.48499999999999999</v>
      </c>
      <c r="H5942" s="361" t="s">
        <v>1400</v>
      </c>
      <c r="I5942" s="359" t="s">
        <v>1384</v>
      </c>
      <c r="J5942" s="358">
        <v>0.54</v>
      </c>
      <c r="K5942" s="359" t="s">
        <v>1391</v>
      </c>
      <c r="L5942" s="359" t="s">
        <v>1392</v>
      </c>
      <c r="M5942" s="368">
        <v>2010</v>
      </c>
      <c r="N5942" s="207" t="s">
        <v>1401</v>
      </c>
      <c r="O5942" s="203"/>
      <c r="P5942" t="str">
        <f t="shared" si="92"/>
        <v>Upper Mississippi River Bacteria TMDL-Unnamed creek (Robinson Hill Creek)-(07010203-724)-E. coli</v>
      </c>
    </row>
    <row r="5943" spans="1:16" ht="27.95" hidden="1" customHeight="1" x14ac:dyDescent="0.25">
      <c r="A5943" s="203" t="s">
        <v>2274</v>
      </c>
      <c r="B5943" s="202" t="s">
        <v>2465</v>
      </c>
      <c r="C5943" s="203" t="s">
        <v>1397</v>
      </c>
      <c r="D5943" s="202" t="s">
        <v>2120</v>
      </c>
      <c r="E5943" s="202" t="s">
        <v>2121</v>
      </c>
      <c r="F5943" s="202" t="s">
        <v>475</v>
      </c>
      <c r="G5943" s="253">
        <v>0.25700000000000001</v>
      </c>
      <c r="H5943" s="361" t="s">
        <v>1400</v>
      </c>
      <c r="I5943" s="359" t="s">
        <v>1385</v>
      </c>
      <c r="J5943" s="359" t="s">
        <v>1402</v>
      </c>
      <c r="K5943" s="359" t="s">
        <v>1391</v>
      </c>
      <c r="L5943" s="359" t="s">
        <v>1392</v>
      </c>
      <c r="M5943" s="368">
        <v>2010</v>
      </c>
      <c r="N5943" s="207" t="s">
        <v>1401</v>
      </c>
      <c r="O5943" s="203"/>
      <c r="P5943" t="str">
        <f t="shared" si="92"/>
        <v>Upper Mississippi River Bacteria TMDL-Unnamed creek (Robinson Hill Creek)-(07010203-724)-E. coli</v>
      </c>
    </row>
    <row r="5944" spans="1:16" ht="27.95" hidden="1" customHeight="1" x14ac:dyDescent="0.25">
      <c r="A5944" s="203" t="s">
        <v>2275</v>
      </c>
      <c r="B5944" s="202" t="s">
        <v>639</v>
      </c>
      <c r="C5944" s="203" t="s">
        <v>1549</v>
      </c>
      <c r="D5944" s="202" t="s">
        <v>804</v>
      </c>
      <c r="E5944" s="202" t="s">
        <v>1550</v>
      </c>
      <c r="F5944" s="202" t="s">
        <v>475</v>
      </c>
      <c r="G5944" s="253">
        <v>6.11</v>
      </c>
      <c r="H5944" s="224" t="s">
        <v>1551</v>
      </c>
      <c r="I5944" s="359" t="s">
        <v>1379</v>
      </c>
      <c r="J5944" s="359" t="s">
        <v>1380</v>
      </c>
      <c r="K5944" s="359" t="s">
        <v>9</v>
      </c>
      <c r="L5944" s="359" t="s">
        <v>1392</v>
      </c>
      <c r="M5944" s="368">
        <v>2000</v>
      </c>
      <c r="N5944" s="207" t="s">
        <v>1552</v>
      </c>
      <c r="O5944" s="203"/>
      <c r="P5944" t="str">
        <f t="shared" si="92"/>
        <v>Blue Earth, Le Sueur, and Watonwan Watersheds - Fecal Coliform TMDL-Blue Earth River-(07020009-501)-Fecal Coliform</v>
      </c>
    </row>
    <row r="5945" spans="1:16" ht="27.95" hidden="1" customHeight="1" x14ac:dyDescent="0.25">
      <c r="A5945" s="203" t="s">
        <v>2275</v>
      </c>
      <c r="B5945" s="202" t="s">
        <v>639</v>
      </c>
      <c r="C5945" s="203" t="s">
        <v>1549</v>
      </c>
      <c r="D5945" s="202" t="s">
        <v>804</v>
      </c>
      <c r="E5945" s="202" t="s">
        <v>1550</v>
      </c>
      <c r="F5945" s="202" t="s">
        <v>475</v>
      </c>
      <c r="G5945" s="253">
        <v>2.5299999999999998</v>
      </c>
      <c r="H5945" s="224" t="s">
        <v>1551</v>
      </c>
      <c r="I5945" s="359" t="s">
        <v>1382</v>
      </c>
      <c r="J5945" s="359" t="s">
        <v>1380</v>
      </c>
      <c r="K5945" s="359" t="s">
        <v>9</v>
      </c>
      <c r="L5945" s="359" t="s">
        <v>1392</v>
      </c>
      <c r="M5945" s="368">
        <v>2000</v>
      </c>
      <c r="N5945" s="207" t="s">
        <v>1552</v>
      </c>
      <c r="O5945" s="203"/>
      <c r="P5945" t="str">
        <f t="shared" si="92"/>
        <v>Blue Earth, Le Sueur, and Watonwan Watersheds - Fecal Coliform TMDL-Blue Earth River-(07020009-501)-Fecal Coliform</v>
      </c>
    </row>
    <row r="5946" spans="1:16" ht="27.95" hidden="1" customHeight="1" x14ac:dyDescent="0.25">
      <c r="A5946" s="203" t="s">
        <v>2275</v>
      </c>
      <c r="B5946" s="202" t="s">
        <v>639</v>
      </c>
      <c r="C5946" s="203" t="s">
        <v>1549</v>
      </c>
      <c r="D5946" s="202" t="s">
        <v>804</v>
      </c>
      <c r="E5946" s="202" t="s">
        <v>1550</v>
      </c>
      <c r="F5946" s="202" t="s">
        <v>475</v>
      </c>
      <c r="G5946" s="253">
        <v>1.1399999999999999</v>
      </c>
      <c r="H5946" s="224" t="s">
        <v>1551</v>
      </c>
      <c r="I5946" s="359" t="s">
        <v>1383</v>
      </c>
      <c r="J5946" s="359" t="s">
        <v>1380</v>
      </c>
      <c r="K5946" s="359" t="s">
        <v>9</v>
      </c>
      <c r="L5946" s="359" t="s">
        <v>1392</v>
      </c>
      <c r="M5946" s="368">
        <v>2000</v>
      </c>
      <c r="N5946" s="207" t="s">
        <v>1552</v>
      </c>
      <c r="O5946" s="203"/>
      <c r="P5946" t="str">
        <f t="shared" si="92"/>
        <v>Blue Earth, Le Sueur, and Watonwan Watersheds - Fecal Coliform TMDL-Blue Earth River-(07020009-501)-Fecal Coliform</v>
      </c>
    </row>
    <row r="5947" spans="1:16" ht="27.95" hidden="1" customHeight="1" x14ac:dyDescent="0.25">
      <c r="A5947" s="203" t="s">
        <v>2275</v>
      </c>
      <c r="B5947" s="202" t="s">
        <v>639</v>
      </c>
      <c r="C5947" s="203" t="s">
        <v>1549</v>
      </c>
      <c r="D5947" s="202" t="s">
        <v>804</v>
      </c>
      <c r="E5947" s="202" t="s">
        <v>1550</v>
      </c>
      <c r="F5947" s="202" t="s">
        <v>475</v>
      </c>
      <c r="G5947" s="253">
        <v>0.26</v>
      </c>
      <c r="H5947" s="224" t="s">
        <v>1551</v>
      </c>
      <c r="I5947" s="359" t="s">
        <v>1384</v>
      </c>
      <c r="J5947" s="359" t="s">
        <v>1380</v>
      </c>
      <c r="K5947" s="359" t="s">
        <v>9</v>
      </c>
      <c r="L5947" s="359" t="s">
        <v>1392</v>
      </c>
      <c r="M5947" s="368">
        <v>2000</v>
      </c>
      <c r="N5947" s="207" t="s">
        <v>1552</v>
      </c>
      <c r="O5947" s="203"/>
      <c r="P5947" t="str">
        <f t="shared" si="92"/>
        <v>Blue Earth, Le Sueur, and Watonwan Watersheds - Fecal Coliform TMDL-Blue Earth River-(07020009-501)-Fecal Coliform</v>
      </c>
    </row>
    <row r="5948" spans="1:16" ht="27.95" hidden="1" customHeight="1" x14ac:dyDescent="0.25">
      <c r="A5948" s="203" t="s">
        <v>2275</v>
      </c>
      <c r="B5948" s="202" t="s">
        <v>639</v>
      </c>
      <c r="C5948" s="203" t="s">
        <v>1549</v>
      </c>
      <c r="D5948" s="202" t="s">
        <v>804</v>
      </c>
      <c r="E5948" s="202" t="s">
        <v>1550</v>
      </c>
      <c r="F5948" s="202" t="s">
        <v>475</v>
      </c>
      <c r="G5948" s="253" t="s">
        <v>515</v>
      </c>
      <c r="H5948" s="224" t="s">
        <v>1551</v>
      </c>
      <c r="I5948" s="359" t="s">
        <v>1385</v>
      </c>
      <c r="J5948" s="359" t="s">
        <v>1380</v>
      </c>
      <c r="K5948" s="359" t="s">
        <v>9</v>
      </c>
      <c r="L5948" s="359" t="s">
        <v>1392</v>
      </c>
      <c r="M5948" s="368">
        <v>2000</v>
      </c>
      <c r="N5948" s="207" t="s">
        <v>1552</v>
      </c>
      <c r="O5948" s="203"/>
      <c r="P5948" t="str">
        <f t="shared" si="92"/>
        <v>Blue Earth, Le Sueur, and Watonwan Watersheds - Fecal Coliform TMDL-Blue Earth River-(07020009-501)-Fecal Coliform</v>
      </c>
    </row>
    <row r="5949" spans="1:16" ht="27.95" hidden="1" customHeight="1" x14ac:dyDescent="0.25">
      <c r="A5949" s="203" t="s">
        <v>2275</v>
      </c>
      <c r="B5949" s="202" t="s">
        <v>639</v>
      </c>
      <c r="C5949" s="203" t="s">
        <v>1549</v>
      </c>
      <c r="D5949" s="202" t="s">
        <v>686</v>
      </c>
      <c r="E5949" s="202" t="s">
        <v>1553</v>
      </c>
      <c r="F5949" s="202" t="s">
        <v>475</v>
      </c>
      <c r="G5949" s="253">
        <v>3.15</v>
      </c>
      <c r="H5949" s="224" t="s">
        <v>1551</v>
      </c>
      <c r="I5949" s="359" t="s">
        <v>1379</v>
      </c>
      <c r="J5949" s="359" t="s">
        <v>1380</v>
      </c>
      <c r="K5949" s="359" t="s">
        <v>9</v>
      </c>
      <c r="L5949" s="359" t="s">
        <v>1392</v>
      </c>
      <c r="M5949" s="368">
        <v>2004</v>
      </c>
      <c r="N5949" s="207" t="s">
        <v>1552</v>
      </c>
      <c r="O5949" s="203"/>
      <c r="P5949" t="str">
        <f t="shared" si="92"/>
        <v>Blue Earth, Le Sueur, and Watonwan Watersheds - Fecal Coliform TMDL-Le Sueur River-(07020011-501)-Fecal Coliform</v>
      </c>
    </row>
    <row r="5950" spans="1:16" ht="27.95" hidden="1" customHeight="1" x14ac:dyDescent="0.25">
      <c r="A5950" s="203" t="s">
        <v>2275</v>
      </c>
      <c r="B5950" s="202" t="s">
        <v>639</v>
      </c>
      <c r="C5950" s="203" t="s">
        <v>1549</v>
      </c>
      <c r="D5950" s="202" t="s">
        <v>686</v>
      </c>
      <c r="E5950" s="202" t="s">
        <v>1553</v>
      </c>
      <c r="F5950" s="202" t="s">
        <v>475</v>
      </c>
      <c r="G5950" s="253">
        <v>1.39</v>
      </c>
      <c r="H5950" s="224" t="s">
        <v>1551</v>
      </c>
      <c r="I5950" s="359" t="s">
        <v>1382</v>
      </c>
      <c r="J5950" s="359" t="s">
        <v>1380</v>
      </c>
      <c r="K5950" s="359" t="s">
        <v>9</v>
      </c>
      <c r="L5950" s="359" t="s">
        <v>1392</v>
      </c>
      <c r="M5950" s="368">
        <v>2004</v>
      </c>
      <c r="N5950" s="207" t="s">
        <v>1552</v>
      </c>
      <c r="O5950" s="203"/>
      <c r="P5950" t="str">
        <f t="shared" si="92"/>
        <v>Blue Earth, Le Sueur, and Watonwan Watersheds - Fecal Coliform TMDL-Le Sueur River-(07020011-501)-Fecal Coliform</v>
      </c>
    </row>
    <row r="5951" spans="1:16" ht="27.95" hidden="1" customHeight="1" x14ac:dyDescent="0.25">
      <c r="A5951" s="203" t="s">
        <v>2275</v>
      </c>
      <c r="B5951" s="202" t="s">
        <v>639</v>
      </c>
      <c r="C5951" s="203" t="s">
        <v>1549</v>
      </c>
      <c r="D5951" s="202" t="s">
        <v>686</v>
      </c>
      <c r="E5951" s="202" t="s">
        <v>1553</v>
      </c>
      <c r="F5951" s="202" t="s">
        <v>475</v>
      </c>
      <c r="G5951" s="253">
        <v>0.59</v>
      </c>
      <c r="H5951" s="224" t="s">
        <v>1551</v>
      </c>
      <c r="I5951" s="359" t="s">
        <v>1383</v>
      </c>
      <c r="J5951" s="359" t="s">
        <v>1380</v>
      </c>
      <c r="K5951" s="359" t="s">
        <v>9</v>
      </c>
      <c r="L5951" s="359" t="s">
        <v>1392</v>
      </c>
      <c r="M5951" s="368">
        <v>2004</v>
      </c>
      <c r="N5951" s="207" t="s">
        <v>1552</v>
      </c>
      <c r="O5951" s="203"/>
      <c r="P5951" t="str">
        <f t="shared" si="92"/>
        <v>Blue Earth, Le Sueur, and Watonwan Watersheds - Fecal Coliform TMDL-Le Sueur River-(07020011-501)-Fecal Coliform</v>
      </c>
    </row>
    <row r="5952" spans="1:16" ht="27.95" hidden="1" customHeight="1" x14ac:dyDescent="0.25">
      <c r="A5952" s="203" t="s">
        <v>2275</v>
      </c>
      <c r="B5952" s="202" t="s">
        <v>639</v>
      </c>
      <c r="C5952" s="203" t="s">
        <v>1549</v>
      </c>
      <c r="D5952" s="202" t="s">
        <v>686</v>
      </c>
      <c r="E5952" s="202" t="s">
        <v>1553</v>
      </c>
      <c r="F5952" s="202" t="s">
        <v>475</v>
      </c>
      <c r="G5952" s="253">
        <v>0.1</v>
      </c>
      <c r="H5952" s="224" t="s">
        <v>1551</v>
      </c>
      <c r="I5952" s="359" t="s">
        <v>1384</v>
      </c>
      <c r="J5952" s="359" t="s">
        <v>1380</v>
      </c>
      <c r="K5952" s="359" t="s">
        <v>9</v>
      </c>
      <c r="L5952" s="359" t="s">
        <v>1392</v>
      </c>
      <c r="M5952" s="368">
        <v>2004</v>
      </c>
      <c r="N5952" s="207" t="s">
        <v>1552</v>
      </c>
      <c r="O5952" s="203"/>
      <c r="P5952" t="str">
        <f t="shared" si="92"/>
        <v>Blue Earth, Le Sueur, and Watonwan Watersheds - Fecal Coliform TMDL-Le Sueur River-(07020011-501)-Fecal Coliform</v>
      </c>
    </row>
    <row r="5953" spans="1:16" ht="27.95" hidden="1" customHeight="1" x14ac:dyDescent="0.25">
      <c r="A5953" s="203" t="s">
        <v>2275</v>
      </c>
      <c r="B5953" s="202" t="s">
        <v>639</v>
      </c>
      <c r="C5953" s="203" t="s">
        <v>1549</v>
      </c>
      <c r="D5953" s="202" t="s">
        <v>686</v>
      </c>
      <c r="E5953" s="202" t="s">
        <v>1553</v>
      </c>
      <c r="F5953" s="202" t="s">
        <v>475</v>
      </c>
      <c r="G5953" s="253" t="s">
        <v>515</v>
      </c>
      <c r="H5953" s="224" t="s">
        <v>1551</v>
      </c>
      <c r="I5953" s="359" t="s">
        <v>1385</v>
      </c>
      <c r="J5953" s="359" t="s">
        <v>1380</v>
      </c>
      <c r="K5953" s="359" t="s">
        <v>9</v>
      </c>
      <c r="L5953" s="359" t="s">
        <v>1392</v>
      </c>
      <c r="M5953" s="368">
        <v>2004</v>
      </c>
      <c r="N5953" s="207" t="s">
        <v>1552</v>
      </c>
      <c r="O5953" s="203"/>
      <c r="P5953" t="str">
        <f t="shared" si="92"/>
        <v>Blue Earth, Le Sueur, and Watonwan Watersheds - Fecal Coliform TMDL-Le Sueur River-(07020011-501)-Fecal Coliform</v>
      </c>
    </row>
    <row r="5954" spans="1:16" ht="27.95" hidden="1" customHeight="1" x14ac:dyDescent="0.25">
      <c r="A5954" s="203" t="s">
        <v>2275</v>
      </c>
      <c r="B5954" s="202" t="s">
        <v>639</v>
      </c>
      <c r="C5954" s="203" t="s">
        <v>1833</v>
      </c>
      <c r="D5954" s="202" t="s">
        <v>1834</v>
      </c>
      <c r="E5954" s="202" t="s">
        <v>1835</v>
      </c>
      <c r="F5954" s="202" t="s">
        <v>505</v>
      </c>
      <c r="G5954" s="253">
        <v>0.28000000000000003</v>
      </c>
      <c r="H5954" s="361" t="s">
        <v>527</v>
      </c>
      <c r="I5954" s="359" t="s">
        <v>1407</v>
      </c>
      <c r="J5954" s="359" t="s">
        <v>1380</v>
      </c>
      <c r="K5954" s="361" t="s">
        <v>1113</v>
      </c>
      <c r="L5954" s="359" t="s">
        <v>1392</v>
      </c>
      <c r="M5954" s="368">
        <v>2003</v>
      </c>
      <c r="N5954" s="205">
        <v>42782</v>
      </c>
      <c r="O5954" s="203"/>
      <c r="P5954" t="str">
        <f t="shared" si="92"/>
        <v>Cannon River WRAPS 2011-Byllesby-(19-0006-00)-TP</v>
      </c>
    </row>
    <row r="5955" spans="1:16" ht="27.95" hidden="1" customHeight="1" x14ac:dyDescent="0.25">
      <c r="A5955" s="203" t="s">
        <v>2275</v>
      </c>
      <c r="B5955" s="202" t="s">
        <v>639</v>
      </c>
      <c r="C5955" s="203" t="s">
        <v>1833</v>
      </c>
      <c r="D5955" s="202" t="s">
        <v>1834</v>
      </c>
      <c r="E5955" s="202" t="s">
        <v>1835</v>
      </c>
      <c r="F5955" s="202" t="s">
        <v>505</v>
      </c>
      <c r="G5955" s="253">
        <v>0.56000000000000005</v>
      </c>
      <c r="H5955" s="361" t="s">
        <v>527</v>
      </c>
      <c r="I5955" s="359" t="s">
        <v>1407</v>
      </c>
      <c r="J5955" s="359" t="s">
        <v>1380</v>
      </c>
      <c r="K5955" s="361" t="s">
        <v>1113</v>
      </c>
      <c r="L5955" s="359" t="s">
        <v>1392</v>
      </c>
      <c r="M5955" s="368">
        <v>2003</v>
      </c>
      <c r="N5955" s="205">
        <v>42782</v>
      </c>
      <c r="O5955" s="203"/>
      <c r="P5955" t="str">
        <f t="shared" ref="P5955:P6018" si="93">CONCATENATE(C5955, "-", E5955, "-","(", D5955,")", "-",K5955)</f>
        <v>Cannon River WRAPS 2011-Byllesby-(19-0006-00)-TP</v>
      </c>
    </row>
    <row r="5956" spans="1:16" ht="27.95" hidden="1" customHeight="1" x14ac:dyDescent="0.25">
      <c r="A5956" s="203" t="s">
        <v>2275</v>
      </c>
      <c r="B5956" s="202" t="s">
        <v>639</v>
      </c>
      <c r="C5956" s="203" t="s">
        <v>1833</v>
      </c>
      <c r="D5956" s="202" t="s">
        <v>1834</v>
      </c>
      <c r="E5956" s="202" t="s">
        <v>1835</v>
      </c>
      <c r="F5956" s="202" t="s">
        <v>505</v>
      </c>
      <c r="G5956" s="253">
        <v>84.56</v>
      </c>
      <c r="H5956" s="361" t="s">
        <v>1456</v>
      </c>
      <c r="I5956" s="359" t="s">
        <v>1407</v>
      </c>
      <c r="J5956" s="359" t="s">
        <v>1380</v>
      </c>
      <c r="K5956" s="361" t="s">
        <v>1113</v>
      </c>
      <c r="L5956" s="359" t="s">
        <v>1408</v>
      </c>
      <c r="M5956" s="368">
        <v>2003</v>
      </c>
      <c r="N5956" s="205">
        <v>42782</v>
      </c>
      <c r="O5956" s="203"/>
      <c r="P5956" t="str">
        <f t="shared" si="93"/>
        <v>Cannon River WRAPS 2011-Byllesby-(19-0006-00)-TP</v>
      </c>
    </row>
    <row r="5957" spans="1:16" ht="27.95" hidden="1" customHeight="1" x14ac:dyDescent="0.25">
      <c r="A5957" s="203" t="s">
        <v>2275</v>
      </c>
      <c r="B5957" s="202" t="s">
        <v>639</v>
      </c>
      <c r="C5957" s="203" t="s">
        <v>1833</v>
      </c>
      <c r="D5957" s="202" t="s">
        <v>2276</v>
      </c>
      <c r="E5957" s="202" t="s">
        <v>2277</v>
      </c>
      <c r="F5957" s="202" t="s">
        <v>505</v>
      </c>
      <c r="G5957" s="253">
        <v>245.88</v>
      </c>
      <c r="H5957" s="361" t="s">
        <v>1456</v>
      </c>
      <c r="I5957" s="359" t="s">
        <v>1407</v>
      </c>
      <c r="J5957" s="358">
        <v>0.38529999999999998</v>
      </c>
      <c r="K5957" s="361" t="s">
        <v>1113</v>
      </c>
      <c r="L5957" s="359" t="s">
        <v>1408</v>
      </c>
      <c r="M5957" s="368">
        <v>1998</v>
      </c>
      <c r="N5957" s="205">
        <v>42782</v>
      </c>
      <c r="O5957" s="203"/>
      <c r="P5957" t="str">
        <f t="shared" si="93"/>
        <v>Cannon River WRAPS 2011-Clear-(81-0014-00)-TP</v>
      </c>
    </row>
    <row r="5958" spans="1:16" ht="27.95" hidden="1" customHeight="1" x14ac:dyDescent="0.25">
      <c r="A5958" s="203" t="s">
        <v>2275</v>
      </c>
      <c r="B5958" s="202" t="s">
        <v>639</v>
      </c>
      <c r="C5958" s="203" t="s">
        <v>1833</v>
      </c>
      <c r="D5958" s="202" t="s">
        <v>2276</v>
      </c>
      <c r="E5958" s="202" t="s">
        <v>2277</v>
      </c>
      <c r="F5958" s="202" t="s">
        <v>505</v>
      </c>
      <c r="G5958" s="253">
        <v>0.67</v>
      </c>
      <c r="H5958" s="361" t="s">
        <v>527</v>
      </c>
      <c r="I5958" s="359" t="s">
        <v>1407</v>
      </c>
      <c r="J5958" s="358">
        <v>0.38529999999999998</v>
      </c>
      <c r="K5958" s="361" t="s">
        <v>1113</v>
      </c>
      <c r="L5958" s="359" t="s">
        <v>1392</v>
      </c>
      <c r="M5958" s="368">
        <v>1998</v>
      </c>
      <c r="N5958" s="205">
        <v>42782</v>
      </c>
      <c r="O5958" s="203"/>
      <c r="P5958" t="str">
        <f t="shared" si="93"/>
        <v>Cannon River WRAPS 2011-Clear-(81-0014-00)-TP</v>
      </c>
    </row>
    <row r="5959" spans="1:16" ht="27.95" hidden="1" customHeight="1" x14ac:dyDescent="0.25">
      <c r="A5959" s="203" t="s">
        <v>2275</v>
      </c>
      <c r="B5959" s="202" t="s">
        <v>639</v>
      </c>
      <c r="C5959" s="203" t="s">
        <v>1833</v>
      </c>
      <c r="D5959" s="202" t="s">
        <v>2278</v>
      </c>
      <c r="E5959" s="202" t="s">
        <v>2279</v>
      </c>
      <c r="F5959" s="202" t="s">
        <v>505</v>
      </c>
      <c r="G5959" s="253">
        <v>93.74</v>
      </c>
      <c r="H5959" s="361" t="s">
        <v>1456</v>
      </c>
      <c r="I5959" s="359" t="s">
        <v>1407</v>
      </c>
      <c r="J5959" s="358">
        <v>0.72309999999999997</v>
      </c>
      <c r="K5959" s="361" t="s">
        <v>1113</v>
      </c>
      <c r="L5959" s="359" t="s">
        <v>1408</v>
      </c>
      <c r="M5959" s="368">
        <v>2004</v>
      </c>
      <c r="N5959" s="205">
        <v>42782</v>
      </c>
      <c r="O5959" s="203"/>
      <c r="P5959" t="str">
        <f t="shared" si="93"/>
        <v>Cannon River WRAPS 2011-Loon-(81-0015-00)-TP</v>
      </c>
    </row>
    <row r="5960" spans="1:16" ht="27.95" hidden="1" customHeight="1" x14ac:dyDescent="0.25">
      <c r="A5960" s="203" t="s">
        <v>2275</v>
      </c>
      <c r="B5960" s="202" t="s">
        <v>639</v>
      </c>
      <c r="C5960" s="203" t="s">
        <v>1833</v>
      </c>
      <c r="D5960" s="202" t="s">
        <v>1836</v>
      </c>
      <c r="E5960" s="202" t="s">
        <v>1837</v>
      </c>
      <c r="F5960" s="202" t="s">
        <v>505</v>
      </c>
      <c r="G5960" s="253">
        <v>25.19</v>
      </c>
      <c r="H5960" s="361" t="s">
        <v>1400</v>
      </c>
      <c r="I5960" s="359" t="s">
        <v>1379</v>
      </c>
      <c r="J5960" s="359" t="s">
        <v>1380</v>
      </c>
      <c r="K5960" s="361" t="s">
        <v>1391</v>
      </c>
      <c r="L5960" s="359" t="s">
        <v>1392</v>
      </c>
      <c r="M5960" s="368">
        <v>2010</v>
      </c>
      <c r="N5960" s="205">
        <v>42782</v>
      </c>
      <c r="O5960" s="203"/>
      <c r="P5960" t="str">
        <f t="shared" si="93"/>
        <v>Cannon River WRAPS 2011-Cannon River-(07040002-501)-E. coli</v>
      </c>
    </row>
    <row r="5961" spans="1:16" ht="27.95" hidden="1" customHeight="1" x14ac:dyDescent="0.25">
      <c r="A5961" s="203" t="s">
        <v>2275</v>
      </c>
      <c r="B5961" s="202" t="s">
        <v>639</v>
      </c>
      <c r="C5961" s="203" t="s">
        <v>1833</v>
      </c>
      <c r="D5961" s="202" t="s">
        <v>1836</v>
      </c>
      <c r="E5961" s="202" t="s">
        <v>1837</v>
      </c>
      <c r="F5961" s="202" t="s">
        <v>505</v>
      </c>
      <c r="G5961" s="253">
        <v>7.84</v>
      </c>
      <c r="H5961" s="361" t="s">
        <v>1400</v>
      </c>
      <c r="I5961" s="359" t="s">
        <v>1382</v>
      </c>
      <c r="J5961" s="359" t="s">
        <v>1380</v>
      </c>
      <c r="K5961" s="361" t="s">
        <v>1391</v>
      </c>
      <c r="L5961" s="359" t="s">
        <v>1392</v>
      </c>
      <c r="M5961" s="368">
        <v>2010</v>
      </c>
      <c r="N5961" s="205">
        <v>42782</v>
      </c>
      <c r="O5961" s="203"/>
      <c r="P5961" t="str">
        <f t="shared" si="93"/>
        <v>Cannon River WRAPS 2011-Cannon River-(07040002-501)-E. coli</v>
      </c>
    </row>
    <row r="5962" spans="1:16" ht="27.95" hidden="1" customHeight="1" x14ac:dyDescent="0.25">
      <c r="A5962" s="203" t="s">
        <v>2275</v>
      </c>
      <c r="B5962" s="202" t="s">
        <v>639</v>
      </c>
      <c r="C5962" s="203" t="s">
        <v>1833</v>
      </c>
      <c r="D5962" s="202" t="s">
        <v>1836</v>
      </c>
      <c r="E5962" s="202" t="s">
        <v>1837</v>
      </c>
      <c r="F5962" s="202" t="s">
        <v>505</v>
      </c>
      <c r="G5962" s="253">
        <v>4.33</v>
      </c>
      <c r="H5962" s="361" t="s">
        <v>1400</v>
      </c>
      <c r="I5962" s="359" t="s">
        <v>1383</v>
      </c>
      <c r="J5962" s="359" t="s">
        <v>1380</v>
      </c>
      <c r="K5962" s="361" t="s">
        <v>1391</v>
      </c>
      <c r="L5962" s="359" t="s">
        <v>1392</v>
      </c>
      <c r="M5962" s="368">
        <v>2010</v>
      </c>
      <c r="N5962" s="205">
        <v>42782</v>
      </c>
      <c r="O5962" s="203"/>
      <c r="P5962" t="str">
        <f t="shared" si="93"/>
        <v>Cannon River WRAPS 2011-Cannon River-(07040002-501)-E. coli</v>
      </c>
    </row>
    <row r="5963" spans="1:16" ht="27.95" hidden="1" customHeight="1" x14ac:dyDescent="0.25">
      <c r="A5963" s="203" t="s">
        <v>2275</v>
      </c>
      <c r="B5963" s="202" t="s">
        <v>639</v>
      </c>
      <c r="C5963" s="203" t="s">
        <v>1833</v>
      </c>
      <c r="D5963" s="202" t="s">
        <v>1836</v>
      </c>
      <c r="E5963" s="202" t="s">
        <v>1837</v>
      </c>
      <c r="F5963" s="202" t="s">
        <v>505</v>
      </c>
      <c r="G5963" s="253">
        <v>2.52</v>
      </c>
      <c r="H5963" s="361" t="s">
        <v>1400</v>
      </c>
      <c r="I5963" s="359" t="s">
        <v>1384</v>
      </c>
      <c r="J5963" s="359" t="s">
        <v>1380</v>
      </c>
      <c r="K5963" s="361" t="s">
        <v>1391</v>
      </c>
      <c r="L5963" s="359" t="s">
        <v>1392</v>
      </c>
      <c r="M5963" s="368">
        <v>2010</v>
      </c>
      <c r="N5963" s="205">
        <v>42782</v>
      </c>
      <c r="O5963" s="203"/>
      <c r="P5963" t="str">
        <f t="shared" si="93"/>
        <v>Cannon River WRAPS 2011-Cannon River-(07040002-501)-E. coli</v>
      </c>
    </row>
    <row r="5964" spans="1:16" ht="27.95" hidden="1" customHeight="1" x14ac:dyDescent="0.25">
      <c r="A5964" s="203" t="s">
        <v>2275</v>
      </c>
      <c r="B5964" s="202" t="s">
        <v>639</v>
      </c>
      <c r="C5964" s="203" t="s">
        <v>1833</v>
      </c>
      <c r="D5964" s="202" t="s">
        <v>1836</v>
      </c>
      <c r="E5964" s="202" t="s">
        <v>1837</v>
      </c>
      <c r="F5964" s="202" t="s">
        <v>505</v>
      </c>
      <c r="G5964" s="253">
        <v>1.38</v>
      </c>
      <c r="H5964" s="361" t="s">
        <v>1400</v>
      </c>
      <c r="I5964" s="359" t="s">
        <v>1385</v>
      </c>
      <c r="J5964" s="359" t="s">
        <v>1380</v>
      </c>
      <c r="K5964" s="361" t="s">
        <v>1391</v>
      </c>
      <c r="L5964" s="359" t="s">
        <v>1392</v>
      </c>
      <c r="M5964" s="368">
        <v>2010</v>
      </c>
      <c r="N5964" s="205">
        <v>42782</v>
      </c>
      <c r="O5964" s="203"/>
      <c r="P5964" t="str">
        <f t="shared" si="93"/>
        <v>Cannon River WRAPS 2011-Cannon River-(07040002-501)-E. coli</v>
      </c>
    </row>
    <row r="5965" spans="1:16" ht="27.95" hidden="1" customHeight="1" x14ac:dyDescent="0.25">
      <c r="A5965" s="203" t="s">
        <v>2275</v>
      </c>
      <c r="B5965" s="202" t="s">
        <v>639</v>
      </c>
      <c r="C5965" s="203" t="s">
        <v>1833</v>
      </c>
      <c r="D5965" s="202" t="s">
        <v>1838</v>
      </c>
      <c r="E5965" s="202" t="s">
        <v>1837</v>
      </c>
      <c r="F5965" s="202" t="s">
        <v>505</v>
      </c>
      <c r="G5965" s="253">
        <v>26.52</v>
      </c>
      <c r="H5965" s="361" t="s">
        <v>1400</v>
      </c>
      <c r="I5965" s="359" t="s">
        <v>1379</v>
      </c>
      <c r="J5965" s="359" t="s">
        <v>1380</v>
      </c>
      <c r="K5965" s="361" t="s">
        <v>1391</v>
      </c>
      <c r="L5965" s="359" t="s">
        <v>1392</v>
      </c>
      <c r="M5965" s="368">
        <v>2008</v>
      </c>
      <c r="N5965" s="205">
        <v>42782</v>
      </c>
      <c r="O5965" s="203"/>
      <c r="P5965" t="str">
        <f t="shared" si="93"/>
        <v>Cannon River WRAPS 2011-Cannon River-(07040002-507)-E. coli</v>
      </c>
    </row>
    <row r="5966" spans="1:16" ht="27.95" hidden="1" customHeight="1" x14ac:dyDescent="0.25">
      <c r="A5966" s="203" t="s">
        <v>2275</v>
      </c>
      <c r="B5966" s="202" t="s">
        <v>639</v>
      </c>
      <c r="C5966" s="203" t="s">
        <v>1833</v>
      </c>
      <c r="D5966" s="202" t="s">
        <v>1838</v>
      </c>
      <c r="E5966" s="202" t="s">
        <v>1837</v>
      </c>
      <c r="F5966" s="202" t="s">
        <v>505</v>
      </c>
      <c r="G5966" s="253">
        <v>8.1</v>
      </c>
      <c r="H5966" s="361" t="s">
        <v>1400</v>
      </c>
      <c r="I5966" s="359" t="s">
        <v>1382</v>
      </c>
      <c r="J5966" s="359" t="s">
        <v>1380</v>
      </c>
      <c r="K5966" s="361" t="s">
        <v>1391</v>
      </c>
      <c r="L5966" s="359" t="s">
        <v>1392</v>
      </c>
      <c r="M5966" s="368">
        <v>2008</v>
      </c>
      <c r="N5966" s="205">
        <v>42782</v>
      </c>
      <c r="O5966" s="203"/>
      <c r="P5966" t="str">
        <f t="shared" si="93"/>
        <v>Cannon River WRAPS 2011-Cannon River-(07040002-507)-E. coli</v>
      </c>
    </row>
    <row r="5967" spans="1:16" ht="27.95" hidden="1" customHeight="1" x14ac:dyDescent="0.25">
      <c r="A5967" s="203" t="s">
        <v>2275</v>
      </c>
      <c r="B5967" s="202" t="s">
        <v>639</v>
      </c>
      <c r="C5967" s="203" t="s">
        <v>1833</v>
      </c>
      <c r="D5967" s="202" t="s">
        <v>1838</v>
      </c>
      <c r="E5967" s="202" t="s">
        <v>1837</v>
      </c>
      <c r="F5967" s="202" t="s">
        <v>505</v>
      </c>
      <c r="G5967" s="253">
        <v>4.1399999999999997</v>
      </c>
      <c r="H5967" s="361" t="s">
        <v>1400</v>
      </c>
      <c r="I5967" s="359" t="s">
        <v>1383</v>
      </c>
      <c r="J5967" s="359" t="s">
        <v>1380</v>
      </c>
      <c r="K5967" s="361" t="s">
        <v>1391</v>
      </c>
      <c r="L5967" s="359" t="s">
        <v>1392</v>
      </c>
      <c r="M5967" s="368">
        <v>2008</v>
      </c>
      <c r="N5967" s="205">
        <v>42782</v>
      </c>
      <c r="O5967" s="203"/>
      <c r="P5967" t="str">
        <f t="shared" si="93"/>
        <v>Cannon River WRAPS 2011-Cannon River-(07040002-507)-E. coli</v>
      </c>
    </row>
    <row r="5968" spans="1:16" ht="27.95" hidden="1" customHeight="1" x14ac:dyDescent="0.25">
      <c r="A5968" s="203" t="s">
        <v>2275</v>
      </c>
      <c r="B5968" s="202" t="s">
        <v>639</v>
      </c>
      <c r="C5968" s="203" t="s">
        <v>1833</v>
      </c>
      <c r="D5968" s="202" t="s">
        <v>1838</v>
      </c>
      <c r="E5968" s="202" t="s">
        <v>1837</v>
      </c>
      <c r="F5968" s="202" t="s">
        <v>505</v>
      </c>
      <c r="G5968" s="253">
        <v>2.25</v>
      </c>
      <c r="H5968" s="361" t="s">
        <v>1400</v>
      </c>
      <c r="I5968" s="359" t="s">
        <v>1384</v>
      </c>
      <c r="J5968" s="359" t="s">
        <v>1380</v>
      </c>
      <c r="K5968" s="361" t="s">
        <v>1391</v>
      </c>
      <c r="L5968" s="359" t="s">
        <v>1392</v>
      </c>
      <c r="M5968" s="368">
        <v>2008</v>
      </c>
      <c r="N5968" s="205">
        <v>42782</v>
      </c>
      <c r="O5968" s="203"/>
      <c r="P5968" t="str">
        <f t="shared" si="93"/>
        <v>Cannon River WRAPS 2011-Cannon River-(07040002-507)-E. coli</v>
      </c>
    </row>
    <row r="5969" spans="1:16" ht="27.95" hidden="1" customHeight="1" x14ac:dyDescent="0.25">
      <c r="A5969" s="203" t="s">
        <v>2275</v>
      </c>
      <c r="B5969" s="202" t="s">
        <v>639</v>
      </c>
      <c r="C5969" s="203" t="s">
        <v>1833</v>
      </c>
      <c r="D5969" s="202" t="s">
        <v>1838</v>
      </c>
      <c r="E5969" s="202" t="s">
        <v>1837</v>
      </c>
      <c r="F5969" s="202" t="s">
        <v>505</v>
      </c>
      <c r="G5969" s="253">
        <v>0.93</v>
      </c>
      <c r="H5969" s="361" t="s">
        <v>1400</v>
      </c>
      <c r="I5969" s="359" t="s">
        <v>1385</v>
      </c>
      <c r="J5969" s="359" t="s">
        <v>1380</v>
      </c>
      <c r="K5969" s="361" t="s">
        <v>1391</v>
      </c>
      <c r="L5969" s="359" t="s">
        <v>1392</v>
      </c>
      <c r="M5969" s="368">
        <v>2008</v>
      </c>
      <c r="N5969" s="205">
        <v>42782</v>
      </c>
      <c r="O5969" s="203"/>
      <c r="P5969" t="str">
        <f t="shared" si="93"/>
        <v>Cannon River WRAPS 2011-Cannon River-(07040002-507)-E. coli</v>
      </c>
    </row>
    <row r="5970" spans="1:16" ht="27.95" hidden="1" customHeight="1" x14ac:dyDescent="0.25">
      <c r="A5970" s="203" t="s">
        <v>2275</v>
      </c>
      <c r="B5970" s="202" t="s">
        <v>639</v>
      </c>
      <c r="C5970" s="203" t="s">
        <v>1833</v>
      </c>
      <c r="D5970" s="202" t="s">
        <v>1839</v>
      </c>
      <c r="E5970" s="202" t="s">
        <v>1837</v>
      </c>
      <c r="F5970" s="202" t="s">
        <v>505</v>
      </c>
      <c r="G5970" s="253">
        <v>26.73</v>
      </c>
      <c r="H5970" s="361" t="s">
        <v>1400</v>
      </c>
      <c r="I5970" s="359" t="s">
        <v>1379</v>
      </c>
      <c r="J5970" s="359" t="s">
        <v>1380</v>
      </c>
      <c r="K5970" s="361" t="s">
        <v>1391</v>
      </c>
      <c r="L5970" s="359" t="s">
        <v>1392</v>
      </c>
      <c r="M5970" s="368">
        <v>2008</v>
      </c>
      <c r="N5970" s="205">
        <v>42782</v>
      </c>
      <c r="O5970" s="203"/>
      <c r="P5970" t="str">
        <f t="shared" si="93"/>
        <v>Cannon River WRAPS 2011-Cannon River-(07040002-508)-E. coli</v>
      </c>
    </row>
    <row r="5971" spans="1:16" ht="27.95" hidden="1" customHeight="1" x14ac:dyDescent="0.25">
      <c r="A5971" s="203" t="s">
        <v>2275</v>
      </c>
      <c r="B5971" s="202" t="s">
        <v>639</v>
      </c>
      <c r="C5971" s="203" t="s">
        <v>1833</v>
      </c>
      <c r="D5971" s="202" t="s">
        <v>1839</v>
      </c>
      <c r="E5971" s="202" t="s">
        <v>1837</v>
      </c>
      <c r="F5971" s="202" t="s">
        <v>505</v>
      </c>
      <c r="G5971" s="253">
        <v>8.1199999999999992</v>
      </c>
      <c r="H5971" s="361" t="s">
        <v>1400</v>
      </c>
      <c r="I5971" s="359" t="s">
        <v>1382</v>
      </c>
      <c r="J5971" s="359" t="s">
        <v>1380</v>
      </c>
      <c r="K5971" s="361" t="s">
        <v>1391</v>
      </c>
      <c r="L5971" s="359" t="s">
        <v>1392</v>
      </c>
      <c r="M5971" s="368">
        <v>2008</v>
      </c>
      <c r="N5971" s="205">
        <v>42782</v>
      </c>
      <c r="O5971" s="203"/>
      <c r="P5971" t="str">
        <f t="shared" si="93"/>
        <v>Cannon River WRAPS 2011-Cannon River-(07040002-508)-E. coli</v>
      </c>
    </row>
    <row r="5972" spans="1:16" ht="27.95" hidden="1" customHeight="1" x14ac:dyDescent="0.25">
      <c r="A5972" s="203" t="s">
        <v>2275</v>
      </c>
      <c r="B5972" s="202" t="s">
        <v>639</v>
      </c>
      <c r="C5972" s="203" t="s">
        <v>1833</v>
      </c>
      <c r="D5972" s="202" t="s">
        <v>1839</v>
      </c>
      <c r="E5972" s="202" t="s">
        <v>1837</v>
      </c>
      <c r="F5972" s="202" t="s">
        <v>505</v>
      </c>
      <c r="G5972" s="253">
        <v>4.18</v>
      </c>
      <c r="H5972" s="361" t="s">
        <v>1400</v>
      </c>
      <c r="I5972" s="359" t="s">
        <v>1383</v>
      </c>
      <c r="J5972" s="359" t="s">
        <v>1380</v>
      </c>
      <c r="K5972" s="361" t="s">
        <v>1391</v>
      </c>
      <c r="L5972" s="359" t="s">
        <v>1392</v>
      </c>
      <c r="M5972" s="368">
        <v>2008</v>
      </c>
      <c r="N5972" s="205">
        <v>42782</v>
      </c>
      <c r="O5972" s="203"/>
      <c r="P5972" t="str">
        <f t="shared" si="93"/>
        <v>Cannon River WRAPS 2011-Cannon River-(07040002-508)-E. coli</v>
      </c>
    </row>
    <row r="5973" spans="1:16" ht="27.95" hidden="1" customHeight="1" x14ac:dyDescent="0.25">
      <c r="A5973" s="203" t="s">
        <v>2275</v>
      </c>
      <c r="B5973" s="202" t="s">
        <v>639</v>
      </c>
      <c r="C5973" s="203" t="s">
        <v>1833</v>
      </c>
      <c r="D5973" s="202" t="s">
        <v>1839</v>
      </c>
      <c r="E5973" s="202" t="s">
        <v>1837</v>
      </c>
      <c r="F5973" s="202" t="s">
        <v>505</v>
      </c>
      <c r="G5973" s="253">
        <v>2.2799999999999998</v>
      </c>
      <c r="H5973" s="361" t="s">
        <v>1400</v>
      </c>
      <c r="I5973" s="359" t="s">
        <v>1384</v>
      </c>
      <c r="J5973" s="359" t="s">
        <v>1380</v>
      </c>
      <c r="K5973" s="361" t="s">
        <v>1391</v>
      </c>
      <c r="L5973" s="359" t="s">
        <v>1392</v>
      </c>
      <c r="M5973" s="368">
        <v>2008</v>
      </c>
      <c r="N5973" s="205">
        <v>42782</v>
      </c>
      <c r="O5973" s="203"/>
      <c r="P5973" t="str">
        <f t="shared" si="93"/>
        <v>Cannon River WRAPS 2011-Cannon River-(07040002-508)-E. coli</v>
      </c>
    </row>
    <row r="5974" spans="1:16" ht="27.95" hidden="1" customHeight="1" x14ac:dyDescent="0.25">
      <c r="A5974" s="203" t="s">
        <v>2275</v>
      </c>
      <c r="B5974" s="202" t="s">
        <v>639</v>
      </c>
      <c r="C5974" s="203" t="s">
        <v>1833</v>
      </c>
      <c r="D5974" s="202" t="s">
        <v>1839</v>
      </c>
      <c r="E5974" s="202" t="s">
        <v>1837</v>
      </c>
      <c r="F5974" s="202" t="s">
        <v>505</v>
      </c>
      <c r="G5974" s="253">
        <v>0.96</v>
      </c>
      <c r="H5974" s="361" t="s">
        <v>1400</v>
      </c>
      <c r="I5974" s="359" t="s">
        <v>1385</v>
      </c>
      <c r="J5974" s="359" t="s">
        <v>1380</v>
      </c>
      <c r="K5974" s="361" t="s">
        <v>1391</v>
      </c>
      <c r="L5974" s="359" t="s">
        <v>1392</v>
      </c>
      <c r="M5974" s="368">
        <v>2008</v>
      </c>
      <c r="N5974" s="205">
        <v>42782</v>
      </c>
      <c r="O5974" s="203"/>
      <c r="P5974" t="str">
        <f t="shared" si="93"/>
        <v>Cannon River WRAPS 2011-Cannon River-(07040002-508)-E. coli</v>
      </c>
    </row>
    <row r="5975" spans="1:16" ht="27.95" hidden="1" customHeight="1" x14ac:dyDescent="0.25">
      <c r="A5975" s="203" t="s">
        <v>2275</v>
      </c>
      <c r="B5975" s="202" t="s">
        <v>639</v>
      </c>
      <c r="C5975" s="203" t="s">
        <v>1833</v>
      </c>
      <c r="D5975" s="202" t="s">
        <v>790</v>
      </c>
      <c r="E5975" s="202" t="s">
        <v>1837</v>
      </c>
      <c r="F5975" s="202" t="s">
        <v>505</v>
      </c>
      <c r="G5975" s="253">
        <v>1.5</v>
      </c>
      <c r="H5975" s="361" t="s">
        <v>488</v>
      </c>
      <c r="I5975" s="359" t="s">
        <v>1379</v>
      </c>
      <c r="J5975" s="359" t="s">
        <v>1380</v>
      </c>
      <c r="K5975" s="361" t="s">
        <v>22</v>
      </c>
      <c r="L5975" s="359" t="s">
        <v>1392</v>
      </c>
      <c r="M5975" s="368">
        <v>2012</v>
      </c>
      <c r="N5975" s="205">
        <v>42782</v>
      </c>
      <c r="O5975" s="203"/>
      <c r="P5975" t="str">
        <f t="shared" si="93"/>
        <v>Cannon River WRAPS 2011-Cannon River-(07040002-509)-TSS</v>
      </c>
    </row>
    <row r="5976" spans="1:16" ht="27.95" hidden="1" customHeight="1" x14ac:dyDescent="0.25">
      <c r="A5976" s="203" t="s">
        <v>2275</v>
      </c>
      <c r="B5976" s="202" t="s">
        <v>639</v>
      </c>
      <c r="C5976" s="203" t="s">
        <v>1833</v>
      </c>
      <c r="D5976" s="202" t="s">
        <v>790</v>
      </c>
      <c r="E5976" s="202" t="s">
        <v>1837</v>
      </c>
      <c r="F5976" s="202" t="s">
        <v>505</v>
      </c>
      <c r="G5976" s="253">
        <v>0.46</v>
      </c>
      <c r="H5976" s="361" t="s">
        <v>488</v>
      </c>
      <c r="I5976" s="359" t="s">
        <v>1382</v>
      </c>
      <c r="J5976" s="359" t="s">
        <v>1380</v>
      </c>
      <c r="K5976" s="361" t="s">
        <v>22</v>
      </c>
      <c r="L5976" s="359" t="s">
        <v>1392</v>
      </c>
      <c r="M5976" s="368">
        <v>2012</v>
      </c>
      <c r="N5976" s="205">
        <v>42782</v>
      </c>
      <c r="O5976" s="203"/>
      <c r="P5976" t="str">
        <f t="shared" si="93"/>
        <v>Cannon River WRAPS 2011-Cannon River-(07040002-509)-TSS</v>
      </c>
    </row>
    <row r="5977" spans="1:16" ht="27.95" hidden="1" customHeight="1" x14ac:dyDescent="0.25">
      <c r="A5977" s="203" t="s">
        <v>2275</v>
      </c>
      <c r="B5977" s="202" t="s">
        <v>639</v>
      </c>
      <c r="C5977" s="203" t="s">
        <v>1833</v>
      </c>
      <c r="D5977" s="202" t="s">
        <v>790</v>
      </c>
      <c r="E5977" s="202" t="s">
        <v>1837</v>
      </c>
      <c r="F5977" s="202" t="s">
        <v>505</v>
      </c>
      <c r="G5977" s="253">
        <v>0.24</v>
      </c>
      <c r="H5977" s="361" t="s">
        <v>488</v>
      </c>
      <c r="I5977" s="359" t="s">
        <v>1383</v>
      </c>
      <c r="J5977" s="359" t="s">
        <v>1380</v>
      </c>
      <c r="K5977" s="361" t="s">
        <v>22</v>
      </c>
      <c r="L5977" s="359" t="s">
        <v>1392</v>
      </c>
      <c r="M5977" s="368">
        <v>2012</v>
      </c>
      <c r="N5977" s="205">
        <v>42782</v>
      </c>
      <c r="O5977" s="203"/>
      <c r="P5977" t="str">
        <f t="shared" si="93"/>
        <v>Cannon River WRAPS 2011-Cannon River-(07040002-509)-TSS</v>
      </c>
    </row>
    <row r="5978" spans="1:16" ht="27.95" hidden="1" customHeight="1" x14ac:dyDescent="0.25">
      <c r="A5978" s="203" t="s">
        <v>2275</v>
      </c>
      <c r="B5978" s="202" t="s">
        <v>639</v>
      </c>
      <c r="C5978" s="203" t="s">
        <v>1833</v>
      </c>
      <c r="D5978" s="202" t="s">
        <v>790</v>
      </c>
      <c r="E5978" s="202" t="s">
        <v>1837</v>
      </c>
      <c r="F5978" s="202" t="s">
        <v>505</v>
      </c>
      <c r="G5978" s="253">
        <v>0.13</v>
      </c>
      <c r="H5978" s="361" t="s">
        <v>488</v>
      </c>
      <c r="I5978" s="359" t="s">
        <v>1384</v>
      </c>
      <c r="J5978" s="359" t="s">
        <v>1380</v>
      </c>
      <c r="K5978" s="361" t="s">
        <v>22</v>
      </c>
      <c r="L5978" s="359" t="s">
        <v>1392</v>
      </c>
      <c r="M5978" s="368">
        <v>2012</v>
      </c>
      <c r="N5978" s="205">
        <v>42782</v>
      </c>
      <c r="O5978" s="203"/>
      <c r="P5978" t="str">
        <f t="shared" si="93"/>
        <v>Cannon River WRAPS 2011-Cannon River-(07040002-509)-TSS</v>
      </c>
    </row>
    <row r="5979" spans="1:16" ht="27.95" hidden="1" customHeight="1" x14ac:dyDescent="0.25">
      <c r="A5979" s="203" t="s">
        <v>2275</v>
      </c>
      <c r="B5979" s="202" t="s">
        <v>639</v>
      </c>
      <c r="C5979" s="203" t="s">
        <v>1833</v>
      </c>
      <c r="D5979" s="202" t="s">
        <v>790</v>
      </c>
      <c r="E5979" s="202" t="s">
        <v>1837</v>
      </c>
      <c r="F5979" s="202" t="s">
        <v>505</v>
      </c>
      <c r="G5979" s="253">
        <v>0.06</v>
      </c>
      <c r="H5979" s="361" t="s">
        <v>488</v>
      </c>
      <c r="I5979" s="359" t="s">
        <v>1385</v>
      </c>
      <c r="J5979" s="359" t="s">
        <v>1380</v>
      </c>
      <c r="K5979" s="361" t="s">
        <v>22</v>
      </c>
      <c r="L5979" s="359" t="s">
        <v>1392</v>
      </c>
      <c r="M5979" s="368">
        <v>2012</v>
      </c>
      <c r="N5979" s="205">
        <v>42782</v>
      </c>
      <c r="O5979" s="203"/>
      <c r="P5979" t="str">
        <f t="shared" si="93"/>
        <v>Cannon River WRAPS 2011-Cannon River-(07040002-509)-TSS</v>
      </c>
    </row>
    <row r="5980" spans="1:16" ht="27.95" hidden="1" customHeight="1" x14ac:dyDescent="0.25">
      <c r="A5980" s="203" t="s">
        <v>2275</v>
      </c>
      <c r="B5980" s="202" t="s">
        <v>639</v>
      </c>
      <c r="C5980" s="203" t="s">
        <v>1833</v>
      </c>
      <c r="D5980" s="202" t="s">
        <v>544</v>
      </c>
      <c r="E5980" s="202" t="s">
        <v>1840</v>
      </c>
      <c r="F5980" s="202" t="s">
        <v>505</v>
      </c>
      <c r="G5980" s="253">
        <v>1.97</v>
      </c>
      <c r="H5980" s="361" t="s">
        <v>488</v>
      </c>
      <c r="I5980" s="359" t="s">
        <v>1379</v>
      </c>
      <c r="J5980" s="359" t="s">
        <v>1380</v>
      </c>
      <c r="K5980" s="361" t="s">
        <v>22</v>
      </c>
      <c r="L5980" s="359" t="s">
        <v>1392</v>
      </c>
      <c r="M5980" s="368">
        <v>2012</v>
      </c>
      <c r="N5980" s="205">
        <v>42782</v>
      </c>
      <c r="O5980" s="203"/>
      <c r="P5980" t="str">
        <f t="shared" si="93"/>
        <v>Cannon River WRAPS 2011-Straight River-(07040002-515)-TSS</v>
      </c>
    </row>
    <row r="5981" spans="1:16" ht="27.95" hidden="1" customHeight="1" x14ac:dyDescent="0.25">
      <c r="A5981" s="203" t="s">
        <v>2275</v>
      </c>
      <c r="B5981" s="202" t="s">
        <v>639</v>
      </c>
      <c r="C5981" s="203" t="s">
        <v>1833</v>
      </c>
      <c r="D5981" s="202" t="s">
        <v>544</v>
      </c>
      <c r="E5981" s="202" t="s">
        <v>1840</v>
      </c>
      <c r="F5981" s="202" t="s">
        <v>505</v>
      </c>
      <c r="G5981" s="253">
        <v>0.56999999999999995</v>
      </c>
      <c r="H5981" s="361" t="s">
        <v>488</v>
      </c>
      <c r="I5981" s="359" t="s">
        <v>1382</v>
      </c>
      <c r="J5981" s="359" t="s">
        <v>1380</v>
      </c>
      <c r="K5981" s="361" t="s">
        <v>22</v>
      </c>
      <c r="L5981" s="359" t="s">
        <v>1392</v>
      </c>
      <c r="M5981" s="368">
        <v>2012</v>
      </c>
      <c r="N5981" s="205">
        <v>42782</v>
      </c>
      <c r="O5981" s="203"/>
      <c r="P5981" t="str">
        <f t="shared" si="93"/>
        <v>Cannon River WRAPS 2011-Straight River-(07040002-515)-TSS</v>
      </c>
    </row>
    <row r="5982" spans="1:16" ht="27.95" hidden="1" customHeight="1" x14ac:dyDescent="0.25">
      <c r="A5982" s="203" t="s">
        <v>2275</v>
      </c>
      <c r="B5982" s="202" t="s">
        <v>639</v>
      </c>
      <c r="C5982" s="203" t="s">
        <v>1833</v>
      </c>
      <c r="D5982" s="202" t="s">
        <v>544</v>
      </c>
      <c r="E5982" s="202" t="s">
        <v>1840</v>
      </c>
      <c r="F5982" s="202" t="s">
        <v>505</v>
      </c>
      <c r="G5982" s="253">
        <v>0.27</v>
      </c>
      <c r="H5982" s="361" t="s">
        <v>488</v>
      </c>
      <c r="I5982" s="359" t="s">
        <v>1383</v>
      </c>
      <c r="J5982" s="359" t="s">
        <v>1380</v>
      </c>
      <c r="K5982" s="361" t="s">
        <v>22</v>
      </c>
      <c r="L5982" s="359" t="s">
        <v>1392</v>
      </c>
      <c r="M5982" s="368">
        <v>2012</v>
      </c>
      <c r="N5982" s="205">
        <v>42782</v>
      </c>
      <c r="O5982" s="203"/>
      <c r="P5982" t="str">
        <f t="shared" si="93"/>
        <v>Cannon River WRAPS 2011-Straight River-(07040002-515)-TSS</v>
      </c>
    </row>
    <row r="5983" spans="1:16" ht="27.95" hidden="1" customHeight="1" x14ac:dyDescent="0.25">
      <c r="A5983" s="203" t="s">
        <v>2275</v>
      </c>
      <c r="B5983" s="202" t="s">
        <v>639</v>
      </c>
      <c r="C5983" s="203" t="s">
        <v>1833</v>
      </c>
      <c r="D5983" s="202" t="s">
        <v>544</v>
      </c>
      <c r="E5983" s="202" t="s">
        <v>1840</v>
      </c>
      <c r="F5983" s="202" t="s">
        <v>505</v>
      </c>
      <c r="G5983" s="253">
        <v>0.13</v>
      </c>
      <c r="H5983" s="361" t="s">
        <v>488</v>
      </c>
      <c r="I5983" s="359" t="s">
        <v>1384</v>
      </c>
      <c r="J5983" s="359" t="s">
        <v>1380</v>
      </c>
      <c r="K5983" s="361" t="s">
        <v>22</v>
      </c>
      <c r="L5983" s="359" t="s">
        <v>1392</v>
      </c>
      <c r="M5983" s="368">
        <v>2012</v>
      </c>
      <c r="N5983" s="205">
        <v>42782</v>
      </c>
      <c r="O5983" s="203"/>
      <c r="P5983" t="str">
        <f t="shared" si="93"/>
        <v>Cannon River WRAPS 2011-Straight River-(07040002-515)-TSS</v>
      </c>
    </row>
    <row r="5984" spans="1:16" ht="27.95" hidden="1" customHeight="1" x14ac:dyDescent="0.25">
      <c r="A5984" s="203" t="s">
        <v>2275</v>
      </c>
      <c r="B5984" s="202" t="s">
        <v>639</v>
      </c>
      <c r="C5984" s="203" t="s">
        <v>1833</v>
      </c>
      <c r="D5984" s="202" t="s">
        <v>544</v>
      </c>
      <c r="E5984" s="202" t="s">
        <v>1840</v>
      </c>
      <c r="F5984" s="202" t="s">
        <v>505</v>
      </c>
      <c r="G5984" s="253">
        <v>0.05</v>
      </c>
      <c r="H5984" s="361" t="s">
        <v>488</v>
      </c>
      <c r="I5984" s="359" t="s">
        <v>1385</v>
      </c>
      <c r="J5984" s="359" t="s">
        <v>1380</v>
      </c>
      <c r="K5984" s="361" t="s">
        <v>22</v>
      </c>
      <c r="L5984" s="359" t="s">
        <v>1392</v>
      </c>
      <c r="M5984" s="368">
        <v>2012</v>
      </c>
      <c r="N5984" s="205">
        <v>42782</v>
      </c>
      <c r="O5984" s="203"/>
      <c r="P5984" t="str">
        <f t="shared" si="93"/>
        <v>Cannon River WRAPS 2011-Straight River-(07040002-515)-TSS</v>
      </c>
    </row>
    <row r="5985" spans="1:16" ht="27.95" hidden="1" customHeight="1" x14ac:dyDescent="0.25">
      <c r="A5985" s="203" t="s">
        <v>2275</v>
      </c>
      <c r="B5985" s="202" t="s">
        <v>639</v>
      </c>
      <c r="C5985" s="203" t="s">
        <v>1833</v>
      </c>
      <c r="D5985" s="202" t="s">
        <v>2185</v>
      </c>
      <c r="E5985" s="202" t="s">
        <v>1840</v>
      </c>
      <c r="F5985" s="202" t="s">
        <v>505</v>
      </c>
      <c r="G5985" s="253">
        <v>1.69</v>
      </c>
      <c r="H5985" s="361" t="s">
        <v>488</v>
      </c>
      <c r="I5985" s="359" t="s">
        <v>1379</v>
      </c>
      <c r="J5985" s="359" t="s">
        <v>1380</v>
      </c>
      <c r="K5985" s="361" t="s">
        <v>22</v>
      </c>
      <c r="L5985" s="359" t="s">
        <v>1392</v>
      </c>
      <c r="M5985" s="368">
        <v>2012</v>
      </c>
      <c r="N5985" s="205">
        <v>42782</v>
      </c>
      <c r="O5985" s="203"/>
      <c r="P5985" t="str">
        <f t="shared" si="93"/>
        <v>Cannon River WRAPS 2011-Straight River-(07040002-536)-TSS</v>
      </c>
    </row>
    <row r="5986" spans="1:16" ht="27.95" hidden="1" customHeight="1" x14ac:dyDescent="0.25">
      <c r="A5986" s="203" t="s">
        <v>2275</v>
      </c>
      <c r="B5986" s="202" t="s">
        <v>639</v>
      </c>
      <c r="C5986" s="203" t="s">
        <v>1833</v>
      </c>
      <c r="D5986" s="202" t="s">
        <v>2185</v>
      </c>
      <c r="E5986" s="202" t="s">
        <v>1840</v>
      </c>
      <c r="F5986" s="202" t="s">
        <v>505</v>
      </c>
      <c r="G5986" s="253">
        <v>0.47</v>
      </c>
      <c r="H5986" s="361" t="s">
        <v>488</v>
      </c>
      <c r="I5986" s="359" t="s">
        <v>1382</v>
      </c>
      <c r="J5986" s="359" t="s">
        <v>1380</v>
      </c>
      <c r="K5986" s="361" t="s">
        <v>22</v>
      </c>
      <c r="L5986" s="359" t="s">
        <v>1392</v>
      </c>
      <c r="M5986" s="368">
        <v>2012</v>
      </c>
      <c r="N5986" s="205">
        <v>42782</v>
      </c>
      <c r="O5986" s="203"/>
      <c r="P5986" t="str">
        <f t="shared" si="93"/>
        <v>Cannon River WRAPS 2011-Straight River-(07040002-536)-TSS</v>
      </c>
    </row>
    <row r="5987" spans="1:16" ht="27.95" hidden="1" customHeight="1" x14ac:dyDescent="0.25">
      <c r="A5987" s="203" t="s">
        <v>2275</v>
      </c>
      <c r="B5987" s="202" t="s">
        <v>639</v>
      </c>
      <c r="C5987" s="203" t="s">
        <v>1833</v>
      </c>
      <c r="D5987" s="202" t="s">
        <v>2185</v>
      </c>
      <c r="E5987" s="202" t="s">
        <v>1840</v>
      </c>
      <c r="F5987" s="202" t="s">
        <v>505</v>
      </c>
      <c r="G5987" s="253">
        <v>0.22</v>
      </c>
      <c r="H5987" s="361" t="s">
        <v>488</v>
      </c>
      <c r="I5987" s="359" t="s">
        <v>1383</v>
      </c>
      <c r="J5987" s="359" t="s">
        <v>1380</v>
      </c>
      <c r="K5987" s="361" t="s">
        <v>22</v>
      </c>
      <c r="L5987" s="359" t="s">
        <v>1392</v>
      </c>
      <c r="M5987" s="368">
        <v>2012</v>
      </c>
      <c r="N5987" s="205">
        <v>42782</v>
      </c>
      <c r="O5987" s="203"/>
      <c r="P5987" t="str">
        <f t="shared" si="93"/>
        <v>Cannon River WRAPS 2011-Straight River-(07040002-536)-TSS</v>
      </c>
    </row>
    <row r="5988" spans="1:16" ht="27.95" hidden="1" customHeight="1" x14ac:dyDescent="0.25">
      <c r="A5988" s="203" t="s">
        <v>2275</v>
      </c>
      <c r="B5988" s="202" t="s">
        <v>639</v>
      </c>
      <c r="C5988" s="203" t="s">
        <v>1833</v>
      </c>
      <c r="D5988" s="202" t="s">
        <v>2185</v>
      </c>
      <c r="E5988" s="202" t="s">
        <v>1840</v>
      </c>
      <c r="F5988" s="202" t="s">
        <v>505</v>
      </c>
      <c r="G5988" s="253">
        <v>0.1</v>
      </c>
      <c r="H5988" s="361" t="s">
        <v>488</v>
      </c>
      <c r="I5988" s="359" t="s">
        <v>1384</v>
      </c>
      <c r="J5988" s="359" t="s">
        <v>1380</v>
      </c>
      <c r="K5988" s="361" t="s">
        <v>22</v>
      </c>
      <c r="L5988" s="359" t="s">
        <v>1392</v>
      </c>
      <c r="M5988" s="368">
        <v>2012</v>
      </c>
      <c r="N5988" s="205">
        <v>42782</v>
      </c>
      <c r="O5988" s="203"/>
      <c r="P5988" t="str">
        <f t="shared" si="93"/>
        <v>Cannon River WRAPS 2011-Straight River-(07040002-536)-TSS</v>
      </c>
    </row>
    <row r="5989" spans="1:16" ht="27.95" hidden="1" customHeight="1" x14ac:dyDescent="0.25">
      <c r="A5989" s="203" t="s">
        <v>2275</v>
      </c>
      <c r="B5989" s="202" t="s">
        <v>639</v>
      </c>
      <c r="C5989" s="203" t="s">
        <v>1833</v>
      </c>
      <c r="D5989" s="202" t="s">
        <v>2185</v>
      </c>
      <c r="E5989" s="202" t="s">
        <v>1840</v>
      </c>
      <c r="F5989" s="202" t="s">
        <v>505</v>
      </c>
      <c r="G5989" s="253">
        <v>0.03</v>
      </c>
      <c r="H5989" s="361" t="s">
        <v>488</v>
      </c>
      <c r="I5989" s="359" t="s">
        <v>1385</v>
      </c>
      <c r="J5989" s="359" t="s">
        <v>1380</v>
      </c>
      <c r="K5989" s="361" t="s">
        <v>22</v>
      </c>
      <c r="L5989" s="359" t="s">
        <v>1392</v>
      </c>
      <c r="M5989" s="368">
        <v>2012</v>
      </c>
      <c r="N5989" s="205">
        <v>42782</v>
      </c>
      <c r="O5989" s="203"/>
      <c r="P5989" t="str">
        <f t="shared" si="93"/>
        <v>Cannon River WRAPS 2011-Straight River-(07040002-536)-TSS</v>
      </c>
    </row>
    <row r="5990" spans="1:16" ht="27.95" hidden="1" customHeight="1" x14ac:dyDescent="0.25">
      <c r="A5990" s="203" t="s">
        <v>2275</v>
      </c>
      <c r="B5990" s="202" t="s">
        <v>639</v>
      </c>
      <c r="C5990" s="203" t="s">
        <v>1833</v>
      </c>
      <c r="D5990" s="202" t="s">
        <v>1842</v>
      </c>
      <c r="E5990" s="202" t="s">
        <v>1837</v>
      </c>
      <c r="F5990" s="202" t="s">
        <v>505</v>
      </c>
      <c r="G5990" s="253">
        <v>25.93</v>
      </c>
      <c r="H5990" s="361" t="s">
        <v>1400</v>
      </c>
      <c r="I5990" s="359" t="s">
        <v>1379</v>
      </c>
      <c r="J5990" s="359" t="s">
        <v>1380</v>
      </c>
      <c r="K5990" s="361" t="s">
        <v>1391</v>
      </c>
      <c r="L5990" s="359" t="s">
        <v>1392</v>
      </c>
      <c r="M5990" s="368">
        <v>2008</v>
      </c>
      <c r="N5990" s="205">
        <v>42782</v>
      </c>
      <c r="O5990" s="203"/>
      <c r="P5990" t="str">
        <f t="shared" si="93"/>
        <v>Cannon River WRAPS 2011-Cannon River-(07040002-581)-E. coli</v>
      </c>
    </row>
    <row r="5991" spans="1:16" ht="27.95" hidden="1" customHeight="1" x14ac:dyDescent="0.25">
      <c r="A5991" s="203" t="s">
        <v>2275</v>
      </c>
      <c r="B5991" s="202" t="s">
        <v>639</v>
      </c>
      <c r="C5991" s="203" t="s">
        <v>1833</v>
      </c>
      <c r="D5991" s="202" t="s">
        <v>1842</v>
      </c>
      <c r="E5991" s="202" t="s">
        <v>1837</v>
      </c>
      <c r="F5991" s="202" t="s">
        <v>505</v>
      </c>
      <c r="G5991" s="253">
        <v>8.0399999999999991</v>
      </c>
      <c r="H5991" s="361" t="s">
        <v>1400</v>
      </c>
      <c r="I5991" s="359" t="s">
        <v>1382</v>
      </c>
      <c r="J5991" s="359" t="s">
        <v>1380</v>
      </c>
      <c r="K5991" s="361" t="s">
        <v>1391</v>
      </c>
      <c r="L5991" s="359" t="s">
        <v>1392</v>
      </c>
      <c r="M5991" s="368">
        <v>2008</v>
      </c>
      <c r="N5991" s="205">
        <v>42782</v>
      </c>
      <c r="O5991" s="203"/>
      <c r="P5991" t="str">
        <f t="shared" si="93"/>
        <v>Cannon River WRAPS 2011-Cannon River-(07040002-581)-E. coli</v>
      </c>
    </row>
    <row r="5992" spans="1:16" ht="27.95" hidden="1" customHeight="1" x14ac:dyDescent="0.25">
      <c r="A5992" s="203" t="s">
        <v>2275</v>
      </c>
      <c r="B5992" s="202" t="s">
        <v>639</v>
      </c>
      <c r="C5992" s="203" t="s">
        <v>1833</v>
      </c>
      <c r="D5992" s="202" t="s">
        <v>1842</v>
      </c>
      <c r="E5992" s="202" t="s">
        <v>1837</v>
      </c>
      <c r="F5992" s="202" t="s">
        <v>505</v>
      </c>
      <c r="G5992" s="253">
        <v>4.08</v>
      </c>
      <c r="H5992" s="361" t="s">
        <v>1400</v>
      </c>
      <c r="I5992" s="359" t="s">
        <v>1383</v>
      </c>
      <c r="J5992" s="359" t="s">
        <v>1380</v>
      </c>
      <c r="K5992" s="361" t="s">
        <v>1391</v>
      </c>
      <c r="L5992" s="359" t="s">
        <v>1392</v>
      </c>
      <c r="M5992" s="368">
        <v>2008</v>
      </c>
      <c r="N5992" s="205">
        <v>42782</v>
      </c>
      <c r="O5992" s="203"/>
      <c r="P5992" t="str">
        <f t="shared" si="93"/>
        <v>Cannon River WRAPS 2011-Cannon River-(07040002-581)-E. coli</v>
      </c>
    </row>
    <row r="5993" spans="1:16" ht="27.95" hidden="1" customHeight="1" x14ac:dyDescent="0.25">
      <c r="A5993" s="203" t="s">
        <v>2275</v>
      </c>
      <c r="B5993" s="202" t="s">
        <v>639</v>
      </c>
      <c r="C5993" s="203" t="s">
        <v>1833</v>
      </c>
      <c r="D5993" s="202" t="s">
        <v>1842</v>
      </c>
      <c r="E5993" s="202" t="s">
        <v>1837</v>
      </c>
      <c r="F5993" s="202" t="s">
        <v>505</v>
      </c>
      <c r="G5993" s="253">
        <v>2.17</v>
      </c>
      <c r="H5993" s="361" t="s">
        <v>1400</v>
      </c>
      <c r="I5993" s="359" t="s">
        <v>1384</v>
      </c>
      <c r="J5993" s="359" t="s">
        <v>1380</v>
      </c>
      <c r="K5993" s="361" t="s">
        <v>1391</v>
      </c>
      <c r="L5993" s="359" t="s">
        <v>1392</v>
      </c>
      <c r="M5993" s="368">
        <v>2008</v>
      </c>
      <c r="N5993" s="205">
        <v>42782</v>
      </c>
      <c r="O5993" s="203"/>
      <c r="P5993" t="str">
        <f t="shared" si="93"/>
        <v>Cannon River WRAPS 2011-Cannon River-(07040002-581)-E. coli</v>
      </c>
    </row>
    <row r="5994" spans="1:16" ht="27.95" hidden="1" customHeight="1" x14ac:dyDescent="0.25">
      <c r="A5994" s="203" t="s">
        <v>2275</v>
      </c>
      <c r="B5994" s="202" t="s">
        <v>639</v>
      </c>
      <c r="C5994" s="203" t="s">
        <v>1833</v>
      </c>
      <c r="D5994" s="202" t="s">
        <v>1842</v>
      </c>
      <c r="E5994" s="202" t="s">
        <v>1837</v>
      </c>
      <c r="F5994" s="202" t="s">
        <v>505</v>
      </c>
      <c r="G5994" s="253">
        <v>0.87</v>
      </c>
      <c r="H5994" s="361" t="s">
        <v>1400</v>
      </c>
      <c r="I5994" s="359" t="s">
        <v>1385</v>
      </c>
      <c r="J5994" s="359" t="s">
        <v>1380</v>
      </c>
      <c r="K5994" s="361" t="s">
        <v>1391</v>
      </c>
      <c r="L5994" s="359" t="s">
        <v>1392</v>
      </c>
      <c r="M5994" s="368">
        <v>2008</v>
      </c>
      <c r="N5994" s="205">
        <v>42782</v>
      </c>
      <c r="O5994" s="203"/>
      <c r="P5994" t="str">
        <f t="shared" si="93"/>
        <v>Cannon River WRAPS 2011-Cannon River-(07040002-581)-E. coli</v>
      </c>
    </row>
    <row r="5995" spans="1:16" ht="27.95" hidden="1" customHeight="1" x14ac:dyDescent="0.25">
      <c r="A5995" s="203" t="s">
        <v>2275</v>
      </c>
      <c r="B5995" s="202" t="s">
        <v>639</v>
      </c>
      <c r="C5995" s="203" t="s">
        <v>1833</v>
      </c>
      <c r="D5995" s="202" t="s">
        <v>1843</v>
      </c>
      <c r="E5995" s="202" t="s">
        <v>1837</v>
      </c>
      <c r="F5995" s="202" t="s">
        <v>505</v>
      </c>
      <c r="G5995" s="253">
        <v>26.24</v>
      </c>
      <c r="H5995" s="361" t="s">
        <v>1400</v>
      </c>
      <c r="I5995" s="359" t="s">
        <v>1379</v>
      </c>
      <c r="J5995" s="359" t="s">
        <v>1380</v>
      </c>
      <c r="K5995" s="361" t="s">
        <v>1391</v>
      </c>
      <c r="L5995" s="359" t="s">
        <v>1392</v>
      </c>
      <c r="M5995" s="368">
        <v>2008</v>
      </c>
      <c r="N5995" s="205">
        <v>42782</v>
      </c>
      <c r="O5995" s="203"/>
      <c r="P5995" t="str">
        <f t="shared" si="93"/>
        <v>Cannon River WRAPS 2011-Cannon River-(07040002-582)-E. coli</v>
      </c>
    </row>
    <row r="5996" spans="1:16" ht="27.95" hidden="1" customHeight="1" x14ac:dyDescent="0.25">
      <c r="A5996" s="203" t="s">
        <v>2275</v>
      </c>
      <c r="B5996" s="202" t="s">
        <v>639</v>
      </c>
      <c r="C5996" s="203" t="s">
        <v>1833</v>
      </c>
      <c r="D5996" s="202" t="s">
        <v>1843</v>
      </c>
      <c r="E5996" s="202" t="s">
        <v>1837</v>
      </c>
      <c r="F5996" s="202" t="s">
        <v>505</v>
      </c>
      <c r="G5996" s="253">
        <v>8.1</v>
      </c>
      <c r="H5996" s="361" t="s">
        <v>1400</v>
      </c>
      <c r="I5996" s="359" t="s">
        <v>1382</v>
      </c>
      <c r="J5996" s="359" t="s">
        <v>1380</v>
      </c>
      <c r="K5996" s="361" t="s">
        <v>1391</v>
      </c>
      <c r="L5996" s="359" t="s">
        <v>1392</v>
      </c>
      <c r="M5996" s="368">
        <v>2008</v>
      </c>
      <c r="N5996" s="205">
        <v>42782</v>
      </c>
      <c r="O5996" s="203"/>
      <c r="P5996" t="str">
        <f t="shared" si="93"/>
        <v>Cannon River WRAPS 2011-Cannon River-(07040002-582)-E. coli</v>
      </c>
    </row>
    <row r="5997" spans="1:16" ht="27.95" hidden="1" customHeight="1" x14ac:dyDescent="0.25">
      <c r="A5997" s="203" t="s">
        <v>2275</v>
      </c>
      <c r="B5997" s="202" t="s">
        <v>639</v>
      </c>
      <c r="C5997" s="203" t="s">
        <v>1833</v>
      </c>
      <c r="D5997" s="202" t="s">
        <v>1843</v>
      </c>
      <c r="E5997" s="202" t="s">
        <v>1837</v>
      </c>
      <c r="F5997" s="202" t="s">
        <v>505</v>
      </c>
      <c r="G5997" s="253">
        <v>4.1399999999999997</v>
      </c>
      <c r="H5997" s="361" t="s">
        <v>1400</v>
      </c>
      <c r="I5997" s="359" t="s">
        <v>1383</v>
      </c>
      <c r="J5997" s="359" t="s">
        <v>1380</v>
      </c>
      <c r="K5997" s="361" t="s">
        <v>1391</v>
      </c>
      <c r="L5997" s="359" t="s">
        <v>1392</v>
      </c>
      <c r="M5997" s="368">
        <v>2008</v>
      </c>
      <c r="N5997" s="205">
        <v>42782</v>
      </c>
      <c r="O5997" s="203"/>
      <c r="P5997" t="str">
        <f t="shared" si="93"/>
        <v>Cannon River WRAPS 2011-Cannon River-(07040002-582)-E. coli</v>
      </c>
    </row>
    <row r="5998" spans="1:16" ht="27.95" hidden="1" customHeight="1" x14ac:dyDescent="0.25">
      <c r="A5998" s="203" t="s">
        <v>2275</v>
      </c>
      <c r="B5998" s="202" t="s">
        <v>639</v>
      </c>
      <c r="C5998" s="203" t="s">
        <v>1833</v>
      </c>
      <c r="D5998" s="202" t="s">
        <v>1843</v>
      </c>
      <c r="E5998" s="202" t="s">
        <v>1837</v>
      </c>
      <c r="F5998" s="202" t="s">
        <v>505</v>
      </c>
      <c r="G5998" s="253">
        <v>2.23</v>
      </c>
      <c r="H5998" s="361" t="s">
        <v>1400</v>
      </c>
      <c r="I5998" s="359" t="s">
        <v>1384</v>
      </c>
      <c r="J5998" s="359" t="s">
        <v>1380</v>
      </c>
      <c r="K5998" s="361" t="s">
        <v>1391</v>
      </c>
      <c r="L5998" s="359" t="s">
        <v>1392</v>
      </c>
      <c r="M5998" s="368">
        <v>2008</v>
      </c>
      <c r="N5998" s="205">
        <v>42782</v>
      </c>
      <c r="O5998" s="203"/>
      <c r="P5998" t="str">
        <f t="shared" si="93"/>
        <v>Cannon River WRAPS 2011-Cannon River-(07040002-582)-E. coli</v>
      </c>
    </row>
    <row r="5999" spans="1:16" ht="27.95" hidden="1" customHeight="1" x14ac:dyDescent="0.25">
      <c r="A5999" s="203" t="s">
        <v>2275</v>
      </c>
      <c r="B5999" s="202" t="s">
        <v>639</v>
      </c>
      <c r="C5999" s="203" t="s">
        <v>1833</v>
      </c>
      <c r="D5999" s="202" t="s">
        <v>1843</v>
      </c>
      <c r="E5999" s="202" t="s">
        <v>1837</v>
      </c>
      <c r="F5999" s="202" t="s">
        <v>505</v>
      </c>
      <c r="G5999" s="253">
        <v>0.91</v>
      </c>
      <c r="H5999" s="361" t="s">
        <v>1400</v>
      </c>
      <c r="I5999" s="359" t="s">
        <v>1385</v>
      </c>
      <c r="J5999" s="359" t="s">
        <v>1380</v>
      </c>
      <c r="K5999" s="361" t="s">
        <v>1391</v>
      </c>
      <c r="L5999" s="359" t="s">
        <v>1392</v>
      </c>
      <c r="M5999" s="368">
        <v>2008</v>
      </c>
      <c r="N5999" s="205">
        <v>42782</v>
      </c>
      <c r="O5999" s="203"/>
      <c r="P5999" t="str">
        <f t="shared" si="93"/>
        <v>Cannon River WRAPS 2011-Cannon River-(07040002-582)-E. coli</v>
      </c>
    </row>
    <row r="6000" spans="1:16" ht="27.95" hidden="1" customHeight="1" x14ac:dyDescent="0.25">
      <c r="A6000" s="203" t="s">
        <v>2275</v>
      </c>
      <c r="B6000" s="202" t="s">
        <v>639</v>
      </c>
      <c r="C6000" s="203" t="s">
        <v>1833</v>
      </c>
      <c r="D6000" s="202" t="s">
        <v>2278</v>
      </c>
      <c r="E6000" s="202" t="s">
        <v>2279</v>
      </c>
      <c r="F6000" s="202" t="s">
        <v>505</v>
      </c>
      <c r="G6000" s="253">
        <v>0.26</v>
      </c>
      <c r="H6000" s="361" t="s">
        <v>527</v>
      </c>
      <c r="I6000" s="359" t="s">
        <v>1407</v>
      </c>
      <c r="J6000" s="358">
        <v>0.72</v>
      </c>
      <c r="K6000" s="361" t="s">
        <v>1113</v>
      </c>
      <c r="L6000" s="359" t="s">
        <v>1392</v>
      </c>
      <c r="M6000" s="368">
        <v>2004</v>
      </c>
      <c r="N6000" s="205">
        <v>42782</v>
      </c>
      <c r="O6000" s="203"/>
      <c r="P6000" t="str">
        <f t="shared" si="93"/>
        <v>Cannon River WRAPS 2011-Loon-(81-0015-00)-TP</v>
      </c>
    </row>
    <row r="6001" spans="1:16" ht="27.95" hidden="1" customHeight="1" x14ac:dyDescent="0.25">
      <c r="A6001" s="203" t="s">
        <v>2275</v>
      </c>
      <c r="B6001" s="202" t="s">
        <v>639</v>
      </c>
      <c r="C6001" s="203" t="s">
        <v>1554</v>
      </c>
      <c r="D6001" s="202" t="s">
        <v>1555</v>
      </c>
      <c r="E6001" s="202" t="s">
        <v>1553</v>
      </c>
      <c r="F6001" s="202" t="s">
        <v>505</v>
      </c>
      <c r="G6001" s="253">
        <v>8.5</v>
      </c>
      <c r="H6001" s="361" t="s">
        <v>1400</v>
      </c>
      <c r="I6001" s="359" t="s">
        <v>1379</v>
      </c>
      <c r="J6001" s="359" t="s">
        <v>1380</v>
      </c>
      <c r="K6001" s="359" t="s">
        <v>1391</v>
      </c>
      <c r="L6001" s="359" t="s">
        <v>1392</v>
      </c>
      <c r="M6001" s="368">
        <v>2010</v>
      </c>
      <c r="N6001" s="205">
        <v>42444</v>
      </c>
      <c r="O6001" s="203"/>
      <c r="P6001" t="str">
        <f t="shared" si="93"/>
        <v>Le Sueur River WRAPS 2008-Le Sueur River-(07020011-507)-E. coli</v>
      </c>
    </row>
    <row r="6002" spans="1:16" ht="27.95" hidden="1" customHeight="1" x14ac:dyDescent="0.25">
      <c r="A6002" s="203" t="s">
        <v>2275</v>
      </c>
      <c r="B6002" s="202" t="s">
        <v>639</v>
      </c>
      <c r="C6002" s="203" t="s">
        <v>1554</v>
      </c>
      <c r="D6002" s="202" t="s">
        <v>1555</v>
      </c>
      <c r="E6002" s="202" t="s">
        <v>1553</v>
      </c>
      <c r="F6002" s="202" t="s">
        <v>505</v>
      </c>
      <c r="G6002" s="253">
        <v>2.5</v>
      </c>
      <c r="H6002" s="361" t="s">
        <v>1400</v>
      </c>
      <c r="I6002" s="359" t="s">
        <v>1382</v>
      </c>
      <c r="J6002" s="359" t="s">
        <v>1380</v>
      </c>
      <c r="K6002" s="359" t="s">
        <v>1391</v>
      </c>
      <c r="L6002" s="359" t="s">
        <v>1392</v>
      </c>
      <c r="M6002" s="368">
        <v>2010</v>
      </c>
      <c r="N6002" s="205">
        <v>42444</v>
      </c>
      <c r="O6002" s="203"/>
      <c r="P6002" t="str">
        <f t="shared" si="93"/>
        <v>Le Sueur River WRAPS 2008-Le Sueur River-(07020011-507)-E. coli</v>
      </c>
    </row>
    <row r="6003" spans="1:16" ht="27.95" hidden="1" customHeight="1" x14ac:dyDescent="0.25">
      <c r="A6003" s="203" t="s">
        <v>2275</v>
      </c>
      <c r="B6003" s="202" t="s">
        <v>639</v>
      </c>
      <c r="C6003" s="203" t="s">
        <v>1554</v>
      </c>
      <c r="D6003" s="202" t="s">
        <v>1555</v>
      </c>
      <c r="E6003" s="202" t="s">
        <v>1553</v>
      </c>
      <c r="F6003" s="202" t="s">
        <v>505</v>
      </c>
      <c r="G6003" s="253">
        <v>1</v>
      </c>
      <c r="H6003" s="361" t="s">
        <v>1400</v>
      </c>
      <c r="I6003" s="359" t="s">
        <v>1383</v>
      </c>
      <c r="J6003" s="359" t="s">
        <v>1380</v>
      </c>
      <c r="K6003" s="359" t="s">
        <v>1391</v>
      </c>
      <c r="L6003" s="359" t="s">
        <v>1392</v>
      </c>
      <c r="M6003" s="368">
        <v>2010</v>
      </c>
      <c r="N6003" s="205">
        <v>42444</v>
      </c>
      <c r="O6003" s="203"/>
      <c r="P6003" t="str">
        <f t="shared" si="93"/>
        <v>Le Sueur River WRAPS 2008-Le Sueur River-(07020011-507)-E. coli</v>
      </c>
    </row>
    <row r="6004" spans="1:16" ht="27.95" hidden="1" customHeight="1" x14ac:dyDescent="0.25">
      <c r="A6004" s="203" t="s">
        <v>2275</v>
      </c>
      <c r="B6004" s="202" t="s">
        <v>639</v>
      </c>
      <c r="C6004" s="203" t="s">
        <v>1554</v>
      </c>
      <c r="D6004" s="202" t="s">
        <v>1555</v>
      </c>
      <c r="E6004" s="202" t="s">
        <v>1553</v>
      </c>
      <c r="F6004" s="202" t="s">
        <v>505</v>
      </c>
      <c r="G6004" s="253">
        <v>0.3</v>
      </c>
      <c r="H6004" s="361" t="s">
        <v>1400</v>
      </c>
      <c r="I6004" s="359" t="s">
        <v>1384</v>
      </c>
      <c r="J6004" s="359" t="s">
        <v>1380</v>
      </c>
      <c r="K6004" s="359" t="s">
        <v>1391</v>
      </c>
      <c r="L6004" s="359" t="s">
        <v>1392</v>
      </c>
      <c r="M6004" s="368">
        <v>2010</v>
      </c>
      <c r="N6004" s="205">
        <v>42444</v>
      </c>
      <c r="O6004" s="203"/>
      <c r="P6004" t="str">
        <f t="shared" si="93"/>
        <v>Le Sueur River WRAPS 2008-Le Sueur River-(07020011-507)-E. coli</v>
      </c>
    </row>
    <row r="6005" spans="1:16" ht="27.95" hidden="1" customHeight="1" x14ac:dyDescent="0.25">
      <c r="A6005" s="203" t="s">
        <v>2275</v>
      </c>
      <c r="B6005" s="202" t="s">
        <v>639</v>
      </c>
      <c r="C6005" s="203" t="s">
        <v>1554</v>
      </c>
      <c r="D6005" s="202" t="s">
        <v>1555</v>
      </c>
      <c r="E6005" s="202" t="s">
        <v>1553</v>
      </c>
      <c r="F6005" s="202" t="s">
        <v>505</v>
      </c>
      <c r="G6005" s="253" t="s">
        <v>515</v>
      </c>
      <c r="H6005" s="361" t="s">
        <v>1400</v>
      </c>
      <c r="I6005" s="359" t="s">
        <v>1385</v>
      </c>
      <c r="J6005" s="359" t="s">
        <v>1380</v>
      </c>
      <c r="K6005" s="359" t="s">
        <v>1391</v>
      </c>
      <c r="L6005" s="359" t="s">
        <v>1392</v>
      </c>
      <c r="M6005" s="368">
        <v>2010</v>
      </c>
      <c r="N6005" s="205">
        <v>42444</v>
      </c>
      <c r="O6005" s="203"/>
      <c r="P6005" t="str">
        <f t="shared" si="93"/>
        <v>Le Sueur River WRAPS 2008-Le Sueur River-(07020011-507)-E. coli</v>
      </c>
    </row>
    <row r="6006" spans="1:16" ht="27.95" hidden="1" customHeight="1" x14ac:dyDescent="0.25">
      <c r="A6006" s="203" t="s">
        <v>2275</v>
      </c>
      <c r="B6006" s="202" t="s">
        <v>639</v>
      </c>
      <c r="C6006" s="203" t="s">
        <v>96</v>
      </c>
      <c r="D6006" s="203" t="s">
        <v>1848</v>
      </c>
      <c r="E6006" s="202" t="s">
        <v>1837</v>
      </c>
      <c r="F6006" s="202" t="s">
        <v>475</v>
      </c>
      <c r="G6006" s="259">
        <v>13.1</v>
      </c>
      <c r="H6006" s="361" t="s">
        <v>488</v>
      </c>
      <c r="I6006" s="359" t="s">
        <v>1379</v>
      </c>
      <c r="J6006" s="359" t="s">
        <v>1380</v>
      </c>
      <c r="K6006" s="359" t="s">
        <v>22</v>
      </c>
      <c r="L6006" s="359" t="s">
        <v>1392</v>
      </c>
      <c r="M6006" s="368">
        <v>1998</v>
      </c>
      <c r="N6006" s="205">
        <v>39276</v>
      </c>
      <c r="O6006" s="203"/>
      <c r="P6006" t="str">
        <f t="shared" si="93"/>
        <v>Lower Cannon River Turbidity TMDL-Cannon River-(07040002-646 (previous waterbody ID: 07040001-511))-TSS</v>
      </c>
    </row>
    <row r="6007" spans="1:16" ht="27.95" hidden="1" customHeight="1" x14ac:dyDescent="0.25">
      <c r="A6007" s="203" t="s">
        <v>2275</v>
      </c>
      <c r="B6007" s="202" t="s">
        <v>639</v>
      </c>
      <c r="C6007" s="203" t="s">
        <v>96</v>
      </c>
      <c r="D6007" s="203" t="s">
        <v>1848</v>
      </c>
      <c r="E6007" s="202" t="s">
        <v>1837</v>
      </c>
      <c r="F6007" s="202" t="s">
        <v>475</v>
      </c>
      <c r="G6007" s="259">
        <v>4.7</v>
      </c>
      <c r="H6007" s="361" t="s">
        <v>488</v>
      </c>
      <c r="I6007" s="359" t="s">
        <v>1382</v>
      </c>
      <c r="J6007" s="359" t="s">
        <v>1380</v>
      </c>
      <c r="K6007" s="359" t="s">
        <v>22</v>
      </c>
      <c r="L6007" s="359" t="s">
        <v>1392</v>
      </c>
      <c r="M6007" s="368">
        <v>1998</v>
      </c>
      <c r="N6007" s="205">
        <v>39276</v>
      </c>
      <c r="O6007" s="203"/>
      <c r="P6007" t="str">
        <f t="shared" si="93"/>
        <v>Lower Cannon River Turbidity TMDL-Cannon River-(07040002-646 (previous waterbody ID: 07040001-511))-TSS</v>
      </c>
    </row>
    <row r="6008" spans="1:16" ht="27.95" hidden="1" customHeight="1" x14ac:dyDescent="0.25">
      <c r="A6008" s="203" t="s">
        <v>2275</v>
      </c>
      <c r="B6008" s="202" t="s">
        <v>639</v>
      </c>
      <c r="C6008" s="203" t="s">
        <v>96</v>
      </c>
      <c r="D6008" s="203" t="s">
        <v>1848</v>
      </c>
      <c r="E6008" s="202" t="s">
        <v>1837</v>
      </c>
      <c r="F6008" s="202" t="s">
        <v>475</v>
      </c>
      <c r="G6008" s="259">
        <v>3</v>
      </c>
      <c r="H6008" s="361" t="s">
        <v>488</v>
      </c>
      <c r="I6008" s="359" t="s">
        <v>1383</v>
      </c>
      <c r="J6008" s="359" t="s">
        <v>1380</v>
      </c>
      <c r="K6008" s="359" t="s">
        <v>22</v>
      </c>
      <c r="L6008" s="359" t="s">
        <v>1392</v>
      </c>
      <c r="M6008" s="368">
        <v>1998</v>
      </c>
      <c r="N6008" s="205">
        <v>39276</v>
      </c>
      <c r="O6008" s="203"/>
      <c r="P6008" t="str">
        <f t="shared" si="93"/>
        <v>Lower Cannon River Turbidity TMDL-Cannon River-(07040002-646 (previous waterbody ID: 07040001-511))-TSS</v>
      </c>
    </row>
    <row r="6009" spans="1:16" ht="27.95" hidden="1" customHeight="1" x14ac:dyDescent="0.25">
      <c r="A6009" s="203" t="s">
        <v>2275</v>
      </c>
      <c r="B6009" s="202" t="s">
        <v>639</v>
      </c>
      <c r="C6009" s="203" t="s">
        <v>96</v>
      </c>
      <c r="D6009" s="203" t="s">
        <v>1848</v>
      </c>
      <c r="E6009" s="202" t="s">
        <v>1837</v>
      </c>
      <c r="F6009" s="202" t="s">
        <v>475</v>
      </c>
      <c r="G6009" s="259">
        <v>1.5</v>
      </c>
      <c r="H6009" s="361" t="s">
        <v>488</v>
      </c>
      <c r="I6009" s="359" t="s">
        <v>1384</v>
      </c>
      <c r="J6009" s="359" t="s">
        <v>1380</v>
      </c>
      <c r="K6009" s="359" t="s">
        <v>22</v>
      </c>
      <c r="L6009" s="359" t="s">
        <v>1392</v>
      </c>
      <c r="M6009" s="368">
        <v>1998</v>
      </c>
      <c r="N6009" s="205">
        <v>39276</v>
      </c>
      <c r="O6009" s="203"/>
      <c r="P6009" t="str">
        <f t="shared" si="93"/>
        <v>Lower Cannon River Turbidity TMDL-Cannon River-(07040002-646 (previous waterbody ID: 07040001-511))-TSS</v>
      </c>
    </row>
    <row r="6010" spans="1:16" ht="27.95" hidden="1" customHeight="1" x14ac:dyDescent="0.25">
      <c r="A6010" s="203" t="s">
        <v>2275</v>
      </c>
      <c r="B6010" s="202" t="s">
        <v>639</v>
      </c>
      <c r="C6010" s="203" t="s">
        <v>96</v>
      </c>
      <c r="D6010" s="203" t="s">
        <v>1848</v>
      </c>
      <c r="E6010" s="202" t="s">
        <v>1837</v>
      </c>
      <c r="F6010" s="202" t="s">
        <v>475</v>
      </c>
      <c r="G6010" s="259">
        <v>0.6</v>
      </c>
      <c r="H6010" s="361" t="s">
        <v>488</v>
      </c>
      <c r="I6010" s="359" t="s">
        <v>1385</v>
      </c>
      <c r="J6010" s="359" t="s">
        <v>1380</v>
      </c>
      <c r="K6010" s="359" t="s">
        <v>22</v>
      </c>
      <c r="L6010" s="359" t="s">
        <v>1392</v>
      </c>
      <c r="M6010" s="368">
        <v>1998</v>
      </c>
      <c r="N6010" s="205">
        <v>39276</v>
      </c>
      <c r="O6010" s="203"/>
      <c r="P6010" t="str">
        <f t="shared" si="93"/>
        <v>Lower Cannon River Turbidity TMDL-Cannon River-(07040002-646 (previous waterbody ID: 07040001-511))-TSS</v>
      </c>
    </row>
    <row r="6011" spans="1:16" ht="27.95" hidden="1" customHeight="1" x14ac:dyDescent="0.25">
      <c r="A6011" s="203" t="s">
        <v>2275</v>
      </c>
      <c r="B6011" s="202" t="s">
        <v>639</v>
      </c>
      <c r="C6011" s="203" t="s">
        <v>96</v>
      </c>
      <c r="D6011" s="202" t="s">
        <v>787</v>
      </c>
      <c r="E6011" s="202" t="s">
        <v>1837</v>
      </c>
      <c r="F6011" s="202" t="s">
        <v>475</v>
      </c>
      <c r="G6011" s="253">
        <v>12.1</v>
      </c>
      <c r="H6011" s="361" t="s">
        <v>488</v>
      </c>
      <c r="I6011" s="359" t="s">
        <v>1379</v>
      </c>
      <c r="J6011" s="359" t="s">
        <v>1380</v>
      </c>
      <c r="K6011" s="359" t="s">
        <v>22</v>
      </c>
      <c r="L6011" s="359" t="s">
        <v>1392</v>
      </c>
      <c r="M6011" s="368">
        <v>1998</v>
      </c>
      <c r="N6011" s="205">
        <v>39276</v>
      </c>
      <c r="O6011" s="203"/>
      <c r="P6011" t="str">
        <f t="shared" si="93"/>
        <v>Lower Cannon River Turbidity TMDL-Cannon River-(07040002-502)-TSS</v>
      </c>
    </row>
    <row r="6012" spans="1:16" ht="27.95" hidden="1" customHeight="1" x14ac:dyDescent="0.25">
      <c r="A6012" s="203" t="s">
        <v>2275</v>
      </c>
      <c r="B6012" s="202" t="s">
        <v>639</v>
      </c>
      <c r="C6012" s="203" t="s">
        <v>96</v>
      </c>
      <c r="D6012" s="202" t="s">
        <v>787</v>
      </c>
      <c r="E6012" s="202" t="s">
        <v>1837</v>
      </c>
      <c r="F6012" s="202" t="s">
        <v>475</v>
      </c>
      <c r="G6012" s="253">
        <v>4.3</v>
      </c>
      <c r="H6012" s="361" t="s">
        <v>488</v>
      </c>
      <c r="I6012" s="359" t="s">
        <v>1382</v>
      </c>
      <c r="J6012" s="359" t="s">
        <v>1380</v>
      </c>
      <c r="K6012" s="359" t="s">
        <v>22</v>
      </c>
      <c r="L6012" s="359" t="s">
        <v>1392</v>
      </c>
      <c r="M6012" s="368">
        <v>1998</v>
      </c>
      <c r="N6012" s="205">
        <v>39276</v>
      </c>
      <c r="O6012" s="203"/>
      <c r="P6012" t="str">
        <f t="shared" si="93"/>
        <v>Lower Cannon River Turbidity TMDL-Cannon River-(07040002-502)-TSS</v>
      </c>
    </row>
    <row r="6013" spans="1:16" ht="27.95" hidden="1" customHeight="1" x14ac:dyDescent="0.25">
      <c r="A6013" s="203" t="s">
        <v>2275</v>
      </c>
      <c r="B6013" s="202" t="s">
        <v>639</v>
      </c>
      <c r="C6013" s="203" t="s">
        <v>96</v>
      </c>
      <c r="D6013" s="202" t="s">
        <v>787</v>
      </c>
      <c r="E6013" s="202" t="s">
        <v>1837</v>
      </c>
      <c r="F6013" s="202" t="s">
        <v>475</v>
      </c>
      <c r="G6013" s="253">
        <v>2.7</v>
      </c>
      <c r="H6013" s="361" t="s">
        <v>488</v>
      </c>
      <c r="I6013" s="359" t="s">
        <v>1383</v>
      </c>
      <c r="J6013" s="359" t="s">
        <v>1380</v>
      </c>
      <c r="K6013" s="359" t="s">
        <v>22</v>
      </c>
      <c r="L6013" s="359" t="s">
        <v>1392</v>
      </c>
      <c r="M6013" s="368">
        <v>1998</v>
      </c>
      <c r="N6013" s="205">
        <v>39276</v>
      </c>
      <c r="O6013" s="203"/>
      <c r="P6013" t="str">
        <f t="shared" si="93"/>
        <v>Lower Cannon River Turbidity TMDL-Cannon River-(07040002-502)-TSS</v>
      </c>
    </row>
    <row r="6014" spans="1:16" ht="27.95" hidden="1" customHeight="1" x14ac:dyDescent="0.25">
      <c r="A6014" s="203" t="s">
        <v>2275</v>
      </c>
      <c r="B6014" s="202" t="s">
        <v>639</v>
      </c>
      <c r="C6014" s="203" t="s">
        <v>96</v>
      </c>
      <c r="D6014" s="202" t="s">
        <v>787</v>
      </c>
      <c r="E6014" s="202" t="s">
        <v>1837</v>
      </c>
      <c r="F6014" s="202" t="s">
        <v>475</v>
      </c>
      <c r="G6014" s="253">
        <v>1.4</v>
      </c>
      <c r="H6014" s="361" t="s">
        <v>488</v>
      </c>
      <c r="I6014" s="359" t="s">
        <v>1384</v>
      </c>
      <c r="J6014" s="359" t="s">
        <v>1380</v>
      </c>
      <c r="K6014" s="359" t="s">
        <v>22</v>
      </c>
      <c r="L6014" s="359" t="s">
        <v>1392</v>
      </c>
      <c r="M6014" s="368">
        <v>1998</v>
      </c>
      <c r="N6014" s="205">
        <v>39276</v>
      </c>
      <c r="O6014" s="203"/>
      <c r="P6014" t="str">
        <f t="shared" si="93"/>
        <v>Lower Cannon River Turbidity TMDL-Cannon River-(07040002-502)-TSS</v>
      </c>
    </row>
    <row r="6015" spans="1:16" ht="27.95" hidden="1" customHeight="1" x14ac:dyDescent="0.25">
      <c r="A6015" s="203" t="s">
        <v>2275</v>
      </c>
      <c r="B6015" s="202" t="s">
        <v>639</v>
      </c>
      <c r="C6015" s="203" t="s">
        <v>96</v>
      </c>
      <c r="D6015" s="202" t="s">
        <v>787</v>
      </c>
      <c r="E6015" s="202" t="s">
        <v>1837</v>
      </c>
      <c r="F6015" s="202" t="s">
        <v>475</v>
      </c>
      <c r="G6015" s="253">
        <v>0.5</v>
      </c>
      <c r="H6015" s="361" t="s">
        <v>488</v>
      </c>
      <c r="I6015" s="359" t="s">
        <v>1385</v>
      </c>
      <c r="J6015" s="359" t="s">
        <v>1380</v>
      </c>
      <c r="K6015" s="359" t="s">
        <v>22</v>
      </c>
      <c r="L6015" s="359" t="s">
        <v>1392</v>
      </c>
      <c r="M6015" s="368">
        <v>1998</v>
      </c>
      <c r="N6015" s="205">
        <v>39276</v>
      </c>
      <c r="O6015" s="203"/>
      <c r="P6015" t="str">
        <f t="shared" si="93"/>
        <v>Lower Cannon River Turbidity TMDL-Cannon River-(07040002-502)-TSS</v>
      </c>
    </row>
    <row r="6016" spans="1:16" ht="27.95" hidden="1" customHeight="1" x14ac:dyDescent="0.25">
      <c r="A6016" s="203" t="s">
        <v>2275</v>
      </c>
      <c r="B6016" s="202" t="s">
        <v>639</v>
      </c>
      <c r="C6016" s="203" t="s">
        <v>1556</v>
      </c>
      <c r="D6016" s="202" t="s">
        <v>641</v>
      </c>
      <c r="E6016" s="202" t="s">
        <v>1557</v>
      </c>
      <c r="F6016" s="202" t="s">
        <v>475</v>
      </c>
      <c r="G6016" s="253">
        <v>42.2</v>
      </c>
      <c r="H6016" s="361" t="s">
        <v>1414</v>
      </c>
      <c r="I6016" s="359" t="s">
        <v>1407</v>
      </c>
      <c r="J6016" s="358">
        <v>0.3</v>
      </c>
      <c r="K6016" s="359" t="s">
        <v>1113</v>
      </c>
      <c r="L6016" s="359" t="s">
        <v>1392</v>
      </c>
      <c r="M6016" s="368">
        <v>1988</v>
      </c>
      <c r="N6016" s="207" t="s">
        <v>1558</v>
      </c>
      <c r="O6016" s="203"/>
      <c r="P6016" t="str">
        <f t="shared" si="93"/>
        <v>Lower Minnesota River - Dissolved Oxygen-Minnesota River-(07020012-505)-TP</v>
      </c>
    </row>
    <row r="6017" spans="1:16" ht="27.95" hidden="1" customHeight="1" x14ac:dyDescent="0.25">
      <c r="A6017" s="203" t="s">
        <v>2275</v>
      </c>
      <c r="B6017" s="202" t="s">
        <v>639</v>
      </c>
      <c r="C6017" s="203" t="s">
        <v>1376</v>
      </c>
      <c r="D6017" s="202" t="s">
        <v>787</v>
      </c>
      <c r="E6017" s="202" t="s">
        <v>1837</v>
      </c>
      <c r="F6017" s="202" t="s">
        <v>475</v>
      </c>
      <c r="G6017" s="253">
        <v>6.86</v>
      </c>
      <c r="H6017" s="361" t="s">
        <v>1378</v>
      </c>
      <c r="I6017" s="359" t="s">
        <v>1379</v>
      </c>
      <c r="J6017" s="359" t="s">
        <v>1380</v>
      </c>
      <c r="K6017" s="359" t="s">
        <v>9</v>
      </c>
      <c r="L6017" s="359" t="s">
        <v>1381</v>
      </c>
      <c r="M6017" s="368">
        <v>1988</v>
      </c>
      <c r="N6017" s="205">
        <v>38812</v>
      </c>
      <c r="O6017" s="203"/>
      <c r="P6017" t="str">
        <f t="shared" si="93"/>
        <v>Lower Mississippi River Basin-Fecal Coliform TMDL-Cannon River-(07040002-502)-Fecal Coliform</v>
      </c>
    </row>
    <row r="6018" spans="1:16" ht="27.95" hidden="1" customHeight="1" x14ac:dyDescent="0.25">
      <c r="A6018" s="203" t="s">
        <v>2275</v>
      </c>
      <c r="B6018" s="202" t="s">
        <v>639</v>
      </c>
      <c r="C6018" s="203" t="s">
        <v>1376</v>
      </c>
      <c r="D6018" s="202" t="s">
        <v>787</v>
      </c>
      <c r="E6018" s="202" t="s">
        <v>1837</v>
      </c>
      <c r="F6018" s="202" t="s">
        <v>475</v>
      </c>
      <c r="G6018" s="253">
        <v>2.52</v>
      </c>
      <c r="H6018" s="361" t="s">
        <v>1378</v>
      </c>
      <c r="I6018" s="359" t="s">
        <v>1382</v>
      </c>
      <c r="J6018" s="359" t="s">
        <v>1380</v>
      </c>
      <c r="K6018" s="359" t="s">
        <v>9</v>
      </c>
      <c r="L6018" s="359" t="s">
        <v>1381</v>
      </c>
      <c r="M6018" s="368">
        <v>1988</v>
      </c>
      <c r="N6018" s="205">
        <v>38812</v>
      </c>
      <c r="O6018" s="203"/>
      <c r="P6018" t="str">
        <f t="shared" si="93"/>
        <v>Lower Mississippi River Basin-Fecal Coliform TMDL-Cannon River-(07040002-502)-Fecal Coliform</v>
      </c>
    </row>
    <row r="6019" spans="1:16" ht="27.95" hidden="1" customHeight="1" x14ac:dyDescent="0.25">
      <c r="A6019" s="203" t="s">
        <v>2275</v>
      </c>
      <c r="B6019" s="202" t="s">
        <v>639</v>
      </c>
      <c r="C6019" s="203" t="s">
        <v>1376</v>
      </c>
      <c r="D6019" s="202" t="s">
        <v>787</v>
      </c>
      <c r="E6019" s="202" t="s">
        <v>1837</v>
      </c>
      <c r="F6019" s="202" t="s">
        <v>475</v>
      </c>
      <c r="G6019" s="253">
        <v>1.1200000000000001</v>
      </c>
      <c r="H6019" s="361" t="s">
        <v>1378</v>
      </c>
      <c r="I6019" s="359" t="s">
        <v>1383</v>
      </c>
      <c r="J6019" s="359" t="s">
        <v>1380</v>
      </c>
      <c r="K6019" s="359" t="s">
        <v>9</v>
      </c>
      <c r="L6019" s="359" t="s">
        <v>1381</v>
      </c>
      <c r="M6019" s="368">
        <v>1988</v>
      </c>
      <c r="N6019" s="205">
        <v>38812</v>
      </c>
      <c r="O6019" s="203"/>
      <c r="P6019" t="str">
        <f t="shared" ref="P6019:P6082" si="94">CONCATENATE(C6019, "-", E6019, "-","(", D6019,")", "-",K6019)</f>
        <v>Lower Mississippi River Basin-Fecal Coliform TMDL-Cannon River-(07040002-502)-Fecal Coliform</v>
      </c>
    </row>
    <row r="6020" spans="1:16" ht="27.95" hidden="1" customHeight="1" x14ac:dyDescent="0.25">
      <c r="A6020" s="203" t="s">
        <v>2275</v>
      </c>
      <c r="B6020" s="202" t="s">
        <v>639</v>
      </c>
      <c r="C6020" s="203" t="s">
        <v>1376</v>
      </c>
      <c r="D6020" s="202" t="s">
        <v>787</v>
      </c>
      <c r="E6020" s="202" t="s">
        <v>1837</v>
      </c>
      <c r="F6020" s="202" t="s">
        <v>475</v>
      </c>
      <c r="G6020" s="253">
        <v>0.39</v>
      </c>
      <c r="H6020" s="361" t="s">
        <v>1378</v>
      </c>
      <c r="I6020" s="359" t="s">
        <v>1384</v>
      </c>
      <c r="J6020" s="359" t="s">
        <v>1380</v>
      </c>
      <c r="K6020" s="359" t="s">
        <v>9</v>
      </c>
      <c r="L6020" s="359" t="s">
        <v>1381</v>
      </c>
      <c r="M6020" s="368">
        <v>1988</v>
      </c>
      <c r="N6020" s="205">
        <v>38812</v>
      </c>
      <c r="O6020" s="203"/>
      <c r="P6020" t="str">
        <f t="shared" si="94"/>
        <v>Lower Mississippi River Basin-Fecal Coliform TMDL-Cannon River-(07040002-502)-Fecal Coliform</v>
      </c>
    </row>
    <row r="6021" spans="1:16" ht="27.95" hidden="1" customHeight="1" x14ac:dyDescent="0.25">
      <c r="A6021" s="203" t="s">
        <v>2275</v>
      </c>
      <c r="B6021" s="202" t="s">
        <v>639</v>
      </c>
      <c r="C6021" s="203" t="s">
        <v>1376</v>
      </c>
      <c r="D6021" s="202" t="s">
        <v>787</v>
      </c>
      <c r="E6021" s="202" t="s">
        <v>1837</v>
      </c>
      <c r="F6021" s="202" t="s">
        <v>475</v>
      </c>
      <c r="G6021" s="253">
        <v>0.15</v>
      </c>
      <c r="H6021" s="361" t="s">
        <v>1378</v>
      </c>
      <c r="I6021" s="359" t="s">
        <v>1385</v>
      </c>
      <c r="J6021" s="359" t="s">
        <v>1380</v>
      </c>
      <c r="K6021" s="359" t="s">
        <v>9</v>
      </c>
      <c r="L6021" s="359" t="s">
        <v>1381</v>
      </c>
      <c r="M6021" s="368">
        <v>1988</v>
      </c>
      <c r="N6021" s="205">
        <v>38812</v>
      </c>
      <c r="O6021" s="203"/>
      <c r="P6021" t="str">
        <f t="shared" si="94"/>
        <v>Lower Mississippi River Basin-Fecal Coliform TMDL-Cannon River-(07040002-502)-Fecal Coliform</v>
      </c>
    </row>
    <row r="6022" spans="1:16" ht="27.95" hidden="1" customHeight="1" x14ac:dyDescent="0.25">
      <c r="A6022" s="203" t="s">
        <v>2275</v>
      </c>
      <c r="B6022" s="202" t="s">
        <v>639</v>
      </c>
      <c r="C6022" s="203" t="s">
        <v>1376</v>
      </c>
      <c r="D6022" s="202" t="s">
        <v>790</v>
      </c>
      <c r="E6022" s="202" t="s">
        <v>1837</v>
      </c>
      <c r="F6022" s="202" t="s">
        <v>475</v>
      </c>
      <c r="G6022" s="253">
        <v>6.82</v>
      </c>
      <c r="H6022" s="361" t="s">
        <v>1378</v>
      </c>
      <c r="I6022" s="359" t="s">
        <v>1379</v>
      </c>
      <c r="J6022" s="359" t="s">
        <v>1380</v>
      </c>
      <c r="K6022" s="359" t="s">
        <v>9</v>
      </c>
      <c r="L6022" s="359" t="s">
        <v>1381</v>
      </c>
      <c r="M6022" s="368">
        <v>2001</v>
      </c>
      <c r="N6022" s="205">
        <v>38812</v>
      </c>
      <c r="O6022" s="203"/>
      <c r="P6022" t="str">
        <f t="shared" si="94"/>
        <v>Lower Mississippi River Basin-Fecal Coliform TMDL-Cannon River-(07040002-509)-Fecal Coliform</v>
      </c>
    </row>
    <row r="6023" spans="1:16" ht="27.95" hidden="1" customHeight="1" x14ac:dyDescent="0.25">
      <c r="A6023" s="203" t="s">
        <v>2275</v>
      </c>
      <c r="B6023" s="202" t="s">
        <v>639</v>
      </c>
      <c r="C6023" s="203" t="s">
        <v>1376</v>
      </c>
      <c r="D6023" s="202" t="s">
        <v>790</v>
      </c>
      <c r="E6023" s="202" t="s">
        <v>1837</v>
      </c>
      <c r="F6023" s="202" t="s">
        <v>475</v>
      </c>
      <c r="G6023" s="253">
        <v>2.4700000000000002</v>
      </c>
      <c r="H6023" s="361" t="s">
        <v>1378</v>
      </c>
      <c r="I6023" s="359" t="s">
        <v>1382</v>
      </c>
      <c r="J6023" s="359" t="s">
        <v>1380</v>
      </c>
      <c r="K6023" s="359" t="s">
        <v>9</v>
      </c>
      <c r="L6023" s="359" t="s">
        <v>1381</v>
      </c>
      <c r="M6023" s="368">
        <v>2001</v>
      </c>
      <c r="N6023" s="205">
        <v>38812</v>
      </c>
      <c r="O6023" s="203"/>
      <c r="P6023" t="str">
        <f t="shared" si="94"/>
        <v>Lower Mississippi River Basin-Fecal Coliform TMDL-Cannon River-(07040002-509)-Fecal Coliform</v>
      </c>
    </row>
    <row r="6024" spans="1:16" ht="27.95" hidden="1" customHeight="1" x14ac:dyDescent="0.25">
      <c r="A6024" s="203" t="s">
        <v>2275</v>
      </c>
      <c r="B6024" s="202" t="s">
        <v>639</v>
      </c>
      <c r="C6024" s="203" t="s">
        <v>1376</v>
      </c>
      <c r="D6024" s="202" t="s">
        <v>790</v>
      </c>
      <c r="E6024" s="202" t="s">
        <v>1837</v>
      </c>
      <c r="F6024" s="202" t="s">
        <v>475</v>
      </c>
      <c r="G6024" s="253">
        <v>1.07</v>
      </c>
      <c r="H6024" s="361" t="s">
        <v>1378</v>
      </c>
      <c r="I6024" s="359" t="s">
        <v>1383</v>
      </c>
      <c r="J6024" s="359" t="s">
        <v>1380</v>
      </c>
      <c r="K6024" s="359" t="s">
        <v>9</v>
      </c>
      <c r="L6024" s="359" t="s">
        <v>1381</v>
      </c>
      <c r="M6024" s="368">
        <v>2001</v>
      </c>
      <c r="N6024" s="205">
        <v>38812</v>
      </c>
      <c r="O6024" s="203"/>
      <c r="P6024" t="str">
        <f t="shared" si="94"/>
        <v>Lower Mississippi River Basin-Fecal Coliform TMDL-Cannon River-(07040002-509)-Fecal Coliform</v>
      </c>
    </row>
    <row r="6025" spans="1:16" ht="27.95" hidden="1" customHeight="1" x14ac:dyDescent="0.25">
      <c r="A6025" s="203" t="s">
        <v>2275</v>
      </c>
      <c r="B6025" s="202" t="s">
        <v>639</v>
      </c>
      <c r="C6025" s="203" t="s">
        <v>1376</v>
      </c>
      <c r="D6025" s="202" t="s">
        <v>790</v>
      </c>
      <c r="E6025" s="202" t="s">
        <v>1837</v>
      </c>
      <c r="F6025" s="202" t="s">
        <v>475</v>
      </c>
      <c r="G6025" s="253">
        <v>0.35</v>
      </c>
      <c r="H6025" s="361" t="s">
        <v>1378</v>
      </c>
      <c r="I6025" s="359" t="s">
        <v>1384</v>
      </c>
      <c r="J6025" s="359" t="s">
        <v>1380</v>
      </c>
      <c r="K6025" s="359" t="s">
        <v>9</v>
      </c>
      <c r="L6025" s="359" t="s">
        <v>1381</v>
      </c>
      <c r="M6025" s="368">
        <v>2001</v>
      </c>
      <c r="N6025" s="205">
        <v>38812</v>
      </c>
      <c r="O6025" s="203"/>
      <c r="P6025" t="str">
        <f t="shared" si="94"/>
        <v>Lower Mississippi River Basin-Fecal Coliform TMDL-Cannon River-(07040002-509)-Fecal Coliform</v>
      </c>
    </row>
    <row r="6026" spans="1:16" ht="27.95" hidden="1" customHeight="1" x14ac:dyDescent="0.25">
      <c r="A6026" s="203" t="s">
        <v>2275</v>
      </c>
      <c r="B6026" s="202" t="s">
        <v>639</v>
      </c>
      <c r="C6026" s="203" t="s">
        <v>1376</v>
      </c>
      <c r="D6026" s="202" t="s">
        <v>790</v>
      </c>
      <c r="E6026" s="202" t="s">
        <v>1837</v>
      </c>
      <c r="F6026" s="202" t="s">
        <v>475</v>
      </c>
      <c r="G6026" s="253">
        <v>0.11</v>
      </c>
      <c r="H6026" s="361" t="s">
        <v>1378</v>
      </c>
      <c r="I6026" s="359" t="s">
        <v>1385</v>
      </c>
      <c r="J6026" s="359" t="s">
        <v>1380</v>
      </c>
      <c r="K6026" s="359" t="s">
        <v>9</v>
      </c>
      <c r="L6026" s="359" t="s">
        <v>1381</v>
      </c>
      <c r="M6026" s="368">
        <v>2001</v>
      </c>
      <c r="N6026" s="205">
        <v>38812</v>
      </c>
      <c r="O6026" s="203"/>
      <c r="P6026" t="str">
        <f t="shared" si="94"/>
        <v>Lower Mississippi River Basin-Fecal Coliform TMDL-Cannon River-(07040002-509)-Fecal Coliform</v>
      </c>
    </row>
    <row r="6027" spans="1:16" ht="27.95" hidden="1" customHeight="1" x14ac:dyDescent="0.25">
      <c r="A6027" s="203" t="s">
        <v>2275</v>
      </c>
      <c r="B6027" s="202" t="s">
        <v>639</v>
      </c>
      <c r="C6027" s="203" t="s">
        <v>1376</v>
      </c>
      <c r="D6027" s="202" t="s">
        <v>760</v>
      </c>
      <c r="E6027" s="202" t="s">
        <v>2280</v>
      </c>
      <c r="F6027" s="202" t="s">
        <v>475</v>
      </c>
      <c r="G6027" s="253">
        <v>1.37</v>
      </c>
      <c r="H6027" s="361" t="s">
        <v>1378</v>
      </c>
      <c r="I6027" s="359" t="s">
        <v>1379</v>
      </c>
      <c r="J6027" s="359" t="s">
        <v>1380</v>
      </c>
      <c r="K6027" s="359" t="s">
        <v>9</v>
      </c>
      <c r="L6027" s="359" t="s">
        <v>1381</v>
      </c>
      <c r="M6027" s="368">
        <v>2000</v>
      </c>
      <c r="N6027" s="205">
        <v>38812</v>
      </c>
      <c r="O6027" s="203"/>
      <c r="P6027" t="str">
        <f t="shared" si="94"/>
        <v>Lower Mississippi River Basin-Fecal Coliform TMDL-Crane Creek-(07040002-516)-Fecal Coliform</v>
      </c>
    </row>
    <row r="6028" spans="1:16" ht="27.95" hidden="1" customHeight="1" x14ac:dyDescent="0.25">
      <c r="A6028" s="203" t="s">
        <v>2275</v>
      </c>
      <c r="B6028" s="202" t="s">
        <v>639</v>
      </c>
      <c r="C6028" s="203" t="s">
        <v>1376</v>
      </c>
      <c r="D6028" s="202" t="s">
        <v>760</v>
      </c>
      <c r="E6028" s="202" t="s">
        <v>2280</v>
      </c>
      <c r="F6028" s="202" t="s">
        <v>475</v>
      </c>
      <c r="G6028" s="253">
        <v>0.52</v>
      </c>
      <c r="H6028" s="361" t="s">
        <v>1378</v>
      </c>
      <c r="I6028" s="359" t="s">
        <v>1382</v>
      </c>
      <c r="J6028" s="359" t="s">
        <v>1380</v>
      </c>
      <c r="K6028" s="359" t="s">
        <v>9</v>
      </c>
      <c r="L6028" s="359" t="s">
        <v>1381</v>
      </c>
      <c r="M6028" s="368">
        <v>2000</v>
      </c>
      <c r="N6028" s="205">
        <v>38812</v>
      </c>
      <c r="O6028" s="203"/>
      <c r="P6028" t="str">
        <f t="shared" si="94"/>
        <v>Lower Mississippi River Basin-Fecal Coliform TMDL-Crane Creek-(07040002-516)-Fecal Coliform</v>
      </c>
    </row>
    <row r="6029" spans="1:16" ht="27.95" hidden="1" customHeight="1" x14ac:dyDescent="0.25">
      <c r="A6029" s="203" t="s">
        <v>2275</v>
      </c>
      <c r="B6029" s="202" t="s">
        <v>639</v>
      </c>
      <c r="C6029" s="203" t="s">
        <v>1376</v>
      </c>
      <c r="D6029" s="202" t="s">
        <v>760</v>
      </c>
      <c r="E6029" s="202" t="s">
        <v>2280</v>
      </c>
      <c r="F6029" s="202" t="s">
        <v>475</v>
      </c>
      <c r="G6029" s="253">
        <v>0.25</v>
      </c>
      <c r="H6029" s="361" t="s">
        <v>1378</v>
      </c>
      <c r="I6029" s="359" t="s">
        <v>1383</v>
      </c>
      <c r="J6029" s="359" t="s">
        <v>1380</v>
      </c>
      <c r="K6029" s="359" t="s">
        <v>9</v>
      </c>
      <c r="L6029" s="359" t="s">
        <v>1381</v>
      </c>
      <c r="M6029" s="368">
        <v>2000</v>
      </c>
      <c r="N6029" s="205">
        <v>38812</v>
      </c>
      <c r="O6029" s="203"/>
      <c r="P6029" t="str">
        <f t="shared" si="94"/>
        <v>Lower Mississippi River Basin-Fecal Coliform TMDL-Crane Creek-(07040002-516)-Fecal Coliform</v>
      </c>
    </row>
    <row r="6030" spans="1:16" ht="27.95" hidden="1" customHeight="1" x14ac:dyDescent="0.25">
      <c r="A6030" s="203" t="s">
        <v>2275</v>
      </c>
      <c r="B6030" s="202" t="s">
        <v>639</v>
      </c>
      <c r="C6030" s="203" t="s">
        <v>1376</v>
      </c>
      <c r="D6030" s="202" t="s">
        <v>760</v>
      </c>
      <c r="E6030" s="202" t="s">
        <v>2280</v>
      </c>
      <c r="F6030" s="202" t="s">
        <v>475</v>
      </c>
      <c r="G6030" s="253">
        <v>7.0000000000000007E-2</v>
      </c>
      <c r="H6030" s="361" t="s">
        <v>1378</v>
      </c>
      <c r="I6030" s="359" t="s">
        <v>1384</v>
      </c>
      <c r="J6030" s="359" t="s">
        <v>1380</v>
      </c>
      <c r="K6030" s="359" t="s">
        <v>9</v>
      </c>
      <c r="L6030" s="359" t="s">
        <v>1381</v>
      </c>
      <c r="M6030" s="368">
        <v>2000</v>
      </c>
      <c r="N6030" s="205">
        <v>38812</v>
      </c>
      <c r="O6030" s="203"/>
      <c r="P6030" t="str">
        <f t="shared" si="94"/>
        <v>Lower Mississippi River Basin-Fecal Coliform TMDL-Crane Creek-(07040002-516)-Fecal Coliform</v>
      </c>
    </row>
    <row r="6031" spans="1:16" ht="27.95" hidden="1" customHeight="1" x14ac:dyDescent="0.25">
      <c r="A6031" s="203" t="s">
        <v>2275</v>
      </c>
      <c r="B6031" s="202" t="s">
        <v>639</v>
      </c>
      <c r="C6031" s="203" t="s">
        <v>1376</v>
      </c>
      <c r="D6031" s="202" t="s">
        <v>760</v>
      </c>
      <c r="E6031" s="202" t="s">
        <v>2280</v>
      </c>
      <c r="F6031" s="202" t="s">
        <v>475</v>
      </c>
      <c r="G6031" s="253">
        <v>0.03</v>
      </c>
      <c r="H6031" s="361" t="s">
        <v>1378</v>
      </c>
      <c r="I6031" s="359" t="s">
        <v>1385</v>
      </c>
      <c r="J6031" s="359" t="s">
        <v>1380</v>
      </c>
      <c r="K6031" s="359" t="s">
        <v>9</v>
      </c>
      <c r="L6031" s="359" t="s">
        <v>1381</v>
      </c>
      <c r="M6031" s="368">
        <v>2000</v>
      </c>
      <c r="N6031" s="205">
        <v>38812</v>
      </c>
      <c r="O6031" s="203"/>
      <c r="P6031" t="str">
        <f t="shared" si="94"/>
        <v>Lower Mississippi River Basin-Fecal Coliform TMDL-Crane Creek-(07040002-516)-Fecal Coliform</v>
      </c>
    </row>
    <row r="6032" spans="1:16" ht="27.95" hidden="1" customHeight="1" x14ac:dyDescent="0.25">
      <c r="A6032" s="203" t="s">
        <v>2275</v>
      </c>
      <c r="B6032" s="202" t="s">
        <v>639</v>
      </c>
      <c r="C6032" s="203" t="s">
        <v>1403</v>
      </c>
      <c r="D6032" s="202" t="s">
        <v>1404</v>
      </c>
      <c r="E6032" s="202" t="s">
        <v>1405</v>
      </c>
      <c r="F6032" s="202" t="s">
        <v>475</v>
      </c>
      <c r="G6032" s="253">
        <v>154</v>
      </c>
      <c r="H6032" s="361" t="s">
        <v>1406</v>
      </c>
      <c r="I6032" s="359" t="s">
        <v>1407</v>
      </c>
      <c r="J6032" s="359" t="s">
        <v>1380</v>
      </c>
      <c r="K6032" s="359" t="s">
        <v>22</v>
      </c>
      <c r="L6032" s="359" t="s">
        <v>1408</v>
      </c>
      <c r="M6032" s="368" t="s">
        <v>1407</v>
      </c>
      <c r="N6032" s="205">
        <v>42486</v>
      </c>
      <c r="O6032" s="203"/>
      <c r="P6032" t="str">
        <f t="shared" si="94"/>
        <v>South Metro Mississippi TSS TMDL-Mississippi River-(07040001-531)-TSS</v>
      </c>
    </row>
    <row r="6033" spans="1:16" ht="27.95" hidden="1" customHeight="1" x14ac:dyDescent="0.25">
      <c r="A6033" s="203" t="s">
        <v>227</v>
      </c>
      <c r="B6033" s="202" t="s">
        <v>704</v>
      </c>
      <c r="C6033" s="203" t="s">
        <v>1766</v>
      </c>
      <c r="D6033" s="202" t="s">
        <v>1767</v>
      </c>
      <c r="E6033" s="202" t="s">
        <v>1768</v>
      </c>
      <c r="F6033" s="202" t="s">
        <v>475</v>
      </c>
      <c r="G6033" s="253">
        <v>719</v>
      </c>
      <c r="H6033" s="361" t="s">
        <v>1433</v>
      </c>
      <c r="I6033" s="359" t="s">
        <v>1407</v>
      </c>
      <c r="J6033" s="358">
        <v>0.37909999999999999</v>
      </c>
      <c r="K6033" s="359" t="s">
        <v>1113</v>
      </c>
      <c r="L6033" s="359" t="s">
        <v>1408</v>
      </c>
      <c r="M6033" s="368">
        <v>2005</v>
      </c>
      <c r="N6033" s="205">
        <v>41071</v>
      </c>
      <c r="O6033" s="203"/>
      <c r="P6033" t="str">
        <f t="shared" si="94"/>
        <v>Bald Eagle Lake Nutrient TMDL-Bald Eagle-(62-0002-00)-TP</v>
      </c>
    </row>
    <row r="6034" spans="1:16" ht="27.95" hidden="1" customHeight="1" x14ac:dyDescent="0.25">
      <c r="A6034" s="203" t="s">
        <v>227</v>
      </c>
      <c r="B6034" s="202" t="s">
        <v>704</v>
      </c>
      <c r="C6034" s="203" t="s">
        <v>1766</v>
      </c>
      <c r="D6034" s="202" t="s">
        <v>1767</v>
      </c>
      <c r="E6034" s="202" t="s">
        <v>1768</v>
      </c>
      <c r="F6034" s="202" t="s">
        <v>475</v>
      </c>
      <c r="G6034" s="253">
        <v>1.97</v>
      </c>
      <c r="H6034" s="361" t="s">
        <v>1414</v>
      </c>
      <c r="I6034" s="359" t="s">
        <v>1407</v>
      </c>
      <c r="J6034" s="358">
        <v>0.38440000000000002</v>
      </c>
      <c r="K6034" s="359" t="s">
        <v>1113</v>
      </c>
      <c r="L6034" s="359" t="s">
        <v>1392</v>
      </c>
      <c r="M6034" s="368">
        <v>2005</v>
      </c>
      <c r="N6034" s="205">
        <v>41071</v>
      </c>
      <c r="O6034" s="203"/>
      <c r="P6034" t="str">
        <f t="shared" si="94"/>
        <v>Bald Eagle Lake Nutrient TMDL-Bald Eagle-(62-0002-00)-TP</v>
      </c>
    </row>
    <row r="6035" spans="1:16" ht="27.95" hidden="1" customHeight="1" x14ac:dyDescent="0.25">
      <c r="A6035" s="203" t="s">
        <v>227</v>
      </c>
      <c r="B6035" s="202" t="s">
        <v>704</v>
      </c>
      <c r="C6035" s="203" t="s">
        <v>21</v>
      </c>
      <c r="D6035" s="202" t="s">
        <v>727</v>
      </c>
      <c r="E6035" s="202" t="s">
        <v>1420</v>
      </c>
      <c r="F6035" s="202" t="s">
        <v>475</v>
      </c>
      <c r="G6035" s="253">
        <v>413</v>
      </c>
      <c r="H6035" s="361" t="s">
        <v>1414</v>
      </c>
      <c r="I6035" s="359" t="s">
        <v>1379</v>
      </c>
      <c r="J6035" s="359" t="s">
        <v>1380</v>
      </c>
      <c r="K6035" s="359" t="s">
        <v>22</v>
      </c>
      <c r="L6035" s="359" t="s">
        <v>1392</v>
      </c>
      <c r="M6035" s="368">
        <v>2002</v>
      </c>
      <c r="N6035" s="205">
        <v>39982</v>
      </c>
      <c r="O6035" s="203"/>
      <c r="P6035" t="str">
        <f t="shared" si="94"/>
        <v>Hardwood Creek Impaired Biota and Dissolved Oxygen TMDL-Hardwood Creek-(07010206-596)-TSS</v>
      </c>
    </row>
    <row r="6036" spans="1:16" ht="27.95" hidden="1" customHeight="1" x14ac:dyDescent="0.25">
      <c r="A6036" s="203" t="s">
        <v>227</v>
      </c>
      <c r="B6036" s="202" t="s">
        <v>704</v>
      </c>
      <c r="C6036" s="203" t="s">
        <v>21</v>
      </c>
      <c r="D6036" s="202" t="s">
        <v>727</v>
      </c>
      <c r="E6036" s="202" t="s">
        <v>1420</v>
      </c>
      <c r="F6036" s="202" t="s">
        <v>475</v>
      </c>
      <c r="G6036" s="253">
        <v>100</v>
      </c>
      <c r="H6036" s="361" t="s">
        <v>1414</v>
      </c>
      <c r="I6036" s="359" t="s">
        <v>1382</v>
      </c>
      <c r="J6036" s="359" t="s">
        <v>1380</v>
      </c>
      <c r="K6036" s="359" t="s">
        <v>22</v>
      </c>
      <c r="L6036" s="359" t="s">
        <v>1392</v>
      </c>
      <c r="M6036" s="368">
        <v>2002</v>
      </c>
      <c r="N6036" s="205">
        <v>39982</v>
      </c>
      <c r="O6036" s="203"/>
      <c r="P6036" t="str">
        <f t="shared" si="94"/>
        <v>Hardwood Creek Impaired Biota and Dissolved Oxygen TMDL-Hardwood Creek-(07010206-596)-TSS</v>
      </c>
    </row>
    <row r="6037" spans="1:16" ht="27.95" hidden="1" customHeight="1" x14ac:dyDescent="0.25">
      <c r="A6037" s="203" t="s">
        <v>227</v>
      </c>
      <c r="B6037" s="202" t="s">
        <v>704</v>
      </c>
      <c r="C6037" s="203" t="s">
        <v>21</v>
      </c>
      <c r="D6037" s="202" t="s">
        <v>727</v>
      </c>
      <c r="E6037" s="202" t="s">
        <v>1420</v>
      </c>
      <c r="F6037" s="202" t="s">
        <v>475</v>
      </c>
      <c r="G6037" s="253">
        <v>38</v>
      </c>
      <c r="H6037" s="361" t="s">
        <v>1414</v>
      </c>
      <c r="I6037" s="359" t="s">
        <v>1383</v>
      </c>
      <c r="J6037" s="359" t="s">
        <v>1380</v>
      </c>
      <c r="K6037" s="359" t="s">
        <v>22</v>
      </c>
      <c r="L6037" s="359" t="s">
        <v>1392</v>
      </c>
      <c r="M6037" s="368">
        <v>2002</v>
      </c>
      <c r="N6037" s="205">
        <v>39982</v>
      </c>
      <c r="O6037" s="203"/>
      <c r="P6037" t="str">
        <f t="shared" si="94"/>
        <v>Hardwood Creek Impaired Biota and Dissolved Oxygen TMDL-Hardwood Creek-(07010206-596)-TSS</v>
      </c>
    </row>
    <row r="6038" spans="1:16" ht="27.95" hidden="1" customHeight="1" x14ac:dyDescent="0.25">
      <c r="A6038" s="203" t="s">
        <v>227</v>
      </c>
      <c r="B6038" s="202" t="s">
        <v>704</v>
      </c>
      <c r="C6038" s="203" t="s">
        <v>21</v>
      </c>
      <c r="D6038" s="202" t="s">
        <v>727</v>
      </c>
      <c r="E6038" s="202" t="s">
        <v>1420</v>
      </c>
      <c r="F6038" s="202" t="s">
        <v>475</v>
      </c>
      <c r="G6038" s="253">
        <v>17</v>
      </c>
      <c r="H6038" s="361" t="s">
        <v>1414</v>
      </c>
      <c r="I6038" s="359" t="s">
        <v>1384</v>
      </c>
      <c r="J6038" s="359" t="s">
        <v>1380</v>
      </c>
      <c r="K6038" s="359" t="s">
        <v>22</v>
      </c>
      <c r="L6038" s="359" t="s">
        <v>1392</v>
      </c>
      <c r="M6038" s="368">
        <v>2002</v>
      </c>
      <c r="N6038" s="205">
        <v>39982</v>
      </c>
      <c r="O6038" s="203"/>
      <c r="P6038" t="str">
        <f t="shared" si="94"/>
        <v>Hardwood Creek Impaired Biota and Dissolved Oxygen TMDL-Hardwood Creek-(07010206-596)-TSS</v>
      </c>
    </row>
    <row r="6039" spans="1:16" ht="27.95" hidden="1" customHeight="1" x14ac:dyDescent="0.25">
      <c r="A6039" s="203" t="s">
        <v>227</v>
      </c>
      <c r="B6039" s="202" t="s">
        <v>704</v>
      </c>
      <c r="C6039" s="203" t="s">
        <v>21</v>
      </c>
      <c r="D6039" s="202" t="s">
        <v>727</v>
      </c>
      <c r="E6039" s="202" t="s">
        <v>1420</v>
      </c>
      <c r="F6039" s="202" t="s">
        <v>475</v>
      </c>
      <c r="G6039" s="253">
        <v>6</v>
      </c>
      <c r="H6039" s="361" t="s">
        <v>1414</v>
      </c>
      <c r="I6039" s="359" t="s">
        <v>1385</v>
      </c>
      <c r="J6039" s="359" t="s">
        <v>1380</v>
      </c>
      <c r="K6039" s="359" t="s">
        <v>22</v>
      </c>
      <c r="L6039" s="359" t="s">
        <v>1392</v>
      </c>
      <c r="M6039" s="368">
        <v>2002</v>
      </c>
      <c r="N6039" s="205">
        <v>39982</v>
      </c>
      <c r="O6039" s="203"/>
      <c r="P6039" t="str">
        <f t="shared" si="94"/>
        <v>Hardwood Creek Impaired Biota and Dissolved Oxygen TMDL-Hardwood Creek-(07010206-596)-TSS</v>
      </c>
    </row>
    <row r="6040" spans="1:16" ht="27.95" hidden="1" customHeight="1" x14ac:dyDescent="0.25">
      <c r="A6040" s="203" t="s">
        <v>227</v>
      </c>
      <c r="B6040" s="202" t="s">
        <v>704</v>
      </c>
      <c r="C6040" s="203" t="s">
        <v>21</v>
      </c>
      <c r="D6040" s="202" t="s">
        <v>727</v>
      </c>
      <c r="E6040" s="202" t="s">
        <v>1420</v>
      </c>
      <c r="F6040" s="202" t="s">
        <v>475</v>
      </c>
      <c r="G6040" s="253">
        <v>104</v>
      </c>
      <c r="H6040" s="361" t="s">
        <v>1414</v>
      </c>
      <c r="I6040" s="359" t="s">
        <v>1379</v>
      </c>
      <c r="J6040" s="359" t="s">
        <v>1380</v>
      </c>
      <c r="K6040" s="359" t="s">
        <v>1421</v>
      </c>
      <c r="L6040" s="359" t="s">
        <v>1392</v>
      </c>
      <c r="M6040" s="368">
        <v>2002</v>
      </c>
      <c r="N6040" s="205">
        <v>39982</v>
      </c>
      <c r="O6040" s="203"/>
      <c r="P6040" t="str">
        <f t="shared" si="94"/>
        <v>Hardwood Creek Impaired Biota and Dissolved Oxygen TMDL-Hardwood Creek-(07010206-596)-Total Oxygen Demand</v>
      </c>
    </row>
    <row r="6041" spans="1:16" ht="27.95" hidden="1" customHeight="1" x14ac:dyDescent="0.25">
      <c r="A6041" s="203" t="s">
        <v>227</v>
      </c>
      <c r="B6041" s="202" t="s">
        <v>704</v>
      </c>
      <c r="C6041" s="203" t="s">
        <v>21</v>
      </c>
      <c r="D6041" s="202" t="s">
        <v>727</v>
      </c>
      <c r="E6041" s="202" t="s">
        <v>1420</v>
      </c>
      <c r="F6041" s="202" t="s">
        <v>475</v>
      </c>
      <c r="G6041" s="253">
        <v>25</v>
      </c>
      <c r="H6041" s="361" t="s">
        <v>1414</v>
      </c>
      <c r="I6041" s="359" t="s">
        <v>1382</v>
      </c>
      <c r="J6041" s="359" t="s">
        <v>1380</v>
      </c>
      <c r="K6041" s="359" t="s">
        <v>1421</v>
      </c>
      <c r="L6041" s="359" t="s">
        <v>1392</v>
      </c>
      <c r="M6041" s="368">
        <v>2002</v>
      </c>
      <c r="N6041" s="205">
        <v>39982</v>
      </c>
      <c r="O6041" s="203"/>
      <c r="P6041" t="str">
        <f t="shared" si="94"/>
        <v>Hardwood Creek Impaired Biota and Dissolved Oxygen TMDL-Hardwood Creek-(07010206-596)-Total Oxygen Demand</v>
      </c>
    </row>
    <row r="6042" spans="1:16" ht="27.95" hidden="1" customHeight="1" x14ac:dyDescent="0.25">
      <c r="A6042" s="203" t="s">
        <v>227</v>
      </c>
      <c r="B6042" s="202" t="s">
        <v>704</v>
      </c>
      <c r="C6042" s="203" t="s">
        <v>21</v>
      </c>
      <c r="D6042" s="202" t="s">
        <v>727</v>
      </c>
      <c r="E6042" s="202" t="s">
        <v>1420</v>
      </c>
      <c r="F6042" s="202" t="s">
        <v>475</v>
      </c>
      <c r="G6042" s="253">
        <v>10</v>
      </c>
      <c r="H6042" s="361" t="s">
        <v>1414</v>
      </c>
      <c r="I6042" s="359" t="s">
        <v>1383</v>
      </c>
      <c r="J6042" s="359" t="s">
        <v>1380</v>
      </c>
      <c r="K6042" s="359" t="s">
        <v>1421</v>
      </c>
      <c r="L6042" s="359" t="s">
        <v>1392</v>
      </c>
      <c r="M6042" s="368">
        <v>2002</v>
      </c>
      <c r="N6042" s="205">
        <v>39982</v>
      </c>
      <c r="O6042" s="203"/>
      <c r="P6042" t="str">
        <f t="shared" si="94"/>
        <v>Hardwood Creek Impaired Biota and Dissolved Oxygen TMDL-Hardwood Creek-(07010206-596)-Total Oxygen Demand</v>
      </c>
    </row>
    <row r="6043" spans="1:16" ht="27.95" hidden="1" customHeight="1" x14ac:dyDescent="0.25">
      <c r="A6043" s="203" t="s">
        <v>227</v>
      </c>
      <c r="B6043" s="202" t="s">
        <v>704</v>
      </c>
      <c r="C6043" s="203" t="s">
        <v>21</v>
      </c>
      <c r="D6043" s="202" t="s">
        <v>727</v>
      </c>
      <c r="E6043" s="202" t="s">
        <v>1420</v>
      </c>
      <c r="F6043" s="202" t="s">
        <v>475</v>
      </c>
      <c r="G6043" s="253">
        <v>5</v>
      </c>
      <c r="H6043" s="361" t="s">
        <v>1414</v>
      </c>
      <c r="I6043" s="359" t="s">
        <v>1384</v>
      </c>
      <c r="J6043" s="359" t="s">
        <v>1380</v>
      </c>
      <c r="K6043" s="359" t="s">
        <v>1421</v>
      </c>
      <c r="L6043" s="359" t="s">
        <v>1392</v>
      </c>
      <c r="M6043" s="368">
        <v>2002</v>
      </c>
      <c r="N6043" s="205">
        <v>39982</v>
      </c>
      <c r="O6043" s="203"/>
      <c r="P6043" t="str">
        <f t="shared" si="94"/>
        <v>Hardwood Creek Impaired Biota and Dissolved Oxygen TMDL-Hardwood Creek-(07010206-596)-Total Oxygen Demand</v>
      </c>
    </row>
    <row r="6044" spans="1:16" ht="27.95" hidden="1" customHeight="1" x14ac:dyDescent="0.25">
      <c r="A6044" s="203" t="s">
        <v>227</v>
      </c>
      <c r="B6044" s="202" t="s">
        <v>704</v>
      </c>
      <c r="C6044" s="203" t="s">
        <v>21</v>
      </c>
      <c r="D6044" s="202" t="s">
        <v>727</v>
      </c>
      <c r="E6044" s="202" t="s">
        <v>1420</v>
      </c>
      <c r="F6044" s="202" t="s">
        <v>475</v>
      </c>
      <c r="G6044" s="253">
        <v>2</v>
      </c>
      <c r="H6044" s="361" t="s">
        <v>1414</v>
      </c>
      <c r="I6044" s="359" t="s">
        <v>1385</v>
      </c>
      <c r="J6044" s="359" t="s">
        <v>1380</v>
      </c>
      <c r="K6044" s="359" t="s">
        <v>1421</v>
      </c>
      <c r="L6044" s="359" t="s">
        <v>1392</v>
      </c>
      <c r="M6044" s="368">
        <v>2002</v>
      </c>
      <c r="N6044" s="205">
        <v>39982</v>
      </c>
      <c r="O6044" s="203"/>
      <c r="P6044" t="str">
        <f t="shared" si="94"/>
        <v>Hardwood Creek Impaired Biota and Dissolved Oxygen TMDL-Hardwood Creek-(07010206-596)-Total Oxygen Demand</v>
      </c>
    </row>
    <row r="6045" spans="1:16" ht="27.95" hidden="1" customHeight="1" x14ac:dyDescent="0.25">
      <c r="A6045" s="203" t="s">
        <v>227</v>
      </c>
      <c r="B6045" s="202" t="s">
        <v>704</v>
      </c>
      <c r="C6045" s="203" t="s">
        <v>1518</v>
      </c>
      <c r="D6045" s="202" t="s">
        <v>1519</v>
      </c>
      <c r="E6045" s="202" t="s">
        <v>1520</v>
      </c>
      <c r="F6045" s="202" t="s">
        <v>475</v>
      </c>
      <c r="G6045" s="253">
        <v>0.19</v>
      </c>
      <c r="H6045" s="361" t="s">
        <v>1406</v>
      </c>
      <c r="I6045" s="359" t="s">
        <v>1407</v>
      </c>
      <c r="J6045" s="358">
        <v>0.34</v>
      </c>
      <c r="K6045" s="359" t="s">
        <v>1113</v>
      </c>
      <c r="L6045" s="359" t="s">
        <v>1408</v>
      </c>
      <c r="M6045" s="368">
        <v>1992</v>
      </c>
      <c r="N6045" s="207" t="s">
        <v>1521</v>
      </c>
      <c r="O6045" s="203"/>
      <c r="P6045" t="str">
        <f t="shared" si="94"/>
        <v>Lake St. Croix Excess Nutrient TMDL-St. Croix-(82-0001-00)-TP</v>
      </c>
    </row>
    <row r="6046" spans="1:16" ht="27.95" hidden="1" customHeight="1" x14ac:dyDescent="0.25">
      <c r="A6046" s="203" t="s">
        <v>227</v>
      </c>
      <c r="B6046" s="202" t="s">
        <v>704</v>
      </c>
      <c r="C6046" s="203" t="s">
        <v>1445</v>
      </c>
      <c r="D6046" s="202" t="s">
        <v>1446</v>
      </c>
      <c r="E6046" s="202" t="s">
        <v>1447</v>
      </c>
      <c r="F6046" s="202" t="s">
        <v>475</v>
      </c>
      <c r="G6046" s="253">
        <v>583</v>
      </c>
      <c r="H6046" s="361" t="s">
        <v>1448</v>
      </c>
      <c r="I6046" s="359" t="s">
        <v>1407</v>
      </c>
      <c r="J6046" s="358">
        <v>0.61799999999999999</v>
      </c>
      <c r="K6046" s="359" t="s">
        <v>1113</v>
      </c>
      <c r="L6046" s="359" t="s">
        <v>1408</v>
      </c>
      <c r="M6046" s="368">
        <v>2001</v>
      </c>
      <c r="N6046" s="205">
        <v>41603</v>
      </c>
      <c r="O6046" s="203" t="s">
        <v>1449</v>
      </c>
      <c r="P6046" t="str">
        <f t="shared" si="94"/>
        <v>Peltier/Centerville Lake Nutrient Impairment TMDL-Peltier-(02-0004-00)-TP</v>
      </c>
    </row>
    <row r="6047" spans="1:16" ht="27.95" hidden="1" customHeight="1" x14ac:dyDescent="0.25">
      <c r="A6047" s="203" t="s">
        <v>227</v>
      </c>
      <c r="B6047" s="202" t="s">
        <v>704</v>
      </c>
      <c r="C6047" s="203" t="s">
        <v>1445</v>
      </c>
      <c r="D6047" s="202" t="s">
        <v>1446</v>
      </c>
      <c r="E6047" s="202" t="s">
        <v>1447</v>
      </c>
      <c r="F6047" s="202" t="s">
        <v>475</v>
      </c>
      <c r="G6047" s="253">
        <v>4.78</v>
      </c>
      <c r="H6047" s="361" t="s">
        <v>1450</v>
      </c>
      <c r="I6047" s="359" t="s">
        <v>1407</v>
      </c>
      <c r="J6047" s="358">
        <v>0.61760000000000004</v>
      </c>
      <c r="K6047" s="359" t="s">
        <v>1113</v>
      </c>
      <c r="L6047" s="359" t="s">
        <v>1392</v>
      </c>
      <c r="M6047" s="368">
        <v>2001</v>
      </c>
      <c r="N6047" s="205">
        <v>41603</v>
      </c>
      <c r="O6047" s="203" t="s">
        <v>1449</v>
      </c>
      <c r="P6047" t="str">
        <f t="shared" si="94"/>
        <v>Peltier/Centerville Lake Nutrient Impairment TMDL-Peltier-(02-0004-00)-TP</v>
      </c>
    </row>
    <row r="6048" spans="1:16" ht="27.95" hidden="1" customHeight="1" x14ac:dyDescent="0.25">
      <c r="A6048" s="203" t="s">
        <v>227</v>
      </c>
      <c r="B6048" s="202" t="s">
        <v>704</v>
      </c>
      <c r="C6048" s="203" t="s">
        <v>2063</v>
      </c>
      <c r="D6048" s="202" t="s">
        <v>2035</v>
      </c>
      <c r="E6048" s="202" t="s">
        <v>2032</v>
      </c>
      <c r="F6048" s="202" t="s">
        <v>475</v>
      </c>
      <c r="G6048" s="253">
        <v>1763</v>
      </c>
      <c r="H6048" s="361" t="s">
        <v>1414</v>
      </c>
      <c r="I6048" s="359" t="s">
        <v>1379</v>
      </c>
      <c r="J6048" s="358">
        <v>0.91</v>
      </c>
      <c r="K6048" s="361" t="s">
        <v>22</v>
      </c>
      <c r="L6048" s="359" t="s">
        <v>1392</v>
      </c>
      <c r="M6048" s="368">
        <v>2013</v>
      </c>
      <c r="N6048" s="205">
        <v>43007</v>
      </c>
      <c r="O6048" s="203"/>
      <c r="P6048" t="str">
        <f t="shared" si="94"/>
        <v>Ramsey-Washington WD WRAPS 2010-Battle Creek-(07010206-592)-TSS</v>
      </c>
    </row>
    <row r="6049" spans="1:16" ht="27.95" hidden="1" customHeight="1" x14ac:dyDescent="0.25">
      <c r="A6049" s="203" t="s">
        <v>227</v>
      </c>
      <c r="B6049" s="202" t="s">
        <v>704</v>
      </c>
      <c r="C6049" s="203" t="s">
        <v>2063</v>
      </c>
      <c r="D6049" s="202" t="s">
        <v>2035</v>
      </c>
      <c r="E6049" s="202" t="s">
        <v>2032</v>
      </c>
      <c r="F6049" s="202" t="s">
        <v>475</v>
      </c>
      <c r="G6049" s="253">
        <v>679</v>
      </c>
      <c r="H6049" s="361" t="s">
        <v>1414</v>
      </c>
      <c r="I6049" s="359" t="s">
        <v>1382</v>
      </c>
      <c r="J6049" s="358">
        <v>0.88</v>
      </c>
      <c r="K6049" s="361" t="s">
        <v>22</v>
      </c>
      <c r="L6049" s="359" t="s">
        <v>1392</v>
      </c>
      <c r="M6049" s="368">
        <v>2013</v>
      </c>
      <c r="N6049" s="205">
        <v>43007</v>
      </c>
      <c r="O6049" s="203"/>
      <c r="P6049" t="str">
        <f t="shared" si="94"/>
        <v>Ramsey-Washington WD WRAPS 2010-Battle Creek-(07010206-592)-TSS</v>
      </c>
    </row>
    <row r="6050" spans="1:16" ht="27.95" hidden="1" customHeight="1" x14ac:dyDescent="0.25">
      <c r="A6050" s="203" t="s">
        <v>227</v>
      </c>
      <c r="B6050" s="202" t="s">
        <v>704</v>
      </c>
      <c r="C6050" s="203" t="s">
        <v>2063</v>
      </c>
      <c r="D6050" s="202" t="s">
        <v>2035</v>
      </c>
      <c r="E6050" s="202" t="s">
        <v>2032</v>
      </c>
      <c r="F6050" s="202" t="s">
        <v>475</v>
      </c>
      <c r="G6050" s="253">
        <v>371</v>
      </c>
      <c r="H6050" s="361" t="s">
        <v>1414</v>
      </c>
      <c r="I6050" s="359" t="s">
        <v>1383</v>
      </c>
      <c r="J6050" s="358">
        <v>0.86</v>
      </c>
      <c r="K6050" s="361" t="s">
        <v>22</v>
      </c>
      <c r="L6050" s="359" t="s">
        <v>1392</v>
      </c>
      <c r="M6050" s="368">
        <v>2013</v>
      </c>
      <c r="N6050" s="205">
        <v>43007</v>
      </c>
      <c r="O6050" s="203"/>
      <c r="P6050" t="str">
        <f t="shared" si="94"/>
        <v>Ramsey-Washington WD WRAPS 2010-Battle Creek-(07010206-592)-TSS</v>
      </c>
    </row>
    <row r="6051" spans="1:16" ht="27.95" hidden="1" customHeight="1" x14ac:dyDescent="0.25">
      <c r="A6051" s="203" t="s">
        <v>227</v>
      </c>
      <c r="B6051" s="202" t="s">
        <v>704</v>
      </c>
      <c r="C6051" s="203" t="s">
        <v>2063</v>
      </c>
      <c r="D6051" s="202" t="s">
        <v>2035</v>
      </c>
      <c r="E6051" s="202" t="s">
        <v>2032</v>
      </c>
      <c r="F6051" s="202" t="s">
        <v>475</v>
      </c>
      <c r="G6051" s="253">
        <v>133</v>
      </c>
      <c r="H6051" s="361" t="s">
        <v>1414</v>
      </c>
      <c r="I6051" s="359" t="s">
        <v>1384</v>
      </c>
      <c r="J6051" s="358">
        <v>0.66</v>
      </c>
      <c r="K6051" s="361" t="s">
        <v>22</v>
      </c>
      <c r="L6051" s="359" t="s">
        <v>1392</v>
      </c>
      <c r="M6051" s="368">
        <v>2013</v>
      </c>
      <c r="N6051" s="205">
        <v>43007</v>
      </c>
      <c r="O6051" s="203"/>
      <c r="P6051" t="str">
        <f t="shared" si="94"/>
        <v>Ramsey-Washington WD WRAPS 2010-Battle Creek-(07010206-592)-TSS</v>
      </c>
    </row>
    <row r="6052" spans="1:16" ht="27.95" hidden="1" customHeight="1" x14ac:dyDescent="0.25">
      <c r="A6052" s="203" t="s">
        <v>227</v>
      </c>
      <c r="B6052" s="202" t="s">
        <v>704</v>
      </c>
      <c r="C6052" s="203" t="s">
        <v>2063</v>
      </c>
      <c r="D6052" s="202" t="s">
        <v>2035</v>
      </c>
      <c r="E6052" s="202" t="s">
        <v>2032</v>
      </c>
      <c r="F6052" s="202" t="s">
        <v>475</v>
      </c>
      <c r="G6052" s="253">
        <v>12</v>
      </c>
      <c r="H6052" s="361" t="s">
        <v>1414</v>
      </c>
      <c r="I6052" s="359" t="s">
        <v>1385</v>
      </c>
      <c r="J6052" s="358">
        <v>0.73</v>
      </c>
      <c r="K6052" s="361" t="s">
        <v>22</v>
      </c>
      <c r="L6052" s="359" t="s">
        <v>1392</v>
      </c>
      <c r="M6052" s="368">
        <v>2013</v>
      </c>
      <c r="N6052" s="205">
        <v>43007</v>
      </c>
      <c r="O6052" s="203"/>
      <c r="P6052" t="str">
        <f t="shared" si="94"/>
        <v>Ramsey-Washington WD WRAPS 2010-Battle Creek-(07010206-592)-TSS</v>
      </c>
    </row>
    <row r="6053" spans="1:16" ht="27.95" hidden="1" customHeight="1" x14ac:dyDescent="0.25">
      <c r="A6053" s="203" t="s">
        <v>227</v>
      </c>
      <c r="B6053" s="202" t="s">
        <v>704</v>
      </c>
      <c r="C6053" s="203" t="s">
        <v>2063</v>
      </c>
      <c r="D6053" s="202" t="s">
        <v>2035</v>
      </c>
      <c r="E6053" s="202" t="s">
        <v>2032</v>
      </c>
      <c r="F6053" s="202" t="s">
        <v>475</v>
      </c>
      <c r="G6053" s="253">
        <v>1763</v>
      </c>
      <c r="H6053" s="361" t="s">
        <v>1414</v>
      </c>
      <c r="I6053" s="359" t="s">
        <v>1379</v>
      </c>
      <c r="J6053" s="358">
        <v>0.91</v>
      </c>
      <c r="K6053" s="361" t="s">
        <v>22</v>
      </c>
      <c r="L6053" s="359" t="s">
        <v>1392</v>
      </c>
      <c r="M6053" s="368">
        <v>2013</v>
      </c>
      <c r="N6053" s="205">
        <v>43007</v>
      </c>
      <c r="O6053" s="203"/>
      <c r="P6053" t="str">
        <f t="shared" si="94"/>
        <v>Ramsey-Washington WD WRAPS 2010-Battle Creek-(07010206-592)-TSS</v>
      </c>
    </row>
    <row r="6054" spans="1:16" ht="27.95" hidden="1" customHeight="1" x14ac:dyDescent="0.25">
      <c r="A6054" s="203" t="s">
        <v>227</v>
      </c>
      <c r="B6054" s="202" t="s">
        <v>704</v>
      </c>
      <c r="C6054" s="203" t="s">
        <v>2063</v>
      </c>
      <c r="D6054" s="202" t="s">
        <v>2035</v>
      </c>
      <c r="E6054" s="202" t="s">
        <v>2032</v>
      </c>
      <c r="F6054" s="202" t="s">
        <v>475</v>
      </c>
      <c r="G6054" s="253">
        <v>679</v>
      </c>
      <c r="H6054" s="361" t="s">
        <v>1414</v>
      </c>
      <c r="I6054" s="359" t="s">
        <v>1382</v>
      </c>
      <c r="J6054" s="358">
        <v>0.88</v>
      </c>
      <c r="K6054" s="361" t="s">
        <v>22</v>
      </c>
      <c r="L6054" s="359" t="s">
        <v>1392</v>
      </c>
      <c r="M6054" s="368">
        <v>2013</v>
      </c>
      <c r="N6054" s="205">
        <v>43007</v>
      </c>
      <c r="O6054" s="203"/>
      <c r="P6054" t="str">
        <f t="shared" si="94"/>
        <v>Ramsey-Washington WD WRAPS 2010-Battle Creek-(07010206-592)-TSS</v>
      </c>
    </row>
    <row r="6055" spans="1:16" ht="27.95" hidden="1" customHeight="1" x14ac:dyDescent="0.25">
      <c r="A6055" s="203" t="s">
        <v>227</v>
      </c>
      <c r="B6055" s="202" t="s">
        <v>704</v>
      </c>
      <c r="C6055" s="203" t="s">
        <v>2063</v>
      </c>
      <c r="D6055" s="202" t="s">
        <v>2035</v>
      </c>
      <c r="E6055" s="202" t="s">
        <v>2032</v>
      </c>
      <c r="F6055" s="202" t="s">
        <v>475</v>
      </c>
      <c r="G6055" s="253">
        <v>371</v>
      </c>
      <c r="H6055" s="361" t="s">
        <v>1414</v>
      </c>
      <c r="I6055" s="359" t="s">
        <v>1383</v>
      </c>
      <c r="J6055" s="358">
        <v>0.86</v>
      </c>
      <c r="K6055" s="361" t="s">
        <v>22</v>
      </c>
      <c r="L6055" s="359" t="s">
        <v>1392</v>
      </c>
      <c r="M6055" s="368">
        <v>2013</v>
      </c>
      <c r="N6055" s="205">
        <v>43007</v>
      </c>
      <c r="O6055" s="203"/>
      <c r="P6055" t="str">
        <f t="shared" si="94"/>
        <v>Ramsey-Washington WD WRAPS 2010-Battle Creek-(07010206-592)-TSS</v>
      </c>
    </row>
    <row r="6056" spans="1:16" ht="27.95" hidden="1" customHeight="1" x14ac:dyDescent="0.25">
      <c r="A6056" s="203" t="s">
        <v>227</v>
      </c>
      <c r="B6056" s="202" t="s">
        <v>704</v>
      </c>
      <c r="C6056" s="203" t="s">
        <v>2063</v>
      </c>
      <c r="D6056" s="202" t="s">
        <v>2035</v>
      </c>
      <c r="E6056" s="202" t="s">
        <v>2032</v>
      </c>
      <c r="F6056" s="202" t="s">
        <v>475</v>
      </c>
      <c r="G6056" s="253">
        <v>133</v>
      </c>
      <c r="H6056" s="361" t="s">
        <v>1414</v>
      </c>
      <c r="I6056" s="359" t="s">
        <v>1384</v>
      </c>
      <c r="J6056" s="358">
        <v>0.66</v>
      </c>
      <c r="K6056" s="361" t="s">
        <v>22</v>
      </c>
      <c r="L6056" s="359" t="s">
        <v>1392</v>
      </c>
      <c r="M6056" s="368">
        <v>2013</v>
      </c>
      <c r="N6056" s="205">
        <v>43007</v>
      </c>
      <c r="O6056" s="203"/>
      <c r="P6056" t="str">
        <f t="shared" si="94"/>
        <v>Ramsey-Washington WD WRAPS 2010-Battle Creek-(07010206-592)-TSS</v>
      </c>
    </row>
    <row r="6057" spans="1:16" ht="27.95" hidden="1" customHeight="1" x14ac:dyDescent="0.25">
      <c r="A6057" s="203" t="s">
        <v>227</v>
      </c>
      <c r="B6057" s="202" t="s">
        <v>704</v>
      </c>
      <c r="C6057" s="203" t="s">
        <v>2063</v>
      </c>
      <c r="D6057" s="202" t="s">
        <v>2035</v>
      </c>
      <c r="E6057" s="202" t="s">
        <v>2032</v>
      </c>
      <c r="F6057" s="202" t="s">
        <v>475</v>
      </c>
      <c r="G6057" s="253">
        <v>12</v>
      </c>
      <c r="H6057" s="361" t="s">
        <v>1414</v>
      </c>
      <c r="I6057" s="359" t="s">
        <v>1385</v>
      </c>
      <c r="J6057" s="358">
        <v>0.73</v>
      </c>
      <c r="K6057" s="361" t="s">
        <v>22</v>
      </c>
      <c r="L6057" s="359" t="s">
        <v>1392</v>
      </c>
      <c r="M6057" s="368">
        <v>2013</v>
      </c>
      <c r="N6057" s="205">
        <v>43007</v>
      </c>
      <c r="O6057" s="203"/>
      <c r="P6057" t="str">
        <f t="shared" si="94"/>
        <v>Ramsey-Washington WD WRAPS 2010-Battle Creek-(07010206-592)-TSS</v>
      </c>
    </row>
    <row r="6058" spans="1:16" ht="27.95" hidden="1" customHeight="1" x14ac:dyDescent="0.25">
      <c r="A6058" s="203" t="s">
        <v>227</v>
      </c>
      <c r="B6058" s="202" t="s">
        <v>704</v>
      </c>
      <c r="C6058" s="203" t="s">
        <v>2063</v>
      </c>
      <c r="D6058" s="202" t="s">
        <v>2066</v>
      </c>
      <c r="E6058" s="202" t="s">
        <v>2067</v>
      </c>
      <c r="F6058" s="202" t="s">
        <v>475</v>
      </c>
      <c r="G6058" s="253">
        <v>37.299999999999997</v>
      </c>
      <c r="H6058" s="361" t="s">
        <v>1390</v>
      </c>
      <c r="I6058" s="359" t="s">
        <v>1379</v>
      </c>
      <c r="J6058" s="358">
        <v>0</v>
      </c>
      <c r="K6058" s="361" t="s">
        <v>1391</v>
      </c>
      <c r="L6058" s="359" t="s">
        <v>1392</v>
      </c>
      <c r="M6058" s="368">
        <v>2013</v>
      </c>
      <c r="N6058" s="205">
        <v>43007</v>
      </c>
      <c r="O6058" s="203"/>
      <c r="P6058" t="str">
        <f t="shared" si="94"/>
        <v>Ramsey-Washington WD WRAPS 2010-Fish Creek-(07010206-606)-E. coli</v>
      </c>
    </row>
    <row r="6059" spans="1:16" ht="27.95" hidden="1" customHeight="1" x14ac:dyDescent="0.25">
      <c r="A6059" s="203" t="s">
        <v>227</v>
      </c>
      <c r="B6059" s="202" t="s">
        <v>704</v>
      </c>
      <c r="C6059" s="203" t="s">
        <v>2063</v>
      </c>
      <c r="D6059" s="202" t="s">
        <v>2066</v>
      </c>
      <c r="E6059" s="202" t="s">
        <v>2067</v>
      </c>
      <c r="F6059" s="202" t="s">
        <v>475</v>
      </c>
      <c r="G6059" s="253">
        <v>20.100000000000001</v>
      </c>
      <c r="H6059" s="361" t="s">
        <v>1390</v>
      </c>
      <c r="I6059" s="359" t="s">
        <v>1382</v>
      </c>
      <c r="J6059" s="358">
        <v>0.22</v>
      </c>
      <c r="K6059" s="361" t="s">
        <v>1391</v>
      </c>
      <c r="L6059" s="359" t="s">
        <v>1392</v>
      </c>
      <c r="M6059" s="368">
        <v>2013</v>
      </c>
      <c r="N6059" s="205">
        <v>43007</v>
      </c>
      <c r="O6059" s="203"/>
      <c r="P6059" t="str">
        <f t="shared" si="94"/>
        <v>Ramsey-Washington WD WRAPS 2010-Fish Creek-(07010206-606)-E. coli</v>
      </c>
    </row>
    <row r="6060" spans="1:16" ht="27.95" hidden="1" customHeight="1" x14ac:dyDescent="0.25">
      <c r="A6060" s="203" t="s">
        <v>227</v>
      </c>
      <c r="B6060" s="202" t="s">
        <v>704</v>
      </c>
      <c r="C6060" s="203" t="s">
        <v>2063</v>
      </c>
      <c r="D6060" s="202" t="s">
        <v>2066</v>
      </c>
      <c r="E6060" s="202" t="s">
        <v>2067</v>
      </c>
      <c r="F6060" s="202" t="s">
        <v>475</v>
      </c>
      <c r="G6060" s="253">
        <v>13.4</v>
      </c>
      <c r="H6060" s="361" t="s">
        <v>1390</v>
      </c>
      <c r="I6060" s="359" t="s">
        <v>1383</v>
      </c>
      <c r="J6060" s="358">
        <v>0</v>
      </c>
      <c r="K6060" s="361" t="s">
        <v>1391</v>
      </c>
      <c r="L6060" s="359" t="s">
        <v>1392</v>
      </c>
      <c r="M6060" s="368">
        <v>2013</v>
      </c>
      <c r="N6060" s="205">
        <v>43007</v>
      </c>
      <c r="O6060" s="203"/>
      <c r="P6060" t="str">
        <f t="shared" si="94"/>
        <v>Ramsey-Washington WD WRAPS 2010-Fish Creek-(07010206-606)-E. coli</v>
      </c>
    </row>
    <row r="6061" spans="1:16" ht="27.95" hidden="1" customHeight="1" x14ac:dyDescent="0.25">
      <c r="A6061" s="203" t="s">
        <v>227</v>
      </c>
      <c r="B6061" s="202" t="s">
        <v>704</v>
      </c>
      <c r="C6061" s="203" t="s">
        <v>2063</v>
      </c>
      <c r="D6061" s="202" t="s">
        <v>2066</v>
      </c>
      <c r="E6061" s="202" t="s">
        <v>2067</v>
      </c>
      <c r="F6061" s="202" t="s">
        <v>475</v>
      </c>
      <c r="G6061" s="253">
        <v>4.5999999999999996</v>
      </c>
      <c r="H6061" s="361" t="s">
        <v>1390</v>
      </c>
      <c r="I6061" s="359" t="s">
        <v>1384</v>
      </c>
      <c r="J6061" s="358">
        <v>0.26</v>
      </c>
      <c r="K6061" s="361" t="s">
        <v>1391</v>
      </c>
      <c r="L6061" s="359" t="s">
        <v>1392</v>
      </c>
      <c r="M6061" s="368">
        <v>2013</v>
      </c>
      <c r="N6061" s="205">
        <v>43007</v>
      </c>
      <c r="O6061" s="203"/>
      <c r="P6061" t="str">
        <f t="shared" si="94"/>
        <v>Ramsey-Washington WD WRAPS 2010-Fish Creek-(07010206-606)-E. coli</v>
      </c>
    </row>
    <row r="6062" spans="1:16" ht="27.95" hidden="1" customHeight="1" x14ac:dyDescent="0.25">
      <c r="A6062" s="203" t="s">
        <v>227</v>
      </c>
      <c r="B6062" s="202" t="s">
        <v>704</v>
      </c>
      <c r="C6062" s="203" t="s">
        <v>2063</v>
      </c>
      <c r="D6062" s="202" t="s">
        <v>2066</v>
      </c>
      <c r="E6062" s="202" t="s">
        <v>2067</v>
      </c>
      <c r="F6062" s="202" t="s">
        <v>475</v>
      </c>
      <c r="G6062" s="253">
        <v>0.9</v>
      </c>
      <c r="H6062" s="361" t="s">
        <v>1390</v>
      </c>
      <c r="I6062" s="359" t="s">
        <v>1385</v>
      </c>
      <c r="J6062" s="358">
        <v>0.62</v>
      </c>
      <c r="K6062" s="361" t="s">
        <v>1391</v>
      </c>
      <c r="L6062" s="359" t="s">
        <v>1392</v>
      </c>
      <c r="M6062" s="368">
        <v>2013</v>
      </c>
      <c r="N6062" s="205">
        <v>43007</v>
      </c>
      <c r="O6062" s="203"/>
      <c r="P6062" t="str">
        <f t="shared" si="94"/>
        <v>Ramsey-Washington WD WRAPS 2010-Fish Creek-(07010206-606)-E. coli</v>
      </c>
    </row>
    <row r="6063" spans="1:16" ht="27.95" hidden="1" customHeight="1" x14ac:dyDescent="0.25">
      <c r="A6063" s="203" t="s">
        <v>227</v>
      </c>
      <c r="B6063" s="202" t="s">
        <v>704</v>
      </c>
      <c r="C6063" s="203" t="s">
        <v>1403</v>
      </c>
      <c r="D6063" s="202" t="s">
        <v>1404</v>
      </c>
      <c r="E6063" s="202" t="s">
        <v>1405</v>
      </c>
      <c r="F6063" s="202" t="s">
        <v>475</v>
      </c>
      <c r="G6063" s="253">
        <v>154</v>
      </c>
      <c r="H6063" s="361" t="s">
        <v>1406</v>
      </c>
      <c r="I6063" s="359" t="s">
        <v>1407</v>
      </c>
      <c r="J6063" s="359" t="s">
        <v>1380</v>
      </c>
      <c r="K6063" s="359" t="s">
        <v>22</v>
      </c>
      <c r="L6063" s="359" t="s">
        <v>1408</v>
      </c>
      <c r="M6063" s="368" t="s">
        <v>1407</v>
      </c>
      <c r="N6063" s="205">
        <v>42486</v>
      </c>
      <c r="O6063" s="203"/>
      <c r="P6063" t="str">
        <f t="shared" si="94"/>
        <v>South Metro Mississippi TSS TMDL-Mississippi River-(07040001-531)-TSS</v>
      </c>
    </row>
    <row r="6064" spans="1:16" ht="27.95" hidden="1" customHeight="1" x14ac:dyDescent="0.25">
      <c r="A6064" s="203" t="s">
        <v>227</v>
      </c>
      <c r="B6064" s="202" t="s">
        <v>704</v>
      </c>
      <c r="C6064" s="203" t="s">
        <v>1461</v>
      </c>
      <c r="D6064" s="202" t="s">
        <v>1861</v>
      </c>
      <c r="E6064" s="202" t="s">
        <v>1862</v>
      </c>
      <c r="F6064" s="202" t="s">
        <v>475</v>
      </c>
      <c r="G6064" s="254">
        <v>3106733</v>
      </c>
      <c r="H6064" s="361" t="s">
        <v>1433</v>
      </c>
      <c r="I6064" s="359" t="s">
        <v>1407</v>
      </c>
      <c r="J6064" s="359" t="s">
        <v>1380</v>
      </c>
      <c r="K6064" s="359" t="s">
        <v>8</v>
      </c>
      <c r="L6064" s="359" t="s">
        <v>1408</v>
      </c>
      <c r="M6064" s="368" t="s">
        <v>1407</v>
      </c>
      <c r="N6064" s="205">
        <v>42530</v>
      </c>
      <c r="O6064" s="203"/>
      <c r="P6064" t="str">
        <f t="shared" si="94"/>
        <v>Twin Cities Metro Area Chloride TMDL and Management Plan-Kohlman-(62-0006-00)-Chloride</v>
      </c>
    </row>
    <row r="6065" spans="1:16" ht="27.95" hidden="1" customHeight="1" x14ac:dyDescent="0.25">
      <c r="A6065" s="203" t="s">
        <v>227</v>
      </c>
      <c r="B6065" s="202" t="s">
        <v>704</v>
      </c>
      <c r="C6065" s="203" t="s">
        <v>1461</v>
      </c>
      <c r="D6065" s="202" t="s">
        <v>1861</v>
      </c>
      <c r="E6065" s="202" t="s">
        <v>1862</v>
      </c>
      <c r="F6065" s="202" t="s">
        <v>475</v>
      </c>
      <c r="G6065" s="254">
        <v>8512</v>
      </c>
      <c r="H6065" s="361" t="s">
        <v>1414</v>
      </c>
      <c r="I6065" s="359" t="s">
        <v>1407</v>
      </c>
      <c r="J6065" s="359" t="s">
        <v>1380</v>
      </c>
      <c r="K6065" s="359" t="s">
        <v>8</v>
      </c>
      <c r="L6065" s="359" t="s">
        <v>1392</v>
      </c>
      <c r="M6065" s="368" t="s">
        <v>1407</v>
      </c>
      <c r="N6065" s="205">
        <v>42530</v>
      </c>
      <c r="O6065" s="203"/>
      <c r="P6065" t="str">
        <f t="shared" si="94"/>
        <v>Twin Cities Metro Area Chloride TMDL and Management Plan-Kohlman-(62-0006-00)-Chloride</v>
      </c>
    </row>
    <row r="6066" spans="1:16" ht="27.95" hidden="1" customHeight="1" x14ac:dyDescent="0.25">
      <c r="A6066" s="203" t="s">
        <v>227</v>
      </c>
      <c r="B6066" s="202" t="s">
        <v>704</v>
      </c>
      <c r="C6066" s="203" t="s">
        <v>1461</v>
      </c>
      <c r="D6066" s="202" t="s">
        <v>1462</v>
      </c>
      <c r="E6066" s="202" t="s">
        <v>1463</v>
      </c>
      <c r="F6066" s="202" t="s">
        <v>475</v>
      </c>
      <c r="G6066" s="254">
        <v>21534261</v>
      </c>
      <c r="H6066" s="361" t="s">
        <v>1433</v>
      </c>
      <c r="I6066" s="359" t="s">
        <v>1407</v>
      </c>
      <c r="J6066" s="359" t="s">
        <v>1380</v>
      </c>
      <c r="K6066" s="359" t="s">
        <v>8</v>
      </c>
      <c r="L6066" s="359" t="s">
        <v>1408</v>
      </c>
      <c r="M6066" s="368" t="s">
        <v>1407</v>
      </c>
      <c r="N6066" s="205">
        <v>42530</v>
      </c>
      <c r="O6066" s="203"/>
      <c r="P6066" t="str">
        <f t="shared" si="94"/>
        <v>Twin Cities Metro Area Chloride TMDL and Management Plan-South Long-(62-0067-02)-Chloride</v>
      </c>
    </row>
    <row r="6067" spans="1:16" ht="27.95" hidden="1" customHeight="1" x14ac:dyDescent="0.25">
      <c r="A6067" s="203" t="s">
        <v>227</v>
      </c>
      <c r="B6067" s="202" t="s">
        <v>704</v>
      </c>
      <c r="C6067" s="203" t="s">
        <v>1461</v>
      </c>
      <c r="D6067" s="202" t="s">
        <v>1462</v>
      </c>
      <c r="E6067" s="202" t="s">
        <v>1463</v>
      </c>
      <c r="F6067" s="202" t="s">
        <v>475</v>
      </c>
      <c r="G6067" s="254">
        <v>58998</v>
      </c>
      <c r="H6067" s="361" t="s">
        <v>1414</v>
      </c>
      <c r="I6067" s="359" t="s">
        <v>1407</v>
      </c>
      <c r="J6067" s="359" t="s">
        <v>1380</v>
      </c>
      <c r="K6067" s="359" t="s">
        <v>8</v>
      </c>
      <c r="L6067" s="359" t="s">
        <v>1392</v>
      </c>
      <c r="M6067" s="368" t="s">
        <v>1407</v>
      </c>
      <c r="N6067" s="205">
        <v>42530</v>
      </c>
      <c r="O6067" s="203"/>
      <c r="P6067" t="str">
        <f t="shared" si="94"/>
        <v>Twin Cities Metro Area Chloride TMDL and Management Plan-South Long-(62-0067-02)-Chloride</v>
      </c>
    </row>
    <row r="6068" spans="1:16" ht="27.95" hidden="1" customHeight="1" x14ac:dyDescent="0.25">
      <c r="A6068" s="203" t="s">
        <v>227</v>
      </c>
      <c r="B6068" s="202" t="s">
        <v>704</v>
      </c>
      <c r="C6068" s="203" t="s">
        <v>1461</v>
      </c>
      <c r="D6068" s="202" t="s">
        <v>2031</v>
      </c>
      <c r="E6068" s="202" t="s">
        <v>2032</v>
      </c>
      <c r="F6068" s="202" t="s">
        <v>475</v>
      </c>
      <c r="G6068" s="254">
        <v>1766033</v>
      </c>
      <c r="H6068" s="361" t="s">
        <v>1433</v>
      </c>
      <c r="I6068" s="359" t="s">
        <v>1407</v>
      </c>
      <c r="J6068" s="359" t="s">
        <v>1380</v>
      </c>
      <c r="K6068" s="359" t="s">
        <v>8</v>
      </c>
      <c r="L6068" s="359" t="s">
        <v>1408</v>
      </c>
      <c r="M6068" s="368" t="s">
        <v>1407</v>
      </c>
      <c r="N6068" s="205">
        <v>42530</v>
      </c>
      <c r="O6068" s="203"/>
      <c r="P6068" t="str">
        <f t="shared" si="94"/>
        <v>Twin Cities Metro Area Chloride TMDL and Management Plan-Battle Creek-(82-0091-00)-Chloride</v>
      </c>
    </row>
    <row r="6069" spans="1:16" ht="27.95" hidden="1" customHeight="1" x14ac:dyDescent="0.25">
      <c r="A6069" s="203" t="s">
        <v>227</v>
      </c>
      <c r="B6069" s="202" t="s">
        <v>704</v>
      </c>
      <c r="C6069" s="203" t="s">
        <v>1461</v>
      </c>
      <c r="D6069" s="202" t="s">
        <v>2031</v>
      </c>
      <c r="E6069" s="202" t="s">
        <v>2032</v>
      </c>
      <c r="F6069" s="202" t="s">
        <v>475</v>
      </c>
      <c r="G6069" s="254">
        <v>4838</v>
      </c>
      <c r="H6069" s="361" t="s">
        <v>1414</v>
      </c>
      <c r="I6069" s="359" t="s">
        <v>1407</v>
      </c>
      <c r="J6069" s="359" t="s">
        <v>1380</v>
      </c>
      <c r="K6069" s="359" t="s">
        <v>8</v>
      </c>
      <c r="L6069" s="359" t="s">
        <v>1392</v>
      </c>
      <c r="M6069" s="368" t="s">
        <v>1407</v>
      </c>
      <c r="N6069" s="205">
        <v>42530</v>
      </c>
      <c r="O6069" s="203"/>
      <c r="P6069" t="str">
        <f t="shared" si="94"/>
        <v>Twin Cities Metro Area Chloride TMDL and Management Plan-Battle Creek-(82-0091-00)-Chloride</v>
      </c>
    </row>
    <row r="6070" spans="1:16" ht="27.95" hidden="1" customHeight="1" x14ac:dyDescent="0.25">
      <c r="A6070" s="203" t="s">
        <v>227</v>
      </c>
      <c r="B6070" s="202" t="s">
        <v>704</v>
      </c>
      <c r="C6070" s="203" t="s">
        <v>1461</v>
      </c>
      <c r="D6070" s="202" t="s">
        <v>2033</v>
      </c>
      <c r="E6070" s="202" t="s">
        <v>2034</v>
      </c>
      <c r="F6070" s="202" t="s">
        <v>475</v>
      </c>
      <c r="G6070" s="254">
        <v>677746</v>
      </c>
      <c r="H6070" s="361" t="s">
        <v>1433</v>
      </c>
      <c r="I6070" s="359" t="s">
        <v>1407</v>
      </c>
      <c r="J6070" s="359" t="s">
        <v>1380</v>
      </c>
      <c r="K6070" s="359" t="s">
        <v>8</v>
      </c>
      <c r="L6070" s="359" t="s">
        <v>1408</v>
      </c>
      <c r="M6070" s="368" t="s">
        <v>1407</v>
      </c>
      <c r="N6070" s="205">
        <v>42530</v>
      </c>
      <c r="O6070" s="203"/>
      <c r="P6070" t="str">
        <f t="shared" si="94"/>
        <v>Twin Cities Metro Area Chloride TMDL and Management Plan-Tanners-(82-0115-00)-Chloride</v>
      </c>
    </row>
    <row r="6071" spans="1:16" ht="27.95" hidden="1" customHeight="1" x14ac:dyDescent="0.25">
      <c r="A6071" s="203" t="s">
        <v>227</v>
      </c>
      <c r="B6071" s="202" t="s">
        <v>704</v>
      </c>
      <c r="C6071" s="203" t="s">
        <v>1461</v>
      </c>
      <c r="D6071" s="202" t="s">
        <v>2033</v>
      </c>
      <c r="E6071" s="202" t="s">
        <v>2034</v>
      </c>
      <c r="F6071" s="202" t="s">
        <v>475</v>
      </c>
      <c r="G6071" s="254">
        <v>1857</v>
      </c>
      <c r="H6071" s="361" t="s">
        <v>1414</v>
      </c>
      <c r="I6071" s="359" t="s">
        <v>1407</v>
      </c>
      <c r="J6071" s="359" t="s">
        <v>1380</v>
      </c>
      <c r="K6071" s="359" t="s">
        <v>8</v>
      </c>
      <c r="L6071" s="359" t="s">
        <v>1392</v>
      </c>
      <c r="M6071" s="368" t="s">
        <v>1407</v>
      </c>
      <c r="N6071" s="205">
        <v>42530</v>
      </c>
      <c r="O6071" s="203"/>
      <c r="P6071" t="str">
        <f t="shared" si="94"/>
        <v>Twin Cities Metro Area Chloride TMDL and Management Plan-Tanners-(82-0115-00)-Chloride</v>
      </c>
    </row>
    <row r="6072" spans="1:16" ht="27.95" hidden="1" customHeight="1" x14ac:dyDescent="0.25">
      <c r="A6072" s="203" t="s">
        <v>227</v>
      </c>
      <c r="B6072" s="202" t="s">
        <v>704</v>
      </c>
      <c r="C6072" s="203" t="s">
        <v>1461</v>
      </c>
      <c r="D6072" s="202" t="s">
        <v>2068</v>
      </c>
      <c r="E6072" s="202" t="s">
        <v>2069</v>
      </c>
      <c r="F6072" s="202" t="s">
        <v>475</v>
      </c>
      <c r="G6072" s="254">
        <v>878321</v>
      </c>
      <c r="H6072" s="361" t="s">
        <v>1433</v>
      </c>
      <c r="I6072" s="359" t="s">
        <v>1407</v>
      </c>
      <c r="J6072" s="359" t="s">
        <v>1380</v>
      </c>
      <c r="K6072" s="359" t="s">
        <v>8</v>
      </c>
      <c r="L6072" s="359" t="s">
        <v>1408</v>
      </c>
      <c r="M6072" s="368" t="s">
        <v>1407</v>
      </c>
      <c r="N6072" s="205">
        <v>42530</v>
      </c>
      <c r="O6072" s="203"/>
      <c r="P6072" t="str">
        <f t="shared" si="94"/>
        <v>Twin Cities Metro Area Chloride TMDL and Management Plan-Carver-(82-0166-00)-Chloride</v>
      </c>
    </row>
    <row r="6073" spans="1:16" ht="27.95" hidden="1" customHeight="1" x14ac:dyDescent="0.25">
      <c r="A6073" s="203" t="s">
        <v>227</v>
      </c>
      <c r="B6073" s="202" t="s">
        <v>704</v>
      </c>
      <c r="C6073" s="203" t="s">
        <v>1461</v>
      </c>
      <c r="D6073" s="202" t="s">
        <v>2068</v>
      </c>
      <c r="E6073" s="202" t="s">
        <v>2069</v>
      </c>
      <c r="F6073" s="202" t="s">
        <v>475</v>
      </c>
      <c r="G6073" s="254">
        <v>2406</v>
      </c>
      <c r="H6073" s="361" t="s">
        <v>1414</v>
      </c>
      <c r="I6073" s="359" t="s">
        <v>1407</v>
      </c>
      <c r="J6073" s="359" t="s">
        <v>1380</v>
      </c>
      <c r="K6073" s="359" t="s">
        <v>8</v>
      </c>
      <c r="L6073" s="359" t="s">
        <v>1392</v>
      </c>
      <c r="M6073" s="368" t="s">
        <v>1407</v>
      </c>
      <c r="N6073" s="205">
        <v>42530</v>
      </c>
      <c r="O6073" s="203"/>
      <c r="P6073" t="str">
        <f t="shared" si="94"/>
        <v>Twin Cities Metro Area Chloride TMDL and Management Plan-Carver-(82-0166-00)-Chloride</v>
      </c>
    </row>
    <row r="6074" spans="1:16" ht="27.95" hidden="1" customHeight="1" x14ac:dyDescent="0.25">
      <c r="A6074" s="203" t="s">
        <v>227</v>
      </c>
      <c r="B6074" s="202" t="s">
        <v>704</v>
      </c>
      <c r="C6074" s="203" t="s">
        <v>1461</v>
      </c>
      <c r="D6074" s="202" t="s">
        <v>2035</v>
      </c>
      <c r="E6074" s="202" t="s">
        <v>2032</v>
      </c>
      <c r="F6074" s="202" t="s">
        <v>475</v>
      </c>
      <c r="G6074" s="254">
        <v>1909551</v>
      </c>
      <c r="H6074" s="361" t="s">
        <v>1433</v>
      </c>
      <c r="I6074" s="359" t="s">
        <v>1407</v>
      </c>
      <c r="J6074" s="359" t="s">
        <v>1380</v>
      </c>
      <c r="K6074" s="359" t="s">
        <v>8</v>
      </c>
      <c r="L6074" s="359" t="s">
        <v>1408</v>
      </c>
      <c r="M6074" s="368" t="s">
        <v>1407</v>
      </c>
      <c r="N6074" s="205">
        <v>42530</v>
      </c>
      <c r="O6074" s="203"/>
      <c r="P6074" t="str">
        <f t="shared" si="94"/>
        <v>Twin Cities Metro Area Chloride TMDL and Management Plan-Battle Creek-(07010206-592)-Chloride</v>
      </c>
    </row>
    <row r="6075" spans="1:16" ht="27.95" hidden="1" customHeight="1" x14ac:dyDescent="0.25">
      <c r="A6075" s="203" t="s">
        <v>227</v>
      </c>
      <c r="B6075" s="202" t="s">
        <v>704</v>
      </c>
      <c r="C6075" s="203" t="s">
        <v>1461</v>
      </c>
      <c r="D6075" s="202" t="s">
        <v>2035</v>
      </c>
      <c r="E6075" s="202" t="s">
        <v>2032</v>
      </c>
      <c r="F6075" s="202" t="s">
        <v>475</v>
      </c>
      <c r="G6075" s="254">
        <v>12646</v>
      </c>
      <c r="H6075" s="361" t="s">
        <v>1414</v>
      </c>
      <c r="I6075" s="359" t="s">
        <v>1407</v>
      </c>
      <c r="J6075" s="359" t="s">
        <v>1380</v>
      </c>
      <c r="K6075" s="359" t="s">
        <v>8</v>
      </c>
      <c r="L6075" s="359" t="s">
        <v>1392</v>
      </c>
      <c r="M6075" s="368" t="s">
        <v>1407</v>
      </c>
      <c r="N6075" s="205">
        <v>42530</v>
      </c>
      <c r="O6075" s="203"/>
      <c r="P6075" t="str">
        <f t="shared" si="94"/>
        <v>Twin Cities Metro Area Chloride TMDL and Management Plan-Battle Creek-(07010206-592)-Chloride</v>
      </c>
    </row>
    <row r="6076" spans="1:16" ht="27.95" hidden="1" customHeight="1" x14ac:dyDescent="0.25">
      <c r="A6076" s="203" t="s">
        <v>227</v>
      </c>
      <c r="B6076" s="202" t="s">
        <v>704</v>
      </c>
      <c r="C6076" s="203" t="s">
        <v>1397</v>
      </c>
      <c r="D6076" s="202" t="s">
        <v>1464</v>
      </c>
      <c r="E6076" s="202" t="s">
        <v>1465</v>
      </c>
      <c r="F6076" s="202" t="s">
        <v>475</v>
      </c>
      <c r="G6076" s="253">
        <v>396</v>
      </c>
      <c r="H6076" s="361" t="s">
        <v>1400</v>
      </c>
      <c r="I6076" s="359" t="s">
        <v>1379</v>
      </c>
      <c r="J6076" s="358">
        <v>0</v>
      </c>
      <c r="K6076" s="359" t="s">
        <v>1391</v>
      </c>
      <c r="L6076" s="359" t="s">
        <v>1392</v>
      </c>
      <c r="M6076" s="368">
        <v>2010</v>
      </c>
      <c r="N6076" s="207" t="s">
        <v>1401</v>
      </c>
      <c r="O6076" s="203"/>
      <c r="P6076" t="str">
        <f t="shared" si="94"/>
        <v>Upper Mississippi River Bacteria TMDL-Rice Creek-(07010206-584)-E. coli</v>
      </c>
    </row>
    <row r="6077" spans="1:16" ht="27.95" hidden="1" customHeight="1" x14ac:dyDescent="0.25">
      <c r="A6077" s="203" t="s">
        <v>227</v>
      </c>
      <c r="B6077" s="202" t="s">
        <v>704</v>
      </c>
      <c r="C6077" s="203" t="s">
        <v>1397</v>
      </c>
      <c r="D6077" s="202" t="s">
        <v>1464</v>
      </c>
      <c r="E6077" s="202" t="s">
        <v>1465</v>
      </c>
      <c r="F6077" s="202" t="s">
        <v>475</v>
      </c>
      <c r="G6077" s="253">
        <v>96.8</v>
      </c>
      <c r="H6077" s="361" t="s">
        <v>1400</v>
      </c>
      <c r="I6077" s="359" t="s">
        <v>1382</v>
      </c>
      <c r="J6077" s="210">
        <v>4.8000000000000001E-2</v>
      </c>
      <c r="K6077" s="359" t="s">
        <v>1391</v>
      </c>
      <c r="L6077" s="359" t="s">
        <v>1392</v>
      </c>
      <c r="M6077" s="368">
        <v>2010</v>
      </c>
      <c r="N6077" s="207" t="s">
        <v>1401</v>
      </c>
      <c r="O6077" s="203"/>
      <c r="P6077" t="str">
        <f t="shared" si="94"/>
        <v>Upper Mississippi River Bacteria TMDL-Rice Creek-(07010206-584)-E. coli</v>
      </c>
    </row>
    <row r="6078" spans="1:16" ht="27.95" hidden="1" customHeight="1" x14ac:dyDescent="0.25">
      <c r="A6078" s="203" t="s">
        <v>227</v>
      </c>
      <c r="B6078" s="202" t="s">
        <v>704</v>
      </c>
      <c r="C6078" s="203" t="s">
        <v>1397</v>
      </c>
      <c r="D6078" s="202" t="s">
        <v>1464</v>
      </c>
      <c r="E6078" s="202" t="s">
        <v>1465</v>
      </c>
      <c r="F6078" s="202" t="s">
        <v>475</v>
      </c>
      <c r="G6078" s="253">
        <v>23.6</v>
      </c>
      <c r="H6078" s="361" t="s">
        <v>1400</v>
      </c>
      <c r="I6078" s="359" t="s">
        <v>1383</v>
      </c>
      <c r="J6078" s="358">
        <v>0.44</v>
      </c>
      <c r="K6078" s="359" t="s">
        <v>1391</v>
      </c>
      <c r="L6078" s="359" t="s">
        <v>1392</v>
      </c>
      <c r="M6078" s="368">
        <v>2010</v>
      </c>
      <c r="N6078" s="207" t="s">
        <v>1401</v>
      </c>
      <c r="O6078" s="203"/>
      <c r="P6078" t="str">
        <f t="shared" si="94"/>
        <v>Upper Mississippi River Bacteria TMDL-Rice Creek-(07010206-584)-E. coli</v>
      </c>
    </row>
    <row r="6079" spans="1:16" ht="27.95" hidden="1" customHeight="1" x14ac:dyDescent="0.25">
      <c r="A6079" s="203" t="s">
        <v>227</v>
      </c>
      <c r="B6079" s="202" t="s">
        <v>704</v>
      </c>
      <c r="C6079" s="203" t="s">
        <v>1397</v>
      </c>
      <c r="D6079" s="202" t="s">
        <v>1464</v>
      </c>
      <c r="E6079" s="202" t="s">
        <v>1465</v>
      </c>
      <c r="F6079" s="202" t="s">
        <v>475</v>
      </c>
      <c r="G6079" s="253">
        <v>4.93</v>
      </c>
      <c r="H6079" s="361" t="s">
        <v>1400</v>
      </c>
      <c r="I6079" s="359" t="s">
        <v>1384</v>
      </c>
      <c r="J6079" s="359" t="s">
        <v>1402</v>
      </c>
      <c r="K6079" s="359" t="s">
        <v>1391</v>
      </c>
      <c r="L6079" s="359" t="s">
        <v>1392</v>
      </c>
      <c r="M6079" s="368">
        <v>2010</v>
      </c>
      <c r="N6079" s="207" t="s">
        <v>1401</v>
      </c>
      <c r="O6079" s="203"/>
      <c r="P6079" t="str">
        <f t="shared" si="94"/>
        <v>Upper Mississippi River Bacteria TMDL-Rice Creek-(07010206-584)-E. coli</v>
      </c>
    </row>
    <row r="6080" spans="1:16" ht="27.95" hidden="1" customHeight="1" x14ac:dyDescent="0.25">
      <c r="A6080" s="203" t="s">
        <v>227</v>
      </c>
      <c r="B6080" s="202" t="s">
        <v>704</v>
      </c>
      <c r="C6080" s="203" t="s">
        <v>1397</v>
      </c>
      <c r="D6080" s="202" t="s">
        <v>1464</v>
      </c>
      <c r="E6080" s="202" t="s">
        <v>1465</v>
      </c>
      <c r="F6080" s="202" t="s">
        <v>475</v>
      </c>
      <c r="G6080" s="253">
        <v>1.75</v>
      </c>
      <c r="H6080" s="361" t="s">
        <v>1400</v>
      </c>
      <c r="I6080" s="359" t="s">
        <v>1385</v>
      </c>
      <c r="J6080" s="359" t="s">
        <v>1402</v>
      </c>
      <c r="K6080" s="359" t="s">
        <v>1391</v>
      </c>
      <c r="L6080" s="359" t="s">
        <v>1392</v>
      </c>
      <c r="M6080" s="368">
        <v>2010</v>
      </c>
      <c r="N6080" s="207" t="s">
        <v>1401</v>
      </c>
      <c r="O6080" s="203"/>
      <c r="P6080" t="str">
        <f t="shared" si="94"/>
        <v>Upper Mississippi River Bacteria TMDL-Rice Creek-(07010206-584)-E. coli</v>
      </c>
    </row>
    <row r="6081" spans="1:16" ht="27.95" hidden="1" customHeight="1" x14ac:dyDescent="0.25">
      <c r="A6081" s="203" t="s">
        <v>227</v>
      </c>
      <c r="B6081" s="202" t="s">
        <v>704</v>
      </c>
      <c r="C6081" s="203" t="s">
        <v>2012</v>
      </c>
      <c r="D6081" s="202" t="s">
        <v>2013</v>
      </c>
      <c r="E6081" s="202" t="s">
        <v>2014</v>
      </c>
      <c r="F6081" s="202" t="s">
        <v>505</v>
      </c>
      <c r="G6081" s="253">
        <v>0.1</v>
      </c>
      <c r="H6081" s="361" t="s">
        <v>1433</v>
      </c>
      <c r="I6081" s="359" t="s">
        <v>1407</v>
      </c>
      <c r="J6081" s="358">
        <v>0</v>
      </c>
      <c r="K6081" s="359" t="s">
        <v>1113</v>
      </c>
      <c r="L6081" s="359" t="s">
        <v>1408</v>
      </c>
      <c r="M6081" s="368">
        <v>2006</v>
      </c>
      <c r="N6081" s="205">
        <v>42558</v>
      </c>
      <c r="O6081" s="203"/>
      <c r="P6081" t="str">
        <f t="shared" si="94"/>
        <v>Valley Branch Watershed District WRAPS 2010-Sunfish-(82-0107-00)-TP</v>
      </c>
    </row>
    <row r="6082" spans="1:16" ht="27.95" hidden="1" customHeight="1" x14ac:dyDescent="0.25">
      <c r="A6082" s="203" t="s">
        <v>227</v>
      </c>
      <c r="B6082" s="202" t="s">
        <v>704</v>
      </c>
      <c r="C6082" s="203" t="s">
        <v>2012</v>
      </c>
      <c r="D6082" s="202" t="s">
        <v>2013</v>
      </c>
      <c r="E6082" s="202" t="s">
        <v>2014</v>
      </c>
      <c r="F6082" s="202" t="s">
        <v>505</v>
      </c>
      <c r="G6082" s="253">
        <v>8.0000000000000004E-4</v>
      </c>
      <c r="H6082" s="361" t="s">
        <v>1414</v>
      </c>
      <c r="I6082" s="359" t="s">
        <v>1407</v>
      </c>
      <c r="J6082" s="358">
        <v>0</v>
      </c>
      <c r="K6082" s="359" t="s">
        <v>1113</v>
      </c>
      <c r="L6082" s="359" t="s">
        <v>1392</v>
      </c>
      <c r="M6082" s="368">
        <v>2006</v>
      </c>
      <c r="N6082" s="205">
        <v>42558</v>
      </c>
      <c r="O6082" s="203"/>
      <c r="P6082" t="str">
        <f t="shared" si="94"/>
        <v>Valley Branch Watershed District WRAPS 2010-Sunfish-(82-0107-00)-TP</v>
      </c>
    </row>
    <row r="6083" spans="1:16" ht="27.95" hidden="1" customHeight="1" x14ac:dyDescent="0.25">
      <c r="A6083" s="203" t="s">
        <v>230</v>
      </c>
      <c r="B6083" s="202" t="s">
        <v>668</v>
      </c>
      <c r="C6083" s="203" t="s">
        <v>1508</v>
      </c>
      <c r="D6083" s="213" t="s">
        <v>806</v>
      </c>
      <c r="E6083" s="202" t="s">
        <v>1509</v>
      </c>
      <c r="F6083" s="215" t="s">
        <v>475</v>
      </c>
      <c r="G6083" s="253">
        <v>0.94</v>
      </c>
      <c r="H6083" s="361" t="s">
        <v>1414</v>
      </c>
      <c r="I6083" s="212" t="s">
        <v>1407</v>
      </c>
      <c r="J6083" s="216" t="s">
        <v>1380</v>
      </c>
      <c r="K6083" s="359" t="s">
        <v>1113</v>
      </c>
      <c r="L6083" s="212" t="s">
        <v>1392</v>
      </c>
      <c r="M6083" s="369">
        <v>2009</v>
      </c>
      <c r="N6083" s="218">
        <v>41074</v>
      </c>
      <c r="O6083" s="203"/>
      <c r="P6083" t="str">
        <f t="shared" ref="P6083:P6146" si="95">CONCATENATE(C6083, "-", E6083, "-","(", D6083,")", "-",K6083)</f>
        <v>Elk River Watershed TMDL-Elk-(71-0141-00)-TP</v>
      </c>
    </row>
    <row r="6084" spans="1:16" ht="27.95" hidden="1" customHeight="1" x14ac:dyDescent="0.25">
      <c r="A6084" s="203" t="s">
        <v>230</v>
      </c>
      <c r="B6084" s="202" t="s">
        <v>668</v>
      </c>
      <c r="C6084" s="203" t="s">
        <v>1508</v>
      </c>
      <c r="D6084" s="213" t="s">
        <v>740</v>
      </c>
      <c r="E6084" s="214" t="s">
        <v>741</v>
      </c>
      <c r="F6084" s="215" t="s">
        <v>475</v>
      </c>
      <c r="G6084" s="255">
        <v>0.13</v>
      </c>
      <c r="H6084" s="216" t="s">
        <v>488</v>
      </c>
      <c r="I6084" s="212" t="s">
        <v>1379</v>
      </c>
      <c r="J6084" s="216" t="s">
        <v>1380</v>
      </c>
      <c r="K6084" s="216" t="s">
        <v>22</v>
      </c>
      <c r="L6084" s="212" t="s">
        <v>1392</v>
      </c>
      <c r="M6084" s="369">
        <v>2009</v>
      </c>
      <c r="N6084" s="218">
        <v>41074</v>
      </c>
      <c r="O6084" s="203"/>
      <c r="P6084" t="str">
        <f t="shared" si="95"/>
        <v>Elk River Watershed TMDL-Elk River: Big Elk Lake to St. Francis-(07010203-579)-TSS</v>
      </c>
    </row>
    <row r="6085" spans="1:16" ht="27.95" hidden="1" customHeight="1" x14ac:dyDescent="0.25">
      <c r="A6085" s="203" t="s">
        <v>230</v>
      </c>
      <c r="B6085" s="202" t="s">
        <v>668</v>
      </c>
      <c r="C6085" s="203" t="s">
        <v>1508</v>
      </c>
      <c r="D6085" s="213" t="s">
        <v>740</v>
      </c>
      <c r="E6085" s="214" t="s">
        <v>741</v>
      </c>
      <c r="F6085" s="215" t="s">
        <v>475</v>
      </c>
      <c r="G6085" s="255">
        <v>0.05</v>
      </c>
      <c r="H6085" s="216" t="s">
        <v>488</v>
      </c>
      <c r="I6085" s="212" t="s">
        <v>1382</v>
      </c>
      <c r="J6085" s="216" t="s">
        <v>1380</v>
      </c>
      <c r="K6085" s="216" t="s">
        <v>22</v>
      </c>
      <c r="L6085" s="212" t="s">
        <v>1392</v>
      </c>
      <c r="M6085" s="369">
        <v>2009</v>
      </c>
      <c r="N6085" s="218">
        <v>41074</v>
      </c>
      <c r="O6085" s="203"/>
      <c r="P6085" t="str">
        <f t="shared" si="95"/>
        <v>Elk River Watershed TMDL-Elk River: Big Elk Lake to St. Francis-(07010203-579)-TSS</v>
      </c>
    </row>
    <row r="6086" spans="1:16" ht="27.95" hidden="1" customHeight="1" x14ac:dyDescent="0.25">
      <c r="A6086" s="203" t="s">
        <v>230</v>
      </c>
      <c r="B6086" s="202" t="s">
        <v>668</v>
      </c>
      <c r="C6086" s="203" t="s">
        <v>1508</v>
      </c>
      <c r="D6086" s="213" t="s">
        <v>740</v>
      </c>
      <c r="E6086" s="214" t="s">
        <v>741</v>
      </c>
      <c r="F6086" s="215" t="s">
        <v>475</v>
      </c>
      <c r="G6086" s="255">
        <v>0.03</v>
      </c>
      <c r="H6086" s="216" t="s">
        <v>488</v>
      </c>
      <c r="I6086" s="212" t="s">
        <v>1383</v>
      </c>
      <c r="J6086" s="216" t="s">
        <v>1380</v>
      </c>
      <c r="K6086" s="216" t="s">
        <v>22</v>
      </c>
      <c r="L6086" s="212" t="s">
        <v>1392</v>
      </c>
      <c r="M6086" s="369">
        <v>2009</v>
      </c>
      <c r="N6086" s="218">
        <v>41074</v>
      </c>
      <c r="O6086" s="203"/>
      <c r="P6086" t="str">
        <f t="shared" si="95"/>
        <v>Elk River Watershed TMDL-Elk River: Big Elk Lake to St. Francis-(07010203-579)-TSS</v>
      </c>
    </row>
    <row r="6087" spans="1:16" ht="27.95" hidden="1" customHeight="1" x14ac:dyDescent="0.25">
      <c r="A6087" s="203" t="s">
        <v>230</v>
      </c>
      <c r="B6087" s="202" t="s">
        <v>668</v>
      </c>
      <c r="C6087" s="203" t="s">
        <v>1508</v>
      </c>
      <c r="D6087" s="213" t="s">
        <v>740</v>
      </c>
      <c r="E6087" s="214" t="s">
        <v>741</v>
      </c>
      <c r="F6087" s="215" t="s">
        <v>475</v>
      </c>
      <c r="G6087" s="255">
        <v>0.02</v>
      </c>
      <c r="H6087" s="216" t="s">
        <v>488</v>
      </c>
      <c r="I6087" s="212" t="s">
        <v>1384</v>
      </c>
      <c r="J6087" s="216" t="s">
        <v>1380</v>
      </c>
      <c r="K6087" s="216" t="s">
        <v>22</v>
      </c>
      <c r="L6087" s="212" t="s">
        <v>1392</v>
      </c>
      <c r="M6087" s="369">
        <v>2009</v>
      </c>
      <c r="N6087" s="218">
        <v>41074</v>
      </c>
      <c r="O6087" s="203"/>
      <c r="P6087" t="str">
        <f t="shared" si="95"/>
        <v>Elk River Watershed TMDL-Elk River: Big Elk Lake to St. Francis-(07010203-579)-TSS</v>
      </c>
    </row>
    <row r="6088" spans="1:16" ht="27.95" hidden="1" customHeight="1" x14ac:dyDescent="0.25">
      <c r="A6088" s="203" t="s">
        <v>230</v>
      </c>
      <c r="B6088" s="202" t="s">
        <v>668</v>
      </c>
      <c r="C6088" s="203" t="s">
        <v>1508</v>
      </c>
      <c r="D6088" s="213" t="s">
        <v>740</v>
      </c>
      <c r="E6088" s="214" t="s">
        <v>741</v>
      </c>
      <c r="F6088" s="215" t="s">
        <v>475</v>
      </c>
      <c r="G6088" s="255">
        <v>0.01</v>
      </c>
      <c r="H6088" s="216" t="s">
        <v>488</v>
      </c>
      <c r="I6088" s="212" t="s">
        <v>1385</v>
      </c>
      <c r="J6088" s="216" t="s">
        <v>1380</v>
      </c>
      <c r="K6088" s="216" t="s">
        <v>22</v>
      </c>
      <c r="L6088" s="212" t="s">
        <v>1392</v>
      </c>
      <c r="M6088" s="369">
        <v>2009</v>
      </c>
      <c r="N6088" s="218">
        <v>41074</v>
      </c>
      <c r="O6088" s="203"/>
      <c r="P6088" t="str">
        <f t="shared" si="95"/>
        <v>Elk River Watershed TMDL-Elk River: Big Elk Lake to St. Francis-(07010203-579)-TSS</v>
      </c>
    </row>
    <row r="6089" spans="1:16" ht="27.95" hidden="1" customHeight="1" x14ac:dyDescent="0.25">
      <c r="A6089" s="203" t="s">
        <v>230</v>
      </c>
      <c r="B6089" s="202" t="s">
        <v>668</v>
      </c>
      <c r="C6089" s="203" t="s">
        <v>1508</v>
      </c>
      <c r="D6089" s="213" t="s">
        <v>740</v>
      </c>
      <c r="E6089" s="202" t="s">
        <v>1510</v>
      </c>
      <c r="F6089" s="215" t="s">
        <v>475</v>
      </c>
      <c r="G6089" s="255">
        <v>539.42999999999995</v>
      </c>
      <c r="H6089" s="379" t="s">
        <v>1400</v>
      </c>
      <c r="I6089" s="212" t="s">
        <v>1379</v>
      </c>
      <c r="J6089" s="216" t="s">
        <v>1380</v>
      </c>
      <c r="K6089" s="216" t="s">
        <v>742</v>
      </c>
      <c r="L6089" s="212" t="s">
        <v>1392</v>
      </c>
      <c r="M6089" s="369">
        <v>2009</v>
      </c>
      <c r="N6089" s="218">
        <v>41074</v>
      </c>
      <c r="O6089" s="203"/>
      <c r="P6089" t="str">
        <f t="shared" si="95"/>
        <v>Elk River Watershed TMDL-Elk River-(07010203-579)-E. Coli</v>
      </c>
    </row>
    <row r="6090" spans="1:16" ht="27.95" hidden="1" customHeight="1" x14ac:dyDescent="0.25">
      <c r="A6090" s="203" t="s">
        <v>230</v>
      </c>
      <c r="B6090" s="202" t="s">
        <v>668</v>
      </c>
      <c r="C6090" s="203" t="s">
        <v>1508</v>
      </c>
      <c r="D6090" s="213" t="s">
        <v>740</v>
      </c>
      <c r="E6090" s="202" t="s">
        <v>1510</v>
      </c>
      <c r="F6090" s="215" t="s">
        <v>475</v>
      </c>
      <c r="G6090" s="255">
        <v>203.99</v>
      </c>
      <c r="H6090" s="379" t="s">
        <v>1400</v>
      </c>
      <c r="I6090" s="212" t="s">
        <v>1382</v>
      </c>
      <c r="J6090" s="216" t="s">
        <v>1380</v>
      </c>
      <c r="K6090" s="216" t="s">
        <v>742</v>
      </c>
      <c r="L6090" s="212" t="s">
        <v>1392</v>
      </c>
      <c r="M6090" s="369">
        <v>2009</v>
      </c>
      <c r="N6090" s="218">
        <v>41074</v>
      </c>
      <c r="O6090" s="203"/>
      <c r="P6090" t="str">
        <f t="shared" si="95"/>
        <v>Elk River Watershed TMDL-Elk River-(07010203-579)-E. Coli</v>
      </c>
    </row>
    <row r="6091" spans="1:16" ht="27.95" hidden="1" customHeight="1" x14ac:dyDescent="0.25">
      <c r="A6091" s="203" t="s">
        <v>230</v>
      </c>
      <c r="B6091" s="202" t="s">
        <v>668</v>
      </c>
      <c r="C6091" s="203" t="s">
        <v>1508</v>
      </c>
      <c r="D6091" s="213" t="s">
        <v>740</v>
      </c>
      <c r="E6091" s="202" t="s">
        <v>1510</v>
      </c>
      <c r="F6091" s="215" t="s">
        <v>475</v>
      </c>
      <c r="G6091" s="255">
        <v>101.84</v>
      </c>
      <c r="H6091" s="379" t="s">
        <v>1400</v>
      </c>
      <c r="I6091" s="212" t="s">
        <v>1383</v>
      </c>
      <c r="J6091" s="216" t="s">
        <v>1380</v>
      </c>
      <c r="K6091" s="216" t="s">
        <v>742</v>
      </c>
      <c r="L6091" s="212" t="s">
        <v>1392</v>
      </c>
      <c r="M6091" s="369">
        <v>2009</v>
      </c>
      <c r="N6091" s="218">
        <v>41074</v>
      </c>
      <c r="O6091" s="203"/>
      <c r="P6091" t="str">
        <f t="shared" si="95"/>
        <v>Elk River Watershed TMDL-Elk River-(07010203-579)-E. Coli</v>
      </c>
    </row>
    <row r="6092" spans="1:16" ht="27.95" hidden="1" customHeight="1" x14ac:dyDescent="0.25">
      <c r="A6092" s="203" t="s">
        <v>230</v>
      </c>
      <c r="B6092" s="202" t="s">
        <v>668</v>
      </c>
      <c r="C6092" s="203" t="s">
        <v>1508</v>
      </c>
      <c r="D6092" s="213" t="s">
        <v>740</v>
      </c>
      <c r="E6092" s="202" t="s">
        <v>1510</v>
      </c>
      <c r="F6092" s="215" t="s">
        <v>475</v>
      </c>
      <c r="G6092" s="255">
        <v>61.01</v>
      </c>
      <c r="H6092" s="379" t="s">
        <v>1400</v>
      </c>
      <c r="I6092" s="212" t="s">
        <v>1384</v>
      </c>
      <c r="J6092" s="216" t="s">
        <v>1380</v>
      </c>
      <c r="K6092" s="216" t="s">
        <v>742</v>
      </c>
      <c r="L6092" s="212" t="s">
        <v>1392</v>
      </c>
      <c r="M6092" s="369">
        <v>2009</v>
      </c>
      <c r="N6092" s="218">
        <v>41074</v>
      </c>
      <c r="O6092" s="203"/>
      <c r="P6092" t="str">
        <f t="shared" si="95"/>
        <v>Elk River Watershed TMDL-Elk River-(07010203-579)-E. Coli</v>
      </c>
    </row>
    <row r="6093" spans="1:16" ht="27.95" hidden="1" customHeight="1" x14ac:dyDescent="0.25">
      <c r="A6093" s="203" t="s">
        <v>230</v>
      </c>
      <c r="B6093" s="202" t="s">
        <v>668</v>
      </c>
      <c r="C6093" s="203" t="s">
        <v>1508</v>
      </c>
      <c r="D6093" s="213" t="s">
        <v>740</v>
      </c>
      <c r="E6093" s="202" t="s">
        <v>1510</v>
      </c>
      <c r="F6093" s="215" t="s">
        <v>475</v>
      </c>
      <c r="G6093" s="255">
        <v>29.95</v>
      </c>
      <c r="H6093" s="379" t="s">
        <v>1400</v>
      </c>
      <c r="I6093" s="212" t="s">
        <v>1385</v>
      </c>
      <c r="J6093" s="216" t="s">
        <v>1380</v>
      </c>
      <c r="K6093" s="216" t="s">
        <v>742</v>
      </c>
      <c r="L6093" s="212" t="s">
        <v>1392</v>
      </c>
      <c r="M6093" s="369">
        <v>2009</v>
      </c>
      <c r="N6093" s="218">
        <v>41074</v>
      </c>
      <c r="O6093" s="203"/>
      <c r="P6093" t="str">
        <f t="shared" si="95"/>
        <v>Elk River Watershed TMDL-Elk River-(07010203-579)-E. Coli</v>
      </c>
    </row>
    <row r="6094" spans="1:16" ht="27.95" hidden="1" customHeight="1" x14ac:dyDescent="0.25">
      <c r="A6094" s="203" t="s">
        <v>230</v>
      </c>
      <c r="B6094" s="202" t="s">
        <v>668</v>
      </c>
      <c r="C6094" s="203" t="s">
        <v>1511</v>
      </c>
      <c r="D6094" s="202" t="s">
        <v>678</v>
      </c>
      <c r="E6094" s="202" t="s">
        <v>1512</v>
      </c>
      <c r="F6094" s="202" t="s">
        <v>475</v>
      </c>
      <c r="G6094" s="253">
        <v>0.5</v>
      </c>
      <c r="H6094" s="361" t="s">
        <v>527</v>
      </c>
      <c r="I6094" s="359" t="s">
        <v>1407</v>
      </c>
      <c r="J6094" s="358">
        <v>0.55000000000000004</v>
      </c>
      <c r="K6094" s="359" t="s">
        <v>1113</v>
      </c>
      <c r="L6094" s="359" t="s">
        <v>1392</v>
      </c>
      <c r="M6094" s="368">
        <v>2007</v>
      </c>
      <c r="N6094" s="205">
        <v>40941</v>
      </c>
      <c r="O6094" s="203"/>
      <c r="P6094" t="str">
        <f t="shared" si="95"/>
        <v>Little Rock Lake Nutrients TMDL-Little Rock-(05-0013-00)-TP</v>
      </c>
    </row>
    <row r="6095" spans="1:16" ht="27.95" hidden="1" customHeight="1" x14ac:dyDescent="0.25">
      <c r="A6095" s="203" t="s">
        <v>230</v>
      </c>
      <c r="B6095" s="202" t="s">
        <v>668</v>
      </c>
      <c r="C6095" s="203" t="s">
        <v>1403</v>
      </c>
      <c r="D6095" s="202" t="s">
        <v>1404</v>
      </c>
      <c r="E6095" s="202" t="s">
        <v>1405</v>
      </c>
      <c r="F6095" s="202" t="s">
        <v>475</v>
      </c>
      <c r="G6095" s="253">
        <v>154</v>
      </c>
      <c r="H6095" s="361" t="s">
        <v>1406</v>
      </c>
      <c r="I6095" s="359" t="s">
        <v>1407</v>
      </c>
      <c r="J6095" s="208">
        <v>0</v>
      </c>
      <c r="K6095" s="359" t="s">
        <v>22</v>
      </c>
      <c r="L6095" s="359" t="s">
        <v>1408</v>
      </c>
      <c r="M6095" s="368" t="s">
        <v>1407</v>
      </c>
      <c r="N6095" s="205">
        <v>42486</v>
      </c>
      <c r="O6095" s="203"/>
      <c r="P6095" t="str">
        <f t="shared" si="95"/>
        <v>South Metro Mississippi TSS TMDL-Mississippi River-(07040001-531)-TSS</v>
      </c>
    </row>
    <row r="6096" spans="1:16" ht="27.95" hidden="1" customHeight="1" x14ac:dyDescent="0.25">
      <c r="A6096" s="203" t="s">
        <v>2281</v>
      </c>
      <c r="B6096" s="202" t="s">
        <v>2466</v>
      </c>
      <c r="C6096" s="203" t="s">
        <v>1808</v>
      </c>
      <c r="D6096" s="202" t="s">
        <v>1809</v>
      </c>
      <c r="E6096" s="202" t="s">
        <v>1810</v>
      </c>
      <c r="F6096" s="202" t="s">
        <v>505</v>
      </c>
      <c r="G6096" s="253">
        <v>10.4</v>
      </c>
      <c r="H6096" s="361" t="s">
        <v>1448</v>
      </c>
      <c r="I6096" s="359" t="s">
        <v>1407</v>
      </c>
      <c r="J6096" s="358">
        <v>0.2</v>
      </c>
      <c r="K6096" s="359" t="s">
        <v>1113</v>
      </c>
      <c r="L6096" s="359" t="s">
        <v>1408</v>
      </c>
      <c r="M6096" s="368">
        <v>2006</v>
      </c>
      <c r="N6096" s="205">
        <v>41694</v>
      </c>
      <c r="O6096" s="203" t="s">
        <v>1811</v>
      </c>
      <c r="P6096" t="str">
        <f t="shared" si="95"/>
        <v>Minnehaha Creek Lake Hiawatha TMDL-Hiawatha-(27-0018-00)-TP</v>
      </c>
    </row>
    <row r="6097" spans="1:16" ht="27.95" hidden="1" customHeight="1" x14ac:dyDescent="0.25">
      <c r="A6097" s="203" t="s">
        <v>2281</v>
      </c>
      <c r="B6097" s="202" t="s">
        <v>2466</v>
      </c>
      <c r="C6097" s="203" t="s">
        <v>1808</v>
      </c>
      <c r="D6097" s="202" t="s">
        <v>1809</v>
      </c>
      <c r="E6097" s="202" t="s">
        <v>1810</v>
      </c>
      <c r="F6097" s="202" t="s">
        <v>505</v>
      </c>
      <c r="G6097" s="253">
        <v>8.5000000000000006E-2</v>
      </c>
      <c r="H6097" s="361" t="s">
        <v>1450</v>
      </c>
      <c r="I6097" s="359" t="s">
        <v>1407</v>
      </c>
      <c r="J6097" s="358">
        <v>0.2</v>
      </c>
      <c r="K6097" s="359" t="s">
        <v>1113</v>
      </c>
      <c r="L6097" s="359" t="s">
        <v>1392</v>
      </c>
      <c r="M6097" s="368">
        <v>2006</v>
      </c>
      <c r="N6097" s="205">
        <v>41694</v>
      </c>
      <c r="O6097" s="203" t="s">
        <v>1811</v>
      </c>
      <c r="P6097" t="str">
        <f t="shared" si="95"/>
        <v>Minnehaha Creek Lake Hiawatha TMDL-Hiawatha-(27-0018-00)-TP</v>
      </c>
    </row>
    <row r="6098" spans="1:16" ht="27.95" hidden="1" customHeight="1" x14ac:dyDescent="0.25">
      <c r="A6098" s="203" t="s">
        <v>2281</v>
      </c>
      <c r="B6098" s="202" t="s">
        <v>2466</v>
      </c>
      <c r="C6098" s="203" t="s">
        <v>1808</v>
      </c>
      <c r="D6098" s="202" t="s">
        <v>1658</v>
      </c>
      <c r="E6098" s="202" t="s">
        <v>1659</v>
      </c>
      <c r="F6098" s="202" t="s">
        <v>475</v>
      </c>
      <c r="G6098" s="253">
        <v>588.20000000000005</v>
      </c>
      <c r="H6098" s="361" t="s">
        <v>1400</v>
      </c>
      <c r="I6098" s="359" t="s">
        <v>1379</v>
      </c>
      <c r="J6098" s="359" t="s">
        <v>1380</v>
      </c>
      <c r="K6098" s="359" t="s">
        <v>1391</v>
      </c>
      <c r="L6098" s="359" t="s">
        <v>1392</v>
      </c>
      <c r="M6098" s="368">
        <v>2006</v>
      </c>
      <c r="N6098" s="205">
        <v>41694</v>
      </c>
      <c r="O6098" s="203"/>
      <c r="P6098" t="str">
        <f t="shared" si="95"/>
        <v>Minnehaha Creek Lake Hiawatha TMDL-Minnehaha Creek-(07010206-539)-E. coli</v>
      </c>
    </row>
    <row r="6099" spans="1:16" ht="27.95" hidden="1" customHeight="1" x14ac:dyDescent="0.25">
      <c r="A6099" s="203" t="s">
        <v>2281</v>
      </c>
      <c r="B6099" s="202" t="s">
        <v>2466</v>
      </c>
      <c r="C6099" s="203" t="s">
        <v>1808</v>
      </c>
      <c r="D6099" s="202" t="s">
        <v>1658</v>
      </c>
      <c r="E6099" s="202" t="s">
        <v>1659</v>
      </c>
      <c r="F6099" s="202" t="s">
        <v>475</v>
      </c>
      <c r="G6099" s="253">
        <v>285.10000000000002</v>
      </c>
      <c r="H6099" s="361" t="s">
        <v>1400</v>
      </c>
      <c r="I6099" s="359" t="s">
        <v>1382</v>
      </c>
      <c r="J6099" s="359" t="s">
        <v>1380</v>
      </c>
      <c r="K6099" s="359" t="s">
        <v>1391</v>
      </c>
      <c r="L6099" s="359" t="s">
        <v>1392</v>
      </c>
      <c r="M6099" s="368">
        <v>2006</v>
      </c>
      <c r="N6099" s="205">
        <v>41694</v>
      </c>
      <c r="O6099" s="203"/>
      <c r="P6099" t="str">
        <f t="shared" si="95"/>
        <v>Minnehaha Creek Lake Hiawatha TMDL-Minnehaha Creek-(07010206-539)-E. coli</v>
      </c>
    </row>
    <row r="6100" spans="1:16" ht="27.95" hidden="1" customHeight="1" x14ac:dyDescent="0.25">
      <c r="A6100" s="203" t="s">
        <v>2281</v>
      </c>
      <c r="B6100" s="202" t="s">
        <v>2466</v>
      </c>
      <c r="C6100" s="203" t="s">
        <v>1808</v>
      </c>
      <c r="D6100" s="202" t="s">
        <v>1658</v>
      </c>
      <c r="E6100" s="202" t="s">
        <v>1659</v>
      </c>
      <c r="F6100" s="202" t="s">
        <v>475</v>
      </c>
      <c r="G6100" s="253">
        <v>103.9</v>
      </c>
      <c r="H6100" s="361" t="s">
        <v>1400</v>
      </c>
      <c r="I6100" s="359" t="s">
        <v>1383</v>
      </c>
      <c r="J6100" s="359" t="s">
        <v>1380</v>
      </c>
      <c r="K6100" s="359" t="s">
        <v>1391</v>
      </c>
      <c r="L6100" s="359" t="s">
        <v>1392</v>
      </c>
      <c r="M6100" s="368">
        <v>2006</v>
      </c>
      <c r="N6100" s="205">
        <v>41694</v>
      </c>
      <c r="O6100" s="203"/>
      <c r="P6100" t="str">
        <f t="shared" si="95"/>
        <v>Minnehaha Creek Lake Hiawatha TMDL-Minnehaha Creek-(07010206-539)-E. coli</v>
      </c>
    </row>
    <row r="6101" spans="1:16" ht="27.95" hidden="1" customHeight="1" x14ac:dyDescent="0.25">
      <c r="A6101" s="203" t="s">
        <v>2281</v>
      </c>
      <c r="B6101" s="202" t="s">
        <v>2466</v>
      </c>
      <c r="C6101" s="203" t="s">
        <v>1808</v>
      </c>
      <c r="D6101" s="202" t="s">
        <v>1658</v>
      </c>
      <c r="E6101" s="202" t="s">
        <v>1659</v>
      </c>
      <c r="F6101" s="202" t="s">
        <v>475</v>
      </c>
      <c r="G6101" s="253">
        <v>27.74</v>
      </c>
      <c r="H6101" s="361" t="s">
        <v>1400</v>
      </c>
      <c r="I6101" s="359" t="s">
        <v>1384</v>
      </c>
      <c r="J6101" s="359" t="s">
        <v>1380</v>
      </c>
      <c r="K6101" s="359" t="s">
        <v>1391</v>
      </c>
      <c r="L6101" s="359" t="s">
        <v>1392</v>
      </c>
      <c r="M6101" s="368">
        <v>2006</v>
      </c>
      <c r="N6101" s="205">
        <v>41694</v>
      </c>
      <c r="O6101" s="203"/>
      <c r="P6101" t="str">
        <f t="shared" si="95"/>
        <v>Minnehaha Creek Lake Hiawatha TMDL-Minnehaha Creek-(07010206-539)-E. coli</v>
      </c>
    </row>
    <row r="6102" spans="1:16" ht="27.95" hidden="1" customHeight="1" x14ac:dyDescent="0.25">
      <c r="A6102" s="203" t="s">
        <v>2281</v>
      </c>
      <c r="B6102" s="202" t="s">
        <v>2466</v>
      </c>
      <c r="C6102" s="203" t="s">
        <v>1808</v>
      </c>
      <c r="D6102" s="202" t="s">
        <v>1658</v>
      </c>
      <c r="E6102" s="202" t="s">
        <v>1659</v>
      </c>
      <c r="F6102" s="202" t="s">
        <v>475</v>
      </c>
      <c r="G6102" s="253">
        <v>7.94</v>
      </c>
      <c r="H6102" s="361" t="s">
        <v>1400</v>
      </c>
      <c r="I6102" s="359" t="s">
        <v>1385</v>
      </c>
      <c r="J6102" s="359" t="s">
        <v>1380</v>
      </c>
      <c r="K6102" s="359" t="s">
        <v>1391</v>
      </c>
      <c r="L6102" s="359" t="s">
        <v>1392</v>
      </c>
      <c r="M6102" s="368">
        <v>2006</v>
      </c>
      <c r="N6102" s="205">
        <v>41694</v>
      </c>
      <c r="O6102" s="203"/>
      <c r="P6102" t="str">
        <f t="shared" si="95"/>
        <v>Minnehaha Creek Lake Hiawatha TMDL-Minnehaha Creek-(07010206-539)-E. coli</v>
      </c>
    </row>
    <row r="6103" spans="1:16" ht="27.95" hidden="1" customHeight="1" x14ac:dyDescent="0.25">
      <c r="A6103" s="203" t="s">
        <v>2281</v>
      </c>
      <c r="B6103" s="202" t="s">
        <v>2466</v>
      </c>
      <c r="C6103" s="203" t="s">
        <v>1403</v>
      </c>
      <c r="D6103" s="202" t="s">
        <v>1404</v>
      </c>
      <c r="E6103" s="202" t="s">
        <v>1405</v>
      </c>
      <c r="F6103" s="202" t="s">
        <v>475</v>
      </c>
      <c r="G6103" s="253">
        <v>154</v>
      </c>
      <c r="H6103" s="361" t="s">
        <v>1406</v>
      </c>
      <c r="I6103" s="359" t="s">
        <v>1407</v>
      </c>
      <c r="J6103" s="208">
        <v>0</v>
      </c>
      <c r="K6103" s="359" t="s">
        <v>22</v>
      </c>
      <c r="L6103" s="359" t="s">
        <v>1408</v>
      </c>
      <c r="M6103" s="368" t="s">
        <v>1407</v>
      </c>
      <c r="N6103" s="205">
        <v>42486</v>
      </c>
      <c r="O6103" s="203"/>
      <c r="P6103" t="str">
        <f t="shared" si="95"/>
        <v>South Metro Mississippi TSS TMDL-Mississippi River-(07040001-531)-TSS</v>
      </c>
    </row>
    <row r="6104" spans="1:16" ht="27.95" hidden="1" customHeight="1" x14ac:dyDescent="0.25">
      <c r="A6104" s="203" t="s">
        <v>2281</v>
      </c>
      <c r="B6104" s="202" t="s">
        <v>2466</v>
      </c>
      <c r="C6104" s="203" t="s">
        <v>1461</v>
      </c>
      <c r="D6104" s="202" t="s">
        <v>1920</v>
      </c>
      <c r="E6104" s="202" t="s">
        <v>1921</v>
      </c>
      <c r="F6104" s="202" t="s">
        <v>475</v>
      </c>
      <c r="G6104" s="254">
        <v>165889</v>
      </c>
      <c r="H6104" s="361" t="s">
        <v>1433</v>
      </c>
      <c r="I6104" s="359" t="s">
        <v>1407</v>
      </c>
      <c r="J6104" s="359" t="s">
        <v>1380</v>
      </c>
      <c r="K6104" s="359" t="s">
        <v>8</v>
      </c>
      <c r="L6104" s="359" t="s">
        <v>1408</v>
      </c>
      <c r="M6104" s="368" t="s">
        <v>1407</v>
      </c>
      <c r="N6104" s="205">
        <v>42530</v>
      </c>
      <c r="O6104" s="203"/>
      <c r="P6104" t="str">
        <f t="shared" si="95"/>
        <v>Twin Cities Metro Area Chloride TMDL and Management Plan-Peavey-(27-0138-00)-Chloride</v>
      </c>
    </row>
    <row r="6105" spans="1:16" ht="27.95" hidden="1" customHeight="1" x14ac:dyDescent="0.25">
      <c r="A6105" s="203" t="s">
        <v>2281</v>
      </c>
      <c r="B6105" s="202" t="s">
        <v>2466</v>
      </c>
      <c r="C6105" s="203" t="s">
        <v>1461</v>
      </c>
      <c r="D6105" s="202" t="s">
        <v>1920</v>
      </c>
      <c r="E6105" s="202" t="s">
        <v>1921</v>
      </c>
      <c r="F6105" s="202" t="s">
        <v>475</v>
      </c>
      <c r="G6105" s="254">
        <v>454</v>
      </c>
      <c r="H6105" s="361" t="s">
        <v>1414</v>
      </c>
      <c r="I6105" s="359" t="s">
        <v>1407</v>
      </c>
      <c r="J6105" s="359" t="s">
        <v>1380</v>
      </c>
      <c r="K6105" s="359" t="s">
        <v>8</v>
      </c>
      <c r="L6105" s="359" t="s">
        <v>1392</v>
      </c>
      <c r="M6105" s="368" t="s">
        <v>1407</v>
      </c>
      <c r="N6105" s="205">
        <v>42530</v>
      </c>
      <c r="O6105" s="203"/>
      <c r="P6105" t="str">
        <f t="shared" si="95"/>
        <v>Twin Cities Metro Area Chloride TMDL and Management Plan-Peavey-(27-0138-00)-Chloride</v>
      </c>
    </row>
    <row r="6106" spans="1:16" ht="27.95" hidden="1" customHeight="1" x14ac:dyDescent="0.25">
      <c r="A6106" s="203" t="s">
        <v>2281</v>
      </c>
      <c r="B6106" s="202" t="s">
        <v>2466</v>
      </c>
      <c r="C6106" s="203" t="s">
        <v>1461</v>
      </c>
      <c r="D6106" s="202" t="s">
        <v>1658</v>
      </c>
      <c r="E6106" s="202" t="s">
        <v>1659</v>
      </c>
      <c r="F6106" s="202" t="s">
        <v>475</v>
      </c>
      <c r="G6106" s="254">
        <v>28679140</v>
      </c>
      <c r="H6106" s="361" t="s">
        <v>1433</v>
      </c>
      <c r="I6106" s="359" t="s">
        <v>1407</v>
      </c>
      <c r="J6106" s="359" t="s">
        <v>1380</v>
      </c>
      <c r="K6106" s="359" t="s">
        <v>8</v>
      </c>
      <c r="L6106" s="359" t="s">
        <v>1408</v>
      </c>
      <c r="M6106" s="368" t="s">
        <v>1407</v>
      </c>
      <c r="N6106" s="205">
        <v>42530</v>
      </c>
      <c r="O6106" s="203"/>
      <c r="P6106" t="str">
        <f t="shared" si="95"/>
        <v>Twin Cities Metro Area Chloride TMDL and Management Plan-Minnehaha Creek-(07010206-539)-Chloride</v>
      </c>
    </row>
    <row r="6107" spans="1:16" ht="27.95" hidden="1" customHeight="1" x14ac:dyDescent="0.25">
      <c r="A6107" s="203" t="s">
        <v>2281</v>
      </c>
      <c r="B6107" s="202" t="s">
        <v>2466</v>
      </c>
      <c r="C6107" s="203" t="s">
        <v>1461</v>
      </c>
      <c r="D6107" s="202" t="s">
        <v>1658</v>
      </c>
      <c r="E6107" s="202" t="s">
        <v>1659</v>
      </c>
      <c r="F6107" s="202" t="s">
        <v>475</v>
      </c>
      <c r="G6107" s="254">
        <v>189928</v>
      </c>
      <c r="H6107" s="361" t="s">
        <v>1414</v>
      </c>
      <c r="I6107" s="359" t="s">
        <v>1407</v>
      </c>
      <c r="J6107" s="359" t="s">
        <v>1380</v>
      </c>
      <c r="K6107" s="359" t="s">
        <v>8</v>
      </c>
      <c r="L6107" s="359" t="s">
        <v>1392</v>
      </c>
      <c r="M6107" s="368" t="s">
        <v>1407</v>
      </c>
      <c r="N6107" s="205">
        <v>42530</v>
      </c>
      <c r="O6107" s="203"/>
      <c r="P6107" t="str">
        <f t="shared" si="95"/>
        <v>Twin Cities Metro Area Chloride TMDL and Management Plan-Minnehaha Creek-(07010206-539)-Chloride</v>
      </c>
    </row>
    <row r="6108" spans="1:16" ht="27.95" hidden="1" customHeight="1" x14ac:dyDescent="0.25">
      <c r="A6108" s="203" t="s">
        <v>2281</v>
      </c>
      <c r="B6108" s="202" t="s">
        <v>2466</v>
      </c>
      <c r="C6108" s="203" t="s">
        <v>1461</v>
      </c>
      <c r="D6108" s="202" t="s">
        <v>1923</v>
      </c>
      <c r="E6108" s="202" t="s">
        <v>1399</v>
      </c>
      <c r="F6108" s="202" t="s">
        <v>475</v>
      </c>
      <c r="G6108" s="254">
        <v>208979</v>
      </c>
      <c r="H6108" s="361" t="s">
        <v>1433</v>
      </c>
      <c r="I6108" s="359" t="s">
        <v>1407</v>
      </c>
      <c r="J6108" s="359" t="s">
        <v>1380</v>
      </c>
      <c r="K6108" s="359" t="s">
        <v>8</v>
      </c>
      <c r="L6108" s="359" t="s">
        <v>1408</v>
      </c>
      <c r="M6108" s="368" t="s">
        <v>1407</v>
      </c>
      <c r="N6108" s="205">
        <v>42530</v>
      </c>
      <c r="O6108" s="203"/>
      <c r="P6108" t="str">
        <f t="shared" si="95"/>
        <v>Twin Cities Metro Area Chloride TMDL and Management Plan-Unnamed creek-(07010206-718)-Chloride</v>
      </c>
    </row>
    <row r="6109" spans="1:16" ht="27.95" hidden="1" customHeight="1" x14ac:dyDescent="0.25">
      <c r="A6109" s="203" t="s">
        <v>2281</v>
      </c>
      <c r="B6109" s="202" t="s">
        <v>2466</v>
      </c>
      <c r="C6109" s="203" t="s">
        <v>1461</v>
      </c>
      <c r="D6109" s="202" t="s">
        <v>1923</v>
      </c>
      <c r="E6109" s="202" t="s">
        <v>1399</v>
      </c>
      <c r="F6109" s="202" t="s">
        <v>475</v>
      </c>
      <c r="G6109" s="254">
        <v>1384</v>
      </c>
      <c r="H6109" s="361" t="s">
        <v>1414</v>
      </c>
      <c r="I6109" s="359" t="s">
        <v>1407</v>
      </c>
      <c r="J6109" s="359" t="s">
        <v>1380</v>
      </c>
      <c r="K6109" s="359" t="s">
        <v>8</v>
      </c>
      <c r="L6109" s="359" t="s">
        <v>1392</v>
      </c>
      <c r="M6109" s="368" t="s">
        <v>1407</v>
      </c>
      <c r="N6109" s="205">
        <v>42530</v>
      </c>
      <c r="O6109" s="203"/>
      <c r="P6109" t="str">
        <f t="shared" si="95"/>
        <v>Twin Cities Metro Area Chloride TMDL and Management Plan-Unnamed creek-(07010206-718)-Chloride</v>
      </c>
    </row>
    <row r="6110" spans="1:16" ht="27.95" hidden="1" customHeight="1" x14ac:dyDescent="0.25">
      <c r="A6110" s="203" t="s">
        <v>2281</v>
      </c>
      <c r="B6110" s="202" t="s">
        <v>2466</v>
      </c>
      <c r="C6110" s="203" t="s">
        <v>1660</v>
      </c>
      <c r="D6110" s="202" t="s">
        <v>1926</v>
      </c>
      <c r="E6110" s="202" t="s">
        <v>1927</v>
      </c>
      <c r="F6110" s="202" t="s">
        <v>505</v>
      </c>
      <c r="G6110" s="253">
        <v>4.9800000000000004</v>
      </c>
      <c r="H6110" s="361" t="s">
        <v>1433</v>
      </c>
      <c r="I6110" s="359" t="s">
        <v>1407</v>
      </c>
      <c r="J6110" s="358">
        <v>0.6875</v>
      </c>
      <c r="K6110" s="359" t="s">
        <v>1113</v>
      </c>
      <c r="L6110" s="359" t="s">
        <v>1408</v>
      </c>
      <c r="M6110" s="368">
        <v>2008</v>
      </c>
      <c r="N6110" s="207" t="s">
        <v>1663</v>
      </c>
      <c r="O6110" s="203"/>
      <c r="P6110" t="str">
        <f t="shared" si="95"/>
        <v>Upper Minnehaha Creek Watershed TMDL-Gleason-(27-0095-00)-TP</v>
      </c>
    </row>
    <row r="6111" spans="1:16" ht="27.95" hidden="1" customHeight="1" x14ac:dyDescent="0.25">
      <c r="A6111" s="203" t="s">
        <v>2281</v>
      </c>
      <c r="B6111" s="202" t="s">
        <v>2466</v>
      </c>
      <c r="C6111" s="203" t="s">
        <v>1660</v>
      </c>
      <c r="D6111" s="202" t="s">
        <v>1926</v>
      </c>
      <c r="E6111" s="202" t="s">
        <v>1927</v>
      </c>
      <c r="F6111" s="202" t="s">
        <v>505</v>
      </c>
      <c r="G6111" s="253">
        <v>1.4E-2</v>
      </c>
      <c r="H6111" s="361" t="s">
        <v>1414</v>
      </c>
      <c r="I6111" s="359" t="s">
        <v>1407</v>
      </c>
      <c r="J6111" s="358">
        <v>0.6875</v>
      </c>
      <c r="K6111" s="359" t="s">
        <v>1113</v>
      </c>
      <c r="L6111" s="359" t="s">
        <v>1392</v>
      </c>
      <c r="M6111" s="368">
        <v>2008</v>
      </c>
      <c r="N6111" s="207" t="s">
        <v>1663</v>
      </c>
      <c r="O6111" s="203"/>
      <c r="P6111" t="str">
        <f t="shared" si="95"/>
        <v>Upper Minnehaha Creek Watershed TMDL-Gleason-(27-0095-00)-TP</v>
      </c>
    </row>
    <row r="6112" spans="1:16" ht="27.95" hidden="1" customHeight="1" x14ac:dyDescent="0.25">
      <c r="A6112" s="203" t="s">
        <v>231</v>
      </c>
      <c r="B6112" s="202" t="s">
        <v>705</v>
      </c>
      <c r="C6112" s="203" t="s">
        <v>1518</v>
      </c>
      <c r="D6112" s="202" t="s">
        <v>1519</v>
      </c>
      <c r="E6112" s="202" t="s">
        <v>1520</v>
      </c>
      <c r="F6112" s="202" t="s">
        <v>475</v>
      </c>
      <c r="G6112" s="253">
        <v>0.19</v>
      </c>
      <c r="H6112" s="361" t="s">
        <v>1406</v>
      </c>
      <c r="I6112" s="359" t="s">
        <v>1407</v>
      </c>
      <c r="J6112" s="358">
        <v>0.34</v>
      </c>
      <c r="K6112" s="359" t="s">
        <v>1113</v>
      </c>
      <c r="L6112" s="359" t="s">
        <v>1408</v>
      </c>
      <c r="M6112" s="368">
        <v>1992</v>
      </c>
      <c r="N6112" s="207" t="s">
        <v>1521</v>
      </c>
      <c r="O6112" s="203"/>
      <c r="P6112" t="str">
        <f t="shared" si="95"/>
        <v>Lake St. Croix Excess Nutrient TMDL-St. Croix-(82-0001-00)-TP</v>
      </c>
    </row>
    <row r="6113" spans="1:16" ht="27.95" hidden="1" customHeight="1" x14ac:dyDescent="0.25">
      <c r="A6113" s="203" t="s">
        <v>231</v>
      </c>
      <c r="B6113" s="202" t="s">
        <v>705</v>
      </c>
      <c r="C6113" s="203" t="s">
        <v>1403</v>
      </c>
      <c r="D6113" s="202" t="s">
        <v>1404</v>
      </c>
      <c r="E6113" s="202" t="s">
        <v>1405</v>
      </c>
      <c r="F6113" s="202" t="s">
        <v>475</v>
      </c>
      <c r="G6113" s="253">
        <v>154</v>
      </c>
      <c r="H6113" s="361" t="s">
        <v>1406</v>
      </c>
      <c r="I6113" s="359" t="s">
        <v>1407</v>
      </c>
      <c r="J6113" s="208">
        <v>0</v>
      </c>
      <c r="K6113" s="359" t="s">
        <v>22</v>
      </c>
      <c r="L6113" s="359" t="s">
        <v>1408</v>
      </c>
      <c r="M6113" s="368" t="s">
        <v>1407</v>
      </c>
      <c r="N6113" s="205">
        <v>42486</v>
      </c>
      <c r="O6113" s="203"/>
      <c r="P6113" t="str">
        <f t="shared" si="95"/>
        <v>South Metro Mississippi TSS TMDL-Mississippi River-(07040001-531)-TSS</v>
      </c>
    </row>
    <row r="6114" spans="1:16" ht="27.95" hidden="1" customHeight="1" x14ac:dyDescent="0.25">
      <c r="A6114" s="203" t="s">
        <v>2282</v>
      </c>
      <c r="B6114" s="202" t="s">
        <v>2467</v>
      </c>
      <c r="C6114" s="203" t="s">
        <v>1745</v>
      </c>
      <c r="D6114" s="202" t="s">
        <v>1746</v>
      </c>
      <c r="E6114" s="202" t="s">
        <v>1747</v>
      </c>
      <c r="F6114" s="202" t="s">
        <v>505</v>
      </c>
      <c r="G6114" s="253">
        <v>63.6</v>
      </c>
      <c r="H6114" s="361" t="s">
        <v>1448</v>
      </c>
      <c r="I6114" s="359" t="s">
        <v>1407</v>
      </c>
      <c r="J6114" s="358">
        <v>0.30830000000000002</v>
      </c>
      <c r="K6114" s="359" t="s">
        <v>1113</v>
      </c>
      <c r="L6114" s="359" t="s">
        <v>1408</v>
      </c>
      <c r="M6114" s="368">
        <v>2012</v>
      </c>
      <c r="N6114" s="205">
        <v>41967</v>
      </c>
      <c r="O6114" s="203" t="s">
        <v>1748</v>
      </c>
      <c r="P6114" t="str">
        <f t="shared" si="95"/>
        <v>Lower Mississippi River WMO WRAPS 2010-Thompson-(19-0048-00)-TP</v>
      </c>
    </row>
    <row r="6115" spans="1:16" ht="27.95" hidden="1" customHeight="1" x14ac:dyDescent="0.25">
      <c r="A6115" s="203" t="s">
        <v>2282</v>
      </c>
      <c r="B6115" s="202" t="s">
        <v>2467</v>
      </c>
      <c r="C6115" s="203" t="s">
        <v>1745</v>
      </c>
      <c r="D6115" s="202" t="s">
        <v>1746</v>
      </c>
      <c r="E6115" s="202" t="s">
        <v>1747</v>
      </c>
      <c r="F6115" s="202" t="s">
        <v>505</v>
      </c>
      <c r="G6115" s="253">
        <v>0.29799999999999999</v>
      </c>
      <c r="H6115" s="361" t="s">
        <v>1450</v>
      </c>
      <c r="I6115" s="359" t="s">
        <v>1407</v>
      </c>
      <c r="J6115" s="358">
        <v>0.30830000000000002</v>
      </c>
      <c r="K6115" s="359" t="s">
        <v>1113</v>
      </c>
      <c r="L6115" s="359" t="s">
        <v>1392</v>
      </c>
      <c r="M6115" s="368">
        <v>2012</v>
      </c>
      <c r="N6115" s="205">
        <v>41967</v>
      </c>
      <c r="O6115" s="203" t="s">
        <v>1748</v>
      </c>
      <c r="P6115" t="str">
        <f t="shared" si="95"/>
        <v>Lower Mississippi River WMO WRAPS 2010-Thompson-(19-0048-00)-TP</v>
      </c>
    </row>
    <row r="6116" spans="1:16" ht="27.95" hidden="1" customHeight="1" x14ac:dyDescent="0.25">
      <c r="A6116" s="203" t="s">
        <v>2282</v>
      </c>
      <c r="B6116" s="202" t="s">
        <v>2467</v>
      </c>
      <c r="C6116" s="203" t="s">
        <v>1403</v>
      </c>
      <c r="D6116" s="202" t="s">
        <v>1404</v>
      </c>
      <c r="E6116" s="202" t="s">
        <v>1405</v>
      </c>
      <c r="F6116" s="202" t="s">
        <v>475</v>
      </c>
      <c r="G6116" s="253">
        <v>154</v>
      </c>
      <c r="H6116" s="361" t="s">
        <v>1406</v>
      </c>
      <c r="I6116" s="359" t="s">
        <v>1407</v>
      </c>
      <c r="J6116" s="208">
        <v>0</v>
      </c>
      <c r="K6116" s="359" t="s">
        <v>22</v>
      </c>
      <c r="L6116" s="359" t="s">
        <v>1408</v>
      </c>
      <c r="M6116" s="368" t="s">
        <v>1407</v>
      </c>
      <c r="N6116" s="205">
        <v>42486</v>
      </c>
      <c r="O6116" s="203"/>
      <c r="P6116" t="str">
        <f t="shared" si="95"/>
        <v>South Metro Mississippi TSS TMDL-Mississippi River-(07040001-531)-TSS</v>
      </c>
    </row>
    <row r="6117" spans="1:16" ht="27.95" hidden="1" customHeight="1" x14ac:dyDescent="0.25">
      <c r="A6117" s="203" t="s">
        <v>2282</v>
      </c>
      <c r="B6117" s="202" t="s">
        <v>2467</v>
      </c>
      <c r="C6117" s="203" t="s">
        <v>1461</v>
      </c>
      <c r="D6117" s="202" t="s">
        <v>1746</v>
      </c>
      <c r="E6117" s="202" t="s">
        <v>1747</v>
      </c>
      <c r="F6117" s="202" t="s">
        <v>475</v>
      </c>
      <c r="G6117" s="254">
        <v>110159</v>
      </c>
      <c r="H6117" s="361" t="s">
        <v>1433</v>
      </c>
      <c r="I6117" s="359" t="s">
        <v>1407</v>
      </c>
      <c r="J6117" s="359" t="s">
        <v>1380</v>
      </c>
      <c r="K6117" s="359" t="s">
        <v>8</v>
      </c>
      <c r="L6117" s="359" t="s">
        <v>1408</v>
      </c>
      <c r="M6117" s="368" t="s">
        <v>1407</v>
      </c>
      <c r="N6117" s="205">
        <v>42530</v>
      </c>
      <c r="O6117" s="203"/>
      <c r="P6117" t="str">
        <f t="shared" si="95"/>
        <v>Twin Cities Metro Area Chloride TMDL and Management Plan-Thompson-(19-0048-00)-Chloride</v>
      </c>
    </row>
    <row r="6118" spans="1:16" ht="27.95" hidden="1" customHeight="1" x14ac:dyDescent="0.25">
      <c r="A6118" s="203" t="s">
        <v>2282</v>
      </c>
      <c r="B6118" s="202" t="s">
        <v>2467</v>
      </c>
      <c r="C6118" s="203" t="s">
        <v>1461</v>
      </c>
      <c r="D6118" s="202" t="s">
        <v>1746</v>
      </c>
      <c r="E6118" s="202" t="s">
        <v>1747</v>
      </c>
      <c r="F6118" s="202" t="s">
        <v>475</v>
      </c>
      <c r="G6118" s="254">
        <v>302</v>
      </c>
      <c r="H6118" s="361" t="s">
        <v>1414</v>
      </c>
      <c r="I6118" s="359" t="s">
        <v>1407</v>
      </c>
      <c r="J6118" s="359" t="s">
        <v>1380</v>
      </c>
      <c r="K6118" s="359" t="s">
        <v>8</v>
      </c>
      <c r="L6118" s="359" t="s">
        <v>1392</v>
      </c>
      <c r="M6118" s="368" t="s">
        <v>1407</v>
      </c>
      <c r="N6118" s="205">
        <v>42530</v>
      </c>
      <c r="O6118" s="203"/>
      <c r="P6118" t="str">
        <f t="shared" si="95"/>
        <v>Twin Cities Metro Area Chloride TMDL and Management Plan-Thompson-(19-0048-00)-Chloride</v>
      </c>
    </row>
    <row r="6119" spans="1:16" ht="27.95" hidden="1" customHeight="1" x14ac:dyDescent="0.25">
      <c r="A6119" s="203" t="s">
        <v>2282</v>
      </c>
      <c r="B6119" s="202" t="s">
        <v>2467</v>
      </c>
      <c r="C6119" s="203" t="s">
        <v>1397</v>
      </c>
      <c r="D6119" s="202" t="s">
        <v>1750</v>
      </c>
      <c r="E6119" s="202" t="s">
        <v>1399</v>
      </c>
      <c r="F6119" s="202" t="s">
        <v>475</v>
      </c>
      <c r="G6119" s="253">
        <v>26.9</v>
      </c>
      <c r="H6119" s="361" t="s">
        <v>1400</v>
      </c>
      <c r="I6119" s="359" t="s">
        <v>1379</v>
      </c>
      <c r="J6119" s="358">
        <v>0.31</v>
      </c>
      <c r="K6119" s="359" t="s">
        <v>1391</v>
      </c>
      <c r="L6119" s="359" t="s">
        <v>1392</v>
      </c>
      <c r="M6119" s="368">
        <v>2010</v>
      </c>
      <c r="N6119" s="207" t="s">
        <v>1401</v>
      </c>
      <c r="O6119" s="203"/>
      <c r="P6119" t="str">
        <f t="shared" si="95"/>
        <v>Upper Mississippi River Bacteria TMDL-Unnamed creek-(07010206-542)-E. coli</v>
      </c>
    </row>
    <row r="6120" spans="1:16" ht="27.95" hidden="1" customHeight="1" x14ac:dyDescent="0.25">
      <c r="A6120" s="203" t="s">
        <v>2282</v>
      </c>
      <c r="B6120" s="202" t="s">
        <v>2467</v>
      </c>
      <c r="C6120" s="203" t="s">
        <v>1397</v>
      </c>
      <c r="D6120" s="202" t="s">
        <v>1750</v>
      </c>
      <c r="E6120" s="202" t="s">
        <v>1399</v>
      </c>
      <c r="F6120" s="202" t="s">
        <v>475</v>
      </c>
      <c r="G6120" s="253">
        <v>10.8</v>
      </c>
      <c r="H6120" s="361" t="s">
        <v>1400</v>
      </c>
      <c r="I6120" s="359" t="s">
        <v>1382</v>
      </c>
      <c r="J6120" s="358">
        <v>0.56999999999999995</v>
      </c>
      <c r="K6120" s="359" t="s">
        <v>1391</v>
      </c>
      <c r="L6120" s="359" t="s">
        <v>1392</v>
      </c>
      <c r="M6120" s="368">
        <v>2010</v>
      </c>
      <c r="N6120" s="207" t="s">
        <v>1401</v>
      </c>
      <c r="O6120" s="203"/>
      <c r="P6120" t="str">
        <f t="shared" si="95"/>
        <v>Upper Mississippi River Bacteria TMDL-Unnamed creek-(07010206-542)-E. coli</v>
      </c>
    </row>
    <row r="6121" spans="1:16" ht="27.95" hidden="1" customHeight="1" x14ac:dyDescent="0.25">
      <c r="A6121" s="203" t="s">
        <v>2282</v>
      </c>
      <c r="B6121" s="202" t="s">
        <v>2467</v>
      </c>
      <c r="C6121" s="203" t="s">
        <v>1397</v>
      </c>
      <c r="D6121" s="202" t="s">
        <v>1750</v>
      </c>
      <c r="E6121" s="202" t="s">
        <v>1399</v>
      </c>
      <c r="F6121" s="202" t="s">
        <v>475</v>
      </c>
      <c r="G6121" s="253">
        <v>4.08</v>
      </c>
      <c r="H6121" s="361" t="s">
        <v>1400</v>
      </c>
      <c r="I6121" s="359" t="s">
        <v>1383</v>
      </c>
      <c r="J6121" s="358">
        <v>0</v>
      </c>
      <c r="K6121" s="359" t="s">
        <v>1391</v>
      </c>
      <c r="L6121" s="359" t="s">
        <v>1392</v>
      </c>
      <c r="M6121" s="368">
        <v>2010</v>
      </c>
      <c r="N6121" s="207" t="s">
        <v>1401</v>
      </c>
      <c r="O6121" s="203"/>
      <c r="P6121" t="str">
        <f t="shared" si="95"/>
        <v>Upper Mississippi River Bacteria TMDL-Unnamed creek-(07010206-542)-E. coli</v>
      </c>
    </row>
    <row r="6122" spans="1:16" ht="27.95" hidden="1" customHeight="1" x14ac:dyDescent="0.25">
      <c r="A6122" s="203" t="s">
        <v>2282</v>
      </c>
      <c r="B6122" s="202" t="s">
        <v>2467</v>
      </c>
      <c r="C6122" s="203" t="s">
        <v>1397</v>
      </c>
      <c r="D6122" s="202" t="s">
        <v>1750</v>
      </c>
      <c r="E6122" s="202" t="s">
        <v>1399</v>
      </c>
      <c r="F6122" s="202" t="s">
        <v>475</v>
      </c>
      <c r="G6122" s="253">
        <v>1.2</v>
      </c>
      <c r="H6122" s="361" t="s">
        <v>1400</v>
      </c>
      <c r="I6122" s="359" t="s">
        <v>1384</v>
      </c>
      <c r="J6122" s="358">
        <v>0</v>
      </c>
      <c r="K6122" s="359" t="s">
        <v>1391</v>
      </c>
      <c r="L6122" s="359" t="s">
        <v>1392</v>
      </c>
      <c r="M6122" s="368">
        <v>2010</v>
      </c>
      <c r="N6122" s="207" t="s">
        <v>1401</v>
      </c>
      <c r="O6122" s="203"/>
      <c r="P6122" t="str">
        <f t="shared" si="95"/>
        <v>Upper Mississippi River Bacteria TMDL-Unnamed creek-(07010206-542)-E. coli</v>
      </c>
    </row>
    <row r="6123" spans="1:16" ht="27.95" hidden="1" customHeight="1" x14ac:dyDescent="0.25">
      <c r="A6123" s="203" t="s">
        <v>2282</v>
      </c>
      <c r="B6123" s="202" t="s">
        <v>2467</v>
      </c>
      <c r="C6123" s="203" t="s">
        <v>1397</v>
      </c>
      <c r="D6123" s="202" t="s">
        <v>1750</v>
      </c>
      <c r="E6123" s="202" t="s">
        <v>1399</v>
      </c>
      <c r="F6123" s="202" t="s">
        <v>475</v>
      </c>
      <c r="G6123" s="253">
        <v>0.12</v>
      </c>
      <c r="H6123" s="361" t="s">
        <v>1400</v>
      </c>
      <c r="I6123" s="359" t="s">
        <v>1385</v>
      </c>
      <c r="J6123" s="358">
        <v>0.33</v>
      </c>
      <c r="K6123" s="359" t="s">
        <v>1391</v>
      </c>
      <c r="L6123" s="359" t="s">
        <v>1392</v>
      </c>
      <c r="M6123" s="368">
        <v>2010</v>
      </c>
      <c r="N6123" s="207" t="s">
        <v>1401</v>
      </c>
      <c r="O6123" s="203"/>
      <c r="P6123" t="str">
        <f t="shared" si="95"/>
        <v>Upper Mississippi River Bacteria TMDL-Unnamed creek-(07010206-542)-E. coli</v>
      </c>
    </row>
    <row r="6124" spans="1:16" ht="27.95" hidden="1" customHeight="1" x14ac:dyDescent="0.25">
      <c r="A6124" s="203" t="s">
        <v>2283</v>
      </c>
      <c r="B6124" s="202" t="s">
        <v>706</v>
      </c>
      <c r="C6124" s="203" t="s">
        <v>1766</v>
      </c>
      <c r="D6124" s="202" t="s">
        <v>1767</v>
      </c>
      <c r="E6124" s="202" t="s">
        <v>1768</v>
      </c>
      <c r="F6124" s="202" t="s">
        <v>475</v>
      </c>
      <c r="G6124" s="253">
        <v>719</v>
      </c>
      <c r="H6124" s="361" t="s">
        <v>1433</v>
      </c>
      <c r="I6124" s="359" t="s">
        <v>1407</v>
      </c>
      <c r="J6124" s="358">
        <v>0.37909999999999999</v>
      </c>
      <c r="K6124" s="359" t="s">
        <v>1113</v>
      </c>
      <c r="L6124" s="359" t="s">
        <v>1408</v>
      </c>
      <c r="M6124" s="368">
        <v>2005</v>
      </c>
      <c r="N6124" s="205">
        <v>41071</v>
      </c>
      <c r="O6124" s="203"/>
      <c r="P6124" t="str">
        <f t="shared" si="95"/>
        <v>Bald Eagle Lake Nutrient TMDL-Bald Eagle-(62-0002-00)-TP</v>
      </c>
    </row>
    <row r="6125" spans="1:16" ht="27.95" hidden="1" customHeight="1" x14ac:dyDescent="0.25">
      <c r="A6125" s="203" t="s">
        <v>2283</v>
      </c>
      <c r="B6125" s="202" t="s">
        <v>706</v>
      </c>
      <c r="C6125" s="203" t="s">
        <v>1766</v>
      </c>
      <c r="D6125" s="202" t="s">
        <v>1767</v>
      </c>
      <c r="E6125" s="202" t="s">
        <v>1768</v>
      </c>
      <c r="F6125" s="202" t="s">
        <v>475</v>
      </c>
      <c r="G6125" s="253">
        <v>1.97</v>
      </c>
      <c r="H6125" s="361" t="s">
        <v>1414</v>
      </c>
      <c r="I6125" s="359" t="s">
        <v>1407</v>
      </c>
      <c r="J6125" s="358">
        <v>0.38440000000000002</v>
      </c>
      <c r="K6125" s="359" t="s">
        <v>1113</v>
      </c>
      <c r="L6125" s="359" t="s">
        <v>1392</v>
      </c>
      <c r="M6125" s="368">
        <v>2005</v>
      </c>
      <c r="N6125" s="205">
        <v>41071</v>
      </c>
      <c r="O6125" s="203"/>
      <c r="P6125" t="str">
        <f t="shared" si="95"/>
        <v>Bald Eagle Lake Nutrient TMDL-Bald Eagle-(62-0002-00)-TP</v>
      </c>
    </row>
    <row r="6126" spans="1:16" ht="27.95" hidden="1" customHeight="1" x14ac:dyDescent="0.25">
      <c r="A6126" s="203" t="s">
        <v>2283</v>
      </c>
      <c r="B6126" s="202" t="s">
        <v>706</v>
      </c>
      <c r="C6126" s="203" t="s">
        <v>135</v>
      </c>
      <c r="D6126" s="202" t="s">
        <v>1861</v>
      </c>
      <c r="E6126" s="202" t="s">
        <v>1862</v>
      </c>
      <c r="F6126" s="202" t="s">
        <v>505</v>
      </c>
      <c r="G6126" s="253">
        <v>129</v>
      </c>
      <c r="H6126" s="361" t="s">
        <v>1433</v>
      </c>
      <c r="I6126" s="359" t="s">
        <v>1407</v>
      </c>
      <c r="J6126" s="358">
        <v>0.24560000000000001</v>
      </c>
      <c r="K6126" s="359" t="s">
        <v>1113</v>
      </c>
      <c r="L6126" s="359" t="s">
        <v>1408</v>
      </c>
      <c r="M6126" s="368">
        <v>2001</v>
      </c>
      <c r="N6126" s="205">
        <v>40260</v>
      </c>
      <c r="O6126" s="203"/>
      <c r="P6126" t="str">
        <f t="shared" si="95"/>
        <v>Kohlman Lake TMDL-Kohlman-(62-0006-00)-TP</v>
      </c>
    </row>
    <row r="6127" spans="1:16" ht="27.95" hidden="1" customHeight="1" x14ac:dyDescent="0.25">
      <c r="A6127" s="203" t="s">
        <v>2283</v>
      </c>
      <c r="B6127" s="202" t="s">
        <v>706</v>
      </c>
      <c r="C6127" s="203" t="s">
        <v>135</v>
      </c>
      <c r="D6127" s="202" t="s">
        <v>1861</v>
      </c>
      <c r="E6127" s="202" t="s">
        <v>1862</v>
      </c>
      <c r="F6127" s="202" t="s">
        <v>505</v>
      </c>
      <c r="G6127" s="253">
        <v>1.05</v>
      </c>
      <c r="H6127" s="361" t="s">
        <v>1414</v>
      </c>
      <c r="I6127" s="359" t="s">
        <v>1407</v>
      </c>
      <c r="J6127" s="358">
        <v>0.24560000000000001</v>
      </c>
      <c r="K6127" s="359" t="s">
        <v>1113</v>
      </c>
      <c r="L6127" s="359" t="s">
        <v>1392</v>
      </c>
      <c r="M6127" s="368">
        <v>2001</v>
      </c>
      <c r="N6127" s="205">
        <v>40260</v>
      </c>
      <c r="O6127" s="203"/>
      <c r="P6127" t="str">
        <f t="shared" si="95"/>
        <v>Kohlman Lake TMDL-Kohlman-(62-0006-00)-TP</v>
      </c>
    </row>
    <row r="6128" spans="1:16" ht="27.95" hidden="1" customHeight="1" x14ac:dyDescent="0.25">
      <c r="A6128" s="203" t="s">
        <v>2283</v>
      </c>
      <c r="B6128" s="202" t="s">
        <v>706</v>
      </c>
      <c r="C6128" s="203" t="s">
        <v>1518</v>
      </c>
      <c r="D6128" s="202" t="s">
        <v>1519</v>
      </c>
      <c r="E6128" s="202" t="s">
        <v>1520</v>
      </c>
      <c r="F6128" s="202" t="s">
        <v>475</v>
      </c>
      <c r="G6128" s="253">
        <v>0.19</v>
      </c>
      <c r="H6128" s="361" t="s">
        <v>1406</v>
      </c>
      <c r="I6128" s="359" t="s">
        <v>1407</v>
      </c>
      <c r="J6128" s="358">
        <v>0.34</v>
      </c>
      <c r="K6128" s="359" t="s">
        <v>1113</v>
      </c>
      <c r="L6128" s="359" t="s">
        <v>1408</v>
      </c>
      <c r="M6128" s="368">
        <v>1992</v>
      </c>
      <c r="N6128" s="207" t="s">
        <v>1521</v>
      </c>
      <c r="O6128" s="203"/>
      <c r="P6128" t="str">
        <f t="shared" si="95"/>
        <v>Lake St. Croix Excess Nutrient TMDL-St. Croix-(82-0001-00)-TP</v>
      </c>
    </row>
    <row r="6129" spans="1:16" ht="27.95" hidden="1" customHeight="1" x14ac:dyDescent="0.25">
      <c r="A6129" s="203" t="s">
        <v>2283</v>
      </c>
      <c r="B6129" s="202" t="s">
        <v>706</v>
      </c>
      <c r="C6129" s="203" t="s">
        <v>1445</v>
      </c>
      <c r="D6129" s="202" t="s">
        <v>1446</v>
      </c>
      <c r="E6129" s="202" t="s">
        <v>1447</v>
      </c>
      <c r="F6129" s="202" t="s">
        <v>475</v>
      </c>
      <c r="G6129" s="253">
        <v>583</v>
      </c>
      <c r="H6129" s="361" t="s">
        <v>1448</v>
      </c>
      <c r="I6129" s="359" t="s">
        <v>1407</v>
      </c>
      <c r="J6129" s="358">
        <v>0.61799999999999999</v>
      </c>
      <c r="K6129" s="359" t="s">
        <v>1113</v>
      </c>
      <c r="L6129" s="359" t="s">
        <v>1408</v>
      </c>
      <c r="M6129" s="368">
        <v>2001</v>
      </c>
      <c r="N6129" s="205">
        <v>41603</v>
      </c>
      <c r="O6129" s="203" t="s">
        <v>1449</v>
      </c>
      <c r="P6129" t="str">
        <f t="shared" si="95"/>
        <v>Peltier/Centerville Lake Nutrient Impairment TMDL-Peltier-(02-0004-00)-TP</v>
      </c>
    </row>
    <row r="6130" spans="1:16" ht="27.95" hidden="1" customHeight="1" x14ac:dyDescent="0.25">
      <c r="A6130" s="203" t="s">
        <v>2283</v>
      </c>
      <c r="B6130" s="202" t="s">
        <v>706</v>
      </c>
      <c r="C6130" s="203" t="s">
        <v>1445</v>
      </c>
      <c r="D6130" s="202" t="s">
        <v>1446</v>
      </c>
      <c r="E6130" s="202" t="s">
        <v>1447</v>
      </c>
      <c r="F6130" s="202" t="s">
        <v>475</v>
      </c>
      <c r="G6130" s="253">
        <v>4.78</v>
      </c>
      <c r="H6130" s="361" t="s">
        <v>1450</v>
      </c>
      <c r="I6130" s="359" t="s">
        <v>1407</v>
      </c>
      <c r="J6130" s="358">
        <v>0.61760000000000004</v>
      </c>
      <c r="K6130" s="359" t="s">
        <v>1113</v>
      </c>
      <c r="L6130" s="359" t="s">
        <v>1392</v>
      </c>
      <c r="M6130" s="368">
        <v>2001</v>
      </c>
      <c r="N6130" s="205">
        <v>41603</v>
      </c>
      <c r="O6130" s="203" t="s">
        <v>1449</v>
      </c>
      <c r="P6130" t="str">
        <f t="shared" si="95"/>
        <v>Peltier/Centerville Lake Nutrient Impairment TMDL-Peltier-(02-0004-00)-TP</v>
      </c>
    </row>
    <row r="6131" spans="1:16" ht="27.95" hidden="1" customHeight="1" x14ac:dyDescent="0.25">
      <c r="A6131" s="203" t="s">
        <v>2283</v>
      </c>
      <c r="B6131" s="202" t="s">
        <v>706</v>
      </c>
      <c r="C6131" s="203" t="s">
        <v>1403</v>
      </c>
      <c r="D6131" s="202" t="s">
        <v>1404</v>
      </c>
      <c r="E6131" s="202" t="s">
        <v>1405</v>
      </c>
      <c r="F6131" s="202" t="s">
        <v>475</v>
      </c>
      <c r="G6131" s="253">
        <v>154</v>
      </c>
      <c r="H6131" s="361" t="s">
        <v>1406</v>
      </c>
      <c r="I6131" s="359" t="s">
        <v>1407</v>
      </c>
      <c r="J6131" s="208">
        <v>0</v>
      </c>
      <c r="K6131" s="359" t="s">
        <v>22</v>
      </c>
      <c r="L6131" s="359" t="s">
        <v>1408</v>
      </c>
      <c r="M6131" s="368" t="s">
        <v>1407</v>
      </c>
      <c r="N6131" s="205">
        <v>42486</v>
      </c>
      <c r="O6131" s="203"/>
      <c r="P6131" t="str">
        <f t="shared" si="95"/>
        <v>South Metro Mississippi TSS TMDL-Mississippi River-(07040001-531)-TSS</v>
      </c>
    </row>
    <row r="6132" spans="1:16" ht="27.95" hidden="1" customHeight="1" x14ac:dyDescent="0.25">
      <c r="A6132" s="203" t="s">
        <v>2283</v>
      </c>
      <c r="B6132" s="202" t="s">
        <v>706</v>
      </c>
      <c r="C6132" s="203" t="s">
        <v>1461</v>
      </c>
      <c r="D6132" s="202" t="s">
        <v>1861</v>
      </c>
      <c r="E6132" s="202" t="s">
        <v>1862</v>
      </c>
      <c r="F6132" s="202" t="s">
        <v>475</v>
      </c>
      <c r="G6132" s="254">
        <v>3106733</v>
      </c>
      <c r="H6132" s="361" t="s">
        <v>1433</v>
      </c>
      <c r="I6132" s="359" t="s">
        <v>1407</v>
      </c>
      <c r="J6132" s="359" t="s">
        <v>1380</v>
      </c>
      <c r="K6132" s="359" t="s">
        <v>8</v>
      </c>
      <c r="L6132" s="359" t="s">
        <v>1408</v>
      </c>
      <c r="M6132" s="368" t="s">
        <v>1407</v>
      </c>
      <c r="N6132" s="205">
        <v>42530</v>
      </c>
      <c r="O6132" s="203"/>
      <c r="P6132" t="str">
        <f t="shared" si="95"/>
        <v>Twin Cities Metro Area Chloride TMDL and Management Plan-Kohlman-(62-0006-00)-Chloride</v>
      </c>
    </row>
    <row r="6133" spans="1:16" ht="27.95" hidden="1" customHeight="1" x14ac:dyDescent="0.25">
      <c r="A6133" s="203" t="s">
        <v>2283</v>
      </c>
      <c r="B6133" s="202" t="s">
        <v>706</v>
      </c>
      <c r="C6133" s="203" t="s">
        <v>1461</v>
      </c>
      <c r="D6133" s="202" t="s">
        <v>1861</v>
      </c>
      <c r="E6133" s="202" t="s">
        <v>1862</v>
      </c>
      <c r="F6133" s="202" t="s">
        <v>475</v>
      </c>
      <c r="G6133" s="254">
        <v>8512</v>
      </c>
      <c r="H6133" s="361" t="s">
        <v>1414</v>
      </c>
      <c r="I6133" s="359" t="s">
        <v>1407</v>
      </c>
      <c r="J6133" s="359" t="s">
        <v>1380</v>
      </c>
      <c r="K6133" s="359" t="s">
        <v>8</v>
      </c>
      <c r="L6133" s="359" t="s">
        <v>1392</v>
      </c>
      <c r="M6133" s="368" t="s">
        <v>1407</v>
      </c>
      <c r="N6133" s="205">
        <v>42530</v>
      </c>
      <c r="O6133" s="203"/>
      <c r="P6133" t="str">
        <f t="shared" si="95"/>
        <v>Twin Cities Metro Area Chloride TMDL and Management Plan-Kohlman-(62-0006-00)-Chloride</v>
      </c>
    </row>
    <row r="6134" spans="1:16" ht="27.95" hidden="1" customHeight="1" x14ac:dyDescent="0.25">
      <c r="A6134" s="203" t="s">
        <v>2283</v>
      </c>
      <c r="B6134" s="202" t="s">
        <v>706</v>
      </c>
      <c r="C6134" s="203" t="s">
        <v>1461</v>
      </c>
      <c r="D6134" s="202" t="s">
        <v>1462</v>
      </c>
      <c r="E6134" s="202" t="s">
        <v>1463</v>
      </c>
      <c r="F6134" s="202" t="s">
        <v>475</v>
      </c>
      <c r="G6134" s="254">
        <v>21534261</v>
      </c>
      <c r="H6134" s="361" t="s">
        <v>1433</v>
      </c>
      <c r="I6134" s="359" t="s">
        <v>1407</v>
      </c>
      <c r="J6134" s="359" t="s">
        <v>1380</v>
      </c>
      <c r="K6134" s="359" t="s">
        <v>8</v>
      </c>
      <c r="L6134" s="359" t="s">
        <v>1408</v>
      </c>
      <c r="M6134" s="368" t="s">
        <v>1407</v>
      </c>
      <c r="N6134" s="205">
        <v>42530</v>
      </c>
      <c r="O6134" s="203"/>
      <c r="P6134" t="str">
        <f t="shared" si="95"/>
        <v>Twin Cities Metro Area Chloride TMDL and Management Plan-South Long-(62-0067-02)-Chloride</v>
      </c>
    </row>
    <row r="6135" spans="1:16" ht="27.95" hidden="1" customHeight="1" x14ac:dyDescent="0.25">
      <c r="A6135" s="203" t="s">
        <v>2283</v>
      </c>
      <c r="B6135" s="202" t="s">
        <v>706</v>
      </c>
      <c r="C6135" s="203" t="s">
        <v>1461</v>
      </c>
      <c r="D6135" s="202" t="s">
        <v>1462</v>
      </c>
      <c r="E6135" s="202" t="s">
        <v>1463</v>
      </c>
      <c r="F6135" s="202" t="s">
        <v>475</v>
      </c>
      <c r="G6135" s="254">
        <v>58998</v>
      </c>
      <c r="H6135" s="361" t="s">
        <v>1414</v>
      </c>
      <c r="I6135" s="359" t="s">
        <v>1407</v>
      </c>
      <c r="J6135" s="359" t="s">
        <v>1380</v>
      </c>
      <c r="K6135" s="359" t="s">
        <v>8</v>
      </c>
      <c r="L6135" s="359" t="s">
        <v>1392</v>
      </c>
      <c r="M6135" s="368" t="s">
        <v>1407</v>
      </c>
      <c r="N6135" s="205">
        <v>42530</v>
      </c>
      <c r="O6135" s="203"/>
      <c r="P6135" t="str">
        <f t="shared" si="95"/>
        <v>Twin Cities Metro Area Chloride TMDL and Management Plan-South Long-(62-0067-02)-Chloride</v>
      </c>
    </row>
    <row r="6136" spans="1:16" ht="27.95" hidden="1" customHeight="1" x14ac:dyDescent="0.25">
      <c r="A6136" s="203" t="s">
        <v>2283</v>
      </c>
      <c r="B6136" s="202" t="s">
        <v>706</v>
      </c>
      <c r="C6136" s="203" t="s">
        <v>1397</v>
      </c>
      <c r="D6136" s="202" t="s">
        <v>1464</v>
      </c>
      <c r="E6136" s="202" t="s">
        <v>1465</v>
      </c>
      <c r="F6136" s="202" t="s">
        <v>475</v>
      </c>
      <c r="G6136" s="253">
        <v>396</v>
      </c>
      <c r="H6136" s="361" t="s">
        <v>1400</v>
      </c>
      <c r="I6136" s="359" t="s">
        <v>1379</v>
      </c>
      <c r="J6136" s="358">
        <v>0</v>
      </c>
      <c r="K6136" s="359" t="s">
        <v>1391</v>
      </c>
      <c r="L6136" s="359" t="s">
        <v>1392</v>
      </c>
      <c r="M6136" s="368">
        <v>2010</v>
      </c>
      <c r="N6136" s="207" t="s">
        <v>1401</v>
      </c>
      <c r="O6136" s="203"/>
      <c r="P6136" t="str">
        <f t="shared" si="95"/>
        <v>Upper Mississippi River Bacteria TMDL-Rice Creek-(07010206-584)-E. coli</v>
      </c>
    </row>
    <row r="6137" spans="1:16" ht="27.95" hidden="1" customHeight="1" x14ac:dyDescent="0.25">
      <c r="A6137" s="203" t="s">
        <v>2283</v>
      </c>
      <c r="B6137" s="202" t="s">
        <v>706</v>
      </c>
      <c r="C6137" s="203" t="s">
        <v>1397</v>
      </c>
      <c r="D6137" s="202" t="s">
        <v>1464</v>
      </c>
      <c r="E6137" s="202" t="s">
        <v>1465</v>
      </c>
      <c r="F6137" s="202" t="s">
        <v>475</v>
      </c>
      <c r="G6137" s="253">
        <v>96.8</v>
      </c>
      <c r="H6137" s="361" t="s">
        <v>1400</v>
      </c>
      <c r="I6137" s="359" t="s">
        <v>1382</v>
      </c>
      <c r="J6137" s="210">
        <v>4.8000000000000001E-2</v>
      </c>
      <c r="K6137" s="359" t="s">
        <v>1391</v>
      </c>
      <c r="L6137" s="359" t="s">
        <v>1392</v>
      </c>
      <c r="M6137" s="368">
        <v>2010</v>
      </c>
      <c r="N6137" s="207" t="s">
        <v>1401</v>
      </c>
      <c r="O6137" s="203"/>
      <c r="P6137" t="str">
        <f t="shared" si="95"/>
        <v>Upper Mississippi River Bacteria TMDL-Rice Creek-(07010206-584)-E. coli</v>
      </c>
    </row>
    <row r="6138" spans="1:16" ht="27.95" hidden="1" customHeight="1" x14ac:dyDescent="0.25">
      <c r="A6138" s="203" t="s">
        <v>2283</v>
      </c>
      <c r="B6138" s="202" t="s">
        <v>706</v>
      </c>
      <c r="C6138" s="203" t="s">
        <v>1397</v>
      </c>
      <c r="D6138" s="202" t="s">
        <v>1464</v>
      </c>
      <c r="E6138" s="202" t="s">
        <v>1465</v>
      </c>
      <c r="F6138" s="202" t="s">
        <v>475</v>
      </c>
      <c r="G6138" s="253">
        <v>23.6</v>
      </c>
      <c r="H6138" s="361" t="s">
        <v>1400</v>
      </c>
      <c r="I6138" s="359" t="s">
        <v>1383</v>
      </c>
      <c r="J6138" s="358">
        <v>0.44</v>
      </c>
      <c r="K6138" s="359" t="s">
        <v>1391</v>
      </c>
      <c r="L6138" s="359" t="s">
        <v>1392</v>
      </c>
      <c r="M6138" s="368">
        <v>2010</v>
      </c>
      <c r="N6138" s="207" t="s">
        <v>1401</v>
      </c>
      <c r="O6138" s="203"/>
      <c r="P6138" t="str">
        <f t="shared" si="95"/>
        <v>Upper Mississippi River Bacteria TMDL-Rice Creek-(07010206-584)-E. coli</v>
      </c>
    </row>
    <row r="6139" spans="1:16" ht="27.95" hidden="1" customHeight="1" x14ac:dyDescent="0.25">
      <c r="A6139" s="203" t="s">
        <v>2283</v>
      </c>
      <c r="B6139" s="202" t="s">
        <v>706</v>
      </c>
      <c r="C6139" s="203" t="s">
        <v>1397</v>
      </c>
      <c r="D6139" s="202" t="s">
        <v>1464</v>
      </c>
      <c r="E6139" s="202" t="s">
        <v>1465</v>
      </c>
      <c r="F6139" s="202" t="s">
        <v>475</v>
      </c>
      <c r="G6139" s="253">
        <v>4.93</v>
      </c>
      <c r="H6139" s="361" t="s">
        <v>1400</v>
      </c>
      <c r="I6139" s="359" t="s">
        <v>1384</v>
      </c>
      <c r="J6139" s="359" t="s">
        <v>1402</v>
      </c>
      <c r="K6139" s="359" t="s">
        <v>1391</v>
      </c>
      <c r="L6139" s="359" t="s">
        <v>1392</v>
      </c>
      <c r="M6139" s="368">
        <v>2010</v>
      </c>
      <c r="N6139" s="207" t="s">
        <v>1401</v>
      </c>
      <c r="O6139" s="203"/>
      <c r="P6139" t="str">
        <f t="shared" si="95"/>
        <v>Upper Mississippi River Bacteria TMDL-Rice Creek-(07010206-584)-E. coli</v>
      </c>
    </row>
    <row r="6140" spans="1:16" ht="27.95" hidden="1" customHeight="1" x14ac:dyDescent="0.25">
      <c r="A6140" s="203" t="s">
        <v>2283</v>
      </c>
      <c r="B6140" s="202" t="s">
        <v>706</v>
      </c>
      <c r="C6140" s="203" t="s">
        <v>1397</v>
      </c>
      <c r="D6140" s="202" t="s">
        <v>1464</v>
      </c>
      <c r="E6140" s="202" t="s">
        <v>1465</v>
      </c>
      <c r="F6140" s="202" t="s">
        <v>475</v>
      </c>
      <c r="G6140" s="253">
        <v>1.75</v>
      </c>
      <c r="H6140" s="361" t="s">
        <v>1400</v>
      </c>
      <c r="I6140" s="359" t="s">
        <v>1385</v>
      </c>
      <c r="J6140" s="359" t="s">
        <v>1402</v>
      </c>
      <c r="K6140" s="359" t="s">
        <v>1391</v>
      </c>
      <c r="L6140" s="359" t="s">
        <v>1392</v>
      </c>
      <c r="M6140" s="368">
        <v>2010</v>
      </c>
      <c r="N6140" s="207" t="s">
        <v>1401</v>
      </c>
      <c r="O6140" s="203"/>
      <c r="P6140" t="str">
        <f t="shared" si="95"/>
        <v>Upper Mississippi River Bacteria TMDL-Rice Creek-(07010206-584)-E. coli</v>
      </c>
    </row>
    <row r="6141" spans="1:16" ht="27.95" hidden="1" customHeight="1" x14ac:dyDescent="0.25">
      <c r="A6141" s="203" t="s">
        <v>2283</v>
      </c>
      <c r="B6141" s="202" t="s">
        <v>706</v>
      </c>
      <c r="C6141" s="203" t="s">
        <v>1466</v>
      </c>
      <c r="D6141" s="202" t="s">
        <v>1863</v>
      </c>
      <c r="E6141" s="202" t="s">
        <v>1676</v>
      </c>
      <c r="F6141" s="202" t="s">
        <v>505</v>
      </c>
      <c r="G6141" s="253">
        <v>64.7</v>
      </c>
      <c r="H6141" s="361" t="s">
        <v>1433</v>
      </c>
      <c r="I6141" s="359" t="s">
        <v>1407</v>
      </c>
      <c r="J6141" s="358">
        <v>0.63</v>
      </c>
      <c r="K6141" s="359" t="s">
        <v>1113</v>
      </c>
      <c r="L6141" s="359" t="s">
        <v>1408</v>
      </c>
      <c r="M6141" s="368">
        <v>2007</v>
      </c>
      <c r="N6141" s="205">
        <v>41732</v>
      </c>
      <c r="O6141" s="203"/>
      <c r="P6141" t="str">
        <f t="shared" si="95"/>
        <v>Vadnais Lake Area WMO-Goose-(62-0034-00)-TP</v>
      </c>
    </row>
    <row r="6142" spans="1:16" ht="27.95" hidden="1" customHeight="1" x14ac:dyDescent="0.25">
      <c r="A6142" s="203" t="s">
        <v>2283</v>
      </c>
      <c r="B6142" s="202" t="s">
        <v>706</v>
      </c>
      <c r="C6142" s="203" t="s">
        <v>1466</v>
      </c>
      <c r="D6142" s="202" t="s">
        <v>1863</v>
      </c>
      <c r="E6142" s="202" t="s">
        <v>1676</v>
      </c>
      <c r="F6142" s="202" t="s">
        <v>505</v>
      </c>
      <c r="G6142" s="253">
        <v>0.17599999999999999</v>
      </c>
      <c r="H6142" s="361" t="s">
        <v>1414</v>
      </c>
      <c r="I6142" s="359" t="s">
        <v>1407</v>
      </c>
      <c r="J6142" s="358">
        <v>0.63</v>
      </c>
      <c r="K6142" s="359" t="s">
        <v>1113</v>
      </c>
      <c r="L6142" s="359" t="s">
        <v>1392</v>
      </c>
      <c r="M6142" s="368">
        <v>2007</v>
      </c>
      <c r="N6142" s="205">
        <v>41732</v>
      </c>
      <c r="O6142" s="203"/>
      <c r="P6142" t="str">
        <f t="shared" si="95"/>
        <v>Vadnais Lake Area WMO-Goose-(62-0034-00)-TP</v>
      </c>
    </row>
    <row r="6143" spans="1:16" ht="27.95" hidden="1" customHeight="1" x14ac:dyDescent="0.25">
      <c r="A6143" s="203" t="s">
        <v>2283</v>
      </c>
      <c r="B6143" s="202" t="s">
        <v>706</v>
      </c>
      <c r="C6143" s="203" t="s">
        <v>1466</v>
      </c>
      <c r="D6143" s="202" t="s">
        <v>1864</v>
      </c>
      <c r="E6143" s="202" t="s">
        <v>1865</v>
      </c>
      <c r="F6143" s="202" t="s">
        <v>505</v>
      </c>
      <c r="G6143" s="253">
        <v>8.9</v>
      </c>
      <c r="H6143" s="361" t="s">
        <v>1433</v>
      </c>
      <c r="I6143" s="359" t="s">
        <v>1407</v>
      </c>
      <c r="J6143" s="358" t="s">
        <v>1786</v>
      </c>
      <c r="K6143" s="359" t="s">
        <v>1113</v>
      </c>
      <c r="L6143" s="359" t="s">
        <v>1408</v>
      </c>
      <c r="M6143" s="368">
        <v>2007</v>
      </c>
      <c r="N6143" s="205">
        <v>41732</v>
      </c>
      <c r="O6143" s="361" t="s">
        <v>1597</v>
      </c>
      <c r="P6143" t="str">
        <f t="shared" si="95"/>
        <v>Vadnais Lake Area WMO-Gem-(62-0037-00)-TP</v>
      </c>
    </row>
    <row r="6144" spans="1:16" ht="27.95" hidden="1" customHeight="1" x14ac:dyDescent="0.25">
      <c r="A6144" s="203" t="s">
        <v>2283</v>
      </c>
      <c r="B6144" s="202" t="s">
        <v>706</v>
      </c>
      <c r="C6144" s="203" t="s">
        <v>1466</v>
      </c>
      <c r="D6144" s="202" t="s">
        <v>1864</v>
      </c>
      <c r="E6144" s="202" t="s">
        <v>1865</v>
      </c>
      <c r="F6144" s="202" t="s">
        <v>505</v>
      </c>
      <c r="G6144" s="253">
        <v>2.5000000000000001E-2</v>
      </c>
      <c r="H6144" s="361" t="s">
        <v>1414</v>
      </c>
      <c r="I6144" s="359" t="s">
        <v>1407</v>
      </c>
      <c r="J6144" s="358" t="s">
        <v>1786</v>
      </c>
      <c r="K6144" s="359" t="s">
        <v>1113</v>
      </c>
      <c r="L6144" s="359" t="s">
        <v>1392</v>
      </c>
      <c r="M6144" s="368">
        <v>2007</v>
      </c>
      <c r="N6144" s="205">
        <v>41732</v>
      </c>
      <c r="O6144" s="361" t="s">
        <v>1597</v>
      </c>
      <c r="P6144" t="str">
        <f t="shared" si="95"/>
        <v>Vadnais Lake Area WMO-Gem-(62-0037-00)-TP</v>
      </c>
    </row>
    <row r="6145" spans="1:16" ht="27.95" hidden="1" customHeight="1" x14ac:dyDescent="0.25">
      <c r="A6145" s="203" t="s">
        <v>2283</v>
      </c>
      <c r="B6145" s="202" t="s">
        <v>706</v>
      </c>
      <c r="C6145" s="203" t="s">
        <v>1466</v>
      </c>
      <c r="D6145" s="202" t="s">
        <v>1467</v>
      </c>
      <c r="E6145" s="202" t="s">
        <v>1468</v>
      </c>
      <c r="F6145" s="202" t="s">
        <v>505</v>
      </c>
      <c r="G6145" s="253">
        <v>35.1</v>
      </c>
      <c r="H6145" s="361" t="s">
        <v>1433</v>
      </c>
      <c r="I6145" s="359" t="s">
        <v>1407</v>
      </c>
      <c r="J6145" s="358">
        <v>0.76</v>
      </c>
      <c r="K6145" s="359" t="s">
        <v>1113</v>
      </c>
      <c r="L6145" s="359" t="s">
        <v>1408</v>
      </c>
      <c r="M6145" s="368">
        <v>2007</v>
      </c>
      <c r="N6145" s="205">
        <v>41732</v>
      </c>
      <c r="O6145" s="203"/>
      <c r="P6145" t="str">
        <f t="shared" si="95"/>
        <v>Vadnais Lake Area WMO-Wilkinson-(62-0043-00)-TP</v>
      </c>
    </row>
    <row r="6146" spans="1:16" ht="27.95" hidden="1" customHeight="1" x14ac:dyDescent="0.25">
      <c r="A6146" s="203" t="s">
        <v>2283</v>
      </c>
      <c r="B6146" s="202" t="s">
        <v>706</v>
      </c>
      <c r="C6146" s="203" t="s">
        <v>1466</v>
      </c>
      <c r="D6146" s="202" t="s">
        <v>1467</v>
      </c>
      <c r="E6146" s="202" t="s">
        <v>1468</v>
      </c>
      <c r="F6146" s="202" t="s">
        <v>505</v>
      </c>
      <c r="G6146" s="253">
        <v>9.6000000000000002E-2</v>
      </c>
      <c r="H6146" s="361" t="s">
        <v>1414</v>
      </c>
      <c r="I6146" s="359" t="s">
        <v>1407</v>
      </c>
      <c r="J6146" s="358">
        <v>0.76</v>
      </c>
      <c r="K6146" s="359" t="s">
        <v>1113</v>
      </c>
      <c r="L6146" s="359" t="s">
        <v>1392</v>
      </c>
      <c r="M6146" s="368">
        <v>2007</v>
      </c>
      <c r="N6146" s="205">
        <v>41732</v>
      </c>
      <c r="O6146" s="203"/>
      <c r="P6146" t="str">
        <f t="shared" si="95"/>
        <v>Vadnais Lake Area WMO-Wilkinson-(62-0043-00)-TP</v>
      </c>
    </row>
    <row r="6147" spans="1:16" ht="27.95" hidden="1" customHeight="1" x14ac:dyDescent="0.25">
      <c r="A6147" s="203" t="s">
        <v>2283</v>
      </c>
      <c r="B6147" s="202" t="s">
        <v>706</v>
      </c>
      <c r="C6147" s="203" t="s">
        <v>1466</v>
      </c>
      <c r="D6147" s="202" t="s">
        <v>1866</v>
      </c>
      <c r="E6147" s="202" t="s">
        <v>1480</v>
      </c>
      <c r="F6147" s="202" t="s">
        <v>505</v>
      </c>
      <c r="G6147" s="253">
        <v>7.3</v>
      </c>
      <c r="H6147" s="361" t="s">
        <v>1433</v>
      </c>
      <c r="I6147" s="359" t="s">
        <v>1407</v>
      </c>
      <c r="J6147" s="358">
        <v>0.86</v>
      </c>
      <c r="K6147" s="359" t="s">
        <v>1113</v>
      </c>
      <c r="L6147" s="359" t="s">
        <v>1408</v>
      </c>
      <c r="M6147" s="368">
        <v>2007</v>
      </c>
      <c r="N6147" s="205">
        <v>41732</v>
      </c>
      <c r="O6147" s="203"/>
      <c r="P6147" t="str">
        <f t="shared" ref="P6147:P6210" si="96">CONCATENATE(C6147, "-", E6147, "-","(", D6147,")", "-",K6147)</f>
        <v>Vadnais Lake Area WMO-Unnamed-(62-0126-00)-TP</v>
      </c>
    </row>
    <row r="6148" spans="1:16" ht="27.95" hidden="1" customHeight="1" x14ac:dyDescent="0.25">
      <c r="A6148" s="203" t="s">
        <v>2283</v>
      </c>
      <c r="B6148" s="202" t="s">
        <v>706</v>
      </c>
      <c r="C6148" s="203" t="s">
        <v>1466</v>
      </c>
      <c r="D6148" s="202" t="s">
        <v>1866</v>
      </c>
      <c r="E6148" s="202" t="s">
        <v>1480</v>
      </c>
      <c r="F6148" s="202" t="s">
        <v>505</v>
      </c>
      <c r="G6148" s="253">
        <v>0.02</v>
      </c>
      <c r="H6148" s="361" t="s">
        <v>1414</v>
      </c>
      <c r="I6148" s="359" t="s">
        <v>1407</v>
      </c>
      <c r="J6148" s="358">
        <v>0.86</v>
      </c>
      <c r="K6148" s="359" t="s">
        <v>1113</v>
      </c>
      <c r="L6148" s="359" t="s">
        <v>1392</v>
      </c>
      <c r="M6148" s="368">
        <v>2007</v>
      </c>
      <c r="N6148" s="205">
        <v>41732</v>
      </c>
      <c r="O6148" s="203"/>
      <c r="P6148" t="str">
        <f t="shared" si="96"/>
        <v>Vadnais Lake Area WMO-Unnamed-(62-0126-00)-TP</v>
      </c>
    </row>
    <row r="6149" spans="1:16" ht="27.95" hidden="1" customHeight="1" x14ac:dyDescent="0.25">
      <c r="A6149" s="203" t="s">
        <v>2283</v>
      </c>
      <c r="B6149" s="202" t="s">
        <v>706</v>
      </c>
      <c r="C6149" s="203" t="s">
        <v>1466</v>
      </c>
      <c r="D6149" s="202" t="s">
        <v>1867</v>
      </c>
      <c r="E6149" s="202" t="s">
        <v>1868</v>
      </c>
      <c r="F6149" s="202" t="s">
        <v>505</v>
      </c>
      <c r="G6149" s="253">
        <v>3.74</v>
      </c>
      <c r="H6149" s="361" t="s">
        <v>1400</v>
      </c>
      <c r="I6149" s="359" t="s">
        <v>1379</v>
      </c>
      <c r="J6149" s="358">
        <v>0.61</v>
      </c>
      <c r="K6149" s="359" t="s">
        <v>1391</v>
      </c>
      <c r="L6149" s="359" t="s">
        <v>1392</v>
      </c>
      <c r="M6149" s="368">
        <v>2007</v>
      </c>
      <c r="N6149" s="205">
        <v>41732</v>
      </c>
      <c r="O6149" s="203"/>
      <c r="P6149" t="str">
        <f t="shared" si="96"/>
        <v>Vadnais Lake Area WMO-Unnamed creek (Lambert Creek)-(07010206-801)-E. coli</v>
      </c>
    </row>
    <row r="6150" spans="1:16" ht="27.95" hidden="1" customHeight="1" x14ac:dyDescent="0.25">
      <c r="A6150" s="203" t="s">
        <v>2283</v>
      </c>
      <c r="B6150" s="202" t="s">
        <v>706</v>
      </c>
      <c r="C6150" s="203" t="s">
        <v>1466</v>
      </c>
      <c r="D6150" s="202" t="s">
        <v>1867</v>
      </c>
      <c r="E6150" s="202" t="s">
        <v>1868</v>
      </c>
      <c r="F6150" s="202" t="s">
        <v>505</v>
      </c>
      <c r="G6150" s="253">
        <v>1.1599999999999999</v>
      </c>
      <c r="H6150" s="361" t="s">
        <v>1400</v>
      </c>
      <c r="I6150" s="359" t="s">
        <v>1382</v>
      </c>
      <c r="J6150" s="358">
        <v>0.54</v>
      </c>
      <c r="K6150" s="359" t="s">
        <v>1391</v>
      </c>
      <c r="L6150" s="359" t="s">
        <v>1392</v>
      </c>
      <c r="M6150" s="368">
        <v>2007</v>
      </c>
      <c r="N6150" s="205">
        <v>41732</v>
      </c>
      <c r="O6150" s="203"/>
      <c r="P6150" t="str">
        <f t="shared" si="96"/>
        <v>Vadnais Lake Area WMO-Unnamed creek (Lambert Creek)-(07010206-801)-E. coli</v>
      </c>
    </row>
    <row r="6151" spans="1:16" ht="27.95" hidden="1" customHeight="1" x14ac:dyDescent="0.25">
      <c r="A6151" s="203" t="s">
        <v>2283</v>
      </c>
      <c r="B6151" s="202" t="s">
        <v>706</v>
      </c>
      <c r="C6151" s="203" t="s">
        <v>1466</v>
      </c>
      <c r="D6151" s="202" t="s">
        <v>1867</v>
      </c>
      <c r="E6151" s="202" t="s">
        <v>1868</v>
      </c>
      <c r="F6151" s="202" t="s">
        <v>505</v>
      </c>
      <c r="G6151" s="253">
        <v>0.55000000000000004</v>
      </c>
      <c r="H6151" s="361" t="s">
        <v>1400</v>
      </c>
      <c r="I6151" s="359" t="s">
        <v>1383</v>
      </c>
      <c r="J6151" s="358">
        <v>0.37</v>
      </c>
      <c r="K6151" s="359" t="s">
        <v>1391</v>
      </c>
      <c r="L6151" s="359" t="s">
        <v>1392</v>
      </c>
      <c r="M6151" s="368">
        <v>2007</v>
      </c>
      <c r="N6151" s="205">
        <v>41732</v>
      </c>
      <c r="O6151" s="203"/>
      <c r="P6151" t="str">
        <f t="shared" si="96"/>
        <v>Vadnais Lake Area WMO-Unnamed creek (Lambert Creek)-(07010206-801)-E. coli</v>
      </c>
    </row>
    <row r="6152" spans="1:16" ht="27.95" hidden="1" customHeight="1" x14ac:dyDescent="0.25">
      <c r="A6152" s="203" t="s">
        <v>2283</v>
      </c>
      <c r="B6152" s="202" t="s">
        <v>706</v>
      </c>
      <c r="C6152" s="203" t="s">
        <v>1466</v>
      </c>
      <c r="D6152" s="202" t="s">
        <v>1867</v>
      </c>
      <c r="E6152" s="202" t="s">
        <v>1868</v>
      </c>
      <c r="F6152" s="202" t="s">
        <v>505</v>
      </c>
      <c r="G6152" s="253">
        <v>0.19</v>
      </c>
      <c r="H6152" s="361" t="s">
        <v>1400</v>
      </c>
      <c r="I6152" s="359" t="s">
        <v>1384</v>
      </c>
      <c r="J6152" s="358">
        <v>0.56000000000000005</v>
      </c>
      <c r="K6152" s="359" t="s">
        <v>1391</v>
      </c>
      <c r="L6152" s="359" t="s">
        <v>1392</v>
      </c>
      <c r="M6152" s="368">
        <v>2007</v>
      </c>
      <c r="N6152" s="205">
        <v>41732</v>
      </c>
      <c r="O6152" s="203"/>
      <c r="P6152" t="str">
        <f t="shared" si="96"/>
        <v>Vadnais Lake Area WMO-Unnamed creek (Lambert Creek)-(07010206-801)-E. coli</v>
      </c>
    </row>
    <row r="6153" spans="1:16" ht="27.95" hidden="1" customHeight="1" x14ac:dyDescent="0.25">
      <c r="A6153" s="203" t="s">
        <v>2283</v>
      </c>
      <c r="B6153" s="202" t="s">
        <v>706</v>
      </c>
      <c r="C6153" s="203" t="s">
        <v>1466</v>
      </c>
      <c r="D6153" s="202" t="s">
        <v>1867</v>
      </c>
      <c r="E6153" s="202" t="s">
        <v>1868</v>
      </c>
      <c r="F6153" s="202" t="s">
        <v>505</v>
      </c>
      <c r="G6153" s="253" t="s">
        <v>515</v>
      </c>
      <c r="H6153" s="361" t="s">
        <v>1400</v>
      </c>
      <c r="I6153" s="359" t="s">
        <v>1385</v>
      </c>
      <c r="J6153" s="359" t="s">
        <v>515</v>
      </c>
      <c r="K6153" s="359" t="s">
        <v>1391</v>
      </c>
      <c r="L6153" s="359" t="s">
        <v>1392</v>
      </c>
      <c r="M6153" s="368">
        <v>2007</v>
      </c>
      <c r="N6153" s="205">
        <v>41732</v>
      </c>
      <c r="O6153" s="203"/>
      <c r="P6153" t="str">
        <f t="shared" si="96"/>
        <v>Vadnais Lake Area WMO-Unnamed creek (Lambert Creek)-(07010206-801)-E. coli</v>
      </c>
    </row>
    <row r="6154" spans="1:16" ht="27.95" hidden="1" customHeight="1" x14ac:dyDescent="0.25">
      <c r="A6154" s="203" t="s">
        <v>233</v>
      </c>
      <c r="B6154" s="202" t="s">
        <v>816</v>
      </c>
      <c r="C6154" s="203" t="s">
        <v>1766</v>
      </c>
      <c r="D6154" s="202" t="s">
        <v>1767</v>
      </c>
      <c r="E6154" s="202" t="s">
        <v>1768</v>
      </c>
      <c r="F6154" s="202" t="s">
        <v>475</v>
      </c>
      <c r="G6154" s="253">
        <v>719</v>
      </c>
      <c r="H6154" s="361" t="s">
        <v>1433</v>
      </c>
      <c r="I6154" s="359" t="s">
        <v>1407</v>
      </c>
      <c r="J6154" s="358">
        <v>0.37909999999999999</v>
      </c>
      <c r="K6154" s="359" t="s">
        <v>1113</v>
      </c>
      <c r="L6154" s="359" t="s">
        <v>1408</v>
      </c>
      <c r="M6154" s="368">
        <v>2005</v>
      </c>
      <c r="N6154" s="205">
        <v>41071</v>
      </c>
      <c r="O6154" s="203"/>
      <c r="P6154" t="str">
        <f t="shared" si="96"/>
        <v>Bald Eagle Lake Nutrient TMDL-Bald Eagle-(62-0002-00)-TP</v>
      </c>
    </row>
    <row r="6155" spans="1:16" ht="27.95" hidden="1" customHeight="1" x14ac:dyDescent="0.25">
      <c r="A6155" s="203" t="s">
        <v>233</v>
      </c>
      <c r="B6155" s="202" t="s">
        <v>816</v>
      </c>
      <c r="C6155" s="203" t="s">
        <v>1766</v>
      </c>
      <c r="D6155" s="202" t="s">
        <v>1767</v>
      </c>
      <c r="E6155" s="202" t="s">
        <v>1768</v>
      </c>
      <c r="F6155" s="202" t="s">
        <v>475</v>
      </c>
      <c r="G6155" s="253">
        <v>1.97</v>
      </c>
      <c r="H6155" s="361" t="s">
        <v>1414</v>
      </c>
      <c r="I6155" s="359" t="s">
        <v>1407</v>
      </c>
      <c r="J6155" s="358">
        <v>0.38440000000000002</v>
      </c>
      <c r="K6155" s="359" t="s">
        <v>1113</v>
      </c>
      <c r="L6155" s="359" t="s">
        <v>1392</v>
      </c>
      <c r="M6155" s="368">
        <v>2005</v>
      </c>
      <c r="N6155" s="205">
        <v>41071</v>
      </c>
      <c r="O6155" s="203"/>
      <c r="P6155" t="str">
        <f t="shared" si="96"/>
        <v>Bald Eagle Lake Nutrient TMDL-Bald Eagle-(62-0002-00)-TP</v>
      </c>
    </row>
    <row r="6156" spans="1:16" ht="27.95" hidden="1" customHeight="1" x14ac:dyDescent="0.25">
      <c r="A6156" s="203" t="s">
        <v>233</v>
      </c>
      <c r="B6156" s="202" t="s">
        <v>816</v>
      </c>
      <c r="C6156" s="203" t="s">
        <v>1434</v>
      </c>
      <c r="D6156" s="202" t="s">
        <v>1437</v>
      </c>
      <c r="E6156" s="202" t="s">
        <v>1438</v>
      </c>
      <c r="F6156" s="202" t="s">
        <v>475</v>
      </c>
      <c r="G6156" s="253">
        <v>1.54</v>
      </c>
      <c r="H6156" s="361" t="s">
        <v>1414</v>
      </c>
      <c r="I6156" s="359" t="s">
        <v>1407</v>
      </c>
      <c r="J6156" s="358">
        <v>0</v>
      </c>
      <c r="K6156" s="359" t="s">
        <v>1113</v>
      </c>
      <c r="L6156" s="359" t="s">
        <v>1392</v>
      </c>
      <c r="M6156" s="368">
        <v>2003</v>
      </c>
      <c r="N6156" s="205">
        <v>41544</v>
      </c>
      <c r="O6156" s="203"/>
      <c r="P6156" t="str">
        <f t="shared" si="96"/>
        <v>Lino Lakes Chain (Metro)-Marshan-(02-0007-00)-TP</v>
      </c>
    </row>
    <row r="6157" spans="1:16" ht="27.95" hidden="1" customHeight="1" x14ac:dyDescent="0.25">
      <c r="A6157" s="203" t="s">
        <v>233</v>
      </c>
      <c r="B6157" s="202" t="s">
        <v>816</v>
      </c>
      <c r="C6157" s="203" t="s">
        <v>1434</v>
      </c>
      <c r="D6157" s="202" t="s">
        <v>1439</v>
      </c>
      <c r="E6157" s="202" t="s">
        <v>1440</v>
      </c>
      <c r="F6157" s="202" t="s">
        <v>475</v>
      </c>
      <c r="G6157" s="253">
        <v>1.21</v>
      </c>
      <c r="H6157" s="361" t="s">
        <v>1414</v>
      </c>
      <c r="I6157" s="359" t="s">
        <v>1407</v>
      </c>
      <c r="J6157" s="358">
        <v>0</v>
      </c>
      <c r="K6157" s="359" t="s">
        <v>1113</v>
      </c>
      <c r="L6157" s="359" t="s">
        <v>1392</v>
      </c>
      <c r="M6157" s="368">
        <v>2003</v>
      </c>
      <c r="N6157" s="205">
        <v>41544</v>
      </c>
      <c r="O6157" s="203"/>
      <c r="P6157" t="str">
        <f t="shared" si="96"/>
        <v>Lino Lakes Chain (Metro)-Rice-(02-0008-00)-TP</v>
      </c>
    </row>
    <row r="6158" spans="1:16" ht="27.95" hidden="1" customHeight="1" x14ac:dyDescent="0.25">
      <c r="A6158" s="203" t="s">
        <v>233</v>
      </c>
      <c r="B6158" s="202" t="s">
        <v>816</v>
      </c>
      <c r="C6158" s="203" t="s">
        <v>1434</v>
      </c>
      <c r="D6158" s="202" t="s">
        <v>1441</v>
      </c>
      <c r="E6158" s="202" t="s">
        <v>1442</v>
      </c>
      <c r="F6158" s="202" t="s">
        <v>475</v>
      </c>
      <c r="G6158" s="253">
        <v>0.03</v>
      </c>
      <c r="H6158" s="361" t="s">
        <v>1414</v>
      </c>
      <c r="I6158" s="359" t="s">
        <v>1407</v>
      </c>
      <c r="J6158" s="358">
        <v>0</v>
      </c>
      <c r="K6158" s="359" t="s">
        <v>1113</v>
      </c>
      <c r="L6158" s="359" t="s">
        <v>1392</v>
      </c>
      <c r="M6158" s="368">
        <v>2003</v>
      </c>
      <c r="N6158" s="205">
        <v>41544</v>
      </c>
      <c r="O6158" s="203"/>
      <c r="P6158" t="str">
        <f t="shared" si="96"/>
        <v>Lino Lakes Chain (Metro)-Reshanau-(02-0009-00)-TP</v>
      </c>
    </row>
    <row r="6159" spans="1:16" ht="27.95" hidden="1" customHeight="1" x14ac:dyDescent="0.25">
      <c r="A6159" s="203" t="s">
        <v>233</v>
      </c>
      <c r="B6159" s="202" t="s">
        <v>816</v>
      </c>
      <c r="C6159" s="203" t="s">
        <v>1434</v>
      </c>
      <c r="D6159" s="202" t="s">
        <v>1443</v>
      </c>
      <c r="E6159" s="202" t="s">
        <v>1444</v>
      </c>
      <c r="F6159" s="202" t="s">
        <v>475</v>
      </c>
      <c r="G6159" s="253">
        <v>0.22</v>
      </c>
      <c r="H6159" s="361" t="s">
        <v>1414</v>
      </c>
      <c r="I6159" s="359" t="s">
        <v>1407</v>
      </c>
      <c r="J6159" s="358">
        <v>0</v>
      </c>
      <c r="K6159" s="359" t="s">
        <v>1113</v>
      </c>
      <c r="L6159" s="359" t="s">
        <v>1392</v>
      </c>
      <c r="M6159" s="368">
        <v>2003</v>
      </c>
      <c r="N6159" s="205">
        <v>41544</v>
      </c>
      <c r="O6159" s="203"/>
      <c r="P6159" t="str">
        <f t="shared" si="96"/>
        <v>Lino Lakes Chain (Metro)-Baldwin-(02-0013-00)-TP</v>
      </c>
    </row>
    <row r="6160" spans="1:16" ht="27.95" hidden="1" customHeight="1" x14ac:dyDescent="0.25">
      <c r="A6160" s="203" t="s">
        <v>233</v>
      </c>
      <c r="B6160" s="202" t="s">
        <v>816</v>
      </c>
      <c r="C6160" s="203" t="s">
        <v>1445</v>
      </c>
      <c r="D6160" s="202" t="s">
        <v>1446</v>
      </c>
      <c r="E6160" s="202" t="s">
        <v>1447</v>
      </c>
      <c r="F6160" s="202" t="s">
        <v>475</v>
      </c>
      <c r="G6160" s="253">
        <v>583</v>
      </c>
      <c r="H6160" s="361" t="s">
        <v>1448</v>
      </c>
      <c r="I6160" s="359" t="s">
        <v>1407</v>
      </c>
      <c r="J6160" s="358">
        <v>0.61799999999999999</v>
      </c>
      <c r="K6160" s="359" t="s">
        <v>1113</v>
      </c>
      <c r="L6160" s="359" t="s">
        <v>1408</v>
      </c>
      <c r="M6160" s="368">
        <v>2001</v>
      </c>
      <c r="N6160" s="205">
        <v>41603</v>
      </c>
      <c r="O6160" s="203" t="s">
        <v>1449</v>
      </c>
      <c r="P6160" t="str">
        <f t="shared" si="96"/>
        <v>Peltier/Centerville Lake Nutrient Impairment TMDL-Peltier-(02-0004-00)-TP</v>
      </c>
    </row>
    <row r="6161" spans="1:16" ht="27.95" hidden="1" customHeight="1" x14ac:dyDescent="0.25">
      <c r="A6161" s="203" t="s">
        <v>233</v>
      </c>
      <c r="B6161" s="202" t="s">
        <v>816</v>
      </c>
      <c r="C6161" s="203" t="s">
        <v>1445</v>
      </c>
      <c r="D6161" s="202" t="s">
        <v>1446</v>
      </c>
      <c r="E6161" s="202" t="s">
        <v>1447</v>
      </c>
      <c r="F6161" s="202" t="s">
        <v>475</v>
      </c>
      <c r="G6161" s="253">
        <v>4.78</v>
      </c>
      <c r="H6161" s="361" t="s">
        <v>1450</v>
      </c>
      <c r="I6161" s="359" t="s">
        <v>1407</v>
      </c>
      <c r="J6161" s="358">
        <v>0.61760000000000004</v>
      </c>
      <c r="K6161" s="359" t="s">
        <v>1113</v>
      </c>
      <c r="L6161" s="359" t="s">
        <v>1392</v>
      </c>
      <c r="M6161" s="368">
        <v>2001</v>
      </c>
      <c r="N6161" s="205">
        <v>41603</v>
      </c>
      <c r="O6161" s="203" t="s">
        <v>1449</v>
      </c>
      <c r="P6161" t="str">
        <f t="shared" si="96"/>
        <v>Peltier/Centerville Lake Nutrient Impairment TMDL-Peltier-(02-0004-00)-TP</v>
      </c>
    </row>
    <row r="6162" spans="1:16" ht="27.95" hidden="1" customHeight="1" x14ac:dyDescent="0.25">
      <c r="A6162" s="203" t="s">
        <v>233</v>
      </c>
      <c r="B6162" s="202" t="s">
        <v>816</v>
      </c>
      <c r="C6162" s="203" t="s">
        <v>1403</v>
      </c>
      <c r="D6162" s="202" t="s">
        <v>1404</v>
      </c>
      <c r="E6162" s="202" t="s">
        <v>1405</v>
      </c>
      <c r="F6162" s="202" t="s">
        <v>475</v>
      </c>
      <c r="G6162" s="253">
        <v>154</v>
      </c>
      <c r="H6162" s="361" t="s">
        <v>1406</v>
      </c>
      <c r="I6162" s="359" t="s">
        <v>1407</v>
      </c>
      <c r="J6162" s="208">
        <v>0</v>
      </c>
      <c r="K6162" s="359" t="s">
        <v>22</v>
      </c>
      <c r="L6162" s="359" t="s">
        <v>1408</v>
      </c>
      <c r="M6162" s="368" t="s">
        <v>1407</v>
      </c>
      <c r="N6162" s="205">
        <v>42486</v>
      </c>
      <c r="O6162" s="203"/>
      <c r="P6162" t="str">
        <f t="shared" si="96"/>
        <v>South Metro Mississippi TSS TMDL-Mississippi River-(07040001-531)-TSS</v>
      </c>
    </row>
    <row r="6163" spans="1:16" ht="27.95" hidden="1" customHeight="1" x14ac:dyDescent="0.25">
      <c r="A6163" s="203" t="s">
        <v>233</v>
      </c>
      <c r="B6163" s="202" t="s">
        <v>816</v>
      </c>
      <c r="C6163" s="203" t="s">
        <v>1461</v>
      </c>
      <c r="D6163" s="202" t="s">
        <v>1861</v>
      </c>
      <c r="E6163" s="202" t="s">
        <v>1862</v>
      </c>
      <c r="F6163" s="202" t="s">
        <v>475</v>
      </c>
      <c r="G6163" s="254">
        <v>3106733</v>
      </c>
      <c r="H6163" s="361" t="s">
        <v>1433</v>
      </c>
      <c r="I6163" s="359" t="s">
        <v>1407</v>
      </c>
      <c r="J6163" s="359" t="s">
        <v>1380</v>
      </c>
      <c r="K6163" s="359" t="s">
        <v>8</v>
      </c>
      <c r="L6163" s="359" t="s">
        <v>1408</v>
      </c>
      <c r="M6163" s="368" t="s">
        <v>1407</v>
      </c>
      <c r="N6163" s="205">
        <v>42530</v>
      </c>
      <c r="O6163" s="203"/>
      <c r="P6163" t="str">
        <f t="shared" si="96"/>
        <v>Twin Cities Metro Area Chloride TMDL and Management Plan-Kohlman-(62-0006-00)-Chloride</v>
      </c>
    </row>
    <row r="6164" spans="1:16" ht="27.95" hidden="1" customHeight="1" x14ac:dyDescent="0.25">
      <c r="A6164" s="203" t="s">
        <v>233</v>
      </c>
      <c r="B6164" s="202" t="s">
        <v>816</v>
      </c>
      <c r="C6164" s="203" t="s">
        <v>1461</v>
      </c>
      <c r="D6164" s="202" t="s">
        <v>1861</v>
      </c>
      <c r="E6164" s="202" t="s">
        <v>1862</v>
      </c>
      <c r="F6164" s="202" t="s">
        <v>475</v>
      </c>
      <c r="G6164" s="254">
        <v>8512</v>
      </c>
      <c r="H6164" s="361" t="s">
        <v>1414</v>
      </c>
      <c r="I6164" s="359" t="s">
        <v>1407</v>
      </c>
      <c r="J6164" s="359" t="s">
        <v>1380</v>
      </c>
      <c r="K6164" s="359" t="s">
        <v>8</v>
      </c>
      <c r="L6164" s="359" t="s">
        <v>1392</v>
      </c>
      <c r="M6164" s="368" t="s">
        <v>1407</v>
      </c>
      <c r="N6164" s="205">
        <v>42530</v>
      </c>
      <c r="O6164" s="203"/>
      <c r="P6164" t="str">
        <f t="shared" si="96"/>
        <v>Twin Cities Metro Area Chloride TMDL and Management Plan-Kohlman-(62-0006-00)-Chloride</v>
      </c>
    </row>
    <row r="6165" spans="1:16" ht="27.95" hidden="1" customHeight="1" x14ac:dyDescent="0.25">
      <c r="A6165" s="203" t="s">
        <v>233</v>
      </c>
      <c r="B6165" s="202" t="s">
        <v>816</v>
      </c>
      <c r="C6165" s="203" t="s">
        <v>1461</v>
      </c>
      <c r="D6165" s="202" t="s">
        <v>1462</v>
      </c>
      <c r="E6165" s="202" t="s">
        <v>1463</v>
      </c>
      <c r="F6165" s="202" t="s">
        <v>475</v>
      </c>
      <c r="G6165" s="254">
        <v>21534261</v>
      </c>
      <c r="H6165" s="361" t="s">
        <v>1433</v>
      </c>
      <c r="I6165" s="359" t="s">
        <v>1407</v>
      </c>
      <c r="J6165" s="359" t="s">
        <v>1380</v>
      </c>
      <c r="K6165" s="359" t="s">
        <v>8</v>
      </c>
      <c r="L6165" s="359" t="s">
        <v>1408</v>
      </c>
      <c r="M6165" s="368" t="s">
        <v>1407</v>
      </c>
      <c r="N6165" s="205">
        <v>42530</v>
      </c>
      <c r="O6165" s="203"/>
      <c r="P6165" t="str">
        <f t="shared" si="96"/>
        <v>Twin Cities Metro Area Chloride TMDL and Management Plan-South Long-(62-0067-02)-Chloride</v>
      </c>
    </row>
    <row r="6166" spans="1:16" ht="27.95" hidden="1" customHeight="1" x14ac:dyDescent="0.25">
      <c r="A6166" s="203" t="s">
        <v>233</v>
      </c>
      <c r="B6166" s="202" t="s">
        <v>816</v>
      </c>
      <c r="C6166" s="203" t="s">
        <v>1461</v>
      </c>
      <c r="D6166" s="202" t="s">
        <v>1462</v>
      </c>
      <c r="E6166" s="202" t="s">
        <v>1463</v>
      </c>
      <c r="F6166" s="202" t="s">
        <v>475</v>
      </c>
      <c r="G6166" s="254">
        <v>58998</v>
      </c>
      <c r="H6166" s="361" t="s">
        <v>1414</v>
      </c>
      <c r="I6166" s="359" t="s">
        <v>1407</v>
      </c>
      <c r="J6166" s="359" t="s">
        <v>1380</v>
      </c>
      <c r="K6166" s="359" t="s">
        <v>8</v>
      </c>
      <c r="L6166" s="359" t="s">
        <v>1392</v>
      </c>
      <c r="M6166" s="368" t="s">
        <v>1407</v>
      </c>
      <c r="N6166" s="205">
        <v>42530</v>
      </c>
      <c r="O6166" s="203"/>
      <c r="P6166" t="str">
        <f t="shared" si="96"/>
        <v>Twin Cities Metro Area Chloride TMDL and Management Plan-South Long-(62-0067-02)-Chloride</v>
      </c>
    </row>
    <row r="6167" spans="1:16" ht="27.95" hidden="1" customHeight="1" x14ac:dyDescent="0.25">
      <c r="A6167" s="203" t="s">
        <v>233</v>
      </c>
      <c r="B6167" s="202" t="s">
        <v>816</v>
      </c>
      <c r="C6167" s="203" t="s">
        <v>1397</v>
      </c>
      <c r="D6167" s="202" t="s">
        <v>1464</v>
      </c>
      <c r="E6167" s="202" t="s">
        <v>1465</v>
      </c>
      <c r="F6167" s="202" t="s">
        <v>475</v>
      </c>
      <c r="G6167" s="253">
        <v>396</v>
      </c>
      <c r="H6167" s="361" t="s">
        <v>1400</v>
      </c>
      <c r="I6167" s="359" t="s">
        <v>1379</v>
      </c>
      <c r="J6167" s="358">
        <v>0</v>
      </c>
      <c r="K6167" s="359" t="s">
        <v>1391</v>
      </c>
      <c r="L6167" s="359" t="s">
        <v>1392</v>
      </c>
      <c r="M6167" s="368">
        <v>2010</v>
      </c>
      <c r="N6167" s="207" t="s">
        <v>1401</v>
      </c>
      <c r="O6167" s="203"/>
      <c r="P6167" t="str">
        <f t="shared" si="96"/>
        <v>Upper Mississippi River Bacteria TMDL-Rice Creek-(07010206-584)-E. coli</v>
      </c>
    </row>
    <row r="6168" spans="1:16" ht="27.95" hidden="1" customHeight="1" x14ac:dyDescent="0.25">
      <c r="A6168" s="203" t="s">
        <v>233</v>
      </c>
      <c r="B6168" s="202" t="s">
        <v>816</v>
      </c>
      <c r="C6168" s="203" t="s">
        <v>1397</v>
      </c>
      <c r="D6168" s="202" t="s">
        <v>1464</v>
      </c>
      <c r="E6168" s="202" t="s">
        <v>1465</v>
      </c>
      <c r="F6168" s="202" t="s">
        <v>475</v>
      </c>
      <c r="G6168" s="253">
        <v>96.8</v>
      </c>
      <c r="H6168" s="361" t="s">
        <v>1400</v>
      </c>
      <c r="I6168" s="359" t="s">
        <v>1382</v>
      </c>
      <c r="J6168" s="210">
        <v>4.8000000000000001E-2</v>
      </c>
      <c r="K6168" s="359" t="s">
        <v>1391</v>
      </c>
      <c r="L6168" s="359" t="s">
        <v>1392</v>
      </c>
      <c r="M6168" s="368">
        <v>2010</v>
      </c>
      <c r="N6168" s="207" t="s">
        <v>1401</v>
      </c>
      <c r="O6168" s="203"/>
      <c r="P6168" t="str">
        <f t="shared" si="96"/>
        <v>Upper Mississippi River Bacteria TMDL-Rice Creek-(07010206-584)-E. coli</v>
      </c>
    </row>
    <row r="6169" spans="1:16" ht="27.95" hidden="1" customHeight="1" x14ac:dyDescent="0.25">
      <c r="A6169" s="203" t="s">
        <v>233</v>
      </c>
      <c r="B6169" s="202" t="s">
        <v>816</v>
      </c>
      <c r="C6169" s="203" t="s">
        <v>1397</v>
      </c>
      <c r="D6169" s="202" t="s">
        <v>1464</v>
      </c>
      <c r="E6169" s="202" t="s">
        <v>1465</v>
      </c>
      <c r="F6169" s="202" t="s">
        <v>475</v>
      </c>
      <c r="G6169" s="253">
        <v>23.6</v>
      </c>
      <c r="H6169" s="361" t="s">
        <v>1400</v>
      </c>
      <c r="I6169" s="359" t="s">
        <v>1383</v>
      </c>
      <c r="J6169" s="358">
        <v>0.44</v>
      </c>
      <c r="K6169" s="359" t="s">
        <v>1391</v>
      </c>
      <c r="L6169" s="359" t="s">
        <v>1392</v>
      </c>
      <c r="M6169" s="368">
        <v>2010</v>
      </c>
      <c r="N6169" s="207" t="s">
        <v>1401</v>
      </c>
      <c r="O6169" s="203"/>
      <c r="P6169" t="str">
        <f t="shared" si="96"/>
        <v>Upper Mississippi River Bacteria TMDL-Rice Creek-(07010206-584)-E. coli</v>
      </c>
    </row>
    <row r="6170" spans="1:16" ht="27.95" hidden="1" customHeight="1" x14ac:dyDescent="0.25">
      <c r="A6170" s="203" t="s">
        <v>233</v>
      </c>
      <c r="B6170" s="202" t="s">
        <v>816</v>
      </c>
      <c r="C6170" s="203" t="s">
        <v>1397</v>
      </c>
      <c r="D6170" s="202" t="s">
        <v>1464</v>
      </c>
      <c r="E6170" s="202" t="s">
        <v>1465</v>
      </c>
      <c r="F6170" s="202" t="s">
        <v>475</v>
      </c>
      <c r="G6170" s="253">
        <v>4.93</v>
      </c>
      <c r="H6170" s="361" t="s">
        <v>1400</v>
      </c>
      <c r="I6170" s="359" t="s">
        <v>1384</v>
      </c>
      <c r="J6170" s="359" t="s">
        <v>1402</v>
      </c>
      <c r="K6170" s="359" t="s">
        <v>1391</v>
      </c>
      <c r="L6170" s="359" t="s">
        <v>1392</v>
      </c>
      <c r="M6170" s="368">
        <v>2010</v>
      </c>
      <c r="N6170" s="207" t="s">
        <v>1401</v>
      </c>
      <c r="O6170" s="203"/>
      <c r="P6170" t="str">
        <f t="shared" si="96"/>
        <v>Upper Mississippi River Bacteria TMDL-Rice Creek-(07010206-584)-E. coli</v>
      </c>
    </row>
    <row r="6171" spans="1:16" ht="27.95" hidden="1" customHeight="1" x14ac:dyDescent="0.25">
      <c r="A6171" s="203" t="s">
        <v>233</v>
      </c>
      <c r="B6171" s="202" t="s">
        <v>816</v>
      </c>
      <c r="C6171" s="203" t="s">
        <v>1397</v>
      </c>
      <c r="D6171" s="202" t="s">
        <v>1464</v>
      </c>
      <c r="E6171" s="202" t="s">
        <v>1465</v>
      </c>
      <c r="F6171" s="202" t="s">
        <v>475</v>
      </c>
      <c r="G6171" s="253">
        <v>1.75</v>
      </c>
      <c r="H6171" s="361" t="s">
        <v>1400</v>
      </c>
      <c r="I6171" s="359" t="s">
        <v>1385</v>
      </c>
      <c r="J6171" s="359" t="s">
        <v>1402</v>
      </c>
      <c r="K6171" s="359" t="s">
        <v>1391</v>
      </c>
      <c r="L6171" s="359" t="s">
        <v>1392</v>
      </c>
      <c r="M6171" s="368">
        <v>2010</v>
      </c>
      <c r="N6171" s="207" t="s">
        <v>1401</v>
      </c>
      <c r="O6171" s="203"/>
      <c r="P6171" t="str">
        <f t="shared" si="96"/>
        <v>Upper Mississippi River Bacteria TMDL-Rice Creek-(07010206-584)-E. coli</v>
      </c>
    </row>
    <row r="6172" spans="1:16" ht="27.95" hidden="1" customHeight="1" x14ac:dyDescent="0.25">
      <c r="A6172" s="203" t="s">
        <v>233</v>
      </c>
      <c r="B6172" s="202" t="s">
        <v>816</v>
      </c>
      <c r="C6172" s="203" t="s">
        <v>1466</v>
      </c>
      <c r="D6172" s="202" t="s">
        <v>2160</v>
      </c>
      <c r="E6172" s="202" t="s">
        <v>2161</v>
      </c>
      <c r="F6172" s="202" t="s">
        <v>505</v>
      </c>
      <c r="G6172" s="253">
        <v>1.7</v>
      </c>
      <c r="H6172" s="361" t="s">
        <v>1433</v>
      </c>
      <c r="I6172" s="359" t="s">
        <v>1407</v>
      </c>
      <c r="J6172" s="358">
        <v>0</v>
      </c>
      <c r="K6172" s="359" t="s">
        <v>1113</v>
      </c>
      <c r="L6172" s="359" t="s">
        <v>1408</v>
      </c>
      <c r="M6172" s="368">
        <v>2007</v>
      </c>
      <c r="N6172" s="205">
        <v>41732</v>
      </c>
      <c r="O6172" s="203"/>
      <c r="P6172" t="str">
        <f t="shared" si="96"/>
        <v>Vadnais Lake Area WMO-Gilfillan-(62-0027-00)-TP</v>
      </c>
    </row>
    <row r="6173" spans="1:16" ht="27.95" hidden="1" customHeight="1" x14ac:dyDescent="0.25">
      <c r="A6173" s="203" t="s">
        <v>233</v>
      </c>
      <c r="B6173" s="202" t="s">
        <v>816</v>
      </c>
      <c r="C6173" s="203" t="s">
        <v>1466</v>
      </c>
      <c r="D6173" s="202" t="s">
        <v>2160</v>
      </c>
      <c r="E6173" s="202" t="s">
        <v>2161</v>
      </c>
      <c r="F6173" s="202" t="s">
        <v>505</v>
      </c>
      <c r="G6173" s="253">
        <v>5.0000000000000001E-3</v>
      </c>
      <c r="H6173" s="361" t="s">
        <v>1414</v>
      </c>
      <c r="I6173" s="359" t="s">
        <v>1407</v>
      </c>
      <c r="J6173" s="358">
        <v>0</v>
      </c>
      <c r="K6173" s="359" t="s">
        <v>1113</v>
      </c>
      <c r="L6173" s="359" t="s">
        <v>1392</v>
      </c>
      <c r="M6173" s="368">
        <v>2007</v>
      </c>
      <c r="N6173" s="205">
        <v>41732</v>
      </c>
      <c r="O6173" s="203"/>
      <c r="P6173" t="str">
        <f t="shared" si="96"/>
        <v>Vadnais Lake Area WMO-Gilfillan-(62-0027-00)-TP</v>
      </c>
    </row>
    <row r="6174" spans="1:16" ht="27.95" hidden="1" customHeight="1" x14ac:dyDescent="0.25">
      <c r="A6174" s="203" t="s">
        <v>233</v>
      </c>
      <c r="B6174" s="202" t="s">
        <v>816</v>
      </c>
      <c r="C6174" s="203" t="s">
        <v>1466</v>
      </c>
      <c r="D6174" s="202" t="s">
        <v>1467</v>
      </c>
      <c r="E6174" s="202" t="s">
        <v>1468</v>
      </c>
      <c r="F6174" s="202" t="s">
        <v>505</v>
      </c>
      <c r="G6174" s="253">
        <v>67.599999999999994</v>
      </c>
      <c r="H6174" s="361" t="s">
        <v>1433</v>
      </c>
      <c r="I6174" s="359" t="s">
        <v>1407</v>
      </c>
      <c r="J6174" s="358">
        <v>0.76</v>
      </c>
      <c r="K6174" s="359" t="s">
        <v>1113</v>
      </c>
      <c r="L6174" s="359" t="s">
        <v>1408</v>
      </c>
      <c r="M6174" s="368">
        <v>2007</v>
      </c>
      <c r="N6174" s="205">
        <v>41732</v>
      </c>
      <c r="O6174" s="203"/>
      <c r="P6174" t="str">
        <f t="shared" si="96"/>
        <v>Vadnais Lake Area WMO-Wilkinson-(62-0043-00)-TP</v>
      </c>
    </row>
    <row r="6175" spans="1:16" ht="27.95" hidden="1" customHeight="1" x14ac:dyDescent="0.25">
      <c r="A6175" s="203" t="s">
        <v>233</v>
      </c>
      <c r="B6175" s="202" t="s">
        <v>816</v>
      </c>
      <c r="C6175" s="203" t="s">
        <v>1466</v>
      </c>
      <c r="D6175" s="202" t="s">
        <v>1467</v>
      </c>
      <c r="E6175" s="202" t="s">
        <v>1468</v>
      </c>
      <c r="F6175" s="202" t="s">
        <v>505</v>
      </c>
      <c r="G6175" s="253">
        <v>0.185</v>
      </c>
      <c r="H6175" s="361" t="s">
        <v>1414</v>
      </c>
      <c r="I6175" s="359" t="s">
        <v>1407</v>
      </c>
      <c r="J6175" s="358">
        <v>0.76</v>
      </c>
      <c r="K6175" s="359" t="s">
        <v>1113</v>
      </c>
      <c r="L6175" s="359" t="s">
        <v>1392</v>
      </c>
      <c r="M6175" s="368">
        <v>2007</v>
      </c>
      <c r="N6175" s="205">
        <v>41732</v>
      </c>
      <c r="O6175" s="203"/>
      <c r="P6175" t="str">
        <f t="shared" si="96"/>
        <v>Vadnais Lake Area WMO-Wilkinson-(62-0043-00)-TP</v>
      </c>
    </row>
    <row r="6176" spans="1:16" ht="27.95" hidden="1" customHeight="1" x14ac:dyDescent="0.25">
      <c r="A6176" s="203" t="s">
        <v>233</v>
      </c>
      <c r="B6176" s="202" t="s">
        <v>816</v>
      </c>
      <c r="C6176" s="203" t="s">
        <v>1466</v>
      </c>
      <c r="D6176" s="202" t="s">
        <v>1867</v>
      </c>
      <c r="E6176" s="202" t="s">
        <v>1868</v>
      </c>
      <c r="F6176" s="202" t="s">
        <v>505</v>
      </c>
      <c r="G6176" s="253">
        <v>0.45</v>
      </c>
      <c r="H6176" s="361" t="s">
        <v>1400</v>
      </c>
      <c r="I6176" s="359" t="s">
        <v>1379</v>
      </c>
      <c r="J6176" s="358">
        <v>0.61</v>
      </c>
      <c r="K6176" s="359" t="s">
        <v>1391</v>
      </c>
      <c r="L6176" s="359" t="s">
        <v>1392</v>
      </c>
      <c r="M6176" s="368">
        <v>2007</v>
      </c>
      <c r="N6176" s="205">
        <v>41732</v>
      </c>
      <c r="O6176" s="203"/>
      <c r="P6176" t="str">
        <f t="shared" si="96"/>
        <v>Vadnais Lake Area WMO-Unnamed creek (Lambert Creek)-(07010206-801)-E. coli</v>
      </c>
    </row>
    <row r="6177" spans="1:16" ht="27.95" hidden="1" customHeight="1" x14ac:dyDescent="0.25">
      <c r="A6177" s="203" t="s">
        <v>233</v>
      </c>
      <c r="B6177" s="202" t="s">
        <v>816</v>
      </c>
      <c r="C6177" s="203" t="s">
        <v>1466</v>
      </c>
      <c r="D6177" s="202" t="s">
        <v>1867</v>
      </c>
      <c r="E6177" s="202" t="s">
        <v>1868</v>
      </c>
      <c r="F6177" s="202" t="s">
        <v>505</v>
      </c>
      <c r="G6177" s="253">
        <v>0.15</v>
      </c>
      <c r="H6177" s="361" t="s">
        <v>1400</v>
      </c>
      <c r="I6177" s="359" t="s">
        <v>1382</v>
      </c>
      <c r="J6177" s="358">
        <v>0.54</v>
      </c>
      <c r="K6177" s="359" t="s">
        <v>1391</v>
      </c>
      <c r="L6177" s="359" t="s">
        <v>1392</v>
      </c>
      <c r="M6177" s="368">
        <v>2007</v>
      </c>
      <c r="N6177" s="205">
        <v>41732</v>
      </c>
      <c r="O6177" s="203"/>
      <c r="P6177" t="str">
        <f t="shared" si="96"/>
        <v>Vadnais Lake Area WMO-Unnamed creek (Lambert Creek)-(07010206-801)-E. coli</v>
      </c>
    </row>
    <row r="6178" spans="1:16" ht="27.95" hidden="1" customHeight="1" x14ac:dyDescent="0.25">
      <c r="A6178" s="203" t="s">
        <v>233</v>
      </c>
      <c r="B6178" s="202" t="s">
        <v>816</v>
      </c>
      <c r="C6178" s="203" t="s">
        <v>1466</v>
      </c>
      <c r="D6178" s="202" t="s">
        <v>1867</v>
      </c>
      <c r="E6178" s="202" t="s">
        <v>1868</v>
      </c>
      <c r="F6178" s="202" t="s">
        <v>505</v>
      </c>
      <c r="G6178" s="253">
        <v>7.0000000000000007E-2</v>
      </c>
      <c r="H6178" s="361" t="s">
        <v>1400</v>
      </c>
      <c r="I6178" s="359" t="s">
        <v>1383</v>
      </c>
      <c r="J6178" s="358">
        <v>0.37</v>
      </c>
      <c r="K6178" s="359" t="s">
        <v>1391</v>
      </c>
      <c r="L6178" s="359" t="s">
        <v>1392</v>
      </c>
      <c r="M6178" s="368">
        <v>2007</v>
      </c>
      <c r="N6178" s="205">
        <v>41732</v>
      </c>
      <c r="O6178" s="203"/>
      <c r="P6178" t="str">
        <f t="shared" si="96"/>
        <v>Vadnais Lake Area WMO-Unnamed creek (Lambert Creek)-(07010206-801)-E. coli</v>
      </c>
    </row>
    <row r="6179" spans="1:16" ht="27.95" hidden="1" customHeight="1" x14ac:dyDescent="0.25">
      <c r="A6179" s="203" t="s">
        <v>233</v>
      </c>
      <c r="B6179" s="202" t="s">
        <v>816</v>
      </c>
      <c r="C6179" s="203" t="s">
        <v>1466</v>
      </c>
      <c r="D6179" s="202" t="s">
        <v>1867</v>
      </c>
      <c r="E6179" s="202" t="s">
        <v>1868</v>
      </c>
      <c r="F6179" s="202" t="s">
        <v>505</v>
      </c>
      <c r="G6179" s="253">
        <v>0.02</v>
      </c>
      <c r="H6179" s="361" t="s">
        <v>1400</v>
      </c>
      <c r="I6179" s="359" t="s">
        <v>1384</v>
      </c>
      <c r="J6179" s="358">
        <v>0.56000000000000005</v>
      </c>
      <c r="K6179" s="359" t="s">
        <v>1391</v>
      </c>
      <c r="L6179" s="359" t="s">
        <v>1392</v>
      </c>
      <c r="M6179" s="368">
        <v>2007</v>
      </c>
      <c r="N6179" s="205">
        <v>41732</v>
      </c>
      <c r="O6179" s="203"/>
      <c r="P6179" t="str">
        <f t="shared" si="96"/>
        <v>Vadnais Lake Area WMO-Unnamed creek (Lambert Creek)-(07010206-801)-E. coli</v>
      </c>
    </row>
    <row r="6180" spans="1:16" ht="27.95" hidden="1" customHeight="1" x14ac:dyDescent="0.25">
      <c r="A6180" s="203" t="s">
        <v>233</v>
      </c>
      <c r="B6180" s="202" t="s">
        <v>816</v>
      </c>
      <c r="C6180" s="203" t="s">
        <v>1466</v>
      </c>
      <c r="D6180" s="202" t="s">
        <v>1867</v>
      </c>
      <c r="E6180" s="202" t="s">
        <v>1868</v>
      </c>
      <c r="F6180" s="202" t="s">
        <v>505</v>
      </c>
      <c r="G6180" s="253" t="s">
        <v>515</v>
      </c>
      <c r="H6180" s="361" t="s">
        <v>1400</v>
      </c>
      <c r="I6180" s="359" t="s">
        <v>1385</v>
      </c>
      <c r="J6180" s="359" t="s">
        <v>515</v>
      </c>
      <c r="K6180" s="359" t="s">
        <v>1391</v>
      </c>
      <c r="L6180" s="359" t="s">
        <v>1392</v>
      </c>
      <c r="M6180" s="368">
        <v>2007</v>
      </c>
      <c r="N6180" s="205">
        <v>41732</v>
      </c>
      <c r="O6180" s="203"/>
      <c r="P6180" t="str">
        <f t="shared" si="96"/>
        <v>Vadnais Lake Area WMO-Unnamed creek (Lambert Creek)-(07010206-801)-E. coli</v>
      </c>
    </row>
    <row r="6181" spans="1:16" ht="27.95" hidden="1" customHeight="1" x14ac:dyDescent="0.25">
      <c r="A6181" s="203" t="s">
        <v>2284</v>
      </c>
      <c r="B6181" s="202" t="s">
        <v>2468</v>
      </c>
      <c r="C6181" s="203" t="s">
        <v>1445</v>
      </c>
      <c r="D6181" s="202" t="s">
        <v>1446</v>
      </c>
      <c r="E6181" s="202" t="s">
        <v>1447</v>
      </c>
      <c r="F6181" s="202" t="s">
        <v>475</v>
      </c>
      <c r="G6181" s="253">
        <v>583</v>
      </c>
      <c r="H6181" s="361" t="s">
        <v>1448</v>
      </c>
      <c r="I6181" s="359" t="s">
        <v>1407</v>
      </c>
      <c r="J6181" s="358">
        <v>0.61799999999999999</v>
      </c>
      <c r="K6181" s="359" t="s">
        <v>1113</v>
      </c>
      <c r="L6181" s="359" t="s">
        <v>1408</v>
      </c>
      <c r="M6181" s="368">
        <v>2001</v>
      </c>
      <c r="N6181" s="205">
        <v>41603</v>
      </c>
      <c r="O6181" s="203" t="s">
        <v>1449</v>
      </c>
      <c r="P6181" t="str">
        <f t="shared" si="96"/>
        <v>Peltier/Centerville Lake Nutrient Impairment TMDL-Peltier-(02-0004-00)-TP</v>
      </c>
    </row>
    <row r="6182" spans="1:16" ht="27.95" hidden="1" customHeight="1" x14ac:dyDescent="0.25">
      <c r="A6182" s="203" t="s">
        <v>2284</v>
      </c>
      <c r="B6182" s="202" t="s">
        <v>2468</v>
      </c>
      <c r="C6182" s="203" t="s">
        <v>1445</v>
      </c>
      <c r="D6182" s="202" t="s">
        <v>1446</v>
      </c>
      <c r="E6182" s="202" t="s">
        <v>1447</v>
      </c>
      <c r="F6182" s="202" t="s">
        <v>475</v>
      </c>
      <c r="G6182" s="253">
        <v>4.78</v>
      </c>
      <c r="H6182" s="361" t="s">
        <v>1450</v>
      </c>
      <c r="I6182" s="359" t="s">
        <v>1407</v>
      </c>
      <c r="J6182" s="358">
        <v>0.61760000000000004</v>
      </c>
      <c r="K6182" s="359" t="s">
        <v>1113</v>
      </c>
      <c r="L6182" s="359" t="s">
        <v>1392</v>
      </c>
      <c r="M6182" s="368">
        <v>2001</v>
      </c>
      <c r="N6182" s="205">
        <v>41603</v>
      </c>
      <c r="O6182" s="203" t="s">
        <v>1449</v>
      </c>
      <c r="P6182" t="str">
        <f t="shared" si="96"/>
        <v>Peltier/Centerville Lake Nutrient Impairment TMDL-Peltier-(02-0004-00)-TP</v>
      </c>
    </row>
    <row r="6183" spans="1:16" ht="27.95" hidden="1" customHeight="1" x14ac:dyDescent="0.25">
      <c r="A6183" s="203" t="s">
        <v>2284</v>
      </c>
      <c r="B6183" s="202" t="s">
        <v>2468</v>
      </c>
      <c r="C6183" s="203" t="s">
        <v>1403</v>
      </c>
      <c r="D6183" s="202" t="s">
        <v>1404</v>
      </c>
      <c r="E6183" s="202" t="s">
        <v>1405</v>
      </c>
      <c r="F6183" s="202" t="s">
        <v>475</v>
      </c>
      <c r="G6183" s="253">
        <v>154</v>
      </c>
      <c r="H6183" s="361" t="s">
        <v>1406</v>
      </c>
      <c r="I6183" s="359" t="s">
        <v>1407</v>
      </c>
      <c r="J6183" s="208">
        <v>0</v>
      </c>
      <c r="K6183" s="359" t="s">
        <v>22</v>
      </c>
      <c r="L6183" s="359" t="s">
        <v>1408</v>
      </c>
      <c r="M6183" s="368" t="s">
        <v>1407</v>
      </c>
      <c r="N6183" s="205">
        <v>42486</v>
      </c>
      <c r="O6183" s="203"/>
      <c r="P6183" t="str">
        <f t="shared" si="96"/>
        <v>South Metro Mississippi TSS TMDL-Mississippi River-(07040001-531)-TSS</v>
      </c>
    </row>
    <row r="6184" spans="1:16" ht="27.95" hidden="1" customHeight="1" x14ac:dyDescent="0.25">
      <c r="A6184" s="203" t="s">
        <v>2284</v>
      </c>
      <c r="B6184" s="202" t="s">
        <v>2468</v>
      </c>
      <c r="C6184" s="203" t="s">
        <v>1461</v>
      </c>
      <c r="D6184" s="202" t="s">
        <v>1462</v>
      </c>
      <c r="E6184" s="202" t="s">
        <v>1463</v>
      </c>
      <c r="F6184" s="202" t="s">
        <v>475</v>
      </c>
      <c r="G6184" s="254">
        <v>21534261</v>
      </c>
      <c r="H6184" s="361" t="s">
        <v>1433</v>
      </c>
      <c r="I6184" s="359" t="s">
        <v>1407</v>
      </c>
      <c r="J6184" s="359" t="s">
        <v>1380</v>
      </c>
      <c r="K6184" s="359" t="s">
        <v>8</v>
      </c>
      <c r="L6184" s="359" t="s">
        <v>1408</v>
      </c>
      <c r="M6184" s="368" t="s">
        <v>1407</v>
      </c>
      <c r="N6184" s="205">
        <v>42530</v>
      </c>
      <c r="O6184" s="203"/>
      <c r="P6184" t="str">
        <f t="shared" si="96"/>
        <v>Twin Cities Metro Area Chloride TMDL and Management Plan-South Long-(62-0067-02)-Chloride</v>
      </c>
    </row>
    <row r="6185" spans="1:16" ht="27.95" hidden="1" customHeight="1" x14ac:dyDescent="0.25">
      <c r="A6185" s="203" t="s">
        <v>2284</v>
      </c>
      <c r="B6185" s="202" t="s">
        <v>2468</v>
      </c>
      <c r="C6185" s="203" t="s">
        <v>1461</v>
      </c>
      <c r="D6185" s="202" t="s">
        <v>1462</v>
      </c>
      <c r="E6185" s="202" t="s">
        <v>1463</v>
      </c>
      <c r="F6185" s="202" t="s">
        <v>475</v>
      </c>
      <c r="G6185" s="254">
        <v>58998</v>
      </c>
      <c r="H6185" s="361" t="s">
        <v>1414</v>
      </c>
      <c r="I6185" s="359" t="s">
        <v>1407</v>
      </c>
      <c r="J6185" s="359" t="s">
        <v>1380</v>
      </c>
      <c r="K6185" s="359" t="s">
        <v>8</v>
      </c>
      <c r="L6185" s="359" t="s">
        <v>1392</v>
      </c>
      <c r="M6185" s="368" t="s">
        <v>1407</v>
      </c>
      <c r="N6185" s="205">
        <v>42530</v>
      </c>
      <c r="O6185" s="203"/>
      <c r="P6185" t="str">
        <f t="shared" si="96"/>
        <v>Twin Cities Metro Area Chloride TMDL and Management Plan-South Long-(62-0067-02)-Chloride</v>
      </c>
    </row>
    <row r="6186" spans="1:16" ht="27.95" hidden="1" customHeight="1" x14ac:dyDescent="0.25">
      <c r="A6186" s="203" t="s">
        <v>2284</v>
      </c>
      <c r="B6186" s="202" t="s">
        <v>2468</v>
      </c>
      <c r="C6186" s="203" t="s">
        <v>1397</v>
      </c>
      <c r="D6186" s="202" t="s">
        <v>1464</v>
      </c>
      <c r="E6186" s="202" t="s">
        <v>1465</v>
      </c>
      <c r="F6186" s="202" t="s">
        <v>475</v>
      </c>
      <c r="G6186" s="253">
        <v>396</v>
      </c>
      <c r="H6186" s="361" t="s">
        <v>1400</v>
      </c>
      <c r="I6186" s="359" t="s">
        <v>1379</v>
      </c>
      <c r="J6186" s="358">
        <v>0</v>
      </c>
      <c r="K6186" s="359" t="s">
        <v>1391</v>
      </c>
      <c r="L6186" s="359" t="s">
        <v>1392</v>
      </c>
      <c r="M6186" s="368">
        <v>2010</v>
      </c>
      <c r="N6186" s="207" t="s">
        <v>1401</v>
      </c>
      <c r="O6186" s="203"/>
      <c r="P6186" t="str">
        <f t="shared" si="96"/>
        <v>Upper Mississippi River Bacteria TMDL-Rice Creek-(07010206-584)-E. coli</v>
      </c>
    </row>
    <row r="6187" spans="1:16" ht="27.95" hidden="1" customHeight="1" x14ac:dyDescent="0.25">
      <c r="A6187" s="203" t="s">
        <v>2284</v>
      </c>
      <c r="B6187" s="202" t="s">
        <v>2468</v>
      </c>
      <c r="C6187" s="203" t="s">
        <v>1397</v>
      </c>
      <c r="D6187" s="202" t="s">
        <v>1464</v>
      </c>
      <c r="E6187" s="202" t="s">
        <v>1465</v>
      </c>
      <c r="F6187" s="202" t="s">
        <v>475</v>
      </c>
      <c r="G6187" s="253">
        <v>96.8</v>
      </c>
      <c r="H6187" s="361" t="s">
        <v>1400</v>
      </c>
      <c r="I6187" s="359" t="s">
        <v>1382</v>
      </c>
      <c r="J6187" s="210">
        <v>4.8000000000000001E-2</v>
      </c>
      <c r="K6187" s="359" t="s">
        <v>1391</v>
      </c>
      <c r="L6187" s="359" t="s">
        <v>1392</v>
      </c>
      <c r="M6187" s="368">
        <v>2010</v>
      </c>
      <c r="N6187" s="207" t="s">
        <v>1401</v>
      </c>
      <c r="O6187" s="203"/>
      <c r="P6187" t="str">
        <f t="shared" si="96"/>
        <v>Upper Mississippi River Bacteria TMDL-Rice Creek-(07010206-584)-E. coli</v>
      </c>
    </row>
    <row r="6188" spans="1:16" ht="27.95" hidden="1" customHeight="1" x14ac:dyDescent="0.25">
      <c r="A6188" s="203" t="s">
        <v>2284</v>
      </c>
      <c r="B6188" s="202" t="s">
        <v>2468</v>
      </c>
      <c r="C6188" s="203" t="s">
        <v>1397</v>
      </c>
      <c r="D6188" s="202" t="s">
        <v>1464</v>
      </c>
      <c r="E6188" s="202" t="s">
        <v>1465</v>
      </c>
      <c r="F6188" s="202" t="s">
        <v>475</v>
      </c>
      <c r="G6188" s="253">
        <v>23.6</v>
      </c>
      <c r="H6188" s="361" t="s">
        <v>1400</v>
      </c>
      <c r="I6188" s="359" t="s">
        <v>1383</v>
      </c>
      <c r="J6188" s="358">
        <v>0.44</v>
      </c>
      <c r="K6188" s="359" t="s">
        <v>1391</v>
      </c>
      <c r="L6188" s="359" t="s">
        <v>1392</v>
      </c>
      <c r="M6188" s="368">
        <v>2010</v>
      </c>
      <c r="N6188" s="207" t="s">
        <v>1401</v>
      </c>
      <c r="O6188" s="203"/>
      <c r="P6188" t="str">
        <f t="shared" si="96"/>
        <v>Upper Mississippi River Bacteria TMDL-Rice Creek-(07010206-584)-E. coli</v>
      </c>
    </row>
    <row r="6189" spans="1:16" ht="27.95" hidden="1" customHeight="1" x14ac:dyDescent="0.25">
      <c r="A6189" s="203" t="s">
        <v>2284</v>
      </c>
      <c r="B6189" s="202" t="s">
        <v>2468</v>
      </c>
      <c r="C6189" s="203" t="s">
        <v>1397</v>
      </c>
      <c r="D6189" s="202" t="s">
        <v>1464</v>
      </c>
      <c r="E6189" s="202" t="s">
        <v>1465</v>
      </c>
      <c r="F6189" s="202" t="s">
        <v>475</v>
      </c>
      <c r="G6189" s="253">
        <v>4.93</v>
      </c>
      <c r="H6189" s="361" t="s">
        <v>1400</v>
      </c>
      <c r="I6189" s="359" t="s">
        <v>1384</v>
      </c>
      <c r="J6189" s="359" t="s">
        <v>1402</v>
      </c>
      <c r="K6189" s="359" t="s">
        <v>1391</v>
      </c>
      <c r="L6189" s="359" t="s">
        <v>1392</v>
      </c>
      <c r="M6189" s="368">
        <v>2010</v>
      </c>
      <c r="N6189" s="207" t="s">
        <v>1401</v>
      </c>
      <c r="O6189" s="203"/>
      <c r="P6189" t="str">
        <f t="shared" si="96"/>
        <v>Upper Mississippi River Bacteria TMDL-Rice Creek-(07010206-584)-E. coli</v>
      </c>
    </row>
    <row r="6190" spans="1:16" ht="27.95" hidden="1" customHeight="1" x14ac:dyDescent="0.25">
      <c r="A6190" s="203" t="s">
        <v>2284</v>
      </c>
      <c r="B6190" s="202" t="s">
        <v>2468</v>
      </c>
      <c r="C6190" s="203" t="s">
        <v>1397</v>
      </c>
      <c r="D6190" s="202" t="s">
        <v>1464</v>
      </c>
      <c r="E6190" s="202" t="s">
        <v>1465</v>
      </c>
      <c r="F6190" s="202" t="s">
        <v>475</v>
      </c>
      <c r="G6190" s="253">
        <v>1.75</v>
      </c>
      <c r="H6190" s="361" t="s">
        <v>1400</v>
      </c>
      <c r="I6190" s="359" t="s">
        <v>1385</v>
      </c>
      <c r="J6190" s="359" t="s">
        <v>1402</v>
      </c>
      <c r="K6190" s="359" t="s">
        <v>1391</v>
      </c>
      <c r="L6190" s="359" t="s">
        <v>1392</v>
      </c>
      <c r="M6190" s="368">
        <v>2010</v>
      </c>
      <c r="N6190" s="207" t="s">
        <v>1401</v>
      </c>
      <c r="O6190" s="203"/>
      <c r="P6190" t="str">
        <f t="shared" si="96"/>
        <v>Upper Mississippi River Bacteria TMDL-Rice Creek-(07010206-584)-E. coli</v>
      </c>
    </row>
    <row r="6191" spans="1:16" ht="27.95" hidden="1" customHeight="1" x14ac:dyDescent="0.25">
      <c r="A6191" s="203" t="s">
        <v>2285</v>
      </c>
      <c r="B6191" s="202" t="s">
        <v>640</v>
      </c>
      <c r="C6191" s="203" t="s">
        <v>2286</v>
      </c>
      <c r="D6191" s="202" t="s">
        <v>2287</v>
      </c>
      <c r="E6191" s="202" t="s">
        <v>2288</v>
      </c>
      <c r="F6191" s="202" t="s">
        <v>505</v>
      </c>
      <c r="G6191" s="253">
        <v>31.9</v>
      </c>
      <c r="H6191" s="361" t="s">
        <v>1390</v>
      </c>
      <c r="I6191" s="359" t="s">
        <v>1379</v>
      </c>
      <c r="J6191" s="359" t="s">
        <v>1380</v>
      </c>
      <c r="K6191" s="361" t="s">
        <v>1391</v>
      </c>
      <c r="L6191" s="359" t="s">
        <v>1392</v>
      </c>
      <c r="M6191" s="368">
        <v>2009</v>
      </c>
      <c r="N6191" s="205">
        <v>43059</v>
      </c>
      <c r="O6191" s="203"/>
      <c r="P6191" t="str">
        <f t="shared" si="96"/>
        <v>Hawk Creek Watershed WRAPS 2010-Hawk Creek-(07020004-568)-E. coli</v>
      </c>
    </row>
    <row r="6192" spans="1:16" ht="27.95" hidden="1" customHeight="1" x14ac:dyDescent="0.25">
      <c r="A6192" s="203" t="s">
        <v>2285</v>
      </c>
      <c r="B6192" s="202" t="s">
        <v>640</v>
      </c>
      <c r="C6192" s="203" t="s">
        <v>2286</v>
      </c>
      <c r="D6192" s="202" t="s">
        <v>2287</v>
      </c>
      <c r="E6192" s="202" t="s">
        <v>2288</v>
      </c>
      <c r="F6192" s="202" t="s">
        <v>505</v>
      </c>
      <c r="G6192" s="253">
        <v>9.1</v>
      </c>
      <c r="H6192" s="361" t="s">
        <v>1390</v>
      </c>
      <c r="I6192" s="359" t="s">
        <v>1382</v>
      </c>
      <c r="J6192" s="359" t="s">
        <v>1380</v>
      </c>
      <c r="K6192" s="361" t="s">
        <v>1391</v>
      </c>
      <c r="L6192" s="359" t="s">
        <v>1392</v>
      </c>
      <c r="M6192" s="368">
        <v>2009</v>
      </c>
      <c r="N6192" s="205">
        <v>43059</v>
      </c>
      <c r="O6192" s="203"/>
      <c r="P6192" t="str">
        <f t="shared" si="96"/>
        <v>Hawk Creek Watershed WRAPS 2010-Hawk Creek-(07020004-568)-E. coli</v>
      </c>
    </row>
    <row r="6193" spans="1:16" ht="27.95" hidden="1" customHeight="1" x14ac:dyDescent="0.25">
      <c r="A6193" s="203" t="s">
        <v>2285</v>
      </c>
      <c r="B6193" s="202" t="s">
        <v>640</v>
      </c>
      <c r="C6193" s="203" t="s">
        <v>2286</v>
      </c>
      <c r="D6193" s="202" t="s">
        <v>2287</v>
      </c>
      <c r="E6193" s="202" t="s">
        <v>2288</v>
      </c>
      <c r="F6193" s="202" t="s">
        <v>505</v>
      </c>
      <c r="G6193" s="253">
        <v>2.4371999999999998</v>
      </c>
      <c r="H6193" s="361" t="s">
        <v>1390</v>
      </c>
      <c r="I6193" s="359" t="s">
        <v>1383</v>
      </c>
      <c r="J6193" s="359" t="s">
        <v>1380</v>
      </c>
      <c r="K6193" s="361" t="s">
        <v>1391</v>
      </c>
      <c r="L6193" s="359" t="s">
        <v>1392</v>
      </c>
      <c r="M6193" s="368">
        <v>2009</v>
      </c>
      <c r="N6193" s="205">
        <v>43059</v>
      </c>
      <c r="O6193" s="203"/>
      <c r="P6193" t="str">
        <f t="shared" si="96"/>
        <v>Hawk Creek Watershed WRAPS 2010-Hawk Creek-(07020004-568)-E. coli</v>
      </c>
    </row>
    <row r="6194" spans="1:16" ht="27.95" hidden="1" customHeight="1" x14ac:dyDescent="0.25">
      <c r="A6194" s="203" t="s">
        <v>2285</v>
      </c>
      <c r="B6194" s="202" t="s">
        <v>640</v>
      </c>
      <c r="C6194" s="203" t="s">
        <v>2286</v>
      </c>
      <c r="D6194" s="202" t="s">
        <v>2287</v>
      </c>
      <c r="E6194" s="202" t="s">
        <v>2288</v>
      </c>
      <c r="F6194" s="202" t="s">
        <v>505</v>
      </c>
      <c r="G6194" s="253">
        <v>0.6552</v>
      </c>
      <c r="H6194" s="361" t="s">
        <v>1390</v>
      </c>
      <c r="I6194" s="359" t="s">
        <v>1384</v>
      </c>
      <c r="J6194" s="359" t="s">
        <v>1380</v>
      </c>
      <c r="K6194" s="361" t="s">
        <v>1391</v>
      </c>
      <c r="L6194" s="359" t="s">
        <v>1392</v>
      </c>
      <c r="M6194" s="368">
        <v>2009</v>
      </c>
      <c r="N6194" s="205">
        <v>43059</v>
      </c>
      <c r="O6194" s="203"/>
      <c r="P6194" t="str">
        <f t="shared" si="96"/>
        <v>Hawk Creek Watershed WRAPS 2010-Hawk Creek-(07020004-568)-E. coli</v>
      </c>
    </row>
    <row r="6195" spans="1:16" ht="27.95" hidden="1" customHeight="1" x14ac:dyDescent="0.25">
      <c r="A6195" s="203" t="s">
        <v>2285</v>
      </c>
      <c r="B6195" s="202" t="s">
        <v>640</v>
      </c>
      <c r="C6195" s="203" t="s">
        <v>2286</v>
      </c>
      <c r="D6195" s="202" t="s">
        <v>2287</v>
      </c>
      <c r="E6195" s="202" t="s">
        <v>2288</v>
      </c>
      <c r="F6195" s="202" t="s">
        <v>505</v>
      </c>
      <c r="G6195" s="253">
        <v>0.11700000000000001</v>
      </c>
      <c r="H6195" s="361" t="s">
        <v>1390</v>
      </c>
      <c r="I6195" s="359" t="s">
        <v>1385</v>
      </c>
      <c r="J6195" s="359" t="s">
        <v>1380</v>
      </c>
      <c r="K6195" s="361" t="s">
        <v>1391</v>
      </c>
      <c r="L6195" s="359" t="s">
        <v>1392</v>
      </c>
      <c r="M6195" s="368">
        <v>2009</v>
      </c>
      <c r="N6195" s="205">
        <v>43059</v>
      </c>
      <c r="O6195" s="203"/>
      <c r="P6195" t="str">
        <f t="shared" si="96"/>
        <v>Hawk Creek Watershed WRAPS 2010-Hawk Creek-(07020004-568)-E. coli</v>
      </c>
    </row>
    <row r="6196" spans="1:16" ht="27.95" hidden="1" customHeight="1" x14ac:dyDescent="0.25">
      <c r="A6196" s="203" t="s">
        <v>2285</v>
      </c>
      <c r="B6196" s="202" t="s">
        <v>640</v>
      </c>
      <c r="C6196" s="203" t="s">
        <v>2286</v>
      </c>
      <c r="D6196" s="202" t="s">
        <v>2287</v>
      </c>
      <c r="E6196" s="202" t="s">
        <v>2288</v>
      </c>
      <c r="F6196" s="202" t="s">
        <v>505</v>
      </c>
      <c r="G6196" s="253">
        <v>1.9</v>
      </c>
      <c r="H6196" s="361" t="s">
        <v>488</v>
      </c>
      <c r="I6196" s="359" t="s">
        <v>1379</v>
      </c>
      <c r="J6196" s="359" t="s">
        <v>1380</v>
      </c>
      <c r="K6196" s="361" t="s">
        <v>22</v>
      </c>
      <c r="L6196" s="359" t="s">
        <v>1392</v>
      </c>
      <c r="M6196" s="368">
        <v>2007</v>
      </c>
      <c r="N6196" s="205">
        <v>43059</v>
      </c>
      <c r="O6196" s="203"/>
      <c r="P6196" t="str">
        <f t="shared" si="96"/>
        <v>Hawk Creek Watershed WRAPS 2010-Hawk Creek-(07020004-568)-TSS</v>
      </c>
    </row>
    <row r="6197" spans="1:16" ht="27.95" hidden="1" customHeight="1" x14ac:dyDescent="0.25">
      <c r="A6197" s="203" t="s">
        <v>2285</v>
      </c>
      <c r="B6197" s="202" t="s">
        <v>640</v>
      </c>
      <c r="C6197" s="203" t="s">
        <v>2286</v>
      </c>
      <c r="D6197" s="202" t="s">
        <v>2287</v>
      </c>
      <c r="E6197" s="202" t="s">
        <v>2288</v>
      </c>
      <c r="F6197" s="202" t="s">
        <v>505</v>
      </c>
      <c r="G6197" s="253">
        <v>0.6</v>
      </c>
      <c r="H6197" s="361" t="s">
        <v>488</v>
      </c>
      <c r="I6197" s="359" t="s">
        <v>1382</v>
      </c>
      <c r="J6197" s="359" t="s">
        <v>1380</v>
      </c>
      <c r="K6197" s="361" t="s">
        <v>22</v>
      </c>
      <c r="L6197" s="359" t="s">
        <v>1392</v>
      </c>
      <c r="M6197" s="368">
        <v>2007</v>
      </c>
      <c r="N6197" s="205">
        <v>43059</v>
      </c>
      <c r="O6197" s="203"/>
      <c r="P6197" t="str">
        <f t="shared" si="96"/>
        <v>Hawk Creek Watershed WRAPS 2010-Hawk Creek-(07020004-568)-TSS</v>
      </c>
    </row>
    <row r="6198" spans="1:16" ht="27.95" hidden="1" customHeight="1" x14ac:dyDescent="0.25">
      <c r="A6198" s="203" t="s">
        <v>2285</v>
      </c>
      <c r="B6198" s="202" t="s">
        <v>640</v>
      </c>
      <c r="C6198" s="203" t="s">
        <v>2286</v>
      </c>
      <c r="D6198" s="202" t="s">
        <v>2287</v>
      </c>
      <c r="E6198" s="202" t="s">
        <v>2288</v>
      </c>
      <c r="F6198" s="202" t="s">
        <v>505</v>
      </c>
      <c r="G6198" s="253">
        <v>0.2</v>
      </c>
      <c r="H6198" s="361" t="s">
        <v>488</v>
      </c>
      <c r="I6198" s="359" t="s">
        <v>1383</v>
      </c>
      <c r="J6198" s="359" t="s">
        <v>1380</v>
      </c>
      <c r="K6198" s="361" t="s">
        <v>22</v>
      </c>
      <c r="L6198" s="359" t="s">
        <v>1392</v>
      </c>
      <c r="M6198" s="368">
        <v>2007</v>
      </c>
      <c r="N6198" s="205">
        <v>43059</v>
      </c>
      <c r="O6198" s="203"/>
      <c r="P6198" t="str">
        <f t="shared" si="96"/>
        <v>Hawk Creek Watershed WRAPS 2010-Hawk Creek-(07020004-568)-TSS</v>
      </c>
    </row>
    <row r="6199" spans="1:16" ht="27.95" hidden="1" customHeight="1" x14ac:dyDescent="0.25">
      <c r="A6199" s="203" t="s">
        <v>2285</v>
      </c>
      <c r="B6199" s="202" t="s">
        <v>640</v>
      </c>
      <c r="C6199" s="203" t="s">
        <v>2286</v>
      </c>
      <c r="D6199" s="202" t="s">
        <v>2287</v>
      </c>
      <c r="E6199" s="202" t="s">
        <v>2288</v>
      </c>
      <c r="F6199" s="202" t="s">
        <v>505</v>
      </c>
      <c r="G6199" s="253">
        <v>0.04</v>
      </c>
      <c r="H6199" s="361" t="s">
        <v>488</v>
      </c>
      <c r="I6199" s="359" t="s">
        <v>1384</v>
      </c>
      <c r="J6199" s="359" t="s">
        <v>1380</v>
      </c>
      <c r="K6199" s="361" t="s">
        <v>22</v>
      </c>
      <c r="L6199" s="359" t="s">
        <v>1392</v>
      </c>
      <c r="M6199" s="368">
        <v>2007</v>
      </c>
      <c r="N6199" s="205">
        <v>43059</v>
      </c>
      <c r="O6199" s="203"/>
      <c r="P6199" t="str">
        <f t="shared" si="96"/>
        <v>Hawk Creek Watershed WRAPS 2010-Hawk Creek-(07020004-568)-TSS</v>
      </c>
    </row>
    <row r="6200" spans="1:16" ht="27.95" hidden="1" customHeight="1" x14ac:dyDescent="0.25">
      <c r="A6200" s="203" t="s">
        <v>2285</v>
      </c>
      <c r="B6200" s="202" t="s">
        <v>640</v>
      </c>
      <c r="C6200" s="203" t="s">
        <v>2286</v>
      </c>
      <c r="D6200" s="202" t="s">
        <v>2287</v>
      </c>
      <c r="E6200" s="202" t="s">
        <v>2288</v>
      </c>
      <c r="F6200" s="202" t="s">
        <v>505</v>
      </c>
      <c r="G6200" s="253">
        <v>6.4799999999999996E-3</v>
      </c>
      <c r="H6200" s="361" t="s">
        <v>488</v>
      </c>
      <c r="I6200" s="359" t="s">
        <v>1385</v>
      </c>
      <c r="J6200" s="359" t="s">
        <v>1380</v>
      </c>
      <c r="K6200" s="361" t="s">
        <v>22</v>
      </c>
      <c r="L6200" s="359" t="s">
        <v>1392</v>
      </c>
      <c r="M6200" s="368">
        <v>2007</v>
      </c>
      <c r="N6200" s="205">
        <v>43059</v>
      </c>
      <c r="O6200" s="203"/>
      <c r="P6200" t="str">
        <f t="shared" si="96"/>
        <v>Hawk Creek Watershed WRAPS 2010-Hawk Creek-(07020004-568)-TSS</v>
      </c>
    </row>
    <row r="6201" spans="1:16" ht="27.95" hidden="1" customHeight="1" x14ac:dyDescent="0.25">
      <c r="A6201" s="203" t="s">
        <v>2285</v>
      </c>
      <c r="B6201" s="202" t="s">
        <v>640</v>
      </c>
      <c r="C6201" s="203" t="s">
        <v>2286</v>
      </c>
      <c r="D6201" s="202" t="s">
        <v>2289</v>
      </c>
      <c r="E6201" s="202" t="s">
        <v>2288</v>
      </c>
      <c r="F6201" s="202" t="s">
        <v>505</v>
      </c>
      <c r="G6201" s="253">
        <v>31.9</v>
      </c>
      <c r="H6201" s="361" t="s">
        <v>1390</v>
      </c>
      <c r="I6201" s="359" t="s">
        <v>1379</v>
      </c>
      <c r="J6201" s="359" t="s">
        <v>1380</v>
      </c>
      <c r="K6201" s="361" t="s">
        <v>1391</v>
      </c>
      <c r="L6201" s="359" t="s">
        <v>1392</v>
      </c>
      <c r="M6201" s="368">
        <v>2009</v>
      </c>
      <c r="N6201" s="205">
        <v>43059</v>
      </c>
      <c r="O6201" s="203"/>
      <c r="P6201" t="str">
        <f t="shared" si="96"/>
        <v>Hawk Creek Watershed WRAPS 2010-Hawk Creek-(07020004-587)-E. coli</v>
      </c>
    </row>
    <row r="6202" spans="1:16" ht="27.95" hidden="1" customHeight="1" x14ac:dyDescent="0.25">
      <c r="A6202" s="203" t="s">
        <v>2285</v>
      </c>
      <c r="B6202" s="202" t="s">
        <v>640</v>
      </c>
      <c r="C6202" s="203" t="s">
        <v>2286</v>
      </c>
      <c r="D6202" s="202" t="s">
        <v>2289</v>
      </c>
      <c r="E6202" s="202" t="s">
        <v>2288</v>
      </c>
      <c r="F6202" s="202" t="s">
        <v>505</v>
      </c>
      <c r="G6202" s="253">
        <v>9.1</v>
      </c>
      <c r="H6202" s="361" t="s">
        <v>1390</v>
      </c>
      <c r="I6202" s="359" t="s">
        <v>1382</v>
      </c>
      <c r="J6202" s="359" t="s">
        <v>1380</v>
      </c>
      <c r="K6202" s="361" t="s">
        <v>1391</v>
      </c>
      <c r="L6202" s="359" t="s">
        <v>1392</v>
      </c>
      <c r="M6202" s="368">
        <v>2009</v>
      </c>
      <c r="N6202" s="205">
        <v>43059</v>
      </c>
      <c r="O6202" s="203"/>
      <c r="P6202" t="str">
        <f t="shared" si="96"/>
        <v>Hawk Creek Watershed WRAPS 2010-Hawk Creek-(07020004-587)-E. coli</v>
      </c>
    </row>
    <row r="6203" spans="1:16" ht="27.95" hidden="1" customHeight="1" x14ac:dyDescent="0.25">
      <c r="A6203" s="203" t="s">
        <v>2285</v>
      </c>
      <c r="B6203" s="202" t="s">
        <v>640</v>
      </c>
      <c r="C6203" s="203" t="s">
        <v>2286</v>
      </c>
      <c r="D6203" s="202" t="s">
        <v>2289</v>
      </c>
      <c r="E6203" s="202" t="s">
        <v>2288</v>
      </c>
      <c r="F6203" s="202" t="s">
        <v>505</v>
      </c>
      <c r="G6203" s="253">
        <v>2.4371999999999998</v>
      </c>
      <c r="H6203" s="361" t="s">
        <v>1390</v>
      </c>
      <c r="I6203" s="359" t="s">
        <v>1383</v>
      </c>
      <c r="J6203" s="359" t="s">
        <v>1380</v>
      </c>
      <c r="K6203" s="361" t="s">
        <v>1391</v>
      </c>
      <c r="L6203" s="359" t="s">
        <v>1392</v>
      </c>
      <c r="M6203" s="368">
        <v>2009</v>
      </c>
      <c r="N6203" s="205">
        <v>43059</v>
      </c>
      <c r="O6203" s="203"/>
      <c r="P6203" t="str">
        <f t="shared" si="96"/>
        <v>Hawk Creek Watershed WRAPS 2010-Hawk Creek-(07020004-587)-E. coli</v>
      </c>
    </row>
    <row r="6204" spans="1:16" ht="27.95" hidden="1" customHeight="1" x14ac:dyDescent="0.25">
      <c r="A6204" s="203" t="s">
        <v>2285</v>
      </c>
      <c r="B6204" s="202" t="s">
        <v>640</v>
      </c>
      <c r="C6204" s="203" t="s">
        <v>2286</v>
      </c>
      <c r="D6204" s="202" t="s">
        <v>2289</v>
      </c>
      <c r="E6204" s="202" t="s">
        <v>2288</v>
      </c>
      <c r="F6204" s="202" t="s">
        <v>505</v>
      </c>
      <c r="G6204" s="253">
        <v>0.6552</v>
      </c>
      <c r="H6204" s="361" t="s">
        <v>1390</v>
      </c>
      <c r="I6204" s="359" t="s">
        <v>1384</v>
      </c>
      <c r="J6204" s="359" t="s">
        <v>1380</v>
      </c>
      <c r="K6204" s="361" t="s">
        <v>1391</v>
      </c>
      <c r="L6204" s="359" t="s">
        <v>1392</v>
      </c>
      <c r="M6204" s="368">
        <v>2009</v>
      </c>
      <c r="N6204" s="205">
        <v>43059</v>
      </c>
      <c r="O6204" s="203"/>
      <c r="P6204" t="str">
        <f t="shared" si="96"/>
        <v>Hawk Creek Watershed WRAPS 2010-Hawk Creek-(07020004-587)-E. coli</v>
      </c>
    </row>
    <row r="6205" spans="1:16" ht="27.95" hidden="1" customHeight="1" x14ac:dyDescent="0.25">
      <c r="A6205" s="203" t="s">
        <v>2285</v>
      </c>
      <c r="B6205" s="202" t="s">
        <v>640</v>
      </c>
      <c r="C6205" s="203" t="s">
        <v>2286</v>
      </c>
      <c r="D6205" s="202" t="s">
        <v>2289</v>
      </c>
      <c r="E6205" s="202" t="s">
        <v>2288</v>
      </c>
      <c r="F6205" s="202" t="s">
        <v>505</v>
      </c>
      <c r="G6205" s="253" t="s">
        <v>515</v>
      </c>
      <c r="H6205" s="361" t="s">
        <v>1390</v>
      </c>
      <c r="I6205" s="359" t="s">
        <v>1385</v>
      </c>
      <c r="J6205" s="359" t="s">
        <v>1380</v>
      </c>
      <c r="K6205" s="361" t="s">
        <v>1391</v>
      </c>
      <c r="L6205" s="359" t="s">
        <v>1392</v>
      </c>
      <c r="M6205" s="368">
        <v>2009</v>
      </c>
      <c r="N6205" s="205">
        <v>43059</v>
      </c>
      <c r="O6205" s="203"/>
      <c r="P6205" t="str">
        <f t="shared" si="96"/>
        <v>Hawk Creek Watershed WRAPS 2010-Hawk Creek-(07020004-587)-E. coli</v>
      </c>
    </row>
    <row r="6206" spans="1:16" ht="27.95" hidden="1" customHeight="1" x14ac:dyDescent="0.25">
      <c r="A6206" s="203" t="s">
        <v>2285</v>
      </c>
      <c r="B6206" s="202" t="s">
        <v>640</v>
      </c>
      <c r="C6206" s="203" t="s">
        <v>2286</v>
      </c>
      <c r="D6206" s="202" t="s">
        <v>2289</v>
      </c>
      <c r="E6206" s="202" t="s">
        <v>2288</v>
      </c>
      <c r="F6206" s="202" t="s">
        <v>505</v>
      </c>
      <c r="G6206" s="253">
        <v>1.9</v>
      </c>
      <c r="H6206" s="361" t="s">
        <v>488</v>
      </c>
      <c r="I6206" s="359" t="s">
        <v>1379</v>
      </c>
      <c r="J6206" s="359" t="s">
        <v>1380</v>
      </c>
      <c r="K6206" s="361" t="s">
        <v>22</v>
      </c>
      <c r="L6206" s="359" t="s">
        <v>1392</v>
      </c>
      <c r="M6206" s="368">
        <v>2007</v>
      </c>
      <c r="N6206" s="205">
        <v>43059</v>
      </c>
      <c r="O6206" s="203"/>
      <c r="P6206" t="str">
        <f t="shared" si="96"/>
        <v>Hawk Creek Watershed WRAPS 2010-Hawk Creek-(07020004-587)-TSS</v>
      </c>
    </row>
    <row r="6207" spans="1:16" ht="27.95" hidden="1" customHeight="1" x14ac:dyDescent="0.25">
      <c r="A6207" s="203" t="s">
        <v>2285</v>
      </c>
      <c r="B6207" s="202" t="s">
        <v>640</v>
      </c>
      <c r="C6207" s="203" t="s">
        <v>2286</v>
      </c>
      <c r="D6207" s="202" t="s">
        <v>2289</v>
      </c>
      <c r="E6207" s="202" t="s">
        <v>2288</v>
      </c>
      <c r="F6207" s="202" t="s">
        <v>505</v>
      </c>
      <c r="G6207" s="253">
        <v>0.6</v>
      </c>
      <c r="H6207" s="361" t="s">
        <v>488</v>
      </c>
      <c r="I6207" s="359" t="s">
        <v>1382</v>
      </c>
      <c r="J6207" s="359" t="s">
        <v>1380</v>
      </c>
      <c r="K6207" s="361" t="s">
        <v>22</v>
      </c>
      <c r="L6207" s="359" t="s">
        <v>1392</v>
      </c>
      <c r="M6207" s="368">
        <v>2007</v>
      </c>
      <c r="N6207" s="205">
        <v>43059</v>
      </c>
      <c r="O6207" s="203"/>
      <c r="P6207" t="str">
        <f t="shared" si="96"/>
        <v>Hawk Creek Watershed WRAPS 2010-Hawk Creek-(07020004-587)-TSS</v>
      </c>
    </row>
    <row r="6208" spans="1:16" ht="27.95" hidden="1" customHeight="1" x14ac:dyDescent="0.25">
      <c r="A6208" s="203" t="s">
        <v>2285</v>
      </c>
      <c r="B6208" s="202" t="s">
        <v>640</v>
      </c>
      <c r="C6208" s="203" t="s">
        <v>2286</v>
      </c>
      <c r="D6208" s="202" t="s">
        <v>2289</v>
      </c>
      <c r="E6208" s="202" t="s">
        <v>2288</v>
      </c>
      <c r="F6208" s="202" t="s">
        <v>505</v>
      </c>
      <c r="G6208" s="253">
        <v>0.2</v>
      </c>
      <c r="H6208" s="361" t="s">
        <v>488</v>
      </c>
      <c r="I6208" s="359" t="s">
        <v>1383</v>
      </c>
      <c r="J6208" s="359" t="s">
        <v>1380</v>
      </c>
      <c r="K6208" s="361" t="s">
        <v>22</v>
      </c>
      <c r="L6208" s="359" t="s">
        <v>1392</v>
      </c>
      <c r="M6208" s="368">
        <v>2007</v>
      </c>
      <c r="N6208" s="205">
        <v>43059</v>
      </c>
      <c r="O6208" s="203"/>
      <c r="P6208" t="str">
        <f t="shared" si="96"/>
        <v>Hawk Creek Watershed WRAPS 2010-Hawk Creek-(07020004-587)-TSS</v>
      </c>
    </row>
    <row r="6209" spans="1:16" ht="27.95" hidden="1" customHeight="1" x14ac:dyDescent="0.25">
      <c r="A6209" s="203" t="s">
        <v>2285</v>
      </c>
      <c r="B6209" s="202" t="s">
        <v>640</v>
      </c>
      <c r="C6209" s="203" t="s">
        <v>2286</v>
      </c>
      <c r="D6209" s="202" t="s">
        <v>2289</v>
      </c>
      <c r="E6209" s="202" t="s">
        <v>2288</v>
      </c>
      <c r="F6209" s="202" t="s">
        <v>505</v>
      </c>
      <c r="G6209" s="253">
        <v>0.04</v>
      </c>
      <c r="H6209" s="361" t="s">
        <v>488</v>
      </c>
      <c r="I6209" s="359" t="s">
        <v>1384</v>
      </c>
      <c r="J6209" s="359" t="s">
        <v>1380</v>
      </c>
      <c r="K6209" s="361" t="s">
        <v>22</v>
      </c>
      <c r="L6209" s="359" t="s">
        <v>1392</v>
      </c>
      <c r="M6209" s="368">
        <v>2007</v>
      </c>
      <c r="N6209" s="205">
        <v>43059</v>
      </c>
      <c r="O6209" s="203"/>
      <c r="P6209" t="str">
        <f t="shared" si="96"/>
        <v>Hawk Creek Watershed WRAPS 2010-Hawk Creek-(07020004-587)-TSS</v>
      </c>
    </row>
    <row r="6210" spans="1:16" ht="27.95" hidden="1" customHeight="1" x14ac:dyDescent="0.25">
      <c r="A6210" s="203" t="s">
        <v>2285</v>
      </c>
      <c r="B6210" s="202" t="s">
        <v>640</v>
      </c>
      <c r="C6210" s="203" t="s">
        <v>2286</v>
      </c>
      <c r="D6210" s="202" t="s">
        <v>2289</v>
      </c>
      <c r="E6210" s="202" t="s">
        <v>2288</v>
      </c>
      <c r="F6210" s="202" t="s">
        <v>505</v>
      </c>
      <c r="G6210" s="253" t="s">
        <v>515</v>
      </c>
      <c r="H6210" s="361" t="s">
        <v>488</v>
      </c>
      <c r="I6210" s="359" t="s">
        <v>1385</v>
      </c>
      <c r="J6210" s="359" t="s">
        <v>1380</v>
      </c>
      <c r="K6210" s="361" t="s">
        <v>22</v>
      </c>
      <c r="L6210" s="359" t="s">
        <v>1392</v>
      </c>
      <c r="M6210" s="368">
        <v>2007</v>
      </c>
      <c r="N6210" s="205">
        <v>43059</v>
      </c>
      <c r="O6210" s="203"/>
      <c r="P6210" t="str">
        <f t="shared" si="96"/>
        <v>Hawk Creek Watershed WRAPS 2010-Hawk Creek-(07020004-587)-TSS</v>
      </c>
    </row>
    <row r="6211" spans="1:16" ht="27.95" hidden="1" customHeight="1" x14ac:dyDescent="0.25">
      <c r="A6211" s="203" t="s">
        <v>2285</v>
      </c>
      <c r="B6211" s="202" t="s">
        <v>640</v>
      </c>
      <c r="C6211" s="203" t="s">
        <v>1556</v>
      </c>
      <c r="D6211" s="202" t="s">
        <v>641</v>
      </c>
      <c r="E6211" s="202" t="s">
        <v>1557</v>
      </c>
      <c r="F6211" s="202" t="s">
        <v>475</v>
      </c>
      <c r="G6211" s="253">
        <v>42.2</v>
      </c>
      <c r="H6211" s="361" t="s">
        <v>1414</v>
      </c>
      <c r="I6211" s="359" t="s">
        <v>1407</v>
      </c>
      <c r="J6211" s="358">
        <v>0.3</v>
      </c>
      <c r="K6211" s="359" t="s">
        <v>1113</v>
      </c>
      <c r="L6211" s="359" t="s">
        <v>1392</v>
      </c>
      <c r="M6211" s="368">
        <v>1988</v>
      </c>
      <c r="N6211" s="207" t="s">
        <v>1558</v>
      </c>
      <c r="O6211" s="203"/>
      <c r="P6211" t="str">
        <f t="shared" ref="P6211:P6274" si="97">CONCATENATE(C6211, "-", E6211, "-","(", D6211,")", "-",K6211)</f>
        <v>Lower Minnesota River - Dissolved Oxygen-Minnesota River-(07020012-505)-TP</v>
      </c>
    </row>
    <row r="6212" spans="1:16" ht="27.95" hidden="1" customHeight="1" x14ac:dyDescent="0.25">
      <c r="A6212" s="203" t="s">
        <v>2285</v>
      </c>
      <c r="B6212" s="202" t="s">
        <v>640</v>
      </c>
      <c r="C6212" s="203" t="s">
        <v>1719</v>
      </c>
      <c r="D6212" s="202" t="s">
        <v>2290</v>
      </c>
      <c r="E6212" s="202" t="s">
        <v>2291</v>
      </c>
      <c r="F6212" s="202" t="s">
        <v>505</v>
      </c>
      <c r="G6212" s="253">
        <v>2502.1999999999998</v>
      </c>
      <c r="H6212" s="361" t="s">
        <v>1433</v>
      </c>
      <c r="I6212" s="359" t="s">
        <v>1407</v>
      </c>
      <c r="J6212" s="358">
        <v>0.37459999999999999</v>
      </c>
      <c r="K6212" s="359" t="s">
        <v>1113</v>
      </c>
      <c r="L6212" s="359" t="s">
        <v>1408</v>
      </c>
      <c r="M6212" s="368">
        <v>2005</v>
      </c>
      <c r="N6212" s="205">
        <v>43593</v>
      </c>
      <c r="O6212" s="203"/>
      <c r="P6212" t="str">
        <f t="shared" si="97"/>
        <v>South Fork Crow River WRAPS 2012-Wakanda, Lake (Main Basin-(34-0169-03)-TP</v>
      </c>
    </row>
    <row r="6213" spans="1:16" ht="27.95" hidden="1" customHeight="1" x14ac:dyDescent="0.25">
      <c r="A6213" s="203" t="s">
        <v>2285</v>
      </c>
      <c r="B6213" s="202" t="s">
        <v>640</v>
      </c>
      <c r="C6213" s="203" t="s">
        <v>1719</v>
      </c>
      <c r="D6213" s="202" t="s">
        <v>2290</v>
      </c>
      <c r="E6213" s="202" t="s">
        <v>2291</v>
      </c>
      <c r="F6213" s="202" t="s">
        <v>505</v>
      </c>
      <c r="G6213" s="253">
        <v>6.85</v>
      </c>
      <c r="H6213" s="361" t="s">
        <v>1414</v>
      </c>
      <c r="I6213" s="359" t="s">
        <v>1407</v>
      </c>
      <c r="J6213" s="358">
        <v>0.37440000000000001</v>
      </c>
      <c r="K6213" s="359" t="s">
        <v>1113</v>
      </c>
      <c r="L6213" s="359" t="s">
        <v>1392</v>
      </c>
      <c r="M6213" s="368">
        <v>2005</v>
      </c>
      <c r="N6213" s="205">
        <v>43593</v>
      </c>
      <c r="O6213" s="203"/>
      <c r="P6213" t="str">
        <f t="shared" si="97"/>
        <v>South Fork Crow River WRAPS 2012-Wakanda, Lake (Main Basin-(34-0169-03)-TP</v>
      </c>
    </row>
    <row r="6214" spans="1:16" ht="27.95" hidden="1" customHeight="1" x14ac:dyDescent="0.25">
      <c r="A6214" s="203" t="s">
        <v>2285</v>
      </c>
      <c r="B6214" s="202" t="s">
        <v>640</v>
      </c>
      <c r="C6214" s="203" t="s">
        <v>1719</v>
      </c>
      <c r="D6214" s="202" t="s">
        <v>1720</v>
      </c>
      <c r="E6214" s="202" t="s">
        <v>1721</v>
      </c>
      <c r="F6214" s="202" t="s">
        <v>505</v>
      </c>
      <c r="G6214" s="253">
        <v>38.44</v>
      </c>
      <c r="H6214" s="361" t="s">
        <v>1400</v>
      </c>
      <c r="I6214" s="359" t="s">
        <v>1379</v>
      </c>
      <c r="J6214" s="358">
        <v>0.32</v>
      </c>
      <c r="K6214" s="359" t="s">
        <v>1391</v>
      </c>
      <c r="L6214" s="359" t="s">
        <v>1392</v>
      </c>
      <c r="M6214" s="368">
        <v>2013</v>
      </c>
      <c r="N6214" s="205">
        <v>43593</v>
      </c>
      <c r="O6214" s="203"/>
      <c r="P6214" t="str">
        <f t="shared" si="97"/>
        <v>South Fork Crow River WRAPS 2012-Crow River, South Fork-(07010205-508)-E. coli</v>
      </c>
    </row>
    <row r="6215" spans="1:16" ht="27.95" hidden="1" customHeight="1" x14ac:dyDescent="0.25">
      <c r="A6215" s="203" t="s">
        <v>2285</v>
      </c>
      <c r="B6215" s="202" t="s">
        <v>640</v>
      </c>
      <c r="C6215" s="203" t="s">
        <v>1719</v>
      </c>
      <c r="D6215" s="202" t="s">
        <v>1720</v>
      </c>
      <c r="E6215" s="202" t="s">
        <v>1721</v>
      </c>
      <c r="F6215" s="202" t="s">
        <v>505</v>
      </c>
      <c r="G6215" s="253">
        <v>10.53</v>
      </c>
      <c r="H6215" s="361" t="s">
        <v>1400</v>
      </c>
      <c r="I6215" s="359" t="s">
        <v>1382</v>
      </c>
      <c r="J6215" s="358">
        <v>0.33</v>
      </c>
      <c r="K6215" s="359" t="s">
        <v>1391</v>
      </c>
      <c r="L6215" s="359" t="s">
        <v>1392</v>
      </c>
      <c r="M6215" s="368">
        <v>2013</v>
      </c>
      <c r="N6215" s="205">
        <v>43593</v>
      </c>
      <c r="O6215" s="203"/>
      <c r="P6215" t="str">
        <f t="shared" si="97"/>
        <v>South Fork Crow River WRAPS 2012-Crow River, South Fork-(07010205-508)-E. coli</v>
      </c>
    </row>
    <row r="6216" spans="1:16" ht="27.95" hidden="1" customHeight="1" x14ac:dyDescent="0.25">
      <c r="A6216" s="203" t="s">
        <v>2285</v>
      </c>
      <c r="B6216" s="202" t="s">
        <v>640</v>
      </c>
      <c r="C6216" s="203" t="s">
        <v>1719</v>
      </c>
      <c r="D6216" s="202" t="s">
        <v>1720</v>
      </c>
      <c r="E6216" s="202" t="s">
        <v>1721</v>
      </c>
      <c r="F6216" s="202" t="s">
        <v>505</v>
      </c>
      <c r="G6216" s="253">
        <v>3.05</v>
      </c>
      <c r="H6216" s="361" t="s">
        <v>1400</v>
      </c>
      <c r="I6216" s="359" t="s">
        <v>1383</v>
      </c>
      <c r="J6216" s="358">
        <v>0.47</v>
      </c>
      <c r="K6216" s="359" t="s">
        <v>1391</v>
      </c>
      <c r="L6216" s="359" t="s">
        <v>1392</v>
      </c>
      <c r="M6216" s="368">
        <v>2013</v>
      </c>
      <c r="N6216" s="205">
        <v>43593</v>
      </c>
      <c r="O6216" s="203"/>
      <c r="P6216" t="str">
        <f t="shared" si="97"/>
        <v>South Fork Crow River WRAPS 2012-Crow River, South Fork-(07010205-508)-E. coli</v>
      </c>
    </row>
    <row r="6217" spans="1:16" ht="27.95" hidden="1" customHeight="1" x14ac:dyDescent="0.25">
      <c r="A6217" s="203" t="s">
        <v>2285</v>
      </c>
      <c r="B6217" s="202" t="s">
        <v>640</v>
      </c>
      <c r="C6217" s="203" t="s">
        <v>1719</v>
      </c>
      <c r="D6217" s="202" t="s">
        <v>1720</v>
      </c>
      <c r="E6217" s="202" t="s">
        <v>1721</v>
      </c>
      <c r="F6217" s="202" t="s">
        <v>505</v>
      </c>
      <c r="G6217" s="253">
        <v>0.9</v>
      </c>
      <c r="H6217" s="361" t="s">
        <v>1400</v>
      </c>
      <c r="I6217" s="359" t="s">
        <v>1384</v>
      </c>
      <c r="J6217" s="358">
        <v>0.36</v>
      </c>
      <c r="K6217" s="359" t="s">
        <v>1391</v>
      </c>
      <c r="L6217" s="359" t="s">
        <v>1392</v>
      </c>
      <c r="M6217" s="368">
        <v>2013</v>
      </c>
      <c r="N6217" s="205">
        <v>43593</v>
      </c>
      <c r="O6217" s="203"/>
      <c r="P6217" t="str">
        <f t="shared" si="97"/>
        <v>South Fork Crow River WRAPS 2012-Crow River, South Fork-(07010205-508)-E. coli</v>
      </c>
    </row>
    <row r="6218" spans="1:16" ht="27.95" hidden="1" customHeight="1" x14ac:dyDescent="0.25">
      <c r="A6218" s="203" t="s">
        <v>2285</v>
      </c>
      <c r="B6218" s="202" t="s">
        <v>640</v>
      </c>
      <c r="C6218" s="203" t="s">
        <v>1719</v>
      </c>
      <c r="D6218" s="202" t="s">
        <v>1720</v>
      </c>
      <c r="E6218" s="202" t="s">
        <v>1721</v>
      </c>
      <c r="F6218" s="202" t="s">
        <v>505</v>
      </c>
      <c r="G6218" s="253" t="s">
        <v>515</v>
      </c>
      <c r="H6218" s="361" t="s">
        <v>1400</v>
      </c>
      <c r="I6218" s="359" t="s">
        <v>1385</v>
      </c>
      <c r="J6218" s="359" t="s">
        <v>515</v>
      </c>
      <c r="K6218" s="359" t="s">
        <v>1391</v>
      </c>
      <c r="L6218" s="359" t="s">
        <v>1392</v>
      </c>
      <c r="M6218" s="368">
        <v>2013</v>
      </c>
      <c r="N6218" s="205">
        <v>43593</v>
      </c>
      <c r="O6218" s="203"/>
      <c r="P6218" t="str">
        <f t="shared" si="97"/>
        <v>South Fork Crow River WRAPS 2012-Crow River, South Fork-(07010205-508)-E. coli</v>
      </c>
    </row>
    <row r="6219" spans="1:16" ht="27.95" hidden="1" customHeight="1" x14ac:dyDescent="0.25">
      <c r="A6219" s="203" t="s">
        <v>2285</v>
      </c>
      <c r="B6219" s="202" t="s">
        <v>640</v>
      </c>
      <c r="C6219" s="203" t="s">
        <v>1719</v>
      </c>
      <c r="D6219" s="202" t="s">
        <v>1986</v>
      </c>
      <c r="E6219" s="202" t="s">
        <v>1721</v>
      </c>
      <c r="F6219" s="202" t="s">
        <v>475</v>
      </c>
      <c r="G6219" s="253">
        <v>3.3</v>
      </c>
      <c r="H6219" s="361" t="s">
        <v>488</v>
      </c>
      <c r="I6219" s="359" t="s">
        <v>1379</v>
      </c>
      <c r="J6219" s="358">
        <v>0.37</v>
      </c>
      <c r="K6219" s="359" t="s">
        <v>22</v>
      </c>
      <c r="L6219" s="359" t="s">
        <v>1392</v>
      </c>
      <c r="M6219" s="368">
        <v>2007</v>
      </c>
      <c r="N6219" s="205">
        <v>43593</v>
      </c>
      <c r="O6219" s="203"/>
      <c r="P6219" t="str">
        <f t="shared" si="97"/>
        <v>South Fork Crow River WRAPS 2012-Crow River, South Fork-(07010205-658)-TSS</v>
      </c>
    </row>
    <row r="6220" spans="1:16" ht="27.95" hidden="1" customHeight="1" x14ac:dyDescent="0.25">
      <c r="A6220" s="203" t="s">
        <v>2285</v>
      </c>
      <c r="B6220" s="202" t="s">
        <v>640</v>
      </c>
      <c r="C6220" s="203" t="s">
        <v>1719</v>
      </c>
      <c r="D6220" s="202" t="s">
        <v>1986</v>
      </c>
      <c r="E6220" s="202" t="s">
        <v>1721</v>
      </c>
      <c r="F6220" s="202" t="s">
        <v>475</v>
      </c>
      <c r="G6220" s="253">
        <v>0.9</v>
      </c>
      <c r="H6220" s="361" t="s">
        <v>488</v>
      </c>
      <c r="I6220" s="359" t="s">
        <v>1382</v>
      </c>
      <c r="J6220" s="358">
        <v>0</v>
      </c>
      <c r="K6220" s="359" t="s">
        <v>22</v>
      </c>
      <c r="L6220" s="359" t="s">
        <v>1392</v>
      </c>
      <c r="M6220" s="368">
        <v>2007</v>
      </c>
      <c r="N6220" s="205">
        <v>43593</v>
      </c>
      <c r="O6220" s="203"/>
      <c r="P6220" t="str">
        <f t="shared" si="97"/>
        <v>South Fork Crow River WRAPS 2012-Crow River, South Fork-(07010205-658)-TSS</v>
      </c>
    </row>
    <row r="6221" spans="1:16" ht="27.95" hidden="1" customHeight="1" x14ac:dyDescent="0.25">
      <c r="A6221" s="203" t="s">
        <v>2285</v>
      </c>
      <c r="B6221" s="202" t="s">
        <v>640</v>
      </c>
      <c r="C6221" s="203" t="s">
        <v>1719</v>
      </c>
      <c r="D6221" s="202" t="s">
        <v>1986</v>
      </c>
      <c r="E6221" s="202" t="s">
        <v>1721</v>
      </c>
      <c r="F6221" s="202" t="s">
        <v>475</v>
      </c>
      <c r="G6221" s="253">
        <v>0.2</v>
      </c>
      <c r="H6221" s="361" t="s">
        <v>488</v>
      </c>
      <c r="I6221" s="359" t="s">
        <v>1383</v>
      </c>
      <c r="J6221" s="358">
        <v>0</v>
      </c>
      <c r="K6221" s="359" t="s">
        <v>22</v>
      </c>
      <c r="L6221" s="359" t="s">
        <v>1392</v>
      </c>
      <c r="M6221" s="368">
        <v>2007</v>
      </c>
      <c r="N6221" s="205">
        <v>43593</v>
      </c>
      <c r="O6221" s="203"/>
      <c r="P6221" t="str">
        <f t="shared" si="97"/>
        <v>South Fork Crow River WRAPS 2012-Crow River, South Fork-(07010205-658)-TSS</v>
      </c>
    </row>
    <row r="6222" spans="1:16" ht="27.95" hidden="1" customHeight="1" x14ac:dyDescent="0.25">
      <c r="A6222" s="203" t="s">
        <v>2285</v>
      </c>
      <c r="B6222" s="202" t="s">
        <v>640</v>
      </c>
      <c r="C6222" s="203" t="s">
        <v>1719</v>
      </c>
      <c r="D6222" s="202" t="s">
        <v>1986</v>
      </c>
      <c r="E6222" s="202" t="s">
        <v>1721</v>
      </c>
      <c r="F6222" s="202" t="s">
        <v>475</v>
      </c>
      <c r="G6222" s="253" t="s">
        <v>515</v>
      </c>
      <c r="H6222" s="361" t="s">
        <v>488</v>
      </c>
      <c r="I6222" s="359" t="s">
        <v>1384</v>
      </c>
      <c r="J6222" s="358">
        <v>0</v>
      </c>
      <c r="K6222" s="359" t="s">
        <v>22</v>
      </c>
      <c r="L6222" s="359" t="s">
        <v>1392</v>
      </c>
      <c r="M6222" s="368">
        <v>2007</v>
      </c>
      <c r="N6222" s="205">
        <v>43593</v>
      </c>
      <c r="O6222" s="203"/>
      <c r="P6222" t="str">
        <f t="shared" si="97"/>
        <v>South Fork Crow River WRAPS 2012-Crow River, South Fork-(07010205-658)-TSS</v>
      </c>
    </row>
    <row r="6223" spans="1:16" ht="27.95" hidden="1" customHeight="1" x14ac:dyDescent="0.25">
      <c r="A6223" s="203" t="s">
        <v>2285</v>
      </c>
      <c r="B6223" s="202" t="s">
        <v>640</v>
      </c>
      <c r="C6223" s="203" t="s">
        <v>1719</v>
      </c>
      <c r="D6223" s="202" t="s">
        <v>1986</v>
      </c>
      <c r="E6223" s="202" t="s">
        <v>1721</v>
      </c>
      <c r="F6223" s="202" t="s">
        <v>475</v>
      </c>
      <c r="G6223" s="253" t="s">
        <v>515</v>
      </c>
      <c r="H6223" s="361" t="s">
        <v>488</v>
      </c>
      <c r="I6223" s="359" t="s">
        <v>1385</v>
      </c>
      <c r="J6223" s="358">
        <v>0</v>
      </c>
      <c r="K6223" s="359" t="s">
        <v>22</v>
      </c>
      <c r="L6223" s="359" t="s">
        <v>1392</v>
      </c>
      <c r="M6223" s="368">
        <v>2007</v>
      </c>
      <c r="N6223" s="205">
        <v>43593</v>
      </c>
      <c r="O6223" s="203"/>
      <c r="P6223" t="str">
        <f t="shared" si="97"/>
        <v>South Fork Crow River WRAPS 2012-Crow River, South Fork-(07010205-658)-TSS</v>
      </c>
    </row>
    <row r="6224" spans="1:16" ht="27.95" hidden="1" customHeight="1" x14ac:dyDescent="0.25">
      <c r="A6224" s="203" t="s">
        <v>2285</v>
      </c>
      <c r="B6224" s="202" t="s">
        <v>640</v>
      </c>
      <c r="C6224" s="203" t="s">
        <v>1403</v>
      </c>
      <c r="D6224" s="202" t="s">
        <v>1404</v>
      </c>
      <c r="E6224" s="202" t="s">
        <v>1405</v>
      </c>
      <c r="F6224" s="202" t="s">
        <v>475</v>
      </c>
      <c r="G6224" s="253">
        <v>154</v>
      </c>
      <c r="H6224" s="361" t="s">
        <v>1406</v>
      </c>
      <c r="I6224" s="359" t="s">
        <v>1407</v>
      </c>
      <c r="J6224" s="359" t="s">
        <v>1380</v>
      </c>
      <c r="K6224" s="359" t="s">
        <v>22</v>
      </c>
      <c r="L6224" s="359" t="s">
        <v>1408</v>
      </c>
      <c r="M6224" s="368" t="s">
        <v>1407</v>
      </c>
      <c r="N6224" s="205">
        <v>42486</v>
      </c>
      <c r="O6224" s="203"/>
      <c r="P6224" t="str">
        <f t="shared" si="97"/>
        <v>South Metro Mississippi TSS TMDL-Mississippi River-(07040001-531)-TSS</v>
      </c>
    </row>
    <row r="6225" spans="1:16" ht="27.95" hidden="1" customHeight="1" x14ac:dyDescent="0.25">
      <c r="A6225" s="203" t="s">
        <v>2292</v>
      </c>
      <c r="B6225" s="202" t="s">
        <v>2469</v>
      </c>
      <c r="C6225" s="203" t="s">
        <v>2293</v>
      </c>
      <c r="D6225" s="202" t="s">
        <v>2294</v>
      </c>
      <c r="E6225" s="202" t="s">
        <v>2295</v>
      </c>
      <c r="F6225" s="202" t="s">
        <v>505</v>
      </c>
      <c r="G6225" s="253">
        <v>52.3</v>
      </c>
      <c r="H6225" s="361" t="s">
        <v>1456</v>
      </c>
      <c r="I6225" s="359" t="s">
        <v>1407</v>
      </c>
      <c r="J6225" s="358">
        <v>0.41</v>
      </c>
      <c r="K6225" s="359" t="s">
        <v>1113</v>
      </c>
      <c r="L6225" s="359" t="s">
        <v>1408</v>
      </c>
      <c r="M6225" s="368">
        <v>2011</v>
      </c>
      <c r="N6225" s="205">
        <v>42566</v>
      </c>
      <c r="O6225" s="203"/>
      <c r="P6225" t="str">
        <f t="shared" si="97"/>
        <v>Miss. River - Winona WRAPS 2010-Winona (Southeast Bay)-(85-0011-01)-TP</v>
      </c>
    </row>
    <row r="6226" spans="1:16" ht="27.95" hidden="1" customHeight="1" x14ac:dyDescent="0.25">
      <c r="A6226" s="203" t="s">
        <v>2292</v>
      </c>
      <c r="B6226" s="202" t="s">
        <v>2469</v>
      </c>
      <c r="C6226" s="203" t="s">
        <v>2293</v>
      </c>
      <c r="D6226" s="202" t="s">
        <v>2294</v>
      </c>
      <c r="E6226" s="202" t="s">
        <v>2295</v>
      </c>
      <c r="F6226" s="202" t="s">
        <v>505</v>
      </c>
      <c r="G6226" s="253">
        <v>0.14299999999999999</v>
      </c>
      <c r="H6226" s="361" t="s">
        <v>527</v>
      </c>
      <c r="I6226" s="359" t="s">
        <v>1407</v>
      </c>
      <c r="J6226" s="358">
        <v>0.41</v>
      </c>
      <c r="K6226" s="359" t="s">
        <v>1113</v>
      </c>
      <c r="L6226" s="359" t="s">
        <v>1392</v>
      </c>
      <c r="M6226" s="368">
        <v>2011</v>
      </c>
      <c r="N6226" s="205">
        <v>42566</v>
      </c>
      <c r="O6226" s="203"/>
      <c r="P6226" t="str">
        <f t="shared" si="97"/>
        <v>Miss. River - Winona WRAPS 2010-Winona (Southeast Bay)-(85-0011-01)-TP</v>
      </c>
    </row>
    <row r="6227" spans="1:16" ht="27.95" hidden="1" customHeight="1" x14ac:dyDescent="0.25">
      <c r="A6227" s="203" t="s">
        <v>2292</v>
      </c>
      <c r="B6227" s="202" t="s">
        <v>2469</v>
      </c>
      <c r="C6227" s="203" t="s">
        <v>2293</v>
      </c>
      <c r="D6227" s="202" t="s">
        <v>2296</v>
      </c>
      <c r="E6227" s="202" t="s">
        <v>2297</v>
      </c>
      <c r="F6227" s="202" t="s">
        <v>505</v>
      </c>
      <c r="G6227" s="253">
        <v>112.8</v>
      </c>
      <c r="H6227" s="361" t="s">
        <v>1456</v>
      </c>
      <c r="I6227" s="359" t="s">
        <v>1407</v>
      </c>
      <c r="J6227" s="358">
        <v>0.37580000000000002</v>
      </c>
      <c r="K6227" s="359" t="s">
        <v>1113</v>
      </c>
      <c r="L6227" s="359" t="s">
        <v>1408</v>
      </c>
      <c r="M6227" s="368">
        <v>2011</v>
      </c>
      <c r="N6227" s="205">
        <v>42566</v>
      </c>
      <c r="O6227" s="203"/>
      <c r="P6227" t="str">
        <f t="shared" si="97"/>
        <v>Miss. River - Winona WRAPS 2010-Winona (Northwest Bay)-(85-0011-02)-TP</v>
      </c>
    </row>
    <row r="6228" spans="1:16" ht="27.95" hidden="1" customHeight="1" x14ac:dyDescent="0.25">
      <c r="A6228" s="203" t="s">
        <v>2292</v>
      </c>
      <c r="B6228" s="202" t="s">
        <v>2469</v>
      </c>
      <c r="C6228" s="203" t="s">
        <v>2293</v>
      </c>
      <c r="D6228" s="202" t="s">
        <v>2296</v>
      </c>
      <c r="E6228" s="202" t="s">
        <v>2297</v>
      </c>
      <c r="F6228" s="202" t="s">
        <v>505</v>
      </c>
      <c r="G6228" s="253">
        <v>0.309</v>
      </c>
      <c r="H6228" s="361" t="s">
        <v>527</v>
      </c>
      <c r="I6228" s="359" t="s">
        <v>1407</v>
      </c>
      <c r="J6228" s="358">
        <v>0.37580000000000002</v>
      </c>
      <c r="K6228" s="359" t="s">
        <v>1113</v>
      </c>
      <c r="L6228" s="359" t="s">
        <v>1392</v>
      </c>
      <c r="M6228" s="368">
        <v>2011</v>
      </c>
      <c r="N6228" s="205">
        <v>42566</v>
      </c>
      <c r="O6228" s="203"/>
      <c r="P6228" t="str">
        <f t="shared" si="97"/>
        <v>Miss. River - Winona WRAPS 2010-Winona (Northwest Bay)-(85-0011-02)-TP</v>
      </c>
    </row>
    <row r="6229" spans="1:16" ht="27.95" hidden="1" customHeight="1" x14ac:dyDescent="0.25">
      <c r="A6229" s="203" t="s">
        <v>2298</v>
      </c>
      <c r="B6229" s="202" t="s">
        <v>707</v>
      </c>
      <c r="C6229" s="203" t="s">
        <v>1518</v>
      </c>
      <c r="D6229" s="202" t="s">
        <v>1519</v>
      </c>
      <c r="E6229" s="202" t="s">
        <v>1520</v>
      </c>
      <c r="F6229" s="202" t="s">
        <v>475</v>
      </c>
      <c r="G6229" s="253">
        <v>0.19</v>
      </c>
      <c r="H6229" s="361" t="s">
        <v>1406</v>
      </c>
      <c r="I6229" s="359" t="s">
        <v>1407</v>
      </c>
      <c r="J6229" s="358">
        <v>0.34</v>
      </c>
      <c r="K6229" s="359" t="s">
        <v>1113</v>
      </c>
      <c r="L6229" s="359" t="s">
        <v>1408</v>
      </c>
      <c r="M6229" s="368">
        <v>1992</v>
      </c>
      <c r="N6229" s="207" t="s">
        <v>1521</v>
      </c>
      <c r="O6229" s="203"/>
      <c r="P6229" t="str">
        <f t="shared" si="97"/>
        <v>Lake St. Croix Excess Nutrient TMDL-St. Croix-(82-0001-00)-TP</v>
      </c>
    </row>
    <row r="6230" spans="1:16" ht="27.95" hidden="1" customHeight="1" x14ac:dyDescent="0.25">
      <c r="A6230" s="203" t="s">
        <v>2298</v>
      </c>
      <c r="B6230" s="202" t="s">
        <v>707</v>
      </c>
      <c r="C6230" s="203" t="s">
        <v>2063</v>
      </c>
      <c r="D6230" s="202" t="s">
        <v>2035</v>
      </c>
      <c r="E6230" s="202" t="s">
        <v>2032</v>
      </c>
      <c r="F6230" s="202" t="s">
        <v>475</v>
      </c>
      <c r="G6230" s="253">
        <v>1763</v>
      </c>
      <c r="H6230" s="361" t="s">
        <v>1414</v>
      </c>
      <c r="I6230" s="359" t="s">
        <v>1379</v>
      </c>
      <c r="J6230" s="358">
        <v>0.91</v>
      </c>
      <c r="K6230" s="361" t="s">
        <v>22</v>
      </c>
      <c r="L6230" s="359" t="s">
        <v>1392</v>
      </c>
      <c r="M6230" s="368">
        <v>2013</v>
      </c>
      <c r="N6230" s="205">
        <v>43007</v>
      </c>
      <c r="O6230" s="203"/>
      <c r="P6230" t="str">
        <f t="shared" si="97"/>
        <v>Ramsey-Washington WD WRAPS 2010-Battle Creek-(07010206-592)-TSS</v>
      </c>
    </row>
    <row r="6231" spans="1:16" ht="27.95" hidden="1" customHeight="1" x14ac:dyDescent="0.25">
      <c r="A6231" s="203" t="s">
        <v>2298</v>
      </c>
      <c r="B6231" s="202" t="s">
        <v>707</v>
      </c>
      <c r="C6231" s="203" t="s">
        <v>2063</v>
      </c>
      <c r="D6231" s="202" t="s">
        <v>2035</v>
      </c>
      <c r="E6231" s="202" t="s">
        <v>2032</v>
      </c>
      <c r="F6231" s="202" t="s">
        <v>475</v>
      </c>
      <c r="G6231" s="253">
        <v>679</v>
      </c>
      <c r="H6231" s="361" t="s">
        <v>1414</v>
      </c>
      <c r="I6231" s="359" t="s">
        <v>1382</v>
      </c>
      <c r="J6231" s="358">
        <v>0.88</v>
      </c>
      <c r="K6231" s="361" t="s">
        <v>22</v>
      </c>
      <c r="L6231" s="359" t="s">
        <v>1392</v>
      </c>
      <c r="M6231" s="368">
        <v>2013</v>
      </c>
      <c r="N6231" s="205">
        <v>43007</v>
      </c>
      <c r="O6231" s="203"/>
      <c r="P6231" t="str">
        <f t="shared" si="97"/>
        <v>Ramsey-Washington WD WRAPS 2010-Battle Creek-(07010206-592)-TSS</v>
      </c>
    </row>
    <row r="6232" spans="1:16" ht="27.95" hidden="1" customHeight="1" x14ac:dyDescent="0.25">
      <c r="A6232" s="203" t="s">
        <v>2298</v>
      </c>
      <c r="B6232" s="202" t="s">
        <v>707</v>
      </c>
      <c r="C6232" s="203" t="s">
        <v>2063</v>
      </c>
      <c r="D6232" s="202" t="s">
        <v>2035</v>
      </c>
      <c r="E6232" s="202" t="s">
        <v>2032</v>
      </c>
      <c r="F6232" s="202" t="s">
        <v>475</v>
      </c>
      <c r="G6232" s="253">
        <v>371</v>
      </c>
      <c r="H6232" s="361" t="s">
        <v>1414</v>
      </c>
      <c r="I6232" s="359" t="s">
        <v>1383</v>
      </c>
      <c r="J6232" s="358">
        <v>0.86</v>
      </c>
      <c r="K6232" s="361" t="s">
        <v>22</v>
      </c>
      <c r="L6232" s="359" t="s">
        <v>1392</v>
      </c>
      <c r="M6232" s="368">
        <v>2013</v>
      </c>
      <c r="N6232" s="205">
        <v>43007</v>
      </c>
      <c r="O6232" s="203"/>
      <c r="P6232" t="str">
        <f t="shared" si="97"/>
        <v>Ramsey-Washington WD WRAPS 2010-Battle Creek-(07010206-592)-TSS</v>
      </c>
    </row>
    <row r="6233" spans="1:16" ht="27.95" hidden="1" customHeight="1" x14ac:dyDescent="0.25">
      <c r="A6233" s="203" t="s">
        <v>2298</v>
      </c>
      <c r="B6233" s="202" t="s">
        <v>707</v>
      </c>
      <c r="C6233" s="203" t="s">
        <v>2063</v>
      </c>
      <c r="D6233" s="202" t="s">
        <v>2035</v>
      </c>
      <c r="E6233" s="202" t="s">
        <v>2032</v>
      </c>
      <c r="F6233" s="202" t="s">
        <v>475</v>
      </c>
      <c r="G6233" s="253">
        <v>133</v>
      </c>
      <c r="H6233" s="361" t="s">
        <v>1414</v>
      </c>
      <c r="I6233" s="359" t="s">
        <v>1384</v>
      </c>
      <c r="J6233" s="358">
        <v>0.66</v>
      </c>
      <c r="K6233" s="361" t="s">
        <v>22</v>
      </c>
      <c r="L6233" s="359" t="s">
        <v>1392</v>
      </c>
      <c r="M6233" s="368">
        <v>2013</v>
      </c>
      <c r="N6233" s="205">
        <v>43007</v>
      </c>
      <c r="O6233" s="203"/>
      <c r="P6233" t="str">
        <f t="shared" si="97"/>
        <v>Ramsey-Washington WD WRAPS 2010-Battle Creek-(07010206-592)-TSS</v>
      </c>
    </row>
    <row r="6234" spans="1:16" ht="27.95" hidden="1" customHeight="1" x14ac:dyDescent="0.25">
      <c r="A6234" s="203" t="s">
        <v>2298</v>
      </c>
      <c r="B6234" s="202" t="s">
        <v>707</v>
      </c>
      <c r="C6234" s="203" t="s">
        <v>2063</v>
      </c>
      <c r="D6234" s="202" t="s">
        <v>2035</v>
      </c>
      <c r="E6234" s="202" t="s">
        <v>2032</v>
      </c>
      <c r="F6234" s="202" t="s">
        <v>475</v>
      </c>
      <c r="G6234" s="253">
        <v>12</v>
      </c>
      <c r="H6234" s="361" t="s">
        <v>1414</v>
      </c>
      <c r="I6234" s="359" t="s">
        <v>1385</v>
      </c>
      <c r="J6234" s="358">
        <v>0.73</v>
      </c>
      <c r="K6234" s="361" t="s">
        <v>22</v>
      </c>
      <c r="L6234" s="359" t="s">
        <v>1392</v>
      </c>
      <c r="M6234" s="368">
        <v>2013</v>
      </c>
      <c r="N6234" s="205">
        <v>43007</v>
      </c>
      <c r="O6234" s="203"/>
      <c r="P6234" t="str">
        <f t="shared" si="97"/>
        <v>Ramsey-Washington WD WRAPS 2010-Battle Creek-(07010206-592)-TSS</v>
      </c>
    </row>
    <row r="6235" spans="1:16" ht="27.95" hidden="1" customHeight="1" x14ac:dyDescent="0.25">
      <c r="A6235" s="203" t="s">
        <v>2298</v>
      </c>
      <c r="B6235" s="202" t="s">
        <v>707</v>
      </c>
      <c r="C6235" s="203" t="s">
        <v>2063</v>
      </c>
      <c r="D6235" s="202" t="s">
        <v>2035</v>
      </c>
      <c r="E6235" s="202" t="s">
        <v>2032</v>
      </c>
      <c r="F6235" s="202" t="s">
        <v>475</v>
      </c>
      <c r="G6235" s="253">
        <v>1763</v>
      </c>
      <c r="H6235" s="361" t="s">
        <v>1414</v>
      </c>
      <c r="I6235" s="359" t="s">
        <v>1379</v>
      </c>
      <c r="J6235" s="358">
        <v>0.91</v>
      </c>
      <c r="K6235" s="361" t="s">
        <v>22</v>
      </c>
      <c r="L6235" s="359" t="s">
        <v>1392</v>
      </c>
      <c r="M6235" s="368">
        <v>2013</v>
      </c>
      <c r="N6235" s="205">
        <v>43007</v>
      </c>
      <c r="O6235" s="203"/>
      <c r="P6235" t="str">
        <f t="shared" si="97"/>
        <v>Ramsey-Washington WD WRAPS 2010-Battle Creek-(07010206-592)-TSS</v>
      </c>
    </row>
    <row r="6236" spans="1:16" ht="27.95" hidden="1" customHeight="1" x14ac:dyDescent="0.25">
      <c r="A6236" s="203" t="s">
        <v>2298</v>
      </c>
      <c r="B6236" s="202" t="s">
        <v>707</v>
      </c>
      <c r="C6236" s="203" t="s">
        <v>2063</v>
      </c>
      <c r="D6236" s="202" t="s">
        <v>2035</v>
      </c>
      <c r="E6236" s="202" t="s">
        <v>2032</v>
      </c>
      <c r="F6236" s="202" t="s">
        <v>475</v>
      </c>
      <c r="G6236" s="253">
        <v>679</v>
      </c>
      <c r="H6236" s="361" t="s">
        <v>1414</v>
      </c>
      <c r="I6236" s="359" t="s">
        <v>1382</v>
      </c>
      <c r="J6236" s="358">
        <v>0.88</v>
      </c>
      <c r="K6236" s="361" t="s">
        <v>22</v>
      </c>
      <c r="L6236" s="359" t="s">
        <v>1392</v>
      </c>
      <c r="M6236" s="368">
        <v>2013</v>
      </c>
      <c r="N6236" s="205">
        <v>43007</v>
      </c>
      <c r="O6236" s="203"/>
      <c r="P6236" t="str">
        <f t="shared" si="97"/>
        <v>Ramsey-Washington WD WRAPS 2010-Battle Creek-(07010206-592)-TSS</v>
      </c>
    </row>
    <row r="6237" spans="1:16" ht="27.95" hidden="1" customHeight="1" x14ac:dyDescent="0.25">
      <c r="A6237" s="203" t="s">
        <v>2298</v>
      </c>
      <c r="B6237" s="202" t="s">
        <v>707</v>
      </c>
      <c r="C6237" s="203" t="s">
        <v>2063</v>
      </c>
      <c r="D6237" s="202" t="s">
        <v>2035</v>
      </c>
      <c r="E6237" s="202" t="s">
        <v>2032</v>
      </c>
      <c r="F6237" s="202" t="s">
        <v>475</v>
      </c>
      <c r="G6237" s="253">
        <v>371</v>
      </c>
      <c r="H6237" s="361" t="s">
        <v>1414</v>
      </c>
      <c r="I6237" s="359" t="s">
        <v>1383</v>
      </c>
      <c r="J6237" s="358">
        <v>0.86</v>
      </c>
      <c r="K6237" s="361" t="s">
        <v>22</v>
      </c>
      <c r="L6237" s="359" t="s">
        <v>1392</v>
      </c>
      <c r="M6237" s="368">
        <v>2013</v>
      </c>
      <c r="N6237" s="205">
        <v>43007</v>
      </c>
      <c r="O6237" s="203"/>
      <c r="P6237" t="str">
        <f t="shared" si="97"/>
        <v>Ramsey-Washington WD WRAPS 2010-Battle Creek-(07010206-592)-TSS</v>
      </c>
    </row>
    <row r="6238" spans="1:16" ht="27.95" hidden="1" customHeight="1" x14ac:dyDescent="0.25">
      <c r="A6238" s="203" t="s">
        <v>2298</v>
      </c>
      <c r="B6238" s="202" t="s">
        <v>707</v>
      </c>
      <c r="C6238" s="203" t="s">
        <v>2063</v>
      </c>
      <c r="D6238" s="202" t="s">
        <v>2035</v>
      </c>
      <c r="E6238" s="202" t="s">
        <v>2032</v>
      </c>
      <c r="F6238" s="202" t="s">
        <v>475</v>
      </c>
      <c r="G6238" s="253">
        <v>133</v>
      </c>
      <c r="H6238" s="361" t="s">
        <v>1414</v>
      </c>
      <c r="I6238" s="359" t="s">
        <v>1384</v>
      </c>
      <c r="J6238" s="358">
        <v>0.66</v>
      </c>
      <c r="K6238" s="361" t="s">
        <v>22</v>
      </c>
      <c r="L6238" s="359" t="s">
        <v>1392</v>
      </c>
      <c r="M6238" s="368">
        <v>2013</v>
      </c>
      <c r="N6238" s="205">
        <v>43007</v>
      </c>
      <c r="O6238" s="203"/>
      <c r="P6238" t="str">
        <f t="shared" si="97"/>
        <v>Ramsey-Washington WD WRAPS 2010-Battle Creek-(07010206-592)-TSS</v>
      </c>
    </row>
    <row r="6239" spans="1:16" ht="27.95" hidden="1" customHeight="1" x14ac:dyDescent="0.25">
      <c r="A6239" s="203" t="s">
        <v>2298</v>
      </c>
      <c r="B6239" s="202" t="s">
        <v>707</v>
      </c>
      <c r="C6239" s="203" t="s">
        <v>2063</v>
      </c>
      <c r="D6239" s="202" t="s">
        <v>2035</v>
      </c>
      <c r="E6239" s="202" t="s">
        <v>2032</v>
      </c>
      <c r="F6239" s="202" t="s">
        <v>475</v>
      </c>
      <c r="G6239" s="253">
        <v>12</v>
      </c>
      <c r="H6239" s="361" t="s">
        <v>1414</v>
      </c>
      <c r="I6239" s="359" t="s">
        <v>1385</v>
      </c>
      <c r="J6239" s="358">
        <v>0.73</v>
      </c>
      <c r="K6239" s="361" t="s">
        <v>22</v>
      </c>
      <c r="L6239" s="359" t="s">
        <v>1392</v>
      </c>
      <c r="M6239" s="368">
        <v>2013</v>
      </c>
      <c r="N6239" s="205">
        <v>43007</v>
      </c>
      <c r="O6239" s="203"/>
      <c r="P6239" t="str">
        <f t="shared" si="97"/>
        <v>Ramsey-Washington WD WRAPS 2010-Battle Creek-(07010206-592)-TSS</v>
      </c>
    </row>
    <row r="6240" spans="1:16" ht="27.95" hidden="1" customHeight="1" x14ac:dyDescent="0.25">
      <c r="A6240" s="203" t="s">
        <v>2298</v>
      </c>
      <c r="B6240" s="202" t="s">
        <v>707</v>
      </c>
      <c r="C6240" s="203" t="s">
        <v>2063</v>
      </c>
      <c r="D6240" s="202" t="s">
        <v>2066</v>
      </c>
      <c r="E6240" s="202" t="s">
        <v>2067</v>
      </c>
      <c r="F6240" s="202" t="s">
        <v>475</v>
      </c>
      <c r="G6240" s="253">
        <v>37.299999999999997</v>
      </c>
      <c r="H6240" s="361" t="s">
        <v>1390</v>
      </c>
      <c r="I6240" s="359" t="s">
        <v>1379</v>
      </c>
      <c r="J6240" s="358">
        <v>0</v>
      </c>
      <c r="K6240" s="361" t="s">
        <v>1391</v>
      </c>
      <c r="L6240" s="359" t="s">
        <v>1392</v>
      </c>
      <c r="M6240" s="368">
        <v>2013</v>
      </c>
      <c r="N6240" s="205">
        <v>43007</v>
      </c>
      <c r="O6240" s="203"/>
      <c r="P6240" t="str">
        <f t="shared" si="97"/>
        <v>Ramsey-Washington WD WRAPS 2010-Fish Creek-(07010206-606)-E. coli</v>
      </c>
    </row>
    <row r="6241" spans="1:16" ht="27.95" hidden="1" customHeight="1" x14ac:dyDescent="0.25">
      <c r="A6241" s="203" t="s">
        <v>2298</v>
      </c>
      <c r="B6241" s="202" t="s">
        <v>707</v>
      </c>
      <c r="C6241" s="203" t="s">
        <v>2063</v>
      </c>
      <c r="D6241" s="202" t="s">
        <v>2066</v>
      </c>
      <c r="E6241" s="202" t="s">
        <v>2067</v>
      </c>
      <c r="F6241" s="202" t="s">
        <v>475</v>
      </c>
      <c r="G6241" s="253">
        <v>20.100000000000001</v>
      </c>
      <c r="H6241" s="361" t="s">
        <v>1390</v>
      </c>
      <c r="I6241" s="359" t="s">
        <v>1382</v>
      </c>
      <c r="J6241" s="358">
        <v>0.22</v>
      </c>
      <c r="K6241" s="361" t="s">
        <v>1391</v>
      </c>
      <c r="L6241" s="359" t="s">
        <v>1392</v>
      </c>
      <c r="M6241" s="368">
        <v>2013</v>
      </c>
      <c r="N6241" s="205">
        <v>43007</v>
      </c>
      <c r="O6241" s="203"/>
      <c r="P6241" t="str">
        <f t="shared" si="97"/>
        <v>Ramsey-Washington WD WRAPS 2010-Fish Creek-(07010206-606)-E. coli</v>
      </c>
    </row>
    <row r="6242" spans="1:16" ht="27.95" hidden="1" customHeight="1" x14ac:dyDescent="0.25">
      <c r="A6242" s="203" t="s">
        <v>2298</v>
      </c>
      <c r="B6242" s="202" t="s">
        <v>707</v>
      </c>
      <c r="C6242" s="203" t="s">
        <v>2063</v>
      </c>
      <c r="D6242" s="202" t="s">
        <v>2066</v>
      </c>
      <c r="E6242" s="202" t="s">
        <v>2067</v>
      </c>
      <c r="F6242" s="202" t="s">
        <v>475</v>
      </c>
      <c r="G6242" s="253">
        <v>13.4</v>
      </c>
      <c r="H6242" s="361" t="s">
        <v>1390</v>
      </c>
      <c r="I6242" s="359" t="s">
        <v>1383</v>
      </c>
      <c r="J6242" s="358">
        <v>0</v>
      </c>
      <c r="K6242" s="361" t="s">
        <v>1391</v>
      </c>
      <c r="L6242" s="359" t="s">
        <v>1392</v>
      </c>
      <c r="M6242" s="368">
        <v>2013</v>
      </c>
      <c r="N6242" s="205">
        <v>43007</v>
      </c>
      <c r="O6242" s="203"/>
      <c r="P6242" t="str">
        <f t="shared" si="97"/>
        <v>Ramsey-Washington WD WRAPS 2010-Fish Creek-(07010206-606)-E. coli</v>
      </c>
    </row>
    <row r="6243" spans="1:16" ht="27.95" hidden="1" customHeight="1" x14ac:dyDescent="0.25">
      <c r="A6243" s="203" t="s">
        <v>2298</v>
      </c>
      <c r="B6243" s="202" t="s">
        <v>707</v>
      </c>
      <c r="C6243" s="203" t="s">
        <v>2063</v>
      </c>
      <c r="D6243" s="202" t="s">
        <v>2066</v>
      </c>
      <c r="E6243" s="202" t="s">
        <v>2067</v>
      </c>
      <c r="F6243" s="202" t="s">
        <v>475</v>
      </c>
      <c r="G6243" s="253">
        <v>4.5999999999999996</v>
      </c>
      <c r="H6243" s="361" t="s">
        <v>1390</v>
      </c>
      <c r="I6243" s="359" t="s">
        <v>1384</v>
      </c>
      <c r="J6243" s="358">
        <v>0.26</v>
      </c>
      <c r="K6243" s="361" t="s">
        <v>1391</v>
      </c>
      <c r="L6243" s="359" t="s">
        <v>1392</v>
      </c>
      <c r="M6243" s="368">
        <v>2013</v>
      </c>
      <c r="N6243" s="205">
        <v>43007</v>
      </c>
      <c r="O6243" s="203"/>
      <c r="P6243" t="str">
        <f t="shared" si="97"/>
        <v>Ramsey-Washington WD WRAPS 2010-Fish Creek-(07010206-606)-E. coli</v>
      </c>
    </row>
    <row r="6244" spans="1:16" ht="27.95" hidden="1" customHeight="1" x14ac:dyDescent="0.25">
      <c r="A6244" s="203" t="s">
        <v>2298</v>
      </c>
      <c r="B6244" s="202" t="s">
        <v>707</v>
      </c>
      <c r="C6244" s="203" t="s">
        <v>2063</v>
      </c>
      <c r="D6244" s="202" t="s">
        <v>2066</v>
      </c>
      <c r="E6244" s="202" t="s">
        <v>2067</v>
      </c>
      <c r="F6244" s="202" t="s">
        <v>475</v>
      </c>
      <c r="G6244" s="253">
        <v>0.9</v>
      </c>
      <c r="H6244" s="361" t="s">
        <v>1390</v>
      </c>
      <c r="I6244" s="359" t="s">
        <v>1385</v>
      </c>
      <c r="J6244" s="358">
        <v>0.62</v>
      </c>
      <c r="K6244" s="361" t="s">
        <v>1391</v>
      </c>
      <c r="L6244" s="359" t="s">
        <v>1392</v>
      </c>
      <c r="M6244" s="368">
        <v>2013</v>
      </c>
      <c r="N6244" s="205">
        <v>43007</v>
      </c>
      <c r="O6244" s="203"/>
      <c r="P6244" t="str">
        <f t="shared" si="97"/>
        <v>Ramsey-Washington WD WRAPS 2010-Fish Creek-(07010206-606)-E. coli</v>
      </c>
    </row>
    <row r="6245" spans="1:16" ht="27.95" hidden="1" customHeight="1" x14ac:dyDescent="0.25">
      <c r="A6245" s="203" t="s">
        <v>2298</v>
      </c>
      <c r="B6245" s="202" t="s">
        <v>707</v>
      </c>
      <c r="C6245" s="203" t="s">
        <v>1403</v>
      </c>
      <c r="D6245" s="202" t="s">
        <v>1404</v>
      </c>
      <c r="E6245" s="202" t="s">
        <v>1405</v>
      </c>
      <c r="F6245" s="202" t="s">
        <v>475</v>
      </c>
      <c r="G6245" s="253">
        <v>154</v>
      </c>
      <c r="H6245" s="361" t="s">
        <v>1406</v>
      </c>
      <c r="I6245" s="359" t="s">
        <v>1407</v>
      </c>
      <c r="J6245" s="359" t="s">
        <v>1380</v>
      </c>
      <c r="K6245" s="359" t="s">
        <v>22</v>
      </c>
      <c r="L6245" s="359" t="s">
        <v>1408</v>
      </c>
      <c r="M6245" s="368" t="s">
        <v>1407</v>
      </c>
      <c r="N6245" s="205">
        <v>42486</v>
      </c>
      <c r="O6245" s="203"/>
      <c r="P6245" t="str">
        <f t="shared" si="97"/>
        <v>South Metro Mississippi TSS TMDL-Mississippi River-(07040001-531)-TSS</v>
      </c>
    </row>
    <row r="6246" spans="1:16" ht="27.95" hidden="1" customHeight="1" x14ac:dyDescent="0.25">
      <c r="A6246" s="203" t="s">
        <v>2298</v>
      </c>
      <c r="B6246" s="202" t="s">
        <v>707</v>
      </c>
      <c r="C6246" s="203" t="s">
        <v>1461</v>
      </c>
      <c r="D6246" s="202" t="s">
        <v>2031</v>
      </c>
      <c r="E6246" s="202" t="s">
        <v>2032</v>
      </c>
      <c r="F6246" s="202" t="s">
        <v>475</v>
      </c>
      <c r="G6246" s="254">
        <v>1766033</v>
      </c>
      <c r="H6246" s="361" t="s">
        <v>1433</v>
      </c>
      <c r="I6246" s="359" t="s">
        <v>1407</v>
      </c>
      <c r="J6246" s="359" t="s">
        <v>1380</v>
      </c>
      <c r="K6246" s="359" t="s">
        <v>8</v>
      </c>
      <c r="L6246" s="359" t="s">
        <v>1408</v>
      </c>
      <c r="M6246" s="368" t="s">
        <v>1407</v>
      </c>
      <c r="N6246" s="205">
        <v>42530</v>
      </c>
      <c r="O6246" s="203"/>
      <c r="P6246" t="str">
        <f t="shared" si="97"/>
        <v>Twin Cities Metro Area Chloride TMDL and Management Plan-Battle Creek-(82-0091-00)-Chloride</v>
      </c>
    </row>
    <row r="6247" spans="1:16" ht="27.95" hidden="1" customHeight="1" x14ac:dyDescent="0.25">
      <c r="A6247" s="203" t="s">
        <v>2298</v>
      </c>
      <c r="B6247" s="202" t="s">
        <v>707</v>
      </c>
      <c r="C6247" s="203" t="s">
        <v>1461</v>
      </c>
      <c r="D6247" s="202" t="s">
        <v>2031</v>
      </c>
      <c r="E6247" s="202" t="s">
        <v>2032</v>
      </c>
      <c r="F6247" s="202" t="s">
        <v>475</v>
      </c>
      <c r="G6247" s="254">
        <v>4838</v>
      </c>
      <c r="H6247" s="361" t="s">
        <v>1414</v>
      </c>
      <c r="I6247" s="359" t="s">
        <v>1407</v>
      </c>
      <c r="J6247" s="359" t="s">
        <v>1380</v>
      </c>
      <c r="K6247" s="359" t="s">
        <v>8</v>
      </c>
      <c r="L6247" s="359" t="s">
        <v>1392</v>
      </c>
      <c r="M6247" s="368" t="s">
        <v>1407</v>
      </c>
      <c r="N6247" s="205">
        <v>42530</v>
      </c>
      <c r="O6247" s="203"/>
      <c r="P6247" t="str">
        <f t="shared" si="97"/>
        <v>Twin Cities Metro Area Chloride TMDL and Management Plan-Battle Creek-(82-0091-00)-Chloride</v>
      </c>
    </row>
    <row r="6248" spans="1:16" ht="27.95" hidden="1" customHeight="1" x14ac:dyDescent="0.25">
      <c r="A6248" s="203" t="s">
        <v>2298</v>
      </c>
      <c r="B6248" s="202" t="s">
        <v>707</v>
      </c>
      <c r="C6248" s="203" t="s">
        <v>1461</v>
      </c>
      <c r="D6248" s="202" t="s">
        <v>2033</v>
      </c>
      <c r="E6248" s="202" t="s">
        <v>2034</v>
      </c>
      <c r="F6248" s="202" t="s">
        <v>475</v>
      </c>
      <c r="G6248" s="254">
        <v>677746</v>
      </c>
      <c r="H6248" s="361" t="s">
        <v>1433</v>
      </c>
      <c r="I6248" s="359" t="s">
        <v>1407</v>
      </c>
      <c r="J6248" s="359" t="s">
        <v>1380</v>
      </c>
      <c r="K6248" s="359" t="s">
        <v>8</v>
      </c>
      <c r="L6248" s="359" t="s">
        <v>1408</v>
      </c>
      <c r="M6248" s="368" t="s">
        <v>1407</v>
      </c>
      <c r="N6248" s="205">
        <v>42530</v>
      </c>
      <c r="O6248" s="203"/>
      <c r="P6248" t="str">
        <f t="shared" si="97"/>
        <v>Twin Cities Metro Area Chloride TMDL and Management Plan-Tanners-(82-0115-00)-Chloride</v>
      </c>
    </row>
    <row r="6249" spans="1:16" ht="27.95" hidden="1" customHeight="1" x14ac:dyDescent="0.25">
      <c r="A6249" s="203" t="s">
        <v>2298</v>
      </c>
      <c r="B6249" s="202" t="s">
        <v>707</v>
      </c>
      <c r="C6249" s="203" t="s">
        <v>1461</v>
      </c>
      <c r="D6249" s="202" t="s">
        <v>2033</v>
      </c>
      <c r="E6249" s="202" t="s">
        <v>2034</v>
      </c>
      <c r="F6249" s="202" t="s">
        <v>475</v>
      </c>
      <c r="G6249" s="254">
        <v>1857</v>
      </c>
      <c r="H6249" s="361" t="s">
        <v>1414</v>
      </c>
      <c r="I6249" s="359" t="s">
        <v>1407</v>
      </c>
      <c r="J6249" s="359" t="s">
        <v>1380</v>
      </c>
      <c r="K6249" s="359" t="s">
        <v>8</v>
      </c>
      <c r="L6249" s="359" t="s">
        <v>1392</v>
      </c>
      <c r="M6249" s="368" t="s">
        <v>1407</v>
      </c>
      <c r="N6249" s="205">
        <v>42530</v>
      </c>
      <c r="O6249" s="203"/>
      <c r="P6249" t="str">
        <f t="shared" si="97"/>
        <v>Twin Cities Metro Area Chloride TMDL and Management Plan-Tanners-(82-0115-00)-Chloride</v>
      </c>
    </row>
    <row r="6250" spans="1:16" ht="27.95" hidden="1" customHeight="1" x14ac:dyDescent="0.25">
      <c r="A6250" s="203" t="s">
        <v>2298</v>
      </c>
      <c r="B6250" s="202" t="s">
        <v>707</v>
      </c>
      <c r="C6250" s="203" t="s">
        <v>1461</v>
      </c>
      <c r="D6250" s="202" t="s">
        <v>2068</v>
      </c>
      <c r="E6250" s="202" t="s">
        <v>2069</v>
      </c>
      <c r="F6250" s="202" t="s">
        <v>475</v>
      </c>
      <c r="G6250" s="254">
        <v>878321</v>
      </c>
      <c r="H6250" s="361" t="s">
        <v>1433</v>
      </c>
      <c r="I6250" s="359" t="s">
        <v>1407</v>
      </c>
      <c r="J6250" s="359" t="s">
        <v>1380</v>
      </c>
      <c r="K6250" s="359" t="s">
        <v>8</v>
      </c>
      <c r="L6250" s="359" t="s">
        <v>1408</v>
      </c>
      <c r="M6250" s="368" t="s">
        <v>1407</v>
      </c>
      <c r="N6250" s="205">
        <v>42530</v>
      </c>
      <c r="O6250" s="203"/>
      <c r="P6250" t="str">
        <f t="shared" si="97"/>
        <v>Twin Cities Metro Area Chloride TMDL and Management Plan-Carver-(82-0166-00)-Chloride</v>
      </c>
    </row>
    <row r="6251" spans="1:16" ht="27.95" hidden="1" customHeight="1" x14ac:dyDescent="0.25">
      <c r="A6251" s="203" t="s">
        <v>2298</v>
      </c>
      <c r="B6251" s="202" t="s">
        <v>707</v>
      </c>
      <c r="C6251" s="203" t="s">
        <v>1461</v>
      </c>
      <c r="D6251" s="202" t="s">
        <v>2068</v>
      </c>
      <c r="E6251" s="202" t="s">
        <v>2069</v>
      </c>
      <c r="F6251" s="202" t="s">
        <v>475</v>
      </c>
      <c r="G6251" s="254">
        <v>2406</v>
      </c>
      <c r="H6251" s="361" t="s">
        <v>1414</v>
      </c>
      <c r="I6251" s="359" t="s">
        <v>1407</v>
      </c>
      <c r="J6251" s="359" t="s">
        <v>1380</v>
      </c>
      <c r="K6251" s="359" t="s">
        <v>8</v>
      </c>
      <c r="L6251" s="359" t="s">
        <v>1392</v>
      </c>
      <c r="M6251" s="368" t="s">
        <v>1407</v>
      </c>
      <c r="N6251" s="205">
        <v>42530</v>
      </c>
      <c r="O6251" s="203"/>
      <c r="P6251" t="str">
        <f t="shared" si="97"/>
        <v>Twin Cities Metro Area Chloride TMDL and Management Plan-Carver-(82-0166-00)-Chloride</v>
      </c>
    </row>
    <row r="6252" spans="1:16" ht="27.95" hidden="1" customHeight="1" x14ac:dyDescent="0.25">
      <c r="A6252" s="203" t="s">
        <v>2298</v>
      </c>
      <c r="B6252" s="202" t="s">
        <v>707</v>
      </c>
      <c r="C6252" s="203" t="s">
        <v>1461</v>
      </c>
      <c r="D6252" s="202" t="s">
        <v>2035</v>
      </c>
      <c r="E6252" s="202" t="s">
        <v>2032</v>
      </c>
      <c r="F6252" s="202" t="s">
        <v>475</v>
      </c>
      <c r="G6252" s="254">
        <v>1909551</v>
      </c>
      <c r="H6252" s="361" t="s">
        <v>1433</v>
      </c>
      <c r="I6252" s="359" t="s">
        <v>1407</v>
      </c>
      <c r="J6252" s="359" t="s">
        <v>1380</v>
      </c>
      <c r="K6252" s="359" t="s">
        <v>8</v>
      </c>
      <c r="L6252" s="359" t="s">
        <v>1408</v>
      </c>
      <c r="M6252" s="368" t="s">
        <v>1407</v>
      </c>
      <c r="N6252" s="205">
        <v>42530</v>
      </c>
      <c r="O6252" s="203"/>
      <c r="P6252" t="str">
        <f t="shared" si="97"/>
        <v>Twin Cities Metro Area Chloride TMDL and Management Plan-Battle Creek-(07010206-592)-Chloride</v>
      </c>
    </row>
    <row r="6253" spans="1:16" ht="27.95" hidden="1" customHeight="1" x14ac:dyDescent="0.25">
      <c r="A6253" s="203" t="s">
        <v>2298</v>
      </c>
      <c r="B6253" s="202" t="s">
        <v>707</v>
      </c>
      <c r="C6253" s="203" t="s">
        <v>1461</v>
      </c>
      <c r="D6253" s="202" t="s">
        <v>2035</v>
      </c>
      <c r="E6253" s="202" t="s">
        <v>2032</v>
      </c>
      <c r="F6253" s="202" t="s">
        <v>475</v>
      </c>
      <c r="G6253" s="254">
        <v>12646</v>
      </c>
      <c r="H6253" s="361" t="s">
        <v>1414</v>
      </c>
      <c r="I6253" s="359" t="s">
        <v>1407</v>
      </c>
      <c r="J6253" s="359" t="s">
        <v>1380</v>
      </c>
      <c r="K6253" s="359" t="s">
        <v>8</v>
      </c>
      <c r="L6253" s="359" t="s">
        <v>1392</v>
      </c>
      <c r="M6253" s="368" t="s">
        <v>1407</v>
      </c>
      <c r="N6253" s="205">
        <v>42530</v>
      </c>
      <c r="O6253" s="203"/>
      <c r="P6253" t="str">
        <f t="shared" si="97"/>
        <v>Twin Cities Metro Area Chloride TMDL and Management Plan-Battle Creek-(07010206-592)-Chloride</v>
      </c>
    </row>
    <row r="6254" spans="1:16" ht="27.95" hidden="1" customHeight="1" x14ac:dyDescent="0.25">
      <c r="A6254" s="203" t="s">
        <v>2299</v>
      </c>
      <c r="B6254" s="202" t="s">
        <v>2470</v>
      </c>
      <c r="C6254" s="203" t="s">
        <v>1403</v>
      </c>
      <c r="D6254" s="202" t="s">
        <v>1404</v>
      </c>
      <c r="E6254" s="202" t="s">
        <v>1405</v>
      </c>
      <c r="F6254" s="202" t="s">
        <v>475</v>
      </c>
      <c r="G6254" s="253">
        <v>154</v>
      </c>
      <c r="H6254" s="361" t="s">
        <v>1406</v>
      </c>
      <c r="I6254" s="359" t="s">
        <v>1407</v>
      </c>
      <c r="J6254" s="208">
        <v>0</v>
      </c>
      <c r="K6254" s="359" t="s">
        <v>22</v>
      </c>
      <c r="L6254" s="359" t="s">
        <v>1408</v>
      </c>
      <c r="M6254" s="368" t="s">
        <v>1407</v>
      </c>
      <c r="N6254" s="205">
        <v>42486</v>
      </c>
      <c r="O6254" s="203"/>
      <c r="P6254" t="str">
        <f t="shared" si="97"/>
        <v>South Metro Mississippi TSS TMDL-Mississippi River-(07040001-531)-TSS</v>
      </c>
    </row>
    <row r="6255" spans="1:16" ht="27.95" hidden="1" customHeight="1" x14ac:dyDescent="0.25">
      <c r="A6255" s="203" t="s">
        <v>2299</v>
      </c>
      <c r="B6255" s="202" t="s">
        <v>2470</v>
      </c>
      <c r="C6255" s="203" t="s">
        <v>1461</v>
      </c>
      <c r="D6255" s="202" t="s">
        <v>1658</v>
      </c>
      <c r="E6255" s="202" t="s">
        <v>1659</v>
      </c>
      <c r="F6255" s="202" t="s">
        <v>475</v>
      </c>
      <c r="G6255" s="254">
        <v>28679140</v>
      </c>
      <c r="H6255" s="361" t="s">
        <v>1433</v>
      </c>
      <c r="I6255" s="359" t="s">
        <v>1407</v>
      </c>
      <c r="J6255" s="359" t="s">
        <v>1380</v>
      </c>
      <c r="K6255" s="359" t="s">
        <v>8</v>
      </c>
      <c r="L6255" s="359" t="s">
        <v>1408</v>
      </c>
      <c r="M6255" s="368" t="s">
        <v>1407</v>
      </c>
      <c r="N6255" s="205">
        <v>42530</v>
      </c>
      <c r="O6255" s="203"/>
      <c r="P6255" t="str">
        <f t="shared" si="97"/>
        <v>Twin Cities Metro Area Chloride TMDL and Management Plan-Minnehaha Creek-(07010206-539)-Chloride</v>
      </c>
    </row>
    <row r="6256" spans="1:16" ht="27.95" hidden="1" customHeight="1" x14ac:dyDescent="0.25">
      <c r="A6256" s="203" t="s">
        <v>2299</v>
      </c>
      <c r="B6256" s="202" t="s">
        <v>2470</v>
      </c>
      <c r="C6256" s="203" t="s">
        <v>1461</v>
      </c>
      <c r="D6256" s="202" t="s">
        <v>1658</v>
      </c>
      <c r="E6256" s="202" t="s">
        <v>1659</v>
      </c>
      <c r="F6256" s="202" t="s">
        <v>475</v>
      </c>
      <c r="G6256" s="254">
        <v>189928</v>
      </c>
      <c r="H6256" s="361" t="s">
        <v>1414</v>
      </c>
      <c r="I6256" s="359" t="s">
        <v>1407</v>
      </c>
      <c r="J6256" s="359" t="s">
        <v>1380</v>
      </c>
      <c r="K6256" s="359" t="s">
        <v>8</v>
      </c>
      <c r="L6256" s="359" t="s">
        <v>1392</v>
      </c>
      <c r="M6256" s="368" t="s">
        <v>1407</v>
      </c>
      <c r="N6256" s="205">
        <v>42530</v>
      </c>
      <c r="O6256" s="203"/>
      <c r="P6256" t="str">
        <f t="shared" si="97"/>
        <v>Twin Cities Metro Area Chloride TMDL and Management Plan-Minnehaha Creek-(07010206-539)-Chloride</v>
      </c>
    </row>
    <row r="6257" spans="1:16" ht="27.95" hidden="1" customHeight="1" x14ac:dyDescent="0.25">
      <c r="A6257" s="203" t="s">
        <v>2300</v>
      </c>
      <c r="B6257" s="202" t="s">
        <v>563</v>
      </c>
      <c r="C6257" s="203" t="s">
        <v>2301</v>
      </c>
      <c r="D6257" s="202" t="s">
        <v>620</v>
      </c>
      <c r="E6257" s="202" t="s">
        <v>2302</v>
      </c>
      <c r="F6257" s="202" t="s">
        <v>505</v>
      </c>
      <c r="G6257" s="253">
        <v>0.56000000000000005</v>
      </c>
      <c r="H6257" s="361" t="s">
        <v>2303</v>
      </c>
      <c r="I6257" s="359" t="s">
        <v>1407</v>
      </c>
      <c r="J6257" s="359" t="s">
        <v>1380</v>
      </c>
      <c r="K6257" s="359" t="s">
        <v>1113</v>
      </c>
      <c r="L6257" s="359" t="s">
        <v>1392</v>
      </c>
      <c r="M6257" s="368">
        <v>2006</v>
      </c>
      <c r="N6257" s="205">
        <v>39800</v>
      </c>
      <c r="O6257" s="203" t="s">
        <v>2304</v>
      </c>
      <c r="P6257" t="str">
        <f t="shared" si="97"/>
        <v>West Fork Des Moines River Watershed TMDL: Excess Nutrients (North and South Heron Lake), Turbidity, and Fecal Coliform-Heron (North Heron)-(32-0057-05)-TP</v>
      </c>
    </row>
    <row r="6258" spans="1:16" ht="27.95" hidden="1" customHeight="1" x14ac:dyDescent="0.25">
      <c r="A6258" s="203" t="s">
        <v>2300</v>
      </c>
      <c r="B6258" s="202" t="s">
        <v>563</v>
      </c>
      <c r="C6258" s="203" t="s">
        <v>2301</v>
      </c>
      <c r="D6258" s="202" t="s">
        <v>620</v>
      </c>
      <c r="E6258" s="202" t="s">
        <v>2302</v>
      </c>
      <c r="F6258" s="202" t="s">
        <v>505</v>
      </c>
      <c r="G6258" s="253">
        <v>0.42</v>
      </c>
      <c r="H6258" s="361" t="s">
        <v>2303</v>
      </c>
      <c r="I6258" s="359" t="s">
        <v>1407</v>
      </c>
      <c r="J6258" s="359" t="s">
        <v>1380</v>
      </c>
      <c r="K6258" s="359" t="s">
        <v>1113</v>
      </c>
      <c r="L6258" s="359" t="s">
        <v>1392</v>
      </c>
      <c r="M6258" s="368">
        <v>2006</v>
      </c>
      <c r="N6258" s="205">
        <v>39800</v>
      </c>
      <c r="O6258" s="203" t="s">
        <v>2304</v>
      </c>
      <c r="P6258" t="str">
        <f t="shared" si="97"/>
        <v>West Fork Des Moines River Watershed TMDL: Excess Nutrients (North and South Heron Lake), Turbidity, and Fecal Coliform-Heron (North Heron)-(32-0057-05)-TP</v>
      </c>
    </row>
    <row r="6259" spans="1:16" ht="27.95" hidden="1" customHeight="1" x14ac:dyDescent="0.25">
      <c r="A6259" s="203" t="s">
        <v>2300</v>
      </c>
      <c r="B6259" s="202" t="s">
        <v>563</v>
      </c>
      <c r="C6259" s="203" t="s">
        <v>2301</v>
      </c>
      <c r="D6259" s="202" t="s">
        <v>564</v>
      </c>
      <c r="E6259" s="202" t="s">
        <v>2305</v>
      </c>
      <c r="F6259" s="202" t="s">
        <v>505</v>
      </c>
      <c r="G6259" s="253">
        <v>0.56000000000000005</v>
      </c>
      <c r="H6259" s="361" t="s">
        <v>2303</v>
      </c>
      <c r="I6259" s="359" t="s">
        <v>1407</v>
      </c>
      <c r="J6259" s="359" t="s">
        <v>1380</v>
      </c>
      <c r="K6259" s="359" t="s">
        <v>1113</v>
      </c>
      <c r="L6259" s="359" t="s">
        <v>1392</v>
      </c>
      <c r="M6259" s="368">
        <v>2006</v>
      </c>
      <c r="N6259" s="205">
        <v>39800</v>
      </c>
      <c r="O6259" s="203" t="s">
        <v>2306</v>
      </c>
      <c r="P6259" t="str">
        <f t="shared" si="97"/>
        <v>West Fork Des Moines River Watershed TMDL: Excess Nutrients (North and South Heron Lake), Turbidity, and Fecal Coliform-Heron (South Heron)-(32-0057-07)-TP</v>
      </c>
    </row>
    <row r="6260" spans="1:16" ht="27.95" hidden="1" customHeight="1" x14ac:dyDescent="0.25">
      <c r="A6260" s="203" t="s">
        <v>2300</v>
      </c>
      <c r="B6260" s="202" t="s">
        <v>563</v>
      </c>
      <c r="C6260" s="203" t="s">
        <v>2301</v>
      </c>
      <c r="D6260" s="202" t="s">
        <v>564</v>
      </c>
      <c r="E6260" s="202" t="s">
        <v>2305</v>
      </c>
      <c r="F6260" s="202" t="s">
        <v>505</v>
      </c>
      <c r="G6260" s="253">
        <v>0.42</v>
      </c>
      <c r="H6260" s="361" t="s">
        <v>2303</v>
      </c>
      <c r="I6260" s="359" t="s">
        <v>1407</v>
      </c>
      <c r="J6260" s="359" t="s">
        <v>1380</v>
      </c>
      <c r="K6260" s="359" t="s">
        <v>1113</v>
      </c>
      <c r="L6260" s="359" t="s">
        <v>1392</v>
      </c>
      <c r="M6260" s="368">
        <v>2006</v>
      </c>
      <c r="N6260" s="205">
        <v>39800</v>
      </c>
      <c r="O6260" s="203" t="s">
        <v>2306</v>
      </c>
      <c r="P6260" t="str">
        <f t="shared" si="97"/>
        <v>West Fork Des Moines River Watershed TMDL: Excess Nutrients (North and South Heron Lake), Turbidity, and Fecal Coliform-Heron (South Heron)-(32-0057-07)-TP</v>
      </c>
    </row>
    <row r="6261" spans="1:16" ht="27.95" hidden="1" customHeight="1" x14ac:dyDescent="0.25">
      <c r="A6261" s="203" t="s">
        <v>2300</v>
      </c>
      <c r="B6261" s="202" t="s">
        <v>563</v>
      </c>
      <c r="C6261" s="203" t="s">
        <v>2301</v>
      </c>
      <c r="D6261" s="202" t="s">
        <v>750</v>
      </c>
      <c r="E6261" s="202" t="s">
        <v>2307</v>
      </c>
      <c r="F6261" s="202" t="s">
        <v>505</v>
      </c>
      <c r="G6261" s="253">
        <v>34</v>
      </c>
      <c r="H6261" s="361" t="s">
        <v>1400</v>
      </c>
      <c r="I6261" s="359" t="s">
        <v>1379</v>
      </c>
      <c r="J6261" s="359" t="s">
        <v>1380</v>
      </c>
      <c r="K6261" s="359" t="s">
        <v>9</v>
      </c>
      <c r="L6261" s="359" t="s">
        <v>1392</v>
      </c>
      <c r="M6261" s="368">
        <v>1999</v>
      </c>
      <c r="N6261" s="205">
        <v>39800</v>
      </c>
      <c r="O6261" s="203"/>
      <c r="P6261" t="str">
        <f t="shared" si="97"/>
        <v>West Fork Des Moines River Watershed TMDL: Excess Nutrients (North and South Heron Lake), Turbidity, and Fecal Coliform-Des Moines River-(07100001-501)-Fecal Coliform</v>
      </c>
    </row>
    <row r="6262" spans="1:16" ht="27.95" hidden="1" customHeight="1" x14ac:dyDescent="0.25">
      <c r="A6262" s="203" t="s">
        <v>2300</v>
      </c>
      <c r="B6262" s="202" t="s">
        <v>563</v>
      </c>
      <c r="C6262" s="203" t="s">
        <v>2301</v>
      </c>
      <c r="D6262" s="202" t="s">
        <v>750</v>
      </c>
      <c r="E6262" s="202" t="s">
        <v>2307</v>
      </c>
      <c r="F6262" s="202" t="s">
        <v>505</v>
      </c>
      <c r="G6262" s="253">
        <v>9</v>
      </c>
      <c r="H6262" s="361" t="s">
        <v>1400</v>
      </c>
      <c r="I6262" s="359" t="s">
        <v>1382</v>
      </c>
      <c r="J6262" s="359" t="s">
        <v>1380</v>
      </c>
      <c r="K6262" s="359" t="s">
        <v>9</v>
      </c>
      <c r="L6262" s="359" t="s">
        <v>1392</v>
      </c>
      <c r="M6262" s="368">
        <v>1999</v>
      </c>
      <c r="N6262" s="205">
        <v>39800</v>
      </c>
      <c r="O6262" s="203"/>
      <c r="P6262" t="str">
        <f t="shared" si="97"/>
        <v>West Fork Des Moines River Watershed TMDL: Excess Nutrients (North and South Heron Lake), Turbidity, and Fecal Coliform-Des Moines River-(07100001-501)-Fecal Coliform</v>
      </c>
    </row>
    <row r="6263" spans="1:16" ht="27.95" hidden="1" customHeight="1" x14ac:dyDescent="0.25">
      <c r="A6263" s="203" t="s">
        <v>2300</v>
      </c>
      <c r="B6263" s="202" t="s">
        <v>563</v>
      </c>
      <c r="C6263" s="203" t="s">
        <v>2301</v>
      </c>
      <c r="D6263" s="202" t="s">
        <v>750</v>
      </c>
      <c r="E6263" s="202" t="s">
        <v>2307</v>
      </c>
      <c r="F6263" s="202" t="s">
        <v>505</v>
      </c>
      <c r="G6263" s="253">
        <v>2</v>
      </c>
      <c r="H6263" s="361" t="s">
        <v>1400</v>
      </c>
      <c r="I6263" s="359" t="s">
        <v>1383</v>
      </c>
      <c r="J6263" s="359" t="s">
        <v>1380</v>
      </c>
      <c r="K6263" s="359" t="s">
        <v>9</v>
      </c>
      <c r="L6263" s="359" t="s">
        <v>1392</v>
      </c>
      <c r="M6263" s="368">
        <v>1999</v>
      </c>
      <c r="N6263" s="205">
        <v>39800</v>
      </c>
      <c r="O6263" s="203"/>
      <c r="P6263" t="str">
        <f t="shared" si="97"/>
        <v>West Fork Des Moines River Watershed TMDL: Excess Nutrients (North and South Heron Lake), Turbidity, and Fecal Coliform-Des Moines River-(07100001-501)-Fecal Coliform</v>
      </c>
    </row>
    <row r="6264" spans="1:16" ht="27.95" hidden="1" customHeight="1" x14ac:dyDescent="0.25">
      <c r="A6264" s="203" t="s">
        <v>2300</v>
      </c>
      <c r="B6264" s="202" t="s">
        <v>563</v>
      </c>
      <c r="C6264" s="203" t="s">
        <v>2301</v>
      </c>
      <c r="D6264" s="202" t="s">
        <v>750</v>
      </c>
      <c r="E6264" s="202" t="s">
        <v>2307</v>
      </c>
      <c r="F6264" s="202" t="s">
        <v>505</v>
      </c>
      <c r="G6264" s="253">
        <v>0.2</v>
      </c>
      <c r="H6264" s="361" t="s">
        <v>1400</v>
      </c>
      <c r="I6264" s="359" t="s">
        <v>1384</v>
      </c>
      <c r="J6264" s="359" t="s">
        <v>1380</v>
      </c>
      <c r="K6264" s="359" t="s">
        <v>9</v>
      </c>
      <c r="L6264" s="359" t="s">
        <v>1392</v>
      </c>
      <c r="M6264" s="368">
        <v>1999</v>
      </c>
      <c r="N6264" s="205">
        <v>39800</v>
      </c>
      <c r="O6264" s="203"/>
      <c r="P6264" t="str">
        <f t="shared" si="97"/>
        <v>West Fork Des Moines River Watershed TMDL: Excess Nutrients (North and South Heron Lake), Turbidity, and Fecal Coliform-Des Moines River-(07100001-501)-Fecal Coliform</v>
      </c>
    </row>
    <row r="6265" spans="1:16" ht="27.95" hidden="1" customHeight="1" x14ac:dyDescent="0.25">
      <c r="A6265" s="203" t="s">
        <v>2300</v>
      </c>
      <c r="B6265" s="202" t="s">
        <v>563</v>
      </c>
      <c r="C6265" s="203" t="s">
        <v>2301</v>
      </c>
      <c r="D6265" s="202" t="s">
        <v>750</v>
      </c>
      <c r="E6265" s="202" t="s">
        <v>2307</v>
      </c>
      <c r="F6265" s="202" t="s">
        <v>505</v>
      </c>
      <c r="G6265" s="253" t="s">
        <v>515</v>
      </c>
      <c r="H6265" s="361" t="s">
        <v>1400</v>
      </c>
      <c r="I6265" s="359" t="s">
        <v>1385</v>
      </c>
      <c r="J6265" s="359" t="s">
        <v>1380</v>
      </c>
      <c r="K6265" s="359" t="s">
        <v>9</v>
      </c>
      <c r="L6265" s="359" t="s">
        <v>1392</v>
      </c>
      <c r="M6265" s="368">
        <v>1999</v>
      </c>
      <c r="N6265" s="205">
        <v>39800</v>
      </c>
      <c r="O6265" s="203"/>
      <c r="P6265" t="str">
        <f t="shared" si="97"/>
        <v>West Fork Des Moines River Watershed TMDL: Excess Nutrients (North and South Heron Lake), Turbidity, and Fecal Coliform-Des Moines River-(07100001-501)-Fecal Coliform</v>
      </c>
    </row>
    <row r="6266" spans="1:16" ht="27.95" hidden="1" customHeight="1" x14ac:dyDescent="0.25">
      <c r="A6266" s="203" t="s">
        <v>2300</v>
      </c>
      <c r="B6266" s="202" t="s">
        <v>563</v>
      </c>
      <c r="C6266" s="203" t="s">
        <v>2301</v>
      </c>
      <c r="D6266" s="202" t="s">
        <v>750</v>
      </c>
      <c r="E6266" s="202" t="s">
        <v>2307</v>
      </c>
      <c r="F6266" s="202" t="s">
        <v>505</v>
      </c>
      <c r="G6266" s="253">
        <v>0.95</v>
      </c>
      <c r="H6266" s="361" t="s">
        <v>488</v>
      </c>
      <c r="I6266" s="359" t="s">
        <v>1379</v>
      </c>
      <c r="J6266" s="359" t="s">
        <v>1380</v>
      </c>
      <c r="K6266" s="359" t="s">
        <v>22</v>
      </c>
      <c r="L6266" s="359" t="s">
        <v>1392</v>
      </c>
      <c r="M6266" s="368">
        <v>2003</v>
      </c>
      <c r="N6266" s="205">
        <v>39800</v>
      </c>
      <c r="O6266" s="203"/>
      <c r="P6266" t="str">
        <f t="shared" si="97"/>
        <v>West Fork Des Moines River Watershed TMDL: Excess Nutrients (North and South Heron Lake), Turbidity, and Fecal Coliform-Des Moines River-(07100001-501)-TSS</v>
      </c>
    </row>
    <row r="6267" spans="1:16" ht="27.95" hidden="1" customHeight="1" x14ac:dyDescent="0.25">
      <c r="A6267" s="203" t="s">
        <v>2300</v>
      </c>
      <c r="B6267" s="202" t="s">
        <v>563</v>
      </c>
      <c r="C6267" s="203" t="s">
        <v>2301</v>
      </c>
      <c r="D6267" s="202" t="s">
        <v>750</v>
      </c>
      <c r="E6267" s="202" t="s">
        <v>2307</v>
      </c>
      <c r="F6267" s="202" t="s">
        <v>505</v>
      </c>
      <c r="G6267" s="253">
        <v>0.26</v>
      </c>
      <c r="H6267" s="361" t="s">
        <v>488</v>
      </c>
      <c r="I6267" s="359" t="s">
        <v>1382</v>
      </c>
      <c r="J6267" s="359" t="s">
        <v>1380</v>
      </c>
      <c r="K6267" s="359" t="s">
        <v>22</v>
      </c>
      <c r="L6267" s="359" t="s">
        <v>1392</v>
      </c>
      <c r="M6267" s="368">
        <v>2003</v>
      </c>
      <c r="N6267" s="205">
        <v>39800</v>
      </c>
      <c r="O6267" s="203"/>
      <c r="P6267" t="str">
        <f t="shared" si="97"/>
        <v>West Fork Des Moines River Watershed TMDL: Excess Nutrients (North and South Heron Lake), Turbidity, and Fecal Coliform-Des Moines River-(07100001-501)-TSS</v>
      </c>
    </row>
    <row r="6268" spans="1:16" ht="27.95" hidden="1" customHeight="1" x14ac:dyDescent="0.25">
      <c r="A6268" s="203" t="s">
        <v>2300</v>
      </c>
      <c r="B6268" s="202" t="s">
        <v>563</v>
      </c>
      <c r="C6268" s="203" t="s">
        <v>2301</v>
      </c>
      <c r="D6268" s="202" t="s">
        <v>750</v>
      </c>
      <c r="E6268" s="202" t="s">
        <v>2307</v>
      </c>
      <c r="F6268" s="202" t="s">
        <v>505</v>
      </c>
      <c r="G6268" s="253">
        <v>7.0000000000000007E-2</v>
      </c>
      <c r="H6268" s="361" t="s">
        <v>488</v>
      </c>
      <c r="I6268" s="359" t="s">
        <v>1383</v>
      </c>
      <c r="J6268" s="359" t="s">
        <v>1380</v>
      </c>
      <c r="K6268" s="359" t="s">
        <v>22</v>
      </c>
      <c r="L6268" s="359" t="s">
        <v>1392</v>
      </c>
      <c r="M6268" s="368">
        <v>2003</v>
      </c>
      <c r="N6268" s="205">
        <v>39800</v>
      </c>
      <c r="O6268" s="203"/>
      <c r="P6268" t="str">
        <f t="shared" si="97"/>
        <v>West Fork Des Moines River Watershed TMDL: Excess Nutrients (North and South Heron Lake), Turbidity, and Fecal Coliform-Des Moines River-(07100001-501)-TSS</v>
      </c>
    </row>
    <row r="6269" spans="1:16" ht="27.95" hidden="1" customHeight="1" x14ac:dyDescent="0.25">
      <c r="A6269" s="203" t="s">
        <v>2300</v>
      </c>
      <c r="B6269" s="202" t="s">
        <v>563</v>
      </c>
      <c r="C6269" s="203" t="s">
        <v>2301</v>
      </c>
      <c r="D6269" s="202" t="s">
        <v>750</v>
      </c>
      <c r="E6269" s="202" t="s">
        <v>2307</v>
      </c>
      <c r="F6269" s="202" t="s">
        <v>505</v>
      </c>
      <c r="G6269" s="253">
        <v>8.9999999999999993E-3</v>
      </c>
      <c r="H6269" s="361" t="s">
        <v>488</v>
      </c>
      <c r="I6269" s="359" t="s">
        <v>1384</v>
      </c>
      <c r="J6269" s="359" t="s">
        <v>1380</v>
      </c>
      <c r="K6269" s="359" t="s">
        <v>22</v>
      </c>
      <c r="L6269" s="359" t="s">
        <v>1392</v>
      </c>
      <c r="M6269" s="368">
        <v>2003</v>
      </c>
      <c r="N6269" s="205">
        <v>39800</v>
      </c>
      <c r="O6269" s="203"/>
      <c r="P6269" t="str">
        <f t="shared" si="97"/>
        <v>West Fork Des Moines River Watershed TMDL: Excess Nutrients (North and South Heron Lake), Turbidity, and Fecal Coliform-Des Moines River-(07100001-501)-TSS</v>
      </c>
    </row>
    <row r="6270" spans="1:16" ht="27.95" hidden="1" customHeight="1" x14ac:dyDescent="0.25">
      <c r="A6270" s="203" t="s">
        <v>2300</v>
      </c>
      <c r="B6270" s="202" t="s">
        <v>563</v>
      </c>
      <c r="C6270" s="203" t="s">
        <v>2301</v>
      </c>
      <c r="D6270" s="202" t="s">
        <v>750</v>
      </c>
      <c r="E6270" s="202" t="s">
        <v>2307</v>
      </c>
      <c r="F6270" s="202" t="s">
        <v>505</v>
      </c>
      <c r="G6270" s="253" t="s">
        <v>515</v>
      </c>
      <c r="H6270" s="361" t="s">
        <v>488</v>
      </c>
      <c r="I6270" s="359" t="s">
        <v>1385</v>
      </c>
      <c r="J6270" s="359" t="s">
        <v>1380</v>
      </c>
      <c r="K6270" s="359" t="s">
        <v>22</v>
      </c>
      <c r="L6270" s="359" t="s">
        <v>1392</v>
      </c>
      <c r="M6270" s="368">
        <v>2003</v>
      </c>
      <c r="N6270" s="205">
        <v>39800</v>
      </c>
      <c r="O6270" s="203"/>
      <c r="P6270" t="str">
        <f t="shared" si="97"/>
        <v>West Fork Des Moines River Watershed TMDL: Excess Nutrients (North and South Heron Lake), Turbidity, and Fecal Coliform-Des Moines River-(07100001-501)-TSS</v>
      </c>
    </row>
    <row r="6271" spans="1:16" ht="27.95" hidden="1" customHeight="1" x14ac:dyDescent="0.25">
      <c r="A6271" s="203" t="s">
        <v>2300</v>
      </c>
      <c r="B6271" s="202" t="s">
        <v>563</v>
      </c>
      <c r="C6271" s="203" t="s">
        <v>2301</v>
      </c>
      <c r="D6271" s="202" t="s">
        <v>617</v>
      </c>
      <c r="E6271" s="202" t="s">
        <v>2308</v>
      </c>
      <c r="F6271" s="202" t="s">
        <v>505</v>
      </c>
      <c r="G6271" s="253">
        <v>55</v>
      </c>
      <c r="H6271" s="361" t="s">
        <v>1400</v>
      </c>
      <c r="I6271" s="359" t="s">
        <v>1379</v>
      </c>
      <c r="J6271" s="359" t="s">
        <v>1380</v>
      </c>
      <c r="K6271" s="359" t="s">
        <v>9</v>
      </c>
      <c r="L6271" s="359" t="s">
        <v>1392</v>
      </c>
      <c r="M6271" s="368">
        <v>1999</v>
      </c>
      <c r="N6271" s="205">
        <v>39800</v>
      </c>
      <c r="O6271" s="203"/>
      <c r="P6271" t="str">
        <f t="shared" si="97"/>
        <v>West Fork Des Moines River Watershed TMDL: Excess Nutrients (North and South Heron Lake), Turbidity, and Fecal Coliform-Okabena Creek-(07100001-506)-Fecal Coliform</v>
      </c>
    </row>
    <row r="6272" spans="1:16" ht="27.95" hidden="1" customHeight="1" x14ac:dyDescent="0.25">
      <c r="A6272" s="203" t="s">
        <v>2300</v>
      </c>
      <c r="B6272" s="202" t="s">
        <v>563</v>
      </c>
      <c r="C6272" s="203" t="s">
        <v>2301</v>
      </c>
      <c r="D6272" s="202" t="s">
        <v>617</v>
      </c>
      <c r="E6272" s="202" t="s">
        <v>2308</v>
      </c>
      <c r="F6272" s="202" t="s">
        <v>505</v>
      </c>
      <c r="G6272" s="253">
        <v>12</v>
      </c>
      <c r="H6272" s="361" t="s">
        <v>1400</v>
      </c>
      <c r="I6272" s="359" t="s">
        <v>1382</v>
      </c>
      <c r="J6272" s="359" t="s">
        <v>1380</v>
      </c>
      <c r="K6272" s="359" t="s">
        <v>9</v>
      </c>
      <c r="L6272" s="359" t="s">
        <v>1392</v>
      </c>
      <c r="M6272" s="368">
        <v>1999</v>
      </c>
      <c r="N6272" s="205">
        <v>39800</v>
      </c>
      <c r="O6272" s="203"/>
      <c r="P6272" t="str">
        <f t="shared" si="97"/>
        <v>West Fork Des Moines River Watershed TMDL: Excess Nutrients (North and South Heron Lake), Turbidity, and Fecal Coliform-Okabena Creek-(07100001-506)-Fecal Coliform</v>
      </c>
    </row>
    <row r="6273" spans="1:16" ht="27.95" hidden="1" customHeight="1" x14ac:dyDescent="0.25">
      <c r="A6273" s="203" t="s">
        <v>2300</v>
      </c>
      <c r="B6273" s="202" t="s">
        <v>563</v>
      </c>
      <c r="C6273" s="203" t="s">
        <v>2301</v>
      </c>
      <c r="D6273" s="202" t="s">
        <v>617</v>
      </c>
      <c r="E6273" s="202" t="s">
        <v>2308</v>
      </c>
      <c r="F6273" s="202" t="s">
        <v>505</v>
      </c>
      <c r="G6273" s="253">
        <v>5</v>
      </c>
      <c r="H6273" s="361" t="s">
        <v>1400</v>
      </c>
      <c r="I6273" s="359" t="s">
        <v>1383</v>
      </c>
      <c r="J6273" s="359" t="s">
        <v>1380</v>
      </c>
      <c r="K6273" s="359" t="s">
        <v>9</v>
      </c>
      <c r="L6273" s="359" t="s">
        <v>1392</v>
      </c>
      <c r="M6273" s="368">
        <v>1999</v>
      </c>
      <c r="N6273" s="205">
        <v>39800</v>
      </c>
      <c r="O6273" s="203"/>
      <c r="P6273" t="str">
        <f t="shared" si="97"/>
        <v>West Fork Des Moines River Watershed TMDL: Excess Nutrients (North and South Heron Lake), Turbidity, and Fecal Coliform-Okabena Creek-(07100001-506)-Fecal Coliform</v>
      </c>
    </row>
    <row r="6274" spans="1:16" ht="27.95" hidden="1" customHeight="1" x14ac:dyDescent="0.25">
      <c r="A6274" s="203" t="s">
        <v>2300</v>
      </c>
      <c r="B6274" s="202" t="s">
        <v>563</v>
      </c>
      <c r="C6274" s="203" t="s">
        <v>2301</v>
      </c>
      <c r="D6274" s="202" t="s">
        <v>617</v>
      </c>
      <c r="E6274" s="202" t="s">
        <v>2308</v>
      </c>
      <c r="F6274" s="202" t="s">
        <v>505</v>
      </c>
      <c r="G6274" s="253">
        <v>0.1</v>
      </c>
      <c r="H6274" s="361" t="s">
        <v>1400</v>
      </c>
      <c r="I6274" s="359" t="s">
        <v>1384</v>
      </c>
      <c r="J6274" s="359" t="s">
        <v>1380</v>
      </c>
      <c r="K6274" s="359" t="s">
        <v>9</v>
      </c>
      <c r="L6274" s="359" t="s">
        <v>1392</v>
      </c>
      <c r="M6274" s="368">
        <v>1999</v>
      </c>
      <c r="N6274" s="205">
        <v>39800</v>
      </c>
      <c r="O6274" s="203"/>
      <c r="P6274" t="str">
        <f t="shared" si="97"/>
        <v>West Fork Des Moines River Watershed TMDL: Excess Nutrients (North and South Heron Lake), Turbidity, and Fecal Coliform-Okabena Creek-(07100001-506)-Fecal Coliform</v>
      </c>
    </row>
    <row r="6275" spans="1:16" ht="27.95" hidden="1" customHeight="1" x14ac:dyDescent="0.25">
      <c r="A6275" s="203" t="s">
        <v>2300</v>
      </c>
      <c r="B6275" s="202" t="s">
        <v>563</v>
      </c>
      <c r="C6275" s="203" t="s">
        <v>2301</v>
      </c>
      <c r="D6275" s="202" t="s">
        <v>617</v>
      </c>
      <c r="E6275" s="202" t="s">
        <v>2308</v>
      </c>
      <c r="F6275" s="202" t="s">
        <v>505</v>
      </c>
      <c r="G6275" s="253" t="s">
        <v>515</v>
      </c>
      <c r="H6275" s="361" t="s">
        <v>1400</v>
      </c>
      <c r="I6275" s="359" t="s">
        <v>1385</v>
      </c>
      <c r="J6275" s="359" t="s">
        <v>1380</v>
      </c>
      <c r="K6275" s="359" t="s">
        <v>9</v>
      </c>
      <c r="L6275" s="359" t="s">
        <v>1392</v>
      </c>
      <c r="M6275" s="368">
        <v>1999</v>
      </c>
      <c r="N6275" s="205">
        <v>39800</v>
      </c>
      <c r="O6275" s="203"/>
      <c r="P6275" t="str">
        <f t="shared" ref="P6275:P6338" si="98">CONCATENATE(C6275, "-", E6275, "-","(", D6275,")", "-",K6275)</f>
        <v>West Fork Des Moines River Watershed TMDL: Excess Nutrients (North and South Heron Lake), Turbidity, and Fecal Coliform-Okabena Creek-(07100001-506)-Fecal Coliform</v>
      </c>
    </row>
    <row r="6276" spans="1:16" ht="27.95" hidden="1" customHeight="1" x14ac:dyDescent="0.25">
      <c r="A6276" s="203" t="s">
        <v>2300</v>
      </c>
      <c r="B6276" s="202" t="s">
        <v>563</v>
      </c>
      <c r="C6276" s="203" t="s">
        <v>2301</v>
      </c>
      <c r="D6276" s="202" t="s">
        <v>617</v>
      </c>
      <c r="E6276" s="202" t="s">
        <v>2308</v>
      </c>
      <c r="F6276" s="202" t="s">
        <v>505</v>
      </c>
      <c r="G6276" s="253">
        <v>1.35</v>
      </c>
      <c r="H6276" s="361" t="s">
        <v>488</v>
      </c>
      <c r="I6276" s="359" t="s">
        <v>1379</v>
      </c>
      <c r="J6276" s="359" t="s">
        <v>1380</v>
      </c>
      <c r="K6276" s="359" t="s">
        <v>22</v>
      </c>
      <c r="L6276" s="359" t="s">
        <v>1392</v>
      </c>
      <c r="M6276" s="368">
        <v>2005</v>
      </c>
      <c r="N6276" s="205">
        <v>39800</v>
      </c>
      <c r="O6276" s="203"/>
      <c r="P6276" t="str">
        <f t="shared" si="98"/>
        <v>West Fork Des Moines River Watershed TMDL: Excess Nutrients (North and South Heron Lake), Turbidity, and Fecal Coliform-Okabena Creek-(07100001-506)-TSS</v>
      </c>
    </row>
    <row r="6277" spans="1:16" ht="27.95" hidden="1" customHeight="1" x14ac:dyDescent="0.25">
      <c r="A6277" s="203" t="s">
        <v>2300</v>
      </c>
      <c r="B6277" s="202" t="s">
        <v>563</v>
      </c>
      <c r="C6277" s="203" t="s">
        <v>2301</v>
      </c>
      <c r="D6277" s="202" t="s">
        <v>617</v>
      </c>
      <c r="E6277" s="202" t="s">
        <v>2308</v>
      </c>
      <c r="F6277" s="202" t="s">
        <v>505</v>
      </c>
      <c r="G6277" s="253">
        <v>0.4</v>
      </c>
      <c r="H6277" s="361" t="s">
        <v>488</v>
      </c>
      <c r="I6277" s="359" t="s">
        <v>1382</v>
      </c>
      <c r="J6277" s="359" t="s">
        <v>1380</v>
      </c>
      <c r="K6277" s="359" t="s">
        <v>22</v>
      </c>
      <c r="L6277" s="359" t="s">
        <v>1392</v>
      </c>
      <c r="M6277" s="368">
        <v>2005</v>
      </c>
      <c r="N6277" s="205">
        <v>39800</v>
      </c>
      <c r="O6277" s="203"/>
      <c r="P6277" t="str">
        <f t="shared" si="98"/>
        <v>West Fork Des Moines River Watershed TMDL: Excess Nutrients (North and South Heron Lake), Turbidity, and Fecal Coliform-Okabena Creek-(07100001-506)-TSS</v>
      </c>
    </row>
    <row r="6278" spans="1:16" ht="27.95" hidden="1" customHeight="1" x14ac:dyDescent="0.25">
      <c r="A6278" s="203" t="s">
        <v>2300</v>
      </c>
      <c r="B6278" s="202" t="s">
        <v>563</v>
      </c>
      <c r="C6278" s="203" t="s">
        <v>2301</v>
      </c>
      <c r="D6278" s="202" t="s">
        <v>617</v>
      </c>
      <c r="E6278" s="202" t="s">
        <v>2308</v>
      </c>
      <c r="F6278" s="202" t="s">
        <v>505</v>
      </c>
      <c r="G6278" s="253">
        <v>0.18</v>
      </c>
      <c r="H6278" s="361" t="s">
        <v>488</v>
      </c>
      <c r="I6278" s="359" t="s">
        <v>1383</v>
      </c>
      <c r="J6278" s="359" t="s">
        <v>1380</v>
      </c>
      <c r="K6278" s="359" t="s">
        <v>22</v>
      </c>
      <c r="L6278" s="359" t="s">
        <v>1392</v>
      </c>
      <c r="M6278" s="368">
        <v>2005</v>
      </c>
      <c r="N6278" s="205">
        <v>39800</v>
      </c>
      <c r="O6278" s="203"/>
      <c r="P6278" t="str">
        <f t="shared" si="98"/>
        <v>West Fork Des Moines River Watershed TMDL: Excess Nutrients (North and South Heron Lake), Turbidity, and Fecal Coliform-Okabena Creek-(07100001-506)-TSS</v>
      </c>
    </row>
    <row r="6279" spans="1:16" ht="27.95" hidden="1" customHeight="1" x14ac:dyDescent="0.25">
      <c r="A6279" s="203" t="s">
        <v>2300</v>
      </c>
      <c r="B6279" s="202" t="s">
        <v>563</v>
      </c>
      <c r="C6279" s="203" t="s">
        <v>2301</v>
      </c>
      <c r="D6279" s="202" t="s">
        <v>617</v>
      </c>
      <c r="E6279" s="202" t="s">
        <v>2308</v>
      </c>
      <c r="F6279" s="202" t="s">
        <v>505</v>
      </c>
      <c r="G6279" s="253">
        <v>0.02</v>
      </c>
      <c r="H6279" s="361" t="s">
        <v>488</v>
      </c>
      <c r="I6279" s="359" t="s">
        <v>1384</v>
      </c>
      <c r="J6279" s="359" t="s">
        <v>1380</v>
      </c>
      <c r="K6279" s="359" t="s">
        <v>22</v>
      </c>
      <c r="L6279" s="359" t="s">
        <v>1392</v>
      </c>
      <c r="M6279" s="368">
        <v>2005</v>
      </c>
      <c r="N6279" s="205">
        <v>39800</v>
      </c>
      <c r="O6279" s="203"/>
      <c r="P6279" t="str">
        <f t="shared" si="98"/>
        <v>West Fork Des Moines River Watershed TMDL: Excess Nutrients (North and South Heron Lake), Turbidity, and Fecal Coliform-Okabena Creek-(07100001-506)-TSS</v>
      </c>
    </row>
    <row r="6280" spans="1:16" ht="27.95" hidden="1" customHeight="1" x14ac:dyDescent="0.25">
      <c r="A6280" s="203" t="s">
        <v>2300</v>
      </c>
      <c r="B6280" s="202" t="s">
        <v>563</v>
      </c>
      <c r="C6280" s="203" t="s">
        <v>2301</v>
      </c>
      <c r="D6280" s="202" t="s">
        <v>617</v>
      </c>
      <c r="E6280" s="202" t="s">
        <v>2308</v>
      </c>
      <c r="F6280" s="202" t="s">
        <v>505</v>
      </c>
      <c r="G6280" s="253" t="s">
        <v>515</v>
      </c>
      <c r="H6280" s="361" t="s">
        <v>488</v>
      </c>
      <c r="I6280" s="359" t="s">
        <v>1385</v>
      </c>
      <c r="J6280" s="359" t="s">
        <v>1380</v>
      </c>
      <c r="K6280" s="359" t="s">
        <v>22</v>
      </c>
      <c r="L6280" s="359" t="s">
        <v>1392</v>
      </c>
      <c r="M6280" s="368">
        <v>2005</v>
      </c>
      <c r="N6280" s="205">
        <v>39800</v>
      </c>
      <c r="O6280" s="203"/>
      <c r="P6280" t="str">
        <f t="shared" si="98"/>
        <v>West Fork Des Moines River Watershed TMDL: Excess Nutrients (North and South Heron Lake), Turbidity, and Fecal Coliform-Okabena Creek-(07100001-506)-TSS</v>
      </c>
    </row>
    <row r="6281" spans="1:16" ht="27.95" hidden="1" customHeight="1" x14ac:dyDescent="0.25">
      <c r="A6281" s="203" t="s">
        <v>2300</v>
      </c>
      <c r="B6281" s="202" t="s">
        <v>563</v>
      </c>
      <c r="C6281" s="203" t="s">
        <v>2301</v>
      </c>
      <c r="D6281" s="203" t="s">
        <v>2309</v>
      </c>
      <c r="E6281" s="202" t="s">
        <v>2310</v>
      </c>
      <c r="F6281" s="202" t="s">
        <v>505</v>
      </c>
      <c r="G6281" s="253">
        <v>6</v>
      </c>
      <c r="H6281" s="361" t="s">
        <v>1400</v>
      </c>
      <c r="I6281" s="359" t="s">
        <v>1379</v>
      </c>
      <c r="J6281" s="359" t="s">
        <v>1380</v>
      </c>
      <c r="K6281" s="359" t="s">
        <v>9</v>
      </c>
      <c r="L6281" s="359" t="s">
        <v>1392</v>
      </c>
      <c r="M6281" s="368">
        <v>1999</v>
      </c>
      <c r="N6281" s="205">
        <v>39800</v>
      </c>
      <c r="O6281" s="203"/>
      <c r="P6281" t="str">
        <f t="shared" si="98"/>
        <v>West Fork Des Moines River Watershed TMDL: Excess Nutrients (North and South Heron Lake), Turbidity, and Fecal Coliform-Elk Creek-(07100001-656 (previous waterbody ID: 07100001-507))-Fecal Coliform</v>
      </c>
    </row>
    <row r="6282" spans="1:16" ht="27.95" hidden="1" customHeight="1" x14ac:dyDescent="0.25">
      <c r="A6282" s="203" t="s">
        <v>2300</v>
      </c>
      <c r="B6282" s="202" t="s">
        <v>563</v>
      </c>
      <c r="C6282" s="203" t="s">
        <v>2301</v>
      </c>
      <c r="D6282" s="203" t="s">
        <v>2309</v>
      </c>
      <c r="E6282" s="202" t="s">
        <v>2310</v>
      </c>
      <c r="F6282" s="202" t="s">
        <v>505</v>
      </c>
      <c r="G6282" s="253">
        <v>1</v>
      </c>
      <c r="H6282" s="361" t="s">
        <v>1400</v>
      </c>
      <c r="I6282" s="359" t="s">
        <v>1382</v>
      </c>
      <c r="J6282" s="359" t="s">
        <v>1380</v>
      </c>
      <c r="K6282" s="359" t="s">
        <v>9</v>
      </c>
      <c r="L6282" s="359" t="s">
        <v>1392</v>
      </c>
      <c r="M6282" s="368">
        <v>1999</v>
      </c>
      <c r="N6282" s="205">
        <v>39800</v>
      </c>
      <c r="O6282" s="203"/>
      <c r="P6282" t="str">
        <f t="shared" si="98"/>
        <v>West Fork Des Moines River Watershed TMDL: Excess Nutrients (North and South Heron Lake), Turbidity, and Fecal Coliform-Elk Creek-(07100001-656 (previous waterbody ID: 07100001-507))-Fecal Coliform</v>
      </c>
    </row>
    <row r="6283" spans="1:16" ht="27.95" hidden="1" customHeight="1" x14ac:dyDescent="0.25">
      <c r="A6283" s="203" t="s">
        <v>2300</v>
      </c>
      <c r="B6283" s="202" t="s">
        <v>563</v>
      </c>
      <c r="C6283" s="203" t="s">
        <v>2301</v>
      </c>
      <c r="D6283" s="203" t="s">
        <v>2309</v>
      </c>
      <c r="E6283" s="202" t="s">
        <v>2310</v>
      </c>
      <c r="F6283" s="202" t="s">
        <v>505</v>
      </c>
      <c r="G6283" s="253">
        <v>0.7</v>
      </c>
      <c r="H6283" s="361" t="s">
        <v>1400</v>
      </c>
      <c r="I6283" s="359" t="s">
        <v>1383</v>
      </c>
      <c r="J6283" s="359" t="s">
        <v>1380</v>
      </c>
      <c r="K6283" s="359" t="s">
        <v>9</v>
      </c>
      <c r="L6283" s="359" t="s">
        <v>1392</v>
      </c>
      <c r="M6283" s="368">
        <v>1999</v>
      </c>
      <c r="N6283" s="205">
        <v>39800</v>
      </c>
      <c r="O6283" s="203"/>
      <c r="P6283" t="str">
        <f t="shared" si="98"/>
        <v>West Fork Des Moines River Watershed TMDL: Excess Nutrients (North and South Heron Lake), Turbidity, and Fecal Coliform-Elk Creek-(07100001-656 (previous waterbody ID: 07100001-507))-Fecal Coliform</v>
      </c>
    </row>
    <row r="6284" spans="1:16" ht="27.95" hidden="1" customHeight="1" x14ac:dyDescent="0.25">
      <c r="A6284" s="203" t="s">
        <v>2300</v>
      </c>
      <c r="B6284" s="202" t="s">
        <v>563</v>
      </c>
      <c r="C6284" s="203" t="s">
        <v>2301</v>
      </c>
      <c r="D6284" s="203" t="s">
        <v>2309</v>
      </c>
      <c r="E6284" s="202" t="s">
        <v>2310</v>
      </c>
      <c r="F6284" s="202" t="s">
        <v>505</v>
      </c>
      <c r="G6284" s="253">
        <v>0.2</v>
      </c>
      <c r="H6284" s="361" t="s">
        <v>1400</v>
      </c>
      <c r="I6284" s="359" t="s">
        <v>1384</v>
      </c>
      <c r="J6284" s="359" t="s">
        <v>1380</v>
      </c>
      <c r="K6284" s="359" t="s">
        <v>9</v>
      </c>
      <c r="L6284" s="359" t="s">
        <v>1392</v>
      </c>
      <c r="M6284" s="368">
        <v>1999</v>
      </c>
      <c r="N6284" s="205">
        <v>39800</v>
      </c>
      <c r="O6284" s="203"/>
      <c r="P6284" t="str">
        <f t="shared" si="98"/>
        <v>West Fork Des Moines River Watershed TMDL: Excess Nutrients (North and South Heron Lake), Turbidity, and Fecal Coliform-Elk Creek-(07100001-656 (previous waterbody ID: 07100001-507))-Fecal Coliform</v>
      </c>
    </row>
    <row r="6285" spans="1:16" ht="27.95" hidden="1" customHeight="1" x14ac:dyDescent="0.25">
      <c r="A6285" s="203" t="s">
        <v>2300</v>
      </c>
      <c r="B6285" s="202" t="s">
        <v>563</v>
      </c>
      <c r="C6285" s="203" t="s">
        <v>2301</v>
      </c>
      <c r="D6285" s="203" t="s">
        <v>2309</v>
      </c>
      <c r="E6285" s="202" t="s">
        <v>2310</v>
      </c>
      <c r="F6285" s="202" t="s">
        <v>505</v>
      </c>
      <c r="G6285" s="253">
        <v>0.06</v>
      </c>
      <c r="H6285" s="361" t="s">
        <v>1400</v>
      </c>
      <c r="I6285" s="359" t="s">
        <v>1385</v>
      </c>
      <c r="J6285" s="359" t="s">
        <v>1380</v>
      </c>
      <c r="K6285" s="359" t="s">
        <v>9</v>
      </c>
      <c r="L6285" s="359" t="s">
        <v>1392</v>
      </c>
      <c r="M6285" s="368">
        <v>1999</v>
      </c>
      <c r="N6285" s="205">
        <v>39800</v>
      </c>
      <c r="O6285" s="203"/>
      <c r="P6285" t="str">
        <f t="shared" si="98"/>
        <v>West Fork Des Moines River Watershed TMDL: Excess Nutrients (North and South Heron Lake), Turbidity, and Fecal Coliform-Elk Creek-(07100001-656 (previous waterbody ID: 07100001-507))-Fecal Coliform</v>
      </c>
    </row>
    <row r="6286" spans="1:16" ht="27.95" hidden="1" customHeight="1" x14ac:dyDescent="0.25">
      <c r="A6286" s="203" t="s">
        <v>2300</v>
      </c>
      <c r="B6286" s="202" t="s">
        <v>563</v>
      </c>
      <c r="C6286" s="203" t="s">
        <v>2301</v>
      </c>
      <c r="D6286" s="203" t="s">
        <v>2309</v>
      </c>
      <c r="E6286" s="202" t="s">
        <v>2310</v>
      </c>
      <c r="F6286" s="202" t="s">
        <v>505</v>
      </c>
      <c r="G6286" s="253">
        <v>0.11</v>
      </c>
      <c r="H6286" s="361" t="s">
        <v>488</v>
      </c>
      <c r="I6286" s="359" t="s">
        <v>1379</v>
      </c>
      <c r="J6286" s="359" t="s">
        <v>1380</v>
      </c>
      <c r="K6286" s="359" t="s">
        <v>22</v>
      </c>
      <c r="L6286" s="359" t="s">
        <v>1392</v>
      </c>
      <c r="M6286" s="368">
        <v>2003</v>
      </c>
      <c r="N6286" s="205">
        <v>39800</v>
      </c>
      <c r="O6286" s="203"/>
      <c r="P6286" t="str">
        <f t="shared" si="98"/>
        <v>West Fork Des Moines River Watershed TMDL: Excess Nutrients (North and South Heron Lake), Turbidity, and Fecal Coliform-Elk Creek-(07100001-656 (previous waterbody ID: 07100001-507))-TSS</v>
      </c>
    </row>
    <row r="6287" spans="1:16" ht="27.95" hidden="1" customHeight="1" x14ac:dyDescent="0.25">
      <c r="A6287" s="203" t="s">
        <v>2300</v>
      </c>
      <c r="B6287" s="202" t="s">
        <v>563</v>
      </c>
      <c r="C6287" s="203" t="s">
        <v>2301</v>
      </c>
      <c r="D6287" s="203" t="s">
        <v>2309</v>
      </c>
      <c r="E6287" s="202" t="s">
        <v>2310</v>
      </c>
      <c r="F6287" s="202" t="s">
        <v>505</v>
      </c>
      <c r="G6287" s="253">
        <v>0.03</v>
      </c>
      <c r="H6287" s="361" t="s">
        <v>488</v>
      </c>
      <c r="I6287" s="359" t="s">
        <v>1382</v>
      </c>
      <c r="J6287" s="359" t="s">
        <v>1380</v>
      </c>
      <c r="K6287" s="359" t="s">
        <v>22</v>
      </c>
      <c r="L6287" s="359" t="s">
        <v>1392</v>
      </c>
      <c r="M6287" s="368">
        <v>2003</v>
      </c>
      <c r="N6287" s="205">
        <v>39800</v>
      </c>
      <c r="O6287" s="203"/>
      <c r="P6287" t="str">
        <f t="shared" si="98"/>
        <v>West Fork Des Moines River Watershed TMDL: Excess Nutrients (North and South Heron Lake), Turbidity, and Fecal Coliform-Elk Creek-(07100001-656 (previous waterbody ID: 07100001-507))-TSS</v>
      </c>
    </row>
    <row r="6288" spans="1:16" ht="27.95" hidden="1" customHeight="1" x14ac:dyDescent="0.25">
      <c r="A6288" s="203" t="s">
        <v>2300</v>
      </c>
      <c r="B6288" s="202" t="s">
        <v>563</v>
      </c>
      <c r="C6288" s="203" t="s">
        <v>2301</v>
      </c>
      <c r="D6288" s="203" t="s">
        <v>2309</v>
      </c>
      <c r="E6288" s="202" t="s">
        <v>2310</v>
      </c>
      <c r="F6288" s="202" t="s">
        <v>505</v>
      </c>
      <c r="G6288" s="253">
        <v>8.9999999999999993E-3</v>
      </c>
      <c r="H6288" s="361" t="s">
        <v>488</v>
      </c>
      <c r="I6288" s="359" t="s">
        <v>1383</v>
      </c>
      <c r="J6288" s="359" t="s">
        <v>1380</v>
      </c>
      <c r="K6288" s="359" t="s">
        <v>22</v>
      </c>
      <c r="L6288" s="359" t="s">
        <v>1392</v>
      </c>
      <c r="M6288" s="368">
        <v>2003</v>
      </c>
      <c r="N6288" s="205">
        <v>39800</v>
      </c>
      <c r="O6288" s="203"/>
      <c r="P6288" t="str">
        <f t="shared" si="98"/>
        <v>West Fork Des Moines River Watershed TMDL: Excess Nutrients (North and South Heron Lake), Turbidity, and Fecal Coliform-Elk Creek-(07100001-656 (previous waterbody ID: 07100001-507))-TSS</v>
      </c>
    </row>
    <row r="6289" spans="1:16" ht="27.95" hidden="1" customHeight="1" x14ac:dyDescent="0.25">
      <c r="A6289" s="203" t="s">
        <v>2300</v>
      </c>
      <c r="B6289" s="202" t="s">
        <v>563</v>
      </c>
      <c r="C6289" s="203" t="s">
        <v>2301</v>
      </c>
      <c r="D6289" s="203" t="s">
        <v>2309</v>
      </c>
      <c r="E6289" s="202" t="s">
        <v>2310</v>
      </c>
      <c r="F6289" s="202" t="s">
        <v>505</v>
      </c>
      <c r="G6289" s="253">
        <v>2E-3</v>
      </c>
      <c r="H6289" s="361" t="s">
        <v>488</v>
      </c>
      <c r="I6289" s="359" t="s">
        <v>1384</v>
      </c>
      <c r="J6289" s="359" t="s">
        <v>1380</v>
      </c>
      <c r="K6289" s="359" t="s">
        <v>22</v>
      </c>
      <c r="L6289" s="359" t="s">
        <v>1392</v>
      </c>
      <c r="M6289" s="368">
        <v>2003</v>
      </c>
      <c r="N6289" s="205">
        <v>39800</v>
      </c>
      <c r="O6289" s="203"/>
      <c r="P6289" t="str">
        <f t="shared" si="98"/>
        <v>West Fork Des Moines River Watershed TMDL: Excess Nutrients (North and South Heron Lake), Turbidity, and Fecal Coliform-Elk Creek-(07100001-656 (previous waterbody ID: 07100001-507))-TSS</v>
      </c>
    </row>
    <row r="6290" spans="1:16" ht="27.95" hidden="1" customHeight="1" x14ac:dyDescent="0.25">
      <c r="A6290" s="203" t="s">
        <v>2300</v>
      </c>
      <c r="B6290" s="202" t="s">
        <v>563</v>
      </c>
      <c r="C6290" s="203" t="s">
        <v>2301</v>
      </c>
      <c r="D6290" s="203" t="s">
        <v>2309</v>
      </c>
      <c r="E6290" s="202" t="s">
        <v>2310</v>
      </c>
      <c r="F6290" s="202" t="s">
        <v>505</v>
      </c>
      <c r="G6290" s="253" t="s">
        <v>515</v>
      </c>
      <c r="H6290" s="361" t="s">
        <v>488</v>
      </c>
      <c r="I6290" s="359" t="s">
        <v>1385</v>
      </c>
      <c r="J6290" s="359" t="s">
        <v>1380</v>
      </c>
      <c r="K6290" s="359" t="s">
        <v>22</v>
      </c>
      <c r="L6290" s="359" t="s">
        <v>1392</v>
      </c>
      <c r="M6290" s="368">
        <v>2003</v>
      </c>
      <c r="N6290" s="205">
        <v>39800</v>
      </c>
      <c r="O6290" s="203"/>
      <c r="P6290" t="str">
        <f t="shared" si="98"/>
        <v>West Fork Des Moines River Watershed TMDL: Excess Nutrients (North and South Heron Lake), Turbidity, and Fecal Coliform-Elk Creek-(07100001-656 (previous waterbody ID: 07100001-507))-TSS</v>
      </c>
    </row>
    <row r="6291" spans="1:16" ht="27.95" hidden="1" customHeight="1" x14ac:dyDescent="0.25">
      <c r="A6291" s="203" t="s">
        <v>2300</v>
      </c>
      <c r="B6291" s="202" t="s">
        <v>563</v>
      </c>
      <c r="C6291" s="203" t="s">
        <v>2301</v>
      </c>
      <c r="D6291" s="202" t="s">
        <v>756</v>
      </c>
      <c r="E6291" s="202" t="s">
        <v>2307</v>
      </c>
      <c r="F6291" s="202" t="s">
        <v>505</v>
      </c>
      <c r="G6291" s="253">
        <v>0.73</v>
      </c>
      <c r="H6291" s="361" t="s">
        <v>488</v>
      </c>
      <c r="I6291" s="359" t="s">
        <v>1379</v>
      </c>
      <c r="J6291" s="359" t="s">
        <v>1380</v>
      </c>
      <c r="K6291" s="359" t="s">
        <v>22</v>
      </c>
      <c r="L6291" s="359" t="s">
        <v>1392</v>
      </c>
      <c r="M6291" s="368">
        <v>2003</v>
      </c>
      <c r="N6291" s="205">
        <v>39800</v>
      </c>
      <c r="O6291" s="203"/>
      <c r="P6291" t="str">
        <f t="shared" si="98"/>
        <v>West Fork Des Moines River Watershed TMDL: Excess Nutrients (North and South Heron Lake), Turbidity, and Fecal Coliform-Des Moines River-(07100001-524)-TSS</v>
      </c>
    </row>
    <row r="6292" spans="1:16" ht="27.95" hidden="1" customHeight="1" x14ac:dyDescent="0.25">
      <c r="A6292" s="203" t="s">
        <v>2300</v>
      </c>
      <c r="B6292" s="202" t="s">
        <v>563</v>
      </c>
      <c r="C6292" s="203" t="s">
        <v>2301</v>
      </c>
      <c r="D6292" s="202" t="s">
        <v>756</v>
      </c>
      <c r="E6292" s="202" t="s">
        <v>2307</v>
      </c>
      <c r="F6292" s="202" t="s">
        <v>505</v>
      </c>
      <c r="G6292" s="253">
        <v>0.25</v>
      </c>
      <c r="H6292" s="361" t="s">
        <v>488</v>
      </c>
      <c r="I6292" s="359" t="s">
        <v>1382</v>
      </c>
      <c r="J6292" s="359" t="s">
        <v>1380</v>
      </c>
      <c r="K6292" s="359" t="s">
        <v>22</v>
      </c>
      <c r="L6292" s="359" t="s">
        <v>1392</v>
      </c>
      <c r="M6292" s="368">
        <v>2003</v>
      </c>
      <c r="N6292" s="205">
        <v>39800</v>
      </c>
      <c r="O6292" s="203"/>
      <c r="P6292" t="str">
        <f t="shared" si="98"/>
        <v>West Fork Des Moines River Watershed TMDL: Excess Nutrients (North and South Heron Lake), Turbidity, and Fecal Coliform-Des Moines River-(07100001-524)-TSS</v>
      </c>
    </row>
    <row r="6293" spans="1:16" ht="27.95" hidden="1" customHeight="1" x14ac:dyDescent="0.25">
      <c r="A6293" s="203" t="s">
        <v>2300</v>
      </c>
      <c r="B6293" s="202" t="s">
        <v>563</v>
      </c>
      <c r="C6293" s="203" t="s">
        <v>2301</v>
      </c>
      <c r="D6293" s="202" t="s">
        <v>756</v>
      </c>
      <c r="E6293" s="202" t="s">
        <v>2307</v>
      </c>
      <c r="F6293" s="202" t="s">
        <v>505</v>
      </c>
      <c r="G6293" s="253">
        <v>0.11</v>
      </c>
      <c r="H6293" s="361" t="s">
        <v>488</v>
      </c>
      <c r="I6293" s="359" t="s">
        <v>1383</v>
      </c>
      <c r="J6293" s="359" t="s">
        <v>1380</v>
      </c>
      <c r="K6293" s="359" t="s">
        <v>22</v>
      </c>
      <c r="L6293" s="359" t="s">
        <v>1392</v>
      </c>
      <c r="M6293" s="368">
        <v>2003</v>
      </c>
      <c r="N6293" s="205">
        <v>39800</v>
      </c>
      <c r="O6293" s="203"/>
      <c r="P6293" t="str">
        <f t="shared" si="98"/>
        <v>West Fork Des Moines River Watershed TMDL: Excess Nutrients (North and South Heron Lake), Turbidity, and Fecal Coliform-Des Moines River-(07100001-524)-TSS</v>
      </c>
    </row>
    <row r="6294" spans="1:16" ht="27.75" hidden="1" customHeight="1" x14ac:dyDescent="0.25">
      <c r="A6294" s="203" t="s">
        <v>2300</v>
      </c>
      <c r="B6294" s="202" t="s">
        <v>563</v>
      </c>
      <c r="C6294" s="203" t="s">
        <v>2301</v>
      </c>
      <c r="D6294" s="202" t="s">
        <v>756</v>
      </c>
      <c r="E6294" s="202" t="s">
        <v>2307</v>
      </c>
      <c r="F6294" s="202" t="s">
        <v>505</v>
      </c>
      <c r="G6294" s="253">
        <v>0.02</v>
      </c>
      <c r="H6294" s="361" t="s">
        <v>488</v>
      </c>
      <c r="I6294" s="359" t="s">
        <v>1384</v>
      </c>
      <c r="J6294" s="359" t="s">
        <v>1380</v>
      </c>
      <c r="K6294" s="359" t="s">
        <v>22</v>
      </c>
      <c r="L6294" s="359" t="s">
        <v>1392</v>
      </c>
      <c r="M6294" s="368">
        <v>2003</v>
      </c>
      <c r="N6294" s="205">
        <v>39800</v>
      </c>
      <c r="O6294" s="203"/>
      <c r="P6294" t="str">
        <f t="shared" si="98"/>
        <v>West Fork Des Moines River Watershed TMDL: Excess Nutrients (North and South Heron Lake), Turbidity, and Fecal Coliform-Des Moines River-(07100001-524)-TSS</v>
      </c>
    </row>
    <row r="6295" spans="1:16" ht="27.75" hidden="1" customHeight="1" x14ac:dyDescent="0.25">
      <c r="A6295" s="203" t="s">
        <v>2300</v>
      </c>
      <c r="B6295" s="202" t="s">
        <v>563</v>
      </c>
      <c r="C6295" s="203" t="s">
        <v>2301</v>
      </c>
      <c r="D6295" s="202" t="s">
        <v>756</v>
      </c>
      <c r="E6295" s="202" t="s">
        <v>2307</v>
      </c>
      <c r="F6295" s="202" t="s">
        <v>505</v>
      </c>
      <c r="G6295" s="253">
        <v>2E-3</v>
      </c>
      <c r="H6295" s="361" t="s">
        <v>488</v>
      </c>
      <c r="I6295" s="359" t="s">
        <v>1385</v>
      </c>
      <c r="J6295" s="359" t="s">
        <v>1380</v>
      </c>
      <c r="K6295" s="359" t="s">
        <v>22</v>
      </c>
      <c r="L6295" s="359" t="s">
        <v>1392</v>
      </c>
      <c r="M6295" s="368">
        <v>2003</v>
      </c>
      <c r="N6295" s="205">
        <v>39800</v>
      </c>
      <c r="O6295" s="203"/>
      <c r="P6295" t="str">
        <f t="shared" si="98"/>
        <v>West Fork Des Moines River Watershed TMDL: Excess Nutrients (North and South Heron Lake), Turbidity, and Fecal Coliform-Des Moines River-(07100001-524)-TSS</v>
      </c>
    </row>
    <row r="6296" spans="1:16" ht="27.75" hidden="1" customHeight="1" x14ac:dyDescent="0.25">
      <c r="A6296" s="203" t="s">
        <v>2300</v>
      </c>
      <c r="B6296" s="202" t="s">
        <v>563</v>
      </c>
      <c r="C6296" s="203" t="s">
        <v>2301</v>
      </c>
      <c r="D6296" s="202" t="s">
        <v>725</v>
      </c>
      <c r="E6296" s="202" t="s">
        <v>2311</v>
      </c>
      <c r="F6296" s="202" t="s">
        <v>505</v>
      </c>
      <c r="G6296" s="253">
        <v>1.05</v>
      </c>
      <c r="H6296" s="361" t="s">
        <v>488</v>
      </c>
      <c r="I6296" s="359" t="s">
        <v>1379</v>
      </c>
      <c r="J6296" s="359" t="s">
        <v>1380</v>
      </c>
      <c r="K6296" s="359" t="s">
        <v>22</v>
      </c>
      <c r="L6296" s="359" t="s">
        <v>1392</v>
      </c>
      <c r="M6296" s="368">
        <v>2003</v>
      </c>
      <c r="N6296" s="205">
        <v>39800</v>
      </c>
      <c r="O6296" s="203"/>
      <c r="P6296" t="str">
        <f t="shared" si="98"/>
        <v>West Fork Des Moines River Watershed TMDL: Excess Nutrients (North and South Heron Lake), Turbidity, and Fecal Coliform-Heron Lake Outlet-(07100001-527)-TSS</v>
      </c>
    </row>
    <row r="6297" spans="1:16" ht="27.75" hidden="1" customHeight="1" x14ac:dyDescent="0.25">
      <c r="A6297" s="203" t="s">
        <v>2300</v>
      </c>
      <c r="B6297" s="202" t="s">
        <v>563</v>
      </c>
      <c r="C6297" s="203" t="s">
        <v>2301</v>
      </c>
      <c r="D6297" s="202" t="s">
        <v>725</v>
      </c>
      <c r="E6297" s="202" t="s">
        <v>2311</v>
      </c>
      <c r="F6297" s="202" t="s">
        <v>505</v>
      </c>
      <c r="G6297" s="253">
        <v>0.44</v>
      </c>
      <c r="H6297" s="361" t="s">
        <v>488</v>
      </c>
      <c r="I6297" s="359" t="s">
        <v>1382</v>
      </c>
      <c r="J6297" s="359" t="s">
        <v>1380</v>
      </c>
      <c r="K6297" s="359" t="s">
        <v>22</v>
      </c>
      <c r="L6297" s="359" t="s">
        <v>1392</v>
      </c>
      <c r="M6297" s="368">
        <v>2003</v>
      </c>
      <c r="N6297" s="205">
        <v>39800</v>
      </c>
      <c r="O6297" s="203"/>
      <c r="P6297" t="str">
        <f t="shared" si="98"/>
        <v>West Fork Des Moines River Watershed TMDL: Excess Nutrients (North and South Heron Lake), Turbidity, and Fecal Coliform-Heron Lake Outlet-(07100001-527)-TSS</v>
      </c>
    </row>
    <row r="6298" spans="1:16" ht="27.75" hidden="1" customHeight="1" x14ac:dyDescent="0.25">
      <c r="A6298" s="203" t="s">
        <v>2300</v>
      </c>
      <c r="B6298" s="202" t="s">
        <v>563</v>
      </c>
      <c r="C6298" s="203" t="s">
        <v>2301</v>
      </c>
      <c r="D6298" s="202" t="s">
        <v>725</v>
      </c>
      <c r="E6298" s="202" t="s">
        <v>2311</v>
      </c>
      <c r="F6298" s="202" t="s">
        <v>505</v>
      </c>
      <c r="G6298" s="253">
        <v>0.24</v>
      </c>
      <c r="H6298" s="361" t="s">
        <v>488</v>
      </c>
      <c r="I6298" s="359" t="s">
        <v>1383</v>
      </c>
      <c r="J6298" s="359" t="s">
        <v>1380</v>
      </c>
      <c r="K6298" s="359" t="s">
        <v>22</v>
      </c>
      <c r="L6298" s="359" t="s">
        <v>1392</v>
      </c>
      <c r="M6298" s="368">
        <v>2003</v>
      </c>
      <c r="N6298" s="205">
        <v>39800</v>
      </c>
      <c r="O6298" s="203"/>
      <c r="P6298" t="str">
        <f t="shared" si="98"/>
        <v>West Fork Des Moines River Watershed TMDL: Excess Nutrients (North and South Heron Lake), Turbidity, and Fecal Coliform-Heron Lake Outlet-(07100001-527)-TSS</v>
      </c>
    </row>
    <row r="6299" spans="1:16" ht="27.75" hidden="1" customHeight="1" x14ac:dyDescent="0.25">
      <c r="A6299" s="203" t="s">
        <v>2300</v>
      </c>
      <c r="B6299" s="202" t="s">
        <v>563</v>
      </c>
      <c r="C6299" s="203" t="s">
        <v>2301</v>
      </c>
      <c r="D6299" s="202" t="s">
        <v>725</v>
      </c>
      <c r="E6299" s="202" t="s">
        <v>2311</v>
      </c>
      <c r="F6299" s="202" t="s">
        <v>505</v>
      </c>
      <c r="G6299" s="253">
        <v>0.04</v>
      </c>
      <c r="H6299" s="361" t="s">
        <v>488</v>
      </c>
      <c r="I6299" s="359" t="s">
        <v>1384</v>
      </c>
      <c r="J6299" s="359" t="s">
        <v>1380</v>
      </c>
      <c r="K6299" s="359" t="s">
        <v>22</v>
      </c>
      <c r="L6299" s="359" t="s">
        <v>1392</v>
      </c>
      <c r="M6299" s="368">
        <v>2003</v>
      </c>
      <c r="N6299" s="205">
        <v>39800</v>
      </c>
      <c r="O6299" s="203"/>
      <c r="P6299" t="str">
        <f t="shared" si="98"/>
        <v>West Fork Des Moines River Watershed TMDL: Excess Nutrients (North and South Heron Lake), Turbidity, and Fecal Coliform-Heron Lake Outlet-(07100001-527)-TSS</v>
      </c>
    </row>
    <row r="6300" spans="1:16" ht="27.75" hidden="1" customHeight="1" x14ac:dyDescent="0.25">
      <c r="A6300" s="203" t="s">
        <v>2300</v>
      </c>
      <c r="B6300" s="202" t="s">
        <v>563</v>
      </c>
      <c r="C6300" s="203" t="s">
        <v>2301</v>
      </c>
      <c r="D6300" s="202" t="s">
        <v>725</v>
      </c>
      <c r="E6300" s="202" t="s">
        <v>2311</v>
      </c>
      <c r="F6300" s="202" t="s">
        <v>505</v>
      </c>
      <c r="G6300" s="253" t="s">
        <v>515</v>
      </c>
      <c r="H6300" s="361" t="s">
        <v>488</v>
      </c>
      <c r="I6300" s="359" t="s">
        <v>1385</v>
      </c>
      <c r="J6300" s="359" t="s">
        <v>1380</v>
      </c>
      <c r="K6300" s="359" t="s">
        <v>22</v>
      </c>
      <c r="L6300" s="359" t="s">
        <v>1392</v>
      </c>
      <c r="M6300" s="368">
        <v>2003</v>
      </c>
      <c r="N6300" s="205">
        <v>39800</v>
      </c>
      <c r="O6300" s="203"/>
      <c r="P6300" t="str">
        <f t="shared" si="98"/>
        <v>West Fork Des Moines River Watershed TMDL: Excess Nutrients (North and South Heron Lake), Turbidity, and Fecal Coliform-Heron Lake Outlet-(07100001-527)-TSS</v>
      </c>
    </row>
    <row r="6301" spans="1:16" ht="27.75" hidden="1" customHeight="1" x14ac:dyDescent="0.25">
      <c r="A6301" s="203" t="s">
        <v>2300</v>
      </c>
      <c r="B6301" s="202" t="s">
        <v>563</v>
      </c>
      <c r="C6301" s="203" t="s">
        <v>2301</v>
      </c>
      <c r="D6301" s="202" t="s">
        <v>748</v>
      </c>
      <c r="E6301" s="202" t="s">
        <v>2312</v>
      </c>
      <c r="F6301" s="202" t="s">
        <v>505</v>
      </c>
      <c r="G6301" s="253">
        <v>1.0900000000000001</v>
      </c>
      <c r="H6301" s="361" t="s">
        <v>488</v>
      </c>
      <c r="I6301" s="359" t="s">
        <v>1379</v>
      </c>
      <c r="J6301" s="359" t="s">
        <v>1380</v>
      </c>
      <c r="K6301" s="359" t="s">
        <v>22</v>
      </c>
      <c r="L6301" s="359" t="s">
        <v>1392</v>
      </c>
      <c r="M6301" s="368">
        <v>2003</v>
      </c>
      <c r="N6301" s="205">
        <v>39800</v>
      </c>
      <c r="O6301" s="203"/>
      <c r="P6301" t="str">
        <f t="shared" si="98"/>
        <v>West Fork Des Moines River Watershed TMDL: Excess Nutrients (North and South Heron Lake), Turbidity, and Fecal Coliform-Division Creek-(07100001-529)-TSS</v>
      </c>
    </row>
    <row r="6302" spans="1:16" ht="27.75" hidden="1" customHeight="1" x14ac:dyDescent="0.25">
      <c r="A6302" s="203" t="s">
        <v>2300</v>
      </c>
      <c r="B6302" s="202" t="s">
        <v>563</v>
      </c>
      <c r="C6302" s="203" t="s">
        <v>2301</v>
      </c>
      <c r="D6302" s="202" t="s">
        <v>748</v>
      </c>
      <c r="E6302" s="202" t="s">
        <v>2312</v>
      </c>
      <c r="F6302" s="202" t="s">
        <v>505</v>
      </c>
      <c r="G6302" s="253">
        <v>0.45</v>
      </c>
      <c r="H6302" s="361" t="s">
        <v>488</v>
      </c>
      <c r="I6302" s="359" t="s">
        <v>1382</v>
      </c>
      <c r="J6302" s="359" t="s">
        <v>1380</v>
      </c>
      <c r="K6302" s="359" t="s">
        <v>22</v>
      </c>
      <c r="L6302" s="359" t="s">
        <v>1392</v>
      </c>
      <c r="M6302" s="368">
        <v>2003</v>
      </c>
      <c r="N6302" s="205">
        <v>39800</v>
      </c>
      <c r="O6302" s="203"/>
      <c r="P6302" t="str">
        <f t="shared" si="98"/>
        <v>West Fork Des Moines River Watershed TMDL: Excess Nutrients (North and South Heron Lake), Turbidity, and Fecal Coliform-Division Creek-(07100001-529)-TSS</v>
      </c>
    </row>
    <row r="6303" spans="1:16" ht="27.75" hidden="1" customHeight="1" x14ac:dyDescent="0.25">
      <c r="A6303" s="203" t="s">
        <v>2300</v>
      </c>
      <c r="B6303" s="202" t="s">
        <v>563</v>
      </c>
      <c r="C6303" s="203" t="s">
        <v>2301</v>
      </c>
      <c r="D6303" s="202" t="s">
        <v>748</v>
      </c>
      <c r="E6303" s="202" t="s">
        <v>2312</v>
      </c>
      <c r="F6303" s="202" t="s">
        <v>505</v>
      </c>
      <c r="G6303" s="253">
        <v>0.24</v>
      </c>
      <c r="H6303" s="361" t="s">
        <v>488</v>
      </c>
      <c r="I6303" s="359" t="s">
        <v>1383</v>
      </c>
      <c r="J6303" s="359" t="s">
        <v>1380</v>
      </c>
      <c r="K6303" s="359" t="s">
        <v>22</v>
      </c>
      <c r="L6303" s="359" t="s">
        <v>1392</v>
      </c>
      <c r="M6303" s="368">
        <v>2003</v>
      </c>
      <c r="N6303" s="205">
        <v>39800</v>
      </c>
      <c r="O6303" s="203"/>
      <c r="P6303" t="str">
        <f t="shared" si="98"/>
        <v>West Fork Des Moines River Watershed TMDL: Excess Nutrients (North and South Heron Lake), Turbidity, and Fecal Coliform-Division Creek-(07100001-529)-TSS</v>
      </c>
    </row>
    <row r="6304" spans="1:16" ht="27.75" hidden="1" customHeight="1" x14ac:dyDescent="0.25">
      <c r="A6304" s="203" t="s">
        <v>2300</v>
      </c>
      <c r="B6304" s="202" t="s">
        <v>563</v>
      </c>
      <c r="C6304" s="203" t="s">
        <v>2301</v>
      </c>
      <c r="D6304" s="202" t="s">
        <v>748</v>
      </c>
      <c r="E6304" s="202" t="s">
        <v>2312</v>
      </c>
      <c r="F6304" s="202" t="s">
        <v>505</v>
      </c>
      <c r="G6304" s="253">
        <v>0.03</v>
      </c>
      <c r="H6304" s="361" t="s">
        <v>488</v>
      </c>
      <c r="I6304" s="359" t="s">
        <v>1384</v>
      </c>
      <c r="J6304" s="359" t="s">
        <v>1380</v>
      </c>
      <c r="K6304" s="359" t="s">
        <v>22</v>
      </c>
      <c r="L6304" s="359" t="s">
        <v>1392</v>
      </c>
      <c r="M6304" s="368">
        <v>2003</v>
      </c>
      <c r="N6304" s="205">
        <v>39800</v>
      </c>
      <c r="O6304" s="203"/>
      <c r="P6304" t="str">
        <f t="shared" si="98"/>
        <v>West Fork Des Moines River Watershed TMDL: Excess Nutrients (North and South Heron Lake), Turbidity, and Fecal Coliform-Division Creek-(07100001-529)-TSS</v>
      </c>
    </row>
    <row r="6305" spans="1:16" ht="27.75" hidden="1" customHeight="1" x14ac:dyDescent="0.25">
      <c r="A6305" s="203" t="s">
        <v>2300</v>
      </c>
      <c r="B6305" s="202" t="s">
        <v>563</v>
      </c>
      <c r="C6305" s="203" t="s">
        <v>2301</v>
      </c>
      <c r="D6305" s="202" t="s">
        <v>748</v>
      </c>
      <c r="E6305" s="202" t="s">
        <v>2312</v>
      </c>
      <c r="F6305" s="202" t="s">
        <v>505</v>
      </c>
      <c r="G6305" s="253" t="s">
        <v>515</v>
      </c>
      <c r="H6305" s="361" t="s">
        <v>488</v>
      </c>
      <c r="I6305" s="359" t="s">
        <v>1385</v>
      </c>
      <c r="J6305" s="359" t="s">
        <v>1380</v>
      </c>
      <c r="K6305" s="359" t="s">
        <v>22</v>
      </c>
      <c r="L6305" s="359" t="s">
        <v>1392</v>
      </c>
      <c r="M6305" s="368">
        <v>2003</v>
      </c>
      <c r="N6305" s="205">
        <v>39800</v>
      </c>
      <c r="O6305" s="203"/>
      <c r="P6305" t="str">
        <f t="shared" si="98"/>
        <v>West Fork Des Moines River Watershed TMDL: Excess Nutrients (North and South Heron Lake), Turbidity, and Fecal Coliform-Division Creek-(07100001-529)-TSS</v>
      </c>
    </row>
    <row r="6306" spans="1:16" ht="27.75" hidden="1" customHeight="1" x14ac:dyDescent="0.25">
      <c r="A6306" s="203" t="s">
        <v>2300</v>
      </c>
      <c r="B6306" s="202" t="s">
        <v>563</v>
      </c>
      <c r="C6306" s="203" t="s">
        <v>2301</v>
      </c>
      <c r="D6306" s="202" t="s">
        <v>754</v>
      </c>
      <c r="E6306" s="202" t="s">
        <v>2307</v>
      </c>
      <c r="F6306" s="202" t="s">
        <v>505</v>
      </c>
      <c r="G6306" s="253">
        <v>0.95</v>
      </c>
      <c r="H6306" s="361" t="s">
        <v>488</v>
      </c>
      <c r="I6306" s="359" t="s">
        <v>1379</v>
      </c>
      <c r="J6306" s="359" t="s">
        <v>1380</v>
      </c>
      <c r="K6306" s="359" t="s">
        <v>22</v>
      </c>
      <c r="L6306" s="359" t="s">
        <v>1392</v>
      </c>
      <c r="M6306" s="368">
        <v>2003</v>
      </c>
      <c r="N6306" s="205">
        <v>39800</v>
      </c>
      <c r="O6306" s="203"/>
      <c r="P6306" t="str">
        <f t="shared" si="98"/>
        <v>West Fork Des Moines River Watershed TMDL: Excess Nutrients (North and South Heron Lake), Turbidity, and Fecal Coliform-Des Moines River-(07100001-541)-TSS</v>
      </c>
    </row>
    <row r="6307" spans="1:16" ht="27.75" hidden="1" customHeight="1" x14ac:dyDescent="0.25">
      <c r="A6307" s="203" t="s">
        <v>2300</v>
      </c>
      <c r="B6307" s="202" t="s">
        <v>563</v>
      </c>
      <c r="C6307" s="203" t="s">
        <v>2301</v>
      </c>
      <c r="D6307" s="202" t="s">
        <v>754</v>
      </c>
      <c r="E6307" s="202" t="s">
        <v>2307</v>
      </c>
      <c r="F6307" s="202" t="s">
        <v>505</v>
      </c>
      <c r="G6307" s="253">
        <v>0.26</v>
      </c>
      <c r="H6307" s="361" t="s">
        <v>488</v>
      </c>
      <c r="I6307" s="359" t="s">
        <v>1382</v>
      </c>
      <c r="J6307" s="359" t="s">
        <v>1380</v>
      </c>
      <c r="K6307" s="359" t="s">
        <v>22</v>
      </c>
      <c r="L6307" s="359" t="s">
        <v>1392</v>
      </c>
      <c r="M6307" s="368">
        <v>2003</v>
      </c>
      <c r="N6307" s="205">
        <v>39800</v>
      </c>
      <c r="O6307" s="203"/>
      <c r="P6307" t="str">
        <f t="shared" si="98"/>
        <v>West Fork Des Moines River Watershed TMDL: Excess Nutrients (North and South Heron Lake), Turbidity, and Fecal Coliform-Des Moines River-(07100001-541)-TSS</v>
      </c>
    </row>
    <row r="6308" spans="1:16" ht="27.75" hidden="1" customHeight="1" x14ac:dyDescent="0.25">
      <c r="A6308" s="203" t="s">
        <v>2300</v>
      </c>
      <c r="B6308" s="202" t="s">
        <v>563</v>
      </c>
      <c r="C6308" s="203" t="s">
        <v>2301</v>
      </c>
      <c r="D6308" s="202" t="s">
        <v>754</v>
      </c>
      <c r="E6308" s="202" t="s">
        <v>2307</v>
      </c>
      <c r="F6308" s="202" t="s">
        <v>505</v>
      </c>
      <c r="G6308" s="253">
        <v>7.0000000000000007E-2</v>
      </c>
      <c r="H6308" s="361" t="s">
        <v>488</v>
      </c>
      <c r="I6308" s="359" t="s">
        <v>1383</v>
      </c>
      <c r="J6308" s="359" t="s">
        <v>1380</v>
      </c>
      <c r="K6308" s="359" t="s">
        <v>22</v>
      </c>
      <c r="L6308" s="359" t="s">
        <v>1392</v>
      </c>
      <c r="M6308" s="368">
        <v>2003</v>
      </c>
      <c r="N6308" s="205">
        <v>39800</v>
      </c>
      <c r="O6308" s="203"/>
      <c r="P6308" t="str">
        <f t="shared" si="98"/>
        <v>West Fork Des Moines River Watershed TMDL: Excess Nutrients (North and South Heron Lake), Turbidity, and Fecal Coliform-Des Moines River-(07100001-541)-TSS</v>
      </c>
    </row>
    <row r="6309" spans="1:16" ht="27.75" hidden="1" customHeight="1" x14ac:dyDescent="0.25">
      <c r="A6309" s="203" t="s">
        <v>2300</v>
      </c>
      <c r="B6309" s="202" t="s">
        <v>563</v>
      </c>
      <c r="C6309" s="203" t="s">
        <v>2301</v>
      </c>
      <c r="D6309" s="202" t="s">
        <v>754</v>
      </c>
      <c r="E6309" s="202" t="s">
        <v>2307</v>
      </c>
      <c r="F6309" s="202" t="s">
        <v>505</v>
      </c>
      <c r="G6309" s="253">
        <v>0.01</v>
      </c>
      <c r="H6309" s="361" t="s">
        <v>488</v>
      </c>
      <c r="I6309" s="359" t="s">
        <v>1384</v>
      </c>
      <c r="J6309" s="359" t="s">
        <v>1380</v>
      </c>
      <c r="K6309" s="359" t="s">
        <v>22</v>
      </c>
      <c r="L6309" s="359" t="s">
        <v>1392</v>
      </c>
      <c r="M6309" s="368">
        <v>2003</v>
      </c>
      <c r="N6309" s="205">
        <v>39800</v>
      </c>
      <c r="O6309" s="203"/>
      <c r="P6309" t="str">
        <f t="shared" si="98"/>
        <v>West Fork Des Moines River Watershed TMDL: Excess Nutrients (North and South Heron Lake), Turbidity, and Fecal Coliform-Des Moines River-(07100001-541)-TSS</v>
      </c>
    </row>
    <row r="6310" spans="1:16" ht="27.75" hidden="1" customHeight="1" x14ac:dyDescent="0.25">
      <c r="A6310" s="203" t="s">
        <v>2300</v>
      </c>
      <c r="B6310" s="202" t="s">
        <v>563</v>
      </c>
      <c r="C6310" s="203" t="s">
        <v>2301</v>
      </c>
      <c r="D6310" s="202" t="s">
        <v>754</v>
      </c>
      <c r="E6310" s="202" t="s">
        <v>2307</v>
      </c>
      <c r="F6310" s="202" t="s">
        <v>505</v>
      </c>
      <c r="G6310" s="253" t="s">
        <v>515</v>
      </c>
      <c r="H6310" s="361" t="s">
        <v>488</v>
      </c>
      <c r="I6310" s="359" t="s">
        <v>1385</v>
      </c>
      <c r="J6310" s="359" t="s">
        <v>1380</v>
      </c>
      <c r="K6310" s="359" t="s">
        <v>22</v>
      </c>
      <c r="L6310" s="359" t="s">
        <v>1392</v>
      </c>
      <c r="M6310" s="368">
        <v>2003</v>
      </c>
      <c r="N6310" s="205">
        <v>39800</v>
      </c>
      <c r="O6310" s="203"/>
      <c r="P6310" t="str">
        <f t="shared" si="98"/>
        <v>West Fork Des Moines River Watershed TMDL: Excess Nutrients (North and South Heron Lake), Turbidity, and Fecal Coliform-Des Moines River-(07100001-541)-TSS</v>
      </c>
    </row>
    <row r="6311" spans="1:16" ht="27.75" hidden="1" customHeight="1" x14ac:dyDescent="0.25">
      <c r="A6311" s="203" t="s">
        <v>2300</v>
      </c>
      <c r="B6311" s="202" t="s">
        <v>563</v>
      </c>
      <c r="C6311" s="203" t="s">
        <v>2301</v>
      </c>
      <c r="D6311" s="202" t="s">
        <v>752</v>
      </c>
      <c r="E6311" s="202" t="s">
        <v>2307</v>
      </c>
      <c r="F6311" s="202" t="s">
        <v>505</v>
      </c>
      <c r="G6311" s="253">
        <v>34</v>
      </c>
      <c r="H6311" s="361" t="s">
        <v>1400</v>
      </c>
      <c r="I6311" s="359" t="s">
        <v>1379</v>
      </c>
      <c r="J6311" s="359" t="s">
        <v>1380</v>
      </c>
      <c r="K6311" s="359" t="s">
        <v>9</v>
      </c>
      <c r="L6311" s="359" t="s">
        <v>1392</v>
      </c>
      <c r="M6311" s="368">
        <v>1999</v>
      </c>
      <c r="N6311" s="205">
        <v>39800</v>
      </c>
      <c r="O6311" s="203"/>
      <c r="P6311" t="str">
        <f t="shared" si="98"/>
        <v>West Fork Des Moines River Watershed TMDL: Excess Nutrients (North and South Heron Lake), Turbidity, and Fecal Coliform-Des Moines River-(07100002-501)-Fecal Coliform</v>
      </c>
    </row>
    <row r="6312" spans="1:16" ht="27.75" hidden="1" customHeight="1" x14ac:dyDescent="0.25">
      <c r="A6312" s="203" t="s">
        <v>2300</v>
      </c>
      <c r="B6312" s="202" t="s">
        <v>563</v>
      </c>
      <c r="C6312" s="203" t="s">
        <v>2301</v>
      </c>
      <c r="D6312" s="202" t="s">
        <v>752</v>
      </c>
      <c r="E6312" s="202" t="s">
        <v>2307</v>
      </c>
      <c r="F6312" s="202" t="s">
        <v>505</v>
      </c>
      <c r="G6312" s="253">
        <v>9</v>
      </c>
      <c r="H6312" s="361" t="s">
        <v>1400</v>
      </c>
      <c r="I6312" s="359" t="s">
        <v>1382</v>
      </c>
      <c r="J6312" s="359" t="s">
        <v>1380</v>
      </c>
      <c r="K6312" s="359" t="s">
        <v>9</v>
      </c>
      <c r="L6312" s="359" t="s">
        <v>1392</v>
      </c>
      <c r="M6312" s="368">
        <v>1999</v>
      </c>
      <c r="N6312" s="205">
        <v>39800</v>
      </c>
      <c r="O6312" s="203"/>
      <c r="P6312" t="str">
        <f t="shared" si="98"/>
        <v>West Fork Des Moines River Watershed TMDL: Excess Nutrients (North and South Heron Lake), Turbidity, and Fecal Coliform-Des Moines River-(07100002-501)-Fecal Coliform</v>
      </c>
    </row>
    <row r="6313" spans="1:16" ht="27.75" hidden="1" customHeight="1" x14ac:dyDescent="0.25">
      <c r="A6313" s="203" t="s">
        <v>2300</v>
      </c>
      <c r="B6313" s="202" t="s">
        <v>563</v>
      </c>
      <c r="C6313" s="203" t="s">
        <v>2301</v>
      </c>
      <c r="D6313" s="202" t="s">
        <v>752</v>
      </c>
      <c r="E6313" s="202" t="s">
        <v>2307</v>
      </c>
      <c r="F6313" s="202" t="s">
        <v>505</v>
      </c>
      <c r="G6313" s="253">
        <v>2</v>
      </c>
      <c r="H6313" s="361" t="s">
        <v>1400</v>
      </c>
      <c r="I6313" s="359" t="s">
        <v>1383</v>
      </c>
      <c r="J6313" s="359" t="s">
        <v>1380</v>
      </c>
      <c r="K6313" s="359" t="s">
        <v>9</v>
      </c>
      <c r="L6313" s="359" t="s">
        <v>1392</v>
      </c>
      <c r="M6313" s="368">
        <v>1999</v>
      </c>
      <c r="N6313" s="205">
        <v>39800</v>
      </c>
      <c r="O6313" s="203"/>
      <c r="P6313" t="str">
        <f t="shared" si="98"/>
        <v>West Fork Des Moines River Watershed TMDL: Excess Nutrients (North and South Heron Lake), Turbidity, and Fecal Coliform-Des Moines River-(07100002-501)-Fecal Coliform</v>
      </c>
    </row>
    <row r="6314" spans="1:16" ht="27.75" hidden="1" customHeight="1" x14ac:dyDescent="0.25">
      <c r="A6314" s="203" t="s">
        <v>2300</v>
      </c>
      <c r="B6314" s="202" t="s">
        <v>563</v>
      </c>
      <c r="C6314" s="203" t="s">
        <v>2301</v>
      </c>
      <c r="D6314" s="202" t="s">
        <v>752</v>
      </c>
      <c r="E6314" s="202" t="s">
        <v>2307</v>
      </c>
      <c r="F6314" s="202" t="s">
        <v>505</v>
      </c>
      <c r="G6314" s="253">
        <v>0.01</v>
      </c>
      <c r="H6314" s="361" t="s">
        <v>1400</v>
      </c>
      <c r="I6314" s="359" t="s">
        <v>1384</v>
      </c>
      <c r="J6314" s="359" t="s">
        <v>1380</v>
      </c>
      <c r="K6314" s="359" t="s">
        <v>9</v>
      </c>
      <c r="L6314" s="359" t="s">
        <v>1392</v>
      </c>
      <c r="M6314" s="368">
        <v>1999</v>
      </c>
      <c r="N6314" s="205">
        <v>39800</v>
      </c>
      <c r="O6314" s="203"/>
      <c r="P6314" t="str">
        <f t="shared" si="98"/>
        <v>West Fork Des Moines River Watershed TMDL: Excess Nutrients (North and South Heron Lake), Turbidity, and Fecal Coliform-Des Moines River-(07100002-501)-Fecal Coliform</v>
      </c>
    </row>
    <row r="6315" spans="1:16" ht="27.75" hidden="1" customHeight="1" x14ac:dyDescent="0.25">
      <c r="A6315" s="203" t="s">
        <v>2300</v>
      </c>
      <c r="B6315" s="202" t="s">
        <v>563</v>
      </c>
      <c r="C6315" s="203" t="s">
        <v>2301</v>
      </c>
      <c r="D6315" s="202" t="s">
        <v>752</v>
      </c>
      <c r="E6315" s="202" t="s">
        <v>2307</v>
      </c>
      <c r="F6315" s="202" t="s">
        <v>505</v>
      </c>
      <c r="G6315" s="253" t="s">
        <v>515</v>
      </c>
      <c r="H6315" s="361" t="s">
        <v>1400</v>
      </c>
      <c r="I6315" s="359" t="s">
        <v>1385</v>
      </c>
      <c r="J6315" s="359" t="s">
        <v>1380</v>
      </c>
      <c r="K6315" s="359" t="s">
        <v>9</v>
      </c>
      <c r="L6315" s="359" t="s">
        <v>1392</v>
      </c>
      <c r="M6315" s="368">
        <v>1999</v>
      </c>
      <c r="N6315" s="205">
        <v>39800</v>
      </c>
      <c r="O6315" s="203"/>
      <c r="P6315" t="str">
        <f t="shared" si="98"/>
        <v>West Fork Des Moines River Watershed TMDL: Excess Nutrients (North and South Heron Lake), Turbidity, and Fecal Coliform-Des Moines River-(07100002-501)-Fecal Coliform</v>
      </c>
    </row>
    <row r="6316" spans="1:16" ht="27.75" hidden="1" customHeight="1" x14ac:dyDescent="0.25">
      <c r="A6316" s="203" t="s">
        <v>2300</v>
      </c>
      <c r="B6316" s="202" t="s">
        <v>563</v>
      </c>
      <c r="C6316" s="203" t="s">
        <v>2301</v>
      </c>
      <c r="D6316" s="202" t="s">
        <v>752</v>
      </c>
      <c r="E6316" s="202" t="s">
        <v>2307</v>
      </c>
      <c r="F6316" s="202" t="s">
        <v>505</v>
      </c>
      <c r="G6316" s="253">
        <v>1.25</v>
      </c>
      <c r="H6316" s="361" t="s">
        <v>488</v>
      </c>
      <c r="I6316" s="359" t="s">
        <v>1379</v>
      </c>
      <c r="J6316" s="359" t="s">
        <v>1380</v>
      </c>
      <c r="K6316" s="359" t="s">
        <v>22</v>
      </c>
      <c r="L6316" s="359" t="s">
        <v>1392</v>
      </c>
      <c r="M6316" s="368">
        <v>2003</v>
      </c>
      <c r="N6316" s="205">
        <v>39800</v>
      </c>
      <c r="O6316" s="203"/>
      <c r="P6316" t="str">
        <f t="shared" si="98"/>
        <v>West Fork Des Moines River Watershed TMDL: Excess Nutrients (North and South Heron Lake), Turbidity, and Fecal Coliform-Des Moines River-(07100002-501)-TSS</v>
      </c>
    </row>
    <row r="6317" spans="1:16" ht="27.75" hidden="1" customHeight="1" x14ac:dyDescent="0.25">
      <c r="A6317" s="203" t="s">
        <v>2300</v>
      </c>
      <c r="B6317" s="202" t="s">
        <v>563</v>
      </c>
      <c r="C6317" s="203" t="s">
        <v>2301</v>
      </c>
      <c r="D6317" s="202" t="s">
        <v>752</v>
      </c>
      <c r="E6317" s="202" t="s">
        <v>2307</v>
      </c>
      <c r="F6317" s="202" t="s">
        <v>505</v>
      </c>
      <c r="G6317" s="253">
        <v>0.34</v>
      </c>
      <c r="H6317" s="361" t="s">
        <v>488</v>
      </c>
      <c r="I6317" s="359" t="s">
        <v>1382</v>
      </c>
      <c r="J6317" s="359" t="s">
        <v>1380</v>
      </c>
      <c r="K6317" s="359" t="s">
        <v>22</v>
      </c>
      <c r="L6317" s="359" t="s">
        <v>1392</v>
      </c>
      <c r="M6317" s="368">
        <v>2003</v>
      </c>
      <c r="N6317" s="205">
        <v>39800</v>
      </c>
      <c r="O6317" s="203"/>
      <c r="P6317" t="str">
        <f t="shared" si="98"/>
        <v>West Fork Des Moines River Watershed TMDL: Excess Nutrients (North and South Heron Lake), Turbidity, and Fecal Coliform-Des Moines River-(07100002-501)-TSS</v>
      </c>
    </row>
    <row r="6318" spans="1:16" ht="27.75" hidden="1" customHeight="1" x14ac:dyDescent="0.25">
      <c r="A6318" s="203" t="s">
        <v>2300</v>
      </c>
      <c r="B6318" s="202" t="s">
        <v>563</v>
      </c>
      <c r="C6318" s="203" t="s">
        <v>2301</v>
      </c>
      <c r="D6318" s="202" t="s">
        <v>752</v>
      </c>
      <c r="E6318" s="202" t="s">
        <v>2307</v>
      </c>
      <c r="F6318" s="202" t="s">
        <v>505</v>
      </c>
      <c r="G6318" s="253">
        <v>0.09</v>
      </c>
      <c r="H6318" s="361" t="s">
        <v>488</v>
      </c>
      <c r="I6318" s="359" t="s">
        <v>1383</v>
      </c>
      <c r="J6318" s="359" t="s">
        <v>1380</v>
      </c>
      <c r="K6318" s="359" t="s">
        <v>22</v>
      </c>
      <c r="L6318" s="359" t="s">
        <v>1392</v>
      </c>
      <c r="M6318" s="368">
        <v>2003</v>
      </c>
      <c r="N6318" s="205">
        <v>39800</v>
      </c>
      <c r="O6318" s="203"/>
      <c r="P6318" t="str">
        <f t="shared" si="98"/>
        <v>West Fork Des Moines River Watershed TMDL: Excess Nutrients (North and South Heron Lake), Turbidity, and Fecal Coliform-Des Moines River-(07100002-501)-TSS</v>
      </c>
    </row>
    <row r="6319" spans="1:16" ht="27.75" hidden="1" customHeight="1" x14ac:dyDescent="0.25">
      <c r="A6319" s="203" t="s">
        <v>2300</v>
      </c>
      <c r="B6319" s="202" t="s">
        <v>563</v>
      </c>
      <c r="C6319" s="203" t="s">
        <v>2301</v>
      </c>
      <c r="D6319" s="202" t="s">
        <v>752</v>
      </c>
      <c r="E6319" s="202" t="s">
        <v>2307</v>
      </c>
      <c r="F6319" s="202" t="s">
        <v>505</v>
      </c>
      <c r="G6319" s="253">
        <v>0.01</v>
      </c>
      <c r="H6319" s="361" t="s">
        <v>488</v>
      </c>
      <c r="I6319" s="359" t="s">
        <v>1384</v>
      </c>
      <c r="J6319" s="359" t="s">
        <v>1380</v>
      </c>
      <c r="K6319" s="359" t="s">
        <v>22</v>
      </c>
      <c r="L6319" s="359" t="s">
        <v>1392</v>
      </c>
      <c r="M6319" s="368">
        <v>2003</v>
      </c>
      <c r="N6319" s="205">
        <v>39800</v>
      </c>
      <c r="O6319" s="203"/>
      <c r="P6319" t="str">
        <f t="shared" si="98"/>
        <v>West Fork Des Moines River Watershed TMDL: Excess Nutrients (North and South Heron Lake), Turbidity, and Fecal Coliform-Des Moines River-(07100002-501)-TSS</v>
      </c>
    </row>
    <row r="6320" spans="1:16" ht="27.75" hidden="1" customHeight="1" x14ac:dyDescent="0.25">
      <c r="A6320" s="203" t="s">
        <v>2300</v>
      </c>
      <c r="B6320" s="202" t="s">
        <v>563</v>
      </c>
      <c r="C6320" s="203" t="s">
        <v>2301</v>
      </c>
      <c r="D6320" s="202" t="s">
        <v>752</v>
      </c>
      <c r="E6320" s="202" t="s">
        <v>2307</v>
      </c>
      <c r="F6320" s="202" t="s">
        <v>505</v>
      </c>
      <c r="G6320" s="253" t="s">
        <v>515</v>
      </c>
      <c r="H6320" s="361" t="s">
        <v>488</v>
      </c>
      <c r="I6320" s="359" t="s">
        <v>1385</v>
      </c>
      <c r="J6320" s="359" t="s">
        <v>1380</v>
      </c>
      <c r="K6320" s="359" t="s">
        <v>22</v>
      </c>
      <c r="L6320" s="359" t="s">
        <v>1392</v>
      </c>
      <c r="M6320" s="368">
        <v>2003</v>
      </c>
      <c r="N6320" s="205">
        <v>39800</v>
      </c>
      <c r="O6320" s="203"/>
      <c r="P6320" t="str">
        <f t="shared" si="98"/>
        <v>West Fork Des Moines River Watershed TMDL: Excess Nutrients (North and South Heron Lake), Turbidity, and Fecal Coliform-Des Moines River-(07100002-501)-TSS</v>
      </c>
    </row>
    <row r="6321" spans="1:16" ht="27.75" hidden="1" customHeight="1" x14ac:dyDescent="0.25">
      <c r="A6321" s="203" t="s">
        <v>2313</v>
      </c>
      <c r="B6321" s="202" t="s">
        <v>2471</v>
      </c>
      <c r="C6321" s="203" t="s">
        <v>1853</v>
      </c>
      <c r="D6321" s="202" t="s">
        <v>767</v>
      </c>
      <c r="E6321" s="202" t="s">
        <v>1854</v>
      </c>
      <c r="F6321" s="202" t="s">
        <v>505</v>
      </c>
      <c r="G6321" s="253">
        <v>1.55</v>
      </c>
      <c r="H6321" s="361" t="s">
        <v>1414</v>
      </c>
      <c r="I6321" s="359" t="s">
        <v>1407</v>
      </c>
      <c r="J6321" s="358">
        <v>0</v>
      </c>
      <c r="K6321" s="359" t="s">
        <v>1113</v>
      </c>
      <c r="L6321" s="359" t="s">
        <v>1392</v>
      </c>
      <c r="M6321" s="368">
        <v>2007</v>
      </c>
      <c r="N6321" s="205">
        <v>40336</v>
      </c>
      <c r="O6321" s="203"/>
      <c r="P6321" t="str">
        <f t="shared" si="98"/>
        <v>Comfort Lake-Forest Lake WD Six Lakes TMDL-Comfort-(13-0053-00)-TP</v>
      </c>
    </row>
    <row r="6322" spans="1:16" ht="27.75" hidden="1" customHeight="1" x14ac:dyDescent="0.25">
      <c r="A6322" s="203" t="s">
        <v>2313</v>
      </c>
      <c r="B6322" s="202" t="s">
        <v>2471</v>
      </c>
      <c r="C6322" s="203" t="s">
        <v>1853</v>
      </c>
      <c r="D6322" s="202" t="s">
        <v>681</v>
      </c>
      <c r="E6322" s="202" t="s">
        <v>1855</v>
      </c>
      <c r="F6322" s="202" t="s">
        <v>505</v>
      </c>
      <c r="G6322" s="253">
        <v>0.15</v>
      </c>
      <c r="H6322" s="361" t="s">
        <v>1414</v>
      </c>
      <c r="I6322" s="359" t="s">
        <v>1407</v>
      </c>
      <c r="J6322" s="358">
        <v>0.36</v>
      </c>
      <c r="K6322" s="359" t="s">
        <v>1113</v>
      </c>
      <c r="L6322" s="359" t="s">
        <v>1392</v>
      </c>
      <c r="M6322" s="368">
        <v>2007</v>
      </c>
      <c r="N6322" s="205">
        <v>40336</v>
      </c>
      <c r="O6322" s="203"/>
      <c r="P6322" t="str">
        <f t="shared" si="98"/>
        <v>Comfort Lake-Forest Lake WD Six Lakes TMDL-Little Comfort-(13-0054-00)-TP</v>
      </c>
    </row>
    <row r="6323" spans="1:16" ht="27.75" hidden="1" customHeight="1" x14ac:dyDescent="0.25">
      <c r="A6323" s="203" t="s">
        <v>2313</v>
      </c>
      <c r="B6323" s="202" t="s">
        <v>2471</v>
      </c>
      <c r="C6323" s="203" t="s">
        <v>1518</v>
      </c>
      <c r="D6323" s="202" t="s">
        <v>1519</v>
      </c>
      <c r="E6323" s="202" t="s">
        <v>1520</v>
      </c>
      <c r="F6323" s="202" t="s">
        <v>475</v>
      </c>
      <c r="G6323" s="253">
        <v>0.19</v>
      </c>
      <c r="H6323" s="361" t="s">
        <v>1406</v>
      </c>
      <c r="I6323" s="359" t="s">
        <v>1407</v>
      </c>
      <c r="J6323" s="358">
        <v>0.34</v>
      </c>
      <c r="K6323" s="359" t="s">
        <v>1113</v>
      </c>
      <c r="L6323" s="359" t="s">
        <v>1408</v>
      </c>
      <c r="M6323" s="368">
        <v>1992</v>
      </c>
      <c r="N6323" s="207" t="s">
        <v>1521</v>
      </c>
      <c r="O6323" s="203"/>
      <c r="P6323" t="str">
        <f t="shared" si="98"/>
        <v>Lake St. Croix Excess Nutrient TMDL-St. Croix-(82-0001-00)-TP</v>
      </c>
    </row>
    <row r="6324" spans="1:16" ht="27.75" hidden="1" customHeight="1" x14ac:dyDescent="0.25">
      <c r="A6324" s="203" t="s">
        <v>2313</v>
      </c>
      <c r="B6324" s="202" t="s">
        <v>2471</v>
      </c>
      <c r="C6324" s="203" t="s">
        <v>1403</v>
      </c>
      <c r="D6324" s="202" t="s">
        <v>1404</v>
      </c>
      <c r="E6324" s="202" t="s">
        <v>1405</v>
      </c>
      <c r="F6324" s="202" t="s">
        <v>475</v>
      </c>
      <c r="G6324" s="253">
        <v>154</v>
      </c>
      <c r="H6324" s="361" t="s">
        <v>1406</v>
      </c>
      <c r="I6324" s="359" t="s">
        <v>1407</v>
      </c>
      <c r="J6324" s="208">
        <v>0</v>
      </c>
      <c r="K6324" s="359" t="s">
        <v>22</v>
      </c>
      <c r="L6324" s="359" t="s">
        <v>1408</v>
      </c>
      <c r="M6324" s="368" t="s">
        <v>1407</v>
      </c>
      <c r="N6324" s="205">
        <v>42486</v>
      </c>
      <c r="O6324" s="203"/>
      <c r="P6324" t="str">
        <f t="shared" si="98"/>
        <v>South Metro Mississippi TSS TMDL-Mississippi River-(07040001-531)-TSS</v>
      </c>
    </row>
    <row r="6325" spans="1:16" ht="27.75" hidden="1" customHeight="1" x14ac:dyDescent="0.25">
      <c r="A6325" s="203" t="s">
        <v>1773</v>
      </c>
      <c r="B6325" s="202" t="s">
        <v>2378</v>
      </c>
      <c r="C6325" s="203" t="s">
        <v>2485</v>
      </c>
      <c r="D6325" s="202" t="s">
        <v>2508</v>
      </c>
      <c r="E6325" s="202" t="s">
        <v>2509</v>
      </c>
      <c r="F6325" s="202" t="s">
        <v>505</v>
      </c>
      <c r="G6325" s="262">
        <v>9.1</v>
      </c>
      <c r="H6325" s="361" t="s">
        <v>1390</v>
      </c>
      <c r="I6325" s="359" t="s">
        <v>1379</v>
      </c>
      <c r="J6325" s="358">
        <v>0.87</v>
      </c>
      <c r="K6325" s="359" t="s">
        <v>1391</v>
      </c>
      <c r="L6325" s="359" t="s">
        <v>1392</v>
      </c>
      <c r="M6325" s="368">
        <v>2011</v>
      </c>
      <c r="N6325" s="205"/>
      <c r="O6325" s="203" t="s">
        <v>2510</v>
      </c>
      <c r="P6325" t="str">
        <f t="shared" si="98"/>
        <v>Duluth Urban Area Streams (Lake Superior Basin)-Keene Creek-(04010201-627)-E. coli</v>
      </c>
    </row>
    <row r="6326" spans="1:16" ht="27.75" hidden="1" customHeight="1" x14ac:dyDescent="0.25">
      <c r="A6326" s="203" t="s">
        <v>1773</v>
      </c>
      <c r="B6326" s="202" t="s">
        <v>2378</v>
      </c>
      <c r="C6326" s="203" t="s">
        <v>2485</v>
      </c>
      <c r="D6326" s="202" t="s">
        <v>2508</v>
      </c>
      <c r="E6326" s="202" t="s">
        <v>2509</v>
      </c>
      <c r="F6326" s="202" t="s">
        <v>505</v>
      </c>
      <c r="G6326" s="262">
        <v>1.9</v>
      </c>
      <c r="H6326" s="361" t="s">
        <v>1390</v>
      </c>
      <c r="I6326" s="359" t="s">
        <v>1382</v>
      </c>
      <c r="J6326" s="358">
        <v>0.87</v>
      </c>
      <c r="K6326" s="359" t="s">
        <v>1391</v>
      </c>
      <c r="L6326" s="359" t="s">
        <v>1392</v>
      </c>
      <c r="M6326" s="368">
        <v>2011</v>
      </c>
      <c r="N6326" s="205"/>
      <c r="O6326" s="203" t="s">
        <v>2510</v>
      </c>
      <c r="P6326" t="str">
        <f t="shared" si="98"/>
        <v>Duluth Urban Area Streams (Lake Superior Basin)-Keene Creek-(04010201-627)-E. coli</v>
      </c>
    </row>
    <row r="6327" spans="1:16" ht="27.75" hidden="1" customHeight="1" x14ac:dyDescent="0.25">
      <c r="A6327" s="203" t="s">
        <v>1773</v>
      </c>
      <c r="B6327" s="202" t="s">
        <v>2378</v>
      </c>
      <c r="C6327" s="203" t="s">
        <v>2485</v>
      </c>
      <c r="D6327" s="202" t="s">
        <v>2508</v>
      </c>
      <c r="E6327" s="202" t="s">
        <v>2509</v>
      </c>
      <c r="F6327" s="202" t="s">
        <v>505</v>
      </c>
      <c r="G6327" s="262">
        <v>0.52</v>
      </c>
      <c r="H6327" s="361" t="s">
        <v>1390</v>
      </c>
      <c r="I6327" s="359" t="s">
        <v>1383</v>
      </c>
      <c r="J6327" s="358">
        <v>0.87</v>
      </c>
      <c r="K6327" s="359" t="s">
        <v>1391</v>
      </c>
      <c r="L6327" s="359" t="s">
        <v>1392</v>
      </c>
      <c r="M6327" s="368">
        <v>2011</v>
      </c>
      <c r="N6327" s="205"/>
      <c r="O6327" s="203" t="s">
        <v>2510</v>
      </c>
      <c r="P6327" t="str">
        <f t="shared" si="98"/>
        <v>Duluth Urban Area Streams (Lake Superior Basin)-Keene Creek-(04010201-627)-E. coli</v>
      </c>
    </row>
    <row r="6328" spans="1:16" ht="27.75" hidden="1" customHeight="1" x14ac:dyDescent="0.25">
      <c r="A6328" s="203" t="s">
        <v>1773</v>
      </c>
      <c r="B6328" s="202" t="s">
        <v>2378</v>
      </c>
      <c r="C6328" s="203" t="s">
        <v>2485</v>
      </c>
      <c r="D6328" s="202" t="s">
        <v>2508</v>
      </c>
      <c r="E6328" s="202" t="s">
        <v>2509</v>
      </c>
      <c r="F6328" s="202" t="s">
        <v>505</v>
      </c>
      <c r="G6328" s="262">
        <v>1.4999999999999999E-2</v>
      </c>
      <c r="H6328" s="361" t="s">
        <v>1390</v>
      </c>
      <c r="I6328" s="359" t="s">
        <v>1384</v>
      </c>
      <c r="J6328" s="358">
        <v>0.87</v>
      </c>
      <c r="K6328" s="359" t="s">
        <v>1391</v>
      </c>
      <c r="L6328" s="359" t="s">
        <v>1392</v>
      </c>
      <c r="M6328" s="368">
        <v>2011</v>
      </c>
      <c r="N6328" s="205"/>
      <c r="O6328" s="203" t="s">
        <v>2510</v>
      </c>
      <c r="P6328" t="str">
        <f t="shared" si="98"/>
        <v>Duluth Urban Area Streams (Lake Superior Basin)-Keene Creek-(04010201-627)-E. coli</v>
      </c>
    </row>
    <row r="6329" spans="1:16" ht="27.75" hidden="1" customHeight="1" x14ac:dyDescent="0.25">
      <c r="A6329" s="203" t="s">
        <v>1773</v>
      </c>
      <c r="B6329" s="202" t="s">
        <v>2378</v>
      </c>
      <c r="C6329" s="203" t="s">
        <v>2485</v>
      </c>
      <c r="D6329" s="202" t="s">
        <v>2508</v>
      </c>
      <c r="E6329" s="202" t="s">
        <v>2509</v>
      </c>
      <c r="F6329" s="202" t="s">
        <v>505</v>
      </c>
      <c r="G6329" s="262">
        <v>2.9000000000000001E-2</v>
      </c>
      <c r="H6329" s="361" t="s">
        <v>1390</v>
      </c>
      <c r="I6329" s="359" t="s">
        <v>1385</v>
      </c>
      <c r="J6329" s="358">
        <v>0.87</v>
      </c>
      <c r="K6329" s="359" t="s">
        <v>1391</v>
      </c>
      <c r="L6329" s="359" t="s">
        <v>1392</v>
      </c>
      <c r="M6329" s="368">
        <v>2011</v>
      </c>
      <c r="N6329" s="205"/>
      <c r="O6329" s="203" t="s">
        <v>2510</v>
      </c>
      <c r="P6329" t="str">
        <f t="shared" si="98"/>
        <v>Duluth Urban Area Streams (Lake Superior Basin)-Keene Creek-(04010201-627)-E. coli</v>
      </c>
    </row>
    <row r="6330" spans="1:16" ht="27.75" hidden="1" customHeight="1" x14ac:dyDescent="0.25">
      <c r="A6330" s="203" t="s">
        <v>1958</v>
      </c>
      <c r="B6330" s="202" t="s">
        <v>2391</v>
      </c>
      <c r="C6330" s="203" t="s">
        <v>2485</v>
      </c>
      <c r="D6330" s="202" t="s">
        <v>2508</v>
      </c>
      <c r="E6330" s="202" t="s">
        <v>2509</v>
      </c>
      <c r="F6330" s="202" t="s">
        <v>505</v>
      </c>
      <c r="G6330" s="262">
        <v>6.1</v>
      </c>
      <c r="H6330" s="361" t="s">
        <v>1390</v>
      </c>
      <c r="I6330" s="359" t="s">
        <v>1379</v>
      </c>
      <c r="J6330" s="358">
        <v>0.87</v>
      </c>
      <c r="K6330" s="359" t="s">
        <v>1391</v>
      </c>
      <c r="L6330" s="359" t="s">
        <v>1392</v>
      </c>
      <c r="M6330" s="368">
        <v>2011</v>
      </c>
      <c r="N6330" s="205"/>
      <c r="O6330" s="203" t="s">
        <v>2510</v>
      </c>
      <c r="P6330" t="str">
        <f t="shared" si="98"/>
        <v>Duluth Urban Area Streams (Lake Superior Basin)-Keene Creek-(04010201-627)-E. coli</v>
      </c>
    </row>
    <row r="6331" spans="1:16" ht="27.75" hidden="1" customHeight="1" x14ac:dyDescent="0.25">
      <c r="A6331" s="203" t="s">
        <v>1958</v>
      </c>
      <c r="B6331" s="202" t="s">
        <v>2391</v>
      </c>
      <c r="C6331" s="203" t="s">
        <v>2485</v>
      </c>
      <c r="D6331" s="202" t="s">
        <v>2508</v>
      </c>
      <c r="E6331" s="202" t="s">
        <v>2509</v>
      </c>
      <c r="F6331" s="202" t="s">
        <v>505</v>
      </c>
      <c r="G6331" s="262">
        <v>1.3</v>
      </c>
      <c r="H6331" s="361" t="s">
        <v>1390</v>
      </c>
      <c r="I6331" s="359" t="s">
        <v>1382</v>
      </c>
      <c r="J6331" s="358">
        <v>0.87</v>
      </c>
      <c r="K6331" s="359" t="s">
        <v>1391</v>
      </c>
      <c r="L6331" s="359" t="s">
        <v>1392</v>
      </c>
      <c r="M6331" s="368">
        <v>2011</v>
      </c>
      <c r="N6331" s="205"/>
      <c r="O6331" s="203" t="s">
        <v>2510</v>
      </c>
      <c r="P6331" t="str">
        <f t="shared" si="98"/>
        <v>Duluth Urban Area Streams (Lake Superior Basin)-Keene Creek-(04010201-627)-E. coli</v>
      </c>
    </row>
    <row r="6332" spans="1:16" ht="27.75" hidden="1" customHeight="1" x14ac:dyDescent="0.25">
      <c r="A6332" s="203" t="s">
        <v>1958</v>
      </c>
      <c r="B6332" s="202" t="s">
        <v>2391</v>
      </c>
      <c r="C6332" s="203" t="s">
        <v>2485</v>
      </c>
      <c r="D6332" s="202" t="s">
        <v>2508</v>
      </c>
      <c r="E6332" s="202" t="s">
        <v>2509</v>
      </c>
      <c r="F6332" s="202" t="s">
        <v>505</v>
      </c>
      <c r="G6332" s="262">
        <v>0.35</v>
      </c>
      <c r="H6332" s="361" t="s">
        <v>1390</v>
      </c>
      <c r="I6332" s="359" t="s">
        <v>1383</v>
      </c>
      <c r="J6332" s="358">
        <v>0.87</v>
      </c>
      <c r="K6332" s="359" t="s">
        <v>1391</v>
      </c>
      <c r="L6332" s="359" t="s">
        <v>1392</v>
      </c>
      <c r="M6332" s="368">
        <v>2011</v>
      </c>
      <c r="N6332" s="205"/>
      <c r="O6332" s="203" t="s">
        <v>2510</v>
      </c>
      <c r="P6332" t="str">
        <f t="shared" si="98"/>
        <v>Duluth Urban Area Streams (Lake Superior Basin)-Keene Creek-(04010201-627)-E. coli</v>
      </c>
    </row>
    <row r="6333" spans="1:16" ht="27.75" hidden="1" customHeight="1" x14ac:dyDescent="0.25">
      <c r="A6333" s="203" t="s">
        <v>1958</v>
      </c>
      <c r="B6333" s="202" t="s">
        <v>2391</v>
      </c>
      <c r="C6333" s="203" t="s">
        <v>2485</v>
      </c>
      <c r="D6333" s="202" t="s">
        <v>2508</v>
      </c>
      <c r="E6333" s="202" t="s">
        <v>2509</v>
      </c>
      <c r="F6333" s="202" t="s">
        <v>505</v>
      </c>
      <c r="G6333" s="262">
        <v>0.1</v>
      </c>
      <c r="H6333" s="361" t="s">
        <v>1390</v>
      </c>
      <c r="I6333" s="359" t="s">
        <v>1384</v>
      </c>
      <c r="J6333" s="358">
        <v>0.87</v>
      </c>
      <c r="K6333" s="359" t="s">
        <v>1391</v>
      </c>
      <c r="L6333" s="359" t="s">
        <v>1392</v>
      </c>
      <c r="M6333" s="368">
        <v>2011</v>
      </c>
      <c r="N6333" s="205"/>
      <c r="O6333" s="203" t="s">
        <v>2510</v>
      </c>
      <c r="P6333" t="str">
        <f t="shared" si="98"/>
        <v>Duluth Urban Area Streams (Lake Superior Basin)-Keene Creek-(04010201-627)-E. coli</v>
      </c>
    </row>
    <row r="6334" spans="1:16" ht="27.75" hidden="1" customHeight="1" x14ac:dyDescent="0.25">
      <c r="A6334" s="203" t="s">
        <v>1958</v>
      </c>
      <c r="B6334" s="202" t="s">
        <v>2391</v>
      </c>
      <c r="C6334" s="203" t="s">
        <v>2485</v>
      </c>
      <c r="D6334" s="202" t="s">
        <v>2508</v>
      </c>
      <c r="E6334" s="202" t="s">
        <v>2509</v>
      </c>
      <c r="F6334" s="202" t="s">
        <v>505</v>
      </c>
      <c r="G6334" s="262">
        <v>1.9E-2</v>
      </c>
      <c r="H6334" s="361" t="s">
        <v>1390</v>
      </c>
      <c r="I6334" s="359" t="s">
        <v>1385</v>
      </c>
      <c r="J6334" s="358">
        <v>0.87</v>
      </c>
      <c r="K6334" s="359" t="s">
        <v>1391</v>
      </c>
      <c r="L6334" s="359" t="s">
        <v>1392</v>
      </c>
      <c r="M6334" s="368">
        <v>2011</v>
      </c>
      <c r="N6334" s="205"/>
      <c r="O6334" s="203" t="s">
        <v>2510</v>
      </c>
      <c r="P6334" t="str">
        <f t="shared" si="98"/>
        <v>Duluth Urban Area Streams (Lake Superior Basin)-Keene Creek-(04010201-627)-E. coli</v>
      </c>
    </row>
    <row r="6335" spans="1:16" ht="27.75" hidden="1" customHeight="1" x14ac:dyDescent="0.25">
      <c r="A6335" s="203" t="s">
        <v>2241</v>
      </c>
      <c r="B6335" s="202" t="s">
        <v>2446</v>
      </c>
      <c r="C6335" s="203" t="s">
        <v>2485</v>
      </c>
      <c r="D6335" s="202" t="s">
        <v>2508</v>
      </c>
      <c r="E6335" s="202" t="s">
        <v>2509</v>
      </c>
      <c r="F6335" s="202" t="s">
        <v>505</v>
      </c>
      <c r="G6335" s="262">
        <v>0.76</v>
      </c>
      <c r="H6335" s="361" t="s">
        <v>1390</v>
      </c>
      <c r="I6335" s="359" t="s">
        <v>1379</v>
      </c>
      <c r="J6335" s="358">
        <v>0.87</v>
      </c>
      <c r="K6335" s="359" t="s">
        <v>1391</v>
      </c>
      <c r="L6335" s="359" t="s">
        <v>1392</v>
      </c>
      <c r="M6335" s="368">
        <v>2011</v>
      </c>
      <c r="N6335" s="205"/>
      <c r="O6335" s="203" t="s">
        <v>2510</v>
      </c>
      <c r="P6335" t="str">
        <f t="shared" si="98"/>
        <v>Duluth Urban Area Streams (Lake Superior Basin)-Keene Creek-(04010201-627)-E. coli</v>
      </c>
    </row>
    <row r="6336" spans="1:16" ht="27.75" hidden="1" customHeight="1" x14ac:dyDescent="0.25">
      <c r="A6336" s="203" t="s">
        <v>2241</v>
      </c>
      <c r="B6336" s="202" t="s">
        <v>2446</v>
      </c>
      <c r="C6336" s="203" t="s">
        <v>2485</v>
      </c>
      <c r="D6336" s="202" t="s">
        <v>2508</v>
      </c>
      <c r="E6336" s="202" t="s">
        <v>2509</v>
      </c>
      <c r="F6336" s="202" t="s">
        <v>505</v>
      </c>
      <c r="G6336" s="262">
        <v>0.16</v>
      </c>
      <c r="H6336" s="361" t="s">
        <v>1390</v>
      </c>
      <c r="I6336" s="359" t="s">
        <v>1382</v>
      </c>
      <c r="J6336" s="358">
        <v>0.87</v>
      </c>
      <c r="K6336" s="359" t="s">
        <v>1391</v>
      </c>
      <c r="L6336" s="359" t="s">
        <v>1392</v>
      </c>
      <c r="M6336" s="368">
        <v>2011</v>
      </c>
      <c r="N6336" s="205"/>
      <c r="O6336" s="203" t="s">
        <v>2510</v>
      </c>
      <c r="P6336" t="str">
        <f t="shared" si="98"/>
        <v>Duluth Urban Area Streams (Lake Superior Basin)-Keene Creek-(04010201-627)-E. coli</v>
      </c>
    </row>
    <row r="6337" spans="1:16" ht="27.75" hidden="1" customHeight="1" x14ac:dyDescent="0.25">
      <c r="A6337" s="203" t="s">
        <v>2241</v>
      </c>
      <c r="B6337" s="202" t="s">
        <v>2446</v>
      </c>
      <c r="C6337" s="203" t="s">
        <v>2485</v>
      </c>
      <c r="D6337" s="202" t="s">
        <v>2508</v>
      </c>
      <c r="E6337" s="202" t="s">
        <v>2509</v>
      </c>
      <c r="F6337" s="202" t="s">
        <v>505</v>
      </c>
      <c r="G6337" s="262">
        <v>4.3999999999999997E-2</v>
      </c>
      <c r="H6337" s="361" t="s">
        <v>1390</v>
      </c>
      <c r="I6337" s="359" t="s">
        <v>1383</v>
      </c>
      <c r="J6337" s="358">
        <v>0.87</v>
      </c>
      <c r="K6337" s="359" t="s">
        <v>1391</v>
      </c>
      <c r="L6337" s="359" t="s">
        <v>1392</v>
      </c>
      <c r="M6337" s="368">
        <v>2011</v>
      </c>
      <c r="N6337" s="205"/>
      <c r="O6337" s="203" t="s">
        <v>2510</v>
      </c>
      <c r="P6337" t="str">
        <f t="shared" si="98"/>
        <v>Duluth Urban Area Streams (Lake Superior Basin)-Keene Creek-(04010201-627)-E. coli</v>
      </c>
    </row>
    <row r="6338" spans="1:16" ht="27.75" hidden="1" customHeight="1" x14ac:dyDescent="0.25">
      <c r="A6338" s="203" t="s">
        <v>2241</v>
      </c>
      <c r="B6338" s="202" t="s">
        <v>2446</v>
      </c>
      <c r="C6338" s="203" t="s">
        <v>2485</v>
      </c>
      <c r="D6338" s="202" t="s">
        <v>2508</v>
      </c>
      <c r="E6338" s="202" t="s">
        <v>2509</v>
      </c>
      <c r="F6338" s="202" t="s">
        <v>505</v>
      </c>
      <c r="G6338" s="262">
        <v>1.2999999999999999E-2</v>
      </c>
      <c r="H6338" s="361" t="s">
        <v>1390</v>
      </c>
      <c r="I6338" s="359" t="s">
        <v>1384</v>
      </c>
      <c r="J6338" s="358">
        <v>0.87</v>
      </c>
      <c r="K6338" s="359" t="s">
        <v>1391</v>
      </c>
      <c r="L6338" s="359" t="s">
        <v>1392</v>
      </c>
      <c r="M6338" s="368">
        <v>2011</v>
      </c>
      <c r="N6338" s="205"/>
      <c r="O6338" s="203" t="s">
        <v>2510</v>
      </c>
      <c r="P6338" t="str">
        <f t="shared" si="98"/>
        <v>Duluth Urban Area Streams (Lake Superior Basin)-Keene Creek-(04010201-627)-E. coli</v>
      </c>
    </row>
    <row r="6339" spans="1:16" ht="27.75" hidden="1" customHeight="1" x14ac:dyDescent="0.25">
      <c r="A6339" s="203" t="s">
        <v>2241</v>
      </c>
      <c r="B6339" s="202" t="s">
        <v>2446</v>
      </c>
      <c r="C6339" s="203" t="s">
        <v>2485</v>
      </c>
      <c r="D6339" s="202" t="s">
        <v>2508</v>
      </c>
      <c r="E6339" s="202" t="s">
        <v>2509</v>
      </c>
      <c r="F6339" s="202" t="s">
        <v>505</v>
      </c>
      <c r="G6339" s="262">
        <v>2.3999999999999998E-3</v>
      </c>
      <c r="H6339" s="361" t="s">
        <v>1390</v>
      </c>
      <c r="I6339" s="359" t="s">
        <v>1385</v>
      </c>
      <c r="J6339" s="358">
        <v>0.87</v>
      </c>
      <c r="K6339" s="359" t="s">
        <v>1391</v>
      </c>
      <c r="L6339" s="359" t="s">
        <v>1392</v>
      </c>
      <c r="M6339" s="368">
        <v>2011</v>
      </c>
      <c r="N6339" s="205"/>
      <c r="O6339" s="203" t="s">
        <v>2510</v>
      </c>
      <c r="P6339" t="str">
        <f t="shared" ref="P6339:P6402" si="99">CONCATENATE(C6339, "-", E6339, "-","(", D6339,")", "-",K6339)</f>
        <v>Duluth Urban Area Streams (Lake Superior Basin)-Keene Creek-(04010201-627)-E. coli</v>
      </c>
    </row>
    <row r="6340" spans="1:16" ht="27.75" hidden="1" customHeight="1" x14ac:dyDescent="0.25">
      <c r="A6340" s="203" t="s">
        <v>162</v>
      </c>
      <c r="B6340" s="202" t="s">
        <v>482</v>
      </c>
      <c r="C6340" s="203" t="s">
        <v>2485</v>
      </c>
      <c r="D6340" s="202" t="s">
        <v>2508</v>
      </c>
      <c r="E6340" s="202" t="s">
        <v>2509</v>
      </c>
      <c r="F6340" s="202" t="s">
        <v>505</v>
      </c>
      <c r="G6340" s="262">
        <v>0.95</v>
      </c>
      <c r="H6340" s="361" t="s">
        <v>1390</v>
      </c>
      <c r="I6340" s="359" t="s">
        <v>1379</v>
      </c>
      <c r="J6340" s="358">
        <v>0.87</v>
      </c>
      <c r="K6340" s="359" t="s">
        <v>1391</v>
      </c>
      <c r="L6340" s="359" t="s">
        <v>1392</v>
      </c>
      <c r="M6340" s="368">
        <v>2011</v>
      </c>
      <c r="N6340" s="205"/>
      <c r="O6340" s="203" t="s">
        <v>2510</v>
      </c>
      <c r="P6340" t="str">
        <f t="shared" si="99"/>
        <v>Duluth Urban Area Streams (Lake Superior Basin)-Keene Creek-(04010201-627)-E. coli</v>
      </c>
    </row>
    <row r="6341" spans="1:16" ht="27.75" hidden="1" customHeight="1" x14ac:dyDescent="0.25">
      <c r="A6341" s="203" t="s">
        <v>162</v>
      </c>
      <c r="B6341" s="202" t="s">
        <v>482</v>
      </c>
      <c r="C6341" s="203" t="s">
        <v>2485</v>
      </c>
      <c r="D6341" s="202" t="s">
        <v>2508</v>
      </c>
      <c r="E6341" s="202" t="s">
        <v>2509</v>
      </c>
      <c r="F6341" s="202" t="s">
        <v>505</v>
      </c>
      <c r="G6341" s="262">
        <v>0.2</v>
      </c>
      <c r="H6341" s="361" t="s">
        <v>1390</v>
      </c>
      <c r="I6341" s="359" t="s">
        <v>1382</v>
      </c>
      <c r="J6341" s="358">
        <v>0.87</v>
      </c>
      <c r="K6341" s="359" t="s">
        <v>1391</v>
      </c>
      <c r="L6341" s="359" t="s">
        <v>1392</v>
      </c>
      <c r="M6341" s="368">
        <v>2011</v>
      </c>
      <c r="N6341" s="205"/>
      <c r="O6341" s="203" t="s">
        <v>2510</v>
      </c>
      <c r="P6341" t="str">
        <f t="shared" si="99"/>
        <v>Duluth Urban Area Streams (Lake Superior Basin)-Keene Creek-(04010201-627)-E. coli</v>
      </c>
    </row>
    <row r="6342" spans="1:16" ht="27.75" hidden="1" customHeight="1" x14ac:dyDescent="0.25">
      <c r="A6342" s="203" t="s">
        <v>162</v>
      </c>
      <c r="B6342" s="202" t="s">
        <v>482</v>
      </c>
      <c r="C6342" s="203" t="s">
        <v>2485</v>
      </c>
      <c r="D6342" s="202" t="s">
        <v>2508</v>
      </c>
      <c r="E6342" s="202" t="s">
        <v>2509</v>
      </c>
      <c r="F6342" s="202" t="s">
        <v>505</v>
      </c>
      <c r="G6342" s="262">
        <v>5.5E-2</v>
      </c>
      <c r="H6342" s="361" t="s">
        <v>1390</v>
      </c>
      <c r="I6342" s="359" t="s">
        <v>1383</v>
      </c>
      <c r="J6342" s="358">
        <v>0.87</v>
      </c>
      <c r="K6342" s="359" t="s">
        <v>1391</v>
      </c>
      <c r="L6342" s="359" t="s">
        <v>1392</v>
      </c>
      <c r="M6342" s="368">
        <v>2011</v>
      </c>
      <c r="N6342" s="205"/>
      <c r="O6342" s="203" t="s">
        <v>2510</v>
      </c>
      <c r="P6342" t="str">
        <f t="shared" si="99"/>
        <v>Duluth Urban Area Streams (Lake Superior Basin)-Keene Creek-(04010201-627)-E. coli</v>
      </c>
    </row>
    <row r="6343" spans="1:16" ht="27.75" hidden="1" customHeight="1" x14ac:dyDescent="0.25">
      <c r="A6343" s="203" t="s">
        <v>162</v>
      </c>
      <c r="B6343" s="202" t="s">
        <v>482</v>
      </c>
      <c r="C6343" s="203" t="s">
        <v>2485</v>
      </c>
      <c r="D6343" s="202" t="s">
        <v>2508</v>
      </c>
      <c r="E6343" s="202" t="s">
        <v>2509</v>
      </c>
      <c r="F6343" s="202" t="s">
        <v>505</v>
      </c>
      <c r="G6343" s="262">
        <v>1.6E-2</v>
      </c>
      <c r="H6343" s="361" t="s">
        <v>1390</v>
      </c>
      <c r="I6343" s="359" t="s">
        <v>1384</v>
      </c>
      <c r="J6343" s="358">
        <v>0.87</v>
      </c>
      <c r="K6343" s="359" t="s">
        <v>1391</v>
      </c>
      <c r="L6343" s="359" t="s">
        <v>1392</v>
      </c>
      <c r="M6343" s="368">
        <v>2011</v>
      </c>
      <c r="N6343" s="205"/>
      <c r="O6343" s="203" t="s">
        <v>2510</v>
      </c>
      <c r="P6343" t="str">
        <f t="shared" si="99"/>
        <v>Duluth Urban Area Streams (Lake Superior Basin)-Keene Creek-(04010201-627)-E. coli</v>
      </c>
    </row>
    <row r="6344" spans="1:16" ht="27.75" hidden="1" customHeight="1" x14ac:dyDescent="0.25">
      <c r="A6344" s="203" t="s">
        <v>162</v>
      </c>
      <c r="B6344" s="202" t="s">
        <v>482</v>
      </c>
      <c r="C6344" s="203" t="s">
        <v>2485</v>
      </c>
      <c r="D6344" s="202" t="s">
        <v>2508</v>
      </c>
      <c r="E6344" s="202" t="s">
        <v>2509</v>
      </c>
      <c r="F6344" s="202" t="s">
        <v>505</v>
      </c>
      <c r="G6344" s="262">
        <v>3.0000000000000001E-3</v>
      </c>
      <c r="H6344" s="361" t="s">
        <v>1390</v>
      </c>
      <c r="I6344" s="359" t="s">
        <v>1385</v>
      </c>
      <c r="J6344" s="358">
        <v>0.87</v>
      </c>
      <c r="K6344" s="359" t="s">
        <v>1391</v>
      </c>
      <c r="L6344" s="359" t="s">
        <v>1392</v>
      </c>
      <c r="M6344" s="368">
        <v>2011</v>
      </c>
      <c r="N6344" s="205"/>
      <c r="O6344" s="203" t="s">
        <v>2510</v>
      </c>
      <c r="P6344" t="str">
        <f t="shared" si="99"/>
        <v>Duluth Urban Area Streams (Lake Superior Basin)-Keene Creek-(04010201-627)-E. coli</v>
      </c>
    </row>
    <row r="6345" spans="1:16" ht="27.75" hidden="1" customHeight="1" x14ac:dyDescent="0.25">
      <c r="A6345" s="203" t="s">
        <v>1773</v>
      </c>
      <c r="B6345" s="202" t="s">
        <v>2378</v>
      </c>
      <c r="C6345" s="203" t="s">
        <v>2485</v>
      </c>
      <c r="D6345" s="202" t="s">
        <v>1775</v>
      </c>
      <c r="E6345" s="202" t="s">
        <v>1776</v>
      </c>
      <c r="F6345" s="202" t="s">
        <v>505</v>
      </c>
      <c r="G6345" s="262">
        <v>39</v>
      </c>
      <c r="H6345" s="361" t="s">
        <v>1390</v>
      </c>
      <c r="I6345" s="359" t="s">
        <v>1379</v>
      </c>
      <c r="J6345" s="358">
        <v>0.7</v>
      </c>
      <c r="K6345" s="359" t="s">
        <v>1391</v>
      </c>
      <c r="L6345" s="359" t="s">
        <v>1392</v>
      </c>
      <c r="M6345" s="368">
        <v>2011</v>
      </c>
      <c r="N6345" s="205"/>
      <c r="O6345" s="203" t="s">
        <v>2510</v>
      </c>
      <c r="P6345" t="str">
        <f t="shared" si="99"/>
        <v>Duluth Urban Area Streams (Lake Superior Basin)-Miller Creek-(04010201-512)-E. coli</v>
      </c>
    </row>
    <row r="6346" spans="1:16" ht="27.75" hidden="1" customHeight="1" x14ac:dyDescent="0.25">
      <c r="A6346" s="203" t="s">
        <v>1773</v>
      </c>
      <c r="B6346" s="202" t="s">
        <v>2378</v>
      </c>
      <c r="C6346" s="203" t="s">
        <v>2485</v>
      </c>
      <c r="D6346" s="202" t="s">
        <v>1775</v>
      </c>
      <c r="E6346" s="202" t="s">
        <v>1776</v>
      </c>
      <c r="F6346" s="202" t="s">
        <v>505</v>
      </c>
      <c r="G6346" s="262">
        <v>7.3</v>
      </c>
      <c r="H6346" s="361" t="s">
        <v>1390</v>
      </c>
      <c r="I6346" s="359" t="s">
        <v>1382</v>
      </c>
      <c r="J6346" s="358">
        <v>0.7</v>
      </c>
      <c r="K6346" s="359" t="s">
        <v>1391</v>
      </c>
      <c r="L6346" s="359" t="s">
        <v>1392</v>
      </c>
      <c r="M6346" s="368">
        <v>2011</v>
      </c>
      <c r="N6346" s="205"/>
      <c r="O6346" s="203" t="s">
        <v>2510</v>
      </c>
      <c r="P6346" t="str">
        <f t="shared" si="99"/>
        <v>Duluth Urban Area Streams (Lake Superior Basin)-Miller Creek-(04010201-512)-E. coli</v>
      </c>
    </row>
    <row r="6347" spans="1:16" ht="27.75" hidden="1" customHeight="1" x14ac:dyDescent="0.25">
      <c r="A6347" s="203" t="s">
        <v>1773</v>
      </c>
      <c r="B6347" s="202" t="s">
        <v>2378</v>
      </c>
      <c r="C6347" s="203" t="s">
        <v>2485</v>
      </c>
      <c r="D6347" s="202" t="s">
        <v>1775</v>
      </c>
      <c r="E6347" s="202" t="s">
        <v>1776</v>
      </c>
      <c r="F6347" s="202" t="s">
        <v>505</v>
      </c>
      <c r="G6347" s="262">
        <v>1.7</v>
      </c>
      <c r="H6347" s="361" t="s">
        <v>1390</v>
      </c>
      <c r="I6347" s="359" t="s">
        <v>1383</v>
      </c>
      <c r="J6347" s="358">
        <v>0.7</v>
      </c>
      <c r="K6347" s="359" t="s">
        <v>1391</v>
      </c>
      <c r="L6347" s="359" t="s">
        <v>1392</v>
      </c>
      <c r="M6347" s="368">
        <v>2011</v>
      </c>
      <c r="N6347" s="205"/>
      <c r="O6347" s="203" t="s">
        <v>2510</v>
      </c>
      <c r="P6347" t="str">
        <f t="shared" si="99"/>
        <v>Duluth Urban Area Streams (Lake Superior Basin)-Miller Creek-(04010201-512)-E. coli</v>
      </c>
    </row>
    <row r="6348" spans="1:16" ht="27.75" hidden="1" customHeight="1" x14ac:dyDescent="0.25">
      <c r="A6348" s="203" t="s">
        <v>1773</v>
      </c>
      <c r="B6348" s="202" t="s">
        <v>2378</v>
      </c>
      <c r="C6348" s="203" t="s">
        <v>2485</v>
      </c>
      <c r="D6348" s="202" t="s">
        <v>1775</v>
      </c>
      <c r="E6348" s="202" t="s">
        <v>1776</v>
      </c>
      <c r="F6348" s="202" t="s">
        <v>505</v>
      </c>
      <c r="G6348" s="262">
        <v>0.48</v>
      </c>
      <c r="H6348" s="361" t="s">
        <v>1390</v>
      </c>
      <c r="I6348" s="359" t="s">
        <v>1384</v>
      </c>
      <c r="J6348" s="358">
        <v>0.7</v>
      </c>
      <c r="K6348" s="359" t="s">
        <v>1391</v>
      </c>
      <c r="L6348" s="359" t="s">
        <v>1392</v>
      </c>
      <c r="M6348" s="368">
        <v>2011</v>
      </c>
      <c r="N6348" s="205"/>
      <c r="O6348" s="203" t="s">
        <v>2510</v>
      </c>
      <c r="P6348" t="str">
        <f t="shared" si="99"/>
        <v>Duluth Urban Area Streams (Lake Superior Basin)-Miller Creek-(04010201-512)-E. coli</v>
      </c>
    </row>
    <row r="6349" spans="1:16" ht="27.75" hidden="1" customHeight="1" x14ac:dyDescent="0.25">
      <c r="A6349" s="203" t="s">
        <v>1773</v>
      </c>
      <c r="B6349" s="202" t="s">
        <v>2378</v>
      </c>
      <c r="C6349" s="203" t="s">
        <v>2485</v>
      </c>
      <c r="D6349" s="202" t="s">
        <v>1775</v>
      </c>
      <c r="E6349" s="202" t="s">
        <v>1776</v>
      </c>
      <c r="F6349" s="202" t="s">
        <v>505</v>
      </c>
      <c r="G6349" s="262">
        <v>0.1</v>
      </c>
      <c r="H6349" s="361" t="s">
        <v>1390</v>
      </c>
      <c r="I6349" s="359" t="s">
        <v>1385</v>
      </c>
      <c r="J6349" s="358">
        <v>0.7</v>
      </c>
      <c r="K6349" s="359" t="s">
        <v>1391</v>
      </c>
      <c r="L6349" s="359" t="s">
        <v>1392</v>
      </c>
      <c r="M6349" s="368">
        <v>2011</v>
      </c>
      <c r="N6349" s="205"/>
      <c r="O6349" s="203" t="s">
        <v>2510</v>
      </c>
      <c r="P6349" t="str">
        <f t="shared" si="99"/>
        <v>Duluth Urban Area Streams (Lake Superior Basin)-Miller Creek-(04010201-512)-E. coli</v>
      </c>
    </row>
    <row r="6350" spans="1:16" ht="27.75" hidden="1" customHeight="1" x14ac:dyDescent="0.25">
      <c r="A6350" s="203" t="s">
        <v>1958</v>
      </c>
      <c r="B6350" s="202" t="s">
        <v>2391</v>
      </c>
      <c r="C6350" s="203" t="s">
        <v>2485</v>
      </c>
      <c r="D6350" s="202" t="s">
        <v>1775</v>
      </c>
      <c r="E6350" s="202" t="s">
        <v>1776</v>
      </c>
      <c r="F6350" s="202" t="s">
        <v>505</v>
      </c>
      <c r="G6350" s="262">
        <v>12</v>
      </c>
      <c r="H6350" s="361" t="s">
        <v>1390</v>
      </c>
      <c r="I6350" s="359" t="s">
        <v>1379</v>
      </c>
      <c r="J6350" s="358">
        <v>0.7</v>
      </c>
      <c r="K6350" s="359" t="s">
        <v>1391</v>
      </c>
      <c r="L6350" s="359" t="s">
        <v>1392</v>
      </c>
      <c r="M6350" s="368">
        <v>2011</v>
      </c>
      <c r="N6350" s="205"/>
      <c r="O6350" s="203" t="s">
        <v>2510</v>
      </c>
      <c r="P6350" t="str">
        <f t="shared" si="99"/>
        <v>Duluth Urban Area Streams (Lake Superior Basin)-Miller Creek-(04010201-512)-E. coli</v>
      </c>
    </row>
    <row r="6351" spans="1:16" ht="27.75" hidden="1" customHeight="1" x14ac:dyDescent="0.25">
      <c r="A6351" s="203" t="s">
        <v>1958</v>
      </c>
      <c r="B6351" s="202" t="s">
        <v>2391</v>
      </c>
      <c r="C6351" s="203" t="s">
        <v>2485</v>
      </c>
      <c r="D6351" s="202" t="s">
        <v>1775</v>
      </c>
      <c r="E6351" s="202" t="s">
        <v>1776</v>
      </c>
      <c r="F6351" s="202" t="s">
        <v>505</v>
      </c>
      <c r="G6351" s="262">
        <v>2.2000000000000002</v>
      </c>
      <c r="H6351" s="361" t="s">
        <v>1390</v>
      </c>
      <c r="I6351" s="359" t="s">
        <v>1382</v>
      </c>
      <c r="J6351" s="358">
        <v>0.7</v>
      </c>
      <c r="K6351" s="359" t="s">
        <v>1391</v>
      </c>
      <c r="L6351" s="359" t="s">
        <v>1392</v>
      </c>
      <c r="M6351" s="368">
        <v>2011</v>
      </c>
      <c r="N6351" s="205"/>
      <c r="O6351" s="203" t="s">
        <v>2510</v>
      </c>
      <c r="P6351" t="str">
        <f t="shared" si="99"/>
        <v>Duluth Urban Area Streams (Lake Superior Basin)-Miller Creek-(04010201-512)-E. coli</v>
      </c>
    </row>
    <row r="6352" spans="1:16" ht="27.75" hidden="1" customHeight="1" x14ac:dyDescent="0.25">
      <c r="A6352" s="203" t="s">
        <v>1958</v>
      </c>
      <c r="B6352" s="202" t="s">
        <v>2391</v>
      </c>
      <c r="C6352" s="203" t="s">
        <v>2485</v>
      </c>
      <c r="D6352" s="202" t="s">
        <v>1775</v>
      </c>
      <c r="E6352" s="202" t="s">
        <v>1776</v>
      </c>
      <c r="F6352" s="202" t="s">
        <v>505</v>
      </c>
      <c r="G6352" s="262">
        <v>0.53</v>
      </c>
      <c r="H6352" s="361" t="s">
        <v>1390</v>
      </c>
      <c r="I6352" s="359" t="s">
        <v>1383</v>
      </c>
      <c r="J6352" s="358">
        <v>0.7</v>
      </c>
      <c r="K6352" s="359" t="s">
        <v>1391</v>
      </c>
      <c r="L6352" s="359" t="s">
        <v>1392</v>
      </c>
      <c r="M6352" s="368">
        <v>2011</v>
      </c>
      <c r="N6352" s="205"/>
      <c r="O6352" s="203" t="s">
        <v>2510</v>
      </c>
      <c r="P6352" t="str">
        <f t="shared" si="99"/>
        <v>Duluth Urban Area Streams (Lake Superior Basin)-Miller Creek-(04010201-512)-E. coli</v>
      </c>
    </row>
    <row r="6353" spans="1:16" ht="27.75" hidden="1" customHeight="1" x14ac:dyDescent="0.25">
      <c r="A6353" s="203" t="s">
        <v>1958</v>
      </c>
      <c r="B6353" s="202" t="s">
        <v>2391</v>
      </c>
      <c r="C6353" s="203" t="s">
        <v>2485</v>
      </c>
      <c r="D6353" s="202" t="s">
        <v>1775</v>
      </c>
      <c r="E6353" s="202" t="s">
        <v>1776</v>
      </c>
      <c r="F6353" s="202" t="s">
        <v>505</v>
      </c>
      <c r="G6353" s="262">
        <v>0.15</v>
      </c>
      <c r="H6353" s="361" t="s">
        <v>1390</v>
      </c>
      <c r="I6353" s="359" t="s">
        <v>1384</v>
      </c>
      <c r="J6353" s="358">
        <v>0.7</v>
      </c>
      <c r="K6353" s="359" t="s">
        <v>1391</v>
      </c>
      <c r="L6353" s="359" t="s">
        <v>1392</v>
      </c>
      <c r="M6353" s="368">
        <v>2011</v>
      </c>
      <c r="N6353" s="205"/>
      <c r="O6353" s="203" t="s">
        <v>2510</v>
      </c>
      <c r="P6353" t="str">
        <f t="shared" si="99"/>
        <v>Duluth Urban Area Streams (Lake Superior Basin)-Miller Creek-(04010201-512)-E. coli</v>
      </c>
    </row>
    <row r="6354" spans="1:16" ht="27.75" hidden="1" customHeight="1" x14ac:dyDescent="0.25">
      <c r="A6354" s="203" t="s">
        <v>1958</v>
      </c>
      <c r="B6354" s="202" t="s">
        <v>2391</v>
      </c>
      <c r="C6354" s="203" t="s">
        <v>2485</v>
      </c>
      <c r="D6354" s="202" t="s">
        <v>1775</v>
      </c>
      <c r="E6354" s="202" t="s">
        <v>1776</v>
      </c>
      <c r="F6354" s="202" t="s">
        <v>505</v>
      </c>
      <c r="G6354" s="262">
        <v>3.1E-2</v>
      </c>
      <c r="H6354" s="361" t="s">
        <v>1390</v>
      </c>
      <c r="I6354" s="359" t="s">
        <v>1385</v>
      </c>
      <c r="J6354" s="358">
        <v>0.7</v>
      </c>
      <c r="K6354" s="359" t="s">
        <v>1391</v>
      </c>
      <c r="L6354" s="359" t="s">
        <v>1392</v>
      </c>
      <c r="M6354" s="368">
        <v>2011</v>
      </c>
      <c r="N6354" s="205"/>
      <c r="O6354" s="203" t="s">
        <v>2510</v>
      </c>
      <c r="P6354" t="str">
        <f t="shared" si="99"/>
        <v>Duluth Urban Area Streams (Lake Superior Basin)-Miller Creek-(04010201-512)-E. coli</v>
      </c>
    </row>
    <row r="6355" spans="1:16" ht="27.75" hidden="1" customHeight="1" x14ac:dyDescent="0.25">
      <c r="A6355" s="203" t="s">
        <v>2505</v>
      </c>
      <c r="B6355" s="202" t="s">
        <v>2437</v>
      </c>
      <c r="C6355" s="203" t="s">
        <v>2485</v>
      </c>
      <c r="D6355" s="202" t="s">
        <v>1775</v>
      </c>
      <c r="E6355" s="202" t="s">
        <v>1776</v>
      </c>
      <c r="F6355" s="202" t="s">
        <v>505</v>
      </c>
      <c r="G6355" s="262">
        <v>1</v>
      </c>
      <c r="H6355" s="361" t="s">
        <v>1390</v>
      </c>
      <c r="I6355" s="359" t="s">
        <v>1379</v>
      </c>
      <c r="J6355" s="358">
        <v>0.7</v>
      </c>
      <c r="K6355" s="359" t="s">
        <v>1391</v>
      </c>
      <c r="L6355" s="359" t="s">
        <v>1392</v>
      </c>
      <c r="M6355" s="368">
        <v>2011</v>
      </c>
      <c r="N6355" s="205"/>
      <c r="O6355" s="203" t="s">
        <v>2510</v>
      </c>
      <c r="P6355" t="str">
        <f t="shared" si="99"/>
        <v>Duluth Urban Area Streams (Lake Superior Basin)-Miller Creek-(04010201-512)-E. coli</v>
      </c>
    </row>
    <row r="6356" spans="1:16" ht="27.75" hidden="1" customHeight="1" x14ac:dyDescent="0.25">
      <c r="A6356" s="203" t="s">
        <v>2505</v>
      </c>
      <c r="B6356" s="202" t="s">
        <v>2437</v>
      </c>
      <c r="C6356" s="203" t="s">
        <v>2485</v>
      </c>
      <c r="D6356" s="202" t="s">
        <v>1775</v>
      </c>
      <c r="E6356" s="202" t="s">
        <v>1776</v>
      </c>
      <c r="F6356" s="202" t="s">
        <v>505</v>
      </c>
      <c r="G6356" s="262">
        <v>0.18</v>
      </c>
      <c r="H6356" s="361" t="s">
        <v>1390</v>
      </c>
      <c r="I6356" s="359" t="s">
        <v>1382</v>
      </c>
      <c r="J6356" s="358">
        <v>0.7</v>
      </c>
      <c r="K6356" s="359" t="s">
        <v>1391</v>
      </c>
      <c r="L6356" s="359" t="s">
        <v>1392</v>
      </c>
      <c r="M6356" s="368">
        <v>2011</v>
      </c>
      <c r="N6356" s="205"/>
      <c r="O6356" s="203" t="s">
        <v>2510</v>
      </c>
      <c r="P6356" t="str">
        <f t="shared" si="99"/>
        <v>Duluth Urban Area Streams (Lake Superior Basin)-Miller Creek-(04010201-512)-E. coli</v>
      </c>
    </row>
    <row r="6357" spans="1:16" ht="27.75" hidden="1" customHeight="1" x14ac:dyDescent="0.25">
      <c r="A6357" s="203" t="s">
        <v>2505</v>
      </c>
      <c r="B6357" s="202" t="s">
        <v>2437</v>
      </c>
      <c r="C6357" s="203" t="s">
        <v>2485</v>
      </c>
      <c r="D6357" s="202" t="s">
        <v>1775</v>
      </c>
      <c r="E6357" s="202" t="s">
        <v>1776</v>
      </c>
      <c r="F6357" s="202" t="s">
        <v>505</v>
      </c>
      <c r="G6357" s="262">
        <v>4.3999999999999997E-2</v>
      </c>
      <c r="H6357" s="361" t="s">
        <v>1390</v>
      </c>
      <c r="I6357" s="359" t="s">
        <v>1383</v>
      </c>
      <c r="J6357" s="358">
        <v>0.7</v>
      </c>
      <c r="K6357" s="359" t="s">
        <v>1391</v>
      </c>
      <c r="L6357" s="359" t="s">
        <v>1392</v>
      </c>
      <c r="M6357" s="368">
        <v>2011</v>
      </c>
      <c r="N6357" s="205"/>
      <c r="O6357" s="203" t="s">
        <v>2510</v>
      </c>
      <c r="P6357" t="str">
        <f t="shared" si="99"/>
        <v>Duluth Urban Area Streams (Lake Superior Basin)-Miller Creek-(04010201-512)-E. coli</v>
      </c>
    </row>
    <row r="6358" spans="1:16" ht="27.75" hidden="1" customHeight="1" x14ac:dyDescent="0.25">
      <c r="A6358" s="203" t="s">
        <v>2505</v>
      </c>
      <c r="B6358" s="202" t="s">
        <v>2437</v>
      </c>
      <c r="C6358" s="203" t="s">
        <v>2485</v>
      </c>
      <c r="D6358" s="202" t="s">
        <v>1775</v>
      </c>
      <c r="E6358" s="202" t="s">
        <v>1776</v>
      </c>
      <c r="F6358" s="202" t="s">
        <v>505</v>
      </c>
      <c r="G6358" s="262">
        <v>1.2E-2</v>
      </c>
      <c r="H6358" s="361" t="s">
        <v>1390</v>
      </c>
      <c r="I6358" s="359" t="s">
        <v>1384</v>
      </c>
      <c r="J6358" s="358">
        <v>0.7</v>
      </c>
      <c r="K6358" s="359" t="s">
        <v>1391</v>
      </c>
      <c r="L6358" s="359" t="s">
        <v>1392</v>
      </c>
      <c r="M6358" s="368">
        <v>2011</v>
      </c>
      <c r="N6358" s="205"/>
      <c r="O6358" s="203" t="s">
        <v>2510</v>
      </c>
      <c r="P6358" t="str">
        <f t="shared" si="99"/>
        <v>Duluth Urban Area Streams (Lake Superior Basin)-Miller Creek-(04010201-512)-E. coli</v>
      </c>
    </row>
    <row r="6359" spans="1:16" ht="27.75" hidden="1" customHeight="1" x14ac:dyDescent="0.25">
      <c r="A6359" s="203" t="s">
        <v>2505</v>
      </c>
      <c r="B6359" s="202" t="s">
        <v>2437</v>
      </c>
      <c r="C6359" s="203" t="s">
        <v>2485</v>
      </c>
      <c r="D6359" s="202" t="s">
        <v>1775</v>
      </c>
      <c r="E6359" s="202" t="s">
        <v>1776</v>
      </c>
      <c r="F6359" s="202" t="s">
        <v>505</v>
      </c>
      <c r="G6359" s="262">
        <v>2.5000000000000001E-3</v>
      </c>
      <c r="H6359" s="361" t="s">
        <v>1390</v>
      </c>
      <c r="I6359" s="359" t="s">
        <v>1385</v>
      </c>
      <c r="J6359" s="358">
        <v>0.7</v>
      </c>
      <c r="K6359" s="359" t="s">
        <v>1391</v>
      </c>
      <c r="L6359" s="359" t="s">
        <v>1392</v>
      </c>
      <c r="M6359" s="368">
        <v>2011</v>
      </c>
      <c r="N6359" s="205"/>
      <c r="O6359" s="203" t="s">
        <v>2510</v>
      </c>
      <c r="P6359" t="str">
        <f t="shared" si="99"/>
        <v>Duluth Urban Area Streams (Lake Superior Basin)-Miller Creek-(04010201-512)-E. coli</v>
      </c>
    </row>
    <row r="6360" spans="1:16" ht="27.75" hidden="1" customHeight="1" x14ac:dyDescent="0.25">
      <c r="A6360" s="203" t="s">
        <v>2131</v>
      </c>
      <c r="B6360" s="202" t="s">
        <v>485</v>
      </c>
      <c r="C6360" s="203" t="s">
        <v>1668</v>
      </c>
      <c r="D6360" s="202" t="s">
        <v>506</v>
      </c>
      <c r="E6360" s="202" t="s">
        <v>1669</v>
      </c>
      <c r="F6360" s="202" t="s">
        <v>475</v>
      </c>
      <c r="G6360" s="253">
        <v>1.43</v>
      </c>
      <c r="H6360" s="361" t="s">
        <v>488</v>
      </c>
      <c r="I6360" s="359" t="s">
        <v>1383</v>
      </c>
      <c r="J6360" s="359" t="s">
        <v>1596</v>
      </c>
      <c r="K6360" s="359" t="s">
        <v>22</v>
      </c>
      <c r="L6360" s="359" t="s">
        <v>1392</v>
      </c>
      <c r="M6360" s="368">
        <v>2008</v>
      </c>
      <c r="N6360" s="205">
        <v>41054</v>
      </c>
      <c r="O6360" s="361" t="s">
        <v>1597</v>
      </c>
      <c r="P6360" t="str">
        <f t="shared" si="99"/>
        <v>Zumbro River Watershed Turbidity TMDL-Willow Creek-(07040004-540)-TSS</v>
      </c>
    </row>
    <row r="6361" spans="1:16" ht="27.75" hidden="1" customHeight="1" x14ac:dyDescent="0.25">
      <c r="A6361" s="203" t="s">
        <v>2131</v>
      </c>
      <c r="B6361" s="202" t="s">
        <v>485</v>
      </c>
      <c r="C6361" s="203" t="s">
        <v>1668</v>
      </c>
      <c r="D6361" s="202" t="s">
        <v>506</v>
      </c>
      <c r="E6361" s="202" t="s">
        <v>1669</v>
      </c>
      <c r="F6361" s="202" t="s">
        <v>475</v>
      </c>
      <c r="G6361" s="253">
        <v>0.65</v>
      </c>
      <c r="H6361" s="361" t="s">
        <v>488</v>
      </c>
      <c r="I6361" s="359" t="s">
        <v>1384</v>
      </c>
      <c r="J6361" s="359" t="s">
        <v>1596</v>
      </c>
      <c r="K6361" s="359" t="s">
        <v>22</v>
      </c>
      <c r="L6361" s="359" t="s">
        <v>1392</v>
      </c>
      <c r="M6361" s="368">
        <v>2008</v>
      </c>
      <c r="N6361" s="205">
        <v>41054</v>
      </c>
      <c r="O6361" s="361" t="s">
        <v>1597</v>
      </c>
      <c r="P6361" t="str">
        <f t="shared" si="99"/>
        <v>Zumbro River Watershed Turbidity TMDL-Willow Creek-(07040004-540)-TSS</v>
      </c>
    </row>
    <row r="6362" spans="1:16" ht="27.75" hidden="1" customHeight="1" x14ac:dyDescent="0.25">
      <c r="A6362" s="203" t="s">
        <v>2131</v>
      </c>
      <c r="B6362" s="202" t="s">
        <v>485</v>
      </c>
      <c r="C6362" s="203" t="s">
        <v>1668</v>
      </c>
      <c r="D6362" s="202" t="s">
        <v>506</v>
      </c>
      <c r="E6362" s="202" t="s">
        <v>1669</v>
      </c>
      <c r="F6362" s="202" t="s">
        <v>475</v>
      </c>
      <c r="G6362" s="253">
        <v>0.39</v>
      </c>
      <c r="H6362" s="361" t="s">
        <v>488</v>
      </c>
      <c r="I6362" s="359" t="s">
        <v>1385</v>
      </c>
      <c r="J6362" s="359" t="s">
        <v>1596</v>
      </c>
      <c r="K6362" s="359" t="s">
        <v>22</v>
      </c>
      <c r="L6362" s="359" t="s">
        <v>1392</v>
      </c>
      <c r="M6362" s="368">
        <v>2008</v>
      </c>
      <c r="N6362" s="205">
        <v>41054</v>
      </c>
      <c r="O6362" s="361" t="s">
        <v>1597</v>
      </c>
      <c r="P6362" t="str">
        <f t="shared" si="99"/>
        <v>Zumbro River Watershed Turbidity TMDL-Willow Creek-(07040004-540)-TSS</v>
      </c>
    </row>
    <row r="6363" spans="1:16" ht="27.75" hidden="1" customHeight="1" x14ac:dyDescent="0.25">
      <c r="A6363" s="203" t="s">
        <v>2131</v>
      </c>
      <c r="B6363" s="202" t="s">
        <v>485</v>
      </c>
      <c r="C6363" s="203" t="s">
        <v>1668</v>
      </c>
      <c r="D6363" s="202" t="s">
        <v>779</v>
      </c>
      <c r="E6363" s="202" t="s">
        <v>1670</v>
      </c>
      <c r="F6363" s="202" t="s">
        <v>475</v>
      </c>
      <c r="G6363" s="253">
        <v>3.29</v>
      </c>
      <c r="H6363" s="361" t="s">
        <v>488</v>
      </c>
      <c r="I6363" s="359" t="s">
        <v>1379</v>
      </c>
      <c r="J6363" s="359" t="s">
        <v>1380</v>
      </c>
      <c r="K6363" s="359" t="s">
        <v>22</v>
      </c>
      <c r="L6363" s="359" t="s">
        <v>1392</v>
      </c>
      <c r="M6363" s="368">
        <v>2008</v>
      </c>
      <c r="N6363" s="205">
        <v>41054</v>
      </c>
      <c r="O6363" s="203"/>
      <c r="P6363" t="str">
        <f t="shared" si="99"/>
        <v>Zumbro River Watershed Turbidity TMDL-Cascade Creek-(07040004-581)-TSS</v>
      </c>
    </row>
    <row r="6364" spans="1:16" ht="27.75" hidden="1" customHeight="1" x14ac:dyDescent="0.25">
      <c r="A6364" s="203" t="s">
        <v>2131</v>
      </c>
      <c r="B6364" s="202" t="s">
        <v>485</v>
      </c>
      <c r="C6364" s="203" t="s">
        <v>1668</v>
      </c>
      <c r="D6364" s="202" t="s">
        <v>779</v>
      </c>
      <c r="E6364" s="202" t="s">
        <v>1670</v>
      </c>
      <c r="F6364" s="202" t="s">
        <v>475</v>
      </c>
      <c r="G6364" s="253">
        <v>1.73</v>
      </c>
      <c r="H6364" s="361" t="s">
        <v>488</v>
      </c>
      <c r="I6364" s="359" t="s">
        <v>1382</v>
      </c>
      <c r="J6364" s="359" t="s">
        <v>1380</v>
      </c>
      <c r="K6364" s="359" t="s">
        <v>22</v>
      </c>
      <c r="L6364" s="359" t="s">
        <v>1392</v>
      </c>
      <c r="M6364" s="368">
        <v>2008</v>
      </c>
      <c r="N6364" s="205">
        <v>41054</v>
      </c>
      <c r="O6364" s="203"/>
      <c r="P6364" t="str">
        <f t="shared" si="99"/>
        <v>Zumbro River Watershed Turbidity TMDL-Cascade Creek-(07040004-581)-TSS</v>
      </c>
    </row>
    <row r="6365" spans="1:16" ht="27.75" hidden="1" customHeight="1" x14ac:dyDescent="0.25">
      <c r="A6365" s="203" t="s">
        <v>2506</v>
      </c>
      <c r="B6365" s="202" t="s">
        <v>2507</v>
      </c>
      <c r="C6365" s="203" t="s">
        <v>2485</v>
      </c>
      <c r="D6365" s="202" t="s">
        <v>1775</v>
      </c>
      <c r="E6365" s="202" t="s">
        <v>1776</v>
      </c>
      <c r="F6365" s="202" t="s">
        <v>505</v>
      </c>
      <c r="G6365" s="262">
        <v>0.13</v>
      </c>
      <c r="H6365" s="361" t="s">
        <v>1390</v>
      </c>
      <c r="I6365" s="359" t="s">
        <v>1379</v>
      </c>
      <c r="J6365" s="358">
        <v>0.7</v>
      </c>
      <c r="K6365" s="359" t="s">
        <v>1391</v>
      </c>
      <c r="L6365" s="359" t="s">
        <v>1392</v>
      </c>
      <c r="M6365" s="368">
        <v>2011</v>
      </c>
      <c r="N6365" s="205"/>
      <c r="O6365" s="203" t="s">
        <v>2510</v>
      </c>
      <c r="P6365" t="str">
        <f t="shared" si="99"/>
        <v>Duluth Urban Area Streams (Lake Superior Basin)-Miller Creek-(04010201-512)-E. coli</v>
      </c>
    </row>
    <row r="6366" spans="1:16" ht="27.75" hidden="1" customHeight="1" x14ac:dyDescent="0.25">
      <c r="A6366" s="203" t="s">
        <v>2506</v>
      </c>
      <c r="B6366" s="202" t="s">
        <v>2507</v>
      </c>
      <c r="C6366" s="203" t="s">
        <v>2485</v>
      </c>
      <c r="D6366" s="202" t="s">
        <v>1775</v>
      </c>
      <c r="E6366" s="202" t="s">
        <v>1776</v>
      </c>
      <c r="F6366" s="202" t="s">
        <v>505</v>
      </c>
      <c r="G6366" s="262">
        <v>2.5000000000000001E-2</v>
      </c>
      <c r="H6366" s="361" t="s">
        <v>1390</v>
      </c>
      <c r="I6366" s="359" t="s">
        <v>1382</v>
      </c>
      <c r="J6366" s="358">
        <v>0.7</v>
      </c>
      <c r="K6366" s="359" t="s">
        <v>1391</v>
      </c>
      <c r="L6366" s="359" t="s">
        <v>1392</v>
      </c>
      <c r="M6366" s="368">
        <v>2011</v>
      </c>
      <c r="N6366" s="205"/>
      <c r="O6366" s="203" t="s">
        <v>2510</v>
      </c>
      <c r="P6366" t="str">
        <f t="shared" si="99"/>
        <v>Duluth Urban Area Streams (Lake Superior Basin)-Miller Creek-(04010201-512)-E. coli</v>
      </c>
    </row>
    <row r="6367" spans="1:16" ht="27.75" hidden="1" customHeight="1" x14ac:dyDescent="0.25">
      <c r="A6367" s="203" t="s">
        <v>2506</v>
      </c>
      <c r="B6367" s="202" t="s">
        <v>2507</v>
      </c>
      <c r="C6367" s="203" t="s">
        <v>2485</v>
      </c>
      <c r="D6367" s="202" t="s">
        <v>1775</v>
      </c>
      <c r="E6367" s="202" t="s">
        <v>1776</v>
      </c>
      <c r="F6367" s="202" t="s">
        <v>505</v>
      </c>
      <c r="G6367" s="262">
        <v>6.0000000000000001E-3</v>
      </c>
      <c r="H6367" s="361" t="s">
        <v>1390</v>
      </c>
      <c r="I6367" s="359" t="s">
        <v>1383</v>
      </c>
      <c r="J6367" s="358">
        <v>0.7</v>
      </c>
      <c r="K6367" s="359" t="s">
        <v>1391</v>
      </c>
      <c r="L6367" s="359" t="s">
        <v>1392</v>
      </c>
      <c r="M6367" s="368">
        <v>2011</v>
      </c>
      <c r="N6367" s="205"/>
      <c r="O6367" s="203" t="s">
        <v>2510</v>
      </c>
      <c r="P6367" t="str">
        <f t="shared" si="99"/>
        <v>Duluth Urban Area Streams (Lake Superior Basin)-Miller Creek-(04010201-512)-E. coli</v>
      </c>
    </row>
    <row r="6368" spans="1:16" ht="27.75" hidden="1" customHeight="1" x14ac:dyDescent="0.25">
      <c r="A6368" s="203" t="s">
        <v>2506</v>
      </c>
      <c r="B6368" s="202" t="s">
        <v>2507</v>
      </c>
      <c r="C6368" s="203" t="s">
        <v>2485</v>
      </c>
      <c r="D6368" s="202" t="s">
        <v>1775</v>
      </c>
      <c r="E6368" s="202" t="s">
        <v>1776</v>
      </c>
      <c r="F6368" s="202" t="s">
        <v>505</v>
      </c>
      <c r="G6368" s="262">
        <v>1.6000000000000001E-3</v>
      </c>
      <c r="H6368" s="361" t="s">
        <v>1390</v>
      </c>
      <c r="I6368" s="359" t="s">
        <v>1384</v>
      </c>
      <c r="J6368" s="358">
        <v>0.7</v>
      </c>
      <c r="K6368" s="359" t="s">
        <v>1391</v>
      </c>
      <c r="L6368" s="359" t="s">
        <v>1392</v>
      </c>
      <c r="M6368" s="368">
        <v>2011</v>
      </c>
      <c r="N6368" s="205"/>
      <c r="O6368" s="203" t="s">
        <v>2510</v>
      </c>
      <c r="P6368" t="str">
        <f t="shared" si="99"/>
        <v>Duluth Urban Area Streams (Lake Superior Basin)-Miller Creek-(04010201-512)-E. coli</v>
      </c>
    </row>
    <row r="6369" spans="1:16" ht="27.75" hidden="1" customHeight="1" x14ac:dyDescent="0.25">
      <c r="A6369" s="203" t="s">
        <v>2506</v>
      </c>
      <c r="B6369" s="202" t="s">
        <v>2507</v>
      </c>
      <c r="C6369" s="203" t="s">
        <v>2485</v>
      </c>
      <c r="D6369" s="202" t="s">
        <v>1775</v>
      </c>
      <c r="E6369" s="202" t="s">
        <v>1776</v>
      </c>
      <c r="F6369" s="202" t="s">
        <v>505</v>
      </c>
      <c r="G6369" s="262">
        <v>3.5E-4</v>
      </c>
      <c r="H6369" s="361" t="s">
        <v>1390</v>
      </c>
      <c r="I6369" s="359" t="s">
        <v>1385</v>
      </c>
      <c r="J6369" s="358">
        <v>0.7</v>
      </c>
      <c r="K6369" s="359" t="s">
        <v>1391</v>
      </c>
      <c r="L6369" s="359" t="s">
        <v>1392</v>
      </c>
      <c r="M6369" s="368">
        <v>2011</v>
      </c>
      <c r="N6369" s="205"/>
      <c r="O6369" s="203" t="s">
        <v>2510</v>
      </c>
      <c r="P6369" t="str">
        <f t="shared" si="99"/>
        <v>Duluth Urban Area Streams (Lake Superior Basin)-Miller Creek-(04010201-512)-E. coli</v>
      </c>
    </row>
    <row r="6370" spans="1:16" ht="27.75" hidden="1" customHeight="1" x14ac:dyDescent="0.25">
      <c r="A6370" s="203" t="s">
        <v>2241</v>
      </c>
      <c r="B6370" s="202" t="s">
        <v>2446</v>
      </c>
      <c r="C6370" s="203" t="s">
        <v>2485</v>
      </c>
      <c r="D6370" s="202" t="s">
        <v>1775</v>
      </c>
      <c r="E6370" s="202" t="s">
        <v>1776</v>
      </c>
      <c r="F6370" s="202" t="s">
        <v>505</v>
      </c>
      <c r="G6370" s="262">
        <v>1.6</v>
      </c>
      <c r="H6370" s="361" t="s">
        <v>1390</v>
      </c>
      <c r="I6370" s="359" t="s">
        <v>1379</v>
      </c>
      <c r="J6370" s="358">
        <v>0.7</v>
      </c>
      <c r="K6370" s="359" t="s">
        <v>1391</v>
      </c>
      <c r="L6370" s="359" t="s">
        <v>1392</v>
      </c>
      <c r="M6370" s="368">
        <v>2011</v>
      </c>
      <c r="N6370" s="205"/>
      <c r="O6370" s="203" t="s">
        <v>2510</v>
      </c>
      <c r="P6370" t="str">
        <f t="shared" si="99"/>
        <v>Duluth Urban Area Streams (Lake Superior Basin)-Miller Creek-(04010201-512)-E. coli</v>
      </c>
    </row>
    <row r="6371" spans="1:16" ht="27.75" hidden="1" customHeight="1" x14ac:dyDescent="0.25">
      <c r="A6371" s="203" t="s">
        <v>2241</v>
      </c>
      <c r="B6371" s="202" t="s">
        <v>2446</v>
      </c>
      <c r="C6371" s="203" t="s">
        <v>2485</v>
      </c>
      <c r="D6371" s="202" t="s">
        <v>1775</v>
      </c>
      <c r="E6371" s="202" t="s">
        <v>1776</v>
      </c>
      <c r="F6371" s="202" t="s">
        <v>505</v>
      </c>
      <c r="G6371" s="262">
        <v>0.31</v>
      </c>
      <c r="H6371" s="361" t="s">
        <v>1390</v>
      </c>
      <c r="I6371" s="359" t="s">
        <v>1382</v>
      </c>
      <c r="J6371" s="358">
        <v>0.7</v>
      </c>
      <c r="K6371" s="359" t="s">
        <v>1391</v>
      </c>
      <c r="L6371" s="359" t="s">
        <v>1392</v>
      </c>
      <c r="M6371" s="368">
        <v>2011</v>
      </c>
      <c r="N6371" s="205"/>
      <c r="O6371" s="203" t="s">
        <v>2510</v>
      </c>
      <c r="P6371" t="str">
        <f t="shared" si="99"/>
        <v>Duluth Urban Area Streams (Lake Superior Basin)-Miller Creek-(04010201-512)-E. coli</v>
      </c>
    </row>
    <row r="6372" spans="1:16" ht="27.75" hidden="1" customHeight="1" x14ac:dyDescent="0.25">
      <c r="A6372" s="203" t="s">
        <v>2241</v>
      </c>
      <c r="B6372" s="202" t="s">
        <v>2446</v>
      </c>
      <c r="C6372" s="203" t="s">
        <v>2485</v>
      </c>
      <c r="D6372" s="202" t="s">
        <v>1775</v>
      </c>
      <c r="E6372" s="202" t="s">
        <v>1776</v>
      </c>
      <c r="F6372" s="202" t="s">
        <v>505</v>
      </c>
      <c r="G6372" s="262">
        <v>7.2999999999999995E-2</v>
      </c>
      <c r="H6372" s="361" t="s">
        <v>1390</v>
      </c>
      <c r="I6372" s="359" t="s">
        <v>1383</v>
      </c>
      <c r="J6372" s="358">
        <v>0.7</v>
      </c>
      <c r="K6372" s="359" t="s">
        <v>1391</v>
      </c>
      <c r="L6372" s="359" t="s">
        <v>1392</v>
      </c>
      <c r="M6372" s="368">
        <v>2011</v>
      </c>
      <c r="N6372" s="205"/>
      <c r="O6372" s="203" t="s">
        <v>2510</v>
      </c>
      <c r="P6372" t="str">
        <f t="shared" si="99"/>
        <v>Duluth Urban Area Streams (Lake Superior Basin)-Miller Creek-(04010201-512)-E. coli</v>
      </c>
    </row>
    <row r="6373" spans="1:16" ht="27.75" hidden="1" customHeight="1" x14ac:dyDescent="0.25">
      <c r="A6373" s="203" t="s">
        <v>2241</v>
      </c>
      <c r="B6373" s="202" t="s">
        <v>2446</v>
      </c>
      <c r="C6373" s="203" t="s">
        <v>2485</v>
      </c>
      <c r="D6373" s="202" t="s">
        <v>1775</v>
      </c>
      <c r="E6373" s="202" t="s">
        <v>1776</v>
      </c>
      <c r="F6373" s="202" t="s">
        <v>505</v>
      </c>
      <c r="G6373" s="262">
        <v>0.02</v>
      </c>
      <c r="H6373" s="361" t="s">
        <v>1390</v>
      </c>
      <c r="I6373" s="359" t="s">
        <v>1384</v>
      </c>
      <c r="J6373" s="358">
        <v>0.7</v>
      </c>
      <c r="K6373" s="359" t="s">
        <v>1391</v>
      </c>
      <c r="L6373" s="359" t="s">
        <v>1392</v>
      </c>
      <c r="M6373" s="368">
        <v>2011</v>
      </c>
      <c r="N6373" s="205"/>
      <c r="O6373" s="203" t="s">
        <v>2510</v>
      </c>
      <c r="P6373" t="str">
        <f t="shared" si="99"/>
        <v>Duluth Urban Area Streams (Lake Superior Basin)-Miller Creek-(04010201-512)-E. coli</v>
      </c>
    </row>
    <row r="6374" spans="1:16" ht="27.75" hidden="1" customHeight="1" x14ac:dyDescent="0.25">
      <c r="A6374" s="203" t="s">
        <v>2241</v>
      </c>
      <c r="B6374" s="202" t="s">
        <v>2446</v>
      </c>
      <c r="C6374" s="203" t="s">
        <v>2485</v>
      </c>
      <c r="D6374" s="202" t="s">
        <v>1775</v>
      </c>
      <c r="E6374" s="202" t="s">
        <v>1776</v>
      </c>
      <c r="F6374" s="202" t="s">
        <v>505</v>
      </c>
      <c r="G6374" s="262">
        <v>4.1999999999999997E-3</v>
      </c>
      <c r="H6374" s="361" t="s">
        <v>1390</v>
      </c>
      <c r="I6374" s="359" t="s">
        <v>1385</v>
      </c>
      <c r="J6374" s="358">
        <v>0.7</v>
      </c>
      <c r="K6374" s="359" t="s">
        <v>1391</v>
      </c>
      <c r="L6374" s="359" t="s">
        <v>1392</v>
      </c>
      <c r="M6374" s="368">
        <v>2011</v>
      </c>
      <c r="N6374" s="205"/>
      <c r="O6374" s="203" t="s">
        <v>2510</v>
      </c>
      <c r="P6374" t="str">
        <f t="shared" si="99"/>
        <v>Duluth Urban Area Streams (Lake Superior Basin)-Miller Creek-(04010201-512)-E. coli</v>
      </c>
    </row>
    <row r="6375" spans="1:16" ht="27.75" hidden="1" customHeight="1" x14ac:dyDescent="0.25">
      <c r="A6375" s="203" t="s">
        <v>162</v>
      </c>
      <c r="B6375" s="202" t="s">
        <v>482</v>
      </c>
      <c r="C6375" s="203" t="s">
        <v>2485</v>
      </c>
      <c r="D6375" s="202" t="s">
        <v>1775</v>
      </c>
      <c r="E6375" s="202" t="s">
        <v>1776</v>
      </c>
      <c r="F6375" s="202" t="s">
        <v>505</v>
      </c>
      <c r="G6375" s="262">
        <v>3.1</v>
      </c>
      <c r="H6375" s="361" t="s">
        <v>1390</v>
      </c>
      <c r="I6375" s="359" t="s">
        <v>1379</v>
      </c>
      <c r="J6375" s="358">
        <v>0.7</v>
      </c>
      <c r="K6375" s="359" t="s">
        <v>1391</v>
      </c>
      <c r="L6375" s="359" t="s">
        <v>1392</v>
      </c>
      <c r="M6375" s="368">
        <v>2011</v>
      </c>
      <c r="N6375" s="205"/>
      <c r="O6375" s="203" t="s">
        <v>2510</v>
      </c>
      <c r="P6375" t="str">
        <f t="shared" si="99"/>
        <v>Duluth Urban Area Streams (Lake Superior Basin)-Miller Creek-(04010201-512)-E. coli</v>
      </c>
    </row>
    <row r="6376" spans="1:16" ht="27.75" hidden="1" customHeight="1" x14ac:dyDescent="0.25">
      <c r="A6376" s="203" t="s">
        <v>162</v>
      </c>
      <c r="B6376" s="202" t="s">
        <v>482</v>
      </c>
      <c r="C6376" s="203" t="s">
        <v>2485</v>
      </c>
      <c r="D6376" s="202" t="s">
        <v>1775</v>
      </c>
      <c r="E6376" s="202" t="s">
        <v>1776</v>
      </c>
      <c r="F6376" s="202" t="s">
        <v>505</v>
      </c>
      <c r="G6376" s="262">
        <v>0.56999999999999995</v>
      </c>
      <c r="H6376" s="361" t="s">
        <v>1390</v>
      </c>
      <c r="I6376" s="359" t="s">
        <v>1382</v>
      </c>
      <c r="J6376" s="358">
        <v>0.7</v>
      </c>
      <c r="K6376" s="359" t="s">
        <v>1391</v>
      </c>
      <c r="L6376" s="359" t="s">
        <v>1392</v>
      </c>
      <c r="M6376" s="368">
        <v>2011</v>
      </c>
      <c r="N6376" s="205"/>
      <c r="O6376" s="203" t="s">
        <v>2510</v>
      </c>
      <c r="P6376" t="str">
        <f t="shared" si="99"/>
        <v>Duluth Urban Area Streams (Lake Superior Basin)-Miller Creek-(04010201-512)-E. coli</v>
      </c>
    </row>
    <row r="6377" spans="1:16" ht="27.75" hidden="1" customHeight="1" x14ac:dyDescent="0.25">
      <c r="A6377" s="203" t="s">
        <v>162</v>
      </c>
      <c r="B6377" s="202" t="s">
        <v>482</v>
      </c>
      <c r="C6377" s="203" t="s">
        <v>2485</v>
      </c>
      <c r="D6377" s="202" t="s">
        <v>1775</v>
      </c>
      <c r="E6377" s="202" t="s">
        <v>1776</v>
      </c>
      <c r="F6377" s="202" t="s">
        <v>505</v>
      </c>
      <c r="G6377" s="262">
        <v>0.14000000000000001</v>
      </c>
      <c r="H6377" s="361" t="s">
        <v>1390</v>
      </c>
      <c r="I6377" s="359" t="s">
        <v>1383</v>
      </c>
      <c r="J6377" s="358">
        <v>0.7</v>
      </c>
      <c r="K6377" s="359" t="s">
        <v>1391</v>
      </c>
      <c r="L6377" s="359" t="s">
        <v>1392</v>
      </c>
      <c r="M6377" s="368">
        <v>2011</v>
      </c>
      <c r="N6377" s="205"/>
      <c r="O6377" s="203" t="s">
        <v>2510</v>
      </c>
      <c r="P6377" t="str">
        <f t="shared" si="99"/>
        <v>Duluth Urban Area Streams (Lake Superior Basin)-Miller Creek-(04010201-512)-E. coli</v>
      </c>
    </row>
    <row r="6378" spans="1:16" ht="27.75" hidden="1" customHeight="1" x14ac:dyDescent="0.25">
      <c r="A6378" s="203" t="s">
        <v>162</v>
      </c>
      <c r="B6378" s="202" t="s">
        <v>482</v>
      </c>
      <c r="C6378" s="203" t="s">
        <v>2485</v>
      </c>
      <c r="D6378" s="202" t="s">
        <v>1775</v>
      </c>
      <c r="E6378" s="202" t="s">
        <v>1776</v>
      </c>
      <c r="F6378" s="202" t="s">
        <v>505</v>
      </c>
      <c r="G6378" s="262">
        <v>3.6999999999999998E-2</v>
      </c>
      <c r="H6378" s="361" t="s">
        <v>1390</v>
      </c>
      <c r="I6378" s="359" t="s">
        <v>1384</v>
      </c>
      <c r="J6378" s="358">
        <v>0.7</v>
      </c>
      <c r="K6378" s="359" t="s">
        <v>1391</v>
      </c>
      <c r="L6378" s="359" t="s">
        <v>1392</v>
      </c>
      <c r="M6378" s="368">
        <v>2011</v>
      </c>
      <c r="N6378" s="205"/>
      <c r="O6378" s="203" t="s">
        <v>2510</v>
      </c>
      <c r="P6378" t="str">
        <f t="shared" si="99"/>
        <v>Duluth Urban Area Streams (Lake Superior Basin)-Miller Creek-(04010201-512)-E. coli</v>
      </c>
    </row>
    <row r="6379" spans="1:16" ht="27.75" hidden="1" customHeight="1" x14ac:dyDescent="0.25">
      <c r="A6379" s="203" t="s">
        <v>162</v>
      </c>
      <c r="B6379" s="202" t="s">
        <v>482</v>
      </c>
      <c r="C6379" s="203" t="s">
        <v>2485</v>
      </c>
      <c r="D6379" s="202" t="s">
        <v>1775</v>
      </c>
      <c r="E6379" s="202" t="s">
        <v>1776</v>
      </c>
      <c r="F6379" s="202" t="s">
        <v>505</v>
      </c>
      <c r="G6379" s="262">
        <v>7.9000000000000008E-3</v>
      </c>
      <c r="H6379" s="361" t="s">
        <v>1390</v>
      </c>
      <c r="I6379" s="359" t="s">
        <v>1385</v>
      </c>
      <c r="J6379" s="358">
        <v>0.7</v>
      </c>
      <c r="K6379" s="359" t="s">
        <v>1391</v>
      </c>
      <c r="L6379" s="359" t="s">
        <v>1392</v>
      </c>
      <c r="M6379" s="368">
        <v>2011</v>
      </c>
      <c r="N6379" s="205"/>
      <c r="O6379" s="203" t="s">
        <v>2510</v>
      </c>
      <c r="P6379" t="str">
        <f t="shared" si="99"/>
        <v>Duluth Urban Area Streams (Lake Superior Basin)-Miller Creek-(04010201-512)-E. coli</v>
      </c>
    </row>
    <row r="6380" spans="1:16" ht="27.75" hidden="1" customHeight="1" x14ac:dyDescent="0.25">
      <c r="A6380" s="203" t="s">
        <v>1773</v>
      </c>
      <c r="B6380" s="202" t="s">
        <v>2378</v>
      </c>
      <c r="C6380" s="203" t="s">
        <v>2485</v>
      </c>
      <c r="D6380" s="202" t="s">
        <v>2511</v>
      </c>
      <c r="E6380" s="202" t="s">
        <v>2512</v>
      </c>
      <c r="F6380" s="202" t="s">
        <v>505</v>
      </c>
      <c r="G6380" s="262">
        <v>1.9</v>
      </c>
      <c r="H6380" s="361" t="s">
        <v>1390</v>
      </c>
      <c r="I6380" s="359" t="s">
        <v>1379</v>
      </c>
      <c r="J6380" s="358">
        <v>0.45</v>
      </c>
      <c r="K6380" s="359" t="s">
        <v>1391</v>
      </c>
      <c r="L6380" s="359" t="s">
        <v>1392</v>
      </c>
      <c r="M6380" s="368">
        <v>2011</v>
      </c>
      <c r="N6380" s="205"/>
      <c r="O6380" s="203" t="s">
        <v>2510</v>
      </c>
      <c r="P6380" t="str">
        <f t="shared" si="99"/>
        <v>Duluth Urban Area Streams (Lake Superior Basin)-Sargent Creek-(04010201-848)-E. coli</v>
      </c>
    </row>
    <row r="6381" spans="1:16" ht="27.75" hidden="1" customHeight="1" x14ac:dyDescent="0.25">
      <c r="A6381" s="203" t="s">
        <v>1773</v>
      </c>
      <c r="B6381" s="202" t="s">
        <v>2378</v>
      </c>
      <c r="C6381" s="203" t="s">
        <v>2485</v>
      </c>
      <c r="D6381" s="202" t="s">
        <v>2511</v>
      </c>
      <c r="E6381" s="202" t="s">
        <v>2512</v>
      </c>
      <c r="F6381" s="202" t="s">
        <v>505</v>
      </c>
      <c r="G6381" s="262">
        <v>0.4</v>
      </c>
      <c r="H6381" s="361" t="s">
        <v>1390</v>
      </c>
      <c r="I6381" s="359" t="s">
        <v>1382</v>
      </c>
      <c r="J6381" s="358">
        <v>0.45</v>
      </c>
      <c r="K6381" s="359" t="s">
        <v>1391</v>
      </c>
      <c r="L6381" s="359" t="s">
        <v>1392</v>
      </c>
      <c r="M6381" s="368">
        <v>2011</v>
      </c>
      <c r="N6381" s="205"/>
      <c r="O6381" s="203" t="s">
        <v>2510</v>
      </c>
      <c r="P6381" t="str">
        <f t="shared" si="99"/>
        <v>Duluth Urban Area Streams (Lake Superior Basin)-Sargent Creek-(04010201-848)-E. coli</v>
      </c>
    </row>
    <row r="6382" spans="1:16" ht="27.75" hidden="1" customHeight="1" x14ac:dyDescent="0.25">
      <c r="A6382" s="203" t="s">
        <v>1773</v>
      </c>
      <c r="B6382" s="202" t="s">
        <v>2378</v>
      </c>
      <c r="C6382" s="203" t="s">
        <v>2485</v>
      </c>
      <c r="D6382" s="202" t="s">
        <v>2511</v>
      </c>
      <c r="E6382" s="202" t="s">
        <v>2512</v>
      </c>
      <c r="F6382" s="202" t="s">
        <v>505</v>
      </c>
      <c r="G6382" s="262">
        <v>0.11</v>
      </c>
      <c r="H6382" s="361" t="s">
        <v>1390</v>
      </c>
      <c r="I6382" s="359" t="s">
        <v>1383</v>
      </c>
      <c r="J6382" s="358">
        <v>0.45</v>
      </c>
      <c r="K6382" s="359" t="s">
        <v>1391</v>
      </c>
      <c r="L6382" s="359" t="s">
        <v>1392</v>
      </c>
      <c r="M6382" s="368">
        <v>2011</v>
      </c>
      <c r="N6382" s="205"/>
      <c r="O6382" s="203" t="s">
        <v>2510</v>
      </c>
      <c r="P6382" t="str">
        <f t="shared" si="99"/>
        <v>Duluth Urban Area Streams (Lake Superior Basin)-Sargent Creek-(04010201-848)-E. coli</v>
      </c>
    </row>
    <row r="6383" spans="1:16" ht="27.75" hidden="1" customHeight="1" x14ac:dyDescent="0.25">
      <c r="A6383" s="203" t="s">
        <v>1773</v>
      </c>
      <c r="B6383" s="202" t="s">
        <v>2378</v>
      </c>
      <c r="C6383" s="203" t="s">
        <v>2485</v>
      </c>
      <c r="D6383" s="202" t="s">
        <v>2511</v>
      </c>
      <c r="E6383" s="202" t="s">
        <v>2512</v>
      </c>
      <c r="F6383" s="202" t="s">
        <v>505</v>
      </c>
      <c r="G6383" s="262">
        <v>3.4000000000000002E-2</v>
      </c>
      <c r="H6383" s="361" t="s">
        <v>1390</v>
      </c>
      <c r="I6383" s="359" t="s">
        <v>1384</v>
      </c>
      <c r="J6383" s="358">
        <v>0.45</v>
      </c>
      <c r="K6383" s="359" t="s">
        <v>1391</v>
      </c>
      <c r="L6383" s="359" t="s">
        <v>1392</v>
      </c>
      <c r="M6383" s="368">
        <v>2011</v>
      </c>
      <c r="N6383" s="205"/>
      <c r="O6383" s="203" t="s">
        <v>2510</v>
      </c>
      <c r="P6383" t="str">
        <f t="shared" si="99"/>
        <v>Duluth Urban Area Streams (Lake Superior Basin)-Sargent Creek-(04010201-848)-E. coli</v>
      </c>
    </row>
    <row r="6384" spans="1:16" ht="27.75" hidden="1" customHeight="1" x14ac:dyDescent="0.25">
      <c r="A6384" s="203" t="s">
        <v>1773</v>
      </c>
      <c r="B6384" s="202" t="s">
        <v>2378</v>
      </c>
      <c r="C6384" s="203" t="s">
        <v>2485</v>
      </c>
      <c r="D6384" s="202" t="s">
        <v>2511</v>
      </c>
      <c r="E6384" s="202" t="s">
        <v>2512</v>
      </c>
      <c r="F6384" s="202" t="s">
        <v>505</v>
      </c>
      <c r="G6384" s="262">
        <v>7.1999999999999998E-3</v>
      </c>
      <c r="H6384" s="361" t="s">
        <v>1390</v>
      </c>
      <c r="I6384" s="359" t="s">
        <v>1385</v>
      </c>
      <c r="J6384" s="358">
        <v>0.45</v>
      </c>
      <c r="K6384" s="359" t="s">
        <v>1391</v>
      </c>
      <c r="L6384" s="359" t="s">
        <v>1392</v>
      </c>
      <c r="M6384" s="368">
        <v>2011</v>
      </c>
      <c r="N6384" s="205"/>
      <c r="O6384" s="203" t="s">
        <v>2510</v>
      </c>
      <c r="P6384" t="str">
        <f t="shared" si="99"/>
        <v>Duluth Urban Area Streams (Lake Superior Basin)-Sargent Creek-(04010201-848)-E. coli</v>
      </c>
    </row>
    <row r="6385" spans="1:16" ht="27.75" hidden="1" customHeight="1" x14ac:dyDescent="0.25">
      <c r="A6385" s="203" t="s">
        <v>2088</v>
      </c>
      <c r="B6385" s="202" t="s">
        <v>2415</v>
      </c>
      <c r="C6385" s="203" t="s">
        <v>2485</v>
      </c>
      <c r="D6385" s="202" t="s">
        <v>2511</v>
      </c>
      <c r="E6385" s="202" t="s">
        <v>2512</v>
      </c>
      <c r="F6385" s="202" t="s">
        <v>505</v>
      </c>
      <c r="G6385" s="262">
        <v>0.51</v>
      </c>
      <c r="H6385" s="361" t="s">
        <v>1390</v>
      </c>
      <c r="I6385" s="359" t="s">
        <v>1379</v>
      </c>
      <c r="J6385" s="358">
        <v>0.45</v>
      </c>
      <c r="K6385" s="359" t="s">
        <v>1391</v>
      </c>
      <c r="L6385" s="359" t="s">
        <v>1392</v>
      </c>
      <c r="M6385" s="368">
        <v>2011</v>
      </c>
      <c r="N6385" s="205"/>
      <c r="O6385" s="203" t="s">
        <v>2510</v>
      </c>
      <c r="P6385" t="str">
        <f t="shared" si="99"/>
        <v>Duluth Urban Area Streams (Lake Superior Basin)-Sargent Creek-(04010201-848)-E. coli</v>
      </c>
    </row>
    <row r="6386" spans="1:16" ht="27.75" hidden="1" customHeight="1" x14ac:dyDescent="0.25">
      <c r="A6386" s="203" t="s">
        <v>2088</v>
      </c>
      <c r="B6386" s="202" t="s">
        <v>2415</v>
      </c>
      <c r="C6386" s="203" t="s">
        <v>2485</v>
      </c>
      <c r="D6386" s="202" t="s">
        <v>2511</v>
      </c>
      <c r="E6386" s="202" t="s">
        <v>2512</v>
      </c>
      <c r="F6386" s="202" t="s">
        <v>505</v>
      </c>
      <c r="G6386" s="262">
        <v>0.11</v>
      </c>
      <c r="H6386" s="361" t="s">
        <v>1390</v>
      </c>
      <c r="I6386" s="359" t="s">
        <v>1382</v>
      </c>
      <c r="J6386" s="358">
        <v>0.45</v>
      </c>
      <c r="K6386" s="359" t="s">
        <v>1391</v>
      </c>
      <c r="L6386" s="359" t="s">
        <v>1392</v>
      </c>
      <c r="M6386" s="368">
        <v>2011</v>
      </c>
      <c r="N6386" s="205"/>
      <c r="O6386" s="203" t="s">
        <v>2510</v>
      </c>
      <c r="P6386" t="str">
        <f t="shared" si="99"/>
        <v>Duluth Urban Area Streams (Lake Superior Basin)-Sargent Creek-(04010201-848)-E. coli</v>
      </c>
    </row>
    <row r="6387" spans="1:16" ht="27.75" hidden="1" customHeight="1" x14ac:dyDescent="0.25">
      <c r="A6387" s="203" t="s">
        <v>2088</v>
      </c>
      <c r="B6387" s="202" t="s">
        <v>2415</v>
      </c>
      <c r="C6387" s="203" t="s">
        <v>2485</v>
      </c>
      <c r="D6387" s="202" t="s">
        <v>2511</v>
      </c>
      <c r="E6387" s="202" t="s">
        <v>2512</v>
      </c>
      <c r="F6387" s="202" t="s">
        <v>505</v>
      </c>
      <c r="G6387" s="262">
        <v>0.03</v>
      </c>
      <c r="H6387" s="361" t="s">
        <v>1390</v>
      </c>
      <c r="I6387" s="359" t="s">
        <v>1383</v>
      </c>
      <c r="J6387" s="358">
        <v>0.45</v>
      </c>
      <c r="K6387" s="359" t="s">
        <v>1391</v>
      </c>
      <c r="L6387" s="359" t="s">
        <v>1392</v>
      </c>
      <c r="M6387" s="368">
        <v>2011</v>
      </c>
      <c r="N6387" s="205"/>
      <c r="O6387" s="203" t="s">
        <v>2510</v>
      </c>
      <c r="P6387" t="str">
        <f t="shared" si="99"/>
        <v>Duluth Urban Area Streams (Lake Superior Basin)-Sargent Creek-(04010201-848)-E. coli</v>
      </c>
    </row>
    <row r="6388" spans="1:16" ht="27.75" hidden="1" customHeight="1" x14ac:dyDescent="0.25">
      <c r="A6388" s="203" t="s">
        <v>2088</v>
      </c>
      <c r="B6388" s="202" t="s">
        <v>2415</v>
      </c>
      <c r="C6388" s="203" t="s">
        <v>2485</v>
      </c>
      <c r="D6388" s="202" t="s">
        <v>2511</v>
      </c>
      <c r="E6388" s="202" t="s">
        <v>2512</v>
      </c>
      <c r="F6388" s="202" t="s">
        <v>505</v>
      </c>
      <c r="G6388" s="262">
        <v>9.1000000000000004E-3</v>
      </c>
      <c r="H6388" s="361" t="s">
        <v>1390</v>
      </c>
      <c r="I6388" s="359" t="s">
        <v>1384</v>
      </c>
      <c r="J6388" s="358">
        <v>0.45</v>
      </c>
      <c r="K6388" s="359" t="s">
        <v>1391</v>
      </c>
      <c r="L6388" s="359" t="s">
        <v>1392</v>
      </c>
      <c r="M6388" s="368">
        <v>2011</v>
      </c>
      <c r="N6388" s="205"/>
      <c r="O6388" s="203" t="s">
        <v>2510</v>
      </c>
      <c r="P6388" t="str">
        <f t="shared" si="99"/>
        <v>Duluth Urban Area Streams (Lake Superior Basin)-Sargent Creek-(04010201-848)-E. coli</v>
      </c>
    </row>
    <row r="6389" spans="1:16" ht="27.75" hidden="1" customHeight="1" x14ac:dyDescent="0.25">
      <c r="A6389" s="203" t="s">
        <v>2088</v>
      </c>
      <c r="B6389" s="202" t="s">
        <v>2415</v>
      </c>
      <c r="C6389" s="203" t="s">
        <v>2485</v>
      </c>
      <c r="D6389" s="202" t="s">
        <v>2511</v>
      </c>
      <c r="E6389" s="202" t="s">
        <v>2512</v>
      </c>
      <c r="F6389" s="202" t="s">
        <v>505</v>
      </c>
      <c r="G6389" s="262">
        <v>1.9E-3</v>
      </c>
      <c r="H6389" s="361" t="s">
        <v>1390</v>
      </c>
      <c r="I6389" s="359" t="s">
        <v>1385</v>
      </c>
      <c r="J6389" s="358">
        <v>0.45</v>
      </c>
      <c r="K6389" s="359" t="s">
        <v>1391</v>
      </c>
      <c r="L6389" s="359" t="s">
        <v>1392</v>
      </c>
      <c r="M6389" s="368">
        <v>2011</v>
      </c>
      <c r="N6389" s="205"/>
      <c r="O6389" s="203" t="s">
        <v>2510</v>
      </c>
      <c r="P6389" t="str">
        <f t="shared" si="99"/>
        <v>Duluth Urban Area Streams (Lake Superior Basin)-Sargent Creek-(04010201-848)-E. coli</v>
      </c>
    </row>
    <row r="6390" spans="1:16" ht="27.75" hidden="1" customHeight="1" x14ac:dyDescent="0.25">
      <c r="A6390" s="203" t="s">
        <v>162</v>
      </c>
      <c r="B6390" s="202" t="s">
        <v>482</v>
      </c>
      <c r="C6390" s="203" t="s">
        <v>2485</v>
      </c>
      <c r="D6390" s="202" t="s">
        <v>2511</v>
      </c>
      <c r="E6390" s="202" t="s">
        <v>2512</v>
      </c>
      <c r="F6390" s="202" t="s">
        <v>505</v>
      </c>
      <c r="G6390" s="262">
        <v>0.11</v>
      </c>
      <c r="H6390" s="361" t="s">
        <v>1390</v>
      </c>
      <c r="I6390" s="359" t="s">
        <v>1379</v>
      </c>
      <c r="J6390" s="358">
        <v>0.45</v>
      </c>
      <c r="K6390" s="359" t="s">
        <v>1391</v>
      </c>
      <c r="L6390" s="359" t="s">
        <v>1392</v>
      </c>
      <c r="M6390" s="368">
        <v>2011</v>
      </c>
      <c r="N6390" s="205"/>
      <c r="O6390" s="203" t="s">
        <v>2510</v>
      </c>
      <c r="P6390" t="str">
        <f t="shared" si="99"/>
        <v>Duluth Urban Area Streams (Lake Superior Basin)-Sargent Creek-(04010201-848)-E. coli</v>
      </c>
    </row>
    <row r="6391" spans="1:16" ht="27.75" hidden="1" customHeight="1" x14ac:dyDescent="0.25">
      <c r="A6391" s="203" t="s">
        <v>162</v>
      </c>
      <c r="B6391" s="202" t="s">
        <v>482</v>
      </c>
      <c r="C6391" s="203" t="s">
        <v>2485</v>
      </c>
      <c r="D6391" s="202" t="s">
        <v>2511</v>
      </c>
      <c r="E6391" s="202" t="s">
        <v>2512</v>
      </c>
      <c r="F6391" s="202" t="s">
        <v>505</v>
      </c>
      <c r="G6391" s="262">
        <v>2.3E-2</v>
      </c>
      <c r="H6391" s="361" t="s">
        <v>1390</v>
      </c>
      <c r="I6391" s="359" t="s">
        <v>1382</v>
      </c>
      <c r="J6391" s="358">
        <v>0.45</v>
      </c>
      <c r="K6391" s="359" t="s">
        <v>1391</v>
      </c>
      <c r="L6391" s="359" t="s">
        <v>1392</v>
      </c>
      <c r="M6391" s="368">
        <v>2011</v>
      </c>
      <c r="N6391" s="205"/>
      <c r="O6391" s="203" t="s">
        <v>2510</v>
      </c>
      <c r="P6391" t="str">
        <f t="shared" si="99"/>
        <v>Duluth Urban Area Streams (Lake Superior Basin)-Sargent Creek-(04010201-848)-E. coli</v>
      </c>
    </row>
    <row r="6392" spans="1:16" ht="27.75" hidden="1" customHeight="1" x14ac:dyDescent="0.25">
      <c r="A6392" s="203" t="s">
        <v>162</v>
      </c>
      <c r="B6392" s="202" t="s">
        <v>482</v>
      </c>
      <c r="C6392" s="203" t="s">
        <v>2485</v>
      </c>
      <c r="D6392" s="202" t="s">
        <v>2511</v>
      </c>
      <c r="E6392" s="202" t="s">
        <v>2512</v>
      </c>
      <c r="F6392" s="202" t="s">
        <v>505</v>
      </c>
      <c r="G6392" s="262">
        <v>6.4000000000000003E-3</v>
      </c>
      <c r="H6392" s="361" t="s">
        <v>1390</v>
      </c>
      <c r="I6392" s="359" t="s">
        <v>1383</v>
      </c>
      <c r="J6392" s="358">
        <v>0.45</v>
      </c>
      <c r="K6392" s="359" t="s">
        <v>1391</v>
      </c>
      <c r="L6392" s="359" t="s">
        <v>1392</v>
      </c>
      <c r="M6392" s="368">
        <v>2011</v>
      </c>
      <c r="N6392" s="205"/>
      <c r="O6392" s="203" t="s">
        <v>2510</v>
      </c>
      <c r="P6392" t="str">
        <f t="shared" si="99"/>
        <v>Duluth Urban Area Streams (Lake Superior Basin)-Sargent Creek-(04010201-848)-E. coli</v>
      </c>
    </row>
    <row r="6393" spans="1:16" ht="27.75" hidden="1" customHeight="1" x14ac:dyDescent="0.25">
      <c r="A6393" s="203" t="s">
        <v>162</v>
      </c>
      <c r="B6393" s="202" t="s">
        <v>482</v>
      </c>
      <c r="C6393" s="203" t="s">
        <v>2485</v>
      </c>
      <c r="D6393" s="202" t="s">
        <v>2511</v>
      </c>
      <c r="E6393" s="202" t="s">
        <v>2512</v>
      </c>
      <c r="F6393" s="202" t="s">
        <v>505</v>
      </c>
      <c r="G6393" s="262">
        <v>1.9E-3</v>
      </c>
      <c r="H6393" s="361" t="s">
        <v>1390</v>
      </c>
      <c r="I6393" s="359" t="s">
        <v>1384</v>
      </c>
      <c r="J6393" s="358">
        <v>0.45</v>
      </c>
      <c r="K6393" s="359" t="s">
        <v>1391</v>
      </c>
      <c r="L6393" s="359" t="s">
        <v>1392</v>
      </c>
      <c r="M6393" s="368">
        <v>2011</v>
      </c>
      <c r="N6393" s="205"/>
      <c r="O6393" s="203" t="s">
        <v>2510</v>
      </c>
      <c r="P6393" t="str">
        <f t="shared" si="99"/>
        <v>Duluth Urban Area Streams (Lake Superior Basin)-Sargent Creek-(04010201-848)-E. coli</v>
      </c>
    </row>
    <row r="6394" spans="1:16" ht="27.75" hidden="1" customHeight="1" x14ac:dyDescent="0.25">
      <c r="A6394" s="203" t="s">
        <v>162</v>
      </c>
      <c r="B6394" s="202" t="s">
        <v>482</v>
      </c>
      <c r="C6394" s="203" t="s">
        <v>2485</v>
      </c>
      <c r="D6394" s="202" t="s">
        <v>2511</v>
      </c>
      <c r="E6394" s="202" t="s">
        <v>2512</v>
      </c>
      <c r="F6394" s="202" t="s">
        <v>505</v>
      </c>
      <c r="G6394" s="262">
        <v>4.0999999999999999E-4</v>
      </c>
      <c r="H6394" s="361" t="s">
        <v>1390</v>
      </c>
      <c r="I6394" s="359" t="s">
        <v>1385</v>
      </c>
      <c r="J6394" s="358">
        <v>0.45</v>
      </c>
      <c r="K6394" s="359" t="s">
        <v>1391</v>
      </c>
      <c r="L6394" s="359" t="s">
        <v>1392</v>
      </c>
      <c r="M6394" s="368">
        <v>2011</v>
      </c>
      <c r="N6394" s="205"/>
      <c r="O6394" s="203" t="s">
        <v>2510</v>
      </c>
      <c r="P6394" t="str">
        <f t="shared" si="99"/>
        <v>Duluth Urban Area Streams (Lake Superior Basin)-Sargent Creek-(04010201-848)-E. coli</v>
      </c>
    </row>
    <row r="6395" spans="1:16" ht="27.75" hidden="1" customHeight="1" x14ac:dyDescent="0.25">
      <c r="A6395" s="203" t="s">
        <v>1773</v>
      </c>
      <c r="B6395" s="202" t="s">
        <v>2378</v>
      </c>
      <c r="C6395" s="203" t="s">
        <v>2485</v>
      </c>
      <c r="D6395" s="202" t="s">
        <v>2513</v>
      </c>
      <c r="E6395" s="202" t="s">
        <v>2514</v>
      </c>
      <c r="F6395" s="202" t="s">
        <v>505</v>
      </c>
      <c r="G6395" s="262">
        <v>1.3</v>
      </c>
      <c r="H6395" s="361" t="s">
        <v>1390</v>
      </c>
      <c r="I6395" s="359" t="s">
        <v>1379</v>
      </c>
      <c r="J6395" s="358">
        <v>0.44</v>
      </c>
      <c r="K6395" s="359" t="s">
        <v>1391</v>
      </c>
      <c r="L6395" s="359" t="s">
        <v>1392</v>
      </c>
      <c r="M6395" s="368">
        <v>2011</v>
      </c>
      <c r="N6395" s="205"/>
      <c r="O6395" s="203" t="s">
        <v>2510</v>
      </c>
      <c r="P6395" t="str">
        <f t="shared" si="99"/>
        <v>Duluth Urban Area Streams (Lake Superior Basin)-Stewart Creek-(04010201-884)-E. coli</v>
      </c>
    </row>
    <row r="6396" spans="1:16" ht="27.75" hidden="1" customHeight="1" x14ac:dyDescent="0.25">
      <c r="A6396" s="203" t="s">
        <v>1773</v>
      </c>
      <c r="B6396" s="202" t="s">
        <v>2378</v>
      </c>
      <c r="C6396" s="203" t="s">
        <v>2485</v>
      </c>
      <c r="D6396" s="202" t="s">
        <v>2513</v>
      </c>
      <c r="E6396" s="202" t="s">
        <v>2514</v>
      </c>
      <c r="F6396" s="202" t="s">
        <v>505</v>
      </c>
      <c r="G6396" s="262">
        <v>0.28000000000000003</v>
      </c>
      <c r="H6396" s="361" t="s">
        <v>1390</v>
      </c>
      <c r="I6396" s="359" t="s">
        <v>1382</v>
      </c>
      <c r="J6396" s="358">
        <v>0.44</v>
      </c>
      <c r="K6396" s="359" t="s">
        <v>1391</v>
      </c>
      <c r="L6396" s="359" t="s">
        <v>1392</v>
      </c>
      <c r="M6396" s="368">
        <v>2011</v>
      </c>
      <c r="N6396" s="205"/>
      <c r="O6396" s="203" t="s">
        <v>2510</v>
      </c>
      <c r="P6396" t="str">
        <f t="shared" si="99"/>
        <v>Duluth Urban Area Streams (Lake Superior Basin)-Stewart Creek-(04010201-884)-E. coli</v>
      </c>
    </row>
    <row r="6397" spans="1:16" ht="27.75" hidden="1" customHeight="1" x14ac:dyDescent="0.25">
      <c r="A6397" s="203" t="s">
        <v>1773</v>
      </c>
      <c r="B6397" s="202" t="s">
        <v>2378</v>
      </c>
      <c r="C6397" s="203" t="s">
        <v>2485</v>
      </c>
      <c r="D6397" s="202" t="s">
        <v>2513</v>
      </c>
      <c r="E6397" s="202" t="s">
        <v>2514</v>
      </c>
      <c r="F6397" s="202" t="s">
        <v>505</v>
      </c>
      <c r="G6397" s="262">
        <v>7.8E-2</v>
      </c>
      <c r="H6397" s="361" t="s">
        <v>1390</v>
      </c>
      <c r="I6397" s="359" t="s">
        <v>1383</v>
      </c>
      <c r="J6397" s="358">
        <v>0.44</v>
      </c>
      <c r="K6397" s="359" t="s">
        <v>1391</v>
      </c>
      <c r="L6397" s="359" t="s">
        <v>1392</v>
      </c>
      <c r="M6397" s="368">
        <v>2011</v>
      </c>
      <c r="N6397" s="205"/>
      <c r="O6397" s="203" t="s">
        <v>2510</v>
      </c>
      <c r="P6397" t="str">
        <f t="shared" si="99"/>
        <v>Duluth Urban Area Streams (Lake Superior Basin)-Stewart Creek-(04010201-884)-E. coli</v>
      </c>
    </row>
    <row r="6398" spans="1:16" ht="27.75" hidden="1" customHeight="1" x14ac:dyDescent="0.25">
      <c r="A6398" s="203" t="s">
        <v>1773</v>
      </c>
      <c r="B6398" s="202" t="s">
        <v>2378</v>
      </c>
      <c r="C6398" s="203" t="s">
        <v>2485</v>
      </c>
      <c r="D6398" s="202" t="s">
        <v>2513</v>
      </c>
      <c r="E6398" s="202" t="s">
        <v>2514</v>
      </c>
      <c r="F6398" s="202" t="s">
        <v>505</v>
      </c>
      <c r="G6398" s="262">
        <v>2.4E-2</v>
      </c>
      <c r="H6398" s="361" t="s">
        <v>1390</v>
      </c>
      <c r="I6398" s="359" t="s">
        <v>1384</v>
      </c>
      <c r="J6398" s="358">
        <v>0.44</v>
      </c>
      <c r="K6398" s="359" t="s">
        <v>1391</v>
      </c>
      <c r="L6398" s="359" t="s">
        <v>1392</v>
      </c>
      <c r="M6398" s="368">
        <v>2011</v>
      </c>
      <c r="N6398" s="205"/>
      <c r="O6398" s="203" t="s">
        <v>2510</v>
      </c>
      <c r="P6398" t="str">
        <f t="shared" si="99"/>
        <v>Duluth Urban Area Streams (Lake Superior Basin)-Stewart Creek-(04010201-884)-E. coli</v>
      </c>
    </row>
    <row r="6399" spans="1:16" ht="27.75" hidden="1" customHeight="1" x14ac:dyDescent="0.25">
      <c r="A6399" s="203" t="s">
        <v>1773</v>
      </c>
      <c r="B6399" s="202" t="s">
        <v>2378</v>
      </c>
      <c r="C6399" s="203" t="s">
        <v>2485</v>
      </c>
      <c r="D6399" s="202" t="s">
        <v>2513</v>
      </c>
      <c r="E6399" s="202" t="s">
        <v>2514</v>
      </c>
      <c r="F6399" s="202" t="s">
        <v>505</v>
      </c>
      <c r="G6399" s="262">
        <v>5.0000000000000001E-3</v>
      </c>
      <c r="H6399" s="361" t="s">
        <v>1390</v>
      </c>
      <c r="I6399" s="359" t="s">
        <v>1385</v>
      </c>
      <c r="J6399" s="358">
        <v>0.44</v>
      </c>
      <c r="K6399" s="359" t="s">
        <v>1391</v>
      </c>
      <c r="L6399" s="359" t="s">
        <v>1392</v>
      </c>
      <c r="M6399" s="368">
        <v>2011</v>
      </c>
      <c r="N6399" s="205"/>
      <c r="O6399" s="203" t="s">
        <v>2510</v>
      </c>
      <c r="P6399" t="str">
        <f t="shared" si="99"/>
        <v>Duluth Urban Area Streams (Lake Superior Basin)-Stewart Creek-(04010201-884)-E. coli</v>
      </c>
    </row>
    <row r="6400" spans="1:16" ht="27.75" hidden="1" customHeight="1" x14ac:dyDescent="0.25">
      <c r="A6400" s="203" t="s">
        <v>2088</v>
      </c>
      <c r="B6400" s="202" t="s">
        <v>2415</v>
      </c>
      <c r="C6400" s="203" t="s">
        <v>2485</v>
      </c>
      <c r="D6400" s="202" t="s">
        <v>2513</v>
      </c>
      <c r="E6400" s="202" t="s">
        <v>2514</v>
      </c>
      <c r="F6400" s="202" t="s">
        <v>505</v>
      </c>
      <c r="G6400" s="262">
        <v>0.22</v>
      </c>
      <c r="H6400" s="361" t="s">
        <v>1390</v>
      </c>
      <c r="I6400" s="359" t="s">
        <v>1379</v>
      </c>
      <c r="J6400" s="358">
        <v>0.44</v>
      </c>
      <c r="K6400" s="359" t="s">
        <v>1391</v>
      </c>
      <c r="L6400" s="359" t="s">
        <v>1392</v>
      </c>
      <c r="M6400" s="368">
        <v>2011</v>
      </c>
      <c r="N6400" s="205"/>
      <c r="O6400" s="203" t="s">
        <v>2510</v>
      </c>
      <c r="P6400" t="str">
        <f t="shared" si="99"/>
        <v>Duluth Urban Area Streams (Lake Superior Basin)-Stewart Creek-(04010201-884)-E. coli</v>
      </c>
    </row>
    <row r="6401" spans="1:16" ht="27.75" hidden="1" customHeight="1" x14ac:dyDescent="0.25">
      <c r="A6401" s="203" t="s">
        <v>2088</v>
      </c>
      <c r="B6401" s="202" t="s">
        <v>2415</v>
      </c>
      <c r="C6401" s="203" t="s">
        <v>2485</v>
      </c>
      <c r="D6401" s="202" t="s">
        <v>2513</v>
      </c>
      <c r="E6401" s="202" t="s">
        <v>2514</v>
      </c>
      <c r="F6401" s="202" t="s">
        <v>505</v>
      </c>
      <c r="G6401" s="262">
        <v>4.7E-2</v>
      </c>
      <c r="H6401" s="361" t="s">
        <v>1390</v>
      </c>
      <c r="I6401" s="359" t="s">
        <v>1382</v>
      </c>
      <c r="J6401" s="358">
        <v>0.44</v>
      </c>
      <c r="K6401" s="359" t="s">
        <v>1391</v>
      </c>
      <c r="L6401" s="359" t="s">
        <v>1392</v>
      </c>
      <c r="M6401" s="368">
        <v>2011</v>
      </c>
      <c r="N6401" s="205"/>
      <c r="O6401" s="203" t="s">
        <v>2510</v>
      </c>
      <c r="P6401" t="str">
        <f t="shared" si="99"/>
        <v>Duluth Urban Area Streams (Lake Superior Basin)-Stewart Creek-(04010201-884)-E. coli</v>
      </c>
    </row>
    <row r="6402" spans="1:16" ht="27.75" hidden="1" customHeight="1" x14ac:dyDescent="0.25">
      <c r="A6402" s="203" t="s">
        <v>2088</v>
      </c>
      <c r="B6402" s="202" t="s">
        <v>2415</v>
      </c>
      <c r="C6402" s="203" t="s">
        <v>2485</v>
      </c>
      <c r="D6402" s="202" t="s">
        <v>2513</v>
      </c>
      <c r="E6402" s="202" t="s">
        <v>2514</v>
      </c>
      <c r="F6402" s="202" t="s">
        <v>505</v>
      </c>
      <c r="G6402" s="262">
        <v>1.2999999999999999E-2</v>
      </c>
      <c r="H6402" s="361" t="s">
        <v>1390</v>
      </c>
      <c r="I6402" s="359" t="s">
        <v>1383</v>
      </c>
      <c r="J6402" s="358">
        <v>0.44</v>
      </c>
      <c r="K6402" s="359" t="s">
        <v>1391</v>
      </c>
      <c r="L6402" s="359" t="s">
        <v>1392</v>
      </c>
      <c r="M6402" s="368">
        <v>2011</v>
      </c>
      <c r="N6402" s="205"/>
      <c r="O6402" s="203" t="s">
        <v>2510</v>
      </c>
      <c r="P6402" t="str">
        <f t="shared" si="99"/>
        <v>Duluth Urban Area Streams (Lake Superior Basin)-Stewart Creek-(04010201-884)-E. coli</v>
      </c>
    </row>
    <row r="6403" spans="1:16" ht="27.75" hidden="1" customHeight="1" x14ac:dyDescent="0.25">
      <c r="A6403" s="203" t="s">
        <v>2088</v>
      </c>
      <c r="B6403" s="202" t="s">
        <v>2415</v>
      </c>
      <c r="C6403" s="203" t="s">
        <v>2485</v>
      </c>
      <c r="D6403" s="202" t="s">
        <v>2513</v>
      </c>
      <c r="E6403" s="202" t="s">
        <v>2514</v>
      </c>
      <c r="F6403" s="202" t="s">
        <v>505</v>
      </c>
      <c r="G6403" s="262">
        <v>3.8999999999999998E-3</v>
      </c>
      <c r="H6403" s="361" t="s">
        <v>1390</v>
      </c>
      <c r="I6403" s="359" t="s">
        <v>1384</v>
      </c>
      <c r="J6403" s="358">
        <v>0.44</v>
      </c>
      <c r="K6403" s="359" t="s">
        <v>1391</v>
      </c>
      <c r="L6403" s="359" t="s">
        <v>1392</v>
      </c>
      <c r="M6403" s="368">
        <v>2011</v>
      </c>
      <c r="N6403" s="205"/>
      <c r="O6403" s="203" t="s">
        <v>2510</v>
      </c>
      <c r="P6403" t="str">
        <f t="shared" ref="P6403:P6466" si="100">CONCATENATE(C6403, "-", E6403, "-","(", D6403,")", "-",K6403)</f>
        <v>Duluth Urban Area Streams (Lake Superior Basin)-Stewart Creek-(04010201-884)-E. coli</v>
      </c>
    </row>
    <row r="6404" spans="1:16" ht="27.75" hidden="1" customHeight="1" x14ac:dyDescent="0.25">
      <c r="A6404" s="203" t="s">
        <v>2088</v>
      </c>
      <c r="B6404" s="202" t="s">
        <v>2415</v>
      </c>
      <c r="C6404" s="203" t="s">
        <v>2485</v>
      </c>
      <c r="D6404" s="202" t="s">
        <v>2513</v>
      </c>
      <c r="E6404" s="202" t="s">
        <v>2514</v>
      </c>
      <c r="F6404" s="202" t="s">
        <v>505</v>
      </c>
      <c r="G6404" s="262">
        <v>8.4000000000000003E-4</v>
      </c>
      <c r="H6404" s="361" t="s">
        <v>1390</v>
      </c>
      <c r="I6404" s="359" t="s">
        <v>1385</v>
      </c>
      <c r="J6404" s="358">
        <v>0.44</v>
      </c>
      <c r="K6404" s="359" t="s">
        <v>1391</v>
      </c>
      <c r="L6404" s="359" t="s">
        <v>1392</v>
      </c>
      <c r="M6404" s="368">
        <v>2011</v>
      </c>
      <c r="N6404" s="205"/>
      <c r="O6404" s="203" t="s">
        <v>2510</v>
      </c>
      <c r="P6404" t="str">
        <f t="shared" si="100"/>
        <v>Duluth Urban Area Streams (Lake Superior Basin)-Stewart Creek-(04010201-884)-E. coli</v>
      </c>
    </row>
    <row r="6405" spans="1:16" ht="27.75" hidden="1" customHeight="1" x14ac:dyDescent="0.25">
      <c r="A6405" s="203" t="s">
        <v>2504</v>
      </c>
      <c r="B6405" s="202" t="s">
        <v>2407</v>
      </c>
      <c r="C6405" s="203" t="s">
        <v>2485</v>
      </c>
      <c r="D6405" s="202" t="s">
        <v>2513</v>
      </c>
      <c r="E6405" s="202" t="s">
        <v>2514</v>
      </c>
      <c r="F6405" s="202" t="s">
        <v>505</v>
      </c>
      <c r="G6405" s="262">
        <v>6.8000000000000005E-2</v>
      </c>
      <c r="H6405" s="361" t="s">
        <v>1390</v>
      </c>
      <c r="I6405" s="359" t="s">
        <v>1379</v>
      </c>
      <c r="J6405" s="358">
        <v>0.44</v>
      </c>
      <c r="K6405" s="359" t="s">
        <v>1391</v>
      </c>
      <c r="L6405" s="359" t="s">
        <v>1392</v>
      </c>
      <c r="M6405" s="368">
        <v>2011</v>
      </c>
      <c r="N6405" s="205"/>
      <c r="O6405" s="203" t="s">
        <v>2510</v>
      </c>
      <c r="P6405" t="str">
        <f t="shared" si="100"/>
        <v>Duluth Urban Area Streams (Lake Superior Basin)-Stewart Creek-(04010201-884)-E. coli</v>
      </c>
    </row>
    <row r="6406" spans="1:16" ht="27.75" hidden="1" customHeight="1" x14ac:dyDescent="0.25">
      <c r="A6406" s="203" t="s">
        <v>2504</v>
      </c>
      <c r="B6406" s="202" t="s">
        <v>2407</v>
      </c>
      <c r="C6406" s="203" t="s">
        <v>2485</v>
      </c>
      <c r="D6406" s="202" t="s">
        <v>2513</v>
      </c>
      <c r="E6406" s="202" t="s">
        <v>2514</v>
      </c>
      <c r="F6406" s="202" t="s">
        <v>505</v>
      </c>
      <c r="G6406" s="262">
        <v>1.4E-2</v>
      </c>
      <c r="H6406" s="361" t="s">
        <v>1390</v>
      </c>
      <c r="I6406" s="359" t="s">
        <v>1382</v>
      </c>
      <c r="J6406" s="358">
        <v>0.44</v>
      </c>
      <c r="K6406" s="359" t="s">
        <v>1391</v>
      </c>
      <c r="L6406" s="359" t="s">
        <v>1392</v>
      </c>
      <c r="M6406" s="368">
        <v>2011</v>
      </c>
      <c r="N6406" s="205"/>
      <c r="O6406" s="203" t="s">
        <v>2510</v>
      </c>
      <c r="P6406" t="str">
        <f t="shared" si="100"/>
        <v>Duluth Urban Area Streams (Lake Superior Basin)-Stewart Creek-(04010201-884)-E. coli</v>
      </c>
    </row>
    <row r="6407" spans="1:16" ht="27.75" hidden="1" customHeight="1" x14ac:dyDescent="0.25">
      <c r="A6407" s="203" t="s">
        <v>2504</v>
      </c>
      <c r="B6407" s="202" t="s">
        <v>2407</v>
      </c>
      <c r="C6407" s="203" t="s">
        <v>2485</v>
      </c>
      <c r="D6407" s="202" t="s">
        <v>2513</v>
      </c>
      <c r="E6407" s="202" t="s">
        <v>2514</v>
      </c>
      <c r="F6407" s="202" t="s">
        <v>505</v>
      </c>
      <c r="G6407" s="262">
        <v>4.0000000000000001E-3</v>
      </c>
      <c r="H6407" s="361" t="s">
        <v>1390</v>
      </c>
      <c r="I6407" s="359" t="s">
        <v>1383</v>
      </c>
      <c r="J6407" s="358">
        <v>0.44</v>
      </c>
      <c r="K6407" s="359" t="s">
        <v>1391</v>
      </c>
      <c r="L6407" s="359" t="s">
        <v>1392</v>
      </c>
      <c r="M6407" s="368">
        <v>2011</v>
      </c>
      <c r="N6407" s="205"/>
      <c r="O6407" s="203" t="s">
        <v>2510</v>
      </c>
      <c r="P6407" t="str">
        <f t="shared" si="100"/>
        <v>Duluth Urban Area Streams (Lake Superior Basin)-Stewart Creek-(04010201-884)-E. coli</v>
      </c>
    </row>
    <row r="6408" spans="1:16" ht="27.75" hidden="1" customHeight="1" x14ac:dyDescent="0.25">
      <c r="A6408" s="203" t="s">
        <v>2504</v>
      </c>
      <c r="B6408" s="202" t="s">
        <v>2407</v>
      </c>
      <c r="C6408" s="203" t="s">
        <v>2485</v>
      </c>
      <c r="D6408" s="202" t="s">
        <v>2513</v>
      </c>
      <c r="E6408" s="202" t="s">
        <v>2514</v>
      </c>
      <c r="F6408" s="202" t="s">
        <v>505</v>
      </c>
      <c r="G6408" s="262">
        <v>1.1999999999999999E-3</v>
      </c>
      <c r="H6408" s="361" t="s">
        <v>1390</v>
      </c>
      <c r="I6408" s="359" t="s">
        <v>1384</v>
      </c>
      <c r="J6408" s="358">
        <v>0.44</v>
      </c>
      <c r="K6408" s="359" t="s">
        <v>1391</v>
      </c>
      <c r="L6408" s="359" t="s">
        <v>1392</v>
      </c>
      <c r="M6408" s="368">
        <v>2011</v>
      </c>
      <c r="N6408" s="205"/>
      <c r="O6408" s="203" t="s">
        <v>2510</v>
      </c>
      <c r="P6408" t="str">
        <f t="shared" si="100"/>
        <v>Duluth Urban Area Streams (Lake Superior Basin)-Stewart Creek-(04010201-884)-E. coli</v>
      </c>
    </row>
    <row r="6409" spans="1:16" ht="27.75" hidden="1" customHeight="1" x14ac:dyDescent="0.25">
      <c r="A6409" s="203" t="s">
        <v>2504</v>
      </c>
      <c r="B6409" s="202" t="s">
        <v>2407</v>
      </c>
      <c r="C6409" s="203" t="s">
        <v>2485</v>
      </c>
      <c r="D6409" s="202" t="s">
        <v>2513</v>
      </c>
      <c r="E6409" s="202" t="s">
        <v>2514</v>
      </c>
      <c r="F6409" s="202" t="s">
        <v>505</v>
      </c>
      <c r="G6409" s="262">
        <v>2.5999999999999998E-4</v>
      </c>
      <c r="H6409" s="361" t="s">
        <v>1390</v>
      </c>
      <c r="I6409" s="359" t="s">
        <v>1385</v>
      </c>
      <c r="J6409" s="358">
        <v>0.44</v>
      </c>
      <c r="K6409" s="359" t="s">
        <v>1391</v>
      </c>
      <c r="L6409" s="359" t="s">
        <v>1392</v>
      </c>
      <c r="M6409" s="368">
        <v>2011</v>
      </c>
      <c r="N6409" s="205"/>
      <c r="O6409" s="203" t="s">
        <v>2510</v>
      </c>
      <c r="P6409" t="str">
        <f t="shared" si="100"/>
        <v>Duluth Urban Area Streams (Lake Superior Basin)-Stewart Creek-(04010201-884)-E. coli</v>
      </c>
    </row>
    <row r="6410" spans="1:16" ht="27.75" hidden="1" customHeight="1" x14ac:dyDescent="0.25">
      <c r="A6410" s="203" t="s">
        <v>162</v>
      </c>
      <c r="B6410" s="202" t="s">
        <v>482</v>
      </c>
      <c r="C6410" s="203" t="s">
        <v>2485</v>
      </c>
      <c r="D6410" s="202" t="s">
        <v>2513</v>
      </c>
      <c r="E6410" s="202" t="s">
        <v>2514</v>
      </c>
      <c r="F6410" s="202" t="s">
        <v>505</v>
      </c>
      <c r="G6410" s="262">
        <v>0.18</v>
      </c>
      <c r="H6410" s="361" t="s">
        <v>1390</v>
      </c>
      <c r="I6410" s="359" t="s">
        <v>1379</v>
      </c>
      <c r="J6410" s="358">
        <v>0.44</v>
      </c>
      <c r="K6410" s="359" t="s">
        <v>1391</v>
      </c>
      <c r="L6410" s="359" t="s">
        <v>1392</v>
      </c>
      <c r="M6410" s="368">
        <v>2011</v>
      </c>
      <c r="N6410" s="205"/>
      <c r="O6410" s="203" t="s">
        <v>2510</v>
      </c>
      <c r="P6410" t="str">
        <f t="shared" si="100"/>
        <v>Duluth Urban Area Streams (Lake Superior Basin)-Stewart Creek-(04010201-884)-E. coli</v>
      </c>
    </row>
    <row r="6411" spans="1:16" ht="27.75" hidden="1" customHeight="1" x14ac:dyDescent="0.25">
      <c r="A6411" s="203" t="s">
        <v>162</v>
      </c>
      <c r="B6411" s="202" t="s">
        <v>482</v>
      </c>
      <c r="C6411" s="203" t="s">
        <v>2485</v>
      </c>
      <c r="D6411" s="202" t="s">
        <v>2513</v>
      </c>
      <c r="E6411" s="202" t="s">
        <v>2514</v>
      </c>
      <c r="F6411" s="202" t="s">
        <v>505</v>
      </c>
      <c r="G6411" s="262">
        <v>3.9E-2</v>
      </c>
      <c r="H6411" s="361" t="s">
        <v>1390</v>
      </c>
      <c r="I6411" s="359" t="s">
        <v>1382</v>
      </c>
      <c r="J6411" s="358">
        <v>0.44</v>
      </c>
      <c r="K6411" s="359" t="s">
        <v>1391</v>
      </c>
      <c r="L6411" s="359" t="s">
        <v>1392</v>
      </c>
      <c r="M6411" s="368">
        <v>2011</v>
      </c>
      <c r="N6411" s="205"/>
      <c r="O6411" s="203" t="s">
        <v>2510</v>
      </c>
      <c r="P6411" t="str">
        <f t="shared" si="100"/>
        <v>Duluth Urban Area Streams (Lake Superior Basin)-Stewart Creek-(04010201-884)-E. coli</v>
      </c>
    </row>
    <row r="6412" spans="1:16" ht="27.75" hidden="1" customHeight="1" x14ac:dyDescent="0.25">
      <c r="A6412" s="203" t="s">
        <v>162</v>
      </c>
      <c r="B6412" s="202" t="s">
        <v>482</v>
      </c>
      <c r="C6412" s="203" t="s">
        <v>2485</v>
      </c>
      <c r="D6412" s="202" t="s">
        <v>2513</v>
      </c>
      <c r="E6412" s="202" t="s">
        <v>2514</v>
      </c>
      <c r="F6412" s="202" t="s">
        <v>505</v>
      </c>
      <c r="G6412" s="262">
        <v>1.0999999999999999E-2</v>
      </c>
      <c r="H6412" s="361" t="s">
        <v>1390</v>
      </c>
      <c r="I6412" s="359" t="s">
        <v>1383</v>
      </c>
      <c r="J6412" s="358">
        <v>0.44</v>
      </c>
      <c r="K6412" s="359" t="s">
        <v>1391</v>
      </c>
      <c r="L6412" s="359" t="s">
        <v>1392</v>
      </c>
      <c r="M6412" s="368">
        <v>2011</v>
      </c>
      <c r="N6412" s="205"/>
      <c r="O6412" s="203" t="s">
        <v>2510</v>
      </c>
      <c r="P6412" t="str">
        <f t="shared" si="100"/>
        <v>Duluth Urban Area Streams (Lake Superior Basin)-Stewart Creek-(04010201-884)-E. coli</v>
      </c>
    </row>
    <row r="6413" spans="1:16" ht="27.75" hidden="1" customHeight="1" x14ac:dyDescent="0.25">
      <c r="A6413" s="203" t="s">
        <v>162</v>
      </c>
      <c r="B6413" s="202" t="s">
        <v>482</v>
      </c>
      <c r="C6413" s="203" t="s">
        <v>2485</v>
      </c>
      <c r="D6413" s="202" t="s">
        <v>2513</v>
      </c>
      <c r="E6413" s="202" t="s">
        <v>2514</v>
      </c>
      <c r="F6413" s="202" t="s">
        <v>505</v>
      </c>
      <c r="G6413" s="262">
        <v>3.2000000000000002E-3</v>
      </c>
      <c r="H6413" s="361" t="s">
        <v>1390</v>
      </c>
      <c r="I6413" s="359" t="s">
        <v>1384</v>
      </c>
      <c r="J6413" s="358">
        <v>0.44</v>
      </c>
      <c r="K6413" s="359" t="s">
        <v>1391</v>
      </c>
      <c r="L6413" s="359" t="s">
        <v>1392</v>
      </c>
      <c r="M6413" s="368">
        <v>2011</v>
      </c>
      <c r="N6413" s="205"/>
      <c r="O6413" s="203" t="s">
        <v>2510</v>
      </c>
      <c r="P6413" t="str">
        <f t="shared" si="100"/>
        <v>Duluth Urban Area Streams (Lake Superior Basin)-Stewart Creek-(04010201-884)-E. coli</v>
      </c>
    </row>
    <row r="6414" spans="1:16" ht="27.75" hidden="1" customHeight="1" x14ac:dyDescent="0.25">
      <c r="A6414" s="203" t="s">
        <v>162</v>
      </c>
      <c r="B6414" s="202" t="s">
        <v>482</v>
      </c>
      <c r="C6414" s="203" t="s">
        <v>2485</v>
      </c>
      <c r="D6414" s="202" t="s">
        <v>2513</v>
      </c>
      <c r="E6414" s="202" t="s">
        <v>2514</v>
      </c>
      <c r="F6414" s="202" t="s">
        <v>505</v>
      </c>
      <c r="G6414" s="262">
        <v>6.8999999999999997E-4</v>
      </c>
      <c r="H6414" s="361" t="s">
        <v>1390</v>
      </c>
      <c r="I6414" s="359" t="s">
        <v>1385</v>
      </c>
      <c r="J6414" s="358">
        <v>0.44</v>
      </c>
      <c r="K6414" s="359" t="s">
        <v>1391</v>
      </c>
      <c r="L6414" s="359" t="s">
        <v>1392</v>
      </c>
      <c r="M6414" s="368">
        <v>2011</v>
      </c>
      <c r="N6414" s="205"/>
      <c r="O6414" s="203" t="s">
        <v>2510</v>
      </c>
      <c r="P6414" t="str">
        <f t="shared" si="100"/>
        <v>Duluth Urban Area Streams (Lake Superior Basin)-Stewart Creek-(04010201-884)-E. coli</v>
      </c>
    </row>
    <row r="6415" spans="1:16" ht="27.75" hidden="1" customHeight="1" x14ac:dyDescent="0.25">
      <c r="A6415" s="203" t="s">
        <v>1773</v>
      </c>
      <c r="B6415" s="202" t="s">
        <v>2378</v>
      </c>
      <c r="C6415" s="203" t="s">
        <v>2485</v>
      </c>
      <c r="D6415" s="202" t="s">
        <v>2515</v>
      </c>
      <c r="E6415" s="202" t="s">
        <v>2516</v>
      </c>
      <c r="F6415" s="202" t="s">
        <v>505</v>
      </c>
      <c r="G6415" s="262">
        <v>7.1</v>
      </c>
      <c r="H6415" s="361" t="s">
        <v>1390</v>
      </c>
      <c r="I6415" s="359" t="s">
        <v>1379</v>
      </c>
      <c r="J6415" s="358">
        <v>0.85</v>
      </c>
      <c r="K6415" s="359" t="s">
        <v>1391</v>
      </c>
      <c r="L6415" s="359" t="s">
        <v>1392</v>
      </c>
      <c r="M6415" s="368">
        <v>2011</v>
      </c>
      <c r="N6415" s="205"/>
      <c r="O6415" s="203" t="s">
        <v>2510</v>
      </c>
      <c r="P6415" t="str">
        <f t="shared" si="100"/>
        <v>Duluth Urban Area Streams (Lake Superior Basin)-Unnamed Creek (Merritt Creek)-(04010201-987)-E. coli</v>
      </c>
    </row>
    <row r="6416" spans="1:16" ht="27.75" hidden="1" customHeight="1" x14ac:dyDescent="0.25">
      <c r="A6416" s="203" t="s">
        <v>1773</v>
      </c>
      <c r="B6416" s="202" t="s">
        <v>2378</v>
      </c>
      <c r="C6416" s="203" t="s">
        <v>2485</v>
      </c>
      <c r="D6416" s="202" t="s">
        <v>2515</v>
      </c>
      <c r="E6416" s="202" t="s">
        <v>2516</v>
      </c>
      <c r="F6416" s="202" t="s">
        <v>505</v>
      </c>
      <c r="G6416" s="262">
        <v>1.4</v>
      </c>
      <c r="H6416" s="361" t="s">
        <v>1390</v>
      </c>
      <c r="I6416" s="359" t="s">
        <v>1382</v>
      </c>
      <c r="J6416" s="358">
        <v>0.85</v>
      </c>
      <c r="K6416" s="359" t="s">
        <v>1391</v>
      </c>
      <c r="L6416" s="359" t="s">
        <v>1392</v>
      </c>
      <c r="M6416" s="368">
        <v>2011</v>
      </c>
      <c r="N6416" s="205"/>
      <c r="O6416" s="203" t="s">
        <v>2510</v>
      </c>
      <c r="P6416" t="str">
        <f t="shared" si="100"/>
        <v>Duluth Urban Area Streams (Lake Superior Basin)-Unnamed Creek (Merritt Creek)-(04010201-987)-E. coli</v>
      </c>
    </row>
    <row r="6417" spans="1:16" ht="27.75" hidden="1" customHeight="1" x14ac:dyDescent="0.25">
      <c r="A6417" s="203" t="s">
        <v>1773</v>
      </c>
      <c r="B6417" s="202" t="s">
        <v>2378</v>
      </c>
      <c r="C6417" s="203" t="s">
        <v>2485</v>
      </c>
      <c r="D6417" s="202" t="s">
        <v>2515</v>
      </c>
      <c r="E6417" s="202" t="s">
        <v>2516</v>
      </c>
      <c r="F6417" s="202" t="s">
        <v>505</v>
      </c>
      <c r="G6417" s="262">
        <v>0.37</v>
      </c>
      <c r="H6417" s="361" t="s">
        <v>1390</v>
      </c>
      <c r="I6417" s="359" t="s">
        <v>1383</v>
      </c>
      <c r="J6417" s="358">
        <v>0.85</v>
      </c>
      <c r="K6417" s="359" t="s">
        <v>1391</v>
      </c>
      <c r="L6417" s="359" t="s">
        <v>1392</v>
      </c>
      <c r="M6417" s="368">
        <v>2011</v>
      </c>
      <c r="N6417" s="205"/>
      <c r="O6417" s="203" t="s">
        <v>2510</v>
      </c>
      <c r="P6417" t="str">
        <f t="shared" si="100"/>
        <v>Duluth Urban Area Streams (Lake Superior Basin)-Unnamed Creek (Merritt Creek)-(04010201-987)-E. coli</v>
      </c>
    </row>
    <row r="6418" spans="1:16" ht="27.75" hidden="1" customHeight="1" x14ac:dyDescent="0.25">
      <c r="A6418" s="203" t="s">
        <v>1773</v>
      </c>
      <c r="B6418" s="202" t="s">
        <v>2378</v>
      </c>
      <c r="C6418" s="203" t="s">
        <v>2485</v>
      </c>
      <c r="D6418" s="202" t="s">
        <v>2515</v>
      </c>
      <c r="E6418" s="202" t="s">
        <v>2516</v>
      </c>
      <c r="F6418" s="202" t="s">
        <v>505</v>
      </c>
      <c r="G6418" s="262">
        <v>0.1</v>
      </c>
      <c r="H6418" s="361" t="s">
        <v>1390</v>
      </c>
      <c r="I6418" s="359" t="s">
        <v>1384</v>
      </c>
      <c r="J6418" s="358">
        <v>0.85</v>
      </c>
      <c r="K6418" s="359" t="s">
        <v>1391</v>
      </c>
      <c r="L6418" s="359" t="s">
        <v>1392</v>
      </c>
      <c r="M6418" s="368">
        <v>2011</v>
      </c>
      <c r="N6418" s="205"/>
      <c r="O6418" s="203" t="s">
        <v>2510</v>
      </c>
      <c r="P6418" t="str">
        <f t="shared" si="100"/>
        <v>Duluth Urban Area Streams (Lake Superior Basin)-Unnamed Creek (Merritt Creek)-(04010201-987)-E. coli</v>
      </c>
    </row>
    <row r="6419" spans="1:16" ht="27.75" hidden="1" customHeight="1" x14ac:dyDescent="0.25">
      <c r="A6419" s="203" t="s">
        <v>1773</v>
      </c>
      <c r="B6419" s="202" t="s">
        <v>2378</v>
      </c>
      <c r="C6419" s="203" t="s">
        <v>2485</v>
      </c>
      <c r="D6419" s="202" t="s">
        <v>2515</v>
      </c>
      <c r="E6419" s="202" t="s">
        <v>2516</v>
      </c>
      <c r="F6419" s="202" t="s">
        <v>505</v>
      </c>
      <c r="G6419" s="262">
        <v>2.1000000000000001E-2</v>
      </c>
      <c r="H6419" s="361" t="s">
        <v>1390</v>
      </c>
      <c r="I6419" s="359" t="s">
        <v>1385</v>
      </c>
      <c r="J6419" s="358">
        <v>0.85</v>
      </c>
      <c r="K6419" s="359" t="s">
        <v>1391</v>
      </c>
      <c r="L6419" s="359" t="s">
        <v>1392</v>
      </c>
      <c r="M6419" s="368">
        <v>2011</v>
      </c>
      <c r="N6419" s="205"/>
      <c r="O6419" s="203" t="s">
        <v>2510</v>
      </c>
      <c r="P6419" t="str">
        <f t="shared" si="100"/>
        <v>Duluth Urban Area Streams (Lake Superior Basin)-Unnamed Creek (Merritt Creek)-(04010201-987)-E. coli</v>
      </c>
    </row>
    <row r="6420" spans="1:16" ht="27.75" hidden="1" customHeight="1" x14ac:dyDescent="0.25">
      <c r="A6420" s="203" t="s">
        <v>1958</v>
      </c>
      <c r="B6420" s="202" t="s">
        <v>2391</v>
      </c>
      <c r="C6420" s="203" t="s">
        <v>2485</v>
      </c>
      <c r="D6420" s="202" t="s">
        <v>2515</v>
      </c>
      <c r="E6420" s="202" t="s">
        <v>2516</v>
      </c>
      <c r="F6420" s="202" t="s">
        <v>505</v>
      </c>
      <c r="G6420" s="262">
        <v>0.63</v>
      </c>
      <c r="H6420" s="361" t="s">
        <v>1390</v>
      </c>
      <c r="I6420" s="359" t="s">
        <v>1379</v>
      </c>
      <c r="J6420" s="358">
        <v>0.85</v>
      </c>
      <c r="K6420" s="359" t="s">
        <v>1391</v>
      </c>
      <c r="L6420" s="359" t="s">
        <v>1392</v>
      </c>
      <c r="M6420" s="368">
        <v>2011</v>
      </c>
      <c r="N6420" s="205"/>
      <c r="O6420" s="203" t="s">
        <v>2510</v>
      </c>
      <c r="P6420" t="str">
        <f t="shared" si="100"/>
        <v>Duluth Urban Area Streams (Lake Superior Basin)-Unnamed Creek (Merritt Creek)-(04010201-987)-E. coli</v>
      </c>
    </row>
    <row r="6421" spans="1:16" ht="27.75" hidden="1" customHeight="1" x14ac:dyDescent="0.25">
      <c r="A6421" s="203" t="s">
        <v>1958</v>
      </c>
      <c r="B6421" s="202" t="s">
        <v>2391</v>
      </c>
      <c r="C6421" s="203" t="s">
        <v>2485</v>
      </c>
      <c r="D6421" s="202" t="s">
        <v>2515</v>
      </c>
      <c r="E6421" s="202" t="s">
        <v>2516</v>
      </c>
      <c r="F6421" s="202" t="s">
        <v>505</v>
      </c>
      <c r="G6421" s="262">
        <v>0.12</v>
      </c>
      <c r="H6421" s="361" t="s">
        <v>1390</v>
      </c>
      <c r="I6421" s="359" t="s">
        <v>1382</v>
      </c>
      <c r="J6421" s="358">
        <v>0.85</v>
      </c>
      <c r="K6421" s="359" t="s">
        <v>1391</v>
      </c>
      <c r="L6421" s="359" t="s">
        <v>1392</v>
      </c>
      <c r="M6421" s="368">
        <v>2011</v>
      </c>
      <c r="N6421" s="205"/>
      <c r="O6421" s="203" t="s">
        <v>2510</v>
      </c>
      <c r="P6421" t="str">
        <f t="shared" si="100"/>
        <v>Duluth Urban Area Streams (Lake Superior Basin)-Unnamed Creek (Merritt Creek)-(04010201-987)-E. coli</v>
      </c>
    </row>
    <row r="6422" spans="1:16" ht="27.75" hidden="1" customHeight="1" x14ac:dyDescent="0.25">
      <c r="A6422" s="203" t="s">
        <v>1958</v>
      </c>
      <c r="B6422" s="202" t="s">
        <v>2391</v>
      </c>
      <c r="C6422" s="203" t="s">
        <v>2485</v>
      </c>
      <c r="D6422" s="202" t="s">
        <v>2515</v>
      </c>
      <c r="E6422" s="202" t="s">
        <v>2516</v>
      </c>
      <c r="F6422" s="202" t="s">
        <v>505</v>
      </c>
      <c r="G6422" s="262">
        <v>3.3000000000000002E-2</v>
      </c>
      <c r="H6422" s="361" t="s">
        <v>1390</v>
      </c>
      <c r="I6422" s="359" t="s">
        <v>1383</v>
      </c>
      <c r="J6422" s="358">
        <v>0.85</v>
      </c>
      <c r="K6422" s="359" t="s">
        <v>1391</v>
      </c>
      <c r="L6422" s="359" t="s">
        <v>1392</v>
      </c>
      <c r="M6422" s="368">
        <v>2011</v>
      </c>
      <c r="N6422" s="205"/>
      <c r="O6422" s="203" t="s">
        <v>2510</v>
      </c>
      <c r="P6422" t="str">
        <f t="shared" si="100"/>
        <v>Duluth Urban Area Streams (Lake Superior Basin)-Unnamed Creek (Merritt Creek)-(04010201-987)-E. coli</v>
      </c>
    </row>
    <row r="6423" spans="1:16" ht="27.75" hidden="1" customHeight="1" x14ac:dyDescent="0.25">
      <c r="A6423" s="203" t="s">
        <v>1958</v>
      </c>
      <c r="B6423" s="202" t="s">
        <v>2391</v>
      </c>
      <c r="C6423" s="203" t="s">
        <v>2485</v>
      </c>
      <c r="D6423" s="202" t="s">
        <v>2515</v>
      </c>
      <c r="E6423" s="202" t="s">
        <v>2516</v>
      </c>
      <c r="F6423" s="202" t="s">
        <v>505</v>
      </c>
      <c r="G6423" s="262">
        <v>9.1000000000000004E-3</v>
      </c>
      <c r="H6423" s="361" t="s">
        <v>1390</v>
      </c>
      <c r="I6423" s="359" t="s">
        <v>1384</v>
      </c>
      <c r="J6423" s="358">
        <v>0.85</v>
      </c>
      <c r="K6423" s="359" t="s">
        <v>1391</v>
      </c>
      <c r="L6423" s="359" t="s">
        <v>1392</v>
      </c>
      <c r="M6423" s="368">
        <v>2011</v>
      </c>
      <c r="N6423" s="205"/>
      <c r="O6423" s="203" t="s">
        <v>2510</v>
      </c>
      <c r="P6423" t="str">
        <f t="shared" si="100"/>
        <v>Duluth Urban Area Streams (Lake Superior Basin)-Unnamed Creek (Merritt Creek)-(04010201-987)-E. coli</v>
      </c>
    </row>
    <row r="6424" spans="1:16" ht="27.75" hidden="1" customHeight="1" x14ac:dyDescent="0.25">
      <c r="A6424" s="203" t="s">
        <v>1958</v>
      </c>
      <c r="B6424" s="202" t="s">
        <v>2391</v>
      </c>
      <c r="C6424" s="203" t="s">
        <v>2485</v>
      </c>
      <c r="D6424" s="202" t="s">
        <v>2515</v>
      </c>
      <c r="E6424" s="202" t="s">
        <v>2516</v>
      </c>
      <c r="F6424" s="202" t="s">
        <v>505</v>
      </c>
      <c r="G6424" s="262">
        <v>1.9E-3</v>
      </c>
      <c r="H6424" s="361" t="s">
        <v>1390</v>
      </c>
      <c r="I6424" s="359" t="s">
        <v>1385</v>
      </c>
      <c r="J6424" s="358">
        <v>0.85</v>
      </c>
      <c r="K6424" s="359" t="s">
        <v>1391</v>
      </c>
      <c r="L6424" s="359" t="s">
        <v>1392</v>
      </c>
      <c r="M6424" s="368">
        <v>2011</v>
      </c>
      <c r="N6424" s="205"/>
      <c r="O6424" s="203" t="s">
        <v>2510</v>
      </c>
      <c r="P6424" t="str">
        <f t="shared" si="100"/>
        <v>Duluth Urban Area Streams (Lake Superior Basin)-Unnamed Creek (Merritt Creek)-(04010201-987)-E. coli</v>
      </c>
    </row>
    <row r="6425" spans="1:16" ht="27.75" hidden="1" customHeight="1" x14ac:dyDescent="0.25">
      <c r="A6425" s="203" t="s">
        <v>2241</v>
      </c>
      <c r="B6425" s="202" t="s">
        <v>2446</v>
      </c>
      <c r="C6425" s="203" t="s">
        <v>2485</v>
      </c>
      <c r="D6425" s="202" t="s">
        <v>2515</v>
      </c>
      <c r="E6425" s="202" t="s">
        <v>2516</v>
      </c>
      <c r="F6425" s="202" t="s">
        <v>505</v>
      </c>
      <c r="G6425" s="262">
        <v>0.48</v>
      </c>
      <c r="H6425" s="361" t="s">
        <v>1390</v>
      </c>
      <c r="I6425" s="359" t="s">
        <v>1379</v>
      </c>
      <c r="J6425" s="358">
        <v>0.85</v>
      </c>
      <c r="K6425" s="359" t="s">
        <v>1391</v>
      </c>
      <c r="L6425" s="359" t="s">
        <v>1392</v>
      </c>
      <c r="M6425" s="368">
        <v>2011</v>
      </c>
      <c r="N6425" s="205"/>
      <c r="O6425" s="203" t="s">
        <v>2510</v>
      </c>
      <c r="P6425" t="str">
        <f t="shared" si="100"/>
        <v>Duluth Urban Area Streams (Lake Superior Basin)-Unnamed Creek (Merritt Creek)-(04010201-987)-E. coli</v>
      </c>
    </row>
    <row r="6426" spans="1:16" ht="27.75" hidden="1" customHeight="1" x14ac:dyDescent="0.25">
      <c r="A6426" s="203" t="s">
        <v>2241</v>
      </c>
      <c r="B6426" s="202" t="s">
        <v>2446</v>
      </c>
      <c r="C6426" s="203" t="s">
        <v>2485</v>
      </c>
      <c r="D6426" s="202" t="s">
        <v>2515</v>
      </c>
      <c r="E6426" s="202" t="s">
        <v>2516</v>
      </c>
      <c r="F6426" s="202" t="s">
        <v>505</v>
      </c>
      <c r="G6426" s="262">
        <v>9.1999999999999998E-2</v>
      </c>
      <c r="H6426" s="361" t="s">
        <v>1390</v>
      </c>
      <c r="I6426" s="359" t="s">
        <v>1382</v>
      </c>
      <c r="J6426" s="358">
        <v>0.85</v>
      </c>
      <c r="K6426" s="359" t="s">
        <v>1391</v>
      </c>
      <c r="L6426" s="359" t="s">
        <v>1392</v>
      </c>
      <c r="M6426" s="368">
        <v>2011</v>
      </c>
      <c r="N6426" s="205"/>
      <c r="O6426" s="203" t="s">
        <v>2510</v>
      </c>
      <c r="P6426" t="str">
        <f t="shared" si="100"/>
        <v>Duluth Urban Area Streams (Lake Superior Basin)-Unnamed Creek (Merritt Creek)-(04010201-987)-E. coli</v>
      </c>
    </row>
    <row r="6427" spans="1:16" ht="27.75" hidden="1" customHeight="1" x14ac:dyDescent="0.25">
      <c r="A6427" s="203" t="s">
        <v>2241</v>
      </c>
      <c r="B6427" s="202" t="s">
        <v>2446</v>
      </c>
      <c r="C6427" s="203" t="s">
        <v>2485</v>
      </c>
      <c r="D6427" s="202" t="s">
        <v>2515</v>
      </c>
      <c r="E6427" s="202" t="s">
        <v>2516</v>
      </c>
      <c r="F6427" s="202" t="s">
        <v>505</v>
      </c>
      <c r="G6427" s="262">
        <v>2.5000000000000001E-2</v>
      </c>
      <c r="H6427" s="361" t="s">
        <v>1390</v>
      </c>
      <c r="I6427" s="359" t="s">
        <v>1383</v>
      </c>
      <c r="J6427" s="358">
        <v>0.85</v>
      </c>
      <c r="K6427" s="359" t="s">
        <v>1391</v>
      </c>
      <c r="L6427" s="359" t="s">
        <v>1392</v>
      </c>
      <c r="M6427" s="368">
        <v>2011</v>
      </c>
      <c r="N6427" s="205"/>
      <c r="O6427" s="203" t="s">
        <v>2510</v>
      </c>
      <c r="P6427" t="str">
        <f t="shared" si="100"/>
        <v>Duluth Urban Area Streams (Lake Superior Basin)-Unnamed Creek (Merritt Creek)-(04010201-987)-E. coli</v>
      </c>
    </row>
    <row r="6428" spans="1:16" ht="27.75" hidden="1" customHeight="1" x14ac:dyDescent="0.25">
      <c r="A6428" s="203" t="s">
        <v>2241</v>
      </c>
      <c r="B6428" s="202" t="s">
        <v>2446</v>
      </c>
      <c r="C6428" s="203" t="s">
        <v>2485</v>
      </c>
      <c r="D6428" s="202" t="s">
        <v>2515</v>
      </c>
      <c r="E6428" s="202" t="s">
        <v>2516</v>
      </c>
      <c r="F6428" s="202" t="s">
        <v>505</v>
      </c>
      <c r="G6428" s="262">
        <v>6.8999999999999999E-3</v>
      </c>
      <c r="H6428" s="361" t="s">
        <v>1390</v>
      </c>
      <c r="I6428" s="359" t="s">
        <v>1384</v>
      </c>
      <c r="J6428" s="358">
        <v>0.85</v>
      </c>
      <c r="K6428" s="359" t="s">
        <v>1391</v>
      </c>
      <c r="L6428" s="359" t="s">
        <v>1392</v>
      </c>
      <c r="M6428" s="368">
        <v>2011</v>
      </c>
      <c r="N6428" s="205"/>
      <c r="O6428" s="203" t="s">
        <v>2510</v>
      </c>
      <c r="P6428" t="str">
        <f t="shared" si="100"/>
        <v>Duluth Urban Area Streams (Lake Superior Basin)-Unnamed Creek (Merritt Creek)-(04010201-987)-E. coli</v>
      </c>
    </row>
    <row r="6429" spans="1:16" ht="27.75" hidden="1" customHeight="1" x14ac:dyDescent="0.25">
      <c r="A6429" s="203" t="s">
        <v>2241</v>
      </c>
      <c r="B6429" s="202" t="s">
        <v>2446</v>
      </c>
      <c r="C6429" s="203" t="s">
        <v>2485</v>
      </c>
      <c r="D6429" s="202" t="s">
        <v>2515</v>
      </c>
      <c r="E6429" s="202" t="s">
        <v>2516</v>
      </c>
      <c r="F6429" s="202" t="s">
        <v>505</v>
      </c>
      <c r="G6429" s="262">
        <v>1.4E-3</v>
      </c>
      <c r="H6429" s="361" t="s">
        <v>1390</v>
      </c>
      <c r="I6429" s="359" t="s">
        <v>1385</v>
      </c>
      <c r="J6429" s="358">
        <v>0.85</v>
      </c>
      <c r="K6429" s="359" t="s">
        <v>1391</v>
      </c>
      <c r="L6429" s="359" t="s">
        <v>1392</v>
      </c>
      <c r="M6429" s="368">
        <v>2011</v>
      </c>
      <c r="N6429" s="205"/>
      <c r="O6429" s="203" t="s">
        <v>2510</v>
      </c>
      <c r="P6429" t="str">
        <f t="shared" si="100"/>
        <v>Duluth Urban Area Streams (Lake Superior Basin)-Unnamed Creek (Merritt Creek)-(04010201-987)-E. coli</v>
      </c>
    </row>
    <row r="6430" spans="1:16" ht="27.75" hidden="1" customHeight="1" x14ac:dyDescent="0.25">
      <c r="A6430" s="203" t="s">
        <v>162</v>
      </c>
      <c r="B6430" s="202" t="s">
        <v>482</v>
      </c>
      <c r="C6430" s="203" t="s">
        <v>2485</v>
      </c>
      <c r="D6430" s="202" t="s">
        <v>2515</v>
      </c>
      <c r="E6430" s="202" t="s">
        <v>2516</v>
      </c>
      <c r="F6430" s="202" t="s">
        <v>505</v>
      </c>
      <c r="G6430" s="262">
        <v>0.41</v>
      </c>
      <c r="H6430" s="361" t="s">
        <v>1390</v>
      </c>
      <c r="I6430" s="359" t="s">
        <v>1379</v>
      </c>
      <c r="J6430" s="358">
        <v>0.85</v>
      </c>
      <c r="K6430" s="359" t="s">
        <v>1391</v>
      </c>
      <c r="L6430" s="359" t="s">
        <v>1392</v>
      </c>
      <c r="M6430" s="368">
        <v>2011</v>
      </c>
      <c r="N6430" s="205"/>
      <c r="O6430" s="203" t="s">
        <v>2510</v>
      </c>
      <c r="P6430" t="str">
        <f t="shared" si="100"/>
        <v>Duluth Urban Area Streams (Lake Superior Basin)-Unnamed Creek (Merritt Creek)-(04010201-987)-E. coli</v>
      </c>
    </row>
    <row r="6431" spans="1:16" ht="27.75" hidden="1" customHeight="1" x14ac:dyDescent="0.25">
      <c r="A6431" s="203" t="s">
        <v>162</v>
      </c>
      <c r="B6431" s="202" t="s">
        <v>482</v>
      </c>
      <c r="C6431" s="203" t="s">
        <v>2485</v>
      </c>
      <c r="D6431" s="202" t="s">
        <v>2515</v>
      </c>
      <c r="E6431" s="202" t="s">
        <v>2516</v>
      </c>
      <c r="F6431" s="202" t="s">
        <v>505</v>
      </c>
      <c r="G6431" s="262">
        <v>0.08</v>
      </c>
      <c r="H6431" s="361" t="s">
        <v>1390</v>
      </c>
      <c r="I6431" s="359" t="s">
        <v>1382</v>
      </c>
      <c r="J6431" s="358">
        <v>0.85</v>
      </c>
      <c r="K6431" s="359" t="s">
        <v>1391</v>
      </c>
      <c r="L6431" s="359" t="s">
        <v>1392</v>
      </c>
      <c r="M6431" s="368">
        <v>2011</v>
      </c>
      <c r="N6431" s="205"/>
      <c r="O6431" s="203" t="s">
        <v>2510</v>
      </c>
      <c r="P6431" t="str">
        <f t="shared" si="100"/>
        <v>Duluth Urban Area Streams (Lake Superior Basin)-Unnamed Creek (Merritt Creek)-(04010201-987)-E. coli</v>
      </c>
    </row>
    <row r="6432" spans="1:16" ht="27.75" hidden="1" customHeight="1" x14ac:dyDescent="0.25">
      <c r="A6432" s="203" t="s">
        <v>162</v>
      </c>
      <c r="B6432" s="202" t="s">
        <v>482</v>
      </c>
      <c r="C6432" s="203" t="s">
        <v>2485</v>
      </c>
      <c r="D6432" s="202" t="s">
        <v>2515</v>
      </c>
      <c r="E6432" s="202" t="s">
        <v>2516</v>
      </c>
      <c r="F6432" s="202" t="s">
        <v>505</v>
      </c>
      <c r="G6432" s="262">
        <v>2.1000000000000001E-2</v>
      </c>
      <c r="H6432" s="361" t="s">
        <v>1390</v>
      </c>
      <c r="I6432" s="359" t="s">
        <v>1383</v>
      </c>
      <c r="J6432" s="358">
        <v>0.85</v>
      </c>
      <c r="K6432" s="359" t="s">
        <v>1391</v>
      </c>
      <c r="L6432" s="359" t="s">
        <v>1392</v>
      </c>
      <c r="M6432" s="368">
        <v>2011</v>
      </c>
      <c r="N6432" s="205"/>
      <c r="O6432" s="203" t="s">
        <v>2510</v>
      </c>
      <c r="P6432" t="str">
        <f t="shared" si="100"/>
        <v>Duluth Urban Area Streams (Lake Superior Basin)-Unnamed Creek (Merritt Creek)-(04010201-987)-E. coli</v>
      </c>
    </row>
    <row r="6433" spans="1:16" ht="27.75" hidden="1" customHeight="1" x14ac:dyDescent="0.25">
      <c r="A6433" s="203" t="s">
        <v>162</v>
      </c>
      <c r="B6433" s="202" t="s">
        <v>482</v>
      </c>
      <c r="C6433" s="203" t="s">
        <v>2485</v>
      </c>
      <c r="D6433" s="202" t="s">
        <v>2515</v>
      </c>
      <c r="E6433" s="202" t="s">
        <v>2516</v>
      </c>
      <c r="F6433" s="202" t="s">
        <v>505</v>
      </c>
      <c r="G6433" s="262">
        <v>6.0000000000000001E-3</v>
      </c>
      <c r="H6433" s="361" t="s">
        <v>1390</v>
      </c>
      <c r="I6433" s="359" t="s">
        <v>1384</v>
      </c>
      <c r="J6433" s="358">
        <v>0.85</v>
      </c>
      <c r="K6433" s="359" t="s">
        <v>1391</v>
      </c>
      <c r="L6433" s="359" t="s">
        <v>1392</v>
      </c>
      <c r="M6433" s="368">
        <v>2011</v>
      </c>
      <c r="N6433" s="205"/>
      <c r="O6433" s="203" t="s">
        <v>2510</v>
      </c>
      <c r="P6433" t="str">
        <f t="shared" si="100"/>
        <v>Duluth Urban Area Streams (Lake Superior Basin)-Unnamed Creek (Merritt Creek)-(04010201-987)-E. coli</v>
      </c>
    </row>
    <row r="6434" spans="1:16" ht="27.75" hidden="1" customHeight="1" x14ac:dyDescent="0.25">
      <c r="A6434" s="203" t="s">
        <v>162</v>
      </c>
      <c r="B6434" s="202" t="s">
        <v>482</v>
      </c>
      <c r="C6434" s="203" t="s">
        <v>2485</v>
      </c>
      <c r="D6434" s="202" t="s">
        <v>2515</v>
      </c>
      <c r="E6434" s="202" t="s">
        <v>2516</v>
      </c>
      <c r="F6434" s="202" t="s">
        <v>505</v>
      </c>
      <c r="G6434" s="262">
        <v>1.1999999999999999E-3</v>
      </c>
      <c r="H6434" s="361" t="s">
        <v>1390</v>
      </c>
      <c r="I6434" s="359" t="s">
        <v>1385</v>
      </c>
      <c r="J6434" s="358">
        <v>0.85</v>
      </c>
      <c r="K6434" s="359" t="s">
        <v>1391</v>
      </c>
      <c r="L6434" s="359" t="s">
        <v>1392</v>
      </c>
      <c r="M6434" s="368">
        <v>2011</v>
      </c>
      <c r="N6434" s="205"/>
      <c r="O6434" s="203" t="s">
        <v>2510</v>
      </c>
      <c r="P6434" t="str">
        <f t="shared" si="100"/>
        <v>Duluth Urban Area Streams (Lake Superior Basin)-Unnamed Creek (Merritt Creek)-(04010201-987)-E. coli</v>
      </c>
    </row>
    <row r="6435" spans="1:16" ht="27.75" hidden="1" customHeight="1" x14ac:dyDescent="0.25">
      <c r="A6435" s="203" t="s">
        <v>1773</v>
      </c>
      <c r="B6435" s="202" t="s">
        <v>2378</v>
      </c>
      <c r="C6435" s="203" t="s">
        <v>2485</v>
      </c>
      <c r="D6435" s="202" t="s">
        <v>2517</v>
      </c>
      <c r="E6435" s="202" t="s">
        <v>2518</v>
      </c>
      <c r="F6435" s="202" t="s">
        <v>505</v>
      </c>
      <c r="G6435" s="262">
        <v>24</v>
      </c>
      <c r="H6435" s="361" t="s">
        <v>1390</v>
      </c>
      <c r="I6435" s="359" t="s">
        <v>1379</v>
      </c>
      <c r="J6435" s="358">
        <v>0.89</v>
      </c>
      <c r="K6435" s="359" t="s">
        <v>1391</v>
      </c>
      <c r="L6435" s="359" t="s">
        <v>1392</v>
      </c>
      <c r="M6435" s="368">
        <v>2011</v>
      </c>
      <c r="N6435" s="205"/>
      <c r="O6435" s="203" t="s">
        <v>2510</v>
      </c>
      <c r="P6435" t="str">
        <f t="shared" si="100"/>
        <v>Duluth Urban Area Streams (Lake Superior Basin)-Tischer Creek-(04010102-544)-E. coli</v>
      </c>
    </row>
    <row r="6436" spans="1:16" ht="27.75" hidden="1" customHeight="1" x14ac:dyDescent="0.25">
      <c r="A6436" s="203" t="s">
        <v>1773</v>
      </c>
      <c r="B6436" s="202" t="s">
        <v>2378</v>
      </c>
      <c r="C6436" s="203" t="s">
        <v>2485</v>
      </c>
      <c r="D6436" s="202" t="s">
        <v>2517</v>
      </c>
      <c r="E6436" s="202" t="s">
        <v>2518</v>
      </c>
      <c r="F6436" s="202" t="s">
        <v>505</v>
      </c>
      <c r="G6436" s="262">
        <v>4.4000000000000004</v>
      </c>
      <c r="H6436" s="361" t="s">
        <v>1390</v>
      </c>
      <c r="I6436" s="359" t="s">
        <v>1382</v>
      </c>
      <c r="J6436" s="358">
        <v>0.89</v>
      </c>
      <c r="K6436" s="359" t="s">
        <v>1391</v>
      </c>
      <c r="L6436" s="359" t="s">
        <v>1392</v>
      </c>
      <c r="M6436" s="368">
        <v>2011</v>
      </c>
      <c r="N6436" s="205"/>
      <c r="O6436" s="203" t="s">
        <v>2510</v>
      </c>
      <c r="P6436" t="str">
        <f t="shared" si="100"/>
        <v>Duluth Urban Area Streams (Lake Superior Basin)-Tischer Creek-(04010102-544)-E. coli</v>
      </c>
    </row>
    <row r="6437" spans="1:16" ht="27.75" hidden="1" customHeight="1" x14ac:dyDescent="0.25">
      <c r="A6437" s="203" t="s">
        <v>1773</v>
      </c>
      <c r="B6437" s="202" t="s">
        <v>2378</v>
      </c>
      <c r="C6437" s="203" t="s">
        <v>2485</v>
      </c>
      <c r="D6437" s="202" t="s">
        <v>2517</v>
      </c>
      <c r="E6437" s="202" t="s">
        <v>2518</v>
      </c>
      <c r="F6437" s="202" t="s">
        <v>505</v>
      </c>
      <c r="G6437" s="262">
        <v>1.2</v>
      </c>
      <c r="H6437" s="361" t="s">
        <v>1390</v>
      </c>
      <c r="I6437" s="359" t="s">
        <v>1383</v>
      </c>
      <c r="J6437" s="358">
        <v>0.89</v>
      </c>
      <c r="K6437" s="359" t="s">
        <v>1391</v>
      </c>
      <c r="L6437" s="359" t="s">
        <v>1392</v>
      </c>
      <c r="M6437" s="368">
        <v>2011</v>
      </c>
      <c r="N6437" s="205"/>
      <c r="O6437" s="203" t="s">
        <v>2510</v>
      </c>
      <c r="P6437" t="str">
        <f t="shared" si="100"/>
        <v>Duluth Urban Area Streams (Lake Superior Basin)-Tischer Creek-(04010102-544)-E. coli</v>
      </c>
    </row>
    <row r="6438" spans="1:16" ht="27.75" hidden="1" customHeight="1" x14ac:dyDescent="0.25">
      <c r="A6438" s="203" t="s">
        <v>1773</v>
      </c>
      <c r="B6438" s="202" t="s">
        <v>2378</v>
      </c>
      <c r="C6438" s="203" t="s">
        <v>2485</v>
      </c>
      <c r="D6438" s="202" t="s">
        <v>2517</v>
      </c>
      <c r="E6438" s="202" t="s">
        <v>2518</v>
      </c>
      <c r="F6438" s="202" t="s">
        <v>505</v>
      </c>
      <c r="G6438" s="262">
        <v>0.35</v>
      </c>
      <c r="H6438" s="361" t="s">
        <v>1390</v>
      </c>
      <c r="I6438" s="359" t="s">
        <v>1384</v>
      </c>
      <c r="J6438" s="358">
        <v>0.89</v>
      </c>
      <c r="K6438" s="359" t="s">
        <v>1391</v>
      </c>
      <c r="L6438" s="359" t="s">
        <v>1392</v>
      </c>
      <c r="M6438" s="368">
        <v>2011</v>
      </c>
      <c r="N6438" s="205"/>
      <c r="O6438" s="203" t="s">
        <v>2510</v>
      </c>
      <c r="P6438" t="str">
        <f t="shared" si="100"/>
        <v>Duluth Urban Area Streams (Lake Superior Basin)-Tischer Creek-(04010102-544)-E. coli</v>
      </c>
    </row>
    <row r="6439" spans="1:16" ht="27.75" hidden="1" customHeight="1" x14ac:dyDescent="0.25">
      <c r="A6439" s="203" t="s">
        <v>1773</v>
      </c>
      <c r="B6439" s="202" t="s">
        <v>2378</v>
      </c>
      <c r="C6439" s="203" t="s">
        <v>2485</v>
      </c>
      <c r="D6439" s="202" t="s">
        <v>2517</v>
      </c>
      <c r="E6439" s="202" t="s">
        <v>2518</v>
      </c>
      <c r="F6439" s="202" t="s">
        <v>505</v>
      </c>
      <c r="G6439" s="262">
        <v>8.7999999999999995E-2</v>
      </c>
      <c r="H6439" s="361" t="s">
        <v>1390</v>
      </c>
      <c r="I6439" s="359" t="s">
        <v>1385</v>
      </c>
      <c r="J6439" s="358">
        <v>0.89</v>
      </c>
      <c r="K6439" s="359" t="s">
        <v>1391</v>
      </c>
      <c r="L6439" s="359" t="s">
        <v>1392</v>
      </c>
      <c r="M6439" s="368">
        <v>2011</v>
      </c>
      <c r="N6439" s="205"/>
      <c r="O6439" s="203" t="s">
        <v>2510</v>
      </c>
      <c r="P6439" t="str">
        <f t="shared" si="100"/>
        <v>Duluth Urban Area Streams (Lake Superior Basin)-Tischer Creek-(04010102-544)-E. coli</v>
      </c>
    </row>
    <row r="6440" spans="1:16" ht="27.75" hidden="1" customHeight="1" x14ac:dyDescent="0.25">
      <c r="A6440" s="203" t="s">
        <v>2505</v>
      </c>
      <c r="B6440" s="202" t="s">
        <v>2437</v>
      </c>
      <c r="C6440" s="203" t="s">
        <v>2485</v>
      </c>
      <c r="D6440" s="202" t="s">
        <v>2517</v>
      </c>
      <c r="E6440" s="202" t="s">
        <v>2518</v>
      </c>
      <c r="F6440" s="202" t="s">
        <v>505</v>
      </c>
      <c r="G6440" s="262">
        <v>6.4</v>
      </c>
      <c r="H6440" s="361" t="s">
        <v>1390</v>
      </c>
      <c r="I6440" s="359" t="s">
        <v>1379</v>
      </c>
      <c r="J6440" s="358">
        <v>0.89</v>
      </c>
      <c r="K6440" s="359" t="s">
        <v>1391</v>
      </c>
      <c r="L6440" s="359" t="s">
        <v>1392</v>
      </c>
      <c r="M6440" s="368">
        <v>2011</v>
      </c>
      <c r="N6440" s="205"/>
      <c r="O6440" s="203" t="s">
        <v>2510</v>
      </c>
      <c r="P6440" t="str">
        <f t="shared" si="100"/>
        <v>Duluth Urban Area Streams (Lake Superior Basin)-Tischer Creek-(04010102-544)-E. coli</v>
      </c>
    </row>
    <row r="6441" spans="1:16" ht="27.75" hidden="1" customHeight="1" x14ac:dyDescent="0.25">
      <c r="A6441" s="203" t="s">
        <v>2505</v>
      </c>
      <c r="B6441" s="202" t="s">
        <v>2437</v>
      </c>
      <c r="C6441" s="203" t="s">
        <v>2485</v>
      </c>
      <c r="D6441" s="202" t="s">
        <v>2517</v>
      </c>
      <c r="E6441" s="202" t="s">
        <v>2518</v>
      </c>
      <c r="F6441" s="202" t="s">
        <v>505</v>
      </c>
      <c r="G6441" s="262">
        <v>1.2</v>
      </c>
      <c r="H6441" s="361" t="s">
        <v>1390</v>
      </c>
      <c r="I6441" s="359" t="s">
        <v>1382</v>
      </c>
      <c r="J6441" s="358">
        <v>0.89</v>
      </c>
      <c r="K6441" s="359" t="s">
        <v>1391</v>
      </c>
      <c r="L6441" s="359" t="s">
        <v>1392</v>
      </c>
      <c r="M6441" s="368">
        <v>2011</v>
      </c>
      <c r="N6441" s="205"/>
      <c r="O6441" s="203" t="s">
        <v>2510</v>
      </c>
      <c r="P6441" t="str">
        <f t="shared" si="100"/>
        <v>Duluth Urban Area Streams (Lake Superior Basin)-Tischer Creek-(04010102-544)-E. coli</v>
      </c>
    </row>
    <row r="6442" spans="1:16" ht="27.75" hidden="1" customHeight="1" x14ac:dyDescent="0.25">
      <c r="A6442" s="203" t="s">
        <v>2505</v>
      </c>
      <c r="B6442" s="202" t="s">
        <v>2437</v>
      </c>
      <c r="C6442" s="203" t="s">
        <v>2485</v>
      </c>
      <c r="D6442" s="202" t="s">
        <v>2517</v>
      </c>
      <c r="E6442" s="202" t="s">
        <v>2518</v>
      </c>
      <c r="F6442" s="202" t="s">
        <v>505</v>
      </c>
      <c r="G6442" s="262">
        <v>0.32</v>
      </c>
      <c r="H6442" s="361" t="s">
        <v>1390</v>
      </c>
      <c r="I6442" s="359" t="s">
        <v>1383</v>
      </c>
      <c r="J6442" s="358">
        <v>0.89</v>
      </c>
      <c r="K6442" s="359" t="s">
        <v>1391</v>
      </c>
      <c r="L6442" s="359" t="s">
        <v>1392</v>
      </c>
      <c r="M6442" s="368">
        <v>2011</v>
      </c>
      <c r="N6442" s="205"/>
      <c r="O6442" s="203" t="s">
        <v>2510</v>
      </c>
      <c r="P6442" t="str">
        <f t="shared" si="100"/>
        <v>Duluth Urban Area Streams (Lake Superior Basin)-Tischer Creek-(04010102-544)-E. coli</v>
      </c>
    </row>
    <row r="6443" spans="1:16" ht="27.75" hidden="1" customHeight="1" x14ac:dyDescent="0.25">
      <c r="A6443" s="203" t="s">
        <v>2505</v>
      </c>
      <c r="B6443" s="202" t="s">
        <v>2437</v>
      </c>
      <c r="C6443" s="203" t="s">
        <v>2485</v>
      </c>
      <c r="D6443" s="202" t="s">
        <v>2517</v>
      </c>
      <c r="E6443" s="202" t="s">
        <v>2518</v>
      </c>
      <c r="F6443" s="202" t="s">
        <v>505</v>
      </c>
      <c r="G6443" s="262">
        <v>9.1999999999999998E-2</v>
      </c>
      <c r="H6443" s="361" t="s">
        <v>1390</v>
      </c>
      <c r="I6443" s="359" t="s">
        <v>1384</v>
      </c>
      <c r="J6443" s="358">
        <v>0.89</v>
      </c>
      <c r="K6443" s="359" t="s">
        <v>1391</v>
      </c>
      <c r="L6443" s="359" t="s">
        <v>1392</v>
      </c>
      <c r="M6443" s="368">
        <v>2011</v>
      </c>
      <c r="N6443" s="205"/>
      <c r="O6443" s="203" t="s">
        <v>2510</v>
      </c>
      <c r="P6443" t="str">
        <f t="shared" si="100"/>
        <v>Duluth Urban Area Streams (Lake Superior Basin)-Tischer Creek-(04010102-544)-E. coli</v>
      </c>
    </row>
    <row r="6444" spans="1:16" ht="27.75" hidden="1" customHeight="1" x14ac:dyDescent="0.25">
      <c r="A6444" s="203" t="s">
        <v>2505</v>
      </c>
      <c r="B6444" s="202" t="s">
        <v>2437</v>
      </c>
      <c r="C6444" s="203" t="s">
        <v>2485</v>
      </c>
      <c r="D6444" s="202" t="s">
        <v>2517</v>
      </c>
      <c r="E6444" s="202" t="s">
        <v>2518</v>
      </c>
      <c r="F6444" s="202" t="s">
        <v>505</v>
      </c>
      <c r="G6444" s="262">
        <v>2.3E-2</v>
      </c>
      <c r="H6444" s="361" t="s">
        <v>1390</v>
      </c>
      <c r="I6444" s="359" t="s">
        <v>1385</v>
      </c>
      <c r="J6444" s="358">
        <v>0.89</v>
      </c>
      <c r="K6444" s="359" t="s">
        <v>1391</v>
      </c>
      <c r="L6444" s="359" t="s">
        <v>1392</v>
      </c>
      <c r="M6444" s="368">
        <v>2011</v>
      </c>
      <c r="N6444" s="205"/>
      <c r="O6444" s="203" t="s">
        <v>2510</v>
      </c>
      <c r="P6444" t="str">
        <f t="shared" si="100"/>
        <v>Duluth Urban Area Streams (Lake Superior Basin)-Tischer Creek-(04010102-544)-E. coli</v>
      </c>
    </row>
    <row r="6445" spans="1:16" ht="27.75" hidden="1" customHeight="1" x14ac:dyDescent="0.25">
      <c r="A6445" s="203" t="s">
        <v>2506</v>
      </c>
      <c r="B6445" s="202" t="s">
        <v>2507</v>
      </c>
      <c r="C6445" s="203" t="s">
        <v>2485</v>
      </c>
      <c r="D6445" s="202" t="s">
        <v>2517</v>
      </c>
      <c r="E6445" s="202" t="s">
        <v>2518</v>
      </c>
      <c r="F6445" s="202" t="s">
        <v>505</v>
      </c>
      <c r="G6445" s="262">
        <v>1.4</v>
      </c>
      <c r="H6445" s="361" t="s">
        <v>1390</v>
      </c>
      <c r="I6445" s="359" t="s">
        <v>1379</v>
      </c>
      <c r="J6445" s="358">
        <v>0.89</v>
      </c>
      <c r="K6445" s="359" t="s">
        <v>1391</v>
      </c>
      <c r="L6445" s="359" t="s">
        <v>1392</v>
      </c>
      <c r="M6445" s="368">
        <v>2011</v>
      </c>
      <c r="N6445" s="205"/>
      <c r="O6445" s="203" t="s">
        <v>2510</v>
      </c>
      <c r="P6445" t="str">
        <f t="shared" si="100"/>
        <v>Duluth Urban Area Streams (Lake Superior Basin)-Tischer Creek-(04010102-544)-E. coli</v>
      </c>
    </row>
    <row r="6446" spans="1:16" ht="27.75" hidden="1" customHeight="1" x14ac:dyDescent="0.25">
      <c r="A6446" s="203" t="s">
        <v>2506</v>
      </c>
      <c r="B6446" s="202" t="s">
        <v>2507</v>
      </c>
      <c r="C6446" s="203" t="s">
        <v>2485</v>
      </c>
      <c r="D6446" s="202" t="s">
        <v>2517</v>
      </c>
      <c r="E6446" s="202" t="s">
        <v>2518</v>
      </c>
      <c r="F6446" s="202" t="s">
        <v>505</v>
      </c>
      <c r="G6446" s="262">
        <v>0.25</v>
      </c>
      <c r="H6446" s="361" t="s">
        <v>1390</v>
      </c>
      <c r="I6446" s="359" t="s">
        <v>1382</v>
      </c>
      <c r="J6446" s="358">
        <v>0.89</v>
      </c>
      <c r="K6446" s="359" t="s">
        <v>1391</v>
      </c>
      <c r="L6446" s="359" t="s">
        <v>1392</v>
      </c>
      <c r="M6446" s="368">
        <v>2011</v>
      </c>
      <c r="N6446" s="205"/>
      <c r="O6446" s="203" t="s">
        <v>2510</v>
      </c>
      <c r="P6446" t="str">
        <f t="shared" si="100"/>
        <v>Duluth Urban Area Streams (Lake Superior Basin)-Tischer Creek-(04010102-544)-E. coli</v>
      </c>
    </row>
    <row r="6447" spans="1:16" ht="27.75" hidden="1" customHeight="1" x14ac:dyDescent="0.25">
      <c r="A6447" s="203" t="s">
        <v>2506</v>
      </c>
      <c r="B6447" s="202" t="s">
        <v>2507</v>
      </c>
      <c r="C6447" s="203" t="s">
        <v>2485</v>
      </c>
      <c r="D6447" s="202" t="s">
        <v>2517</v>
      </c>
      <c r="E6447" s="202" t="s">
        <v>2518</v>
      </c>
      <c r="F6447" s="202" t="s">
        <v>505</v>
      </c>
      <c r="G6447" s="262">
        <v>7.0000000000000007E-2</v>
      </c>
      <c r="H6447" s="361" t="s">
        <v>1390</v>
      </c>
      <c r="I6447" s="359" t="s">
        <v>1383</v>
      </c>
      <c r="J6447" s="358">
        <v>0.89</v>
      </c>
      <c r="K6447" s="359" t="s">
        <v>1391</v>
      </c>
      <c r="L6447" s="359" t="s">
        <v>1392</v>
      </c>
      <c r="M6447" s="368">
        <v>2011</v>
      </c>
      <c r="N6447" s="205"/>
      <c r="O6447" s="203" t="s">
        <v>2510</v>
      </c>
      <c r="P6447" t="str">
        <f t="shared" si="100"/>
        <v>Duluth Urban Area Streams (Lake Superior Basin)-Tischer Creek-(04010102-544)-E. coli</v>
      </c>
    </row>
    <row r="6448" spans="1:16" ht="27.75" hidden="1" customHeight="1" x14ac:dyDescent="0.25">
      <c r="A6448" s="203" t="s">
        <v>2506</v>
      </c>
      <c r="B6448" s="202" t="s">
        <v>2507</v>
      </c>
      <c r="C6448" s="203" t="s">
        <v>2485</v>
      </c>
      <c r="D6448" s="202" t="s">
        <v>2517</v>
      </c>
      <c r="E6448" s="202" t="s">
        <v>2518</v>
      </c>
      <c r="F6448" s="202" t="s">
        <v>505</v>
      </c>
      <c r="G6448" s="262">
        <v>0.02</v>
      </c>
      <c r="H6448" s="361" t="s">
        <v>1390</v>
      </c>
      <c r="I6448" s="359" t="s">
        <v>1384</v>
      </c>
      <c r="J6448" s="358">
        <v>0.89</v>
      </c>
      <c r="K6448" s="359" t="s">
        <v>1391</v>
      </c>
      <c r="L6448" s="359" t="s">
        <v>1392</v>
      </c>
      <c r="M6448" s="368">
        <v>2011</v>
      </c>
      <c r="N6448" s="205"/>
      <c r="O6448" s="203" t="s">
        <v>2510</v>
      </c>
      <c r="P6448" t="str">
        <f t="shared" si="100"/>
        <v>Duluth Urban Area Streams (Lake Superior Basin)-Tischer Creek-(04010102-544)-E. coli</v>
      </c>
    </row>
    <row r="6449" spans="1:16" ht="27.75" hidden="1" customHeight="1" x14ac:dyDescent="0.25">
      <c r="A6449" s="203" t="s">
        <v>2506</v>
      </c>
      <c r="B6449" s="202" t="s">
        <v>2507</v>
      </c>
      <c r="C6449" s="203" t="s">
        <v>2485</v>
      </c>
      <c r="D6449" s="202" t="s">
        <v>2517</v>
      </c>
      <c r="E6449" s="202" t="s">
        <v>2518</v>
      </c>
      <c r="F6449" s="202" t="s">
        <v>505</v>
      </c>
      <c r="G6449" s="262">
        <v>5.1000000000000004E-3</v>
      </c>
      <c r="H6449" s="361" t="s">
        <v>1390</v>
      </c>
      <c r="I6449" s="359" t="s">
        <v>1385</v>
      </c>
      <c r="J6449" s="358">
        <v>0.89</v>
      </c>
      <c r="K6449" s="359" t="s">
        <v>1391</v>
      </c>
      <c r="L6449" s="359" t="s">
        <v>1392</v>
      </c>
      <c r="M6449" s="368">
        <v>2011</v>
      </c>
      <c r="N6449" s="205"/>
      <c r="O6449" s="203" t="s">
        <v>2510</v>
      </c>
      <c r="P6449" t="str">
        <f t="shared" si="100"/>
        <v>Duluth Urban Area Streams (Lake Superior Basin)-Tischer Creek-(04010102-544)-E. coli</v>
      </c>
    </row>
    <row r="6450" spans="1:16" ht="27.75" hidden="1" customHeight="1" x14ac:dyDescent="0.25">
      <c r="A6450" s="203" t="s">
        <v>2241</v>
      </c>
      <c r="B6450" s="202" t="s">
        <v>2446</v>
      </c>
      <c r="C6450" s="203" t="s">
        <v>2485</v>
      </c>
      <c r="D6450" s="202" t="s">
        <v>2517</v>
      </c>
      <c r="E6450" s="202" t="s">
        <v>2518</v>
      </c>
      <c r="F6450" s="202" t="s">
        <v>505</v>
      </c>
      <c r="G6450" s="262">
        <v>1.4</v>
      </c>
      <c r="H6450" s="361" t="s">
        <v>1390</v>
      </c>
      <c r="I6450" s="359" t="s">
        <v>1379</v>
      </c>
      <c r="J6450" s="358">
        <v>0.89</v>
      </c>
      <c r="K6450" s="359" t="s">
        <v>1391</v>
      </c>
      <c r="L6450" s="359" t="s">
        <v>1392</v>
      </c>
      <c r="M6450" s="368">
        <v>2011</v>
      </c>
      <c r="N6450" s="205"/>
      <c r="O6450" s="203" t="s">
        <v>2510</v>
      </c>
      <c r="P6450" t="str">
        <f t="shared" si="100"/>
        <v>Duluth Urban Area Streams (Lake Superior Basin)-Tischer Creek-(04010102-544)-E. coli</v>
      </c>
    </row>
    <row r="6451" spans="1:16" ht="27.75" hidden="1" customHeight="1" x14ac:dyDescent="0.25">
      <c r="A6451" s="203" t="s">
        <v>2241</v>
      </c>
      <c r="B6451" s="202" t="s">
        <v>2446</v>
      </c>
      <c r="C6451" s="203" t="s">
        <v>2485</v>
      </c>
      <c r="D6451" s="202" t="s">
        <v>2517</v>
      </c>
      <c r="E6451" s="202" t="s">
        <v>2518</v>
      </c>
      <c r="F6451" s="202" t="s">
        <v>505</v>
      </c>
      <c r="G6451" s="262">
        <v>0.25</v>
      </c>
      <c r="H6451" s="361" t="s">
        <v>1390</v>
      </c>
      <c r="I6451" s="359" t="s">
        <v>1382</v>
      </c>
      <c r="J6451" s="358">
        <v>0.89</v>
      </c>
      <c r="K6451" s="359" t="s">
        <v>1391</v>
      </c>
      <c r="L6451" s="359" t="s">
        <v>1392</v>
      </c>
      <c r="M6451" s="368">
        <v>2011</v>
      </c>
      <c r="N6451" s="205"/>
      <c r="O6451" s="203" t="s">
        <v>2510</v>
      </c>
      <c r="P6451" t="str">
        <f t="shared" si="100"/>
        <v>Duluth Urban Area Streams (Lake Superior Basin)-Tischer Creek-(04010102-544)-E. coli</v>
      </c>
    </row>
    <row r="6452" spans="1:16" ht="27.75" hidden="1" customHeight="1" x14ac:dyDescent="0.25">
      <c r="A6452" s="203" t="s">
        <v>2241</v>
      </c>
      <c r="B6452" s="202" t="s">
        <v>2446</v>
      </c>
      <c r="C6452" s="203" t="s">
        <v>2485</v>
      </c>
      <c r="D6452" s="202" t="s">
        <v>2517</v>
      </c>
      <c r="E6452" s="202" t="s">
        <v>2518</v>
      </c>
      <c r="F6452" s="202" t="s">
        <v>505</v>
      </c>
      <c r="G6452" s="262">
        <v>6.7000000000000004E-2</v>
      </c>
      <c r="H6452" s="361" t="s">
        <v>1390</v>
      </c>
      <c r="I6452" s="359" t="s">
        <v>1383</v>
      </c>
      <c r="J6452" s="358">
        <v>0.89</v>
      </c>
      <c r="K6452" s="359" t="s">
        <v>1391</v>
      </c>
      <c r="L6452" s="359" t="s">
        <v>1392</v>
      </c>
      <c r="M6452" s="368">
        <v>2011</v>
      </c>
      <c r="N6452" s="205"/>
      <c r="O6452" s="203" t="s">
        <v>2510</v>
      </c>
      <c r="P6452" t="str">
        <f t="shared" si="100"/>
        <v>Duluth Urban Area Streams (Lake Superior Basin)-Tischer Creek-(04010102-544)-E. coli</v>
      </c>
    </row>
    <row r="6453" spans="1:16" ht="27.75" hidden="1" customHeight="1" x14ac:dyDescent="0.25">
      <c r="A6453" s="203" t="s">
        <v>2241</v>
      </c>
      <c r="B6453" s="202" t="s">
        <v>2446</v>
      </c>
      <c r="C6453" s="203" t="s">
        <v>2485</v>
      </c>
      <c r="D6453" s="202" t="s">
        <v>2517</v>
      </c>
      <c r="E6453" s="202" t="s">
        <v>2518</v>
      </c>
      <c r="F6453" s="202" t="s">
        <v>505</v>
      </c>
      <c r="G6453" s="262">
        <v>1.9E-2</v>
      </c>
      <c r="H6453" s="361" t="s">
        <v>1390</v>
      </c>
      <c r="I6453" s="359" t="s">
        <v>1384</v>
      </c>
      <c r="J6453" s="358">
        <v>0.89</v>
      </c>
      <c r="K6453" s="359" t="s">
        <v>1391</v>
      </c>
      <c r="L6453" s="359" t="s">
        <v>1392</v>
      </c>
      <c r="M6453" s="368">
        <v>2011</v>
      </c>
      <c r="N6453" s="205"/>
      <c r="O6453" s="203" t="s">
        <v>2510</v>
      </c>
      <c r="P6453" t="str">
        <f t="shared" si="100"/>
        <v>Duluth Urban Area Streams (Lake Superior Basin)-Tischer Creek-(04010102-544)-E. coli</v>
      </c>
    </row>
    <row r="6454" spans="1:16" ht="27.75" hidden="1" customHeight="1" x14ac:dyDescent="0.25">
      <c r="A6454" s="203" t="s">
        <v>2241</v>
      </c>
      <c r="B6454" s="202" t="s">
        <v>2446</v>
      </c>
      <c r="C6454" s="203" t="s">
        <v>2485</v>
      </c>
      <c r="D6454" s="202" t="s">
        <v>2517</v>
      </c>
      <c r="E6454" s="202" t="s">
        <v>2518</v>
      </c>
      <c r="F6454" s="202" t="s">
        <v>505</v>
      </c>
      <c r="G6454" s="262">
        <v>4.8999999999999998E-3</v>
      </c>
      <c r="H6454" s="361" t="s">
        <v>1390</v>
      </c>
      <c r="I6454" s="359" t="s">
        <v>1385</v>
      </c>
      <c r="J6454" s="358">
        <v>0.89</v>
      </c>
      <c r="K6454" s="359" t="s">
        <v>1391</v>
      </c>
      <c r="L6454" s="359" t="s">
        <v>1392</v>
      </c>
      <c r="M6454" s="368">
        <v>2011</v>
      </c>
      <c r="N6454" s="205"/>
      <c r="O6454" s="203" t="s">
        <v>2510</v>
      </c>
      <c r="P6454" t="str">
        <f t="shared" si="100"/>
        <v>Duluth Urban Area Streams (Lake Superior Basin)-Tischer Creek-(04010102-544)-E. coli</v>
      </c>
    </row>
    <row r="6455" spans="1:16" ht="27.75" hidden="1" customHeight="1" x14ac:dyDescent="0.25">
      <c r="A6455" s="203" t="s">
        <v>162</v>
      </c>
      <c r="B6455" s="202" t="s">
        <v>482</v>
      </c>
      <c r="C6455" s="203" t="s">
        <v>2485</v>
      </c>
      <c r="D6455" s="202" t="s">
        <v>2517</v>
      </c>
      <c r="E6455" s="202" t="s">
        <v>2518</v>
      </c>
      <c r="F6455" s="202" t="s">
        <v>505</v>
      </c>
      <c r="G6455" s="262">
        <v>2.5999999999999999E-2</v>
      </c>
      <c r="H6455" s="361" t="s">
        <v>1390</v>
      </c>
      <c r="I6455" s="359" t="s">
        <v>1379</v>
      </c>
      <c r="J6455" s="358">
        <v>0.89</v>
      </c>
      <c r="K6455" s="359" t="s">
        <v>1391</v>
      </c>
      <c r="L6455" s="359" t="s">
        <v>1392</v>
      </c>
      <c r="M6455" s="368">
        <v>2011</v>
      </c>
      <c r="N6455" s="205"/>
      <c r="O6455" s="203" t="s">
        <v>2510</v>
      </c>
      <c r="P6455" t="str">
        <f t="shared" si="100"/>
        <v>Duluth Urban Area Streams (Lake Superior Basin)-Tischer Creek-(04010102-544)-E. coli</v>
      </c>
    </row>
    <row r="6456" spans="1:16" ht="27.75" hidden="1" customHeight="1" x14ac:dyDescent="0.25">
      <c r="A6456" s="203" t="s">
        <v>162</v>
      </c>
      <c r="B6456" s="202" t="s">
        <v>482</v>
      </c>
      <c r="C6456" s="203" t="s">
        <v>2485</v>
      </c>
      <c r="D6456" s="202" t="s">
        <v>2517</v>
      </c>
      <c r="E6456" s="202" t="s">
        <v>2518</v>
      </c>
      <c r="F6456" s="202" t="s">
        <v>505</v>
      </c>
      <c r="G6456" s="262">
        <v>4.7000000000000002E-3</v>
      </c>
      <c r="H6456" s="361" t="s">
        <v>1390</v>
      </c>
      <c r="I6456" s="359" t="s">
        <v>1382</v>
      </c>
      <c r="J6456" s="358">
        <v>0.89</v>
      </c>
      <c r="K6456" s="359" t="s">
        <v>1391</v>
      </c>
      <c r="L6456" s="359" t="s">
        <v>1392</v>
      </c>
      <c r="M6456" s="368">
        <v>2011</v>
      </c>
      <c r="N6456" s="205"/>
      <c r="O6456" s="203" t="s">
        <v>2510</v>
      </c>
      <c r="P6456" t="str">
        <f t="shared" si="100"/>
        <v>Duluth Urban Area Streams (Lake Superior Basin)-Tischer Creek-(04010102-544)-E. coli</v>
      </c>
    </row>
    <row r="6457" spans="1:16" ht="27.75" hidden="1" customHeight="1" x14ac:dyDescent="0.25">
      <c r="A6457" s="203" t="s">
        <v>162</v>
      </c>
      <c r="B6457" s="202" t="s">
        <v>482</v>
      </c>
      <c r="C6457" s="203" t="s">
        <v>2485</v>
      </c>
      <c r="D6457" s="202" t="s">
        <v>2517</v>
      </c>
      <c r="E6457" s="202" t="s">
        <v>2518</v>
      </c>
      <c r="F6457" s="202" t="s">
        <v>505</v>
      </c>
      <c r="G6457" s="262">
        <v>1.2999999999999999E-3</v>
      </c>
      <c r="H6457" s="361" t="s">
        <v>1390</v>
      </c>
      <c r="I6457" s="359" t="s">
        <v>1383</v>
      </c>
      <c r="J6457" s="358">
        <v>0.89</v>
      </c>
      <c r="K6457" s="359" t="s">
        <v>1391</v>
      </c>
      <c r="L6457" s="359" t="s">
        <v>1392</v>
      </c>
      <c r="M6457" s="368">
        <v>2011</v>
      </c>
      <c r="N6457" s="205"/>
      <c r="O6457" s="203" t="s">
        <v>2510</v>
      </c>
      <c r="P6457" t="str">
        <f t="shared" si="100"/>
        <v>Duluth Urban Area Streams (Lake Superior Basin)-Tischer Creek-(04010102-544)-E. coli</v>
      </c>
    </row>
    <row r="6458" spans="1:16" ht="27.75" hidden="1" customHeight="1" x14ac:dyDescent="0.25">
      <c r="A6458" s="203" t="s">
        <v>162</v>
      </c>
      <c r="B6458" s="202" t="s">
        <v>482</v>
      </c>
      <c r="C6458" s="203" t="s">
        <v>2485</v>
      </c>
      <c r="D6458" s="202" t="s">
        <v>2517</v>
      </c>
      <c r="E6458" s="202" t="s">
        <v>2518</v>
      </c>
      <c r="F6458" s="202" t="s">
        <v>505</v>
      </c>
      <c r="G6458" s="262">
        <v>3.6999999999999999E-4</v>
      </c>
      <c r="H6458" s="361" t="s">
        <v>1390</v>
      </c>
      <c r="I6458" s="359" t="s">
        <v>1384</v>
      </c>
      <c r="J6458" s="358">
        <v>0.89</v>
      </c>
      <c r="K6458" s="359" t="s">
        <v>1391</v>
      </c>
      <c r="L6458" s="359" t="s">
        <v>1392</v>
      </c>
      <c r="M6458" s="368">
        <v>2011</v>
      </c>
      <c r="N6458" s="205"/>
      <c r="O6458" s="203" t="s">
        <v>2510</v>
      </c>
      <c r="P6458" t="str">
        <f t="shared" si="100"/>
        <v>Duluth Urban Area Streams (Lake Superior Basin)-Tischer Creek-(04010102-544)-E. coli</v>
      </c>
    </row>
    <row r="6459" spans="1:16" ht="27.75" hidden="1" customHeight="1" x14ac:dyDescent="0.25">
      <c r="A6459" s="203" t="s">
        <v>162</v>
      </c>
      <c r="B6459" s="202" t="s">
        <v>482</v>
      </c>
      <c r="C6459" s="203" t="s">
        <v>2485</v>
      </c>
      <c r="D6459" s="202" t="s">
        <v>2517</v>
      </c>
      <c r="E6459" s="202" t="s">
        <v>2518</v>
      </c>
      <c r="F6459" s="202" t="s">
        <v>505</v>
      </c>
      <c r="G6459" s="262">
        <v>9.2999999999999997E-5</v>
      </c>
      <c r="H6459" s="361" t="s">
        <v>1390</v>
      </c>
      <c r="I6459" s="359" t="s">
        <v>1385</v>
      </c>
      <c r="J6459" s="358">
        <v>0.89</v>
      </c>
      <c r="K6459" s="359" t="s">
        <v>1391</v>
      </c>
      <c r="L6459" s="359" t="s">
        <v>1392</v>
      </c>
      <c r="M6459" s="368">
        <v>2011</v>
      </c>
      <c r="N6459" s="205"/>
      <c r="O6459" s="203" t="s">
        <v>2510</v>
      </c>
      <c r="P6459" t="str">
        <f t="shared" si="100"/>
        <v>Duluth Urban Area Streams (Lake Superior Basin)-Tischer Creek-(04010102-544)-E. coli</v>
      </c>
    </row>
    <row r="6460" spans="1:16" ht="27.75" hidden="1" customHeight="1" x14ac:dyDescent="0.25">
      <c r="A6460" s="203" t="s">
        <v>1773</v>
      </c>
      <c r="B6460" s="202" t="s">
        <v>2378</v>
      </c>
      <c r="C6460" s="203" t="s">
        <v>2485</v>
      </c>
      <c r="D6460" s="202" t="s">
        <v>2519</v>
      </c>
      <c r="E6460" s="202" t="s">
        <v>2520</v>
      </c>
      <c r="F6460" s="202" t="s">
        <v>505</v>
      </c>
      <c r="G6460" s="262">
        <v>24</v>
      </c>
      <c r="H6460" s="361" t="s">
        <v>1390</v>
      </c>
      <c r="I6460" s="359" t="s">
        <v>1379</v>
      </c>
      <c r="J6460" s="358">
        <v>0.92</v>
      </c>
      <c r="K6460" s="359" t="s">
        <v>1391</v>
      </c>
      <c r="L6460" s="359" t="s">
        <v>1392</v>
      </c>
      <c r="M6460" s="368">
        <v>2011</v>
      </c>
      <c r="N6460" s="205"/>
      <c r="O6460" s="203" t="s">
        <v>2510</v>
      </c>
      <c r="P6460" t="str">
        <f t="shared" si="100"/>
        <v>Duluth Urban Area Streams (Lake Superior Basin)-Chester Creek-(04010102-545)-E. coli</v>
      </c>
    </row>
    <row r="6461" spans="1:16" ht="27.75" hidden="1" customHeight="1" x14ac:dyDescent="0.25">
      <c r="A6461" s="203" t="s">
        <v>1773</v>
      </c>
      <c r="B6461" s="202" t="s">
        <v>2378</v>
      </c>
      <c r="C6461" s="203" t="s">
        <v>2485</v>
      </c>
      <c r="D6461" s="202" t="s">
        <v>2519</v>
      </c>
      <c r="E6461" s="202" t="s">
        <v>2520</v>
      </c>
      <c r="F6461" s="202" t="s">
        <v>505</v>
      </c>
      <c r="G6461" s="262">
        <v>4.5</v>
      </c>
      <c r="H6461" s="361" t="s">
        <v>1390</v>
      </c>
      <c r="I6461" s="359" t="s">
        <v>1382</v>
      </c>
      <c r="J6461" s="358">
        <v>0.92</v>
      </c>
      <c r="K6461" s="359" t="s">
        <v>1391</v>
      </c>
      <c r="L6461" s="359" t="s">
        <v>1392</v>
      </c>
      <c r="M6461" s="368">
        <v>2011</v>
      </c>
      <c r="N6461" s="205"/>
      <c r="O6461" s="203" t="s">
        <v>2510</v>
      </c>
      <c r="P6461" t="str">
        <f t="shared" si="100"/>
        <v>Duluth Urban Area Streams (Lake Superior Basin)-Chester Creek-(04010102-545)-E. coli</v>
      </c>
    </row>
    <row r="6462" spans="1:16" ht="27.75" hidden="1" customHeight="1" x14ac:dyDescent="0.25">
      <c r="A6462" s="203" t="s">
        <v>1773</v>
      </c>
      <c r="B6462" s="202" t="s">
        <v>2378</v>
      </c>
      <c r="C6462" s="203" t="s">
        <v>2485</v>
      </c>
      <c r="D6462" s="202" t="s">
        <v>2519</v>
      </c>
      <c r="E6462" s="202" t="s">
        <v>2520</v>
      </c>
      <c r="F6462" s="202" t="s">
        <v>505</v>
      </c>
      <c r="G6462" s="262">
        <v>1.3</v>
      </c>
      <c r="H6462" s="361" t="s">
        <v>1390</v>
      </c>
      <c r="I6462" s="359" t="s">
        <v>1383</v>
      </c>
      <c r="J6462" s="358">
        <v>0.92</v>
      </c>
      <c r="K6462" s="359" t="s">
        <v>1391</v>
      </c>
      <c r="L6462" s="359" t="s">
        <v>1392</v>
      </c>
      <c r="M6462" s="368">
        <v>2011</v>
      </c>
      <c r="N6462" s="205"/>
      <c r="O6462" s="203" t="s">
        <v>2510</v>
      </c>
      <c r="P6462" t="str">
        <f t="shared" si="100"/>
        <v>Duluth Urban Area Streams (Lake Superior Basin)-Chester Creek-(04010102-545)-E. coli</v>
      </c>
    </row>
    <row r="6463" spans="1:16" ht="27.75" hidden="1" customHeight="1" x14ac:dyDescent="0.25">
      <c r="A6463" s="203" t="s">
        <v>1773</v>
      </c>
      <c r="B6463" s="202" t="s">
        <v>2378</v>
      </c>
      <c r="C6463" s="203" t="s">
        <v>2485</v>
      </c>
      <c r="D6463" s="202" t="s">
        <v>2519</v>
      </c>
      <c r="E6463" s="202" t="s">
        <v>2520</v>
      </c>
      <c r="F6463" s="202" t="s">
        <v>505</v>
      </c>
      <c r="G6463" s="262">
        <v>0.38</v>
      </c>
      <c r="H6463" s="361" t="s">
        <v>1390</v>
      </c>
      <c r="I6463" s="359" t="s">
        <v>1384</v>
      </c>
      <c r="J6463" s="358">
        <v>0.92</v>
      </c>
      <c r="K6463" s="359" t="s">
        <v>1391</v>
      </c>
      <c r="L6463" s="359" t="s">
        <v>1392</v>
      </c>
      <c r="M6463" s="368">
        <v>2011</v>
      </c>
      <c r="N6463" s="205"/>
      <c r="O6463" s="203" t="s">
        <v>2510</v>
      </c>
      <c r="P6463" t="str">
        <f t="shared" si="100"/>
        <v>Duluth Urban Area Streams (Lake Superior Basin)-Chester Creek-(04010102-545)-E. coli</v>
      </c>
    </row>
    <row r="6464" spans="1:16" ht="27.75" hidden="1" customHeight="1" x14ac:dyDescent="0.25">
      <c r="A6464" s="203" t="s">
        <v>1773</v>
      </c>
      <c r="B6464" s="202" t="s">
        <v>2378</v>
      </c>
      <c r="C6464" s="203" t="s">
        <v>2485</v>
      </c>
      <c r="D6464" s="202" t="s">
        <v>2519</v>
      </c>
      <c r="E6464" s="202" t="s">
        <v>2520</v>
      </c>
      <c r="F6464" s="202" t="s">
        <v>505</v>
      </c>
      <c r="G6464" s="262">
        <v>0.11</v>
      </c>
      <c r="H6464" s="361" t="s">
        <v>1390</v>
      </c>
      <c r="I6464" s="359" t="s">
        <v>1385</v>
      </c>
      <c r="J6464" s="358">
        <v>0.92</v>
      </c>
      <c r="K6464" s="359" t="s">
        <v>1391</v>
      </c>
      <c r="L6464" s="359" t="s">
        <v>1392</v>
      </c>
      <c r="M6464" s="368">
        <v>2011</v>
      </c>
      <c r="N6464" s="205"/>
      <c r="O6464" s="203" t="s">
        <v>2510</v>
      </c>
      <c r="P6464" t="str">
        <f t="shared" si="100"/>
        <v>Duluth Urban Area Streams (Lake Superior Basin)-Chester Creek-(04010102-545)-E. coli</v>
      </c>
    </row>
    <row r="6465" spans="1:16" ht="27.75" hidden="1" customHeight="1" x14ac:dyDescent="0.25">
      <c r="A6465" s="203" t="s">
        <v>2505</v>
      </c>
      <c r="B6465" s="202" t="s">
        <v>2437</v>
      </c>
      <c r="C6465" s="203" t="s">
        <v>2485</v>
      </c>
      <c r="D6465" s="202" t="s">
        <v>2519</v>
      </c>
      <c r="E6465" s="202" t="s">
        <v>2520</v>
      </c>
      <c r="F6465" s="202" t="s">
        <v>505</v>
      </c>
      <c r="G6465" s="262">
        <v>0.24</v>
      </c>
      <c r="H6465" s="361" t="s">
        <v>1390</v>
      </c>
      <c r="I6465" s="359" t="s">
        <v>1379</v>
      </c>
      <c r="J6465" s="358">
        <v>0.92</v>
      </c>
      <c r="K6465" s="359" t="s">
        <v>1391</v>
      </c>
      <c r="L6465" s="359" t="s">
        <v>1392</v>
      </c>
      <c r="M6465" s="368">
        <v>2011</v>
      </c>
      <c r="N6465" s="205"/>
      <c r="O6465" s="203" t="s">
        <v>2510</v>
      </c>
      <c r="P6465" t="str">
        <f t="shared" si="100"/>
        <v>Duluth Urban Area Streams (Lake Superior Basin)-Chester Creek-(04010102-545)-E. coli</v>
      </c>
    </row>
    <row r="6466" spans="1:16" ht="27.75" hidden="1" customHeight="1" x14ac:dyDescent="0.25">
      <c r="A6466" s="203" t="s">
        <v>2505</v>
      </c>
      <c r="B6466" s="202" t="s">
        <v>2437</v>
      </c>
      <c r="C6466" s="203" t="s">
        <v>2485</v>
      </c>
      <c r="D6466" s="202" t="s">
        <v>2519</v>
      </c>
      <c r="E6466" s="202" t="s">
        <v>2520</v>
      </c>
      <c r="F6466" s="202" t="s">
        <v>505</v>
      </c>
      <c r="G6466" s="262">
        <v>4.5999999999999999E-2</v>
      </c>
      <c r="H6466" s="361" t="s">
        <v>1390</v>
      </c>
      <c r="I6466" s="359" t="s">
        <v>1382</v>
      </c>
      <c r="J6466" s="358">
        <v>0.92</v>
      </c>
      <c r="K6466" s="359" t="s">
        <v>1391</v>
      </c>
      <c r="L6466" s="359" t="s">
        <v>1392</v>
      </c>
      <c r="M6466" s="368">
        <v>2011</v>
      </c>
      <c r="N6466" s="205"/>
      <c r="O6466" s="203" t="s">
        <v>2510</v>
      </c>
      <c r="P6466" t="str">
        <f t="shared" si="100"/>
        <v>Duluth Urban Area Streams (Lake Superior Basin)-Chester Creek-(04010102-545)-E. coli</v>
      </c>
    </row>
    <row r="6467" spans="1:16" ht="27.75" hidden="1" customHeight="1" x14ac:dyDescent="0.25">
      <c r="A6467" s="203" t="s">
        <v>2505</v>
      </c>
      <c r="B6467" s="202" t="s">
        <v>2437</v>
      </c>
      <c r="C6467" s="203" t="s">
        <v>2485</v>
      </c>
      <c r="D6467" s="202" t="s">
        <v>2519</v>
      </c>
      <c r="E6467" s="202" t="s">
        <v>2520</v>
      </c>
      <c r="F6467" s="202" t="s">
        <v>505</v>
      </c>
      <c r="G6467" s="262">
        <v>1.2999999999999999E-2</v>
      </c>
      <c r="H6467" s="361" t="s">
        <v>1390</v>
      </c>
      <c r="I6467" s="359" t="s">
        <v>1383</v>
      </c>
      <c r="J6467" s="358">
        <v>0.92</v>
      </c>
      <c r="K6467" s="359" t="s">
        <v>1391</v>
      </c>
      <c r="L6467" s="359" t="s">
        <v>1392</v>
      </c>
      <c r="M6467" s="368">
        <v>2011</v>
      </c>
      <c r="N6467" s="205"/>
      <c r="O6467" s="203" t="s">
        <v>2510</v>
      </c>
      <c r="P6467" t="str">
        <f t="shared" ref="P6467:P6530" si="101">CONCATENATE(C6467, "-", E6467, "-","(", D6467,")", "-",K6467)</f>
        <v>Duluth Urban Area Streams (Lake Superior Basin)-Chester Creek-(04010102-545)-E. coli</v>
      </c>
    </row>
    <row r="6468" spans="1:16" ht="27.75" hidden="1" customHeight="1" x14ac:dyDescent="0.25">
      <c r="A6468" s="203" t="s">
        <v>2505</v>
      </c>
      <c r="B6468" s="202" t="s">
        <v>2437</v>
      </c>
      <c r="C6468" s="203" t="s">
        <v>2485</v>
      </c>
      <c r="D6468" s="202" t="s">
        <v>2519</v>
      </c>
      <c r="E6468" s="202" t="s">
        <v>2520</v>
      </c>
      <c r="F6468" s="202" t="s">
        <v>505</v>
      </c>
      <c r="G6468" s="262">
        <v>3.8E-3</v>
      </c>
      <c r="H6468" s="361" t="s">
        <v>1390</v>
      </c>
      <c r="I6468" s="359" t="s">
        <v>1384</v>
      </c>
      <c r="J6468" s="358">
        <v>0.92</v>
      </c>
      <c r="K6468" s="359" t="s">
        <v>1391</v>
      </c>
      <c r="L6468" s="359" t="s">
        <v>1392</v>
      </c>
      <c r="M6468" s="368">
        <v>2011</v>
      </c>
      <c r="N6468" s="205"/>
      <c r="O6468" s="203" t="s">
        <v>2510</v>
      </c>
      <c r="P6468" t="str">
        <f t="shared" si="101"/>
        <v>Duluth Urban Area Streams (Lake Superior Basin)-Chester Creek-(04010102-545)-E. coli</v>
      </c>
    </row>
    <row r="6469" spans="1:16" ht="27.75" hidden="1" customHeight="1" x14ac:dyDescent="0.25">
      <c r="A6469" s="203" t="s">
        <v>2505</v>
      </c>
      <c r="B6469" s="202" t="s">
        <v>2437</v>
      </c>
      <c r="C6469" s="203" t="s">
        <v>2485</v>
      </c>
      <c r="D6469" s="202" t="s">
        <v>2519</v>
      </c>
      <c r="E6469" s="202" t="s">
        <v>2520</v>
      </c>
      <c r="F6469" s="202" t="s">
        <v>505</v>
      </c>
      <c r="G6469" s="262">
        <v>1.1000000000000001E-3</v>
      </c>
      <c r="H6469" s="361" t="s">
        <v>1390</v>
      </c>
      <c r="I6469" s="359" t="s">
        <v>1385</v>
      </c>
      <c r="J6469" s="358">
        <v>0.92</v>
      </c>
      <c r="K6469" s="359" t="s">
        <v>1391</v>
      </c>
      <c r="L6469" s="359" t="s">
        <v>1392</v>
      </c>
      <c r="M6469" s="368">
        <v>2011</v>
      </c>
      <c r="N6469" s="205"/>
      <c r="O6469" s="203" t="s">
        <v>2510</v>
      </c>
      <c r="P6469" t="str">
        <f t="shared" si="101"/>
        <v>Duluth Urban Area Streams (Lake Superior Basin)-Chester Creek-(04010102-545)-E. coli</v>
      </c>
    </row>
    <row r="6470" spans="1:16" ht="27.75" hidden="1" customHeight="1" x14ac:dyDescent="0.25">
      <c r="A6470" s="203" t="s">
        <v>2506</v>
      </c>
      <c r="B6470" s="202" t="s">
        <v>2507</v>
      </c>
      <c r="C6470" s="203" t="s">
        <v>2485</v>
      </c>
      <c r="D6470" s="202" t="s">
        <v>2519</v>
      </c>
      <c r="E6470" s="202" t="s">
        <v>2520</v>
      </c>
      <c r="F6470" s="202" t="s">
        <v>505</v>
      </c>
      <c r="G6470" s="262">
        <v>9.2999999999999992E-3</v>
      </c>
      <c r="H6470" s="361" t="s">
        <v>1390</v>
      </c>
      <c r="I6470" s="359" t="s">
        <v>1379</v>
      </c>
      <c r="J6470" s="358">
        <v>0.92</v>
      </c>
      <c r="K6470" s="359" t="s">
        <v>1391</v>
      </c>
      <c r="L6470" s="359" t="s">
        <v>1392</v>
      </c>
      <c r="M6470" s="368">
        <v>2011</v>
      </c>
      <c r="N6470" s="205"/>
      <c r="O6470" s="203" t="s">
        <v>2510</v>
      </c>
      <c r="P6470" t="str">
        <f t="shared" si="101"/>
        <v>Duluth Urban Area Streams (Lake Superior Basin)-Chester Creek-(04010102-545)-E. coli</v>
      </c>
    </row>
    <row r="6471" spans="1:16" ht="27.75" hidden="1" customHeight="1" x14ac:dyDescent="0.25">
      <c r="A6471" s="203" t="s">
        <v>2506</v>
      </c>
      <c r="B6471" s="202" t="s">
        <v>2507</v>
      </c>
      <c r="C6471" s="203" t="s">
        <v>2485</v>
      </c>
      <c r="D6471" s="202" t="s">
        <v>2519</v>
      </c>
      <c r="E6471" s="202" t="s">
        <v>2520</v>
      </c>
      <c r="F6471" s="202" t="s">
        <v>505</v>
      </c>
      <c r="G6471" s="262">
        <v>1.6999999999999999E-3</v>
      </c>
      <c r="H6471" s="361" t="s">
        <v>1390</v>
      </c>
      <c r="I6471" s="359" t="s">
        <v>1382</v>
      </c>
      <c r="J6471" s="358">
        <v>0.92</v>
      </c>
      <c r="K6471" s="359" t="s">
        <v>1391</v>
      </c>
      <c r="L6471" s="359" t="s">
        <v>1392</v>
      </c>
      <c r="M6471" s="368">
        <v>2011</v>
      </c>
      <c r="N6471" s="205"/>
      <c r="O6471" s="203" t="s">
        <v>2510</v>
      </c>
      <c r="P6471" t="str">
        <f t="shared" si="101"/>
        <v>Duluth Urban Area Streams (Lake Superior Basin)-Chester Creek-(04010102-545)-E. coli</v>
      </c>
    </row>
    <row r="6472" spans="1:16" ht="27.75" hidden="1" customHeight="1" x14ac:dyDescent="0.25">
      <c r="A6472" s="203" t="s">
        <v>2506</v>
      </c>
      <c r="B6472" s="202" t="s">
        <v>2507</v>
      </c>
      <c r="C6472" s="203" t="s">
        <v>2485</v>
      </c>
      <c r="D6472" s="202" t="s">
        <v>2519</v>
      </c>
      <c r="E6472" s="202" t="s">
        <v>2520</v>
      </c>
      <c r="F6472" s="202" t="s">
        <v>505</v>
      </c>
      <c r="G6472" s="262">
        <v>4.8999999999999998E-4</v>
      </c>
      <c r="H6472" s="361" t="s">
        <v>1390</v>
      </c>
      <c r="I6472" s="359" t="s">
        <v>1383</v>
      </c>
      <c r="J6472" s="358">
        <v>0.92</v>
      </c>
      <c r="K6472" s="359" t="s">
        <v>1391</v>
      </c>
      <c r="L6472" s="359" t="s">
        <v>1392</v>
      </c>
      <c r="M6472" s="368">
        <v>2011</v>
      </c>
      <c r="N6472" s="205"/>
      <c r="O6472" s="203" t="s">
        <v>2510</v>
      </c>
      <c r="P6472" t="str">
        <f t="shared" si="101"/>
        <v>Duluth Urban Area Streams (Lake Superior Basin)-Chester Creek-(04010102-545)-E. coli</v>
      </c>
    </row>
    <row r="6473" spans="1:16" ht="27.75" hidden="1" customHeight="1" x14ac:dyDescent="0.25">
      <c r="A6473" s="203" t="s">
        <v>2506</v>
      </c>
      <c r="B6473" s="202" t="s">
        <v>2507</v>
      </c>
      <c r="C6473" s="203" t="s">
        <v>2485</v>
      </c>
      <c r="D6473" s="202" t="s">
        <v>2519</v>
      </c>
      <c r="E6473" s="202" t="s">
        <v>2520</v>
      </c>
      <c r="F6473" s="202" t="s">
        <v>505</v>
      </c>
      <c r="G6473" s="262">
        <v>1.3999999999999999E-4</v>
      </c>
      <c r="H6473" s="361" t="s">
        <v>1390</v>
      </c>
      <c r="I6473" s="359" t="s">
        <v>1384</v>
      </c>
      <c r="J6473" s="358">
        <v>0.92</v>
      </c>
      <c r="K6473" s="359" t="s">
        <v>1391</v>
      </c>
      <c r="L6473" s="359" t="s">
        <v>1392</v>
      </c>
      <c r="M6473" s="368">
        <v>2011</v>
      </c>
      <c r="N6473" s="205"/>
      <c r="O6473" s="203" t="s">
        <v>2510</v>
      </c>
      <c r="P6473" t="str">
        <f t="shared" si="101"/>
        <v>Duluth Urban Area Streams (Lake Superior Basin)-Chester Creek-(04010102-545)-E. coli</v>
      </c>
    </row>
    <row r="6474" spans="1:16" ht="27.75" hidden="1" customHeight="1" x14ac:dyDescent="0.25">
      <c r="A6474" s="203" t="s">
        <v>2506</v>
      </c>
      <c r="B6474" s="202" t="s">
        <v>2507</v>
      </c>
      <c r="C6474" s="203" t="s">
        <v>2485</v>
      </c>
      <c r="D6474" s="202" t="s">
        <v>2519</v>
      </c>
      <c r="E6474" s="202" t="s">
        <v>2520</v>
      </c>
      <c r="F6474" s="202" t="s">
        <v>505</v>
      </c>
      <c r="G6474" s="262">
        <v>4.1E-5</v>
      </c>
      <c r="H6474" s="361" t="s">
        <v>1390</v>
      </c>
      <c r="I6474" s="359" t="s">
        <v>1385</v>
      </c>
      <c r="J6474" s="358">
        <v>0.92</v>
      </c>
      <c r="K6474" s="359" t="s">
        <v>1391</v>
      </c>
      <c r="L6474" s="359" t="s">
        <v>1392</v>
      </c>
      <c r="M6474" s="368">
        <v>2011</v>
      </c>
      <c r="N6474" s="205"/>
      <c r="O6474" s="203" t="s">
        <v>2510</v>
      </c>
      <c r="P6474" t="str">
        <f t="shared" si="101"/>
        <v>Duluth Urban Area Streams (Lake Superior Basin)-Chester Creek-(04010102-545)-E. coli</v>
      </c>
    </row>
    <row r="6475" spans="1:16" ht="27.75" hidden="1" customHeight="1" x14ac:dyDescent="0.25">
      <c r="A6475" s="203" t="s">
        <v>2241</v>
      </c>
      <c r="B6475" s="202" t="s">
        <v>2446</v>
      </c>
      <c r="C6475" s="203" t="s">
        <v>2485</v>
      </c>
      <c r="D6475" s="202" t="s">
        <v>2519</v>
      </c>
      <c r="E6475" s="202" t="s">
        <v>2520</v>
      </c>
      <c r="F6475" s="202" t="s">
        <v>505</v>
      </c>
      <c r="G6475" s="262">
        <v>0.62</v>
      </c>
      <c r="H6475" s="361" t="s">
        <v>1390</v>
      </c>
      <c r="I6475" s="359" t="s">
        <v>1379</v>
      </c>
      <c r="J6475" s="358">
        <v>0.92</v>
      </c>
      <c r="K6475" s="359" t="s">
        <v>1391</v>
      </c>
      <c r="L6475" s="359" t="s">
        <v>1392</v>
      </c>
      <c r="M6475" s="368">
        <v>2011</v>
      </c>
      <c r="N6475" s="205"/>
      <c r="O6475" s="203" t="s">
        <v>2510</v>
      </c>
      <c r="P6475" t="str">
        <f t="shared" si="101"/>
        <v>Duluth Urban Area Streams (Lake Superior Basin)-Chester Creek-(04010102-545)-E. coli</v>
      </c>
    </row>
    <row r="6476" spans="1:16" ht="27.75" hidden="1" customHeight="1" x14ac:dyDescent="0.25">
      <c r="A6476" s="203" t="s">
        <v>2241</v>
      </c>
      <c r="B6476" s="202" t="s">
        <v>2446</v>
      </c>
      <c r="C6476" s="203" t="s">
        <v>2485</v>
      </c>
      <c r="D6476" s="202" t="s">
        <v>2519</v>
      </c>
      <c r="E6476" s="202" t="s">
        <v>2520</v>
      </c>
      <c r="F6476" s="202" t="s">
        <v>505</v>
      </c>
      <c r="G6476" s="262">
        <v>0.12</v>
      </c>
      <c r="H6476" s="361" t="s">
        <v>1390</v>
      </c>
      <c r="I6476" s="359" t="s">
        <v>1382</v>
      </c>
      <c r="J6476" s="358">
        <v>0.92</v>
      </c>
      <c r="K6476" s="359" t="s">
        <v>1391</v>
      </c>
      <c r="L6476" s="359" t="s">
        <v>1392</v>
      </c>
      <c r="M6476" s="368">
        <v>2011</v>
      </c>
      <c r="N6476" s="205"/>
      <c r="O6476" s="203" t="s">
        <v>2510</v>
      </c>
      <c r="P6476" t="str">
        <f t="shared" si="101"/>
        <v>Duluth Urban Area Streams (Lake Superior Basin)-Chester Creek-(04010102-545)-E. coli</v>
      </c>
    </row>
    <row r="6477" spans="1:16" ht="27.75" hidden="1" customHeight="1" x14ac:dyDescent="0.25">
      <c r="A6477" s="203" t="s">
        <v>2241</v>
      </c>
      <c r="B6477" s="202" t="s">
        <v>2446</v>
      </c>
      <c r="C6477" s="203" t="s">
        <v>2485</v>
      </c>
      <c r="D6477" s="202" t="s">
        <v>2519</v>
      </c>
      <c r="E6477" s="202" t="s">
        <v>2520</v>
      </c>
      <c r="F6477" s="202" t="s">
        <v>505</v>
      </c>
      <c r="G6477" s="262">
        <v>3.3000000000000002E-2</v>
      </c>
      <c r="H6477" s="361" t="s">
        <v>1390</v>
      </c>
      <c r="I6477" s="359" t="s">
        <v>1383</v>
      </c>
      <c r="J6477" s="358">
        <v>0.92</v>
      </c>
      <c r="K6477" s="359" t="s">
        <v>1391</v>
      </c>
      <c r="L6477" s="359" t="s">
        <v>1392</v>
      </c>
      <c r="M6477" s="368">
        <v>2011</v>
      </c>
      <c r="N6477" s="205"/>
      <c r="O6477" s="203" t="s">
        <v>2510</v>
      </c>
      <c r="P6477" t="str">
        <f t="shared" si="101"/>
        <v>Duluth Urban Area Streams (Lake Superior Basin)-Chester Creek-(04010102-545)-E. coli</v>
      </c>
    </row>
    <row r="6478" spans="1:16" ht="27.75" hidden="1" customHeight="1" x14ac:dyDescent="0.25">
      <c r="A6478" s="203" t="s">
        <v>2241</v>
      </c>
      <c r="B6478" s="202" t="s">
        <v>2446</v>
      </c>
      <c r="C6478" s="203" t="s">
        <v>2485</v>
      </c>
      <c r="D6478" s="202" t="s">
        <v>2519</v>
      </c>
      <c r="E6478" s="202" t="s">
        <v>2520</v>
      </c>
      <c r="F6478" s="202" t="s">
        <v>505</v>
      </c>
      <c r="G6478" s="262">
        <v>0.01</v>
      </c>
      <c r="H6478" s="361" t="s">
        <v>1390</v>
      </c>
      <c r="I6478" s="359" t="s">
        <v>1384</v>
      </c>
      <c r="J6478" s="358">
        <v>0.92</v>
      </c>
      <c r="K6478" s="359" t="s">
        <v>1391</v>
      </c>
      <c r="L6478" s="359" t="s">
        <v>1392</v>
      </c>
      <c r="M6478" s="368">
        <v>2011</v>
      </c>
      <c r="N6478" s="205"/>
      <c r="O6478" s="203" t="s">
        <v>2510</v>
      </c>
      <c r="P6478" t="str">
        <f t="shared" si="101"/>
        <v>Duluth Urban Area Streams (Lake Superior Basin)-Chester Creek-(04010102-545)-E. coli</v>
      </c>
    </row>
    <row r="6479" spans="1:16" ht="27.75" hidden="1" customHeight="1" x14ac:dyDescent="0.25">
      <c r="A6479" s="203" t="s">
        <v>2241</v>
      </c>
      <c r="B6479" s="202" t="s">
        <v>2446</v>
      </c>
      <c r="C6479" s="203" t="s">
        <v>2485</v>
      </c>
      <c r="D6479" s="202" t="s">
        <v>2519</v>
      </c>
      <c r="E6479" s="202" t="s">
        <v>2520</v>
      </c>
      <c r="F6479" s="202" t="s">
        <v>505</v>
      </c>
      <c r="G6479" s="262">
        <v>2.8E-3</v>
      </c>
      <c r="H6479" s="361" t="s">
        <v>1390</v>
      </c>
      <c r="I6479" s="359" t="s">
        <v>1385</v>
      </c>
      <c r="J6479" s="358">
        <v>0.92</v>
      </c>
      <c r="K6479" s="359" t="s">
        <v>1391</v>
      </c>
      <c r="L6479" s="359" t="s">
        <v>1392</v>
      </c>
      <c r="M6479" s="368">
        <v>2011</v>
      </c>
      <c r="N6479" s="205"/>
      <c r="O6479" s="203" t="s">
        <v>2510</v>
      </c>
      <c r="P6479" t="str">
        <f t="shared" si="101"/>
        <v>Duluth Urban Area Streams (Lake Superior Basin)-Chester Creek-(04010102-545)-E. coli</v>
      </c>
    </row>
    <row r="6480" spans="1:16" ht="27.75" hidden="1" customHeight="1" x14ac:dyDescent="0.25">
      <c r="A6480" s="203" t="s">
        <v>162</v>
      </c>
      <c r="B6480" s="202" t="s">
        <v>482</v>
      </c>
      <c r="C6480" s="203" t="s">
        <v>2485</v>
      </c>
      <c r="D6480" s="202" t="s">
        <v>2519</v>
      </c>
      <c r="E6480" s="202" t="s">
        <v>2520</v>
      </c>
      <c r="F6480" s="202" t="s">
        <v>505</v>
      </c>
      <c r="G6480" s="262">
        <v>0.03</v>
      </c>
      <c r="H6480" s="361" t="s">
        <v>1390</v>
      </c>
      <c r="I6480" s="359" t="s">
        <v>1379</v>
      </c>
      <c r="J6480" s="358">
        <v>0.92</v>
      </c>
      <c r="K6480" s="359" t="s">
        <v>1391</v>
      </c>
      <c r="L6480" s="359" t="s">
        <v>1392</v>
      </c>
      <c r="M6480" s="368">
        <v>2011</v>
      </c>
      <c r="N6480" s="205"/>
      <c r="O6480" s="203" t="s">
        <v>2510</v>
      </c>
      <c r="P6480" t="str">
        <f t="shared" si="101"/>
        <v>Duluth Urban Area Streams (Lake Superior Basin)-Chester Creek-(04010102-545)-E. coli</v>
      </c>
    </row>
    <row r="6481" spans="1:16" ht="27.75" hidden="1" customHeight="1" x14ac:dyDescent="0.25">
      <c r="A6481" s="203" t="s">
        <v>162</v>
      </c>
      <c r="B6481" s="202" t="s">
        <v>482</v>
      </c>
      <c r="C6481" s="203" t="s">
        <v>2485</v>
      </c>
      <c r="D6481" s="202" t="s">
        <v>2519</v>
      </c>
      <c r="E6481" s="202" t="s">
        <v>2520</v>
      </c>
      <c r="F6481" s="202" t="s">
        <v>505</v>
      </c>
      <c r="G6481" s="262">
        <v>5.5999999999999999E-3</v>
      </c>
      <c r="H6481" s="361" t="s">
        <v>1390</v>
      </c>
      <c r="I6481" s="359" t="s">
        <v>1382</v>
      </c>
      <c r="J6481" s="358">
        <v>0.92</v>
      </c>
      <c r="K6481" s="359" t="s">
        <v>1391</v>
      </c>
      <c r="L6481" s="359" t="s">
        <v>1392</v>
      </c>
      <c r="M6481" s="368">
        <v>2011</v>
      </c>
      <c r="N6481" s="205"/>
      <c r="O6481" s="203" t="s">
        <v>2510</v>
      </c>
      <c r="P6481" t="str">
        <f t="shared" si="101"/>
        <v>Duluth Urban Area Streams (Lake Superior Basin)-Chester Creek-(04010102-545)-E. coli</v>
      </c>
    </row>
    <row r="6482" spans="1:16" ht="27.75" hidden="1" customHeight="1" x14ac:dyDescent="0.25">
      <c r="A6482" s="203" t="s">
        <v>162</v>
      </c>
      <c r="B6482" s="202" t="s">
        <v>482</v>
      </c>
      <c r="C6482" s="203" t="s">
        <v>2485</v>
      </c>
      <c r="D6482" s="202" t="s">
        <v>2519</v>
      </c>
      <c r="E6482" s="202" t="s">
        <v>2520</v>
      </c>
      <c r="F6482" s="202" t="s">
        <v>505</v>
      </c>
      <c r="G6482" s="262">
        <v>1.6000000000000001E-3</v>
      </c>
      <c r="H6482" s="361" t="s">
        <v>1390</v>
      </c>
      <c r="I6482" s="359" t="s">
        <v>1383</v>
      </c>
      <c r="J6482" s="358">
        <v>0.92</v>
      </c>
      <c r="K6482" s="359" t="s">
        <v>1391</v>
      </c>
      <c r="L6482" s="359" t="s">
        <v>1392</v>
      </c>
      <c r="M6482" s="368">
        <v>2011</v>
      </c>
      <c r="N6482" s="205"/>
      <c r="O6482" s="203" t="s">
        <v>2510</v>
      </c>
      <c r="P6482" t="str">
        <f t="shared" si="101"/>
        <v>Duluth Urban Area Streams (Lake Superior Basin)-Chester Creek-(04010102-545)-E. coli</v>
      </c>
    </row>
    <row r="6483" spans="1:16" ht="27.75" hidden="1" customHeight="1" x14ac:dyDescent="0.25">
      <c r="A6483" s="203" t="s">
        <v>162</v>
      </c>
      <c r="B6483" s="202" t="s">
        <v>482</v>
      </c>
      <c r="C6483" s="203" t="s">
        <v>2485</v>
      </c>
      <c r="D6483" s="202" t="s">
        <v>2519</v>
      </c>
      <c r="E6483" s="202" t="s">
        <v>2520</v>
      </c>
      <c r="F6483" s="202" t="s">
        <v>505</v>
      </c>
      <c r="G6483" s="262">
        <v>4.6999999999999999E-4</v>
      </c>
      <c r="H6483" s="361" t="s">
        <v>1390</v>
      </c>
      <c r="I6483" s="359" t="s">
        <v>1384</v>
      </c>
      <c r="J6483" s="358">
        <v>0.92</v>
      </c>
      <c r="K6483" s="359" t="s">
        <v>1391</v>
      </c>
      <c r="L6483" s="359" t="s">
        <v>1392</v>
      </c>
      <c r="M6483" s="368">
        <v>2011</v>
      </c>
      <c r="N6483" s="205"/>
      <c r="O6483" s="203" t="s">
        <v>2510</v>
      </c>
      <c r="P6483" t="str">
        <f t="shared" si="101"/>
        <v>Duluth Urban Area Streams (Lake Superior Basin)-Chester Creek-(04010102-545)-E. coli</v>
      </c>
    </row>
    <row r="6484" spans="1:16" ht="27.75" hidden="1" customHeight="1" x14ac:dyDescent="0.25">
      <c r="A6484" s="203" t="s">
        <v>162</v>
      </c>
      <c r="B6484" s="202" t="s">
        <v>482</v>
      </c>
      <c r="C6484" s="203" t="s">
        <v>2485</v>
      </c>
      <c r="D6484" s="202" t="s">
        <v>2519</v>
      </c>
      <c r="E6484" s="202" t="s">
        <v>2520</v>
      </c>
      <c r="F6484" s="202" t="s">
        <v>505</v>
      </c>
      <c r="G6484" s="262">
        <v>1.2999999999999999E-4</v>
      </c>
      <c r="H6484" s="361" t="s">
        <v>1390</v>
      </c>
      <c r="I6484" s="359" t="s">
        <v>1385</v>
      </c>
      <c r="J6484" s="358">
        <v>0.92</v>
      </c>
      <c r="K6484" s="359" t="s">
        <v>1391</v>
      </c>
      <c r="L6484" s="359" t="s">
        <v>1392</v>
      </c>
      <c r="M6484" s="368">
        <v>2011</v>
      </c>
      <c r="N6484" s="205"/>
      <c r="O6484" s="203" t="s">
        <v>2510</v>
      </c>
      <c r="P6484" t="str">
        <f t="shared" si="101"/>
        <v>Duluth Urban Area Streams (Lake Superior Basin)-Chester Creek-(04010102-545)-E. coli</v>
      </c>
    </row>
    <row r="6485" spans="1:16" ht="27.75" hidden="1" customHeight="1" x14ac:dyDescent="0.25">
      <c r="A6485" s="226" t="s">
        <v>2134</v>
      </c>
      <c r="B6485" s="269" t="s">
        <v>768</v>
      </c>
      <c r="C6485" s="226" t="s">
        <v>2568</v>
      </c>
      <c r="D6485" s="269" t="s">
        <v>2137</v>
      </c>
      <c r="E6485" s="269" t="s">
        <v>1557</v>
      </c>
      <c r="F6485" s="269" t="s">
        <v>475</v>
      </c>
      <c r="G6485" s="373">
        <v>1.29</v>
      </c>
      <c r="H6485" s="225" t="s">
        <v>488</v>
      </c>
      <c r="I6485" s="269" t="s">
        <v>1379</v>
      </c>
      <c r="J6485" s="374">
        <v>0</v>
      </c>
      <c r="K6485" s="269" t="s">
        <v>22</v>
      </c>
      <c r="L6485" s="269" t="s">
        <v>1392</v>
      </c>
      <c r="M6485" s="369">
        <v>2010</v>
      </c>
      <c r="N6485" s="375">
        <v>43873</v>
      </c>
      <c r="O6485" s="226" t="s">
        <v>2569</v>
      </c>
      <c r="P6485" t="str">
        <f t="shared" si="101"/>
        <v>Minnesota River and Greater Blue Earth River TMDL for TSS-Minnesota River-(07020004-747)-TSS</v>
      </c>
    </row>
    <row r="6486" spans="1:16" ht="27.75" hidden="1" customHeight="1" x14ac:dyDescent="0.25">
      <c r="A6486" s="226" t="s">
        <v>2134</v>
      </c>
      <c r="B6486" s="269" t="s">
        <v>768</v>
      </c>
      <c r="C6486" s="226" t="s">
        <v>2568</v>
      </c>
      <c r="D6486" s="269" t="s">
        <v>2137</v>
      </c>
      <c r="E6486" s="269" t="s">
        <v>1557</v>
      </c>
      <c r="F6486" s="269" t="s">
        <v>475</v>
      </c>
      <c r="G6486" s="373">
        <v>0.48</v>
      </c>
      <c r="H6486" s="225" t="s">
        <v>488</v>
      </c>
      <c r="I6486" s="269" t="s">
        <v>1382</v>
      </c>
      <c r="J6486" s="374">
        <v>0</v>
      </c>
      <c r="K6486" s="269" t="s">
        <v>22</v>
      </c>
      <c r="L6486" s="269" t="s">
        <v>1392</v>
      </c>
      <c r="M6486" s="369">
        <v>2010</v>
      </c>
      <c r="N6486" s="375">
        <v>43873</v>
      </c>
      <c r="O6486" s="226" t="s">
        <v>2569</v>
      </c>
      <c r="P6486" t="str">
        <f t="shared" si="101"/>
        <v>Minnesota River and Greater Blue Earth River TMDL for TSS-Minnesota River-(07020004-747)-TSS</v>
      </c>
    </row>
    <row r="6487" spans="1:16" ht="27.75" hidden="1" customHeight="1" x14ac:dyDescent="0.25">
      <c r="A6487" s="226" t="s">
        <v>2134</v>
      </c>
      <c r="B6487" s="269" t="s">
        <v>768</v>
      </c>
      <c r="C6487" s="226" t="s">
        <v>2568</v>
      </c>
      <c r="D6487" s="269" t="s">
        <v>2137</v>
      </c>
      <c r="E6487" s="269" t="s">
        <v>1557</v>
      </c>
      <c r="F6487" s="269" t="s">
        <v>475</v>
      </c>
      <c r="G6487" s="373">
        <v>0.19</v>
      </c>
      <c r="H6487" s="225" t="s">
        <v>488</v>
      </c>
      <c r="I6487" s="269" t="s">
        <v>1383</v>
      </c>
      <c r="J6487" s="374">
        <v>0</v>
      </c>
      <c r="K6487" s="269" t="s">
        <v>22</v>
      </c>
      <c r="L6487" s="269" t="s">
        <v>1392</v>
      </c>
      <c r="M6487" s="369">
        <v>2010</v>
      </c>
      <c r="N6487" s="375">
        <v>43873</v>
      </c>
      <c r="O6487" s="226" t="s">
        <v>2569</v>
      </c>
      <c r="P6487" t="str">
        <f t="shared" si="101"/>
        <v>Minnesota River and Greater Blue Earth River TMDL for TSS-Minnesota River-(07020004-747)-TSS</v>
      </c>
    </row>
    <row r="6488" spans="1:16" ht="45" hidden="1" x14ac:dyDescent="0.25">
      <c r="A6488" s="226" t="s">
        <v>2134</v>
      </c>
      <c r="B6488" s="269" t="s">
        <v>768</v>
      </c>
      <c r="C6488" s="226" t="s">
        <v>2568</v>
      </c>
      <c r="D6488" s="269" t="s">
        <v>2137</v>
      </c>
      <c r="E6488" s="269" t="s">
        <v>1557</v>
      </c>
      <c r="F6488" s="269" t="s">
        <v>475</v>
      </c>
      <c r="G6488" s="373">
        <v>8.7999999999999995E-2</v>
      </c>
      <c r="H6488" s="225" t="s">
        <v>488</v>
      </c>
      <c r="I6488" s="372" t="s">
        <v>1384</v>
      </c>
      <c r="J6488" s="374">
        <v>0</v>
      </c>
      <c r="K6488" s="269" t="s">
        <v>22</v>
      </c>
      <c r="L6488" s="269" t="s">
        <v>1392</v>
      </c>
      <c r="M6488" s="369">
        <v>2010</v>
      </c>
      <c r="N6488" s="375">
        <v>43873</v>
      </c>
      <c r="O6488" s="226" t="s">
        <v>2569</v>
      </c>
      <c r="P6488" t="str">
        <f t="shared" si="101"/>
        <v>Minnesota River and Greater Blue Earth River TMDL for TSS-Minnesota River-(07020004-747)-TSS</v>
      </c>
    </row>
    <row r="6489" spans="1:16" ht="45" hidden="1" x14ac:dyDescent="0.25">
      <c r="A6489" s="226" t="s">
        <v>2134</v>
      </c>
      <c r="B6489" s="269" t="s">
        <v>768</v>
      </c>
      <c r="C6489" s="226" t="s">
        <v>2568</v>
      </c>
      <c r="D6489" s="269" t="s">
        <v>2137</v>
      </c>
      <c r="E6489" s="269" t="s">
        <v>1557</v>
      </c>
      <c r="F6489" s="269" t="s">
        <v>475</v>
      </c>
      <c r="G6489" s="373">
        <v>4.2000000000000003E-2</v>
      </c>
      <c r="H6489" s="225" t="s">
        <v>488</v>
      </c>
      <c r="I6489" s="372" t="s">
        <v>1385</v>
      </c>
      <c r="J6489" s="374">
        <v>0</v>
      </c>
      <c r="K6489" s="269" t="s">
        <v>22</v>
      </c>
      <c r="L6489" s="269" t="s">
        <v>1392</v>
      </c>
      <c r="M6489" s="369">
        <v>2010</v>
      </c>
      <c r="N6489" s="375">
        <v>43873</v>
      </c>
      <c r="O6489" s="226" t="s">
        <v>2569</v>
      </c>
      <c r="P6489" t="str">
        <f t="shared" si="101"/>
        <v>Minnesota River and Greater Blue Earth River TMDL for TSS-Minnesota River-(07020004-747)-TSS</v>
      </c>
    </row>
    <row r="6490" spans="1:16" ht="45" hidden="1" x14ac:dyDescent="0.25">
      <c r="A6490" s="226" t="s">
        <v>2134</v>
      </c>
      <c r="B6490" s="269" t="s">
        <v>768</v>
      </c>
      <c r="C6490" s="226" t="s">
        <v>2568</v>
      </c>
      <c r="D6490" s="269" t="s">
        <v>2572</v>
      </c>
      <c r="E6490" s="269" t="s">
        <v>1557</v>
      </c>
      <c r="F6490" s="269" t="s">
        <v>475</v>
      </c>
      <c r="G6490" s="373">
        <v>1.29</v>
      </c>
      <c r="H6490" s="225" t="s">
        <v>488</v>
      </c>
      <c r="I6490" s="269" t="s">
        <v>1379</v>
      </c>
      <c r="J6490" s="374">
        <v>0</v>
      </c>
      <c r="K6490" s="269" t="s">
        <v>22</v>
      </c>
      <c r="L6490" s="269" t="s">
        <v>1392</v>
      </c>
      <c r="M6490" s="369">
        <v>2010</v>
      </c>
      <c r="N6490" s="375">
        <v>43873</v>
      </c>
      <c r="O6490" s="226" t="s">
        <v>2569</v>
      </c>
      <c r="P6490" t="str">
        <f t="shared" si="101"/>
        <v>Minnesota River and Greater Blue Earth River TMDL for TSS-Minnesota River-(07020004-748)-TSS</v>
      </c>
    </row>
    <row r="6491" spans="1:16" ht="45" hidden="1" x14ac:dyDescent="0.25">
      <c r="A6491" s="226" t="s">
        <v>2134</v>
      </c>
      <c r="B6491" s="269" t="s">
        <v>768</v>
      </c>
      <c r="C6491" s="226" t="s">
        <v>2568</v>
      </c>
      <c r="D6491" s="269" t="s">
        <v>2572</v>
      </c>
      <c r="E6491" s="269" t="s">
        <v>1557</v>
      </c>
      <c r="F6491" s="269" t="s">
        <v>475</v>
      </c>
      <c r="G6491" s="373">
        <v>0.48</v>
      </c>
      <c r="H6491" s="225" t="s">
        <v>488</v>
      </c>
      <c r="I6491" s="269" t="s">
        <v>1382</v>
      </c>
      <c r="J6491" s="374">
        <v>0</v>
      </c>
      <c r="K6491" s="269" t="s">
        <v>22</v>
      </c>
      <c r="L6491" s="269" t="s">
        <v>1392</v>
      </c>
      <c r="M6491" s="369">
        <v>2010</v>
      </c>
      <c r="N6491" s="375">
        <v>43873</v>
      </c>
      <c r="O6491" s="226" t="s">
        <v>2569</v>
      </c>
      <c r="P6491" t="str">
        <f t="shared" si="101"/>
        <v>Minnesota River and Greater Blue Earth River TMDL for TSS-Minnesota River-(07020004-748)-TSS</v>
      </c>
    </row>
    <row r="6492" spans="1:16" ht="45" hidden="1" x14ac:dyDescent="0.25">
      <c r="A6492" s="226" t="s">
        <v>2134</v>
      </c>
      <c r="B6492" s="269" t="s">
        <v>768</v>
      </c>
      <c r="C6492" s="226" t="s">
        <v>2568</v>
      </c>
      <c r="D6492" s="269" t="s">
        <v>2572</v>
      </c>
      <c r="E6492" s="269" t="s">
        <v>1557</v>
      </c>
      <c r="F6492" s="269" t="s">
        <v>475</v>
      </c>
      <c r="G6492" s="373">
        <v>0.19</v>
      </c>
      <c r="H6492" s="225" t="s">
        <v>488</v>
      </c>
      <c r="I6492" s="269" t="s">
        <v>1383</v>
      </c>
      <c r="J6492" s="374">
        <v>0</v>
      </c>
      <c r="K6492" s="269" t="s">
        <v>22</v>
      </c>
      <c r="L6492" s="269" t="s">
        <v>1392</v>
      </c>
      <c r="M6492" s="369">
        <v>2010</v>
      </c>
      <c r="N6492" s="375">
        <v>43873</v>
      </c>
      <c r="O6492" s="226" t="s">
        <v>2569</v>
      </c>
      <c r="P6492" t="str">
        <f t="shared" si="101"/>
        <v>Minnesota River and Greater Blue Earth River TMDL for TSS-Minnesota River-(07020004-748)-TSS</v>
      </c>
    </row>
    <row r="6493" spans="1:16" ht="45" hidden="1" x14ac:dyDescent="0.25">
      <c r="A6493" s="226" t="s">
        <v>2134</v>
      </c>
      <c r="B6493" s="269" t="s">
        <v>768</v>
      </c>
      <c r="C6493" s="226" t="s">
        <v>2568</v>
      </c>
      <c r="D6493" s="269" t="s">
        <v>2572</v>
      </c>
      <c r="E6493" s="269" t="s">
        <v>1557</v>
      </c>
      <c r="F6493" s="269" t="s">
        <v>475</v>
      </c>
      <c r="G6493" s="373">
        <v>8.7999999999999995E-2</v>
      </c>
      <c r="H6493" s="225" t="s">
        <v>488</v>
      </c>
      <c r="I6493" s="372" t="s">
        <v>1384</v>
      </c>
      <c r="J6493" s="374">
        <v>0</v>
      </c>
      <c r="K6493" s="269" t="s">
        <v>22</v>
      </c>
      <c r="L6493" s="269" t="s">
        <v>1392</v>
      </c>
      <c r="M6493" s="369">
        <v>2010</v>
      </c>
      <c r="N6493" s="375">
        <v>43873</v>
      </c>
      <c r="O6493" s="226" t="s">
        <v>2569</v>
      </c>
      <c r="P6493" t="str">
        <f t="shared" si="101"/>
        <v>Minnesota River and Greater Blue Earth River TMDL for TSS-Minnesota River-(07020004-748)-TSS</v>
      </c>
    </row>
    <row r="6494" spans="1:16" ht="45" hidden="1" x14ac:dyDescent="0.25">
      <c r="A6494" s="226" t="s">
        <v>2134</v>
      </c>
      <c r="B6494" s="269" t="s">
        <v>768</v>
      </c>
      <c r="C6494" s="226" t="s">
        <v>2568</v>
      </c>
      <c r="D6494" s="269" t="s">
        <v>2572</v>
      </c>
      <c r="E6494" s="269" t="s">
        <v>1557</v>
      </c>
      <c r="F6494" s="269" t="s">
        <v>475</v>
      </c>
      <c r="G6494" s="373">
        <v>4.2000000000000003E-2</v>
      </c>
      <c r="H6494" s="225" t="s">
        <v>488</v>
      </c>
      <c r="I6494" s="372" t="s">
        <v>1385</v>
      </c>
      <c r="J6494" s="374">
        <v>0</v>
      </c>
      <c r="K6494" s="269" t="s">
        <v>22</v>
      </c>
      <c r="L6494" s="269" t="s">
        <v>1392</v>
      </c>
      <c r="M6494" s="369">
        <v>2010</v>
      </c>
      <c r="N6494" s="375">
        <v>43873</v>
      </c>
      <c r="O6494" s="226" t="s">
        <v>2569</v>
      </c>
      <c r="P6494" t="str">
        <f t="shared" si="101"/>
        <v>Minnesota River and Greater Blue Earth River TMDL for TSS-Minnesota River-(07020004-748)-TSS</v>
      </c>
    </row>
    <row r="6495" spans="1:16" ht="45" hidden="1" x14ac:dyDescent="0.25">
      <c r="A6495" s="226" t="s">
        <v>2134</v>
      </c>
      <c r="B6495" s="269" t="s">
        <v>768</v>
      </c>
      <c r="C6495" s="226" t="s">
        <v>2568</v>
      </c>
      <c r="D6495" s="269" t="s">
        <v>2573</v>
      </c>
      <c r="E6495" s="269" t="s">
        <v>1557</v>
      </c>
      <c r="F6495" s="269" t="s">
        <v>475</v>
      </c>
      <c r="G6495" s="373">
        <v>3.88</v>
      </c>
      <c r="H6495" s="225" t="s">
        <v>488</v>
      </c>
      <c r="I6495" s="269" t="s">
        <v>1379</v>
      </c>
      <c r="J6495" s="374">
        <v>0</v>
      </c>
      <c r="K6495" s="269" t="s">
        <v>22</v>
      </c>
      <c r="L6495" s="269" t="s">
        <v>1392</v>
      </c>
      <c r="M6495" s="369">
        <v>2010</v>
      </c>
      <c r="N6495" s="375">
        <v>43873</v>
      </c>
      <c r="O6495" s="226" t="s">
        <v>2569</v>
      </c>
      <c r="P6495" t="str">
        <f t="shared" si="101"/>
        <v>Minnesota River and Greater Blue Earth River TMDL for TSS-Minnesota River-(07020004-749)-TSS</v>
      </c>
    </row>
    <row r="6496" spans="1:16" ht="45" hidden="1" x14ac:dyDescent="0.25">
      <c r="A6496" s="226" t="s">
        <v>2134</v>
      </c>
      <c r="B6496" s="269" t="s">
        <v>768</v>
      </c>
      <c r="C6496" s="226" t="s">
        <v>2568</v>
      </c>
      <c r="D6496" s="269" t="s">
        <v>2573</v>
      </c>
      <c r="E6496" s="269" t="s">
        <v>1557</v>
      </c>
      <c r="F6496" s="269" t="s">
        <v>475</v>
      </c>
      <c r="G6496" s="373">
        <v>1.44</v>
      </c>
      <c r="H6496" s="225" t="s">
        <v>488</v>
      </c>
      <c r="I6496" s="269" t="s">
        <v>1382</v>
      </c>
      <c r="J6496" s="374">
        <v>0</v>
      </c>
      <c r="K6496" s="269" t="s">
        <v>22</v>
      </c>
      <c r="L6496" s="269" t="s">
        <v>1392</v>
      </c>
      <c r="M6496" s="369">
        <v>2010</v>
      </c>
      <c r="N6496" s="375">
        <v>43873</v>
      </c>
      <c r="O6496" s="226" t="s">
        <v>2569</v>
      </c>
      <c r="P6496" t="str">
        <f t="shared" si="101"/>
        <v>Minnesota River and Greater Blue Earth River TMDL for TSS-Minnesota River-(07020004-749)-TSS</v>
      </c>
    </row>
    <row r="6497" spans="1:16" ht="45" hidden="1" x14ac:dyDescent="0.25">
      <c r="A6497" s="226" t="s">
        <v>2134</v>
      </c>
      <c r="B6497" s="269" t="s">
        <v>768</v>
      </c>
      <c r="C6497" s="226" t="s">
        <v>2568</v>
      </c>
      <c r="D6497" s="269" t="s">
        <v>2573</v>
      </c>
      <c r="E6497" s="269" t="s">
        <v>1557</v>
      </c>
      <c r="F6497" s="269" t="s">
        <v>475</v>
      </c>
      <c r="G6497" s="373">
        <v>0.57999999999999996</v>
      </c>
      <c r="H6497" s="225" t="s">
        <v>488</v>
      </c>
      <c r="I6497" s="269" t="s">
        <v>1383</v>
      </c>
      <c r="J6497" s="374">
        <v>0</v>
      </c>
      <c r="K6497" s="269" t="s">
        <v>22</v>
      </c>
      <c r="L6497" s="269" t="s">
        <v>1392</v>
      </c>
      <c r="M6497" s="369">
        <v>2010</v>
      </c>
      <c r="N6497" s="375">
        <v>43873</v>
      </c>
      <c r="O6497" s="226" t="s">
        <v>2569</v>
      </c>
      <c r="P6497" t="str">
        <f t="shared" si="101"/>
        <v>Minnesota River and Greater Blue Earth River TMDL for TSS-Minnesota River-(07020004-749)-TSS</v>
      </c>
    </row>
    <row r="6498" spans="1:16" ht="45" hidden="1" x14ac:dyDescent="0.25">
      <c r="A6498" s="226" t="s">
        <v>2134</v>
      </c>
      <c r="B6498" s="269" t="s">
        <v>768</v>
      </c>
      <c r="C6498" s="226" t="s">
        <v>2568</v>
      </c>
      <c r="D6498" s="269" t="s">
        <v>2573</v>
      </c>
      <c r="E6498" s="269" t="s">
        <v>1557</v>
      </c>
      <c r="F6498" s="269" t="s">
        <v>475</v>
      </c>
      <c r="G6498" s="373">
        <v>0.26</v>
      </c>
      <c r="H6498" s="225" t="s">
        <v>488</v>
      </c>
      <c r="I6498" s="372" t="s">
        <v>1384</v>
      </c>
      <c r="J6498" s="374">
        <v>0</v>
      </c>
      <c r="K6498" s="269" t="s">
        <v>22</v>
      </c>
      <c r="L6498" s="269" t="s">
        <v>1392</v>
      </c>
      <c r="M6498" s="369">
        <v>2010</v>
      </c>
      <c r="N6498" s="375">
        <v>43873</v>
      </c>
      <c r="O6498" s="226" t="s">
        <v>2569</v>
      </c>
      <c r="P6498" t="str">
        <f t="shared" si="101"/>
        <v>Minnesota River and Greater Blue Earth River TMDL for TSS-Minnesota River-(07020004-749)-TSS</v>
      </c>
    </row>
    <row r="6499" spans="1:16" ht="45" hidden="1" x14ac:dyDescent="0.25">
      <c r="A6499" s="226" t="s">
        <v>2134</v>
      </c>
      <c r="B6499" s="269" t="s">
        <v>768</v>
      </c>
      <c r="C6499" s="226" t="s">
        <v>2568</v>
      </c>
      <c r="D6499" s="269" t="s">
        <v>2573</v>
      </c>
      <c r="E6499" s="269" t="s">
        <v>1557</v>
      </c>
      <c r="F6499" s="269" t="s">
        <v>475</v>
      </c>
      <c r="G6499" s="373">
        <v>0.13</v>
      </c>
      <c r="H6499" s="225" t="s">
        <v>488</v>
      </c>
      <c r="I6499" s="372" t="s">
        <v>1385</v>
      </c>
      <c r="J6499" s="374">
        <v>0</v>
      </c>
      <c r="K6499" s="269" t="s">
        <v>22</v>
      </c>
      <c r="L6499" s="269" t="s">
        <v>1392</v>
      </c>
      <c r="M6499" s="369">
        <v>2010</v>
      </c>
      <c r="N6499" s="375">
        <v>43873</v>
      </c>
      <c r="O6499" s="226" t="s">
        <v>2569</v>
      </c>
      <c r="P6499" t="str">
        <f t="shared" si="101"/>
        <v>Minnesota River and Greater Blue Earth River TMDL for TSS-Minnesota River-(07020004-749)-TSS</v>
      </c>
    </row>
    <row r="6500" spans="1:16" ht="45" hidden="1" x14ac:dyDescent="0.25">
      <c r="A6500" s="226" t="s">
        <v>2285</v>
      </c>
      <c r="B6500" s="269" t="s">
        <v>640</v>
      </c>
      <c r="C6500" s="226" t="s">
        <v>2568</v>
      </c>
      <c r="D6500" s="269" t="s">
        <v>2573</v>
      </c>
      <c r="E6500" s="269" t="s">
        <v>1557</v>
      </c>
      <c r="F6500" s="269" t="s">
        <v>2574</v>
      </c>
      <c r="G6500" s="373">
        <v>3.88</v>
      </c>
      <c r="H6500" s="225" t="s">
        <v>488</v>
      </c>
      <c r="I6500" s="269" t="s">
        <v>1379</v>
      </c>
      <c r="J6500" s="374">
        <v>0</v>
      </c>
      <c r="K6500" s="269" t="s">
        <v>22</v>
      </c>
      <c r="L6500" s="269" t="s">
        <v>1392</v>
      </c>
      <c r="M6500" s="369">
        <v>2010</v>
      </c>
      <c r="N6500" s="375">
        <v>43873</v>
      </c>
      <c r="O6500" s="226" t="s">
        <v>2569</v>
      </c>
      <c r="P6500" t="str">
        <f t="shared" si="101"/>
        <v>Minnesota River and Greater Blue Earth River TMDL for TSS-Minnesota River-(07020004-749)-TSS</v>
      </c>
    </row>
    <row r="6501" spans="1:16" ht="45" hidden="1" x14ac:dyDescent="0.25">
      <c r="A6501" s="226" t="s">
        <v>2285</v>
      </c>
      <c r="B6501" s="269" t="s">
        <v>640</v>
      </c>
      <c r="C6501" s="226" t="s">
        <v>2568</v>
      </c>
      <c r="D6501" s="269" t="s">
        <v>2573</v>
      </c>
      <c r="E6501" s="269" t="s">
        <v>1557</v>
      </c>
      <c r="F6501" s="269" t="s">
        <v>2574</v>
      </c>
      <c r="G6501" s="373">
        <v>1.44</v>
      </c>
      <c r="H6501" s="225" t="s">
        <v>488</v>
      </c>
      <c r="I6501" s="269" t="s">
        <v>1382</v>
      </c>
      <c r="J6501" s="374">
        <v>0</v>
      </c>
      <c r="K6501" s="269" t="s">
        <v>22</v>
      </c>
      <c r="L6501" s="269" t="s">
        <v>1392</v>
      </c>
      <c r="M6501" s="369">
        <v>2010</v>
      </c>
      <c r="N6501" s="375">
        <v>43873</v>
      </c>
      <c r="O6501" s="226" t="s">
        <v>2569</v>
      </c>
      <c r="P6501" t="str">
        <f t="shared" si="101"/>
        <v>Minnesota River and Greater Blue Earth River TMDL for TSS-Minnesota River-(07020004-749)-TSS</v>
      </c>
    </row>
    <row r="6502" spans="1:16" ht="45" hidden="1" x14ac:dyDescent="0.25">
      <c r="A6502" s="226" t="s">
        <v>2285</v>
      </c>
      <c r="B6502" s="269" t="s">
        <v>640</v>
      </c>
      <c r="C6502" s="226" t="s">
        <v>2568</v>
      </c>
      <c r="D6502" s="269" t="s">
        <v>2573</v>
      </c>
      <c r="E6502" s="269" t="s">
        <v>1557</v>
      </c>
      <c r="F6502" s="269" t="s">
        <v>2574</v>
      </c>
      <c r="G6502" s="373">
        <v>0.57999999999999996</v>
      </c>
      <c r="H6502" s="225" t="s">
        <v>488</v>
      </c>
      <c r="I6502" s="269" t="s">
        <v>1383</v>
      </c>
      <c r="J6502" s="374">
        <v>0</v>
      </c>
      <c r="K6502" s="269" t="s">
        <v>22</v>
      </c>
      <c r="L6502" s="269" t="s">
        <v>1392</v>
      </c>
      <c r="M6502" s="369">
        <v>2010</v>
      </c>
      <c r="N6502" s="375">
        <v>43873</v>
      </c>
      <c r="O6502" s="226" t="s">
        <v>2569</v>
      </c>
      <c r="P6502" t="str">
        <f t="shared" si="101"/>
        <v>Minnesota River and Greater Blue Earth River TMDL for TSS-Minnesota River-(07020004-749)-TSS</v>
      </c>
    </row>
    <row r="6503" spans="1:16" ht="45" hidden="1" x14ac:dyDescent="0.25">
      <c r="A6503" s="226" t="s">
        <v>2285</v>
      </c>
      <c r="B6503" s="269" t="s">
        <v>640</v>
      </c>
      <c r="C6503" s="226" t="s">
        <v>2568</v>
      </c>
      <c r="D6503" s="269" t="s">
        <v>2573</v>
      </c>
      <c r="E6503" s="269" t="s">
        <v>1557</v>
      </c>
      <c r="F6503" s="269" t="s">
        <v>2574</v>
      </c>
      <c r="G6503" s="373">
        <v>0.26</v>
      </c>
      <c r="H6503" s="225" t="s">
        <v>488</v>
      </c>
      <c r="I6503" s="372" t="s">
        <v>1384</v>
      </c>
      <c r="J6503" s="374">
        <v>0</v>
      </c>
      <c r="K6503" s="269" t="s">
        <v>22</v>
      </c>
      <c r="L6503" s="269" t="s">
        <v>1392</v>
      </c>
      <c r="M6503" s="369">
        <v>2010</v>
      </c>
      <c r="N6503" s="375">
        <v>43873</v>
      </c>
      <c r="O6503" s="226" t="s">
        <v>2569</v>
      </c>
      <c r="P6503" t="str">
        <f t="shared" si="101"/>
        <v>Minnesota River and Greater Blue Earth River TMDL for TSS-Minnesota River-(07020004-749)-TSS</v>
      </c>
    </row>
    <row r="6504" spans="1:16" ht="45" hidden="1" x14ac:dyDescent="0.25">
      <c r="A6504" s="226" t="s">
        <v>2285</v>
      </c>
      <c r="B6504" s="269" t="s">
        <v>640</v>
      </c>
      <c r="C6504" s="226" t="s">
        <v>2568</v>
      </c>
      <c r="D6504" s="269" t="s">
        <v>2573</v>
      </c>
      <c r="E6504" s="269" t="s">
        <v>1557</v>
      </c>
      <c r="F6504" s="269" t="s">
        <v>2574</v>
      </c>
      <c r="G6504" s="373">
        <v>0.13</v>
      </c>
      <c r="H6504" s="225" t="s">
        <v>488</v>
      </c>
      <c r="I6504" s="372" t="s">
        <v>1385</v>
      </c>
      <c r="J6504" s="374">
        <v>0</v>
      </c>
      <c r="K6504" s="269" t="s">
        <v>22</v>
      </c>
      <c r="L6504" s="269" t="s">
        <v>1392</v>
      </c>
      <c r="M6504" s="369">
        <v>2010</v>
      </c>
      <c r="N6504" s="375">
        <v>43873</v>
      </c>
      <c r="O6504" s="226" t="s">
        <v>2569</v>
      </c>
      <c r="P6504" t="str">
        <f t="shared" si="101"/>
        <v>Minnesota River and Greater Blue Earth River TMDL for TSS-Minnesota River-(07020004-749)-TSS</v>
      </c>
    </row>
    <row r="6505" spans="1:16" ht="45" hidden="1" x14ac:dyDescent="0.25">
      <c r="A6505" s="226" t="s">
        <v>2070</v>
      </c>
      <c r="B6505" s="269" t="s">
        <v>633</v>
      </c>
      <c r="C6505" s="226" t="s">
        <v>2568</v>
      </c>
      <c r="D6505" s="269" t="s">
        <v>2575</v>
      </c>
      <c r="E6505" s="269" t="s">
        <v>1557</v>
      </c>
      <c r="F6505" s="269" t="s">
        <v>2574</v>
      </c>
      <c r="G6505" s="373">
        <v>7.23</v>
      </c>
      <c r="H6505" s="225" t="s">
        <v>488</v>
      </c>
      <c r="I6505" s="269" t="s">
        <v>1379</v>
      </c>
      <c r="J6505" s="374">
        <v>0</v>
      </c>
      <c r="K6505" s="269" t="s">
        <v>22</v>
      </c>
      <c r="L6505" s="269" t="s">
        <v>1392</v>
      </c>
      <c r="M6505" s="369">
        <v>2010</v>
      </c>
      <c r="N6505" s="375">
        <v>43873</v>
      </c>
      <c r="O6505" s="226" t="s">
        <v>2569</v>
      </c>
      <c r="P6505" t="str">
        <f t="shared" si="101"/>
        <v>Minnesota River and Greater Blue Earth River TMDL for TSS-Minnesota River-(07020004-750)-TSS</v>
      </c>
    </row>
    <row r="6506" spans="1:16" ht="45" hidden="1" x14ac:dyDescent="0.25">
      <c r="A6506" s="226" t="s">
        <v>2070</v>
      </c>
      <c r="B6506" s="269" t="s">
        <v>633</v>
      </c>
      <c r="C6506" s="226" t="s">
        <v>2568</v>
      </c>
      <c r="D6506" s="269" t="s">
        <v>2575</v>
      </c>
      <c r="E6506" s="269" t="s">
        <v>1557</v>
      </c>
      <c r="F6506" s="269" t="s">
        <v>2574</v>
      </c>
      <c r="G6506" s="373">
        <v>2.68</v>
      </c>
      <c r="H6506" s="225" t="s">
        <v>488</v>
      </c>
      <c r="I6506" s="269" t="s">
        <v>1382</v>
      </c>
      <c r="J6506" s="374">
        <v>0</v>
      </c>
      <c r="K6506" s="269" t="s">
        <v>22</v>
      </c>
      <c r="L6506" s="269" t="s">
        <v>1392</v>
      </c>
      <c r="M6506" s="369">
        <v>2010</v>
      </c>
      <c r="N6506" s="375">
        <v>43873</v>
      </c>
      <c r="O6506" s="226" t="s">
        <v>2569</v>
      </c>
      <c r="P6506" t="str">
        <f t="shared" si="101"/>
        <v>Minnesota River and Greater Blue Earth River TMDL for TSS-Minnesota River-(07020004-750)-TSS</v>
      </c>
    </row>
    <row r="6507" spans="1:16" ht="45" hidden="1" x14ac:dyDescent="0.25">
      <c r="A6507" s="226" t="s">
        <v>2070</v>
      </c>
      <c r="B6507" s="269" t="s">
        <v>633</v>
      </c>
      <c r="C6507" s="226" t="s">
        <v>2568</v>
      </c>
      <c r="D6507" s="269" t="s">
        <v>2575</v>
      </c>
      <c r="E6507" s="269" t="s">
        <v>1557</v>
      </c>
      <c r="F6507" s="269" t="s">
        <v>2574</v>
      </c>
      <c r="G6507" s="373">
        <v>1.08</v>
      </c>
      <c r="H6507" s="225" t="s">
        <v>488</v>
      </c>
      <c r="I6507" s="269" t="s">
        <v>1383</v>
      </c>
      <c r="J6507" s="374">
        <v>0</v>
      </c>
      <c r="K6507" s="269" t="s">
        <v>22</v>
      </c>
      <c r="L6507" s="269" t="s">
        <v>1392</v>
      </c>
      <c r="M6507" s="369">
        <v>2010</v>
      </c>
      <c r="N6507" s="375">
        <v>43873</v>
      </c>
      <c r="O6507" s="226" t="s">
        <v>2569</v>
      </c>
      <c r="P6507" t="str">
        <f t="shared" si="101"/>
        <v>Minnesota River and Greater Blue Earth River TMDL for TSS-Minnesota River-(07020004-750)-TSS</v>
      </c>
    </row>
    <row r="6508" spans="1:16" ht="45" hidden="1" x14ac:dyDescent="0.25">
      <c r="A6508" s="226" t="s">
        <v>2070</v>
      </c>
      <c r="B6508" s="269" t="s">
        <v>633</v>
      </c>
      <c r="C6508" s="226" t="s">
        <v>2568</v>
      </c>
      <c r="D6508" s="269" t="s">
        <v>2575</v>
      </c>
      <c r="E6508" s="269" t="s">
        <v>1557</v>
      </c>
      <c r="F6508" s="269" t="s">
        <v>2574</v>
      </c>
      <c r="G6508" s="373">
        <v>0.49</v>
      </c>
      <c r="H6508" s="225" t="s">
        <v>488</v>
      </c>
      <c r="I6508" s="372" t="s">
        <v>1384</v>
      </c>
      <c r="J6508" s="374">
        <v>0</v>
      </c>
      <c r="K6508" s="269" t="s">
        <v>22</v>
      </c>
      <c r="L6508" s="269" t="s">
        <v>1392</v>
      </c>
      <c r="M6508" s="369">
        <v>2010</v>
      </c>
      <c r="N6508" s="375">
        <v>43873</v>
      </c>
      <c r="O6508" s="226" t="s">
        <v>2569</v>
      </c>
      <c r="P6508" t="str">
        <f t="shared" si="101"/>
        <v>Minnesota River and Greater Blue Earth River TMDL for TSS-Minnesota River-(07020004-750)-TSS</v>
      </c>
    </row>
    <row r="6509" spans="1:16" ht="45" hidden="1" x14ac:dyDescent="0.25">
      <c r="A6509" s="226" t="s">
        <v>2070</v>
      </c>
      <c r="B6509" s="269" t="s">
        <v>633</v>
      </c>
      <c r="C6509" s="226" t="s">
        <v>2568</v>
      </c>
      <c r="D6509" s="269" t="s">
        <v>2575</v>
      </c>
      <c r="E6509" s="269" t="s">
        <v>1557</v>
      </c>
      <c r="F6509" s="269" t="s">
        <v>2574</v>
      </c>
      <c r="G6509" s="373">
        <v>0.24</v>
      </c>
      <c r="H6509" s="225" t="s">
        <v>488</v>
      </c>
      <c r="I6509" s="372" t="s">
        <v>1385</v>
      </c>
      <c r="J6509" s="374">
        <v>0</v>
      </c>
      <c r="K6509" s="269" t="s">
        <v>22</v>
      </c>
      <c r="L6509" s="269" t="s">
        <v>1392</v>
      </c>
      <c r="M6509" s="369">
        <v>2010</v>
      </c>
      <c r="N6509" s="375">
        <v>43873</v>
      </c>
      <c r="O6509" s="226" t="s">
        <v>2569</v>
      </c>
      <c r="P6509" t="str">
        <f t="shared" si="101"/>
        <v>Minnesota River and Greater Blue Earth River TMDL for TSS-Minnesota River-(07020004-750)-TSS</v>
      </c>
    </row>
    <row r="6510" spans="1:16" ht="45" hidden="1" x14ac:dyDescent="0.25">
      <c r="A6510" s="226" t="s">
        <v>2134</v>
      </c>
      <c r="B6510" s="269" t="s">
        <v>768</v>
      </c>
      <c r="C6510" s="226" t="s">
        <v>2568</v>
      </c>
      <c r="D6510" s="269" t="s">
        <v>2575</v>
      </c>
      <c r="E6510" s="269" t="s">
        <v>1557</v>
      </c>
      <c r="F6510" s="269" t="s">
        <v>475</v>
      </c>
      <c r="G6510" s="373">
        <v>7.23</v>
      </c>
      <c r="H6510" s="225" t="s">
        <v>488</v>
      </c>
      <c r="I6510" s="269" t="s">
        <v>1379</v>
      </c>
      <c r="J6510" s="374">
        <v>0</v>
      </c>
      <c r="K6510" s="269" t="s">
        <v>22</v>
      </c>
      <c r="L6510" s="269" t="s">
        <v>1392</v>
      </c>
      <c r="M6510" s="369">
        <v>2010</v>
      </c>
      <c r="N6510" s="375">
        <v>43873</v>
      </c>
      <c r="O6510" s="226" t="s">
        <v>2569</v>
      </c>
      <c r="P6510" t="str">
        <f t="shared" si="101"/>
        <v>Minnesota River and Greater Blue Earth River TMDL for TSS-Minnesota River-(07020004-750)-TSS</v>
      </c>
    </row>
    <row r="6511" spans="1:16" ht="45" hidden="1" x14ac:dyDescent="0.25">
      <c r="A6511" s="226" t="s">
        <v>2134</v>
      </c>
      <c r="B6511" s="269" t="s">
        <v>768</v>
      </c>
      <c r="C6511" s="226" t="s">
        <v>2568</v>
      </c>
      <c r="D6511" s="269" t="s">
        <v>2575</v>
      </c>
      <c r="E6511" s="269" t="s">
        <v>1557</v>
      </c>
      <c r="F6511" s="269" t="s">
        <v>475</v>
      </c>
      <c r="G6511" s="373">
        <v>2.68</v>
      </c>
      <c r="H6511" s="225" t="s">
        <v>488</v>
      </c>
      <c r="I6511" s="269" t="s">
        <v>1382</v>
      </c>
      <c r="J6511" s="374">
        <v>0</v>
      </c>
      <c r="K6511" s="269" t="s">
        <v>22</v>
      </c>
      <c r="L6511" s="269" t="s">
        <v>1392</v>
      </c>
      <c r="M6511" s="369">
        <v>2010</v>
      </c>
      <c r="N6511" s="375">
        <v>43873</v>
      </c>
      <c r="O6511" s="226" t="s">
        <v>2569</v>
      </c>
      <c r="P6511" t="str">
        <f t="shared" si="101"/>
        <v>Minnesota River and Greater Blue Earth River TMDL for TSS-Minnesota River-(07020004-750)-TSS</v>
      </c>
    </row>
    <row r="6512" spans="1:16" ht="45" hidden="1" x14ac:dyDescent="0.25">
      <c r="A6512" s="226" t="s">
        <v>2134</v>
      </c>
      <c r="B6512" s="269" t="s">
        <v>768</v>
      </c>
      <c r="C6512" s="226" t="s">
        <v>2568</v>
      </c>
      <c r="D6512" s="269" t="s">
        <v>2575</v>
      </c>
      <c r="E6512" s="269" t="s">
        <v>1557</v>
      </c>
      <c r="F6512" s="269" t="s">
        <v>475</v>
      </c>
      <c r="G6512" s="373">
        <v>1.08</v>
      </c>
      <c r="H6512" s="225" t="s">
        <v>488</v>
      </c>
      <c r="I6512" s="269" t="s">
        <v>1383</v>
      </c>
      <c r="J6512" s="374">
        <v>0</v>
      </c>
      <c r="K6512" s="269" t="s">
        <v>22</v>
      </c>
      <c r="L6512" s="269" t="s">
        <v>1392</v>
      </c>
      <c r="M6512" s="369">
        <v>2010</v>
      </c>
      <c r="N6512" s="375">
        <v>43873</v>
      </c>
      <c r="O6512" s="226" t="s">
        <v>2569</v>
      </c>
      <c r="P6512" t="str">
        <f t="shared" si="101"/>
        <v>Minnesota River and Greater Blue Earth River TMDL for TSS-Minnesota River-(07020004-750)-TSS</v>
      </c>
    </row>
    <row r="6513" spans="1:16" ht="45" hidden="1" x14ac:dyDescent="0.25">
      <c r="A6513" s="226" t="s">
        <v>2134</v>
      </c>
      <c r="B6513" s="269" t="s">
        <v>768</v>
      </c>
      <c r="C6513" s="226" t="s">
        <v>2568</v>
      </c>
      <c r="D6513" s="269" t="s">
        <v>2575</v>
      </c>
      <c r="E6513" s="269" t="s">
        <v>1557</v>
      </c>
      <c r="F6513" s="269" t="s">
        <v>475</v>
      </c>
      <c r="G6513" s="373">
        <v>0.49</v>
      </c>
      <c r="H6513" s="225" t="s">
        <v>488</v>
      </c>
      <c r="I6513" s="372" t="s">
        <v>1384</v>
      </c>
      <c r="J6513" s="374">
        <v>0</v>
      </c>
      <c r="K6513" s="269" t="s">
        <v>22</v>
      </c>
      <c r="L6513" s="269" t="s">
        <v>1392</v>
      </c>
      <c r="M6513" s="369">
        <v>2010</v>
      </c>
      <c r="N6513" s="375">
        <v>43873</v>
      </c>
      <c r="O6513" s="226" t="s">
        <v>2569</v>
      </c>
      <c r="P6513" t="str">
        <f t="shared" si="101"/>
        <v>Minnesota River and Greater Blue Earth River TMDL for TSS-Minnesota River-(07020004-750)-TSS</v>
      </c>
    </row>
    <row r="6514" spans="1:16" ht="45" hidden="1" x14ac:dyDescent="0.25">
      <c r="A6514" s="226" t="s">
        <v>2134</v>
      </c>
      <c r="B6514" s="269" t="s">
        <v>768</v>
      </c>
      <c r="C6514" s="226" t="s">
        <v>2568</v>
      </c>
      <c r="D6514" s="269" t="s">
        <v>2575</v>
      </c>
      <c r="E6514" s="269" t="s">
        <v>1557</v>
      </c>
      <c r="F6514" s="269" t="s">
        <v>475</v>
      </c>
      <c r="G6514" s="373">
        <v>0.24</v>
      </c>
      <c r="H6514" s="225" t="s">
        <v>488</v>
      </c>
      <c r="I6514" s="372" t="s">
        <v>1385</v>
      </c>
      <c r="J6514" s="374">
        <v>0</v>
      </c>
      <c r="K6514" s="269" t="s">
        <v>22</v>
      </c>
      <c r="L6514" s="269" t="s">
        <v>1392</v>
      </c>
      <c r="M6514" s="369">
        <v>2010</v>
      </c>
      <c r="N6514" s="375">
        <v>43873</v>
      </c>
      <c r="O6514" s="226" t="s">
        <v>2569</v>
      </c>
      <c r="P6514" t="str">
        <f t="shared" si="101"/>
        <v>Minnesota River and Greater Blue Earth River TMDL for TSS-Minnesota River-(07020004-750)-TSS</v>
      </c>
    </row>
    <row r="6515" spans="1:16" ht="45" hidden="1" x14ac:dyDescent="0.25">
      <c r="A6515" s="203" t="s">
        <v>2206</v>
      </c>
      <c r="B6515" s="269" t="s">
        <v>637</v>
      </c>
      <c r="C6515" s="226" t="s">
        <v>2568</v>
      </c>
      <c r="D6515" s="269" t="s">
        <v>2575</v>
      </c>
      <c r="E6515" s="269" t="s">
        <v>1557</v>
      </c>
      <c r="F6515" s="269" t="s">
        <v>2574</v>
      </c>
      <c r="G6515" s="373">
        <v>7.23</v>
      </c>
      <c r="H6515" s="225" t="s">
        <v>488</v>
      </c>
      <c r="I6515" s="372" t="s">
        <v>1379</v>
      </c>
      <c r="J6515" s="374">
        <v>0</v>
      </c>
      <c r="K6515" s="269" t="s">
        <v>22</v>
      </c>
      <c r="L6515" s="269" t="s">
        <v>1392</v>
      </c>
      <c r="M6515" s="369">
        <v>2010</v>
      </c>
      <c r="N6515" s="375">
        <v>43873</v>
      </c>
      <c r="O6515" s="226" t="s">
        <v>2569</v>
      </c>
      <c r="P6515" t="str">
        <f t="shared" si="101"/>
        <v>Minnesota River and Greater Blue Earth River TMDL for TSS-Minnesota River-(07020004-750)-TSS</v>
      </c>
    </row>
    <row r="6516" spans="1:16" ht="45" hidden="1" x14ac:dyDescent="0.25">
      <c r="A6516" s="203" t="s">
        <v>2206</v>
      </c>
      <c r="B6516" s="269" t="s">
        <v>637</v>
      </c>
      <c r="C6516" s="226" t="s">
        <v>2568</v>
      </c>
      <c r="D6516" s="269" t="s">
        <v>2575</v>
      </c>
      <c r="E6516" s="269" t="s">
        <v>1557</v>
      </c>
      <c r="F6516" s="269" t="s">
        <v>2574</v>
      </c>
      <c r="G6516" s="373">
        <v>2.68</v>
      </c>
      <c r="H6516" s="225" t="s">
        <v>488</v>
      </c>
      <c r="I6516" s="372" t="s">
        <v>1382</v>
      </c>
      <c r="J6516" s="374">
        <v>0</v>
      </c>
      <c r="K6516" s="269" t="s">
        <v>22</v>
      </c>
      <c r="L6516" s="269" t="s">
        <v>1392</v>
      </c>
      <c r="M6516" s="369">
        <v>2010</v>
      </c>
      <c r="N6516" s="375">
        <v>43873</v>
      </c>
      <c r="O6516" s="226" t="s">
        <v>2569</v>
      </c>
      <c r="P6516" t="str">
        <f t="shared" si="101"/>
        <v>Minnesota River and Greater Blue Earth River TMDL for TSS-Minnesota River-(07020004-750)-TSS</v>
      </c>
    </row>
    <row r="6517" spans="1:16" ht="45" hidden="1" x14ac:dyDescent="0.25">
      <c r="A6517" s="203" t="s">
        <v>2206</v>
      </c>
      <c r="B6517" s="269" t="s">
        <v>637</v>
      </c>
      <c r="C6517" s="226" t="s">
        <v>2568</v>
      </c>
      <c r="D6517" s="269" t="s">
        <v>2575</v>
      </c>
      <c r="E6517" s="269" t="s">
        <v>1557</v>
      </c>
      <c r="F6517" s="269" t="s">
        <v>2574</v>
      </c>
      <c r="G6517" s="373">
        <v>1.08</v>
      </c>
      <c r="H6517" s="225" t="s">
        <v>488</v>
      </c>
      <c r="I6517" s="372" t="s">
        <v>1383</v>
      </c>
      <c r="J6517" s="374">
        <v>0</v>
      </c>
      <c r="K6517" s="269" t="s">
        <v>22</v>
      </c>
      <c r="L6517" s="269" t="s">
        <v>1392</v>
      </c>
      <c r="M6517" s="369">
        <v>2010</v>
      </c>
      <c r="N6517" s="375">
        <v>43873</v>
      </c>
      <c r="O6517" s="226" t="s">
        <v>2569</v>
      </c>
      <c r="P6517" t="str">
        <f t="shared" si="101"/>
        <v>Minnesota River and Greater Blue Earth River TMDL for TSS-Minnesota River-(07020004-750)-TSS</v>
      </c>
    </row>
    <row r="6518" spans="1:16" ht="45" hidden="1" x14ac:dyDescent="0.25">
      <c r="A6518" s="203" t="s">
        <v>2206</v>
      </c>
      <c r="B6518" s="269" t="s">
        <v>637</v>
      </c>
      <c r="C6518" s="226" t="s">
        <v>2568</v>
      </c>
      <c r="D6518" s="269" t="s">
        <v>2575</v>
      </c>
      <c r="E6518" s="269" t="s">
        <v>1557</v>
      </c>
      <c r="F6518" s="269" t="s">
        <v>2574</v>
      </c>
      <c r="G6518" s="373">
        <v>0.49</v>
      </c>
      <c r="H6518" s="225" t="s">
        <v>488</v>
      </c>
      <c r="I6518" s="372" t="s">
        <v>1384</v>
      </c>
      <c r="J6518" s="374">
        <v>0</v>
      </c>
      <c r="K6518" s="269" t="s">
        <v>22</v>
      </c>
      <c r="L6518" s="269" t="s">
        <v>1392</v>
      </c>
      <c r="M6518" s="369">
        <v>2010</v>
      </c>
      <c r="N6518" s="375">
        <v>43873</v>
      </c>
      <c r="O6518" s="226" t="s">
        <v>2569</v>
      </c>
      <c r="P6518" t="str">
        <f t="shared" si="101"/>
        <v>Minnesota River and Greater Blue Earth River TMDL for TSS-Minnesota River-(07020004-750)-TSS</v>
      </c>
    </row>
    <row r="6519" spans="1:16" ht="45" hidden="1" x14ac:dyDescent="0.25">
      <c r="A6519" s="203" t="s">
        <v>2206</v>
      </c>
      <c r="B6519" s="269" t="s">
        <v>637</v>
      </c>
      <c r="C6519" s="226" t="s">
        <v>2568</v>
      </c>
      <c r="D6519" s="269" t="s">
        <v>2575</v>
      </c>
      <c r="E6519" s="269" t="s">
        <v>1557</v>
      </c>
      <c r="F6519" s="269" t="s">
        <v>2574</v>
      </c>
      <c r="G6519" s="373">
        <v>0.24</v>
      </c>
      <c r="H6519" s="225" t="s">
        <v>488</v>
      </c>
      <c r="I6519" s="372" t="s">
        <v>1385</v>
      </c>
      <c r="J6519" s="374">
        <v>0</v>
      </c>
      <c r="K6519" s="269" t="s">
        <v>22</v>
      </c>
      <c r="L6519" s="269" t="s">
        <v>1392</v>
      </c>
      <c r="M6519" s="369">
        <v>2010</v>
      </c>
      <c r="N6519" s="375">
        <v>43873</v>
      </c>
      <c r="O6519" s="226" t="s">
        <v>2569</v>
      </c>
      <c r="P6519" t="str">
        <f t="shared" si="101"/>
        <v>Minnesota River and Greater Blue Earth River TMDL for TSS-Minnesota River-(07020004-750)-TSS</v>
      </c>
    </row>
    <row r="6520" spans="1:16" ht="45" hidden="1" x14ac:dyDescent="0.25">
      <c r="A6520" s="226" t="s">
        <v>2285</v>
      </c>
      <c r="B6520" s="269" t="s">
        <v>640</v>
      </c>
      <c r="C6520" s="226" t="s">
        <v>2568</v>
      </c>
      <c r="D6520" s="269" t="s">
        <v>2575</v>
      </c>
      <c r="E6520" s="269" t="s">
        <v>1557</v>
      </c>
      <c r="F6520" s="269" t="s">
        <v>2574</v>
      </c>
      <c r="G6520" s="373">
        <v>7.23</v>
      </c>
      <c r="H6520" s="225" t="s">
        <v>488</v>
      </c>
      <c r="I6520" s="269" t="s">
        <v>1379</v>
      </c>
      <c r="J6520" s="374">
        <v>0</v>
      </c>
      <c r="K6520" s="269" t="s">
        <v>22</v>
      </c>
      <c r="L6520" s="269" t="s">
        <v>1392</v>
      </c>
      <c r="M6520" s="369">
        <v>2010</v>
      </c>
      <c r="N6520" s="375">
        <v>43873</v>
      </c>
      <c r="O6520" s="226" t="s">
        <v>2569</v>
      </c>
      <c r="P6520" t="str">
        <f t="shared" si="101"/>
        <v>Minnesota River and Greater Blue Earth River TMDL for TSS-Minnesota River-(07020004-750)-TSS</v>
      </c>
    </row>
    <row r="6521" spans="1:16" ht="45" hidden="1" x14ac:dyDescent="0.25">
      <c r="A6521" s="226" t="s">
        <v>2285</v>
      </c>
      <c r="B6521" s="269" t="s">
        <v>640</v>
      </c>
      <c r="C6521" s="226" t="s">
        <v>2568</v>
      </c>
      <c r="D6521" s="269" t="s">
        <v>2575</v>
      </c>
      <c r="E6521" s="269" t="s">
        <v>1557</v>
      </c>
      <c r="F6521" s="269" t="s">
        <v>2574</v>
      </c>
      <c r="G6521" s="373">
        <v>2.68</v>
      </c>
      <c r="H6521" s="225" t="s">
        <v>488</v>
      </c>
      <c r="I6521" s="269" t="s">
        <v>1382</v>
      </c>
      <c r="J6521" s="374">
        <v>0</v>
      </c>
      <c r="K6521" s="269" t="s">
        <v>22</v>
      </c>
      <c r="L6521" s="269" t="s">
        <v>1392</v>
      </c>
      <c r="M6521" s="369">
        <v>2010</v>
      </c>
      <c r="N6521" s="375">
        <v>43873</v>
      </c>
      <c r="O6521" s="226" t="s">
        <v>2569</v>
      </c>
      <c r="P6521" t="str">
        <f t="shared" si="101"/>
        <v>Minnesota River and Greater Blue Earth River TMDL for TSS-Minnesota River-(07020004-750)-TSS</v>
      </c>
    </row>
    <row r="6522" spans="1:16" ht="45" hidden="1" x14ac:dyDescent="0.25">
      <c r="A6522" s="226" t="s">
        <v>2285</v>
      </c>
      <c r="B6522" s="269" t="s">
        <v>640</v>
      </c>
      <c r="C6522" s="226" t="s">
        <v>2568</v>
      </c>
      <c r="D6522" s="269" t="s">
        <v>2575</v>
      </c>
      <c r="E6522" s="269" t="s">
        <v>1557</v>
      </c>
      <c r="F6522" s="269" t="s">
        <v>2574</v>
      </c>
      <c r="G6522" s="373">
        <v>1.08</v>
      </c>
      <c r="H6522" s="225" t="s">
        <v>488</v>
      </c>
      <c r="I6522" s="269" t="s">
        <v>1383</v>
      </c>
      <c r="J6522" s="374">
        <v>0</v>
      </c>
      <c r="K6522" s="269" t="s">
        <v>22</v>
      </c>
      <c r="L6522" s="269" t="s">
        <v>1392</v>
      </c>
      <c r="M6522" s="369">
        <v>2010</v>
      </c>
      <c r="N6522" s="375">
        <v>43873</v>
      </c>
      <c r="O6522" s="226" t="s">
        <v>2569</v>
      </c>
      <c r="P6522" t="str">
        <f t="shared" si="101"/>
        <v>Minnesota River and Greater Blue Earth River TMDL for TSS-Minnesota River-(07020004-750)-TSS</v>
      </c>
    </row>
    <row r="6523" spans="1:16" ht="45" hidden="1" x14ac:dyDescent="0.25">
      <c r="A6523" s="226" t="s">
        <v>2285</v>
      </c>
      <c r="B6523" s="269" t="s">
        <v>640</v>
      </c>
      <c r="C6523" s="226" t="s">
        <v>2568</v>
      </c>
      <c r="D6523" s="269" t="s">
        <v>2575</v>
      </c>
      <c r="E6523" s="269" t="s">
        <v>1557</v>
      </c>
      <c r="F6523" s="269" t="s">
        <v>2574</v>
      </c>
      <c r="G6523" s="373">
        <v>0.49</v>
      </c>
      <c r="H6523" s="225" t="s">
        <v>488</v>
      </c>
      <c r="I6523" s="372" t="s">
        <v>1384</v>
      </c>
      <c r="J6523" s="374">
        <v>0</v>
      </c>
      <c r="K6523" s="269" t="s">
        <v>22</v>
      </c>
      <c r="L6523" s="269" t="s">
        <v>1392</v>
      </c>
      <c r="M6523" s="369">
        <v>2010</v>
      </c>
      <c r="N6523" s="375">
        <v>43873</v>
      </c>
      <c r="O6523" s="226" t="s">
        <v>2569</v>
      </c>
      <c r="P6523" t="str">
        <f t="shared" si="101"/>
        <v>Minnesota River and Greater Blue Earth River TMDL for TSS-Minnesota River-(07020004-750)-TSS</v>
      </c>
    </row>
    <row r="6524" spans="1:16" ht="45" hidden="1" x14ac:dyDescent="0.25">
      <c r="A6524" s="226" t="s">
        <v>2285</v>
      </c>
      <c r="B6524" s="269" t="s">
        <v>640</v>
      </c>
      <c r="C6524" s="226" t="s">
        <v>2568</v>
      </c>
      <c r="D6524" s="269" t="s">
        <v>2575</v>
      </c>
      <c r="E6524" s="269" t="s">
        <v>1557</v>
      </c>
      <c r="F6524" s="269" t="s">
        <v>2574</v>
      </c>
      <c r="G6524" s="373">
        <v>0.24</v>
      </c>
      <c r="H6524" s="225" t="s">
        <v>488</v>
      </c>
      <c r="I6524" s="372" t="s">
        <v>1385</v>
      </c>
      <c r="J6524" s="374">
        <v>0</v>
      </c>
      <c r="K6524" s="269" t="s">
        <v>22</v>
      </c>
      <c r="L6524" s="269" t="s">
        <v>1392</v>
      </c>
      <c r="M6524" s="369">
        <v>2010</v>
      </c>
      <c r="N6524" s="375">
        <v>43873</v>
      </c>
      <c r="O6524" s="226" t="s">
        <v>2569</v>
      </c>
      <c r="P6524" t="str">
        <f t="shared" si="101"/>
        <v>Minnesota River and Greater Blue Earth River TMDL for TSS-Minnesota River-(07020004-750)-TSS</v>
      </c>
    </row>
    <row r="6525" spans="1:16" ht="45" hidden="1" x14ac:dyDescent="0.25">
      <c r="A6525" s="226" t="s">
        <v>2134</v>
      </c>
      <c r="B6525" s="269" t="s">
        <v>768</v>
      </c>
      <c r="C6525" s="226" t="s">
        <v>2568</v>
      </c>
      <c r="D6525" s="269" t="s">
        <v>769</v>
      </c>
      <c r="E6525" s="269" t="s">
        <v>2136</v>
      </c>
      <c r="F6525" s="269" t="s">
        <v>475</v>
      </c>
      <c r="G6525" s="373">
        <v>0.63</v>
      </c>
      <c r="H6525" s="225" t="s">
        <v>488</v>
      </c>
      <c r="I6525" s="269" t="s">
        <v>1379</v>
      </c>
      <c r="J6525" s="374">
        <v>0</v>
      </c>
      <c r="K6525" s="269" t="s">
        <v>22</v>
      </c>
      <c r="L6525" s="269" t="s">
        <v>1392</v>
      </c>
      <c r="M6525" s="369">
        <v>2010</v>
      </c>
      <c r="N6525" s="375">
        <v>43873</v>
      </c>
      <c r="O6525" s="226" t="s">
        <v>2569</v>
      </c>
      <c r="P6525" t="str">
        <f t="shared" si="101"/>
        <v>Minnesota River and Greater Blue Earth River TMDL for TSS-Chippewa River-(07020005-501)-TSS</v>
      </c>
    </row>
    <row r="6526" spans="1:16" ht="45" hidden="1" x14ac:dyDescent="0.25">
      <c r="A6526" s="226" t="s">
        <v>2134</v>
      </c>
      <c r="B6526" s="269" t="s">
        <v>768</v>
      </c>
      <c r="C6526" s="226" t="s">
        <v>2568</v>
      </c>
      <c r="D6526" s="269" t="s">
        <v>769</v>
      </c>
      <c r="E6526" s="269" t="s">
        <v>2136</v>
      </c>
      <c r="F6526" s="269" t="s">
        <v>475</v>
      </c>
      <c r="G6526" s="373">
        <v>0.23</v>
      </c>
      <c r="H6526" s="225" t="s">
        <v>488</v>
      </c>
      <c r="I6526" s="269" t="s">
        <v>1382</v>
      </c>
      <c r="J6526" s="374">
        <v>0</v>
      </c>
      <c r="K6526" s="269" t="s">
        <v>22</v>
      </c>
      <c r="L6526" s="269" t="s">
        <v>1392</v>
      </c>
      <c r="M6526" s="369">
        <v>2010</v>
      </c>
      <c r="N6526" s="375">
        <v>43873</v>
      </c>
      <c r="O6526" s="226" t="s">
        <v>2569</v>
      </c>
      <c r="P6526" t="str">
        <f t="shared" si="101"/>
        <v>Minnesota River and Greater Blue Earth River TMDL for TSS-Chippewa River-(07020005-501)-TSS</v>
      </c>
    </row>
    <row r="6527" spans="1:16" ht="45" hidden="1" x14ac:dyDescent="0.25">
      <c r="A6527" s="226" t="s">
        <v>2134</v>
      </c>
      <c r="B6527" s="269" t="s">
        <v>768</v>
      </c>
      <c r="C6527" s="226" t="s">
        <v>2568</v>
      </c>
      <c r="D6527" s="269" t="s">
        <v>769</v>
      </c>
      <c r="E6527" s="269" t="s">
        <v>2136</v>
      </c>
      <c r="F6527" s="269" t="s">
        <v>475</v>
      </c>
      <c r="G6527" s="373">
        <v>9.4E-2</v>
      </c>
      <c r="H6527" s="225" t="s">
        <v>488</v>
      </c>
      <c r="I6527" s="269" t="s">
        <v>1383</v>
      </c>
      <c r="J6527" s="374">
        <v>0</v>
      </c>
      <c r="K6527" s="269" t="s">
        <v>22</v>
      </c>
      <c r="L6527" s="269" t="s">
        <v>1392</v>
      </c>
      <c r="M6527" s="369">
        <v>2010</v>
      </c>
      <c r="N6527" s="375">
        <v>43873</v>
      </c>
      <c r="O6527" s="226" t="s">
        <v>2569</v>
      </c>
      <c r="P6527" t="str">
        <f t="shared" si="101"/>
        <v>Minnesota River and Greater Blue Earth River TMDL for TSS-Chippewa River-(07020005-501)-TSS</v>
      </c>
    </row>
    <row r="6528" spans="1:16" ht="45" hidden="1" x14ac:dyDescent="0.25">
      <c r="A6528" s="226" t="s">
        <v>2134</v>
      </c>
      <c r="B6528" s="269" t="s">
        <v>768</v>
      </c>
      <c r="C6528" s="226" t="s">
        <v>2568</v>
      </c>
      <c r="D6528" s="269" t="s">
        <v>769</v>
      </c>
      <c r="E6528" s="269" t="s">
        <v>2136</v>
      </c>
      <c r="F6528" s="269" t="s">
        <v>475</v>
      </c>
      <c r="G6528" s="373">
        <v>4.2999999999999997E-2</v>
      </c>
      <c r="H6528" s="225" t="s">
        <v>488</v>
      </c>
      <c r="I6528" s="372" t="s">
        <v>1384</v>
      </c>
      <c r="J6528" s="374">
        <v>0</v>
      </c>
      <c r="K6528" s="269" t="s">
        <v>22</v>
      </c>
      <c r="L6528" s="269" t="s">
        <v>1392</v>
      </c>
      <c r="M6528" s="369">
        <v>2010</v>
      </c>
      <c r="N6528" s="375">
        <v>43873</v>
      </c>
      <c r="O6528" s="226" t="s">
        <v>2569</v>
      </c>
      <c r="P6528" t="str">
        <f t="shared" si="101"/>
        <v>Minnesota River and Greater Blue Earth River TMDL for TSS-Chippewa River-(07020005-501)-TSS</v>
      </c>
    </row>
    <row r="6529" spans="1:16" ht="45" hidden="1" x14ac:dyDescent="0.25">
      <c r="A6529" s="226" t="s">
        <v>2134</v>
      </c>
      <c r="B6529" s="269" t="s">
        <v>768</v>
      </c>
      <c r="C6529" s="226" t="s">
        <v>2568</v>
      </c>
      <c r="D6529" s="269" t="s">
        <v>769</v>
      </c>
      <c r="E6529" s="269" t="s">
        <v>2136</v>
      </c>
      <c r="F6529" s="269" t="s">
        <v>475</v>
      </c>
      <c r="G6529" s="373">
        <v>2.1000000000000001E-2</v>
      </c>
      <c r="H6529" s="225" t="s">
        <v>488</v>
      </c>
      <c r="I6529" s="372" t="s">
        <v>1385</v>
      </c>
      <c r="J6529" s="374">
        <v>0</v>
      </c>
      <c r="K6529" s="269" t="s">
        <v>22</v>
      </c>
      <c r="L6529" s="269" t="s">
        <v>1392</v>
      </c>
      <c r="M6529" s="369">
        <v>2010</v>
      </c>
      <c r="N6529" s="375">
        <v>43873</v>
      </c>
      <c r="O6529" s="226" t="s">
        <v>2569</v>
      </c>
      <c r="P6529" t="str">
        <f t="shared" si="101"/>
        <v>Minnesota River and Greater Blue Earth River TMDL for TSS-Chippewa River-(07020005-501)-TSS</v>
      </c>
    </row>
    <row r="6530" spans="1:16" ht="45" hidden="1" x14ac:dyDescent="0.25">
      <c r="A6530" s="226" t="s">
        <v>2070</v>
      </c>
      <c r="B6530" s="269" t="s">
        <v>633</v>
      </c>
      <c r="C6530" s="226" t="s">
        <v>2568</v>
      </c>
      <c r="D6530" s="381" t="s">
        <v>2209</v>
      </c>
      <c r="E6530" s="269" t="s">
        <v>2078</v>
      </c>
      <c r="F6530" s="269" t="s">
        <v>2574</v>
      </c>
      <c r="G6530" s="373">
        <v>3.35</v>
      </c>
      <c r="H6530" s="225" t="s">
        <v>488</v>
      </c>
      <c r="I6530" s="269" t="s">
        <v>1379</v>
      </c>
      <c r="J6530" s="374">
        <v>0</v>
      </c>
      <c r="K6530" s="269" t="s">
        <v>22</v>
      </c>
      <c r="L6530" s="269" t="s">
        <v>1392</v>
      </c>
      <c r="M6530" s="369">
        <v>2010</v>
      </c>
      <c r="N6530" s="375">
        <v>43873</v>
      </c>
      <c r="O6530" s="226" t="s">
        <v>2569</v>
      </c>
      <c r="P6530" t="str">
        <f t="shared" si="101"/>
        <v>Minnesota River and Greater Blue Earth River TMDL for TSS-Redwood River-(07020006-501)-TSS</v>
      </c>
    </row>
    <row r="6531" spans="1:16" ht="45" hidden="1" x14ac:dyDescent="0.25">
      <c r="A6531" s="226" t="s">
        <v>2070</v>
      </c>
      <c r="B6531" s="269" t="s">
        <v>633</v>
      </c>
      <c r="C6531" s="226" t="s">
        <v>2568</v>
      </c>
      <c r="D6531" s="381" t="s">
        <v>2209</v>
      </c>
      <c r="E6531" s="269" t="s">
        <v>2078</v>
      </c>
      <c r="F6531" s="269" t="s">
        <v>2574</v>
      </c>
      <c r="G6531" s="373">
        <v>1.24</v>
      </c>
      <c r="H6531" s="225" t="s">
        <v>488</v>
      </c>
      <c r="I6531" s="269" t="s">
        <v>1382</v>
      </c>
      <c r="J6531" s="374">
        <v>0</v>
      </c>
      <c r="K6531" s="269" t="s">
        <v>22</v>
      </c>
      <c r="L6531" s="269" t="s">
        <v>1392</v>
      </c>
      <c r="M6531" s="369">
        <v>2010</v>
      </c>
      <c r="N6531" s="375">
        <v>43873</v>
      </c>
      <c r="O6531" s="226" t="s">
        <v>2569</v>
      </c>
      <c r="P6531" t="str">
        <f t="shared" ref="P6531:P6594" si="102">CONCATENATE(C6531, "-", E6531, "-","(", D6531,")", "-",K6531)</f>
        <v>Minnesota River and Greater Blue Earth River TMDL for TSS-Redwood River-(07020006-501)-TSS</v>
      </c>
    </row>
    <row r="6532" spans="1:16" ht="45" hidden="1" x14ac:dyDescent="0.25">
      <c r="A6532" s="226" t="s">
        <v>2070</v>
      </c>
      <c r="B6532" s="269" t="s">
        <v>633</v>
      </c>
      <c r="C6532" s="226" t="s">
        <v>2568</v>
      </c>
      <c r="D6532" s="381" t="s">
        <v>2209</v>
      </c>
      <c r="E6532" s="269" t="s">
        <v>2078</v>
      </c>
      <c r="F6532" s="269" t="s">
        <v>2574</v>
      </c>
      <c r="G6532" s="373">
        <v>0.5</v>
      </c>
      <c r="H6532" s="225" t="s">
        <v>488</v>
      </c>
      <c r="I6532" s="269" t="s">
        <v>1383</v>
      </c>
      <c r="J6532" s="374">
        <v>0</v>
      </c>
      <c r="K6532" s="269" t="s">
        <v>22</v>
      </c>
      <c r="L6532" s="269" t="s">
        <v>1392</v>
      </c>
      <c r="M6532" s="369">
        <v>2010</v>
      </c>
      <c r="N6532" s="375">
        <v>43873</v>
      </c>
      <c r="O6532" s="226" t="s">
        <v>2569</v>
      </c>
      <c r="P6532" t="str">
        <f t="shared" si="102"/>
        <v>Minnesota River and Greater Blue Earth River TMDL for TSS-Redwood River-(07020006-501)-TSS</v>
      </c>
    </row>
    <row r="6533" spans="1:16" ht="45" hidden="1" x14ac:dyDescent="0.25">
      <c r="A6533" s="226" t="s">
        <v>2070</v>
      </c>
      <c r="B6533" s="269" t="s">
        <v>633</v>
      </c>
      <c r="C6533" s="226" t="s">
        <v>2568</v>
      </c>
      <c r="D6533" s="381" t="s">
        <v>2209</v>
      </c>
      <c r="E6533" s="269" t="s">
        <v>2078</v>
      </c>
      <c r="F6533" s="269" t="s">
        <v>2574</v>
      </c>
      <c r="G6533" s="373">
        <v>0.23</v>
      </c>
      <c r="H6533" s="225" t="s">
        <v>488</v>
      </c>
      <c r="I6533" s="372" t="s">
        <v>1384</v>
      </c>
      <c r="J6533" s="374">
        <v>0</v>
      </c>
      <c r="K6533" s="269" t="s">
        <v>22</v>
      </c>
      <c r="L6533" s="269" t="s">
        <v>1392</v>
      </c>
      <c r="M6533" s="369">
        <v>2010</v>
      </c>
      <c r="N6533" s="375">
        <v>43873</v>
      </c>
      <c r="O6533" s="226" t="s">
        <v>2569</v>
      </c>
      <c r="P6533" t="str">
        <f t="shared" si="102"/>
        <v>Minnesota River and Greater Blue Earth River TMDL for TSS-Redwood River-(07020006-501)-TSS</v>
      </c>
    </row>
    <row r="6534" spans="1:16" ht="45" hidden="1" x14ac:dyDescent="0.25">
      <c r="A6534" s="226" t="s">
        <v>2070</v>
      </c>
      <c r="B6534" s="269" t="s">
        <v>633</v>
      </c>
      <c r="C6534" s="226" t="s">
        <v>2568</v>
      </c>
      <c r="D6534" s="381" t="s">
        <v>2209</v>
      </c>
      <c r="E6534" s="269" t="s">
        <v>2078</v>
      </c>
      <c r="F6534" s="269" t="s">
        <v>2574</v>
      </c>
      <c r="G6534" s="373">
        <v>0.11</v>
      </c>
      <c r="H6534" s="225" t="s">
        <v>488</v>
      </c>
      <c r="I6534" s="372" t="s">
        <v>1385</v>
      </c>
      <c r="J6534" s="374">
        <v>0</v>
      </c>
      <c r="K6534" s="269" t="s">
        <v>22</v>
      </c>
      <c r="L6534" s="269" t="s">
        <v>1392</v>
      </c>
      <c r="M6534" s="369">
        <v>2010</v>
      </c>
      <c r="N6534" s="375">
        <v>43873</v>
      </c>
      <c r="O6534" s="226" t="s">
        <v>2569</v>
      </c>
      <c r="P6534" t="str">
        <f t="shared" si="102"/>
        <v>Minnesota River and Greater Blue Earth River TMDL for TSS-Redwood River-(07020006-501)-TSS</v>
      </c>
    </row>
    <row r="6535" spans="1:16" ht="45" hidden="1" x14ac:dyDescent="0.25">
      <c r="A6535" s="203" t="s">
        <v>2206</v>
      </c>
      <c r="B6535" s="269" t="s">
        <v>637</v>
      </c>
      <c r="C6535" s="226" t="s">
        <v>2568</v>
      </c>
      <c r="D6535" s="381" t="s">
        <v>2209</v>
      </c>
      <c r="E6535" s="269" t="s">
        <v>2078</v>
      </c>
      <c r="F6535" s="269" t="s">
        <v>2574</v>
      </c>
      <c r="G6535" s="373">
        <v>3.35</v>
      </c>
      <c r="H6535" s="225" t="s">
        <v>488</v>
      </c>
      <c r="I6535" s="269" t="s">
        <v>1379</v>
      </c>
      <c r="J6535" s="374">
        <v>0</v>
      </c>
      <c r="K6535" s="269" t="s">
        <v>22</v>
      </c>
      <c r="L6535" s="269" t="s">
        <v>1392</v>
      </c>
      <c r="M6535" s="369">
        <v>2010</v>
      </c>
      <c r="N6535" s="375">
        <v>43873</v>
      </c>
      <c r="O6535" s="226" t="s">
        <v>2569</v>
      </c>
      <c r="P6535" t="str">
        <f t="shared" si="102"/>
        <v>Minnesota River and Greater Blue Earth River TMDL for TSS-Redwood River-(07020006-501)-TSS</v>
      </c>
    </row>
    <row r="6536" spans="1:16" ht="45" hidden="1" x14ac:dyDescent="0.25">
      <c r="A6536" s="203" t="s">
        <v>2206</v>
      </c>
      <c r="B6536" s="269" t="s">
        <v>637</v>
      </c>
      <c r="C6536" s="226" t="s">
        <v>2568</v>
      </c>
      <c r="D6536" s="381" t="s">
        <v>2209</v>
      </c>
      <c r="E6536" s="269" t="s">
        <v>2078</v>
      </c>
      <c r="F6536" s="269" t="s">
        <v>2574</v>
      </c>
      <c r="G6536" s="373">
        <v>1.24</v>
      </c>
      <c r="H6536" s="225" t="s">
        <v>488</v>
      </c>
      <c r="I6536" s="269" t="s">
        <v>1382</v>
      </c>
      <c r="J6536" s="374">
        <v>0</v>
      </c>
      <c r="K6536" s="269" t="s">
        <v>22</v>
      </c>
      <c r="L6536" s="269" t="s">
        <v>1392</v>
      </c>
      <c r="M6536" s="369">
        <v>2010</v>
      </c>
      <c r="N6536" s="375">
        <v>43873</v>
      </c>
      <c r="O6536" s="226" t="s">
        <v>2569</v>
      </c>
      <c r="P6536" t="str">
        <f t="shared" si="102"/>
        <v>Minnesota River and Greater Blue Earth River TMDL for TSS-Redwood River-(07020006-501)-TSS</v>
      </c>
    </row>
    <row r="6537" spans="1:16" ht="45" hidden="1" x14ac:dyDescent="0.25">
      <c r="A6537" s="203" t="s">
        <v>2206</v>
      </c>
      <c r="B6537" s="269" t="s">
        <v>637</v>
      </c>
      <c r="C6537" s="226" t="s">
        <v>2568</v>
      </c>
      <c r="D6537" s="381" t="s">
        <v>2209</v>
      </c>
      <c r="E6537" s="269" t="s">
        <v>2078</v>
      </c>
      <c r="F6537" s="269" t="s">
        <v>2574</v>
      </c>
      <c r="G6537" s="373">
        <v>0.5</v>
      </c>
      <c r="H6537" s="225" t="s">
        <v>488</v>
      </c>
      <c r="I6537" s="269" t="s">
        <v>1383</v>
      </c>
      <c r="J6537" s="374">
        <v>0</v>
      </c>
      <c r="K6537" s="269" t="s">
        <v>22</v>
      </c>
      <c r="L6537" s="269" t="s">
        <v>1392</v>
      </c>
      <c r="M6537" s="369">
        <v>2010</v>
      </c>
      <c r="N6537" s="375">
        <v>43873</v>
      </c>
      <c r="O6537" s="226" t="s">
        <v>2569</v>
      </c>
      <c r="P6537" t="str">
        <f t="shared" si="102"/>
        <v>Minnesota River and Greater Blue Earth River TMDL for TSS-Redwood River-(07020006-501)-TSS</v>
      </c>
    </row>
    <row r="6538" spans="1:16" ht="45" hidden="1" x14ac:dyDescent="0.25">
      <c r="A6538" s="203" t="s">
        <v>2206</v>
      </c>
      <c r="B6538" s="269" t="s">
        <v>637</v>
      </c>
      <c r="C6538" s="226" t="s">
        <v>2568</v>
      </c>
      <c r="D6538" s="381" t="s">
        <v>2209</v>
      </c>
      <c r="E6538" s="269" t="s">
        <v>2078</v>
      </c>
      <c r="F6538" s="269" t="s">
        <v>2574</v>
      </c>
      <c r="G6538" s="373">
        <v>0.23</v>
      </c>
      <c r="H6538" s="225" t="s">
        <v>488</v>
      </c>
      <c r="I6538" s="372" t="s">
        <v>1384</v>
      </c>
      <c r="J6538" s="374">
        <v>0</v>
      </c>
      <c r="K6538" s="269" t="s">
        <v>22</v>
      </c>
      <c r="L6538" s="269" t="s">
        <v>1392</v>
      </c>
      <c r="M6538" s="369">
        <v>2010</v>
      </c>
      <c r="N6538" s="375">
        <v>43873</v>
      </c>
      <c r="O6538" s="226" t="s">
        <v>2569</v>
      </c>
      <c r="P6538" t="str">
        <f t="shared" si="102"/>
        <v>Minnesota River and Greater Blue Earth River TMDL for TSS-Redwood River-(07020006-501)-TSS</v>
      </c>
    </row>
    <row r="6539" spans="1:16" ht="45" hidden="1" x14ac:dyDescent="0.25">
      <c r="A6539" s="203" t="s">
        <v>2206</v>
      </c>
      <c r="B6539" s="269" t="s">
        <v>637</v>
      </c>
      <c r="C6539" s="226" t="s">
        <v>2568</v>
      </c>
      <c r="D6539" s="381" t="s">
        <v>2209</v>
      </c>
      <c r="E6539" s="269" t="s">
        <v>2078</v>
      </c>
      <c r="F6539" s="269" t="s">
        <v>2574</v>
      </c>
      <c r="G6539" s="373">
        <v>0.11</v>
      </c>
      <c r="H6539" s="225" t="s">
        <v>488</v>
      </c>
      <c r="I6539" s="372" t="s">
        <v>1385</v>
      </c>
      <c r="J6539" s="374">
        <v>0</v>
      </c>
      <c r="K6539" s="269" t="s">
        <v>22</v>
      </c>
      <c r="L6539" s="269" t="s">
        <v>1392</v>
      </c>
      <c r="M6539" s="369">
        <v>2010</v>
      </c>
      <c r="N6539" s="375">
        <v>43873</v>
      </c>
      <c r="O6539" s="226" t="s">
        <v>2569</v>
      </c>
      <c r="P6539" t="str">
        <f t="shared" si="102"/>
        <v>Minnesota River and Greater Blue Earth River TMDL for TSS-Redwood River-(07020006-501)-TSS</v>
      </c>
    </row>
    <row r="6540" spans="1:16" ht="45" hidden="1" x14ac:dyDescent="0.25">
      <c r="A6540" s="226" t="s">
        <v>2134</v>
      </c>
      <c r="B6540" s="269" t="s">
        <v>768</v>
      </c>
      <c r="C6540" s="226" t="s">
        <v>2568</v>
      </c>
      <c r="D6540" s="269" t="s">
        <v>2576</v>
      </c>
      <c r="E6540" s="269" t="s">
        <v>1557</v>
      </c>
      <c r="F6540" s="269" t="s">
        <v>475</v>
      </c>
      <c r="G6540" s="373">
        <v>7.92</v>
      </c>
      <c r="H6540" s="225" t="s">
        <v>488</v>
      </c>
      <c r="I6540" s="269" t="s">
        <v>1379</v>
      </c>
      <c r="J6540" s="374">
        <v>0</v>
      </c>
      <c r="K6540" s="269" t="s">
        <v>22</v>
      </c>
      <c r="L6540" s="269" t="s">
        <v>1392</v>
      </c>
      <c r="M6540" s="369">
        <v>2010</v>
      </c>
      <c r="N6540" s="375">
        <v>43873</v>
      </c>
      <c r="O6540" s="226" t="s">
        <v>2569</v>
      </c>
      <c r="P6540" t="str">
        <f t="shared" si="102"/>
        <v>Minnesota River and Greater Blue Earth River TMDL for TSS-Minnesota River-(07020007-720)-TSS</v>
      </c>
    </row>
    <row r="6541" spans="1:16" ht="45" hidden="1" x14ac:dyDescent="0.25">
      <c r="A6541" s="226" t="s">
        <v>2134</v>
      </c>
      <c r="B6541" s="269" t="s">
        <v>768</v>
      </c>
      <c r="C6541" s="226" t="s">
        <v>2568</v>
      </c>
      <c r="D6541" s="269" t="s">
        <v>2576</v>
      </c>
      <c r="E6541" s="269" t="s">
        <v>1557</v>
      </c>
      <c r="F6541" s="269" t="s">
        <v>475</v>
      </c>
      <c r="G6541" s="373">
        <v>2.94</v>
      </c>
      <c r="H6541" s="225" t="s">
        <v>488</v>
      </c>
      <c r="I6541" s="269" t="s">
        <v>1382</v>
      </c>
      <c r="J6541" s="374">
        <v>0</v>
      </c>
      <c r="K6541" s="269" t="s">
        <v>22</v>
      </c>
      <c r="L6541" s="269" t="s">
        <v>1392</v>
      </c>
      <c r="M6541" s="369">
        <v>2010</v>
      </c>
      <c r="N6541" s="375">
        <v>43873</v>
      </c>
      <c r="O6541" s="226" t="s">
        <v>2569</v>
      </c>
      <c r="P6541" t="str">
        <f t="shared" si="102"/>
        <v>Minnesota River and Greater Blue Earth River TMDL for TSS-Minnesota River-(07020007-720)-TSS</v>
      </c>
    </row>
    <row r="6542" spans="1:16" ht="45" hidden="1" x14ac:dyDescent="0.25">
      <c r="A6542" s="226" t="s">
        <v>2134</v>
      </c>
      <c r="B6542" s="269" t="s">
        <v>768</v>
      </c>
      <c r="C6542" s="226" t="s">
        <v>2568</v>
      </c>
      <c r="D6542" s="269" t="s">
        <v>2576</v>
      </c>
      <c r="E6542" s="269" t="s">
        <v>1557</v>
      </c>
      <c r="F6542" s="269" t="s">
        <v>475</v>
      </c>
      <c r="G6542" s="373">
        <v>1.18</v>
      </c>
      <c r="H6542" s="225" t="s">
        <v>488</v>
      </c>
      <c r="I6542" s="269" t="s">
        <v>1383</v>
      </c>
      <c r="J6542" s="374">
        <v>0</v>
      </c>
      <c r="K6542" s="269" t="s">
        <v>22</v>
      </c>
      <c r="L6542" s="269" t="s">
        <v>1392</v>
      </c>
      <c r="M6542" s="369">
        <v>2010</v>
      </c>
      <c r="N6542" s="375">
        <v>43873</v>
      </c>
      <c r="O6542" s="226" t="s">
        <v>2569</v>
      </c>
      <c r="P6542" t="str">
        <f t="shared" si="102"/>
        <v>Minnesota River and Greater Blue Earth River TMDL for TSS-Minnesota River-(07020007-720)-TSS</v>
      </c>
    </row>
    <row r="6543" spans="1:16" ht="45" hidden="1" x14ac:dyDescent="0.25">
      <c r="A6543" s="226" t="s">
        <v>2134</v>
      </c>
      <c r="B6543" s="269" t="s">
        <v>768</v>
      </c>
      <c r="C6543" s="226" t="s">
        <v>2568</v>
      </c>
      <c r="D6543" s="269" t="s">
        <v>2576</v>
      </c>
      <c r="E6543" s="269" t="s">
        <v>1557</v>
      </c>
      <c r="F6543" s="269" t="s">
        <v>475</v>
      </c>
      <c r="G6543" s="373">
        <v>0.54</v>
      </c>
      <c r="H6543" s="225" t="s">
        <v>488</v>
      </c>
      <c r="I6543" s="372" t="s">
        <v>1384</v>
      </c>
      <c r="J6543" s="374">
        <v>0</v>
      </c>
      <c r="K6543" s="269" t="s">
        <v>22</v>
      </c>
      <c r="L6543" s="269" t="s">
        <v>1392</v>
      </c>
      <c r="M6543" s="369">
        <v>2010</v>
      </c>
      <c r="N6543" s="375">
        <v>43873</v>
      </c>
      <c r="O6543" s="226" t="s">
        <v>2569</v>
      </c>
      <c r="P6543" t="str">
        <f t="shared" si="102"/>
        <v>Minnesota River and Greater Blue Earth River TMDL for TSS-Minnesota River-(07020007-720)-TSS</v>
      </c>
    </row>
    <row r="6544" spans="1:16" ht="45" hidden="1" x14ac:dyDescent="0.25">
      <c r="A6544" s="226" t="s">
        <v>2134</v>
      </c>
      <c r="B6544" s="269" t="s">
        <v>768</v>
      </c>
      <c r="C6544" s="226" t="s">
        <v>2568</v>
      </c>
      <c r="D6544" s="269" t="s">
        <v>2576</v>
      </c>
      <c r="E6544" s="269" t="s">
        <v>1557</v>
      </c>
      <c r="F6544" s="269" t="s">
        <v>475</v>
      </c>
      <c r="G6544" s="373">
        <v>0.26</v>
      </c>
      <c r="H6544" s="225" t="s">
        <v>488</v>
      </c>
      <c r="I6544" s="372" t="s">
        <v>1385</v>
      </c>
      <c r="J6544" s="374">
        <v>0</v>
      </c>
      <c r="K6544" s="269" t="s">
        <v>22</v>
      </c>
      <c r="L6544" s="269" t="s">
        <v>1392</v>
      </c>
      <c r="M6544" s="369">
        <v>2010</v>
      </c>
      <c r="N6544" s="375">
        <v>43873</v>
      </c>
      <c r="O6544" s="226" t="s">
        <v>2569</v>
      </c>
      <c r="P6544" t="str">
        <f t="shared" si="102"/>
        <v>Minnesota River and Greater Blue Earth River TMDL for TSS-Minnesota River-(07020007-720)-TSS</v>
      </c>
    </row>
    <row r="6545" spans="1:16" ht="45" hidden="1" x14ac:dyDescent="0.25">
      <c r="A6545" s="226" t="s">
        <v>2070</v>
      </c>
      <c r="B6545" s="269" t="s">
        <v>633</v>
      </c>
      <c r="C6545" s="226" t="s">
        <v>2568</v>
      </c>
      <c r="D6545" s="269" t="s">
        <v>2576</v>
      </c>
      <c r="E6545" s="269" t="s">
        <v>1557</v>
      </c>
      <c r="F6545" s="269" t="s">
        <v>2574</v>
      </c>
      <c r="G6545" s="373">
        <v>7.92</v>
      </c>
      <c r="H6545" s="225" t="s">
        <v>488</v>
      </c>
      <c r="I6545" s="269" t="s">
        <v>1379</v>
      </c>
      <c r="J6545" s="374">
        <v>0</v>
      </c>
      <c r="K6545" s="269" t="s">
        <v>22</v>
      </c>
      <c r="L6545" s="269" t="s">
        <v>1392</v>
      </c>
      <c r="M6545" s="369">
        <v>2010</v>
      </c>
      <c r="N6545" s="375">
        <v>43873</v>
      </c>
      <c r="O6545" s="226" t="s">
        <v>2569</v>
      </c>
      <c r="P6545" t="str">
        <f t="shared" si="102"/>
        <v>Minnesota River and Greater Blue Earth River TMDL for TSS-Minnesota River-(07020007-720)-TSS</v>
      </c>
    </row>
    <row r="6546" spans="1:16" ht="45" hidden="1" x14ac:dyDescent="0.25">
      <c r="A6546" s="226" t="s">
        <v>2070</v>
      </c>
      <c r="B6546" s="269" t="s">
        <v>633</v>
      </c>
      <c r="C6546" s="226" t="s">
        <v>2568</v>
      </c>
      <c r="D6546" s="269" t="s">
        <v>2576</v>
      </c>
      <c r="E6546" s="269" t="s">
        <v>1557</v>
      </c>
      <c r="F6546" s="269" t="s">
        <v>2574</v>
      </c>
      <c r="G6546" s="373">
        <v>2.94</v>
      </c>
      <c r="H6546" s="225" t="s">
        <v>488</v>
      </c>
      <c r="I6546" s="269" t="s">
        <v>1382</v>
      </c>
      <c r="J6546" s="374">
        <v>0</v>
      </c>
      <c r="K6546" s="269" t="s">
        <v>22</v>
      </c>
      <c r="L6546" s="269" t="s">
        <v>1392</v>
      </c>
      <c r="M6546" s="369">
        <v>2010</v>
      </c>
      <c r="N6546" s="375">
        <v>43873</v>
      </c>
      <c r="O6546" s="226" t="s">
        <v>2569</v>
      </c>
      <c r="P6546" t="str">
        <f t="shared" si="102"/>
        <v>Minnesota River and Greater Blue Earth River TMDL for TSS-Minnesota River-(07020007-720)-TSS</v>
      </c>
    </row>
    <row r="6547" spans="1:16" ht="45" hidden="1" x14ac:dyDescent="0.25">
      <c r="A6547" s="226" t="s">
        <v>2070</v>
      </c>
      <c r="B6547" s="269" t="s">
        <v>633</v>
      </c>
      <c r="C6547" s="226" t="s">
        <v>2568</v>
      </c>
      <c r="D6547" s="269" t="s">
        <v>2576</v>
      </c>
      <c r="E6547" s="269" t="s">
        <v>1557</v>
      </c>
      <c r="F6547" s="269" t="s">
        <v>2574</v>
      </c>
      <c r="G6547" s="373">
        <v>1.18</v>
      </c>
      <c r="H6547" s="225" t="s">
        <v>488</v>
      </c>
      <c r="I6547" s="269" t="s">
        <v>1383</v>
      </c>
      <c r="J6547" s="374">
        <v>0</v>
      </c>
      <c r="K6547" s="269" t="s">
        <v>22</v>
      </c>
      <c r="L6547" s="269" t="s">
        <v>1392</v>
      </c>
      <c r="M6547" s="369">
        <v>2010</v>
      </c>
      <c r="N6547" s="375">
        <v>43873</v>
      </c>
      <c r="O6547" s="226" t="s">
        <v>2569</v>
      </c>
      <c r="P6547" t="str">
        <f t="shared" si="102"/>
        <v>Minnesota River and Greater Blue Earth River TMDL for TSS-Minnesota River-(07020007-720)-TSS</v>
      </c>
    </row>
    <row r="6548" spans="1:16" ht="45" hidden="1" x14ac:dyDescent="0.25">
      <c r="A6548" s="226" t="s">
        <v>2070</v>
      </c>
      <c r="B6548" s="269" t="s">
        <v>633</v>
      </c>
      <c r="C6548" s="226" t="s">
        <v>2568</v>
      </c>
      <c r="D6548" s="269" t="s">
        <v>2576</v>
      </c>
      <c r="E6548" s="269" t="s">
        <v>1557</v>
      </c>
      <c r="F6548" s="269" t="s">
        <v>2574</v>
      </c>
      <c r="G6548" s="373">
        <v>0.54</v>
      </c>
      <c r="H6548" s="225" t="s">
        <v>488</v>
      </c>
      <c r="I6548" s="372" t="s">
        <v>1384</v>
      </c>
      <c r="J6548" s="374">
        <v>0</v>
      </c>
      <c r="K6548" s="269" t="s">
        <v>22</v>
      </c>
      <c r="L6548" s="269" t="s">
        <v>1392</v>
      </c>
      <c r="M6548" s="369">
        <v>2010</v>
      </c>
      <c r="N6548" s="375">
        <v>43873</v>
      </c>
      <c r="O6548" s="226" t="s">
        <v>2569</v>
      </c>
      <c r="P6548" t="str">
        <f t="shared" si="102"/>
        <v>Minnesota River and Greater Blue Earth River TMDL for TSS-Minnesota River-(07020007-720)-TSS</v>
      </c>
    </row>
    <row r="6549" spans="1:16" ht="45" hidden="1" x14ac:dyDescent="0.25">
      <c r="A6549" s="226" t="s">
        <v>2070</v>
      </c>
      <c r="B6549" s="269" t="s">
        <v>633</v>
      </c>
      <c r="C6549" s="226" t="s">
        <v>2568</v>
      </c>
      <c r="D6549" s="269" t="s">
        <v>2576</v>
      </c>
      <c r="E6549" s="269" t="s">
        <v>1557</v>
      </c>
      <c r="F6549" s="269" t="s">
        <v>2574</v>
      </c>
      <c r="G6549" s="373">
        <v>0.26</v>
      </c>
      <c r="H6549" s="225" t="s">
        <v>488</v>
      </c>
      <c r="I6549" s="372" t="s">
        <v>1385</v>
      </c>
      <c r="J6549" s="374">
        <v>0</v>
      </c>
      <c r="K6549" s="269" t="s">
        <v>22</v>
      </c>
      <c r="L6549" s="269" t="s">
        <v>1392</v>
      </c>
      <c r="M6549" s="369">
        <v>2010</v>
      </c>
      <c r="N6549" s="375">
        <v>43873</v>
      </c>
      <c r="O6549" s="226" t="s">
        <v>2569</v>
      </c>
      <c r="P6549" t="str">
        <f t="shared" si="102"/>
        <v>Minnesota River and Greater Blue Earth River TMDL for TSS-Minnesota River-(07020007-720)-TSS</v>
      </c>
    </row>
    <row r="6550" spans="1:16" ht="45" hidden="1" x14ac:dyDescent="0.25">
      <c r="A6550" s="203" t="s">
        <v>2206</v>
      </c>
      <c r="B6550" s="269" t="s">
        <v>637</v>
      </c>
      <c r="C6550" s="226" t="s">
        <v>2568</v>
      </c>
      <c r="D6550" s="269" t="s">
        <v>2576</v>
      </c>
      <c r="E6550" s="269" t="s">
        <v>1557</v>
      </c>
      <c r="F6550" s="269" t="s">
        <v>2574</v>
      </c>
      <c r="G6550" s="373">
        <v>7.92</v>
      </c>
      <c r="H6550" s="225" t="s">
        <v>488</v>
      </c>
      <c r="I6550" s="269" t="s">
        <v>1379</v>
      </c>
      <c r="J6550" s="374">
        <v>0</v>
      </c>
      <c r="K6550" s="269" t="s">
        <v>22</v>
      </c>
      <c r="L6550" s="269" t="s">
        <v>1392</v>
      </c>
      <c r="M6550" s="369">
        <v>2010</v>
      </c>
      <c r="N6550" s="375">
        <v>43873</v>
      </c>
      <c r="O6550" s="226" t="s">
        <v>2569</v>
      </c>
      <c r="P6550" t="str">
        <f t="shared" si="102"/>
        <v>Minnesota River and Greater Blue Earth River TMDL for TSS-Minnesota River-(07020007-720)-TSS</v>
      </c>
    </row>
    <row r="6551" spans="1:16" ht="45" hidden="1" x14ac:dyDescent="0.25">
      <c r="A6551" s="203" t="s">
        <v>2206</v>
      </c>
      <c r="B6551" s="269" t="s">
        <v>637</v>
      </c>
      <c r="C6551" s="226" t="s">
        <v>2568</v>
      </c>
      <c r="D6551" s="269" t="s">
        <v>2576</v>
      </c>
      <c r="E6551" s="269" t="s">
        <v>1557</v>
      </c>
      <c r="F6551" s="269" t="s">
        <v>2574</v>
      </c>
      <c r="G6551" s="373">
        <v>2.94</v>
      </c>
      <c r="H6551" s="225" t="s">
        <v>488</v>
      </c>
      <c r="I6551" s="269" t="s">
        <v>1382</v>
      </c>
      <c r="J6551" s="374">
        <v>0</v>
      </c>
      <c r="K6551" s="269" t="s">
        <v>22</v>
      </c>
      <c r="L6551" s="269" t="s">
        <v>1392</v>
      </c>
      <c r="M6551" s="369">
        <v>2010</v>
      </c>
      <c r="N6551" s="375">
        <v>43873</v>
      </c>
      <c r="O6551" s="226" t="s">
        <v>2569</v>
      </c>
      <c r="P6551" t="str">
        <f t="shared" si="102"/>
        <v>Minnesota River and Greater Blue Earth River TMDL for TSS-Minnesota River-(07020007-720)-TSS</v>
      </c>
    </row>
    <row r="6552" spans="1:16" ht="45" hidden="1" x14ac:dyDescent="0.25">
      <c r="A6552" s="203" t="s">
        <v>2206</v>
      </c>
      <c r="B6552" s="269" t="s">
        <v>637</v>
      </c>
      <c r="C6552" s="226" t="s">
        <v>2568</v>
      </c>
      <c r="D6552" s="269" t="s">
        <v>2576</v>
      </c>
      <c r="E6552" s="269" t="s">
        <v>1557</v>
      </c>
      <c r="F6552" s="269" t="s">
        <v>2574</v>
      </c>
      <c r="G6552" s="373">
        <v>1.18</v>
      </c>
      <c r="H6552" s="225" t="s">
        <v>488</v>
      </c>
      <c r="I6552" s="269" t="s">
        <v>1383</v>
      </c>
      <c r="J6552" s="374">
        <v>0</v>
      </c>
      <c r="K6552" s="269" t="s">
        <v>22</v>
      </c>
      <c r="L6552" s="269" t="s">
        <v>1392</v>
      </c>
      <c r="M6552" s="369">
        <v>2010</v>
      </c>
      <c r="N6552" s="375">
        <v>43873</v>
      </c>
      <c r="O6552" s="226" t="s">
        <v>2569</v>
      </c>
      <c r="P6552" t="str">
        <f t="shared" si="102"/>
        <v>Minnesota River and Greater Blue Earth River TMDL for TSS-Minnesota River-(07020007-720)-TSS</v>
      </c>
    </row>
    <row r="6553" spans="1:16" ht="45" hidden="1" x14ac:dyDescent="0.25">
      <c r="A6553" s="203" t="s">
        <v>2206</v>
      </c>
      <c r="B6553" s="269" t="s">
        <v>637</v>
      </c>
      <c r="C6553" s="226" t="s">
        <v>2568</v>
      </c>
      <c r="D6553" s="269" t="s">
        <v>2576</v>
      </c>
      <c r="E6553" s="269" t="s">
        <v>1557</v>
      </c>
      <c r="F6553" s="269" t="s">
        <v>2574</v>
      </c>
      <c r="G6553" s="373">
        <v>0.54</v>
      </c>
      <c r="H6553" s="225" t="s">
        <v>488</v>
      </c>
      <c r="I6553" s="372" t="s">
        <v>1384</v>
      </c>
      <c r="J6553" s="374">
        <v>0</v>
      </c>
      <c r="K6553" s="269" t="s">
        <v>22</v>
      </c>
      <c r="L6553" s="269" t="s">
        <v>1392</v>
      </c>
      <c r="M6553" s="369">
        <v>2010</v>
      </c>
      <c r="N6553" s="375">
        <v>43873</v>
      </c>
      <c r="O6553" s="226" t="s">
        <v>2569</v>
      </c>
      <c r="P6553" t="str">
        <f t="shared" si="102"/>
        <v>Minnesota River and Greater Blue Earth River TMDL for TSS-Minnesota River-(07020007-720)-TSS</v>
      </c>
    </row>
    <row r="6554" spans="1:16" ht="45" hidden="1" x14ac:dyDescent="0.25">
      <c r="A6554" s="203" t="s">
        <v>2206</v>
      </c>
      <c r="B6554" s="269" t="s">
        <v>637</v>
      </c>
      <c r="C6554" s="226" t="s">
        <v>2568</v>
      </c>
      <c r="D6554" s="269" t="s">
        <v>2576</v>
      </c>
      <c r="E6554" s="269" t="s">
        <v>1557</v>
      </c>
      <c r="F6554" s="269" t="s">
        <v>2574</v>
      </c>
      <c r="G6554" s="373">
        <v>0.26</v>
      </c>
      <c r="H6554" s="225" t="s">
        <v>488</v>
      </c>
      <c r="I6554" s="372" t="s">
        <v>1385</v>
      </c>
      <c r="J6554" s="374">
        <v>0</v>
      </c>
      <c r="K6554" s="269" t="s">
        <v>22</v>
      </c>
      <c r="L6554" s="269" t="s">
        <v>1392</v>
      </c>
      <c r="M6554" s="369">
        <v>2010</v>
      </c>
      <c r="N6554" s="375">
        <v>43873</v>
      </c>
      <c r="O6554" s="226" t="s">
        <v>2569</v>
      </c>
      <c r="P6554" t="str">
        <f t="shared" si="102"/>
        <v>Minnesota River and Greater Blue Earth River TMDL for TSS-Minnesota River-(07020007-720)-TSS</v>
      </c>
    </row>
    <row r="6555" spans="1:16" ht="45" hidden="1" x14ac:dyDescent="0.25">
      <c r="A6555" s="226" t="s">
        <v>2285</v>
      </c>
      <c r="B6555" s="269" t="s">
        <v>640</v>
      </c>
      <c r="C6555" s="226" t="s">
        <v>2568</v>
      </c>
      <c r="D6555" s="269" t="s">
        <v>2576</v>
      </c>
      <c r="E6555" s="269" t="s">
        <v>1557</v>
      </c>
      <c r="F6555" s="269" t="s">
        <v>2574</v>
      </c>
      <c r="G6555" s="373">
        <v>7.92</v>
      </c>
      <c r="H6555" s="225" t="s">
        <v>488</v>
      </c>
      <c r="I6555" s="269" t="s">
        <v>1379</v>
      </c>
      <c r="J6555" s="374">
        <v>0</v>
      </c>
      <c r="K6555" s="269" t="s">
        <v>22</v>
      </c>
      <c r="L6555" s="269" t="s">
        <v>1392</v>
      </c>
      <c r="M6555" s="369">
        <v>2010</v>
      </c>
      <c r="N6555" s="375">
        <v>43873</v>
      </c>
      <c r="O6555" s="226" t="s">
        <v>2569</v>
      </c>
      <c r="P6555" t="str">
        <f t="shared" si="102"/>
        <v>Minnesota River and Greater Blue Earth River TMDL for TSS-Minnesota River-(07020007-720)-TSS</v>
      </c>
    </row>
    <row r="6556" spans="1:16" ht="45" hidden="1" x14ac:dyDescent="0.25">
      <c r="A6556" s="226" t="s">
        <v>2285</v>
      </c>
      <c r="B6556" s="269" t="s">
        <v>640</v>
      </c>
      <c r="C6556" s="226" t="s">
        <v>2568</v>
      </c>
      <c r="D6556" s="269" t="s">
        <v>2576</v>
      </c>
      <c r="E6556" s="269" t="s">
        <v>1557</v>
      </c>
      <c r="F6556" s="269" t="s">
        <v>2574</v>
      </c>
      <c r="G6556" s="373">
        <v>2.94</v>
      </c>
      <c r="H6556" s="225" t="s">
        <v>488</v>
      </c>
      <c r="I6556" s="269" t="s">
        <v>1382</v>
      </c>
      <c r="J6556" s="374">
        <v>0</v>
      </c>
      <c r="K6556" s="269" t="s">
        <v>22</v>
      </c>
      <c r="L6556" s="269" t="s">
        <v>1392</v>
      </c>
      <c r="M6556" s="369">
        <v>2010</v>
      </c>
      <c r="N6556" s="375">
        <v>43873</v>
      </c>
      <c r="O6556" s="226" t="s">
        <v>2569</v>
      </c>
      <c r="P6556" t="str">
        <f t="shared" si="102"/>
        <v>Minnesota River and Greater Blue Earth River TMDL for TSS-Minnesota River-(07020007-720)-TSS</v>
      </c>
    </row>
    <row r="6557" spans="1:16" ht="45" hidden="1" x14ac:dyDescent="0.25">
      <c r="A6557" s="226" t="s">
        <v>2285</v>
      </c>
      <c r="B6557" s="269" t="s">
        <v>640</v>
      </c>
      <c r="C6557" s="226" t="s">
        <v>2568</v>
      </c>
      <c r="D6557" s="269" t="s">
        <v>2576</v>
      </c>
      <c r="E6557" s="269" t="s">
        <v>1557</v>
      </c>
      <c r="F6557" s="269" t="s">
        <v>2574</v>
      </c>
      <c r="G6557" s="373">
        <v>1.18</v>
      </c>
      <c r="H6557" s="225" t="s">
        <v>488</v>
      </c>
      <c r="I6557" s="269" t="s">
        <v>1383</v>
      </c>
      <c r="J6557" s="374">
        <v>0</v>
      </c>
      <c r="K6557" s="269" t="s">
        <v>22</v>
      </c>
      <c r="L6557" s="269" t="s">
        <v>1392</v>
      </c>
      <c r="M6557" s="369">
        <v>2010</v>
      </c>
      <c r="N6557" s="375">
        <v>43873</v>
      </c>
      <c r="O6557" s="226" t="s">
        <v>2569</v>
      </c>
      <c r="P6557" t="str">
        <f t="shared" si="102"/>
        <v>Minnesota River and Greater Blue Earth River TMDL for TSS-Minnesota River-(07020007-720)-TSS</v>
      </c>
    </row>
    <row r="6558" spans="1:16" ht="45" hidden="1" x14ac:dyDescent="0.25">
      <c r="A6558" s="226" t="s">
        <v>2285</v>
      </c>
      <c r="B6558" s="269" t="s">
        <v>640</v>
      </c>
      <c r="C6558" s="226" t="s">
        <v>2568</v>
      </c>
      <c r="D6558" s="269" t="s">
        <v>2576</v>
      </c>
      <c r="E6558" s="269" t="s">
        <v>1557</v>
      </c>
      <c r="F6558" s="269" t="s">
        <v>2574</v>
      </c>
      <c r="G6558" s="373">
        <v>0.54</v>
      </c>
      <c r="H6558" s="225" t="s">
        <v>488</v>
      </c>
      <c r="I6558" s="372" t="s">
        <v>1384</v>
      </c>
      <c r="J6558" s="374">
        <v>0</v>
      </c>
      <c r="K6558" s="269" t="s">
        <v>22</v>
      </c>
      <c r="L6558" s="269" t="s">
        <v>1392</v>
      </c>
      <c r="M6558" s="369">
        <v>2010</v>
      </c>
      <c r="N6558" s="375">
        <v>43873</v>
      </c>
      <c r="O6558" s="226" t="s">
        <v>2569</v>
      </c>
      <c r="P6558" t="str">
        <f t="shared" si="102"/>
        <v>Minnesota River and Greater Blue Earth River TMDL for TSS-Minnesota River-(07020007-720)-TSS</v>
      </c>
    </row>
    <row r="6559" spans="1:16" ht="45" hidden="1" x14ac:dyDescent="0.25">
      <c r="A6559" s="226" t="s">
        <v>2285</v>
      </c>
      <c r="B6559" s="269" t="s">
        <v>640</v>
      </c>
      <c r="C6559" s="226" t="s">
        <v>2568</v>
      </c>
      <c r="D6559" s="269" t="s">
        <v>2576</v>
      </c>
      <c r="E6559" s="269" t="s">
        <v>1557</v>
      </c>
      <c r="F6559" s="269" t="s">
        <v>2574</v>
      </c>
      <c r="G6559" s="373">
        <v>0.26</v>
      </c>
      <c r="H6559" s="225" t="s">
        <v>488</v>
      </c>
      <c r="I6559" s="372" t="s">
        <v>1385</v>
      </c>
      <c r="J6559" s="374">
        <v>0</v>
      </c>
      <c r="K6559" s="269" t="s">
        <v>22</v>
      </c>
      <c r="L6559" s="269" t="s">
        <v>1392</v>
      </c>
      <c r="M6559" s="369">
        <v>2010</v>
      </c>
      <c r="N6559" s="375">
        <v>43873</v>
      </c>
      <c r="O6559" s="226" t="s">
        <v>2569</v>
      </c>
      <c r="P6559" t="str">
        <f t="shared" si="102"/>
        <v>Minnesota River and Greater Blue Earth River TMDL for TSS-Minnesota River-(07020007-720)-TSS</v>
      </c>
    </row>
    <row r="6560" spans="1:16" ht="45" hidden="1" x14ac:dyDescent="0.25">
      <c r="A6560" s="226" t="s">
        <v>2070</v>
      </c>
      <c r="B6560" s="269" t="s">
        <v>633</v>
      </c>
      <c r="C6560" s="226" t="s">
        <v>2568</v>
      </c>
      <c r="D6560" s="269" t="s">
        <v>2577</v>
      </c>
      <c r="E6560" s="269" t="s">
        <v>1557</v>
      </c>
      <c r="F6560" s="269" t="s">
        <v>2574</v>
      </c>
      <c r="G6560" s="373">
        <v>9.4</v>
      </c>
      <c r="H6560" s="225" t="s">
        <v>488</v>
      </c>
      <c r="I6560" s="269" t="s">
        <v>1379</v>
      </c>
      <c r="J6560" s="374">
        <v>0</v>
      </c>
      <c r="K6560" s="269" t="s">
        <v>22</v>
      </c>
      <c r="L6560" s="269" t="s">
        <v>1392</v>
      </c>
      <c r="M6560" s="369">
        <v>2010</v>
      </c>
      <c r="N6560" s="375">
        <v>43873</v>
      </c>
      <c r="O6560" s="226" t="s">
        <v>2569</v>
      </c>
      <c r="P6560" t="str">
        <f t="shared" si="102"/>
        <v>Minnesota River and Greater Blue Earth River TMDL for TSS-Minnesota River-(07020007-721)-TSS</v>
      </c>
    </row>
    <row r="6561" spans="1:16" ht="45" hidden="1" x14ac:dyDescent="0.25">
      <c r="A6561" s="226" t="s">
        <v>2070</v>
      </c>
      <c r="B6561" s="269" t="s">
        <v>633</v>
      </c>
      <c r="C6561" s="226" t="s">
        <v>2568</v>
      </c>
      <c r="D6561" s="269" t="s">
        <v>2577</v>
      </c>
      <c r="E6561" s="269" t="s">
        <v>1557</v>
      </c>
      <c r="F6561" s="269" t="s">
        <v>2574</v>
      </c>
      <c r="G6561" s="373">
        <v>3.49</v>
      </c>
      <c r="H6561" s="225" t="s">
        <v>488</v>
      </c>
      <c r="I6561" s="269" t="s">
        <v>1382</v>
      </c>
      <c r="J6561" s="374">
        <v>0</v>
      </c>
      <c r="K6561" s="269" t="s">
        <v>22</v>
      </c>
      <c r="L6561" s="269" t="s">
        <v>1392</v>
      </c>
      <c r="M6561" s="369">
        <v>2010</v>
      </c>
      <c r="N6561" s="375">
        <v>43873</v>
      </c>
      <c r="O6561" s="226" t="s">
        <v>2569</v>
      </c>
      <c r="P6561" t="str">
        <f t="shared" si="102"/>
        <v>Minnesota River and Greater Blue Earth River TMDL for TSS-Minnesota River-(07020007-721)-TSS</v>
      </c>
    </row>
    <row r="6562" spans="1:16" ht="45" hidden="1" x14ac:dyDescent="0.25">
      <c r="A6562" s="226" t="s">
        <v>2070</v>
      </c>
      <c r="B6562" s="269" t="s">
        <v>633</v>
      </c>
      <c r="C6562" s="226" t="s">
        <v>2568</v>
      </c>
      <c r="D6562" s="269" t="s">
        <v>2577</v>
      </c>
      <c r="E6562" s="269" t="s">
        <v>1557</v>
      </c>
      <c r="F6562" s="269" t="s">
        <v>2574</v>
      </c>
      <c r="G6562" s="373">
        <v>1.41</v>
      </c>
      <c r="H6562" s="225" t="s">
        <v>488</v>
      </c>
      <c r="I6562" s="269" t="s">
        <v>1383</v>
      </c>
      <c r="J6562" s="374">
        <v>0</v>
      </c>
      <c r="K6562" s="269" t="s">
        <v>22</v>
      </c>
      <c r="L6562" s="269" t="s">
        <v>1392</v>
      </c>
      <c r="M6562" s="369">
        <v>2010</v>
      </c>
      <c r="N6562" s="375">
        <v>43873</v>
      </c>
      <c r="O6562" s="226" t="s">
        <v>2569</v>
      </c>
      <c r="P6562" t="str">
        <f t="shared" si="102"/>
        <v>Minnesota River and Greater Blue Earth River TMDL for TSS-Minnesota River-(07020007-721)-TSS</v>
      </c>
    </row>
    <row r="6563" spans="1:16" ht="45" hidden="1" x14ac:dyDescent="0.25">
      <c r="A6563" s="226" t="s">
        <v>2070</v>
      </c>
      <c r="B6563" s="269" t="s">
        <v>633</v>
      </c>
      <c r="C6563" s="226" t="s">
        <v>2568</v>
      </c>
      <c r="D6563" s="269" t="s">
        <v>2577</v>
      </c>
      <c r="E6563" s="269" t="s">
        <v>1557</v>
      </c>
      <c r="F6563" s="269" t="s">
        <v>2574</v>
      </c>
      <c r="G6563" s="373">
        <v>0.64</v>
      </c>
      <c r="H6563" s="225" t="s">
        <v>488</v>
      </c>
      <c r="I6563" s="372" t="s">
        <v>1384</v>
      </c>
      <c r="J6563" s="374">
        <v>0</v>
      </c>
      <c r="K6563" s="269" t="s">
        <v>22</v>
      </c>
      <c r="L6563" s="269" t="s">
        <v>1392</v>
      </c>
      <c r="M6563" s="369">
        <v>2010</v>
      </c>
      <c r="N6563" s="375">
        <v>43873</v>
      </c>
      <c r="O6563" s="226" t="s">
        <v>2569</v>
      </c>
      <c r="P6563" t="str">
        <f t="shared" si="102"/>
        <v>Minnesota River and Greater Blue Earth River TMDL for TSS-Minnesota River-(07020007-721)-TSS</v>
      </c>
    </row>
    <row r="6564" spans="1:16" ht="45" hidden="1" x14ac:dyDescent="0.25">
      <c r="A6564" s="226" t="s">
        <v>2070</v>
      </c>
      <c r="B6564" s="269" t="s">
        <v>633</v>
      </c>
      <c r="C6564" s="226" t="s">
        <v>2568</v>
      </c>
      <c r="D6564" s="269" t="s">
        <v>2577</v>
      </c>
      <c r="E6564" s="269" t="s">
        <v>1557</v>
      </c>
      <c r="F6564" s="269" t="s">
        <v>2574</v>
      </c>
      <c r="G6564" s="373">
        <v>0.31</v>
      </c>
      <c r="H6564" s="225" t="s">
        <v>488</v>
      </c>
      <c r="I6564" s="372" t="s">
        <v>1385</v>
      </c>
      <c r="J6564" s="374">
        <v>0</v>
      </c>
      <c r="K6564" s="269" t="s">
        <v>22</v>
      </c>
      <c r="L6564" s="269" t="s">
        <v>1392</v>
      </c>
      <c r="M6564" s="369">
        <v>2010</v>
      </c>
      <c r="N6564" s="375">
        <v>43873</v>
      </c>
      <c r="O6564" s="226" t="s">
        <v>2569</v>
      </c>
      <c r="P6564" t="str">
        <f t="shared" si="102"/>
        <v>Minnesota River and Greater Blue Earth River TMDL for TSS-Minnesota River-(07020007-721)-TSS</v>
      </c>
    </row>
    <row r="6565" spans="1:16" ht="45" hidden="1" x14ac:dyDescent="0.25">
      <c r="A6565" s="226" t="s">
        <v>2134</v>
      </c>
      <c r="B6565" s="269" t="s">
        <v>768</v>
      </c>
      <c r="C6565" s="226" t="s">
        <v>2568</v>
      </c>
      <c r="D6565" s="269" t="s">
        <v>2577</v>
      </c>
      <c r="E6565" s="269" t="s">
        <v>1557</v>
      </c>
      <c r="F6565" s="269" t="s">
        <v>475</v>
      </c>
      <c r="G6565" s="373">
        <v>9.4</v>
      </c>
      <c r="H6565" s="225" t="s">
        <v>488</v>
      </c>
      <c r="I6565" s="269" t="s">
        <v>1379</v>
      </c>
      <c r="J6565" s="374">
        <v>0</v>
      </c>
      <c r="K6565" s="269" t="s">
        <v>22</v>
      </c>
      <c r="L6565" s="269" t="s">
        <v>1392</v>
      </c>
      <c r="M6565" s="369">
        <v>2010</v>
      </c>
      <c r="N6565" s="375">
        <v>43873</v>
      </c>
      <c r="O6565" s="226" t="s">
        <v>2569</v>
      </c>
      <c r="P6565" t="str">
        <f t="shared" si="102"/>
        <v>Minnesota River and Greater Blue Earth River TMDL for TSS-Minnesota River-(07020007-721)-TSS</v>
      </c>
    </row>
    <row r="6566" spans="1:16" ht="45" hidden="1" x14ac:dyDescent="0.25">
      <c r="A6566" s="226" t="s">
        <v>2134</v>
      </c>
      <c r="B6566" s="269" t="s">
        <v>768</v>
      </c>
      <c r="C6566" s="226" t="s">
        <v>2568</v>
      </c>
      <c r="D6566" s="269" t="s">
        <v>2577</v>
      </c>
      <c r="E6566" s="269" t="s">
        <v>1557</v>
      </c>
      <c r="F6566" s="269" t="s">
        <v>475</v>
      </c>
      <c r="G6566" s="373">
        <v>3.49</v>
      </c>
      <c r="H6566" s="225" t="s">
        <v>488</v>
      </c>
      <c r="I6566" s="269" t="s">
        <v>1382</v>
      </c>
      <c r="J6566" s="374">
        <v>0</v>
      </c>
      <c r="K6566" s="269" t="s">
        <v>22</v>
      </c>
      <c r="L6566" s="269" t="s">
        <v>1392</v>
      </c>
      <c r="M6566" s="369">
        <v>2010</v>
      </c>
      <c r="N6566" s="375">
        <v>43873</v>
      </c>
      <c r="O6566" s="226" t="s">
        <v>2569</v>
      </c>
      <c r="P6566" t="str">
        <f t="shared" si="102"/>
        <v>Minnesota River and Greater Blue Earth River TMDL for TSS-Minnesota River-(07020007-721)-TSS</v>
      </c>
    </row>
    <row r="6567" spans="1:16" ht="45" hidden="1" x14ac:dyDescent="0.25">
      <c r="A6567" s="226" t="s">
        <v>2134</v>
      </c>
      <c r="B6567" s="269" t="s">
        <v>768</v>
      </c>
      <c r="C6567" s="226" t="s">
        <v>2568</v>
      </c>
      <c r="D6567" s="269" t="s">
        <v>2577</v>
      </c>
      <c r="E6567" s="269" t="s">
        <v>1557</v>
      </c>
      <c r="F6567" s="269" t="s">
        <v>475</v>
      </c>
      <c r="G6567" s="373">
        <v>1.41</v>
      </c>
      <c r="H6567" s="225" t="s">
        <v>488</v>
      </c>
      <c r="I6567" s="269" t="s">
        <v>1383</v>
      </c>
      <c r="J6567" s="374">
        <v>0</v>
      </c>
      <c r="K6567" s="269" t="s">
        <v>22</v>
      </c>
      <c r="L6567" s="269" t="s">
        <v>1392</v>
      </c>
      <c r="M6567" s="369">
        <v>2010</v>
      </c>
      <c r="N6567" s="375">
        <v>43873</v>
      </c>
      <c r="O6567" s="226" t="s">
        <v>2569</v>
      </c>
      <c r="P6567" t="str">
        <f t="shared" si="102"/>
        <v>Minnesota River and Greater Blue Earth River TMDL for TSS-Minnesota River-(07020007-721)-TSS</v>
      </c>
    </row>
    <row r="6568" spans="1:16" ht="45" hidden="1" x14ac:dyDescent="0.25">
      <c r="A6568" s="226" t="s">
        <v>2134</v>
      </c>
      <c r="B6568" s="269" t="s">
        <v>768</v>
      </c>
      <c r="C6568" s="226" t="s">
        <v>2568</v>
      </c>
      <c r="D6568" s="269" t="s">
        <v>2577</v>
      </c>
      <c r="E6568" s="269" t="s">
        <v>1557</v>
      </c>
      <c r="F6568" s="269" t="s">
        <v>475</v>
      </c>
      <c r="G6568" s="373">
        <v>0.64</v>
      </c>
      <c r="H6568" s="225" t="s">
        <v>488</v>
      </c>
      <c r="I6568" s="372" t="s">
        <v>1384</v>
      </c>
      <c r="J6568" s="374">
        <v>0</v>
      </c>
      <c r="K6568" s="269" t="s">
        <v>22</v>
      </c>
      <c r="L6568" s="269" t="s">
        <v>1392</v>
      </c>
      <c r="M6568" s="369">
        <v>2010</v>
      </c>
      <c r="N6568" s="375">
        <v>43873</v>
      </c>
      <c r="O6568" s="226" t="s">
        <v>2569</v>
      </c>
      <c r="P6568" t="str">
        <f t="shared" si="102"/>
        <v>Minnesota River and Greater Blue Earth River TMDL for TSS-Minnesota River-(07020007-721)-TSS</v>
      </c>
    </row>
    <row r="6569" spans="1:16" ht="45" hidden="1" x14ac:dyDescent="0.25">
      <c r="A6569" s="226" t="s">
        <v>2134</v>
      </c>
      <c r="B6569" s="269" t="s">
        <v>768</v>
      </c>
      <c r="C6569" s="226" t="s">
        <v>2568</v>
      </c>
      <c r="D6569" s="269" t="s">
        <v>2577</v>
      </c>
      <c r="E6569" s="269" t="s">
        <v>1557</v>
      </c>
      <c r="F6569" s="269" t="s">
        <v>475</v>
      </c>
      <c r="G6569" s="373">
        <v>0.31</v>
      </c>
      <c r="H6569" s="225" t="s">
        <v>488</v>
      </c>
      <c r="I6569" s="372" t="s">
        <v>1385</v>
      </c>
      <c r="J6569" s="374">
        <v>0</v>
      </c>
      <c r="K6569" s="269" t="s">
        <v>22</v>
      </c>
      <c r="L6569" s="269" t="s">
        <v>1392</v>
      </c>
      <c r="M6569" s="369">
        <v>2010</v>
      </c>
      <c r="N6569" s="375">
        <v>43873</v>
      </c>
      <c r="O6569" s="226" t="s">
        <v>2569</v>
      </c>
      <c r="P6569" t="str">
        <f t="shared" si="102"/>
        <v>Minnesota River and Greater Blue Earth River TMDL for TSS-Minnesota River-(07020007-721)-TSS</v>
      </c>
    </row>
    <row r="6570" spans="1:16" ht="45" hidden="1" x14ac:dyDescent="0.25">
      <c r="A6570" s="226" t="s">
        <v>2150</v>
      </c>
      <c r="B6570" s="269" t="s">
        <v>635</v>
      </c>
      <c r="C6570" s="226" t="s">
        <v>2568</v>
      </c>
      <c r="D6570" s="269" t="s">
        <v>2577</v>
      </c>
      <c r="E6570" s="269" t="s">
        <v>1557</v>
      </c>
      <c r="F6570" s="269" t="s">
        <v>2574</v>
      </c>
      <c r="G6570" s="373">
        <v>9.4</v>
      </c>
      <c r="H6570" s="225" t="s">
        <v>488</v>
      </c>
      <c r="I6570" s="269" t="s">
        <v>1379</v>
      </c>
      <c r="J6570" s="374">
        <v>0</v>
      </c>
      <c r="K6570" s="269" t="s">
        <v>22</v>
      </c>
      <c r="L6570" s="269" t="s">
        <v>1392</v>
      </c>
      <c r="M6570" s="369">
        <v>2010</v>
      </c>
      <c r="N6570" s="375">
        <v>43873</v>
      </c>
      <c r="O6570" s="226" t="s">
        <v>2569</v>
      </c>
      <c r="P6570" t="str">
        <f t="shared" si="102"/>
        <v>Minnesota River and Greater Blue Earth River TMDL for TSS-Minnesota River-(07020007-721)-TSS</v>
      </c>
    </row>
    <row r="6571" spans="1:16" ht="45" hidden="1" x14ac:dyDescent="0.25">
      <c r="A6571" s="226" t="s">
        <v>2150</v>
      </c>
      <c r="B6571" s="269" t="s">
        <v>635</v>
      </c>
      <c r="C6571" s="226" t="s">
        <v>2568</v>
      </c>
      <c r="D6571" s="269" t="s">
        <v>2577</v>
      </c>
      <c r="E6571" s="269" t="s">
        <v>1557</v>
      </c>
      <c r="F6571" s="269" t="s">
        <v>2574</v>
      </c>
      <c r="G6571" s="373">
        <v>3.49</v>
      </c>
      <c r="H6571" s="225" t="s">
        <v>488</v>
      </c>
      <c r="I6571" s="269" t="s">
        <v>1382</v>
      </c>
      <c r="J6571" s="374">
        <v>0</v>
      </c>
      <c r="K6571" s="269" t="s">
        <v>22</v>
      </c>
      <c r="L6571" s="269" t="s">
        <v>1392</v>
      </c>
      <c r="M6571" s="369">
        <v>2010</v>
      </c>
      <c r="N6571" s="375">
        <v>43873</v>
      </c>
      <c r="O6571" s="226" t="s">
        <v>2569</v>
      </c>
      <c r="P6571" t="str">
        <f t="shared" si="102"/>
        <v>Minnesota River and Greater Blue Earth River TMDL for TSS-Minnesota River-(07020007-721)-TSS</v>
      </c>
    </row>
    <row r="6572" spans="1:16" ht="45" hidden="1" x14ac:dyDescent="0.25">
      <c r="A6572" s="226" t="s">
        <v>2150</v>
      </c>
      <c r="B6572" s="269" t="s">
        <v>635</v>
      </c>
      <c r="C6572" s="226" t="s">
        <v>2568</v>
      </c>
      <c r="D6572" s="269" t="s">
        <v>2577</v>
      </c>
      <c r="E6572" s="269" t="s">
        <v>1557</v>
      </c>
      <c r="F6572" s="269" t="s">
        <v>2574</v>
      </c>
      <c r="G6572" s="373">
        <v>1.41</v>
      </c>
      <c r="H6572" s="225" t="s">
        <v>488</v>
      </c>
      <c r="I6572" s="269" t="s">
        <v>1383</v>
      </c>
      <c r="J6572" s="374">
        <v>0</v>
      </c>
      <c r="K6572" s="269" t="s">
        <v>22</v>
      </c>
      <c r="L6572" s="269" t="s">
        <v>1392</v>
      </c>
      <c r="M6572" s="369">
        <v>2010</v>
      </c>
      <c r="N6572" s="375">
        <v>43873</v>
      </c>
      <c r="O6572" s="226" t="s">
        <v>2569</v>
      </c>
      <c r="P6572" t="str">
        <f t="shared" si="102"/>
        <v>Minnesota River and Greater Blue Earth River TMDL for TSS-Minnesota River-(07020007-721)-TSS</v>
      </c>
    </row>
    <row r="6573" spans="1:16" ht="45" hidden="1" x14ac:dyDescent="0.25">
      <c r="A6573" s="226" t="s">
        <v>2150</v>
      </c>
      <c r="B6573" s="269" t="s">
        <v>635</v>
      </c>
      <c r="C6573" s="226" t="s">
        <v>2568</v>
      </c>
      <c r="D6573" s="269" t="s">
        <v>2577</v>
      </c>
      <c r="E6573" s="269" t="s">
        <v>1557</v>
      </c>
      <c r="F6573" s="269" t="s">
        <v>2574</v>
      </c>
      <c r="G6573" s="373">
        <v>0.64</v>
      </c>
      <c r="H6573" s="225" t="s">
        <v>488</v>
      </c>
      <c r="I6573" s="372" t="s">
        <v>1384</v>
      </c>
      <c r="J6573" s="374">
        <v>0</v>
      </c>
      <c r="K6573" s="269" t="s">
        <v>22</v>
      </c>
      <c r="L6573" s="269" t="s">
        <v>1392</v>
      </c>
      <c r="M6573" s="369">
        <v>2010</v>
      </c>
      <c r="N6573" s="375">
        <v>43873</v>
      </c>
      <c r="O6573" s="226" t="s">
        <v>2569</v>
      </c>
      <c r="P6573" t="str">
        <f t="shared" si="102"/>
        <v>Minnesota River and Greater Blue Earth River TMDL for TSS-Minnesota River-(07020007-721)-TSS</v>
      </c>
    </row>
    <row r="6574" spans="1:16" ht="45" hidden="1" x14ac:dyDescent="0.25">
      <c r="A6574" s="226" t="s">
        <v>2150</v>
      </c>
      <c r="B6574" s="269" t="s">
        <v>635</v>
      </c>
      <c r="C6574" s="226" t="s">
        <v>2568</v>
      </c>
      <c r="D6574" s="269" t="s">
        <v>2577</v>
      </c>
      <c r="E6574" s="269" t="s">
        <v>1557</v>
      </c>
      <c r="F6574" s="269" t="s">
        <v>2574</v>
      </c>
      <c r="G6574" s="373">
        <v>0.31</v>
      </c>
      <c r="H6574" s="225" t="s">
        <v>488</v>
      </c>
      <c r="I6574" s="372" t="s">
        <v>1385</v>
      </c>
      <c r="J6574" s="374">
        <v>0</v>
      </c>
      <c r="K6574" s="269" t="s">
        <v>22</v>
      </c>
      <c r="L6574" s="269" t="s">
        <v>1392</v>
      </c>
      <c r="M6574" s="369">
        <v>2010</v>
      </c>
      <c r="N6574" s="375">
        <v>43873</v>
      </c>
      <c r="O6574" s="226" t="s">
        <v>2569</v>
      </c>
      <c r="P6574" t="str">
        <f t="shared" si="102"/>
        <v>Minnesota River and Greater Blue Earth River TMDL for TSS-Minnesota River-(07020007-721)-TSS</v>
      </c>
    </row>
    <row r="6575" spans="1:16" ht="45" hidden="1" x14ac:dyDescent="0.25">
      <c r="A6575" s="203" t="s">
        <v>2206</v>
      </c>
      <c r="B6575" s="269" t="s">
        <v>637</v>
      </c>
      <c r="C6575" s="226" t="s">
        <v>2568</v>
      </c>
      <c r="D6575" s="269" t="s">
        <v>2577</v>
      </c>
      <c r="E6575" s="269" t="s">
        <v>1557</v>
      </c>
      <c r="F6575" s="269" t="s">
        <v>2574</v>
      </c>
      <c r="G6575" s="373">
        <v>9.4</v>
      </c>
      <c r="H6575" s="225" t="s">
        <v>488</v>
      </c>
      <c r="I6575" s="269" t="s">
        <v>1379</v>
      </c>
      <c r="J6575" s="374">
        <v>0</v>
      </c>
      <c r="K6575" s="269" t="s">
        <v>22</v>
      </c>
      <c r="L6575" s="269" t="s">
        <v>1392</v>
      </c>
      <c r="M6575" s="369">
        <v>2010</v>
      </c>
      <c r="N6575" s="375">
        <v>43873</v>
      </c>
      <c r="O6575" s="226" t="s">
        <v>2569</v>
      </c>
      <c r="P6575" t="str">
        <f t="shared" si="102"/>
        <v>Minnesota River and Greater Blue Earth River TMDL for TSS-Minnesota River-(07020007-721)-TSS</v>
      </c>
    </row>
    <row r="6576" spans="1:16" ht="45" hidden="1" x14ac:dyDescent="0.25">
      <c r="A6576" s="203" t="s">
        <v>2206</v>
      </c>
      <c r="B6576" s="269" t="s">
        <v>637</v>
      </c>
      <c r="C6576" s="226" t="s">
        <v>2568</v>
      </c>
      <c r="D6576" s="269" t="s">
        <v>2577</v>
      </c>
      <c r="E6576" s="269" t="s">
        <v>1557</v>
      </c>
      <c r="F6576" s="269" t="s">
        <v>2574</v>
      </c>
      <c r="G6576" s="373">
        <v>3.49</v>
      </c>
      <c r="H6576" s="225" t="s">
        <v>488</v>
      </c>
      <c r="I6576" s="269" t="s">
        <v>1382</v>
      </c>
      <c r="J6576" s="374">
        <v>0</v>
      </c>
      <c r="K6576" s="269" t="s">
        <v>22</v>
      </c>
      <c r="L6576" s="269" t="s">
        <v>1392</v>
      </c>
      <c r="M6576" s="369">
        <v>2010</v>
      </c>
      <c r="N6576" s="375">
        <v>43873</v>
      </c>
      <c r="O6576" s="226" t="s">
        <v>2569</v>
      </c>
      <c r="P6576" t="str">
        <f t="shared" si="102"/>
        <v>Minnesota River and Greater Blue Earth River TMDL for TSS-Minnesota River-(07020007-721)-TSS</v>
      </c>
    </row>
    <row r="6577" spans="1:16" ht="45" hidden="1" x14ac:dyDescent="0.25">
      <c r="A6577" s="203" t="s">
        <v>2206</v>
      </c>
      <c r="B6577" s="269" t="s">
        <v>637</v>
      </c>
      <c r="C6577" s="226" t="s">
        <v>2568</v>
      </c>
      <c r="D6577" s="269" t="s">
        <v>2577</v>
      </c>
      <c r="E6577" s="269" t="s">
        <v>1557</v>
      </c>
      <c r="F6577" s="269" t="s">
        <v>2574</v>
      </c>
      <c r="G6577" s="373">
        <v>1.41</v>
      </c>
      <c r="H6577" s="225" t="s">
        <v>488</v>
      </c>
      <c r="I6577" s="269" t="s">
        <v>1383</v>
      </c>
      <c r="J6577" s="374">
        <v>0</v>
      </c>
      <c r="K6577" s="269" t="s">
        <v>22</v>
      </c>
      <c r="L6577" s="269" t="s">
        <v>1392</v>
      </c>
      <c r="M6577" s="369">
        <v>2010</v>
      </c>
      <c r="N6577" s="375">
        <v>43873</v>
      </c>
      <c r="O6577" s="226" t="s">
        <v>2569</v>
      </c>
      <c r="P6577" t="str">
        <f t="shared" si="102"/>
        <v>Minnesota River and Greater Blue Earth River TMDL for TSS-Minnesota River-(07020007-721)-TSS</v>
      </c>
    </row>
    <row r="6578" spans="1:16" ht="45" hidden="1" x14ac:dyDescent="0.25">
      <c r="A6578" s="203" t="s">
        <v>2206</v>
      </c>
      <c r="B6578" s="269" t="s">
        <v>637</v>
      </c>
      <c r="C6578" s="226" t="s">
        <v>2568</v>
      </c>
      <c r="D6578" s="269" t="s">
        <v>2577</v>
      </c>
      <c r="E6578" s="269" t="s">
        <v>1557</v>
      </c>
      <c r="F6578" s="269" t="s">
        <v>2574</v>
      </c>
      <c r="G6578" s="373">
        <v>0.64</v>
      </c>
      <c r="H6578" s="225" t="s">
        <v>488</v>
      </c>
      <c r="I6578" s="372" t="s">
        <v>1384</v>
      </c>
      <c r="J6578" s="374">
        <v>0</v>
      </c>
      <c r="K6578" s="269" t="s">
        <v>22</v>
      </c>
      <c r="L6578" s="269" t="s">
        <v>1392</v>
      </c>
      <c r="M6578" s="369">
        <v>2010</v>
      </c>
      <c r="N6578" s="375">
        <v>43873</v>
      </c>
      <c r="O6578" s="226" t="s">
        <v>2569</v>
      </c>
      <c r="P6578" t="str">
        <f t="shared" si="102"/>
        <v>Minnesota River and Greater Blue Earth River TMDL for TSS-Minnesota River-(07020007-721)-TSS</v>
      </c>
    </row>
    <row r="6579" spans="1:16" ht="45" hidden="1" x14ac:dyDescent="0.25">
      <c r="A6579" s="203" t="s">
        <v>2206</v>
      </c>
      <c r="B6579" s="269" t="s">
        <v>637</v>
      </c>
      <c r="C6579" s="226" t="s">
        <v>2568</v>
      </c>
      <c r="D6579" s="269" t="s">
        <v>2577</v>
      </c>
      <c r="E6579" s="269" t="s">
        <v>1557</v>
      </c>
      <c r="F6579" s="269" t="s">
        <v>2574</v>
      </c>
      <c r="G6579" s="373">
        <v>0.31</v>
      </c>
      <c r="H6579" s="225" t="s">
        <v>488</v>
      </c>
      <c r="I6579" s="372" t="s">
        <v>1385</v>
      </c>
      <c r="J6579" s="374">
        <v>0</v>
      </c>
      <c r="K6579" s="269" t="s">
        <v>22</v>
      </c>
      <c r="L6579" s="269" t="s">
        <v>1392</v>
      </c>
      <c r="M6579" s="369">
        <v>2010</v>
      </c>
      <c r="N6579" s="375">
        <v>43873</v>
      </c>
      <c r="O6579" s="226" t="s">
        <v>2569</v>
      </c>
      <c r="P6579" t="str">
        <f t="shared" si="102"/>
        <v>Minnesota River and Greater Blue Earth River TMDL for TSS-Minnesota River-(07020007-721)-TSS</v>
      </c>
    </row>
    <row r="6580" spans="1:16" ht="45" hidden="1" x14ac:dyDescent="0.25">
      <c r="A6580" s="226" t="s">
        <v>2285</v>
      </c>
      <c r="B6580" s="269" t="s">
        <v>640</v>
      </c>
      <c r="C6580" s="226" t="s">
        <v>2568</v>
      </c>
      <c r="D6580" s="269" t="s">
        <v>2577</v>
      </c>
      <c r="E6580" s="269" t="s">
        <v>1557</v>
      </c>
      <c r="F6580" s="269" t="s">
        <v>2574</v>
      </c>
      <c r="G6580" s="373">
        <v>9.4</v>
      </c>
      <c r="H6580" s="225" t="s">
        <v>488</v>
      </c>
      <c r="I6580" s="269" t="s">
        <v>1379</v>
      </c>
      <c r="J6580" s="374">
        <v>0</v>
      </c>
      <c r="K6580" s="269" t="s">
        <v>22</v>
      </c>
      <c r="L6580" s="269" t="s">
        <v>1392</v>
      </c>
      <c r="M6580" s="369">
        <v>2010</v>
      </c>
      <c r="N6580" s="375">
        <v>43873</v>
      </c>
      <c r="O6580" s="226" t="s">
        <v>2569</v>
      </c>
      <c r="P6580" t="str">
        <f t="shared" si="102"/>
        <v>Minnesota River and Greater Blue Earth River TMDL for TSS-Minnesota River-(07020007-721)-TSS</v>
      </c>
    </row>
    <row r="6581" spans="1:16" ht="45" hidden="1" x14ac:dyDescent="0.25">
      <c r="A6581" s="226" t="s">
        <v>2285</v>
      </c>
      <c r="B6581" s="269" t="s">
        <v>640</v>
      </c>
      <c r="C6581" s="226" t="s">
        <v>2568</v>
      </c>
      <c r="D6581" s="269" t="s">
        <v>2577</v>
      </c>
      <c r="E6581" s="269" t="s">
        <v>1557</v>
      </c>
      <c r="F6581" s="269" t="s">
        <v>2574</v>
      </c>
      <c r="G6581" s="373">
        <v>3.49</v>
      </c>
      <c r="H6581" s="225" t="s">
        <v>488</v>
      </c>
      <c r="I6581" s="269" t="s">
        <v>1382</v>
      </c>
      <c r="J6581" s="374">
        <v>0</v>
      </c>
      <c r="K6581" s="269" t="s">
        <v>22</v>
      </c>
      <c r="L6581" s="269" t="s">
        <v>1392</v>
      </c>
      <c r="M6581" s="369">
        <v>2010</v>
      </c>
      <c r="N6581" s="375">
        <v>43873</v>
      </c>
      <c r="O6581" s="226" t="s">
        <v>2569</v>
      </c>
      <c r="P6581" t="str">
        <f t="shared" si="102"/>
        <v>Minnesota River and Greater Blue Earth River TMDL for TSS-Minnesota River-(07020007-721)-TSS</v>
      </c>
    </row>
    <row r="6582" spans="1:16" ht="45" hidden="1" x14ac:dyDescent="0.25">
      <c r="A6582" s="226" t="s">
        <v>2285</v>
      </c>
      <c r="B6582" s="269" t="s">
        <v>640</v>
      </c>
      <c r="C6582" s="226" t="s">
        <v>2568</v>
      </c>
      <c r="D6582" s="269" t="s">
        <v>2577</v>
      </c>
      <c r="E6582" s="269" t="s">
        <v>1557</v>
      </c>
      <c r="F6582" s="269" t="s">
        <v>2574</v>
      </c>
      <c r="G6582" s="373">
        <v>1.41</v>
      </c>
      <c r="H6582" s="225" t="s">
        <v>488</v>
      </c>
      <c r="I6582" s="269" t="s">
        <v>1383</v>
      </c>
      <c r="J6582" s="374">
        <v>0</v>
      </c>
      <c r="K6582" s="269" t="s">
        <v>22</v>
      </c>
      <c r="L6582" s="269" t="s">
        <v>1392</v>
      </c>
      <c r="M6582" s="369">
        <v>2010</v>
      </c>
      <c r="N6582" s="375">
        <v>43873</v>
      </c>
      <c r="O6582" s="226" t="s">
        <v>2569</v>
      </c>
      <c r="P6582" t="str">
        <f t="shared" si="102"/>
        <v>Minnesota River and Greater Blue Earth River TMDL for TSS-Minnesota River-(07020007-721)-TSS</v>
      </c>
    </row>
    <row r="6583" spans="1:16" ht="45" hidden="1" x14ac:dyDescent="0.25">
      <c r="A6583" s="226" t="s">
        <v>2285</v>
      </c>
      <c r="B6583" s="269" t="s">
        <v>640</v>
      </c>
      <c r="C6583" s="226" t="s">
        <v>2568</v>
      </c>
      <c r="D6583" s="269" t="s">
        <v>2577</v>
      </c>
      <c r="E6583" s="269" t="s">
        <v>1557</v>
      </c>
      <c r="F6583" s="269" t="s">
        <v>2574</v>
      </c>
      <c r="G6583" s="373">
        <v>0.64</v>
      </c>
      <c r="H6583" s="225" t="s">
        <v>488</v>
      </c>
      <c r="I6583" s="372" t="s">
        <v>1384</v>
      </c>
      <c r="J6583" s="374">
        <v>0</v>
      </c>
      <c r="K6583" s="269" t="s">
        <v>22</v>
      </c>
      <c r="L6583" s="269" t="s">
        <v>1392</v>
      </c>
      <c r="M6583" s="369">
        <v>2010</v>
      </c>
      <c r="N6583" s="375">
        <v>43873</v>
      </c>
      <c r="O6583" s="226" t="s">
        <v>2569</v>
      </c>
      <c r="P6583" t="str">
        <f t="shared" si="102"/>
        <v>Minnesota River and Greater Blue Earth River TMDL for TSS-Minnesota River-(07020007-721)-TSS</v>
      </c>
    </row>
    <row r="6584" spans="1:16" ht="45" hidden="1" x14ac:dyDescent="0.25">
      <c r="A6584" s="226" t="s">
        <v>2285</v>
      </c>
      <c r="B6584" s="269" t="s">
        <v>640</v>
      </c>
      <c r="C6584" s="226" t="s">
        <v>2568</v>
      </c>
      <c r="D6584" s="269" t="s">
        <v>2577</v>
      </c>
      <c r="E6584" s="269" t="s">
        <v>1557</v>
      </c>
      <c r="F6584" s="269" t="s">
        <v>2574</v>
      </c>
      <c r="G6584" s="373">
        <v>0.31</v>
      </c>
      <c r="H6584" s="225" t="s">
        <v>488</v>
      </c>
      <c r="I6584" s="372" t="s">
        <v>1385</v>
      </c>
      <c r="J6584" s="374">
        <v>0</v>
      </c>
      <c r="K6584" s="269" t="s">
        <v>22</v>
      </c>
      <c r="L6584" s="269" t="s">
        <v>1392</v>
      </c>
      <c r="M6584" s="369">
        <v>2010</v>
      </c>
      <c r="N6584" s="375">
        <v>43873</v>
      </c>
      <c r="O6584" s="226" t="s">
        <v>2569</v>
      </c>
      <c r="P6584" t="str">
        <f t="shared" si="102"/>
        <v>Minnesota River and Greater Blue Earth River TMDL for TSS-Minnesota River-(07020007-721)-TSS</v>
      </c>
    </row>
    <row r="6585" spans="1:16" ht="45" hidden="1" x14ac:dyDescent="0.25">
      <c r="A6585" s="226" t="s">
        <v>2056</v>
      </c>
      <c r="B6585" s="269" t="s">
        <v>632</v>
      </c>
      <c r="C6585" s="226" t="s">
        <v>2568</v>
      </c>
      <c r="D6585" s="269" t="s">
        <v>2578</v>
      </c>
      <c r="E6585" s="269" t="s">
        <v>1557</v>
      </c>
      <c r="F6585" s="269" t="s">
        <v>2574</v>
      </c>
      <c r="G6585" s="373">
        <v>11.52</v>
      </c>
      <c r="H6585" s="225" t="s">
        <v>488</v>
      </c>
      <c r="I6585" s="269" t="s">
        <v>1379</v>
      </c>
      <c r="J6585" s="374">
        <v>0</v>
      </c>
      <c r="K6585" s="269" t="s">
        <v>22</v>
      </c>
      <c r="L6585" s="269" t="s">
        <v>1392</v>
      </c>
      <c r="M6585" s="369">
        <v>2010</v>
      </c>
      <c r="N6585" s="375">
        <v>43873</v>
      </c>
      <c r="O6585" s="226" t="s">
        <v>2569</v>
      </c>
      <c r="P6585" t="str">
        <f t="shared" si="102"/>
        <v>Minnesota River and Greater Blue Earth River TMDL for TSS-Minnesota River-(07020007-722)-TSS</v>
      </c>
    </row>
    <row r="6586" spans="1:16" ht="45" hidden="1" x14ac:dyDescent="0.25">
      <c r="A6586" s="226" t="s">
        <v>2056</v>
      </c>
      <c r="B6586" s="269" t="s">
        <v>632</v>
      </c>
      <c r="C6586" s="226" t="s">
        <v>2568</v>
      </c>
      <c r="D6586" s="269" t="s">
        <v>2578</v>
      </c>
      <c r="E6586" s="269" t="s">
        <v>1557</v>
      </c>
      <c r="F6586" s="269" t="s">
        <v>2574</v>
      </c>
      <c r="G6586" s="373">
        <v>4.2699999999999996</v>
      </c>
      <c r="H6586" s="225" t="s">
        <v>488</v>
      </c>
      <c r="I6586" s="269" t="s">
        <v>1382</v>
      </c>
      <c r="J6586" s="374">
        <v>0</v>
      </c>
      <c r="K6586" s="269" t="s">
        <v>22</v>
      </c>
      <c r="L6586" s="269" t="s">
        <v>1392</v>
      </c>
      <c r="M6586" s="369">
        <v>2010</v>
      </c>
      <c r="N6586" s="375">
        <v>43873</v>
      </c>
      <c r="O6586" s="226" t="s">
        <v>2569</v>
      </c>
      <c r="P6586" t="str">
        <f t="shared" si="102"/>
        <v>Minnesota River and Greater Blue Earth River TMDL for TSS-Minnesota River-(07020007-722)-TSS</v>
      </c>
    </row>
    <row r="6587" spans="1:16" ht="45" hidden="1" x14ac:dyDescent="0.25">
      <c r="A6587" s="226" t="s">
        <v>2056</v>
      </c>
      <c r="B6587" s="269" t="s">
        <v>632</v>
      </c>
      <c r="C6587" s="226" t="s">
        <v>2568</v>
      </c>
      <c r="D6587" s="269" t="s">
        <v>2578</v>
      </c>
      <c r="E6587" s="269" t="s">
        <v>1557</v>
      </c>
      <c r="F6587" s="269" t="s">
        <v>2574</v>
      </c>
      <c r="G6587" s="373">
        <v>1.72</v>
      </c>
      <c r="H6587" s="225" t="s">
        <v>488</v>
      </c>
      <c r="I6587" s="269" t="s">
        <v>1383</v>
      </c>
      <c r="J6587" s="374">
        <v>0</v>
      </c>
      <c r="K6587" s="269" t="s">
        <v>22</v>
      </c>
      <c r="L6587" s="269" t="s">
        <v>1392</v>
      </c>
      <c r="M6587" s="369">
        <v>2010</v>
      </c>
      <c r="N6587" s="375">
        <v>43873</v>
      </c>
      <c r="O6587" s="226" t="s">
        <v>2569</v>
      </c>
      <c r="P6587" t="str">
        <f t="shared" si="102"/>
        <v>Minnesota River and Greater Blue Earth River TMDL for TSS-Minnesota River-(07020007-722)-TSS</v>
      </c>
    </row>
    <row r="6588" spans="1:16" ht="45" hidden="1" x14ac:dyDescent="0.25">
      <c r="A6588" s="226" t="s">
        <v>2056</v>
      </c>
      <c r="B6588" s="269" t="s">
        <v>632</v>
      </c>
      <c r="C6588" s="226" t="s">
        <v>2568</v>
      </c>
      <c r="D6588" s="269" t="s">
        <v>2578</v>
      </c>
      <c r="E6588" s="269" t="s">
        <v>1557</v>
      </c>
      <c r="F6588" s="269" t="s">
        <v>2574</v>
      </c>
      <c r="G6588" s="373">
        <v>0.78</v>
      </c>
      <c r="H6588" s="225" t="s">
        <v>488</v>
      </c>
      <c r="I6588" s="372" t="s">
        <v>1384</v>
      </c>
      <c r="J6588" s="374">
        <v>0</v>
      </c>
      <c r="K6588" s="269" t="s">
        <v>22</v>
      </c>
      <c r="L6588" s="269" t="s">
        <v>1392</v>
      </c>
      <c r="M6588" s="369">
        <v>2010</v>
      </c>
      <c r="N6588" s="375">
        <v>43873</v>
      </c>
      <c r="O6588" s="226" t="s">
        <v>2569</v>
      </c>
      <c r="P6588" t="str">
        <f t="shared" si="102"/>
        <v>Minnesota River and Greater Blue Earth River TMDL for TSS-Minnesota River-(07020007-722)-TSS</v>
      </c>
    </row>
    <row r="6589" spans="1:16" ht="45" hidden="1" x14ac:dyDescent="0.25">
      <c r="A6589" s="226" t="s">
        <v>2056</v>
      </c>
      <c r="B6589" s="269" t="s">
        <v>632</v>
      </c>
      <c r="C6589" s="226" t="s">
        <v>2568</v>
      </c>
      <c r="D6589" s="269" t="s">
        <v>2578</v>
      </c>
      <c r="E6589" s="269" t="s">
        <v>1557</v>
      </c>
      <c r="F6589" s="269" t="s">
        <v>2574</v>
      </c>
      <c r="G6589" s="373">
        <v>0.38</v>
      </c>
      <c r="H6589" s="225" t="s">
        <v>488</v>
      </c>
      <c r="I6589" s="372" t="s">
        <v>1385</v>
      </c>
      <c r="J6589" s="374">
        <v>0</v>
      </c>
      <c r="K6589" s="269" t="s">
        <v>22</v>
      </c>
      <c r="L6589" s="269" t="s">
        <v>1392</v>
      </c>
      <c r="M6589" s="369">
        <v>2010</v>
      </c>
      <c r="N6589" s="375">
        <v>43873</v>
      </c>
      <c r="O6589" s="226" t="s">
        <v>2569</v>
      </c>
      <c r="P6589" t="str">
        <f t="shared" si="102"/>
        <v>Minnesota River and Greater Blue Earth River TMDL for TSS-Minnesota River-(07020007-722)-TSS</v>
      </c>
    </row>
    <row r="6590" spans="1:16" ht="45" hidden="1" x14ac:dyDescent="0.25">
      <c r="A6590" s="226" t="s">
        <v>2070</v>
      </c>
      <c r="B6590" s="269" t="s">
        <v>633</v>
      </c>
      <c r="C6590" s="226" t="s">
        <v>2568</v>
      </c>
      <c r="D6590" s="269" t="s">
        <v>2578</v>
      </c>
      <c r="E6590" s="269" t="s">
        <v>1557</v>
      </c>
      <c r="F6590" s="269" t="s">
        <v>2574</v>
      </c>
      <c r="G6590" s="373">
        <v>11.52</v>
      </c>
      <c r="H6590" s="225" t="s">
        <v>488</v>
      </c>
      <c r="I6590" s="269" t="s">
        <v>1379</v>
      </c>
      <c r="J6590" s="374">
        <v>0</v>
      </c>
      <c r="K6590" s="269" t="s">
        <v>22</v>
      </c>
      <c r="L6590" s="269" t="s">
        <v>1392</v>
      </c>
      <c r="M6590" s="369">
        <v>2010</v>
      </c>
      <c r="N6590" s="375">
        <v>43873</v>
      </c>
      <c r="O6590" s="226" t="s">
        <v>2569</v>
      </c>
      <c r="P6590" t="str">
        <f t="shared" si="102"/>
        <v>Minnesota River and Greater Blue Earth River TMDL for TSS-Minnesota River-(07020007-722)-TSS</v>
      </c>
    </row>
    <row r="6591" spans="1:16" ht="45" hidden="1" x14ac:dyDescent="0.25">
      <c r="A6591" s="226" t="s">
        <v>2070</v>
      </c>
      <c r="B6591" s="269" t="s">
        <v>633</v>
      </c>
      <c r="C6591" s="226" t="s">
        <v>2568</v>
      </c>
      <c r="D6591" s="269" t="s">
        <v>2578</v>
      </c>
      <c r="E6591" s="269" t="s">
        <v>1557</v>
      </c>
      <c r="F6591" s="269" t="s">
        <v>2574</v>
      </c>
      <c r="G6591" s="373">
        <v>4.2699999999999996</v>
      </c>
      <c r="H6591" s="225" t="s">
        <v>488</v>
      </c>
      <c r="I6591" s="269" t="s">
        <v>1382</v>
      </c>
      <c r="J6591" s="374">
        <v>0</v>
      </c>
      <c r="K6591" s="269" t="s">
        <v>22</v>
      </c>
      <c r="L6591" s="269" t="s">
        <v>1392</v>
      </c>
      <c r="M6591" s="369">
        <v>2010</v>
      </c>
      <c r="N6591" s="375">
        <v>43873</v>
      </c>
      <c r="O6591" s="226" t="s">
        <v>2569</v>
      </c>
      <c r="P6591" t="str">
        <f t="shared" si="102"/>
        <v>Minnesota River and Greater Blue Earth River TMDL for TSS-Minnesota River-(07020007-722)-TSS</v>
      </c>
    </row>
    <row r="6592" spans="1:16" ht="45" hidden="1" x14ac:dyDescent="0.25">
      <c r="A6592" s="226" t="s">
        <v>2070</v>
      </c>
      <c r="B6592" s="269" t="s">
        <v>633</v>
      </c>
      <c r="C6592" s="226" t="s">
        <v>2568</v>
      </c>
      <c r="D6592" s="269" t="s">
        <v>2578</v>
      </c>
      <c r="E6592" s="269" t="s">
        <v>1557</v>
      </c>
      <c r="F6592" s="269" t="s">
        <v>2574</v>
      </c>
      <c r="G6592" s="373">
        <v>1.72</v>
      </c>
      <c r="H6592" s="225" t="s">
        <v>488</v>
      </c>
      <c r="I6592" s="269" t="s">
        <v>1383</v>
      </c>
      <c r="J6592" s="374">
        <v>0</v>
      </c>
      <c r="K6592" s="269" t="s">
        <v>22</v>
      </c>
      <c r="L6592" s="269" t="s">
        <v>1392</v>
      </c>
      <c r="M6592" s="369">
        <v>2010</v>
      </c>
      <c r="N6592" s="375">
        <v>43873</v>
      </c>
      <c r="O6592" s="226" t="s">
        <v>2569</v>
      </c>
      <c r="P6592" t="str">
        <f t="shared" si="102"/>
        <v>Minnesota River and Greater Blue Earth River TMDL for TSS-Minnesota River-(07020007-722)-TSS</v>
      </c>
    </row>
    <row r="6593" spans="1:16" ht="45" hidden="1" x14ac:dyDescent="0.25">
      <c r="A6593" s="226" t="s">
        <v>2070</v>
      </c>
      <c r="B6593" s="269" t="s">
        <v>633</v>
      </c>
      <c r="C6593" s="226" t="s">
        <v>2568</v>
      </c>
      <c r="D6593" s="269" t="s">
        <v>2578</v>
      </c>
      <c r="E6593" s="269" t="s">
        <v>1557</v>
      </c>
      <c r="F6593" s="269" t="s">
        <v>2574</v>
      </c>
      <c r="G6593" s="373">
        <v>0.78</v>
      </c>
      <c r="H6593" s="225" t="s">
        <v>488</v>
      </c>
      <c r="I6593" s="372" t="s">
        <v>1384</v>
      </c>
      <c r="J6593" s="374">
        <v>0</v>
      </c>
      <c r="K6593" s="269" t="s">
        <v>22</v>
      </c>
      <c r="L6593" s="269" t="s">
        <v>1392</v>
      </c>
      <c r="M6593" s="369">
        <v>2010</v>
      </c>
      <c r="N6593" s="375">
        <v>43873</v>
      </c>
      <c r="O6593" s="226" t="s">
        <v>2569</v>
      </c>
      <c r="P6593" t="str">
        <f t="shared" si="102"/>
        <v>Minnesota River and Greater Blue Earth River TMDL for TSS-Minnesota River-(07020007-722)-TSS</v>
      </c>
    </row>
    <row r="6594" spans="1:16" ht="45" hidden="1" x14ac:dyDescent="0.25">
      <c r="A6594" s="226" t="s">
        <v>2070</v>
      </c>
      <c r="B6594" s="269" t="s">
        <v>633</v>
      </c>
      <c r="C6594" s="226" t="s">
        <v>2568</v>
      </c>
      <c r="D6594" s="269" t="s">
        <v>2578</v>
      </c>
      <c r="E6594" s="269" t="s">
        <v>1557</v>
      </c>
      <c r="F6594" s="269" t="s">
        <v>2574</v>
      </c>
      <c r="G6594" s="373">
        <v>0.38</v>
      </c>
      <c r="H6594" s="225" t="s">
        <v>488</v>
      </c>
      <c r="I6594" s="372" t="s">
        <v>1385</v>
      </c>
      <c r="J6594" s="374">
        <v>0</v>
      </c>
      <c r="K6594" s="269" t="s">
        <v>22</v>
      </c>
      <c r="L6594" s="269" t="s">
        <v>1392</v>
      </c>
      <c r="M6594" s="369">
        <v>2010</v>
      </c>
      <c r="N6594" s="375">
        <v>43873</v>
      </c>
      <c r="O6594" s="226" t="s">
        <v>2569</v>
      </c>
      <c r="P6594" t="str">
        <f t="shared" si="102"/>
        <v>Minnesota River and Greater Blue Earth River TMDL for TSS-Minnesota River-(07020007-722)-TSS</v>
      </c>
    </row>
    <row r="6595" spans="1:16" ht="45" hidden="1" x14ac:dyDescent="0.25">
      <c r="A6595" s="226" t="s">
        <v>162</v>
      </c>
      <c r="B6595" s="227" t="s">
        <v>482</v>
      </c>
      <c r="C6595" s="226" t="s">
        <v>2568</v>
      </c>
      <c r="D6595" s="269" t="s">
        <v>2578</v>
      </c>
      <c r="E6595" s="269" t="s">
        <v>1557</v>
      </c>
      <c r="F6595" s="269" t="s">
        <v>505</v>
      </c>
      <c r="G6595" s="373">
        <v>3.4000000000000002E-2</v>
      </c>
      <c r="H6595" s="225" t="s">
        <v>488</v>
      </c>
      <c r="I6595" s="269" t="s">
        <v>1379</v>
      </c>
      <c r="J6595" s="374">
        <v>0</v>
      </c>
      <c r="K6595" s="269" t="s">
        <v>22</v>
      </c>
      <c r="L6595" s="269" t="s">
        <v>1392</v>
      </c>
      <c r="M6595" s="369">
        <v>2010</v>
      </c>
      <c r="N6595" s="375">
        <v>43873</v>
      </c>
      <c r="O6595" s="226" t="s">
        <v>2569</v>
      </c>
      <c r="P6595" t="str">
        <f t="shared" ref="P6595:P6658" si="103">CONCATENATE(C6595, "-", E6595, "-","(", D6595,")", "-",K6595)</f>
        <v>Minnesota River and Greater Blue Earth River TMDL for TSS-Minnesota River-(07020007-722)-TSS</v>
      </c>
    </row>
    <row r="6596" spans="1:16" ht="45" hidden="1" x14ac:dyDescent="0.25">
      <c r="A6596" s="226" t="s">
        <v>162</v>
      </c>
      <c r="B6596" s="227" t="s">
        <v>482</v>
      </c>
      <c r="C6596" s="226" t="s">
        <v>2568</v>
      </c>
      <c r="D6596" s="269" t="s">
        <v>2578</v>
      </c>
      <c r="E6596" s="269" t="s">
        <v>1557</v>
      </c>
      <c r="F6596" s="269" t="s">
        <v>505</v>
      </c>
      <c r="G6596" s="373">
        <v>1.2999999999999999E-2</v>
      </c>
      <c r="H6596" s="225" t="s">
        <v>488</v>
      </c>
      <c r="I6596" s="269" t="s">
        <v>1382</v>
      </c>
      <c r="J6596" s="374">
        <v>0</v>
      </c>
      <c r="K6596" s="269" t="s">
        <v>22</v>
      </c>
      <c r="L6596" s="269" t="s">
        <v>1392</v>
      </c>
      <c r="M6596" s="369">
        <v>2010</v>
      </c>
      <c r="N6596" s="375">
        <v>43873</v>
      </c>
      <c r="O6596" s="226" t="s">
        <v>2569</v>
      </c>
      <c r="P6596" t="str">
        <f t="shared" si="103"/>
        <v>Minnesota River and Greater Blue Earth River TMDL for TSS-Minnesota River-(07020007-722)-TSS</v>
      </c>
    </row>
    <row r="6597" spans="1:16" ht="45" hidden="1" x14ac:dyDescent="0.25">
      <c r="A6597" s="226" t="s">
        <v>162</v>
      </c>
      <c r="B6597" s="227" t="s">
        <v>482</v>
      </c>
      <c r="C6597" s="226" t="s">
        <v>2568</v>
      </c>
      <c r="D6597" s="269" t="s">
        <v>2578</v>
      </c>
      <c r="E6597" s="269" t="s">
        <v>1557</v>
      </c>
      <c r="F6597" s="269" t="s">
        <v>505</v>
      </c>
      <c r="G6597" s="382">
        <v>5.3E-3</v>
      </c>
      <c r="H6597" s="225" t="s">
        <v>488</v>
      </c>
      <c r="I6597" s="269" t="s">
        <v>1383</v>
      </c>
      <c r="J6597" s="374">
        <v>0</v>
      </c>
      <c r="K6597" s="269" t="s">
        <v>22</v>
      </c>
      <c r="L6597" s="269" t="s">
        <v>1392</v>
      </c>
      <c r="M6597" s="369">
        <v>2010</v>
      </c>
      <c r="N6597" s="375">
        <v>43873</v>
      </c>
      <c r="O6597" s="226" t="s">
        <v>2569</v>
      </c>
      <c r="P6597" t="str">
        <f t="shared" si="103"/>
        <v>Minnesota River and Greater Blue Earth River TMDL for TSS-Minnesota River-(07020007-722)-TSS</v>
      </c>
    </row>
    <row r="6598" spans="1:16" ht="45" hidden="1" x14ac:dyDescent="0.25">
      <c r="A6598" s="226" t="s">
        <v>162</v>
      </c>
      <c r="B6598" s="227" t="s">
        <v>482</v>
      </c>
      <c r="C6598" s="226" t="s">
        <v>2568</v>
      </c>
      <c r="D6598" s="269" t="s">
        <v>2578</v>
      </c>
      <c r="E6598" s="269" t="s">
        <v>1557</v>
      </c>
      <c r="F6598" s="269" t="s">
        <v>505</v>
      </c>
      <c r="G6598" s="382">
        <v>2.3E-3</v>
      </c>
      <c r="H6598" s="225" t="s">
        <v>488</v>
      </c>
      <c r="I6598" s="372" t="s">
        <v>1384</v>
      </c>
      <c r="J6598" s="374">
        <v>0</v>
      </c>
      <c r="K6598" s="269" t="s">
        <v>22</v>
      </c>
      <c r="L6598" s="269" t="s">
        <v>1392</v>
      </c>
      <c r="M6598" s="369">
        <v>2010</v>
      </c>
      <c r="N6598" s="375">
        <v>43873</v>
      </c>
      <c r="O6598" s="226" t="s">
        <v>2569</v>
      </c>
      <c r="P6598" t="str">
        <f t="shared" si="103"/>
        <v>Minnesota River and Greater Blue Earth River TMDL for TSS-Minnesota River-(07020007-722)-TSS</v>
      </c>
    </row>
    <row r="6599" spans="1:16" ht="45" hidden="1" x14ac:dyDescent="0.25">
      <c r="A6599" s="226" t="s">
        <v>162</v>
      </c>
      <c r="B6599" s="227" t="s">
        <v>482</v>
      </c>
      <c r="C6599" s="226" t="s">
        <v>2568</v>
      </c>
      <c r="D6599" s="269" t="s">
        <v>2578</v>
      </c>
      <c r="E6599" s="269" t="s">
        <v>1557</v>
      </c>
      <c r="F6599" s="269" t="s">
        <v>505</v>
      </c>
      <c r="G6599" s="383">
        <v>7.5000000000000002E-4</v>
      </c>
      <c r="H6599" s="225" t="s">
        <v>488</v>
      </c>
      <c r="I6599" s="372" t="s">
        <v>1385</v>
      </c>
      <c r="J6599" s="374">
        <v>0</v>
      </c>
      <c r="K6599" s="269" t="s">
        <v>22</v>
      </c>
      <c r="L6599" s="269" t="s">
        <v>1392</v>
      </c>
      <c r="M6599" s="369">
        <v>2010</v>
      </c>
      <c r="N6599" s="375">
        <v>43873</v>
      </c>
      <c r="O6599" s="226" t="s">
        <v>2569</v>
      </c>
      <c r="P6599" t="str">
        <f t="shared" si="103"/>
        <v>Minnesota River and Greater Blue Earth River TMDL for TSS-Minnesota River-(07020007-722)-TSS</v>
      </c>
    </row>
    <row r="6600" spans="1:16" ht="45" hidden="1" x14ac:dyDescent="0.25">
      <c r="A6600" s="226" t="s">
        <v>2134</v>
      </c>
      <c r="B6600" s="269" t="s">
        <v>768</v>
      </c>
      <c r="C6600" s="226" t="s">
        <v>2568</v>
      </c>
      <c r="D6600" s="269" t="s">
        <v>2578</v>
      </c>
      <c r="E6600" s="269" t="s">
        <v>1557</v>
      </c>
      <c r="F6600" s="269" t="s">
        <v>475</v>
      </c>
      <c r="G6600" s="373">
        <v>11.52</v>
      </c>
      <c r="H6600" s="225" t="s">
        <v>488</v>
      </c>
      <c r="I6600" s="269" t="s">
        <v>1379</v>
      </c>
      <c r="J6600" s="374">
        <v>0</v>
      </c>
      <c r="K6600" s="269" t="s">
        <v>22</v>
      </c>
      <c r="L6600" s="269" t="s">
        <v>1392</v>
      </c>
      <c r="M6600" s="369">
        <v>2010</v>
      </c>
      <c r="N6600" s="375">
        <v>43873</v>
      </c>
      <c r="O6600" s="226" t="s">
        <v>2569</v>
      </c>
      <c r="P6600" t="str">
        <f t="shared" si="103"/>
        <v>Minnesota River and Greater Blue Earth River TMDL for TSS-Minnesota River-(07020007-722)-TSS</v>
      </c>
    </row>
    <row r="6601" spans="1:16" ht="45" hidden="1" x14ac:dyDescent="0.25">
      <c r="A6601" s="226" t="s">
        <v>2134</v>
      </c>
      <c r="B6601" s="269" t="s">
        <v>768</v>
      </c>
      <c r="C6601" s="226" t="s">
        <v>2568</v>
      </c>
      <c r="D6601" s="269" t="s">
        <v>2578</v>
      </c>
      <c r="E6601" s="269" t="s">
        <v>1557</v>
      </c>
      <c r="F6601" s="269" t="s">
        <v>475</v>
      </c>
      <c r="G6601" s="373">
        <v>4.2699999999999996</v>
      </c>
      <c r="H6601" s="225" t="s">
        <v>488</v>
      </c>
      <c r="I6601" s="269" t="s">
        <v>1382</v>
      </c>
      <c r="J6601" s="374">
        <v>0</v>
      </c>
      <c r="K6601" s="269" t="s">
        <v>22</v>
      </c>
      <c r="L6601" s="269" t="s">
        <v>1392</v>
      </c>
      <c r="M6601" s="369">
        <v>2010</v>
      </c>
      <c r="N6601" s="375">
        <v>43873</v>
      </c>
      <c r="O6601" s="226" t="s">
        <v>2569</v>
      </c>
      <c r="P6601" t="str">
        <f t="shared" si="103"/>
        <v>Minnesota River and Greater Blue Earth River TMDL for TSS-Minnesota River-(07020007-722)-TSS</v>
      </c>
    </row>
    <row r="6602" spans="1:16" ht="45" hidden="1" x14ac:dyDescent="0.25">
      <c r="A6602" s="226" t="s">
        <v>2134</v>
      </c>
      <c r="B6602" s="269" t="s">
        <v>768</v>
      </c>
      <c r="C6602" s="226" t="s">
        <v>2568</v>
      </c>
      <c r="D6602" s="269" t="s">
        <v>2578</v>
      </c>
      <c r="E6602" s="269" t="s">
        <v>1557</v>
      </c>
      <c r="F6602" s="269" t="s">
        <v>475</v>
      </c>
      <c r="G6602" s="373">
        <v>1.72</v>
      </c>
      <c r="H6602" s="225" t="s">
        <v>488</v>
      </c>
      <c r="I6602" s="269" t="s">
        <v>1383</v>
      </c>
      <c r="J6602" s="374">
        <v>0</v>
      </c>
      <c r="K6602" s="269" t="s">
        <v>22</v>
      </c>
      <c r="L6602" s="269" t="s">
        <v>1392</v>
      </c>
      <c r="M6602" s="369">
        <v>2010</v>
      </c>
      <c r="N6602" s="375">
        <v>43873</v>
      </c>
      <c r="O6602" s="226" t="s">
        <v>2569</v>
      </c>
      <c r="P6602" t="str">
        <f t="shared" si="103"/>
        <v>Minnesota River and Greater Blue Earth River TMDL for TSS-Minnesota River-(07020007-722)-TSS</v>
      </c>
    </row>
    <row r="6603" spans="1:16" ht="45" hidden="1" x14ac:dyDescent="0.25">
      <c r="A6603" s="226" t="s">
        <v>2134</v>
      </c>
      <c r="B6603" s="269" t="s">
        <v>768</v>
      </c>
      <c r="C6603" s="226" t="s">
        <v>2568</v>
      </c>
      <c r="D6603" s="269" t="s">
        <v>2578</v>
      </c>
      <c r="E6603" s="269" t="s">
        <v>1557</v>
      </c>
      <c r="F6603" s="269" t="s">
        <v>475</v>
      </c>
      <c r="G6603" s="373">
        <v>0.78</v>
      </c>
      <c r="H6603" s="225" t="s">
        <v>488</v>
      </c>
      <c r="I6603" s="372" t="s">
        <v>1384</v>
      </c>
      <c r="J6603" s="374">
        <v>0</v>
      </c>
      <c r="K6603" s="269" t="s">
        <v>22</v>
      </c>
      <c r="L6603" s="269" t="s">
        <v>1392</v>
      </c>
      <c r="M6603" s="369">
        <v>2010</v>
      </c>
      <c r="N6603" s="375">
        <v>43873</v>
      </c>
      <c r="O6603" s="226" t="s">
        <v>2569</v>
      </c>
      <c r="P6603" t="str">
        <f t="shared" si="103"/>
        <v>Minnesota River and Greater Blue Earth River TMDL for TSS-Minnesota River-(07020007-722)-TSS</v>
      </c>
    </row>
    <row r="6604" spans="1:16" ht="45" hidden="1" x14ac:dyDescent="0.25">
      <c r="A6604" s="226" t="s">
        <v>2134</v>
      </c>
      <c r="B6604" s="269" t="s">
        <v>768</v>
      </c>
      <c r="C6604" s="226" t="s">
        <v>2568</v>
      </c>
      <c r="D6604" s="269" t="s">
        <v>2578</v>
      </c>
      <c r="E6604" s="269" t="s">
        <v>1557</v>
      </c>
      <c r="F6604" s="269" t="s">
        <v>475</v>
      </c>
      <c r="G6604" s="373">
        <v>0.38</v>
      </c>
      <c r="H6604" s="225" t="s">
        <v>488</v>
      </c>
      <c r="I6604" s="372" t="s">
        <v>1385</v>
      </c>
      <c r="J6604" s="374">
        <v>0</v>
      </c>
      <c r="K6604" s="269" t="s">
        <v>22</v>
      </c>
      <c r="L6604" s="269" t="s">
        <v>1392</v>
      </c>
      <c r="M6604" s="369">
        <v>2010</v>
      </c>
      <c r="N6604" s="375">
        <v>43873</v>
      </c>
      <c r="O6604" s="226" t="s">
        <v>2569</v>
      </c>
      <c r="P6604" t="str">
        <f t="shared" si="103"/>
        <v>Minnesota River and Greater Blue Earth River TMDL for TSS-Minnesota River-(07020007-722)-TSS</v>
      </c>
    </row>
    <row r="6605" spans="1:16" ht="45" hidden="1" x14ac:dyDescent="0.25">
      <c r="A6605" s="226" t="s">
        <v>2150</v>
      </c>
      <c r="B6605" s="269" t="s">
        <v>635</v>
      </c>
      <c r="C6605" s="226" t="s">
        <v>2568</v>
      </c>
      <c r="D6605" s="269" t="s">
        <v>2578</v>
      </c>
      <c r="E6605" s="269" t="s">
        <v>1557</v>
      </c>
      <c r="F6605" s="269" t="s">
        <v>2574</v>
      </c>
      <c r="G6605" s="373">
        <v>11.52</v>
      </c>
      <c r="H6605" s="225" t="s">
        <v>488</v>
      </c>
      <c r="I6605" s="269" t="s">
        <v>1379</v>
      </c>
      <c r="J6605" s="374">
        <v>0</v>
      </c>
      <c r="K6605" s="269" t="s">
        <v>22</v>
      </c>
      <c r="L6605" s="269" t="s">
        <v>1392</v>
      </c>
      <c r="M6605" s="369">
        <v>2010</v>
      </c>
      <c r="N6605" s="375">
        <v>43873</v>
      </c>
      <c r="O6605" s="226" t="s">
        <v>2569</v>
      </c>
      <c r="P6605" t="str">
        <f t="shared" si="103"/>
        <v>Minnesota River and Greater Blue Earth River TMDL for TSS-Minnesota River-(07020007-722)-TSS</v>
      </c>
    </row>
    <row r="6606" spans="1:16" ht="45" hidden="1" x14ac:dyDescent="0.25">
      <c r="A6606" s="226" t="s">
        <v>2150</v>
      </c>
      <c r="B6606" s="269" t="s">
        <v>635</v>
      </c>
      <c r="C6606" s="226" t="s">
        <v>2568</v>
      </c>
      <c r="D6606" s="269" t="s">
        <v>2578</v>
      </c>
      <c r="E6606" s="269" t="s">
        <v>1557</v>
      </c>
      <c r="F6606" s="269" t="s">
        <v>2574</v>
      </c>
      <c r="G6606" s="373">
        <v>4.2699999999999996</v>
      </c>
      <c r="H6606" s="225" t="s">
        <v>488</v>
      </c>
      <c r="I6606" s="269" t="s">
        <v>1382</v>
      </c>
      <c r="J6606" s="374">
        <v>0</v>
      </c>
      <c r="K6606" s="269" t="s">
        <v>22</v>
      </c>
      <c r="L6606" s="269" t="s">
        <v>1392</v>
      </c>
      <c r="M6606" s="369">
        <v>2010</v>
      </c>
      <c r="N6606" s="375">
        <v>43873</v>
      </c>
      <c r="O6606" s="226" t="s">
        <v>2569</v>
      </c>
      <c r="P6606" t="str">
        <f t="shared" si="103"/>
        <v>Minnesota River and Greater Blue Earth River TMDL for TSS-Minnesota River-(07020007-722)-TSS</v>
      </c>
    </row>
    <row r="6607" spans="1:16" ht="45" hidden="1" x14ac:dyDescent="0.25">
      <c r="A6607" s="226" t="s">
        <v>2150</v>
      </c>
      <c r="B6607" s="269" t="s">
        <v>635</v>
      </c>
      <c r="C6607" s="226" t="s">
        <v>2568</v>
      </c>
      <c r="D6607" s="269" t="s">
        <v>2578</v>
      </c>
      <c r="E6607" s="269" t="s">
        <v>1557</v>
      </c>
      <c r="F6607" s="269" t="s">
        <v>2574</v>
      </c>
      <c r="G6607" s="373">
        <v>1.72</v>
      </c>
      <c r="H6607" s="225" t="s">
        <v>488</v>
      </c>
      <c r="I6607" s="269" t="s">
        <v>1383</v>
      </c>
      <c r="J6607" s="374">
        <v>0</v>
      </c>
      <c r="K6607" s="269" t="s">
        <v>22</v>
      </c>
      <c r="L6607" s="269" t="s">
        <v>1392</v>
      </c>
      <c r="M6607" s="369">
        <v>2010</v>
      </c>
      <c r="N6607" s="375">
        <v>43873</v>
      </c>
      <c r="O6607" s="226" t="s">
        <v>2569</v>
      </c>
      <c r="P6607" t="str">
        <f t="shared" si="103"/>
        <v>Minnesota River and Greater Blue Earth River TMDL for TSS-Minnesota River-(07020007-722)-TSS</v>
      </c>
    </row>
    <row r="6608" spans="1:16" ht="45" hidden="1" x14ac:dyDescent="0.25">
      <c r="A6608" s="226" t="s">
        <v>2150</v>
      </c>
      <c r="B6608" s="269" t="s">
        <v>635</v>
      </c>
      <c r="C6608" s="226" t="s">
        <v>2568</v>
      </c>
      <c r="D6608" s="269" t="s">
        <v>2578</v>
      </c>
      <c r="E6608" s="269" t="s">
        <v>1557</v>
      </c>
      <c r="F6608" s="269" t="s">
        <v>2574</v>
      </c>
      <c r="G6608" s="373">
        <v>0.78</v>
      </c>
      <c r="H6608" s="225" t="s">
        <v>488</v>
      </c>
      <c r="I6608" s="372" t="s">
        <v>1384</v>
      </c>
      <c r="J6608" s="374">
        <v>0</v>
      </c>
      <c r="K6608" s="269" t="s">
        <v>22</v>
      </c>
      <c r="L6608" s="269" t="s">
        <v>1392</v>
      </c>
      <c r="M6608" s="369">
        <v>2010</v>
      </c>
      <c r="N6608" s="375">
        <v>43873</v>
      </c>
      <c r="O6608" s="226" t="s">
        <v>2569</v>
      </c>
      <c r="P6608" t="str">
        <f t="shared" si="103"/>
        <v>Minnesota River and Greater Blue Earth River TMDL for TSS-Minnesota River-(07020007-722)-TSS</v>
      </c>
    </row>
    <row r="6609" spans="1:16" ht="45" hidden="1" x14ac:dyDescent="0.25">
      <c r="A6609" s="226" t="s">
        <v>2150</v>
      </c>
      <c r="B6609" s="269" t="s">
        <v>635</v>
      </c>
      <c r="C6609" s="226" t="s">
        <v>2568</v>
      </c>
      <c r="D6609" s="269" t="s">
        <v>2578</v>
      </c>
      <c r="E6609" s="269" t="s">
        <v>1557</v>
      </c>
      <c r="F6609" s="269" t="s">
        <v>2574</v>
      </c>
      <c r="G6609" s="373">
        <v>0.38</v>
      </c>
      <c r="H6609" s="225" t="s">
        <v>488</v>
      </c>
      <c r="I6609" s="372" t="s">
        <v>1385</v>
      </c>
      <c r="J6609" s="374">
        <v>0</v>
      </c>
      <c r="K6609" s="269" t="s">
        <v>22</v>
      </c>
      <c r="L6609" s="269" t="s">
        <v>1392</v>
      </c>
      <c r="M6609" s="369">
        <v>2010</v>
      </c>
      <c r="N6609" s="375">
        <v>43873</v>
      </c>
      <c r="O6609" s="226" t="s">
        <v>2569</v>
      </c>
      <c r="P6609" t="str">
        <f t="shared" si="103"/>
        <v>Minnesota River and Greater Blue Earth River TMDL for TSS-Minnesota River-(07020007-722)-TSS</v>
      </c>
    </row>
    <row r="6610" spans="1:16" ht="45" hidden="1" x14ac:dyDescent="0.25">
      <c r="A6610" s="226" t="s">
        <v>2158</v>
      </c>
      <c r="B6610" s="269" t="s">
        <v>636</v>
      </c>
      <c r="C6610" s="226" t="s">
        <v>2568</v>
      </c>
      <c r="D6610" s="269" t="s">
        <v>2578</v>
      </c>
      <c r="E6610" s="269" t="s">
        <v>1557</v>
      </c>
      <c r="F6610" s="269" t="s">
        <v>2574</v>
      </c>
      <c r="G6610" s="373">
        <v>11.52</v>
      </c>
      <c r="H6610" s="225" t="s">
        <v>488</v>
      </c>
      <c r="I6610" s="269" t="s">
        <v>1379</v>
      </c>
      <c r="J6610" s="374">
        <v>0</v>
      </c>
      <c r="K6610" s="269" t="s">
        <v>22</v>
      </c>
      <c r="L6610" s="269" t="s">
        <v>1392</v>
      </c>
      <c r="M6610" s="369">
        <v>2010</v>
      </c>
      <c r="N6610" s="375">
        <v>43873</v>
      </c>
      <c r="O6610" s="226" t="s">
        <v>2569</v>
      </c>
      <c r="P6610" t="str">
        <f t="shared" si="103"/>
        <v>Minnesota River and Greater Blue Earth River TMDL for TSS-Minnesota River-(07020007-722)-TSS</v>
      </c>
    </row>
    <row r="6611" spans="1:16" ht="45" hidden="1" x14ac:dyDescent="0.25">
      <c r="A6611" s="226" t="s">
        <v>2158</v>
      </c>
      <c r="B6611" s="269" t="s">
        <v>636</v>
      </c>
      <c r="C6611" s="226" t="s">
        <v>2568</v>
      </c>
      <c r="D6611" s="269" t="s">
        <v>2578</v>
      </c>
      <c r="E6611" s="269" t="s">
        <v>1557</v>
      </c>
      <c r="F6611" s="269" t="s">
        <v>2574</v>
      </c>
      <c r="G6611" s="373">
        <v>4.2699999999999996</v>
      </c>
      <c r="H6611" s="225" t="s">
        <v>488</v>
      </c>
      <c r="I6611" s="269" t="s">
        <v>1382</v>
      </c>
      <c r="J6611" s="374">
        <v>0</v>
      </c>
      <c r="K6611" s="269" t="s">
        <v>22</v>
      </c>
      <c r="L6611" s="269" t="s">
        <v>1392</v>
      </c>
      <c r="M6611" s="369">
        <v>2010</v>
      </c>
      <c r="N6611" s="375">
        <v>43873</v>
      </c>
      <c r="O6611" s="226" t="s">
        <v>2569</v>
      </c>
      <c r="P6611" t="str">
        <f t="shared" si="103"/>
        <v>Minnesota River and Greater Blue Earth River TMDL for TSS-Minnesota River-(07020007-722)-TSS</v>
      </c>
    </row>
    <row r="6612" spans="1:16" ht="45" hidden="1" x14ac:dyDescent="0.25">
      <c r="A6612" s="226" t="s">
        <v>2158</v>
      </c>
      <c r="B6612" s="269" t="s">
        <v>636</v>
      </c>
      <c r="C6612" s="226" t="s">
        <v>2568</v>
      </c>
      <c r="D6612" s="269" t="s">
        <v>2578</v>
      </c>
      <c r="E6612" s="269" t="s">
        <v>1557</v>
      </c>
      <c r="F6612" s="269" t="s">
        <v>2574</v>
      </c>
      <c r="G6612" s="373">
        <v>1.72</v>
      </c>
      <c r="H6612" s="225" t="s">
        <v>488</v>
      </c>
      <c r="I6612" s="269" t="s">
        <v>1383</v>
      </c>
      <c r="J6612" s="374">
        <v>0</v>
      </c>
      <c r="K6612" s="269" t="s">
        <v>22</v>
      </c>
      <c r="L6612" s="269" t="s">
        <v>1392</v>
      </c>
      <c r="M6612" s="369">
        <v>2010</v>
      </c>
      <c r="N6612" s="375">
        <v>43873</v>
      </c>
      <c r="O6612" s="226" t="s">
        <v>2569</v>
      </c>
      <c r="P6612" t="str">
        <f t="shared" si="103"/>
        <v>Minnesota River and Greater Blue Earth River TMDL for TSS-Minnesota River-(07020007-722)-TSS</v>
      </c>
    </row>
    <row r="6613" spans="1:16" ht="45" hidden="1" x14ac:dyDescent="0.25">
      <c r="A6613" s="226" t="s">
        <v>2158</v>
      </c>
      <c r="B6613" s="269" t="s">
        <v>636</v>
      </c>
      <c r="C6613" s="226" t="s">
        <v>2568</v>
      </c>
      <c r="D6613" s="269" t="s">
        <v>2578</v>
      </c>
      <c r="E6613" s="269" t="s">
        <v>1557</v>
      </c>
      <c r="F6613" s="269" t="s">
        <v>2574</v>
      </c>
      <c r="G6613" s="373">
        <v>0.78</v>
      </c>
      <c r="H6613" s="225" t="s">
        <v>488</v>
      </c>
      <c r="I6613" s="372" t="s">
        <v>1384</v>
      </c>
      <c r="J6613" s="374">
        <v>0</v>
      </c>
      <c r="K6613" s="269" t="s">
        <v>22</v>
      </c>
      <c r="L6613" s="269" t="s">
        <v>1392</v>
      </c>
      <c r="M6613" s="369">
        <v>2010</v>
      </c>
      <c r="N6613" s="375">
        <v>43873</v>
      </c>
      <c r="O6613" s="226" t="s">
        <v>2569</v>
      </c>
      <c r="P6613" t="str">
        <f t="shared" si="103"/>
        <v>Minnesota River and Greater Blue Earth River TMDL for TSS-Minnesota River-(07020007-722)-TSS</v>
      </c>
    </row>
    <row r="6614" spans="1:16" ht="45" hidden="1" x14ac:dyDescent="0.25">
      <c r="A6614" s="226" t="s">
        <v>2158</v>
      </c>
      <c r="B6614" s="269" t="s">
        <v>636</v>
      </c>
      <c r="C6614" s="226" t="s">
        <v>2568</v>
      </c>
      <c r="D6614" s="269" t="s">
        <v>2578</v>
      </c>
      <c r="E6614" s="269" t="s">
        <v>1557</v>
      </c>
      <c r="F6614" s="269" t="s">
        <v>2574</v>
      </c>
      <c r="G6614" s="373">
        <v>0.38</v>
      </c>
      <c r="H6614" s="225" t="s">
        <v>488</v>
      </c>
      <c r="I6614" s="372" t="s">
        <v>1385</v>
      </c>
      <c r="J6614" s="374">
        <v>0</v>
      </c>
      <c r="K6614" s="269" t="s">
        <v>22</v>
      </c>
      <c r="L6614" s="269" t="s">
        <v>1392</v>
      </c>
      <c r="M6614" s="369">
        <v>2010</v>
      </c>
      <c r="N6614" s="375">
        <v>43873</v>
      </c>
      <c r="O6614" s="226" t="s">
        <v>2569</v>
      </c>
      <c r="P6614" t="str">
        <f t="shared" si="103"/>
        <v>Minnesota River and Greater Blue Earth River TMDL for TSS-Minnesota River-(07020007-722)-TSS</v>
      </c>
    </row>
    <row r="6615" spans="1:16" ht="45" hidden="1" x14ac:dyDescent="0.25">
      <c r="A6615" s="203" t="s">
        <v>2206</v>
      </c>
      <c r="B6615" s="269" t="s">
        <v>637</v>
      </c>
      <c r="C6615" s="226" t="s">
        <v>2568</v>
      </c>
      <c r="D6615" s="269" t="s">
        <v>2578</v>
      </c>
      <c r="E6615" s="269" t="s">
        <v>1557</v>
      </c>
      <c r="F6615" s="269" t="s">
        <v>2574</v>
      </c>
      <c r="G6615" s="373">
        <v>11.52</v>
      </c>
      <c r="H6615" s="225" t="s">
        <v>488</v>
      </c>
      <c r="I6615" s="269" t="s">
        <v>1379</v>
      </c>
      <c r="J6615" s="374">
        <v>0</v>
      </c>
      <c r="K6615" s="269" t="s">
        <v>22</v>
      </c>
      <c r="L6615" s="269" t="s">
        <v>1392</v>
      </c>
      <c r="M6615" s="369">
        <v>2010</v>
      </c>
      <c r="N6615" s="375">
        <v>43873</v>
      </c>
      <c r="O6615" s="226" t="s">
        <v>2569</v>
      </c>
      <c r="P6615" t="str">
        <f t="shared" si="103"/>
        <v>Minnesota River and Greater Blue Earth River TMDL for TSS-Minnesota River-(07020007-722)-TSS</v>
      </c>
    </row>
    <row r="6616" spans="1:16" ht="45" hidden="1" x14ac:dyDescent="0.25">
      <c r="A6616" s="203" t="s">
        <v>2206</v>
      </c>
      <c r="B6616" s="269" t="s">
        <v>637</v>
      </c>
      <c r="C6616" s="226" t="s">
        <v>2568</v>
      </c>
      <c r="D6616" s="269" t="s">
        <v>2578</v>
      </c>
      <c r="E6616" s="269" t="s">
        <v>1557</v>
      </c>
      <c r="F6616" s="269" t="s">
        <v>2574</v>
      </c>
      <c r="G6616" s="373">
        <v>4.2699999999999996</v>
      </c>
      <c r="H6616" s="225" t="s">
        <v>488</v>
      </c>
      <c r="I6616" s="269" t="s">
        <v>1382</v>
      </c>
      <c r="J6616" s="374">
        <v>0</v>
      </c>
      <c r="K6616" s="269" t="s">
        <v>22</v>
      </c>
      <c r="L6616" s="269" t="s">
        <v>1392</v>
      </c>
      <c r="M6616" s="369">
        <v>2010</v>
      </c>
      <c r="N6616" s="375">
        <v>43873</v>
      </c>
      <c r="O6616" s="226" t="s">
        <v>2569</v>
      </c>
      <c r="P6616" t="str">
        <f t="shared" si="103"/>
        <v>Minnesota River and Greater Blue Earth River TMDL for TSS-Minnesota River-(07020007-722)-TSS</v>
      </c>
    </row>
    <row r="6617" spans="1:16" ht="45" hidden="1" x14ac:dyDescent="0.25">
      <c r="A6617" s="203" t="s">
        <v>2206</v>
      </c>
      <c r="B6617" s="269" t="s">
        <v>637</v>
      </c>
      <c r="C6617" s="226" t="s">
        <v>2568</v>
      </c>
      <c r="D6617" s="269" t="s">
        <v>2578</v>
      </c>
      <c r="E6617" s="269" t="s">
        <v>1557</v>
      </c>
      <c r="F6617" s="269" t="s">
        <v>2574</v>
      </c>
      <c r="G6617" s="373">
        <v>1.72</v>
      </c>
      <c r="H6617" s="225" t="s">
        <v>488</v>
      </c>
      <c r="I6617" s="269" t="s">
        <v>1383</v>
      </c>
      <c r="J6617" s="374">
        <v>0</v>
      </c>
      <c r="K6617" s="269" t="s">
        <v>22</v>
      </c>
      <c r="L6617" s="269" t="s">
        <v>1392</v>
      </c>
      <c r="M6617" s="369">
        <v>2010</v>
      </c>
      <c r="N6617" s="375">
        <v>43873</v>
      </c>
      <c r="O6617" s="226" t="s">
        <v>2569</v>
      </c>
      <c r="P6617" t="str">
        <f t="shared" si="103"/>
        <v>Minnesota River and Greater Blue Earth River TMDL for TSS-Minnesota River-(07020007-722)-TSS</v>
      </c>
    </row>
    <row r="6618" spans="1:16" ht="45" hidden="1" x14ac:dyDescent="0.25">
      <c r="A6618" s="203" t="s">
        <v>2206</v>
      </c>
      <c r="B6618" s="269" t="s">
        <v>637</v>
      </c>
      <c r="C6618" s="226" t="s">
        <v>2568</v>
      </c>
      <c r="D6618" s="269" t="s">
        <v>2578</v>
      </c>
      <c r="E6618" s="269" t="s">
        <v>1557</v>
      </c>
      <c r="F6618" s="269" t="s">
        <v>2574</v>
      </c>
      <c r="G6618" s="373">
        <v>0.78</v>
      </c>
      <c r="H6618" s="225" t="s">
        <v>488</v>
      </c>
      <c r="I6618" s="372" t="s">
        <v>1384</v>
      </c>
      <c r="J6618" s="374">
        <v>0</v>
      </c>
      <c r="K6618" s="269" t="s">
        <v>22</v>
      </c>
      <c r="L6618" s="269" t="s">
        <v>1392</v>
      </c>
      <c r="M6618" s="369">
        <v>2010</v>
      </c>
      <c r="N6618" s="375">
        <v>43873</v>
      </c>
      <c r="O6618" s="226" t="s">
        <v>2569</v>
      </c>
      <c r="P6618" t="str">
        <f t="shared" si="103"/>
        <v>Minnesota River and Greater Blue Earth River TMDL for TSS-Minnesota River-(07020007-722)-TSS</v>
      </c>
    </row>
    <row r="6619" spans="1:16" ht="45" hidden="1" x14ac:dyDescent="0.25">
      <c r="A6619" s="203" t="s">
        <v>2206</v>
      </c>
      <c r="B6619" s="269" t="s">
        <v>637</v>
      </c>
      <c r="C6619" s="226" t="s">
        <v>2568</v>
      </c>
      <c r="D6619" s="269" t="s">
        <v>2578</v>
      </c>
      <c r="E6619" s="269" t="s">
        <v>1557</v>
      </c>
      <c r="F6619" s="269" t="s">
        <v>2574</v>
      </c>
      <c r="G6619" s="373">
        <v>0.38</v>
      </c>
      <c r="H6619" s="225" t="s">
        <v>488</v>
      </c>
      <c r="I6619" s="372" t="s">
        <v>1385</v>
      </c>
      <c r="J6619" s="374">
        <v>0</v>
      </c>
      <c r="K6619" s="269" t="s">
        <v>22</v>
      </c>
      <c r="L6619" s="269" t="s">
        <v>1392</v>
      </c>
      <c r="M6619" s="369">
        <v>2010</v>
      </c>
      <c r="N6619" s="375">
        <v>43873</v>
      </c>
      <c r="O6619" s="226" t="s">
        <v>2569</v>
      </c>
      <c r="P6619" t="str">
        <f t="shared" si="103"/>
        <v>Minnesota River and Greater Blue Earth River TMDL for TSS-Minnesota River-(07020007-722)-TSS</v>
      </c>
    </row>
    <row r="6620" spans="1:16" ht="45" hidden="1" x14ac:dyDescent="0.25">
      <c r="A6620" s="226" t="s">
        <v>2254</v>
      </c>
      <c r="B6620" s="269" t="s">
        <v>2455</v>
      </c>
      <c r="C6620" s="226" t="s">
        <v>2568</v>
      </c>
      <c r="D6620" s="269" t="s">
        <v>2578</v>
      </c>
      <c r="E6620" s="269" t="s">
        <v>1557</v>
      </c>
      <c r="F6620" s="269" t="s">
        <v>475</v>
      </c>
      <c r="G6620" s="373">
        <v>11.52</v>
      </c>
      <c r="H6620" s="225" t="s">
        <v>488</v>
      </c>
      <c r="I6620" s="269" t="s">
        <v>1379</v>
      </c>
      <c r="J6620" s="374">
        <v>0</v>
      </c>
      <c r="K6620" s="269" t="s">
        <v>22</v>
      </c>
      <c r="L6620" s="269" t="s">
        <v>1392</v>
      </c>
      <c r="M6620" s="369">
        <v>2010</v>
      </c>
      <c r="N6620" s="375">
        <v>43873</v>
      </c>
      <c r="O6620" s="226" t="s">
        <v>2569</v>
      </c>
      <c r="P6620" t="str">
        <f t="shared" si="103"/>
        <v>Minnesota River and Greater Blue Earth River TMDL for TSS-Minnesota River-(07020007-722)-TSS</v>
      </c>
    </row>
    <row r="6621" spans="1:16" ht="45" hidden="1" x14ac:dyDescent="0.25">
      <c r="A6621" s="226" t="s">
        <v>2254</v>
      </c>
      <c r="B6621" s="269" t="s">
        <v>2455</v>
      </c>
      <c r="C6621" s="226" t="s">
        <v>2568</v>
      </c>
      <c r="D6621" s="269" t="s">
        <v>2578</v>
      </c>
      <c r="E6621" s="269" t="s">
        <v>1557</v>
      </c>
      <c r="F6621" s="269" t="s">
        <v>475</v>
      </c>
      <c r="G6621" s="373">
        <v>4.2699999999999996</v>
      </c>
      <c r="H6621" s="225" t="s">
        <v>488</v>
      </c>
      <c r="I6621" s="269" t="s">
        <v>1382</v>
      </c>
      <c r="J6621" s="374">
        <v>0</v>
      </c>
      <c r="K6621" s="269" t="s">
        <v>22</v>
      </c>
      <c r="L6621" s="269" t="s">
        <v>1392</v>
      </c>
      <c r="M6621" s="369">
        <v>2010</v>
      </c>
      <c r="N6621" s="375">
        <v>43873</v>
      </c>
      <c r="O6621" s="226" t="s">
        <v>2569</v>
      </c>
      <c r="P6621" t="str">
        <f t="shared" si="103"/>
        <v>Minnesota River and Greater Blue Earth River TMDL for TSS-Minnesota River-(07020007-722)-TSS</v>
      </c>
    </row>
    <row r="6622" spans="1:16" ht="45" hidden="1" x14ac:dyDescent="0.25">
      <c r="A6622" s="226" t="s">
        <v>2254</v>
      </c>
      <c r="B6622" s="269" t="s">
        <v>2455</v>
      </c>
      <c r="C6622" s="226" t="s">
        <v>2568</v>
      </c>
      <c r="D6622" s="269" t="s">
        <v>2578</v>
      </c>
      <c r="E6622" s="269" t="s">
        <v>1557</v>
      </c>
      <c r="F6622" s="269" t="s">
        <v>475</v>
      </c>
      <c r="G6622" s="373">
        <v>1.72</v>
      </c>
      <c r="H6622" s="225" t="s">
        <v>488</v>
      </c>
      <c r="I6622" s="269" t="s">
        <v>1383</v>
      </c>
      <c r="J6622" s="374">
        <v>0</v>
      </c>
      <c r="K6622" s="269" t="s">
        <v>22</v>
      </c>
      <c r="L6622" s="269" t="s">
        <v>1392</v>
      </c>
      <c r="M6622" s="369">
        <v>2010</v>
      </c>
      <c r="N6622" s="375">
        <v>43873</v>
      </c>
      <c r="O6622" s="226" t="s">
        <v>2569</v>
      </c>
      <c r="P6622" t="str">
        <f t="shared" si="103"/>
        <v>Minnesota River and Greater Blue Earth River TMDL for TSS-Minnesota River-(07020007-722)-TSS</v>
      </c>
    </row>
    <row r="6623" spans="1:16" ht="45" hidden="1" x14ac:dyDescent="0.25">
      <c r="A6623" s="226" t="s">
        <v>2254</v>
      </c>
      <c r="B6623" s="269" t="s">
        <v>2455</v>
      </c>
      <c r="C6623" s="226" t="s">
        <v>2568</v>
      </c>
      <c r="D6623" s="269" t="s">
        <v>2578</v>
      </c>
      <c r="E6623" s="269" t="s">
        <v>1557</v>
      </c>
      <c r="F6623" s="269" t="s">
        <v>475</v>
      </c>
      <c r="G6623" s="373">
        <v>0.78</v>
      </c>
      <c r="H6623" s="225" t="s">
        <v>488</v>
      </c>
      <c r="I6623" s="372" t="s">
        <v>1384</v>
      </c>
      <c r="J6623" s="374">
        <v>0</v>
      </c>
      <c r="K6623" s="269" t="s">
        <v>22</v>
      </c>
      <c r="L6623" s="269" t="s">
        <v>1392</v>
      </c>
      <c r="M6623" s="369">
        <v>2010</v>
      </c>
      <c r="N6623" s="375">
        <v>43873</v>
      </c>
      <c r="O6623" s="226" t="s">
        <v>2569</v>
      </c>
      <c r="P6623" t="str">
        <f t="shared" si="103"/>
        <v>Minnesota River and Greater Blue Earth River TMDL for TSS-Minnesota River-(07020007-722)-TSS</v>
      </c>
    </row>
    <row r="6624" spans="1:16" ht="45" hidden="1" x14ac:dyDescent="0.25">
      <c r="A6624" s="226" t="s">
        <v>2254</v>
      </c>
      <c r="B6624" s="269" t="s">
        <v>2455</v>
      </c>
      <c r="C6624" s="226" t="s">
        <v>2568</v>
      </c>
      <c r="D6624" s="269" t="s">
        <v>2578</v>
      </c>
      <c r="E6624" s="269" t="s">
        <v>1557</v>
      </c>
      <c r="F6624" s="269" t="s">
        <v>475</v>
      </c>
      <c r="G6624" s="373">
        <v>0.38</v>
      </c>
      <c r="H6624" s="225" t="s">
        <v>488</v>
      </c>
      <c r="I6624" s="372" t="s">
        <v>1385</v>
      </c>
      <c r="J6624" s="374">
        <v>0</v>
      </c>
      <c r="K6624" s="269" t="s">
        <v>22</v>
      </c>
      <c r="L6624" s="269" t="s">
        <v>1392</v>
      </c>
      <c r="M6624" s="369">
        <v>2010</v>
      </c>
      <c r="N6624" s="375">
        <v>43873</v>
      </c>
      <c r="O6624" s="226" t="s">
        <v>2569</v>
      </c>
      <c r="P6624" t="str">
        <f t="shared" si="103"/>
        <v>Minnesota River and Greater Blue Earth River TMDL for TSS-Minnesota River-(07020007-722)-TSS</v>
      </c>
    </row>
    <row r="6625" spans="1:16" ht="45" hidden="1" x14ac:dyDescent="0.25">
      <c r="A6625" s="226" t="s">
        <v>2285</v>
      </c>
      <c r="B6625" s="269" t="s">
        <v>640</v>
      </c>
      <c r="C6625" s="226" t="s">
        <v>2568</v>
      </c>
      <c r="D6625" s="269" t="s">
        <v>2578</v>
      </c>
      <c r="E6625" s="269" t="s">
        <v>1557</v>
      </c>
      <c r="F6625" s="269" t="s">
        <v>2574</v>
      </c>
      <c r="G6625" s="373">
        <v>11.52</v>
      </c>
      <c r="H6625" s="225" t="s">
        <v>488</v>
      </c>
      <c r="I6625" s="269" t="s">
        <v>1379</v>
      </c>
      <c r="J6625" s="374">
        <v>0</v>
      </c>
      <c r="K6625" s="269" t="s">
        <v>22</v>
      </c>
      <c r="L6625" s="269" t="s">
        <v>1392</v>
      </c>
      <c r="M6625" s="369">
        <v>2010</v>
      </c>
      <c r="N6625" s="375">
        <v>43873</v>
      </c>
      <c r="O6625" s="226" t="s">
        <v>2569</v>
      </c>
      <c r="P6625" t="str">
        <f t="shared" si="103"/>
        <v>Minnesota River and Greater Blue Earth River TMDL for TSS-Minnesota River-(07020007-722)-TSS</v>
      </c>
    </row>
    <row r="6626" spans="1:16" ht="45" hidden="1" x14ac:dyDescent="0.25">
      <c r="A6626" s="226" t="s">
        <v>2285</v>
      </c>
      <c r="B6626" s="269" t="s">
        <v>640</v>
      </c>
      <c r="C6626" s="226" t="s">
        <v>2568</v>
      </c>
      <c r="D6626" s="269" t="s">
        <v>2578</v>
      </c>
      <c r="E6626" s="269" t="s">
        <v>1557</v>
      </c>
      <c r="F6626" s="269" t="s">
        <v>2574</v>
      </c>
      <c r="G6626" s="373">
        <v>4.2699999999999996</v>
      </c>
      <c r="H6626" s="225" t="s">
        <v>488</v>
      </c>
      <c r="I6626" s="269" t="s">
        <v>1382</v>
      </c>
      <c r="J6626" s="374">
        <v>0</v>
      </c>
      <c r="K6626" s="269" t="s">
        <v>22</v>
      </c>
      <c r="L6626" s="269" t="s">
        <v>1392</v>
      </c>
      <c r="M6626" s="369">
        <v>2010</v>
      </c>
      <c r="N6626" s="375">
        <v>43873</v>
      </c>
      <c r="O6626" s="226" t="s">
        <v>2569</v>
      </c>
      <c r="P6626" t="str">
        <f t="shared" si="103"/>
        <v>Minnesota River and Greater Blue Earth River TMDL for TSS-Minnesota River-(07020007-722)-TSS</v>
      </c>
    </row>
    <row r="6627" spans="1:16" ht="45" hidden="1" x14ac:dyDescent="0.25">
      <c r="A6627" s="226" t="s">
        <v>2285</v>
      </c>
      <c r="B6627" s="269" t="s">
        <v>640</v>
      </c>
      <c r="C6627" s="226" t="s">
        <v>2568</v>
      </c>
      <c r="D6627" s="269" t="s">
        <v>2578</v>
      </c>
      <c r="E6627" s="269" t="s">
        <v>1557</v>
      </c>
      <c r="F6627" s="269" t="s">
        <v>2574</v>
      </c>
      <c r="G6627" s="373">
        <v>1.72</v>
      </c>
      <c r="H6627" s="225" t="s">
        <v>488</v>
      </c>
      <c r="I6627" s="269" t="s">
        <v>1383</v>
      </c>
      <c r="J6627" s="374">
        <v>0</v>
      </c>
      <c r="K6627" s="269" t="s">
        <v>22</v>
      </c>
      <c r="L6627" s="269" t="s">
        <v>1392</v>
      </c>
      <c r="M6627" s="369">
        <v>2010</v>
      </c>
      <c r="N6627" s="375">
        <v>43873</v>
      </c>
      <c r="O6627" s="226" t="s">
        <v>2569</v>
      </c>
      <c r="P6627" t="str">
        <f t="shared" si="103"/>
        <v>Minnesota River and Greater Blue Earth River TMDL for TSS-Minnesota River-(07020007-722)-TSS</v>
      </c>
    </row>
    <row r="6628" spans="1:16" ht="45" hidden="1" x14ac:dyDescent="0.25">
      <c r="A6628" s="226" t="s">
        <v>2285</v>
      </c>
      <c r="B6628" s="269" t="s">
        <v>640</v>
      </c>
      <c r="C6628" s="226" t="s">
        <v>2568</v>
      </c>
      <c r="D6628" s="269" t="s">
        <v>2578</v>
      </c>
      <c r="E6628" s="269" t="s">
        <v>1557</v>
      </c>
      <c r="F6628" s="269" t="s">
        <v>2574</v>
      </c>
      <c r="G6628" s="373">
        <v>0.78</v>
      </c>
      <c r="H6628" s="225" t="s">
        <v>488</v>
      </c>
      <c r="I6628" s="372" t="s">
        <v>1384</v>
      </c>
      <c r="J6628" s="374">
        <v>0</v>
      </c>
      <c r="K6628" s="269" t="s">
        <v>22</v>
      </c>
      <c r="L6628" s="269" t="s">
        <v>1392</v>
      </c>
      <c r="M6628" s="369">
        <v>2010</v>
      </c>
      <c r="N6628" s="375">
        <v>43873</v>
      </c>
      <c r="O6628" s="226" t="s">
        <v>2569</v>
      </c>
      <c r="P6628" t="str">
        <f t="shared" si="103"/>
        <v>Minnesota River and Greater Blue Earth River TMDL for TSS-Minnesota River-(07020007-722)-TSS</v>
      </c>
    </row>
    <row r="6629" spans="1:16" ht="45" hidden="1" x14ac:dyDescent="0.25">
      <c r="A6629" s="226" t="s">
        <v>2285</v>
      </c>
      <c r="B6629" s="269" t="s">
        <v>640</v>
      </c>
      <c r="C6629" s="226" t="s">
        <v>2568</v>
      </c>
      <c r="D6629" s="269" t="s">
        <v>2578</v>
      </c>
      <c r="E6629" s="269" t="s">
        <v>1557</v>
      </c>
      <c r="F6629" s="269" t="s">
        <v>2574</v>
      </c>
      <c r="G6629" s="373">
        <v>0.38</v>
      </c>
      <c r="H6629" s="225" t="s">
        <v>488</v>
      </c>
      <c r="I6629" s="372" t="s">
        <v>1385</v>
      </c>
      <c r="J6629" s="374">
        <v>0</v>
      </c>
      <c r="K6629" s="269" t="s">
        <v>22</v>
      </c>
      <c r="L6629" s="269" t="s">
        <v>1392</v>
      </c>
      <c r="M6629" s="369">
        <v>2010</v>
      </c>
      <c r="N6629" s="375">
        <v>43873</v>
      </c>
      <c r="O6629" s="226" t="s">
        <v>2569</v>
      </c>
      <c r="P6629" t="str">
        <f t="shared" si="103"/>
        <v>Minnesota River and Greater Blue Earth River TMDL for TSS-Minnesota River-(07020007-722)-TSS</v>
      </c>
    </row>
    <row r="6630" spans="1:16" ht="45" hidden="1" x14ac:dyDescent="0.25">
      <c r="A6630" s="226" t="s">
        <v>1548</v>
      </c>
      <c r="B6630" s="269" t="s">
        <v>2364</v>
      </c>
      <c r="C6630" s="226" t="s">
        <v>2568</v>
      </c>
      <c r="D6630" s="269" t="s">
        <v>1569</v>
      </c>
      <c r="E6630" s="269" t="s">
        <v>1557</v>
      </c>
      <c r="F6630" s="269" t="s">
        <v>2574</v>
      </c>
      <c r="G6630" s="373">
        <v>25.54</v>
      </c>
      <c r="H6630" s="225" t="s">
        <v>488</v>
      </c>
      <c r="I6630" s="269" t="s">
        <v>1379</v>
      </c>
      <c r="J6630" s="374">
        <v>0</v>
      </c>
      <c r="K6630" s="269" t="s">
        <v>22</v>
      </c>
      <c r="L6630" s="269" t="s">
        <v>1392</v>
      </c>
      <c r="M6630" s="369">
        <v>2010</v>
      </c>
      <c r="N6630" s="375">
        <v>43873</v>
      </c>
      <c r="O6630" s="226" t="s">
        <v>2569</v>
      </c>
      <c r="P6630" t="str">
        <f t="shared" si="103"/>
        <v>Minnesota River and Greater Blue Earth River TMDL for TSS-Minnesota River-(07020007-723)-TSS</v>
      </c>
    </row>
    <row r="6631" spans="1:16" ht="45" hidden="1" x14ac:dyDescent="0.25">
      <c r="A6631" s="226" t="s">
        <v>1548</v>
      </c>
      <c r="B6631" s="269" t="s">
        <v>2364</v>
      </c>
      <c r="C6631" s="226" t="s">
        <v>2568</v>
      </c>
      <c r="D6631" s="269" t="s">
        <v>1569</v>
      </c>
      <c r="E6631" s="269" t="s">
        <v>1557</v>
      </c>
      <c r="F6631" s="269" t="s">
        <v>2574</v>
      </c>
      <c r="G6631" s="373">
        <v>9.4700000000000006</v>
      </c>
      <c r="H6631" s="225" t="s">
        <v>488</v>
      </c>
      <c r="I6631" s="269" t="s">
        <v>1382</v>
      </c>
      <c r="J6631" s="374">
        <v>0</v>
      </c>
      <c r="K6631" s="269" t="s">
        <v>22</v>
      </c>
      <c r="L6631" s="269" t="s">
        <v>1392</v>
      </c>
      <c r="M6631" s="369">
        <v>2010</v>
      </c>
      <c r="N6631" s="375">
        <v>43873</v>
      </c>
      <c r="O6631" s="226" t="s">
        <v>2569</v>
      </c>
      <c r="P6631" t="str">
        <f t="shared" si="103"/>
        <v>Minnesota River and Greater Blue Earth River TMDL for TSS-Minnesota River-(07020007-723)-TSS</v>
      </c>
    </row>
    <row r="6632" spans="1:16" ht="45" hidden="1" x14ac:dyDescent="0.25">
      <c r="A6632" s="226" t="s">
        <v>1548</v>
      </c>
      <c r="B6632" s="269" t="s">
        <v>2364</v>
      </c>
      <c r="C6632" s="226" t="s">
        <v>2568</v>
      </c>
      <c r="D6632" s="269" t="s">
        <v>1569</v>
      </c>
      <c r="E6632" s="269" t="s">
        <v>1557</v>
      </c>
      <c r="F6632" s="269" t="s">
        <v>2574</v>
      </c>
      <c r="G6632" s="373">
        <v>3.82</v>
      </c>
      <c r="H6632" s="225" t="s">
        <v>488</v>
      </c>
      <c r="I6632" s="269" t="s">
        <v>1383</v>
      </c>
      <c r="J6632" s="374">
        <v>0</v>
      </c>
      <c r="K6632" s="269" t="s">
        <v>22</v>
      </c>
      <c r="L6632" s="269" t="s">
        <v>1392</v>
      </c>
      <c r="M6632" s="369">
        <v>2010</v>
      </c>
      <c r="N6632" s="375">
        <v>43873</v>
      </c>
      <c r="O6632" s="226" t="s">
        <v>2569</v>
      </c>
      <c r="P6632" t="str">
        <f t="shared" si="103"/>
        <v>Minnesota River and Greater Blue Earth River TMDL for TSS-Minnesota River-(07020007-723)-TSS</v>
      </c>
    </row>
    <row r="6633" spans="1:16" ht="45" hidden="1" x14ac:dyDescent="0.25">
      <c r="A6633" s="226" t="s">
        <v>1548</v>
      </c>
      <c r="B6633" s="269" t="s">
        <v>2364</v>
      </c>
      <c r="C6633" s="226" t="s">
        <v>2568</v>
      </c>
      <c r="D6633" s="269" t="s">
        <v>1569</v>
      </c>
      <c r="E6633" s="269" t="s">
        <v>1557</v>
      </c>
      <c r="F6633" s="269" t="s">
        <v>2574</v>
      </c>
      <c r="G6633" s="373">
        <v>1.74</v>
      </c>
      <c r="H6633" s="225" t="s">
        <v>488</v>
      </c>
      <c r="I6633" s="372" t="s">
        <v>1384</v>
      </c>
      <c r="J6633" s="374">
        <v>0</v>
      </c>
      <c r="K6633" s="269" t="s">
        <v>22</v>
      </c>
      <c r="L6633" s="269" t="s">
        <v>1392</v>
      </c>
      <c r="M6633" s="369">
        <v>2010</v>
      </c>
      <c r="N6633" s="375">
        <v>43873</v>
      </c>
      <c r="O6633" s="226" t="s">
        <v>2569</v>
      </c>
      <c r="P6633" t="str">
        <f t="shared" si="103"/>
        <v>Minnesota River and Greater Blue Earth River TMDL for TSS-Minnesota River-(07020007-723)-TSS</v>
      </c>
    </row>
    <row r="6634" spans="1:16" ht="45" hidden="1" x14ac:dyDescent="0.25">
      <c r="A6634" s="226" t="s">
        <v>1548</v>
      </c>
      <c r="B6634" s="269" t="s">
        <v>2364</v>
      </c>
      <c r="C6634" s="226" t="s">
        <v>2568</v>
      </c>
      <c r="D6634" s="269" t="s">
        <v>1569</v>
      </c>
      <c r="E6634" s="269" t="s">
        <v>1557</v>
      </c>
      <c r="F6634" s="269" t="s">
        <v>2574</v>
      </c>
      <c r="G6634" s="373">
        <v>0.84</v>
      </c>
      <c r="H6634" s="225" t="s">
        <v>488</v>
      </c>
      <c r="I6634" s="372" t="s">
        <v>1385</v>
      </c>
      <c r="J6634" s="374">
        <v>0</v>
      </c>
      <c r="K6634" s="269" t="s">
        <v>22</v>
      </c>
      <c r="L6634" s="269" t="s">
        <v>1392</v>
      </c>
      <c r="M6634" s="369">
        <v>2010</v>
      </c>
      <c r="N6634" s="375">
        <v>43873</v>
      </c>
      <c r="O6634" s="226" t="s">
        <v>2569</v>
      </c>
      <c r="P6634" t="str">
        <f t="shared" si="103"/>
        <v>Minnesota River and Greater Blue Earth River TMDL for TSS-Minnesota River-(07020007-723)-TSS</v>
      </c>
    </row>
    <row r="6635" spans="1:16" ht="45" hidden="1" x14ac:dyDescent="0.25">
      <c r="A6635" s="129" t="s">
        <v>1787</v>
      </c>
      <c r="B6635" s="269" t="s">
        <v>2379</v>
      </c>
      <c r="C6635" s="226" t="s">
        <v>2568</v>
      </c>
      <c r="D6635" s="269" t="s">
        <v>1569</v>
      </c>
      <c r="E6635" s="269" t="s">
        <v>1557</v>
      </c>
      <c r="F6635" s="269" t="s">
        <v>2574</v>
      </c>
      <c r="G6635" s="373">
        <v>25.54</v>
      </c>
      <c r="H6635" s="225" t="s">
        <v>488</v>
      </c>
      <c r="I6635" s="269" t="s">
        <v>1379</v>
      </c>
      <c r="J6635" s="374">
        <v>0</v>
      </c>
      <c r="K6635" s="269" t="s">
        <v>22</v>
      </c>
      <c r="L6635" s="269" t="s">
        <v>1392</v>
      </c>
      <c r="M6635" s="369">
        <v>2010</v>
      </c>
      <c r="N6635" s="375">
        <v>43873</v>
      </c>
      <c r="O6635" s="226" t="s">
        <v>2569</v>
      </c>
      <c r="P6635" t="str">
        <f t="shared" si="103"/>
        <v>Minnesota River and Greater Blue Earth River TMDL for TSS-Minnesota River-(07020007-723)-TSS</v>
      </c>
    </row>
    <row r="6636" spans="1:16" ht="45" hidden="1" x14ac:dyDescent="0.25">
      <c r="A6636" s="129" t="s">
        <v>1787</v>
      </c>
      <c r="B6636" s="269" t="s">
        <v>2379</v>
      </c>
      <c r="C6636" s="226" t="s">
        <v>2568</v>
      </c>
      <c r="D6636" s="269" t="s">
        <v>1569</v>
      </c>
      <c r="E6636" s="269" t="s">
        <v>1557</v>
      </c>
      <c r="F6636" s="269" t="s">
        <v>2574</v>
      </c>
      <c r="G6636" s="373">
        <v>9.4700000000000006</v>
      </c>
      <c r="H6636" s="225" t="s">
        <v>488</v>
      </c>
      <c r="I6636" s="269" t="s">
        <v>1382</v>
      </c>
      <c r="J6636" s="374">
        <v>0</v>
      </c>
      <c r="K6636" s="269" t="s">
        <v>22</v>
      </c>
      <c r="L6636" s="269" t="s">
        <v>1392</v>
      </c>
      <c r="M6636" s="369">
        <v>2010</v>
      </c>
      <c r="N6636" s="375">
        <v>43873</v>
      </c>
      <c r="O6636" s="226" t="s">
        <v>2569</v>
      </c>
      <c r="P6636" t="str">
        <f t="shared" si="103"/>
        <v>Minnesota River and Greater Blue Earth River TMDL for TSS-Minnesota River-(07020007-723)-TSS</v>
      </c>
    </row>
    <row r="6637" spans="1:16" ht="45" hidden="1" x14ac:dyDescent="0.25">
      <c r="A6637" s="129" t="s">
        <v>1787</v>
      </c>
      <c r="B6637" s="269" t="s">
        <v>2379</v>
      </c>
      <c r="C6637" s="226" t="s">
        <v>2568</v>
      </c>
      <c r="D6637" s="269" t="s">
        <v>1569</v>
      </c>
      <c r="E6637" s="269" t="s">
        <v>1557</v>
      </c>
      <c r="F6637" s="269" t="s">
        <v>2574</v>
      </c>
      <c r="G6637" s="373">
        <v>3.82</v>
      </c>
      <c r="H6637" s="225" t="s">
        <v>488</v>
      </c>
      <c r="I6637" s="269" t="s">
        <v>1383</v>
      </c>
      <c r="J6637" s="374">
        <v>0</v>
      </c>
      <c r="K6637" s="269" t="s">
        <v>22</v>
      </c>
      <c r="L6637" s="269" t="s">
        <v>1392</v>
      </c>
      <c r="M6637" s="369">
        <v>2010</v>
      </c>
      <c r="N6637" s="375">
        <v>43873</v>
      </c>
      <c r="O6637" s="226" t="s">
        <v>2569</v>
      </c>
      <c r="P6637" t="str">
        <f t="shared" si="103"/>
        <v>Minnesota River and Greater Blue Earth River TMDL for TSS-Minnesota River-(07020007-723)-TSS</v>
      </c>
    </row>
    <row r="6638" spans="1:16" ht="45" hidden="1" x14ac:dyDescent="0.25">
      <c r="A6638" s="129" t="s">
        <v>1787</v>
      </c>
      <c r="B6638" s="269" t="s">
        <v>2379</v>
      </c>
      <c r="C6638" s="226" t="s">
        <v>2568</v>
      </c>
      <c r="D6638" s="269" t="s">
        <v>1569</v>
      </c>
      <c r="E6638" s="269" t="s">
        <v>1557</v>
      </c>
      <c r="F6638" s="269" t="s">
        <v>2574</v>
      </c>
      <c r="G6638" s="373">
        <v>1.74</v>
      </c>
      <c r="H6638" s="225" t="s">
        <v>488</v>
      </c>
      <c r="I6638" s="372" t="s">
        <v>1384</v>
      </c>
      <c r="J6638" s="374">
        <v>0</v>
      </c>
      <c r="K6638" s="269" t="s">
        <v>22</v>
      </c>
      <c r="L6638" s="269" t="s">
        <v>1392</v>
      </c>
      <c r="M6638" s="369">
        <v>2010</v>
      </c>
      <c r="N6638" s="375">
        <v>43873</v>
      </c>
      <c r="O6638" s="226" t="s">
        <v>2569</v>
      </c>
      <c r="P6638" t="str">
        <f t="shared" si="103"/>
        <v>Minnesota River and Greater Blue Earth River TMDL for TSS-Minnesota River-(07020007-723)-TSS</v>
      </c>
    </row>
    <row r="6639" spans="1:16" ht="45" hidden="1" x14ac:dyDescent="0.25">
      <c r="A6639" s="129" t="s">
        <v>1787</v>
      </c>
      <c r="B6639" s="269" t="s">
        <v>2379</v>
      </c>
      <c r="C6639" s="226" t="s">
        <v>2568</v>
      </c>
      <c r="D6639" s="269" t="s">
        <v>1569</v>
      </c>
      <c r="E6639" s="269" t="s">
        <v>1557</v>
      </c>
      <c r="F6639" s="269" t="s">
        <v>2574</v>
      </c>
      <c r="G6639" s="373">
        <v>0.84</v>
      </c>
      <c r="H6639" s="225" t="s">
        <v>488</v>
      </c>
      <c r="I6639" s="372" t="s">
        <v>1385</v>
      </c>
      <c r="J6639" s="374">
        <v>0</v>
      </c>
      <c r="K6639" s="269" t="s">
        <v>22</v>
      </c>
      <c r="L6639" s="269" t="s">
        <v>1392</v>
      </c>
      <c r="M6639" s="369">
        <v>2010</v>
      </c>
      <c r="N6639" s="375">
        <v>43873</v>
      </c>
      <c r="O6639" s="226" t="s">
        <v>2569</v>
      </c>
      <c r="P6639" t="str">
        <f t="shared" si="103"/>
        <v>Minnesota River and Greater Blue Earth River TMDL for TSS-Minnesota River-(07020007-723)-TSS</v>
      </c>
    </row>
    <row r="6640" spans="1:16" ht="45" hidden="1" x14ac:dyDescent="0.25">
      <c r="A6640" s="129" t="s">
        <v>1825</v>
      </c>
      <c r="B6640" s="269" t="s">
        <v>629</v>
      </c>
      <c r="C6640" s="226" t="s">
        <v>2568</v>
      </c>
      <c r="D6640" s="269" t="s">
        <v>1569</v>
      </c>
      <c r="E6640" s="269" t="s">
        <v>1557</v>
      </c>
      <c r="F6640" s="269" t="s">
        <v>2574</v>
      </c>
      <c r="G6640" s="373">
        <v>25.54</v>
      </c>
      <c r="H6640" s="225" t="s">
        <v>488</v>
      </c>
      <c r="I6640" s="269" t="s">
        <v>1379</v>
      </c>
      <c r="J6640" s="374">
        <v>0</v>
      </c>
      <c r="K6640" s="269" t="s">
        <v>22</v>
      </c>
      <c r="L6640" s="269" t="s">
        <v>1392</v>
      </c>
      <c r="M6640" s="369">
        <v>2010</v>
      </c>
      <c r="N6640" s="375">
        <v>43873</v>
      </c>
      <c r="O6640" s="226" t="s">
        <v>2569</v>
      </c>
      <c r="P6640" t="str">
        <f t="shared" si="103"/>
        <v>Minnesota River and Greater Blue Earth River TMDL for TSS-Minnesota River-(07020007-723)-TSS</v>
      </c>
    </row>
    <row r="6641" spans="1:16" ht="45" hidden="1" x14ac:dyDescent="0.25">
      <c r="A6641" s="129" t="s">
        <v>1825</v>
      </c>
      <c r="B6641" s="269" t="s">
        <v>629</v>
      </c>
      <c r="C6641" s="226" t="s">
        <v>2568</v>
      </c>
      <c r="D6641" s="269" t="s">
        <v>1569</v>
      </c>
      <c r="E6641" s="269" t="s">
        <v>1557</v>
      </c>
      <c r="F6641" s="269" t="s">
        <v>2574</v>
      </c>
      <c r="G6641" s="373">
        <v>9.4700000000000006</v>
      </c>
      <c r="H6641" s="225" t="s">
        <v>488</v>
      </c>
      <c r="I6641" s="269" t="s">
        <v>1382</v>
      </c>
      <c r="J6641" s="374">
        <v>0</v>
      </c>
      <c r="K6641" s="269" t="s">
        <v>22</v>
      </c>
      <c r="L6641" s="269" t="s">
        <v>1392</v>
      </c>
      <c r="M6641" s="369">
        <v>2010</v>
      </c>
      <c r="N6641" s="375">
        <v>43873</v>
      </c>
      <c r="O6641" s="226" t="s">
        <v>2569</v>
      </c>
      <c r="P6641" t="str">
        <f t="shared" si="103"/>
        <v>Minnesota River and Greater Blue Earth River TMDL for TSS-Minnesota River-(07020007-723)-TSS</v>
      </c>
    </row>
    <row r="6642" spans="1:16" ht="45" hidden="1" x14ac:dyDescent="0.25">
      <c r="A6642" s="129" t="s">
        <v>1825</v>
      </c>
      <c r="B6642" s="269" t="s">
        <v>629</v>
      </c>
      <c r="C6642" s="226" t="s">
        <v>2568</v>
      </c>
      <c r="D6642" s="269" t="s">
        <v>1569</v>
      </c>
      <c r="E6642" s="269" t="s">
        <v>1557</v>
      </c>
      <c r="F6642" s="269" t="s">
        <v>2574</v>
      </c>
      <c r="G6642" s="373">
        <v>3.82</v>
      </c>
      <c r="H6642" s="225" t="s">
        <v>488</v>
      </c>
      <c r="I6642" s="269" t="s">
        <v>1383</v>
      </c>
      <c r="J6642" s="374">
        <v>0</v>
      </c>
      <c r="K6642" s="269" t="s">
        <v>22</v>
      </c>
      <c r="L6642" s="269" t="s">
        <v>1392</v>
      </c>
      <c r="M6642" s="369">
        <v>2010</v>
      </c>
      <c r="N6642" s="375">
        <v>43873</v>
      </c>
      <c r="O6642" s="226" t="s">
        <v>2569</v>
      </c>
      <c r="P6642" t="str">
        <f t="shared" si="103"/>
        <v>Minnesota River and Greater Blue Earth River TMDL for TSS-Minnesota River-(07020007-723)-TSS</v>
      </c>
    </row>
    <row r="6643" spans="1:16" ht="45" hidden="1" x14ac:dyDescent="0.25">
      <c r="A6643" s="129" t="s">
        <v>1825</v>
      </c>
      <c r="B6643" s="269" t="s">
        <v>629</v>
      </c>
      <c r="C6643" s="226" t="s">
        <v>2568</v>
      </c>
      <c r="D6643" s="269" t="s">
        <v>1569</v>
      </c>
      <c r="E6643" s="269" t="s">
        <v>1557</v>
      </c>
      <c r="F6643" s="269" t="s">
        <v>2574</v>
      </c>
      <c r="G6643" s="373">
        <v>1.74</v>
      </c>
      <c r="H6643" s="225" t="s">
        <v>488</v>
      </c>
      <c r="I6643" s="372" t="s">
        <v>1384</v>
      </c>
      <c r="J6643" s="374">
        <v>0</v>
      </c>
      <c r="K6643" s="269" t="s">
        <v>22</v>
      </c>
      <c r="L6643" s="269" t="s">
        <v>1392</v>
      </c>
      <c r="M6643" s="369">
        <v>2010</v>
      </c>
      <c r="N6643" s="375">
        <v>43873</v>
      </c>
      <c r="O6643" s="226" t="s">
        <v>2569</v>
      </c>
      <c r="P6643" t="str">
        <f t="shared" si="103"/>
        <v>Minnesota River and Greater Blue Earth River TMDL for TSS-Minnesota River-(07020007-723)-TSS</v>
      </c>
    </row>
    <row r="6644" spans="1:16" ht="45" hidden="1" x14ac:dyDescent="0.25">
      <c r="A6644" s="129" t="s">
        <v>1825</v>
      </c>
      <c r="B6644" s="269" t="s">
        <v>629</v>
      </c>
      <c r="C6644" s="226" t="s">
        <v>2568</v>
      </c>
      <c r="D6644" s="269" t="s">
        <v>1569</v>
      </c>
      <c r="E6644" s="269" t="s">
        <v>1557</v>
      </c>
      <c r="F6644" s="269" t="s">
        <v>2574</v>
      </c>
      <c r="G6644" s="373">
        <v>0.84</v>
      </c>
      <c r="H6644" s="225" t="s">
        <v>488</v>
      </c>
      <c r="I6644" s="372" t="s">
        <v>1385</v>
      </c>
      <c r="J6644" s="374">
        <v>0</v>
      </c>
      <c r="K6644" s="269" t="s">
        <v>22</v>
      </c>
      <c r="L6644" s="269" t="s">
        <v>1392</v>
      </c>
      <c r="M6644" s="369">
        <v>2010</v>
      </c>
      <c r="N6644" s="375">
        <v>43873</v>
      </c>
      <c r="O6644" s="226" t="s">
        <v>2569</v>
      </c>
      <c r="P6644" t="str">
        <f t="shared" si="103"/>
        <v>Minnesota River and Greater Blue Earth River TMDL for TSS-Minnesota River-(07020007-723)-TSS</v>
      </c>
    </row>
    <row r="6645" spans="1:16" ht="45" hidden="1" x14ac:dyDescent="0.25">
      <c r="A6645" s="226" t="s">
        <v>2056</v>
      </c>
      <c r="B6645" s="269" t="s">
        <v>632</v>
      </c>
      <c r="C6645" s="226" t="s">
        <v>2568</v>
      </c>
      <c r="D6645" s="269" t="s">
        <v>1569</v>
      </c>
      <c r="E6645" s="269" t="s">
        <v>1557</v>
      </c>
      <c r="F6645" s="269" t="s">
        <v>2574</v>
      </c>
      <c r="G6645" s="373">
        <v>25.54</v>
      </c>
      <c r="H6645" s="225" t="s">
        <v>488</v>
      </c>
      <c r="I6645" s="269" t="s">
        <v>1379</v>
      </c>
      <c r="J6645" s="374">
        <v>0</v>
      </c>
      <c r="K6645" s="269" t="s">
        <v>22</v>
      </c>
      <c r="L6645" s="269" t="s">
        <v>1392</v>
      </c>
      <c r="M6645" s="369">
        <v>2010</v>
      </c>
      <c r="N6645" s="375">
        <v>43873</v>
      </c>
      <c r="O6645" s="226" t="s">
        <v>2569</v>
      </c>
      <c r="P6645" t="str">
        <f t="shared" si="103"/>
        <v>Minnesota River and Greater Blue Earth River TMDL for TSS-Minnesota River-(07020007-723)-TSS</v>
      </c>
    </row>
    <row r="6646" spans="1:16" ht="45" hidden="1" x14ac:dyDescent="0.25">
      <c r="A6646" s="226" t="s">
        <v>2056</v>
      </c>
      <c r="B6646" s="269" t="s">
        <v>632</v>
      </c>
      <c r="C6646" s="226" t="s">
        <v>2568</v>
      </c>
      <c r="D6646" s="269" t="s">
        <v>1569</v>
      </c>
      <c r="E6646" s="269" t="s">
        <v>1557</v>
      </c>
      <c r="F6646" s="269" t="s">
        <v>2574</v>
      </c>
      <c r="G6646" s="373">
        <v>9.4700000000000006</v>
      </c>
      <c r="H6646" s="225" t="s">
        <v>488</v>
      </c>
      <c r="I6646" s="269" t="s">
        <v>1382</v>
      </c>
      <c r="J6646" s="374">
        <v>0</v>
      </c>
      <c r="K6646" s="269" t="s">
        <v>22</v>
      </c>
      <c r="L6646" s="269" t="s">
        <v>1392</v>
      </c>
      <c r="M6646" s="369">
        <v>2010</v>
      </c>
      <c r="N6646" s="375">
        <v>43873</v>
      </c>
      <c r="O6646" s="226" t="s">
        <v>2569</v>
      </c>
      <c r="P6646" t="str">
        <f t="shared" si="103"/>
        <v>Minnesota River and Greater Blue Earth River TMDL for TSS-Minnesota River-(07020007-723)-TSS</v>
      </c>
    </row>
    <row r="6647" spans="1:16" ht="45" hidden="1" x14ac:dyDescent="0.25">
      <c r="A6647" s="226" t="s">
        <v>2056</v>
      </c>
      <c r="B6647" s="269" t="s">
        <v>632</v>
      </c>
      <c r="C6647" s="226" t="s">
        <v>2568</v>
      </c>
      <c r="D6647" s="269" t="s">
        <v>1569</v>
      </c>
      <c r="E6647" s="269" t="s">
        <v>1557</v>
      </c>
      <c r="F6647" s="269" t="s">
        <v>2574</v>
      </c>
      <c r="G6647" s="373">
        <v>3.82</v>
      </c>
      <c r="H6647" s="225" t="s">
        <v>488</v>
      </c>
      <c r="I6647" s="269" t="s">
        <v>1383</v>
      </c>
      <c r="J6647" s="374">
        <v>0</v>
      </c>
      <c r="K6647" s="269" t="s">
        <v>22</v>
      </c>
      <c r="L6647" s="269" t="s">
        <v>1392</v>
      </c>
      <c r="M6647" s="369">
        <v>2010</v>
      </c>
      <c r="N6647" s="375">
        <v>43873</v>
      </c>
      <c r="O6647" s="226" t="s">
        <v>2569</v>
      </c>
      <c r="P6647" t="str">
        <f t="shared" si="103"/>
        <v>Minnesota River and Greater Blue Earth River TMDL for TSS-Minnesota River-(07020007-723)-TSS</v>
      </c>
    </row>
    <row r="6648" spans="1:16" ht="45" hidden="1" x14ac:dyDescent="0.25">
      <c r="A6648" s="226" t="s">
        <v>2056</v>
      </c>
      <c r="B6648" s="269" t="s">
        <v>632</v>
      </c>
      <c r="C6648" s="226" t="s">
        <v>2568</v>
      </c>
      <c r="D6648" s="269" t="s">
        <v>1569</v>
      </c>
      <c r="E6648" s="269" t="s">
        <v>1557</v>
      </c>
      <c r="F6648" s="269" t="s">
        <v>2574</v>
      </c>
      <c r="G6648" s="373">
        <v>1.74</v>
      </c>
      <c r="H6648" s="225" t="s">
        <v>488</v>
      </c>
      <c r="I6648" s="372" t="s">
        <v>1384</v>
      </c>
      <c r="J6648" s="374">
        <v>0</v>
      </c>
      <c r="K6648" s="269" t="s">
        <v>22</v>
      </c>
      <c r="L6648" s="269" t="s">
        <v>1392</v>
      </c>
      <c r="M6648" s="369">
        <v>2010</v>
      </c>
      <c r="N6648" s="375">
        <v>43873</v>
      </c>
      <c r="O6648" s="226" t="s">
        <v>2569</v>
      </c>
      <c r="P6648" t="str">
        <f t="shared" si="103"/>
        <v>Minnesota River and Greater Blue Earth River TMDL for TSS-Minnesota River-(07020007-723)-TSS</v>
      </c>
    </row>
    <row r="6649" spans="1:16" ht="45" hidden="1" x14ac:dyDescent="0.25">
      <c r="A6649" s="226" t="s">
        <v>2056</v>
      </c>
      <c r="B6649" s="269" t="s">
        <v>632</v>
      </c>
      <c r="C6649" s="226" t="s">
        <v>2568</v>
      </c>
      <c r="D6649" s="269" t="s">
        <v>1569</v>
      </c>
      <c r="E6649" s="269" t="s">
        <v>1557</v>
      </c>
      <c r="F6649" s="269" t="s">
        <v>2574</v>
      </c>
      <c r="G6649" s="373">
        <v>0.84</v>
      </c>
      <c r="H6649" s="225" t="s">
        <v>488</v>
      </c>
      <c r="I6649" s="372" t="s">
        <v>1385</v>
      </c>
      <c r="J6649" s="374">
        <v>0</v>
      </c>
      <c r="K6649" s="269" t="s">
        <v>22</v>
      </c>
      <c r="L6649" s="269" t="s">
        <v>1392</v>
      </c>
      <c r="M6649" s="369">
        <v>2010</v>
      </c>
      <c r="N6649" s="375">
        <v>43873</v>
      </c>
      <c r="O6649" s="226" t="s">
        <v>2569</v>
      </c>
      <c r="P6649" t="str">
        <f t="shared" si="103"/>
        <v>Minnesota River and Greater Blue Earth River TMDL for TSS-Minnesota River-(07020007-723)-TSS</v>
      </c>
    </row>
    <row r="6650" spans="1:16" ht="45" hidden="1" x14ac:dyDescent="0.25">
      <c r="A6650" s="226" t="s">
        <v>2057</v>
      </c>
      <c r="B6650" s="269" t="s">
        <v>2411</v>
      </c>
      <c r="C6650" s="226" t="s">
        <v>2568</v>
      </c>
      <c r="D6650" s="269" t="s">
        <v>1569</v>
      </c>
      <c r="E6650" s="269" t="s">
        <v>1557</v>
      </c>
      <c r="F6650" s="269" t="s">
        <v>2574</v>
      </c>
      <c r="G6650" s="373">
        <v>25.54</v>
      </c>
      <c r="H6650" s="225" t="s">
        <v>488</v>
      </c>
      <c r="I6650" s="269" t="s">
        <v>1379</v>
      </c>
      <c r="J6650" s="374">
        <v>0</v>
      </c>
      <c r="K6650" s="269" t="s">
        <v>22</v>
      </c>
      <c r="L6650" s="269" t="s">
        <v>1392</v>
      </c>
      <c r="M6650" s="369">
        <v>2010</v>
      </c>
      <c r="N6650" s="375">
        <v>43873</v>
      </c>
      <c r="O6650" s="226" t="s">
        <v>2569</v>
      </c>
      <c r="P6650" t="str">
        <f t="shared" si="103"/>
        <v>Minnesota River and Greater Blue Earth River TMDL for TSS-Minnesota River-(07020007-723)-TSS</v>
      </c>
    </row>
    <row r="6651" spans="1:16" ht="45" hidden="1" x14ac:dyDescent="0.25">
      <c r="A6651" s="226" t="s">
        <v>2057</v>
      </c>
      <c r="B6651" s="269" t="s">
        <v>2411</v>
      </c>
      <c r="C6651" s="226" t="s">
        <v>2568</v>
      </c>
      <c r="D6651" s="269" t="s">
        <v>1569</v>
      </c>
      <c r="E6651" s="269" t="s">
        <v>1557</v>
      </c>
      <c r="F6651" s="269" t="s">
        <v>2574</v>
      </c>
      <c r="G6651" s="373">
        <v>9.4700000000000006</v>
      </c>
      <c r="H6651" s="225" t="s">
        <v>488</v>
      </c>
      <c r="I6651" s="269" t="s">
        <v>1382</v>
      </c>
      <c r="J6651" s="374">
        <v>0</v>
      </c>
      <c r="K6651" s="269" t="s">
        <v>22</v>
      </c>
      <c r="L6651" s="269" t="s">
        <v>1392</v>
      </c>
      <c r="M6651" s="369">
        <v>2010</v>
      </c>
      <c r="N6651" s="375">
        <v>43873</v>
      </c>
      <c r="O6651" s="226" t="s">
        <v>2569</v>
      </c>
      <c r="P6651" t="str">
        <f t="shared" si="103"/>
        <v>Minnesota River and Greater Blue Earth River TMDL for TSS-Minnesota River-(07020007-723)-TSS</v>
      </c>
    </row>
    <row r="6652" spans="1:16" ht="45" hidden="1" x14ac:dyDescent="0.25">
      <c r="A6652" s="226" t="s">
        <v>2057</v>
      </c>
      <c r="B6652" s="269" t="s">
        <v>2411</v>
      </c>
      <c r="C6652" s="226" t="s">
        <v>2568</v>
      </c>
      <c r="D6652" s="269" t="s">
        <v>1569</v>
      </c>
      <c r="E6652" s="269" t="s">
        <v>1557</v>
      </c>
      <c r="F6652" s="269" t="s">
        <v>2574</v>
      </c>
      <c r="G6652" s="373">
        <v>3.82</v>
      </c>
      <c r="H6652" s="225" t="s">
        <v>488</v>
      </c>
      <c r="I6652" s="269" t="s">
        <v>1383</v>
      </c>
      <c r="J6652" s="374">
        <v>0</v>
      </c>
      <c r="K6652" s="269" t="s">
        <v>22</v>
      </c>
      <c r="L6652" s="269" t="s">
        <v>1392</v>
      </c>
      <c r="M6652" s="369">
        <v>2010</v>
      </c>
      <c r="N6652" s="375">
        <v>43873</v>
      </c>
      <c r="O6652" s="226" t="s">
        <v>2569</v>
      </c>
      <c r="P6652" t="str">
        <f t="shared" si="103"/>
        <v>Minnesota River and Greater Blue Earth River TMDL for TSS-Minnesota River-(07020007-723)-TSS</v>
      </c>
    </row>
    <row r="6653" spans="1:16" ht="45" hidden="1" x14ac:dyDescent="0.25">
      <c r="A6653" s="226" t="s">
        <v>2057</v>
      </c>
      <c r="B6653" s="269" t="s">
        <v>2411</v>
      </c>
      <c r="C6653" s="226" t="s">
        <v>2568</v>
      </c>
      <c r="D6653" s="269" t="s">
        <v>1569</v>
      </c>
      <c r="E6653" s="269" t="s">
        <v>1557</v>
      </c>
      <c r="F6653" s="269" t="s">
        <v>2574</v>
      </c>
      <c r="G6653" s="373">
        <v>1.74</v>
      </c>
      <c r="H6653" s="225" t="s">
        <v>488</v>
      </c>
      <c r="I6653" s="372" t="s">
        <v>1384</v>
      </c>
      <c r="J6653" s="374">
        <v>0</v>
      </c>
      <c r="K6653" s="269" t="s">
        <v>22</v>
      </c>
      <c r="L6653" s="269" t="s">
        <v>1392</v>
      </c>
      <c r="M6653" s="369">
        <v>2010</v>
      </c>
      <c r="N6653" s="375">
        <v>43873</v>
      </c>
      <c r="O6653" s="226" t="s">
        <v>2569</v>
      </c>
      <c r="P6653" t="str">
        <f t="shared" si="103"/>
        <v>Minnesota River and Greater Blue Earth River TMDL for TSS-Minnesota River-(07020007-723)-TSS</v>
      </c>
    </row>
    <row r="6654" spans="1:16" ht="45" hidden="1" x14ac:dyDescent="0.25">
      <c r="A6654" s="226" t="s">
        <v>2057</v>
      </c>
      <c r="B6654" s="269" t="s">
        <v>2411</v>
      </c>
      <c r="C6654" s="226" t="s">
        <v>2568</v>
      </c>
      <c r="D6654" s="269" t="s">
        <v>1569</v>
      </c>
      <c r="E6654" s="269" t="s">
        <v>1557</v>
      </c>
      <c r="F6654" s="269" t="s">
        <v>2574</v>
      </c>
      <c r="G6654" s="373">
        <v>0.84</v>
      </c>
      <c r="H6654" s="225" t="s">
        <v>488</v>
      </c>
      <c r="I6654" s="372" t="s">
        <v>1385</v>
      </c>
      <c r="J6654" s="374">
        <v>0</v>
      </c>
      <c r="K6654" s="269" t="s">
        <v>22</v>
      </c>
      <c r="L6654" s="269" t="s">
        <v>1392</v>
      </c>
      <c r="M6654" s="369">
        <v>2010</v>
      </c>
      <c r="N6654" s="375">
        <v>43873</v>
      </c>
      <c r="O6654" s="226" t="s">
        <v>2569</v>
      </c>
      <c r="P6654" t="str">
        <f t="shared" si="103"/>
        <v>Minnesota River and Greater Blue Earth River TMDL for TSS-Minnesota River-(07020007-723)-TSS</v>
      </c>
    </row>
    <row r="6655" spans="1:16" ht="45" hidden="1" x14ac:dyDescent="0.25">
      <c r="A6655" s="226" t="s">
        <v>2070</v>
      </c>
      <c r="B6655" s="269" t="s">
        <v>633</v>
      </c>
      <c r="C6655" s="226" t="s">
        <v>2568</v>
      </c>
      <c r="D6655" s="269" t="s">
        <v>1569</v>
      </c>
      <c r="E6655" s="269" t="s">
        <v>1557</v>
      </c>
      <c r="F6655" s="269" t="s">
        <v>2574</v>
      </c>
      <c r="G6655" s="373">
        <v>25.54</v>
      </c>
      <c r="H6655" s="225" t="s">
        <v>488</v>
      </c>
      <c r="I6655" s="269" t="s">
        <v>1379</v>
      </c>
      <c r="J6655" s="374">
        <v>0</v>
      </c>
      <c r="K6655" s="269" t="s">
        <v>22</v>
      </c>
      <c r="L6655" s="269" t="s">
        <v>1392</v>
      </c>
      <c r="M6655" s="369">
        <v>2010</v>
      </c>
      <c r="N6655" s="375">
        <v>43873</v>
      </c>
      <c r="O6655" s="226" t="s">
        <v>2569</v>
      </c>
      <c r="P6655" t="str">
        <f t="shared" si="103"/>
        <v>Minnesota River and Greater Blue Earth River TMDL for TSS-Minnesota River-(07020007-723)-TSS</v>
      </c>
    </row>
    <row r="6656" spans="1:16" ht="45" hidden="1" x14ac:dyDescent="0.25">
      <c r="A6656" s="226" t="s">
        <v>2070</v>
      </c>
      <c r="B6656" s="269" t="s">
        <v>633</v>
      </c>
      <c r="C6656" s="226" t="s">
        <v>2568</v>
      </c>
      <c r="D6656" s="269" t="s">
        <v>1569</v>
      </c>
      <c r="E6656" s="269" t="s">
        <v>1557</v>
      </c>
      <c r="F6656" s="269" t="s">
        <v>2574</v>
      </c>
      <c r="G6656" s="373">
        <v>9.4700000000000006</v>
      </c>
      <c r="H6656" s="225" t="s">
        <v>488</v>
      </c>
      <c r="I6656" s="269" t="s">
        <v>1382</v>
      </c>
      <c r="J6656" s="374">
        <v>0</v>
      </c>
      <c r="K6656" s="269" t="s">
        <v>22</v>
      </c>
      <c r="L6656" s="269" t="s">
        <v>1392</v>
      </c>
      <c r="M6656" s="369">
        <v>2010</v>
      </c>
      <c r="N6656" s="375">
        <v>43873</v>
      </c>
      <c r="O6656" s="226" t="s">
        <v>2569</v>
      </c>
      <c r="P6656" t="str">
        <f t="shared" si="103"/>
        <v>Minnesota River and Greater Blue Earth River TMDL for TSS-Minnesota River-(07020007-723)-TSS</v>
      </c>
    </row>
    <row r="6657" spans="1:16" ht="45" hidden="1" x14ac:dyDescent="0.25">
      <c r="A6657" s="226" t="s">
        <v>2070</v>
      </c>
      <c r="B6657" s="269" t="s">
        <v>633</v>
      </c>
      <c r="C6657" s="226" t="s">
        <v>2568</v>
      </c>
      <c r="D6657" s="269" t="s">
        <v>1569</v>
      </c>
      <c r="E6657" s="269" t="s">
        <v>1557</v>
      </c>
      <c r="F6657" s="269" t="s">
        <v>2574</v>
      </c>
      <c r="G6657" s="373">
        <v>3.82</v>
      </c>
      <c r="H6657" s="225" t="s">
        <v>488</v>
      </c>
      <c r="I6657" s="269" t="s">
        <v>1383</v>
      </c>
      <c r="J6657" s="374">
        <v>0</v>
      </c>
      <c r="K6657" s="269" t="s">
        <v>22</v>
      </c>
      <c r="L6657" s="269" t="s">
        <v>1392</v>
      </c>
      <c r="M6657" s="369">
        <v>2010</v>
      </c>
      <c r="N6657" s="375">
        <v>43873</v>
      </c>
      <c r="O6657" s="226" t="s">
        <v>2569</v>
      </c>
      <c r="P6657" t="str">
        <f t="shared" si="103"/>
        <v>Minnesota River and Greater Blue Earth River TMDL for TSS-Minnesota River-(07020007-723)-TSS</v>
      </c>
    </row>
    <row r="6658" spans="1:16" ht="45" hidden="1" x14ac:dyDescent="0.25">
      <c r="A6658" s="226" t="s">
        <v>2070</v>
      </c>
      <c r="B6658" s="269" t="s">
        <v>633</v>
      </c>
      <c r="C6658" s="226" t="s">
        <v>2568</v>
      </c>
      <c r="D6658" s="269" t="s">
        <v>1569</v>
      </c>
      <c r="E6658" s="269" t="s">
        <v>1557</v>
      </c>
      <c r="F6658" s="269" t="s">
        <v>2574</v>
      </c>
      <c r="G6658" s="373">
        <v>1.74</v>
      </c>
      <c r="H6658" s="225" t="s">
        <v>488</v>
      </c>
      <c r="I6658" s="372" t="s">
        <v>1384</v>
      </c>
      <c r="J6658" s="374">
        <v>0</v>
      </c>
      <c r="K6658" s="269" t="s">
        <v>22</v>
      </c>
      <c r="L6658" s="269" t="s">
        <v>1392</v>
      </c>
      <c r="M6658" s="369">
        <v>2010</v>
      </c>
      <c r="N6658" s="375">
        <v>43873</v>
      </c>
      <c r="O6658" s="226" t="s">
        <v>2569</v>
      </c>
      <c r="P6658" t="str">
        <f t="shared" si="103"/>
        <v>Minnesota River and Greater Blue Earth River TMDL for TSS-Minnesota River-(07020007-723)-TSS</v>
      </c>
    </row>
    <row r="6659" spans="1:16" ht="45" hidden="1" x14ac:dyDescent="0.25">
      <c r="A6659" s="226" t="s">
        <v>2070</v>
      </c>
      <c r="B6659" s="269" t="s">
        <v>633</v>
      </c>
      <c r="C6659" s="226" t="s">
        <v>2568</v>
      </c>
      <c r="D6659" s="269" t="s">
        <v>1569</v>
      </c>
      <c r="E6659" s="269" t="s">
        <v>1557</v>
      </c>
      <c r="F6659" s="269" t="s">
        <v>2574</v>
      </c>
      <c r="G6659" s="373">
        <v>0.84</v>
      </c>
      <c r="H6659" s="225" t="s">
        <v>488</v>
      </c>
      <c r="I6659" s="372" t="s">
        <v>1385</v>
      </c>
      <c r="J6659" s="374">
        <v>0</v>
      </c>
      <c r="K6659" s="269" t="s">
        <v>22</v>
      </c>
      <c r="L6659" s="269" t="s">
        <v>1392</v>
      </c>
      <c r="M6659" s="369">
        <v>2010</v>
      </c>
      <c r="N6659" s="375">
        <v>43873</v>
      </c>
      <c r="O6659" s="226" t="s">
        <v>2569</v>
      </c>
      <c r="P6659" t="str">
        <f t="shared" ref="P6659:P6722" si="104">CONCATENATE(C6659, "-", E6659, "-","(", D6659,")", "-",K6659)</f>
        <v>Minnesota River and Greater Blue Earth River TMDL for TSS-Minnesota River-(07020007-723)-TSS</v>
      </c>
    </row>
    <row r="6660" spans="1:16" ht="45" hidden="1" x14ac:dyDescent="0.25">
      <c r="A6660" s="203" t="s">
        <v>2128</v>
      </c>
      <c r="B6660" s="269" t="s">
        <v>2424</v>
      </c>
      <c r="C6660" s="226" t="s">
        <v>2568</v>
      </c>
      <c r="D6660" s="269" t="s">
        <v>1569</v>
      </c>
      <c r="E6660" s="269" t="s">
        <v>1557</v>
      </c>
      <c r="F6660" s="269" t="s">
        <v>475</v>
      </c>
      <c r="G6660" s="373">
        <v>25.54</v>
      </c>
      <c r="H6660" s="225" t="s">
        <v>488</v>
      </c>
      <c r="I6660" s="269" t="s">
        <v>1379</v>
      </c>
      <c r="J6660" s="374">
        <v>0</v>
      </c>
      <c r="K6660" s="269" t="s">
        <v>22</v>
      </c>
      <c r="L6660" s="269" t="s">
        <v>1392</v>
      </c>
      <c r="M6660" s="369">
        <v>2010</v>
      </c>
      <c r="N6660" s="375">
        <v>43873</v>
      </c>
      <c r="O6660" s="226" t="s">
        <v>2569</v>
      </c>
      <c r="P6660" t="str">
        <f t="shared" si="104"/>
        <v>Minnesota River and Greater Blue Earth River TMDL for TSS-Minnesota River-(07020007-723)-TSS</v>
      </c>
    </row>
    <row r="6661" spans="1:16" ht="45" hidden="1" x14ac:dyDescent="0.25">
      <c r="A6661" s="203" t="s">
        <v>2128</v>
      </c>
      <c r="B6661" s="269" t="s">
        <v>2424</v>
      </c>
      <c r="C6661" s="226" t="s">
        <v>2568</v>
      </c>
      <c r="D6661" s="269" t="s">
        <v>1569</v>
      </c>
      <c r="E6661" s="269" t="s">
        <v>1557</v>
      </c>
      <c r="F6661" s="269" t="s">
        <v>475</v>
      </c>
      <c r="G6661" s="373">
        <v>9.4700000000000006</v>
      </c>
      <c r="H6661" s="225" t="s">
        <v>488</v>
      </c>
      <c r="I6661" s="269" t="s">
        <v>1382</v>
      </c>
      <c r="J6661" s="374">
        <v>0</v>
      </c>
      <c r="K6661" s="269" t="s">
        <v>22</v>
      </c>
      <c r="L6661" s="269" t="s">
        <v>1392</v>
      </c>
      <c r="M6661" s="369">
        <v>2010</v>
      </c>
      <c r="N6661" s="375">
        <v>43873</v>
      </c>
      <c r="O6661" s="226" t="s">
        <v>2569</v>
      </c>
      <c r="P6661" t="str">
        <f t="shared" si="104"/>
        <v>Minnesota River and Greater Blue Earth River TMDL for TSS-Minnesota River-(07020007-723)-TSS</v>
      </c>
    </row>
    <row r="6662" spans="1:16" ht="45" hidden="1" x14ac:dyDescent="0.25">
      <c r="A6662" s="203" t="s">
        <v>2128</v>
      </c>
      <c r="B6662" s="269" t="s">
        <v>2424</v>
      </c>
      <c r="C6662" s="226" t="s">
        <v>2568</v>
      </c>
      <c r="D6662" s="269" t="s">
        <v>1569</v>
      </c>
      <c r="E6662" s="269" t="s">
        <v>1557</v>
      </c>
      <c r="F6662" s="269" t="s">
        <v>475</v>
      </c>
      <c r="G6662" s="373">
        <v>3.82</v>
      </c>
      <c r="H6662" s="225" t="s">
        <v>488</v>
      </c>
      <c r="I6662" s="269" t="s">
        <v>1383</v>
      </c>
      <c r="J6662" s="374">
        <v>0</v>
      </c>
      <c r="K6662" s="269" t="s">
        <v>22</v>
      </c>
      <c r="L6662" s="269" t="s">
        <v>1392</v>
      </c>
      <c r="M6662" s="369">
        <v>2010</v>
      </c>
      <c r="N6662" s="375">
        <v>43873</v>
      </c>
      <c r="O6662" s="226" t="s">
        <v>2569</v>
      </c>
      <c r="P6662" t="str">
        <f t="shared" si="104"/>
        <v>Minnesota River and Greater Blue Earth River TMDL for TSS-Minnesota River-(07020007-723)-TSS</v>
      </c>
    </row>
    <row r="6663" spans="1:16" ht="45" hidden="1" x14ac:dyDescent="0.25">
      <c r="A6663" s="203" t="s">
        <v>2128</v>
      </c>
      <c r="B6663" s="269" t="s">
        <v>2424</v>
      </c>
      <c r="C6663" s="226" t="s">
        <v>2568</v>
      </c>
      <c r="D6663" s="269" t="s">
        <v>1569</v>
      </c>
      <c r="E6663" s="269" t="s">
        <v>1557</v>
      </c>
      <c r="F6663" s="269" t="s">
        <v>475</v>
      </c>
      <c r="G6663" s="373">
        <v>1.74</v>
      </c>
      <c r="H6663" s="225" t="s">
        <v>488</v>
      </c>
      <c r="I6663" s="372" t="s">
        <v>1384</v>
      </c>
      <c r="J6663" s="374">
        <v>0</v>
      </c>
      <c r="K6663" s="269" t="s">
        <v>22</v>
      </c>
      <c r="L6663" s="269" t="s">
        <v>1392</v>
      </c>
      <c r="M6663" s="369">
        <v>2010</v>
      </c>
      <c r="N6663" s="375">
        <v>43873</v>
      </c>
      <c r="O6663" s="226" t="s">
        <v>2569</v>
      </c>
      <c r="P6663" t="str">
        <f t="shared" si="104"/>
        <v>Minnesota River and Greater Blue Earth River TMDL for TSS-Minnesota River-(07020007-723)-TSS</v>
      </c>
    </row>
    <row r="6664" spans="1:16" ht="45" hidden="1" x14ac:dyDescent="0.25">
      <c r="A6664" s="203" t="s">
        <v>2128</v>
      </c>
      <c r="B6664" s="269" t="s">
        <v>2424</v>
      </c>
      <c r="C6664" s="226" t="s">
        <v>2568</v>
      </c>
      <c r="D6664" s="269" t="s">
        <v>1569</v>
      </c>
      <c r="E6664" s="269" t="s">
        <v>1557</v>
      </c>
      <c r="F6664" s="269" t="s">
        <v>475</v>
      </c>
      <c r="G6664" s="373">
        <v>0.84</v>
      </c>
      <c r="H6664" s="225" t="s">
        <v>488</v>
      </c>
      <c r="I6664" s="372" t="s">
        <v>1385</v>
      </c>
      <c r="J6664" s="374">
        <v>0</v>
      </c>
      <c r="K6664" s="269" t="s">
        <v>22</v>
      </c>
      <c r="L6664" s="269" t="s">
        <v>1392</v>
      </c>
      <c r="M6664" s="369">
        <v>2010</v>
      </c>
      <c r="N6664" s="375">
        <v>43873</v>
      </c>
      <c r="O6664" s="226" t="s">
        <v>2569</v>
      </c>
      <c r="P6664" t="str">
        <f t="shared" si="104"/>
        <v>Minnesota River and Greater Blue Earth River TMDL for TSS-Minnesota River-(07020007-723)-TSS</v>
      </c>
    </row>
    <row r="6665" spans="1:16" ht="45" hidden="1" x14ac:dyDescent="0.25">
      <c r="A6665" s="129" t="s">
        <v>162</v>
      </c>
      <c r="B6665" s="227" t="s">
        <v>482</v>
      </c>
      <c r="C6665" s="226" t="s">
        <v>2568</v>
      </c>
      <c r="D6665" s="269" t="s">
        <v>1569</v>
      </c>
      <c r="E6665" s="269" t="s">
        <v>1557</v>
      </c>
      <c r="F6665" s="269" t="s">
        <v>505</v>
      </c>
      <c r="G6665" s="373">
        <v>0.45</v>
      </c>
      <c r="H6665" s="225" t="s">
        <v>488</v>
      </c>
      <c r="I6665" s="269" t="s">
        <v>1379</v>
      </c>
      <c r="J6665" s="374">
        <v>0</v>
      </c>
      <c r="K6665" s="269" t="s">
        <v>22</v>
      </c>
      <c r="L6665" s="269" t="s">
        <v>1392</v>
      </c>
      <c r="M6665" s="369">
        <v>2010</v>
      </c>
      <c r="N6665" s="375">
        <v>43873</v>
      </c>
      <c r="O6665" s="226" t="s">
        <v>2569</v>
      </c>
      <c r="P6665" t="str">
        <f t="shared" si="104"/>
        <v>Minnesota River and Greater Blue Earth River TMDL for TSS-Minnesota River-(07020007-723)-TSS</v>
      </c>
    </row>
    <row r="6666" spans="1:16" ht="45" hidden="1" x14ac:dyDescent="0.25">
      <c r="A6666" s="129" t="s">
        <v>162</v>
      </c>
      <c r="B6666" s="227" t="s">
        <v>482</v>
      </c>
      <c r="C6666" s="226" t="s">
        <v>2568</v>
      </c>
      <c r="D6666" s="269" t="s">
        <v>1569</v>
      </c>
      <c r="E6666" s="269" t="s">
        <v>1557</v>
      </c>
      <c r="F6666" s="269" t="s">
        <v>505</v>
      </c>
      <c r="G6666" s="373">
        <v>0.17</v>
      </c>
      <c r="H6666" s="225" t="s">
        <v>488</v>
      </c>
      <c r="I6666" s="269" t="s">
        <v>1382</v>
      </c>
      <c r="J6666" s="374">
        <v>0</v>
      </c>
      <c r="K6666" s="269" t="s">
        <v>22</v>
      </c>
      <c r="L6666" s="269" t="s">
        <v>1392</v>
      </c>
      <c r="M6666" s="369">
        <v>2010</v>
      </c>
      <c r="N6666" s="375">
        <v>43873</v>
      </c>
      <c r="O6666" s="226" t="s">
        <v>2569</v>
      </c>
      <c r="P6666" t="str">
        <f t="shared" si="104"/>
        <v>Minnesota River and Greater Blue Earth River TMDL for TSS-Minnesota River-(07020007-723)-TSS</v>
      </c>
    </row>
    <row r="6667" spans="1:16" ht="45" hidden="1" x14ac:dyDescent="0.25">
      <c r="A6667" s="129" t="s">
        <v>162</v>
      </c>
      <c r="B6667" s="227" t="s">
        <v>482</v>
      </c>
      <c r="C6667" s="226" t="s">
        <v>2568</v>
      </c>
      <c r="D6667" s="269" t="s">
        <v>1569</v>
      </c>
      <c r="E6667" s="269" t="s">
        <v>1557</v>
      </c>
      <c r="F6667" s="269" t="s">
        <v>505</v>
      </c>
      <c r="G6667" s="373">
        <v>7.0000000000000007E-2</v>
      </c>
      <c r="H6667" s="225" t="s">
        <v>488</v>
      </c>
      <c r="I6667" s="269" t="s">
        <v>1383</v>
      </c>
      <c r="J6667" s="374">
        <v>0</v>
      </c>
      <c r="K6667" s="269" t="s">
        <v>22</v>
      </c>
      <c r="L6667" s="269" t="s">
        <v>1392</v>
      </c>
      <c r="M6667" s="369">
        <v>2010</v>
      </c>
      <c r="N6667" s="375">
        <v>43873</v>
      </c>
      <c r="O6667" s="226" t="s">
        <v>2569</v>
      </c>
      <c r="P6667" t="str">
        <f t="shared" si="104"/>
        <v>Minnesota River and Greater Blue Earth River TMDL for TSS-Minnesota River-(07020007-723)-TSS</v>
      </c>
    </row>
    <row r="6668" spans="1:16" ht="45" hidden="1" x14ac:dyDescent="0.25">
      <c r="A6668" s="129" t="s">
        <v>162</v>
      </c>
      <c r="B6668" s="227" t="s">
        <v>482</v>
      </c>
      <c r="C6668" s="226" t="s">
        <v>2568</v>
      </c>
      <c r="D6668" s="269" t="s">
        <v>1569</v>
      </c>
      <c r="E6668" s="269" t="s">
        <v>1557</v>
      </c>
      <c r="F6668" s="269" t="s">
        <v>505</v>
      </c>
      <c r="G6668" s="373">
        <v>0.03</v>
      </c>
      <c r="H6668" s="225" t="s">
        <v>488</v>
      </c>
      <c r="I6668" s="372" t="s">
        <v>1384</v>
      </c>
      <c r="J6668" s="374">
        <v>0</v>
      </c>
      <c r="K6668" s="269" t="s">
        <v>22</v>
      </c>
      <c r="L6668" s="269" t="s">
        <v>1392</v>
      </c>
      <c r="M6668" s="369">
        <v>2010</v>
      </c>
      <c r="N6668" s="375">
        <v>43873</v>
      </c>
      <c r="O6668" s="226" t="s">
        <v>2569</v>
      </c>
      <c r="P6668" t="str">
        <f t="shared" si="104"/>
        <v>Minnesota River and Greater Blue Earth River TMDL for TSS-Minnesota River-(07020007-723)-TSS</v>
      </c>
    </row>
    <row r="6669" spans="1:16" ht="45" hidden="1" x14ac:dyDescent="0.25">
      <c r="A6669" s="129" t="s">
        <v>162</v>
      </c>
      <c r="B6669" s="227" t="s">
        <v>482</v>
      </c>
      <c r="C6669" s="226" t="s">
        <v>2568</v>
      </c>
      <c r="D6669" s="269" t="s">
        <v>1569</v>
      </c>
      <c r="E6669" s="269" t="s">
        <v>1557</v>
      </c>
      <c r="F6669" s="269" t="s">
        <v>505</v>
      </c>
      <c r="G6669" s="373">
        <v>0.01</v>
      </c>
      <c r="H6669" s="225" t="s">
        <v>488</v>
      </c>
      <c r="I6669" s="372" t="s">
        <v>1385</v>
      </c>
      <c r="J6669" s="374">
        <v>0</v>
      </c>
      <c r="K6669" s="269" t="s">
        <v>22</v>
      </c>
      <c r="L6669" s="269" t="s">
        <v>1392</v>
      </c>
      <c r="M6669" s="369">
        <v>2010</v>
      </c>
      <c r="N6669" s="375">
        <v>43873</v>
      </c>
      <c r="O6669" s="226" t="s">
        <v>2569</v>
      </c>
      <c r="P6669" t="str">
        <f t="shared" si="104"/>
        <v>Minnesota River and Greater Blue Earth River TMDL for TSS-Minnesota River-(07020007-723)-TSS</v>
      </c>
    </row>
    <row r="6670" spans="1:16" ht="45" hidden="1" x14ac:dyDescent="0.25">
      <c r="A6670" s="129" t="s">
        <v>2134</v>
      </c>
      <c r="B6670" s="269" t="s">
        <v>768</v>
      </c>
      <c r="C6670" s="226" t="s">
        <v>2568</v>
      </c>
      <c r="D6670" s="269" t="s">
        <v>1569</v>
      </c>
      <c r="E6670" s="269" t="s">
        <v>1557</v>
      </c>
      <c r="F6670" s="269" t="s">
        <v>475</v>
      </c>
      <c r="G6670" s="373">
        <v>25.54</v>
      </c>
      <c r="H6670" s="225" t="s">
        <v>488</v>
      </c>
      <c r="I6670" s="269" t="s">
        <v>1379</v>
      </c>
      <c r="J6670" s="374">
        <v>0</v>
      </c>
      <c r="K6670" s="269" t="s">
        <v>22</v>
      </c>
      <c r="L6670" s="269" t="s">
        <v>1392</v>
      </c>
      <c r="M6670" s="369">
        <v>2010</v>
      </c>
      <c r="N6670" s="375">
        <v>43873</v>
      </c>
      <c r="O6670" s="226" t="s">
        <v>2569</v>
      </c>
      <c r="P6670" t="str">
        <f t="shared" si="104"/>
        <v>Minnesota River and Greater Blue Earth River TMDL for TSS-Minnesota River-(07020007-723)-TSS</v>
      </c>
    </row>
    <row r="6671" spans="1:16" ht="45" hidden="1" x14ac:dyDescent="0.25">
      <c r="A6671" s="129" t="s">
        <v>2134</v>
      </c>
      <c r="B6671" s="269" t="s">
        <v>768</v>
      </c>
      <c r="C6671" s="226" t="s">
        <v>2568</v>
      </c>
      <c r="D6671" s="269" t="s">
        <v>1569</v>
      </c>
      <c r="E6671" s="269" t="s">
        <v>1557</v>
      </c>
      <c r="F6671" s="269" t="s">
        <v>475</v>
      </c>
      <c r="G6671" s="373">
        <v>9.4700000000000006</v>
      </c>
      <c r="H6671" s="225" t="s">
        <v>488</v>
      </c>
      <c r="I6671" s="269" t="s">
        <v>1382</v>
      </c>
      <c r="J6671" s="374">
        <v>0</v>
      </c>
      <c r="K6671" s="269" t="s">
        <v>22</v>
      </c>
      <c r="L6671" s="269" t="s">
        <v>1392</v>
      </c>
      <c r="M6671" s="369">
        <v>2010</v>
      </c>
      <c r="N6671" s="375">
        <v>43873</v>
      </c>
      <c r="O6671" s="226" t="s">
        <v>2569</v>
      </c>
      <c r="P6671" t="str">
        <f t="shared" si="104"/>
        <v>Minnesota River and Greater Blue Earth River TMDL for TSS-Minnesota River-(07020007-723)-TSS</v>
      </c>
    </row>
    <row r="6672" spans="1:16" ht="45" hidden="1" x14ac:dyDescent="0.25">
      <c r="A6672" s="129" t="s">
        <v>2134</v>
      </c>
      <c r="B6672" s="269" t="s">
        <v>768</v>
      </c>
      <c r="C6672" s="226" t="s">
        <v>2568</v>
      </c>
      <c r="D6672" s="269" t="s">
        <v>1569</v>
      </c>
      <c r="E6672" s="269" t="s">
        <v>1557</v>
      </c>
      <c r="F6672" s="269" t="s">
        <v>475</v>
      </c>
      <c r="G6672" s="373">
        <v>3.82</v>
      </c>
      <c r="H6672" s="225" t="s">
        <v>488</v>
      </c>
      <c r="I6672" s="269" t="s">
        <v>1383</v>
      </c>
      <c r="J6672" s="374">
        <v>0</v>
      </c>
      <c r="K6672" s="269" t="s">
        <v>22</v>
      </c>
      <c r="L6672" s="269" t="s">
        <v>1392</v>
      </c>
      <c r="M6672" s="369">
        <v>2010</v>
      </c>
      <c r="N6672" s="375">
        <v>43873</v>
      </c>
      <c r="O6672" s="226" t="s">
        <v>2569</v>
      </c>
      <c r="P6672" t="str">
        <f t="shared" si="104"/>
        <v>Minnesota River and Greater Blue Earth River TMDL for TSS-Minnesota River-(07020007-723)-TSS</v>
      </c>
    </row>
    <row r="6673" spans="1:16" ht="45" hidden="1" x14ac:dyDescent="0.25">
      <c r="A6673" s="129" t="s">
        <v>2134</v>
      </c>
      <c r="B6673" s="269" t="s">
        <v>768</v>
      </c>
      <c r="C6673" s="226" t="s">
        <v>2568</v>
      </c>
      <c r="D6673" s="269" t="s">
        <v>1569</v>
      </c>
      <c r="E6673" s="269" t="s">
        <v>1557</v>
      </c>
      <c r="F6673" s="269" t="s">
        <v>475</v>
      </c>
      <c r="G6673" s="373">
        <v>1.74</v>
      </c>
      <c r="H6673" s="225" t="s">
        <v>488</v>
      </c>
      <c r="I6673" s="372" t="s">
        <v>1384</v>
      </c>
      <c r="J6673" s="374">
        <v>0</v>
      </c>
      <c r="K6673" s="269" t="s">
        <v>22</v>
      </c>
      <c r="L6673" s="269" t="s">
        <v>1392</v>
      </c>
      <c r="M6673" s="369">
        <v>2010</v>
      </c>
      <c r="N6673" s="375">
        <v>43873</v>
      </c>
      <c r="O6673" s="226" t="s">
        <v>2569</v>
      </c>
      <c r="P6673" t="str">
        <f t="shared" si="104"/>
        <v>Minnesota River and Greater Blue Earth River TMDL for TSS-Minnesota River-(07020007-723)-TSS</v>
      </c>
    </row>
    <row r="6674" spans="1:16" ht="45" hidden="1" x14ac:dyDescent="0.25">
      <c r="A6674" s="129" t="s">
        <v>2134</v>
      </c>
      <c r="B6674" s="269" t="s">
        <v>768</v>
      </c>
      <c r="C6674" s="226" t="s">
        <v>2568</v>
      </c>
      <c r="D6674" s="269" t="s">
        <v>1569</v>
      </c>
      <c r="E6674" s="269" t="s">
        <v>1557</v>
      </c>
      <c r="F6674" s="269" t="s">
        <v>475</v>
      </c>
      <c r="G6674" s="373">
        <v>0.84</v>
      </c>
      <c r="H6674" s="225" t="s">
        <v>488</v>
      </c>
      <c r="I6674" s="372" t="s">
        <v>1385</v>
      </c>
      <c r="J6674" s="374">
        <v>0</v>
      </c>
      <c r="K6674" s="269" t="s">
        <v>22</v>
      </c>
      <c r="L6674" s="269" t="s">
        <v>1392</v>
      </c>
      <c r="M6674" s="369">
        <v>2010</v>
      </c>
      <c r="N6674" s="375">
        <v>43873</v>
      </c>
      <c r="O6674" s="226" t="s">
        <v>2569</v>
      </c>
      <c r="P6674" t="str">
        <f t="shared" si="104"/>
        <v>Minnesota River and Greater Blue Earth River TMDL for TSS-Minnesota River-(07020007-723)-TSS</v>
      </c>
    </row>
    <row r="6675" spans="1:16" ht="45" hidden="1" x14ac:dyDescent="0.25">
      <c r="A6675" s="129" t="s">
        <v>2150</v>
      </c>
      <c r="B6675" s="269" t="s">
        <v>635</v>
      </c>
      <c r="C6675" s="226" t="s">
        <v>2568</v>
      </c>
      <c r="D6675" s="269" t="s">
        <v>1569</v>
      </c>
      <c r="E6675" s="269" t="s">
        <v>1557</v>
      </c>
      <c r="F6675" s="269" t="s">
        <v>2574</v>
      </c>
      <c r="G6675" s="373">
        <v>25.54</v>
      </c>
      <c r="H6675" s="225" t="s">
        <v>488</v>
      </c>
      <c r="I6675" s="269" t="s">
        <v>1379</v>
      </c>
      <c r="J6675" s="374">
        <v>0</v>
      </c>
      <c r="K6675" s="269" t="s">
        <v>22</v>
      </c>
      <c r="L6675" s="269" t="s">
        <v>1392</v>
      </c>
      <c r="M6675" s="369">
        <v>2010</v>
      </c>
      <c r="N6675" s="375">
        <v>43873</v>
      </c>
      <c r="O6675" s="226" t="s">
        <v>2569</v>
      </c>
      <c r="P6675" t="str">
        <f t="shared" si="104"/>
        <v>Minnesota River and Greater Blue Earth River TMDL for TSS-Minnesota River-(07020007-723)-TSS</v>
      </c>
    </row>
    <row r="6676" spans="1:16" ht="45" hidden="1" x14ac:dyDescent="0.25">
      <c r="A6676" s="129" t="s">
        <v>2150</v>
      </c>
      <c r="B6676" s="269" t="s">
        <v>635</v>
      </c>
      <c r="C6676" s="226" t="s">
        <v>2568</v>
      </c>
      <c r="D6676" s="269" t="s">
        <v>1569</v>
      </c>
      <c r="E6676" s="269" t="s">
        <v>1557</v>
      </c>
      <c r="F6676" s="269" t="s">
        <v>2574</v>
      </c>
      <c r="G6676" s="373">
        <v>9.4700000000000006</v>
      </c>
      <c r="H6676" s="225" t="s">
        <v>488</v>
      </c>
      <c r="I6676" s="269" t="s">
        <v>1382</v>
      </c>
      <c r="J6676" s="374">
        <v>0</v>
      </c>
      <c r="K6676" s="269" t="s">
        <v>22</v>
      </c>
      <c r="L6676" s="269" t="s">
        <v>1392</v>
      </c>
      <c r="M6676" s="369">
        <v>2010</v>
      </c>
      <c r="N6676" s="375">
        <v>43873</v>
      </c>
      <c r="O6676" s="226" t="s">
        <v>2569</v>
      </c>
      <c r="P6676" t="str">
        <f t="shared" si="104"/>
        <v>Minnesota River and Greater Blue Earth River TMDL for TSS-Minnesota River-(07020007-723)-TSS</v>
      </c>
    </row>
    <row r="6677" spans="1:16" ht="45" hidden="1" x14ac:dyDescent="0.25">
      <c r="A6677" s="129" t="s">
        <v>2150</v>
      </c>
      <c r="B6677" s="269" t="s">
        <v>635</v>
      </c>
      <c r="C6677" s="226" t="s">
        <v>2568</v>
      </c>
      <c r="D6677" s="269" t="s">
        <v>1569</v>
      </c>
      <c r="E6677" s="269" t="s">
        <v>1557</v>
      </c>
      <c r="F6677" s="269" t="s">
        <v>2574</v>
      </c>
      <c r="G6677" s="373">
        <v>3.82</v>
      </c>
      <c r="H6677" s="225" t="s">
        <v>488</v>
      </c>
      <c r="I6677" s="269" t="s">
        <v>1383</v>
      </c>
      <c r="J6677" s="374">
        <v>0</v>
      </c>
      <c r="K6677" s="269" t="s">
        <v>22</v>
      </c>
      <c r="L6677" s="269" t="s">
        <v>1392</v>
      </c>
      <c r="M6677" s="369">
        <v>2010</v>
      </c>
      <c r="N6677" s="375">
        <v>43873</v>
      </c>
      <c r="O6677" s="226" t="s">
        <v>2569</v>
      </c>
      <c r="P6677" t="str">
        <f t="shared" si="104"/>
        <v>Minnesota River and Greater Blue Earth River TMDL for TSS-Minnesota River-(07020007-723)-TSS</v>
      </c>
    </row>
    <row r="6678" spans="1:16" ht="45" hidden="1" x14ac:dyDescent="0.25">
      <c r="A6678" s="129" t="s">
        <v>2150</v>
      </c>
      <c r="B6678" s="269" t="s">
        <v>635</v>
      </c>
      <c r="C6678" s="226" t="s">
        <v>2568</v>
      </c>
      <c r="D6678" s="269" t="s">
        <v>1569</v>
      </c>
      <c r="E6678" s="269" t="s">
        <v>1557</v>
      </c>
      <c r="F6678" s="269" t="s">
        <v>2574</v>
      </c>
      <c r="G6678" s="373">
        <v>1.74</v>
      </c>
      <c r="H6678" s="225" t="s">
        <v>488</v>
      </c>
      <c r="I6678" s="372" t="s">
        <v>1384</v>
      </c>
      <c r="J6678" s="374">
        <v>0</v>
      </c>
      <c r="K6678" s="269" t="s">
        <v>22</v>
      </c>
      <c r="L6678" s="269" t="s">
        <v>1392</v>
      </c>
      <c r="M6678" s="369">
        <v>2010</v>
      </c>
      <c r="N6678" s="375">
        <v>43873</v>
      </c>
      <c r="O6678" s="226" t="s">
        <v>2569</v>
      </c>
      <c r="P6678" t="str">
        <f t="shared" si="104"/>
        <v>Minnesota River and Greater Blue Earth River TMDL for TSS-Minnesota River-(07020007-723)-TSS</v>
      </c>
    </row>
    <row r="6679" spans="1:16" ht="45" hidden="1" x14ac:dyDescent="0.25">
      <c r="A6679" s="129" t="s">
        <v>2150</v>
      </c>
      <c r="B6679" s="269" t="s">
        <v>635</v>
      </c>
      <c r="C6679" s="226" t="s">
        <v>2568</v>
      </c>
      <c r="D6679" s="269" t="s">
        <v>1569</v>
      </c>
      <c r="E6679" s="269" t="s">
        <v>1557</v>
      </c>
      <c r="F6679" s="269" t="s">
        <v>2574</v>
      </c>
      <c r="G6679" s="373">
        <v>0.84</v>
      </c>
      <c r="H6679" s="225" t="s">
        <v>488</v>
      </c>
      <c r="I6679" s="372" t="s">
        <v>1385</v>
      </c>
      <c r="J6679" s="374">
        <v>0</v>
      </c>
      <c r="K6679" s="269" t="s">
        <v>22</v>
      </c>
      <c r="L6679" s="269" t="s">
        <v>1392</v>
      </c>
      <c r="M6679" s="369">
        <v>2010</v>
      </c>
      <c r="N6679" s="375">
        <v>43873</v>
      </c>
      <c r="O6679" s="226" t="s">
        <v>2569</v>
      </c>
      <c r="P6679" t="str">
        <f t="shared" si="104"/>
        <v>Minnesota River and Greater Blue Earth River TMDL for TSS-Minnesota River-(07020007-723)-TSS</v>
      </c>
    </row>
    <row r="6680" spans="1:16" ht="45" hidden="1" x14ac:dyDescent="0.25">
      <c r="A6680" s="129" t="s">
        <v>2158</v>
      </c>
      <c r="B6680" s="269" t="s">
        <v>636</v>
      </c>
      <c r="C6680" s="226" t="s">
        <v>2568</v>
      </c>
      <c r="D6680" s="269" t="s">
        <v>1569</v>
      </c>
      <c r="E6680" s="269" t="s">
        <v>1557</v>
      </c>
      <c r="F6680" s="269" t="s">
        <v>2574</v>
      </c>
      <c r="G6680" s="373">
        <v>25.54</v>
      </c>
      <c r="H6680" s="225" t="s">
        <v>488</v>
      </c>
      <c r="I6680" s="269" t="s">
        <v>1379</v>
      </c>
      <c r="J6680" s="374">
        <v>0</v>
      </c>
      <c r="K6680" s="269" t="s">
        <v>22</v>
      </c>
      <c r="L6680" s="269" t="s">
        <v>1392</v>
      </c>
      <c r="M6680" s="369">
        <v>2010</v>
      </c>
      <c r="N6680" s="375">
        <v>43873</v>
      </c>
      <c r="O6680" s="226" t="s">
        <v>2569</v>
      </c>
      <c r="P6680" t="str">
        <f t="shared" si="104"/>
        <v>Minnesota River and Greater Blue Earth River TMDL for TSS-Minnesota River-(07020007-723)-TSS</v>
      </c>
    </row>
    <row r="6681" spans="1:16" ht="45" hidden="1" x14ac:dyDescent="0.25">
      <c r="A6681" s="129" t="s">
        <v>2158</v>
      </c>
      <c r="B6681" s="269" t="s">
        <v>636</v>
      </c>
      <c r="C6681" s="226" t="s">
        <v>2568</v>
      </c>
      <c r="D6681" s="269" t="s">
        <v>1569</v>
      </c>
      <c r="E6681" s="269" t="s">
        <v>1557</v>
      </c>
      <c r="F6681" s="269" t="s">
        <v>2574</v>
      </c>
      <c r="G6681" s="373">
        <v>9.4700000000000006</v>
      </c>
      <c r="H6681" s="225" t="s">
        <v>488</v>
      </c>
      <c r="I6681" s="269" t="s">
        <v>1382</v>
      </c>
      <c r="J6681" s="374">
        <v>0</v>
      </c>
      <c r="K6681" s="269" t="s">
        <v>22</v>
      </c>
      <c r="L6681" s="269" t="s">
        <v>1392</v>
      </c>
      <c r="M6681" s="369">
        <v>2010</v>
      </c>
      <c r="N6681" s="375">
        <v>43873</v>
      </c>
      <c r="O6681" s="226" t="s">
        <v>2569</v>
      </c>
      <c r="P6681" t="str">
        <f t="shared" si="104"/>
        <v>Minnesota River and Greater Blue Earth River TMDL for TSS-Minnesota River-(07020007-723)-TSS</v>
      </c>
    </row>
    <row r="6682" spans="1:16" ht="45" hidden="1" x14ac:dyDescent="0.25">
      <c r="A6682" s="129" t="s">
        <v>2158</v>
      </c>
      <c r="B6682" s="269" t="s">
        <v>636</v>
      </c>
      <c r="C6682" s="226" t="s">
        <v>2568</v>
      </c>
      <c r="D6682" s="269" t="s">
        <v>1569</v>
      </c>
      <c r="E6682" s="269" t="s">
        <v>1557</v>
      </c>
      <c r="F6682" s="269" t="s">
        <v>2574</v>
      </c>
      <c r="G6682" s="373">
        <v>3.82</v>
      </c>
      <c r="H6682" s="225" t="s">
        <v>488</v>
      </c>
      <c r="I6682" s="269" t="s">
        <v>1383</v>
      </c>
      <c r="J6682" s="374">
        <v>0</v>
      </c>
      <c r="K6682" s="269" t="s">
        <v>22</v>
      </c>
      <c r="L6682" s="269" t="s">
        <v>1392</v>
      </c>
      <c r="M6682" s="369">
        <v>2010</v>
      </c>
      <c r="N6682" s="375">
        <v>43873</v>
      </c>
      <c r="O6682" s="226" t="s">
        <v>2569</v>
      </c>
      <c r="P6682" t="str">
        <f t="shared" si="104"/>
        <v>Minnesota River and Greater Blue Earth River TMDL for TSS-Minnesota River-(07020007-723)-TSS</v>
      </c>
    </row>
    <row r="6683" spans="1:16" ht="45" hidden="1" x14ac:dyDescent="0.25">
      <c r="A6683" s="129" t="s">
        <v>2158</v>
      </c>
      <c r="B6683" s="269" t="s">
        <v>636</v>
      </c>
      <c r="C6683" s="226" t="s">
        <v>2568</v>
      </c>
      <c r="D6683" s="269" t="s">
        <v>1569</v>
      </c>
      <c r="E6683" s="269" t="s">
        <v>1557</v>
      </c>
      <c r="F6683" s="269" t="s">
        <v>2574</v>
      </c>
      <c r="G6683" s="373">
        <v>1.74</v>
      </c>
      <c r="H6683" s="225" t="s">
        <v>488</v>
      </c>
      <c r="I6683" s="372" t="s">
        <v>1384</v>
      </c>
      <c r="J6683" s="374">
        <v>0</v>
      </c>
      <c r="K6683" s="269" t="s">
        <v>22</v>
      </c>
      <c r="L6683" s="269" t="s">
        <v>1392</v>
      </c>
      <c r="M6683" s="369">
        <v>2010</v>
      </c>
      <c r="N6683" s="375">
        <v>43873</v>
      </c>
      <c r="O6683" s="226" t="s">
        <v>2569</v>
      </c>
      <c r="P6683" t="str">
        <f t="shared" si="104"/>
        <v>Minnesota River and Greater Blue Earth River TMDL for TSS-Minnesota River-(07020007-723)-TSS</v>
      </c>
    </row>
    <row r="6684" spans="1:16" ht="45" hidden="1" x14ac:dyDescent="0.25">
      <c r="A6684" s="129" t="s">
        <v>2158</v>
      </c>
      <c r="B6684" s="269" t="s">
        <v>636</v>
      </c>
      <c r="C6684" s="226" t="s">
        <v>2568</v>
      </c>
      <c r="D6684" s="269" t="s">
        <v>1569</v>
      </c>
      <c r="E6684" s="269" t="s">
        <v>1557</v>
      </c>
      <c r="F6684" s="269" t="s">
        <v>2574</v>
      </c>
      <c r="G6684" s="373">
        <v>0.84</v>
      </c>
      <c r="H6684" s="225" t="s">
        <v>488</v>
      </c>
      <c r="I6684" s="372" t="s">
        <v>1385</v>
      </c>
      <c r="J6684" s="374">
        <v>0</v>
      </c>
      <c r="K6684" s="269" t="s">
        <v>22</v>
      </c>
      <c r="L6684" s="269" t="s">
        <v>1392</v>
      </c>
      <c r="M6684" s="369">
        <v>2010</v>
      </c>
      <c r="N6684" s="375">
        <v>43873</v>
      </c>
      <c r="O6684" s="226" t="s">
        <v>2569</v>
      </c>
      <c r="P6684" t="str">
        <f t="shared" si="104"/>
        <v>Minnesota River and Greater Blue Earth River TMDL for TSS-Minnesota River-(07020007-723)-TSS</v>
      </c>
    </row>
    <row r="6685" spans="1:16" ht="45" hidden="1" x14ac:dyDescent="0.25">
      <c r="A6685" s="203" t="s">
        <v>2206</v>
      </c>
      <c r="B6685" s="269" t="s">
        <v>637</v>
      </c>
      <c r="C6685" s="226" t="s">
        <v>2568</v>
      </c>
      <c r="D6685" s="269" t="s">
        <v>1569</v>
      </c>
      <c r="E6685" s="269" t="s">
        <v>1557</v>
      </c>
      <c r="F6685" s="269" t="s">
        <v>2574</v>
      </c>
      <c r="G6685" s="373">
        <v>25.54</v>
      </c>
      <c r="H6685" s="225" t="s">
        <v>488</v>
      </c>
      <c r="I6685" s="269" t="s">
        <v>1379</v>
      </c>
      <c r="J6685" s="374">
        <v>0</v>
      </c>
      <c r="K6685" s="269" t="s">
        <v>22</v>
      </c>
      <c r="L6685" s="269" t="s">
        <v>1392</v>
      </c>
      <c r="M6685" s="369">
        <v>2010</v>
      </c>
      <c r="N6685" s="375">
        <v>43873</v>
      </c>
      <c r="O6685" s="226" t="s">
        <v>2569</v>
      </c>
      <c r="P6685" t="str">
        <f t="shared" si="104"/>
        <v>Minnesota River and Greater Blue Earth River TMDL for TSS-Minnesota River-(07020007-723)-TSS</v>
      </c>
    </row>
    <row r="6686" spans="1:16" ht="45" hidden="1" x14ac:dyDescent="0.25">
      <c r="A6686" s="203" t="s">
        <v>2206</v>
      </c>
      <c r="B6686" s="269" t="s">
        <v>637</v>
      </c>
      <c r="C6686" s="226" t="s">
        <v>2568</v>
      </c>
      <c r="D6686" s="269" t="s">
        <v>1569</v>
      </c>
      <c r="E6686" s="269" t="s">
        <v>1557</v>
      </c>
      <c r="F6686" s="269" t="s">
        <v>2574</v>
      </c>
      <c r="G6686" s="373">
        <v>9.4700000000000006</v>
      </c>
      <c r="H6686" s="225" t="s">
        <v>488</v>
      </c>
      <c r="I6686" s="269" t="s">
        <v>1382</v>
      </c>
      <c r="J6686" s="374">
        <v>0</v>
      </c>
      <c r="K6686" s="269" t="s">
        <v>22</v>
      </c>
      <c r="L6686" s="269" t="s">
        <v>1392</v>
      </c>
      <c r="M6686" s="369">
        <v>2010</v>
      </c>
      <c r="N6686" s="375">
        <v>43873</v>
      </c>
      <c r="O6686" s="226" t="s">
        <v>2569</v>
      </c>
      <c r="P6686" t="str">
        <f t="shared" si="104"/>
        <v>Minnesota River and Greater Blue Earth River TMDL for TSS-Minnesota River-(07020007-723)-TSS</v>
      </c>
    </row>
    <row r="6687" spans="1:16" ht="45" hidden="1" x14ac:dyDescent="0.25">
      <c r="A6687" s="203" t="s">
        <v>2206</v>
      </c>
      <c r="B6687" s="269" t="s">
        <v>637</v>
      </c>
      <c r="C6687" s="226" t="s">
        <v>2568</v>
      </c>
      <c r="D6687" s="269" t="s">
        <v>1569</v>
      </c>
      <c r="E6687" s="269" t="s">
        <v>1557</v>
      </c>
      <c r="F6687" s="269" t="s">
        <v>2574</v>
      </c>
      <c r="G6687" s="373">
        <v>3.82</v>
      </c>
      <c r="H6687" s="225" t="s">
        <v>488</v>
      </c>
      <c r="I6687" s="269" t="s">
        <v>1383</v>
      </c>
      <c r="J6687" s="374">
        <v>0</v>
      </c>
      <c r="K6687" s="269" t="s">
        <v>22</v>
      </c>
      <c r="L6687" s="269" t="s">
        <v>1392</v>
      </c>
      <c r="M6687" s="369">
        <v>2010</v>
      </c>
      <c r="N6687" s="375">
        <v>43873</v>
      </c>
      <c r="O6687" s="226" t="s">
        <v>2569</v>
      </c>
      <c r="P6687" t="str">
        <f t="shared" si="104"/>
        <v>Minnesota River and Greater Blue Earth River TMDL for TSS-Minnesota River-(07020007-723)-TSS</v>
      </c>
    </row>
    <row r="6688" spans="1:16" ht="45" hidden="1" x14ac:dyDescent="0.25">
      <c r="A6688" s="203" t="s">
        <v>2206</v>
      </c>
      <c r="B6688" s="269" t="s">
        <v>637</v>
      </c>
      <c r="C6688" s="226" t="s">
        <v>2568</v>
      </c>
      <c r="D6688" s="269" t="s">
        <v>1569</v>
      </c>
      <c r="E6688" s="269" t="s">
        <v>1557</v>
      </c>
      <c r="F6688" s="269" t="s">
        <v>2574</v>
      </c>
      <c r="G6688" s="373">
        <v>1.74</v>
      </c>
      <c r="H6688" s="225" t="s">
        <v>488</v>
      </c>
      <c r="I6688" s="372" t="s">
        <v>1384</v>
      </c>
      <c r="J6688" s="374">
        <v>0</v>
      </c>
      <c r="K6688" s="269" t="s">
        <v>22</v>
      </c>
      <c r="L6688" s="269" t="s">
        <v>1392</v>
      </c>
      <c r="M6688" s="369">
        <v>2010</v>
      </c>
      <c r="N6688" s="375">
        <v>43873</v>
      </c>
      <c r="O6688" s="226" t="s">
        <v>2569</v>
      </c>
      <c r="P6688" t="str">
        <f t="shared" si="104"/>
        <v>Minnesota River and Greater Blue Earth River TMDL for TSS-Minnesota River-(07020007-723)-TSS</v>
      </c>
    </row>
    <row r="6689" spans="1:16" ht="45" hidden="1" x14ac:dyDescent="0.25">
      <c r="A6689" s="203" t="s">
        <v>2206</v>
      </c>
      <c r="B6689" s="269" t="s">
        <v>637</v>
      </c>
      <c r="C6689" s="226" t="s">
        <v>2568</v>
      </c>
      <c r="D6689" s="269" t="s">
        <v>1569</v>
      </c>
      <c r="E6689" s="269" t="s">
        <v>1557</v>
      </c>
      <c r="F6689" s="269" t="s">
        <v>2574</v>
      </c>
      <c r="G6689" s="373">
        <v>0.84</v>
      </c>
      <c r="H6689" s="225" t="s">
        <v>488</v>
      </c>
      <c r="I6689" s="372" t="s">
        <v>1385</v>
      </c>
      <c r="J6689" s="374">
        <v>0</v>
      </c>
      <c r="K6689" s="269" t="s">
        <v>22</v>
      </c>
      <c r="L6689" s="269" t="s">
        <v>1392</v>
      </c>
      <c r="M6689" s="369">
        <v>2010</v>
      </c>
      <c r="N6689" s="375">
        <v>43873</v>
      </c>
      <c r="O6689" s="226" t="s">
        <v>2569</v>
      </c>
      <c r="P6689" t="str">
        <f t="shared" si="104"/>
        <v>Minnesota River and Greater Blue Earth River TMDL for TSS-Minnesota River-(07020007-723)-TSS</v>
      </c>
    </row>
    <row r="6690" spans="1:16" ht="45" hidden="1" x14ac:dyDescent="0.25">
      <c r="A6690" s="129" t="s">
        <v>2253</v>
      </c>
      <c r="B6690" s="269" t="s">
        <v>2454</v>
      </c>
      <c r="C6690" s="226" t="s">
        <v>2568</v>
      </c>
      <c r="D6690" s="269" t="s">
        <v>1569</v>
      </c>
      <c r="E6690" s="269" t="s">
        <v>1557</v>
      </c>
      <c r="F6690" s="269" t="s">
        <v>2574</v>
      </c>
      <c r="G6690" s="373">
        <v>25.54</v>
      </c>
      <c r="H6690" s="225" t="s">
        <v>488</v>
      </c>
      <c r="I6690" s="269" t="s">
        <v>1379</v>
      </c>
      <c r="J6690" s="374">
        <v>0</v>
      </c>
      <c r="K6690" s="269" t="s">
        <v>22</v>
      </c>
      <c r="L6690" s="269" t="s">
        <v>1392</v>
      </c>
      <c r="M6690" s="369">
        <v>2010</v>
      </c>
      <c r="N6690" s="375">
        <v>43873</v>
      </c>
      <c r="O6690" s="226" t="s">
        <v>2569</v>
      </c>
      <c r="P6690" t="str">
        <f t="shared" si="104"/>
        <v>Minnesota River and Greater Blue Earth River TMDL for TSS-Minnesota River-(07020007-723)-TSS</v>
      </c>
    </row>
    <row r="6691" spans="1:16" ht="45" hidden="1" x14ac:dyDescent="0.25">
      <c r="A6691" s="129" t="s">
        <v>2253</v>
      </c>
      <c r="B6691" s="269" t="s">
        <v>2454</v>
      </c>
      <c r="C6691" s="226" t="s">
        <v>2568</v>
      </c>
      <c r="D6691" s="269" t="s">
        <v>1569</v>
      </c>
      <c r="E6691" s="269" t="s">
        <v>1557</v>
      </c>
      <c r="F6691" s="269" t="s">
        <v>2574</v>
      </c>
      <c r="G6691" s="373">
        <v>9.4700000000000006</v>
      </c>
      <c r="H6691" s="225" t="s">
        <v>488</v>
      </c>
      <c r="I6691" s="269" t="s">
        <v>1382</v>
      </c>
      <c r="J6691" s="374">
        <v>0</v>
      </c>
      <c r="K6691" s="269" t="s">
        <v>22</v>
      </c>
      <c r="L6691" s="269" t="s">
        <v>1392</v>
      </c>
      <c r="M6691" s="369">
        <v>2010</v>
      </c>
      <c r="N6691" s="375">
        <v>43873</v>
      </c>
      <c r="O6691" s="226" t="s">
        <v>2569</v>
      </c>
      <c r="P6691" t="str">
        <f t="shared" si="104"/>
        <v>Minnesota River and Greater Blue Earth River TMDL for TSS-Minnesota River-(07020007-723)-TSS</v>
      </c>
    </row>
    <row r="6692" spans="1:16" ht="45" hidden="1" x14ac:dyDescent="0.25">
      <c r="A6692" s="129" t="s">
        <v>2253</v>
      </c>
      <c r="B6692" s="269" t="s">
        <v>2454</v>
      </c>
      <c r="C6692" s="226" t="s">
        <v>2568</v>
      </c>
      <c r="D6692" s="269" t="s">
        <v>1569</v>
      </c>
      <c r="E6692" s="269" t="s">
        <v>1557</v>
      </c>
      <c r="F6692" s="269" t="s">
        <v>2574</v>
      </c>
      <c r="G6692" s="373">
        <v>3.82</v>
      </c>
      <c r="H6692" s="225" t="s">
        <v>488</v>
      </c>
      <c r="I6692" s="269" t="s">
        <v>1383</v>
      </c>
      <c r="J6692" s="374">
        <v>0</v>
      </c>
      <c r="K6692" s="269" t="s">
        <v>22</v>
      </c>
      <c r="L6692" s="269" t="s">
        <v>1392</v>
      </c>
      <c r="M6692" s="369">
        <v>2010</v>
      </c>
      <c r="N6692" s="375">
        <v>43873</v>
      </c>
      <c r="O6692" s="226" t="s">
        <v>2569</v>
      </c>
      <c r="P6692" t="str">
        <f t="shared" si="104"/>
        <v>Minnesota River and Greater Blue Earth River TMDL for TSS-Minnesota River-(07020007-723)-TSS</v>
      </c>
    </row>
    <row r="6693" spans="1:16" ht="45" hidden="1" x14ac:dyDescent="0.25">
      <c r="A6693" s="129" t="s">
        <v>2253</v>
      </c>
      <c r="B6693" s="269" t="s">
        <v>2454</v>
      </c>
      <c r="C6693" s="226" t="s">
        <v>2568</v>
      </c>
      <c r="D6693" s="269" t="s">
        <v>1569</v>
      </c>
      <c r="E6693" s="269" t="s">
        <v>1557</v>
      </c>
      <c r="F6693" s="269" t="s">
        <v>2574</v>
      </c>
      <c r="G6693" s="373">
        <v>1.74</v>
      </c>
      <c r="H6693" s="225" t="s">
        <v>488</v>
      </c>
      <c r="I6693" s="372" t="s">
        <v>1384</v>
      </c>
      <c r="J6693" s="374">
        <v>0</v>
      </c>
      <c r="K6693" s="269" t="s">
        <v>22</v>
      </c>
      <c r="L6693" s="269" t="s">
        <v>1392</v>
      </c>
      <c r="M6693" s="369">
        <v>2010</v>
      </c>
      <c r="N6693" s="375">
        <v>43873</v>
      </c>
      <c r="O6693" s="226" t="s">
        <v>2569</v>
      </c>
      <c r="P6693" t="str">
        <f t="shared" si="104"/>
        <v>Minnesota River and Greater Blue Earth River TMDL for TSS-Minnesota River-(07020007-723)-TSS</v>
      </c>
    </row>
    <row r="6694" spans="1:16" ht="45" hidden="1" x14ac:dyDescent="0.25">
      <c r="A6694" s="129" t="s">
        <v>2253</v>
      </c>
      <c r="B6694" s="269" t="s">
        <v>2454</v>
      </c>
      <c r="C6694" s="226" t="s">
        <v>2568</v>
      </c>
      <c r="D6694" s="269" t="s">
        <v>1569</v>
      </c>
      <c r="E6694" s="269" t="s">
        <v>1557</v>
      </c>
      <c r="F6694" s="269" t="s">
        <v>2574</v>
      </c>
      <c r="G6694" s="373">
        <v>0.84</v>
      </c>
      <c r="H6694" s="225" t="s">
        <v>488</v>
      </c>
      <c r="I6694" s="372" t="s">
        <v>1385</v>
      </c>
      <c r="J6694" s="374">
        <v>0</v>
      </c>
      <c r="K6694" s="269" t="s">
        <v>22</v>
      </c>
      <c r="L6694" s="269" t="s">
        <v>1392</v>
      </c>
      <c r="M6694" s="369">
        <v>2010</v>
      </c>
      <c r="N6694" s="375">
        <v>43873</v>
      </c>
      <c r="O6694" s="226" t="s">
        <v>2569</v>
      </c>
      <c r="P6694" t="str">
        <f t="shared" si="104"/>
        <v>Minnesota River and Greater Blue Earth River TMDL for TSS-Minnesota River-(07020007-723)-TSS</v>
      </c>
    </row>
    <row r="6695" spans="1:16" ht="45" hidden="1" x14ac:dyDescent="0.25">
      <c r="A6695" s="129" t="s">
        <v>2254</v>
      </c>
      <c r="B6695" s="269" t="s">
        <v>2455</v>
      </c>
      <c r="C6695" s="226" t="s">
        <v>2568</v>
      </c>
      <c r="D6695" s="269" t="s">
        <v>1569</v>
      </c>
      <c r="E6695" s="269" t="s">
        <v>1557</v>
      </c>
      <c r="F6695" s="269" t="s">
        <v>475</v>
      </c>
      <c r="G6695" s="373">
        <v>25.54</v>
      </c>
      <c r="H6695" s="225" t="s">
        <v>488</v>
      </c>
      <c r="I6695" s="269" t="s">
        <v>1379</v>
      </c>
      <c r="J6695" s="374">
        <v>0</v>
      </c>
      <c r="K6695" s="269" t="s">
        <v>22</v>
      </c>
      <c r="L6695" s="269" t="s">
        <v>1392</v>
      </c>
      <c r="M6695" s="369">
        <v>2010</v>
      </c>
      <c r="N6695" s="375">
        <v>43873</v>
      </c>
      <c r="O6695" s="226" t="s">
        <v>2569</v>
      </c>
      <c r="P6695" t="str">
        <f t="shared" si="104"/>
        <v>Minnesota River and Greater Blue Earth River TMDL for TSS-Minnesota River-(07020007-723)-TSS</v>
      </c>
    </row>
    <row r="6696" spans="1:16" ht="45" hidden="1" x14ac:dyDescent="0.25">
      <c r="A6696" s="129" t="s">
        <v>2254</v>
      </c>
      <c r="B6696" s="269" t="s">
        <v>2455</v>
      </c>
      <c r="C6696" s="226" t="s">
        <v>2568</v>
      </c>
      <c r="D6696" s="269" t="s">
        <v>1569</v>
      </c>
      <c r="E6696" s="269" t="s">
        <v>1557</v>
      </c>
      <c r="F6696" s="269" t="s">
        <v>475</v>
      </c>
      <c r="G6696" s="373">
        <v>9.4700000000000006</v>
      </c>
      <c r="H6696" s="225" t="s">
        <v>488</v>
      </c>
      <c r="I6696" s="269" t="s">
        <v>1382</v>
      </c>
      <c r="J6696" s="374">
        <v>0</v>
      </c>
      <c r="K6696" s="269" t="s">
        <v>22</v>
      </c>
      <c r="L6696" s="269" t="s">
        <v>1392</v>
      </c>
      <c r="M6696" s="369">
        <v>2010</v>
      </c>
      <c r="N6696" s="375">
        <v>43873</v>
      </c>
      <c r="O6696" s="226" t="s">
        <v>2569</v>
      </c>
      <c r="P6696" t="str">
        <f t="shared" si="104"/>
        <v>Minnesota River and Greater Blue Earth River TMDL for TSS-Minnesota River-(07020007-723)-TSS</v>
      </c>
    </row>
    <row r="6697" spans="1:16" ht="45" hidden="1" x14ac:dyDescent="0.25">
      <c r="A6697" s="129" t="s">
        <v>2254</v>
      </c>
      <c r="B6697" s="269" t="s">
        <v>2455</v>
      </c>
      <c r="C6697" s="226" t="s">
        <v>2568</v>
      </c>
      <c r="D6697" s="269" t="s">
        <v>1569</v>
      </c>
      <c r="E6697" s="269" t="s">
        <v>1557</v>
      </c>
      <c r="F6697" s="269" t="s">
        <v>475</v>
      </c>
      <c r="G6697" s="373">
        <v>3.82</v>
      </c>
      <c r="H6697" s="225" t="s">
        <v>488</v>
      </c>
      <c r="I6697" s="269" t="s">
        <v>1383</v>
      </c>
      <c r="J6697" s="374">
        <v>0</v>
      </c>
      <c r="K6697" s="269" t="s">
        <v>22</v>
      </c>
      <c r="L6697" s="269" t="s">
        <v>1392</v>
      </c>
      <c r="M6697" s="369">
        <v>2010</v>
      </c>
      <c r="N6697" s="375">
        <v>43873</v>
      </c>
      <c r="O6697" s="226" t="s">
        <v>2569</v>
      </c>
      <c r="P6697" t="str">
        <f t="shared" si="104"/>
        <v>Minnesota River and Greater Blue Earth River TMDL for TSS-Minnesota River-(07020007-723)-TSS</v>
      </c>
    </row>
    <row r="6698" spans="1:16" ht="45" hidden="1" x14ac:dyDescent="0.25">
      <c r="A6698" s="129" t="s">
        <v>2254</v>
      </c>
      <c r="B6698" s="269" t="s">
        <v>2455</v>
      </c>
      <c r="C6698" s="226" t="s">
        <v>2568</v>
      </c>
      <c r="D6698" s="269" t="s">
        <v>1569</v>
      </c>
      <c r="E6698" s="269" t="s">
        <v>1557</v>
      </c>
      <c r="F6698" s="269" t="s">
        <v>475</v>
      </c>
      <c r="G6698" s="373">
        <v>1.74</v>
      </c>
      <c r="H6698" s="225" t="s">
        <v>488</v>
      </c>
      <c r="I6698" s="372" t="s">
        <v>1384</v>
      </c>
      <c r="J6698" s="374">
        <v>0</v>
      </c>
      <c r="K6698" s="269" t="s">
        <v>22</v>
      </c>
      <c r="L6698" s="269" t="s">
        <v>1392</v>
      </c>
      <c r="M6698" s="369">
        <v>2010</v>
      </c>
      <c r="N6698" s="375">
        <v>43873</v>
      </c>
      <c r="O6698" s="226" t="s">
        <v>2569</v>
      </c>
      <c r="P6698" t="str">
        <f t="shared" si="104"/>
        <v>Minnesota River and Greater Blue Earth River TMDL for TSS-Minnesota River-(07020007-723)-TSS</v>
      </c>
    </row>
    <row r="6699" spans="1:16" ht="45" hidden="1" x14ac:dyDescent="0.25">
      <c r="A6699" s="129" t="s">
        <v>2254</v>
      </c>
      <c r="B6699" s="269" t="s">
        <v>2455</v>
      </c>
      <c r="C6699" s="226" t="s">
        <v>2568</v>
      </c>
      <c r="D6699" s="269" t="s">
        <v>1569</v>
      </c>
      <c r="E6699" s="269" t="s">
        <v>1557</v>
      </c>
      <c r="F6699" s="269" t="s">
        <v>475</v>
      </c>
      <c r="G6699" s="373">
        <v>0.84</v>
      </c>
      <c r="H6699" s="225" t="s">
        <v>488</v>
      </c>
      <c r="I6699" s="372" t="s">
        <v>1385</v>
      </c>
      <c r="J6699" s="374">
        <v>0</v>
      </c>
      <c r="K6699" s="269" t="s">
        <v>22</v>
      </c>
      <c r="L6699" s="269" t="s">
        <v>1392</v>
      </c>
      <c r="M6699" s="369">
        <v>2010</v>
      </c>
      <c r="N6699" s="375">
        <v>43873</v>
      </c>
      <c r="O6699" s="226" t="s">
        <v>2569</v>
      </c>
      <c r="P6699" t="str">
        <f t="shared" si="104"/>
        <v>Minnesota River and Greater Blue Earth River TMDL for TSS-Minnesota River-(07020007-723)-TSS</v>
      </c>
    </row>
    <row r="6700" spans="1:16" ht="45" hidden="1" x14ac:dyDescent="0.25">
      <c r="A6700" s="226" t="s">
        <v>2247</v>
      </c>
      <c r="B6700" s="227" t="s">
        <v>638</v>
      </c>
      <c r="C6700" s="226" t="s">
        <v>2568</v>
      </c>
      <c r="D6700" s="269" t="s">
        <v>1569</v>
      </c>
      <c r="E6700" s="269" t="s">
        <v>1557</v>
      </c>
      <c r="F6700" s="269" t="s">
        <v>2574</v>
      </c>
      <c r="G6700" s="373">
        <v>25.54</v>
      </c>
      <c r="H6700" s="225" t="s">
        <v>488</v>
      </c>
      <c r="I6700" s="269" t="s">
        <v>1379</v>
      </c>
      <c r="J6700" s="374">
        <v>0</v>
      </c>
      <c r="K6700" s="269" t="s">
        <v>22</v>
      </c>
      <c r="L6700" s="269" t="s">
        <v>1392</v>
      </c>
      <c r="M6700" s="369">
        <v>2010</v>
      </c>
      <c r="N6700" s="375">
        <v>43873</v>
      </c>
      <c r="O6700" s="226" t="s">
        <v>2569</v>
      </c>
      <c r="P6700" t="str">
        <f t="shared" si="104"/>
        <v>Minnesota River and Greater Blue Earth River TMDL for TSS-Minnesota River-(07020007-723)-TSS</v>
      </c>
    </row>
    <row r="6701" spans="1:16" ht="45" hidden="1" x14ac:dyDescent="0.25">
      <c r="A6701" s="226" t="s">
        <v>2247</v>
      </c>
      <c r="B6701" s="227" t="s">
        <v>638</v>
      </c>
      <c r="C6701" s="226" t="s">
        <v>2568</v>
      </c>
      <c r="D6701" s="269" t="s">
        <v>1569</v>
      </c>
      <c r="E6701" s="269" t="s">
        <v>1557</v>
      </c>
      <c r="F6701" s="269" t="s">
        <v>2574</v>
      </c>
      <c r="G6701" s="373">
        <v>9.4700000000000006</v>
      </c>
      <c r="H6701" s="225" t="s">
        <v>488</v>
      </c>
      <c r="I6701" s="269" t="s">
        <v>1382</v>
      </c>
      <c r="J6701" s="374">
        <v>0</v>
      </c>
      <c r="K6701" s="269" t="s">
        <v>22</v>
      </c>
      <c r="L6701" s="269" t="s">
        <v>1392</v>
      </c>
      <c r="M6701" s="369">
        <v>2010</v>
      </c>
      <c r="N6701" s="375">
        <v>43873</v>
      </c>
      <c r="O6701" s="226" t="s">
        <v>2569</v>
      </c>
      <c r="P6701" t="str">
        <f t="shared" si="104"/>
        <v>Minnesota River and Greater Blue Earth River TMDL for TSS-Minnesota River-(07020007-723)-TSS</v>
      </c>
    </row>
    <row r="6702" spans="1:16" ht="45" hidden="1" x14ac:dyDescent="0.25">
      <c r="A6702" s="226" t="s">
        <v>2247</v>
      </c>
      <c r="B6702" s="227" t="s">
        <v>638</v>
      </c>
      <c r="C6702" s="226" t="s">
        <v>2568</v>
      </c>
      <c r="D6702" s="269" t="s">
        <v>1569</v>
      </c>
      <c r="E6702" s="269" t="s">
        <v>1557</v>
      </c>
      <c r="F6702" s="269" t="s">
        <v>2574</v>
      </c>
      <c r="G6702" s="373">
        <v>3.82</v>
      </c>
      <c r="H6702" s="225" t="s">
        <v>488</v>
      </c>
      <c r="I6702" s="269" t="s">
        <v>1383</v>
      </c>
      <c r="J6702" s="374">
        <v>0</v>
      </c>
      <c r="K6702" s="269" t="s">
        <v>22</v>
      </c>
      <c r="L6702" s="269" t="s">
        <v>1392</v>
      </c>
      <c r="M6702" s="369">
        <v>2010</v>
      </c>
      <c r="N6702" s="375">
        <v>43873</v>
      </c>
      <c r="O6702" s="226" t="s">
        <v>2569</v>
      </c>
      <c r="P6702" t="str">
        <f t="shared" si="104"/>
        <v>Minnesota River and Greater Blue Earth River TMDL for TSS-Minnesota River-(07020007-723)-TSS</v>
      </c>
    </row>
    <row r="6703" spans="1:16" ht="45" hidden="1" x14ac:dyDescent="0.25">
      <c r="A6703" s="226" t="s">
        <v>2247</v>
      </c>
      <c r="B6703" s="227" t="s">
        <v>638</v>
      </c>
      <c r="C6703" s="226" t="s">
        <v>2568</v>
      </c>
      <c r="D6703" s="269" t="s">
        <v>1569</v>
      </c>
      <c r="E6703" s="269" t="s">
        <v>1557</v>
      </c>
      <c r="F6703" s="269" t="s">
        <v>2574</v>
      </c>
      <c r="G6703" s="373">
        <v>1.74</v>
      </c>
      <c r="H6703" s="225" t="s">
        <v>488</v>
      </c>
      <c r="I6703" s="372" t="s">
        <v>1384</v>
      </c>
      <c r="J6703" s="374">
        <v>0</v>
      </c>
      <c r="K6703" s="269" t="s">
        <v>22</v>
      </c>
      <c r="L6703" s="269" t="s">
        <v>1392</v>
      </c>
      <c r="M6703" s="369">
        <v>2010</v>
      </c>
      <c r="N6703" s="375">
        <v>43873</v>
      </c>
      <c r="O6703" s="226" t="s">
        <v>2569</v>
      </c>
      <c r="P6703" t="str">
        <f t="shared" si="104"/>
        <v>Minnesota River and Greater Blue Earth River TMDL for TSS-Minnesota River-(07020007-723)-TSS</v>
      </c>
    </row>
    <row r="6704" spans="1:16" ht="45" hidden="1" x14ac:dyDescent="0.25">
      <c r="A6704" s="226" t="s">
        <v>2247</v>
      </c>
      <c r="B6704" s="227" t="s">
        <v>638</v>
      </c>
      <c r="C6704" s="226" t="s">
        <v>2568</v>
      </c>
      <c r="D6704" s="269" t="s">
        <v>1569</v>
      </c>
      <c r="E6704" s="269" t="s">
        <v>1557</v>
      </c>
      <c r="F6704" s="269" t="s">
        <v>2574</v>
      </c>
      <c r="G6704" s="373">
        <v>0.84</v>
      </c>
      <c r="H6704" s="225" t="s">
        <v>488</v>
      </c>
      <c r="I6704" s="372" t="s">
        <v>1385</v>
      </c>
      <c r="J6704" s="374">
        <v>0</v>
      </c>
      <c r="K6704" s="269" t="s">
        <v>22</v>
      </c>
      <c r="L6704" s="269" t="s">
        <v>1392</v>
      </c>
      <c r="M6704" s="369">
        <v>2010</v>
      </c>
      <c r="N6704" s="375">
        <v>43873</v>
      </c>
      <c r="O6704" s="226" t="s">
        <v>2569</v>
      </c>
      <c r="P6704" t="str">
        <f t="shared" si="104"/>
        <v>Minnesota River and Greater Blue Earth River TMDL for TSS-Minnesota River-(07020007-723)-TSS</v>
      </c>
    </row>
    <row r="6705" spans="1:16" ht="45" hidden="1" x14ac:dyDescent="0.25">
      <c r="A6705" s="129" t="s">
        <v>2275</v>
      </c>
      <c r="B6705" s="269" t="s">
        <v>639</v>
      </c>
      <c r="C6705" s="226" t="s">
        <v>2568</v>
      </c>
      <c r="D6705" s="269" t="s">
        <v>1569</v>
      </c>
      <c r="E6705" s="269" t="s">
        <v>1557</v>
      </c>
      <c r="F6705" s="269" t="s">
        <v>475</v>
      </c>
      <c r="G6705" s="373">
        <v>25.54</v>
      </c>
      <c r="H6705" s="225" t="s">
        <v>488</v>
      </c>
      <c r="I6705" s="269" t="s">
        <v>1379</v>
      </c>
      <c r="J6705" s="374">
        <v>0</v>
      </c>
      <c r="K6705" s="269" t="s">
        <v>22</v>
      </c>
      <c r="L6705" s="269" t="s">
        <v>1392</v>
      </c>
      <c r="M6705" s="369">
        <v>2010</v>
      </c>
      <c r="N6705" s="375">
        <v>43873</v>
      </c>
      <c r="O6705" s="226" t="s">
        <v>2569</v>
      </c>
      <c r="P6705" t="str">
        <f t="shared" si="104"/>
        <v>Minnesota River and Greater Blue Earth River TMDL for TSS-Minnesota River-(07020007-723)-TSS</v>
      </c>
    </row>
    <row r="6706" spans="1:16" ht="45" hidden="1" x14ac:dyDescent="0.25">
      <c r="A6706" s="129" t="s">
        <v>2275</v>
      </c>
      <c r="B6706" s="269" t="s">
        <v>639</v>
      </c>
      <c r="C6706" s="226" t="s">
        <v>2568</v>
      </c>
      <c r="D6706" s="269" t="s">
        <v>1569</v>
      </c>
      <c r="E6706" s="269" t="s">
        <v>1557</v>
      </c>
      <c r="F6706" s="269" t="s">
        <v>475</v>
      </c>
      <c r="G6706" s="373">
        <v>9.4700000000000006</v>
      </c>
      <c r="H6706" s="225" t="s">
        <v>488</v>
      </c>
      <c r="I6706" s="269" t="s">
        <v>1382</v>
      </c>
      <c r="J6706" s="374">
        <v>0</v>
      </c>
      <c r="K6706" s="269" t="s">
        <v>22</v>
      </c>
      <c r="L6706" s="269" t="s">
        <v>1392</v>
      </c>
      <c r="M6706" s="369">
        <v>2010</v>
      </c>
      <c r="N6706" s="375">
        <v>43873</v>
      </c>
      <c r="O6706" s="226" t="s">
        <v>2569</v>
      </c>
      <c r="P6706" t="str">
        <f t="shared" si="104"/>
        <v>Minnesota River and Greater Blue Earth River TMDL for TSS-Minnesota River-(07020007-723)-TSS</v>
      </c>
    </row>
    <row r="6707" spans="1:16" ht="45" hidden="1" x14ac:dyDescent="0.25">
      <c r="A6707" s="129" t="s">
        <v>2275</v>
      </c>
      <c r="B6707" s="269" t="s">
        <v>639</v>
      </c>
      <c r="C6707" s="226" t="s">
        <v>2568</v>
      </c>
      <c r="D6707" s="269" t="s">
        <v>1569</v>
      </c>
      <c r="E6707" s="269" t="s">
        <v>1557</v>
      </c>
      <c r="F6707" s="269" t="s">
        <v>475</v>
      </c>
      <c r="G6707" s="373">
        <v>3.82</v>
      </c>
      <c r="H6707" s="225" t="s">
        <v>488</v>
      </c>
      <c r="I6707" s="269" t="s">
        <v>1383</v>
      </c>
      <c r="J6707" s="374">
        <v>0</v>
      </c>
      <c r="K6707" s="269" t="s">
        <v>22</v>
      </c>
      <c r="L6707" s="269" t="s">
        <v>1392</v>
      </c>
      <c r="M6707" s="369">
        <v>2010</v>
      </c>
      <c r="N6707" s="375">
        <v>43873</v>
      </c>
      <c r="O6707" s="226" t="s">
        <v>2569</v>
      </c>
      <c r="P6707" t="str">
        <f t="shared" si="104"/>
        <v>Minnesota River and Greater Blue Earth River TMDL for TSS-Minnesota River-(07020007-723)-TSS</v>
      </c>
    </row>
    <row r="6708" spans="1:16" ht="45" hidden="1" x14ac:dyDescent="0.25">
      <c r="A6708" s="129" t="s">
        <v>2275</v>
      </c>
      <c r="B6708" s="269" t="s">
        <v>639</v>
      </c>
      <c r="C6708" s="226" t="s">
        <v>2568</v>
      </c>
      <c r="D6708" s="269" t="s">
        <v>1569</v>
      </c>
      <c r="E6708" s="269" t="s">
        <v>1557</v>
      </c>
      <c r="F6708" s="269" t="s">
        <v>475</v>
      </c>
      <c r="G6708" s="373">
        <v>1.74</v>
      </c>
      <c r="H6708" s="225" t="s">
        <v>488</v>
      </c>
      <c r="I6708" s="372" t="s">
        <v>1384</v>
      </c>
      <c r="J6708" s="374">
        <v>0</v>
      </c>
      <c r="K6708" s="269" t="s">
        <v>22</v>
      </c>
      <c r="L6708" s="269" t="s">
        <v>1392</v>
      </c>
      <c r="M6708" s="369">
        <v>2010</v>
      </c>
      <c r="N6708" s="375">
        <v>43873</v>
      </c>
      <c r="O6708" s="226" t="s">
        <v>2569</v>
      </c>
      <c r="P6708" t="str">
        <f t="shared" si="104"/>
        <v>Minnesota River and Greater Blue Earth River TMDL for TSS-Minnesota River-(07020007-723)-TSS</v>
      </c>
    </row>
    <row r="6709" spans="1:16" ht="45" hidden="1" x14ac:dyDescent="0.25">
      <c r="A6709" s="129" t="s">
        <v>2275</v>
      </c>
      <c r="B6709" s="269" t="s">
        <v>639</v>
      </c>
      <c r="C6709" s="226" t="s">
        <v>2568</v>
      </c>
      <c r="D6709" s="269" t="s">
        <v>1569</v>
      </c>
      <c r="E6709" s="269" t="s">
        <v>1557</v>
      </c>
      <c r="F6709" s="269" t="s">
        <v>475</v>
      </c>
      <c r="G6709" s="373">
        <v>0.84</v>
      </c>
      <c r="H6709" s="225" t="s">
        <v>488</v>
      </c>
      <c r="I6709" s="372" t="s">
        <v>1385</v>
      </c>
      <c r="J6709" s="374">
        <v>0</v>
      </c>
      <c r="K6709" s="269" t="s">
        <v>22</v>
      </c>
      <c r="L6709" s="269" t="s">
        <v>1392</v>
      </c>
      <c r="M6709" s="369">
        <v>2010</v>
      </c>
      <c r="N6709" s="375">
        <v>43873</v>
      </c>
      <c r="O6709" s="226" t="s">
        <v>2569</v>
      </c>
      <c r="P6709" t="str">
        <f t="shared" si="104"/>
        <v>Minnesota River and Greater Blue Earth River TMDL for TSS-Minnesota River-(07020007-723)-TSS</v>
      </c>
    </row>
    <row r="6710" spans="1:16" ht="45" hidden="1" x14ac:dyDescent="0.25">
      <c r="A6710" s="129" t="s">
        <v>2285</v>
      </c>
      <c r="B6710" s="269" t="s">
        <v>640</v>
      </c>
      <c r="C6710" s="226" t="s">
        <v>2568</v>
      </c>
      <c r="D6710" s="269" t="s">
        <v>1569</v>
      </c>
      <c r="E6710" s="269" t="s">
        <v>1557</v>
      </c>
      <c r="F6710" s="269" t="s">
        <v>2574</v>
      </c>
      <c r="G6710" s="373">
        <v>25.54</v>
      </c>
      <c r="H6710" s="225" t="s">
        <v>488</v>
      </c>
      <c r="I6710" s="269" t="s">
        <v>1379</v>
      </c>
      <c r="J6710" s="374">
        <v>0</v>
      </c>
      <c r="K6710" s="269" t="s">
        <v>22</v>
      </c>
      <c r="L6710" s="269" t="s">
        <v>1392</v>
      </c>
      <c r="M6710" s="369">
        <v>2010</v>
      </c>
      <c r="N6710" s="375">
        <v>43873</v>
      </c>
      <c r="O6710" s="226" t="s">
        <v>2569</v>
      </c>
      <c r="P6710" t="str">
        <f t="shared" si="104"/>
        <v>Minnesota River and Greater Blue Earth River TMDL for TSS-Minnesota River-(07020007-723)-TSS</v>
      </c>
    </row>
    <row r="6711" spans="1:16" ht="45" hidden="1" x14ac:dyDescent="0.25">
      <c r="A6711" s="129" t="s">
        <v>2285</v>
      </c>
      <c r="B6711" s="269" t="s">
        <v>640</v>
      </c>
      <c r="C6711" s="226" t="s">
        <v>2568</v>
      </c>
      <c r="D6711" s="269" t="s">
        <v>1569</v>
      </c>
      <c r="E6711" s="269" t="s">
        <v>1557</v>
      </c>
      <c r="F6711" s="269" t="s">
        <v>2574</v>
      </c>
      <c r="G6711" s="373">
        <v>9.4700000000000006</v>
      </c>
      <c r="H6711" s="225" t="s">
        <v>488</v>
      </c>
      <c r="I6711" s="269" t="s">
        <v>1382</v>
      </c>
      <c r="J6711" s="374">
        <v>0</v>
      </c>
      <c r="K6711" s="269" t="s">
        <v>22</v>
      </c>
      <c r="L6711" s="269" t="s">
        <v>1392</v>
      </c>
      <c r="M6711" s="369">
        <v>2010</v>
      </c>
      <c r="N6711" s="375">
        <v>43873</v>
      </c>
      <c r="O6711" s="226" t="s">
        <v>2569</v>
      </c>
      <c r="P6711" t="str">
        <f t="shared" si="104"/>
        <v>Minnesota River and Greater Blue Earth River TMDL for TSS-Minnesota River-(07020007-723)-TSS</v>
      </c>
    </row>
    <row r="6712" spans="1:16" ht="45" hidden="1" x14ac:dyDescent="0.25">
      <c r="A6712" s="129" t="s">
        <v>2285</v>
      </c>
      <c r="B6712" s="269" t="s">
        <v>640</v>
      </c>
      <c r="C6712" s="226" t="s">
        <v>2568</v>
      </c>
      <c r="D6712" s="269" t="s">
        <v>1569</v>
      </c>
      <c r="E6712" s="269" t="s">
        <v>1557</v>
      </c>
      <c r="F6712" s="269" t="s">
        <v>2574</v>
      </c>
      <c r="G6712" s="373">
        <v>3.82</v>
      </c>
      <c r="H6712" s="225" t="s">
        <v>488</v>
      </c>
      <c r="I6712" s="269" t="s">
        <v>1383</v>
      </c>
      <c r="J6712" s="374">
        <v>0</v>
      </c>
      <c r="K6712" s="269" t="s">
        <v>22</v>
      </c>
      <c r="L6712" s="269" t="s">
        <v>1392</v>
      </c>
      <c r="M6712" s="369">
        <v>2010</v>
      </c>
      <c r="N6712" s="375">
        <v>43873</v>
      </c>
      <c r="O6712" s="226" t="s">
        <v>2569</v>
      </c>
      <c r="P6712" t="str">
        <f t="shared" si="104"/>
        <v>Minnesota River and Greater Blue Earth River TMDL for TSS-Minnesota River-(07020007-723)-TSS</v>
      </c>
    </row>
    <row r="6713" spans="1:16" ht="45" hidden="1" x14ac:dyDescent="0.25">
      <c r="A6713" s="129" t="s">
        <v>2285</v>
      </c>
      <c r="B6713" s="269" t="s">
        <v>640</v>
      </c>
      <c r="C6713" s="226" t="s">
        <v>2568</v>
      </c>
      <c r="D6713" s="269" t="s">
        <v>1569</v>
      </c>
      <c r="E6713" s="269" t="s">
        <v>1557</v>
      </c>
      <c r="F6713" s="269" t="s">
        <v>2574</v>
      </c>
      <c r="G6713" s="373">
        <v>1.74</v>
      </c>
      <c r="H6713" s="225" t="s">
        <v>488</v>
      </c>
      <c r="I6713" s="372" t="s">
        <v>1384</v>
      </c>
      <c r="J6713" s="374">
        <v>0</v>
      </c>
      <c r="K6713" s="269" t="s">
        <v>22</v>
      </c>
      <c r="L6713" s="269" t="s">
        <v>1392</v>
      </c>
      <c r="M6713" s="369">
        <v>2010</v>
      </c>
      <c r="N6713" s="375">
        <v>43873</v>
      </c>
      <c r="O6713" s="226" t="s">
        <v>2569</v>
      </c>
      <c r="P6713" t="str">
        <f t="shared" si="104"/>
        <v>Minnesota River and Greater Blue Earth River TMDL for TSS-Minnesota River-(07020007-723)-TSS</v>
      </c>
    </row>
    <row r="6714" spans="1:16" ht="45" hidden="1" x14ac:dyDescent="0.25">
      <c r="A6714" s="129" t="s">
        <v>2285</v>
      </c>
      <c r="B6714" s="269" t="s">
        <v>640</v>
      </c>
      <c r="C6714" s="226" t="s">
        <v>2568</v>
      </c>
      <c r="D6714" s="269" t="s">
        <v>1569</v>
      </c>
      <c r="E6714" s="269" t="s">
        <v>1557</v>
      </c>
      <c r="F6714" s="269" t="s">
        <v>2574</v>
      </c>
      <c r="G6714" s="373">
        <v>0.84</v>
      </c>
      <c r="H6714" s="225" t="s">
        <v>488</v>
      </c>
      <c r="I6714" s="372" t="s">
        <v>1385</v>
      </c>
      <c r="J6714" s="374">
        <v>0</v>
      </c>
      <c r="K6714" s="269" t="s">
        <v>22</v>
      </c>
      <c r="L6714" s="269" t="s">
        <v>1392</v>
      </c>
      <c r="M6714" s="369">
        <v>2010</v>
      </c>
      <c r="N6714" s="375">
        <v>43873</v>
      </c>
      <c r="O6714" s="226" t="s">
        <v>2569</v>
      </c>
      <c r="P6714" t="str">
        <f t="shared" si="104"/>
        <v>Minnesota River and Greater Blue Earth River TMDL for TSS-Minnesota River-(07020007-723)-TSS</v>
      </c>
    </row>
    <row r="6715" spans="1:16" ht="45" hidden="1" x14ac:dyDescent="0.25">
      <c r="A6715" s="129" t="s">
        <v>2070</v>
      </c>
      <c r="B6715" s="269" t="s">
        <v>633</v>
      </c>
      <c r="C6715" s="226" t="s">
        <v>2568</v>
      </c>
      <c r="D6715" s="269" t="s">
        <v>2075</v>
      </c>
      <c r="E6715" s="372" t="s">
        <v>2151</v>
      </c>
      <c r="F6715" s="269" t="s">
        <v>2574</v>
      </c>
      <c r="G6715" s="373">
        <v>1.23</v>
      </c>
      <c r="H6715" s="225" t="s">
        <v>488</v>
      </c>
      <c r="I6715" s="269" t="s">
        <v>1379</v>
      </c>
      <c r="J6715" s="374">
        <v>0</v>
      </c>
      <c r="K6715" s="269" t="s">
        <v>22</v>
      </c>
      <c r="L6715" s="269" t="s">
        <v>1392</v>
      </c>
      <c r="M6715" s="369">
        <v>2010</v>
      </c>
      <c r="N6715" s="375">
        <v>43873</v>
      </c>
      <c r="O6715" s="226" t="s">
        <v>2569</v>
      </c>
      <c r="P6715" t="str">
        <f t="shared" si="104"/>
        <v>Minnesota River and Greater Blue Earth River TMDL for TSS-Cottonwood River-(07020008-501)-TSS</v>
      </c>
    </row>
    <row r="6716" spans="1:16" ht="45" hidden="1" x14ac:dyDescent="0.25">
      <c r="A6716" s="129" t="s">
        <v>2070</v>
      </c>
      <c r="B6716" s="269" t="s">
        <v>633</v>
      </c>
      <c r="C6716" s="226" t="s">
        <v>2568</v>
      </c>
      <c r="D6716" s="269" t="s">
        <v>2075</v>
      </c>
      <c r="E6716" s="372" t="s">
        <v>2151</v>
      </c>
      <c r="F6716" s="269" t="s">
        <v>2574</v>
      </c>
      <c r="G6716" s="373">
        <v>0.46</v>
      </c>
      <c r="H6716" s="225" t="s">
        <v>488</v>
      </c>
      <c r="I6716" s="269" t="s">
        <v>1382</v>
      </c>
      <c r="J6716" s="374">
        <v>0</v>
      </c>
      <c r="K6716" s="269" t="s">
        <v>22</v>
      </c>
      <c r="L6716" s="269" t="s">
        <v>1392</v>
      </c>
      <c r="M6716" s="369">
        <v>2010</v>
      </c>
      <c r="N6716" s="375">
        <v>43873</v>
      </c>
      <c r="O6716" s="226" t="s">
        <v>2569</v>
      </c>
      <c r="P6716" t="str">
        <f t="shared" si="104"/>
        <v>Minnesota River and Greater Blue Earth River TMDL for TSS-Cottonwood River-(07020008-501)-TSS</v>
      </c>
    </row>
    <row r="6717" spans="1:16" ht="45" hidden="1" x14ac:dyDescent="0.25">
      <c r="A6717" s="129" t="s">
        <v>2070</v>
      </c>
      <c r="B6717" s="269" t="s">
        <v>633</v>
      </c>
      <c r="C6717" s="226" t="s">
        <v>2568</v>
      </c>
      <c r="D6717" s="269" t="s">
        <v>2075</v>
      </c>
      <c r="E6717" s="372" t="s">
        <v>2151</v>
      </c>
      <c r="F6717" s="269" t="s">
        <v>2574</v>
      </c>
      <c r="G6717" s="373">
        <v>0.18</v>
      </c>
      <c r="H6717" s="225" t="s">
        <v>488</v>
      </c>
      <c r="I6717" s="269" t="s">
        <v>1383</v>
      </c>
      <c r="J6717" s="374">
        <v>0</v>
      </c>
      <c r="K6717" s="269" t="s">
        <v>22</v>
      </c>
      <c r="L6717" s="269" t="s">
        <v>1392</v>
      </c>
      <c r="M6717" s="369">
        <v>2010</v>
      </c>
      <c r="N6717" s="375">
        <v>43873</v>
      </c>
      <c r="O6717" s="226" t="s">
        <v>2569</v>
      </c>
      <c r="P6717" t="str">
        <f t="shared" si="104"/>
        <v>Minnesota River and Greater Blue Earth River TMDL for TSS-Cottonwood River-(07020008-501)-TSS</v>
      </c>
    </row>
    <row r="6718" spans="1:16" ht="45" hidden="1" x14ac:dyDescent="0.25">
      <c r="A6718" s="129" t="s">
        <v>2070</v>
      </c>
      <c r="B6718" s="269" t="s">
        <v>633</v>
      </c>
      <c r="C6718" s="226" t="s">
        <v>2568</v>
      </c>
      <c r="D6718" s="269" t="s">
        <v>2075</v>
      </c>
      <c r="E6718" s="372" t="s">
        <v>2151</v>
      </c>
      <c r="F6718" s="269" t="s">
        <v>2574</v>
      </c>
      <c r="G6718" s="373">
        <v>8.4000000000000005E-2</v>
      </c>
      <c r="H6718" s="225" t="s">
        <v>488</v>
      </c>
      <c r="I6718" s="372" t="s">
        <v>1384</v>
      </c>
      <c r="J6718" s="374">
        <v>0</v>
      </c>
      <c r="K6718" s="269" t="s">
        <v>22</v>
      </c>
      <c r="L6718" s="269" t="s">
        <v>1392</v>
      </c>
      <c r="M6718" s="369">
        <v>2010</v>
      </c>
      <c r="N6718" s="375">
        <v>43873</v>
      </c>
      <c r="O6718" s="226" t="s">
        <v>2569</v>
      </c>
      <c r="P6718" t="str">
        <f t="shared" si="104"/>
        <v>Minnesota River and Greater Blue Earth River TMDL for TSS-Cottonwood River-(07020008-501)-TSS</v>
      </c>
    </row>
    <row r="6719" spans="1:16" ht="45" hidden="1" x14ac:dyDescent="0.25">
      <c r="A6719" s="129" t="s">
        <v>2070</v>
      </c>
      <c r="B6719" s="269" t="s">
        <v>633</v>
      </c>
      <c r="C6719" s="226" t="s">
        <v>2568</v>
      </c>
      <c r="D6719" s="269" t="s">
        <v>2075</v>
      </c>
      <c r="E6719" s="372" t="s">
        <v>2151</v>
      </c>
      <c r="F6719" s="269" t="s">
        <v>2574</v>
      </c>
      <c r="G6719" s="373">
        <v>0.04</v>
      </c>
      <c r="H6719" s="225" t="s">
        <v>488</v>
      </c>
      <c r="I6719" s="372" t="s">
        <v>1385</v>
      </c>
      <c r="J6719" s="374">
        <v>0</v>
      </c>
      <c r="K6719" s="269" t="s">
        <v>22</v>
      </c>
      <c r="L6719" s="269" t="s">
        <v>1392</v>
      </c>
      <c r="M6719" s="369">
        <v>2010</v>
      </c>
      <c r="N6719" s="375">
        <v>43873</v>
      </c>
      <c r="O6719" s="226" t="s">
        <v>2569</v>
      </c>
      <c r="P6719" t="str">
        <f t="shared" si="104"/>
        <v>Minnesota River and Greater Blue Earth River TMDL for TSS-Cottonwood River-(07020008-501)-TSS</v>
      </c>
    </row>
    <row r="6720" spans="1:16" ht="45" hidden="1" x14ac:dyDescent="0.25">
      <c r="A6720" s="129" t="s">
        <v>2150</v>
      </c>
      <c r="B6720" s="269" t="s">
        <v>635</v>
      </c>
      <c r="C6720" s="226" t="s">
        <v>2568</v>
      </c>
      <c r="D6720" s="269" t="s">
        <v>2075</v>
      </c>
      <c r="E6720" s="372" t="s">
        <v>2151</v>
      </c>
      <c r="F6720" s="269" t="s">
        <v>2574</v>
      </c>
      <c r="G6720" s="373">
        <v>1.23</v>
      </c>
      <c r="H6720" s="225" t="s">
        <v>488</v>
      </c>
      <c r="I6720" s="269" t="s">
        <v>1379</v>
      </c>
      <c r="J6720" s="374">
        <v>0</v>
      </c>
      <c r="K6720" s="269" t="s">
        <v>22</v>
      </c>
      <c r="L6720" s="269" t="s">
        <v>1392</v>
      </c>
      <c r="M6720" s="369">
        <v>2010</v>
      </c>
      <c r="N6720" s="375">
        <v>43873</v>
      </c>
      <c r="O6720" s="226" t="s">
        <v>2569</v>
      </c>
      <c r="P6720" t="str">
        <f t="shared" si="104"/>
        <v>Minnesota River and Greater Blue Earth River TMDL for TSS-Cottonwood River-(07020008-501)-TSS</v>
      </c>
    </row>
    <row r="6721" spans="1:16" ht="45" hidden="1" x14ac:dyDescent="0.25">
      <c r="A6721" s="129" t="s">
        <v>2150</v>
      </c>
      <c r="B6721" s="269" t="s">
        <v>635</v>
      </c>
      <c r="C6721" s="226" t="s">
        <v>2568</v>
      </c>
      <c r="D6721" s="269" t="s">
        <v>2075</v>
      </c>
      <c r="E6721" s="372" t="s">
        <v>2151</v>
      </c>
      <c r="F6721" s="269" t="s">
        <v>2574</v>
      </c>
      <c r="G6721" s="373">
        <v>0.46</v>
      </c>
      <c r="H6721" s="225" t="s">
        <v>488</v>
      </c>
      <c r="I6721" s="269" t="s">
        <v>1382</v>
      </c>
      <c r="J6721" s="374">
        <v>0</v>
      </c>
      <c r="K6721" s="269" t="s">
        <v>22</v>
      </c>
      <c r="L6721" s="269" t="s">
        <v>1392</v>
      </c>
      <c r="M6721" s="369">
        <v>2010</v>
      </c>
      <c r="N6721" s="375">
        <v>43873</v>
      </c>
      <c r="O6721" s="226" t="s">
        <v>2569</v>
      </c>
      <c r="P6721" t="str">
        <f t="shared" si="104"/>
        <v>Minnesota River and Greater Blue Earth River TMDL for TSS-Cottonwood River-(07020008-501)-TSS</v>
      </c>
    </row>
    <row r="6722" spans="1:16" ht="45" hidden="1" x14ac:dyDescent="0.25">
      <c r="A6722" s="129" t="s">
        <v>2150</v>
      </c>
      <c r="B6722" s="269" t="s">
        <v>635</v>
      </c>
      <c r="C6722" s="226" t="s">
        <v>2568</v>
      </c>
      <c r="D6722" s="269" t="s">
        <v>2075</v>
      </c>
      <c r="E6722" s="372" t="s">
        <v>2151</v>
      </c>
      <c r="F6722" s="269" t="s">
        <v>2574</v>
      </c>
      <c r="G6722" s="373">
        <v>0.18</v>
      </c>
      <c r="H6722" s="225" t="s">
        <v>488</v>
      </c>
      <c r="I6722" s="269" t="s">
        <v>1383</v>
      </c>
      <c r="J6722" s="374">
        <v>0</v>
      </c>
      <c r="K6722" s="269" t="s">
        <v>22</v>
      </c>
      <c r="L6722" s="269" t="s">
        <v>1392</v>
      </c>
      <c r="M6722" s="369">
        <v>2010</v>
      </c>
      <c r="N6722" s="375">
        <v>43873</v>
      </c>
      <c r="O6722" s="226" t="s">
        <v>2569</v>
      </c>
      <c r="P6722" t="str">
        <f t="shared" si="104"/>
        <v>Minnesota River and Greater Blue Earth River TMDL for TSS-Cottonwood River-(07020008-501)-TSS</v>
      </c>
    </row>
    <row r="6723" spans="1:16" ht="45" hidden="1" x14ac:dyDescent="0.25">
      <c r="A6723" s="129" t="s">
        <v>2150</v>
      </c>
      <c r="B6723" s="269" t="s">
        <v>635</v>
      </c>
      <c r="C6723" s="226" t="s">
        <v>2568</v>
      </c>
      <c r="D6723" s="269" t="s">
        <v>2075</v>
      </c>
      <c r="E6723" s="372" t="s">
        <v>2151</v>
      </c>
      <c r="F6723" s="269" t="s">
        <v>2574</v>
      </c>
      <c r="G6723" s="373">
        <v>8.4000000000000005E-2</v>
      </c>
      <c r="H6723" s="225" t="s">
        <v>488</v>
      </c>
      <c r="I6723" s="372" t="s">
        <v>1384</v>
      </c>
      <c r="J6723" s="374">
        <v>0</v>
      </c>
      <c r="K6723" s="269" t="s">
        <v>22</v>
      </c>
      <c r="L6723" s="269" t="s">
        <v>1392</v>
      </c>
      <c r="M6723" s="369">
        <v>2010</v>
      </c>
      <c r="N6723" s="375">
        <v>43873</v>
      </c>
      <c r="O6723" s="226" t="s">
        <v>2569</v>
      </c>
      <c r="P6723" t="str">
        <f t="shared" ref="P6723:P6786" si="105">CONCATENATE(C6723, "-", E6723, "-","(", D6723,")", "-",K6723)</f>
        <v>Minnesota River and Greater Blue Earth River TMDL for TSS-Cottonwood River-(07020008-501)-TSS</v>
      </c>
    </row>
    <row r="6724" spans="1:16" ht="45" hidden="1" x14ac:dyDescent="0.25">
      <c r="A6724" s="129" t="s">
        <v>2150</v>
      </c>
      <c r="B6724" s="269" t="s">
        <v>635</v>
      </c>
      <c r="C6724" s="226" t="s">
        <v>2568</v>
      </c>
      <c r="D6724" s="269" t="s">
        <v>2075</v>
      </c>
      <c r="E6724" s="372" t="s">
        <v>2151</v>
      </c>
      <c r="F6724" s="269" t="s">
        <v>2574</v>
      </c>
      <c r="G6724" s="373">
        <v>0.04</v>
      </c>
      <c r="H6724" s="225" t="s">
        <v>488</v>
      </c>
      <c r="I6724" s="372" t="s">
        <v>1385</v>
      </c>
      <c r="J6724" s="374">
        <v>0</v>
      </c>
      <c r="K6724" s="269" t="s">
        <v>22</v>
      </c>
      <c r="L6724" s="269" t="s">
        <v>1392</v>
      </c>
      <c r="M6724" s="369">
        <v>2010</v>
      </c>
      <c r="N6724" s="375">
        <v>43873</v>
      </c>
      <c r="O6724" s="226" t="s">
        <v>2569</v>
      </c>
      <c r="P6724" t="str">
        <f t="shared" si="105"/>
        <v>Minnesota River and Greater Blue Earth River TMDL for TSS-Cottonwood River-(07020008-501)-TSS</v>
      </c>
    </row>
    <row r="6725" spans="1:16" ht="45" hidden="1" x14ac:dyDescent="0.25">
      <c r="A6725" s="129" t="s">
        <v>1548</v>
      </c>
      <c r="B6725" s="269" t="s">
        <v>2364</v>
      </c>
      <c r="C6725" s="226" t="s">
        <v>2568</v>
      </c>
      <c r="D6725" s="269" t="s">
        <v>804</v>
      </c>
      <c r="E6725" s="372" t="s">
        <v>1550</v>
      </c>
      <c r="F6725" s="269" t="s">
        <v>2574</v>
      </c>
      <c r="G6725" s="373">
        <v>5.6</v>
      </c>
      <c r="H6725" s="225" t="s">
        <v>488</v>
      </c>
      <c r="I6725" s="269" t="s">
        <v>1379</v>
      </c>
      <c r="J6725" s="374">
        <v>0</v>
      </c>
      <c r="K6725" s="269" t="s">
        <v>22</v>
      </c>
      <c r="L6725" s="269" t="s">
        <v>1392</v>
      </c>
      <c r="M6725" s="369">
        <v>2010</v>
      </c>
      <c r="N6725" s="375">
        <v>43873</v>
      </c>
      <c r="O6725" s="226" t="s">
        <v>2569</v>
      </c>
      <c r="P6725" t="str">
        <f t="shared" si="105"/>
        <v>Minnesota River and Greater Blue Earth River TMDL for TSS-Blue Earth River-(07020009-501)-TSS</v>
      </c>
    </row>
    <row r="6726" spans="1:16" ht="45" hidden="1" x14ac:dyDescent="0.25">
      <c r="A6726" s="129" t="s">
        <v>1548</v>
      </c>
      <c r="B6726" s="269" t="s">
        <v>2364</v>
      </c>
      <c r="C6726" s="226" t="s">
        <v>2568</v>
      </c>
      <c r="D6726" s="269" t="s">
        <v>804</v>
      </c>
      <c r="E6726" s="372" t="s">
        <v>1550</v>
      </c>
      <c r="F6726" s="269" t="s">
        <v>2574</v>
      </c>
      <c r="G6726" s="373">
        <v>2.08</v>
      </c>
      <c r="H6726" s="225" t="s">
        <v>488</v>
      </c>
      <c r="I6726" s="269" t="s">
        <v>1382</v>
      </c>
      <c r="J6726" s="374">
        <v>0</v>
      </c>
      <c r="K6726" s="269" t="s">
        <v>22</v>
      </c>
      <c r="L6726" s="269" t="s">
        <v>1392</v>
      </c>
      <c r="M6726" s="369">
        <v>2010</v>
      </c>
      <c r="N6726" s="375">
        <v>43873</v>
      </c>
      <c r="O6726" s="226" t="s">
        <v>2569</v>
      </c>
      <c r="P6726" t="str">
        <f t="shared" si="105"/>
        <v>Minnesota River and Greater Blue Earth River TMDL for TSS-Blue Earth River-(07020009-501)-TSS</v>
      </c>
    </row>
    <row r="6727" spans="1:16" ht="45" hidden="1" x14ac:dyDescent="0.25">
      <c r="A6727" s="129" t="s">
        <v>1548</v>
      </c>
      <c r="B6727" s="269" t="s">
        <v>2364</v>
      </c>
      <c r="C6727" s="226" t="s">
        <v>2568</v>
      </c>
      <c r="D6727" s="269" t="s">
        <v>804</v>
      </c>
      <c r="E6727" s="372" t="s">
        <v>1550</v>
      </c>
      <c r="F6727" s="269" t="s">
        <v>2574</v>
      </c>
      <c r="G6727" s="373">
        <v>0.84</v>
      </c>
      <c r="H6727" s="225" t="s">
        <v>488</v>
      </c>
      <c r="I6727" s="269" t="s">
        <v>1383</v>
      </c>
      <c r="J6727" s="374">
        <v>0</v>
      </c>
      <c r="K6727" s="269" t="s">
        <v>22</v>
      </c>
      <c r="L6727" s="269" t="s">
        <v>1392</v>
      </c>
      <c r="M6727" s="369">
        <v>2010</v>
      </c>
      <c r="N6727" s="375">
        <v>43873</v>
      </c>
      <c r="O6727" s="226" t="s">
        <v>2569</v>
      </c>
      <c r="P6727" t="str">
        <f t="shared" si="105"/>
        <v>Minnesota River and Greater Blue Earth River TMDL for TSS-Blue Earth River-(07020009-501)-TSS</v>
      </c>
    </row>
    <row r="6728" spans="1:16" ht="45" hidden="1" x14ac:dyDescent="0.25">
      <c r="A6728" s="129" t="s">
        <v>1548</v>
      </c>
      <c r="B6728" s="269" t="s">
        <v>2364</v>
      </c>
      <c r="C6728" s="226" t="s">
        <v>2568</v>
      </c>
      <c r="D6728" s="269" t="s">
        <v>804</v>
      </c>
      <c r="E6728" s="372" t="s">
        <v>1550</v>
      </c>
      <c r="F6728" s="269" t="s">
        <v>2574</v>
      </c>
      <c r="G6728" s="373">
        <v>0.38</v>
      </c>
      <c r="H6728" s="225" t="s">
        <v>488</v>
      </c>
      <c r="I6728" s="372" t="s">
        <v>1384</v>
      </c>
      <c r="J6728" s="374">
        <v>0</v>
      </c>
      <c r="K6728" s="269" t="s">
        <v>22</v>
      </c>
      <c r="L6728" s="269" t="s">
        <v>1392</v>
      </c>
      <c r="M6728" s="369">
        <v>2010</v>
      </c>
      <c r="N6728" s="375">
        <v>43873</v>
      </c>
      <c r="O6728" s="226" t="s">
        <v>2569</v>
      </c>
      <c r="P6728" t="str">
        <f t="shared" si="105"/>
        <v>Minnesota River and Greater Blue Earth River TMDL for TSS-Blue Earth River-(07020009-501)-TSS</v>
      </c>
    </row>
    <row r="6729" spans="1:16" ht="45" hidden="1" x14ac:dyDescent="0.25">
      <c r="A6729" s="129" t="s">
        <v>1548</v>
      </c>
      <c r="B6729" s="269" t="s">
        <v>2364</v>
      </c>
      <c r="C6729" s="226" t="s">
        <v>2568</v>
      </c>
      <c r="D6729" s="269" t="s">
        <v>804</v>
      </c>
      <c r="E6729" s="372" t="s">
        <v>1550</v>
      </c>
      <c r="F6729" s="269" t="s">
        <v>2574</v>
      </c>
      <c r="G6729" s="373">
        <v>0.18</v>
      </c>
      <c r="H6729" s="225" t="s">
        <v>488</v>
      </c>
      <c r="I6729" s="372" t="s">
        <v>1385</v>
      </c>
      <c r="J6729" s="374">
        <v>0</v>
      </c>
      <c r="K6729" s="269" t="s">
        <v>22</v>
      </c>
      <c r="L6729" s="269" t="s">
        <v>1392</v>
      </c>
      <c r="M6729" s="369">
        <v>2010</v>
      </c>
      <c r="N6729" s="375">
        <v>43873</v>
      </c>
      <c r="O6729" s="226" t="s">
        <v>2569</v>
      </c>
      <c r="P6729" t="str">
        <f t="shared" si="105"/>
        <v>Minnesota River and Greater Blue Earth River TMDL for TSS-Blue Earth River-(07020009-501)-TSS</v>
      </c>
    </row>
    <row r="6730" spans="1:16" ht="45" hidden="1" x14ac:dyDescent="0.25">
      <c r="A6730" s="129" t="s">
        <v>1787</v>
      </c>
      <c r="B6730" s="269" t="s">
        <v>2379</v>
      </c>
      <c r="C6730" s="226" t="s">
        <v>2568</v>
      </c>
      <c r="D6730" s="269" t="s">
        <v>804</v>
      </c>
      <c r="E6730" s="372" t="s">
        <v>1550</v>
      </c>
      <c r="F6730" s="269" t="s">
        <v>2574</v>
      </c>
      <c r="G6730" s="373">
        <v>5.6</v>
      </c>
      <c r="H6730" s="225" t="s">
        <v>488</v>
      </c>
      <c r="I6730" s="269" t="s">
        <v>1379</v>
      </c>
      <c r="J6730" s="374">
        <v>0</v>
      </c>
      <c r="K6730" s="269" t="s">
        <v>22</v>
      </c>
      <c r="L6730" s="269" t="s">
        <v>1392</v>
      </c>
      <c r="M6730" s="369">
        <v>2010</v>
      </c>
      <c r="N6730" s="375">
        <v>43873</v>
      </c>
      <c r="O6730" s="226" t="s">
        <v>2569</v>
      </c>
      <c r="P6730" t="str">
        <f t="shared" si="105"/>
        <v>Minnesota River and Greater Blue Earth River TMDL for TSS-Blue Earth River-(07020009-501)-TSS</v>
      </c>
    </row>
    <row r="6731" spans="1:16" ht="45" hidden="1" x14ac:dyDescent="0.25">
      <c r="A6731" s="129" t="s">
        <v>1787</v>
      </c>
      <c r="B6731" s="269" t="s">
        <v>2379</v>
      </c>
      <c r="C6731" s="226" t="s">
        <v>2568</v>
      </c>
      <c r="D6731" s="269" t="s">
        <v>804</v>
      </c>
      <c r="E6731" s="372" t="s">
        <v>1550</v>
      </c>
      <c r="F6731" s="269" t="s">
        <v>2574</v>
      </c>
      <c r="G6731" s="373">
        <v>2.08</v>
      </c>
      <c r="H6731" s="225" t="s">
        <v>488</v>
      </c>
      <c r="I6731" s="269" t="s">
        <v>1382</v>
      </c>
      <c r="J6731" s="374">
        <v>0</v>
      </c>
      <c r="K6731" s="269" t="s">
        <v>22</v>
      </c>
      <c r="L6731" s="269" t="s">
        <v>1392</v>
      </c>
      <c r="M6731" s="369">
        <v>2010</v>
      </c>
      <c r="N6731" s="375">
        <v>43873</v>
      </c>
      <c r="O6731" s="226" t="s">
        <v>2569</v>
      </c>
      <c r="P6731" t="str">
        <f t="shared" si="105"/>
        <v>Minnesota River and Greater Blue Earth River TMDL for TSS-Blue Earth River-(07020009-501)-TSS</v>
      </c>
    </row>
    <row r="6732" spans="1:16" ht="45" hidden="1" x14ac:dyDescent="0.25">
      <c r="A6732" s="129" t="s">
        <v>1787</v>
      </c>
      <c r="B6732" s="269" t="s">
        <v>2379</v>
      </c>
      <c r="C6732" s="226" t="s">
        <v>2568</v>
      </c>
      <c r="D6732" s="269" t="s">
        <v>804</v>
      </c>
      <c r="E6732" s="372" t="s">
        <v>1550</v>
      </c>
      <c r="F6732" s="269" t="s">
        <v>2574</v>
      </c>
      <c r="G6732" s="373">
        <v>0.84</v>
      </c>
      <c r="H6732" s="225" t="s">
        <v>488</v>
      </c>
      <c r="I6732" s="269" t="s">
        <v>1383</v>
      </c>
      <c r="J6732" s="374">
        <v>0</v>
      </c>
      <c r="K6732" s="269" t="s">
        <v>22</v>
      </c>
      <c r="L6732" s="269" t="s">
        <v>1392</v>
      </c>
      <c r="M6732" s="369">
        <v>2010</v>
      </c>
      <c r="N6732" s="375">
        <v>43873</v>
      </c>
      <c r="O6732" s="226" t="s">
        <v>2569</v>
      </c>
      <c r="P6732" t="str">
        <f t="shared" si="105"/>
        <v>Minnesota River and Greater Blue Earth River TMDL for TSS-Blue Earth River-(07020009-501)-TSS</v>
      </c>
    </row>
    <row r="6733" spans="1:16" ht="45" hidden="1" x14ac:dyDescent="0.25">
      <c r="A6733" s="129" t="s">
        <v>1787</v>
      </c>
      <c r="B6733" s="269" t="s">
        <v>2379</v>
      </c>
      <c r="C6733" s="226" t="s">
        <v>2568</v>
      </c>
      <c r="D6733" s="269" t="s">
        <v>804</v>
      </c>
      <c r="E6733" s="372" t="s">
        <v>1550</v>
      </c>
      <c r="F6733" s="269" t="s">
        <v>2574</v>
      </c>
      <c r="G6733" s="373">
        <v>0.38</v>
      </c>
      <c r="H6733" s="225" t="s">
        <v>488</v>
      </c>
      <c r="I6733" s="372" t="s">
        <v>1384</v>
      </c>
      <c r="J6733" s="374">
        <v>0</v>
      </c>
      <c r="K6733" s="269" t="s">
        <v>22</v>
      </c>
      <c r="L6733" s="269" t="s">
        <v>1392</v>
      </c>
      <c r="M6733" s="369">
        <v>2010</v>
      </c>
      <c r="N6733" s="375">
        <v>43873</v>
      </c>
      <c r="O6733" s="226" t="s">
        <v>2569</v>
      </c>
      <c r="P6733" t="str">
        <f t="shared" si="105"/>
        <v>Minnesota River and Greater Blue Earth River TMDL for TSS-Blue Earth River-(07020009-501)-TSS</v>
      </c>
    </row>
    <row r="6734" spans="1:16" ht="45" hidden="1" x14ac:dyDescent="0.25">
      <c r="A6734" s="129" t="s">
        <v>1787</v>
      </c>
      <c r="B6734" s="269" t="s">
        <v>2379</v>
      </c>
      <c r="C6734" s="226" t="s">
        <v>2568</v>
      </c>
      <c r="D6734" s="269" t="s">
        <v>804</v>
      </c>
      <c r="E6734" s="372" t="s">
        <v>1550</v>
      </c>
      <c r="F6734" s="269" t="s">
        <v>2574</v>
      </c>
      <c r="G6734" s="373">
        <v>0.18</v>
      </c>
      <c r="H6734" s="225" t="s">
        <v>488</v>
      </c>
      <c r="I6734" s="372" t="s">
        <v>1385</v>
      </c>
      <c r="J6734" s="374">
        <v>0</v>
      </c>
      <c r="K6734" s="269" t="s">
        <v>22</v>
      </c>
      <c r="L6734" s="269" t="s">
        <v>1392</v>
      </c>
      <c r="M6734" s="369">
        <v>2010</v>
      </c>
      <c r="N6734" s="375">
        <v>43873</v>
      </c>
      <c r="O6734" s="226" t="s">
        <v>2569</v>
      </c>
      <c r="P6734" t="str">
        <f t="shared" si="105"/>
        <v>Minnesota River and Greater Blue Earth River TMDL for TSS-Blue Earth River-(07020009-501)-TSS</v>
      </c>
    </row>
    <row r="6735" spans="1:16" ht="45" hidden="1" x14ac:dyDescent="0.25">
      <c r="A6735" s="129" t="s">
        <v>1825</v>
      </c>
      <c r="B6735" s="269" t="s">
        <v>629</v>
      </c>
      <c r="C6735" s="226" t="s">
        <v>2568</v>
      </c>
      <c r="D6735" s="269" t="s">
        <v>804</v>
      </c>
      <c r="E6735" s="372" t="s">
        <v>1550</v>
      </c>
      <c r="F6735" s="269" t="s">
        <v>2574</v>
      </c>
      <c r="G6735" s="373">
        <v>5.6</v>
      </c>
      <c r="H6735" s="225" t="s">
        <v>488</v>
      </c>
      <c r="I6735" s="269" t="s">
        <v>1379</v>
      </c>
      <c r="J6735" s="374">
        <v>0</v>
      </c>
      <c r="K6735" s="269" t="s">
        <v>22</v>
      </c>
      <c r="L6735" s="269" t="s">
        <v>1392</v>
      </c>
      <c r="M6735" s="369">
        <v>2010</v>
      </c>
      <c r="N6735" s="375">
        <v>43873</v>
      </c>
      <c r="O6735" s="226" t="s">
        <v>2569</v>
      </c>
      <c r="P6735" t="str">
        <f t="shared" si="105"/>
        <v>Minnesota River and Greater Blue Earth River TMDL for TSS-Blue Earth River-(07020009-501)-TSS</v>
      </c>
    </row>
    <row r="6736" spans="1:16" ht="45" hidden="1" x14ac:dyDescent="0.25">
      <c r="A6736" s="129" t="s">
        <v>1825</v>
      </c>
      <c r="B6736" s="269" t="s">
        <v>629</v>
      </c>
      <c r="C6736" s="226" t="s">
        <v>2568</v>
      </c>
      <c r="D6736" s="269" t="s">
        <v>804</v>
      </c>
      <c r="E6736" s="372" t="s">
        <v>1550</v>
      </c>
      <c r="F6736" s="269" t="s">
        <v>2574</v>
      </c>
      <c r="G6736" s="373">
        <v>2.08</v>
      </c>
      <c r="H6736" s="225" t="s">
        <v>488</v>
      </c>
      <c r="I6736" s="269" t="s">
        <v>1382</v>
      </c>
      <c r="J6736" s="374">
        <v>0</v>
      </c>
      <c r="K6736" s="269" t="s">
        <v>22</v>
      </c>
      <c r="L6736" s="269" t="s">
        <v>1392</v>
      </c>
      <c r="M6736" s="369">
        <v>2010</v>
      </c>
      <c r="N6736" s="375">
        <v>43873</v>
      </c>
      <c r="O6736" s="226" t="s">
        <v>2569</v>
      </c>
      <c r="P6736" t="str">
        <f t="shared" si="105"/>
        <v>Minnesota River and Greater Blue Earth River TMDL for TSS-Blue Earth River-(07020009-501)-TSS</v>
      </c>
    </row>
    <row r="6737" spans="1:16" ht="45" hidden="1" x14ac:dyDescent="0.25">
      <c r="A6737" s="129" t="s">
        <v>1825</v>
      </c>
      <c r="B6737" s="269" t="s">
        <v>629</v>
      </c>
      <c r="C6737" s="226" t="s">
        <v>2568</v>
      </c>
      <c r="D6737" s="269" t="s">
        <v>804</v>
      </c>
      <c r="E6737" s="372" t="s">
        <v>1550</v>
      </c>
      <c r="F6737" s="269" t="s">
        <v>2574</v>
      </c>
      <c r="G6737" s="373">
        <v>0.84</v>
      </c>
      <c r="H6737" s="225" t="s">
        <v>488</v>
      </c>
      <c r="I6737" s="269" t="s">
        <v>1383</v>
      </c>
      <c r="J6737" s="374">
        <v>0</v>
      </c>
      <c r="K6737" s="269" t="s">
        <v>22</v>
      </c>
      <c r="L6737" s="269" t="s">
        <v>1392</v>
      </c>
      <c r="M6737" s="369">
        <v>2010</v>
      </c>
      <c r="N6737" s="375">
        <v>43873</v>
      </c>
      <c r="O6737" s="226" t="s">
        <v>2569</v>
      </c>
      <c r="P6737" t="str">
        <f t="shared" si="105"/>
        <v>Minnesota River and Greater Blue Earth River TMDL for TSS-Blue Earth River-(07020009-501)-TSS</v>
      </c>
    </row>
    <row r="6738" spans="1:16" ht="45" hidden="1" x14ac:dyDescent="0.25">
      <c r="A6738" s="129" t="s">
        <v>1825</v>
      </c>
      <c r="B6738" s="269" t="s">
        <v>629</v>
      </c>
      <c r="C6738" s="226" t="s">
        <v>2568</v>
      </c>
      <c r="D6738" s="269" t="s">
        <v>804</v>
      </c>
      <c r="E6738" s="372" t="s">
        <v>1550</v>
      </c>
      <c r="F6738" s="269" t="s">
        <v>2574</v>
      </c>
      <c r="G6738" s="373">
        <v>0.38</v>
      </c>
      <c r="H6738" s="225" t="s">
        <v>488</v>
      </c>
      <c r="I6738" s="372" t="s">
        <v>1384</v>
      </c>
      <c r="J6738" s="374">
        <v>0</v>
      </c>
      <c r="K6738" s="269" t="s">
        <v>22</v>
      </c>
      <c r="L6738" s="269" t="s">
        <v>1392</v>
      </c>
      <c r="M6738" s="369">
        <v>2010</v>
      </c>
      <c r="N6738" s="375">
        <v>43873</v>
      </c>
      <c r="O6738" s="226" t="s">
        <v>2569</v>
      </c>
      <c r="P6738" t="str">
        <f t="shared" si="105"/>
        <v>Minnesota River and Greater Blue Earth River TMDL for TSS-Blue Earth River-(07020009-501)-TSS</v>
      </c>
    </row>
    <row r="6739" spans="1:16" ht="45" hidden="1" x14ac:dyDescent="0.25">
      <c r="A6739" s="129" t="s">
        <v>1825</v>
      </c>
      <c r="B6739" s="269" t="s">
        <v>629</v>
      </c>
      <c r="C6739" s="226" t="s">
        <v>2568</v>
      </c>
      <c r="D6739" s="269" t="s">
        <v>804</v>
      </c>
      <c r="E6739" s="372" t="s">
        <v>1550</v>
      </c>
      <c r="F6739" s="269" t="s">
        <v>2574</v>
      </c>
      <c r="G6739" s="373">
        <v>0.18</v>
      </c>
      <c r="H6739" s="225" t="s">
        <v>488</v>
      </c>
      <c r="I6739" s="372" t="s">
        <v>1385</v>
      </c>
      <c r="J6739" s="374">
        <v>0</v>
      </c>
      <c r="K6739" s="269" t="s">
        <v>22</v>
      </c>
      <c r="L6739" s="269" t="s">
        <v>1392</v>
      </c>
      <c r="M6739" s="369">
        <v>2010</v>
      </c>
      <c r="N6739" s="375">
        <v>43873</v>
      </c>
      <c r="O6739" s="226" t="s">
        <v>2569</v>
      </c>
      <c r="P6739" t="str">
        <f t="shared" si="105"/>
        <v>Minnesota River and Greater Blue Earth River TMDL for TSS-Blue Earth River-(07020009-501)-TSS</v>
      </c>
    </row>
    <row r="6740" spans="1:16" ht="45" hidden="1" x14ac:dyDescent="0.25">
      <c r="A6740" s="129" t="s">
        <v>2056</v>
      </c>
      <c r="B6740" s="269" t="s">
        <v>632</v>
      </c>
      <c r="C6740" s="226" t="s">
        <v>2568</v>
      </c>
      <c r="D6740" s="269" t="s">
        <v>804</v>
      </c>
      <c r="E6740" s="372" t="s">
        <v>1550</v>
      </c>
      <c r="F6740" s="269" t="s">
        <v>2574</v>
      </c>
      <c r="G6740" s="373">
        <v>5.6</v>
      </c>
      <c r="H6740" s="225" t="s">
        <v>488</v>
      </c>
      <c r="I6740" s="269" t="s">
        <v>1379</v>
      </c>
      <c r="J6740" s="374">
        <v>0</v>
      </c>
      <c r="K6740" s="269" t="s">
        <v>22</v>
      </c>
      <c r="L6740" s="269" t="s">
        <v>1392</v>
      </c>
      <c r="M6740" s="369">
        <v>2010</v>
      </c>
      <c r="N6740" s="375">
        <v>43873</v>
      </c>
      <c r="O6740" s="226" t="s">
        <v>2569</v>
      </c>
      <c r="P6740" t="str">
        <f t="shared" si="105"/>
        <v>Minnesota River and Greater Blue Earth River TMDL for TSS-Blue Earth River-(07020009-501)-TSS</v>
      </c>
    </row>
    <row r="6741" spans="1:16" ht="45" hidden="1" x14ac:dyDescent="0.25">
      <c r="A6741" s="129" t="s">
        <v>2056</v>
      </c>
      <c r="B6741" s="269" t="s">
        <v>632</v>
      </c>
      <c r="C6741" s="226" t="s">
        <v>2568</v>
      </c>
      <c r="D6741" s="269" t="s">
        <v>804</v>
      </c>
      <c r="E6741" s="372" t="s">
        <v>1550</v>
      </c>
      <c r="F6741" s="269" t="s">
        <v>2574</v>
      </c>
      <c r="G6741" s="373">
        <v>2.08</v>
      </c>
      <c r="H6741" s="225" t="s">
        <v>488</v>
      </c>
      <c r="I6741" s="269" t="s">
        <v>1382</v>
      </c>
      <c r="J6741" s="374">
        <v>0</v>
      </c>
      <c r="K6741" s="269" t="s">
        <v>22</v>
      </c>
      <c r="L6741" s="269" t="s">
        <v>1392</v>
      </c>
      <c r="M6741" s="369">
        <v>2010</v>
      </c>
      <c r="N6741" s="375">
        <v>43873</v>
      </c>
      <c r="O6741" s="226" t="s">
        <v>2569</v>
      </c>
      <c r="P6741" t="str">
        <f t="shared" si="105"/>
        <v>Minnesota River and Greater Blue Earth River TMDL for TSS-Blue Earth River-(07020009-501)-TSS</v>
      </c>
    </row>
    <row r="6742" spans="1:16" ht="45" hidden="1" x14ac:dyDescent="0.25">
      <c r="A6742" s="129" t="s">
        <v>2056</v>
      </c>
      <c r="B6742" s="269" t="s">
        <v>632</v>
      </c>
      <c r="C6742" s="226" t="s">
        <v>2568</v>
      </c>
      <c r="D6742" s="269" t="s">
        <v>804</v>
      </c>
      <c r="E6742" s="372" t="s">
        <v>1550</v>
      </c>
      <c r="F6742" s="269" t="s">
        <v>2574</v>
      </c>
      <c r="G6742" s="373">
        <v>0.84</v>
      </c>
      <c r="H6742" s="225" t="s">
        <v>488</v>
      </c>
      <c r="I6742" s="269" t="s">
        <v>1383</v>
      </c>
      <c r="J6742" s="374">
        <v>0</v>
      </c>
      <c r="K6742" s="269" t="s">
        <v>22</v>
      </c>
      <c r="L6742" s="269" t="s">
        <v>1392</v>
      </c>
      <c r="M6742" s="369">
        <v>2010</v>
      </c>
      <c r="N6742" s="375">
        <v>43873</v>
      </c>
      <c r="O6742" s="226" t="s">
        <v>2569</v>
      </c>
      <c r="P6742" t="str">
        <f t="shared" si="105"/>
        <v>Minnesota River and Greater Blue Earth River TMDL for TSS-Blue Earth River-(07020009-501)-TSS</v>
      </c>
    </row>
    <row r="6743" spans="1:16" ht="45" hidden="1" x14ac:dyDescent="0.25">
      <c r="A6743" s="129" t="s">
        <v>2056</v>
      </c>
      <c r="B6743" s="269" t="s">
        <v>632</v>
      </c>
      <c r="C6743" s="226" t="s">
        <v>2568</v>
      </c>
      <c r="D6743" s="269" t="s">
        <v>804</v>
      </c>
      <c r="E6743" s="372" t="s">
        <v>1550</v>
      </c>
      <c r="F6743" s="269" t="s">
        <v>2574</v>
      </c>
      <c r="G6743" s="373">
        <v>0.38</v>
      </c>
      <c r="H6743" s="225" t="s">
        <v>488</v>
      </c>
      <c r="I6743" s="372" t="s">
        <v>1384</v>
      </c>
      <c r="J6743" s="374">
        <v>0</v>
      </c>
      <c r="K6743" s="269" t="s">
        <v>22</v>
      </c>
      <c r="L6743" s="269" t="s">
        <v>1392</v>
      </c>
      <c r="M6743" s="369">
        <v>2010</v>
      </c>
      <c r="N6743" s="375">
        <v>43873</v>
      </c>
      <c r="O6743" s="226" t="s">
        <v>2569</v>
      </c>
      <c r="P6743" t="str">
        <f t="shared" si="105"/>
        <v>Minnesota River and Greater Blue Earth River TMDL for TSS-Blue Earth River-(07020009-501)-TSS</v>
      </c>
    </row>
    <row r="6744" spans="1:16" ht="45" hidden="1" x14ac:dyDescent="0.25">
      <c r="A6744" s="129" t="s">
        <v>2056</v>
      </c>
      <c r="B6744" s="269" t="s">
        <v>632</v>
      </c>
      <c r="C6744" s="226" t="s">
        <v>2568</v>
      </c>
      <c r="D6744" s="269" t="s">
        <v>804</v>
      </c>
      <c r="E6744" s="372" t="s">
        <v>1550</v>
      </c>
      <c r="F6744" s="269" t="s">
        <v>2574</v>
      </c>
      <c r="G6744" s="373">
        <v>0.18</v>
      </c>
      <c r="H6744" s="225" t="s">
        <v>488</v>
      </c>
      <c r="I6744" s="372" t="s">
        <v>1385</v>
      </c>
      <c r="J6744" s="374">
        <v>0</v>
      </c>
      <c r="K6744" s="269" t="s">
        <v>22</v>
      </c>
      <c r="L6744" s="269" t="s">
        <v>1392</v>
      </c>
      <c r="M6744" s="369">
        <v>2010</v>
      </c>
      <c r="N6744" s="375">
        <v>43873</v>
      </c>
      <c r="O6744" s="226" t="s">
        <v>2569</v>
      </c>
      <c r="P6744" t="str">
        <f t="shared" si="105"/>
        <v>Minnesota River and Greater Blue Earth River TMDL for TSS-Blue Earth River-(07020009-501)-TSS</v>
      </c>
    </row>
    <row r="6745" spans="1:16" ht="45" hidden="1" x14ac:dyDescent="0.25">
      <c r="A6745" s="129" t="s">
        <v>2057</v>
      </c>
      <c r="B6745" s="269" t="s">
        <v>2411</v>
      </c>
      <c r="C6745" s="226" t="s">
        <v>2568</v>
      </c>
      <c r="D6745" s="269" t="s">
        <v>804</v>
      </c>
      <c r="E6745" s="372" t="s">
        <v>1550</v>
      </c>
      <c r="F6745" s="269" t="s">
        <v>2574</v>
      </c>
      <c r="G6745" s="373">
        <v>5.6</v>
      </c>
      <c r="H6745" s="225" t="s">
        <v>488</v>
      </c>
      <c r="I6745" s="269" t="s">
        <v>1379</v>
      </c>
      <c r="J6745" s="374">
        <v>0</v>
      </c>
      <c r="K6745" s="269" t="s">
        <v>22</v>
      </c>
      <c r="L6745" s="269" t="s">
        <v>1392</v>
      </c>
      <c r="M6745" s="369">
        <v>2010</v>
      </c>
      <c r="N6745" s="375">
        <v>43873</v>
      </c>
      <c r="O6745" s="226" t="s">
        <v>2569</v>
      </c>
      <c r="P6745" t="str">
        <f t="shared" si="105"/>
        <v>Minnesota River and Greater Blue Earth River TMDL for TSS-Blue Earth River-(07020009-501)-TSS</v>
      </c>
    </row>
    <row r="6746" spans="1:16" ht="45" hidden="1" x14ac:dyDescent="0.25">
      <c r="A6746" s="129" t="s">
        <v>2057</v>
      </c>
      <c r="B6746" s="269" t="s">
        <v>2411</v>
      </c>
      <c r="C6746" s="226" t="s">
        <v>2568</v>
      </c>
      <c r="D6746" s="269" t="s">
        <v>804</v>
      </c>
      <c r="E6746" s="372" t="s">
        <v>1550</v>
      </c>
      <c r="F6746" s="269" t="s">
        <v>2574</v>
      </c>
      <c r="G6746" s="373">
        <v>2.08</v>
      </c>
      <c r="H6746" s="225" t="s">
        <v>488</v>
      </c>
      <c r="I6746" s="269" t="s">
        <v>1382</v>
      </c>
      <c r="J6746" s="374">
        <v>0</v>
      </c>
      <c r="K6746" s="269" t="s">
        <v>22</v>
      </c>
      <c r="L6746" s="269" t="s">
        <v>1392</v>
      </c>
      <c r="M6746" s="369">
        <v>2010</v>
      </c>
      <c r="N6746" s="375">
        <v>43873</v>
      </c>
      <c r="O6746" s="226" t="s">
        <v>2569</v>
      </c>
      <c r="P6746" t="str">
        <f t="shared" si="105"/>
        <v>Minnesota River and Greater Blue Earth River TMDL for TSS-Blue Earth River-(07020009-501)-TSS</v>
      </c>
    </row>
    <row r="6747" spans="1:16" ht="45" hidden="1" x14ac:dyDescent="0.25">
      <c r="A6747" s="129" t="s">
        <v>2057</v>
      </c>
      <c r="B6747" s="269" t="s">
        <v>2411</v>
      </c>
      <c r="C6747" s="226" t="s">
        <v>2568</v>
      </c>
      <c r="D6747" s="269" t="s">
        <v>804</v>
      </c>
      <c r="E6747" s="372" t="s">
        <v>1550</v>
      </c>
      <c r="F6747" s="269" t="s">
        <v>2574</v>
      </c>
      <c r="G6747" s="373">
        <v>0.84</v>
      </c>
      <c r="H6747" s="225" t="s">
        <v>488</v>
      </c>
      <c r="I6747" s="269" t="s">
        <v>1383</v>
      </c>
      <c r="J6747" s="374">
        <v>0</v>
      </c>
      <c r="K6747" s="269" t="s">
        <v>22</v>
      </c>
      <c r="L6747" s="269" t="s">
        <v>1392</v>
      </c>
      <c r="M6747" s="369">
        <v>2010</v>
      </c>
      <c r="N6747" s="375">
        <v>43873</v>
      </c>
      <c r="O6747" s="226" t="s">
        <v>2569</v>
      </c>
      <c r="P6747" t="str">
        <f t="shared" si="105"/>
        <v>Minnesota River and Greater Blue Earth River TMDL for TSS-Blue Earth River-(07020009-501)-TSS</v>
      </c>
    </row>
    <row r="6748" spans="1:16" ht="45" hidden="1" x14ac:dyDescent="0.25">
      <c r="A6748" s="129" t="s">
        <v>2057</v>
      </c>
      <c r="B6748" s="269" t="s">
        <v>2411</v>
      </c>
      <c r="C6748" s="226" t="s">
        <v>2568</v>
      </c>
      <c r="D6748" s="269" t="s">
        <v>804</v>
      </c>
      <c r="E6748" s="372" t="s">
        <v>1550</v>
      </c>
      <c r="F6748" s="269" t="s">
        <v>2574</v>
      </c>
      <c r="G6748" s="373">
        <v>0.38</v>
      </c>
      <c r="H6748" s="225" t="s">
        <v>488</v>
      </c>
      <c r="I6748" s="372" t="s">
        <v>1384</v>
      </c>
      <c r="J6748" s="374">
        <v>0</v>
      </c>
      <c r="K6748" s="269" t="s">
        <v>22</v>
      </c>
      <c r="L6748" s="269" t="s">
        <v>1392</v>
      </c>
      <c r="M6748" s="369">
        <v>2010</v>
      </c>
      <c r="N6748" s="375">
        <v>43873</v>
      </c>
      <c r="O6748" s="226" t="s">
        <v>2569</v>
      </c>
      <c r="P6748" t="str">
        <f t="shared" si="105"/>
        <v>Minnesota River and Greater Blue Earth River TMDL for TSS-Blue Earth River-(07020009-501)-TSS</v>
      </c>
    </row>
    <row r="6749" spans="1:16" ht="45" hidden="1" x14ac:dyDescent="0.25">
      <c r="A6749" s="129" t="s">
        <v>2057</v>
      </c>
      <c r="B6749" s="269" t="s">
        <v>2411</v>
      </c>
      <c r="C6749" s="226" t="s">
        <v>2568</v>
      </c>
      <c r="D6749" s="269" t="s">
        <v>804</v>
      </c>
      <c r="E6749" s="372" t="s">
        <v>1550</v>
      </c>
      <c r="F6749" s="269" t="s">
        <v>2574</v>
      </c>
      <c r="G6749" s="373">
        <v>0.18</v>
      </c>
      <c r="H6749" s="225" t="s">
        <v>488</v>
      </c>
      <c r="I6749" s="372" t="s">
        <v>1385</v>
      </c>
      <c r="J6749" s="374">
        <v>0</v>
      </c>
      <c r="K6749" s="269" t="s">
        <v>22</v>
      </c>
      <c r="L6749" s="269" t="s">
        <v>1392</v>
      </c>
      <c r="M6749" s="369">
        <v>2010</v>
      </c>
      <c r="N6749" s="375">
        <v>43873</v>
      </c>
      <c r="O6749" s="226" t="s">
        <v>2569</v>
      </c>
      <c r="P6749" t="str">
        <f t="shared" si="105"/>
        <v>Minnesota River and Greater Blue Earth River TMDL for TSS-Blue Earth River-(07020009-501)-TSS</v>
      </c>
    </row>
    <row r="6750" spans="1:16" ht="45" hidden="1" x14ac:dyDescent="0.25">
      <c r="A6750" s="129" t="s">
        <v>162</v>
      </c>
      <c r="B6750" s="227" t="s">
        <v>482</v>
      </c>
      <c r="C6750" s="226" t="s">
        <v>2568</v>
      </c>
      <c r="D6750" s="269" t="s">
        <v>804</v>
      </c>
      <c r="E6750" s="372" t="s">
        <v>1550</v>
      </c>
      <c r="F6750" s="269" t="s">
        <v>505</v>
      </c>
      <c r="G6750" s="373">
        <v>0.14000000000000001</v>
      </c>
      <c r="H6750" s="225" t="s">
        <v>488</v>
      </c>
      <c r="I6750" s="269" t="s">
        <v>1379</v>
      </c>
      <c r="J6750" s="374">
        <v>0</v>
      </c>
      <c r="K6750" s="269" t="s">
        <v>22</v>
      </c>
      <c r="L6750" s="269" t="s">
        <v>1392</v>
      </c>
      <c r="M6750" s="369">
        <v>2010</v>
      </c>
      <c r="N6750" s="375">
        <v>43873</v>
      </c>
      <c r="O6750" s="226" t="s">
        <v>2569</v>
      </c>
      <c r="P6750" t="str">
        <f t="shared" si="105"/>
        <v>Minnesota River and Greater Blue Earth River TMDL for TSS-Blue Earth River-(07020009-501)-TSS</v>
      </c>
    </row>
    <row r="6751" spans="1:16" ht="45" hidden="1" x14ac:dyDescent="0.25">
      <c r="A6751" s="129" t="s">
        <v>162</v>
      </c>
      <c r="B6751" s="227" t="s">
        <v>482</v>
      </c>
      <c r="C6751" s="226" t="s">
        <v>2568</v>
      </c>
      <c r="D6751" s="269" t="s">
        <v>804</v>
      </c>
      <c r="E6751" s="372" t="s">
        <v>1550</v>
      </c>
      <c r="F6751" s="269" t="s">
        <v>505</v>
      </c>
      <c r="G6751" s="373">
        <v>5.1999999999999998E-2</v>
      </c>
      <c r="H6751" s="225" t="s">
        <v>488</v>
      </c>
      <c r="I6751" s="269" t="s">
        <v>1382</v>
      </c>
      <c r="J6751" s="374">
        <v>0</v>
      </c>
      <c r="K6751" s="269" t="s">
        <v>22</v>
      </c>
      <c r="L6751" s="269" t="s">
        <v>1392</v>
      </c>
      <c r="M6751" s="369">
        <v>2010</v>
      </c>
      <c r="N6751" s="375">
        <v>43873</v>
      </c>
      <c r="O6751" s="226" t="s">
        <v>2569</v>
      </c>
      <c r="P6751" t="str">
        <f t="shared" si="105"/>
        <v>Minnesota River and Greater Blue Earth River TMDL for TSS-Blue Earth River-(07020009-501)-TSS</v>
      </c>
    </row>
    <row r="6752" spans="1:16" ht="45" hidden="1" x14ac:dyDescent="0.25">
      <c r="A6752" s="129" t="s">
        <v>162</v>
      </c>
      <c r="B6752" s="227" t="s">
        <v>482</v>
      </c>
      <c r="C6752" s="226" t="s">
        <v>2568</v>
      </c>
      <c r="D6752" s="269" t="s">
        <v>804</v>
      </c>
      <c r="E6752" s="372" t="s">
        <v>1550</v>
      </c>
      <c r="F6752" s="269" t="s">
        <v>505</v>
      </c>
      <c r="G6752" s="373">
        <v>2.1000000000000001E-2</v>
      </c>
      <c r="H6752" s="225" t="s">
        <v>488</v>
      </c>
      <c r="I6752" s="269" t="s">
        <v>1383</v>
      </c>
      <c r="J6752" s="374">
        <v>0</v>
      </c>
      <c r="K6752" s="269" t="s">
        <v>22</v>
      </c>
      <c r="L6752" s="269" t="s">
        <v>1392</v>
      </c>
      <c r="M6752" s="369">
        <v>2010</v>
      </c>
      <c r="N6752" s="375">
        <v>43873</v>
      </c>
      <c r="O6752" s="226" t="s">
        <v>2569</v>
      </c>
      <c r="P6752" t="str">
        <f t="shared" si="105"/>
        <v>Minnesota River and Greater Blue Earth River TMDL for TSS-Blue Earth River-(07020009-501)-TSS</v>
      </c>
    </row>
    <row r="6753" spans="1:16" ht="45" hidden="1" x14ac:dyDescent="0.25">
      <c r="A6753" s="129" t="s">
        <v>162</v>
      </c>
      <c r="B6753" s="227" t="s">
        <v>482</v>
      </c>
      <c r="C6753" s="226" t="s">
        <v>2568</v>
      </c>
      <c r="D6753" s="269" t="s">
        <v>804</v>
      </c>
      <c r="E6753" s="372" t="s">
        <v>1550</v>
      </c>
      <c r="F6753" s="269" t="s">
        <v>505</v>
      </c>
      <c r="G6753" s="382">
        <v>9.1000000000000004E-3</v>
      </c>
      <c r="H6753" s="225" t="s">
        <v>488</v>
      </c>
      <c r="I6753" s="372" t="s">
        <v>1384</v>
      </c>
      <c r="J6753" s="374">
        <v>0</v>
      </c>
      <c r="K6753" s="269" t="s">
        <v>22</v>
      </c>
      <c r="L6753" s="269" t="s">
        <v>1392</v>
      </c>
      <c r="M6753" s="369">
        <v>2010</v>
      </c>
      <c r="N6753" s="375">
        <v>43873</v>
      </c>
      <c r="O6753" s="226" t="s">
        <v>2569</v>
      </c>
      <c r="P6753" t="str">
        <f t="shared" si="105"/>
        <v>Minnesota River and Greater Blue Earth River TMDL for TSS-Blue Earth River-(07020009-501)-TSS</v>
      </c>
    </row>
    <row r="6754" spans="1:16" ht="45" hidden="1" x14ac:dyDescent="0.25">
      <c r="A6754" s="129" t="s">
        <v>162</v>
      </c>
      <c r="B6754" s="227" t="s">
        <v>482</v>
      </c>
      <c r="C6754" s="226" t="s">
        <v>2568</v>
      </c>
      <c r="D6754" s="269" t="s">
        <v>804</v>
      </c>
      <c r="E6754" s="372" t="s">
        <v>1550</v>
      </c>
      <c r="F6754" s="269" t="s">
        <v>505</v>
      </c>
      <c r="G6754" s="373">
        <v>3.0000000000000001E-3</v>
      </c>
      <c r="H6754" s="225" t="s">
        <v>488</v>
      </c>
      <c r="I6754" s="372" t="s">
        <v>1385</v>
      </c>
      <c r="J6754" s="374">
        <v>0</v>
      </c>
      <c r="K6754" s="269" t="s">
        <v>22</v>
      </c>
      <c r="L6754" s="269" t="s">
        <v>1392</v>
      </c>
      <c r="M6754" s="369">
        <v>2010</v>
      </c>
      <c r="N6754" s="375">
        <v>43873</v>
      </c>
      <c r="O6754" s="226" t="s">
        <v>2569</v>
      </c>
      <c r="P6754" t="str">
        <f t="shared" si="105"/>
        <v>Minnesota River and Greater Blue Earth River TMDL for TSS-Blue Earth River-(07020009-501)-TSS</v>
      </c>
    </row>
    <row r="6755" spans="1:16" ht="45" hidden="1" x14ac:dyDescent="0.25">
      <c r="A6755" s="129" t="s">
        <v>2253</v>
      </c>
      <c r="B6755" s="269" t="s">
        <v>2454</v>
      </c>
      <c r="C6755" s="226" t="s">
        <v>2568</v>
      </c>
      <c r="D6755" s="269" t="s">
        <v>804</v>
      </c>
      <c r="E6755" s="372" t="s">
        <v>1550</v>
      </c>
      <c r="F6755" s="269" t="s">
        <v>2574</v>
      </c>
      <c r="G6755" s="373">
        <v>5.6</v>
      </c>
      <c r="H6755" s="225" t="s">
        <v>488</v>
      </c>
      <c r="I6755" s="269" t="s">
        <v>1379</v>
      </c>
      <c r="J6755" s="374">
        <v>0</v>
      </c>
      <c r="K6755" s="269" t="s">
        <v>22</v>
      </c>
      <c r="L6755" s="269" t="s">
        <v>1392</v>
      </c>
      <c r="M6755" s="369">
        <v>2010</v>
      </c>
      <c r="N6755" s="375">
        <v>43873</v>
      </c>
      <c r="O6755" s="226" t="s">
        <v>2569</v>
      </c>
      <c r="P6755" t="str">
        <f t="shared" si="105"/>
        <v>Minnesota River and Greater Blue Earth River TMDL for TSS-Blue Earth River-(07020009-501)-TSS</v>
      </c>
    </row>
    <row r="6756" spans="1:16" ht="45" hidden="1" x14ac:dyDescent="0.25">
      <c r="A6756" s="129" t="s">
        <v>2253</v>
      </c>
      <c r="B6756" s="269" t="s">
        <v>2454</v>
      </c>
      <c r="C6756" s="226" t="s">
        <v>2568</v>
      </c>
      <c r="D6756" s="269" t="s">
        <v>804</v>
      </c>
      <c r="E6756" s="372" t="s">
        <v>1550</v>
      </c>
      <c r="F6756" s="269" t="s">
        <v>2574</v>
      </c>
      <c r="G6756" s="373">
        <v>2.08</v>
      </c>
      <c r="H6756" s="225" t="s">
        <v>488</v>
      </c>
      <c r="I6756" s="269" t="s">
        <v>1382</v>
      </c>
      <c r="J6756" s="374">
        <v>0</v>
      </c>
      <c r="K6756" s="269" t="s">
        <v>22</v>
      </c>
      <c r="L6756" s="269" t="s">
        <v>1392</v>
      </c>
      <c r="M6756" s="369">
        <v>2010</v>
      </c>
      <c r="N6756" s="375">
        <v>43873</v>
      </c>
      <c r="O6756" s="226" t="s">
        <v>2569</v>
      </c>
      <c r="P6756" t="str">
        <f t="shared" si="105"/>
        <v>Minnesota River and Greater Blue Earth River TMDL for TSS-Blue Earth River-(07020009-501)-TSS</v>
      </c>
    </row>
    <row r="6757" spans="1:16" ht="45" hidden="1" x14ac:dyDescent="0.25">
      <c r="A6757" s="129" t="s">
        <v>2253</v>
      </c>
      <c r="B6757" s="269" t="s">
        <v>2454</v>
      </c>
      <c r="C6757" s="226" t="s">
        <v>2568</v>
      </c>
      <c r="D6757" s="269" t="s">
        <v>804</v>
      </c>
      <c r="E6757" s="372" t="s">
        <v>1550</v>
      </c>
      <c r="F6757" s="269" t="s">
        <v>2574</v>
      </c>
      <c r="G6757" s="373">
        <v>0.84</v>
      </c>
      <c r="H6757" s="225" t="s">
        <v>488</v>
      </c>
      <c r="I6757" s="269" t="s">
        <v>1383</v>
      </c>
      <c r="J6757" s="374">
        <v>0</v>
      </c>
      <c r="K6757" s="269" t="s">
        <v>22</v>
      </c>
      <c r="L6757" s="269" t="s">
        <v>1392</v>
      </c>
      <c r="M6757" s="369">
        <v>2010</v>
      </c>
      <c r="N6757" s="375">
        <v>43873</v>
      </c>
      <c r="O6757" s="226" t="s">
        <v>2569</v>
      </c>
      <c r="P6757" t="str">
        <f t="shared" si="105"/>
        <v>Minnesota River and Greater Blue Earth River TMDL for TSS-Blue Earth River-(07020009-501)-TSS</v>
      </c>
    </row>
    <row r="6758" spans="1:16" ht="45" hidden="1" x14ac:dyDescent="0.25">
      <c r="A6758" s="129" t="s">
        <v>2253</v>
      </c>
      <c r="B6758" s="269" t="s">
        <v>2454</v>
      </c>
      <c r="C6758" s="226" t="s">
        <v>2568</v>
      </c>
      <c r="D6758" s="269" t="s">
        <v>804</v>
      </c>
      <c r="E6758" s="372" t="s">
        <v>1550</v>
      </c>
      <c r="F6758" s="269" t="s">
        <v>2574</v>
      </c>
      <c r="G6758" s="373">
        <v>0.38</v>
      </c>
      <c r="H6758" s="225" t="s">
        <v>488</v>
      </c>
      <c r="I6758" s="372" t="s">
        <v>1384</v>
      </c>
      <c r="J6758" s="374">
        <v>0</v>
      </c>
      <c r="K6758" s="269" t="s">
        <v>22</v>
      </c>
      <c r="L6758" s="269" t="s">
        <v>1392</v>
      </c>
      <c r="M6758" s="369">
        <v>2010</v>
      </c>
      <c r="N6758" s="375">
        <v>43873</v>
      </c>
      <c r="O6758" s="226" t="s">
        <v>2569</v>
      </c>
      <c r="P6758" t="str">
        <f t="shared" si="105"/>
        <v>Minnesota River and Greater Blue Earth River TMDL for TSS-Blue Earth River-(07020009-501)-TSS</v>
      </c>
    </row>
    <row r="6759" spans="1:16" ht="45" hidden="1" x14ac:dyDescent="0.25">
      <c r="A6759" s="129" t="s">
        <v>2253</v>
      </c>
      <c r="B6759" s="269" t="s">
        <v>2454</v>
      </c>
      <c r="C6759" s="226" t="s">
        <v>2568</v>
      </c>
      <c r="D6759" s="269" t="s">
        <v>804</v>
      </c>
      <c r="E6759" s="372" t="s">
        <v>1550</v>
      </c>
      <c r="F6759" s="269" t="s">
        <v>2574</v>
      </c>
      <c r="G6759" s="373">
        <v>0.18</v>
      </c>
      <c r="H6759" s="225" t="s">
        <v>488</v>
      </c>
      <c r="I6759" s="372" t="s">
        <v>1385</v>
      </c>
      <c r="J6759" s="374">
        <v>0</v>
      </c>
      <c r="K6759" s="269" t="s">
        <v>22</v>
      </c>
      <c r="L6759" s="269" t="s">
        <v>1392</v>
      </c>
      <c r="M6759" s="369">
        <v>2010</v>
      </c>
      <c r="N6759" s="375">
        <v>43873</v>
      </c>
      <c r="O6759" s="226" t="s">
        <v>2569</v>
      </c>
      <c r="P6759" t="str">
        <f t="shared" si="105"/>
        <v>Minnesota River and Greater Blue Earth River TMDL for TSS-Blue Earth River-(07020009-501)-TSS</v>
      </c>
    </row>
    <row r="6760" spans="1:16" ht="45" hidden="1" x14ac:dyDescent="0.25">
      <c r="A6760" s="129" t="s">
        <v>2254</v>
      </c>
      <c r="B6760" s="269" t="s">
        <v>2455</v>
      </c>
      <c r="C6760" s="226" t="s">
        <v>2568</v>
      </c>
      <c r="D6760" s="269" t="s">
        <v>804</v>
      </c>
      <c r="E6760" s="372" t="s">
        <v>1550</v>
      </c>
      <c r="F6760" s="269" t="s">
        <v>475</v>
      </c>
      <c r="G6760" s="373">
        <v>5.6</v>
      </c>
      <c r="H6760" s="225" t="s">
        <v>488</v>
      </c>
      <c r="I6760" s="269" t="s">
        <v>1379</v>
      </c>
      <c r="J6760" s="374">
        <v>0</v>
      </c>
      <c r="K6760" s="269" t="s">
        <v>22</v>
      </c>
      <c r="L6760" s="269" t="s">
        <v>1392</v>
      </c>
      <c r="M6760" s="369">
        <v>2010</v>
      </c>
      <c r="N6760" s="375">
        <v>43873</v>
      </c>
      <c r="O6760" s="226" t="s">
        <v>2569</v>
      </c>
      <c r="P6760" t="str">
        <f t="shared" si="105"/>
        <v>Minnesota River and Greater Blue Earth River TMDL for TSS-Blue Earth River-(07020009-501)-TSS</v>
      </c>
    </row>
    <row r="6761" spans="1:16" ht="45" hidden="1" x14ac:dyDescent="0.25">
      <c r="A6761" s="129" t="s">
        <v>2254</v>
      </c>
      <c r="B6761" s="269" t="s">
        <v>2455</v>
      </c>
      <c r="C6761" s="226" t="s">
        <v>2568</v>
      </c>
      <c r="D6761" s="269" t="s">
        <v>804</v>
      </c>
      <c r="E6761" s="372" t="s">
        <v>1550</v>
      </c>
      <c r="F6761" s="269" t="s">
        <v>475</v>
      </c>
      <c r="G6761" s="373">
        <v>2.08</v>
      </c>
      <c r="H6761" s="225" t="s">
        <v>488</v>
      </c>
      <c r="I6761" s="269" t="s">
        <v>1382</v>
      </c>
      <c r="J6761" s="374">
        <v>0</v>
      </c>
      <c r="K6761" s="269" t="s">
        <v>22</v>
      </c>
      <c r="L6761" s="269" t="s">
        <v>1392</v>
      </c>
      <c r="M6761" s="369">
        <v>2010</v>
      </c>
      <c r="N6761" s="375">
        <v>43873</v>
      </c>
      <c r="O6761" s="226" t="s">
        <v>2569</v>
      </c>
      <c r="P6761" t="str">
        <f t="shared" si="105"/>
        <v>Minnesota River and Greater Blue Earth River TMDL for TSS-Blue Earth River-(07020009-501)-TSS</v>
      </c>
    </row>
    <row r="6762" spans="1:16" ht="45" hidden="1" x14ac:dyDescent="0.25">
      <c r="A6762" s="129" t="s">
        <v>2254</v>
      </c>
      <c r="B6762" s="269" t="s">
        <v>2455</v>
      </c>
      <c r="C6762" s="226" t="s">
        <v>2568</v>
      </c>
      <c r="D6762" s="269" t="s">
        <v>804</v>
      </c>
      <c r="E6762" s="372" t="s">
        <v>1550</v>
      </c>
      <c r="F6762" s="269" t="s">
        <v>475</v>
      </c>
      <c r="G6762" s="373">
        <v>0.84</v>
      </c>
      <c r="H6762" s="225" t="s">
        <v>488</v>
      </c>
      <c r="I6762" s="269" t="s">
        <v>1383</v>
      </c>
      <c r="J6762" s="374">
        <v>0</v>
      </c>
      <c r="K6762" s="269" t="s">
        <v>22</v>
      </c>
      <c r="L6762" s="269" t="s">
        <v>1392</v>
      </c>
      <c r="M6762" s="369">
        <v>2010</v>
      </c>
      <c r="N6762" s="375">
        <v>43873</v>
      </c>
      <c r="O6762" s="226" t="s">
        <v>2569</v>
      </c>
      <c r="P6762" t="str">
        <f t="shared" si="105"/>
        <v>Minnesota River and Greater Blue Earth River TMDL for TSS-Blue Earth River-(07020009-501)-TSS</v>
      </c>
    </row>
    <row r="6763" spans="1:16" ht="45" hidden="1" x14ac:dyDescent="0.25">
      <c r="A6763" s="129" t="s">
        <v>2254</v>
      </c>
      <c r="B6763" s="269" t="s">
        <v>2455</v>
      </c>
      <c r="C6763" s="226" t="s">
        <v>2568</v>
      </c>
      <c r="D6763" s="269" t="s">
        <v>804</v>
      </c>
      <c r="E6763" s="372" t="s">
        <v>1550</v>
      </c>
      <c r="F6763" s="269" t="s">
        <v>475</v>
      </c>
      <c r="G6763" s="373">
        <v>0.38</v>
      </c>
      <c r="H6763" s="225" t="s">
        <v>488</v>
      </c>
      <c r="I6763" s="372" t="s">
        <v>1384</v>
      </c>
      <c r="J6763" s="374">
        <v>0</v>
      </c>
      <c r="K6763" s="269" t="s">
        <v>22</v>
      </c>
      <c r="L6763" s="269" t="s">
        <v>1392</v>
      </c>
      <c r="M6763" s="369">
        <v>2010</v>
      </c>
      <c r="N6763" s="375">
        <v>43873</v>
      </c>
      <c r="O6763" s="226" t="s">
        <v>2569</v>
      </c>
      <c r="P6763" t="str">
        <f t="shared" si="105"/>
        <v>Minnesota River and Greater Blue Earth River TMDL for TSS-Blue Earth River-(07020009-501)-TSS</v>
      </c>
    </row>
    <row r="6764" spans="1:16" ht="45" hidden="1" x14ac:dyDescent="0.25">
      <c r="A6764" s="129" t="s">
        <v>2254</v>
      </c>
      <c r="B6764" s="269" t="s">
        <v>2455</v>
      </c>
      <c r="C6764" s="226" t="s">
        <v>2568</v>
      </c>
      <c r="D6764" s="269" t="s">
        <v>804</v>
      </c>
      <c r="E6764" s="372" t="s">
        <v>1550</v>
      </c>
      <c r="F6764" s="269" t="s">
        <v>475</v>
      </c>
      <c r="G6764" s="373">
        <v>0.18</v>
      </c>
      <c r="H6764" s="225" t="s">
        <v>488</v>
      </c>
      <c r="I6764" s="372" t="s">
        <v>1385</v>
      </c>
      <c r="J6764" s="374">
        <v>0</v>
      </c>
      <c r="K6764" s="269" t="s">
        <v>22</v>
      </c>
      <c r="L6764" s="269" t="s">
        <v>1392</v>
      </c>
      <c r="M6764" s="369">
        <v>2010</v>
      </c>
      <c r="N6764" s="375">
        <v>43873</v>
      </c>
      <c r="O6764" s="226" t="s">
        <v>2569</v>
      </c>
      <c r="P6764" t="str">
        <f t="shared" si="105"/>
        <v>Minnesota River and Greater Blue Earth River TMDL for TSS-Blue Earth River-(07020009-501)-TSS</v>
      </c>
    </row>
    <row r="6765" spans="1:16" ht="45" hidden="1" x14ac:dyDescent="0.25">
      <c r="A6765" s="129" t="s">
        <v>2275</v>
      </c>
      <c r="B6765" s="269" t="s">
        <v>639</v>
      </c>
      <c r="C6765" s="226" t="s">
        <v>2568</v>
      </c>
      <c r="D6765" s="269" t="s">
        <v>804</v>
      </c>
      <c r="E6765" s="372" t="s">
        <v>1550</v>
      </c>
      <c r="F6765" s="269" t="s">
        <v>475</v>
      </c>
      <c r="G6765" s="373">
        <v>5.6</v>
      </c>
      <c r="H6765" s="225" t="s">
        <v>488</v>
      </c>
      <c r="I6765" s="269" t="s">
        <v>1379</v>
      </c>
      <c r="J6765" s="374">
        <v>0</v>
      </c>
      <c r="K6765" s="269" t="s">
        <v>22</v>
      </c>
      <c r="L6765" s="269" t="s">
        <v>1392</v>
      </c>
      <c r="M6765" s="369">
        <v>2010</v>
      </c>
      <c r="N6765" s="375">
        <v>43873</v>
      </c>
      <c r="O6765" s="226" t="s">
        <v>2569</v>
      </c>
      <c r="P6765" t="str">
        <f t="shared" si="105"/>
        <v>Minnesota River and Greater Blue Earth River TMDL for TSS-Blue Earth River-(07020009-501)-TSS</v>
      </c>
    </row>
    <row r="6766" spans="1:16" ht="45" hidden="1" x14ac:dyDescent="0.25">
      <c r="A6766" s="129" t="s">
        <v>2275</v>
      </c>
      <c r="B6766" s="269" t="s">
        <v>639</v>
      </c>
      <c r="C6766" s="226" t="s">
        <v>2568</v>
      </c>
      <c r="D6766" s="269" t="s">
        <v>804</v>
      </c>
      <c r="E6766" s="372" t="s">
        <v>1550</v>
      </c>
      <c r="F6766" s="269" t="s">
        <v>475</v>
      </c>
      <c r="G6766" s="373">
        <v>2.08</v>
      </c>
      <c r="H6766" s="225" t="s">
        <v>488</v>
      </c>
      <c r="I6766" s="269" t="s">
        <v>1382</v>
      </c>
      <c r="J6766" s="374">
        <v>0</v>
      </c>
      <c r="K6766" s="269" t="s">
        <v>22</v>
      </c>
      <c r="L6766" s="269" t="s">
        <v>1392</v>
      </c>
      <c r="M6766" s="369">
        <v>2010</v>
      </c>
      <c r="N6766" s="375">
        <v>43873</v>
      </c>
      <c r="O6766" s="226" t="s">
        <v>2569</v>
      </c>
      <c r="P6766" t="str">
        <f t="shared" si="105"/>
        <v>Minnesota River and Greater Blue Earth River TMDL for TSS-Blue Earth River-(07020009-501)-TSS</v>
      </c>
    </row>
    <row r="6767" spans="1:16" ht="45" hidden="1" x14ac:dyDescent="0.25">
      <c r="A6767" s="129" t="s">
        <v>2275</v>
      </c>
      <c r="B6767" s="269" t="s">
        <v>639</v>
      </c>
      <c r="C6767" s="226" t="s">
        <v>2568</v>
      </c>
      <c r="D6767" s="269" t="s">
        <v>804</v>
      </c>
      <c r="E6767" s="372" t="s">
        <v>1550</v>
      </c>
      <c r="F6767" s="269" t="s">
        <v>475</v>
      </c>
      <c r="G6767" s="373">
        <v>0.84</v>
      </c>
      <c r="H6767" s="225" t="s">
        <v>488</v>
      </c>
      <c r="I6767" s="269" t="s">
        <v>1383</v>
      </c>
      <c r="J6767" s="374">
        <v>0</v>
      </c>
      <c r="K6767" s="269" t="s">
        <v>22</v>
      </c>
      <c r="L6767" s="269" t="s">
        <v>1392</v>
      </c>
      <c r="M6767" s="369">
        <v>2010</v>
      </c>
      <c r="N6767" s="375">
        <v>43873</v>
      </c>
      <c r="O6767" s="226" t="s">
        <v>2569</v>
      </c>
      <c r="P6767" t="str">
        <f t="shared" si="105"/>
        <v>Minnesota River and Greater Blue Earth River TMDL for TSS-Blue Earth River-(07020009-501)-TSS</v>
      </c>
    </row>
    <row r="6768" spans="1:16" ht="45" hidden="1" x14ac:dyDescent="0.25">
      <c r="A6768" s="129" t="s">
        <v>2275</v>
      </c>
      <c r="B6768" s="269" t="s">
        <v>639</v>
      </c>
      <c r="C6768" s="226" t="s">
        <v>2568</v>
      </c>
      <c r="D6768" s="269" t="s">
        <v>804</v>
      </c>
      <c r="E6768" s="372" t="s">
        <v>1550</v>
      </c>
      <c r="F6768" s="269" t="s">
        <v>475</v>
      </c>
      <c r="G6768" s="373">
        <v>0.38</v>
      </c>
      <c r="H6768" s="225" t="s">
        <v>488</v>
      </c>
      <c r="I6768" s="372" t="s">
        <v>1384</v>
      </c>
      <c r="J6768" s="374">
        <v>0</v>
      </c>
      <c r="K6768" s="269" t="s">
        <v>22</v>
      </c>
      <c r="L6768" s="269" t="s">
        <v>1392</v>
      </c>
      <c r="M6768" s="369">
        <v>2010</v>
      </c>
      <c r="N6768" s="375">
        <v>43873</v>
      </c>
      <c r="O6768" s="226" t="s">
        <v>2569</v>
      </c>
      <c r="P6768" t="str">
        <f t="shared" si="105"/>
        <v>Minnesota River and Greater Blue Earth River TMDL for TSS-Blue Earth River-(07020009-501)-TSS</v>
      </c>
    </row>
    <row r="6769" spans="1:16" ht="45" hidden="1" x14ac:dyDescent="0.25">
      <c r="A6769" s="129" t="s">
        <v>2275</v>
      </c>
      <c r="B6769" s="269" t="s">
        <v>639</v>
      </c>
      <c r="C6769" s="226" t="s">
        <v>2568</v>
      </c>
      <c r="D6769" s="269" t="s">
        <v>804</v>
      </c>
      <c r="E6769" s="372" t="s">
        <v>1550</v>
      </c>
      <c r="F6769" s="269" t="s">
        <v>475</v>
      </c>
      <c r="G6769" s="373">
        <v>0.18</v>
      </c>
      <c r="H6769" s="225" t="s">
        <v>488</v>
      </c>
      <c r="I6769" s="372" t="s">
        <v>1385</v>
      </c>
      <c r="J6769" s="374">
        <v>0</v>
      </c>
      <c r="K6769" s="269" t="s">
        <v>22</v>
      </c>
      <c r="L6769" s="269" t="s">
        <v>1392</v>
      </c>
      <c r="M6769" s="369">
        <v>2010</v>
      </c>
      <c r="N6769" s="375">
        <v>43873</v>
      </c>
      <c r="O6769" s="226" t="s">
        <v>2569</v>
      </c>
      <c r="P6769" t="str">
        <f t="shared" si="105"/>
        <v>Minnesota River and Greater Blue Earth River TMDL for TSS-Blue Earth River-(07020009-501)-TSS</v>
      </c>
    </row>
    <row r="6770" spans="1:16" ht="45" hidden="1" x14ac:dyDescent="0.25">
      <c r="A6770" s="129" t="s">
        <v>1825</v>
      </c>
      <c r="B6770" s="269" t="s">
        <v>629</v>
      </c>
      <c r="C6770" s="226" t="s">
        <v>2568</v>
      </c>
      <c r="D6770" s="269" t="s">
        <v>771</v>
      </c>
      <c r="E6770" s="372" t="s">
        <v>1826</v>
      </c>
      <c r="F6770" s="269" t="s">
        <v>2579</v>
      </c>
      <c r="G6770" s="373">
        <v>2.61</v>
      </c>
      <c r="H6770" s="225" t="s">
        <v>488</v>
      </c>
      <c r="I6770" s="269" t="s">
        <v>1379</v>
      </c>
      <c r="J6770" s="374">
        <v>0</v>
      </c>
      <c r="K6770" s="269" t="s">
        <v>22</v>
      </c>
      <c r="L6770" s="269" t="s">
        <v>1392</v>
      </c>
      <c r="M6770" s="369">
        <v>2010</v>
      </c>
      <c r="N6770" s="375">
        <v>43873</v>
      </c>
      <c r="O6770" s="226" t="s">
        <v>2569</v>
      </c>
      <c r="P6770" t="str">
        <f t="shared" si="105"/>
        <v>Minnesota River and Greater Blue Earth River TMDL for TSS-Center Creek-(07020009-503)-TSS</v>
      </c>
    </row>
    <row r="6771" spans="1:16" ht="45" hidden="1" x14ac:dyDescent="0.25">
      <c r="A6771" s="129" t="s">
        <v>1825</v>
      </c>
      <c r="B6771" s="269" t="s">
        <v>629</v>
      </c>
      <c r="C6771" s="226" t="s">
        <v>2568</v>
      </c>
      <c r="D6771" s="269" t="s">
        <v>771</v>
      </c>
      <c r="E6771" s="372" t="s">
        <v>1826</v>
      </c>
      <c r="F6771" s="269" t="s">
        <v>2579</v>
      </c>
      <c r="G6771" s="373">
        <v>0.97</v>
      </c>
      <c r="H6771" s="225" t="s">
        <v>488</v>
      </c>
      <c r="I6771" s="269" t="s">
        <v>1382</v>
      </c>
      <c r="J6771" s="374">
        <v>0</v>
      </c>
      <c r="K6771" s="269" t="s">
        <v>22</v>
      </c>
      <c r="L6771" s="269" t="s">
        <v>1392</v>
      </c>
      <c r="M6771" s="369">
        <v>2010</v>
      </c>
      <c r="N6771" s="375">
        <v>43873</v>
      </c>
      <c r="O6771" s="226" t="s">
        <v>2569</v>
      </c>
      <c r="P6771" t="str">
        <f t="shared" si="105"/>
        <v>Minnesota River and Greater Blue Earth River TMDL for TSS-Center Creek-(07020009-503)-TSS</v>
      </c>
    </row>
    <row r="6772" spans="1:16" ht="45" hidden="1" x14ac:dyDescent="0.25">
      <c r="A6772" s="129" t="s">
        <v>1825</v>
      </c>
      <c r="B6772" s="269" t="s">
        <v>629</v>
      </c>
      <c r="C6772" s="226" t="s">
        <v>2568</v>
      </c>
      <c r="D6772" s="269" t="s">
        <v>771</v>
      </c>
      <c r="E6772" s="372" t="s">
        <v>1826</v>
      </c>
      <c r="F6772" s="269" t="s">
        <v>2579</v>
      </c>
      <c r="G6772" s="373">
        <v>0.39</v>
      </c>
      <c r="H6772" s="225" t="s">
        <v>488</v>
      </c>
      <c r="I6772" s="269" t="s">
        <v>1383</v>
      </c>
      <c r="J6772" s="374">
        <v>0</v>
      </c>
      <c r="K6772" s="269" t="s">
        <v>22</v>
      </c>
      <c r="L6772" s="269" t="s">
        <v>1392</v>
      </c>
      <c r="M6772" s="369">
        <v>2010</v>
      </c>
      <c r="N6772" s="375">
        <v>43873</v>
      </c>
      <c r="O6772" s="226" t="s">
        <v>2569</v>
      </c>
      <c r="P6772" t="str">
        <f t="shared" si="105"/>
        <v>Minnesota River and Greater Blue Earth River TMDL for TSS-Center Creek-(07020009-503)-TSS</v>
      </c>
    </row>
    <row r="6773" spans="1:16" ht="45" hidden="1" x14ac:dyDescent="0.25">
      <c r="A6773" s="129" t="s">
        <v>1825</v>
      </c>
      <c r="B6773" s="269" t="s">
        <v>629</v>
      </c>
      <c r="C6773" s="226" t="s">
        <v>2568</v>
      </c>
      <c r="D6773" s="269" t="s">
        <v>771</v>
      </c>
      <c r="E6773" s="372" t="s">
        <v>1826</v>
      </c>
      <c r="F6773" s="269" t="s">
        <v>2579</v>
      </c>
      <c r="G6773" s="373">
        <v>0.18</v>
      </c>
      <c r="H6773" s="225" t="s">
        <v>488</v>
      </c>
      <c r="I6773" s="372" t="s">
        <v>1384</v>
      </c>
      <c r="J6773" s="374">
        <v>0</v>
      </c>
      <c r="K6773" s="269" t="s">
        <v>22</v>
      </c>
      <c r="L6773" s="269" t="s">
        <v>1392</v>
      </c>
      <c r="M6773" s="369">
        <v>2010</v>
      </c>
      <c r="N6773" s="375">
        <v>43873</v>
      </c>
      <c r="O6773" s="226" t="s">
        <v>2569</v>
      </c>
      <c r="P6773" t="str">
        <f t="shared" si="105"/>
        <v>Minnesota River and Greater Blue Earth River TMDL for TSS-Center Creek-(07020009-503)-TSS</v>
      </c>
    </row>
    <row r="6774" spans="1:16" ht="45" hidden="1" x14ac:dyDescent="0.25">
      <c r="A6774" s="129" t="s">
        <v>1825</v>
      </c>
      <c r="B6774" s="269" t="s">
        <v>629</v>
      </c>
      <c r="C6774" s="226" t="s">
        <v>2568</v>
      </c>
      <c r="D6774" s="269" t="s">
        <v>771</v>
      </c>
      <c r="E6774" s="372" t="s">
        <v>1826</v>
      </c>
      <c r="F6774" s="269" t="s">
        <v>2579</v>
      </c>
      <c r="G6774" s="373">
        <v>8.5999999999999993E-2</v>
      </c>
      <c r="H6774" s="225" t="s">
        <v>488</v>
      </c>
      <c r="I6774" s="372" t="s">
        <v>1385</v>
      </c>
      <c r="J6774" s="374">
        <v>0</v>
      </c>
      <c r="K6774" s="269" t="s">
        <v>22</v>
      </c>
      <c r="L6774" s="269" t="s">
        <v>1392</v>
      </c>
      <c r="M6774" s="369">
        <v>2010</v>
      </c>
      <c r="N6774" s="375">
        <v>43873</v>
      </c>
      <c r="O6774" s="226" t="s">
        <v>2569</v>
      </c>
      <c r="P6774" t="str">
        <f t="shared" si="105"/>
        <v>Minnesota River and Greater Blue Earth River TMDL for TSS-Center Creek-(07020009-503)-TSS</v>
      </c>
    </row>
    <row r="6775" spans="1:16" ht="45" hidden="1" x14ac:dyDescent="0.25">
      <c r="A6775" s="129" t="s">
        <v>1825</v>
      </c>
      <c r="B6775" s="269" t="s">
        <v>629</v>
      </c>
      <c r="C6775" s="226" t="s">
        <v>2568</v>
      </c>
      <c r="D6775" s="269" t="s">
        <v>2580</v>
      </c>
      <c r="E6775" s="372" t="s">
        <v>1550</v>
      </c>
      <c r="F6775" s="269" t="s">
        <v>2579</v>
      </c>
      <c r="G6775" s="373">
        <v>2.61</v>
      </c>
      <c r="H6775" s="225" t="s">
        <v>488</v>
      </c>
      <c r="I6775" s="269" t="s">
        <v>1379</v>
      </c>
      <c r="J6775" s="374">
        <v>0</v>
      </c>
      <c r="K6775" s="269" t="s">
        <v>22</v>
      </c>
      <c r="L6775" s="269" t="s">
        <v>1392</v>
      </c>
      <c r="M6775" s="369">
        <v>2010</v>
      </c>
      <c r="N6775" s="375">
        <v>43873</v>
      </c>
      <c r="O6775" s="226" t="s">
        <v>2569</v>
      </c>
      <c r="P6775" t="str">
        <f t="shared" si="105"/>
        <v>Minnesota River and Greater Blue Earth River TMDL for TSS-Blue Earth River-(07020009-507)-TSS</v>
      </c>
    </row>
    <row r="6776" spans="1:16" ht="45" hidden="1" x14ac:dyDescent="0.25">
      <c r="A6776" s="129" t="s">
        <v>1825</v>
      </c>
      <c r="B6776" s="269" t="s">
        <v>629</v>
      </c>
      <c r="C6776" s="226" t="s">
        <v>2568</v>
      </c>
      <c r="D6776" s="269" t="s">
        <v>2580</v>
      </c>
      <c r="E6776" s="372" t="s">
        <v>1550</v>
      </c>
      <c r="F6776" s="269" t="s">
        <v>2579</v>
      </c>
      <c r="G6776" s="373">
        <v>0.97</v>
      </c>
      <c r="H6776" s="225" t="s">
        <v>488</v>
      </c>
      <c r="I6776" s="269" t="s">
        <v>1382</v>
      </c>
      <c r="J6776" s="374">
        <v>0</v>
      </c>
      <c r="K6776" s="269" t="s">
        <v>22</v>
      </c>
      <c r="L6776" s="269" t="s">
        <v>1392</v>
      </c>
      <c r="M6776" s="369">
        <v>2010</v>
      </c>
      <c r="N6776" s="375">
        <v>43873</v>
      </c>
      <c r="O6776" s="226" t="s">
        <v>2569</v>
      </c>
      <c r="P6776" t="str">
        <f t="shared" si="105"/>
        <v>Minnesota River and Greater Blue Earth River TMDL for TSS-Blue Earth River-(07020009-507)-TSS</v>
      </c>
    </row>
    <row r="6777" spans="1:16" ht="45" hidden="1" x14ac:dyDescent="0.25">
      <c r="A6777" s="129" t="s">
        <v>1825</v>
      </c>
      <c r="B6777" s="269" t="s">
        <v>629</v>
      </c>
      <c r="C6777" s="226" t="s">
        <v>2568</v>
      </c>
      <c r="D6777" s="269" t="s">
        <v>2580</v>
      </c>
      <c r="E6777" s="372" t="s">
        <v>1550</v>
      </c>
      <c r="F6777" s="269" t="s">
        <v>2579</v>
      </c>
      <c r="G6777" s="373">
        <v>0.39</v>
      </c>
      <c r="H6777" s="225" t="s">
        <v>488</v>
      </c>
      <c r="I6777" s="269" t="s">
        <v>1383</v>
      </c>
      <c r="J6777" s="374">
        <v>0</v>
      </c>
      <c r="K6777" s="269" t="s">
        <v>22</v>
      </c>
      <c r="L6777" s="269" t="s">
        <v>1392</v>
      </c>
      <c r="M6777" s="369">
        <v>2010</v>
      </c>
      <c r="N6777" s="375">
        <v>43873</v>
      </c>
      <c r="O6777" s="226" t="s">
        <v>2569</v>
      </c>
      <c r="P6777" t="str">
        <f t="shared" si="105"/>
        <v>Minnesota River and Greater Blue Earth River TMDL for TSS-Blue Earth River-(07020009-507)-TSS</v>
      </c>
    </row>
    <row r="6778" spans="1:16" ht="45" hidden="1" x14ac:dyDescent="0.25">
      <c r="A6778" s="129" t="s">
        <v>1825</v>
      </c>
      <c r="B6778" s="269" t="s">
        <v>629</v>
      </c>
      <c r="C6778" s="226" t="s">
        <v>2568</v>
      </c>
      <c r="D6778" s="269" t="s">
        <v>2580</v>
      </c>
      <c r="E6778" s="372" t="s">
        <v>1550</v>
      </c>
      <c r="F6778" s="269" t="s">
        <v>2579</v>
      </c>
      <c r="G6778" s="373">
        <v>0.18</v>
      </c>
      <c r="H6778" s="225" t="s">
        <v>488</v>
      </c>
      <c r="I6778" s="372" t="s">
        <v>1384</v>
      </c>
      <c r="J6778" s="374">
        <v>0</v>
      </c>
      <c r="K6778" s="269" t="s">
        <v>22</v>
      </c>
      <c r="L6778" s="269" t="s">
        <v>1392</v>
      </c>
      <c r="M6778" s="369">
        <v>2010</v>
      </c>
      <c r="N6778" s="375">
        <v>43873</v>
      </c>
      <c r="O6778" s="226" t="s">
        <v>2569</v>
      </c>
      <c r="P6778" t="str">
        <f t="shared" si="105"/>
        <v>Minnesota River and Greater Blue Earth River TMDL for TSS-Blue Earth River-(07020009-507)-TSS</v>
      </c>
    </row>
    <row r="6779" spans="1:16" ht="45" hidden="1" x14ac:dyDescent="0.25">
      <c r="A6779" s="129" t="s">
        <v>1825</v>
      </c>
      <c r="B6779" s="269" t="s">
        <v>629</v>
      </c>
      <c r="C6779" s="226" t="s">
        <v>2568</v>
      </c>
      <c r="D6779" s="269" t="s">
        <v>2580</v>
      </c>
      <c r="E6779" s="372" t="s">
        <v>1550</v>
      </c>
      <c r="F6779" s="269" t="s">
        <v>2579</v>
      </c>
      <c r="G6779" s="373">
        <v>8.5999999999999993E-2</v>
      </c>
      <c r="H6779" s="225" t="s">
        <v>488</v>
      </c>
      <c r="I6779" s="372" t="s">
        <v>1385</v>
      </c>
      <c r="J6779" s="374">
        <v>0</v>
      </c>
      <c r="K6779" s="269" t="s">
        <v>22</v>
      </c>
      <c r="L6779" s="269" t="s">
        <v>1392</v>
      </c>
      <c r="M6779" s="369">
        <v>2010</v>
      </c>
      <c r="N6779" s="375">
        <v>43873</v>
      </c>
      <c r="O6779" s="226" t="s">
        <v>2569</v>
      </c>
      <c r="P6779" t="str">
        <f t="shared" si="105"/>
        <v>Minnesota River and Greater Blue Earth River TMDL for TSS-Blue Earth River-(07020009-507)-TSS</v>
      </c>
    </row>
    <row r="6780" spans="1:16" ht="45" hidden="1" x14ac:dyDescent="0.25">
      <c r="A6780" s="129" t="s">
        <v>1825</v>
      </c>
      <c r="B6780" s="269" t="s">
        <v>629</v>
      </c>
      <c r="C6780" s="226" t="s">
        <v>2568</v>
      </c>
      <c r="D6780" s="269" t="s">
        <v>802</v>
      </c>
      <c r="E6780" s="372" t="s">
        <v>1550</v>
      </c>
      <c r="F6780" s="269" t="s">
        <v>2574</v>
      </c>
      <c r="G6780" s="373">
        <v>3.03</v>
      </c>
      <c r="H6780" s="225" t="s">
        <v>488</v>
      </c>
      <c r="I6780" s="269" t="s">
        <v>1379</v>
      </c>
      <c r="J6780" s="374">
        <v>0</v>
      </c>
      <c r="K6780" s="269" t="s">
        <v>22</v>
      </c>
      <c r="L6780" s="269" t="s">
        <v>1392</v>
      </c>
      <c r="M6780" s="369">
        <v>2010</v>
      </c>
      <c r="N6780" s="375">
        <v>43873</v>
      </c>
      <c r="O6780" s="226" t="s">
        <v>2569</v>
      </c>
      <c r="P6780" t="str">
        <f t="shared" si="105"/>
        <v>Minnesota River and Greater Blue Earth River TMDL for TSS-Blue Earth River-(07020009-509)-TSS</v>
      </c>
    </row>
    <row r="6781" spans="1:16" ht="45" hidden="1" x14ac:dyDescent="0.25">
      <c r="A6781" s="129" t="s">
        <v>1825</v>
      </c>
      <c r="B6781" s="269" t="s">
        <v>629</v>
      </c>
      <c r="C6781" s="226" t="s">
        <v>2568</v>
      </c>
      <c r="D6781" s="269" t="s">
        <v>802</v>
      </c>
      <c r="E6781" s="372" t="s">
        <v>1550</v>
      </c>
      <c r="F6781" s="269" t="s">
        <v>2574</v>
      </c>
      <c r="G6781" s="373">
        <v>1.1200000000000001</v>
      </c>
      <c r="H6781" s="225" t="s">
        <v>488</v>
      </c>
      <c r="I6781" s="269" t="s">
        <v>1382</v>
      </c>
      <c r="J6781" s="374">
        <v>0</v>
      </c>
      <c r="K6781" s="269" t="s">
        <v>22</v>
      </c>
      <c r="L6781" s="269" t="s">
        <v>1392</v>
      </c>
      <c r="M6781" s="369">
        <v>2010</v>
      </c>
      <c r="N6781" s="375">
        <v>43873</v>
      </c>
      <c r="O6781" s="226" t="s">
        <v>2569</v>
      </c>
      <c r="P6781" t="str">
        <f t="shared" si="105"/>
        <v>Minnesota River and Greater Blue Earth River TMDL for TSS-Blue Earth River-(07020009-509)-TSS</v>
      </c>
    </row>
    <row r="6782" spans="1:16" ht="45" hidden="1" x14ac:dyDescent="0.25">
      <c r="A6782" s="129" t="s">
        <v>1825</v>
      </c>
      <c r="B6782" s="269" t="s">
        <v>629</v>
      </c>
      <c r="C6782" s="226" t="s">
        <v>2568</v>
      </c>
      <c r="D6782" s="269" t="s">
        <v>802</v>
      </c>
      <c r="E6782" s="372" t="s">
        <v>1550</v>
      </c>
      <c r="F6782" s="269" t="s">
        <v>2574</v>
      </c>
      <c r="G6782" s="373">
        <v>0.45</v>
      </c>
      <c r="H6782" s="225" t="s">
        <v>488</v>
      </c>
      <c r="I6782" s="269" t="s">
        <v>1383</v>
      </c>
      <c r="J6782" s="374">
        <v>0</v>
      </c>
      <c r="K6782" s="269" t="s">
        <v>22</v>
      </c>
      <c r="L6782" s="269" t="s">
        <v>1392</v>
      </c>
      <c r="M6782" s="369">
        <v>2010</v>
      </c>
      <c r="N6782" s="375">
        <v>43873</v>
      </c>
      <c r="O6782" s="226" t="s">
        <v>2569</v>
      </c>
      <c r="P6782" t="str">
        <f t="shared" si="105"/>
        <v>Minnesota River and Greater Blue Earth River TMDL for TSS-Blue Earth River-(07020009-509)-TSS</v>
      </c>
    </row>
    <row r="6783" spans="1:16" ht="45" hidden="1" x14ac:dyDescent="0.25">
      <c r="A6783" s="129" t="s">
        <v>1825</v>
      </c>
      <c r="B6783" s="269" t="s">
        <v>629</v>
      </c>
      <c r="C6783" s="226" t="s">
        <v>2568</v>
      </c>
      <c r="D6783" s="269" t="s">
        <v>802</v>
      </c>
      <c r="E6783" s="372" t="s">
        <v>1550</v>
      </c>
      <c r="F6783" s="269" t="s">
        <v>2574</v>
      </c>
      <c r="G6783" s="373">
        <v>0.21</v>
      </c>
      <c r="H6783" s="225" t="s">
        <v>488</v>
      </c>
      <c r="I6783" s="372" t="s">
        <v>1384</v>
      </c>
      <c r="J6783" s="374">
        <v>0</v>
      </c>
      <c r="K6783" s="269" t="s">
        <v>22</v>
      </c>
      <c r="L6783" s="269" t="s">
        <v>1392</v>
      </c>
      <c r="M6783" s="369">
        <v>2010</v>
      </c>
      <c r="N6783" s="375">
        <v>43873</v>
      </c>
      <c r="O6783" s="226" t="s">
        <v>2569</v>
      </c>
      <c r="P6783" t="str">
        <f t="shared" si="105"/>
        <v>Minnesota River and Greater Blue Earth River TMDL for TSS-Blue Earth River-(07020009-509)-TSS</v>
      </c>
    </row>
    <row r="6784" spans="1:16" ht="45" hidden="1" x14ac:dyDescent="0.25">
      <c r="A6784" s="129" t="s">
        <v>1825</v>
      </c>
      <c r="B6784" s="269" t="s">
        <v>629</v>
      </c>
      <c r="C6784" s="226" t="s">
        <v>2568</v>
      </c>
      <c r="D6784" s="269" t="s">
        <v>802</v>
      </c>
      <c r="E6784" s="372" t="s">
        <v>1550</v>
      </c>
      <c r="F6784" s="269" t="s">
        <v>2574</v>
      </c>
      <c r="G6784" s="373">
        <v>0.1</v>
      </c>
      <c r="H6784" s="225" t="s">
        <v>488</v>
      </c>
      <c r="I6784" s="372" t="s">
        <v>1385</v>
      </c>
      <c r="J6784" s="374">
        <v>0</v>
      </c>
      <c r="K6784" s="269" t="s">
        <v>22</v>
      </c>
      <c r="L6784" s="269" t="s">
        <v>1392</v>
      </c>
      <c r="M6784" s="369">
        <v>2010</v>
      </c>
      <c r="N6784" s="375">
        <v>43873</v>
      </c>
      <c r="O6784" s="226" t="s">
        <v>2569</v>
      </c>
      <c r="P6784" t="str">
        <f t="shared" si="105"/>
        <v>Minnesota River and Greater Blue Earth River TMDL for TSS-Blue Earth River-(07020009-509)-TSS</v>
      </c>
    </row>
    <row r="6785" spans="1:16" ht="45" hidden="1" x14ac:dyDescent="0.25">
      <c r="A6785" s="129" t="s">
        <v>1548</v>
      </c>
      <c r="B6785" s="269" t="s">
        <v>2364</v>
      </c>
      <c r="C6785" s="226" t="s">
        <v>2568</v>
      </c>
      <c r="D6785" s="269" t="s">
        <v>802</v>
      </c>
      <c r="E6785" s="372" t="s">
        <v>1550</v>
      </c>
      <c r="F6785" s="269" t="s">
        <v>2574</v>
      </c>
      <c r="G6785" s="373">
        <v>3.03</v>
      </c>
      <c r="H6785" s="225" t="s">
        <v>488</v>
      </c>
      <c r="I6785" s="269" t="s">
        <v>1379</v>
      </c>
      <c r="J6785" s="374">
        <v>0</v>
      </c>
      <c r="K6785" s="269" t="s">
        <v>22</v>
      </c>
      <c r="L6785" s="269" t="s">
        <v>1392</v>
      </c>
      <c r="M6785" s="369">
        <v>2010</v>
      </c>
      <c r="N6785" s="375">
        <v>43873</v>
      </c>
      <c r="O6785" s="226" t="s">
        <v>2569</v>
      </c>
      <c r="P6785" t="str">
        <f t="shared" si="105"/>
        <v>Minnesota River and Greater Blue Earth River TMDL for TSS-Blue Earth River-(07020009-509)-TSS</v>
      </c>
    </row>
    <row r="6786" spans="1:16" ht="45" hidden="1" x14ac:dyDescent="0.25">
      <c r="A6786" s="129" t="s">
        <v>1548</v>
      </c>
      <c r="B6786" s="269" t="s">
        <v>2364</v>
      </c>
      <c r="C6786" s="226" t="s">
        <v>2568</v>
      </c>
      <c r="D6786" s="269" t="s">
        <v>802</v>
      </c>
      <c r="E6786" s="372" t="s">
        <v>1550</v>
      </c>
      <c r="F6786" s="269" t="s">
        <v>2574</v>
      </c>
      <c r="G6786" s="373">
        <v>1.1200000000000001</v>
      </c>
      <c r="H6786" s="225" t="s">
        <v>488</v>
      </c>
      <c r="I6786" s="269" t="s">
        <v>1382</v>
      </c>
      <c r="J6786" s="374">
        <v>0</v>
      </c>
      <c r="K6786" s="269" t="s">
        <v>22</v>
      </c>
      <c r="L6786" s="269" t="s">
        <v>1392</v>
      </c>
      <c r="M6786" s="369">
        <v>2010</v>
      </c>
      <c r="N6786" s="375">
        <v>43873</v>
      </c>
      <c r="O6786" s="226" t="s">
        <v>2569</v>
      </c>
      <c r="P6786" t="str">
        <f t="shared" si="105"/>
        <v>Minnesota River and Greater Blue Earth River TMDL for TSS-Blue Earth River-(07020009-509)-TSS</v>
      </c>
    </row>
    <row r="6787" spans="1:16" ht="45" hidden="1" x14ac:dyDescent="0.25">
      <c r="A6787" s="129" t="s">
        <v>1548</v>
      </c>
      <c r="B6787" s="269" t="s">
        <v>2364</v>
      </c>
      <c r="C6787" s="226" t="s">
        <v>2568</v>
      </c>
      <c r="D6787" s="269" t="s">
        <v>802</v>
      </c>
      <c r="E6787" s="372" t="s">
        <v>1550</v>
      </c>
      <c r="F6787" s="269" t="s">
        <v>2574</v>
      </c>
      <c r="G6787" s="373">
        <v>0.45</v>
      </c>
      <c r="H6787" s="225" t="s">
        <v>488</v>
      </c>
      <c r="I6787" s="269" t="s">
        <v>1383</v>
      </c>
      <c r="J6787" s="374">
        <v>0</v>
      </c>
      <c r="K6787" s="269" t="s">
        <v>22</v>
      </c>
      <c r="L6787" s="269" t="s">
        <v>1392</v>
      </c>
      <c r="M6787" s="369">
        <v>2010</v>
      </c>
      <c r="N6787" s="375">
        <v>43873</v>
      </c>
      <c r="O6787" s="226" t="s">
        <v>2569</v>
      </c>
      <c r="P6787" t="str">
        <f t="shared" ref="P6787:P6850" si="106">CONCATENATE(C6787, "-", E6787, "-","(", D6787,")", "-",K6787)</f>
        <v>Minnesota River and Greater Blue Earth River TMDL for TSS-Blue Earth River-(07020009-509)-TSS</v>
      </c>
    </row>
    <row r="6788" spans="1:16" ht="45" hidden="1" x14ac:dyDescent="0.25">
      <c r="A6788" s="129" t="s">
        <v>1548</v>
      </c>
      <c r="B6788" s="269" t="s">
        <v>2364</v>
      </c>
      <c r="C6788" s="226" t="s">
        <v>2568</v>
      </c>
      <c r="D6788" s="269" t="s">
        <v>802</v>
      </c>
      <c r="E6788" s="372" t="s">
        <v>1550</v>
      </c>
      <c r="F6788" s="269" t="s">
        <v>2574</v>
      </c>
      <c r="G6788" s="373">
        <v>0.21</v>
      </c>
      <c r="H6788" s="225" t="s">
        <v>488</v>
      </c>
      <c r="I6788" s="372" t="s">
        <v>1384</v>
      </c>
      <c r="J6788" s="374">
        <v>0</v>
      </c>
      <c r="K6788" s="269" t="s">
        <v>22</v>
      </c>
      <c r="L6788" s="269" t="s">
        <v>1392</v>
      </c>
      <c r="M6788" s="369">
        <v>2010</v>
      </c>
      <c r="N6788" s="375">
        <v>43873</v>
      </c>
      <c r="O6788" s="226" t="s">
        <v>2569</v>
      </c>
      <c r="P6788" t="str">
        <f t="shared" si="106"/>
        <v>Minnesota River and Greater Blue Earth River TMDL for TSS-Blue Earth River-(07020009-509)-TSS</v>
      </c>
    </row>
    <row r="6789" spans="1:16" ht="45" hidden="1" x14ac:dyDescent="0.25">
      <c r="A6789" s="129" t="s">
        <v>1548</v>
      </c>
      <c r="B6789" s="269" t="s">
        <v>2364</v>
      </c>
      <c r="C6789" s="226" t="s">
        <v>2568</v>
      </c>
      <c r="D6789" s="269" t="s">
        <v>802</v>
      </c>
      <c r="E6789" s="372" t="s">
        <v>1550</v>
      </c>
      <c r="F6789" s="269" t="s">
        <v>2574</v>
      </c>
      <c r="G6789" s="373">
        <v>0.1</v>
      </c>
      <c r="H6789" s="225" t="s">
        <v>488</v>
      </c>
      <c r="I6789" s="372" t="s">
        <v>1385</v>
      </c>
      <c r="J6789" s="374">
        <v>0</v>
      </c>
      <c r="K6789" s="269" t="s">
        <v>22</v>
      </c>
      <c r="L6789" s="269" t="s">
        <v>1392</v>
      </c>
      <c r="M6789" s="369">
        <v>2010</v>
      </c>
      <c r="N6789" s="375">
        <v>43873</v>
      </c>
      <c r="O6789" s="226" t="s">
        <v>2569</v>
      </c>
      <c r="P6789" t="str">
        <f t="shared" si="106"/>
        <v>Minnesota River and Greater Blue Earth River TMDL for TSS-Blue Earth River-(07020009-509)-TSS</v>
      </c>
    </row>
    <row r="6790" spans="1:16" ht="45" hidden="1" x14ac:dyDescent="0.25">
      <c r="A6790" s="129" t="s">
        <v>162</v>
      </c>
      <c r="B6790" s="227" t="s">
        <v>482</v>
      </c>
      <c r="C6790" s="226" t="s">
        <v>2568</v>
      </c>
      <c r="D6790" s="269" t="s">
        <v>802</v>
      </c>
      <c r="E6790" s="372" t="s">
        <v>1550</v>
      </c>
      <c r="F6790" s="269" t="s">
        <v>505</v>
      </c>
      <c r="G6790" s="373">
        <v>5.0000000000000001E-3</v>
      </c>
      <c r="H6790" s="225" t="s">
        <v>488</v>
      </c>
      <c r="I6790" s="269" t="s">
        <v>1379</v>
      </c>
      <c r="J6790" s="374">
        <v>0</v>
      </c>
      <c r="K6790" s="269" t="s">
        <v>22</v>
      </c>
      <c r="L6790" s="269" t="s">
        <v>1392</v>
      </c>
      <c r="M6790" s="369">
        <v>2010</v>
      </c>
      <c r="N6790" s="375">
        <v>43873</v>
      </c>
      <c r="O6790" s="226" t="s">
        <v>2569</v>
      </c>
      <c r="P6790" t="str">
        <f t="shared" si="106"/>
        <v>Minnesota River and Greater Blue Earth River TMDL for TSS-Blue Earth River-(07020009-509)-TSS</v>
      </c>
    </row>
    <row r="6791" spans="1:16" ht="45" hidden="1" x14ac:dyDescent="0.25">
      <c r="A6791" s="129" t="s">
        <v>162</v>
      </c>
      <c r="B6791" s="227" t="s">
        <v>482</v>
      </c>
      <c r="C6791" s="226" t="s">
        <v>2568</v>
      </c>
      <c r="D6791" s="269" t="s">
        <v>802</v>
      </c>
      <c r="E6791" s="372" t="s">
        <v>1550</v>
      </c>
      <c r="F6791" s="269" t="s">
        <v>505</v>
      </c>
      <c r="G6791" s="382">
        <v>1.9E-3</v>
      </c>
      <c r="H6791" s="225" t="s">
        <v>488</v>
      </c>
      <c r="I6791" s="269" t="s">
        <v>1382</v>
      </c>
      <c r="J6791" s="374">
        <v>0</v>
      </c>
      <c r="K6791" s="269" t="s">
        <v>22</v>
      </c>
      <c r="L6791" s="269" t="s">
        <v>1392</v>
      </c>
      <c r="M6791" s="369">
        <v>2010</v>
      </c>
      <c r="N6791" s="375">
        <v>43873</v>
      </c>
      <c r="O6791" s="226" t="s">
        <v>2569</v>
      </c>
      <c r="P6791" t="str">
        <f t="shared" si="106"/>
        <v>Minnesota River and Greater Blue Earth River TMDL for TSS-Blue Earth River-(07020009-509)-TSS</v>
      </c>
    </row>
    <row r="6792" spans="1:16" ht="45" hidden="1" x14ac:dyDescent="0.25">
      <c r="A6792" s="129" t="s">
        <v>162</v>
      </c>
      <c r="B6792" s="227" t="s">
        <v>482</v>
      </c>
      <c r="C6792" s="226" t="s">
        <v>2568</v>
      </c>
      <c r="D6792" s="269" t="s">
        <v>802</v>
      </c>
      <c r="E6792" s="372" t="s">
        <v>1550</v>
      </c>
      <c r="F6792" s="269" t="s">
        <v>505</v>
      </c>
      <c r="G6792" s="383">
        <v>7.6999999999999996E-4</v>
      </c>
      <c r="H6792" s="225" t="s">
        <v>488</v>
      </c>
      <c r="I6792" s="269" t="s">
        <v>1383</v>
      </c>
      <c r="J6792" s="374">
        <v>0</v>
      </c>
      <c r="K6792" s="269" t="s">
        <v>22</v>
      </c>
      <c r="L6792" s="269" t="s">
        <v>1392</v>
      </c>
      <c r="M6792" s="369">
        <v>2010</v>
      </c>
      <c r="N6792" s="375">
        <v>43873</v>
      </c>
      <c r="O6792" s="226" t="s">
        <v>2569</v>
      </c>
      <c r="P6792" t="str">
        <f t="shared" si="106"/>
        <v>Minnesota River and Greater Blue Earth River TMDL for TSS-Blue Earth River-(07020009-509)-TSS</v>
      </c>
    </row>
    <row r="6793" spans="1:16" ht="45" hidden="1" x14ac:dyDescent="0.25">
      <c r="A6793" s="129" t="s">
        <v>162</v>
      </c>
      <c r="B6793" s="227" t="s">
        <v>482</v>
      </c>
      <c r="C6793" s="226" t="s">
        <v>2568</v>
      </c>
      <c r="D6793" s="269" t="s">
        <v>802</v>
      </c>
      <c r="E6793" s="372" t="s">
        <v>1550</v>
      </c>
      <c r="F6793" s="269" t="s">
        <v>505</v>
      </c>
      <c r="G6793" s="383">
        <v>3.3E-4</v>
      </c>
      <c r="H6793" s="225" t="s">
        <v>488</v>
      </c>
      <c r="I6793" s="372" t="s">
        <v>1384</v>
      </c>
      <c r="J6793" s="374">
        <v>0</v>
      </c>
      <c r="K6793" s="269" t="s">
        <v>22</v>
      </c>
      <c r="L6793" s="269" t="s">
        <v>1392</v>
      </c>
      <c r="M6793" s="369">
        <v>2010</v>
      </c>
      <c r="N6793" s="375">
        <v>43873</v>
      </c>
      <c r="O6793" s="226" t="s">
        <v>2569</v>
      </c>
      <c r="P6793" t="str">
        <f t="shared" si="106"/>
        <v>Minnesota River and Greater Blue Earth River TMDL for TSS-Blue Earth River-(07020009-509)-TSS</v>
      </c>
    </row>
    <row r="6794" spans="1:16" ht="45" hidden="1" x14ac:dyDescent="0.25">
      <c r="A6794" s="129" t="s">
        <v>162</v>
      </c>
      <c r="B6794" s="227" t="s">
        <v>482</v>
      </c>
      <c r="C6794" s="226" t="s">
        <v>2568</v>
      </c>
      <c r="D6794" s="269" t="s">
        <v>802</v>
      </c>
      <c r="E6794" s="372" t="s">
        <v>1550</v>
      </c>
      <c r="F6794" s="269" t="s">
        <v>505</v>
      </c>
      <c r="G6794" s="383">
        <v>1.1E-4</v>
      </c>
      <c r="H6794" s="225" t="s">
        <v>488</v>
      </c>
      <c r="I6794" s="372" t="s">
        <v>1385</v>
      </c>
      <c r="J6794" s="374">
        <v>0</v>
      </c>
      <c r="K6794" s="269" t="s">
        <v>22</v>
      </c>
      <c r="L6794" s="269" t="s">
        <v>1392</v>
      </c>
      <c r="M6794" s="369">
        <v>2010</v>
      </c>
      <c r="N6794" s="375">
        <v>43873</v>
      </c>
      <c r="O6794" s="226" t="s">
        <v>2569</v>
      </c>
      <c r="P6794" t="str">
        <f t="shared" si="106"/>
        <v>Minnesota River and Greater Blue Earth River TMDL for TSS-Blue Earth River-(07020009-509)-TSS</v>
      </c>
    </row>
    <row r="6795" spans="1:16" ht="45" hidden="1" x14ac:dyDescent="0.25">
      <c r="A6795" s="129" t="s">
        <v>2254</v>
      </c>
      <c r="B6795" s="269" t="s">
        <v>2455</v>
      </c>
      <c r="C6795" s="226" t="s">
        <v>2568</v>
      </c>
      <c r="D6795" s="269" t="s">
        <v>802</v>
      </c>
      <c r="E6795" s="372" t="s">
        <v>1550</v>
      </c>
      <c r="F6795" s="269" t="s">
        <v>475</v>
      </c>
      <c r="G6795" s="373">
        <v>3.03</v>
      </c>
      <c r="H6795" s="225" t="s">
        <v>488</v>
      </c>
      <c r="I6795" s="269" t="s">
        <v>1379</v>
      </c>
      <c r="J6795" s="374">
        <v>0</v>
      </c>
      <c r="K6795" s="269" t="s">
        <v>22</v>
      </c>
      <c r="L6795" s="269" t="s">
        <v>1392</v>
      </c>
      <c r="M6795" s="369">
        <v>2010</v>
      </c>
      <c r="N6795" s="375">
        <v>43873</v>
      </c>
      <c r="O6795" s="226" t="s">
        <v>2569</v>
      </c>
      <c r="P6795" t="str">
        <f t="shared" si="106"/>
        <v>Minnesota River and Greater Blue Earth River TMDL for TSS-Blue Earth River-(07020009-509)-TSS</v>
      </c>
    </row>
    <row r="6796" spans="1:16" ht="45" hidden="1" x14ac:dyDescent="0.25">
      <c r="A6796" s="129" t="s">
        <v>2254</v>
      </c>
      <c r="B6796" s="269" t="s">
        <v>2455</v>
      </c>
      <c r="C6796" s="226" t="s">
        <v>2568</v>
      </c>
      <c r="D6796" s="269" t="s">
        <v>802</v>
      </c>
      <c r="E6796" s="372" t="s">
        <v>1550</v>
      </c>
      <c r="F6796" s="269" t="s">
        <v>475</v>
      </c>
      <c r="G6796" s="373">
        <v>1.1200000000000001</v>
      </c>
      <c r="H6796" s="225" t="s">
        <v>488</v>
      </c>
      <c r="I6796" s="269" t="s">
        <v>1382</v>
      </c>
      <c r="J6796" s="374">
        <v>0</v>
      </c>
      <c r="K6796" s="269" t="s">
        <v>22</v>
      </c>
      <c r="L6796" s="269" t="s">
        <v>1392</v>
      </c>
      <c r="M6796" s="369">
        <v>2010</v>
      </c>
      <c r="N6796" s="375">
        <v>43873</v>
      </c>
      <c r="O6796" s="226" t="s">
        <v>2569</v>
      </c>
      <c r="P6796" t="str">
        <f t="shared" si="106"/>
        <v>Minnesota River and Greater Blue Earth River TMDL for TSS-Blue Earth River-(07020009-509)-TSS</v>
      </c>
    </row>
    <row r="6797" spans="1:16" ht="45" hidden="1" x14ac:dyDescent="0.25">
      <c r="A6797" s="129" t="s">
        <v>2254</v>
      </c>
      <c r="B6797" s="269" t="s">
        <v>2455</v>
      </c>
      <c r="C6797" s="226" t="s">
        <v>2568</v>
      </c>
      <c r="D6797" s="269" t="s">
        <v>802</v>
      </c>
      <c r="E6797" s="372" t="s">
        <v>1550</v>
      </c>
      <c r="F6797" s="269" t="s">
        <v>475</v>
      </c>
      <c r="G6797" s="373">
        <v>0.45</v>
      </c>
      <c r="H6797" s="225" t="s">
        <v>488</v>
      </c>
      <c r="I6797" s="269" t="s">
        <v>1383</v>
      </c>
      <c r="J6797" s="374">
        <v>0</v>
      </c>
      <c r="K6797" s="269" t="s">
        <v>22</v>
      </c>
      <c r="L6797" s="269" t="s">
        <v>1392</v>
      </c>
      <c r="M6797" s="369">
        <v>2010</v>
      </c>
      <c r="N6797" s="375">
        <v>43873</v>
      </c>
      <c r="O6797" s="226" t="s">
        <v>2569</v>
      </c>
      <c r="P6797" t="str">
        <f t="shared" si="106"/>
        <v>Minnesota River and Greater Blue Earth River TMDL for TSS-Blue Earth River-(07020009-509)-TSS</v>
      </c>
    </row>
    <row r="6798" spans="1:16" ht="45" hidden="1" x14ac:dyDescent="0.25">
      <c r="A6798" s="129" t="s">
        <v>2254</v>
      </c>
      <c r="B6798" s="269" t="s">
        <v>2455</v>
      </c>
      <c r="C6798" s="226" t="s">
        <v>2568</v>
      </c>
      <c r="D6798" s="269" t="s">
        <v>802</v>
      </c>
      <c r="E6798" s="372" t="s">
        <v>1550</v>
      </c>
      <c r="F6798" s="269" t="s">
        <v>475</v>
      </c>
      <c r="G6798" s="373">
        <v>0.21</v>
      </c>
      <c r="H6798" s="225" t="s">
        <v>488</v>
      </c>
      <c r="I6798" s="372" t="s">
        <v>1384</v>
      </c>
      <c r="J6798" s="374">
        <v>0</v>
      </c>
      <c r="K6798" s="269" t="s">
        <v>22</v>
      </c>
      <c r="L6798" s="269" t="s">
        <v>1392</v>
      </c>
      <c r="M6798" s="369">
        <v>2010</v>
      </c>
      <c r="N6798" s="375">
        <v>43873</v>
      </c>
      <c r="O6798" s="226" t="s">
        <v>2569</v>
      </c>
      <c r="P6798" t="str">
        <f t="shared" si="106"/>
        <v>Minnesota River and Greater Blue Earth River TMDL for TSS-Blue Earth River-(07020009-509)-TSS</v>
      </c>
    </row>
    <row r="6799" spans="1:16" ht="45" hidden="1" x14ac:dyDescent="0.25">
      <c r="A6799" s="129" t="s">
        <v>2254</v>
      </c>
      <c r="B6799" s="269" t="s">
        <v>2455</v>
      </c>
      <c r="C6799" s="226" t="s">
        <v>2568</v>
      </c>
      <c r="D6799" s="269" t="s">
        <v>802</v>
      </c>
      <c r="E6799" s="372" t="s">
        <v>1550</v>
      </c>
      <c r="F6799" s="269" t="s">
        <v>475</v>
      </c>
      <c r="G6799" s="373">
        <v>0.1</v>
      </c>
      <c r="H6799" s="225" t="s">
        <v>488</v>
      </c>
      <c r="I6799" s="372" t="s">
        <v>1385</v>
      </c>
      <c r="J6799" s="374">
        <v>0</v>
      </c>
      <c r="K6799" s="269" t="s">
        <v>22</v>
      </c>
      <c r="L6799" s="269" t="s">
        <v>1392</v>
      </c>
      <c r="M6799" s="369">
        <v>2010</v>
      </c>
      <c r="N6799" s="375">
        <v>43873</v>
      </c>
      <c r="O6799" s="226" t="s">
        <v>2569</v>
      </c>
      <c r="P6799" t="str">
        <f t="shared" si="106"/>
        <v>Minnesota River and Greater Blue Earth River TMDL for TSS-Blue Earth River-(07020009-509)-TSS</v>
      </c>
    </row>
    <row r="6800" spans="1:16" ht="45" hidden="1" x14ac:dyDescent="0.25">
      <c r="A6800" s="129" t="s">
        <v>1825</v>
      </c>
      <c r="B6800" s="269" t="s">
        <v>629</v>
      </c>
      <c r="C6800" s="226" t="s">
        <v>2568</v>
      </c>
      <c r="D6800" s="269" t="s">
        <v>2581</v>
      </c>
      <c r="E6800" s="372" t="s">
        <v>1550</v>
      </c>
      <c r="F6800" s="269" t="s">
        <v>505</v>
      </c>
      <c r="G6800" s="373">
        <v>2.61</v>
      </c>
      <c r="H6800" s="225" t="s">
        <v>488</v>
      </c>
      <c r="I6800" s="269" t="s">
        <v>1379</v>
      </c>
      <c r="J6800" s="374">
        <v>0</v>
      </c>
      <c r="K6800" s="269" t="s">
        <v>22</v>
      </c>
      <c r="L6800" s="269" t="s">
        <v>1392</v>
      </c>
      <c r="M6800" s="369">
        <v>2010</v>
      </c>
      <c r="N6800" s="375">
        <v>43873</v>
      </c>
      <c r="O6800" s="226" t="s">
        <v>2569</v>
      </c>
      <c r="P6800" t="str">
        <f t="shared" si="106"/>
        <v>Minnesota River and Greater Blue Earth River TMDL for TSS-Blue Earth River-(07020009-514)-TSS</v>
      </c>
    </row>
    <row r="6801" spans="1:16" ht="45" hidden="1" x14ac:dyDescent="0.25">
      <c r="A6801" s="129" t="s">
        <v>1825</v>
      </c>
      <c r="B6801" s="269" t="s">
        <v>629</v>
      </c>
      <c r="C6801" s="226" t="s">
        <v>2568</v>
      </c>
      <c r="D6801" s="269" t="s">
        <v>2581</v>
      </c>
      <c r="E6801" s="372" t="s">
        <v>1550</v>
      </c>
      <c r="F6801" s="269" t="s">
        <v>505</v>
      </c>
      <c r="G6801" s="373">
        <v>0.97</v>
      </c>
      <c r="H6801" s="225" t="s">
        <v>488</v>
      </c>
      <c r="I6801" s="269" t="s">
        <v>1382</v>
      </c>
      <c r="J6801" s="374">
        <v>0</v>
      </c>
      <c r="K6801" s="269" t="s">
        <v>22</v>
      </c>
      <c r="L6801" s="269" t="s">
        <v>1392</v>
      </c>
      <c r="M6801" s="369">
        <v>2010</v>
      </c>
      <c r="N6801" s="375">
        <v>43873</v>
      </c>
      <c r="O6801" s="226" t="s">
        <v>2569</v>
      </c>
      <c r="P6801" t="str">
        <f t="shared" si="106"/>
        <v>Minnesota River and Greater Blue Earth River TMDL for TSS-Blue Earth River-(07020009-514)-TSS</v>
      </c>
    </row>
    <row r="6802" spans="1:16" ht="45" hidden="1" x14ac:dyDescent="0.25">
      <c r="A6802" s="129" t="s">
        <v>1825</v>
      </c>
      <c r="B6802" s="269" t="s">
        <v>629</v>
      </c>
      <c r="C6802" s="226" t="s">
        <v>2568</v>
      </c>
      <c r="D6802" s="269" t="s">
        <v>2581</v>
      </c>
      <c r="E6802" s="372" t="s">
        <v>1550</v>
      </c>
      <c r="F6802" s="269" t="s">
        <v>505</v>
      </c>
      <c r="G6802" s="373">
        <v>0.39</v>
      </c>
      <c r="H6802" s="225" t="s">
        <v>488</v>
      </c>
      <c r="I6802" s="269" t="s">
        <v>1383</v>
      </c>
      <c r="J6802" s="374">
        <v>0</v>
      </c>
      <c r="K6802" s="269" t="s">
        <v>22</v>
      </c>
      <c r="L6802" s="269" t="s">
        <v>1392</v>
      </c>
      <c r="M6802" s="369">
        <v>2010</v>
      </c>
      <c r="N6802" s="375">
        <v>43873</v>
      </c>
      <c r="O6802" s="226" t="s">
        <v>2569</v>
      </c>
      <c r="P6802" t="str">
        <f t="shared" si="106"/>
        <v>Minnesota River and Greater Blue Earth River TMDL for TSS-Blue Earth River-(07020009-514)-TSS</v>
      </c>
    </row>
    <row r="6803" spans="1:16" ht="45" hidden="1" x14ac:dyDescent="0.25">
      <c r="A6803" s="129" t="s">
        <v>1825</v>
      </c>
      <c r="B6803" s="269" t="s">
        <v>629</v>
      </c>
      <c r="C6803" s="226" t="s">
        <v>2568</v>
      </c>
      <c r="D6803" s="269" t="s">
        <v>2581</v>
      </c>
      <c r="E6803" s="372" t="s">
        <v>1550</v>
      </c>
      <c r="F6803" s="269" t="s">
        <v>505</v>
      </c>
      <c r="G6803" s="373">
        <v>0.18</v>
      </c>
      <c r="H6803" s="225" t="s">
        <v>488</v>
      </c>
      <c r="I6803" s="372" t="s">
        <v>1384</v>
      </c>
      <c r="J6803" s="374">
        <v>0</v>
      </c>
      <c r="K6803" s="269" t="s">
        <v>22</v>
      </c>
      <c r="L6803" s="269" t="s">
        <v>1392</v>
      </c>
      <c r="M6803" s="369">
        <v>2010</v>
      </c>
      <c r="N6803" s="375">
        <v>43873</v>
      </c>
      <c r="O6803" s="226" t="s">
        <v>2569</v>
      </c>
      <c r="P6803" t="str">
        <f t="shared" si="106"/>
        <v>Minnesota River and Greater Blue Earth River TMDL for TSS-Blue Earth River-(07020009-514)-TSS</v>
      </c>
    </row>
    <row r="6804" spans="1:16" ht="45" hidden="1" x14ac:dyDescent="0.25">
      <c r="A6804" s="129" t="s">
        <v>1825</v>
      </c>
      <c r="B6804" s="269" t="s">
        <v>629</v>
      </c>
      <c r="C6804" s="226" t="s">
        <v>2568</v>
      </c>
      <c r="D6804" s="269" t="s">
        <v>2581</v>
      </c>
      <c r="E6804" s="372" t="s">
        <v>1550</v>
      </c>
      <c r="F6804" s="269" t="s">
        <v>505</v>
      </c>
      <c r="G6804" s="373">
        <v>8.5999999999999993E-2</v>
      </c>
      <c r="H6804" s="225" t="s">
        <v>488</v>
      </c>
      <c r="I6804" s="372" t="s">
        <v>1385</v>
      </c>
      <c r="J6804" s="374">
        <v>0</v>
      </c>
      <c r="K6804" s="269" t="s">
        <v>22</v>
      </c>
      <c r="L6804" s="269" t="s">
        <v>1392</v>
      </c>
      <c r="M6804" s="369">
        <v>2010</v>
      </c>
      <c r="N6804" s="375">
        <v>43873</v>
      </c>
      <c r="O6804" s="226" t="s">
        <v>2569</v>
      </c>
      <c r="P6804" t="str">
        <f t="shared" si="106"/>
        <v>Minnesota River and Greater Blue Earth River TMDL for TSS-Blue Earth River-(07020009-514)-TSS</v>
      </c>
    </row>
    <row r="6805" spans="1:16" ht="45" hidden="1" x14ac:dyDescent="0.25">
      <c r="A6805" s="129" t="s">
        <v>1825</v>
      </c>
      <c r="B6805" s="269" t="s">
        <v>629</v>
      </c>
      <c r="C6805" s="226" t="s">
        <v>2568</v>
      </c>
      <c r="D6805" s="269" t="s">
        <v>2582</v>
      </c>
      <c r="E6805" s="372" t="s">
        <v>1550</v>
      </c>
      <c r="F6805" s="269" t="s">
        <v>505</v>
      </c>
      <c r="G6805" s="373">
        <v>2.61</v>
      </c>
      <c r="H6805" s="225" t="s">
        <v>488</v>
      </c>
      <c r="I6805" s="269" t="s">
        <v>1379</v>
      </c>
      <c r="J6805" s="374">
        <v>0</v>
      </c>
      <c r="K6805" s="269" t="s">
        <v>22</v>
      </c>
      <c r="L6805" s="269" t="s">
        <v>1392</v>
      </c>
      <c r="M6805" s="369">
        <v>2010</v>
      </c>
      <c r="N6805" s="375">
        <v>43873</v>
      </c>
      <c r="O6805" s="226" t="s">
        <v>2569</v>
      </c>
      <c r="P6805" t="str">
        <f t="shared" si="106"/>
        <v>Minnesota River and Greater Blue Earth River TMDL for TSS-Blue Earth River-(07020009-515)-TSS</v>
      </c>
    </row>
    <row r="6806" spans="1:16" ht="45" hidden="1" x14ac:dyDescent="0.25">
      <c r="A6806" s="129" t="s">
        <v>1825</v>
      </c>
      <c r="B6806" s="269" t="s">
        <v>629</v>
      </c>
      <c r="C6806" s="226" t="s">
        <v>2568</v>
      </c>
      <c r="D6806" s="269" t="s">
        <v>2582</v>
      </c>
      <c r="E6806" s="372" t="s">
        <v>1550</v>
      </c>
      <c r="F6806" s="269" t="s">
        <v>505</v>
      </c>
      <c r="G6806" s="373">
        <v>0.97</v>
      </c>
      <c r="H6806" s="225" t="s">
        <v>488</v>
      </c>
      <c r="I6806" s="269" t="s">
        <v>1382</v>
      </c>
      <c r="J6806" s="374">
        <v>0</v>
      </c>
      <c r="K6806" s="269" t="s">
        <v>22</v>
      </c>
      <c r="L6806" s="269" t="s">
        <v>1392</v>
      </c>
      <c r="M6806" s="369">
        <v>2010</v>
      </c>
      <c r="N6806" s="375">
        <v>43873</v>
      </c>
      <c r="O6806" s="226" t="s">
        <v>2569</v>
      </c>
      <c r="P6806" t="str">
        <f t="shared" si="106"/>
        <v>Minnesota River and Greater Blue Earth River TMDL for TSS-Blue Earth River-(07020009-515)-TSS</v>
      </c>
    </row>
    <row r="6807" spans="1:16" ht="45" hidden="1" x14ac:dyDescent="0.25">
      <c r="A6807" s="129" t="s">
        <v>1825</v>
      </c>
      <c r="B6807" s="269" t="s">
        <v>629</v>
      </c>
      <c r="C6807" s="226" t="s">
        <v>2568</v>
      </c>
      <c r="D6807" s="269" t="s">
        <v>2582</v>
      </c>
      <c r="E6807" s="372" t="s">
        <v>1550</v>
      </c>
      <c r="F6807" s="269" t="s">
        <v>505</v>
      </c>
      <c r="G6807" s="373">
        <v>0.39</v>
      </c>
      <c r="H6807" s="225" t="s">
        <v>488</v>
      </c>
      <c r="I6807" s="269" t="s">
        <v>1383</v>
      </c>
      <c r="J6807" s="374">
        <v>0</v>
      </c>
      <c r="K6807" s="269" t="s">
        <v>22</v>
      </c>
      <c r="L6807" s="269" t="s">
        <v>1392</v>
      </c>
      <c r="M6807" s="369">
        <v>2010</v>
      </c>
      <c r="N6807" s="375">
        <v>43873</v>
      </c>
      <c r="O6807" s="226" t="s">
        <v>2569</v>
      </c>
      <c r="P6807" t="str">
        <f t="shared" si="106"/>
        <v>Minnesota River and Greater Blue Earth River TMDL for TSS-Blue Earth River-(07020009-515)-TSS</v>
      </c>
    </row>
    <row r="6808" spans="1:16" ht="45" hidden="1" x14ac:dyDescent="0.25">
      <c r="A6808" s="129" t="s">
        <v>1825</v>
      </c>
      <c r="B6808" s="269" t="s">
        <v>629</v>
      </c>
      <c r="C6808" s="226" t="s">
        <v>2568</v>
      </c>
      <c r="D6808" s="269" t="s">
        <v>2582</v>
      </c>
      <c r="E6808" s="372" t="s">
        <v>1550</v>
      </c>
      <c r="F6808" s="269" t="s">
        <v>505</v>
      </c>
      <c r="G6808" s="373">
        <v>0.18</v>
      </c>
      <c r="H6808" s="225" t="s">
        <v>488</v>
      </c>
      <c r="I6808" s="372" t="s">
        <v>1384</v>
      </c>
      <c r="J6808" s="374">
        <v>0</v>
      </c>
      <c r="K6808" s="269" t="s">
        <v>22</v>
      </c>
      <c r="L6808" s="269" t="s">
        <v>1392</v>
      </c>
      <c r="M6808" s="369">
        <v>2010</v>
      </c>
      <c r="N6808" s="375">
        <v>43873</v>
      </c>
      <c r="O6808" s="226" t="s">
        <v>2569</v>
      </c>
      <c r="P6808" t="str">
        <f t="shared" si="106"/>
        <v>Minnesota River and Greater Blue Earth River TMDL for TSS-Blue Earth River-(07020009-515)-TSS</v>
      </c>
    </row>
    <row r="6809" spans="1:16" ht="45" hidden="1" x14ac:dyDescent="0.25">
      <c r="A6809" s="129" t="s">
        <v>1825</v>
      </c>
      <c r="B6809" s="269" t="s">
        <v>629</v>
      </c>
      <c r="C6809" s="226" t="s">
        <v>2568</v>
      </c>
      <c r="D6809" s="269" t="s">
        <v>2582</v>
      </c>
      <c r="E6809" s="372" t="s">
        <v>1550</v>
      </c>
      <c r="F6809" s="269" t="s">
        <v>505</v>
      </c>
      <c r="G6809" s="373">
        <v>8.5999999999999993E-2</v>
      </c>
      <c r="H6809" s="225" t="s">
        <v>488</v>
      </c>
      <c r="I6809" s="372" t="s">
        <v>1385</v>
      </c>
      <c r="J6809" s="374">
        <v>0</v>
      </c>
      <c r="K6809" s="269" t="s">
        <v>22</v>
      </c>
      <c r="L6809" s="269" t="s">
        <v>1392</v>
      </c>
      <c r="M6809" s="369">
        <v>2010</v>
      </c>
      <c r="N6809" s="375">
        <v>43873</v>
      </c>
      <c r="O6809" s="226" t="s">
        <v>2569</v>
      </c>
      <c r="P6809" t="str">
        <f t="shared" si="106"/>
        <v>Minnesota River and Greater Blue Earth River TMDL for TSS-Blue Earth River-(07020009-515)-TSS</v>
      </c>
    </row>
    <row r="6810" spans="1:16" ht="45" hidden="1" x14ac:dyDescent="0.25">
      <c r="A6810" s="129" t="s">
        <v>1825</v>
      </c>
      <c r="B6810" s="269" t="s">
        <v>629</v>
      </c>
      <c r="C6810" s="226" t="s">
        <v>2568</v>
      </c>
      <c r="D6810" s="269" t="s">
        <v>682</v>
      </c>
      <c r="E6810" s="372" t="s">
        <v>1827</v>
      </c>
      <c r="F6810" s="269" t="s">
        <v>505</v>
      </c>
      <c r="G6810" s="373">
        <v>2.4E-2</v>
      </c>
      <c r="H6810" s="225" t="s">
        <v>488</v>
      </c>
      <c r="I6810" s="269" t="s">
        <v>1379</v>
      </c>
      <c r="J6810" s="374">
        <v>0</v>
      </c>
      <c r="K6810" s="269" t="s">
        <v>22</v>
      </c>
      <c r="L6810" s="269" t="s">
        <v>1392</v>
      </c>
      <c r="M6810" s="369">
        <v>2010</v>
      </c>
      <c r="N6810" s="375">
        <v>43873</v>
      </c>
      <c r="O6810" s="226" t="s">
        <v>2569</v>
      </c>
      <c r="P6810" t="str">
        <f t="shared" si="106"/>
        <v>Minnesota River and Greater Blue Earth River TMDL for TSS-Lily Creek-(07020009-525)-TSS</v>
      </c>
    </row>
    <row r="6811" spans="1:16" ht="45" hidden="1" x14ac:dyDescent="0.25">
      <c r="A6811" s="129" t="s">
        <v>1825</v>
      </c>
      <c r="B6811" s="269" t="s">
        <v>629</v>
      </c>
      <c r="C6811" s="226" t="s">
        <v>2568</v>
      </c>
      <c r="D6811" s="269" t="s">
        <v>682</v>
      </c>
      <c r="E6811" s="372" t="s">
        <v>1827</v>
      </c>
      <c r="F6811" s="269" t="s">
        <v>505</v>
      </c>
      <c r="G6811" s="373">
        <v>8.9999999999999993E-3</v>
      </c>
      <c r="H6811" s="225" t="s">
        <v>488</v>
      </c>
      <c r="I6811" s="269" t="s">
        <v>1382</v>
      </c>
      <c r="J6811" s="374">
        <v>0</v>
      </c>
      <c r="K6811" s="269" t="s">
        <v>22</v>
      </c>
      <c r="L6811" s="269" t="s">
        <v>1392</v>
      </c>
      <c r="M6811" s="369">
        <v>2010</v>
      </c>
      <c r="N6811" s="375">
        <v>43873</v>
      </c>
      <c r="O6811" s="226" t="s">
        <v>2569</v>
      </c>
      <c r="P6811" t="str">
        <f t="shared" si="106"/>
        <v>Minnesota River and Greater Blue Earth River TMDL for TSS-Lily Creek-(07020009-525)-TSS</v>
      </c>
    </row>
    <row r="6812" spans="1:16" ht="45" hidden="1" x14ac:dyDescent="0.25">
      <c r="A6812" s="129" t="s">
        <v>1825</v>
      </c>
      <c r="B6812" s="269" t="s">
        <v>629</v>
      </c>
      <c r="C6812" s="226" t="s">
        <v>2568</v>
      </c>
      <c r="D6812" s="269" t="s">
        <v>682</v>
      </c>
      <c r="E6812" s="372" t="s">
        <v>1827</v>
      </c>
      <c r="F6812" s="269" t="s">
        <v>505</v>
      </c>
      <c r="G6812" s="382">
        <v>3.5999999999999999E-3</v>
      </c>
      <c r="H6812" s="225" t="s">
        <v>488</v>
      </c>
      <c r="I6812" s="269" t="s">
        <v>1383</v>
      </c>
      <c r="J6812" s="374">
        <v>0</v>
      </c>
      <c r="K6812" s="269" t="s">
        <v>22</v>
      </c>
      <c r="L6812" s="269" t="s">
        <v>1392</v>
      </c>
      <c r="M6812" s="369">
        <v>2010</v>
      </c>
      <c r="N6812" s="375">
        <v>43873</v>
      </c>
      <c r="O6812" s="226" t="s">
        <v>2569</v>
      </c>
      <c r="P6812" t="str">
        <f t="shared" si="106"/>
        <v>Minnesota River and Greater Blue Earth River TMDL for TSS-Lily Creek-(07020009-525)-TSS</v>
      </c>
    </row>
    <row r="6813" spans="1:16" ht="45" hidden="1" x14ac:dyDescent="0.25">
      <c r="A6813" s="129" t="s">
        <v>1825</v>
      </c>
      <c r="B6813" s="269" t="s">
        <v>629</v>
      </c>
      <c r="C6813" s="226" t="s">
        <v>2568</v>
      </c>
      <c r="D6813" s="269" t="s">
        <v>682</v>
      </c>
      <c r="E6813" s="372" t="s">
        <v>1827</v>
      </c>
      <c r="F6813" s="269" t="s">
        <v>505</v>
      </c>
      <c r="G6813" s="382">
        <v>1.6999999999999999E-3</v>
      </c>
      <c r="H6813" s="225" t="s">
        <v>488</v>
      </c>
      <c r="I6813" s="372" t="s">
        <v>1384</v>
      </c>
      <c r="J6813" s="374">
        <v>0</v>
      </c>
      <c r="K6813" s="269" t="s">
        <v>22</v>
      </c>
      <c r="L6813" s="269" t="s">
        <v>1392</v>
      </c>
      <c r="M6813" s="369">
        <v>2010</v>
      </c>
      <c r="N6813" s="375">
        <v>43873</v>
      </c>
      <c r="O6813" s="226" t="s">
        <v>2569</v>
      </c>
      <c r="P6813" t="str">
        <f t="shared" si="106"/>
        <v>Minnesota River and Greater Blue Earth River TMDL for TSS-Lily Creek-(07020009-525)-TSS</v>
      </c>
    </row>
    <row r="6814" spans="1:16" ht="45" hidden="1" x14ac:dyDescent="0.25">
      <c r="A6814" s="129" t="s">
        <v>1825</v>
      </c>
      <c r="B6814" s="269" t="s">
        <v>629</v>
      </c>
      <c r="C6814" s="226" t="s">
        <v>2568</v>
      </c>
      <c r="D6814" s="269" t="s">
        <v>682</v>
      </c>
      <c r="E6814" s="372" t="s">
        <v>1827</v>
      </c>
      <c r="F6814" s="269" t="s">
        <v>505</v>
      </c>
      <c r="G6814" s="383">
        <v>7.9000000000000001E-4</v>
      </c>
      <c r="H6814" s="225" t="s">
        <v>488</v>
      </c>
      <c r="I6814" s="372" t="s">
        <v>1385</v>
      </c>
      <c r="J6814" s="374">
        <v>0</v>
      </c>
      <c r="K6814" s="269" t="s">
        <v>22</v>
      </c>
      <c r="L6814" s="269" t="s">
        <v>1392</v>
      </c>
      <c r="M6814" s="369">
        <v>2010</v>
      </c>
      <c r="N6814" s="375">
        <v>43873</v>
      </c>
      <c r="O6814" s="226" t="s">
        <v>2569</v>
      </c>
      <c r="P6814" t="str">
        <f t="shared" si="106"/>
        <v>Minnesota River and Greater Blue Earth River TMDL for TSS-Lily Creek-(07020009-525)-TSS</v>
      </c>
    </row>
    <row r="6815" spans="1:16" ht="45" hidden="1" x14ac:dyDescent="0.25">
      <c r="A6815" s="129" t="s">
        <v>1825</v>
      </c>
      <c r="B6815" s="269" t="s">
        <v>629</v>
      </c>
      <c r="C6815" s="226" t="s">
        <v>2568</v>
      </c>
      <c r="D6815" s="269" t="s">
        <v>1828</v>
      </c>
      <c r="E6815" s="372" t="s">
        <v>1829</v>
      </c>
      <c r="F6815" s="269" t="s">
        <v>505</v>
      </c>
      <c r="G6815" s="373">
        <v>6.0999999999999999E-2</v>
      </c>
      <c r="H6815" s="225" t="s">
        <v>488</v>
      </c>
      <c r="I6815" s="269" t="s">
        <v>1379</v>
      </c>
      <c r="J6815" s="374">
        <v>0</v>
      </c>
      <c r="K6815" s="269" t="s">
        <v>22</v>
      </c>
      <c r="L6815" s="269" t="s">
        <v>1392</v>
      </c>
      <c r="M6815" s="369">
        <v>2010</v>
      </c>
      <c r="N6815" s="375">
        <v>43873</v>
      </c>
      <c r="O6815" s="226" t="s">
        <v>2569</v>
      </c>
      <c r="P6815" t="str">
        <f t="shared" si="106"/>
        <v>Minnesota River and Greater Blue Earth River TMDL for TSS-Dutch Creek-(07020009-527)-TSS</v>
      </c>
    </row>
    <row r="6816" spans="1:16" ht="45" hidden="1" x14ac:dyDescent="0.25">
      <c r="A6816" s="129" t="s">
        <v>1825</v>
      </c>
      <c r="B6816" s="269" t="s">
        <v>629</v>
      </c>
      <c r="C6816" s="226" t="s">
        <v>2568</v>
      </c>
      <c r="D6816" s="269" t="s">
        <v>1828</v>
      </c>
      <c r="E6816" s="372" t="s">
        <v>1829</v>
      </c>
      <c r="F6816" s="269" t="s">
        <v>505</v>
      </c>
      <c r="G6816" s="373">
        <v>2.3E-2</v>
      </c>
      <c r="H6816" s="225" t="s">
        <v>488</v>
      </c>
      <c r="I6816" s="269" t="s">
        <v>1382</v>
      </c>
      <c r="J6816" s="374">
        <v>0</v>
      </c>
      <c r="K6816" s="269" t="s">
        <v>22</v>
      </c>
      <c r="L6816" s="269" t="s">
        <v>1392</v>
      </c>
      <c r="M6816" s="369">
        <v>2010</v>
      </c>
      <c r="N6816" s="375">
        <v>43873</v>
      </c>
      <c r="O6816" s="226" t="s">
        <v>2569</v>
      </c>
      <c r="P6816" t="str">
        <f t="shared" si="106"/>
        <v>Minnesota River and Greater Blue Earth River TMDL for TSS-Dutch Creek-(07020009-527)-TSS</v>
      </c>
    </row>
    <row r="6817" spans="1:16" ht="45" hidden="1" x14ac:dyDescent="0.25">
      <c r="A6817" s="129" t="s">
        <v>1825</v>
      </c>
      <c r="B6817" s="269" t="s">
        <v>629</v>
      </c>
      <c r="C6817" s="226" t="s">
        <v>2568</v>
      </c>
      <c r="D6817" s="269" t="s">
        <v>1828</v>
      </c>
      <c r="E6817" s="372" t="s">
        <v>1829</v>
      </c>
      <c r="F6817" s="269" t="s">
        <v>505</v>
      </c>
      <c r="G6817" s="382">
        <v>9.1000000000000004E-3</v>
      </c>
      <c r="H6817" s="225" t="s">
        <v>488</v>
      </c>
      <c r="I6817" s="269" t="s">
        <v>1383</v>
      </c>
      <c r="J6817" s="374">
        <v>0</v>
      </c>
      <c r="K6817" s="269" t="s">
        <v>22</v>
      </c>
      <c r="L6817" s="269" t="s">
        <v>1392</v>
      </c>
      <c r="M6817" s="369">
        <v>2010</v>
      </c>
      <c r="N6817" s="375">
        <v>43873</v>
      </c>
      <c r="O6817" s="226" t="s">
        <v>2569</v>
      </c>
      <c r="P6817" t="str">
        <f t="shared" si="106"/>
        <v>Minnesota River and Greater Blue Earth River TMDL for TSS-Dutch Creek-(07020009-527)-TSS</v>
      </c>
    </row>
    <row r="6818" spans="1:16" ht="45" hidden="1" x14ac:dyDescent="0.25">
      <c r="A6818" s="129" t="s">
        <v>1825</v>
      </c>
      <c r="B6818" s="269" t="s">
        <v>629</v>
      </c>
      <c r="C6818" s="226" t="s">
        <v>2568</v>
      </c>
      <c r="D6818" s="269" t="s">
        <v>1828</v>
      </c>
      <c r="E6818" s="372" t="s">
        <v>1829</v>
      </c>
      <c r="F6818" s="269" t="s">
        <v>505</v>
      </c>
      <c r="G6818" s="382">
        <v>4.1999999999999997E-3</v>
      </c>
      <c r="H6818" s="225" t="s">
        <v>488</v>
      </c>
      <c r="I6818" s="372" t="s">
        <v>1384</v>
      </c>
      <c r="J6818" s="374">
        <v>0</v>
      </c>
      <c r="K6818" s="269" t="s">
        <v>22</v>
      </c>
      <c r="L6818" s="269" t="s">
        <v>1392</v>
      </c>
      <c r="M6818" s="369">
        <v>2010</v>
      </c>
      <c r="N6818" s="375">
        <v>43873</v>
      </c>
      <c r="O6818" s="226" t="s">
        <v>2569</v>
      </c>
      <c r="P6818" t="str">
        <f t="shared" si="106"/>
        <v>Minnesota River and Greater Blue Earth River TMDL for TSS-Dutch Creek-(07020009-527)-TSS</v>
      </c>
    </row>
    <row r="6819" spans="1:16" ht="45" hidden="1" x14ac:dyDescent="0.25">
      <c r="A6819" s="129" t="s">
        <v>1825</v>
      </c>
      <c r="B6819" s="269" t="s">
        <v>629</v>
      </c>
      <c r="C6819" s="226" t="s">
        <v>2568</v>
      </c>
      <c r="D6819" s="269" t="s">
        <v>1828</v>
      </c>
      <c r="E6819" s="372" t="s">
        <v>1829</v>
      </c>
      <c r="F6819" s="269" t="s">
        <v>505</v>
      </c>
      <c r="G6819" s="382">
        <v>2E-3</v>
      </c>
      <c r="H6819" s="225" t="s">
        <v>488</v>
      </c>
      <c r="I6819" s="372" t="s">
        <v>1385</v>
      </c>
      <c r="J6819" s="374">
        <v>0</v>
      </c>
      <c r="K6819" s="269" t="s">
        <v>22</v>
      </c>
      <c r="L6819" s="269" t="s">
        <v>1392</v>
      </c>
      <c r="M6819" s="369">
        <v>2010</v>
      </c>
      <c r="N6819" s="375">
        <v>43873</v>
      </c>
      <c r="O6819" s="226" t="s">
        <v>2569</v>
      </c>
      <c r="P6819" t="str">
        <f t="shared" si="106"/>
        <v>Minnesota River and Greater Blue Earth River TMDL for TSS-Dutch Creek-(07020009-527)-TSS</v>
      </c>
    </row>
    <row r="6820" spans="1:16" ht="45" hidden="1" x14ac:dyDescent="0.25">
      <c r="A6820" s="129" t="s">
        <v>1548</v>
      </c>
      <c r="B6820" s="269" t="s">
        <v>2364</v>
      </c>
      <c r="C6820" s="226" t="s">
        <v>2568</v>
      </c>
      <c r="D6820" s="381" t="s">
        <v>686</v>
      </c>
      <c r="E6820" s="372" t="s">
        <v>1553</v>
      </c>
      <c r="F6820" s="269" t="s">
        <v>475</v>
      </c>
      <c r="G6820" s="373">
        <v>2.13</v>
      </c>
      <c r="H6820" s="225" t="s">
        <v>488</v>
      </c>
      <c r="I6820" s="269" t="s">
        <v>1379</v>
      </c>
      <c r="J6820" s="374">
        <v>0</v>
      </c>
      <c r="K6820" s="269" t="s">
        <v>22</v>
      </c>
      <c r="L6820" s="269" t="s">
        <v>1392</v>
      </c>
      <c r="M6820" s="369">
        <v>2010</v>
      </c>
      <c r="N6820" s="375">
        <v>43873</v>
      </c>
      <c r="O6820" s="226" t="s">
        <v>2569</v>
      </c>
      <c r="P6820" t="str">
        <f t="shared" si="106"/>
        <v>Minnesota River and Greater Blue Earth River TMDL for TSS-Le Sueur River-(07020011-501)-TSS</v>
      </c>
    </row>
    <row r="6821" spans="1:16" ht="45" hidden="1" x14ac:dyDescent="0.25">
      <c r="A6821" s="129" t="s">
        <v>1548</v>
      </c>
      <c r="B6821" s="269" t="s">
        <v>2364</v>
      </c>
      <c r="C6821" s="226" t="s">
        <v>2568</v>
      </c>
      <c r="D6821" s="381" t="s">
        <v>686</v>
      </c>
      <c r="E6821" s="372" t="s">
        <v>1553</v>
      </c>
      <c r="F6821" s="269" t="s">
        <v>475</v>
      </c>
      <c r="G6821" s="373">
        <v>0.79</v>
      </c>
      <c r="H6821" s="225" t="s">
        <v>488</v>
      </c>
      <c r="I6821" s="269" t="s">
        <v>1382</v>
      </c>
      <c r="J6821" s="374">
        <v>0</v>
      </c>
      <c r="K6821" s="269" t="s">
        <v>22</v>
      </c>
      <c r="L6821" s="269" t="s">
        <v>1392</v>
      </c>
      <c r="M6821" s="369">
        <v>2010</v>
      </c>
      <c r="N6821" s="375">
        <v>43873</v>
      </c>
      <c r="O6821" s="226" t="s">
        <v>2569</v>
      </c>
      <c r="P6821" t="str">
        <f t="shared" si="106"/>
        <v>Minnesota River and Greater Blue Earth River TMDL for TSS-Le Sueur River-(07020011-501)-TSS</v>
      </c>
    </row>
    <row r="6822" spans="1:16" ht="45" hidden="1" x14ac:dyDescent="0.25">
      <c r="A6822" s="129" t="s">
        <v>1548</v>
      </c>
      <c r="B6822" s="269" t="s">
        <v>2364</v>
      </c>
      <c r="C6822" s="226" t="s">
        <v>2568</v>
      </c>
      <c r="D6822" s="381" t="s">
        <v>686</v>
      </c>
      <c r="E6822" s="372" t="s">
        <v>1553</v>
      </c>
      <c r="F6822" s="269" t="s">
        <v>475</v>
      </c>
      <c r="G6822" s="373">
        <v>0.32</v>
      </c>
      <c r="H6822" s="225" t="s">
        <v>488</v>
      </c>
      <c r="I6822" s="269" t="s">
        <v>1383</v>
      </c>
      <c r="J6822" s="374">
        <v>0</v>
      </c>
      <c r="K6822" s="269" t="s">
        <v>22</v>
      </c>
      <c r="L6822" s="269" t="s">
        <v>1392</v>
      </c>
      <c r="M6822" s="369">
        <v>2010</v>
      </c>
      <c r="N6822" s="375">
        <v>43873</v>
      </c>
      <c r="O6822" s="226" t="s">
        <v>2569</v>
      </c>
      <c r="P6822" t="str">
        <f t="shared" si="106"/>
        <v>Minnesota River and Greater Blue Earth River TMDL for TSS-Le Sueur River-(07020011-501)-TSS</v>
      </c>
    </row>
    <row r="6823" spans="1:16" ht="45" hidden="1" x14ac:dyDescent="0.25">
      <c r="A6823" s="129" t="s">
        <v>1548</v>
      </c>
      <c r="B6823" s="269" t="s">
        <v>2364</v>
      </c>
      <c r="C6823" s="226" t="s">
        <v>2568</v>
      </c>
      <c r="D6823" s="381" t="s">
        <v>686</v>
      </c>
      <c r="E6823" s="372" t="s">
        <v>1553</v>
      </c>
      <c r="F6823" s="269" t="s">
        <v>475</v>
      </c>
      <c r="G6823" s="373">
        <v>0.15</v>
      </c>
      <c r="H6823" s="225" t="s">
        <v>488</v>
      </c>
      <c r="I6823" s="372" t="s">
        <v>1384</v>
      </c>
      <c r="J6823" s="374">
        <v>0</v>
      </c>
      <c r="K6823" s="269" t="s">
        <v>22</v>
      </c>
      <c r="L6823" s="269" t="s">
        <v>1392</v>
      </c>
      <c r="M6823" s="369">
        <v>2010</v>
      </c>
      <c r="N6823" s="375">
        <v>43873</v>
      </c>
      <c r="O6823" s="226" t="s">
        <v>2569</v>
      </c>
      <c r="P6823" t="str">
        <f t="shared" si="106"/>
        <v>Minnesota River and Greater Blue Earth River TMDL for TSS-Le Sueur River-(07020011-501)-TSS</v>
      </c>
    </row>
    <row r="6824" spans="1:16" ht="45" hidden="1" x14ac:dyDescent="0.25">
      <c r="A6824" s="129" t="s">
        <v>1548</v>
      </c>
      <c r="B6824" s="269" t="s">
        <v>2364</v>
      </c>
      <c r="C6824" s="226" t="s">
        <v>2568</v>
      </c>
      <c r="D6824" s="381" t="s">
        <v>686</v>
      </c>
      <c r="E6824" s="372" t="s">
        <v>1553</v>
      </c>
      <c r="F6824" s="269" t="s">
        <v>475</v>
      </c>
      <c r="G6824" s="373">
        <v>7.0000000000000007E-2</v>
      </c>
      <c r="H6824" s="225" t="s">
        <v>488</v>
      </c>
      <c r="I6824" s="372" t="s">
        <v>1385</v>
      </c>
      <c r="J6824" s="374">
        <v>0</v>
      </c>
      <c r="K6824" s="269" t="s">
        <v>22</v>
      </c>
      <c r="L6824" s="269" t="s">
        <v>1392</v>
      </c>
      <c r="M6824" s="369">
        <v>2010</v>
      </c>
      <c r="N6824" s="375">
        <v>43873</v>
      </c>
      <c r="O6824" s="226" t="s">
        <v>2569</v>
      </c>
      <c r="P6824" t="str">
        <f t="shared" si="106"/>
        <v>Minnesota River and Greater Blue Earth River TMDL for TSS-Le Sueur River-(07020011-501)-TSS</v>
      </c>
    </row>
    <row r="6825" spans="1:16" ht="45" hidden="1" x14ac:dyDescent="0.25">
      <c r="A6825" s="129" t="s">
        <v>1787</v>
      </c>
      <c r="B6825" s="269" t="s">
        <v>2379</v>
      </c>
      <c r="C6825" s="226" t="s">
        <v>2568</v>
      </c>
      <c r="D6825" s="381" t="s">
        <v>686</v>
      </c>
      <c r="E6825" s="372" t="s">
        <v>1553</v>
      </c>
      <c r="F6825" s="269" t="s">
        <v>475</v>
      </c>
      <c r="G6825" s="373">
        <v>2.13</v>
      </c>
      <c r="H6825" s="225" t="s">
        <v>488</v>
      </c>
      <c r="I6825" s="269" t="s">
        <v>1379</v>
      </c>
      <c r="J6825" s="374">
        <v>0</v>
      </c>
      <c r="K6825" s="269" t="s">
        <v>22</v>
      </c>
      <c r="L6825" s="269" t="s">
        <v>1392</v>
      </c>
      <c r="M6825" s="369">
        <v>2010</v>
      </c>
      <c r="N6825" s="375">
        <v>43873</v>
      </c>
      <c r="O6825" s="226" t="s">
        <v>2569</v>
      </c>
      <c r="P6825" t="str">
        <f t="shared" si="106"/>
        <v>Minnesota River and Greater Blue Earth River TMDL for TSS-Le Sueur River-(07020011-501)-TSS</v>
      </c>
    </row>
    <row r="6826" spans="1:16" ht="45" hidden="1" x14ac:dyDescent="0.25">
      <c r="A6826" s="129" t="s">
        <v>1787</v>
      </c>
      <c r="B6826" s="269" t="s">
        <v>2379</v>
      </c>
      <c r="C6826" s="226" t="s">
        <v>2568</v>
      </c>
      <c r="D6826" s="381" t="s">
        <v>686</v>
      </c>
      <c r="E6826" s="372" t="s">
        <v>1553</v>
      </c>
      <c r="F6826" s="269" t="s">
        <v>475</v>
      </c>
      <c r="G6826" s="373">
        <v>0.79</v>
      </c>
      <c r="H6826" s="225" t="s">
        <v>488</v>
      </c>
      <c r="I6826" s="269" t="s">
        <v>1382</v>
      </c>
      <c r="J6826" s="374">
        <v>0</v>
      </c>
      <c r="K6826" s="269" t="s">
        <v>22</v>
      </c>
      <c r="L6826" s="269" t="s">
        <v>1392</v>
      </c>
      <c r="M6826" s="369">
        <v>2010</v>
      </c>
      <c r="N6826" s="375">
        <v>43873</v>
      </c>
      <c r="O6826" s="226" t="s">
        <v>2569</v>
      </c>
      <c r="P6826" t="str">
        <f t="shared" si="106"/>
        <v>Minnesota River and Greater Blue Earth River TMDL for TSS-Le Sueur River-(07020011-501)-TSS</v>
      </c>
    </row>
    <row r="6827" spans="1:16" ht="45" hidden="1" x14ac:dyDescent="0.25">
      <c r="A6827" s="129" t="s">
        <v>1787</v>
      </c>
      <c r="B6827" s="269" t="s">
        <v>2379</v>
      </c>
      <c r="C6827" s="226" t="s">
        <v>2568</v>
      </c>
      <c r="D6827" s="381" t="s">
        <v>686</v>
      </c>
      <c r="E6827" s="372" t="s">
        <v>1553</v>
      </c>
      <c r="F6827" s="269" t="s">
        <v>475</v>
      </c>
      <c r="G6827" s="373">
        <v>0.32</v>
      </c>
      <c r="H6827" s="225" t="s">
        <v>488</v>
      </c>
      <c r="I6827" s="269" t="s">
        <v>1383</v>
      </c>
      <c r="J6827" s="374">
        <v>0</v>
      </c>
      <c r="K6827" s="269" t="s">
        <v>22</v>
      </c>
      <c r="L6827" s="269" t="s">
        <v>1392</v>
      </c>
      <c r="M6827" s="369">
        <v>2010</v>
      </c>
      <c r="N6827" s="375">
        <v>43873</v>
      </c>
      <c r="O6827" s="226" t="s">
        <v>2569</v>
      </c>
      <c r="P6827" t="str">
        <f t="shared" si="106"/>
        <v>Minnesota River and Greater Blue Earth River TMDL for TSS-Le Sueur River-(07020011-501)-TSS</v>
      </c>
    </row>
    <row r="6828" spans="1:16" ht="45" hidden="1" x14ac:dyDescent="0.25">
      <c r="A6828" s="129" t="s">
        <v>1787</v>
      </c>
      <c r="B6828" s="269" t="s">
        <v>2379</v>
      </c>
      <c r="C6828" s="226" t="s">
        <v>2568</v>
      </c>
      <c r="D6828" s="381" t="s">
        <v>686</v>
      </c>
      <c r="E6828" s="372" t="s">
        <v>1553</v>
      </c>
      <c r="F6828" s="269" t="s">
        <v>475</v>
      </c>
      <c r="G6828" s="373">
        <v>0.15</v>
      </c>
      <c r="H6828" s="225" t="s">
        <v>488</v>
      </c>
      <c r="I6828" s="372" t="s">
        <v>1384</v>
      </c>
      <c r="J6828" s="374">
        <v>0</v>
      </c>
      <c r="K6828" s="269" t="s">
        <v>22</v>
      </c>
      <c r="L6828" s="269" t="s">
        <v>1392</v>
      </c>
      <c r="M6828" s="369">
        <v>2010</v>
      </c>
      <c r="N6828" s="375">
        <v>43873</v>
      </c>
      <c r="O6828" s="226" t="s">
        <v>2569</v>
      </c>
      <c r="P6828" t="str">
        <f t="shared" si="106"/>
        <v>Minnesota River and Greater Blue Earth River TMDL for TSS-Le Sueur River-(07020011-501)-TSS</v>
      </c>
    </row>
    <row r="6829" spans="1:16" ht="45" hidden="1" x14ac:dyDescent="0.25">
      <c r="A6829" s="129" t="s">
        <v>1787</v>
      </c>
      <c r="B6829" s="269" t="s">
        <v>2379</v>
      </c>
      <c r="C6829" s="226" t="s">
        <v>2568</v>
      </c>
      <c r="D6829" s="381" t="s">
        <v>686</v>
      </c>
      <c r="E6829" s="372" t="s">
        <v>1553</v>
      </c>
      <c r="F6829" s="269" t="s">
        <v>475</v>
      </c>
      <c r="G6829" s="373">
        <v>7.0000000000000007E-2</v>
      </c>
      <c r="H6829" s="225" t="s">
        <v>488</v>
      </c>
      <c r="I6829" s="372" t="s">
        <v>1385</v>
      </c>
      <c r="J6829" s="374">
        <v>0</v>
      </c>
      <c r="K6829" s="269" t="s">
        <v>22</v>
      </c>
      <c r="L6829" s="269" t="s">
        <v>1392</v>
      </c>
      <c r="M6829" s="369">
        <v>2010</v>
      </c>
      <c r="N6829" s="375">
        <v>43873</v>
      </c>
      <c r="O6829" s="226" t="s">
        <v>2569</v>
      </c>
      <c r="P6829" t="str">
        <f t="shared" si="106"/>
        <v>Minnesota River and Greater Blue Earth River TMDL for TSS-Le Sueur River-(07020011-501)-TSS</v>
      </c>
    </row>
    <row r="6830" spans="1:16" ht="45" hidden="1" x14ac:dyDescent="0.25">
      <c r="A6830" s="129" t="s">
        <v>2056</v>
      </c>
      <c r="B6830" s="269" t="s">
        <v>632</v>
      </c>
      <c r="C6830" s="226" t="s">
        <v>2568</v>
      </c>
      <c r="D6830" s="381" t="s">
        <v>686</v>
      </c>
      <c r="E6830" s="372" t="s">
        <v>1553</v>
      </c>
      <c r="F6830" s="269" t="s">
        <v>475</v>
      </c>
      <c r="G6830" s="373">
        <v>2.13</v>
      </c>
      <c r="H6830" s="225" t="s">
        <v>488</v>
      </c>
      <c r="I6830" s="269" t="s">
        <v>1379</v>
      </c>
      <c r="J6830" s="374">
        <v>0</v>
      </c>
      <c r="K6830" s="269" t="s">
        <v>22</v>
      </c>
      <c r="L6830" s="269" t="s">
        <v>1392</v>
      </c>
      <c r="M6830" s="369">
        <v>2010</v>
      </c>
      <c r="N6830" s="375">
        <v>43873</v>
      </c>
      <c r="O6830" s="226" t="s">
        <v>2569</v>
      </c>
      <c r="P6830" t="str">
        <f t="shared" si="106"/>
        <v>Minnesota River and Greater Blue Earth River TMDL for TSS-Le Sueur River-(07020011-501)-TSS</v>
      </c>
    </row>
    <row r="6831" spans="1:16" ht="45" hidden="1" x14ac:dyDescent="0.25">
      <c r="A6831" s="129" t="s">
        <v>2056</v>
      </c>
      <c r="B6831" s="269" t="s">
        <v>632</v>
      </c>
      <c r="C6831" s="226" t="s">
        <v>2568</v>
      </c>
      <c r="D6831" s="381" t="s">
        <v>686</v>
      </c>
      <c r="E6831" s="372" t="s">
        <v>1553</v>
      </c>
      <c r="F6831" s="269" t="s">
        <v>475</v>
      </c>
      <c r="G6831" s="373">
        <v>0.79</v>
      </c>
      <c r="H6831" s="225" t="s">
        <v>488</v>
      </c>
      <c r="I6831" s="269" t="s">
        <v>1382</v>
      </c>
      <c r="J6831" s="374">
        <v>0</v>
      </c>
      <c r="K6831" s="269" t="s">
        <v>22</v>
      </c>
      <c r="L6831" s="269" t="s">
        <v>1392</v>
      </c>
      <c r="M6831" s="369">
        <v>2010</v>
      </c>
      <c r="N6831" s="375">
        <v>43873</v>
      </c>
      <c r="O6831" s="226" t="s">
        <v>2569</v>
      </c>
      <c r="P6831" t="str">
        <f t="shared" si="106"/>
        <v>Minnesota River and Greater Blue Earth River TMDL for TSS-Le Sueur River-(07020011-501)-TSS</v>
      </c>
    </row>
    <row r="6832" spans="1:16" ht="45" hidden="1" x14ac:dyDescent="0.25">
      <c r="A6832" s="129" t="s">
        <v>2056</v>
      </c>
      <c r="B6832" s="269" t="s">
        <v>632</v>
      </c>
      <c r="C6832" s="226" t="s">
        <v>2568</v>
      </c>
      <c r="D6832" s="381" t="s">
        <v>686</v>
      </c>
      <c r="E6832" s="372" t="s">
        <v>1553</v>
      </c>
      <c r="F6832" s="269" t="s">
        <v>475</v>
      </c>
      <c r="G6832" s="373">
        <v>0.32</v>
      </c>
      <c r="H6832" s="225" t="s">
        <v>488</v>
      </c>
      <c r="I6832" s="269" t="s">
        <v>1383</v>
      </c>
      <c r="J6832" s="374">
        <v>0</v>
      </c>
      <c r="K6832" s="269" t="s">
        <v>22</v>
      </c>
      <c r="L6832" s="269" t="s">
        <v>1392</v>
      </c>
      <c r="M6832" s="369">
        <v>2010</v>
      </c>
      <c r="N6832" s="375">
        <v>43873</v>
      </c>
      <c r="O6832" s="226" t="s">
        <v>2569</v>
      </c>
      <c r="P6832" t="str">
        <f t="shared" si="106"/>
        <v>Minnesota River and Greater Blue Earth River TMDL for TSS-Le Sueur River-(07020011-501)-TSS</v>
      </c>
    </row>
    <row r="6833" spans="1:16" ht="45" hidden="1" x14ac:dyDescent="0.25">
      <c r="A6833" s="129" t="s">
        <v>2056</v>
      </c>
      <c r="B6833" s="269" t="s">
        <v>632</v>
      </c>
      <c r="C6833" s="226" t="s">
        <v>2568</v>
      </c>
      <c r="D6833" s="381" t="s">
        <v>686</v>
      </c>
      <c r="E6833" s="372" t="s">
        <v>1553</v>
      </c>
      <c r="F6833" s="269" t="s">
        <v>475</v>
      </c>
      <c r="G6833" s="373">
        <v>0.15</v>
      </c>
      <c r="H6833" s="225" t="s">
        <v>488</v>
      </c>
      <c r="I6833" s="372" t="s">
        <v>1384</v>
      </c>
      <c r="J6833" s="374">
        <v>0</v>
      </c>
      <c r="K6833" s="269" t="s">
        <v>22</v>
      </c>
      <c r="L6833" s="269" t="s">
        <v>1392</v>
      </c>
      <c r="M6833" s="369">
        <v>2010</v>
      </c>
      <c r="N6833" s="375">
        <v>43873</v>
      </c>
      <c r="O6833" s="226" t="s">
        <v>2569</v>
      </c>
      <c r="P6833" t="str">
        <f t="shared" si="106"/>
        <v>Minnesota River and Greater Blue Earth River TMDL for TSS-Le Sueur River-(07020011-501)-TSS</v>
      </c>
    </row>
    <row r="6834" spans="1:16" ht="45" hidden="1" x14ac:dyDescent="0.25">
      <c r="A6834" s="129" t="s">
        <v>2056</v>
      </c>
      <c r="B6834" s="269" t="s">
        <v>632</v>
      </c>
      <c r="C6834" s="226" t="s">
        <v>2568</v>
      </c>
      <c r="D6834" s="381" t="s">
        <v>686</v>
      </c>
      <c r="E6834" s="372" t="s">
        <v>1553</v>
      </c>
      <c r="F6834" s="269" t="s">
        <v>475</v>
      </c>
      <c r="G6834" s="373">
        <v>7.0000000000000007E-2</v>
      </c>
      <c r="H6834" s="225" t="s">
        <v>488</v>
      </c>
      <c r="I6834" s="372" t="s">
        <v>1385</v>
      </c>
      <c r="J6834" s="374">
        <v>0</v>
      </c>
      <c r="K6834" s="269" t="s">
        <v>22</v>
      </c>
      <c r="L6834" s="269" t="s">
        <v>1392</v>
      </c>
      <c r="M6834" s="369">
        <v>2010</v>
      </c>
      <c r="N6834" s="375">
        <v>43873</v>
      </c>
      <c r="O6834" s="226" t="s">
        <v>2569</v>
      </c>
      <c r="P6834" t="str">
        <f t="shared" si="106"/>
        <v>Minnesota River and Greater Blue Earth River TMDL for TSS-Le Sueur River-(07020011-501)-TSS</v>
      </c>
    </row>
    <row r="6835" spans="1:16" ht="45" hidden="1" x14ac:dyDescent="0.25">
      <c r="A6835" s="129" t="s">
        <v>2057</v>
      </c>
      <c r="B6835" s="269" t="s">
        <v>2411</v>
      </c>
      <c r="C6835" s="226" t="s">
        <v>2568</v>
      </c>
      <c r="D6835" s="381" t="s">
        <v>686</v>
      </c>
      <c r="E6835" s="372" t="s">
        <v>1553</v>
      </c>
      <c r="F6835" s="269" t="s">
        <v>475</v>
      </c>
      <c r="G6835" s="373">
        <v>2.13</v>
      </c>
      <c r="H6835" s="225" t="s">
        <v>488</v>
      </c>
      <c r="I6835" s="269" t="s">
        <v>1379</v>
      </c>
      <c r="J6835" s="374">
        <v>0</v>
      </c>
      <c r="K6835" s="269" t="s">
        <v>22</v>
      </c>
      <c r="L6835" s="269" t="s">
        <v>1392</v>
      </c>
      <c r="M6835" s="369">
        <v>2010</v>
      </c>
      <c r="N6835" s="375">
        <v>43873</v>
      </c>
      <c r="O6835" s="226" t="s">
        <v>2569</v>
      </c>
      <c r="P6835" t="str">
        <f t="shared" si="106"/>
        <v>Minnesota River and Greater Blue Earth River TMDL for TSS-Le Sueur River-(07020011-501)-TSS</v>
      </c>
    </row>
    <row r="6836" spans="1:16" ht="45" hidden="1" x14ac:dyDescent="0.25">
      <c r="A6836" s="129" t="s">
        <v>2057</v>
      </c>
      <c r="B6836" s="269" t="s">
        <v>2411</v>
      </c>
      <c r="C6836" s="226" t="s">
        <v>2568</v>
      </c>
      <c r="D6836" s="381" t="s">
        <v>686</v>
      </c>
      <c r="E6836" s="372" t="s">
        <v>1553</v>
      </c>
      <c r="F6836" s="269" t="s">
        <v>475</v>
      </c>
      <c r="G6836" s="373">
        <v>0.79</v>
      </c>
      <c r="H6836" s="225" t="s">
        <v>488</v>
      </c>
      <c r="I6836" s="269" t="s">
        <v>1382</v>
      </c>
      <c r="J6836" s="374">
        <v>0</v>
      </c>
      <c r="K6836" s="269" t="s">
        <v>22</v>
      </c>
      <c r="L6836" s="269" t="s">
        <v>1392</v>
      </c>
      <c r="M6836" s="369">
        <v>2010</v>
      </c>
      <c r="N6836" s="375">
        <v>43873</v>
      </c>
      <c r="O6836" s="226" t="s">
        <v>2569</v>
      </c>
      <c r="P6836" t="str">
        <f t="shared" si="106"/>
        <v>Minnesota River and Greater Blue Earth River TMDL for TSS-Le Sueur River-(07020011-501)-TSS</v>
      </c>
    </row>
    <row r="6837" spans="1:16" ht="45" hidden="1" x14ac:dyDescent="0.25">
      <c r="A6837" s="129" t="s">
        <v>2057</v>
      </c>
      <c r="B6837" s="269" t="s">
        <v>2411</v>
      </c>
      <c r="C6837" s="226" t="s">
        <v>2568</v>
      </c>
      <c r="D6837" s="381" t="s">
        <v>686</v>
      </c>
      <c r="E6837" s="372" t="s">
        <v>1553</v>
      </c>
      <c r="F6837" s="269" t="s">
        <v>475</v>
      </c>
      <c r="G6837" s="373">
        <v>0.32</v>
      </c>
      <c r="H6837" s="225" t="s">
        <v>488</v>
      </c>
      <c r="I6837" s="269" t="s">
        <v>1383</v>
      </c>
      <c r="J6837" s="374">
        <v>0</v>
      </c>
      <c r="K6837" s="269" t="s">
        <v>22</v>
      </c>
      <c r="L6837" s="269" t="s">
        <v>1392</v>
      </c>
      <c r="M6837" s="369">
        <v>2010</v>
      </c>
      <c r="N6837" s="375">
        <v>43873</v>
      </c>
      <c r="O6837" s="226" t="s">
        <v>2569</v>
      </c>
      <c r="P6837" t="str">
        <f t="shared" si="106"/>
        <v>Minnesota River and Greater Blue Earth River TMDL for TSS-Le Sueur River-(07020011-501)-TSS</v>
      </c>
    </row>
    <row r="6838" spans="1:16" ht="45" hidden="1" x14ac:dyDescent="0.25">
      <c r="A6838" s="129" t="s">
        <v>2057</v>
      </c>
      <c r="B6838" s="269" t="s">
        <v>2411</v>
      </c>
      <c r="C6838" s="226" t="s">
        <v>2568</v>
      </c>
      <c r="D6838" s="381" t="s">
        <v>686</v>
      </c>
      <c r="E6838" s="372" t="s">
        <v>1553</v>
      </c>
      <c r="F6838" s="269" t="s">
        <v>475</v>
      </c>
      <c r="G6838" s="373">
        <v>0.15</v>
      </c>
      <c r="H6838" s="225" t="s">
        <v>488</v>
      </c>
      <c r="I6838" s="372" t="s">
        <v>1384</v>
      </c>
      <c r="J6838" s="374">
        <v>0</v>
      </c>
      <c r="K6838" s="269" t="s">
        <v>22</v>
      </c>
      <c r="L6838" s="269" t="s">
        <v>1392</v>
      </c>
      <c r="M6838" s="369">
        <v>2010</v>
      </c>
      <c r="N6838" s="375">
        <v>43873</v>
      </c>
      <c r="O6838" s="226" t="s">
        <v>2569</v>
      </c>
      <c r="P6838" t="str">
        <f t="shared" si="106"/>
        <v>Minnesota River and Greater Blue Earth River TMDL for TSS-Le Sueur River-(07020011-501)-TSS</v>
      </c>
    </row>
    <row r="6839" spans="1:16" ht="45" hidden="1" x14ac:dyDescent="0.25">
      <c r="A6839" s="129" t="s">
        <v>2057</v>
      </c>
      <c r="B6839" s="269" t="s">
        <v>2411</v>
      </c>
      <c r="C6839" s="226" t="s">
        <v>2568</v>
      </c>
      <c r="D6839" s="381" t="s">
        <v>686</v>
      </c>
      <c r="E6839" s="372" t="s">
        <v>1553</v>
      </c>
      <c r="F6839" s="269" t="s">
        <v>475</v>
      </c>
      <c r="G6839" s="373">
        <v>7.0000000000000007E-2</v>
      </c>
      <c r="H6839" s="225" t="s">
        <v>488</v>
      </c>
      <c r="I6839" s="372" t="s">
        <v>1385</v>
      </c>
      <c r="J6839" s="374">
        <v>0</v>
      </c>
      <c r="K6839" s="269" t="s">
        <v>22</v>
      </c>
      <c r="L6839" s="269" t="s">
        <v>1392</v>
      </c>
      <c r="M6839" s="369">
        <v>2010</v>
      </c>
      <c r="N6839" s="375">
        <v>43873</v>
      </c>
      <c r="O6839" s="226" t="s">
        <v>2569</v>
      </c>
      <c r="P6839" t="str">
        <f t="shared" si="106"/>
        <v>Minnesota River and Greater Blue Earth River TMDL for TSS-Le Sueur River-(07020011-501)-TSS</v>
      </c>
    </row>
    <row r="6840" spans="1:16" ht="45" hidden="1" x14ac:dyDescent="0.25">
      <c r="A6840" s="129" t="s">
        <v>2254</v>
      </c>
      <c r="B6840" s="269" t="s">
        <v>2455</v>
      </c>
      <c r="C6840" s="226" t="s">
        <v>2568</v>
      </c>
      <c r="D6840" s="381" t="s">
        <v>686</v>
      </c>
      <c r="E6840" s="372" t="s">
        <v>1553</v>
      </c>
      <c r="F6840" s="269" t="s">
        <v>475</v>
      </c>
      <c r="G6840" s="373">
        <v>2.13</v>
      </c>
      <c r="H6840" s="225" t="s">
        <v>488</v>
      </c>
      <c r="I6840" s="269" t="s">
        <v>1379</v>
      </c>
      <c r="J6840" s="374">
        <v>0</v>
      </c>
      <c r="K6840" s="269" t="s">
        <v>22</v>
      </c>
      <c r="L6840" s="269" t="s">
        <v>1392</v>
      </c>
      <c r="M6840" s="369">
        <v>2010</v>
      </c>
      <c r="N6840" s="375">
        <v>43873</v>
      </c>
      <c r="O6840" s="226" t="s">
        <v>2569</v>
      </c>
      <c r="P6840" t="str">
        <f t="shared" si="106"/>
        <v>Minnesota River and Greater Blue Earth River TMDL for TSS-Le Sueur River-(07020011-501)-TSS</v>
      </c>
    </row>
    <row r="6841" spans="1:16" ht="45" hidden="1" x14ac:dyDescent="0.25">
      <c r="A6841" s="129" t="s">
        <v>2254</v>
      </c>
      <c r="B6841" s="269" t="s">
        <v>2455</v>
      </c>
      <c r="C6841" s="226" t="s">
        <v>2568</v>
      </c>
      <c r="D6841" s="381" t="s">
        <v>686</v>
      </c>
      <c r="E6841" s="372" t="s">
        <v>1553</v>
      </c>
      <c r="F6841" s="269" t="s">
        <v>475</v>
      </c>
      <c r="G6841" s="373">
        <v>0.79</v>
      </c>
      <c r="H6841" s="225" t="s">
        <v>488</v>
      </c>
      <c r="I6841" s="269" t="s">
        <v>1382</v>
      </c>
      <c r="J6841" s="374">
        <v>0</v>
      </c>
      <c r="K6841" s="269" t="s">
        <v>22</v>
      </c>
      <c r="L6841" s="269" t="s">
        <v>1392</v>
      </c>
      <c r="M6841" s="369">
        <v>2010</v>
      </c>
      <c r="N6841" s="375">
        <v>43873</v>
      </c>
      <c r="O6841" s="226" t="s">
        <v>2569</v>
      </c>
      <c r="P6841" t="str">
        <f t="shared" si="106"/>
        <v>Minnesota River and Greater Blue Earth River TMDL for TSS-Le Sueur River-(07020011-501)-TSS</v>
      </c>
    </row>
    <row r="6842" spans="1:16" ht="45" hidden="1" x14ac:dyDescent="0.25">
      <c r="A6842" s="129" t="s">
        <v>2254</v>
      </c>
      <c r="B6842" s="269" t="s">
        <v>2455</v>
      </c>
      <c r="C6842" s="226" t="s">
        <v>2568</v>
      </c>
      <c r="D6842" s="381" t="s">
        <v>686</v>
      </c>
      <c r="E6842" s="372" t="s">
        <v>1553</v>
      </c>
      <c r="F6842" s="269" t="s">
        <v>475</v>
      </c>
      <c r="G6842" s="373">
        <v>0.32</v>
      </c>
      <c r="H6842" s="225" t="s">
        <v>488</v>
      </c>
      <c r="I6842" s="269" t="s">
        <v>1383</v>
      </c>
      <c r="J6842" s="374">
        <v>0</v>
      </c>
      <c r="K6842" s="269" t="s">
        <v>22</v>
      </c>
      <c r="L6842" s="269" t="s">
        <v>1392</v>
      </c>
      <c r="M6842" s="369">
        <v>2010</v>
      </c>
      <c r="N6842" s="375">
        <v>43873</v>
      </c>
      <c r="O6842" s="226" t="s">
        <v>2569</v>
      </c>
      <c r="P6842" t="str">
        <f t="shared" si="106"/>
        <v>Minnesota River and Greater Blue Earth River TMDL for TSS-Le Sueur River-(07020011-501)-TSS</v>
      </c>
    </row>
    <row r="6843" spans="1:16" ht="45" hidden="1" x14ac:dyDescent="0.25">
      <c r="A6843" s="129" t="s">
        <v>2254</v>
      </c>
      <c r="B6843" s="269" t="s">
        <v>2455</v>
      </c>
      <c r="C6843" s="226" t="s">
        <v>2568</v>
      </c>
      <c r="D6843" s="381" t="s">
        <v>686</v>
      </c>
      <c r="E6843" s="372" t="s">
        <v>1553</v>
      </c>
      <c r="F6843" s="269" t="s">
        <v>475</v>
      </c>
      <c r="G6843" s="373">
        <v>0.15</v>
      </c>
      <c r="H6843" s="225" t="s">
        <v>488</v>
      </c>
      <c r="I6843" s="372" t="s">
        <v>1384</v>
      </c>
      <c r="J6843" s="374">
        <v>0</v>
      </c>
      <c r="K6843" s="269" t="s">
        <v>22</v>
      </c>
      <c r="L6843" s="269" t="s">
        <v>1392</v>
      </c>
      <c r="M6843" s="369">
        <v>2010</v>
      </c>
      <c r="N6843" s="375">
        <v>43873</v>
      </c>
      <c r="O6843" s="226" t="s">
        <v>2569</v>
      </c>
      <c r="P6843" t="str">
        <f t="shared" si="106"/>
        <v>Minnesota River and Greater Blue Earth River TMDL for TSS-Le Sueur River-(07020011-501)-TSS</v>
      </c>
    </row>
    <row r="6844" spans="1:16" ht="45" hidden="1" x14ac:dyDescent="0.25">
      <c r="A6844" s="129" t="s">
        <v>2254</v>
      </c>
      <c r="B6844" s="269" t="s">
        <v>2455</v>
      </c>
      <c r="C6844" s="226" t="s">
        <v>2568</v>
      </c>
      <c r="D6844" s="381" t="s">
        <v>686</v>
      </c>
      <c r="E6844" s="372" t="s">
        <v>1553</v>
      </c>
      <c r="F6844" s="269" t="s">
        <v>475</v>
      </c>
      <c r="G6844" s="373">
        <v>7.0000000000000007E-2</v>
      </c>
      <c r="H6844" s="225" t="s">
        <v>488</v>
      </c>
      <c r="I6844" s="372" t="s">
        <v>1385</v>
      </c>
      <c r="J6844" s="374">
        <v>0</v>
      </c>
      <c r="K6844" s="269" t="s">
        <v>22</v>
      </c>
      <c r="L6844" s="269" t="s">
        <v>1392</v>
      </c>
      <c r="M6844" s="369">
        <v>2010</v>
      </c>
      <c r="N6844" s="375">
        <v>43873</v>
      </c>
      <c r="O6844" s="226" t="s">
        <v>2569</v>
      </c>
      <c r="P6844" t="str">
        <f t="shared" si="106"/>
        <v>Minnesota River and Greater Blue Earth River TMDL for TSS-Le Sueur River-(07020011-501)-TSS</v>
      </c>
    </row>
    <row r="6845" spans="1:16" ht="45" hidden="1" x14ac:dyDescent="0.25">
      <c r="A6845" s="129" t="s">
        <v>2275</v>
      </c>
      <c r="B6845" s="269" t="s">
        <v>639</v>
      </c>
      <c r="C6845" s="226" t="s">
        <v>2568</v>
      </c>
      <c r="D6845" s="381" t="s">
        <v>686</v>
      </c>
      <c r="E6845" s="372" t="s">
        <v>1553</v>
      </c>
      <c r="F6845" s="269" t="s">
        <v>475</v>
      </c>
      <c r="G6845" s="373">
        <v>2.13</v>
      </c>
      <c r="H6845" s="225" t="s">
        <v>488</v>
      </c>
      <c r="I6845" s="269" t="s">
        <v>1379</v>
      </c>
      <c r="J6845" s="374">
        <v>0</v>
      </c>
      <c r="K6845" s="269" t="s">
        <v>22</v>
      </c>
      <c r="L6845" s="269" t="s">
        <v>1392</v>
      </c>
      <c r="M6845" s="369">
        <v>2010</v>
      </c>
      <c r="N6845" s="375">
        <v>43873</v>
      </c>
      <c r="O6845" s="226" t="s">
        <v>2569</v>
      </c>
      <c r="P6845" t="str">
        <f t="shared" si="106"/>
        <v>Minnesota River and Greater Blue Earth River TMDL for TSS-Le Sueur River-(07020011-501)-TSS</v>
      </c>
    </row>
    <row r="6846" spans="1:16" ht="45" hidden="1" x14ac:dyDescent="0.25">
      <c r="A6846" s="129" t="s">
        <v>2275</v>
      </c>
      <c r="B6846" s="269" t="s">
        <v>639</v>
      </c>
      <c r="C6846" s="226" t="s">
        <v>2568</v>
      </c>
      <c r="D6846" s="381" t="s">
        <v>686</v>
      </c>
      <c r="E6846" s="372" t="s">
        <v>1553</v>
      </c>
      <c r="F6846" s="269" t="s">
        <v>475</v>
      </c>
      <c r="G6846" s="373">
        <v>0.79</v>
      </c>
      <c r="H6846" s="225" t="s">
        <v>488</v>
      </c>
      <c r="I6846" s="269" t="s">
        <v>1382</v>
      </c>
      <c r="J6846" s="374">
        <v>0</v>
      </c>
      <c r="K6846" s="269" t="s">
        <v>22</v>
      </c>
      <c r="L6846" s="269" t="s">
        <v>1392</v>
      </c>
      <c r="M6846" s="369">
        <v>2010</v>
      </c>
      <c r="N6846" s="375">
        <v>43873</v>
      </c>
      <c r="O6846" s="226" t="s">
        <v>2569</v>
      </c>
      <c r="P6846" t="str">
        <f t="shared" si="106"/>
        <v>Minnesota River and Greater Blue Earth River TMDL for TSS-Le Sueur River-(07020011-501)-TSS</v>
      </c>
    </row>
    <row r="6847" spans="1:16" ht="45" hidden="1" x14ac:dyDescent="0.25">
      <c r="A6847" s="129" t="s">
        <v>2275</v>
      </c>
      <c r="B6847" s="269" t="s">
        <v>639</v>
      </c>
      <c r="C6847" s="226" t="s">
        <v>2568</v>
      </c>
      <c r="D6847" s="381" t="s">
        <v>686</v>
      </c>
      <c r="E6847" s="372" t="s">
        <v>1553</v>
      </c>
      <c r="F6847" s="269" t="s">
        <v>475</v>
      </c>
      <c r="G6847" s="373">
        <v>0.32</v>
      </c>
      <c r="H6847" s="225" t="s">
        <v>488</v>
      </c>
      <c r="I6847" s="269" t="s">
        <v>1383</v>
      </c>
      <c r="J6847" s="374">
        <v>0</v>
      </c>
      <c r="K6847" s="269" t="s">
        <v>22</v>
      </c>
      <c r="L6847" s="269" t="s">
        <v>1392</v>
      </c>
      <c r="M6847" s="369">
        <v>2010</v>
      </c>
      <c r="N6847" s="375">
        <v>43873</v>
      </c>
      <c r="O6847" s="226" t="s">
        <v>2569</v>
      </c>
      <c r="P6847" t="str">
        <f t="shared" si="106"/>
        <v>Minnesota River and Greater Blue Earth River TMDL for TSS-Le Sueur River-(07020011-501)-TSS</v>
      </c>
    </row>
    <row r="6848" spans="1:16" ht="45" hidden="1" x14ac:dyDescent="0.25">
      <c r="A6848" s="129" t="s">
        <v>2275</v>
      </c>
      <c r="B6848" s="269" t="s">
        <v>639</v>
      </c>
      <c r="C6848" s="226" t="s">
        <v>2568</v>
      </c>
      <c r="D6848" s="381" t="s">
        <v>686</v>
      </c>
      <c r="E6848" s="372" t="s">
        <v>1553</v>
      </c>
      <c r="F6848" s="269" t="s">
        <v>475</v>
      </c>
      <c r="G6848" s="373">
        <v>0.15</v>
      </c>
      <c r="H6848" s="225" t="s">
        <v>488</v>
      </c>
      <c r="I6848" s="372" t="s">
        <v>1384</v>
      </c>
      <c r="J6848" s="374">
        <v>0</v>
      </c>
      <c r="K6848" s="269" t="s">
        <v>22</v>
      </c>
      <c r="L6848" s="269" t="s">
        <v>1392</v>
      </c>
      <c r="M6848" s="369">
        <v>2010</v>
      </c>
      <c r="N6848" s="375">
        <v>43873</v>
      </c>
      <c r="O6848" s="226" t="s">
        <v>2569</v>
      </c>
      <c r="P6848" t="str">
        <f t="shared" si="106"/>
        <v>Minnesota River and Greater Blue Earth River TMDL for TSS-Le Sueur River-(07020011-501)-TSS</v>
      </c>
    </row>
    <row r="6849" spans="1:16" ht="45" hidden="1" x14ac:dyDescent="0.25">
      <c r="A6849" s="129" t="s">
        <v>2275</v>
      </c>
      <c r="B6849" s="269" t="s">
        <v>639</v>
      </c>
      <c r="C6849" s="226" t="s">
        <v>2568</v>
      </c>
      <c r="D6849" s="381" t="s">
        <v>686</v>
      </c>
      <c r="E6849" s="372" t="s">
        <v>1553</v>
      </c>
      <c r="F6849" s="269" t="s">
        <v>475</v>
      </c>
      <c r="G6849" s="373">
        <v>7.0000000000000007E-2</v>
      </c>
      <c r="H6849" s="225" t="s">
        <v>488</v>
      </c>
      <c r="I6849" s="372" t="s">
        <v>1385</v>
      </c>
      <c r="J6849" s="374">
        <v>0</v>
      </c>
      <c r="K6849" s="269" t="s">
        <v>22</v>
      </c>
      <c r="L6849" s="269" t="s">
        <v>1392</v>
      </c>
      <c r="M6849" s="369">
        <v>2010</v>
      </c>
      <c r="N6849" s="375">
        <v>43873</v>
      </c>
      <c r="O6849" s="226" t="s">
        <v>2569</v>
      </c>
      <c r="P6849" t="str">
        <f t="shared" si="106"/>
        <v>Minnesota River and Greater Blue Earth River TMDL for TSS-Le Sueur River-(07020011-501)-TSS</v>
      </c>
    </row>
    <row r="6850" spans="1:16" ht="45" hidden="1" x14ac:dyDescent="0.25">
      <c r="A6850" s="129" t="s">
        <v>162</v>
      </c>
      <c r="B6850" s="227" t="s">
        <v>482</v>
      </c>
      <c r="C6850" s="226" t="s">
        <v>2568</v>
      </c>
      <c r="D6850" s="381" t="s">
        <v>686</v>
      </c>
      <c r="E6850" s="372" t="s">
        <v>1553</v>
      </c>
      <c r="F6850" s="269" t="s">
        <v>505</v>
      </c>
      <c r="G6850" s="373">
        <v>0.11</v>
      </c>
      <c r="H6850" s="225" t="s">
        <v>488</v>
      </c>
      <c r="I6850" s="269" t="s">
        <v>1379</v>
      </c>
      <c r="J6850" s="374">
        <v>0</v>
      </c>
      <c r="K6850" s="269" t="s">
        <v>22</v>
      </c>
      <c r="L6850" s="269" t="s">
        <v>1392</v>
      </c>
      <c r="M6850" s="369">
        <v>2010</v>
      </c>
      <c r="N6850" s="375">
        <v>43873</v>
      </c>
      <c r="O6850" s="226" t="s">
        <v>2569</v>
      </c>
      <c r="P6850" t="str">
        <f t="shared" si="106"/>
        <v>Minnesota River and Greater Blue Earth River TMDL for TSS-Le Sueur River-(07020011-501)-TSS</v>
      </c>
    </row>
    <row r="6851" spans="1:16" ht="45" hidden="1" x14ac:dyDescent="0.25">
      <c r="A6851" s="129" t="s">
        <v>162</v>
      </c>
      <c r="B6851" s="227" t="s">
        <v>482</v>
      </c>
      <c r="C6851" s="226" t="s">
        <v>2568</v>
      </c>
      <c r="D6851" s="381" t="s">
        <v>686</v>
      </c>
      <c r="E6851" s="372" t="s">
        <v>1553</v>
      </c>
      <c r="F6851" s="269" t="s">
        <v>505</v>
      </c>
      <c r="G6851" s="373">
        <v>4.1000000000000002E-2</v>
      </c>
      <c r="H6851" s="225" t="s">
        <v>488</v>
      </c>
      <c r="I6851" s="269" t="s">
        <v>1382</v>
      </c>
      <c r="J6851" s="374">
        <v>0</v>
      </c>
      <c r="K6851" s="269" t="s">
        <v>22</v>
      </c>
      <c r="L6851" s="269" t="s">
        <v>1392</v>
      </c>
      <c r="M6851" s="369">
        <v>2010</v>
      </c>
      <c r="N6851" s="375">
        <v>43873</v>
      </c>
      <c r="O6851" s="226" t="s">
        <v>2569</v>
      </c>
      <c r="P6851" t="str">
        <f t="shared" ref="P6851:P6914" si="107">CONCATENATE(C6851, "-", E6851, "-","(", D6851,")", "-",K6851)</f>
        <v>Minnesota River and Greater Blue Earth River TMDL for TSS-Le Sueur River-(07020011-501)-TSS</v>
      </c>
    </row>
    <row r="6852" spans="1:16" ht="45" hidden="1" x14ac:dyDescent="0.25">
      <c r="A6852" s="129" t="s">
        <v>162</v>
      </c>
      <c r="B6852" s="227" t="s">
        <v>482</v>
      </c>
      <c r="C6852" s="226" t="s">
        <v>2568</v>
      </c>
      <c r="D6852" s="381" t="s">
        <v>686</v>
      </c>
      <c r="E6852" s="372" t="s">
        <v>1553</v>
      </c>
      <c r="F6852" s="269" t="s">
        <v>505</v>
      </c>
      <c r="G6852" s="373">
        <v>1.7000000000000001E-2</v>
      </c>
      <c r="H6852" s="225" t="s">
        <v>488</v>
      </c>
      <c r="I6852" s="269" t="s">
        <v>1383</v>
      </c>
      <c r="J6852" s="374">
        <v>0</v>
      </c>
      <c r="K6852" s="269" t="s">
        <v>22</v>
      </c>
      <c r="L6852" s="269" t="s">
        <v>1392</v>
      </c>
      <c r="M6852" s="369">
        <v>2010</v>
      </c>
      <c r="N6852" s="375">
        <v>43873</v>
      </c>
      <c r="O6852" s="226" t="s">
        <v>2569</v>
      </c>
      <c r="P6852" t="str">
        <f t="shared" si="107"/>
        <v>Minnesota River and Greater Blue Earth River TMDL for TSS-Le Sueur River-(07020011-501)-TSS</v>
      </c>
    </row>
    <row r="6853" spans="1:16" ht="45" hidden="1" x14ac:dyDescent="0.25">
      <c r="A6853" s="129" t="s">
        <v>162</v>
      </c>
      <c r="B6853" s="227" t="s">
        <v>482</v>
      </c>
      <c r="C6853" s="226" t="s">
        <v>2568</v>
      </c>
      <c r="D6853" s="381" t="s">
        <v>686</v>
      </c>
      <c r="E6853" s="372" t="s">
        <v>1553</v>
      </c>
      <c r="F6853" s="269" t="s">
        <v>505</v>
      </c>
      <c r="G6853" s="382">
        <v>7.1999999999999998E-3</v>
      </c>
      <c r="H6853" s="225" t="s">
        <v>488</v>
      </c>
      <c r="I6853" s="372" t="s">
        <v>1384</v>
      </c>
      <c r="J6853" s="374">
        <v>0</v>
      </c>
      <c r="K6853" s="269" t="s">
        <v>22</v>
      </c>
      <c r="L6853" s="269" t="s">
        <v>1392</v>
      </c>
      <c r="M6853" s="369">
        <v>2010</v>
      </c>
      <c r="N6853" s="375">
        <v>43873</v>
      </c>
      <c r="O6853" s="226" t="s">
        <v>2569</v>
      </c>
      <c r="P6853" t="str">
        <f t="shared" si="107"/>
        <v>Minnesota River and Greater Blue Earth River TMDL for TSS-Le Sueur River-(07020011-501)-TSS</v>
      </c>
    </row>
    <row r="6854" spans="1:16" ht="45" hidden="1" x14ac:dyDescent="0.25">
      <c r="A6854" s="129" t="s">
        <v>162</v>
      </c>
      <c r="B6854" s="227" t="s">
        <v>482</v>
      </c>
      <c r="C6854" s="226" t="s">
        <v>2568</v>
      </c>
      <c r="D6854" s="381" t="s">
        <v>686</v>
      </c>
      <c r="E6854" s="372" t="s">
        <v>1553</v>
      </c>
      <c r="F6854" s="269" t="s">
        <v>505</v>
      </c>
      <c r="G6854" s="382">
        <v>2.3999999999999998E-3</v>
      </c>
      <c r="H6854" s="225" t="s">
        <v>488</v>
      </c>
      <c r="I6854" s="372" t="s">
        <v>1385</v>
      </c>
      <c r="J6854" s="374">
        <v>0</v>
      </c>
      <c r="K6854" s="269" t="s">
        <v>22</v>
      </c>
      <c r="L6854" s="269" t="s">
        <v>1392</v>
      </c>
      <c r="M6854" s="369">
        <v>2010</v>
      </c>
      <c r="N6854" s="375">
        <v>43873</v>
      </c>
      <c r="O6854" s="226" t="s">
        <v>2569</v>
      </c>
      <c r="P6854" t="str">
        <f t="shared" si="107"/>
        <v>Minnesota River and Greater Blue Earth River TMDL for TSS-Le Sueur River-(07020011-501)-TSS</v>
      </c>
    </row>
    <row r="6855" spans="1:16" ht="45" hidden="1" x14ac:dyDescent="0.25">
      <c r="A6855" s="129" t="s">
        <v>1548</v>
      </c>
      <c r="B6855" s="269" t="s">
        <v>2364</v>
      </c>
      <c r="C6855" s="226" t="s">
        <v>2568</v>
      </c>
      <c r="D6855" s="381" t="s">
        <v>2583</v>
      </c>
      <c r="E6855" s="372" t="s">
        <v>1553</v>
      </c>
      <c r="F6855" s="269" t="s">
        <v>475</v>
      </c>
      <c r="G6855" s="373">
        <v>2.04</v>
      </c>
      <c r="H6855" s="225" t="s">
        <v>488</v>
      </c>
      <c r="I6855" s="269" t="s">
        <v>1379</v>
      </c>
      <c r="J6855" s="374">
        <v>0</v>
      </c>
      <c r="K6855" s="269" t="s">
        <v>22</v>
      </c>
      <c r="L6855" s="269" t="s">
        <v>1392</v>
      </c>
      <c r="M6855" s="369">
        <v>2010</v>
      </c>
      <c r="N6855" s="375">
        <v>43873</v>
      </c>
      <c r="O6855" s="226" t="s">
        <v>2569</v>
      </c>
      <c r="P6855" t="str">
        <f t="shared" si="107"/>
        <v>Minnesota River and Greater Blue Earth River TMDL for TSS-Le Sueur River-(07020011-506)-TSS</v>
      </c>
    </row>
    <row r="6856" spans="1:16" ht="45" hidden="1" x14ac:dyDescent="0.25">
      <c r="A6856" s="129" t="s">
        <v>1548</v>
      </c>
      <c r="B6856" s="269" t="s">
        <v>2364</v>
      </c>
      <c r="C6856" s="226" t="s">
        <v>2568</v>
      </c>
      <c r="D6856" s="381" t="s">
        <v>2583</v>
      </c>
      <c r="E6856" s="372" t="s">
        <v>1553</v>
      </c>
      <c r="F6856" s="269" t="s">
        <v>475</v>
      </c>
      <c r="G6856" s="373">
        <v>0.76</v>
      </c>
      <c r="H6856" s="225" t="s">
        <v>488</v>
      </c>
      <c r="I6856" s="269" t="s">
        <v>1382</v>
      </c>
      <c r="J6856" s="374">
        <v>0</v>
      </c>
      <c r="K6856" s="269" t="s">
        <v>22</v>
      </c>
      <c r="L6856" s="269" t="s">
        <v>1392</v>
      </c>
      <c r="M6856" s="369">
        <v>2010</v>
      </c>
      <c r="N6856" s="375">
        <v>43873</v>
      </c>
      <c r="O6856" s="226" t="s">
        <v>2569</v>
      </c>
      <c r="P6856" t="str">
        <f t="shared" si="107"/>
        <v>Minnesota River and Greater Blue Earth River TMDL for TSS-Le Sueur River-(07020011-506)-TSS</v>
      </c>
    </row>
    <row r="6857" spans="1:16" ht="45" hidden="1" x14ac:dyDescent="0.25">
      <c r="A6857" s="129" t="s">
        <v>1548</v>
      </c>
      <c r="B6857" s="269" t="s">
        <v>2364</v>
      </c>
      <c r="C6857" s="226" t="s">
        <v>2568</v>
      </c>
      <c r="D6857" s="381" t="s">
        <v>2583</v>
      </c>
      <c r="E6857" s="372" t="s">
        <v>1553</v>
      </c>
      <c r="F6857" s="269" t="s">
        <v>475</v>
      </c>
      <c r="G6857" s="373">
        <v>0.31</v>
      </c>
      <c r="H6857" s="225" t="s">
        <v>488</v>
      </c>
      <c r="I6857" s="269" t="s">
        <v>1383</v>
      </c>
      <c r="J6857" s="374">
        <v>0</v>
      </c>
      <c r="K6857" s="269" t="s">
        <v>22</v>
      </c>
      <c r="L6857" s="269" t="s">
        <v>1392</v>
      </c>
      <c r="M6857" s="369">
        <v>2010</v>
      </c>
      <c r="N6857" s="375">
        <v>43873</v>
      </c>
      <c r="O6857" s="226" t="s">
        <v>2569</v>
      </c>
      <c r="P6857" t="str">
        <f t="shared" si="107"/>
        <v>Minnesota River and Greater Blue Earth River TMDL for TSS-Le Sueur River-(07020011-506)-TSS</v>
      </c>
    </row>
    <row r="6858" spans="1:16" ht="45" hidden="1" x14ac:dyDescent="0.25">
      <c r="A6858" s="129" t="s">
        <v>1548</v>
      </c>
      <c r="B6858" s="269" t="s">
        <v>2364</v>
      </c>
      <c r="C6858" s="226" t="s">
        <v>2568</v>
      </c>
      <c r="D6858" s="381" t="s">
        <v>2583</v>
      </c>
      <c r="E6858" s="372" t="s">
        <v>1553</v>
      </c>
      <c r="F6858" s="269" t="s">
        <v>475</v>
      </c>
      <c r="G6858" s="373">
        <v>0.14000000000000001</v>
      </c>
      <c r="H6858" s="225" t="s">
        <v>488</v>
      </c>
      <c r="I6858" s="372" t="s">
        <v>1384</v>
      </c>
      <c r="J6858" s="374">
        <v>0</v>
      </c>
      <c r="K6858" s="269" t="s">
        <v>22</v>
      </c>
      <c r="L6858" s="269" t="s">
        <v>1392</v>
      </c>
      <c r="M6858" s="369">
        <v>2010</v>
      </c>
      <c r="N6858" s="375">
        <v>43873</v>
      </c>
      <c r="O6858" s="226" t="s">
        <v>2569</v>
      </c>
      <c r="P6858" t="str">
        <f t="shared" si="107"/>
        <v>Minnesota River and Greater Blue Earth River TMDL for TSS-Le Sueur River-(07020011-506)-TSS</v>
      </c>
    </row>
    <row r="6859" spans="1:16" ht="45" hidden="1" x14ac:dyDescent="0.25">
      <c r="A6859" s="129" t="s">
        <v>1548</v>
      </c>
      <c r="B6859" s="269" t="s">
        <v>2364</v>
      </c>
      <c r="C6859" s="226" t="s">
        <v>2568</v>
      </c>
      <c r="D6859" s="381" t="s">
        <v>2583</v>
      </c>
      <c r="E6859" s="372" t="s">
        <v>1553</v>
      </c>
      <c r="F6859" s="269" t="s">
        <v>475</v>
      </c>
      <c r="G6859" s="373">
        <v>6.7000000000000004E-2</v>
      </c>
      <c r="H6859" s="225" t="s">
        <v>488</v>
      </c>
      <c r="I6859" s="372" t="s">
        <v>1385</v>
      </c>
      <c r="J6859" s="374">
        <v>0</v>
      </c>
      <c r="K6859" s="269" t="s">
        <v>22</v>
      </c>
      <c r="L6859" s="269" t="s">
        <v>1392</v>
      </c>
      <c r="M6859" s="369">
        <v>2010</v>
      </c>
      <c r="N6859" s="375">
        <v>43873</v>
      </c>
      <c r="O6859" s="226" t="s">
        <v>2569</v>
      </c>
      <c r="P6859" t="str">
        <f t="shared" si="107"/>
        <v>Minnesota River and Greater Blue Earth River TMDL for TSS-Le Sueur River-(07020011-506)-TSS</v>
      </c>
    </row>
    <row r="6860" spans="1:16" ht="45" hidden="1" x14ac:dyDescent="0.25">
      <c r="A6860" s="129" t="s">
        <v>1787</v>
      </c>
      <c r="B6860" s="269" t="s">
        <v>2379</v>
      </c>
      <c r="C6860" s="226" t="s">
        <v>2568</v>
      </c>
      <c r="D6860" s="381" t="s">
        <v>2583</v>
      </c>
      <c r="E6860" s="372" t="s">
        <v>1553</v>
      </c>
      <c r="F6860" s="269" t="s">
        <v>475</v>
      </c>
      <c r="G6860" s="373">
        <v>2.04</v>
      </c>
      <c r="H6860" s="225" t="s">
        <v>488</v>
      </c>
      <c r="I6860" s="269" t="s">
        <v>1379</v>
      </c>
      <c r="J6860" s="374">
        <v>0</v>
      </c>
      <c r="K6860" s="269" t="s">
        <v>22</v>
      </c>
      <c r="L6860" s="269" t="s">
        <v>1392</v>
      </c>
      <c r="M6860" s="369">
        <v>2010</v>
      </c>
      <c r="N6860" s="375">
        <v>43873</v>
      </c>
      <c r="O6860" s="226" t="s">
        <v>2569</v>
      </c>
      <c r="P6860" t="str">
        <f t="shared" si="107"/>
        <v>Minnesota River and Greater Blue Earth River TMDL for TSS-Le Sueur River-(07020011-506)-TSS</v>
      </c>
    </row>
    <row r="6861" spans="1:16" ht="45" hidden="1" x14ac:dyDescent="0.25">
      <c r="A6861" s="129" t="s">
        <v>1787</v>
      </c>
      <c r="B6861" s="269" t="s">
        <v>2379</v>
      </c>
      <c r="C6861" s="226" t="s">
        <v>2568</v>
      </c>
      <c r="D6861" s="381" t="s">
        <v>2583</v>
      </c>
      <c r="E6861" s="372" t="s">
        <v>1553</v>
      </c>
      <c r="F6861" s="269" t="s">
        <v>475</v>
      </c>
      <c r="G6861" s="373">
        <v>0.76</v>
      </c>
      <c r="H6861" s="225" t="s">
        <v>488</v>
      </c>
      <c r="I6861" s="269" t="s">
        <v>1382</v>
      </c>
      <c r="J6861" s="374">
        <v>0</v>
      </c>
      <c r="K6861" s="269" t="s">
        <v>22</v>
      </c>
      <c r="L6861" s="269" t="s">
        <v>1392</v>
      </c>
      <c r="M6861" s="369">
        <v>2010</v>
      </c>
      <c r="N6861" s="375">
        <v>43873</v>
      </c>
      <c r="O6861" s="226" t="s">
        <v>2569</v>
      </c>
      <c r="P6861" t="str">
        <f t="shared" si="107"/>
        <v>Minnesota River and Greater Blue Earth River TMDL for TSS-Le Sueur River-(07020011-506)-TSS</v>
      </c>
    </row>
    <row r="6862" spans="1:16" ht="45" hidden="1" x14ac:dyDescent="0.25">
      <c r="A6862" s="129" t="s">
        <v>1787</v>
      </c>
      <c r="B6862" s="269" t="s">
        <v>2379</v>
      </c>
      <c r="C6862" s="226" t="s">
        <v>2568</v>
      </c>
      <c r="D6862" s="381" t="s">
        <v>2583</v>
      </c>
      <c r="E6862" s="372" t="s">
        <v>1553</v>
      </c>
      <c r="F6862" s="269" t="s">
        <v>475</v>
      </c>
      <c r="G6862" s="373">
        <v>0.31</v>
      </c>
      <c r="H6862" s="225" t="s">
        <v>488</v>
      </c>
      <c r="I6862" s="269" t="s">
        <v>1383</v>
      </c>
      <c r="J6862" s="374">
        <v>0</v>
      </c>
      <c r="K6862" s="269" t="s">
        <v>22</v>
      </c>
      <c r="L6862" s="269" t="s">
        <v>1392</v>
      </c>
      <c r="M6862" s="369">
        <v>2010</v>
      </c>
      <c r="N6862" s="375">
        <v>43873</v>
      </c>
      <c r="O6862" s="226" t="s">
        <v>2569</v>
      </c>
      <c r="P6862" t="str">
        <f t="shared" si="107"/>
        <v>Minnesota River and Greater Blue Earth River TMDL for TSS-Le Sueur River-(07020011-506)-TSS</v>
      </c>
    </row>
    <row r="6863" spans="1:16" ht="45" hidden="1" x14ac:dyDescent="0.25">
      <c r="A6863" s="129" t="s">
        <v>1787</v>
      </c>
      <c r="B6863" s="269" t="s">
        <v>2379</v>
      </c>
      <c r="C6863" s="226" t="s">
        <v>2568</v>
      </c>
      <c r="D6863" s="381" t="s">
        <v>2583</v>
      </c>
      <c r="E6863" s="372" t="s">
        <v>1553</v>
      </c>
      <c r="F6863" s="269" t="s">
        <v>475</v>
      </c>
      <c r="G6863" s="373">
        <v>0.14000000000000001</v>
      </c>
      <c r="H6863" s="225" t="s">
        <v>488</v>
      </c>
      <c r="I6863" s="372" t="s">
        <v>1384</v>
      </c>
      <c r="J6863" s="374">
        <v>0</v>
      </c>
      <c r="K6863" s="269" t="s">
        <v>22</v>
      </c>
      <c r="L6863" s="269" t="s">
        <v>1392</v>
      </c>
      <c r="M6863" s="369">
        <v>2010</v>
      </c>
      <c r="N6863" s="375">
        <v>43873</v>
      </c>
      <c r="O6863" s="226" t="s">
        <v>2569</v>
      </c>
      <c r="P6863" t="str">
        <f t="shared" si="107"/>
        <v>Minnesota River and Greater Blue Earth River TMDL for TSS-Le Sueur River-(07020011-506)-TSS</v>
      </c>
    </row>
    <row r="6864" spans="1:16" ht="45" hidden="1" x14ac:dyDescent="0.25">
      <c r="A6864" s="129" t="s">
        <v>1787</v>
      </c>
      <c r="B6864" s="269" t="s">
        <v>2379</v>
      </c>
      <c r="C6864" s="226" t="s">
        <v>2568</v>
      </c>
      <c r="D6864" s="381" t="s">
        <v>2583</v>
      </c>
      <c r="E6864" s="372" t="s">
        <v>1553</v>
      </c>
      <c r="F6864" s="269" t="s">
        <v>475</v>
      </c>
      <c r="G6864" s="373">
        <v>6.7000000000000004E-2</v>
      </c>
      <c r="H6864" s="225" t="s">
        <v>488</v>
      </c>
      <c r="I6864" s="372" t="s">
        <v>1385</v>
      </c>
      <c r="J6864" s="374">
        <v>0</v>
      </c>
      <c r="K6864" s="269" t="s">
        <v>22</v>
      </c>
      <c r="L6864" s="269" t="s">
        <v>1392</v>
      </c>
      <c r="M6864" s="369">
        <v>2010</v>
      </c>
      <c r="N6864" s="375">
        <v>43873</v>
      </c>
      <c r="O6864" s="226" t="s">
        <v>2569</v>
      </c>
      <c r="P6864" t="str">
        <f t="shared" si="107"/>
        <v>Minnesota River and Greater Blue Earth River TMDL for TSS-Le Sueur River-(07020011-506)-TSS</v>
      </c>
    </row>
    <row r="6865" spans="1:16" ht="45" hidden="1" x14ac:dyDescent="0.25">
      <c r="A6865" s="129" t="s">
        <v>2056</v>
      </c>
      <c r="B6865" s="269" t="s">
        <v>632</v>
      </c>
      <c r="C6865" s="226" t="s">
        <v>2568</v>
      </c>
      <c r="D6865" s="381" t="s">
        <v>2583</v>
      </c>
      <c r="E6865" s="372" t="s">
        <v>1553</v>
      </c>
      <c r="F6865" s="269" t="s">
        <v>475</v>
      </c>
      <c r="G6865" s="373">
        <v>2.04</v>
      </c>
      <c r="H6865" s="225" t="s">
        <v>488</v>
      </c>
      <c r="I6865" s="269" t="s">
        <v>1379</v>
      </c>
      <c r="J6865" s="374">
        <v>0</v>
      </c>
      <c r="K6865" s="269" t="s">
        <v>22</v>
      </c>
      <c r="L6865" s="269" t="s">
        <v>1392</v>
      </c>
      <c r="M6865" s="369">
        <v>2010</v>
      </c>
      <c r="N6865" s="375">
        <v>43873</v>
      </c>
      <c r="O6865" s="226" t="s">
        <v>2569</v>
      </c>
      <c r="P6865" t="str">
        <f t="shared" si="107"/>
        <v>Minnesota River and Greater Blue Earth River TMDL for TSS-Le Sueur River-(07020011-506)-TSS</v>
      </c>
    </row>
    <row r="6866" spans="1:16" ht="45" hidden="1" x14ac:dyDescent="0.25">
      <c r="A6866" s="129" t="s">
        <v>2056</v>
      </c>
      <c r="B6866" s="269" t="s">
        <v>632</v>
      </c>
      <c r="C6866" s="226" t="s">
        <v>2568</v>
      </c>
      <c r="D6866" s="381" t="s">
        <v>2583</v>
      </c>
      <c r="E6866" s="372" t="s">
        <v>1553</v>
      </c>
      <c r="F6866" s="269" t="s">
        <v>475</v>
      </c>
      <c r="G6866" s="373">
        <v>0.76</v>
      </c>
      <c r="H6866" s="225" t="s">
        <v>488</v>
      </c>
      <c r="I6866" s="269" t="s">
        <v>1382</v>
      </c>
      <c r="J6866" s="374">
        <v>0</v>
      </c>
      <c r="K6866" s="269" t="s">
        <v>22</v>
      </c>
      <c r="L6866" s="269" t="s">
        <v>1392</v>
      </c>
      <c r="M6866" s="369">
        <v>2010</v>
      </c>
      <c r="N6866" s="375">
        <v>43873</v>
      </c>
      <c r="O6866" s="226" t="s">
        <v>2569</v>
      </c>
      <c r="P6866" t="str">
        <f t="shared" si="107"/>
        <v>Minnesota River and Greater Blue Earth River TMDL for TSS-Le Sueur River-(07020011-506)-TSS</v>
      </c>
    </row>
    <row r="6867" spans="1:16" ht="45" hidden="1" x14ac:dyDescent="0.25">
      <c r="A6867" s="129" t="s">
        <v>2056</v>
      </c>
      <c r="B6867" s="269" t="s">
        <v>632</v>
      </c>
      <c r="C6867" s="226" t="s">
        <v>2568</v>
      </c>
      <c r="D6867" s="381" t="s">
        <v>2583</v>
      </c>
      <c r="E6867" s="372" t="s">
        <v>1553</v>
      </c>
      <c r="F6867" s="269" t="s">
        <v>475</v>
      </c>
      <c r="G6867" s="373">
        <v>0.31</v>
      </c>
      <c r="H6867" s="225" t="s">
        <v>488</v>
      </c>
      <c r="I6867" s="269" t="s">
        <v>1383</v>
      </c>
      <c r="J6867" s="374">
        <v>0</v>
      </c>
      <c r="K6867" s="269" t="s">
        <v>22</v>
      </c>
      <c r="L6867" s="269" t="s">
        <v>1392</v>
      </c>
      <c r="M6867" s="369">
        <v>2010</v>
      </c>
      <c r="N6867" s="375">
        <v>43873</v>
      </c>
      <c r="O6867" s="226" t="s">
        <v>2569</v>
      </c>
      <c r="P6867" t="str">
        <f t="shared" si="107"/>
        <v>Minnesota River and Greater Blue Earth River TMDL for TSS-Le Sueur River-(07020011-506)-TSS</v>
      </c>
    </row>
    <row r="6868" spans="1:16" ht="45" hidden="1" x14ac:dyDescent="0.25">
      <c r="A6868" s="129" t="s">
        <v>2056</v>
      </c>
      <c r="B6868" s="269" t="s">
        <v>632</v>
      </c>
      <c r="C6868" s="226" t="s">
        <v>2568</v>
      </c>
      <c r="D6868" s="381" t="s">
        <v>2583</v>
      </c>
      <c r="E6868" s="372" t="s">
        <v>1553</v>
      </c>
      <c r="F6868" s="269" t="s">
        <v>475</v>
      </c>
      <c r="G6868" s="373">
        <v>0.14000000000000001</v>
      </c>
      <c r="H6868" s="225" t="s">
        <v>488</v>
      </c>
      <c r="I6868" s="372" t="s">
        <v>1384</v>
      </c>
      <c r="J6868" s="374">
        <v>0</v>
      </c>
      <c r="K6868" s="269" t="s">
        <v>22</v>
      </c>
      <c r="L6868" s="269" t="s">
        <v>1392</v>
      </c>
      <c r="M6868" s="369">
        <v>2010</v>
      </c>
      <c r="N6868" s="375">
        <v>43873</v>
      </c>
      <c r="O6868" s="226" t="s">
        <v>2569</v>
      </c>
      <c r="P6868" t="str">
        <f t="shared" si="107"/>
        <v>Minnesota River and Greater Blue Earth River TMDL for TSS-Le Sueur River-(07020011-506)-TSS</v>
      </c>
    </row>
    <row r="6869" spans="1:16" ht="45" hidden="1" x14ac:dyDescent="0.25">
      <c r="A6869" s="129" t="s">
        <v>2056</v>
      </c>
      <c r="B6869" s="269" t="s">
        <v>632</v>
      </c>
      <c r="C6869" s="226" t="s">
        <v>2568</v>
      </c>
      <c r="D6869" s="381" t="s">
        <v>2583</v>
      </c>
      <c r="E6869" s="372" t="s">
        <v>1553</v>
      </c>
      <c r="F6869" s="269" t="s">
        <v>475</v>
      </c>
      <c r="G6869" s="373">
        <v>6.7000000000000004E-2</v>
      </c>
      <c r="H6869" s="225" t="s">
        <v>488</v>
      </c>
      <c r="I6869" s="372" t="s">
        <v>1385</v>
      </c>
      <c r="J6869" s="374">
        <v>0</v>
      </c>
      <c r="K6869" s="269" t="s">
        <v>22</v>
      </c>
      <c r="L6869" s="269" t="s">
        <v>1392</v>
      </c>
      <c r="M6869" s="369">
        <v>2010</v>
      </c>
      <c r="N6869" s="375">
        <v>43873</v>
      </c>
      <c r="O6869" s="226" t="s">
        <v>2569</v>
      </c>
      <c r="P6869" t="str">
        <f t="shared" si="107"/>
        <v>Minnesota River and Greater Blue Earth River TMDL for TSS-Le Sueur River-(07020011-506)-TSS</v>
      </c>
    </row>
    <row r="6870" spans="1:16" ht="45" hidden="1" x14ac:dyDescent="0.25">
      <c r="A6870" s="129" t="s">
        <v>2057</v>
      </c>
      <c r="B6870" s="269" t="s">
        <v>2411</v>
      </c>
      <c r="C6870" s="226" t="s">
        <v>2568</v>
      </c>
      <c r="D6870" s="381" t="s">
        <v>2583</v>
      </c>
      <c r="E6870" s="372" t="s">
        <v>1553</v>
      </c>
      <c r="F6870" s="269" t="s">
        <v>475</v>
      </c>
      <c r="G6870" s="373">
        <v>2.04</v>
      </c>
      <c r="H6870" s="225" t="s">
        <v>488</v>
      </c>
      <c r="I6870" s="269" t="s">
        <v>1379</v>
      </c>
      <c r="J6870" s="374">
        <v>0</v>
      </c>
      <c r="K6870" s="269" t="s">
        <v>22</v>
      </c>
      <c r="L6870" s="269" t="s">
        <v>1392</v>
      </c>
      <c r="M6870" s="369">
        <v>2010</v>
      </c>
      <c r="N6870" s="375">
        <v>43873</v>
      </c>
      <c r="O6870" s="226" t="s">
        <v>2569</v>
      </c>
      <c r="P6870" t="str">
        <f t="shared" si="107"/>
        <v>Minnesota River and Greater Blue Earth River TMDL for TSS-Le Sueur River-(07020011-506)-TSS</v>
      </c>
    </row>
    <row r="6871" spans="1:16" ht="45" hidden="1" x14ac:dyDescent="0.25">
      <c r="A6871" s="129" t="s">
        <v>2057</v>
      </c>
      <c r="B6871" s="269" t="s">
        <v>2411</v>
      </c>
      <c r="C6871" s="226" t="s">
        <v>2568</v>
      </c>
      <c r="D6871" s="381" t="s">
        <v>2583</v>
      </c>
      <c r="E6871" s="372" t="s">
        <v>1553</v>
      </c>
      <c r="F6871" s="269" t="s">
        <v>475</v>
      </c>
      <c r="G6871" s="373">
        <v>0.76</v>
      </c>
      <c r="H6871" s="225" t="s">
        <v>488</v>
      </c>
      <c r="I6871" s="269" t="s">
        <v>1382</v>
      </c>
      <c r="J6871" s="374">
        <v>0</v>
      </c>
      <c r="K6871" s="269" t="s">
        <v>22</v>
      </c>
      <c r="L6871" s="269" t="s">
        <v>1392</v>
      </c>
      <c r="M6871" s="369">
        <v>2010</v>
      </c>
      <c r="N6871" s="375">
        <v>43873</v>
      </c>
      <c r="O6871" s="226" t="s">
        <v>2569</v>
      </c>
      <c r="P6871" t="str">
        <f t="shared" si="107"/>
        <v>Minnesota River and Greater Blue Earth River TMDL for TSS-Le Sueur River-(07020011-506)-TSS</v>
      </c>
    </row>
    <row r="6872" spans="1:16" ht="45" hidden="1" x14ac:dyDescent="0.25">
      <c r="A6872" s="129" t="s">
        <v>2057</v>
      </c>
      <c r="B6872" s="269" t="s">
        <v>2411</v>
      </c>
      <c r="C6872" s="226" t="s">
        <v>2568</v>
      </c>
      <c r="D6872" s="381" t="s">
        <v>2583</v>
      </c>
      <c r="E6872" s="372" t="s">
        <v>1553</v>
      </c>
      <c r="F6872" s="269" t="s">
        <v>475</v>
      </c>
      <c r="G6872" s="373">
        <v>0.31</v>
      </c>
      <c r="H6872" s="225" t="s">
        <v>488</v>
      </c>
      <c r="I6872" s="269" t="s">
        <v>1383</v>
      </c>
      <c r="J6872" s="374">
        <v>0</v>
      </c>
      <c r="K6872" s="269" t="s">
        <v>22</v>
      </c>
      <c r="L6872" s="269" t="s">
        <v>1392</v>
      </c>
      <c r="M6872" s="369">
        <v>2010</v>
      </c>
      <c r="N6872" s="375">
        <v>43873</v>
      </c>
      <c r="O6872" s="226" t="s">
        <v>2569</v>
      </c>
      <c r="P6872" t="str">
        <f t="shared" si="107"/>
        <v>Minnesota River and Greater Blue Earth River TMDL for TSS-Le Sueur River-(07020011-506)-TSS</v>
      </c>
    </row>
    <row r="6873" spans="1:16" ht="45" hidden="1" x14ac:dyDescent="0.25">
      <c r="A6873" s="129" t="s">
        <v>2057</v>
      </c>
      <c r="B6873" s="269" t="s">
        <v>2411</v>
      </c>
      <c r="C6873" s="226" t="s">
        <v>2568</v>
      </c>
      <c r="D6873" s="381" t="s">
        <v>2583</v>
      </c>
      <c r="E6873" s="372" t="s">
        <v>1553</v>
      </c>
      <c r="F6873" s="269" t="s">
        <v>475</v>
      </c>
      <c r="G6873" s="373">
        <v>0.14000000000000001</v>
      </c>
      <c r="H6873" s="225" t="s">
        <v>488</v>
      </c>
      <c r="I6873" s="372" t="s">
        <v>1384</v>
      </c>
      <c r="J6873" s="374">
        <v>0</v>
      </c>
      <c r="K6873" s="269" t="s">
        <v>22</v>
      </c>
      <c r="L6873" s="269" t="s">
        <v>1392</v>
      </c>
      <c r="M6873" s="369">
        <v>2010</v>
      </c>
      <c r="N6873" s="375">
        <v>43873</v>
      </c>
      <c r="O6873" s="226" t="s">
        <v>2569</v>
      </c>
      <c r="P6873" t="str">
        <f t="shared" si="107"/>
        <v>Minnesota River and Greater Blue Earth River TMDL for TSS-Le Sueur River-(07020011-506)-TSS</v>
      </c>
    </row>
    <row r="6874" spans="1:16" ht="45" hidden="1" x14ac:dyDescent="0.25">
      <c r="A6874" s="129" t="s">
        <v>2057</v>
      </c>
      <c r="B6874" s="269" t="s">
        <v>2411</v>
      </c>
      <c r="C6874" s="226" t="s">
        <v>2568</v>
      </c>
      <c r="D6874" s="381" t="s">
        <v>2583</v>
      </c>
      <c r="E6874" s="372" t="s">
        <v>1553</v>
      </c>
      <c r="F6874" s="269" t="s">
        <v>475</v>
      </c>
      <c r="G6874" s="373">
        <v>6.7000000000000004E-2</v>
      </c>
      <c r="H6874" s="225" t="s">
        <v>488</v>
      </c>
      <c r="I6874" s="372" t="s">
        <v>1385</v>
      </c>
      <c r="J6874" s="374">
        <v>0</v>
      </c>
      <c r="K6874" s="269" t="s">
        <v>22</v>
      </c>
      <c r="L6874" s="269" t="s">
        <v>1392</v>
      </c>
      <c r="M6874" s="369">
        <v>2010</v>
      </c>
      <c r="N6874" s="375">
        <v>43873</v>
      </c>
      <c r="O6874" s="226" t="s">
        <v>2569</v>
      </c>
      <c r="P6874" t="str">
        <f t="shared" si="107"/>
        <v>Minnesota River and Greater Blue Earth River TMDL for TSS-Le Sueur River-(07020011-506)-TSS</v>
      </c>
    </row>
    <row r="6875" spans="1:16" ht="45" hidden="1" x14ac:dyDescent="0.25">
      <c r="A6875" s="129" t="s">
        <v>2275</v>
      </c>
      <c r="B6875" s="269" t="s">
        <v>639</v>
      </c>
      <c r="C6875" s="226" t="s">
        <v>2568</v>
      </c>
      <c r="D6875" s="381" t="s">
        <v>2583</v>
      </c>
      <c r="E6875" s="372" t="s">
        <v>1553</v>
      </c>
      <c r="F6875" s="269" t="s">
        <v>475</v>
      </c>
      <c r="G6875" s="373">
        <v>2.04</v>
      </c>
      <c r="H6875" s="225" t="s">
        <v>488</v>
      </c>
      <c r="I6875" s="269" t="s">
        <v>1379</v>
      </c>
      <c r="J6875" s="374">
        <v>0</v>
      </c>
      <c r="K6875" s="269" t="s">
        <v>22</v>
      </c>
      <c r="L6875" s="269" t="s">
        <v>1392</v>
      </c>
      <c r="M6875" s="369">
        <v>2010</v>
      </c>
      <c r="N6875" s="375">
        <v>43873</v>
      </c>
      <c r="O6875" s="226" t="s">
        <v>2569</v>
      </c>
      <c r="P6875" t="str">
        <f t="shared" si="107"/>
        <v>Minnesota River and Greater Blue Earth River TMDL for TSS-Le Sueur River-(07020011-506)-TSS</v>
      </c>
    </row>
    <row r="6876" spans="1:16" ht="45" hidden="1" x14ac:dyDescent="0.25">
      <c r="A6876" s="129" t="s">
        <v>2275</v>
      </c>
      <c r="B6876" s="269" t="s">
        <v>639</v>
      </c>
      <c r="C6876" s="226" t="s">
        <v>2568</v>
      </c>
      <c r="D6876" s="381" t="s">
        <v>2583</v>
      </c>
      <c r="E6876" s="372" t="s">
        <v>1553</v>
      </c>
      <c r="F6876" s="269" t="s">
        <v>475</v>
      </c>
      <c r="G6876" s="373">
        <v>0.76</v>
      </c>
      <c r="H6876" s="225" t="s">
        <v>488</v>
      </c>
      <c r="I6876" s="269" t="s">
        <v>1382</v>
      </c>
      <c r="J6876" s="374">
        <v>0</v>
      </c>
      <c r="K6876" s="269" t="s">
        <v>22</v>
      </c>
      <c r="L6876" s="269" t="s">
        <v>1392</v>
      </c>
      <c r="M6876" s="369">
        <v>2010</v>
      </c>
      <c r="N6876" s="375">
        <v>43873</v>
      </c>
      <c r="O6876" s="226" t="s">
        <v>2569</v>
      </c>
      <c r="P6876" t="str">
        <f t="shared" si="107"/>
        <v>Minnesota River and Greater Blue Earth River TMDL for TSS-Le Sueur River-(07020011-506)-TSS</v>
      </c>
    </row>
    <row r="6877" spans="1:16" ht="45" hidden="1" x14ac:dyDescent="0.25">
      <c r="A6877" s="129" t="s">
        <v>2275</v>
      </c>
      <c r="B6877" s="269" t="s">
        <v>639</v>
      </c>
      <c r="C6877" s="226" t="s">
        <v>2568</v>
      </c>
      <c r="D6877" s="381" t="s">
        <v>2583</v>
      </c>
      <c r="E6877" s="372" t="s">
        <v>1553</v>
      </c>
      <c r="F6877" s="269" t="s">
        <v>475</v>
      </c>
      <c r="G6877" s="373">
        <v>0.31</v>
      </c>
      <c r="H6877" s="225" t="s">
        <v>488</v>
      </c>
      <c r="I6877" s="269" t="s">
        <v>1383</v>
      </c>
      <c r="J6877" s="374">
        <v>0</v>
      </c>
      <c r="K6877" s="269" t="s">
        <v>22</v>
      </c>
      <c r="L6877" s="269" t="s">
        <v>1392</v>
      </c>
      <c r="M6877" s="369">
        <v>2010</v>
      </c>
      <c r="N6877" s="375">
        <v>43873</v>
      </c>
      <c r="O6877" s="226" t="s">
        <v>2569</v>
      </c>
      <c r="P6877" t="str">
        <f t="shared" si="107"/>
        <v>Minnesota River and Greater Blue Earth River TMDL for TSS-Le Sueur River-(07020011-506)-TSS</v>
      </c>
    </row>
    <row r="6878" spans="1:16" ht="45" hidden="1" x14ac:dyDescent="0.25">
      <c r="A6878" s="129" t="s">
        <v>2275</v>
      </c>
      <c r="B6878" s="269" t="s">
        <v>639</v>
      </c>
      <c r="C6878" s="226" t="s">
        <v>2568</v>
      </c>
      <c r="D6878" s="381" t="s">
        <v>2583</v>
      </c>
      <c r="E6878" s="372" t="s">
        <v>1553</v>
      </c>
      <c r="F6878" s="269" t="s">
        <v>475</v>
      </c>
      <c r="G6878" s="373">
        <v>0.14000000000000001</v>
      </c>
      <c r="H6878" s="225" t="s">
        <v>488</v>
      </c>
      <c r="I6878" s="372" t="s">
        <v>1384</v>
      </c>
      <c r="J6878" s="374">
        <v>0</v>
      </c>
      <c r="K6878" s="269" t="s">
        <v>22</v>
      </c>
      <c r="L6878" s="269" t="s">
        <v>1392</v>
      </c>
      <c r="M6878" s="369">
        <v>2010</v>
      </c>
      <c r="N6878" s="375">
        <v>43873</v>
      </c>
      <c r="O6878" s="226" t="s">
        <v>2569</v>
      </c>
      <c r="P6878" t="str">
        <f t="shared" si="107"/>
        <v>Minnesota River and Greater Blue Earth River TMDL for TSS-Le Sueur River-(07020011-506)-TSS</v>
      </c>
    </row>
    <row r="6879" spans="1:16" ht="45" hidden="1" x14ac:dyDescent="0.25">
      <c r="A6879" s="129" t="s">
        <v>2275</v>
      </c>
      <c r="B6879" s="269" t="s">
        <v>639</v>
      </c>
      <c r="C6879" s="226" t="s">
        <v>2568</v>
      </c>
      <c r="D6879" s="381" t="s">
        <v>2583</v>
      </c>
      <c r="E6879" s="372" t="s">
        <v>1553</v>
      </c>
      <c r="F6879" s="269" t="s">
        <v>475</v>
      </c>
      <c r="G6879" s="373">
        <v>6.7000000000000004E-2</v>
      </c>
      <c r="H6879" s="225" t="s">
        <v>488</v>
      </c>
      <c r="I6879" s="372" t="s">
        <v>1385</v>
      </c>
      <c r="J6879" s="374">
        <v>0</v>
      </c>
      <c r="K6879" s="269" t="s">
        <v>22</v>
      </c>
      <c r="L6879" s="269" t="s">
        <v>1392</v>
      </c>
      <c r="M6879" s="369">
        <v>2010</v>
      </c>
      <c r="N6879" s="375">
        <v>43873</v>
      </c>
      <c r="O6879" s="226" t="s">
        <v>2569</v>
      </c>
      <c r="P6879" t="str">
        <f t="shared" si="107"/>
        <v>Minnesota River and Greater Blue Earth River TMDL for TSS-Le Sueur River-(07020011-506)-TSS</v>
      </c>
    </row>
    <row r="6880" spans="1:16" ht="45" hidden="1" x14ac:dyDescent="0.25">
      <c r="A6880" s="129" t="s">
        <v>162</v>
      </c>
      <c r="B6880" s="227" t="s">
        <v>482</v>
      </c>
      <c r="C6880" s="226" t="s">
        <v>2568</v>
      </c>
      <c r="D6880" s="381" t="s">
        <v>2583</v>
      </c>
      <c r="E6880" s="372" t="s">
        <v>1553</v>
      </c>
      <c r="F6880" s="269" t="s">
        <v>505</v>
      </c>
      <c r="G6880" s="373">
        <v>0.11</v>
      </c>
      <c r="H6880" s="225" t="s">
        <v>488</v>
      </c>
      <c r="I6880" s="269" t="s">
        <v>1379</v>
      </c>
      <c r="J6880" s="374">
        <v>0</v>
      </c>
      <c r="K6880" s="269" t="s">
        <v>22</v>
      </c>
      <c r="L6880" s="269" t="s">
        <v>1392</v>
      </c>
      <c r="M6880" s="369">
        <v>2010</v>
      </c>
      <c r="N6880" s="375">
        <v>43873</v>
      </c>
      <c r="O6880" s="226" t="s">
        <v>2569</v>
      </c>
      <c r="P6880" t="str">
        <f t="shared" si="107"/>
        <v>Minnesota River and Greater Blue Earth River TMDL for TSS-Le Sueur River-(07020011-506)-TSS</v>
      </c>
    </row>
    <row r="6881" spans="1:16" ht="45" hidden="1" x14ac:dyDescent="0.25">
      <c r="A6881" s="129" t="s">
        <v>162</v>
      </c>
      <c r="B6881" s="227" t="s">
        <v>482</v>
      </c>
      <c r="C6881" s="226" t="s">
        <v>2568</v>
      </c>
      <c r="D6881" s="381" t="s">
        <v>2583</v>
      </c>
      <c r="E6881" s="372" t="s">
        <v>1553</v>
      </c>
      <c r="F6881" s="269" t="s">
        <v>505</v>
      </c>
      <c r="G6881" s="373">
        <v>4.1000000000000002E-2</v>
      </c>
      <c r="H6881" s="225" t="s">
        <v>488</v>
      </c>
      <c r="I6881" s="269" t="s">
        <v>1382</v>
      </c>
      <c r="J6881" s="374">
        <v>0</v>
      </c>
      <c r="K6881" s="269" t="s">
        <v>22</v>
      </c>
      <c r="L6881" s="269" t="s">
        <v>1392</v>
      </c>
      <c r="M6881" s="369">
        <v>2010</v>
      </c>
      <c r="N6881" s="375">
        <v>43873</v>
      </c>
      <c r="O6881" s="226" t="s">
        <v>2569</v>
      </c>
      <c r="P6881" t="str">
        <f t="shared" si="107"/>
        <v>Minnesota River and Greater Blue Earth River TMDL for TSS-Le Sueur River-(07020011-506)-TSS</v>
      </c>
    </row>
    <row r="6882" spans="1:16" ht="45" hidden="1" x14ac:dyDescent="0.25">
      <c r="A6882" s="129" t="s">
        <v>162</v>
      </c>
      <c r="B6882" s="227" t="s">
        <v>482</v>
      </c>
      <c r="C6882" s="226" t="s">
        <v>2568</v>
      </c>
      <c r="D6882" s="381" t="s">
        <v>2583</v>
      </c>
      <c r="E6882" s="372" t="s">
        <v>1553</v>
      </c>
      <c r="F6882" s="269" t="s">
        <v>505</v>
      </c>
      <c r="G6882" s="373">
        <v>1.7000000000000001E-2</v>
      </c>
      <c r="H6882" s="225" t="s">
        <v>488</v>
      </c>
      <c r="I6882" s="269" t="s">
        <v>1383</v>
      </c>
      <c r="J6882" s="374">
        <v>0</v>
      </c>
      <c r="K6882" s="269" t="s">
        <v>22</v>
      </c>
      <c r="L6882" s="269" t="s">
        <v>1392</v>
      </c>
      <c r="M6882" s="369">
        <v>2010</v>
      </c>
      <c r="N6882" s="375">
        <v>43873</v>
      </c>
      <c r="O6882" s="226" t="s">
        <v>2569</v>
      </c>
      <c r="P6882" t="str">
        <f t="shared" si="107"/>
        <v>Minnesota River and Greater Blue Earth River TMDL for TSS-Le Sueur River-(07020011-506)-TSS</v>
      </c>
    </row>
    <row r="6883" spans="1:16" ht="45" hidden="1" x14ac:dyDescent="0.25">
      <c r="A6883" s="129" t="s">
        <v>162</v>
      </c>
      <c r="B6883" s="227" t="s">
        <v>482</v>
      </c>
      <c r="C6883" s="226" t="s">
        <v>2568</v>
      </c>
      <c r="D6883" s="381" t="s">
        <v>2583</v>
      </c>
      <c r="E6883" s="372" t="s">
        <v>1553</v>
      </c>
      <c r="F6883" s="269" t="s">
        <v>505</v>
      </c>
      <c r="G6883" s="382">
        <v>7.1999999999999998E-3</v>
      </c>
      <c r="H6883" s="225" t="s">
        <v>488</v>
      </c>
      <c r="I6883" s="372" t="s">
        <v>1384</v>
      </c>
      <c r="J6883" s="374">
        <v>0</v>
      </c>
      <c r="K6883" s="269" t="s">
        <v>22</v>
      </c>
      <c r="L6883" s="269" t="s">
        <v>1392</v>
      </c>
      <c r="M6883" s="369">
        <v>2010</v>
      </c>
      <c r="N6883" s="375">
        <v>43873</v>
      </c>
      <c r="O6883" s="226" t="s">
        <v>2569</v>
      </c>
      <c r="P6883" t="str">
        <f t="shared" si="107"/>
        <v>Minnesota River and Greater Blue Earth River TMDL for TSS-Le Sueur River-(07020011-506)-TSS</v>
      </c>
    </row>
    <row r="6884" spans="1:16" ht="45" hidden="1" x14ac:dyDescent="0.25">
      <c r="A6884" s="129" t="s">
        <v>162</v>
      </c>
      <c r="B6884" s="227" t="s">
        <v>482</v>
      </c>
      <c r="C6884" s="226" t="s">
        <v>2568</v>
      </c>
      <c r="D6884" s="381" t="s">
        <v>2583</v>
      </c>
      <c r="E6884" s="372" t="s">
        <v>1553</v>
      </c>
      <c r="F6884" s="269" t="s">
        <v>505</v>
      </c>
      <c r="G6884" s="382">
        <v>2.3999999999999998E-3</v>
      </c>
      <c r="H6884" s="225" t="s">
        <v>488</v>
      </c>
      <c r="I6884" s="372" t="s">
        <v>1385</v>
      </c>
      <c r="J6884" s="374">
        <v>0</v>
      </c>
      <c r="K6884" s="269" t="s">
        <v>22</v>
      </c>
      <c r="L6884" s="269" t="s">
        <v>1392</v>
      </c>
      <c r="M6884" s="369">
        <v>2010</v>
      </c>
      <c r="N6884" s="375">
        <v>43873</v>
      </c>
      <c r="O6884" s="226" t="s">
        <v>2569</v>
      </c>
      <c r="P6884" t="str">
        <f t="shared" si="107"/>
        <v>Minnesota River and Greater Blue Earth River TMDL for TSS-Le Sueur River-(07020011-506)-TSS</v>
      </c>
    </row>
    <row r="6885" spans="1:16" ht="45" hidden="1" x14ac:dyDescent="0.25">
      <c r="A6885" s="129" t="s">
        <v>1548</v>
      </c>
      <c r="B6885" s="269" t="s">
        <v>2364</v>
      </c>
      <c r="C6885" s="226" t="s">
        <v>2568</v>
      </c>
      <c r="D6885" s="381" t="s">
        <v>1555</v>
      </c>
      <c r="E6885" s="372" t="s">
        <v>1553</v>
      </c>
      <c r="F6885" s="269" t="s">
        <v>475</v>
      </c>
      <c r="G6885" s="373">
        <v>2.04</v>
      </c>
      <c r="H6885" s="225" t="s">
        <v>488</v>
      </c>
      <c r="I6885" s="269" t="s">
        <v>1379</v>
      </c>
      <c r="J6885" s="374">
        <v>0</v>
      </c>
      <c r="K6885" s="269" t="s">
        <v>22</v>
      </c>
      <c r="L6885" s="269" t="s">
        <v>1392</v>
      </c>
      <c r="M6885" s="369">
        <v>2010</v>
      </c>
      <c r="N6885" s="375">
        <v>43873</v>
      </c>
      <c r="O6885" s="226" t="s">
        <v>2569</v>
      </c>
      <c r="P6885" t="str">
        <f t="shared" si="107"/>
        <v>Minnesota River and Greater Blue Earth River TMDL for TSS-Le Sueur River-(07020011-507)-TSS</v>
      </c>
    </row>
    <row r="6886" spans="1:16" ht="45" hidden="1" x14ac:dyDescent="0.25">
      <c r="A6886" s="129" t="s">
        <v>1548</v>
      </c>
      <c r="B6886" s="269" t="s">
        <v>2364</v>
      </c>
      <c r="C6886" s="226" t="s">
        <v>2568</v>
      </c>
      <c r="D6886" s="381" t="s">
        <v>1555</v>
      </c>
      <c r="E6886" s="372" t="s">
        <v>1553</v>
      </c>
      <c r="F6886" s="269" t="s">
        <v>475</v>
      </c>
      <c r="G6886" s="373">
        <v>0.76</v>
      </c>
      <c r="H6886" s="225" t="s">
        <v>488</v>
      </c>
      <c r="I6886" s="269" t="s">
        <v>1382</v>
      </c>
      <c r="J6886" s="374">
        <v>0</v>
      </c>
      <c r="K6886" s="269" t="s">
        <v>22</v>
      </c>
      <c r="L6886" s="269" t="s">
        <v>1392</v>
      </c>
      <c r="M6886" s="369">
        <v>2010</v>
      </c>
      <c r="N6886" s="375">
        <v>43873</v>
      </c>
      <c r="O6886" s="226" t="s">
        <v>2569</v>
      </c>
      <c r="P6886" t="str">
        <f t="shared" si="107"/>
        <v>Minnesota River and Greater Blue Earth River TMDL for TSS-Le Sueur River-(07020011-507)-TSS</v>
      </c>
    </row>
    <row r="6887" spans="1:16" ht="45" hidden="1" x14ac:dyDescent="0.25">
      <c r="A6887" s="129" t="s">
        <v>1548</v>
      </c>
      <c r="B6887" s="269" t="s">
        <v>2364</v>
      </c>
      <c r="C6887" s="226" t="s">
        <v>2568</v>
      </c>
      <c r="D6887" s="381" t="s">
        <v>1555</v>
      </c>
      <c r="E6887" s="372" t="s">
        <v>1553</v>
      </c>
      <c r="F6887" s="269" t="s">
        <v>475</v>
      </c>
      <c r="G6887" s="373">
        <v>0.31</v>
      </c>
      <c r="H6887" s="225" t="s">
        <v>488</v>
      </c>
      <c r="I6887" s="269" t="s">
        <v>1383</v>
      </c>
      <c r="J6887" s="374">
        <v>0</v>
      </c>
      <c r="K6887" s="269" t="s">
        <v>22</v>
      </c>
      <c r="L6887" s="269" t="s">
        <v>1392</v>
      </c>
      <c r="M6887" s="369">
        <v>2010</v>
      </c>
      <c r="N6887" s="375">
        <v>43873</v>
      </c>
      <c r="O6887" s="226" t="s">
        <v>2569</v>
      </c>
      <c r="P6887" t="str">
        <f t="shared" si="107"/>
        <v>Minnesota River and Greater Blue Earth River TMDL for TSS-Le Sueur River-(07020011-507)-TSS</v>
      </c>
    </row>
    <row r="6888" spans="1:16" ht="45" hidden="1" x14ac:dyDescent="0.25">
      <c r="A6888" s="129" t="s">
        <v>1548</v>
      </c>
      <c r="B6888" s="269" t="s">
        <v>2364</v>
      </c>
      <c r="C6888" s="226" t="s">
        <v>2568</v>
      </c>
      <c r="D6888" s="381" t="s">
        <v>1555</v>
      </c>
      <c r="E6888" s="372" t="s">
        <v>1553</v>
      </c>
      <c r="F6888" s="269" t="s">
        <v>475</v>
      </c>
      <c r="G6888" s="373">
        <v>0.14000000000000001</v>
      </c>
      <c r="H6888" s="225" t="s">
        <v>488</v>
      </c>
      <c r="I6888" s="372" t="s">
        <v>1384</v>
      </c>
      <c r="J6888" s="374">
        <v>0</v>
      </c>
      <c r="K6888" s="269" t="s">
        <v>22</v>
      </c>
      <c r="L6888" s="269" t="s">
        <v>1392</v>
      </c>
      <c r="M6888" s="369">
        <v>2010</v>
      </c>
      <c r="N6888" s="375">
        <v>43873</v>
      </c>
      <c r="O6888" s="226" t="s">
        <v>2569</v>
      </c>
      <c r="P6888" t="str">
        <f t="shared" si="107"/>
        <v>Minnesota River and Greater Blue Earth River TMDL for TSS-Le Sueur River-(07020011-507)-TSS</v>
      </c>
    </row>
    <row r="6889" spans="1:16" ht="45" hidden="1" x14ac:dyDescent="0.25">
      <c r="A6889" s="129" t="s">
        <v>1548</v>
      </c>
      <c r="B6889" s="269" t="s">
        <v>2364</v>
      </c>
      <c r="C6889" s="226" t="s">
        <v>2568</v>
      </c>
      <c r="D6889" s="381" t="s">
        <v>1555</v>
      </c>
      <c r="E6889" s="372" t="s">
        <v>1553</v>
      </c>
      <c r="F6889" s="269" t="s">
        <v>475</v>
      </c>
      <c r="G6889" s="373">
        <v>6.7000000000000004E-2</v>
      </c>
      <c r="H6889" s="225" t="s">
        <v>488</v>
      </c>
      <c r="I6889" s="372" t="s">
        <v>1385</v>
      </c>
      <c r="J6889" s="374">
        <v>0</v>
      </c>
      <c r="K6889" s="269" t="s">
        <v>22</v>
      </c>
      <c r="L6889" s="269" t="s">
        <v>1392</v>
      </c>
      <c r="M6889" s="369">
        <v>2010</v>
      </c>
      <c r="N6889" s="375">
        <v>43873</v>
      </c>
      <c r="O6889" s="226" t="s">
        <v>2569</v>
      </c>
      <c r="P6889" t="str">
        <f t="shared" si="107"/>
        <v>Minnesota River and Greater Blue Earth River TMDL for TSS-Le Sueur River-(07020011-507)-TSS</v>
      </c>
    </row>
    <row r="6890" spans="1:16" ht="45" hidden="1" x14ac:dyDescent="0.25">
      <c r="A6890" s="129" t="s">
        <v>1787</v>
      </c>
      <c r="B6890" s="269" t="s">
        <v>2379</v>
      </c>
      <c r="C6890" s="226" t="s">
        <v>2568</v>
      </c>
      <c r="D6890" s="381" t="s">
        <v>1555</v>
      </c>
      <c r="E6890" s="372" t="s">
        <v>1553</v>
      </c>
      <c r="F6890" s="269" t="s">
        <v>475</v>
      </c>
      <c r="G6890" s="373">
        <v>2.04</v>
      </c>
      <c r="H6890" s="225" t="s">
        <v>488</v>
      </c>
      <c r="I6890" s="269" t="s">
        <v>1379</v>
      </c>
      <c r="J6890" s="374">
        <v>0</v>
      </c>
      <c r="K6890" s="269" t="s">
        <v>22</v>
      </c>
      <c r="L6890" s="269" t="s">
        <v>1392</v>
      </c>
      <c r="M6890" s="369">
        <v>2010</v>
      </c>
      <c r="N6890" s="375">
        <v>43873</v>
      </c>
      <c r="O6890" s="226" t="s">
        <v>2569</v>
      </c>
      <c r="P6890" t="str">
        <f t="shared" si="107"/>
        <v>Minnesota River and Greater Blue Earth River TMDL for TSS-Le Sueur River-(07020011-507)-TSS</v>
      </c>
    </row>
    <row r="6891" spans="1:16" ht="45" hidden="1" x14ac:dyDescent="0.25">
      <c r="A6891" s="129" t="s">
        <v>1787</v>
      </c>
      <c r="B6891" s="269" t="s">
        <v>2379</v>
      </c>
      <c r="C6891" s="226" t="s">
        <v>2568</v>
      </c>
      <c r="D6891" s="381" t="s">
        <v>1555</v>
      </c>
      <c r="E6891" s="372" t="s">
        <v>1553</v>
      </c>
      <c r="F6891" s="269" t="s">
        <v>475</v>
      </c>
      <c r="G6891" s="373">
        <v>0.76</v>
      </c>
      <c r="H6891" s="225" t="s">
        <v>488</v>
      </c>
      <c r="I6891" s="269" t="s">
        <v>1382</v>
      </c>
      <c r="J6891" s="374">
        <v>0</v>
      </c>
      <c r="K6891" s="269" t="s">
        <v>22</v>
      </c>
      <c r="L6891" s="269" t="s">
        <v>1392</v>
      </c>
      <c r="M6891" s="369">
        <v>2010</v>
      </c>
      <c r="N6891" s="375">
        <v>43873</v>
      </c>
      <c r="O6891" s="226" t="s">
        <v>2569</v>
      </c>
      <c r="P6891" t="str">
        <f t="shared" si="107"/>
        <v>Minnesota River and Greater Blue Earth River TMDL for TSS-Le Sueur River-(07020011-507)-TSS</v>
      </c>
    </row>
    <row r="6892" spans="1:16" ht="45" hidden="1" x14ac:dyDescent="0.25">
      <c r="A6892" s="129" t="s">
        <v>1787</v>
      </c>
      <c r="B6892" s="269" t="s">
        <v>2379</v>
      </c>
      <c r="C6892" s="226" t="s">
        <v>2568</v>
      </c>
      <c r="D6892" s="381" t="s">
        <v>1555</v>
      </c>
      <c r="E6892" s="372" t="s">
        <v>1553</v>
      </c>
      <c r="F6892" s="269" t="s">
        <v>475</v>
      </c>
      <c r="G6892" s="373">
        <v>0.31</v>
      </c>
      <c r="H6892" s="225" t="s">
        <v>488</v>
      </c>
      <c r="I6892" s="269" t="s">
        <v>1383</v>
      </c>
      <c r="J6892" s="374">
        <v>0</v>
      </c>
      <c r="K6892" s="269" t="s">
        <v>22</v>
      </c>
      <c r="L6892" s="269" t="s">
        <v>1392</v>
      </c>
      <c r="M6892" s="369">
        <v>2010</v>
      </c>
      <c r="N6892" s="375">
        <v>43873</v>
      </c>
      <c r="O6892" s="226" t="s">
        <v>2569</v>
      </c>
      <c r="P6892" t="str">
        <f t="shared" si="107"/>
        <v>Minnesota River and Greater Blue Earth River TMDL for TSS-Le Sueur River-(07020011-507)-TSS</v>
      </c>
    </row>
    <row r="6893" spans="1:16" ht="45" hidden="1" x14ac:dyDescent="0.25">
      <c r="A6893" s="129" t="s">
        <v>1787</v>
      </c>
      <c r="B6893" s="269" t="s">
        <v>2379</v>
      </c>
      <c r="C6893" s="226" t="s">
        <v>2568</v>
      </c>
      <c r="D6893" s="381" t="s">
        <v>1555</v>
      </c>
      <c r="E6893" s="372" t="s">
        <v>1553</v>
      </c>
      <c r="F6893" s="269" t="s">
        <v>475</v>
      </c>
      <c r="G6893" s="373">
        <v>0.14000000000000001</v>
      </c>
      <c r="H6893" s="225" t="s">
        <v>488</v>
      </c>
      <c r="I6893" s="372" t="s">
        <v>1384</v>
      </c>
      <c r="J6893" s="374">
        <v>0</v>
      </c>
      <c r="K6893" s="269" t="s">
        <v>22</v>
      </c>
      <c r="L6893" s="269" t="s">
        <v>1392</v>
      </c>
      <c r="M6893" s="369">
        <v>2010</v>
      </c>
      <c r="N6893" s="375">
        <v>43873</v>
      </c>
      <c r="O6893" s="226" t="s">
        <v>2569</v>
      </c>
      <c r="P6893" t="str">
        <f t="shared" si="107"/>
        <v>Minnesota River and Greater Blue Earth River TMDL for TSS-Le Sueur River-(07020011-507)-TSS</v>
      </c>
    </row>
    <row r="6894" spans="1:16" ht="45" hidden="1" x14ac:dyDescent="0.25">
      <c r="A6894" s="129" t="s">
        <v>1787</v>
      </c>
      <c r="B6894" s="269" t="s">
        <v>2379</v>
      </c>
      <c r="C6894" s="226" t="s">
        <v>2568</v>
      </c>
      <c r="D6894" s="381" t="s">
        <v>1555</v>
      </c>
      <c r="E6894" s="372" t="s">
        <v>1553</v>
      </c>
      <c r="F6894" s="269" t="s">
        <v>475</v>
      </c>
      <c r="G6894" s="373">
        <v>6.7000000000000004E-2</v>
      </c>
      <c r="H6894" s="225" t="s">
        <v>488</v>
      </c>
      <c r="I6894" s="372" t="s">
        <v>1385</v>
      </c>
      <c r="J6894" s="374">
        <v>0</v>
      </c>
      <c r="K6894" s="269" t="s">
        <v>22</v>
      </c>
      <c r="L6894" s="269" t="s">
        <v>1392</v>
      </c>
      <c r="M6894" s="369">
        <v>2010</v>
      </c>
      <c r="N6894" s="375">
        <v>43873</v>
      </c>
      <c r="O6894" s="226" t="s">
        <v>2569</v>
      </c>
      <c r="P6894" t="str">
        <f t="shared" si="107"/>
        <v>Minnesota River and Greater Blue Earth River TMDL for TSS-Le Sueur River-(07020011-507)-TSS</v>
      </c>
    </row>
    <row r="6895" spans="1:16" ht="45" hidden="1" x14ac:dyDescent="0.25">
      <c r="A6895" s="129" t="s">
        <v>2056</v>
      </c>
      <c r="B6895" s="269" t="s">
        <v>632</v>
      </c>
      <c r="C6895" s="226" t="s">
        <v>2568</v>
      </c>
      <c r="D6895" s="381" t="s">
        <v>1555</v>
      </c>
      <c r="E6895" s="372" t="s">
        <v>1553</v>
      </c>
      <c r="F6895" s="269" t="s">
        <v>475</v>
      </c>
      <c r="G6895" s="373">
        <v>2.04</v>
      </c>
      <c r="H6895" s="225" t="s">
        <v>488</v>
      </c>
      <c r="I6895" s="269" t="s">
        <v>1379</v>
      </c>
      <c r="J6895" s="374">
        <v>0</v>
      </c>
      <c r="K6895" s="269" t="s">
        <v>22</v>
      </c>
      <c r="L6895" s="269" t="s">
        <v>1392</v>
      </c>
      <c r="M6895" s="369">
        <v>2010</v>
      </c>
      <c r="N6895" s="375">
        <v>43873</v>
      </c>
      <c r="O6895" s="226" t="s">
        <v>2569</v>
      </c>
      <c r="P6895" t="str">
        <f t="shared" si="107"/>
        <v>Minnesota River and Greater Blue Earth River TMDL for TSS-Le Sueur River-(07020011-507)-TSS</v>
      </c>
    </row>
    <row r="6896" spans="1:16" ht="45" hidden="1" x14ac:dyDescent="0.25">
      <c r="A6896" s="129" t="s">
        <v>2056</v>
      </c>
      <c r="B6896" s="269" t="s">
        <v>632</v>
      </c>
      <c r="C6896" s="226" t="s">
        <v>2568</v>
      </c>
      <c r="D6896" s="381" t="s">
        <v>1555</v>
      </c>
      <c r="E6896" s="372" t="s">
        <v>1553</v>
      </c>
      <c r="F6896" s="269" t="s">
        <v>475</v>
      </c>
      <c r="G6896" s="373">
        <v>0.76</v>
      </c>
      <c r="H6896" s="225" t="s">
        <v>488</v>
      </c>
      <c r="I6896" s="269" t="s">
        <v>1382</v>
      </c>
      <c r="J6896" s="374">
        <v>0</v>
      </c>
      <c r="K6896" s="269" t="s">
        <v>22</v>
      </c>
      <c r="L6896" s="269" t="s">
        <v>1392</v>
      </c>
      <c r="M6896" s="369">
        <v>2010</v>
      </c>
      <c r="N6896" s="375">
        <v>43873</v>
      </c>
      <c r="O6896" s="226" t="s">
        <v>2569</v>
      </c>
      <c r="P6896" t="str">
        <f t="shared" si="107"/>
        <v>Minnesota River and Greater Blue Earth River TMDL for TSS-Le Sueur River-(07020011-507)-TSS</v>
      </c>
    </row>
    <row r="6897" spans="1:16" ht="45" hidden="1" x14ac:dyDescent="0.25">
      <c r="A6897" s="129" t="s">
        <v>2056</v>
      </c>
      <c r="B6897" s="269" t="s">
        <v>632</v>
      </c>
      <c r="C6897" s="226" t="s">
        <v>2568</v>
      </c>
      <c r="D6897" s="381" t="s">
        <v>1555</v>
      </c>
      <c r="E6897" s="372" t="s">
        <v>1553</v>
      </c>
      <c r="F6897" s="269" t="s">
        <v>475</v>
      </c>
      <c r="G6897" s="373">
        <v>0.31</v>
      </c>
      <c r="H6897" s="225" t="s">
        <v>488</v>
      </c>
      <c r="I6897" s="269" t="s">
        <v>1383</v>
      </c>
      <c r="J6897" s="374">
        <v>0</v>
      </c>
      <c r="K6897" s="269" t="s">
        <v>22</v>
      </c>
      <c r="L6897" s="269" t="s">
        <v>1392</v>
      </c>
      <c r="M6897" s="369">
        <v>2010</v>
      </c>
      <c r="N6897" s="375">
        <v>43873</v>
      </c>
      <c r="O6897" s="226" t="s">
        <v>2569</v>
      </c>
      <c r="P6897" t="str">
        <f t="shared" si="107"/>
        <v>Minnesota River and Greater Blue Earth River TMDL for TSS-Le Sueur River-(07020011-507)-TSS</v>
      </c>
    </row>
    <row r="6898" spans="1:16" ht="45" hidden="1" x14ac:dyDescent="0.25">
      <c r="A6898" s="129" t="s">
        <v>2056</v>
      </c>
      <c r="B6898" s="269" t="s">
        <v>632</v>
      </c>
      <c r="C6898" s="226" t="s">
        <v>2568</v>
      </c>
      <c r="D6898" s="381" t="s">
        <v>1555</v>
      </c>
      <c r="E6898" s="372" t="s">
        <v>1553</v>
      </c>
      <c r="F6898" s="269" t="s">
        <v>475</v>
      </c>
      <c r="G6898" s="373">
        <v>0.14000000000000001</v>
      </c>
      <c r="H6898" s="225" t="s">
        <v>488</v>
      </c>
      <c r="I6898" s="372" t="s">
        <v>1384</v>
      </c>
      <c r="J6898" s="374">
        <v>0</v>
      </c>
      <c r="K6898" s="269" t="s">
        <v>22</v>
      </c>
      <c r="L6898" s="269" t="s">
        <v>1392</v>
      </c>
      <c r="M6898" s="369">
        <v>2010</v>
      </c>
      <c r="N6898" s="375">
        <v>43873</v>
      </c>
      <c r="O6898" s="226" t="s">
        <v>2569</v>
      </c>
      <c r="P6898" t="str">
        <f t="shared" si="107"/>
        <v>Minnesota River and Greater Blue Earth River TMDL for TSS-Le Sueur River-(07020011-507)-TSS</v>
      </c>
    </row>
    <row r="6899" spans="1:16" ht="45" hidden="1" x14ac:dyDescent="0.25">
      <c r="A6899" s="129" t="s">
        <v>2056</v>
      </c>
      <c r="B6899" s="269" t="s">
        <v>632</v>
      </c>
      <c r="C6899" s="226" t="s">
        <v>2568</v>
      </c>
      <c r="D6899" s="381" t="s">
        <v>1555</v>
      </c>
      <c r="E6899" s="372" t="s">
        <v>1553</v>
      </c>
      <c r="F6899" s="269" t="s">
        <v>475</v>
      </c>
      <c r="G6899" s="373">
        <v>6.7000000000000004E-2</v>
      </c>
      <c r="H6899" s="225" t="s">
        <v>488</v>
      </c>
      <c r="I6899" s="372" t="s">
        <v>1385</v>
      </c>
      <c r="J6899" s="374">
        <v>0</v>
      </c>
      <c r="K6899" s="269" t="s">
        <v>22</v>
      </c>
      <c r="L6899" s="269" t="s">
        <v>1392</v>
      </c>
      <c r="M6899" s="369">
        <v>2010</v>
      </c>
      <c r="N6899" s="375">
        <v>43873</v>
      </c>
      <c r="O6899" s="226" t="s">
        <v>2569</v>
      </c>
      <c r="P6899" t="str">
        <f t="shared" si="107"/>
        <v>Minnesota River and Greater Blue Earth River TMDL for TSS-Le Sueur River-(07020011-507)-TSS</v>
      </c>
    </row>
    <row r="6900" spans="1:16" ht="45" hidden="1" x14ac:dyDescent="0.25">
      <c r="A6900" s="129" t="s">
        <v>2057</v>
      </c>
      <c r="B6900" s="269" t="s">
        <v>2411</v>
      </c>
      <c r="C6900" s="226" t="s">
        <v>2568</v>
      </c>
      <c r="D6900" s="381" t="s">
        <v>1555</v>
      </c>
      <c r="E6900" s="372" t="s">
        <v>1553</v>
      </c>
      <c r="F6900" s="269" t="s">
        <v>475</v>
      </c>
      <c r="G6900" s="373">
        <v>2.04</v>
      </c>
      <c r="H6900" s="225" t="s">
        <v>488</v>
      </c>
      <c r="I6900" s="269" t="s">
        <v>1379</v>
      </c>
      <c r="J6900" s="374">
        <v>0</v>
      </c>
      <c r="K6900" s="269" t="s">
        <v>22</v>
      </c>
      <c r="L6900" s="269" t="s">
        <v>1392</v>
      </c>
      <c r="M6900" s="369">
        <v>2010</v>
      </c>
      <c r="N6900" s="375">
        <v>43873</v>
      </c>
      <c r="O6900" s="226" t="s">
        <v>2569</v>
      </c>
      <c r="P6900" t="str">
        <f t="shared" si="107"/>
        <v>Minnesota River and Greater Blue Earth River TMDL for TSS-Le Sueur River-(07020011-507)-TSS</v>
      </c>
    </row>
    <row r="6901" spans="1:16" ht="45" hidden="1" x14ac:dyDescent="0.25">
      <c r="A6901" s="129" t="s">
        <v>2057</v>
      </c>
      <c r="B6901" s="269" t="s">
        <v>2411</v>
      </c>
      <c r="C6901" s="226" t="s">
        <v>2568</v>
      </c>
      <c r="D6901" s="381" t="s">
        <v>1555</v>
      </c>
      <c r="E6901" s="372" t="s">
        <v>1553</v>
      </c>
      <c r="F6901" s="269" t="s">
        <v>475</v>
      </c>
      <c r="G6901" s="373">
        <v>0.76</v>
      </c>
      <c r="H6901" s="225" t="s">
        <v>488</v>
      </c>
      <c r="I6901" s="269" t="s">
        <v>1382</v>
      </c>
      <c r="J6901" s="374">
        <v>0</v>
      </c>
      <c r="K6901" s="269" t="s">
        <v>22</v>
      </c>
      <c r="L6901" s="269" t="s">
        <v>1392</v>
      </c>
      <c r="M6901" s="369">
        <v>2010</v>
      </c>
      <c r="N6901" s="375">
        <v>43873</v>
      </c>
      <c r="O6901" s="226" t="s">
        <v>2569</v>
      </c>
      <c r="P6901" t="str">
        <f t="shared" si="107"/>
        <v>Minnesota River and Greater Blue Earth River TMDL for TSS-Le Sueur River-(07020011-507)-TSS</v>
      </c>
    </row>
    <row r="6902" spans="1:16" ht="45" hidden="1" x14ac:dyDescent="0.25">
      <c r="A6902" s="129" t="s">
        <v>2057</v>
      </c>
      <c r="B6902" s="269" t="s">
        <v>2411</v>
      </c>
      <c r="C6902" s="226" t="s">
        <v>2568</v>
      </c>
      <c r="D6902" s="381" t="s">
        <v>1555</v>
      </c>
      <c r="E6902" s="372" t="s">
        <v>1553</v>
      </c>
      <c r="F6902" s="269" t="s">
        <v>475</v>
      </c>
      <c r="G6902" s="373">
        <v>0.31</v>
      </c>
      <c r="H6902" s="225" t="s">
        <v>488</v>
      </c>
      <c r="I6902" s="269" t="s">
        <v>1383</v>
      </c>
      <c r="J6902" s="374">
        <v>0</v>
      </c>
      <c r="K6902" s="269" t="s">
        <v>22</v>
      </c>
      <c r="L6902" s="269" t="s">
        <v>1392</v>
      </c>
      <c r="M6902" s="369">
        <v>2010</v>
      </c>
      <c r="N6902" s="375">
        <v>43873</v>
      </c>
      <c r="O6902" s="226" t="s">
        <v>2569</v>
      </c>
      <c r="P6902" t="str">
        <f t="shared" si="107"/>
        <v>Minnesota River and Greater Blue Earth River TMDL for TSS-Le Sueur River-(07020011-507)-TSS</v>
      </c>
    </row>
    <row r="6903" spans="1:16" ht="45" hidden="1" x14ac:dyDescent="0.25">
      <c r="A6903" s="129" t="s">
        <v>2057</v>
      </c>
      <c r="B6903" s="269" t="s">
        <v>2411</v>
      </c>
      <c r="C6903" s="226" t="s">
        <v>2568</v>
      </c>
      <c r="D6903" s="381" t="s">
        <v>1555</v>
      </c>
      <c r="E6903" s="372" t="s">
        <v>1553</v>
      </c>
      <c r="F6903" s="269" t="s">
        <v>475</v>
      </c>
      <c r="G6903" s="373">
        <v>0.14000000000000001</v>
      </c>
      <c r="H6903" s="225" t="s">
        <v>488</v>
      </c>
      <c r="I6903" s="372" t="s">
        <v>1384</v>
      </c>
      <c r="J6903" s="374">
        <v>0</v>
      </c>
      <c r="K6903" s="269" t="s">
        <v>22</v>
      </c>
      <c r="L6903" s="269" t="s">
        <v>1392</v>
      </c>
      <c r="M6903" s="369">
        <v>2010</v>
      </c>
      <c r="N6903" s="375">
        <v>43873</v>
      </c>
      <c r="O6903" s="226" t="s">
        <v>2569</v>
      </c>
      <c r="P6903" t="str">
        <f t="shared" si="107"/>
        <v>Minnesota River and Greater Blue Earth River TMDL for TSS-Le Sueur River-(07020011-507)-TSS</v>
      </c>
    </row>
    <row r="6904" spans="1:16" ht="45" hidden="1" x14ac:dyDescent="0.25">
      <c r="A6904" s="129" t="s">
        <v>2057</v>
      </c>
      <c r="B6904" s="269" t="s">
        <v>2411</v>
      </c>
      <c r="C6904" s="226" t="s">
        <v>2568</v>
      </c>
      <c r="D6904" s="381" t="s">
        <v>1555</v>
      </c>
      <c r="E6904" s="372" t="s">
        <v>1553</v>
      </c>
      <c r="F6904" s="269" t="s">
        <v>475</v>
      </c>
      <c r="G6904" s="373">
        <v>6.7000000000000004E-2</v>
      </c>
      <c r="H6904" s="225" t="s">
        <v>488</v>
      </c>
      <c r="I6904" s="372" t="s">
        <v>1385</v>
      </c>
      <c r="J6904" s="374">
        <v>0</v>
      </c>
      <c r="K6904" s="269" t="s">
        <v>22</v>
      </c>
      <c r="L6904" s="269" t="s">
        <v>1392</v>
      </c>
      <c r="M6904" s="369">
        <v>2010</v>
      </c>
      <c r="N6904" s="375">
        <v>43873</v>
      </c>
      <c r="O6904" s="226" t="s">
        <v>2569</v>
      </c>
      <c r="P6904" t="str">
        <f t="shared" si="107"/>
        <v>Minnesota River and Greater Blue Earth River TMDL for TSS-Le Sueur River-(07020011-507)-TSS</v>
      </c>
    </row>
    <row r="6905" spans="1:16" ht="45" hidden="1" x14ac:dyDescent="0.25">
      <c r="A6905" s="129" t="s">
        <v>2275</v>
      </c>
      <c r="B6905" s="269" t="s">
        <v>639</v>
      </c>
      <c r="C6905" s="226" t="s">
        <v>2568</v>
      </c>
      <c r="D6905" s="381" t="s">
        <v>1555</v>
      </c>
      <c r="E6905" s="372" t="s">
        <v>1553</v>
      </c>
      <c r="F6905" s="269" t="s">
        <v>475</v>
      </c>
      <c r="G6905" s="373">
        <v>2.04</v>
      </c>
      <c r="H6905" s="225" t="s">
        <v>488</v>
      </c>
      <c r="I6905" s="269" t="s">
        <v>1379</v>
      </c>
      <c r="J6905" s="374">
        <v>0</v>
      </c>
      <c r="K6905" s="269" t="s">
        <v>22</v>
      </c>
      <c r="L6905" s="269" t="s">
        <v>1392</v>
      </c>
      <c r="M6905" s="369">
        <v>2010</v>
      </c>
      <c r="N6905" s="375">
        <v>43873</v>
      </c>
      <c r="O6905" s="226" t="s">
        <v>2569</v>
      </c>
      <c r="P6905" t="str">
        <f t="shared" si="107"/>
        <v>Minnesota River and Greater Blue Earth River TMDL for TSS-Le Sueur River-(07020011-507)-TSS</v>
      </c>
    </row>
    <row r="6906" spans="1:16" ht="45" hidden="1" x14ac:dyDescent="0.25">
      <c r="A6906" s="129" t="s">
        <v>2275</v>
      </c>
      <c r="B6906" s="269" t="s">
        <v>639</v>
      </c>
      <c r="C6906" s="226" t="s">
        <v>2568</v>
      </c>
      <c r="D6906" s="381" t="s">
        <v>1555</v>
      </c>
      <c r="E6906" s="372" t="s">
        <v>1553</v>
      </c>
      <c r="F6906" s="269" t="s">
        <v>475</v>
      </c>
      <c r="G6906" s="373">
        <v>0.76</v>
      </c>
      <c r="H6906" s="225" t="s">
        <v>488</v>
      </c>
      <c r="I6906" s="269" t="s">
        <v>1382</v>
      </c>
      <c r="J6906" s="374">
        <v>0</v>
      </c>
      <c r="K6906" s="269" t="s">
        <v>22</v>
      </c>
      <c r="L6906" s="269" t="s">
        <v>1392</v>
      </c>
      <c r="M6906" s="369">
        <v>2010</v>
      </c>
      <c r="N6906" s="375">
        <v>43873</v>
      </c>
      <c r="O6906" s="226" t="s">
        <v>2569</v>
      </c>
      <c r="P6906" t="str">
        <f t="shared" si="107"/>
        <v>Minnesota River and Greater Blue Earth River TMDL for TSS-Le Sueur River-(07020011-507)-TSS</v>
      </c>
    </row>
    <row r="6907" spans="1:16" ht="45" hidden="1" x14ac:dyDescent="0.25">
      <c r="A6907" s="129" t="s">
        <v>2275</v>
      </c>
      <c r="B6907" s="269" t="s">
        <v>639</v>
      </c>
      <c r="C6907" s="226" t="s">
        <v>2568</v>
      </c>
      <c r="D6907" s="381" t="s">
        <v>1555</v>
      </c>
      <c r="E6907" s="372" t="s">
        <v>1553</v>
      </c>
      <c r="F6907" s="269" t="s">
        <v>475</v>
      </c>
      <c r="G6907" s="373">
        <v>0.31</v>
      </c>
      <c r="H6907" s="225" t="s">
        <v>488</v>
      </c>
      <c r="I6907" s="269" t="s">
        <v>1383</v>
      </c>
      <c r="J6907" s="374">
        <v>0</v>
      </c>
      <c r="K6907" s="269" t="s">
        <v>22</v>
      </c>
      <c r="L6907" s="269" t="s">
        <v>1392</v>
      </c>
      <c r="M6907" s="369">
        <v>2010</v>
      </c>
      <c r="N6907" s="375">
        <v>43873</v>
      </c>
      <c r="O6907" s="226" t="s">
        <v>2569</v>
      </c>
      <c r="P6907" t="str">
        <f t="shared" si="107"/>
        <v>Minnesota River and Greater Blue Earth River TMDL for TSS-Le Sueur River-(07020011-507)-TSS</v>
      </c>
    </row>
    <row r="6908" spans="1:16" ht="45" hidden="1" x14ac:dyDescent="0.25">
      <c r="A6908" s="129" t="s">
        <v>2275</v>
      </c>
      <c r="B6908" s="269" t="s">
        <v>639</v>
      </c>
      <c r="C6908" s="226" t="s">
        <v>2568</v>
      </c>
      <c r="D6908" s="381" t="s">
        <v>1555</v>
      </c>
      <c r="E6908" s="372" t="s">
        <v>1553</v>
      </c>
      <c r="F6908" s="269" t="s">
        <v>475</v>
      </c>
      <c r="G6908" s="373">
        <v>0.14000000000000001</v>
      </c>
      <c r="H6908" s="225" t="s">
        <v>488</v>
      </c>
      <c r="I6908" s="372" t="s">
        <v>1384</v>
      </c>
      <c r="J6908" s="374">
        <v>0</v>
      </c>
      <c r="K6908" s="269" t="s">
        <v>22</v>
      </c>
      <c r="L6908" s="269" t="s">
        <v>1392</v>
      </c>
      <c r="M6908" s="369">
        <v>2010</v>
      </c>
      <c r="N6908" s="375">
        <v>43873</v>
      </c>
      <c r="O6908" s="226" t="s">
        <v>2569</v>
      </c>
      <c r="P6908" t="str">
        <f t="shared" si="107"/>
        <v>Minnesota River and Greater Blue Earth River TMDL for TSS-Le Sueur River-(07020011-507)-TSS</v>
      </c>
    </row>
    <row r="6909" spans="1:16" ht="45" hidden="1" x14ac:dyDescent="0.25">
      <c r="A6909" s="129" t="s">
        <v>2275</v>
      </c>
      <c r="B6909" s="269" t="s">
        <v>639</v>
      </c>
      <c r="C6909" s="226" t="s">
        <v>2568</v>
      </c>
      <c r="D6909" s="381" t="s">
        <v>1555</v>
      </c>
      <c r="E6909" s="372" t="s">
        <v>1553</v>
      </c>
      <c r="F6909" s="269" t="s">
        <v>475</v>
      </c>
      <c r="G6909" s="373">
        <v>6.7000000000000004E-2</v>
      </c>
      <c r="H6909" s="225" t="s">
        <v>488</v>
      </c>
      <c r="I6909" s="372" t="s">
        <v>1385</v>
      </c>
      <c r="J6909" s="374">
        <v>0</v>
      </c>
      <c r="K6909" s="269" t="s">
        <v>22</v>
      </c>
      <c r="L6909" s="269" t="s">
        <v>1392</v>
      </c>
      <c r="M6909" s="369">
        <v>2010</v>
      </c>
      <c r="N6909" s="375">
        <v>43873</v>
      </c>
      <c r="O6909" s="226" t="s">
        <v>2569</v>
      </c>
      <c r="P6909" t="str">
        <f t="shared" si="107"/>
        <v>Minnesota River and Greater Blue Earth River TMDL for TSS-Le Sueur River-(07020011-507)-TSS</v>
      </c>
    </row>
    <row r="6910" spans="1:16" ht="45" hidden="1" x14ac:dyDescent="0.25">
      <c r="A6910" s="129" t="s">
        <v>162</v>
      </c>
      <c r="B6910" s="227" t="s">
        <v>482</v>
      </c>
      <c r="C6910" s="226" t="s">
        <v>2568</v>
      </c>
      <c r="D6910" s="381" t="s">
        <v>1555</v>
      </c>
      <c r="E6910" s="372" t="s">
        <v>1553</v>
      </c>
      <c r="F6910" s="269" t="s">
        <v>505</v>
      </c>
      <c r="G6910" s="373">
        <v>0.11</v>
      </c>
      <c r="H6910" s="225" t="s">
        <v>488</v>
      </c>
      <c r="I6910" s="269" t="s">
        <v>1379</v>
      </c>
      <c r="J6910" s="374">
        <v>0</v>
      </c>
      <c r="K6910" s="269" t="s">
        <v>22</v>
      </c>
      <c r="L6910" s="269" t="s">
        <v>1392</v>
      </c>
      <c r="M6910" s="369">
        <v>2010</v>
      </c>
      <c r="N6910" s="375">
        <v>43873</v>
      </c>
      <c r="O6910" s="226" t="s">
        <v>2569</v>
      </c>
      <c r="P6910" t="str">
        <f t="shared" si="107"/>
        <v>Minnesota River and Greater Blue Earth River TMDL for TSS-Le Sueur River-(07020011-507)-TSS</v>
      </c>
    </row>
    <row r="6911" spans="1:16" ht="45" hidden="1" x14ac:dyDescent="0.25">
      <c r="A6911" s="129" t="s">
        <v>162</v>
      </c>
      <c r="B6911" s="227" t="s">
        <v>482</v>
      </c>
      <c r="C6911" s="226" t="s">
        <v>2568</v>
      </c>
      <c r="D6911" s="381" t="s">
        <v>1555</v>
      </c>
      <c r="E6911" s="372" t="s">
        <v>1553</v>
      </c>
      <c r="F6911" s="269" t="s">
        <v>505</v>
      </c>
      <c r="G6911" s="373">
        <v>4.1000000000000002E-2</v>
      </c>
      <c r="H6911" s="225" t="s">
        <v>488</v>
      </c>
      <c r="I6911" s="269" t="s">
        <v>1382</v>
      </c>
      <c r="J6911" s="374">
        <v>0</v>
      </c>
      <c r="K6911" s="269" t="s">
        <v>22</v>
      </c>
      <c r="L6911" s="269" t="s">
        <v>1392</v>
      </c>
      <c r="M6911" s="369">
        <v>2010</v>
      </c>
      <c r="N6911" s="375">
        <v>43873</v>
      </c>
      <c r="O6911" s="226" t="s">
        <v>2569</v>
      </c>
      <c r="P6911" t="str">
        <f t="shared" si="107"/>
        <v>Minnesota River and Greater Blue Earth River TMDL for TSS-Le Sueur River-(07020011-507)-TSS</v>
      </c>
    </row>
    <row r="6912" spans="1:16" ht="45" hidden="1" x14ac:dyDescent="0.25">
      <c r="A6912" s="129" t="s">
        <v>162</v>
      </c>
      <c r="B6912" s="227" t="s">
        <v>482</v>
      </c>
      <c r="C6912" s="226" t="s">
        <v>2568</v>
      </c>
      <c r="D6912" s="381" t="s">
        <v>1555</v>
      </c>
      <c r="E6912" s="372" t="s">
        <v>1553</v>
      </c>
      <c r="F6912" s="269" t="s">
        <v>505</v>
      </c>
      <c r="G6912" s="373">
        <v>1.7000000000000001E-2</v>
      </c>
      <c r="H6912" s="225" t="s">
        <v>488</v>
      </c>
      <c r="I6912" s="269" t="s">
        <v>1383</v>
      </c>
      <c r="J6912" s="374">
        <v>0</v>
      </c>
      <c r="K6912" s="269" t="s">
        <v>22</v>
      </c>
      <c r="L6912" s="269" t="s">
        <v>1392</v>
      </c>
      <c r="M6912" s="369">
        <v>2010</v>
      </c>
      <c r="N6912" s="375">
        <v>43873</v>
      </c>
      <c r="O6912" s="226" t="s">
        <v>2569</v>
      </c>
      <c r="P6912" t="str">
        <f t="shared" si="107"/>
        <v>Minnesota River and Greater Blue Earth River TMDL for TSS-Le Sueur River-(07020011-507)-TSS</v>
      </c>
    </row>
    <row r="6913" spans="1:16" ht="45" hidden="1" x14ac:dyDescent="0.25">
      <c r="A6913" s="129" t="s">
        <v>162</v>
      </c>
      <c r="B6913" s="227" t="s">
        <v>482</v>
      </c>
      <c r="C6913" s="226" t="s">
        <v>2568</v>
      </c>
      <c r="D6913" s="381" t="s">
        <v>1555</v>
      </c>
      <c r="E6913" s="372" t="s">
        <v>1553</v>
      </c>
      <c r="F6913" s="269" t="s">
        <v>505</v>
      </c>
      <c r="G6913" s="382">
        <v>7.1999999999999998E-3</v>
      </c>
      <c r="H6913" s="225" t="s">
        <v>488</v>
      </c>
      <c r="I6913" s="372" t="s">
        <v>1384</v>
      </c>
      <c r="J6913" s="374">
        <v>0</v>
      </c>
      <c r="K6913" s="269" t="s">
        <v>22</v>
      </c>
      <c r="L6913" s="269" t="s">
        <v>1392</v>
      </c>
      <c r="M6913" s="369">
        <v>2010</v>
      </c>
      <c r="N6913" s="375">
        <v>43873</v>
      </c>
      <c r="O6913" s="226" t="s">
        <v>2569</v>
      </c>
      <c r="P6913" t="str">
        <f t="shared" si="107"/>
        <v>Minnesota River and Greater Blue Earth River TMDL for TSS-Le Sueur River-(07020011-507)-TSS</v>
      </c>
    </row>
    <row r="6914" spans="1:16" ht="45" hidden="1" x14ac:dyDescent="0.25">
      <c r="A6914" s="129" t="s">
        <v>162</v>
      </c>
      <c r="B6914" s="227" t="s">
        <v>482</v>
      </c>
      <c r="C6914" s="226" t="s">
        <v>2568</v>
      </c>
      <c r="D6914" s="381" t="s">
        <v>1555</v>
      </c>
      <c r="E6914" s="372" t="s">
        <v>1553</v>
      </c>
      <c r="F6914" s="269" t="s">
        <v>505</v>
      </c>
      <c r="G6914" s="382">
        <v>2.3999999999999998E-3</v>
      </c>
      <c r="H6914" s="225" t="s">
        <v>488</v>
      </c>
      <c r="I6914" s="372" t="s">
        <v>1385</v>
      </c>
      <c r="J6914" s="374">
        <v>0</v>
      </c>
      <c r="K6914" s="269" t="s">
        <v>22</v>
      </c>
      <c r="L6914" s="269" t="s">
        <v>1392</v>
      </c>
      <c r="M6914" s="369">
        <v>2010</v>
      </c>
      <c r="N6914" s="375">
        <v>43873</v>
      </c>
      <c r="O6914" s="226" t="s">
        <v>2569</v>
      </c>
      <c r="P6914" t="str">
        <f t="shared" si="107"/>
        <v>Minnesota River and Greater Blue Earth River TMDL for TSS-Le Sueur River-(07020011-507)-TSS</v>
      </c>
    </row>
    <row r="6915" spans="1:16" ht="45" hidden="1" x14ac:dyDescent="0.25">
      <c r="A6915" s="129" t="s">
        <v>2275</v>
      </c>
      <c r="B6915" s="269" t="s">
        <v>639</v>
      </c>
      <c r="C6915" s="226" t="s">
        <v>2568</v>
      </c>
      <c r="D6915" s="381" t="s">
        <v>2584</v>
      </c>
      <c r="E6915" s="372" t="s">
        <v>1553</v>
      </c>
      <c r="F6915" s="269" t="s">
        <v>505</v>
      </c>
      <c r="G6915" s="373">
        <v>0.37</v>
      </c>
      <c r="H6915" s="225" t="s">
        <v>488</v>
      </c>
      <c r="I6915" s="269" t="s">
        <v>1379</v>
      </c>
      <c r="J6915" s="374">
        <v>0</v>
      </c>
      <c r="K6915" s="269" t="s">
        <v>22</v>
      </c>
      <c r="L6915" s="269" t="s">
        <v>1392</v>
      </c>
      <c r="M6915" s="369">
        <v>2010</v>
      </c>
      <c r="N6915" s="375">
        <v>43873</v>
      </c>
      <c r="O6915" s="226" t="s">
        <v>2569</v>
      </c>
      <c r="P6915" t="str">
        <f t="shared" ref="P6915:P6978" si="108">CONCATENATE(C6915, "-", E6915, "-","(", D6915,")", "-",K6915)</f>
        <v>Minnesota River and Greater Blue Earth River TMDL for TSS-Le Sueur River-(07020011-620)-TSS</v>
      </c>
    </row>
    <row r="6916" spans="1:16" ht="45" hidden="1" x14ac:dyDescent="0.25">
      <c r="A6916" s="129" t="s">
        <v>2275</v>
      </c>
      <c r="B6916" s="269" t="s">
        <v>639</v>
      </c>
      <c r="C6916" s="226" t="s">
        <v>2568</v>
      </c>
      <c r="D6916" s="381" t="s">
        <v>2584</v>
      </c>
      <c r="E6916" s="372" t="s">
        <v>1553</v>
      </c>
      <c r="F6916" s="269" t="s">
        <v>505</v>
      </c>
      <c r="G6916" s="373">
        <v>0.14000000000000001</v>
      </c>
      <c r="H6916" s="225" t="s">
        <v>488</v>
      </c>
      <c r="I6916" s="269" t="s">
        <v>1382</v>
      </c>
      <c r="J6916" s="374">
        <v>0</v>
      </c>
      <c r="K6916" s="269" t="s">
        <v>22</v>
      </c>
      <c r="L6916" s="269" t="s">
        <v>1392</v>
      </c>
      <c r="M6916" s="369">
        <v>2010</v>
      </c>
      <c r="N6916" s="375">
        <v>43873</v>
      </c>
      <c r="O6916" s="226" t="s">
        <v>2569</v>
      </c>
      <c r="P6916" t="str">
        <f t="shared" si="108"/>
        <v>Minnesota River and Greater Blue Earth River TMDL for TSS-Le Sueur River-(07020011-620)-TSS</v>
      </c>
    </row>
    <row r="6917" spans="1:16" ht="45" hidden="1" x14ac:dyDescent="0.25">
      <c r="A6917" s="129" t="s">
        <v>2275</v>
      </c>
      <c r="B6917" s="269" t="s">
        <v>639</v>
      </c>
      <c r="C6917" s="226" t="s">
        <v>2568</v>
      </c>
      <c r="D6917" s="381" t="s">
        <v>2584</v>
      </c>
      <c r="E6917" s="372" t="s">
        <v>1553</v>
      </c>
      <c r="F6917" s="269" t="s">
        <v>505</v>
      </c>
      <c r="G6917" s="373">
        <v>5.5E-2</v>
      </c>
      <c r="H6917" s="225" t="s">
        <v>488</v>
      </c>
      <c r="I6917" s="269" t="s">
        <v>1383</v>
      </c>
      <c r="J6917" s="374">
        <v>0</v>
      </c>
      <c r="K6917" s="269" t="s">
        <v>22</v>
      </c>
      <c r="L6917" s="269" t="s">
        <v>1392</v>
      </c>
      <c r="M6917" s="369">
        <v>2010</v>
      </c>
      <c r="N6917" s="375">
        <v>43873</v>
      </c>
      <c r="O6917" s="226" t="s">
        <v>2569</v>
      </c>
      <c r="P6917" t="str">
        <f t="shared" si="108"/>
        <v>Minnesota River and Greater Blue Earth River TMDL for TSS-Le Sueur River-(07020011-620)-TSS</v>
      </c>
    </row>
    <row r="6918" spans="1:16" ht="45" hidden="1" x14ac:dyDescent="0.25">
      <c r="A6918" s="129" t="s">
        <v>2275</v>
      </c>
      <c r="B6918" s="269" t="s">
        <v>639</v>
      </c>
      <c r="C6918" s="226" t="s">
        <v>2568</v>
      </c>
      <c r="D6918" s="381" t="s">
        <v>2584</v>
      </c>
      <c r="E6918" s="372" t="s">
        <v>1553</v>
      </c>
      <c r="F6918" s="269" t="s">
        <v>505</v>
      </c>
      <c r="G6918" s="373">
        <v>2.5000000000000001E-2</v>
      </c>
      <c r="H6918" s="225" t="s">
        <v>488</v>
      </c>
      <c r="I6918" s="372" t="s">
        <v>1384</v>
      </c>
      <c r="J6918" s="374">
        <v>0</v>
      </c>
      <c r="K6918" s="269" t="s">
        <v>22</v>
      </c>
      <c r="L6918" s="269" t="s">
        <v>1392</v>
      </c>
      <c r="M6918" s="369">
        <v>2010</v>
      </c>
      <c r="N6918" s="375">
        <v>43873</v>
      </c>
      <c r="O6918" s="226" t="s">
        <v>2569</v>
      </c>
      <c r="P6918" t="str">
        <f t="shared" si="108"/>
        <v>Minnesota River and Greater Blue Earth River TMDL for TSS-Le Sueur River-(07020011-620)-TSS</v>
      </c>
    </row>
    <row r="6919" spans="1:16" ht="45" hidden="1" x14ac:dyDescent="0.25">
      <c r="A6919" s="129" t="s">
        <v>2275</v>
      </c>
      <c r="B6919" s="269" t="s">
        <v>639</v>
      </c>
      <c r="C6919" s="226" t="s">
        <v>2568</v>
      </c>
      <c r="D6919" s="381" t="s">
        <v>2584</v>
      </c>
      <c r="E6919" s="372" t="s">
        <v>1553</v>
      </c>
      <c r="F6919" s="269" t="s">
        <v>505</v>
      </c>
      <c r="G6919" s="373">
        <v>1.2E-2</v>
      </c>
      <c r="H6919" s="225" t="s">
        <v>488</v>
      </c>
      <c r="I6919" s="372" t="s">
        <v>1385</v>
      </c>
      <c r="J6919" s="374">
        <v>0</v>
      </c>
      <c r="K6919" s="269" t="s">
        <v>22</v>
      </c>
      <c r="L6919" s="269" t="s">
        <v>1392</v>
      </c>
      <c r="M6919" s="369">
        <v>2010</v>
      </c>
      <c r="N6919" s="375">
        <v>43873</v>
      </c>
      <c r="O6919" s="226" t="s">
        <v>2569</v>
      </c>
      <c r="P6919" t="str">
        <f t="shared" si="108"/>
        <v>Minnesota River and Greater Blue Earth River TMDL for TSS-Le Sueur River-(07020011-620)-TSS</v>
      </c>
    </row>
    <row r="6920" spans="1:16" ht="28.5" hidden="1" customHeight="1" x14ac:dyDescent="0.25">
      <c r="A6920" s="129" t="s">
        <v>1469</v>
      </c>
      <c r="B6920" s="269" t="s">
        <v>512</v>
      </c>
      <c r="C6920" s="226" t="s">
        <v>2568</v>
      </c>
      <c r="D6920" s="269" t="s">
        <v>641</v>
      </c>
      <c r="E6920" s="372" t="s">
        <v>1557</v>
      </c>
      <c r="F6920" s="269" t="s">
        <v>475</v>
      </c>
      <c r="G6920" s="373">
        <v>119.2</v>
      </c>
      <c r="H6920" s="225" t="s">
        <v>488</v>
      </c>
      <c r="I6920" s="269" t="s">
        <v>1379</v>
      </c>
      <c r="J6920" s="374">
        <v>0</v>
      </c>
      <c r="K6920" s="269" t="s">
        <v>22</v>
      </c>
      <c r="L6920" s="269" t="s">
        <v>1392</v>
      </c>
      <c r="M6920" s="369">
        <v>2010</v>
      </c>
      <c r="N6920" s="375">
        <v>43873</v>
      </c>
      <c r="O6920" s="226" t="s">
        <v>2569</v>
      </c>
      <c r="P6920" t="str">
        <f t="shared" si="108"/>
        <v>Minnesota River and Greater Blue Earth River TMDL for TSS-Minnesota River-(07020012-505)-TSS</v>
      </c>
    </row>
    <row r="6921" spans="1:16" ht="28.5" hidden="1" customHeight="1" x14ac:dyDescent="0.25">
      <c r="A6921" s="129" t="s">
        <v>1469</v>
      </c>
      <c r="B6921" s="269" t="s">
        <v>512</v>
      </c>
      <c r="C6921" s="226" t="s">
        <v>2568</v>
      </c>
      <c r="D6921" s="269" t="s">
        <v>641</v>
      </c>
      <c r="E6921" s="372" t="s">
        <v>1557</v>
      </c>
      <c r="F6921" s="269" t="s">
        <v>475</v>
      </c>
      <c r="G6921" s="373">
        <v>44.21</v>
      </c>
      <c r="H6921" s="225" t="s">
        <v>488</v>
      </c>
      <c r="I6921" s="269" t="s">
        <v>1382</v>
      </c>
      <c r="J6921" s="374">
        <v>0</v>
      </c>
      <c r="K6921" s="269" t="s">
        <v>22</v>
      </c>
      <c r="L6921" s="269" t="s">
        <v>1392</v>
      </c>
      <c r="M6921" s="369">
        <v>2010</v>
      </c>
      <c r="N6921" s="375">
        <v>43873</v>
      </c>
      <c r="O6921" s="226" t="s">
        <v>2569</v>
      </c>
      <c r="P6921" t="str">
        <f t="shared" si="108"/>
        <v>Minnesota River and Greater Blue Earth River TMDL for TSS-Minnesota River-(07020012-505)-TSS</v>
      </c>
    </row>
    <row r="6922" spans="1:16" ht="28.5" hidden="1" customHeight="1" x14ac:dyDescent="0.25">
      <c r="A6922" s="129" t="s">
        <v>1469</v>
      </c>
      <c r="B6922" s="269" t="s">
        <v>512</v>
      </c>
      <c r="C6922" s="226" t="s">
        <v>2568</v>
      </c>
      <c r="D6922" s="269" t="s">
        <v>641</v>
      </c>
      <c r="E6922" s="372" t="s">
        <v>1557</v>
      </c>
      <c r="F6922" s="269" t="s">
        <v>475</v>
      </c>
      <c r="G6922" s="373">
        <v>17.829999999999998</v>
      </c>
      <c r="H6922" s="225" t="s">
        <v>488</v>
      </c>
      <c r="I6922" s="269" t="s">
        <v>1383</v>
      </c>
      <c r="J6922" s="374">
        <v>0</v>
      </c>
      <c r="K6922" s="269" t="s">
        <v>22</v>
      </c>
      <c r="L6922" s="269" t="s">
        <v>1392</v>
      </c>
      <c r="M6922" s="369">
        <v>2010</v>
      </c>
      <c r="N6922" s="375">
        <v>43873</v>
      </c>
      <c r="O6922" s="226" t="s">
        <v>2569</v>
      </c>
      <c r="P6922" t="str">
        <f t="shared" si="108"/>
        <v>Minnesota River and Greater Blue Earth River TMDL for TSS-Minnesota River-(07020012-505)-TSS</v>
      </c>
    </row>
    <row r="6923" spans="1:16" ht="28.5" hidden="1" customHeight="1" x14ac:dyDescent="0.25">
      <c r="A6923" s="129" t="s">
        <v>1469</v>
      </c>
      <c r="B6923" s="269" t="s">
        <v>512</v>
      </c>
      <c r="C6923" s="226" t="s">
        <v>2568</v>
      </c>
      <c r="D6923" s="269" t="s">
        <v>641</v>
      </c>
      <c r="E6923" s="372" t="s">
        <v>1557</v>
      </c>
      <c r="F6923" s="269" t="s">
        <v>475</v>
      </c>
      <c r="G6923" s="373">
        <v>8.1199999999999992</v>
      </c>
      <c r="H6923" s="225" t="s">
        <v>488</v>
      </c>
      <c r="I6923" s="372" t="s">
        <v>1384</v>
      </c>
      <c r="J6923" s="374">
        <v>0</v>
      </c>
      <c r="K6923" s="269" t="s">
        <v>22</v>
      </c>
      <c r="L6923" s="269" t="s">
        <v>1392</v>
      </c>
      <c r="M6923" s="369">
        <v>2010</v>
      </c>
      <c r="N6923" s="375">
        <v>43873</v>
      </c>
      <c r="O6923" s="226" t="s">
        <v>2569</v>
      </c>
      <c r="P6923" t="str">
        <f t="shared" si="108"/>
        <v>Minnesota River and Greater Blue Earth River TMDL for TSS-Minnesota River-(07020012-505)-TSS</v>
      </c>
    </row>
    <row r="6924" spans="1:16" ht="28.5" hidden="1" customHeight="1" x14ac:dyDescent="0.25">
      <c r="A6924" s="129" t="s">
        <v>1469</v>
      </c>
      <c r="B6924" s="269" t="s">
        <v>512</v>
      </c>
      <c r="C6924" s="226" t="s">
        <v>2568</v>
      </c>
      <c r="D6924" s="269" t="s">
        <v>641</v>
      </c>
      <c r="E6924" s="372" t="s">
        <v>1557</v>
      </c>
      <c r="F6924" s="269" t="s">
        <v>475</v>
      </c>
      <c r="G6924" s="373">
        <v>3.9</v>
      </c>
      <c r="H6924" s="225" t="s">
        <v>488</v>
      </c>
      <c r="I6924" s="372" t="s">
        <v>1385</v>
      </c>
      <c r="J6924" s="374">
        <v>0</v>
      </c>
      <c r="K6924" s="269" t="s">
        <v>22</v>
      </c>
      <c r="L6924" s="269" t="s">
        <v>1392</v>
      </c>
      <c r="M6924" s="369">
        <v>2010</v>
      </c>
      <c r="N6924" s="375">
        <v>43873</v>
      </c>
      <c r="O6924" s="226" t="s">
        <v>2569</v>
      </c>
      <c r="P6924" t="str">
        <f t="shared" si="108"/>
        <v>Minnesota River and Greater Blue Earth River TMDL for TSS-Minnesota River-(07020012-505)-TSS</v>
      </c>
    </row>
    <row r="6925" spans="1:16" ht="45" hidden="1" x14ac:dyDescent="0.25">
      <c r="A6925" s="129" t="s">
        <v>2585</v>
      </c>
      <c r="B6925" s="372" t="s">
        <v>515</v>
      </c>
      <c r="C6925" s="226" t="s">
        <v>2568</v>
      </c>
      <c r="D6925" s="269" t="s">
        <v>641</v>
      </c>
      <c r="E6925" s="372" t="s">
        <v>1557</v>
      </c>
      <c r="F6925" s="269" t="s">
        <v>475</v>
      </c>
      <c r="G6925" s="373">
        <v>119.2</v>
      </c>
      <c r="H6925" s="225" t="s">
        <v>488</v>
      </c>
      <c r="I6925" s="269" t="s">
        <v>1379</v>
      </c>
      <c r="J6925" s="374">
        <v>0</v>
      </c>
      <c r="K6925" s="269" t="s">
        <v>22</v>
      </c>
      <c r="L6925" s="269" t="s">
        <v>1392</v>
      </c>
      <c r="M6925" s="369">
        <v>2010</v>
      </c>
      <c r="N6925" s="375">
        <v>43873</v>
      </c>
      <c r="O6925" s="226" t="s">
        <v>2569</v>
      </c>
      <c r="P6925" t="str">
        <f t="shared" si="108"/>
        <v>Minnesota River and Greater Blue Earth River TMDL for TSS-Minnesota River-(07020012-505)-TSS</v>
      </c>
    </row>
    <row r="6926" spans="1:16" ht="45" hidden="1" x14ac:dyDescent="0.25">
      <c r="A6926" s="129" t="s">
        <v>2585</v>
      </c>
      <c r="B6926" s="372" t="s">
        <v>515</v>
      </c>
      <c r="C6926" s="226" t="s">
        <v>2568</v>
      </c>
      <c r="D6926" s="269" t="s">
        <v>641</v>
      </c>
      <c r="E6926" s="372" t="s">
        <v>1557</v>
      </c>
      <c r="F6926" s="269" t="s">
        <v>475</v>
      </c>
      <c r="G6926" s="373">
        <v>44.21</v>
      </c>
      <c r="H6926" s="225" t="s">
        <v>488</v>
      </c>
      <c r="I6926" s="269" t="s">
        <v>1382</v>
      </c>
      <c r="J6926" s="374">
        <v>0</v>
      </c>
      <c r="K6926" s="269" t="s">
        <v>22</v>
      </c>
      <c r="L6926" s="269" t="s">
        <v>1392</v>
      </c>
      <c r="M6926" s="369">
        <v>2010</v>
      </c>
      <c r="N6926" s="375">
        <v>43873</v>
      </c>
      <c r="O6926" s="226" t="s">
        <v>2569</v>
      </c>
      <c r="P6926" t="str">
        <f t="shared" si="108"/>
        <v>Minnesota River and Greater Blue Earth River TMDL for TSS-Minnesota River-(07020012-505)-TSS</v>
      </c>
    </row>
    <row r="6927" spans="1:16" ht="45" hidden="1" x14ac:dyDescent="0.25">
      <c r="A6927" s="129" t="s">
        <v>2585</v>
      </c>
      <c r="B6927" s="372" t="s">
        <v>515</v>
      </c>
      <c r="C6927" s="226" t="s">
        <v>2568</v>
      </c>
      <c r="D6927" s="269" t="s">
        <v>641</v>
      </c>
      <c r="E6927" s="372" t="s">
        <v>1557</v>
      </c>
      <c r="F6927" s="269" t="s">
        <v>475</v>
      </c>
      <c r="G6927" s="373">
        <v>17.829999999999998</v>
      </c>
      <c r="H6927" s="225" t="s">
        <v>488</v>
      </c>
      <c r="I6927" s="269" t="s">
        <v>1383</v>
      </c>
      <c r="J6927" s="374">
        <v>0</v>
      </c>
      <c r="K6927" s="269" t="s">
        <v>22</v>
      </c>
      <c r="L6927" s="269" t="s">
        <v>1392</v>
      </c>
      <c r="M6927" s="369">
        <v>2010</v>
      </c>
      <c r="N6927" s="375">
        <v>43873</v>
      </c>
      <c r="O6927" s="226" t="s">
        <v>2569</v>
      </c>
      <c r="P6927" t="str">
        <f t="shared" si="108"/>
        <v>Minnesota River and Greater Blue Earth River TMDL for TSS-Minnesota River-(07020012-505)-TSS</v>
      </c>
    </row>
    <row r="6928" spans="1:16" ht="45" hidden="1" x14ac:dyDescent="0.25">
      <c r="A6928" s="129" t="s">
        <v>2585</v>
      </c>
      <c r="B6928" s="372" t="s">
        <v>515</v>
      </c>
      <c r="C6928" s="226" t="s">
        <v>2568</v>
      </c>
      <c r="D6928" s="269" t="s">
        <v>641</v>
      </c>
      <c r="E6928" s="372" t="s">
        <v>1557</v>
      </c>
      <c r="F6928" s="269" t="s">
        <v>475</v>
      </c>
      <c r="G6928" s="373">
        <v>8.1199999999999992</v>
      </c>
      <c r="H6928" s="225" t="s">
        <v>488</v>
      </c>
      <c r="I6928" s="372" t="s">
        <v>1384</v>
      </c>
      <c r="J6928" s="374">
        <v>0</v>
      </c>
      <c r="K6928" s="269" t="s">
        <v>22</v>
      </c>
      <c r="L6928" s="269" t="s">
        <v>1392</v>
      </c>
      <c r="M6928" s="369">
        <v>2010</v>
      </c>
      <c r="N6928" s="375">
        <v>43873</v>
      </c>
      <c r="O6928" s="226" t="s">
        <v>2569</v>
      </c>
      <c r="P6928" t="str">
        <f t="shared" si="108"/>
        <v>Minnesota River and Greater Blue Earth River TMDL for TSS-Minnesota River-(07020012-505)-TSS</v>
      </c>
    </row>
    <row r="6929" spans="1:16" ht="45" hidden="1" x14ac:dyDescent="0.25">
      <c r="A6929" s="129" t="s">
        <v>2585</v>
      </c>
      <c r="B6929" s="372" t="s">
        <v>515</v>
      </c>
      <c r="C6929" s="226" t="s">
        <v>2568</v>
      </c>
      <c r="D6929" s="269" t="s">
        <v>641</v>
      </c>
      <c r="E6929" s="372" t="s">
        <v>1557</v>
      </c>
      <c r="F6929" s="269" t="s">
        <v>475</v>
      </c>
      <c r="G6929" s="373">
        <v>3.9</v>
      </c>
      <c r="H6929" s="225" t="s">
        <v>488</v>
      </c>
      <c r="I6929" s="372" t="s">
        <v>1385</v>
      </c>
      <c r="J6929" s="374">
        <v>0</v>
      </c>
      <c r="K6929" s="269" t="s">
        <v>22</v>
      </c>
      <c r="L6929" s="269" t="s">
        <v>1392</v>
      </c>
      <c r="M6929" s="369">
        <v>2010</v>
      </c>
      <c r="N6929" s="375">
        <v>43873</v>
      </c>
      <c r="O6929" s="226" t="s">
        <v>2569</v>
      </c>
      <c r="P6929" t="str">
        <f t="shared" si="108"/>
        <v>Minnesota River and Greater Blue Earth River TMDL for TSS-Minnesota River-(07020012-505)-TSS</v>
      </c>
    </row>
    <row r="6930" spans="1:16" ht="45" hidden="1" x14ac:dyDescent="0.25">
      <c r="A6930" s="129" t="s">
        <v>1534</v>
      </c>
      <c r="B6930" s="269" t="s">
        <v>621</v>
      </c>
      <c r="C6930" s="226" t="s">
        <v>2568</v>
      </c>
      <c r="D6930" s="269" t="s">
        <v>641</v>
      </c>
      <c r="E6930" s="372" t="s">
        <v>1557</v>
      </c>
      <c r="F6930" s="269" t="s">
        <v>475</v>
      </c>
      <c r="G6930" s="373">
        <v>119.2</v>
      </c>
      <c r="H6930" s="225" t="s">
        <v>488</v>
      </c>
      <c r="I6930" s="269" t="s">
        <v>1379</v>
      </c>
      <c r="J6930" s="374">
        <v>0</v>
      </c>
      <c r="K6930" s="269" t="s">
        <v>22</v>
      </c>
      <c r="L6930" s="269" t="s">
        <v>1392</v>
      </c>
      <c r="M6930" s="369">
        <v>2010</v>
      </c>
      <c r="N6930" s="375">
        <v>43873</v>
      </c>
      <c r="O6930" s="226" t="s">
        <v>2569</v>
      </c>
      <c r="P6930" t="str">
        <f t="shared" si="108"/>
        <v>Minnesota River and Greater Blue Earth River TMDL for TSS-Minnesota River-(07020012-505)-TSS</v>
      </c>
    </row>
    <row r="6931" spans="1:16" ht="45" hidden="1" x14ac:dyDescent="0.25">
      <c r="A6931" s="129" t="s">
        <v>1534</v>
      </c>
      <c r="B6931" s="269" t="s">
        <v>621</v>
      </c>
      <c r="C6931" s="226" t="s">
        <v>2568</v>
      </c>
      <c r="D6931" s="269" t="s">
        <v>641</v>
      </c>
      <c r="E6931" s="372" t="s">
        <v>1557</v>
      </c>
      <c r="F6931" s="269" t="s">
        <v>475</v>
      </c>
      <c r="G6931" s="373">
        <v>44.21</v>
      </c>
      <c r="H6931" s="225" t="s">
        <v>488</v>
      </c>
      <c r="I6931" s="269" t="s">
        <v>1382</v>
      </c>
      <c r="J6931" s="374">
        <v>0</v>
      </c>
      <c r="K6931" s="269" t="s">
        <v>22</v>
      </c>
      <c r="L6931" s="269" t="s">
        <v>1392</v>
      </c>
      <c r="M6931" s="369">
        <v>2010</v>
      </c>
      <c r="N6931" s="375">
        <v>43873</v>
      </c>
      <c r="O6931" s="226" t="s">
        <v>2569</v>
      </c>
      <c r="P6931" t="str">
        <f t="shared" si="108"/>
        <v>Minnesota River and Greater Blue Earth River TMDL for TSS-Minnesota River-(07020012-505)-TSS</v>
      </c>
    </row>
    <row r="6932" spans="1:16" ht="45" hidden="1" x14ac:dyDescent="0.25">
      <c r="A6932" s="129" t="s">
        <v>1534</v>
      </c>
      <c r="B6932" s="269" t="s">
        <v>621</v>
      </c>
      <c r="C6932" s="226" t="s">
        <v>2568</v>
      </c>
      <c r="D6932" s="269" t="s">
        <v>641</v>
      </c>
      <c r="E6932" s="372" t="s">
        <v>1557</v>
      </c>
      <c r="F6932" s="269" t="s">
        <v>475</v>
      </c>
      <c r="G6932" s="373">
        <v>17.829999999999998</v>
      </c>
      <c r="H6932" s="225" t="s">
        <v>488</v>
      </c>
      <c r="I6932" s="269" t="s">
        <v>1383</v>
      </c>
      <c r="J6932" s="374">
        <v>0</v>
      </c>
      <c r="K6932" s="269" t="s">
        <v>22</v>
      </c>
      <c r="L6932" s="269" t="s">
        <v>1392</v>
      </c>
      <c r="M6932" s="369">
        <v>2010</v>
      </c>
      <c r="N6932" s="375">
        <v>43873</v>
      </c>
      <c r="O6932" s="226" t="s">
        <v>2569</v>
      </c>
      <c r="P6932" t="str">
        <f t="shared" si="108"/>
        <v>Minnesota River and Greater Blue Earth River TMDL for TSS-Minnesota River-(07020012-505)-TSS</v>
      </c>
    </row>
    <row r="6933" spans="1:16" ht="45" hidden="1" x14ac:dyDescent="0.25">
      <c r="A6933" s="129" t="s">
        <v>1534</v>
      </c>
      <c r="B6933" s="269" t="s">
        <v>621</v>
      </c>
      <c r="C6933" s="226" t="s">
        <v>2568</v>
      </c>
      <c r="D6933" s="269" t="s">
        <v>641</v>
      </c>
      <c r="E6933" s="372" t="s">
        <v>1557</v>
      </c>
      <c r="F6933" s="269" t="s">
        <v>475</v>
      </c>
      <c r="G6933" s="373">
        <v>8.1199999999999992</v>
      </c>
      <c r="H6933" s="225" t="s">
        <v>488</v>
      </c>
      <c r="I6933" s="372" t="s">
        <v>1384</v>
      </c>
      <c r="J6933" s="374">
        <v>0</v>
      </c>
      <c r="K6933" s="269" t="s">
        <v>22</v>
      </c>
      <c r="L6933" s="269" t="s">
        <v>1392</v>
      </c>
      <c r="M6933" s="369">
        <v>2010</v>
      </c>
      <c r="N6933" s="375">
        <v>43873</v>
      </c>
      <c r="O6933" s="226" t="s">
        <v>2569</v>
      </c>
      <c r="P6933" t="str">
        <f t="shared" si="108"/>
        <v>Minnesota River and Greater Blue Earth River TMDL for TSS-Minnesota River-(07020012-505)-TSS</v>
      </c>
    </row>
    <row r="6934" spans="1:16" ht="45" hidden="1" x14ac:dyDescent="0.25">
      <c r="A6934" s="129" t="s">
        <v>1534</v>
      </c>
      <c r="B6934" s="269" t="s">
        <v>621</v>
      </c>
      <c r="C6934" s="226" t="s">
        <v>2568</v>
      </c>
      <c r="D6934" s="269" t="s">
        <v>641</v>
      </c>
      <c r="E6934" s="372" t="s">
        <v>1557</v>
      </c>
      <c r="F6934" s="269" t="s">
        <v>475</v>
      </c>
      <c r="G6934" s="373">
        <v>3.9</v>
      </c>
      <c r="H6934" s="225" t="s">
        <v>488</v>
      </c>
      <c r="I6934" s="372" t="s">
        <v>1385</v>
      </c>
      <c r="J6934" s="374">
        <v>0</v>
      </c>
      <c r="K6934" s="269" t="s">
        <v>22</v>
      </c>
      <c r="L6934" s="269" t="s">
        <v>1392</v>
      </c>
      <c r="M6934" s="369">
        <v>2010</v>
      </c>
      <c r="N6934" s="375">
        <v>43873</v>
      </c>
      <c r="O6934" s="226" t="s">
        <v>2569</v>
      </c>
      <c r="P6934" t="str">
        <f t="shared" si="108"/>
        <v>Minnesota River and Greater Blue Earth River TMDL for TSS-Minnesota River-(07020012-505)-TSS</v>
      </c>
    </row>
    <row r="6935" spans="1:16" ht="45" hidden="1" x14ac:dyDescent="0.25">
      <c r="A6935" s="129" t="s">
        <v>1548</v>
      </c>
      <c r="B6935" s="269" t="s">
        <v>2364</v>
      </c>
      <c r="C6935" s="226" t="s">
        <v>2568</v>
      </c>
      <c r="D6935" s="269" t="s">
        <v>641</v>
      </c>
      <c r="E6935" s="372" t="s">
        <v>1557</v>
      </c>
      <c r="F6935" s="269" t="s">
        <v>475</v>
      </c>
      <c r="G6935" s="373">
        <v>119.2</v>
      </c>
      <c r="H6935" s="225" t="s">
        <v>488</v>
      </c>
      <c r="I6935" s="269" t="s">
        <v>1379</v>
      </c>
      <c r="J6935" s="374">
        <v>0</v>
      </c>
      <c r="K6935" s="269" t="s">
        <v>22</v>
      </c>
      <c r="L6935" s="269" t="s">
        <v>1392</v>
      </c>
      <c r="M6935" s="369">
        <v>2010</v>
      </c>
      <c r="N6935" s="375">
        <v>43873</v>
      </c>
      <c r="O6935" s="226" t="s">
        <v>2569</v>
      </c>
      <c r="P6935" t="str">
        <f t="shared" si="108"/>
        <v>Minnesota River and Greater Blue Earth River TMDL for TSS-Minnesota River-(07020012-505)-TSS</v>
      </c>
    </row>
    <row r="6936" spans="1:16" ht="45" hidden="1" x14ac:dyDescent="0.25">
      <c r="A6936" s="129" t="s">
        <v>1548</v>
      </c>
      <c r="B6936" s="269" t="s">
        <v>2364</v>
      </c>
      <c r="C6936" s="226" t="s">
        <v>2568</v>
      </c>
      <c r="D6936" s="269" t="s">
        <v>641</v>
      </c>
      <c r="E6936" s="372" t="s">
        <v>1557</v>
      </c>
      <c r="F6936" s="269" t="s">
        <v>475</v>
      </c>
      <c r="G6936" s="373">
        <v>44.21</v>
      </c>
      <c r="H6936" s="225" t="s">
        <v>488</v>
      </c>
      <c r="I6936" s="269" t="s">
        <v>1382</v>
      </c>
      <c r="J6936" s="374">
        <v>0</v>
      </c>
      <c r="K6936" s="269" t="s">
        <v>22</v>
      </c>
      <c r="L6936" s="269" t="s">
        <v>1392</v>
      </c>
      <c r="M6936" s="369">
        <v>2010</v>
      </c>
      <c r="N6936" s="375">
        <v>43873</v>
      </c>
      <c r="O6936" s="226" t="s">
        <v>2569</v>
      </c>
      <c r="P6936" t="str">
        <f t="shared" si="108"/>
        <v>Minnesota River and Greater Blue Earth River TMDL for TSS-Minnesota River-(07020012-505)-TSS</v>
      </c>
    </row>
    <row r="6937" spans="1:16" ht="45" hidden="1" x14ac:dyDescent="0.25">
      <c r="A6937" s="129" t="s">
        <v>1548</v>
      </c>
      <c r="B6937" s="269" t="s">
        <v>2364</v>
      </c>
      <c r="C6937" s="226" t="s">
        <v>2568</v>
      </c>
      <c r="D6937" s="269" t="s">
        <v>641</v>
      </c>
      <c r="E6937" s="372" t="s">
        <v>1557</v>
      </c>
      <c r="F6937" s="269" t="s">
        <v>475</v>
      </c>
      <c r="G6937" s="373">
        <v>17.829999999999998</v>
      </c>
      <c r="H6937" s="225" t="s">
        <v>488</v>
      </c>
      <c r="I6937" s="269" t="s">
        <v>1383</v>
      </c>
      <c r="J6937" s="374">
        <v>0</v>
      </c>
      <c r="K6937" s="269" t="s">
        <v>22</v>
      </c>
      <c r="L6937" s="269" t="s">
        <v>1392</v>
      </c>
      <c r="M6937" s="369">
        <v>2010</v>
      </c>
      <c r="N6937" s="375">
        <v>43873</v>
      </c>
      <c r="O6937" s="226" t="s">
        <v>2569</v>
      </c>
      <c r="P6937" t="str">
        <f t="shared" si="108"/>
        <v>Minnesota River and Greater Blue Earth River TMDL for TSS-Minnesota River-(07020012-505)-TSS</v>
      </c>
    </row>
    <row r="6938" spans="1:16" ht="45" hidden="1" x14ac:dyDescent="0.25">
      <c r="A6938" s="129" t="s">
        <v>1548</v>
      </c>
      <c r="B6938" s="269" t="s">
        <v>2364</v>
      </c>
      <c r="C6938" s="226" t="s">
        <v>2568</v>
      </c>
      <c r="D6938" s="269" t="s">
        <v>641</v>
      </c>
      <c r="E6938" s="372" t="s">
        <v>1557</v>
      </c>
      <c r="F6938" s="269" t="s">
        <v>475</v>
      </c>
      <c r="G6938" s="373">
        <v>8.1199999999999992</v>
      </c>
      <c r="H6938" s="225" t="s">
        <v>488</v>
      </c>
      <c r="I6938" s="372" t="s">
        <v>1384</v>
      </c>
      <c r="J6938" s="374">
        <v>0</v>
      </c>
      <c r="K6938" s="269" t="s">
        <v>22</v>
      </c>
      <c r="L6938" s="269" t="s">
        <v>1392</v>
      </c>
      <c r="M6938" s="369">
        <v>2010</v>
      </c>
      <c r="N6938" s="375">
        <v>43873</v>
      </c>
      <c r="O6938" s="226" t="s">
        <v>2569</v>
      </c>
      <c r="P6938" t="str">
        <f t="shared" si="108"/>
        <v>Minnesota River and Greater Blue Earth River TMDL for TSS-Minnesota River-(07020012-505)-TSS</v>
      </c>
    </row>
    <row r="6939" spans="1:16" ht="45" hidden="1" x14ac:dyDescent="0.25">
      <c r="A6939" s="129" t="s">
        <v>1548</v>
      </c>
      <c r="B6939" s="269" t="s">
        <v>2364</v>
      </c>
      <c r="C6939" s="226" t="s">
        <v>2568</v>
      </c>
      <c r="D6939" s="269" t="s">
        <v>641</v>
      </c>
      <c r="E6939" s="372" t="s">
        <v>1557</v>
      </c>
      <c r="F6939" s="269" t="s">
        <v>475</v>
      </c>
      <c r="G6939" s="373">
        <v>3.9</v>
      </c>
      <c r="H6939" s="225" t="s">
        <v>488</v>
      </c>
      <c r="I6939" s="372" t="s">
        <v>1385</v>
      </c>
      <c r="J6939" s="374">
        <v>0</v>
      </c>
      <c r="K6939" s="269" t="s">
        <v>22</v>
      </c>
      <c r="L6939" s="269" t="s">
        <v>1392</v>
      </c>
      <c r="M6939" s="369">
        <v>2010</v>
      </c>
      <c r="N6939" s="375">
        <v>43873</v>
      </c>
      <c r="O6939" s="226" t="s">
        <v>2569</v>
      </c>
      <c r="P6939" t="str">
        <f t="shared" si="108"/>
        <v>Minnesota River and Greater Blue Earth River TMDL for TSS-Minnesota River-(07020012-505)-TSS</v>
      </c>
    </row>
    <row r="6940" spans="1:16" ht="45" hidden="1" x14ac:dyDescent="0.25">
      <c r="A6940" s="129" t="s">
        <v>1617</v>
      </c>
      <c r="B6940" s="269" t="s">
        <v>516</v>
      </c>
      <c r="C6940" s="226" t="s">
        <v>2568</v>
      </c>
      <c r="D6940" s="269" t="s">
        <v>641</v>
      </c>
      <c r="E6940" s="372" t="s">
        <v>1557</v>
      </c>
      <c r="F6940" s="269" t="s">
        <v>475</v>
      </c>
      <c r="G6940" s="373">
        <v>119.2</v>
      </c>
      <c r="H6940" s="225" t="s">
        <v>488</v>
      </c>
      <c r="I6940" s="269" t="s">
        <v>1379</v>
      </c>
      <c r="J6940" s="374">
        <v>0</v>
      </c>
      <c r="K6940" s="269" t="s">
        <v>22</v>
      </c>
      <c r="L6940" s="269" t="s">
        <v>1392</v>
      </c>
      <c r="M6940" s="369">
        <v>2010</v>
      </c>
      <c r="N6940" s="375">
        <v>43873</v>
      </c>
      <c r="O6940" s="226" t="s">
        <v>2569</v>
      </c>
      <c r="P6940" t="str">
        <f t="shared" si="108"/>
        <v>Minnesota River and Greater Blue Earth River TMDL for TSS-Minnesota River-(07020012-505)-TSS</v>
      </c>
    </row>
    <row r="6941" spans="1:16" ht="45" hidden="1" x14ac:dyDescent="0.25">
      <c r="A6941" s="129" t="s">
        <v>1617</v>
      </c>
      <c r="B6941" s="269" t="s">
        <v>516</v>
      </c>
      <c r="C6941" s="226" t="s">
        <v>2568</v>
      </c>
      <c r="D6941" s="269" t="s">
        <v>641</v>
      </c>
      <c r="E6941" s="372" t="s">
        <v>1557</v>
      </c>
      <c r="F6941" s="269" t="s">
        <v>475</v>
      </c>
      <c r="G6941" s="373">
        <v>44.21</v>
      </c>
      <c r="H6941" s="225" t="s">
        <v>488</v>
      </c>
      <c r="I6941" s="269" t="s">
        <v>1382</v>
      </c>
      <c r="J6941" s="374">
        <v>0</v>
      </c>
      <c r="K6941" s="269" t="s">
        <v>22</v>
      </c>
      <c r="L6941" s="269" t="s">
        <v>1392</v>
      </c>
      <c r="M6941" s="369">
        <v>2010</v>
      </c>
      <c r="N6941" s="375">
        <v>43873</v>
      </c>
      <c r="O6941" s="226" t="s">
        <v>2569</v>
      </c>
      <c r="P6941" t="str">
        <f t="shared" si="108"/>
        <v>Minnesota River and Greater Blue Earth River TMDL for TSS-Minnesota River-(07020012-505)-TSS</v>
      </c>
    </row>
    <row r="6942" spans="1:16" ht="45" hidden="1" x14ac:dyDescent="0.25">
      <c r="A6942" s="129" t="s">
        <v>1617</v>
      </c>
      <c r="B6942" s="269" t="s">
        <v>516</v>
      </c>
      <c r="C6942" s="226" t="s">
        <v>2568</v>
      </c>
      <c r="D6942" s="269" t="s">
        <v>641</v>
      </c>
      <c r="E6942" s="372" t="s">
        <v>1557</v>
      </c>
      <c r="F6942" s="269" t="s">
        <v>475</v>
      </c>
      <c r="G6942" s="373">
        <v>17.829999999999998</v>
      </c>
      <c r="H6942" s="225" t="s">
        <v>488</v>
      </c>
      <c r="I6942" s="269" t="s">
        <v>1383</v>
      </c>
      <c r="J6942" s="374">
        <v>0</v>
      </c>
      <c r="K6942" s="269" t="s">
        <v>22</v>
      </c>
      <c r="L6942" s="269" t="s">
        <v>1392</v>
      </c>
      <c r="M6942" s="369">
        <v>2010</v>
      </c>
      <c r="N6942" s="375">
        <v>43873</v>
      </c>
      <c r="O6942" s="226" t="s">
        <v>2569</v>
      </c>
      <c r="P6942" t="str">
        <f t="shared" si="108"/>
        <v>Minnesota River and Greater Blue Earth River TMDL for TSS-Minnesota River-(07020012-505)-TSS</v>
      </c>
    </row>
    <row r="6943" spans="1:16" ht="45" hidden="1" x14ac:dyDescent="0.25">
      <c r="A6943" s="129" t="s">
        <v>1617</v>
      </c>
      <c r="B6943" s="269" t="s">
        <v>516</v>
      </c>
      <c r="C6943" s="226" t="s">
        <v>2568</v>
      </c>
      <c r="D6943" s="269" t="s">
        <v>641</v>
      </c>
      <c r="E6943" s="372" t="s">
        <v>1557</v>
      </c>
      <c r="F6943" s="269" t="s">
        <v>475</v>
      </c>
      <c r="G6943" s="373">
        <v>8.1199999999999992</v>
      </c>
      <c r="H6943" s="225" t="s">
        <v>488</v>
      </c>
      <c r="I6943" s="372" t="s">
        <v>1384</v>
      </c>
      <c r="J6943" s="374">
        <v>0</v>
      </c>
      <c r="K6943" s="269" t="s">
        <v>22</v>
      </c>
      <c r="L6943" s="269" t="s">
        <v>1392</v>
      </c>
      <c r="M6943" s="369">
        <v>2010</v>
      </c>
      <c r="N6943" s="375">
        <v>43873</v>
      </c>
      <c r="O6943" s="226" t="s">
        <v>2569</v>
      </c>
      <c r="P6943" t="str">
        <f t="shared" si="108"/>
        <v>Minnesota River and Greater Blue Earth River TMDL for TSS-Minnesota River-(07020012-505)-TSS</v>
      </c>
    </row>
    <row r="6944" spans="1:16" ht="45" hidden="1" x14ac:dyDescent="0.25">
      <c r="A6944" s="129" t="s">
        <v>1617</v>
      </c>
      <c r="B6944" s="269" t="s">
        <v>516</v>
      </c>
      <c r="C6944" s="226" t="s">
        <v>2568</v>
      </c>
      <c r="D6944" s="269" t="s">
        <v>641</v>
      </c>
      <c r="E6944" s="372" t="s">
        <v>1557</v>
      </c>
      <c r="F6944" s="269" t="s">
        <v>475</v>
      </c>
      <c r="G6944" s="373">
        <v>3.9</v>
      </c>
      <c r="H6944" s="225" t="s">
        <v>488</v>
      </c>
      <c r="I6944" s="372" t="s">
        <v>1385</v>
      </c>
      <c r="J6944" s="374">
        <v>0</v>
      </c>
      <c r="K6944" s="269" t="s">
        <v>22</v>
      </c>
      <c r="L6944" s="269" t="s">
        <v>1392</v>
      </c>
      <c r="M6944" s="369">
        <v>2010</v>
      </c>
      <c r="N6944" s="375">
        <v>43873</v>
      </c>
      <c r="O6944" s="226" t="s">
        <v>2569</v>
      </c>
      <c r="P6944" t="str">
        <f t="shared" si="108"/>
        <v>Minnesota River and Greater Blue Earth River TMDL for TSS-Minnesota River-(07020012-505)-TSS</v>
      </c>
    </row>
    <row r="6945" spans="1:16" ht="45" hidden="1" x14ac:dyDescent="0.25">
      <c r="A6945" s="129" t="s">
        <v>1627</v>
      </c>
      <c r="B6945" s="269" t="s">
        <v>786</v>
      </c>
      <c r="C6945" s="226" t="s">
        <v>2568</v>
      </c>
      <c r="D6945" s="269" t="s">
        <v>641</v>
      </c>
      <c r="E6945" s="372" t="s">
        <v>1557</v>
      </c>
      <c r="F6945" s="269" t="s">
        <v>475</v>
      </c>
      <c r="G6945" s="373">
        <v>119.2</v>
      </c>
      <c r="H6945" s="225" t="s">
        <v>488</v>
      </c>
      <c r="I6945" s="269" t="s">
        <v>1379</v>
      </c>
      <c r="J6945" s="374">
        <v>0</v>
      </c>
      <c r="K6945" s="269" t="s">
        <v>22</v>
      </c>
      <c r="L6945" s="269" t="s">
        <v>1392</v>
      </c>
      <c r="M6945" s="369">
        <v>2010</v>
      </c>
      <c r="N6945" s="375">
        <v>43873</v>
      </c>
      <c r="O6945" s="226" t="s">
        <v>2569</v>
      </c>
      <c r="P6945" t="str">
        <f t="shared" si="108"/>
        <v>Minnesota River and Greater Blue Earth River TMDL for TSS-Minnesota River-(07020012-505)-TSS</v>
      </c>
    </row>
    <row r="6946" spans="1:16" ht="45" hidden="1" x14ac:dyDescent="0.25">
      <c r="A6946" s="129" t="s">
        <v>1627</v>
      </c>
      <c r="B6946" s="269" t="s">
        <v>786</v>
      </c>
      <c r="C6946" s="226" t="s">
        <v>2568</v>
      </c>
      <c r="D6946" s="269" t="s">
        <v>641</v>
      </c>
      <c r="E6946" s="372" t="s">
        <v>1557</v>
      </c>
      <c r="F6946" s="269" t="s">
        <v>475</v>
      </c>
      <c r="G6946" s="373">
        <v>44.21</v>
      </c>
      <c r="H6946" s="225" t="s">
        <v>488</v>
      </c>
      <c r="I6946" s="269" t="s">
        <v>1382</v>
      </c>
      <c r="J6946" s="374">
        <v>0</v>
      </c>
      <c r="K6946" s="269" t="s">
        <v>22</v>
      </c>
      <c r="L6946" s="269" t="s">
        <v>1392</v>
      </c>
      <c r="M6946" s="369">
        <v>2010</v>
      </c>
      <c r="N6946" s="375">
        <v>43873</v>
      </c>
      <c r="O6946" s="226" t="s">
        <v>2569</v>
      </c>
      <c r="P6946" t="str">
        <f t="shared" si="108"/>
        <v>Minnesota River and Greater Blue Earth River TMDL for TSS-Minnesota River-(07020012-505)-TSS</v>
      </c>
    </row>
    <row r="6947" spans="1:16" ht="45" hidden="1" x14ac:dyDescent="0.25">
      <c r="A6947" s="129" t="s">
        <v>1627</v>
      </c>
      <c r="B6947" s="269" t="s">
        <v>786</v>
      </c>
      <c r="C6947" s="226" t="s">
        <v>2568</v>
      </c>
      <c r="D6947" s="269" t="s">
        <v>641</v>
      </c>
      <c r="E6947" s="372" t="s">
        <v>1557</v>
      </c>
      <c r="F6947" s="269" t="s">
        <v>475</v>
      </c>
      <c r="G6947" s="373">
        <v>17.829999999999998</v>
      </c>
      <c r="H6947" s="225" t="s">
        <v>488</v>
      </c>
      <c r="I6947" s="269" t="s">
        <v>1383</v>
      </c>
      <c r="J6947" s="374">
        <v>0</v>
      </c>
      <c r="K6947" s="269" t="s">
        <v>22</v>
      </c>
      <c r="L6947" s="269" t="s">
        <v>1392</v>
      </c>
      <c r="M6947" s="369">
        <v>2010</v>
      </c>
      <c r="N6947" s="375">
        <v>43873</v>
      </c>
      <c r="O6947" s="226" t="s">
        <v>2569</v>
      </c>
      <c r="P6947" t="str">
        <f t="shared" si="108"/>
        <v>Minnesota River and Greater Blue Earth River TMDL for TSS-Minnesota River-(07020012-505)-TSS</v>
      </c>
    </row>
    <row r="6948" spans="1:16" ht="45" hidden="1" x14ac:dyDescent="0.25">
      <c r="A6948" s="129" t="s">
        <v>1627</v>
      </c>
      <c r="B6948" s="269" t="s">
        <v>786</v>
      </c>
      <c r="C6948" s="226" t="s">
        <v>2568</v>
      </c>
      <c r="D6948" s="269" t="s">
        <v>641</v>
      </c>
      <c r="E6948" s="372" t="s">
        <v>1557</v>
      </c>
      <c r="F6948" s="269" t="s">
        <v>475</v>
      </c>
      <c r="G6948" s="373">
        <v>8.1199999999999992</v>
      </c>
      <c r="H6948" s="225" t="s">
        <v>488</v>
      </c>
      <c r="I6948" s="372" t="s">
        <v>1384</v>
      </c>
      <c r="J6948" s="374">
        <v>0</v>
      </c>
      <c r="K6948" s="269" t="s">
        <v>22</v>
      </c>
      <c r="L6948" s="269" t="s">
        <v>1392</v>
      </c>
      <c r="M6948" s="369">
        <v>2010</v>
      </c>
      <c r="N6948" s="375">
        <v>43873</v>
      </c>
      <c r="O6948" s="226" t="s">
        <v>2569</v>
      </c>
      <c r="P6948" t="str">
        <f t="shared" si="108"/>
        <v>Minnesota River and Greater Blue Earth River TMDL for TSS-Minnesota River-(07020012-505)-TSS</v>
      </c>
    </row>
    <row r="6949" spans="1:16" ht="45" hidden="1" x14ac:dyDescent="0.25">
      <c r="A6949" s="129" t="s">
        <v>1627</v>
      </c>
      <c r="B6949" s="269" t="s">
        <v>786</v>
      </c>
      <c r="C6949" s="226" t="s">
        <v>2568</v>
      </c>
      <c r="D6949" s="269" t="s">
        <v>641</v>
      </c>
      <c r="E6949" s="372" t="s">
        <v>1557</v>
      </c>
      <c r="F6949" s="269" t="s">
        <v>475</v>
      </c>
      <c r="G6949" s="373">
        <v>3.9</v>
      </c>
      <c r="H6949" s="225" t="s">
        <v>488</v>
      </c>
      <c r="I6949" s="372" t="s">
        <v>1385</v>
      </c>
      <c r="J6949" s="374">
        <v>0</v>
      </c>
      <c r="K6949" s="269" t="s">
        <v>22</v>
      </c>
      <c r="L6949" s="269" t="s">
        <v>1392</v>
      </c>
      <c r="M6949" s="369">
        <v>2010</v>
      </c>
      <c r="N6949" s="375">
        <v>43873</v>
      </c>
      <c r="O6949" s="226" t="s">
        <v>2569</v>
      </c>
      <c r="P6949" t="str">
        <f t="shared" si="108"/>
        <v>Minnesota River and Greater Blue Earth River TMDL for TSS-Minnesota River-(07020012-505)-TSS</v>
      </c>
    </row>
    <row r="6950" spans="1:16" ht="45" hidden="1" x14ac:dyDescent="0.25">
      <c r="A6950" s="129" t="s">
        <v>58</v>
      </c>
      <c r="B6950" s="269" t="s">
        <v>508</v>
      </c>
      <c r="C6950" s="226" t="s">
        <v>2568</v>
      </c>
      <c r="D6950" s="269" t="s">
        <v>641</v>
      </c>
      <c r="E6950" s="372" t="s">
        <v>1557</v>
      </c>
      <c r="F6950" s="269" t="s">
        <v>475</v>
      </c>
      <c r="G6950" s="373">
        <v>119.2</v>
      </c>
      <c r="H6950" s="225" t="s">
        <v>488</v>
      </c>
      <c r="I6950" s="269" t="s">
        <v>1379</v>
      </c>
      <c r="J6950" s="374">
        <v>0</v>
      </c>
      <c r="K6950" s="269" t="s">
        <v>22</v>
      </c>
      <c r="L6950" s="269" t="s">
        <v>1392</v>
      </c>
      <c r="M6950" s="369">
        <v>2010</v>
      </c>
      <c r="N6950" s="375">
        <v>43873</v>
      </c>
      <c r="O6950" s="226" t="s">
        <v>2569</v>
      </c>
      <c r="P6950" t="str">
        <f t="shared" si="108"/>
        <v>Minnesota River and Greater Blue Earth River TMDL for TSS-Minnesota River-(07020012-505)-TSS</v>
      </c>
    </row>
    <row r="6951" spans="1:16" ht="45" hidden="1" x14ac:dyDescent="0.25">
      <c r="A6951" s="129" t="s">
        <v>58</v>
      </c>
      <c r="B6951" s="269" t="s">
        <v>508</v>
      </c>
      <c r="C6951" s="226" t="s">
        <v>2568</v>
      </c>
      <c r="D6951" s="269" t="s">
        <v>641</v>
      </c>
      <c r="E6951" s="372" t="s">
        <v>1557</v>
      </c>
      <c r="F6951" s="269" t="s">
        <v>475</v>
      </c>
      <c r="G6951" s="373">
        <v>44.21</v>
      </c>
      <c r="H6951" s="225" t="s">
        <v>488</v>
      </c>
      <c r="I6951" s="269" t="s">
        <v>1382</v>
      </c>
      <c r="J6951" s="374">
        <v>0</v>
      </c>
      <c r="K6951" s="269" t="s">
        <v>22</v>
      </c>
      <c r="L6951" s="269" t="s">
        <v>1392</v>
      </c>
      <c r="M6951" s="369">
        <v>2010</v>
      </c>
      <c r="N6951" s="375">
        <v>43873</v>
      </c>
      <c r="O6951" s="226" t="s">
        <v>2569</v>
      </c>
      <c r="P6951" t="str">
        <f t="shared" si="108"/>
        <v>Minnesota River and Greater Blue Earth River TMDL for TSS-Minnesota River-(07020012-505)-TSS</v>
      </c>
    </row>
    <row r="6952" spans="1:16" ht="45" hidden="1" x14ac:dyDescent="0.25">
      <c r="A6952" s="129" t="s">
        <v>58</v>
      </c>
      <c r="B6952" s="269" t="s">
        <v>508</v>
      </c>
      <c r="C6952" s="226" t="s">
        <v>2568</v>
      </c>
      <c r="D6952" s="269" t="s">
        <v>641</v>
      </c>
      <c r="E6952" s="372" t="s">
        <v>1557</v>
      </c>
      <c r="F6952" s="269" t="s">
        <v>475</v>
      </c>
      <c r="G6952" s="373">
        <v>17.829999999999998</v>
      </c>
      <c r="H6952" s="225" t="s">
        <v>488</v>
      </c>
      <c r="I6952" s="269" t="s">
        <v>1383</v>
      </c>
      <c r="J6952" s="374">
        <v>0</v>
      </c>
      <c r="K6952" s="269" t="s">
        <v>22</v>
      </c>
      <c r="L6952" s="269" t="s">
        <v>1392</v>
      </c>
      <c r="M6952" s="369">
        <v>2010</v>
      </c>
      <c r="N6952" s="375">
        <v>43873</v>
      </c>
      <c r="O6952" s="226" t="s">
        <v>2569</v>
      </c>
      <c r="P6952" t="str">
        <f t="shared" si="108"/>
        <v>Minnesota River and Greater Blue Earth River TMDL for TSS-Minnesota River-(07020012-505)-TSS</v>
      </c>
    </row>
    <row r="6953" spans="1:16" ht="45" hidden="1" x14ac:dyDescent="0.25">
      <c r="A6953" s="129" t="s">
        <v>58</v>
      </c>
      <c r="B6953" s="269" t="s">
        <v>508</v>
      </c>
      <c r="C6953" s="226" t="s">
        <v>2568</v>
      </c>
      <c r="D6953" s="269" t="s">
        <v>641</v>
      </c>
      <c r="E6953" s="372" t="s">
        <v>1557</v>
      </c>
      <c r="F6953" s="269" t="s">
        <v>475</v>
      </c>
      <c r="G6953" s="373">
        <v>8.1199999999999992</v>
      </c>
      <c r="H6953" s="225" t="s">
        <v>488</v>
      </c>
      <c r="I6953" s="372" t="s">
        <v>1384</v>
      </c>
      <c r="J6953" s="374">
        <v>0</v>
      </c>
      <c r="K6953" s="269" t="s">
        <v>22</v>
      </c>
      <c r="L6953" s="269" t="s">
        <v>1392</v>
      </c>
      <c r="M6953" s="369">
        <v>2010</v>
      </c>
      <c r="N6953" s="375">
        <v>43873</v>
      </c>
      <c r="O6953" s="226" t="s">
        <v>2569</v>
      </c>
      <c r="P6953" t="str">
        <f t="shared" si="108"/>
        <v>Minnesota River and Greater Blue Earth River TMDL for TSS-Minnesota River-(07020012-505)-TSS</v>
      </c>
    </row>
    <row r="6954" spans="1:16" ht="45" hidden="1" x14ac:dyDescent="0.25">
      <c r="A6954" s="129" t="s">
        <v>58</v>
      </c>
      <c r="B6954" s="269" t="s">
        <v>508</v>
      </c>
      <c r="C6954" s="226" t="s">
        <v>2568</v>
      </c>
      <c r="D6954" s="269" t="s">
        <v>641</v>
      </c>
      <c r="E6954" s="372" t="s">
        <v>1557</v>
      </c>
      <c r="F6954" s="269" t="s">
        <v>475</v>
      </c>
      <c r="G6954" s="373">
        <v>3.9</v>
      </c>
      <c r="H6954" s="225" t="s">
        <v>488</v>
      </c>
      <c r="I6954" s="372" t="s">
        <v>1385</v>
      </c>
      <c r="J6954" s="374">
        <v>0</v>
      </c>
      <c r="K6954" s="269" t="s">
        <v>22</v>
      </c>
      <c r="L6954" s="269" t="s">
        <v>1392</v>
      </c>
      <c r="M6954" s="369">
        <v>2010</v>
      </c>
      <c r="N6954" s="375">
        <v>43873</v>
      </c>
      <c r="O6954" s="226" t="s">
        <v>2569</v>
      </c>
      <c r="P6954" t="str">
        <f t="shared" si="108"/>
        <v>Minnesota River and Greater Blue Earth River TMDL for TSS-Minnesota River-(07020012-505)-TSS</v>
      </c>
    </row>
    <row r="6955" spans="1:16" ht="45" hidden="1" x14ac:dyDescent="0.25">
      <c r="A6955" s="129" t="s">
        <v>1679</v>
      </c>
      <c r="B6955" s="269" t="s">
        <v>688</v>
      </c>
      <c r="C6955" s="226" t="s">
        <v>2568</v>
      </c>
      <c r="D6955" s="269" t="s">
        <v>641</v>
      </c>
      <c r="E6955" s="372" t="s">
        <v>1557</v>
      </c>
      <c r="F6955" s="269" t="s">
        <v>475</v>
      </c>
      <c r="G6955" s="373">
        <v>119.2</v>
      </c>
      <c r="H6955" s="225" t="s">
        <v>488</v>
      </c>
      <c r="I6955" s="269" t="s">
        <v>1379</v>
      </c>
      <c r="J6955" s="374">
        <v>0</v>
      </c>
      <c r="K6955" s="269" t="s">
        <v>22</v>
      </c>
      <c r="L6955" s="269" t="s">
        <v>1392</v>
      </c>
      <c r="M6955" s="369">
        <v>2010</v>
      </c>
      <c r="N6955" s="375">
        <v>43873</v>
      </c>
      <c r="O6955" s="226" t="s">
        <v>2569</v>
      </c>
      <c r="P6955" t="str">
        <f t="shared" si="108"/>
        <v>Minnesota River and Greater Blue Earth River TMDL for TSS-Minnesota River-(07020012-505)-TSS</v>
      </c>
    </row>
    <row r="6956" spans="1:16" ht="45" hidden="1" x14ac:dyDescent="0.25">
      <c r="A6956" s="129" t="s">
        <v>1679</v>
      </c>
      <c r="B6956" s="269" t="s">
        <v>688</v>
      </c>
      <c r="C6956" s="226" t="s">
        <v>2568</v>
      </c>
      <c r="D6956" s="269" t="s">
        <v>641</v>
      </c>
      <c r="E6956" s="372" t="s">
        <v>1557</v>
      </c>
      <c r="F6956" s="269" t="s">
        <v>475</v>
      </c>
      <c r="G6956" s="373">
        <v>44.21</v>
      </c>
      <c r="H6956" s="225" t="s">
        <v>488</v>
      </c>
      <c r="I6956" s="269" t="s">
        <v>1382</v>
      </c>
      <c r="J6956" s="374">
        <v>0</v>
      </c>
      <c r="K6956" s="269" t="s">
        <v>22</v>
      </c>
      <c r="L6956" s="269" t="s">
        <v>1392</v>
      </c>
      <c r="M6956" s="369">
        <v>2010</v>
      </c>
      <c r="N6956" s="375">
        <v>43873</v>
      </c>
      <c r="O6956" s="226" t="s">
        <v>2569</v>
      </c>
      <c r="P6956" t="str">
        <f t="shared" si="108"/>
        <v>Minnesota River and Greater Blue Earth River TMDL for TSS-Minnesota River-(07020012-505)-TSS</v>
      </c>
    </row>
    <row r="6957" spans="1:16" ht="45" hidden="1" x14ac:dyDescent="0.25">
      <c r="A6957" s="129" t="s">
        <v>1679</v>
      </c>
      <c r="B6957" s="269" t="s">
        <v>688</v>
      </c>
      <c r="C6957" s="226" t="s">
        <v>2568</v>
      </c>
      <c r="D6957" s="269" t="s">
        <v>641</v>
      </c>
      <c r="E6957" s="372" t="s">
        <v>1557</v>
      </c>
      <c r="F6957" s="269" t="s">
        <v>475</v>
      </c>
      <c r="G6957" s="373">
        <v>17.829999999999998</v>
      </c>
      <c r="H6957" s="225" t="s">
        <v>488</v>
      </c>
      <c r="I6957" s="269" t="s">
        <v>1383</v>
      </c>
      <c r="J6957" s="374">
        <v>0</v>
      </c>
      <c r="K6957" s="269" t="s">
        <v>22</v>
      </c>
      <c r="L6957" s="269" t="s">
        <v>1392</v>
      </c>
      <c r="M6957" s="369">
        <v>2010</v>
      </c>
      <c r="N6957" s="375">
        <v>43873</v>
      </c>
      <c r="O6957" s="226" t="s">
        <v>2569</v>
      </c>
      <c r="P6957" t="str">
        <f t="shared" si="108"/>
        <v>Minnesota River and Greater Blue Earth River TMDL for TSS-Minnesota River-(07020012-505)-TSS</v>
      </c>
    </row>
    <row r="6958" spans="1:16" ht="45" hidden="1" x14ac:dyDescent="0.25">
      <c r="A6958" s="129" t="s">
        <v>1679</v>
      </c>
      <c r="B6958" s="269" t="s">
        <v>688</v>
      </c>
      <c r="C6958" s="226" t="s">
        <v>2568</v>
      </c>
      <c r="D6958" s="269" t="s">
        <v>641</v>
      </c>
      <c r="E6958" s="372" t="s">
        <v>1557</v>
      </c>
      <c r="F6958" s="269" t="s">
        <v>475</v>
      </c>
      <c r="G6958" s="373">
        <v>8.1199999999999992</v>
      </c>
      <c r="H6958" s="225" t="s">
        <v>488</v>
      </c>
      <c r="I6958" s="372" t="s">
        <v>1384</v>
      </c>
      <c r="J6958" s="374">
        <v>0</v>
      </c>
      <c r="K6958" s="269" t="s">
        <v>22</v>
      </c>
      <c r="L6958" s="269" t="s">
        <v>1392</v>
      </c>
      <c r="M6958" s="369">
        <v>2010</v>
      </c>
      <c r="N6958" s="375">
        <v>43873</v>
      </c>
      <c r="O6958" s="226" t="s">
        <v>2569</v>
      </c>
      <c r="P6958" t="str">
        <f t="shared" si="108"/>
        <v>Minnesota River and Greater Blue Earth River TMDL for TSS-Minnesota River-(07020012-505)-TSS</v>
      </c>
    </row>
    <row r="6959" spans="1:16" ht="45" hidden="1" x14ac:dyDescent="0.25">
      <c r="A6959" s="129" t="s">
        <v>1679</v>
      </c>
      <c r="B6959" s="269" t="s">
        <v>688</v>
      </c>
      <c r="C6959" s="226" t="s">
        <v>2568</v>
      </c>
      <c r="D6959" s="269" t="s">
        <v>641</v>
      </c>
      <c r="E6959" s="372" t="s">
        <v>1557</v>
      </c>
      <c r="F6959" s="269" t="s">
        <v>475</v>
      </c>
      <c r="G6959" s="373">
        <v>3.9</v>
      </c>
      <c r="H6959" s="225" t="s">
        <v>488</v>
      </c>
      <c r="I6959" s="372" t="s">
        <v>1385</v>
      </c>
      <c r="J6959" s="374">
        <v>0</v>
      </c>
      <c r="K6959" s="269" t="s">
        <v>22</v>
      </c>
      <c r="L6959" s="269" t="s">
        <v>1392</v>
      </c>
      <c r="M6959" s="369">
        <v>2010</v>
      </c>
      <c r="N6959" s="375">
        <v>43873</v>
      </c>
      <c r="O6959" s="226" t="s">
        <v>2569</v>
      </c>
      <c r="P6959" t="str">
        <f t="shared" si="108"/>
        <v>Minnesota River and Greater Blue Earth River TMDL for TSS-Minnesota River-(07020012-505)-TSS</v>
      </c>
    </row>
    <row r="6960" spans="1:16" ht="45" hidden="1" x14ac:dyDescent="0.25">
      <c r="A6960" s="129" t="s">
        <v>1687</v>
      </c>
      <c r="B6960" s="269" t="s">
        <v>801</v>
      </c>
      <c r="C6960" s="226" t="s">
        <v>2568</v>
      </c>
      <c r="D6960" s="269" t="s">
        <v>641</v>
      </c>
      <c r="E6960" s="372" t="s">
        <v>1557</v>
      </c>
      <c r="F6960" s="269" t="s">
        <v>475</v>
      </c>
      <c r="G6960" s="373">
        <v>119.2</v>
      </c>
      <c r="H6960" s="225" t="s">
        <v>488</v>
      </c>
      <c r="I6960" s="269" t="s">
        <v>1379</v>
      </c>
      <c r="J6960" s="374">
        <v>0</v>
      </c>
      <c r="K6960" s="269" t="s">
        <v>22</v>
      </c>
      <c r="L6960" s="269" t="s">
        <v>1392</v>
      </c>
      <c r="M6960" s="369">
        <v>2010</v>
      </c>
      <c r="N6960" s="375">
        <v>43873</v>
      </c>
      <c r="O6960" s="226" t="s">
        <v>2569</v>
      </c>
      <c r="P6960" t="str">
        <f t="shared" si="108"/>
        <v>Minnesota River and Greater Blue Earth River TMDL for TSS-Minnesota River-(07020012-505)-TSS</v>
      </c>
    </row>
    <row r="6961" spans="1:16" ht="45" hidden="1" x14ac:dyDescent="0.25">
      <c r="A6961" s="129" t="s">
        <v>1687</v>
      </c>
      <c r="B6961" s="269" t="s">
        <v>801</v>
      </c>
      <c r="C6961" s="226" t="s">
        <v>2568</v>
      </c>
      <c r="D6961" s="269" t="s">
        <v>641</v>
      </c>
      <c r="E6961" s="372" t="s">
        <v>1557</v>
      </c>
      <c r="F6961" s="269" t="s">
        <v>475</v>
      </c>
      <c r="G6961" s="373">
        <v>44.21</v>
      </c>
      <c r="H6961" s="225" t="s">
        <v>488</v>
      </c>
      <c r="I6961" s="269" t="s">
        <v>1382</v>
      </c>
      <c r="J6961" s="374">
        <v>0</v>
      </c>
      <c r="K6961" s="269" t="s">
        <v>22</v>
      </c>
      <c r="L6961" s="269" t="s">
        <v>1392</v>
      </c>
      <c r="M6961" s="369">
        <v>2010</v>
      </c>
      <c r="N6961" s="375">
        <v>43873</v>
      </c>
      <c r="O6961" s="226" t="s">
        <v>2569</v>
      </c>
      <c r="P6961" t="str">
        <f t="shared" si="108"/>
        <v>Minnesota River and Greater Blue Earth River TMDL for TSS-Minnesota River-(07020012-505)-TSS</v>
      </c>
    </row>
    <row r="6962" spans="1:16" ht="45" hidden="1" x14ac:dyDescent="0.25">
      <c r="A6962" s="129" t="s">
        <v>1687</v>
      </c>
      <c r="B6962" s="269" t="s">
        <v>801</v>
      </c>
      <c r="C6962" s="226" t="s">
        <v>2568</v>
      </c>
      <c r="D6962" s="269" t="s">
        <v>641</v>
      </c>
      <c r="E6962" s="372" t="s">
        <v>1557</v>
      </c>
      <c r="F6962" s="269" t="s">
        <v>475</v>
      </c>
      <c r="G6962" s="373">
        <v>17.829999999999998</v>
      </c>
      <c r="H6962" s="225" t="s">
        <v>488</v>
      </c>
      <c r="I6962" s="269" t="s">
        <v>1383</v>
      </c>
      <c r="J6962" s="374">
        <v>0</v>
      </c>
      <c r="K6962" s="269" t="s">
        <v>22</v>
      </c>
      <c r="L6962" s="269" t="s">
        <v>1392</v>
      </c>
      <c r="M6962" s="369">
        <v>2010</v>
      </c>
      <c r="N6962" s="375">
        <v>43873</v>
      </c>
      <c r="O6962" s="226" t="s">
        <v>2569</v>
      </c>
      <c r="P6962" t="str">
        <f t="shared" si="108"/>
        <v>Minnesota River and Greater Blue Earth River TMDL for TSS-Minnesota River-(07020012-505)-TSS</v>
      </c>
    </row>
    <row r="6963" spans="1:16" ht="45" hidden="1" x14ac:dyDescent="0.25">
      <c r="A6963" s="129" t="s">
        <v>1687</v>
      </c>
      <c r="B6963" s="269" t="s">
        <v>801</v>
      </c>
      <c r="C6963" s="226" t="s">
        <v>2568</v>
      </c>
      <c r="D6963" s="269" t="s">
        <v>641</v>
      </c>
      <c r="E6963" s="372" t="s">
        <v>1557</v>
      </c>
      <c r="F6963" s="269" t="s">
        <v>475</v>
      </c>
      <c r="G6963" s="373">
        <v>8.1199999999999992</v>
      </c>
      <c r="H6963" s="225" t="s">
        <v>488</v>
      </c>
      <c r="I6963" s="372" t="s">
        <v>1384</v>
      </c>
      <c r="J6963" s="374">
        <v>0</v>
      </c>
      <c r="K6963" s="269" t="s">
        <v>22</v>
      </c>
      <c r="L6963" s="269" t="s">
        <v>1392</v>
      </c>
      <c r="M6963" s="369">
        <v>2010</v>
      </c>
      <c r="N6963" s="375">
        <v>43873</v>
      </c>
      <c r="O6963" s="226" t="s">
        <v>2569</v>
      </c>
      <c r="P6963" t="str">
        <f t="shared" si="108"/>
        <v>Minnesota River and Greater Blue Earth River TMDL for TSS-Minnesota River-(07020012-505)-TSS</v>
      </c>
    </row>
    <row r="6964" spans="1:16" ht="45" hidden="1" x14ac:dyDescent="0.25">
      <c r="A6964" s="129" t="s">
        <v>1687</v>
      </c>
      <c r="B6964" s="269" t="s">
        <v>801</v>
      </c>
      <c r="C6964" s="226" t="s">
        <v>2568</v>
      </c>
      <c r="D6964" s="269" t="s">
        <v>641</v>
      </c>
      <c r="E6964" s="372" t="s">
        <v>1557</v>
      </c>
      <c r="F6964" s="269" t="s">
        <v>475</v>
      </c>
      <c r="G6964" s="373">
        <v>3.9</v>
      </c>
      <c r="H6964" s="225" t="s">
        <v>488</v>
      </c>
      <c r="I6964" s="372" t="s">
        <v>1385</v>
      </c>
      <c r="J6964" s="374">
        <v>0</v>
      </c>
      <c r="K6964" s="269" t="s">
        <v>22</v>
      </c>
      <c r="L6964" s="269" t="s">
        <v>1392</v>
      </c>
      <c r="M6964" s="369">
        <v>2010</v>
      </c>
      <c r="N6964" s="375">
        <v>43873</v>
      </c>
      <c r="O6964" s="226" t="s">
        <v>2569</v>
      </c>
      <c r="P6964" t="str">
        <f t="shared" si="108"/>
        <v>Minnesota River and Greater Blue Earth River TMDL for TSS-Minnesota River-(07020012-505)-TSS</v>
      </c>
    </row>
    <row r="6965" spans="1:16" ht="45" hidden="1" x14ac:dyDescent="0.25">
      <c r="A6965" s="129" t="s">
        <v>1724</v>
      </c>
      <c r="B6965" s="269" t="s">
        <v>2374</v>
      </c>
      <c r="C6965" s="226" t="s">
        <v>2568</v>
      </c>
      <c r="D6965" s="269" t="s">
        <v>641</v>
      </c>
      <c r="E6965" s="372" t="s">
        <v>1557</v>
      </c>
      <c r="F6965" s="269" t="s">
        <v>475</v>
      </c>
      <c r="G6965" s="373">
        <v>119.2</v>
      </c>
      <c r="H6965" s="225" t="s">
        <v>488</v>
      </c>
      <c r="I6965" s="269" t="s">
        <v>1379</v>
      </c>
      <c r="J6965" s="374">
        <v>0</v>
      </c>
      <c r="K6965" s="269" t="s">
        <v>22</v>
      </c>
      <c r="L6965" s="269" t="s">
        <v>1392</v>
      </c>
      <c r="M6965" s="369">
        <v>2010</v>
      </c>
      <c r="N6965" s="375">
        <v>43873</v>
      </c>
      <c r="O6965" s="226" t="s">
        <v>2569</v>
      </c>
      <c r="P6965" t="str">
        <f t="shared" si="108"/>
        <v>Minnesota River and Greater Blue Earth River TMDL for TSS-Minnesota River-(07020012-505)-TSS</v>
      </c>
    </row>
    <row r="6966" spans="1:16" ht="45" hidden="1" x14ac:dyDescent="0.25">
      <c r="A6966" s="129" t="s">
        <v>1724</v>
      </c>
      <c r="B6966" s="269" t="s">
        <v>2374</v>
      </c>
      <c r="C6966" s="226" t="s">
        <v>2568</v>
      </c>
      <c r="D6966" s="269" t="s">
        <v>641</v>
      </c>
      <c r="E6966" s="372" t="s">
        <v>1557</v>
      </c>
      <c r="F6966" s="269" t="s">
        <v>475</v>
      </c>
      <c r="G6966" s="373">
        <v>44.21</v>
      </c>
      <c r="H6966" s="225" t="s">
        <v>488</v>
      </c>
      <c r="I6966" s="269" t="s">
        <v>1382</v>
      </c>
      <c r="J6966" s="374">
        <v>0</v>
      </c>
      <c r="K6966" s="269" t="s">
        <v>22</v>
      </c>
      <c r="L6966" s="269" t="s">
        <v>1392</v>
      </c>
      <c r="M6966" s="369">
        <v>2010</v>
      </c>
      <c r="N6966" s="375">
        <v>43873</v>
      </c>
      <c r="O6966" s="226" t="s">
        <v>2569</v>
      </c>
      <c r="P6966" t="str">
        <f t="shared" si="108"/>
        <v>Minnesota River and Greater Blue Earth River TMDL for TSS-Minnesota River-(07020012-505)-TSS</v>
      </c>
    </row>
    <row r="6967" spans="1:16" ht="45" hidden="1" x14ac:dyDescent="0.25">
      <c r="A6967" s="129" t="s">
        <v>1724</v>
      </c>
      <c r="B6967" s="269" t="s">
        <v>2374</v>
      </c>
      <c r="C6967" s="226" t="s">
        <v>2568</v>
      </c>
      <c r="D6967" s="269" t="s">
        <v>641</v>
      </c>
      <c r="E6967" s="372" t="s">
        <v>1557</v>
      </c>
      <c r="F6967" s="269" t="s">
        <v>475</v>
      </c>
      <c r="G6967" s="373">
        <v>17.829999999999998</v>
      </c>
      <c r="H6967" s="225" t="s">
        <v>488</v>
      </c>
      <c r="I6967" s="269" t="s">
        <v>1383</v>
      </c>
      <c r="J6967" s="374">
        <v>0</v>
      </c>
      <c r="K6967" s="269" t="s">
        <v>22</v>
      </c>
      <c r="L6967" s="269" t="s">
        <v>1392</v>
      </c>
      <c r="M6967" s="369">
        <v>2010</v>
      </c>
      <c r="N6967" s="375">
        <v>43873</v>
      </c>
      <c r="O6967" s="226" t="s">
        <v>2569</v>
      </c>
      <c r="P6967" t="str">
        <f t="shared" si="108"/>
        <v>Minnesota River and Greater Blue Earth River TMDL for TSS-Minnesota River-(07020012-505)-TSS</v>
      </c>
    </row>
    <row r="6968" spans="1:16" ht="45" hidden="1" x14ac:dyDescent="0.25">
      <c r="A6968" s="129" t="s">
        <v>1724</v>
      </c>
      <c r="B6968" s="269" t="s">
        <v>2374</v>
      </c>
      <c r="C6968" s="226" t="s">
        <v>2568</v>
      </c>
      <c r="D6968" s="269" t="s">
        <v>641</v>
      </c>
      <c r="E6968" s="372" t="s">
        <v>1557</v>
      </c>
      <c r="F6968" s="269" t="s">
        <v>475</v>
      </c>
      <c r="G6968" s="373">
        <v>8.1199999999999992</v>
      </c>
      <c r="H6968" s="225" t="s">
        <v>488</v>
      </c>
      <c r="I6968" s="372" t="s">
        <v>1384</v>
      </c>
      <c r="J6968" s="374">
        <v>0</v>
      </c>
      <c r="K6968" s="269" t="s">
        <v>22</v>
      </c>
      <c r="L6968" s="269" t="s">
        <v>1392</v>
      </c>
      <c r="M6968" s="369">
        <v>2010</v>
      </c>
      <c r="N6968" s="375">
        <v>43873</v>
      </c>
      <c r="O6968" s="226" t="s">
        <v>2569</v>
      </c>
      <c r="P6968" t="str">
        <f t="shared" si="108"/>
        <v>Minnesota River and Greater Blue Earth River TMDL for TSS-Minnesota River-(07020012-505)-TSS</v>
      </c>
    </row>
    <row r="6969" spans="1:16" ht="45" hidden="1" x14ac:dyDescent="0.25">
      <c r="A6969" s="129" t="s">
        <v>1724</v>
      </c>
      <c r="B6969" s="269" t="s">
        <v>2374</v>
      </c>
      <c r="C6969" s="226" t="s">
        <v>2568</v>
      </c>
      <c r="D6969" s="269" t="s">
        <v>641</v>
      </c>
      <c r="E6969" s="372" t="s">
        <v>1557</v>
      </c>
      <c r="F6969" s="269" t="s">
        <v>475</v>
      </c>
      <c r="G6969" s="373">
        <v>3.9</v>
      </c>
      <c r="H6969" s="225" t="s">
        <v>488</v>
      </c>
      <c r="I6969" s="372" t="s">
        <v>1385</v>
      </c>
      <c r="J6969" s="374">
        <v>0</v>
      </c>
      <c r="K6969" s="269" t="s">
        <v>22</v>
      </c>
      <c r="L6969" s="269" t="s">
        <v>1392</v>
      </c>
      <c r="M6969" s="369">
        <v>2010</v>
      </c>
      <c r="N6969" s="375">
        <v>43873</v>
      </c>
      <c r="O6969" s="226" t="s">
        <v>2569</v>
      </c>
      <c r="P6969" t="str">
        <f t="shared" si="108"/>
        <v>Minnesota River and Greater Blue Earth River TMDL for TSS-Minnesota River-(07020012-505)-TSS</v>
      </c>
    </row>
    <row r="6970" spans="1:16" ht="45" hidden="1" x14ac:dyDescent="0.25">
      <c r="A6970" s="129" t="s">
        <v>76</v>
      </c>
      <c r="B6970" s="269" t="s">
        <v>529</v>
      </c>
      <c r="C6970" s="226" t="s">
        <v>2568</v>
      </c>
      <c r="D6970" s="269" t="s">
        <v>641</v>
      </c>
      <c r="E6970" s="372" t="s">
        <v>1557</v>
      </c>
      <c r="F6970" s="269" t="s">
        <v>475</v>
      </c>
      <c r="G6970" s="373">
        <v>119.2</v>
      </c>
      <c r="H6970" s="225" t="s">
        <v>488</v>
      </c>
      <c r="I6970" s="269" t="s">
        <v>1379</v>
      </c>
      <c r="J6970" s="374">
        <v>0</v>
      </c>
      <c r="K6970" s="269" t="s">
        <v>22</v>
      </c>
      <c r="L6970" s="269" t="s">
        <v>1392</v>
      </c>
      <c r="M6970" s="369">
        <v>2010</v>
      </c>
      <c r="N6970" s="375">
        <v>43873</v>
      </c>
      <c r="O6970" s="226" t="s">
        <v>2569</v>
      </c>
      <c r="P6970" t="str">
        <f t="shared" si="108"/>
        <v>Minnesota River and Greater Blue Earth River TMDL for TSS-Minnesota River-(07020012-505)-TSS</v>
      </c>
    </row>
    <row r="6971" spans="1:16" ht="45" hidden="1" x14ac:dyDescent="0.25">
      <c r="A6971" s="129" t="s">
        <v>76</v>
      </c>
      <c r="B6971" s="269" t="s">
        <v>529</v>
      </c>
      <c r="C6971" s="226" t="s">
        <v>2568</v>
      </c>
      <c r="D6971" s="269" t="s">
        <v>641</v>
      </c>
      <c r="E6971" s="372" t="s">
        <v>1557</v>
      </c>
      <c r="F6971" s="269" t="s">
        <v>475</v>
      </c>
      <c r="G6971" s="373">
        <v>44.21</v>
      </c>
      <c r="H6971" s="225" t="s">
        <v>488</v>
      </c>
      <c r="I6971" s="269" t="s">
        <v>1382</v>
      </c>
      <c r="J6971" s="374">
        <v>0</v>
      </c>
      <c r="K6971" s="269" t="s">
        <v>22</v>
      </c>
      <c r="L6971" s="269" t="s">
        <v>1392</v>
      </c>
      <c r="M6971" s="369">
        <v>2010</v>
      </c>
      <c r="N6971" s="375">
        <v>43873</v>
      </c>
      <c r="O6971" s="226" t="s">
        <v>2569</v>
      </c>
      <c r="P6971" t="str">
        <f t="shared" si="108"/>
        <v>Minnesota River and Greater Blue Earth River TMDL for TSS-Minnesota River-(07020012-505)-TSS</v>
      </c>
    </row>
    <row r="6972" spans="1:16" ht="45" hidden="1" x14ac:dyDescent="0.25">
      <c r="A6972" s="129" t="s">
        <v>76</v>
      </c>
      <c r="B6972" s="269" t="s">
        <v>529</v>
      </c>
      <c r="C6972" s="226" t="s">
        <v>2568</v>
      </c>
      <c r="D6972" s="269" t="s">
        <v>641</v>
      </c>
      <c r="E6972" s="372" t="s">
        <v>1557</v>
      </c>
      <c r="F6972" s="269" t="s">
        <v>475</v>
      </c>
      <c r="G6972" s="373">
        <v>17.829999999999998</v>
      </c>
      <c r="H6972" s="225" t="s">
        <v>488</v>
      </c>
      <c r="I6972" s="269" t="s">
        <v>1383</v>
      </c>
      <c r="J6972" s="374">
        <v>0</v>
      </c>
      <c r="K6972" s="269" t="s">
        <v>22</v>
      </c>
      <c r="L6972" s="269" t="s">
        <v>1392</v>
      </c>
      <c r="M6972" s="369">
        <v>2010</v>
      </c>
      <c r="N6972" s="375">
        <v>43873</v>
      </c>
      <c r="O6972" s="226" t="s">
        <v>2569</v>
      </c>
      <c r="P6972" t="str">
        <f t="shared" si="108"/>
        <v>Minnesota River and Greater Blue Earth River TMDL for TSS-Minnesota River-(07020012-505)-TSS</v>
      </c>
    </row>
    <row r="6973" spans="1:16" ht="45" hidden="1" x14ac:dyDescent="0.25">
      <c r="A6973" s="129" t="s">
        <v>76</v>
      </c>
      <c r="B6973" s="269" t="s">
        <v>529</v>
      </c>
      <c r="C6973" s="226" t="s">
        <v>2568</v>
      </c>
      <c r="D6973" s="269" t="s">
        <v>641</v>
      </c>
      <c r="E6973" s="372" t="s">
        <v>1557</v>
      </c>
      <c r="F6973" s="269" t="s">
        <v>475</v>
      </c>
      <c r="G6973" s="373">
        <v>8.1199999999999992</v>
      </c>
      <c r="H6973" s="225" t="s">
        <v>488</v>
      </c>
      <c r="I6973" s="372" t="s">
        <v>1384</v>
      </c>
      <c r="J6973" s="374">
        <v>0</v>
      </c>
      <c r="K6973" s="269" t="s">
        <v>22</v>
      </c>
      <c r="L6973" s="269" t="s">
        <v>1392</v>
      </c>
      <c r="M6973" s="369">
        <v>2010</v>
      </c>
      <c r="N6973" s="375">
        <v>43873</v>
      </c>
      <c r="O6973" s="226" t="s">
        <v>2569</v>
      </c>
      <c r="P6973" t="str">
        <f t="shared" si="108"/>
        <v>Minnesota River and Greater Blue Earth River TMDL for TSS-Minnesota River-(07020012-505)-TSS</v>
      </c>
    </row>
    <row r="6974" spans="1:16" ht="45" hidden="1" x14ac:dyDescent="0.25">
      <c r="A6974" s="129" t="s">
        <v>76</v>
      </c>
      <c r="B6974" s="269" t="s">
        <v>529</v>
      </c>
      <c r="C6974" s="226" t="s">
        <v>2568</v>
      </c>
      <c r="D6974" s="269" t="s">
        <v>641</v>
      </c>
      <c r="E6974" s="372" t="s">
        <v>1557</v>
      </c>
      <c r="F6974" s="269" t="s">
        <v>475</v>
      </c>
      <c r="G6974" s="373">
        <v>3.9</v>
      </c>
      <c r="H6974" s="225" t="s">
        <v>488</v>
      </c>
      <c r="I6974" s="372" t="s">
        <v>1385</v>
      </c>
      <c r="J6974" s="374">
        <v>0</v>
      </c>
      <c r="K6974" s="269" t="s">
        <v>22</v>
      </c>
      <c r="L6974" s="269" t="s">
        <v>1392</v>
      </c>
      <c r="M6974" s="369">
        <v>2010</v>
      </c>
      <c r="N6974" s="375">
        <v>43873</v>
      </c>
      <c r="O6974" s="226" t="s">
        <v>2569</v>
      </c>
      <c r="P6974" t="str">
        <f t="shared" si="108"/>
        <v>Minnesota River and Greater Blue Earth River TMDL for TSS-Minnesota River-(07020012-505)-TSS</v>
      </c>
    </row>
    <row r="6975" spans="1:16" ht="45" hidden="1" x14ac:dyDescent="0.25">
      <c r="A6975" s="129" t="s">
        <v>1764</v>
      </c>
      <c r="B6975" s="269" t="s">
        <v>2376</v>
      </c>
      <c r="C6975" s="226" t="s">
        <v>2568</v>
      </c>
      <c r="D6975" s="269" t="s">
        <v>641</v>
      </c>
      <c r="E6975" s="372" t="s">
        <v>1557</v>
      </c>
      <c r="F6975" s="269" t="s">
        <v>475</v>
      </c>
      <c r="G6975" s="373">
        <v>119.2</v>
      </c>
      <c r="H6975" s="225" t="s">
        <v>488</v>
      </c>
      <c r="I6975" s="269" t="s">
        <v>1379</v>
      </c>
      <c r="J6975" s="374">
        <v>0</v>
      </c>
      <c r="K6975" s="269" t="s">
        <v>22</v>
      </c>
      <c r="L6975" s="269" t="s">
        <v>1392</v>
      </c>
      <c r="M6975" s="369">
        <v>2010</v>
      </c>
      <c r="N6975" s="375">
        <v>43873</v>
      </c>
      <c r="O6975" s="226" t="s">
        <v>2569</v>
      </c>
      <c r="P6975" t="str">
        <f t="shared" si="108"/>
        <v>Minnesota River and Greater Blue Earth River TMDL for TSS-Minnesota River-(07020012-505)-TSS</v>
      </c>
    </row>
    <row r="6976" spans="1:16" ht="45" hidden="1" x14ac:dyDescent="0.25">
      <c r="A6976" s="129" t="s">
        <v>1764</v>
      </c>
      <c r="B6976" s="269" t="s">
        <v>2376</v>
      </c>
      <c r="C6976" s="226" t="s">
        <v>2568</v>
      </c>
      <c r="D6976" s="269" t="s">
        <v>641</v>
      </c>
      <c r="E6976" s="372" t="s">
        <v>1557</v>
      </c>
      <c r="F6976" s="269" t="s">
        <v>475</v>
      </c>
      <c r="G6976" s="373">
        <v>44.21</v>
      </c>
      <c r="H6976" s="225" t="s">
        <v>488</v>
      </c>
      <c r="I6976" s="269" t="s">
        <v>1382</v>
      </c>
      <c r="J6976" s="374">
        <v>0</v>
      </c>
      <c r="K6976" s="269" t="s">
        <v>22</v>
      </c>
      <c r="L6976" s="269" t="s">
        <v>1392</v>
      </c>
      <c r="M6976" s="369">
        <v>2010</v>
      </c>
      <c r="N6976" s="375">
        <v>43873</v>
      </c>
      <c r="O6976" s="226" t="s">
        <v>2569</v>
      </c>
      <c r="P6976" t="str">
        <f t="shared" si="108"/>
        <v>Minnesota River and Greater Blue Earth River TMDL for TSS-Minnesota River-(07020012-505)-TSS</v>
      </c>
    </row>
    <row r="6977" spans="1:16" ht="45" hidden="1" x14ac:dyDescent="0.25">
      <c r="A6977" s="129" t="s">
        <v>1764</v>
      </c>
      <c r="B6977" s="269" t="s">
        <v>2376</v>
      </c>
      <c r="C6977" s="226" t="s">
        <v>2568</v>
      </c>
      <c r="D6977" s="269" t="s">
        <v>641</v>
      </c>
      <c r="E6977" s="372" t="s">
        <v>1557</v>
      </c>
      <c r="F6977" s="269" t="s">
        <v>475</v>
      </c>
      <c r="G6977" s="373">
        <v>17.829999999999998</v>
      </c>
      <c r="H6977" s="225" t="s">
        <v>488</v>
      </c>
      <c r="I6977" s="269" t="s">
        <v>1383</v>
      </c>
      <c r="J6977" s="374">
        <v>0</v>
      </c>
      <c r="K6977" s="269" t="s">
        <v>22</v>
      </c>
      <c r="L6977" s="269" t="s">
        <v>1392</v>
      </c>
      <c r="M6977" s="369">
        <v>2010</v>
      </c>
      <c r="N6977" s="375">
        <v>43873</v>
      </c>
      <c r="O6977" s="226" t="s">
        <v>2569</v>
      </c>
      <c r="P6977" t="str">
        <f t="shared" si="108"/>
        <v>Minnesota River and Greater Blue Earth River TMDL for TSS-Minnesota River-(07020012-505)-TSS</v>
      </c>
    </row>
    <row r="6978" spans="1:16" ht="45" hidden="1" x14ac:dyDescent="0.25">
      <c r="A6978" s="129" t="s">
        <v>1764</v>
      </c>
      <c r="B6978" s="269" t="s">
        <v>2376</v>
      </c>
      <c r="C6978" s="226" t="s">
        <v>2568</v>
      </c>
      <c r="D6978" s="269" t="s">
        <v>641</v>
      </c>
      <c r="E6978" s="372" t="s">
        <v>1557</v>
      </c>
      <c r="F6978" s="269" t="s">
        <v>475</v>
      </c>
      <c r="G6978" s="373">
        <v>8.1199999999999992</v>
      </c>
      <c r="H6978" s="225" t="s">
        <v>488</v>
      </c>
      <c r="I6978" s="372" t="s">
        <v>1384</v>
      </c>
      <c r="J6978" s="374">
        <v>0</v>
      </c>
      <c r="K6978" s="269" t="s">
        <v>22</v>
      </c>
      <c r="L6978" s="269" t="s">
        <v>1392</v>
      </c>
      <c r="M6978" s="369">
        <v>2010</v>
      </c>
      <c r="N6978" s="375">
        <v>43873</v>
      </c>
      <c r="O6978" s="226" t="s">
        <v>2569</v>
      </c>
      <c r="P6978" t="str">
        <f t="shared" si="108"/>
        <v>Minnesota River and Greater Blue Earth River TMDL for TSS-Minnesota River-(07020012-505)-TSS</v>
      </c>
    </row>
    <row r="6979" spans="1:16" ht="45" hidden="1" x14ac:dyDescent="0.25">
      <c r="A6979" s="129" t="s">
        <v>1764</v>
      </c>
      <c r="B6979" s="269" t="s">
        <v>2376</v>
      </c>
      <c r="C6979" s="226" t="s">
        <v>2568</v>
      </c>
      <c r="D6979" s="269" t="s">
        <v>641</v>
      </c>
      <c r="E6979" s="372" t="s">
        <v>1557</v>
      </c>
      <c r="F6979" s="269" t="s">
        <v>475</v>
      </c>
      <c r="G6979" s="373">
        <v>3.9</v>
      </c>
      <c r="H6979" s="225" t="s">
        <v>488</v>
      </c>
      <c r="I6979" s="372" t="s">
        <v>1385</v>
      </c>
      <c r="J6979" s="374">
        <v>0</v>
      </c>
      <c r="K6979" s="269" t="s">
        <v>22</v>
      </c>
      <c r="L6979" s="269" t="s">
        <v>1392</v>
      </c>
      <c r="M6979" s="369">
        <v>2010</v>
      </c>
      <c r="N6979" s="375">
        <v>43873</v>
      </c>
      <c r="O6979" s="226" t="s">
        <v>2569</v>
      </c>
      <c r="P6979" t="str">
        <f t="shared" ref="P6979:P7042" si="109">CONCATENATE(C6979, "-", E6979, "-","(", D6979,")", "-",K6979)</f>
        <v>Minnesota River and Greater Blue Earth River TMDL for TSS-Minnesota River-(07020012-505)-TSS</v>
      </c>
    </row>
    <row r="6980" spans="1:16" ht="45" hidden="1" x14ac:dyDescent="0.25">
      <c r="A6980" s="129" t="s">
        <v>1784</v>
      </c>
      <c r="B6980" s="269" t="s">
        <v>517</v>
      </c>
      <c r="C6980" s="226" t="s">
        <v>2568</v>
      </c>
      <c r="D6980" s="269" t="s">
        <v>641</v>
      </c>
      <c r="E6980" s="372" t="s">
        <v>1557</v>
      </c>
      <c r="F6980" s="269" t="s">
        <v>475</v>
      </c>
      <c r="G6980" s="373">
        <v>119.2</v>
      </c>
      <c r="H6980" s="225" t="s">
        <v>488</v>
      </c>
      <c r="I6980" s="269" t="s">
        <v>1379</v>
      </c>
      <c r="J6980" s="374">
        <v>0</v>
      </c>
      <c r="K6980" s="269" t="s">
        <v>22</v>
      </c>
      <c r="L6980" s="269" t="s">
        <v>1392</v>
      </c>
      <c r="M6980" s="369">
        <v>2010</v>
      </c>
      <c r="N6980" s="375">
        <v>43873</v>
      </c>
      <c r="O6980" s="226" t="s">
        <v>2569</v>
      </c>
      <c r="P6980" t="str">
        <f t="shared" si="109"/>
        <v>Minnesota River and Greater Blue Earth River TMDL for TSS-Minnesota River-(07020012-505)-TSS</v>
      </c>
    </row>
    <row r="6981" spans="1:16" ht="45" hidden="1" x14ac:dyDescent="0.25">
      <c r="A6981" s="129" t="s">
        <v>1784</v>
      </c>
      <c r="B6981" s="269" t="s">
        <v>517</v>
      </c>
      <c r="C6981" s="226" t="s">
        <v>2568</v>
      </c>
      <c r="D6981" s="269" t="s">
        <v>641</v>
      </c>
      <c r="E6981" s="372" t="s">
        <v>1557</v>
      </c>
      <c r="F6981" s="269" t="s">
        <v>475</v>
      </c>
      <c r="G6981" s="373">
        <v>44.21</v>
      </c>
      <c r="H6981" s="225" t="s">
        <v>488</v>
      </c>
      <c r="I6981" s="269" t="s">
        <v>1382</v>
      </c>
      <c r="J6981" s="374">
        <v>0</v>
      </c>
      <c r="K6981" s="269" t="s">
        <v>22</v>
      </c>
      <c r="L6981" s="269" t="s">
        <v>1392</v>
      </c>
      <c r="M6981" s="369">
        <v>2010</v>
      </c>
      <c r="N6981" s="375">
        <v>43873</v>
      </c>
      <c r="O6981" s="226" t="s">
        <v>2569</v>
      </c>
      <c r="P6981" t="str">
        <f t="shared" si="109"/>
        <v>Minnesota River and Greater Blue Earth River TMDL for TSS-Minnesota River-(07020012-505)-TSS</v>
      </c>
    </row>
    <row r="6982" spans="1:16" ht="45" hidden="1" x14ac:dyDescent="0.25">
      <c r="A6982" s="129" t="s">
        <v>1784</v>
      </c>
      <c r="B6982" s="269" t="s">
        <v>517</v>
      </c>
      <c r="C6982" s="226" t="s">
        <v>2568</v>
      </c>
      <c r="D6982" s="269" t="s">
        <v>641</v>
      </c>
      <c r="E6982" s="372" t="s">
        <v>1557</v>
      </c>
      <c r="F6982" s="269" t="s">
        <v>475</v>
      </c>
      <c r="G6982" s="373">
        <v>17.829999999999998</v>
      </c>
      <c r="H6982" s="225" t="s">
        <v>488</v>
      </c>
      <c r="I6982" s="269" t="s">
        <v>1383</v>
      </c>
      <c r="J6982" s="374">
        <v>0</v>
      </c>
      <c r="K6982" s="269" t="s">
        <v>22</v>
      </c>
      <c r="L6982" s="269" t="s">
        <v>1392</v>
      </c>
      <c r="M6982" s="369">
        <v>2010</v>
      </c>
      <c r="N6982" s="375">
        <v>43873</v>
      </c>
      <c r="O6982" s="226" t="s">
        <v>2569</v>
      </c>
      <c r="P6982" t="str">
        <f t="shared" si="109"/>
        <v>Minnesota River and Greater Blue Earth River TMDL for TSS-Minnesota River-(07020012-505)-TSS</v>
      </c>
    </row>
    <row r="6983" spans="1:16" ht="45" hidden="1" x14ac:dyDescent="0.25">
      <c r="A6983" s="129" t="s">
        <v>1784</v>
      </c>
      <c r="B6983" s="269" t="s">
        <v>517</v>
      </c>
      <c r="C6983" s="226" t="s">
        <v>2568</v>
      </c>
      <c r="D6983" s="269" t="s">
        <v>641</v>
      </c>
      <c r="E6983" s="372" t="s">
        <v>1557</v>
      </c>
      <c r="F6983" s="269" t="s">
        <v>475</v>
      </c>
      <c r="G6983" s="373">
        <v>8.1199999999999992</v>
      </c>
      <c r="H6983" s="225" t="s">
        <v>488</v>
      </c>
      <c r="I6983" s="372" t="s">
        <v>1384</v>
      </c>
      <c r="J6983" s="374">
        <v>0</v>
      </c>
      <c r="K6983" s="269" t="s">
        <v>22</v>
      </c>
      <c r="L6983" s="269" t="s">
        <v>1392</v>
      </c>
      <c r="M6983" s="369">
        <v>2010</v>
      </c>
      <c r="N6983" s="375">
        <v>43873</v>
      </c>
      <c r="O6983" s="226" t="s">
        <v>2569</v>
      </c>
      <c r="P6983" t="str">
        <f t="shared" si="109"/>
        <v>Minnesota River and Greater Blue Earth River TMDL for TSS-Minnesota River-(07020012-505)-TSS</v>
      </c>
    </row>
    <row r="6984" spans="1:16" ht="45" hidden="1" x14ac:dyDescent="0.25">
      <c r="A6984" s="129" t="s">
        <v>1784</v>
      </c>
      <c r="B6984" s="269" t="s">
        <v>517</v>
      </c>
      <c r="C6984" s="226" t="s">
        <v>2568</v>
      </c>
      <c r="D6984" s="269" t="s">
        <v>641</v>
      </c>
      <c r="E6984" s="372" t="s">
        <v>1557</v>
      </c>
      <c r="F6984" s="269" t="s">
        <v>475</v>
      </c>
      <c r="G6984" s="373">
        <v>3.9</v>
      </c>
      <c r="H6984" s="225" t="s">
        <v>488</v>
      </c>
      <c r="I6984" s="372" t="s">
        <v>1385</v>
      </c>
      <c r="J6984" s="374">
        <v>0</v>
      </c>
      <c r="K6984" s="269" t="s">
        <v>22</v>
      </c>
      <c r="L6984" s="269" t="s">
        <v>1392</v>
      </c>
      <c r="M6984" s="369">
        <v>2010</v>
      </c>
      <c r="N6984" s="375">
        <v>43873</v>
      </c>
      <c r="O6984" s="226" t="s">
        <v>2569</v>
      </c>
      <c r="P6984" t="str">
        <f t="shared" si="109"/>
        <v>Minnesota River and Greater Blue Earth River TMDL for TSS-Minnesota River-(07020012-505)-TSS</v>
      </c>
    </row>
    <row r="6985" spans="1:16" ht="45" hidden="1" x14ac:dyDescent="0.25">
      <c r="A6985" s="129" t="s">
        <v>1787</v>
      </c>
      <c r="B6985" s="269" t="s">
        <v>2379</v>
      </c>
      <c r="C6985" s="226" t="s">
        <v>2568</v>
      </c>
      <c r="D6985" s="269" t="s">
        <v>641</v>
      </c>
      <c r="E6985" s="372" t="s">
        <v>1557</v>
      </c>
      <c r="F6985" s="269" t="s">
        <v>475</v>
      </c>
      <c r="G6985" s="373">
        <v>119.2</v>
      </c>
      <c r="H6985" s="225" t="s">
        <v>488</v>
      </c>
      <c r="I6985" s="269" t="s">
        <v>1379</v>
      </c>
      <c r="J6985" s="374">
        <v>0</v>
      </c>
      <c r="K6985" s="269" t="s">
        <v>22</v>
      </c>
      <c r="L6985" s="269" t="s">
        <v>1392</v>
      </c>
      <c r="M6985" s="369">
        <v>2010</v>
      </c>
      <c r="N6985" s="375">
        <v>43873</v>
      </c>
      <c r="O6985" s="226" t="s">
        <v>2569</v>
      </c>
      <c r="P6985" t="str">
        <f t="shared" si="109"/>
        <v>Minnesota River and Greater Blue Earth River TMDL for TSS-Minnesota River-(07020012-505)-TSS</v>
      </c>
    </row>
    <row r="6986" spans="1:16" ht="45" hidden="1" x14ac:dyDescent="0.25">
      <c r="A6986" s="129" t="s">
        <v>1787</v>
      </c>
      <c r="B6986" s="269" t="s">
        <v>2379</v>
      </c>
      <c r="C6986" s="226" t="s">
        <v>2568</v>
      </c>
      <c r="D6986" s="269" t="s">
        <v>641</v>
      </c>
      <c r="E6986" s="372" t="s">
        <v>1557</v>
      </c>
      <c r="F6986" s="269" t="s">
        <v>475</v>
      </c>
      <c r="G6986" s="373">
        <v>44.21</v>
      </c>
      <c r="H6986" s="225" t="s">
        <v>488</v>
      </c>
      <c r="I6986" s="269" t="s">
        <v>1382</v>
      </c>
      <c r="J6986" s="374">
        <v>0</v>
      </c>
      <c r="K6986" s="269" t="s">
        <v>22</v>
      </c>
      <c r="L6986" s="269" t="s">
        <v>1392</v>
      </c>
      <c r="M6986" s="369">
        <v>2010</v>
      </c>
      <c r="N6986" s="375">
        <v>43873</v>
      </c>
      <c r="O6986" s="226" t="s">
        <v>2569</v>
      </c>
      <c r="P6986" t="str">
        <f t="shared" si="109"/>
        <v>Minnesota River and Greater Blue Earth River TMDL for TSS-Minnesota River-(07020012-505)-TSS</v>
      </c>
    </row>
    <row r="6987" spans="1:16" ht="45" hidden="1" x14ac:dyDescent="0.25">
      <c r="A6987" s="129" t="s">
        <v>1787</v>
      </c>
      <c r="B6987" s="269" t="s">
        <v>2379</v>
      </c>
      <c r="C6987" s="226" t="s">
        <v>2568</v>
      </c>
      <c r="D6987" s="269" t="s">
        <v>641</v>
      </c>
      <c r="E6987" s="372" t="s">
        <v>1557</v>
      </c>
      <c r="F6987" s="269" t="s">
        <v>475</v>
      </c>
      <c r="G6987" s="373">
        <v>17.829999999999998</v>
      </c>
      <c r="H6987" s="225" t="s">
        <v>488</v>
      </c>
      <c r="I6987" s="269" t="s">
        <v>1383</v>
      </c>
      <c r="J6987" s="374">
        <v>0</v>
      </c>
      <c r="K6987" s="269" t="s">
        <v>22</v>
      </c>
      <c r="L6987" s="269" t="s">
        <v>1392</v>
      </c>
      <c r="M6987" s="369">
        <v>2010</v>
      </c>
      <c r="N6987" s="375">
        <v>43873</v>
      </c>
      <c r="O6987" s="226" t="s">
        <v>2569</v>
      </c>
      <c r="P6987" t="str">
        <f t="shared" si="109"/>
        <v>Minnesota River and Greater Blue Earth River TMDL for TSS-Minnesota River-(07020012-505)-TSS</v>
      </c>
    </row>
    <row r="6988" spans="1:16" ht="45" hidden="1" x14ac:dyDescent="0.25">
      <c r="A6988" s="129" t="s">
        <v>1787</v>
      </c>
      <c r="B6988" s="269" t="s">
        <v>2379</v>
      </c>
      <c r="C6988" s="226" t="s">
        <v>2568</v>
      </c>
      <c r="D6988" s="269" t="s">
        <v>641</v>
      </c>
      <c r="E6988" s="372" t="s">
        <v>1557</v>
      </c>
      <c r="F6988" s="269" t="s">
        <v>475</v>
      </c>
      <c r="G6988" s="373">
        <v>8.1199999999999992</v>
      </c>
      <c r="H6988" s="225" t="s">
        <v>488</v>
      </c>
      <c r="I6988" s="372" t="s">
        <v>1384</v>
      </c>
      <c r="J6988" s="374">
        <v>0</v>
      </c>
      <c r="K6988" s="269" t="s">
        <v>22</v>
      </c>
      <c r="L6988" s="269" t="s">
        <v>1392</v>
      </c>
      <c r="M6988" s="369">
        <v>2010</v>
      </c>
      <c r="N6988" s="375">
        <v>43873</v>
      </c>
      <c r="O6988" s="226" t="s">
        <v>2569</v>
      </c>
      <c r="P6988" t="str">
        <f t="shared" si="109"/>
        <v>Minnesota River and Greater Blue Earth River TMDL for TSS-Minnesota River-(07020012-505)-TSS</v>
      </c>
    </row>
    <row r="6989" spans="1:16" ht="45" hidden="1" x14ac:dyDescent="0.25">
      <c r="A6989" s="129" t="s">
        <v>1787</v>
      </c>
      <c r="B6989" s="269" t="s">
        <v>2379</v>
      </c>
      <c r="C6989" s="226" t="s">
        <v>2568</v>
      </c>
      <c r="D6989" s="269" t="s">
        <v>641</v>
      </c>
      <c r="E6989" s="372" t="s">
        <v>1557</v>
      </c>
      <c r="F6989" s="269" t="s">
        <v>475</v>
      </c>
      <c r="G6989" s="373">
        <v>3.9</v>
      </c>
      <c r="H6989" s="225" t="s">
        <v>488</v>
      </c>
      <c r="I6989" s="372" t="s">
        <v>1385</v>
      </c>
      <c r="J6989" s="374">
        <v>0</v>
      </c>
      <c r="K6989" s="269" t="s">
        <v>22</v>
      </c>
      <c r="L6989" s="269" t="s">
        <v>1392</v>
      </c>
      <c r="M6989" s="369">
        <v>2010</v>
      </c>
      <c r="N6989" s="375">
        <v>43873</v>
      </c>
      <c r="O6989" s="226" t="s">
        <v>2569</v>
      </c>
      <c r="P6989" t="str">
        <f t="shared" si="109"/>
        <v>Minnesota River and Greater Blue Earth River TMDL for TSS-Minnesota River-(07020012-505)-TSS</v>
      </c>
    </row>
    <row r="6990" spans="1:16" ht="45" hidden="1" x14ac:dyDescent="0.25">
      <c r="A6990" s="129" t="s">
        <v>1798</v>
      </c>
      <c r="B6990" s="269" t="s">
        <v>623</v>
      </c>
      <c r="C6990" s="226" t="s">
        <v>2568</v>
      </c>
      <c r="D6990" s="269" t="s">
        <v>641</v>
      </c>
      <c r="E6990" s="372" t="s">
        <v>1557</v>
      </c>
      <c r="F6990" s="269" t="s">
        <v>475</v>
      </c>
      <c r="G6990" s="373">
        <v>119.2</v>
      </c>
      <c r="H6990" s="225" t="s">
        <v>488</v>
      </c>
      <c r="I6990" s="269" t="s">
        <v>1379</v>
      </c>
      <c r="J6990" s="374">
        <v>0</v>
      </c>
      <c r="K6990" s="269" t="s">
        <v>22</v>
      </c>
      <c r="L6990" s="269" t="s">
        <v>1392</v>
      </c>
      <c r="M6990" s="369">
        <v>2010</v>
      </c>
      <c r="N6990" s="375">
        <v>43873</v>
      </c>
      <c r="O6990" s="226" t="s">
        <v>2569</v>
      </c>
      <c r="P6990" t="str">
        <f t="shared" si="109"/>
        <v>Minnesota River and Greater Blue Earth River TMDL for TSS-Minnesota River-(07020012-505)-TSS</v>
      </c>
    </row>
    <row r="6991" spans="1:16" ht="45" hidden="1" x14ac:dyDescent="0.25">
      <c r="A6991" s="129" t="s">
        <v>1798</v>
      </c>
      <c r="B6991" s="269" t="s">
        <v>623</v>
      </c>
      <c r="C6991" s="226" t="s">
        <v>2568</v>
      </c>
      <c r="D6991" s="269" t="s">
        <v>641</v>
      </c>
      <c r="E6991" s="372" t="s">
        <v>1557</v>
      </c>
      <c r="F6991" s="269" t="s">
        <v>475</v>
      </c>
      <c r="G6991" s="373">
        <v>44.21</v>
      </c>
      <c r="H6991" s="225" t="s">
        <v>488</v>
      </c>
      <c r="I6991" s="269" t="s">
        <v>1382</v>
      </c>
      <c r="J6991" s="374">
        <v>0</v>
      </c>
      <c r="K6991" s="269" t="s">
        <v>22</v>
      </c>
      <c r="L6991" s="269" t="s">
        <v>1392</v>
      </c>
      <c r="M6991" s="369">
        <v>2010</v>
      </c>
      <c r="N6991" s="375">
        <v>43873</v>
      </c>
      <c r="O6991" s="226" t="s">
        <v>2569</v>
      </c>
      <c r="P6991" t="str">
        <f t="shared" si="109"/>
        <v>Minnesota River and Greater Blue Earth River TMDL for TSS-Minnesota River-(07020012-505)-TSS</v>
      </c>
    </row>
    <row r="6992" spans="1:16" ht="45" hidden="1" x14ac:dyDescent="0.25">
      <c r="A6992" s="129" t="s">
        <v>1798</v>
      </c>
      <c r="B6992" s="269" t="s">
        <v>623</v>
      </c>
      <c r="C6992" s="226" t="s">
        <v>2568</v>
      </c>
      <c r="D6992" s="269" t="s">
        <v>641</v>
      </c>
      <c r="E6992" s="372" t="s">
        <v>1557</v>
      </c>
      <c r="F6992" s="269" t="s">
        <v>475</v>
      </c>
      <c r="G6992" s="373">
        <v>17.829999999999998</v>
      </c>
      <c r="H6992" s="225" t="s">
        <v>488</v>
      </c>
      <c r="I6992" s="269" t="s">
        <v>1383</v>
      </c>
      <c r="J6992" s="374">
        <v>0</v>
      </c>
      <c r="K6992" s="269" t="s">
        <v>22</v>
      </c>
      <c r="L6992" s="269" t="s">
        <v>1392</v>
      </c>
      <c r="M6992" s="369">
        <v>2010</v>
      </c>
      <c r="N6992" s="375">
        <v>43873</v>
      </c>
      <c r="O6992" s="226" t="s">
        <v>2569</v>
      </c>
      <c r="P6992" t="str">
        <f t="shared" si="109"/>
        <v>Minnesota River and Greater Blue Earth River TMDL for TSS-Minnesota River-(07020012-505)-TSS</v>
      </c>
    </row>
    <row r="6993" spans="1:16" ht="45" hidden="1" x14ac:dyDescent="0.25">
      <c r="A6993" s="129" t="s">
        <v>1798</v>
      </c>
      <c r="B6993" s="269" t="s">
        <v>623</v>
      </c>
      <c r="C6993" s="226" t="s">
        <v>2568</v>
      </c>
      <c r="D6993" s="269" t="s">
        <v>641</v>
      </c>
      <c r="E6993" s="372" t="s">
        <v>1557</v>
      </c>
      <c r="F6993" s="269" t="s">
        <v>475</v>
      </c>
      <c r="G6993" s="373">
        <v>8.1199999999999992</v>
      </c>
      <c r="H6993" s="225" t="s">
        <v>488</v>
      </c>
      <c r="I6993" s="372" t="s">
        <v>1384</v>
      </c>
      <c r="J6993" s="374">
        <v>0</v>
      </c>
      <c r="K6993" s="269" t="s">
        <v>22</v>
      </c>
      <c r="L6993" s="269" t="s">
        <v>1392</v>
      </c>
      <c r="M6993" s="369">
        <v>2010</v>
      </c>
      <c r="N6993" s="375">
        <v>43873</v>
      </c>
      <c r="O6993" s="226" t="s">
        <v>2569</v>
      </c>
      <c r="P6993" t="str">
        <f t="shared" si="109"/>
        <v>Minnesota River and Greater Blue Earth River TMDL for TSS-Minnesota River-(07020012-505)-TSS</v>
      </c>
    </row>
    <row r="6994" spans="1:16" ht="45" hidden="1" x14ac:dyDescent="0.25">
      <c r="A6994" s="129" t="s">
        <v>1798</v>
      </c>
      <c r="B6994" s="269" t="s">
        <v>623</v>
      </c>
      <c r="C6994" s="226" t="s">
        <v>2568</v>
      </c>
      <c r="D6994" s="269" t="s">
        <v>641</v>
      </c>
      <c r="E6994" s="372" t="s">
        <v>1557</v>
      </c>
      <c r="F6994" s="269" t="s">
        <v>475</v>
      </c>
      <c r="G6994" s="373">
        <v>3.9</v>
      </c>
      <c r="H6994" s="225" t="s">
        <v>488</v>
      </c>
      <c r="I6994" s="372" t="s">
        <v>1385</v>
      </c>
      <c r="J6994" s="374">
        <v>0</v>
      </c>
      <c r="K6994" s="269" t="s">
        <v>22</v>
      </c>
      <c r="L6994" s="269" t="s">
        <v>1392</v>
      </c>
      <c r="M6994" s="369">
        <v>2010</v>
      </c>
      <c r="N6994" s="375">
        <v>43873</v>
      </c>
      <c r="O6994" s="226" t="s">
        <v>2569</v>
      </c>
      <c r="P6994" t="str">
        <f t="shared" si="109"/>
        <v>Minnesota River and Greater Blue Earth River TMDL for TSS-Minnesota River-(07020012-505)-TSS</v>
      </c>
    </row>
    <row r="6995" spans="1:16" ht="45" hidden="1" x14ac:dyDescent="0.25">
      <c r="A6995" s="129" t="s">
        <v>1801</v>
      </c>
      <c r="B6995" s="269" t="s">
        <v>624</v>
      </c>
      <c r="C6995" s="226" t="s">
        <v>2568</v>
      </c>
      <c r="D6995" s="269" t="s">
        <v>641</v>
      </c>
      <c r="E6995" s="372" t="s">
        <v>1557</v>
      </c>
      <c r="F6995" s="269" t="s">
        <v>475</v>
      </c>
      <c r="G6995" s="373">
        <v>119.2</v>
      </c>
      <c r="H6995" s="225" t="s">
        <v>488</v>
      </c>
      <c r="I6995" s="269" t="s">
        <v>1379</v>
      </c>
      <c r="J6995" s="374">
        <v>0</v>
      </c>
      <c r="K6995" s="269" t="s">
        <v>22</v>
      </c>
      <c r="L6995" s="269" t="s">
        <v>1392</v>
      </c>
      <c r="M6995" s="369">
        <v>2010</v>
      </c>
      <c r="N6995" s="375">
        <v>43873</v>
      </c>
      <c r="O6995" s="226" t="s">
        <v>2569</v>
      </c>
      <c r="P6995" t="str">
        <f t="shared" si="109"/>
        <v>Minnesota River and Greater Blue Earth River TMDL for TSS-Minnesota River-(07020012-505)-TSS</v>
      </c>
    </row>
    <row r="6996" spans="1:16" ht="45" hidden="1" x14ac:dyDescent="0.25">
      <c r="A6996" s="129" t="s">
        <v>1801</v>
      </c>
      <c r="B6996" s="269" t="s">
        <v>624</v>
      </c>
      <c r="C6996" s="226" t="s">
        <v>2568</v>
      </c>
      <c r="D6996" s="269" t="s">
        <v>641</v>
      </c>
      <c r="E6996" s="372" t="s">
        <v>1557</v>
      </c>
      <c r="F6996" s="269" t="s">
        <v>475</v>
      </c>
      <c r="G6996" s="373">
        <v>44.21</v>
      </c>
      <c r="H6996" s="225" t="s">
        <v>488</v>
      </c>
      <c r="I6996" s="269" t="s">
        <v>1382</v>
      </c>
      <c r="J6996" s="374">
        <v>0</v>
      </c>
      <c r="K6996" s="269" t="s">
        <v>22</v>
      </c>
      <c r="L6996" s="269" t="s">
        <v>1392</v>
      </c>
      <c r="M6996" s="369">
        <v>2010</v>
      </c>
      <c r="N6996" s="375">
        <v>43873</v>
      </c>
      <c r="O6996" s="226" t="s">
        <v>2569</v>
      </c>
      <c r="P6996" t="str">
        <f t="shared" si="109"/>
        <v>Minnesota River and Greater Blue Earth River TMDL for TSS-Minnesota River-(07020012-505)-TSS</v>
      </c>
    </row>
    <row r="6997" spans="1:16" ht="45" hidden="1" x14ac:dyDescent="0.25">
      <c r="A6997" s="129" t="s">
        <v>1801</v>
      </c>
      <c r="B6997" s="269" t="s">
        <v>624</v>
      </c>
      <c r="C6997" s="226" t="s">
        <v>2568</v>
      </c>
      <c r="D6997" s="269" t="s">
        <v>641</v>
      </c>
      <c r="E6997" s="372" t="s">
        <v>1557</v>
      </c>
      <c r="F6997" s="269" t="s">
        <v>475</v>
      </c>
      <c r="G6997" s="373">
        <v>17.829999999999998</v>
      </c>
      <c r="H6997" s="225" t="s">
        <v>488</v>
      </c>
      <c r="I6997" s="269" t="s">
        <v>1383</v>
      </c>
      <c r="J6997" s="374">
        <v>0</v>
      </c>
      <c r="K6997" s="269" t="s">
        <v>22</v>
      </c>
      <c r="L6997" s="269" t="s">
        <v>1392</v>
      </c>
      <c r="M6997" s="369">
        <v>2010</v>
      </c>
      <c r="N6997" s="375">
        <v>43873</v>
      </c>
      <c r="O6997" s="226" t="s">
        <v>2569</v>
      </c>
      <c r="P6997" t="str">
        <f t="shared" si="109"/>
        <v>Minnesota River and Greater Blue Earth River TMDL for TSS-Minnesota River-(07020012-505)-TSS</v>
      </c>
    </row>
    <row r="6998" spans="1:16" ht="45" hidden="1" x14ac:dyDescent="0.25">
      <c r="A6998" s="129" t="s">
        <v>1801</v>
      </c>
      <c r="B6998" s="269" t="s">
        <v>624</v>
      </c>
      <c r="C6998" s="226" t="s">
        <v>2568</v>
      </c>
      <c r="D6998" s="269" t="s">
        <v>641</v>
      </c>
      <c r="E6998" s="372" t="s">
        <v>1557</v>
      </c>
      <c r="F6998" s="269" t="s">
        <v>475</v>
      </c>
      <c r="G6998" s="373">
        <v>8.1199999999999992</v>
      </c>
      <c r="H6998" s="225" t="s">
        <v>488</v>
      </c>
      <c r="I6998" s="372" t="s">
        <v>1384</v>
      </c>
      <c r="J6998" s="374">
        <v>0</v>
      </c>
      <c r="K6998" s="269" t="s">
        <v>22</v>
      </c>
      <c r="L6998" s="269" t="s">
        <v>1392</v>
      </c>
      <c r="M6998" s="369">
        <v>2010</v>
      </c>
      <c r="N6998" s="375">
        <v>43873</v>
      </c>
      <c r="O6998" s="226" t="s">
        <v>2569</v>
      </c>
      <c r="P6998" t="str">
        <f t="shared" si="109"/>
        <v>Minnesota River and Greater Blue Earth River TMDL for TSS-Minnesota River-(07020012-505)-TSS</v>
      </c>
    </row>
    <row r="6999" spans="1:16" ht="45" hidden="1" x14ac:dyDescent="0.25">
      <c r="A6999" s="129" t="s">
        <v>1801</v>
      </c>
      <c r="B6999" s="269" t="s">
        <v>624</v>
      </c>
      <c r="C6999" s="226" t="s">
        <v>2568</v>
      </c>
      <c r="D6999" s="269" t="s">
        <v>641</v>
      </c>
      <c r="E6999" s="372" t="s">
        <v>1557</v>
      </c>
      <c r="F6999" s="269" t="s">
        <v>475</v>
      </c>
      <c r="G6999" s="373">
        <v>3.9</v>
      </c>
      <c r="H6999" s="225" t="s">
        <v>488</v>
      </c>
      <c r="I6999" s="372" t="s">
        <v>1385</v>
      </c>
      <c r="J6999" s="374">
        <v>0</v>
      </c>
      <c r="K6999" s="269" t="s">
        <v>22</v>
      </c>
      <c r="L6999" s="269" t="s">
        <v>1392</v>
      </c>
      <c r="M6999" s="369">
        <v>2010</v>
      </c>
      <c r="N6999" s="375">
        <v>43873</v>
      </c>
      <c r="O6999" s="226" t="s">
        <v>2569</v>
      </c>
      <c r="P6999" t="str">
        <f t="shared" si="109"/>
        <v>Minnesota River and Greater Blue Earth River TMDL for TSS-Minnesota River-(07020012-505)-TSS</v>
      </c>
    </row>
    <row r="7000" spans="1:16" ht="45" hidden="1" x14ac:dyDescent="0.25">
      <c r="A7000" s="129" t="s">
        <v>2070</v>
      </c>
      <c r="B7000" s="269" t="s">
        <v>633</v>
      </c>
      <c r="C7000" s="226" t="s">
        <v>2568</v>
      </c>
      <c r="D7000" s="269" t="s">
        <v>641</v>
      </c>
      <c r="E7000" s="372" t="s">
        <v>1557</v>
      </c>
      <c r="F7000" s="269" t="s">
        <v>475</v>
      </c>
      <c r="G7000" s="373">
        <v>119.2</v>
      </c>
      <c r="H7000" s="225" t="s">
        <v>488</v>
      </c>
      <c r="I7000" s="269" t="s">
        <v>1379</v>
      </c>
      <c r="J7000" s="374">
        <v>0</v>
      </c>
      <c r="K7000" s="269" t="s">
        <v>22</v>
      </c>
      <c r="L7000" s="269" t="s">
        <v>1392</v>
      </c>
      <c r="M7000" s="369">
        <v>2010</v>
      </c>
      <c r="N7000" s="375">
        <v>43873</v>
      </c>
      <c r="O7000" s="226" t="s">
        <v>2569</v>
      </c>
      <c r="P7000" t="str">
        <f t="shared" si="109"/>
        <v>Minnesota River and Greater Blue Earth River TMDL for TSS-Minnesota River-(07020012-505)-TSS</v>
      </c>
    </row>
    <row r="7001" spans="1:16" ht="45" hidden="1" x14ac:dyDescent="0.25">
      <c r="A7001" s="129" t="s">
        <v>2070</v>
      </c>
      <c r="B7001" s="269" t="s">
        <v>633</v>
      </c>
      <c r="C7001" s="226" t="s">
        <v>2568</v>
      </c>
      <c r="D7001" s="269" t="s">
        <v>641</v>
      </c>
      <c r="E7001" s="372" t="s">
        <v>1557</v>
      </c>
      <c r="F7001" s="269" t="s">
        <v>475</v>
      </c>
      <c r="G7001" s="373">
        <v>44.21</v>
      </c>
      <c r="H7001" s="225" t="s">
        <v>488</v>
      </c>
      <c r="I7001" s="269" t="s">
        <v>1382</v>
      </c>
      <c r="J7001" s="374">
        <v>0</v>
      </c>
      <c r="K7001" s="269" t="s">
        <v>22</v>
      </c>
      <c r="L7001" s="269" t="s">
        <v>1392</v>
      </c>
      <c r="M7001" s="369">
        <v>2010</v>
      </c>
      <c r="N7001" s="375">
        <v>43873</v>
      </c>
      <c r="O7001" s="226" t="s">
        <v>2569</v>
      </c>
      <c r="P7001" t="str">
        <f t="shared" si="109"/>
        <v>Minnesota River and Greater Blue Earth River TMDL for TSS-Minnesota River-(07020012-505)-TSS</v>
      </c>
    </row>
    <row r="7002" spans="1:16" ht="45" hidden="1" x14ac:dyDescent="0.25">
      <c r="A7002" s="129" t="s">
        <v>2070</v>
      </c>
      <c r="B7002" s="269" t="s">
        <v>633</v>
      </c>
      <c r="C7002" s="226" t="s">
        <v>2568</v>
      </c>
      <c r="D7002" s="269" t="s">
        <v>641</v>
      </c>
      <c r="E7002" s="372" t="s">
        <v>1557</v>
      </c>
      <c r="F7002" s="269" t="s">
        <v>475</v>
      </c>
      <c r="G7002" s="373">
        <v>17.829999999999998</v>
      </c>
      <c r="H7002" s="225" t="s">
        <v>488</v>
      </c>
      <c r="I7002" s="269" t="s">
        <v>1383</v>
      </c>
      <c r="J7002" s="374">
        <v>0</v>
      </c>
      <c r="K7002" s="269" t="s">
        <v>22</v>
      </c>
      <c r="L7002" s="269" t="s">
        <v>1392</v>
      </c>
      <c r="M7002" s="369">
        <v>2010</v>
      </c>
      <c r="N7002" s="375">
        <v>43873</v>
      </c>
      <c r="O7002" s="226" t="s">
        <v>2569</v>
      </c>
      <c r="P7002" t="str">
        <f t="shared" si="109"/>
        <v>Minnesota River and Greater Blue Earth River TMDL for TSS-Minnesota River-(07020012-505)-TSS</v>
      </c>
    </row>
    <row r="7003" spans="1:16" ht="45" hidden="1" x14ac:dyDescent="0.25">
      <c r="A7003" s="129" t="s">
        <v>2070</v>
      </c>
      <c r="B7003" s="269" t="s">
        <v>633</v>
      </c>
      <c r="C7003" s="226" t="s">
        <v>2568</v>
      </c>
      <c r="D7003" s="269" t="s">
        <v>641</v>
      </c>
      <c r="E7003" s="372" t="s">
        <v>1557</v>
      </c>
      <c r="F7003" s="269" t="s">
        <v>475</v>
      </c>
      <c r="G7003" s="373">
        <v>8.1199999999999992</v>
      </c>
      <c r="H7003" s="225" t="s">
        <v>488</v>
      </c>
      <c r="I7003" s="372" t="s">
        <v>1384</v>
      </c>
      <c r="J7003" s="374">
        <v>0</v>
      </c>
      <c r="K7003" s="269" t="s">
        <v>22</v>
      </c>
      <c r="L7003" s="269" t="s">
        <v>1392</v>
      </c>
      <c r="M7003" s="369">
        <v>2010</v>
      </c>
      <c r="N7003" s="375">
        <v>43873</v>
      </c>
      <c r="O7003" s="226" t="s">
        <v>2569</v>
      </c>
      <c r="P7003" t="str">
        <f t="shared" si="109"/>
        <v>Minnesota River and Greater Blue Earth River TMDL for TSS-Minnesota River-(07020012-505)-TSS</v>
      </c>
    </row>
    <row r="7004" spans="1:16" ht="45" hidden="1" x14ac:dyDescent="0.25">
      <c r="A7004" s="129" t="s">
        <v>2070</v>
      </c>
      <c r="B7004" s="269" t="s">
        <v>633</v>
      </c>
      <c r="C7004" s="226" t="s">
        <v>2568</v>
      </c>
      <c r="D7004" s="269" t="s">
        <v>641</v>
      </c>
      <c r="E7004" s="372" t="s">
        <v>1557</v>
      </c>
      <c r="F7004" s="269" t="s">
        <v>475</v>
      </c>
      <c r="G7004" s="373">
        <v>3.9</v>
      </c>
      <c r="H7004" s="225" t="s">
        <v>488</v>
      </c>
      <c r="I7004" s="372" t="s">
        <v>1385</v>
      </c>
      <c r="J7004" s="374">
        <v>0</v>
      </c>
      <c r="K7004" s="269" t="s">
        <v>22</v>
      </c>
      <c r="L7004" s="269" t="s">
        <v>1392</v>
      </c>
      <c r="M7004" s="369">
        <v>2010</v>
      </c>
      <c r="N7004" s="375">
        <v>43873</v>
      </c>
      <c r="O7004" s="226" t="s">
        <v>2569</v>
      </c>
      <c r="P7004" t="str">
        <f t="shared" si="109"/>
        <v>Minnesota River and Greater Blue Earth River TMDL for TSS-Minnesota River-(07020012-505)-TSS</v>
      </c>
    </row>
    <row r="7005" spans="1:16" ht="45" hidden="1" x14ac:dyDescent="0.25">
      <c r="A7005" s="129" t="s">
        <v>2083</v>
      </c>
      <c r="B7005" s="269" t="s">
        <v>2412</v>
      </c>
      <c r="C7005" s="226" t="s">
        <v>2568</v>
      </c>
      <c r="D7005" s="269" t="s">
        <v>641</v>
      </c>
      <c r="E7005" s="372" t="s">
        <v>1557</v>
      </c>
      <c r="F7005" s="269" t="s">
        <v>475</v>
      </c>
      <c r="G7005" s="373">
        <v>119.2</v>
      </c>
      <c r="H7005" s="225" t="s">
        <v>488</v>
      </c>
      <c r="I7005" s="269" t="s">
        <v>1379</v>
      </c>
      <c r="J7005" s="374">
        <v>0</v>
      </c>
      <c r="K7005" s="269" t="s">
        <v>22</v>
      </c>
      <c r="L7005" s="269" t="s">
        <v>1392</v>
      </c>
      <c r="M7005" s="369">
        <v>2010</v>
      </c>
      <c r="N7005" s="375">
        <v>43873</v>
      </c>
      <c r="O7005" s="226" t="s">
        <v>2569</v>
      </c>
      <c r="P7005" t="str">
        <f t="shared" si="109"/>
        <v>Minnesota River and Greater Blue Earth River TMDL for TSS-Minnesota River-(07020012-505)-TSS</v>
      </c>
    </row>
    <row r="7006" spans="1:16" ht="45" hidden="1" x14ac:dyDescent="0.25">
      <c r="A7006" s="129" t="s">
        <v>2083</v>
      </c>
      <c r="B7006" s="269" t="s">
        <v>2412</v>
      </c>
      <c r="C7006" s="226" t="s">
        <v>2568</v>
      </c>
      <c r="D7006" s="269" t="s">
        <v>641</v>
      </c>
      <c r="E7006" s="372" t="s">
        <v>1557</v>
      </c>
      <c r="F7006" s="269" t="s">
        <v>475</v>
      </c>
      <c r="G7006" s="373">
        <v>44.21</v>
      </c>
      <c r="H7006" s="225" t="s">
        <v>488</v>
      </c>
      <c r="I7006" s="269" t="s">
        <v>1382</v>
      </c>
      <c r="J7006" s="374">
        <v>0</v>
      </c>
      <c r="K7006" s="269" t="s">
        <v>22</v>
      </c>
      <c r="L7006" s="269" t="s">
        <v>1392</v>
      </c>
      <c r="M7006" s="369">
        <v>2010</v>
      </c>
      <c r="N7006" s="375">
        <v>43873</v>
      </c>
      <c r="O7006" s="226" t="s">
        <v>2569</v>
      </c>
      <c r="P7006" t="str">
        <f t="shared" si="109"/>
        <v>Minnesota River and Greater Blue Earth River TMDL for TSS-Minnesota River-(07020012-505)-TSS</v>
      </c>
    </row>
    <row r="7007" spans="1:16" ht="45" hidden="1" x14ac:dyDescent="0.25">
      <c r="A7007" s="129" t="s">
        <v>2083</v>
      </c>
      <c r="B7007" s="269" t="s">
        <v>2412</v>
      </c>
      <c r="C7007" s="226" t="s">
        <v>2568</v>
      </c>
      <c r="D7007" s="269" t="s">
        <v>641</v>
      </c>
      <c r="E7007" s="372" t="s">
        <v>1557</v>
      </c>
      <c r="F7007" s="269" t="s">
        <v>475</v>
      </c>
      <c r="G7007" s="373">
        <v>17.829999999999998</v>
      </c>
      <c r="H7007" s="225" t="s">
        <v>488</v>
      </c>
      <c r="I7007" s="269" t="s">
        <v>1383</v>
      </c>
      <c r="J7007" s="374">
        <v>0</v>
      </c>
      <c r="K7007" s="269" t="s">
        <v>22</v>
      </c>
      <c r="L7007" s="269" t="s">
        <v>1392</v>
      </c>
      <c r="M7007" s="369">
        <v>2010</v>
      </c>
      <c r="N7007" s="375">
        <v>43873</v>
      </c>
      <c r="O7007" s="226" t="s">
        <v>2569</v>
      </c>
      <c r="P7007" t="str">
        <f t="shared" si="109"/>
        <v>Minnesota River and Greater Blue Earth River TMDL for TSS-Minnesota River-(07020012-505)-TSS</v>
      </c>
    </row>
    <row r="7008" spans="1:16" ht="45" hidden="1" x14ac:dyDescent="0.25">
      <c r="A7008" s="129" t="s">
        <v>2083</v>
      </c>
      <c r="B7008" s="269" t="s">
        <v>2412</v>
      </c>
      <c r="C7008" s="226" t="s">
        <v>2568</v>
      </c>
      <c r="D7008" s="269" t="s">
        <v>641</v>
      </c>
      <c r="E7008" s="372" t="s">
        <v>1557</v>
      </c>
      <c r="F7008" s="269" t="s">
        <v>475</v>
      </c>
      <c r="G7008" s="373">
        <v>8.1199999999999992</v>
      </c>
      <c r="H7008" s="225" t="s">
        <v>488</v>
      </c>
      <c r="I7008" s="372" t="s">
        <v>1384</v>
      </c>
      <c r="J7008" s="374">
        <v>0</v>
      </c>
      <c r="K7008" s="269" t="s">
        <v>22</v>
      </c>
      <c r="L7008" s="269" t="s">
        <v>1392</v>
      </c>
      <c r="M7008" s="369">
        <v>2010</v>
      </c>
      <c r="N7008" s="375">
        <v>43873</v>
      </c>
      <c r="O7008" s="226" t="s">
        <v>2569</v>
      </c>
      <c r="P7008" t="str">
        <f t="shared" si="109"/>
        <v>Minnesota River and Greater Blue Earth River TMDL for TSS-Minnesota River-(07020012-505)-TSS</v>
      </c>
    </row>
    <row r="7009" spans="1:16" ht="45" hidden="1" x14ac:dyDescent="0.25">
      <c r="A7009" s="129" t="s">
        <v>2083</v>
      </c>
      <c r="B7009" s="269" t="s">
        <v>2412</v>
      </c>
      <c r="C7009" s="226" t="s">
        <v>2568</v>
      </c>
      <c r="D7009" s="269" t="s">
        <v>641</v>
      </c>
      <c r="E7009" s="372" t="s">
        <v>1557</v>
      </c>
      <c r="F7009" s="269" t="s">
        <v>475</v>
      </c>
      <c r="G7009" s="373">
        <v>3.9</v>
      </c>
      <c r="H7009" s="225" t="s">
        <v>488</v>
      </c>
      <c r="I7009" s="372" t="s">
        <v>1385</v>
      </c>
      <c r="J7009" s="374">
        <v>0</v>
      </c>
      <c r="K7009" s="269" t="s">
        <v>22</v>
      </c>
      <c r="L7009" s="269" t="s">
        <v>1392</v>
      </c>
      <c r="M7009" s="369">
        <v>2010</v>
      </c>
      <c r="N7009" s="375">
        <v>43873</v>
      </c>
      <c r="O7009" s="226" t="s">
        <v>2569</v>
      </c>
      <c r="P7009" t="str">
        <f t="shared" si="109"/>
        <v>Minnesota River and Greater Blue Earth River TMDL for TSS-Minnesota River-(07020012-505)-TSS</v>
      </c>
    </row>
    <row r="7010" spans="1:16" ht="45" hidden="1" x14ac:dyDescent="0.25">
      <c r="A7010" s="129" t="s">
        <v>2086</v>
      </c>
      <c r="B7010" s="269" t="s">
        <v>2413</v>
      </c>
      <c r="C7010" s="226" t="s">
        <v>2568</v>
      </c>
      <c r="D7010" s="269" t="s">
        <v>641</v>
      </c>
      <c r="E7010" s="372" t="s">
        <v>1557</v>
      </c>
      <c r="F7010" s="269" t="s">
        <v>475</v>
      </c>
      <c r="G7010" s="373">
        <v>119.2</v>
      </c>
      <c r="H7010" s="225" t="s">
        <v>488</v>
      </c>
      <c r="I7010" s="269" t="s">
        <v>1379</v>
      </c>
      <c r="J7010" s="374">
        <v>0</v>
      </c>
      <c r="K7010" s="269" t="s">
        <v>22</v>
      </c>
      <c r="L7010" s="269" t="s">
        <v>1392</v>
      </c>
      <c r="M7010" s="369">
        <v>2010</v>
      </c>
      <c r="N7010" s="375">
        <v>43873</v>
      </c>
      <c r="O7010" s="226" t="s">
        <v>2569</v>
      </c>
      <c r="P7010" t="str">
        <f t="shared" si="109"/>
        <v>Minnesota River and Greater Blue Earth River TMDL for TSS-Minnesota River-(07020012-505)-TSS</v>
      </c>
    </row>
    <row r="7011" spans="1:16" ht="45" hidden="1" x14ac:dyDescent="0.25">
      <c r="A7011" s="129" t="s">
        <v>2086</v>
      </c>
      <c r="B7011" s="269" t="s">
        <v>2413</v>
      </c>
      <c r="C7011" s="226" t="s">
        <v>2568</v>
      </c>
      <c r="D7011" s="269" t="s">
        <v>641</v>
      </c>
      <c r="E7011" s="372" t="s">
        <v>1557</v>
      </c>
      <c r="F7011" s="269" t="s">
        <v>475</v>
      </c>
      <c r="G7011" s="373">
        <v>44.21</v>
      </c>
      <c r="H7011" s="225" t="s">
        <v>488</v>
      </c>
      <c r="I7011" s="269" t="s">
        <v>1382</v>
      </c>
      <c r="J7011" s="374">
        <v>0</v>
      </c>
      <c r="K7011" s="269" t="s">
        <v>22</v>
      </c>
      <c r="L7011" s="269" t="s">
        <v>1392</v>
      </c>
      <c r="M7011" s="369">
        <v>2010</v>
      </c>
      <c r="N7011" s="375">
        <v>43873</v>
      </c>
      <c r="O7011" s="226" t="s">
        <v>2569</v>
      </c>
      <c r="P7011" t="str">
        <f t="shared" si="109"/>
        <v>Minnesota River and Greater Blue Earth River TMDL for TSS-Minnesota River-(07020012-505)-TSS</v>
      </c>
    </row>
    <row r="7012" spans="1:16" ht="45" hidden="1" x14ac:dyDescent="0.25">
      <c r="A7012" s="129" t="s">
        <v>2086</v>
      </c>
      <c r="B7012" s="269" t="s">
        <v>2413</v>
      </c>
      <c r="C7012" s="226" t="s">
        <v>2568</v>
      </c>
      <c r="D7012" s="269" t="s">
        <v>641</v>
      </c>
      <c r="E7012" s="372" t="s">
        <v>1557</v>
      </c>
      <c r="F7012" s="269" t="s">
        <v>475</v>
      </c>
      <c r="G7012" s="373">
        <v>17.829999999999998</v>
      </c>
      <c r="H7012" s="225" t="s">
        <v>488</v>
      </c>
      <c r="I7012" s="269" t="s">
        <v>1383</v>
      </c>
      <c r="J7012" s="374">
        <v>0</v>
      </c>
      <c r="K7012" s="269" t="s">
        <v>22</v>
      </c>
      <c r="L7012" s="269" t="s">
        <v>1392</v>
      </c>
      <c r="M7012" s="369">
        <v>2010</v>
      </c>
      <c r="N7012" s="375">
        <v>43873</v>
      </c>
      <c r="O7012" s="226" t="s">
        <v>2569</v>
      </c>
      <c r="P7012" t="str">
        <f t="shared" si="109"/>
        <v>Minnesota River and Greater Blue Earth River TMDL for TSS-Minnesota River-(07020012-505)-TSS</v>
      </c>
    </row>
    <row r="7013" spans="1:16" ht="45" hidden="1" x14ac:dyDescent="0.25">
      <c r="A7013" s="129" t="s">
        <v>2086</v>
      </c>
      <c r="B7013" s="269" t="s">
        <v>2413</v>
      </c>
      <c r="C7013" s="226" t="s">
        <v>2568</v>
      </c>
      <c r="D7013" s="269" t="s">
        <v>641</v>
      </c>
      <c r="E7013" s="372" t="s">
        <v>1557</v>
      </c>
      <c r="F7013" s="269" t="s">
        <v>475</v>
      </c>
      <c r="G7013" s="373">
        <v>8.1199999999999992</v>
      </c>
      <c r="H7013" s="225" t="s">
        <v>488</v>
      </c>
      <c r="I7013" s="372" t="s">
        <v>1384</v>
      </c>
      <c r="J7013" s="374">
        <v>0</v>
      </c>
      <c r="K7013" s="269" t="s">
        <v>22</v>
      </c>
      <c r="L7013" s="269" t="s">
        <v>1392</v>
      </c>
      <c r="M7013" s="369">
        <v>2010</v>
      </c>
      <c r="N7013" s="375">
        <v>43873</v>
      </c>
      <c r="O7013" s="226" t="s">
        <v>2569</v>
      </c>
      <c r="P7013" t="str">
        <f t="shared" si="109"/>
        <v>Minnesota River and Greater Blue Earth River TMDL for TSS-Minnesota River-(07020012-505)-TSS</v>
      </c>
    </row>
    <row r="7014" spans="1:16" ht="45" hidden="1" x14ac:dyDescent="0.25">
      <c r="A7014" s="129" t="s">
        <v>2086</v>
      </c>
      <c r="B7014" s="269" t="s">
        <v>2413</v>
      </c>
      <c r="C7014" s="226" t="s">
        <v>2568</v>
      </c>
      <c r="D7014" s="269" t="s">
        <v>641</v>
      </c>
      <c r="E7014" s="372" t="s">
        <v>1557</v>
      </c>
      <c r="F7014" s="269" t="s">
        <v>475</v>
      </c>
      <c r="G7014" s="373">
        <v>3.9</v>
      </c>
      <c r="H7014" s="225" t="s">
        <v>488</v>
      </c>
      <c r="I7014" s="372" t="s">
        <v>1385</v>
      </c>
      <c r="J7014" s="374">
        <v>0</v>
      </c>
      <c r="K7014" s="269" t="s">
        <v>22</v>
      </c>
      <c r="L7014" s="269" t="s">
        <v>1392</v>
      </c>
      <c r="M7014" s="369">
        <v>2010</v>
      </c>
      <c r="N7014" s="375">
        <v>43873</v>
      </c>
      <c r="O7014" s="226" t="s">
        <v>2569</v>
      </c>
      <c r="P7014" t="str">
        <f t="shared" si="109"/>
        <v>Minnesota River and Greater Blue Earth River TMDL for TSS-Minnesota River-(07020012-505)-TSS</v>
      </c>
    </row>
    <row r="7015" spans="1:16" ht="45" hidden="1" x14ac:dyDescent="0.25">
      <c r="A7015" s="129" t="s">
        <v>2094</v>
      </c>
      <c r="B7015" s="269" t="s">
        <v>626</v>
      </c>
      <c r="C7015" s="226" t="s">
        <v>2568</v>
      </c>
      <c r="D7015" s="269" t="s">
        <v>641</v>
      </c>
      <c r="E7015" s="372" t="s">
        <v>1557</v>
      </c>
      <c r="F7015" s="269" t="s">
        <v>475</v>
      </c>
      <c r="G7015" s="373">
        <v>119.2</v>
      </c>
      <c r="H7015" s="225" t="s">
        <v>488</v>
      </c>
      <c r="I7015" s="269" t="s">
        <v>1379</v>
      </c>
      <c r="J7015" s="374">
        <v>0</v>
      </c>
      <c r="K7015" s="269" t="s">
        <v>22</v>
      </c>
      <c r="L7015" s="269" t="s">
        <v>1392</v>
      </c>
      <c r="M7015" s="369">
        <v>2010</v>
      </c>
      <c r="N7015" s="375">
        <v>43873</v>
      </c>
      <c r="O7015" s="226" t="s">
        <v>2569</v>
      </c>
      <c r="P7015" t="str">
        <f t="shared" si="109"/>
        <v>Minnesota River and Greater Blue Earth River TMDL for TSS-Minnesota River-(07020012-505)-TSS</v>
      </c>
    </row>
    <row r="7016" spans="1:16" ht="45" hidden="1" x14ac:dyDescent="0.25">
      <c r="A7016" s="129" t="s">
        <v>2094</v>
      </c>
      <c r="B7016" s="269" t="s">
        <v>626</v>
      </c>
      <c r="C7016" s="226" t="s">
        <v>2568</v>
      </c>
      <c r="D7016" s="269" t="s">
        <v>641</v>
      </c>
      <c r="E7016" s="372" t="s">
        <v>1557</v>
      </c>
      <c r="F7016" s="269" t="s">
        <v>475</v>
      </c>
      <c r="G7016" s="373">
        <v>44.21</v>
      </c>
      <c r="H7016" s="225" t="s">
        <v>488</v>
      </c>
      <c r="I7016" s="269" t="s">
        <v>1382</v>
      </c>
      <c r="J7016" s="374">
        <v>0</v>
      </c>
      <c r="K7016" s="269" t="s">
        <v>22</v>
      </c>
      <c r="L7016" s="269" t="s">
        <v>1392</v>
      </c>
      <c r="M7016" s="369">
        <v>2010</v>
      </c>
      <c r="N7016" s="375">
        <v>43873</v>
      </c>
      <c r="O7016" s="226" t="s">
        <v>2569</v>
      </c>
      <c r="P7016" t="str">
        <f t="shared" si="109"/>
        <v>Minnesota River and Greater Blue Earth River TMDL for TSS-Minnesota River-(07020012-505)-TSS</v>
      </c>
    </row>
    <row r="7017" spans="1:16" ht="45" hidden="1" x14ac:dyDescent="0.25">
      <c r="A7017" s="129" t="s">
        <v>2094</v>
      </c>
      <c r="B7017" s="269" t="s">
        <v>626</v>
      </c>
      <c r="C7017" s="226" t="s">
        <v>2568</v>
      </c>
      <c r="D7017" s="269" t="s">
        <v>641</v>
      </c>
      <c r="E7017" s="372" t="s">
        <v>1557</v>
      </c>
      <c r="F7017" s="269" t="s">
        <v>475</v>
      </c>
      <c r="G7017" s="373">
        <v>17.829999999999998</v>
      </c>
      <c r="H7017" s="225" t="s">
        <v>488</v>
      </c>
      <c r="I7017" s="269" t="s">
        <v>1383</v>
      </c>
      <c r="J7017" s="374">
        <v>0</v>
      </c>
      <c r="K7017" s="269" t="s">
        <v>22</v>
      </c>
      <c r="L7017" s="269" t="s">
        <v>1392</v>
      </c>
      <c r="M7017" s="369">
        <v>2010</v>
      </c>
      <c r="N7017" s="375">
        <v>43873</v>
      </c>
      <c r="O7017" s="226" t="s">
        <v>2569</v>
      </c>
      <c r="P7017" t="str">
        <f t="shared" si="109"/>
        <v>Minnesota River and Greater Blue Earth River TMDL for TSS-Minnesota River-(07020012-505)-TSS</v>
      </c>
    </row>
    <row r="7018" spans="1:16" ht="45" hidden="1" x14ac:dyDescent="0.25">
      <c r="A7018" s="129" t="s">
        <v>2094</v>
      </c>
      <c r="B7018" s="269" t="s">
        <v>626</v>
      </c>
      <c r="C7018" s="226" t="s">
        <v>2568</v>
      </c>
      <c r="D7018" s="269" t="s">
        <v>641</v>
      </c>
      <c r="E7018" s="372" t="s">
        <v>1557</v>
      </c>
      <c r="F7018" s="269" t="s">
        <v>475</v>
      </c>
      <c r="G7018" s="373">
        <v>8.1199999999999992</v>
      </c>
      <c r="H7018" s="225" t="s">
        <v>488</v>
      </c>
      <c r="I7018" s="372" t="s">
        <v>1384</v>
      </c>
      <c r="J7018" s="374">
        <v>0</v>
      </c>
      <c r="K7018" s="269" t="s">
        <v>22</v>
      </c>
      <c r="L7018" s="269" t="s">
        <v>1392</v>
      </c>
      <c r="M7018" s="369">
        <v>2010</v>
      </c>
      <c r="N7018" s="375">
        <v>43873</v>
      </c>
      <c r="O7018" s="226" t="s">
        <v>2569</v>
      </c>
      <c r="P7018" t="str">
        <f t="shared" si="109"/>
        <v>Minnesota River and Greater Blue Earth River TMDL for TSS-Minnesota River-(07020012-505)-TSS</v>
      </c>
    </row>
    <row r="7019" spans="1:16" ht="45" hidden="1" x14ac:dyDescent="0.25">
      <c r="A7019" s="129" t="s">
        <v>2094</v>
      </c>
      <c r="B7019" s="269" t="s">
        <v>626</v>
      </c>
      <c r="C7019" s="226" t="s">
        <v>2568</v>
      </c>
      <c r="D7019" s="269" t="s">
        <v>641</v>
      </c>
      <c r="E7019" s="372" t="s">
        <v>1557</v>
      </c>
      <c r="F7019" s="269" t="s">
        <v>475</v>
      </c>
      <c r="G7019" s="373">
        <v>3.9</v>
      </c>
      <c r="H7019" s="225" t="s">
        <v>488</v>
      </c>
      <c r="I7019" s="372" t="s">
        <v>1385</v>
      </c>
      <c r="J7019" s="374">
        <v>0</v>
      </c>
      <c r="K7019" s="269" t="s">
        <v>22</v>
      </c>
      <c r="L7019" s="269" t="s">
        <v>1392</v>
      </c>
      <c r="M7019" s="369">
        <v>2010</v>
      </c>
      <c r="N7019" s="375">
        <v>43873</v>
      </c>
      <c r="O7019" s="226" t="s">
        <v>2569</v>
      </c>
      <c r="P7019" t="str">
        <f t="shared" si="109"/>
        <v>Minnesota River and Greater Blue Earth River TMDL for TSS-Minnesota River-(07020012-505)-TSS</v>
      </c>
    </row>
    <row r="7020" spans="1:16" ht="45" hidden="1" x14ac:dyDescent="0.25">
      <c r="A7020" s="129" t="s">
        <v>2095</v>
      </c>
      <c r="B7020" s="269" t="s">
        <v>616</v>
      </c>
      <c r="C7020" s="226" t="s">
        <v>2568</v>
      </c>
      <c r="D7020" s="269" t="s">
        <v>641</v>
      </c>
      <c r="E7020" s="372" t="s">
        <v>1557</v>
      </c>
      <c r="F7020" s="269" t="s">
        <v>475</v>
      </c>
      <c r="G7020" s="373">
        <v>119.2</v>
      </c>
      <c r="H7020" s="225" t="s">
        <v>488</v>
      </c>
      <c r="I7020" s="269" t="s">
        <v>1379</v>
      </c>
      <c r="J7020" s="374">
        <v>0</v>
      </c>
      <c r="K7020" s="269" t="s">
        <v>22</v>
      </c>
      <c r="L7020" s="269" t="s">
        <v>1392</v>
      </c>
      <c r="M7020" s="369">
        <v>2010</v>
      </c>
      <c r="N7020" s="375">
        <v>43873</v>
      </c>
      <c r="O7020" s="226" t="s">
        <v>2569</v>
      </c>
      <c r="P7020" t="str">
        <f t="shared" si="109"/>
        <v>Minnesota River and Greater Blue Earth River TMDL for TSS-Minnesota River-(07020012-505)-TSS</v>
      </c>
    </row>
    <row r="7021" spans="1:16" ht="45" hidden="1" x14ac:dyDescent="0.25">
      <c r="A7021" s="129" t="s">
        <v>2095</v>
      </c>
      <c r="B7021" s="269" t="s">
        <v>616</v>
      </c>
      <c r="C7021" s="226" t="s">
        <v>2568</v>
      </c>
      <c r="D7021" s="269" t="s">
        <v>641</v>
      </c>
      <c r="E7021" s="372" t="s">
        <v>1557</v>
      </c>
      <c r="F7021" s="269" t="s">
        <v>475</v>
      </c>
      <c r="G7021" s="373">
        <v>44.21</v>
      </c>
      <c r="H7021" s="225" t="s">
        <v>488</v>
      </c>
      <c r="I7021" s="269" t="s">
        <v>1382</v>
      </c>
      <c r="J7021" s="374">
        <v>0</v>
      </c>
      <c r="K7021" s="269" t="s">
        <v>22</v>
      </c>
      <c r="L7021" s="269" t="s">
        <v>1392</v>
      </c>
      <c r="M7021" s="369">
        <v>2010</v>
      </c>
      <c r="N7021" s="375">
        <v>43873</v>
      </c>
      <c r="O7021" s="226" t="s">
        <v>2569</v>
      </c>
      <c r="P7021" t="str">
        <f t="shared" si="109"/>
        <v>Minnesota River and Greater Blue Earth River TMDL for TSS-Minnesota River-(07020012-505)-TSS</v>
      </c>
    </row>
    <row r="7022" spans="1:16" ht="45" hidden="1" x14ac:dyDescent="0.25">
      <c r="A7022" s="129" t="s">
        <v>2095</v>
      </c>
      <c r="B7022" s="269" t="s">
        <v>616</v>
      </c>
      <c r="C7022" s="226" t="s">
        <v>2568</v>
      </c>
      <c r="D7022" s="269" t="s">
        <v>641</v>
      </c>
      <c r="E7022" s="372" t="s">
        <v>1557</v>
      </c>
      <c r="F7022" s="269" t="s">
        <v>475</v>
      </c>
      <c r="G7022" s="373">
        <v>17.829999999999998</v>
      </c>
      <c r="H7022" s="225" t="s">
        <v>488</v>
      </c>
      <c r="I7022" s="269" t="s">
        <v>1383</v>
      </c>
      <c r="J7022" s="374">
        <v>0</v>
      </c>
      <c r="K7022" s="269" t="s">
        <v>22</v>
      </c>
      <c r="L7022" s="269" t="s">
        <v>1392</v>
      </c>
      <c r="M7022" s="369">
        <v>2010</v>
      </c>
      <c r="N7022" s="375">
        <v>43873</v>
      </c>
      <c r="O7022" s="226" t="s">
        <v>2569</v>
      </c>
      <c r="P7022" t="str">
        <f t="shared" si="109"/>
        <v>Minnesota River and Greater Blue Earth River TMDL for TSS-Minnesota River-(07020012-505)-TSS</v>
      </c>
    </row>
    <row r="7023" spans="1:16" ht="45" hidden="1" x14ac:dyDescent="0.25">
      <c r="A7023" s="129" t="s">
        <v>2095</v>
      </c>
      <c r="B7023" s="269" t="s">
        <v>616</v>
      </c>
      <c r="C7023" s="226" t="s">
        <v>2568</v>
      </c>
      <c r="D7023" s="269" t="s">
        <v>641</v>
      </c>
      <c r="E7023" s="372" t="s">
        <v>1557</v>
      </c>
      <c r="F7023" s="269" t="s">
        <v>475</v>
      </c>
      <c r="G7023" s="373">
        <v>8.1199999999999992</v>
      </c>
      <c r="H7023" s="225" t="s">
        <v>488</v>
      </c>
      <c r="I7023" s="372" t="s">
        <v>1384</v>
      </c>
      <c r="J7023" s="374">
        <v>0</v>
      </c>
      <c r="K7023" s="269" t="s">
        <v>22</v>
      </c>
      <c r="L7023" s="269" t="s">
        <v>1392</v>
      </c>
      <c r="M7023" s="369">
        <v>2010</v>
      </c>
      <c r="N7023" s="375">
        <v>43873</v>
      </c>
      <c r="O7023" s="226" t="s">
        <v>2569</v>
      </c>
      <c r="P7023" t="str">
        <f t="shared" si="109"/>
        <v>Minnesota River and Greater Blue Earth River TMDL for TSS-Minnesota River-(07020012-505)-TSS</v>
      </c>
    </row>
    <row r="7024" spans="1:16" ht="45" hidden="1" x14ac:dyDescent="0.25">
      <c r="A7024" s="129" t="s">
        <v>2095</v>
      </c>
      <c r="B7024" s="269" t="s">
        <v>616</v>
      </c>
      <c r="C7024" s="226" t="s">
        <v>2568</v>
      </c>
      <c r="D7024" s="269" t="s">
        <v>641</v>
      </c>
      <c r="E7024" s="372" t="s">
        <v>1557</v>
      </c>
      <c r="F7024" s="269" t="s">
        <v>475</v>
      </c>
      <c r="G7024" s="373">
        <v>3.9</v>
      </c>
      <c r="H7024" s="225" t="s">
        <v>488</v>
      </c>
      <c r="I7024" s="372" t="s">
        <v>1385</v>
      </c>
      <c r="J7024" s="374">
        <v>0</v>
      </c>
      <c r="K7024" s="269" t="s">
        <v>22</v>
      </c>
      <c r="L7024" s="269" t="s">
        <v>1392</v>
      </c>
      <c r="M7024" s="369">
        <v>2010</v>
      </c>
      <c r="N7024" s="375">
        <v>43873</v>
      </c>
      <c r="O7024" s="226" t="s">
        <v>2569</v>
      </c>
      <c r="P7024" t="str">
        <f t="shared" si="109"/>
        <v>Minnesota River and Greater Blue Earth River TMDL for TSS-Minnesota River-(07020012-505)-TSS</v>
      </c>
    </row>
    <row r="7025" spans="1:16" ht="45" hidden="1" x14ac:dyDescent="0.25">
      <c r="A7025" s="203" t="s">
        <v>2128</v>
      </c>
      <c r="B7025" s="269" t="s">
        <v>2424</v>
      </c>
      <c r="C7025" s="226" t="s">
        <v>2568</v>
      </c>
      <c r="D7025" s="269" t="s">
        <v>641</v>
      </c>
      <c r="E7025" s="372" t="s">
        <v>1557</v>
      </c>
      <c r="F7025" s="269" t="s">
        <v>475</v>
      </c>
      <c r="G7025" s="373">
        <v>119.2</v>
      </c>
      <c r="H7025" s="225" t="s">
        <v>488</v>
      </c>
      <c r="I7025" s="269" t="s">
        <v>1379</v>
      </c>
      <c r="J7025" s="374">
        <v>0</v>
      </c>
      <c r="K7025" s="269" t="s">
        <v>22</v>
      </c>
      <c r="L7025" s="269" t="s">
        <v>1392</v>
      </c>
      <c r="M7025" s="369">
        <v>2010</v>
      </c>
      <c r="N7025" s="375">
        <v>43873</v>
      </c>
      <c r="O7025" s="226" t="s">
        <v>2569</v>
      </c>
      <c r="P7025" t="str">
        <f t="shared" si="109"/>
        <v>Minnesota River and Greater Blue Earth River TMDL for TSS-Minnesota River-(07020012-505)-TSS</v>
      </c>
    </row>
    <row r="7026" spans="1:16" ht="45" hidden="1" x14ac:dyDescent="0.25">
      <c r="A7026" s="203" t="s">
        <v>2128</v>
      </c>
      <c r="B7026" s="269" t="s">
        <v>2424</v>
      </c>
      <c r="C7026" s="226" t="s">
        <v>2568</v>
      </c>
      <c r="D7026" s="269" t="s">
        <v>641</v>
      </c>
      <c r="E7026" s="372" t="s">
        <v>1557</v>
      </c>
      <c r="F7026" s="269" t="s">
        <v>475</v>
      </c>
      <c r="G7026" s="373">
        <v>44.21</v>
      </c>
      <c r="H7026" s="225" t="s">
        <v>488</v>
      </c>
      <c r="I7026" s="269" t="s">
        <v>1382</v>
      </c>
      <c r="J7026" s="374">
        <v>0</v>
      </c>
      <c r="K7026" s="269" t="s">
        <v>22</v>
      </c>
      <c r="L7026" s="269" t="s">
        <v>1392</v>
      </c>
      <c r="M7026" s="369">
        <v>2010</v>
      </c>
      <c r="N7026" s="375">
        <v>43873</v>
      </c>
      <c r="O7026" s="226" t="s">
        <v>2569</v>
      </c>
      <c r="P7026" t="str">
        <f t="shared" si="109"/>
        <v>Minnesota River and Greater Blue Earth River TMDL for TSS-Minnesota River-(07020012-505)-TSS</v>
      </c>
    </row>
    <row r="7027" spans="1:16" ht="45" hidden="1" x14ac:dyDescent="0.25">
      <c r="A7027" s="203" t="s">
        <v>2128</v>
      </c>
      <c r="B7027" s="269" t="s">
        <v>2424</v>
      </c>
      <c r="C7027" s="226" t="s">
        <v>2568</v>
      </c>
      <c r="D7027" s="269" t="s">
        <v>641</v>
      </c>
      <c r="E7027" s="372" t="s">
        <v>1557</v>
      </c>
      <c r="F7027" s="269" t="s">
        <v>475</v>
      </c>
      <c r="G7027" s="373">
        <v>17.829999999999998</v>
      </c>
      <c r="H7027" s="225" t="s">
        <v>488</v>
      </c>
      <c r="I7027" s="269" t="s">
        <v>1383</v>
      </c>
      <c r="J7027" s="374">
        <v>0</v>
      </c>
      <c r="K7027" s="269" t="s">
        <v>22</v>
      </c>
      <c r="L7027" s="269" t="s">
        <v>1392</v>
      </c>
      <c r="M7027" s="369">
        <v>2010</v>
      </c>
      <c r="N7027" s="375">
        <v>43873</v>
      </c>
      <c r="O7027" s="226" t="s">
        <v>2569</v>
      </c>
      <c r="P7027" t="str">
        <f t="shared" si="109"/>
        <v>Minnesota River and Greater Blue Earth River TMDL for TSS-Minnesota River-(07020012-505)-TSS</v>
      </c>
    </row>
    <row r="7028" spans="1:16" ht="45" hidden="1" x14ac:dyDescent="0.25">
      <c r="A7028" s="203" t="s">
        <v>2128</v>
      </c>
      <c r="B7028" s="269" t="s">
        <v>2424</v>
      </c>
      <c r="C7028" s="226" t="s">
        <v>2568</v>
      </c>
      <c r="D7028" s="269" t="s">
        <v>641</v>
      </c>
      <c r="E7028" s="372" t="s">
        <v>1557</v>
      </c>
      <c r="F7028" s="269" t="s">
        <v>475</v>
      </c>
      <c r="G7028" s="373">
        <v>8.1199999999999992</v>
      </c>
      <c r="H7028" s="225" t="s">
        <v>488</v>
      </c>
      <c r="I7028" s="372" t="s">
        <v>1384</v>
      </c>
      <c r="J7028" s="374">
        <v>0</v>
      </c>
      <c r="K7028" s="269" t="s">
        <v>22</v>
      </c>
      <c r="L7028" s="269" t="s">
        <v>1392</v>
      </c>
      <c r="M7028" s="369">
        <v>2010</v>
      </c>
      <c r="N7028" s="375">
        <v>43873</v>
      </c>
      <c r="O7028" s="226" t="s">
        <v>2569</v>
      </c>
      <c r="P7028" t="str">
        <f t="shared" si="109"/>
        <v>Minnesota River and Greater Blue Earth River TMDL for TSS-Minnesota River-(07020012-505)-TSS</v>
      </c>
    </row>
    <row r="7029" spans="1:16" ht="45" hidden="1" x14ac:dyDescent="0.25">
      <c r="A7029" s="203" t="s">
        <v>2128</v>
      </c>
      <c r="B7029" s="269" t="s">
        <v>2424</v>
      </c>
      <c r="C7029" s="226" t="s">
        <v>2568</v>
      </c>
      <c r="D7029" s="269" t="s">
        <v>641</v>
      </c>
      <c r="E7029" s="372" t="s">
        <v>1557</v>
      </c>
      <c r="F7029" s="269" t="s">
        <v>475</v>
      </c>
      <c r="G7029" s="373">
        <v>3.9</v>
      </c>
      <c r="H7029" s="225" t="s">
        <v>488</v>
      </c>
      <c r="I7029" s="372" t="s">
        <v>1385</v>
      </c>
      <c r="J7029" s="374">
        <v>0</v>
      </c>
      <c r="K7029" s="269" t="s">
        <v>22</v>
      </c>
      <c r="L7029" s="269" t="s">
        <v>1392</v>
      </c>
      <c r="M7029" s="369">
        <v>2010</v>
      </c>
      <c r="N7029" s="375">
        <v>43873</v>
      </c>
      <c r="O7029" s="226" t="s">
        <v>2569</v>
      </c>
      <c r="P7029" t="str">
        <f t="shared" si="109"/>
        <v>Minnesota River and Greater Blue Earth River TMDL for TSS-Minnesota River-(07020012-505)-TSS</v>
      </c>
    </row>
    <row r="7030" spans="1:16" ht="45" hidden="1" x14ac:dyDescent="0.25">
      <c r="A7030" s="129" t="s">
        <v>2134</v>
      </c>
      <c r="B7030" s="269" t="s">
        <v>768</v>
      </c>
      <c r="C7030" s="226" t="s">
        <v>2568</v>
      </c>
      <c r="D7030" s="269" t="s">
        <v>641</v>
      </c>
      <c r="E7030" s="372" t="s">
        <v>1557</v>
      </c>
      <c r="F7030" s="269" t="s">
        <v>475</v>
      </c>
      <c r="G7030" s="373">
        <v>119.2</v>
      </c>
      <c r="H7030" s="225" t="s">
        <v>488</v>
      </c>
      <c r="I7030" s="269" t="s">
        <v>1379</v>
      </c>
      <c r="J7030" s="374">
        <v>0</v>
      </c>
      <c r="K7030" s="269" t="s">
        <v>22</v>
      </c>
      <c r="L7030" s="269" t="s">
        <v>1392</v>
      </c>
      <c r="M7030" s="369">
        <v>2010</v>
      </c>
      <c r="N7030" s="375">
        <v>43873</v>
      </c>
      <c r="O7030" s="226" t="s">
        <v>2569</v>
      </c>
      <c r="P7030" t="str">
        <f t="shared" si="109"/>
        <v>Minnesota River and Greater Blue Earth River TMDL for TSS-Minnesota River-(07020012-505)-TSS</v>
      </c>
    </row>
    <row r="7031" spans="1:16" ht="45" hidden="1" x14ac:dyDescent="0.25">
      <c r="A7031" s="129" t="s">
        <v>2134</v>
      </c>
      <c r="B7031" s="269" t="s">
        <v>768</v>
      </c>
      <c r="C7031" s="226" t="s">
        <v>2568</v>
      </c>
      <c r="D7031" s="269" t="s">
        <v>641</v>
      </c>
      <c r="E7031" s="372" t="s">
        <v>1557</v>
      </c>
      <c r="F7031" s="269" t="s">
        <v>475</v>
      </c>
      <c r="G7031" s="373">
        <v>44.21</v>
      </c>
      <c r="H7031" s="225" t="s">
        <v>488</v>
      </c>
      <c r="I7031" s="269" t="s">
        <v>1382</v>
      </c>
      <c r="J7031" s="374">
        <v>0</v>
      </c>
      <c r="K7031" s="269" t="s">
        <v>22</v>
      </c>
      <c r="L7031" s="269" t="s">
        <v>1392</v>
      </c>
      <c r="M7031" s="369">
        <v>2010</v>
      </c>
      <c r="N7031" s="375">
        <v>43873</v>
      </c>
      <c r="O7031" s="226" t="s">
        <v>2569</v>
      </c>
      <c r="P7031" t="str">
        <f t="shared" si="109"/>
        <v>Minnesota River and Greater Blue Earth River TMDL for TSS-Minnesota River-(07020012-505)-TSS</v>
      </c>
    </row>
    <row r="7032" spans="1:16" ht="45" hidden="1" x14ac:dyDescent="0.25">
      <c r="A7032" s="129" t="s">
        <v>2134</v>
      </c>
      <c r="B7032" s="269" t="s">
        <v>768</v>
      </c>
      <c r="C7032" s="226" t="s">
        <v>2568</v>
      </c>
      <c r="D7032" s="269" t="s">
        <v>641</v>
      </c>
      <c r="E7032" s="372" t="s">
        <v>1557</v>
      </c>
      <c r="F7032" s="269" t="s">
        <v>475</v>
      </c>
      <c r="G7032" s="373">
        <v>17.829999999999998</v>
      </c>
      <c r="H7032" s="225" t="s">
        <v>488</v>
      </c>
      <c r="I7032" s="269" t="s">
        <v>1383</v>
      </c>
      <c r="J7032" s="374">
        <v>0</v>
      </c>
      <c r="K7032" s="269" t="s">
        <v>22</v>
      </c>
      <c r="L7032" s="269" t="s">
        <v>1392</v>
      </c>
      <c r="M7032" s="369">
        <v>2010</v>
      </c>
      <c r="N7032" s="375">
        <v>43873</v>
      </c>
      <c r="O7032" s="226" t="s">
        <v>2569</v>
      </c>
      <c r="P7032" t="str">
        <f t="shared" si="109"/>
        <v>Minnesota River and Greater Blue Earth River TMDL for TSS-Minnesota River-(07020012-505)-TSS</v>
      </c>
    </row>
    <row r="7033" spans="1:16" ht="45" hidden="1" x14ac:dyDescent="0.25">
      <c r="A7033" s="129" t="s">
        <v>2134</v>
      </c>
      <c r="B7033" s="269" t="s">
        <v>768</v>
      </c>
      <c r="C7033" s="226" t="s">
        <v>2568</v>
      </c>
      <c r="D7033" s="269" t="s">
        <v>641</v>
      </c>
      <c r="E7033" s="372" t="s">
        <v>1557</v>
      </c>
      <c r="F7033" s="269" t="s">
        <v>475</v>
      </c>
      <c r="G7033" s="373">
        <v>8.1199999999999992</v>
      </c>
      <c r="H7033" s="225" t="s">
        <v>488</v>
      </c>
      <c r="I7033" s="372" t="s">
        <v>1384</v>
      </c>
      <c r="J7033" s="374">
        <v>0</v>
      </c>
      <c r="K7033" s="269" t="s">
        <v>22</v>
      </c>
      <c r="L7033" s="269" t="s">
        <v>1392</v>
      </c>
      <c r="M7033" s="369">
        <v>2010</v>
      </c>
      <c r="N7033" s="375">
        <v>43873</v>
      </c>
      <c r="O7033" s="226" t="s">
        <v>2569</v>
      </c>
      <c r="P7033" t="str">
        <f t="shared" si="109"/>
        <v>Minnesota River and Greater Blue Earth River TMDL for TSS-Minnesota River-(07020012-505)-TSS</v>
      </c>
    </row>
    <row r="7034" spans="1:16" ht="45" hidden="1" x14ac:dyDescent="0.25">
      <c r="A7034" s="129" t="s">
        <v>2134</v>
      </c>
      <c r="B7034" s="269" t="s">
        <v>768</v>
      </c>
      <c r="C7034" s="226" t="s">
        <v>2568</v>
      </c>
      <c r="D7034" s="269" t="s">
        <v>641</v>
      </c>
      <c r="E7034" s="372" t="s">
        <v>1557</v>
      </c>
      <c r="F7034" s="269" t="s">
        <v>475</v>
      </c>
      <c r="G7034" s="373">
        <v>3.9</v>
      </c>
      <c r="H7034" s="225" t="s">
        <v>488</v>
      </c>
      <c r="I7034" s="372" t="s">
        <v>1385</v>
      </c>
      <c r="J7034" s="374">
        <v>0</v>
      </c>
      <c r="K7034" s="269" t="s">
        <v>22</v>
      </c>
      <c r="L7034" s="269" t="s">
        <v>1392</v>
      </c>
      <c r="M7034" s="369">
        <v>2010</v>
      </c>
      <c r="N7034" s="375">
        <v>43873</v>
      </c>
      <c r="O7034" s="226" t="s">
        <v>2569</v>
      </c>
      <c r="P7034" t="str">
        <f t="shared" si="109"/>
        <v>Minnesota River and Greater Blue Earth River TMDL for TSS-Minnesota River-(07020012-505)-TSS</v>
      </c>
    </row>
    <row r="7035" spans="1:16" ht="45" hidden="1" x14ac:dyDescent="0.25">
      <c r="A7035" s="129" t="s">
        <v>2586</v>
      </c>
      <c r="B7035" s="269" t="s">
        <v>515</v>
      </c>
      <c r="C7035" s="226" t="s">
        <v>2568</v>
      </c>
      <c r="D7035" s="269" t="s">
        <v>641</v>
      </c>
      <c r="E7035" s="372" t="s">
        <v>1557</v>
      </c>
      <c r="F7035" s="269" t="s">
        <v>475</v>
      </c>
      <c r="G7035" s="373">
        <v>119.2</v>
      </c>
      <c r="H7035" s="225" t="s">
        <v>488</v>
      </c>
      <c r="I7035" s="269" t="s">
        <v>1379</v>
      </c>
      <c r="J7035" s="374">
        <v>0</v>
      </c>
      <c r="K7035" s="269" t="s">
        <v>22</v>
      </c>
      <c r="L7035" s="269" t="s">
        <v>1392</v>
      </c>
      <c r="M7035" s="369">
        <v>2010</v>
      </c>
      <c r="N7035" s="375">
        <v>43873</v>
      </c>
      <c r="O7035" s="226" t="s">
        <v>2569</v>
      </c>
      <c r="P7035" t="str">
        <f t="shared" si="109"/>
        <v>Minnesota River and Greater Blue Earth River TMDL for TSS-Minnesota River-(07020012-505)-TSS</v>
      </c>
    </row>
    <row r="7036" spans="1:16" ht="45" hidden="1" x14ac:dyDescent="0.25">
      <c r="A7036" s="129" t="s">
        <v>2586</v>
      </c>
      <c r="B7036" s="269" t="s">
        <v>515</v>
      </c>
      <c r="C7036" s="226" t="s">
        <v>2568</v>
      </c>
      <c r="D7036" s="269" t="s">
        <v>641</v>
      </c>
      <c r="E7036" s="372" t="s">
        <v>1557</v>
      </c>
      <c r="F7036" s="269" t="s">
        <v>475</v>
      </c>
      <c r="G7036" s="373">
        <v>44.21</v>
      </c>
      <c r="H7036" s="225" t="s">
        <v>488</v>
      </c>
      <c r="I7036" s="269" t="s">
        <v>1382</v>
      </c>
      <c r="J7036" s="374">
        <v>0</v>
      </c>
      <c r="K7036" s="269" t="s">
        <v>22</v>
      </c>
      <c r="L7036" s="269" t="s">
        <v>1392</v>
      </c>
      <c r="M7036" s="369">
        <v>2010</v>
      </c>
      <c r="N7036" s="375">
        <v>43873</v>
      </c>
      <c r="O7036" s="226" t="s">
        <v>2569</v>
      </c>
      <c r="P7036" t="str">
        <f t="shared" si="109"/>
        <v>Minnesota River and Greater Blue Earth River TMDL for TSS-Minnesota River-(07020012-505)-TSS</v>
      </c>
    </row>
    <row r="7037" spans="1:16" ht="45" hidden="1" x14ac:dyDescent="0.25">
      <c r="A7037" s="129" t="s">
        <v>2586</v>
      </c>
      <c r="B7037" s="269" t="s">
        <v>515</v>
      </c>
      <c r="C7037" s="226" t="s">
        <v>2568</v>
      </c>
      <c r="D7037" s="269" t="s">
        <v>641</v>
      </c>
      <c r="E7037" s="372" t="s">
        <v>1557</v>
      </c>
      <c r="F7037" s="269" t="s">
        <v>475</v>
      </c>
      <c r="G7037" s="373">
        <v>17.829999999999998</v>
      </c>
      <c r="H7037" s="225" t="s">
        <v>488</v>
      </c>
      <c r="I7037" s="269" t="s">
        <v>1383</v>
      </c>
      <c r="J7037" s="374">
        <v>0</v>
      </c>
      <c r="K7037" s="269" t="s">
        <v>22</v>
      </c>
      <c r="L7037" s="269" t="s">
        <v>1392</v>
      </c>
      <c r="M7037" s="369">
        <v>2010</v>
      </c>
      <c r="N7037" s="375">
        <v>43873</v>
      </c>
      <c r="O7037" s="226" t="s">
        <v>2569</v>
      </c>
      <c r="P7037" t="str">
        <f t="shared" si="109"/>
        <v>Minnesota River and Greater Blue Earth River TMDL for TSS-Minnesota River-(07020012-505)-TSS</v>
      </c>
    </row>
    <row r="7038" spans="1:16" ht="45" hidden="1" x14ac:dyDescent="0.25">
      <c r="A7038" s="129" t="s">
        <v>2586</v>
      </c>
      <c r="B7038" s="269" t="s">
        <v>515</v>
      </c>
      <c r="C7038" s="226" t="s">
        <v>2568</v>
      </c>
      <c r="D7038" s="269" t="s">
        <v>641</v>
      </c>
      <c r="E7038" s="372" t="s">
        <v>1557</v>
      </c>
      <c r="F7038" s="269" t="s">
        <v>475</v>
      </c>
      <c r="G7038" s="373">
        <v>8.1199999999999992</v>
      </c>
      <c r="H7038" s="225" t="s">
        <v>488</v>
      </c>
      <c r="I7038" s="372" t="s">
        <v>1384</v>
      </c>
      <c r="J7038" s="374">
        <v>0</v>
      </c>
      <c r="K7038" s="269" t="s">
        <v>22</v>
      </c>
      <c r="L7038" s="269" t="s">
        <v>1392</v>
      </c>
      <c r="M7038" s="369">
        <v>2010</v>
      </c>
      <c r="N7038" s="375">
        <v>43873</v>
      </c>
      <c r="O7038" s="226" t="s">
        <v>2569</v>
      </c>
      <c r="P7038" t="str">
        <f t="shared" si="109"/>
        <v>Minnesota River and Greater Blue Earth River TMDL for TSS-Minnesota River-(07020012-505)-TSS</v>
      </c>
    </row>
    <row r="7039" spans="1:16" ht="45" hidden="1" x14ac:dyDescent="0.25">
      <c r="A7039" s="129" t="s">
        <v>2586</v>
      </c>
      <c r="B7039" s="269" t="s">
        <v>515</v>
      </c>
      <c r="C7039" s="226" t="s">
        <v>2568</v>
      </c>
      <c r="D7039" s="269" t="s">
        <v>641</v>
      </c>
      <c r="E7039" s="372" t="s">
        <v>1557</v>
      </c>
      <c r="F7039" s="269" t="s">
        <v>475</v>
      </c>
      <c r="G7039" s="373">
        <v>3.9</v>
      </c>
      <c r="H7039" s="225" t="s">
        <v>488</v>
      </c>
      <c r="I7039" s="372" t="s">
        <v>1385</v>
      </c>
      <c r="J7039" s="374">
        <v>0</v>
      </c>
      <c r="K7039" s="269" t="s">
        <v>22</v>
      </c>
      <c r="L7039" s="269" t="s">
        <v>1392</v>
      </c>
      <c r="M7039" s="369">
        <v>2010</v>
      </c>
      <c r="N7039" s="375">
        <v>43873</v>
      </c>
      <c r="O7039" s="226" t="s">
        <v>2569</v>
      </c>
      <c r="P7039" t="str">
        <f t="shared" si="109"/>
        <v>Minnesota River and Greater Blue Earth River TMDL for TSS-Minnesota River-(07020012-505)-TSS</v>
      </c>
    </row>
    <row r="7040" spans="1:16" ht="45" hidden="1" x14ac:dyDescent="0.25">
      <c r="A7040" s="129" t="s">
        <v>2150</v>
      </c>
      <c r="B7040" s="269" t="s">
        <v>635</v>
      </c>
      <c r="C7040" s="226" t="s">
        <v>2568</v>
      </c>
      <c r="D7040" s="269" t="s">
        <v>641</v>
      </c>
      <c r="E7040" s="372" t="s">
        <v>1557</v>
      </c>
      <c r="F7040" s="269" t="s">
        <v>475</v>
      </c>
      <c r="G7040" s="373">
        <v>119.2</v>
      </c>
      <c r="H7040" s="225" t="s">
        <v>488</v>
      </c>
      <c r="I7040" s="269" t="s">
        <v>1379</v>
      </c>
      <c r="J7040" s="374">
        <v>0</v>
      </c>
      <c r="K7040" s="269" t="s">
        <v>22</v>
      </c>
      <c r="L7040" s="269" t="s">
        <v>1392</v>
      </c>
      <c r="M7040" s="369">
        <v>2010</v>
      </c>
      <c r="N7040" s="375">
        <v>43873</v>
      </c>
      <c r="O7040" s="226" t="s">
        <v>2569</v>
      </c>
      <c r="P7040" t="str">
        <f t="shared" si="109"/>
        <v>Minnesota River and Greater Blue Earth River TMDL for TSS-Minnesota River-(07020012-505)-TSS</v>
      </c>
    </row>
    <row r="7041" spans="1:16" ht="45" hidden="1" x14ac:dyDescent="0.25">
      <c r="A7041" s="129" t="s">
        <v>2150</v>
      </c>
      <c r="B7041" s="269" t="s">
        <v>635</v>
      </c>
      <c r="C7041" s="226" t="s">
        <v>2568</v>
      </c>
      <c r="D7041" s="269" t="s">
        <v>641</v>
      </c>
      <c r="E7041" s="372" t="s">
        <v>1557</v>
      </c>
      <c r="F7041" s="269" t="s">
        <v>475</v>
      </c>
      <c r="G7041" s="373">
        <v>44.21</v>
      </c>
      <c r="H7041" s="225" t="s">
        <v>488</v>
      </c>
      <c r="I7041" s="269" t="s">
        <v>1382</v>
      </c>
      <c r="J7041" s="374">
        <v>0</v>
      </c>
      <c r="K7041" s="269" t="s">
        <v>22</v>
      </c>
      <c r="L7041" s="269" t="s">
        <v>1392</v>
      </c>
      <c r="M7041" s="369">
        <v>2010</v>
      </c>
      <c r="N7041" s="375">
        <v>43873</v>
      </c>
      <c r="O7041" s="226" t="s">
        <v>2569</v>
      </c>
      <c r="P7041" t="str">
        <f t="shared" si="109"/>
        <v>Minnesota River and Greater Blue Earth River TMDL for TSS-Minnesota River-(07020012-505)-TSS</v>
      </c>
    </row>
    <row r="7042" spans="1:16" ht="45" hidden="1" x14ac:dyDescent="0.25">
      <c r="A7042" s="129" t="s">
        <v>2150</v>
      </c>
      <c r="B7042" s="269" t="s">
        <v>635</v>
      </c>
      <c r="C7042" s="226" t="s">
        <v>2568</v>
      </c>
      <c r="D7042" s="269" t="s">
        <v>641</v>
      </c>
      <c r="E7042" s="372" t="s">
        <v>1557</v>
      </c>
      <c r="F7042" s="269" t="s">
        <v>475</v>
      </c>
      <c r="G7042" s="373">
        <v>17.829999999999998</v>
      </c>
      <c r="H7042" s="225" t="s">
        <v>488</v>
      </c>
      <c r="I7042" s="269" t="s">
        <v>1383</v>
      </c>
      <c r="J7042" s="374">
        <v>0</v>
      </c>
      <c r="K7042" s="269" t="s">
        <v>22</v>
      </c>
      <c r="L7042" s="269" t="s">
        <v>1392</v>
      </c>
      <c r="M7042" s="369">
        <v>2010</v>
      </c>
      <c r="N7042" s="375">
        <v>43873</v>
      </c>
      <c r="O7042" s="226" t="s">
        <v>2569</v>
      </c>
      <c r="P7042" t="str">
        <f t="shared" si="109"/>
        <v>Minnesota River and Greater Blue Earth River TMDL for TSS-Minnesota River-(07020012-505)-TSS</v>
      </c>
    </row>
    <row r="7043" spans="1:16" ht="45" hidden="1" x14ac:dyDescent="0.25">
      <c r="A7043" s="129" t="s">
        <v>2150</v>
      </c>
      <c r="B7043" s="269" t="s">
        <v>635</v>
      </c>
      <c r="C7043" s="226" t="s">
        <v>2568</v>
      </c>
      <c r="D7043" s="269" t="s">
        <v>641</v>
      </c>
      <c r="E7043" s="372" t="s">
        <v>1557</v>
      </c>
      <c r="F7043" s="269" t="s">
        <v>475</v>
      </c>
      <c r="G7043" s="373">
        <v>8.1199999999999992</v>
      </c>
      <c r="H7043" s="225" t="s">
        <v>488</v>
      </c>
      <c r="I7043" s="372" t="s">
        <v>1384</v>
      </c>
      <c r="J7043" s="374">
        <v>0</v>
      </c>
      <c r="K7043" s="269" t="s">
        <v>22</v>
      </c>
      <c r="L7043" s="269" t="s">
        <v>1392</v>
      </c>
      <c r="M7043" s="369">
        <v>2010</v>
      </c>
      <c r="N7043" s="375">
        <v>43873</v>
      </c>
      <c r="O7043" s="226" t="s">
        <v>2569</v>
      </c>
      <c r="P7043" t="str">
        <f t="shared" ref="P7043:P7106" si="110">CONCATENATE(C7043, "-", E7043, "-","(", D7043,")", "-",K7043)</f>
        <v>Minnesota River and Greater Blue Earth River TMDL for TSS-Minnesota River-(07020012-505)-TSS</v>
      </c>
    </row>
    <row r="7044" spans="1:16" ht="45" hidden="1" x14ac:dyDescent="0.25">
      <c r="A7044" s="129" t="s">
        <v>2150</v>
      </c>
      <c r="B7044" s="269" t="s">
        <v>635</v>
      </c>
      <c r="C7044" s="226" t="s">
        <v>2568</v>
      </c>
      <c r="D7044" s="269" t="s">
        <v>641</v>
      </c>
      <c r="E7044" s="372" t="s">
        <v>1557</v>
      </c>
      <c r="F7044" s="269" t="s">
        <v>475</v>
      </c>
      <c r="G7044" s="373">
        <v>3.9</v>
      </c>
      <c r="H7044" s="225" t="s">
        <v>488</v>
      </c>
      <c r="I7044" s="372" t="s">
        <v>1385</v>
      </c>
      <c r="J7044" s="374">
        <v>0</v>
      </c>
      <c r="K7044" s="269" t="s">
        <v>22</v>
      </c>
      <c r="L7044" s="269" t="s">
        <v>1392</v>
      </c>
      <c r="M7044" s="369">
        <v>2010</v>
      </c>
      <c r="N7044" s="375">
        <v>43873</v>
      </c>
      <c r="O7044" s="226" t="s">
        <v>2569</v>
      </c>
      <c r="P7044" t="str">
        <f t="shared" si="110"/>
        <v>Minnesota River and Greater Blue Earth River TMDL for TSS-Minnesota River-(07020012-505)-TSS</v>
      </c>
    </row>
    <row r="7045" spans="1:16" ht="30" hidden="1" x14ac:dyDescent="0.25">
      <c r="A7045" s="203" t="s">
        <v>2131</v>
      </c>
      <c r="B7045" s="202" t="s">
        <v>485</v>
      </c>
      <c r="C7045" s="203" t="s">
        <v>1668</v>
      </c>
      <c r="D7045" s="202" t="s">
        <v>779</v>
      </c>
      <c r="E7045" s="202" t="s">
        <v>1670</v>
      </c>
      <c r="F7045" s="202" t="s">
        <v>475</v>
      </c>
      <c r="G7045" s="253">
        <v>0.81</v>
      </c>
      <c r="H7045" s="361" t="s">
        <v>488</v>
      </c>
      <c r="I7045" s="359" t="s">
        <v>1383</v>
      </c>
      <c r="J7045" s="359" t="s">
        <v>1380</v>
      </c>
      <c r="K7045" s="359" t="s">
        <v>22</v>
      </c>
      <c r="L7045" s="359" t="s">
        <v>1392</v>
      </c>
      <c r="M7045" s="368">
        <v>2008</v>
      </c>
      <c r="N7045" s="205">
        <v>41054</v>
      </c>
      <c r="O7045" s="203"/>
      <c r="P7045" t="str">
        <f t="shared" si="110"/>
        <v>Zumbro River Watershed Turbidity TMDL-Cascade Creek-(07040004-581)-TSS</v>
      </c>
    </row>
    <row r="7046" spans="1:16" ht="30" hidden="1" x14ac:dyDescent="0.25">
      <c r="A7046" s="203" t="s">
        <v>2131</v>
      </c>
      <c r="B7046" s="202" t="s">
        <v>485</v>
      </c>
      <c r="C7046" s="203" t="s">
        <v>1668</v>
      </c>
      <c r="D7046" s="202" t="s">
        <v>779</v>
      </c>
      <c r="E7046" s="202" t="s">
        <v>1670</v>
      </c>
      <c r="F7046" s="202" t="s">
        <v>475</v>
      </c>
      <c r="G7046" s="253">
        <v>0.33</v>
      </c>
      <c r="H7046" s="361" t="s">
        <v>488</v>
      </c>
      <c r="I7046" s="359" t="s">
        <v>1384</v>
      </c>
      <c r="J7046" s="359" t="s">
        <v>1380</v>
      </c>
      <c r="K7046" s="359" t="s">
        <v>22</v>
      </c>
      <c r="L7046" s="359" t="s">
        <v>1392</v>
      </c>
      <c r="M7046" s="368">
        <v>2008</v>
      </c>
      <c r="N7046" s="205">
        <v>41054</v>
      </c>
      <c r="O7046" s="203"/>
      <c r="P7046" t="str">
        <f t="shared" si="110"/>
        <v>Zumbro River Watershed Turbidity TMDL-Cascade Creek-(07040004-581)-TSS</v>
      </c>
    </row>
    <row r="7047" spans="1:16" ht="30" hidden="1" x14ac:dyDescent="0.25">
      <c r="A7047" s="203" t="s">
        <v>2131</v>
      </c>
      <c r="B7047" s="202" t="s">
        <v>485</v>
      </c>
      <c r="C7047" s="203" t="s">
        <v>1668</v>
      </c>
      <c r="D7047" s="202" t="s">
        <v>779</v>
      </c>
      <c r="E7047" s="202" t="s">
        <v>1670</v>
      </c>
      <c r="F7047" s="202" t="s">
        <v>475</v>
      </c>
      <c r="G7047" s="253">
        <v>0.14000000000000001</v>
      </c>
      <c r="H7047" s="361" t="s">
        <v>488</v>
      </c>
      <c r="I7047" s="359" t="s">
        <v>1385</v>
      </c>
      <c r="J7047" s="359" t="s">
        <v>1380</v>
      </c>
      <c r="K7047" s="359" t="s">
        <v>22</v>
      </c>
      <c r="L7047" s="359" t="s">
        <v>1392</v>
      </c>
      <c r="M7047" s="368">
        <v>2008</v>
      </c>
      <c r="N7047" s="205">
        <v>41054</v>
      </c>
      <c r="O7047" s="203"/>
      <c r="P7047" t="str">
        <f t="shared" si="110"/>
        <v>Zumbro River Watershed Turbidity TMDL-Cascade Creek-(07040004-581)-TSS</v>
      </c>
    </row>
    <row r="7048" spans="1:16" ht="30" hidden="1" x14ac:dyDescent="0.25">
      <c r="A7048" s="203" t="s">
        <v>2131</v>
      </c>
      <c r="B7048" s="202" t="s">
        <v>485</v>
      </c>
      <c r="C7048" s="203" t="s">
        <v>1892</v>
      </c>
      <c r="D7048" s="202" t="s">
        <v>807</v>
      </c>
      <c r="E7048" s="202" t="s">
        <v>1890</v>
      </c>
      <c r="F7048" s="202" t="s">
        <v>505</v>
      </c>
      <c r="G7048" s="253">
        <v>1.23</v>
      </c>
      <c r="H7048" s="361" t="s">
        <v>1390</v>
      </c>
      <c r="I7048" s="359" t="s">
        <v>1379</v>
      </c>
      <c r="J7048" s="359" t="s">
        <v>1380</v>
      </c>
      <c r="K7048" s="359" t="s">
        <v>1391</v>
      </c>
      <c r="L7048" s="359" t="s">
        <v>1392</v>
      </c>
      <c r="M7048" s="368">
        <v>2010</v>
      </c>
      <c r="N7048" s="205">
        <v>43153</v>
      </c>
      <c r="O7048" s="203"/>
      <c r="P7048" t="str">
        <f t="shared" si="110"/>
        <v>Zumbro River WRAPS 2012-Bear Creek-(07040004-538)-E. coli</v>
      </c>
    </row>
    <row r="7049" spans="1:16" ht="30" hidden="1" x14ac:dyDescent="0.25">
      <c r="A7049" s="203" t="s">
        <v>2131</v>
      </c>
      <c r="B7049" s="202" t="s">
        <v>485</v>
      </c>
      <c r="C7049" s="203" t="s">
        <v>1892</v>
      </c>
      <c r="D7049" s="202" t="s">
        <v>807</v>
      </c>
      <c r="E7049" s="202" t="s">
        <v>1890</v>
      </c>
      <c r="F7049" s="202" t="s">
        <v>505</v>
      </c>
      <c r="G7049" s="253">
        <v>0.35</v>
      </c>
      <c r="H7049" s="361" t="s">
        <v>1390</v>
      </c>
      <c r="I7049" s="359" t="s">
        <v>1382</v>
      </c>
      <c r="J7049" s="359" t="s">
        <v>1380</v>
      </c>
      <c r="K7049" s="359" t="s">
        <v>1391</v>
      </c>
      <c r="L7049" s="359" t="s">
        <v>1392</v>
      </c>
      <c r="M7049" s="368">
        <v>2010</v>
      </c>
      <c r="N7049" s="205">
        <v>43153</v>
      </c>
      <c r="O7049" s="203"/>
      <c r="P7049" t="str">
        <f t="shared" si="110"/>
        <v>Zumbro River WRAPS 2012-Bear Creek-(07040004-538)-E. coli</v>
      </c>
    </row>
    <row r="7050" spans="1:16" ht="45" hidden="1" x14ac:dyDescent="0.25">
      <c r="A7050" s="129" t="s">
        <v>1813</v>
      </c>
      <c r="B7050" s="269" t="s">
        <v>2382</v>
      </c>
      <c r="C7050" s="226" t="s">
        <v>2568</v>
      </c>
      <c r="D7050" s="269" t="s">
        <v>641</v>
      </c>
      <c r="E7050" s="372" t="s">
        <v>1557</v>
      </c>
      <c r="F7050" s="269" t="s">
        <v>475</v>
      </c>
      <c r="G7050" s="373">
        <v>119.2</v>
      </c>
      <c r="H7050" s="225" t="s">
        <v>488</v>
      </c>
      <c r="I7050" s="269" t="s">
        <v>1379</v>
      </c>
      <c r="J7050" s="374">
        <v>0</v>
      </c>
      <c r="K7050" s="269" t="s">
        <v>22</v>
      </c>
      <c r="L7050" s="269" t="s">
        <v>1392</v>
      </c>
      <c r="M7050" s="369">
        <v>2010</v>
      </c>
      <c r="N7050" s="375">
        <v>43873</v>
      </c>
      <c r="O7050" s="226" t="s">
        <v>2569</v>
      </c>
      <c r="P7050" t="str">
        <f t="shared" si="110"/>
        <v>Minnesota River and Greater Blue Earth River TMDL for TSS-Minnesota River-(07020012-505)-TSS</v>
      </c>
    </row>
    <row r="7051" spans="1:16" ht="45" hidden="1" x14ac:dyDescent="0.25">
      <c r="A7051" s="129" t="s">
        <v>1813</v>
      </c>
      <c r="B7051" s="269" t="s">
        <v>2382</v>
      </c>
      <c r="C7051" s="226" t="s">
        <v>2568</v>
      </c>
      <c r="D7051" s="269" t="s">
        <v>641</v>
      </c>
      <c r="E7051" s="372" t="s">
        <v>1557</v>
      </c>
      <c r="F7051" s="269" t="s">
        <v>475</v>
      </c>
      <c r="G7051" s="373">
        <v>44.21</v>
      </c>
      <c r="H7051" s="225" t="s">
        <v>488</v>
      </c>
      <c r="I7051" s="269" t="s">
        <v>1382</v>
      </c>
      <c r="J7051" s="374">
        <v>0</v>
      </c>
      <c r="K7051" s="269" t="s">
        <v>22</v>
      </c>
      <c r="L7051" s="269" t="s">
        <v>1392</v>
      </c>
      <c r="M7051" s="369">
        <v>2010</v>
      </c>
      <c r="N7051" s="375">
        <v>43873</v>
      </c>
      <c r="O7051" s="226" t="s">
        <v>2569</v>
      </c>
      <c r="P7051" t="str">
        <f t="shared" si="110"/>
        <v>Minnesota River and Greater Blue Earth River TMDL for TSS-Minnesota River-(07020012-505)-TSS</v>
      </c>
    </row>
    <row r="7052" spans="1:16" ht="45" hidden="1" x14ac:dyDescent="0.25">
      <c r="A7052" s="129" t="s">
        <v>1813</v>
      </c>
      <c r="B7052" s="269" t="s">
        <v>2382</v>
      </c>
      <c r="C7052" s="226" t="s">
        <v>2568</v>
      </c>
      <c r="D7052" s="269" t="s">
        <v>641</v>
      </c>
      <c r="E7052" s="372" t="s">
        <v>1557</v>
      </c>
      <c r="F7052" s="269" t="s">
        <v>475</v>
      </c>
      <c r="G7052" s="373">
        <v>17.829999999999998</v>
      </c>
      <c r="H7052" s="225" t="s">
        <v>488</v>
      </c>
      <c r="I7052" s="269" t="s">
        <v>1383</v>
      </c>
      <c r="J7052" s="374">
        <v>0</v>
      </c>
      <c r="K7052" s="269" t="s">
        <v>22</v>
      </c>
      <c r="L7052" s="269" t="s">
        <v>1392</v>
      </c>
      <c r="M7052" s="369">
        <v>2010</v>
      </c>
      <c r="N7052" s="375">
        <v>43873</v>
      </c>
      <c r="O7052" s="226" t="s">
        <v>2569</v>
      </c>
      <c r="P7052" t="str">
        <f t="shared" si="110"/>
        <v>Minnesota River and Greater Blue Earth River TMDL for TSS-Minnesota River-(07020012-505)-TSS</v>
      </c>
    </row>
    <row r="7053" spans="1:16" ht="45" hidden="1" x14ac:dyDescent="0.25">
      <c r="A7053" s="129" t="s">
        <v>1813</v>
      </c>
      <c r="B7053" s="269" t="s">
        <v>2382</v>
      </c>
      <c r="C7053" s="226" t="s">
        <v>2568</v>
      </c>
      <c r="D7053" s="269" t="s">
        <v>641</v>
      </c>
      <c r="E7053" s="372" t="s">
        <v>1557</v>
      </c>
      <c r="F7053" s="269" t="s">
        <v>475</v>
      </c>
      <c r="G7053" s="373">
        <v>8.1199999999999992</v>
      </c>
      <c r="H7053" s="225" t="s">
        <v>488</v>
      </c>
      <c r="I7053" s="372" t="s">
        <v>1384</v>
      </c>
      <c r="J7053" s="374">
        <v>0</v>
      </c>
      <c r="K7053" s="269" t="s">
        <v>22</v>
      </c>
      <c r="L7053" s="269" t="s">
        <v>1392</v>
      </c>
      <c r="M7053" s="369">
        <v>2010</v>
      </c>
      <c r="N7053" s="375">
        <v>43873</v>
      </c>
      <c r="O7053" s="226" t="s">
        <v>2569</v>
      </c>
      <c r="P7053" t="str">
        <f t="shared" si="110"/>
        <v>Minnesota River and Greater Blue Earth River TMDL for TSS-Minnesota River-(07020012-505)-TSS</v>
      </c>
    </row>
    <row r="7054" spans="1:16" ht="45" hidden="1" x14ac:dyDescent="0.25">
      <c r="A7054" s="129" t="s">
        <v>1813</v>
      </c>
      <c r="B7054" s="269" t="s">
        <v>2382</v>
      </c>
      <c r="C7054" s="226" t="s">
        <v>2568</v>
      </c>
      <c r="D7054" s="269" t="s">
        <v>641</v>
      </c>
      <c r="E7054" s="372" t="s">
        <v>1557</v>
      </c>
      <c r="F7054" s="269" t="s">
        <v>475</v>
      </c>
      <c r="G7054" s="373">
        <v>3.9</v>
      </c>
      <c r="H7054" s="225" t="s">
        <v>488</v>
      </c>
      <c r="I7054" s="372" t="s">
        <v>1385</v>
      </c>
      <c r="J7054" s="374">
        <v>0</v>
      </c>
      <c r="K7054" s="269" t="s">
        <v>22</v>
      </c>
      <c r="L7054" s="269" t="s">
        <v>1392</v>
      </c>
      <c r="M7054" s="369">
        <v>2010</v>
      </c>
      <c r="N7054" s="375">
        <v>43873</v>
      </c>
      <c r="O7054" s="226" t="s">
        <v>2569</v>
      </c>
      <c r="P7054" t="str">
        <f t="shared" si="110"/>
        <v>Minnesota River and Greater Blue Earth River TMDL for TSS-Minnesota River-(07020012-505)-TSS</v>
      </c>
    </row>
    <row r="7055" spans="1:16" ht="45" hidden="1" x14ac:dyDescent="0.25">
      <c r="A7055" s="129" t="s">
        <v>1825</v>
      </c>
      <c r="B7055" s="269" t="s">
        <v>629</v>
      </c>
      <c r="C7055" s="226" t="s">
        <v>2568</v>
      </c>
      <c r="D7055" s="269" t="s">
        <v>641</v>
      </c>
      <c r="E7055" s="372" t="s">
        <v>1557</v>
      </c>
      <c r="F7055" s="269" t="s">
        <v>475</v>
      </c>
      <c r="G7055" s="373">
        <v>119.2</v>
      </c>
      <c r="H7055" s="225" t="s">
        <v>488</v>
      </c>
      <c r="I7055" s="269" t="s">
        <v>1379</v>
      </c>
      <c r="J7055" s="374">
        <v>0</v>
      </c>
      <c r="K7055" s="269" t="s">
        <v>22</v>
      </c>
      <c r="L7055" s="269" t="s">
        <v>1392</v>
      </c>
      <c r="M7055" s="369">
        <v>2010</v>
      </c>
      <c r="N7055" s="375">
        <v>43873</v>
      </c>
      <c r="O7055" s="226" t="s">
        <v>2569</v>
      </c>
      <c r="P7055" t="str">
        <f t="shared" si="110"/>
        <v>Minnesota River and Greater Blue Earth River TMDL for TSS-Minnesota River-(07020012-505)-TSS</v>
      </c>
    </row>
    <row r="7056" spans="1:16" ht="45" hidden="1" x14ac:dyDescent="0.25">
      <c r="A7056" s="129" t="s">
        <v>1825</v>
      </c>
      <c r="B7056" s="269" t="s">
        <v>629</v>
      </c>
      <c r="C7056" s="226" t="s">
        <v>2568</v>
      </c>
      <c r="D7056" s="269" t="s">
        <v>641</v>
      </c>
      <c r="E7056" s="372" t="s">
        <v>1557</v>
      </c>
      <c r="F7056" s="269" t="s">
        <v>475</v>
      </c>
      <c r="G7056" s="373">
        <v>44.21</v>
      </c>
      <c r="H7056" s="225" t="s">
        <v>488</v>
      </c>
      <c r="I7056" s="269" t="s">
        <v>1382</v>
      </c>
      <c r="J7056" s="374">
        <v>0</v>
      </c>
      <c r="K7056" s="269" t="s">
        <v>22</v>
      </c>
      <c r="L7056" s="269" t="s">
        <v>1392</v>
      </c>
      <c r="M7056" s="369">
        <v>2010</v>
      </c>
      <c r="N7056" s="375">
        <v>43873</v>
      </c>
      <c r="O7056" s="226" t="s">
        <v>2569</v>
      </c>
      <c r="P7056" t="str">
        <f t="shared" si="110"/>
        <v>Minnesota River and Greater Blue Earth River TMDL for TSS-Minnesota River-(07020012-505)-TSS</v>
      </c>
    </row>
    <row r="7057" spans="1:16" ht="45" hidden="1" x14ac:dyDescent="0.25">
      <c r="A7057" s="129" t="s">
        <v>1825</v>
      </c>
      <c r="B7057" s="269" t="s">
        <v>629</v>
      </c>
      <c r="C7057" s="226" t="s">
        <v>2568</v>
      </c>
      <c r="D7057" s="269" t="s">
        <v>641</v>
      </c>
      <c r="E7057" s="372" t="s">
        <v>1557</v>
      </c>
      <c r="F7057" s="269" t="s">
        <v>475</v>
      </c>
      <c r="G7057" s="373">
        <v>17.829999999999998</v>
      </c>
      <c r="H7057" s="225" t="s">
        <v>488</v>
      </c>
      <c r="I7057" s="269" t="s">
        <v>1383</v>
      </c>
      <c r="J7057" s="374">
        <v>0</v>
      </c>
      <c r="K7057" s="269" t="s">
        <v>22</v>
      </c>
      <c r="L7057" s="269" t="s">
        <v>1392</v>
      </c>
      <c r="M7057" s="369">
        <v>2010</v>
      </c>
      <c r="N7057" s="375">
        <v>43873</v>
      </c>
      <c r="O7057" s="226" t="s">
        <v>2569</v>
      </c>
      <c r="P7057" t="str">
        <f t="shared" si="110"/>
        <v>Minnesota River and Greater Blue Earth River TMDL for TSS-Minnesota River-(07020012-505)-TSS</v>
      </c>
    </row>
    <row r="7058" spans="1:16" ht="45" hidden="1" x14ac:dyDescent="0.25">
      <c r="A7058" s="129" t="s">
        <v>1825</v>
      </c>
      <c r="B7058" s="269" t="s">
        <v>629</v>
      </c>
      <c r="C7058" s="226" t="s">
        <v>2568</v>
      </c>
      <c r="D7058" s="269" t="s">
        <v>641</v>
      </c>
      <c r="E7058" s="372" t="s">
        <v>1557</v>
      </c>
      <c r="F7058" s="269" t="s">
        <v>475</v>
      </c>
      <c r="G7058" s="373">
        <v>8.1199999999999992</v>
      </c>
      <c r="H7058" s="225" t="s">
        <v>488</v>
      </c>
      <c r="I7058" s="372" t="s">
        <v>1384</v>
      </c>
      <c r="J7058" s="374">
        <v>0</v>
      </c>
      <c r="K7058" s="269" t="s">
        <v>22</v>
      </c>
      <c r="L7058" s="269" t="s">
        <v>1392</v>
      </c>
      <c r="M7058" s="369">
        <v>2010</v>
      </c>
      <c r="N7058" s="375">
        <v>43873</v>
      </c>
      <c r="O7058" s="226" t="s">
        <v>2569</v>
      </c>
      <c r="P7058" t="str">
        <f t="shared" si="110"/>
        <v>Minnesota River and Greater Blue Earth River TMDL for TSS-Minnesota River-(07020012-505)-TSS</v>
      </c>
    </row>
    <row r="7059" spans="1:16" ht="45" hidden="1" x14ac:dyDescent="0.25">
      <c r="A7059" s="129" t="s">
        <v>1825</v>
      </c>
      <c r="B7059" s="269" t="s">
        <v>629</v>
      </c>
      <c r="C7059" s="226" t="s">
        <v>2568</v>
      </c>
      <c r="D7059" s="269" t="s">
        <v>641</v>
      </c>
      <c r="E7059" s="372" t="s">
        <v>1557</v>
      </c>
      <c r="F7059" s="269" t="s">
        <v>475</v>
      </c>
      <c r="G7059" s="373">
        <v>3.9</v>
      </c>
      <c r="H7059" s="225" t="s">
        <v>488</v>
      </c>
      <c r="I7059" s="372" t="s">
        <v>1385</v>
      </c>
      <c r="J7059" s="374">
        <v>0</v>
      </c>
      <c r="K7059" s="269" t="s">
        <v>22</v>
      </c>
      <c r="L7059" s="269" t="s">
        <v>1392</v>
      </c>
      <c r="M7059" s="369">
        <v>2010</v>
      </c>
      <c r="N7059" s="375">
        <v>43873</v>
      </c>
      <c r="O7059" s="226" t="s">
        <v>2569</v>
      </c>
      <c r="P7059" t="str">
        <f t="shared" si="110"/>
        <v>Minnesota River and Greater Blue Earth River TMDL for TSS-Minnesota River-(07020012-505)-TSS</v>
      </c>
    </row>
    <row r="7060" spans="1:16" ht="45" hidden="1" x14ac:dyDescent="0.25">
      <c r="A7060" s="129" t="s">
        <v>113</v>
      </c>
      <c r="B7060" s="269" t="s">
        <v>502</v>
      </c>
      <c r="C7060" s="226" t="s">
        <v>2568</v>
      </c>
      <c r="D7060" s="269" t="s">
        <v>641</v>
      </c>
      <c r="E7060" s="372" t="s">
        <v>1557</v>
      </c>
      <c r="F7060" s="269" t="s">
        <v>475</v>
      </c>
      <c r="G7060" s="373">
        <v>119.2</v>
      </c>
      <c r="H7060" s="225" t="s">
        <v>488</v>
      </c>
      <c r="I7060" s="269" t="s">
        <v>1379</v>
      </c>
      <c r="J7060" s="374">
        <v>0</v>
      </c>
      <c r="K7060" s="269" t="s">
        <v>22</v>
      </c>
      <c r="L7060" s="269" t="s">
        <v>1392</v>
      </c>
      <c r="M7060" s="369">
        <v>2010</v>
      </c>
      <c r="N7060" s="375">
        <v>43873</v>
      </c>
      <c r="O7060" s="226" t="s">
        <v>2569</v>
      </c>
      <c r="P7060" t="str">
        <f t="shared" si="110"/>
        <v>Minnesota River and Greater Blue Earth River TMDL for TSS-Minnesota River-(07020012-505)-TSS</v>
      </c>
    </row>
    <row r="7061" spans="1:16" ht="45" hidden="1" x14ac:dyDescent="0.25">
      <c r="A7061" s="129" t="s">
        <v>113</v>
      </c>
      <c r="B7061" s="269" t="s">
        <v>502</v>
      </c>
      <c r="C7061" s="226" t="s">
        <v>2568</v>
      </c>
      <c r="D7061" s="269" t="s">
        <v>641</v>
      </c>
      <c r="E7061" s="372" t="s">
        <v>1557</v>
      </c>
      <c r="F7061" s="269" t="s">
        <v>475</v>
      </c>
      <c r="G7061" s="373">
        <v>44.21</v>
      </c>
      <c r="H7061" s="225" t="s">
        <v>488</v>
      </c>
      <c r="I7061" s="269" t="s">
        <v>1382</v>
      </c>
      <c r="J7061" s="374">
        <v>0</v>
      </c>
      <c r="K7061" s="269" t="s">
        <v>22</v>
      </c>
      <c r="L7061" s="269" t="s">
        <v>1392</v>
      </c>
      <c r="M7061" s="369">
        <v>2010</v>
      </c>
      <c r="N7061" s="375">
        <v>43873</v>
      </c>
      <c r="O7061" s="226" t="s">
        <v>2569</v>
      </c>
      <c r="P7061" t="str">
        <f t="shared" si="110"/>
        <v>Minnesota River and Greater Blue Earth River TMDL for TSS-Minnesota River-(07020012-505)-TSS</v>
      </c>
    </row>
    <row r="7062" spans="1:16" ht="45" hidden="1" x14ac:dyDescent="0.25">
      <c r="A7062" s="129" t="s">
        <v>113</v>
      </c>
      <c r="B7062" s="269" t="s">
        <v>502</v>
      </c>
      <c r="C7062" s="226" t="s">
        <v>2568</v>
      </c>
      <c r="D7062" s="269" t="s">
        <v>641</v>
      </c>
      <c r="E7062" s="372" t="s">
        <v>1557</v>
      </c>
      <c r="F7062" s="269" t="s">
        <v>475</v>
      </c>
      <c r="G7062" s="373">
        <v>17.829999999999998</v>
      </c>
      <c r="H7062" s="225" t="s">
        <v>488</v>
      </c>
      <c r="I7062" s="269" t="s">
        <v>1383</v>
      </c>
      <c r="J7062" s="374">
        <v>0</v>
      </c>
      <c r="K7062" s="269" t="s">
        <v>22</v>
      </c>
      <c r="L7062" s="269" t="s">
        <v>1392</v>
      </c>
      <c r="M7062" s="369">
        <v>2010</v>
      </c>
      <c r="N7062" s="375">
        <v>43873</v>
      </c>
      <c r="O7062" s="226" t="s">
        <v>2569</v>
      </c>
      <c r="P7062" t="str">
        <f t="shared" si="110"/>
        <v>Minnesota River and Greater Blue Earth River TMDL for TSS-Minnesota River-(07020012-505)-TSS</v>
      </c>
    </row>
    <row r="7063" spans="1:16" ht="45" hidden="1" x14ac:dyDescent="0.25">
      <c r="A7063" s="129" t="s">
        <v>113</v>
      </c>
      <c r="B7063" s="269" t="s">
        <v>502</v>
      </c>
      <c r="C7063" s="226" t="s">
        <v>2568</v>
      </c>
      <c r="D7063" s="269" t="s">
        <v>641</v>
      </c>
      <c r="E7063" s="372" t="s">
        <v>1557</v>
      </c>
      <c r="F7063" s="269" t="s">
        <v>475</v>
      </c>
      <c r="G7063" s="373">
        <v>8.1199999999999992</v>
      </c>
      <c r="H7063" s="225" t="s">
        <v>488</v>
      </c>
      <c r="I7063" s="372" t="s">
        <v>1384</v>
      </c>
      <c r="J7063" s="374">
        <v>0</v>
      </c>
      <c r="K7063" s="269" t="s">
        <v>22</v>
      </c>
      <c r="L7063" s="269" t="s">
        <v>1392</v>
      </c>
      <c r="M7063" s="369">
        <v>2010</v>
      </c>
      <c r="N7063" s="375">
        <v>43873</v>
      </c>
      <c r="O7063" s="226" t="s">
        <v>2569</v>
      </c>
      <c r="P7063" t="str">
        <f t="shared" si="110"/>
        <v>Minnesota River and Greater Blue Earth River TMDL for TSS-Minnesota River-(07020012-505)-TSS</v>
      </c>
    </row>
    <row r="7064" spans="1:16" ht="45" hidden="1" x14ac:dyDescent="0.25">
      <c r="A7064" s="129" t="s">
        <v>113</v>
      </c>
      <c r="B7064" s="269" t="s">
        <v>502</v>
      </c>
      <c r="C7064" s="226" t="s">
        <v>2568</v>
      </c>
      <c r="D7064" s="269" t="s">
        <v>641</v>
      </c>
      <c r="E7064" s="372" t="s">
        <v>1557</v>
      </c>
      <c r="F7064" s="269" t="s">
        <v>475</v>
      </c>
      <c r="G7064" s="373">
        <v>3.9</v>
      </c>
      <c r="H7064" s="225" t="s">
        <v>488</v>
      </c>
      <c r="I7064" s="372" t="s">
        <v>1385</v>
      </c>
      <c r="J7064" s="374">
        <v>0</v>
      </c>
      <c r="K7064" s="269" t="s">
        <v>22</v>
      </c>
      <c r="L7064" s="269" t="s">
        <v>1392</v>
      </c>
      <c r="M7064" s="369">
        <v>2010</v>
      </c>
      <c r="N7064" s="375">
        <v>43873</v>
      </c>
      <c r="O7064" s="226" t="s">
        <v>2569</v>
      </c>
      <c r="P7064" t="str">
        <f t="shared" si="110"/>
        <v>Minnesota River and Greater Blue Earth River TMDL for TSS-Minnesota River-(07020012-505)-TSS</v>
      </c>
    </row>
    <row r="7065" spans="1:16" ht="30" hidden="1" x14ac:dyDescent="0.25">
      <c r="A7065" s="203" t="s">
        <v>2131</v>
      </c>
      <c r="B7065" s="202" t="s">
        <v>485</v>
      </c>
      <c r="C7065" s="203" t="s">
        <v>1892</v>
      </c>
      <c r="D7065" s="202" t="s">
        <v>807</v>
      </c>
      <c r="E7065" s="202" t="s">
        <v>1890</v>
      </c>
      <c r="F7065" s="202" t="s">
        <v>505</v>
      </c>
      <c r="G7065" s="253">
        <v>0.19</v>
      </c>
      <c r="H7065" s="361" t="s">
        <v>1390</v>
      </c>
      <c r="I7065" s="359" t="s">
        <v>1383</v>
      </c>
      <c r="J7065" s="359" t="s">
        <v>1380</v>
      </c>
      <c r="K7065" s="359" t="s">
        <v>1391</v>
      </c>
      <c r="L7065" s="359" t="s">
        <v>1392</v>
      </c>
      <c r="M7065" s="368">
        <v>2010</v>
      </c>
      <c r="N7065" s="205">
        <v>43153</v>
      </c>
      <c r="O7065" s="203"/>
      <c r="P7065" t="str">
        <f t="shared" si="110"/>
        <v>Zumbro River WRAPS 2012-Bear Creek-(07040004-538)-E. coli</v>
      </c>
    </row>
    <row r="7066" spans="1:16" ht="30" hidden="1" x14ac:dyDescent="0.25">
      <c r="A7066" s="203" t="s">
        <v>2131</v>
      </c>
      <c r="B7066" s="202" t="s">
        <v>485</v>
      </c>
      <c r="C7066" s="203" t="s">
        <v>1892</v>
      </c>
      <c r="D7066" s="202" t="s">
        <v>807</v>
      </c>
      <c r="E7066" s="202" t="s">
        <v>1890</v>
      </c>
      <c r="F7066" s="202" t="s">
        <v>505</v>
      </c>
      <c r="G7066" s="253">
        <v>0.11</v>
      </c>
      <c r="H7066" s="361" t="s">
        <v>1390</v>
      </c>
      <c r="I7066" s="359" t="s">
        <v>1384</v>
      </c>
      <c r="J7066" s="359" t="s">
        <v>1380</v>
      </c>
      <c r="K7066" s="359" t="s">
        <v>1391</v>
      </c>
      <c r="L7066" s="359" t="s">
        <v>1392</v>
      </c>
      <c r="M7066" s="368">
        <v>2010</v>
      </c>
      <c r="N7066" s="205">
        <v>43153</v>
      </c>
      <c r="O7066" s="203"/>
      <c r="P7066" t="str">
        <f t="shared" si="110"/>
        <v>Zumbro River WRAPS 2012-Bear Creek-(07040004-538)-E. coli</v>
      </c>
    </row>
    <row r="7067" spans="1:16" ht="30" hidden="1" x14ac:dyDescent="0.25">
      <c r="A7067" s="203" t="s">
        <v>2131</v>
      </c>
      <c r="B7067" s="202" t="s">
        <v>485</v>
      </c>
      <c r="C7067" s="203" t="s">
        <v>1892</v>
      </c>
      <c r="D7067" s="202" t="s">
        <v>807</v>
      </c>
      <c r="E7067" s="202" t="s">
        <v>1890</v>
      </c>
      <c r="F7067" s="202" t="s">
        <v>505</v>
      </c>
      <c r="G7067" s="253">
        <v>0.05</v>
      </c>
      <c r="H7067" s="361" t="s">
        <v>1390</v>
      </c>
      <c r="I7067" s="359" t="s">
        <v>1385</v>
      </c>
      <c r="J7067" s="359" t="s">
        <v>1380</v>
      </c>
      <c r="K7067" s="359" t="s">
        <v>1391</v>
      </c>
      <c r="L7067" s="359" t="s">
        <v>1392</v>
      </c>
      <c r="M7067" s="368">
        <v>2010</v>
      </c>
      <c r="N7067" s="205">
        <v>43153</v>
      </c>
      <c r="O7067" s="203"/>
      <c r="P7067" t="str">
        <f t="shared" si="110"/>
        <v>Zumbro River WRAPS 2012-Bear Creek-(07040004-538)-E. coli</v>
      </c>
    </row>
    <row r="7068" spans="1:16" ht="30" hidden="1" x14ac:dyDescent="0.25">
      <c r="A7068" s="230" t="s">
        <v>2132</v>
      </c>
      <c r="B7068" s="202" t="s">
        <v>2425</v>
      </c>
      <c r="C7068" s="203" t="s">
        <v>1403</v>
      </c>
      <c r="D7068" s="202" t="s">
        <v>1404</v>
      </c>
      <c r="E7068" s="202" t="s">
        <v>1405</v>
      </c>
      <c r="F7068" s="202" t="s">
        <v>475</v>
      </c>
      <c r="G7068" s="253">
        <v>154</v>
      </c>
      <c r="H7068" s="361" t="s">
        <v>1406</v>
      </c>
      <c r="I7068" s="359" t="s">
        <v>1407</v>
      </c>
      <c r="J7068" s="208">
        <v>0</v>
      </c>
      <c r="K7068" s="359" t="s">
        <v>22</v>
      </c>
      <c r="L7068" s="359" t="s">
        <v>1408</v>
      </c>
      <c r="M7068" s="368" t="s">
        <v>1407</v>
      </c>
      <c r="N7068" s="205">
        <v>42486</v>
      </c>
      <c r="O7068" s="203"/>
      <c r="P7068" t="str">
        <f t="shared" si="110"/>
        <v>South Metro Mississippi TSS TMDL-Mississippi River-(07040001-531)-TSS</v>
      </c>
    </row>
    <row r="7069" spans="1:16" hidden="1" x14ac:dyDescent="0.25">
      <c r="A7069" s="203" t="s">
        <v>2133</v>
      </c>
      <c r="B7069" s="202" t="s">
        <v>2426</v>
      </c>
      <c r="C7069" s="203" t="s">
        <v>1403</v>
      </c>
      <c r="D7069" s="202" t="s">
        <v>1404</v>
      </c>
      <c r="E7069" s="202" t="s">
        <v>1405</v>
      </c>
      <c r="F7069" s="202" t="s">
        <v>475</v>
      </c>
      <c r="G7069" s="253">
        <v>154</v>
      </c>
      <c r="H7069" s="361" t="s">
        <v>1406</v>
      </c>
      <c r="I7069" s="359" t="s">
        <v>1407</v>
      </c>
      <c r="J7069" s="359" t="s">
        <v>1380</v>
      </c>
      <c r="K7069" s="359" t="s">
        <v>22</v>
      </c>
      <c r="L7069" s="359" t="s">
        <v>1408</v>
      </c>
      <c r="M7069" s="368" t="s">
        <v>1407</v>
      </c>
      <c r="N7069" s="205">
        <v>42486</v>
      </c>
      <c r="O7069" s="203"/>
      <c r="P7069" t="str">
        <f t="shared" si="110"/>
        <v>South Metro Mississippi TSS TMDL-Mississippi River-(07040001-531)-TSS</v>
      </c>
    </row>
    <row r="7070" spans="1:16" ht="45" hidden="1" x14ac:dyDescent="0.25">
      <c r="A7070" s="129" t="s">
        <v>1983</v>
      </c>
      <c r="B7070" s="269" t="s">
        <v>625</v>
      </c>
      <c r="C7070" s="226" t="s">
        <v>2568</v>
      </c>
      <c r="D7070" s="269" t="s">
        <v>641</v>
      </c>
      <c r="E7070" s="372" t="s">
        <v>1557</v>
      </c>
      <c r="F7070" s="269" t="s">
        <v>475</v>
      </c>
      <c r="G7070" s="373">
        <v>119.2</v>
      </c>
      <c r="H7070" s="225" t="s">
        <v>488</v>
      </c>
      <c r="I7070" s="269" t="s">
        <v>1379</v>
      </c>
      <c r="J7070" s="374">
        <v>0</v>
      </c>
      <c r="K7070" s="269" t="s">
        <v>22</v>
      </c>
      <c r="L7070" s="269" t="s">
        <v>1392</v>
      </c>
      <c r="M7070" s="369">
        <v>2010</v>
      </c>
      <c r="N7070" s="375">
        <v>43873</v>
      </c>
      <c r="O7070" s="226" t="s">
        <v>2569</v>
      </c>
      <c r="P7070" t="str">
        <f t="shared" si="110"/>
        <v>Minnesota River and Greater Blue Earth River TMDL for TSS-Minnesota River-(07020012-505)-TSS</v>
      </c>
    </row>
    <row r="7071" spans="1:16" ht="45" hidden="1" x14ac:dyDescent="0.25">
      <c r="A7071" s="129" t="s">
        <v>1983</v>
      </c>
      <c r="B7071" s="269" t="s">
        <v>625</v>
      </c>
      <c r="C7071" s="226" t="s">
        <v>2568</v>
      </c>
      <c r="D7071" s="269" t="s">
        <v>641</v>
      </c>
      <c r="E7071" s="372" t="s">
        <v>1557</v>
      </c>
      <c r="F7071" s="269" t="s">
        <v>475</v>
      </c>
      <c r="G7071" s="373">
        <v>44.21</v>
      </c>
      <c r="H7071" s="225" t="s">
        <v>488</v>
      </c>
      <c r="I7071" s="269" t="s">
        <v>1382</v>
      </c>
      <c r="J7071" s="374">
        <v>0</v>
      </c>
      <c r="K7071" s="269" t="s">
        <v>22</v>
      </c>
      <c r="L7071" s="269" t="s">
        <v>1392</v>
      </c>
      <c r="M7071" s="369">
        <v>2010</v>
      </c>
      <c r="N7071" s="375">
        <v>43873</v>
      </c>
      <c r="O7071" s="226" t="s">
        <v>2569</v>
      </c>
      <c r="P7071" t="str">
        <f t="shared" si="110"/>
        <v>Minnesota River and Greater Blue Earth River TMDL for TSS-Minnesota River-(07020012-505)-TSS</v>
      </c>
    </row>
    <row r="7072" spans="1:16" ht="45" hidden="1" x14ac:dyDescent="0.25">
      <c r="A7072" s="129" t="s">
        <v>1983</v>
      </c>
      <c r="B7072" s="269" t="s">
        <v>625</v>
      </c>
      <c r="C7072" s="226" t="s">
        <v>2568</v>
      </c>
      <c r="D7072" s="269" t="s">
        <v>641</v>
      </c>
      <c r="E7072" s="372" t="s">
        <v>1557</v>
      </c>
      <c r="F7072" s="269" t="s">
        <v>475</v>
      </c>
      <c r="G7072" s="373">
        <v>17.829999999999998</v>
      </c>
      <c r="H7072" s="225" t="s">
        <v>488</v>
      </c>
      <c r="I7072" s="269" t="s">
        <v>1383</v>
      </c>
      <c r="J7072" s="374">
        <v>0</v>
      </c>
      <c r="K7072" s="269" t="s">
        <v>22</v>
      </c>
      <c r="L7072" s="269" t="s">
        <v>1392</v>
      </c>
      <c r="M7072" s="369">
        <v>2010</v>
      </c>
      <c r="N7072" s="375">
        <v>43873</v>
      </c>
      <c r="O7072" s="226" t="s">
        <v>2569</v>
      </c>
      <c r="P7072" t="str">
        <f t="shared" si="110"/>
        <v>Minnesota River and Greater Blue Earth River TMDL for TSS-Minnesota River-(07020012-505)-TSS</v>
      </c>
    </row>
    <row r="7073" spans="1:16" ht="45" hidden="1" x14ac:dyDescent="0.25">
      <c r="A7073" s="129" t="s">
        <v>1983</v>
      </c>
      <c r="B7073" s="269" t="s">
        <v>625</v>
      </c>
      <c r="C7073" s="226" t="s">
        <v>2568</v>
      </c>
      <c r="D7073" s="269" t="s">
        <v>641</v>
      </c>
      <c r="E7073" s="372" t="s">
        <v>1557</v>
      </c>
      <c r="F7073" s="269" t="s">
        <v>475</v>
      </c>
      <c r="G7073" s="373">
        <v>8.1199999999999992</v>
      </c>
      <c r="H7073" s="225" t="s">
        <v>488</v>
      </c>
      <c r="I7073" s="372" t="s">
        <v>1384</v>
      </c>
      <c r="J7073" s="374">
        <v>0</v>
      </c>
      <c r="K7073" s="269" t="s">
        <v>22</v>
      </c>
      <c r="L7073" s="269" t="s">
        <v>1392</v>
      </c>
      <c r="M7073" s="369">
        <v>2010</v>
      </c>
      <c r="N7073" s="375">
        <v>43873</v>
      </c>
      <c r="O7073" s="226" t="s">
        <v>2569</v>
      </c>
      <c r="P7073" t="str">
        <f t="shared" si="110"/>
        <v>Minnesota River and Greater Blue Earth River TMDL for TSS-Minnesota River-(07020012-505)-TSS</v>
      </c>
    </row>
    <row r="7074" spans="1:16" ht="45" hidden="1" x14ac:dyDescent="0.25">
      <c r="A7074" s="129" t="s">
        <v>1983</v>
      </c>
      <c r="B7074" s="269" t="s">
        <v>625</v>
      </c>
      <c r="C7074" s="226" t="s">
        <v>2568</v>
      </c>
      <c r="D7074" s="269" t="s">
        <v>641</v>
      </c>
      <c r="E7074" s="372" t="s">
        <v>1557</v>
      </c>
      <c r="F7074" s="269" t="s">
        <v>475</v>
      </c>
      <c r="G7074" s="373">
        <v>3.9</v>
      </c>
      <c r="H7074" s="225" t="s">
        <v>488</v>
      </c>
      <c r="I7074" s="372" t="s">
        <v>1385</v>
      </c>
      <c r="J7074" s="374">
        <v>0</v>
      </c>
      <c r="K7074" s="269" t="s">
        <v>22</v>
      </c>
      <c r="L7074" s="269" t="s">
        <v>1392</v>
      </c>
      <c r="M7074" s="369">
        <v>2010</v>
      </c>
      <c r="N7074" s="375">
        <v>43873</v>
      </c>
      <c r="O7074" s="226" t="s">
        <v>2569</v>
      </c>
      <c r="P7074" t="str">
        <f t="shared" si="110"/>
        <v>Minnesota River and Greater Blue Earth River TMDL for TSS-Minnesota River-(07020012-505)-TSS</v>
      </c>
    </row>
    <row r="7075" spans="1:16" ht="45" hidden="1" x14ac:dyDescent="0.25">
      <c r="A7075" s="129" t="s">
        <v>1992</v>
      </c>
      <c r="B7075" s="269" t="s">
        <v>521</v>
      </c>
      <c r="C7075" s="226" t="s">
        <v>2568</v>
      </c>
      <c r="D7075" s="269" t="s">
        <v>641</v>
      </c>
      <c r="E7075" s="372" t="s">
        <v>1557</v>
      </c>
      <c r="F7075" s="269" t="s">
        <v>475</v>
      </c>
      <c r="G7075" s="373">
        <v>119.2</v>
      </c>
      <c r="H7075" s="225" t="s">
        <v>488</v>
      </c>
      <c r="I7075" s="269" t="s">
        <v>1379</v>
      </c>
      <c r="J7075" s="374">
        <v>0</v>
      </c>
      <c r="K7075" s="269" t="s">
        <v>22</v>
      </c>
      <c r="L7075" s="269" t="s">
        <v>1392</v>
      </c>
      <c r="M7075" s="369">
        <v>2010</v>
      </c>
      <c r="N7075" s="375">
        <v>43873</v>
      </c>
      <c r="O7075" s="226" t="s">
        <v>2569</v>
      </c>
      <c r="P7075" t="str">
        <f t="shared" si="110"/>
        <v>Minnesota River and Greater Blue Earth River TMDL for TSS-Minnesota River-(07020012-505)-TSS</v>
      </c>
    </row>
    <row r="7076" spans="1:16" ht="45" hidden="1" x14ac:dyDescent="0.25">
      <c r="A7076" s="129" t="s">
        <v>1992</v>
      </c>
      <c r="B7076" s="269" t="s">
        <v>521</v>
      </c>
      <c r="C7076" s="226" t="s">
        <v>2568</v>
      </c>
      <c r="D7076" s="269" t="s">
        <v>641</v>
      </c>
      <c r="E7076" s="372" t="s">
        <v>1557</v>
      </c>
      <c r="F7076" s="269" t="s">
        <v>475</v>
      </c>
      <c r="G7076" s="373">
        <v>44.21</v>
      </c>
      <c r="H7076" s="225" t="s">
        <v>488</v>
      </c>
      <c r="I7076" s="269" t="s">
        <v>1382</v>
      </c>
      <c r="J7076" s="374">
        <v>0</v>
      </c>
      <c r="K7076" s="269" t="s">
        <v>22</v>
      </c>
      <c r="L7076" s="269" t="s">
        <v>1392</v>
      </c>
      <c r="M7076" s="369">
        <v>2010</v>
      </c>
      <c r="N7076" s="375">
        <v>43873</v>
      </c>
      <c r="O7076" s="226" t="s">
        <v>2569</v>
      </c>
      <c r="P7076" t="str">
        <f t="shared" si="110"/>
        <v>Minnesota River and Greater Blue Earth River TMDL for TSS-Minnesota River-(07020012-505)-TSS</v>
      </c>
    </row>
    <row r="7077" spans="1:16" ht="45" hidden="1" x14ac:dyDescent="0.25">
      <c r="A7077" s="129" t="s">
        <v>1992</v>
      </c>
      <c r="B7077" s="269" t="s">
        <v>521</v>
      </c>
      <c r="C7077" s="226" t="s">
        <v>2568</v>
      </c>
      <c r="D7077" s="269" t="s">
        <v>641</v>
      </c>
      <c r="E7077" s="372" t="s">
        <v>1557</v>
      </c>
      <c r="F7077" s="269" t="s">
        <v>475</v>
      </c>
      <c r="G7077" s="373">
        <v>17.829999999999998</v>
      </c>
      <c r="H7077" s="225" t="s">
        <v>488</v>
      </c>
      <c r="I7077" s="269" t="s">
        <v>1383</v>
      </c>
      <c r="J7077" s="374">
        <v>0</v>
      </c>
      <c r="K7077" s="269" t="s">
        <v>22</v>
      </c>
      <c r="L7077" s="269" t="s">
        <v>1392</v>
      </c>
      <c r="M7077" s="369">
        <v>2010</v>
      </c>
      <c r="N7077" s="375">
        <v>43873</v>
      </c>
      <c r="O7077" s="226" t="s">
        <v>2569</v>
      </c>
      <c r="P7077" t="str">
        <f t="shared" si="110"/>
        <v>Minnesota River and Greater Blue Earth River TMDL for TSS-Minnesota River-(07020012-505)-TSS</v>
      </c>
    </row>
    <row r="7078" spans="1:16" ht="45" hidden="1" x14ac:dyDescent="0.25">
      <c r="A7078" s="129" t="s">
        <v>1992</v>
      </c>
      <c r="B7078" s="269" t="s">
        <v>521</v>
      </c>
      <c r="C7078" s="226" t="s">
        <v>2568</v>
      </c>
      <c r="D7078" s="269" t="s">
        <v>641</v>
      </c>
      <c r="E7078" s="372" t="s">
        <v>1557</v>
      </c>
      <c r="F7078" s="269" t="s">
        <v>475</v>
      </c>
      <c r="G7078" s="373">
        <v>8.1199999999999992</v>
      </c>
      <c r="H7078" s="225" t="s">
        <v>488</v>
      </c>
      <c r="I7078" s="372" t="s">
        <v>1384</v>
      </c>
      <c r="J7078" s="374">
        <v>0</v>
      </c>
      <c r="K7078" s="269" t="s">
        <v>22</v>
      </c>
      <c r="L7078" s="269" t="s">
        <v>1392</v>
      </c>
      <c r="M7078" s="369">
        <v>2010</v>
      </c>
      <c r="N7078" s="375">
        <v>43873</v>
      </c>
      <c r="O7078" s="226" t="s">
        <v>2569</v>
      </c>
      <c r="P7078" t="str">
        <f t="shared" si="110"/>
        <v>Minnesota River and Greater Blue Earth River TMDL for TSS-Minnesota River-(07020012-505)-TSS</v>
      </c>
    </row>
    <row r="7079" spans="1:16" ht="45" hidden="1" x14ac:dyDescent="0.25">
      <c r="A7079" s="129" t="s">
        <v>1992</v>
      </c>
      <c r="B7079" s="269" t="s">
        <v>521</v>
      </c>
      <c r="C7079" s="226" t="s">
        <v>2568</v>
      </c>
      <c r="D7079" s="269" t="s">
        <v>641</v>
      </c>
      <c r="E7079" s="372" t="s">
        <v>1557</v>
      </c>
      <c r="F7079" s="269" t="s">
        <v>475</v>
      </c>
      <c r="G7079" s="373">
        <v>3.9</v>
      </c>
      <c r="H7079" s="225" t="s">
        <v>488</v>
      </c>
      <c r="I7079" s="372" t="s">
        <v>1385</v>
      </c>
      <c r="J7079" s="374">
        <v>0</v>
      </c>
      <c r="K7079" s="269" t="s">
        <v>22</v>
      </c>
      <c r="L7079" s="269" t="s">
        <v>1392</v>
      </c>
      <c r="M7079" s="369">
        <v>2010</v>
      </c>
      <c r="N7079" s="375">
        <v>43873</v>
      </c>
      <c r="O7079" s="226" t="s">
        <v>2569</v>
      </c>
      <c r="P7079" t="str">
        <f t="shared" si="110"/>
        <v>Minnesota River and Greater Blue Earth River TMDL for TSS-Minnesota River-(07020012-505)-TSS</v>
      </c>
    </row>
    <row r="7080" spans="1:16" ht="45" hidden="1" x14ac:dyDescent="0.25">
      <c r="A7080" s="129" t="s">
        <v>1995</v>
      </c>
      <c r="B7080" s="269" t="s">
        <v>2397</v>
      </c>
      <c r="C7080" s="226" t="s">
        <v>2568</v>
      </c>
      <c r="D7080" s="269" t="s">
        <v>641</v>
      </c>
      <c r="E7080" s="372" t="s">
        <v>1557</v>
      </c>
      <c r="F7080" s="269" t="s">
        <v>475</v>
      </c>
      <c r="G7080" s="373">
        <v>119.2</v>
      </c>
      <c r="H7080" s="225" t="s">
        <v>488</v>
      </c>
      <c r="I7080" s="269" t="s">
        <v>1379</v>
      </c>
      <c r="J7080" s="374">
        <v>0</v>
      </c>
      <c r="K7080" s="269" t="s">
        <v>22</v>
      </c>
      <c r="L7080" s="269" t="s">
        <v>1392</v>
      </c>
      <c r="M7080" s="369">
        <v>2010</v>
      </c>
      <c r="N7080" s="375">
        <v>43873</v>
      </c>
      <c r="O7080" s="226" t="s">
        <v>2569</v>
      </c>
      <c r="P7080" t="str">
        <f t="shared" si="110"/>
        <v>Minnesota River and Greater Blue Earth River TMDL for TSS-Minnesota River-(07020012-505)-TSS</v>
      </c>
    </row>
    <row r="7081" spans="1:16" ht="45" hidden="1" x14ac:dyDescent="0.25">
      <c r="A7081" s="129" t="s">
        <v>1995</v>
      </c>
      <c r="B7081" s="269" t="s">
        <v>2397</v>
      </c>
      <c r="C7081" s="226" t="s">
        <v>2568</v>
      </c>
      <c r="D7081" s="269" t="s">
        <v>641</v>
      </c>
      <c r="E7081" s="372" t="s">
        <v>1557</v>
      </c>
      <c r="F7081" s="269" t="s">
        <v>475</v>
      </c>
      <c r="G7081" s="373">
        <v>44.21</v>
      </c>
      <c r="H7081" s="225" t="s">
        <v>488</v>
      </c>
      <c r="I7081" s="269" t="s">
        <v>1382</v>
      </c>
      <c r="J7081" s="374">
        <v>0</v>
      </c>
      <c r="K7081" s="269" t="s">
        <v>22</v>
      </c>
      <c r="L7081" s="269" t="s">
        <v>1392</v>
      </c>
      <c r="M7081" s="369">
        <v>2010</v>
      </c>
      <c r="N7081" s="375">
        <v>43873</v>
      </c>
      <c r="O7081" s="226" t="s">
        <v>2569</v>
      </c>
      <c r="P7081" t="str">
        <f t="shared" si="110"/>
        <v>Minnesota River and Greater Blue Earth River TMDL for TSS-Minnesota River-(07020012-505)-TSS</v>
      </c>
    </row>
    <row r="7082" spans="1:16" ht="45" hidden="1" x14ac:dyDescent="0.25">
      <c r="A7082" s="129" t="s">
        <v>1995</v>
      </c>
      <c r="B7082" s="269" t="s">
        <v>2397</v>
      </c>
      <c r="C7082" s="226" t="s">
        <v>2568</v>
      </c>
      <c r="D7082" s="269" t="s">
        <v>641</v>
      </c>
      <c r="E7082" s="372" t="s">
        <v>1557</v>
      </c>
      <c r="F7082" s="269" t="s">
        <v>475</v>
      </c>
      <c r="G7082" s="373">
        <v>17.829999999999998</v>
      </c>
      <c r="H7082" s="225" t="s">
        <v>488</v>
      </c>
      <c r="I7082" s="269" t="s">
        <v>1383</v>
      </c>
      <c r="J7082" s="374">
        <v>0</v>
      </c>
      <c r="K7082" s="269" t="s">
        <v>22</v>
      </c>
      <c r="L7082" s="269" t="s">
        <v>1392</v>
      </c>
      <c r="M7082" s="369">
        <v>2010</v>
      </c>
      <c r="N7082" s="375">
        <v>43873</v>
      </c>
      <c r="O7082" s="226" t="s">
        <v>2569</v>
      </c>
      <c r="P7082" t="str">
        <f t="shared" si="110"/>
        <v>Minnesota River and Greater Blue Earth River TMDL for TSS-Minnesota River-(07020012-505)-TSS</v>
      </c>
    </row>
    <row r="7083" spans="1:16" ht="45" hidden="1" x14ac:dyDescent="0.25">
      <c r="A7083" s="129" t="s">
        <v>1995</v>
      </c>
      <c r="B7083" s="269" t="s">
        <v>2397</v>
      </c>
      <c r="C7083" s="226" t="s">
        <v>2568</v>
      </c>
      <c r="D7083" s="269" t="s">
        <v>641</v>
      </c>
      <c r="E7083" s="372" t="s">
        <v>1557</v>
      </c>
      <c r="F7083" s="269" t="s">
        <v>475</v>
      </c>
      <c r="G7083" s="373">
        <v>8.1199999999999992</v>
      </c>
      <c r="H7083" s="225" t="s">
        <v>488</v>
      </c>
      <c r="I7083" s="372" t="s">
        <v>1384</v>
      </c>
      <c r="J7083" s="374">
        <v>0</v>
      </c>
      <c r="K7083" s="269" t="s">
        <v>22</v>
      </c>
      <c r="L7083" s="269" t="s">
        <v>1392</v>
      </c>
      <c r="M7083" s="369">
        <v>2010</v>
      </c>
      <c r="N7083" s="375">
        <v>43873</v>
      </c>
      <c r="O7083" s="226" t="s">
        <v>2569</v>
      </c>
      <c r="P7083" t="str">
        <f t="shared" si="110"/>
        <v>Minnesota River and Greater Blue Earth River TMDL for TSS-Minnesota River-(07020012-505)-TSS</v>
      </c>
    </row>
    <row r="7084" spans="1:16" ht="45" hidden="1" x14ac:dyDescent="0.25">
      <c r="A7084" s="129" t="s">
        <v>1995</v>
      </c>
      <c r="B7084" s="269" t="s">
        <v>2397</v>
      </c>
      <c r="C7084" s="226" t="s">
        <v>2568</v>
      </c>
      <c r="D7084" s="269" t="s">
        <v>641</v>
      </c>
      <c r="E7084" s="372" t="s">
        <v>1557</v>
      </c>
      <c r="F7084" s="269" t="s">
        <v>475</v>
      </c>
      <c r="G7084" s="373">
        <v>3.9</v>
      </c>
      <c r="H7084" s="225" t="s">
        <v>488</v>
      </c>
      <c r="I7084" s="372" t="s">
        <v>1385</v>
      </c>
      <c r="J7084" s="374">
        <v>0</v>
      </c>
      <c r="K7084" s="269" t="s">
        <v>22</v>
      </c>
      <c r="L7084" s="269" t="s">
        <v>1392</v>
      </c>
      <c r="M7084" s="369">
        <v>2010</v>
      </c>
      <c r="N7084" s="375">
        <v>43873</v>
      </c>
      <c r="O7084" s="226" t="s">
        <v>2569</v>
      </c>
      <c r="P7084" t="str">
        <f t="shared" si="110"/>
        <v>Minnesota River and Greater Blue Earth River TMDL for TSS-Minnesota River-(07020012-505)-TSS</v>
      </c>
    </row>
    <row r="7085" spans="1:16" ht="45" hidden="1" x14ac:dyDescent="0.25">
      <c r="A7085" s="129" t="s">
        <v>2587</v>
      </c>
      <c r="B7085" s="269" t="s">
        <v>515</v>
      </c>
      <c r="C7085" s="226" t="s">
        <v>2568</v>
      </c>
      <c r="D7085" s="269" t="s">
        <v>641</v>
      </c>
      <c r="E7085" s="372" t="s">
        <v>1557</v>
      </c>
      <c r="F7085" s="269" t="s">
        <v>475</v>
      </c>
      <c r="G7085" s="373">
        <v>119.2</v>
      </c>
      <c r="H7085" s="225" t="s">
        <v>488</v>
      </c>
      <c r="I7085" s="269" t="s">
        <v>1379</v>
      </c>
      <c r="J7085" s="374">
        <v>0</v>
      </c>
      <c r="K7085" s="269" t="s">
        <v>22</v>
      </c>
      <c r="L7085" s="269" t="s">
        <v>1392</v>
      </c>
      <c r="M7085" s="369">
        <v>2010</v>
      </c>
      <c r="N7085" s="375">
        <v>43873</v>
      </c>
      <c r="O7085" s="226" t="s">
        <v>2569</v>
      </c>
      <c r="P7085" t="str">
        <f t="shared" si="110"/>
        <v>Minnesota River and Greater Blue Earth River TMDL for TSS-Minnesota River-(07020012-505)-TSS</v>
      </c>
    </row>
    <row r="7086" spans="1:16" ht="45" hidden="1" x14ac:dyDescent="0.25">
      <c r="A7086" s="129" t="s">
        <v>2587</v>
      </c>
      <c r="B7086" s="269" t="s">
        <v>515</v>
      </c>
      <c r="C7086" s="226" t="s">
        <v>2568</v>
      </c>
      <c r="D7086" s="269" t="s">
        <v>641</v>
      </c>
      <c r="E7086" s="372" t="s">
        <v>1557</v>
      </c>
      <c r="F7086" s="269" t="s">
        <v>475</v>
      </c>
      <c r="G7086" s="373">
        <v>44.21</v>
      </c>
      <c r="H7086" s="225" t="s">
        <v>488</v>
      </c>
      <c r="I7086" s="269" t="s">
        <v>1382</v>
      </c>
      <c r="J7086" s="374">
        <v>0</v>
      </c>
      <c r="K7086" s="269" t="s">
        <v>22</v>
      </c>
      <c r="L7086" s="269" t="s">
        <v>1392</v>
      </c>
      <c r="M7086" s="369">
        <v>2010</v>
      </c>
      <c r="N7086" s="375">
        <v>43873</v>
      </c>
      <c r="O7086" s="226" t="s">
        <v>2569</v>
      </c>
      <c r="P7086" t="str">
        <f t="shared" si="110"/>
        <v>Minnesota River and Greater Blue Earth River TMDL for TSS-Minnesota River-(07020012-505)-TSS</v>
      </c>
    </row>
    <row r="7087" spans="1:16" ht="45" hidden="1" x14ac:dyDescent="0.25">
      <c r="A7087" s="129" t="s">
        <v>2587</v>
      </c>
      <c r="B7087" s="269" t="s">
        <v>515</v>
      </c>
      <c r="C7087" s="226" t="s">
        <v>2568</v>
      </c>
      <c r="D7087" s="269" t="s">
        <v>641</v>
      </c>
      <c r="E7087" s="372" t="s">
        <v>1557</v>
      </c>
      <c r="F7087" s="269" t="s">
        <v>475</v>
      </c>
      <c r="G7087" s="373">
        <v>17.829999999999998</v>
      </c>
      <c r="H7087" s="225" t="s">
        <v>488</v>
      </c>
      <c r="I7087" s="269" t="s">
        <v>1383</v>
      </c>
      <c r="J7087" s="374">
        <v>0</v>
      </c>
      <c r="K7087" s="269" t="s">
        <v>22</v>
      </c>
      <c r="L7087" s="269" t="s">
        <v>1392</v>
      </c>
      <c r="M7087" s="369">
        <v>2010</v>
      </c>
      <c r="N7087" s="375">
        <v>43873</v>
      </c>
      <c r="O7087" s="226" t="s">
        <v>2569</v>
      </c>
      <c r="P7087" t="str">
        <f t="shared" si="110"/>
        <v>Minnesota River and Greater Blue Earth River TMDL for TSS-Minnesota River-(07020012-505)-TSS</v>
      </c>
    </row>
    <row r="7088" spans="1:16" ht="45" hidden="1" x14ac:dyDescent="0.25">
      <c r="A7088" s="129" t="s">
        <v>2587</v>
      </c>
      <c r="B7088" s="269" t="s">
        <v>515</v>
      </c>
      <c r="C7088" s="226" t="s">
        <v>2568</v>
      </c>
      <c r="D7088" s="269" t="s">
        <v>641</v>
      </c>
      <c r="E7088" s="372" t="s">
        <v>1557</v>
      </c>
      <c r="F7088" s="269" t="s">
        <v>475</v>
      </c>
      <c r="G7088" s="373">
        <v>8.1199999999999992</v>
      </c>
      <c r="H7088" s="225" t="s">
        <v>488</v>
      </c>
      <c r="I7088" s="372" t="s">
        <v>1384</v>
      </c>
      <c r="J7088" s="374">
        <v>0</v>
      </c>
      <c r="K7088" s="269" t="s">
        <v>22</v>
      </c>
      <c r="L7088" s="269" t="s">
        <v>1392</v>
      </c>
      <c r="M7088" s="369">
        <v>2010</v>
      </c>
      <c r="N7088" s="375">
        <v>43873</v>
      </c>
      <c r="O7088" s="226" t="s">
        <v>2569</v>
      </c>
      <c r="P7088" t="str">
        <f t="shared" si="110"/>
        <v>Minnesota River and Greater Blue Earth River TMDL for TSS-Minnesota River-(07020012-505)-TSS</v>
      </c>
    </row>
    <row r="7089" spans="1:16" ht="45" hidden="1" x14ac:dyDescent="0.25">
      <c r="A7089" s="129" t="s">
        <v>2587</v>
      </c>
      <c r="B7089" s="269" t="s">
        <v>515</v>
      </c>
      <c r="C7089" s="226" t="s">
        <v>2568</v>
      </c>
      <c r="D7089" s="269" t="s">
        <v>641</v>
      </c>
      <c r="E7089" s="372" t="s">
        <v>1557</v>
      </c>
      <c r="F7089" s="269" t="s">
        <v>475</v>
      </c>
      <c r="G7089" s="373">
        <v>3.9</v>
      </c>
      <c r="H7089" s="225" t="s">
        <v>488</v>
      </c>
      <c r="I7089" s="372" t="s">
        <v>1385</v>
      </c>
      <c r="J7089" s="374">
        <v>0</v>
      </c>
      <c r="K7089" s="269" t="s">
        <v>22</v>
      </c>
      <c r="L7089" s="269" t="s">
        <v>1392</v>
      </c>
      <c r="M7089" s="369">
        <v>2010</v>
      </c>
      <c r="N7089" s="375">
        <v>43873</v>
      </c>
      <c r="O7089" s="226" t="s">
        <v>2569</v>
      </c>
      <c r="P7089" t="str">
        <f t="shared" si="110"/>
        <v>Minnesota River and Greater Blue Earth River TMDL for TSS-Minnesota River-(07020012-505)-TSS</v>
      </c>
    </row>
    <row r="7090" spans="1:16" ht="45" hidden="1" x14ac:dyDescent="0.25">
      <c r="A7090" s="129" t="s">
        <v>128</v>
      </c>
      <c r="B7090" s="269" t="s">
        <v>510</v>
      </c>
      <c r="C7090" s="226" t="s">
        <v>2568</v>
      </c>
      <c r="D7090" s="269" t="s">
        <v>641</v>
      </c>
      <c r="E7090" s="372" t="s">
        <v>1557</v>
      </c>
      <c r="F7090" s="269" t="s">
        <v>475</v>
      </c>
      <c r="G7090" s="373">
        <v>119.2</v>
      </c>
      <c r="H7090" s="225" t="s">
        <v>488</v>
      </c>
      <c r="I7090" s="269" t="s">
        <v>1379</v>
      </c>
      <c r="J7090" s="374">
        <v>0</v>
      </c>
      <c r="K7090" s="269" t="s">
        <v>22</v>
      </c>
      <c r="L7090" s="269" t="s">
        <v>1392</v>
      </c>
      <c r="M7090" s="369">
        <v>2010</v>
      </c>
      <c r="N7090" s="375">
        <v>43873</v>
      </c>
      <c r="O7090" s="226" t="s">
        <v>2569</v>
      </c>
      <c r="P7090" t="str">
        <f t="shared" si="110"/>
        <v>Minnesota River and Greater Blue Earth River TMDL for TSS-Minnesota River-(07020012-505)-TSS</v>
      </c>
    </row>
    <row r="7091" spans="1:16" ht="45" hidden="1" x14ac:dyDescent="0.25">
      <c r="A7091" s="129" t="s">
        <v>128</v>
      </c>
      <c r="B7091" s="269" t="s">
        <v>510</v>
      </c>
      <c r="C7091" s="226" t="s">
        <v>2568</v>
      </c>
      <c r="D7091" s="269" t="s">
        <v>641</v>
      </c>
      <c r="E7091" s="372" t="s">
        <v>1557</v>
      </c>
      <c r="F7091" s="269" t="s">
        <v>475</v>
      </c>
      <c r="G7091" s="373">
        <v>44.21</v>
      </c>
      <c r="H7091" s="225" t="s">
        <v>488</v>
      </c>
      <c r="I7091" s="269" t="s">
        <v>1382</v>
      </c>
      <c r="J7091" s="374">
        <v>0</v>
      </c>
      <c r="K7091" s="269" t="s">
        <v>22</v>
      </c>
      <c r="L7091" s="269" t="s">
        <v>1392</v>
      </c>
      <c r="M7091" s="369">
        <v>2010</v>
      </c>
      <c r="N7091" s="375">
        <v>43873</v>
      </c>
      <c r="O7091" s="226" t="s">
        <v>2569</v>
      </c>
      <c r="P7091" t="str">
        <f t="shared" si="110"/>
        <v>Minnesota River and Greater Blue Earth River TMDL for TSS-Minnesota River-(07020012-505)-TSS</v>
      </c>
    </row>
    <row r="7092" spans="1:16" ht="45" hidden="1" x14ac:dyDescent="0.25">
      <c r="A7092" s="129" t="s">
        <v>128</v>
      </c>
      <c r="B7092" s="269" t="s">
        <v>510</v>
      </c>
      <c r="C7092" s="226" t="s">
        <v>2568</v>
      </c>
      <c r="D7092" s="269" t="s">
        <v>641</v>
      </c>
      <c r="E7092" s="372" t="s">
        <v>1557</v>
      </c>
      <c r="F7092" s="269" t="s">
        <v>475</v>
      </c>
      <c r="G7092" s="373">
        <v>17.829999999999998</v>
      </c>
      <c r="H7092" s="225" t="s">
        <v>488</v>
      </c>
      <c r="I7092" s="269" t="s">
        <v>1383</v>
      </c>
      <c r="J7092" s="374">
        <v>0</v>
      </c>
      <c r="K7092" s="269" t="s">
        <v>22</v>
      </c>
      <c r="L7092" s="269" t="s">
        <v>1392</v>
      </c>
      <c r="M7092" s="369">
        <v>2010</v>
      </c>
      <c r="N7092" s="375">
        <v>43873</v>
      </c>
      <c r="O7092" s="226" t="s">
        <v>2569</v>
      </c>
      <c r="P7092" t="str">
        <f t="shared" si="110"/>
        <v>Minnesota River and Greater Blue Earth River TMDL for TSS-Minnesota River-(07020012-505)-TSS</v>
      </c>
    </row>
    <row r="7093" spans="1:16" ht="45" hidden="1" x14ac:dyDescent="0.25">
      <c r="A7093" s="129" t="s">
        <v>128</v>
      </c>
      <c r="B7093" s="269" t="s">
        <v>510</v>
      </c>
      <c r="C7093" s="226" t="s">
        <v>2568</v>
      </c>
      <c r="D7093" s="269" t="s">
        <v>641</v>
      </c>
      <c r="E7093" s="372" t="s">
        <v>1557</v>
      </c>
      <c r="F7093" s="269" t="s">
        <v>475</v>
      </c>
      <c r="G7093" s="373">
        <v>8.1199999999999992</v>
      </c>
      <c r="H7093" s="225" t="s">
        <v>488</v>
      </c>
      <c r="I7093" s="372" t="s">
        <v>1384</v>
      </c>
      <c r="J7093" s="374">
        <v>0</v>
      </c>
      <c r="K7093" s="269" t="s">
        <v>22</v>
      </c>
      <c r="L7093" s="269" t="s">
        <v>1392</v>
      </c>
      <c r="M7093" s="369">
        <v>2010</v>
      </c>
      <c r="N7093" s="375">
        <v>43873</v>
      </c>
      <c r="O7093" s="226" t="s">
        <v>2569</v>
      </c>
      <c r="P7093" t="str">
        <f t="shared" si="110"/>
        <v>Minnesota River and Greater Blue Earth River TMDL for TSS-Minnesota River-(07020012-505)-TSS</v>
      </c>
    </row>
    <row r="7094" spans="1:16" ht="45" hidden="1" x14ac:dyDescent="0.25">
      <c r="A7094" s="129" t="s">
        <v>128</v>
      </c>
      <c r="B7094" s="269" t="s">
        <v>510</v>
      </c>
      <c r="C7094" s="226" t="s">
        <v>2568</v>
      </c>
      <c r="D7094" s="269" t="s">
        <v>641</v>
      </c>
      <c r="E7094" s="372" t="s">
        <v>1557</v>
      </c>
      <c r="F7094" s="269" t="s">
        <v>475</v>
      </c>
      <c r="G7094" s="373">
        <v>3.9</v>
      </c>
      <c r="H7094" s="225" t="s">
        <v>488</v>
      </c>
      <c r="I7094" s="372" t="s">
        <v>1385</v>
      </c>
      <c r="J7094" s="374">
        <v>0</v>
      </c>
      <c r="K7094" s="269" t="s">
        <v>22</v>
      </c>
      <c r="L7094" s="269" t="s">
        <v>1392</v>
      </c>
      <c r="M7094" s="369">
        <v>2010</v>
      </c>
      <c r="N7094" s="375">
        <v>43873</v>
      </c>
      <c r="O7094" s="226" t="s">
        <v>2569</v>
      </c>
      <c r="P7094" t="str">
        <f t="shared" si="110"/>
        <v>Minnesota River and Greater Blue Earth River TMDL for TSS-Minnesota River-(07020012-505)-TSS</v>
      </c>
    </row>
    <row r="7095" spans="1:16" ht="45" hidden="1" x14ac:dyDescent="0.25">
      <c r="A7095" s="129" t="s">
        <v>2028</v>
      </c>
      <c r="B7095" s="269" t="s">
        <v>522</v>
      </c>
      <c r="C7095" s="226" t="s">
        <v>2568</v>
      </c>
      <c r="D7095" s="269" t="s">
        <v>641</v>
      </c>
      <c r="E7095" s="372" t="s">
        <v>1557</v>
      </c>
      <c r="F7095" s="269" t="s">
        <v>475</v>
      </c>
      <c r="G7095" s="373">
        <v>119.2</v>
      </c>
      <c r="H7095" s="225" t="s">
        <v>488</v>
      </c>
      <c r="I7095" s="269" t="s">
        <v>1379</v>
      </c>
      <c r="J7095" s="374">
        <v>0</v>
      </c>
      <c r="K7095" s="269" t="s">
        <v>22</v>
      </c>
      <c r="L7095" s="269" t="s">
        <v>1392</v>
      </c>
      <c r="M7095" s="369">
        <v>2010</v>
      </c>
      <c r="N7095" s="375">
        <v>43873</v>
      </c>
      <c r="O7095" s="226" t="s">
        <v>2569</v>
      </c>
      <c r="P7095" t="str">
        <f t="shared" si="110"/>
        <v>Minnesota River and Greater Blue Earth River TMDL for TSS-Minnesota River-(07020012-505)-TSS</v>
      </c>
    </row>
    <row r="7096" spans="1:16" ht="45" hidden="1" x14ac:dyDescent="0.25">
      <c r="A7096" s="129" t="s">
        <v>2028</v>
      </c>
      <c r="B7096" s="269" t="s">
        <v>522</v>
      </c>
      <c r="C7096" s="226" t="s">
        <v>2568</v>
      </c>
      <c r="D7096" s="269" t="s">
        <v>641</v>
      </c>
      <c r="E7096" s="372" t="s">
        <v>1557</v>
      </c>
      <c r="F7096" s="269" t="s">
        <v>475</v>
      </c>
      <c r="G7096" s="373">
        <v>44.21</v>
      </c>
      <c r="H7096" s="225" t="s">
        <v>488</v>
      </c>
      <c r="I7096" s="269" t="s">
        <v>1382</v>
      </c>
      <c r="J7096" s="374">
        <v>0</v>
      </c>
      <c r="K7096" s="269" t="s">
        <v>22</v>
      </c>
      <c r="L7096" s="269" t="s">
        <v>1392</v>
      </c>
      <c r="M7096" s="369">
        <v>2010</v>
      </c>
      <c r="N7096" s="375">
        <v>43873</v>
      </c>
      <c r="O7096" s="226" t="s">
        <v>2569</v>
      </c>
      <c r="P7096" t="str">
        <f t="shared" si="110"/>
        <v>Minnesota River and Greater Blue Earth River TMDL for TSS-Minnesota River-(07020012-505)-TSS</v>
      </c>
    </row>
    <row r="7097" spans="1:16" ht="45" hidden="1" x14ac:dyDescent="0.25">
      <c r="A7097" s="129" t="s">
        <v>2028</v>
      </c>
      <c r="B7097" s="269" t="s">
        <v>522</v>
      </c>
      <c r="C7097" s="226" t="s">
        <v>2568</v>
      </c>
      <c r="D7097" s="269" t="s">
        <v>641</v>
      </c>
      <c r="E7097" s="372" t="s">
        <v>1557</v>
      </c>
      <c r="F7097" s="269" t="s">
        <v>475</v>
      </c>
      <c r="G7097" s="373">
        <v>17.829999999999998</v>
      </c>
      <c r="H7097" s="225" t="s">
        <v>488</v>
      </c>
      <c r="I7097" s="269" t="s">
        <v>1383</v>
      </c>
      <c r="J7097" s="374">
        <v>0</v>
      </c>
      <c r="K7097" s="269" t="s">
        <v>22</v>
      </c>
      <c r="L7097" s="269" t="s">
        <v>1392</v>
      </c>
      <c r="M7097" s="369">
        <v>2010</v>
      </c>
      <c r="N7097" s="375">
        <v>43873</v>
      </c>
      <c r="O7097" s="226" t="s">
        <v>2569</v>
      </c>
      <c r="P7097" t="str">
        <f t="shared" si="110"/>
        <v>Minnesota River and Greater Blue Earth River TMDL for TSS-Minnesota River-(07020012-505)-TSS</v>
      </c>
    </row>
    <row r="7098" spans="1:16" ht="45" hidden="1" x14ac:dyDescent="0.25">
      <c r="A7098" s="129" t="s">
        <v>2028</v>
      </c>
      <c r="B7098" s="269" t="s">
        <v>522</v>
      </c>
      <c r="C7098" s="226" t="s">
        <v>2568</v>
      </c>
      <c r="D7098" s="269" t="s">
        <v>641</v>
      </c>
      <c r="E7098" s="372" t="s">
        <v>1557</v>
      </c>
      <c r="F7098" s="269" t="s">
        <v>475</v>
      </c>
      <c r="G7098" s="373">
        <v>8.1199999999999992</v>
      </c>
      <c r="H7098" s="225" t="s">
        <v>488</v>
      </c>
      <c r="I7098" s="372" t="s">
        <v>1384</v>
      </c>
      <c r="J7098" s="374">
        <v>0</v>
      </c>
      <c r="K7098" s="269" t="s">
        <v>22</v>
      </c>
      <c r="L7098" s="269" t="s">
        <v>1392</v>
      </c>
      <c r="M7098" s="369">
        <v>2010</v>
      </c>
      <c r="N7098" s="375">
        <v>43873</v>
      </c>
      <c r="O7098" s="226" t="s">
        <v>2569</v>
      </c>
      <c r="P7098" t="str">
        <f t="shared" si="110"/>
        <v>Minnesota River and Greater Blue Earth River TMDL for TSS-Minnesota River-(07020012-505)-TSS</v>
      </c>
    </row>
    <row r="7099" spans="1:16" ht="45" hidden="1" x14ac:dyDescent="0.25">
      <c r="A7099" s="129" t="s">
        <v>2028</v>
      </c>
      <c r="B7099" s="269" t="s">
        <v>522</v>
      </c>
      <c r="C7099" s="226" t="s">
        <v>2568</v>
      </c>
      <c r="D7099" s="269" t="s">
        <v>641</v>
      </c>
      <c r="E7099" s="372" t="s">
        <v>1557</v>
      </c>
      <c r="F7099" s="269" t="s">
        <v>475</v>
      </c>
      <c r="G7099" s="373">
        <v>3.9</v>
      </c>
      <c r="H7099" s="225" t="s">
        <v>488</v>
      </c>
      <c r="I7099" s="372" t="s">
        <v>1385</v>
      </c>
      <c r="J7099" s="374">
        <v>0</v>
      </c>
      <c r="K7099" s="269" t="s">
        <v>22</v>
      </c>
      <c r="L7099" s="269" t="s">
        <v>1392</v>
      </c>
      <c r="M7099" s="369">
        <v>2010</v>
      </c>
      <c r="N7099" s="375">
        <v>43873</v>
      </c>
      <c r="O7099" s="226" t="s">
        <v>2569</v>
      </c>
      <c r="P7099" t="str">
        <f t="shared" si="110"/>
        <v>Minnesota River and Greater Blue Earth River TMDL for TSS-Minnesota River-(07020012-505)-TSS</v>
      </c>
    </row>
    <row r="7100" spans="1:16" ht="45" hidden="1" x14ac:dyDescent="0.25">
      <c r="A7100" s="129" t="s">
        <v>2588</v>
      </c>
      <c r="B7100" s="269" t="s">
        <v>515</v>
      </c>
      <c r="C7100" s="226" t="s">
        <v>2568</v>
      </c>
      <c r="D7100" s="269" t="s">
        <v>641</v>
      </c>
      <c r="E7100" s="372" t="s">
        <v>1557</v>
      </c>
      <c r="F7100" s="269" t="s">
        <v>475</v>
      </c>
      <c r="G7100" s="373">
        <v>119.2</v>
      </c>
      <c r="H7100" s="225" t="s">
        <v>488</v>
      </c>
      <c r="I7100" s="269" t="s">
        <v>1379</v>
      </c>
      <c r="J7100" s="374">
        <v>0</v>
      </c>
      <c r="K7100" s="269" t="s">
        <v>22</v>
      </c>
      <c r="L7100" s="269" t="s">
        <v>1392</v>
      </c>
      <c r="M7100" s="369">
        <v>2010</v>
      </c>
      <c r="N7100" s="375">
        <v>43873</v>
      </c>
      <c r="O7100" s="226" t="s">
        <v>2569</v>
      </c>
      <c r="P7100" t="str">
        <f t="shared" si="110"/>
        <v>Minnesota River and Greater Blue Earth River TMDL for TSS-Minnesota River-(07020012-505)-TSS</v>
      </c>
    </row>
    <row r="7101" spans="1:16" ht="45" hidden="1" x14ac:dyDescent="0.25">
      <c r="A7101" s="129" t="s">
        <v>2588</v>
      </c>
      <c r="B7101" s="269" t="s">
        <v>515</v>
      </c>
      <c r="C7101" s="226" t="s">
        <v>2568</v>
      </c>
      <c r="D7101" s="269" t="s">
        <v>641</v>
      </c>
      <c r="E7101" s="372" t="s">
        <v>1557</v>
      </c>
      <c r="F7101" s="269" t="s">
        <v>475</v>
      </c>
      <c r="G7101" s="373">
        <v>44.21</v>
      </c>
      <c r="H7101" s="225" t="s">
        <v>488</v>
      </c>
      <c r="I7101" s="269" t="s">
        <v>1382</v>
      </c>
      <c r="J7101" s="374">
        <v>0</v>
      </c>
      <c r="K7101" s="269" t="s">
        <v>22</v>
      </c>
      <c r="L7101" s="269" t="s">
        <v>1392</v>
      </c>
      <c r="M7101" s="369">
        <v>2010</v>
      </c>
      <c r="N7101" s="375">
        <v>43873</v>
      </c>
      <c r="O7101" s="226" t="s">
        <v>2569</v>
      </c>
      <c r="P7101" t="str">
        <f t="shared" si="110"/>
        <v>Minnesota River and Greater Blue Earth River TMDL for TSS-Minnesota River-(07020012-505)-TSS</v>
      </c>
    </row>
    <row r="7102" spans="1:16" ht="45" hidden="1" x14ac:dyDescent="0.25">
      <c r="A7102" s="129" t="s">
        <v>2588</v>
      </c>
      <c r="B7102" s="269" t="s">
        <v>515</v>
      </c>
      <c r="C7102" s="226" t="s">
        <v>2568</v>
      </c>
      <c r="D7102" s="269" t="s">
        <v>641</v>
      </c>
      <c r="E7102" s="372" t="s">
        <v>1557</v>
      </c>
      <c r="F7102" s="269" t="s">
        <v>475</v>
      </c>
      <c r="G7102" s="373">
        <v>17.829999999999998</v>
      </c>
      <c r="H7102" s="225" t="s">
        <v>488</v>
      </c>
      <c r="I7102" s="269" t="s">
        <v>1383</v>
      </c>
      <c r="J7102" s="374">
        <v>0</v>
      </c>
      <c r="K7102" s="269" t="s">
        <v>22</v>
      </c>
      <c r="L7102" s="269" t="s">
        <v>1392</v>
      </c>
      <c r="M7102" s="369">
        <v>2010</v>
      </c>
      <c r="N7102" s="375">
        <v>43873</v>
      </c>
      <c r="O7102" s="226" t="s">
        <v>2569</v>
      </c>
      <c r="P7102" t="str">
        <f t="shared" si="110"/>
        <v>Minnesota River and Greater Blue Earth River TMDL for TSS-Minnesota River-(07020012-505)-TSS</v>
      </c>
    </row>
    <row r="7103" spans="1:16" ht="45" hidden="1" x14ac:dyDescent="0.25">
      <c r="A7103" s="129" t="s">
        <v>2588</v>
      </c>
      <c r="B7103" s="269" t="s">
        <v>515</v>
      </c>
      <c r="C7103" s="226" t="s">
        <v>2568</v>
      </c>
      <c r="D7103" s="269" t="s">
        <v>641</v>
      </c>
      <c r="E7103" s="372" t="s">
        <v>1557</v>
      </c>
      <c r="F7103" s="269" t="s">
        <v>475</v>
      </c>
      <c r="G7103" s="373">
        <v>8.1199999999999992</v>
      </c>
      <c r="H7103" s="225" t="s">
        <v>488</v>
      </c>
      <c r="I7103" s="372" t="s">
        <v>1384</v>
      </c>
      <c r="J7103" s="374">
        <v>0</v>
      </c>
      <c r="K7103" s="269" t="s">
        <v>22</v>
      </c>
      <c r="L7103" s="269" t="s">
        <v>1392</v>
      </c>
      <c r="M7103" s="369">
        <v>2010</v>
      </c>
      <c r="N7103" s="375">
        <v>43873</v>
      </c>
      <c r="O7103" s="226" t="s">
        <v>2569</v>
      </c>
      <c r="P7103" t="str">
        <f t="shared" si="110"/>
        <v>Minnesota River and Greater Blue Earth River TMDL for TSS-Minnesota River-(07020012-505)-TSS</v>
      </c>
    </row>
    <row r="7104" spans="1:16" ht="45" hidden="1" x14ac:dyDescent="0.25">
      <c r="A7104" s="129" t="s">
        <v>2588</v>
      </c>
      <c r="B7104" s="269" t="s">
        <v>515</v>
      </c>
      <c r="C7104" s="226" t="s">
        <v>2568</v>
      </c>
      <c r="D7104" s="269" t="s">
        <v>641</v>
      </c>
      <c r="E7104" s="372" t="s">
        <v>1557</v>
      </c>
      <c r="F7104" s="269" t="s">
        <v>475</v>
      </c>
      <c r="G7104" s="373">
        <v>3.9</v>
      </c>
      <c r="H7104" s="225" t="s">
        <v>488</v>
      </c>
      <c r="I7104" s="372" t="s">
        <v>1385</v>
      </c>
      <c r="J7104" s="374">
        <v>0</v>
      </c>
      <c r="K7104" s="269" t="s">
        <v>22</v>
      </c>
      <c r="L7104" s="269" t="s">
        <v>1392</v>
      </c>
      <c r="M7104" s="369">
        <v>2010</v>
      </c>
      <c r="N7104" s="375">
        <v>43873</v>
      </c>
      <c r="O7104" s="226" t="s">
        <v>2569</v>
      </c>
      <c r="P7104" t="str">
        <f t="shared" si="110"/>
        <v>Minnesota River and Greater Blue Earth River TMDL for TSS-Minnesota River-(07020012-505)-TSS</v>
      </c>
    </row>
    <row r="7105" spans="1:16" ht="45" hidden="1" x14ac:dyDescent="0.25">
      <c r="A7105" s="129" t="s">
        <v>2041</v>
      </c>
      <c r="B7105" s="269" t="s">
        <v>2402</v>
      </c>
      <c r="C7105" s="226" t="s">
        <v>2568</v>
      </c>
      <c r="D7105" s="269" t="s">
        <v>641</v>
      </c>
      <c r="E7105" s="372" t="s">
        <v>1557</v>
      </c>
      <c r="F7105" s="269" t="s">
        <v>475</v>
      </c>
      <c r="G7105" s="373">
        <v>119.2</v>
      </c>
      <c r="H7105" s="225" t="s">
        <v>488</v>
      </c>
      <c r="I7105" s="269" t="s">
        <v>1379</v>
      </c>
      <c r="J7105" s="374">
        <v>0</v>
      </c>
      <c r="K7105" s="269" t="s">
        <v>22</v>
      </c>
      <c r="L7105" s="269" t="s">
        <v>1392</v>
      </c>
      <c r="M7105" s="369">
        <v>2010</v>
      </c>
      <c r="N7105" s="375">
        <v>43873</v>
      </c>
      <c r="O7105" s="226" t="s">
        <v>2569</v>
      </c>
      <c r="P7105" t="str">
        <f t="shared" si="110"/>
        <v>Minnesota River and Greater Blue Earth River TMDL for TSS-Minnesota River-(07020012-505)-TSS</v>
      </c>
    </row>
    <row r="7106" spans="1:16" ht="45" hidden="1" x14ac:dyDescent="0.25">
      <c r="A7106" s="129" t="s">
        <v>2041</v>
      </c>
      <c r="B7106" s="269" t="s">
        <v>2402</v>
      </c>
      <c r="C7106" s="226" t="s">
        <v>2568</v>
      </c>
      <c r="D7106" s="269" t="s">
        <v>641</v>
      </c>
      <c r="E7106" s="372" t="s">
        <v>1557</v>
      </c>
      <c r="F7106" s="269" t="s">
        <v>475</v>
      </c>
      <c r="G7106" s="373">
        <v>44.21</v>
      </c>
      <c r="H7106" s="225" t="s">
        <v>488</v>
      </c>
      <c r="I7106" s="269" t="s">
        <v>1382</v>
      </c>
      <c r="J7106" s="374">
        <v>0</v>
      </c>
      <c r="K7106" s="269" t="s">
        <v>22</v>
      </c>
      <c r="L7106" s="269" t="s">
        <v>1392</v>
      </c>
      <c r="M7106" s="369">
        <v>2010</v>
      </c>
      <c r="N7106" s="375">
        <v>43873</v>
      </c>
      <c r="O7106" s="226" t="s">
        <v>2569</v>
      </c>
      <c r="P7106" t="str">
        <f t="shared" si="110"/>
        <v>Minnesota River and Greater Blue Earth River TMDL for TSS-Minnesota River-(07020012-505)-TSS</v>
      </c>
    </row>
    <row r="7107" spans="1:16" ht="45" hidden="1" x14ac:dyDescent="0.25">
      <c r="A7107" s="129" t="s">
        <v>2041</v>
      </c>
      <c r="B7107" s="269" t="s">
        <v>2402</v>
      </c>
      <c r="C7107" s="226" t="s">
        <v>2568</v>
      </c>
      <c r="D7107" s="269" t="s">
        <v>641</v>
      </c>
      <c r="E7107" s="372" t="s">
        <v>1557</v>
      </c>
      <c r="F7107" s="269" t="s">
        <v>475</v>
      </c>
      <c r="G7107" s="373">
        <v>17.829999999999998</v>
      </c>
      <c r="H7107" s="225" t="s">
        <v>488</v>
      </c>
      <c r="I7107" s="269" t="s">
        <v>1383</v>
      </c>
      <c r="J7107" s="374">
        <v>0</v>
      </c>
      <c r="K7107" s="269" t="s">
        <v>22</v>
      </c>
      <c r="L7107" s="269" t="s">
        <v>1392</v>
      </c>
      <c r="M7107" s="369">
        <v>2010</v>
      </c>
      <c r="N7107" s="375">
        <v>43873</v>
      </c>
      <c r="O7107" s="226" t="s">
        <v>2569</v>
      </c>
      <c r="P7107" t="str">
        <f t="shared" ref="P7107:P7170" si="111">CONCATENATE(C7107, "-", E7107, "-","(", D7107,")", "-",K7107)</f>
        <v>Minnesota River and Greater Blue Earth River TMDL for TSS-Minnesota River-(07020012-505)-TSS</v>
      </c>
    </row>
    <row r="7108" spans="1:16" ht="45" hidden="1" x14ac:dyDescent="0.25">
      <c r="A7108" s="129" t="s">
        <v>2041</v>
      </c>
      <c r="B7108" s="269" t="s">
        <v>2402</v>
      </c>
      <c r="C7108" s="226" t="s">
        <v>2568</v>
      </c>
      <c r="D7108" s="269" t="s">
        <v>641</v>
      </c>
      <c r="E7108" s="372" t="s">
        <v>1557</v>
      </c>
      <c r="F7108" s="269" t="s">
        <v>475</v>
      </c>
      <c r="G7108" s="373">
        <v>8.1199999999999992</v>
      </c>
      <c r="H7108" s="225" t="s">
        <v>488</v>
      </c>
      <c r="I7108" s="372" t="s">
        <v>1384</v>
      </c>
      <c r="J7108" s="374">
        <v>0</v>
      </c>
      <c r="K7108" s="269" t="s">
        <v>22</v>
      </c>
      <c r="L7108" s="269" t="s">
        <v>1392</v>
      </c>
      <c r="M7108" s="369">
        <v>2010</v>
      </c>
      <c r="N7108" s="375">
        <v>43873</v>
      </c>
      <c r="O7108" s="226" t="s">
        <v>2569</v>
      </c>
      <c r="P7108" t="str">
        <f t="shared" si="111"/>
        <v>Minnesota River and Greater Blue Earth River TMDL for TSS-Minnesota River-(07020012-505)-TSS</v>
      </c>
    </row>
    <row r="7109" spans="1:16" ht="45" hidden="1" x14ac:dyDescent="0.25">
      <c r="A7109" s="129" t="s">
        <v>2041</v>
      </c>
      <c r="B7109" s="269" t="s">
        <v>2402</v>
      </c>
      <c r="C7109" s="226" t="s">
        <v>2568</v>
      </c>
      <c r="D7109" s="269" t="s">
        <v>641</v>
      </c>
      <c r="E7109" s="372" t="s">
        <v>1557</v>
      </c>
      <c r="F7109" s="269" t="s">
        <v>475</v>
      </c>
      <c r="G7109" s="373">
        <v>3.9</v>
      </c>
      <c r="H7109" s="225" t="s">
        <v>488</v>
      </c>
      <c r="I7109" s="372" t="s">
        <v>1385</v>
      </c>
      <c r="J7109" s="374">
        <v>0</v>
      </c>
      <c r="K7109" s="269" t="s">
        <v>22</v>
      </c>
      <c r="L7109" s="269" t="s">
        <v>1392</v>
      </c>
      <c r="M7109" s="369">
        <v>2010</v>
      </c>
      <c r="N7109" s="375">
        <v>43873</v>
      </c>
      <c r="O7109" s="226" t="s">
        <v>2569</v>
      </c>
      <c r="P7109" t="str">
        <f t="shared" si="111"/>
        <v>Minnesota River and Greater Blue Earth River TMDL for TSS-Minnesota River-(07020012-505)-TSS</v>
      </c>
    </row>
    <row r="7110" spans="1:16" ht="45" hidden="1" x14ac:dyDescent="0.25">
      <c r="A7110" s="129" t="s">
        <v>2052</v>
      </c>
      <c r="B7110" s="269" t="s">
        <v>2410</v>
      </c>
      <c r="C7110" s="226" t="s">
        <v>2568</v>
      </c>
      <c r="D7110" s="269" t="s">
        <v>641</v>
      </c>
      <c r="E7110" s="372" t="s">
        <v>1557</v>
      </c>
      <c r="F7110" s="269" t="s">
        <v>475</v>
      </c>
      <c r="G7110" s="373">
        <v>119.2</v>
      </c>
      <c r="H7110" s="225" t="s">
        <v>488</v>
      </c>
      <c r="I7110" s="269" t="s">
        <v>1379</v>
      </c>
      <c r="J7110" s="374">
        <v>0</v>
      </c>
      <c r="K7110" s="269" t="s">
        <v>22</v>
      </c>
      <c r="L7110" s="269" t="s">
        <v>1392</v>
      </c>
      <c r="M7110" s="369">
        <v>2010</v>
      </c>
      <c r="N7110" s="375">
        <v>43873</v>
      </c>
      <c r="O7110" s="226" t="s">
        <v>2569</v>
      </c>
      <c r="P7110" t="str">
        <f t="shared" si="111"/>
        <v>Minnesota River and Greater Blue Earth River TMDL for TSS-Minnesota River-(07020012-505)-TSS</v>
      </c>
    </row>
    <row r="7111" spans="1:16" ht="45" hidden="1" x14ac:dyDescent="0.25">
      <c r="A7111" s="129" t="s">
        <v>2052</v>
      </c>
      <c r="B7111" s="269" t="s">
        <v>2410</v>
      </c>
      <c r="C7111" s="226" t="s">
        <v>2568</v>
      </c>
      <c r="D7111" s="269" t="s">
        <v>641</v>
      </c>
      <c r="E7111" s="372" t="s">
        <v>1557</v>
      </c>
      <c r="F7111" s="269" t="s">
        <v>475</v>
      </c>
      <c r="G7111" s="373">
        <v>44.21</v>
      </c>
      <c r="H7111" s="225" t="s">
        <v>488</v>
      </c>
      <c r="I7111" s="269" t="s">
        <v>1382</v>
      </c>
      <c r="J7111" s="374">
        <v>0</v>
      </c>
      <c r="K7111" s="269" t="s">
        <v>22</v>
      </c>
      <c r="L7111" s="269" t="s">
        <v>1392</v>
      </c>
      <c r="M7111" s="369">
        <v>2010</v>
      </c>
      <c r="N7111" s="375">
        <v>43873</v>
      </c>
      <c r="O7111" s="226" t="s">
        <v>2569</v>
      </c>
      <c r="P7111" t="str">
        <f t="shared" si="111"/>
        <v>Minnesota River and Greater Blue Earth River TMDL for TSS-Minnesota River-(07020012-505)-TSS</v>
      </c>
    </row>
    <row r="7112" spans="1:16" ht="45" hidden="1" x14ac:dyDescent="0.25">
      <c r="A7112" s="129" t="s">
        <v>2052</v>
      </c>
      <c r="B7112" s="269" t="s">
        <v>2410</v>
      </c>
      <c r="C7112" s="226" t="s">
        <v>2568</v>
      </c>
      <c r="D7112" s="269" t="s">
        <v>641</v>
      </c>
      <c r="E7112" s="372" t="s">
        <v>1557</v>
      </c>
      <c r="F7112" s="269" t="s">
        <v>475</v>
      </c>
      <c r="G7112" s="373">
        <v>17.829999999999998</v>
      </c>
      <c r="H7112" s="225" t="s">
        <v>488</v>
      </c>
      <c r="I7112" s="269" t="s">
        <v>1383</v>
      </c>
      <c r="J7112" s="374">
        <v>0</v>
      </c>
      <c r="K7112" s="269" t="s">
        <v>22</v>
      </c>
      <c r="L7112" s="269" t="s">
        <v>1392</v>
      </c>
      <c r="M7112" s="369">
        <v>2010</v>
      </c>
      <c r="N7112" s="375">
        <v>43873</v>
      </c>
      <c r="O7112" s="226" t="s">
        <v>2569</v>
      </c>
      <c r="P7112" t="str">
        <f t="shared" si="111"/>
        <v>Minnesota River and Greater Blue Earth River TMDL for TSS-Minnesota River-(07020012-505)-TSS</v>
      </c>
    </row>
    <row r="7113" spans="1:16" ht="45" hidden="1" x14ac:dyDescent="0.25">
      <c r="A7113" s="129" t="s">
        <v>2052</v>
      </c>
      <c r="B7113" s="269" t="s">
        <v>2410</v>
      </c>
      <c r="C7113" s="226" t="s">
        <v>2568</v>
      </c>
      <c r="D7113" s="269" t="s">
        <v>641</v>
      </c>
      <c r="E7113" s="372" t="s">
        <v>1557</v>
      </c>
      <c r="F7113" s="269" t="s">
        <v>475</v>
      </c>
      <c r="G7113" s="373">
        <v>8.1199999999999992</v>
      </c>
      <c r="H7113" s="225" t="s">
        <v>488</v>
      </c>
      <c r="I7113" s="372" t="s">
        <v>1384</v>
      </c>
      <c r="J7113" s="374">
        <v>0</v>
      </c>
      <c r="K7113" s="269" t="s">
        <v>22</v>
      </c>
      <c r="L7113" s="269" t="s">
        <v>1392</v>
      </c>
      <c r="M7113" s="369">
        <v>2010</v>
      </c>
      <c r="N7113" s="375">
        <v>43873</v>
      </c>
      <c r="O7113" s="226" t="s">
        <v>2569</v>
      </c>
      <c r="P7113" t="str">
        <f t="shared" si="111"/>
        <v>Minnesota River and Greater Blue Earth River TMDL for TSS-Minnesota River-(07020012-505)-TSS</v>
      </c>
    </row>
    <row r="7114" spans="1:16" ht="45" hidden="1" x14ac:dyDescent="0.25">
      <c r="A7114" s="129" t="s">
        <v>2052</v>
      </c>
      <c r="B7114" s="269" t="s">
        <v>2410</v>
      </c>
      <c r="C7114" s="226" t="s">
        <v>2568</v>
      </c>
      <c r="D7114" s="269" t="s">
        <v>641</v>
      </c>
      <c r="E7114" s="372" t="s">
        <v>1557</v>
      </c>
      <c r="F7114" s="269" t="s">
        <v>475</v>
      </c>
      <c r="G7114" s="373">
        <v>3.9</v>
      </c>
      <c r="H7114" s="225" t="s">
        <v>488</v>
      </c>
      <c r="I7114" s="372" t="s">
        <v>1385</v>
      </c>
      <c r="J7114" s="374">
        <v>0</v>
      </c>
      <c r="K7114" s="269" t="s">
        <v>22</v>
      </c>
      <c r="L7114" s="269" t="s">
        <v>1392</v>
      </c>
      <c r="M7114" s="369">
        <v>2010</v>
      </c>
      <c r="N7114" s="375">
        <v>43873</v>
      </c>
      <c r="O7114" s="226" t="s">
        <v>2569</v>
      </c>
      <c r="P7114" t="str">
        <f t="shared" si="111"/>
        <v>Minnesota River and Greater Blue Earth River TMDL for TSS-Minnesota River-(07020012-505)-TSS</v>
      </c>
    </row>
    <row r="7115" spans="1:16" ht="45" hidden="1" x14ac:dyDescent="0.25">
      <c r="A7115" s="129" t="s">
        <v>2056</v>
      </c>
      <c r="B7115" s="269" t="s">
        <v>632</v>
      </c>
      <c r="C7115" s="226" t="s">
        <v>2568</v>
      </c>
      <c r="D7115" s="269" t="s">
        <v>641</v>
      </c>
      <c r="E7115" s="372" t="s">
        <v>1557</v>
      </c>
      <c r="F7115" s="269" t="s">
        <v>475</v>
      </c>
      <c r="G7115" s="373">
        <v>119.2</v>
      </c>
      <c r="H7115" s="225" t="s">
        <v>488</v>
      </c>
      <c r="I7115" s="269" t="s">
        <v>1379</v>
      </c>
      <c r="J7115" s="374">
        <v>0</v>
      </c>
      <c r="K7115" s="269" t="s">
        <v>22</v>
      </c>
      <c r="L7115" s="269" t="s">
        <v>1392</v>
      </c>
      <c r="M7115" s="369">
        <v>2010</v>
      </c>
      <c r="N7115" s="375">
        <v>43873</v>
      </c>
      <c r="O7115" s="226" t="s">
        <v>2569</v>
      </c>
      <c r="P7115" t="str">
        <f t="shared" si="111"/>
        <v>Minnesota River and Greater Blue Earth River TMDL for TSS-Minnesota River-(07020012-505)-TSS</v>
      </c>
    </row>
    <row r="7116" spans="1:16" ht="45" hidden="1" x14ac:dyDescent="0.25">
      <c r="A7116" s="129" t="s">
        <v>2056</v>
      </c>
      <c r="B7116" s="269" t="s">
        <v>632</v>
      </c>
      <c r="C7116" s="226" t="s">
        <v>2568</v>
      </c>
      <c r="D7116" s="269" t="s">
        <v>641</v>
      </c>
      <c r="E7116" s="372" t="s">
        <v>1557</v>
      </c>
      <c r="F7116" s="269" t="s">
        <v>475</v>
      </c>
      <c r="G7116" s="373">
        <v>44.21</v>
      </c>
      <c r="H7116" s="225" t="s">
        <v>488</v>
      </c>
      <c r="I7116" s="269" t="s">
        <v>1382</v>
      </c>
      <c r="J7116" s="374">
        <v>0</v>
      </c>
      <c r="K7116" s="269" t="s">
        <v>22</v>
      </c>
      <c r="L7116" s="269" t="s">
        <v>1392</v>
      </c>
      <c r="M7116" s="369">
        <v>2010</v>
      </c>
      <c r="N7116" s="375">
        <v>43873</v>
      </c>
      <c r="O7116" s="226" t="s">
        <v>2569</v>
      </c>
      <c r="P7116" t="str">
        <f t="shared" si="111"/>
        <v>Minnesota River and Greater Blue Earth River TMDL for TSS-Minnesota River-(07020012-505)-TSS</v>
      </c>
    </row>
    <row r="7117" spans="1:16" ht="45" hidden="1" x14ac:dyDescent="0.25">
      <c r="A7117" s="129" t="s">
        <v>2056</v>
      </c>
      <c r="B7117" s="269" t="s">
        <v>632</v>
      </c>
      <c r="C7117" s="226" t="s">
        <v>2568</v>
      </c>
      <c r="D7117" s="269" t="s">
        <v>641</v>
      </c>
      <c r="E7117" s="372" t="s">
        <v>1557</v>
      </c>
      <c r="F7117" s="269" t="s">
        <v>475</v>
      </c>
      <c r="G7117" s="373">
        <v>17.829999999999998</v>
      </c>
      <c r="H7117" s="225" t="s">
        <v>488</v>
      </c>
      <c r="I7117" s="269" t="s">
        <v>1383</v>
      </c>
      <c r="J7117" s="374">
        <v>0</v>
      </c>
      <c r="K7117" s="269" t="s">
        <v>22</v>
      </c>
      <c r="L7117" s="269" t="s">
        <v>1392</v>
      </c>
      <c r="M7117" s="369">
        <v>2010</v>
      </c>
      <c r="N7117" s="375">
        <v>43873</v>
      </c>
      <c r="O7117" s="226" t="s">
        <v>2569</v>
      </c>
      <c r="P7117" t="str">
        <f t="shared" si="111"/>
        <v>Minnesota River and Greater Blue Earth River TMDL for TSS-Minnesota River-(07020012-505)-TSS</v>
      </c>
    </row>
    <row r="7118" spans="1:16" ht="45" hidden="1" x14ac:dyDescent="0.25">
      <c r="A7118" s="129" t="s">
        <v>2056</v>
      </c>
      <c r="B7118" s="269" t="s">
        <v>632</v>
      </c>
      <c r="C7118" s="226" t="s">
        <v>2568</v>
      </c>
      <c r="D7118" s="269" t="s">
        <v>641</v>
      </c>
      <c r="E7118" s="372" t="s">
        <v>1557</v>
      </c>
      <c r="F7118" s="269" t="s">
        <v>475</v>
      </c>
      <c r="G7118" s="373">
        <v>8.1199999999999992</v>
      </c>
      <c r="H7118" s="225" t="s">
        <v>488</v>
      </c>
      <c r="I7118" s="372" t="s">
        <v>1384</v>
      </c>
      <c r="J7118" s="374">
        <v>0</v>
      </c>
      <c r="K7118" s="269" t="s">
        <v>22</v>
      </c>
      <c r="L7118" s="269" t="s">
        <v>1392</v>
      </c>
      <c r="M7118" s="369">
        <v>2010</v>
      </c>
      <c r="N7118" s="375">
        <v>43873</v>
      </c>
      <c r="O7118" s="226" t="s">
        <v>2569</v>
      </c>
      <c r="P7118" t="str">
        <f t="shared" si="111"/>
        <v>Minnesota River and Greater Blue Earth River TMDL for TSS-Minnesota River-(07020012-505)-TSS</v>
      </c>
    </row>
    <row r="7119" spans="1:16" ht="45" hidden="1" x14ac:dyDescent="0.25">
      <c r="A7119" s="129" t="s">
        <v>2056</v>
      </c>
      <c r="B7119" s="269" t="s">
        <v>632</v>
      </c>
      <c r="C7119" s="226" t="s">
        <v>2568</v>
      </c>
      <c r="D7119" s="269" t="s">
        <v>641</v>
      </c>
      <c r="E7119" s="372" t="s">
        <v>1557</v>
      </c>
      <c r="F7119" s="269" t="s">
        <v>475</v>
      </c>
      <c r="G7119" s="373">
        <v>3.9</v>
      </c>
      <c r="H7119" s="225" t="s">
        <v>488</v>
      </c>
      <c r="I7119" s="372" t="s">
        <v>1385</v>
      </c>
      <c r="J7119" s="374">
        <v>0</v>
      </c>
      <c r="K7119" s="269" t="s">
        <v>22</v>
      </c>
      <c r="L7119" s="269" t="s">
        <v>1392</v>
      </c>
      <c r="M7119" s="369">
        <v>2010</v>
      </c>
      <c r="N7119" s="375">
        <v>43873</v>
      </c>
      <c r="O7119" s="226" t="s">
        <v>2569</v>
      </c>
      <c r="P7119" t="str">
        <f t="shared" si="111"/>
        <v>Minnesota River and Greater Blue Earth River TMDL for TSS-Minnesota River-(07020012-505)-TSS</v>
      </c>
    </row>
    <row r="7120" spans="1:16" ht="45" hidden="1" x14ac:dyDescent="0.25">
      <c r="A7120" s="129" t="s">
        <v>2057</v>
      </c>
      <c r="B7120" s="269" t="s">
        <v>2411</v>
      </c>
      <c r="C7120" s="226" t="s">
        <v>2568</v>
      </c>
      <c r="D7120" s="269" t="s">
        <v>641</v>
      </c>
      <c r="E7120" s="372" t="s">
        <v>1557</v>
      </c>
      <c r="F7120" s="269" t="s">
        <v>475</v>
      </c>
      <c r="G7120" s="373">
        <v>119.2</v>
      </c>
      <c r="H7120" s="225" t="s">
        <v>488</v>
      </c>
      <c r="I7120" s="269" t="s">
        <v>1379</v>
      </c>
      <c r="J7120" s="374">
        <v>0</v>
      </c>
      <c r="K7120" s="269" t="s">
        <v>22</v>
      </c>
      <c r="L7120" s="269" t="s">
        <v>1392</v>
      </c>
      <c r="M7120" s="369">
        <v>2010</v>
      </c>
      <c r="N7120" s="375">
        <v>43873</v>
      </c>
      <c r="O7120" s="226" t="s">
        <v>2569</v>
      </c>
      <c r="P7120" t="str">
        <f t="shared" si="111"/>
        <v>Minnesota River and Greater Blue Earth River TMDL for TSS-Minnesota River-(07020012-505)-TSS</v>
      </c>
    </row>
    <row r="7121" spans="1:16" ht="45" hidden="1" x14ac:dyDescent="0.25">
      <c r="A7121" s="129" t="s">
        <v>2057</v>
      </c>
      <c r="B7121" s="269" t="s">
        <v>2411</v>
      </c>
      <c r="C7121" s="226" t="s">
        <v>2568</v>
      </c>
      <c r="D7121" s="269" t="s">
        <v>641</v>
      </c>
      <c r="E7121" s="372" t="s">
        <v>1557</v>
      </c>
      <c r="F7121" s="269" t="s">
        <v>475</v>
      </c>
      <c r="G7121" s="373">
        <v>44.21</v>
      </c>
      <c r="H7121" s="225" t="s">
        <v>488</v>
      </c>
      <c r="I7121" s="269" t="s">
        <v>1382</v>
      </c>
      <c r="J7121" s="374">
        <v>0</v>
      </c>
      <c r="K7121" s="269" t="s">
        <v>22</v>
      </c>
      <c r="L7121" s="269" t="s">
        <v>1392</v>
      </c>
      <c r="M7121" s="369">
        <v>2010</v>
      </c>
      <c r="N7121" s="375">
        <v>43873</v>
      </c>
      <c r="O7121" s="226" t="s">
        <v>2569</v>
      </c>
      <c r="P7121" t="str">
        <f t="shared" si="111"/>
        <v>Minnesota River and Greater Blue Earth River TMDL for TSS-Minnesota River-(07020012-505)-TSS</v>
      </c>
    </row>
    <row r="7122" spans="1:16" ht="45" hidden="1" x14ac:dyDescent="0.25">
      <c r="A7122" s="129" t="s">
        <v>2057</v>
      </c>
      <c r="B7122" s="269" t="s">
        <v>2411</v>
      </c>
      <c r="C7122" s="226" t="s">
        <v>2568</v>
      </c>
      <c r="D7122" s="269" t="s">
        <v>641</v>
      </c>
      <c r="E7122" s="372" t="s">
        <v>1557</v>
      </c>
      <c r="F7122" s="269" t="s">
        <v>475</v>
      </c>
      <c r="G7122" s="373">
        <v>17.829999999999998</v>
      </c>
      <c r="H7122" s="225" t="s">
        <v>488</v>
      </c>
      <c r="I7122" s="269" t="s">
        <v>1383</v>
      </c>
      <c r="J7122" s="374">
        <v>0</v>
      </c>
      <c r="K7122" s="269" t="s">
        <v>22</v>
      </c>
      <c r="L7122" s="269" t="s">
        <v>1392</v>
      </c>
      <c r="M7122" s="369">
        <v>2010</v>
      </c>
      <c r="N7122" s="375">
        <v>43873</v>
      </c>
      <c r="O7122" s="226" t="s">
        <v>2569</v>
      </c>
      <c r="P7122" t="str">
        <f t="shared" si="111"/>
        <v>Minnesota River and Greater Blue Earth River TMDL for TSS-Minnesota River-(07020012-505)-TSS</v>
      </c>
    </row>
    <row r="7123" spans="1:16" ht="45" hidden="1" x14ac:dyDescent="0.25">
      <c r="A7123" s="129" t="s">
        <v>2057</v>
      </c>
      <c r="B7123" s="269" t="s">
        <v>2411</v>
      </c>
      <c r="C7123" s="226" t="s">
        <v>2568</v>
      </c>
      <c r="D7123" s="269" t="s">
        <v>641</v>
      </c>
      <c r="E7123" s="372" t="s">
        <v>1557</v>
      </c>
      <c r="F7123" s="269" t="s">
        <v>475</v>
      </c>
      <c r="G7123" s="373">
        <v>8.1199999999999992</v>
      </c>
      <c r="H7123" s="225" t="s">
        <v>488</v>
      </c>
      <c r="I7123" s="372" t="s">
        <v>1384</v>
      </c>
      <c r="J7123" s="374">
        <v>0</v>
      </c>
      <c r="K7123" s="269" t="s">
        <v>22</v>
      </c>
      <c r="L7123" s="269" t="s">
        <v>1392</v>
      </c>
      <c r="M7123" s="369">
        <v>2010</v>
      </c>
      <c r="N7123" s="375">
        <v>43873</v>
      </c>
      <c r="O7123" s="226" t="s">
        <v>2569</v>
      </c>
      <c r="P7123" t="str">
        <f t="shared" si="111"/>
        <v>Minnesota River and Greater Blue Earth River TMDL for TSS-Minnesota River-(07020012-505)-TSS</v>
      </c>
    </row>
    <row r="7124" spans="1:16" ht="45" hidden="1" x14ac:dyDescent="0.25">
      <c r="A7124" s="129" t="s">
        <v>2057</v>
      </c>
      <c r="B7124" s="269" t="s">
        <v>2411</v>
      </c>
      <c r="C7124" s="226" t="s">
        <v>2568</v>
      </c>
      <c r="D7124" s="269" t="s">
        <v>641</v>
      </c>
      <c r="E7124" s="372" t="s">
        <v>1557</v>
      </c>
      <c r="F7124" s="269" t="s">
        <v>475</v>
      </c>
      <c r="G7124" s="373">
        <v>3.9</v>
      </c>
      <c r="H7124" s="225" t="s">
        <v>488</v>
      </c>
      <c r="I7124" s="372" t="s">
        <v>1385</v>
      </c>
      <c r="J7124" s="374">
        <v>0</v>
      </c>
      <c r="K7124" s="269" t="s">
        <v>22</v>
      </c>
      <c r="L7124" s="269" t="s">
        <v>1392</v>
      </c>
      <c r="M7124" s="369">
        <v>2010</v>
      </c>
      <c r="N7124" s="375">
        <v>43873</v>
      </c>
      <c r="O7124" s="226" t="s">
        <v>2569</v>
      </c>
      <c r="P7124" t="str">
        <f t="shared" si="111"/>
        <v>Minnesota River and Greater Blue Earth River TMDL for TSS-Minnesota River-(07020012-505)-TSS</v>
      </c>
    </row>
    <row r="7125" spans="1:16" ht="45" hidden="1" x14ac:dyDescent="0.25">
      <c r="A7125" s="129" t="s">
        <v>2158</v>
      </c>
      <c r="B7125" s="269" t="s">
        <v>636</v>
      </c>
      <c r="C7125" s="226" t="s">
        <v>2568</v>
      </c>
      <c r="D7125" s="269" t="s">
        <v>641</v>
      </c>
      <c r="E7125" s="372" t="s">
        <v>1557</v>
      </c>
      <c r="F7125" s="269" t="s">
        <v>475</v>
      </c>
      <c r="G7125" s="373">
        <v>119.2</v>
      </c>
      <c r="H7125" s="225" t="s">
        <v>488</v>
      </c>
      <c r="I7125" s="269" t="s">
        <v>1379</v>
      </c>
      <c r="J7125" s="374">
        <v>0</v>
      </c>
      <c r="K7125" s="269" t="s">
        <v>22</v>
      </c>
      <c r="L7125" s="269" t="s">
        <v>1392</v>
      </c>
      <c r="M7125" s="369">
        <v>2010</v>
      </c>
      <c r="N7125" s="375">
        <v>43873</v>
      </c>
      <c r="O7125" s="226" t="s">
        <v>2569</v>
      </c>
      <c r="P7125" t="str">
        <f t="shared" si="111"/>
        <v>Minnesota River and Greater Blue Earth River TMDL for TSS-Minnesota River-(07020012-505)-TSS</v>
      </c>
    </row>
    <row r="7126" spans="1:16" ht="45" hidden="1" x14ac:dyDescent="0.25">
      <c r="A7126" s="129" t="s">
        <v>2158</v>
      </c>
      <c r="B7126" s="269" t="s">
        <v>636</v>
      </c>
      <c r="C7126" s="226" t="s">
        <v>2568</v>
      </c>
      <c r="D7126" s="269" t="s">
        <v>641</v>
      </c>
      <c r="E7126" s="372" t="s">
        <v>1557</v>
      </c>
      <c r="F7126" s="269" t="s">
        <v>475</v>
      </c>
      <c r="G7126" s="373">
        <v>44.21</v>
      </c>
      <c r="H7126" s="225" t="s">
        <v>488</v>
      </c>
      <c r="I7126" s="269" t="s">
        <v>1382</v>
      </c>
      <c r="J7126" s="374">
        <v>0</v>
      </c>
      <c r="K7126" s="269" t="s">
        <v>22</v>
      </c>
      <c r="L7126" s="269" t="s">
        <v>1392</v>
      </c>
      <c r="M7126" s="369">
        <v>2010</v>
      </c>
      <c r="N7126" s="375">
        <v>43873</v>
      </c>
      <c r="O7126" s="226" t="s">
        <v>2569</v>
      </c>
      <c r="P7126" t="str">
        <f t="shared" si="111"/>
        <v>Minnesota River and Greater Blue Earth River TMDL for TSS-Minnesota River-(07020012-505)-TSS</v>
      </c>
    </row>
    <row r="7127" spans="1:16" ht="45" hidden="1" x14ac:dyDescent="0.25">
      <c r="A7127" s="129" t="s">
        <v>2158</v>
      </c>
      <c r="B7127" s="269" t="s">
        <v>636</v>
      </c>
      <c r="C7127" s="226" t="s">
        <v>2568</v>
      </c>
      <c r="D7127" s="269" t="s">
        <v>641</v>
      </c>
      <c r="E7127" s="372" t="s">
        <v>1557</v>
      </c>
      <c r="F7127" s="269" t="s">
        <v>475</v>
      </c>
      <c r="G7127" s="373">
        <v>17.829999999999998</v>
      </c>
      <c r="H7127" s="225" t="s">
        <v>488</v>
      </c>
      <c r="I7127" s="269" t="s">
        <v>1383</v>
      </c>
      <c r="J7127" s="374">
        <v>0</v>
      </c>
      <c r="K7127" s="269" t="s">
        <v>22</v>
      </c>
      <c r="L7127" s="269" t="s">
        <v>1392</v>
      </c>
      <c r="M7127" s="369">
        <v>2010</v>
      </c>
      <c r="N7127" s="375">
        <v>43873</v>
      </c>
      <c r="O7127" s="226" t="s">
        <v>2569</v>
      </c>
      <c r="P7127" t="str">
        <f t="shared" si="111"/>
        <v>Minnesota River and Greater Blue Earth River TMDL for TSS-Minnesota River-(07020012-505)-TSS</v>
      </c>
    </row>
    <row r="7128" spans="1:16" ht="45" hidden="1" x14ac:dyDescent="0.25">
      <c r="A7128" s="129" t="s">
        <v>2158</v>
      </c>
      <c r="B7128" s="269" t="s">
        <v>636</v>
      </c>
      <c r="C7128" s="226" t="s">
        <v>2568</v>
      </c>
      <c r="D7128" s="269" t="s">
        <v>641</v>
      </c>
      <c r="E7128" s="372" t="s">
        <v>1557</v>
      </c>
      <c r="F7128" s="269" t="s">
        <v>475</v>
      </c>
      <c r="G7128" s="373">
        <v>8.1199999999999992</v>
      </c>
      <c r="H7128" s="225" t="s">
        <v>488</v>
      </c>
      <c r="I7128" s="372" t="s">
        <v>1384</v>
      </c>
      <c r="J7128" s="374">
        <v>0</v>
      </c>
      <c r="K7128" s="269" t="s">
        <v>22</v>
      </c>
      <c r="L7128" s="269" t="s">
        <v>1392</v>
      </c>
      <c r="M7128" s="369">
        <v>2010</v>
      </c>
      <c r="N7128" s="375">
        <v>43873</v>
      </c>
      <c r="O7128" s="226" t="s">
        <v>2569</v>
      </c>
      <c r="P7128" t="str">
        <f t="shared" si="111"/>
        <v>Minnesota River and Greater Blue Earth River TMDL for TSS-Minnesota River-(07020012-505)-TSS</v>
      </c>
    </row>
    <row r="7129" spans="1:16" ht="45" hidden="1" x14ac:dyDescent="0.25">
      <c r="A7129" s="129" t="s">
        <v>2158</v>
      </c>
      <c r="B7129" s="269" t="s">
        <v>636</v>
      </c>
      <c r="C7129" s="226" t="s">
        <v>2568</v>
      </c>
      <c r="D7129" s="269" t="s">
        <v>641</v>
      </c>
      <c r="E7129" s="372" t="s">
        <v>1557</v>
      </c>
      <c r="F7129" s="269" t="s">
        <v>475</v>
      </c>
      <c r="G7129" s="373">
        <v>3.9</v>
      </c>
      <c r="H7129" s="225" t="s">
        <v>488</v>
      </c>
      <c r="I7129" s="372" t="s">
        <v>1385</v>
      </c>
      <c r="J7129" s="374">
        <v>0</v>
      </c>
      <c r="K7129" s="269" t="s">
        <v>22</v>
      </c>
      <c r="L7129" s="269" t="s">
        <v>1392</v>
      </c>
      <c r="M7129" s="369">
        <v>2010</v>
      </c>
      <c r="N7129" s="375">
        <v>43873</v>
      </c>
      <c r="O7129" s="226" t="s">
        <v>2569</v>
      </c>
      <c r="P7129" t="str">
        <f t="shared" si="111"/>
        <v>Minnesota River and Greater Blue Earth River TMDL for TSS-Minnesota River-(07020012-505)-TSS</v>
      </c>
    </row>
    <row r="7130" spans="1:16" ht="45" hidden="1" x14ac:dyDescent="0.25">
      <c r="A7130" s="129" t="s">
        <v>2194</v>
      </c>
      <c r="B7130" s="269" t="s">
        <v>532</v>
      </c>
      <c r="C7130" s="226" t="s">
        <v>2568</v>
      </c>
      <c r="D7130" s="269" t="s">
        <v>641</v>
      </c>
      <c r="E7130" s="372" t="s">
        <v>1557</v>
      </c>
      <c r="F7130" s="269" t="s">
        <v>475</v>
      </c>
      <c r="G7130" s="373">
        <v>119.2</v>
      </c>
      <c r="H7130" s="225" t="s">
        <v>488</v>
      </c>
      <c r="I7130" s="269" t="s">
        <v>1379</v>
      </c>
      <c r="J7130" s="374">
        <v>0</v>
      </c>
      <c r="K7130" s="269" t="s">
        <v>22</v>
      </c>
      <c r="L7130" s="269" t="s">
        <v>1392</v>
      </c>
      <c r="M7130" s="369">
        <v>2010</v>
      </c>
      <c r="N7130" s="375">
        <v>43873</v>
      </c>
      <c r="O7130" s="226" t="s">
        <v>2569</v>
      </c>
      <c r="P7130" t="str">
        <f t="shared" si="111"/>
        <v>Minnesota River and Greater Blue Earth River TMDL for TSS-Minnesota River-(07020012-505)-TSS</v>
      </c>
    </row>
    <row r="7131" spans="1:16" ht="45" hidden="1" x14ac:dyDescent="0.25">
      <c r="A7131" s="129" t="s">
        <v>2194</v>
      </c>
      <c r="B7131" s="269" t="s">
        <v>532</v>
      </c>
      <c r="C7131" s="226" t="s">
        <v>2568</v>
      </c>
      <c r="D7131" s="269" t="s">
        <v>641</v>
      </c>
      <c r="E7131" s="372" t="s">
        <v>1557</v>
      </c>
      <c r="F7131" s="269" t="s">
        <v>475</v>
      </c>
      <c r="G7131" s="373">
        <v>44.21</v>
      </c>
      <c r="H7131" s="225" t="s">
        <v>488</v>
      </c>
      <c r="I7131" s="269" t="s">
        <v>1382</v>
      </c>
      <c r="J7131" s="374">
        <v>0</v>
      </c>
      <c r="K7131" s="269" t="s">
        <v>22</v>
      </c>
      <c r="L7131" s="269" t="s">
        <v>1392</v>
      </c>
      <c r="M7131" s="369">
        <v>2010</v>
      </c>
      <c r="N7131" s="375">
        <v>43873</v>
      </c>
      <c r="O7131" s="226" t="s">
        <v>2569</v>
      </c>
      <c r="P7131" t="str">
        <f t="shared" si="111"/>
        <v>Minnesota River and Greater Blue Earth River TMDL for TSS-Minnesota River-(07020012-505)-TSS</v>
      </c>
    </row>
    <row r="7132" spans="1:16" ht="45" hidden="1" x14ac:dyDescent="0.25">
      <c r="A7132" s="129" t="s">
        <v>2194</v>
      </c>
      <c r="B7132" s="269" t="s">
        <v>532</v>
      </c>
      <c r="C7132" s="226" t="s">
        <v>2568</v>
      </c>
      <c r="D7132" s="269" t="s">
        <v>641</v>
      </c>
      <c r="E7132" s="372" t="s">
        <v>1557</v>
      </c>
      <c r="F7132" s="269" t="s">
        <v>475</v>
      </c>
      <c r="G7132" s="373">
        <v>17.829999999999998</v>
      </c>
      <c r="H7132" s="225" t="s">
        <v>488</v>
      </c>
      <c r="I7132" s="269" t="s">
        <v>1383</v>
      </c>
      <c r="J7132" s="374">
        <v>0</v>
      </c>
      <c r="K7132" s="269" t="s">
        <v>22</v>
      </c>
      <c r="L7132" s="269" t="s">
        <v>1392</v>
      </c>
      <c r="M7132" s="369">
        <v>2010</v>
      </c>
      <c r="N7132" s="375">
        <v>43873</v>
      </c>
      <c r="O7132" s="226" t="s">
        <v>2569</v>
      </c>
      <c r="P7132" t="str">
        <f t="shared" si="111"/>
        <v>Minnesota River and Greater Blue Earth River TMDL for TSS-Minnesota River-(07020012-505)-TSS</v>
      </c>
    </row>
    <row r="7133" spans="1:16" ht="45" hidden="1" x14ac:dyDescent="0.25">
      <c r="A7133" s="129" t="s">
        <v>2194</v>
      </c>
      <c r="B7133" s="269" t="s">
        <v>532</v>
      </c>
      <c r="C7133" s="226" t="s">
        <v>2568</v>
      </c>
      <c r="D7133" s="269" t="s">
        <v>641</v>
      </c>
      <c r="E7133" s="372" t="s">
        <v>1557</v>
      </c>
      <c r="F7133" s="269" t="s">
        <v>475</v>
      </c>
      <c r="G7133" s="373">
        <v>8.1199999999999992</v>
      </c>
      <c r="H7133" s="225" t="s">
        <v>488</v>
      </c>
      <c r="I7133" s="372" t="s">
        <v>1384</v>
      </c>
      <c r="J7133" s="374">
        <v>0</v>
      </c>
      <c r="K7133" s="269" t="s">
        <v>22</v>
      </c>
      <c r="L7133" s="269" t="s">
        <v>1392</v>
      </c>
      <c r="M7133" s="369">
        <v>2010</v>
      </c>
      <c r="N7133" s="375">
        <v>43873</v>
      </c>
      <c r="O7133" s="226" t="s">
        <v>2569</v>
      </c>
      <c r="P7133" t="str">
        <f t="shared" si="111"/>
        <v>Minnesota River and Greater Blue Earth River TMDL for TSS-Minnesota River-(07020012-505)-TSS</v>
      </c>
    </row>
    <row r="7134" spans="1:16" ht="45" hidden="1" x14ac:dyDescent="0.25">
      <c r="A7134" s="129" t="s">
        <v>2194</v>
      </c>
      <c r="B7134" s="269" t="s">
        <v>532</v>
      </c>
      <c r="C7134" s="226" t="s">
        <v>2568</v>
      </c>
      <c r="D7134" s="269" t="s">
        <v>641</v>
      </c>
      <c r="E7134" s="372" t="s">
        <v>1557</v>
      </c>
      <c r="F7134" s="269" t="s">
        <v>475</v>
      </c>
      <c r="G7134" s="373">
        <v>3.9</v>
      </c>
      <c r="H7134" s="225" t="s">
        <v>488</v>
      </c>
      <c r="I7134" s="372" t="s">
        <v>1385</v>
      </c>
      <c r="J7134" s="374">
        <v>0</v>
      </c>
      <c r="K7134" s="269" t="s">
        <v>22</v>
      </c>
      <c r="L7134" s="269" t="s">
        <v>1392</v>
      </c>
      <c r="M7134" s="369">
        <v>2010</v>
      </c>
      <c r="N7134" s="375">
        <v>43873</v>
      </c>
      <c r="O7134" s="226" t="s">
        <v>2569</v>
      </c>
      <c r="P7134" t="str">
        <f t="shared" si="111"/>
        <v>Minnesota River and Greater Blue Earth River TMDL for TSS-Minnesota River-(07020012-505)-TSS</v>
      </c>
    </row>
    <row r="7135" spans="1:16" ht="45" hidden="1" x14ac:dyDescent="0.25">
      <c r="A7135" s="129" t="s">
        <v>2196</v>
      </c>
      <c r="B7135" s="372" t="s">
        <v>2433</v>
      </c>
      <c r="C7135" s="226" t="s">
        <v>2568</v>
      </c>
      <c r="D7135" s="269" t="s">
        <v>641</v>
      </c>
      <c r="E7135" s="372" t="s">
        <v>1557</v>
      </c>
      <c r="F7135" s="269" t="s">
        <v>475</v>
      </c>
      <c r="G7135" s="373">
        <v>119.2</v>
      </c>
      <c r="H7135" s="225" t="s">
        <v>488</v>
      </c>
      <c r="I7135" s="269" t="s">
        <v>1379</v>
      </c>
      <c r="J7135" s="374">
        <v>0</v>
      </c>
      <c r="K7135" s="269" t="s">
        <v>22</v>
      </c>
      <c r="L7135" s="269" t="s">
        <v>1392</v>
      </c>
      <c r="M7135" s="369">
        <v>2010</v>
      </c>
      <c r="N7135" s="375">
        <v>43873</v>
      </c>
      <c r="O7135" s="226" t="s">
        <v>2569</v>
      </c>
      <c r="P7135" t="str">
        <f t="shared" si="111"/>
        <v>Minnesota River and Greater Blue Earth River TMDL for TSS-Minnesota River-(07020012-505)-TSS</v>
      </c>
    </row>
    <row r="7136" spans="1:16" ht="45" hidden="1" x14ac:dyDescent="0.25">
      <c r="A7136" s="129" t="s">
        <v>2196</v>
      </c>
      <c r="B7136" s="372" t="s">
        <v>2433</v>
      </c>
      <c r="C7136" s="226" t="s">
        <v>2568</v>
      </c>
      <c r="D7136" s="269" t="s">
        <v>641</v>
      </c>
      <c r="E7136" s="372" t="s">
        <v>1557</v>
      </c>
      <c r="F7136" s="269" t="s">
        <v>475</v>
      </c>
      <c r="G7136" s="373">
        <v>44.21</v>
      </c>
      <c r="H7136" s="225" t="s">
        <v>488</v>
      </c>
      <c r="I7136" s="269" t="s">
        <v>1382</v>
      </c>
      <c r="J7136" s="374">
        <v>0</v>
      </c>
      <c r="K7136" s="269" t="s">
        <v>22</v>
      </c>
      <c r="L7136" s="269" t="s">
        <v>1392</v>
      </c>
      <c r="M7136" s="369">
        <v>2010</v>
      </c>
      <c r="N7136" s="375">
        <v>43873</v>
      </c>
      <c r="O7136" s="226" t="s">
        <v>2569</v>
      </c>
      <c r="P7136" t="str">
        <f t="shared" si="111"/>
        <v>Minnesota River and Greater Blue Earth River TMDL for TSS-Minnesota River-(07020012-505)-TSS</v>
      </c>
    </row>
    <row r="7137" spans="1:16" ht="45" hidden="1" x14ac:dyDescent="0.25">
      <c r="A7137" s="129" t="s">
        <v>2196</v>
      </c>
      <c r="B7137" s="372" t="s">
        <v>2433</v>
      </c>
      <c r="C7137" s="226" t="s">
        <v>2568</v>
      </c>
      <c r="D7137" s="269" t="s">
        <v>641</v>
      </c>
      <c r="E7137" s="372" t="s">
        <v>1557</v>
      </c>
      <c r="F7137" s="269" t="s">
        <v>475</v>
      </c>
      <c r="G7137" s="373">
        <v>17.829999999999998</v>
      </c>
      <c r="H7137" s="225" t="s">
        <v>488</v>
      </c>
      <c r="I7137" s="269" t="s">
        <v>1383</v>
      </c>
      <c r="J7137" s="374">
        <v>0</v>
      </c>
      <c r="K7137" s="269" t="s">
        <v>22</v>
      </c>
      <c r="L7137" s="269" t="s">
        <v>1392</v>
      </c>
      <c r="M7137" s="369">
        <v>2010</v>
      </c>
      <c r="N7137" s="375">
        <v>43873</v>
      </c>
      <c r="O7137" s="226" t="s">
        <v>2569</v>
      </c>
      <c r="P7137" t="str">
        <f t="shared" si="111"/>
        <v>Minnesota River and Greater Blue Earth River TMDL for TSS-Minnesota River-(07020012-505)-TSS</v>
      </c>
    </row>
    <row r="7138" spans="1:16" ht="45" hidden="1" x14ac:dyDescent="0.25">
      <c r="A7138" s="129" t="s">
        <v>2196</v>
      </c>
      <c r="B7138" s="372" t="s">
        <v>2433</v>
      </c>
      <c r="C7138" s="226" t="s">
        <v>2568</v>
      </c>
      <c r="D7138" s="269" t="s">
        <v>641</v>
      </c>
      <c r="E7138" s="372" t="s">
        <v>1557</v>
      </c>
      <c r="F7138" s="269" t="s">
        <v>475</v>
      </c>
      <c r="G7138" s="373">
        <v>8.1199999999999992</v>
      </c>
      <c r="H7138" s="225" t="s">
        <v>488</v>
      </c>
      <c r="I7138" s="372" t="s">
        <v>1384</v>
      </c>
      <c r="J7138" s="374">
        <v>0</v>
      </c>
      <c r="K7138" s="269" t="s">
        <v>22</v>
      </c>
      <c r="L7138" s="269" t="s">
        <v>1392</v>
      </c>
      <c r="M7138" s="369">
        <v>2010</v>
      </c>
      <c r="N7138" s="375">
        <v>43873</v>
      </c>
      <c r="O7138" s="226" t="s">
        <v>2569</v>
      </c>
      <c r="P7138" t="str">
        <f t="shared" si="111"/>
        <v>Minnesota River and Greater Blue Earth River TMDL for TSS-Minnesota River-(07020012-505)-TSS</v>
      </c>
    </row>
    <row r="7139" spans="1:16" ht="45" hidden="1" x14ac:dyDescent="0.25">
      <c r="A7139" s="129" t="s">
        <v>2196</v>
      </c>
      <c r="B7139" s="372" t="s">
        <v>2433</v>
      </c>
      <c r="C7139" s="226" t="s">
        <v>2568</v>
      </c>
      <c r="D7139" s="269" t="s">
        <v>641</v>
      </c>
      <c r="E7139" s="372" t="s">
        <v>1557</v>
      </c>
      <c r="F7139" s="269" t="s">
        <v>475</v>
      </c>
      <c r="G7139" s="373">
        <v>3.9</v>
      </c>
      <c r="H7139" s="225" t="s">
        <v>488</v>
      </c>
      <c r="I7139" s="372" t="s">
        <v>1385</v>
      </c>
      <c r="J7139" s="374">
        <v>0</v>
      </c>
      <c r="K7139" s="269" t="s">
        <v>22</v>
      </c>
      <c r="L7139" s="269" t="s">
        <v>1392</v>
      </c>
      <c r="M7139" s="369">
        <v>2010</v>
      </c>
      <c r="N7139" s="375">
        <v>43873</v>
      </c>
      <c r="O7139" s="226" t="s">
        <v>2569</v>
      </c>
      <c r="P7139" t="str">
        <f t="shared" si="111"/>
        <v>Minnesota River and Greater Blue Earth River TMDL for TSS-Minnesota River-(07020012-505)-TSS</v>
      </c>
    </row>
    <row r="7140" spans="1:16" ht="45" hidden="1" x14ac:dyDescent="0.25">
      <c r="A7140" s="203" t="s">
        <v>2206</v>
      </c>
      <c r="B7140" s="269" t="s">
        <v>637</v>
      </c>
      <c r="C7140" s="226" t="s">
        <v>2568</v>
      </c>
      <c r="D7140" s="269" t="s">
        <v>641</v>
      </c>
      <c r="E7140" s="372" t="s">
        <v>1557</v>
      </c>
      <c r="F7140" s="269" t="s">
        <v>475</v>
      </c>
      <c r="G7140" s="373">
        <v>119.2</v>
      </c>
      <c r="H7140" s="225" t="s">
        <v>488</v>
      </c>
      <c r="I7140" s="269" t="s">
        <v>1379</v>
      </c>
      <c r="J7140" s="374">
        <v>0</v>
      </c>
      <c r="K7140" s="269" t="s">
        <v>22</v>
      </c>
      <c r="L7140" s="269" t="s">
        <v>1392</v>
      </c>
      <c r="M7140" s="369">
        <v>2010</v>
      </c>
      <c r="N7140" s="375">
        <v>43873</v>
      </c>
      <c r="O7140" s="226" t="s">
        <v>2569</v>
      </c>
      <c r="P7140" t="str">
        <f t="shared" si="111"/>
        <v>Minnesota River and Greater Blue Earth River TMDL for TSS-Minnesota River-(07020012-505)-TSS</v>
      </c>
    </row>
    <row r="7141" spans="1:16" ht="45" hidden="1" x14ac:dyDescent="0.25">
      <c r="A7141" s="203" t="s">
        <v>2206</v>
      </c>
      <c r="B7141" s="269" t="s">
        <v>637</v>
      </c>
      <c r="C7141" s="226" t="s">
        <v>2568</v>
      </c>
      <c r="D7141" s="269" t="s">
        <v>641</v>
      </c>
      <c r="E7141" s="372" t="s">
        <v>1557</v>
      </c>
      <c r="F7141" s="269" t="s">
        <v>475</v>
      </c>
      <c r="G7141" s="373">
        <v>44.21</v>
      </c>
      <c r="H7141" s="225" t="s">
        <v>488</v>
      </c>
      <c r="I7141" s="269" t="s">
        <v>1382</v>
      </c>
      <c r="J7141" s="374">
        <v>0</v>
      </c>
      <c r="K7141" s="269" t="s">
        <v>22</v>
      </c>
      <c r="L7141" s="269" t="s">
        <v>1392</v>
      </c>
      <c r="M7141" s="369">
        <v>2010</v>
      </c>
      <c r="N7141" s="375">
        <v>43873</v>
      </c>
      <c r="O7141" s="226" t="s">
        <v>2569</v>
      </c>
      <c r="P7141" t="str">
        <f t="shared" si="111"/>
        <v>Minnesota River and Greater Blue Earth River TMDL for TSS-Minnesota River-(07020012-505)-TSS</v>
      </c>
    </row>
    <row r="7142" spans="1:16" ht="45" hidden="1" x14ac:dyDescent="0.25">
      <c r="A7142" s="203" t="s">
        <v>2206</v>
      </c>
      <c r="B7142" s="269" t="s">
        <v>637</v>
      </c>
      <c r="C7142" s="226" t="s">
        <v>2568</v>
      </c>
      <c r="D7142" s="269" t="s">
        <v>641</v>
      </c>
      <c r="E7142" s="372" t="s">
        <v>1557</v>
      </c>
      <c r="F7142" s="269" t="s">
        <v>475</v>
      </c>
      <c r="G7142" s="373">
        <v>17.829999999999998</v>
      </c>
      <c r="H7142" s="225" t="s">
        <v>488</v>
      </c>
      <c r="I7142" s="269" t="s">
        <v>1383</v>
      </c>
      <c r="J7142" s="374">
        <v>0</v>
      </c>
      <c r="K7142" s="269" t="s">
        <v>22</v>
      </c>
      <c r="L7142" s="269" t="s">
        <v>1392</v>
      </c>
      <c r="M7142" s="369">
        <v>2010</v>
      </c>
      <c r="N7142" s="375">
        <v>43873</v>
      </c>
      <c r="O7142" s="226" t="s">
        <v>2569</v>
      </c>
      <c r="P7142" t="str">
        <f t="shared" si="111"/>
        <v>Minnesota River and Greater Blue Earth River TMDL for TSS-Minnesota River-(07020012-505)-TSS</v>
      </c>
    </row>
    <row r="7143" spans="1:16" ht="45" hidden="1" x14ac:dyDescent="0.25">
      <c r="A7143" s="203" t="s">
        <v>2206</v>
      </c>
      <c r="B7143" s="269" t="s">
        <v>637</v>
      </c>
      <c r="C7143" s="226" t="s">
        <v>2568</v>
      </c>
      <c r="D7143" s="269" t="s">
        <v>641</v>
      </c>
      <c r="E7143" s="372" t="s">
        <v>1557</v>
      </c>
      <c r="F7143" s="269" t="s">
        <v>475</v>
      </c>
      <c r="G7143" s="373">
        <v>8.1199999999999992</v>
      </c>
      <c r="H7143" s="225" t="s">
        <v>488</v>
      </c>
      <c r="I7143" s="372" t="s">
        <v>1384</v>
      </c>
      <c r="J7143" s="374">
        <v>0</v>
      </c>
      <c r="K7143" s="269" t="s">
        <v>22</v>
      </c>
      <c r="L7143" s="269" t="s">
        <v>1392</v>
      </c>
      <c r="M7143" s="369">
        <v>2010</v>
      </c>
      <c r="N7143" s="375">
        <v>43873</v>
      </c>
      <c r="O7143" s="226" t="s">
        <v>2569</v>
      </c>
      <c r="P7143" t="str">
        <f t="shared" si="111"/>
        <v>Minnesota River and Greater Blue Earth River TMDL for TSS-Minnesota River-(07020012-505)-TSS</v>
      </c>
    </row>
    <row r="7144" spans="1:16" ht="45" hidden="1" x14ac:dyDescent="0.25">
      <c r="A7144" s="203" t="s">
        <v>2206</v>
      </c>
      <c r="B7144" s="269" t="s">
        <v>637</v>
      </c>
      <c r="C7144" s="226" t="s">
        <v>2568</v>
      </c>
      <c r="D7144" s="269" t="s">
        <v>641</v>
      </c>
      <c r="E7144" s="372" t="s">
        <v>1557</v>
      </c>
      <c r="F7144" s="269" t="s">
        <v>475</v>
      </c>
      <c r="G7144" s="373">
        <v>3.9</v>
      </c>
      <c r="H7144" s="225" t="s">
        <v>488</v>
      </c>
      <c r="I7144" s="372" t="s">
        <v>1385</v>
      </c>
      <c r="J7144" s="374">
        <v>0</v>
      </c>
      <c r="K7144" s="269" t="s">
        <v>22</v>
      </c>
      <c r="L7144" s="269" t="s">
        <v>1392</v>
      </c>
      <c r="M7144" s="369">
        <v>2010</v>
      </c>
      <c r="N7144" s="375">
        <v>43873</v>
      </c>
      <c r="O7144" s="226" t="s">
        <v>2569</v>
      </c>
      <c r="P7144" t="str">
        <f t="shared" si="111"/>
        <v>Minnesota River and Greater Blue Earth River TMDL for TSS-Minnesota River-(07020012-505)-TSS</v>
      </c>
    </row>
    <row r="7145" spans="1:16" ht="45" hidden="1" x14ac:dyDescent="0.25">
      <c r="A7145" s="129" t="s">
        <v>2212</v>
      </c>
      <c r="B7145" s="269" t="s">
        <v>628</v>
      </c>
      <c r="C7145" s="226" t="s">
        <v>2568</v>
      </c>
      <c r="D7145" s="269" t="s">
        <v>641</v>
      </c>
      <c r="E7145" s="372" t="s">
        <v>1557</v>
      </c>
      <c r="F7145" s="269" t="s">
        <v>475</v>
      </c>
      <c r="G7145" s="373">
        <v>119.2</v>
      </c>
      <c r="H7145" s="225" t="s">
        <v>488</v>
      </c>
      <c r="I7145" s="269" t="s">
        <v>1379</v>
      </c>
      <c r="J7145" s="374">
        <v>0</v>
      </c>
      <c r="K7145" s="269" t="s">
        <v>22</v>
      </c>
      <c r="L7145" s="269" t="s">
        <v>1392</v>
      </c>
      <c r="M7145" s="369">
        <v>2010</v>
      </c>
      <c r="N7145" s="375">
        <v>43873</v>
      </c>
      <c r="O7145" s="226" t="s">
        <v>2569</v>
      </c>
      <c r="P7145" t="str">
        <f t="shared" si="111"/>
        <v>Minnesota River and Greater Blue Earth River TMDL for TSS-Minnesota River-(07020012-505)-TSS</v>
      </c>
    </row>
    <row r="7146" spans="1:16" ht="45" hidden="1" x14ac:dyDescent="0.25">
      <c r="A7146" s="129" t="s">
        <v>2212</v>
      </c>
      <c r="B7146" s="269" t="s">
        <v>628</v>
      </c>
      <c r="C7146" s="226" t="s">
        <v>2568</v>
      </c>
      <c r="D7146" s="269" t="s">
        <v>641</v>
      </c>
      <c r="E7146" s="372" t="s">
        <v>1557</v>
      </c>
      <c r="F7146" s="269" t="s">
        <v>475</v>
      </c>
      <c r="G7146" s="373">
        <v>44.21</v>
      </c>
      <c r="H7146" s="225" t="s">
        <v>488</v>
      </c>
      <c r="I7146" s="269" t="s">
        <v>1382</v>
      </c>
      <c r="J7146" s="374">
        <v>0</v>
      </c>
      <c r="K7146" s="269" t="s">
        <v>22</v>
      </c>
      <c r="L7146" s="269" t="s">
        <v>1392</v>
      </c>
      <c r="M7146" s="369">
        <v>2010</v>
      </c>
      <c r="N7146" s="375">
        <v>43873</v>
      </c>
      <c r="O7146" s="226" t="s">
        <v>2569</v>
      </c>
      <c r="P7146" t="str">
        <f t="shared" si="111"/>
        <v>Minnesota River and Greater Blue Earth River TMDL for TSS-Minnesota River-(07020012-505)-TSS</v>
      </c>
    </row>
    <row r="7147" spans="1:16" ht="45" hidden="1" x14ac:dyDescent="0.25">
      <c r="A7147" s="129" t="s">
        <v>2212</v>
      </c>
      <c r="B7147" s="269" t="s">
        <v>628</v>
      </c>
      <c r="C7147" s="226" t="s">
        <v>2568</v>
      </c>
      <c r="D7147" s="269" t="s">
        <v>641</v>
      </c>
      <c r="E7147" s="372" t="s">
        <v>1557</v>
      </c>
      <c r="F7147" s="269" t="s">
        <v>475</v>
      </c>
      <c r="G7147" s="373">
        <v>17.829999999999998</v>
      </c>
      <c r="H7147" s="225" t="s">
        <v>488</v>
      </c>
      <c r="I7147" s="269" t="s">
        <v>1383</v>
      </c>
      <c r="J7147" s="374">
        <v>0</v>
      </c>
      <c r="K7147" s="269" t="s">
        <v>22</v>
      </c>
      <c r="L7147" s="269" t="s">
        <v>1392</v>
      </c>
      <c r="M7147" s="369">
        <v>2010</v>
      </c>
      <c r="N7147" s="375">
        <v>43873</v>
      </c>
      <c r="O7147" s="226" t="s">
        <v>2569</v>
      </c>
      <c r="P7147" t="str">
        <f t="shared" si="111"/>
        <v>Minnesota River and Greater Blue Earth River TMDL for TSS-Minnesota River-(07020012-505)-TSS</v>
      </c>
    </row>
    <row r="7148" spans="1:16" ht="45" hidden="1" x14ac:dyDescent="0.25">
      <c r="A7148" s="129" t="s">
        <v>2212</v>
      </c>
      <c r="B7148" s="269" t="s">
        <v>628</v>
      </c>
      <c r="C7148" s="226" t="s">
        <v>2568</v>
      </c>
      <c r="D7148" s="269" t="s">
        <v>641</v>
      </c>
      <c r="E7148" s="372" t="s">
        <v>1557</v>
      </c>
      <c r="F7148" s="269" t="s">
        <v>475</v>
      </c>
      <c r="G7148" s="373">
        <v>8.1199999999999992</v>
      </c>
      <c r="H7148" s="225" t="s">
        <v>488</v>
      </c>
      <c r="I7148" s="372" t="s">
        <v>1384</v>
      </c>
      <c r="J7148" s="374">
        <v>0</v>
      </c>
      <c r="K7148" s="269" t="s">
        <v>22</v>
      </c>
      <c r="L7148" s="269" t="s">
        <v>1392</v>
      </c>
      <c r="M7148" s="369">
        <v>2010</v>
      </c>
      <c r="N7148" s="375">
        <v>43873</v>
      </c>
      <c r="O7148" s="226" t="s">
        <v>2569</v>
      </c>
      <c r="P7148" t="str">
        <f t="shared" si="111"/>
        <v>Minnesota River and Greater Blue Earth River TMDL for TSS-Minnesota River-(07020012-505)-TSS</v>
      </c>
    </row>
    <row r="7149" spans="1:16" ht="45" hidden="1" x14ac:dyDescent="0.25">
      <c r="A7149" s="129" t="s">
        <v>2212</v>
      </c>
      <c r="B7149" s="269" t="s">
        <v>628</v>
      </c>
      <c r="C7149" s="226" t="s">
        <v>2568</v>
      </c>
      <c r="D7149" s="269" t="s">
        <v>641</v>
      </c>
      <c r="E7149" s="372" t="s">
        <v>1557</v>
      </c>
      <c r="F7149" s="269" t="s">
        <v>475</v>
      </c>
      <c r="G7149" s="373">
        <v>3.9</v>
      </c>
      <c r="H7149" s="225" t="s">
        <v>488</v>
      </c>
      <c r="I7149" s="372" t="s">
        <v>1385</v>
      </c>
      <c r="J7149" s="374">
        <v>0</v>
      </c>
      <c r="K7149" s="269" t="s">
        <v>22</v>
      </c>
      <c r="L7149" s="269" t="s">
        <v>1392</v>
      </c>
      <c r="M7149" s="369">
        <v>2010</v>
      </c>
      <c r="N7149" s="375">
        <v>43873</v>
      </c>
      <c r="O7149" s="226" t="s">
        <v>2569</v>
      </c>
      <c r="P7149" t="str">
        <f t="shared" si="111"/>
        <v>Minnesota River and Greater Blue Earth River TMDL for TSS-Minnesota River-(07020012-505)-TSS</v>
      </c>
    </row>
    <row r="7150" spans="1:16" ht="45" hidden="1" x14ac:dyDescent="0.25">
      <c r="A7150" s="129" t="s">
        <v>2221</v>
      </c>
      <c r="B7150" s="269" t="s">
        <v>523</v>
      </c>
      <c r="C7150" s="226" t="s">
        <v>2568</v>
      </c>
      <c r="D7150" s="269" t="s">
        <v>641</v>
      </c>
      <c r="E7150" s="372" t="s">
        <v>1557</v>
      </c>
      <c r="F7150" s="269" t="s">
        <v>475</v>
      </c>
      <c r="G7150" s="373">
        <v>119.2</v>
      </c>
      <c r="H7150" s="225" t="s">
        <v>488</v>
      </c>
      <c r="I7150" s="269" t="s">
        <v>1379</v>
      </c>
      <c r="J7150" s="374">
        <v>0</v>
      </c>
      <c r="K7150" s="269" t="s">
        <v>22</v>
      </c>
      <c r="L7150" s="269" t="s">
        <v>1392</v>
      </c>
      <c r="M7150" s="369">
        <v>2010</v>
      </c>
      <c r="N7150" s="375">
        <v>43873</v>
      </c>
      <c r="O7150" s="226" t="s">
        <v>2569</v>
      </c>
      <c r="P7150" t="str">
        <f t="shared" si="111"/>
        <v>Minnesota River and Greater Blue Earth River TMDL for TSS-Minnesota River-(07020012-505)-TSS</v>
      </c>
    </row>
    <row r="7151" spans="1:16" ht="45" hidden="1" x14ac:dyDescent="0.25">
      <c r="A7151" s="129" t="s">
        <v>2221</v>
      </c>
      <c r="B7151" s="269" t="s">
        <v>523</v>
      </c>
      <c r="C7151" s="226" t="s">
        <v>2568</v>
      </c>
      <c r="D7151" s="269" t="s">
        <v>641</v>
      </c>
      <c r="E7151" s="372" t="s">
        <v>1557</v>
      </c>
      <c r="F7151" s="269" t="s">
        <v>475</v>
      </c>
      <c r="G7151" s="373">
        <v>44.21</v>
      </c>
      <c r="H7151" s="225" t="s">
        <v>488</v>
      </c>
      <c r="I7151" s="269" t="s">
        <v>1382</v>
      </c>
      <c r="J7151" s="374">
        <v>0</v>
      </c>
      <c r="K7151" s="269" t="s">
        <v>22</v>
      </c>
      <c r="L7151" s="269" t="s">
        <v>1392</v>
      </c>
      <c r="M7151" s="369">
        <v>2010</v>
      </c>
      <c r="N7151" s="375">
        <v>43873</v>
      </c>
      <c r="O7151" s="226" t="s">
        <v>2569</v>
      </c>
      <c r="P7151" t="str">
        <f t="shared" si="111"/>
        <v>Minnesota River and Greater Blue Earth River TMDL for TSS-Minnesota River-(07020012-505)-TSS</v>
      </c>
    </row>
    <row r="7152" spans="1:16" ht="45" hidden="1" x14ac:dyDescent="0.25">
      <c r="A7152" s="129" t="s">
        <v>2221</v>
      </c>
      <c r="B7152" s="269" t="s">
        <v>523</v>
      </c>
      <c r="C7152" s="226" t="s">
        <v>2568</v>
      </c>
      <c r="D7152" s="269" t="s">
        <v>641</v>
      </c>
      <c r="E7152" s="372" t="s">
        <v>1557</v>
      </c>
      <c r="F7152" s="269" t="s">
        <v>475</v>
      </c>
      <c r="G7152" s="373">
        <v>17.829999999999998</v>
      </c>
      <c r="H7152" s="225" t="s">
        <v>488</v>
      </c>
      <c r="I7152" s="269" t="s">
        <v>1383</v>
      </c>
      <c r="J7152" s="374">
        <v>0</v>
      </c>
      <c r="K7152" s="269" t="s">
        <v>22</v>
      </c>
      <c r="L7152" s="269" t="s">
        <v>1392</v>
      </c>
      <c r="M7152" s="369">
        <v>2010</v>
      </c>
      <c r="N7152" s="375">
        <v>43873</v>
      </c>
      <c r="O7152" s="226" t="s">
        <v>2569</v>
      </c>
      <c r="P7152" t="str">
        <f t="shared" si="111"/>
        <v>Minnesota River and Greater Blue Earth River TMDL for TSS-Minnesota River-(07020012-505)-TSS</v>
      </c>
    </row>
    <row r="7153" spans="1:16" ht="45" hidden="1" x14ac:dyDescent="0.25">
      <c r="A7153" s="129" t="s">
        <v>2221</v>
      </c>
      <c r="B7153" s="269" t="s">
        <v>523</v>
      </c>
      <c r="C7153" s="226" t="s">
        <v>2568</v>
      </c>
      <c r="D7153" s="269" t="s">
        <v>641</v>
      </c>
      <c r="E7153" s="372" t="s">
        <v>1557</v>
      </c>
      <c r="F7153" s="269" t="s">
        <v>475</v>
      </c>
      <c r="G7153" s="373">
        <v>8.1199999999999992</v>
      </c>
      <c r="H7153" s="225" t="s">
        <v>488</v>
      </c>
      <c r="I7153" s="372" t="s">
        <v>1384</v>
      </c>
      <c r="J7153" s="374">
        <v>0</v>
      </c>
      <c r="K7153" s="269" t="s">
        <v>22</v>
      </c>
      <c r="L7153" s="269" t="s">
        <v>1392</v>
      </c>
      <c r="M7153" s="369">
        <v>2010</v>
      </c>
      <c r="N7153" s="375">
        <v>43873</v>
      </c>
      <c r="O7153" s="226" t="s">
        <v>2569</v>
      </c>
      <c r="P7153" t="str">
        <f t="shared" si="111"/>
        <v>Minnesota River and Greater Blue Earth River TMDL for TSS-Minnesota River-(07020012-505)-TSS</v>
      </c>
    </row>
    <row r="7154" spans="1:16" ht="45" hidden="1" x14ac:dyDescent="0.25">
      <c r="A7154" s="129" t="s">
        <v>2221</v>
      </c>
      <c r="B7154" s="269" t="s">
        <v>523</v>
      </c>
      <c r="C7154" s="226" t="s">
        <v>2568</v>
      </c>
      <c r="D7154" s="269" t="s">
        <v>641</v>
      </c>
      <c r="E7154" s="372" t="s">
        <v>1557</v>
      </c>
      <c r="F7154" s="269" t="s">
        <v>475</v>
      </c>
      <c r="G7154" s="373">
        <v>3.9</v>
      </c>
      <c r="H7154" s="225" t="s">
        <v>488</v>
      </c>
      <c r="I7154" s="372" t="s">
        <v>1385</v>
      </c>
      <c r="J7154" s="374">
        <v>0</v>
      </c>
      <c r="K7154" s="269" t="s">
        <v>22</v>
      </c>
      <c r="L7154" s="269" t="s">
        <v>1392</v>
      </c>
      <c r="M7154" s="369">
        <v>2010</v>
      </c>
      <c r="N7154" s="375">
        <v>43873</v>
      </c>
      <c r="O7154" s="226" t="s">
        <v>2569</v>
      </c>
      <c r="P7154" t="str">
        <f t="shared" si="111"/>
        <v>Minnesota River and Greater Blue Earth River TMDL for TSS-Minnesota River-(07020012-505)-TSS</v>
      </c>
    </row>
    <row r="7155" spans="1:16" ht="45" hidden="1" x14ac:dyDescent="0.25">
      <c r="A7155" s="129" t="s">
        <v>2249</v>
      </c>
      <c r="B7155" s="269" t="s">
        <v>2451</v>
      </c>
      <c r="C7155" s="226" t="s">
        <v>2568</v>
      </c>
      <c r="D7155" s="269" t="s">
        <v>641</v>
      </c>
      <c r="E7155" s="372" t="s">
        <v>1557</v>
      </c>
      <c r="F7155" s="269" t="s">
        <v>475</v>
      </c>
      <c r="G7155" s="373">
        <v>119.2</v>
      </c>
      <c r="H7155" s="225" t="s">
        <v>488</v>
      </c>
      <c r="I7155" s="269" t="s">
        <v>1379</v>
      </c>
      <c r="J7155" s="374">
        <v>0</v>
      </c>
      <c r="K7155" s="269" t="s">
        <v>22</v>
      </c>
      <c r="L7155" s="269" t="s">
        <v>1392</v>
      </c>
      <c r="M7155" s="369">
        <v>2010</v>
      </c>
      <c r="N7155" s="375">
        <v>43873</v>
      </c>
      <c r="O7155" s="226" t="s">
        <v>2569</v>
      </c>
      <c r="P7155" t="str">
        <f t="shared" si="111"/>
        <v>Minnesota River and Greater Blue Earth River TMDL for TSS-Minnesota River-(07020012-505)-TSS</v>
      </c>
    </row>
    <row r="7156" spans="1:16" ht="45" hidden="1" x14ac:dyDescent="0.25">
      <c r="A7156" s="129" t="s">
        <v>2249</v>
      </c>
      <c r="B7156" s="269" t="s">
        <v>2451</v>
      </c>
      <c r="C7156" s="226" t="s">
        <v>2568</v>
      </c>
      <c r="D7156" s="269" t="s">
        <v>641</v>
      </c>
      <c r="E7156" s="372" t="s">
        <v>1557</v>
      </c>
      <c r="F7156" s="269" t="s">
        <v>475</v>
      </c>
      <c r="G7156" s="373">
        <v>44.21</v>
      </c>
      <c r="H7156" s="225" t="s">
        <v>488</v>
      </c>
      <c r="I7156" s="269" t="s">
        <v>1382</v>
      </c>
      <c r="J7156" s="374">
        <v>0</v>
      </c>
      <c r="K7156" s="269" t="s">
        <v>22</v>
      </c>
      <c r="L7156" s="269" t="s">
        <v>1392</v>
      </c>
      <c r="M7156" s="369">
        <v>2010</v>
      </c>
      <c r="N7156" s="375">
        <v>43873</v>
      </c>
      <c r="O7156" s="226" t="s">
        <v>2569</v>
      </c>
      <c r="P7156" t="str">
        <f t="shared" si="111"/>
        <v>Minnesota River and Greater Blue Earth River TMDL for TSS-Minnesota River-(07020012-505)-TSS</v>
      </c>
    </row>
    <row r="7157" spans="1:16" ht="45" hidden="1" x14ac:dyDescent="0.25">
      <c r="A7157" s="129" t="s">
        <v>2249</v>
      </c>
      <c r="B7157" s="269" t="s">
        <v>2451</v>
      </c>
      <c r="C7157" s="226" t="s">
        <v>2568</v>
      </c>
      <c r="D7157" s="269" t="s">
        <v>641</v>
      </c>
      <c r="E7157" s="372" t="s">
        <v>1557</v>
      </c>
      <c r="F7157" s="269" t="s">
        <v>475</v>
      </c>
      <c r="G7157" s="373">
        <v>17.829999999999998</v>
      </c>
      <c r="H7157" s="225" t="s">
        <v>488</v>
      </c>
      <c r="I7157" s="269" t="s">
        <v>1383</v>
      </c>
      <c r="J7157" s="374">
        <v>0</v>
      </c>
      <c r="K7157" s="269" t="s">
        <v>22</v>
      </c>
      <c r="L7157" s="269" t="s">
        <v>1392</v>
      </c>
      <c r="M7157" s="369">
        <v>2010</v>
      </c>
      <c r="N7157" s="375">
        <v>43873</v>
      </c>
      <c r="O7157" s="226" t="s">
        <v>2569</v>
      </c>
      <c r="P7157" t="str">
        <f t="shared" si="111"/>
        <v>Minnesota River and Greater Blue Earth River TMDL for TSS-Minnesota River-(07020012-505)-TSS</v>
      </c>
    </row>
    <row r="7158" spans="1:16" ht="45" hidden="1" x14ac:dyDescent="0.25">
      <c r="A7158" s="129" t="s">
        <v>2249</v>
      </c>
      <c r="B7158" s="269" t="s">
        <v>2451</v>
      </c>
      <c r="C7158" s="226" t="s">
        <v>2568</v>
      </c>
      <c r="D7158" s="269" t="s">
        <v>641</v>
      </c>
      <c r="E7158" s="372" t="s">
        <v>1557</v>
      </c>
      <c r="F7158" s="269" t="s">
        <v>475</v>
      </c>
      <c r="G7158" s="373">
        <v>8.1199999999999992</v>
      </c>
      <c r="H7158" s="225" t="s">
        <v>488</v>
      </c>
      <c r="I7158" s="372" t="s">
        <v>1384</v>
      </c>
      <c r="J7158" s="374">
        <v>0</v>
      </c>
      <c r="K7158" s="269" t="s">
        <v>22</v>
      </c>
      <c r="L7158" s="269" t="s">
        <v>1392</v>
      </c>
      <c r="M7158" s="369">
        <v>2010</v>
      </c>
      <c r="N7158" s="375">
        <v>43873</v>
      </c>
      <c r="O7158" s="226" t="s">
        <v>2569</v>
      </c>
      <c r="P7158" t="str">
        <f t="shared" si="111"/>
        <v>Minnesota River and Greater Blue Earth River TMDL for TSS-Minnesota River-(07020012-505)-TSS</v>
      </c>
    </row>
    <row r="7159" spans="1:16" ht="45" hidden="1" x14ac:dyDescent="0.25">
      <c r="A7159" s="129" t="s">
        <v>2249</v>
      </c>
      <c r="B7159" s="269" t="s">
        <v>2451</v>
      </c>
      <c r="C7159" s="226" t="s">
        <v>2568</v>
      </c>
      <c r="D7159" s="269" t="s">
        <v>641</v>
      </c>
      <c r="E7159" s="372" t="s">
        <v>1557</v>
      </c>
      <c r="F7159" s="269" t="s">
        <v>475</v>
      </c>
      <c r="G7159" s="373">
        <v>3.9</v>
      </c>
      <c r="H7159" s="225" t="s">
        <v>488</v>
      </c>
      <c r="I7159" s="372" t="s">
        <v>1385</v>
      </c>
      <c r="J7159" s="374">
        <v>0</v>
      </c>
      <c r="K7159" s="269" t="s">
        <v>22</v>
      </c>
      <c r="L7159" s="269" t="s">
        <v>1392</v>
      </c>
      <c r="M7159" s="369">
        <v>2010</v>
      </c>
      <c r="N7159" s="375">
        <v>43873</v>
      </c>
      <c r="O7159" s="226" t="s">
        <v>2569</v>
      </c>
      <c r="P7159" t="str">
        <f t="shared" si="111"/>
        <v>Minnesota River and Greater Blue Earth River TMDL for TSS-Minnesota River-(07020012-505)-TSS</v>
      </c>
    </row>
    <row r="7160" spans="1:16" ht="45" hidden="1" x14ac:dyDescent="0.25">
      <c r="A7160" s="129" t="s">
        <v>206</v>
      </c>
      <c r="B7160" s="269" t="s">
        <v>530</v>
      </c>
      <c r="C7160" s="226" t="s">
        <v>2568</v>
      </c>
      <c r="D7160" s="269" t="s">
        <v>641</v>
      </c>
      <c r="E7160" s="372" t="s">
        <v>1557</v>
      </c>
      <c r="F7160" s="269" t="s">
        <v>475</v>
      </c>
      <c r="G7160" s="373">
        <v>119.2</v>
      </c>
      <c r="H7160" s="225" t="s">
        <v>488</v>
      </c>
      <c r="I7160" s="269" t="s">
        <v>1379</v>
      </c>
      <c r="J7160" s="374">
        <v>0</v>
      </c>
      <c r="K7160" s="269" t="s">
        <v>22</v>
      </c>
      <c r="L7160" s="269" t="s">
        <v>1392</v>
      </c>
      <c r="M7160" s="369">
        <v>2010</v>
      </c>
      <c r="N7160" s="375">
        <v>43873</v>
      </c>
      <c r="O7160" s="226" t="s">
        <v>2569</v>
      </c>
      <c r="P7160" t="str">
        <f t="shared" si="111"/>
        <v>Minnesota River and Greater Blue Earth River TMDL for TSS-Minnesota River-(07020012-505)-TSS</v>
      </c>
    </row>
    <row r="7161" spans="1:16" ht="45" hidden="1" x14ac:dyDescent="0.25">
      <c r="A7161" s="129" t="s">
        <v>206</v>
      </c>
      <c r="B7161" s="269" t="s">
        <v>530</v>
      </c>
      <c r="C7161" s="226" t="s">
        <v>2568</v>
      </c>
      <c r="D7161" s="269" t="s">
        <v>641</v>
      </c>
      <c r="E7161" s="372" t="s">
        <v>1557</v>
      </c>
      <c r="F7161" s="269" t="s">
        <v>475</v>
      </c>
      <c r="G7161" s="373">
        <v>44.21</v>
      </c>
      <c r="H7161" s="225" t="s">
        <v>488</v>
      </c>
      <c r="I7161" s="269" t="s">
        <v>1382</v>
      </c>
      <c r="J7161" s="374">
        <v>0</v>
      </c>
      <c r="K7161" s="269" t="s">
        <v>22</v>
      </c>
      <c r="L7161" s="269" t="s">
        <v>1392</v>
      </c>
      <c r="M7161" s="369">
        <v>2010</v>
      </c>
      <c r="N7161" s="375">
        <v>43873</v>
      </c>
      <c r="O7161" s="226" t="s">
        <v>2569</v>
      </c>
      <c r="P7161" t="str">
        <f t="shared" si="111"/>
        <v>Minnesota River and Greater Blue Earth River TMDL for TSS-Minnesota River-(07020012-505)-TSS</v>
      </c>
    </row>
    <row r="7162" spans="1:16" ht="45" hidden="1" x14ac:dyDescent="0.25">
      <c r="A7162" s="129" t="s">
        <v>206</v>
      </c>
      <c r="B7162" s="269" t="s">
        <v>530</v>
      </c>
      <c r="C7162" s="226" t="s">
        <v>2568</v>
      </c>
      <c r="D7162" s="269" t="s">
        <v>641</v>
      </c>
      <c r="E7162" s="372" t="s">
        <v>1557</v>
      </c>
      <c r="F7162" s="269" t="s">
        <v>475</v>
      </c>
      <c r="G7162" s="373">
        <v>17.829999999999998</v>
      </c>
      <c r="H7162" s="225" t="s">
        <v>488</v>
      </c>
      <c r="I7162" s="269" t="s">
        <v>1383</v>
      </c>
      <c r="J7162" s="374">
        <v>0</v>
      </c>
      <c r="K7162" s="269" t="s">
        <v>22</v>
      </c>
      <c r="L7162" s="269" t="s">
        <v>1392</v>
      </c>
      <c r="M7162" s="369">
        <v>2010</v>
      </c>
      <c r="N7162" s="375">
        <v>43873</v>
      </c>
      <c r="O7162" s="226" t="s">
        <v>2569</v>
      </c>
      <c r="P7162" t="str">
        <f t="shared" si="111"/>
        <v>Minnesota River and Greater Blue Earth River TMDL for TSS-Minnesota River-(07020012-505)-TSS</v>
      </c>
    </row>
    <row r="7163" spans="1:16" ht="45" hidden="1" x14ac:dyDescent="0.25">
      <c r="A7163" s="129" t="s">
        <v>206</v>
      </c>
      <c r="B7163" s="269" t="s">
        <v>530</v>
      </c>
      <c r="C7163" s="226" t="s">
        <v>2568</v>
      </c>
      <c r="D7163" s="269" t="s">
        <v>641</v>
      </c>
      <c r="E7163" s="372" t="s">
        <v>1557</v>
      </c>
      <c r="F7163" s="269" t="s">
        <v>475</v>
      </c>
      <c r="G7163" s="373">
        <v>8.1199999999999992</v>
      </c>
      <c r="H7163" s="225" t="s">
        <v>488</v>
      </c>
      <c r="I7163" s="372" t="s">
        <v>1384</v>
      </c>
      <c r="J7163" s="374">
        <v>0</v>
      </c>
      <c r="K7163" s="269" t="s">
        <v>22</v>
      </c>
      <c r="L7163" s="269" t="s">
        <v>1392</v>
      </c>
      <c r="M7163" s="369">
        <v>2010</v>
      </c>
      <c r="N7163" s="375">
        <v>43873</v>
      </c>
      <c r="O7163" s="226" t="s">
        <v>2569</v>
      </c>
      <c r="P7163" t="str">
        <f t="shared" si="111"/>
        <v>Minnesota River and Greater Blue Earth River TMDL for TSS-Minnesota River-(07020012-505)-TSS</v>
      </c>
    </row>
    <row r="7164" spans="1:16" ht="45" hidden="1" x14ac:dyDescent="0.25">
      <c r="A7164" s="129" t="s">
        <v>206</v>
      </c>
      <c r="B7164" s="269" t="s">
        <v>530</v>
      </c>
      <c r="C7164" s="226" t="s">
        <v>2568</v>
      </c>
      <c r="D7164" s="269" t="s">
        <v>641</v>
      </c>
      <c r="E7164" s="372" t="s">
        <v>1557</v>
      </c>
      <c r="F7164" s="269" t="s">
        <v>475</v>
      </c>
      <c r="G7164" s="373">
        <v>3.9</v>
      </c>
      <c r="H7164" s="225" t="s">
        <v>488</v>
      </c>
      <c r="I7164" s="372" t="s">
        <v>1385</v>
      </c>
      <c r="J7164" s="374">
        <v>0</v>
      </c>
      <c r="K7164" s="269" t="s">
        <v>22</v>
      </c>
      <c r="L7164" s="269" t="s">
        <v>1392</v>
      </c>
      <c r="M7164" s="369">
        <v>2010</v>
      </c>
      <c r="N7164" s="375">
        <v>43873</v>
      </c>
      <c r="O7164" s="226" t="s">
        <v>2569</v>
      </c>
      <c r="P7164" t="str">
        <f t="shared" si="111"/>
        <v>Minnesota River and Greater Blue Earth River TMDL for TSS-Minnesota River-(07020012-505)-TSS</v>
      </c>
    </row>
    <row r="7165" spans="1:16" ht="45" hidden="1" x14ac:dyDescent="0.25">
      <c r="A7165" s="129" t="s">
        <v>2250</v>
      </c>
      <c r="B7165" s="269" t="s">
        <v>2452</v>
      </c>
      <c r="C7165" s="226" t="s">
        <v>2568</v>
      </c>
      <c r="D7165" s="269" t="s">
        <v>641</v>
      </c>
      <c r="E7165" s="372" t="s">
        <v>1557</v>
      </c>
      <c r="F7165" s="269" t="s">
        <v>475</v>
      </c>
      <c r="G7165" s="373">
        <v>119.2</v>
      </c>
      <c r="H7165" s="225" t="s">
        <v>488</v>
      </c>
      <c r="I7165" s="269" t="s">
        <v>1379</v>
      </c>
      <c r="J7165" s="374">
        <v>0</v>
      </c>
      <c r="K7165" s="269" t="s">
        <v>22</v>
      </c>
      <c r="L7165" s="269" t="s">
        <v>1392</v>
      </c>
      <c r="M7165" s="369">
        <v>2010</v>
      </c>
      <c r="N7165" s="375">
        <v>43873</v>
      </c>
      <c r="O7165" s="226" t="s">
        <v>2569</v>
      </c>
      <c r="P7165" t="str">
        <f t="shared" si="111"/>
        <v>Minnesota River and Greater Blue Earth River TMDL for TSS-Minnesota River-(07020012-505)-TSS</v>
      </c>
    </row>
    <row r="7166" spans="1:16" ht="45" hidden="1" x14ac:dyDescent="0.25">
      <c r="A7166" s="129" t="s">
        <v>2250</v>
      </c>
      <c r="B7166" s="269" t="s">
        <v>2452</v>
      </c>
      <c r="C7166" s="226" t="s">
        <v>2568</v>
      </c>
      <c r="D7166" s="269" t="s">
        <v>641</v>
      </c>
      <c r="E7166" s="372" t="s">
        <v>1557</v>
      </c>
      <c r="F7166" s="269" t="s">
        <v>475</v>
      </c>
      <c r="G7166" s="373">
        <v>44.21</v>
      </c>
      <c r="H7166" s="225" t="s">
        <v>488</v>
      </c>
      <c r="I7166" s="269" t="s">
        <v>1382</v>
      </c>
      <c r="J7166" s="374">
        <v>0</v>
      </c>
      <c r="K7166" s="269" t="s">
        <v>22</v>
      </c>
      <c r="L7166" s="269" t="s">
        <v>1392</v>
      </c>
      <c r="M7166" s="369">
        <v>2010</v>
      </c>
      <c r="N7166" s="375">
        <v>43873</v>
      </c>
      <c r="O7166" s="226" t="s">
        <v>2569</v>
      </c>
      <c r="P7166" t="str">
        <f t="shared" si="111"/>
        <v>Minnesota River and Greater Blue Earth River TMDL for TSS-Minnesota River-(07020012-505)-TSS</v>
      </c>
    </row>
    <row r="7167" spans="1:16" ht="45" hidden="1" x14ac:dyDescent="0.25">
      <c r="A7167" s="129" t="s">
        <v>2250</v>
      </c>
      <c r="B7167" s="269" t="s">
        <v>2452</v>
      </c>
      <c r="C7167" s="226" t="s">
        <v>2568</v>
      </c>
      <c r="D7167" s="269" t="s">
        <v>641</v>
      </c>
      <c r="E7167" s="372" t="s">
        <v>1557</v>
      </c>
      <c r="F7167" s="269" t="s">
        <v>475</v>
      </c>
      <c r="G7167" s="373">
        <v>17.829999999999998</v>
      </c>
      <c r="H7167" s="225" t="s">
        <v>488</v>
      </c>
      <c r="I7167" s="269" t="s">
        <v>1383</v>
      </c>
      <c r="J7167" s="374">
        <v>0</v>
      </c>
      <c r="K7167" s="269" t="s">
        <v>22</v>
      </c>
      <c r="L7167" s="269" t="s">
        <v>1392</v>
      </c>
      <c r="M7167" s="369">
        <v>2010</v>
      </c>
      <c r="N7167" s="375">
        <v>43873</v>
      </c>
      <c r="O7167" s="226" t="s">
        <v>2569</v>
      </c>
      <c r="P7167" t="str">
        <f t="shared" si="111"/>
        <v>Minnesota River and Greater Blue Earth River TMDL for TSS-Minnesota River-(07020012-505)-TSS</v>
      </c>
    </row>
    <row r="7168" spans="1:16" ht="45" hidden="1" x14ac:dyDescent="0.25">
      <c r="A7168" s="129" t="s">
        <v>2250</v>
      </c>
      <c r="B7168" s="269" t="s">
        <v>2452</v>
      </c>
      <c r="C7168" s="226" t="s">
        <v>2568</v>
      </c>
      <c r="D7168" s="269" t="s">
        <v>641</v>
      </c>
      <c r="E7168" s="372" t="s">
        <v>1557</v>
      </c>
      <c r="F7168" s="269" t="s">
        <v>475</v>
      </c>
      <c r="G7168" s="373">
        <v>8.1199999999999992</v>
      </c>
      <c r="H7168" s="225" t="s">
        <v>488</v>
      </c>
      <c r="I7168" s="372" t="s">
        <v>1384</v>
      </c>
      <c r="J7168" s="374">
        <v>0</v>
      </c>
      <c r="K7168" s="269" t="s">
        <v>22</v>
      </c>
      <c r="L7168" s="269" t="s">
        <v>1392</v>
      </c>
      <c r="M7168" s="369">
        <v>2010</v>
      </c>
      <c r="N7168" s="375">
        <v>43873</v>
      </c>
      <c r="O7168" s="226" t="s">
        <v>2569</v>
      </c>
      <c r="P7168" t="str">
        <f t="shared" si="111"/>
        <v>Minnesota River and Greater Blue Earth River TMDL for TSS-Minnesota River-(07020012-505)-TSS</v>
      </c>
    </row>
    <row r="7169" spans="1:16" ht="45" hidden="1" x14ac:dyDescent="0.25">
      <c r="A7169" s="129" t="s">
        <v>2250</v>
      </c>
      <c r="B7169" s="269" t="s">
        <v>2452</v>
      </c>
      <c r="C7169" s="226" t="s">
        <v>2568</v>
      </c>
      <c r="D7169" s="269" t="s">
        <v>641</v>
      </c>
      <c r="E7169" s="372" t="s">
        <v>1557</v>
      </c>
      <c r="F7169" s="269" t="s">
        <v>475</v>
      </c>
      <c r="G7169" s="373">
        <v>3.9</v>
      </c>
      <c r="H7169" s="225" t="s">
        <v>488</v>
      </c>
      <c r="I7169" s="372" t="s">
        <v>1385</v>
      </c>
      <c r="J7169" s="374">
        <v>0</v>
      </c>
      <c r="K7169" s="269" t="s">
        <v>22</v>
      </c>
      <c r="L7169" s="269" t="s">
        <v>1392</v>
      </c>
      <c r="M7169" s="369">
        <v>2010</v>
      </c>
      <c r="N7169" s="375">
        <v>43873</v>
      </c>
      <c r="O7169" s="226" t="s">
        <v>2569</v>
      </c>
      <c r="P7169" t="str">
        <f t="shared" si="111"/>
        <v>Minnesota River and Greater Blue Earth River TMDL for TSS-Minnesota River-(07020012-505)-TSS</v>
      </c>
    </row>
    <row r="7170" spans="1:16" ht="45" hidden="1" x14ac:dyDescent="0.25">
      <c r="A7170" s="129" t="s">
        <v>2252</v>
      </c>
      <c r="B7170" s="269" t="s">
        <v>690</v>
      </c>
      <c r="C7170" s="226" t="s">
        <v>2568</v>
      </c>
      <c r="D7170" s="269" t="s">
        <v>641</v>
      </c>
      <c r="E7170" s="372" t="s">
        <v>1557</v>
      </c>
      <c r="F7170" s="269" t="s">
        <v>475</v>
      </c>
      <c r="G7170" s="373">
        <v>119.2</v>
      </c>
      <c r="H7170" s="225" t="s">
        <v>488</v>
      </c>
      <c r="I7170" s="269" t="s">
        <v>1379</v>
      </c>
      <c r="J7170" s="374">
        <v>0</v>
      </c>
      <c r="K7170" s="269" t="s">
        <v>22</v>
      </c>
      <c r="L7170" s="269" t="s">
        <v>1392</v>
      </c>
      <c r="M7170" s="369">
        <v>2010</v>
      </c>
      <c r="N7170" s="375">
        <v>43873</v>
      </c>
      <c r="O7170" s="226" t="s">
        <v>2569</v>
      </c>
      <c r="P7170" t="str">
        <f t="shared" si="111"/>
        <v>Minnesota River and Greater Blue Earth River TMDL for TSS-Minnesota River-(07020012-505)-TSS</v>
      </c>
    </row>
    <row r="7171" spans="1:16" ht="45" hidden="1" x14ac:dyDescent="0.25">
      <c r="A7171" s="129" t="s">
        <v>2252</v>
      </c>
      <c r="B7171" s="269" t="s">
        <v>690</v>
      </c>
      <c r="C7171" s="226" t="s">
        <v>2568</v>
      </c>
      <c r="D7171" s="269" t="s">
        <v>641</v>
      </c>
      <c r="E7171" s="372" t="s">
        <v>1557</v>
      </c>
      <c r="F7171" s="269" t="s">
        <v>475</v>
      </c>
      <c r="G7171" s="373">
        <v>44.21</v>
      </c>
      <c r="H7171" s="225" t="s">
        <v>488</v>
      </c>
      <c r="I7171" s="269" t="s">
        <v>1382</v>
      </c>
      <c r="J7171" s="374">
        <v>0</v>
      </c>
      <c r="K7171" s="269" t="s">
        <v>22</v>
      </c>
      <c r="L7171" s="269" t="s">
        <v>1392</v>
      </c>
      <c r="M7171" s="369">
        <v>2010</v>
      </c>
      <c r="N7171" s="375">
        <v>43873</v>
      </c>
      <c r="O7171" s="226" t="s">
        <v>2569</v>
      </c>
      <c r="P7171" t="str">
        <f t="shared" ref="P7171:P7234" si="112">CONCATENATE(C7171, "-", E7171, "-","(", D7171,")", "-",K7171)</f>
        <v>Minnesota River and Greater Blue Earth River TMDL for TSS-Minnesota River-(07020012-505)-TSS</v>
      </c>
    </row>
    <row r="7172" spans="1:16" ht="45" hidden="1" x14ac:dyDescent="0.25">
      <c r="A7172" s="129" t="s">
        <v>2252</v>
      </c>
      <c r="B7172" s="269" t="s">
        <v>690</v>
      </c>
      <c r="C7172" s="226" t="s">
        <v>2568</v>
      </c>
      <c r="D7172" s="269" t="s">
        <v>641</v>
      </c>
      <c r="E7172" s="372" t="s">
        <v>1557</v>
      </c>
      <c r="F7172" s="269" t="s">
        <v>475</v>
      </c>
      <c r="G7172" s="373">
        <v>17.829999999999998</v>
      </c>
      <c r="H7172" s="225" t="s">
        <v>488</v>
      </c>
      <c r="I7172" s="269" t="s">
        <v>1383</v>
      </c>
      <c r="J7172" s="374">
        <v>0</v>
      </c>
      <c r="K7172" s="269" t="s">
        <v>22</v>
      </c>
      <c r="L7172" s="269" t="s">
        <v>1392</v>
      </c>
      <c r="M7172" s="369">
        <v>2010</v>
      </c>
      <c r="N7172" s="375">
        <v>43873</v>
      </c>
      <c r="O7172" s="226" t="s">
        <v>2569</v>
      </c>
      <c r="P7172" t="str">
        <f t="shared" si="112"/>
        <v>Minnesota River and Greater Blue Earth River TMDL for TSS-Minnesota River-(07020012-505)-TSS</v>
      </c>
    </row>
    <row r="7173" spans="1:16" ht="45" hidden="1" x14ac:dyDescent="0.25">
      <c r="A7173" s="129" t="s">
        <v>2252</v>
      </c>
      <c r="B7173" s="269" t="s">
        <v>690</v>
      </c>
      <c r="C7173" s="226" t="s">
        <v>2568</v>
      </c>
      <c r="D7173" s="269" t="s">
        <v>641</v>
      </c>
      <c r="E7173" s="372" t="s">
        <v>1557</v>
      </c>
      <c r="F7173" s="269" t="s">
        <v>475</v>
      </c>
      <c r="G7173" s="373">
        <v>8.1199999999999992</v>
      </c>
      <c r="H7173" s="225" t="s">
        <v>488</v>
      </c>
      <c r="I7173" s="372" t="s">
        <v>1384</v>
      </c>
      <c r="J7173" s="374">
        <v>0</v>
      </c>
      <c r="K7173" s="269" t="s">
        <v>22</v>
      </c>
      <c r="L7173" s="269" t="s">
        <v>1392</v>
      </c>
      <c r="M7173" s="369">
        <v>2010</v>
      </c>
      <c r="N7173" s="375">
        <v>43873</v>
      </c>
      <c r="O7173" s="226" t="s">
        <v>2569</v>
      </c>
      <c r="P7173" t="str">
        <f t="shared" si="112"/>
        <v>Minnesota River and Greater Blue Earth River TMDL for TSS-Minnesota River-(07020012-505)-TSS</v>
      </c>
    </row>
    <row r="7174" spans="1:16" ht="45" hidden="1" x14ac:dyDescent="0.25">
      <c r="A7174" s="129" t="s">
        <v>2252</v>
      </c>
      <c r="B7174" s="269" t="s">
        <v>690</v>
      </c>
      <c r="C7174" s="226" t="s">
        <v>2568</v>
      </c>
      <c r="D7174" s="269" t="s">
        <v>641</v>
      </c>
      <c r="E7174" s="372" t="s">
        <v>1557</v>
      </c>
      <c r="F7174" s="269" t="s">
        <v>475</v>
      </c>
      <c r="G7174" s="373">
        <v>3.9</v>
      </c>
      <c r="H7174" s="225" t="s">
        <v>488</v>
      </c>
      <c r="I7174" s="372" t="s">
        <v>1385</v>
      </c>
      <c r="J7174" s="374">
        <v>0</v>
      </c>
      <c r="K7174" s="269" t="s">
        <v>22</v>
      </c>
      <c r="L7174" s="269" t="s">
        <v>1392</v>
      </c>
      <c r="M7174" s="369">
        <v>2010</v>
      </c>
      <c r="N7174" s="375">
        <v>43873</v>
      </c>
      <c r="O7174" s="226" t="s">
        <v>2569</v>
      </c>
      <c r="P7174" t="str">
        <f t="shared" si="112"/>
        <v>Minnesota River and Greater Blue Earth River TMDL for TSS-Minnesota River-(07020012-505)-TSS</v>
      </c>
    </row>
    <row r="7175" spans="1:16" ht="45" hidden="1" x14ac:dyDescent="0.25">
      <c r="A7175" s="129" t="s">
        <v>2253</v>
      </c>
      <c r="B7175" s="269" t="s">
        <v>2454</v>
      </c>
      <c r="C7175" s="226" t="s">
        <v>2568</v>
      </c>
      <c r="D7175" s="269" t="s">
        <v>641</v>
      </c>
      <c r="E7175" s="372" t="s">
        <v>1557</v>
      </c>
      <c r="F7175" s="269" t="s">
        <v>475</v>
      </c>
      <c r="G7175" s="373">
        <v>119.2</v>
      </c>
      <c r="H7175" s="225" t="s">
        <v>488</v>
      </c>
      <c r="I7175" s="269" t="s">
        <v>1379</v>
      </c>
      <c r="J7175" s="374">
        <v>0</v>
      </c>
      <c r="K7175" s="269" t="s">
        <v>22</v>
      </c>
      <c r="L7175" s="269" t="s">
        <v>1392</v>
      </c>
      <c r="M7175" s="369">
        <v>2010</v>
      </c>
      <c r="N7175" s="375">
        <v>43873</v>
      </c>
      <c r="O7175" s="226" t="s">
        <v>2569</v>
      </c>
      <c r="P7175" t="str">
        <f t="shared" si="112"/>
        <v>Minnesota River and Greater Blue Earth River TMDL for TSS-Minnesota River-(07020012-505)-TSS</v>
      </c>
    </row>
    <row r="7176" spans="1:16" ht="45" hidden="1" x14ac:dyDescent="0.25">
      <c r="A7176" s="129" t="s">
        <v>2253</v>
      </c>
      <c r="B7176" s="269" t="s">
        <v>2454</v>
      </c>
      <c r="C7176" s="226" t="s">
        <v>2568</v>
      </c>
      <c r="D7176" s="269" t="s">
        <v>641</v>
      </c>
      <c r="E7176" s="372" t="s">
        <v>1557</v>
      </c>
      <c r="F7176" s="269" t="s">
        <v>475</v>
      </c>
      <c r="G7176" s="373">
        <v>44.21</v>
      </c>
      <c r="H7176" s="225" t="s">
        <v>488</v>
      </c>
      <c r="I7176" s="269" t="s">
        <v>1382</v>
      </c>
      <c r="J7176" s="374">
        <v>0</v>
      </c>
      <c r="K7176" s="269" t="s">
        <v>22</v>
      </c>
      <c r="L7176" s="269" t="s">
        <v>1392</v>
      </c>
      <c r="M7176" s="369">
        <v>2010</v>
      </c>
      <c r="N7176" s="375">
        <v>43873</v>
      </c>
      <c r="O7176" s="226" t="s">
        <v>2569</v>
      </c>
      <c r="P7176" t="str">
        <f t="shared" si="112"/>
        <v>Minnesota River and Greater Blue Earth River TMDL for TSS-Minnesota River-(07020012-505)-TSS</v>
      </c>
    </row>
    <row r="7177" spans="1:16" ht="45" hidden="1" x14ac:dyDescent="0.25">
      <c r="A7177" s="129" t="s">
        <v>2253</v>
      </c>
      <c r="B7177" s="269" t="s">
        <v>2454</v>
      </c>
      <c r="C7177" s="226" t="s">
        <v>2568</v>
      </c>
      <c r="D7177" s="269" t="s">
        <v>641</v>
      </c>
      <c r="E7177" s="372" t="s">
        <v>1557</v>
      </c>
      <c r="F7177" s="269" t="s">
        <v>475</v>
      </c>
      <c r="G7177" s="373">
        <v>17.829999999999998</v>
      </c>
      <c r="H7177" s="225" t="s">
        <v>488</v>
      </c>
      <c r="I7177" s="269" t="s">
        <v>1383</v>
      </c>
      <c r="J7177" s="374">
        <v>0</v>
      </c>
      <c r="K7177" s="269" t="s">
        <v>22</v>
      </c>
      <c r="L7177" s="269" t="s">
        <v>1392</v>
      </c>
      <c r="M7177" s="369">
        <v>2010</v>
      </c>
      <c r="N7177" s="375">
        <v>43873</v>
      </c>
      <c r="O7177" s="226" t="s">
        <v>2569</v>
      </c>
      <c r="P7177" t="str">
        <f t="shared" si="112"/>
        <v>Minnesota River and Greater Blue Earth River TMDL for TSS-Minnesota River-(07020012-505)-TSS</v>
      </c>
    </row>
    <row r="7178" spans="1:16" ht="45" hidden="1" x14ac:dyDescent="0.25">
      <c r="A7178" s="129" t="s">
        <v>2253</v>
      </c>
      <c r="B7178" s="269" t="s">
        <v>2454</v>
      </c>
      <c r="C7178" s="226" t="s">
        <v>2568</v>
      </c>
      <c r="D7178" s="269" t="s">
        <v>641</v>
      </c>
      <c r="E7178" s="372" t="s">
        <v>1557</v>
      </c>
      <c r="F7178" s="269" t="s">
        <v>475</v>
      </c>
      <c r="G7178" s="373">
        <v>8.1199999999999992</v>
      </c>
      <c r="H7178" s="225" t="s">
        <v>488</v>
      </c>
      <c r="I7178" s="372" t="s">
        <v>1384</v>
      </c>
      <c r="J7178" s="374">
        <v>0</v>
      </c>
      <c r="K7178" s="269" t="s">
        <v>22</v>
      </c>
      <c r="L7178" s="269" t="s">
        <v>1392</v>
      </c>
      <c r="M7178" s="369">
        <v>2010</v>
      </c>
      <c r="N7178" s="375">
        <v>43873</v>
      </c>
      <c r="O7178" s="226" t="s">
        <v>2569</v>
      </c>
      <c r="P7178" t="str">
        <f t="shared" si="112"/>
        <v>Minnesota River and Greater Blue Earth River TMDL for TSS-Minnesota River-(07020012-505)-TSS</v>
      </c>
    </row>
    <row r="7179" spans="1:16" ht="45" hidden="1" x14ac:dyDescent="0.25">
      <c r="A7179" s="129" t="s">
        <v>2253</v>
      </c>
      <c r="B7179" s="269" t="s">
        <v>2454</v>
      </c>
      <c r="C7179" s="226" t="s">
        <v>2568</v>
      </c>
      <c r="D7179" s="269" t="s">
        <v>641</v>
      </c>
      <c r="E7179" s="372" t="s">
        <v>1557</v>
      </c>
      <c r="F7179" s="269" t="s">
        <v>475</v>
      </c>
      <c r="G7179" s="373">
        <v>3.9</v>
      </c>
      <c r="H7179" s="225" t="s">
        <v>488</v>
      </c>
      <c r="I7179" s="372" t="s">
        <v>1385</v>
      </c>
      <c r="J7179" s="374">
        <v>0</v>
      </c>
      <c r="K7179" s="269" t="s">
        <v>22</v>
      </c>
      <c r="L7179" s="269" t="s">
        <v>1392</v>
      </c>
      <c r="M7179" s="369">
        <v>2010</v>
      </c>
      <c r="N7179" s="375">
        <v>43873</v>
      </c>
      <c r="O7179" s="226" t="s">
        <v>2569</v>
      </c>
      <c r="P7179" t="str">
        <f t="shared" si="112"/>
        <v>Minnesota River and Greater Blue Earth River TMDL for TSS-Minnesota River-(07020012-505)-TSS</v>
      </c>
    </row>
    <row r="7180" spans="1:16" ht="45" hidden="1" x14ac:dyDescent="0.25">
      <c r="A7180" s="129" t="s">
        <v>210</v>
      </c>
      <c r="B7180" s="269" t="s">
        <v>549</v>
      </c>
      <c r="C7180" s="226" t="s">
        <v>2568</v>
      </c>
      <c r="D7180" s="269" t="s">
        <v>641</v>
      </c>
      <c r="E7180" s="372" t="s">
        <v>1557</v>
      </c>
      <c r="F7180" s="269" t="s">
        <v>475</v>
      </c>
      <c r="G7180" s="373">
        <v>119.2</v>
      </c>
      <c r="H7180" s="225" t="s">
        <v>488</v>
      </c>
      <c r="I7180" s="269" t="s">
        <v>1379</v>
      </c>
      <c r="J7180" s="374">
        <v>0</v>
      </c>
      <c r="K7180" s="269" t="s">
        <v>22</v>
      </c>
      <c r="L7180" s="269" t="s">
        <v>1392</v>
      </c>
      <c r="M7180" s="369">
        <v>2010</v>
      </c>
      <c r="N7180" s="375">
        <v>43873</v>
      </c>
      <c r="O7180" s="226" t="s">
        <v>2569</v>
      </c>
      <c r="P7180" t="str">
        <f t="shared" si="112"/>
        <v>Minnesota River and Greater Blue Earth River TMDL for TSS-Minnesota River-(07020012-505)-TSS</v>
      </c>
    </row>
    <row r="7181" spans="1:16" ht="45" hidden="1" x14ac:dyDescent="0.25">
      <c r="A7181" s="129" t="s">
        <v>210</v>
      </c>
      <c r="B7181" s="269" t="s">
        <v>549</v>
      </c>
      <c r="C7181" s="226" t="s">
        <v>2568</v>
      </c>
      <c r="D7181" s="269" t="s">
        <v>641</v>
      </c>
      <c r="E7181" s="372" t="s">
        <v>1557</v>
      </c>
      <c r="F7181" s="269" t="s">
        <v>475</v>
      </c>
      <c r="G7181" s="373">
        <v>44.21</v>
      </c>
      <c r="H7181" s="225" t="s">
        <v>488</v>
      </c>
      <c r="I7181" s="269" t="s">
        <v>1382</v>
      </c>
      <c r="J7181" s="374">
        <v>0</v>
      </c>
      <c r="K7181" s="269" t="s">
        <v>22</v>
      </c>
      <c r="L7181" s="269" t="s">
        <v>1392</v>
      </c>
      <c r="M7181" s="369">
        <v>2010</v>
      </c>
      <c r="N7181" s="375">
        <v>43873</v>
      </c>
      <c r="O7181" s="226" t="s">
        <v>2569</v>
      </c>
      <c r="P7181" t="str">
        <f t="shared" si="112"/>
        <v>Minnesota River and Greater Blue Earth River TMDL for TSS-Minnesota River-(07020012-505)-TSS</v>
      </c>
    </row>
    <row r="7182" spans="1:16" ht="45" hidden="1" x14ac:dyDescent="0.25">
      <c r="A7182" s="129" t="s">
        <v>210</v>
      </c>
      <c r="B7182" s="269" t="s">
        <v>549</v>
      </c>
      <c r="C7182" s="226" t="s">
        <v>2568</v>
      </c>
      <c r="D7182" s="269" t="s">
        <v>641</v>
      </c>
      <c r="E7182" s="372" t="s">
        <v>1557</v>
      </c>
      <c r="F7182" s="269" t="s">
        <v>475</v>
      </c>
      <c r="G7182" s="373">
        <v>17.829999999999998</v>
      </c>
      <c r="H7182" s="225" t="s">
        <v>488</v>
      </c>
      <c r="I7182" s="269" t="s">
        <v>1383</v>
      </c>
      <c r="J7182" s="374">
        <v>0</v>
      </c>
      <c r="K7182" s="269" t="s">
        <v>22</v>
      </c>
      <c r="L7182" s="269" t="s">
        <v>1392</v>
      </c>
      <c r="M7182" s="369">
        <v>2010</v>
      </c>
      <c r="N7182" s="375">
        <v>43873</v>
      </c>
      <c r="O7182" s="226" t="s">
        <v>2569</v>
      </c>
      <c r="P7182" t="str">
        <f t="shared" si="112"/>
        <v>Minnesota River and Greater Blue Earth River TMDL for TSS-Minnesota River-(07020012-505)-TSS</v>
      </c>
    </row>
    <row r="7183" spans="1:16" ht="45" hidden="1" x14ac:dyDescent="0.25">
      <c r="A7183" s="129" t="s">
        <v>210</v>
      </c>
      <c r="B7183" s="269" t="s">
        <v>549</v>
      </c>
      <c r="C7183" s="226" t="s">
        <v>2568</v>
      </c>
      <c r="D7183" s="269" t="s">
        <v>641</v>
      </c>
      <c r="E7183" s="372" t="s">
        <v>1557</v>
      </c>
      <c r="F7183" s="269" t="s">
        <v>475</v>
      </c>
      <c r="G7183" s="373">
        <v>8.1199999999999992</v>
      </c>
      <c r="H7183" s="225" t="s">
        <v>488</v>
      </c>
      <c r="I7183" s="372" t="s">
        <v>1384</v>
      </c>
      <c r="J7183" s="374">
        <v>0</v>
      </c>
      <c r="K7183" s="269" t="s">
        <v>22</v>
      </c>
      <c r="L7183" s="269" t="s">
        <v>1392</v>
      </c>
      <c r="M7183" s="369">
        <v>2010</v>
      </c>
      <c r="N7183" s="375">
        <v>43873</v>
      </c>
      <c r="O7183" s="226" t="s">
        <v>2569</v>
      </c>
      <c r="P7183" t="str">
        <f t="shared" si="112"/>
        <v>Minnesota River and Greater Blue Earth River TMDL for TSS-Minnesota River-(07020012-505)-TSS</v>
      </c>
    </row>
    <row r="7184" spans="1:16" ht="45" hidden="1" x14ac:dyDescent="0.25">
      <c r="A7184" s="129" t="s">
        <v>210</v>
      </c>
      <c r="B7184" s="269" t="s">
        <v>549</v>
      </c>
      <c r="C7184" s="226" t="s">
        <v>2568</v>
      </c>
      <c r="D7184" s="269" t="s">
        <v>641</v>
      </c>
      <c r="E7184" s="372" t="s">
        <v>1557</v>
      </c>
      <c r="F7184" s="269" t="s">
        <v>475</v>
      </c>
      <c r="G7184" s="373">
        <v>3.9</v>
      </c>
      <c r="H7184" s="225" t="s">
        <v>488</v>
      </c>
      <c r="I7184" s="372" t="s">
        <v>1385</v>
      </c>
      <c r="J7184" s="374">
        <v>0</v>
      </c>
      <c r="K7184" s="269" t="s">
        <v>22</v>
      </c>
      <c r="L7184" s="269" t="s">
        <v>1392</v>
      </c>
      <c r="M7184" s="369">
        <v>2010</v>
      </c>
      <c r="N7184" s="375">
        <v>43873</v>
      </c>
      <c r="O7184" s="226" t="s">
        <v>2569</v>
      </c>
      <c r="P7184" t="str">
        <f t="shared" si="112"/>
        <v>Minnesota River and Greater Blue Earth River TMDL for TSS-Minnesota River-(07020012-505)-TSS</v>
      </c>
    </row>
    <row r="7185" spans="1:16" ht="45" hidden="1" x14ac:dyDescent="0.25">
      <c r="A7185" s="129" t="s">
        <v>2254</v>
      </c>
      <c r="B7185" s="269" t="s">
        <v>2455</v>
      </c>
      <c r="C7185" s="226" t="s">
        <v>2568</v>
      </c>
      <c r="D7185" s="269" t="s">
        <v>641</v>
      </c>
      <c r="E7185" s="372" t="s">
        <v>1557</v>
      </c>
      <c r="F7185" s="269" t="s">
        <v>475</v>
      </c>
      <c r="G7185" s="373">
        <v>119.2</v>
      </c>
      <c r="H7185" s="225" t="s">
        <v>488</v>
      </c>
      <c r="I7185" s="269" t="s">
        <v>1379</v>
      </c>
      <c r="J7185" s="374">
        <v>0</v>
      </c>
      <c r="K7185" s="269" t="s">
        <v>22</v>
      </c>
      <c r="L7185" s="269" t="s">
        <v>1392</v>
      </c>
      <c r="M7185" s="369">
        <v>2010</v>
      </c>
      <c r="N7185" s="375">
        <v>43873</v>
      </c>
      <c r="O7185" s="226" t="s">
        <v>2569</v>
      </c>
      <c r="P7185" t="str">
        <f t="shared" si="112"/>
        <v>Minnesota River and Greater Blue Earth River TMDL for TSS-Minnesota River-(07020012-505)-TSS</v>
      </c>
    </row>
    <row r="7186" spans="1:16" ht="45" hidden="1" x14ac:dyDescent="0.25">
      <c r="A7186" s="129" t="s">
        <v>2254</v>
      </c>
      <c r="B7186" s="269" t="s">
        <v>2455</v>
      </c>
      <c r="C7186" s="226" t="s">
        <v>2568</v>
      </c>
      <c r="D7186" s="269" t="s">
        <v>641</v>
      </c>
      <c r="E7186" s="372" t="s">
        <v>1557</v>
      </c>
      <c r="F7186" s="269" t="s">
        <v>475</v>
      </c>
      <c r="G7186" s="373">
        <v>44.21</v>
      </c>
      <c r="H7186" s="225" t="s">
        <v>488</v>
      </c>
      <c r="I7186" s="269" t="s">
        <v>1382</v>
      </c>
      <c r="J7186" s="374">
        <v>0</v>
      </c>
      <c r="K7186" s="269" t="s">
        <v>22</v>
      </c>
      <c r="L7186" s="269" t="s">
        <v>1392</v>
      </c>
      <c r="M7186" s="369">
        <v>2010</v>
      </c>
      <c r="N7186" s="375">
        <v>43873</v>
      </c>
      <c r="O7186" s="226" t="s">
        <v>2569</v>
      </c>
      <c r="P7186" t="str">
        <f t="shared" si="112"/>
        <v>Minnesota River and Greater Blue Earth River TMDL for TSS-Minnesota River-(07020012-505)-TSS</v>
      </c>
    </row>
    <row r="7187" spans="1:16" ht="45" hidden="1" x14ac:dyDescent="0.25">
      <c r="A7187" s="129" t="s">
        <v>2254</v>
      </c>
      <c r="B7187" s="269" t="s">
        <v>2455</v>
      </c>
      <c r="C7187" s="226" t="s">
        <v>2568</v>
      </c>
      <c r="D7187" s="269" t="s">
        <v>641</v>
      </c>
      <c r="E7187" s="372" t="s">
        <v>1557</v>
      </c>
      <c r="F7187" s="269" t="s">
        <v>475</v>
      </c>
      <c r="G7187" s="373">
        <v>17.829999999999998</v>
      </c>
      <c r="H7187" s="225" t="s">
        <v>488</v>
      </c>
      <c r="I7187" s="269" t="s">
        <v>1383</v>
      </c>
      <c r="J7187" s="374">
        <v>0</v>
      </c>
      <c r="K7187" s="269" t="s">
        <v>22</v>
      </c>
      <c r="L7187" s="269" t="s">
        <v>1392</v>
      </c>
      <c r="M7187" s="369">
        <v>2010</v>
      </c>
      <c r="N7187" s="375">
        <v>43873</v>
      </c>
      <c r="O7187" s="226" t="s">
        <v>2569</v>
      </c>
      <c r="P7187" t="str">
        <f t="shared" si="112"/>
        <v>Minnesota River and Greater Blue Earth River TMDL for TSS-Minnesota River-(07020012-505)-TSS</v>
      </c>
    </row>
    <row r="7188" spans="1:16" ht="45" hidden="1" x14ac:dyDescent="0.25">
      <c r="A7188" s="129" t="s">
        <v>2254</v>
      </c>
      <c r="B7188" s="269" t="s">
        <v>2455</v>
      </c>
      <c r="C7188" s="226" t="s">
        <v>2568</v>
      </c>
      <c r="D7188" s="269" t="s">
        <v>641</v>
      </c>
      <c r="E7188" s="372" t="s">
        <v>1557</v>
      </c>
      <c r="F7188" s="269" t="s">
        <v>475</v>
      </c>
      <c r="G7188" s="373">
        <v>8.1199999999999992</v>
      </c>
      <c r="H7188" s="225" t="s">
        <v>488</v>
      </c>
      <c r="I7188" s="372" t="s">
        <v>1384</v>
      </c>
      <c r="J7188" s="374">
        <v>0</v>
      </c>
      <c r="K7188" s="269" t="s">
        <v>22</v>
      </c>
      <c r="L7188" s="269" t="s">
        <v>1392</v>
      </c>
      <c r="M7188" s="369">
        <v>2010</v>
      </c>
      <c r="N7188" s="375">
        <v>43873</v>
      </c>
      <c r="O7188" s="226" t="s">
        <v>2569</v>
      </c>
      <c r="P7188" t="str">
        <f t="shared" si="112"/>
        <v>Minnesota River and Greater Blue Earth River TMDL for TSS-Minnesota River-(07020012-505)-TSS</v>
      </c>
    </row>
    <row r="7189" spans="1:16" ht="45" hidden="1" x14ac:dyDescent="0.25">
      <c r="A7189" s="129" t="s">
        <v>2254</v>
      </c>
      <c r="B7189" s="269" t="s">
        <v>2455</v>
      </c>
      <c r="C7189" s="226" t="s">
        <v>2568</v>
      </c>
      <c r="D7189" s="269" t="s">
        <v>641</v>
      </c>
      <c r="E7189" s="372" t="s">
        <v>1557</v>
      </c>
      <c r="F7189" s="269" t="s">
        <v>475</v>
      </c>
      <c r="G7189" s="373">
        <v>3.9</v>
      </c>
      <c r="H7189" s="225" t="s">
        <v>488</v>
      </c>
      <c r="I7189" s="372" t="s">
        <v>1385</v>
      </c>
      <c r="J7189" s="374">
        <v>0</v>
      </c>
      <c r="K7189" s="269" t="s">
        <v>22</v>
      </c>
      <c r="L7189" s="269" t="s">
        <v>1392</v>
      </c>
      <c r="M7189" s="369">
        <v>2010</v>
      </c>
      <c r="N7189" s="375">
        <v>43873</v>
      </c>
      <c r="O7189" s="226" t="s">
        <v>2569</v>
      </c>
      <c r="P7189" t="str">
        <f t="shared" si="112"/>
        <v>Minnesota River and Greater Blue Earth River TMDL for TSS-Minnesota River-(07020012-505)-TSS</v>
      </c>
    </row>
    <row r="7190" spans="1:16" ht="45" hidden="1" x14ac:dyDescent="0.25">
      <c r="A7190" s="226" t="s">
        <v>2247</v>
      </c>
      <c r="B7190" s="227" t="s">
        <v>638</v>
      </c>
      <c r="C7190" s="226" t="s">
        <v>2568</v>
      </c>
      <c r="D7190" s="269" t="s">
        <v>641</v>
      </c>
      <c r="E7190" s="372" t="s">
        <v>1557</v>
      </c>
      <c r="F7190" s="269" t="s">
        <v>475</v>
      </c>
      <c r="G7190" s="373">
        <v>119.2</v>
      </c>
      <c r="H7190" s="225" t="s">
        <v>488</v>
      </c>
      <c r="I7190" s="269" t="s">
        <v>1379</v>
      </c>
      <c r="J7190" s="374">
        <v>0</v>
      </c>
      <c r="K7190" s="269" t="s">
        <v>22</v>
      </c>
      <c r="L7190" s="269" t="s">
        <v>1392</v>
      </c>
      <c r="M7190" s="369">
        <v>2010</v>
      </c>
      <c r="N7190" s="375">
        <v>43873</v>
      </c>
      <c r="O7190" s="226" t="s">
        <v>2569</v>
      </c>
      <c r="P7190" t="str">
        <f t="shared" si="112"/>
        <v>Minnesota River and Greater Blue Earth River TMDL for TSS-Minnesota River-(07020012-505)-TSS</v>
      </c>
    </row>
    <row r="7191" spans="1:16" ht="45" hidden="1" x14ac:dyDescent="0.25">
      <c r="A7191" s="226" t="s">
        <v>2247</v>
      </c>
      <c r="B7191" s="227" t="s">
        <v>638</v>
      </c>
      <c r="C7191" s="226" t="s">
        <v>2568</v>
      </c>
      <c r="D7191" s="269" t="s">
        <v>641</v>
      </c>
      <c r="E7191" s="372" t="s">
        <v>1557</v>
      </c>
      <c r="F7191" s="269" t="s">
        <v>475</v>
      </c>
      <c r="G7191" s="373">
        <v>44.21</v>
      </c>
      <c r="H7191" s="225" t="s">
        <v>488</v>
      </c>
      <c r="I7191" s="269" t="s">
        <v>1382</v>
      </c>
      <c r="J7191" s="374">
        <v>0</v>
      </c>
      <c r="K7191" s="269" t="s">
        <v>22</v>
      </c>
      <c r="L7191" s="269" t="s">
        <v>1392</v>
      </c>
      <c r="M7191" s="369">
        <v>2010</v>
      </c>
      <c r="N7191" s="375">
        <v>43873</v>
      </c>
      <c r="O7191" s="226" t="s">
        <v>2569</v>
      </c>
      <c r="P7191" t="str">
        <f t="shared" si="112"/>
        <v>Minnesota River and Greater Blue Earth River TMDL for TSS-Minnesota River-(07020012-505)-TSS</v>
      </c>
    </row>
    <row r="7192" spans="1:16" ht="45" hidden="1" x14ac:dyDescent="0.25">
      <c r="A7192" s="226" t="s">
        <v>2247</v>
      </c>
      <c r="B7192" s="227" t="s">
        <v>638</v>
      </c>
      <c r="C7192" s="226" t="s">
        <v>2568</v>
      </c>
      <c r="D7192" s="269" t="s">
        <v>641</v>
      </c>
      <c r="E7192" s="372" t="s">
        <v>1557</v>
      </c>
      <c r="F7192" s="269" t="s">
        <v>475</v>
      </c>
      <c r="G7192" s="373">
        <v>17.829999999999998</v>
      </c>
      <c r="H7192" s="225" t="s">
        <v>488</v>
      </c>
      <c r="I7192" s="269" t="s">
        <v>1383</v>
      </c>
      <c r="J7192" s="374">
        <v>0</v>
      </c>
      <c r="K7192" s="269" t="s">
        <v>22</v>
      </c>
      <c r="L7192" s="269" t="s">
        <v>1392</v>
      </c>
      <c r="M7192" s="369">
        <v>2010</v>
      </c>
      <c r="N7192" s="375">
        <v>43873</v>
      </c>
      <c r="O7192" s="226" t="s">
        <v>2569</v>
      </c>
      <c r="P7192" t="str">
        <f t="shared" si="112"/>
        <v>Minnesota River and Greater Blue Earth River TMDL for TSS-Minnesota River-(07020012-505)-TSS</v>
      </c>
    </row>
    <row r="7193" spans="1:16" ht="45" hidden="1" x14ac:dyDescent="0.25">
      <c r="A7193" s="226" t="s">
        <v>2247</v>
      </c>
      <c r="B7193" s="227" t="s">
        <v>638</v>
      </c>
      <c r="C7193" s="226" t="s">
        <v>2568</v>
      </c>
      <c r="D7193" s="269" t="s">
        <v>641</v>
      </c>
      <c r="E7193" s="372" t="s">
        <v>1557</v>
      </c>
      <c r="F7193" s="269" t="s">
        <v>475</v>
      </c>
      <c r="G7193" s="373">
        <v>8.1199999999999992</v>
      </c>
      <c r="H7193" s="225" t="s">
        <v>488</v>
      </c>
      <c r="I7193" s="372" t="s">
        <v>1384</v>
      </c>
      <c r="J7193" s="374">
        <v>0</v>
      </c>
      <c r="K7193" s="269" t="s">
        <v>22</v>
      </c>
      <c r="L7193" s="269" t="s">
        <v>1392</v>
      </c>
      <c r="M7193" s="369">
        <v>2010</v>
      </c>
      <c r="N7193" s="375">
        <v>43873</v>
      </c>
      <c r="O7193" s="226" t="s">
        <v>2569</v>
      </c>
      <c r="P7193" t="str">
        <f t="shared" si="112"/>
        <v>Minnesota River and Greater Blue Earth River TMDL for TSS-Minnesota River-(07020012-505)-TSS</v>
      </c>
    </row>
    <row r="7194" spans="1:16" ht="45" hidden="1" x14ac:dyDescent="0.25">
      <c r="A7194" s="226" t="s">
        <v>2247</v>
      </c>
      <c r="B7194" s="227" t="s">
        <v>638</v>
      </c>
      <c r="C7194" s="226" t="s">
        <v>2568</v>
      </c>
      <c r="D7194" s="269" t="s">
        <v>641</v>
      </c>
      <c r="E7194" s="372" t="s">
        <v>1557</v>
      </c>
      <c r="F7194" s="269" t="s">
        <v>475</v>
      </c>
      <c r="G7194" s="373">
        <v>3.9</v>
      </c>
      <c r="H7194" s="225" t="s">
        <v>488</v>
      </c>
      <c r="I7194" s="372" t="s">
        <v>1385</v>
      </c>
      <c r="J7194" s="374">
        <v>0</v>
      </c>
      <c r="K7194" s="269" t="s">
        <v>22</v>
      </c>
      <c r="L7194" s="269" t="s">
        <v>1392</v>
      </c>
      <c r="M7194" s="369">
        <v>2010</v>
      </c>
      <c r="N7194" s="375">
        <v>43873</v>
      </c>
      <c r="O7194" s="226" t="s">
        <v>2569</v>
      </c>
      <c r="P7194" t="str">
        <f t="shared" si="112"/>
        <v>Minnesota River and Greater Blue Earth River TMDL for TSS-Minnesota River-(07020012-505)-TSS</v>
      </c>
    </row>
    <row r="7195" spans="1:16" ht="45" hidden="1" x14ac:dyDescent="0.25">
      <c r="A7195" s="129" t="s">
        <v>2272</v>
      </c>
      <c r="B7195" s="269" t="s">
        <v>511</v>
      </c>
      <c r="C7195" s="226" t="s">
        <v>2568</v>
      </c>
      <c r="D7195" s="269" t="s">
        <v>641</v>
      </c>
      <c r="E7195" s="372" t="s">
        <v>1557</v>
      </c>
      <c r="F7195" s="269" t="s">
        <v>475</v>
      </c>
      <c r="G7195" s="373">
        <v>119.2</v>
      </c>
      <c r="H7195" s="225" t="s">
        <v>488</v>
      </c>
      <c r="I7195" s="269" t="s">
        <v>1379</v>
      </c>
      <c r="J7195" s="374">
        <v>0</v>
      </c>
      <c r="K7195" s="269" t="s">
        <v>22</v>
      </c>
      <c r="L7195" s="269" t="s">
        <v>1392</v>
      </c>
      <c r="M7195" s="369">
        <v>2010</v>
      </c>
      <c r="N7195" s="375">
        <v>43873</v>
      </c>
      <c r="O7195" s="226" t="s">
        <v>2569</v>
      </c>
      <c r="P7195" t="str">
        <f t="shared" si="112"/>
        <v>Minnesota River and Greater Blue Earth River TMDL for TSS-Minnesota River-(07020012-505)-TSS</v>
      </c>
    </row>
    <row r="7196" spans="1:16" ht="45" hidden="1" x14ac:dyDescent="0.25">
      <c r="A7196" s="129" t="s">
        <v>2272</v>
      </c>
      <c r="B7196" s="269" t="s">
        <v>511</v>
      </c>
      <c r="C7196" s="226" t="s">
        <v>2568</v>
      </c>
      <c r="D7196" s="269" t="s">
        <v>641</v>
      </c>
      <c r="E7196" s="372" t="s">
        <v>1557</v>
      </c>
      <c r="F7196" s="269" t="s">
        <v>475</v>
      </c>
      <c r="G7196" s="373">
        <v>44.21</v>
      </c>
      <c r="H7196" s="225" t="s">
        <v>488</v>
      </c>
      <c r="I7196" s="269" t="s">
        <v>1382</v>
      </c>
      <c r="J7196" s="374">
        <v>0</v>
      </c>
      <c r="K7196" s="269" t="s">
        <v>22</v>
      </c>
      <c r="L7196" s="269" t="s">
        <v>1392</v>
      </c>
      <c r="M7196" s="369">
        <v>2010</v>
      </c>
      <c r="N7196" s="375">
        <v>43873</v>
      </c>
      <c r="O7196" s="226" t="s">
        <v>2569</v>
      </c>
      <c r="P7196" t="str">
        <f t="shared" si="112"/>
        <v>Minnesota River and Greater Blue Earth River TMDL for TSS-Minnesota River-(07020012-505)-TSS</v>
      </c>
    </row>
    <row r="7197" spans="1:16" ht="45" hidden="1" x14ac:dyDescent="0.25">
      <c r="A7197" s="129" t="s">
        <v>2272</v>
      </c>
      <c r="B7197" s="269" t="s">
        <v>511</v>
      </c>
      <c r="C7197" s="226" t="s">
        <v>2568</v>
      </c>
      <c r="D7197" s="269" t="s">
        <v>641</v>
      </c>
      <c r="E7197" s="372" t="s">
        <v>1557</v>
      </c>
      <c r="F7197" s="269" t="s">
        <v>475</v>
      </c>
      <c r="G7197" s="373">
        <v>17.829999999999998</v>
      </c>
      <c r="H7197" s="225" t="s">
        <v>488</v>
      </c>
      <c r="I7197" s="269" t="s">
        <v>1383</v>
      </c>
      <c r="J7197" s="374">
        <v>0</v>
      </c>
      <c r="K7197" s="269" t="s">
        <v>22</v>
      </c>
      <c r="L7197" s="269" t="s">
        <v>1392</v>
      </c>
      <c r="M7197" s="369">
        <v>2010</v>
      </c>
      <c r="N7197" s="375">
        <v>43873</v>
      </c>
      <c r="O7197" s="226" t="s">
        <v>2569</v>
      </c>
      <c r="P7197" t="str">
        <f t="shared" si="112"/>
        <v>Minnesota River and Greater Blue Earth River TMDL for TSS-Minnesota River-(07020012-505)-TSS</v>
      </c>
    </row>
    <row r="7198" spans="1:16" ht="45" hidden="1" x14ac:dyDescent="0.25">
      <c r="A7198" s="129" t="s">
        <v>2272</v>
      </c>
      <c r="B7198" s="269" t="s">
        <v>511</v>
      </c>
      <c r="C7198" s="226" t="s">
        <v>2568</v>
      </c>
      <c r="D7198" s="269" t="s">
        <v>641</v>
      </c>
      <c r="E7198" s="372" t="s">
        <v>1557</v>
      </c>
      <c r="F7198" s="269" t="s">
        <v>475</v>
      </c>
      <c r="G7198" s="373">
        <v>8.1199999999999992</v>
      </c>
      <c r="H7198" s="225" t="s">
        <v>488</v>
      </c>
      <c r="I7198" s="372" t="s">
        <v>1384</v>
      </c>
      <c r="J7198" s="374">
        <v>0</v>
      </c>
      <c r="K7198" s="269" t="s">
        <v>22</v>
      </c>
      <c r="L7198" s="269" t="s">
        <v>1392</v>
      </c>
      <c r="M7198" s="369">
        <v>2010</v>
      </c>
      <c r="N7198" s="375">
        <v>43873</v>
      </c>
      <c r="O7198" s="226" t="s">
        <v>2569</v>
      </c>
      <c r="P7198" t="str">
        <f t="shared" si="112"/>
        <v>Minnesota River and Greater Blue Earth River TMDL for TSS-Minnesota River-(07020012-505)-TSS</v>
      </c>
    </row>
    <row r="7199" spans="1:16" ht="45" hidden="1" x14ac:dyDescent="0.25">
      <c r="A7199" s="129" t="s">
        <v>2272</v>
      </c>
      <c r="B7199" s="269" t="s">
        <v>511</v>
      </c>
      <c r="C7199" s="226" t="s">
        <v>2568</v>
      </c>
      <c r="D7199" s="269" t="s">
        <v>641</v>
      </c>
      <c r="E7199" s="372" t="s">
        <v>1557</v>
      </c>
      <c r="F7199" s="269" t="s">
        <v>475</v>
      </c>
      <c r="G7199" s="373">
        <v>3.9</v>
      </c>
      <c r="H7199" s="225" t="s">
        <v>488</v>
      </c>
      <c r="I7199" s="372" t="s">
        <v>1385</v>
      </c>
      <c r="J7199" s="374">
        <v>0</v>
      </c>
      <c r="K7199" s="269" t="s">
        <v>22</v>
      </c>
      <c r="L7199" s="269" t="s">
        <v>1392</v>
      </c>
      <c r="M7199" s="369">
        <v>2010</v>
      </c>
      <c r="N7199" s="375">
        <v>43873</v>
      </c>
      <c r="O7199" s="226" t="s">
        <v>2569</v>
      </c>
      <c r="P7199" t="str">
        <f t="shared" si="112"/>
        <v>Minnesota River and Greater Blue Earth River TMDL for TSS-Minnesota River-(07020012-505)-TSS</v>
      </c>
    </row>
    <row r="7200" spans="1:16" ht="45" hidden="1" x14ac:dyDescent="0.25">
      <c r="A7200" s="129" t="s">
        <v>2589</v>
      </c>
      <c r="B7200" s="269" t="s">
        <v>605</v>
      </c>
      <c r="C7200" s="226" t="s">
        <v>2568</v>
      </c>
      <c r="D7200" s="269" t="s">
        <v>641</v>
      </c>
      <c r="E7200" s="372" t="s">
        <v>1557</v>
      </c>
      <c r="F7200" s="269" t="s">
        <v>475</v>
      </c>
      <c r="G7200" s="373">
        <v>119.2</v>
      </c>
      <c r="H7200" s="225" t="s">
        <v>488</v>
      </c>
      <c r="I7200" s="269" t="s">
        <v>1379</v>
      </c>
      <c r="J7200" s="374">
        <v>0</v>
      </c>
      <c r="K7200" s="269" t="s">
        <v>22</v>
      </c>
      <c r="L7200" s="269" t="s">
        <v>1392</v>
      </c>
      <c r="M7200" s="369">
        <v>2010</v>
      </c>
      <c r="N7200" s="375">
        <v>43873</v>
      </c>
      <c r="O7200" s="226" t="s">
        <v>2569</v>
      </c>
      <c r="P7200" t="str">
        <f t="shared" si="112"/>
        <v>Minnesota River and Greater Blue Earth River TMDL for TSS-Minnesota River-(07020012-505)-TSS</v>
      </c>
    </row>
    <row r="7201" spans="1:16" ht="45" hidden="1" x14ac:dyDescent="0.25">
      <c r="A7201" s="129" t="s">
        <v>2589</v>
      </c>
      <c r="B7201" s="269" t="s">
        <v>605</v>
      </c>
      <c r="C7201" s="226" t="s">
        <v>2568</v>
      </c>
      <c r="D7201" s="269" t="s">
        <v>641</v>
      </c>
      <c r="E7201" s="372" t="s">
        <v>1557</v>
      </c>
      <c r="F7201" s="269" t="s">
        <v>475</v>
      </c>
      <c r="G7201" s="373">
        <v>44.21</v>
      </c>
      <c r="H7201" s="225" t="s">
        <v>488</v>
      </c>
      <c r="I7201" s="269" t="s">
        <v>1382</v>
      </c>
      <c r="J7201" s="374">
        <v>0</v>
      </c>
      <c r="K7201" s="269" t="s">
        <v>22</v>
      </c>
      <c r="L7201" s="269" t="s">
        <v>1392</v>
      </c>
      <c r="M7201" s="369">
        <v>2010</v>
      </c>
      <c r="N7201" s="375">
        <v>43873</v>
      </c>
      <c r="O7201" s="226" t="s">
        <v>2569</v>
      </c>
      <c r="P7201" t="str">
        <f t="shared" si="112"/>
        <v>Minnesota River and Greater Blue Earth River TMDL for TSS-Minnesota River-(07020012-505)-TSS</v>
      </c>
    </row>
    <row r="7202" spans="1:16" ht="45" hidden="1" x14ac:dyDescent="0.25">
      <c r="A7202" s="129" t="s">
        <v>2589</v>
      </c>
      <c r="B7202" s="269" t="s">
        <v>605</v>
      </c>
      <c r="C7202" s="226" t="s">
        <v>2568</v>
      </c>
      <c r="D7202" s="269" t="s">
        <v>641</v>
      </c>
      <c r="E7202" s="372" t="s">
        <v>1557</v>
      </c>
      <c r="F7202" s="269" t="s">
        <v>475</v>
      </c>
      <c r="G7202" s="373">
        <v>17.829999999999998</v>
      </c>
      <c r="H7202" s="225" t="s">
        <v>488</v>
      </c>
      <c r="I7202" s="269" t="s">
        <v>1383</v>
      </c>
      <c r="J7202" s="374">
        <v>0</v>
      </c>
      <c r="K7202" s="269" t="s">
        <v>22</v>
      </c>
      <c r="L7202" s="269" t="s">
        <v>1392</v>
      </c>
      <c r="M7202" s="369">
        <v>2010</v>
      </c>
      <c r="N7202" s="375">
        <v>43873</v>
      </c>
      <c r="O7202" s="226" t="s">
        <v>2569</v>
      </c>
      <c r="P7202" t="str">
        <f t="shared" si="112"/>
        <v>Minnesota River and Greater Blue Earth River TMDL for TSS-Minnesota River-(07020012-505)-TSS</v>
      </c>
    </row>
    <row r="7203" spans="1:16" ht="45" hidden="1" x14ac:dyDescent="0.25">
      <c r="A7203" s="129" t="s">
        <v>2589</v>
      </c>
      <c r="B7203" s="269" t="s">
        <v>605</v>
      </c>
      <c r="C7203" s="226" t="s">
        <v>2568</v>
      </c>
      <c r="D7203" s="269" t="s">
        <v>641</v>
      </c>
      <c r="E7203" s="372" t="s">
        <v>1557</v>
      </c>
      <c r="F7203" s="269" t="s">
        <v>475</v>
      </c>
      <c r="G7203" s="373">
        <v>8.1199999999999992</v>
      </c>
      <c r="H7203" s="225" t="s">
        <v>488</v>
      </c>
      <c r="I7203" s="372" t="s">
        <v>1384</v>
      </c>
      <c r="J7203" s="374">
        <v>0</v>
      </c>
      <c r="K7203" s="269" t="s">
        <v>22</v>
      </c>
      <c r="L7203" s="269" t="s">
        <v>1392</v>
      </c>
      <c r="M7203" s="369">
        <v>2010</v>
      </c>
      <c r="N7203" s="375">
        <v>43873</v>
      </c>
      <c r="O7203" s="226" t="s">
        <v>2569</v>
      </c>
      <c r="P7203" t="str">
        <f t="shared" si="112"/>
        <v>Minnesota River and Greater Blue Earth River TMDL for TSS-Minnesota River-(07020012-505)-TSS</v>
      </c>
    </row>
    <row r="7204" spans="1:16" ht="45" hidden="1" x14ac:dyDescent="0.25">
      <c r="A7204" s="129" t="s">
        <v>2589</v>
      </c>
      <c r="B7204" s="269" t="s">
        <v>605</v>
      </c>
      <c r="C7204" s="226" t="s">
        <v>2568</v>
      </c>
      <c r="D7204" s="269" t="s">
        <v>641</v>
      </c>
      <c r="E7204" s="372" t="s">
        <v>1557</v>
      </c>
      <c r="F7204" s="269" t="s">
        <v>475</v>
      </c>
      <c r="G7204" s="373">
        <v>3.9</v>
      </c>
      <c r="H7204" s="225" t="s">
        <v>488</v>
      </c>
      <c r="I7204" s="372" t="s">
        <v>1385</v>
      </c>
      <c r="J7204" s="374">
        <v>0</v>
      </c>
      <c r="K7204" s="269" t="s">
        <v>22</v>
      </c>
      <c r="L7204" s="269" t="s">
        <v>1392</v>
      </c>
      <c r="M7204" s="369">
        <v>2010</v>
      </c>
      <c r="N7204" s="375">
        <v>43873</v>
      </c>
      <c r="O7204" s="226" t="s">
        <v>2569</v>
      </c>
      <c r="P7204" t="str">
        <f t="shared" si="112"/>
        <v>Minnesota River and Greater Blue Earth River TMDL for TSS-Minnesota River-(07020012-505)-TSS</v>
      </c>
    </row>
    <row r="7205" spans="1:16" ht="45" hidden="1" x14ac:dyDescent="0.25">
      <c r="A7205" s="129" t="s">
        <v>2275</v>
      </c>
      <c r="B7205" s="269" t="s">
        <v>639</v>
      </c>
      <c r="C7205" s="226" t="s">
        <v>2568</v>
      </c>
      <c r="D7205" s="269" t="s">
        <v>641</v>
      </c>
      <c r="E7205" s="372" t="s">
        <v>1557</v>
      </c>
      <c r="F7205" s="269" t="s">
        <v>475</v>
      </c>
      <c r="G7205" s="373">
        <v>119.2</v>
      </c>
      <c r="H7205" s="225" t="s">
        <v>488</v>
      </c>
      <c r="I7205" s="269" t="s">
        <v>1379</v>
      </c>
      <c r="J7205" s="374">
        <v>0</v>
      </c>
      <c r="K7205" s="269" t="s">
        <v>22</v>
      </c>
      <c r="L7205" s="269" t="s">
        <v>1392</v>
      </c>
      <c r="M7205" s="369">
        <v>2010</v>
      </c>
      <c r="N7205" s="375">
        <v>43873</v>
      </c>
      <c r="O7205" s="226" t="s">
        <v>2569</v>
      </c>
      <c r="P7205" t="str">
        <f t="shared" si="112"/>
        <v>Minnesota River and Greater Blue Earth River TMDL for TSS-Minnesota River-(07020012-505)-TSS</v>
      </c>
    </row>
    <row r="7206" spans="1:16" ht="45" hidden="1" x14ac:dyDescent="0.25">
      <c r="A7206" s="129" t="s">
        <v>2275</v>
      </c>
      <c r="B7206" s="269" t="s">
        <v>639</v>
      </c>
      <c r="C7206" s="226" t="s">
        <v>2568</v>
      </c>
      <c r="D7206" s="269" t="s">
        <v>641</v>
      </c>
      <c r="E7206" s="372" t="s">
        <v>1557</v>
      </c>
      <c r="F7206" s="269" t="s">
        <v>475</v>
      </c>
      <c r="G7206" s="373">
        <v>44.21</v>
      </c>
      <c r="H7206" s="225" t="s">
        <v>488</v>
      </c>
      <c r="I7206" s="269" t="s">
        <v>1382</v>
      </c>
      <c r="J7206" s="374">
        <v>0</v>
      </c>
      <c r="K7206" s="269" t="s">
        <v>22</v>
      </c>
      <c r="L7206" s="269" t="s">
        <v>1392</v>
      </c>
      <c r="M7206" s="369">
        <v>2010</v>
      </c>
      <c r="N7206" s="375">
        <v>43873</v>
      </c>
      <c r="O7206" s="226" t="s">
        <v>2569</v>
      </c>
      <c r="P7206" t="str">
        <f t="shared" si="112"/>
        <v>Minnesota River and Greater Blue Earth River TMDL for TSS-Minnesota River-(07020012-505)-TSS</v>
      </c>
    </row>
    <row r="7207" spans="1:16" ht="45" hidden="1" x14ac:dyDescent="0.25">
      <c r="A7207" s="129" t="s">
        <v>2275</v>
      </c>
      <c r="B7207" s="269" t="s">
        <v>639</v>
      </c>
      <c r="C7207" s="226" t="s">
        <v>2568</v>
      </c>
      <c r="D7207" s="269" t="s">
        <v>641</v>
      </c>
      <c r="E7207" s="372" t="s">
        <v>1557</v>
      </c>
      <c r="F7207" s="269" t="s">
        <v>475</v>
      </c>
      <c r="G7207" s="373">
        <v>17.829999999999998</v>
      </c>
      <c r="H7207" s="225" t="s">
        <v>488</v>
      </c>
      <c r="I7207" s="269" t="s">
        <v>1383</v>
      </c>
      <c r="J7207" s="374">
        <v>0</v>
      </c>
      <c r="K7207" s="269" t="s">
        <v>22</v>
      </c>
      <c r="L7207" s="269" t="s">
        <v>1392</v>
      </c>
      <c r="M7207" s="369">
        <v>2010</v>
      </c>
      <c r="N7207" s="375">
        <v>43873</v>
      </c>
      <c r="O7207" s="226" t="s">
        <v>2569</v>
      </c>
      <c r="P7207" t="str">
        <f t="shared" si="112"/>
        <v>Minnesota River and Greater Blue Earth River TMDL for TSS-Minnesota River-(07020012-505)-TSS</v>
      </c>
    </row>
    <row r="7208" spans="1:16" ht="45" hidden="1" x14ac:dyDescent="0.25">
      <c r="A7208" s="129" t="s">
        <v>2275</v>
      </c>
      <c r="B7208" s="269" t="s">
        <v>639</v>
      </c>
      <c r="C7208" s="226" t="s">
        <v>2568</v>
      </c>
      <c r="D7208" s="269" t="s">
        <v>641</v>
      </c>
      <c r="E7208" s="372" t="s">
        <v>1557</v>
      </c>
      <c r="F7208" s="269" t="s">
        <v>475</v>
      </c>
      <c r="G7208" s="373">
        <v>8.1199999999999992</v>
      </c>
      <c r="H7208" s="225" t="s">
        <v>488</v>
      </c>
      <c r="I7208" s="372" t="s">
        <v>1384</v>
      </c>
      <c r="J7208" s="374">
        <v>0</v>
      </c>
      <c r="K7208" s="269" t="s">
        <v>22</v>
      </c>
      <c r="L7208" s="269" t="s">
        <v>1392</v>
      </c>
      <c r="M7208" s="369">
        <v>2010</v>
      </c>
      <c r="N7208" s="375">
        <v>43873</v>
      </c>
      <c r="O7208" s="226" t="s">
        <v>2569</v>
      </c>
      <c r="P7208" t="str">
        <f t="shared" si="112"/>
        <v>Minnesota River and Greater Blue Earth River TMDL for TSS-Minnesota River-(07020012-505)-TSS</v>
      </c>
    </row>
    <row r="7209" spans="1:16" ht="45" hidden="1" x14ac:dyDescent="0.25">
      <c r="A7209" s="129" t="s">
        <v>2275</v>
      </c>
      <c r="B7209" s="269" t="s">
        <v>639</v>
      </c>
      <c r="C7209" s="226" t="s">
        <v>2568</v>
      </c>
      <c r="D7209" s="269" t="s">
        <v>641</v>
      </c>
      <c r="E7209" s="372" t="s">
        <v>1557</v>
      </c>
      <c r="F7209" s="269" t="s">
        <v>475</v>
      </c>
      <c r="G7209" s="373">
        <v>3.9</v>
      </c>
      <c r="H7209" s="225" t="s">
        <v>488</v>
      </c>
      <c r="I7209" s="372" t="s">
        <v>1385</v>
      </c>
      <c r="J7209" s="374">
        <v>0</v>
      </c>
      <c r="K7209" s="269" t="s">
        <v>22</v>
      </c>
      <c r="L7209" s="269" t="s">
        <v>1392</v>
      </c>
      <c r="M7209" s="369">
        <v>2010</v>
      </c>
      <c r="N7209" s="375">
        <v>43873</v>
      </c>
      <c r="O7209" s="226" t="s">
        <v>2569</v>
      </c>
      <c r="P7209" t="str">
        <f t="shared" si="112"/>
        <v>Minnesota River and Greater Blue Earth River TMDL for TSS-Minnesota River-(07020012-505)-TSS</v>
      </c>
    </row>
    <row r="7210" spans="1:16" ht="45" hidden="1" x14ac:dyDescent="0.25">
      <c r="A7210" s="129" t="s">
        <v>2285</v>
      </c>
      <c r="B7210" s="269" t="s">
        <v>640</v>
      </c>
      <c r="C7210" s="226" t="s">
        <v>2568</v>
      </c>
      <c r="D7210" s="269" t="s">
        <v>641</v>
      </c>
      <c r="E7210" s="372" t="s">
        <v>1557</v>
      </c>
      <c r="F7210" s="269" t="s">
        <v>475</v>
      </c>
      <c r="G7210" s="373">
        <v>119.2</v>
      </c>
      <c r="H7210" s="225" t="s">
        <v>488</v>
      </c>
      <c r="I7210" s="269" t="s">
        <v>1379</v>
      </c>
      <c r="J7210" s="374">
        <v>0</v>
      </c>
      <c r="K7210" s="269" t="s">
        <v>22</v>
      </c>
      <c r="L7210" s="269" t="s">
        <v>1392</v>
      </c>
      <c r="M7210" s="369">
        <v>2010</v>
      </c>
      <c r="N7210" s="375">
        <v>43873</v>
      </c>
      <c r="O7210" s="226" t="s">
        <v>2569</v>
      </c>
      <c r="P7210" t="str">
        <f t="shared" si="112"/>
        <v>Minnesota River and Greater Blue Earth River TMDL for TSS-Minnesota River-(07020012-505)-TSS</v>
      </c>
    </row>
    <row r="7211" spans="1:16" ht="45" hidden="1" x14ac:dyDescent="0.25">
      <c r="A7211" s="129" t="s">
        <v>2285</v>
      </c>
      <c r="B7211" s="269" t="s">
        <v>640</v>
      </c>
      <c r="C7211" s="226" t="s">
        <v>2568</v>
      </c>
      <c r="D7211" s="269" t="s">
        <v>641</v>
      </c>
      <c r="E7211" s="372" t="s">
        <v>1557</v>
      </c>
      <c r="F7211" s="269" t="s">
        <v>475</v>
      </c>
      <c r="G7211" s="373">
        <v>44.21</v>
      </c>
      <c r="H7211" s="225" t="s">
        <v>488</v>
      </c>
      <c r="I7211" s="269" t="s">
        <v>1382</v>
      </c>
      <c r="J7211" s="374">
        <v>0</v>
      </c>
      <c r="K7211" s="269" t="s">
        <v>22</v>
      </c>
      <c r="L7211" s="269" t="s">
        <v>1392</v>
      </c>
      <c r="M7211" s="369">
        <v>2010</v>
      </c>
      <c r="N7211" s="375">
        <v>43873</v>
      </c>
      <c r="O7211" s="226" t="s">
        <v>2569</v>
      </c>
      <c r="P7211" t="str">
        <f t="shared" si="112"/>
        <v>Minnesota River and Greater Blue Earth River TMDL for TSS-Minnesota River-(07020012-505)-TSS</v>
      </c>
    </row>
    <row r="7212" spans="1:16" ht="45" hidden="1" x14ac:dyDescent="0.25">
      <c r="A7212" s="129" t="s">
        <v>2285</v>
      </c>
      <c r="B7212" s="269" t="s">
        <v>640</v>
      </c>
      <c r="C7212" s="226" t="s">
        <v>2568</v>
      </c>
      <c r="D7212" s="269" t="s">
        <v>641</v>
      </c>
      <c r="E7212" s="372" t="s">
        <v>1557</v>
      </c>
      <c r="F7212" s="269" t="s">
        <v>475</v>
      </c>
      <c r="G7212" s="373">
        <v>17.829999999999998</v>
      </c>
      <c r="H7212" s="225" t="s">
        <v>488</v>
      </c>
      <c r="I7212" s="269" t="s">
        <v>1383</v>
      </c>
      <c r="J7212" s="374">
        <v>0</v>
      </c>
      <c r="K7212" s="269" t="s">
        <v>22</v>
      </c>
      <c r="L7212" s="269" t="s">
        <v>1392</v>
      </c>
      <c r="M7212" s="369">
        <v>2010</v>
      </c>
      <c r="N7212" s="375">
        <v>43873</v>
      </c>
      <c r="O7212" s="226" t="s">
        <v>2569</v>
      </c>
      <c r="P7212" t="str">
        <f t="shared" si="112"/>
        <v>Minnesota River and Greater Blue Earth River TMDL for TSS-Minnesota River-(07020012-505)-TSS</v>
      </c>
    </row>
    <row r="7213" spans="1:16" ht="45" hidden="1" x14ac:dyDescent="0.25">
      <c r="A7213" s="129" t="s">
        <v>2285</v>
      </c>
      <c r="B7213" s="269" t="s">
        <v>640</v>
      </c>
      <c r="C7213" s="226" t="s">
        <v>2568</v>
      </c>
      <c r="D7213" s="269" t="s">
        <v>641</v>
      </c>
      <c r="E7213" s="372" t="s">
        <v>1557</v>
      </c>
      <c r="F7213" s="269" t="s">
        <v>475</v>
      </c>
      <c r="G7213" s="373">
        <v>8.1199999999999992</v>
      </c>
      <c r="H7213" s="225" t="s">
        <v>488</v>
      </c>
      <c r="I7213" s="372" t="s">
        <v>1384</v>
      </c>
      <c r="J7213" s="374">
        <v>0</v>
      </c>
      <c r="K7213" s="269" t="s">
        <v>22</v>
      </c>
      <c r="L7213" s="269" t="s">
        <v>1392</v>
      </c>
      <c r="M7213" s="369">
        <v>2010</v>
      </c>
      <c r="N7213" s="375">
        <v>43873</v>
      </c>
      <c r="O7213" s="226" t="s">
        <v>2569</v>
      </c>
      <c r="P7213" t="str">
        <f t="shared" si="112"/>
        <v>Minnesota River and Greater Blue Earth River TMDL for TSS-Minnesota River-(07020012-505)-TSS</v>
      </c>
    </row>
    <row r="7214" spans="1:16" ht="45" hidden="1" x14ac:dyDescent="0.25">
      <c r="A7214" s="129" t="s">
        <v>2285</v>
      </c>
      <c r="B7214" s="269" t="s">
        <v>640</v>
      </c>
      <c r="C7214" s="226" t="s">
        <v>2568</v>
      </c>
      <c r="D7214" s="269" t="s">
        <v>641</v>
      </c>
      <c r="E7214" s="372" t="s">
        <v>1557</v>
      </c>
      <c r="F7214" s="269" t="s">
        <v>475</v>
      </c>
      <c r="G7214" s="373">
        <v>3.9</v>
      </c>
      <c r="H7214" s="225" t="s">
        <v>488</v>
      </c>
      <c r="I7214" s="372" t="s">
        <v>1385</v>
      </c>
      <c r="J7214" s="374">
        <v>0</v>
      </c>
      <c r="K7214" s="269" t="s">
        <v>22</v>
      </c>
      <c r="L7214" s="269" t="s">
        <v>1392</v>
      </c>
      <c r="M7214" s="369">
        <v>2010</v>
      </c>
      <c r="N7214" s="375">
        <v>43873</v>
      </c>
      <c r="O7214" s="226" t="s">
        <v>2569</v>
      </c>
      <c r="P7214" t="str">
        <f t="shared" si="112"/>
        <v>Minnesota River and Greater Blue Earth River TMDL for TSS-Minnesota River-(07020012-505)-TSS</v>
      </c>
    </row>
    <row r="7215" spans="1:16" ht="45" hidden="1" x14ac:dyDescent="0.25">
      <c r="A7215" s="226" t="s">
        <v>162</v>
      </c>
      <c r="B7215" s="227" t="s">
        <v>482</v>
      </c>
      <c r="C7215" s="226" t="s">
        <v>2568</v>
      </c>
      <c r="D7215" s="269" t="s">
        <v>641</v>
      </c>
      <c r="E7215" s="372" t="s">
        <v>1557</v>
      </c>
      <c r="F7215" s="269" t="s">
        <v>505</v>
      </c>
      <c r="G7215" s="373">
        <v>0.45</v>
      </c>
      <c r="H7215" s="225" t="s">
        <v>488</v>
      </c>
      <c r="I7215" s="269" t="s">
        <v>1379</v>
      </c>
      <c r="J7215" s="374">
        <v>0</v>
      </c>
      <c r="K7215" s="269" t="s">
        <v>22</v>
      </c>
      <c r="L7215" s="269" t="s">
        <v>1392</v>
      </c>
      <c r="M7215" s="369">
        <v>2010</v>
      </c>
      <c r="N7215" s="375">
        <v>43873</v>
      </c>
      <c r="O7215" s="226" t="s">
        <v>2569</v>
      </c>
      <c r="P7215" t="str">
        <f t="shared" si="112"/>
        <v>Minnesota River and Greater Blue Earth River TMDL for TSS-Minnesota River-(07020012-505)-TSS</v>
      </c>
    </row>
    <row r="7216" spans="1:16" ht="45" hidden="1" x14ac:dyDescent="0.25">
      <c r="A7216" s="226" t="s">
        <v>162</v>
      </c>
      <c r="B7216" s="227" t="s">
        <v>482</v>
      </c>
      <c r="C7216" s="226" t="s">
        <v>2568</v>
      </c>
      <c r="D7216" s="269" t="s">
        <v>641</v>
      </c>
      <c r="E7216" s="372" t="s">
        <v>1557</v>
      </c>
      <c r="F7216" s="269" t="s">
        <v>505</v>
      </c>
      <c r="G7216" s="373">
        <v>0.17</v>
      </c>
      <c r="H7216" s="225" t="s">
        <v>488</v>
      </c>
      <c r="I7216" s="269" t="s">
        <v>1382</v>
      </c>
      <c r="J7216" s="374">
        <v>0</v>
      </c>
      <c r="K7216" s="269" t="s">
        <v>22</v>
      </c>
      <c r="L7216" s="269" t="s">
        <v>1392</v>
      </c>
      <c r="M7216" s="369">
        <v>2010</v>
      </c>
      <c r="N7216" s="375">
        <v>43873</v>
      </c>
      <c r="O7216" s="226" t="s">
        <v>2569</v>
      </c>
      <c r="P7216" t="str">
        <f t="shared" si="112"/>
        <v>Minnesota River and Greater Blue Earth River TMDL for TSS-Minnesota River-(07020012-505)-TSS</v>
      </c>
    </row>
    <row r="7217" spans="1:16" ht="45" hidden="1" x14ac:dyDescent="0.25">
      <c r="A7217" s="226" t="s">
        <v>162</v>
      </c>
      <c r="B7217" s="227" t="s">
        <v>482</v>
      </c>
      <c r="C7217" s="226" t="s">
        <v>2568</v>
      </c>
      <c r="D7217" s="269" t="s">
        <v>641</v>
      </c>
      <c r="E7217" s="372" t="s">
        <v>1557</v>
      </c>
      <c r="F7217" s="269" t="s">
        <v>505</v>
      </c>
      <c r="G7217" s="373">
        <v>7.0000000000000007E-2</v>
      </c>
      <c r="H7217" s="225" t="s">
        <v>488</v>
      </c>
      <c r="I7217" s="269" t="s">
        <v>1383</v>
      </c>
      <c r="J7217" s="374">
        <v>0</v>
      </c>
      <c r="K7217" s="269" t="s">
        <v>22</v>
      </c>
      <c r="L7217" s="269" t="s">
        <v>1392</v>
      </c>
      <c r="M7217" s="369">
        <v>2010</v>
      </c>
      <c r="N7217" s="375">
        <v>43873</v>
      </c>
      <c r="O7217" s="226" t="s">
        <v>2569</v>
      </c>
      <c r="P7217" t="str">
        <f t="shared" si="112"/>
        <v>Minnesota River and Greater Blue Earth River TMDL for TSS-Minnesota River-(07020012-505)-TSS</v>
      </c>
    </row>
    <row r="7218" spans="1:16" ht="45" hidden="1" x14ac:dyDescent="0.25">
      <c r="A7218" s="226" t="s">
        <v>162</v>
      </c>
      <c r="B7218" s="227" t="s">
        <v>482</v>
      </c>
      <c r="C7218" s="226" t="s">
        <v>2568</v>
      </c>
      <c r="D7218" s="269" t="s">
        <v>641</v>
      </c>
      <c r="E7218" s="372" t="s">
        <v>1557</v>
      </c>
      <c r="F7218" s="269" t="s">
        <v>505</v>
      </c>
      <c r="G7218" s="373">
        <v>0.03</v>
      </c>
      <c r="H7218" s="225" t="s">
        <v>488</v>
      </c>
      <c r="I7218" s="372" t="s">
        <v>1384</v>
      </c>
      <c r="J7218" s="374">
        <v>0</v>
      </c>
      <c r="K7218" s="269" t="s">
        <v>22</v>
      </c>
      <c r="L7218" s="269" t="s">
        <v>1392</v>
      </c>
      <c r="M7218" s="369">
        <v>2010</v>
      </c>
      <c r="N7218" s="375">
        <v>43873</v>
      </c>
      <c r="O7218" s="226" t="s">
        <v>2569</v>
      </c>
      <c r="P7218" t="str">
        <f t="shared" si="112"/>
        <v>Minnesota River and Greater Blue Earth River TMDL for TSS-Minnesota River-(07020012-505)-TSS</v>
      </c>
    </row>
    <row r="7219" spans="1:16" ht="45" hidden="1" x14ac:dyDescent="0.25">
      <c r="A7219" s="226" t="s">
        <v>162</v>
      </c>
      <c r="B7219" s="227" t="s">
        <v>482</v>
      </c>
      <c r="C7219" s="226" t="s">
        <v>2568</v>
      </c>
      <c r="D7219" s="269" t="s">
        <v>641</v>
      </c>
      <c r="E7219" s="372" t="s">
        <v>1557</v>
      </c>
      <c r="F7219" s="269" t="s">
        <v>505</v>
      </c>
      <c r="G7219" s="373">
        <v>0.01</v>
      </c>
      <c r="H7219" s="225" t="s">
        <v>488</v>
      </c>
      <c r="I7219" s="372" t="s">
        <v>1385</v>
      </c>
      <c r="J7219" s="374">
        <v>0</v>
      </c>
      <c r="K7219" s="269" t="s">
        <v>22</v>
      </c>
      <c r="L7219" s="269" t="s">
        <v>1392</v>
      </c>
      <c r="M7219" s="369">
        <v>2010</v>
      </c>
      <c r="N7219" s="375">
        <v>43873</v>
      </c>
      <c r="O7219" s="226" t="s">
        <v>2569</v>
      </c>
      <c r="P7219" t="str">
        <f t="shared" si="112"/>
        <v>Minnesota River and Greater Blue Earth River TMDL for TSS-Minnesota River-(07020012-505)-TSS</v>
      </c>
    </row>
    <row r="7220" spans="1:16" ht="45" hidden="1" x14ac:dyDescent="0.25">
      <c r="A7220" s="226" t="s">
        <v>157</v>
      </c>
      <c r="B7220" s="227" t="s">
        <v>504</v>
      </c>
      <c r="C7220" s="226" t="s">
        <v>2568</v>
      </c>
      <c r="D7220" s="269" t="s">
        <v>641</v>
      </c>
      <c r="E7220" s="372" t="s">
        <v>1557</v>
      </c>
      <c r="F7220" s="269" t="s">
        <v>505</v>
      </c>
      <c r="G7220" s="373">
        <v>4.87</v>
      </c>
      <c r="H7220" s="225" t="s">
        <v>488</v>
      </c>
      <c r="I7220" s="269" t="s">
        <v>1379</v>
      </c>
      <c r="J7220" s="374">
        <v>0</v>
      </c>
      <c r="K7220" s="269" t="s">
        <v>22</v>
      </c>
      <c r="L7220" s="269" t="s">
        <v>1392</v>
      </c>
      <c r="M7220" s="369">
        <v>2010</v>
      </c>
      <c r="N7220" s="375">
        <v>43873</v>
      </c>
      <c r="O7220" s="226" t="s">
        <v>2569</v>
      </c>
      <c r="P7220" t="str">
        <f t="shared" si="112"/>
        <v>Minnesota River and Greater Blue Earth River TMDL for TSS-Minnesota River-(07020012-505)-TSS</v>
      </c>
    </row>
    <row r="7221" spans="1:16" ht="45" hidden="1" x14ac:dyDescent="0.25">
      <c r="A7221" s="226" t="s">
        <v>157</v>
      </c>
      <c r="B7221" s="227" t="s">
        <v>504</v>
      </c>
      <c r="C7221" s="226" t="s">
        <v>2568</v>
      </c>
      <c r="D7221" s="269" t="s">
        <v>641</v>
      </c>
      <c r="E7221" s="372" t="s">
        <v>1557</v>
      </c>
      <c r="F7221" s="269" t="s">
        <v>505</v>
      </c>
      <c r="G7221" s="373">
        <v>1.8</v>
      </c>
      <c r="H7221" s="225" t="s">
        <v>488</v>
      </c>
      <c r="I7221" s="269" t="s">
        <v>1382</v>
      </c>
      <c r="J7221" s="374">
        <v>0</v>
      </c>
      <c r="K7221" s="269" t="s">
        <v>22</v>
      </c>
      <c r="L7221" s="269" t="s">
        <v>1392</v>
      </c>
      <c r="M7221" s="369">
        <v>2010</v>
      </c>
      <c r="N7221" s="375">
        <v>43873</v>
      </c>
      <c r="O7221" s="226" t="s">
        <v>2569</v>
      </c>
      <c r="P7221" t="str">
        <f t="shared" si="112"/>
        <v>Minnesota River and Greater Blue Earth River TMDL for TSS-Minnesota River-(07020012-505)-TSS</v>
      </c>
    </row>
    <row r="7222" spans="1:16" ht="45" hidden="1" x14ac:dyDescent="0.25">
      <c r="A7222" s="226" t="s">
        <v>157</v>
      </c>
      <c r="B7222" s="227" t="s">
        <v>504</v>
      </c>
      <c r="C7222" s="226" t="s">
        <v>2568</v>
      </c>
      <c r="D7222" s="269" t="s">
        <v>641</v>
      </c>
      <c r="E7222" s="372" t="s">
        <v>1557</v>
      </c>
      <c r="F7222" s="269" t="s">
        <v>505</v>
      </c>
      <c r="G7222" s="373">
        <v>0.73</v>
      </c>
      <c r="H7222" s="225" t="s">
        <v>488</v>
      </c>
      <c r="I7222" s="269" t="s">
        <v>1383</v>
      </c>
      <c r="J7222" s="374">
        <v>0</v>
      </c>
      <c r="K7222" s="269" t="s">
        <v>22</v>
      </c>
      <c r="L7222" s="269" t="s">
        <v>1392</v>
      </c>
      <c r="M7222" s="369">
        <v>2010</v>
      </c>
      <c r="N7222" s="375">
        <v>43873</v>
      </c>
      <c r="O7222" s="226" t="s">
        <v>2569</v>
      </c>
      <c r="P7222" t="str">
        <f t="shared" si="112"/>
        <v>Minnesota River and Greater Blue Earth River TMDL for TSS-Minnesota River-(07020012-505)-TSS</v>
      </c>
    </row>
    <row r="7223" spans="1:16" ht="45" hidden="1" x14ac:dyDescent="0.25">
      <c r="A7223" s="226" t="s">
        <v>157</v>
      </c>
      <c r="B7223" s="227" t="s">
        <v>504</v>
      </c>
      <c r="C7223" s="226" t="s">
        <v>2568</v>
      </c>
      <c r="D7223" s="269" t="s">
        <v>641</v>
      </c>
      <c r="E7223" s="372" t="s">
        <v>1557</v>
      </c>
      <c r="F7223" s="269" t="s">
        <v>505</v>
      </c>
      <c r="G7223" s="373">
        <v>0.33</v>
      </c>
      <c r="H7223" s="225" t="s">
        <v>488</v>
      </c>
      <c r="I7223" s="372" t="s">
        <v>1384</v>
      </c>
      <c r="J7223" s="374">
        <v>0</v>
      </c>
      <c r="K7223" s="269" t="s">
        <v>22</v>
      </c>
      <c r="L7223" s="269" t="s">
        <v>1392</v>
      </c>
      <c r="M7223" s="369">
        <v>2010</v>
      </c>
      <c r="N7223" s="375">
        <v>43873</v>
      </c>
      <c r="O7223" s="226" t="s">
        <v>2569</v>
      </c>
      <c r="P7223" t="str">
        <f t="shared" si="112"/>
        <v>Minnesota River and Greater Blue Earth River TMDL for TSS-Minnesota River-(07020012-505)-TSS</v>
      </c>
    </row>
    <row r="7224" spans="1:16" ht="45" hidden="1" x14ac:dyDescent="0.25">
      <c r="A7224" s="226" t="s">
        <v>157</v>
      </c>
      <c r="B7224" s="227" t="s">
        <v>504</v>
      </c>
      <c r="C7224" s="226" t="s">
        <v>2568</v>
      </c>
      <c r="D7224" s="269" t="s">
        <v>641</v>
      </c>
      <c r="E7224" s="372" t="s">
        <v>1557</v>
      </c>
      <c r="F7224" s="269" t="s">
        <v>505</v>
      </c>
      <c r="G7224" s="373">
        <v>0.16</v>
      </c>
      <c r="H7224" s="225" t="s">
        <v>488</v>
      </c>
      <c r="I7224" s="372" t="s">
        <v>1385</v>
      </c>
      <c r="J7224" s="374">
        <v>0</v>
      </c>
      <c r="K7224" s="269" t="s">
        <v>22</v>
      </c>
      <c r="L7224" s="269" t="s">
        <v>1392</v>
      </c>
      <c r="M7224" s="369">
        <v>2010</v>
      </c>
      <c r="N7224" s="375">
        <v>43873</v>
      </c>
      <c r="O7224" s="226" t="s">
        <v>2569</v>
      </c>
      <c r="P7224" t="str">
        <f t="shared" si="112"/>
        <v>Minnesota River and Greater Blue Earth River TMDL for TSS-Minnesota River-(07020012-505)-TSS</v>
      </c>
    </row>
    <row r="7225" spans="1:16" ht="45" hidden="1" x14ac:dyDescent="0.25">
      <c r="A7225" s="129" t="s">
        <v>2585</v>
      </c>
      <c r="B7225" s="372" t="s">
        <v>515</v>
      </c>
      <c r="C7225" s="226" t="s">
        <v>2568</v>
      </c>
      <c r="D7225" s="269" t="s">
        <v>643</v>
      </c>
      <c r="E7225" s="372" t="s">
        <v>1557</v>
      </c>
      <c r="F7225" s="269" t="s">
        <v>475</v>
      </c>
      <c r="G7225" s="373">
        <v>45.77</v>
      </c>
      <c r="H7225" s="225" t="s">
        <v>488</v>
      </c>
      <c r="I7225" s="269" t="s">
        <v>1379</v>
      </c>
      <c r="J7225" s="374">
        <v>0</v>
      </c>
      <c r="K7225" s="269" t="s">
        <v>22</v>
      </c>
      <c r="L7225" s="269" t="s">
        <v>1392</v>
      </c>
      <c r="M7225" s="369">
        <v>2010</v>
      </c>
      <c r="N7225" s="375">
        <v>43873</v>
      </c>
      <c r="O7225" s="226" t="s">
        <v>2569</v>
      </c>
      <c r="P7225" t="str">
        <f t="shared" si="112"/>
        <v>Minnesota River and Greater Blue Earth River TMDL for TSS-Minnesota River-(07020012-506)-TSS</v>
      </c>
    </row>
    <row r="7226" spans="1:16" ht="45" hidden="1" x14ac:dyDescent="0.25">
      <c r="A7226" s="129" t="s">
        <v>2585</v>
      </c>
      <c r="B7226" s="372" t="s">
        <v>515</v>
      </c>
      <c r="C7226" s="226" t="s">
        <v>2568</v>
      </c>
      <c r="D7226" s="269" t="s">
        <v>643</v>
      </c>
      <c r="E7226" s="372" t="s">
        <v>1557</v>
      </c>
      <c r="F7226" s="269" t="s">
        <v>475</v>
      </c>
      <c r="G7226" s="373">
        <v>16.98</v>
      </c>
      <c r="H7226" s="225" t="s">
        <v>488</v>
      </c>
      <c r="I7226" s="269" t="s">
        <v>1382</v>
      </c>
      <c r="J7226" s="374">
        <v>0</v>
      </c>
      <c r="K7226" s="269" t="s">
        <v>22</v>
      </c>
      <c r="L7226" s="269" t="s">
        <v>1392</v>
      </c>
      <c r="M7226" s="369">
        <v>2010</v>
      </c>
      <c r="N7226" s="375">
        <v>43873</v>
      </c>
      <c r="O7226" s="226" t="s">
        <v>2569</v>
      </c>
      <c r="P7226" t="str">
        <f t="shared" si="112"/>
        <v>Minnesota River and Greater Blue Earth River TMDL for TSS-Minnesota River-(07020012-506)-TSS</v>
      </c>
    </row>
    <row r="7227" spans="1:16" ht="45" hidden="1" x14ac:dyDescent="0.25">
      <c r="A7227" s="129" t="s">
        <v>2585</v>
      </c>
      <c r="B7227" s="372" t="s">
        <v>515</v>
      </c>
      <c r="C7227" s="226" t="s">
        <v>2568</v>
      </c>
      <c r="D7227" s="269" t="s">
        <v>643</v>
      </c>
      <c r="E7227" s="372" t="s">
        <v>1557</v>
      </c>
      <c r="F7227" s="269" t="s">
        <v>475</v>
      </c>
      <c r="G7227" s="373">
        <v>6.85</v>
      </c>
      <c r="H7227" s="225" t="s">
        <v>488</v>
      </c>
      <c r="I7227" s="269" t="s">
        <v>1383</v>
      </c>
      <c r="J7227" s="374">
        <v>0</v>
      </c>
      <c r="K7227" s="269" t="s">
        <v>22</v>
      </c>
      <c r="L7227" s="269" t="s">
        <v>1392</v>
      </c>
      <c r="M7227" s="369">
        <v>2010</v>
      </c>
      <c r="N7227" s="375">
        <v>43873</v>
      </c>
      <c r="O7227" s="226" t="s">
        <v>2569</v>
      </c>
      <c r="P7227" t="str">
        <f t="shared" si="112"/>
        <v>Minnesota River and Greater Blue Earth River TMDL for TSS-Minnesota River-(07020012-506)-TSS</v>
      </c>
    </row>
    <row r="7228" spans="1:16" ht="45" hidden="1" x14ac:dyDescent="0.25">
      <c r="A7228" s="129" t="s">
        <v>2585</v>
      </c>
      <c r="B7228" s="372" t="s">
        <v>515</v>
      </c>
      <c r="C7228" s="226" t="s">
        <v>2568</v>
      </c>
      <c r="D7228" s="269" t="s">
        <v>643</v>
      </c>
      <c r="E7228" s="372" t="s">
        <v>1557</v>
      </c>
      <c r="F7228" s="269" t="s">
        <v>475</v>
      </c>
      <c r="G7228" s="373">
        <v>3.12</v>
      </c>
      <c r="H7228" s="225" t="s">
        <v>488</v>
      </c>
      <c r="I7228" s="372" t="s">
        <v>1384</v>
      </c>
      <c r="J7228" s="374">
        <v>0</v>
      </c>
      <c r="K7228" s="269" t="s">
        <v>22</v>
      </c>
      <c r="L7228" s="269" t="s">
        <v>1392</v>
      </c>
      <c r="M7228" s="369">
        <v>2010</v>
      </c>
      <c r="N7228" s="375">
        <v>43873</v>
      </c>
      <c r="O7228" s="226" t="s">
        <v>2569</v>
      </c>
      <c r="P7228" t="str">
        <f t="shared" si="112"/>
        <v>Minnesota River and Greater Blue Earth River TMDL for TSS-Minnesota River-(07020012-506)-TSS</v>
      </c>
    </row>
    <row r="7229" spans="1:16" ht="45" hidden="1" x14ac:dyDescent="0.25">
      <c r="A7229" s="129" t="s">
        <v>2585</v>
      </c>
      <c r="B7229" s="372" t="s">
        <v>515</v>
      </c>
      <c r="C7229" s="226" t="s">
        <v>2568</v>
      </c>
      <c r="D7229" s="269" t="s">
        <v>643</v>
      </c>
      <c r="E7229" s="372" t="s">
        <v>1557</v>
      </c>
      <c r="F7229" s="269" t="s">
        <v>475</v>
      </c>
      <c r="G7229" s="373">
        <v>1.5</v>
      </c>
      <c r="H7229" s="225" t="s">
        <v>488</v>
      </c>
      <c r="I7229" s="372" t="s">
        <v>1385</v>
      </c>
      <c r="J7229" s="374">
        <v>0</v>
      </c>
      <c r="K7229" s="269" t="s">
        <v>22</v>
      </c>
      <c r="L7229" s="269" t="s">
        <v>1392</v>
      </c>
      <c r="M7229" s="369">
        <v>2010</v>
      </c>
      <c r="N7229" s="375">
        <v>43873</v>
      </c>
      <c r="O7229" s="226" t="s">
        <v>2569</v>
      </c>
      <c r="P7229" t="str">
        <f t="shared" si="112"/>
        <v>Minnesota River and Greater Blue Earth River TMDL for TSS-Minnesota River-(07020012-506)-TSS</v>
      </c>
    </row>
    <row r="7230" spans="1:16" ht="45" hidden="1" x14ac:dyDescent="0.25">
      <c r="A7230" s="226" t="s">
        <v>162</v>
      </c>
      <c r="B7230" s="227" t="s">
        <v>482</v>
      </c>
      <c r="C7230" s="226" t="s">
        <v>2568</v>
      </c>
      <c r="D7230" s="269" t="s">
        <v>643</v>
      </c>
      <c r="E7230" s="372" t="s">
        <v>1557</v>
      </c>
      <c r="F7230" s="269" t="s">
        <v>505</v>
      </c>
      <c r="G7230" s="373">
        <v>0.45</v>
      </c>
      <c r="H7230" s="225" t="s">
        <v>488</v>
      </c>
      <c r="I7230" s="269" t="s">
        <v>1379</v>
      </c>
      <c r="J7230" s="374">
        <v>0</v>
      </c>
      <c r="K7230" s="269" t="s">
        <v>22</v>
      </c>
      <c r="L7230" s="269" t="s">
        <v>1392</v>
      </c>
      <c r="M7230" s="369">
        <v>2010</v>
      </c>
      <c r="N7230" s="375">
        <v>43873</v>
      </c>
      <c r="O7230" s="226" t="s">
        <v>2569</v>
      </c>
      <c r="P7230" t="str">
        <f t="shared" si="112"/>
        <v>Minnesota River and Greater Blue Earth River TMDL for TSS-Minnesota River-(07020012-506)-TSS</v>
      </c>
    </row>
    <row r="7231" spans="1:16" ht="45" hidden="1" x14ac:dyDescent="0.25">
      <c r="A7231" s="226" t="s">
        <v>162</v>
      </c>
      <c r="B7231" s="227" t="s">
        <v>482</v>
      </c>
      <c r="C7231" s="226" t="s">
        <v>2568</v>
      </c>
      <c r="D7231" s="269" t="s">
        <v>643</v>
      </c>
      <c r="E7231" s="372" t="s">
        <v>1557</v>
      </c>
      <c r="F7231" s="269" t="s">
        <v>505</v>
      </c>
      <c r="G7231" s="373">
        <v>0.17</v>
      </c>
      <c r="H7231" s="225" t="s">
        <v>488</v>
      </c>
      <c r="I7231" s="269" t="s">
        <v>1382</v>
      </c>
      <c r="J7231" s="374">
        <v>0</v>
      </c>
      <c r="K7231" s="269" t="s">
        <v>22</v>
      </c>
      <c r="L7231" s="269" t="s">
        <v>1392</v>
      </c>
      <c r="M7231" s="369">
        <v>2010</v>
      </c>
      <c r="N7231" s="375">
        <v>43873</v>
      </c>
      <c r="O7231" s="226" t="s">
        <v>2569</v>
      </c>
      <c r="P7231" t="str">
        <f t="shared" si="112"/>
        <v>Minnesota River and Greater Blue Earth River TMDL for TSS-Minnesota River-(07020012-506)-TSS</v>
      </c>
    </row>
    <row r="7232" spans="1:16" ht="45" hidden="1" x14ac:dyDescent="0.25">
      <c r="A7232" s="226" t="s">
        <v>162</v>
      </c>
      <c r="B7232" s="227" t="s">
        <v>482</v>
      </c>
      <c r="C7232" s="226" t="s">
        <v>2568</v>
      </c>
      <c r="D7232" s="269" t="s">
        <v>643</v>
      </c>
      <c r="E7232" s="372" t="s">
        <v>1557</v>
      </c>
      <c r="F7232" s="269" t="s">
        <v>505</v>
      </c>
      <c r="G7232" s="373">
        <v>7.0000000000000007E-2</v>
      </c>
      <c r="H7232" s="225" t="s">
        <v>488</v>
      </c>
      <c r="I7232" s="269" t="s">
        <v>1383</v>
      </c>
      <c r="J7232" s="374">
        <v>0</v>
      </c>
      <c r="K7232" s="269" t="s">
        <v>22</v>
      </c>
      <c r="L7232" s="269" t="s">
        <v>1392</v>
      </c>
      <c r="M7232" s="369">
        <v>2010</v>
      </c>
      <c r="N7232" s="375">
        <v>43873</v>
      </c>
      <c r="O7232" s="226" t="s">
        <v>2569</v>
      </c>
      <c r="P7232" t="str">
        <f t="shared" si="112"/>
        <v>Minnesota River and Greater Blue Earth River TMDL for TSS-Minnesota River-(07020012-506)-TSS</v>
      </c>
    </row>
    <row r="7233" spans="1:16" ht="45" hidden="1" x14ac:dyDescent="0.25">
      <c r="A7233" s="226" t="s">
        <v>162</v>
      </c>
      <c r="B7233" s="227" t="s">
        <v>482</v>
      </c>
      <c r="C7233" s="226" t="s">
        <v>2568</v>
      </c>
      <c r="D7233" s="269" t="s">
        <v>643</v>
      </c>
      <c r="E7233" s="372" t="s">
        <v>1557</v>
      </c>
      <c r="F7233" s="269" t="s">
        <v>505</v>
      </c>
      <c r="G7233" s="373">
        <v>0.03</v>
      </c>
      <c r="H7233" s="225" t="s">
        <v>488</v>
      </c>
      <c r="I7233" s="372" t="s">
        <v>1384</v>
      </c>
      <c r="J7233" s="374">
        <v>0</v>
      </c>
      <c r="K7233" s="269" t="s">
        <v>22</v>
      </c>
      <c r="L7233" s="269" t="s">
        <v>1392</v>
      </c>
      <c r="M7233" s="369">
        <v>2010</v>
      </c>
      <c r="N7233" s="375">
        <v>43873</v>
      </c>
      <c r="O7233" s="226" t="s">
        <v>2569</v>
      </c>
      <c r="P7233" t="str">
        <f t="shared" si="112"/>
        <v>Minnesota River and Greater Blue Earth River TMDL for TSS-Minnesota River-(07020012-506)-TSS</v>
      </c>
    </row>
    <row r="7234" spans="1:16" ht="45" hidden="1" x14ac:dyDescent="0.25">
      <c r="A7234" s="226" t="s">
        <v>162</v>
      </c>
      <c r="B7234" s="227" t="s">
        <v>482</v>
      </c>
      <c r="C7234" s="226" t="s">
        <v>2568</v>
      </c>
      <c r="D7234" s="269" t="s">
        <v>643</v>
      </c>
      <c r="E7234" s="372" t="s">
        <v>1557</v>
      </c>
      <c r="F7234" s="269" t="s">
        <v>505</v>
      </c>
      <c r="G7234" s="373">
        <v>0.01</v>
      </c>
      <c r="H7234" s="225" t="s">
        <v>488</v>
      </c>
      <c r="I7234" s="372" t="s">
        <v>1385</v>
      </c>
      <c r="J7234" s="374">
        <v>0</v>
      </c>
      <c r="K7234" s="269" t="s">
        <v>22</v>
      </c>
      <c r="L7234" s="269" t="s">
        <v>1392</v>
      </c>
      <c r="M7234" s="369">
        <v>2010</v>
      </c>
      <c r="N7234" s="375">
        <v>43873</v>
      </c>
      <c r="O7234" s="226" t="s">
        <v>2569</v>
      </c>
      <c r="P7234" t="str">
        <f t="shared" si="112"/>
        <v>Minnesota River and Greater Blue Earth River TMDL for TSS-Minnesota River-(07020012-506)-TSS</v>
      </c>
    </row>
    <row r="7235" spans="1:16" ht="45" hidden="1" x14ac:dyDescent="0.25">
      <c r="A7235" s="226" t="s">
        <v>157</v>
      </c>
      <c r="B7235" s="227" t="s">
        <v>504</v>
      </c>
      <c r="C7235" s="226" t="s">
        <v>2568</v>
      </c>
      <c r="D7235" s="269" t="s">
        <v>643</v>
      </c>
      <c r="E7235" s="372" t="s">
        <v>1557</v>
      </c>
      <c r="F7235" s="269" t="s">
        <v>505</v>
      </c>
      <c r="G7235" s="373">
        <v>0.81</v>
      </c>
      <c r="H7235" s="225" t="s">
        <v>488</v>
      </c>
      <c r="I7235" s="269" t="s">
        <v>1379</v>
      </c>
      <c r="J7235" s="374">
        <v>0</v>
      </c>
      <c r="K7235" s="269" t="s">
        <v>22</v>
      </c>
      <c r="L7235" s="269" t="s">
        <v>1392</v>
      </c>
      <c r="M7235" s="369">
        <v>2010</v>
      </c>
      <c r="N7235" s="375">
        <v>43873</v>
      </c>
      <c r="O7235" s="226" t="s">
        <v>2569</v>
      </c>
      <c r="P7235" t="str">
        <f t="shared" ref="P7235:P7298" si="113">CONCATENATE(C7235, "-", E7235, "-","(", D7235,")", "-",K7235)</f>
        <v>Minnesota River and Greater Blue Earth River TMDL for TSS-Minnesota River-(07020012-506)-TSS</v>
      </c>
    </row>
    <row r="7236" spans="1:16" ht="45" hidden="1" x14ac:dyDescent="0.25">
      <c r="A7236" s="226" t="s">
        <v>157</v>
      </c>
      <c r="B7236" s="227" t="s">
        <v>504</v>
      </c>
      <c r="C7236" s="226" t="s">
        <v>2568</v>
      </c>
      <c r="D7236" s="269" t="s">
        <v>643</v>
      </c>
      <c r="E7236" s="372" t="s">
        <v>1557</v>
      </c>
      <c r="F7236" s="269" t="s">
        <v>505</v>
      </c>
      <c r="G7236" s="373">
        <v>0.3</v>
      </c>
      <c r="H7236" s="225" t="s">
        <v>488</v>
      </c>
      <c r="I7236" s="269" t="s">
        <v>1382</v>
      </c>
      <c r="J7236" s="374">
        <v>0</v>
      </c>
      <c r="K7236" s="269" t="s">
        <v>22</v>
      </c>
      <c r="L7236" s="269" t="s">
        <v>1392</v>
      </c>
      <c r="M7236" s="369">
        <v>2010</v>
      </c>
      <c r="N7236" s="375">
        <v>43873</v>
      </c>
      <c r="O7236" s="226" t="s">
        <v>2569</v>
      </c>
      <c r="P7236" t="str">
        <f t="shared" si="113"/>
        <v>Minnesota River and Greater Blue Earth River TMDL for TSS-Minnesota River-(07020012-506)-TSS</v>
      </c>
    </row>
    <row r="7237" spans="1:16" ht="45" hidden="1" x14ac:dyDescent="0.25">
      <c r="A7237" s="226" t="s">
        <v>157</v>
      </c>
      <c r="B7237" s="227" t="s">
        <v>504</v>
      </c>
      <c r="C7237" s="226" t="s">
        <v>2568</v>
      </c>
      <c r="D7237" s="269" t="s">
        <v>643</v>
      </c>
      <c r="E7237" s="372" t="s">
        <v>1557</v>
      </c>
      <c r="F7237" s="269" t="s">
        <v>505</v>
      </c>
      <c r="G7237" s="373">
        <v>0.12</v>
      </c>
      <c r="H7237" s="225" t="s">
        <v>488</v>
      </c>
      <c r="I7237" s="269" t="s">
        <v>1383</v>
      </c>
      <c r="J7237" s="374">
        <v>0</v>
      </c>
      <c r="K7237" s="269" t="s">
        <v>22</v>
      </c>
      <c r="L7237" s="269" t="s">
        <v>1392</v>
      </c>
      <c r="M7237" s="369">
        <v>2010</v>
      </c>
      <c r="N7237" s="375">
        <v>43873</v>
      </c>
      <c r="O7237" s="226" t="s">
        <v>2569</v>
      </c>
      <c r="P7237" t="str">
        <f t="shared" si="113"/>
        <v>Minnesota River and Greater Blue Earth River TMDL for TSS-Minnesota River-(07020012-506)-TSS</v>
      </c>
    </row>
    <row r="7238" spans="1:16" ht="45" hidden="1" x14ac:dyDescent="0.25">
      <c r="A7238" s="226" t="s">
        <v>157</v>
      </c>
      <c r="B7238" s="227" t="s">
        <v>504</v>
      </c>
      <c r="C7238" s="226" t="s">
        <v>2568</v>
      </c>
      <c r="D7238" s="269" t="s">
        <v>643</v>
      </c>
      <c r="E7238" s="372" t="s">
        <v>1557</v>
      </c>
      <c r="F7238" s="269" t="s">
        <v>505</v>
      </c>
      <c r="G7238" s="373">
        <v>5.5E-2</v>
      </c>
      <c r="H7238" s="225" t="s">
        <v>488</v>
      </c>
      <c r="I7238" s="372" t="s">
        <v>1384</v>
      </c>
      <c r="J7238" s="374">
        <v>0</v>
      </c>
      <c r="K7238" s="269" t="s">
        <v>22</v>
      </c>
      <c r="L7238" s="269" t="s">
        <v>1392</v>
      </c>
      <c r="M7238" s="369">
        <v>2010</v>
      </c>
      <c r="N7238" s="375">
        <v>43873</v>
      </c>
      <c r="O7238" s="226" t="s">
        <v>2569</v>
      </c>
      <c r="P7238" t="str">
        <f t="shared" si="113"/>
        <v>Minnesota River and Greater Blue Earth River TMDL for TSS-Minnesota River-(07020012-506)-TSS</v>
      </c>
    </row>
    <row r="7239" spans="1:16" ht="45" hidden="1" x14ac:dyDescent="0.25">
      <c r="A7239" s="226" t="s">
        <v>157</v>
      </c>
      <c r="B7239" s="227" t="s">
        <v>504</v>
      </c>
      <c r="C7239" s="226" t="s">
        <v>2568</v>
      </c>
      <c r="D7239" s="269" t="s">
        <v>643</v>
      </c>
      <c r="E7239" s="372" t="s">
        <v>1557</v>
      </c>
      <c r="F7239" s="269" t="s">
        <v>505</v>
      </c>
      <c r="G7239" s="373">
        <v>2.7E-2</v>
      </c>
      <c r="H7239" s="225" t="s">
        <v>488</v>
      </c>
      <c r="I7239" s="372" t="s">
        <v>1385</v>
      </c>
      <c r="J7239" s="374">
        <v>0</v>
      </c>
      <c r="K7239" s="269" t="s">
        <v>22</v>
      </c>
      <c r="L7239" s="269" t="s">
        <v>1392</v>
      </c>
      <c r="M7239" s="369">
        <v>2010</v>
      </c>
      <c r="N7239" s="375">
        <v>43873</v>
      </c>
      <c r="O7239" s="226" t="s">
        <v>2569</v>
      </c>
      <c r="P7239" t="str">
        <f t="shared" si="113"/>
        <v>Minnesota River and Greater Blue Earth River TMDL for TSS-Minnesota River-(07020012-506)-TSS</v>
      </c>
    </row>
    <row r="7240" spans="1:16" ht="45" hidden="1" x14ac:dyDescent="0.25">
      <c r="A7240" s="129" t="s">
        <v>1548</v>
      </c>
      <c r="B7240" s="269" t="s">
        <v>2364</v>
      </c>
      <c r="C7240" s="226" t="s">
        <v>2568</v>
      </c>
      <c r="D7240" s="269" t="s">
        <v>643</v>
      </c>
      <c r="E7240" s="372" t="s">
        <v>1557</v>
      </c>
      <c r="F7240" s="269" t="s">
        <v>475</v>
      </c>
      <c r="G7240" s="373">
        <v>45.77</v>
      </c>
      <c r="H7240" s="225" t="s">
        <v>488</v>
      </c>
      <c r="I7240" s="269" t="s">
        <v>1379</v>
      </c>
      <c r="J7240" s="374">
        <v>0</v>
      </c>
      <c r="K7240" s="269" t="s">
        <v>22</v>
      </c>
      <c r="L7240" s="269" t="s">
        <v>1392</v>
      </c>
      <c r="M7240" s="369">
        <v>2010</v>
      </c>
      <c r="N7240" s="375">
        <v>43873</v>
      </c>
      <c r="O7240" s="226" t="s">
        <v>2569</v>
      </c>
      <c r="P7240" t="str">
        <f t="shared" si="113"/>
        <v>Minnesota River and Greater Blue Earth River TMDL for TSS-Minnesota River-(07020012-506)-TSS</v>
      </c>
    </row>
    <row r="7241" spans="1:16" ht="45" hidden="1" x14ac:dyDescent="0.25">
      <c r="A7241" s="129" t="s">
        <v>1548</v>
      </c>
      <c r="B7241" s="269" t="s">
        <v>2364</v>
      </c>
      <c r="C7241" s="226" t="s">
        <v>2568</v>
      </c>
      <c r="D7241" s="269" t="s">
        <v>643</v>
      </c>
      <c r="E7241" s="372" t="s">
        <v>1557</v>
      </c>
      <c r="F7241" s="269" t="s">
        <v>475</v>
      </c>
      <c r="G7241" s="373">
        <v>16.98</v>
      </c>
      <c r="H7241" s="225" t="s">
        <v>488</v>
      </c>
      <c r="I7241" s="269" t="s">
        <v>1382</v>
      </c>
      <c r="J7241" s="374">
        <v>0</v>
      </c>
      <c r="K7241" s="269" t="s">
        <v>22</v>
      </c>
      <c r="L7241" s="269" t="s">
        <v>1392</v>
      </c>
      <c r="M7241" s="369">
        <v>2010</v>
      </c>
      <c r="N7241" s="375">
        <v>43873</v>
      </c>
      <c r="O7241" s="226" t="s">
        <v>2569</v>
      </c>
      <c r="P7241" t="str">
        <f t="shared" si="113"/>
        <v>Minnesota River and Greater Blue Earth River TMDL for TSS-Minnesota River-(07020012-506)-TSS</v>
      </c>
    </row>
    <row r="7242" spans="1:16" ht="45" hidden="1" x14ac:dyDescent="0.25">
      <c r="A7242" s="129" t="s">
        <v>1548</v>
      </c>
      <c r="B7242" s="269" t="s">
        <v>2364</v>
      </c>
      <c r="C7242" s="226" t="s">
        <v>2568</v>
      </c>
      <c r="D7242" s="269" t="s">
        <v>643</v>
      </c>
      <c r="E7242" s="372" t="s">
        <v>1557</v>
      </c>
      <c r="F7242" s="269" t="s">
        <v>475</v>
      </c>
      <c r="G7242" s="373">
        <v>6.85</v>
      </c>
      <c r="H7242" s="225" t="s">
        <v>488</v>
      </c>
      <c r="I7242" s="269" t="s">
        <v>1383</v>
      </c>
      <c r="J7242" s="374">
        <v>0</v>
      </c>
      <c r="K7242" s="269" t="s">
        <v>22</v>
      </c>
      <c r="L7242" s="269" t="s">
        <v>1392</v>
      </c>
      <c r="M7242" s="369">
        <v>2010</v>
      </c>
      <c r="N7242" s="375">
        <v>43873</v>
      </c>
      <c r="O7242" s="226" t="s">
        <v>2569</v>
      </c>
      <c r="P7242" t="str">
        <f t="shared" si="113"/>
        <v>Minnesota River and Greater Blue Earth River TMDL for TSS-Minnesota River-(07020012-506)-TSS</v>
      </c>
    </row>
    <row r="7243" spans="1:16" ht="45" hidden="1" x14ac:dyDescent="0.25">
      <c r="A7243" s="129" t="s">
        <v>1548</v>
      </c>
      <c r="B7243" s="269" t="s">
        <v>2364</v>
      </c>
      <c r="C7243" s="226" t="s">
        <v>2568</v>
      </c>
      <c r="D7243" s="269" t="s">
        <v>643</v>
      </c>
      <c r="E7243" s="372" t="s">
        <v>1557</v>
      </c>
      <c r="F7243" s="269" t="s">
        <v>475</v>
      </c>
      <c r="G7243" s="373">
        <v>3.12</v>
      </c>
      <c r="H7243" s="225" t="s">
        <v>488</v>
      </c>
      <c r="I7243" s="372" t="s">
        <v>1384</v>
      </c>
      <c r="J7243" s="374">
        <v>0</v>
      </c>
      <c r="K7243" s="269" t="s">
        <v>22</v>
      </c>
      <c r="L7243" s="269" t="s">
        <v>1392</v>
      </c>
      <c r="M7243" s="369">
        <v>2010</v>
      </c>
      <c r="N7243" s="375">
        <v>43873</v>
      </c>
      <c r="O7243" s="226" t="s">
        <v>2569</v>
      </c>
      <c r="P7243" t="str">
        <f t="shared" si="113"/>
        <v>Minnesota River and Greater Blue Earth River TMDL for TSS-Minnesota River-(07020012-506)-TSS</v>
      </c>
    </row>
    <row r="7244" spans="1:16" ht="45" hidden="1" x14ac:dyDescent="0.25">
      <c r="A7244" s="129" t="s">
        <v>1548</v>
      </c>
      <c r="B7244" s="269" t="s">
        <v>2364</v>
      </c>
      <c r="C7244" s="226" t="s">
        <v>2568</v>
      </c>
      <c r="D7244" s="269" t="s">
        <v>643</v>
      </c>
      <c r="E7244" s="372" t="s">
        <v>1557</v>
      </c>
      <c r="F7244" s="269" t="s">
        <v>475</v>
      </c>
      <c r="G7244" s="373">
        <v>1.5</v>
      </c>
      <c r="H7244" s="225" t="s">
        <v>488</v>
      </c>
      <c r="I7244" s="372" t="s">
        <v>1385</v>
      </c>
      <c r="J7244" s="374">
        <v>0</v>
      </c>
      <c r="K7244" s="269" t="s">
        <v>22</v>
      </c>
      <c r="L7244" s="269" t="s">
        <v>1392</v>
      </c>
      <c r="M7244" s="369">
        <v>2010</v>
      </c>
      <c r="N7244" s="375">
        <v>43873</v>
      </c>
      <c r="O7244" s="226" t="s">
        <v>2569</v>
      </c>
      <c r="P7244" t="str">
        <f t="shared" si="113"/>
        <v>Minnesota River and Greater Blue Earth River TMDL for TSS-Minnesota River-(07020012-506)-TSS</v>
      </c>
    </row>
    <row r="7245" spans="1:16" ht="45" hidden="1" x14ac:dyDescent="0.25">
      <c r="A7245" s="129" t="s">
        <v>1627</v>
      </c>
      <c r="B7245" s="269" t="s">
        <v>786</v>
      </c>
      <c r="C7245" s="226" t="s">
        <v>2568</v>
      </c>
      <c r="D7245" s="269" t="s">
        <v>643</v>
      </c>
      <c r="E7245" s="372" t="s">
        <v>1557</v>
      </c>
      <c r="F7245" s="269" t="s">
        <v>475</v>
      </c>
      <c r="G7245" s="373">
        <v>45.77</v>
      </c>
      <c r="H7245" s="225" t="s">
        <v>488</v>
      </c>
      <c r="I7245" s="269" t="s">
        <v>1379</v>
      </c>
      <c r="J7245" s="374">
        <v>0</v>
      </c>
      <c r="K7245" s="269" t="s">
        <v>22</v>
      </c>
      <c r="L7245" s="269" t="s">
        <v>1392</v>
      </c>
      <c r="M7245" s="369">
        <v>2010</v>
      </c>
      <c r="N7245" s="375">
        <v>43873</v>
      </c>
      <c r="O7245" s="226" t="s">
        <v>2569</v>
      </c>
      <c r="P7245" t="str">
        <f t="shared" si="113"/>
        <v>Minnesota River and Greater Blue Earth River TMDL for TSS-Minnesota River-(07020012-506)-TSS</v>
      </c>
    </row>
    <row r="7246" spans="1:16" ht="45" hidden="1" x14ac:dyDescent="0.25">
      <c r="A7246" s="129" t="s">
        <v>1627</v>
      </c>
      <c r="B7246" s="269" t="s">
        <v>786</v>
      </c>
      <c r="C7246" s="226" t="s">
        <v>2568</v>
      </c>
      <c r="D7246" s="269" t="s">
        <v>643</v>
      </c>
      <c r="E7246" s="372" t="s">
        <v>1557</v>
      </c>
      <c r="F7246" s="269" t="s">
        <v>475</v>
      </c>
      <c r="G7246" s="373">
        <v>16.98</v>
      </c>
      <c r="H7246" s="225" t="s">
        <v>488</v>
      </c>
      <c r="I7246" s="269" t="s">
        <v>1382</v>
      </c>
      <c r="J7246" s="374">
        <v>0</v>
      </c>
      <c r="K7246" s="269" t="s">
        <v>22</v>
      </c>
      <c r="L7246" s="269" t="s">
        <v>1392</v>
      </c>
      <c r="M7246" s="369">
        <v>2010</v>
      </c>
      <c r="N7246" s="375">
        <v>43873</v>
      </c>
      <c r="O7246" s="226" t="s">
        <v>2569</v>
      </c>
      <c r="P7246" t="str">
        <f t="shared" si="113"/>
        <v>Minnesota River and Greater Blue Earth River TMDL for TSS-Minnesota River-(07020012-506)-TSS</v>
      </c>
    </row>
    <row r="7247" spans="1:16" ht="45" hidden="1" x14ac:dyDescent="0.25">
      <c r="A7247" s="129" t="s">
        <v>1627</v>
      </c>
      <c r="B7247" s="269" t="s">
        <v>786</v>
      </c>
      <c r="C7247" s="226" t="s">
        <v>2568</v>
      </c>
      <c r="D7247" s="269" t="s">
        <v>643</v>
      </c>
      <c r="E7247" s="372" t="s">
        <v>1557</v>
      </c>
      <c r="F7247" s="269" t="s">
        <v>475</v>
      </c>
      <c r="G7247" s="373">
        <v>6.85</v>
      </c>
      <c r="H7247" s="225" t="s">
        <v>488</v>
      </c>
      <c r="I7247" s="269" t="s">
        <v>1383</v>
      </c>
      <c r="J7247" s="374">
        <v>0</v>
      </c>
      <c r="K7247" s="269" t="s">
        <v>22</v>
      </c>
      <c r="L7247" s="269" t="s">
        <v>1392</v>
      </c>
      <c r="M7247" s="369">
        <v>2010</v>
      </c>
      <c r="N7247" s="375">
        <v>43873</v>
      </c>
      <c r="O7247" s="226" t="s">
        <v>2569</v>
      </c>
      <c r="P7247" t="str">
        <f t="shared" si="113"/>
        <v>Minnesota River and Greater Blue Earth River TMDL for TSS-Minnesota River-(07020012-506)-TSS</v>
      </c>
    </row>
    <row r="7248" spans="1:16" ht="45" hidden="1" x14ac:dyDescent="0.25">
      <c r="A7248" s="129" t="s">
        <v>1627</v>
      </c>
      <c r="B7248" s="269" t="s">
        <v>786</v>
      </c>
      <c r="C7248" s="226" t="s">
        <v>2568</v>
      </c>
      <c r="D7248" s="269" t="s">
        <v>643</v>
      </c>
      <c r="E7248" s="372" t="s">
        <v>1557</v>
      </c>
      <c r="F7248" s="269" t="s">
        <v>475</v>
      </c>
      <c r="G7248" s="373">
        <v>3.12</v>
      </c>
      <c r="H7248" s="225" t="s">
        <v>488</v>
      </c>
      <c r="I7248" s="372" t="s">
        <v>1384</v>
      </c>
      <c r="J7248" s="374">
        <v>0</v>
      </c>
      <c r="K7248" s="269" t="s">
        <v>22</v>
      </c>
      <c r="L7248" s="269" t="s">
        <v>1392</v>
      </c>
      <c r="M7248" s="369">
        <v>2010</v>
      </c>
      <c r="N7248" s="375">
        <v>43873</v>
      </c>
      <c r="O7248" s="226" t="s">
        <v>2569</v>
      </c>
      <c r="P7248" t="str">
        <f t="shared" si="113"/>
        <v>Minnesota River and Greater Blue Earth River TMDL for TSS-Minnesota River-(07020012-506)-TSS</v>
      </c>
    </row>
    <row r="7249" spans="1:16" ht="45" hidden="1" x14ac:dyDescent="0.25">
      <c r="A7249" s="129" t="s">
        <v>1627</v>
      </c>
      <c r="B7249" s="269" t="s">
        <v>786</v>
      </c>
      <c r="C7249" s="226" t="s">
        <v>2568</v>
      </c>
      <c r="D7249" s="269" t="s">
        <v>643</v>
      </c>
      <c r="E7249" s="372" t="s">
        <v>1557</v>
      </c>
      <c r="F7249" s="269" t="s">
        <v>475</v>
      </c>
      <c r="G7249" s="373">
        <v>1.5</v>
      </c>
      <c r="H7249" s="225" t="s">
        <v>488</v>
      </c>
      <c r="I7249" s="372" t="s">
        <v>1385</v>
      </c>
      <c r="J7249" s="374">
        <v>0</v>
      </c>
      <c r="K7249" s="269" t="s">
        <v>22</v>
      </c>
      <c r="L7249" s="269" t="s">
        <v>1392</v>
      </c>
      <c r="M7249" s="369">
        <v>2010</v>
      </c>
      <c r="N7249" s="375">
        <v>43873</v>
      </c>
      <c r="O7249" s="226" t="s">
        <v>2569</v>
      </c>
      <c r="P7249" t="str">
        <f t="shared" si="113"/>
        <v>Minnesota River and Greater Blue Earth River TMDL for TSS-Minnesota River-(07020012-506)-TSS</v>
      </c>
    </row>
    <row r="7250" spans="1:16" ht="45" hidden="1" x14ac:dyDescent="0.25">
      <c r="A7250" s="129" t="s">
        <v>58</v>
      </c>
      <c r="B7250" s="269" t="s">
        <v>508</v>
      </c>
      <c r="C7250" s="226" t="s">
        <v>2568</v>
      </c>
      <c r="D7250" s="269" t="s">
        <v>643</v>
      </c>
      <c r="E7250" s="372" t="s">
        <v>1557</v>
      </c>
      <c r="F7250" s="269" t="s">
        <v>475</v>
      </c>
      <c r="G7250" s="373">
        <v>45.77</v>
      </c>
      <c r="H7250" s="225" t="s">
        <v>488</v>
      </c>
      <c r="I7250" s="372" t="s">
        <v>1379</v>
      </c>
      <c r="J7250" s="374">
        <v>0</v>
      </c>
      <c r="K7250" s="269" t="s">
        <v>22</v>
      </c>
      <c r="L7250" s="269" t="s">
        <v>1392</v>
      </c>
      <c r="M7250" s="369">
        <v>2010</v>
      </c>
      <c r="N7250" s="375">
        <v>43873</v>
      </c>
      <c r="O7250" s="226" t="s">
        <v>2569</v>
      </c>
      <c r="P7250" t="str">
        <f t="shared" si="113"/>
        <v>Minnesota River and Greater Blue Earth River TMDL for TSS-Minnesota River-(07020012-506)-TSS</v>
      </c>
    </row>
    <row r="7251" spans="1:16" ht="45" hidden="1" x14ac:dyDescent="0.25">
      <c r="A7251" s="129" t="s">
        <v>58</v>
      </c>
      <c r="B7251" s="269" t="s">
        <v>508</v>
      </c>
      <c r="C7251" s="226" t="s">
        <v>2568</v>
      </c>
      <c r="D7251" s="269" t="s">
        <v>643</v>
      </c>
      <c r="E7251" s="372" t="s">
        <v>1557</v>
      </c>
      <c r="F7251" s="269" t="s">
        <v>475</v>
      </c>
      <c r="G7251" s="373">
        <v>16.98</v>
      </c>
      <c r="H7251" s="225" t="s">
        <v>488</v>
      </c>
      <c r="I7251" s="372" t="s">
        <v>1382</v>
      </c>
      <c r="J7251" s="374">
        <v>0</v>
      </c>
      <c r="K7251" s="269" t="s">
        <v>22</v>
      </c>
      <c r="L7251" s="269" t="s">
        <v>1392</v>
      </c>
      <c r="M7251" s="369">
        <v>2010</v>
      </c>
      <c r="N7251" s="375">
        <v>43873</v>
      </c>
      <c r="O7251" s="226" t="s">
        <v>2569</v>
      </c>
      <c r="P7251" t="str">
        <f t="shared" si="113"/>
        <v>Minnesota River and Greater Blue Earth River TMDL for TSS-Minnesota River-(07020012-506)-TSS</v>
      </c>
    </row>
    <row r="7252" spans="1:16" ht="45" hidden="1" x14ac:dyDescent="0.25">
      <c r="A7252" s="129" t="s">
        <v>58</v>
      </c>
      <c r="B7252" s="269" t="s">
        <v>508</v>
      </c>
      <c r="C7252" s="226" t="s">
        <v>2568</v>
      </c>
      <c r="D7252" s="269" t="s">
        <v>643</v>
      </c>
      <c r="E7252" s="372" t="s">
        <v>1557</v>
      </c>
      <c r="F7252" s="269" t="s">
        <v>475</v>
      </c>
      <c r="G7252" s="373">
        <v>6.85</v>
      </c>
      <c r="H7252" s="225" t="s">
        <v>488</v>
      </c>
      <c r="I7252" s="372" t="s">
        <v>1383</v>
      </c>
      <c r="J7252" s="374">
        <v>0</v>
      </c>
      <c r="K7252" s="269" t="s">
        <v>22</v>
      </c>
      <c r="L7252" s="269" t="s">
        <v>1392</v>
      </c>
      <c r="M7252" s="369">
        <v>2010</v>
      </c>
      <c r="N7252" s="375">
        <v>43873</v>
      </c>
      <c r="O7252" s="226" t="s">
        <v>2569</v>
      </c>
      <c r="P7252" t="str">
        <f t="shared" si="113"/>
        <v>Minnesota River and Greater Blue Earth River TMDL for TSS-Minnesota River-(07020012-506)-TSS</v>
      </c>
    </row>
    <row r="7253" spans="1:16" ht="45" hidden="1" x14ac:dyDescent="0.25">
      <c r="A7253" s="129" t="s">
        <v>58</v>
      </c>
      <c r="B7253" s="269" t="s">
        <v>508</v>
      </c>
      <c r="C7253" s="226" t="s">
        <v>2568</v>
      </c>
      <c r="D7253" s="269" t="s">
        <v>643</v>
      </c>
      <c r="E7253" s="372" t="s">
        <v>1557</v>
      </c>
      <c r="F7253" s="269" t="s">
        <v>475</v>
      </c>
      <c r="G7253" s="373">
        <v>3.12</v>
      </c>
      <c r="H7253" s="225" t="s">
        <v>488</v>
      </c>
      <c r="I7253" s="372" t="s">
        <v>1384</v>
      </c>
      <c r="J7253" s="374">
        <v>0</v>
      </c>
      <c r="K7253" s="269" t="s">
        <v>22</v>
      </c>
      <c r="L7253" s="269" t="s">
        <v>1392</v>
      </c>
      <c r="M7253" s="369">
        <v>2010</v>
      </c>
      <c r="N7253" s="375">
        <v>43873</v>
      </c>
      <c r="O7253" s="226" t="s">
        <v>2569</v>
      </c>
      <c r="P7253" t="str">
        <f t="shared" si="113"/>
        <v>Minnesota River and Greater Blue Earth River TMDL for TSS-Minnesota River-(07020012-506)-TSS</v>
      </c>
    </row>
    <row r="7254" spans="1:16" ht="45" hidden="1" x14ac:dyDescent="0.25">
      <c r="A7254" s="129" t="s">
        <v>58</v>
      </c>
      <c r="B7254" s="269" t="s">
        <v>508</v>
      </c>
      <c r="C7254" s="226" t="s">
        <v>2568</v>
      </c>
      <c r="D7254" s="269" t="s">
        <v>643</v>
      </c>
      <c r="E7254" s="372" t="s">
        <v>1557</v>
      </c>
      <c r="F7254" s="269" t="s">
        <v>475</v>
      </c>
      <c r="G7254" s="373">
        <v>1.5</v>
      </c>
      <c r="H7254" s="225" t="s">
        <v>488</v>
      </c>
      <c r="I7254" s="372" t="s">
        <v>1385</v>
      </c>
      <c r="J7254" s="374">
        <v>0</v>
      </c>
      <c r="K7254" s="269" t="s">
        <v>22</v>
      </c>
      <c r="L7254" s="269" t="s">
        <v>1392</v>
      </c>
      <c r="M7254" s="369">
        <v>2010</v>
      </c>
      <c r="N7254" s="375">
        <v>43873</v>
      </c>
      <c r="O7254" s="226" t="s">
        <v>2569</v>
      </c>
      <c r="P7254" t="str">
        <f t="shared" si="113"/>
        <v>Minnesota River and Greater Blue Earth River TMDL for TSS-Minnesota River-(07020012-506)-TSS</v>
      </c>
    </row>
    <row r="7255" spans="1:16" ht="45" hidden="1" x14ac:dyDescent="0.25">
      <c r="A7255" s="129" t="s">
        <v>1679</v>
      </c>
      <c r="B7255" s="269" t="s">
        <v>688</v>
      </c>
      <c r="C7255" s="226" t="s">
        <v>2568</v>
      </c>
      <c r="D7255" s="269" t="s">
        <v>643</v>
      </c>
      <c r="E7255" s="372" t="s">
        <v>1557</v>
      </c>
      <c r="F7255" s="269" t="s">
        <v>475</v>
      </c>
      <c r="G7255" s="373">
        <v>45.77</v>
      </c>
      <c r="H7255" s="225" t="s">
        <v>488</v>
      </c>
      <c r="I7255" s="372" t="s">
        <v>1379</v>
      </c>
      <c r="J7255" s="374">
        <v>0</v>
      </c>
      <c r="K7255" s="269" t="s">
        <v>22</v>
      </c>
      <c r="L7255" s="269" t="s">
        <v>1392</v>
      </c>
      <c r="M7255" s="369">
        <v>2010</v>
      </c>
      <c r="N7255" s="375">
        <v>43873</v>
      </c>
      <c r="O7255" s="226" t="s">
        <v>2569</v>
      </c>
      <c r="P7255" t="str">
        <f t="shared" si="113"/>
        <v>Minnesota River and Greater Blue Earth River TMDL for TSS-Minnesota River-(07020012-506)-TSS</v>
      </c>
    </row>
    <row r="7256" spans="1:16" ht="45" hidden="1" x14ac:dyDescent="0.25">
      <c r="A7256" s="129" t="s">
        <v>1679</v>
      </c>
      <c r="B7256" s="269" t="s">
        <v>688</v>
      </c>
      <c r="C7256" s="226" t="s">
        <v>2568</v>
      </c>
      <c r="D7256" s="269" t="s">
        <v>643</v>
      </c>
      <c r="E7256" s="372" t="s">
        <v>1557</v>
      </c>
      <c r="F7256" s="269" t="s">
        <v>475</v>
      </c>
      <c r="G7256" s="373">
        <v>16.98</v>
      </c>
      <c r="H7256" s="225" t="s">
        <v>488</v>
      </c>
      <c r="I7256" s="372" t="s">
        <v>1382</v>
      </c>
      <c r="J7256" s="374">
        <v>0</v>
      </c>
      <c r="K7256" s="269" t="s">
        <v>22</v>
      </c>
      <c r="L7256" s="269" t="s">
        <v>1392</v>
      </c>
      <c r="M7256" s="369">
        <v>2010</v>
      </c>
      <c r="N7256" s="375">
        <v>43873</v>
      </c>
      <c r="O7256" s="226" t="s">
        <v>2569</v>
      </c>
      <c r="P7256" t="str">
        <f t="shared" si="113"/>
        <v>Minnesota River and Greater Blue Earth River TMDL for TSS-Minnesota River-(07020012-506)-TSS</v>
      </c>
    </row>
    <row r="7257" spans="1:16" ht="45" hidden="1" x14ac:dyDescent="0.25">
      <c r="A7257" s="129" t="s">
        <v>1679</v>
      </c>
      <c r="B7257" s="269" t="s">
        <v>688</v>
      </c>
      <c r="C7257" s="226" t="s">
        <v>2568</v>
      </c>
      <c r="D7257" s="269" t="s">
        <v>643</v>
      </c>
      <c r="E7257" s="372" t="s">
        <v>1557</v>
      </c>
      <c r="F7257" s="269" t="s">
        <v>475</v>
      </c>
      <c r="G7257" s="373">
        <v>6.85</v>
      </c>
      <c r="H7257" s="225" t="s">
        <v>488</v>
      </c>
      <c r="I7257" s="372" t="s">
        <v>1383</v>
      </c>
      <c r="J7257" s="374">
        <v>0</v>
      </c>
      <c r="K7257" s="269" t="s">
        <v>22</v>
      </c>
      <c r="L7257" s="269" t="s">
        <v>1392</v>
      </c>
      <c r="M7257" s="369">
        <v>2010</v>
      </c>
      <c r="N7257" s="375">
        <v>43873</v>
      </c>
      <c r="O7257" s="226" t="s">
        <v>2569</v>
      </c>
      <c r="P7257" t="str">
        <f t="shared" si="113"/>
        <v>Minnesota River and Greater Blue Earth River TMDL for TSS-Minnesota River-(07020012-506)-TSS</v>
      </c>
    </row>
    <row r="7258" spans="1:16" ht="45" hidden="1" x14ac:dyDescent="0.25">
      <c r="A7258" s="129" t="s">
        <v>1679</v>
      </c>
      <c r="B7258" s="269" t="s">
        <v>688</v>
      </c>
      <c r="C7258" s="226" t="s">
        <v>2568</v>
      </c>
      <c r="D7258" s="269" t="s">
        <v>643</v>
      </c>
      <c r="E7258" s="372" t="s">
        <v>1557</v>
      </c>
      <c r="F7258" s="269" t="s">
        <v>475</v>
      </c>
      <c r="G7258" s="373">
        <v>3.12</v>
      </c>
      <c r="H7258" s="225" t="s">
        <v>488</v>
      </c>
      <c r="I7258" s="372" t="s">
        <v>1384</v>
      </c>
      <c r="J7258" s="374">
        <v>0</v>
      </c>
      <c r="K7258" s="269" t="s">
        <v>22</v>
      </c>
      <c r="L7258" s="269" t="s">
        <v>1392</v>
      </c>
      <c r="M7258" s="369">
        <v>2010</v>
      </c>
      <c r="N7258" s="375">
        <v>43873</v>
      </c>
      <c r="O7258" s="226" t="s">
        <v>2569</v>
      </c>
      <c r="P7258" t="str">
        <f t="shared" si="113"/>
        <v>Minnesota River and Greater Blue Earth River TMDL for TSS-Minnesota River-(07020012-506)-TSS</v>
      </c>
    </row>
    <row r="7259" spans="1:16" ht="45" hidden="1" x14ac:dyDescent="0.25">
      <c r="A7259" s="129" t="s">
        <v>1679</v>
      </c>
      <c r="B7259" s="269" t="s">
        <v>688</v>
      </c>
      <c r="C7259" s="226" t="s">
        <v>2568</v>
      </c>
      <c r="D7259" s="269" t="s">
        <v>643</v>
      </c>
      <c r="E7259" s="372" t="s">
        <v>1557</v>
      </c>
      <c r="F7259" s="269" t="s">
        <v>475</v>
      </c>
      <c r="G7259" s="373">
        <v>1.5</v>
      </c>
      <c r="H7259" s="225" t="s">
        <v>488</v>
      </c>
      <c r="I7259" s="372" t="s">
        <v>1385</v>
      </c>
      <c r="J7259" s="374">
        <v>0</v>
      </c>
      <c r="K7259" s="269" t="s">
        <v>22</v>
      </c>
      <c r="L7259" s="269" t="s">
        <v>1392</v>
      </c>
      <c r="M7259" s="369">
        <v>2010</v>
      </c>
      <c r="N7259" s="375">
        <v>43873</v>
      </c>
      <c r="O7259" s="226" t="s">
        <v>2569</v>
      </c>
      <c r="P7259" t="str">
        <f t="shared" si="113"/>
        <v>Minnesota River and Greater Blue Earth River TMDL for TSS-Minnesota River-(07020012-506)-TSS</v>
      </c>
    </row>
    <row r="7260" spans="1:16" ht="45" hidden="1" x14ac:dyDescent="0.25">
      <c r="A7260" s="129" t="s">
        <v>1687</v>
      </c>
      <c r="B7260" s="269" t="s">
        <v>801</v>
      </c>
      <c r="C7260" s="226" t="s">
        <v>2568</v>
      </c>
      <c r="D7260" s="269" t="s">
        <v>643</v>
      </c>
      <c r="E7260" s="372" t="s">
        <v>1557</v>
      </c>
      <c r="F7260" s="269" t="s">
        <v>475</v>
      </c>
      <c r="G7260" s="373">
        <v>45.77</v>
      </c>
      <c r="H7260" s="225" t="s">
        <v>488</v>
      </c>
      <c r="I7260" s="372" t="s">
        <v>1379</v>
      </c>
      <c r="J7260" s="374">
        <v>0</v>
      </c>
      <c r="K7260" s="269" t="s">
        <v>22</v>
      </c>
      <c r="L7260" s="269" t="s">
        <v>1392</v>
      </c>
      <c r="M7260" s="369">
        <v>2010</v>
      </c>
      <c r="N7260" s="375">
        <v>43873</v>
      </c>
      <c r="O7260" s="226" t="s">
        <v>2569</v>
      </c>
      <c r="P7260" t="str">
        <f t="shared" si="113"/>
        <v>Minnesota River and Greater Blue Earth River TMDL for TSS-Minnesota River-(07020012-506)-TSS</v>
      </c>
    </row>
    <row r="7261" spans="1:16" ht="45" hidden="1" x14ac:dyDescent="0.25">
      <c r="A7261" s="129" t="s">
        <v>1687</v>
      </c>
      <c r="B7261" s="269" t="s">
        <v>801</v>
      </c>
      <c r="C7261" s="226" t="s">
        <v>2568</v>
      </c>
      <c r="D7261" s="269" t="s">
        <v>643</v>
      </c>
      <c r="E7261" s="372" t="s">
        <v>1557</v>
      </c>
      <c r="F7261" s="269" t="s">
        <v>475</v>
      </c>
      <c r="G7261" s="373">
        <v>16.98</v>
      </c>
      <c r="H7261" s="225" t="s">
        <v>488</v>
      </c>
      <c r="I7261" s="372" t="s">
        <v>1382</v>
      </c>
      <c r="J7261" s="374">
        <v>0</v>
      </c>
      <c r="K7261" s="269" t="s">
        <v>22</v>
      </c>
      <c r="L7261" s="269" t="s">
        <v>1392</v>
      </c>
      <c r="M7261" s="369">
        <v>2010</v>
      </c>
      <c r="N7261" s="375">
        <v>43873</v>
      </c>
      <c r="O7261" s="226" t="s">
        <v>2569</v>
      </c>
      <c r="P7261" t="str">
        <f t="shared" si="113"/>
        <v>Minnesota River and Greater Blue Earth River TMDL for TSS-Minnesota River-(07020012-506)-TSS</v>
      </c>
    </row>
    <row r="7262" spans="1:16" ht="45" hidden="1" x14ac:dyDescent="0.25">
      <c r="A7262" s="129" t="s">
        <v>1687</v>
      </c>
      <c r="B7262" s="269" t="s">
        <v>801</v>
      </c>
      <c r="C7262" s="226" t="s">
        <v>2568</v>
      </c>
      <c r="D7262" s="269" t="s">
        <v>643</v>
      </c>
      <c r="E7262" s="372" t="s">
        <v>1557</v>
      </c>
      <c r="F7262" s="269" t="s">
        <v>475</v>
      </c>
      <c r="G7262" s="373">
        <v>6.85</v>
      </c>
      <c r="H7262" s="225" t="s">
        <v>488</v>
      </c>
      <c r="I7262" s="372" t="s">
        <v>1383</v>
      </c>
      <c r="J7262" s="374">
        <v>0</v>
      </c>
      <c r="K7262" s="269" t="s">
        <v>22</v>
      </c>
      <c r="L7262" s="269" t="s">
        <v>1392</v>
      </c>
      <c r="M7262" s="369">
        <v>2010</v>
      </c>
      <c r="N7262" s="375">
        <v>43873</v>
      </c>
      <c r="O7262" s="226" t="s">
        <v>2569</v>
      </c>
      <c r="P7262" t="str">
        <f t="shared" si="113"/>
        <v>Minnesota River and Greater Blue Earth River TMDL for TSS-Minnesota River-(07020012-506)-TSS</v>
      </c>
    </row>
    <row r="7263" spans="1:16" ht="45" hidden="1" x14ac:dyDescent="0.25">
      <c r="A7263" s="129" t="s">
        <v>1687</v>
      </c>
      <c r="B7263" s="269" t="s">
        <v>801</v>
      </c>
      <c r="C7263" s="226" t="s">
        <v>2568</v>
      </c>
      <c r="D7263" s="269" t="s">
        <v>643</v>
      </c>
      <c r="E7263" s="372" t="s">
        <v>1557</v>
      </c>
      <c r="F7263" s="269" t="s">
        <v>475</v>
      </c>
      <c r="G7263" s="373">
        <v>3.12</v>
      </c>
      <c r="H7263" s="225" t="s">
        <v>488</v>
      </c>
      <c r="I7263" s="372" t="s">
        <v>1384</v>
      </c>
      <c r="J7263" s="374">
        <v>0</v>
      </c>
      <c r="K7263" s="269" t="s">
        <v>22</v>
      </c>
      <c r="L7263" s="269" t="s">
        <v>1392</v>
      </c>
      <c r="M7263" s="369">
        <v>2010</v>
      </c>
      <c r="N7263" s="375">
        <v>43873</v>
      </c>
      <c r="O7263" s="226" t="s">
        <v>2569</v>
      </c>
      <c r="P7263" t="str">
        <f t="shared" si="113"/>
        <v>Minnesota River and Greater Blue Earth River TMDL for TSS-Minnesota River-(07020012-506)-TSS</v>
      </c>
    </row>
    <row r="7264" spans="1:16" ht="45" hidden="1" x14ac:dyDescent="0.25">
      <c r="A7264" s="129" t="s">
        <v>1687</v>
      </c>
      <c r="B7264" s="269" t="s">
        <v>801</v>
      </c>
      <c r="C7264" s="226" t="s">
        <v>2568</v>
      </c>
      <c r="D7264" s="269" t="s">
        <v>643</v>
      </c>
      <c r="E7264" s="372" t="s">
        <v>1557</v>
      </c>
      <c r="F7264" s="269" t="s">
        <v>475</v>
      </c>
      <c r="G7264" s="373">
        <v>1.5</v>
      </c>
      <c r="H7264" s="225" t="s">
        <v>488</v>
      </c>
      <c r="I7264" s="372" t="s">
        <v>1385</v>
      </c>
      <c r="J7264" s="374">
        <v>0</v>
      </c>
      <c r="K7264" s="269" t="s">
        <v>22</v>
      </c>
      <c r="L7264" s="269" t="s">
        <v>1392</v>
      </c>
      <c r="M7264" s="369">
        <v>2010</v>
      </c>
      <c r="N7264" s="375">
        <v>43873</v>
      </c>
      <c r="O7264" s="226" t="s">
        <v>2569</v>
      </c>
      <c r="P7264" t="str">
        <f t="shared" si="113"/>
        <v>Minnesota River and Greater Blue Earth River TMDL for TSS-Minnesota River-(07020012-506)-TSS</v>
      </c>
    </row>
    <row r="7265" spans="1:16" ht="45" hidden="1" x14ac:dyDescent="0.25">
      <c r="A7265" s="129" t="s">
        <v>1724</v>
      </c>
      <c r="B7265" s="269" t="s">
        <v>2374</v>
      </c>
      <c r="C7265" s="226" t="s">
        <v>2568</v>
      </c>
      <c r="D7265" s="269" t="s">
        <v>643</v>
      </c>
      <c r="E7265" s="372" t="s">
        <v>1557</v>
      </c>
      <c r="F7265" s="269" t="s">
        <v>475</v>
      </c>
      <c r="G7265" s="373">
        <v>45.77</v>
      </c>
      <c r="H7265" s="225" t="s">
        <v>488</v>
      </c>
      <c r="I7265" s="372" t="s">
        <v>1379</v>
      </c>
      <c r="J7265" s="374">
        <v>0</v>
      </c>
      <c r="K7265" s="269" t="s">
        <v>22</v>
      </c>
      <c r="L7265" s="269" t="s">
        <v>1392</v>
      </c>
      <c r="M7265" s="369">
        <v>2010</v>
      </c>
      <c r="N7265" s="375">
        <v>43873</v>
      </c>
      <c r="O7265" s="226" t="s">
        <v>2569</v>
      </c>
      <c r="P7265" t="str">
        <f t="shared" si="113"/>
        <v>Minnesota River and Greater Blue Earth River TMDL for TSS-Minnesota River-(07020012-506)-TSS</v>
      </c>
    </row>
    <row r="7266" spans="1:16" ht="45" hidden="1" x14ac:dyDescent="0.25">
      <c r="A7266" s="129" t="s">
        <v>1724</v>
      </c>
      <c r="B7266" s="269" t="s">
        <v>2374</v>
      </c>
      <c r="C7266" s="226" t="s">
        <v>2568</v>
      </c>
      <c r="D7266" s="269" t="s">
        <v>643</v>
      </c>
      <c r="E7266" s="372" t="s">
        <v>1557</v>
      </c>
      <c r="F7266" s="269" t="s">
        <v>475</v>
      </c>
      <c r="G7266" s="373">
        <v>16.98</v>
      </c>
      <c r="H7266" s="225" t="s">
        <v>488</v>
      </c>
      <c r="I7266" s="372" t="s">
        <v>1382</v>
      </c>
      <c r="J7266" s="374">
        <v>0</v>
      </c>
      <c r="K7266" s="269" t="s">
        <v>22</v>
      </c>
      <c r="L7266" s="269" t="s">
        <v>1392</v>
      </c>
      <c r="M7266" s="369">
        <v>2010</v>
      </c>
      <c r="N7266" s="375">
        <v>43873</v>
      </c>
      <c r="O7266" s="226" t="s">
        <v>2569</v>
      </c>
      <c r="P7266" t="str">
        <f t="shared" si="113"/>
        <v>Minnesota River and Greater Blue Earth River TMDL for TSS-Minnesota River-(07020012-506)-TSS</v>
      </c>
    </row>
    <row r="7267" spans="1:16" ht="45" hidden="1" x14ac:dyDescent="0.25">
      <c r="A7267" s="129" t="s">
        <v>1724</v>
      </c>
      <c r="B7267" s="269" t="s">
        <v>2374</v>
      </c>
      <c r="C7267" s="226" t="s">
        <v>2568</v>
      </c>
      <c r="D7267" s="269" t="s">
        <v>643</v>
      </c>
      <c r="E7267" s="372" t="s">
        <v>1557</v>
      </c>
      <c r="F7267" s="269" t="s">
        <v>475</v>
      </c>
      <c r="G7267" s="373">
        <v>6.85</v>
      </c>
      <c r="H7267" s="225" t="s">
        <v>488</v>
      </c>
      <c r="I7267" s="372" t="s">
        <v>1383</v>
      </c>
      <c r="J7267" s="374">
        <v>0</v>
      </c>
      <c r="K7267" s="269" t="s">
        <v>22</v>
      </c>
      <c r="L7267" s="269" t="s">
        <v>1392</v>
      </c>
      <c r="M7267" s="369">
        <v>2010</v>
      </c>
      <c r="N7267" s="375">
        <v>43873</v>
      </c>
      <c r="O7267" s="226" t="s">
        <v>2569</v>
      </c>
      <c r="P7267" t="str">
        <f t="shared" si="113"/>
        <v>Minnesota River and Greater Blue Earth River TMDL for TSS-Minnesota River-(07020012-506)-TSS</v>
      </c>
    </row>
    <row r="7268" spans="1:16" ht="45" hidden="1" x14ac:dyDescent="0.25">
      <c r="A7268" s="129" t="s">
        <v>1724</v>
      </c>
      <c r="B7268" s="269" t="s">
        <v>2374</v>
      </c>
      <c r="C7268" s="226" t="s">
        <v>2568</v>
      </c>
      <c r="D7268" s="269" t="s">
        <v>643</v>
      </c>
      <c r="E7268" s="372" t="s">
        <v>1557</v>
      </c>
      <c r="F7268" s="269" t="s">
        <v>475</v>
      </c>
      <c r="G7268" s="373">
        <v>3.12</v>
      </c>
      <c r="H7268" s="225" t="s">
        <v>488</v>
      </c>
      <c r="I7268" s="372" t="s">
        <v>1384</v>
      </c>
      <c r="J7268" s="374">
        <v>0</v>
      </c>
      <c r="K7268" s="269" t="s">
        <v>22</v>
      </c>
      <c r="L7268" s="269" t="s">
        <v>1392</v>
      </c>
      <c r="M7268" s="369">
        <v>2010</v>
      </c>
      <c r="N7268" s="375">
        <v>43873</v>
      </c>
      <c r="O7268" s="226" t="s">
        <v>2569</v>
      </c>
      <c r="P7268" t="str">
        <f t="shared" si="113"/>
        <v>Minnesota River and Greater Blue Earth River TMDL for TSS-Minnesota River-(07020012-506)-TSS</v>
      </c>
    </row>
    <row r="7269" spans="1:16" ht="45" hidden="1" x14ac:dyDescent="0.25">
      <c r="A7269" s="129" t="s">
        <v>1724</v>
      </c>
      <c r="B7269" s="269" t="s">
        <v>2374</v>
      </c>
      <c r="C7269" s="226" t="s">
        <v>2568</v>
      </c>
      <c r="D7269" s="269" t="s">
        <v>643</v>
      </c>
      <c r="E7269" s="372" t="s">
        <v>1557</v>
      </c>
      <c r="F7269" s="269" t="s">
        <v>475</v>
      </c>
      <c r="G7269" s="373">
        <v>1.5</v>
      </c>
      <c r="H7269" s="225" t="s">
        <v>488</v>
      </c>
      <c r="I7269" s="372" t="s">
        <v>1385</v>
      </c>
      <c r="J7269" s="374">
        <v>0</v>
      </c>
      <c r="K7269" s="269" t="s">
        <v>22</v>
      </c>
      <c r="L7269" s="269" t="s">
        <v>1392</v>
      </c>
      <c r="M7269" s="369">
        <v>2010</v>
      </c>
      <c r="N7269" s="375">
        <v>43873</v>
      </c>
      <c r="O7269" s="226" t="s">
        <v>2569</v>
      </c>
      <c r="P7269" t="str">
        <f t="shared" si="113"/>
        <v>Minnesota River and Greater Blue Earth River TMDL for TSS-Minnesota River-(07020012-506)-TSS</v>
      </c>
    </row>
    <row r="7270" spans="1:16" ht="45" hidden="1" x14ac:dyDescent="0.25">
      <c r="A7270" s="129" t="s">
        <v>1787</v>
      </c>
      <c r="B7270" s="269" t="s">
        <v>2379</v>
      </c>
      <c r="C7270" s="226" t="s">
        <v>2568</v>
      </c>
      <c r="D7270" s="269" t="s">
        <v>643</v>
      </c>
      <c r="E7270" s="372" t="s">
        <v>1557</v>
      </c>
      <c r="F7270" s="269" t="s">
        <v>475</v>
      </c>
      <c r="G7270" s="373">
        <v>45.77</v>
      </c>
      <c r="H7270" s="225" t="s">
        <v>488</v>
      </c>
      <c r="I7270" s="372" t="s">
        <v>1379</v>
      </c>
      <c r="J7270" s="374">
        <v>0</v>
      </c>
      <c r="K7270" s="269" t="s">
        <v>22</v>
      </c>
      <c r="L7270" s="269" t="s">
        <v>1392</v>
      </c>
      <c r="M7270" s="369">
        <v>2010</v>
      </c>
      <c r="N7270" s="375">
        <v>43873</v>
      </c>
      <c r="O7270" s="226" t="s">
        <v>2569</v>
      </c>
      <c r="P7270" t="str">
        <f t="shared" si="113"/>
        <v>Minnesota River and Greater Blue Earth River TMDL for TSS-Minnesota River-(07020012-506)-TSS</v>
      </c>
    </row>
    <row r="7271" spans="1:16" ht="45" hidden="1" x14ac:dyDescent="0.25">
      <c r="A7271" s="129" t="s">
        <v>1787</v>
      </c>
      <c r="B7271" s="269" t="s">
        <v>2379</v>
      </c>
      <c r="C7271" s="226" t="s">
        <v>2568</v>
      </c>
      <c r="D7271" s="269" t="s">
        <v>643</v>
      </c>
      <c r="E7271" s="372" t="s">
        <v>1557</v>
      </c>
      <c r="F7271" s="269" t="s">
        <v>475</v>
      </c>
      <c r="G7271" s="373">
        <v>16.98</v>
      </c>
      <c r="H7271" s="225" t="s">
        <v>488</v>
      </c>
      <c r="I7271" s="372" t="s">
        <v>1382</v>
      </c>
      <c r="J7271" s="374">
        <v>0</v>
      </c>
      <c r="K7271" s="269" t="s">
        <v>22</v>
      </c>
      <c r="L7271" s="269" t="s">
        <v>1392</v>
      </c>
      <c r="M7271" s="369">
        <v>2010</v>
      </c>
      <c r="N7271" s="375">
        <v>43873</v>
      </c>
      <c r="O7271" s="226" t="s">
        <v>2569</v>
      </c>
      <c r="P7271" t="str">
        <f t="shared" si="113"/>
        <v>Minnesota River and Greater Blue Earth River TMDL for TSS-Minnesota River-(07020012-506)-TSS</v>
      </c>
    </row>
    <row r="7272" spans="1:16" ht="45" hidden="1" x14ac:dyDescent="0.25">
      <c r="A7272" s="129" t="s">
        <v>1787</v>
      </c>
      <c r="B7272" s="269" t="s">
        <v>2379</v>
      </c>
      <c r="C7272" s="226" t="s">
        <v>2568</v>
      </c>
      <c r="D7272" s="269" t="s">
        <v>643</v>
      </c>
      <c r="E7272" s="372" t="s">
        <v>1557</v>
      </c>
      <c r="F7272" s="269" t="s">
        <v>475</v>
      </c>
      <c r="G7272" s="373">
        <v>6.85</v>
      </c>
      <c r="H7272" s="225" t="s">
        <v>488</v>
      </c>
      <c r="I7272" s="372" t="s">
        <v>1383</v>
      </c>
      <c r="J7272" s="374">
        <v>0</v>
      </c>
      <c r="K7272" s="269" t="s">
        <v>22</v>
      </c>
      <c r="L7272" s="269" t="s">
        <v>1392</v>
      </c>
      <c r="M7272" s="369">
        <v>2010</v>
      </c>
      <c r="N7272" s="375">
        <v>43873</v>
      </c>
      <c r="O7272" s="226" t="s">
        <v>2569</v>
      </c>
      <c r="P7272" t="str">
        <f t="shared" si="113"/>
        <v>Minnesota River and Greater Blue Earth River TMDL for TSS-Minnesota River-(07020012-506)-TSS</v>
      </c>
    </row>
    <row r="7273" spans="1:16" ht="45" hidden="1" x14ac:dyDescent="0.25">
      <c r="A7273" s="129" t="s">
        <v>1787</v>
      </c>
      <c r="B7273" s="269" t="s">
        <v>2379</v>
      </c>
      <c r="C7273" s="226" t="s">
        <v>2568</v>
      </c>
      <c r="D7273" s="269" t="s">
        <v>643</v>
      </c>
      <c r="E7273" s="372" t="s">
        <v>1557</v>
      </c>
      <c r="F7273" s="269" t="s">
        <v>475</v>
      </c>
      <c r="G7273" s="373">
        <v>3.12</v>
      </c>
      <c r="H7273" s="225" t="s">
        <v>488</v>
      </c>
      <c r="I7273" s="372" t="s">
        <v>1384</v>
      </c>
      <c r="J7273" s="374">
        <v>0</v>
      </c>
      <c r="K7273" s="269" t="s">
        <v>22</v>
      </c>
      <c r="L7273" s="269" t="s">
        <v>1392</v>
      </c>
      <c r="M7273" s="369">
        <v>2010</v>
      </c>
      <c r="N7273" s="375">
        <v>43873</v>
      </c>
      <c r="O7273" s="226" t="s">
        <v>2569</v>
      </c>
      <c r="P7273" t="str">
        <f t="shared" si="113"/>
        <v>Minnesota River and Greater Blue Earth River TMDL for TSS-Minnesota River-(07020012-506)-TSS</v>
      </c>
    </row>
    <row r="7274" spans="1:16" ht="45" hidden="1" x14ac:dyDescent="0.25">
      <c r="A7274" s="129" t="s">
        <v>1787</v>
      </c>
      <c r="B7274" s="269" t="s">
        <v>2379</v>
      </c>
      <c r="C7274" s="226" t="s">
        <v>2568</v>
      </c>
      <c r="D7274" s="269" t="s">
        <v>643</v>
      </c>
      <c r="E7274" s="372" t="s">
        <v>1557</v>
      </c>
      <c r="F7274" s="269" t="s">
        <v>475</v>
      </c>
      <c r="G7274" s="373">
        <v>1.5</v>
      </c>
      <c r="H7274" s="225" t="s">
        <v>488</v>
      </c>
      <c r="I7274" s="372" t="s">
        <v>1385</v>
      </c>
      <c r="J7274" s="374">
        <v>0</v>
      </c>
      <c r="K7274" s="269" t="s">
        <v>22</v>
      </c>
      <c r="L7274" s="269" t="s">
        <v>1392</v>
      </c>
      <c r="M7274" s="369">
        <v>2010</v>
      </c>
      <c r="N7274" s="375">
        <v>43873</v>
      </c>
      <c r="O7274" s="226" t="s">
        <v>2569</v>
      </c>
      <c r="P7274" t="str">
        <f t="shared" si="113"/>
        <v>Minnesota River and Greater Blue Earth River TMDL for TSS-Minnesota River-(07020012-506)-TSS</v>
      </c>
    </row>
    <row r="7275" spans="1:16" ht="45" hidden="1" x14ac:dyDescent="0.25">
      <c r="A7275" s="129" t="s">
        <v>1798</v>
      </c>
      <c r="B7275" s="269" t="s">
        <v>623</v>
      </c>
      <c r="C7275" s="226" t="s">
        <v>2568</v>
      </c>
      <c r="D7275" s="269" t="s">
        <v>643</v>
      </c>
      <c r="E7275" s="372" t="s">
        <v>1557</v>
      </c>
      <c r="F7275" s="269" t="s">
        <v>475</v>
      </c>
      <c r="G7275" s="373">
        <v>45.77</v>
      </c>
      <c r="H7275" s="225" t="s">
        <v>488</v>
      </c>
      <c r="I7275" s="372" t="s">
        <v>1379</v>
      </c>
      <c r="J7275" s="374">
        <v>0</v>
      </c>
      <c r="K7275" s="269" t="s">
        <v>22</v>
      </c>
      <c r="L7275" s="269" t="s">
        <v>1392</v>
      </c>
      <c r="M7275" s="369">
        <v>2010</v>
      </c>
      <c r="N7275" s="375">
        <v>43873</v>
      </c>
      <c r="O7275" s="226" t="s">
        <v>2569</v>
      </c>
      <c r="P7275" t="str">
        <f t="shared" si="113"/>
        <v>Minnesota River and Greater Blue Earth River TMDL for TSS-Minnesota River-(07020012-506)-TSS</v>
      </c>
    </row>
    <row r="7276" spans="1:16" ht="45" hidden="1" x14ac:dyDescent="0.25">
      <c r="A7276" s="129" t="s">
        <v>1798</v>
      </c>
      <c r="B7276" s="269" t="s">
        <v>623</v>
      </c>
      <c r="C7276" s="226" t="s">
        <v>2568</v>
      </c>
      <c r="D7276" s="269" t="s">
        <v>643</v>
      </c>
      <c r="E7276" s="372" t="s">
        <v>1557</v>
      </c>
      <c r="F7276" s="269" t="s">
        <v>475</v>
      </c>
      <c r="G7276" s="373">
        <v>16.98</v>
      </c>
      <c r="H7276" s="225" t="s">
        <v>488</v>
      </c>
      <c r="I7276" s="372" t="s">
        <v>1382</v>
      </c>
      <c r="J7276" s="374">
        <v>0</v>
      </c>
      <c r="K7276" s="269" t="s">
        <v>22</v>
      </c>
      <c r="L7276" s="269" t="s">
        <v>1392</v>
      </c>
      <c r="M7276" s="369">
        <v>2010</v>
      </c>
      <c r="N7276" s="375">
        <v>43873</v>
      </c>
      <c r="O7276" s="226" t="s">
        <v>2569</v>
      </c>
      <c r="P7276" t="str">
        <f t="shared" si="113"/>
        <v>Minnesota River and Greater Blue Earth River TMDL for TSS-Minnesota River-(07020012-506)-TSS</v>
      </c>
    </row>
    <row r="7277" spans="1:16" ht="45" hidden="1" x14ac:dyDescent="0.25">
      <c r="A7277" s="129" t="s">
        <v>1798</v>
      </c>
      <c r="B7277" s="269" t="s">
        <v>623</v>
      </c>
      <c r="C7277" s="226" t="s">
        <v>2568</v>
      </c>
      <c r="D7277" s="269" t="s">
        <v>643</v>
      </c>
      <c r="E7277" s="372" t="s">
        <v>1557</v>
      </c>
      <c r="F7277" s="269" t="s">
        <v>475</v>
      </c>
      <c r="G7277" s="373">
        <v>6.85</v>
      </c>
      <c r="H7277" s="225" t="s">
        <v>488</v>
      </c>
      <c r="I7277" s="372" t="s">
        <v>1383</v>
      </c>
      <c r="J7277" s="374">
        <v>0</v>
      </c>
      <c r="K7277" s="269" t="s">
        <v>22</v>
      </c>
      <c r="L7277" s="269" t="s">
        <v>1392</v>
      </c>
      <c r="M7277" s="369">
        <v>2010</v>
      </c>
      <c r="N7277" s="375">
        <v>43873</v>
      </c>
      <c r="O7277" s="226" t="s">
        <v>2569</v>
      </c>
      <c r="P7277" t="str">
        <f t="shared" si="113"/>
        <v>Minnesota River and Greater Blue Earth River TMDL for TSS-Minnesota River-(07020012-506)-TSS</v>
      </c>
    </row>
    <row r="7278" spans="1:16" ht="45" hidden="1" x14ac:dyDescent="0.25">
      <c r="A7278" s="129" t="s">
        <v>1798</v>
      </c>
      <c r="B7278" s="269" t="s">
        <v>623</v>
      </c>
      <c r="C7278" s="226" t="s">
        <v>2568</v>
      </c>
      <c r="D7278" s="269" t="s">
        <v>643</v>
      </c>
      <c r="E7278" s="372" t="s">
        <v>1557</v>
      </c>
      <c r="F7278" s="269" t="s">
        <v>475</v>
      </c>
      <c r="G7278" s="373">
        <v>3.12</v>
      </c>
      <c r="H7278" s="225" t="s">
        <v>488</v>
      </c>
      <c r="I7278" s="372" t="s">
        <v>1384</v>
      </c>
      <c r="J7278" s="374">
        <v>0</v>
      </c>
      <c r="K7278" s="269" t="s">
        <v>22</v>
      </c>
      <c r="L7278" s="269" t="s">
        <v>1392</v>
      </c>
      <c r="M7278" s="369">
        <v>2010</v>
      </c>
      <c r="N7278" s="375">
        <v>43873</v>
      </c>
      <c r="O7278" s="226" t="s">
        <v>2569</v>
      </c>
      <c r="P7278" t="str">
        <f t="shared" si="113"/>
        <v>Minnesota River and Greater Blue Earth River TMDL for TSS-Minnesota River-(07020012-506)-TSS</v>
      </c>
    </row>
    <row r="7279" spans="1:16" ht="45" hidden="1" x14ac:dyDescent="0.25">
      <c r="A7279" s="129" t="s">
        <v>1798</v>
      </c>
      <c r="B7279" s="269" t="s">
        <v>623</v>
      </c>
      <c r="C7279" s="226" t="s">
        <v>2568</v>
      </c>
      <c r="D7279" s="269" t="s">
        <v>643</v>
      </c>
      <c r="E7279" s="372" t="s">
        <v>1557</v>
      </c>
      <c r="F7279" s="269" t="s">
        <v>475</v>
      </c>
      <c r="G7279" s="373">
        <v>1.5</v>
      </c>
      <c r="H7279" s="225" t="s">
        <v>488</v>
      </c>
      <c r="I7279" s="372" t="s">
        <v>1385</v>
      </c>
      <c r="J7279" s="374">
        <v>0</v>
      </c>
      <c r="K7279" s="269" t="s">
        <v>22</v>
      </c>
      <c r="L7279" s="269" t="s">
        <v>1392</v>
      </c>
      <c r="M7279" s="369">
        <v>2010</v>
      </c>
      <c r="N7279" s="375">
        <v>43873</v>
      </c>
      <c r="O7279" s="226" t="s">
        <v>2569</v>
      </c>
      <c r="P7279" t="str">
        <f t="shared" si="113"/>
        <v>Minnesota River and Greater Blue Earth River TMDL for TSS-Minnesota River-(07020012-506)-TSS</v>
      </c>
    </row>
    <row r="7280" spans="1:16" ht="45" hidden="1" x14ac:dyDescent="0.25">
      <c r="A7280" s="129" t="s">
        <v>1813</v>
      </c>
      <c r="B7280" s="269" t="s">
        <v>2382</v>
      </c>
      <c r="C7280" s="226" t="s">
        <v>2568</v>
      </c>
      <c r="D7280" s="269" t="s">
        <v>643</v>
      </c>
      <c r="E7280" s="372" t="s">
        <v>1557</v>
      </c>
      <c r="F7280" s="269" t="s">
        <v>475</v>
      </c>
      <c r="G7280" s="373">
        <v>45.77</v>
      </c>
      <c r="H7280" s="225" t="s">
        <v>488</v>
      </c>
      <c r="I7280" s="372" t="s">
        <v>1379</v>
      </c>
      <c r="J7280" s="374">
        <v>0</v>
      </c>
      <c r="K7280" s="269" t="s">
        <v>22</v>
      </c>
      <c r="L7280" s="269" t="s">
        <v>1392</v>
      </c>
      <c r="M7280" s="369">
        <v>2010</v>
      </c>
      <c r="N7280" s="375">
        <v>43873</v>
      </c>
      <c r="O7280" s="226" t="s">
        <v>2569</v>
      </c>
      <c r="P7280" t="str">
        <f t="shared" si="113"/>
        <v>Minnesota River and Greater Blue Earth River TMDL for TSS-Minnesota River-(07020012-506)-TSS</v>
      </c>
    </row>
    <row r="7281" spans="1:16" ht="45" hidden="1" x14ac:dyDescent="0.25">
      <c r="A7281" s="129" t="s">
        <v>1813</v>
      </c>
      <c r="B7281" s="269" t="s">
        <v>2382</v>
      </c>
      <c r="C7281" s="226" t="s">
        <v>2568</v>
      </c>
      <c r="D7281" s="269" t="s">
        <v>643</v>
      </c>
      <c r="E7281" s="372" t="s">
        <v>1557</v>
      </c>
      <c r="F7281" s="269" t="s">
        <v>475</v>
      </c>
      <c r="G7281" s="373">
        <v>16.98</v>
      </c>
      <c r="H7281" s="225" t="s">
        <v>488</v>
      </c>
      <c r="I7281" s="372" t="s">
        <v>1382</v>
      </c>
      <c r="J7281" s="374">
        <v>0</v>
      </c>
      <c r="K7281" s="269" t="s">
        <v>22</v>
      </c>
      <c r="L7281" s="269" t="s">
        <v>1392</v>
      </c>
      <c r="M7281" s="369">
        <v>2010</v>
      </c>
      <c r="N7281" s="375">
        <v>43873</v>
      </c>
      <c r="O7281" s="226" t="s">
        <v>2569</v>
      </c>
      <c r="P7281" t="str">
        <f t="shared" si="113"/>
        <v>Minnesota River and Greater Blue Earth River TMDL for TSS-Minnesota River-(07020012-506)-TSS</v>
      </c>
    </row>
    <row r="7282" spans="1:16" ht="45" hidden="1" x14ac:dyDescent="0.25">
      <c r="A7282" s="129" t="s">
        <v>1813</v>
      </c>
      <c r="B7282" s="269" t="s">
        <v>2382</v>
      </c>
      <c r="C7282" s="226" t="s">
        <v>2568</v>
      </c>
      <c r="D7282" s="269" t="s">
        <v>643</v>
      </c>
      <c r="E7282" s="372" t="s">
        <v>1557</v>
      </c>
      <c r="F7282" s="269" t="s">
        <v>475</v>
      </c>
      <c r="G7282" s="373">
        <v>6.85</v>
      </c>
      <c r="H7282" s="225" t="s">
        <v>488</v>
      </c>
      <c r="I7282" s="372" t="s">
        <v>1383</v>
      </c>
      <c r="J7282" s="374">
        <v>0</v>
      </c>
      <c r="K7282" s="269" t="s">
        <v>22</v>
      </c>
      <c r="L7282" s="269" t="s">
        <v>1392</v>
      </c>
      <c r="M7282" s="369">
        <v>2010</v>
      </c>
      <c r="N7282" s="375">
        <v>43873</v>
      </c>
      <c r="O7282" s="226" t="s">
        <v>2569</v>
      </c>
      <c r="P7282" t="str">
        <f t="shared" si="113"/>
        <v>Minnesota River and Greater Blue Earth River TMDL for TSS-Minnesota River-(07020012-506)-TSS</v>
      </c>
    </row>
    <row r="7283" spans="1:16" ht="45" hidden="1" x14ac:dyDescent="0.25">
      <c r="A7283" s="129" t="s">
        <v>1813</v>
      </c>
      <c r="B7283" s="269" t="s">
        <v>2382</v>
      </c>
      <c r="C7283" s="226" t="s">
        <v>2568</v>
      </c>
      <c r="D7283" s="269" t="s">
        <v>643</v>
      </c>
      <c r="E7283" s="372" t="s">
        <v>1557</v>
      </c>
      <c r="F7283" s="269" t="s">
        <v>475</v>
      </c>
      <c r="G7283" s="373">
        <v>3.12</v>
      </c>
      <c r="H7283" s="225" t="s">
        <v>488</v>
      </c>
      <c r="I7283" s="372" t="s">
        <v>1384</v>
      </c>
      <c r="J7283" s="374">
        <v>0</v>
      </c>
      <c r="K7283" s="269" t="s">
        <v>22</v>
      </c>
      <c r="L7283" s="269" t="s">
        <v>1392</v>
      </c>
      <c r="M7283" s="369">
        <v>2010</v>
      </c>
      <c r="N7283" s="375">
        <v>43873</v>
      </c>
      <c r="O7283" s="226" t="s">
        <v>2569</v>
      </c>
      <c r="P7283" t="str">
        <f t="shared" si="113"/>
        <v>Minnesota River and Greater Blue Earth River TMDL for TSS-Minnesota River-(07020012-506)-TSS</v>
      </c>
    </row>
    <row r="7284" spans="1:16" ht="45" hidden="1" x14ac:dyDescent="0.25">
      <c r="A7284" s="129" t="s">
        <v>1813</v>
      </c>
      <c r="B7284" s="269" t="s">
        <v>2382</v>
      </c>
      <c r="C7284" s="226" t="s">
        <v>2568</v>
      </c>
      <c r="D7284" s="269" t="s">
        <v>643</v>
      </c>
      <c r="E7284" s="372" t="s">
        <v>1557</v>
      </c>
      <c r="F7284" s="269" t="s">
        <v>475</v>
      </c>
      <c r="G7284" s="373">
        <v>1.5</v>
      </c>
      <c r="H7284" s="225" t="s">
        <v>488</v>
      </c>
      <c r="I7284" s="372" t="s">
        <v>1385</v>
      </c>
      <c r="J7284" s="374">
        <v>0</v>
      </c>
      <c r="K7284" s="269" t="s">
        <v>22</v>
      </c>
      <c r="L7284" s="269" t="s">
        <v>1392</v>
      </c>
      <c r="M7284" s="369">
        <v>2010</v>
      </c>
      <c r="N7284" s="375">
        <v>43873</v>
      </c>
      <c r="O7284" s="226" t="s">
        <v>2569</v>
      </c>
      <c r="P7284" t="str">
        <f t="shared" si="113"/>
        <v>Minnesota River and Greater Blue Earth River TMDL for TSS-Minnesota River-(07020012-506)-TSS</v>
      </c>
    </row>
    <row r="7285" spans="1:16" ht="45" hidden="1" x14ac:dyDescent="0.25">
      <c r="A7285" s="129" t="s">
        <v>1825</v>
      </c>
      <c r="B7285" s="269" t="s">
        <v>629</v>
      </c>
      <c r="C7285" s="226" t="s">
        <v>2568</v>
      </c>
      <c r="D7285" s="269" t="s">
        <v>643</v>
      </c>
      <c r="E7285" s="372" t="s">
        <v>1557</v>
      </c>
      <c r="F7285" s="269" t="s">
        <v>475</v>
      </c>
      <c r="G7285" s="373">
        <v>45.77</v>
      </c>
      <c r="H7285" s="225" t="s">
        <v>488</v>
      </c>
      <c r="I7285" s="372" t="s">
        <v>1379</v>
      </c>
      <c r="J7285" s="374">
        <v>0</v>
      </c>
      <c r="K7285" s="269" t="s">
        <v>22</v>
      </c>
      <c r="L7285" s="269" t="s">
        <v>1392</v>
      </c>
      <c r="M7285" s="369">
        <v>2010</v>
      </c>
      <c r="N7285" s="375">
        <v>43873</v>
      </c>
      <c r="O7285" s="226" t="s">
        <v>2569</v>
      </c>
      <c r="P7285" t="str">
        <f t="shared" si="113"/>
        <v>Minnesota River and Greater Blue Earth River TMDL for TSS-Minnesota River-(07020012-506)-TSS</v>
      </c>
    </row>
    <row r="7286" spans="1:16" ht="45" hidden="1" x14ac:dyDescent="0.25">
      <c r="A7286" s="129" t="s">
        <v>1825</v>
      </c>
      <c r="B7286" s="269" t="s">
        <v>629</v>
      </c>
      <c r="C7286" s="226" t="s">
        <v>2568</v>
      </c>
      <c r="D7286" s="269" t="s">
        <v>643</v>
      </c>
      <c r="E7286" s="372" t="s">
        <v>1557</v>
      </c>
      <c r="F7286" s="269" t="s">
        <v>475</v>
      </c>
      <c r="G7286" s="373">
        <v>16.98</v>
      </c>
      <c r="H7286" s="225" t="s">
        <v>488</v>
      </c>
      <c r="I7286" s="372" t="s">
        <v>1382</v>
      </c>
      <c r="J7286" s="374">
        <v>0</v>
      </c>
      <c r="K7286" s="269" t="s">
        <v>22</v>
      </c>
      <c r="L7286" s="269" t="s">
        <v>1392</v>
      </c>
      <c r="M7286" s="369">
        <v>2010</v>
      </c>
      <c r="N7286" s="375">
        <v>43873</v>
      </c>
      <c r="O7286" s="226" t="s">
        <v>2569</v>
      </c>
      <c r="P7286" t="str">
        <f t="shared" si="113"/>
        <v>Minnesota River and Greater Blue Earth River TMDL for TSS-Minnesota River-(07020012-506)-TSS</v>
      </c>
    </row>
    <row r="7287" spans="1:16" ht="45" hidden="1" x14ac:dyDescent="0.25">
      <c r="A7287" s="129" t="s">
        <v>1825</v>
      </c>
      <c r="B7287" s="269" t="s">
        <v>629</v>
      </c>
      <c r="C7287" s="226" t="s">
        <v>2568</v>
      </c>
      <c r="D7287" s="269" t="s">
        <v>643</v>
      </c>
      <c r="E7287" s="372" t="s">
        <v>1557</v>
      </c>
      <c r="F7287" s="269" t="s">
        <v>475</v>
      </c>
      <c r="G7287" s="373">
        <v>6.85</v>
      </c>
      <c r="H7287" s="225" t="s">
        <v>488</v>
      </c>
      <c r="I7287" s="372" t="s">
        <v>1383</v>
      </c>
      <c r="J7287" s="374">
        <v>0</v>
      </c>
      <c r="K7287" s="269" t="s">
        <v>22</v>
      </c>
      <c r="L7287" s="269" t="s">
        <v>1392</v>
      </c>
      <c r="M7287" s="369">
        <v>2010</v>
      </c>
      <c r="N7287" s="375">
        <v>43873</v>
      </c>
      <c r="O7287" s="226" t="s">
        <v>2569</v>
      </c>
      <c r="P7287" t="str">
        <f t="shared" si="113"/>
        <v>Minnesota River and Greater Blue Earth River TMDL for TSS-Minnesota River-(07020012-506)-TSS</v>
      </c>
    </row>
    <row r="7288" spans="1:16" ht="45" hidden="1" x14ac:dyDescent="0.25">
      <c r="A7288" s="129" t="s">
        <v>1825</v>
      </c>
      <c r="B7288" s="269" t="s">
        <v>629</v>
      </c>
      <c r="C7288" s="226" t="s">
        <v>2568</v>
      </c>
      <c r="D7288" s="269" t="s">
        <v>643</v>
      </c>
      <c r="E7288" s="372" t="s">
        <v>1557</v>
      </c>
      <c r="F7288" s="269" t="s">
        <v>475</v>
      </c>
      <c r="G7288" s="373">
        <v>3.12</v>
      </c>
      <c r="H7288" s="225" t="s">
        <v>488</v>
      </c>
      <c r="I7288" s="372" t="s">
        <v>1384</v>
      </c>
      <c r="J7288" s="374">
        <v>0</v>
      </c>
      <c r="K7288" s="269" t="s">
        <v>22</v>
      </c>
      <c r="L7288" s="269" t="s">
        <v>1392</v>
      </c>
      <c r="M7288" s="369">
        <v>2010</v>
      </c>
      <c r="N7288" s="375">
        <v>43873</v>
      </c>
      <c r="O7288" s="226" t="s">
        <v>2569</v>
      </c>
      <c r="P7288" t="str">
        <f t="shared" si="113"/>
        <v>Minnesota River and Greater Blue Earth River TMDL for TSS-Minnesota River-(07020012-506)-TSS</v>
      </c>
    </row>
    <row r="7289" spans="1:16" ht="45" hidden="1" x14ac:dyDescent="0.25">
      <c r="A7289" s="129" t="s">
        <v>1825</v>
      </c>
      <c r="B7289" s="269" t="s">
        <v>629</v>
      </c>
      <c r="C7289" s="226" t="s">
        <v>2568</v>
      </c>
      <c r="D7289" s="269" t="s">
        <v>643</v>
      </c>
      <c r="E7289" s="372" t="s">
        <v>1557</v>
      </c>
      <c r="F7289" s="269" t="s">
        <v>475</v>
      </c>
      <c r="G7289" s="373">
        <v>1.5</v>
      </c>
      <c r="H7289" s="225" t="s">
        <v>488</v>
      </c>
      <c r="I7289" s="372" t="s">
        <v>1385</v>
      </c>
      <c r="J7289" s="374">
        <v>0</v>
      </c>
      <c r="K7289" s="269" t="s">
        <v>22</v>
      </c>
      <c r="L7289" s="269" t="s">
        <v>1392</v>
      </c>
      <c r="M7289" s="369">
        <v>2010</v>
      </c>
      <c r="N7289" s="375">
        <v>43873</v>
      </c>
      <c r="O7289" s="226" t="s">
        <v>2569</v>
      </c>
      <c r="P7289" t="str">
        <f t="shared" si="113"/>
        <v>Minnesota River and Greater Blue Earth River TMDL for TSS-Minnesota River-(07020012-506)-TSS</v>
      </c>
    </row>
    <row r="7290" spans="1:16" ht="45" hidden="1" x14ac:dyDescent="0.25">
      <c r="A7290" s="129" t="s">
        <v>113</v>
      </c>
      <c r="B7290" s="269" t="s">
        <v>502</v>
      </c>
      <c r="C7290" s="226" t="s">
        <v>2568</v>
      </c>
      <c r="D7290" s="269" t="s">
        <v>643</v>
      </c>
      <c r="E7290" s="372" t="s">
        <v>1557</v>
      </c>
      <c r="F7290" s="269" t="s">
        <v>475</v>
      </c>
      <c r="G7290" s="373">
        <v>45.77</v>
      </c>
      <c r="H7290" s="225" t="s">
        <v>488</v>
      </c>
      <c r="I7290" s="372" t="s">
        <v>1379</v>
      </c>
      <c r="J7290" s="374">
        <v>0</v>
      </c>
      <c r="K7290" s="269" t="s">
        <v>22</v>
      </c>
      <c r="L7290" s="269" t="s">
        <v>1392</v>
      </c>
      <c r="M7290" s="369">
        <v>2010</v>
      </c>
      <c r="N7290" s="375">
        <v>43873</v>
      </c>
      <c r="O7290" s="226" t="s">
        <v>2569</v>
      </c>
      <c r="P7290" t="str">
        <f t="shared" si="113"/>
        <v>Minnesota River and Greater Blue Earth River TMDL for TSS-Minnesota River-(07020012-506)-TSS</v>
      </c>
    </row>
    <row r="7291" spans="1:16" ht="45" hidden="1" x14ac:dyDescent="0.25">
      <c r="A7291" s="129" t="s">
        <v>113</v>
      </c>
      <c r="B7291" s="269" t="s">
        <v>502</v>
      </c>
      <c r="C7291" s="226" t="s">
        <v>2568</v>
      </c>
      <c r="D7291" s="269" t="s">
        <v>643</v>
      </c>
      <c r="E7291" s="372" t="s">
        <v>1557</v>
      </c>
      <c r="F7291" s="269" t="s">
        <v>475</v>
      </c>
      <c r="G7291" s="373">
        <v>16.98</v>
      </c>
      <c r="H7291" s="225" t="s">
        <v>488</v>
      </c>
      <c r="I7291" s="372" t="s">
        <v>1382</v>
      </c>
      <c r="J7291" s="374">
        <v>0</v>
      </c>
      <c r="K7291" s="269" t="s">
        <v>22</v>
      </c>
      <c r="L7291" s="269" t="s">
        <v>1392</v>
      </c>
      <c r="M7291" s="369">
        <v>2010</v>
      </c>
      <c r="N7291" s="375">
        <v>43873</v>
      </c>
      <c r="O7291" s="226" t="s">
        <v>2569</v>
      </c>
      <c r="P7291" t="str">
        <f t="shared" si="113"/>
        <v>Minnesota River and Greater Blue Earth River TMDL for TSS-Minnesota River-(07020012-506)-TSS</v>
      </c>
    </row>
    <row r="7292" spans="1:16" ht="45" hidden="1" x14ac:dyDescent="0.25">
      <c r="A7292" s="129" t="s">
        <v>113</v>
      </c>
      <c r="B7292" s="269" t="s">
        <v>502</v>
      </c>
      <c r="C7292" s="226" t="s">
        <v>2568</v>
      </c>
      <c r="D7292" s="269" t="s">
        <v>643</v>
      </c>
      <c r="E7292" s="372" t="s">
        <v>1557</v>
      </c>
      <c r="F7292" s="269" t="s">
        <v>475</v>
      </c>
      <c r="G7292" s="373">
        <v>6.85</v>
      </c>
      <c r="H7292" s="225" t="s">
        <v>488</v>
      </c>
      <c r="I7292" s="372" t="s">
        <v>1383</v>
      </c>
      <c r="J7292" s="374">
        <v>0</v>
      </c>
      <c r="K7292" s="269" t="s">
        <v>22</v>
      </c>
      <c r="L7292" s="269" t="s">
        <v>1392</v>
      </c>
      <c r="M7292" s="369">
        <v>2010</v>
      </c>
      <c r="N7292" s="375">
        <v>43873</v>
      </c>
      <c r="O7292" s="226" t="s">
        <v>2569</v>
      </c>
      <c r="P7292" t="str">
        <f t="shared" si="113"/>
        <v>Minnesota River and Greater Blue Earth River TMDL for TSS-Minnesota River-(07020012-506)-TSS</v>
      </c>
    </row>
    <row r="7293" spans="1:16" ht="45" hidden="1" x14ac:dyDescent="0.25">
      <c r="A7293" s="129" t="s">
        <v>113</v>
      </c>
      <c r="B7293" s="269" t="s">
        <v>502</v>
      </c>
      <c r="C7293" s="226" t="s">
        <v>2568</v>
      </c>
      <c r="D7293" s="269" t="s">
        <v>643</v>
      </c>
      <c r="E7293" s="372" t="s">
        <v>1557</v>
      </c>
      <c r="F7293" s="269" t="s">
        <v>475</v>
      </c>
      <c r="G7293" s="373">
        <v>3.12</v>
      </c>
      <c r="H7293" s="225" t="s">
        <v>488</v>
      </c>
      <c r="I7293" s="372" t="s">
        <v>1384</v>
      </c>
      <c r="J7293" s="374">
        <v>0</v>
      </c>
      <c r="K7293" s="269" t="s">
        <v>22</v>
      </c>
      <c r="L7293" s="269" t="s">
        <v>1392</v>
      </c>
      <c r="M7293" s="369">
        <v>2010</v>
      </c>
      <c r="N7293" s="375">
        <v>43873</v>
      </c>
      <c r="O7293" s="226" t="s">
        <v>2569</v>
      </c>
      <c r="P7293" t="str">
        <f t="shared" si="113"/>
        <v>Minnesota River and Greater Blue Earth River TMDL for TSS-Minnesota River-(07020012-506)-TSS</v>
      </c>
    </row>
    <row r="7294" spans="1:16" ht="45" hidden="1" x14ac:dyDescent="0.25">
      <c r="A7294" s="129" t="s">
        <v>113</v>
      </c>
      <c r="B7294" s="269" t="s">
        <v>502</v>
      </c>
      <c r="C7294" s="226" t="s">
        <v>2568</v>
      </c>
      <c r="D7294" s="269" t="s">
        <v>643</v>
      </c>
      <c r="E7294" s="372" t="s">
        <v>1557</v>
      </c>
      <c r="F7294" s="269" t="s">
        <v>475</v>
      </c>
      <c r="G7294" s="373">
        <v>1.5</v>
      </c>
      <c r="H7294" s="225" t="s">
        <v>488</v>
      </c>
      <c r="I7294" s="372" t="s">
        <v>1385</v>
      </c>
      <c r="J7294" s="374">
        <v>0</v>
      </c>
      <c r="K7294" s="269" t="s">
        <v>22</v>
      </c>
      <c r="L7294" s="269" t="s">
        <v>1392</v>
      </c>
      <c r="M7294" s="369">
        <v>2010</v>
      </c>
      <c r="N7294" s="375">
        <v>43873</v>
      </c>
      <c r="O7294" s="226" t="s">
        <v>2569</v>
      </c>
      <c r="P7294" t="str">
        <f t="shared" si="113"/>
        <v>Minnesota River and Greater Blue Earth River TMDL for TSS-Minnesota River-(07020012-506)-TSS</v>
      </c>
    </row>
    <row r="7295" spans="1:16" ht="45" hidden="1" x14ac:dyDescent="0.25">
      <c r="A7295" s="129" t="s">
        <v>1995</v>
      </c>
      <c r="B7295" s="269" t="s">
        <v>2397</v>
      </c>
      <c r="C7295" s="226" t="s">
        <v>2568</v>
      </c>
      <c r="D7295" s="269" t="s">
        <v>643</v>
      </c>
      <c r="E7295" s="372" t="s">
        <v>1557</v>
      </c>
      <c r="F7295" s="269" t="s">
        <v>475</v>
      </c>
      <c r="G7295" s="373">
        <v>45.77</v>
      </c>
      <c r="H7295" s="225" t="s">
        <v>488</v>
      </c>
      <c r="I7295" s="372" t="s">
        <v>1379</v>
      </c>
      <c r="J7295" s="374">
        <v>0</v>
      </c>
      <c r="K7295" s="269" t="s">
        <v>22</v>
      </c>
      <c r="L7295" s="269" t="s">
        <v>1392</v>
      </c>
      <c r="M7295" s="369">
        <v>2010</v>
      </c>
      <c r="N7295" s="375">
        <v>43873</v>
      </c>
      <c r="O7295" s="226" t="s">
        <v>2569</v>
      </c>
      <c r="P7295" t="str">
        <f t="shared" si="113"/>
        <v>Minnesota River and Greater Blue Earth River TMDL for TSS-Minnesota River-(07020012-506)-TSS</v>
      </c>
    </row>
    <row r="7296" spans="1:16" ht="45" hidden="1" x14ac:dyDescent="0.25">
      <c r="A7296" s="129" t="s">
        <v>1995</v>
      </c>
      <c r="B7296" s="269" t="s">
        <v>2397</v>
      </c>
      <c r="C7296" s="226" t="s">
        <v>2568</v>
      </c>
      <c r="D7296" s="269" t="s">
        <v>643</v>
      </c>
      <c r="E7296" s="372" t="s">
        <v>1557</v>
      </c>
      <c r="F7296" s="269" t="s">
        <v>475</v>
      </c>
      <c r="G7296" s="373">
        <v>16.98</v>
      </c>
      <c r="H7296" s="225" t="s">
        <v>488</v>
      </c>
      <c r="I7296" s="372" t="s">
        <v>1382</v>
      </c>
      <c r="J7296" s="374">
        <v>0</v>
      </c>
      <c r="K7296" s="269" t="s">
        <v>22</v>
      </c>
      <c r="L7296" s="269" t="s">
        <v>1392</v>
      </c>
      <c r="M7296" s="369">
        <v>2010</v>
      </c>
      <c r="N7296" s="375">
        <v>43873</v>
      </c>
      <c r="O7296" s="226" t="s">
        <v>2569</v>
      </c>
      <c r="P7296" t="str">
        <f t="shared" si="113"/>
        <v>Minnesota River and Greater Blue Earth River TMDL for TSS-Minnesota River-(07020012-506)-TSS</v>
      </c>
    </row>
    <row r="7297" spans="1:16" ht="45" hidden="1" x14ac:dyDescent="0.25">
      <c r="A7297" s="129" t="s">
        <v>1995</v>
      </c>
      <c r="B7297" s="269" t="s">
        <v>2397</v>
      </c>
      <c r="C7297" s="226" t="s">
        <v>2568</v>
      </c>
      <c r="D7297" s="269" t="s">
        <v>643</v>
      </c>
      <c r="E7297" s="372" t="s">
        <v>1557</v>
      </c>
      <c r="F7297" s="269" t="s">
        <v>475</v>
      </c>
      <c r="G7297" s="373">
        <v>6.85</v>
      </c>
      <c r="H7297" s="225" t="s">
        <v>488</v>
      </c>
      <c r="I7297" s="372" t="s">
        <v>1383</v>
      </c>
      <c r="J7297" s="374">
        <v>0</v>
      </c>
      <c r="K7297" s="269" t="s">
        <v>22</v>
      </c>
      <c r="L7297" s="269" t="s">
        <v>1392</v>
      </c>
      <c r="M7297" s="369">
        <v>2010</v>
      </c>
      <c r="N7297" s="375">
        <v>43873</v>
      </c>
      <c r="O7297" s="226" t="s">
        <v>2569</v>
      </c>
      <c r="P7297" t="str">
        <f t="shared" si="113"/>
        <v>Minnesota River and Greater Blue Earth River TMDL for TSS-Minnesota River-(07020012-506)-TSS</v>
      </c>
    </row>
    <row r="7298" spans="1:16" ht="45" hidden="1" x14ac:dyDescent="0.25">
      <c r="A7298" s="129" t="s">
        <v>1995</v>
      </c>
      <c r="B7298" s="269" t="s">
        <v>2397</v>
      </c>
      <c r="C7298" s="226" t="s">
        <v>2568</v>
      </c>
      <c r="D7298" s="269" t="s">
        <v>643</v>
      </c>
      <c r="E7298" s="372" t="s">
        <v>1557</v>
      </c>
      <c r="F7298" s="269" t="s">
        <v>475</v>
      </c>
      <c r="G7298" s="373">
        <v>3.12</v>
      </c>
      <c r="H7298" s="225" t="s">
        <v>488</v>
      </c>
      <c r="I7298" s="372" t="s">
        <v>1384</v>
      </c>
      <c r="J7298" s="374">
        <v>0</v>
      </c>
      <c r="K7298" s="269" t="s">
        <v>22</v>
      </c>
      <c r="L7298" s="269" t="s">
        <v>1392</v>
      </c>
      <c r="M7298" s="369">
        <v>2010</v>
      </c>
      <c r="N7298" s="375">
        <v>43873</v>
      </c>
      <c r="O7298" s="226" t="s">
        <v>2569</v>
      </c>
      <c r="P7298" t="str">
        <f t="shared" si="113"/>
        <v>Minnesota River and Greater Blue Earth River TMDL for TSS-Minnesota River-(07020012-506)-TSS</v>
      </c>
    </row>
    <row r="7299" spans="1:16" ht="45" hidden="1" x14ac:dyDescent="0.25">
      <c r="A7299" s="129" t="s">
        <v>1995</v>
      </c>
      <c r="B7299" s="269" t="s">
        <v>2397</v>
      </c>
      <c r="C7299" s="226" t="s">
        <v>2568</v>
      </c>
      <c r="D7299" s="269" t="s">
        <v>643</v>
      </c>
      <c r="E7299" s="372" t="s">
        <v>1557</v>
      </c>
      <c r="F7299" s="269" t="s">
        <v>475</v>
      </c>
      <c r="G7299" s="373">
        <v>1.5</v>
      </c>
      <c r="H7299" s="225" t="s">
        <v>488</v>
      </c>
      <c r="I7299" s="372" t="s">
        <v>1385</v>
      </c>
      <c r="J7299" s="374">
        <v>0</v>
      </c>
      <c r="K7299" s="269" t="s">
        <v>22</v>
      </c>
      <c r="L7299" s="269" t="s">
        <v>1392</v>
      </c>
      <c r="M7299" s="369">
        <v>2010</v>
      </c>
      <c r="N7299" s="375">
        <v>43873</v>
      </c>
      <c r="O7299" s="226" t="s">
        <v>2569</v>
      </c>
      <c r="P7299" t="str">
        <f t="shared" ref="P7299:P7362" si="114">CONCATENATE(C7299, "-", E7299, "-","(", D7299,")", "-",K7299)</f>
        <v>Minnesota River and Greater Blue Earth River TMDL for TSS-Minnesota River-(07020012-506)-TSS</v>
      </c>
    </row>
    <row r="7300" spans="1:16" ht="45" hidden="1" x14ac:dyDescent="0.25">
      <c r="A7300" s="129" t="s">
        <v>2587</v>
      </c>
      <c r="B7300" s="269" t="s">
        <v>515</v>
      </c>
      <c r="C7300" s="226" t="s">
        <v>2568</v>
      </c>
      <c r="D7300" s="269" t="s">
        <v>643</v>
      </c>
      <c r="E7300" s="372" t="s">
        <v>1557</v>
      </c>
      <c r="F7300" s="269" t="s">
        <v>475</v>
      </c>
      <c r="G7300" s="373">
        <v>45.77</v>
      </c>
      <c r="H7300" s="225" t="s">
        <v>488</v>
      </c>
      <c r="I7300" s="372" t="s">
        <v>1379</v>
      </c>
      <c r="J7300" s="374">
        <v>0</v>
      </c>
      <c r="K7300" s="269" t="s">
        <v>22</v>
      </c>
      <c r="L7300" s="269" t="s">
        <v>1392</v>
      </c>
      <c r="M7300" s="369">
        <v>2010</v>
      </c>
      <c r="N7300" s="375">
        <v>43873</v>
      </c>
      <c r="O7300" s="226" t="s">
        <v>2569</v>
      </c>
      <c r="P7300" t="str">
        <f t="shared" si="114"/>
        <v>Minnesota River and Greater Blue Earth River TMDL for TSS-Minnesota River-(07020012-506)-TSS</v>
      </c>
    </row>
    <row r="7301" spans="1:16" ht="45" hidden="1" x14ac:dyDescent="0.25">
      <c r="A7301" s="129" t="s">
        <v>2587</v>
      </c>
      <c r="B7301" s="269" t="s">
        <v>515</v>
      </c>
      <c r="C7301" s="226" t="s">
        <v>2568</v>
      </c>
      <c r="D7301" s="269" t="s">
        <v>643</v>
      </c>
      <c r="E7301" s="372" t="s">
        <v>1557</v>
      </c>
      <c r="F7301" s="269" t="s">
        <v>475</v>
      </c>
      <c r="G7301" s="373">
        <v>16.98</v>
      </c>
      <c r="H7301" s="225" t="s">
        <v>488</v>
      </c>
      <c r="I7301" s="372" t="s">
        <v>1382</v>
      </c>
      <c r="J7301" s="374">
        <v>0</v>
      </c>
      <c r="K7301" s="269" t="s">
        <v>22</v>
      </c>
      <c r="L7301" s="269" t="s">
        <v>1392</v>
      </c>
      <c r="M7301" s="369">
        <v>2010</v>
      </c>
      <c r="N7301" s="375">
        <v>43873</v>
      </c>
      <c r="O7301" s="226" t="s">
        <v>2569</v>
      </c>
      <c r="P7301" t="str">
        <f t="shared" si="114"/>
        <v>Minnesota River and Greater Blue Earth River TMDL for TSS-Minnesota River-(07020012-506)-TSS</v>
      </c>
    </row>
    <row r="7302" spans="1:16" ht="45" hidden="1" x14ac:dyDescent="0.25">
      <c r="A7302" s="129" t="s">
        <v>2587</v>
      </c>
      <c r="B7302" s="269" t="s">
        <v>515</v>
      </c>
      <c r="C7302" s="226" t="s">
        <v>2568</v>
      </c>
      <c r="D7302" s="269" t="s">
        <v>643</v>
      </c>
      <c r="E7302" s="372" t="s">
        <v>1557</v>
      </c>
      <c r="F7302" s="269" t="s">
        <v>475</v>
      </c>
      <c r="G7302" s="373">
        <v>6.85</v>
      </c>
      <c r="H7302" s="225" t="s">
        <v>488</v>
      </c>
      <c r="I7302" s="372" t="s">
        <v>1383</v>
      </c>
      <c r="J7302" s="374">
        <v>0</v>
      </c>
      <c r="K7302" s="269" t="s">
        <v>22</v>
      </c>
      <c r="L7302" s="269" t="s">
        <v>1392</v>
      </c>
      <c r="M7302" s="369">
        <v>2010</v>
      </c>
      <c r="N7302" s="375">
        <v>43873</v>
      </c>
      <c r="O7302" s="226" t="s">
        <v>2569</v>
      </c>
      <c r="P7302" t="str">
        <f t="shared" si="114"/>
        <v>Minnesota River and Greater Blue Earth River TMDL for TSS-Minnesota River-(07020012-506)-TSS</v>
      </c>
    </row>
    <row r="7303" spans="1:16" ht="45" hidden="1" x14ac:dyDescent="0.25">
      <c r="A7303" s="129" t="s">
        <v>2587</v>
      </c>
      <c r="B7303" s="269" t="s">
        <v>515</v>
      </c>
      <c r="C7303" s="226" t="s">
        <v>2568</v>
      </c>
      <c r="D7303" s="269" t="s">
        <v>643</v>
      </c>
      <c r="E7303" s="372" t="s">
        <v>1557</v>
      </c>
      <c r="F7303" s="269" t="s">
        <v>475</v>
      </c>
      <c r="G7303" s="373">
        <v>3.12</v>
      </c>
      <c r="H7303" s="225" t="s">
        <v>488</v>
      </c>
      <c r="I7303" s="372" t="s">
        <v>1384</v>
      </c>
      <c r="J7303" s="374">
        <v>0</v>
      </c>
      <c r="K7303" s="269" t="s">
        <v>22</v>
      </c>
      <c r="L7303" s="269" t="s">
        <v>1392</v>
      </c>
      <c r="M7303" s="369">
        <v>2010</v>
      </c>
      <c r="N7303" s="375">
        <v>43873</v>
      </c>
      <c r="O7303" s="226" t="s">
        <v>2569</v>
      </c>
      <c r="P7303" t="str">
        <f t="shared" si="114"/>
        <v>Minnesota River and Greater Blue Earth River TMDL for TSS-Minnesota River-(07020012-506)-TSS</v>
      </c>
    </row>
    <row r="7304" spans="1:16" ht="45" hidden="1" x14ac:dyDescent="0.25">
      <c r="A7304" s="129" t="s">
        <v>2587</v>
      </c>
      <c r="B7304" s="269" t="s">
        <v>515</v>
      </c>
      <c r="C7304" s="226" t="s">
        <v>2568</v>
      </c>
      <c r="D7304" s="269" t="s">
        <v>643</v>
      </c>
      <c r="E7304" s="372" t="s">
        <v>1557</v>
      </c>
      <c r="F7304" s="269" t="s">
        <v>475</v>
      </c>
      <c r="G7304" s="373">
        <v>1.5</v>
      </c>
      <c r="H7304" s="225" t="s">
        <v>488</v>
      </c>
      <c r="I7304" s="372" t="s">
        <v>1385</v>
      </c>
      <c r="J7304" s="374">
        <v>0</v>
      </c>
      <c r="K7304" s="269" t="s">
        <v>22</v>
      </c>
      <c r="L7304" s="269" t="s">
        <v>1392</v>
      </c>
      <c r="M7304" s="369">
        <v>2010</v>
      </c>
      <c r="N7304" s="375">
        <v>43873</v>
      </c>
      <c r="O7304" s="226" t="s">
        <v>2569</v>
      </c>
      <c r="P7304" t="str">
        <f t="shared" si="114"/>
        <v>Minnesota River and Greater Blue Earth River TMDL for TSS-Minnesota River-(07020012-506)-TSS</v>
      </c>
    </row>
    <row r="7305" spans="1:16" ht="45" hidden="1" x14ac:dyDescent="0.25">
      <c r="A7305" s="129" t="s">
        <v>128</v>
      </c>
      <c r="B7305" s="269" t="s">
        <v>510</v>
      </c>
      <c r="C7305" s="226" t="s">
        <v>2568</v>
      </c>
      <c r="D7305" s="269" t="s">
        <v>643</v>
      </c>
      <c r="E7305" s="372" t="s">
        <v>1557</v>
      </c>
      <c r="F7305" s="269" t="s">
        <v>475</v>
      </c>
      <c r="G7305" s="373">
        <v>45.77</v>
      </c>
      <c r="H7305" s="225" t="s">
        <v>488</v>
      </c>
      <c r="I7305" s="372" t="s">
        <v>1379</v>
      </c>
      <c r="J7305" s="374">
        <v>0</v>
      </c>
      <c r="K7305" s="269" t="s">
        <v>22</v>
      </c>
      <c r="L7305" s="269" t="s">
        <v>1392</v>
      </c>
      <c r="M7305" s="369">
        <v>2010</v>
      </c>
      <c r="N7305" s="375">
        <v>43873</v>
      </c>
      <c r="O7305" s="226" t="s">
        <v>2569</v>
      </c>
      <c r="P7305" t="str">
        <f t="shared" si="114"/>
        <v>Minnesota River and Greater Blue Earth River TMDL for TSS-Minnesota River-(07020012-506)-TSS</v>
      </c>
    </row>
    <row r="7306" spans="1:16" ht="45" hidden="1" x14ac:dyDescent="0.25">
      <c r="A7306" s="129" t="s">
        <v>128</v>
      </c>
      <c r="B7306" s="269" t="s">
        <v>510</v>
      </c>
      <c r="C7306" s="226" t="s">
        <v>2568</v>
      </c>
      <c r="D7306" s="269" t="s">
        <v>643</v>
      </c>
      <c r="E7306" s="372" t="s">
        <v>1557</v>
      </c>
      <c r="F7306" s="269" t="s">
        <v>475</v>
      </c>
      <c r="G7306" s="373">
        <v>16.98</v>
      </c>
      <c r="H7306" s="225" t="s">
        <v>488</v>
      </c>
      <c r="I7306" s="372" t="s">
        <v>1382</v>
      </c>
      <c r="J7306" s="374">
        <v>0</v>
      </c>
      <c r="K7306" s="269" t="s">
        <v>22</v>
      </c>
      <c r="L7306" s="269" t="s">
        <v>1392</v>
      </c>
      <c r="M7306" s="369">
        <v>2010</v>
      </c>
      <c r="N7306" s="375">
        <v>43873</v>
      </c>
      <c r="O7306" s="226" t="s">
        <v>2569</v>
      </c>
      <c r="P7306" t="str">
        <f t="shared" si="114"/>
        <v>Minnesota River and Greater Blue Earth River TMDL for TSS-Minnesota River-(07020012-506)-TSS</v>
      </c>
    </row>
    <row r="7307" spans="1:16" ht="45" hidden="1" x14ac:dyDescent="0.25">
      <c r="A7307" s="129" t="s">
        <v>128</v>
      </c>
      <c r="B7307" s="269" t="s">
        <v>510</v>
      </c>
      <c r="C7307" s="226" t="s">
        <v>2568</v>
      </c>
      <c r="D7307" s="269" t="s">
        <v>643</v>
      </c>
      <c r="E7307" s="372" t="s">
        <v>1557</v>
      </c>
      <c r="F7307" s="269" t="s">
        <v>475</v>
      </c>
      <c r="G7307" s="373">
        <v>6.85</v>
      </c>
      <c r="H7307" s="225" t="s">
        <v>488</v>
      </c>
      <c r="I7307" s="372" t="s">
        <v>1383</v>
      </c>
      <c r="J7307" s="374">
        <v>0</v>
      </c>
      <c r="K7307" s="269" t="s">
        <v>22</v>
      </c>
      <c r="L7307" s="269" t="s">
        <v>1392</v>
      </c>
      <c r="M7307" s="369">
        <v>2010</v>
      </c>
      <c r="N7307" s="375">
        <v>43873</v>
      </c>
      <c r="O7307" s="226" t="s">
        <v>2569</v>
      </c>
      <c r="P7307" t="str">
        <f t="shared" si="114"/>
        <v>Minnesota River and Greater Blue Earth River TMDL for TSS-Minnesota River-(07020012-506)-TSS</v>
      </c>
    </row>
    <row r="7308" spans="1:16" ht="45" hidden="1" x14ac:dyDescent="0.25">
      <c r="A7308" s="129" t="s">
        <v>128</v>
      </c>
      <c r="B7308" s="269" t="s">
        <v>510</v>
      </c>
      <c r="C7308" s="226" t="s">
        <v>2568</v>
      </c>
      <c r="D7308" s="269" t="s">
        <v>643</v>
      </c>
      <c r="E7308" s="372" t="s">
        <v>1557</v>
      </c>
      <c r="F7308" s="269" t="s">
        <v>475</v>
      </c>
      <c r="G7308" s="373">
        <v>3.12</v>
      </c>
      <c r="H7308" s="225" t="s">
        <v>488</v>
      </c>
      <c r="I7308" s="372" t="s">
        <v>1384</v>
      </c>
      <c r="J7308" s="374">
        <v>0</v>
      </c>
      <c r="K7308" s="269" t="s">
        <v>22</v>
      </c>
      <c r="L7308" s="269" t="s">
        <v>1392</v>
      </c>
      <c r="M7308" s="369">
        <v>2010</v>
      </c>
      <c r="N7308" s="375">
        <v>43873</v>
      </c>
      <c r="O7308" s="226" t="s">
        <v>2569</v>
      </c>
      <c r="P7308" t="str">
        <f t="shared" si="114"/>
        <v>Minnesota River and Greater Blue Earth River TMDL for TSS-Minnesota River-(07020012-506)-TSS</v>
      </c>
    </row>
    <row r="7309" spans="1:16" ht="45" hidden="1" x14ac:dyDescent="0.25">
      <c r="A7309" s="129" t="s">
        <v>128</v>
      </c>
      <c r="B7309" s="269" t="s">
        <v>510</v>
      </c>
      <c r="C7309" s="226" t="s">
        <v>2568</v>
      </c>
      <c r="D7309" s="269" t="s">
        <v>643</v>
      </c>
      <c r="E7309" s="372" t="s">
        <v>1557</v>
      </c>
      <c r="F7309" s="269" t="s">
        <v>475</v>
      </c>
      <c r="G7309" s="373">
        <v>1.5</v>
      </c>
      <c r="H7309" s="225" t="s">
        <v>488</v>
      </c>
      <c r="I7309" s="372" t="s">
        <v>1385</v>
      </c>
      <c r="J7309" s="374">
        <v>0</v>
      </c>
      <c r="K7309" s="269" t="s">
        <v>22</v>
      </c>
      <c r="L7309" s="269" t="s">
        <v>1392</v>
      </c>
      <c r="M7309" s="369">
        <v>2010</v>
      </c>
      <c r="N7309" s="375">
        <v>43873</v>
      </c>
      <c r="O7309" s="226" t="s">
        <v>2569</v>
      </c>
      <c r="P7309" t="str">
        <f t="shared" si="114"/>
        <v>Minnesota River and Greater Blue Earth River TMDL for TSS-Minnesota River-(07020012-506)-TSS</v>
      </c>
    </row>
    <row r="7310" spans="1:16" ht="45" hidden="1" x14ac:dyDescent="0.25">
      <c r="A7310" s="129" t="s">
        <v>2588</v>
      </c>
      <c r="B7310" s="269" t="s">
        <v>515</v>
      </c>
      <c r="C7310" s="226" t="s">
        <v>2568</v>
      </c>
      <c r="D7310" s="269" t="s">
        <v>643</v>
      </c>
      <c r="E7310" s="372" t="s">
        <v>1557</v>
      </c>
      <c r="F7310" s="269" t="s">
        <v>475</v>
      </c>
      <c r="G7310" s="373">
        <v>45.77</v>
      </c>
      <c r="H7310" s="225" t="s">
        <v>488</v>
      </c>
      <c r="I7310" s="372" t="s">
        <v>1379</v>
      </c>
      <c r="J7310" s="374">
        <v>0</v>
      </c>
      <c r="K7310" s="269" t="s">
        <v>22</v>
      </c>
      <c r="L7310" s="269" t="s">
        <v>1392</v>
      </c>
      <c r="M7310" s="369">
        <v>2010</v>
      </c>
      <c r="N7310" s="375">
        <v>43873</v>
      </c>
      <c r="O7310" s="226" t="s">
        <v>2569</v>
      </c>
      <c r="P7310" t="str">
        <f t="shared" si="114"/>
        <v>Minnesota River and Greater Blue Earth River TMDL for TSS-Minnesota River-(07020012-506)-TSS</v>
      </c>
    </row>
    <row r="7311" spans="1:16" ht="45" hidden="1" x14ac:dyDescent="0.25">
      <c r="A7311" s="129" t="s">
        <v>2588</v>
      </c>
      <c r="B7311" s="269" t="s">
        <v>515</v>
      </c>
      <c r="C7311" s="226" t="s">
        <v>2568</v>
      </c>
      <c r="D7311" s="269" t="s">
        <v>643</v>
      </c>
      <c r="E7311" s="372" t="s">
        <v>1557</v>
      </c>
      <c r="F7311" s="269" t="s">
        <v>475</v>
      </c>
      <c r="G7311" s="373">
        <v>16.98</v>
      </c>
      <c r="H7311" s="225" t="s">
        <v>488</v>
      </c>
      <c r="I7311" s="372" t="s">
        <v>1382</v>
      </c>
      <c r="J7311" s="374">
        <v>0</v>
      </c>
      <c r="K7311" s="269" t="s">
        <v>22</v>
      </c>
      <c r="L7311" s="269" t="s">
        <v>1392</v>
      </c>
      <c r="M7311" s="369">
        <v>2010</v>
      </c>
      <c r="N7311" s="375">
        <v>43873</v>
      </c>
      <c r="O7311" s="226" t="s">
        <v>2569</v>
      </c>
      <c r="P7311" t="str">
        <f t="shared" si="114"/>
        <v>Minnesota River and Greater Blue Earth River TMDL for TSS-Minnesota River-(07020012-506)-TSS</v>
      </c>
    </row>
    <row r="7312" spans="1:16" ht="45" hidden="1" x14ac:dyDescent="0.25">
      <c r="A7312" s="129" t="s">
        <v>2588</v>
      </c>
      <c r="B7312" s="269" t="s">
        <v>515</v>
      </c>
      <c r="C7312" s="226" t="s">
        <v>2568</v>
      </c>
      <c r="D7312" s="269" t="s">
        <v>643</v>
      </c>
      <c r="E7312" s="372" t="s">
        <v>1557</v>
      </c>
      <c r="F7312" s="269" t="s">
        <v>475</v>
      </c>
      <c r="G7312" s="373">
        <v>6.85</v>
      </c>
      <c r="H7312" s="225" t="s">
        <v>488</v>
      </c>
      <c r="I7312" s="372" t="s">
        <v>1383</v>
      </c>
      <c r="J7312" s="374">
        <v>0</v>
      </c>
      <c r="K7312" s="269" t="s">
        <v>22</v>
      </c>
      <c r="L7312" s="269" t="s">
        <v>1392</v>
      </c>
      <c r="M7312" s="369">
        <v>2010</v>
      </c>
      <c r="N7312" s="375">
        <v>43873</v>
      </c>
      <c r="O7312" s="226" t="s">
        <v>2569</v>
      </c>
      <c r="P7312" t="str">
        <f t="shared" si="114"/>
        <v>Minnesota River and Greater Blue Earth River TMDL for TSS-Minnesota River-(07020012-506)-TSS</v>
      </c>
    </row>
    <row r="7313" spans="1:16" ht="45" hidden="1" x14ac:dyDescent="0.25">
      <c r="A7313" s="129" t="s">
        <v>2588</v>
      </c>
      <c r="B7313" s="269" t="s">
        <v>515</v>
      </c>
      <c r="C7313" s="226" t="s">
        <v>2568</v>
      </c>
      <c r="D7313" s="269" t="s">
        <v>643</v>
      </c>
      <c r="E7313" s="372" t="s">
        <v>1557</v>
      </c>
      <c r="F7313" s="269" t="s">
        <v>475</v>
      </c>
      <c r="G7313" s="373">
        <v>3.12</v>
      </c>
      <c r="H7313" s="225" t="s">
        <v>488</v>
      </c>
      <c r="I7313" s="372" t="s">
        <v>1384</v>
      </c>
      <c r="J7313" s="374">
        <v>0</v>
      </c>
      <c r="K7313" s="269" t="s">
        <v>22</v>
      </c>
      <c r="L7313" s="269" t="s">
        <v>1392</v>
      </c>
      <c r="M7313" s="369">
        <v>2010</v>
      </c>
      <c r="N7313" s="375">
        <v>43873</v>
      </c>
      <c r="O7313" s="226" t="s">
        <v>2569</v>
      </c>
      <c r="P7313" t="str">
        <f t="shared" si="114"/>
        <v>Minnesota River and Greater Blue Earth River TMDL for TSS-Minnesota River-(07020012-506)-TSS</v>
      </c>
    </row>
    <row r="7314" spans="1:16" ht="45" hidden="1" x14ac:dyDescent="0.25">
      <c r="A7314" s="129" t="s">
        <v>2588</v>
      </c>
      <c r="B7314" s="269" t="s">
        <v>515</v>
      </c>
      <c r="C7314" s="226" t="s">
        <v>2568</v>
      </c>
      <c r="D7314" s="269" t="s">
        <v>643</v>
      </c>
      <c r="E7314" s="372" t="s">
        <v>1557</v>
      </c>
      <c r="F7314" s="269" t="s">
        <v>475</v>
      </c>
      <c r="G7314" s="373">
        <v>1.5</v>
      </c>
      <c r="H7314" s="225" t="s">
        <v>488</v>
      </c>
      <c r="I7314" s="372" t="s">
        <v>1385</v>
      </c>
      <c r="J7314" s="374">
        <v>0</v>
      </c>
      <c r="K7314" s="269" t="s">
        <v>22</v>
      </c>
      <c r="L7314" s="269" t="s">
        <v>1392</v>
      </c>
      <c r="M7314" s="369">
        <v>2010</v>
      </c>
      <c r="N7314" s="375">
        <v>43873</v>
      </c>
      <c r="O7314" s="226" t="s">
        <v>2569</v>
      </c>
      <c r="P7314" t="str">
        <f t="shared" si="114"/>
        <v>Minnesota River and Greater Blue Earth River TMDL for TSS-Minnesota River-(07020012-506)-TSS</v>
      </c>
    </row>
    <row r="7315" spans="1:16" ht="45" hidden="1" x14ac:dyDescent="0.25">
      <c r="A7315" s="129" t="s">
        <v>2052</v>
      </c>
      <c r="B7315" s="269" t="s">
        <v>2410</v>
      </c>
      <c r="C7315" s="226" t="s">
        <v>2568</v>
      </c>
      <c r="D7315" s="269" t="s">
        <v>643</v>
      </c>
      <c r="E7315" s="372" t="s">
        <v>1557</v>
      </c>
      <c r="F7315" s="269" t="s">
        <v>475</v>
      </c>
      <c r="G7315" s="373">
        <v>45.77</v>
      </c>
      <c r="H7315" s="225" t="s">
        <v>488</v>
      </c>
      <c r="I7315" s="372" t="s">
        <v>1379</v>
      </c>
      <c r="J7315" s="374">
        <v>0</v>
      </c>
      <c r="K7315" s="269" t="s">
        <v>22</v>
      </c>
      <c r="L7315" s="269" t="s">
        <v>1392</v>
      </c>
      <c r="M7315" s="369">
        <v>2010</v>
      </c>
      <c r="N7315" s="375">
        <v>43873</v>
      </c>
      <c r="O7315" s="226" t="s">
        <v>2569</v>
      </c>
      <c r="P7315" t="str">
        <f t="shared" si="114"/>
        <v>Minnesota River and Greater Blue Earth River TMDL for TSS-Minnesota River-(07020012-506)-TSS</v>
      </c>
    </row>
    <row r="7316" spans="1:16" ht="45" hidden="1" x14ac:dyDescent="0.25">
      <c r="A7316" s="129" t="s">
        <v>2052</v>
      </c>
      <c r="B7316" s="269" t="s">
        <v>2410</v>
      </c>
      <c r="C7316" s="226" t="s">
        <v>2568</v>
      </c>
      <c r="D7316" s="269" t="s">
        <v>643</v>
      </c>
      <c r="E7316" s="372" t="s">
        <v>1557</v>
      </c>
      <c r="F7316" s="269" t="s">
        <v>475</v>
      </c>
      <c r="G7316" s="373">
        <v>16.98</v>
      </c>
      <c r="H7316" s="225" t="s">
        <v>488</v>
      </c>
      <c r="I7316" s="372" t="s">
        <v>1382</v>
      </c>
      <c r="J7316" s="374">
        <v>0</v>
      </c>
      <c r="K7316" s="269" t="s">
        <v>22</v>
      </c>
      <c r="L7316" s="269" t="s">
        <v>1392</v>
      </c>
      <c r="M7316" s="369">
        <v>2010</v>
      </c>
      <c r="N7316" s="375">
        <v>43873</v>
      </c>
      <c r="O7316" s="226" t="s">
        <v>2569</v>
      </c>
      <c r="P7316" t="str">
        <f t="shared" si="114"/>
        <v>Minnesota River and Greater Blue Earth River TMDL for TSS-Minnesota River-(07020012-506)-TSS</v>
      </c>
    </row>
    <row r="7317" spans="1:16" ht="45" hidden="1" x14ac:dyDescent="0.25">
      <c r="A7317" s="129" t="s">
        <v>2052</v>
      </c>
      <c r="B7317" s="269" t="s">
        <v>2410</v>
      </c>
      <c r="C7317" s="226" t="s">
        <v>2568</v>
      </c>
      <c r="D7317" s="269" t="s">
        <v>643</v>
      </c>
      <c r="E7317" s="372" t="s">
        <v>1557</v>
      </c>
      <c r="F7317" s="269" t="s">
        <v>475</v>
      </c>
      <c r="G7317" s="373">
        <v>6.85</v>
      </c>
      <c r="H7317" s="225" t="s">
        <v>488</v>
      </c>
      <c r="I7317" s="372" t="s">
        <v>1383</v>
      </c>
      <c r="J7317" s="374">
        <v>0</v>
      </c>
      <c r="K7317" s="269" t="s">
        <v>22</v>
      </c>
      <c r="L7317" s="269" t="s">
        <v>1392</v>
      </c>
      <c r="M7317" s="369">
        <v>2010</v>
      </c>
      <c r="N7317" s="375">
        <v>43873</v>
      </c>
      <c r="O7317" s="226" t="s">
        <v>2569</v>
      </c>
      <c r="P7317" t="str">
        <f t="shared" si="114"/>
        <v>Minnesota River and Greater Blue Earth River TMDL for TSS-Minnesota River-(07020012-506)-TSS</v>
      </c>
    </row>
    <row r="7318" spans="1:16" ht="45" hidden="1" x14ac:dyDescent="0.25">
      <c r="A7318" s="129" t="s">
        <v>2052</v>
      </c>
      <c r="B7318" s="269" t="s">
        <v>2410</v>
      </c>
      <c r="C7318" s="226" t="s">
        <v>2568</v>
      </c>
      <c r="D7318" s="269" t="s">
        <v>643</v>
      </c>
      <c r="E7318" s="372" t="s">
        <v>1557</v>
      </c>
      <c r="F7318" s="269" t="s">
        <v>475</v>
      </c>
      <c r="G7318" s="373">
        <v>3.12</v>
      </c>
      <c r="H7318" s="225" t="s">
        <v>488</v>
      </c>
      <c r="I7318" s="372" t="s">
        <v>1384</v>
      </c>
      <c r="J7318" s="374">
        <v>0</v>
      </c>
      <c r="K7318" s="269" t="s">
        <v>22</v>
      </c>
      <c r="L7318" s="269" t="s">
        <v>1392</v>
      </c>
      <c r="M7318" s="369">
        <v>2010</v>
      </c>
      <c r="N7318" s="375">
        <v>43873</v>
      </c>
      <c r="O7318" s="226" t="s">
        <v>2569</v>
      </c>
      <c r="P7318" t="str">
        <f t="shared" si="114"/>
        <v>Minnesota River and Greater Blue Earth River TMDL for TSS-Minnesota River-(07020012-506)-TSS</v>
      </c>
    </row>
    <row r="7319" spans="1:16" ht="45" hidden="1" x14ac:dyDescent="0.25">
      <c r="A7319" s="129" t="s">
        <v>2052</v>
      </c>
      <c r="B7319" s="269" t="s">
        <v>2410</v>
      </c>
      <c r="C7319" s="226" t="s">
        <v>2568</v>
      </c>
      <c r="D7319" s="269" t="s">
        <v>643</v>
      </c>
      <c r="E7319" s="372" t="s">
        <v>1557</v>
      </c>
      <c r="F7319" s="269" t="s">
        <v>475</v>
      </c>
      <c r="G7319" s="373">
        <v>1.5</v>
      </c>
      <c r="H7319" s="225" t="s">
        <v>488</v>
      </c>
      <c r="I7319" s="372" t="s">
        <v>1385</v>
      </c>
      <c r="J7319" s="374">
        <v>0</v>
      </c>
      <c r="K7319" s="269" t="s">
        <v>22</v>
      </c>
      <c r="L7319" s="269" t="s">
        <v>1392</v>
      </c>
      <c r="M7319" s="369">
        <v>2010</v>
      </c>
      <c r="N7319" s="375">
        <v>43873</v>
      </c>
      <c r="O7319" s="226" t="s">
        <v>2569</v>
      </c>
      <c r="P7319" t="str">
        <f t="shared" si="114"/>
        <v>Minnesota River and Greater Blue Earth River TMDL for TSS-Minnesota River-(07020012-506)-TSS</v>
      </c>
    </row>
    <row r="7320" spans="1:16" ht="45" hidden="1" x14ac:dyDescent="0.25">
      <c r="A7320" s="129" t="s">
        <v>2056</v>
      </c>
      <c r="B7320" s="269" t="s">
        <v>632</v>
      </c>
      <c r="C7320" s="226" t="s">
        <v>2568</v>
      </c>
      <c r="D7320" s="269" t="s">
        <v>643</v>
      </c>
      <c r="E7320" s="372" t="s">
        <v>1557</v>
      </c>
      <c r="F7320" s="269" t="s">
        <v>475</v>
      </c>
      <c r="G7320" s="373">
        <v>45.77</v>
      </c>
      <c r="H7320" s="225" t="s">
        <v>488</v>
      </c>
      <c r="I7320" s="372" t="s">
        <v>1379</v>
      </c>
      <c r="J7320" s="374">
        <v>0</v>
      </c>
      <c r="K7320" s="269" t="s">
        <v>22</v>
      </c>
      <c r="L7320" s="269" t="s">
        <v>1392</v>
      </c>
      <c r="M7320" s="369">
        <v>2010</v>
      </c>
      <c r="N7320" s="375">
        <v>43873</v>
      </c>
      <c r="O7320" s="226" t="s">
        <v>2569</v>
      </c>
      <c r="P7320" t="str">
        <f t="shared" si="114"/>
        <v>Minnesota River and Greater Blue Earth River TMDL for TSS-Minnesota River-(07020012-506)-TSS</v>
      </c>
    </row>
    <row r="7321" spans="1:16" ht="45" hidden="1" x14ac:dyDescent="0.25">
      <c r="A7321" s="129" t="s">
        <v>2056</v>
      </c>
      <c r="B7321" s="269" t="s">
        <v>632</v>
      </c>
      <c r="C7321" s="226" t="s">
        <v>2568</v>
      </c>
      <c r="D7321" s="269" t="s">
        <v>643</v>
      </c>
      <c r="E7321" s="372" t="s">
        <v>1557</v>
      </c>
      <c r="F7321" s="269" t="s">
        <v>475</v>
      </c>
      <c r="G7321" s="373">
        <v>16.98</v>
      </c>
      <c r="H7321" s="225" t="s">
        <v>488</v>
      </c>
      <c r="I7321" s="372" t="s">
        <v>1382</v>
      </c>
      <c r="J7321" s="374">
        <v>0</v>
      </c>
      <c r="K7321" s="269" t="s">
        <v>22</v>
      </c>
      <c r="L7321" s="269" t="s">
        <v>1392</v>
      </c>
      <c r="M7321" s="369">
        <v>2010</v>
      </c>
      <c r="N7321" s="375">
        <v>43873</v>
      </c>
      <c r="O7321" s="226" t="s">
        <v>2569</v>
      </c>
      <c r="P7321" t="str">
        <f t="shared" si="114"/>
        <v>Minnesota River and Greater Blue Earth River TMDL for TSS-Minnesota River-(07020012-506)-TSS</v>
      </c>
    </row>
    <row r="7322" spans="1:16" ht="45" hidden="1" x14ac:dyDescent="0.25">
      <c r="A7322" s="129" t="s">
        <v>2056</v>
      </c>
      <c r="B7322" s="269" t="s">
        <v>632</v>
      </c>
      <c r="C7322" s="226" t="s">
        <v>2568</v>
      </c>
      <c r="D7322" s="269" t="s">
        <v>643</v>
      </c>
      <c r="E7322" s="372" t="s">
        <v>1557</v>
      </c>
      <c r="F7322" s="269" t="s">
        <v>475</v>
      </c>
      <c r="G7322" s="373">
        <v>6.85</v>
      </c>
      <c r="H7322" s="225" t="s">
        <v>488</v>
      </c>
      <c r="I7322" s="372" t="s">
        <v>1383</v>
      </c>
      <c r="J7322" s="374">
        <v>0</v>
      </c>
      <c r="K7322" s="269" t="s">
        <v>22</v>
      </c>
      <c r="L7322" s="269" t="s">
        <v>1392</v>
      </c>
      <c r="M7322" s="369">
        <v>2010</v>
      </c>
      <c r="N7322" s="375">
        <v>43873</v>
      </c>
      <c r="O7322" s="226" t="s">
        <v>2569</v>
      </c>
      <c r="P7322" t="str">
        <f t="shared" si="114"/>
        <v>Minnesota River and Greater Blue Earth River TMDL for TSS-Minnesota River-(07020012-506)-TSS</v>
      </c>
    </row>
    <row r="7323" spans="1:16" ht="45" hidden="1" x14ac:dyDescent="0.25">
      <c r="A7323" s="129" t="s">
        <v>2056</v>
      </c>
      <c r="B7323" s="269" t="s">
        <v>632</v>
      </c>
      <c r="C7323" s="226" t="s">
        <v>2568</v>
      </c>
      <c r="D7323" s="269" t="s">
        <v>643</v>
      </c>
      <c r="E7323" s="372" t="s">
        <v>1557</v>
      </c>
      <c r="F7323" s="269" t="s">
        <v>475</v>
      </c>
      <c r="G7323" s="373">
        <v>3.12</v>
      </c>
      <c r="H7323" s="225" t="s">
        <v>488</v>
      </c>
      <c r="I7323" s="372" t="s">
        <v>1384</v>
      </c>
      <c r="J7323" s="374">
        <v>0</v>
      </c>
      <c r="K7323" s="269" t="s">
        <v>22</v>
      </c>
      <c r="L7323" s="269" t="s">
        <v>1392</v>
      </c>
      <c r="M7323" s="369">
        <v>2010</v>
      </c>
      <c r="N7323" s="375">
        <v>43873</v>
      </c>
      <c r="O7323" s="226" t="s">
        <v>2569</v>
      </c>
      <c r="P7323" t="str">
        <f t="shared" si="114"/>
        <v>Minnesota River and Greater Blue Earth River TMDL for TSS-Minnesota River-(07020012-506)-TSS</v>
      </c>
    </row>
    <row r="7324" spans="1:16" ht="45" hidden="1" x14ac:dyDescent="0.25">
      <c r="A7324" s="129" t="s">
        <v>2056</v>
      </c>
      <c r="B7324" s="269" t="s">
        <v>632</v>
      </c>
      <c r="C7324" s="226" t="s">
        <v>2568</v>
      </c>
      <c r="D7324" s="269" t="s">
        <v>643</v>
      </c>
      <c r="E7324" s="372" t="s">
        <v>1557</v>
      </c>
      <c r="F7324" s="269" t="s">
        <v>475</v>
      </c>
      <c r="G7324" s="373">
        <v>1.5</v>
      </c>
      <c r="H7324" s="225" t="s">
        <v>488</v>
      </c>
      <c r="I7324" s="372" t="s">
        <v>1385</v>
      </c>
      <c r="J7324" s="374">
        <v>0</v>
      </c>
      <c r="K7324" s="269" t="s">
        <v>22</v>
      </c>
      <c r="L7324" s="269" t="s">
        <v>1392</v>
      </c>
      <c r="M7324" s="369">
        <v>2010</v>
      </c>
      <c r="N7324" s="375">
        <v>43873</v>
      </c>
      <c r="O7324" s="226" t="s">
        <v>2569</v>
      </c>
      <c r="P7324" t="str">
        <f t="shared" si="114"/>
        <v>Minnesota River and Greater Blue Earth River TMDL for TSS-Minnesota River-(07020012-506)-TSS</v>
      </c>
    </row>
    <row r="7325" spans="1:16" ht="45" hidden="1" x14ac:dyDescent="0.25">
      <c r="A7325" s="129" t="s">
        <v>2057</v>
      </c>
      <c r="B7325" s="269" t="s">
        <v>2411</v>
      </c>
      <c r="C7325" s="226" t="s">
        <v>2568</v>
      </c>
      <c r="D7325" s="269" t="s">
        <v>643</v>
      </c>
      <c r="E7325" s="372" t="s">
        <v>1557</v>
      </c>
      <c r="F7325" s="269" t="s">
        <v>475</v>
      </c>
      <c r="G7325" s="373">
        <v>45.77</v>
      </c>
      <c r="H7325" s="225" t="s">
        <v>488</v>
      </c>
      <c r="I7325" s="372" t="s">
        <v>1379</v>
      </c>
      <c r="J7325" s="374">
        <v>0</v>
      </c>
      <c r="K7325" s="269" t="s">
        <v>22</v>
      </c>
      <c r="L7325" s="269" t="s">
        <v>1392</v>
      </c>
      <c r="M7325" s="369">
        <v>2010</v>
      </c>
      <c r="N7325" s="375">
        <v>43873</v>
      </c>
      <c r="O7325" s="226" t="s">
        <v>2569</v>
      </c>
      <c r="P7325" t="str">
        <f t="shared" si="114"/>
        <v>Minnesota River and Greater Blue Earth River TMDL for TSS-Minnesota River-(07020012-506)-TSS</v>
      </c>
    </row>
    <row r="7326" spans="1:16" ht="45" hidden="1" x14ac:dyDescent="0.25">
      <c r="A7326" s="129" t="s">
        <v>2057</v>
      </c>
      <c r="B7326" s="269" t="s">
        <v>2411</v>
      </c>
      <c r="C7326" s="226" t="s">
        <v>2568</v>
      </c>
      <c r="D7326" s="269" t="s">
        <v>643</v>
      </c>
      <c r="E7326" s="372" t="s">
        <v>1557</v>
      </c>
      <c r="F7326" s="269" t="s">
        <v>475</v>
      </c>
      <c r="G7326" s="373">
        <v>16.98</v>
      </c>
      <c r="H7326" s="225" t="s">
        <v>488</v>
      </c>
      <c r="I7326" s="372" t="s">
        <v>1382</v>
      </c>
      <c r="J7326" s="374">
        <v>0</v>
      </c>
      <c r="K7326" s="269" t="s">
        <v>22</v>
      </c>
      <c r="L7326" s="269" t="s">
        <v>1392</v>
      </c>
      <c r="M7326" s="369">
        <v>2010</v>
      </c>
      <c r="N7326" s="375">
        <v>43873</v>
      </c>
      <c r="O7326" s="226" t="s">
        <v>2569</v>
      </c>
      <c r="P7326" t="str">
        <f t="shared" si="114"/>
        <v>Minnesota River and Greater Blue Earth River TMDL for TSS-Minnesota River-(07020012-506)-TSS</v>
      </c>
    </row>
    <row r="7327" spans="1:16" ht="45" hidden="1" x14ac:dyDescent="0.25">
      <c r="A7327" s="129" t="s">
        <v>2057</v>
      </c>
      <c r="B7327" s="269" t="s">
        <v>2411</v>
      </c>
      <c r="C7327" s="226" t="s">
        <v>2568</v>
      </c>
      <c r="D7327" s="269" t="s">
        <v>643</v>
      </c>
      <c r="E7327" s="372" t="s">
        <v>1557</v>
      </c>
      <c r="F7327" s="269" t="s">
        <v>475</v>
      </c>
      <c r="G7327" s="373">
        <v>6.85</v>
      </c>
      <c r="H7327" s="225" t="s">
        <v>488</v>
      </c>
      <c r="I7327" s="372" t="s">
        <v>1383</v>
      </c>
      <c r="J7327" s="374">
        <v>0</v>
      </c>
      <c r="K7327" s="269" t="s">
        <v>22</v>
      </c>
      <c r="L7327" s="269" t="s">
        <v>1392</v>
      </c>
      <c r="M7327" s="369">
        <v>2010</v>
      </c>
      <c r="N7327" s="375">
        <v>43873</v>
      </c>
      <c r="O7327" s="226" t="s">
        <v>2569</v>
      </c>
      <c r="P7327" t="str">
        <f t="shared" si="114"/>
        <v>Minnesota River and Greater Blue Earth River TMDL for TSS-Minnesota River-(07020012-506)-TSS</v>
      </c>
    </row>
    <row r="7328" spans="1:16" ht="45" hidden="1" x14ac:dyDescent="0.25">
      <c r="A7328" s="129" t="s">
        <v>2057</v>
      </c>
      <c r="B7328" s="269" t="s">
        <v>2411</v>
      </c>
      <c r="C7328" s="226" t="s">
        <v>2568</v>
      </c>
      <c r="D7328" s="269" t="s">
        <v>643</v>
      </c>
      <c r="E7328" s="372" t="s">
        <v>1557</v>
      </c>
      <c r="F7328" s="269" t="s">
        <v>475</v>
      </c>
      <c r="G7328" s="373">
        <v>3.12</v>
      </c>
      <c r="H7328" s="225" t="s">
        <v>488</v>
      </c>
      <c r="I7328" s="372" t="s">
        <v>1384</v>
      </c>
      <c r="J7328" s="374">
        <v>0</v>
      </c>
      <c r="K7328" s="269" t="s">
        <v>22</v>
      </c>
      <c r="L7328" s="269" t="s">
        <v>1392</v>
      </c>
      <c r="M7328" s="369">
        <v>2010</v>
      </c>
      <c r="N7328" s="375">
        <v>43873</v>
      </c>
      <c r="O7328" s="226" t="s">
        <v>2569</v>
      </c>
      <c r="P7328" t="str">
        <f t="shared" si="114"/>
        <v>Minnesota River and Greater Blue Earth River TMDL for TSS-Minnesota River-(07020012-506)-TSS</v>
      </c>
    </row>
    <row r="7329" spans="1:16" ht="45" hidden="1" x14ac:dyDescent="0.25">
      <c r="A7329" s="129" t="s">
        <v>2057</v>
      </c>
      <c r="B7329" s="269" t="s">
        <v>2411</v>
      </c>
      <c r="C7329" s="226" t="s">
        <v>2568</v>
      </c>
      <c r="D7329" s="269" t="s">
        <v>643</v>
      </c>
      <c r="E7329" s="372" t="s">
        <v>1557</v>
      </c>
      <c r="F7329" s="269" t="s">
        <v>475</v>
      </c>
      <c r="G7329" s="373">
        <v>1.5</v>
      </c>
      <c r="H7329" s="225" t="s">
        <v>488</v>
      </c>
      <c r="I7329" s="372" t="s">
        <v>1385</v>
      </c>
      <c r="J7329" s="374">
        <v>0</v>
      </c>
      <c r="K7329" s="269" t="s">
        <v>22</v>
      </c>
      <c r="L7329" s="269" t="s">
        <v>1392</v>
      </c>
      <c r="M7329" s="369">
        <v>2010</v>
      </c>
      <c r="N7329" s="375">
        <v>43873</v>
      </c>
      <c r="O7329" s="226" t="s">
        <v>2569</v>
      </c>
      <c r="P7329" t="str">
        <f t="shared" si="114"/>
        <v>Minnesota River and Greater Blue Earth River TMDL for TSS-Minnesota River-(07020012-506)-TSS</v>
      </c>
    </row>
    <row r="7330" spans="1:16" ht="45" hidden="1" x14ac:dyDescent="0.25">
      <c r="A7330" s="129" t="s">
        <v>2158</v>
      </c>
      <c r="B7330" s="269" t="s">
        <v>636</v>
      </c>
      <c r="C7330" s="226" t="s">
        <v>2568</v>
      </c>
      <c r="D7330" s="269" t="s">
        <v>643</v>
      </c>
      <c r="E7330" s="372" t="s">
        <v>1557</v>
      </c>
      <c r="F7330" s="269" t="s">
        <v>475</v>
      </c>
      <c r="G7330" s="373">
        <v>45.77</v>
      </c>
      <c r="H7330" s="225" t="s">
        <v>488</v>
      </c>
      <c r="I7330" s="372" t="s">
        <v>1379</v>
      </c>
      <c r="J7330" s="374">
        <v>0</v>
      </c>
      <c r="K7330" s="269" t="s">
        <v>22</v>
      </c>
      <c r="L7330" s="269" t="s">
        <v>1392</v>
      </c>
      <c r="M7330" s="369">
        <v>2010</v>
      </c>
      <c r="N7330" s="375">
        <v>43873</v>
      </c>
      <c r="O7330" s="226" t="s">
        <v>2569</v>
      </c>
      <c r="P7330" t="str">
        <f t="shared" si="114"/>
        <v>Minnesota River and Greater Blue Earth River TMDL for TSS-Minnesota River-(07020012-506)-TSS</v>
      </c>
    </row>
    <row r="7331" spans="1:16" ht="45" hidden="1" x14ac:dyDescent="0.25">
      <c r="A7331" s="129" t="s">
        <v>2158</v>
      </c>
      <c r="B7331" s="269" t="s">
        <v>636</v>
      </c>
      <c r="C7331" s="226" t="s">
        <v>2568</v>
      </c>
      <c r="D7331" s="269" t="s">
        <v>643</v>
      </c>
      <c r="E7331" s="372" t="s">
        <v>1557</v>
      </c>
      <c r="F7331" s="269" t="s">
        <v>475</v>
      </c>
      <c r="G7331" s="373">
        <v>16.98</v>
      </c>
      <c r="H7331" s="225" t="s">
        <v>488</v>
      </c>
      <c r="I7331" s="372" t="s">
        <v>1382</v>
      </c>
      <c r="J7331" s="374">
        <v>0</v>
      </c>
      <c r="K7331" s="269" t="s">
        <v>22</v>
      </c>
      <c r="L7331" s="269" t="s">
        <v>1392</v>
      </c>
      <c r="M7331" s="369">
        <v>2010</v>
      </c>
      <c r="N7331" s="375">
        <v>43873</v>
      </c>
      <c r="O7331" s="226" t="s">
        <v>2569</v>
      </c>
      <c r="P7331" t="str">
        <f t="shared" si="114"/>
        <v>Minnesota River and Greater Blue Earth River TMDL for TSS-Minnesota River-(07020012-506)-TSS</v>
      </c>
    </row>
    <row r="7332" spans="1:16" ht="45" hidden="1" x14ac:dyDescent="0.25">
      <c r="A7332" s="129" t="s">
        <v>2158</v>
      </c>
      <c r="B7332" s="269" t="s">
        <v>636</v>
      </c>
      <c r="C7332" s="226" t="s">
        <v>2568</v>
      </c>
      <c r="D7332" s="269" t="s">
        <v>643</v>
      </c>
      <c r="E7332" s="372" t="s">
        <v>1557</v>
      </c>
      <c r="F7332" s="269" t="s">
        <v>475</v>
      </c>
      <c r="G7332" s="373">
        <v>6.85</v>
      </c>
      <c r="H7332" s="225" t="s">
        <v>488</v>
      </c>
      <c r="I7332" s="372" t="s">
        <v>1383</v>
      </c>
      <c r="J7332" s="374">
        <v>0</v>
      </c>
      <c r="K7332" s="269" t="s">
        <v>22</v>
      </c>
      <c r="L7332" s="269" t="s">
        <v>1392</v>
      </c>
      <c r="M7332" s="369">
        <v>2010</v>
      </c>
      <c r="N7332" s="375">
        <v>43873</v>
      </c>
      <c r="O7332" s="226" t="s">
        <v>2569</v>
      </c>
      <c r="P7332" t="str">
        <f t="shared" si="114"/>
        <v>Minnesota River and Greater Blue Earth River TMDL for TSS-Minnesota River-(07020012-506)-TSS</v>
      </c>
    </row>
    <row r="7333" spans="1:16" ht="45" hidden="1" x14ac:dyDescent="0.25">
      <c r="A7333" s="129" t="s">
        <v>2158</v>
      </c>
      <c r="B7333" s="269" t="s">
        <v>636</v>
      </c>
      <c r="C7333" s="226" t="s">
        <v>2568</v>
      </c>
      <c r="D7333" s="269" t="s">
        <v>643</v>
      </c>
      <c r="E7333" s="372" t="s">
        <v>1557</v>
      </c>
      <c r="F7333" s="269" t="s">
        <v>475</v>
      </c>
      <c r="G7333" s="373">
        <v>3.12</v>
      </c>
      <c r="H7333" s="225" t="s">
        <v>488</v>
      </c>
      <c r="I7333" s="372" t="s">
        <v>1384</v>
      </c>
      <c r="J7333" s="374">
        <v>0</v>
      </c>
      <c r="K7333" s="269" t="s">
        <v>22</v>
      </c>
      <c r="L7333" s="269" t="s">
        <v>1392</v>
      </c>
      <c r="M7333" s="369">
        <v>2010</v>
      </c>
      <c r="N7333" s="375">
        <v>43873</v>
      </c>
      <c r="O7333" s="226" t="s">
        <v>2569</v>
      </c>
      <c r="P7333" t="str">
        <f t="shared" si="114"/>
        <v>Minnesota River and Greater Blue Earth River TMDL for TSS-Minnesota River-(07020012-506)-TSS</v>
      </c>
    </row>
    <row r="7334" spans="1:16" ht="45" hidden="1" x14ac:dyDescent="0.25">
      <c r="A7334" s="129" t="s">
        <v>2158</v>
      </c>
      <c r="B7334" s="269" t="s">
        <v>636</v>
      </c>
      <c r="C7334" s="226" t="s">
        <v>2568</v>
      </c>
      <c r="D7334" s="269" t="s">
        <v>643</v>
      </c>
      <c r="E7334" s="372" t="s">
        <v>1557</v>
      </c>
      <c r="F7334" s="269" t="s">
        <v>475</v>
      </c>
      <c r="G7334" s="373">
        <v>1.5</v>
      </c>
      <c r="H7334" s="225" t="s">
        <v>488</v>
      </c>
      <c r="I7334" s="372" t="s">
        <v>1385</v>
      </c>
      <c r="J7334" s="374">
        <v>0</v>
      </c>
      <c r="K7334" s="269" t="s">
        <v>22</v>
      </c>
      <c r="L7334" s="269" t="s">
        <v>1392</v>
      </c>
      <c r="M7334" s="369">
        <v>2010</v>
      </c>
      <c r="N7334" s="375">
        <v>43873</v>
      </c>
      <c r="O7334" s="226" t="s">
        <v>2569</v>
      </c>
      <c r="P7334" t="str">
        <f t="shared" si="114"/>
        <v>Minnesota River and Greater Blue Earth River TMDL for TSS-Minnesota River-(07020012-506)-TSS</v>
      </c>
    </row>
    <row r="7335" spans="1:16" ht="45" hidden="1" x14ac:dyDescent="0.25">
      <c r="A7335" s="129" t="s">
        <v>2070</v>
      </c>
      <c r="B7335" s="269" t="s">
        <v>633</v>
      </c>
      <c r="C7335" s="226" t="s">
        <v>2568</v>
      </c>
      <c r="D7335" s="269" t="s">
        <v>643</v>
      </c>
      <c r="E7335" s="372" t="s">
        <v>1557</v>
      </c>
      <c r="F7335" s="269" t="s">
        <v>475</v>
      </c>
      <c r="G7335" s="373">
        <v>45.77</v>
      </c>
      <c r="H7335" s="225" t="s">
        <v>488</v>
      </c>
      <c r="I7335" s="372" t="s">
        <v>1379</v>
      </c>
      <c r="J7335" s="374">
        <v>0</v>
      </c>
      <c r="K7335" s="269" t="s">
        <v>22</v>
      </c>
      <c r="L7335" s="269" t="s">
        <v>1392</v>
      </c>
      <c r="M7335" s="369">
        <v>2010</v>
      </c>
      <c r="N7335" s="375">
        <v>43873</v>
      </c>
      <c r="O7335" s="226" t="s">
        <v>2569</v>
      </c>
      <c r="P7335" t="str">
        <f t="shared" si="114"/>
        <v>Minnesota River and Greater Blue Earth River TMDL for TSS-Minnesota River-(07020012-506)-TSS</v>
      </c>
    </row>
    <row r="7336" spans="1:16" ht="45" hidden="1" x14ac:dyDescent="0.25">
      <c r="A7336" s="129" t="s">
        <v>2070</v>
      </c>
      <c r="B7336" s="269" t="s">
        <v>633</v>
      </c>
      <c r="C7336" s="226" t="s">
        <v>2568</v>
      </c>
      <c r="D7336" s="269" t="s">
        <v>643</v>
      </c>
      <c r="E7336" s="372" t="s">
        <v>1557</v>
      </c>
      <c r="F7336" s="269" t="s">
        <v>475</v>
      </c>
      <c r="G7336" s="373">
        <v>16.98</v>
      </c>
      <c r="H7336" s="225" t="s">
        <v>488</v>
      </c>
      <c r="I7336" s="372" t="s">
        <v>1382</v>
      </c>
      <c r="J7336" s="374">
        <v>0</v>
      </c>
      <c r="K7336" s="269" t="s">
        <v>22</v>
      </c>
      <c r="L7336" s="269" t="s">
        <v>1392</v>
      </c>
      <c r="M7336" s="369">
        <v>2010</v>
      </c>
      <c r="N7336" s="375">
        <v>43873</v>
      </c>
      <c r="O7336" s="226" t="s">
        <v>2569</v>
      </c>
      <c r="P7336" t="str">
        <f t="shared" si="114"/>
        <v>Minnesota River and Greater Blue Earth River TMDL for TSS-Minnesota River-(07020012-506)-TSS</v>
      </c>
    </row>
    <row r="7337" spans="1:16" ht="45" hidden="1" x14ac:dyDescent="0.25">
      <c r="A7337" s="129" t="s">
        <v>2070</v>
      </c>
      <c r="B7337" s="269" t="s">
        <v>633</v>
      </c>
      <c r="C7337" s="226" t="s">
        <v>2568</v>
      </c>
      <c r="D7337" s="269" t="s">
        <v>643</v>
      </c>
      <c r="E7337" s="372" t="s">
        <v>1557</v>
      </c>
      <c r="F7337" s="269" t="s">
        <v>475</v>
      </c>
      <c r="G7337" s="373">
        <v>6.85</v>
      </c>
      <c r="H7337" s="225" t="s">
        <v>488</v>
      </c>
      <c r="I7337" s="372" t="s">
        <v>1383</v>
      </c>
      <c r="J7337" s="374">
        <v>0</v>
      </c>
      <c r="K7337" s="269" t="s">
        <v>22</v>
      </c>
      <c r="L7337" s="269" t="s">
        <v>1392</v>
      </c>
      <c r="M7337" s="369">
        <v>2010</v>
      </c>
      <c r="N7337" s="375">
        <v>43873</v>
      </c>
      <c r="O7337" s="226" t="s">
        <v>2569</v>
      </c>
      <c r="P7337" t="str">
        <f t="shared" si="114"/>
        <v>Minnesota River and Greater Blue Earth River TMDL for TSS-Minnesota River-(07020012-506)-TSS</v>
      </c>
    </row>
    <row r="7338" spans="1:16" ht="45" hidden="1" x14ac:dyDescent="0.25">
      <c r="A7338" s="129" t="s">
        <v>2070</v>
      </c>
      <c r="B7338" s="269" t="s">
        <v>633</v>
      </c>
      <c r="C7338" s="226" t="s">
        <v>2568</v>
      </c>
      <c r="D7338" s="269" t="s">
        <v>643</v>
      </c>
      <c r="E7338" s="372" t="s">
        <v>1557</v>
      </c>
      <c r="F7338" s="269" t="s">
        <v>475</v>
      </c>
      <c r="G7338" s="373">
        <v>3.12</v>
      </c>
      <c r="H7338" s="225" t="s">
        <v>488</v>
      </c>
      <c r="I7338" s="372" t="s">
        <v>1384</v>
      </c>
      <c r="J7338" s="374">
        <v>0</v>
      </c>
      <c r="K7338" s="269" t="s">
        <v>22</v>
      </c>
      <c r="L7338" s="269" t="s">
        <v>1392</v>
      </c>
      <c r="M7338" s="369">
        <v>2010</v>
      </c>
      <c r="N7338" s="375">
        <v>43873</v>
      </c>
      <c r="O7338" s="226" t="s">
        <v>2569</v>
      </c>
      <c r="P7338" t="str">
        <f t="shared" si="114"/>
        <v>Minnesota River and Greater Blue Earth River TMDL for TSS-Minnesota River-(07020012-506)-TSS</v>
      </c>
    </row>
    <row r="7339" spans="1:16" ht="45" hidden="1" x14ac:dyDescent="0.25">
      <c r="A7339" s="129" t="s">
        <v>2070</v>
      </c>
      <c r="B7339" s="269" t="s">
        <v>633</v>
      </c>
      <c r="C7339" s="226" t="s">
        <v>2568</v>
      </c>
      <c r="D7339" s="269" t="s">
        <v>643</v>
      </c>
      <c r="E7339" s="372" t="s">
        <v>1557</v>
      </c>
      <c r="F7339" s="269" t="s">
        <v>475</v>
      </c>
      <c r="G7339" s="373">
        <v>1.5</v>
      </c>
      <c r="H7339" s="225" t="s">
        <v>488</v>
      </c>
      <c r="I7339" s="372" t="s">
        <v>1385</v>
      </c>
      <c r="J7339" s="374">
        <v>0</v>
      </c>
      <c r="K7339" s="269" t="s">
        <v>22</v>
      </c>
      <c r="L7339" s="269" t="s">
        <v>1392</v>
      </c>
      <c r="M7339" s="369">
        <v>2010</v>
      </c>
      <c r="N7339" s="375">
        <v>43873</v>
      </c>
      <c r="O7339" s="226" t="s">
        <v>2569</v>
      </c>
      <c r="P7339" t="str">
        <f t="shared" si="114"/>
        <v>Minnesota River and Greater Blue Earth River TMDL for TSS-Minnesota River-(07020012-506)-TSS</v>
      </c>
    </row>
    <row r="7340" spans="1:16" ht="45" hidden="1" x14ac:dyDescent="0.25">
      <c r="A7340" s="129" t="s">
        <v>2095</v>
      </c>
      <c r="B7340" s="269" t="s">
        <v>616</v>
      </c>
      <c r="C7340" s="226" t="s">
        <v>2568</v>
      </c>
      <c r="D7340" s="269" t="s">
        <v>643</v>
      </c>
      <c r="E7340" s="372" t="s">
        <v>1557</v>
      </c>
      <c r="F7340" s="269" t="s">
        <v>475</v>
      </c>
      <c r="G7340" s="373">
        <v>45.77</v>
      </c>
      <c r="H7340" s="225" t="s">
        <v>488</v>
      </c>
      <c r="I7340" s="372" t="s">
        <v>1379</v>
      </c>
      <c r="J7340" s="374">
        <v>0</v>
      </c>
      <c r="K7340" s="269" t="s">
        <v>22</v>
      </c>
      <c r="L7340" s="269" t="s">
        <v>1392</v>
      </c>
      <c r="M7340" s="369">
        <v>2010</v>
      </c>
      <c r="N7340" s="375">
        <v>43873</v>
      </c>
      <c r="O7340" s="226" t="s">
        <v>2569</v>
      </c>
      <c r="P7340" t="str">
        <f t="shared" si="114"/>
        <v>Minnesota River and Greater Blue Earth River TMDL for TSS-Minnesota River-(07020012-506)-TSS</v>
      </c>
    </row>
    <row r="7341" spans="1:16" ht="45" hidden="1" x14ac:dyDescent="0.25">
      <c r="A7341" s="129" t="s">
        <v>2095</v>
      </c>
      <c r="B7341" s="269" t="s">
        <v>616</v>
      </c>
      <c r="C7341" s="226" t="s">
        <v>2568</v>
      </c>
      <c r="D7341" s="269" t="s">
        <v>643</v>
      </c>
      <c r="E7341" s="372" t="s">
        <v>1557</v>
      </c>
      <c r="F7341" s="269" t="s">
        <v>475</v>
      </c>
      <c r="G7341" s="373">
        <v>16.98</v>
      </c>
      <c r="H7341" s="225" t="s">
        <v>488</v>
      </c>
      <c r="I7341" s="372" t="s">
        <v>1382</v>
      </c>
      <c r="J7341" s="374">
        <v>0</v>
      </c>
      <c r="K7341" s="269" t="s">
        <v>22</v>
      </c>
      <c r="L7341" s="269" t="s">
        <v>1392</v>
      </c>
      <c r="M7341" s="369">
        <v>2010</v>
      </c>
      <c r="N7341" s="375">
        <v>43873</v>
      </c>
      <c r="O7341" s="226" t="s">
        <v>2569</v>
      </c>
      <c r="P7341" t="str">
        <f t="shared" si="114"/>
        <v>Minnesota River and Greater Blue Earth River TMDL for TSS-Minnesota River-(07020012-506)-TSS</v>
      </c>
    </row>
    <row r="7342" spans="1:16" ht="45" hidden="1" x14ac:dyDescent="0.25">
      <c r="A7342" s="129" t="s">
        <v>2095</v>
      </c>
      <c r="B7342" s="269" t="s">
        <v>616</v>
      </c>
      <c r="C7342" s="226" t="s">
        <v>2568</v>
      </c>
      <c r="D7342" s="269" t="s">
        <v>643</v>
      </c>
      <c r="E7342" s="372" t="s">
        <v>1557</v>
      </c>
      <c r="F7342" s="269" t="s">
        <v>475</v>
      </c>
      <c r="G7342" s="373">
        <v>6.85</v>
      </c>
      <c r="H7342" s="225" t="s">
        <v>488</v>
      </c>
      <c r="I7342" s="372" t="s">
        <v>1383</v>
      </c>
      <c r="J7342" s="374">
        <v>0</v>
      </c>
      <c r="K7342" s="269" t="s">
        <v>22</v>
      </c>
      <c r="L7342" s="269" t="s">
        <v>1392</v>
      </c>
      <c r="M7342" s="369">
        <v>2010</v>
      </c>
      <c r="N7342" s="375">
        <v>43873</v>
      </c>
      <c r="O7342" s="226" t="s">
        <v>2569</v>
      </c>
      <c r="P7342" t="str">
        <f t="shared" si="114"/>
        <v>Minnesota River and Greater Blue Earth River TMDL for TSS-Minnesota River-(07020012-506)-TSS</v>
      </c>
    </row>
    <row r="7343" spans="1:16" ht="45" hidden="1" x14ac:dyDescent="0.25">
      <c r="A7343" s="129" t="s">
        <v>2095</v>
      </c>
      <c r="B7343" s="269" t="s">
        <v>616</v>
      </c>
      <c r="C7343" s="226" t="s">
        <v>2568</v>
      </c>
      <c r="D7343" s="269" t="s">
        <v>643</v>
      </c>
      <c r="E7343" s="372" t="s">
        <v>1557</v>
      </c>
      <c r="F7343" s="269" t="s">
        <v>475</v>
      </c>
      <c r="G7343" s="373">
        <v>3.12</v>
      </c>
      <c r="H7343" s="225" t="s">
        <v>488</v>
      </c>
      <c r="I7343" s="372" t="s">
        <v>1384</v>
      </c>
      <c r="J7343" s="374">
        <v>0</v>
      </c>
      <c r="K7343" s="269" t="s">
        <v>22</v>
      </c>
      <c r="L7343" s="269" t="s">
        <v>1392</v>
      </c>
      <c r="M7343" s="369">
        <v>2010</v>
      </c>
      <c r="N7343" s="375">
        <v>43873</v>
      </c>
      <c r="O7343" s="226" t="s">
        <v>2569</v>
      </c>
      <c r="P7343" t="str">
        <f t="shared" si="114"/>
        <v>Minnesota River and Greater Blue Earth River TMDL for TSS-Minnesota River-(07020012-506)-TSS</v>
      </c>
    </row>
    <row r="7344" spans="1:16" ht="45" hidden="1" x14ac:dyDescent="0.25">
      <c r="A7344" s="129" t="s">
        <v>2095</v>
      </c>
      <c r="B7344" s="269" t="s">
        <v>616</v>
      </c>
      <c r="C7344" s="226" t="s">
        <v>2568</v>
      </c>
      <c r="D7344" s="269" t="s">
        <v>643</v>
      </c>
      <c r="E7344" s="372" t="s">
        <v>1557</v>
      </c>
      <c r="F7344" s="269" t="s">
        <v>475</v>
      </c>
      <c r="G7344" s="373">
        <v>1.5</v>
      </c>
      <c r="H7344" s="225" t="s">
        <v>488</v>
      </c>
      <c r="I7344" s="372" t="s">
        <v>1385</v>
      </c>
      <c r="J7344" s="374">
        <v>0</v>
      </c>
      <c r="K7344" s="269" t="s">
        <v>22</v>
      </c>
      <c r="L7344" s="269" t="s">
        <v>1392</v>
      </c>
      <c r="M7344" s="369">
        <v>2010</v>
      </c>
      <c r="N7344" s="375">
        <v>43873</v>
      </c>
      <c r="O7344" s="226" t="s">
        <v>2569</v>
      </c>
      <c r="P7344" t="str">
        <f t="shared" si="114"/>
        <v>Minnesota River and Greater Blue Earth River TMDL for TSS-Minnesota River-(07020012-506)-TSS</v>
      </c>
    </row>
    <row r="7345" spans="1:16" ht="45" hidden="1" x14ac:dyDescent="0.25">
      <c r="A7345" s="203" t="s">
        <v>2128</v>
      </c>
      <c r="B7345" s="269" t="s">
        <v>2424</v>
      </c>
      <c r="C7345" s="226" t="s">
        <v>2568</v>
      </c>
      <c r="D7345" s="269" t="s">
        <v>643</v>
      </c>
      <c r="E7345" s="372" t="s">
        <v>1557</v>
      </c>
      <c r="F7345" s="269" t="s">
        <v>475</v>
      </c>
      <c r="G7345" s="373">
        <v>45.77</v>
      </c>
      <c r="H7345" s="225" t="s">
        <v>488</v>
      </c>
      <c r="I7345" s="372" t="s">
        <v>1379</v>
      </c>
      <c r="J7345" s="374">
        <v>0</v>
      </c>
      <c r="K7345" s="269" t="s">
        <v>22</v>
      </c>
      <c r="L7345" s="269" t="s">
        <v>1392</v>
      </c>
      <c r="M7345" s="369">
        <v>2010</v>
      </c>
      <c r="N7345" s="375">
        <v>43873</v>
      </c>
      <c r="O7345" s="226" t="s">
        <v>2569</v>
      </c>
      <c r="P7345" t="str">
        <f t="shared" si="114"/>
        <v>Minnesota River and Greater Blue Earth River TMDL for TSS-Minnesota River-(07020012-506)-TSS</v>
      </c>
    </row>
    <row r="7346" spans="1:16" ht="45" hidden="1" x14ac:dyDescent="0.25">
      <c r="A7346" s="203" t="s">
        <v>2128</v>
      </c>
      <c r="B7346" s="269" t="s">
        <v>2424</v>
      </c>
      <c r="C7346" s="226" t="s">
        <v>2568</v>
      </c>
      <c r="D7346" s="269" t="s">
        <v>643</v>
      </c>
      <c r="E7346" s="372" t="s">
        <v>1557</v>
      </c>
      <c r="F7346" s="269" t="s">
        <v>475</v>
      </c>
      <c r="G7346" s="373">
        <v>16.98</v>
      </c>
      <c r="H7346" s="225" t="s">
        <v>488</v>
      </c>
      <c r="I7346" s="372" t="s">
        <v>1382</v>
      </c>
      <c r="J7346" s="374">
        <v>0</v>
      </c>
      <c r="K7346" s="269" t="s">
        <v>22</v>
      </c>
      <c r="L7346" s="269" t="s">
        <v>1392</v>
      </c>
      <c r="M7346" s="369">
        <v>2010</v>
      </c>
      <c r="N7346" s="375">
        <v>43873</v>
      </c>
      <c r="O7346" s="226" t="s">
        <v>2569</v>
      </c>
      <c r="P7346" t="str">
        <f t="shared" si="114"/>
        <v>Minnesota River and Greater Blue Earth River TMDL for TSS-Minnesota River-(07020012-506)-TSS</v>
      </c>
    </row>
    <row r="7347" spans="1:16" ht="45" hidden="1" x14ac:dyDescent="0.25">
      <c r="A7347" s="203" t="s">
        <v>2128</v>
      </c>
      <c r="B7347" s="269" t="s">
        <v>2424</v>
      </c>
      <c r="C7347" s="226" t="s">
        <v>2568</v>
      </c>
      <c r="D7347" s="269" t="s">
        <v>643</v>
      </c>
      <c r="E7347" s="372" t="s">
        <v>1557</v>
      </c>
      <c r="F7347" s="269" t="s">
        <v>475</v>
      </c>
      <c r="G7347" s="373">
        <v>6.85</v>
      </c>
      <c r="H7347" s="225" t="s">
        <v>488</v>
      </c>
      <c r="I7347" s="372" t="s">
        <v>1383</v>
      </c>
      <c r="J7347" s="374">
        <v>0</v>
      </c>
      <c r="K7347" s="269" t="s">
        <v>22</v>
      </c>
      <c r="L7347" s="269" t="s">
        <v>1392</v>
      </c>
      <c r="M7347" s="369">
        <v>2010</v>
      </c>
      <c r="N7347" s="375">
        <v>43873</v>
      </c>
      <c r="O7347" s="226" t="s">
        <v>2569</v>
      </c>
      <c r="P7347" t="str">
        <f t="shared" si="114"/>
        <v>Minnesota River and Greater Blue Earth River TMDL for TSS-Minnesota River-(07020012-506)-TSS</v>
      </c>
    </row>
    <row r="7348" spans="1:16" ht="45" hidden="1" x14ac:dyDescent="0.25">
      <c r="A7348" s="203" t="s">
        <v>2128</v>
      </c>
      <c r="B7348" s="269" t="s">
        <v>2424</v>
      </c>
      <c r="C7348" s="226" t="s">
        <v>2568</v>
      </c>
      <c r="D7348" s="269" t="s">
        <v>643</v>
      </c>
      <c r="E7348" s="372" t="s">
        <v>1557</v>
      </c>
      <c r="F7348" s="269" t="s">
        <v>475</v>
      </c>
      <c r="G7348" s="373">
        <v>3.12</v>
      </c>
      <c r="H7348" s="225" t="s">
        <v>488</v>
      </c>
      <c r="I7348" s="372" t="s">
        <v>1384</v>
      </c>
      <c r="J7348" s="374">
        <v>0</v>
      </c>
      <c r="K7348" s="269" t="s">
        <v>22</v>
      </c>
      <c r="L7348" s="269" t="s">
        <v>1392</v>
      </c>
      <c r="M7348" s="369">
        <v>2010</v>
      </c>
      <c r="N7348" s="375">
        <v>43873</v>
      </c>
      <c r="O7348" s="226" t="s">
        <v>2569</v>
      </c>
      <c r="P7348" t="str">
        <f t="shared" si="114"/>
        <v>Minnesota River and Greater Blue Earth River TMDL for TSS-Minnesota River-(07020012-506)-TSS</v>
      </c>
    </row>
    <row r="7349" spans="1:16" ht="45" hidden="1" x14ac:dyDescent="0.25">
      <c r="A7349" s="203" t="s">
        <v>2128</v>
      </c>
      <c r="B7349" s="269" t="s">
        <v>2424</v>
      </c>
      <c r="C7349" s="226" t="s">
        <v>2568</v>
      </c>
      <c r="D7349" s="269" t="s">
        <v>643</v>
      </c>
      <c r="E7349" s="372" t="s">
        <v>1557</v>
      </c>
      <c r="F7349" s="269" t="s">
        <v>475</v>
      </c>
      <c r="G7349" s="373">
        <v>1.5</v>
      </c>
      <c r="H7349" s="225" t="s">
        <v>488</v>
      </c>
      <c r="I7349" s="372" t="s">
        <v>1385</v>
      </c>
      <c r="J7349" s="374">
        <v>0</v>
      </c>
      <c r="K7349" s="269" t="s">
        <v>22</v>
      </c>
      <c r="L7349" s="269" t="s">
        <v>1392</v>
      </c>
      <c r="M7349" s="369">
        <v>2010</v>
      </c>
      <c r="N7349" s="375">
        <v>43873</v>
      </c>
      <c r="O7349" s="226" t="s">
        <v>2569</v>
      </c>
      <c r="P7349" t="str">
        <f t="shared" si="114"/>
        <v>Minnesota River and Greater Blue Earth River TMDL for TSS-Minnesota River-(07020012-506)-TSS</v>
      </c>
    </row>
    <row r="7350" spans="1:16" ht="45" hidden="1" x14ac:dyDescent="0.25">
      <c r="A7350" s="129" t="s">
        <v>2134</v>
      </c>
      <c r="B7350" s="269" t="s">
        <v>768</v>
      </c>
      <c r="C7350" s="226" t="s">
        <v>2568</v>
      </c>
      <c r="D7350" s="269" t="s">
        <v>643</v>
      </c>
      <c r="E7350" s="372" t="s">
        <v>1557</v>
      </c>
      <c r="F7350" s="269" t="s">
        <v>475</v>
      </c>
      <c r="G7350" s="373">
        <v>45.77</v>
      </c>
      <c r="H7350" s="225" t="s">
        <v>488</v>
      </c>
      <c r="I7350" s="372" t="s">
        <v>1379</v>
      </c>
      <c r="J7350" s="374">
        <v>0</v>
      </c>
      <c r="K7350" s="269" t="s">
        <v>22</v>
      </c>
      <c r="L7350" s="269" t="s">
        <v>1392</v>
      </c>
      <c r="M7350" s="369">
        <v>2010</v>
      </c>
      <c r="N7350" s="375">
        <v>43873</v>
      </c>
      <c r="O7350" s="226" t="s">
        <v>2569</v>
      </c>
      <c r="P7350" t="str">
        <f t="shared" si="114"/>
        <v>Minnesota River and Greater Blue Earth River TMDL for TSS-Minnesota River-(07020012-506)-TSS</v>
      </c>
    </row>
    <row r="7351" spans="1:16" ht="45" hidden="1" x14ac:dyDescent="0.25">
      <c r="A7351" s="129" t="s">
        <v>2134</v>
      </c>
      <c r="B7351" s="269" t="s">
        <v>768</v>
      </c>
      <c r="C7351" s="226" t="s">
        <v>2568</v>
      </c>
      <c r="D7351" s="269" t="s">
        <v>643</v>
      </c>
      <c r="E7351" s="372" t="s">
        <v>1557</v>
      </c>
      <c r="F7351" s="269" t="s">
        <v>475</v>
      </c>
      <c r="G7351" s="373">
        <v>16.98</v>
      </c>
      <c r="H7351" s="225" t="s">
        <v>488</v>
      </c>
      <c r="I7351" s="372" t="s">
        <v>1382</v>
      </c>
      <c r="J7351" s="374">
        <v>0</v>
      </c>
      <c r="K7351" s="269" t="s">
        <v>22</v>
      </c>
      <c r="L7351" s="269" t="s">
        <v>1392</v>
      </c>
      <c r="M7351" s="369">
        <v>2010</v>
      </c>
      <c r="N7351" s="375">
        <v>43873</v>
      </c>
      <c r="O7351" s="226" t="s">
        <v>2569</v>
      </c>
      <c r="P7351" t="str">
        <f t="shared" si="114"/>
        <v>Minnesota River and Greater Blue Earth River TMDL for TSS-Minnesota River-(07020012-506)-TSS</v>
      </c>
    </row>
    <row r="7352" spans="1:16" ht="45" hidden="1" x14ac:dyDescent="0.25">
      <c r="A7352" s="129" t="s">
        <v>2134</v>
      </c>
      <c r="B7352" s="269" t="s">
        <v>768</v>
      </c>
      <c r="C7352" s="226" t="s">
        <v>2568</v>
      </c>
      <c r="D7352" s="269" t="s">
        <v>643</v>
      </c>
      <c r="E7352" s="372" t="s">
        <v>1557</v>
      </c>
      <c r="F7352" s="269" t="s">
        <v>475</v>
      </c>
      <c r="G7352" s="373">
        <v>6.85</v>
      </c>
      <c r="H7352" s="225" t="s">
        <v>488</v>
      </c>
      <c r="I7352" s="372" t="s">
        <v>1383</v>
      </c>
      <c r="J7352" s="374">
        <v>0</v>
      </c>
      <c r="K7352" s="269" t="s">
        <v>22</v>
      </c>
      <c r="L7352" s="269" t="s">
        <v>1392</v>
      </c>
      <c r="M7352" s="369">
        <v>2010</v>
      </c>
      <c r="N7352" s="375">
        <v>43873</v>
      </c>
      <c r="O7352" s="226" t="s">
        <v>2569</v>
      </c>
      <c r="P7352" t="str">
        <f t="shared" si="114"/>
        <v>Minnesota River and Greater Blue Earth River TMDL for TSS-Minnesota River-(07020012-506)-TSS</v>
      </c>
    </row>
    <row r="7353" spans="1:16" ht="45" hidden="1" x14ac:dyDescent="0.25">
      <c r="A7353" s="129" t="s">
        <v>2134</v>
      </c>
      <c r="B7353" s="269" t="s">
        <v>768</v>
      </c>
      <c r="C7353" s="226" t="s">
        <v>2568</v>
      </c>
      <c r="D7353" s="269" t="s">
        <v>643</v>
      </c>
      <c r="E7353" s="372" t="s">
        <v>1557</v>
      </c>
      <c r="F7353" s="269" t="s">
        <v>475</v>
      </c>
      <c r="G7353" s="373">
        <v>3.12</v>
      </c>
      <c r="H7353" s="225" t="s">
        <v>488</v>
      </c>
      <c r="I7353" s="372" t="s">
        <v>1384</v>
      </c>
      <c r="J7353" s="374">
        <v>0</v>
      </c>
      <c r="K7353" s="269" t="s">
        <v>22</v>
      </c>
      <c r="L7353" s="269" t="s">
        <v>1392</v>
      </c>
      <c r="M7353" s="369">
        <v>2010</v>
      </c>
      <c r="N7353" s="375">
        <v>43873</v>
      </c>
      <c r="O7353" s="226" t="s">
        <v>2569</v>
      </c>
      <c r="P7353" t="str">
        <f t="shared" si="114"/>
        <v>Minnesota River and Greater Blue Earth River TMDL for TSS-Minnesota River-(07020012-506)-TSS</v>
      </c>
    </row>
    <row r="7354" spans="1:16" ht="45" hidden="1" x14ac:dyDescent="0.25">
      <c r="A7354" s="129" t="s">
        <v>2134</v>
      </c>
      <c r="B7354" s="269" t="s">
        <v>768</v>
      </c>
      <c r="C7354" s="226" t="s">
        <v>2568</v>
      </c>
      <c r="D7354" s="269" t="s">
        <v>643</v>
      </c>
      <c r="E7354" s="372" t="s">
        <v>1557</v>
      </c>
      <c r="F7354" s="269" t="s">
        <v>475</v>
      </c>
      <c r="G7354" s="373">
        <v>1.5</v>
      </c>
      <c r="H7354" s="225" t="s">
        <v>488</v>
      </c>
      <c r="I7354" s="372" t="s">
        <v>1385</v>
      </c>
      <c r="J7354" s="374">
        <v>0</v>
      </c>
      <c r="K7354" s="269" t="s">
        <v>22</v>
      </c>
      <c r="L7354" s="269" t="s">
        <v>1392</v>
      </c>
      <c r="M7354" s="369">
        <v>2010</v>
      </c>
      <c r="N7354" s="375">
        <v>43873</v>
      </c>
      <c r="O7354" s="226" t="s">
        <v>2569</v>
      </c>
      <c r="P7354" t="str">
        <f t="shared" si="114"/>
        <v>Minnesota River and Greater Blue Earth River TMDL for TSS-Minnesota River-(07020012-506)-TSS</v>
      </c>
    </row>
    <row r="7355" spans="1:16" ht="45" hidden="1" x14ac:dyDescent="0.25">
      <c r="A7355" s="129" t="s">
        <v>2586</v>
      </c>
      <c r="B7355" s="269" t="s">
        <v>515</v>
      </c>
      <c r="C7355" s="226" t="s">
        <v>2568</v>
      </c>
      <c r="D7355" s="269" t="s">
        <v>643</v>
      </c>
      <c r="E7355" s="372" t="s">
        <v>1557</v>
      </c>
      <c r="F7355" s="269" t="s">
        <v>475</v>
      </c>
      <c r="G7355" s="373">
        <v>45.77</v>
      </c>
      <c r="H7355" s="225" t="s">
        <v>488</v>
      </c>
      <c r="I7355" s="372" t="s">
        <v>1379</v>
      </c>
      <c r="J7355" s="374">
        <v>0</v>
      </c>
      <c r="K7355" s="269" t="s">
        <v>22</v>
      </c>
      <c r="L7355" s="269" t="s">
        <v>1392</v>
      </c>
      <c r="M7355" s="369">
        <v>2010</v>
      </c>
      <c r="N7355" s="375">
        <v>43873</v>
      </c>
      <c r="O7355" s="226" t="s">
        <v>2569</v>
      </c>
      <c r="P7355" t="str">
        <f t="shared" si="114"/>
        <v>Minnesota River and Greater Blue Earth River TMDL for TSS-Minnesota River-(07020012-506)-TSS</v>
      </c>
    </row>
    <row r="7356" spans="1:16" ht="45" hidden="1" x14ac:dyDescent="0.25">
      <c r="A7356" s="129" t="s">
        <v>2586</v>
      </c>
      <c r="B7356" s="269" t="s">
        <v>515</v>
      </c>
      <c r="C7356" s="226" t="s">
        <v>2568</v>
      </c>
      <c r="D7356" s="269" t="s">
        <v>643</v>
      </c>
      <c r="E7356" s="372" t="s">
        <v>1557</v>
      </c>
      <c r="F7356" s="269" t="s">
        <v>475</v>
      </c>
      <c r="G7356" s="373">
        <v>16.98</v>
      </c>
      <c r="H7356" s="225" t="s">
        <v>488</v>
      </c>
      <c r="I7356" s="372" t="s">
        <v>1382</v>
      </c>
      <c r="J7356" s="374">
        <v>0</v>
      </c>
      <c r="K7356" s="269" t="s">
        <v>22</v>
      </c>
      <c r="L7356" s="269" t="s">
        <v>1392</v>
      </c>
      <c r="M7356" s="369">
        <v>2010</v>
      </c>
      <c r="N7356" s="375">
        <v>43873</v>
      </c>
      <c r="O7356" s="226" t="s">
        <v>2569</v>
      </c>
      <c r="P7356" t="str">
        <f t="shared" si="114"/>
        <v>Minnesota River and Greater Blue Earth River TMDL for TSS-Minnesota River-(07020012-506)-TSS</v>
      </c>
    </row>
    <row r="7357" spans="1:16" ht="45" hidden="1" x14ac:dyDescent="0.25">
      <c r="A7357" s="129" t="s">
        <v>2586</v>
      </c>
      <c r="B7357" s="269" t="s">
        <v>515</v>
      </c>
      <c r="C7357" s="226" t="s">
        <v>2568</v>
      </c>
      <c r="D7357" s="269" t="s">
        <v>643</v>
      </c>
      <c r="E7357" s="372" t="s">
        <v>1557</v>
      </c>
      <c r="F7357" s="269" t="s">
        <v>475</v>
      </c>
      <c r="G7357" s="373">
        <v>6.85</v>
      </c>
      <c r="H7357" s="225" t="s">
        <v>488</v>
      </c>
      <c r="I7357" s="372" t="s">
        <v>1383</v>
      </c>
      <c r="J7357" s="374">
        <v>0</v>
      </c>
      <c r="K7357" s="269" t="s">
        <v>22</v>
      </c>
      <c r="L7357" s="269" t="s">
        <v>1392</v>
      </c>
      <c r="M7357" s="369">
        <v>2010</v>
      </c>
      <c r="N7357" s="375">
        <v>43873</v>
      </c>
      <c r="O7357" s="226" t="s">
        <v>2569</v>
      </c>
      <c r="P7357" t="str">
        <f t="shared" si="114"/>
        <v>Minnesota River and Greater Blue Earth River TMDL for TSS-Minnesota River-(07020012-506)-TSS</v>
      </c>
    </row>
    <row r="7358" spans="1:16" ht="45" hidden="1" x14ac:dyDescent="0.25">
      <c r="A7358" s="129" t="s">
        <v>2586</v>
      </c>
      <c r="B7358" s="269" t="s">
        <v>515</v>
      </c>
      <c r="C7358" s="226" t="s">
        <v>2568</v>
      </c>
      <c r="D7358" s="269" t="s">
        <v>643</v>
      </c>
      <c r="E7358" s="372" t="s">
        <v>1557</v>
      </c>
      <c r="F7358" s="269" t="s">
        <v>475</v>
      </c>
      <c r="G7358" s="373">
        <v>3.12</v>
      </c>
      <c r="H7358" s="225" t="s">
        <v>488</v>
      </c>
      <c r="I7358" s="372" t="s">
        <v>1384</v>
      </c>
      <c r="J7358" s="374">
        <v>0</v>
      </c>
      <c r="K7358" s="269" t="s">
        <v>22</v>
      </c>
      <c r="L7358" s="269" t="s">
        <v>1392</v>
      </c>
      <c r="M7358" s="369">
        <v>2010</v>
      </c>
      <c r="N7358" s="375">
        <v>43873</v>
      </c>
      <c r="O7358" s="226" t="s">
        <v>2569</v>
      </c>
      <c r="P7358" t="str">
        <f t="shared" si="114"/>
        <v>Minnesota River and Greater Blue Earth River TMDL for TSS-Minnesota River-(07020012-506)-TSS</v>
      </c>
    </row>
    <row r="7359" spans="1:16" ht="45" hidden="1" x14ac:dyDescent="0.25">
      <c r="A7359" s="129" t="s">
        <v>2586</v>
      </c>
      <c r="B7359" s="269" t="s">
        <v>515</v>
      </c>
      <c r="C7359" s="226" t="s">
        <v>2568</v>
      </c>
      <c r="D7359" s="269" t="s">
        <v>643</v>
      </c>
      <c r="E7359" s="372" t="s">
        <v>1557</v>
      </c>
      <c r="F7359" s="269" t="s">
        <v>475</v>
      </c>
      <c r="G7359" s="373">
        <v>1.5</v>
      </c>
      <c r="H7359" s="225" t="s">
        <v>488</v>
      </c>
      <c r="I7359" s="372" t="s">
        <v>1385</v>
      </c>
      <c r="J7359" s="374">
        <v>0</v>
      </c>
      <c r="K7359" s="269" t="s">
        <v>22</v>
      </c>
      <c r="L7359" s="269" t="s">
        <v>1392</v>
      </c>
      <c r="M7359" s="369">
        <v>2010</v>
      </c>
      <c r="N7359" s="375">
        <v>43873</v>
      </c>
      <c r="O7359" s="226" t="s">
        <v>2569</v>
      </c>
      <c r="P7359" t="str">
        <f t="shared" si="114"/>
        <v>Minnesota River and Greater Blue Earth River TMDL for TSS-Minnesota River-(07020012-506)-TSS</v>
      </c>
    </row>
    <row r="7360" spans="1:16" ht="45" hidden="1" x14ac:dyDescent="0.25">
      <c r="A7360" s="129" t="s">
        <v>2150</v>
      </c>
      <c r="B7360" s="269" t="s">
        <v>635</v>
      </c>
      <c r="C7360" s="226" t="s">
        <v>2568</v>
      </c>
      <c r="D7360" s="269" t="s">
        <v>643</v>
      </c>
      <c r="E7360" s="372" t="s">
        <v>1557</v>
      </c>
      <c r="F7360" s="269" t="s">
        <v>475</v>
      </c>
      <c r="G7360" s="373">
        <v>45.77</v>
      </c>
      <c r="H7360" s="225" t="s">
        <v>488</v>
      </c>
      <c r="I7360" s="372" t="s">
        <v>1379</v>
      </c>
      <c r="J7360" s="374">
        <v>0</v>
      </c>
      <c r="K7360" s="269" t="s">
        <v>22</v>
      </c>
      <c r="L7360" s="269" t="s">
        <v>1392</v>
      </c>
      <c r="M7360" s="369">
        <v>2010</v>
      </c>
      <c r="N7360" s="375">
        <v>43873</v>
      </c>
      <c r="O7360" s="226" t="s">
        <v>2569</v>
      </c>
      <c r="P7360" t="str">
        <f t="shared" si="114"/>
        <v>Minnesota River and Greater Blue Earth River TMDL for TSS-Minnesota River-(07020012-506)-TSS</v>
      </c>
    </row>
    <row r="7361" spans="1:16" ht="45" hidden="1" x14ac:dyDescent="0.25">
      <c r="A7361" s="129" t="s">
        <v>2150</v>
      </c>
      <c r="B7361" s="269" t="s">
        <v>635</v>
      </c>
      <c r="C7361" s="226" t="s">
        <v>2568</v>
      </c>
      <c r="D7361" s="269" t="s">
        <v>643</v>
      </c>
      <c r="E7361" s="372" t="s">
        <v>1557</v>
      </c>
      <c r="F7361" s="269" t="s">
        <v>475</v>
      </c>
      <c r="G7361" s="373">
        <v>16.98</v>
      </c>
      <c r="H7361" s="225" t="s">
        <v>488</v>
      </c>
      <c r="I7361" s="372" t="s">
        <v>1382</v>
      </c>
      <c r="J7361" s="374">
        <v>0</v>
      </c>
      <c r="K7361" s="269" t="s">
        <v>22</v>
      </c>
      <c r="L7361" s="269" t="s">
        <v>1392</v>
      </c>
      <c r="M7361" s="369">
        <v>2010</v>
      </c>
      <c r="N7361" s="375">
        <v>43873</v>
      </c>
      <c r="O7361" s="226" t="s">
        <v>2569</v>
      </c>
      <c r="P7361" t="str">
        <f t="shared" si="114"/>
        <v>Minnesota River and Greater Blue Earth River TMDL for TSS-Minnesota River-(07020012-506)-TSS</v>
      </c>
    </row>
    <row r="7362" spans="1:16" ht="45" hidden="1" x14ac:dyDescent="0.25">
      <c r="A7362" s="129" t="s">
        <v>2150</v>
      </c>
      <c r="B7362" s="269" t="s">
        <v>635</v>
      </c>
      <c r="C7362" s="226" t="s">
        <v>2568</v>
      </c>
      <c r="D7362" s="269" t="s">
        <v>643</v>
      </c>
      <c r="E7362" s="372" t="s">
        <v>1557</v>
      </c>
      <c r="F7362" s="269" t="s">
        <v>475</v>
      </c>
      <c r="G7362" s="373">
        <v>6.85</v>
      </c>
      <c r="H7362" s="225" t="s">
        <v>488</v>
      </c>
      <c r="I7362" s="372" t="s">
        <v>1383</v>
      </c>
      <c r="J7362" s="374">
        <v>0</v>
      </c>
      <c r="K7362" s="269" t="s">
        <v>22</v>
      </c>
      <c r="L7362" s="269" t="s">
        <v>1392</v>
      </c>
      <c r="M7362" s="369">
        <v>2010</v>
      </c>
      <c r="N7362" s="375">
        <v>43873</v>
      </c>
      <c r="O7362" s="226" t="s">
        <v>2569</v>
      </c>
      <c r="P7362" t="str">
        <f t="shared" si="114"/>
        <v>Minnesota River and Greater Blue Earth River TMDL for TSS-Minnesota River-(07020012-506)-TSS</v>
      </c>
    </row>
    <row r="7363" spans="1:16" ht="45" hidden="1" x14ac:dyDescent="0.25">
      <c r="A7363" s="129" t="s">
        <v>2150</v>
      </c>
      <c r="B7363" s="269" t="s">
        <v>635</v>
      </c>
      <c r="C7363" s="226" t="s">
        <v>2568</v>
      </c>
      <c r="D7363" s="269" t="s">
        <v>643</v>
      </c>
      <c r="E7363" s="372" t="s">
        <v>1557</v>
      </c>
      <c r="F7363" s="269" t="s">
        <v>475</v>
      </c>
      <c r="G7363" s="373">
        <v>3.12</v>
      </c>
      <c r="H7363" s="225" t="s">
        <v>488</v>
      </c>
      <c r="I7363" s="372" t="s">
        <v>1384</v>
      </c>
      <c r="J7363" s="374">
        <v>0</v>
      </c>
      <c r="K7363" s="269" t="s">
        <v>22</v>
      </c>
      <c r="L7363" s="269" t="s">
        <v>1392</v>
      </c>
      <c r="M7363" s="369">
        <v>2010</v>
      </c>
      <c r="N7363" s="375">
        <v>43873</v>
      </c>
      <c r="O7363" s="226" t="s">
        <v>2569</v>
      </c>
      <c r="P7363" t="str">
        <f t="shared" ref="P7363:P7426" si="115">CONCATENATE(C7363, "-", E7363, "-","(", D7363,")", "-",K7363)</f>
        <v>Minnesota River and Greater Blue Earth River TMDL for TSS-Minnesota River-(07020012-506)-TSS</v>
      </c>
    </row>
    <row r="7364" spans="1:16" ht="45" hidden="1" x14ac:dyDescent="0.25">
      <c r="A7364" s="129" t="s">
        <v>2150</v>
      </c>
      <c r="B7364" s="269" t="s">
        <v>635</v>
      </c>
      <c r="C7364" s="226" t="s">
        <v>2568</v>
      </c>
      <c r="D7364" s="269" t="s">
        <v>643</v>
      </c>
      <c r="E7364" s="372" t="s">
        <v>1557</v>
      </c>
      <c r="F7364" s="269" t="s">
        <v>475</v>
      </c>
      <c r="G7364" s="373">
        <v>1.5</v>
      </c>
      <c r="H7364" s="225" t="s">
        <v>488</v>
      </c>
      <c r="I7364" s="372" t="s">
        <v>1385</v>
      </c>
      <c r="J7364" s="374">
        <v>0</v>
      </c>
      <c r="K7364" s="269" t="s">
        <v>22</v>
      </c>
      <c r="L7364" s="269" t="s">
        <v>1392</v>
      </c>
      <c r="M7364" s="369">
        <v>2010</v>
      </c>
      <c r="N7364" s="375">
        <v>43873</v>
      </c>
      <c r="O7364" s="226" t="s">
        <v>2569</v>
      </c>
      <c r="P7364" t="str">
        <f t="shared" si="115"/>
        <v>Minnesota River and Greater Blue Earth River TMDL for TSS-Minnesota River-(07020012-506)-TSS</v>
      </c>
    </row>
    <row r="7365" spans="1:16" ht="45" hidden="1" x14ac:dyDescent="0.25">
      <c r="A7365" s="129" t="s">
        <v>2194</v>
      </c>
      <c r="B7365" s="269" t="s">
        <v>532</v>
      </c>
      <c r="C7365" s="226" t="s">
        <v>2568</v>
      </c>
      <c r="D7365" s="269" t="s">
        <v>643</v>
      </c>
      <c r="E7365" s="372" t="s">
        <v>1557</v>
      </c>
      <c r="F7365" s="269" t="s">
        <v>475</v>
      </c>
      <c r="G7365" s="373">
        <v>45.77</v>
      </c>
      <c r="H7365" s="225" t="s">
        <v>488</v>
      </c>
      <c r="I7365" s="372" t="s">
        <v>1379</v>
      </c>
      <c r="J7365" s="374">
        <v>0</v>
      </c>
      <c r="K7365" s="269" t="s">
        <v>22</v>
      </c>
      <c r="L7365" s="269" t="s">
        <v>1392</v>
      </c>
      <c r="M7365" s="369">
        <v>2010</v>
      </c>
      <c r="N7365" s="375">
        <v>43873</v>
      </c>
      <c r="O7365" s="226" t="s">
        <v>2569</v>
      </c>
      <c r="P7365" t="str">
        <f t="shared" si="115"/>
        <v>Minnesota River and Greater Blue Earth River TMDL for TSS-Minnesota River-(07020012-506)-TSS</v>
      </c>
    </row>
    <row r="7366" spans="1:16" ht="45" hidden="1" x14ac:dyDescent="0.25">
      <c r="A7366" s="129" t="s">
        <v>2194</v>
      </c>
      <c r="B7366" s="269" t="s">
        <v>532</v>
      </c>
      <c r="C7366" s="226" t="s">
        <v>2568</v>
      </c>
      <c r="D7366" s="269" t="s">
        <v>643</v>
      </c>
      <c r="E7366" s="372" t="s">
        <v>1557</v>
      </c>
      <c r="F7366" s="269" t="s">
        <v>475</v>
      </c>
      <c r="G7366" s="373">
        <v>16.98</v>
      </c>
      <c r="H7366" s="225" t="s">
        <v>488</v>
      </c>
      <c r="I7366" s="372" t="s">
        <v>1382</v>
      </c>
      <c r="J7366" s="374">
        <v>0</v>
      </c>
      <c r="K7366" s="269" t="s">
        <v>22</v>
      </c>
      <c r="L7366" s="269" t="s">
        <v>1392</v>
      </c>
      <c r="M7366" s="369">
        <v>2010</v>
      </c>
      <c r="N7366" s="375">
        <v>43873</v>
      </c>
      <c r="O7366" s="226" t="s">
        <v>2569</v>
      </c>
      <c r="P7366" t="str">
        <f t="shared" si="115"/>
        <v>Minnesota River and Greater Blue Earth River TMDL for TSS-Minnesota River-(07020012-506)-TSS</v>
      </c>
    </row>
    <row r="7367" spans="1:16" ht="45" hidden="1" x14ac:dyDescent="0.25">
      <c r="A7367" s="129" t="s">
        <v>2194</v>
      </c>
      <c r="B7367" s="269" t="s">
        <v>532</v>
      </c>
      <c r="C7367" s="226" t="s">
        <v>2568</v>
      </c>
      <c r="D7367" s="269" t="s">
        <v>643</v>
      </c>
      <c r="E7367" s="372" t="s">
        <v>1557</v>
      </c>
      <c r="F7367" s="269" t="s">
        <v>475</v>
      </c>
      <c r="G7367" s="373">
        <v>6.85</v>
      </c>
      <c r="H7367" s="225" t="s">
        <v>488</v>
      </c>
      <c r="I7367" s="372" t="s">
        <v>1383</v>
      </c>
      <c r="J7367" s="374">
        <v>0</v>
      </c>
      <c r="K7367" s="269" t="s">
        <v>22</v>
      </c>
      <c r="L7367" s="269" t="s">
        <v>1392</v>
      </c>
      <c r="M7367" s="369">
        <v>2010</v>
      </c>
      <c r="N7367" s="375">
        <v>43873</v>
      </c>
      <c r="O7367" s="226" t="s">
        <v>2569</v>
      </c>
      <c r="P7367" t="str">
        <f t="shared" si="115"/>
        <v>Minnesota River and Greater Blue Earth River TMDL for TSS-Minnesota River-(07020012-506)-TSS</v>
      </c>
    </row>
    <row r="7368" spans="1:16" ht="45" hidden="1" x14ac:dyDescent="0.25">
      <c r="A7368" s="129" t="s">
        <v>2194</v>
      </c>
      <c r="B7368" s="269" t="s">
        <v>532</v>
      </c>
      <c r="C7368" s="226" t="s">
        <v>2568</v>
      </c>
      <c r="D7368" s="269" t="s">
        <v>643</v>
      </c>
      <c r="E7368" s="372" t="s">
        <v>1557</v>
      </c>
      <c r="F7368" s="269" t="s">
        <v>475</v>
      </c>
      <c r="G7368" s="373">
        <v>3.12</v>
      </c>
      <c r="H7368" s="225" t="s">
        <v>488</v>
      </c>
      <c r="I7368" s="372" t="s">
        <v>1384</v>
      </c>
      <c r="J7368" s="374">
        <v>0</v>
      </c>
      <c r="K7368" s="269" t="s">
        <v>22</v>
      </c>
      <c r="L7368" s="269" t="s">
        <v>1392</v>
      </c>
      <c r="M7368" s="369">
        <v>2010</v>
      </c>
      <c r="N7368" s="375">
        <v>43873</v>
      </c>
      <c r="O7368" s="226" t="s">
        <v>2569</v>
      </c>
      <c r="P7368" t="str">
        <f t="shared" si="115"/>
        <v>Minnesota River and Greater Blue Earth River TMDL for TSS-Minnesota River-(07020012-506)-TSS</v>
      </c>
    </row>
    <row r="7369" spans="1:16" ht="45" hidden="1" x14ac:dyDescent="0.25">
      <c r="A7369" s="129" t="s">
        <v>2194</v>
      </c>
      <c r="B7369" s="269" t="s">
        <v>532</v>
      </c>
      <c r="C7369" s="226" t="s">
        <v>2568</v>
      </c>
      <c r="D7369" s="269" t="s">
        <v>643</v>
      </c>
      <c r="E7369" s="372" t="s">
        <v>1557</v>
      </c>
      <c r="F7369" s="269" t="s">
        <v>475</v>
      </c>
      <c r="G7369" s="373">
        <v>1.5</v>
      </c>
      <c r="H7369" s="225" t="s">
        <v>488</v>
      </c>
      <c r="I7369" s="372" t="s">
        <v>1385</v>
      </c>
      <c r="J7369" s="374">
        <v>0</v>
      </c>
      <c r="K7369" s="269" t="s">
        <v>22</v>
      </c>
      <c r="L7369" s="269" t="s">
        <v>1392</v>
      </c>
      <c r="M7369" s="369">
        <v>2010</v>
      </c>
      <c r="N7369" s="375">
        <v>43873</v>
      </c>
      <c r="O7369" s="226" t="s">
        <v>2569</v>
      </c>
      <c r="P7369" t="str">
        <f t="shared" si="115"/>
        <v>Minnesota River and Greater Blue Earth River TMDL for TSS-Minnesota River-(07020012-506)-TSS</v>
      </c>
    </row>
    <row r="7370" spans="1:16" ht="45" hidden="1" x14ac:dyDescent="0.25">
      <c r="A7370" s="203" t="s">
        <v>2206</v>
      </c>
      <c r="B7370" s="269" t="s">
        <v>637</v>
      </c>
      <c r="C7370" s="226" t="s">
        <v>2568</v>
      </c>
      <c r="D7370" s="269" t="s">
        <v>643</v>
      </c>
      <c r="E7370" s="372" t="s">
        <v>1557</v>
      </c>
      <c r="F7370" s="269" t="s">
        <v>475</v>
      </c>
      <c r="G7370" s="373">
        <v>45.77</v>
      </c>
      <c r="H7370" s="225" t="s">
        <v>488</v>
      </c>
      <c r="I7370" s="372" t="s">
        <v>1379</v>
      </c>
      <c r="J7370" s="374">
        <v>0</v>
      </c>
      <c r="K7370" s="269" t="s">
        <v>22</v>
      </c>
      <c r="L7370" s="269" t="s">
        <v>1392</v>
      </c>
      <c r="M7370" s="369">
        <v>2010</v>
      </c>
      <c r="N7370" s="375">
        <v>43873</v>
      </c>
      <c r="O7370" s="226" t="s">
        <v>2569</v>
      </c>
      <c r="P7370" t="str">
        <f t="shared" si="115"/>
        <v>Minnesota River and Greater Blue Earth River TMDL for TSS-Minnesota River-(07020012-506)-TSS</v>
      </c>
    </row>
    <row r="7371" spans="1:16" ht="45" hidden="1" x14ac:dyDescent="0.25">
      <c r="A7371" s="203" t="s">
        <v>2206</v>
      </c>
      <c r="B7371" s="269" t="s">
        <v>637</v>
      </c>
      <c r="C7371" s="226" t="s">
        <v>2568</v>
      </c>
      <c r="D7371" s="269" t="s">
        <v>643</v>
      </c>
      <c r="E7371" s="372" t="s">
        <v>1557</v>
      </c>
      <c r="F7371" s="269" t="s">
        <v>475</v>
      </c>
      <c r="G7371" s="373">
        <v>16.98</v>
      </c>
      <c r="H7371" s="225" t="s">
        <v>488</v>
      </c>
      <c r="I7371" s="372" t="s">
        <v>1382</v>
      </c>
      <c r="J7371" s="374">
        <v>0</v>
      </c>
      <c r="K7371" s="269" t="s">
        <v>22</v>
      </c>
      <c r="L7371" s="269" t="s">
        <v>1392</v>
      </c>
      <c r="M7371" s="369">
        <v>2010</v>
      </c>
      <c r="N7371" s="375">
        <v>43873</v>
      </c>
      <c r="O7371" s="226" t="s">
        <v>2569</v>
      </c>
      <c r="P7371" t="str">
        <f t="shared" si="115"/>
        <v>Minnesota River and Greater Blue Earth River TMDL for TSS-Minnesota River-(07020012-506)-TSS</v>
      </c>
    </row>
    <row r="7372" spans="1:16" ht="45" hidden="1" x14ac:dyDescent="0.25">
      <c r="A7372" s="203" t="s">
        <v>2206</v>
      </c>
      <c r="B7372" s="269" t="s">
        <v>637</v>
      </c>
      <c r="C7372" s="226" t="s">
        <v>2568</v>
      </c>
      <c r="D7372" s="269" t="s">
        <v>643</v>
      </c>
      <c r="E7372" s="372" t="s">
        <v>1557</v>
      </c>
      <c r="F7372" s="269" t="s">
        <v>475</v>
      </c>
      <c r="G7372" s="373">
        <v>6.85</v>
      </c>
      <c r="H7372" s="225" t="s">
        <v>488</v>
      </c>
      <c r="I7372" s="372" t="s">
        <v>1383</v>
      </c>
      <c r="J7372" s="374">
        <v>0</v>
      </c>
      <c r="K7372" s="269" t="s">
        <v>22</v>
      </c>
      <c r="L7372" s="269" t="s">
        <v>1392</v>
      </c>
      <c r="M7372" s="369">
        <v>2010</v>
      </c>
      <c r="N7372" s="375">
        <v>43873</v>
      </c>
      <c r="O7372" s="226" t="s">
        <v>2569</v>
      </c>
      <c r="P7372" t="str">
        <f t="shared" si="115"/>
        <v>Minnesota River and Greater Blue Earth River TMDL for TSS-Minnesota River-(07020012-506)-TSS</v>
      </c>
    </row>
    <row r="7373" spans="1:16" ht="40.5" hidden="1" customHeight="1" x14ac:dyDescent="0.25">
      <c r="A7373" s="203" t="s">
        <v>2206</v>
      </c>
      <c r="B7373" s="269" t="s">
        <v>637</v>
      </c>
      <c r="C7373" s="226" t="s">
        <v>2568</v>
      </c>
      <c r="D7373" s="269" t="s">
        <v>643</v>
      </c>
      <c r="E7373" s="372" t="s">
        <v>1557</v>
      </c>
      <c r="F7373" s="269" t="s">
        <v>475</v>
      </c>
      <c r="G7373" s="373">
        <v>3.12</v>
      </c>
      <c r="H7373" s="225" t="s">
        <v>488</v>
      </c>
      <c r="I7373" s="372" t="s">
        <v>1384</v>
      </c>
      <c r="J7373" s="374">
        <v>0</v>
      </c>
      <c r="K7373" s="269" t="s">
        <v>22</v>
      </c>
      <c r="L7373" s="269" t="s">
        <v>1392</v>
      </c>
      <c r="M7373" s="369">
        <v>2010</v>
      </c>
      <c r="N7373" s="375">
        <v>43873</v>
      </c>
      <c r="O7373" s="226" t="s">
        <v>2569</v>
      </c>
      <c r="P7373" t="str">
        <f t="shared" si="115"/>
        <v>Minnesota River and Greater Blue Earth River TMDL for TSS-Minnesota River-(07020012-506)-TSS</v>
      </c>
    </row>
    <row r="7374" spans="1:16" ht="45" hidden="1" x14ac:dyDescent="0.25">
      <c r="A7374" s="203" t="s">
        <v>2206</v>
      </c>
      <c r="B7374" s="269" t="s">
        <v>637</v>
      </c>
      <c r="C7374" s="226" t="s">
        <v>2568</v>
      </c>
      <c r="D7374" s="269" t="s">
        <v>643</v>
      </c>
      <c r="E7374" s="372" t="s">
        <v>1557</v>
      </c>
      <c r="F7374" s="269" t="s">
        <v>475</v>
      </c>
      <c r="G7374" s="373">
        <v>1.5</v>
      </c>
      <c r="H7374" s="225" t="s">
        <v>488</v>
      </c>
      <c r="I7374" s="372" t="s">
        <v>1385</v>
      </c>
      <c r="J7374" s="374">
        <v>0</v>
      </c>
      <c r="K7374" s="269" t="s">
        <v>22</v>
      </c>
      <c r="L7374" s="269" t="s">
        <v>1392</v>
      </c>
      <c r="M7374" s="369">
        <v>2010</v>
      </c>
      <c r="N7374" s="375">
        <v>43873</v>
      </c>
      <c r="O7374" s="226" t="s">
        <v>2569</v>
      </c>
      <c r="P7374" t="str">
        <f t="shared" si="115"/>
        <v>Minnesota River and Greater Blue Earth River TMDL for TSS-Minnesota River-(07020012-506)-TSS</v>
      </c>
    </row>
    <row r="7375" spans="1:16" ht="45" hidden="1" x14ac:dyDescent="0.25">
      <c r="A7375" s="129" t="s">
        <v>206</v>
      </c>
      <c r="B7375" s="269" t="s">
        <v>530</v>
      </c>
      <c r="C7375" s="226" t="s">
        <v>2568</v>
      </c>
      <c r="D7375" s="269" t="s">
        <v>643</v>
      </c>
      <c r="E7375" s="372" t="s">
        <v>1557</v>
      </c>
      <c r="F7375" s="269" t="s">
        <v>475</v>
      </c>
      <c r="G7375" s="373">
        <v>45.77</v>
      </c>
      <c r="H7375" s="225" t="s">
        <v>488</v>
      </c>
      <c r="I7375" s="372" t="s">
        <v>1379</v>
      </c>
      <c r="J7375" s="374">
        <v>0</v>
      </c>
      <c r="K7375" s="269" t="s">
        <v>22</v>
      </c>
      <c r="L7375" s="269" t="s">
        <v>1392</v>
      </c>
      <c r="M7375" s="369">
        <v>2010</v>
      </c>
      <c r="N7375" s="375">
        <v>43873</v>
      </c>
      <c r="O7375" s="226" t="s">
        <v>2569</v>
      </c>
      <c r="P7375" t="str">
        <f t="shared" si="115"/>
        <v>Minnesota River and Greater Blue Earth River TMDL for TSS-Minnesota River-(07020012-506)-TSS</v>
      </c>
    </row>
    <row r="7376" spans="1:16" ht="45" hidden="1" x14ac:dyDescent="0.25">
      <c r="A7376" s="129" t="s">
        <v>206</v>
      </c>
      <c r="B7376" s="269" t="s">
        <v>530</v>
      </c>
      <c r="C7376" s="226" t="s">
        <v>2568</v>
      </c>
      <c r="D7376" s="269" t="s">
        <v>643</v>
      </c>
      <c r="E7376" s="372" t="s">
        <v>1557</v>
      </c>
      <c r="F7376" s="269" t="s">
        <v>475</v>
      </c>
      <c r="G7376" s="373">
        <v>16.98</v>
      </c>
      <c r="H7376" s="225" t="s">
        <v>488</v>
      </c>
      <c r="I7376" s="372" t="s">
        <v>1382</v>
      </c>
      <c r="J7376" s="374">
        <v>0</v>
      </c>
      <c r="K7376" s="269" t="s">
        <v>22</v>
      </c>
      <c r="L7376" s="269" t="s">
        <v>1392</v>
      </c>
      <c r="M7376" s="369">
        <v>2010</v>
      </c>
      <c r="N7376" s="375">
        <v>43873</v>
      </c>
      <c r="O7376" s="226" t="s">
        <v>2569</v>
      </c>
      <c r="P7376" t="str">
        <f t="shared" si="115"/>
        <v>Minnesota River and Greater Blue Earth River TMDL for TSS-Minnesota River-(07020012-506)-TSS</v>
      </c>
    </row>
    <row r="7377" spans="1:16" ht="45" hidden="1" x14ac:dyDescent="0.25">
      <c r="A7377" s="129" t="s">
        <v>206</v>
      </c>
      <c r="B7377" s="269" t="s">
        <v>530</v>
      </c>
      <c r="C7377" s="226" t="s">
        <v>2568</v>
      </c>
      <c r="D7377" s="269" t="s">
        <v>643</v>
      </c>
      <c r="E7377" s="372" t="s">
        <v>1557</v>
      </c>
      <c r="F7377" s="269" t="s">
        <v>475</v>
      </c>
      <c r="G7377" s="373">
        <v>6.85</v>
      </c>
      <c r="H7377" s="225" t="s">
        <v>488</v>
      </c>
      <c r="I7377" s="372" t="s">
        <v>1383</v>
      </c>
      <c r="J7377" s="374">
        <v>0</v>
      </c>
      <c r="K7377" s="269" t="s">
        <v>22</v>
      </c>
      <c r="L7377" s="269" t="s">
        <v>1392</v>
      </c>
      <c r="M7377" s="369">
        <v>2010</v>
      </c>
      <c r="N7377" s="375">
        <v>43873</v>
      </c>
      <c r="O7377" s="226" t="s">
        <v>2569</v>
      </c>
      <c r="P7377" t="str">
        <f t="shared" si="115"/>
        <v>Minnesota River and Greater Blue Earth River TMDL for TSS-Minnesota River-(07020012-506)-TSS</v>
      </c>
    </row>
    <row r="7378" spans="1:16" ht="45" hidden="1" x14ac:dyDescent="0.25">
      <c r="A7378" s="129" t="s">
        <v>206</v>
      </c>
      <c r="B7378" s="269" t="s">
        <v>530</v>
      </c>
      <c r="C7378" s="226" t="s">
        <v>2568</v>
      </c>
      <c r="D7378" s="269" t="s">
        <v>643</v>
      </c>
      <c r="E7378" s="372" t="s">
        <v>1557</v>
      </c>
      <c r="F7378" s="269" t="s">
        <v>475</v>
      </c>
      <c r="G7378" s="373">
        <v>3.12</v>
      </c>
      <c r="H7378" s="225" t="s">
        <v>488</v>
      </c>
      <c r="I7378" s="372" t="s">
        <v>1384</v>
      </c>
      <c r="J7378" s="374">
        <v>0</v>
      </c>
      <c r="K7378" s="269" t="s">
        <v>22</v>
      </c>
      <c r="L7378" s="269" t="s">
        <v>1392</v>
      </c>
      <c r="M7378" s="369">
        <v>2010</v>
      </c>
      <c r="N7378" s="375">
        <v>43873</v>
      </c>
      <c r="O7378" s="226" t="s">
        <v>2569</v>
      </c>
      <c r="P7378" t="str">
        <f t="shared" si="115"/>
        <v>Minnesota River and Greater Blue Earth River TMDL for TSS-Minnesota River-(07020012-506)-TSS</v>
      </c>
    </row>
    <row r="7379" spans="1:16" ht="45" hidden="1" x14ac:dyDescent="0.25">
      <c r="A7379" s="129" t="s">
        <v>206</v>
      </c>
      <c r="B7379" s="269" t="s">
        <v>530</v>
      </c>
      <c r="C7379" s="226" t="s">
        <v>2568</v>
      </c>
      <c r="D7379" s="269" t="s">
        <v>643</v>
      </c>
      <c r="E7379" s="372" t="s">
        <v>1557</v>
      </c>
      <c r="F7379" s="269" t="s">
        <v>475</v>
      </c>
      <c r="G7379" s="373">
        <v>1.5</v>
      </c>
      <c r="H7379" s="225" t="s">
        <v>488</v>
      </c>
      <c r="I7379" s="372" t="s">
        <v>1385</v>
      </c>
      <c r="J7379" s="374">
        <v>0</v>
      </c>
      <c r="K7379" s="269" t="s">
        <v>22</v>
      </c>
      <c r="L7379" s="269" t="s">
        <v>1392</v>
      </c>
      <c r="M7379" s="369">
        <v>2010</v>
      </c>
      <c r="N7379" s="375">
        <v>43873</v>
      </c>
      <c r="O7379" s="226" t="s">
        <v>2569</v>
      </c>
      <c r="P7379" t="str">
        <f t="shared" si="115"/>
        <v>Minnesota River and Greater Blue Earth River TMDL for TSS-Minnesota River-(07020012-506)-TSS</v>
      </c>
    </row>
    <row r="7380" spans="1:16" ht="45" hidden="1" x14ac:dyDescent="0.25">
      <c r="A7380" s="129" t="s">
        <v>2250</v>
      </c>
      <c r="B7380" s="269" t="s">
        <v>2452</v>
      </c>
      <c r="C7380" s="226" t="s">
        <v>2568</v>
      </c>
      <c r="D7380" s="269" t="s">
        <v>643</v>
      </c>
      <c r="E7380" s="372" t="s">
        <v>1557</v>
      </c>
      <c r="F7380" s="269" t="s">
        <v>475</v>
      </c>
      <c r="G7380" s="373">
        <v>45.77</v>
      </c>
      <c r="H7380" s="225" t="s">
        <v>488</v>
      </c>
      <c r="I7380" s="372" t="s">
        <v>1379</v>
      </c>
      <c r="J7380" s="374">
        <v>0</v>
      </c>
      <c r="K7380" s="269" t="s">
        <v>22</v>
      </c>
      <c r="L7380" s="269" t="s">
        <v>1392</v>
      </c>
      <c r="M7380" s="369">
        <v>2010</v>
      </c>
      <c r="N7380" s="375">
        <v>43873</v>
      </c>
      <c r="O7380" s="226" t="s">
        <v>2569</v>
      </c>
      <c r="P7380" t="str">
        <f t="shared" si="115"/>
        <v>Minnesota River and Greater Blue Earth River TMDL for TSS-Minnesota River-(07020012-506)-TSS</v>
      </c>
    </row>
    <row r="7381" spans="1:16" ht="45" hidden="1" x14ac:dyDescent="0.25">
      <c r="A7381" s="129" t="s">
        <v>2250</v>
      </c>
      <c r="B7381" s="269" t="s">
        <v>2452</v>
      </c>
      <c r="C7381" s="226" t="s">
        <v>2568</v>
      </c>
      <c r="D7381" s="269" t="s">
        <v>643</v>
      </c>
      <c r="E7381" s="372" t="s">
        <v>1557</v>
      </c>
      <c r="F7381" s="269" t="s">
        <v>475</v>
      </c>
      <c r="G7381" s="373">
        <v>16.98</v>
      </c>
      <c r="H7381" s="225" t="s">
        <v>488</v>
      </c>
      <c r="I7381" s="372" t="s">
        <v>1382</v>
      </c>
      <c r="J7381" s="374">
        <v>0</v>
      </c>
      <c r="K7381" s="269" t="s">
        <v>22</v>
      </c>
      <c r="L7381" s="269" t="s">
        <v>1392</v>
      </c>
      <c r="M7381" s="369">
        <v>2010</v>
      </c>
      <c r="N7381" s="375">
        <v>43873</v>
      </c>
      <c r="O7381" s="226" t="s">
        <v>2569</v>
      </c>
      <c r="P7381" t="str">
        <f t="shared" si="115"/>
        <v>Minnesota River and Greater Blue Earth River TMDL for TSS-Minnesota River-(07020012-506)-TSS</v>
      </c>
    </row>
    <row r="7382" spans="1:16" ht="45" hidden="1" x14ac:dyDescent="0.25">
      <c r="A7382" s="129" t="s">
        <v>2250</v>
      </c>
      <c r="B7382" s="269" t="s">
        <v>2452</v>
      </c>
      <c r="C7382" s="226" t="s">
        <v>2568</v>
      </c>
      <c r="D7382" s="269" t="s">
        <v>643</v>
      </c>
      <c r="E7382" s="372" t="s">
        <v>1557</v>
      </c>
      <c r="F7382" s="269" t="s">
        <v>475</v>
      </c>
      <c r="G7382" s="373">
        <v>6.85</v>
      </c>
      <c r="H7382" s="225" t="s">
        <v>488</v>
      </c>
      <c r="I7382" s="372" t="s">
        <v>1383</v>
      </c>
      <c r="J7382" s="374">
        <v>0</v>
      </c>
      <c r="K7382" s="269" t="s">
        <v>22</v>
      </c>
      <c r="L7382" s="269" t="s">
        <v>1392</v>
      </c>
      <c r="M7382" s="369">
        <v>2010</v>
      </c>
      <c r="N7382" s="375">
        <v>43873</v>
      </c>
      <c r="O7382" s="226" t="s">
        <v>2569</v>
      </c>
      <c r="P7382" t="str">
        <f t="shared" si="115"/>
        <v>Minnesota River and Greater Blue Earth River TMDL for TSS-Minnesota River-(07020012-506)-TSS</v>
      </c>
    </row>
    <row r="7383" spans="1:16" ht="45" hidden="1" x14ac:dyDescent="0.25">
      <c r="A7383" s="129" t="s">
        <v>2250</v>
      </c>
      <c r="B7383" s="269" t="s">
        <v>2452</v>
      </c>
      <c r="C7383" s="226" t="s">
        <v>2568</v>
      </c>
      <c r="D7383" s="269" t="s">
        <v>643</v>
      </c>
      <c r="E7383" s="372" t="s">
        <v>1557</v>
      </c>
      <c r="F7383" s="269" t="s">
        <v>475</v>
      </c>
      <c r="G7383" s="373">
        <v>3.12</v>
      </c>
      <c r="H7383" s="225" t="s">
        <v>488</v>
      </c>
      <c r="I7383" s="372" t="s">
        <v>1384</v>
      </c>
      <c r="J7383" s="374">
        <v>0</v>
      </c>
      <c r="K7383" s="269" t="s">
        <v>22</v>
      </c>
      <c r="L7383" s="269" t="s">
        <v>1392</v>
      </c>
      <c r="M7383" s="369">
        <v>2010</v>
      </c>
      <c r="N7383" s="375">
        <v>43873</v>
      </c>
      <c r="O7383" s="226" t="s">
        <v>2569</v>
      </c>
      <c r="P7383" t="str">
        <f t="shared" si="115"/>
        <v>Minnesota River and Greater Blue Earth River TMDL for TSS-Minnesota River-(07020012-506)-TSS</v>
      </c>
    </row>
    <row r="7384" spans="1:16" ht="45" hidden="1" x14ac:dyDescent="0.25">
      <c r="A7384" s="129" t="s">
        <v>2250</v>
      </c>
      <c r="B7384" s="269" t="s">
        <v>2452</v>
      </c>
      <c r="C7384" s="226" t="s">
        <v>2568</v>
      </c>
      <c r="D7384" s="269" t="s">
        <v>643</v>
      </c>
      <c r="E7384" s="372" t="s">
        <v>1557</v>
      </c>
      <c r="F7384" s="269" t="s">
        <v>475</v>
      </c>
      <c r="G7384" s="373">
        <v>1.5</v>
      </c>
      <c r="H7384" s="225" t="s">
        <v>488</v>
      </c>
      <c r="I7384" s="372" t="s">
        <v>1385</v>
      </c>
      <c r="J7384" s="374">
        <v>0</v>
      </c>
      <c r="K7384" s="269" t="s">
        <v>22</v>
      </c>
      <c r="L7384" s="269" t="s">
        <v>1392</v>
      </c>
      <c r="M7384" s="369">
        <v>2010</v>
      </c>
      <c r="N7384" s="375">
        <v>43873</v>
      </c>
      <c r="O7384" s="226" t="s">
        <v>2569</v>
      </c>
      <c r="P7384" t="str">
        <f t="shared" si="115"/>
        <v>Minnesota River and Greater Blue Earth River TMDL for TSS-Minnesota River-(07020012-506)-TSS</v>
      </c>
    </row>
    <row r="7385" spans="1:16" ht="45" hidden="1" x14ac:dyDescent="0.25">
      <c r="A7385" s="129" t="s">
        <v>2253</v>
      </c>
      <c r="B7385" s="269" t="s">
        <v>2454</v>
      </c>
      <c r="C7385" s="226" t="s">
        <v>2568</v>
      </c>
      <c r="D7385" s="269" t="s">
        <v>643</v>
      </c>
      <c r="E7385" s="372" t="s">
        <v>1557</v>
      </c>
      <c r="F7385" s="269" t="s">
        <v>475</v>
      </c>
      <c r="G7385" s="373">
        <v>45.77</v>
      </c>
      <c r="H7385" s="225" t="s">
        <v>488</v>
      </c>
      <c r="I7385" s="372" t="s">
        <v>1379</v>
      </c>
      <c r="J7385" s="374">
        <v>0</v>
      </c>
      <c r="K7385" s="269" t="s">
        <v>22</v>
      </c>
      <c r="L7385" s="269" t="s">
        <v>1392</v>
      </c>
      <c r="M7385" s="369">
        <v>2010</v>
      </c>
      <c r="N7385" s="375">
        <v>43873</v>
      </c>
      <c r="O7385" s="226" t="s">
        <v>2569</v>
      </c>
      <c r="P7385" t="str">
        <f t="shared" si="115"/>
        <v>Minnesota River and Greater Blue Earth River TMDL for TSS-Minnesota River-(07020012-506)-TSS</v>
      </c>
    </row>
    <row r="7386" spans="1:16" ht="45" hidden="1" x14ac:dyDescent="0.25">
      <c r="A7386" s="129" t="s">
        <v>2253</v>
      </c>
      <c r="B7386" s="269" t="s">
        <v>2454</v>
      </c>
      <c r="C7386" s="226" t="s">
        <v>2568</v>
      </c>
      <c r="D7386" s="269" t="s">
        <v>643</v>
      </c>
      <c r="E7386" s="372" t="s">
        <v>1557</v>
      </c>
      <c r="F7386" s="269" t="s">
        <v>475</v>
      </c>
      <c r="G7386" s="373">
        <v>16.98</v>
      </c>
      <c r="H7386" s="225" t="s">
        <v>488</v>
      </c>
      <c r="I7386" s="372" t="s">
        <v>1382</v>
      </c>
      <c r="J7386" s="374">
        <v>0</v>
      </c>
      <c r="K7386" s="269" t="s">
        <v>22</v>
      </c>
      <c r="L7386" s="269" t="s">
        <v>1392</v>
      </c>
      <c r="M7386" s="369">
        <v>2010</v>
      </c>
      <c r="N7386" s="375">
        <v>43873</v>
      </c>
      <c r="O7386" s="226" t="s">
        <v>2569</v>
      </c>
      <c r="P7386" t="str">
        <f t="shared" si="115"/>
        <v>Minnesota River and Greater Blue Earth River TMDL for TSS-Minnesota River-(07020012-506)-TSS</v>
      </c>
    </row>
    <row r="7387" spans="1:16" ht="45" hidden="1" x14ac:dyDescent="0.25">
      <c r="A7387" s="129" t="s">
        <v>2253</v>
      </c>
      <c r="B7387" s="269" t="s">
        <v>2454</v>
      </c>
      <c r="C7387" s="226" t="s">
        <v>2568</v>
      </c>
      <c r="D7387" s="269" t="s">
        <v>643</v>
      </c>
      <c r="E7387" s="372" t="s">
        <v>1557</v>
      </c>
      <c r="F7387" s="269" t="s">
        <v>475</v>
      </c>
      <c r="G7387" s="373">
        <v>6.85</v>
      </c>
      <c r="H7387" s="225" t="s">
        <v>488</v>
      </c>
      <c r="I7387" s="372" t="s">
        <v>1383</v>
      </c>
      <c r="J7387" s="374">
        <v>0</v>
      </c>
      <c r="K7387" s="269" t="s">
        <v>22</v>
      </c>
      <c r="L7387" s="269" t="s">
        <v>1392</v>
      </c>
      <c r="M7387" s="369">
        <v>2010</v>
      </c>
      <c r="N7387" s="375">
        <v>43873</v>
      </c>
      <c r="O7387" s="226" t="s">
        <v>2569</v>
      </c>
      <c r="P7387" t="str">
        <f t="shared" si="115"/>
        <v>Minnesota River and Greater Blue Earth River TMDL for TSS-Minnesota River-(07020012-506)-TSS</v>
      </c>
    </row>
    <row r="7388" spans="1:16" ht="45" hidden="1" x14ac:dyDescent="0.25">
      <c r="A7388" s="129" t="s">
        <v>2253</v>
      </c>
      <c r="B7388" s="269" t="s">
        <v>2454</v>
      </c>
      <c r="C7388" s="226" t="s">
        <v>2568</v>
      </c>
      <c r="D7388" s="269" t="s">
        <v>643</v>
      </c>
      <c r="E7388" s="372" t="s">
        <v>1557</v>
      </c>
      <c r="F7388" s="269" t="s">
        <v>475</v>
      </c>
      <c r="G7388" s="373">
        <v>3.12</v>
      </c>
      <c r="H7388" s="225" t="s">
        <v>488</v>
      </c>
      <c r="I7388" s="372" t="s">
        <v>1384</v>
      </c>
      <c r="J7388" s="374">
        <v>0</v>
      </c>
      <c r="K7388" s="269" t="s">
        <v>22</v>
      </c>
      <c r="L7388" s="269" t="s">
        <v>1392</v>
      </c>
      <c r="M7388" s="369">
        <v>2010</v>
      </c>
      <c r="N7388" s="375">
        <v>43873</v>
      </c>
      <c r="O7388" s="226" t="s">
        <v>2569</v>
      </c>
      <c r="P7388" t="str">
        <f t="shared" si="115"/>
        <v>Minnesota River and Greater Blue Earth River TMDL for TSS-Minnesota River-(07020012-506)-TSS</v>
      </c>
    </row>
    <row r="7389" spans="1:16" ht="45" hidden="1" x14ac:dyDescent="0.25">
      <c r="A7389" s="129" t="s">
        <v>2253</v>
      </c>
      <c r="B7389" s="269" t="s">
        <v>2454</v>
      </c>
      <c r="C7389" s="226" t="s">
        <v>2568</v>
      </c>
      <c r="D7389" s="269" t="s">
        <v>643</v>
      </c>
      <c r="E7389" s="372" t="s">
        <v>1557</v>
      </c>
      <c r="F7389" s="269" t="s">
        <v>475</v>
      </c>
      <c r="G7389" s="373">
        <v>1.5</v>
      </c>
      <c r="H7389" s="225" t="s">
        <v>488</v>
      </c>
      <c r="I7389" s="372" t="s">
        <v>1385</v>
      </c>
      <c r="J7389" s="374">
        <v>0</v>
      </c>
      <c r="K7389" s="269" t="s">
        <v>22</v>
      </c>
      <c r="L7389" s="269" t="s">
        <v>1392</v>
      </c>
      <c r="M7389" s="369">
        <v>2010</v>
      </c>
      <c r="N7389" s="375">
        <v>43873</v>
      </c>
      <c r="O7389" s="226" t="s">
        <v>2569</v>
      </c>
      <c r="P7389" t="str">
        <f t="shared" si="115"/>
        <v>Minnesota River and Greater Blue Earth River TMDL for TSS-Minnesota River-(07020012-506)-TSS</v>
      </c>
    </row>
    <row r="7390" spans="1:16" ht="45" hidden="1" x14ac:dyDescent="0.25">
      <c r="A7390" s="129" t="s">
        <v>210</v>
      </c>
      <c r="B7390" s="269" t="s">
        <v>549</v>
      </c>
      <c r="C7390" s="226" t="s">
        <v>2568</v>
      </c>
      <c r="D7390" s="269" t="s">
        <v>643</v>
      </c>
      <c r="E7390" s="372" t="s">
        <v>1557</v>
      </c>
      <c r="F7390" s="269" t="s">
        <v>475</v>
      </c>
      <c r="G7390" s="373">
        <v>45.77</v>
      </c>
      <c r="H7390" s="225" t="s">
        <v>488</v>
      </c>
      <c r="I7390" s="372" t="s">
        <v>1379</v>
      </c>
      <c r="J7390" s="374">
        <v>0</v>
      </c>
      <c r="K7390" s="269" t="s">
        <v>22</v>
      </c>
      <c r="L7390" s="269" t="s">
        <v>1392</v>
      </c>
      <c r="M7390" s="369">
        <v>2010</v>
      </c>
      <c r="N7390" s="375">
        <v>43873</v>
      </c>
      <c r="O7390" s="226" t="s">
        <v>2569</v>
      </c>
      <c r="P7390" t="str">
        <f t="shared" si="115"/>
        <v>Minnesota River and Greater Blue Earth River TMDL for TSS-Minnesota River-(07020012-506)-TSS</v>
      </c>
    </row>
    <row r="7391" spans="1:16" ht="45" hidden="1" x14ac:dyDescent="0.25">
      <c r="A7391" s="129" t="s">
        <v>210</v>
      </c>
      <c r="B7391" s="269" t="s">
        <v>549</v>
      </c>
      <c r="C7391" s="226" t="s">
        <v>2568</v>
      </c>
      <c r="D7391" s="269" t="s">
        <v>643</v>
      </c>
      <c r="E7391" s="372" t="s">
        <v>1557</v>
      </c>
      <c r="F7391" s="269" t="s">
        <v>475</v>
      </c>
      <c r="G7391" s="373">
        <v>16.98</v>
      </c>
      <c r="H7391" s="225" t="s">
        <v>488</v>
      </c>
      <c r="I7391" s="372" t="s">
        <v>1382</v>
      </c>
      <c r="J7391" s="374">
        <v>0</v>
      </c>
      <c r="K7391" s="269" t="s">
        <v>22</v>
      </c>
      <c r="L7391" s="269" t="s">
        <v>1392</v>
      </c>
      <c r="M7391" s="369">
        <v>2010</v>
      </c>
      <c r="N7391" s="375">
        <v>43873</v>
      </c>
      <c r="O7391" s="226" t="s">
        <v>2569</v>
      </c>
      <c r="P7391" t="str">
        <f t="shared" si="115"/>
        <v>Minnesota River and Greater Blue Earth River TMDL for TSS-Minnesota River-(07020012-506)-TSS</v>
      </c>
    </row>
    <row r="7392" spans="1:16" ht="45" hidden="1" x14ac:dyDescent="0.25">
      <c r="A7392" s="129" t="s">
        <v>210</v>
      </c>
      <c r="B7392" s="269" t="s">
        <v>549</v>
      </c>
      <c r="C7392" s="226" t="s">
        <v>2568</v>
      </c>
      <c r="D7392" s="269" t="s">
        <v>643</v>
      </c>
      <c r="E7392" s="372" t="s">
        <v>1557</v>
      </c>
      <c r="F7392" s="269" t="s">
        <v>475</v>
      </c>
      <c r="G7392" s="373">
        <v>6.85</v>
      </c>
      <c r="H7392" s="225" t="s">
        <v>488</v>
      </c>
      <c r="I7392" s="372" t="s">
        <v>1383</v>
      </c>
      <c r="J7392" s="374">
        <v>0</v>
      </c>
      <c r="K7392" s="269" t="s">
        <v>22</v>
      </c>
      <c r="L7392" s="269" t="s">
        <v>1392</v>
      </c>
      <c r="M7392" s="369">
        <v>2010</v>
      </c>
      <c r="N7392" s="375">
        <v>43873</v>
      </c>
      <c r="O7392" s="226" t="s">
        <v>2569</v>
      </c>
      <c r="P7392" t="str">
        <f t="shared" si="115"/>
        <v>Minnesota River and Greater Blue Earth River TMDL for TSS-Minnesota River-(07020012-506)-TSS</v>
      </c>
    </row>
    <row r="7393" spans="1:16" ht="45" hidden="1" x14ac:dyDescent="0.25">
      <c r="A7393" s="129" t="s">
        <v>210</v>
      </c>
      <c r="B7393" s="269" t="s">
        <v>549</v>
      </c>
      <c r="C7393" s="226" t="s">
        <v>2568</v>
      </c>
      <c r="D7393" s="269" t="s">
        <v>643</v>
      </c>
      <c r="E7393" s="372" t="s">
        <v>1557</v>
      </c>
      <c r="F7393" s="269" t="s">
        <v>475</v>
      </c>
      <c r="G7393" s="373">
        <v>3.12</v>
      </c>
      <c r="H7393" s="225" t="s">
        <v>488</v>
      </c>
      <c r="I7393" s="372" t="s">
        <v>1384</v>
      </c>
      <c r="J7393" s="374">
        <v>0</v>
      </c>
      <c r="K7393" s="269" t="s">
        <v>22</v>
      </c>
      <c r="L7393" s="269" t="s">
        <v>1392</v>
      </c>
      <c r="M7393" s="369">
        <v>2010</v>
      </c>
      <c r="N7393" s="375">
        <v>43873</v>
      </c>
      <c r="O7393" s="226" t="s">
        <v>2569</v>
      </c>
      <c r="P7393" t="str">
        <f t="shared" si="115"/>
        <v>Minnesota River and Greater Blue Earth River TMDL for TSS-Minnesota River-(07020012-506)-TSS</v>
      </c>
    </row>
    <row r="7394" spans="1:16" ht="45" hidden="1" x14ac:dyDescent="0.25">
      <c r="A7394" s="129" t="s">
        <v>210</v>
      </c>
      <c r="B7394" s="269" t="s">
        <v>549</v>
      </c>
      <c r="C7394" s="226" t="s">
        <v>2568</v>
      </c>
      <c r="D7394" s="269" t="s">
        <v>643</v>
      </c>
      <c r="E7394" s="372" t="s">
        <v>1557</v>
      </c>
      <c r="F7394" s="269" t="s">
        <v>475</v>
      </c>
      <c r="G7394" s="373">
        <v>1.5</v>
      </c>
      <c r="H7394" s="225" t="s">
        <v>488</v>
      </c>
      <c r="I7394" s="372" t="s">
        <v>1385</v>
      </c>
      <c r="J7394" s="374">
        <v>0</v>
      </c>
      <c r="K7394" s="269" t="s">
        <v>22</v>
      </c>
      <c r="L7394" s="269" t="s">
        <v>1392</v>
      </c>
      <c r="M7394" s="369">
        <v>2010</v>
      </c>
      <c r="N7394" s="375">
        <v>43873</v>
      </c>
      <c r="O7394" s="226" t="s">
        <v>2569</v>
      </c>
      <c r="P7394" t="str">
        <f t="shared" si="115"/>
        <v>Minnesota River and Greater Blue Earth River TMDL for TSS-Minnesota River-(07020012-506)-TSS</v>
      </c>
    </row>
    <row r="7395" spans="1:16" ht="45" hidden="1" x14ac:dyDescent="0.25">
      <c r="A7395" s="129" t="s">
        <v>2254</v>
      </c>
      <c r="B7395" s="269" t="s">
        <v>2455</v>
      </c>
      <c r="C7395" s="226" t="s">
        <v>2568</v>
      </c>
      <c r="D7395" s="269" t="s">
        <v>643</v>
      </c>
      <c r="E7395" s="372" t="s">
        <v>1557</v>
      </c>
      <c r="F7395" s="269" t="s">
        <v>475</v>
      </c>
      <c r="G7395" s="373">
        <v>45.77</v>
      </c>
      <c r="H7395" s="225" t="s">
        <v>488</v>
      </c>
      <c r="I7395" s="372" t="s">
        <v>1379</v>
      </c>
      <c r="J7395" s="374">
        <v>0</v>
      </c>
      <c r="K7395" s="269" t="s">
        <v>22</v>
      </c>
      <c r="L7395" s="269" t="s">
        <v>1392</v>
      </c>
      <c r="M7395" s="369">
        <v>2010</v>
      </c>
      <c r="N7395" s="375">
        <v>43873</v>
      </c>
      <c r="O7395" s="226" t="s">
        <v>2569</v>
      </c>
      <c r="P7395" t="str">
        <f t="shared" si="115"/>
        <v>Minnesota River and Greater Blue Earth River TMDL for TSS-Minnesota River-(07020012-506)-TSS</v>
      </c>
    </row>
    <row r="7396" spans="1:16" ht="45" hidden="1" x14ac:dyDescent="0.25">
      <c r="A7396" s="129" t="s">
        <v>2254</v>
      </c>
      <c r="B7396" s="269" t="s">
        <v>2455</v>
      </c>
      <c r="C7396" s="226" t="s">
        <v>2568</v>
      </c>
      <c r="D7396" s="269" t="s">
        <v>643</v>
      </c>
      <c r="E7396" s="372" t="s">
        <v>1557</v>
      </c>
      <c r="F7396" s="269" t="s">
        <v>475</v>
      </c>
      <c r="G7396" s="373">
        <v>16.98</v>
      </c>
      <c r="H7396" s="225" t="s">
        <v>488</v>
      </c>
      <c r="I7396" s="372" t="s">
        <v>1382</v>
      </c>
      <c r="J7396" s="374">
        <v>0</v>
      </c>
      <c r="K7396" s="269" t="s">
        <v>22</v>
      </c>
      <c r="L7396" s="269" t="s">
        <v>1392</v>
      </c>
      <c r="M7396" s="369">
        <v>2010</v>
      </c>
      <c r="N7396" s="375">
        <v>43873</v>
      </c>
      <c r="O7396" s="226" t="s">
        <v>2569</v>
      </c>
      <c r="P7396" t="str">
        <f t="shared" si="115"/>
        <v>Minnesota River and Greater Blue Earth River TMDL for TSS-Minnesota River-(07020012-506)-TSS</v>
      </c>
    </row>
    <row r="7397" spans="1:16" ht="45" hidden="1" x14ac:dyDescent="0.25">
      <c r="A7397" s="129" t="s">
        <v>2254</v>
      </c>
      <c r="B7397" s="269" t="s">
        <v>2455</v>
      </c>
      <c r="C7397" s="226" t="s">
        <v>2568</v>
      </c>
      <c r="D7397" s="269" t="s">
        <v>643</v>
      </c>
      <c r="E7397" s="372" t="s">
        <v>1557</v>
      </c>
      <c r="F7397" s="269" t="s">
        <v>475</v>
      </c>
      <c r="G7397" s="373">
        <v>6.85</v>
      </c>
      <c r="H7397" s="225" t="s">
        <v>488</v>
      </c>
      <c r="I7397" s="372" t="s">
        <v>1383</v>
      </c>
      <c r="J7397" s="374">
        <v>0</v>
      </c>
      <c r="K7397" s="269" t="s">
        <v>22</v>
      </c>
      <c r="L7397" s="269" t="s">
        <v>1392</v>
      </c>
      <c r="M7397" s="369">
        <v>2010</v>
      </c>
      <c r="N7397" s="375">
        <v>43873</v>
      </c>
      <c r="O7397" s="226" t="s">
        <v>2569</v>
      </c>
      <c r="P7397" t="str">
        <f t="shared" si="115"/>
        <v>Minnesota River and Greater Blue Earth River TMDL for TSS-Minnesota River-(07020012-506)-TSS</v>
      </c>
    </row>
    <row r="7398" spans="1:16" ht="45" hidden="1" x14ac:dyDescent="0.25">
      <c r="A7398" s="129" t="s">
        <v>2254</v>
      </c>
      <c r="B7398" s="269" t="s">
        <v>2455</v>
      </c>
      <c r="C7398" s="226" t="s">
        <v>2568</v>
      </c>
      <c r="D7398" s="269" t="s">
        <v>643</v>
      </c>
      <c r="E7398" s="372" t="s">
        <v>1557</v>
      </c>
      <c r="F7398" s="269" t="s">
        <v>475</v>
      </c>
      <c r="G7398" s="373">
        <v>3.12</v>
      </c>
      <c r="H7398" s="225" t="s">
        <v>488</v>
      </c>
      <c r="I7398" s="372" t="s">
        <v>1384</v>
      </c>
      <c r="J7398" s="374">
        <v>0</v>
      </c>
      <c r="K7398" s="269" t="s">
        <v>22</v>
      </c>
      <c r="L7398" s="269" t="s">
        <v>1392</v>
      </c>
      <c r="M7398" s="369">
        <v>2010</v>
      </c>
      <c r="N7398" s="375">
        <v>43873</v>
      </c>
      <c r="O7398" s="226" t="s">
        <v>2569</v>
      </c>
      <c r="P7398" t="str">
        <f t="shared" si="115"/>
        <v>Minnesota River and Greater Blue Earth River TMDL for TSS-Minnesota River-(07020012-506)-TSS</v>
      </c>
    </row>
    <row r="7399" spans="1:16" ht="45" hidden="1" x14ac:dyDescent="0.25">
      <c r="A7399" s="129" t="s">
        <v>2254</v>
      </c>
      <c r="B7399" s="269" t="s">
        <v>2455</v>
      </c>
      <c r="C7399" s="226" t="s">
        <v>2568</v>
      </c>
      <c r="D7399" s="269" t="s">
        <v>643</v>
      </c>
      <c r="E7399" s="372" t="s">
        <v>1557</v>
      </c>
      <c r="F7399" s="269" t="s">
        <v>475</v>
      </c>
      <c r="G7399" s="373">
        <v>1.5</v>
      </c>
      <c r="H7399" s="225" t="s">
        <v>488</v>
      </c>
      <c r="I7399" s="372" t="s">
        <v>1385</v>
      </c>
      <c r="J7399" s="374">
        <v>0</v>
      </c>
      <c r="K7399" s="269" t="s">
        <v>22</v>
      </c>
      <c r="L7399" s="269" t="s">
        <v>1392</v>
      </c>
      <c r="M7399" s="369">
        <v>2010</v>
      </c>
      <c r="N7399" s="375">
        <v>43873</v>
      </c>
      <c r="O7399" s="226" t="s">
        <v>2569</v>
      </c>
      <c r="P7399" t="str">
        <f t="shared" si="115"/>
        <v>Minnesota River and Greater Blue Earth River TMDL for TSS-Minnesota River-(07020012-506)-TSS</v>
      </c>
    </row>
    <row r="7400" spans="1:16" ht="45" hidden="1" x14ac:dyDescent="0.25">
      <c r="A7400" s="226" t="s">
        <v>2247</v>
      </c>
      <c r="B7400" s="227" t="s">
        <v>638</v>
      </c>
      <c r="C7400" s="226" t="s">
        <v>2568</v>
      </c>
      <c r="D7400" s="269" t="s">
        <v>643</v>
      </c>
      <c r="E7400" s="372" t="s">
        <v>1557</v>
      </c>
      <c r="F7400" s="269" t="s">
        <v>475</v>
      </c>
      <c r="G7400" s="373">
        <v>45.77</v>
      </c>
      <c r="H7400" s="225" t="s">
        <v>488</v>
      </c>
      <c r="I7400" s="372" t="s">
        <v>1379</v>
      </c>
      <c r="J7400" s="374">
        <v>0</v>
      </c>
      <c r="K7400" s="269" t="s">
        <v>22</v>
      </c>
      <c r="L7400" s="269" t="s">
        <v>1392</v>
      </c>
      <c r="M7400" s="369">
        <v>2010</v>
      </c>
      <c r="N7400" s="375">
        <v>43873</v>
      </c>
      <c r="O7400" s="226" t="s">
        <v>2569</v>
      </c>
      <c r="P7400" t="str">
        <f t="shared" si="115"/>
        <v>Minnesota River and Greater Blue Earth River TMDL for TSS-Minnesota River-(07020012-506)-TSS</v>
      </c>
    </row>
    <row r="7401" spans="1:16" ht="45" hidden="1" x14ac:dyDescent="0.25">
      <c r="A7401" s="226" t="s">
        <v>2247</v>
      </c>
      <c r="B7401" s="227" t="s">
        <v>638</v>
      </c>
      <c r="C7401" s="226" t="s">
        <v>2568</v>
      </c>
      <c r="D7401" s="269" t="s">
        <v>643</v>
      </c>
      <c r="E7401" s="372" t="s">
        <v>1557</v>
      </c>
      <c r="F7401" s="269" t="s">
        <v>475</v>
      </c>
      <c r="G7401" s="373">
        <v>16.98</v>
      </c>
      <c r="H7401" s="225" t="s">
        <v>488</v>
      </c>
      <c r="I7401" s="372" t="s">
        <v>1382</v>
      </c>
      <c r="J7401" s="374">
        <v>0</v>
      </c>
      <c r="K7401" s="269" t="s">
        <v>22</v>
      </c>
      <c r="L7401" s="269" t="s">
        <v>1392</v>
      </c>
      <c r="M7401" s="369">
        <v>2010</v>
      </c>
      <c r="N7401" s="375">
        <v>43873</v>
      </c>
      <c r="O7401" s="226" t="s">
        <v>2569</v>
      </c>
      <c r="P7401" t="str">
        <f t="shared" si="115"/>
        <v>Minnesota River and Greater Blue Earth River TMDL for TSS-Minnesota River-(07020012-506)-TSS</v>
      </c>
    </row>
    <row r="7402" spans="1:16" ht="45" hidden="1" x14ac:dyDescent="0.25">
      <c r="A7402" s="226" t="s">
        <v>2247</v>
      </c>
      <c r="B7402" s="227" t="s">
        <v>638</v>
      </c>
      <c r="C7402" s="226" t="s">
        <v>2568</v>
      </c>
      <c r="D7402" s="269" t="s">
        <v>643</v>
      </c>
      <c r="E7402" s="372" t="s">
        <v>1557</v>
      </c>
      <c r="F7402" s="269" t="s">
        <v>475</v>
      </c>
      <c r="G7402" s="373">
        <v>6.85</v>
      </c>
      <c r="H7402" s="225" t="s">
        <v>488</v>
      </c>
      <c r="I7402" s="372" t="s">
        <v>1383</v>
      </c>
      <c r="J7402" s="374">
        <v>0</v>
      </c>
      <c r="K7402" s="269" t="s">
        <v>22</v>
      </c>
      <c r="L7402" s="269" t="s">
        <v>1392</v>
      </c>
      <c r="M7402" s="369">
        <v>2010</v>
      </c>
      <c r="N7402" s="375">
        <v>43873</v>
      </c>
      <c r="O7402" s="226" t="s">
        <v>2569</v>
      </c>
      <c r="P7402" t="str">
        <f t="shared" si="115"/>
        <v>Minnesota River and Greater Blue Earth River TMDL for TSS-Minnesota River-(07020012-506)-TSS</v>
      </c>
    </row>
    <row r="7403" spans="1:16" ht="45" hidden="1" x14ac:dyDescent="0.25">
      <c r="A7403" s="226" t="s">
        <v>2247</v>
      </c>
      <c r="B7403" s="227" t="s">
        <v>638</v>
      </c>
      <c r="C7403" s="226" t="s">
        <v>2568</v>
      </c>
      <c r="D7403" s="269" t="s">
        <v>643</v>
      </c>
      <c r="E7403" s="372" t="s">
        <v>1557</v>
      </c>
      <c r="F7403" s="269" t="s">
        <v>475</v>
      </c>
      <c r="G7403" s="373">
        <v>3.12</v>
      </c>
      <c r="H7403" s="225" t="s">
        <v>488</v>
      </c>
      <c r="I7403" s="372" t="s">
        <v>1384</v>
      </c>
      <c r="J7403" s="374">
        <v>0</v>
      </c>
      <c r="K7403" s="269" t="s">
        <v>22</v>
      </c>
      <c r="L7403" s="269" t="s">
        <v>1392</v>
      </c>
      <c r="M7403" s="369">
        <v>2010</v>
      </c>
      <c r="N7403" s="375">
        <v>43873</v>
      </c>
      <c r="O7403" s="226" t="s">
        <v>2569</v>
      </c>
      <c r="P7403" t="str">
        <f t="shared" si="115"/>
        <v>Minnesota River and Greater Blue Earth River TMDL for TSS-Minnesota River-(07020012-506)-TSS</v>
      </c>
    </row>
    <row r="7404" spans="1:16" ht="45" hidden="1" x14ac:dyDescent="0.25">
      <c r="A7404" s="226" t="s">
        <v>2247</v>
      </c>
      <c r="B7404" s="227" t="s">
        <v>638</v>
      </c>
      <c r="C7404" s="226" t="s">
        <v>2568</v>
      </c>
      <c r="D7404" s="269" t="s">
        <v>643</v>
      </c>
      <c r="E7404" s="372" t="s">
        <v>1557</v>
      </c>
      <c r="F7404" s="269" t="s">
        <v>475</v>
      </c>
      <c r="G7404" s="373">
        <v>1.5</v>
      </c>
      <c r="H7404" s="225" t="s">
        <v>488</v>
      </c>
      <c r="I7404" s="372" t="s">
        <v>1385</v>
      </c>
      <c r="J7404" s="374">
        <v>0</v>
      </c>
      <c r="K7404" s="269" t="s">
        <v>22</v>
      </c>
      <c r="L7404" s="269" t="s">
        <v>1392</v>
      </c>
      <c r="M7404" s="369">
        <v>2010</v>
      </c>
      <c r="N7404" s="375">
        <v>43873</v>
      </c>
      <c r="O7404" s="226" t="s">
        <v>2569</v>
      </c>
      <c r="P7404" t="str">
        <f t="shared" si="115"/>
        <v>Minnesota River and Greater Blue Earth River TMDL for TSS-Minnesota River-(07020012-506)-TSS</v>
      </c>
    </row>
    <row r="7405" spans="1:16" ht="45" hidden="1" x14ac:dyDescent="0.25">
      <c r="A7405" s="129" t="s">
        <v>2272</v>
      </c>
      <c r="B7405" s="269" t="s">
        <v>511</v>
      </c>
      <c r="C7405" s="226" t="s">
        <v>2568</v>
      </c>
      <c r="D7405" s="269" t="s">
        <v>643</v>
      </c>
      <c r="E7405" s="372" t="s">
        <v>1557</v>
      </c>
      <c r="F7405" s="269" t="s">
        <v>475</v>
      </c>
      <c r="G7405" s="373">
        <v>45.77</v>
      </c>
      <c r="H7405" s="225" t="s">
        <v>488</v>
      </c>
      <c r="I7405" s="372" t="s">
        <v>1379</v>
      </c>
      <c r="J7405" s="374">
        <v>0</v>
      </c>
      <c r="K7405" s="269" t="s">
        <v>22</v>
      </c>
      <c r="L7405" s="269" t="s">
        <v>1392</v>
      </c>
      <c r="M7405" s="369">
        <v>2010</v>
      </c>
      <c r="N7405" s="375">
        <v>43873</v>
      </c>
      <c r="O7405" s="226" t="s">
        <v>2569</v>
      </c>
      <c r="P7405" t="str">
        <f t="shared" si="115"/>
        <v>Minnesota River and Greater Blue Earth River TMDL for TSS-Minnesota River-(07020012-506)-TSS</v>
      </c>
    </row>
    <row r="7406" spans="1:16" ht="45" hidden="1" x14ac:dyDescent="0.25">
      <c r="A7406" s="129" t="s">
        <v>2272</v>
      </c>
      <c r="B7406" s="269" t="s">
        <v>511</v>
      </c>
      <c r="C7406" s="226" t="s">
        <v>2568</v>
      </c>
      <c r="D7406" s="269" t="s">
        <v>643</v>
      </c>
      <c r="E7406" s="372" t="s">
        <v>1557</v>
      </c>
      <c r="F7406" s="269" t="s">
        <v>475</v>
      </c>
      <c r="G7406" s="373">
        <v>16.98</v>
      </c>
      <c r="H7406" s="225" t="s">
        <v>488</v>
      </c>
      <c r="I7406" s="372" t="s">
        <v>1382</v>
      </c>
      <c r="J7406" s="374">
        <v>0</v>
      </c>
      <c r="K7406" s="269" t="s">
        <v>22</v>
      </c>
      <c r="L7406" s="269" t="s">
        <v>1392</v>
      </c>
      <c r="M7406" s="369">
        <v>2010</v>
      </c>
      <c r="N7406" s="375">
        <v>43873</v>
      </c>
      <c r="O7406" s="226" t="s">
        <v>2569</v>
      </c>
      <c r="P7406" t="str">
        <f t="shared" si="115"/>
        <v>Minnesota River and Greater Blue Earth River TMDL for TSS-Minnesota River-(07020012-506)-TSS</v>
      </c>
    </row>
    <row r="7407" spans="1:16" ht="45" hidden="1" x14ac:dyDescent="0.25">
      <c r="A7407" s="129" t="s">
        <v>2272</v>
      </c>
      <c r="B7407" s="269" t="s">
        <v>511</v>
      </c>
      <c r="C7407" s="226" t="s">
        <v>2568</v>
      </c>
      <c r="D7407" s="269" t="s">
        <v>643</v>
      </c>
      <c r="E7407" s="372" t="s">
        <v>1557</v>
      </c>
      <c r="F7407" s="269" t="s">
        <v>475</v>
      </c>
      <c r="G7407" s="373">
        <v>6.85</v>
      </c>
      <c r="H7407" s="225" t="s">
        <v>488</v>
      </c>
      <c r="I7407" s="372" t="s">
        <v>1383</v>
      </c>
      <c r="J7407" s="374">
        <v>0</v>
      </c>
      <c r="K7407" s="269" t="s">
        <v>22</v>
      </c>
      <c r="L7407" s="269" t="s">
        <v>1392</v>
      </c>
      <c r="M7407" s="369">
        <v>2010</v>
      </c>
      <c r="N7407" s="375">
        <v>43873</v>
      </c>
      <c r="O7407" s="226" t="s">
        <v>2569</v>
      </c>
      <c r="P7407" t="str">
        <f t="shared" si="115"/>
        <v>Minnesota River and Greater Blue Earth River TMDL for TSS-Minnesota River-(07020012-506)-TSS</v>
      </c>
    </row>
    <row r="7408" spans="1:16" ht="45" hidden="1" x14ac:dyDescent="0.25">
      <c r="A7408" s="129" t="s">
        <v>2272</v>
      </c>
      <c r="B7408" s="269" t="s">
        <v>511</v>
      </c>
      <c r="C7408" s="226" t="s">
        <v>2568</v>
      </c>
      <c r="D7408" s="269" t="s">
        <v>643</v>
      </c>
      <c r="E7408" s="372" t="s">
        <v>1557</v>
      </c>
      <c r="F7408" s="269" t="s">
        <v>475</v>
      </c>
      <c r="G7408" s="373">
        <v>3.12</v>
      </c>
      <c r="H7408" s="225" t="s">
        <v>488</v>
      </c>
      <c r="I7408" s="372" t="s">
        <v>1384</v>
      </c>
      <c r="J7408" s="374">
        <v>0</v>
      </c>
      <c r="K7408" s="269" t="s">
        <v>22</v>
      </c>
      <c r="L7408" s="269" t="s">
        <v>1392</v>
      </c>
      <c r="M7408" s="369">
        <v>2010</v>
      </c>
      <c r="N7408" s="375">
        <v>43873</v>
      </c>
      <c r="O7408" s="226" t="s">
        <v>2569</v>
      </c>
      <c r="P7408" t="str">
        <f t="shared" si="115"/>
        <v>Minnesota River and Greater Blue Earth River TMDL for TSS-Minnesota River-(07020012-506)-TSS</v>
      </c>
    </row>
    <row r="7409" spans="1:16" ht="45" hidden="1" x14ac:dyDescent="0.25">
      <c r="A7409" s="129" t="s">
        <v>2272</v>
      </c>
      <c r="B7409" s="269" t="s">
        <v>511</v>
      </c>
      <c r="C7409" s="226" t="s">
        <v>2568</v>
      </c>
      <c r="D7409" s="269" t="s">
        <v>643</v>
      </c>
      <c r="E7409" s="372" t="s">
        <v>1557</v>
      </c>
      <c r="F7409" s="269" t="s">
        <v>475</v>
      </c>
      <c r="G7409" s="373">
        <v>1.5</v>
      </c>
      <c r="H7409" s="225" t="s">
        <v>488</v>
      </c>
      <c r="I7409" s="372" t="s">
        <v>1385</v>
      </c>
      <c r="J7409" s="374">
        <v>0</v>
      </c>
      <c r="K7409" s="269" t="s">
        <v>22</v>
      </c>
      <c r="L7409" s="269" t="s">
        <v>1392</v>
      </c>
      <c r="M7409" s="369">
        <v>2010</v>
      </c>
      <c r="N7409" s="375">
        <v>43873</v>
      </c>
      <c r="O7409" s="226" t="s">
        <v>2569</v>
      </c>
      <c r="P7409" t="str">
        <f t="shared" si="115"/>
        <v>Minnesota River and Greater Blue Earth River TMDL for TSS-Minnesota River-(07020012-506)-TSS</v>
      </c>
    </row>
    <row r="7410" spans="1:16" ht="45" hidden="1" x14ac:dyDescent="0.25">
      <c r="A7410" s="129" t="s">
        <v>2589</v>
      </c>
      <c r="B7410" s="269" t="s">
        <v>605</v>
      </c>
      <c r="C7410" s="226" t="s">
        <v>2568</v>
      </c>
      <c r="D7410" s="269" t="s">
        <v>643</v>
      </c>
      <c r="E7410" s="372" t="s">
        <v>1557</v>
      </c>
      <c r="F7410" s="269" t="s">
        <v>475</v>
      </c>
      <c r="G7410" s="373">
        <v>45.77</v>
      </c>
      <c r="H7410" s="225" t="s">
        <v>488</v>
      </c>
      <c r="I7410" s="372" t="s">
        <v>1379</v>
      </c>
      <c r="J7410" s="374">
        <v>0</v>
      </c>
      <c r="K7410" s="269" t="s">
        <v>22</v>
      </c>
      <c r="L7410" s="269" t="s">
        <v>1392</v>
      </c>
      <c r="M7410" s="369">
        <v>2010</v>
      </c>
      <c r="N7410" s="375">
        <v>43873</v>
      </c>
      <c r="O7410" s="226" t="s">
        <v>2569</v>
      </c>
      <c r="P7410" t="str">
        <f t="shared" si="115"/>
        <v>Minnesota River and Greater Blue Earth River TMDL for TSS-Minnesota River-(07020012-506)-TSS</v>
      </c>
    </row>
    <row r="7411" spans="1:16" ht="45" hidden="1" x14ac:dyDescent="0.25">
      <c r="A7411" s="129" t="s">
        <v>2589</v>
      </c>
      <c r="B7411" s="269" t="s">
        <v>605</v>
      </c>
      <c r="C7411" s="226" t="s">
        <v>2568</v>
      </c>
      <c r="D7411" s="269" t="s">
        <v>643</v>
      </c>
      <c r="E7411" s="372" t="s">
        <v>1557</v>
      </c>
      <c r="F7411" s="269" t="s">
        <v>475</v>
      </c>
      <c r="G7411" s="373">
        <v>16.98</v>
      </c>
      <c r="H7411" s="225" t="s">
        <v>488</v>
      </c>
      <c r="I7411" s="372" t="s">
        <v>1382</v>
      </c>
      <c r="J7411" s="374">
        <v>0</v>
      </c>
      <c r="K7411" s="269" t="s">
        <v>22</v>
      </c>
      <c r="L7411" s="269" t="s">
        <v>1392</v>
      </c>
      <c r="M7411" s="369">
        <v>2010</v>
      </c>
      <c r="N7411" s="375">
        <v>43873</v>
      </c>
      <c r="O7411" s="226" t="s">
        <v>2569</v>
      </c>
      <c r="P7411" t="str">
        <f t="shared" si="115"/>
        <v>Minnesota River and Greater Blue Earth River TMDL for TSS-Minnesota River-(07020012-506)-TSS</v>
      </c>
    </row>
    <row r="7412" spans="1:16" ht="45" hidden="1" x14ac:dyDescent="0.25">
      <c r="A7412" s="129" t="s">
        <v>2589</v>
      </c>
      <c r="B7412" s="269" t="s">
        <v>605</v>
      </c>
      <c r="C7412" s="226" t="s">
        <v>2568</v>
      </c>
      <c r="D7412" s="269" t="s">
        <v>643</v>
      </c>
      <c r="E7412" s="372" t="s">
        <v>1557</v>
      </c>
      <c r="F7412" s="269" t="s">
        <v>475</v>
      </c>
      <c r="G7412" s="373">
        <v>6.85</v>
      </c>
      <c r="H7412" s="225" t="s">
        <v>488</v>
      </c>
      <c r="I7412" s="372" t="s">
        <v>1383</v>
      </c>
      <c r="J7412" s="374">
        <v>0</v>
      </c>
      <c r="K7412" s="269" t="s">
        <v>22</v>
      </c>
      <c r="L7412" s="269" t="s">
        <v>1392</v>
      </c>
      <c r="M7412" s="369">
        <v>2010</v>
      </c>
      <c r="N7412" s="375">
        <v>43873</v>
      </c>
      <c r="O7412" s="226" t="s">
        <v>2569</v>
      </c>
      <c r="P7412" t="str">
        <f t="shared" si="115"/>
        <v>Minnesota River and Greater Blue Earth River TMDL for TSS-Minnesota River-(07020012-506)-TSS</v>
      </c>
    </row>
    <row r="7413" spans="1:16" ht="45" hidden="1" x14ac:dyDescent="0.25">
      <c r="A7413" s="129" t="s">
        <v>2589</v>
      </c>
      <c r="B7413" s="269" t="s">
        <v>605</v>
      </c>
      <c r="C7413" s="226" t="s">
        <v>2568</v>
      </c>
      <c r="D7413" s="269" t="s">
        <v>643</v>
      </c>
      <c r="E7413" s="372" t="s">
        <v>1557</v>
      </c>
      <c r="F7413" s="269" t="s">
        <v>475</v>
      </c>
      <c r="G7413" s="373">
        <v>3.12</v>
      </c>
      <c r="H7413" s="225" t="s">
        <v>488</v>
      </c>
      <c r="I7413" s="372" t="s">
        <v>1384</v>
      </c>
      <c r="J7413" s="374">
        <v>0</v>
      </c>
      <c r="K7413" s="269" t="s">
        <v>22</v>
      </c>
      <c r="L7413" s="269" t="s">
        <v>1392</v>
      </c>
      <c r="M7413" s="369">
        <v>2010</v>
      </c>
      <c r="N7413" s="375">
        <v>43873</v>
      </c>
      <c r="O7413" s="226" t="s">
        <v>2569</v>
      </c>
      <c r="P7413" t="str">
        <f t="shared" si="115"/>
        <v>Minnesota River and Greater Blue Earth River TMDL for TSS-Minnesota River-(07020012-506)-TSS</v>
      </c>
    </row>
    <row r="7414" spans="1:16" ht="45" hidden="1" x14ac:dyDescent="0.25">
      <c r="A7414" s="129" t="s">
        <v>2589</v>
      </c>
      <c r="B7414" s="269" t="s">
        <v>605</v>
      </c>
      <c r="C7414" s="226" t="s">
        <v>2568</v>
      </c>
      <c r="D7414" s="269" t="s">
        <v>643</v>
      </c>
      <c r="E7414" s="372" t="s">
        <v>1557</v>
      </c>
      <c r="F7414" s="269" t="s">
        <v>475</v>
      </c>
      <c r="G7414" s="373">
        <v>1.5</v>
      </c>
      <c r="H7414" s="225" t="s">
        <v>488</v>
      </c>
      <c r="I7414" s="372" t="s">
        <v>1385</v>
      </c>
      <c r="J7414" s="374">
        <v>0</v>
      </c>
      <c r="K7414" s="269" t="s">
        <v>22</v>
      </c>
      <c r="L7414" s="269" t="s">
        <v>1392</v>
      </c>
      <c r="M7414" s="369">
        <v>2010</v>
      </c>
      <c r="N7414" s="375">
        <v>43873</v>
      </c>
      <c r="O7414" s="226" t="s">
        <v>2569</v>
      </c>
      <c r="P7414" t="str">
        <f t="shared" si="115"/>
        <v>Minnesota River and Greater Blue Earth River TMDL for TSS-Minnesota River-(07020012-506)-TSS</v>
      </c>
    </row>
    <row r="7415" spans="1:16" ht="45" hidden="1" x14ac:dyDescent="0.25">
      <c r="A7415" s="129" t="s">
        <v>2275</v>
      </c>
      <c r="B7415" s="269" t="s">
        <v>639</v>
      </c>
      <c r="C7415" s="226" t="s">
        <v>2568</v>
      </c>
      <c r="D7415" s="269" t="s">
        <v>643</v>
      </c>
      <c r="E7415" s="372" t="s">
        <v>1557</v>
      </c>
      <c r="F7415" s="269" t="s">
        <v>475</v>
      </c>
      <c r="G7415" s="373">
        <v>45.77</v>
      </c>
      <c r="H7415" s="225" t="s">
        <v>488</v>
      </c>
      <c r="I7415" s="372" t="s">
        <v>1379</v>
      </c>
      <c r="J7415" s="374">
        <v>0</v>
      </c>
      <c r="K7415" s="269" t="s">
        <v>22</v>
      </c>
      <c r="L7415" s="269" t="s">
        <v>1392</v>
      </c>
      <c r="M7415" s="369">
        <v>2010</v>
      </c>
      <c r="N7415" s="375">
        <v>43873</v>
      </c>
      <c r="O7415" s="226" t="s">
        <v>2569</v>
      </c>
      <c r="P7415" t="str">
        <f t="shared" si="115"/>
        <v>Minnesota River and Greater Blue Earth River TMDL for TSS-Minnesota River-(07020012-506)-TSS</v>
      </c>
    </row>
    <row r="7416" spans="1:16" ht="45" hidden="1" x14ac:dyDescent="0.25">
      <c r="A7416" s="129" t="s">
        <v>2275</v>
      </c>
      <c r="B7416" s="269" t="s">
        <v>639</v>
      </c>
      <c r="C7416" s="226" t="s">
        <v>2568</v>
      </c>
      <c r="D7416" s="269" t="s">
        <v>643</v>
      </c>
      <c r="E7416" s="372" t="s">
        <v>1557</v>
      </c>
      <c r="F7416" s="269" t="s">
        <v>475</v>
      </c>
      <c r="G7416" s="373">
        <v>16.98</v>
      </c>
      <c r="H7416" s="225" t="s">
        <v>488</v>
      </c>
      <c r="I7416" s="372" t="s">
        <v>1382</v>
      </c>
      <c r="J7416" s="374">
        <v>0</v>
      </c>
      <c r="K7416" s="269" t="s">
        <v>22</v>
      </c>
      <c r="L7416" s="269" t="s">
        <v>1392</v>
      </c>
      <c r="M7416" s="369">
        <v>2010</v>
      </c>
      <c r="N7416" s="375">
        <v>43873</v>
      </c>
      <c r="O7416" s="226" t="s">
        <v>2569</v>
      </c>
      <c r="P7416" t="str">
        <f t="shared" si="115"/>
        <v>Minnesota River and Greater Blue Earth River TMDL for TSS-Minnesota River-(07020012-506)-TSS</v>
      </c>
    </row>
    <row r="7417" spans="1:16" ht="45" hidden="1" x14ac:dyDescent="0.25">
      <c r="A7417" s="129" t="s">
        <v>2275</v>
      </c>
      <c r="B7417" s="269" t="s">
        <v>639</v>
      </c>
      <c r="C7417" s="226" t="s">
        <v>2568</v>
      </c>
      <c r="D7417" s="269" t="s">
        <v>643</v>
      </c>
      <c r="E7417" s="372" t="s">
        <v>1557</v>
      </c>
      <c r="F7417" s="269" t="s">
        <v>475</v>
      </c>
      <c r="G7417" s="373">
        <v>6.85</v>
      </c>
      <c r="H7417" s="225" t="s">
        <v>488</v>
      </c>
      <c r="I7417" s="372" t="s">
        <v>1383</v>
      </c>
      <c r="J7417" s="374">
        <v>0</v>
      </c>
      <c r="K7417" s="269" t="s">
        <v>22</v>
      </c>
      <c r="L7417" s="269" t="s">
        <v>1392</v>
      </c>
      <c r="M7417" s="369">
        <v>2010</v>
      </c>
      <c r="N7417" s="375">
        <v>43873</v>
      </c>
      <c r="O7417" s="226" t="s">
        <v>2569</v>
      </c>
      <c r="P7417" t="str">
        <f t="shared" si="115"/>
        <v>Minnesota River and Greater Blue Earth River TMDL for TSS-Minnesota River-(07020012-506)-TSS</v>
      </c>
    </row>
    <row r="7418" spans="1:16" ht="45" hidden="1" x14ac:dyDescent="0.25">
      <c r="A7418" s="129" t="s">
        <v>2275</v>
      </c>
      <c r="B7418" s="269" t="s">
        <v>639</v>
      </c>
      <c r="C7418" s="226" t="s">
        <v>2568</v>
      </c>
      <c r="D7418" s="269" t="s">
        <v>643</v>
      </c>
      <c r="E7418" s="372" t="s">
        <v>1557</v>
      </c>
      <c r="F7418" s="269" t="s">
        <v>475</v>
      </c>
      <c r="G7418" s="373">
        <v>3.12</v>
      </c>
      <c r="H7418" s="225" t="s">
        <v>488</v>
      </c>
      <c r="I7418" s="372" t="s">
        <v>1384</v>
      </c>
      <c r="J7418" s="374">
        <v>0</v>
      </c>
      <c r="K7418" s="269" t="s">
        <v>22</v>
      </c>
      <c r="L7418" s="269" t="s">
        <v>1392</v>
      </c>
      <c r="M7418" s="369">
        <v>2010</v>
      </c>
      <c r="N7418" s="375">
        <v>43873</v>
      </c>
      <c r="O7418" s="226" t="s">
        <v>2569</v>
      </c>
      <c r="P7418" t="str">
        <f t="shared" si="115"/>
        <v>Minnesota River and Greater Blue Earth River TMDL for TSS-Minnesota River-(07020012-506)-TSS</v>
      </c>
    </row>
    <row r="7419" spans="1:16" ht="45" hidden="1" x14ac:dyDescent="0.25">
      <c r="A7419" s="129" t="s">
        <v>2275</v>
      </c>
      <c r="B7419" s="269" t="s">
        <v>639</v>
      </c>
      <c r="C7419" s="226" t="s">
        <v>2568</v>
      </c>
      <c r="D7419" s="269" t="s">
        <v>643</v>
      </c>
      <c r="E7419" s="372" t="s">
        <v>1557</v>
      </c>
      <c r="F7419" s="269" t="s">
        <v>475</v>
      </c>
      <c r="G7419" s="373">
        <v>1.5</v>
      </c>
      <c r="H7419" s="225" t="s">
        <v>488</v>
      </c>
      <c r="I7419" s="372" t="s">
        <v>1385</v>
      </c>
      <c r="J7419" s="374">
        <v>0</v>
      </c>
      <c r="K7419" s="269" t="s">
        <v>22</v>
      </c>
      <c r="L7419" s="269" t="s">
        <v>1392</v>
      </c>
      <c r="M7419" s="369">
        <v>2010</v>
      </c>
      <c r="N7419" s="375">
        <v>43873</v>
      </c>
      <c r="O7419" s="226" t="s">
        <v>2569</v>
      </c>
      <c r="P7419" t="str">
        <f t="shared" si="115"/>
        <v>Minnesota River and Greater Blue Earth River TMDL for TSS-Minnesota River-(07020012-506)-TSS</v>
      </c>
    </row>
    <row r="7420" spans="1:16" ht="45" hidden="1" x14ac:dyDescent="0.25">
      <c r="A7420" s="129" t="s">
        <v>2285</v>
      </c>
      <c r="B7420" s="269" t="s">
        <v>640</v>
      </c>
      <c r="C7420" s="226" t="s">
        <v>2568</v>
      </c>
      <c r="D7420" s="269" t="s">
        <v>643</v>
      </c>
      <c r="E7420" s="372" t="s">
        <v>1557</v>
      </c>
      <c r="F7420" s="269" t="s">
        <v>475</v>
      </c>
      <c r="G7420" s="373">
        <v>45.77</v>
      </c>
      <c r="H7420" s="225" t="s">
        <v>488</v>
      </c>
      <c r="I7420" s="372" t="s">
        <v>1379</v>
      </c>
      <c r="J7420" s="374">
        <v>0</v>
      </c>
      <c r="K7420" s="269" t="s">
        <v>22</v>
      </c>
      <c r="L7420" s="269" t="s">
        <v>1392</v>
      </c>
      <c r="M7420" s="369">
        <v>2010</v>
      </c>
      <c r="N7420" s="375">
        <v>43873</v>
      </c>
      <c r="O7420" s="226" t="s">
        <v>2569</v>
      </c>
      <c r="P7420" t="str">
        <f t="shared" si="115"/>
        <v>Minnesota River and Greater Blue Earth River TMDL for TSS-Minnesota River-(07020012-506)-TSS</v>
      </c>
    </row>
    <row r="7421" spans="1:16" ht="45" hidden="1" x14ac:dyDescent="0.25">
      <c r="A7421" s="129" t="s">
        <v>2285</v>
      </c>
      <c r="B7421" s="269" t="s">
        <v>640</v>
      </c>
      <c r="C7421" s="226" t="s">
        <v>2568</v>
      </c>
      <c r="D7421" s="269" t="s">
        <v>643</v>
      </c>
      <c r="E7421" s="372" t="s">
        <v>1557</v>
      </c>
      <c r="F7421" s="269" t="s">
        <v>475</v>
      </c>
      <c r="G7421" s="373">
        <v>16.98</v>
      </c>
      <c r="H7421" s="225" t="s">
        <v>488</v>
      </c>
      <c r="I7421" s="372" t="s">
        <v>1382</v>
      </c>
      <c r="J7421" s="374">
        <v>0</v>
      </c>
      <c r="K7421" s="269" t="s">
        <v>22</v>
      </c>
      <c r="L7421" s="269" t="s">
        <v>1392</v>
      </c>
      <c r="M7421" s="369">
        <v>2010</v>
      </c>
      <c r="N7421" s="375">
        <v>43873</v>
      </c>
      <c r="O7421" s="226" t="s">
        <v>2569</v>
      </c>
      <c r="P7421" t="str">
        <f t="shared" si="115"/>
        <v>Minnesota River and Greater Blue Earth River TMDL for TSS-Minnesota River-(07020012-506)-TSS</v>
      </c>
    </row>
    <row r="7422" spans="1:16" ht="45" hidden="1" x14ac:dyDescent="0.25">
      <c r="A7422" s="129" t="s">
        <v>2285</v>
      </c>
      <c r="B7422" s="269" t="s">
        <v>640</v>
      </c>
      <c r="C7422" s="226" t="s">
        <v>2568</v>
      </c>
      <c r="D7422" s="269" t="s">
        <v>643</v>
      </c>
      <c r="E7422" s="372" t="s">
        <v>1557</v>
      </c>
      <c r="F7422" s="269" t="s">
        <v>475</v>
      </c>
      <c r="G7422" s="373">
        <v>6.85</v>
      </c>
      <c r="H7422" s="225" t="s">
        <v>488</v>
      </c>
      <c r="I7422" s="372" t="s">
        <v>1383</v>
      </c>
      <c r="J7422" s="374">
        <v>0</v>
      </c>
      <c r="K7422" s="269" t="s">
        <v>22</v>
      </c>
      <c r="L7422" s="269" t="s">
        <v>1392</v>
      </c>
      <c r="M7422" s="369">
        <v>2010</v>
      </c>
      <c r="N7422" s="375">
        <v>43873</v>
      </c>
      <c r="O7422" s="226" t="s">
        <v>2569</v>
      </c>
      <c r="P7422" t="str">
        <f t="shared" si="115"/>
        <v>Minnesota River and Greater Blue Earth River TMDL for TSS-Minnesota River-(07020012-506)-TSS</v>
      </c>
    </row>
    <row r="7423" spans="1:16" ht="45" hidden="1" x14ac:dyDescent="0.25">
      <c r="A7423" s="129" t="s">
        <v>2285</v>
      </c>
      <c r="B7423" s="269" t="s">
        <v>640</v>
      </c>
      <c r="C7423" s="226" t="s">
        <v>2568</v>
      </c>
      <c r="D7423" s="269" t="s">
        <v>643</v>
      </c>
      <c r="E7423" s="372" t="s">
        <v>1557</v>
      </c>
      <c r="F7423" s="269" t="s">
        <v>475</v>
      </c>
      <c r="G7423" s="373">
        <v>3.12</v>
      </c>
      <c r="H7423" s="225" t="s">
        <v>488</v>
      </c>
      <c r="I7423" s="372" t="s">
        <v>1384</v>
      </c>
      <c r="J7423" s="374">
        <v>0</v>
      </c>
      <c r="K7423" s="269" t="s">
        <v>22</v>
      </c>
      <c r="L7423" s="269" t="s">
        <v>1392</v>
      </c>
      <c r="M7423" s="369">
        <v>2010</v>
      </c>
      <c r="N7423" s="375">
        <v>43873</v>
      </c>
      <c r="O7423" s="226" t="s">
        <v>2569</v>
      </c>
      <c r="P7423" t="str">
        <f t="shared" si="115"/>
        <v>Minnesota River and Greater Blue Earth River TMDL for TSS-Minnesota River-(07020012-506)-TSS</v>
      </c>
    </row>
    <row r="7424" spans="1:16" ht="45" hidden="1" x14ac:dyDescent="0.25">
      <c r="A7424" s="129" t="s">
        <v>2285</v>
      </c>
      <c r="B7424" s="269" t="s">
        <v>640</v>
      </c>
      <c r="C7424" s="226" t="s">
        <v>2568</v>
      </c>
      <c r="D7424" s="269" t="s">
        <v>643</v>
      </c>
      <c r="E7424" s="372" t="s">
        <v>1557</v>
      </c>
      <c r="F7424" s="269" t="s">
        <v>475</v>
      </c>
      <c r="G7424" s="373">
        <v>1.5</v>
      </c>
      <c r="H7424" s="225" t="s">
        <v>488</v>
      </c>
      <c r="I7424" s="372" t="s">
        <v>1385</v>
      </c>
      <c r="J7424" s="374">
        <v>0</v>
      </c>
      <c r="K7424" s="269" t="s">
        <v>22</v>
      </c>
      <c r="L7424" s="269" t="s">
        <v>1392</v>
      </c>
      <c r="M7424" s="369">
        <v>2010</v>
      </c>
      <c r="N7424" s="375">
        <v>43873</v>
      </c>
      <c r="O7424" s="226" t="s">
        <v>2569</v>
      </c>
      <c r="P7424" t="str">
        <f t="shared" si="115"/>
        <v>Minnesota River and Greater Blue Earth River TMDL for TSS-Minnesota River-(07020012-506)-TSS</v>
      </c>
    </row>
    <row r="7425" spans="1:16" ht="45" hidden="1" x14ac:dyDescent="0.25">
      <c r="A7425" s="226" t="s">
        <v>162</v>
      </c>
      <c r="B7425" s="227" t="s">
        <v>482</v>
      </c>
      <c r="C7425" s="226" t="s">
        <v>2568</v>
      </c>
      <c r="D7425" s="269" t="s">
        <v>2590</v>
      </c>
      <c r="E7425" s="372" t="s">
        <v>1557</v>
      </c>
      <c r="F7425" s="269" t="s">
        <v>505</v>
      </c>
      <c r="G7425" s="373">
        <v>0.45</v>
      </c>
      <c r="H7425" s="225" t="s">
        <v>488</v>
      </c>
      <c r="I7425" s="269" t="s">
        <v>1379</v>
      </c>
      <c r="J7425" s="374">
        <v>0</v>
      </c>
      <c r="K7425" s="269" t="s">
        <v>22</v>
      </c>
      <c r="L7425" s="269" t="s">
        <v>1392</v>
      </c>
      <c r="M7425" s="369">
        <v>2010</v>
      </c>
      <c r="N7425" s="375">
        <v>43873</v>
      </c>
      <c r="O7425" s="226" t="s">
        <v>2569</v>
      </c>
      <c r="P7425" t="str">
        <f t="shared" si="115"/>
        <v>Minnesota River and Greater Blue Earth River TMDL for TSS-Minnesota River-(07020012-799)-TSS</v>
      </c>
    </row>
    <row r="7426" spans="1:16" ht="45" hidden="1" x14ac:dyDescent="0.25">
      <c r="A7426" s="226" t="s">
        <v>162</v>
      </c>
      <c r="B7426" s="227" t="s">
        <v>482</v>
      </c>
      <c r="C7426" s="226" t="s">
        <v>2568</v>
      </c>
      <c r="D7426" s="269" t="s">
        <v>2590</v>
      </c>
      <c r="E7426" s="372" t="s">
        <v>1557</v>
      </c>
      <c r="F7426" s="269" t="s">
        <v>505</v>
      </c>
      <c r="G7426" s="373">
        <v>0.17</v>
      </c>
      <c r="H7426" s="225" t="s">
        <v>488</v>
      </c>
      <c r="I7426" s="269" t="s">
        <v>1382</v>
      </c>
      <c r="J7426" s="374">
        <v>0</v>
      </c>
      <c r="K7426" s="269" t="s">
        <v>22</v>
      </c>
      <c r="L7426" s="269" t="s">
        <v>1392</v>
      </c>
      <c r="M7426" s="369">
        <v>2010</v>
      </c>
      <c r="N7426" s="375">
        <v>43873</v>
      </c>
      <c r="O7426" s="226" t="s">
        <v>2569</v>
      </c>
      <c r="P7426" t="str">
        <f t="shared" si="115"/>
        <v>Minnesota River and Greater Blue Earth River TMDL for TSS-Minnesota River-(07020012-799)-TSS</v>
      </c>
    </row>
    <row r="7427" spans="1:16" ht="45" hidden="1" x14ac:dyDescent="0.25">
      <c r="A7427" s="226" t="s">
        <v>162</v>
      </c>
      <c r="B7427" s="227" t="s">
        <v>482</v>
      </c>
      <c r="C7427" s="226" t="s">
        <v>2568</v>
      </c>
      <c r="D7427" s="269" t="s">
        <v>2590</v>
      </c>
      <c r="E7427" s="372" t="s">
        <v>1557</v>
      </c>
      <c r="F7427" s="269" t="s">
        <v>505</v>
      </c>
      <c r="G7427" s="373">
        <v>7.0000000000000007E-2</v>
      </c>
      <c r="H7427" s="225" t="s">
        <v>488</v>
      </c>
      <c r="I7427" s="269" t="s">
        <v>1383</v>
      </c>
      <c r="J7427" s="374">
        <v>0</v>
      </c>
      <c r="K7427" s="269" t="s">
        <v>22</v>
      </c>
      <c r="L7427" s="269" t="s">
        <v>1392</v>
      </c>
      <c r="M7427" s="369">
        <v>2010</v>
      </c>
      <c r="N7427" s="375">
        <v>43873</v>
      </c>
      <c r="O7427" s="226" t="s">
        <v>2569</v>
      </c>
      <c r="P7427" t="str">
        <f t="shared" ref="P7427:P7490" si="116">CONCATENATE(C7427, "-", E7427, "-","(", D7427,")", "-",K7427)</f>
        <v>Minnesota River and Greater Blue Earth River TMDL for TSS-Minnesota River-(07020012-799)-TSS</v>
      </c>
    </row>
    <row r="7428" spans="1:16" ht="45" hidden="1" x14ac:dyDescent="0.25">
      <c r="A7428" s="226" t="s">
        <v>162</v>
      </c>
      <c r="B7428" s="227" t="s">
        <v>482</v>
      </c>
      <c r="C7428" s="226" t="s">
        <v>2568</v>
      </c>
      <c r="D7428" s="269" t="s">
        <v>2590</v>
      </c>
      <c r="E7428" s="372" t="s">
        <v>1557</v>
      </c>
      <c r="F7428" s="269" t="s">
        <v>505</v>
      </c>
      <c r="G7428" s="373">
        <v>0.03</v>
      </c>
      <c r="H7428" s="225" t="s">
        <v>488</v>
      </c>
      <c r="I7428" s="372" t="s">
        <v>1384</v>
      </c>
      <c r="J7428" s="374">
        <v>0</v>
      </c>
      <c r="K7428" s="269" t="s">
        <v>22</v>
      </c>
      <c r="L7428" s="269" t="s">
        <v>1392</v>
      </c>
      <c r="M7428" s="369">
        <v>2010</v>
      </c>
      <c r="N7428" s="375">
        <v>43873</v>
      </c>
      <c r="O7428" s="226" t="s">
        <v>2569</v>
      </c>
      <c r="P7428" t="str">
        <f t="shared" si="116"/>
        <v>Minnesota River and Greater Blue Earth River TMDL for TSS-Minnesota River-(07020012-799)-TSS</v>
      </c>
    </row>
    <row r="7429" spans="1:16" ht="45" hidden="1" x14ac:dyDescent="0.25">
      <c r="A7429" s="226" t="s">
        <v>162</v>
      </c>
      <c r="B7429" s="227" t="s">
        <v>482</v>
      </c>
      <c r="C7429" s="226" t="s">
        <v>2568</v>
      </c>
      <c r="D7429" s="269" t="s">
        <v>2590</v>
      </c>
      <c r="E7429" s="372" t="s">
        <v>1557</v>
      </c>
      <c r="F7429" s="269" t="s">
        <v>505</v>
      </c>
      <c r="G7429" s="373">
        <v>0.01</v>
      </c>
      <c r="H7429" s="225" t="s">
        <v>488</v>
      </c>
      <c r="I7429" s="372" t="s">
        <v>1385</v>
      </c>
      <c r="J7429" s="374">
        <v>0</v>
      </c>
      <c r="K7429" s="269" t="s">
        <v>22</v>
      </c>
      <c r="L7429" s="269" t="s">
        <v>1392</v>
      </c>
      <c r="M7429" s="369">
        <v>2010</v>
      </c>
      <c r="N7429" s="375">
        <v>43873</v>
      </c>
      <c r="O7429" s="226" t="s">
        <v>2569</v>
      </c>
      <c r="P7429" t="str">
        <f t="shared" si="116"/>
        <v>Minnesota River and Greater Blue Earth River TMDL for TSS-Minnesota River-(07020012-799)-TSS</v>
      </c>
    </row>
    <row r="7430" spans="1:16" ht="45" hidden="1" x14ac:dyDescent="0.25">
      <c r="A7430" s="129" t="s">
        <v>1548</v>
      </c>
      <c r="B7430" s="269" t="s">
        <v>2364</v>
      </c>
      <c r="C7430" s="226" t="s">
        <v>2568</v>
      </c>
      <c r="D7430" s="269" t="s">
        <v>2590</v>
      </c>
      <c r="E7430" s="372" t="s">
        <v>1557</v>
      </c>
      <c r="F7430" s="269" t="s">
        <v>475</v>
      </c>
      <c r="G7430" s="373">
        <v>26.38</v>
      </c>
      <c r="H7430" s="225" t="s">
        <v>488</v>
      </c>
      <c r="I7430" s="269" t="s">
        <v>1379</v>
      </c>
      <c r="J7430" s="374">
        <v>0</v>
      </c>
      <c r="K7430" s="269" t="s">
        <v>22</v>
      </c>
      <c r="L7430" s="269" t="s">
        <v>1392</v>
      </c>
      <c r="M7430" s="369">
        <v>2010</v>
      </c>
      <c r="N7430" s="375">
        <v>43873</v>
      </c>
      <c r="O7430" s="226" t="s">
        <v>2569</v>
      </c>
      <c r="P7430" t="str">
        <f t="shared" si="116"/>
        <v>Minnesota River and Greater Blue Earth River TMDL for TSS-Minnesota River-(07020012-799)-TSS</v>
      </c>
    </row>
    <row r="7431" spans="1:16" ht="45" hidden="1" x14ac:dyDescent="0.25">
      <c r="A7431" s="129" t="s">
        <v>1548</v>
      </c>
      <c r="B7431" s="269" t="s">
        <v>2364</v>
      </c>
      <c r="C7431" s="226" t="s">
        <v>2568</v>
      </c>
      <c r="D7431" s="269" t="s">
        <v>2590</v>
      </c>
      <c r="E7431" s="372" t="s">
        <v>1557</v>
      </c>
      <c r="F7431" s="269" t="s">
        <v>475</v>
      </c>
      <c r="G7431" s="373">
        <v>9.7799999999999994</v>
      </c>
      <c r="H7431" s="225" t="s">
        <v>488</v>
      </c>
      <c r="I7431" s="269" t="s">
        <v>1382</v>
      </c>
      <c r="J7431" s="374">
        <v>0</v>
      </c>
      <c r="K7431" s="269" t="s">
        <v>22</v>
      </c>
      <c r="L7431" s="269" t="s">
        <v>1392</v>
      </c>
      <c r="M7431" s="369">
        <v>2010</v>
      </c>
      <c r="N7431" s="375">
        <v>43873</v>
      </c>
      <c r="O7431" s="226" t="s">
        <v>2569</v>
      </c>
      <c r="P7431" t="str">
        <f t="shared" si="116"/>
        <v>Minnesota River and Greater Blue Earth River TMDL for TSS-Minnesota River-(07020012-799)-TSS</v>
      </c>
    </row>
    <row r="7432" spans="1:16" ht="45" hidden="1" x14ac:dyDescent="0.25">
      <c r="A7432" s="129" t="s">
        <v>1548</v>
      </c>
      <c r="B7432" s="269" t="s">
        <v>2364</v>
      </c>
      <c r="C7432" s="226" t="s">
        <v>2568</v>
      </c>
      <c r="D7432" s="269" t="s">
        <v>2590</v>
      </c>
      <c r="E7432" s="372" t="s">
        <v>1557</v>
      </c>
      <c r="F7432" s="269" t="s">
        <v>475</v>
      </c>
      <c r="G7432" s="373">
        <v>3.95</v>
      </c>
      <c r="H7432" s="225" t="s">
        <v>488</v>
      </c>
      <c r="I7432" s="269" t="s">
        <v>1383</v>
      </c>
      <c r="J7432" s="374">
        <v>0</v>
      </c>
      <c r="K7432" s="269" t="s">
        <v>22</v>
      </c>
      <c r="L7432" s="269" t="s">
        <v>1392</v>
      </c>
      <c r="M7432" s="369">
        <v>2010</v>
      </c>
      <c r="N7432" s="375">
        <v>43873</v>
      </c>
      <c r="O7432" s="226" t="s">
        <v>2569</v>
      </c>
      <c r="P7432" t="str">
        <f t="shared" si="116"/>
        <v>Minnesota River and Greater Blue Earth River TMDL for TSS-Minnesota River-(07020012-799)-TSS</v>
      </c>
    </row>
    <row r="7433" spans="1:16" ht="45" hidden="1" x14ac:dyDescent="0.25">
      <c r="A7433" s="129" t="s">
        <v>1548</v>
      </c>
      <c r="B7433" s="269" t="s">
        <v>2364</v>
      </c>
      <c r="C7433" s="226" t="s">
        <v>2568</v>
      </c>
      <c r="D7433" s="269" t="s">
        <v>2590</v>
      </c>
      <c r="E7433" s="372" t="s">
        <v>1557</v>
      </c>
      <c r="F7433" s="269" t="s">
        <v>475</v>
      </c>
      <c r="G7433" s="373">
        <v>1.8</v>
      </c>
      <c r="H7433" s="225" t="s">
        <v>488</v>
      </c>
      <c r="I7433" s="372" t="s">
        <v>1384</v>
      </c>
      <c r="J7433" s="374">
        <v>0</v>
      </c>
      <c r="K7433" s="269" t="s">
        <v>22</v>
      </c>
      <c r="L7433" s="269" t="s">
        <v>1392</v>
      </c>
      <c r="M7433" s="369">
        <v>2010</v>
      </c>
      <c r="N7433" s="375">
        <v>43873</v>
      </c>
      <c r="O7433" s="226" t="s">
        <v>2569</v>
      </c>
      <c r="P7433" t="str">
        <f t="shared" si="116"/>
        <v>Minnesota River and Greater Blue Earth River TMDL for TSS-Minnesota River-(07020012-799)-TSS</v>
      </c>
    </row>
    <row r="7434" spans="1:16" ht="45" hidden="1" x14ac:dyDescent="0.25">
      <c r="A7434" s="129" t="s">
        <v>1548</v>
      </c>
      <c r="B7434" s="269" t="s">
        <v>2364</v>
      </c>
      <c r="C7434" s="226" t="s">
        <v>2568</v>
      </c>
      <c r="D7434" s="269" t="s">
        <v>2590</v>
      </c>
      <c r="E7434" s="372" t="s">
        <v>1557</v>
      </c>
      <c r="F7434" s="269" t="s">
        <v>475</v>
      </c>
      <c r="G7434" s="373">
        <v>0.86</v>
      </c>
      <c r="H7434" s="225" t="s">
        <v>488</v>
      </c>
      <c r="I7434" s="372" t="s">
        <v>1385</v>
      </c>
      <c r="J7434" s="374">
        <v>0</v>
      </c>
      <c r="K7434" s="269" t="s">
        <v>22</v>
      </c>
      <c r="L7434" s="269" t="s">
        <v>1392</v>
      </c>
      <c r="M7434" s="369">
        <v>2010</v>
      </c>
      <c r="N7434" s="375">
        <v>43873</v>
      </c>
      <c r="O7434" s="226" t="s">
        <v>2569</v>
      </c>
      <c r="P7434" t="str">
        <f t="shared" si="116"/>
        <v>Minnesota River and Greater Blue Earth River TMDL for TSS-Minnesota River-(07020012-799)-TSS</v>
      </c>
    </row>
    <row r="7435" spans="1:16" ht="45" hidden="1" x14ac:dyDescent="0.25">
      <c r="A7435" s="129" t="s">
        <v>1787</v>
      </c>
      <c r="B7435" s="269" t="s">
        <v>2379</v>
      </c>
      <c r="C7435" s="226" t="s">
        <v>2568</v>
      </c>
      <c r="D7435" s="269" t="s">
        <v>2590</v>
      </c>
      <c r="E7435" s="372" t="s">
        <v>1557</v>
      </c>
      <c r="F7435" s="269" t="s">
        <v>475</v>
      </c>
      <c r="G7435" s="373">
        <v>26.38</v>
      </c>
      <c r="H7435" s="225" t="s">
        <v>488</v>
      </c>
      <c r="I7435" s="269" t="s">
        <v>1379</v>
      </c>
      <c r="J7435" s="374">
        <v>0</v>
      </c>
      <c r="K7435" s="269" t="s">
        <v>22</v>
      </c>
      <c r="L7435" s="269" t="s">
        <v>1392</v>
      </c>
      <c r="M7435" s="369">
        <v>2010</v>
      </c>
      <c r="N7435" s="375">
        <v>43873</v>
      </c>
      <c r="O7435" s="226" t="s">
        <v>2569</v>
      </c>
      <c r="P7435" t="str">
        <f t="shared" si="116"/>
        <v>Minnesota River and Greater Blue Earth River TMDL for TSS-Minnesota River-(07020012-799)-TSS</v>
      </c>
    </row>
    <row r="7436" spans="1:16" ht="45" hidden="1" x14ac:dyDescent="0.25">
      <c r="A7436" s="129" t="s">
        <v>1787</v>
      </c>
      <c r="B7436" s="269" t="s">
        <v>2379</v>
      </c>
      <c r="C7436" s="226" t="s">
        <v>2568</v>
      </c>
      <c r="D7436" s="269" t="s">
        <v>2590</v>
      </c>
      <c r="E7436" s="372" t="s">
        <v>1557</v>
      </c>
      <c r="F7436" s="269" t="s">
        <v>475</v>
      </c>
      <c r="G7436" s="373">
        <v>9.7799999999999994</v>
      </c>
      <c r="H7436" s="225" t="s">
        <v>488</v>
      </c>
      <c r="I7436" s="269" t="s">
        <v>1382</v>
      </c>
      <c r="J7436" s="374">
        <v>0</v>
      </c>
      <c r="K7436" s="269" t="s">
        <v>22</v>
      </c>
      <c r="L7436" s="269" t="s">
        <v>1392</v>
      </c>
      <c r="M7436" s="369">
        <v>2010</v>
      </c>
      <c r="N7436" s="375">
        <v>43873</v>
      </c>
      <c r="O7436" s="226" t="s">
        <v>2569</v>
      </c>
      <c r="P7436" t="str">
        <f t="shared" si="116"/>
        <v>Minnesota River and Greater Blue Earth River TMDL for TSS-Minnesota River-(07020012-799)-TSS</v>
      </c>
    </row>
    <row r="7437" spans="1:16" ht="45" hidden="1" x14ac:dyDescent="0.25">
      <c r="A7437" s="129" t="s">
        <v>1787</v>
      </c>
      <c r="B7437" s="269" t="s">
        <v>2379</v>
      </c>
      <c r="C7437" s="226" t="s">
        <v>2568</v>
      </c>
      <c r="D7437" s="269" t="s">
        <v>2590</v>
      </c>
      <c r="E7437" s="372" t="s">
        <v>1557</v>
      </c>
      <c r="F7437" s="269" t="s">
        <v>475</v>
      </c>
      <c r="G7437" s="373">
        <v>3.95</v>
      </c>
      <c r="H7437" s="225" t="s">
        <v>488</v>
      </c>
      <c r="I7437" s="269" t="s">
        <v>1383</v>
      </c>
      <c r="J7437" s="374">
        <v>0</v>
      </c>
      <c r="K7437" s="269" t="s">
        <v>22</v>
      </c>
      <c r="L7437" s="269" t="s">
        <v>1392</v>
      </c>
      <c r="M7437" s="369">
        <v>2010</v>
      </c>
      <c r="N7437" s="375">
        <v>43873</v>
      </c>
      <c r="O7437" s="226" t="s">
        <v>2569</v>
      </c>
      <c r="P7437" t="str">
        <f t="shared" si="116"/>
        <v>Minnesota River and Greater Blue Earth River TMDL for TSS-Minnesota River-(07020012-799)-TSS</v>
      </c>
    </row>
    <row r="7438" spans="1:16" ht="45" hidden="1" x14ac:dyDescent="0.25">
      <c r="A7438" s="129" t="s">
        <v>1787</v>
      </c>
      <c r="B7438" s="269" t="s">
        <v>2379</v>
      </c>
      <c r="C7438" s="226" t="s">
        <v>2568</v>
      </c>
      <c r="D7438" s="269" t="s">
        <v>2590</v>
      </c>
      <c r="E7438" s="372" t="s">
        <v>1557</v>
      </c>
      <c r="F7438" s="269" t="s">
        <v>475</v>
      </c>
      <c r="G7438" s="373">
        <v>1.8</v>
      </c>
      <c r="H7438" s="225" t="s">
        <v>488</v>
      </c>
      <c r="I7438" s="372" t="s">
        <v>1384</v>
      </c>
      <c r="J7438" s="374">
        <v>0</v>
      </c>
      <c r="K7438" s="269" t="s">
        <v>22</v>
      </c>
      <c r="L7438" s="269" t="s">
        <v>1392</v>
      </c>
      <c r="M7438" s="369">
        <v>2010</v>
      </c>
      <c r="N7438" s="375">
        <v>43873</v>
      </c>
      <c r="O7438" s="226" t="s">
        <v>2569</v>
      </c>
      <c r="P7438" t="str">
        <f t="shared" si="116"/>
        <v>Minnesota River and Greater Blue Earth River TMDL for TSS-Minnesota River-(07020012-799)-TSS</v>
      </c>
    </row>
    <row r="7439" spans="1:16" ht="45" hidden="1" x14ac:dyDescent="0.25">
      <c r="A7439" s="129" t="s">
        <v>1787</v>
      </c>
      <c r="B7439" s="269" t="s">
        <v>2379</v>
      </c>
      <c r="C7439" s="226" t="s">
        <v>2568</v>
      </c>
      <c r="D7439" s="269" t="s">
        <v>2590</v>
      </c>
      <c r="E7439" s="372" t="s">
        <v>1557</v>
      </c>
      <c r="F7439" s="269" t="s">
        <v>475</v>
      </c>
      <c r="G7439" s="373">
        <v>0.86</v>
      </c>
      <c r="H7439" s="225" t="s">
        <v>488</v>
      </c>
      <c r="I7439" s="372" t="s">
        <v>1385</v>
      </c>
      <c r="J7439" s="374">
        <v>0</v>
      </c>
      <c r="K7439" s="269" t="s">
        <v>22</v>
      </c>
      <c r="L7439" s="269" t="s">
        <v>1392</v>
      </c>
      <c r="M7439" s="369">
        <v>2010</v>
      </c>
      <c r="N7439" s="375">
        <v>43873</v>
      </c>
      <c r="O7439" s="226" t="s">
        <v>2569</v>
      </c>
      <c r="P7439" t="str">
        <f t="shared" si="116"/>
        <v>Minnesota River and Greater Blue Earth River TMDL for TSS-Minnesota River-(07020012-799)-TSS</v>
      </c>
    </row>
    <row r="7440" spans="1:16" ht="45" hidden="1" x14ac:dyDescent="0.25">
      <c r="A7440" s="129" t="s">
        <v>1825</v>
      </c>
      <c r="B7440" s="269" t="s">
        <v>629</v>
      </c>
      <c r="C7440" s="226" t="s">
        <v>2568</v>
      </c>
      <c r="D7440" s="269" t="s">
        <v>2590</v>
      </c>
      <c r="E7440" s="372" t="s">
        <v>1557</v>
      </c>
      <c r="F7440" s="269" t="s">
        <v>475</v>
      </c>
      <c r="G7440" s="373">
        <v>26.38</v>
      </c>
      <c r="H7440" s="225" t="s">
        <v>488</v>
      </c>
      <c r="I7440" s="269" t="s">
        <v>1379</v>
      </c>
      <c r="J7440" s="374">
        <v>0</v>
      </c>
      <c r="K7440" s="269" t="s">
        <v>22</v>
      </c>
      <c r="L7440" s="269" t="s">
        <v>1392</v>
      </c>
      <c r="M7440" s="369">
        <v>2010</v>
      </c>
      <c r="N7440" s="375">
        <v>43873</v>
      </c>
      <c r="O7440" s="226" t="s">
        <v>2569</v>
      </c>
      <c r="P7440" t="str">
        <f t="shared" si="116"/>
        <v>Minnesota River and Greater Blue Earth River TMDL for TSS-Minnesota River-(07020012-799)-TSS</v>
      </c>
    </row>
    <row r="7441" spans="1:16" ht="45" hidden="1" x14ac:dyDescent="0.25">
      <c r="A7441" s="129" t="s">
        <v>1825</v>
      </c>
      <c r="B7441" s="269" t="s">
        <v>629</v>
      </c>
      <c r="C7441" s="226" t="s">
        <v>2568</v>
      </c>
      <c r="D7441" s="269" t="s">
        <v>2590</v>
      </c>
      <c r="E7441" s="372" t="s">
        <v>1557</v>
      </c>
      <c r="F7441" s="269" t="s">
        <v>475</v>
      </c>
      <c r="G7441" s="373">
        <v>9.7799999999999994</v>
      </c>
      <c r="H7441" s="225" t="s">
        <v>488</v>
      </c>
      <c r="I7441" s="269" t="s">
        <v>1382</v>
      </c>
      <c r="J7441" s="374">
        <v>0</v>
      </c>
      <c r="K7441" s="269" t="s">
        <v>22</v>
      </c>
      <c r="L7441" s="269" t="s">
        <v>1392</v>
      </c>
      <c r="M7441" s="369">
        <v>2010</v>
      </c>
      <c r="N7441" s="375">
        <v>43873</v>
      </c>
      <c r="O7441" s="226" t="s">
        <v>2569</v>
      </c>
      <c r="P7441" t="str">
        <f t="shared" si="116"/>
        <v>Minnesota River and Greater Blue Earth River TMDL for TSS-Minnesota River-(07020012-799)-TSS</v>
      </c>
    </row>
    <row r="7442" spans="1:16" ht="45" hidden="1" x14ac:dyDescent="0.25">
      <c r="A7442" s="129" t="s">
        <v>1825</v>
      </c>
      <c r="B7442" s="269" t="s">
        <v>629</v>
      </c>
      <c r="C7442" s="226" t="s">
        <v>2568</v>
      </c>
      <c r="D7442" s="269" t="s">
        <v>2590</v>
      </c>
      <c r="E7442" s="372" t="s">
        <v>1557</v>
      </c>
      <c r="F7442" s="269" t="s">
        <v>475</v>
      </c>
      <c r="G7442" s="373">
        <v>3.95</v>
      </c>
      <c r="H7442" s="225" t="s">
        <v>488</v>
      </c>
      <c r="I7442" s="269" t="s">
        <v>1383</v>
      </c>
      <c r="J7442" s="374">
        <v>0</v>
      </c>
      <c r="K7442" s="269" t="s">
        <v>22</v>
      </c>
      <c r="L7442" s="269" t="s">
        <v>1392</v>
      </c>
      <c r="M7442" s="369">
        <v>2010</v>
      </c>
      <c r="N7442" s="375">
        <v>43873</v>
      </c>
      <c r="O7442" s="226" t="s">
        <v>2569</v>
      </c>
      <c r="P7442" t="str">
        <f t="shared" si="116"/>
        <v>Minnesota River and Greater Blue Earth River TMDL for TSS-Minnesota River-(07020012-799)-TSS</v>
      </c>
    </row>
    <row r="7443" spans="1:16" ht="45" hidden="1" x14ac:dyDescent="0.25">
      <c r="A7443" s="129" t="s">
        <v>1825</v>
      </c>
      <c r="B7443" s="269" t="s">
        <v>629</v>
      </c>
      <c r="C7443" s="226" t="s">
        <v>2568</v>
      </c>
      <c r="D7443" s="269" t="s">
        <v>2590</v>
      </c>
      <c r="E7443" s="372" t="s">
        <v>1557</v>
      </c>
      <c r="F7443" s="269" t="s">
        <v>475</v>
      </c>
      <c r="G7443" s="373">
        <v>1.8</v>
      </c>
      <c r="H7443" s="225" t="s">
        <v>488</v>
      </c>
      <c r="I7443" s="372" t="s">
        <v>1384</v>
      </c>
      <c r="J7443" s="374">
        <v>0</v>
      </c>
      <c r="K7443" s="269" t="s">
        <v>22</v>
      </c>
      <c r="L7443" s="269" t="s">
        <v>1392</v>
      </c>
      <c r="M7443" s="369">
        <v>2010</v>
      </c>
      <c r="N7443" s="375">
        <v>43873</v>
      </c>
      <c r="O7443" s="226" t="s">
        <v>2569</v>
      </c>
      <c r="P7443" t="str">
        <f t="shared" si="116"/>
        <v>Minnesota River and Greater Blue Earth River TMDL for TSS-Minnesota River-(07020012-799)-TSS</v>
      </c>
    </row>
    <row r="7444" spans="1:16" ht="45" hidden="1" x14ac:dyDescent="0.25">
      <c r="A7444" s="129" t="s">
        <v>1825</v>
      </c>
      <c r="B7444" s="269" t="s">
        <v>629</v>
      </c>
      <c r="C7444" s="226" t="s">
        <v>2568</v>
      </c>
      <c r="D7444" s="269" t="s">
        <v>2590</v>
      </c>
      <c r="E7444" s="372" t="s">
        <v>1557</v>
      </c>
      <c r="F7444" s="269" t="s">
        <v>475</v>
      </c>
      <c r="G7444" s="373">
        <v>0.86</v>
      </c>
      <c r="H7444" s="225" t="s">
        <v>488</v>
      </c>
      <c r="I7444" s="372" t="s">
        <v>1385</v>
      </c>
      <c r="J7444" s="374">
        <v>0</v>
      </c>
      <c r="K7444" s="269" t="s">
        <v>22</v>
      </c>
      <c r="L7444" s="269" t="s">
        <v>1392</v>
      </c>
      <c r="M7444" s="369">
        <v>2010</v>
      </c>
      <c r="N7444" s="375">
        <v>43873</v>
      </c>
      <c r="O7444" s="226" t="s">
        <v>2569</v>
      </c>
      <c r="P7444" t="str">
        <f t="shared" si="116"/>
        <v>Minnesota River and Greater Blue Earth River TMDL for TSS-Minnesota River-(07020012-799)-TSS</v>
      </c>
    </row>
    <row r="7445" spans="1:16" ht="45" hidden="1" x14ac:dyDescent="0.25">
      <c r="A7445" s="129" t="s">
        <v>2588</v>
      </c>
      <c r="B7445" s="269" t="s">
        <v>515</v>
      </c>
      <c r="C7445" s="226" t="s">
        <v>2568</v>
      </c>
      <c r="D7445" s="269" t="s">
        <v>2590</v>
      </c>
      <c r="E7445" s="372" t="s">
        <v>1557</v>
      </c>
      <c r="F7445" s="269" t="s">
        <v>475</v>
      </c>
      <c r="G7445" s="373">
        <v>26.38</v>
      </c>
      <c r="H7445" s="225" t="s">
        <v>488</v>
      </c>
      <c r="I7445" s="269" t="s">
        <v>1379</v>
      </c>
      <c r="J7445" s="374">
        <v>0</v>
      </c>
      <c r="K7445" s="269" t="s">
        <v>22</v>
      </c>
      <c r="L7445" s="269" t="s">
        <v>1392</v>
      </c>
      <c r="M7445" s="369">
        <v>2010</v>
      </c>
      <c r="N7445" s="375">
        <v>43873</v>
      </c>
      <c r="O7445" s="226" t="s">
        <v>2569</v>
      </c>
      <c r="P7445" t="str">
        <f t="shared" si="116"/>
        <v>Minnesota River and Greater Blue Earth River TMDL for TSS-Minnesota River-(07020012-799)-TSS</v>
      </c>
    </row>
    <row r="7446" spans="1:16" ht="45" hidden="1" x14ac:dyDescent="0.25">
      <c r="A7446" s="129" t="s">
        <v>2588</v>
      </c>
      <c r="B7446" s="269" t="s">
        <v>515</v>
      </c>
      <c r="C7446" s="226" t="s">
        <v>2568</v>
      </c>
      <c r="D7446" s="269" t="s">
        <v>2590</v>
      </c>
      <c r="E7446" s="372" t="s">
        <v>1557</v>
      </c>
      <c r="F7446" s="269" t="s">
        <v>475</v>
      </c>
      <c r="G7446" s="373">
        <v>9.7799999999999994</v>
      </c>
      <c r="H7446" s="225" t="s">
        <v>488</v>
      </c>
      <c r="I7446" s="269" t="s">
        <v>1382</v>
      </c>
      <c r="J7446" s="374">
        <v>0</v>
      </c>
      <c r="K7446" s="269" t="s">
        <v>22</v>
      </c>
      <c r="L7446" s="269" t="s">
        <v>1392</v>
      </c>
      <c r="M7446" s="369">
        <v>2010</v>
      </c>
      <c r="N7446" s="375">
        <v>43873</v>
      </c>
      <c r="O7446" s="226" t="s">
        <v>2569</v>
      </c>
      <c r="P7446" t="str">
        <f t="shared" si="116"/>
        <v>Minnesota River and Greater Blue Earth River TMDL for TSS-Minnesota River-(07020012-799)-TSS</v>
      </c>
    </row>
    <row r="7447" spans="1:16" ht="45" hidden="1" x14ac:dyDescent="0.25">
      <c r="A7447" s="129" t="s">
        <v>2588</v>
      </c>
      <c r="B7447" s="269" t="s">
        <v>515</v>
      </c>
      <c r="C7447" s="226" t="s">
        <v>2568</v>
      </c>
      <c r="D7447" s="269" t="s">
        <v>2590</v>
      </c>
      <c r="E7447" s="372" t="s">
        <v>1557</v>
      </c>
      <c r="F7447" s="269" t="s">
        <v>475</v>
      </c>
      <c r="G7447" s="373">
        <v>3.95</v>
      </c>
      <c r="H7447" s="225" t="s">
        <v>488</v>
      </c>
      <c r="I7447" s="269" t="s">
        <v>1383</v>
      </c>
      <c r="J7447" s="374">
        <v>0</v>
      </c>
      <c r="K7447" s="269" t="s">
        <v>22</v>
      </c>
      <c r="L7447" s="269" t="s">
        <v>1392</v>
      </c>
      <c r="M7447" s="369">
        <v>2010</v>
      </c>
      <c r="N7447" s="375">
        <v>43873</v>
      </c>
      <c r="O7447" s="226" t="s">
        <v>2569</v>
      </c>
      <c r="P7447" t="str">
        <f t="shared" si="116"/>
        <v>Minnesota River and Greater Blue Earth River TMDL for TSS-Minnesota River-(07020012-799)-TSS</v>
      </c>
    </row>
    <row r="7448" spans="1:16" ht="45" hidden="1" x14ac:dyDescent="0.25">
      <c r="A7448" s="129" t="s">
        <v>2588</v>
      </c>
      <c r="B7448" s="269" t="s">
        <v>515</v>
      </c>
      <c r="C7448" s="226" t="s">
        <v>2568</v>
      </c>
      <c r="D7448" s="269" t="s">
        <v>2590</v>
      </c>
      <c r="E7448" s="372" t="s">
        <v>1557</v>
      </c>
      <c r="F7448" s="269" t="s">
        <v>475</v>
      </c>
      <c r="G7448" s="373">
        <v>1.8</v>
      </c>
      <c r="H7448" s="225" t="s">
        <v>488</v>
      </c>
      <c r="I7448" s="372" t="s">
        <v>1384</v>
      </c>
      <c r="J7448" s="374">
        <v>0</v>
      </c>
      <c r="K7448" s="269" t="s">
        <v>22</v>
      </c>
      <c r="L7448" s="269" t="s">
        <v>1392</v>
      </c>
      <c r="M7448" s="369">
        <v>2010</v>
      </c>
      <c r="N7448" s="375">
        <v>43873</v>
      </c>
      <c r="O7448" s="226" t="s">
        <v>2569</v>
      </c>
      <c r="P7448" t="str">
        <f t="shared" si="116"/>
        <v>Minnesota River and Greater Blue Earth River TMDL for TSS-Minnesota River-(07020012-799)-TSS</v>
      </c>
    </row>
    <row r="7449" spans="1:16" ht="45" hidden="1" x14ac:dyDescent="0.25">
      <c r="A7449" s="129" t="s">
        <v>2588</v>
      </c>
      <c r="B7449" s="269" t="s">
        <v>515</v>
      </c>
      <c r="C7449" s="226" t="s">
        <v>2568</v>
      </c>
      <c r="D7449" s="269" t="s">
        <v>2590</v>
      </c>
      <c r="E7449" s="372" t="s">
        <v>1557</v>
      </c>
      <c r="F7449" s="269" t="s">
        <v>475</v>
      </c>
      <c r="G7449" s="373">
        <v>0.86</v>
      </c>
      <c r="H7449" s="225" t="s">
        <v>488</v>
      </c>
      <c r="I7449" s="372" t="s">
        <v>1385</v>
      </c>
      <c r="J7449" s="374">
        <v>0</v>
      </c>
      <c r="K7449" s="269" t="s">
        <v>22</v>
      </c>
      <c r="L7449" s="269" t="s">
        <v>1392</v>
      </c>
      <c r="M7449" s="369">
        <v>2010</v>
      </c>
      <c r="N7449" s="375">
        <v>43873</v>
      </c>
      <c r="O7449" s="226" t="s">
        <v>2569</v>
      </c>
      <c r="P7449" t="str">
        <f t="shared" si="116"/>
        <v>Minnesota River and Greater Blue Earth River TMDL for TSS-Minnesota River-(07020012-799)-TSS</v>
      </c>
    </row>
    <row r="7450" spans="1:16" ht="45" hidden="1" x14ac:dyDescent="0.25">
      <c r="A7450" s="129" t="s">
        <v>2056</v>
      </c>
      <c r="B7450" s="269" t="s">
        <v>632</v>
      </c>
      <c r="C7450" s="226" t="s">
        <v>2568</v>
      </c>
      <c r="D7450" s="269" t="s">
        <v>2590</v>
      </c>
      <c r="E7450" s="372" t="s">
        <v>1557</v>
      </c>
      <c r="F7450" s="269" t="s">
        <v>475</v>
      </c>
      <c r="G7450" s="373">
        <v>26.38</v>
      </c>
      <c r="H7450" s="225" t="s">
        <v>488</v>
      </c>
      <c r="I7450" s="269" t="s">
        <v>1379</v>
      </c>
      <c r="J7450" s="374">
        <v>0</v>
      </c>
      <c r="K7450" s="269" t="s">
        <v>22</v>
      </c>
      <c r="L7450" s="269" t="s">
        <v>1392</v>
      </c>
      <c r="M7450" s="369">
        <v>2010</v>
      </c>
      <c r="N7450" s="375">
        <v>43873</v>
      </c>
      <c r="O7450" s="226" t="s">
        <v>2569</v>
      </c>
      <c r="P7450" t="str">
        <f t="shared" si="116"/>
        <v>Minnesota River and Greater Blue Earth River TMDL for TSS-Minnesota River-(07020012-799)-TSS</v>
      </c>
    </row>
    <row r="7451" spans="1:16" ht="45" hidden="1" x14ac:dyDescent="0.25">
      <c r="A7451" s="129" t="s">
        <v>2056</v>
      </c>
      <c r="B7451" s="269" t="s">
        <v>632</v>
      </c>
      <c r="C7451" s="226" t="s">
        <v>2568</v>
      </c>
      <c r="D7451" s="269" t="s">
        <v>2590</v>
      </c>
      <c r="E7451" s="372" t="s">
        <v>1557</v>
      </c>
      <c r="F7451" s="269" t="s">
        <v>475</v>
      </c>
      <c r="G7451" s="373">
        <v>9.7799999999999994</v>
      </c>
      <c r="H7451" s="225" t="s">
        <v>488</v>
      </c>
      <c r="I7451" s="269" t="s">
        <v>1382</v>
      </c>
      <c r="J7451" s="374">
        <v>0</v>
      </c>
      <c r="K7451" s="269" t="s">
        <v>22</v>
      </c>
      <c r="L7451" s="269" t="s">
        <v>1392</v>
      </c>
      <c r="M7451" s="369">
        <v>2010</v>
      </c>
      <c r="N7451" s="375">
        <v>43873</v>
      </c>
      <c r="O7451" s="226" t="s">
        <v>2569</v>
      </c>
      <c r="P7451" t="str">
        <f t="shared" si="116"/>
        <v>Minnesota River and Greater Blue Earth River TMDL for TSS-Minnesota River-(07020012-799)-TSS</v>
      </c>
    </row>
    <row r="7452" spans="1:16" ht="45" hidden="1" x14ac:dyDescent="0.25">
      <c r="A7452" s="129" t="s">
        <v>2056</v>
      </c>
      <c r="B7452" s="269" t="s">
        <v>632</v>
      </c>
      <c r="C7452" s="226" t="s">
        <v>2568</v>
      </c>
      <c r="D7452" s="269" t="s">
        <v>2590</v>
      </c>
      <c r="E7452" s="372" t="s">
        <v>1557</v>
      </c>
      <c r="F7452" s="269" t="s">
        <v>475</v>
      </c>
      <c r="G7452" s="373">
        <v>3.95</v>
      </c>
      <c r="H7452" s="225" t="s">
        <v>488</v>
      </c>
      <c r="I7452" s="269" t="s">
        <v>1383</v>
      </c>
      <c r="J7452" s="374">
        <v>0</v>
      </c>
      <c r="K7452" s="269" t="s">
        <v>22</v>
      </c>
      <c r="L7452" s="269" t="s">
        <v>1392</v>
      </c>
      <c r="M7452" s="369">
        <v>2010</v>
      </c>
      <c r="N7452" s="375">
        <v>43873</v>
      </c>
      <c r="O7452" s="226" t="s">
        <v>2569</v>
      </c>
      <c r="P7452" t="str">
        <f t="shared" si="116"/>
        <v>Minnesota River and Greater Blue Earth River TMDL for TSS-Minnesota River-(07020012-799)-TSS</v>
      </c>
    </row>
    <row r="7453" spans="1:16" ht="45" hidden="1" x14ac:dyDescent="0.25">
      <c r="A7453" s="129" t="s">
        <v>2056</v>
      </c>
      <c r="B7453" s="269" t="s">
        <v>632</v>
      </c>
      <c r="C7453" s="226" t="s">
        <v>2568</v>
      </c>
      <c r="D7453" s="269" t="s">
        <v>2590</v>
      </c>
      <c r="E7453" s="372" t="s">
        <v>1557</v>
      </c>
      <c r="F7453" s="269" t="s">
        <v>475</v>
      </c>
      <c r="G7453" s="373">
        <v>1.8</v>
      </c>
      <c r="H7453" s="225" t="s">
        <v>488</v>
      </c>
      <c r="I7453" s="372" t="s">
        <v>1384</v>
      </c>
      <c r="J7453" s="374">
        <v>0</v>
      </c>
      <c r="K7453" s="269" t="s">
        <v>22</v>
      </c>
      <c r="L7453" s="269" t="s">
        <v>1392</v>
      </c>
      <c r="M7453" s="369">
        <v>2010</v>
      </c>
      <c r="N7453" s="375">
        <v>43873</v>
      </c>
      <c r="O7453" s="226" t="s">
        <v>2569</v>
      </c>
      <c r="P7453" t="str">
        <f t="shared" si="116"/>
        <v>Minnesota River and Greater Blue Earth River TMDL for TSS-Minnesota River-(07020012-799)-TSS</v>
      </c>
    </row>
    <row r="7454" spans="1:16" ht="45" hidden="1" x14ac:dyDescent="0.25">
      <c r="A7454" s="129" t="s">
        <v>2056</v>
      </c>
      <c r="B7454" s="269" t="s">
        <v>632</v>
      </c>
      <c r="C7454" s="226" t="s">
        <v>2568</v>
      </c>
      <c r="D7454" s="269" t="s">
        <v>2590</v>
      </c>
      <c r="E7454" s="372" t="s">
        <v>1557</v>
      </c>
      <c r="F7454" s="269" t="s">
        <v>475</v>
      </c>
      <c r="G7454" s="373">
        <v>0.86</v>
      </c>
      <c r="H7454" s="225" t="s">
        <v>488</v>
      </c>
      <c r="I7454" s="372" t="s">
        <v>1385</v>
      </c>
      <c r="J7454" s="374">
        <v>0</v>
      </c>
      <c r="K7454" s="269" t="s">
        <v>22</v>
      </c>
      <c r="L7454" s="269" t="s">
        <v>1392</v>
      </c>
      <c r="M7454" s="369">
        <v>2010</v>
      </c>
      <c r="N7454" s="375">
        <v>43873</v>
      </c>
      <c r="O7454" s="226" t="s">
        <v>2569</v>
      </c>
      <c r="P7454" t="str">
        <f t="shared" si="116"/>
        <v>Minnesota River and Greater Blue Earth River TMDL for TSS-Minnesota River-(07020012-799)-TSS</v>
      </c>
    </row>
    <row r="7455" spans="1:16" ht="45" hidden="1" x14ac:dyDescent="0.25">
      <c r="A7455" s="129" t="s">
        <v>2057</v>
      </c>
      <c r="B7455" s="269" t="s">
        <v>2411</v>
      </c>
      <c r="C7455" s="226" t="s">
        <v>2568</v>
      </c>
      <c r="D7455" s="269" t="s">
        <v>2590</v>
      </c>
      <c r="E7455" s="372" t="s">
        <v>1557</v>
      </c>
      <c r="F7455" s="269" t="s">
        <v>475</v>
      </c>
      <c r="G7455" s="373">
        <v>26.38</v>
      </c>
      <c r="H7455" s="225" t="s">
        <v>488</v>
      </c>
      <c r="I7455" s="269" t="s">
        <v>1379</v>
      </c>
      <c r="J7455" s="374">
        <v>0</v>
      </c>
      <c r="K7455" s="269" t="s">
        <v>22</v>
      </c>
      <c r="L7455" s="269" t="s">
        <v>1392</v>
      </c>
      <c r="M7455" s="369">
        <v>2010</v>
      </c>
      <c r="N7455" s="375">
        <v>43873</v>
      </c>
      <c r="O7455" s="226" t="s">
        <v>2569</v>
      </c>
      <c r="P7455" t="str">
        <f t="shared" si="116"/>
        <v>Minnesota River and Greater Blue Earth River TMDL for TSS-Minnesota River-(07020012-799)-TSS</v>
      </c>
    </row>
    <row r="7456" spans="1:16" ht="45" hidden="1" x14ac:dyDescent="0.25">
      <c r="A7456" s="129" t="s">
        <v>2057</v>
      </c>
      <c r="B7456" s="269" t="s">
        <v>2411</v>
      </c>
      <c r="C7456" s="226" t="s">
        <v>2568</v>
      </c>
      <c r="D7456" s="269" t="s">
        <v>2590</v>
      </c>
      <c r="E7456" s="372" t="s">
        <v>1557</v>
      </c>
      <c r="F7456" s="269" t="s">
        <v>475</v>
      </c>
      <c r="G7456" s="373">
        <v>9.7799999999999994</v>
      </c>
      <c r="H7456" s="225" t="s">
        <v>488</v>
      </c>
      <c r="I7456" s="269" t="s">
        <v>1382</v>
      </c>
      <c r="J7456" s="374">
        <v>0</v>
      </c>
      <c r="K7456" s="269" t="s">
        <v>22</v>
      </c>
      <c r="L7456" s="269" t="s">
        <v>1392</v>
      </c>
      <c r="M7456" s="369">
        <v>2010</v>
      </c>
      <c r="N7456" s="375">
        <v>43873</v>
      </c>
      <c r="O7456" s="226" t="s">
        <v>2569</v>
      </c>
      <c r="P7456" t="str">
        <f t="shared" si="116"/>
        <v>Minnesota River and Greater Blue Earth River TMDL for TSS-Minnesota River-(07020012-799)-TSS</v>
      </c>
    </row>
    <row r="7457" spans="1:16" ht="45" hidden="1" x14ac:dyDescent="0.25">
      <c r="A7457" s="129" t="s">
        <v>2057</v>
      </c>
      <c r="B7457" s="269" t="s">
        <v>2411</v>
      </c>
      <c r="C7457" s="226" t="s">
        <v>2568</v>
      </c>
      <c r="D7457" s="269" t="s">
        <v>2590</v>
      </c>
      <c r="E7457" s="372" t="s">
        <v>1557</v>
      </c>
      <c r="F7457" s="269" t="s">
        <v>475</v>
      </c>
      <c r="G7457" s="373">
        <v>3.95</v>
      </c>
      <c r="H7457" s="225" t="s">
        <v>488</v>
      </c>
      <c r="I7457" s="269" t="s">
        <v>1383</v>
      </c>
      <c r="J7457" s="374">
        <v>0</v>
      </c>
      <c r="K7457" s="269" t="s">
        <v>22</v>
      </c>
      <c r="L7457" s="269" t="s">
        <v>1392</v>
      </c>
      <c r="M7457" s="369">
        <v>2010</v>
      </c>
      <c r="N7457" s="375">
        <v>43873</v>
      </c>
      <c r="O7457" s="226" t="s">
        <v>2569</v>
      </c>
      <c r="P7457" t="str">
        <f t="shared" si="116"/>
        <v>Minnesota River and Greater Blue Earth River TMDL for TSS-Minnesota River-(07020012-799)-TSS</v>
      </c>
    </row>
    <row r="7458" spans="1:16" ht="45" hidden="1" x14ac:dyDescent="0.25">
      <c r="A7458" s="129" t="s">
        <v>2057</v>
      </c>
      <c r="B7458" s="269" t="s">
        <v>2411</v>
      </c>
      <c r="C7458" s="226" t="s">
        <v>2568</v>
      </c>
      <c r="D7458" s="269" t="s">
        <v>2590</v>
      </c>
      <c r="E7458" s="372" t="s">
        <v>1557</v>
      </c>
      <c r="F7458" s="269" t="s">
        <v>475</v>
      </c>
      <c r="G7458" s="373">
        <v>1.8</v>
      </c>
      <c r="H7458" s="225" t="s">
        <v>488</v>
      </c>
      <c r="I7458" s="372" t="s">
        <v>1384</v>
      </c>
      <c r="J7458" s="374">
        <v>0</v>
      </c>
      <c r="K7458" s="269" t="s">
        <v>22</v>
      </c>
      <c r="L7458" s="269" t="s">
        <v>1392</v>
      </c>
      <c r="M7458" s="369">
        <v>2010</v>
      </c>
      <c r="N7458" s="375">
        <v>43873</v>
      </c>
      <c r="O7458" s="226" t="s">
        <v>2569</v>
      </c>
      <c r="P7458" t="str">
        <f t="shared" si="116"/>
        <v>Minnesota River and Greater Blue Earth River TMDL for TSS-Minnesota River-(07020012-799)-TSS</v>
      </c>
    </row>
    <row r="7459" spans="1:16" ht="45" hidden="1" x14ac:dyDescent="0.25">
      <c r="A7459" s="129" t="s">
        <v>2057</v>
      </c>
      <c r="B7459" s="269" t="s">
        <v>2411</v>
      </c>
      <c r="C7459" s="226" t="s">
        <v>2568</v>
      </c>
      <c r="D7459" s="269" t="s">
        <v>2590</v>
      </c>
      <c r="E7459" s="372" t="s">
        <v>1557</v>
      </c>
      <c r="F7459" s="269" t="s">
        <v>475</v>
      </c>
      <c r="G7459" s="373">
        <v>0.86</v>
      </c>
      <c r="H7459" s="225" t="s">
        <v>488</v>
      </c>
      <c r="I7459" s="372" t="s">
        <v>1385</v>
      </c>
      <c r="J7459" s="374">
        <v>0</v>
      </c>
      <c r="K7459" s="269" t="s">
        <v>22</v>
      </c>
      <c r="L7459" s="269" t="s">
        <v>1392</v>
      </c>
      <c r="M7459" s="369">
        <v>2010</v>
      </c>
      <c r="N7459" s="375">
        <v>43873</v>
      </c>
      <c r="O7459" s="226" t="s">
        <v>2569</v>
      </c>
      <c r="P7459" t="str">
        <f t="shared" si="116"/>
        <v>Minnesota River and Greater Blue Earth River TMDL for TSS-Minnesota River-(07020012-799)-TSS</v>
      </c>
    </row>
    <row r="7460" spans="1:16" ht="45" hidden="1" x14ac:dyDescent="0.25">
      <c r="A7460" s="129" t="s">
        <v>2158</v>
      </c>
      <c r="B7460" s="269" t="s">
        <v>636</v>
      </c>
      <c r="C7460" s="226" t="s">
        <v>2568</v>
      </c>
      <c r="D7460" s="269" t="s">
        <v>2590</v>
      </c>
      <c r="E7460" s="372" t="s">
        <v>1557</v>
      </c>
      <c r="F7460" s="269" t="s">
        <v>475</v>
      </c>
      <c r="G7460" s="373">
        <v>26.38</v>
      </c>
      <c r="H7460" s="225" t="s">
        <v>488</v>
      </c>
      <c r="I7460" s="269" t="s">
        <v>1379</v>
      </c>
      <c r="J7460" s="374">
        <v>0</v>
      </c>
      <c r="K7460" s="269" t="s">
        <v>22</v>
      </c>
      <c r="L7460" s="269" t="s">
        <v>1392</v>
      </c>
      <c r="M7460" s="369">
        <v>2010</v>
      </c>
      <c r="N7460" s="375">
        <v>43873</v>
      </c>
      <c r="O7460" s="226" t="s">
        <v>2569</v>
      </c>
      <c r="P7460" t="str">
        <f t="shared" si="116"/>
        <v>Minnesota River and Greater Blue Earth River TMDL for TSS-Minnesota River-(07020012-799)-TSS</v>
      </c>
    </row>
    <row r="7461" spans="1:16" ht="45" hidden="1" x14ac:dyDescent="0.25">
      <c r="A7461" s="129" t="s">
        <v>2158</v>
      </c>
      <c r="B7461" s="269" t="s">
        <v>636</v>
      </c>
      <c r="C7461" s="226" t="s">
        <v>2568</v>
      </c>
      <c r="D7461" s="269" t="s">
        <v>2590</v>
      </c>
      <c r="E7461" s="372" t="s">
        <v>1557</v>
      </c>
      <c r="F7461" s="269" t="s">
        <v>475</v>
      </c>
      <c r="G7461" s="373">
        <v>9.7799999999999994</v>
      </c>
      <c r="H7461" s="225" t="s">
        <v>488</v>
      </c>
      <c r="I7461" s="269" t="s">
        <v>1382</v>
      </c>
      <c r="J7461" s="374">
        <v>0</v>
      </c>
      <c r="K7461" s="269" t="s">
        <v>22</v>
      </c>
      <c r="L7461" s="269" t="s">
        <v>1392</v>
      </c>
      <c r="M7461" s="369">
        <v>2010</v>
      </c>
      <c r="N7461" s="375">
        <v>43873</v>
      </c>
      <c r="O7461" s="226" t="s">
        <v>2569</v>
      </c>
      <c r="P7461" t="str">
        <f t="shared" si="116"/>
        <v>Minnesota River and Greater Blue Earth River TMDL for TSS-Minnesota River-(07020012-799)-TSS</v>
      </c>
    </row>
    <row r="7462" spans="1:16" ht="45" hidden="1" x14ac:dyDescent="0.25">
      <c r="A7462" s="129" t="s">
        <v>2158</v>
      </c>
      <c r="B7462" s="269" t="s">
        <v>636</v>
      </c>
      <c r="C7462" s="226" t="s">
        <v>2568</v>
      </c>
      <c r="D7462" s="269" t="s">
        <v>2590</v>
      </c>
      <c r="E7462" s="372" t="s">
        <v>1557</v>
      </c>
      <c r="F7462" s="269" t="s">
        <v>475</v>
      </c>
      <c r="G7462" s="373">
        <v>3.95</v>
      </c>
      <c r="H7462" s="225" t="s">
        <v>488</v>
      </c>
      <c r="I7462" s="269" t="s">
        <v>1383</v>
      </c>
      <c r="J7462" s="374">
        <v>0</v>
      </c>
      <c r="K7462" s="269" t="s">
        <v>22</v>
      </c>
      <c r="L7462" s="269" t="s">
        <v>1392</v>
      </c>
      <c r="M7462" s="369">
        <v>2010</v>
      </c>
      <c r="N7462" s="375">
        <v>43873</v>
      </c>
      <c r="O7462" s="226" t="s">
        <v>2569</v>
      </c>
      <c r="P7462" t="str">
        <f t="shared" si="116"/>
        <v>Minnesota River and Greater Blue Earth River TMDL for TSS-Minnesota River-(07020012-799)-TSS</v>
      </c>
    </row>
    <row r="7463" spans="1:16" ht="45" hidden="1" x14ac:dyDescent="0.25">
      <c r="A7463" s="129" t="s">
        <v>2158</v>
      </c>
      <c r="B7463" s="269" t="s">
        <v>636</v>
      </c>
      <c r="C7463" s="226" t="s">
        <v>2568</v>
      </c>
      <c r="D7463" s="269" t="s">
        <v>2590</v>
      </c>
      <c r="E7463" s="372" t="s">
        <v>1557</v>
      </c>
      <c r="F7463" s="269" t="s">
        <v>475</v>
      </c>
      <c r="G7463" s="373">
        <v>1.8</v>
      </c>
      <c r="H7463" s="225" t="s">
        <v>488</v>
      </c>
      <c r="I7463" s="372" t="s">
        <v>1384</v>
      </c>
      <c r="J7463" s="374">
        <v>0</v>
      </c>
      <c r="K7463" s="269" t="s">
        <v>22</v>
      </c>
      <c r="L7463" s="269" t="s">
        <v>1392</v>
      </c>
      <c r="M7463" s="369">
        <v>2010</v>
      </c>
      <c r="N7463" s="375">
        <v>43873</v>
      </c>
      <c r="O7463" s="226" t="s">
        <v>2569</v>
      </c>
      <c r="P7463" t="str">
        <f t="shared" si="116"/>
        <v>Minnesota River and Greater Blue Earth River TMDL for TSS-Minnesota River-(07020012-799)-TSS</v>
      </c>
    </row>
    <row r="7464" spans="1:16" ht="45" hidden="1" x14ac:dyDescent="0.25">
      <c r="A7464" s="129" t="s">
        <v>2158</v>
      </c>
      <c r="B7464" s="269" t="s">
        <v>636</v>
      </c>
      <c r="C7464" s="226" t="s">
        <v>2568</v>
      </c>
      <c r="D7464" s="269" t="s">
        <v>2590</v>
      </c>
      <c r="E7464" s="372" t="s">
        <v>1557</v>
      </c>
      <c r="F7464" s="269" t="s">
        <v>475</v>
      </c>
      <c r="G7464" s="373">
        <v>0.86</v>
      </c>
      <c r="H7464" s="225" t="s">
        <v>488</v>
      </c>
      <c r="I7464" s="372" t="s">
        <v>1385</v>
      </c>
      <c r="J7464" s="374">
        <v>0</v>
      </c>
      <c r="K7464" s="269" t="s">
        <v>22</v>
      </c>
      <c r="L7464" s="269" t="s">
        <v>1392</v>
      </c>
      <c r="M7464" s="369">
        <v>2010</v>
      </c>
      <c r="N7464" s="375">
        <v>43873</v>
      </c>
      <c r="O7464" s="226" t="s">
        <v>2569</v>
      </c>
      <c r="P7464" t="str">
        <f t="shared" si="116"/>
        <v>Minnesota River and Greater Blue Earth River TMDL for TSS-Minnesota River-(07020012-799)-TSS</v>
      </c>
    </row>
    <row r="7465" spans="1:16" ht="45" hidden="1" x14ac:dyDescent="0.25">
      <c r="A7465" s="129" t="s">
        <v>2070</v>
      </c>
      <c r="B7465" s="269" t="s">
        <v>633</v>
      </c>
      <c r="C7465" s="226" t="s">
        <v>2568</v>
      </c>
      <c r="D7465" s="269" t="s">
        <v>2590</v>
      </c>
      <c r="E7465" s="372" t="s">
        <v>1557</v>
      </c>
      <c r="F7465" s="269" t="s">
        <v>475</v>
      </c>
      <c r="G7465" s="373">
        <v>26.38</v>
      </c>
      <c r="H7465" s="225" t="s">
        <v>488</v>
      </c>
      <c r="I7465" s="269" t="s">
        <v>1379</v>
      </c>
      <c r="J7465" s="374">
        <v>0</v>
      </c>
      <c r="K7465" s="269" t="s">
        <v>22</v>
      </c>
      <c r="L7465" s="269" t="s">
        <v>1392</v>
      </c>
      <c r="M7465" s="369">
        <v>2010</v>
      </c>
      <c r="N7465" s="375">
        <v>43873</v>
      </c>
      <c r="O7465" s="226" t="s">
        <v>2569</v>
      </c>
      <c r="P7465" t="str">
        <f t="shared" si="116"/>
        <v>Minnesota River and Greater Blue Earth River TMDL for TSS-Minnesota River-(07020012-799)-TSS</v>
      </c>
    </row>
    <row r="7466" spans="1:16" ht="45" hidden="1" x14ac:dyDescent="0.25">
      <c r="A7466" s="129" t="s">
        <v>2070</v>
      </c>
      <c r="B7466" s="269" t="s">
        <v>633</v>
      </c>
      <c r="C7466" s="226" t="s">
        <v>2568</v>
      </c>
      <c r="D7466" s="269" t="s">
        <v>2590</v>
      </c>
      <c r="E7466" s="372" t="s">
        <v>1557</v>
      </c>
      <c r="F7466" s="269" t="s">
        <v>475</v>
      </c>
      <c r="G7466" s="373">
        <v>9.7799999999999994</v>
      </c>
      <c r="H7466" s="225" t="s">
        <v>488</v>
      </c>
      <c r="I7466" s="269" t="s">
        <v>1382</v>
      </c>
      <c r="J7466" s="374">
        <v>0</v>
      </c>
      <c r="K7466" s="269" t="s">
        <v>22</v>
      </c>
      <c r="L7466" s="269" t="s">
        <v>1392</v>
      </c>
      <c r="M7466" s="369">
        <v>2010</v>
      </c>
      <c r="N7466" s="375">
        <v>43873</v>
      </c>
      <c r="O7466" s="226" t="s">
        <v>2569</v>
      </c>
      <c r="P7466" t="str">
        <f t="shared" si="116"/>
        <v>Minnesota River and Greater Blue Earth River TMDL for TSS-Minnesota River-(07020012-799)-TSS</v>
      </c>
    </row>
    <row r="7467" spans="1:16" ht="45" hidden="1" x14ac:dyDescent="0.25">
      <c r="A7467" s="129" t="s">
        <v>2070</v>
      </c>
      <c r="B7467" s="269" t="s">
        <v>633</v>
      </c>
      <c r="C7467" s="226" t="s">
        <v>2568</v>
      </c>
      <c r="D7467" s="269" t="s">
        <v>2590</v>
      </c>
      <c r="E7467" s="372" t="s">
        <v>1557</v>
      </c>
      <c r="F7467" s="269" t="s">
        <v>475</v>
      </c>
      <c r="G7467" s="373">
        <v>3.95</v>
      </c>
      <c r="H7467" s="225" t="s">
        <v>488</v>
      </c>
      <c r="I7467" s="269" t="s">
        <v>1383</v>
      </c>
      <c r="J7467" s="374">
        <v>0</v>
      </c>
      <c r="K7467" s="269" t="s">
        <v>22</v>
      </c>
      <c r="L7467" s="269" t="s">
        <v>1392</v>
      </c>
      <c r="M7467" s="369">
        <v>2010</v>
      </c>
      <c r="N7467" s="375">
        <v>43873</v>
      </c>
      <c r="O7467" s="226" t="s">
        <v>2569</v>
      </c>
      <c r="P7467" t="str">
        <f t="shared" si="116"/>
        <v>Minnesota River and Greater Blue Earth River TMDL for TSS-Minnesota River-(07020012-799)-TSS</v>
      </c>
    </row>
    <row r="7468" spans="1:16" ht="45" hidden="1" x14ac:dyDescent="0.25">
      <c r="A7468" s="129" t="s">
        <v>2070</v>
      </c>
      <c r="B7468" s="269" t="s">
        <v>633</v>
      </c>
      <c r="C7468" s="226" t="s">
        <v>2568</v>
      </c>
      <c r="D7468" s="269" t="s">
        <v>2590</v>
      </c>
      <c r="E7468" s="372" t="s">
        <v>1557</v>
      </c>
      <c r="F7468" s="269" t="s">
        <v>475</v>
      </c>
      <c r="G7468" s="373">
        <v>1.8</v>
      </c>
      <c r="H7468" s="225" t="s">
        <v>488</v>
      </c>
      <c r="I7468" s="372" t="s">
        <v>1384</v>
      </c>
      <c r="J7468" s="374">
        <v>0</v>
      </c>
      <c r="K7468" s="269" t="s">
        <v>22</v>
      </c>
      <c r="L7468" s="269" t="s">
        <v>1392</v>
      </c>
      <c r="M7468" s="369">
        <v>2010</v>
      </c>
      <c r="N7468" s="375">
        <v>43873</v>
      </c>
      <c r="O7468" s="226" t="s">
        <v>2569</v>
      </c>
      <c r="P7468" t="str">
        <f t="shared" si="116"/>
        <v>Minnesota River and Greater Blue Earth River TMDL for TSS-Minnesota River-(07020012-799)-TSS</v>
      </c>
    </row>
    <row r="7469" spans="1:16" ht="45" hidden="1" x14ac:dyDescent="0.25">
      <c r="A7469" s="129" t="s">
        <v>2070</v>
      </c>
      <c r="B7469" s="269" t="s">
        <v>633</v>
      </c>
      <c r="C7469" s="226" t="s">
        <v>2568</v>
      </c>
      <c r="D7469" s="269" t="s">
        <v>2590</v>
      </c>
      <c r="E7469" s="372" t="s">
        <v>1557</v>
      </c>
      <c r="F7469" s="269" t="s">
        <v>475</v>
      </c>
      <c r="G7469" s="373">
        <v>0.86</v>
      </c>
      <c r="H7469" s="225" t="s">
        <v>488</v>
      </c>
      <c r="I7469" s="372" t="s">
        <v>1385</v>
      </c>
      <c r="J7469" s="374">
        <v>0</v>
      </c>
      <c r="K7469" s="269" t="s">
        <v>22</v>
      </c>
      <c r="L7469" s="269" t="s">
        <v>1392</v>
      </c>
      <c r="M7469" s="369">
        <v>2010</v>
      </c>
      <c r="N7469" s="375">
        <v>43873</v>
      </c>
      <c r="O7469" s="226" t="s">
        <v>2569</v>
      </c>
      <c r="P7469" t="str">
        <f t="shared" si="116"/>
        <v>Minnesota River and Greater Blue Earth River TMDL for TSS-Minnesota River-(07020012-799)-TSS</v>
      </c>
    </row>
    <row r="7470" spans="1:16" ht="45" hidden="1" x14ac:dyDescent="0.25">
      <c r="A7470" s="203" t="s">
        <v>2128</v>
      </c>
      <c r="B7470" s="269" t="s">
        <v>2424</v>
      </c>
      <c r="C7470" s="226" t="s">
        <v>2568</v>
      </c>
      <c r="D7470" s="269" t="s">
        <v>2590</v>
      </c>
      <c r="E7470" s="372" t="s">
        <v>1557</v>
      </c>
      <c r="F7470" s="269" t="s">
        <v>475</v>
      </c>
      <c r="G7470" s="373">
        <v>26.38</v>
      </c>
      <c r="H7470" s="225" t="s">
        <v>488</v>
      </c>
      <c r="I7470" s="269" t="s">
        <v>1379</v>
      </c>
      <c r="J7470" s="374">
        <v>0</v>
      </c>
      <c r="K7470" s="269" t="s">
        <v>22</v>
      </c>
      <c r="L7470" s="269" t="s">
        <v>1392</v>
      </c>
      <c r="M7470" s="369">
        <v>2010</v>
      </c>
      <c r="N7470" s="375">
        <v>43873</v>
      </c>
      <c r="O7470" s="226" t="s">
        <v>2569</v>
      </c>
      <c r="P7470" t="str">
        <f t="shared" si="116"/>
        <v>Minnesota River and Greater Blue Earth River TMDL for TSS-Minnesota River-(07020012-799)-TSS</v>
      </c>
    </row>
    <row r="7471" spans="1:16" ht="45" hidden="1" x14ac:dyDescent="0.25">
      <c r="A7471" s="203" t="s">
        <v>2128</v>
      </c>
      <c r="B7471" s="269" t="s">
        <v>2424</v>
      </c>
      <c r="C7471" s="226" t="s">
        <v>2568</v>
      </c>
      <c r="D7471" s="269" t="s">
        <v>2590</v>
      </c>
      <c r="E7471" s="372" t="s">
        <v>1557</v>
      </c>
      <c r="F7471" s="269" t="s">
        <v>475</v>
      </c>
      <c r="G7471" s="373">
        <v>9.7799999999999994</v>
      </c>
      <c r="H7471" s="225" t="s">
        <v>488</v>
      </c>
      <c r="I7471" s="269" t="s">
        <v>1382</v>
      </c>
      <c r="J7471" s="374">
        <v>0</v>
      </c>
      <c r="K7471" s="269" t="s">
        <v>22</v>
      </c>
      <c r="L7471" s="269" t="s">
        <v>1392</v>
      </c>
      <c r="M7471" s="369">
        <v>2010</v>
      </c>
      <c r="N7471" s="375">
        <v>43873</v>
      </c>
      <c r="O7471" s="226" t="s">
        <v>2569</v>
      </c>
      <c r="P7471" t="str">
        <f t="shared" si="116"/>
        <v>Minnesota River and Greater Blue Earth River TMDL for TSS-Minnesota River-(07020012-799)-TSS</v>
      </c>
    </row>
    <row r="7472" spans="1:16" ht="45" hidden="1" x14ac:dyDescent="0.25">
      <c r="A7472" s="203" t="s">
        <v>2128</v>
      </c>
      <c r="B7472" s="269" t="s">
        <v>2424</v>
      </c>
      <c r="C7472" s="226" t="s">
        <v>2568</v>
      </c>
      <c r="D7472" s="269" t="s">
        <v>2590</v>
      </c>
      <c r="E7472" s="372" t="s">
        <v>1557</v>
      </c>
      <c r="F7472" s="269" t="s">
        <v>475</v>
      </c>
      <c r="G7472" s="373">
        <v>3.95</v>
      </c>
      <c r="H7472" s="225" t="s">
        <v>488</v>
      </c>
      <c r="I7472" s="269" t="s">
        <v>1383</v>
      </c>
      <c r="J7472" s="374">
        <v>0</v>
      </c>
      <c r="K7472" s="269" t="s">
        <v>22</v>
      </c>
      <c r="L7472" s="269" t="s">
        <v>1392</v>
      </c>
      <c r="M7472" s="369">
        <v>2010</v>
      </c>
      <c r="N7472" s="375">
        <v>43873</v>
      </c>
      <c r="O7472" s="226" t="s">
        <v>2569</v>
      </c>
      <c r="P7472" t="str">
        <f t="shared" si="116"/>
        <v>Minnesota River and Greater Blue Earth River TMDL for TSS-Minnesota River-(07020012-799)-TSS</v>
      </c>
    </row>
    <row r="7473" spans="1:16" ht="45" hidden="1" x14ac:dyDescent="0.25">
      <c r="A7473" s="203" t="s">
        <v>2128</v>
      </c>
      <c r="B7473" s="269" t="s">
        <v>2424</v>
      </c>
      <c r="C7473" s="226" t="s">
        <v>2568</v>
      </c>
      <c r="D7473" s="269" t="s">
        <v>2590</v>
      </c>
      <c r="E7473" s="372" t="s">
        <v>1557</v>
      </c>
      <c r="F7473" s="269" t="s">
        <v>475</v>
      </c>
      <c r="G7473" s="373">
        <v>1.8</v>
      </c>
      <c r="H7473" s="225" t="s">
        <v>488</v>
      </c>
      <c r="I7473" s="372" t="s">
        <v>1384</v>
      </c>
      <c r="J7473" s="374">
        <v>0</v>
      </c>
      <c r="K7473" s="269" t="s">
        <v>22</v>
      </c>
      <c r="L7473" s="269" t="s">
        <v>1392</v>
      </c>
      <c r="M7473" s="369">
        <v>2010</v>
      </c>
      <c r="N7473" s="375">
        <v>43873</v>
      </c>
      <c r="O7473" s="226" t="s">
        <v>2569</v>
      </c>
      <c r="P7473" t="str">
        <f t="shared" si="116"/>
        <v>Minnesota River and Greater Blue Earth River TMDL for TSS-Minnesota River-(07020012-799)-TSS</v>
      </c>
    </row>
    <row r="7474" spans="1:16" ht="45" hidden="1" x14ac:dyDescent="0.25">
      <c r="A7474" s="203" t="s">
        <v>2128</v>
      </c>
      <c r="B7474" s="269" t="s">
        <v>2424</v>
      </c>
      <c r="C7474" s="226" t="s">
        <v>2568</v>
      </c>
      <c r="D7474" s="269" t="s">
        <v>2590</v>
      </c>
      <c r="E7474" s="372" t="s">
        <v>1557</v>
      </c>
      <c r="F7474" s="269" t="s">
        <v>475</v>
      </c>
      <c r="G7474" s="373">
        <v>0.86</v>
      </c>
      <c r="H7474" s="225" t="s">
        <v>488</v>
      </c>
      <c r="I7474" s="372" t="s">
        <v>1385</v>
      </c>
      <c r="J7474" s="374">
        <v>0</v>
      </c>
      <c r="K7474" s="269" t="s">
        <v>22</v>
      </c>
      <c r="L7474" s="269" t="s">
        <v>1392</v>
      </c>
      <c r="M7474" s="369">
        <v>2010</v>
      </c>
      <c r="N7474" s="375">
        <v>43873</v>
      </c>
      <c r="O7474" s="226" t="s">
        <v>2569</v>
      </c>
      <c r="P7474" t="str">
        <f t="shared" si="116"/>
        <v>Minnesota River and Greater Blue Earth River TMDL for TSS-Minnesota River-(07020012-799)-TSS</v>
      </c>
    </row>
    <row r="7475" spans="1:16" ht="45" hidden="1" x14ac:dyDescent="0.25">
      <c r="A7475" s="129" t="s">
        <v>2134</v>
      </c>
      <c r="B7475" s="269" t="s">
        <v>768</v>
      </c>
      <c r="C7475" s="226" t="s">
        <v>2568</v>
      </c>
      <c r="D7475" s="269" t="s">
        <v>2590</v>
      </c>
      <c r="E7475" s="372" t="s">
        <v>1557</v>
      </c>
      <c r="F7475" s="269" t="s">
        <v>475</v>
      </c>
      <c r="G7475" s="373">
        <v>26.38</v>
      </c>
      <c r="H7475" s="225" t="s">
        <v>488</v>
      </c>
      <c r="I7475" s="269" t="s">
        <v>1379</v>
      </c>
      <c r="J7475" s="374">
        <v>0</v>
      </c>
      <c r="K7475" s="269" t="s">
        <v>22</v>
      </c>
      <c r="L7475" s="269" t="s">
        <v>1392</v>
      </c>
      <c r="M7475" s="369">
        <v>2010</v>
      </c>
      <c r="N7475" s="375">
        <v>43873</v>
      </c>
      <c r="O7475" s="226" t="s">
        <v>2569</v>
      </c>
      <c r="P7475" t="str">
        <f t="shared" si="116"/>
        <v>Minnesota River and Greater Blue Earth River TMDL for TSS-Minnesota River-(07020012-799)-TSS</v>
      </c>
    </row>
    <row r="7476" spans="1:16" ht="45" hidden="1" x14ac:dyDescent="0.25">
      <c r="A7476" s="129" t="s">
        <v>2134</v>
      </c>
      <c r="B7476" s="269" t="s">
        <v>768</v>
      </c>
      <c r="C7476" s="226" t="s">
        <v>2568</v>
      </c>
      <c r="D7476" s="269" t="s">
        <v>2590</v>
      </c>
      <c r="E7476" s="372" t="s">
        <v>1557</v>
      </c>
      <c r="F7476" s="269" t="s">
        <v>475</v>
      </c>
      <c r="G7476" s="373">
        <v>9.7799999999999994</v>
      </c>
      <c r="H7476" s="225" t="s">
        <v>488</v>
      </c>
      <c r="I7476" s="269" t="s">
        <v>1382</v>
      </c>
      <c r="J7476" s="374">
        <v>0</v>
      </c>
      <c r="K7476" s="269" t="s">
        <v>22</v>
      </c>
      <c r="L7476" s="269" t="s">
        <v>1392</v>
      </c>
      <c r="M7476" s="369">
        <v>2010</v>
      </c>
      <c r="N7476" s="375">
        <v>43873</v>
      </c>
      <c r="O7476" s="226" t="s">
        <v>2569</v>
      </c>
      <c r="P7476" t="str">
        <f t="shared" si="116"/>
        <v>Minnesota River and Greater Blue Earth River TMDL for TSS-Minnesota River-(07020012-799)-TSS</v>
      </c>
    </row>
    <row r="7477" spans="1:16" ht="45" hidden="1" x14ac:dyDescent="0.25">
      <c r="A7477" s="129" t="s">
        <v>2134</v>
      </c>
      <c r="B7477" s="269" t="s">
        <v>768</v>
      </c>
      <c r="C7477" s="226" t="s">
        <v>2568</v>
      </c>
      <c r="D7477" s="269" t="s">
        <v>2590</v>
      </c>
      <c r="E7477" s="372" t="s">
        <v>1557</v>
      </c>
      <c r="F7477" s="269" t="s">
        <v>475</v>
      </c>
      <c r="G7477" s="373">
        <v>3.95</v>
      </c>
      <c r="H7477" s="225" t="s">
        <v>488</v>
      </c>
      <c r="I7477" s="269" t="s">
        <v>1383</v>
      </c>
      <c r="J7477" s="374">
        <v>0</v>
      </c>
      <c r="K7477" s="269" t="s">
        <v>22</v>
      </c>
      <c r="L7477" s="269" t="s">
        <v>1392</v>
      </c>
      <c r="M7477" s="369">
        <v>2010</v>
      </c>
      <c r="N7477" s="375">
        <v>43873</v>
      </c>
      <c r="O7477" s="226" t="s">
        <v>2569</v>
      </c>
      <c r="P7477" t="str">
        <f t="shared" si="116"/>
        <v>Minnesota River and Greater Blue Earth River TMDL for TSS-Minnesota River-(07020012-799)-TSS</v>
      </c>
    </row>
    <row r="7478" spans="1:16" ht="45" hidden="1" x14ac:dyDescent="0.25">
      <c r="A7478" s="129" t="s">
        <v>2134</v>
      </c>
      <c r="B7478" s="269" t="s">
        <v>768</v>
      </c>
      <c r="C7478" s="226" t="s">
        <v>2568</v>
      </c>
      <c r="D7478" s="269" t="s">
        <v>2590</v>
      </c>
      <c r="E7478" s="372" t="s">
        <v>1557</v>
      </c>
      <c r="F7478" s="269" t="s">
        <v>475</v>
      </c>
      <c r="G7478" s="373">
        <v>1.8</v>
      </c>
      <c r="H7478" s="225" t="s">
        <v>488</v>
      </c>
      <c r="I7478" s="372" t="s">
        <v>1384</v>
      </c>
      <c r="J7478" s="374">
        <v>0</v>
      </c>
      <c r="K7478" s="269" t="s">
        <v>22</v>
      </c>
      <c r="L7478" s="269" t="s">
        <v>1392</v>
      </c>
      <c r="M7478" s="369">
        <v>2010</v>
      </c>
      <c r="N7478" s="375">
        <v>43873</v>
      </c>
      <c r="O7478" s="226" t="s">
        <v>2569</v>
      </c>
      <c r="P7478" t="str">
        <f t="shared" si="116"/>
        <v>Minnesota River and Greater Blue Earth River TMDL for TSS-Minnesota River-(07020012-799)-TSS</v>
      </c>
    </row>
    <row r="7479" spans="1:16" ht="45" hidden="1" x14ac:dyDescent="0.25">
      <c r="A7479" s="129" t="s">
        <v>2134</v>
      </c>
      <c r="B7479" s="269" t="s">
        <v>768</v>
      </c>
      <c r="C7479" s="226" t="s">
        <v>2568</v>
      </c>
      <c r="D7479" s="269" t="s">
        <v>2590</v>
      </c>
      <c r="E7479" s="372" t="s">
        <v>1557</v>
      </c>
      <c r="F7479" s="269" t="s">
        <v>475</v>
      </c>
      <c r="G7479" s="373">
        <v>0.86</v>
      </c>
      <c r="H7479" s="225" t="s">
        <v>488</v>
      </c>
      <c r="I7479" s="372" t="s">
        <v>1385</v>
      </c>
      <c r="J7479" s="374">
        <v>0</v>
      </c>
      <c r="K7479" s="269" t="s">
        <v>22</v>
      </c>
      <c r="L7479" s="269" t="s">
        <v>1392</v>
      </c>
      <c r="M7479" s="369">
        <v>2010</v>
      </c>
      <c r="N7479" s="375">
        <v>43873</v>
      </c>
      <c r="O7479" s="226" t="s">
        <v>2569</v>
      </c>
      <c r="P7479" t="str">
        <f t="shared" si="116"/>
        <v>Minnesota River and Greater Blue Earth River TMDL for TSS-Minnesota River-(07020012-799)-TSS</v>
      </c>
    </row>
    <row r="7480" spans="1:16" ht="45" hidden="1" x14ac:dyDescent="0.25">
      <c r="A7480" s="129" t="s">
        <v>2150</v>
      </c>
      <c r="B7480" s="269" t="s">
        <v>635</v>
      </c>
      <c r="C7480" s="226" t="s">
        <v>2568</v>
      </c>
      <c r="D7480" s="269" t="s">
        <v>2590</v>
      </c>
      <c r="E7480" s="372" t="s">
        <v>1557</v>
      </c>
      <c r="F7480" s="269" t="s">
        <v>475</v>
      </c>
      <c r="G7480" s="373">
        <v>26.38</v>
      </c>
      <c r="H7480" s="225" t="s">
        <v>488</v>
      </c>
      <c r="I7480" s="269" t="s">
        <v>1379</v>
      </c>
      <c r="J7480" s="374">
        <v>0</v>
      </c>
      <c r="K7480" s="269" t="s">
        <v>22</v>
      </c>
      <c r="L7480" s="269" t="s">
        <v>1392</v>
      </c>
      <c r="M7480" s="369">
        <v>2010</v>
      </c>
      <c r="N7480" s="375">
        <v>43873</v>
      </c>
      <c r="O7480" s="226" t="s">
        <v>2569</v>
      </c>
      <c r="P7480" t="str">
        <f t="shared" si="116"/>
        <v>Minnesota River and Greater Blue Earth River TMDL for TSS-Minnesota River-(07020012-799)-TSS</v>
      </c>
    </row>
    <row r="7481" spans="1:16" ht="45" hidden="1" x14ac:dyDescent="0.25">
      <c r="A7481" s="129" t="s">
        <v>2150</v>
      </c>
      <c r="B7481" s="269" t="s">
        <v>635</v>
      </c>
      <c r="C7481" s="226" t="s">
        <v>2568</v>
      </c>
      <c r="D7481" s="269" t="s">
        <v>2590</v>
      </c>
      <c r="E7481" s="372" t="s">
        <v>1557</v>
      </c>
      <c r="F7481" s="269" t="s">
        <v>475</v>
      </c>
      <c r="G7481" s="373">
        <v>9.7799999999999994</v>
      </c>
      <c r="H7481" s="225" t="s">
        <v>488</v>
      </c>
      <c r="I7481" s="269" t="s">
        <v>1382</v>
      </c>
      <c r="J7481" s="374">
        <v>0</v>
      </c>
      <c r="K7481" s="269" t="s">
        <v>22</v>
      </c>
      <c r="L7481" s="269" t="s">
        <v>1392</v>
      </c>
      <c r="M7481" s="369">
        <v>2010</v>
      </c>
      <c r="N7481" s="375">
        <v>43873</v>
      </c>
      <c r="O7481" s="226" t="s">
        <v>2569</v>
      </c>
      <c r="P7481" t="str">
        <f t="shared" si="116"/>
        <v>Minnesota River and Greater Blue Earth River TMDL for TSS-Minnesota River-(07020012-799)-TSS</v>
      </c>
    </row>
    <row r="7482" spans="1:16" ht="45" hidden="1" x14ac:dyDescent="0.25">
      <c r="A7482" s="129" t="s">
        <v>2150</v>
      </c>
      <c r="B7482" s="269" t="s">
        <v>635</v>
      </c>
      <c r="C7482" s="226" t="s">
        <v>2568</v>
      </c>
      <c r="D7482" s="269" t="s">
        <v>2590</v>
      </c>
      <c r="E7482" s="372" t="s">
        <v>1557</v>
      </c>
      <c r="F7482" s="269" t="s">
        <v>475</v>
      </c>
      <c r="G7482" s="373">
        <v>3.95</v>
      </c>
      <c r="H7482" s="225" t="s">
        <v>488</v>
      </c>
      <c r="I7482" s="269" t="s">
        <v>1383</v>
      </c>
      <c r="J7482" s="374">
        <v>0</v>
      </c>
      <c r="K7482" s="269" t="s">
        <v>22</v>
      </c>
      <c r="L7482" s="269" t="s">
        <v>1392</v>
      </c>
      <c r="M7482" s="369">
        <v>2010</v>
      </c>
      <c r="N7482" s="375">
        <v>43873</v>
      </c>
      <c r="O7482" s="226" t="s">
        <v>2569</v>
      </c>
      <c r="P7482" t="str">
        <f t="shared" si="116"/>
        <v>Minnesota River and Greater Blue Earth River TMDL for TSS-Minnesota River-(07020012-799)-TSS</v>
      </c>
    </row>
    <row r="7483" spans="1:16" ht="45" hidden="1" x14ac:dyDescent="0.25">
      <c r="A7483" s="129" t="s">
        <v>2150</v>
      </c>
      <c r="B7483" s="269" t="s">
        <v>635</v>
      </c>
      <c r="C7483" s="226" t="s">
        <v>2568</v>
      </c>
      <c r="D7483" s="269" t="s">
        <v>2590</v>
      </c>
      <c r="E7483" s="372" t="s">
        <v>1557</v>
      </c>
      <c r="F7483" s="269" t="s">
        <v>475</v>
      </c>
      <c r="G7483" s="373">
        <v>1.8</v>
      </c>
      <c r="H7483" s="225" t="s">
        <v>488</v>
      </c>
      <c r="I7483" s="372" t="s">
        <v>1384</v>
      </c>
      <c r="J7483" s="374">
        <v>0</v>
      </c>
      <c r="K7483" s="269" t="s">
        <v>22</v>
      </c>
      <c r="L7483" s="269" t="s">
        <v>1392</v>
      </c>
      <c r="M7483" s="369">
        <v>2010</v>
      </c>
      <c r="N7483" s="375">
        <v>43873</v>
      </c>
      <c r="O7483" s="226" t="s">
        <v>2569</v>
      </c>
      <c r="P7483" t="str">
        <f t="shared" si="116"/>
        <v>Minnesota River and Greater Blue Earth River TMDL for TSS-Minnesota River-(07020012-799)-TSS</v>
      </c>
    </row>
    <row r="7484" spans="1:16" ht="45" hidden="1" x14ac:dyDescent="0.25">
      <c r="A7484" s="129" t="s">
        <v>2150</v>
      </c>
      <c r="B7484" s="269" t="s">
        <v>635</v>
      </c>
      <c r="C7484" s="226" t="s">
        <v>2568</v>
      </c>
      <c r="D7484" s="269" t="s">
        <v>2590</v>
      </c>
      <c r="E7484" s="372" t="s">
        <v>1557</v>
      </c>
      <c r="F7484" s="269" t="s">
        <v>475</v>
      </c>
      <c r="G7484" s="373">
        <v>0.86</v>
      </c>
      <c r="H7484" s="225" t="s">
        <v>488</v>
      </c>
      <c r="I7484" s="372" t="s">
        <v>1385</v>
      </c>
      <c r="J7484" s="374">
        <v>0</v>
      </c>
      <c r="K7484" s="269" t="s">
        <v>22</v>
      </c>
      <c r="L7484" s="269" t="s">
        <v>1392</v>
      </c>
      <c r="M7484" s="369">
        <v>2010</v>
      </c>
      <c r="N7484" s="375">
        <v>43873</v>
      </c>
      <c r="O7484" s="226" t="s">
        <v>2569</v>
      </c>
      <c r="P7484" t="str">
        <f t="shared" si="116"/>
        <v>Minnesota River and Greater Blue Earth River TMDL for TSS-Minnesota River-(07020012-799)-TSS</v>
      </c>
    </row>
    <row r="7485" spans="1:16" ht="45" hidden="1" x14ac:dyDescent="0.25">
      <c r="A7485" s="203" t="s">
        <v>2206</v>
      </c>
      <c r="B7485" s="269" t="s">
        <v>637</v>
      </c>
      <c r="C7485" s="226" t="s">
        <v>2568</v>
      </c>
      <c r="D7485" s="269" t="s">
        <v>2590</v>
      </c>
      <c r="E7485" s="372" t="s">
        <v>1557</v>
      </c>
      <c r="F7485" s="269" t="s">
        <v>475</v>
      </c>
      <c r="G7485" s="373">
        <v>26.38</v>
      </c>
      <c r="H7485" s="225" t="s">
        <v>488</v>
      </c>
      <c r="I7485" s="269" t="s">
        <v>1379</v>
      </c>
      <c r="J7485" s="374">
        <v>0</v>
      </c>
      <c r="K7485" s="269" t="s">
        <v>22</v>
      </c>
      <c r="L7485" s="269" t="s">
        <v>1392</v>
      </c>
      <c r="M7485" s="369">
        <v>2010</v>
      </c>
      <c r="N7485" s="375">
        <v>43873</v>
      </c>
      <c r="O7485" s="226" t="s">
        <v>2569</v>
      </c>
      <c r="P7485" t="str">
        <f t="shared" si="116"/>
        <v>Minnesota River and Greater Blue Earth River TMDL for TSS-Minnesota River-(07020012-799)-TSS</v>
      </c>
    </row>
    <row r="7486" spans="1:16" ht="45" hidden="1" x14ac:dyDescent="0.25">
      <c r="A7486" s="203" t="s">
        <v>2206</v>
      </c>
      <c r="B7486" s="269" t="s">
        <v>637</v>
      </c>
      <c r="C7486" s="226" t="s">
        <v>2568</v>
      </c>
      <c r="D7486" s="269" t="s">
        <v>2590</v>
      </c>
      <c r="E7486" s="372" t="s">
        <v>1557</v>
      </c>
      <c r="F7486" s="269" t="s">
        <v>475</v>
      </c>
      <c r="G7486" s="373">
        <v>9.7799999999999994</v>
      </c>
      <c r="H7486" s="225" t="s">
        <v>488</v>
      </c>
      <c r="I7486" s="269" t="s">
        <v>1382</v>
      </c>
      <c r="J7486" s="374">
        <v>0</v>
      </c>
      <c r="K7486" s="269" t="s">
        <v>22</v>
      </c>
      <c r="L7486" s="269" t="s">
        <v>1392</v>
      </c>
      <c r="M7486" s="369">
        <v>2010</v>
      </c>
      <c r="N7486" s="375">
        <v>43873</v>
      </c>
      <c r="O7486" s="226" t="s">
        <v>2569</v>
      </c>
      <c r="P7486" t="str">
        <f t="shared" si="116"/>
        <v>Minnesota River and Greater Blue Earth River TMDL for TSS-Minnesota River-(07020012-799)-TSS</v>
      </c>
    </row>
    <row r="7487" spans="1:16" ht="45" hidden="1" x14ac:dyDescent="0.25">
      <c r="A7487" s="203" t="s">
        <v>2206</v>
      </c>
      <c r="B7487" s="269" t="s">
        <v>637</v>
      </c>
      <c r="C7487" s="226" t="s">
        <v>2568</v>
      </c>
      <c r="D7487" s="269" t="s">
        <v>2590</v>
      </c>
      <c r="E7487" s="372" t="s">
        <v>1557</v>
      </c>
      <c r="F7487" s="269" t="s">
        <v>475</v>
      </c>
      <c r="G7487" s="373">
        <v>3.95</v>
      </c>
      <c r="H7487" s="225" t="s">
        <v>488</v>
      </c>
      <c r="I7487" s="269" t="s">
        <v>1383</v>
      </c>
      <c r="J7487" s="374">
        <v>0</v>
      </c>
      <c r="K7487" s="269" t="s">
        <v>22</v>
      </c>
      <c r="L7487" s="269" t="s">
        <v>1392</v>
      </c>
      <c r="M7487" s="369">
        <v>2010</v>
      </c>
      <c r="N7487" s="375">
        <v>43873</v>
      </c>
      <c r="O7487" s="226" t="s">
        <v>2569</v>
      </c>
      <c r="P7487" t="str">
        <f t="shared" si="116"/>
        <v>Minnesota River and Greater Blue Earth River TMDL for TSS-Minnesota River-(07020012-799)-TSS</v>
      </c>
    </row>
    <row r="7488" spans="1:16" ht="45" hidden="1" x14ac:dyDescent="0.25">
      <c r="A7488" s="203" t="s">
        <v>2206</v>
      </c>
      <c r="B7488" s="269" t="s">
        <v>637</v>
      </c>
      <c r="C7488" s="226" t="s">
        <v>2568</v>
      </c>
      <c r="D7488" s="269" t="s">
        <v>2590</v>
      </c>
      <c r="E7488" s="372" t="s">
        <v>1557</v>
      </c>
      <c r="F7488" s="269" t="s">
        <v>475</v>
      </c>
      <c r="G7488" s="373">
        <v>1.8</v>
      </c>
      <c r="H7488" s="225" t="s">
        <v>488</v>
      </c>
      <c r="I7488" s="372" t="s">
        <v>1384</v>
      </c>
      <c r="J7488" s="374">
        <v>0</v>
      </c>
      <c r="K7488" s="269" t="s">
        <v>22</v>
      </c>
      <c r="L7488" s="269" t="s">
        <v>1392</v>
      </c>
      <c r="M7488" s="369">
        <v>2010</v>
      </c>
      <c r="N7488" s="375">
        <v>43873</v>
      </c>
      <c r="O7488" s="226" t="s">
        <v>2569</v>
      </c>
      <c r="P7488" t="str">
        <f t="shared" si="116"/>
        <v>Minnesota River and Greater Blue Earth River TMDL for TSS-Minnesota River-(07020012-799)-TSS</v>
      </c>
    </row>
    <row r="7489" spans="1:16" ht="45" hidden="1" x14ac:dyDescent="0.25">
      <c r="A7489" s="203" t="s">
        <v>2206</v>
      </c>
      <c r="B7489" s="269" t="s">
        <v>637</v>
      </c>
      <c r="C7489" s="226" t="s">
        <v>2568</v>
      </c>
      <c r="D7489" s="269" t="s">
        <v>2590</v>
      </c>
      <c r="E7489" s="372" t="s">
        <v>1557</v>
      </c>
      <c r="F7489" s="269" t="s">
        <v>475</v>
      </c>
      <c r="G7489" s="373">
        <v>0.86</v>
      </c>
      <c r="H7489" s="225" t="s">
        <v>488</v>
      </c>
      <c r="I7489" s="372" t="s">
        <v>1385</v>
      </c>
      <c r="J7489" s="374">
        <v>0</v>
      </c>
      <c r="K7489" s="269" t="s">
        <v>22</v>
      </c>
      <c r="L7489" s="269" t="s">
        <v>1392</v>
      </c>
      <c r="M7489" s="369">
        <v>2010</v>
      </c>
      <c r="N7489" s="375">
        <v>43873</v>
      </c>
      <c r="O7489" s="226" t="s">
        <v>2569</v>
      </c>
      <c r="P7489" t="str">
        <f t="shared" si="116"/>
        <v>Minnesota River and Greater Blue Earth River TMDL for TSS-Minnesota River-(07020012-799)-TSS</v>
      </c>
    </row>
    <row r="7490" spans="1:16" ht="45" hidden="1" x14ac:dyDescent="0.25">
      <c r="A7490" s="129" t="s">
        <v>2253</v>
      </c>
      <c r="B7490" s="269" t="s">
        <v>2454</v>
      </c>
      <c r="C7490" s="226" t="s">
        <v>2568</v>
      </c>
      <c r="D7490" s="269" t="s">
        <v>2590</v>
      </c>
      <c r="E7490" s="372" t="s">
        <v>1557</v>
      </c>
      <c r="F7490" s="269" t="s">
        <v>475</v>
      </c>
      <c r="G7490" s="373">
        <v>26.38</v>
      </c>
      <c r="H7490" s="225" t="s">
        <v>488</v>
      </c>
      <c r="I7490" s="269" t="s">
        <v>1379</v>
      </c>
      <c r="J7490" s="374">
        <v>0</v>
      </c>
      <c r="K7490" s="269" t="s">
        <v>22</v>
      </c>
      <c r="L7490" s="269" t="s">
        <v>1392</v>
      </c>
      <c r="M7490" s="369">
        <v>2010</v>
      </c>
      <c r="N7490" s="375">
        <v>43873</v>
      </c>
      <c r="O7490" s="226" t="s">
        <v>2569</v>
      </c>
      <c r="P7490" t="str">
        <f t="shared" si="116"/>
        <v>Minnesota River and Greater Blue Earth River TMDL for TSS-Minnesota River-(07020012-799)-TSS</v>
      </c>
    </row>
    <row r="7491" spans="1:16" ht="45" hidden="1" x14ac:dyDescent="0.25">
      <c r="A7491" s="129" t="s">
        <v>2253</v>
      </c>
      <c r="B7491" s="269" t="s">
        <v>2454</v>
      </c>
      <c r="C7491" s="226" t="s">
        <v>2568</v>
      </c>
      <c r="D7491" s="269" t="s">
        <v>2590</v>
      </c>
      <c r="E7491" s="372" t="s">
        <v>1557</v>
      </c>
      <c r="F7491" s="269" t="s">
        <v>475</v>
      </c>
      <c r="G7491" s="373">
        <v>9.7799999999999994</v>
      </c>
      <c r="H7491" s="225" t="s">
        <v>488</v>
      </c>
      <c r="I7491" s="269" t="s">
        <v>1382</v>
      </c>
      <c r="J7491" s="374">
        <v>0</v>
      </c>
      <c r="K7491" s="269" t="s">
        <v>22</v>
      </c>
      <c r="L7491" s="269" t="s">
        <v>1392</v>
      </c>
      <c r="M7491" s="369">
        <v>2010</v>
      </c>
      <c r="N7491" s="375">
        <v>43873</v>
      </c>
      <c r="O7491" s="226" t="s">
        <v>2569</v>
      </c>
      <c r="P7491" t="str">
        <f t="shared" ref="P7491:P7554" si="117">CONCATENATE(C7491, "-", E7491, "-","(", D7491,")", "-",K7491)</f>
        <v>Minnesota River and Greater Blue Earth River TMDL for TSS-Minnesota River-(07020012-799)-TSS</v>
      </c>
    </row>
    <row r="7492" spans="1:16" ht="45" hidden="1" x14ac:dyDescent="0.25">
      <c r="A7492" s="129" t="s">
        <v>2253</v>
      </c>
      <c r="B7492" s="269" t="s">
        <v>2454</v>
      </c>
      <c r="C7492" s="226" t="s">
        <v>2568</v>
      </c>
      <c r="D7492" s="269" t="s">
        <v>2590</v>
      </c>
      <c r="E7492" s="372" t="s">
        <v>1557</v>
      </c>
      <c r="F7492" s="269" t="s">
        <v>475</v>
      </c>
      <c r="G7492" s="373">
        <v>3.95</v>
      </c>
      <c r="H7492" s="225" t="s">
        <v>488</v>
      </c>
      <c r="I7492" s="269" t="s">
        <v>1383</v>
      </c>
      <c r="J7492" s="374">
        <v>0</v>
      </c>
      <c r="K7492" s="269" t="s">
        <v>22</v>
      </c>
      <c r="L7492" s="269" t="s">
        <v>1392</v>
      </c>
      <c r="M7492" s="369">
        <v>2010</v>
      </c>
      <c r="N7492" s="375">
        <v>43873</v>
      </c>
      <c r="O7492" s="226" t="s">
        <v>2569</v>
      </c>
      <c r="P7492" t="str">
        <f t="shared" si="117"/>
        <v>Minnesota River and Greater Blue Earth River TMDL for TSS-Minnesota River-(07020012-799)-TSS</v>
      </c>
    </row>
    <row r="7493" spans="1:16" ht="45" hidden="1" x14ac:dyDescent="0.25">
      <c r="A7493" s="129" t="s">
        <v>2253</v>
      </c>
      <c r="B7493" s="269" t="s">
        <v>2454</v>
      </c>
      <c r="C7493" s="226" t="s">
        <v>2568</v>
      </c>
      <c r="D7493" s="269" t="s">
        <v>2590</v>
      </c>
      <c r="E7493" s="372" t="s">
        <v>1557</v>
      </c>
      <c r="F7493" s="269" t="s">
        <v>475</v>
      </c>
      <c r="G7493" s="373">
        <v>1.8</v>
      </c>
      <c r="H7493" s="225" t="s">
        <v>488</v>
      </c>
      <c r="I7493" s="372" t="s">
        <v>1384</v>
      </c>
      <c r="J7493" s="374">
        <v>0</v>
      </c>
      <c r="K7493" s="269" t="s">
        <v>22</v>
      </c>
      <c r="L7493" s="269" t="s">
        <v>1392</v>
      </c>
      <c r="M7493" s="369">
        <v>2010</v>
      </c>
      <c r="N7493" s="375">
        <v>43873</v>
      </c>
      <c r="O7493" s="226" t="s">
        <v>2569</v>
      </c>
      <c r="P7493" t="str">
        <f t="shared" si="117"/>
        <v>Minnesota River and Greater Blue Earth River TMDL for TSS-Minnesota River-(07020012-799)-TSS</v>
      </c>
    </row>
    <row r="7494" spans="1:16" ht="45" hidden="1" x14ac:dyDescent="0.25">
      <c r="A7494" s="129" t="s">
        <v>2253</v>
      </c>
      <c r="B7494" s="269" t="s">
        <v>2454</v>
      </c>
      <c r="C7494" s="226" t="s">
        <v>2568</v>
      </c>
      <c r="D7494" s="269" t="s">
        <v>2590</v>
      </c>
      <c r="E7494" s="372" t="s">
        <v>1557</v>
      </c>
      <c r="F7494" s="269" t="s">
        <v>475</v>
      </c>
      <c r="G7494" s="373">
        <v>0.86</v>
      </c>
      <c r="H7494" s="225" t="s">
        <v>488</v>
      </c>
      <c r="I7494" s="372" t="s">
        <v>1385</v>
      </c>
      <c r="J7494" s="374">
        <v>0</v>
      </c>
      <c r="K7494" s="269" t="s">
        <v>22</v>
      </c>
      <c r="L7494" s="269" t="s">
        <v>1392</v>
      </c>
      <c r="M7494" s="369">
        <v>2010</v>
      </c>
      <c r="N7494" s="375">
        <v>43873</v>
      </c>
      <c r="O7494" s="226" t="s">
        <v>2569</v>
      </c>
      <c r="P7494" t="str">
        <f t="shared" si="117"/>
        <v>Minnesota River and Greater Blue Earth River TMDL for TSS-Minnesota River-(07020012-799)-TSS</v>
      </c>
    </row>
    <row r="7495" spans="1:16" ht="45" hidden="1" x14ac:dyDescent="0.25">
      <c r="A7495" s="129" t="s">
        <v>2254</v>
      </c>
      <c r="B7495" s="269" t="s">
        <v>2455</v>
      </c>
      <c r="C7495" s="226" t="s">
        <v>2568</v>
      </c>
      <c r="D7495" s="269" t="s">
        <v>2590</v>
      </c>
      <c r="E7495" s="372" t="s">
        <v>1557</v>
      </c>
      <c r="F7495" s="269" t="s">
        <v>475</v>
      </c>
      <c r="G7495" s="373">
        <v>26.38</v>
      </c>
      <c r="H7495" s="225" t="s">
        <v>488</v>
      </c>
      <c r="I7495" s="269" t="s">
        <v>1379</v>
      </c>
      <c r="J7495" s="374">
        <v>0</v>
      </c>
      <c r="K7495" s="269" t="s">
        <v>22</v>
      </c>
      <c r="L7495" s="269" t="s">
        <v>1392</v>
      </c>
      <c r="M7495" s="369">
        <v>2010</v>
      </c>
      <c r="N7495" s="375">
        <v>43873</v>
      </c>
      <c r="O7495" s="226" t="s">
        <v>2569</v>
      </c>
      <c r="P7495" t="str">
        <f t="shared" si="117"/>
        <v>Minnesota River and Greater Blue Earth River TMDL for TSS-Minnesota River-(07020012-799)-TSS</v>
      </c>
    </row>
    <row r="7496" spans="1:16" ht="45" hidden="1" x14ac:dyDescent="0.25">
      <c r="A7496" s="129" t="s">
        <v>2254</v>
      </c>
      <c r="B7496" s="269" t="s">
        <v>2455</v>
      </c>
      <c r="C7496" s="226" t="s">
        <v>2568</v>
      </c>
      <c r="D7496" s="269" t="s">
        <v>2590</v>
      </c>
      <c r="E7496" s="372" t="s">
        <v>1557</v>
      </c>
      <c r="F7496" s="269" t="s">
        <v>475</v>
      </c>
      <c r="G7496" s="373">
        <v>9.7799999999999994</v>
      </c>
      <c r="H7496" s="225" t="s">
        <v>488</v>
      </c>
      <c r="I7496" s="269" t="s">
        <v>1382</v>
      </c>
      <c r="J7496" s="374">
        <v>0</v>
      </c>
      <c r="K7496" s="269" t="s">
        <v>22</v>
      </c>
      <c r="L7496" s="269" t="s">
        <v>1392</v>
      </c>
      <c r="M7496" s="369">
        <v>2010</v>
      </c>
      <c r="N7496" s="375">
        <v>43873</v>
      </c>
      <c r="O7496" s="226" t="s">
        <v>2569</v>
      </c>
      <c r="P7496" t="str">
        <f t="shared" si="117"/>
        <v>Minnesota River and Greater Blue Earth River TMDL for TSS-Minnesota River-(07020012-799)-TSS</v>
      </c>
    </row>
    <row r="7497" spans="1:16" ht="45" hidden="1" x14ac:dyDescent="0.25">
      <c r="A7497" s="129" t="s">
        <v>2254</v>
      </c>
      <c r="B7497" s="269" t="s">
        <v>2455</v>
      </c>
      <c r="C7497" s="226" t="s">
        <v>2568</v>
      </c>
      <c r="D7497" s="269" t="s">
        <v>2590</v>
      </c>
      <c r="E7497" s="372" t="s">
        <v>1557</v>
      </c>
      <c r="F7497" s="269" t="s">
        <v>475</v>
      </c>
      <c r="G7497" s="373">
        <v>3.95</v>
      </c>
      <c r="H7497" s="225" t="s">
        <v>488</v>
      </c>
      <c r="I7497" s="269" t="s">
        <v>1383</v>
      </c>
      <c r="J7497" s="374">
        <v>0</v>
      </c>
      <c r="K7497" s="269" t="s">
        <v>22</v>
      </c>
      <c r="L7497" s="269" t="s">
        <v>1392</v>
      </c>
      <c r="M7497" s="369">
        <v>2010</v>
      </c>
      <c r="N7497" s="375">
        <v>43873</v>
      </c>
      <c r="O7497" s="226" t="s">
        <v>2569</v>
      </c>
      <c r="P7497" t="str">
        <f t="shared" si="117"/>
        <v>Minnesota River and Greater Blue Earth River TMDL for TSS-Minnesota River-(07020012-799)-TSS</v>
      </c>
    </row>
    <row r="7498" spans="1:16" ht="45" hidden="1" x14ac:dyDescent="0.25">
      <c r="A7498" s="129" t="s">
        <v>2254</v>
      </c>
      <c r="B7498" s="269" t="s">
        <v>2455</v>
      </c>
      <c r="C7498" s="226" t="s">
        <v>2568</v>
      </c>
      <c r="D7498" s="269" t="s">
        <v>2590</v>
      </c>
      <c r="E7498" s="372" t="s">
        <v>1557</v>
      </c>
      <c r="F7498" s="269" t="s">
        <v>475</v>
      </c>
      <c r="G7498" s="373">
        <v>1.8</v>
      </c>
      <c r="H7498" s="225" t="s">
        <v>488</v>
      </c>
      <c r="I7498" s="372" t="s">
        <v>1384</v>
      </c>
      <c r="J7498" s="374">
        <v>0</v>
      </c>
      <c r="K7498" s="269" t="s">
        <v>22</v>
      </c>
      <c r="L7498" s="269" t="s">
        <v>1392</v>
      </c>
      <c r="M7498" s="369">
        <v>2010</v>
      </c>
      <c r="N7498" s="375">
        <v>43873</v>
      </c>
      <c r="O7498" s="226" t="s">
        <v>2569</v>
      </c>
      <c r="P7498" t="str">
        <f t="shared" si="117"/>
        <v>Minnesota River and Greater Blue Earth River TMDL for TSS-Minnesota River-(07020012-799)-TSS</v>
      </c>
    </row>
    <row r="7499" spans="1:16" ht="45" hidden="1" x14ac:dyDescent="0.25">
      <c r="A7499" s="129" t="s">
        <v>2254</v>
      </c>
      <c r="B7499" s="269" t="s">
        <v>2455</v>
      </c>
      <c r="C7499" s="226" t="s">
        <v>2568</v>
      </c>
      <c r="D7499" s="269" t="s">
        <v>2590</v>
      </c>
      <c r="E7499" s="372" t="s">
        <v>1557</v>
      </c>
      <c r="F7499" s="269" t="s">
        <v>475</v>
      </c>
      <c r="G7499" s="373">
        <v>0.86</v>
      </c>
      <c r="H7499" s="225" t="s">
        <v>488</v>
      </c>
      <c r="I7499" s="372" t="s">
        <v>1385</v>
      </c>
      <c r="J7499" s="374">
        <v>0</v>
      </c>
      <c r="K7499" s="269" t="s">
        <v>22</v>
      </c>
      <c r="L7499" s="269" t="s">
        <v>1392</v>
      </c>
      <c r="M7499" s="369">
        <v>2010</v>
      </c>
      <c r="N7499" s="375">
        <v>43873</v>
      </c>
      <c r="O7499" s="226" t="s">
        <v>2569</v>
      </c>
      <c r="P7499" t="str">
        <f t="shared" si="117"/>
        <v>Minnesota River and Greater Blue Earth River TMDL for TSS-Minnesota River-(07020012-799)-TSS</v>
      </c>
    </row>
    <row r="7500" spans="1:16" ht="45" hidden="1" x14ac:dyDescent="0.25">
      <c r="A7500" s="129" t="s">
        <v>2247</v>
      </c>
      <c r="B7500" s="269" t="s">
        <v>638</v>
      </c>
      <c r="C7500" s="226" t="s">
        <v>2568</v>
      </c>
      <c r="D7500" s="269" t="s">
        <v>2590</v>
      </c>
      <c r="E7500" s="372" t="s">
        <v>1557</v>
      </c>
      <c r="F7500" s="269" t="s">
        <v>475</v>
      </c>
      <c r="G7500" s="373">
        <v>26.38</v>
      </c>
      <c r="H7500" s="225" t="s">
        <v>488</v>
      </c>
      <c r="I7500" s="269" t="s">
        <v>1379</v>
      </c>
      <c r="J7500" s="374">
        <v>0</v>
      </c>
      <c r="K7500" s="269" t="s">
        <v>22</v>
      </c>
      <c r="L7500" s="269" t="s">
        <v>1392</v>
      </c>
      <c r="M7500" s="369">
        <v>2010</v>
      </c>
      <c r="N7500" s="375">
        <v>43873</v>
      </c>
      <c r="O7500" s="226" t="s">
        <v>2569</v>
      </c>
      <c r="P7500" t="str">
        <f t="shared" si="117"/>
        <v>Minnesota River and Greater Blue Earth River TMDL for TSS-Minnesota River-(07020012-799)-TSS</v>
      </c>
    </row>
    <row r="7501" spans="1:16" ht="45" hidden="1" x14ac:dyDescent="0.25">
      <c r="A7501" s="129" t="s">
        <v>2247</v>
      </c>
      <c r="B7501" s="269" t="s">
        <v>638</v>
      </c>
      <c r="C7501" s="226" t="s">
        <v>2568</v>
      </c>
      <c r="D7501" s="269" t="s">
        <v>2590</v>
      </c>
      <c r="E7501" s="372" t="s">
        <v>1557</v>
      </c>
      <c r="F7501" s="269" t="s">
        <v>475</v>
      </c>
      <c r="G7501" s="373">
        <v>9.7799999999999994</v>
      </c>
      <c r="H7501" s="225" t="s">
        <v>488</v>
      </c>
      <c r="I7501" s="269" t="s">
        <v>1382</v>
      </c>
      <c r="J7501" s="374">
        <v>0</v>
      </c>
      <c r="K7501" s="269" t="s">
        <v>22</v>
      </c>
      <c r="L7501" s="269" t="s">
        <v>1392</v>
      </c>
      <c r="M7501" s="369">
        <v>2010</v>
      </c>
      <c r="N7501" s="375">
        <v>43873</v>
      </c>
      <c r="O7501" s="226" t="s">
        <v>2569</v>
      </c>
      <c r="P7501" t="str">
        <f t="shared" si="117"/>
        <v>Minnesota River and Greater Blue Earth River TMDL for TSS-Minnesota River-(07020012-799)-TSS</v>
      </c>
    </row>
    <row r="7502" spans="1:16" ht="45" hidden="1" x14ac:dyDescent="0.25">
      <c r="A7502" s="129" t="s">
        <v>2247</v>
      </c>
      <c r="B7502" s="269" t="s">
        <v>638</v>
      </c>
      <c r="C7502" s="226" t="s">
        <v>2568</v>
      </c>
      <c r="D7502" s="269" t="s">
        <v>2590</v>
      </c>
      <c r="E7502" s="372" t="s">
        <v>1557</v>
      </c>
      <c r="F7502" s="269" t="s">
        <v>475</v>
      </c>
      <c r="G7502" s="373">
        <v>3.95</v>
      </c>
      <c r="H7502" s="225" t="s">
        <v>488</v>
      </c>
      <c r="I7502" s="269" t="s">
        <v>1383</v>
      </c>
      <c r="J7502" s="374">
        <v>0</v>
      </c>
      <c r="K7502" s="269" t="s">
        <v>22</v>
      </c>
      <c r="L7502" s="269" t="s">
        <v>1392</v>
      </c>
      <c r="M7502" s="369">
        <v>2010</v>
      </c>
      <c r="N7502" s="375">
        <v>43873</v>
      </c>
      <c r="O7502" s="226" t="s">
        <v>2569</v>
      </c>
      <c r="P7502" t="str">
        <f t="shared" si="117"/>
        <v>Minnesota River and Greater Blue Earth River TMDL for TSS-Minnesota River-(07020012-799)-TSS</v>
      </c>
    </row>
    <row r="7503" spans="1:16" ht="45" hidden="1" x14ac:dyDescent="0.25">
      <c r="A7503" s="129" t="s">
        <v>2247</v>
      </c>
      <c r="B7503" s="269" t="s">
        <v>638</v>
      </c>
      <c r="C7503" s="226" t="s">
        <v>2568</v>
      </c>
      <c r="D7503" s="269" t="s">
        <v>2590</v>
      </c>
      <c r="E7503" s="372" t="s">
        <v>1557</v>
      </c>
      <c r="F7503" s="269" t="s">
        <v>475</v>
      </c>
      <c r="G7503" s="373">
        <v>1.8</v>
      </c>
      <c r="H7503" s="225" t="s">
        <v>488</v>
      </c>
      <c r="I7503" s="372" t="s">
        <v>1384</v>
      </c>
      <c r="J7503" s="374">
        <v>0</v>
      </c>
      <c r="K7503" s="269" t="s">
        <v>22</v>
      </c>
      <c r="L7503" s="269" t="s">
        <v>1392</v>
      </c>
      <c r="M7503" s="369">
        <v>2010</v>
      </c>
      <c r="N7503" s="375">
        <v>43873</v>
      </c>
      <c r="O7503" s="226" t="s">
        <v>2569</v>
      </c>
      <c r="P7503" t="str">
        <f t="shared" si="117"/>
        <v>Minnesota River and Greater Blue Earth River TMDL for TSS-Minnesota River-(07020012-799)-TSS</v>
      </c>
    </row>
    <row r="7504" spans="1:16" ht="45" hidden="1" x14ac:dyDescent="0.25">
      <c r="A7504" s="129" t="s">
        <v>2247</v>
      </c>
      <c r="B7504" s="269" t="s">
        <v>638</v>
      </c>
      <c r="C7504" s="226" t="s">
        <v>2568</v>
      </c>
      <c r="D7504" s="269" t="s">
        <v>2590</v>
      </c>
      <c r="E7504" s="372" t="s">
        <v>1557</v>
      </c>
      <c r="F7504" s="269" t="s">
        <v>475</v>
      </c>
      <c r="G7504" s="373">
        <v>0.86</v>
      </c>
      <c r="H7504" s="225" t="s">
        <v>488</v>
      </c>
      <c r="I7504" s="372" t="s">
        <v>1385</v>
      </c>
      <c r="J7504" s="374">
        <v>0</v>
      </c>
      <c r="K7504" s="269" t="s">
        <v>22</v>
      </c>
      <c r="L7504" s="269" t="s">
        <v>1392</v>
      </c>
      <c r="M7504" s="369">
        <v>2010</v>
      </c>
      <c r="N7504" s="375">
        <v>43873</v>
      </c>
      <c r="O7504" s="226" t="s">
        <v>2569</v>
      </c>
      <c r="P7504" t="str">
        <f t="shared" si="117"/>
        <v>Minnesota River and Greater Blue Earth River TMDL for TSS-Minnesota River-(07020012-799)-TSS</v>
      </c>
    </row>
    <row r="7505" spans="1:16" ht="45" hidden="1" x14ac:dyDescent="0.25">
      <c r="A7505" s="129" t="s">
        <v>2275</v>
      </c>
      <c r="B7505" s="269" t="s">
        <v>639</v>
      </c>
      <c r="C7505" s="226" t="s">
        <v>2568</v>
      </c>
      <c r="D7505" s="269" t="s">
        <v>2590</v>
      </c>
      <c r="E7505" s="372" t="s">
        <v>1557</v>
      </c>
      <c r="F7505" s="269" t="s">
        <v>475</v>
      </c>
      <c r="G7505" s="373">
        <v>26.38</v>
      </c>
      <c r="H7505" s="225" t="s">
        <v>488</v>
      </c>
      <c r="I7505" s="269" t="s">
        <v>1379</v>
      </c>
      <c r="J7505" s="374">
        <v>0</v>
      </c>
      <c r="K7505" s="269" t="s">
        <v>22</v>
      </c>
      <c r="L7505" s="269" t="s">
        <v>1392</v>
      </c>
      <c r="M7505" s="369">
        <v>2010</v>
      </c>
      <c r="N7505" s="375">
        <v>43873</v>
      </c>
      <c r="O7505" s="226" t="s">
        <v>2569</v>
      </c>
      <c r="P7505" t="str">
        <f t="shared" si="117"/>
        <v>Minnesota River and Greater Blue Earth River TMDL for TSS-Minnesota River-(07020012-799)-TSS</v>
      </c>
    </row>
    <row r="7506" spans="1:16" ht="45" hidden="1" x14ac:dyDescent="0.25">
      <c r="A7506" s="129" t="s">
        <v>2275</v>
      </c>
      <c r="B7506" s="269" t="s">
        <v>639</v>
      </c>
      <c r="C7506" s="226" t="s">
        <v>2568</v>
      </c>
      <c r="D7506" s="269" t="s">
        <v>2590</v>
      </c>
      <c r="E7506" s="372" t="s">
        <v>1557</v>
      </c>
      <c r="F7506" s="269" t="s">
        <v>475</v>
      </c>
      <c r="G7506" s="373">
        <v>9.7799999999999994</v>
      </c>
      <c r="H7506" s="225" t="s">
        <v>488</v>
      </c>
      <c r="I7506" s="269" t="s">
        <v>1382</v>
      </c>
      <c r="J7506" s="374">
        <v>0</v>
      </c>
      <c r="K7506" s="269" t="s">
        <v>22</v>
      </c>
      <c r="L7506" s="269" t="s">
        <v>1392</v>
      </c>
      <c r="M7506" s="369">
        <v>2010</v>
      </c>
      <c r="N7506" s="375">
        <v>43873</v>
      </c>
      <c r="O7506" s="226" t="s">
        <v>2569</v>
      </c>
      <c r="P7506" t="str">
        <f t="shared" si="117"/>
        <v>Minnesota River and Greater Blue Earth River TMDL for TSS-Minnesota River-(07020012-799)-TSS</v>
      </c>
    </row>
    <row r="7507" spans="1:16" ht="45" hidden="1" x14ac:dyDescent="0.25">
      <c r="A7507" s="129" t="s">
        <v>2275</v>
      </c>
      <c r="B7507" s="269" t="s">
        <v>639</v>
      </c>
      <c r="C7507" s="226" t="s">
        <v>2568</v>
      </c>
      <c r="D7507" s="269" t="s">
        <v>2590</v>
      </c>
      <c r="E7507" s="372" t="s">
        <v>1557</v>
      </c>
      <c r="F7507" s="269" t="s">
        <v>475</v>
      </c>
      <c r="G7507" s="373">
        <v>3.95</v>
      </c>
      <c r="H7507" s="225" t="s">
        <v>488</v>
      </c>
      <c r="I7507" s="269" t="s">
        <v>1383</v>
      </c>
      <c r="J7507" s="374">
        <v>0</v>
      </c>
      <c r="K7507" s="269" t="s">
        <v>22</v>
      </c>
      <c r="L7507" s="269" t="s">
        <v>1392</v>
      </c>
      <c r="M7507" s="369">
        <v>2010</v>
      </c>
      <c r="N7507" s="375">
        <v>43873</v>
      </c>
      <c r="O7507" s="226" t="s">
        <v>2569</v>
      </c>
      <c r="P7507" t="str">
        <f t="shared" si="117"/>
        <v>Minnesota River and Greater Blue Earth River TMDL for TSS-Minnesota River-(07020012-799)-TSS</v>
      </c>
    </row>
    <row r="7508" spans="1:16" ht="45" hidden="1" x14ac:dyDescent="0.25">
      <c r="A7508" s="129" t="s">
        <v>2275</v>
      </c>
      <c r="B7508" s="269" t="s">
        <v>639</v>
      </c>
      <c r="C7508" s="226" t="s">
        <v>2568</v>
      </c>
      <c r="D7508" s="269" t="s">
        <v>2590</v>
      </c>
      <c r="E7508" s="372" t="s">
        <v>1557</v>
      </c>
      <c r="F7508" s="269" t="s">
        <v>475</v>
      </c>
      <c r="G7508" s="373">
        <v>1.8</v>
      </c>
      <c r="H7508" s="225" t="s">
        <v>488</v>
      </c>
      <c r="I7508" s="372" t="s">
        <v>1384</v>
      </c>
      <c r="J7508" s="374">
        <v>0</v>
      </c>
      <c r="K7508" s="269" t="s">
        <v>22</v>
      </c>
      <c r="L7508" s="269" t="s">
        <v>1392</v>
      </c>
      <c r="M7508" s="369">
        <v>2010</v>
      </c>
      <c r="N7508" s="375">
        <v>43873</v>
      </c>
      <c r="O7508" s="226" t="s">
        <v>2569</v>
      </c>
      <c r="P7508" t="str">
        <f t="shared" si="117"/>
        <v>Minnesota River and Greater Blue Earth River TMDL for TSS-Minnesota River-(07020012-799)-TSS</v>
      </c>
    </row>
    <row r="7509" spans="1:16" ht="45" hidden="1" x14ac:dyDescent="0.25">
      <c r="A7509" s="129" t="s">
        <v>2275</v>
      </c>
      <c r="B7509" s="269" t="s">
        <v>639</v>
      </c>
      <c r="C7509" s="226" t="s">
        <v>2568</v>
      </c>
      <c r="D7509" s="269" t="s">
        <v>2590</v>
      </c>
      <c r="E7509" s="372" t="s">
        <v>1557</v>
      </c>
      <c r="F7509" s="269" t="s">
        <v>475</v>
      </c>
      <c r="G7509" s="373">
        <v>0.86</v>
      </c>
      <c r="H7509" s="225" t="s">
        <v>488</v>
      </c>
      <c r="I7509" s="372" t="s">
        <v>1385</v>
      </c>
      <c r="J7509" s="374">
        <v>0</v>
      </c>
      <c r="K7509" s="269" t="s">
        <v>22</v>
      </c>
      <c r="L7509" s="269" t="s">
        <v>1392</v>
      </c>
      <c r="M7509" s="369">
        <v>2010</v>
      </c>
      <c r="N7509" s="375">
        <v>43873</v>
      </c>
      <c r="O7509" s="226" t="s">
        <v>2569</v>
      </c>
      <c r="P7509" t="str">
        <f t="shared" si="117"/>
        <v>Minnesota River and Greater Blue Earth River TMDL for TSS-Minnesota River-(07020012-799)-TSS</v>
      </c>
    </row>
    <row r="7510" spans="1:16" ht="45" hidden="1" x14ac:dyDescent="0.25">
      <c r="A7510" s="129" t="s">
        <v>2285</v>
      </c>
      <c r="B7510" s="269" t="s">
        <v>640</v>
      </c>
      <c r="C7510" s="226" t="s">
        <v>2568</v>
      </c>
      <c r="D7510" s="269" t="s">
        <v>2590</v>
      </c>
      <c r="E7510" s="372" t="s">
        <v>1557</v>
      </c>
      <c r="F7510" s="269" t="s">
        <v>475</v>
      </c>
      <c r="G7510" s="373">
        <v>26.38</v>
      </c>
      <c r="H7510" s="225" t="s">
        <v>488</v>
      </c>
      <c r="I7510" s="269" t="s">
        <v>1379</v>
      </c>
      <c r="J7510" s="374">
        <v>0</v>
      </c>
      <c r="K7510" s="269" t="s">
        <v>22</v>
      </c>
      <c r="L7510" s="269" t="s">
        <v>1392</v>
      </c>
      <c r="M7510" s="369">
        <v>2010</v>
      </c>
      <c r="N7510" s="375">
        <v>43873</v>
      </c>
      <c r="O7510" s="226" t="s">
        <v>2569</v>
      </c>
      <c r="P7510" t="str">
        <f t="shared" si="117"/>
        <v>Minnesota River and Greater Blue Earth River TMDL for TSS-Minnesota River-(07020012-799)-TSS</v>
      </c>
    </row>
    <row r="7511" spans="1:16" ht="45" hidden="1" x14ac:dyDescent="0.25">
      <c r="A7511" s="129" t="s">
        <v>2285</v>
      </c>
      <c r="B7511" s="269" t="s">
        <v>640</v>
      </c>
      <c r="C7511" s="226" t="s">
        <v>2568</v>
      </c>
      <c r="D7511" s="269" t="s">
        <v>2590</v>
      </c>
      <c r="E7511" s="372" t="s">
        <v>1557</v>
      </c>
      <c r="F7511" s="269" t="s">
        <v>475</v>
      </c>
      <c r="G7511" s="373">
        <v>9.7799999999999994</v>
      </c>
      <c r="H7511" s="225" t="s">
        <v>488</v>
      </c>
      <c r="I7511" s="269" t="s">
        <v>1382</v>
      </c>
      <c r="J7511" s="374">
        <v>0</v>
      </c>
      <c r="K7511" s="269" t="s">
        <v>22</v>
      </c>
      <c r="L7511" s="269" t="s">
        <v>1392</v>
      </c>
      <c r="M7511" s="369">
        <v>2010</v>
      </c>
      <c r="N7511" s="375">
        <v>43873</v>
      </c>
      <c r="O7511" s="226" t="s">
        <v>2569</v>
      </c>
      <c r="P7511" t="str">
        <f t="shared" si="117"/>
        <v>Minnesota River and Greater Blue Earth River TMDL for TSS-Minnesota River-(07020012-799)-TSS</v>
      </c>
    </row>
    <row r="7512" spans="1:16" ht="45" hidden="1" x14ac:dyDescent="0.25">
      <c r="A7512" s="129" t="s">
        <v>2285</v>
      </c>
      <c r="B7512" s="269" t="s">
        <v>640</v>
      </c>
      <c r="C7512" s="226" t="s">
        <v>2568</v>
      </c>
      <c r="D7512" s="269" t="s">
        <v>2590</v>
      </c>
      <c r="E7512" s="372" t="s">
        <v>1557</v>
      </c>
      <c r="F7512" s="269" t="s">
        <v>475</v>
      </c>
      <c r="G7512" s="373">
        <v>3.95</v>
      </c>
      <c r="H7512" s="225" t="s">
        <v>488</v>
      </c>
      <c r="I7512" s="269" t="s">
        <v>1383</v>
      </c>
      <c r="J7512" s="374">
        <v>0</v>
      </c>
      <c r="K7512" s="269" t="s">
        <v>22</v>
      </c>
      <c r="L7512" s="269" t="s">
        <v>1392</v>
      </c>
      <c r="M7512" s="369">
        <v>2010</v>
      </c>
      <c r="N7512" s="375">
        <v>43873</v>
      </c>
      <c r="O7512" s="226" t="s">
        <v>2569</v>
      </c>
      <c r="P7512" t="str">
        <f t="shared" si="117"/>
        <v>Minnesota River and Greater Blue Earth River TMDL for TSS-Minnesota River-(07020012-799)-TSS</v>
      </c>
    </row>
    <row r="7513" spans="1:16" ht="45" hidden="1" x14ac:dyDescent="0.25">
      <c r="A7513" s="129" t="s">
        <v>2285</v>
      </c>
      <c r="B7513" s="269" t="s">
        <v>640</v>
      </c>
      <c r="C7513" s="226" t="s">
        <v>2568</v>
      </c>
      <c r="D7513" s="269" t="s">
        <v>2590</v>
      </c>
      <c r="E7513" s="372" t="s">
        <v>1557</v>
      </c>
      <c r="F7513" s="269" t="s">
        <v>475</v>
      </c>
      <c r="G7513" s="373">
        <v>1.8</v>
      </c>
      <c r="H7513" s="225" t="s">
        <v>488</v>
      </c>
      <c r="I7513" s="372" t="s">
        <v>1384</v>
      </c>
      <c r="J7513" s="374">
        <v>0</v>
      </c>
      <c r="K7513" s="269" t="s">
        <v>22</v>
      </c>
      <c r="L7513" s="269" t="s">
        <v>1392</v>
      </c>
      <c r="M7513" s="369">
        <v>2010</v>
      </c>
      <c r="N7513" s="375">
        <v>43873</v>
      </c>
      <c r="O7513" s="226" t="s">
        <v>2569</v>
      </c>
      <c r="P7513" t="str">
        <f t="shared" si="117"/>
        <v>Minnesota River and Greater Blue Earth River TMDL for TSS-Minnesota River-(07020012-799)-TSS</v>
      </c>
    </row>
    <row r="7514" spans="1:16" ht="45" hidden="1" x14ac:dyDescent="0.25">
      <c r="A7514" s="129" t="s">
        <v>2285</v>
      </c>
      <c r="B7514" s="269" t="s">
        <v>640</v>
      </c>
      <c r="C7514" s="226" t="s">
        <v>2568</v>
      </c>
      <c r="D7514" s="269" t="s">
        <v>2590</v>
      </c>
      <c r="E7514" s="372" t="s">
        <v>1557</v>
      </c>
      <c r="F7514" s="269" t="s">
        <v>475</v>
      </c>
      <c r="G7514" s="373">
        <v>0.86</v>
      </c>
      <c r="H7514" s="225" t="s">
        <v>488</v>
      </c>
      <c r="I7514" s="372" t="s">
        <v>1385</v>
      </c>
      <c r="J7514" s="374">
        <v>0</v>
      </c>
      <c r="K7514" s="269" t="s">
        <v>22</v>
      </c>
      <c r="L7514" s="269" t="s">
        <v>1392</v>
      </c>
      <c r="M7514" s="369">
        <v>2010</v>
      </c>
      <c r="N7514" s="375">
        <v>43873</v>
      </c>
      <c r="O7514" s="226" t="s">
        <v>2569</v>
      </c>
      <c r="P7514" t="str">
        <f t="shared" si="117"/>
        <v>Minnesota River and Greater Blue Earth River TMDL for TSS-Minnesota River-(07020012-799)-TSS</v>
      </c>
    </row>
    <row r="7515" spans="1:16" ht="45" hidden="1" x14ac:dyDescent="0.25">
      <c r="A7515" s="226" t="s">
        <v>162</v>
      </c>
      <c r="B7515" s="227" t="s">
        <v>482</v>
      </c>
      <c r="C7515" s="226" t="s">
        <v>2568</v>
      </c>
      <c r="D7515" s="269" t="s">
        <v>1634</v>
      </c>
      <c r="E7515" s="372" t="s">
        <v>1557</v>
      </c>
      <c r="F7515" s="269" t="s">
        <v>505</v>
      </c>
      <c r="G7515" s="373">
        <v>0.45</v>
      </c>
      <c r="H7515" s="225" t="s">
        <v>488</v>
      </c>
      <c r="I7515" s="269" t="s">
        <v>1379</v>
      </c>
      <c r="J7515" s="374">
        <v>0</v>
      </c>
      <c r="K7515" s="269" t="s">
        <v>22</v>
      </c>
      <c r="L7515" s="269" t="s">
        <v>1392</v>
      </c>
      <c r="M7515" s="369">
        <v>2010</v>
      </c>
      <c r="N7515" s="375">
        <v>43873</v>
      </c>
      <c r="O7515" s="226" t="s">
        <v>2569</v>
      </c>
      <c r="P7515" t="str">
        <f t="shared" si="117"/>
        <v>Minnesota River and Greater Blue Earth River TMDL for TSS-Minnesota River-(07020012-800)-TSS</v>
      </c>
    </row>
    <row r="7516" spans="1:16" ht="45" hidden="1" x14ac:dyDescent="0.25">
      <c r="A7516" s="226" t="s">
        <v>162</v>
      </c>
      <c r="B7516" s="227" t="s">
        <v>482</v>
      </c>
      <c r="C7516" s="226" t="s">
        <v>2568</v>
      </c>
      <c r="D7516" s="269" t="s">
        <v>1634</v>
      </c>
      <c r="E7516" s="372" t="s">
        <v>1557</v>
      </c>
      <c r="F7516" s="269" t="s">
        <v>505</v>
      </c>
      <c r="G7516" s="373">
        <v>0.17</v>
      </c>
      <c r="H7516" s="225" t="s">
        <v>488</v>
      </c>
      <c r="I7516" s="269" t="s">
        <v>1382</v>
      </c>
      <c r="J7516" s="374">
        <v>0</v>
      </c>
      <c r="K7516" s="269" t="s">
        <v>22</v>
      </c>
      <c r="L7516" s="269" t="s">
        <v>1392</v>
      </c>
      <c r="M7516" s="369">
        <v>2010</v>
      </c>
      <c r="N7516" s="375">
        <v>43873</v>
      </c>
      <c r="O7516" s="226" t="s">
        <v>2569</v>
      </c>
      <c r="P7516" t="str">
        <f t="shared" si="117"/>
        <v>Minnesota River and Greater Blue Earth River TMDL for TSS-Minnesota River-(07020012-800)-TSS</v>
      </c>
    </row>
    <row r="7517" spans="1:16" ht="45" hidden="1" x14ac:dyDescent="0.25">
      <c r="A7517" s="226" t="s">
        <v>162</v>
      </c>
      <c r="B7517" s="227" t="s">
        <v>482</v>
      </c>
      <c r="C7517" s="226" t="s">
        <v>2568</v>
      </c>
      <c r="D7517" s="269" t="s">
        <v>1634</v>
      </c>
      <c r="E7517" s="372" t="s">
        <v>1557</v>
      </c>
      <c r="F7517" s="269" t="s">
        <v>505</v>
      </c>
      <c r="G7517" s="373">
        <v>7.0000000000000007E-2</v>
      </c>
      <c r="H7517" s="225" t="s">
        <v>488</v>
      </c>
      <c r="I7517" s="269" t="s">
        <v>1383</v>
      </c>
      <c r="J7517" s="374">
        <v>0</v>
      </c>
      <c r="K7517" s="269" t="s">
        <v>22</v>
      </c>
      <c r="L7517" s="269" t="s">
        <v>1392</v>
      </c>
      <c r="M7517" s="369">
        <v>2010</v>
      </c>
      <c r="N7517" s="375">
        <v>43873</v>
      </c>
      <c r="O7517" s="226" t="s">
        <v>2569</v>
      </c>
      <c r="P7517" t="str">
        <f t="shared" si="117"/>
        <v>Minnesota River and Greater Blue Earth River TMDL for TSS-Minnesota River-(07020012-800)-TSS</v>
      </c>
    </row>
    <row r="7518" spans="1:16" ht="45" hidden="1" x14ac:dyDescent="0.25">
      <c r="A7518" s="226" t="s">
        <v>162</v>
      </c>
      <c r="B7518" s="227" t="s">
        <v>482</v>
      </c>
      <c r="C7518" s="226" t="s">
        <v>2568</v>
      </c>
      <c r="D7518" s="269" t="s">
        <v>1634</v>
      </c>
      <c r="E7518" s="372" t="s">
        <v>1557</v>
      </c>
      <c r="F7518" s="269" t="s">
        <v>505</v>
      </c>
      <c r="G7518" s="373">
        <v>0.03</v>
      </c>
      <c r="H7518" s="225" t="s">
        <v>488</v>
      </c>
      <c r="I7518" s="372" t="s">
        <v>1384</v>
      </c>
      <c r="J7518" s="374">
        <v>0</v>
      </c>
      <c r="K7518" s="269" t="s">
        <v>22</v>
      </c>
      <c r="L7518" s="269" t="s">
        <v>1392</v>
      </c>
      <c r="M7518" s="369">
        <v>2010</v>
      </c>
      <c r="N7518" s="375">
        <v>43873</v>
      </c>
      <c r="O7518" s="226" t="s">
        <v>2569</v>
      </c>
      <c r="P7518" t="str">
        <f t="shared" si="117"/>
        <v>Minnesota River and Greater Blue Earth River TMDL for TSS-Minnesota River-(07020012-800)-TSS</v>
      </c>
    </row>
    <row r="7519" spans="1:16" ht="45" hidden="1" x14ac:dyDescent="0.25">
      <c r="A7519" s="226" t="s">
        <v>162</v>
      </c>
      <c r="B7519" s="227" t="s">
        <v>482</v>
      </c>
      <c r="C7519" s="226" t="s">
        <v>2568</v>
      </c>
      <c r="D7519" s="269" t="s">
        <v>1634</v>
      </c>
      <c r="E7519" s="372" t="s">
        <v>1557</v>
      </c>
      <c r="F7519" s="269" t="s">
        <v>505</v>
      </c>
      <c r="G7519" s="373">
        <v>0.01</v>
      </c>
      <c r="H7519" s="225" t="s">
        <v>488</v>
      </c>
      <c r="I7519" s="372" t="s">
        <v>1385</v>
      </c>
      <c r="J7519" s="374">
        <v>0</v>
      </c>
      <c r="K7519" s="269" t="s">
        <v>22</v>
      </c>
      <c r="L7519" s="269" t="s">
        <v>1392</v>
      </c>
      <c r="M7519" s="369">
        <v>2010</v>
      </c>
      <c r="N7519" s="375">
        <v>43873</v>
      </c>
      <c r="O7519" s="226" t="s">
        <v>2569</v>
      </c>
      <c r="P7519" t="str">
        <f t="shared" si="117"/>
        <v>Minnesota River and Greater Blue Earth River TMDL for TSS-Minnesota River-(07020012-800)-TSS</v>
      </c>
    </row>
    <row r="7520" spans="1:16" ht="45" hidden="1" x14ac:dyDescent="0.25">
      <c r="A7520" s="129" t="s">
        <v>2585</v>
      </c>
      <c r="B7520" s="372" t="s">
        <v>515</v>
      </c>
      <c r="C7520" s="226" t="s">
        <v>2568</v>
      </c>
      <c r="D7520" s="269" t="s">
        <v>1634</v>
      </c>
      <c r="E7520" s="372" t="s">
        <v>1557</v>
      </c>
      <c r="F7520" s="269" t="s">
        <v>475</v>
      </c>
      <c r="G7520" s="373">
        <v>30.27</v>
      </c>
      <c r="H7520" s="225" t="s">
        <v>488</v>
      </c>
      <c r="I7520" s="269" t="s">
        <v>1379</v>
      </c>
      <c r="J7520" s="374">
        <v>0</v>
      </c>
      <c r="K7520" s="269" t="s">
        <v>22</v>
      </c>
      <c r="L7520" s="269" t="s">
        <v>1392</v>
      </c>
      <c r="M7520" s="369">
        <v>2010</v>
      </c>
      <c r="N7520" s="375">
        <v>43873</v>
      </c>
      <c r="O7520" s="226" t="s">
        <v>2569</v>
      </c>
      <c r="P7520" t="str">
        <f t="shared" si="117"/>
        <v>Minnesota River and Greater Blue Earth River TMDL for TSS-Minnesota River-(07020012-800)-TSS</v>
      </c>
    </row>
    <row r="7521" spans="1:16" ht="45" hidden="1" x14ac:dyDescent="0.25">
      <c r="A7521" s="129" t="s">
        <v>2585</v>
      </c>
      <c r="B7521" s="372" t="s">
        <v>515</v>
      </c>
      <c r="C7521" s="226" t="s">
        <v>2568</v>
      </c>
      <c r="D7521" s="269" t="s">
        <v>1634</v>
      </c>
      <c r="E7521" s="372" t="s">
        <v>1557</v>
      </c>
      <c r="F7521" s="269" t="s">
        <v>475</v>
      </c>
      <c r="G7521" s="373">
        <v>11.23</v>
      </c>
      <c r="H7521" s="225" t="s">
        <v>488</v>
      </c>
      <c r="I7521" s="269" t="s">
        <v>1382</v>
      </c>
      <c r="J7521" s="374">
        <v>0</v>
      </c>
      <c r="K7521" s="269" t="s">
        <v>22</v>
      </c>
      <c r="L7521" s="269" t="s">
        <v>1392</v>
      </c>
      <c r="M7521" s="369">
        <v>2010</v>
      </c>
      <c r="N7521" s="375">
        <v>43873</v>
      </c>
      <c r="O7521" s="226" t="s">
        <v>2569</v>
      </c>
      <c r="P7521" t="str">
        <f t="shared" si="117"/>
        <v>Minnesota River and Greater Blue Earth River TMDL for TSS-Minnesota River-(07020012-800)-TSS</v>
      </c>
    </row>
    <row r="7522" spans="1:16" ht="45" hidden="1" x14ac:dyDescent="0.25">
      <c r="A7522" s="129" t="s">
        <v>2585</v>
      </c>
      <c r="B7522" s="372" t="s">
        <v>515</v>
      </c>
      <c r="C7522" s="226" t="s">
        <v>2568</v>
      </c>
      <c r="D7522" s="269" t="s">
        <v>1634</v>
      </c>
      <c r="E7522" s="372" t="s">
        <v>1557</v>
      </c>
      <c r="F7522" s="269" t="s">
        <v>475</v>
      </c>
      <c r="G7522" s="373">
        <v>4.53</v>
      </c>
      <c r="H7522" s="225" t="s">
        <v>488</v>
      </c>
      <c r="I7522" s="269" t="s">
        <v>1383</v>
      </c>
      <c r="J7522" s="374">
        <v>0</v>
      </c>
      <c r="K7522" s="269" t="s">
        <v>22</v>
      </c>
      <c r="L7522" s="269" t="s">
        <v>1392</v>
      </c>
      <c r="M7522" s="369">
        <v>2010</v>
      </c>
      <c r="N7522" s="375">
        <v>43873</v>
      </c>
      <c r="O7522" s="226" t="s">
        <v>2569</v>
      </c>
      <c r="P7522" t="str">
        <f t="shared" si="117"/>
        <v>Minnesota River and Greater Blue Earth River TMDL for TSS-Minnesota River-(07020012-800)-TSS</v>
      </c>
    </row>
    <row r="7523" spans="1:16" ht="45" hidden="1" x14ac:dyDescent="0.25">
      <c r="A7523" s="129" t="s">
        <v>2585</v>
      </c>
      <c r="B7523" s="372" t="s">
        <v>515</v>
      </c>
      <c r="C7523" s="226" t="s">
        <v>2568</v>
      </c>
      <c r="D7523" s="269" t="s">
        <v>1634</v>
      </c>
      <c r="E7523" s="372" t="s">
        <v>1557</v>
      </c>
      <c r="F7523" s="269" t="s">
        <v>475</v>
      </c>
      <c r="G7523" s="373">
        <v>2.06</v>
      </c>
      <c r="H7523" s="225" t="s">
        <v>488</v>
      </c>
      <c r="I7523" s="372" t="s">
        <v>1384</v>
      </c>
      <c r="J7523" s="374">
        <v>0</v>
      </c>
      <c r="K7523" s="269" t="s">
        <v>22</v>
      </c>
      <c r="L7523" s="269" t="s">
        <v>1392</v>
      </c>
      <c r="M7523" s="369">
        <v>2010</v>
      </c>
      <c r="N7523" s="375">
        <v>43873</v>
      </c>
      <c r="O7523" s="226" t="s">
        <v>2569</v>
      </c>
      <c r="P7523" t="str">
        <f t="shared" si="117"/>
        <v>Minnesota River and Greater Blue Earth River TMDL for TSS-Minnesota River-(07020012-800)-TSS</v>
      </c>
    </row>
    <row r="7524" spans="1:16" ht="45" hidden="1" x14ac:dyDescent="0.25">
      <c r="A7524" s="129" t="s">
        <v>2585</v>
      </c>
      <c r="B7524" s="372" t="s">
        <v>515</v>
      </c>
      <c r="C7524" s="226" t="s">
        <v>2568</v>
      </c>
      <c r="D7524" s="269" t="s">
        <v>1634</v>
      </c>
      <c r="E7524" s="372" t="s">
        <v>1557</v>
      </c>
      <c r="F7524" s="269" t="s">
        <v>475</v>
      </c>
      <c r="G7524" s="373">
        <v>0.99</v>
      </c>
      <c r="H7524" s="225" t="s">
        <v>488</v>
      </c>
      <c r="I7524" s="372" t="s">
        <v>1385</v>
      </c>
      <c r="J7524" s="374">
        <v>0</v>
      </c>
      <c r="K7524" s="269" t="s">
        <v>22</v>
      </c>
      <c r="L7524" s="269" t="s">
        <v>1392</v>
      </c>
      <c r="M7524" s="369">
        <v>2010</v>
      </c>
      <c r="N7524" s="375">
        <v>43873</v>
      </c>
      <c r="O7524" s="226" t="s">
        <v>2569</v>
      </c>
      <c r="P7524" t="str">
        <f t="shared" si="117"/>
        <v>Minnesota River and Greater Blue Earth River TMDL for TSS-Minnesota River-(07020012-800)-TSS</v>
      </c>
    </row>
    <row r="7525" spans="1:16" ht="45" hidden="1" x14ac:dyDescent="0.25">
      <c r="A7525" s="129" t="s">
        <v>1548</v>
      </c>
      <c r="B7525" s="269" t="s">
        <v>2364</v>
      </c>
      <c r="C7525" s="226" t="s">
        <v>2568</v>
      </c>
      <c r="D7525" s="269" t="s">
        <v>1634</v>
      </c>
      <c r="E7525" s="372" t="s">
        <v>1557</v>
      </c>
      <c r="F7525" s="269" t="s">
        <v>475</v>
      </c>
      <c r="G7525" s="373">
        <v>30.27</v>
      </c>
      <c r="H7525" s="225" t="s">
        <v>488</v>
      </c>
      <c r="I7525" s="269" t="s">
        <v>1379</v>
      </c>
      <c r="J7525" s="374">
        <v>0</v>
      </c>
      <c r="K7525" s="269" t="s">
        <v>22</v>
      </c>
      <c r="L7525" s="269" t="s">
        <v>1392</v>
      </c>
      <c r="M7525" s="369">
        <v>2010</v>
      </c>
      <c r="N7525" s="375">
        <v>43873</v>
      </c>
      <c r="O7525" s="226" t="s">
        <v>2569</v>
      </c>
      <c r="P7525" t="str">
        <f t="shared" si="117"/>
        <v>Minnesota River and Greater Blue Earth River TMDL for TSS-Minnesota River-(07020012-800)-TSS</v>
      </c>
    </row>
    <row r="7526" spans="1:16" ht="45" hidden="1" x14ac:dyDescent="0.25">
      <c r="A7526" s="129" t="s">
        <v>1548</v>
      </c>
      <c r="B7526" s="269" t="s">
        <v>2364</v>
      </c>
      <c r="C7526" s="226" t="s">
        <v>2568</v>
      </c>
      <c r="D7526" s="269" t="s">
        <v>1634</v>
      </c>
      <c r="E7526" s="372" t="s">
        <v>1557</v>
      </c>
      <c r="F7526" s="269" t="s">
        <v>475</v>
      </c>
      <c r="G7526" s="373">
        <v>11.23</v>
      </c>
      <c r="H7526" s="225" t="s">
        <v>488</v>
      </c>
      <c r="I7526" s="269" t="s">
        <v>1382</v>
      </c>
      <c r="J7526" s="374">
        <v>0</v>
      </c>
      <c r="K7526" s="269" t="s">
        <v>22</v>
      </c>
      <c r="L7526" s="269" t="s">
        <v>1392</v>
      </c>
      <c r="M7526" s="369">
        <v>2010</v>
      </c>
      <c r="N7526" s="375">
        <v>43873</v>
      </c>
      <c r="O7526" s="226" t="s">
        <v>2569</v>
      </c>
      <c r="P7526" t="str">
        <f t="shared" si="117"/>
        <v>Minnesota River and Greater Blue Earth River TMDL for TSS-Minnesota River-(07020012-800)-TSS</v>
      </c>
    </row>
    <row r="7527" spans="1:16" ht="45" hidden="1" x14ac:dyDescent="0.25">
      <c r="A7527" s="129" t="s">
        <v>1548</v>
      </c>
      <c r="B7527" s="269" t="s">
        <v>2364</v>
      </c>
      <c r="C7527" s="226" t="s">
        <v>2568</v>
      </c>
      <c r="D7527" s="269" t="s">
        <v>1634</v>
      </c>
      <c r="E7527" s="372" t="s">
        <v>1557</v>
      </c>
      <c r="F7527" s="269" t="s">
        <v>475</v>
      </c>
      <c r="G7527" s="373">
        <v>4.53</v>
      </c>
      <c r="H7527" s="225" t="s">
        <v>488</v>
      </c>
      <c r="I7527" s="269" t="s">
        <v>1383</v>
      </c>
      <c r="J7527" s="374">
        <v>0</v>
      </c>
      <c r="K7527" s="269" t="s">
        <v>22</v>
      </c>
      <c r="L7527" s="269" t="s">
        <v>1392</v>
      </c>
      <c r="M7527" s="369">
        <v>2010</v>
      </c>
      <c r="N7527" s="375">
        <v>43873</v>
      </c>
      <c r="O7527" s="226" t="s">
        <v>2569</v>
      </c>
      <c r="P7527" t="str">
        <f t="shared" si="117"/>
        <v>Minnesota River and Greater Blue Earth River TMDL for TSS-Minnesota River-(07020012-800)-TSS</v>
      </c>
    </row>
    <row r="7528" spans="1:16" ht="45" hidden="1" x14ac:dyDescent="0.25">
      <c r="A7528" s="129" t="s">
        <v>1548</v>
      </c>
      <c r="B7528" s="269" t="s">
        <v>2364</v>
      </c>
      <c r="C7528" s="226" t="s">
        <v>2568</v>
      </c>
      <c r="D7528" s="269" t="s">
        <v>1634</v>
      </c>
      <c r="E7528" s="372" t="s">
        <v>1557</v>
      </c>
      <c r="F7528" s="269" t="s">
        <v>475</v>
      </c>
      <c r="G7528" s="373">
        <v>2.06</v>
      </c>
      <c r="H7528" s="225" t="s">
        <v>488</v>
      </c>
      <c r="I7528" s="372" t="s">
        <v>1384</v>
      </c>
      <c r="J7528" s="374">
        <v>0</v>
      </c>
      <c r="K7528" s="269" t="s">
        <v>22</v>
      </c>
      <c r="L7528" s="269" t="s">
        <v>1392</v>
      </c>
      <c r="M7528" s="369">
        <v>2010</v>
      </c>
      <c r="N7528" s="375">
        <v>43873</v>
      </c>
      <c r="O7528" s="226" t="s">
        <v>2569</v>
      </c>
      <c r="P7528" t="str">
        <f t="shared" si="117"/>
        <v>Minnesota River and Greater Blue Earth River TMDL for TSS-Minnesota River-(07020012-800)-TSS</v>
      </c>
    </row>
    <row r="7529" spans="1:16" ht="45" hidden="1" x14ac:dyDescent="0.25">
      <c r="A7529" s="129" t="s">
        <v>1548</v>
      </c>
      <c r="B7529" s="269" t="s">
        <v>2364</v>
      </c>
      <c r="C7529" s="226" t="s">
        <v>2568</v>
      </c>
      <c r="D7529" s="269" t="s">
        <v>1634</v>
      </c>
      <c r="E7529" s="372" t="s">
        <v>1557</v>
      </c>
      <c r="F7529" s="269" t="s">
        <v>475</v>
      </c>
      <c r="G7529" s="373">
        <v>0.99</v>
      </c>
      <c r="H7529" s="225" t="s">
        <v>488</v>
      </c>
      <c r="I7529" s="372" t="s">
        <v>1385</v>
      </c>
      <c r="J7529" s="374">
        <v>0</v>
      </c>
      <c r="K7529" s="269" t="s">
        <v>22</v>
      </c>
      <c r="L7529" s="269" t="s">
        <v>1392</v>
      </c>
      <c r="M7529" s="369">
        <v>2010</v>
      </c>
      <c r="N7529" s="375">
        <v>43873</v>
      </c>
      <c r="O7529" s="226" t="s">
        <v>2569</v>
      </c>
      <c r="P7529" t="str">
        <f t="shared" si="117"/>
        <v>Minnesota River and Greater Blue Earth River TMDL for TSS-Minnesota River-(07020012-800)-TSS</v>
      </c>
    </row>
    <row r="7530" spans="1:16" ht="45" hidden="1" x14ac:dyDescent="0.25">
      <c r="A7530" s="129" t="s">
        <v>1627</v>
      </c>
      <c r="B7530" s="269" t="s">
        <v>786</v>
      </c>
      <c r="C7530" s="226" t="s">
        <v>2568</v>
      </c>
      <c r="D7530" s="269" t="s">
        <v>1634</v>
      </c>
      <c r="E7530" s="372" t="s">
        <v>1557</v>
      </c>
      <c r="F7530" s="269" t="s">
        <v>475</v>
      </c>
      <c r="G7530" s="373">
        <v>30.27</v>
      </c>
      <c r="H7530" s="225" t="s">
        <v>488</v>
      </c>
      <c r="I7530" s="269" t="s">
        <v>1379</v>
      </c>
      <c r="J7530" s="374">
        <v>0</v>
      </c>
      <c r="K7530" s="269" t="s">
        <v>22</v>
      </c>
      <c r="L7530" s="269" t="s">
        <v>1392</v>
      </c>
      <c r="M7530" s="369">
        <v>2010</v>
      </c>
      <c r="N7530" s="375">
        <v>43873</v>
      </c>
      <c r="O7530" s="226" t="s">
        <v>2569</v>
      </c>
      <c r="P7530" t="str">
        <f t="shared" si="117"/>
        <v>Minnesota River and Greater Blue Earth River TMDL for TSS-Minnesota River-(07020012-800)-TSS</v>
      </c>
    </row>
    <row r="7531" spans="1:16" ht="45" hidden="1" x14ac:dyDescent="0.25">
      <c r="A7531" s="129" t="s">
        <v>1627</v>
      </c>
      <c r="B7531" s="269" t="s">
        <v>786</v>
      </c>
      <c r="C7531" s="226" t="s">
        <v>2568</v>
      </c>
      <c r="D7531" s="269" t="s">
        <v>1634</v>
      </c>
      <c r="E7531" s="372" t="s">
        <v>1557</v>
      </c>
      <c r="F7531" s="269" t="s">
        <v>475</v>
      </c>
      <c r="G7531" s="373">
        <v>11.23</v>
      </c>
      <c r="H7531" s="225" t="s">
        <v>488</v>
      </c>
      <c r="I7531" s="269" t="s">
        <v>1382</v>
      </c>
      <c r="J7531" s="374">
        <v>0</v>
      </c>
      <c r="K7531" s="269" t="s">
        <v>22</v>
      </c>
      <c r="L7531" s="269" t="s">
        <v>1392</v>
      </c>
      <c r="M7531" s="369">
        <v>2010</v>
      </c>
      <c r="N7531" s="375">
        <v>43873</v>
      </c>
      <c r="O7531" s="226" t="s">
        <v>2569</v>
      </c>
      <c r="P7531" t="str">
        <f t="shared" si="117"/>
        <v>Minnesota River and Greater Blue Earth River TMDL for TSS-Minnesota River-(07020012-800)-TSS</v>
      </c>
    </row>
    <row r="7532" spans="1:16" ht="45" hidden="1" x14ac:dyDescent="0.25">
      <c r="A7532" s="129" t="s">
        <v>1627</v>
      </c>
      <c r="B7532" s="269" t="s">
        <v>786</v>
      </c>
      <c r="C7532" s="226" t="s">
        <v>2568</v>
      </c>
      <c r="D7532" s="269" t="s">
        <v>1634</v>
      </c>
      <c r="E7532" s="372" t="s">
        <v>1557</v>
      </c>
      <c r="F7532" s="269" t="s">
        <v>475</v>
      </c>
      <c r="G7532" s="373">
        <v>4.53</v>
      </c>
      <c r="H7532" s="225" t="s">
        <v>488</v>
      </c>
      <c r="I7532" s="269" t="s">
        <v>1383</v>
      </c>
      <c r="J7532" s="374">
        <v>0</v>
      </c>
      <c r="K7532" s="269" t="s">
        <v>22</v>
      </c>
      <c r="L7532" s="269" t="s">
        <v>1392</v>
      </c>
      <c r="M7532" s="369">
        <v>2010</v>
      </c>
      <c r="N7532" s="375">
        <v>43873</v>
      </c>
      <c r="O7532" s="226" t="s">
        <v>2569</v>
      </c>
      <c r="P7532" t="str">
        <f t="shared" si="117"/>
        <v>Minnesota River and Greater Blue Earth River TMDL for TSS-Minnesota River-(07020012-800)-TSS</v>
      </c>
    </row>
    <row r="7533" spans="1:16" ht="45" hidden="1" x14ac:dyDescent="0.25">
      <c r="A7533" s="129" t="s">
        <v>1627</v>
      </c>
      <c r="B7533" s="269" t="s">
        <v>786</v>
      </c>
      <c r="C7533" s="226" t="s">
        <v>2568</v>
      </c>
      <c r="D7533" s="269" t="s">
        <v>1634</v>
      </c>
      <c r="E7533" s="372" t="s">
        <v>1557</v>
      </c>
      <c r="F7533" s="269" t="s">
        <v>475</v>
      </c>
      <c r="G7533" s="373">
        <v>2.06</v>
      </c>
      <c r="H7533" s="225" t="s">
        <v>488</v>
      </c>
      <c r="I7533" s="372" t="s">
        <v>1384</v>
      </c>
      <c r="J7533" s="374">
        <v>0</v>
      </c>
      <c r="K7533" s="269" t="s">
        <v>22</v>
      </c>
      <c r="L7533" s="269" t="s">
        <v>1392</v>
      </c>
      <c r="M7533" s="369">
        <v>2010</v>
      </c>
      <c r="N7533" s="375">
        <v>43873</v>
      </c>
      <c r="O7533" s="226" t="s">
        <v>2569</v>
      </c>
      <c r="P7533" t="str">
        <f t="shared" si="117"/>
        <v>Minnesota River and Greater Blue Earth River TMDL for TSS-Minnesota River-(07020012-800)-TSS</v>
      </c>
    </row>
    <row r="7534" spans="1:16" ht="45" hidden="1" x14ac:dyDescent="0.25">
      <c r="A7534" s="129" t="s">
        <v>1627</v>
      </c>
      <c r="B7534" s="269" t="s">
        <v>786</v>
      </c>
      <c r="C7534" s="226" t="s">
        <v>2568</v>
      </c>
      <c r="D7534" s="269" t="s">
        <v>1634</v>
      </c>
      <c r="E7534" s="372" t="s">
        <v>1557</v>
      </c>
      <c r="F7534" s="269" t="s">
        <v>475</v>
      </c>
      <c r="G7534" s="373">
        <v>0.99</v>
      </c>
      <c r="H7534" s="225" t="s">
        <v>488</v>
      </c>
      <c r="I7534" s="372" t="s">
        <v>1385</v>
      </c>
      <c r="J7534" s="374">
        <v>0</v>
      </c>
      <c r="K7534" s="269" t="s">
        <v>22</v>
      </c>
      <c r="L7534" s="269" t="s">
        <v>1392</v>
      </c>
      <c r="M7534" s="369">
        <v>2010</v>
      </c>
      <c r="N7534" s="375">
        <v>43873</v>
      </c>
      <c r="O7534" s="226" t="s">
        <v>2569</v>
      </c>
      <c r="P7534" t="str">
        <f t="shared" si="117"/>
        <v>Minnesota River and Greater Blue Earth River TMDL for TSS-Minnesota River-(07020012-800)-TSS</v>
      </c>
    </row>
    <row r="7535" spans="1:16" ht="45" hidden="1" x14ac:dyDescent="0.25">
      <c r="A7535" s="129" t="s">
        <v>1724</v>
      </c>
      <c r="B7535" s="269" t="s">
        <v>2374</v>
      </c>
      <c r="C7535" s="226" t="s">
        <v>2568</v>
      </c>
      <c r="D7535" s="269" t="s">
        <v>1634</v>
      </c>
      <c r="E7535" s="372" t="s">
        <v>1557</v>
      </c>
      <c r="F7535" s="269" t="s">
        <v>475</v>
      </c>
      <c r="G7535" s="373">
        <v>30.27</v>
      </c>
      <c r="H7535" s="225" t="s">
        <v>488</v>
      </c>
      <c r="I7535" s="269" t="s">
        <v>1379</v>
      </c>
      <c r="J7535" s="374">
        <v>0</v>
      </c>
      <c r="K7535" s="269" t="s">
        <v>22</v>
      </c>
      <c r="L7535" s="269" t="s">
        <v>1392</v>
      </c>
      <c r="M7535" s="369">
        <v>2010</v>
      </c>
      <c r="N7535" s="375">
        <v>43873</v>
      </c>
      <c r="O7535" s="226" t="s">
        <v>2569</v>
      </c>
      <c r="P7535" t="str">
        <f t="shared" si="117"/>
        <v>Minnesota River and Greater Blue Earth River TMDL for TSS-Minnesota River-(07020012-800)-TSS</v>
      </c>
    </row>
    <row r="7536" spans="1:16" ht="45" hidden="1" x14ac:dyDescent="0.25">
      <c r="A7536" s="129" t="s">
        <v>1724</v>
      </c>
      <c r="B7536" s="269" t="s">
        <v>2374</v>
      </c>
      <c r="C7536" s="226" t="s">
        <v>2568</v>
      </c>
      <c r="D7536" s="269" t="s">
        <v>1634</v>
      </c>
      <c r="E7536" s="372" t="s">
        <v>1557</v>
      </c>
      <c r="F7536" s="269" t="s">
        <v>475</v>
      </c>
      <c r="G7536" s="373">
        <v>11.23</v>
      </c>
      <c r="H7536" s="225" t="s">
        <v>488</v>
      </c>
      <c r="I7536" s="269" t="s">
        <v>1382</v>
      </c>
      <c r="J7536" s="374">
        <v>0</v>
      </c>
      <c r="K7536" s="269" t="s">
        <v>22</v>
      </c>
      <c r="L7536" s="269" t="s">
        <v>1392</v>
      </c>
      <c r="M7536" s="369">
        <v>2010</v>
      </c>
      <c r="N7536" s="375">
        <v>43873</v>
      </c>
      <c r="O7536" s="226" t="s">
        <v>2569</v>
      </c>
      <c r="P7536" t="str">
        <f t="shared" si="117"/>
        <v>Minnesota River and Greater Blue Earth River TMDL for TSS-Minnesota River-(07020012-800)-TSS</v>
      </c>
    </row>
    <row r="7537" spans="1:16" ht="45" hidden="1" x14ac:dyDescent="0.25">
      <c r="A7537" s="129" t="s">
        <v>1724</v>
      </c>
      <c r="B7537" s="269" t="s">
        <v>2374</v>
      </c>
      <c r="C7537" s="226" t="s">
        <v>2568</v>
      </c>
      <c r="D7537" s="269" t="s">
        <v>1634</v>
      </c>
      <c r="E7537" s="372" t="s">
        <v>1557</v>
      </c>
      <c r="F7537" s="269" t="s">
        <v>475</v>
      </c>
      <c r="G7537" s="373">
        <v>4.53</v>
      </c>
      <c r="H7537" s="225" t="s">
        <v>488</v>
      </c>
      <c r="I7537" s="269" t="s">
        <v>1383</v>
      </c>
      <c r="J7537" s="374">
        <v>0</v>
      </c>
      <c r="K7537" s="269" t="s">
        <v>22</v>
      </c>
      <c r="L7537" s="269" t="s">
        <v>1392</v>
      </c>
      <c r="M7537" s="369">
        <v>2010</v>
      </c>
      <c r="N7537" s="375">
        <v>43873</v>
      </c>
      <c r="O7537" s="226" t="s">
        <v>2569</v>
      </c>
      <c r="P7537" t="str">
        <f t="shared" si="117"/>
        <v>Minnesota River and Greater Blue Earth River TMDL for TSS-Minnesota River-(07020012-800)-TSS</v>
      </c>
    </row>
    <row r="7538" spans="1:16" ht="45" hidden="1" x14ac:dyDescent="0.25">
      <c r="A7538" s="129" t="s">
        <v>1724</v>
      </c>
      <c r="B7538" s="269" t="s">
        <v>2374</v>
      </c>
      <c r="C7538" s="226" t="s">
        <v>2568</v>
      </c>
      <c r="D7538" s="269" t="s">
        <v>1634</v>
      </c>
      <c r="E7538" s="372" t="s">
        <v>1557</v>
      </c>
      <c r="F7538" s="269" t="s">
        <v>475</v>
      </c>
      <c r="G7538" s="373">
        <v>2.06</v>
      </c>
      <c r="H7538" s="225" t="s">
        <v>488</v>
      </c>
      <c r="I7538" s="372" t="s">
        <v>1384</v>
      </c>
      <c r="J7538" s="374">
        <v>0</v>
      </c>
      <c r="K7538" s="269" t="s">
        <v>22</v>
      </c>
      <c r="L7538" s="269" t="s">
        <v>1392</v>
      </c>
      <c r="M7538" s="369">
        <v>2010</v>
      </c>
      <c r="N7538" s="375">
        <v>43873</v>
      </c>
      <c r="O7538" s="226" t="s">
        <v>2569</v>
      </c>
      <c r="P7538" t="str">
        <f t="shared" si="117"/>
        <v>Minnesota River and Greater Blue Earth River TMDL for TSS-Minnesota River-(07020012-800)-TSS</v>
      </c>
    </row>
    <row r="7539" spans="1:16" ht="45" hidden="1" x14ac:dyDescent="0.25">
      <c r="A7539" s="129" t="s">
        <v>1724</v>
      </c>
      <c r="B7539" s="269" t="s">
        <v>2374</v>
      </c>
      <c r="C7539" s="226" t="s">
        <v>2568</v>
      </c>
      <c r="D7539" s="269" t="s">
        <v>1634</v>
      </c>
      <c r="E7539" s="372" t="s">
        <v>1557</v>
      </c>
      <c r="F7539" s="269" t="s">
        <v>475</v>
      </c>
      <c r="G7539" s="373">
        <v>0.99</v>
      </c>
      <c r="H7539" s="225" t="s">
        <v>488</v>
      </c>
      <c r="I7539" s="372" t="s">
        <v>1385</v>
      </c>
      <c r="J7539" s="374">
        <v>0</v>
      </c>
      <c r="K7539" s="269" t="s">
        <v>22</v>
      </c>
      <c r="L7539" s="269" t="s">
        <v>1392</v>
      </c>
      <c r="M7539" s="369">
        <v>2010</v>
      </c>
      <c r="N7539" s="375">
        <v>43873</v>
      </c>
      <c r="O7539" s="226" t="s">
        <v>2569</v>
      </c>
      <c r="P7539" t="str">
        <f t="shared" si="117"/>
        <v>Minnesota River and Greater Blue Earth River TMDL for TSS-Minnesota River-(07020012-800)-TSS</v>
      </c>
    </row>
    <row r="7540" spans="1:16" ht="45" hidden="1" x14ac:dyDescent="0.25">
      <c r="A7540" s="129" t="s">
        <v>1787</v>
      </c>
      <c r="B7540" s="269" t="s">
        <v>2379</v>
      </c>
      <c r="C7540" s="226" t="s">
        <v>2568</v>
      </c>
      <c r="D7540" s="269" t="s">
        <v>1634</v>
      </c>
      <c r="E7540" s="372" t="s">
        <v>1557</v>
      </c>
      <c r="F7540" s="269" t="s">
        <v>475</v>
      </c>
      <c r="G7540" s="373">
        <v>30.27</v>
      </c>
      <c r="H7540" s="225" t="s">
        <v>488</v>
      </c>
      <c r="I7540" s="269" t="s">
        <v>1379</v>
      </c>
      <c r="J7540" s="374">
        <v>0</v>
      </c>
      <c r="K7540" s="269" t="s">
        <v>22</v>
      </c>
      <c r="L7540" s="269" t="s">
        <v>1392</v>
      </c>
      <c r="M7540" s="369">
        <v>2010</v>
      </c>
      <c r="N7540" s="375">
        <v>43873</v>
      </c>
      <c r="O7540" s="226" t="s">
        <v>2569</v>
      </c>
      <c r="P7540" t="str">
        <f t="shared" si="117"/>
        <v>Minnesota River and Greater Blue Earth River TMDL for TSS-Minnesota River-(07020012-800)-TSS</v>
      </c>
    </row>
    <row r="7541" spans="1:16" ht="45" hidden="1" x14ac:dyDescent="0.25">
      <c r="A7541" s="129" t="s">
        <v>1787</v>
      </c>
      <c r="B7541" s="269" t="s">
        <v>2379</v>
      </c>
      <c r="C7541" s="226" t="s">
        <v>2568</v>
      </c>
      <c r="D7541" s="269" t="s">
        <v>1634</v>
      </c>
      <c r="E7541" s="372" t="s">
        <v>1557</v>
      </c>
      <c r="F7541" s="269" t="s">
        <v>475</v>
      </c>
      <c r="G7541" s="373">
        <v>11.23</v>
      </c>
      <c r="H7541" s="225" t="s">
        <v>488</v>
      </c>
      <c r="I7541" s="269" t="s">
        <v>1382</v>
      </c>
      <c r="J7541" s="374">
        <v>0</v>
      </c>
      <c r="K7541" s="269" t="s">
        <v>22</v>
      </c>
      <c r="L7541" s="269" t="s">
        <v>1392</v>
      </c>
      <c r="M7541" s="369">
        <v>2010</v>
      </c>
      <c r="N7541" s="375">
        <v>43873</v>
      </c>
      <c r="O7541" s="226" t="s">
        <v>2569</v>
      </c>
      <c r="P7541" t="str">
        <f t="shared" si="117"/>
        <v>Minnesota River and Greater Blue Earth River TMDL for TSS-Minnesota River-(07020012-800)-TSS</v>
      </c>
    </row>
    <row r="7542" spans="1:16" ht="45" hidden="1" x14ac:dyDescent="0.25">
      <c r="A7542" s="129" t="s">
        <v>1787</v>
      </c>
      <c r="B7542" s="269" t="s">
        <v>2379</v>
      </c>
      <c r="C7542" s="226" t="s">
        <v>2568</v>
      </c>
      <c r="D7542" s="269" t="s">
        <v>1634</v>
      </c>
      <c r="E7542" s="372" t="s">
        <v>1557</v>
      </c>
      <c r="F7542" s="269" t="s">
        <v>475</v>
      </c>
      <c r="G7542" s="373">
        <v>4.53</v>
      </c>
      <c r="H7542" s="225" t="s">
        <v>488</v>
      </c>
      <c r="I7542" s="269" t="s">
        <v>1383</v>
      </c>
      <c r="J7542" s="374">
        <v>0</v>
      </c>
      <c r="K7542" s="269" t="s">
        <v>22</v>
      </c>
      <c r="L7542" s="269" t="s">
        <v>1392</v>
      </c>
      <c r="M7542" s="369">
        <v>2010</v>
      </c>
      <c r="N7542" s="375">
        <v>43873</v>
      </c>
      <c r="O7542" s="226" t="s">
        <v>2569</v>
      </c>
      <c r="P7542" t="str">
        <f t="shared" si="117"/>
        <v>Minnesota River and Greater Blue Earth River TMDL for TSS-Minnesota River-(07020012-800)-TSS</v>
      </c>
    </row>
    <row r="7543" spans="1:16" ht="45" hidden="1" x14ac:dyDescent="0.25">
      <c r="A7543" s="129" t="s">
        <v>1787</v>
      </c>
      <c r="B7543" s="269" t="s">
        <v>2379</v>
      </c>
      <c r="C7543" s="226" t="s">
        <v>2568</v>
      </c>
      <c r="D7543" s="269" t="s">
        <v>1634</v>
      </c>
      <c r="E7543" s="372" t="s">
        <v>1557</v>
      </c>
      <c r="F7543" s="269" t="s">
        <v>475</v>
      </c>
      <c r="G7543" s="373">
        <v>2.06</v>
      </c>
      <c r="H7543" s="225" t="s">
        <v>488</v>
      </c>
      <c r="I7543" s="372" t="s">
        <v>1384</v>
      </c>
      <c r="J7543" s="374">
        <v>0</v>
      </c>
      <c r="K7543" s="269" t="s">
        <v>22</v>
      </c>
      <c r="L7543" s="269" t="s">
        <v>1392</v>
      </c>
      <c r="M7543" s="369">
        <v>2010</v>
      </c>
      <c r="N7543" s="375">
        <v>43873</v>
      </c>
      <c r="O7543" s="226" t="s">
        <v>2569</v>
      </c>
      <c r="P7543" t="str">
        <f t="shared" si="117"/>
        <v>Minnesota River and Greater Blue Earth River TMDL for TSS-Minnesota River-(07020012-800)-TSS</v>
      </c>
    </row>
    <row r="7544" spans="1:16" ht="45" hidden="1" x14ac:dyDescent="0.25">
      <c r="A7544" s="129" t="s">
        <v>1787</v>
      </c>
      <c r="B7544" s="269" t="s">
        <v>2379</v>
      </c>
      <c r="C7544" s="226" t="s">
        <v>2568</v>
      </c>
      <c r="D7544" s="269" t="s">
        <v>1634</v>
      </c>
      <c r="E7544" s="372" t="s">
        <v>1557</v>
      </c>
      <c r="F7544" s="269" t="s">
        <v>475</v>
      </c>
      <c r="G7544" s="373">
        <v>0.99</v>
      </c>
      <c r="H7544" s="225" t="s">
        <v>488</v>
      </c>
      <c r="I7544" s="372" t="s">
        <v>1385</v>
      </c>
      <c r="J7544" s="374">
        <v>0</v>
      </c>
      <c r="K7544" s="269" t="s">
        <v>22</v>
      </c>
      <c r="L7544" s="269" t="s">
        <v>1392</v>
      </c>
      <c r="M7544" s="369">
        <v>2010</v>
      </c>
      <c r="N7544" s="375">
        <v>43873</v>
      </c>
      <c r="O7544" s="226" t="s">
        <v>2569</v>
      </c>
      <c r="P7544" t="str">
        <f t="shared" si="117"/>
        <v>Minnesota River and Greater Blue Earth River TMDL for TSS-Minnesota River-(07020012-800)-TSS</v>
      </c>
    </row>
    <row r="7545" spans="1:16" ht="45" hidden="1" x14ac:dyDescent="0.25">
      <c r="A7545" s="129" t="s">
        <v>1813</v>
      </c>
      <c r="B7545" s="269" t="s">
        <v>2382</v>
      </c>
      <c r="C7545" s="226" t="s">
        <v>2568</v>
      </c>
      <c r="D7545" s="269" t="s">
        <v>1634</v>
      </c>
      <c r="E7545" s="372" t="s">
        <v>1557</v>
      </c>
      <c r="F7545" s="269" t="s">
        <v>475</v>
      </c>
      <c r="G7545" s="373">
        <v>30.27</v>
      </c>
      <c r="H7545" s="225" t="s">
        <v>488</v>
      </c>
      <c r="I7545" s="269" t="s">
        <v>1379</v>
      </c>
      <c r="J7545" s="374">
        <v>0</v>
      </c>
      <c r="K7545" s="269" t="s">
        <v>22</v>
      </c>
      <c r="L7545" s="269" t="s">
        <v>1392</v>
      </c>
      <c r="M7545" s="369">
        <v>2010</v>
      </c>
      <c r="N7545" s="375">
        <v>43873</v>
      </c>
      <c r="O7545" s="226" t="s">
        <v>2569</v>
      </c>
      <c r="P7545" t="str">
        <f t="shared" si="117"/>
        <v>Minnesota River and Greater Blue Earth River TMDL for TSS-Minnesota River-(07020012-800)-TSS</v>
      </c>
    </row>
    <row r="7546" spans="1:16" ht="45" hidden="1" x14ac:dyDescent="0.25">
      <c r="A7546" s="129" t="s">
        <v>1813</v>
      </c>
      <c r="B7546" s="269" t="s">
        <v>2382</v>
      </c>
      <c r="C7546" s="226" t="s">
        <v>2568</v>
      </c>
      <c r="D7546" s="269" t="s">
        <v>1634</v>
      </c>
      <c r="E7546" s="372" t="s">
        <v>1557</v>
      </c>
      <c r="F7546" s="269" t="s">
        <v>475</v>
      </c>
      <c r="G7546" s="373">
        <v>11.23</v>
      </c>
      <c r="H7546" s="225" t="s">
        <v>488</v>
      </c>
      <c r="I7546" s="269" t="s">
        <v>1382</v>
      </c>
      <c r="J7546" s="374">
        <v>0</v>
      </c>
      <c r="K7546" s="269" t="s">
        <v>22</v>
      </c>
      <c r="L7546" s="269" t="s">
        <v>1392</v>
      </c>
      <c r="M7546" s="369">
        <v>2010</v>
      </c>
      <c r="N7546" s="375">
        <v>43873</v>
      </c>
      <c r="O7546" s="226" t="s">
        <v>2569</v>
      </c>
      <c r="P7546" t="str">
        <f t="shared" si="117"/>
        <v>Minnesota River and Greater Blue Earth River TMDL for TSS-Minnesota River-(07020012-800)-TSS</v>
      </c>
    </row>
    <row r="7547" spans="1:16" ht="45" hidden="1" x14ac:dyDescent="0.25">
      <c r="A7547" s="129" t="s">
        <v>1813</v>
      </c>
      <c r="B7547" s="269" t="s">
        <v>2382</v>
      </c>
      <c r="C7547" s="226" t="s">
        <v>2568</v>
      </c>
      <c r="D7547" s="269" t="s">
        <v>1634</v>
      </c>
      <c r="E7547" s="372" t="s">
        <v>1557</v>
      </c>
      <c r="F7547" s="269" t="s">
        <v>475</v>
      </c>
      <c r="G7547" s="373">
        <v>4.53</v>
      </c>
      <c r="H7547" s="225" t="s">
        <v>488</v>
      </c>
      <c r="I7547" s="269" t="s">
        <v>1383</v>
      </c>
      <c r="J7547" s="374">
        <v>0</v>
      </c>
      <c r="K7547" s="269" t="s">
        <v>22</v>
      </c>
      <c r="L7547" s="269" t="s">
        <v>1392</v>
      </c>
      <c r="M7547" s="369">
        <v>2010</v>
      </c>
      <c r="N7547" s="375">
        <v>43873</v>
      </c>
      <c r="O7547" s="226" t="s">
        <v>2569</v>
      </c>
      <c r="P7547" t="str">
        <f t="shared" si="117"/>
        <v>Minnesota River and Greater Blue Earth River TMDL for TSS-Minnesota River-(07020012-800)-TSS</v>
      </c>
    </row>
    <row r="7548" spans="1:16" ht="45" hidden="1" x14ac:dyDescent="0.25">
      <c r="A7548" s="129" t="s">
        <v>1813</v>
      </c>
      <c r="B7548" s="269" t="s">
        <v>2382</v>
      </c>
      <c r="C7548" s="226" t="s">
        <v>2568</v>
      </c>
      <c r="D7548" s="269" t="s">
        <v>1634</v>
      </c>
      <c r="E7548" s="372" t="s">
        <v>1557</v>
      </c>
      <c r="F7548" s="269" t="s">
        <v>475</v>
      </c>
      <c r="G7548" s="373">
        <v>2.06</v>
      </c>
      <c r="H7548" s="225" t="s">
        <v>488</v>
      </c>
      <c r="I7548" s="372" t="s">
        <v>1384</v>
      </c>
      <c r="J7548" s="374">
        <v>0</v>
      </c>
      <c r="K7548" s="269" t="s">
        <v>22</v>
      </c>
      <c r="L7548" s="269" t="s">
        <v>1392</v>
      </c>
      <c r="M7548" s="369">
        <v>2010</v>
      </c>
      <c r="N7548" s="375">
        <v>43873</v>
      </c>
      <c r="O7548" s="226" t="s">
        <v>2569</v>
      </c>
      <c r="P7548" t="str">
        <f t="shared" si="117"/>
        <v>Minnesota River and Greater Blue Earth River TMDL for TSS-Minnesota River-(07020012-800)-TSS</v>
      </c>
    </row>
    <row r="7549" spans="1:16" ht="45" hidden="1" x14ac:dyDescent="0.25">
      <c r="A7549" s="129" t="s">
        <v>1813</v>
      </c>
      <c r="B7549" s="269" t="s">
        <v>2382</v>
      </c>
      <c r="C7549" s="226" t="s">
        <v>2568</v>
      </c>
      <c r="D7549" s="269" t="s">
        <v>1634</v>
      </c>
      <c r="E7549" s="372" t="s">
        <v>1557</v>
      </c>
      <c r="F7549" s="269" t="s">
        <v>475</v>
      </c>
      <c r="G7549" s="373">
        <v>0.99</v>
      </c>
      <c r="H7549" s="225" t="s">
        <v>488</v>
      </c>
      <c r="I7549" s="372" t="s">
        <v>1385</v>
      </c>
      <c r="J7549" s="374">
        <v>0</v>
      </c>
      <c r="K7549" s="269" t="s">
        <v>22</v>
      </c>
      <c r="L7549" s="269" t="s">
        <v>1392</v>
      </c>
      <c r="M7549" s="369">
        <v>2010</v>
      </c>
      <c r="N7549" s="375">
        <v>43873</v>
      </c>
      <c r="O7549" s="226" t="s">
        <v>2569</v>
      </c>
      <c r="P7549" t="str">
        <f t="shared" si="117"/>
        <v>Minnesota River and Greater Blue Earth River TMDL for TSS-Minnesota River-(07020012-800)-TSS</v>
      </c>
    </row>
    <row r="7550" spans="1:16" ht="45" hidden="1" x14ac:dyDescent="0.25">
      <c r="A7550" s="129" t="s">
        <v>1825</v>
      </c>
      <c r="B7550" s="269" t="s">
        <v>629</v>
      </c>
      <c r="C7550" s="226" t="s">
        <v>2568</v>
      </c>
      <c r="D7550" s="269" t="s">
        <v>1634</v>
      </c>
      <c r="E7550" s="372" t="s">
        <v>1557</v>
      </c>
      <c r="F7550" s="269" t="s">
        <v>475</v>
      </c>
      <c r="G7550" s="373">
        <v>30.27</v>
      </c>
      <c r="H7550" s="225" t="s">
        <v>488</v>
      </c>
      <c r="I7550" s="269" t="s">
        <v>1379</v>
      </c>
      <c r="J7550" s="374">
        <v>0</v>
      </c>
      <c r="K7550" s="269" t="s">
        <v>22</v>
      </c>
      <c r="L7550" s="269" t="s">
        <v>1392</v>
      </c>
      <c r="M7550" s="369">
        <v>2010</v>
      </c>
      <c r="N7550" s="375">
        <v>43873</v>
      </c>
      <c r="O7550" s="226" t="s">
        <v>2569</v>
      </c>
      <c r="P7550" t="str">
        <f t="shared" si="117"/>
        <v>Minnesota River and Greater Blue Earth River TMDL for TSS-Minnesota River-(07020012-800)-TSS</v>
      </c>
    </row>
    <row r="7551" spans="1:16" ht="45" hidden="1" x14ac:dyDescent="0.25">
      <c r="A7551" s="129" t="s">
        <v>1825</v>
      </c>
      <c r="B7551" s="269" t="s">
        <v>629</v>
      </c>
      <c r="C7551" s="226" t="s">
        <v>2568</v>
      </c>
      <c r="D7551" s="269" t="s">
        <v>1634</v>
      </c>
      <c r="E7551" s="372" t="s">
        <v>1557</v>
      </c>
      <c r="F7551" s="269" t="s">
        <v>475</v>
      </c>
      <c r="G7551" s="373">
        <v>11.23</v>
      </c>
      <c r="H7551" s="225" t="s">
        <v>488</v>
      </c>
      <c r="I7551" s="269" t="s">
        <v>1382</v>
      </c>
      <c r="J7551" s="374">
        <v>0</v>
      </c>
      <c r="K7551" s="269" t="s">
        <v>22</v>
      </c>
      <c r="L7551" s="269" t="s">
        <v>1392</v>
      </c>
      <c r="M7551" s="369">
        <v>2010</v>
      </c>
      <c r="N7551" s="375">
        <v>43873</v>
      </c>
      <c r="O7551" s="226" t="s">
        <v>2569</v>
      </c>
      <c r="P7551" t="str">
        <f t="shared" si="117"/>
        <v>Minnesota River and Greater Blue Earth River TMDL for TSS-Minnesota River-(07020012-800)-TSS</v>
      </c>
    </row>
    <row r="7552" spans="1:16" ht="45" hidden="1" x14ac:dyDescent="0.25">
      <c r="A7552" s="129" t="s">
        <v>1825</v>
      </c>
      <c r="B7552" s="269" t="s">
        <v>629</v>
      </c>
      <c r="C7552" s="226" t="s">
        <v>2568</v>
      </c>
      <c r="D7552" s="269" t="s">
        <v>1634</v>
      </c>
      <c r="E7552" s="372" t="s">
        <v>1557</v>
      </c>
      <c r="F7552" s="269" t="s">
        <v>475</v>
      </c>
      <c r="G7552" s="373">
        <v>4.53</v>
      </c>
      <c r="H7552" s="225" t="s">
        <v>488</v>
      </c>
      <c r="I7552" s="269" t="s">
        <v>1383</v>
      </c>
      <c r="J7552" s="374">
        <v>0</v>
      </c>
      <c r="K7552" s="269" t="s">
        <v>22</v>
      </c>
      <c r="L7552" s="269" t="s">
        <v>1392</v>
      </c>
      <c r="M7552" s="369">
        <v>2010</v>
      </c>
      <c r="N7552" s="375">
        <v>43873</v>
      </c>
      <c r="O7552" s="226" t="s">
        <v>2569</v>
      </c>
      <c r="P7552" t="str">
        <f t="shared" si="117"/>
        <v>Minnesota River and Greater Blue Earth River TMDL for TSS-Minnesota River-(07020012-800)-TSS</v>
      </c>
    </row>
    <row r="7553" spans="1:16" ht="45" hidden="1" x14ac:dyDescent="0.25">
      <c r="A7553" s="129" t="s">
        <v>1825</v>
      </c>
      <c r="B7553" s="269" t="s">
        <v>629</v>
      </c>
      <c r="C7553" s="226" t="s">
        <v>2568</v>
      </c>
      <c r="D7553" s="269" t="s">
        <v>1634</v>
      </c>
      <c r="E7553" s="372" t="s">
        <v>1557</v>
      </c>
      <c r="F7553" s="269" t="s">
        <v>475</v>
      </c>
      <c r="G7553" s="373">
        <v>2.06</v>
      </c>
      <c r="H7553" s="225" t="s">
        <v>488</v>
      </c>
      <c r="I7553" s="372" t="s">
        <v>1384</v>
      </c>
      <c r="J7553" s="374">
        <v>0</v>
      </c>
      <c r="K7553" s="269" t="s">
        <v>22</v>
      </c>
      <c r="L7553" s="269" t="s">
        <v>1392</v>
      </c>
      <c r="M7553" s="369">
        <v>2010</v>
      </c>
      <c r="N7553" s="375">
        <v>43873</v>
      </c>
      <c r="O7553" s="226" t="s">
        <v>2569</v>
      </c>
      <c r="P7553" t="str">
        <f t="shared" si="117"/>
        <v>Minnesota River and Greater Blue Earth River TMDL for TSS-Minnesota River-(07020012-800)-TSS</v>
      </c>
    </row>
    <row r="7554" spans="1:16" ht="45" hidden="1" x14ac:dyDescent="0.25">
      <c r="A7554" s="129" t="s">
        <v>1825</v>
      </c>
      <c r="B7554" s="269" t="s">
        <v>629</v>
      </c>
      <c r="C7554" s="226" t="s">
        <v>2568</v>
      </c>
      <c r="D7554" s="269" t="s">
        <v>1634</v>
      </c>
      <c r="E7554" s="372" t="s">
        <v>1557</v>
      </c>
      <c r="F7554" s="269" t="s">
        <v>475</v>
      </c>
      <c r="G7554" s="373">
        <v>0.99</v>
      </c>
      <c r="H7554" s="225" t="s">
        <v>488</v>
      </c>
      <c r="I7554" s="372" t="s">
        <v>1385</v>
      </c>
      <c r="J7554" s="374">
        <v>0</v>
      </c>
      <c r="K7554" s="269" t="s">
        <v>22</v>
      </c>
      <c r="L7554" s="269" t="s">
        <v>1392</v>
      </c>
      <c r="M7554" s="369">
        <v>2010</v>
      </c>
      <c r="N7554" s="375">
        <v>43873</v>
      </c>
      <c r="O7554" s="226" t="s">
        <v>2569</v>
      </c>
      <c r="P7554" t="str">
        <f t="shared" si="117"/>
        <v>Minnesota River and Greater Blue Earth River TMDL for TSS-Minnesota River-(07020012-800)-TSS</v>
      </c>
    </row>
    <row r="7555" spans="1:16" ht="45" hidden="1" x14ac:dyDescent="0.25">
      <c r="A7555" s="129" t="s">
        <v>1995</v>
      </c>
      <c r="B7555" s="269" t="s">
        <v>2397</v>
      </c>
      <c r="C7555" s="226" t="s">
        <v>2568</v>
      </c>
      <c r="D7555" s="269" t="s">
        <v>1634</v>
      </c>
      <c r="E7555" s="372" t="s">
        <v>1557</v>
      </c>
      <c r="F7555" s="269" t="s">
        <v>475</v>
      </c>
      <c r="G7555" s="373">
        <v>30.27</v>
      </c>
      <c r="H7555" s="225" t="s">
        <v>488</v>
      </c>
      <c r="I7555" s="269" t="s">
        <v>1379</v>
      </c>
      <c r="J7555" s="374">
        <v>0</v>
      </c>
      <c r="K7555" s="269" t="s">
        <v>22</v>
      </c>
      <c r="L7555" s="269" t="s">
        <v>1392</v>
      </c>
      <c r="M7555" s="369">
        <v>2010</v>
      </c>
      <c r="N7555" s="375">
        <v>43873</v>
      </c>
      <c r="O7555" s="226" t="s">
        <v>2569</v>
      </c>
      <c r="P7555" t="str">
        <f t="shared" ref="P7555:P7618" si="118">CONCATENATE(C7555, "-", E7555, "-","(", D7555,")", "-",K7555)</f>
        <v>Minnesota River and Greater Blue Earth River TMDL for TSS-Minnesota River-(07020012-800)-TSS</v>
      </c>
    </row>
    <row r="7556" spans="1:16" ht="45" hidden="1" x14ac:dyDescent="0.25">
      <c r="A7556" s="129" t="s">
        <v>1995</v>
      </c>
      <c r="B7556" s="269" t="s">
        <v>2397</v>
      </c>
      <c r="C7556" s="226" t="s">
        <v>2568</v>
      </c>
      <c r="D7556" s="269" t="s">
        <v>1634</v>
      </c>
      <c r="E7556" s="372" t="s">
        <v>1557</v>
      </c>
      <c r="F7556" s="269" t="s">
        <v>475</v>
      </c>
      <c r="G7556" s="373">
        <v>11.23</v>
      </c>
      <c r="H7556" s="225" t="s">
        <v>488</v>
      </c>
      <c r="I7556" s="269" t="s">
        <v>1382</v>
      </c>
      <c r="J7556" s="374">
        <v>0</v>
      </c>
      <c r="K7556" s="269" t="s">
        <v>22</v>
      </c>
      <c r="L7556" s="269" t="s">
        <v>1392</v>
      </c>
      <c r="M7556" s="369">
        <v>2010</v>
      </c>
      <c r="N7556" s="375">
        <v>43873</v>
      </c>
      <c r="O7556" s="226" t="s">
        <v>2569</v>
      </c>
      <c r="P7556" t="str">
        <f t="shared" si="118"/>
        <v>Minnesota River and Greater Blue Earth River TMDL for TSS-Minnesota River-(07020012-800)-TSS</v>
      </c>
    </row>
    <row r="7557" spans="1:16" ht="45" hidden="1" x14ac:dyDescent="0.25">
      <c r="A7557" s="129" t="s">
        <v>1995</v>
      </c>
      <c r="B7557" s="269" t="s">
        <v>2397</v>
      </c>
      <c r="C7557" s="226" t="s">
        <v>2568</v>
      </c>
      <c r="D7557" s="269" t="s">
        <v>1634</v>
      </c>
      <c r="E7557" s="372" t="s">
        <v>1557</v>
      </c>
      <c r="F7557" s="269" t="s">
        <v>475</v>
      </c>
      <c r="G7557" s="373">
        <v>4.53</v>
      </c>
      <c r="H7557" s="225" t="s">
        <v>488</v>
      </c>
      <c r="I7557" s="269" t="s">
        <v>1383</v>
      </c>
      <c r="J7557" s="374">
        <v>0</v>
      </c>
      <c r="K7557" s="269" t="s">
        <v>22</v>
      </c>
      <c r="L7557" s="269" t="s">
        <v>1392</v>
      </c>
      <c r="M7557" s="369">
        <v>2010</v>
      </c>
      <c r="N7557" s="375">
        <v>43873</v>
      </c>
      <c r="O7557" s="226" t="s">
        <v>2569</v>
      </c>
      <c r="P7557" t="str">
        <f t="shared" si="118"/>
        <v>Minnesota River and Greater Blue Earth River TMDL for TSS-Minnesota River-(07020012-800)-TSS</v>
      </c>
    </row>
    <row r="7558" spans="1:16" ht="45" hidden="1" x14ac:dyDescent="0.25">
      <c r="A7558" s="129" t="s">
        <v>1995</v>
      </c>
      <c r="B7558" s="269" t="s">
        <v>2397</v>
      </c>
      <c r="C7558" s="226" t="s">
        <v>2568</v>
      </c>
      <c r="D7558" s="269" t="s">
        <v>1634</v>
      </c>
      <c r="E7558" s="372" t="s">
        <v>1557</v>
      </c>
      <c r="F7558" s="269" t="s">
        <v>475</v>
      </c>
      <c r="G7558" s="373">
        <v>2.06</v>
      </c>
      <c r="H7558" s="225" t="s">
        <v>488</v>
      </c>
      <c r="I7558" s="372" t="s">
        <v>1384</v>
      </c>
      <c r="J7558" s="374">
        <v>0</v>
      </c>
      <c r="K7558" s="269" t="s">
        <v>22</v>
      </c>
      <c r="L7558" s="269" t="s">
        <v>1392</v>
      </c>
      <c r="M7558" s="369">
        <v>2010</v>
      </c>
      <c r="N7558" s="375">
        <v>43873</v>
      </c>
      <c r="O7558" s="226" t="s">
        <v>2569</v>
      </c>
      <c r="P7558" t="str">
        <f t="shared" si="118"/>
        <v>Minnesota River and Greater Blue Earth River TMDL for TSS-Minnesota River-(07020012-800)-TSS</v>
      </c>
    </row>
    <row r="7559" spans="1:16" ht="45" hidden="1" x14ac:dyDescent="0.25">
      <c r="A7559" s="129" t="s">
        <v>1995</v>
      </c>
      <c r="B7559" s="269" t="s">
        <v>2397</v>
      </c>
      <c r="C7559" s="226" t="s">
        <v>2568</v>
      </c>
      <c r="D7559" s="269" t="s">
        <v>1634</v>
      </c>
      <c r="E7559" s="372" t="s">
        <v>1557</v>
      </c>
      <c r="F7559" s="269" t="s">
        <v>475</v>
      </c>
      <c r="G7559" s="373">
        <v>0.99</v>
      </c>
      <c r="H7559" s="225" t="s">
        <v>488</v>
      </c>
      <c r="I7559" s="372" t="s">
        <v>1385</v>
      </c>
      <c r="J7559" s="374">
        <v>0</v>
      </c>
      <c r="K7559" s="269" t="s">
        <v>22</v>
      </c>
      <c r="L7559" s="269" t="s">
        <v>1392</v>
      </c>
      <c r="M7559" s="369">
        <v>2010</v>
      </c>
      <c r="N7559" s="375">
        <v>43873</v>
      </c>
      <c r="O7559" s="226" t="s">
        <v>2569</v>
      </c>
      <c r="P7559" t="str">
        <f t="shared" si="118"/>
        <v>Minnesota River and Greater Blue Earth River TMDL for TSS-Minnesota River-(07020012-800)-TSS</v>
      </c>
    </row>
    <row r="7560" spans="1:16" ht="45" hidden="1" x14ac:dyDescent="0.25">
      <c r="A7560" s="129" t="s">
        <v>2587</v>
      </c>
      <c r="B7560" s="269" t="s">
        <v>515</v>
      </c>
      <c r="C7560" s="226" t="s">
        <v>2568</v>
      </c>
      <c r="D7560" s="269" t="s">
        <v>1634</v>
      </c>
      <c r="E7560" s="372" t="s">
        <v>1557</v>
      </c>
      <c r="F7560" s="269" t="s">
        <v>475</v>
      </c>
      <c r="G7560" s="373">
        <v>30.27</v>
      </c>
      <c r="H7560" s="225" t="s">
        <v>488</v>
      </c>
      <c r="I7560" s="269" t="s">
        <v>1379</v>
      </c>
      <c r="J7560" s="374">
        <v>0</v>
      </c>
      <c r="K7560" s="269" t="s">
        <v>22</v>
      </c>
      <c r="L7560" s="269" t="s">
        <v>1392</v>
      </c>
      <c r="M7560" s="369">
        <v>2010</v>
      </c>
      <c r="N7560" s="375">
        <v>43873</v>
      </c>
      <c r="O7560" s="226" t="s">
        <v>2569</v>
      </c>
      <c r="P7560" t="str">
        <f t="shared" si="118"/>
        <v>Minnesota River and Greater Blue Earth River TMDL for TSS-Minnesota River-(07020012-800)-TSS</v>
      </c>
    </row>
    <row r="7561" spans="1:16" ht="45" hidden="1" x14ac:dyDescent="0.25">
      <c r="A7561" s="129" t="s">
        <v>2587</v>
      </c>
      <c r="B7561" s="269" t="s">
        <v>515</v>
      </c>
      <c r="C7561" s="226" t="s">
        <v>2568</v>
      </c>
      <c r="D7561" s="269" t="s">
        <v>1634</v>
      </c>
      <c r="E7561" s="372" t="s">
        <v>1557</v>
      </c>
      <c r="F7561" s="269" t="s">
        <v>475</v>
      </c>
      <c r="G7561" s="373">
        <v>11.23</v>
      </c>
      <c r="H7561" s="225" t="s">
        <v>488</v>
      </c>
      <c r="I7561" s="269" t="s">
        <v>1382</v>
      </c>
      <c r="J7561" s="374">
        <v>0</v>
      </c>
      <c r="K7561" s="269" t="s">
        <v>22</v>
      </c>
      <c r="L7561" s="269" t="s">
        <v>1392</v>
      </c>
      <c r="M7561" s="369">
        <v>2010</v>
      </c>
      <c r="N7561" s="375">
        <v>43873</v>
      </c>
      <c r="O7561" s="226" t="s">
        <v>2569</v>
      </c>
      <c r="P7561" t="str">
        <f t="shared" si="118"/>
        <v>Minnesota River and Greater Blue Earth River TMDL for TSS-Minnesota River-(07020012-800)-TSS</v>
      </c>
    </row>
    <row r="7562" spans="1:16" ht="45" hidden="1" x14ac:dyDescent="0.25">
      <c r="A7562" s="129" t="s">
        <v>2587</v>
      </c>
      <c r="B7562" s="269" t="s">
        <v>515</v>
      </c>
      <c r="C7562" s="226" t="s">
        <v>2568</v>
      </c>
      <c r="D7562" s="269" t="s">
        <v>1634</v>
      </c>
      <c r="E7562" s="372" t="s">
        <v>1557</v>
      </c>
      <c r="F7562" s="269" t="s">
        <v>475</v>
      </c>
      <c r="G7562" s="373">
        <v>4.53</v>
      </c>
      <c r="H7562" s="225" t="s">
        <v>488</v>
      </c>
      <c r="I7562" s="269" t="s">
        <v>1383</v>
      </c>
      <c r="J7562" s="374">
        <v>0</v>
      </c>
      <c r="K7562" s="269" t="s">
        <v>22</v>
      </c>
      <c r="L7562" s="269" t="s">
        <v>1392</v>
      </c>
      <c r="M7562" s="369">
        <v>2010</v>
      </c>
      <c r="N7562" s="375">
        <v>43873</v>
      </c>
      <c r="O7562" s="226" t="s">
        <v>2569</v>
      </c>
      <c r="P7562" t="str">
        <f t="shared" si="118"/>
        <v>Minnesota River and Greater Blue Earth River TMDL for TSS-Minnesota River-(07020012-800)-TSS</v>
      </c>
    </row>
    <row r="7563" spans="1:16" ht="45" hidden="1" x14ac:dyDescent="0.25">
      <c r="A7563" s="129" t="s">
        <v>2587</v>
      </c>
      <c r="B7563" s="269" t="s">
        <v>515</v>
      </c>
      <c r="C7563" s="226" t="s">
        <v>2568</v>
      </c>
      <c r="D7563" s="269" t="s">
        <v>1634</v>
      </c>
      <c r="E7563" s="372" t="s">
        <v>1557</v>
      </c>
      <c r="F7563" s="269" t="s">
        <v>475</v>
      </c>
      <c r="G7563" s="373">
        <v>2.06</v>
      </c>
      <c r="H7563" s="225" t="s">
        <v>488</v>
      </c>
      <c r="I7563" s="372" t="s">
        <v>1384</v>
      </c>
      <c r="J7563" s="374">
        <v>0</v>
      </c>
      <c r="K7563" s="269" t="s">
        <v>22</v>
      </c>
      <c r="L7563" s="269" t="s">
        <v>1392</v>
      </c>
      <c r="M7563" s="369">
        <v>2010</v>
      </c>
      <c r="N7563" s="375">
        <v>43873</v>
      </c>
      <c r="O7563" s="226" t="s">
        <v>2569</v>
      </c>
      <c r="P7563" t="str">
        <f t="shared" si="118"/>
        <v>Minnesota River and Greater Blue Earth River TMDL for TSS-Minnesota River-(07020012-800)-TSS</v>
      </c>
    </row>
    <row r="7564" spans="1:16" ht="45" hidden="1" x14ac:dyDescent="0.25">
      <c r="A7564" s="129" t="s">
        <v>2587</v>
      </c>
      <c r="B7564" s="269" t="s">
        <v>515</v>
      </c>
      <c r="C7564" s="226" t="s">
        <v>2568</v>
      </c>
      <c r="D7564" s="269" t="s">
        <v>1634</v>
      </c>
      <c r="E7564" s="372" t="s">
        <v>1557</v>
      </c>
      <c r="F7564" s="269" t="s">
        <v>475</v>
      </c>
      <c r="G7564" s="373">
        <v>0.99</v>
      </c>
      <c r="H7564" s="225" t="s">
        <v>488</v>
      </c>
      <c r="I7564" s="372" t="s">
        <v>1385</v>
      </c>
      <c r="J7564" s="374">
        <v>0</v>
      </c>
      <c r="K7564" s="269" t="s">
        <v>22</v>
      </c>
      <c r="L7564" s="269" t="s">
        <v>1392</v>
      </c>
      <c r="M7564" s="369">
        <v>2010</v>
      </c>
      <c r="N7564" s="375">
        <v>43873</v>
      </c>
      <c r="O7564" s="226" t="s">
        <v>2569</v>
      </c>
      <c r="P7564" t="str">
        <f t="shared" si="118"/>
        <v>Minnesota River and Greater Blue Earth River TMDL for TSS-Minnesota River-(07020012-800)-TSS</v>
      </c>
    </row>
    <row r="7565" spans="1:16" ht="45" hidden="1" x14ac:dyDescent="0.25">
      <c r="A7565" s="129" t="s">
        <v>2588</v>
      </c>
      <c r="B7565" s="269" t="s">
        <v>515</v>
      </c>
      <c r="C7565" s="226" t="s">
        <v>2568</v>
      </c>
      <c r="D7565" s="269" t="s">
        <v>1634</v>
      </c>
      <c r="E7565" s="372" t="s">
        <v>1557</v>
      </c>
      <c r="F7565" s="269" t="s">
        <v>475</v>
      </c>
      <c r="G7565" s="373">
        <v>30.27</v>
      </c>
      <c r="H7565" s="225" t="s">
        <v>488</v>
      </c>
      <c r="I7565" s="269" t="s">
        <v>1379</v>
      </c>
      <c r="J7565" s="374">
        <v>0</v>
      </c>
      <c r="K7565" s="269" t="s">
        <v>22</v>
      </c>
      <c r="L7565" s="269" t="s">
        <v>1392</v>
      </c>
      <c r="M7565" s="369">
        <v>2010</v>
      </c>
      <c r="N7565" s="375">
        <v>43873</v>
      </c>
      <c r="O7565" s="226" t="s">
        <v>2569</v>
      </c>
      <c r="P7565" t="str">
        <f t="shared" si="118"/>
        <v>Minnesota River and Greater Blue Earth River TMDL for TSS-Minnesota River-(07020012-800)-TSS</v>
      </c>
    </row>
    <row r="7566" spans="1:16" ht="45" hidden="1" x14ac:dyDescent="0.25">
      <c r="A7566" s="129" t="s">
        <v>2588</v>
      </c>
      <c r="B7566" s="269" t="s">
        <v>515</v>
      </c>
      <c r="C7566" s="226" t="s">
        <v>2568</v>
      </c>
      <c r="D7566" s="269" t="s">
        <v>1634</v>
      </c>
      <c r="E7566" s="372" t="s">
        <v>1557</v>
      </c>
      <c r="F7566" s="269" t="s">
        <v>475</v>
      </c>
      <c r="G7566" s="373">
        <v>11.23</v>
      </c>
      <c r="H7566" s="225" t="s">
        <v>488</v>
      </c>
      <c r="I7566" s="269" t="s">
        <v>1382</v>
      </c>
      <c r="J7566" s="374">
        <v>0</v>
      </c>
      <c r="K7566" s="269" t="s">
        <v>22</v>
      </c>
      <c r="L7566" s="269" t="s">
        <v>1392</v>
      </c>
      <c r="M7566" s="369">
        <v>2010</v>
      </c>
      <c r="N7566" s="375">
        <v>43873</v>
      </c>
      <c r="O7566" s="226" t="s">
        <v>2569</v>
      </c>
      <c r="P7566" t="str">
        <f t="shared" si="118"/>
        <v>Minnesota River and Greater Blue Earth River TMDL for TSS-Minnesota River-(07020012-800)-TSS</v>
      </c>
    </row>
    <row r="7567" spans="1:16" ht="45" hidden="1" x14ac:dyDescent="0.25">
      <c r="A7567" s="129" t="s">
        <v>2588</v>
      </c>
      <c r="B7567" s="269" t="s">
        <v>515</v>
      </c>
      <c r="C7567" s="226" t="s">
        <v>2568</v>
      </c>
      <c r="D7567" s="269" t="s">
        <v>1634</v>
      </c>
      <c r="E7567" s="372" t="s">
        <v>1557</v>
      </c>
      <c r="F7567" s="269" t="s">
        <v>475</v>
      </c>
      <c r="G7567" s="373">
        <v>4.53</v>
      </c>
      <c r="H7567" s="225" t="s">
        <v>488</v>
      </c>
      <c r="I7567" s="269" t="s">
        <v>1383</v>
      </c>
      <c r="J7567" s="374">
        <v>0</v>
      </c>
      <c r="K7567" s="269" t="s">
        <v>22</v>
      </c>
      <c r="L7567" s="269" t="s">
        <v>1392</v>
      </c>
      <c r="M7567" s="369">
        <v>2010</v>
      </c>
      <c r="N7567" s="375">
        <v>43873</v>
      </c>
      <c r="O7567" s="226" t="s">
        <v>2569</v>
      </c>
      <c r="P7567" t="str">
        <f t="shared" si="118"/>
        <v>Minnesota River and Greater Blue Earth River TMDL for TSS-Minnesota River-(07020012-800)-TSS</v>
      </c>
    </row>
    <row r="7568" spans="1:16" ht="45" hidden="1" x14ac:dyDescent="0.25">
      <c r="A7568" s="129" t="s">
        <v>2588</v>
      </c>
      <c r="B7568" s="269" t="s">
        <v>515</v>
      </c>
      <c r="C7568" s="226" t="s">
        <v>2568</v>
      </c>
      <c r="D7568" s="269" t="s">
        <v>1634</v>
      </c>
      <c r="E7568" s="372" t="s">
        <v>1557</v>
      </c>
      <c r="F7568" s="269" t="s">
        <v>475</v>
      </c>
      <c r="G7568" s="373">
        <v>2.06</v>
      </c>
      <c r="H7568" s="225" t="s">
        <v>488</v>
      </c>
      <c r="I7568" s="372" t="s">
        <v>1384</v>
      </c>
      <c r="J7568" s="374">
        <v>0</v>
      </c>
      <c r="K7568" s="269" t="s">
        <v>22</v>
      </c>
      <c r="L7568" s="269" t="s">
        <v>1392</v>
      </c>
      <c r="M7568" s="369">
        <v>2010</v>
      </c>
      <c r="N7568" s="375">
        <v>43873</v>
      </c>
      <c r="O7568" s="226" t="s">
        <v>2569</v>
      </c>
      <c r="P7568" t="str">
        <f t="shared" si="118"/>
        <v>Minnesota River and Greater Blue Earth River TMDL for TSS-Minnesota River-(07020012-800)-TSS</v>
      </c>
    </row>
    <row r="7569" spans="1:16" ht="45" hidden="1" x14ac:dyDescent="0.25">
      <c r="A7569" s="129" t="s">
        <v>2588</v>
      </c>
      <c r="B7569" s="269" t="s">
        <v>515</v>
      </c>
      <c r="C7569" s="226" t="s">
        <v>2568</v>
      </c>
      <c r="D7569" s="269" t="s">
        <v>1634</v>
      </c>
      <c r="E7569" s="372" t="s">
        <v>1557</v>
      </c>
      <c r="F7569" s="269" t="s">
        <v>475</v>
      </c>
      <c r="G7569" s="373">
        <v>0.99</v>
      </c>
      <c r="H7569" s="225" t="s">
        <v>488</v>
      </c>
      <c r="I7569" s="372" t="s">
        <v>1385</v>
      </c>
      <c r="J7569" s="374">
        <v>0</v>
      </c>
      <c r="K7569" s="269" t="s">
        <v>22</v>
      </c>
      <c r="L7569" s="269" t="s">
        <v>1392</v>
      </c>
      <c r="M7569" s="369">
        <v>2010</v>
      </c>
      <c r="N7569" s="375">
        <v>43873</v>
      </c>
      <c r="O7569" s="226" t="s">
        <v>2569</v>
      </c>
      <c r="P7569" t="str">
        <f t="shared" si="118"/>
        <v>Minnesota River and Greater Blue Earth River TMDL for TSS-Minnesota River-(07020012-800)-TSS</v>
      </c>
    </row>
    <row r="7570" spans="1:16" ht="45" hidden="1" x14ac:dyDescent="0.25">
      <c r="A7570" s="129" t="s">
        <v>2052</v>
      </c>
      <c r="B7570" s="269" t="s">
        <v>2410</v>
      </c>
      <c r="C7570" s="226" t="s">
        <v>2568</v>
      </c>
      <c r="D7570" s="269" t="s">
        <v>1634</v>
      </c>
      <c r="E7570" s="372" t="s">
        <v>1557</v>
      </c>
      <c r="F7570" s="269" t="s">
        <v>475</v>
      </c>
      <c r="G7570" s="373">
        <v>30.27</v>
      </c>
      <c r="H7570" s="225" t="s">
        <v>488</v>
      </c>
      <c r="I7570" s="269" t="s">
        <v>1379</v>
      </c>
      <c r="J7570" s="374">
        <v>0</v>
      </c>
      <c r="K7570" s="269" t="s">
        <v>22</v>
      </c>
      <c r="L7570" s="269" t="s">
        <v>1392</v>
      </c>
      <c r="M7570" s="369">
        <v>2010</v>
      </c>
      <c r="N7570" s="375">
        <v>43873</v>
      </c>
      <c r="O7570" s="226" t="s">
        <v>2569</v>
      </c>
      <c r="P7570" t="str">
        <f t="shared" si="118"/>
        <v>Minnesota River and Greater Blue Earth River TMDL for TSS-Minnesota River-(07020012-800)-TSS</v>
      </c>
    </row>
    <row r="7571" spans="1:16" ht="45" hidden="1" x14ac:dyDescent="0.25">
      <c r="A7571" s="129" t="s">
        <v>2052</v>
      </c>
      <c r="B7571" s="269" t="s">
        <v>2410</v>
      </c>
      <c r="C7571" s="226" t="s">
        <v>2568</v>
      </c>
      <c r="D7571" s="269" t="s">
        <v>1634</v>
      </c>
      <c r="E7571" s="372" t="s">
        <v>1557</v>
      </c>
      <c r="F7571" s="269" t="s">
        <v>475</v>
      </c>
      <c r="G7571" s="373">
        <v>11.23</v>
      </c>
      <c r="H7571" s="225" t="s">
        <v>488</v>
      </c>
      <c r="I7571" s="269" t="s">
        <v>1382</v>
      </c>
      <c r="J7571" s="374">
        <v>0</v>
      </c>
      <c r="K7571" s="269" t="s">
        <v>22</v>
      </c>
      <c r="L7571" s="269" t="s">
        <v>1392</v>
      </c>
      <c r="M7571" s="369">
        <v>2010</v>
      </c>
      <c r="N7571" s="375">
        <v>43873</v>
      </c>
      <c r="O7571" s="226" t="s">
        <v>2569</v>
      </c>
      <c r="P7571" t="str">
        <f t="shared" si="118"/>
        <v>Minnesota River and Greater Blue Earth River TMDL for TSS-Minnesota River-(07020012-800)-TSS</v>
      </c>
    </row>
    <row r="7572" spans="1:16" ht="45" hidden="1" x14ac:dyDescent="0.25">
      <c r="A7572" s="129" t="s">
        <v>2052</v>
      </c>
      <c r="B7572" s="269" t="s">
        <v>2410</v>
      </c>
      <c r="C7572" s="226" t="s">
        <v>2568</v>
      </c>
      <c r="D7572" s="269" t="s">
        <v>1634</v>
      </c>
      <c r="E7572" s="372" t="s">
        <v>1557</v>
      </c>
      <c r="F7572" s="269" t="s">
        <v>475</v>
      </c>
      <c r="G7572" s="373">
        <v>4.53</v>
      </c>
      <c r="H7572" s="225" t="s">
        <v>488</v>
      </c>
      <c r="I7572" s="269" t="s">
        <v>1383</v>
      </c>
      <c r="J7572" s="374">
        <v>0</v>
      </c>
      <c r="K7572" s="269" t="s">
        <v>22</v>
      </c>
      <c r="L7572" s="269" t="s">
        <v>1392</v>
      </c>
      <c r="M7572" s="369">
        <v>2010</v>
      </c>
      <c r="N7572" s="375">
        <v>43873</v>
      </c>
      <c r="O7572" s="226" t="s">
        <v>2569</v>
      </c>
      <c r="P7572" t="str">
        <f t="shared" si="118"/>
        <v>Minnesota River and Greater Blue Earth River TMDL for TSS-Minnesota River-(07020012-800)-TSS</v>
      </c>
    </row>
    <row r="7573" spans="1:16" ht="45" hidden="1" x14ac:dyDescent="0.25">
      <c r="A7573" s="129" t="s">
        <v>2052</v>
      </c>
      <c r="B7573" s="269" t="s">
        <v>2410</v>
      </c>
      <c r="C7573" s="226" t="s">
        <v>2568</v>
      </c>
      <c r="D7573" s="269" t="s">
        <v>1634</v>
      </c>
      <c r="E7573" s="372" t="s">
        <v>1557</v>
      </c>
      <c r="F7573" s="269" t="s">
        <v>475</v>
      </c>
      <c r="G7573" s="373">
        <v>2.06</v>
      </c>
      <c r="H7573" s="225" t="s">
        <v>488</v>
      </c>
      <c r="I7573" s="372" t="s">
        <v>1384</v>
      </c>
      <c r="J7573" s="374">
        <v>0</v>
      </c>
      <c r="K7573" s="269" t="s">
        <v>22</v>
      </c>
      <c r="L7573" s="269" t="s">
        <v>1392</v>
      </c>
      <c r="M7573" s="369">
        <v>2010</v>
      </c>
      <c r="N7573" s="375">
        <v>43873</v>
      </c>
      <c r="O7573" s="226" t="s">
        <v>2569</v>
      </c>
      <c r="P7573" t="str">
        <f t="shared" si="118"/>
        <v>Minnesota River and Greater Blue Earth River TMDL for TSS-Minnesota River-(07020012-800)-TSS</v>
      </c>
    </row>
    <row r="7574" spans="1:16" ht="45" hidden="1" x14ac:dyDescent="0.25">
      <c r="A7574" s="129" t="s">
        <v>2052</v>
      </c>
      <c r="B7574" s="269" t="s">
        <v>2410</v>
      </c>
      <c r="C7574" s="226" t="s">
        <v>2568</v>
      </c>
      <c r="D7574" s="269" t="s">
        <v>1634</v>
      </c>
      <c r="E7574" s="372" t="s">
        <v>1557</v>
      </c>
      <c r="F7574" s="269" t="s">
        <v>475</v>
      </c>
      <c r="G7574" s="373">
        <v>0.99</v>
      </c>
      <c r="H7574" s="225" t="s">
        <v>488</v>
      </c>
      <c r="I7574" s="372" t="s">
        <v>1385</v>
      </c>
      <c r="J7574" s="374">
        <v>0</v>
      </c>
      <c r="K7574" s="269" t="s">
        <v>22</v>
      </c>
      <c r="L7574" s="269" t="s">
        <v>1392</v>
      </c>
      <c r="M7574" s="369">
        <v>2010</v>
      </c>
      <c r="N7574" s="375">
        <v>43873</v>
      </c>
      <c r="O7574" s="226" t="s">
        <v>2569</v>
      </c>
      <c r="P7574" t="str">
        <f t="shared" si="118"/>
        <v>Minnesota River and Greater Blue Earth River TMDL for TSS-Minnesota River-(07020012-800)-TSS</v>
      </c>
    </row>
    <row r="7575" spans="1:16" ht="45" hidden="1" x14ac:dyDescent="0.25">
      <c r="A7575" s="129" t="s">
        <v>2056</v>
      </c>
      <c r="B7575" s="269" t="s">
        <v>632</v>
      </c>
      <c r="C7575" s="226" t="s">
        <v>2568</v>
      </c>
      <c r="D7575" s="269" t="s">
        <v>1634</v>
      </c>
      <c r="E7575" s="372" t="s">
        <v>1557</v>
      </c>
      <c r="F7575" s="269" t="s">
        <v>475</v>
      </c>
      <c r="G7575" s="373">
        <v>30.27</v>
      </c>
      <c r="H7575" s="225" t="s">
        <v>488</v>
      </c>
      <c r="I7575" s="269" t="s">
        <v>1379</v>
      </c>
      <c r="J7575" s="374">
        <v>0</v>
      </c>
      <c r="K7575" s="269" t="s">
        <v>22</v>
      </c>
      <c r="L7575" s="269" t="s">
        <v>1392</v>
      </c>
      <c r="M7575" s="369">
        <v>2010</v>
      </c>
      <c r="N7575" s="375">
        <v>43873</v>
      </c>
      <c r="O7575" s="226" t="s">
        <v>2569</v>
      </c>
      <c r="P7575" t="str">
        <f t="shared" si="118"/>
        <v>Minnesota River and Greater Blue Earth River TMDL for TSS-Minnesota River-(07020012-800)-TSS</v>
      </c>
    </row>
    <row r="7576" spans="1:16" ht="45" hidden="1" x14ac:dyDescent="0.25">
      <c r="A7576" s="129" t="s">
        <v>2056</v>
      </c>
      <c r="B7576" s="269" t="s">
        <v>632</v>
      </c>
      <c r="C7576" s="226" t="s">
        <v>2568</v>
      </c>
      <c r="D7576" s="269" t="s">
        <v>1634</v>
      </c>
      <c r="E7576" s="372" t="s">
        <v>1557</v>
      </c>
      <c r="F7576" s="269" t="s">
        <v>475</v>
      </c>
      <c r="G7576" s="373">
        <v>11.23</v>
      </c>
      <c r="H7576" s="225" t="s">
        <v>488</v>
      </c>
      <c r="I7576" s="269" t="s">
        <v>1382</v>
      </c>
      <c r="J7576" s="374">
        <v>0</v>
      </c>
      <c r="K7576" s="269" t="s">
        <v>22</v>
      </c>
      <c r="L7576" s="269" t="s">
        <v>1392</v>
      </c>
      <c r="M7576" s="369">
        <v>2010</v>
      </c>
      <c r="N7576" s="375">
        <v>43873</v>
      </c>
      <c r="O7576" s="226" t="s">
        <v>2569</v>
      </c>
      <c r="P7576" t="str">
        <f t="shared" si="118"/>
        <v>Minnesota River and Greater Blue Earth River TMDL for TSS-Minnesota River-(07020012-800)-TSS</v>
      </c>
    </row>
    <row r="7577" spans="1:16" ht="45" hidden="1" x14ac:dyDescent="0.25">
      <c r="A7577" s="129" t="s">
        <v>2056</v>
      </c>
      <c r="B7577" s="269" t="s">
        <v>632</v>
      </c>
      <c r="C7577" s="226" t="s">
        <v>2568</v>
      </c>
      <c r="D7577" s="269" t="s">
        <v>1634</v>
      </c>
      <c r="E7577" s="372" t="s">
        <v>1557</v>
      </c>
      <c r="F7577" s="269" t="s">
        <v>475</v>
      </c>
      <c r="G7577" s="373">
        <v>4.53</v>
      </c>
      <c r="H7577" s="225" t="s">
        <v>488</v>
      </c>
      <c r="I7577" s="269" t="s">
        <v>1383</v>
      </c>
      <c r="J7577" s="374">
        <v>0</v>
      </c>
      <c r="K7577" s="269" t="s">
        <v>22</v>
      </c>
      <c r="L7577" s="269" t="s">
        <v>1392</v>
      </c>
      <c r="M7577" s="369">
        <v>2010</v>
      </c>
      <c r="N7577" s="375">
        <v>43873</v>
      </c>
      <c r="O7577" s="226" t="s">
        <v>2569</v>
      </c>
      <c r="P7577" t="str">
        <f t="shared" si="118"/>
        <v>Minnesota River and Greater Blue Earth River TMDL for TSS-Minnesota River-(07020012-800)-TSS</v>
      </c>
    </row>
    <row r="7578" spans="1:16" ht="45" hidden="1" x14ac:dyDescent="0.25">
      <c r="A7578" s="129" t="s">
        <v>2056</v>
      </c>
      <c r="B7578" s="269" t="s">
        <v>632</v>
      </c>
      <c r="C7578" s="226" t="s">
        <v>2568</v>
      </c>
      <c r="D7578" s="269" t="s">
        <v>1634</v>
      </c>
      <c r="E7578" s="372" t="s">
        <v>1557</v>
      </c>
      <c r="F7578" s="269" t="s">
        <v>475</v>
      </c>
      <c r="G7578" s="373">
        <v>2.06</v>
      </c>
      <c r="H7578" s="225" t="s">
        <v>488</v>
      </c>
      <c r="I7578" s="372" t="s">
        <v>1384</v>
      </c>
      <c r="J7578" s="374">
        <v>0</v>
      </c>
      <c r="K7578" s="269" t="s">
        <v>22</v>
      </c>
      <c r="L7578" s="269" t="s">
        <v>1392</v>
      </c>
      <c r="M7578" s="369">
        <v>2010</v>
      </c>
      <c r="N7578" s="375">
        <v>43873</v>
      </c>
      <c r="O7578" s="226" t="s">
        <v>2569</v>
      </c>
      <c r="P7578" t="str">
        <f t="shared" si="118"/>
        <v>Minnesota River and Greater Blue Earth River TMDL for TSS-Minnesota River-(07020012-800)-TSS</v>
      </c>
    </row>
    <row r="7579" spans="1:16" ht="45" hidden="1" x14ac:dyDescent="0.25">
      <c r="A7579" s="129" t="s">
        <v>2056</v>
      </c>
      <c r="B7579" s="269" t="s">
        <v>632</v>
      </c>
      <c r="C7579" s="226" t="s">
        <v>2568</v>
      </c>
      <c r="D7579" s="269" t="s">
        <v>1634</v>
      </c>
      <c r="E7579" s="372" t="s">
        <v>1557</v>
      </c>
      <c r="F7579" s="269" t="s">
        <v>475</v>
      </c>
      <c r="G7579" s="373">
        <v>0.99</v>
      </c>
      <c r="H7579" s="225" t="s">
        <v>488</v>
      </c>
      <c r="I7579" s="372" t="s">
        <v>1385</v>
      </c>
      <c r="J7579" s="374">
        <v>0</v>
      </c>
      <c r="K7579" s="269" t="s">
        <v>22</v>
      </c>
      <c r="L7579" s="269" t="s">
        <v>1392</v>
      </c>
      <c r="M7579" s="369">
        <v>2010</v>
      </c>
      <c r="N7579" s="375">
        <v>43873</v>
      </c>
      <c r="O7579" s="226" t="s">
        <v>2569</v>
      </c>
      <c r="P7579" t="str">
        <f t="shared" si="118"/>
        <v>Minnesota River and Greater Blue Earth River TMDL for TSS-Minnesota River-(07020012-800)-TSS</v>
      </c>
    </row>
    <row r="7580" spans="1:16" ht="45" hidden="1" x14ac:dyDescent="0.25">
      <c r="A7580" s="129" t="s">
        <v>2057</v>
      </c>
      <c r="B7580" s="269" t="s">
        <v>2411</v>
      </c>
      <c r="C7580" s="226" t="s">
        <v>2568</v>
      </c>
      <c r="D7580" s="269" t="s">
        <v>1634</v>
      </c>
      <c r="E7580" s="372" t="s">
        <v>1557</v>
      </c>
      <c r="F7580" s="269" t="s">
        <v>475</v>
      </c>
      <c r="G7580" s="373">
        <v>30.27</v>
      </c>
      <c r="H7580" s="225" t="s">
        <v>488</v>
      </c>
      <c r="I7580" s="269" t="s">
        <v>1379</v>
      </c>
      <c r="J7580" s="374">
        <v>0</v>
      </c>
      <c r="K7580" s="269" t="s">
        <v>22</v>
      </c>
      <c r="L7580" s="269" t="s">
        <v>1392</v>
      </c>
      <c r="M7580" s="369">
        <v>2010</v>
      </c>
      <c r="N7580" s="375">
        <v>43873</v>
      </c>
      <c r="O7580" s="226" t="s">
        <v>2569</v>
      </c>
      <c r="P7580" t="str">
        <f t="shared" si="118"/>
        <v>Minnesota River and Greater Blue Earth River TMDL for TSS-Minnesota River-(07020012-800)-TSS</v>
      </c>
    </row>
    <row r="7581" spans="1:16" ht="45" hidden="1" x14ac:dyDescent="0.25">
      <c r="A7581" s="129" t="s">
        <v>2057</v>
      </c>
      <c r="B7581" s="269" t="s">
        <v>2411</v>
      </c>
      <c r="C7581" s="226" t="s">
        <v>2568</v>
      </c>
      <c r="D7581" s="269" t="s">
        <v>1634</v>
      </c>
      <c r="E7581" s="372" t="s">
        <v>1557</v>
      </c>
      <c r="F7581" s="269" t="s">
        <v>475</v>
      </c>
      <c r="G7581" s="373">
        <v>11.23</v>
      </c>
      <c r="H7581" s="225" t="s">
        <v>488</v>
      </c>
      <c r="I7581" s="269" t="s">
        <v>1382</v>
      </c>
      <c r="J7581" s="374">
        <v>0</v>
      </c>
      <c r="K7581" s="269" t="s">
        <v>22</v>
      </c>
      <c r="L7581" s="269" t="s">
        <v>1392</v>
      </c>
      <c r="M7581" s="369">
        <v>2010</v>
      </c>
      <c r="N7581" s="375">
        <v>43873</v>
      </c>
      <c r="O7581" s="226" t="s">
        <v>2569</v>
      </c>
      <c r="P7581" t="str">
        <f t="shared" si="118"/>
        <v>Minnesota River and Greater Blue Earth River TMDL for TSS-Minnesota River-(07020012-800)-TSS</v>
      </c>
    </row>
    <row r="7582" spans="1:16" ht="45" hidden="1" x14ac:dyDescent="0.25">
      <c r="A7582" s="129" t="s">
        <v>2057</v>
      </c>
      <c r="B7582" s="269" t="s">
        <v>2411</v>
      </c>
      <c r="C7582" s="226" t="s">
        <v>2568</v>
      </c>
      <c r="D7582" s="269" t="s">
        <v>1634</v>
      </c>
      <c r="E7582" s="372" t="s">
        <v>1557</v>
      </c>
      <c r="F7582" s="269" t="s">
        <v>475</v>
      </c>
      <c r="G7582" s="373">
        <v>4.53</v>
      </c>
      <c r="H7582" s="225" t="s">
        <v>488</v>
      </c>
      <c r="I7582" s="269" t="s">
        <v>1383</v>
      </c>
      <c r="J7582" s="374">
        <v>0</v>
      </c>
      <c r="K7582" s="269" t="s">
        <v>22</v>
      </c>
      <c r="L7582" s="269" t="s">
        <v>1392</v>
      </c>
      <c r="M7582" s="369">
        <v>2010</v>
      </c>
      <c r="N7582" s="375">
        <v>43873</v>
      </c>
      <c r="O7582" s="226" t="s">
        <v>2569</v>
      </c>
      <c r="P7582" t="str">
        <f t="shared" si="118"/>
        <v>Minnesota River and Greater Blue Earth River TMDL for TSS-Minnesota River-(07020012-800)-TSS</v>
      </c>
    </row>
    <row r="7583" spans="1:16" ht="45" hidden="1" x14ac:dyDescent="0.25">
      <c r="A7583" s="129" t="s">
        <v>2057</v>
      </c>
      <c r="B7583" s="269" t="s">
        <v>2411</v>
      </c>
      <c r="C7583" s="226" t="s">
        <v>2568</v>
      </c>
      <c r="D7583" s="269" t="s">
        <v>1634</v>
      </c>
      <c r="E7583" s="372" t="s">
        <v>1557</v>
      </c>
      <c r="F7583" s="269" t="s">
        <v>475</v>
      </c>
      <c r="G7583" s="373">
        <v>2.06</v>
      </c>
      <c r="H7583" s="225" t="s">
        <v>488</v>
      </c>
      <c r="I7583" s="372" t="s">
        <v>1384</v>
      </c>
      <c r="J7583" s="374">
        <v>0</v>
      </c>
      <c r="K7583" s="269" t="s">
        <v>22</v>
      </c>
      <c r="L7583" s="269" t="s">
        <v>1392</v>
      </c>
      <c r="M7583" s="369">
        <v>2010</v>
      </c>
      <c r="N7583" s="375">
        <v>43873</v>
      </c>
      <c r="O7583" s="226" t="s">
        <v>2569</v>
      </c>
      <c r="P7583" t="str">
        <f t="shared" si="118"/>
        <v>Minnesota River and Greater Blue Earth River TMDL for TSS-Minnesota River-(07020012-800)-TSS</v>
      </c>
    </row>
    <row r="7584" spans="1:16" ht="45" hidden="1" x14ac:dyDescent="0.25">
      <c r="A7584" s="129" t="s">
        <v>2057</v>
      </c>
      <c r="B7584" s="269" t="s">
        <v>2411</v>
      </c>
      <c r="C7584" s="226" t="s">
        <v>2568</v>
      </c>
      <c r="D7584" s="269" t="s">
        <v>1634</v>
      </c>
      <c r="E7584" s="372" t="s">
        <v>1557</v>
      </c>
      <c r="F7584" s="269" t="s">
        <v>475</v>
      </c>
      <c r="G7584" s="373">
        <v>0.99</v>
      </c>
      <c r="H7584" s="225" t="s">
        <v>488</v>
      </c>
      <c r="I7584" s="372" t="s">
        <v>1385</v>
      </c>
      <c r="J7584" s="374">
        <v>0</v>
      </c>
      <c r="K7584" s="269" t="s">
        <v>22</v>
      </c>
      <c r="L7584" s="269" t="s">
        <v>1392</v>
      </c>
      <c r="M7584" s="369">
        <v>2010</v>
      </c>
      <c r="N7584" s="375">
        <v>43873</v>
      </c>
      <c r="O7584" s="226" t="s">
        <v>2569</v>
      </c>
      <c r="P7584" t="str">
        <f t="shared" si="118"/>
        <v>Minnesota River and Greater Blue Earth River TMDL for TSS-Minnesota River-(07020012-800)-TSS</v>
      </c>
    </row>
    <row r="7585" spans="1:16" ht="45" hidden="1" x14ac:dyDescent="0.25">
      <c r="A7585" s="129" t="s">
        <v>2158</v>
      </c>
      <c r="B7585" s="269" t="s">
        <v>636</v>
      </c>
      <c r="C7585" s="226" t="s">
        <v>2568</v>
      </c>
      <c r="D7585" s="269" t="s">
        <v>1634</v>
      </c>
      <c r="E7585" s="372" t="s">
        <v>1557</v>
      </c>
      <c r="F7585" s="269" t="s">
        <v>475</v>
      </c>
      <c r="G7585" s="373">
        <v>30.27</v>
      </c>
      <c r="H7585" s="225" t="s">
        <v>488</v>
      </c>
      <c r="I7585" s="269" t="s">
        <v>1379</v>
      </c>
      <c r="J7585" s="374">
        <v>0</v>
      </c>
      <c r="K7585" s="269" t="s">
        <v>22</v>
      </c>
      <c r="L7585" s="269" t="s">
        <v>1392</v>
      </c>
      <c r="M7585" s="369">
        <v>2010</v>
      </c>
      <c r="N7585" s="375">
        <v>43873</v>
      </c>
      <c r="O7585" s="226" t="s">
        <v>2569</v>
      </c>
      <c r="P7585" t="str">
        <f t="shared" si="118"/>
        <v>Minnesota River and Greater Blue Earth River TMDL for TSS-Minnesota River-(07020012-800)-TSS</v>
      </c>
    </row>
    <row r="7586" spans="1:16" ht="45" hidden="1" x14ac:dyDescent="0.25">
      <c r="A7586" s="129" t="s">
        <v>2158</v>
      </c>
      <c r="B7586" s="269" t="s">
        <v>636</v>
      </c>
      <c r="C7586" s="226" t="s">
        <v>2568</v>
      </c>
      <c r="D7586" s="269" t="s">
        <v>1634</v>
      </c>
      <c r="E7586" s="372" t="s">
        <v>1557</v>
      </c>
      <c r="F7586" s="269" t="s">
        <v>475</v>
      </c>
      <c r="G7586" s="373">
        <v>11.23</v>
      </c>
      <c r="H7586" s="225" t="s">
        <v>488</v>
      </c>
      <c r="I7586" s="269" t="s">
        <v>1382</v>
      </c>
      <c r="J7586" s="374">
        <v>0</v>
      </c>
      <c r="K7586" s="269" t="s">
        <v>22</v>
      </c>
      <c r="L7586" s="269" t="s">
        <v>1392</v>
      </c>
      <c r="M7586" s="369">
        <v>2010</v>
      </c>
      <c r="N7586" s="375">
        <v>43873</v>
      </c>
      <c r="O7586" s="226" t="s">
        <v>2569</v>
      </c>
      <c r="P7586" t="str">
        <f t="shared" si="118"/>
        <v>Minnesota River and Greater Blue Earth River TMDL for TSS-Minnesota River-(07020012-800)-TSS</v>
      </c>
    </row>
    <row r="7587" spans="1:16" ht="45" hidden="1" x14ac:dyDescent="0.25">
      <c r="A7587" s="129" t="s">
        <v>2158</v>
      </c>
      <c r="B7587" s="269" t="s">
        <v>636</v>
      </c>
      <c r="C7587" s="226" t="s">
        <v>2568</v>
      </c>
      <c r="D7587" s="269" t="s">
        <v>1634</v>
      </c>
      <c r="E7587" s="372" t="s">
        <v>1557</v>
      </c>
      <c r="F7587" s="269" t="s">
        <v>475</v>
      </c>
      <c r="G7587" s="373">
        <v>4.53</v>
      </c>
      <c r="H7587" s="225" t="s">
        <v>488</v>
      </c>
      <c r="I7587" s="269" t="s">
        <v>1383</v>
      </c>
      <c r="J7587" s="374">
        <v>0</v>
      </c>
      <c r="K7587" s="269" t="s">
        <v>22</v>
      </c>
      <c r="L7587" s="269" t="s">
        <v>1392</v>
      </c>
      <c r="M7587" s="369">
        <v>2010</v>
      </c>
      <c r="N7587" s="375">
        <v>43873</v>
      </c>
      <c r="O7587" s="226" t="s">
        <v>2569</v>
      </c>
      <c r="P7587" t="str">
        <f t="shared" si="118"/>
        <v>Minnesota River and Greater Blue Earth River TMDL for TSS-Minnesota River-(07020012-800)-TSS</v>
      </c>
    </row>
    <row r="7588" spans="1:16" ht="45" hidden="1" x14ac:dyDescent="0.25">
      <c r="A7588" s="129" t="s">
        <v>2158</v>
      </c>
      <c r="B7588" s="269" t="s">
        <v>636</v>
      </c>
      <c r="C7588" s="226" t="s">
        <v>2568</v>
      </c>
      <c r="D7588" s="269" t="s">
        <v>1634</v>
      </c>
      <c r="E7588" s="372" t="s">
        <v>1557</v>
      </c>
      <c r="F7588" s="269" t="s">
        <v>475</v>
      </c>
      <c r="G7588" s="373">
        <v>2.06</v>
      </c>
      <c r="H7588" s="225" t="s">
        <v>488</v>
      </c>
      <c r="I7588" s="372" t="s">
        <v>1384</v>
      </c>
      <c r="J7588" s="374">
        <v>0</v>
      </c>
      <c r="K7588" s="269" t="s">
        <v>22</v>
      </c>
      <c r="L7588" s="269" t="s">
        <v>1392</v>
      </c>
      <c r="M7588" s="369">
        <v>2010</v>
      </c>
      <c r="N7588" s="375">
        <v>43873</v>
      </c>
      <c r="O7588" s="226" t="s">
        <v>2569</v>
      </c>
      <c r="P7588" t="str">
        <f t="shared" si="118"/>
        <v>Minnesota River and Greater Blue Earth River TMDL for TSS-Minnesota River-(07020012-800)-TSS</v>
      </c>
    </row>
    <row r="7589" spans="1:16" ht="45" hidden="1" x14ac:dyDescent="0.25">
      <c r="A7589" s="129" t="s">
        <v>2158</v>
      </c>
      <c r="B7589" s="269" t="s">
        <v>636</v>
      </c>
      <c r="C7589" s="226" t="s">
        <v>2568</v>
      </c>
      <c r="D7589" s="269" t="s">
        <v>1634</v>
      </c>
      <c r="E7589" s="372" t="s">
        <v>1557</v>
      </c>
      <c r="F7589" s="269" t="s">
        <v>475</v>
      </c>
      <c r="G7589" s="373">
        <v>0.99</v>
      </c>
      <c r="H7589" s="225" t="s">
        <v>488</v>
      </c>
      <c r="I7589" s="372" t="s">
        <v>1385</v>
      </c>
      <c r="J7589" s="374">
        <v>0</v>
      </c>
      <c r="K7589" s="269" t="s">
        <v>22</v>
      </c>
      <c r="L7589" s="269" t="s">
        <v>1392</v>
      </c>
      <c r="M7589" s="369">
        <v>2010</v>
      </c>
      <c r="N7589" s="375">
        <v>43873</v>
      </c>
      <c r="O7589" s="226" t="s">
        <v>2569</v>
      </c>
      <c r="P7589" t="str">
        <f t="shared" si="118"/>
        <v>Minnesota River and Greater Blue Earth River TMDL for TSS-Minnesota River-(07020012-800)-TSS</v>
      </c>
    </row>
    <row r="7590" spans="1:16" ht="45" hidden="1" x14ac:dyDescent="0.25">
      <c r="A7590" s="129" t="s">
        <v>2194</v>
      </c>
      <c r="B7590" s="269" t="s">
        <v>532</v>
      </c>
      <c r="C7590" s="226" t="s">
        <v>2568</v>
      </c>
      <c r="D7590" s="269" t="s">
        <v>1634</v>
      </c>
      <c r="E7590" s="372" t="s">
        <v>1557</v>
      </c>
      <c r="F7590" s="269" t="s">
        <v>475</v>
      </c>
      <c r="G7590" s="373">
        <v>30.27</v>
      </c>
      <c r="H7590" s="225" t="s">
        <v>488</v>
      </c>
      <c r="I7590" s="269" t="s">
        <v>1379</v>
      </c>
      <c r="J7590" s="374">
        <v>0</v>
      </c>
      <c r="K7590" s="269" t="s">
        <v>22</v>
      </c>
      <c r="L7590" s="269" t="s">
        <v>1392</v>
      </c>
      <c r="M7590" s="369">
        <v>2010</v>
      </c>
      <c r="N7590" s="375">
        <v>43873</v>
      </c>
      <c r="O7590" s="226" t="s">
        <v>2569</v>
      </c>
      <c r="P7590" t="str">
        <f t="shared" si="118"/>
        <v>Minnesota River and Greater Blue Earth River TMDL for TSS-Minnesota River-(07020012-800)-TSS</v>
      </c>
    </row>
    <row r="7591" spans="1:16" ht="45" hidden="1" x14ac:dyDescent="0.25">
      <c r="A7591" s="129" t="s">
        <v>2194</v>
      </c>
      <c r="B7591" s="269" t="s">
        <v>532</v>
      </c>
      <c r="C7591" s="226" t="s">
        <v>2568</v>
      </c>
      <c r="D7591" s="269" t="s">
        <v>1634</v>
      </c>
      <c r="E7591" s="372" t="s">
        <v>1557</v>
      </c>
      <c r="F7591" s="269" t="s">
        <v>475</v>
      </c>
      <c r="G7591" s="373">
        <v>11.23</v>
      </c>
      <c r="H7591" s="225" t="s">
        <v>488</v>
      </c>
      <c r="I7591" s="269" t="s">
        <v>1382</v>
      </c>
      <c r="J7591" s="374">
        <v>0</v>
      </c>
      <c r="K7591" s="269" t="s">
        <v>22</v>
      </c>
      <c r="L7591" s="269" t="s">
        <v>1392</v>
      </c>
      <c r="M7591" s="369">
        <v>2010</v>
      </c>
      <c r="N7591" s="375">
        <v>43873</v>
      </c>
      <c r="O7591" s="226" t="s">
        <v>2569</v>
      </c>
      <c r="P7591" t="str">
        <f t="shared" si="118"/>
        <v>Minnesota River and Greater Blue Earth River TMDL for TSS-Minnesota River-(07020012-800)-TSS</v>
      </c>
    </row>
    <row r="7592" spans="1:16" ht="45" hidden="1" x14ac:dyDescent="0.25">
      <c r="A7592" s="129" t="s">
        <v>2194</v>
      </c>
      <c r="B7592" s="269" t="s">
        <v>532</v>
      </c>
      <c r="C7592" s="226" t="s">
        <v>2568</v>
      </c>
      <c r="D7592" s="269" t="s">
        <v>1634</v>
      </c>
      <c r="E7592" s="372" t="s">
        <v>1557</v>
      </c>
      <c r="F7592" s="269" t="s">
        <v>475</v>
      </c>
      <c r="G7592" s="373">
        <v>4.53</v>
      </c>
      <c r="H7592" s="225" t="s">
        <v>488</v>
      </c>
      <c r="I7592" s="269" t="s">
        <v>1383</v>
      </c>
      <c r="J7592" s="374">
        <v>0</v>
      </c>
      <c r="K7592" s="269" t="s">
        <v>22</v>
      </c>
      <c r="L7592" s="269" t="s">
        <v>1392</v>
      </c>
      <c r="M7592" s="369">
        <v>2010</v>
      </c>
      <c r="N7592" s="375">
        <v>43873</v>
      </c>
      <c r="O7592" s="226" t="s">
        <v>2569</v>
      </c>
      <c r="P7592" t="str">
        <f t="shared" si="118"/>
        <v>Minnesota River and Greater Blue Earth River TMDL for TSS-Minnesota River-(07020012-800)-TSS</v>
      </c>
    </row>
    <row r="7593" spans="1:16" ht="45" hidden="1" x14ac:dyDescent="0.25">
      <c r="A7593" s="129" t="s">
        <v>2194</v>
      </c>
      <c r="B7593" s="269" t="s">
        <v>532</v>
      </c>
      <c r="C7593" s="226" t="s">
        <v>2568</v>
      </c>
      <c r="D7593" s="269" t="s">
        <v>1634</v>
      </c>
      <c r="E7593" s="372" t="s">
        <v>1557</v>
      </c>
      <c r="F7593" s="269" t="s">
        <v>475</v>
      </c>
      <c r="G7593" s="373">
        <v>2.06</v>
      </c>
      <c r="H7593" s="225" t="s">
        <v>488</v>
      </c>
      <c r="I7593" s="372" t="s">
        <v>1384</v>
      </c>
      <c r="J7593" s="374">
        <v>0</v>
      </c>
      <c r="K7593" s="269" t="s">
        <v>22</v>
      </c>
      <c r="L7593" s="269" t="s">
        <v>1392</v>
      </c>
      <c r="M7593" s="369">
        <v>2010</v>
      </c>
      <c r="N7593" s="375">
        <v>43873</v>
      </c>
      <c r="O7593" s="226" t="s">
        <v>2569</v>
      </c>
      <c r="P7593" t="str">
        <f t="shared" si="118"/>
        <v>Minnesota River and Greater Blue Earth River TMDL for TSS-Minnesota River-(07020012-800)-TSS</v>
      </c>
    </row>
    <row r="7594" spans="1:16" ht="45" hidden="1" x14ac:dyDescent="0.25">
      <c r="A7594" s="129" t="s">
        <v>2194</v>
      </c>
      <c r="B7594" s="269" t="s">
        <v>532</v>
      </c>
      <c r="C7594" s="226" t="s">
        <v>2568</v>
      </c>
      <c r="D7594" s="269" t="s">
        <v>1634</v>
      </c>
      <c r="E7594" s="372" t="s">
        <v>1557</v>
      </c>
      <c r="F7594" s="269" t="s">
        <v>475</v>
      </c>
      <c r="G7594" s="373">
        <v>0.99</v>
      </c>
      <c r="H7594" s="225" t="s">
        <v>488</v>
      </c>
      <c r="I7594" s="372" t="s">
        <v>1385</v>
      </c>
      <c r="J7594" s="374">
        <v>0</v>
      </c>
      <c r="K7594" s="269" t="s">
        <v>22</v>
      </c>
      <c r="L7594" s="269" t="s">
        <v>1392</v>
      </c>
      <c r="M7594" s="369">
        <v>2010</v>
      </c>
      <c r="N7594" s="375">
        <v>43873</v>
      </c>
      <c r="O7594" s="226" t="s">
        <v>2569</v>
      </c>
      <c r="P7594" t="str">
        <f t="shared" si="118"/>
        <v>Minnesota River and Greater Blue Earth River TMDL for TSS-Minnesota River-(07020012-800)-TSS</v>
      </c>
    </row>
    <row r="7595" spans="1:16" ht="45" hidden="1" x14ac:dyDescent="0.25">
      <c r="A7595" s="129" t="s">
        <v>2070</v>
      </c>
      <c r="B7595" s="269" t="s">
        <v>633</v>
      </c>
      <c r="C7595" s="226" t="s">
        <v>2568</v>
      </c>
      <c r="D7595" s="269" t="s">
        <v>1634</v>
      </c>
      <c r="E7595" s="372" t="s">
        <v>1557</v>
      </c>
      <c r="F7595" s="269" t="s">
        <v>475</v>
      </c>
      <c r="G7595" s="373">
        <v>30.27</v>
      </c>
      <c r="H7595" s="225" t="s">
        <v>488</v>
      </c>
      <c r="I7595" s="269" t="s">
        <v>1379</v>
      </c>
      <c r="J7595" s="374">
        <v>0</v>
      </c>
      <c r="K7595" s="269" t="s">
        <v>22</v>
      </c>
      <c r="L7595" s="269" t="s">
        <v>1392</v>
      </c>
      <c r="M7595" s="369">
        <v>2010</v>
      </c>
      <c r="N7595" s="375">
        <v>43873</v>
      </c>
      <c r="O7595" s="226" t="s">
        <v>2569</v>
      </c>
      <c r="P7595" t="str">
        <f t="shared" si="118"/>
        <v>Minnesota River and Greater Blue Earth River TMDL for TSS-Minnesota River-(07020012-800)-TSS</v>
      </c>
    </row>
    <row r="7596" spans="1:16" ht="45" hidden="1" x14ac:dyDescent="0.25">
      <c r="A7596" s="129" t="s">
        <v>2070</v>
      </c>
      <c r="B7596" s="269" t="s">
        <v>633</v>
      </c>
      <c r="C7596" s="226" t="s">
        <v>2568</v>
      </c>
      <c r="D7596" s="269" t="s">
        <v>1634</v>
      </c>
      <c r="E7596" s="372" t="s">
        <v>1557</v>
      </c>
      <c r="F7596" s="269" t="s">
        <v>475</v>
      </c>
      <c r="G7596" s="373">
        <v>11.23</v>
      </c>
      <c r="H7596" s="225" t="s">
        <v>488</v>
      </c>
      <c r="I7596" s="269" t="s">
        <v>1382</v>
      </c>
      <c r="J7596" s="374">
        <v>0</v>
      </c>
      <c r="K7596" s="269" t="s">
        <v>22</v>
      </c>
      <c r="L7596" s="269" t="s">
        <v>1392</v>
      </c>
      <c r="M7596" s="369">
        <v>2010</v>
      </c>
      <c r="N7596" s="375">
        <v>43873</v>
      </c>
      <c r="O7596" s="226" t="s">
        <v>2569</v>
      </c>
      <c r="P7596" t="str">
        <f t="shared" si="118"/>
        <v>Minnesota River and Greater Blue Earth River TMDL for TSS-Minnesota River-(07020012-800)-TSS</v>
      </c>
    </row>
    <row r="7597" spans="1:16" ht="45" hidden="1" x14ac:dyDescent="0.25">
      <c r="A7597" s="129" t="s">
        <v>2070</v>
      </c>
      <c r="B7597" s="269" t="s">
        <v>633</v>
      </c>
      <c r="C7597" s="226" t="s">
        <v>2568</v>
      </c>
      <c r="D7597" s="269" t="s">
        <v>1634</v>
      </c>
      <c r="E7597" s="372" t="s">
        <v>1557</v>
      </c>
      <c r="F7597" s="269" t="s">
        <v>475</v>
      </c>
      <c r="G7597" s="373">
        <v>4.53</v>
      </c>
      <c r="H7597" s="225" t="s">
        <v>488</v>
      </c>
      <c r="I7597" s="269" t="s">
        <v>1383</v>
      </c>
      <c r="J7597" s="374">
        <v>0</v>
      </c>
      <c r="K7597" s="269" t="s">
        <v>22</v>
      </c>
      <c r="L7597" s="269" t="s">
        <v>1392</v>
      </c>
      <c r="M7597" s="369">
        <v>2010</v>
      </c>
      <c r="N7597" s="375">
        <v>43873</v>
      </c>
      <c r="O7597" s="226" t="s">
        <v>2569</v>
      </c>
      <c r="P7597" t="str">
        <f t="shared" si="118"/>
        <v>Minnesota River and Greater Blue Earth River TMDL for TSS-Minnesota River-(07020012-800)-TSS</v>
      </c>
    </row>
    <row r="7598" spans="1:16" ht="45" hidden="1" x14ac:dyDescent="0.25">
      <c r="A7598" s="129" t="s">
        <v>2070</v>
      </c>
      <c r="B7598" s="269" t="s">
        <v>633</v>
      </c>
      <c r="C7598" s="226" t="s">
        <v>2568</v>
      </c>
      <c r="D7598" s="269" t="s">
        <v>1634</v>
      </c>
      <c r="E7598" s="372" t="s">
        <v>1557</v>
      </c>
      <c r="F7598" s="269" t="s">
        <v>475</v>
      </c>
      <c r="G7598" s="373">
        <v>2.06</v>
      </c>
      <c r="H7598" s="225" t="s">
        <v>488</v>
      </c>
      <c r="I7598" s="372" t="s">
        <v>1384</v>
      </c>
      <c r="J7598" s="374">
        <v>0</v>
      </c>
      <c r="K7598" s="269" t="s">
        <v>22</v>
      </c>
      <c r="L7598" s="269" t="s">
        <v>1392</v>
      </c>
      <c r="M7598" s="369">
        <v>2010</v>
      </c>
      <c r="N7598" s="375">
        <v>43873</v>
      </c>
      <c r="O7598" s="226" t="s">
        <v>2569</v>
      </c>
      <c r="P7598" t="str">
        <f t="shared" si="118"/>
        <v>Minnesota River and Greater Blue Earth River TMDL for TSS-Minnesota River-(07020012-800)-TSS</v>
      </c>
    </row>
    <row r="7599" spans="1:16" ht="45" hidden="1" x14ac:dyDescent="0.25">
      <c r="A7599" s="129" t="s">
        <v>2070</v>
      </c>
      <c r="B7599" s="269" t="s">
        <v>633</v>
      </c>
      <c r="C7599" s="226" t="s">
        <v>2568</v>
      </c>
      <c r="D7599" s="269" t="s">
        <v>1634</v>
      </c>
      <c r="E7599" s="372" t="s">
        <v>1557</v>
      </c>
      <c r="F7599" s="269" t="s">
        <v>475</v>
      </c>
      <c r="G7599" s="373">
        <v>0.99</v>
      </c>
      <c r="H7599" s="225" t="s">
        <v>488</v>
      </c>
      <c r="I7599" s="372" t="s">
        <v>1385</v>
      </c>
      <c r="J7599" s="374">
        <v>0</v>
      </c>
      <c r="K7599" s="269" t="s">
        <v>22</v>
      </c>
      <c r="L7599" s="269" t="s">
        <v>1392</v>
      </c>
      <c r="M7599" s="369">
        <v>2010</v>
      </c>
      <c r="N7599" s="375">
        <v>43873</v>
      </c>
      <c r="O7599" s="226" t="s">
        <v>2569</v>
      </c>
      <c r="P7599" t="str">
        <f t="shared" si="118"/>
        <v>Minnesota River and Greater Blue Earth River TMDL for TSS-Minnesota River-(07020012-800)-TSS</v>
      </c>
    </row>
    <row r="7600" spans="1:16" ht="45" hidden="1" x14ac:dyDescent="0.25">
      <c r="A7600" s="203" t="s">
        <v>2128</v>
      </c>
      <c r="B7600" s="269" t="s">
        <v>2424</v>
      </c>
      <c r="C7600" s="226" t="s">
        <v>2568</v>
      </c>
      <c r="D7600" s="269" t="s">
        <v>1634</v>
      </c>
      <c r="E7600" s="372" t="s">
        <v>1557</v>
      </c>
      <c r="F7600" s="269" t="s">
        <v>475</v>
      </c>
      <c r="G7600" s="373">
        <v>30.27</v>
      </c>
      <c r="H7600" s="225" t="s">
        <v>488</v>
      </c>
      <c r="I7600" s="269" t="s">
        <v>1379</v>
      </c>
      <c r="J7600" s="374">
        <v>0</v>
      </c>
      <c r="K7600" s="269" t="s">
        <v>22</v>
      </c>
      <c r="L7600" s="269" t="s">
        <v>1392</v>
      </c>
      <c r="M7600" s="369">
        <v>2010</v>
      </c>
      <c r="N7600" s="375">
        <v>43873</v>
      </c>
      <c r="O7600" s="226" t="s">
        <v>2569</v>
      </c>
      <c r="P7600" t="str">
        <f t="shared" si="118"/>
        <v>Minnesota River and Greater Blue Earth River TMDL for TSS-Minnesota River-(07020012-800)-TSS</v>
      </c>
    </row>
    <row r="7601" spans="1:16" ht="45" hidden="1" x14ac:dyDescent="0.25">
      <c r="A7601" s="203" t="s">
        <v>2128</v>
      </c>
      <c r="B7601" s="269" t="s">
        <v>2424</v>
      </c>
      <c r="C7601" s="226" t="s">
        <v>2568</v>
      </c>
      <c r="D7601" s="269" t="s">
        <v>1634</v>
      </c>
      <c r="E7601" s="372" t="s">
        <v>1557</v>
      </c>
      <c r="F7601" s="269" t="s">
        <v>475</v>
      </c>
      <c r="G7601" s="373">
        <v>11.23</v>
      </c>
      <c r="H7601" s="225" t="s">
        <v>488</v>
      </c>
      <c r="I7601" s="269" t="s">
        <v>1382</v>
      </c>
      <c r="J7601" s="374">
        <v>0</v>
      </c>
      <c r="K7601" s="269" t="s">
        <v>22</v>
      </c>
      <c r="L7601" s="269" t="s">
        <v>1392</v>
      </c>
      <c r="M7601" s="369">
        <v>2010</v>
      </c>
      <c r="N7601" s="375">
        <v>43873</v>
      </c>
      <c r="O7601" s="226" t="s">
        <v>2569</v>
      </c>
      <c r="P7601" t="str">
        <f t="shared" si="118"/>
        <v>Minnesota River and Greater Blue Earth River TMDL for TSS-Minnesota River-(07020012-800)-TSS</v>
      </c>
    </row>
    <row r="7602" spans="1:16" ht="45" hidden="1" x14ac:dyDescent="0.25">
      <c r="A7602" s="203" t="s">
        <v>2128</v>
      </c>
      <c r="B7602" s="269" t="s">
        <v>2424</v>
      </c>
      <c r="C7602" s="226" t="s">
        <v>2568</v>
      </c>
      <c r="D7602" s="269" t="s">
        <v>1634</v>
      </c>
      <c r="E7602" s="372" t="s">
        <v>1557</v>
      </c>
      <c r="F7602" s="269" t="s">
        <v>475</v>
      </c>
      <c r="G7602" s="373">
        <v>4.53</v>
      </c>
      <c r="H7602" s="225" t="s">
        <v>488</v>
      </c>
      <c r="I7602" s="269" t="s">
        <v>1383</v>
      </c>
      <c r="J7602" s="374">
        <v>0</v>
      </c>
      <c r="K7602" s="269" t="s">
        <v>22</v>
      </c>
      <c r="L7602" s="269" t="s">
        <v>1392</v>
      </c>
      <c r="M7602" s="369">
        <v>2010</v>
      </c>
      <c r="N7602" s="375">
        <v>43873</v>
      </c>
      <c r="O7602" s="226" t="s">
        <v>2569</v>
      </c>
      <c r="P7602" t="str">
        <f t="shared" si="118"/>
        <v>Minnesota River and Greater Blue Earth River TMDL for TSS-Minnesota River-(07020012-800)-TSS</v>
      </c>
    </row>
    <row r="7603" spans="1:16" ht="45" hidden="1" x14ac:dyDescent="0.25">
      <c r="A7603" s="203" t="s">
        <v>2128</v>
      </c>
      <c r="B7603" s="269" t="s">
        <v>2424</v>
      </c>
      <c r="C7603" s="226" t="s">
        <v>2568</v>
      </c>
      <c r="D7603" s="269" t="s">
        <v>1634</v>
      </c>
      <c r="E7603" s="372" t="s">
        <v>1557</v>
      </c>
      <c r="F7603" s="269" t="s">
        <v>475</v>
      </c>
      <c r="G7603" s="373">
        <v>2.06</v>
      </c>
      <c r="H7603" s="225" t="s">
        <v>488</v>
      </c>
      <c r="I7603" s="372" t="s">
        <v>1384</v>
      </c>
      <c r="J7603" s="374">
        <v>0</v>
      </c>
      <c r="K7603" s="269" t="s">
        <v>22</v>
      </c>
      <c r="L7603" s="269" t="s">
        <v>1392</v>
      </c>
      <c r="M7603" s="369">
        <v>2010</v>
      </c>
      <c r="N7603" s="375">
        <v>43873</v>
      </c>
      <c r="O7603" s="226" t="s">
        <v>2569</v>
      </c>
      <c r="P7603" t="str">
        <f t="shared" si="118"/>
        <v>Minnesota River and Greater Blue Earth River TMDL for TSS-Minnesota River-(07020012-800)-TSS</v>
      </c>
    </row>
    <row r="7604" spans="1:16" ht="45" hidden="1" x14ac:dyDescent="0.25">
      <c r="A7604" s="203" t="s">
        <v>2128</v>
      </c>
      <c r="B7604" s="269" t="s">
        <v>2424</v>
      </c>
      <c r="C7604" s="226" t="s">
        <v>2568</v>
      </c>
      <c r="D7604" s="269" t="s">
        <v>1634</v>
      </c>
      <c r="E7604" s="372" t="s">
        <v>1557</v>
      </c>
      <c r="F7604" s="269" t="s">
        <v>475</v>
      </c>
      <c r="G7604" s="373">
        <v>0.99</v>
      </c>
      <c r="H7604" s="225" t="s">
        <v>488</v>
      </c>
      <c r="I7604" s="372" t="s">
        <v>1385</v>
      </c>
      <c r="J7604" s="374">
        <v>0</v>
      </c>
      <c r="K7604" s="269" t="s">
        <v>22</v>
      </c>
      <c r="L7604" s="269" t="s">
        <v>1392</v>
      </c>
      <c r="M7604" s="369">
        <v>2010</v>
      </c>
      <c r="N7604" s="375">
        <v>43873</v>
      </c>
      <c r="O7604" s="226" t="s">
        <v>2569</v>
      </c>
      <c r="P7604" t="str">
        <f t="shared" si="118"/>
        <v>Minnesota River and Greater Blue Earth River TMDL for TSS-Minnesota River-(07020012-800)-TSS</v>
      </c>
    </row>
    <row r="7605" spans="1:16" ht="45" hidden="1" x14ac:dyDescent="0.25">
      <c r="A7605" s="129" t="s">
        <v>2134</v>
      </c>
      <c r="B7605" s="269" t="s">
        <v>768</v>
      </c>
      <c r="C7605" s="226" t="s">
        <v>2568</v>
      </c>
      <c r="D7605" s="269" t="s">
        <v>1634</v>
      </c>
      <c r="E7605" s="372" t="s">
        <v>1557</v>
      </c>
      <c r="F7605" s="269" t="s">
        <v>475</v>
      </c>
      <c r="G7605" s="373">
        <v>30.27</v>
      </c>
      <c r="H7605" s="225" t="s">
        <v>488</v>
      </c>
      <c r="I7605" s="269" t="s">
        <v>1379</v>
      </c>
      <c r="J7605" s="374">
        <v>0</v>
      </c>
      <c r="K7605" s="269" t="s">
        <v>22</v>
      </c>
      <c r="L7605" s="269" t="s">
        <v>1392</v>
      </c>
      <c r="M7605" s="369">
        <v>2010</v>
      </c>
      <c r="N7605" s="375">
        <v>43873</v>
      </c>
      <c r="O7605" s="226" t="s">
        <v>2569</v>
      </c>
      <c r="P7605" t="str">
        <f t="shared" si="118"/>
        <v>Minnesota River and Greater Blue Earth River TMDL for TSS-Minnesota River-(07020012-800)-TSS</v>
      </c>
    </row>
    <row r="7606" spans="1:16" ht="45" hidden="1" x14ac:dyDescent="0.25">
      <c r="A7606" s="129" t="s">
        <v>2134</v>
      </c>
      <c r="B7606" s="269" t="s">
        <v>768</v>
      </c>
      <c r="C7606" s="226" t="s">
        <v>2568</v>
      </c>
      <c r="D7606" s="269" t="s">
        <v>1634</v>
      </c>
      <c r="E7606" s="372" t="s">
        <v>1557</v>
      </c>
      <c r="F7606" s="269" t="s">
        <v>475</v>
      </c>
      <c r="G7606" s="373">
        <v>11.23</v>
      </c>
      <c r="H7606" s="225" t="s">
        <v>488</v>
      </c>
      <c r="I7606" s="269" t="s">
        <v>1382</v>
      </c>
      <c r="J7606" s="374">
        <v>0</v>
      </c>
      <c r="K7606" s="269" t="s">
        <v>22</v>
      </c>
      <c r="L7606" s="269" t="s">
        <v>1392</v>
      </c>
      <c r="M7606" s="369">
        <v>2010</v>
      </c>
      <c r="N7606" s="375">
        <v>43873</v>
      </c>
      <c r="O7606" s="226" t="s">
        <v>2569</v>
      </c>
      <c r="P7606" t="str">
        <f t="shared" si="118"/>
        <v>Minnesota River and Greater Blue Earth River TMDL for TSS-Minnesota River-(07020012-800)-TSS</v>
      </c>
    </row>
    <row r="7607" spans="1:16" ht="45" hidden="1" x14ac:dyDescent="0.25">
      <c r="A7607" s="129" t="s">
        <v>2134</v>
      </c>
      <c r="B7607" s="269" t="s">
        <v>768</v>
      </c>
      <c r="C7607" s="226" t="s">
        <v>2568</v>
      </c>
      <c r="D7607" s="269" t="s">
        <v>1634</v>
      </c>
      <c r="E7607" s="372" t="s">
        <v>1557</v>
      </c>
      <c r="F7607" s="269" t="s">
        <v>475</v>
      </c>
      <c r="G7607" s="373">
        <v>4.53</v>
      </c>
      <c r="H7607" s="225" t="s">
        <v>488</v>
      </c>
      <c r="I7607" s="269" t="s">
        <v>1383</v>
      </c>
      <c r="J7607" s="374">
        <v>0</v>
      </c>
      <c r="K7607" s="269" t="s">
        <v>22</v>
      </c>
      <c r="L7607" s="269" t="s">
        <v>1392</v>
      </c>
      <c r="M7607" s="369">
        <v>2010</v>
      </c>
      <c r="N7607" s="375">
        <v>43873</v>
      </c>
      <c r="O7607" s="226" t="s">
        <v>2569</v>
      </c>
      <c r="P7607" t="str">
        <f t="shared" si="118"/>
        <v>Minnesota River and Greater Blue Earth River TMDL for TSS-Minnesota River-(07020012-800)-TSS</v>
      </c>
    </row>
    <row r="7608" spans="1:16" ht="45" hidden="1" x14ac:dyDescent="0.25">
      <c r="A7608" s="129" t="s">
        <v>2134</v>
      </c>
      <c r="B7608" s="269" t="s">
        <v>768</v>
      </c>
      <c r="C7608" s="226" t="s">
        <v>2568</v>
      </c>
      <c r="D7608" s="269" t="s">
        <v>1634</v>
      </c>
      <c r="E7608" s="372" t="s">
        <v>1557</v>
      </c>
      <c r="F7608" s="269" t="s">
        <v>475</v>
      </c>
      <c r="G7608" s="373">
        <v>2.06</v>
      </c>
      <c r="H7608" s="225" t="s">
        <v>488</v>
      </c>
      <c r="I7608" s="372" t="s">
        <v>1384</v>
      </c>
      <c r="J7608" s="374">
        <v>0</v>
      </c>
      <c r="K7608" s="269" t="s">
        <v>22</v>
      </c>
      <c r="L7608" s="269" t="s">
        <v>1392</v>
      </c>
      <c r="M7608" s="369">
        <v>2010</v>
      </c>
      <c r="N7608" s="375">
        <v>43873</v>
      </c>
      <c r="O7608" s="226" t="s">
        <v>2569</v>
      </c>
      <c r="P7608" t="str">
        <f t="shared" si="118"/>
        <v>Minnesota River and Greater Blue Earth River TMDL for TSS-Minnesota River-(07020012-800)-TSS</v>
      </c>
    </row>
    <row r="7609" spans="1:16" ht="45" hidden="1" x14ac:dyDescent="0.25">
      <c r="A7609" s="129" t="s">
        <v>2134</v>
      </c>
      <c r="B7609" s="269" t="s">
        <v>768</v>
      </c>
      <c r="C7609" s="226" t="s">
        <v>2568</v>
      </c>
      <c r="D7609" s="269" t="s">
        <v>1634</v>
      </c>
      <c r="E7609" s="372" t="s">
        <v>1557</v>
      </c>
      <c r="F7609" s="269" t="s">
        <v>475</v>
      </c>
      <c r="G7609" s="373">
        <v>0.99</v>
      </c>
      <c r="H7609" s="225" t="s">
        <v>488</v>
      </c>
      <c r="I7609" s="372" t="s">
        <v>1385</v>
      </c>
      <c r="J7609" s="374">
        <v>0</v>
      </c>
      <c r="K7609" s="269" t="s">
        <v>22</v>
      </c>
      <c r="L7609" s="269" t="s">
        <v>1392</v>
      </c>
      <c r="M7609" s="369">
        <v>2010</v>
      </c>
      <c r="N7609" s="375">
        <v>43873</v>
      </c>
      <c r="O7609" s="226" t="s">
        <v>2569</v>
      </c>
      <c r="P7609" t="str">
        <f t="shared" si="118"/>
        <v>Minnesota River and Greater Blue Earth River TMDL for TSS-Minnesota River-(07020012-800)-TSS</v>
      </c>
    </row>
    <row r="7610" spans="1:16" ht="45" hidden="1" x14ac:dyDescent="0.25">
      <c r="A7610" s="129" t="s">
        <v>2150</v>
      </c>
      <c r="B7610" s="269" t="s">
        <v>635</v>
      </c>
      <c r="C7610" s="226" t="s">
        <v>2568</v>
      </c>
      <c r="D7610" s="269" t="s">
        <v>1634</v>
      </c>
      <c r="E7610" s="372" t="s">
        <v>1557</v>
      </c>
      <c r="F7610" s="269" t="s">
        <v>475</v>
      </c>
      <c r="G7610" s="373">
        <v>30.27</v>
      </c>
      <c r="H7610" s="225" t="s">
        <v>488</v>
      </c>
      <c r="I7610" s="269" t="s">
        <v>1379</v>
      </c>
      <c r="J7610" s="374">
        <v>0</v>
      </c>
      <c r="K7610" s="269" t="s">
        <v>22</v>
      </c>
      <c r="L7610" s="269" t="s">
        <v>1392</v>
      </c>
      <c r="M7610" s="369">
        <v>2010</v>
      </c>
      <c r="N7610" s="375">
        <v>43873</v>
      </c>
      <c r="O7610" s="226" t="s">
        <v>2569</v>
      </c>
      <c r="P7610" t="str">
        <f t="shared" si="118"/>
        <v>Minnesota River and Greater Blue Earth River TMDL for TSS-Minnesota River-(07020012-800)-TSS</v>
      </c>
    </row>
    <row r="7611" spans="1:16" ht="45" hidden="1" x14ac:dyDescent="0.25">
      <c r="A7611" s="129" t="s">
        <v>2150</v>
      </c>
      <c r="B7611" s="269" t="s">
        <v>635</v>
      </c>
      <c r="C7611" s="226" t="s">
        <v>2568</v>
      </c>
      <c r="D7611" s="269" t="s">
        <v>1634</v>
      </c>
      <c r="E7611" s="372" t="s">
        <v>1557</v>
      </c>
      <c r="F7611" s="269" t="s">
        <v>475</v>
      </c>
      <c r="G7611" s="373">
        <v>11.23</v>
      </c>
      <c r="H7611" s="225" t="s">
        <v>488</v>
      </c>
      <c r="I7611" s="269" t="s">
        <v>1382</v>
      </c>
      <c r="J7611" s="374">
        <v>0</v>
      </c>
      <c r="K7611" s="269" t="s">
        <v>22</v>
      </c>
      <c r="L7611" s="269" t="s">
        <v>1392</v>
      </c>
      <c r="M7611" s="369">
        <v>2010</v>
      </c>
      <c r="N7611" s="375">
        <v>43873</v>
      </c>
      <c r="O7611" s="226" t="s">
        <v>2569</v>
      </c>
      <c r="P7611" t="str">
        <f t="shared" si="118"/>
        <v>Minnesota River and Greater Blue Earth River TMDL for TSS-Minnesota River-(07020012-800)-TSS</v>
      </c>
    </row>
    <row r="7612" spans="1:16" ht="45" hidden="1" x14ac:dyDescent="0.25">
      <c r="A7612" s="129" t="s">
        <v>2150</v>
      </c>
      <c r="B7612" s="269" t="s">
        <v>635</v>
      </c>
      <c r="C7612" s="226" t="s">
        <v>2568</v>
      </c>
      <c r="D7612" s="269" t="s">
        <v>1634</v>
      </c>
      <c r="E7612" s="372" t="s">
        <v>1557</v>
      </c>
      <c r="F7612" s="269" t="s">
        <v>475</v>
      </c>
      <c r="G7612" s="373">
        <v>4.53</v>
      </c>
      <c r="H7612" s="225" t="s">
        <v>488</v>
      </c>
      <c r="I7612" s="269" t="s">
        <v>1383</v>
      </c>
      <c r="J7612" s="374">
        <v>0</v>
      </c>
      <c r="K7612" s="269" t="s">
        <v>22</v>
      </c>
      <c r="L7612" s="269" t="s">
        <v>1392</v>
      </c>
      <c r="M7612" s="369">
        <v>2010</v>
      </c>
      <c r="N7612" s="375">
        <v>43873</v>
      </c>
      <c r="O7612" s="226" t="s">
        <v>2569</v>
      </c>
      <c r="P7612" t="str">
        <f t="shared" si="118"/>
        <v>Minnesota River and Greater Blue Earth River TMDL for TSS-Minnesota River-(07020012-800)-TSS</v>
      </c>
    </row>
    <row r="7613" spans="1:16" ht="45" hidden="1" x14ac:dyDescent="0.25">
      <c r="A7613" s="129" t="s">
        <v>2150</v>
      </c>
      <c r="B7613" s="269" t="s">
        <v>635</v>
      </c>
      <c r="C7613" s="226" t="s">
        <v>2568</v>
      </c>
      <c r="D7613" s="269" t="s">
        <v>1634</v>
      </c>
      <c r="E7613" s="372" t="s">
        <v>1557</v>
      </c>
      <c r="F7613" s="269" t="s">
        <v>475</v>
      </c>
      <c r="G7613" s="373">
        <v>2.06</v>
      </c>
      <c r="H7613" s="225" t="s">
        <v>488</v>
      </c>
      <c r="I7613" s="372" t="s">
        <v>1384</v>
      </c>
      <c r="J7613" s="374">
        <v>0</v>
      </c>
      <c r="K7613" s="269" t="s">
        <v>22</v>
      </c>
      <c r="L7613" s="269" t="s">
        <v>1392</v>
      </c>
      <c r="M7613" s="369">
        <v>2010</v>
      </c>
      <c r="N7613" s="375">
        <v>43873</v>
      </c>
      <c r="O7613" s="226" t="s">
        <v>2569</v>
      </c>
      <c r="P7613" t="str">
        <f t="shared" si="118"/>
        <v>Minnesota River and Greater Blue Earth River TMDL for TSS-Minnesota River-(07020012-800)-TSS</v>
      </c>
    </row>
    <row r="7614" spans="1:16" ht="45" hidden="1" x14ac:dyDescent="0.25">
      <c r="A7614" s="129" t="s">
        <v>2150</v>
      </c>
      <c r="B7614" s="269" t="s">
        <v>635</v>
      </c>
      <c r="C7614" s="226" t="s">
        <v>2568</v>
      </c>
      <c r="D7614" s="269" t="s">
        <v>1634</v>
      </c>
      <c r="E7614" s="372" t="s">
        <v>1557</v>
      </c>
      <c r="F7614" s="269" t="s">
        <v>475</v>
      </c>
      <c r="G7614" s="373">
        <v>0.99</v>
      </c>
      <c r="H7614" s="225" t="s">
        <v>488</v>
      </c>
      <c r="I7614" s="372" t="s">
        <v>1385</v>
      </c>
      <c r="J7614" s="374">
        <v>0</v>
      </c>
      <c r="K7614" s="269" t="s">
        <v>22</v>
      </c>
      <c r="L7614" s="269" t="s">
        <v>1392</v>
      </c>
      <c r="M7614" s="369">
        <v>2010</v>
      </c>
      <c r="N7614" s="375">
        <v>43873</v>
      </c>
      <c r="O7614" s="226" t="s">
        <v>2569</v>
      </c>
      <c r="P7614" t="str">
        <f t="shared" si="118"/>
        <v>Minnesota River and Greater Blue Earth River TMDL for TSS-Minnesota River-(07020012-800)-TSS</v>
      </c>
    </row>
    <row r="7615" spans="1:16" ht="45" hidden="1" x14ac:dyDescent="0.25">
      <c r="A7615" s="129" t="s">
        <v>2586</v>
      </c>
      <c r="B7615" s="269" t="s">
        <v>515</v>
      </c>
      <c r="C7615" s="226" t="s">
        <v>2568</v>
      </c>
      <c r="D7615" s="269" t="s">
        <v>1634</v>
      </c>
      <c r="E7615" s="372" t="s">
        <v>1557</v>
      </c>
      <c r="F7615" s="269" t="s">
        <v>475</v>
      </c>
      <c r="G7615" s="373">
        <v>30.27</v>
      </c>
      <c r="H7615" s="225" t="s">
        <v>488</v>
      </c>
      <c r="I7615" s="269" t="s">
        <v>1379</v>
      </c>
      <c r="J7615" s="374">
        <v>0</v>
      </c>
      <c r="K7615" s="269" t="s">
        <v>22</v>
      </c>
      <c r="L7615" s="269" t="s">
        <v>1392</v>
      </c>
      <c r="M7615" s="369">
        <v>2010</v>
      </c>
      <c r="N7615" s="375">
        <v>43873</v>
      </c>
      <c r="O7615" s="226" t="s">
        <v>2569</v>
      </c>
      <c r="P7615" t="str">
        <f t="shared" si="118"/>
        <v>Minnesota River and Greater Blue Earth River TMDL for TSS-Minnesota River-(07020012-800)-TSS</v>
      </c>
    </row>
    <row r="7616" spans="1:16" ht="45" hidden="1" x14ac:dyDescent="0.25">
      <c r="A7616" s="129" t="s">
        <v>2586</v>
      </c>
      <c r="B7616" s="269" t="s">
        <v>515</v>
      </c>
      <c r="C7616" s="226" t="s">
        <v>2568</v>
      </c>
      <c r="D7616" s="269" t="s">
        <v>1634</v>
      </c>
      <c r="E7616" s="372" t="s">
        <v>1557</v>
      </c>
      <c r="F7616" s="269" t="s">
        <v>475</v>
      </c>
      <c r="G7616" s="373">
        <v>11.23</v>
      </c>
      <c r="H7616" s="225" t="s">
        <v>488</v>
      </c>
      <c r="I7616" s="269" t="s">
        <v>1382</v>
      </c>
      <c r="J7616" s="374">
        <v>0</v>
      </c>
      <c r="K7616" s="269" t="s">
        <v>22</v>
      </c>
      <c r="L7616" s="269" t="s">
        <v>1392</v>
      </c>
      <c r="M7616" s="369">
        <v>2010</v>
      </c>
      <c r="N7616" s="375">
        <v>43873</v>
      </c>
      <c r="O7616" s="226" t="s">
        <v>2569</v>
      </c>
      <c r="P7616" t="str">
        <f t="shared" si="118"/>
        <v>Minnesota River and Greater Blue Earth River TMDL for TSS-Minnesota River-(07020012-800)-TSS</v>
      </c>
    </row>
    <row r="7617" spans="1:16" ht="45" hidden="1" x14ac:dyDescent="0.25">
      <c r="A7617" s="129" t="s">
        <v>2586</v>
      </c>
      <c r="B7617" s="269" t="s">
        <v>515</v>
      </c>
      <c r="C7617" s="226" t="s">
        <v>2568</v>
      </c>
      <c r="D7617" s="269" t="s">
        <v>1634</v>
      </c>
      <c r="E7617" s="372" t="s">
        <v>1557</v>
      </c>
      <c r="F7617" s="269" t="s">
        <v>475</v>
      </c>
      <c r="G7617" s="373">
        <v>4.53</v>
      </c>
      <c r="H7617" s="225" t="s">
        <v>488</v>
      </c>
      <c r="I7617" s="269" t="s">
        <v>1383</v>
      </c>
      <c r="J7617" s="374">
        <v>0</v>
      </c>
      <c r="K7617" s="269" t="s">
        <v>22</v>
      </c>
      <c r="L7617" s="269" t="s">
        <v>1392</v>
      </c>
      <c r="M7617" s="369">
        <v>2010</v>
      </c>
      <c r="N7617" s="375">
        <v>43873</v>
      </c>
      <c r="O7617" s="226" t="s">
        <v>2569</v>
      </c>
      <c r="P7617" t="str">
        <f t="shared" si="118"/>
        <v>Minnesota River and Greater Blue Earth River TMDL for TSS-Minnesota River-(07020012-800)-TSS</v>
      </c>
    </row>
    <row r="7618" spans="1:16" ht="45" hidden="1" x14ac:dyDescent="0.25">
      <c r="A7618" s="129" t="s">
        <v>2586</v>
      </c>
      <c r="B7618" s="269" t="s">
        <v>515</v>
      </c>
      <c r="C7618" s="226" t="s">
        <v>2568</v>
      </c>
      <c r="D7618" s="269" t="s">
        <v>1634</v>
      </c>
      <c r="E7618" s="372" t="s">
        <v>1557</v>
      </c>
      <c r="F7618" s="269" t="s">
        <v>475</v>
      </c>
      <c r="G7618" s="373">
        <v>2.06</v>
      </c>
      <c r="H7618" s="225" t="s">
        <v>488</v>
      </c>
      <c r="I7618" s="372" t="s">
        <v>1384</v>
      </c>
      <c r="J7618" s="374">
        <v>0</v>
      </c>
      <c r="K7618" s="269" t="s">
        <v>22</v>
      </c>
      <c r="L7618" s="269" t="s">
        <v>1392</v>
      </c>
      <c r="M7618" s="369">
        <v>2010</v>
      </c>
      <c r="N7618" s="375">
        <v>43873</v>
      </c>
      <c r="O7618" s="226" t="s">
        <v>2569</v>
      </c>
      <c r="P7618" t="str">
        <f t="shared" si="118"/>
        <v>Minnesota River and Greater Blue Earth River TMDL for TSS-Minnesota River-(07020012-800)-TSS</v>
      </c>
    </row>
    <row r="7619" spans="1:16" ht="45" hidden="1" x14ac:dyDescent="0.25">
      <c r="A7619" s="129" t="s">
        <v>2586</v>
      </c>
      <c r="B7619" s="269" t="s">
        <v>515</v>
      </c>
      <c r="C7619" s="226" t="s">
        <v>2568</v>
      </c>
      <c r="D7619" s="269" t="s">
        <v>1634</v>
      </c>
      <c r="E7619" s="372" t="s">
        <v>1557</v>
      </c>
      <c r="F7619" s="269" t="s">
        <v>475</v>
      </c>
      <c r="G7619" s="373">
        <v>0.99</v>
      </c>
      <c r="H7619" s="225" t="s">
        <v>488</v>
      </c>
      <c r="I7619" s="372" t="s">
        <v>1385</v>
      </c>
      <c r="J7619" s="374">
        <v>0</v>
      </c>
      <c r="K7619" s="269" t="s">
        <v>22</v>
      </c>
      <c r="L7619" s="269" t="s">
        <v>1392</v>
      </c>
      <c r="M7619" s="369">
        <v>2010</v>
      </c>
      <c r="N7619" s="375">
        <v>43873</v>
      </c>
      <c r="O7619" s="226" t="s">
        <v>2569</v>
      </c>
      <c r="P7619" t="str">
        <f t="shared" ref="P7619:P7659" si="119">CONCATENATE(C7619, "-", E7619, "-","(", D7619,")", "-",K7619)</f>
        <v>Minnesota River and Greater Blue Earth River TMDL for TSS-Minnesota River-(07020012-800)-TSS</v>
      </c>
    </row>
    <row r="7620" spans="1:16" ht="45" hidden="1" x14ac:dyDescent="0.25">
      <c r="A7620" s="203" t="s">
        <v>2206</v>
      </c>
      <c r="B7620" s="269" t="s">
        <v>637</v>
      </c>
      <c r="C7620" s="226" t="s">
        <v>2568</v>
      </c>
      <c r="D7620" s="269" t="s">
        <v>1634</v>
      </c>
      <c r="E7620" s="372" t="s">
        <v>1557</v>
      </c>
      <c r="F7620" s="269" t="s">
        <v>475</v>
      </c>
      <c r="G7620" s="373">
        <v>30.27</v>
      </c>
      <c r="H7620" s="225" t="s">
        <v>488</v>
      </c>
      <c r="I7620" s="269" t="s">
        <v>1379</v>
      </c>
      <c r="J7620" s="374">
        <v>0</v>
      </c>
      <c r="K7620" s="269" t="s">
        <v>22</v>
      </c>
      <c r="L7620" s="269" t="s">
        <v>1392</v>
      </c>
      <c r="M7620" s="369">
        <v>2010</v>
      </c>
      <c r="N7620" s="375">
        <v>43873</v>
      </c>
      <c r="O7620" s="226" t="s">
        <v>2569</v>
      </c>
      <c r="P7620" t="str">
        <f t="shared" si="119"/>
        <v>Minnesota River and Greater Blue Earth River TMDL for TSS-Minnesota River-(07020012-800)-TSS</v>
      </c>
    </row>
    <row r="7621" spans="1:16" ht="45" hidden="1" x14ac:dyDescent="0.25">
      <c r="A7621" s="203" t="s">
        <v>2206</v>
      </c>
      <c r="B7621" s="269" t="s">
        <v>637</v>
      </c>
      <c r="C7621" s="226" t="s">
        <v>2568</v>
      </c>
      <c r="D7621" s="269" t="s">
        <v>1634</v>
      </c>
      <c r="E7621" s="372" t="s">
        <v>1557</v>
      </c>
      <c r="F7621" s="269" t="s">
        <v>475</v>
      </c>
      <c r="G7621" s="373">
        <v>11.23</v>
      </c>
      <c r="H7621" s="225" t="s">
        <v>488</v>
      </c>
      <c r="I7621" s="269" t="s">
        <v>1382</v>
      </c>
      <c r="J7621" s="374">
        <v>0</v>
      </c>
      <c r="K7621" s="269" t="s">
        <v>22</v>
      </c>
      <c r="L7621" s="269" t="s">
        <v>1392</v>
      </c>
      <c r="M7621" s="369">
        <v>2010</v>
      </c>
      <c r="N7621" s="375">
        <v>43873</v>
      </c>
      <c r="O7621" s="226" t="s">
        <v>2569</v>
      </c>
      <c r="P7621" t="str">
        <f t="shared" si="119"/>
        <v>Minnesota River and Greater Blue Earth River TMDL for TSS-Minnesota River-(07020012-800)-TSS</v>
      </c>
    </row>
    <row r="7622" spans="1:16" ht="45" hidden="1" x14ac:dyDescent="0.25">
      <c r="A7622" s="203" t="s">
        <v>2206</v>
      </c>
      <c r="B7622" s="269" t="s">
        <v>637</v>
      </c>
      <c r="C7622" s="226" t="s">
        <v>2568</v>
      </c>
      <c r="D7622" s="269" t="s">
        <v>1634</v>
      </c>
      <c r="E7622" s="372" t="s">
        <v>1557</v>
      </c>
      <c r="F7622" s="269" t="s">
        <v>475</v>
      </c>
      <c r="G7622" s="373">
        <v>4.53</v>
      </c>
      <c r="H7622" s="225" t="s">
        <v>488</v>
      </c>
      <c r="I7622" s="269" t="s">
        <v>1383</v>
      </c>
      <c r="J7622" s="374">
        <v>0</v>
      </c>
      <c r="K7622" s="269" t="s">
        <v>22</v>
      </c>
      <c r="L7622" s="269" t="s">
        <v>1392</v>
      </c>
      <c r="M7622" s="369">
        <v>2010</v>
      </c>
      <c r="N7622" s="375">
        <v>43873</v>
      </c>
      <c r="O7622" s="226" t="s">
        <v>2569</v>
      </c>
      <c r="P7622" t="str">
        <f t="shared" si="119"/>
        <v>Minnesota River and Greater Blue Earth River TMDL for TSS-Minnesota River-(07020012-800)-TSS</v>
      </c>
    </row>
    <row r="7623" spans="1:16" ht="45" hidden="1" x14ac:dyDescent="0.25">
      <c r="A7623" s="203" t="s">
        <v>2206</v>
      </c>
      <c r="B7623" s="269" t="s">
        <v>637</v>
      </c>
      <c r="C7623" s="226" t="s">
        <v>2568</v>
      </c>
      <c r="D7623" s="269" t="s">
        <v>1634</v>
      </c>
      <c r="E7623" s="372" t="s">
        <v>1557</v>
      </c>
      <c r="F7623" s="269" t="s">
        <v>475</v>
      </c>
      <c r="G7623" s="373">
        <v>2.06</v>
      </c>
      <c r="H7623" s="225" t="s">
        <v>488</v>
      </c>
      <c r="I7623" s="372" t="s">
        <v>1384</v>
      </c>
      <c r="J7623" s="374">
        <v>0</v>
      </c>
      <c r="K7623" s="269" t="s">
        <v>22</v>
      </c>
      <c r="L7623" s="269" t="s">
        <v>1392</v>
      </c>
      <c r="M7623" s="369">
        <v>2010</v>
      </c>
      <c r="N7623" s="375">
        <v>43873</v>
      </c>
      <c r="O7623" s="226" t="s">
        <v>2569</v>
      </c>
      <c r="P7623" t="str">
        <f t="shared" si="119"/>
        <v>Minnesota River and Greater Blue Earth River TMDL for TSS-Minnesota River-(07020012-800)-TSS</v>
      </c>
    </row>
    <row r="7624" spans="1:16" ht="45" hidden="1" x14ac:dyDescent="0.25">
      <c r="A7624" s="203" t="s">
        <v>2206</v>
      </c>
      <c r="B7624" s="269" t="s">
        <v>637</v>
      </c>
      <c r="C7624" s="226" t="s">
        <v>2568</v>
      </c>
      <c r="D7624" s="269" t="s">
        <v>1634</v>
      </c>
      <c r="E7624" s="372" t="s">
        <v>1557</v>
      </c>
      <c r="F7624" s="269" t="s">
        <v>475</v>
      </c>
      <c r="G7624" s="373">
        <v>0.99</v>
      </c>
      <c r="H7624" s="225" t="s">
        <v>488</v>
      </c>
      <c r="I7624" s="372" t="s">
        <v>1385</v>
      </c>
      <c r="J7624" s="374">
        <v>0</v>
      </c>
      <c r="K7624" s="269" t="s">
        <v>22</v>
      </c>
      <c r="L7624" s="269" t="s">
        <v>1392</v>
      </c>
      <c r="M7624" s="369">
        <v>2010</v>
      </c>
      <c r="N7624" s="375">
        <v>43873</v>
      </c>
      <c r="O7624" s="226" t="s">
        <v>2569</v>
      </c>
      <c r="P7624" t="str">
        <f t="shared" si="119"/>
        <v>Minnesota River and Greater Blue Earth River TMDL for TSS-Minnesota River-(07020012-800)-TSS</v>
      </c>
    </row>
    <row r="7625" spans="1:16" ht="45" hidden="1" x14ac:dyDescent="0.25">
      <c r="A7625" s="129" t="s">
        <v>2250</v>
      </c>
      <c r="B7625" s="269" t="s">
        <v>2452</v>
      </c>
      <c r="C7625" s="226" t="s">
        <v>2568</v>
      </c>
      <c r="D7625" s="269" t="s">
        <v>1634</v>
      </c>
      <c r="E7625" s="372" t="s">
        <v>1557</v>
      </c>
      <c r="F7625" s="269" t="s">
        <v>475</v>
      </c>
      <c r="G7625" s="373">
        <v>30.27</v>
      </c>
      <c r="H7625" s="225" t="s">
        <v>488</v>
      </c>
      <c r="I7625" s="269" t="s">
        <v>1379</v>
      </c>
      <c r="J7625" s="374">
        <v>0</v>
      </c>
      <c r="K7625" s="269" t="s">
        <v>22</v>
      </c>
      <c r="L7625" s="269" t="s">
        <v>1392</v>
      </c>
      <c r="M7625" s="369">
        <v>2010</v>
      </c>
      <c r="N7625" s="375">
        <v>43873</v>
      </c>
      <c r="O7625" s="226" t="s">
        <v>2569</v>
      </c>
      <c r="P7625" t="str">
        <f t="shared" si="119"/>
        <v>Minnesota River and Greater Blue Earth River TMDL for TSS-Minnesota River-(07020012-800)-TSS</v>
      </c>
    </row>
    <row r="7626" spans="1:16" ht="45" hidden="1" x14ac:dyDescent="0.25">
      <c r="A7626" s="129" t="s">
        <v>2250</v>
      </c>
      <c r="B7626" s="269" t="s">
        <v>2452</v>
      </c>
      <c r="C7626" s="226" t="s">
        <v>2568</v>
      </c>
      <c r="D7626" s="269" t="s">
        <v>1634</v>
      </c>
      <c r="E7626" s="372" t="s">
        <v>1557</v>
      </c>
      <c r="F7626" s="269" t="s">
        <v>475</v>
      </c>
      <c r="G7626" s="373">
        <v>11.23</v>
      </c>
      <c r="H7626" s="225" t="s">
        <v>488</v>
      </c>
      <c r="I7626" s="269" t="s">
        <v>1382</v>
      </c>
      <c r="J7626" s="374">
        <v>0</v>
      </c>
      <c r="K7626" s="269" t="s">
        <v>22</v>
      </c>
      <c r="L7626" s="269" t="s">
        <v>1392</v>
      </c>
      <c r="M7626" s="369">
        <v>2010</v>
      </c>
      <c r="N7626" s="375">
        <v>43873</v>
      </c>
      <c r="O7626" s="226" t="s">
        <v>2569</v>
      </c>
      <c r="P7626" t="str">
        <f t="shared" si="119"/>
        <v>Minnesota River and Greater Blue Earth River TMDL for TSS-Minnesota River-(07020012-800)-TSS</v>
      </c>
    </row>
    <row r="7627" spans="1:16" ht="45" hidden="1" x14ac:dyDescent="0.25">
      <c r="A7627" s="129" t="s">
        <v>2250</v>
      </c>
      <c r="B7627" s="269" t="s">
        <v>2452</v>
      </c>
      <c r="C7627" s="226" t="s">
        <v>2568</v>
      </c>
      <c r="D7627" s="269" t="s">
        <v>1634</v>
      </c>
      <c r="E7627" s="372" t="s">
        <v>1557</v>
      </c>
      <c r="F7627" s="269" t="s">
        <v>475</v>
      </c>
      <c r="G7627" s="373">
        <v>4.53</v>
      </c>
      <c r="H7627" s="225" t="s">
        <v>488</v>
      </c>
      <c r="I7627" s="269" t="s">
        <v>1383</v>
      </c>
      <c r="J7627" s="374">
        <v>0</v>
      </c>
      <c r="K7627" s="269" t="s">
        <v>22</v>
      </c>
      <c r="L7627" s="269" t="s">
        <v>1392</v>
      </c>
      <c r="M7627" s="369">
        <v>2010</v>
      </c>
      <c r="N7627" s="375">
        <v>43873</v>
      </c>
      <c r="O7627" s="226" t="s">
        <v>2569</v>
      </c>
      <c r="P7627" t="str">
        <f t="shared" si="119"/>
        <v>Minnesota River and Greater Blue Earth River TMDL for TSS-Minnesota River-(07020012-800)-TSS</v>
      </c>
    </row>
    <row r="7628" spans="1:16" ht="45" hidden="1" x14ac:dyDescent="0.25">
      <c r="A7628" s="129" t="s">
        <v>2250</v>
      </c>
      <c r="B7628" s="269" t="s">
        <v>2452</v>
      </c>
      <c r="C7628" s="226" t="s">
        <v>2568</v>
      </c>
      <c r="D7628" s="269" t="s">
        <v>1634</v>
      </c>
      <c r="E7628" s="372" t="s">
        <v>1557</v>
      </c>
      <c r="F7628" s="269" t="s">
        <v>475</v>
      </c>
      <c r="G7628" s="373">
        <v>2.06</v>
      </c>
      <c r="H7628" s="225" t="s">
        <v>488</v>
      </c>
      <c r="I7628" s="372" t="s">
        <v>1384</v>
      </c>
      <c r="J7628" s="374">
        <v>0</v>
      </c>
      <c r="K7628" s="269" t="s">
        <v>22</v>
      </c>
      <c r="L7628" s="269" t="s">
        <v>1392</v>
      </c>
      <c r="M7628" s="369">
        <v>2010</v>
      </c>
      <c r="N7628" s="375">
        <v>43873</v>
      </c>
      <c r="O7628" s="226" t="s">
        <v>2569</v>
      </c>
      <c r="P7628" t="str">
        <f t="shared" si="119"/>
        <v>Minnesota River and Greater Blue Earth River TMDL for TSS-Minnesota River-(07020012-800)-TSS</v>
      </c>
    </row>
    <row r="7629" spans="1:16" ht="45" hidden="1" x14ac:dyDescent="0.25">
      <c r="A7629" s="129" t="s">
        <v>2250</v>
      </c>
      <c r="B7629" s="269" t="s">
        <v>2452</v>
      </c>
      <c r="C7629" s="226" t="s">
        <v>2568</v>
      </c>
      <c r="D7629" s="269" t="s">
        <v>1634</v>
      </c>
      <c r="E7629" s="372" t="s">
        <v>1557</v>
      </c>
      <c r="F7629" s="269" t="s">
        <v>475</v>
      </c>
      <c r="G7629" s="373">
        <v>0.99</v>
      </c>
      <c r="H7629" s="225" t="s">
        <v>488</v>
      </c>
      <c r="I7629" s="372" t="s">
        <v>1385</v>
      </c>
      <c r="J7629" s="374">
        <v>0</v>
      </c>
      <c r="K7629" s="269" t="s">
        <v>22</v>
      </c>
      <c r="L7629" s="269" t="s">
        <v>1392</v>
      </c>
      <c r="M7629" s="369">
        <v>2010</v>
      </c>
      <c r="N7629" s="375">
        <v>43873</v>
      </c>
      <c r="O7629" s="226" t="s">
        <v>2569</v>
      </c>
      <c r="P7629" t="str">
        <f t="shared" si="119"/>
        <v>Minnesota River and Greater Blue Earth River TMDL for TSS-Minnesota River-(07020012-800)-TSS</v>
      </c>
    </row>
    <row r="7630" spans="1:16" ht="45" hidden="1" x14ac:dyDescent="0.25">
      <c r="A7630" s="129" t="s">
        <v>2253</v>
      </c>
      <c r="B7630" s="269" t="s">
        <v>2454</v>
      </c>
      <c r="C7630" s="226" t="s">
        <v>2568</v>
      </c>
      <c r="D7630" s="269" t="s">
        <v>1634</v>
      </c>
      <c r="E7630" s="372" t="s">
        <v>1557</v>
      </c>
      <c r="F7630" s="269" t="s">
        <v>475</v>
      </c>
      <c r="G7630" s="373">
        <v>30.27</v>
      </c>
      <c r="H7630" s="225" t="s">
        <v>488</v>
      </c>
      <c r="I7630" s="269" t="s">
        <v>1379</v>
      </c>
      <c r="J7630" s="374">
        <v>0</v>
      </c>
      <c r="K7630" s="269" t="s">
        <v>22</v>
      </c>
      <c r="L7630" s="269" t="s">
        <v>1392</v>
      </c>
      <c r="M7630" s="369">
        <v>2010</v>
      </c>
      <c r="N7630" s="375">
        <v>43873</v>
      </c>
      <c r="O7630" s="226" t="s">
        <v>2569</v>
      </c>
      <c r="P7630" t="str">
        <f t="shared" si="119"/>
        <v>Minnesota River and Greater Blue Earth River TMDL for TSS-Minnesota River-(07020012-800)-TSS</v>
      </c>
    </row>
    <row r="7631" spans="1:16" ht="45" hidden="1" x14ac:dyDescent="0.25">
      <c r="A7631" s="129" t="s">
        <v>2253</v>
      </c>
      <c r="B7631" s="269" t="s">
        <v>2454</v>
      </c>
      <c r="C7631" s="226" t="s">
        <v>2568</v>
      </c>
      <c r="D7631" s="269" t="s">
        <v>1634</v>
      </c>
      <c r="E7631" s="372" t="s">
        <v>1557</v>
      </c>
      <c r="F7631" s="269" t="s">
        <v>475</v>
      </c>
      <c r="G7631" s="373">
        <v>11.23</v>
      </c>
      <c r="H7631" s="225" t="s">
        <v>488</v>
      </c>
      <c r="I7631" s="269" t="s">
        <v>1382</v>
      </c>
      <c r="J7631" s="374">
        <v>0</v>
      </c>
      <c r="K7631" s="269" t="s">
        <v>22</v>
      </c>
      <c r="L7631" s="269" t="s">
        <v>1392</v>
      </c>
      <c r="M7631" s="369">
        <v>2010</v>
      </c>
      <c r="N7631" s="375">
        <v>43873</v>
      </c>
      <c r="O7631" s="226" t="s">
        <v>2569</v>
      </c>
      <c r="P7631" t="str">
        <f t="shared" si="119"/>
        <v>Minnesota River and Greater Blue Earth River TMDL for TSS-Minnesota River-(07020012-800)-TSS</v>
      </c>
    </row>
    <row r="7632" spans="1:16" ht="45" hidden="1" x14ac:dyDescent="0.25">
      <c r="A7632" s="129" t="s">
        <v>2253</v>
      </c>
      <c r="B7632" s="269" t="s">
        <v>2454</v>
      </c>
      <c r="C7632" s="226" t="s">
        <v>2568</v>
      </c>
      <c r="D7632" s="269" t="s">
        <v>1634</v>
      </c>
      <c r="E7632" s="372" t="s">
        <v>1557</v>
      </c>
      <c r="F7632" s="269" t="s">
        <v>475</v>
      </c>
      <c r="G7632" s="373">
        <v>4.53</v>
      </c>
      <c r="H7632" s="225" t="s">
        <v>488</v>
      </c>
      <c r="I7632" s="269" t="s">
        <v>1383</v>
      </c>
      <c r="J7632" s="374">
        <v>0</v>
      </c>
      <c r="K7632" s="269" t="s">
        <v>22</v>
      </c>
      <c r="L7632" s="269" t="s">
        <v>1392</v>
      </c>
      <c r="M7632" s="369">
        <v>2010</v>
      </c>
      <c r="N7632" s="375">
        <v>43873</v>
      </c>
      <c r="O7632" s="226" t="s">
        <v>2569</v>
      </c>
      <c r="P7632" t="str">
        <f t="shared" si="119"/>
        <v>Minnesota River and Greater Blue Earth River TMDL for TSS-Minnesota River-(07020012-800)-TSS</v>
      </c>
    </row>
    <row r="7633" spans="1:16" ht="45" hidden="1" x14ac:dyDescent="0.25">
      <c r="A7633" s="129" t="s">
        <v>2253</v>
      </c>
      <c r="B7633" s="269" t="s">
        <v>2454</v>
      </c>
      <c r="C7633" s="226" t="s">
        <v>2568</v>
      </c>
      <c r="D7633" s="269" t="s">
        <v>1634</v>
      </c>
      <c r="E7633" s="372" t="s">
        <v>1557</v>
      </c>
      <c r="F7633" s="269" t="s">
        <v>475</v>
      </c>
      <c r="G7633" s="373">
        <v>2.06</v>
      </c>
      <c r="H7633" s="225" t="s">
        <v>488</v>
      </c>
      <c r="I7633" s="372" t="s">
        <v>1384</v>
      </c>
      <c r="J7633" s="374">
        <v>0</v>
      </c>
      <c r="K7633" s="269" t="s">
        <v>22</v>
      </c>
      <c r="L7633" s="269" t="s">
        <v>1392</v>
      </c>
      <c r="M7633" s="369">
        <v>2010</v>
      </c>
      <c r="N7633" s="375">
        <v>43873</v>
      </c>
      <c r="O7633" s="226" t="s">
        <v>2569</v>
      </c>
      <c r="P7633" t="str">
        <f t="shared" si="119"/>
        <v>Minnesota River and Greater Blue Earth River TMDL for TSS-Minnesota River-(07020012-800)-TSS</v>
      </c>
    </row>
    <row r="7634" spans="1:16" ht="45" hidden="1" x14ac:dyDescent="0.25">
      <c r="A7634" s="129" t="s">
        <v>2253</v>
      </c>
      <c r="B7634" s="269" t="s">
        <v>2454</v>
      </c>
      <c r="C7634" s="226" t="s">
        <v>2568</v>
      </c>
      <c r="D7634" s="269" t="s">
        <v>1634</v>
      </c>
      <c r="E7634" s="372" t="s">
        <v>1557</v>
      </c>
      <c r="F7634" s="269" t="s">
        <v>475</v>
      </c>
      <c r="G7634" s="373">
        <v>0.99</v>
      </c>
      <c r="H7634" s="225" t="s">
        <v>488</v>
      </c>
      <c r="I7634" s="372" t="s">
        <v>1385</v>
      </c>
      <c r="J7634" s="374">
        <v>0</v>
      </c>
      <c r="K7634" s="269" t="s">
        <v>22</v>
      </c>
      <c r="L7634" s="269" t="s">
        <v>1392</v>
      </c>
      <c r="M7634" s="369">
        <v>2010</v>
      </c>
      <c r="N7634" s="375">
        <v>43873</v>
      </c>
      <c r="O7634" s="226" t="s">
        <v>2569</v>
      </c>
      <c r="P7634" t="str">
        <f t="shared" si="119"/>
        <v>Minnesota River and Greater Blue Earth River TMDL for TSS-Minnesota River-(07020012-800)-TSS</v>
      </c>
    </row>
    <row r="7635" spans="1:16" ht="45" hidden="1" x14ac:dyDescent="0.25">
      <c r="A7635" s="129" t="s">
        <v>210</v>
      </c>
      <c r="B7635" s="269" t="s">
        <v>549</v>
      </c>
      <c r="C7635" s="226" t="s">
        <v>2568</v>
      </c>
      <c r="D7635" s="269" t="s">
        <v>1634</v>
      </c>
      <c r="E7635" s="372" t="s">
        <v>1557</v>
      </c>
      <c r="F7635" s="269" t="s">
        <v>475</v>
      </c>
      <c r="G7635" s="373">
        <v>30.27</v>
      </c>
      <c r="H7635" s="225" t="s">
        <v>488</v>
      </c>
      <c r="I7635" s="269" t="s">
        <v>1379</v>
      </c>
      <c r="J7635" s="374">
        <v>0</v>
      </c>
      <c r="K7635" s="269" t="s">
        <v>22</v>
      </c>
      <c r="L7635" s="269" t="s">
        <v>1392</v>
      </c>
      <c r="M7635" s="369">
        <v>2010</v>
      </c>
      <c r="N7635" s="375">
        <v>43873</v>
      </c>
      <c r="O7635" s="226" t="s">
        <v>2569</v>
      </c>
      <c r="P7635" t="str">
        <f t="shared" si="119"/>
        <v>Minnesota River and Greater Blue Earth River TMDL for TSS-Minnesota River-(07020012-800)-TSS</v>
      </c>
    </row>
    <row r="7636" spans="1:16" ht="45" hidden="1" x14ac:dyDescent="0.25">
      <c r="A7636" s="129" t="s">
        <v>210</v>
      </c>
      <c r="B7636" s="269" t="s">
        <v>549</v>
      </c>
      <c r="C7636" s="226" t="s">
        <v>2568</v>
      </c>
      <c r="D7636" s="269" t="s">
        <v>1634</v>
      </c>
      <c r="E7636" s="372" t="s">
        <v>1557</v>
      </c>
      <c r="F7636" s="269" t="s">
        <v>475</v>
      </c>
      <c r="G7636" s="373">
        <v>11.23</v>
      </c>
      <c r="H7636" s="225" t="s">
        <v>488</v>
      </c>
      <c r="I7636" s="269" t="s">
        <v>1382</v>
      </c>
      <c r="J7636" s="374">
        <v>0</v>
      </c>
      <c r="K7636" s="269" t="s">
        <v>22</v>
      </c>
      <c r="L7636" s="269" t="s">
        <v>1392</v>
      </c>
      <c r="M7636" s="369">
        <v>2010</v>
      </c>
      <c r="N7636" s="375">
        <v>43873</v>
      </c>
      <c r="O7636" s="226" t="s">
        <v>2569</v>
      </c>
      <c r="P7636" t="str">
        <f t="shared" si="119"/>
        <v>Minnesota River and Greater Blue Earth River TMDL for TSS-Minnesota River-(07020012-800)-TSS</v>
      </c>
    </row>
    <row r="7637" spans="1:16" ht="45" hidden="1" x14ac:dyDescent="0.25">
      <c r="A7637" s="129" t="s">
        <v>210</v>
      </c>
      <c r="B7637" s="269" t="s">
        <v>549</v>
      </c>
      <c r="C7637" s="226" t="s">
        <v>2568</v>
      </c>
      <c r="D7637" s="269" t="s">
        <v>1634</v>
      </c>
      <c r="E7637" s="372" t="s">
        <v>1557</v>
      </c>
      <c r="F7637" s="269" t="s">
        <v>475</v>
      </c>
      <c r="G7637" s="373">
        <v>4.53</v>
      </c>
      <c r="H7637" s="225" t="s">
        <v>488</v>
      </c>
      <c r="I7637" s="269" t="s">
        <v>1383</v>
      </c>
      <c r="J7637" s="374">
        <v>0</v>
      </c>
      <c r="K7637" s="269" t="s">
        <v>22</v>
      </c>
      <c r="L7637" s="269" t="s">
        <v>1392</v>
      </c>
      <c r="M7637" s="369">
        <v>2010</v>
      </c>
      <c r="N7637" s="375">
        <v>43873</v>
      </c>
      <c r="O7637" s="226" t="s">
        <v>2569</v>
      </c>
      <c r="P7637" t="str">
        <f t="shared" si="119"/>
        <v>Minnesota River and Greater Blue Earth River TMDL for TSS-Minnesota River-(07020012-800)-TSS</v>
      </c>
    </row>
    <row r="7638" spans="1:16" ht="45" hidden="1" x14ac:dyDescent="0.25">
      <c r="A7638" s="129" t="s">
        <v>210</v>
      </c>
      <c r="B7638" s="269" t="s">
        <v>549</v>
      </c>
      <c r="C7638" s="226" t="s">
        <v>2568</v>
      </c>
      <c r="D7638" s="269" t="s">
        <v>1634</v>
      </c>
      <c r="E7638" s="372" t="s">
        <v>1557</v>
      </c>
      <c r="F7638" s="269" t="s">
        <v>475</v>
      </c>
      <c r="G7638" s="373">
        <v>2.06</v>
      </c>
      <c r="H7638" s="225" t="s">
        <v>488</v>
      </c>
      <c r="I7638" s="372" t="s">
        <v>1384</v>
      </c>
      <c r="J7638" s="374">
        <v>0</v>
      </c>
      <c r="K7638" s="269" t="s">
        <v>22</v>
      </c>
      <c r="L7638" s="269" t="s">
        <v>1392</v>
      </c>
      <c r="M7638" s="369">
        <v>2010</v>
      </c>
      <c r="N7638" s="375">
        <v>43873</v>
      </c>
      <c r="O7638" s="226" t="s">
        <v>2569</v>
      </c>
      <c r="P7638" t="str">
        <f t="shared" si="119"/>
        <v>Minnesota River and Greater Blue Earth River TMDL for TSS-Minnesota River-(07020012-800)-TSS</v>
      </c>
    </row>
    <row r="7639" spans="1:16" ht="45" hidden="1" x14ac:dyDescent="0.25">
      <c r="A7639" s="129" t="s">
        <v>210</v>
      </c>
      <c r="B7639" s="269" t="s">
        <v>549</v>
      </c>
      <c r="C7639" s="226" t="s">
        <v>2568</v>
      </c>
      <c r="D7639" s="269" t="s">
        <v>1634</v>
      </c>
      <c r="E7639" s="372" t="s">
        <v>1557</v>
      </c>
      <c r="F7639" s="269" t="s">
        <v>475</v>
      </c>
      <c r="G7639" s="373">
        <v>0.99</v>
      </c>
      <c r="H7639" s="225" t="s">
        <v>488</v>
      </c>
      <c r="I7639" s="372" t="s">
        <v>1385</v>
      </c>
      <c r="J7639" s="374">
        <v>0</v>
      </c>
      <c r="K7639" s="269" t="s">
        <v>22</v>
      </c>
      <c r="L7639" s="269" t="s">
        <v>1392</v>
      </c>
      <c r="M7639" s="369">
        <v>2010</v>
      </c>
      <c r="N7639" s="375">
        <v>43873</v>
      </c>
      <c r="O7639" s="226" t="s">
        <v>2569</v>
      </c>
      <c r="P7639" t="str">
        <f t="shared" si="119"/>
        <v>Minnesota River and Greater Blue Earth River TMDL for TSS-Minnesota River-(07020012-800)-TSS</v>
      </c>
    </row>
    <row r="7640" spans="1:16" ht="45" hidden="1" x14ac:dyDescent="0.25">
      <c r="A7640" s="129" t="s">
        <v>2254</v>
      </c>
      <c r="B7640" s="269" t="s">
        <v>2455</v>
      </c>
      <c r="C7640" s="226" t="s">
        <v>2568</v>
      </c>
      <c r="D7640" s="269" t="s">
        <v>1634</v>
      </c>
      <c r="E7640" s="372" t="s">
        <v>1557</v>
      </c>
      <c r="F7640" s="269" t="s">
        <v>475</v>
      </c>
      <c r="G7640" s="373">
        <v>30.27</v>
      </c>
      <c r="H7640" s="225" t="s">
        <v>488</v>
      </c>
      <c r="I7640" s="269" t="s">
        <v>1379</v>
      </c>
      <c r="J7640" s="374">
        <v>0</v>
      </c>
      <c r="K7640" s="269" t="s">
        <v>22</v>
      </c>
      <c r="L7640" s="269" t="s">
        <v>1392</v>
      </c>
      <c r="M7640" s="369">
        <v>2010</v>
      </c>
      <c r="N7640" s="375">
        <v>43873</v>
      </c>
      <c r="O7640" s="226" t="s">
        <v>2569</v>
      </c>
      <c r="P7640" t="str">
        <f t="shared" si="119"/>
        <v>Minnesota River and Greater Blue Earth River TMDL for TSS-Minnesota River-(07020012-800)-TSS</v>
      </c>
    </row>
    <row r="7641" spans="1:16" ht="45" hidden="1" x14ac:dyDescent="0.25">
      <c r="A7641" s="129" t="s">
        <v>2254</v>
      </c>
      <c r="B7641" s="269" t="s">
        <v>2455</v>
      </c>
      <c r="C7641" s="226" t="s">
        <v>2568</v>
      </c>
      <c r="D7641" s="269" t="s">
        <v>1634</v>
      </c>
      <c r="E7641" s="372" t="s">
        <v>1557</v>
      </c>
      <c r="F7641" s="269" t="s">
        <v>475</v>
      </c>
      <c r="G7641" s="373">
        <v>11.23</v>
      </c>
      <c r="H7641" s="225" t="s">
        <v>488</v>
      </c>
      <c r="I7641" s="269" t="s">
        <v>1382</v>
      </c>
      <c r="J7641" s="374">
        <v>0</v>
      </c>
      <c r="K7641" s="269" t="s">
        <v>22</v>
      </c>
      <c r="L7641" s="269" t="s">
        <v>1392</v>
      </c>
      <c r="M7641" s="369">
        <v>2010</v>
      </c>
      <c r="N7641" s="375">
        <v>43873</v>
      </c>
      <c r="O7641" s="226" t="s">
        <v>2569</v>
      </c>
      <c r="P7641" t="str">
        <f t="shared" si="119"/>
        <v>Minnesota River and Greater Blue Earth River TMDL for TSS-Minnesota River-(07020012-800)-TSS</v>
      </c>
    </row>
    <row r="7642" spans="1:16" ht="45" hidden="1" x14ac:dyDescent="0.25">
      <c r="A7642" s="129" t="s">
        <v>2254</v>
      </c>
      <c r="B7642" s="269" t="s">
        <v>2455</v>
      </c>
      <c r="C7642" s="226" t="s">
        <v>2568</v>
      </c>
      <c r="D7642" s="269" t="s">
        <v>1634</v>
      </c>
      <c r="E7642" s="372" t="s">
        <v>1557</v>
      </c>
      <c r="F7642" s="269" t="s">
        <v>475</v>
      </c>
      <c r="G7642" s="373">
        <v>4.53</v>
      </c>
      <c r="H7642" s="225" t="s">
        <v>488</v>
      </c>
      <c r="I7642" s="269" t="s">
        <v>1383</v>
      </c>
      <c r="J7642" s="374">
        <v>0</v>
      </c>
      <c r="K7642" s="269" t="s">
        <v>22</v>
      </c>
      <c r="L7642" s="269" t="s">
        <v>1392</v>
      </c>
      <c r="M7642" s="369">
        <v>2010</v>
      </c>
      <c r="N7642" s="375">
        <v>43873</v>
      </c>
      <c r="O7642" s="226" t="s">
        <v>2569</v>
      </c>
      <c r="P7642" t="str">
        <f t="shared" si="119"/>
        <v>Minnesota River and Greater Blue Earth River TMDL for TSS-Minnesota River-(07020012-800)-TSS</v>
      </c>
    </row>
    <row r="7643" spans="1:16" ht="45" hidden="1" x14ac:dyDescent="0.25">
      <c r="A7643" s="129" t="s">
        <v>2254</v>
      </c>
      <c r="B7643" s="269" t="s">
        <v>2455</v>
      </c>
      <c r="C7643" s="226" t="s">
        <v>2568</v>
      </c>
      <c r="D7643" s="269" t="s">
        <v>1634</v>
      </c>
      <c r="E7643" s="372" t="s">
        <v>1557</v>
      </c>
      <c r="F7643" s="269" t="s">
        <v>475</v>
      </c>
      <c r="G7643" s="373">
        <v>2.06</v>
      </c>
      <c r="H7643" s="225" t="s">
        <v>488</v>
      </c>
      <c r="I7643" s="372" t="s">
        <v>1384</v>
      </c>
      <c r="J7643" s="374">
        <v>0</v>
      </c>
      <c r="K7643" s="269" t="s">
        <v>22</v>
      </c>
      <c r="L7643" s="269" t="s">
        <v>1392</v>
      </c>
      <c r="M7643" s="369">
        <v>2010</v>
      </c>
      <c r="N7643" s="375">
        <v>43873</v>
      </c>
      <c r="O7643" s="226" t="s">
        <v>2569</v>
      </c>
      <c r="P7643" t="str">
        <f t="shared" si="119"/>
        <v>Minnesota River and Greater Blue Earth River TMDL for TSS-Minnesota River-(07020012-800)-TSS</v>
      </c>
    </row>
    <row r="7644" spans="1:16" ht="45" hidden="1" x14ac:dyDescent="0.25">
      <c r="A7644" s="129" t="s">
        <v>2254</v>
      </c>
      <c r="B7644" s="269" t="s">
        <v>2455</v>
      </c>
      <c r="C7644" s="226" t="s">
        <v>2568</v>
      </c>
      <c r="D7644" s="269" t="s">
        <v>1634</v>
      </c>
      <c r="E7644" s="372" t="s">
        <v>1557</v>
      </c>
      <c r="F7644" s="269" t="s">
        <v>475</v>
      </c>
      <c r="G7644" s="373">
        <v>0.99</v>
      </c>
      <c r="H7644" s="225" t="s">
        <v>488</v>
      </c>
      <c r="I7644" s="372" t="s">
        <v>1385</v>
      </c>
      <c r="J7644" s="374">
        <v>0</v>
      </c>
      <c r="K7644" s="269" t="s">
        <v>22</v>
      </c>
      <c r="L7644" s="269" t="s">
        <v>1392</v>
      </c>
      <c r="M7644" s="369">
        <v>2010</v>
      </c>
      <c r="N7644" s="375">
        <v>43873</v>
      </c>
      <c r="O7644" s="226" t="s">
        <v>2569</v>
      </c>
      <c r="P7644" t="str">
        <f t="shared" si="119"/>
        <v>Minnesota River and Greater Blue Earth River TMDL for TSS-Minnesota River-(07020012-800)-TSS</v>
      </c>
    </row>
    <row r="7645" spans="1:16" ht="45" hidden="1" x14ac:dyDescent="0.25">
      <c r="A7645" s="129" t="s">
        <v>2247</v>
      </c>
      <c r="B7645" s="269" t="s">
        <v>638</v>
      </c>
      <c r="C7645" s="226" t="s">
        <v>2568</v>
      </c>
      <c r="D7645" s="269" t="s">
        <v>1634</v>
      </c>
      <c r="E7645" s="372" t="s">
        <v>1557</v>
      </c>
      <c r="F7645" s="269" t="s">
        <v>475</v>
      </c>
      <c r="G7645" s="373">
        <v>30.27</v>
      </c>
      <c r="H7645" s="225" t="s">
        <v>488</v>
      </c>
      <c r="I7645" s="269" t="s">
        <v>1379</v>
      </c>
      <c r="J7645" s="374">
        <v>0</v>
      </c>
      <c r="K7645" s="269" t="s">
        <v>22</v>
      </c>
      <c r="L7645" s="269" t="s">
        <v>1392</v>
      </c>
      <c r="M7645" s="369">
        <v>2010</v>
      </c>
      <c r="N7645" s="375">
        <v>43873</v>
      </c>
      <c r="O7645" s="226" t="s">
        <v>2569</v>
      </c>
      <c r="P7645" t="str">
        <f t="shared" si="119"/>
        <v>Minnesota River and Greater Blue Earth River TMDL for TSS-Minnesota River-(07020012-800)-TSS</v>
      </c>
    </row>
    <row r="7646" spans="1:16" ht="45" hidden="1" x14ac:dyDescent="0.25">
      <c r="A7646" s="129" t="s">
        <v>2247</v>
      </c>
      <c r="B7646" s="269" t="s">
        <v>638</v>
      </c>
      <c r="C7646" s="226" t="s">
        <v>2568</v>
      </c>
      <c r="D7646" s="269" t="s">
        <v>1634</v>
      </c>
      <c r="E7646" s="372" t="s">
        <v>1557</v>
      </c>
      <c r="F7646" s="269" t="s">
        <v>475</v>
      </c>
      <c r="G7646" s="373">
        <v>11.23</v>
      </c>
      <c r="H7646" s="225" t="s">
        <v>488</v>
      </c>
      <c r="I7646" s="269" t="s">
        <v>1382</v>
      </c>
      <c r="J7646" s="374">
        <v>0</v>
      </c>
      <c r="K7646" s="269" t="s">
        <v>22</v>
      </c>
      <c r="L7646" s="269" t="s">
        <v>1392</v>
      </c>
      <c r="M7646" s="369">
        <v>2010</v>
      </c>
      <c r="N7646" s="375">
        <v>43873</v>
      </c>
      <c r="O7646" s="226" t="s">
        <v>2569</v>
      </c>
      <c r="P7646" t="str">
        <f t="shared" si="119"/>
        <v>Minnesota River and Greater Blue Earth River TMDL for TSS-Minnesota River-(07020012-800)-TSS</v>
      </c>
    </row>
    <row r="7647" spans="1:16" ht="45" hidden="1" x14ac:dyDescent="0.25">
      <c r="A7647" s="129" t="s">
        <v>2247</v>
      </c>
      <c r="B7647" s="269" t="s">
        <v>638</v>
      </c>
      <c r="C7647" s="226" t="s">
        <v>2568</v>
      </c>
      <c r="D7647" s="269" t="s">
        <v>1634</v>
      </c>
      <c r="E7647" s="372" t="s">
        <v>1557</v>
      </c>
      <c r="F7647" s="269" t="s">
        <v>475</v>
      </c>
      <c r="G7647" s="373">
        <v>4.53</v>
      </c>
      <c r="H7647" s="225" t="s">
        <v>488</v>
      </c>
      <c r="I7647" s="269" t="s">
        <v>1383</v>
      </c>
      <c r="J7647" s="374">
        <v>0</v>
      </c>
      <c r="K7647" s="269" t="s">
        <v>22</v>
      </c>
      <c r="L7647" s="269" t="s">
        <v>1392</v>
      </c>
      <c r="M7647" s="369">
        <v>2010</v>
      </c>
      <c r="N7647" s="375">
        <v>43873</v>
      </c>
      <c r="O7647" s="226" t="s">
        <v>2569</v>
      </c>
      <c r="P7647" t="str">
        <f t="shared" si="119"/>
        <v>Minnesota River and Greater Blue Earth River TMDL for TSS-Minnesota River-(07020012-800)-TSS</v>
      </c>
    </row>
    <row r="7648" spans="1:16" ht="45" hidden="1" x14ac:dyDescent="0.25">
      <c r="A7648" s="129" t="s">
        <v>2247</v>
      </c>
      <c r="B7648" s="269" t="s">
        <v>638</v>
      </c>
      <c r="C7648" s="226" t="s">
        <v>2568</v>
      </c>
      <c r="D7648" s="269" t="s">
        <v>1634</v>
      </c>
      <c r="E7648" s="372" t="s">
        <v>1557</v>
      </c>
      <c r="F7648" s="269" t="s">
        <v>475</v>
      </c>
      <c r="G7648" s="373">
        <v>2.06</v>
      </c>
      <c r="H7648" s="225" t="s">
        <v>488</v>
      </c>
      <c r="I7648" s="372" t="s">
        <v>1384</v>
      </c>
      <c r="J7648" s="374">
        <v>0</v>
      </c>
      <c r="K7648" s="269" t="s">
        <v>22</v>
      </c>
      <c r="L7648" s="269" t="s">
        <v>1392</v>
      </c>
      <c r="M7648" s="369">
        <v>2010</v>
      </c>
      <c r="N7648" s="375">
        <v>43873</v>
      </c>
      <c r="O7648" s="226" t="s">
        <v>2569</v>
      </c>
      <c r="P7648" t="str">
        <f t="shared" si="119"/>
        <v>Minnesota River and Greater Blue Earth River TMDL for TSS-Minnesota River-(07020012-800)-TSS</v>
      </c>
    </row>
    <row r="7649" spans="1:16" ht="45" hidden="1" x14ac:dyDescent="0.25">
      <c r="A7649" s="129" t="s">
        <v>2247</v>
      </c>
      <c r="B7649" s="269" t="s">
        <v>638</v>
      </c>
      <c r="C7649" s="226" t="s">
        <v>2568</v>
      </c>
      <c r="D7649" s="269" t="s">
        <v>1634</v>
      </c>
      <c r="E7649" s="372" t="s">
        <v>1557</v>
      </c>
      <c r="F7649" s="269" t="s">
        <v>475</v>
      </c>
      <c r="G7649" s="373">
        <v>0.99</v>
      </c>
      <c r="H7649" s="225" t="s">
        <v>488</v>
      </c>
      <c r="I7649" s="372" t="s">
        <v>1385</v>
      </c>
      <c r="J7649" s="374">
        <v>0</v>
      </c>
      <c r="K7649" s="269" t="s">
        <v>22</v>
      </c>
      <c r="L7649" s="269" t="s">
        <v>1392</v>
      </c>
      <c r="M7649" s="369">
        <v>2010</v>
      </c>
      <c r="N7649" s="375">
        <v>43873</v>
      </c>
      <c r="O7649" s="226" t="s">
        <v>2569</v>
      </c>
      <c r="P7649" t="str">
        <f t="shared" si="119"/>
        <v>Minnesota River and Greater Blue Earth River TMDL for TSS-Minnesota River-(07020012-800)-TSS</v>
      </c>
    </row>
    <row r="7650" spans="1:16" ht="45" hidden="1" x14ac:dyDescent="0.25">
      <c r="A7650" s="129" t="s">
        <v>2275</v>
      </c>
      <c r="B7650" s="269" t="s">
        <v>639</v>
      </c>
      <c r="C7650" s="226" t="s">
        <v>2568</v>
      </c>
      <c r="D7650" s="269" t="s">
        <v>1634</v>
      </c>
      <c r="E7650" s="372" t="s">
        <v>1557</v>
      </c>
      <c r="F7650" s="269" t="s">
        <v>475</v>
      </c>
      <c r="G7650" s="373">
        <v>30.27</v>
      </c>
      <c r="H7650" s="225" t="s">
        <v>488</v>
      </c>
      <c r="I7650" s="269" t="s">
        <v>1379</v>
      </c>
      <c r="J7650" s="374">
        <v>0</v>
      </c>
      <c r="K7650" s="269" t="s">
        <v>22</v>
      </c>
      <c r="L7650" s="269" t="s">
        <v>1392</v>
      </c>
      <c r="M7650" s="369">
        <v>2010</v>
      </c>
      <c r="N7650" s="375">
        <v>43873</v>
      </c>
      <c r="O7650" s="226" t="s">
        <v>2569</v>
      </c>
      <c r="P7650" t="str">
        <f t="shared" si="119"/>
        <v>Minnesota River and Greater Blue Earth River TMDL for TSS-Minnesota River-(07020012-800)-TSS</v>
      </c>
    </row>
    <row r="7651" spans="1:16" ht="45" hidden="1" x14ac:dyDescent="0.25">
      <c r="A7651" s="129" t="s">
        <v>2275</v>
      </c>
      <c r="B7651" s="269" t="s">
        <v>639</v>
      </c>
      <c r="C7651" s="226" t="s">
        <v>2568</v>
      </c>
      <c r="D7651" s="269" t="s">
        <v>1634</v>
      </c>
      <c r="E7651" s="372" t="s">
        <v>1557</v>
      </c>
      <c r="F7651" s="269" t="s">
        <v>475</v>
      </c>
      <c r="G7651" s="373">
        <v>11.23</v>
      </c>
      <c r="H7651" s="225" t="s">
        <v>488</v>
      </c>
      <c r="I7651" s="269" t="s">
        <v>1382</v>
      </c>
      <c r="J7651" s="374">
        <v>0</v>
      </c>
      <c r="K7651" s="269" t="s">
        <v>22</v>
      </c>
      <c r="L7651" s="269" t="s">
        <v>1392</v>
      </c>
      <c r="M7651" s="369">
        <v>2010</v>
      </c>
      <c r="N7651" s="375">
        <v>43873</v>
      </c>
      <c r="O7651" s="226" t="s">
        <v>2569</v>
      </c>
      <c r="P7651" t="str">
        <f t="shared" si="119"/>
        <v>Minnesota River and Greater Blue Earth River TMDL for TSS-Minnesota River-(07020012-800)-TSS</v>
      </c>
    </row>
    <row r="7652" spans="1:16" ht="45" hidden="1" x14ac:dyDescent="0.25">
      <c r="A7652" s="129" t="s">
        <v>2275</v>
      </c>
      <c r="B7652" s="269" t="s">
        <v>639</v>
      </c>
      <c r="C7652" s="226" t="s">
        <v>2568</v>
      </c>
      <c r="D7652" s="269" t="s">
        <v>1634</v>
      </c>
      <c r="E7652" s="372" t="s">
        <v>1557</v>
      </c>
      <c r="F7652" s="269" t="s">
        <v>475</v>
      </c>
      <c r="G7652" s="373">
        <v>4.53</v>
      </c>
      <c r="H7652" s="225" t="s">
        <v>488</v>
      </c>
      <c r="I7652" s="269" t="s">
        <v>1383</v>
      </c>
      <c r="J7652" s="374">
        <v>0</v>
      </c>
      <c r="K7652" s="269" t="s">
        <v>22</v>
      </c>
      <c r="L7652" s="269" t="s">
        <v>1392</v>
      </c>
      <c r="M7652" s="369">
        <v>2010</v>
      </c>
      <c r="N7652" s="375">
        <v>43873</v>
      </c>
      <c r="O7652" s="226" t="s">
        <v>2569</v>
      </c>
      <c r="P7652" t="str">
        <f t="shared" si="119"/>
        <v>Minnesota River and Greater Blue Earth River TMDL for TSS-Minnesota River-(07020012-800)-TSS</v>
      </c>
    </row>
    <row r="7653" spans="1:16" ht="45" hidden="1" x14ac:dyDescent="0.25">
      <c r="A7653" s="129" t="s">
        <v>2275</v>
      </c>
      <c r="B7653" s="269" t="s">
        <v>639</v>
      </c>
      <c r="C7653" s="226" t="s">
        <v>2568</v>
      </c>
      <c r="D7653" s="269" t="s">
        <v>1634</v>
      </c>
      <c r="E7653" s="372" t="s">
        <v>1557</v>
      </c>
      <c r="F7653" s="269" t="s">
        <v>475</v>
      </c>
      <c r="G7653" s="373">
        <v>2.06</v>
      </c>
      <c r="H7653" s="225" t="s">
        <v>488</v>
      </c>
      <c r="I7653" s="372" t="s">
        <v>1384</v>
      </c>
      <c r="J7653" s="374">
        <v>0</v>
      </c>
      <c r="K7653" s="269" t="s">
        <v>22</v>
      </c>
      <c r="L7653" s="269" t="s">
        <v>1392</v>
      </c>
      <c r="M7653" s="369">
        <v>2010</v>
      </c>
      <c r="N7653" s="375">
        <v>43873</v>
      </c>
      <c r="O7653" s="226" t="s">
        <v>2569</v>
      </c>
      <c r="P7653" t="str">
        <f t="shared" si="119"/>
        <v>Minnesota River and Greater Blue Earth River TMDL for TSS-Minnesota River-(07020012-800)-TSS</v>
      </c>
    </row>
    <row r="7654" spans="1:16" ht="45" hidden="1" x14ac:dyDescent="0.25">
      <c r="A7654" s="129" t="s">
        <v>2275</v>
      </c>
      <c r="B7654" s="269" t="s">
        <v>639</v>
      </c>
      <c r="C7654" s="226" t="s">
        <v>2568</v>
      </c>
      <c r="D7654" s="269" t="s">
        <v>1634</v>
      </c>
      <c r="E7654" s="372" t="s">
        <v>1557</v>
      </c>
      <c r="F7654" s="269" t="s">
        <v>475</v>
      </c>
      <c r="G7654" s="373">
        <v>0.99</v>
      </c>
      <c r="H7654" s="225" t="s">
        <v>488</v>
      </c>
      <c r="I7654" s="372" t="s">
        <v>1385</v>
      </c>
      <c r="J7654" s="374">
        <v>0</v>
      </c>
      <c r="K7654" s="269" t="s">
        <v>22</v>
      </c>
      <c r="L7654" s="269" t="s">
        <v>1392</v>
      </c>
      <c r="M7654" s="369">
        <v>2010</v>
      </c>
      <c r="N7654" s="375">
        <v>43873</v>
      </c>
      <c r="O7654" s="226" t="s">
        <v>2569</v>
      </c>
      <c r="P7654" t="str">
        <f t="shared" si="119"/>
        <v>Minnesota River and Greater Blue Earth River TMDL for TSS-Minnesota River-(07020012-800)-TSS</v>
      </c>
    </row>
    <row r="7655" spans="1:16" ht="45" hidden="1" x14ac:dyDescent="0.25">
      <c r="A7655" s="129" t="s">
        <v>2285</v>
      </c>
      <c r="B7655" s="269" t="s">
        <v>640</v>
      </c>
      <c r="C7655" s="226" t="s">
        <v>2568</v>
      </c>
      <c r="D7655" s="269" t="s">
        <v>1634</v>
      </c>
      <c r="E7655" s="372" t="s">
        <v>1557</v>
      </c>
      <c r="F7655" s="269" t="s">
        <v>475</v>
      </c>
      <c r="G7655" s="373">
        <v>30.27</v>
      </c>
      <c r="H7655" s="225" t="s">
        <v>488</v>
      </c>
      <c r="I7655" s="269" t="s">
        <v>1379</v>
      </c>
      <c r="J7655" s="374">
        <v>0</v>
      </c>
      <c r="K7655" s="269" t="s">
        <v>22</v>
      </c>
      <c r="L7655" s="269" t="s">
        <v>1392</v>
      </c>
      <c r="M7655" s="369">
        <v>2010</v>
      </c>
      <c r="N7655" s="375">
        <v>43873</v>
      </c>
      <c r="O7655" s="226" t="s">
        <v>2569</v>
      </c>
      <c r="P7655" t="str">
        <f t="shared" si="119"/>
        <v>Minnesota River and Greater Blue Earth River TMDL for TSS-Minnesota River-(07020012-800)-TSS</v>
      </c>
    </row>
    <row r="7656" spans="1:16" ht="45" hidden="1" x14ac:dyDescent="0.25">
      <c r="A7656" s="129" t="s">
        <v>2285</v>
      </c>
      <c r="B7656" s="269" t="s">
        <v>640</v>
      </c>
      <c r="C7656" s="226" t="s">
        <v>2568</v>
      </c>
      <c r="D7656" s="269" t="s">
        <v>1634</v>
      </c>
      <c r="E7656" s="372" t="s">
        <v>1557</v>
      </c>
      <c r="F7656" s="269" t="s">
        <v>475</v>
      </c>
      <c r="G7656" s="373">
        <v>11.23</v>
      </c>
      <c r="H7656" s="225" t="s">
        <v>488</v>
      </c>
      <c r="I7656" s="269" t="s">
        <v>1382</v>
      </c>
      <c r="J7656" s="374">
        <v>0</v>
      </c>
      <c r="K7656" s="269" t="s">
        <v>22</v>
      </c>
      <c r="L7656" s="269" t="s">
        <v>1392</v>
      </c>
      <c r="M7656" s="369">
        <v>2010</v>
      </c>
      <c r="N7656" s="375">
        <v>43873</v>
      </c>
      <c r="O7656" s="226" t="s">
        <v>2569</v>
      </c>
      <c r="P7656" t="str">
        <f t="shared" si="119"/>
        <v>Minnesota River and Greater Blue Earth River TMDL for TSS-Minnesota River-(07020012-800)-TSS</v>
      </c>
    </row>
    <row r="7657" spans="1:16" ht="45" hidden="1" x14ac:dyDescent="0.25">
      <c r="A7657" s="129" t="s">
        <v>2285</v>
      </c>
      <c r="B7657" s="269" t="s">
        <v>640</v>
      </c>
      <c r="C7657" s="226" t="s">
        <v>2568</v>
      </c>
      <c r="D7657" s="269" t="s">
        <v>1634</v>
      </c>
      <c r="E7657" s="372" t="s">
        <v>1557</v>
      </c>
      <c r="F7657" s="269" t="s">
        <v>475</v>
      </c>
      <c r="G7657" s="373">
        <v>4.53</v>
      </c>
      <c r="H7657" s="225" t="s">
        <v>488</v>
      </c>
      <c r="I7657" s="269" t="s">
        <v>1383</v>
      </c>
      <c r="J7657" s="374">
        <v>0</v>
      </c>
      <c r="K7657" s="269" t="s">
        <v>22</v>
      </c>
      <c r="L7657" s="269" t="s">
        <v>1392</v>
      </c>
      <c r="M7657" s="369">
        <v>2010</v>
      </c>
      <c r="N7657" s="375">
        <v>43873</v>
      </c>
      <c r="O7657" s="226" t="s">
        <v>2569</v>
      </c>
      <c r="P7657" t="str">
        <f t="shared" si="119"/>
        <v>Minnesota River and Greater Blue Earth River TMDL for TSS-Minnesota River-(07020012-800)-TSS</v>
      </c>
    </row>
    <row r="7658" spans="1:16" ht="45" hidden="1" x14ac:dyDescent="0.25">
      <c r="A7658" s="129" t="s">
        <v>2285</v>
      </c>
      <c r="B7658" s="269" t="s">
        <v>640</v>
      </c>
      <c r="C7658" s="226" t="s">
        <v>2568</v>
      </c>
      <c r="D7658" s="269" t="s">
        <v>1634</v>
      </c>
      <c r="E7658" s="372" t="s">
        <v>1557</v>
      </c>
      <c r="F7658" s="269" t="s">
        <v>475</v>
      </c>
      <c r="G7658" s="373">
        <v>2.06</v>
      </c>
      <c r="H7658" s="225" t="s">
        <v>488</v>
      </c>
      <c r="I7658" s="372" t="s">
        <v>1384</v>
      </c>
      <c r="J7658" s="374">
        <v>0</v>
      </c>
      <c r="K7658" s="269" t="s">
        <v>22</v>
      </c>
      <c r="L7658" s="269" t="s">
        <v>1392</v>
      </c>
      <c r="M7658" s="369">
        <v>2010</v>
      </c>
      <c r="N7658" s="375">
        <v>43873</v>
      </c>
      <c r="O7658" s="226" t="s">
        <v>2569</v>
      </c>
      <c r="P7658" t="str">
        <f t="shared" si="119"/>
        <v>Minnesota River and Greater Blue Earth River TMDL for TSS-Minnesota River-(07020012-800)-TSS</v>
      </c>
    </row>
    <row r="7659" spans="1:16" ht="45" hidden="1" x14ac:dyDescent="0.25">
      <c r="A7659" s="129" t="s">
        <v>2285</v>
      </c>
      <c r="B7659" s="269" t="s">
        <v>640</v>
      </c>
      <c r="C7659" s="226" t="s">
        <v>2568</v>
      </c>
      <c r="D7659" s="269" t="s">
        <v>1634</v>
      </c>
      <c r="E7659" s="372" t="s">
        <v>1557</v>
      </c>
      <c r="F7659" s="269" t="s">
        <v>475</v>
      </c>
      <c r="G7659" s="373">
        <v>0.99</v>
      </c>
      <c r="H7659" s="225" t="s">
        <v>488</v>
      </c>
      <c r="I7659" s="372" t="s">
        <v>1385</v>
      </c>
      <c r="J7659" s="374">
        <v>0</v>
      </c>
      <c r="K7659" s="269" t="s">
        <v>22</v>
      </c>
      <c r="L7659" s="269" t="s">
        <v>1392</v>
      </c>
      <c r="M7659" s="369">
        <v>2010</v>
      </c>
      <c r="N7659" s="375">
        <v>43873</v>
      </c>
      <c r="O7659" s="226" t="s">
        <v>2569</v>
      </c>
      <c r="P7659" t="str">
        <f t="shared" si="119"/>
        <v>Minnesota River and Greater Blue Earth River TMDL for TSS-Minnesota River-(07020012-800)-TSS</v>
      </c>
    </row>
  </sheetData>
  <sheetProtection algorithmName="SHA-512" hashValue="VslgC0I3ZlxCK5ZY5xc425ErvSv54QBMgjuHV/xoLGYkqG+mdocTiB+914OXFYLvEjEJo1iUn44m6F9FYAgm2w==" saltValue="P8pJKt2Xo/jOFEfqkKePrQ==" spinCount="100000" sheet="1" objects="1" scenarios="1"/>
  <autoFilter ref="A1:P7659" xr:uid="{00000000-0009-0000-0000-00000A000000}">
    <filterColumn colId="0">
      <filters>
        <filter val="Andover city of"/>
      </filters>
    </filterColumn>
    <filterColumn colId="2">
      <filters>
        <filter val="Coon Creek Watershed District WRAPS 2010"/>
      </filters>
    </filterColumn>
  </autoFilter>
  <pageMargins left="0.5" right="0.5" top="0.75" bottom="0.75" header="0.5" footer="0.5"/>
  <pageSetup scale="72" orientation="landscape" horizontalDpi="90" verticalDpi="90" r:id="rId1"/>
  <headerFooter differentFirst="1">
    <firstFooter>&amp;Lwq-strm4-93b&amp;CMinnesota Pollution Control Agency • 520 Lafayette Rd. N., St. Paul, MN 55155-4194 • www.pca.state.mn.us
651-296-6300 • 800-657-3864 or use your preferred relay service • Info.pca@state.mn.us&amp;ROctober 2019</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D100"/>
  <sheetViews>
    <sheetView workbookViewId="0">
      <selection activeCell="D32" sqref="D32"/>
    </sheetView>
  </sheetViews>
  <sheetFormatPr defaultColWidth="9.140625" defaultRowHeight="12.75" x14ac:dyDescent="0.2"/>
  <cols>
    <col min="1" max="1" width="46" style="309" customWidth="1"/>
    <col min="2" max="2" width="41.85546875" style="309" customWidth="1"/>
    <col min="3" max="3" width="44.42578125" style="309" customWidth="1"/>
    <col min="4" max="4" width="46.42578125" style="309" customWidth="1"/>
    <col min="5" max="16384" width="9.140625" style="309"/>
  </cols>
  <sheetData>
    <row r="1" spans="1:4" s="310" customFormat="1" x14ac:dyDescent="0.2">
      <c r="A1" s="310" t="s">
        <v>2522</v>
      </c>
      <c r="B1" s="310" t="s">
        <v>2522</v>
      </c>
      <c r="C1" s="310" t="s">
        <v>2521</v>
      </c>
      <c r="D1" s="310" t="s">
        <v>2521</v>
      </c>
    </row>
    <row r="2" spans="1:4" x14ac:dyDescent="0.2">
      <c r="A2" s="309" t="str">
        <f>IF('Applicable WLAs determination'!B9="No",'Applicable WLAs determination'!$A9,"")</f>
        <v/>
      </c>
      <c r="B2" s="309" t="s">
        <v>2620</v>
      </c>
      <c r="C2" s="309" t="str">
        <f>IF('Applicable WLAs determination'!B9="Yes",'Applicable WLAs determination'!$A9,"")</f>
        <v>Coon Creek Watershed District WRAPS 2010-Coon Creek-(07010206-530)-TP</v>
      </c>
      <c r="D2" s="309" t="s">
        <v>2618</v>
      </c>
    </row>
    <row r="3" spans="1:4" x14ac:dyDescent="0.2">
      <c r="A3" s="309" t="str">
        <f>IF('Applicable WLAs determination'!B10="No",'Applicable WLAs determination'!$A10,"")</f>
        <v/>
      </c>
      <c r="B3" s="309" t="s">
        <v>2621</v>
      </c>
      <c r="C3" s="309" t="str">
        <f>IF('Applicable WLAs determination'!B10="Yes",'Applicable WLAs determination'!$A10,"")</f>
        <v>Coon Creek Watershed District WRAPS 2010-Coon Creek-(07010206-530)-TSS</v>
      </c>
      <c r="D3" s="309" t="s">
        <v>2619</v>
      </c>
    </row>
    <row r="4" spans="1:4" x14ac:dyDescent="0.2">
      <c r="A4" s="309" t="str">
        <f>IF('Applicable WLAs determination'!B11="No",'Applicable WLAs determination'!$A11,"")</f>
        <v>Coon Creek Watershed District WRAPS 2010-County Ditch 17-(07010206-557)-TP</v>
      </c>
      <c r="B4" s="309" t="s">
        <v>2623</v>
      </c>
      <c r="C4" s="309" t="str">
        <f>IF('Applicable WLAs determination'!B11="Yes",'Applicable WLAs determination'!$A11,"")</f>
        <v/>
      </c>
      <c r="D4" s="309" t="s">
        <v>2622</v>
      </c>
    </row>
    <row r="5" spans="1:4" x14ac:dyDescent="0.2">
      <c r="A5" s="309" t="str">
        <f>IF('Applicable WLAs determination'!B12="No",'Applicable WLAs determination'!$A12,"")</f>
        <v>Coon Creek Watershed District WRAPS 2010-Sand Creek-(07010206-558)-TP</v>
      </c>
      <c r="B5" s="309" t="s">
        <v>2624</v>
      </c>
      <c r="C5" s="309" t="str">
        <f>IF('Applicable WLAs determination'!B12="Yes",'Applicable WLAs determination'!$A12,"")</f>
        <v/>
      </c>
      <c r="D5" s="309" t="s">
        <v>2625</v>
      </c>
    </row>
    <row r="6" spans="1:4" x14ac:dyDescent="0.2">
      <c r="A6" s="309" t="str">
        <f>IF('Applicable WLAs determination'!B13="No",'Applicable WLAs determination'!$A13,"")</f>
        <v/>
      </c>
      <c r="B6" s="309" t="s">
        <v>2606</v>
      </c>
      <c r="C6" s="309" t="str">
        <f>IF('Applicable WLAs determination'!B13="Yes",'Applicable WLAs determination'!$A13,"")</f>
        <v>Coon Creek Watershed District WRAPS 2010-Sand Creek-(07010206-558)-TSS</v>
      </c>
      <c r="D6" s="309" t="s">
        <v>2626</v>
      </c>
    </row>
    <row r="7" spans="1:4" x14ac:dyDescent="0.2">
      <c r="A7" s="309" t="str">
        <f>IF('Applicable WLAs determination'!B14="No",'Applicable WLAs determination'!$A14,"")</f>
        <v>Coon Creek Watershed District WRAPS 2010-Unnamed ditch-(07010206-594)-TP</v>
      </c>
      <c r="B7" s="309" t="s">
        <v>2607</v>
      </c>
      <c r="C7" s="309" t="str">
        <f>IF('Applicable WLAs determination'!B14="Yes",'Applicable WLAs determination'!$A14,"")</f>
        <v/>
      </c>
    </row>
    <row r="8" spans="1:4" x14ac:dyDescent="0.2">
      <c r="A8" s="309" t="str">
        <f>IF('Applicable WLAs determination'!B15="No",'Applicable WLAs determination'!$A15,"")</f>
        <v>Coon Creek Watershed District WRAPS 2010-Unnamed ditch-(07010206-594)-TSS</v>
      </c>
      <c r="B8" s="309" t="s">
        <v>2627</v>
      </c>
      <c r="C8" s="309" t="str">
        <f>IF('Applicable WLAs determination'!B15="Yes",'Applicable WLAs determination'!$A15,"")</f>
        <v/>
      </c>
    </row>
    <row r="9" spans="1:4" x14ac:dyDescent="0.2">
      <c r="A9" s="309" t="str">
        <f>IF('Applicable WLAs determination'!B16="No",'Applicable WLAs determination'!$A16,"")</f>
        <v/>
      </c>
      <c r="B9" s="309" t="s">
        <v>2628</v>
      </c>
      <c r="C9" s="309" t="str">
        <f>IF('Applicable WLAs determination'!B16="Yes",'Applicable WLAs determination'!$A16,"")</f>
        <v>Golden Lake TMDL-Golden-(02-0045-00)-TP</v>
      </c>
    </row>
    <row r="10" spans="1:4" x14ac:dyDescent="0.2">
      <c r="A10" s="309" t="str">
        <f>IF('Applicable WLAs determination'!B17="No",'Applicable WLAs determination'!$A17,"")</f>
        <v>Hardwood Creek Impaired Biota and Dissolved Oxygen TMDL-Hardwood Creek-(07010206-596)-Total Oxygen Demand</v>
      </c>
      <c r="B10" s="309" t="s">
        <v>2629</v>
      </c>
      <c r="C10" s="309" t="str">
        <f>IF('Applicable WLAs determination'!B17="Yes",'Applicable WLAs determination'!$A17,"")</f>
        <v/>
      </c>
    </row>
    <row r="11" spans="1:4" x14ac:dyDescent="0.2">
      <c r="A11" s="309" t="str">
        <f>IF('Applicable WLAs determination'!B18="No",'Applicable WLAs determination'!$A18,"")</f>
        <v>Hardwood Creek Impaired Biota and Dissolved Oxygen TMDL-Hardwood Creek-(07010206-596)-TSS</v>
      </c>
      <c r="B11" s="309" t="s">
        <v>2630</v>
      </c>
      <c r="C11" s="309" t="str">
        <f>IF('Applicable WLAs determination'!B18="Yes",'Applicable WLAs determination'!$A18,"")</f>
        <v/>
      </c>
    </row>
    <row r="12" spans="1:4" x14ac:dyDescent="0.2">
      <c r="A12" s="309" t="str">
        <f>IF('Applicable WLAs determination'!B19="No",'Applicable WLAs determination'!$A19,"")</f>
        <v/>
      </c>
      <c r="C12" s="309" t="str">
        <f>IF('Applicable WLAs determination'!B19="Yes",'Applicable WLAs determination'!$A19,"")</f>
        <v>Peltier/Centerville Lake Nutrient Impairment TMDL-Peltier-(02-0004-00)-TP</v>
      </c>
    </row>
    <row r="13" spans="1:4" x14ac:dyDescent="0.2">
      <c r="A13" s="309" t="str">
        <f>IF('Applicable WLAs determination'!B20="No",'Applicable WLAs determination'!$A20,"")</f>
        <v>Rice Creek Watershed District Southwest Urban Lakes - Excess Nutrients TMDL-East Moore-(02-0075-01)-TP</v>
      </c>
      <c r="C13" s="309" t="str">
        <f>IF('Applicable WLAs determination'!B20="Yes",'Applicable WLAs determination'!$A20,"")</f>
        <v/>
      </c>
    </row>
    <row r="14" spans="1:4" x14ac:dyDescent="0.2">
      <c r="A14" s="309" t="str">
        <f>IF('Applicable WLAs determination'!B21="No",'Applicable WLAs determination'!$A21,"")</f>
        <v>Rice Creek Watershed District Southwest Urban Lakes - Excess Nutrients TMDL-Pike-(62-0069-00)-TP</v>
      </c>
      <c r="C14" s="309" t="str">
        <f>IF('Applicable WLAs determination'!B21="Yes",'Applicable WLAs determination'!$A21,"")</f>
        <v/>
      </c>
    </row>
    <row r="15" spans="1:4" x14ac:dyDescent="0.2">
      <c r="A15" s="309" t="str">
        <f>IF('Applicable WLAs determination'!B22="No",'Applicable WLAs determination'!$A22,"")</f>
        <v>Silver (West) Lake (Metro)-Silver-(62-0083-00)-TP</v>
      </c>
      <c r="C15" s="309" t="str">
        <f>IF('Applicable WLAs determination'!B22="Yes",'Applicable WLAs determination'!$A22,"")</f>
        <v/>
      </c>
    </row>
    <row r="16" spans="1:4" x14ac:dyDescent="0.2">
      <c r="A16" s="309" t="str">
        <f>IF('Applicable WLAs determination'!B23="No",'Applicable WLAs determination'!$A23,"")</f>
        <v>Vadnais Lake Area WMO-Wilkinson-(62-0043-00)-TP</v>
      </c>
      <c r="C16" s="309" t="str">
        <f>IF('Applicable WLAs determination'!B23="Yes",'Applicable WLAs determination'!$A23,"")</f>
        <v/>
      </c>
    </row>
    <row r="17" spans="1:3" x14ac:dyDescent="0.2">
      <c r="A17" s="309" t="str">
        <f>IF('Applicable WLAs determination'!B24="No",'Applicable WLAs determination'!$A24,"")</f>
        <v/>
      </c>
      <c r="C17" s="309" t="str">
        <f>IF('Applicable WLAs determination'!B24="Yes",'Applicable WLAs determination'!$A24,"")</f>
        <v/>
      </c>
    </row>
    <row r="18" spans="1:3" x14ac:dyDescent="0.2">
      <c r="A18" s="309" t="str">
        <f>IF('Applicable WLAs determination'!B25="No",'Applicable WLAs determination'!$A25,"")</f>
        <v/>
      </c>
      <c r="C18" s="309" t="str">
        <f>IF('Applicable WLAs determination'!B25="Yes",'Applicable WLAs determination'!$A25,"")</f>
        <v/>
      </c>
    </row>
    <row r="19" spans="1:3" x14ac:dyDescent="0.2">
      <c r="A19" s="309" t="str">
        <f>IF('Applicable WLAs determination'!B26="No",'Applicable WLAs determination'!$A26,"")</f>
        <v/>
      </c>
      <c r="C19" s="309" t="str">
        <f>IF('Applicable WLAs determination'!B26="Yes",'Applicable WLAs determination'!$A26,"")</f>
        <v/>
      </c>
    </row>
    <row r="20" spans="1:3" x14ac:dyDescent="0.2">
      <c r="A20" s="309" t="str">
        <f>IF('Applicable WLAs determination'!B27="No",'Applicable WLAs determination'!$A27,"")</f>
        <v/>
      </c>
      <c r="C20" s="309" t="str">
        <f>IF('Applicable WLAs determination'!B27="Yes",'Applicable WLAs determination'!$A27,"")</f>
        <v/>
      </c>
    </row>
    <row r="21" spans="1:3" x14ac:dyDescent="0.2">
      <c r="A21" s="309" t="str">
        <f>IF('Applicable WLAs determination'!B28="No",'Applicable WLAs determination'!$A28,"")</f>
        <v/>
      </c>
      <c r="C21" s="309" t="str">
        <f>IF('Applicable WLAs determination'!B28="Yes",'Applicable WLAs determination'!$A28,"")</f>
        <v/>
      </c>
    </row>
    <row r="22" spans="1:3" x14ac:dyDescent="0.2">
      <c r="A22" s="309" t="str">
        <f>IF('Applicable WLAs determination'!B29="No",'Applicable WLAs determination'!$A29,"")</f>
        <v/>
      </c>
      <c r="C22" s="309" t="str">
        <f>IF('Applicable WLAs determination'!B29="Yes",'Applicable WLAs determination'!$A29,"")</f>
        <v/>
      </c>
    </row>
    <row r="23" spans="1:3" x14ac:dyDescent="0.2">
      <c r="A23" s="309" t="str">
        <f>IF('Applicable WLAs determination'!B30="No",'Applicable WLAs determination'!$A30,"")</f>
        <v/>
      </c>
      <c r="C23" s="309" t="str">
        <f>IF('Applicable WLAs determination'!B30="Yes",'Applicable WLAs determination'!$A30,"")</f>
        <v/>
      </c>
    </row>
    <row r="24" spans="1:3" x14ac:dyDescent="0.2">
      <c r="A24" s="309" t="str">
        <f>IF('Applicable WLAs determination'!B31="No",'Applicable WLAs determination'!$A31,"")</f>
        <v/>
      </c>
      <c r="C24" s="309" t="str">
        <f>IF('Applicable WLAs determination'!B31="Yes",'Applicable WLAs determination'!$A31,"")</f>
        <v/>
      </c>
    </row>
    <row r="25" spans="1:3" x14ac:dyDescent="0.2">
      <c r="A25" s="309" t="str">
        <f>IF('Applicable WLAs determination'!B32="No",'Applicable WLAs determination'!$A32,"")</f>
        <v/>
      </c>
      <c r="C25" s="309" t="str">
        <f>IF('Applicable WLAs determination'!B32="Yes",'Applicable WLAs determination'!$A32,"")</f>
        <v/>
      </c>
    </row>
    <row r="26" spans="1:3" x14ac:dyDescent="0.2">
      <c r="A26" s="309" t="str">
        <f>IF('Applicable WLAs determination'!B33="No",'Applicable WLAs determination'!$A33,"")</f>
        <v/>
      </c>
      <c r="C26" s="309" t="str">
        <f>IF('Applicable WLAs determination'!B33="Yes",'Applicable WLAs determination'!$A33,"")</f>
        <v/>
      </c>
    </row>
    <row r="27" spans="1:3" x14ac:dyDescent="0.2">
      <c r="A27" s="309" t="str">
        <f>IF('Applicable WLAs determination'!B34="No",'Applicable WLAs determination'!$A34,"")</f>
        <v/>
      </c>
      <c r="C27" s="309" t="str">
        <f>IF('Applicable WLAs determination'!B34="Yes",'Applicable WLAs determination'!$A34,"")</f>
        <v/>
      </c>
    </row>
    <row r="28" spans="1:3" x14ac:dyDescent="0.2">
      <c r="A28" s="309" t="str">
        <f>IF('Applicable WLAs determination'!B35="No",'Applicable WLAs determination'!$A35,"")</f>
        <v/>
      </c>
      <c r="C28" s="309" t="str">
        <f>IF('Applicable WLAs determination'!B35="Yes",'Applicable WLAs determination'!$A35,"")</f>
        <v/>
      </c>
    </row>
    <row r="29" spans="1:3" x14ac:dyDescent="0.2">
      <c r="A29" s="309" t="str">
        <f>IF('Applicable WLAs determination'!B36="No",'Applicable WLAs determination'!$A36,"")</f>
        <v/>
      </c>
      <c r="C29" s="309" t="str">
        <f>IF('Applicable WLAs determination'!B36="Yes",'Applicable WLAs determination'!$A36,"")</f>
        <v/>
      </c>
    </row>
    <row r="30" spans="1:3" x14ac:dyDescent="0.2">
      <c r="A30" s="309" t="str">
        <f>IF('Applicable WLAs determination'!B37="No",'Applicable WLAs determination'!$A37,"")</f>
        <v/>
      </c>
      <c r="C30" s="309" t="str">
        <f>IF('Applicable WLAs determination'!B37="Yes",'Applicable WLAs determination'!$A37,"")</f>
        <v/>
      </c>
    </row>
    <row r="31" spans="1:3" x14ac:dyDescent="0.2">
      <c r="A31" s="309" t="str">
        <f>IF('Applicable WLAs determination'!B38="No",'Applicable WLAs determination'!$A38,"")</f>
        <v/>
      </c>
      <c r="C31" s="309" t="str">
        <f>IF('Applicable WLAs determination'!B38="Yes",'Applicable WLAs determination'!$A38,"")</f>
        <v/>
      </c>
    </row>
    <row r="32" spans="1:3" x14ac:dyDescent="0.2">
      <c r="A32" s="309" t="str">
        <f>IF('Applicable WLAs determination'!B39="No",'Applicable WLAs determination'!$A39,"")</f>
        <v/>
      </c>
      <c r="C32" s="309" t="str">
        <f>IF('Applicable WLAs determination'!B39="Yes",'Applicable WLAs determination'!$A39,"")</f>
        <v/>
      </c>
    </row>
    <row r="33" spans="1:3" x14ac:dyDescent="0.2">
      <c r="A33" s="309" t="str">
        <f>IF('Applicable WLAs determination'!B40="No",'Applicable WLAs determination'!$A40,"")</f>
        <v/>
      </c>
      <c r="C33" s="309" t="str">
        <f>IF('Applicable WLAs determination'!B40="Yes",'Applicable WLAs determination'!$A40,"")</f>
        <v/>
      </c>
    </row>
    <row r="34" spans="1:3" x14ac:dyDescent="0.2">
      <c r="A34" s="309" t="str">
        <f>IF('Applicable WLAs determination'!B41="No",'Applicable WLAs determination'!$A41,"")</f>
        <v/>
      </c>
      <c r="C34" s="309" t="str">
        <f>IF('Applicable WLAs determination'!B41="Yes",'Applicable WLAs determination'!$A41,"")</f>
        <v/>
      </c>
    </row>
    <row r="35" spans="1:3" x14ac:dyDescent="0.2">
      <c r="A35" s="309" t="str">
        <f>IF('Applicable WLAs determination'!B42="No",'Applicable WLAs determination'!$A42,"")</f>
        <v/>
      </c>
      <c r="C35" s="309" t="str">
        <f>IF('Applicable WLAs determination'!B42="Yes",'Applicable WLAs determination'!$A42,"")</f>
        <v/>
      </c>
    </row>
    <row r="36" spans="1:3" x14ac:dyDescent="0.2">
      <c r="A36" s="309" t="str">
        <f>IF('Applicable WLAs determination'!B43="No",'Applicable WLAs determination'!$A43,"")</f>
        <v/>
      </c>
      <c r="C36" s="309" t="str">
        <f>IF('Applicable WLAs determination'!B43="Yes",'Applicable WLAs determination'!$A43,"")</f>
        <v/>
      </c>
    </row>
    <row r="37" spans="1:3" x14ac:dyDescent="0.2">
      <c r="A37" s="309" t="str">
        <f>IF('Applicable WLAs determination'!B44="No",'Applicable WLAs determination'!$A44,"")</f>
        <v/>
      </c>
      <c r="C37" s="309" t="str">
        <f>IF('Applicable WLAs determination'!B44="Yes",'Applicable WLAs determination'!$A44,"")</f>
        <v/>
      </c>
    </row>
    <row r="38" spans="1:3" x14ac:dyDescent="0.2">
      <c r="A38" s="309" t="str">
        <f>IF('Applicable WLAs determination'!B45="No",'Applicable WLAs determination'!$A45,"")</f>
        <v/>
      </c>
      <c r="C38" s="309" t="str">
        <f>IF('Applicable WLAs determination'!B45="Yes",'Applicable WLAs determination'!$A45,"")</f>
        <v/>
      </c>
    </row>
    <row r="39" spans="1:3" x14ac:dyDescent="0.2">
      <c r="A39" s="309" t="str">
        <f>IF('Applicable WLAs determination'!B46="No",'Applicable WLAs determination'!$A46,"")</f>
        <v/>
      </c>
      <c r="C39" s="309" t="str">
        <f>IF('Applicable WLAs determination'!B46="Yes",'Applicable WLAs determination'!$A46,"")</f>
        <v/>
      </c>
    </row>
    <row r="40" spans="1:3" x14ac:dyDescent="0.2">
      <c r="A40" s="309" t="str">
        <f>IF('Applicable WLAs determination'!B47="No",'Applicable WLAs determination'!$A47,"")</f>
        <v/>
      </c>
      <c r="C40" s="309" t="str">
        <f>IF('Applicable WLAs determination'!B47="Yes",'Applicable WLAs determination'!$A47,"")</f>
        <v/>
      </c>
    </row>
    <row r="41" spans="1:3" x14ac:dyDescent="0.2">
      <c r="A41" s="309" t="str">
        <f>IF('Applicable WLAs determination'!B48="No",'Applicable WLAs determination'!$A48,"")</f>
        <v/>
      </c>
      <c r="C41" s="309" t="str">
        <f>IF('Applicable WLAs determination'!B48="Yes",'Applicable WLAs determination'!$A48,"")</f>
        <v/>
      </c>
    </row>
    <row r="42" spans="1:3" x14ac:dyDescent="0.2">
      <c r="A42" s="309" t="str">
        <f>IF('Applicable WLAs determination'!B49="No",'Applicable WLAs determination'!$A49,"")</f>
        <v/>
      </c>
      <c r="C42" s="309" t="str">
        <f>IF('Applicable WLAs determination'!B49="Yes",'Applicable WLAs determination'!$A49,"")</f>
        <v/>
      </c>
    </row>
    <row r="43" spans="1:3" x14ac:dyDescent="0.2">
      <c r="A43" s="309" t="str">
        <f>IF('Applicable WLAs determination'!B50="No",'Applicable WLAs determination'!$A50,"")</f>
        <v/>
      </c>
      <c r="C43" s="309" t="str">
        <f>IF('Applicable WLAs determination'!B50="Yes",'Applicable WLAs determination'!$A50,"")</f>
        <v/>
      </c>
    </row>
    <row r="44" spans="1:3" x14ac:dyDescent="0.2">
      <c r="A44" s="309" t="str">
        <f>IF('Applicable WLAs determination'!B51="No",'Applicable WLAs determination'!$A51,"")</f>
        <v/>
      </c>
      <c r="C44" s="309" t="str">
        <f>IF('Applicable WLAs determination'!B51="Yes",'Applicable WLAs determination'!$A51,"")</f>
        <v/>
      </c>
    </row>
    <row r="45" spans="1:3" x14ac:dyDescent="0.2">
      <c r="A45" s="309" t="str">
        <f>IF('Applicable WLAs determination'!B52="No",'Applicable WLAs determination'!$A52,"")</f>
        <v/>
      </c>
      <c r="C45" s="309" t="str">
        <f>IF('Applicable WLAs determination'!B52="Yes",'Applicable WLAs determination'!$A52,"")</f>
        <v/>
      </c>
    </row>
    <row r="46" spans="1:3" x14ac:dyDescent="0.2">
      <c r="A46" s="309" t="str">
        <f>IF('Applicable WLAs determination'!B53="No",'Applicable WLAs determination'!$A53,"")</f>
        <v/>
      </c>
      <c r="C46" s="309" t="str">
        <f>IF('Applicable WLAs determination'!B53="Yes",'Applicable WLAs determination'!$A53,"")</f>
        <v/>
      </c>
    </row>
    <row r="47" spans="1:3" x14ac:dyDescent="0.2">
      <c r="A47" s="309" t="str">
        <f>IF('Applicable WLAs determination'!B54="No",'Applicable WLAs determination'!$A54,"")</f>
        <v/>
      </c>
      <c r="C47" s="309" t="str">
        <f>IF('Applicable WLAs determination'!B54="Yes",'Applicable WLAs determination'!$A54,"")</f>
        <v/>
      </c>
    </row>
    <row r="48" spans="1:3" x14ac:dyDescent="0.2">
      <c r="A48" s="309" t="str">
        <f>IF('Applicable WLAs determination'!B55="No",'Applicable WLAs determination'!$A55,"")</f>
        <v/>
      </c>
      <c r="C48" s="309" t="str">
        <f>IF('Applicable WLAs determination'!B55="Yes",'Applicable WLAs determination'!$A55,"")</f>
        <v/>
      </c>
    </row>
    <row r="49" spans="1:3" x14ac:dyDescent="0.2">
      <c r="A49" s="309" t="str">
        <f>IF('Applicable WLAs determination'!B56="No",'Applicable WLAs determination'!$A56,"")</f>
        <v/>
      </c>
      <c r="C49" s="309" t="str">
        <f>IF('Applicable WLAs determination'!B56="Yes",'Applicable WLAs determination'!$A56,"")</f>
        <v/>
      </c>
    </row>
    <row r="50" spans="1:3" x14ac:dyDescent="0.2">
      <c r="A50" s="309" t="str">
        <f>IF('Applicable WLAs determination'!B57="No",'Applicable WLAs determination'!$A57,"")</f>
        <v/>
      </c>
      <c r="C50" s="309" t="str">
        <f>IF('Applicable WLAs determination'!B57="Yes",'Applicable WLAs determination'!$A57,"")</f>
        <v/>
      </c>
    </row>
    <row r="51" spans="1:3" x14ac:dyDescent="0.2">
      <c r="A51" s="309" t="str">
        <f>IF('Applicable WLAs determination'!B58="No",'Applicable WLAs determination'!$A58,"")</f>
        <v/>
      </c>
      <c r="C51" s="309" t="str">
        <f>IF('Applicable WLAs determination'!B58="Yes",'Applicable WLAs determination'!$A58,"")</f>
        <v/>
      </c>
    </row>
    <row r="52" spans="1:3" x14ac:dyDescent="0.2">
      <c r="A52" s="309" t="str">
        <f>IF('Applicable WLAs determination'!B59="No",'Applicable WLAs determination'!$A59,"")</f>
        <v/>
      </c>
      <c r="C52" s="309" t="str">
        <f>IF('Applicable WLAs determination'!B59="Yes",'Applicable WLAs determination'!$A59,"")</f>
        <v/>
      </c>
    </row>
    <row r="53" spans="1:3" x14ac:dyDescent="0.2">
      <c r="A53" s="309" t="str">
        <f>IF('Applicable WLAs determination'!B60="No",'Applicable WLAs determination'!$A60,"")</f>
        <v/>
      </c>
      <c r="C53" s="309" t="str">
        <f>IF('Applicable WLAs determination'!B60="Yes",'Applicable WLAs determination'!$A60,"")</f>
        <v/>
      </c>
    </row>
    <row r="54" spans="1:3" x14ac:dyDescent="0.2">
      <c r="A54" s="309" t="str">
        <f>IF('Applicable WLAs determination'!B61="No",'Applicable WLAs determination'!$A61,"")</f>
        <v/>
      </c>
      <c r="C54" s="309" t="str">
        <f>IF('Applicable WLAs determination'!B61="Yes",'Applicable WLAs determination'!$A61,"")</f>
        <v/>
      </c>
    </row>
    <row r="55" spans="1:3" x14ac:dyDescent="0.2">
      <c r="A55" s="309" t="str">
        <f>IF('Applicable WLAs determination'!B62="No",'Applicable WLAs determination'!$A62,"")</f>
        <v/>
      </c>
      <c r="C55" s="309" t="str">
        <f>IF('Applicable WLAs determination'!B62="Yes",'Applicable WLAs determination'!$A62,"")</f>
        <v/>
      </c>
    </row>
    <row r="56" spans="1:3" x14ac:dyDescent="0.2">
      <c r="A56" s="309" t="str">
        <f>IF('Applicable WLAs determination'!B63="No",'Applicable WLAs determination'!$A63,"")</f>
        <v/>
      </c>
      <c r="C56" s="309" t="str">
        <f>IF('Applicable WLAs determination'!B63="Yes",'Applicable WLAs determination'!$A63,"")</f>
        <v/>
      </c>
    </row>
    <row r="57" spans="1:3" x14ac:dyDescent="0.2">
      <c r="A57" s="309" t="str">
        <f>IF('Applicable WLAs determination'!B64="No",'Applicable WLAs determination'!$A64,"")</f>
        <v/>
      </c>
      <c r="C57" s="309" t="str">
        <f>IF('Applicable WLAs determination'!B64="Yes",'Applicable WLAs determination'!$A64,"")</f>
        <v/>
      </c>
    </row>
    <row r="58" spans="1:3" x14ac:dyDescent="0.2">
      <c r="A58" s="309" t="str">
        <f>IF('Applicable WLAs determination'!B65="No",'Applicable WLAs determination'!$A65,"")</f>
        <v/>
      </c>
      <c r="C58" s="309" t="str">
        <f>IF('Applicable WLAs determination'!B65="Yes",'Applicable WLAs determination'!$A65,"")</f>
        <v/>
      </c>
    </row>
    <row r="59" spans="1:3" x14ac:dyDescent="0.2">
      <c r="A59" s="309" t="str">
        <f>IF('Applicable WLAs determination'!B66="No",'Applicable WLAs determination'!$A66,"")</f>
        <v/>
      </c>
      <c r="C59" s="309" t="str">
        <f>IF('Applicable WLAs determination'!B66="Yes",'Applicable WLAs determination'!$A66,"")</f>
        <v/>
      </c>
    </row>
    <row r="60" spans="1:3" x14ac:dyDescent="0.2">
      <c r="A60" s="309" t="str">
        <f>IF('Applicable WLAs determination'!B67="No",'Applicable WLAs determination'!$A67,"")</f>
        <v/>
      </c>
      <c r="C60" s="309" t="str">
        <f>IF('Applicable WLAs determination'!B67="Yes",'Applicable WLAs determination'!$A67,"")</f>
        <v/>
      </c>
    </row>
    <row r="61" spans="1:3" x14ac:dyDescent="0.2">
      <c r="A61" s="309" t="str">
        <f>IF('Applicable WLAs determination'!B68="No",'Applicable WLAs determination'!$A68,"")</f>
        <v/>
      </c>
      <c r="C61" s="309" t="str">
        <f>IF('Applicable WLAs determination'!B68="Yes",'Applicable WLAs determination'!$A68,"")</f>
        <v/>
      </c>
    </row>
    <row r="62" spans="1:3" x14ac:dyDescent="0.2">
      <c r="A62" s="309" t="str">
        <f>IF('Applicable WLAs determination'!B69="No",'Applicable WLAs determination'!$A69,"")</f>
        <v/>
      </c>
      <c r="C62" s="309" t="str">
        <f>IF('Applicable WLAs determination'!B69="Yes",'Applicable WLAs determination'!$A69,"")</f>
        <v/>
      </c>
    </row>
    <row r="63" spans="1:3" x14ac:dyDescent="0.2">
      <c r="A63" s="309" t="str">
        <f>IF('Applicable WLAs determination'!B70="No",'Applicable WLAs determination'!$A70,"")</f>
        <v/>
      </c>
      <c r="C63" s="309" t="str">
        <f>IF('Applicable WLAs determination'!B70="Yes",'Applicable WLAs determination'!$A70,"")</f>
        <v/>
      </c>
    </row>
    <row r="64" spans="1:3" x14ac:dyDescent="0.2">
      <c r="A64" s="309" t="str">
        <f>IF('Applicable WLAs determination'!B71="No",'Applicable WLAs determination'!$A71,"")</f>
        <v/>
      </c>
      <c r="C64" s="309" t="str">
        <f>IF('Applicable WLAs determination'!B71="Yes",'Applicable WLAs determination'!$A71,"")</f>
        <v/>
      </c>
    </row>
    <row r="65" spans="1:3" x14ac:dyDescent="0.2">
      <c r="A65" s="309" t="str">
        <f>IF('Applicable WLAs determination'!B72="No",'Applicable WLAs determination'!$A72,"")</f>
        <v/>
      </c>
      <c r="C65" s="309" t="str">
        <f>IF('Applicable WLAs determination'!B72="Yes",'Applicable WLAs determination'!$A72,"")</f>
        <v/>
      </c>
    </row>
    <row r="66" spans="1:3" x14ac:dyDescent="0.2">
      <c r="A66" s="309" t="str">
        <f>IF('Applicable WLAs determination'!B73="No",'Applicable WLAs determination'!$A73,"")</f>
        <v/>
      </c>
      <c r="C66" s="309" t="str">
        <f>IF('Applicable WLAs determination'!B73="Yes",'Applicable WLAs determination'!$A73,"")</f>
        <v/>
      </c>
    </row>
    <row r="67" spans="1:3" x14ac:dyDescent="0.2">
      <c r="A67" s="309" t="str">
        <f>IF('Applicable WLAs determination'!B74="No",'Applicable WLAs determination'!$A74,"")</f>
        <v/>
      </c>
      <c r="C67" s="309" t="str">
        <f>IF('Applicable WLAs determination'!B74="Yes",'Applicable WLAs determination'!$A74,"")</f>
        <v/>
      </c>
    </row>
    <row r="68" spans="1:3" x14ac:dyDescent="0.2">
      <c r="A68" s="309" t="str">
        <f>IF('Applicable WLAs determination'!B75="No",'Applicable WLAs determination'!$A75,"")</f>
        <v/>
      </c>
      <c r="C68" s="309" t="str">
        <f>IF('Applicable WLAs determination'!B75="Yes",'Applicable WLAs determination'!$A75,"")</f>
        <v/>
      </c>
    </row>
    <row r="69" spans="1:3" x14ac:dyDescent="0.2">
      <c r="A69" s="309" t="str">
        <f>IF('Applicable WLAs determination'!B76="No",'Applicable WLAs determination'!$A76,"")</f>
        <v/>
      </c>
      <c r="C69" s="309" t="str">
        <f>IF('Applicable WLAs determination'!B76="Yes",'Applicable WLAs determination'!$A76,"")</f>
        <v/>
      </c>
    </row>
    <row r="70" spans="1:3" x14ac:dyDescent="0.2">
      <c r="A70" s="309" t="str">
        <f>IF('Applicable WLAs determination'!B77="No",'Applicable WLAs determination'!$A77,"")</f>
        <v/>
      </c>
      <c r="C70" s="309" t="str">
        <f>IF('Applicable WLAs determination'!B77="Yes",'Applicable WLAs determination'!$A77,"")</f>
        <v/>
      </c>
    </row>
    <row r="71" spans="1:3" x14ac:dyDescent="0.2">
      <c r="A71" s="309" t="str">
        <f>IF('Applicable WLAs determination'!B78="No",'Applicable WLAs determination'!$A78,"")</f>
        <v/>
      </c>
      <c r="C71" s="309" t="str">
        <f>IF('Applicable WLAs determination'!B78="Yes",'Applicable WLAs determination'!$A78,"")</f>
        <v/>
      </c>
    </row>
    <row r="72" spans="1:3" x14ac:dyDescent="0.2">
      <c r="A72" s="309" t="str">
        <f>IF('Applicable WLAs determination'!B79="No",'Applicable WLAs determination'!$A79,"")</f>
        <v/>
      </c>
      <c r="C72" s="309" t="str">
        <f>IF('Applicable WLAs determination'!B79="Yes",'Applicable WLAs determination'!$A79,"")</f>
        <v/>
      </c>
    </row>
    <row r="73" spans="1:3" x14ac:dyDescent="0.2">
      <c r="A73" s="309" t="str">
        <f>IF('Applicable WLAs determination'!B80="No",'Applicable WLAs determination'!$A80,"")</f>
        <v/>
      </c>
      <c r="C73" s="309" t="str">
        <f>IF('Applicable WLAs determination'!B80="Yes",'Applicable WLAs determination'!$A80,"")</f>
        <v/>
      </c>
    </row>
    <row r="74" spans="1:3" x14ac:dyDescent="0.2">
      <c r="A74" s="309" t="str">
        <f>IF('Applicable WLAs determination'!B81="No",'Applicable WLAs determination'!$A81,"")</f>
        <v/>
      </c>
      <c r="C74" s="309" t="str">
        <f>IF('Applicable WLAs determination'!B81="Yes",'Applicable WLAs determination'!$A81,"")</f>
        <v/>
      </c>
    </row>
    <row r="75" spans="1:3" x14ac:dyDescent="0.2">
      <c r="A75" s="309" t="str">
        <f>IF('Applicable WLAs determination'!B82="No",'Applicable WLAs determination'!$A82,"")</f>
        <v/>
      </c>
      <c r="C75" s="309" t="str">
        <f>IF('Applicable WLAs determination'!B82="Yes",'Applicable WLAs determination'!$A82,"")</f>
        <v/>
      </c>
    </row>
    <row r="76" spans="1:3" x14ac:dyDescent="0.2">
      <c r="A76" s="309" t="str">
        <f>IF('Applicable WLAs determination'!B83="No",'Applicable WLAs determination'!$A83,"")</f>
        <v/>
      </c>
      <c r="C76" s="309" t="str">
        <f>IF('Applicable WLAs determination'!B83="Yes",'Applicable WLAs determination'!$A83,"")</f>
        <v/>
      </c>
    </row>
    <row r="77" spans="1:3" x14ac:dyDescent="0.2">
      <c r="A77" s="309" t="str">
        <f>IF('Applicable WLAs determination'!B84="No",'Applicable WLAs determination'!$A84,"")</f>
        <v/>
      </c>
      <c r="C77" s="309" t="str">
        <f>IF('Applicable WLAs determination'!B84="Yes",'Applicable WLAs determination'!$A84,"")</f>
        <v/>
      </c>
    </row>
    <row r="78" spans="1:3" x14ac:dyDescent="0.2">
      <c r="A78" s="309" t="str">
        <f>IF('Applicable WLAs determination'!B85="No",'Applicable WLAs determination'!$A85,"")</f>
        <v/>
      </c>
      <c r="C78" s="309" t="str">
        <f>IF('Applicable WLAs determination'!B85="Yes",'Applicable WLAs determination'!$A85,"")</f>
        <v/>
      </c>
    </row>
    <row r="79" spans="1:3" x14ac:dyDescent="0.2">
      <c r="A79" s="309" t="str">
        <f>IF('Applicable WLAs determination'!B86="No",'Applicable WLAs determination'!$A86,"")</f>
        <v/>
      </c>
      <c r="C79" s="309" t="str">
        <f>IF('Applicable WLAs determination'!B86="Yes",'Applicable WLAs determination'!$A86,"")</f>
        <v/>
      </c>
    </row>
    <row r="80" spans="1:3" x14ac:dyDescent="0.2">
      <c r="A80" s="309" t="str">
        <f>IF('Applicable WLAs determination'!B87="No",'Applicable WLAs determination'!$A87,"")</f>
        <v/>
      </c>
      <c r="C80" s="309" t="str">
        <f>IF('Applicable WLAs determination'!B87="Yes",'Applicable WLAs determination'!$A87,"")</f>
        <v/>
      </c>
    </row>
    <row r="81" spans="1:3" x14ac:dyDescent="0.2">
      <c r="A81" s="309" t="str">
        <f>IF('Applicable WLAs determination'!B88="No",'Applicable WLAs determination'!$A88,"")</f>
        <v/>
      </c>
      <c r="C81" s="309" t="str">
        <f>IF('Applicable WLAs determination'!B88="Yes",'Applicable WLAs determination'!$A88,"")</f>
        <v/>
      </c>
    </row>
    <row r="82" spans="1:3" x14ac:dyDescent="0.2">
      <c r="A82" s="309" t="str">
        <f>IF('Applicable WLAs determination'!B89="No",'Applicable WLAs determination'!$A89,"")</f>
        <v/>
      </c>
      <c r="C82" s="309" t="str">
        <f>IF('Applicable WLAs determination'!B89="Yes",'Applicable WLAs determination'!$A89,"")</f>
        <v/>
      </c>
    </row>
    <row r="83" spans="1:3" x14ac:dyDescent="0.2">
      <c r="A83" s="309" t="str">
        <f>IF('Applicable WLAs determination'!B90="No",'Applicable WLAs determination'!$A90,"")</f>
        <v/>
      </c>
      <c r="C83" s="309" t="str">
        <f>IF('Applicable WLAs determination'!B90="Yes",'Applicable WLAs determination'!$A90,"")</f>
        <v/>
      </c>
    </row>
    <row r="84" spans="1:3" x14ac:dyDescent="0.2">
      <c r="A84" s="309" t="str">
        <f>IF('Applicable WLAs determination'!B91="No",'Applicable WLAs determination'!$A91,"")</f>
        <v/>
      </c>
      <c r="C84" s="309" t="str">
        <f>IF('Applicable WLAs determination'!B91="Yes",'Applicable WLAs determination'!$A91,"")</f>
        <v/>
      </c>
    </row>
    <row r="85" spans="1:3" x14ac:dyDescent="0.2">
      <c r="A85" s="309" t="str">
        <f>IF('Applicable WLAs determination'!B92="No",'Applicable WLAs determination'!$A92,"")</f>
        <v/>
      </c>
      <c r="C85" s="309" t="str">
        <f>IF('Applicable WLAs determination'!B92="Yes",'Applicable WLAs determination'!$A92,"")</f>
        <v/>
      </c>
    </row>
    <row r="86" spans="1:3" x14ac:dyDescent="0.2">
      <c r="A86" s="309" t="str">
        <f>IF('Applicable WLAs determination'!B93="No",'Applicable WLAs determination'!$A93,"")</f>
        <v/>
      </c>
      <c r="C86" s="309" t="str">
        <f>IF('Applicable WLAs determination'!B93="Yes",'Applicable WLAs determination'!$A93,"")</f>
        <v/>
      </c>
    </row>
    <row r="87" spans="1:3" x14ac:dyDescent="0.2">
      <c r="A87" s="309" t="str">
        <f>IF('Applicable WLAs determination'!B94="No",'Applicable WLAs determination'!$A94,"")</f>
        <v/>
      </c>
      <c r="C87" s="309" t="str">
        <f>IF('Applicable WLAs determination'!B94="Yes",'Applicable WLAs determination'!$A94,"")</f>
        <v/>
      </c>
    </row>
    <row r="88" spans="1:3" x14ac:dyDescent="0.2">
      <c r="A88" s="309" t="str">
        <f>IF('Applicable WLAs determination'!B95="No",'Applicable WLAs determination'!$A95,"")</f>
        <v/>
      </c>
      <c r="C88" s="309" t="str">
        <f>IF('Applicable WLAs determination'!B95="Yes",'Applicable WLAs determination'!$A95,"")</f>
        <v/>
      </c>
    </row>
    <row r="89" spans="1:3" x14ac:dyDescent="0.2">
      <c r="A89" s="309" t="str">
        <f>IF('Applicable WLAs determination'!B96="No",'Applicable WLAs determination'!$A96,"")</f>
        <v/>
      </c>
      <c r="C89" s="309" t="str">
        <f>IF('Applicable WLAs determination'!B96="Yes",'Applicable WLAs determination'!$A96,"")</f>
        <v/>
      </c>
    </row>
    <row r="90" spans="1:3" x14ac:dyDescent="0.2">
      <c r="A90" s="309" t="str">
        <f>IF('Applicable WLAs determination'!B97="No",'Applicable WLAs determination'!$A97,"")</f>
        <v/>
      </c>
      <c r="C90" s="309" t="str">
        <f>IF('Applicable WLAs determination'!B97="Yes",'Applicable WLAs determination'!$A97,"")</f>
        <v/>
      </c>
    </row>
    <row r="91" spans="1:3" x14ac:dyDescent="0.2">
      <c r="A91" s="309" t="str">
        <f>IF('Applicable WLAs determination'!B98="No",'Applicable WLAs determination'!$A98,"")</f>
        <v/>
      </c>
      <c r="C91" s="309" t="str">
        <f>IF('Applicable WLAs determination'!B98="Yes",'Applicable WLAs determination'!$A98,"")</f>
        <v/>
      </c>
    </row>
    <row r="92" spans="1:3" x14ac:dyDescent="0.2">
      <c r="A92" s="309" t="str">
        <f>IF('Applicable WLAs determination'!B99="No",'Applicable WLAs determination'!$A99,"")</f>
        <v/>
      </c>
      <c r="C92" s="309" t="str">
        <f>IF('Applicable WLAs determination'!B99="Yes",'Applicable WLAs determination'!$A99,"")</f>
        <v/>
      </c>
    </row>
    <row r="93" spans="1:3" x14ac:dyDescent="0.2">
      <c r="A93" s="309" t="str">
        <f>IF('Applicable WLAs determination'!B100="No",'Applicable WLAs determination'!$A100,"")</f>
        <v/>
      </c>
      <c r="C93" s="309" t="str">
        <f>IF('Applicable WLAs determination'!B100="Yes",'Applicable WLAs determination'!$A100,"")</f>
        <v/>
      </c>
    </row>
    <row r="94" spans="1:3" x14ac:dyDescent="0.2">
      <c r="A94" s="309" t="str">
        <f>IF('Applicable WLAs determination'!B101="No",'Applicable WLAs determination'!$A101,"")</f>
        <v/>
      </c>
      <c r="C94" s="309" t="str">
        <f>IF('Applicable WLAs determination'!B101="Yes",'Applicable WLAs determination'!$A101,"")</f>
        <v/>
      </c>
    </row>
    <row r="95" spans="1:3" x14ac:dyDescent="0.2">
      <c r="A95" s="309" t="str">
        <f>IF('Applicable WLAs determination'!B102="No",'Applicable WLAs determination'!$A102,"")</f>
        <v/>
      </c>
      <c r="C95" s="309" t="str">
        <f>IF('Applicable WLAs determination'!B102="Yes",'Applicable WLAs determination'!$A102,"")</f>
        <v/>
      </c>
    </row>
    <row r="96" spans="1:3" x14ac:dyDescent="0.2">
      <c r="A96" s="309" t="str">
        <f>IF('Applicable WLAs determination'!B103="No",'Applicable WLAs determination'!$A103,"")</f>
        <v/>
      </c>
      <c r="C96" s="309" t="str">
        <f>IF('Applicable WLAs determination'!B103="Yes",'Applicable WLAs determination'!$A103,"")</f>
        <v/>
      </c>
    </row>
    <row r="97" spans="1:3" x14ac:dyDescent="0.2">
      <c r="A97" s="309" t="str">
        <f>IF('Applicable WLAs determination'!B104="No",'Applicable WLAs determination'!$A104,"")</f>
        <v/>
      </c>
      <c r="C97" s="309" t="str">
        <f>IF('Applicable WLAs determination'!B104="Yes",'Applicable WLAs determination'!$A104,"")</f>
        <v/>
      </c>
    </row>
    <row r="98" spans="1:3" x14ac:dyDescent="0.2">
      <c r="A98" s="309" t="str">
        <f>IF('Applicable WLAs determination'!B105="No",'Applicable WLAs determination'!$A105,"")</f>
        <v/>
      </c>
      <c r="C98" s="309" t="str">
        <f>IF('Applicable WLAs determination'!B105="Yes",'Applicable WLAs determination'!$A105,"")</f>
        <v/>
      </c>
    </row>
    <row r="99" spans="1:3" x14ac:dyDescent="0.2">
      <c r="A99" s="309" t="str">
        <f>IF('Applicable WLAs determination'!B106="No",'Applicable WLAs determination'!$A106,"")</f>
        <v/>
      </c>
      <c r="C99" s="309" t="str">
        <f>IF('Applicable WLAs determination'!B106="Yes",'Applicable WLAs determination'!$A106,"")</f>
        <v/>
      </c>
    </row>
    <row r="100" spans="1:3" x14ac:dyDescent="0.2">
      <c r="A100" s="309" t="str">
        <f>IF('Applicable WLAs determination'!B107="No",'Applicable WLAs determination'!$A107,"")</f>
        <v/>
      </c>
    </row>
  </sheetData>
  <autoFilter ref="A1:C100" xr:uid="{00000000-0009-0000-0000-00000B000000}"/>
  <pageMargins left="0.7" right="0.7" top="0.75" bottom="0.75" header="0.3" footer="0.3"/>
  <pageSetup paperSize="3"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FF00"/>
  </sheetPr>
  <dimension ref="A1:AK231"/>
  <sheetViews>
    <sheetView topLeftCell="V1" zoomScale="80" zoomScaleNormal="80" workbookViewId="0">
      <selection sqref="A1:XFD1048576"/>
    </sheetView>
  </sheetViews>
  <sheetFormatPr defaultColWidth="46.7109375" defaultRowHeight="12.75" x14ac:dyDescent="0.25"/>
  <cols>
    <col min="1" max="1" width="27.42578125" style="336" bestFit="1" customWidth="1"/>
    <col min="2" max="2" width="46.42578125" style="336" bestFit="1" customWidth="1"/>
    <col min="3" max="3" width="17.85546875" style="336" bestFit="1" customWidth="1"/>
    <col min="4" max="4" width="14.140625" style="336" bestFit="1" customWidth="1"/>
    <col min="5" max="5" width="46.7109375" style="308" customWidth="1"/>
    <col min="6" max="6" width="24" style="336" bestFit="1" customWidth="1"/>
    <col min="7" max="7" width="15.7109375" style="336" bestFit="1" customWidth="1"/>
    <col min="8" max="8" width="17.5703125" style="336" bestFit="1" customWidth="1"/>
    <col min="9" max="9" width="18.140625" style="336" bestFit="1" customWidth="1"/>
    <col min="10" max="10" width="12.28515625" style="336" bestFit="1" customWidth="1"/>
    <col min="11" max="11" width="43.42578125" style="308" customWidth="1"/>
    <col min="12" max="12" width="29.28515625" style="308" customWidth="1"/>
    <col min="13" max="13" width="41" style="308" customWidth="1"/>
    <col min="14" max="14" width="42.7109375" style="308" bestFit="1" customWidth="1"/>
    <col min="15" max="15" width="26.5703125" style="308" customWidth="1"/>
    <col min="16" max="16" width="29.7109375" style="308" customWidth="1"/>
    <col min="17" max="17" width="42.7109375" style="308" bestFit="1" customWidth="1"/>
    <col min="18" max="18" width="32.42578125" style="308" bestFit="1" customWidth="1"/>
    <col min="19" max="19" width="34.7109375" style="308" bestFit="1" customWidth="1"/>
    <col min="20" max="20" width="45.42578125" style="308" customWidth="1"/>
    <col min="21" max="21" width="18.42578125" style="308" bestFit="1" customWidth="1"/>
    <col min="22" max="22" width="24.28515625" style="308" bestFit="1" customWidth="1"/>
    <col min="23" max="23" width="22" style="308" customWidth="1"/>
    <col min="24" max="24" width="28.28515625" style="308" bestFit="1" customWidth="1"/>
    <col min="25" max="25" width="20.140625" style="308" bestFit="1" customWidth="1"/>
    <col min="26" max="26" width="17.28515625" style="308" bestFit="1" customWidth="1"/>
    <col min="27" max="27" width="17.28515625" style="308" customWidth="1"/>
    <col min="28" max="28" width="26.7109375" style="336" customWidth="1"/>
    <col min="29" max="29" width="25.42578125" style="336" customWidth="1"/>
    <col min="30" max="16384" width="46.7109375" style="336"/>
  </cols>
  <sheetData>
    <row r="1" spans="1:37" s="323" customFormat="1" ht="64.5" customHeight="1" x14ac:dyDescent="0.2">
      <c r="A1" s="281" t="s">
        <v>1</v>
      </c>
      <c r="B1" s="167" t="s">
        <v>818</v>
      </c>
      <c r="C1" s="281" t="s">
        <v>2</v>
      </c>
      <c r="D1" s="281" t="s">
        <v>1346</v>
      </c>
      <c r="E1" s="167" t="s">
        <v>5</v>
      </c>
      <c r="F1" s="167" t="s">
        <v>903</v>
      </c>
      <c r="G1" s="167" t="s">
        <v>819</v>
      </c>
      <c r="H1" s="167" t="s">
        <v>886</v>
      </c>
      <c r="I1" s="167" t="s">
        <v>888</v>
      </c>
      <c r="J1" s="281" t="s">
        <v>1024</v>
      </c>
      <c r="K1" s="167" t="s">
        <v>1028</v>
      </c>
      <c r="L1" s="167" t="s">
        <v>1048</v>
      </c>
      <c r="M1" s="167" t="s">
        <v>1049</v>
      </c>
      <c r="N1" s="167" t="s">
        <v>1050</v>
      </c>
      <c r="O1" s="167" t="s">
        <v>1051</v>
      </c>
      <c r="P1" s="167" t="s">
        <v>1052</v>
      </c>
      <c r="Q1" s="167" t="s">
        <v>1053</v>
      </c>
      <c r="R1" s="167" t="s">
        <v>1054</v>
      </c>
      <c r="S1" s="167" t="s">
        <v>1055</v>
      </c>
      <c r="T1" s="167" t="s">
        <v>1056</v>
      </c>
      <c r="U1" s="167" t="s">
        <v>1057</v>
      </c>
      <c r="V1" s="167" t="s">
        <v>1058</v>
      </c>
      <c r="W1" s="167" t="s">
        <v>1059</v>
      </c>
      <c r="X1" s="167" t="s">
        <v>1060</v>
      </c>
      <c r="Y1" s="167" t="s">
        <v>1061</v>
      </c>
      <c r="Z1" s="167" t="s">
        <v>1062</v>
      </c>
      <c r="AA1" s="167" t="s">
        <v>1020</v>
      </c>
      <c r="AB1" s="167" t="s">
        <v>1105</v>
      </c>
      <c r="AC1" s="167" t="s">
        <v>1106</v>
      </c>
      <c r="AD1" s="322" t="s">
        <v>1124</v>
      </c>
      <c r="AE1" s="323" t="s">
        <v>1348</v>
      </c>
      <c r="AF1" s="324" t="s">
        <v>1349</v>
      </c>
      <c r="AG1" s="325" t="s">
        <v>1350</v>
      </c>
      <c r="AH1" s="324" t="s">
        <v>1351</v>
      </c>
      <c r="AI1" s="323" t="s">
        <v>1361</v>
      </c>
      <c r="AJ1" s="323" t="s">
        <v>1371</v>
      </c>
      <c r="AK1" s="323" t="s">
        <v>2318</v>
      </c>
    </row>
    <row r="2" spans="1:37" ht="38.25" x14ac:dyDescent="0.2">
      <c r="A2" s="326" t="s">
        <v>969</v>
      </c>
      <c r="B2" s="327" t="s">
        <v>454</v>
      </c>
      <c r="C2" s="328" t="s">
        <v>4</v>
      </c>
      <c r="D2" s="328">
        <v>2020</v>
      </c>
      <c r="E2" s="329" t="s">
        <v>1044</v>
      </c>
      <c r="F2" s="326" t="s">
        <v>1029</v>
      </c>
      <c r="G2" s="330" t="s">
        <v>1031</v>
      </c>
      <c r="H2" s="330" t="s">
        <v>933</v>
      </c>
      <c r="I2" s="330" t="s">
        <v>890</v>
      </c>
      <c r="J2" s="328" t="s">
        <v>957</v>
      </c>
      <c r="K2" s="329" t="s">
        <v>1009</v>
      </c>
      <c r="L2" s="331" t="s">
        <v>1063</v>
      </c>
      <c r="M2" s="332" t="s">
        <v>1064</v>
      </c>
      <c r="N2" s="332" t="s">
        <v>1065</v>
      </c>
      <c r="O2" s="332" t="s">
        <v>970</v>
      </c>
      <c r="P2" s="332" t="s">
        <v>898</v>
      </c>
      <c r="Q2" s="331" t="s">
        <v>986</v>
      </c>
      <c r="R2" s="331" t="s">
        <v>983</v>
      </c>
      <c r="S2" s="333" t="s">
        <v>1138</v>
      </c>
      <c r="T2" s="331" t="s">
        <v>1066</v>
      </c>
      <c r="U2" s="331" t="s">
        <v>1067</v>
      </c>
      <c r="V2" s="331" t="s">
        <v>1068</v>
      </c>
      <c r="W2" s="329" t="s">
        <v>904</v>
      </c>
      <c r="X2" s="333" t="s">
        <v>1142</v>
      </c>
      <c r="Y2" s="333" t="s">
        <v>1139</v>
      </c>
      <c r="Z2" s="332" t="s">
        <v>998</v>
      </c>
      <c r="AA2" s="331" t="s">
        <v>1046</v>
      </c>
      <c r="AB2" s="333" t="s">
        <v>1099</v>
      </c>
      <c r="AC2" s="334" t="s">
        <v>1102</v>
      </c>
      <c r="AD2" s="335">
        <v>2020</v>
      </c>
      <c r="AE2" s="333" t="s">
        <v>1099</v>
      </c>
      <c r="AF2" s="336" t="s">
        <v>1352</v>
      </c>
      <c r="AG2" s="336" t="s">
        <v>1354</v>
      </c>
      <c r="AH2" s="336" t="s">
        <v>1315</v>
      </c>
      <c r="AI2" s="336" t="s">
        <v>1099</v>
      </c>
      <c r="AJ2" s="336" t="s">
        <v>2314</v>
      </c>
      <c r="AK2" s="336" t="s">
        <v>2319</v>
      </c>
    </row>
    <row r="3" spans="1:37" ht="25.5" x14ac:dyDescent="0.2">
      <c r="A3" s="326" t="s">
        <v>968</v>
      </c>
      <c r="B3" s="327" t="s">
        <v>455</v>
      </c>
      <c r="C3" s="328" t="s">
        <v>3</v>
      </c>
      <c r="D3" s="328">
        <v>2021</v>
      </c>
      <c r="E3" s="329" t="s">
        <v>1008</v>
      </c>
      <c r="F3" s="326" t="s">
        <v>1029</v>
      </c>
      <c r="G3" s="330" t="s">
        <v>1030</v>
      </c>
      <c r="H3" s="330" t="s">
        <v>934</v>
      </c>
      <c r="I3" s="330" t="s">
        <v>889</v>
      </c>
      <c r="K3" s="329" t="s">
        <v>1008</v>
      </c>
      <c r="L3" s="329" t="s">
        <v>964</v>
      </c>
      <c r="M3" s="332" t="s">
        <v>1012</v>
      </c>
      <c r="N3" s="332" t="s">
        <v>900</v>
      </c>
      <c r="O3" s="332" t="s">
        <v>1069</v>
      </c>
      <c r="P3" s="332" t="s">
        <v>959</v>
      </c>
      <c r="Q3" s="331" t="s">
        <v>985</v>
      </c>
      <c r="R3" s="331" t="s">
        <v>990</v>
      </c>
      <c r="S3" s="331"/>
      <c r="T3" s="331" t="s">
        <v>1070</v>
      </c>
      <c r="U3" s="331" t="s">
        <v>1071</v>
      </c>
      <c r="V3" s="331" t="s">
        <v>982</v>
      </c>
      <c r="W3" s="329" t="s">
        <v>946</v>
      </c>
      <c r="X3" s="333" t="s">
        <v>1143</v>
      </c>
      <c r="Y3" s="333" t="s">
        <v>1140</v>
      </c>
      <c r="Z3" s="332" t="s">
        <v>1001</v>
      </c>
      <c r="AA3" s="331" t="s">
        <v>1045</v>
      </c>
      <c r="AB3" s="333" t="s">
        <v>1100</v>
      </c>
      <c r="AC3" s="334" t="s">
        <v>1103</v>
      </c>
      <c r="AD3" s="335">
        <v>2019</v>
      </c>
      <c r="AE3" s="333" t="s">
        <v>1100</v>
      </c>
      <c r="AF3" s="336" t="s">
        <v>1353</v>
      </c>
      <c r="AG3" s="336" t="s">
        <v>1355</v>
      </c>
      <c r="AH3" s="336" t="s">
        <v>1356</v>
      </c>
      <c r="AI3" s="336" t="s">
        <v>1100</v>
      </c>
      <c r="AJ3" s="336" t="s">
        <v>17</v>
      </c>
      <c r="AK3" s="336" t="s">
        <v>2320</v>
      </c>
    </row>
    <row r="4" spans="1:37" ht="25.5" x14ac:dyDescent="0.2">
      <c r="A4" s="337"/>
      <c r="B4" s="327" t="s">
        <v>305</v>
      </c>
      <c r="C4" s="328" t="s">
        <v>241</v>
      </c>
      <c r="D4" s="328">
        <v>2022</v>
      </c>
      <c r="E4" s="329" t="s">
        <v>1007</v>
      </c>
      <c r="F4" s="326" t="s">
        <v>1029</v>
      </c>
      <c r="G4" s="330" t="s">
        <v>241</v>
      </c>
      <c r="H4" s="330" t="s">
        <v>935</v>
      </c>
      <c r="I4" s="330" t="s">
        <v>956</v>
      </c>
      <c r="K4" s="329" t="s">
        <v>1007</v>
      </c>
      <c r="L4" s="331" t="s">
        <v>893</v>
      </c>
      <c r="M4" s="332" t="s">
        <v>1072</v>
      </c>
      <c r="N4" s="332" t="s">
        <v>901</v>
      </c>
      <c r="O4" s="332" t="s">
        <v>1073</v>
      </c>
      <c r="P4" s="332" t="s">
        <v>975</v>
      </c>
      <c r="Q4" s="331" t="s">
        <v>987</v>
      </c>
      <c r="R4" s="331" t="s">
        <v>989</v>
      </c>
      <c r="S4" s="331"/>
      <c r="T4" s="331" t="s">
        <v>1074</v>
      </c>
      <c r="U4" s="331"/>
      <c r="V4" s="331" t="s">
        <v>988</v>
      </c>
      <c r="W4" s="331" t="s">
        <v>992</v>
      </c>
      <c r="X4" s="333" t="s">
        <v>1144</v>
      </c>
      <c r="Y4" s="333" t="s">
        <v>1141</v>
      </c>
      <c r="Z4" s="332" t="s">
        <v>995</v>
      </c>
      <c r="AA4" s="331" t="s">
        <v>7</v>
      </c>
      <c r="AB4" s="333" t="s">
        <v>1101</v>
      </c>
      <c r="AC4" s="334"/>
      <c r="AD4" s="335">
        <v>2018</v>
      </c>
      <c r="AF4" s="336" t="s">
        <v>1359</v>
      </c>
      <c r="AG4" s="336" t="s">
        <v>1358</v>
      </c>
      <c r="AH4" s="336" t="s">
        <v>2475</v>
      </c>
      <c r="AJ4" s="336" t="s">
        <v>2315</v>
      </c>
      <c r="AK4" s="336" t="s">
        <v>2335</v>
      </c>
    </row>
    <row r="5" spans="1:37" ht="25.5" x14ac:dyDescent="0.2">
      <c r="A5" s="337"/>
      <c r="B5" s="327" t="s">
        <v>243</v>
      </c>
      <c r="C5" s="328" t="s">
        <v>822</v>
      </c>
      <c r="D5" s="328">
        <v>2023</v>
      </c>
      <c r="E5" s="329" t="s">
        <v>1032</v>
      </c>
      <c r="F5" s="326" t="s">
        <v>1029</v>
      </c>
      <c r="G5" s="330"/>
      <c r="H5" s="330" t="s">
        <v>936</v>
      </c>
      <c r="I5" s="330" t="s">
        <v>1280</v>
      </c>
      <c r="K5" s="329" t="s">
        <v>1032</v>
      </c>
      <c r="L5" s="331" t="s">
        <v>1013</v>
      </c>
      <c r="M5" s="332" t="s">
        <v>882</v>
      </c>
      <c r="N5" s="332" t="s">
        <v>1075</v>
      </c>
      <c r="O5" s="332" t="s">
        <v>1076</v>
      </c>
      <c r="P5" s="332" t="s">
        <v>991</v>
      </c>
      <c r="Q5" s="331" t="s">
        <v>979</v>
      </c>
      <c r="R5" s="331"/>
      <c r="S5" s="331"/>
      <c r="T5" s="331" t="s">
        <v>1077</v>
      </c>
      <c r="U5" s="331"/>
      <c r="V5" s="331" t="s">
        <v>1047</v>
      </c>
      <c r="W5" s="331" t="s">
        <v>1078</v>
      </c>
      <c r="X5" s="331"/>
      <c r="Y5" s="331"/>
      <c r="Z5" s="332" t="s">
        <v>997</v>
      </c>
      <c r="AA5" s="331" t="s">
        <v>1016</v>
      </c>
      <c r="AB5" s="335"/>
      <c r="AC5" s="326"/>
      <c r="AD5" s="335">
        <v>2017</v>
      </c>
      <c r="AH5" s="336" t="s">
        <v>1357</v>
      </c>
      <c r="AJ5" s="336" t="s">
        <v>2316</v>
      </c>
      <c r="AK5" s="336" t="s">
        <v>2336</v>
      </c>
    </row>
    <row r="6" spans="1:37" x14ac:dyDescent="0.2">
      <c r="A6" s="337"/>
      <c r="B6" s="327" t="s">
        <v>302</v>
      </c>
      <c r="C6" s="337"/>
      <c r="D6" s="328">
        <v>2024</v>
      </c>
      <c r="E6" s="329" t="s">
        <v>1033</v>
      </c>
      <c r="F6" s="328" t="s">
        <v>1025</v>
      </c>
      <c r="G6" s="330"/>
      <c r="H6" s="330" t="s">
        <v>937</v>
      </c>
      <c r="I6" s="337"/>
      <c r="K6" s="329" t="s">
        <v>1018</v>
      </c>
      <c r="L6" s="331" t="s">
        <v>1079</v>
      </c>
      <c r="M6" s="332" t="s">
        <v>963</v>
      </c>
      <c r="N6" s="332" t="s">
        <v>1080</v>
      </c>
      <c r="O6" s="332" t="s">
        <v>971</v>
      </c>
      <c r="P6" s="332" t="s">
        <v>902</v>
      </c>
      <c r="Q6" s="331" t="s">
        <v>980</v>
      </c>
      <c r="R6" s="331"/>
      <c r="S6" s="331"/>
      <c r="T6" s="331" t="s">
        <v>1081</v>
      </c>
      <c r="U6" s="331"/>
      <c r="V6" s="331" t="s">
        <v>965</v>
      </c>
      <c r="W6" s="331" t="s">
        <v>1082</v>
      </c>
      <c r="X6" s="331"/>
      <c r="Y6" s="331"/>
      <c r="Z6" s="332" t="s">
        <v>999</v>
      </c>
      <c r="AA6" s="332"/>
      <c r="AB6" s="335"/>
      <c r="AC6" s="326"/>
      <c r="AD6" s="335">
        <v>2016</v>
      </c>
      <c r="AH6" s="336" t="s">
        <v>241</v>
      </c>
      <c r="AJ6" s="336" t="s">
        <v>2317</v>
      </c>
      <c r="AK6" s="336" t="s">
        <v>2337</v>
      </c>
    </row>
    <row r="7" spans="1:37" ht="25.5" x14ac:dyDescent="0.2">
      <c r="A7" s="337"/>
      <c r="B7" s="327" t="s">
        <v>414</v>
      </c>
      <c r="C7" s="337"/>
      <c r="D7" s="328">
        <v>2025</v>
      </c>
      <c r="E7" s="329" t="s">
        <v>1034</v>
      </c>
      <c r="F7" s="330" t="s">
        <v>1025</v>
      </c>
      <c r="G7" s="337"/>
      <c r="H7" s="330" t="s">
        <v>1026</v>
      </c>
      <c r="I7" s="337"/>
      <c r="K7" s="329" t="s">
        <v>1019</v>
      </c>
      <c r="L7" s="331" t="s">
        <v>1083</v>
      </c>
      <c r="M7" s="332" t="s">
        <v>1084</v>
      </c>
      <c r="N7" s="332" t="s">
        <v>1085</v>
      </c>
      <c r="O7" s="332"/>
      <c r="P7" s="332" t="s">
        <v>976</v>
      </c>
      <c r="Q7" s="331" t="s">
        <v>978</v>
      </c>
      <c r="R7" s="331"/>
      <c r="S7" s="331"/>
      <c r="T7" s="331" t="s">
        <v>1086</v>
      </c>
      <c r="U7" s="331"/>
      <c r="V7" s="338" t="s">
        <v>1087</v>
      </c>
      <c r="W7" s="331"/>
      <c r="X7" s="331"/>
      <c r="Y7" s="331"/>
      <c r="Z7" s="332" t="s">
        <v>993</v>
      </c>
      <c r="AA7" s="332"/>
      <c r="AB7" s="335"/>
      <c r="AC7" s="326"/>
      <c r="AD7" s="335">
        <v>2015</v>
      </c>
      <c r="AK7" s="336" t="s">
        <v>241</v>
      </c>
    </row>
    <row r="8" spans="1:37" ht="25.5" x14ac:dyDescent="0.2">
      <c r="A8" s="337"/>
      <c r="B8" s="327" t="s">
        <v>244</v>
      </c>
      <c r="C8" s="337"/>
      <c r="D8" s="328" t="s">
        <v>1370</v>
      </c>
      <c r="E8" s="329" t="s">
        <v>1041</v>
      </c>
      <c r="F8" s="330" t="s">
        <v>1025</v>
      </c>
      <c r="G8" s="337"/>
      <c r="H8" s="330" t="s">
        <v>1027</v>
      </c>
      <c r="I8" s="337"/>
      <c r="K8" s="329" t="s">
        <v>928</v>
      </c>
      <c r="L8" s="329" t="s">
        <v>1088</v>
      </c>
      <c r="M8" s="332" t="s">
        <v>961</v>
      </c>
      <c r="N8" s="332"/>
      <c r="O8" s="332"/>
      <c r="P8" s="332" t="s">
        <v>899</v>
      </c>
      <c r="Q8" s="331" t="s">
        <v>977</v>
      </c>
      <c r="R8" s="331"/>
      <c r="S8" s="331"/>
      <c r="T8" s="331" t="s">
        <v>1089</v>
      </c>
      <c r="U8" s="331"/>
      <c r="V8" s="329" t="s">
        <v>960</v>
      </c>
      <c r="W8" s="331"/>
      <c r="X8" s="331"/>
      <c r="Y8" s="331"/>
      <c r="Z8" s="332" t="s">
        <v>994</v>
      </c>
      <c r="AA8" s="332"/>
      <c r="AB8" s="335"/>
      <c r="AC8" s="326"/>
      <c r="AD8" s="335">
        <v>2014</v>
      </c>
      <c r="AK8" s="336" t="s">
        <v>2321</v>
      </c>
    </row>
    <row r="9" spans="1:37" x14ac:dyDescent="0.2">
      <c r="A9" s="337"/>
      <c r="B9" s="327" t="s">
        <v>442</v>
      </c>
      <c r="C9" s="337"/>
      <c r="D9" s="337"/>
      <c r="E9" s="329" t="s">
        <v>1035</v>
      </c>
      <c r="F9" s="330" t="s">
        <v>1025</v>
      </c>
      <c r="G9" s="337"/>
      <c r="H9" s="337"/>
      <c r="I9" s="337"/>
      <c r="K9" s="329" t="s">
        <v>1017</v>
      </c>
      <c r="L9" s="331" t="s">
        <v>892</v>
      </c>
      <c r="M9" s="332" t="s">
        <v>962</v>
      </c>
      <c r="N9" s="332"/>
      <c r="O9" s="332"/>
      <c r="P9" s="332" t="s">
        <v>967</v>
      </c>
      <c r="Q9" s="331" t="s">
        <v>1090</v>
      </c>
      <c r="R9" s="331"/>
      <c r="S9" s="331"/>
      <c r="T9" s="331" t="s">
        <v>1091</v>
      </c>
      <c r="U9" s="331"/>
      <c r="V9" s="331" t="s">
        <v>1092</v>
      </c>
      <c r="W9" s="331"/>
      <c r="X9" s="331"/>
      <c r="Y9" s="331"/>
      <c r="Z9" s="332" t="s">
        <v>996</v>
      </c>
      <c r="AA9" s="332"/>
      <c r="AB9" s="335"/>
      <c r="AC9" s="326"/>
      <c r="AD9" s="335">
        <v>2013</v>
      </c>
    </row>
    <row r="10" spans="1:37" ht="38.25" x14ac:dyDescent="0.2">
      <c r="A10" s="337"/>
      <c r="B10" s="327" t="s">
        <v>422</v>
      </c>
      <c r="C10" s="337"/>
      <c r="D10" s="337"/>
      <c r="E10" s="329" t="s">
        <v>1036</v>
      </c>
      <c r="F10" s="330" t="s">
        <v>1025</v>
      </c>
      <c r="G10" s="337"/>
      <c r="H10" s="337"/>
      <c r="I10" s="337"/>
      <c r="K10" s="329" t="s">
        <v>929</v>
      </c>
      <c r="L10" s="331"/>
      <c r="M10" s="332"/>
      <c r="N10" s="332"/>
      <c r="O10" s="332"/>
      <c r="P10" s="332" t="s">
        <v>1015</v>
      </c>
      <c r="Q10" s="331" t="s">
        <v>981</v>
      </c>
      <c r="R10" s="331"/>
      <c r="S10" s="331"/>
      <c r="T10" s="331" t="s">
        <v>1093</v>
      </c>
      <c r="U10" s="331"/>
      <c r="V10" s="331" t="s">
        <v>1094</v>
      </c>
      <c r="W10" s="331"/>
      <c r="X10" s="331"/>
      <c r="Y10" s="331"/>
      <c r="Z10" s="332" t="s">
        <v>1000</v>
      </c>
      <c r="AA10" s="332"/>
      <c r="AB10" s="335"/>
      <c r="AC10" s="326"/>
      <c r="AD10" s="335">
        <v>2012</v>
      </c>
    </row>
    <row r="11" spans="1:37" x14ac:dyDescent="0.2">
      <c r="A11" s="337"/>
      <c r="B11" s="327" t="s">
        <v>303</v>
      </c>
      <c r="C11" s="337"/>
      <c r="D11" s="337"/>
      <c r="E11" s="329" t="s">
        <v>1037</v>
      </c>
      <c r="F11" s="330" t="s">
        <v>1025</v>
      </c>
      <c r="G11" s="337"/>
      <c r="H11" s="337"/>
      <c r="I11" s="337"/>
      <c r="K11" s="329" t="s">
        <v>884</v>
      </c>
      <c r="L11" s="331"/>
      <c r="M11" s="332"/>
      <c r="N11" s="332"/>
      <c r="O11" s="332"/>
      <c r="P11" s="332" t="s">
        <v>972</v>
      </c>
      <c r="Q11" s="332"/>
      <c r="R11" s="332"/>
      <c r="S11" s="332"/>
      <c r="T11" s="332" t="s">
        <v>1095</v>
      </c>
      <c r="U11" s="332"/>
      <c r="V11" s="332"/>
      <c r="W11" s="332"/>
      <c r="X11" s="332"/>
      <c r="Y11" s="332"/>
      <c r="Z11" s="332"/>
      <c r="AA11" s="332"/>
      <c r="AB11" s="335"/>
      <c r="AC11" s="326"/>
      <c r="AD11" s="335">
        <v>2011</v>
      </c>
    </row>
    <row r="12" spans="1:37" x14ac:dyDescent="0.2">
      <c r="A12" s="337"/>
      <c r="B12" s="327" t="s">
        <v>440</v>
      </c>
      <c r="C12" s="337"/>
      <c r="D12" s="337"/>
      <c r="E12" s="329" t="s">
        <v>1104</v>
      </c>
      <c r="F12" s="330" t="s">
        <v>1025</v>
      </c>
      <c r="G12" s="337"/>
      <c r="H12" s="337"/>
      <c r="I12" s="337"/>
      <c r="K12" s="329" t="s">
        <v>945</v>
      </c>
      <c r="L12" s="331"/>
      <c r="M12" s="332"/>
      <c r="N12" s="332"/>
      <c r="O12" s="332"/>
      <c r="P12" s="332" t="s">
        <v>973</v>
      </c>
      <c r="Q12" s="332"/>
      <c r="R12" s="332"/>
      <c r="S12" s="332"/>
      <c r="T12" s="332" t="s">
        <v>1096</v>
      </c>
      <c r="U12" s="332"/>
      <c r="V12" s="332"/>
      <c r="W12" s="332"/>
      <c r="X12" s="332"/>
      <c r="Y12" s="332"/>
      <c r="Z12" s="332"/>
      <c r="AA12" s="332"/>
      <c r="AB12" s="335"/>
      <c r="AC12" s="326"/>
      <c r="AD12" s="335">
        <v>2010</v>
      </c>
    </row>
    <row r="13" spans="1:37" x14ac:dyDescent="0.2">
      <c r="A13" s="337"/>
      <c r="B13" s="327" t="s">
        <v>425</v>
      </c>
      <c r="C13" s="337"/>
      <c r="D13" s="337"/>
      <c r="E13" s="329" t="s">
        <v>1038</v>
      </c>
      <c r="F13" s="330" t="s">
        <v>1025</v>
      </c>
      <c r="G13" s="337"/>
      <c r="H13" s="337"/>
      <c r="I13" s="337"/>
      <c r="K13" s="329" t="s">
        <v>1011</v>
      </c>
      <c r="L13" s="331"/>
      <c r="M13" s="332"/>
      <c r="N13" s="332"/>
      <c r="O13" s="332"/>
      <c r="P13" s="332" t="s">
        <v>984</v>
      </c>
      <c r="Q13" s="332"/>
      <c r="R13" s="332"/>
      <c r="S13" s="332"/>
      <c r="T13" s="332" t="s">
        <v>1097</v>
      </c>
      <c r="U13" s="332"/>
      <c r="V13" s="332"/>
      <c r="W13" s="332"/>
      <c r="X13" s="332"/>
      <c r="Y13" s="332"/>
      <c r="Z13" s="332"/>
      <c r="AA13" s="339"/>
      <c r="AD13" s="335">
        <v>2009</v>
      </c>
    </row>
    <row r="14" spans="1:37" x14ac:dyDescent="0.2">
      <c r="A14" s="337"/>
      <c r="B14" s="327" t="s">
        <v>245</v>
      </c>
      <c r="C14" s="337"/>
      <c r="D14" s="337"/>
      <c r="E14" s="329" t="s">
        <v>1039</v>
      </c>
      <c r="F14" s="330" t="s">
        <v>1025</v>
      </c>
      <c r="G14" s="337"/>
      <c r="H14" s="337"/>
      <c r="I14" s="337"/>
      <c r="K14" s="329" t="s">
        <v>1010</v>
      </c>
      <c r="L14" s="331"/>
      <c r="M14" s="332"/>
      <c r="N14" s="332"/>
      <c r="O14" s="332"/>
      <c r="P14" s="332" t="s">
        <v>974</v>
      </c>
      <c r="Q14" s="332"/>
      <c r="R14" s="332"/>
      <c r="S14" s="332"/>
      <c r="T14" s="332" t="s">
        <v>1098</v>
      </c>
      <c r="U14" s="332"/>
      <c r="V14" s="332"/>
      <c r="W14" s="332"/>
      <c r="X14" s="332"/>
      <c r="Y14" s="332"/>
      <c r="Z14" s="332"/>
      <c r="AA14" s="339"/>
      <c r="AD14" s="335">
        <v>2008</v>
      </c>
    </row>
    <row r="15" spans="1:37" x14ac:dyDescent="0.2">
      <c r="A15" s="337"/>
      <c r="B15" s="327" t="s">
        <v>246</v>
      </c>
      <c r="C15" s="337"/>
      <c r="D15" s="337"/>
      <c r="E15" s="329" t="s">
        <v>1042</v>
      </c>
      <c r="F15" s="330" t="s">
        <v>1025</v>
      </c>
      <c r="G15" s="337"/>
      <c r="H15" s="337"/>
      <c r="I15" s="337"/>
      <c r="K15" s="329" t="s">
        <v>930</v>
      </c>
      <c r="L15" s="331"/>
      <c r="M15" s="332"/>
      <c r="N15" s="332"/>
      <c r="O15" s="332"/>
      <c r="P15" s="332" t="s">
        <v>883</v>
      </c>
      <c r="Q15" s="332"/>
      <c r="R15" s="332"/>
      <c r="S15" s="332"/>
      <c r="T15" s="332"/>
      <c r="U15" s="332"/>
      <c r="V15" s="332"/>
      <c r="W15" s="332"/>
      <c r="X15" s="332"/>
      <c r="Y15" s="332"/>
      <c r="Z15" s="332"/>
      <c r="AA15" s="339"/>
      <c r="AD15" s="335">
        <v>2007</v>
      </c>
    </row>
    <row r="16" spans="1:37" x14ac:dyDescent="0.2">
      <c r="A16" s="337"/>
      <c r="B16" s="327" t="s">
        <v>457</v>
      </c>
      <c r="C16" s="337"/>
      <c r="D16" s="337"/>
      <c r="E16" s="329" t="s">
        <v>1043</v>
      </c>
      <c r="F16" s="330" t="s">
        <v>1025</v>
      </c>
      <c r="G16" s="337"/>
      <c r="H16" s="337"/>
      <c r="I16" s="337"/>
      <c r="K16" s="329" t="s">
        <v>1022</v>
      </c>
      <c r="L16" s="331"/>
      <c r="M16" s="332"/>
      <c r="N16" s="332"/>
      <c r="O16" s="332"/>
      <c r="P16" s="332" t="s">
        <v>966</v>
      </c>
      <c r="Q16" s="332"/>
      <c r="R16" s="332"/>
      <c r="S16" s="332"/>
      <c r="T16" s="332"/>
      <c r="U16" s="332"/>
      <c r="V16" s="332"/>
      <c r="W16" s="332"/>
      <c r="X16" s="332"/>
      <c r="Y16" s="332"/>
      <c r="Z16" s="332"/>
      <c r="AA16" s="339"/>
      <c r="AD16" s="335">
        <v>2006</v>
      </c>
    </row>
    <row r="17" spans="1:30" x14ac:dyDescent="0.25">
      <c r="A17" s="337"/>
      <c r="B17" s="327" t="s">
        <v>247</v>
      </c>
      <c r="C17" s="337"/>
      <c r="D17" s="337"/>
      <c r="E17" s="329" t="s">
        <v>1040</v>
      </c>
      <c r="F17" s="330" t="s">
        <v>1025</v>
      </c>
      <c r="G17" s="337"/>
      <c r="H17" s="337"/>
      <c r="I17" s="337"/>
      <c r="K17" s="329" t="s">
        <v>1021</v>
      </c>
      <c r="AD17" s="335">
        <v>2005</v>
      </c>
    </row>
    <row r="18" spans="1:30" x14ac:dyDescent="0.25">
      <c r="A18" s="337"/>
      <c r="B18" s="327" t="s">
        <v>429</v>
      </c>
      <c r="C18" s="337"/>
      <c r="D18" s="337"/>
      <c r="E18" s="340"/>
      <c r="F18" s="330" t="s">
        <v>1025</v>
      </c>
      <c r="G18" s="337"/>
      <c r="H18" s="337"/>
      <c r="I18" s="337"/>
      <c r="K18" s="329" t="s">
        <v>1020</v>
      </c>
      <c r="AD18" s="335">
        <v>2004</v>
      </c>
    </row>
    <row r="19" spans="1:30" x14ac:dyDescent="0.25">
      <c r="A19" s="337"/>
      <c r="B19" s="327" t="s">
        <v>308</v>
      </c>
      <c r="C19" s="337"/>
      <c r="D19" s="337"/>
      <c r="E19" s="340"/>
      <c r="F19" s="337"/>
      <c r="G19" s="337"/>
      <c r="H19" s="337"/>
      <c r="I19" s="337"/>
      <c r="AD19" s="335">
        <v>2003</v>
      </c>
    </row>
    <row r="20" spans="1:30" x14ac:dyDescent="0.25">
      <c r="A20" s="337"/>
      <c r="B20" s="327" t="s">
        <v>309</v>
      </c>
      <c r="C20" s="337"/>
      <c r="D20" s="337"/>
      <c r="E20" s="340"/>
      <c r="F20" s="337"/>
      <c r="G20" s="337"/>
      <c r="H20" s="337"/>
      <c r="I20" s="337"/>
      <c r="AD20" s="335">
        <v>2002</v>
      </c>
    </row>
    <row r="21" spans="1:30" x14ac:dyDescent="0.25">
      <c r="A21" s="337"/>
      <c r="B21" s="327" t="s">
        <v>387</v>
      </c>
      <c r="C21" s="337"/>
      <c r="D21" s="337"/>
      <c r="E21" s="340"/>
      <c r="F21" s="337"/>
      <c r="G21" s="337"/>
      <c r="H21" s="337"/>
      <c r="I21" s="337"/>
      <c r="AD21" s="335">
        <v>2001</v>
      </c>
    </row>
    <row r="22" spans="1:30" x14ac:dyDescent="0.25">
      <c r="A22" s="337"/>
      <c r="B22" s="327" t="s">
        <v>248</v>
      </c>
      <c r="C22" s="337"/>
      <c r="D22" s="337"/>
      <c r="E22" s="340"/>
      <c r="F22" s="337"/>
      <c r="G22" s="337"/>
      <c r="H22" s="337"/>
      <c r="I22" s="337"/>
      <c r="AD22" s="335">
        <v>2000</v>
      </c>
    </row>
    <row r="23" spans="1:30" x14ac:dyDescent="0.25">
      <c r="A23" s="337"/>
      <c r="B23" s="327" t="s">
        <v>458</v>
      </c>
      <c r="C23" s="337"/>
      <c r="D23" s="337"/>
      <c r="E23" s="340"/>
      <c r="F23" s="337"/>
      <c r="G23" s="337"/>
      <c r="H23" s="337"/>
      <c r="I23" s="337"/>
      <c r="AD23" s="335">
        <v>1999</v>
      </c>
    </row>
    <row r="24" spans="1:30" x14ac:dyDescent="0.25">
      <c r="A24" s="337"/>
      <c r="B24" s="327" t="s">
        <v>249</v>
      </c>
      <c r="C24" s="337"/>
      <c r="D24" s="337"/>
      <c r="E24" s="340"/>
      <c r="F24" s="337"/>
      <c r="G24" s="337"/>
      <c r="H24" s="337"/>
      <c r="I24" s="337"/>
      <c r="AD24" s="335">
        <v>1998</v>
      </c>
    </row>
    <row r="25" spans="1:30" x14ac:dyDescent="0.25">
      <c r="A25" s="337"/>
      <c r="B25" s="327" t="s">
        <v>388</v>
      </c>
      <c r="C25" s="337"/>
      <c r="D25" s="337"/>
      <c r="E25" s="340"/>
      <c r="F25" s="337"/>
      <c r="G25" s="337"/>
      <c r="H25" s="337"/>
      <c r="I25" s="337"/>
      <c r="AD25" s="335">
        <v>1997</v>
      </c>
    </row>
    <row r="26" spans="1:30" x14ac:dyDescent="0.25">
      <c r="A26" s="337"/>
      <c r="B26" s="327" t="s">
        <v>306</v>
      </c>
      <c r="C26" s="337"/>
      <c r="D26" s="337"/>
      <c r="E26" s="340"/>
      <c r="F26" s="337"/>
      <c r="G26" s="337"/>
      <c r="H26" s="337"/>
      <c r="I26" s="337"/>
      <c r="AD26" s="335">
        <v>1996</v>
      </c>
    </row>
    <row r="27" spans="1:30" x14ac:dyDescent="0.25">
      <c r="A27" s="337"/>
      <c r="B27" s="327" t="s">
        <v>250</v>
      </c>
      <c r="C27" s="337"/>
      <c r="D27" s="337"/>
      <c r="E27" s="340"/>
      <c r="F27" s="337"/>
      <c r="G27" s="337"/>
      <c r="H27" s="337"/>
      <c r="I27" s="337"/>
      <c r="AD27" s="335">
        <v>1995</v>
      </c>
    </row>
    <row r="28" spans="1:30" x14ac:dyDescent="0.25">
      <c r="A28" s="337"/>
      <c r="B28" s="327" t="s">
        <v>310</v>
      </c>
      <c r="C28" s="337"/>
      <c r="D28" s="337"/>
      <c r="E28" s="340"/>
      <c r="F28" s="337"/>
      <c r="G28" s="337"/>
      <c r="H28" s="337"/>
      <c r="I28" s="337"/>
      <c r="AD28" s="335">
        <v>1994</v>
      </c>
    </row>
    <row r="29" spans="1:30" x14ac:dyDescent="0.25">
      <c r="A29" s="337"/>
      <c r="B29" s="327" t="s">
        <v>311</v>
      </c>
      <c r="C29" s="337"/>
      <c r="D29" s="337"/>
      <c r="E29" s="340"/>
      <c r="F29" s="337"/>
      <c r="G29" s="337"/>
      <c r="H29" s="337"/>
      <c r="I29" s="337"/>
      <c r="AD29" s="335">
        <v>1993</v>
      </c>
    </row>
    <row r="30" spans="1:30" x14ac:dyDescent="0.25">
      <c r="A30" s="337"/>
      <c r="B30" s="327" t="s">
        <v>359</v>
      </c>
      <c r="C30" s="337"/>
      <c r="D30" s="337"/>
      <c r="E30" s="340"/>
      <c r="F30" s="337"/>
      <c r="G30" s="337"/>
      <c r="H30" s="337"/>
      <c r="I30" s="337"/>
      <c r="AD30" s="335">
        <v>1992</v>
      </c>
    </row>
    <row r="31" spans="1:30" x14ac:dyDescent="0.25">
      <c r="A31" s="337"/>
      <c r="B31" s="327" t="s">
        <v>251</v>
      </c>
      <c r="C31" s="337"/>
      <c r="D31" s="337"/>
      <c r="E31" s="340"/>
      <c r="F31" s="337"/>
      <c r="G31" s="337"/>
      <c r="H31" s="337"/>
      <c r="I31" s="337"/>
      <c r="AD31" s="335">
        <v>1991</v>
      </c>
    </row>
    <row r="32" spans="1:30" x14ac:dyDescent="0.25">
      <c r="A32" s="337"/>
      <c r="B32" s="327" t="s">
        <v>456</v>
      </c>
      <c r="C32" s="337"/>
      <c r="D32" s="337"/>
      <c r="E32" s="340"/>
      <c r="F32" s="337"/>
      <c r="G32" s="337"/>
      <c r="H32" s="337"/>
      <c r="I32" s="337"/>
      <c r="AD32" s="335">
        <v>1990</v>
      </c>
    </row>
    <row r="33" spans="1:30" x14ac:dyDescent="0.25">
      <c r="A33" s="337"/>
      <c r="B33" s="327" t="s">
        <v>445</v>
      </c>
      <c r="C33" s="337"/>
      <c r="D33" s="337"/>
      <c r="E33" s="340"/>
      <c r="F33" s="337"/>
      <c r="G33" s="337"/>
      <c r="H33" s="337"/>
      <c r="I33" s="337"/>
      <c r="AD33" s="335">
        <v>1989</v>
      </c>
    </row>
    <row r="34" spans="1:30" x14ac:dyDescent="0.25">
      <c r="A34" s="337"/>
      <c r="B34" s="327" t="s">
        <v>312</v>
      </c>
      <c r="C34" s="337"/>
      <c r="D34" s="337"/>
      <c r="E34" s="340"/>
      <c r="F34" s="337"/>
      <c r="G34" s="337"/>
      <c r="H34" s="337"/>
      <c r="I34" s="337"/>
      <c r="AD34" s="335">
        <v>1988</v>
      </c>
    </row>
    <row r="35" spans="1:30" x14ac:dyDescent="0.25">
      <c r="A35" s="337"/>
      <c r="B35" s="327" t="s">
        <v>252</v>
      </c>
      <c r="C35" s="337"/>
      <c r="D35" s="337"/>
      <c r="E35" s="340"/>
      <c r="F35" s="337"/>
      <c r="G35" s="337"/>
      <c r="H35" s="337"/>
      <c r="I35" s="337"/>
      <c r="AD35" s="335">
        <v>1987</v>
      </c>
    </row>
    <row r="36" spans="1:30" x14ac:dyDescent="0.25">
      <c r="A36" s="337"/>
      <c r="B36" s="327" t="s">
        <v>313</v>
      </c>
      <c r="C36" s="337"/>
      <c r="D36" s="337"/>
      <c r="E36" s="340"/>
      <c r="F36" s="337"/>
      <c r="G36" s="337"/>
      <c r="H36" s="337"/>
      <c r="I36" s="337"/>
      <c r="AD36" s="335">
        <v>1986</v>
      </c>
    </row>
    <row r="37" spans="1:30" x14ac:dyDescent="0.25">
      <c r="A37" s="337"/>
      <c r="B37" s="327" t="s">
        <v>421</v>
      </c>
      <c r="C37" s="337"/>
      <c r="D37" s="337"/>
      <c r="E37" s="340"/>
      <c r="F37" s="337"/>
      <c r="G37" s="337"/>
      <c r="H37" s="337"/>
      <c r="I37" s="337"/>
      <c r="AD37" s="335">
        <v>1985</v>
      </c>
    </row>
    <row r="38" spans="1:30" x14ac:dyDescent="0.25">
      <c r="A38" s="337"/>
      <c r="B38" s="327" t="s">
        <v>307</v>
      </c>
      <c r="C38" s="337"/>
      <c r="D38" s="337"/>
      <c r="E38" s="340"/>
      <c r="F38" s="337"/>
      <c r="G38" s="337"/>
      <c r="H38" s="337"/>
      <c r="I38" s="337"/>
      <c r="AD38" s="335">
        <v>1984</v>
      </c>
    </row>
    <row r="39" spans="1:30" x14ac:dyDescent="0.25">
      <c r="A39" s="337"/>
      <c r="B39" s="327" t="s">
        <v>314</v>
      </c>
      <c r="C39" s="337"/>
      <c r="D39" s="337"/>
      <c r="E39" s="340"/>
      <c r="F39" s="337"/>
      <c r="G39" s="337"/>
      <c r="H39" s="337"/>
      <c r="I39" s="337"/>
      <c r="AD39" s="335">
        <v>1983</v>
      </c>
    </row>
    <row r="40" spans="1:30" x14ac:dyDescent="0.25">
      <c r="A40" s="337"/>
      <c r="B40" s="327" t="s">
        <v>315</v>
      </c>
      <c r="C40" s="337"/>
      <c r="D40" s="337"/>
      <c r="E40" s="340"/>
      <c r="F40" s="337"/>
      <c r="G40" s="337"/>
      <c r="H40" s="337"/>
      <c r="I40" s="337"/>
      <c r="AD40" s="335">
        <v>1982</v>
      </c>
    </row>
    <row r="41" spans="1:30" x14ac:dyDescent="0.25">
      <c r="A41" s="337"/>
      <c r="B41" s="327" t="s">
        <v>441</v>
      </c>
      <c r="C41" s="337"/>
      <c r="D41" s="337"/>
      <c r="E41" s="340"/>
      <c r="F41" s="337"/>
      <c r="G41" s="337"/>
      <c r="H41" s="337"/>
      <c r="I41" s="337"/>
      <c r="AD41" s="335">
        <v>1981</v>
      </c>
    </row>
    <row r="42" spans="1:30" x14ac:dyDescent="0.25">
      <c r="A42" s="337"/>
      <c r="B42" s="327" t="s">
        <v>409</v>
      </c>
      <c r="C42" s="337"/>
      <c r="D42" s="337"/>
      <c r="E42" s="340"/>
      <c r="F42" s="337"/>
      <c r="G42" s="337"/>
      <c r="H42" s="337"/>
      <c r="I42" s="337"/>
      <c r="AD42" s="335">
        <v>1980</v>
      </c>
    </row>
    <row r="43" spans="1:30" x14ac:dyDescent="0.25">
      <c r="A43" s="337"/>
      <c r="B43" s="327" t="s">
        <v>253</v>
      </c>
      <c r="C43" s="337"/>
      <c r="D43" s="337"/>
      <c r="E43" s="340"/>
      <c r="F43" s="337"/>
      <c r="G43" s="337"/>
      <c r="H43" s="337"/>
      <c r="I43" s="337"/>
      <c r="AD43" s="335">
        <v>1979</v>
      </c>
    </row>
    <row r="44" spans="1:30" x14ac:dyDescent="0.25">
      <c r="A44" s="337"/>
      <c r="B44" s="327" t="s">
        <v>316</v>
      </c>
      <c r="C44" s="337"/>
      <c r="D44" s="337"/>
      <c r="E44" s="340"/>
      <c r="F44" s="337"/>
      <c r="G44" s="337"/>
      <c r="H44" s="337"/>
      <c r="I44" s="337"/>
      <c r="AD44" s="335">
        <v>1978</v>
      </c>
    </row>
    <row r="45" spans="1:30" x14ac:dyDescent="0.25">
      <c r="A45" s="337"/>
      <c r="B45" s="327" t="s">
        <v>317</v>
      </c>
      <c r="C45" s="337"/>
      <c r="D45" s="337"/>
      <c r="E45" s="340"/>
      <c r="F45" s="337"/>
      <c r="G45" s="337"/>
      <c r="H45" s="337"/>
      <c r="I45" s="337"/>
      <c r="AD45" s="335">
        <v>1977</v>
      </c>
    </row>
    <row r="46" spans="1:30" x14ac:dyDescent="0.25">
      <c r="A46" s="337"/>
      <c r="B46" s="327" t="s">
        <v>254</v>
      </c>
      <c r="C46" s="337"/>
      <c r="D46" s="337"/>
      <c r="E46" s="340"/>
      <c r="F46" s="337"/>
      <c r="G46" s="337"/>
      <c r="H46" s="337"/>
      <c r="I46" s="337"/>
      <c r="AD46" s="335">
        <v>1976</v>
      </c>
    </row>
    <row r="47" spans="1:30" x14ac:dyDescent="0.25">
      <c r="A47" s="337"/>
      <c r="B47" s="327" t="s">
        <v>255</v>
      </c>
      <c r="C47" s="337"/>
      <c r="D47" s="337"/>
      <c r="E47" s="340"/>
      <c r="F47" s="337"/>
      <c r="G47" s="337"/>
      <c r="H47" s="337"/>
      <c r="I47" s="337"/>
      <c r="AD47" s="335">
        <v>1975</v>
      </c>
    </row>
    <row r="48" spans="1:30" x14ac:dyDescent="0.25">
      <c r="A48" s="337"/>
      <c r="B48" s="327" t="s">
        <v>318</v>
      </c>
      <c r="C48" s="337"/>
      <c r="D48" s="337"/>
      <c r="E48" s="340"/>
      <c r="F48" s="337"/>
      <c r="G48" s="337"/>
      <c r="H48" s="337"/>
      <c r="I48" s="337"/>
      <c r="AD48" s="335">
        <v>1974</v>
      </c>
    </row>
    <row r="49" spans="1:30" x14ac:dyDescent="0.25">
      <c r="A49" s="337"/>
      <c r="B49" s="327" t="s">
        <v>428</v>
      </c>
      <c r="C49" s="337"/>
      <c r="D49" s="337"/>
      <c r="E49" s="340"/>
      <c r="F49" s="337"/>
      <c r="G49" s="337"/>
      <c r="H49" s="337"/>
      <c r="I49" s="337"/>
      <c r="AD49" s="335">
        <v>1973</v>
      </c>
    </row>
    <row r="50" spans="1:30" x14ac:dyDescent="0.25">
      <c r="A50" s="337"/>
      <c r="B50" s="327" t="s">
        <v>360</v>
      </c>
      <c r="C50" s="337"/>
      <c r="D50" s="337"/>
      <c r="E50" s="340"/>
      <c r="F50" s="337"/>
      <c r="G50" s="337"/>
      <c r="H50" s="337"/>
      <c r="I50" s="337"/>
      <c r="AD50" s="335">
        <v>1972</v>
      </c>
    </row>
    <row r="51" spans="1:30" x14ac:dyDescent="0.25">
      <c r="A51" s="337"/>
      <c r="B51" s="327" t="s">
        <v>256</v>
      </c>
      <c r="C51" s="337"/>
      <c r="D51" s="337"/>
      <c r="E51" s="340"/>
      <c r="F51" s="337"/>
      <c r="G51" s="337"/>
      <c r="H51" s="337"/>
      <c r="I51" s="337"/>
      <c r="AD51" s="335">
        <v>1971</v>
      </c>
    </row>
    <row r="52" spans="1:30" x14ac:dyDescent="0.25">
      <c r="A52" s="337"/>
      <c r="B52" s="327" t="s">
        <v>430</v>
      </c>
      <c r="C52" s="337"/>
      <c r="D52" s="337"/>
      <c r="E52" s="340"/>
      <c r="F52" s="337"/>
      <c r="G52" s="337"/>
      <c r="H52" s="337"/>
      <c r="I52" s="337"/>
      <c r="AD52" s="335">
        <v>1970</v>
      </c>
    </row>
    <row r="53" spans="1:30" x14ac:dyDescent="0.25">
      <c r="A53" s="337"/>
      <c r="B53" s="327" t="s">
        <v>257</v>
      </c>
      <c r="C53" s="337"/>
      <c r="D53" s="337"/>
      <c r="E53" s="340"/>
      <c r="F53" s="337"/>
      <c r="G53" s="337"/>
      <c r="H53" s="337"/>
      <c r="I53" s="337"/>
      <c r="AD53" s="335">
        <v>1969</v>
      </c>
    </row>
    <row r="54" spans="1:30" x14ac:dyDescent="0.25">
      <c r="A54" s="337"/>
      <c r="B54" s="327" t="s">
        <v>424</v>
      </c>
      <c r="C54" s="337"/>
      <c r="D54" s="337"/>
      <c r="E54" s="340"/>
      <c r="F54" s="337"/>
      <c r="G54" s="337"/>
      <c r="H54" s="337"/>
      <c r="I54" s="337"/>
      <c r="AD54" s="335">
        <v>1968</v>
      </c>
    </row>
    <row r="55" spans="1:30" x14ac:dyDescent="0.25">
      <c r="A55" s="337"/>
      <c r="B55" s="327" t="s">
        <v>319</v>
      </c>
      <c r="C55" s="337"/>
      <c r="D55" s="337"/>
      <c r="E55" s="340"/>
      <c r="F55" s="337"/>
      <c r="G55" s="337"/>
      <c r="H55" s="337"/>
      <c r="I55" s="337"/>
      <c r="AD55" s="335">
        <v>1967</v>
      </c>
    </row>
    <row r="56" spans="1:30" x14ac:dyDescent="0.25">
      <c r="A56" s="337"/>
      <c r="B56" s="327" t="s">
        <v>389</v>
      </c>
      <c r="C56" s="337"/>
      <c r="D56" s="337"/>
      <c r="E56" s="340"/>
      <c r="F56" s="337"/>
      <c r="G56" s="337"/>
      <c r="H56" s="337"/>
      <c r="I56" s="337"/>
      <c r="AD56" s="335">
        <v>1966</v>
      </c>
    </row>
    <row r="57" spans="1:30" x14ac:dyDescent="0.25">
      <c r="A57" s="337"/>
      <c r="B57" s="327" t="s">
        <v>459</v>
      </c>
      <c r="C57" s="337"/>
      <c r="D57" s="337"/>
      <c r="E57" s="340"/>
      <c r="F57" s="337"/>
      <c r="G57" s="337"/>
      <c r="H57" s="337"/>
      <c r="I57" s="337"/>
      <c r="AD57" s="335">
        <v>1965</v>
      </c>
    </row>
    <row r="58" spans="1:30" x14ac:dyDescent="0.25">
      <c r="A58" s="337"/>
      <c r="B58" s="327" t="s">
        <v>453</v>
      </c>
      <c r="C58" s="337"/>
      <c r="D58" s="337"/>
      <c r="E58" s="340"/>
      <c r="F58" s="337"/>
      <c r="G58" s="337"/>
      <c r="H58" s="337"/>
      <c r="I58" s="337"/>
      <c r="AD58" s="335">
        <v>1964</v>
      </c>
    </row>
    <row r="59" spans="1:30" x14ac:dyDescent="0.25">
      <c r="A59" s="337"/>
      <c r="B59" s="327" t="s">
        <v>258</v>
      </c>
      <c r="C59" s="337"/>
      <c r="D59" s="337"/>
      <c r="E59" s="340"/>
      <c r="F59" s="337"/>
      <c r="G59" s="337"/>
      <c r="H59" s="337"/>
      <c r="I59" s="337"/>
      <c r="AD59" s="335">
        <v>1963</v>
      </c>
    </row>
    <row r="60" spans="1:30" x14ac:dyDescent="0.25">
      <c r="A60" s="337"/>
      <c r="B60" s="327" t="s">
        <v>259</v>
      </c>
      <c r="C60" s="337"/>
      <c r="D60" s="337"/>
      <c r="E60" s="340"/>
      <c r="F60" s="337"/>
      <c r="G60" s="337"/>
      <c r="H60" s="337"/>
      <c r="I60" s="337"/>
      <c r="AD60" s="335">
        <v>1962</v>
      </c>
    </row>
    <row r="61" spans="1:30" x14ac:dyDescent="0.25">
      <c r="A61" s="337"/>
      <c r="B61" s="327" t="s">
        <v>443</v>
      </c>
      <c r="C61" s="337"/>
      <c r="D61" s="337"/>
      <c r="E61" s="340"/>
      <c r="F61" s="337"/>
      <c r="G61" s="337"/>
      <c r="H61" s="337"/>
      <c r="I61" s="337"/>
      <c r="AD61" s="335">
        <v>1961</v>
      </c>
    </row>
    <row r="62" spans="1:30" x14ac:dyDescent="0.25">
      <c r="A62" s="337"/>
      <c r="B62" s="327" t="s">
        <v>260</v>
      </c>
      <c r="C62" s="337"/>
      <c r="D62" s="337"/>
      <c r="E62" s="340"/>
      <c r="F62" s="337"/>
      <c r="G62" s="337"/>
      <c r="H62" s="337"/>
      <c r="I62" s="337"/>
      <c r="AD62" s="335">
        <v>1960</v>
      </c>
    </row>
    <row r="63" spans="1:30" x14ac:dyDescent="0.25">
      <c r="A63" s="337"/>
      <c r="B63" s="327" t="s">
        <v>460</v>
      </c>
      <c r="C63" s="337"/>
      <c r="D63" s="337"/>
      <c r="E63" s="340"/>
      <c r="F63" s="337"/>
      <c r="G63" s="337"/>
      <c r="H63" s="337"/>
      <c r="I63" s="337"/>
      <c r="AD63" s="335">
        <v>1959</v>
      </c>
    </row>
    <row r="64" spans="1:30" x14ac:dyDescent="0.25">
      <c r="A64" s="337"/>
      <c r="B64" s="327" t="s">
        <v>320</v>
      </c>
      <c r="C64" s="337"/>
      <c r="D64" s="337"/>
      <c r="E64" s="340"/>
      <c r="F64" s="337"/>
      <c r="G64" s="337"/>
      <c r="H64" s="337"/>
      <c r="I64" s="337"/>
      <c r="AD64" s="335">
        <v>1958</v>
      </c>
    </row>
    <row r="65" spans="1:30" x14ac:dyDescent="0.25">
      <c r="A65" s="337"/>
      <c r="B65" s="327" t="s">
        <v>261</v>
      </c>
      <c r="C65" s="337"/>
      <c r="D65" s="337"/>
      <c r="E65" s="340"/>
      <c r="F65" s="337"/>
      <c r="G65" s="337"/>
      <c r="H65" s="337"/>
      <c r="I65" s="337"/>
      <c r="AD65" s="335">
        <v>1957</v>
      </c>
    </row>
    <row r="66" spans="1:30" x14ac:dyDescent="0.25">
      <c r="A66" s="337"/>
      <c r="B66" s="327" t="s">
        <v>321</v>
      </c>
      <c r="C66" s="337"/>
      <c r="D66" s="337"/>
      <c r="E66" s="340"/>
      <c r="F66" s="337"/>
      <c r="G66" s="337"/>
      <c r="H66" s="337"/>
      <c r="I66" s="337"/>
      <c r="AD66" s="335">
        <v>1956</v>
      </c>
    </row>
    <row r="67" spans="1:30" x14ac:dyDescent="0.25">
      <c r="A67" s="337"/>
      <c r="B67" s="327" t="s">
        <v>431</v>
      </c>
      <c r="C67" s="337"/>
      <c r="D67" s="337"/>
      <c r="E67" s="340"/>
      <c r="F67" s="337"/>
      <c r="G67" s="337"/>
      <c r="H67" s="337"/>
      <c r="I67" s="337"/>
      <c r="AD67" s="335">
        <v>1955</v>
      </c>
    </row>
    <row r="68" spans="1:30" x14ac:dyDescent="0.25">
      <c r="A68" s="337"/>
      <c r="B68" s="327" t="s">
        <v>361</v>
      </c>
      <c r="C68" s="337"/>
      <c r="D68" s="337"/>
      <c r="E68" s="340"/>
      <c r="F68" s="337"/>
      <c r="G68" s="337"/>
      <c r="H68" s="337"/>
      <c r="I68" s="337"/>
      <c r="AD68" s="335">
        <v>1954</v>
      </c>
    </row>
    <row r="69" spans="1:30" x14ac:dyDescent="0.25">
      <c r="A69" s="337"/>
      <c r="B69" s="327" t="s">
        <v>362</v>
      </c>
      <c r="C69" s="337"/>
      <c r="D69" s="337"/>
      <c r="E69" s="340"/>
      <c r="F69" s="337"/>
      <c r="G69" s="337"/>
      <c r="H69" s="337"/>
      <c r="I69" s="337"/>
      <c r="AD69" s="335">
        <v>1953</v>
      </c>
    </row>
    <row r="70" spans="1:30" x14ac:dyDescent="0.25">
      <c r="A70" s="337"/>
      <c r="B70" s="327" t="s">
        <v>363</v>
      </c>
      <c r="C70" s="337"/>
      <c r="D70" s="337"/>
      <c r="E70" s="340"/>
      <c r="F70" s="337"/>
      <c r="G70" s="337"/>
      <c r="H70" s="337"/>
      <c r="I70" s="337"/>
      <c r="AD70" s="335">
        <v>1952</v>
      </c>
    </row>
    <row r="71" spans="1:30" x14ac:dyDescent="0.25">
      <c r="A71" s="337"/>
      <c r="B71" s="327" t="s">
        <v>401</v>
      </c>
      <c r="C71" s="337"/>
      <c r="D71" s="337"/>
      <c r="E71" s="340"/>
      <c r="F71" s="337"/>
      <c r="G71" s="337"/>
      <c r="H71" s="337"/>
      <c r="I71" s="337"/>
      <c r="AD71" s="335">
        <v>1951</v>
      </c>
    </row>
    <row r="72" spans="1:30" x14ac:dyDescent="0.25">
      <c r="A72" s="337"/>
      <c r="B72" s="327" t="s">
        <v>402</v>
      </c>
      <c r="C72" s="337"/>
      <c r="D72" s="337"/>
      <c r="E72" s="340"/>
      <c r="F72" s="337"/>
      <c r="G72" s="337"/>
      <c r="H72" s="337"/>
      <c r="I72" s="337"/>
      <c r="AD72" s="335">
        <v>1950</v>
      </c>
    </row>
    <row r="73" spans="1:30" x14ac:dyDescent="0.25">
      <c r="A73" s="337"/>
      <c r="B73" s="327" t="s">
        <v>322</v>
      </c>
      <c r="C73" s="337"/>
      <c r="D73" s="337"/>
      <c r="E73" s="340"/>
      <c r="F73" s="337"/>
      <c r="G73" s="337"/>
      <c r="H73" s="337"/>
      <c r="I73" s="337"/>
    </row>
    <row r="74" spans="1:30" x14ac:dyDescent="0.25">
      <c r="A74" s="337"/>
      <c r="B74" s="327" t="s">
        <v>461</v>
      </c>
      <c r="C74" s="337"/>
      <c r="D74" s="337"/>
      <c r="E74" s="340"/>
      <c r="F74" s="337"/>
      <c r="G74" s="337"/>
      <c r="H74" s="337"/>
      <c r="I74" s="337"/>
    </row>
    <row r="75" spans="1:30" x14ac:dyDescent="0.25">
      <c r="A75" s="337"/>
      <c r="B75" s="327" t="s">
        <v>262</v>
      </c>
      <c r="C75" s="337"/>
      <c r="D75" s="337"/>
      <c r="E75" s="340"/>
      <c r="F75" s="337"/>
      <c r="G75" s="337"/>
      <c r="H75" s="337"/>
      <c r="I75" s="337"/>
    </row>
    <row r="76" spans="1:30" x14ac:dyDescent="0.25">
      <c r="A76" s="337"/>
      <c r="B76" s="327" t="s">
        <v>263</v>
      </c>
      <c r="C76" s="337"/>
      <c r="D76" s="337"/>
      <c r="E76" s="340"/>
      <c r="F76" s="337"/>
      <c r="G76" s="337"/>
      <c r="H76" s="337"/>
      <c r="I76" s="337"/>
    </row>
    <row r="77" spans="1:30" x14ac:dyDescent="0.25">
      <c r="A77" s="337"/>
      <c r="B77" s="327" t="s">
        <v>364</v>
      </c>
      <c r="C77" s="337"/>
      <c r="D77" s="337"/>
      <c r="E77" s="340"/>
      <c r="F77" s="337"/>
      <c r="G77" s="337"/>
      <c r="H77" s="337"/>
      <c r="I77" s="337"/>
    </row>
    <row r="78" spans="1:30" x14ac:dyDescent="0.25">
      <c r="A78" s="337"/>
      <c r="B78" s="327" t="s">
        <v>323</v>
      </c>
      <c r="C78" s="337"/>
      <c r="D78" s="337"/>
      <c r="E78" s="340"/>
      <c r="F78" s="337"/>
      <c r="G78" s="337"/>
      <c r="H78" s="337"/>
      <c r="I78" s="337"/>
    </row>
    <row r="79" spans="1:30" x14ac:dyDescent="0.25">
      <c r="A79" s="337"/>
      <c r="B79" s="327" t="s">
        <v>439</v>
      </c>
      <c r="C79" s="337"/>
      <c r="D79" s="337"/>
      <c r="E79" s="340"/>
      <c r="F79" s="337"/>
      <c r="G79" s="337"/>
      <c r="H79" s="337"/>
      <c r="I79" s="337"/>
    </row>
    <row r="80" spans="1:30" x14ac:dyDescent="0.25">
      <c r="A80" s="337"/>
      <c r="B80" s="327" t="s">
        <v>324</v>
      </c>
      <c r="C80" s="337"/>
      <c r="D80" s="337"/>
      <c r="E80" s="340"/>
      <c r="F80" s="337"/>
      <c r="G80" s="337"/>
      <c r="H80" s="337"/>
      <c r="I80" s="337"/>
    </row>
    <row r="81" spans="1:9" x14ac:dyDescent="0.25">
      <c r="A81" s="337"/>
      <c r="B81" s="327" t="s">
        <v>325</v>
      </c>
      <c r="C81" s="337"/>
      <c r="D81" s="337"/>
      <c r="E81" s="340"/>
      <c r="F81" s="337"/>
      <c r="G81" s="337"/>
      <c r="H81" s="337"/>
      <c r="I81" s="337"/>
    </row>
    <row r="82" spans="1:9" x14ac:dyDescent="0.25">
      <c r="A82" s="337"/>
      <c r="B82" s="327" t="s">
        <v>415</v>
      </c>
      <c r="C82" s="337"/>
      <c r="D82" s="337"/>
      <c r="E82" s="340"/>
      <c r="F82" s="337"/>
      <c r="G82" s="337"/>
      <c r="H82" s="337"/>
      <c r="I82" s="337"/>
    </row>
    <row r="83" spans="1:9" x14ac:dyDescent="0.25">
      <c r="A83" s="337"/>
      <c r="B83" s="327" t="s">
        <v>365</v>
      </c>
      <c r="C83" s="337"/>
      <c r="D83" s="337"/>
      <c r="E83" s="340"/>
      <c r="F83" s="337"/>
      <c r="G83" s="337"/>
      <c r="H83" s="337"/>
      <c r="I83" s="337"/>
    </row>
    <row r="84" spans="1:9" x14ac:dyDescent="0.25">
      <c r="A84" s="337"/>
      <c r="B84" s="327" t="s">
        <v>326</v>
      </c>
      <c r="C84" s="337"/>
      <c r="D84" s="337"/>
      <c r="E84" s="340"/>
      <c r="F84" s="337"/>
      <c r="G84" s="337"/>
      <c r="H84" s="337"/>
      <c r="I84" s="337"/>
    </row>
    <row r="85" spans="1:9" x14ac:dyDescent="0.25">
      <c r="A85" s="337"/>
      <c r="B85" s="327" t="s">
        <v>366</v>
      </c>
      <c r="C85" s="337"/>
      <c r="D85" s="337"/>
      <c r="E85" s="340"/>
      <c r="F85" s="337"/>
      <c r="G85" s="337"/>
      <c r="H85" s="337"/>
      <c r="I85" s="337"/>
    </row>
    <row r="86" spans="1:9" x14ac:dyDescent="0.25">
      <c r="A86" s="337"/>
      <c r="B86" s="327" t="s">
        <v>327</v>
      </c>
      <c r="C86" s="337"/>
      <c r="D86" s="337"/>
      <c r="E86" s="340"/>
      <c r="F86" s="337"/>
      <c r="G86" s="337"/>
      <c r="H86" s="337"/>
      <c r="I86" s="337"/>
    </row>
    <row r="87" spans="1:9" x14ac:dyDescent="0.25">
      <c r="A87" s="337"/>
      <c r="B87" s="327" t="s">
        <v>416</v>
      </c>
      <c r="C87" s="337"/>
      <c r="D87" s="337"/>
      <c r="E87" s="340"/>
      <c r="F87" s="337"/>
      <c r="G87" s="337"/>
      <c r="H87" s="337"/>
      <c r="I87" s="337"/>
    </row>
    <row r="88" spans="1:9" x14ac:dyDescent="0.25">
      <c r="A88" s="337"/>
      <c r="B88" s="327" t="s">
        <v>367</v>
      </c>
      <c r="C88" s="337"/>
      <c r="D88" s="337"/>
      <c r="E88" s="340"/>
      <c r="F88" s="337"/>
      <c r="G88" s="337"/>
      <c r="H88" s="337"/>
      <c r="I88" s="337"/>
    </row>
    <row r="89" spans="1:9" x14ac:dyDescent="0.25">
      <c r="A89" s="337"/>
      <c r="B89" s="327" t="s">
        <v>328</v>
      </c>
      <c r="C89" s="337"/>
      <c r="D89" s="337"/>
      <c r="E89" s="340"/>
      <c r="F89" s="337"/>
      <c r="G89" s="337"/>
      <c r="H89" s="337"/>
      <c r="I89" s="337"/>
    </row>
    <row r="90" spans="1:9" x14ac:dyDescent="0.25">
      <c r="A90" s="337"/>
      <c r="B90" s="327" t="s">
        <v>264</v>
      </c>
      <c r="C90" s="337"/>
      <c r="D90" s="337"/>
      <c r="E90" s="340"/>
      <c r="F90" s="337"/>
      <c r="G90" s="337"/>
      <c r="H90" s="337"/>
      <c r="I90" s="337"/>
    </row>
    <row r="91" spans="1:9" x14ac:dyDescent="0.25">
      <c r="A91" s="337"/>
      <c r="B91" s="327" t="s">
        <v>265</v>
      </c>
      <c r="C91" s="337"/>
      <c r="D91" s="337"/>
      <c r="E91" s="340"/>
      <c r="F91" s="337"/>
      <c r="G91" s="337"/>
      <c r="H91" s="337"/>
      <c r="I91" s="337"/>
    </row>
    <row r="92" spans="1:9" x14ac:dyDescent="0.25">
      <c r="A92" s="337"/>
      <c r="B92" s="327" t="s">
        <v>368</v>
      </c>
      <c r="C92" s="337"/>
      <c r="D92" s="337"/>
      <c r="E92" s="340"/>
      <c r="F92" s="337"/>
      <c r="G92" s="337"/>
      <c r="H92" s="337"/>
      <c r="I92" s="337"/>
    </row>
    <row r="93" spans="1:9" x14ac:dyDescent="0.25">
      <c r="A93" s="337"/>
      <c r="B93" s="327" t="s">
        <v>266</v>
      </c>
      <c r="C93" s="337"/>
      <c r="D93" s="337"/>
      <c r="E93" s="340"/>
      <c r="F93" s="337"/>
      <c r="G93" s="337"/>
      <c r="H93" s="337"/>
      <c r="I93" s="337"/>
    </row>
    <row r="94" spans="1:9" x14ac:dyDescent="0.25">
      <c r="A94" s="337"/>
      <c r="B94" s="327" t="s">
        <v>267</v>
      </c>
      <c r="C94" s="337"/>
      <c r="D94" s="337"/>
      <c r="E94" s="340"/>
      <c r="F94" s="337"/>
      <c r="G94" s="337"/>
      <c r="H94" s="337"/>
      <c r="I94" s="337"/>
    </row>
    <row r="95" spans="1:9" x14ac:dyDescent="0.25">
      <c r="A95" s="337"/>
      <c r="B95" s="327" t="s">
        <v>329</v>
      </c>
      <c r="C95" s="337"/>
      <c r="D95" s="337"/>
      <c r="E95" s="340"/>
      <c r="F95" s="337"/>
      <c r="G95" s="337"/>
      <c r="H95" s="337"/>
      <c r="I95" s="337"/>
    </row>
    <row r="96" spans="1:9" x14ac:dyDescent="0.25">
      <c r="A96" s="337"/>
      <c r="B96" s="327" t="s">
        <v>444</v>
      </c>
      <c r="C96" s="337"/>
      <c r="D96" s="337"/>
      <c r="E96" s="340"/>
      <c r="F96" s="337"/>
      <c r="G96" s="337"/>
      <c r="H96" s="337"/>
      <c r="I96" s="337"/>
    </row>
    <row r="97" spans="1:9" x14ac:dyDescent="0.25">
      <c r="A97" s="337"/>
      <c r="B97" s="327" t="s">
        <v>268</v>
      </c>
      <c r="C97" s="337"/>
      <c r="D97" s="337"/>
      <c r="E97" s="340"/>
      <c r="F97" s="337"/>
      <c r="G97" s="337"/>
      <c r="H97" s="337"/>
      <c r="I97" s="337"/>
    </row>
    <row r="98" spans="1:9" x14ac:dyDescent="0.25">
      <c r="A98" s="337"/>
      <c r="B98" s="327" t="s">
        <v>418</v>
      </c>
      <c r="C98" s="337"/>
      <c r="D98" s="337"/>
      <c r="E98" s="340"/>
      <c r="F98" s="337"/>
      <c r="G98" s="337"/>
      <c r="H98" s="337"/>
      <c r="I98" s="337"/>
    </row>
    <row r="99" spans="1:9" x14ac:dyDescent="0.25">
      <c r="A99" s="337"/>
      <c r="B99" s="327" t="s">
        <v>330</v>
      </c>
      <c r="C99" s="337"/>
      <c r="D99" s="337"/>
      <c r="E99" s="340"/>
      <c r="F99" s="337"/>
      <c r="G99" s="337"/>
      <c r="H99" s="337"/>
      <c r="I99" s="337"/>
    </row>
    <row r="100" spans="1:9" x14ac:dyDescent="0.25">
      <c r="A100" s="337"/>
      <c r="B100" s="327" t="s">
        <v>269</v>
      </c>
      <c r="C100" s="337"/>
      <c r="D100" s="337"/>
      <c r="E100" s="340"/>
      <c r="F100" s="337"/>
      <c r="G100" s="337"/>
      <c r="H100" s="337"/>
      <c r="I100" s="337"/>
    </row>
    <row r="101" spans="1:9" x14ac:dyDescent="0.25">
      <c r="A101" s="337"/>
      <c r="B101" s="327" t="s">
        <v>369</v>
      </c>
      <c r="C101" s="337"/>
      <c r="D101" s="337"/>
      <c r="E101" s="340"/>
      <c r="F101" s="337"/>
      <c r="G101" s="337"/>
      <c r="H101" s="337"/>
      <c r="I101" s="337"/>
    </row>
    <row r="102" spans="1:9" x14ac:dyDescent="0.25">
      <c r="A102" s="337"/>
      <c r="B102" s="327" t="s">
        <v>270</v>
      </c>
      <c r="C102" s="337"/>
      <c r="D102" s="337"/>
      <c r="E102" s="340"/>
      <c r="F102" s="337"/>
      <c r="G102" s="337"/>
      <c r="H102" s="337"/>
      <c r="I102" s="337"/>
    </row>
    <row r="103" spans="1:9" x14ac:dyDescent="0.25">
      <c r="A103" s="337"/>
      <c r="B103" s="327" t="s">
        <v>417</v>
      </c>
      <c r="C103" s="337"/>
      <c r="D103" s="337"/>
      <c r="E103" s="340"/>
      <c r="F103" s="337"/>
      <c r="G103" s="337"/>
      <c r="H103" s="337"/>
      <c r="I103" s="337"/>
    </row>
    <row r="104" spans="1:9" x14ac:dyDescent="0.25">
      <c r="A104" s="337"/>
      <c r="B104" s="327" t="s">
        <v>331</v>
      </c>
      <c r="C104" s="337"/>
      <c r="D104" s="337"/>
      <c r="E104" s="340"/>
      <c r="F104" s="337"/>
      <c r="G104" s="337"/>
      <c r="H104" s="337"/>
      <c r="I104" s="337"/>
    </row>
    <row r="105" spans="1:9" x14ac:dyDescent="0.25">
      <c r="A105" s="337"/>
      <c r="B105" s="327" t="s">
        <v>332</v>
      </c>
      <c r="C105" s="337"/>
      <c r="D105" s="337"/>
      <c r="E105" s="340"/>
      <c r="F105" s="337"/>
      <c r="G105" s="337"/>
      <c r="H105" s="337"/>
      <c r="I105" s="337"/>
    </row>
    <row r="106" spans="1:9" x14ac:dyDescent="0.25">
      <c r="A106" s="337"/>
      <c r="B106" s="327" t="s">
        <v>271</v>
      </c>
      <c r="C106" s="337"/>
      <c r="D106" s="337"/>
      <c r="E106" s="340"/>
      <c r="F106" s="337"/>
      <c r="G106" s="337"/>
      <c r="H106" s="337"/>
      <c r="I106" s="337"/>
    </row>
    <row r="107" spans="1:9" x14ac:dyDescent="0.25">
      <c r="A107" s="337"/>
      <c r="B107" s="327" t="s">
        <v>370</v>
      </c>
      <c r="C107" s="337"/>
      <c r="D107" s="337"/>
      <c r="E107" s="340"/>
      <c r="F107" s="337"/>
      <c r="G107" s="337"/>
      <c r="H107" s="337"/>
      <c r="I107" s="337"/>
    </row>
    <row r="108" spans="1:9" x14ac:dyDescent="0.25">
      <c r="A108" s="337"/>
      <c r="B108" s="327" t="s">
        <v>432</v>
      </c>
      <c r="C108" s="337"/>
      <c r="D108" s="337"/>
      <c r="E108" s="340"/>
      <c r="F108" s="337"/>
      <c r="G108" s="337"/>
      <c r="H108" s="337"/>
      <c r="I108" s="337"/>
    </row>
    <row r="109" spans="1:9" x14ac:dyDescent="0.25">
      <c r="A109" s="337"/>
      <c r="B109" s="327" t="s">
        <v>333</v>
      </c>
      <c r="C109" s="337"/>
      <c r="D109" s="337"/>
      <c r="E109" s="340"/>
      <c r="F109" s="337"/>
      <c r="G109" s="337"/>
      <c r="H109" s="337"/>
      <c r="I109" s="337"/>
    </row>
    <row r="110" spans="1:9" x14ac:dyDescent="0.25">
      <c r="A110" s="337"/>
      <c r="B110" s="327" t="s">
        <v>334</v>
      </c>
      <c r="C110" s="337"/>
      <c r="D110" s="337"/>
      <c r="E110" s="340"/>
      <c r="F110" s="337"/>
      <c r="G110" s="337"/>
      <c r="H110" s="337"/>
      <c r="I110" s="337"/>
    </row>
    <row r="111" spans="1:9" x14ac:dyDescent="0.25">
      <c r="A111" s="337"/>
      <c r="B111" s="327" t="s">
        <v>272</v>
      </c>
      <c r="C111" s="337"/>
      <c r="D111" s="337"/>
      <c r="E111" s="340"/>
      <c r="F111" s="337"/>
      <c r="G111" s="337"/>
      <c r="H111" s="337"/>
      <c r="I111" s="337"/>
    </row>
    <row r="112" spans="1:9" x14ac:dyDescent="0.25">
      <c r="A112" s="337"/>
      <c r="B112" s="327" t="s">
        <v>273</v>
      </c>
      <c r="C112" s="337"/>
      <c r="D112" s="337"/>
      <c r="E112" s="340"/>
      <c r="F112" s="337"/>
      <c r="G112" s="337"/>
      <c r="H112" s="337"/>
      <c r="I112" s="337"/>
    </row>
    <row r="113" spans="1:9" x14ac:dyDescent="0.25">
      <c r="A113" s="337"/>
      <c r="B113" s="327" t="s">
        <v>404</v>
      </c>
      <c r="C113" s="337"/>
      <c r="D113" s="337"/>
      <c r="E113" s="340"/>
      <c r="F113" s="337"/>
      <c r="G113" s="337"/>
      <c r="H113" s="337"/>
      <c r="I113" s="337"/>
    </row>
    <row r="114" spans="1:9" x14ac:dyDescent="0.25">
      <c r="A114" s="337"/>
      <c r="B114" s="327" t="s">
        <v>371</v>
      </c>
      <c r="C114" s="337"/>
      <c r="D114" s="337"/>
      <c r="E114" s="340"/>
      <c r="F114" s="337"/>
      <c r="G114" s="337"/>
      <c r="H114" s="337"/>
      <c r="I114" s="337"/>
    </row>
    <row r="115" spans="1:9" x14ac:dyDescent="0.25">
      <c r="A115" s="337"/>
      <c r="B115" s="327" t="s">
        <v>372</v>
      </c>
      <c r="C115" s="337"/>
      <c r="D115" s="337"/>
      <c r="E115" s="340"/>
      <c r="F115" s="337"/>
      <c r="G115" s="337"/>
      <c r="H115" s="337"/>
      <c r="I115" s="337"/>
    </row>
    <row r="116" spans="1:9" x14ac:dyDescent="0.25">
      <c r="A116" s="337"/>
      <c r="B116" s="327" t="s">
        <v>150</v>
      </c>
      <c r="C116" s="337"/>
      <c r="D116" s="337"/>
      <c r="E116" s="340"/>
      <c r="F116" s="337"/>
      <c r="G116" s="337"/>
      <c r="H116" s="337"/>
      <c r="I116" s="337"/>
    </row>
    <row r="117" spans="1:9" x14ac:dyDescent="0.25">
      <c r="A117" s="337"/>
      <c r="B117" s="327" t="s">
        <v>393</v>
      </c>
      <c r="C117" s="337"/>
      <c r="D117" s="337"/>
      <c r="E117" s="340"/>
      <c r="F117" s="337"/>
      <c r="G117" s="337"/>
      <c r="H117" s="337"/>
      <c r="I117" s="337"/>
    </row>
    <row r="118" spans="1:9" x14ac:dyDescent="0.25">
      <c r="A118" s="337"/>
      <c r="B118" s="327" t="s">
        <v>390</v>
      </c>
      <c r="C118" s="337"/>
      <c r="D118" s="337"/>
      <c r="E118" s="340"/>
      <c r="F118" s="337"/>
      <c r="G118" s="337"/>
      <c r="H118" s="337"/>
      <c r="I118" s="337"/>
    </row>
    <row r="119" spans="1:9" x14ac:dyDescent="0.25">
      <c r="A119" s="337"/>
      <c r="B119" s="327" t="s">
        <v>391</v>
      </c>
      <c r="C119" s="337"/>
      <c r="D119" s="337"/>
      <c r="E119" s="340"/>
      <c r="F119" s="337"/>
      <c r="G119" s="337"/>
      <c r="H119" s="337"/>
      <c r="I119" s="337"/>
    </row>
    <row r="120" spans="1:9" x14ac:dyDescent="0.25">
      <c r="A120" s="337"/>
      <c r="B120" s="327" t="s">
        <v>275</v>
      </c>
      <c r="C120" s="337"/>
      <c r="D120" s="337"/>
      <c r="E120" s="340"/>
      <c r="F120" s="337"/>
      <c r="G120" s="337"/>
      <c r="H120" s="337"/>
      <c r="I120" s="337"/>
    </row>
    <row r="121" spans="1:9" x14ac:dyDescent="0.25">
      <c r="A121" s="337"/>
      <c r="B121" s="327" t="s">
        <v>274</v>
      </c>
      <c r="C121" s="337"/>
      <c r="D121" s="337"/>
      <c r="E121" s="340"/>
      <c r="F121" s="337"/>
      <c r="G121" s="337"/>
      <c r="H121" s="337"/>
      <c r="I121" s="337"/>
    </row>
    <row r="122" spans="1:9" x14ac:dyDescent="0.25">
      <c r="A122" s="337"/>
      <c r="B122" s="327" t="s">
        <v>335</v>
      </c>
      <c r="C122" s="337"/>
      <c r="D122" s="337"/>
      <c r="E122" s="340"/>
      <c r="F122" s="337"/>
      <c r="G122" s="337"/>
      <c r="H122" s="337"/>
      <c r="I122" s="337"/>
    </row>
    <row r="123" spans="1:9" x14ac:dyDescent="0.25">
      <c r="A123" s="337"/>
      <c r="B123" s="327" t="s">
        <v>403</v>
      </c>
      <c r="C123" s="337"/>
      <c r="D123" s="337"/>
      <c r="E123" s="340"/>
      <c r="F123" s="337"/>
      <c r="G123" s="337"/>
      <c r="H123" s="337"/>
      <c r="I123" s="337"/>
    </row>
    <row r="124" spans="1:9" x14ac:dyDescent="0.25">
      <c r="A124" s="337"/>
      <c r="B124" s="327" t="s">
        <v>394</v>
      </c>
      <c r="C124" s="337"/>
      <c r="D124" s="337"/>
      <c r="E124" s="340"/>
      <c r="F124" s="337"/>
      <c r="G124" s="337"/>
      <c r="H124" s="337"/>
      <c r="I124" s="337"/>
    </row>
    <row r="125" spans="1:9" x14ac:dyDescent="0.25">
      <c r="A125" s="337"/>
      <c r="B125" s="327" t="s">
        <v>386</v>
      </c>
      <c r="C125" s="337"/>
      <c r="D125" s="337"/>
      <c r="E125" s="340"/>
      <c r="F125" s="337"/>
      <c r="G125" s="337"/>
      <c r="H125" s="337"/>
      <c r="I125" s="337"/>
    </row>
    <row r="126" spans="1:9" x14ac:dyDescent="0.25">
      <c r="A126" s="337"/>
      <c r="B126" s="327" t="s">
        <v>392</v>
      </c>
      <c r="C126" s="337"/>
      <c r="D126" s="337"/>
      <c r="E126" s="340"/>
      <c r="F126" s="337"/>
      <c r="G126" s="337"/>
      <c r="H126" s="337"/>
      <c r="I126" s="337"/>
    </row>
    <row r="127" spans="1:9" x14ac:dyDescent="0.25">
      <c r="A127" s="337"/>
      <c r="B127" s="327" t="s">
        <v>452</v>
      </c>
      <c r="C127" s="337"/>
      <c r="D127" s="337"/>
      <c r="E127" s="340"/>
      <c r="F127" s="337"/>
      <c r="G127" s="337"/>
      <c r="H127" s="337"/>
      <c r="I127" s="337"/>
    </row>
    <row r="128" spans="1:9" x14ac:dyDescent="0.25">
      <c r="A128" s="337"/>
      <c r="B128" s="327" t="s">
        <v>433</v>
      </c>
      <c r="C128" s="337"/>
      <c r="D128" s="337"/>
      <c r="E128" s="340"/>
      <c r="F128" s="337"/>
      <c r="G128" s="337"/>
      <c r="H128" s="337"/>
      <c r="I128" s="337"/>
    </row>
    <row r="129" spans="1:9" x14ac:dyDescent="0.25">
      <c r="A129" s="337"/>
      <c r="B129" s="327" t="s">
        <v>336</v>
      </c>
      <c r="C129" s="337"/>
      <c r="D129" s="337"/>
      <c r="E129" s="340"/>
      <c r="F129" s="337"/>
      <c r="G129" s="337"/>
      <c r="H129" s="337"/>
      <c r="I129" s="337"/>
    </row>
    <row r="130" spans="1:9" x14ac:dyDescent="0.25">
      <c r="A130" s="337"/>
      <c r="B130" s="327" t="s">
        <v>464</v>
      </c>
      <c r="C130" s="337"/>
      <c r="D130" s="337"/>
      <c r="E130" s="340"/>
      <c r="F130" s="337"/>
      <c r="G130" s="337"/>
      <c r="H130" s="337"/>
      <c r="I130" s="337"/>
    </row>
    <row r="131" spans="1:9" x14ac:dyDescent="0.25">
      <c r="A131" s="337"/>
      <c r="B131" s="327" t="s">
        <v>337</v>
      </c>
      <c r="C131" s="337"/>
      <c r="D131" s="337"/>
      <c r="E131" s="340"/>
      <c r="F131" s="337"/>
      <c r="G131" s="337"/>
      <c r="H131" s="337"/>
      <c r="I131" s="337"/>
    </row>
    <row r="132" spans="1:9" x14ac:dyDescent="0.25">
      <c r="A132" s="337"/>
      <c r="B132" s="327" t="s">
        <v>276</v>
      </c>
      <c r="C132" s="337"/>
      <c r="D132" s="337"/>
      <c r="E132" s="340"/>
      <c r="F132" s="337"/>
      <c r="G132" s="337"/>
      <c r="H132" s="337"/>
      <c r="I132" s="337"/>
    </row>
    <row r="133" spans="1:9" x14ac:dyDescent="0.25">
      <c r="A133" s="337"/>
      <c r="B133" s="327" t="s">
        <v>410</v>
      </c>
      <c r="C133" s="337"/>
      <c r="D133" s="337"/>
      <c r="E133" s="340"/>
      <c r="F133" s="337"/>
      <c r="G133" s="337"/>
      <c r="H133" s="337"/>
      <c r="I133" s="337"/>
    </row>
    <row r="134" spans="1:9" x14ac:dyDescent="0.25">
      <c r="A134" s="337"/>
      <c r="B134" s="327" t="s">
        <v>277</v>
      </c>
      <c r="C134" s="337"/>
      <c r="D134" s="337"/>
      <c r="E134" s="340"/>
      <c r="F134" s="337"/>
      <c r="G134" s="337"/>
      <c r="H134" s="337"/>
      <c r="I134" s="337"/>
    </row>
    <row r="135" spans="1:9" x14ac:dyDescent="0.25">
      <c r="A135" s="337"/>
      <c r="B135" s="327" t="s">
        <v>278</v>
      </c>
      <c r="C135" s="337"/>
      <c r="D135" s="337"/>
      <c r="E135" s="340"/>
      <c r="F135" s="337"/>
      <c r="G135" s="337"/>
      <c r="H135" s="337"/>
      <c r="I135" s="337"/>
    </row>
    <row r="136" spans="1:9" x14ac:dyDescent="0.25">
      <c r="A136" s="337"/>
      <c r="B136" s="327" t="s">
        <v>419</v>
      </c>
      <c r="C136" s="337"/>
      <c r="D136" s="337"/>
      <c r="E136" s="340"/>
      <c r="F136" s="337"/>
      <c r="G136" s="337"/>
      <c r="H136" s="337"/>
      <c r="I136" s="337"/>
    </row>
    <row r="137" spans="1:9" x14ac:dyDescent="0.25">
      <c r="A137" s="337"/>
      <c r="B137" s="327" t="s">
        <v>279</v>
      </c>
      <c r="C137" s="337"/>
      <c r="D137" s="337"/>
      <c r="E137" s="340"/>
      <c r="F137" s="337"/>
      <c r="G137" s="337"/>
      <c r="H137" s="337"/>
      <c r="I137" s="337"/>
    </row>
    <row r="138" spans="1:9" x14ac:dyDescent="0.25">
      <c r="A138" s="337"/>
      <c r="B138" s="327" t="s">
        <v>446</v>
      </c>
      <c r="C138" s="337"/>
      <c r="D138" s="337"/>
      <c r="E138" s="340"/>
      <c r="F138" s="337"/>
      <c r="G138" s="337"/>
      <c r="H138" s="337"/>
      <c r="I138" s="337"/>
    </row>
    <row r="139" spans="1:9" x14ac:dyDescent="0.25">
      <c r="A139" s="337"/>
      <c r="B139" s="327" t="s">
        <v>451</v>
      </c>
      <c r="C139" s="337"/>
      <c r="D139" s="337"/>
      <c r="E139" s="340"/>
      <c r="F139" s="337"/>
      <c r="G139" s="337"/>
      <c r="H139" s="337"/>
      <c r="I139" s="337"/>
    </row>
    <row r="140" spans="1:9" x14ac:dyDescent="0.25">
      <c r="A140" s="337"/>
      <c r="B140" s="327" t="s">
        <v>408</v>
      </c>
      <c r="C140" s="337"/>
      <c r="D140" s="337"/>
      <c r="E140" s="340"/>
      <c r="F140" s="337"/>
      <c r="G140" s="337"/>
      <c r="H140" s="337"/>
      <c r="I140" s="337"/>
    </row>
    <row r="141" spans="1:9" x14ac:dyDescent="0.25">
      <c r="A141" s="337"/>
      <c r="B141" s="327" t="s">
        <v>420</v>
      </c>
      <c r="C141" s="337"/>
      <c r="D141" s="337"/>
      <c r="E141" s="340"/>
      <c r="F141" s="337"/>
      <c r="G141" s="337"/>
      <c r="H141" s="337"/>
      <c r="I141" s="337"/>
    </row>
    <row r="142" spans="1:9" x14ac:dyDescent="0.25">
      <c r="A142" s="337"/>
      <c r="B142" s="327" t="s">
        <v>338</v>
      </c>
      <c r="C142" s="337"/>
      <c r="D142" s="337"/>
      <c r="E142" s="340"/>
      <c r="F142" s="337"/>
      <c r="G142" s="337"/>
      <c r="H142" s="337"/>
      <c r="I142" s="337"/>
    </row>
    <row r="143" spans="1:9" x14ac:dyDescent="0.25">
      <c r="A143" s="337"/>
      <c r="B143" s="327" t="s">
        <v>280</v>
      </c>
      <c r="C143" s="337"/>
      <c r="D143" s="337"/>
      <c r="E143" s="340"/>
      <c r="F143" s="337"/>
      <c r="G143" s="337"/>
      <c r="H143" s="337"/>
      <c r="I143" s="337"/>
    </row>
    <row r="144" spans="1:9" x14ac:dyDescent="0.25">
      <c r="A144" s="337"/>
      <c r="B144" s="327" t="s">
        <v>462</v>
      </c>
      <c r="C144" s="337"/>
      <c r="D144" s="337"/>
      <c r="E144" s="340"/>
      <c r="F144" s="337"/>
      <c r="G144" s="337"/>
      <c r="H144" s="337"/>
      <c r="I144" s="337"/>
    </row>
    <row r="145" spans="1:9" x14ac:dyDescent="0.25">
      <c r="A145" s="337"/>
      <c r="B145" s="327" t="s">
        <v>406</v>
      </c>
      <c r="C145" s="337"/>
      <c r="D145" s="337"/>
      <c r="E145" s="340"/>
      <c r="F145" s="337"/>
      <c r="G145" s="337"/>
      <c r="H145" s="337"/>
      <c r="I145" s="337"/>
    </row>
    <row r="146" spans="1:9" x14ac:dyDescent="0.25">
      <c r="A146" s="337"/>
      <c r="B146" s="327" t="s">
        <v>304</v>
      </c>
      <c r="C146" s="337"/>
      <c r="D146" s="337"/>
      <c r="E146" s="340"/>
      <c r="F146" s="337"/>
      <c r="G146" s="337"/>
      <c r="H146" s="337"/>
      <c r="I146" s="337"/>
    </row>
    <row r="147" spans="1:9" x14ac:dyDescent="0.25">
      <c r="A147" s="337"/>
      <c r="B147" s="327" t="s">
        <v>339</v>
      </c>
      <c r="C147" s="337"/>
      <c r="D147" s="337"/>
      <c r="E147" s="340"/>
      <c r="F147" s="337"/>
      <c r="G147" s="337"/>
      <c r="H147" s="337"/>
      <c r="I147" s="337"/>
    </row>
    <row r="148" spans="1:9" x14ac:dyDescent="0.25">
      <c r="A148" s="337"/>
      <c r="B148" s="327" t="s">
        <v>281</v>
      </c>
      <c r="C148" s="337"/>
      <c r="D148" s="337"/>
      <c r="E148" s="340"/>
      <c r="F148" s="337"/>
      <c r="G148" s="337"/>
      <c r="H148" s="337"/>
      <c r="I148" s="337"/>
    </row>
    <row r="149" spans="1:9" x14ac:dyDescent="0.25">
      <c r="A149" s="337"/>
      <c r="B149" s="327" t="s">
        <v>301</v>
      </c>
      <c r="C149" s="337"/>
      <c r="D149" s="337"/>
      <c r="E149" s="340"/>
      <c r="F149" s="337"/>
      <c r="G149" s="337"/>
      <c r="H149" s="337"/>
      <c r="I149" s="337"/>
    </row>
    <row r="150" spans="1:9" x14ac:dyDescent="0.25">
      <c r="A150" s="337"/>
      <c r="B150" s="327" t="s">
        <v>340</v>
      </c>
      <c r="C150" s="337"/>
      <c r="D150" s="337"/>
      <c r="E150" s="340"/>
      <c r="F150" s="337"/>
      <c r="G150" s="337"/>
      <c r="H150" s="337"/>
      <c r="I150" s="337"/>
    </row>
    <row r="151" spans="1:9" x14ac:dyDescent="0.25">
      <c r="A151" s="337"/>
      <c r="B151" s="327" t="s">
        <v>282</v>
      </c>
      <c r="C151" s="337"/>
      <c r="D151" s="337"/>
      <c r="E151" s="340"/>
      <c r="F151" s="337"/>
      <c r="G151" s="337"/>
      <c r="H151" s="337"/>
      <c r="I151" s="337"/>
    </row>
    <row r="152" spans="1:9" x14ac:dyDescent="0.25">
      <c r="A152" s="337"/>
      <c r="B152" s="327" t="s">
        <v>434</v>
      </c>
      <c r="C152" s="337"/>
      <c r="D152" s="337"/>
      <c r="E152" s="340"/>
      <c r="F152" s="337"/>
      <c r="G152" s="337"/>
      <c r="H152" s="337"/>
      <c r="I152" s="337"/>
    </row>
    <row r="153" spans="1:9" x14ac:dyDescent="0.25">
      <c r="A153" s="337"/>
      <c r="B153" s="327" t="s">
        <v>435</v>
      </c>
      <c r="C153" s="337"/>
      <c r="D153" s="337"/>
      <c r="E153" s="340"/>
      <c r="F153" s="337"/>
      <c r="G153" s="337"/>
      <c r="H153" s="337"/>
      <c r="I153" s="337"/>
    </row>
    <row r="154" spans="1:9" x14ac:dyDescent="0.25">
      <c r="A154" s="337"/>
      <c r="B154" s="327" t="s">
        <v>283</v>
      </c>
      <c r="C154" s="337"/>
      <c r="D154" s="337"/>
      <c r="E154" s="340"/>
      <c r="F154" s="337"/>
      <c r="G154" s="337"/>
      <c r="H154" s="337"/>
      <c r="I154" s="337"/>
    </row>
    <row r="155" spans="1:9" x14ac:dyDescent="0.25">
      <c r="A155" s="337"/>
      <c r="B155" s="327" t="s">
        <v>341</v>
      </c>
      <c r="C155" s="337"/>
      <c r="D155" s="337"/>
      <c r="E155" s="340"/>
      <c r="F155" s="337"/>
      <c r="G155" s="337"/>
      <c r="H155" s="337"/>
      <c r="I155" s="337"/>
    </row>
    <row r="156" spans="1:9" x14ac:dyDescent="0.25">
      <c r="A156" s="337"/>
      <c r="B156" s="327" t="s">
        <v>342</v>
      </c>
      <c r="C156" s="337"/>
      <c r="D156" s="337"/>
      <c r="E156" s="340"/>
      <c r="F156" s="337"/>
      <c r="G156" s="337"/>
      <c r="H156" s="337"/>
      <c r="I156" s="337"/>
    </row>
    <row r="157" spans="1:9" x14ac:dyDescent="0.25">
      <c r="A157" s="337"/>
      <c r="B157" s="327" t="s">
        <v>395</v>
      </c>
      <c r="C157" s="337"/>
      <c r="D157" s="337"/>
      <c r="E157" s="340"/>
      <c r="F157" s="337"/>
      <c r="G157" s="337"/>
      <c r="H157" s="337"/>
      <c r="I157" s="337"/>
    </row>
    <row r="158" spans="1:9" x14ac:dyDescent="0.25">
      <c r="A158" s="337"/>
      <c r="B158" s="327" t="s">
        <v>343</v>
      </c>
      <c r="C158" s="337"/>
      <c r="D158" s="337"/>
      <c r="E158" s="340"/>
      <c r="F158" s="337"/>
      <c r="G158" s="337"/>
      <c r="H158" s="337"/>
      <c r="I158" s="337"/>
    </row>
    <row r="159" spans="1:9" x14ac:dyDescent="0.25">
      <c r="A159" s="337"/>
      <c r="B159" s="327" t="s">
        <v>344</v>
      </c>
      <c r="C159" s="337"/>
      <c r="D159" s="337"/>
      <c r="E159" s="340"/>
      <c r="F159" s="337"/>
      <c r="G159" s="337"/>
      <c r="H159" s="337"/>
      <c r="I159" s="337"/>
    </row>
    <row r="160" spans="1:9" x14ac:dyDescent="0.25">
      <c r="A160" s="337"/>
      <c r="B160" s="327" t="s">
        <v>397</v>
      </c>
      <c r="C160" s="337"/>
      <c r="D160" s="337"/>
      <c r="E160" s="340"/>
      <c r="F160" s="337"/>
      <c r="G160" s="337"/>
      <c r="H160" s="337"/>
      <c r="I160" s="337"/>
    </row>
    <row r="161" spans="1:9" x14ac:dyDescent="0.25">
      <c r="A161" s="337"/>
      <c r="B161" s="327" t="s">
        <v>396</v>
      </c>
      <c r="C161" s="337"/>
      <c r="D161" s="337"/>
      <c r="E161" s="340"/>
      <c r="F161" s="337"/>
      <c r="G161" s="337"/>
      <c r="H161" s="337"/>
      <c r="I161" s="337"/>
    </row>
    <row r="162" spans="1:9" x14ac:dyDescent="0.25">
      <c r="A162" s="337"/>
      <c r="B162" s="327" t="s">
        <v>426</v>
      </c>
      <c r="C162" s="337"/>
      <c r="D162" s="337"/>
      <c r="E162" s="340"/>
      <c r="F162" s="337"/>
      <c r="G162" s="337"/>
      <c r="H162" s="337"/>
      <c r="I162" s="337"/>
    </row>
    <row r="163" spans="1:9" x14ac:dyDescent="0.25">
      <c r="A163" s="337"/>
      <c r="B163" s="327" t="s">
        <v>427</v>
      </c>
      <c r="C163" s="337"/>
      <c r="D163" s="337"/>
      <c r="E163" s="340"/>
      <c r="F163" s="337"/>
      <c r="G163" s="337"/>
      <c r="H163" s="337"/>
      <c r="I163" s="337"/>
    </row>
    <row r="164" spans="1:9" x14ac:dyDescent="0.25">
      <c r="A164" s="337"/>
      <c r="B164" s="327" t="s">
        <v>398</v>
      </c>
      <c r="C164" s="337"/>
      <c r="D164" s="337"/>
      <c r="E164" s="340"/>
      <c r="F164" s="337"/>
      <c r="G164" s="337"/>
      <c r="H164" s="337"/>
      <c r="I164" s="337"/>
    </row>
    <row r="165" spans="1:9" x14ac:dyDescent="0.25">
      <c r="A165" s="337"/>
      <c r="B165" s="327" t="s">
        <v>373</v>
      </c>
      <c r="C165" s="337"/>
      <c r="D165" s="337"/>
      <c r="E165" s="340"/>
      <c r="F165" s="337"/>
      <c r="G165" s="337"/>
      <c r="H165" s="337"/>
      <c r="I165" s="337"/>
    </row>
    <row r="166" spans="1:9" x14ac:dyDescent="0.25">
      <c r="A166" s="337"/>
      <c r="B166" s="327" t="s">
        <v>284</v>
      </c>
      <c r="C166" s="337"/>
      <c r="D166" s="337"/>
      <c r="E166" s="340"/>
      <c r="F166" s="337"/>
      <c r="G166" s="337"/>
      <c r="H166" s="337"/>
      <c r="I166" s="337"/>
    </row>
    <row r="167" spans="1:9" x14ac:dyDescent="0.25">
      <c r="A167" s="337"/>
      <c r="B167" s="327" t="s">
        <v>285</v>
      </c>
      <c r="C167" s="337"/>
      <c r="D167" s="337"/>
      <c r="E167" s="340"/>
      <c r="F167" s="337"/>
      <c r="G167" s="337"/>
      <c r="H167" s="337"/>
      <c r="I167" s="337"/>
    </row>
    <row r="168" spans="1:9" x14ac:dyDescent="0.25">
      <c r="A168" s="337"/>
      <c r="B168" s="327" t="s">
        <v>345</v>
      </c>
      <c r="C168" s="337"/>
      <c r="D168" s="337"/>
      <c r="E168" s="340"/>
      <c r="F168" s="337"/>
      <c r="G168" s="337"/>
      <c r="H168" s="337"/>
      <c r="I168" s="337"/>
    </row>
    <row r="169" spans="1:9" x14ac:dyDescent="0.25">
      <c r="A169" s="337"/>
      <c r="B169" s="327" t="s">
        <v>447</v>
      </c>
      <c r="C169" s="337"/>
      <c r="D169" s="337"/>
      <c r="E169" s="340"/>
      <c r="F169" s="337"/>
      <c r="G169" s="337"/>
      <c r="H169" s="337"/>
      <c r="I169" s="337"/>
    </row>
    <row r="170" spans="1:9" x14ac:dyDescent="0.25">
      <c r="A170" s="337"/>
      <c r="B170" s="327" t="s">
        <v>374</v>
      </c>
      <c r="C170" s="337"/>
      <c r="D170" s="337"/>
      <c r="E170" s="340"/>
      <c r="F170" s="337"/>
      <c r="G170" s="337"/>
      <c r="H170" s="337"/>
      <c r="I170" s="337"/>
    </row>
    <row r="171" spans="1:9" x14ac:dyDescent="0.25">
      <c r="A171" s="337"/>
      <c r="B171" s="327" t="s">
        <v>346</v>
      </c>
      <c r="C171" s="337"/>
      <c r="D171" s="337"/>
      <c r="E171" s="340"/>
      <c r="F171" s="337"/>
      <c r="G171" s="337"/>
      <c r="H171" s="337"/>
      <c r="I171" s="337"/>
    </row>
    <row r="172" spans="1:9" x14ac:dyDescent="0.25">
      <c r="A172" s="337"/>
      <c r="B172" s="327" t="s">
        <v>286</v>
      </c>
      <c r="C172" s="337"/>
      <c r="D172" s="337"/>
      <c r="E172" s="340"/>
      <c r="F172" s="337"/>
      <c r="G172" s="337"/>
      <c r="H172" s="337"/>
      <c r="I172" s="337"/>
    </row>
    <row r="173" spans="1:9" x14ac:dyDescent="0.25">
      <c r="A173" s="337"/>
      <c r="B173" s="327" t="s">
        <v>405</v>
      </c>
      <c r="C173" s="337"/>
      <c r="D173" s="337"/>
      <c r="E173" s="340"/>
      <c r="F173" s="337"/>
      <c r="G173" s="337"/>
      <c r="H173" s="337"/>
      <c r="I173" s="337"/>
    </row>
    <row r="174" spans="1:9" x14ac:dyDescent="0.25">
      <c r="A174" s="337"/>
      <c r="B174" s="327" t="s">
        <v>287</v>
      </c>
      <c r="C174" s="337"/>
      <c r="D174" s="337"/>
      <c r="E174" s="340"/>
      <c r="F174" s="337"/>
      <c r="G174" s="337"/>
      <c r="H174" s="337"/>
      <c r="I174" s="337"/>
    </row>
    <row r="175" spans="1:9" x14ac:dyDescent="0.25">
      <c r="A175" s="337"/>
      <c r="B175" s="327" t="s">
        <v>347</v>
      </c>
      <c r="C175" s="337"/>
      <c r="D175" s="337"/>
      <c r="E175" s="340"/>
      <c r="F175" s="337"/>
      <c r="G175" s="337"/>
      <c r="H175" s="337"/>
      <c r="I175" s="337"/>
    </row>
    <row r="176" spans="1:9" x14ac:dyDescent="0.25">
      <c r="A176" s="337"/>
      <c r="B176" s="327" t="s">
        <v>375</v>
      </c>
      <c r="C176" s="337"/>
      <c r="D176" s="337"/>
      <c r="E176" s="340"/>
      <c r="F176" s="337"/>
      <c r="G176" s="337"/>
      <c r="H176" s="337"/>
      <c r="I176" s="337"/>
    </row>
    <row r="177" spans="1:9" x14ac:dyDescent="0.25">
      <c r="A177" s="337"/>
      <c r="B177" s="327" t="s">
        <v>348</v>
      </c>
      <c r="C177" s="337"/>
      <c r="D177" s="337"/>
      <c r="E177" s="340"/>
      <c r="F177" s="337"/>
      <c r="G177" s="337"/>
      <c r="H177" s="337"/>
      <c r="I177" s="337"/>
    </row>
    <row r="178" spans="1:9" x14ac:dyDescent="0.25">
      <c r="A178" s="337"/>
      <c r="B178" s="327" t="s">
        <v>376</v>
      </c>
      <c r="C178" s="337"/>
      <c r="D178" s="337"/>
      <c r="E178" s="340"/>
      <c r="F178" s="337"/>
      <c r="G178" s="337"/>
      <c r="H178" s="337"/>
      <c r="I178" s="337"/>
    </row>
    <row r="179" spans="1:9" x14ac:dyDescent="0.25">
      <c r="A179" s="337"/>
      <c r="B179" s="327" t="s">
        <v>349</v>
      </c>
      <c r="C179" s="337"/>
      <c r="D179" s="337"/>
      <c r="E179" s="340"/>
      <c r="F179" s="337"/>
      <c r="G179" s="337"/>
      <c r="H179" s="337"/>
      <c r="I179" s="337"/>
    </row>
    <row r="180" spans="1:9" x14ac:dyDescent="0.25">
      <c r="A180" s="337"/>
      <c r="B180" s="327" t="s">
        <v>377</v>
      </c>
      <c r="C180" s="337"/>
      <c r="D180" s="337"/>
      <c r="E180" s="340"/>
      <c r="F180" s="337"/>
      <c r="G180" s="337"/>
      <c r="H180" s="337"/>
      <c r="I180" s="337"/>
    </row>
    <row r="181" spans="1:9" x14ac:dyDescent="0.25">
      <c r="A181" s="337"/>
      <c r="B181" s="327" t="s">
        <v>350</v>
      </c>
      <c r="C181" s="337"/>
      <c r="D181" s="337"/>
      <c r="E181" s="340"/>
      <c r="F181" s="337"/>
      <c r="G181" s="337"/>
      <c r="H181" s="337"/>
      <c r="I181" s="337"/>
    </row>
    <row r="182" spans="1:9" x14ac:dyDescent="0.25">
      <c r="A182" s="337"/>
      <c r="B182" s="327" t="s">
        <v>351</v>
      </c>
      <c r="C182" s="337"/>
      <c r="D182" s="337"/>
      <c r="E182" s="340"/>
      <c r="F182" s="337"/>
      <c r="G182" s="337"/>
      <c r="H182" s="337"/>
      <c r="I182" s="337"/>
    </row>
    <row r="183" spans="1:9" x14ac:dyDescent="0.25">
      <c r="A183" s="337"/>
      <c r="B183" s="327" t="s">
        <v>288</v>
      </c>
      <c r="C183" s="337"/>
      <c r="D183" s="337"/>
      <c r="E183" s="340"/>
      <c r="F183" s="337"/>
      <c r="G183" s="337"/>
      <c r="H183" s="337"/>
      <c r="I183" s="337"/>
    </row>
    <row r="184" spans="1:9" x14ac:dyDescent="0.25">
      <c r="A184" s="337"/>
      <c r="B184" s="327" t="s">
        <v>399</v>
      </c>
      <c r="C184" s="337"/>
      <c r="D184" s="337"/>
      <c r="E184" s="340"/>
      <c r="F184" s="337"/>
      <c r="G184" s="337"/>
      <c r="H184" s="337"/>
      <c r="I184" s="337"/>
    </row>
    <row r="185" spans="1:9" x14ac:dyDescent="0.25">
      <c r="A185" s="337"/>
      <c r="B185" s="327" t="s">
        <v>289</v>
      </c>
      <c r="C185" s="337"/>
      <c r="D185" s="337"/>
      <c r="E185" s="340"/>
      <c r="F185" s="337"/>
      <c r="G185" s="337"/>
      <c r="H185" s="337"/>
      <c r="I185" s="337"/>
    </row>
    <row r="186" spans="1:9" x14ac:dyDescent="0.25">
      <c r="A186" s="337"/>
      <c r="B186" s="327" t="s">
        <v>378</v>
      </c>
      <c r="C186" s="337"/>
      <c r="D186" s="337"/>
      <c r="E186" s="340"/>
      <c r="F186" s="337"/>
      <c r="G186" s="337"/>
      <c r="H186" s="337"/>
      <c r="I186" s="337"/>
    </row>
    <row r="187" spans="1:9" x14ac:dyDescent="0.25">
      <c r="A187" s="337"/>
      <c r="B187" s="327" t="s">
        <v>352</v>
      </c>
      <c r="C187" s="337"/>
      <c r="D187" s="337"/>
      <c r="E187" s="340"/>
      <c r="F187" s="337"/>
      <c r="G187" s="337"/>
      <c r="H187" s="337"/>
      <c r="I187" s="337"/>
    </row>
    <row r="188" spans="1:9" x14ac:dyDescent="0.25">
      <c r="A188" s="337"/>
      <c r="B188" s="327" t="s">
        <v>290</v>
      </c>
      <c r="C188" s="337"/>
      <c r="D188" s="337"/>
      <c r="E188" s="340"/>
      <c r="F188" s="337"/>
      <c r="G188" s="337"/>
      <c r="H188" s="337"/>
      <c r="I188" s="337"/>
    </row>
    <row r="189" spans="1:9" x14ac:dyDescent="0.25">
      <c r="A189" s="337"/>
      <c r="B189" s="327" t="s">
        <v>353</v>
      </c>
      <c r="C189" s="337"/>
      <c r="D189" s="337"/>
      <c r="E189" s="340"/>
      <c r="F189" s="337"/>
      <c r="G189" s="337"/>
      <c r="H189" s="337"/>
      <c r="I189" s="337"/>
    </row>
    <row r="190" spans="1:9" x14ac:dyDescent="0.25">
      <c r="A190" s="337"/>
      <c r="B190" s="327" t="s">
        <v>291</v>
      </c>
      <c r="C190" s="337"/>
      <c r="D190" s="337"/>
      <c r="E190" s="340"/>
      <c r="F190" s="337"/>
      <c r="G190" s="337"/>
      <c r="H190" s="337"/>
      <c r="I190" s="337"/>
    </row>
    <row r="191" spans="1:9" x14ac:dyDescent="0.25">
      <c r="A191" s="337"/>
      <c r="B191" s="327" t="s">
        <v>400</v>
      </c>
      <c r="C191" s="337"/>
      <c r="D191" s="337"/>
      <c r="E191" s="340"/>
      <c r="F191" s="337"/>
      <c r="G191" s="337"/>
      <c r="H191" s="337"/>
      <c r="I191" s="337"/>
    </row>
    <row r="192" spans="1:9" x14ac:dyDescent="0.25">
      <c r="A192" s="337"/>
      <c r="B192" s="327" t="s">
        <v>407</v>
      </c>
      <c r="C192" s="337"/>
      <c r="D192" s="337"/>
      <c r="E192" s="340"/>
      <c r="F192" s="337"/>
      <c r="G192" s="337"/>
      <c r="H192" s="337"/>
      <c r="I192" s="337"/>
    </row>
    <row r="193" spans="1:9" x14ac:dyDescent="0.25">
      <c r="A193" s="337"/>
      <c r="B193" s="327" t="s">
        <v>354</v>
      </c>
      <c r="C193" s="337"/>
      <c r="D193" s="337"/>
      <c r="E193" s="340"/>
      <c r="F193" s="337"/>
      <c r="G193" s="337"/>
      <c r="H193" s="337"/>
      <c r="I193" s="337"/>
    </row>
    <row r="194" spans="1:9" x14ac:dyDescent="0.25">
      <c r="A194" s="337"/>
      <c r="B194" s="327" t="s">
        <v>379</v>
      </c>
      <c r="C194" s="337"/>
      <c r="D194" s="337"/>
      <c r="E194" s="340"/>
      <c r="F194" s="337"/>
      <c r="G194" s="337"/>
      <c r="H194" s="337"/>
      <c r="I194" s="337"/>
    </row>
    <row r="195" spans="1:9" x14ac:dyDescent="0.25">
      <c r="A195" s="337"/>
      <c r="B195" s="327" t="s">
        <v>380</v>
      </c>
      <c r="C195" s="337"/>
      <c r="D195" s="337"/>
      <c r="E195" s="340"/>
      <c r="F195" s="337"/>
      <c r="G195" s="337"/>
      <c r="H195" s="337"/>
      <c r="I195" s="337"/>
    </row>
    <row r="196" spans="1:9" x14ac:dyDescent="0.25">
      <c r="A196" s="337"/>
      <c r="B196" s="327" t="s">
        <v>292</v>
      </c>
      <c r="C196" s="337"/>
      <c r="D196" s="337"/>
      <c r="E196" s="340"/>
      <c r="F196" s="337"/>
      <c r="G196" s="337"/>
      <c r="H196" s="337"/>
      <c r="I196" s="337"/>
    </row>
    <row r="197" spans="1:9" x14ac:dyDescent="0.25">
      <c r="A197" s="337"/>
      <c r="B197" s="327" t="s">
        <v>437</v>
      </c>
      <c r="C197" s="337"/>
      <c r="D197" s="337"/>
      <c r="E197" s="340"/>
      <c r="F197" s="337"/>
      <c r="G197" s="337"/>
      <c r="H197" s="337"/>
      <c r="I197" s="337"/>
    </row>
    <row r="198" spans="1:9" x14ac:dyDescent="0.25">
      <c r="A198" s="337"/>
      <c r="B198" s="327" t="s">
        <v>242</v>
      </c>
      <c r="C198" s="337"/>
      <c r="D198" s="337"/>
      <c r="E198" s="340"/>
      <c r="F198" s="337"/>
      <c r="G198" s="337"/>
      <c r="H198" s="337"/>
      <c r="I198" s="337"/>
    </row>
    <row r="199" spans="1:9" x14ac:dyDescent="0.25">
      <c r="A199" s="337"/>
      <c r="B199" s="327" t="s">
        <v>293</v>
      </c>
      <c r="C199" s="337"/>
      <c r="D199" s="337"/>
      <c r="F199" s="337"/>
      <c r="G199" s="337"/>
      <c r="H199" s="337"/>
      <c r="I199" s="337"/>
    </row>
    <row r="200" spans="1:9" x14ac:dyDescent="0.25">
      <c r="A200" s="337"/>
      <c r="B200" s="327" t="s">
        <v>436</v>
      </c>
      <c r="C200" s="337"/>
      <c r="D200" s="337"/>
      <c r="G200" s="337"/>
      <c r="H200" s="337"/>
      <c r="I200" s="337"/>
    </row>
    <row r="201" spans="1:9" x14ac:dyDescent="0.25">
      <c r="A201" s="337"/>
      <c r="B201" s="327" t="s">
        <v>381</v>
      </c>
      <c r="C201" s="337"/>
      <c r="D201" s="337"/>
      <c r="G201" s="337"/>
      <c r="H201" s="337"/>
      <c r="I201" s="337"/>
    </row>
    <row r="202" spans="1:9" x14ac:dyDescent="0.25">
      <c r="A202" s="337"/>
      <c r="B202" s="327" t="s">
        <v>450</v>
      </c>
      <c r="C202" s="337"/>
      <c r="D202" s="337"/>
      <c r="G202" s="337"/>
      <c r="H202" s="337"/>
      <c r="I202" s="337"/>
    </row>
    <row r="203" spans="1:9" x14ac:dyDescent="0.25">
      <c r="A203" s="337"/>
      <c r="B203" s="327" t="s">
        <v>294</v>
      </c>
      <c r="C203" s="337"/>
      <c r="D203" s="337"/>
      <c r="G203" s="337"/>
      <c r="H203" s="337"/>
      <c r="I203" s="337"/>
    </row>
    <row r="204" spans="1:9" x14ac:dyDescent="0.25">
      <c r="A204" s="337"/>
      <c r="B204" s="327" t="s">
        <v>295</v>
      </c>
      <c r="C204" s="337"/>
      <c r="D204" s="337"/>
      <c r="G204" s="337"/>
      <c r="H204" s="337"/>
      <c r="I204" s="337"/>
    </row>
    <row r="205" spans="1:9" x14ac:dyDescent="0.25">
      <c r="A205" s="337"/>
      <c r="B205" s="327" t="s">
        <v>412</v>
      </c>
      <c r="C205" s="337"/>
      <c r="D205" s="337"/>
      <c r="G205" s="337"/>
      <c r="H205" s="337"/>
      <c r="I205" s="337"/>
    </row>
    <row r="206" spans="1:9" x14ac:dyDescent="0.25">
      <c r="A206" s="337"/>
      <c r="B206" s="327" t="s">
        <v>411</v>
      </c>
      <c r="C206" s="337"/>
      <c r="D206" s="337"/>
      <c r="G206" s="337"/>
      <c r="H206" s="337"/>
      <c r="I206" s="337"/>
    </row>
    <row r="207" spans="1:9" x14ac:dyDescent="0.25">
      <c r="A207" s="337"/>
      <c r="B207" s="327" t="s">
        <v>296</v>
      </c>
      <c r="C207" s="337"/>
      <c r="D207" s="337"/>
      <c r="G207" s="337"/>
      <c r="H207" s="337"/>
      <c r="I207" s="337"/>
    </row>
    <row r="208" spans="1:9" x14ac:dyDescent="0.25">
      <c r="A208" s="337"/>
      <c r="B208" s="327" t="s">
        <v>413</v>
      </c>
      <c r="C208" s="337"/>
      <c r="D208" s="337"/>
      <c r="G208" s="337"/>
      <c r="H208" s="337"/>
      <c r="I208" s="337"/>
    </row>
    <row r="209" spans="1:9" x14ac:dyDescent="0.25">
      <c r="A209" s="337"/>
      <c r="B209" s="327" t="s">
        <v>355</v>
      </c>
      <c r="C209" s="337"/>
      <c r="D209" s="337"/>
      <c r="G209" s="337"/>
      <c r="H209" s="337"/>
      <c r="I209" s="337"/>
    </row>
    <row r="210" spans="1:9" x14ac:dyDescent="0.25">
      <c r="A210" s="337"/>
      <c r="B210" s="327" t="s">
        <v>423</v>
      </c>
      <c r="C210" s="337"/>
      <c r="D210" s="337"/>
      <c r="G210" s="337"/>
      <c r="H210" s="337"/>
      <c r="I210" s="337"/>
    </row>
    <row r="211" spans="1:9" x14ac:dyDescent="0.25">
      <c r="A211" s="337"/>
      <c r="B211" s="327" t="s">
        <v>356</v>
      </c>
      <c r="C211" s="337"/>
      <c r="D211" s="337"/>
      <c r="G211" s="337"/>
      <c r="H211" s="337"/>
      <c r="I211" s="337"/>
    </row>
    <row r="212" spans="1:9" x14ac:dyDescent="0.25">
      <c r="A212" s="337"/>
      <c r="B212" s="327" t="s">
        <v>449</v>
      </c>
      <c r="C212" s="337"/>
      <c r="D212" s="337"/>
      <c r="G212" s="337"/>
      <c r="H212" s="337"/>
      <c r="I212" s="337"/>
    </row>
    <row r="213" spans="1:9" x14ac:dyDescent="0.25">
      <c r="A213" s="337"/>
      <c r="B213" s="327" t="s">
        <v>382</v>
      </c>
      <c r="C213" s="337"/>
      <c r="D213" s="337"/>
      <c r="G213" s="337"/>
      <c r="H213" s="337"/>
      <c r="I213" s="337"/>
    </row>
    <row r="214" spans="1:9" x14ac:dyDescent="0.25">
      <c r="A214" s="337"/>
      <c r="B214" s="327" t="s">
        <v>383</v>
      </c>
      <c r="C214" s="337"/>
      <c r="D214" s="337"/>
      <c r="G214" s="337"/>
      <c r="H214" s="337"/>
      <c r="I214" s="337"/>
    </row>
    <row r="215" spans="1:9" x14ac:dyDescent="0.25">
      <c r="A215" s="337"/>
      <c r="B215" s="327" t="s">
        <v>297</v>
      </c>
      <c r="C215" s="337"/>
      <c r="D215" s="337"/>
      <c r="G215" s="337"/>
      <c r="H215" s="337"/>
      <c r="I215" s="337"/>
    </row>
    <row r="216" spans="1:9" x14ac:dyDescent="0.25">
      <c r="A216" s="337"/>
      <c r="B216" s="327" t="s">
        <v>384</v>
      </c>
      <c r="C216" s="337"/>
      <c r="D216" s="337"/>
      <c r="G216" s="337"/>
      <c r="H216" s="337"/>
      <c r="I216" s="337"/>
    </row>
    <row r="217" spans="1:9" x14ac:dyDescent="0.25">
      <c r="A217" s="337"/>
      <c r="B217" s="327" t="s">
        <v>298</v>
      </c>
      <c r="C217" s="337"/>
      <c r="D217" s="337"/>
      <c r="G217" s="337"/>
      <c r="H217" s="337"/>
      <c r="I217" s="337"/>
    </row>
    <row r="218" spans="1:9" x14ac:dyDescent="0.25">
      <c r="A218" s="337"/>
      <c r="B218" s="327" t="s">
        <v>299</v>
      </c>
      <c r="C218" s="337"/>
      <c r="D218" s="337"/>
      <c r="G218" s="337"/>
      <c r="H218" s="337"/>
      <c r="I218" s="337"/>
    </row>
    <row r="219" spans="1:9" x14ac:dyDescent="0.25">
      <c r="A219" s="337"/>
      <c r="B219" s="327" t="s">
        <v>385</v>
      </c>
      <c r="C219" s="337"/>
      <c r="D219" s="337"/>
      <c r="G219" s="337"/>
      <c r="H219" s="337"/>
      <c r="I219" s="337"/>
    </row>
    <row r="220" spans="1:9" x14ac:dyDescent="0.25">
      <c r="A220" s="337"/>
      <c r="B220" s="327" t="s">
        <v>300</v>
      </c>
      <c r="C220" s="337"/>
      <c r="D220" s="337"/>
      <c r="G220" s="337"/>
      <c r="H220" s="337"/>
      <c r="I220" s="337"/>
    </row>
    <row r="221" spans="1:9" x14ac:dyDescent="0.25">
      <c r="A221" s="337"/>
      <c r="B221" s="327" t="s">
        <v>463</v>
      </c>
      <c r="C221" s="337"/>
      <c r="D221" s="337"/>
      <c r="G221" s="337"/>
      <c r="H221" s="337"/>
      <c r="I221" s="337"/>
    </row>
    <row r="222" spans="1:9" x14ac:dyDescent="0.25">
      <c r="A222" s="337"/>
      <c r="B222" s="327" t="s">
        <v>438</v>
      </c>
      <c r="C222" s="337"/>
      <c r="D222" s="337"/>
      <c r="G222" s="337"/>
      <c r="H222" s="337"/>
      <c r="I222" s="337"/>
    </row>
    <row r="223" spans="1:9" x14ac:dyDescent="0.25">
      <c r="A223" s="337"/>
      <c r="B223" s="327" t="s">
        <v>357</v>
      </c>
      <c r="C223" s="337"/>
      <c r="D223" s="337"/>
      <c r="G223" s="337"/>
      <c r="H223" s="337"/>
      <c r="I223" s="337"/>
    </row>
    <row r="224" spans="1:9" x14ac:dyDescent="0.25">
      <c r="A224" s="337"/>
      <c r="B224" s="327" t="s">
        <v>358</v>
      </c>
      <c r="C224" s="337"/>
      <c r="D224" s="337"/>
      <c r="G224" s="337"/>
      <c r="H224" s="337"/>
      <c r="I224" s="337"/>
    </row>
    <row r="225" spans="1:9" x14ac:dyDescent="0.25">
      <c r="A225" s="337"/>
      <c r="B225" s="327" t="s">
        <v>448</v>
      </c>
      <c r="C225" s="337"/>
      <c r="D225" s="337"/>
      <c r="G225" s="337"/>
      <c r="H225" s="337"/>
      <c r="I225" s="337"/>
    </row>
    <row r="226" spans="1:9" x14ac:dyDescent="0.25">
      <c r="A226" s="337"/>
      <c r="B226" s="337"/>
      <c r="C226" s="337"/>
      <c r="D226" s="337"/>
      <c r="G226" s="337"/>
      <c r="H226" s="337"/>
      <c r="I226" s="337"/>
    </row>
    <row r="227" spans="1:9" x14ac:dyDescent="0.25">
      <c r="A227" s="337"/>
      <c r="B227" s="337"/>
      <c r="C227" s="337"/>
      <c r="D227" s="337"/>
      <c r="G227" s="337"/>
      <c r="H227" s="337"/>
      <c r="I227" s="337"/>
    </row>
    <row r="228" spans="1:9" x14ac:dyDescent="0.25">
      <c r="A228" s="337"/>
      <c r="B228" s="337"/>
      <c r="C228" s="337"/>
      <c r="D228" s="337"/>
      <c r="G228" s="337"/>
      <c r="H228" s="337"/>
      <c r="I228" s="337"/>
    </row>
    <row r="229" spans="1:9" x14ac:dyDescent="0.25">
      <c r="A229" s="337"/>
      <c r="B229" s="337"/>
      <c r="C229" s="337"/>
      <c r="D229" s="337"/>
      <c r="G229" s="337"/>
      <c r="H229" s="337"/>
      <c r="I229" s="337"/>
    </row>
    <row r="230" spans="1:9" x14ac:dyDescent="0.25">
      <c r="A230" s="337"/>
      <c r="B230" s="337"/>
      <c r="C230" s="337"/>
      <c r="D230" s="337"/>
      <c r="G230" s="337"/>
      <c r="H230" s="337"/>
      <c r="I230" s="337"/>
    </row>
    <row r="231" spans="1:9" x14ac:dyDescent="0.25">
      <c r="A231" s="337"/>
      <c r="B231" s="337"/>
      <c r="C231" s="337"/>
      <c r="D231" s="337"/>
      <c r="G231" s="337"/>
      <c r="H231" s="337"/>
      <c r="I231" s="337"/>
    </row>
  </sheetData>
  <sortState xmlns:xlrd2="http://schemas.microsoft.com/office/spreadsheetml/2017/richdata2" ref="AD2:AD231">
    <sortCondition descending="1" ref="AD1"/>
  </sortState>
  <customSheetViews>
    <customSheetView guid="{368C94F2-41A9-42B3-9955-8DFDB05BC2A2}" scale="90">
      <selection activeCell="G17" sqref="G17"/>
      <pageMargins left="0.7" right="0.7" top="0.75" bottom="0.75" header="0.3" footer="0.3"/>
      <pageSetup orientation="portrait" r:id="rId1"/>
    </customSheetView>
  </customSheetViews>
  <pageMargins left="0.7" right="0.7" top="0.75" bottom="0.75" header="0.3" footer="0.3"/>
  <pageSetup scale="110" orientation="portrait"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sheetPr>
  <dimension ref="A1:S668"/>
  <sheetViews>
    <sheetView zoomScaleNormal="100" workbookViewId="0">
      <selection activeCell="F11" sqref="F11"/>
    </sheetView>
  </sheetViews>
  <sheetFormatPr defaultColWidth="9.140625" defaultRowHeight="15" zeroHeight="1" x14ac:dyDescent="0.25"/>
  <cols>
    <col min="1" max="1" width="9.140625" style="6" customWidth="1"/>
    <col min="2" max="2" width="15.7109375" style="5" customWidth="1"/>
    <col min="3" max="4" width="25.140625" style="5" customWidth="1"/>
    <col min="5" max="5" width="11.5703125" style="5" customWidth="1"/>
    <col min="6" max="6" width="28.42578125" style="5" customWidth="1"/>
    <col min="7" max="7" width="14.5703125" style="5" customWidth="1"/>
    <col min="8" max="8" width="13.42578125" style="5" customWidth="1"/>
    <col min="9" max="9" width="8" style="5" customWidth="1"/>
    <col min="10" max="10" width="11.7109375" style="5" customWidth="1"/>
    <col min="11" max="11" width="6.5703125" style="5" customWidth="1"/>
    <col min="12" max="12" width="10.5703125" style="5" hidden="1" customWidth="1"/>
    <col min="13" max="13" width="19" style="5" customWidth="1"/>
    <col min="14" max="14" width="17.42578125" style="5" customWidth="1"/>
    <col min="15" max="15" width="11.42578125" style="22" customWidth="1"/>
    <col min="16" max="16" width="14" style="76" customWidth="1"/>
    <col min="17" max="17" width="60.5703125" style="76" customWidth="1"/>
    <col min="18" max="16384" width="9.140625" style="5"/>
  </cols>
  <sheetData>
    <row r="1" spans="1:17" ht="30.75" customHeight="1" x14ac:dyDescent="0.25">
      <c r="A1" s="30" t="s">
        <v>820</v>
      </c>
      <c r="B1" s="31" t="s">
        <v>10</v>
      </c>
      <c r="C1" s="31" t="s">
        <v>821</v>
      </c>
      <c r="D1" s="31" t="s">
        <v>825</v>
      </c>
      <c r="E1" s="32" t="s">
        <v>465</v>
      </c>
      <c r="F1" s="32" t="s">
        <v>11</v>
      </c>
      <c r="G1" s="32" t="s">
        <v>466</v>
      </c>
      <c r="H1" s="32" t="s">
        <v>467</v>
      </c>
      <c r="I1" s="32" t="s">
        <v>468</v>
      </c>
      <c r="J1" s="32" t="s">
        <v>469</v>
      </c>
      <c r="K1" s="33" t="s">
        <v>470</v>
      </c>
      <c r="L1" s="32" t="s">
        <v>471</v>
      </c>
      <c r="M1" s="32" t="s">
        <v>12</v>
      </c>
      <c r="N1" s="32" t="s">
        <v>0</v>
      </c>
      <c r="O1" s="74" t="s">
        <v>472</v>
      </c>
      <c r="P1" s="77" t="s">
        <v>1267</v>
      </c>
      <c r="Q1" s="75" t="s">
        <v>952</v>
      </c>
    </row>
    <row r="2" spans="1:17" ht="60" x14ac:dyDescent="0.25">
      <c r="A2" s="6">
        <v>64</v>
      </c>
      <c r="B2" s="70" t="s">
        <v>13</v>
      </c>
      <c r="C2" s="70" t="s">
        <v>1146</v>
      </c>
      <c r="D2" s="70" t="s">
        <v>826</v>
      </c>
      <c r="E2" s="7" t="s">
        <v>597</v>
      </c>
      <c r="F2" s="8" t="s">
        <v>14</v>
      </c>
      <c r="G2" s="8" t="s">
        <v>598</v>
      </c>
      <c r="H2" s="8" t="s">
        <v>505</v>
      </c>
      <c r="I2" s="8">
        <v>0.25</v>
      </c>
      <c r="J2" s="8" t="s">
        <v>476</v>
      </c>
      <c r="K2" s="84"/>
      <c r="L2" s="8" t="s">
        <v>478</v>
      </c>
      <c r="M2" s="8" t="s">
        <v>599</v>
      </c>
      <c r="N2" s="8" t="s">
        <v>9</v>
      </c>
      <c r="O2" s="85">
        <v>38812</v>
      </c>
      <c r="P2" s="76" t="s">
        <v>1268</v>
      </c>
    </row>
    <row r="3" spans="1:17" ht="30" x14ac:dyDescent="0.25">
      <c r="A3" s="6">
        <v>2</v>
      </c>
      <c r="B3" s="71" t="s">
        <v>18</v>
      </c>
      <c r="C3" s="70" t="s">
        <v>1148</v>
      </c>
      <c r="D3" s="70" t="s">
        <v>827</v>
      </c>
      <c r="E3" s="8" t="s">
        <v>733</v>
      </c>
      <c r="F3" s="8" t="s">
        <v>19</v>
      </c>
      <c r="G3" s="8" t="s">
        <v>734</v>
      </c>
      <c r="H3" s="8" t="s">
        <v>505</v>
      </c>
      <c r="I3" s="86">
        <v>0.01</v>
      </c>
      <c r="J3" s="8" t="s">
        <v>499</v>
      </c>
      <c r="K3" s="84"/>
      <c r="L3" s="8" t="s">
        <v>500</v>
      </c>
      <c r="M3" s="8" t="s">
        <v>20</v>
      </c>
      <c r="N3" s="8" t="s">
        <v>17</v>
      </c>
      <c r="O3" s="85">
        <v>40086</v>
      </c>
      <c r="P3" s="76" t="s">
        <v>1268</v>
      </c>
    </row>
    <row r="4" spans="1:17" ht="75" x14ac:dyDescent="0.25">
      <c r="A4" s="6">
        <v>10</v>
      </c>
      <c r="B4" s="71" t="s">
        <v>18</v>
      </c>
      <c r="C4" s="70" t="s">
        <v>1149</v>
      </c>
      <c r="D4" s="71" t="s">
        <v>828</v>
      </c>
      <c r="E4" s="8" t="s">
        <v>733</v>
      </c>
      <c r="F4" s="8" t="s">
        <v>21</v>
      </c>
      <c r="G4" s="8" t="s">
        <v>731</v>
      </c>
      <c r="H4" s="8" t="s">
        <v>475</v>
      </c>
      <c r="I4" s="8">
        <v>10</v>
      </c>
      <c r="J4" s="8" t="s">
        <v>499</v>
      </c>
      <c r="K4" s="84"/>
      <c r="L4" s="8" t="s">
        <v>478</v>
      </c>
      <c r="M4" s="8" t="s">
        <v>732</v>
      </c>
      <c r="N4" s="8" t="s">
        <v>229</v>
      </c>
      <c r="O4" s="85">
        <v>39982</v>
      </c>
      <c r="P4" s="76" t="s">
        <v>1268</v>
      </c>
    </row>
    <row r="5" spans="1:17" ht="75" x14ac:dyDescent="0.25">
      <c r="A5" s="6">
        <v>11</v>
      </c>
      <c r="B5" s="71" t="s">
        <v>18</v>
      </c>
      <c r="C5" s="70" t="s">
        <v>1150</v>
      </c>
      <c r="D5" s="71" t="s">
        <v>828</v>
      </c>
      <c r="E5" s="8" t="s">
        <v>733</v>
      </c>
      <c r="F5" s="8" t="s">
        <v>21</v>
      </c>
      <c r="G5" s="8" t="s">
        <v>727</v>
      </c>
      <c r="H5" s="8" t="s">
        <v>475</v>
      </c>
      <c r="I5" s="8">
        <v>10</v>
      </c>
      <c r="J5" s="8" t="s">
        <v>499</v>
      </c>
      <c r="K5" s="84"/>
      <c r="L5" s="8" t="s">
        <v>478</v>
      </c>
      <c r="M5" s="8" t="s">
        <v>728</v>
      </c>
      <c r="N5" s="8" t="s">
        <v>229</v>
      </c>
      <c r="O5" s="85">
        <v>39982</v>
      </c>
      <c r="P5" s="76" t="s">
        <v>1268</v>
      </c>
    </row>
    <row r="6" spans="1:17" ht="45" x14ac:dyDescent="0.25">
      <c r="A6" s="6">
        <v>12</v>
      </c>
      <c r="B6" s="71" t="s">
        <v>18</v>
      </c>
      <c r="C6" s="70" t="s">
        <v>1151</v>
      </c>
      <c r="D6" s="70" t="s">
        <v>829</v>
      </c>
      <c r="E6" s="8" t="s">
        <v>733</v>
      </c>
      <c r="F6" s="8" t="s">
        <v>21</v>
      </c>
      <c r="G6" s="8" t="s">
        <v>727</v>
      </c>
      <c r="H6" s="8" t="s">
        <v>475</v>
      </c>
      <c r="I6" s="8">
        <v>38</v>
      </c>
      <c r="J6" s="8" t="s">
        <v>499</v>
      </c>
      <c r="K6" s="84"/>
      <c r="L6" s="8" t="s">
        <v>478</v>
      </c>
      <c r="M6" s="8" t="s">
        <v>728</v>
      </c>
      <c r="N6" s="8" t="s">
        <v>22</v>
      </c>
      <c r="O6" s="85">
        <v>39982</v>
      </c>
      <c r="P6" s="76" t="s">
        <v>1268</v>
      </c>
    </row>
    <row r="7" spans="1:17" ht="30" x14ac:dyDescent="0.25">
      <c r="A7" s="6">
        <v>116</v>
      </c>
      <c r="B7" s="71" t="s">
        <v>18</v>
      </c>
      <c r="C7" s="70" t="s">
        <v>1152</v>
      </c>
      <c r="D7" s="70" t="s">
        <v>830</v>
      </c>
      <c r="E7" s="8" t="s">
        <v>573</v>
      </c>
      <c r="F7" s="8" t="s">
        <v>15</v>
      </c>
      <c r="G7" s="8" t="s">
        <v>574</v>
      </c>
      <c r="H7" s="8" t="s">
        <v>475</v>
      </c>
      <c r="I7" s="8">
        <v>0.55000000000000004</v>
      </c>
      <c r="J7" s="8" t="s">
        <v>499</v>
      </c>
      <c r="K7" s="87">
        <v>0.17</v>
      </c>
      <c r="L7" s="8" t="s">
        <v>500</v>
      </c>
      <c r="M7" s="8" t="s">
        <v>16</v>
      </c>
      <c r="N7" s="8" t="s">
        <v>17</v>
      </c>
      <c r="O7" s="85">
        <v>40388</v>
      </c>
      <c r="P7" s="76" t="s">
        <v>1268</v>
      </c>
    </row>
    <row r="8" spans="1:17" s="128" customFormat="1" ht="43.15" customHeight="1" x14ac:dyDescent="0.25">
      <c r="A8" s="6">
        <v>87</v>
      </c>
      <c r="B8" s="129" t="s">
        <v>23</v>
      </c>
      <c r="C8" s="136" t="s">
        <v>1153</v>
      </c>
      <c r="D8" s="136" t="s">
        <v>833</v>
      </c>
      <c r="E8" s="8" t="s">
        <v>512</v>
      </c>
      <c r="F8" s="8" t="s">
        <v>24</v>
      </c>
      <c r="G8" s="8" t="s">
        <v>724</v>
      </c>
      <c r="H8" s="8" t="s">
        <v>505</v>
      </c>
      <c r="I8" s="8">
        <v>0.312</v>
      </c>
      <c r="J8" s="8" t="s">
        <v>499</v>
      </c>
      <c r="K8" s="84"/>
      <c r="L8" s="8" t="s">
        <v>500</v>
      </c>
      <c r="M8" s="8" t="s">
        <v>25</v>
      </c>
      <c r="N8" s="8" t="s">
        <v>17</v>
      </c>
      <c r="O8" s="139">
        <v>40816</v>
      </c>
      <c r="P8" s="137" t="s">
        <v>1269</v>
      </c>
      <c r="Q8" s="137"/>
    </row>
    <row r="9" spans="1:17" s="128" customFormat="1" ht="28.9" customHeight="1" x14ac:dyDescent="0.25">
      <c r="A9" s="6">
        <v>85</v>
      </c>
      <c r="B9" s="129" t="s">
        <v>23</v>
      </c>
      <c r="C9" s="136" t="s">
        <v>1154</v>
      </c>
      <c r="D9" s="129" t="s">
        <v>832</v>
      </c>
      <c r="E9" s="132" t="s">
        <v>512</v>
      </c>
      <c r="F9" s="8" t="s">
        <v>26</v>
      </c>
      <c r="G9" s="8" t="s">
        <v>676</v>
      </c>
      <c r="H9" s="8" t="s">
        <v>505</v>
      </c>
      <c r="I9" s="8">
        <v>0.13</v>
      </c>
      <c r="J9" s="8" t="s">
        <v>499</v>
      </c>
      <c r="K9" s="84"/>
      <c r="L9" s="8" t="s">
        <v>500</v>
      </c>
      <c r="M9" s="8" t="s">
        <v>27</v>
      </c>
      <c r="N9" s="8" t="s">
        <v>17</v>
      </c>
      <c r="O9" s="139">
        <v>39911</v>
      </c>
      <c r="P9" s="137" t="s">
        <v>1269</v>
      </c>
      <c r="Q9" s="137"/>
    </row>
    <row r="10" spans="1:17" s="128" customFormat="1" ht="28.9" customHeight="1" x14ac:dyDescent="0.25">
      <c r="A10" s="6">
        <v>86</v>
      </c>
      <c r="B10" s="129" t="s">
        <v>23</v>
      </c>
      <c r="C10" s="136" t="s">
        <v>1155</v>
      </c>
      <c r="D10" s="129" t="s">
        <v>832</v>
      </c>
      <c r="E10" s="132" t="s">
        <v>512</v>
      </c>
      <c r="F10" s="8" t="s">
        <v>26</v>
      </c>
      <c r="G10" s="8" t="s">
        <v>739</v>
      </c>
      <c r="H10" s="8" t="s">
        <v>505</v>
      </c>
      <c r="I10" s="8">
        <v>0.17</v>
      </c>
      <c r="J10" s="8" t="s">
        <v>499</v>
      </c>
      <c r="K10" s="84"/>
      <c r="L10" s="8" t="s">
        <v>500</v>
      </c>
      <c r="M10" s="8" t="s">
        <v>202</v>
      </c>
      <c r="N10" s="8" t="s">
        <v>17</v>
      </c>
      <c r="O10" s="139">
        <v>39911</v>
      </c>
      <c r="P10" s="137" t="s">
        <v>1269</v>
      </c>
      <c r="Q10" s="137"/>
    </row>
    <row r="11" spans="1:17" s="128" customFormat="1" ht="57.6" customHeight="1" x14ac:dyDescent="0.25">
      <c r="A11" s="6">
        <v>35</v>
      </c>
      <c r="B11" s="136" t="s">
        <v>23</v>
      </c>
      <c r="C11" s="136" t="s">
        <v>1156</v>
      </c>
      <c r="D11" s="129" t="s">
        <v>826</v>
      </c>
      <c r="E11" s="133" t="s">
        <v>512</v>
      </c>
      <c r="F11" s="8" t="s">
        <v>14</v>
      </c>
      <c r="G11" s="8" t="s">
        <v>513</v>
      </c>
      <c r="H11" s="8" t="s">
        <v>475</v>
      </c>
      <c r="I11" s="8">
        <v>1.57</v>
      </c>
      <c r="J11" s="8" t="s">
        <v>476</v>
      </c>
      <c r="K11" s="84"/>
      <c r="L11" s="8" t="s">
        <v>478</v>
      </c>
      <c r="M11" s="8" t="s">
        <v>514</v>
      </c>
      <c r="N11" s="8" t="s">
        <v>9</v>
      </c>
      <c r="O11" s="139">
        <v>38812</v>
      </c>
      <c r="P11" s="137" t="s">
        <v>1269</v>
      </c>
      <c r="Q11" s="137"/>
    </row>
    <row r="12" spans="1:17" s="128" customFormat="1" ht="60" x14ac:dyDescent="0.25">
      <c r="A12" s="6">
        <v>36</v>
      </c>
      <c r="B12" s="136" t="s">
        <v>23</v>
      </c>
      <c r="C12" s="136" t="s">
        <v>1157</v>
      </c>
      <c r="D12" s="129" t="s">
        <v>826</v>
      </c>
      <c r="E12" s="133" t="s">
        <v>512</v>
      </c>
      <c r="F12" s="8" t="s">
        <v>14</v>
      </c>
      <c r="G12" s="8" t="s">
        <v>524</v>
      </c>
      <c r="H12" s="8" t="s">
        <v>475</v>
      </c>
      <c r="I12" s="8">
        <v>0.36</v>
      </c>
      <c r="J12" s="8" t="s">
        <v>476</v>
      </c>
      <c r="K12" s="84"/>
      <c r="L12" s="8" t="s">
        <v>478</v>
      </c>
      <c r="M12" s="8" t="s">
        <v>525</v>
      </c>
      <c r="N12" s="8" t="s">
        <v>9</v>
      </c>
      <c r="O12" s="139">
        <v>38812</v>
      </c>
      <c r="P12" s="137" t="s">
        <v>1269</v>
      </c>
      <c r="Q12" s="137"/>
    </row>
    <row r="13" spans="1:17" s="128" customFormat="1" ht="75" x14ac:dyDescent="0.25">
      <c r="A13" s="6">
        <v>34</v>
      </c>
      <c r="B13" s="129" t="s">
        <v>23</v>
      </c>
      <c r="C13" s="136" t="s">
        <v>1158</v>
      </c>
      <c r="D13" s="136" t="s">
        <v>831</v>
      </c>
      <c r="E13" s="8" t="s">
        <v>512</v>
      </c>
      <c r="F13" s="8" t="s">
        <v>207</v>
      </c>
      <c r="G13" s="8" t="s">
        <v>526</v>
      </c>
      <c r="H13" s="8" t="s">
        <v>505</v>
      </c>
      <c r="I13" s="8">
        <v>75</v>
      </c>
      <c r="J13" s="8" t="s">
        <v>527</v>
      </c>
      <c r="K13" s="84"/>
      <c r="L13" s="8"/>
      <c r="M13" s="8" t="s">
        <v>528</v>
      </c>
      <c r="N13" s="8" t="s">
        <v>22</v>
      </c>
      <c r="O13" s="139">
        <v>40085</v>
      </c>
      <c r="P13" s="137" t="s">
        <v>1268</v>
      </c>
      <c r="Q13" s="137"/>
    </row>
    <row r="14" spans="1:17" ht="60" x14ac:dyDescent="0.25">
      <c r="A14" s="6">
        <v>63</v>
      </c>
      <c r="B14" s="54" t="s">
        <v>28</v>
      </c>
      <c r="C14" s="54" t="s">
        <v>1159</v>
      </c>
      <c r="D14" s="54" t="s">
        <v>826</v>
      </c>
      <c r="E14" s="7" t="s">
        <v>775</v>
      </c>
      <c r="F14" s="8" t="s">
        <v>14</v>
      </c>
      <c r="G14" s="8" t="s">
        <v>776</v>
      </c>
      <c r="H14" s="8" t="s">
        <v>475</v>
      </c>
      <c r="I14" s="8">
        <v>0.47</v>
      </c>
      <c r="J14" s="8" t="s">
        <v>476</v>
      </c>
      <c r="K14" s="84"/>
      <c r="L14" s="8" t="s">
        <v>478</v>
      </c>
      <c r="M14" s="8" t="s">
        <v>777</v>
      </c>
      <c r="N14" s="8" t="s">
        <v>9</v>
      </c>
      <c r="O14" s="85">
        <v>38812</v>
      </c>
      <c r="P14" s="76" t="s">
        <v>1268</v>
      </c>
    </row>
    <row r="15" spans="1:17" ht="45" x14ac:dyDescent="0.25">
      <c r="A15" s="6">
        <v>6</v>
      </c>
      <c r="B15" s="55" t="s">
        <v>29</v>
      </c>
      <c r="C15" s="54" t="s">
        <v>1160</v>
      </c>
      <c r="D15" s="54" t="s">
        <v>836</v>
      </c>
      <c r="E15" s="8" t="s">
        <v>656</v>
      </c>
      <c r="F15" s="8" t="s">
        <v>30</v>
      </c>
      <c r="G15" s="8" t="s">
        <v>740</v>
      </c>
      <c r="H15" s="8" t="s">
        <v>658</v>
      </c>
      <c r="I15" s="8">
        <v>101.84</v>
      </c>
      <c r="J15" s="8" t="s">
        <v>538</v>
      </c>
      <c r="K15" s="87">
        <v>0</v>
      </c>
      <c r="L15" s="8" t="s">
        <v>478</v>
      </c>
      <c r="M15" s="8" t="s">
        <v>741</v>
      </c>
      <c r="N15" s="8" t="s">
        <v>742</v>
      </c>
      <c r="O15" s="88">
        <v>41074</v>
      </c>
      <c r="P15" s="76" t="s">
        <v>1269</v>
      </c>
    </row>
    <row r="16" spans="1:17" ht="45" x14ac:dyDescent="0.25">
      <c r="A16" s="6">
        <v>4</v>
      </c>
      <c r="B16" s="55" t="s">
        <v>29</v>
      </c>
      <c r="C16" s="54" t="s">
        <v>1161</v>
      </c>
      <c r="D16" s="54" t="s">
        <v>834</v>
      </c>
      <c r="E16" s="8" t="s">
        <v>656</v>
      </c>
      <c r="F16" s="8" t="s">
        <v>30</v>
      </c>
      <c r="G16" s="8" t="s">
        <v>657</v>
      </c>
      <c r="H16" s="8" t="s">
        <v>658</v>
      </c>
      <c r="I16" s="8">
        <v>0</v>
      </c>
      <c r="J16" s="8" t="s">
        <v>499</v>
      </c>
      <c r="K16" s="87"/>
      <c r="L16" s="8" t="s">
        <v>500</v>
      </c>
      <c r="M16" s="8" t="s">
        <v>32</v>
      </c>
      <c r="N16" s="8" t="s">
        <v>17</v>
      </c>
      <c r="O16" s="88">
        <v>41074</v>
      </c>
      <c r="P16" s="76" t="s">
        <v>1269</v>
      </c>
    </row>
    <row r="17" spans="1:17" ht="45" x14ac:dyDescent="0.25">
      <c r="A17" s="6">
        <v>119</v>
      </c>
      <c r="B17" s="55" t="s">
        <v>29</v>
      </c>
      <c r="C17" s="54" t="s">
        <v>1162</v>
      </c>
      <c r="D17" s="54" t="s">
        <v>834</v>
      </c>
      <c r="E17" s="8" t="s">
        <v>656</v>
      </c>
      <c r="F17" s="8" t="s">
        <v>30</v>
      </c>
      <c r="G17" s="8" t="s">
        <v>806</v>
      </c>
      <c r="H17" s="8" t="s">
        <v>658</v>
      </c>
      <c r="I17" s="8">
        <v>7.48</v>
      </c>
      <c r="J17" s="8" t="s">
        <v>499</v>
      </c>
      <c r="K17" s="87"/>
      <c r="L17" s="8" t="s">
        <v>500</v>
      </c>
      <c r="M17" s="8" t="s">
        <v>31</v>
      </c>
      <c r="N17" s="8" t="s">
        <v>17</v>
      </c>
      <c r="O17" s="88">
        <v>41074</v>
      </c>
      <c r="P17" s="76" t="s">
        <v>1269</v>
      </c>
    </row>
    <row r="18" spans="1:17" ht="45" x14ac:dyDescent="0.25">
      <c r="A18" s="6">
        <v>7</v>
      </c>
      <c r="B18" s="55" t="s">
        <v>29</v>
      </c>
      <c r="C18" s="54" t="s">
        <v>1163</v>
      </c>
      <c r="D18" s="54" t="s">
        <v>837</v>
      </c>
      <c r="E18" s="8" t="s">
        <v>656</v>
      </c>
      <c r="F18" s="8" t="s">
        <v>30</v>
      </c>
      <c r="G18" s="8" t="s">
        <v>740</v>
      </c>
      <c r="H18" s="8" t="s">
        <v>658</v>
      </c>
      <c r="I18" s="8">
        <v>0.03</v>
      </c>
      <c r="J18" s="8" t="s">
        <v>488</v>
      </c>
      <c r="K18" s="87"/>
      <c r="L18" s="8" t="s">
        <v>478</v>
      </c>
      <c r="M18" s="8" t="s">
        <v>741</v>
      </c>
      <c r="N18" s="8" t="s">
        <v>22</v>
      </c>
      <c r="O18" s="88">
        <v>41074</v>
      </c>
      <c r="P18" s="76" t="s">
        <v>1269</v>
      </c>
    </row>
    <row r="19" spans="1:17" ht="30" x14ac:dyDescent="0.25">
      <c r="A19" s="6">
        <v>5</v>
      </c>
      <c r="B19" s="55" t="s">
        <v>29</v>
      </c>
      <c r="C19" s="54" t="s">
        <v>1164</v>
      </c>
      <c r="D19" s="54" t="s">
        <v>835</v>
      </c>
      <c r="E19" s="8" t="s">
        <v>656</v>
      </c>
      <c r="F19" s="8" t="s">
        <v>677</v>
      </c>
      <c r="G19" s="8" t="s">
        <v>678</v>
      </c>
      <c r="H19" s="8" t="s">
        <v>475</v>
      </c>
      <c r="I19" s="8">
        <v>0.5</v>
      </c>
      <c r="J19" s="8" t="s">
        <v>527</v>
      </c>
      <c r="K19" s="87">
        <v>0.55000000000000004</v>
      </c>
      <c r="L19" s="8" t="s">
        <v>500</v>
      </c>
      <c r="M19" s="8" t="s">
        <v>679</v>
      </c>
      <c r="N19" s="8" t="s">
        <v>17</v>
      </c>
      <c r="O19" s="85">
        <v>40941</v>
      </c>
      <c r="P19" s="76" t="s">
        <v>1268</v>
      </c>
    </row>
    <row r="20" spans="1:17" ht="45" x14ac:dyDescent="0.25">
      <c r="A20" s="6">
        <v>6</v>
      </c>
      <c r="B20" s="55" t="s">
        <v>33</v>
      </c>
      <c r="C20" s="54" t="s">
        <v>1160</v>
      </c>
      <c r="D20" s="54" t="s">
        <v>836</v>
      </c>
      <c r="E20" s="8" t="s">
        <v>659</v>
      </c>
      <c r="F20" s="8" t="s">
        <v>30</v>
      </c>
      <c r="G20" s="8" t="s">
        <v>740</v>
      </c>
      <c r="H20" s="8" t="s">
        <v>658</v>
      </c>
      <c r="I20" s="8">
        <v>101.84</v>
      </c>
      <c r="J20" s="8" t="s">
        <v>538</v>
      </c>
      <c r="K20" s="87">
        <v>0</v>
      </c>
      <c r="L20" s="8" t="s">
        <v>478</v>
      </c>
      <c r="M20" s="8" t="s">
        <v>741</v>
      </c>
      <c r="N20" s="8" t="s">
        <v>742</v>
      </c>
      <c r="O20" s="88">
        <v>41074</v>
      </c>
      <c r="P20" s="76" t="s">
        <v>1269</v>
      </c>
    </row>
    <row r="21" spans="1:17" ht="45" x14ac:dyDescent="0.25">
      <c r="A21" s="6">
        <v>4</v>
      </c>
      <c r="B21" s="55" t="s">
        <v>33</v>
      </c>
      <c r="C21" s="54" t="s">
        <v>1161</v>
      </c>
      <c r="D21" s="54" t="s">
        <v>834</v>
      </c>
      <c r="E21" s="8" t="s">
        <v>659</v>
      </c>
      <c r="F21" s="8" t="s">
        <v>30</v>
      </c>
      <c r="G21" s="8" t="s">
        <v>657</v>
      </c>
      <c r="H21" s="8" t="s">
        <v>658</v>
      </c>
      <c r="I21" s="8">
        <v>0</v>
      </c>
      <c r="J21" s="8" t="s">
        <v>499</v>
      </c>
      <c r="K21" s="87"/>
      <c r="L21" s="8" t="s">
        <v>500</v>
      </c>
      <c r="M21" s="8" t="s">
        <v>32</v>
      </c>
      <c r="N21" s="8" t="s">
        <v>17</v>
      </c>
      <c r="O21" s="88">
        <v>41074</v>
      </c>
      <c r="P21" s="76" t="s">
        <v>1269</v>
      </c>
    </row>
    <row r="22" spans="1:17" ht="45" x14ac:dyDescent="0.25">
      <c r="A22" s="6">
        <v>7</v>
      </c>
      <c r="B22" s="55" t="s">
        <v>33</v>
      </c>
      <c r="C22" s="54" t="s">
        <v>1163</v>
      </c>
      <c r="D22" s="54" t="s">
        <v>837</v>
      </c>
      <c r="E22" s="8" t="s">
        <v>659</v>
      </c>
      <c r="F22" s="8" t="s">
        <v>30</v>
      </c>
      <c r="G22" s="8" t="s">
        <v>740</v>
      </c>
      <c r="H22" s="8" t="s">
        <v>658</v>
      </c>
      <c r="I22" s="8">
        <v>0.03</v>
      </c>
      <c r="J22" s="8" t="s">
        <v>488</v>
      </c>
      <c r="K22" s="87"/>
      <c r="L22" s="8" t="s">
        <v>478</v>
      </c>
      <c r="M22" s="8" t="s">
        <v>741</v>
      </c>
      <c r="N22" s="8" t="s">
        <v>22</v>
      </c>
      <c r="O22" s="88">
        <v>41074</v>
      </c>
      <c r="P22" s="76" t="s">
        <v>1269</v>
      </c>
    </row>
    <row r="23" spans="1:17" ht="45" x14ac:dyDescent="0.25">
      <c r="A23" s="6">
        <v>6</v>
      </c>
      <c r="B23" s="55" t="s">
        <v>34</v>
      </c>
      <c r="C23" s="54" t="s">
        <v>1160</v>
      </c>
      <c r="D23" s="54" t="s">
        <v>836</v>
      </c>
      <c r="E23" s="8" t="s">
        <v>660</v>
      </c>
      <c r="F23" s="8" t="s">
        <v>30</v>
      </c>
      <c r="G23" s="8" t="s">
        <v>740</v>
      </c>
      <c r="H23" s="8" t="s">
        <v>658</v>
      </c>
      <c r="I23" s="8">
        <v>101.84</v>
      </c>
      <c r="J23" s="8" t="s">
        <v>538</v>
      </c>
      <c r="K23" s="87">
        <v>0</v>
      </c>
      <c r="L23" s="8" t="s">
        <v>478</v>
      </c>
      <c r="M23" s="8" t="s">
        <v>741</v>
      </c>
      <c r="N23" s="8" t="s">
        <v>742</v>
      </c>
      <c r="O23" s="88">
        <v>41074</v>
      </c>
      <c r="Q23" s="76" t="s">
        <v>1270</v>
      </c>
    </row>
    <row r="24" spans="1:17" ht="45" x14ac:dyDescent="0.25">
      <c r="A24" s="6">
        <v>4</v>
      </c>
      <c r="B24" s="55" t="s">
        <v>34</v>
      </c>
      <c r="C24" s="54" t="s">
        <v>1161</v>
      </c>
      <c r="D24" s="54" t="s">
        <v>834</v>
      </c>
      <c r="E24" s="8" t="s">
        <v>660</v>
      </c>
      <c r="F24" s="8" t="s">
        <v>30</v>
      </c>
      <c r="G24" s="8" t="s">
        <v>657</v>
      </c>
      <c r="H24" s="8" t="s">
        <v>658</v>
      </c>
      <c r="I24" s="8">
        <v>0</v>
      </c>
      <c r="J24" s="8" t="s">
        <v>499</v>
      </c>
      <c r="K24" s="87"/>
      <c r="L24" s="8" t="s">
        <v>500</v>
      </c>
      <c r="M24" s="8" t="s">
        <v>32</v>
      </c>
      <c r="N24" s="8" t="s">
        <v>17</v>
      </c>
      <c r="O24" s="88">
        <v>41074</v>
      </c>
    </row>
    <row r="25" spans="1:17" ht="45" x14ac:dyDescent="0.25">
      <c r="A25" s="6">
        <v>7</v>
      </c>
      <c r="B25" s="71" t="s">
        <v>34</v>
      </c>
      <c r="C25" s="70" t="s">
        <v>1163</v>
      </c>
      <c r="D25" s="70" t="s">
        <v>837</v>
      </c>
      <c r="E25" s="8" t="s">
        <v>660</v>
      </c>
      <c r="F25" s="8" t="s">
        <v>30</v>
      </c>
      <c r="G25" s="8" t="s">
        <v>740</v>
      </c>
      <c r="H25" s="8" t="s">
        <v>658</v>
      </c>
      <c r="I25" s="8">
        <v>0.03</v>
      </c>
      <c r="J25" s="8" t="s">
        <v>488</v>
      </c>
      <c r="K25" s="87"/>
      <c r="L25" s="8" t="s">
        <v>478</v>
      </c>
      <c r="M25" s="8" t="s">
        <v>741</v>
      </c>
      <c r="N25" s="8" t="s">
        <v>22</v>
      </c>
      <c r="O25" s="88">
        <v>41074</v>
      </c>
    </row>
    <row r="26" spans="1:17" ht="30" x14ac:dyDescent="0.25">
      <c r="A26" s="6">
        <v>2</v>
      </c>
      <c r="B26" s="71" t="s">
        <v>35</v>
      </c>
      <c r="C26" s="70" t="s">
        <v>1148</v>
      </c>
      <c r="D26" s="70" t="s">
        <v>827</v>
      </c>
      <c r="E26" s="8" t="s">
        <v>735</v>
      </c>
      <c r="F26" s="8" t="s">
        <v>19</v>
      </c>
      <c r="G26" s="8" t="s">
        <v>734</v>
      </c>
      <c r="H26" s="8" t="s">
        <v>475</v>
      </c>
      <c r="I26" s="8">
        <v>0.38</v>
      </c>
      <c r="J26" s="8" t="s">
        <v>499</v>
      </c>
      <c r="K26" s="84"/>
      <c r="L26" s="8" t="s">
        <v>500</v>
      </c>
      <c r="M26" s="8" t="s">
        <v>20</v>
      </c>
      <c r="N26" s="8" t="s">
        <v>17</v>
      </c>
      <c r="O26" s="85">
        <v>40086</v>
      </c>
      <c r="P26" s="76" t="s">
        <v>1269</v>
      </c>
    </row>
    <row r="27" spans="1:17" ht="45" x14ac:dyDescent="0.25">
      <c r="A27" s="6">
        <v>28</v>
      </c>
      <c r="B27" s="71" t="s">
        <v>36</v>
      </c>
      <c r="C27" s="70" t="s">
        <v>1165</v>
      </c>
      <c r="D27" s="70" t="s">
        <v>838</v>
      </c>
      <c r="E27" s="7" t="s">
        <v>621</v>
      </c>
      <c r="F27" s="8" t="s">
        <v>37</v>
      </c>
      <c r="G27" s="8" t="s">
        <v>622</v>
      </c>
      <c r="H27" s="8" t="s">
        <v>475</v>
      </c>
      <c r="I27" s="8">
        <v>5.1639999999999997</v>
      </c>
      <c r="J27" s="8" t="s">
        <v>488</v>
      </c>
      <c r="K27" s="87">
        <v>0.62</v>
      </c>
      <c r="L27" s="8"/>
      <c r="M27" s="8" t="s">
        <v>38</v>
      </c>
      <c r="N27" s="8" t="s">
        <v>8</v>
      </c>
      <c r="O27" s="85">
        <v>40511</v>
      </c>
      <c r="P27" s="76" t="s">
        <v>1269</v>
      </c>
    </row>
    <row r="28" spans="1:17" ht="75" x14ac:dyDescent="0.25">
      <c r="A28" s="6">
        <v>9</v>
      </c>
      <c r="B28" s="71" t="s">
        <v>39</v>
      </c>
      <c r="C28" s="70" t="s">
        <v>1166</v>
      </c>
      <c r="D28" s="71" t="s">
        <v>840</v>
      </c>
      <c r="E28" s="55" t="s">
        <v>550</v>
      </c>
      <c r="F28" s="8" t="s">
        <v>43</v>
      </c>
      <c r="G28" s="8" t="s">
        <v>583</v>
      </c>
      <c r="H28" s="8" t="s">
        <v>475</v>
      </c>
      <c r="I28" s="8">
        <v>11.8</v>
      </c>
      <c r="J28" s="8" t="s">
        <v>527</v>
      </c>
      <c r="K28" s="84"/>
      <c r="L28" s="8" t="s">
        <v>500</v>
      </c>
      <c r="M28" s="8" t="s">
        <v>590</v>
      </c>
      <c r="N28" s="8" t="s">
        <v>45</v>
      </c>
      <c r="O28" s="85">
        <v>40851</v>
      </c>
      <c r="P28" s="76" t="s">
        <v>1269</v>
      </c>
    </row>
    <row r="29" spans="1:17" ht="75" x14ac:dyDescent="0.25">
      <c r="A29" s="6">
        <v>9</v>
      </c>
      <c r="B29" s="71" t="s">
        <v>39</v>
      </c>
      <c r="C29" s="70" t="s">
        <v>1167</v>
      </c>
      <c r="D29" s="71" t="s">
        <v>840</v>
      </c>
      <c r="E29" s="55" t="s">
        <v>550</v>
      </c>
      <c r="F29" s="8" t="s">
        <v>43</v>
      </c>
      <c r="G29" s="8" t="s">
        <v>583</v>
      </c>
      <c r="H29" s="8" t="s">
        <v>475</v>
      </c>
      <c r="I29" s="8">
        <v>35.799999999999997</v>
      </c>
      <c r="J29" s="8" t="s">
        <v>527</v>
      </c>
      <c r="K29" s="84"/>
      <c r="L29" s="8" t="s">
        <v>500</v>
      </c>
      <c r="M29" s="8" t="s">
        <v>584</v>
      </c>
      <c r="N29" s="8" t="s">
        <v>45</v>
      </c>
      <c r="O29" s="85">
        <v>40851</v>
      </c>
      <c r="P29" s="76" t="s">
        <v>1269</v>
      </c>
    </row>
    <row r="30" spans="1:17" ht="30" x14ac:dyDescent="0.25">
      <c r="A30" s="6">
        <v>8</v>
      </c>
      <c r="B30" s="70" t="s">
        <v>39</v>
      </c>
      <c r="C30" s="70" t="s">
        <v>1168</v>
      </c>
      <c r="D30" s="71" t="s">
        <v>839</v>
      </c>
      <c r="E30" s="55" t="s">
        <v>550</v>
      </c>
      <c r="F30" s="8" t="s">
        <v>591</v>
      </c>
      <c r="G30" s="8" t="s">
        <v>583</v>
      </c>
      <c r="H30" s="8" t="s">
        <v>475</v>
      </c>
      <c r="I30" s="8">
        <v>4.5</v>
      </c>
      <c r="J30" s="8" t="s">
        <v>488</v>
      </c>
      <c r="K30" s="87"/>
      <c r="L30" s="8" t="s">
        <v>478</v>
      </c>
      <c r="M30" s="8" t="s">
        <v>44</v>
      </c>
      <c r="N30" s="8" t="s">
        <v>8</v>
      </c>
      <c r="O30" s="85">
        <v>39127</v>
      </c>
      <c r="P30" s="76" t="s">
        <v>1269</v>
      </c>
    </row>
    <row r="31" spans="1:17" ht="60" x14ac:dyDescent="0.25">
      <c r="A31" s="6">
        <v>8</v>
      </c>
      <c r="B31" s="70" t="s">
        <v>39</v>
      </c>
      <c r="C31" s="70" t="s">
        <v>1168</v>
      </c>
      <c r="D31" s="71" t="s">
        <v>839</v>
      </c>
      <c r="E31" s="55" t="s">
        <v>550</v>
      </c>
      <c r="F31" s="8" t="s">
        <v>591</v>
      </c>
      <c r="G31" s="8" t="s">
        <v>583</v>
      </c>
      <c r="H31" s="8" t="s">
        <v>475</v>
      </c>
      <c r="I31" s="8"/>
      <c r="J31" s="8"/>
      <c r="K31" s="87">
        <v>0.63</v>
      </c>
      <c r="L31" s="8" t="s">
        <v>592</v>
      </c>
      <c r="M31" s="8" t="s">
        <v>44</v>
      </c>
      <c r="N31" s="8" t="s">
        <v>8</v>
      </c>
      <c r="O31" s="85">
        <v>39127</v>
      </c>
      <c r="P31" s="76" t="s">
        <v>1269</v>
      </c>
    </row>
    <row r="32" spans="1:17" ht="60" x14ac:dyDescent="0.25">
      <c r="A32" s="6">
        <v>8</v>
      </c>
      <c r="B32" s="70" t="s">
        <v>39</v>
      </c>
      <c r="C32" s="70" t="s">
        <v>1168</v>
      </c>
      <c r="D32" s="71" t="s">
        <v>839</v>
      </c>
      <c r="E32" s="55" t="s">
        <v>550</v>
      </c>
      <c r="F32" s="8" t="s">
        <v>591</v>
      </c>
      <c r="G32" s="8" t="s">
        <v>583</v>
      </c>
      <c r="H32" s="8" t="s">
        <v>475</v>
      </c>
      <c r="I32" s="8"/>
      <c r="J32" s="8"/>
      <c r="K32" s="87">
        <v>0.71</v>
      </c>
      <c r="L32" s="8" t="s">
        <v>593</v>
      </c>
      <c r="M32" s="8" t="s">
        <v>44</v>
      </c>
      <c r="N32" s="8" t="s">
        <v>8</v>
      </c>
      <c r="O32" s="85">
        <v>39127</v>
      </c>
      <c r="P32" s="76" t="s">
        <v>1269</v>
      </c>
    </row>
    <row r="33" spans="1:16" ht="60" x14ac:dyDescent="0.25">
      <c r="A33" s="6">
        <v>96</v>
      </c>
      <c r="B33" s="70" t="s">
        <v>39</v>
      </c>
      <c r="C33" s="70" t="s">
        <v>1169</v>
      </c>
      <c r="D33" s="72" t="s">
        <v>841</v>
      </c>
      <c r="E33" s="55" t="s">
        <v>550</v>
      </c>
      <c r="F33" s="9" t="s">
        <v>40</v>
      </c>
      <c r="G33" s="9" t="s">
        <v>619</v>
      </c>
      <c r="H33" s="8" t="s">
        <v>475</v>
      </c>
      <c r="I33" s="8">
        <v>1.6</v>
      </c>
      <c r="J33" s="8" t="s">
        <v>552</v>
      </c>
      <c r="K33" s="89"/>
      <c r="L33" s="8" t="s">
        <v>500</v>
      </c>
      <c r="M33" s="8" t="s">
        <v>41</v>
      </c>
      <c r="N33" s="8" t="s">
        <v>17</v>
      </c>
      <c r="O33" s="85">
        <v>39395</v>
      </c>
      <c r="P33" s="76" t="s">
        <v>1269</v>
      </c>
    </row>
    <row r="34" spans="1:16" ht="45" x14ac:dyDescent="0.25">
      <c r="A34" s="6">
        <v>96</v>
      </c>
      <c r="B34" s="70" t="s">
        <v>39</v>
      </c>
      <c r="C34" s="70" t="s">
        <v>1169</v>
      </c>
      <c r="D34" s="72" t="s">
        <v>841</v>
      </c>
      <c r="E34" s="55" t="s">
        <v>550</v>
      </c>
      <c r="F34" s="9" t="s">
        <v>40</v>
      </c>
      <c r="G34" s="9" t="s">
        <v>619</v>
      </c>
      <c r="H34" s="8" t="s">
        <v>475</v>
      </c>
      <c r="I34" s="8">
        <v>2.7</v>
      </c>
      <c r="J34" s="8" t="s">
        <v>553</v>
      </c>
      <c r="K34" s="90"/>
      <c r="L34" s="8" t="s">
        <v>500</v>
      </c>
      <c r="M34" s="8" t="s">
        <v>41</v>
      </c>
      <c r="N34" s="8" t="s">
        <v>17</v>
      </c>
      <c r="O34" s="85">
        <v>39395</v>
      </c>
      <c r="P34" s="76" t="s">
        <v>1269</v>
      </c>
    </row>
    <row r="35" spans="1:16" ht="45" x14ac:dyDescent="0.25">
      <c r="A35" s="6">
        <v>96</v>
      </c>
      <c r="B35" s="70" t="s">
        <v>39</v>
      </c>
      <c r="C35" s="70" t="s">
        <v>1169</v>
      </c>
      <c r="D35" s="72" t="s">
        <v>841</v>
      </c>
      <c r="E35" s="55" t="s">
        <v>550</v>
      </c>
      <c r="F35" s="9" t="s">
        <v>40</v>
      </c>
      <c r="G35" s="9" t="s">
        <v>619</v>
      </c>
      <c r="H35" s="8" t="s">
        <v>475</v>
      </c>
      <c r="I35" s="8">
        <v>1.4</v>
      </c>
      <c r="J35" s="8" t="s">
        <v>554</v>
      </c>
      <c r="K35" s="89"/>
      <c r="L35" s="8" t="s">
        <v>500</v>
      </c>
      <c r="M35" s="8" t="s">
        <v>41</v>
      </c>
      <c r="N35" s="8" t="s">
        <v>17</v>
      </c>
      <c r="O35" s="85">
        <v>39395</v>
      </c>
      <c r="P35" s="76" t="s">
        <v>1269</v>
      </c>
    </row>
    <row r="36" spans="1:16" ht="60" x14ac:dyDescent="0.25">
      <c r="A36" s="6">
        <v>97</v>
      </c>
      <c r="B36" s="70" t="s">
        <v>39</v>
      </c>
      <c r="C36" s="70" t="s">
        <v>1170</v>
      </c>
      <c r="D36" s="72" t="s">
        <v>841</v>
      </c>
      <c r="E36" s="55" t="s">
        <v>550</v>
      </c>
      <c r="F36" s="9" t="s">
        <v>40</v>
      </c>
      <c r="G36" s="8" t="s">
        <v>648</v>
      </c>
      <c r="H36" s="8" t="s">
        <v>475</v>
      </c>
      <c r="I36" s="8">
        <v>0.4</v>
      </c>
      <c r="J36" s="8" t="s">
        <v>552</v>
      </c>
      <c r="K36" s="89"/>
      <c r="L36" s="8" t="s">
        <v>500</v>
      </c>
      <c r="M36" s="8" t="s">
        <v>649</v>
      </c>
      <c r="N36" s="8" t="s">
        <v>17</v>
      </c>
      <c r="O36" s="85">
        <v>39395</v>
      </c>
      <c r="P36" s="76" t="s">
        <v>1269</v>
      </c>
    </row>
    <row r="37" spans="1:16" ht="45" x14ac:dyDescent="0.25">
      <c r="A37" s="6">
        <v>97</v>
      </c>
      <c r="B37" s="70" t="s">
        <v>39</v>
      </c>
      <c r="C37" s="70" t="s">
        <v>1170</v>
      </c>
      <c r="D37" s="72" t="s">
        <v>841</v>
      </c>
      <c r="E37" s="55" t="s">
        <v>550</v>
      </c>
      <c r="F37" s="9" t="s">
        <v>40</v>
      </c>
      <c r="G37" s="8" t="s">
        <v>648</v>
      </c>
      <c r="H37" s="8" t="s">
        <v>475</v>
      </c>
      <c r="I37" s="8">
        <v>0.7</v>
      </c>
      <c r="J37" s="8" t="s">
        <v>553</v>
      </c>
      <c r="K37" s="90"/>
      <c r="L37" s="8" t="s">
        <v>500</v>
      </c>
      <c r="M37" s="8" t="s">
        <v>649</v>
      </c>
      <c r="N37" s="8" t="s">
        <v>17</v>
      </c>
      <c r="O37" s="85">
        <v>39395</v>
      </c>
      <c r="P37" s="76" t="s">
        <v>1269</v>
      </c>
    </row>
    <row r="38" spans="1:16" ht="45" x14ac:dyDescent="0.25">
      <c r="A38" s="6">
        <v>97</v>
      </c>
      <c r="B38" s="70" t="s">
        <v>39</v>
      </c>
      <c r="C38" s="70" t="s">
        <v>1170</v>
      </c>
      <c r="D38" s="72" t="s">
        <v>841</v>
      </c>
      <c r="E38" s="55" t="s">
        <v>550</v>
      </c>
      <c r="F38" s="9" t="s">
        <v>40</v>
      </c>
      <c r="G38" s="8" t="s">
        <v>648</v>
      </c>
      <c r="H38" s="8" t="s">
        <v>475</v>
      </c>
      <c r="I38" s="8">
        <v>0.3</v>
      </c>
      <c r="J38" s="8" t="s">
        <v>554</v>
      </c>
      <c r="K38" s="89"/>
      <c r="L38" s="8" t="s">
        <v>500</v>
      </c>
      <c r="M38" s="8" t="s">
        <v>649</v>
      </c>
      <c r="N38" s="8" t="s">
        <v>17</v>
      </c>
      <c r="O38" s="85">
        <v>39395</v>
      </c>
      <c r="P38" s="76" t="s">
        <v>1269</v>
      </c>
    </row>
    <row r="39" spans="1:16" ht="60" x14ac:dyDescent="0.25">
      <c r="A39" s="6">
        <v>98</v>
      </c>
      <c r="B39" s="70" t="s">
        <v>39</v>
      </c>
      <c r="C39" s="70" t="s">
        <v>1171</v>
      </c>
      <c r="D39" s="72" t="s">
        <v>841</v>
      </c>
      <c r="E39" s="55" t="s">
        <v>550</v>
      </c>
      <c r="F39" s="9" t="s">
        <v>40</v>
      </c>
      <c r="G39" s="8" t="s">
        <v>551</v>
      </c>
      <c r="H39" s="8" t="s">
        <v>475</v>
      </c>
      <c r="I39" s="8">
        <v>2.1</v>
      </c>
      <c r="J39" s="8" t="s">
        <v>552</v>
      </c>
      <c r="K39" s="89"/>
      <c r="L39" s="8" t="s">
        <v>500</v>
      </c>
      <c r="M39" s="8" t="s">
        <v>46</v>
      </c>
      <c r="N39" s="8" t="s">
        <v>17</v>
      </c>
      <c r="O39" s="85">
        <v>39395</v>
      </c>
      <c r="P39" s="76" t="s">
        <v>1269</v>
      </c>
    </row>
    <row r="40" spans="1:16" ht="45" x14ac:dyDescent="0.25">
      <c r="A40" s="6">
        <v>98</v>
      </c>
      <c r="B40" s="70" t="s">
        <v>39</v>
      </c>
      <c r="C40" s="70" t="s">
        <v>1171</v>
      </c>
      <c r="D40" s="72" t="s">
        <v>841</v>
      </c>
      <c r="E40" s="55" t="s">
        <v>550</v>
      </c>
      <c r="F40" s="9" t="s">
        <v>40</v>
      </c>
      <c r="G40" s="8" t="s">
        <v>551</v>
      </c>
      <c r="H40" s="8" t="s">
        <v>475</v>
      </c>
      <c r="I40" s="8">
        <v>3.3</v>
      </c>
      <c r="J40" s="8" t="s">
        <v>553</v>
      </c>
      <c r="K40" s="90"/>
      <c r="L40" s="8" t="s">
        <v>500</v>
      </c>
      <c r="M40" s="8" t="s">
        <v>46</v>
      </c>
      <c r="N40" s="8" t="s">
        <v>17</v>
      </c>
      <c r="O40" s="85">
        <v>39395</v>
      </c>
      <c r="P40" s="76" t="s">
        <v>1269</v>
      </c>
    </row>
    <row r="41" spans="1:16" ht="45" x14ac:dyDescent="0.25">
      <c r="A41" s="6">
        <v>98</v>
      </c>
      <c r="B41" s="70" t="s">
        <v>39</v>
      </c>
      <c r="C41" s="70" t="s">
        <v>1171</v>
      </c>
      <c r="D41" s="72" t="s">
        <v>841</v>
      </c>
      <c r="E41" s="55" t="s">
        <v>550</v>
      </c>
      <c r="F41" s="9" t="s">
        <v>40</v>
      </c>
      <c r="G41" s="8" t="s">
        <v>551</v>
      </c>
      <c r="H41" s="8" t="s">
        <v>475</v>
      </c>
      <c r="I41" s="8">
        <v>2.1</v>
      </c>
      <c r="J41" s="8" t="s">
        <v>554</v>
      </c>
      <c r="K41" s="89"/>
      <c r="L41" s="8" t="s">
        <v>500</v>
      </c>
      <c r="M41" s="8" t="s">
        <v>46</v>
      </c>
      <c r="N41" s="8" t="s">
        <v>17</v>
      </c>
      <c r="O41" s="85">
        <v>39395</v>
      </c>
      <c r="P41" s="76" t="s">
        <v>1269</v>
      </c>
    </row>
    <row r="42" spans="1:16" ht="60" x14ac:dyDescent="0.25">
      <c r="A42" s="6">
        <v>100</v>
      </c>
      <c r="B42" s="70" t="s">
        <v>39</v>
      </c>
      <c r="C42" s="70" t="s">
        <v>1172</v>
      </c>
      <c r="D42" s="72" t="s">
        <v>841</v>
      </c>
      <c r="E42" s="55" t="s">
        <v>550</v>
      </c>
      <c r="F42" s="9" t="s">
        <v>40</v>
      </c>
      <c r="G42" s="8" t="s">
        <v>601</v>
      </c>
      <c r="H42" s="8" t="s">
        <v>475</v>
      </c>
      <c r="I42" s="8">
        <v>0.5</v>
      </c>
      <c r="J42" s="8" t="s">
        <v>552</v>
      </c>
      <c r="K42" s="89"/>
      <c r="L42" s="8" t="s">
        <v>500</v>
      </c>
      <c r="M42" s="8" t="s">
        <v>42</v>
      </c>
      <c r="N42" s="8" t="s">
        <v>17</v>
      </c>
      <c r="O42" s="85">
        <v>39395</v>
      </c>
      <c r="P42" s="76" t="s">
        <v>1269</v>
      </c>
    </row>
    <row r="43" spans="1:16" ht="45" x14ac:dyDescent="0.25">
      <c r="A43" s="6">
        <v>100</v>
      </c>
      <c r="B43" s="70" t="s">
        <v>39</v>
      </c>
      <c r="C43" s="70" t="s">
        <v>1172</v>
      </c>
      <c r="D43" s="72" t="s">
        <v>841</v>
      </c>
      <c r="E43" s="55" t="s">
        <v>550</v>
      </c>
      <c r="F43" s="9" t="s">
        <v>40</v>
      </c>
      <c r="G43" s="8" t="s">
        <v>601</v>
      </c>
      <c r="H43" s="8" t="s">
        <v>475</v>
      </c>
      <c r="I43" s="8">
        <v>0.8</v>
      </c>
      <c r="J43" s="8" t="s">
        <v>553</v>
      </c>
      <c r="K43" s="90"/>
      <c r="L43" s="8" t="s">
        <v>500</v>
      </c>
      <c r="M43" s="8" t="s">
        <v>42</v>
      </c>
      <c r="N43" s="8" t="s">
        <v>17</v>
      </c>
      <c r="O43" s="85">
        <v>39395</v>
      </c>
      <c r="P43" s="76" t="s">
        <v>1269</v>
      </c>
    </row>
    <row r="44" spans="1:16" ht="45" x14ac:dyDescent="0.25">
      <c r="A44" s="6">
        <v>100</v>
      </c>
      <c r="B44" s="70" t="s">
        <v>39</v>
      </c>
      <c r="C44" s="70" t="s">
        <v>1172</v>
      </c>
      <c r="D44" s="72" t="s">
        <v>841</v>
      </c>
      <c r="E44" s="55" t="s">
        <v>550</v>
      </c>
      <c r="F44" s="9" t="s">
        <v>40</v>
      </c>
      <c r="G44" s="8" t="s">
        <v>601</v>
      </c>
      <c r="H44" s="8" t="s">
        <v>475</v>
      </c>
      <c r="I44" s="8">
        <v>0.4</v>
      </c>
      <c r="J44" s="8" t="s">
        <v>554</v>
      </c>
      <c r="K44" s="89"/>
      <c r="L44" s="8" t="s">
        <v>500</v>
      </c>
      <c r="M44" s="8" t="s">
        <v>42</v>
      </c>
      <c r="N44" s="8" t="s">
        <v>17</v>
      </c>
      <c r="O44" s="85">
        <v>39395</v>
      </c>
      <c r="P44" s="76" t="s">
        <v>1269</v>
      </c>
    </row>
    <row r="45" spans="1:16" ht="30" x14ac:dyDescent="0.25">
      <c r="A45" s="6">
        <v>101</v>
      </c>
      <c r="B45" s="71" t="s">
        <v>47</v>
      </c>
      <c r="C45" s="70" t="s">
        <v>1173</v>
      </c>
      <c r="D45" s="70" t="s">
        <v>842</v>
      </c>
      <c r="E45" s="8" t="s">
        <v>555</v>
      </c>
      <c r="F45" s="8" t="s">
        <v>48</v>
      </c>
      <c r="G45" s="8" t="s">
        <v>675</v>
      </c>
      <c r="H45" s="8" t="s">
        <v>475</v>
      </c>
      <c r="I45" s="8">
        <v>2.9000000000000001E-2</v>
      </c>
      <c r="J45" s="8" t="s">
        <v>527</v>
      </c>
      <c r="K45" s="84"/>
      <c r="L45" s="8" t="s">
        <v>500</v>
      </c>
      <c r="M45" s="8" t="s">
        <v>49</v>
      </c>
      <c r="N45" s="8" t="s">
        <v>17</v>
      </c>
      <c r="O45" s="85">
        <v>40451</v>
      </c>
      <c r="P45" s="76" t="s">
        <v>1268</v>
      </c>
    </row>
    <row r="46" spans="1:16" ht="75" x14ac:dyDescent="0.25">
      <c r="A46" s="6">
        <v>9</v>
      </c>
      <c r="B46" s="71" t="s">
        <v>47</v>
      </c>
      <c r="C46" s="70" t="s">
        <v>1166</v>
      </c>
      <c r="D46" s="71" t="s">
        <v>840</v>
      </c>
      <c r="E46" s="55" t="s">
        <v>555</v>
      </c>
      <c r="F46" s="8" t="s">
        <v>43</v>
      </c>
      <c r="G46" s="8" t="s">
        <v>583</v>
      </c>
      <c r="H46" s="8" t="s">
        <v>475</v>
      </c>
      <c r="I46" s="8">
        <v>11.8</v>
      </c>
      <c r="J46" s="8" t="s">
        <v>527</v>
      </c>
      <c r="K46" s="84"/>
      <c r="L46" s="8" t="s">
        <v>500</v>
      </c>
      <c r="M46" s="8" t="s">
        <v>590</v>
      </c>
      <c r="N46" s="8" t="s">
        <v>45</v>
      </c>
      <c r="O46" s="85">
        <v>40851</v>
      </c>
      <c r="P46" s="76" t="s">
        <v>1268</v>
      </c>
    </row>
    <row r="47" spans="1:16" ht="75" x14ac:dyDescent="0.25">
      <c r="A47" s="6">
        <v>9</v>
      </c>
      <c r="B47" s="71" t="s">
        <v>47</v>
      </c>
      <c r="C47" s="70" t="s">
        <v>1167</v>
      </c>
      <c r="D47" s="71" t="s">
        <v>840</v>
      </c>
      <c r="E47" s="55" t="s">
        <v>555</v>
      </c>
      <c r="F47" s="8" t="s">
        <v>43</v>
      </c>
      <c r="G47" s="8" t="s">
        <v>583</v>
      </c>
      <c r="H47" s="8" t="s">
        <v>475</v>
      </c>
      <c r="I47" s="8">
        <v>35.799999999999997</v>
      </c>
      <c r="J47" s="8" t="s">
        <v>527</v>
      </c>
      <c r="K47" s="84"/>
      <c r="L47" s="8" t="s">
        <v>500</v>
      </c>
      <c r="M47" s="8" t="s">
        <v>584</v>
      </c>
      <c r="N47" s="8" t="s">
        <v>45</v>
      </c>
      <c r="O47" s="85">
        <v>40851</v>
      </c>
      <c r="P47" s="76" t="s">
        <v>1268</v>
      </c>
    </row>
    <row r="48" spans="1:16" ht="30" x14ac:dyDescent="0.25">
      <c r="A48" s="6">
        <v>8</v>
      </c>
      <c r="B48" s="70" t="s">
        <v>47</v>
      </c>
      <c r="C48" s="70" t="s">
        <v>1168</v>
      </c>
      <c r="D48" s="71" t="s">
        <v>839</v>
      </c>
      <c r="E48" s="55" t="s">
        <v>555</v>
      </c>
      <c r="F48" s="8" t="s">
        <v>591</v>
      </c>
      <c r="G48" s="8" t="s">
        <v>583</v>
      </c>
      <c r="H48" s="8" t="s">
        <v>475</v>
      </c>
      <c r="I48" s="8">
        <v>4.5</v>
      </c>
      <c r="J48" s="8" t="s">
        <v>488</v>
      </c>
      <c r="K48" s="87"/>
      <c r="L48" s="8" t="s">
        <v>478</v>
      </c>
      <c r="M48" s="8" t="s">
        <v>44</v>
      </c>
      <c r="N48" s="8" t="s">
        <v>8</v>
      </c>
      <c r="O48" s="85">
        <v>39127</v>
      </c>
      <c r="P48" s="76" t="s">
        <v>1268</v>
      </c>
    </row>
    <row r="49" spans="1:17" ht="60" x14ac:dyDescent="0.25">
      <c r="A49" s="6">
        <v>8</v>
      </c>
      <c r="B49" s="70" t="s">
        <v>47</v>
      </c>
      <c r="C49" s="70" t="s">
        <v>1168</v>
      </c>
      <c r="D49" s="71" t="s">
        <v>839</v>
      </c>
      <c r="E49" s="55" t="s">
        <v>555</v>
      </c>
      <c r="F49" s="8" t="s">
        <v>591</v>
      </c>
      <c r="G49" s="8" t="s">
        <v>583</v>
      </c>
      <c r="H49" s="8" t="s">
        <v>475</v>
      </c>
      <c r="I49" s="8"/>
      <c r="J49" s="8"/>
      <c r="K49" s="87">
        <v>0.63</v>
      </c>
      <c r="L49" s="8" t="s">
        <v>592</v>
      </c>
      <c r="M49" s="8" t="s">
        <v>44</v>
      </c>
      <c r="N49" s="8" t="s">
        <v>8</v>
      </c>
      <c r="O49" s="85">
        <v>39127</v>
      </c>
      <c r="P49" s="76" t="s">
        <v>1268</v>
      </c>
    </row>
    <row r="50" spans="1:17" ht="60" x14ac:dyDescent="0.25">
      <c r="A50" s="6">
        <v>8</v>
      </c>
      <c r="B50" s="70" t="s">
        <v>47</v>
      </c>
      <c r="C50" s="70" t="s">
        <v>1168</v>
      </c>
      <c r="D50" s="71" t="s">
        <v>839</v>
      </c>
      <c r="E50" s="55" t="s">
        <v>555</v>
      </c>
      <c r="F50" s="8" t="s">
        <v>591</v>
      </c>
      <c r="G50" s="8" t="s">
        <v>583</v>
      </c>
      <c r="H50" s="8" t="s">
        <v>475</v>
      </c>
      <c r="I50" s="8"/>
      <c r="J50" s="8"/>
      <c r="K50" s="87">
        <v>0.71</v>
      </c>
      <c r="L50" s="8" t="s">
        <v>593</v>
      </c>
      <c r="M50" s="8" t="s">
        <v>44</v>
      </c>
      <c r="N50" s="8" t="s">
        <v>8</v>
      </c>
      <c r="O50" s="85">
        <v>39127</v>
      </c>
      <c r="P50" s="76" t="s">
        <v>1268</v>
      </c>
    </row>
    <row r="51" spans="1:17" ht="60" x14ac:dyDescent="0.25">
      <c r="A51" s="6">
        <v>96</v>
      </c>
      <c r="B51" s="70" t="s">
        <v>47</v>
      </c>
      <c r="C51" s="70" t="s">
        <v>1169</v>
      </c>
      <c r="D51" s="72" t="s">
        <v>841</v>
      </c>
      <c r="E51" s="55" t="s">
        <v>555</v>
      </c>
      <c r="F51" s="9" t="s">
        <v>40</v>
      </c>
      <c r="G51" s="9" t="s">
        <v>619</v>
      </c>
      <c r="H51" s="8" t="s">
        <v>475</v>
      </c>
      <c r="I51" s="8">
        <v>1.6</v>
      </c>
      <c r="J51" s="8" t="s">
        <v>552</v>
      </c>
      <c r="K51" s="89"/>
      <c r="L51" s="8" t="s">
        <v>500</v>
      </c>
      <c r="M51" s="8" t="s">
        <v>41</v>
      </c>
      <c r="N51" s="8" t="s">
        <v>17</v>
      </c>
      <c r="O51" s="85">
        <v>39395</v>
      </c>
      <c r="P51" s="76" t="s">
        <v>1268</v>
      </c>
    </row>
    <row r="52" spans="1:17" ht="45" x14ac:dyDescent="0.25">
      <c r="A52" s="6">
        <v>96</v>
      </c>
      <c r="B52" s="70" t="s">
        <v>47</v>
      </c>
      <c r="C52" s="70" t="s">
        <v>1169</v>
      </c>
      <c r="D52" s="72" t="s">
        <v>841</v>
      </c>
      <c r="E52" s="55" t="s">
        <v>555</v>
      </c>
      <c r="F52" s="9" t="s">
        <v>40</v>
      </c>
      <c r="G52" s="9" t="s">
        <v>619</v>
      </c>
      <c r="H52" s="8" t="s">
        <v>475</v>
      </c>
      <c r="I52" s="8">
        <v>2.7</v>
      </c>
      <c r="J52" s="8" t="s">
        <v>553</v>
      </c>
      <c r="K52" s="90"/>
      <c r="L52" s="8" t="s">
        <v>500</v>
      </c>
      <c r="M52" s="8" t="s">
        <v>41</v>
      </c>
      <c r="N52" s="8" t="s">
        <v>17</v>
      </c>
      <c r="O52" s="85">
        <v>39395</v>
      </c>
      <c r="P52" s="76" t="s">
        <v>1268</v>
      </c>
    </row>
    <row r="53" spans="1:17" ht="45" x14ac:dyDescent="0.25">
      <c r="A53" s="6">
        <v>96</v>
      </c>
      <c r="B53" s="70" t="s">
        <v>47</v>
      </c>
      <c r="C53" s="70" t="s">
        <v>1169</v>
      </c>
      <c r="D53" s="70" t="s">
        <v>841</v>
      </c>
      <c r="E53" s="8" t="s">
        <v>555</v>
      </c>
      <c r="F53" s="9" t="s">
        <v>40</v>
      </c>
      <c r="G53" s="9" t="s">
        <v>619</v>
      </c>
      <c r="H53" s="8" t="s">
        <v>475</v>
      </c>
      <c r="I53" s="8">
        <v>1.4</v>
      </c>
      <c r="J53" s="8" t="s">
        <v>554</v>
      </c>
      <c r="K53" s="89"/>
      <c r="L53" s="8" t="s">
        <v>500</v>
      </c>
      <c r="M53" s="8" t="s">
        <v>41</v>
      </c>
      <c r="N53" s="8" t="s">
        <v>17</v>
      </c>
      <c r="O53" s="85">
        <v>39395</v>
      </c>
      <c r="P53" s="76" t="s">
        <v>1268</v>
      </c>
    </row>
    <row r="54" spans="1:17" ht="60" x14ac:dyDescent="0.25">
      <c r="A54" s="6">
        <v>97</v>
      </c>
      <c r="B54" s="70" t="s">
        <v>47</v>
      </c>
      <c r="C54" s="70" t="s">
        <v>1170</v>
      </c>
      <c r="D54" s="70" t="s">
        <v>841</v>
      </c>
      <c r="E54" s="8" t="s">
        <v>555</v>
      </c>
      <c r="F54" s="9" t="s">
        <v>40</v>
      </c>
      <c r="G54" s="8" t="s">
        <v>648</v>
      </c>
      <c r="H54" s="8" t="s">
        <v>475</v>
      </c>
      <c r="I54" s="8">
        <v>0.4</v>
      </c>
      <c r="J54" s="8" t="s">
        <v>552</v>
      </c>
      <c r="K54" s="89"/>
      <c r="L54" s="8" t="s">
        <v>500</v>
      </c>
      <c r="M54" s="8" t="s">
        <v>649</v>
      </c>
      <c r="N54" s="8" t="s">
        <v>17</v>
      </c>
      <c r="O54" s="85">
        <v>39395</v>
      </c>
      <c r="P54" s="76" t="s">
        <v>1268</v>
      </c>
    </row>
    <row r="55" spans="1:17" ht="45" x14ac:dyDescent="0.25">
      <c r="A55" s="6">
        <v>97</v>
      </c>
      <c r="B55" s="70" t="s">
        <v>47</v>
      </c>
      <c r="C55" s="70" t="s">
        <v>1170</v>
      </c>
      <c r="D55" s="70" t="s">
        <v>841</v>
      </c>
      <c r="E55" s="8" t="s">
        <v>555</v>
      </c>
      <c r="F55" s="9" t="s">
        <v>40</v>
      </c>
      <c r="G55" s="8" t="s">
        <v>648</v>
      </c>
      <c r="H55" s="8" t="s">
        <v>475</v>
      </c>
      <c r="I55" s="8">
        <v>0.7</v>
      </c>
      <c r="J55" s="8" t="s">
        <v>553</v>
      </c>
      <c r="K55" s="90"/>
      <c r="L55" s="8" t="s">
        <v>500</v>
      </c>
      <c r="M55" s="8" t="s">
        <v>649</v>
      </c>
      <c r="N55" s="8" t="s">
        <v>17</v>
      </c>
      <c r="O55" s="85">
        <v>39395</v>
      </c>
      <c r="P55" s="76" t="s">
        <v>1268</v>
      </c>
    </row>
    <row r="56" spans="1:17" ht="45" x14ac:dyDescent="0.25">
      <c r="A56" s="6">
        <v>97</v>
      </c>
      <c r="B56" s="70" t="s">
        <v>47</v>
      </c>
      <c r="C56" s="70" t="s">
        <v>1170</v>
      </c>
      <c r="D56" s="70" t="s">
        <v>841</v>
      </c>
      <c r="E56" s="8" t="s">
        <v>555</v>
      </c>
      <c r="F56" s="9" t="s">
        <v>40</v>
      </c>
      <c r="G56" s="8" t="s">
        <v>648</v>
      </c>
      <c r="H56" s="8" t="s">
        <v>475</v>
      </c>
      <c r="I56" s="8">
        <v>0.3</v>
      </c>
      <c r="J56" s="8" t="s">
        <v>554</v>
      </c>
      <c r="K56" s="89"/>
      <c r="L56" s="8" t="s">
        <v>500</v>
      </c>
      <c r="M56" s="8" t="s">
        <v>649</v>
      </c>
      <c r="N56" s="8" t="s">
        <v>17</v>
      </c>
      <c r="O56" s="85">
        <v>39395</v>
      </c>
      <c r="P56" s="76" t="s">
        <v>1268</v>
      </c>
    </row>
    <row r="57" spans="1:17" ht="60" x14ac:dyDescent="0.25">
      <c r="A57" s="6">
        <v>98</v>
      </c>
      <c r="B57" s="70" t="s">
        <v>47</v>
      </c>
      <c r="C57" s="70" t="s">
        <v>1171</v>
      </c>
      <c r="D57" s="70" t="s">
        <v>841</v>
      </c>
      <c r="E57" s="8" t="s">
        <v>555</v>
      </c>
      <c r="F57" s="9" t="s">
        <v>40</v>
      </c>
      <c r="G57" s="8" t="s">
        <v>551</v>
      </c>
      <c r="H57" s="8" t="s">
        <v>475</v>
      </c>
      <c r="I57" s="8">
        <v>2.1</v>
      </c>
      <c r="J57" s="8" t="s">
        <v>552</v>
      </c>
      <c r="K57" s="89"/>
      <c r="L57" s="8" t="s">
        <v>500</v>
      </c>
      <c r="M57" s="8" t="s">
        <v>46</v>
      </c>
      <c r="N57" s="8" t="s">
        <v>17</v>
      </c>
      <c r="O57" s="85">
        <v>39395</v>
      </c>
      <c r="P57" s="76" t="s">
        <v>1268</v>
      </c>
    </row>
    <row r="58" spans="1:17" ht="45" x14ac:dyDescent="0.25">
      <c r="A58" s="6">
        <v>98</v>
      </c>
      <c r="B58" s="70" t="s">
        <v>47</v>
      </c>
      <c r="C58" s="70" t="s">
        <v>1171</v>
      </c>
      <c r="D58" s="70" t="s">
        <v>841</v>
      </c>
      <c r="E58" s="8" t="s">
        <v>555</v>
      </c>
      <c r="F58" s="9" t="s">
        <v>40</v>
      </c>
      <c r="G58" s="8" t="s">
        <v>551</v>
      </c>
      <c r="H58" s="8" t="s">
        <v>475</v>
      </c>
      <c r="I58" s="8">
        <v>3.3</v>
      </c>
      <c r="J58" s="8" t="s">
        <v>553</v>
      </c>
      <c r="K58" s="90"/>
      <c r="L58" s="8" t="s">
        <v>500</v>
      </c>
      <c r="M58" s="8" t="s">
        <v>46</v>
      </c>
      <c r="N58" s="8" t="s">
        <v>17</v>
      </c>
      <c r="O58" s="85">
        <v>39395</v>
      </c>
      <c r="P58" s="76" t="s">
        <v>1268</v>
      </c>
    </row>
    <row r="59" spans="1:17" ht="45" x14ac:dyDescent="0.25">
      <c r="A59" s="6">
        <v>98</v>
      </c>
      <c r="B59" s="70" t="s">
        <v>47</v>
      </c>
      <c r="C59" s="70" t="s">
        <v>1171</v>
      </c>
      <c r="D59" s="70" t="s">
        <v>841</v>
      </c>
      <c r="E59" s="8" t="s">
        <v>555</v>
      </c>
      <c r="F59" s="9" t="s">
        <v>40</v>
      </c>
      <c r="G59" s="8" t="s">
        <v>551</v>
      </c>
      <c r="H59" s="8" t="s">
        <v>475</v>
      </c>
      <c r="I59" s="8">
        <v>2.1</v>
      </c>
      <c r="J59" s="8" t="s">
        <v>554</v>
      </c>
      <c r="K59" s="89"/>
      <c r="L59" s="8" t="s">
        <v>500</v>
      </c>
      <c r="M59" s="8" t="s">
        <v>46</v>
      </c>
      <c r="N59" s="8" t="s">
        <v>17</v>
      </c>
      <c r="O59" s="85">
        <v>39395</v>
      </c>
      <c r="P59" s="76" t="s">
        <v>1268</v>
      </c>
    </row>
    <row r="60" spans="1:17" ht="60" x14ac:dyDescent="0.25">
      <c r="A60" s="6">
        <v>100</v>
      </c>
      <c r="B60" s="70" t="s">
        <v>47</v>
      </c>
      <c r="C60" s="70" t="s">
        <v>1172</v>
      </c>
      <c r="D60" s="70" t="s">
        <v>841</v>
      </c>
      <c r="E60" s="8" t="s">
        <v>555</v>
      </c>
      <c r="F60" s="9" t="s">
        <v>40</v>
      </c>
      <c r="G60" s="8" t="s">
        <v>601</v>
      </c>
      <c r="H60" s="8" t="s">
        <v>475</v>
      </c>
      <c r="I60" s="8">
        <v>0.5</v>
      </c>
      <c r="J60" s="8" t="s">
        <v>552</v>
      </c>
      <c r="K60" s="89"/>
      <c r="L60" s="8" t="s">
        <v>500</v>
      </c>
      <c r="M60" s="8" t="s">
        <v>42</v>
      </c>
      <c r="N60" s="8" t="s">
        <v>17</v>
      </c>
      <c r="O60" s="85">
        <v>39395</v>
      </c>
      <c r="P60" s="76" t="s">
        <v>1268</v>
      </c>
    </row>
    <row r="61" spans="1:17" ht="45" x14ac:dyDescent="0.25">
      <c r="A61" s="6">
        <v>100</v>
      </c>
      <c r="B61" s="70" t="s">
        <v>47</v>
      </c>
      <c r="C61" s="70" t="s">
        <v>1172</v>
      </c>
      <c r="D61" s="70" t="s">
        <v>841</v>
      </c>
      <c r="E61" s="8" t="s">
        <v>555</v>
      </c>
      <c r="F61" s="9" t="s">
        <v>40</v>
      </c>
      <c r="G61" s="8" t="s">
        <v>601</v>
      </c>
      <c r="H61" s="8" t="s">
        <v>475</v>
      </c>
      <c r="I61" s="8">
        <v>0.8</v>
      </c>
      <c r="J61" s="8" t="s">
        <v>553</v>
      </c>
      <c r="K61" s="90"/>
      <c r="L61" s="8" t="s">
        <v>500</v>
      </c>
      <c r="M61" s="8" t="s">
        <v>42</v>
      </c>
      <c r="N61" s="8" t="s">
        <v>17</v>
      </c>
      <c r="O61" s="85">
        <v>39395</v>
      </c>
      <c r="P61" s="76" t="s">
        <v>1268</v>
      </c>
    </row>
    <row r="62" spans="1:17" ht="45" x14ac:dyDescent="0.25">
      <c r="A62" s="6">
        <v>100</v>
      </c>
      <c r="B62" s="70" t="s">
        <v>47</v>
      </c>
      <c r="C62" s="70" t="s">
        <v>1172</v>
      </c>
      <c r="D62" s="70" t="s">
        <v>841</v>
      </c>
      <c r="E62" s="8" t="s">
        <v>555</v>
      </c>
      <c r="F62" s="9" t="s">
        <v>40</v>
      </c>
      <c r="G62" s="8" t="s">
        <v>601</v>
      </c>
      <c r="H62" s="8" t="s">
        <v>475</v>
      </c>
      <c r="I62" s="8">
        <v>0.4</v>
      </c>
      <c r="J62" s="8" t="s">
        <v>554</v>
      </c>
      <c r="K62" s="89"/>
      <c r="L62" s="8" t="s">
        <v>500</v>
      </c>
      <c r="M62" s="8" t="s">
        <v>42</v>
      </c>
      <c r="N62" s="8" t="s">
        <v>17</v>
      </c>
      <c r="O62" s="85">
        <v>39395</v>
      </c>
      <c r="P62" s="76" t="s">
        <v>1268</v>
      </c>
    </row>
    <row r="63" spans="1:17" ht="45" x14ac:dyDescent="0.25">
      <c r="A63" s="6">
        <v>87</v>
      </c>
      <c r="B63" s="71" t="s">
        <v>50</v>
      </c>
      <c r="C63" s="70" t="s">
        <v>1153</v>
      </c>
      <c r="D63" s="70" t="s">
        <v>833</v>
      </c>
      <c r="E63" s="8" t="s">
        <v>516</v>
      </c>
      <c r="F63" s="8" t="s">
        <v>24</v>
      </c>
      <c r="G63" s="8" t="s">
        <v>724</v>
      </c>
      <c r="H63" s="8" t="s">
        <v>505</v>
      </c>
      <c r="I63" s="8">
        <v>0.22500000000000001</v>
      </c>
      <c r="J63" s="8" t="s">
        <v>499</v>
      </c>
      <c r="K63" s="84"/>
      <c r="L63" s="8" t="s">
        <v>500</v>
      </c>
      <c r="M63" s="8" t="s">
        <v>25</v>
      </c>
      <c r="N63" s="8" t="s">
        <v>17</v>
      </c>
      <c r="O63" s="85">
        <v>40816</v>
      </c>
      <c r="P63" s="76" t="s">
        <v>1268</v>
      </c>
      <c r="Q63" s="76" t="s">
        <v>1271</v>
      </c>
    </row>
    <row r="64" spans="1:17" ht="45" x14ac:dyDescent="0.25">
      <c r="A64" s="6">
        <v>88</v>
      </c>
      <c r="B64" s="71" t="s">
        <v>50</v>
      </c>
      <c r="C64" s="70" t="s">
        <v>1174</v>
      </c>
      <c r="D64" s="70" t="s">
        <v>833</v>
      </c>
      <c r="E64" s="8" t="s">
        <v>516</v>
      </c>
      <c r="F64" s="8" t="s">
        <v>24</v>
      </c>
      <c r="G64" s="8" t="s">
        <v>758</v>
      </c>
      <c r="H64" s="8" t="s">
        <v>505</v>
      </c>
      <c r="I64" s="8">
        <v>0.183</v>
      </c>
      <c r="J64" s="8" t="s">
        <v>499</v>
      </c>
      <c r="K64" s="84"/>
      <c r="L64" s="8" t="s">
        <v>500</v>
      </c>
      <c r="M64" s="8" t="s">
        <v>51</v>
      </c>
      <c r="N64" s="8" t="s">
        <v>17</v>
      </c>
      <c r="O64" s="85">
        <v>40816</v>
      </c>
      <c r="P64" s="76" t="s">
        <v>1268</v>
      </c>
    </row>
    <row r="65" spans="1:17" ht="60" x14ac:dyDescent="0.25">
      <c r="A65" s="6">
        <v>35</v>
      </c>
      <c r="B65" s="70" t="s">
        <v>50</v>
      </c>
      <c r="C65" s="70" t="s">
        <v>1156</v>
      </c>
      <c r="D65" s="70" t="s">
        <v>826</v>
      </c>
      <c r="E65" s="7" t="s">
        <v>516</v>
      </c>
      <c r="F65" s="8" t="s">
        <v>14</v>
      </c>
      <c r="G65" s="8" t="s">
        <v>513</v>
      </c>
      <c r="H65" s="8" t="s">
        <v>475</v>
      </c>
      <c r="I65" s="8">
        <v>1.57</v>
      </c>
      <c r="J65" s="8" t="s">
        <v>476</v>
      </c>
      <c r="K65" s="84"/>
      <c r="L65" s="8" t="s">
        <v>478</v>
      </c>
      <c r="M65" s="8" t="s">
        <v>514</v>
      </c>
      <c r="N65" s="8" t="s">
        <v>9</v>
      </c>
      <c r="O65" s="85">
        <v>38812</v>
      </c>
      <c r="P65" s="76" t="s">
        <v>1268</v>
      </c>
    </row>
    <row r="66" spans="1:17" ht="60" x14ac:dyDescent="0.25">
      <c r="A66" s="6">
        <v>36</v>
      </c>
      <c r="B66" s="70" t="s">
        <v>50</v>
      </c>
      <c r="C66" s="70" t="s">
        <v>1157</v>
      </c>
      <c r="D66" s="70" t="s">
        <v>826</v>
      </c>
      <c r="E66" s="7" t="s">
        <v>516</v>
      </c>
      <c r="F66" s="8" t="s">
        <v>14</v>
      </c>
      <c r="G66" s="8" t="s">
        <v>524</v>
      </c>
      <c r="H66" s="8" t="s">
        <v>475</v>
      </c>
      <c r="I66" s="8">
        <v>0.36</v>
      </c>
      <c r="J66" s="8" t="s">
        <v>476</v>
      </c>
      <c r="K66" s="84"/>
      <c r="L66" s="8" t="s">
        <v>478</v>
      </c>
      <c r="M66" s="8" t="s">
        <v>525</v>
      </c>
      <c r="N66" s="8" t="s">
        <v>9</v>
      </c>
      <c r="O66" s="85">
        <v>38812</v>
      </c>
      <c r="P66" s="76" t="s">
        <v>1268</v>
      </c>
    </row>
    <row r="67" spans="1:17" ht="75" x14ac:dyDescent="0.25">
      <c r="A67" s="6">
        <v>34</v>
      </c>
      <c r="B67" s="71" t="s">
        <v>50</v>
      </c>
      <c r="C67" s="70" t="s">
        <v>1158</v>
      </c>
      <c r="D67" s="70" t="s">
        <v>831</v>
      </c>
      <c r="E67" s="8" t="s">
        <v>516</v>
      </c>
      <c r="F67" s="8" t="s">
        <v>207</v>
      </c>
      <c r="G67" s="8" t="s">
        <v>526</v>
      </c>
      <c r="H67" s="8" t="s">
        <v>505</v>
      </c>
      <c r="I67" s="8">
        <v>11</v>
      </c>
      <c r="J67" s="8" t="s">
        <v>527</v>
      </c>
      <c r="K67" s="84"/>
      <c r="L67" s="8"/>
      <c r="M67" s="8" t="s">
        <v>528</v>
      </c>
      <c r="N67" s="8" t="s">
        <v>22</v>
      </c>
      <c r="O67" s="85">
        <v>40085</v>
      </c>
      <c r="P67" s="76" t="s">
        <v>1268</v>
      </c>
    </row>
    <row r="68" spans="1:17" ht="45" x14ac:dyDescent="0.25">
      <c r="A68" s="6">
        <v>115</v>
      </c>
      <c r="B68" s="71" t="s">
        <v>52</v>
      </c>
      <c r="C68" s="70" t="s">
        <v>1175</v>
      </c>
      <c r="D68" s="70" t="s">
        <v>843</v>
      </c>
      <c r="E68" s="7" t="s">
        <v>762</v>
      </c>
      <c r="F68" s="8" t="s">
        <v>53</v>
      </c>
      <c r="G68" s="8" t="s">
        <v>763</v>
      </c>
      <c r="H68" s="8" t="s">
        <v>475</v>
      </c>
      <c r="I68" s="8">
        <v>0.68</v>
      </c>
      <c r="J68" s="8" t="s">
        <v>499</v>
      </c>
      <c r="K68" s="87">
        <v>0.6</v>
      </c>
      <c r="L68" s="8" t="s">
        <v>500</v>
      </c>
      <c r="M68" s="8" t="s">
        <v>54</v>
      </c>
      <c r="N68" s="8" t="s">
        <v>17</v>
      </c>
      <c r="O68" s="85">
        <v>40535</v>
      </c>
      <c r="P68" s="76" t="s">
        <v>1269</v>
      </c>
    </row>
    <row r="69" spans="1:17" ht="30" x14ac:dyDescent="0.25">
      <c r="A69" s="6">
        <v>27</v>
      </c>
      <c r="B69" s="71" t="s">
        <v>55</v>
      </c>
      <c r="C69" s="70" t="s">
        <v>1176</v>
      </c>
      <c r="D69" s="70" t="s">
        <v>844</v>
      </c>
      <c r="E69" s="8" t="s">
        <v>786</v>
      </c>
      <c r="F69" s="8" t="s">
        <v>56</v>
      </c>
      <c r="G69" s="8" t="s">
        <v>784</v>
      </c>
      <c r="H69" s="8" t="s">
        <v>505</v>
      </c>
      <c r="I69" s="91">
        <v>4.0999999999999996</v>
      </c>
      <c r="J69" s="8" t="s">
        <v>527</v>
      </c>
      <c r="K69" s="87">
        <v>0</v>
      </c>
      <c r="L69" s="8" t="s">
        <v>478</v>
      </c>
      <c r="M69" s="8" t="s">
        <v>57</v>
      </c>
      <c r="N69" s="8" t="s">
        <v>22</v>
      </c>
      <c r="O69" s="88">
        <v>41178</v>
      </c>
      <c r="P69" s="76" t="s">
        <v>1268</v>
      </c>
    </row>
    <row r="70" spans="1:17" ht="60" x14ac:dyDescent="0.25">
      <c r="A70" s="6">
        <v>30</v>
      </c>
      <c r="B70" s="73" t="s">
        <v>58</v>
      </c>
      <c r="C70" s="70" t="s">
        <v>1177</v>
      </c>
      <c r="D70" s="70" t="s">
        <v>845</v>
      </c>
      <c r="E70" s="8" t="s">
        <v>508</v>
      </c>
      <c r="F70" s="10" t="s">
        <v>59</v>
      </c>
      <c r="G70" s="10" t="s">
        <v>799</v>
      </c>
      <c r="H70" s="10" t="s">
        <v>505</v>
      </c>
      <c r="I70" s="92">
        <v>0.01</v>
      </c>
      <c r="J70" s="10" t="s">
        <v>488</v>
      </c>
      <c r="K70" s="90"/>
      <c r="L70" s="8" t="s">
        <v>478</v>
      </c>
      <c r="M70" s="10" t="s">
        <v>800</v>
      </c>
      <c r="N70" s="10" t="s">
        <v>22</v>
      </c>
      <c r="O70" s="93">
        <v>41453</v>
      </c>
      <c r="P70" s="76" t="s">
        <v>1269</v>
      </c>
      <c r="Q70" s="76" t="s">
        <v>1272</v>
      </c>
    </row>
    <row r="71" spans="1:17" ht="30" x14ac:dyDescent="0.25">
      <c r="A71" s="6">
        <v>82</v>
      </c>
      <c r="B71" s="70" t="s">
        <v>58</v>
      </c>
      <c r="C71" s="70" t="s">
        <v>1178</v>
      </c>
      <c r="D71" s="70" t="s">
        <v>847</v>
      </c>
      <c r="E71" s="7" t="s">
        <v>508</v>
      </c>
      <c r="F71" s="8" t="s">
        <v>224</v>
      </c>
      <c r="G71" s="7" t="s">
        <v>794</v>
      </c>
      <c r="H71" s="8" t="s">
        <v>475</v>
      </c>
      <c r="I71" s="8">
        <v>0.13</v>
      </c>
      <c r="J71" s="8" t="s">
        <v>527</v>
      </c>
      <c r="K71" s="84"/>
      <c r="L71" s="8" t="s">
        <v>500</v>
      </c>
      <c r="M71" s="8" t="s">
        <v>225</v>
      </c>
      <c r="N71" s="8" t="s">
        <v>17</v>
      </c>
      <c r="O71" s="85">
        <v>39778</v>
      </c>
      <c r="P71" s="76" t="s">
        <v>1268</v>
      </c>
    </row>
    <row r="72" spans="1:17" ht="30" x14ac:dyDescent="0.25">
      <c r="A72" s="6">
        <v>27</v>
      </c>
      <c r="B72" s="71" t="s">
        <v>58</v>
      </c>
      <c r="C72" s="70" t="s">
        <v>1176</v>
      </c>
      <c r="D72" s="70" t="s">
        <v>844</v>
      </c>
      <c r="E72" s="8" t="s">
        <v>508</v>
      </c>
      <c r="F72" s="8" t="s">
        <v>56</v>
      </c>
      <c r="G72" s="8" t="s">
        <v>784</v>
      </c>
      <c r="H72" s="8" t="s">
        <v>505</v>
      </c>
      <c r="I72" s="91">
        <v>1.5</v>
      </c>
      <c r="J72" s="8" t="s">
        <v>527</v>
      </c>
      <c r="K72" s="87">
        <v>0</v>
      </c>
      <c r="L72" s="8" t="s">
        <v>478</v>
      </c>
      <c r="M72" s="8" t="s">
        <v>57</v>
      </c>
      <c r="N72" s="8" t="s">
        <v>22</v>
      </c>
      <c r="O72" s="88">
        <v>41178</v>
      </c>
      <c r="P72" s="76" t="s">
        <v>1268</v>
      </c>
    </row>
    <row r="73" spans="1:17" ht="45" x14ac:dyDescent="0.25">
      <c r="A73" s="6">
        <v>79</v>
      </c>
      <c r="B73" s="71" t="s">
        <v>58</v>
      </c>
      <c r="C73" s="70" t="s">
        <v>1179</v>
      </c>
      <c r="D73" s="70" t="s">
        <v>846</v>
      </c>
      <c r="E73" s="8" t="s">
        <v>508</v>
      </c>
      <c r="F73" s="8" t="s">
        <v>60</v>
      </c>
      <c r="G73" s="8" t="s">
        <v>613</v>
      </c>
      <c r="H73" s="8" t="s">
        <v>505</v>
      </c>
      <c r="I73" s="8">
        <v>1.26E-2</v>
      </c>
      <c r="J73" s="8" t="s">
        <v>499</v>
      </c>
      <c r="K73" s="87"/>
      <c r="L73" s="8" t="s">
        <v>500</v>
      </c>
      <c r="M73" s="8" t="s">
        <v>153</v>
      </c>
      <c r="N73" s="8" t="s">
        <v>17</v>
      </c>
      <c r="O73" s="85">
        <v>40658</v>
      </c>
      <c r="P73" s="76" t="s">
        <v>1268</v>
      </c>
    </row>
    <row r="74" spans="1:17" ht="45" x14ac:dyDescent="0.25">
      <c r="A74" s="6">
        <v>80</v>
      </c>
      <c r="B74" s="71" t="s">
        <v>58</v>
      </c>
      <c r="C74" s="70" t="s">
        <v>1180</v>
      </c>
      <c r="D74" s="70" t="s">
        <v>846</v>
      </c>
      <c r="E74" s="8" t="s">
        <v>508</v>
      </c>
      <c r="F74" s="8" t="s">
        <v>60</v>
      </c>
      <c r="G74" s="8" t="s">
        <v>509</v>
      </c>
      <c r="H74" s="8" t="s">
        <v>505</v>
      </c>
      <c r="I74" s="8">
        <v>3.3700000000000002E-3</v>
      </c>
      <c r="J74" s="8" t="s">
        <v>499</v>
      </c>
      <c r="K74" s="87"/>
      <c r="L74" s="8" t="s">
        <v>500</v>
      </c>
      <c r="M74" s="8" t="s">
        <v>61</v>
      </c>
      <c r="N74" s="8" t="s">
        <v>17</v>
      </c>
      <c r="O74" s="85">
        <v>40658</v>
      </c>
      <c r="P74" s="76" t="s">
        <v>1269</v>
      </c>
    </row>
    <row r="75" spans="1:17" ht="60" x14ac:dyDescent="0.25">
      <c r="A75" s="6">
        <v>46</v>
      </c>
      <c r="B75" s="70" t="s">
        <v>62</v>
      </c>
      <c r="C75" s="70" t="s">
        <v>1181</v>
      </c>
      <c r="D75" s="70" t="s">
        <v>826</v>
      </c>
      <c r="E75" s="7" t="s">
        <v>473</v>
      </c>
      <c r="F75" s="8" t="s">
        <v>14</v>
      </c>
      <c r="G75" s="8" t="s">
        <v>474</v>
      </c>
      <c r="H75" s="8" t="s">
        <v>475</v>
      </c>
      <c r="I75" s="8">
        <v>2.35</v>
      </c>
      <c r="J75" s="8" t="s">
        <v>476</v>
      </c>
      <c r="K75" s="84"/>
      <c r="L75" s="8" t="s">
        <v>478</v>
      </c>
      <c r="M75" s="8" t="s">
        <v>477</v>
      </c>
      <c r="N75" s="8" t="s">
        <v>9</v>
      </c>
      <c r="O75" s="85">
        <v>38812</v>
      </c>
      <c r="P75" s="76" t="s">
        <v>1268</v>
      </c>
    </row>
    <row r="76" spans="1:17" ht="60" x14ac:dyDescent="0.25">
      <c r="A76" s="6">
        <v>48</v>
      </c>
      <c r="B76" s="70" t="s">
        <v>62</v>
      </c>
      <c r="C76" s="70" t="s">
        <v>1182</v>
      </c>
      <c r="D76" s="70" t="s">
        <v>826</v>
      </c>
      <c r="E76" s="7" t="s">
        <v>473</v>
      </c>
      <c r="F76" s="8" t="s">
        <v>14</v>
      </c>
      <c r="G76" s="8" t="s">
        <v>490</v>
      </c>
      <c r="H76" s="8" t="s">
        <v>475</v>
      </c>
      <c r="I76" s="8">
        <v>2.34</v>
      </c>
      <c r="J76" s="8" t="s">
        <v>476</v>
      </c>
      <c r="K76" s="84"/>
      <c r="L76" s="8" t="s">
        <v>478</v>
      </c>
      <c r="M76" s="8" t="s">
        <v>491</v>
      </c>
      <c r="N76" s="8" t="s">
        <v>9</v>
      </c>
      <c r="O76" s="85">
        <v>38812</v>
      </c>
      <c r="P76" s="76" t="s">
        <v>1268</v>
      </c>
    </row>
    <row r="77" spans="1:17" ht="60" x14ac:dyDescent="0.25">
      <c r="A77" s="6">
        <v>49</v>
      </c>
      <c r="B77" s="70" t="s">
        <v>62</v>
      </c>
      <c r="C77" s="70" t="s">
        <v>1183</v>
      </c>
      <c r="D77" s="70" t="s">
        <v>826</v>
      </c>
      <c r="E77" s="7" t="s">
        <v>473</v>
      </c>
      <c r="F77" s="8" t="s">
        <v>14</v>
      </c>
      <c r="G77" s="8" t="s">
        <v>494</v>
      </c>
      <c r="H77" s="8" t="s">
        <v>475</v>
      </c>
      <c r="I77" s="8">
        <v>2.23</v>
      </c>
      <c r="J77" s="8" t="s">
        <v>476</v>
      </c>
      <c r="K77" s="84"/>
      <c r="L77" s="8" t="s">
        <v>478</v>
      </c>
      <c r="M77" s="8" t="s">
        <v>570</v>
      </c>
      <c r="N77" s="8" t="s">
        <v>9</v>
      </c>
      <c r="O77" s="85">
        <v>38812</v>
      </c>
      <c r="P77" s="76" t="s">
        <v>1268</v>
      </c>
    </row>
    <row r="78" spans="1:17" ht="60" x14ac:dyDescent="0.25">
      <c r="A78" s="6">
        <v>51</v>
      </c>
      <c r="B78" s="70" t="s">
        <v>62</v>
      </c>
      <c r="C78" s="70" t="s">
        <v>1184</v>
      </c>
      <c r="D78" s="70" t="s">
        <v>826</v>
      </c>
      <c r="E78" s="7" t="s">
        <v>473</v>
      </c>
      <c r="F78" s="8" t="s">
        <v>14</v>
      </c>
      <c r="G78" s="8" t="s">
        <v>567</v>
      </c>
      <c r="H78" s="8" t="s">
        <v>475</v>
      </c>
      <c r="I78" s="94">
        <v>1.4</v>
      </c>
      <c r="J78" s="8" t="s">
        <v>476</v>
      </c>
      <c r="K78" s="84"/>
      <c r="L78" s="8" t="s">
        <v>478</v>
      </c>
      <c r="M78" s="8" t="s">
        <v>568</v>
      </c>
      <c r="N78" s="8" t="s">
        <v>9</v>
      </c>
      <c r="O78" s="85">
        <v>38812</v>
      </c>
      <c r="P78" s="76" t="s">
        <v>1268</v>
      </c>
    </row>
    <row r="79" spans="1:17" ht="60" x14ac:dyDescent="0.25">
      <c r="A79" s="6">
        <v>52</v>
      </c>
      <c r="B79" s="70" t="s">
        <v>62</v>
      </c>
      <c r="C79" s="70" t="s">
        <v>1185</v>
      </c>
      <c r="D79" s="70" t="s">
        <v>826</v>
      </c>
      <c r="E79" s="7" t="s">
        <v>473</v>
      </c>
      <c r="F79" s="8" t="s">
        <v>14</v>
      </c>
      <c r="G79" s="8" t="s">
        <v>571</v>
      </c>
      <c r="H79" s="8" t="s">
        <v>475</v>
      </c>
      <c r="I79" s="94">
        <v>1.26</v>
      </c>
      <c r="J79" s="8" t="s">
        <v>476</v>
      </c>
      <c r="K79" s="84"/>
      <c r="L79" s="8" t="s">
        <v>478</v>
      </c>
      <c r="M79" s="8" t="s">
        <v>572</v>
      </c>
      <c r="N79" s="8" t="s">
        <v>9</v>
      </c>
      <c r="O79" s="85">
        <v>38812</v>
      </c>
      <c r="P79" s="76" t="s">
        <v>1268</v>
      </c>
    </row>
    <row r="80" spans="1:17" ht="60" x14ac:dyDescent="0.25">
      <c r="A80" s="6">
        <v>53</v>
      </c>
      <c r="B80" s="54" t="s">
        <v>62</v>
      </c>
      <c r="C80" s="54" t="s">
        <v>1186</v>
      </c>
      <c r="D80" s="54" t="s">
        <v>826</v>
      </c>
      <c r="E80" s="7" t="s">
        <v>473</v>
      </c>
      <c r="F80" s="8" t="s">
        <v>14</v>
      </c>
      <c r="G80" s="8" t="s">
        <v>492</v>
      </c>
      <c r="H80" s="8" t="s">
        <v>475</v>
      </c>
      <c r="I80" s="94">
        <v>0.44</v>
      </c>
      <c r="J80" s="8" t="s">
        <v>476</v>
      </c>
      <c r="K80" s="84"/>
      <c r="L80" s="8" t="s">
        <v>478</v>
      </c>
      <c r="M80" s="8" t="s">
        <v>569</v>
      </c>
      <c r="N80" s="8" t="s">
        <v>9</v>
      </c>
      <c r="O80" s="85">
        <v>38812</v>
      </c>
      <c r="P80" s="76" t="s">
        <v>1268</v>
      </c>
    </row>
    <row r="81" spans="1:16" ht="45" x14ac:dyDescent="0.25">
      <c r="A81" s="6">
        <v>47</v>
      </c>
      <c r="B81" s="55" t="s">
        <v>62</v>
      </c>
      <c r="C81" s="54" t="s">
        <v>1187</v>
      </c>
      <c r="D81" s="54" t="s">
        <v>848</v>
      </c>
      <c r="E81" s="8" t="s">
        <v>473</v>
      </c>
      <c r="F81" s="8" t="s">
        <v>63</v>
      </c>
      <c r="G81" s="8" t="s">
        <v>474</v>
      </c>
      <c r="H81" s="8" t="s">
        <v>487</v>
      </c>
      <c r="I81" s="95">
        <v>7.21</v>
      </c>
      <c r="J81" s="8" t="s">
        <v>488</v>
      </c>
      <c r="K81" s="84"/>
      <c r="L81" s="8" t="s">
        <v>478</v>
      </c>
      <c r="M81" s="8" t="s">
        <v>489</v>
      </c>
      <c r="N81" s="8" t="s">
        <v>22</v>
      </c>
      <c r="O81" s="85">
        <v>41054</v>
      </c>
      <c r="P81" s="76" t="s">
        <v>1268</v>
      </c>
    </row>
    <row r="82" spans="1:16" ht="45" x14ac:dyDescent="0.25">
      <c r="A82" s="6">
        <v>50</v>
      </c>
      <c r="B82" s="55" t="s">
        <v>62</v>
      </c>
      <c r="C82" s="54" t="s">
        <v>1188</v>
      </c>
      <c r="D82" s="54" t="s">
        <v>848</v>
      </c>
      <c r="E82" s="8" t="s">
        <v>473</v>
      </c>
      <c r="F82" s="8" t="s">
        <v>63</v>
      </c>
      <c r="G82" s="8" t="s">
        <v>494</v>
      </c>
      <c r="H82" s="8" t="s">
        <v>487</v>
      </c>
      <c r="I82" s="96">
        <v>3.96</v>
      </c>
      <c r="J82" s="8" t="s">
        <v>488</v>
      </c>
      <c r="K82" s="97"/>
      <c r="L82" s="8" t="s">
        <v>478</v>
      </c>
      <c r="M82" s="8" t="s">
        <v>495</v>
      </c>
      <c r="N82" s="8" t="s">
        <v>22</v>
      </c>
      <c r="O82" s="85">
        <v>41054</v>
      </c>
      <c r="P82" s="76" t="s">
        <v>1268</v>
      </c>
    </row>
    <row r="83" spans="1:16" ht="45" x14ac:dyDescent="0.25">
      <c r="A83" s="6">
        <v>60</v>
      </c>
      <c r="B83" s="55" t="s">
        <v>62</v>
      </c>
      <c r="C83" s="54" t="s">
        <v>1189</v>
      </c>
      <c r="D83" s="54" t="s">
        <v>848</v>
      </c>
      <c r="E83" s="8" t="s">
        <v>473</v>
      </c>
      <c r="F83" s="8" t="s">
        <v>63</v>
      </c>
      <c r="G83" s="8" t="s">
        <v>779</v>
      </c>
      <c r="H83" s="8" t="s">
        <v>487</v>
      </c>
      <c r="I83" s="95">
        <v>0.81</v>
      </c>
      <c r="J83" s="8" t="s">
        <v>488</v>
      </c>
      <c r="K83" s="97"/>
      <c r="L83" s="8" t="s">
        <v>478</v>
      </c>
      <c r="M83" s="8" t="s">
        <v>780</v>
      </c>
      <c r="N83" s="8" t="s">
        <v>22</v>
      </c>
      <c r="O83" s="85">
        <v>41054</v>
      </c>
      <c r="P83" s="76" t="s">
        <v>1268</v>
      </c>
    </row>
    <row r="84" spans="1:16" ht="45" x14ac:dyDescent="0.25">
      <c r="A84" s="6">
        <v>61</v>
      </c>
      <c r="B84" s="55" t="s">
        <v>62</v>
      </c>
      <c r="C84" s="54" t="s">
        <v>1190</v>
      </c>
      <c r="D84" s="54" t="s">
        <v>848</v>
      </c>
      <c r="E84" s="8" t="s">
        <v>473</v>
      </c>
      <c r="F84" s="8" t="s">
        <v>63</v>
      </c>
      <c r="G84" s="8" t="s">
        <v>722</v>
      </c>
      <c r="H84" s="8" t="s">
        <v>487</v>
      </c>
      <c r="I84" s="96">
        <v>0.7</v>
      </c>
      <c r="J84" s="8" t="s">
        <v>488</v>
      </c>
      <c r="K84" s="97"/>
      <c r="L84" s="8" t="s">
        <v>478</v>
      </c>
      <c r="M84" s="8" t="s">
        <v>723</v>
      </c>
      <c r="N84" s="8" t="s">
        <v>22</v>
      </c>
      <c r="O84" s="85">
        <v>41054</v>
      </c>
      <c r="P84" s="76" t="s">
        <v>1268</v>
      </c>
    </row>
    <row r="85" spans="1:16" ht="45" x14ac:dyDescent="0.25">
      <c r="A85" s="6">
        <v>62</v>
      </c>
      <c r="B85" s="55" t="s">
        <v>62</v>
      </c>
      <c r="C85" s="54" t="s">
        <v>1191</v>
      </c>
      <c r="D85" s="54" t="s">
        <v>848</v>
      </c>
      <c r="E85" s="8" t="s">
        <v>473</v>
      </c>
      <c r="F85" s="8" t="s">
        <v>63</v>
      </c>
      <c r="G85" s="8" t="s">
        <v>781</v>
      </c>
      <c r="H85" s="8" t="s">
        <v>487</v>
      </c>
      <c r="I85" s="95">
        <v>0.14000000000000001</v>
      </c>
      <c r="J85" s="8" t="s">
        <v>488</v>
      </c>
      <c r="K85" s="97"/>
      <c r="L85" s="8" t="s">
        <v>478</v>
      </c>
      <c r="M85" s="8" t="s">
        <v>782</v>
      </c>
      <c r="N85" s="8" t="s">
        <v>22</v>
      </c>
      <c r="O85" s="85">
        <v>41054</v>
      </c>
      <c r="P85" s="76" t="s">
        <v>1268</v>
      </c>
    </row>
    <row r="86" spans="1:16" ht="30" x14ac:dyDescent="0.25">
      <c r="A86" s="6">
        <v>120</v>
      </c>
      <c r="B86" s="55" t="s">
        <v>64</v>
      </c>
      <c r="C86" s="54" t="s">
        <v>1192</v>
      </c>
      <c r="D86" s="54" t="s">
        <v>849</v>
      </c>
      <c r="E86" s="98" t="s">
        <v>691</v>
      </c>
      <c r="F86" s="8" t="s">
        <v>65</v>
      </c>
      <c r="G86" s="8" t="s">
        <v>692</v>
      </c>
      <c r="H86" s="8" t="s">
        <v>658</v>
      </c>
      <c r="I86" s="8">
        <v>24.1</v>
      </c>
      <c r="J86" s="8" t="s">
        <v>499</v>
      </c>
      <c r="K86" s="87">
        <v>0.34</v>
      </c>
      <c r="L86" s="8" t="s">
        <v>500</v>
      </c>
      <c r="M86" s="8" t="s">
        <v>66</v>
      </c>
      <c r="N86" s="8" t="s">
        <v>17</v>
      </c>
      <c r="O86" s="88">
        <v>41129</v>
      </c>
      <c r="P86" s="76" t="s">
        <v>1268</v>
      </c>
    </row>
    <row r="87" spans="1:16" ht="60" x14ac:dyDescent="0.25">
      <c r="A87" s="6">
        <v>30</v>
      </c>
      <c r="B87" s="56" t="s">
        <v>67</v>
      </c>
      <c r="C87" s="54" t="s">
        <v>1177</v>
      </c>
      <c r="D87" s="54" t="s">
        <v>845</v>
      </c>
      <c r="E87" s="8" t="s">
        <v>688</v>
      </c>
      <c r="F87" s="10" t="s">
        <v>59</v>
      </c>
      <c r="G87" s="10" t="s">
        <v>799</v>
      </c>
      <c r="H87" s="10" t="s">
        <v>505</v>
      </c>
      <c r="I87" s="92">
        <v>0.28999999999999998</v>
      </c>
      <c r="J87" s="10" t="s">
        <v>488</v>
      </c>
      <c r="K87" s="90"/>
      <c r="L87" s="8" t="s">
        <v>478</v>
      </c>
      <c r="M87" s="10" t="s">
        <v>800</v>
      </c>
      <c r="N87" s="10" t="s">
        <v>22</v>
      </c>
      <c r="O87" s="93">
        <v>41453</v>
      </c>
      <c r="P87" s="76" t="s">
        <v>1269</v>
      </c>
    </row>
    <row r="88" spans="1:16" ht="45" x14ac:dyDescent="0.25">
      <c r="A88" s="6">
        <v>77</v>
      </c>
      <c r="B88" s="55" t="s">
        <v>67</v>
      </c>
      <c r="C88" s="54" t="s">
        <v>1193</v>
      </c>
      <c r="D88" s="54" t="s">
        <v>846</v>
      </c>
      <c r="E88" s="8" t="s">
        <v>688</v>
      </c>
      <c r="F88" s="8" t="s">
        <v>60</v>
      </c>
      <c r="G88" s="8" t="s">
        <v>689</v>
      </c>
      <c r="H88" s="8" t="s">
        <v>505</v>
      </c>
      <c r="I88" s="99">
        <v>0.16</v>
      </c>
      <c r="J88" s="8" t="s">
        <v>499</v>
      </c>
      <c r="K88" s="87">
        <v>0.33</v>
      </c>
      <c r="L88" s="8" t="s">
        <v>500</v>
      </c>
      <c r="M88" s="8" t="s">
        <v>158</v>
      </c>
      <c r="N88" s="8" t="s">
        <v>17</v>
      </c>
      <c r="O88" s="85">
        <v>40658</v>
      </c>
      <c r="P88" s="76" t="s">
        <v>1269</v>
      </c>
    </row>
    <row r="89" spans="1:16" ht="60" x14ac:dyDescent="0.25">
      <c r="A89" s="6">
        <v>30</v>
      </c>
      <c r="B89" s="56" t="s">
        <v>68</v>
      </c>
      <c r="C89" s="54" t="s">
        <v>1177</v>
      </c>
      <c r="D89" s="54" t="s">
        <v>845</v>
      </c>
      <c r="E89" s="10" t="s">
        <v>801</v>
      </c>
      <c r="F89" s="10" t="s">
        <v>59</v>
      </c>
      <c r="G89" s="10" t="s">
        <v>799</v>
      </c>
      <c r="H89" s="10" t="s">
        <v>505</v>
      </c>
      <c r="I89" s="92">
        <v>0.03</v>
      </c>
      <c r="J89" s="10" t="s">
        <v>488</v>
      </c>
      <c r="K89" s="90"/>
      <c r="L89" s="8" t="s">
        <v>478</v>
      </c>
      <c r="M89" s="10" t="s">
        <v>800</v>
      </c>
      <c r="N89" s="10" t="s">
        <v>22</v>
      </c>
      <c r="O89" s="93">
        <v>41453</v>
      </c>
      <c r="P89" s="76" t="s">
        <v>1269</v>
      </c>
    </row>
    <row r="90" spans="1:16" ht="30" x14ac:dyDescent="0.25">
      <c r="A90" s="6">
        <v>2</v>
      </c>
      <c r="B90" s="55" t="s">
        <v>69</v>
      </c>
      <c r="C90" s="54" t="s">
        <v>1148</v>
      </c>
      <c r="D90" s="54" t="s">
        <v>827</v>
      </c>
      <c r="E90" s="8" t="s">
        <v>736</v>
      </c>
      <c r="F90" s="8" t="s">
        <v>19</v>
      </c>
      <c r="G90" s="8" t="s">
        <v>734</v>
      </c>
      <c r="H90" s="8" t="s">
        <v>475</v>
      </c>
      <c r="I90" s="8">
        <v>0.38</v>
      </c>
      <c r="J90" s="8" t="s">
        <v>499</v>
      </c>
      <c r="K90" s="84"/>
      <c r="L90" s="8" t="s">
        <v>500</v>
      </c>
      <c r="M90" s="8" t="s">
        <v>20</v>
      </c>
      <c r="N90" s="8" t="s">
        <v>17</v>
      </c>
      <c r="O90" s="85">
        <v>40086</v>
      </c>
      <c r="P90" s="76" t="s">
        <v>1268</v>
      </c>
    </row>
    <row r="91" spans="1:16" ht="30" x14ac:dyDescent="0.25">
      <c r="A91" s="6">
        <v>116</v>
      </c>
      <c r="B91" s="55" t="s">
        <v>70</v>
      </c>
      <c r="C91" s="54" t="s">
        <v>1152</v>
      </c>
      <c r="D91" s="54" t="s">
        <v>830</v>
      </c>
      <c r="E91" s="8" t="s">
        <v>575</v>
      </c>
      <c r="F91" s="8" t="s">
        <v>15</v>
      </c>
      <c r="G91" s="8" t="s">
        <v>574</v>
      </c>
      <c r="H91" s="8" t="s">
        <v>475</v>
      </c>
      <c r="I91" s="8">
        <v>0.55000000000000004</v>
      </c>
      <c r="J91" s="8" t="s">
        <v>499</v>
      </c>
      <c r="K91" s="87">
        <v>0.17</v>
      </c>
      <c r="L91" s="8" t="s">
        <v>500</v>
      </c>
      <c r="M91" s="8" t="s">
        <v>16</v>
      </c>
      <c r="N91" s="8" t="s">
        <v>17</v>
      </c>
      <c r="O91" s="85">
        <v>40388</v>
      </c>
      <c r="P91" s="76" t="s">
        <v>1269</v>
      </c>
    </row>
    <row r="92" spans="1:16" ht="30" x14ac:dyDescent="0.25">
      <c r="A92" s="6">
        <v>110</v>
      </c>
      <c r="B92" s="55" t="s">
        <v>71</v>
      </c>
      <c r="C92" s="54" t="s">
        <v>1194</v>
      </c>
      <c r="D92" s="54" t="s">
        <v>850</v>
      </c>
      <c r="E92" s="8" t="s">
        <v>708</v>
      </c>
      <c r="F92" s="8" t="s">
        <v>72</v>
      </c>
      <c r="G92" s="8" t="s">
        <v>709</v>
      </c>
      <c r="H92" s="8" t="s">
        <v>505</v>
      </c>
      <c r="I92" s="8">
        <v>0.27700000000000002</v>
      </c>
      <c r="J92" s="8" t="s">
        <v>499</v>
      </c>
      <c r="K92" s="84"/>
      <c r="L92" s="8" t="s">
        <v>500</v>
      </c>
      <c r="M92" s="8" t="s">
        <v>73</v>
      </c>
      <c r="N92" s="8" t="s">
        <v>17</v>
      </c>
      <c r="O92" s="85">
        <v>40658</v>
      </c>
      <c r="P92" s="76" t="s">
        <v>1269</v>
      </c>
    </row>
    <row r="93" spans="1:16" ht="30" x14ac:dyDescent="0.25">
      <c r="A93" s="6">
        <v>120</v>
      </c>
      <c r="B93" s="55" t="s">
        <v>74</v>
      </c>
      <c r="C93" s="54" t="s">
        <v>1192</v>
      </c>
      <c r="D93" s="54" t="s">
        <v>849</v>
      </c>
      <c r="E93" s="8" t="s">
        <v>693</v>
      </c>
      <c r="F93" s="8" t="s">
        <v>65</v>
      </c>
      <c r="G93" s="8" t="s">
        <v>692</v>
      </c>
      <c r="H93" s="8" t="s">
        <v>658</v>
      </c>
      <c r="I93" s="8">
        <v>24.1</v>
      </c>
      <c r="J93" s="8" t="s">
        <v>499</v>
      </c>
      <c r="K93" s="87">
        <v>0.34</v>
      </c>
      <c r="L93" s="8" t="s">
        <v>500</v>
      </c>
      <c r="M93" s="8" t="s">
        <v>66</v>
      </c>
      <c r="N93" s="8" t="s">
        <v>17</v>
      </c>
      <c r="O93" s="88">
        <v>41129</v>
      </c>
      <c r="P93" s="76" t="s">
        <v>1268</v>
      </c>
    </row>
    <row r="94" spans="1:16" ht="75" x14ac:dyDescent="0.25">
      <c r="A94" s="6">
        <v>9</v>
      </c>
      <c r="B94" s="55" t="s">
        <v>75</v>
      </c>
      <c r="C94" s="54" t="s">
        <v>1166</v>
      </c>
      <c r="D94" s="54" t="s">
        <v>840</v>
      </c>
      <c r="E94" s="8" t="s">
        <v>556</v>
      </c>
      <c r="F94" s="8" t="s">
        <v>43</v>
      </c>
      <c r="G94" s="8" t="s">
        <v>583</v>
      </c>
      <c r="H94" s="8" t="s">
        <v>475</v>
      </c>
      <c r="I94" s="8">
        <v>11.8</v>
      </c>
      <c r="J94" s="8" t="s">
        <v>527</v>
      </c>
      <c r="K94" s="84"/>
      <c r="L94" s="8" t="s">
        <v>500</v>
      </c>
      <c r="M94" s="8" t="s">
        <v>590</v>
      </c>
      <c r="N94" s="8" t="s">
        <v>45</v>
      </c>
      <c r="O94" s="85">
        <v>40851</v>
      </c>
      <c r="P94" s="76" t="s">
        <v>1269</v>
      </c>
    </row>
    <row r="95" spans="1:16" ht="75" x14ac:dyDescent="0.25">
      <c r="A95" s="6">
        <v>9</v>
      </c>
      <c r="B95" s="55" t="s">
        <v>75</v>
      </c>
      <c r="C95" s="54" t="s">
        <v>1167</v>
      </c>
      <c r="D95" s="54" t="s">
        <v>840</v>
      </c>
      <c r="E95" s="8" t="s">
        <v>556</v>
      </c>
      <c r="F95" s="8" t="s">
        <v>43</v>
      </c>
      <c r="G95" s="8" t="s">
        <v>583</v>
      </c>
      <c r="H95" s="8" t="s">
        <v>475</v>
      </c>
      <c r="I95" s="8">
        <v>35.799999999999997</v>
      </c>
      <c r="J95" s="8" t="s">
        <v>527</v>
      </c>
      <c r="K95" s="84"/>
      <c r="L95" s="8" t="s">
        <v>500</v>
      </c>
      <c r="M95" s="8" t="s">
        <v>584</v>
      </c>
      <c r="N95" s="8" t="s">
        <v>45</v>
      </c>
      <c r="O95" s="85">
        <v>40851</v>
      </c>
      <c r="P95" s="76" t="s">
        <v>1269</v>
      </c>
    </row>
    <row r="96" spans="1:16" ht="30" x14ac:dyDescent="0.25">
      <c r="A96" s="6">
        <v>8</v>
      </c>
      <c r="B96" s="54" t="s">
        <v>75</v>
      </c>
      <c r="C96" s="54" t="s">
        <v>1168</v>
      </c>
      <c r="D96" s="54" t="s">
        <v>839</v>
      </c>
      <c r="E96" s="8" t="s">
        <v>556</v>
      </c>
      <c r="F96" s="8" t="s">
        <v>591</v>
      </c>
      <c r="G96" s="8" t="s">
        <v>583</v>
      </c>
      <c r="H96" s="8" t="s">
        <v>475</v>
      </c>
      <c r="I96" s="8">
        <v>4.5</v>
      </c>
      <c r="J96" s="8" t="s">
        <v>488</v>
      </c>
      <c r="K96" s="87"/>
      <c r="L96" s="8" t="s">
        <v>478</v>
      </c>
      <c r="M96" s="8" t="s">
        <v>44</v>
      </c>
      <c r="N96" s="8" t="s">
        <v>8</v>
      </c>
      <c r="O96" s="85">
        <v>39127</v>
      </c>
      <c r="P96" s="76" t="s">
        <v>1269</v>
      </c>
    </row>
    <row r="97" spans="1:16" ht="60" x14ac:dyDescent="0.25">
      <c r="A97" s="6">
        <v>8</v>
      </c>
      <c r="B97" s="54" t="s">
        <v>75</v>
      </c>
      <c r="C97" s="54" t="s">
        <v>1168</v>
      </c>
      <c r="D97" s="54" t="s">
        <v>839</v>
      </c>
      <c r="E97" s="8" t="s">
        <v>556</v>
      </c>
      <c r="F97" s="8" t="s">
        <v>591</v>
      </c>
      <c r="G97" s="8" t="s">
        <v>583</v>
      </c>
      <c r="H97" s="8" t="s">
        <v>475</v>
      </c>
      <c r="I97" s="8"/>
      <c r="J97" s="8"/>
      <c r="K97" s="87">
        <v>0.63</v>
      </c>
      <c r="L97" s="8" t="s">
        <v>594</v>
      </c>
      <c r="M97" s="8" t="s">
        <v>44</v>
      </c>
      <c r="N97" s="8" t="s">
        <v>8</v>
      </c>
      <c r="O97" s="85">
        <v>39127</v>
      </c>
      <c r="P97" s="76" t="s">
        <v>1269</v>
      </c>
    </row>
    <row r="98" spans="1:16" ht="60" x14ac:dyDescent="0.25">
      <c r="A98" s="6">
        <v>8</v>
      </c>
      <c r="B98" s="54" t="s">
        <v>75</v>
      </c>
      <c r="C98" s="54" t="s">
        <v>1168</v>
      </c>
      <c r="D98" s="54" t="s">
        <v>839</v>
      </c>
      <c r="E98" s="8" t="s">
        <v>556</v>
      </c>
      <c r="F98" s="8" t="s">
        <v>591</v>
      </c>
      <c r="G98" s="8" t="s">
        <v>583</v>
      </c>
      <c r="H98" s="8" t="s">
        <v>475</v>
      </c>
      <c r="I98" s="8"/>
      <c r="J98" s="8"/>
      <c r="K98" s="87">
        <v>0.71</v>
      </c>
      <c r="L98" s="8" t="s">
        <v>593</v>
      </c>
      <c r="M98" s="8" t="s">
        <v>44</v>
      </c>
      <c r="N98" s="8" t="s">
        <v>8</v>
      </c>
      <c r="O98" s="85">
        <v>39127</v>
      </c>
      <c r="P98" s="76" t="s">
        <v>1269</v>
      </c>
    </row>
    <row r="99" spans="1:16" ht="60" x14ac:dyDescent="0.25">
      <c r="A99" s="6">
        <v>96</v>
      </c>
      <c r="B99" s="54" t="s">
        <v>75</v>
      </c>
      <c r="C99" s="54" t="s">
        <v>1169</v>
      </c>
      <c r="D99" s="54" t="s">
        <v>841</v>
      </c>
      <c r="E99" s="8" t="s">
        <v>556</v>
      </c>
      <c r="F99" s="9" t="s">
        <v>40</v>
      </c>
      <c r="G99" s="9" t="s">
        <v>619</v>
      </c>
      <c r="H99" s="8" t="s">
        <v>475</v>
      </c>
      <c r="I99" s="8">
        <v>1.6</v>
      </c>
      <c r="J99" s="8" t="s">
        <v>552</v>
      </c>
      <c r="K99" s="89"/>
      <c r="L99" s="8" t="s">
        <v>500</v>
      </c>
      <c r="M99" s="8" t="s">
        <v>41</v>
      </c>
      <c r="N99" s="8" t="s">
        <v>17</v>
      </c>
      <c r="O99" s="85">
        <v>39395</v>
      </c>
      <c r="P99" s="76" t="s">
        <v>1269</v>
      </c>
    </row>
    <row r="100" spans="1:16" ht="45" x14ac:dyDescent="0.25">
      <c r="A100" s="6">
        <v>96</v>
      </c>
      <c r="B100" s="54" t="s">
        <v>75</v>
      </c>
      <c r="C100" s="54" t="s">
        <v>1169</v>
      </c>
      <c r="D100" s="54" t="s">
        <v>841</v>
      </c>
      <c r="E100" s="8" t="s">
        <v>556</v>
      </c>
      <c r="F100" s="9" t="s">
        <v>40</v>
      </c>
      <c r="G100" s="9" t="s">
        <v>619</v>
      </c>
      <c r="H100" s="8" t="s">
        <v>475</v>
      </c>
      <c r="I100" s="8">
        <v>2.7</v>
      </c>
      <c r="J100" s="8" t="s">
        <v>553</v>
      </c>
      <c r="K100" s="90"/>
      <c r="L100" s="8" t="s">
        <v>500</v>
      </c>
      <c r="M100" s="8" t="s">
        <v>41</v>
      </c>
      <c r="N100" s="8" t="s">
        <v>17</v>
      </c>
      <c r="O100" s="85">
        <v>39395</v>
      </c>
      <c r="P100" s="76" t="s">
        <v>1269</v>
      </c>
    </row>
    <row r="101" spans="1:16" ht="45" x14ac:dyDescent="0.25">
      <c r="A101" s="6">
        <v>96</v>
      </c>
      <c r="B101" s="54" t="s">
        <v>75</v>
      </c>
      <c r="C101" s="54" t="s">
        <v>1169</v>
      </c>
      <c r="D101" s="54" t="s">
        <v>841</v>
      </c>
      <c r="E101" s="8" t="s">
        <v>556</v>
      </c>
      <c r="F101" s="9" t="s">
        <v>40</v>
      </c>
      <c r="G101" s="9" t="s">
        <v>619</v>
      </c>
      <c r="H101" s="8" t="s">
        <v>475</v>
      </c>
      <c r="I101" s="8">
        <v>1.4</v>
      </c>
      <c r="J101" s="8" t="s">
        <v>554</v>
      </c>
      <c r="K101" s="89"/>
      <c r="L101" s="8" t="s">
        <v>500</v>
      </c>
      <c r="M101" s="8" t="s">
        <v>41</v>
      </c>
      <c r="N101" s="8" t="s">
        <v>17</v>
      </c>
      <c r="O101" s="85">
        <v>39395</v>
      </c>
      <c r="P101" s="76" t="s">
        <v>1269</v>
      </c>
    </row>
    <row r="102" spans="1:16" ht="60" x14ac:dyDescent="0.25">
      <c r="A102" s="6">
        <v>97</v>
      </c>
      <c r="B102" s="54" t="s">
        <v>75</v>
      </c>
      <c r="C102" s="54" t="s">
        <v>1170</v>
      </c>
      <c r="D102" s="54" t="s">
        <v>841</v>
      </c>
      <c r="E102" s="8" t="s">
        <v>556</v>
      </c>
      <c r="F102" s="9" t="s">
        <v>40</v>
      </c>
      <c r="G102" s="8" t="s">
        <v>648</v>
      </c>
      <c r="H102" s="8" t="s">
        <v>475</v>
      </c>
      <c r="I102" s="8">
        <v>0.4</v>
      </c>
      <c r="J102" s="8" t="s">
        <v>552</v>
      </c>
      <c r="K102" s="89"/>
      <c r="L102" s="8" t="s">
        <v>500</v>
      </c>
      <c r="M102" s="8" t="s">
        <v>649</v>
      </c>
      <c r="N102" s="8" t="s">
        <v>17</v>
      </c>
      <c r="O102" s="85">
        <v>39395</v>
      </c>
      <c r="P102" s="76" t="s">
        <v>1269</v>
      </c>
    </row>
    <row r="103" spans="1:16" ht="45" x14ac:dyDescent="0.25">
      <c r="A103" s="6">
        <v>97</v>
      </c>
      <c r="B103" s="54" t="s">
        <v>75</v>
      </c>
      <c r="C103" s="54" t="s">
        <v>1170</v>
      </c>
      <c r="D103" s="54" t="s">
        <v>841</v>
      </c>
      <c r="E103" s="8" t="s">
        <v>556</v>
      </c>
      <c r="F103" s="9" t="s">
        <v>40</v>
      </c>
      <c r="G103" s="8" t="s">
        <v>648</v>
      </c>
      <c r="H103" s="8" t="s">
        <v>475</v>
      </c>
      <c r="I103" s="8">
        <v>0.7</v>
      </c>
      <c r="J103" s="8" t="s">
        <v>553</v>
      </c>
      <c r="K103" s="90"/>
      <c r="L103" s="8" t="s">
        <v>500</v>
      </c>
      <c r="M103" s="8" t="s">
        <v>649</v>
      </c>
      <c r="N103" s="8" t="s">
        <v>17</v>
      </c>
      <c r="O103" s="85">
        <v>39395</v>
      </c>
      <c r="P103" s="76" t="s">
        <v>1269</v>
      </c>
    </row>
    <row r="104" spans="1:16" ht="45" x14ac:dyDescent="0.25">
      <c r="A104" s="6">
        <v>97</v>
      </c>
      <c r="B104" s="54" t="s">
        <v>75</v>
      </c>
      <c r="C104" s="54" t="s">
        <v>1170</v>
      </c>
      <c r="D104" s="54" t="s">
        <v>841</v>
      </c>
      <c r="E104" s="8" t="s">
        <v>556</v>
      </c>
      <c r="F104" s="9" t="s">
        <v>40</v>
      </c>
      <c r="G104" s="8" t="s">
        <v>648</v>
      </c>
      <c r="H104" s="8" t="s">
        <v>475</v>
      </c>
      <c r="I104" s="8">
        <v>0.3</v>
      </c>
      <c r="J104" s="8" t="s">
        <v>554</v>
      </c>
      <c r="K104" s="89"/>
      <c r="L104" s="8" t="s">
        <v>500</v>
      </c>
      <c r="M104" s="8" t="s">
        <v>649</v>
      </c>
      <c r="N104" s="8" t="s">
        <v>17</v>
      </c>
      <c r="O104" s="85">
        <v>39395</v>
      </c>
      <c r="P104" s="76" t="s">
        <v>1269</v>
      </c>
    </row>
    <row r="105" spans="1:16" ht="60" x14ac:dyDescent="0.25">
      <c r="A105" s="6">
        <v>98</v>
      </c>
      <c r="B105" s="54" t="s">
        <v>75</v>
      </c>
      <c r="C105" s="54" t="s">
        <v>1171</v>
      </c>
      <c r="D105" s="54" t="s">
        <v>841</v>
      </c>
      <c r="E105" s="8" t="s">
        <v>556</v>
      </c>
      <c r="F105" s="9" t="s">
        <v>40</v>
      </c>
      <c r="G105" s="8" t="s">
        <v>551</v>
      </c>
      <c r="H105" s="8" t="s">
        <v>475</v>
      </c>
      <c r="I105" s="8">
        <v>2.1</v>
      </c>
      <c r="J105" s="8" t="s">
        <v>552</v>
      </c>
      <c r="K105" s="89"/>
      <c r="L105" s="8" t="s">
        <v>500</v>
      </c>
      <c r="M105" s="8" t="s">
        <v>46</v>
      </c>
      <c r="N105" s="8" t="s">
        <v>17</v>
      </c>
      <c r="O105" s="85">
        <v>39395</v>
      </c>
      <c r="P105" s="76" t="s">
        <v>1269</v>
      </c>
    </row>
    <row r="106" spans="1:16" ht="45" x14ac:dyDescent="0.25">
      <c r="A106" s="6">
        <v>98</v>
      </c>
      <c r="B106" s="54" t="s">
        <v>75</v>
      </c>
      <c r="C106" s="54" t="s">
        <v>1171</v>
      </c>
      <c r="D106" s="54" t="s">
        <v>841</v>
      </c>
      <c r="E106" s="8" t="s">
        <v>556</v>
      </c>
      <c r="F106" s="9" t="s">
        <v>40</v>
      </c>
      <c r="G106" s="8" t="s">
        <v>551</v>
      </c>
      <c r="H106" s="8" t="s">
        <v>475</v>
      </c>
      <c r="I106" s="8">
        <v>3.3</v>
      </c>
      <c r="J106" s="8" t="s">
        <v>553</v>
      </c>
      <c r="K106" s="90"/>
      <c r="L106" s="8" t="s">
        <v>500</v>
      </c>
      <c r="M106" s="8" t="s">
        <v>46</v>
      </c>
      <c r="N106" s="8" t="s">
        <v>17</v>
      </c>
      <c r="O106" s="85">
        <v>39395</v>
      </c>
      <c r="P106" s="76" t="s">
        <v>1269</v>
      </c>
    </row>
    <row r="107" spans="1:16" ht="45" x14ac:dyDescent="0.25">
      <c r="A107" s="6">
        <v>98</v>
      </c>
      <c r="B107" s="54" t="s">
        <v>75</v>
      </c>
      <c r="C107" s="54" t="s">
        <v>1171</v>
      </c>
      <c r="D107" s="54" t="s">
        <v>841</v>
      </c>
      <c r="E107" s="8" t="s">
        <v>556</v>
      </c>
      <c r="F107" s="9" t="s">
        <v>40</v>
      </c>
      <c r="G107" s="8" t="s">
        <v>551</v>
      </c>
      <c r="H107" s="8" t="s">
        <v>475</v>
      </c>
      <c r="I107" s="8">
        <v>2.1</v>
      </c>
      <c r="J107" s="8" t="s">
        <v>554</v>
      </c>
      <c r="K107" s="89"/>
      <c r="L107" s="8" t="s">
        <v>500</v>
      </c>
      <c r="M107" s="8" t="s">
        <v>46</v>
      </c>
      <c r="N107" s="8" t="s">
        <v>17</v>
      </c>
      <c r="O107" s="85">
        <v>39395</v>
      </c>
      <c r="P107" s="76" t="s">
        <v>1269</v>
      </c>
    </row>
    <row r="108" spans="1:16" ht="60" x14ac:dyDescent="0.25">
      <c r="A108" s="6">
        <v>100</v>
      </c>
      <c r="B108" s="54" t="s">
        <v>75</v>
      </c>
      <c r="C108" s="54" t="s">
        <v>1172</v>
      </c>
      <c r="D108" s="54" t="s">
        <v>841</v>
      </c>
      <c r="E108" s="8" t="s">
        <v>556</v>
      </c>
      <c r="F108" s="9" t="s">
        <v>40</v>
      </c>
      <c r="G108" s="8" t="s">
        <v>601</v>
      </c>
      <c r="H108" s="8" t="s">
        <v>475</v>
      </c>
      <c r="I108" s="8">
        <v>0.5</v>
      </c>
      <c r="J108" s="8" t="s">
        <v>552</v>
      </c>
      <c r="K108" s="89"/>
      <c r="L108" s="8" t="s">
        <v>500</v>
      </c>
      <c r="M108" s="8" t="s">
        <v>42</v>
      </c>
      <c r="N108" s="8" t="s">
        <v>17</v>
      </c>
      <c r="O108" s="85">
        <v>39395</v>
      </c>
      <c r="P108" s="76" t="s">
        <v>1269</v>
      </c>
    </row>
    <row r="109" spans="1:16" ht="45" x14ac:dyDescent="0.25">
      <c r="A109" s="6">
        <v>100</v>
      </c>
      <c r="B109" s="54" t="s">
        <v>75</v>
      </c>
      <c r="C109" s="54" t="s">
        <v>1172</v>
      </c>
      <c r="D109" s="54" t="s">
        <v>841</v>
      </c>
      <c r="E109" s="8" t="s">
        <v>556</v>
      </c>
      <c r="F109" s="9" t="s">
        <v>40</v>
      </c>
      <c r="G109" s="8" t="s">
        <v>601</v>
      </c>
      <c r="H109" s="8" t="s">
        <v>475</v>
      </c>
      <c r="I109" s="8">
        <v>0.8</v>
      </c>
      <c r="J109" s="8" t="s">
        <v>553</v>
      </c>
      <c r="K109" s="90"/>
      <c r="L109" s="8" t="s">
        <v>500</v>
      </c>
      <c r="M109" s="8" t="s">
        <v>42</v>
      </c>
      <c r="N109" s="8" t="s">
        <v>17</v>
      </c>
      <c r="O109" s="85">
        <v>39395</v>
      </c>
      <c r="P109" s="76" t="s">
        <v>1269</v>
      </c>
    </row>
    <row r="110" spans="1:16" ht="45" x14ac:dyDescent="0.25">
      <c r="A110" s="6">
        <v>100</v>
      </c>
      <c r="B110" s="54" t="s">
        <v>75</v>
      </c>
      <c r="C110" s="54" t="s">
        <v>1172</v>
      </c>
      <c r="D110" s="54" t="s">
        <v>841</v>
      </c>
      <c r="E110" s="8" t="s">
        <v>556</v>
      </c>
      <c r="F110" s="9" t="s">
        <v>40</v>
      </c>
      <c r="G110" s="8" t="s">
        <v>601</v>
      </c>
      <c r="H110" s="8" t="s">
        <v>475</v>
      </c>
      <c r="I110" s="8">
        <v>0.4</v>
      </c>
      <c r="J110" s="8" t="s">
        <v>554</v>
      </c>
      <c r="K110" s="89"/>
      <c r="L110" s="8" t="s">
        <v>500</v>
      </c>
      <c r="M110" s="8" t="s">
        <v>42</v>
      </c>
      <c r="N110" s="8" t="s">
        <v>17</v>
      </c>
      <c r="O110" s="85">
        <v>39395</v>
      </c>
      <c r="P110" s="76" t="s">
        <v>1269</v>
      </c>
    </row>
    <row r="111" spans="1:16" ht="45" x14ac:dyDescent="0.25">
      <c r="A111" s="6">
        <v>87</v>
      </c>
      <c r="B111" s="55" t="s">
        <v>76</v>
      </c>
      <c r="C111" s="54" t="s">
        <v>1153</v>
      </c>
      <c r="D111" s="54" t="s">
        <v>833</v>
      </c>
      <c r="E111" s="8" t="s">
        <v>529</v>
      </c>
      <c r="F111" s="8" t="s">
        <v>24</v>
      </c>
      <c r="G111" s="8" t="s">
        <v>724</v>
      </c>
      <c r="H111" s="8" t="s">
        <v>505</v>
      </c>
      <c r="I111" s="8">
        <v>1.6E-2</v>
      </c>
      <c r="J111" s="8" t="s">
        <v>499</v>
      </c>
      <c r="K111" s="84"/>
      <c r="L111" s="8" t="s">
        <v>500</v>
      </c>
      <c r="M111" s="8" t="s">
        <v>25</v>
      </c>
      <c r="N111" s="8" t="s">
        <v>17</v>
      </c>
      <c r="O111" s="85">
        <v>40816</v>
      </c>
      <c r="P111" s="76" t="s">
        <v>1268</v>
      </c>
    </row>
    <row r="112" spans="1:16" ht="45" x14ac:dyDescent="0.25">
      <c r="A112" s="6">
        <v>88</v>
      </c>
      <c r="B112" s="55" t="s">
        <v>76</v>
      </c>
      <c r="C112" s="54" t="s">
        <v>1174</v>
      </c>
      <c r="D112" s="54" t="s">
        <v>833</v>
      </c>
      <c r="E112" s="8" t="s">
        <v>529</v>
      </c>
      <c r="F112" s="8" t="s">
        <v>24</v>
      </c>
      <c r="G112" s="8" t="s">
        <v>758</v>
      </c>
      <c r="H112" s="8" t="s">
        <v>505</v>
      </c>
      <c r="I112" s="8">
        <v>2.1999999999999999E-2</v>
      </c>
      <c r="J112" s="8" t="s">
        <v>499</v>
      </c>
      <c r="K112" s="84"/>
      <c r="L112" s="8" t="s">
        <v>500</v>
      </c>
      <c r="M112" s="8" t="s">
        <v>51</v>
      </c>
      <c r="N112" s="8" t="s">
        <v>17</v>
      </c>
      <c r="O112" s="85">
        <v>40816</v>
      </c>
      <c r="P112" s="76" t="s">
        <v>1268</v>
      </c>
    </row>
    <row r="113" spans="1:16" ht="45" x14ac:dyDescent="0.25">
      <c r="A113" s="6">
        <v>89</v>
      </c>
      <c r="B113" s="55" t="s">
        <v>76</v>
      </c>
      <c r="C113" s="54" t="s">
        <v>1195</v>
      </c>
      <c r="D113" s="54" t="s">
        <v>833</v>
      </c>
      <c r="E113" s="8" t="s">
        <v>529</v>
      </c>
      <c r="F113" s="8" t="s">
        <v>24</v>
      </c>
      <c r="G113" s="8" t="s">
        <v>685</v>
      </c>
      <c r="H113" s="8" t="s">
        <v>505</v>
      </c>
      <c r="I113" s="8">
        <v>5.0000000000000001E-3</v>
      </c>
      <c r="J113" s="8" t="s">
        <v>499</v>
      </c>
      <c r="K113" s="84"/>
      <c r="L113" s="8" t="s">
        <v>500</v>
      </c>
      <c r="M113" s="8" t="s">
        <v>77</v>
      </c>
      <c r="N113" s="8" t="s">
        <v>17</v>
      </c>
      <c r="O113" s="85">
        <v>40816</v>
      </c>
      <c r="P113" s="76" t="s">
        <v>1268</v>
      </c>
    </row>
    <row r="114" spans="1:16" ht="30" x14ac:dyDescent="0.25">
      <c r="A114" s="6">
        <v>90</v>
      </c>
      <c r="B114" s="55" t="s">
        <v>76</v>
      </c>
      <c r="C114" s="54" t="s">
        <v>1196</v>
      </c>
      <c r="D114" s="54" t="s">
        <v>851</v>
      </c>
      <c r="E114" s="8" t="s">
        <v>529</v>
      </c>
      <c r="F114" s="8" t="s">
        <v>85</v>
      </c>
      <c r="G114" s="8" t="s">
        <v>738</v>
      </c>
      <c r="H114" s="8" t="s">
        <v>505</v>
      </c>
      <c r="I114" s="8">
        <v>4.9000000000000002E-2</v>
      </c>
      <c r="J114" s="8" t="s">
        <v>499</v>
      </c>
      <c r="K114" s="84"/>
      <c r="L114" s="8" t="s">
        <v>500</v>
      </c>
      <c r="M114" s="8" t="s">
        <v>86</v>
      </c>
      <c r="N114" s="8" t="s">
        <v>17</v>
      </c>
      <c r="O114" s="85">
        <v>40430</v>
      </c>
      <c r="P114" s="76" t="s">
        <v>1268</v>
      </c>
    </row>
    <row r="115" spans="1:16" ht="45" x14ac:dyDescent="0.25">
      <c r="A115" s="6">
        <v>85</v>
      </c>
      <c r="B115" s="55" t="s">
        <v>76</v>
      </c>
      <c r="C115" s="54" t="s">
        <v>1154</v>
      </c>
      <c r="D115" s="54" t="s">
        <v>832</v>
      </c>
      <c r="E115" s="8" t="s">
        <v>529</v>
      </c>
      <c r="F115" s="8" t="s">
        <v>26</v>
      </c>
      <c r="G115" s="8" t="s">
        <v>676</v>
      </c>
      <c r="H115" s="8" t="s">
        <v>505</v>
      </c>
      <c r="I115" s="8">
        <v>0.03</v>
      </c>
      <c r="J115" s="8" t="s">
        <v>499</v>
      </c>
      <c r="K115" s="84"/>
      <c r="L115" s="8" t="s">
        <v>500</v>
      </c>
      <c r="M115" s="8" t="s">
        <v>27</v>
      </c>
      <c r="N115" s="8" t="s">
        <v>17</v>
      </c>
      <c r="O115" s="85">
        <v>39911</v>
      </c>
      <c r="P115" s="76" t="s">
        <v>1268</v>
      </c>
    </row>
    <row r="116" spans="1:16" ht="45" x14ac:dyDescent="0.25">
      <c r="A116" s="6">
        <v>86</v>
      </c>
      <c r="B116" s="55" t="s">
        <v>76</v>
      </c>
      <c r="C116" s="54" t="s">
        <v>1155</v>
      </c>
      <c r="D116" s="54" t="s">
        <v>832</v>
      </c>
      <c r="E116" s="8" t="s">
        <v>529</v>
      </c>
      <c r="F116" s="8" t="s">
        <v>26</v>
      </c>
      <c r="G116" s="8" t="s">
        <v>739</v>
      </c>
      <c r="H116" s="8" t="s">
        <v>505</v>
      </c>
      <c r="I116" s="8">
        <v>0.08</v>
      </c>
      <c r="J116" s="8" t="s">
        <v>499</v>
      </c>
      <c r="K116" s="84"/>
      <c r="L116" s="8" t="s">
        <v>500</v>
      </c>
      <c r="M116" s="8" t="s">
        <v>202</v>
      </c>
      <c r="N116" s="8" t="s">
        <v>17</v>
      </c>
      <c r="O116" s="85">
        <v>39911</v>
      </c>
      <c r="P116" s="76" t="s">
        <v>1268</v>
      </c>
    </row>
    <row r="117" spans="1:16" ht="75" x14ac:dyDescent="0.25">
      <c r="A117" s="6">
        <v>34</v>
      </c>
      <c r="B117" s="55" t="s">
        <v>76</v>
      </c>
      <c r="C117" s="54" t="s">
        <v>1158</v>
      </c>
      <c r="D117" s="54" t="s">
        <v>831</v>
      </c>
      <c r="E117" s="8" t="s">
        <v>529</v>
      </c>
      <c r="F117" s="8" t="s">
        <v>207</v>
      </c>
      <c r="G117" s="8" t="s">
        <v>526</v>
      </c>
      <c r="H117" s="8" t="s">
        <v>505</v>
      </c>
      <c r="I117" s="8"/>
      <c r="J117" s="8"/>
      <c r="K117" s="87">
        <v>0</v>
      </c>
      <c r="L117" s="8"/>
      <c r="M117" s="8" t="s">
        <v>528</v>
      </c>
      <c r="N117" s="8" t="s">
        <v>22</v>
      </c>
      <c r="O117" s="85">
        <v>40085</v>
      </c>
      <c r="P117" s="76" t="s">
        <v>1268</v>
      </c>
    </row>
    <row r="118" spans="1:16" ht="45" x14ac:dyDescent="0.25">
      <c r="A118" s="6">
        <v>113</v>
      </c>
      <c r="B118" s="55" t="s">
        <v>78</v>
      </c>
      <c r="C118" s="54" t="s">
        <v>1197</v>
      </c>
      <c r="D118" s="54" t="s">
        <v>852</v>
      </c>
      <c r="E118" s="8" t="s">
        <v>813</v>
      </c>
      <c r="F118" s="8" t="s">
        <v>79</v>
      </c>
      <c r="G118" s="8" t="s">
        <v>814</v>
      </c>
      <c r="H118" s="8" t="s">
        <v>658</v>
      </c>
      <c r="I118" s="8">
        <v>719</v>
      </c>
      <c r="J118" s="8" t="s">
        <v>699</v>
      </c>
      <c r="K118" s="87">
        <v>0.38</v>
      </c>
      <c r="L118" s="8" t="s">
        <v>500</v>
      </c>
      <c r="M118" s="8" t="s">
        <v>80</v>
      </c>
      <c r="N118" s="8" t="s">
        <v>17</v>
      </c>
      <c r="O118" s="88">
        <v>41071</v>
      </c>
      <c r="P118" s="76" t="s">
        <v>1269</v>
      </c>
    </row>
    <row r="119" spans="1:16" ht="30" x14ac:dyDescent="0.25">
      <c r="A119" s="6">
        <v>3</v>
      </c>
      <c r="B119" s="54" t="s">
        <v>81</v>
      </c>
      <c r="C119" s="54" t="s">
        <v>1198</v>
      </c>
      <c r="D119" s="54" t="s">
        <v>853</v>
      </c>
      <c r="E119" s="8" t="s">
        <v>720</v>
      </c>
      <c r="F119" s="8" t="s">
        <v>82</v>
      </c>
      <c r="G119" s="8" t="s">
        <v>721</v>
      </c>
      <c r="H119" s="8" t="s">
        <v>505</v>
      </c>
      <c r="I119" s="86">
        <v>3.1E-2</v>
      </c>
      <c r="J119" s="8" t="s">
        <v>488</v>
      </c>
      <c r="K119" s="84"/>
      <c r="L119" s="8" t="s">
        <v>478</v>
      </c>
      <c r="M119" s="8" t="s">
        <v>83</v>
      </c>
      <c r="N119" s="8" t="s">
        <v>22</v>
      </c>
      <c r="O119" s="85">
        <v>40361</v>
      </c>
      <c r="P119" s="76" t="s">
        <v>1269</v>
      </c>
    </row>
    <row r="120" spans="1:16" ht="30" x14ac:dyDescent="0.25">
      <c r="A120" s="6">
        <v>90</v>
      </c>
      <c r="B120" s="55" t="s">
        <v>84</v>
      </c>
      <c r="C120" s="54" t="s">
        <v>1196</v>
      </c>
      <c r="D120" s="54" t="s">
        <v>851</v>
      </c>
      <c r="E120" s="8" t="s">
        <v>517</v>
      </c>
      <c r="F120" s="8" t="s">
        <v>85</v>
      </c>
      <c r="G120" s="8" t="s">
        <v>738</v>
      </c>
      <c r="H120" s="8" t="s">
        <v>505</v>
      </c>
      <c r="I120" s="8">
        <v>0.72</v>
      </c>
      <c r="J120" s="8" t="s">
        <v>499</v>
      </c>
      <c r="K120" s="84"/>
      <c r="L120" s="8" t="s">
        <v>500</v>
      </c>
      <c r="M120" s="8" t="s">
        <v>86</v>
      </c>
      <c r="N120" s="8" t="s">
        <v>17</v>
      </c>
      <c r="O120" s="85">
        <v>40430</v>
      </c>
      <c r="P120" s="76" t="s">
        <v>1269</v>
      </c>
    </row>
    <row r="121" spans="1:16" ht="60" x14ac:dyDescent="0.25">
      <c r="A121" s="6">
        <v>35</v>
      </c>
      <c r="B121" s="55" t="s">
        <v>84</v>
      </c>
      <c r="C121" s="54" t="s">
        <v>1156</v>
      </c>
      <c r="D121" s="54" t="s">
        <v>826</v>
      </c>
      <c r="E121" s="7" t="s">
        <v>517</v>
      </c>
      <c r="F121" s="8" t="s">
        <v>14</v>
      </c>
      <c r="G121" s="8" t="s">
        <v>513</v>
      </c>
      <c r="H121" s="8" t="s">
        <v>475</v>
      </c>
      <c r="I121" s="8">
        <v>1.57</v>
      </c>
      <c r="J121" s="8" t="s">
        <v>476</v>
      </c>
      <c r="K121" s="84"/>
      <c r="L121" s="8" t="s">
        <v>478</v>
      </c>
      <c r="M121" s="8" t="s">
        <v>514</v>
      </c>
      <c r="N121" s="8" t="s">
        <v>9</v>
      </c>
      <c r="O121" s="85">
        <v>38812</v>
      </c>
      <c r="P121" s="76" t="s">
        <v>1268</v>
      </c>
    </row>
    <row r="122" spans="1:16" ht="60" x14ac:dyDescent="0.25">
      <c r="A122" s="6">
        <v>36</v>
      </c>
      <c r="B122" s="55" t="s">
        <v>84</v>
      </c>
      <c r="C122" s="54" t="s">
        <v>1157</v>
      </c>
      <c r="D122" s="54" t="s">
        <v>826</v>
      </c>
      <c r="E122" s="7" t="s">
        <v>517</v>
      </c>
      <c r="F122" s="8" t="s">
        <v>14</v>
      </c>
      <c r="G122" s="8" t="s">
        <v>524</v>
      </c>
      <c r="H122" s="8" t="s">
        <v>475</v>
      </c>
      <c r="I122" s="8">
        <v>0.36</v>
      </c>
      <c r="J122" s="8" t="s">
        <v>476</v>
      </c>
      <c r="K122" s="84"/>
      <c r="L122" s="8" t="s">
        <v>478</v>
      </c>
      <c r="M122" s="8" t="s">
        <v>525</v>
      </c>
      <c r="N122" s="8" t="s">
        <v>9</v>
      </c>
      <c r="O122" s="85">
        <v>38812</v>
      </c>
      <c r="P122" s="76" t="s">
        <v>1268</v>
      </c>
    </row>
    <row r="123" spans="1:16" ht="30" x14ac:dyDescent="0.25">
      <c r="A123" s="6">
        <v>120</v>
      </c>
      <c r="B123" s="55" t="s">
        <v>87</v>
      </c>
      <c r="C123" s="54" t="s">
        <v>1192</v>
      </c>
      <c r="D123" s="54" t="s">
        <v>849</v>
      </c>
      <c r="E123" s="98" t="s">
        <v>669</v>
      </c>
      <c r="F123" s="8" t="s">
        <v>65</v>
      </c>
      <c r="G123" s="8" t="s">
        <v>692</v>
      </c>
      <c r="H123" s="8" t="s">
        <v>658</v>
      </c>
      <c r="I123" s="8">
        <v>24.1</v>
      </c>
      <c r="J123" s="8" t="s">
        <v>499</v>
      </c>
      <c r="K123" s="87">
        <v>0.34</v>
      </c>
      <c r="L123" s="8" t="s">
        <v>500</v>
      </c>
      <c r="M123" s="8" t="s">
        <v>66</v>
      </c>
      <c r="N123" s="8" t="s">
        <v>17</v>
      </c>
      <c r="O123" s="88">
        <v>41129</v>
      </c>
      <c r="P123" s="76" t="s">
        <v>1269</v>
      </c>
    </row>
    <row r="124" spans="1:16" ht="30" x14ac:dyDescent="0.25">
      <c r="A124" s="6">
        <v>1</v>
      </c>
      <c r="B124" s="55" t="s">
        <v>87</v>
      </c>
      <c r="C124" s="54" t="s">
        <v>1199</v>
      </c>
      <c r="D124" s="54" t="s">
        <v>854</v>
      </c>
      <c r="E124" s="8" t="s">
        <v>669</v>
      </c>
      <c r="F124" s="8" t="s">
        <v>670</v>
      </c>
      <c r="G124" s="8" t="s">
        <v>671</v>
      </c>
      <c r="H124" s="8" t="s">
        <v>505</v>
      </c>
      <c r="I124" s="7">
        <v>1.9E-2</v>
      </c>
      <c r="J124" s="7" t="s">
        <v>499</v>
      </c>
      <c r="K124" s="87">
        <v>0</v>
      </c>
      <c r="L124" s="8" t="s">
        <v>500</v>
      </c>
      <c r="M124" s="8" t="s">
        <v>672</v>
      </c>
      <c r="N124" s="8" t="s">
        <v>17</v>
      </c>
      <c r="O124" s="88">
        <v>41080</v>
      </c>
      <c r="P124" s="76" t="s">
        <v>1269</v>
      </c>
    </row>
    <row r="125" spans="1:16" ht="45" x14ac:dyDescent="0.25">
      <c r="A125" s="6">
        <v>28</v>
      </c>
      <c r="B125" s="55" t="s">
        <v>88</v>
      </c>
      <c r="C125" s="54" t="s">
        <v>1165</v>
      </c>
      <c r="D125" s="54" t="s">
        <v>838</v>
      </c>
      <c r="E125" s="7" t="s">
        <v>623</v>
      </c>
      <c r="F125" s="8" t="s">
        <v>37</v>
      </c>
      <c r="G125" s="8" t="s">
        <v>622</v>
      </c>
      <c r="H125" s="8" t="s">
        <v>475</v>
      </c>
      <c r="I125" s="8">
        <v>5.1639999999999997</v>
      </c>
      <c r="J125" s="8" t="s">
        <v>488</v>
      </c>
      <c r="K125" s="87">
        <v>0.62</v>
      </c>
      <c r="L125" s="8"/>
      <c r="M125" s="8" t="s">
        <v>38</v>
      </c>
      <c r="N125" s="8" t="s">
        <v>8</v>
      </c>
      <c r="O125" s="85">
        <v>40511</v>
      </c>
      <c r="P125" s="76" t="s">
        <v>1268</v>
      </c>
    </row>
    <row r="126" spans="1:16" ht="45" x14ac:dyDescent="0.25">
      <c r="A126" s="6">
        <v>28</v>
      </c>
      <c r="B126" s="55" t="s">
        <v>89</v>
      </c>
      <c r="C126" s="54" t="s">
        <v>1165</v>
      </c>
      <c r="D126" s="54" t="s">
        <v>838</v>
      </c>
      <c r="E126" s="7" t="s">
        <v>624</v>
      </c>
      <c r="F126" s="8" t="s">
        <v>37</v>
      </c>
      <c r="G126" s="8" t="s">
        <v>622</v>
      </c>
      <c r="H126" s="8" t="s">
        <v>475</v>
      </c>
      <c r="I126" s="8">
        <v>5.1639999999999997</v>
      </c>
      <c r="J126" s="8" t="s">
        <v>488</v>
      </c>
      <c r="K126" s="87">
        <v>0.62</v>
      </c>
      <c r="L126" s="8"/>
      <c r="M126" s="8" t="s">
        <v>38</v>
      </c>
      <c r="N126" s="8" t="s">
        <v>8</v>
      </c>
      <c r="O126" s="85">
        <v>40511</v>
      </c>
      <c r="P126" s="76" t="s">
        <v>1269</v>
      </c>
    </row>
    <row r="127" spans="1:16" ht="60" x14ac:dyDescent="0.25">
      <c r="A127" s="6">
        <v>35</v>
      </c>
      <c r="B127" s="55" t="s">
        <v>90</v>
      </c>
      <c r="C127" s="54" t="s">
        <v>1156</v>
      </c>
      <c r="D127" s="54" t="s">
        <v>826</v>
      </c>
      <c r="E127" s="7" t="s">
        <v>518</v>
      </c>
      <c r="F127" s="8" t="s">
        <v>14</v>
      </c>
      <c r="G127" s="8" t="s">
        <v>513</v>
      </c>
      <c r="H127" s="8" t="s">
        <v>475</v>
      </c>
      <c r="I127" s="8">
        <v>1.57</v>
      </c>
      <c r="J127" s="8" t="s">
        <v>476</v>
      </c>
      <c r="K127" s="84"/>
      <c r="L127" s="8" t="s">
        <v>478</v>
      </c>
      <c r="M127" s="8" t="s">
        <v>514</v>
      </c>
      <c r="N127" s="8" t="s">
        <v>9</v>
      </c>
      <c r="O127" s="85">
        <v>38812</v>
      </c>
      <c r="P127" s="76" t="s">
        <v>1269</v>
      </c>
    </row>
    <row r="128" spans="1:16" ht="60" x14ac:dyDescent="0.25">
      <c r="A128" s="6">
        <v>36</v>
      </c>
      <c r="B128" s="55" t="s">
        <v>90</v>
      </c>
      <c r="C128" s="54" t="s">
        <v>1157</v>
      </c>
      <c r="D128" s="54" t="s">
        <v>826</v>
      </c>
      <c r="E128" s="7" t="s">
        <v>518</v>
      </c>
      <c r="F128" s="8" t="s">
        <v>14</v>
      </c>
      <c r="G128" s="8" t="s">
        <v>524</v>
      </c>
      <c r="H128" s="8" t="s">
        <v>475</v>
      </c>
      <c r="I128" s="8">
        <v>0.36</v>
      </c>
      <c r="J128" s="8" t="s">
        <v>476</v>
      </c>
      <c r="K128" s="84"/>
      <c r="L128" s="8" t="s">
        <v>478</v>
      </c>
      <c r="M128" s="8" t="s">
        <v>525</v>
      </c>
      <c r="N128" s="8" t="s">
        <v>9</v>
      </c>
      <c r="O128" s="85">
        <v>38812</v>
      </c>
      <c r="P128" s="76" t="s">
        <v>1269</v>
      </c>
    </row>
    <row r="129" spans="1:16" ht="75" x14ac:dyDescent="0.25">
      <c r="A129" s="6">
        <v>34</v>
      </c>
      <c r="B129" s="55" t="s">
        <v>90</v>
      </c>
      <c r="C129" s="54" t="s">
        <v>1158</v>
      </c>
      <c r="D129" s="54" t="s">
        <v>831</v>
      </c>
      <c r="E129" s="8" t="s">
        <v>518</v>
      </c>
      <c r="F129" s="8" t="s">
        <v>207</v>
      </c>
      <c r="G129" s="8" t="s">
        <v>526</v>
      </c>
      <c r="H129" s="8" t="s">
        <v>505</v>
      </c>
      <c r="I129" s="8">
        <v>279</v>
      </c>
      <c r="J129" s="8" t="s">
        <v>527</v>
      </c>
      <c r="K129" s="84"/>
      <c r="L129" s="8"/>
      <c r="M129" s="8" t="s">
        <v>528</v>
      </c>
      <c r="N129" s="8" t="s">
        <v>22</v>
      </c>
      <c r="O129" s="85">
        <v>40085</v>
      </c>
      <c r="P129" s="76" t="s">
        <v>1269</v>
      </c>
    </row>
    <row r="130" spans="1:16" ht="45" x14ac:dyDescent="0.25">
      <c r="A130" s="6">
        <v>16</v>
      </c>
      <c r="B130" s="54" t="s">
        <v>91</v>
      </c>
      <c r="C130" s="54" t="s">
        <v>1200</v>
      </c>
      <c r="D130" s="54" t="s">
        <v>855</v>
      </c>
      <c r="E130" s="7" t="s">
        <v>629</v>
      </c>
      <c r="F130" s="9" t="s">
        <v>92</v>
      </c>
      <c r="G130" s="8" t="s">
        <v>804</v>
      </c>
      <c r="H130" s="8" t="s">
        <v>475</v>
      </c>
      <c r="I130" s="8">
        <v>0.42</v>
      </c>
      <c r="J130" s="8" t="s">
        <v>683</v>
      </c>
      <c r="K130" s="84"/>
      <c r="L130" s="8" t="s">
        <v>478</v>
      </c>
      <c r="M130" s="8" t="s">
        <v>805</v>
      </c>
      <c r="N130" s="8" t="s">
        <v>9</v>
      </c>
      <c r="O130" s="85">
        <v>39240</v>
      </c>
      <c r="P130" s="76" t="s">
        <v>1269</v>
      </c>
    </row>
    <row r="131" spans="1:16" ht="45" x14ac:dyDescent="0.25">
      <c r="A131" s="6">
        <v>17</v>
      </c>
      <c r="B131" s="54" t="s">
        <v>91</v>
      </c>
      <c r="C131" s="54" t="s">
        <v>1201</v>
      </c>
      <c r="D131" s="54" t="s">
        <v>855</v>
      </c>
      <c r="E131" s="7" t="s">
        <v>629</v>
      </c>
      <c r="F131" s="9" t="s">
        <v>92</v>
      </c>
      <c r="G131" s="8" t="s">
        <v>771</v>
      </c>
      <c r="H131" s="8" t="s">
        <v>505</v>
      </c>
      <c r="I131" s="8">
        <v>0.32</v>
      </c>
      <c r="J131" s="8" t="s">
        <v>683</v>
      </c>
      <c r="K131" s="84"/>
      <c r="L131" s="8" t="s">
        <v>478</v>
      </c>
      <c r="M131" s="8" t="s">
        <v>772</v>
      </c>
      <c r="N131" s="8" t="s">
        <v>9</v>
      </c>
      <c r="O131" s="85">
        <v>39240</v>
      </c>
      <c r="P131" s="76" t="s">
        <v>1269</v>
      </c>
    </row>
    <row r="132" spans="1:16" ht="45" x14ac:dyDescent="0.25">
      <c r="A132" s="6">
        <v>18</v>
      </c>
      <c r="B132" s="54" t="s">
        <v>91</v>
      </c>
      <c r="C132" s="54" t="s">
        <v>1202</v>
      </c>
      <c r="D132" s="54" t="s">
        <v>855</v>
      </c>
      <c r="E132" s="7" t="s">
        <v>629</v>
      </c>
      <c r="F132" s="9" t="s">
        <v>92</v>
      </c>
      <c r="G132" s="8" t="s">
        <v>802</v>
      </c>
      <c r="H132" s="8" t="s">
        <v>505</v>
      </c>
      <c r="I132" s="94">
        <v>0.35</v>
      </c>
      <c r="J132" s="8" t="s">
        <v>683</v>
      </c>
      <c r="K132" s="84"/>
      <c r="L132" s="8" t="s">
        <v>478</v>
      </c>
      <c r="M132" s="8" t="s">
        <v>803</v>
      </c>
      <c r="N132" s="8" t="s">
        <v>9</v>
      </c>
      <c r="O132" s="85">
        <v>39240</v>
      </c>
      <c r="P132" s="76" t="s">
        <v>1269</v>
      </c>
    </row>
    <row r="133" spans="1:16" ht="45" x14ac:dyDescent="0.25">
      <c r="A133" s="6">
        <v>19</v>
      </c>
      <c r="B133" s="54" t="s">
        <v>91</v>
      </c>
      <c r="C133" s="54" t="s">
        <v>1203</v>
      </c>
      <c r="D133" s="54" t="s">
        <v>855</v>
      </c>
      <c r="E133" s="7" t="s">
        <v>629</v>
      </c>
      <c r="F133" s="9" t="s">
        <v>92</v>
      </c>
      <c r="G133" s="8" t="s">
        <v>746</v>
      </c>
      <c r="H133" s="8" t="s">
        <v>505</v>
      </c>
      <c r="I133" s="8">
        <v>0.02</v>
      </c>
      <c r="J133" s="8" t="s">
        <v>683</v>
      </c>
      <c r="K133" s="84"/>
      <c r="L133" s="8" t="s">
        <v>478</v>
      </c>
      <c r="M133" s="100" t="s">
        <v>747</v>
      </c>
      <c r="N133" s="8" t="s">
        <v>9</v>
      </c>
      <c r="O133" s="85">
        <v>39240</v>
      </c>
      <c r="P133" s="76" t="s">
        <v>1269</v>
      </c>
    </row>
    <row r="134" spans="1:16" ht="45" x14ac:dyDescent="0.25">
      <c r="A134" s="6">
        <v>20</v>
      </c>
      <c r="B134" s="54" t="s">
        <v>91</v>
      </c>
      <c r="C134" s="54" t="s">
        <v>1204</v>
      </c>
      <c r="D134" s="54" t="s">
        <v>855</v>
      </c>
      <c r="E134" s="7" t="s">
        <v>629</v>
      </c>
      <c r="F134" s="9" t="s">
        <v>92</v>
      </c>
      <c r="G134" s="8" t="s">
        <v>682</v>
      </c>
      <c r="H134" s="8" t="s">
        <v>505</v>
      </c>
      <c r="I134" s="94">
        <v>0.01</v>
      </c>
      <c r="J134" s="8" t="s">
        <v>683</v>
      </c>
      <c r="K134" s="84"/>
      <c r="L134" s="8" t="s">
        <v>478</v>
      </c>
      <c r="M134" s="8" t="s">
        <v>684</v>
      </c>
      <c r="N134" s="8" t="s">
        <v>9</v>
      </c>
      <c r="O134" s="85">
        <v>39240</v>
      </c>
      <c r="P134" s="76" t="s">
        <v>1269</v>
      </c>
    </row>
    <row r="135" spans="1:16" ht="45" x14ac:dyDescent="0.25">
      <c r="A135" s="6">
        <v>21</v>
      </c>
      <c r="B135" s="54" t="s">
        <v>91</v>
      </c>
      <c r="C135" s="54" t="s">
        <v>1205</v>
      </c>
      <c r="D135" s="54" t="s">
        <v>855</v>
      </c>
      <c r="E135" s="7" t="s">
        <v>629</v>
      </c>
      <c r="F135" s="9" t="s">
        <v>92</v>
      </c>
      <c r="G135" s="8" t="s">
        <v>773</v>
      </c>
      <c r="H135" s="8" t="s">
        <v>505</v>
      </c>
      <c r="I135" s="101">
        <v>0.24</v>
      </c>
      <c r="J135" s="8" t="s">
        <v>683</v>
      </c>
      <c r="K135" s="84"/>
      <c r="L135" s="8" t="s">
        <v>478</v>
      </c>
      <c r="M135" s="8" t="s">
        <v>774</v>
      </c>
      <c r="N135" s="8" t="s">
        <v>9</v>
      </c>
      <c r="O135" s="85">
        <v>39240</v>
      </c>
      <c r="P135" s="76" t="s">
        <v>1269</v>
      </c>
    </row>
    <row r="136" spans="1:16" ht="45" x14ac:dyDescent="0.25">
      <c r="A136" s="6">
        <v>23</v>
      </c>
      <c r="B136" s="55" t="s">
        <v>91</v>
      </c>
      <c r="C136" s="54" t="s">
        <v>1206</v>
      </c>
      <c r="D136" s="54" t="s">
        <v>856</v>
      </c>
      <c r="E136" s="7" t="s">
        <v>629</v>
      </c>
      <c r="F136" s="8" t="s">
        <v>93</v>
      </c>
      <c r="G136" s="8" t="s">
        <v>645</v>
      </c>
      <c r="H136" s="8" t="s">
        <v>475</v>
      </c>
      <c r="I136" s="8">
        <v>30.5</v>
      </c>
      <c r="J136" s="8" t="s">
        <v>499</v>
      </c>
      <c r="K136" s="87">
        <v>0.3</v>
      </c>
      <c r="L136" s="8"/>
      <c r="M136" s="11" t="s">
        <v>646</v>
      </c>
      <c r="N136" s="8" t="s">
        <v>17</v>
      </c>
      <c r="O136" s="85">
        <v>38258</v>
      </c>
      <c r="P136" s="76" t="s">
        <v>1269</v>
      </c>
    </row>
    <row r="137" spans="1:16" ht="45" x14ac:dyDescent="0.25">
      <c r="A137" s="6">
        <v>24</v>
      </c>
      <c r="B137" s="55" t="s">
        <v>91</v>
      </c>
      <c r="C137" s="54" t="s">
        <v>1207</v>
      </c>
      <c r="D137" s="54" t="s">
        <v>856</v>
      </c>
      <c r="E137" s="7" t="s">
        <v>629</v>
      </c>
      <c r="F137" s="8" t="s">
        <v>93</v>
      </c>
      <c r="G137" s="8" t="s">
        <v>641</v>
      </c>
      <c r="H137" s="8" t="s">
        <v>475</v>
      </c>
      <c r="I137" s="8">
        <v>30.5</v>
      </c>
      <c r="J137" s="8" t="s">
        <v>499</v>
      </c>
      <c r="K137" s="87">
        <v>0.3</v>
      </c>
      <c r="L137" s="8"/>
      <c r="M137" s="11" t="s">
        <v>642</v>
      </c>
      <c r="N137" s="8" t="s">
        <v>17</v>
      </c>
      <c r="O137" s="85">
        <v>38258</v>
      </c>
      <c r="P137" s="76" t="s">
        <v>1269</v>
      </c>
    </row>
    <row r="138" spans="1:16" ht="45" x14ac:dyDescent="0.25">
      <c r="A138" s="6">
        <v>25</v>
      </c>
      <c r="B138" s="55" t="s">
        <v>91</v>
      </c>
      <c r="C138" s="54" t="s">
        <v>1208</v>
      </c>
      <c r="D138" s="54" t="s">
        <v>856</v>
      </c>
      <c r="E138" s="7" t="s">
        <v>629</v>
      </c>
      <c r="F138" s="8" t="s">
        <v>93</v>
      </c>
      <c r="G138" s="11" t="s">
        <v>643</v>
      </c>
      <c r="H138" s="8" t="s">
        <v>475</v>
      </c>
      <c r="I138" s="8">
        <v>30.5</v>
      </c>
      <c r="J138" s="8" t="s">
        <v>499</v>
      </c>
      <c r="K138" s="87">
        <v>0.3</v>
      </c>
      <c r="L138" s="8"/>
      <c r="M138" s="11" t="s">
        <v>644</v>
      </c>
      <c r="N138" s="8" t="s">
        <v>17</v>
      </c>
      <c r="O138" s="85">
        <v>38258</v>
      </c>
      <c r="P138" s="76" t="s">
        <v>1269</v>
      </c>
    </row>
    <row r="139" spans="1:16" ht="45" x14ac:dyDescent="0.25">
      <c r="A139" s="6">
        <v>29</v>
      </c>
      <c r="B139" s="55" t="s">
        <v>91</v>
      </c>
      <c r="C139" s="54" t="s">
        <v>1209</v>
      </c>
      <c r="D139" s="54" t="s">
        <v>856</v>
      </c>
      <c r="E139" s="7" t="s">
        <v>629</v>
      </c>
      <c r="F139" s="8" t="s">
        <v>93</v>
      </c>
      <c r="G139" s="8" t="s">
        <v>630</v>
      </c>
      <c r="H139" s="8" t="s">
        <v>475</v>
      </c>
      <c r="I139" s="8">
        <v>30.5</v>
      </c>
      <c r="J139" s="8" t="s">
        <v>499</v>
      </c>
      <c r="K139" s="87">
        <v>0.3</v>
      </c>
      <c r="L139" s="8"/>
      <c r="M139" s="8" t="s">
        <v>631</v>
      </c>
      <c r="N139" s="8" t="s">
        <v>17</v>
      </c>
      <c r="O139" s="85">
        <v>38258</v>
      </c>
      <c r="P139" s="76" t="s">
        <v>1269</v>
      </c>
    </row>
    <row r="140" spans="1:16" ht="45" x14ac:dyDescent="0.25">
      <c r="A140" s="6">
        <v>115</v>
      </c>
      <c r="B140" s="55" t="s">
        <v>94</v>
      </c>
      <c r="C140" s="54" t="s">
        <v>1175</v>
      </c>
      <c r="D140" s="54" t="s">
        <v>843</v>
      </c>
      <c r="E140" s="7" t="s">
        <v>764</v>
      </c>
      <c r="F140" s="8" t="s">
        <v>53</v>
      </c>
      <c r="G140" s="8" t="s">
        <v>763</v>
      </c>
      <c r="H140" s="8" t="s">
        <v>475</v>
      </c>
      <c r="I140" s="8">
        <v>0.68</v>
      </c>
      <c r="J140" s="8" t="s">
        <v>499</v>
      </c>
      <c r="K140" s="87">
        <v>0.6</v>
      </c>
      <c r="L140" s="8" t="s">
        <v>500</v>
      </c>
      <c r="M140" s="8" t="s">
        <v>54</v>
      </c>
      <c r="N140" s="8" t="s">
        <v>17</v>
      </c>
      <c r="O140" s="85">
        <v>40535</v>
      </c>
      <c r="P140" s="76" t="s">
        <v>1269</v>
      </c>
    </row>
    <row r="141" spans="1:16" ht="90" x14ac:dyDescent="0.25">
      <c r="A141" s="6">
        <v>37</v>
      </c>
      <c r="B141" s="54" t="s">
        <v>95</v>
      </c>
      <c r="C141" s="54" t="s">
        <v>1210</v>
      </c>
      <c r="D141" s="54" t="s">
        <v>857</v>
      </c>
      <c r="E141" s="7" t="s">
        <v>543</v>
      </c>
      <c r="F141" s="9" t="s">
        <v>96</v>
      </c>
      <c r="G141" s="8" t="s">
        <v>792</v>
      </c>
      <c r="H141" s="8" t="s">
        <v>475</v>
      </c>
      <c r="I141" s="8">
        <v>3</v>
      </c>
      <c r="J141" s="8" t="s">
        <v>488</v>
      </c>
      <c r="K141" s="84"/>
      <c r="L141" s="8" t="s">
        <v>478</v>
      </c>
      <c r="M141" s="8" t="s">
        <v>793</v>
      </c>
      <c r="N141" s="8" t="s">
        <v>22</v>
      </c>
      <c r="O141" s="85">
        <v>39276</v>
      </c>
      <c r="P141" s="76" t="s">
        <v>1268</v>
      </c>
    </row>
    <row r="142" spans="1:16" ht="45" x14ac:dyDescent="0.25">
      <c r="A142" s="6">
        <v>39</v>
      </c>
      <c r="B142" s="54" t="s">
        <v>95</v>
      </c>
      <c r="C142" s="54" t="s">
        <v>1211</v>
      </c>
      <c r="D142" s="54" t="s">
        <v>857</v>
      </c>
      <c r="E142" s="7" t="s">
        <v>543</v>
      </c>
      <c r="F142" s="9" t="s">
        <v>96</v>
      </c>
      <c r="G142" s="8" t="s">
        <v>787</v>
      </c>
      <c r="H142" s="8" t="s">
        <v>475</v>
      </c>
      <c r="I142" s="8">
        <v>2.7</v>
      </c>
      <c r="J142" s="8" t="s">
        <v>488</v>
      </c>
      <c r="K142" s="84"/>
      <c r="L142" s="8" t="s">
        <v>478</v>
      </c>
      <c r="M142" s="8" t="s">
        <v>788</v>
      </c>
      <c r="N142" s="8" t="s">
        <v>22</v>
      </c>
      <c r="O142" s="85">
        <v>39276</v>
      </c>
      <c r="P142" s="76" t="s">
        <v>1268</v>
      </c>
    </row>
    <row r="143" spans="1:16" ht="60" x14ac:dyDescent="0.25">
      <c r="A143" s="6">
        <v>38</v>
      </c>
      <c r="B143" s="55" t="s">
        <v>95</v>
      </c>
      <c r="C143" s="54" t="s">
        <v>1212</v>
      </c>
      <c r="D143" s="54" t="s">
        <v>826</v>
      </c>
      <c r="E143" s="7" t="s">
        <v>543</v>
      </c>
      <c r="F143" s="8" t="s">
        <v>14</v>
      </c>
      <c r="G143" s="8" t="s">
        <v>787</v>
      </c>
      <c r="H143" s="8" t="s">
        <v>475</v>
      </c>
      <c r="I143" s="8">
        <v>1.1200000000000001</v>
      </c>
      <c r="J143" s="8" t="s">
        <v>476</v>
      </c>
      <c r="K143" s="84"/>
      <c r="L143" s="8" t="s">
        <v>478</v>
      </c>
      <c r="M143" s="8" t="s">
        <v>788</v>
      </c>
      <c r="N143" s="8" t="s">
        <v>9</v>
      </c>
      <c r="O143" s="85">
        <v>38812</v>
      </c>
      <c r="P143" s="76" t="s">
        <v>1268</v>
      </c>
    </row>
    <row r="144" spans="1:16" ht="60" x14ac:dyDescent="0.25">
      <c r="A144" s="6">
        <v>41</v>
      </c>
      <c r="B144" s="55" t="s">
        <v>95</v>
      </c>
      <c r="C144" s="54" t="s">
        <v>1213</v>
      </c>
      <c r="D144" s="54" t="s">
        <v>826</v>
      </c>
      <c r="E144" s="7" t="s">
        <v>543</v>
      </c>
      <c r="F144" s="8" t="s">
        <v>14</v>
      </c>
      <c r="G144" s="8" t="s">
        <v>790</v>
      </c>
      <c r="H144" s="8" t="s">
        <v>475</v>
      </c>
      <c r="I144" s="8">
        <v>1.07</v>
      </c>
      <c r="J144" s="8" t="s">
        <v>476</v>
      </c>
      <c r="K144" s="84"/>
      <c r="L144" s="8" t="s">
        <v>478</v>
      </c>
      <c r="M144" s="8" t="s">
        <v>791</v>
      </c>
      <c r="N144" s="8" t="s">
        <v>9</v>
      </c>
      <c r="O144" s="85">
        <v>38812</v>
      </c>
      <c r="P144" s="76" t="s">
        <v>1268</v>
      </c>
    </row>
    <row r="145" spans="1:17" ht="60" x14ac:dyDescent="0.25">
      <c r="A145" s="6">
        <v>42</v>
      </c>
      <c r="B145" s="55" t="s">
        <v>95</v>
      </c>
      <c r="C145" s="54" t="s">
        <v>1214</v>
      </c>
      <c r="D145" s="54" t="s">
        <v>826</v>
      </c>
      <c r="E145" s="7" t="s">
        <v>543</v>
      </c>
      <c r="F145" s="8" t="s">
        <v>14</v>
      </c>
      <c r="G145" s="8" t="s">
        <v>544</v>
      </c>
      <c r="H145" s="8" t="s">
        <v>475</v>
      </c>
      <c r="I145" s="94">
        <v>0.8</v>
      </c>
      <c r="J145" s="8" t="s">
        <v>476</v>
      </c>
      <c r="K145" s="84"/>
      <c r="L145" s="8" t="s">
        <v>478</v>
      </c>
      <c r="M145" s="8" t="s">
        <v>545</v>
      </c>
      <c r="N145" s="8" t="s">
        <v>9</v>
      </c>
      <c r="O145" s="85">
        <v>38812</v>
      </c>
      <c r="P145" s="76" t="s">
        <v>1268</v>
      </c>
    </row>
    <row r="146" spans="1:17" ht="60" x14ac:dyDescent="0.25">
      <c r="A146" s="6">
        <v>35</v>
      </c>
      <c r="B146" s="55" t="s">
        <v>97</v>
      </c>
      <c r="C146" s="54" t="s">
        <v>1156</v>
      </c>
      <c r="D146" s="54" t="s">
        <v>826</v>
      </c>
      <c r="E146" s="7" t="s">
        <v>519</v>
      </c>
      <c r="F146" s="8" t="s">
        <v>14</v>
      </c>
      <c r="G146" s="8" t="s">
        <v>513</v>
      </c>
      <c r="H146" s="8" t="s">
        <v>475</v>
      </c>
      <c r="I146" s="8">
        <v>1.57</v>
      </c>
      <c r="J146" s="8" t="s">
        <v>476</v>
      </c>
      <c r="K146" s="84"/>
      <c r="L146" s="8" t="s">
        <v>478</v>
      </c>
      <c r="M146" s="8" t="s">
        <v>514</v>
      </c>
      <c r="N146" s="8" t="s">
        <v>9</v>
      </c>
      <c r="O146" s="85">
        <v>38812</v>
      </c>
      <c r="P146" s="76" t="s">
        <v>1268</v>
      </c>
    </row>
    <row r="147" spans="1:17" ht="60" x14ac:dyDescent="0.25">
      <c r="A147" s="6">
        <v>36</v>
      </c>
      <c r="B147" s="55" t="s">
        <v>97</v>
      </c>
      <c r="C147" s="54" t="s">
        <v>1157</v>
      </c>
      <c r="D147" s="54" t="s">
        <v>826</v>
      </c>
      <c r="E147" s="7" t="s">
        <v>519</v>
      </c>
      <c r="F147" s="8" t="s">
        <v>14</v>
      </c>
      <c r="G147" s="8" t="s">
        <v>524</v>
      </c>
      <c r="H147" s="8" t="s">
        <v>475</v>
      </c>
      <c r="I147" s="8">
        <v>0.36</v>
      </c>
      <c r="J147" s="8" t="s">
        <v>476</v>
      </c>
      <c r="K147" s="84"/>
      <c r="L147" s="8" t="s">
        <v>478</v>
      </c>
      <c r="M147" s="8" t="s">
        <v>525</v>
      </c>
      <c r="N147" s="8" t="s">
        <v>9</v>
      </c>
      <c r="O147" s="85">
        <v>38812</v>
      </c>
      <c r="P147" s="76" t="s">
        <v>1268</v>
      </c>
    </row>
    <row r="148" spans="1:17" ht="75" x14ac:dyDescent="0.25">
      <c r="A148" s="6">
        <v>34</v>
      </c>
      <c r="B148" s="55" t="s">
        <v>97</v>
      </c>
      <c r="C148" s="54" t="s">
        <v>1158</v>
      </c>
      <c r="D148" s="54" t="s">
        <v>831</v>
      </c>
      <c r="E148" s="8" t="s">
        <v>519</v>
      </c>
      <c r="F148" s="8" t="s">
        <v>207</v>
      </c>
      <c r="G148" s="8" t="s">
        <v>526</v>
      </c>
      <c r="H148" s="8" t="s">
        <v>505</v>
      </c>
      <c r="I148" s="8">
        <v>94</v>
      </c>
      <c r="J148" s="8" t="s">
        <v>527</v>
      </c>
      <c r="K148" s="84"/>
      <c r="L148" s="8"/>
      <c r="M148" s="8" t="s">
        <v>528</v>
      </c>
      <c r="N148" s="8" t="s">
        <v>22</v>
      </c>
      <c r="O148" s="85">
        <v>40085</v>
      </c>
      <c r="P148" s="76" t="s">
        <v>1268</v>
      </c>
    </row>
    <row r="149" spans="1:17" ht="60" x14ac:dyDescent="0.25">
      <c r="A149" s="6">
        <v>46</v>
      </c>
      <c r="B149" s="57" t="s">
        <v>98</v>
      </c>
      <c r="C149" s="54" t="s">
        <v>1181</v>
      </c>
      <c r="D149" s="54" t="s">
        <v>826</v>
      </c>
      <c r="E149" s="7" t="s">
        <v>479</v>
      </c>
      <c r="F149" s="8" t="s">
        <v>14</v>
      </c>
      <c r="G149" s="8" t="s">
        <v>474</v>
      </c>
      <c r="H149" s="8" t="s">
        <v>475</v>
      </c>
      <c r="I149" s="8">
        <v>2.35</v>
      </c>
      <c r="J149" s="8" t="s">
        <v>476</v>
      </c>
      <c r="K149" s="84"/>
      <c r="L149" s="8" t="s">
        <v>478</v>
      </c>
      <c r="M149" s="8" t="s">
        <v>477</v>
      </c>
      <c r="N149" s="8" t="s">
        <v>9</v>
      </c>
      <c r="O149" s="85">
        <v>38812</v>
      </c>
      <c r="P149" s="76" t="s">
        <v>1269</v>
      </c>
      <c r="Q149" s="76" t="s">
        <v>1273</v>
      </c>
    </row>
    <row r="150" spans="1:17" ht="60" x14ac:dyDescent="0.25">
      <c r="A150" s="6">
        <v>48</v>
      </c>
      <c r="B150" s="57" t="s">
        <v>98</v>
      </c>
      <c r="C150" s="54" t="s">
        <v>1182</v>
      </c>
      <c r="D150" s="54" t="s">
        <v>826</v>
      </c>
      <c r="E150" s="7" t="s">
        <v>479</v>
      </c>
      <c r="F150" s="8" t="s">
        <v>14</v>
      </c>
      <c r="G150" s="8" t="s">
        <v>490</v>
      </c>
      <c r="H150" s="8" t="s">
        <v>475</v>
      </c>
      <c r="I150" s="8">
        <v>2.34</v>
      </c>
      <c r="J150" s="8" t="s">
        <v>476</v>
      </c>
      <c r="K150" s="84"/>
      <c r="L150" s="8" t="s">
        <v>478</v>
      </c>
      <c r="M150" s="8" t="s">
        <v>491</v>
      </c>
      <c r="N150" s="8" t="s">
        <v>9</v>
      </c>
      <c r="O150" s="85">
        <v>38812</v>
      </c>
      <c r="P150" s="76" t="s">
        <v>1269</v>
      </c>
    </row>
    <row r="151" spans="1:17" ht="60" x14ac:dyDescent="0.25">
      <c r="A151" s="6">
        <v>49</v>
      </c>
      <c r="B151" s="57" t="s">
        <v>98</v>
      </c>
      <c r="C151" s="54" t="s">
        <v>1183</v>
      </c>
      <c r="D151" s="54" t="s">
        <v>826</v>
      </c>
      <c r="E151" s="7" t="s">
        <v>479</v>
      </c>
      <c r="F151" s="8" t="s">
        <v>14</v>
      </c>
      <c r="G151" s="8" t="s">
        <v>494</v>
      </c>
      <c r="H151" s="8" t="s">
        <v>475</v>
      </c>
      <c r="I151" s="8">
        <v>2.23</v>
      </c>
      <c r="J151" s="8" t="s">
        <v>476</v>
      </c>
      <c r="K151" s="84"/>
      <c r="L151" s="8" t="s">
        <v>478</v>
      </c>
      <c r="M151" s="8" t="s">
        <v>570</v>
      </c>
      <c r="N151" s="8" t="s">
        <v>9</v>
      </c>
      <c r="O151" s="85">
        <v>38812</v>
      </c>
      <c r="P151" s="76" t="s">
        <v>1269</v>
      </c>
    </row>
    <row r="152" spans="1:17" ht="60" x14ac:dyDescent="0.25">
      <c r="A152" s="6">
        <v>51</v>
      </c>
      <c r="B152" s="57" t="s">
        <v>98</v>
      </c>
      <c r="C152" s="54" t="s">
        <v>1184</v>
      </c>
      <c r="D152" s="54" t="s">
        <v>826</v>
      </c>
      <c r="E152" s="7" t="s">
        <v>479</v>
      </c>
      <c r="F152" s="8" t="s">
        <v>14</v>
      </c>
      <c r="G152" s="8" t="s">
        <v>567</v>
      </c>
      <c r="H152" s="8" t="s">
        <v>475</v>
      </c>
      <c r="I152" s="94">
        <v>1.4</v>
      </c>
      <c r="J152" s="8" t="s">
        <v>476</v>
      </c>
      <c r="K152" s="84"/>
      <c r="L152" s="8" t="s">
        <v>478</v>
      </c>
      <c r="M152" s="8" t="s">
        <v>568</v>
      </c>
      <c r="N152" s="8" t="s">
        <v>9</v>
      </c>
      <c r="O152" s="85">
        <v>38812</v>
      </c>
      <c r="P152" s="76" t="s">
        <v>1269</v>
      </c>
    </row>
    <row r="153" spans="1:17" ht="60" x14ac:dyDescent="0.25">
      <c r="A153" s="6">
        <v>52</v>
      </c>
      <c r="B153" s="57" t="s">
        <v>98</v>
      </c>
      <c r="C153" s="54" t="s">
        <v>1185</v>
      </c>
      <c r="D153" s="54" t="s">
        <v>826</v>
      </c>
      <c r="E153" s="7" t="s">
        <v>479</v>
      </c>
      <c r="F153" s="8" t="s">
        <v>14</v>
      </c>
      <c r="G153" s="8" t="s">
        <v>571</v>
      </c>
      <c r="H153" s="8" t="s">
        <v>475</v>
      </c>
      <c r="I153" s="94">
        <v>1.26</v>
      </c>
      <c r="J153" s="8" t="s">
        <v>476</v>
      </c>
      <c r="K153" s="84"/>
      <c r="L153" s="8" t="s">
        <v>478</v>
      </c>
      <c r="M153" s="8" t="s">
        <v>572</v>
      </c>
      <c r="N153" s="8" t="s">
        <v>9</v>
      </c>
      <c r="O153" s="85">
        <v>38812</v>
      </c>
      <c r="P153" s="76" t="s">
        <v>1269</v>
      </c>
    </row>
    <row r="154" spans="1:17" ht="60" x14ac:dyDescent="0.25">
      <c r="A154" s="6">
        <v>53</v>
      </c>
      <c r="B154" s="57" t="s">
        <v>98</v>
      </c>
      <c r="C154" s="54" t="s">
        <v>1186</v>
      </c>
      <c r="D154" s="54" t="s">
        <v>826</v>
      </c>
      <c r="E154" s="7" t="s">
        <v>479</v>
      </c>
      <c r="F154" s="8" t="s">
        <v>14</v>
      </c>
      <c r="G154" s="8" t="s">
        <v>492</v>
      </c>
      <c r="H154" s="8" t="s">
        <v>475</v>
      </c>
      <c r="I154" s="94">
        <v>0.44</v>
      </c>
      <c r="J154" s="8" t="s">
        <v>476</v>
      </c>
      <c r="K154" s="84"/>
      <c r="L154" s="8" t="s">
        <v>478</v>
      </c>
      <c r="M154" s="8" t="s">
        <v>569</v>
      </c>
      <c r="N154" s="8" t="s">
        <v>9</v>
      </c>
      <c r="O154" s="85">
        <v>38812</v>
      </c>
      <c r="P154" s="76" t="s">
        <v>1269</v>
      </c>
    </row>
    <row r="155" spans="1:17" ht="45" x14ac:dyDescent="0.25">
      <c r="A155" s="6">
        <v>47</v>
      </c>
      <c r="B155" s="55" t="s">
        <v>99</v>
      </c>
      <c r="C155" s="54" t="s">
        <v>1187</v>
      </c>
      <c r="D155" s="54" t="s">
        <v>848</v>
      </c>
      <c r="E155" s="8" t="s">
        <v>479</v>
      </c>
      <c r="F155" s="8" t="s">
        <v>63</v>
      </c>
      <c r="G155" s="8" t="s">
        <v>474</v>
      </c>
      <c r="H155" s="8" t="s">
        <v>487</v>
      </c>
      <c r="I155" s="94">
        <v>7.21</v>
      </c>
      <c r="J155" s="8" t="s">
        <v>488</v>
      </c>
      <c r="K155" s="84"/>
      <c r="L155" s="8" t="s">
        <v>478</v>
      </c>
      <c r="M155" s="8" t="s">
        <v>489</v>
      </c>
      <c r="N155" s="8" t="s">
        <v>22</v>
      </c>
      <c r="O155" s="85">
        <v>41054</v>
      </c>
      <c r="P155" s="76" t="s">
        <v>1269</v>
      </c>
    </row>
    <row r="156" spans="1:17" ht="45" x14ac:dyDescent="0.25">
      <c r="A156" s="6">
        <v>50</v>
      </c>
      <c r="B156" s="55" t="s">
        <v>99</v>
      </c>
      <c r="C156" s="54" t="s">
        <v>1188</v>
      </c>
      <c r="D156" s="54" t="s">
        <v>848</v>
      </c>
      <c r="E156" s="8" t="s">
        <v>479</v>
      </c>
      <c r="F156" s="8" t="s">
        <v>63</v>
      </c>
      <c r="G156" s="8" t="s">
        <v>494</v>
      </c>
      <c r="H156" s="8" t="s">
        <v>487</v>
      </c>
      <c r="I156" s="94">
        <v>3.96</v>
      </c>
      <c r="J156" s="8" t="s">
        <v>488</v>
      </c>
      <c r="K156" s="84"/>
      <c r="L156" s="8" t="s">
        <v>478</v>
      </c>
      <c r="M156" s="8" t="s">
        <v>495</v>
      </c>
      <c r="N156" s="8" t="s">
        <v>22</v>
      </c>
      <c r="O156" s="85">
        <v>41054</v>
      </c>
      <c r="P156" s="76" t="s">
        <v>1269</v>
      </c>
    </row>
    <row r="157" spans="1:17" ht="45" x14ac:dyDescent="0.25">
      <c r="A157" s="6">
        <v>55</v>
      </c>
      <c r="B157" s="55" t="s">
        <v>99</v>
      </c>
      <c r="C157" s="54" t="s">
        <v>1215</v>
      </c>
      <c r="D157" s="54" t="s">
        <v>848</v>
      </c>
      <c r="E157" s="8" t="s">
        <v>479</v>
      </c>
      <c r="F157" s="8" t="s">
        <v>63</v>
      </c>
      <c r="G157" s="8" t="s">
        <v>807</v>
      </c>
      <c r="H157" s="8" t="s">
        <v>487</v>
      </c>
      <c r="I157" s="94">
        <v>2.63</v>
      </c>
      <c r="J157" s="8" t="s">
        <v>488</v>
      </c>
      <c r="K157" s="84"/>
      <c r="L157" s="8" t="s">
        <v>478</v>
      </c>
      <c r="M157" s="8" t="s">
        <v>808</v>
      </c>
      <c r="N157" s="8" t="s">
        <v>22</v>
      </c>
      <c r="O157" s="85">
        <v>41054</v>
      </c>
      <c r="P157" s="76" t="s">
        <v>1269</v>
      </c>
    </row>
    <row r="158" spans="1:17" ht="45" x14ac:dyDescent="0.25">
      <c r="A158" s="6">
        <v>58</v>
      </c>
      <c r="B158" s="55" t="s">
        <v>99</v>
      </c>
      <c r="C158" s="54" t="s">
        <v>1216</v>
      </c>
      <c r="D158" s="54" t="s">
        <v>848</v>
      </c>
      <c r="E158" s="8" t="s">
        <v>479</v>
      </c>
      <c r="F158" s="8" t="s">
        <v>63</v>
      </c>
      <c r="G158" s="8" t="s">
        <v>579</v>
      </c>
      <c r="H158" s="8" t="s">
        <v>487</v>
      </c>
      <c r="I158" s="94">
        <v>0.11</v>
      </c>
      <c r="J158" s="8" t="s">
        <v>488</v>
      </c>
      <c r="K158" s="84"/>
      <c r="L158" s="8" t="s">
        <v>478</v>
      </c>
      <c r="M158" s="8" t="s">
        <v>580</v>
      </c>
      <c r="N158" s="8" t="s">
        <v>22</v>
      </c>
      <c r="O158" s="85">
        <v>41054</v>
      </c>
      <c r="P158" s="76" t="s">
        <v>1269</v>
      </c>
    </row>
    <row r="159" spans="1:17" ht="60" x14ac:dyDescent="0.25">
      <c r="A159" s="6">
        <v>59</v>
      </c>
      <c r="B159" s="55" t="s">
        <v>99</v>
      </c>
      <c r="C159" s="54" t="s">
        <v>1217</v>
      </c>
      <c r="D159" s="54" t="s">
        <v>848</v>
      </c>
      <c r="E159" s="8" t="s">
        <v>479</v>
      </c>
      <c r="F159" s="8" t="s">
        <v>63</v>
      </c>
      <c r="G159" s="8" t="s">
        <v>581</v>
      </c>
      <c r="H159" s="8" t="s">
        <v>487</v>
      </c>
      <c r="I159" s="94">
        <v>0.21</v>
      </c>
      <c r="J159" s="8" t="s">
        <v>488</v>
      </c>
      <c r="K159" s="84"/>
      <c r="L159" s="8" t="s">
        <v>478</v>
      </c>
      <c r="M159" s="8" t="s">
        <v>582</v>
      </c>
      <c r="N159" s="8" t="s">
        <v>22</v>
      </c>
      <c r="O159" s="85">
        <v>41054</v>
      </c>
      <c r="P159" s="76" t="s">
        <v>1269</v>
      </c>
    </row>
    <row r="160" spans="1:17" ht="45" x14ac:dyDescent="0.25">
      <c r="A160" s="6">
        <v>83</v>
      </c>
      <c r="B160" s="55" t="s">
        <v>100</v>
      </c>
      <c r="C160" s="54" t="s">
        <v>1218</v>
      </c>
      <c r="D160" s="54" t="s">
        <v>858</v>
      </c>
      <c r="E160" s="8" t="s">
        <v>595</v>
      </c>
      <c r="F160" s="8" t="s">
        <v>101</v>
      </c>
      <c r="G160" s="8" t="s">
        <v>767</v>
      </c>
      <c r="H160" s="8" t="s">
        <v>505</v>
      </c>
      <c r="I160" s="8">
        <v>1.35</v>
      </c>
      <c r="J160" s="8" t="s">
        <v>499</v>
      </c>
      <c r="K160" s="84"/>
      <c r="L160" s="8" t="s">
        <v>500</v>
      </c>
      <c r="M160" s="8" t="s">
        <v>102</v>
      </c>
      <c r="N160" s="8" t="s">
        <v>17</v>
      </c>
      <c r="O160" s="85">
        <v>40336</v>
      </c>
      <c r="P160" s="76" t="s">
        <v>1269</v>
      </c>
    </row>
    <row r="161" spans="1:17" ht="45" x14ac:dyDescent="0.25">
      <c r="A161" s="6">
        <v>84</v>
      </c>
      <c r="B161" s="55" t="s">
        <v>100</v>
      </c>
      <c r="C161" s="54" t="s">
        <v>1219</v>
      </c>
      <c r="D161" s="54" t="s">
        <v>858</v>
      </c>
      <c r="E161" s="8" t="s">
        <v>595</v>
      </c>
      <c r="F161" s="8" t="s">
        <v>101</v>
      </c>
      <c r="G161" s="8" t="s">
        <v>681</v>
      </c>
      <c r="H161" s="8" t="s">
        <v>505</v>
      </c>
      <c r="I161" s="8">
        <v>0.01</v>
      </c>
      <c r="J161" s="8" t="s">
        <v>499</v>
      </c>
      <c r="K161" s="87"/>
      <c r="L161" s="8" t="s">
        <v>500</v>
      </c>
      <c r="M161" s="8" t="s">
        <v>103</v>
      </c>
      <c r="N161" s="8" t="s">
        <v>17</v>
      </c>
      <c r="O161" s="85">
        <v>40336</v>
      </c>
      <c r="P161" s="76" t="s">
        <v>1269</v>
      </c>
    </row>
    <row r="162" spans="1:17" ht="45" x14ac:dyDescent="0.25">
      <c r="A162" s="6">
        <v>122</v>
      </c>
      <c r="B162" s="55" t="s">
        <v>100</v>
      </c>
      <c r="C162" s="54" t="s">
        <v>1220</v>
      </c>
      <c r="D162" s="54" t="s">
        <v>858</v>
      </c>
      <c r="E162" s="8" t="s">
        <v>595</v>
      </c>
      <c r="F162" s="8" t="s">
        <v>101</v>
      </c>
      <c r="G162" s="8" t="s">
        <v>596</v>
      </c>
      <c r="H162" s="8" t="s">
        <v>505</v>
      </c>
      <c r="I162" s="8">
        <v>4.9000000000000002E-2</v>
      </c>
      <c r="J162" s="8" t="s">
        <v>499</v>
      </c>
      <c r="K162" s="84"/>
      <c r="L162" s="8" t="s">
        <v>500</v>
      </c>
      <c r="M162" s="8" t="s">
        <v>104</v>
      </c>
      <c r="N162" s="8" t="s">
        <v>17</v>
      </c>
      <c r="O162" s="85">
        <v>40336</v>
      </c>
      <c r="P162" s="76" t="s">
        <v>1269</v>
      </c>
    </row>
    <row r="163" spans="1:17" ht="30" x14ac:dyDescent="0.25">
      <c r="A163" s="6">
        <v>120</v>
      </c>
      <c r="B163" s="55" t="s">
        <v>100</v>
      </c>
      <c r="C163" s="54" t="s">
        <v>1192</v>
      </c>
      <c r="D163" s="54" t="s">
        <v>849</v>
      </c>
      <c r="E163" s="98" t="s">
        <v>595</v>
      </c>
      <c r="F163" s="8" t="s">
        <v>65</v>
      </c>
      <c r="G163" s="8" t="s">
        <v>692</v>
      </c>
      <c r="H163" s="8" t="s">
        <v>658</v>
      </c>
      <c r="I163" s="8">
        <v>24.1</v>
      </c>
      <c r="J163" s="8" t="s">
        <v>499</v>
      </c>
      <c r="K163" s="87">
        <v>0.34</v>
      </c>
      <c r="L163" s="8" t="s">
        <v>500</v>
      </c>
      <c r="M163" s="8" t="s">
        <v>66</v>
      </c>
      <c r="N163" s="8" t="s">
        <v>17</v>
      </c>
      <c r="O163" s="88">
        <v>41129</v>
      </c>
      <c r="P163" s="76" t="s">
        <v>1269</v>
      </c>
    </row>
    <row r="164" spans="1:17" ht="45" x14ac:dyDescent="0.25">
      <c r="A164" s="6">
        <v>105</v>
      </c>
      <c r="B164" s="55" t="s">
        <v>105</v>
      </c>
      <c r="C164" s="54" t="s">
        <v>1221</v>
      </c>
      <c r="D164" s="54" t="s">
        <v>861</v>
      </c>
      <c r="E164" s="8" t="s">
        <v>496</v>
      </c>
      <c r="F164" s="8" t="s">
        <v>106</v>
      </c>
      <c r="G164" s="8" t="s">
        <v>650</v>
      </c>
      <c r="H164" s="8" t="s">
        <v>475</v>
      </c>
      <c r="I164" s="94">
        <v>8.44</v>
      </c>
      <c r="J164" s="8" t="s">
        <v>651</v>
      </c>
      <c r="K164" s="84"/>
      <c r="L164" s="8" t="s">
        <v>500</v>
      </c>
      <c r="M164" s="8" t="s">
        <v>107</v>
      </c>
      <c r="N164" s="8" t="s">
        <v>17</v>
      </c>
      <c r="O164" s="85">
        <v>40582</v>
      </c>
      <c r="P164" s="76" t="s">
        <v>1268</v>
      </c>
    </row>
    <row r="165" spans="1:17" ht="45" x14ac:dyDescent="0.25">
      <c r="A165" s="6">
        <v>93</v>
      </c>
      <c r="B165" s="55" t="s">
        <v>105</v>
      </c>
      <c r="C165" s="54" t="s">
        <v>1222</v>
      </c>
      <c r="D165" s="54" t="s">
        <v>859</v>
      </c>
      <c r="E165" s="8" t="s">
        <v>496</v>
      </c>
      <c r="F165" s="8" t="s">
        <v>214</v>
      </c>
      <c r="G165" s="8" t="s">
        <v>533</v>
      </c>
      <c r="H165" s="8" t="s">
        <v>475</v>
      </c>
      <c r="I165" s="8">
        <v>4</v>
      </c>
      <c r="J165" s="8" t="s">
        <v>499</v>
      </c>
      <c r="K165" s="87">
        <v>0.15</v>
      </c>
      <c r="L165" s="8" t="s">
        <v>500</v>
      </c>
      <c r="M165" s="8" t="s">
        <v>215</v>
      </c>
      <c r="N165" s="8" t="s">
        <v>17</v>
      </c>
      <c r="O165" s="85">
        <v>40765</v>
      </c>
      <c r="P165" s="76" t="s">
        <v>1268</v>
      </c>
    </row>
    <row r="166" spans="1:17" ht="45" x14ac:dyDescent="0.25">
      <c r="A166" s="6">
        <v>94</v>
      </c>
      <c r="B166" s="55" t="s">
        <v>105</v>
      </c>
      <c r="C166" s="54" t="s">
        <v>1223</v>
      </c>
      <c r="D166" s="54" t="s">
        <v>860</v>
      </c>
      <c r="E166" s="7" t="s">
        <v>496</v>
      </c>
      <c r="F166" s="8" t="s">
        <v>497</v>
      </c>
      <c r="G166" s="8" t="s">
        <v>498</v>
      </c>
      <c r="H166" s="8" t="s">
        <v>475</v>
      </c>
      <c r="I166" s="8">
        <v>0.104</v>
      </c>
      <c r="J166" s="8" t="s">
        <v>499</v>
      </c>
      <c r="K166" s="84"/>
      <c r="L166" s="8" t="s">
        <v>500</v>
      </c>
      <c r="M166" s="8" t="s">
        <v>501</v>
      </c>
      <c r="N166" s="8" t="s">
        <v>17</v>
      </c>
      <c r="O166" s="85">
        <v>40476</v>
      </c>
      <c r="P166" s="76" t="s">
        <v>1268</v>
      </c>
    </row>
    <row r="167" spans="1:17" ht="45" x14ac:dyDescent="0.25">
      <c r="A167" s="6">
        <v>113</v>
      </c>
      <c r="B167" s="55" t="s">
        <v>108</v>
      </c>
      <c r="C167" s="54" t="s">
        <v>1197</v>
      </c>
      <c r="D167" s="54" t="s">
        <v>852</v>
      </c>
      <c r="E167" s="102" t="s">
        <v>694</v>
      </c>
      <c r="F167" s="8" t="s">
        <v>79</v>
      </c>
      <c r="G167" s="8" t="s">
        <v>814</v>
      </c>
      <c r="H167" s="8" t="s">
        <v>658</v>
      </c>
      <c r="I167" s="8">
        <v>719</v>
      </c>
      <c r="J167" s="8" t="s">
        <v>699</v>
      </c>
      <c r="K167" s="87">
        <v>0.38</v>
      </c>
      <c r="L167" s="8" t="s">
        <v>500</v>
      </c>
      <c r="M167" s="8" t="s">
        <v>80</v>
      </c>
      <c r="N167" s="8" t="s">
        <v>17</v>
      </c>
      <c r="O167" s="88">
        <v>41071</v>
      </c>
      <c r="P167" s="76" t="s">
        <v>1269</v>
      </c>
    </row>
    <row r="168" spans="1:17" ht="30" x14ac:dyDescent="0.25">
      <c r="A168" s="6">
        <v>120</v>
      </c>
      <c r="B168" s="55" t="s">
        <v>108</v>
      </c>
      <c r="C168" s="54" t="s">
        <v>1192</v>
      </c>
      <c r="D168" s="54" t="s">
        <v>849</v>
      </c>
      <c r="E168" s="98" t="s">
        <v>694</v>
      </c>
      <c r="F168" s="8" t="s">
        <v>65</v>
      </c>
      <c r="G168" s="8" t="s">
        <v>692</v>
      </c>
      <c r="H168" s="8" t="s">
        <v>658</v>
      </c>
      <c r="I168" s="8">
        <v>24.1</v>
      </c>
      <c r="J168" s="8" t="s">
        <v>499</v>
      </c>
      <c r="K168" s="87">
        <v>0.34</v>
      </c>
      <c r="L168" s="8" t="s">
        <v>500</v>
      </c>
      <c r="M168" s="8" t="s">
        <v>66</v>
      </c>
      <c r="N168" s="8" t="s">
        <v>17</v>
      </c>
      <c r="O168" s="88">
        <v>41129</v>
      </c>
      <c r="P168" s="76" t="s">
        <v>1269</v>
      </c>
    </row>
    <row r="169" spans="1:17" ht="60" x14ac:dyDescent="0.25">
      <c r="A169" s="6">
        <v>35</v>
      </c>
      <c r="B169" s="55" t="s">
        <v>109</v>
      </c>
      <c r="C169" s="54" t="s">
        <v>1156</v>
      </c>
      <c r="D169" s="54" t="s">
        <v>826</v>
      </c>
      <c r="E169" s="7" t="s">
        <v>520</v>
      </c>
      <c r="F169" s="8" t="s">
        <v>14</v>
      </c>
      <c r="G169" s="8" t="s">
        <v>513</v>
      </c>
      <c r="H169" s="8" t="s">
        <v>475</v>
      </c>
      <c r="I169" s="8">
        <v>1.57</v>
      </c>
      <c r="J169" s="8" t="s">
        <v>476</v>
      </c>
      <c r="K169" s="84"/>
      <c r="L169" s="8" t="s">
        <v>478</v>
      </c>
      <c r="M169" s="8" t="s">
        <v>514</v>
      </c>
      <c r="N169" s="8" t="s">
        <v>9</v>
      </c>
      <c r="O169" s="85">
        <v>38812</v>
      </c>
      <c r="Q169" s="76" t="s">
        <v>1270</v>
      </c>
    </row>
    <row r="170" spans="1:17" ht="75" x14ac:dyDescent="0.25">
      <c r="A170" s="6">
        <v>34</v>
      </c>
      <c r="B170" s="55" t="s">
        <v>109</v>
      </c>
      <c r="C170" s="54" t="s">
        <v>1158</v>
      </c>
      <c r="D170" s="54" t="s">
        <v>831</v>
      </c>
      <c r="E170" s="8" t="s">
        <v>520</v>
      </c>
      <c r="F170" s="8" t="s">
        <v>207</v>
      </c>
      <c r="G170" s="8" t="s">
        <v>526</v>
      </c>
      <c r="H170" s="8" t="s">
        <v>505</v>
      </c>
      <c r="I170" s="8">
        <v>64</v>
      </c>
      <c r="J170" s="8" t="s">
        <v>527</v>
      </c>
      <c r="K170" s="84"/>
      <c r="L170" s="8"/>
      <c r="M170" s="8" t="s">
        <v>528</v>
      </c>
      <c r="N170" s="8" t="s">
        <v>22</v>
      </c>
      <c r="O170" s="85">
        <v>40085</v>
      </c>
    </row>
    <row r="171" spans="1:17" ht="45" x14ac:dyDescent="0.25">
      <c r="A171" s="6">
        <v>6</v>
      </c>
      <c r="B171" s="55" t="s">
        <v>110</v>
      </c>
      <c r="C171" s="54" t="s">
        <v>1160</v>
      </c>
      <c r="D171" s="54" t="s">
        <v>836</v>
      </c>
      <c r="E171" s="8" t="s">
        <v>661</v>
      </c>
      <c r="F171" s="8" t="s">
        <v>30</v>
      </c>
      <c r="G171" s="8" t="s">
        <v>740</v>
      </c>
      <c r="H171" s="8" t="s">
        <v>658</v>
      </c>
      <c r="I171" s="8">
        <v>101.84</v>
      </c>
      <c r="J171" s="8" t="s">
        <v>538</v>
      </c>
      <c r="K171" s="87">
        <v>0</v>
      </c>
      <c r="L171" s="8" t="s">
        <v>478</v>
      </c>
      <c r="M171" s="8" t="s">
        <v>741</v>
      </c>
      <c r="N171" s="8" t="s">
        <v>742</v>
      </c>
      <c r="O171" s="88">
        <v>41074</v>
      </c>
      <c r="P171" s="76" t="s">
        <v>1269</v>
      </c>
    </row>
    <row r="172" spans="1:17" ht="45" x14ac:dyDescent="0.25">
      <c r="A172" s="6">
        <v>4</v>
      </c>
      <c r="B172" s="55" t="s">
        <v>110</v>
      </c>
      <c r="C172" s="54" t="s">
        <v>1161</v>
      </c>
      <c r="D172" s="54" t="s">
        <v>834</v>
      </c>
      <c r="E172" s="8" t="s">
        <v>661</v>
      </c>
      <c r="F172" s="8" t="s">
        <v>30</v>
      </c>
      <c r="G172" s="8" t="s">
        <v>657</v>
      </c>
      <c r="H172" s="8" t="s">
        <v>658</v>
      </c>
      <c r="I172" s="8">
        <v>0</v>
      </c>
      <c r="J172" s="8" t="s">
        <v>499</v>
      </c>
      <c r="K172" s="87"/>
      <c r="L172" s="8" t="s">
        <v>500</v>
      </c>
      <c r="M172" s="8" t="s">
        <v>32</v>
      </c>
      <c r="N172" s="8" t="s">
        <v>17</v>
      </c>
      <c r="O172" s="88">
        <v>41074</v>
      </c>
      <c r="P172" s="76" t="s">
        <v>1269</v>
      </c>
    </row>
    <row r="173" spans="1:17" ht="45" x14ac:dyDescent="0.25">
      <c r="A173" s="6">
        <v>119</v>
      </c>
      <c r="B173" s="55" t="s">
        <v>110</v>
      </c>
      <c r="C173" s="54" t="s">
        <v>1162</v>
      </c>
      <c r="D173" s="54" t="s">
        <v>834</v>
      </c>
      <c r="E173" s="8" t="s">
        <v>661</v>
      </c>
      <c r="F173" s="8" t="s">
        <v>30</v>
      </c>
      <c r="G173" s="8" t="s">
        <v>806</v>
      </c>
      <c r="H173" s="8" t="s">
        <v>658</v>
      </c>
      <c r="I173" s="8">
        <v>7.48</v>
      </c>
      <c r="J173" s="8" t="s">
        <v>499</v>
      </c>
      <c r="K173" s="87"/>
      <c r="L173" s="8" t="s">
        <v>500</v>
      </c>
      <c r="M173" s="8" t="s">
        <v>31</v>
      </c>
      <c r="N173" s="8" t="s">
        <v>17</v>
      </c>
      <c r="O173" s="88">
        <v>41074</v>
      </c>
      <c r="P173" s="76" t="s">
        <v>1269</v>
      </c>
    </row>
    <row r="174" spans="1:17" ht="45" x14ac:dyDescent="0.25">
      <c r="A174" s="6">
        <v>7</v>
      </c>
      <c r="B174" s="55" t="s">
        <v>110</v>
      </c>
      <c r="C174" s="54" t="s">
        <v>1163</v>
      </c>
      <c r="D174" s="54" t="s">
        <v>837</v>
      </c>
      <c r="E174" s="8" t="s">
        <v>661</v>
      </c>
      <c r="F174" s="8" t="s">
        <v>30</v>
      </c>
      <c r="G174" s="8" t="s">
        <v>740</v>
      </c>
      <c r="H174" s="8" t="s">
        <v>658</v>
      </c>
      <c r="I174" s="8">
        <v>0.03</v>
      </c>
      <c r="J174" s="8" t="s">
        <v>488</v>
      </c>
      <c r="K174" s="87"/>
      <c r="L174" s="8" t="s">
        <v>478</v>
      </c>
      <c r="M174" s="8" t="s">
        <v>741</v>
      </c>
      <c r="N174" s="8" t="s">
        <v>22</v>
      </c>
      <c r="O174" s="88">
        <v>41074</v>
      </c>
      <c r="P174" s="76" t="s">
        <v>1269</v>
      </c>
    </row>
    <row r="175" spans="1:17" ht="60" x14ac:dyDescent="0.25">
      <c r="A175" s="6">
        <v>46</v>
      </c>
      <c r="B175" s="55" t="s">
        <v>111</v>
      </c>
      <c r="C175" s="54" t="s">
        <v>1181</v>
      </c>
      <c r="D175" s="54" t="s">
        <v>826</v>
      </c>
      <c r="E175" s="7" t="s">
        <v>480</v>
      </c>
      <c r="F175" s="8" t="s">
        <v>14</v>
      </c>
      <c r="G175" s="8" t="s">
        <v>474</v>
      </c>
      <c r="H175" s="8" t="s">
        <v>475</v>
      </c>
      <c r="I175" s="94">
        <v>2.35</v>
      </c>
      <c r="J175" s="8" t="s">
        <v>476</v>
      </c>
      <c r="K175" s="84"/>
      <c r="L175" s="8" t="s">
        <v>478</v>
      </c>
      <c r="M175" s="8" t="s">
        <v>477</v>
      </c>
      <c r="N175" s="8" t="s">
        <v>9</v>
      </c>
      <c r="O175" s="85">
        <v>38812</v>
      </c>
      <c r="P175" s="76" t="s">
        <v>1268</v>
      </c>
    </row>
    <row r="176" spans="1:17" ht="60" x14ac:dyDescent="0.25">
      <c r="A176" s="6">
        <v>48</v>
      </c>
      <c r="B176" s="55" t="s">
        <v>111</v>
      </c>
      <c r="C176" s="54" t="s">
        <v>1182</v>
      </c>
      <c r="D176" s="54" t="s">
        <v>826</v>
      </c>
      <c r="E176" s="7" t="s">
        <v>480</v>
      </c>
      <c r="F176" s="8" t="s">
        <v>14</v>
      </c>
      <c r="G176" s="8" t="s">
        <v>490</v>
      </c>
      <c r="H176" s="8" t="s">
        <v>475</v>
      </c>
      <c r="I176" s="94">
        <v>2.34</v>
      </c>
      <c r="J176" s="8" t="s">
        <v>476</v>
      </c>
      <c r="K176" s="84"/>
      <c r="L176" s="8" t="s">
        <v>478</v>
      </c>
      <c r="M176" s="8" t="s">
        <v>491</v>
      </c>
      <c r="N176" s="8" t="s">
        <v>9</v>
      </c>
      <c r="O176" s="85">
        <v>38812</v>
      </c>
      <c r="P176" s="76" t="s">
        <v>1268</v>
      </c>
    </row>
    <row r="177" spans="1:16" ht="60" x14ac:dyDescent="0.25">
      <c r="A177" s="6">
        <v>49</v>
      </c>
      <c r="B177" s="55" t="s">
        <v>111</v>
      </c>
      <c r="C177" s="54" t="s">
        <v>1183</v>
      </c>
      <c r="D177" s="54" t="s">
        <v>826</v>
      </c>
      <c r="E177" s="7" t="s">
        <v>480</v>
      </c>
      <c r="F177" s="8" t="s">
        <v>14</v>
      </c>
      <c r="G177" s="8" t="s">
        <v>494</v>
      </c>
      <c r="H177" s="8" t="s">
        <v>475</v>
      </c>
      <c r="I177" s="94">
        <v>2.23</v>
      </c>
      <c r="J177" s="8" t="s">
        <v>476</v>
      </c>
      <c r="K177" s="84"/>
      <c r="L177" s="8" t="s">
        <v>478</v>
      </c>
      <c r="M177" s="8" t="s">
        <v>570</v>
      </c>
      <c r="N177" s="8" t="s">
        <v>9</v>
      </c>
      <c r="O177" s="85">
        <v>38812</v>
      </c>
      <c r="P177" s="76" t="s">
        <v>1268</v>
      </c>
    </row>
    <row r="178" spans="1:16" ht="60" x14ac:dyDescent="0.25">
      <c r="A178" s="6">
        <v>51</v>
      </c>
      <c r="B178" s="55" t="s">
        <v>111</v>
      </c>
      <c r="C178" s="54" t="s">
        <v>1184</v>
      </c>
      <c r="D178" s="54" t="s">
        <v>826</v>
      </c>
      <c r="E178" s="7" t="s">
        <v>480</v>
      </c>
      <c r="F178" s="8" t="s">
        <v>14</v>
      </c>
      <c r="G178" s="8" t="s">
        <v>567</v>
      </c>
      <c r="H178" s="8" t="s">
        <v>475</v>
      </c>
      <c r="I178" s="94">
        <v>1.4</v>
      </c>
      <c r="J178" s="8" t="s">
        <v>476</v>
      </c>
      <c r="K178" s="84"/>
      <c r="L178" s="8" t="s">
        <v>478</v>
      </c>
      <c r="M178" s="8" t="s">
        <v>568</v>
      </c>
      <c r="N178" s="8" t="s">
        <v>9</v>
      </c>
      <c r="O178" s="85">
        <v>38812</v>
      </c>
      <c r="P178" s="76" t="s">
        <v>1268</v>
      </c>
    </row>
    <row r="179" spans="1:16" ht="60" x14ac:dyDescent="0.25">
      <c r="A179" s="6">
        <v>52</v>
      </c>
      <c r="B179" s="55" t="s">
        <v>111</v>
      </c>
      <c r="C179" s="54" t="s">
        <v>1185</v>
      </c>
      <c r="D179" s="54" t="s">
        <v>826</v>
      </c>
      <c r="E179" s="7" t="s">
        <v>480</v>
      </c>
      <c r="F179" s="8" t="s">
        <v>14</v>
      </c>
      <c r="G179" s="8" t="s">
        <v>571</v>
      </c>
      <c r="H179" s="8" t="s">
        <v>475</v>
      </c>
      <c r="I179" s="94">
        <v>1.26</v>
      </c>
      <c r="J179" s="8" t="s">
        <v>476</v>
      </c>
      <c r="K179" s="84"/>
      <c r="L179" s="8" t="s">
        <v>478</v>
      </c>
      <c r="M179" s="8" t="s">
        <v>572</v>
      </c>
      <c r="N179" s="8" t="s">
        <v>9</v>
      </c>
      <c r="O179" s="85">
        <v>38812</v>
      </c>
      <c r="P179" s="76" t="s">
        <v>1268</v>
      </c>
    </row>
    <row r="180" spans="1:16" ht="60" x14ac:dyDescent="0.25">
      <c r="A180" s="6">
        <v>53</v>
      </c>
      <c r="B180" s="55" t="s">
        <v>111</v>
      </c>
      <c r="C180" s="54" t="s">
        <v>1186</v>
      </c>
      <c r="D180" s="54" t="s">
        <v>826</v>
      </c>
      <c r="E180" s="7" t="s">
        <v>480</v>
      </c>
      <c r="F180" s="8" t="s">
        <v>14</v>
      </c>
      <c r="G180" s="8" t="s">
        <v>492</v>
      </c>
      <c r="H180" s="8" t="s">
        <v>475</v>
      </c>
      <c r="I180" s="94">
        <v>0.44</v>
      </c>
      <c r="J180" s="8" t="s">
        <v>476</v>
      </c>
      <c r="K180" s="84"/>
      <c r="L180" s="8" t="s">
        <v>478</v>
      </c>
      <c r="M180" s="8" t="s">
        <v>569</v>
      </c>
      <c r="N180" s="8" t="s">
        <v>9</v>
      </c>
      <c r="O180" s="85">
        <v>38812</v>
      </c>
      <c r="P180" s="76" t="s">
        <v>1268</v>
      </c>
    </row>
    <row r="181" spans="1:16" ht="45" x14ac:dyDescent="0.25">
      <c r="A181" s="6">
        <v>47</v>
      </c>
      <c r="B181" s="55" t="s">
        <v>112</v>
      </c>
      <c r="C181" s="54" t="s">
        <v>1187</v>
      </c>
      <c r="D181" s="54" t="s">
        <v>848</v>
      </c>
      <c r="E181" s="8" t="s">
        <v>480</v>
      </c>
      <c r="F181" s="8" t="s">
        <v>63</v>
      </c>
      <c r="G181" s="8" t="s">
        <v>474</v>
      </c>
      <c r="H181" s="8" t="s">
        <v>487</v>
      </c>
      <c r="I181" s="94">
        <v>7.21</v>
      </c>
      <c r="J181" s="8" t="s">
        <v>488</v>
      </c>
      <c r="K181" s="84"/>
      <c r="L181" s="8" t="s">
        <v>478</v>
      </c>
      <c r="M181" s="8" t="s">
        <v>489</v>
      </c>
      <c r="N181" s="8" t="s">
        <v>22</v>
      </c>
      <c r="O181" s="85">
        <v>41054</v>
      </c>
      <c r="P181" s="76" t="s">
        <v>1268</v>
      </c>
    </row>
    <row r="182" spans="1:16" ht="45" x14ac:dyDescent="0.25">
      <c r="A182" s="6">
        <v>50</v>
      </c>
      <c r="B182" s="55" t="s">
        <v>112</v>
      </c>
      <c r="C182" s="54" t="s">
        <v>1188</v>
      </c>
      <c r="D182" s="54" t="s">
        <v>848</v>
      </c>
      <c r="E182" s="8" t="s">
        <v>480</v>
      </c>
      <c r="F182" s="8" t="s">
        <v>63</v>
      </c>
      <c r="G182" s="8" t="s">
        <v>494</v>
      </c>
      <c r="H182" s="8" t="s">
        <v>487</v>
      </c>
      <c r="I182" s="94">
        <v>3.96</v>
      </c>
      <c r="J182" s="8" t="s">
        <v>488</v>
      </c>
      <c r="K182" s="84"/>
      <c r="L182" s="8" t="s">
        <v>478</v>
      </c>
      <c r="M182" s="8" t="s">
        <v>495</v>
      </c>
      <c r="N182" s="8" t="s">
        <v>22</v>
      </c>
      <c r="O182" s="85">
        <v>41054</v>
      </c>
      <c r="P182" s="76" t="s">
        <v>1268</v>
      </c>
    </row>
    <row r="183" spans="1:16" ht="45" x14ac:dyDescent="0.25">
      <c r="A183" s="6">
        <v>55</v>
      </c>
      <c r="B183" s="55" t="s">
        <v>112</v>
      </c>
      <c r="C183" s="54" t="s">
        <v>1215</v>
      </c>
      <c r="D183" s="54" t="s">
        <v>848</v>
      </c>
      <c r="E183" s="8" t="s">
        <v>480</v>
      </c>
      <c r="F183" s="8" t="s">
        <v>63</v>
      </c>
      <c r="G183" s="8" t="s">
        <v>807</v>
      </c>
      <c r="H183" s="8" t="s">
        <v>487</v>
      </c>
      <c r="I183" s="94">
        <v>2.63</v>
      </c>
      <c r="J183" s="8" t="s">
        <v>488</v>
      </c>
      <c r="K183" s="84"/>
      <c r="L183" s="8" t="s">
        <v>478</v>
      </c>
      <c r="M183" s="8" t="s">
        <v>808</v>
      </c>
      <c r="N183" s="8" t="s">
        <v>22</v>
      </c>
      <c r="O183" s="85">
        <v>41054</v>
      </c>
      <c r="P183" s="76" t="s">
        <v>1268</v>
      </c>
    </row>
    <row r="184" spans="1:16" ht="45" x14ac:dyDescent="0.25">
      <c r="A184" s="6">
        <v>58</v>
      </c>
      <c r="B184" s="55" t="s">
        <v>112</v>
      </c>
      <c r="C184" s="54" t="s">
        <v>1216</v>
      </c>
      <c r="D184" s="54" t="s">
        <v>848</v>
      </c>
      <c r="E184" s="8" t="s">
        <v>480</v>
      </c>
      <c r="F184" s="8" t="s">
        <v>63</v>
      </c>
      <c r="G184" s="8" t="s">
        <v>579</v>
      </c>
      <c r="H184" s="8" t="s">
        <v>487</v>
      </c>
      <c r="I184" s="94">
        <v>0.11</v>
      </c>
      <c r="J184" s="8" t="s">
        <v>488</v>
      </c>
      <c r="K184" s="84"/>
      <c r="L184" s="8" t="s">
        <v>478</v>
      </c>
      <c r="M184" s="8" t="s">
        <v>580</v>
      </c>
      <c r="N184" s="8" t="s">
        <v>22</v>
      </c>
      <c r="O184" s="85">
        <v>41054</v>
      </c>
      <c r="P184" s="76" t="s">
        <v>1268</v>
      </c>
    </row>
    <row r="185" spans="1:16" ht="60" x14ac:dyDescent="0.25">
      <c r="A185" s="6">
        <v>59</v>
      </c>
      <c r="B185" s="55" t="s">
        <v>112</v>
      </c>
      <c r="C185" s="54" t="s">
        <v>1217</v>
      </c>
      <c r="D185" s="54" t="s">
        <v>848</v>
      </c>
      <c r="E185" s="8" t="s">
        <v>480</v>
      </c>
      <c r="F185" s="8" t="s">
        <v>63</v>
      </c>
      <c r="G185" s="8" t="s">
        <v>581</v>
      </c>
      <c r="H185" s="8" t="s">
        <v>487</v>
      </c>
      <c r="I185" s="94">
        <v>0.21</v>
      </c>
      <c r="J185" s="8" t="s">
        <v>488</v>
      </c>
      <c r="K185" s="84"/>
      <c r="L185" s="8" t="s">
        <v>478</v>
      </c>
      <c r="M185" s="8" t="s">
        <v>582</v>
      </c>
      <c r="N185" s="8" t="s">
        <v>22</v>
      </c>
      <c r="O185" s="85">
        <v>41054</v>
      </c>
      <c r="P185" s="76" t="s">
        <v>1268</v>
      </c>
    </row>
    <row r="186" spans="1:16" ht="45" x14ac:dyDescent="0.25">
      <c r="A186" s="6">
        <v>106</v>
      </c>
      <c r="B186" s="55" t="s">
        <v>113</v>
      </c>
      <c r="C186" s="54" t="s">
        <v>1224</v>
      </c>
      <c r="D186" s="54" t="s">
        <v>864</v>
      </c>
      <c r="E186" s="8" t="s">
        <v>502</v>
      </c>
      <c r="F186" s="8" t="s">
        <v>114</v>
      </c>
      <c r="G186" s="8" t="s">
        <v>745</v>
      </c>
      <c r="H186" s="8" t="s">
        <v>475</v>
      </c>
      <c r="I186" s="86">
        <v>0.81</v>
      </c>
      <c r="J186" s="8" t="s">
        <v>527</v>
      </c>
      <c r="K186" s="84"/>
      <c r="L186" s="8" t="s">
        <v>500</v>
      </c>
      <c r="M186" s="8" t="s">
        <v>116</v>
      </c>
      <c r="N186" s="8" t="s">
        <v>17</v>
      </c>
      <c r="O186" s="85">
        <v>40282</v>
      </c>
      <c r="P186" s="76" t="s">
        <v>1269</v>
      </c>
    </row>
    <row r="187" spans="1:16" ht="45" x14ac:dyDescent="0.25">
      <c r="A187" s="6">
        <v>107</v>
      </c>
      <c r="B187" s="55" t="s">
        <v>113</v>
      </c>
      <c r="C187" s="54" t="s">
        <v>1225</v>
      </c>
      <c r="D187" s="54" t="s">
        <v>864</v>
      </c>
      <c r="E187" s="8" t="s">
        <v>502</v>
      </c>
      <c r="F187" s="8" t="s">
        <v>114</v>
      </c>
      <c r="G187" s="8" t="s">
        <v>612</v>
      </c>
      <c r="H187" s="8" t="s">
        <v>475</v>
      </c>
      <c r="I187" s="86">
        <v>0.35</v>
      </c>
      <c r="J187" s="8" t="s">
        <v>527</v>
      </c>
      <c r="K187" s="84"/>
      <c r="L187" s="8" t="s">
        <v>500</v>
      </c>
      <c r="M187" s="8" t="s">
        <v>117</v>
      </c>
      <c r="N187" s="8" t="s">
        <v>17</v>
      </c>
      <c r="O187" s="85">
        <v>40282</v>
      </c>
      <c r="P187" s="76" t="s">
        <v>1269</v>
      </c>
    </row>
    <row r="188" spans="1:16" ht="45" x14ac:dyDescent="0.25">
      <c r="A188" s="6">
        <v>108</v>
      </c>
      <c r="B188" s="55" t="s">
        <v>113</v>
      </c>
      <c r="C188" s="54" t="s">
        <v>1226</v>
      </c>
      <c r="D188" s="54" t="s">
        <v>864</v>
      </c>
      <c r="E188" s="8" t="s">
        <v>502</v>
      </c>
      <c r="F188" s="8" t="s">
        <v>114</v>
      </c>
      <c r="G188" s="8" t="s">
        <v>778</v>
      </c>
      <c r="H188" s="8" t="s">
        <v>475</v>
      </c>
      <c r="I188" s="8">
        <v>0.13300000000000001</v>
      </c>
      <c r="J188" s="8" t="s">
        <v>527</v>
      </c>
      <c r="K188" s="84"/>
      <c r="L188" s="8" t="s">
        <v>500</v>
      </c>
      <c r="M188" s="8" t="s">
        <v>115</v>
      </c>
      <c r="N188" s="8" t="s">
        <v>17</v>
      </c>
      <c r="O188" s="85">
        <v>40282</v>
      </c>
      <c r="P188" s="76" t="s">
        <v>1269</v>
      </c>
    </row>
    <row r="189" spans="1:16" ht="30" x14ac:dyDescent="0.25">
      <c r="A189" s="6">
        <v>92</v>
      </c>
      <c r="B189" s="55" t="s">
        <v>113</v>
      </c>
      <c r="C189" s="54" t="s">
        <v>1174</v>
      </c>
      <c r="D189" s="54" t="s">
        <v>862</v>
      </c>
      <c r="E189" s="8" t="s">
        <v>502</v>
      </c>
      <c r="F189" s="8" t="s">
        <v>151</v>
      </c>
      <c r="G189" s="8" t="s">
        <v>759</v>
      </c>
      <c r="H189" s="8" t="s">
        <v>475</v>
      </c>
      <c r="I189" s="8">
        <v>0.22</v>
      </c>
      <c r="J189" s="8" t="s">
        <v>527</v>
      </c>
      <c r="K189" s="84"/>
      <c r="L189" s="8" t="s">
        <v>500</v>
      </c>
      <c r="M189" s="8" t="s">
        <v>51</v>
      </c>
      <c r="N189" s="8" t="s">
        <v>17</v>
      </c>
      <c r="O189" s="85">
        <v>39897</v>
      </c>
      <c r="P189" s="76" t="s">
        <v>1269</v>
      </c>
    </row>
    <row r="190" spans="1:16" ht="45" x14ac:dyDescent="0.25">
      <c r="A190" s="6">
        <v>109</v>
      </c>
      <c r="B190" s="57" t="s">
        <v>113</v>
      </c>
      <c r="C190" s="54" t="s">
        <v>1227</v>
      </c>
      <c r="D190" s="54" t="s">
        <v>865</v>
      </c>
      <c r="E190" s="7" t="s">
        <v>502</v>
      </c>
      <c r="F190" s="8" t="s">
        <v>123</v>
      </c>
      <c r="G190" s="8" t="s">
        <v>715</v>
      </c>
      <c r="H190" s="8" t="s">
        <v>505</v>
      </c>
      <c r="I190" s="8" t="s">
        <v>515</v>
      </c>
      <c r="J190" s="8" t="s">
        <v>499</v>
      </c>
      <c r="K190" s="87">
        <v>0</v>
      </c>
      <c r="L190" s="8" t="s">
        <v>500</v>
      </c>
      <c r="M190" s="8" t="s">
        <v>124</v>
      </c>
      <c r="N190" s="8" t="s">
        <v>17</v>
      </c>
      <c r="O190" s="85">
        <v>39136</v>
      </c>
      <c r="P190" s="76" t="s">
        <v>1268</v>
      </c>
    </row>
    <row r="191" spans="1:16" ht="45" x14ac:dyDescent="0.25">
      <c r="A191" s="6">
        <v>91</v>
      </c>
      <c r="B191" s="55" t="s">
        <v>113</v>
      </c>
      <c r="C191" s="54" t="s">
        <v>1228</v>
      </c>
      <c r="D191" s="54" t="s">
        <v>846</v>
      </c>
      <c r="E191" s="8" t="s">
        <v>502</v>
      </c>
      <c r="F191" s="8" t="s">
        <v>60</v>
      </c>
      <c r="G191" s="8" t="s">
        <v>713</v>
      </c>
      <c r="H191" s="8" t="s">
        <v>505</v>
      </c>
      <c r="I191" s="8">
        <v>3.0300000000000001E-2</v>
      </c>
      <c r="J191" s="8" t="s">
        <v>499</v>
      </c>
      <c r="K191" s="87">
        <v>0.3</v>
      </c>
      <c r="L191" s="8" t="s">
        <v>500</v>
      </c>
      <c r="M191" s="8" t="s">
        <v>148</v>
      </c>
      <c r="N191" s="8" t="s">
        <v>17</v>
      </c>
      <c r="O191" s="85">
        <v>40658</v>
      </c>
      <c r="P191" s="76" t="s">
        <v>1269</v>
      </c>
    </row>
    <row r="192" spans="1:16" ht="45" x14ac:dyDescent="0.25">
      <c r="A192" s="6">
        <v>28</v>
      </c>
      <c r="B192" s="55" t="s">
        <v>113</v>
      </c>
      <c r="C192" s="54" t="s">
        <v>1165</v>
      </c>
      <c r="D192" s="54" t="s">
        <v>838</v>
      </c>
      <c r="E192" s="7" t="s">
        <v>502</v>
      </c>
      <c r="F192" s="8" t="s">
        <v>37</v>
      </c>
      <c r="G192" s="8" t="s">
        <v>622</v>
      </c>
      <c r="H192" s="8" t="s">
        <v>505</v>
      </c>
      <c r="I192" s="8">
        <v>0.46300000000000002</v>
      </c>
      <c r="J192" s="8" t="s">
        <v>488</v>
      </c>
      <c r="K192" s="87">
        <v>0.78</v>
      </c>
      <c r="L192" s="8"/>
      <c r="M192" s="8" t="s">
        <v>38</v>
      </c>
      <c r="N192" s="8" t="s">
        <v>8</v>
      </c>
      <c r="O192" s="85">
        <v>40511</v>
      </c>
      <c r="P192" s="76" t="s">
        <v>1269</v>
      </c>
    </row>
    <row r="193" spans="1:16" ht="45" x14ac:dyDescent="0.25">
      <c r="A193" s="6">
        <v>102</v>
      </c>
      <c r="B193" s="55" t="s">
        <v>113</v>
      </c>
      <c r="C193" s="54" t="s">
        <v>1229</v>
      </c>
      <c r="D193" s="54" t="s">
        <v>863</v>
      </c>
      <c r="E193" s="8" t="s">
        <v>502</v>
      </c>
      <c r="F193" s="103" t="s">
        <v>186</v>
      </c>
      <c r="G193" s="8" t="s">
        <v>811</v>
      </c>
      <c r="H193" s="8" t="s">
        <v>475</v>
      </c>
      <c r="I193" s="8">
        <v>1.1200000000000001</v>
      </c>
      <c r="J193" s="8" t="s">
        <v>527</v>
      </c>
      <c r="K193" s="84"/>
      <c r="L193" s="8" t="s">
        <v>500</v>
      </c>
      <c r="M193" s="8" t="s">
        <v>812</v>
      </c>
      <c r="N193" s="8" t="s">
        <v>17</v>
      </c>
      <c r="O193" s="85">
        <v>40081</v>
      </c>
      <c r="P193" s="76" t="s">
        <v>1269</v>
      </c>
    </row>
    <row r="194" spans="1:16" ht="75" x14ac:dyDescent="0.25">
      <c r="A194" s="6">
        <v>9</v>
      </c>
      <c r="B194" s="55" t="s">
        <v>113</v>
      </c>
      <c r="C194" s="54" t="s">
        <v>1166</v>
      </c>
      <c r="D194" s="54" t="s">
        <v>840</v>
      </c>
      <c r="E194" s="8" t="s">
        <v>502</v>
      </c>
      <c r="F194" s="8" t="s">
        <v>43</v>
      </c>
      <c r="G194" s="8" t="s">
        <v>583</v>
      </c>
      <c r="H194" s="8" t="s">
        <v>475</v>
      </c>
      <c r="I194" s="8">
        <v>11.8</v>
      </c>
      <c r="J194" s="8" t="s">
        <v>527</v>
      </c>
      <c r="K194" s="84"/>
      <c r="L194" s="8" t="s">
        <v>500</v>
      </c>
      <c r="M194" s="8" t="s">
        <v>590</v>
      </c>
      <c r="N194" s="8" t="s">
        <v>45</v>
      </c>
      <c r="O194" s="85">
        <v>40851</v>
      </c>
      <c r="P194" s="76" t="s">
        <v>1269</v>
      </c>
    </row>
    <row r="195" spans="1:16" ht="75" x14ac:dyDescent="0.25">
      <c r="A195" s="6">
        <v>9</v>
      </c>
      <c r="B195" s="55" t="s">
        <v>113</v>
      </c>
      <c r="C195" s="54" t="s">
        <v>1167</v>
      </c>
      <c r="D195" s="54" t="s">
        <v>840</v>
      </c>
      <c r="E195" s="8" t="s">
        <v>502</v>
      </c>
      <c r="F195" s="8" t="s">
        <v>43</v>
      </c>
      <c r="G195" s="8" t="s">
        <v>583</v>
      </c>
      <c r="H195" s="8" t="s">
        <v>475</v>
      </c>
      <c r="I195" s="8">
        <v>35.799999999999997</v>
      </c>
      <c r="J195" s="8" t="s">
        <v>527</v>
      </c>
      <c r="K195" s="84"/>
      <c r="L195" s="8" t="s">
        <v>500</v>
      </c>
      <c r="M195" s="8" t="s">
        <v>584</v>
      </c>
      <c r="N195" s="8" t="s">
        <v>45</v>
      </c>
      <c r="O195" s="85">
        <v>40851</v>
      </c>
      <c r="P195" s="76" t="s">
        <v>1269</v>
      </c>
    </row>
    <row r="196" spans="1:16" ht="30" x14ac:dyDescent="0.25">
      <c r="A196" s="6">
        <v>8</v>
      </c>
      <c r="B196" s="54" t="s">
        <v>113</v>
      </c>
      <c r="C196" s="54" t="s">
        <v>1168</v>
      </c>
      <c r="D196" s="54" t="s">
        <v>839</v>
      </c>
      <c r="E196" s="8" t="s">
        <v>502</v>
      </c>
      <c r="F196" s="8" t="s">
        <v>591</v>
      </c>
      <c r="G196" s="8" t="s">
        <v>583</v>
      </c>
      <c r="H196" s="8" t="s">
        <v>475</v>
      </c>
      <c r="I196" s="8">
        <v>4.5</v>
      </c>
      <c r="J196" s="8" t="s">
        <v>488</v>
      </c>
      <c r="K196" s="87"/>
      <c r="L196" s="8" t="s">
        <v>478</v>
      </c>
      <c r="M196" s="8" t="s">
        <v>44</v>
      </c>
      <c r="N196" s="8" t="s">
        <v>8</v>
      </c>
      <c r="O196" s="85">
        <v>39127</v>
      </c>
      <c r="P196" s="76" t="s">
        <v>1269</v>
      </c>
    </row>
    <row r="197" spans="1:16" ht="60" x14ac:dyDescent="0.25">
      <c r="A197" s="6">
        <v>8</v>
      </c>
      <c r="B197" s="54" t="s">
        <v>113</v>
      </c>
      <c r="C197" s="54" t="s">
        <v>1168</v>
      </c>
      <c r="D197" s="54" t="s">
        <v>839</v>
      </c>
      <c r="E197" s="8" t="s">
        <v>502</v>
      </c>
      <c r="F197" s="8" t="s">
        <v>591</v>
      </c>
      <c r="G197" s="8" t="s">
        <v>583</v>
      </c>
      <c r="H197" s="8" t="s">
        <v>475</v>
      </c>
      <c r="I197" s="8"/>
      <c r="J197" s="8"/>
      <c r="K197" s="87">
        <v>0.63</v>
      </c>
      <c r="L197" s="8" t="s">
        <v>594</v>
      </c>
      <c r="M197" s="8" t="s">
        <v>44</v>
      </c>
      <c r="N197" s="8" t="s">
        <v>8</v>
      </c>
      <c r="O197" s="85">
        <v>39127</v>
      </c>
      <c r="P197" s="76" t="s">
        <v>1269</v>
      </c>
    </row>
    <row r="198" spans="1:16" ht="60" x14ac:dyDescent="0.25">
      <c r="A198" s="6">
        <v>8</v>
      </c>
      <c r="B198" s="54" t="s">
        <v>113</v>
      </c>
      <c r="C198" s="54" t="s">
        <v>1168</v>
      </c>
      <c r="D198" s="54" t="s">
        <v>839</v>
      </c>
      <c r="E198" s="8" t="s">
        <v>502</v>
      </c>
      <c r="F198" s="8" t="s">
        <v>591</v>
      </c>
      <c r="G198" s="8" t="s">
        <v>583</v>
      </c>
      <c r="H198" s="8" t="s">
        <v>475</v>
      </c>
      <c r="I198" s="8"/>
      <c r="J198" s="8"/>
      <c r="K198" s="87">
        <v>0.71</v>
      </c>
      <c r="L198" s="8" t="s">
        <v>593</v>
      </c>
      <c r="M198" s="8" t="s">
        <v>44</v>
      </c>
      <c r="N198" s="8" t="s">
        <v>8</v>
      </c>
      <c r="O198" s="85">
        <v>39127</v>
      </c>
      <c r="P198" s="76" t="s">
        <v>1269</v>
      </c>
    </row>
    <row r="199" spans="1:16" ht="30" x14ac:dyDescent="0.25">
      <c r="A199" s="6">
        <v>116</v>
      </c>
      <c r="B199" s="55" t="s">
        <v>113</v>
      </c>
      <c r="C199" s="54" t="s">
        <v>1152</v>
      </c>
      <c r="D199" s="54" t="s">
        <v>830</v>
      </c>
      <c r="E199" s="8" t="s">
        <v>502</v>
      </c>
      <c r="F199" s="8" t="s">
        <v>15</v>
      </c>
      <c r="G199" s="8" t="s">
        <v>574</v>
      </c>
      <c r="H199" s="8" t="s">
        <v>475</v>
      </c>
      <c r="I199" s="8">
        <v>0.55000000000000004</v>
      </c>
      <c r="J199" s="8" t="s">
        <v>499</v>
      </c>
      <c r="K199" s="87">
        <v>0.17</v>
      </c>
      <c r="L199" s="8" t="s">
        <v>500</v>
      </c>
      <c r="M199" s="8" t="s">
        <v>16</v>
      </c>
      <c r="N199" s="8" t="s">
        <v>17</v>
      </c>
      <c r="O199" s="85">
        <v>40388</v>
      </c>
      <c r="P199" s="76" t="s">
        <v>1269</v>
      </c>
    </row>
    <row r="200" spans="1:16" ht="45" x14ac:dyDescent="0.25">
      <c r="A200" s="6">
        <v>93</v>
      </c>
      <c r="B200" s="55" t="s">
        <v>113</v>
      </c>
      <c r="C200" s="54" t="s">
        <v>1222</v>
      </c>
      <c r="D200" s="54" t="s">
        <v>859</v>
      </c>
      <c r="E200" s="8" t="s">
        <v>502</v>
      </c>
      <c r="F200" s="8" t="s">
        <v>214</v>
      </c>
      <c r="G200" s="8" t="s">
        <v>533</v>
      </c>
      <c r="H200" s="8" t="s">
        <v>475</v>
      </c>
      <c r="I200" s="8">
        <v>4</v>
      </c>
      <c r="J200" s="8" t="s">
        <v>499</v>
      </c>
      <c r="K200" s="87">
        <v>0.15</v>
      </c>
      <c r="L200" s="8" t="s">
        <v>500</v>
      </c>
      <c r="M200" s="8" t="s">
        <v>215</v>
      </c>
      <c r="N200" s="8" t="s">
        <v>17</v>
      </c>
      <c r="O200" s="85">
        <v>40765</v>
      </c>
      <c r="P200" s="76" t="s">
        <v>1269</v>
      </c>
    </row>
    <row r="201" spans="1:16" ht="60" x14ac:dyDescent="0.25">
      <c r="A201" s="6">
        <v>96</v>
      </c>
      <c r="B201" s="54" t="s">
        <v>113</v>
      </c>
      <c r="C201" s="54" t="s">
        <v>1169</v>
      </c>
      <c r="D201" s="54" t="s">
        <v>841</v>
      </c>
      <c r="E201" s="8" t="s">
        <v>502</v>
      </c>
      <c r="F201" s="9" t="s">
        <v>40</v>
      </c>
      <c r="G201" s="9" t="s">
        <v>619</v>
      </c>
      <c r="H201" s="8" t="s">
        <v>475</v>
      </c>
      <c r="I201" s="8">
        <v>1.6</v>
      </c>
      <c r="J201" s="8" t="s">
        <v>552</v>
      </c>
      <c r="K201" s="89"/>
      <c r="L201" s="8" t="s">
        <v>500</v>
      </c>
      <c r="M201" s="8" t="s">
        <v>41</v>
      </c>
      <c r="N201" s="8" t="s">
        <v>17</v>
      </c>
      <c r="O201" s="85">
        <v>39395</v>
      </c>
      <c r="P201" s="76" t="s">
        <v>1269</v>
      </c>
    </row>
    <row r="202" spans="1:16" ht="45" x14ac:dyDescent="0.25">
      <c r="A202" s="6">
        <v>96</v>
      </c>
      <c r="B202" s="54" t="s">
        <v>113</v>
      </c>
      <c r="C202" s="54" t="s">
        <v>1169</v>
      </c>
      <c r="D202" s="54" t="s">
        <v>841</v>
      </c>
      <c r="E202" s="8" t="s">
        <v>502</v>
      </c>
      <c r="F202" s="9" t="s">
        <v>40</v>
      </c>
      <c r="G202" s="9" t="s">
        <v>619</v>
      </c>
      <c r="H202" s="8" t="s">
        <v>475</v>
      </c>
      <c r="I202" s="8">
        <v>2.7</v>
      </c>
      <c r="J202" s="8" t="s">
        <v>553</v>
      </c>
      <c r="K202" s="90"/>
      <c r="L202" s="8" t="s">
        <v>500</v>
      </c>
      <c r="M202" s="8" t="s">
        <v>41</v>
      </c>
      <c r="N202" s="8" t="s">
        <v>17</v>
      </c>
      <c r="O202" s="85">
        <v>39395</v>
      </c>
      <c r="P202" s="76" t="s">
        <v>1269</v>
      </c>
    </row>
    <row r="203" spans="1:16" ht="45" x14ac:dyDescent="0.25">
      <c r="A203" s="6">
        <v>96</v>
      </c>
      <c r="B203" s="54" t="s">
        <v>113</v>
      </c>
      <c r="C203" s="54" t="s">
        <v>1169</v>
      </c>
      <c r="D203" s="54" t="s">
        <v>841</v>
      </c>
      <c r="E203" s="8" t="s">
        <v>502</v>
      </c>
      <c r="F203" s="9" t="s">
        <v>40</v>
      </c>
      <c r="G203" s="9" t="s">
        <v>619</v>
      </c>
      <c r="H203" s="8" t="s">
        <v>475</v>
      </c>
      <c r="I203" s="8">
        <v>1.4</v>
      </c>
      <c r="J203" s="8" t="s">
        <v>554</v>
      </c>
      <c r="K203" s="89"/>
      <c r="L203" s="8" t="s">
        <v>500</v>
      </c>
      <c r="M203" s="8" t="s">
        <v>41</v>
      </c>
      <c r="N203" s="8" t="s">
        <v>17</v>
      </c>
      <c r="O203" s="85">
        <v>39395</v>
      </c>
      <c r="P203" s="76" t="s">
        <v>1269</v>
      </c>
    </row>
    <row r="204" spans="1:16" ht="60" x14ac:dyDescent="0.25">
      <c r="A204" s="6">
        <v>97</v>
      </c>
      <c r="B204" s="54" t="s">
        <v>113</v>
      </c>
      <c r="C204" s="54" t="s">
        <v>1170</v>
      </c>
      <c r="D204" s="54" t="s">
        <v>841</v>
      </c>
      <c r="E204" s="8" t="s">
        <v>502</v>
      </c>
      <c r="F204" s="9" t="s">
        <v>40</v>
      </c>
      <c r="G204" s="8" t="s">
        <v>648</v>
      </c>
      <c r="H204" s="8" t="s">
        <v>475</v>
      </c>
      <c r="I204" s="8">
        <v>0.4</v>
      </c>
      <c r="J204" s="8" t="s">
        <v>552</v>
      </c>
      <c r="K204" s="89"/>
      <c r="L204" s="8" t="s">
        <v>500</v>
      </c>
      <c r="M204" s="8" t="s">
        <v>649</v>
      </c>
      <c r="N204" s="8" t="s">
        <v>17</v>
      </c>
      <c r="O204" s="85">
        <v>39395</v>
      </c>
      <c r="P204" s="76" t="s">
        <v>1269</v>
      </c>
    </row>
    <row r="205" spans="1:16" ht="45" x14ac:dyDescent="0.25">
      <c r="A205" s="6">
        <v>97</v>
      </c>
      <c r="B205" s="54" t="s">
        <v>113</v>
      </c>
      <c r="C205" s="54" t="s">
        <v>1170</v>
      </c>
      <c r="D205" s="54" t="s">
        <v>841</v>
      </c>
      <c r="E205" s="8" t="s">
        <v>502</v>
      </c>
      <c r="F205" s="9" t="s">
        <v>40</v>
      </c>
      <c r="G205" s="8" t="s">
        <v>648</v>
      </c>
      <c r="H205" s="8" t="s">
        <v>475</v>
      </c>
      <c r="I205" s="8">
        <v>0.7</v>
      </c>
      <c r="J205" s="8" t="s">
        <v>553</v>
      </c>
      <c r="K205" s="90"/>
      <c r="L205" s="8" t="s">
        <v>500</v>
      </c>
      <c r="M205" s="8" t="s">
        <v>649</v>
      </c>
      <c r="N205" s="8" t="s">
        <v>17</v>
      </c>
      <c r="O205" s="85">
        <v>39395</v>
      </c>
      <c r="P205" s="76" t="s">
        <v>1269</v>
      </c>
    </row>
    <row r="206" spans="1:16" ht="45" x14ac:dyDescent="0.25">
      <c r="A206" s="6">
        <v>97</v>
      </c>
      <c r="B206" s="54" t="s">
        <v>113</v>
      </c>
      <c r="C206" s="54" t="s">
        <v>1170</v>
      </c>
      <c r="D206" s="54" t="s">
        <v>841</v>
      </c>
      <c r="E206" s="8" t="s">
        <v>502</v>
      </c>
      <c r="F206" s="9" t="s">
        <v>40</v>
      </c>
      <c r="G206" s="8" t="s">
        <v>648</v>
      </c>
      <c r="H206" s="8" t="s">
        <v>475</v>
      </c>
      <c r="I206" s="8">
        <v>0.3</v>
      </c>
      <c r="J206" s="8" t="s">
        <v>554</v>
      </c>
      <c r="K206" s="89"/>
      <c r="L206" s="8" t="s">
        <v>500</v>
      </c>
      <c r="M206" s="8" t="s">
        <v>649</v>
      </c>
      <c r="N206" s="8" t="s">
        <v>17</v>
      </c>
      <c r="O206" s="85">
        <v>39395</v>
      </c>
      <c r="P206" s="76" t="s">
        <v>1269</v>
      </c>
    </row>
    <row r="207" spans="1:16" ht="60" x14ac:dyDescent="0.25">
      <c r="A207" s="6">
        <v>98</v>
      </c>
      <c r="B207" s="54" t="s">
        <v>113</v>
      </c>
      <c r="C207" s="54" t="s">
        <v>1171</v>
      </c>
      <c r="D207" s="54" t="s">
        <v>841</v>
      </c>
      <c r="E207" s="8" t="s">
        <v>502</v>
      </c>
      <c r="F207" s="9" t="s">
        <v>40</v>
      </c>
      <c r="G207" s="8" t="s">
        <v>551</v>
      </c>
      <c r="H207" s="8" t="s">
        <v>475</v>
      </c>
      <c r="I207" s="8">
        <v>2.1</v>
      </c>
      <c r="J207" s="8" t="s">
        <v>552</v>
      </c>
      <c r="K207" s="89"/>
      <c r="L207" s="8" t="s">
        <v>500</v>
      </c>
      <c r="M207" s="8" t="s">
        <v>46</v>
      </c>
      <c r="N207" s="8" t="s">
        <v>17</v>
      </c>
      <c r="O207" s="85">
        <v>39395</v>
      </c>
      <c r="P207" s="76" t="s">
        <v>1269</v>
      </c>
    </row>
    <row r="208" spans="1:16" ht="45" x14ac:dyDescent="0.25">
      <c r="A208" s="6">
        <v>98</v>
      </c>
      <c r="B208" s="54" t="s">
        <v>113</v>
      </c>
      <c r="C208" s="54" t="s">
        <v>1171</v>
      </c>
      <c r="D208" s="54" t="s">
        <v>841</v>
      </c>
      <c r="E208" s="8" t="s">
        <v>502</v>
      </c>
      <c r="F208" s="9" t="s">
        <v>40</v>
      </c>
      <c r="G208" s="8" t="s">
        <v>551</v>
      </c>
      <c r="H208" s="8" t="s">
        <v>475</v>
      </c>
      <c r="I208" s="8">
        <v>3.3</v>
      </c>
      <c r="J208" s="8" t="s">
        <v>553</v>
      </c>
      <c r="K208" s="90"/>
      <c r="L208" s="8" t="s">
        <v>500</v>
      </c>
      <c r="M208" s="8" t="s">
        <v>46</v>
      </c>
      <c r="N208" s="8" t="s">
        <v>17</v>
      </c>
      <c r="O208" s="85">
        <v>39395</v>
      </c>
      <c r="P208" s="76" t="s">
        <v>1269</v>
      </c>
    </row>
    <row r="209" spans="1:17" ht="45" x14ac:dyDescent="0.25">
      <c r="A209" s="6">
        <v>98</v>
      </c>
      <c r="B209" s="54" t="s">
        <v>113</v>
      </c>
      <c r="C209" s="54" t="s">
        <v>1171</v>
      </c>
      <c r="D209" s="54" t="s">
        <v>841</v>
      </c>
      <c r="E209" s="8" t="s">
        <v>502</v>
      </c>
      <c r="F209" s="9" t="s">
        <v>40</v>
      </c>
      <c r="G209" s="8" t="s">
        <v>551</v>
      </c>
      <c r="H209" s="8" t="s">
        <v>475</v>
      </c>
      <c r="I209" s="8">
        <v>2.1</v>
      </c>
      <c r="J209" s="8" t="s">
        <v>554</v>
      </c>
      <c r="K209" s="89"/>
      <c r="L209" s="8" t="s">
        <v>500</v>
      </c>
      <c r="M209" s="8" t="s">
        <v>46</v>
      </c>
      <c r="N209" s="8" t="s">
        <v>17</v>
      </c>
      <c r="O209" s="85">
        <v>39395</v>
      </c>
      <c r="P209" s="76" t="s">
        <v>1269</v>
      </c>
    </row>
    <row r="210" spans="1:17" ht="60" x14ac:dyDescent="0.25">
      <c r="A210" s="6">
        <v>100</v>
      </c>
      <c r="B210" s="54" t="s">
        <v>113</v>
      </c>
      <c r="C210" s="54" t="s">
        <v>1172</v>
      </c>
      <c r="D210" s="54" t="s">
        <v>841</v>
      </c>
      <c r="E210" s="8" t="s">
        <v>502</v>
      </c>
      <c r="F210" s="9" t="s">
        <v>40</v>
      </c>
      <c r="G210" s="8" t="s">
        <v>601</v>
      </c>
      <c r="H210" s="8" t="s">
        <v>475</v>
      </c>
      <c r="I210" s="8">
        <v>0.5</v>
      </c>
      <c r="J210" s="8" t="s">
        <v>552</v>
      </c>
      <c r="K210" s="89"/>
      <c r="L210" s="8" t="s">
        <v>500</v>
      </c>
      <c r="M210" s="8" t="s">
        <v>42</v>
      </c>
      <c r="N210" s="8" t="s">
        <v>17</v>
      </c>
      <c r="O210" s="85">
        <v>39395</v>
      </c>
      <c r="P210" s="76" t="s">
        <v>1269</v>
      </c>
    </row>
    <row r="211" spans="1:17" ht="45" x14ac:dyDescent="0.25">
      <c r="A211" s="6">
        <v>100</v>
      </c>
      <c r="B211" s="54" t="s">
        <v>113</v>
      </c>
      <c r="C211" s="54" t="s">
        <v>1172</v>
      </c>
      <c r="D211" s="54" t="s">
        <v>841</v>
      </c>
      <c r="E211" s="8" t="s">
        <v>502</v>
      </c>
      <c r="F211" s="9" t="s">
        <v>40</v>
      </c>
      <c r="G211" s="8" t="s">
        <v>601</v>
      </c>
      <c r="H211" s="8" t="s">
        <v>475</v>
      </c>
      <c r="I211" s="8">
        <v>0.8</v>
      </c>
      <c r="J211" s="8" t="s">
        <v>553</v>
      </c>
      <c r="K211" s="90"/>
      <c r="L211" s="8" t="s">
        <v>500</v>
      </c>
      <c r="M211" s="8" t="s">
        <v>42</v>
      </c>
      <c r="N211" s="8" t="s">
        <v>17</v>
      </c>
      <c r="O211" s="85">
        <v>39395</v>
      </c>
      <c r="P211" s="76" t="s">
        <v>1269</v>
      </c>
    </row>
    <row r="212" spans="1:17" ht="45" x14ac:dyDescent="0.25">
      <c r="A212" s="6">
        <v>100</v>
      </c>
      <c r="B212" s="54" t="s">
        <v>113</v>
      </c>
      <c r="C212" s="54" t="s">
        <v>1172</v>
      </c>
      <c r="D212" s="54" t="s">
        <v>841</v>
      </c>
      <c r="E212" s="8" t="s">
        <v>502</v>
      </c>
      <c r="F212" s="9" t="s">
        <v>40</v>
      </c>
      <c r="G212" s="8" t="s">
        <v>601</v>
      </c>
      <c r="H212" s="8" t="s">
        <v>475</v>
      </c>
      <c r="I212" s="8">
        <v>0.4</v>
      </c>
      <c r="J212" s="8" t="s">
        <v>554</v>
      </c>
      <c r="K212" s="89"/>
      <c r="L212" s="8" t="s">
        <v>500</v>
      </c>
      <c r="M212" s="8" t="s">
        <v>42</v>
      </c>
      <c r="N212" s="8" t="s">
        <v>17</v>
      </c>
      <c r="O212" s="85">
        <v>39395</v>
      </c>
      <c r="P212" s="76" t="s">
        <v>1269</v>
      </c>
    </row>
    <row r="213" spans="1:17" ht="45" x14ac:dyDescent="0.25">
      <c r="A213" s="6">
        <v>94</v>
      </c>
      <c r="B213" s="55" t="s">
        <v>113</v>
      </c>
      <c r="C213" s="54" t="s">
        <v>1223</v>
      </c>
      <c r="D213" s="54" t="s">
        <v>860</v>
      </c>
      <c r="E213" s="7" t="s">
        <v>502</v>
      </c>
      <c r="F213" s="8" t="s">
        <v>497</v>
      </c>
      <c r="G213" s="8" t="s">
        <v>498</v>
      </c>
      <c r="H213" s="8" t="s">
        <v>475</v>
      </c>
      <c r="I213" s="8">
        <v>0.104</v>
      </c>
      <c r="J213" s="8" t="s">
        <v>499</v>
      </c>
      <c r="K213" s="84"/>
      <c r="L213" s="8" t="s">
        <v>500</v>
      </c>
      <c r="M213" s="8" t="s">
        <v>501</v>
      </c>
      <c r="N213" s="8" t="s">
        <v>17</v>
      </c>
      <c r="O213" s="85">
        <v>40476</v>
      </c>
      <c r="P213" s="76" t="s">
        <v>1269</v>
      </c>
    </row>
    <row r="214" spans="1:17" ht="45" x14ac:dyDescent="0.25">
      <c r="A214" s="6">
        <v>105</v>
      </c>
      <c r="B214" s="55" t="s">
        <v>118</v>
      </c>
      <c r="C214" s="54" t="s">
        <v>1221</v>
      </c>
      <c r="D214" s="54" t="s">
        <v>861</v>
      </c>
      <c r="E214" s="8" t="s">
        <v>652</v>
      </c>
      <c r="F214" s="8" t="s">
        <v>106</v>
      </c>
      <c r="G214" s="8" t="s">
        <v>650</v>
      </c>
      <c r="H214" s="8" t="s">
        <v>505</v>
      </c>
      <c r="I214" s="86">
        <v>0.13200000000000001</v>
      </c>
      <c r="J214" s="8" t="s">
        <v>651</v>
      </c>
      <c r="K214" s="84"/>
      <c r="L214" s="8" t="s">
        <v>500</v>
      </c>
      <c r="M214" s="8" t="s">
        <v>107</v>
      </c>
      <c r="N214" s="8" t="s">
        <v>17</v>
      </c>
      <c r="O214" s="85">
        <v>40582</v>
      </c>
      <c r="P214" s="76" t="s">
        <v>1269</v>
      </c>
    </row>
    <row r="215" spans="1:17" ht="75" x14ac:dyDescent="0.25">
      <c r="A215" s="6">
        <v>9</v>
      </c>
      <c r="B215" s="55" t="s">
        <v>119</v>
      </c>
      <c r="C215" s="54" t="s">
        <v>1166</v>
      </c>
      <c r="D215" s="54" t="s">
        <v>840</v>
      </c>
      <c r="E215" s="8" t="s">
        <v>585</v>
      </c>
      <c r="F215" s="8" t="s">
        <v>43</v>
      </c>
      <c r="G215" s="8" t="s">
        <v>583</v>
      </c>
      <c r="H215" s="8" t="s">
        <v>475</v>
      </c>
      <c r="I215" s="8">
        <v>11.8</v>
      </c>
      <c r="J215" s="8" t="s">
        <v>527</v>
      </c>
      <c r="K215" s="84"/>
      <c r="L215" s="8" t="s">
        <v>500</v>
      </c>
      <c r="M215" s="8" t="s">
        <v>590</v>
      </c>
      <c r="N215" s="8" t="s">
        <v>45</v>
      </c>
      <c r="O215" s="85">
        <v>40851</v>
      </c>
      <c r="P215" s="76" t="s">
        <v>1269</v>
      </c>
      <c r="Q215" s="76" t="s">
        <v>1272</v>
      </c>
    </row>
    <row r="216" spans="1:17" ht="75" x14ac:dyDescent="0.25">
      <c r="A216" s="6">
        <v>9</v>
      </c>
      <c r="B216" s="55" t="s">
        <v>119</v>
      </c>
      <c r="C216" s="54" t="s">
        <v>1167</v>
      </c>
      <c r="D216" s="54" t="s">
        <v>840</v>
      </c>
      <c r="E216" s="8" t="s">
        <v>585</v>
      </c>
      <c r="F216" s="8" t="s">
        <v>43</v>
      </c>
      <c r="G216" s="8" t="s">
        <v>583</v>
      </c>
      <c r="H216" s="8" t="s">
        <v>475</v>
      </c>
      <c r="I216" s="8">
        <v>35.799999999999997</v>
      </c>
      <c r="J216" s="8" t="s">
        <v>527</v>
      </c>
      <c r="K216" s="84"/>
      <c r="L216" s="8" t="s">
        <v>500</v>
      </c>
      <c r="M216" s="8" t="s">
        <v>584</v>
      </c>
      <c r="N216" s="8" t="s">
        <v>45</v>
      </c>
      <c r="O216" s="85">
        <v>40851</v>
      </c>
      <c r="P216" s="76" t="s">
        <v>1269</v>
      </c>
    </row>
    <row r="217" spans="1:17" ht="45" x14ac:dyDescent="0.25">
      <c r="A217" s="6">
        <v>28</v>
      </c>
      <c r="B217" s="55" t="s">
        <v>120</v>
      </c>
      <c r="C217" s="54" t="s">
        <v>1165</v>
      </c>
      <c r="D217" s="54" t="s">
        <v>838</v>
      </c>
      <c r="E217" s="7" t="s">
        <v>625</v>
      </c>
      <c r="F217" s="8" t="s">
        <v>37</v>
      </c>
      <c r="G217" s="8" t="s">
        <v>622</v>
      </c>
      <c r="H217" s="8" t="s">
        <v>475</v>
      </c>
      <c r="I217" s="8">
        <v>5.1639999999999997</v>
      </c>
      <c r="J217" s="8" t="s">
        <v>488</v>
      </c>
      <c r="K217" s="87">
        <v>0.62</v>
      </c>
      <c r="L217" s="8"/>
      <c r="M217" s="8" t="s">
        <v>38</v>
      </c>
      <c r="N217" s="8" t="s">
        <v>8</v>
      </c>
      <c r="O217" s="85">
        <v>40511</v>
      </c>
      <c r="P217" s="76" t="s">
        <v>1268</v>
      </c>
    </row>
    <row r="218" spans="1:17" ht="45" x14ac:dyDescent="0.25">
      <c r="A218" s="6">
        <v>113</v>
      </c>
      <c r="B218" s="55" t="s">
        <v>121</v>
      </c>
      <c r="C218" s="54" t="s">
        <v>1197</v>
      </c>
      <c r="D218" s="54" t="s">
        <v>852</v>
      </c>
      <c r="E218" s="102" t="s">
        <v>815</v>
      </c>
      <c r="F218" s="8" t="s">
        <v>79</v>
      </c>
      <c r="G218" s="8" t="s">
        <v>814</v>
      </c>
      <c r="H218" s="8" t="s">
        <v>658</v>
      </c>
      <c r="I218" s="8">
        <v>719</v>
      </c>
      <c r="J218" s="8" t="s">
        <v>699</v>
      </c>
      <c r="K218" s="87">
        <v>0.38</v>
      </c>
      <c r="L218" s="8" t="s">
        <v>500</v>
      </c>
      <c r="M218" s="8" t="s">
        <v>80</v>
      </c>
      <c r="N218" s="8" t="s">
        <v>17</v>
      </c>
      <c r="O218" s="88">
        <v>41071</v>
      </c>
      <c r="P218" s="76" t="s">
        <v>1269</v>
      </c>
    </row>
    <row r="219" spans="1:17" ht="75" x14ac:dyDescent="0.25">
      <c r="A219" s="6">
        <v>10</v>
      </c>
      <c r="B219" s="55" t="s">
        <v>121</v>
      </c>
      <c r="C219" s="54" t="s">
        <v>1149</v>
      </c>
      <c r="D219" s="54" t="s">
        <v>828</v>
      </c>
      <c r="E219" s="8" t="s">
        <v>695</v>
      </c>
      <c r="F219" s="8" t="s">
        <v>21</v>
      </c>
      <c r="G219" s="8" t="s">
        <v>731</v>
      </c>
      <c r="H219" s="8" t="s">
        <v>475</v>
      </c>
      <c r="I219" s="8">
        <v>10</v>
      </c>
      <c r="J219" s="8" t="s">
        <v>499</v>
      </c>
      <c r="K219" s="84"/>
      <c r="L219" s="8" t="s">
        <v>478</v>
      </c>
      <c r="M219" s="8" t="s">
        <v>732</v>
      </c>
      <c r="N219" s="8" t="s">
        <v>229</v>
      </c>
      <c r="O219" s="85">
        <v>39982</v>
      </c>
      <c r="P219" s="76" t="s">
        <v>1269</v>
      </c>
    </row>
    <row r="220" spans="1:17" ht="75" x14ac:dyDescent="0.25">
      <c r="A220" s="6">
        <v>11</v>
      </c>
      <c r="B220" s="55" t="s">
        <v>121</v>
      </c>
      <c r="C220" s="54" t="s">
        <v>1150</v>
      </c>
      <c r="D220" s="54" t="s">
        <v>828</v>
      </c>
      <c r="E220" s="8" t="s">
        <v>695</v>
      </c>
      <c r="F220" s="8" t="s">
        <v>21</v>
      </c>
      <c r="G220" s="8" t="s">
        <v>727</v>
      </c>
      <c r="H220" s="8" t="s">
        <v>475</v>
      </c>
      <c r="I220" s="8">
        <v>10</v>
      </c>
      <c r="J220" s="8" t="s">
        <v>499</v>
      </c>
      <c r="K220" s="84"/>
      <c r="L220" s="8" t="s">
        <v>478</v>
      </c>
      <c r="M220" s="8" t="s">
        <v>728</v>
      </c>
      <c r="N220" s="8" t="s">
        <v>229</v>
      </c>
      <c r="O220" s="85">
        <v>39982</v>
      </c>
      <c r="P220" s="76" t="s">
        <v>1269</v>
      </c>
    </row>
    <row r="221" spans="1:17" ht="45" x14ac:dyDescent="0.25">
      <c r="A221" s="6">
        <v>12</v>
      </c>
      <c r="B221" s="55" t="s">
        <v>121</v>
      </c>
      <c r="C221" s="54" t="s">
        <v>1151</v>
      </c>
      <c r="D221" s="54" t="s">
        <v>829</v>
      </c>
      <c r="E221" s="8" t="s">
        <v>695</v>
      </c>
      <c r="F221" s="8" t="s">
        <v>21</v>
      </c>
      <c r="G221" s="8" t="s">
        <v>727</v>
      </c>
      <c r="H221" s="8" t="s">
        <v>475</v>
      </c>
      <c r="I221" s="8">
        <v>38</v>
      </c>
      <c r="J221" s="8" t="s">
        <v>499</v>
      </c>
      <c r="K221" s="84"/>
      <c r="L221" s="8" t="s">
        <v>478</v>
      </c>
      <c r="M221" s="8" t="s">
        <v>728</v>
      </c>
      <c r="N221" s="8" t="s">
        <v>22</v>
      </c>
      <c r="O221" s="85">
        <v>39982</v>
      </c>
      <c r="P221" s="76" t="s">
        <v>1269</v>
      </c>
    </row>
    <row r="222" spans="1:17" ht="30" x14ac:dyDescent="0.25">
      <c r="A222" s="6">
        <v>120</v>
      </c>
      <c r="B222" s="55" t="s">
        <v>121</v>
      </c>
      <c r="C222" s="54" t="s">
        <v>1192</v>
      </c>
      <c r="D222" s="54" t="s">
        <v>849</v>
      </c>
      <c r="E222" s="98" t="s">
        <v>695</v>
      </c>
      <c r="F222" s="8" t="s">
        <v>65</v>
      </c>
      <c r="G222" s="8" t="s">
        <v>692</v>
      </c>
      <c r="H222" s="8" t="s">
        <v>658</v>
      </c>
      <c r="I222" s="8">
        <v>24.1</v>
      </c>
      <c r="J222" s="8" t="s">
        <v>499</v>
      </c>
      <c r="K222" s="87">
        <v>0.34</v>
      </c>
      <c r="L222" s="8" t="s">
        <v>500</v>
      </c>
      <c r="M222" s="8" t="s">
        <v>66</v>
      </c>
      <c r="N222" s="8" t="s">
        <v>17</v>
      </c>
      <c r="O222" s="88">
        <v>41129</v>
      </c>
      <c r="P222" s="76" t="s">
        <v>1269</v>
      </c>
    </row>
    <row r="223" spans="1:17" ht="45" x14ac:dyDescent="0.25">
      <c r="A223" s="6">
        <v>109</v>
      </c>
      <c r="B223" s="57" t="s">
        <v>122</v>
      </c>
      <c r="C223" s="54" t="s">
        <v>1227</v>
      </c>
      <c r="D223" s="54" t="s">
        <v>865</v>
      </c>
      <c r="E223" s="7" t="s">
        <v>710</v>
      </c>
      <c r="F223" s="8" t="s">
        <v>123</v>
      </c>
      <c r="G223" s="8" t="s">
        <v>715</v>
      </c>
      <c r="H223" s="8" t="s">
        <v>505</v>
      </c>
      <c r="I223" s="8">
        <v>0.95</v>
      </c>
      <c r="J223" s="8" t="s">
        <v>499</v>
      </c>
      <c r="K223" s="84"/>
      <c r="L223" s="8" t="s">
        <v>500</v>
      </c>
      <c r="M223" s="8" t="s">
        <v>124</v>
      </c>
      <c r="N223" s="8" t="s">
        <v>17</v>
      </c>
      <c r="O223" s="85">
        <v>39136</v>
      </c>
      <c r="P223" s="76" t="s">
        <v>1269</v>
      </c>
    </row>
    <row r="224" spans="1:17" ht="30" x14ac:dyDescent="0.25">
      <c r="A224" s="6">
        <v>110</v>
      </c>
      <c r="B224" s="55" t="s">
        <v>122</v>
      </c>
      <c r="C224" s="54" t="s">
        <v>1194</v>
      </c>
      <c r="D224" s="54" t="s">
        <v>850</v>
      </c>
      <c r="E224" s="8" t="s">
        <v>710</v>
      </c>
      <c r="F224" s="8" t="s">
        <v>72</v>
      </c>
      <c r="G224" s="8" t="s">
        <v>709</v>
      </c>
      <c r="H224" s="8" t="s">
        <v>505</v>
      </c>
      <c r="I224" s="8">
        <v>0.47499999999999998</v>
      </c>
      <c r="J224" s="8" t="s">
        <v>499</v>
      </c>
      <c r="K224" s="84"/>
      <c r="L224" s="8" t="s">
        <v>500</v>
      </c>
      <c r="M224" s="8" t="s">
        <v>73</v>
      </c>
      <c r="N224" s="8" t="s">
        <v>17</v>
      </c>
      <c r="O224" s="85">
        <v>40658</v>
      </c>
      <c r="P224" s="76" t="s">
        <v>1269</v>
      </c>
    </row>
    <row r="225" spans="1:16" ht="30" x14ac:dyDescent="0.25">
      <c r="A225" s="6">
        <v>90</v>
      </c>
      <c r="B225" s="55" t="s">
        <v>125</v>
      </c>
      <c r="C225" s="54" t="s">
        <v>1196</v>
      </c>
      <c r="D225" s="54" t="s">
        <v>851</v>
      </c>
      <c r="E225" s="8" t="s">
        <v>521</v>
      </c>
      <c r="F225" s="8" t="s">
        <v>85</v>
      </c>
      <c r="G225" s="8" t="s">
        <v>738</v>
      </c>
      <c r="H225" s="8" t="s">
        <v>505</v>
      </c>
      <c r="I225" s="8">
        <v>3.0000000000000001E-3</v>
      </c>
      <c r="J225" s="8" t="s">
        <v>499</v>
      </c>
      <c r="K225" s="84"/>
      <c r="L225" s="8" t="s">
        <v>500</v>
      </c>
      <c r="M225" s="8" t="s">
        <v>86</v>
      </c>
      <c r="N225" s="8" t="s">
        <v>17</v>
      </c>
      <c r="O225" s="85">
        <v>40430</v>
      </c>
      <c r="P225" s="76" t="s">
        <v>1268</v>
      </c>
    </row>
    <row r="226" spans="1:16" ht="60" x14ac:dyDescent="0.25">
      <c r="A226" s="6">
        <v>35</v>
      </c>
      <c r="B226" s="55" t="s">
        <v>125</v>
      </c>
      <c r="C226" s="54" t="s">
        <v>1156</v>
      </c>
      <c r="D226" s="54" t="s">
        <v>826</v>
      </c>
      <c r="E226" s="7" t="s">
        <v>521</v>
      </c>
      <c r="F226" s="8" t="s">
        <v>14</v>
      </c>
      <c r="G226" s="8" t="s">
        <v>513</v>
      </c>
      <c r="H226" s="8" t="s">
        <v>475</v>
      </c>
      <c r="I226" s="8">
        <v>1.57</v>
      </c>
      <c r="J226" s="8" t="s">
        <v>476</v>
      </c>
      <c r="K226" s="84"/>
      <c r="L226" s="8" t="s">
        <v>478</v>
      </c>
      <c r="M226" s="8" t="s">
        <v>514</v>
      </c>
      <c r="N226" s="8" t="s">
        <v>9</v>
      </c>
      <c r="O226" s="85">
        <v>38812</v>
      </c>
      <c r="P226" s="76" t="s">
        <v>1268</v>
      </c>
    </row>
    <row r="227" spans="1:16" ht="60" x14ac:dyDescent="0.25">
      <c r="A227" s="6">
        <v>36</v>
      </c>
      <c r="B227" s="55" t="s">
        <v>125</v>
      </c>
      <c r="C227" s="54" t="s">
        <v>1157</v>
      </c>
      <c r="D227" s="54" t="s">
        <v>826</v>
      </c>
      <c r="E227" s="7" t="s">
        <v>521</v>
      </c>
      <c r="F227" s="8" t="s">
        <v>14</v>
      </c>
      <c r="G227" s="8" t="s">
        <v>524</v>
      </c>
      <c r="H227" s="8" t="s">
        <v>475</v>
      </c>
      <c r="I227" s="8">
        <v>0.36</v>
      </c>
      <c r="J227" s="8" t="s">
        <v>476</v>
      </c>
      <c r="K227" s="84"/>
      <c r="L227" s="8" t="s">
        <v>478</v>
      </c>
      <c r="M227" s="8" t="s">
        <v>525</v>
      </c>
      <c r="N227" s="8" t="s">
        <v>9</v>
      </c>
      <c r="O227" s="85">
        <v>38812</v>
      </c>
      <c r="P227" s="76" t="s">
        <v>1268</v>
      </c>
    </row>
    <row r="228" spans="1:16" ht="60" x14ac:dyDescent="0.25">
      <c r="A228" s="6">
        <v>32</v>
      </c>
      <c r="B228" s="55" t="s">
        <v>126</v>
      </c>
      <c r="C228" s="54" t="s">
        <v>1230</v>
      </c>
      <c r="D228" s="54" t="s">
        <v>866</v>
      </c>
      <c r="E228" s="7" t="s">
        <v>696</v>
      </c>
      <c r="F228" s="8" t="s">
        <v>127</v>
      </c>
      <c r="G228" s="8" t="s">
        <v>795</v>
      </c>
      <c r="H228" s="8" t="s">
        <v>505</v>
      </c>
      <c r="I228" s="8">
        <v>0.09</v>
      </c>
      <c r="J228" s="8" t="s">
        <v>797</v>
      </c>
      <c r="K228" s="87">
        <v>0</v>
      </c>
      <c r="L228" s="8" t="s">
        <v>478</v>
      </c>
      <c r="M228" s="8" t="s">
        <v>796</v>
      </c>
      <c r="N228" s="8" t="s">
        <v>798</v>
      </c>
      <c r="O228" s="85">
        <v>40533</v>
      </c>
      <c r="P228" s="76" t="s">
        <v>1268</v>
      </c>
    </row>
    <row r="229" spans="1:16" ht="60" x14ac:dyDescent="0.25">
      <c r="A229" s="6">
        <v>33</v>
      </c>
      <c r="B229" s="55" t="s">
        <v>126</v>
      </c>
      <c r="C229" s="54" t="s">
        <v>1231</v>
      </c>
      <c r="D229" s="54" t="s">
        <v>867</v>
      </c>
      <c r="E229" s="7" t="s">
        <v>696</v>
      </c>
      <c r="F229" s="8" t="s">
        <v>127</v>
      </c>
      <c r="G229" s="8" t="s">
        <v>795</v>
      </c>
      <c r="H229" s="8" t="s">
        <v>505</v>
      </c>
      <c r="I229" s="8">
        <v>0.4</v>
      </c>
      <c r="J229" s="8" t="s">
        <v>499</v>
      </c>
      <c r="K229" s="87">
        <v>0</v>
      </c>
      <c r="L229" s="8" t="s">
        <v>478</v>
      </c>
      <c r="M229" s="8" t="s">
        <v>796</v>
      </c>
      <c r="N229" s="8" t="s">
        <v>22</v>
      </c>
      <c r="O229" s="85">
        <v>40533</v>
      </c>
      <c r="P229" s="76" t="s">
        <v>1268</v>
      </c>
    </row>
    <row r="230" spans="1:16" ht="30" x14ac:dyDescent="0.25">
      <c r="A230" s="6">
        <v>120</v>
      </c>
      <c r="B230" s="55" t="s">
        <v>126</v>
      </c>
      <c r="C230" s="54" t="s">
        <v>1192</v>
      </c>
      <c r="D230" s="54" t="s">
        <v>849</v>
      </c>
      <c r="E230" s="98" t="s">
        <v>696</v>
      </c>
      <c r="F230" s="8" t="s">
        <v>65</v>
      </c>
      <c r="G230" s="8" t="s">
        <v>692</v>
      </c>
      <c r="H230" s="8" t="s">
        <v>658</v>
      </c>
      <c r="I230" s="8">
        <v>24.1</v>
      </c>
      <c r="J230" s="8" t="s">
        <v>499</v>
      </c>
      <c r="K230" s="87">
        <v>0.34</v>
      </c>
      <c r="L230" s="8" t="s">
        <v>500</v>
      </c>
      <c r="M230" s="8" t="s">
        <v>66</v>
      </c>
      <c r="N230" s="8" t="s">
        <v>17</v>
      </c>
      <c r="O230" s="88">
        <v>41129</v>
      </c>
      <c r="P230" s="76" t="s">
        <v>1269</v>
      </c>
    </row>
    <row r="231" spans="1:16" ht="45" x14ac:dyDescent="0.25">
      <c r="A231" s="6">
        <v>78</v>
      </c>
      <c r="B231" s="55" t="s">
        <v>128</v>
      </c>
      <c r="C231" s="54" t="s">
        <v>1232</v>
      </c>
      <c r="D231" s="54" t="s">
        <v>868</v>
      </c>
      <c r="E231" s="7" t="s">
        <v>510</v>
      </c>
      <c r="F231" s="8" t="s">
        <v>129</v>
      </c>
      <c r="G231" s="8" t="s">
        <v>647</v>
      </c>
      <c r="H231" s="8" t="s">
        <v>505</v>
      </c>
      <c r="I231" s="8">
        <v>2E-3</v>
      </c>
      <c r="J231" s="8" t="s">
        <v>527</v>
      </c>
      <c r="K231" s="84"/>
      <c r="L231" s="8" t="s">
        <v>500</v>
      </c>
      <c r="M231" s="8" t="s">
        <v>130</v>
      </c>
      <c r="N231" s="8" t="s">
        <v>17</v>
      </c>
      <c r="O231" s="85">
        <v>40449</v>
      </c>
      <c r="P231" s="76" t="s">
        <v>1269</v>
      </c>
    </row>
    <row r="232" spans="1:16" ht="30" x14ac:dyDescent="0.25">
      <c r="A232" s="6">
        <v>27</v>
      </c>
      <c r="B232" s="55" t="s">
        <v>128</v>
      </c>
      <c r="C232" s="54" t="s">
        <v>1176</v>
      </c>
      <c r="D232" s="54" t="s">
        <v>844</v>
      </c>
      <c r="E232" s="8" t="s">
        <v>510</v>
      </c>
      <c r="F232" s="8" t="s">
        <v>56</v>
      </c>
      <c r="G232" s="8" t="s">
        <v>784</v>
      </c>
      <c r="H232" s="8" t="s">
        <v>505</v>
      </c>
      <c r="I232" s="91">
        <v>55.3</v>
      </c>
      <c r="J232" s="8" t="s">
        <v>527</v>
      </c>
      <c r="K232" s="87">
        <v>0</v>
      </c>
      <c r="L232" s="8" t="s">
        <v>478</v>
      </c>
      <c r="M232" s="8" t="s">
        <v>57</v>
      </c>
      <c r="N232" s="8" t="s">
        <v>22</v>
      </c>
      <c r="O232" s="88">
        <v>41178</v>
      </c>
      <c r="P232" s="76" t="s">
        <v>1269</v>
      </c>
    </row>
    <row r="233" spans="1:16" ht="45" x14ac:dyDescent="0.25">
      <c r="A233" s="6">
        <v>80</v>
      </c>
      <c r="B233" s="55" t="s">
        <v>128</v>
      </c>
      <c r="C233" s="54" t="s">
        <v>1180</v>
      </c>
      <c r="D233" s="54" t="s">
        <v>846</v>
      </c>
      <c r="E233" s="8" t="s">
        <v>510</v>
      </c>
      <c r="F233" s="8" t="s">
        <v>60</v>
      </c>
      <c r="G233" s="8" t="s">
        <v>509</v>
      </c>
      <c r="H233" s="8" t="s">
        <v>505</v>
      </c>
      <c r="I233" s="8">
        <v>0.157</v>
      </c>
      <c r="J233" s="8" t="s">
        <v>499</v>
      </c>
      <c r="K233" s="87"/>
      <c r="L233" s="8" t="s">
        <v>500</v>
      </c>
      <c r="M233" s="8" t="s">
        <v>61</v>
      </c>
      <c r="N233" s="8" t="s">
        <v>17</v>
      </c>
      <c r="O233" s="85">
        <v>40658</v>
      </c>
      <c r="P233" s="76" t="s">
        <v>1269</v>
      </c>
    </row>
    <row r="234" spans="1:16" ht="45" x14ac:dyDescent="0.25">
      <c r="A234" s="6">
        <v>95</v>
      </c>
      <c r="B234" s="55" t="s">
        <v>128</v>
      </c>
      <c r="C234" s="54" t="s">
        <v>1179</v>
      </c>
      <c r="D234" s="54" t="s">
        <v>846</v>
      </c>
      <c r="E234" s="8" t="s">
        <v>510</v>
      </c>
      <c r="F234" s="8" t="s">
        <v>60</v>
      </c>
      <c r="G234" s="8" t="s">
        <v>614</v>
      </c>
      <c r="H234" s="8" t="s">
        <v>505</v>
      </c>
      <c r="I234" s="8">
        <v>0.16700000000000001</v>
      </c>
      <c r="J234" s="8" t="s">
        <v>499</v>
      </c>
      <c r="K234" s="87"/>
      <c r="L234" s="8" t="s">
        <v>500</v>
      </c>
      <c r="M234" s="8" t="s">
        <v>153</v>
      </c>
      <c r="N234" s="8" t="s">
        <v>17</v>
      </c>
      <c r="O234" s="85">
        <v>40658</v>
      </c>
      <c r="P234" s="76" t="s">
        <v>1269</v>
      </c>
    </row>
    <row r="235" spans="1:16" ht="45" x14ac:dyDescent="0.25">
      <c r="A235" s="6">
        <v>81</v>
      </c>
      <c r="B235" s="55" t="s">
        <v>128</v>
      </c>
      <c r="C235" s="54" t="s">
        <v>1233</v>
      </c>
      <c r="D235" s="54" t="s">
        <v>869</v>
      </c>
      <c r="E235" s="7" t="s">
        <v>510</v>
      </c>
      <c r="F235" s="8" t="s">
        <v>602</v>
      </c>
      <c r="G235" s="8" t="s">
        <v>603</v>
      </c>
      <c r="H235" s="8" t="s">
        <v>505</v>
      </c>
      <c r="I235" s="8">
        <v>0.02</v>
      </c>
      <c r="J235" s="8" t="s">
        <v>527</v>
      </c>
      <c r="K235" s="84"/>
      <c r="L235" s="8" t="s">
        <v>500</v>
      </c>
      <c r="M235" s="8" t="s">
        <v>604</v>
      </c>
      <c r="N235" s="8" t="s">
        <v>17</v>
      </c>
      <c r="O235" s="85">
        <v>40441</v>
      </c>
      <c r="P235" s="76" t="s">
        <v>1269</v>
      </c>
    </row>
    <row r="236" spans="1:16" ht="45" x14ac:dyDescent="0.25">
      <c r="A236" s="6">
        <v>88</v>
      </c>
      <c r="B236" s="55" t="s">
        <v>131</v>
      </c>
      <c r="C236" s="54" t="s">
        <v>1174</v>
      </c>
      <c r="D236" s="54" t="s">
        <v>833</v>
      </c>
      <c r="E236" s="8" t="s">
        <v>522</v>
      </c>
      <c r="F236" s="8" t="s">
        <v>24</v>
      </c>
      <c r="G236" s="8" t="s">
        <v>758</v>
      </c>
      <c r="H236" s="8" t="s">
        <v>505</v>
      </c>
      <c r="I236" s="104">
        <v>0.63</v>
      </c>
      <c r="J236" s="8" t="s">
        <v>499</v>
      </c>
      <c r="K236" s="84"/>
      <c r="L236" s="8" t="s">
        <v>500</v>
      </c>
      <c r="M236" s="8" t="s">
        <v>51</v>
      </c>
      <c r="N236" s="8" t="s">
        <v>17</v>
      </c>
      <c r="O236" s="85">
        <v>40816</v>
      </c>
      <c r="P236" s="76" t="s">
        <v>1268</v>
      </c>
    </row>
    <row r="237" spans="1:16" ht="45" x14ac:dyDescent="0.25">
      <c r="A237" s="6">
        <v>89</v>
      </c>
      <c r="B237" s="55" t="s">
        <v>131</v>
      </c>
      <c r="C237" s="54" t="s">
        <v>1195</v>
      </c>
      <c r="D237" s="54" t="s">
        <v>833</v>
      </c>
      <c r="E237" s="8" t="s">
        <v>522</v>
      </c>
      <c r="F237" s="8" t="s">
        <v>24</v>
      </c>
      <c r="G237" s="8" t="s">
        <v>685</v>
      </c>
      <c r="H237" s="8" t="s">
        <v>505</v>
      </c>
      <c r="I237" s="8">
        <v>0.10100000000000001</v>
      </c>
      <c r="J237" s="8" t="s">
        <v>499</v>
      </c>
      <c r="K237" s="84"/>
      <c r="L237" s="8" t="s">
        <v>500</v>
      </c>
      <c r="M237" s="8" t="s">
        <v>77</v>
      </c>
      <c r="N237" s="8" t="s">
        <v>17</v>
      </c>
      <c r="O237" s="85">
        <v>40816</v>
      </c>
      <c r="P237" s="76" t="s">
        <v>1269</v>
      </c>
    </row>
    <row r="238" spans="1:16" ht="60" x14ac:dyDescent="0.25">
      <c r="A238" s="6">
        <v>35</v>
      </c>
      <c r="B238" s="55" t="s">
        <v>131</v>
      </c>
      <c r="C238" s="54" t="s">
        <v>1156</v>
      </c>
      <c r="D238" s="54" t="s">
        <v>826</v>
      </c>
      <c r="E238" s="7" t="s">
        <v>522</v>
      </c>
      <c r="F238" s="8" t="s">
        <v>14</v>
      </c>
      <c r="G238" s="8" t="s">
        <v>513</v>
      </c>
      <c r="H238" s="8" t="s">
        <v>475</v>
      </c>
      <c r="I238" s="8">
        <v>1.57</v>
      </c>
      <c r="J238" s="8" t="s">
        <v>476</v>
      </c>
      <c r="K238" s="84"/>
      <c r="L238" s="8" t="s">
        <v>478</v>
      </c>
      <c r="M238" s="8" t="s">
        <v>514</v>
      </c>
      <c r="N238" s="8" t="s">
        <v>9</v>
      </c>
      <c r="O238" s="85">
        <v>38812</v>
      </c>
      <c r="P238" s="76" t="s">
        <v>1268</v>
      </c>
    </row>
    <row r="239" spans="1:16" ht="60" x14ac:dyDescent="0.25">
      <c r="A239" s="6">
        <v>36</v>
      </c>
      <c r="B239" s="55" t="s">
        <v>131</v>
      </c>
      <c r="C239" s="54" t="s">
        <v>1157</v>
      </c>
      <c r="D239" s="54" t="s">
        <v>826</v>
      </c>
      <c r="E239" s="7" t="s">
        <v>522</v>
      </c>
      <c r="F239" s="8" t="s">
        <v>14</v>
      </c>
      <c r="G239" s="8" t="s">
        <v>524</v>
      </c>
      <c r="H239" s="8" t="s">
        <v>475</v>
      </c>
      <c r="I239" s="8">
        <v>0.36</v>
      </c>
      <c r="J239" s="8" t="s">
        <v>476</v>
      </c>
      <c r="K239" s="84"/>
      <c r="L239" s="8" t="s">
        <v>478</v>
      </c>
      <c r="M239" s="8" t="s">
        <v>525</v>
      </c>
      <c r="N239" s="8" t="s">
        <v>9</v>
      </c>
      <c r="O239" s="85">
        <v>38812</v>
      </c>
      <c r="P239" s="76" t="s">
        <v>1268</v>
      </c>
    </row>
    <row r="240" spans="1:16" ht="75" x14ac:dyDescent="0.25">
      <c r="A240" s="6">
        <v>34</v>
      </c>
      <c r="B240" s="55" t="s">
        <v>131</v>
      </c>
      <c r="C240" s="54" t="s">
        <v>1158</v>
      </c>
      <c r="D240" s="54" t="s">
        <v>831</v>
      </c>
      <c r="E240" s="8" t="s">
        <v>522</v>
      </c>
      <c r="F240" s="8" t="s">
        <v>207</v>
      </c>
      <c r="G240" s="8" t="s">
        <v>526</v>
      </c>
      <c r="H240" s="8" t="s">
        <v>505</v>
      </c>
      <c r="I240" s="8">
        <v>363</v>
      </c>
      <c r="J240" s="8" t="s">
        <v>527</v>
      </c>
      <c r="K240" s="84"/>
      <c r="L240" s="8"/>
      <c r="M240" s="8" t="s">
        <v>528</v>
      </c>
      <c r="N240" s="8" t="s">
        <v>22</v>
      </c>
      <c r="O240" s="85">
        <v>40085</v>
      </c>
      <c r="P240" s="76" t="s">
        <v>1268</v>
      </c>
    </row>
    <row r="241" spans="1:16" ht="30" x14ac:dyDescent="0.25">
      <c r="A241" s="6">
        <v>2</v>
      </c>
      <c r="B241" s="55" t="s">
        <v>132</v>
      </c>
      <c r="C241" s="54" t="s">
        <v>1148</v>
      </c>
      <c r="D241" s="54" t="s">
        <v>827</v>
      </c>
      <c r="E241" s="8" t="s">
        <v>737</v>
      </c>
      <c r="F241" s="8" t="s">
        <v>19</v>
      </c>
      <c r="G241" s="8" t="s">
        <v>734</v>
      </c>
      <c r="H241" s="8" t="s">
        <v>475</v>
      </c>
      <c r="I241" s="8">
        <v>0.38</v>
      </c>
      <c r="J241" s="8" t="s">
        <v>499</v>
      </c>
      <c r="K241" s="84"/>
      <c r="L241" s="8" t="s">
        <v>500</v>
      </c>
      <c r="M241" s="8" t="s">
        <v>20</v>
      </c>
      <c r="N241" s="8" t="s">
        <v>17</v>
      </c>
      <c r="O241" s="85">
        <v>40086</v>
      </c>
      <c r="P241" s="76" t="s">
        <v>1268</v>
      </c>
    </row>
    <row r="242" spans="1:16" ht="45" x14ac:dyDescent="0.25">
      <c r="A242" s="6">
        <v>113</v>
      </c>
      <c r="B242" s="55" t="s">
        <v>133</v>
      </c>
      <c r="C242" s="54" t="s">
        <v>1197</v>
      </c>
      <c r="D242" s="54" t="s">
        <v>852</v>
      </c>
      <c r="E242" s="102" t="s">
        <v>729</v>
      </c>
      <c r="F242" s="8" t="s">
        <v>79</v>
      </c>
      <c r="G242" s="8" t="s">
        <v>814</v>
      </c>
      <c r="H242" s="8" t="s">
        <v>658</v>
      </c>
      <c r="I242" s="8">
        <v>719</v>
      </c>
      <c r="J242" s="8" t="s">
        <v>699</v>
      </c>
      <c r="K242" s="87">
        <v>0.38</v>
      </c>
      <c r="L242" s="8" t="s">
        <v>500</v>
      </c>
      <c r="M242" s="8" t="s">
        <v>80</v>
      </c>
      <c r="N242" s="8" t="s">
        <v>17</v>
      </c>
      <c r="O242" s="88">
        <v>41071</v>
      </c>
      <c r="P242" s="76" t="s">
        <v>1268</v>
      </c>
    </row>
    <row r="243" spans="1:16" ht="30" x14ac:dyDescent="0.25">
      <c r="A243" s="6">
        <v>2</v>
      </c>
      <c r="B243" s="55" t="s">
        <v>133</v>
      </c>
      <c r="C243" s="54" t="s">
        <v>1148</v>
      </c>
      <c r="D243" s="54" t="s">
        <v>827</v>
      </c>
      <c r="E243" s="8" t="s">
        <v>729</v>
      </c>
      <c r="F243" s="8" t="s">
        <v>19</v>
      </c>
      <c r="G243" s="8" t="s">
        <v>734</v>
      </c>
      <c r="H243" s="8" t="s">
        <v>475</v>
      </c>
      <c r="I243" s="8">
        <v>0.38</v>
      </c>
      <c r="J243" s="8" t="s">
        <v>499</v>
      </c>
      <c r="K243" s="84"/>
      <c r="L243" s="8" t="s">
        <v>500</v>
      </c>
      <c r="M243" s="8" t="s">
        <v>20</v>
      </c>
      <c r="N243" s="8" t="s">
        <v>17</v>
      </c>
      <c r="O243" s="85">
        <v>40086</v>
      </c>
      <c r="P243" s="76" t="s">
        <v>1268</v>
      </c>
    </row>
    <row r="244" spans="1:16" ht="75" x14ac:dyDescent="0.25">
      <c r="A244" s="6">
        <v>10</v>
      </c>
      <c r="B244" s="55" t="s">
        <v>133</v>
      </c>
      <c r="C244" s="54" t="s">
        <v>1149</v>
      </c>
      <c r="D244" s="54" t="s">
        <v>828</v>
      </c>
      <c r="E244" s="8" t="s">
        <v>729</v>
      </c>
      <c r="F244" s="8" t="s">
        <v>21</v>
      </c>
      <c r="G244" s="8" t="s">
        <v>731</v>
      </c>
      <c r="H244" s="8" t="s">
        <v>475</v>
      </c>
      <c r="I244" s="8">
        <v>10</v>
      </c>
      <c r="J244" s="8" t="s">
        <v>499</v>
      </c>
      <c r="K244" s="84"/>
      <c r="L244" s="8" t="s">
        <v>478</v>
      </c>
      <c r="M244" s="8" t="s">
        <v>732</v>
      </c>
      <c r="N244" s="8" t="s">
        <v>229</v>
      </c>
      <c r="O244" s="85">
        <v>39982</v>
      </c>
      <c r="P244" s="76" t="s">
        <v>1268</v>
      </c>
    </row>
    <row r="245" spans="1:16" ht="75" x14ac:dyDescent="0.25">
      <c r="A245" s="6">
        <v>11</v>
      </c>
      <c r="B245" s="55" t="s">
        <v>133</v>
      </c>
      <c r="C245" s="54" t="s">
        <v>1150</v>
      </c>
      <c r="D245" s="54" t="s">
        <v>828</v>
      </c>
      <c r="E245" s="8" t="s">
        <v>729</v>
      </c>
      <c r="F245" s="8" t="s">
        <v>21</v>
      </c>
      <c r="G245" s="8" t="s">
        <v>727</v>
      </c>
      <c r="H245" s="8" t="s">
        <v>475</v>
      </c>
      <c r="I245" s="8">
        <v>10</v>
      </c>
      <c r="J245" s="8" t="s">
        <v>499</v>
      </c>
      <c r="K245" s="84"/>
      <c r="L245" s="8" t="s">
        <v>478</v>
      </c>
      <c r="M245" s="8" t="s">
        <v>728</v>
      </c>
      <c r="N245" s="8" t="s">
        <v>229</v>
      </c>
      <c r="O245" s="85">
        <v>39982</v>
      </c>
      <c r="P245" s="76" t="s">
        <v>1268</v>
      </c>
    </row>
    <row r="246" spans="1:16" ht="45" x14ac:dyDescent="0.25">
      <c r="A246" s="6">
        <v>12</v>
      </c>
      <c r="B246" s="55" t="s">
        <v>133</v>
      </c>
      <c r="C246" s="54" t="s">
        <v>1151</v>
      </c>
      <c r="D246" s="54" t="s">
        <v>829</v>
      </c>
      <c r="E246" s="8" t="s">
        <v>729</v>
      </c>
      <c r="F246" s="8" t="s">
        <v>21</v>
      </c>
      <c r="G246" s="8" t="s">
        <v>727</v>
      </c>
      <c r="H246" s="8" t="s">
        <v>475</v>
      </c>
      <c r="I246" s="8">
        <v>38</v>
      </c>
      <c r="J246" s="8" t="s">
        <v>499</v>
      </c>
      <c r="K246" s="84"/>
      <c r="L246" s="8" t="s">
        <v>478</v>
      </c>
      <c r="M246" s="8" t="s">
        <v>728</v>
      </c>
      <c r="N246" s="8" t="s">
        <v>22</v>
      </c>
      <c r="O246" s="85">
        <v>39982</v>
      </c>
      <c r="P246" s="76" t="s">
        <v>1268</v>
      </c>
    </row>
    <row r="247" spans="1:16" ht="30" x14ac:dyDescent="0.25">
      <c r="A247" s="6">
        <v>114</v>
      </c>
      <c r="B247" s="55" t="s">
        <v>134</v>
      </c>
      <c r="C247" s="54" t="s">
        <v>1234</v>
      </c>
      <c r="D247" s="54" t="s">
        <v>870</v>
      </c>
      <c r="E247" s="8" t="s">
        <v>716</v>
      </c>
      <c r="F247" s="8" t="s">
        <v>135</v>
      </c>
      <c r="G247" s="8" t="s">
        <v>717</v>
      </c>
      <c r="H247" s="8" t="s">
        <v>505</v>
      </c>
      <c r="I247" s="8">
        <v>0.12</v>
      </c>
      <c r="J247" s="8" t="s">
        <v>718</v>
      </c>
      <c r="K247" s="87">
        <v>0</v>
      </c>
      <c r="L247" s="8" t="s">
        <v>500</v>
      </c>
      <c r="M247" s="8" t="s">
        <v>136</v>
      </c>
      <c r="N247" s="8" t="s">
        <v>17</v>
      </c>
      <c r="O247" s="85">
        <v>40260</v>
      </c>
      <c r="P247" s="76" t="s">
        <v>1268</v>
      </c>
    </row>
    <row r="248" spans="1:16" ht="45" x14ac:dyDescent="0.25">
      <c r="A248" s="6">
        <v>109</v>
      </c>
      <c r="B248" s="54" t="s">
        <v>137</v>
      </c>
      <c r="C248" s="54" t="s">
        <v>1227</v>
      </c>
      <c r="D248" s="54" t="s">
        <v>865</v>
      </c>
      <c r="E248" s="7" t="s">
        <v>711</v>
      </c>
      <c r="F248" s="8" t="s">
        <v>123</v>
      </c>
      <c r="G248" s="8" t="s">
        <v>715</v>
      </c>
      <c r="H248" s="8" t="s">
        <v>505</v>
      </c>
      <c r="I248" s="8">
        <v>7.0000000000000007E-2</v>
      </c>
      <c r="J248" s="8" t="s">
        <v>499</v>
      </c>
      <c r="K248" s="84"/>
      <c r="L248" s="8" t="s">
        <v>500</v>
      </c>
      <c r="M248" s="8" t="s">
        <v>124</v>
      </c>
      <c r="N248" s="8" t="s">
        <v>17</v>
      </c>
      <c r="O248" s="85">
        <v>39136</v>
      </c>
      <c r="P248" s="76" t="s">
        <v>1269</v>
      </c>
    </row>
    <row r="249" spans="1:16" ht="30" x14ac:dyDescent="0.25">
      <c r="A249" s="6">
        <v>110</v>
      </c>
      <c r="B249" s="55" t="s">
        <v>137</v>
      </c>
      <c r="C249" s="54" t="s">
        <v>1194</v>
      </c>
      <c r="D249" s="54" t="s">
        <v>850</v>
      </c>
      <c r="E249" s="8" t="s">
        <v>711</v>
      </c>
      <c r="F249" s="8" t="s">
        <v>72</v>
      </c>
      <c r="G249" s="8" t="s">
        <v>709</v>
      </c>
      <c r="H249" s="8" t="s">
        <v>505</v>
      </c>
      <c r="I249" s="8">
        <v>5.2999999999999999E-2</v>
      </c>
      <c r="J249" s="8" t="s">
        <v>499</v>
      </c>
      <c r="K249" s="84"/>
      <c r="L249" s="8" t="s">
        <v>500</v>
      </c>
      <c r="M249" s="8" t="s">
        <v>73</v>
      </c>
      <c r="N249" s="8" t="s">
        <v>17</v>
      </c>
      <c r="O249" s="85">
        <v>40658</v>
      </c>
      <c r="P249" s="76" t="s">
        <v>1269</v>
      </c>
    </row>
    <row r="250" spans="1:16" ht="30" x14ac:dyDescent="0.25">
      <c r="A250" s="6">
        <v>120</v>
      </c>
      <c r="B250" s="55" t="s">
        <v>138</v>
      </c>
      <c r="C250" s="54" t="s">
        <v>1192</v>
      </c>
      <c r="D250" s="54" t="s">
        <v>849</v>
      </c>
      <c r="E250" s="98" t="s">
        <v>697</v>
      </c>
      <c r="F250" s="8" t="s">
        <v>65</v>
      </c>
      <c r="G250" s="8" t="s">
        <v>692</v>
      </c>
      <c r="H250" s="8" t="s">
        <v>658</v>
      </c>
      <c r="I250" s="8">
        <v>24.1</v>
      </c>
      <c r="J250" s="8" t="s">
        <v>499</v>
      </c>
      <c r="K250" s="87">
        <v>0.34</v>
      </c>
      <c r="L250" s="8" t="s">
        <v>500</v>
      </c>
      <c r="M250" s="8" t="s">
        <v>66</v>
      </c>
      <c r="N250" s="8" t="s">
        <v>17</v>
      </c>
      <c r="O250" s="88">
        <v>41129</v>
      </c>
      <c r="P250" s="76" t="s">
        <v>1269</v>
      </c>
    </row>
    <row r="251" spans="1:16" ht="45" x14ac:dyDescent="0.25">
      <c r="A251" s="6">
        <v>16</v>
      </c>
      <c r="B251" s="54" t="s">
        <v>139</v>
      </c>
      <c r="C251" s="54" t="s">
        <v>1200</v>
      </c>
      <c r="D251" s="54" t="s">
        <v>855</v>
      </c>
      <c r="E251" s="7" t="s">
        <v>632</v>
      </c>
      <c r="F251" s="9" t="s">
        <v>92</v>
      </c>
      <c r="G251" s="8" t="s">
        <v>804</v>
      </c>
      <c r="H251" s="8" t="s">
        <v>475</v>
      </c>
      <c r="I251" s="8">
        <v>0.42</v>
      </c>
      <c r="J251" s="8" t="s">
        <v>683</v>
      </c>
      <c r="K251" s="84"/>
      <c r="L251" s="8" t="s">
        <v>478</v>
      </c>
      <c r="M251" s="8" t="s">
        <v>805</v>
      </c>
      <c r="N251" s="8" t="s">
        <v>9</v>
      </c>
      <c r="O251" s="85">
        <v>39240</v>
      </c>
      <c r="P251" s="76" t="s">
        <v>1269</v>
      </c>
    </row>
    <row r="252" spans="1:16" ht="45" x14ac:dyDescent="0.25">
      <c r="A252" s="6">
        <v>22</v>
      </c>
      <c r="B252" s="54" t="s">
        <v>139</v>
      </c>
      <c r="C252" s="54" t="s">
        <v>1235</v>
      </c>
      <c r="D252" s="54" t="s">
        <v>855</v>
      </c>
      <c r="E252" s="7" t="s">
        <v>632</v>
      </c>
      <c r="F252" s="9" t="s">
        <v>92</v>
      </c>
      <c r="G252" s="8" t="s">
        <v>686</v>
      </c>
      <c r="H252" s="8" t="s">
        <v>475</v>
      </c>
      <c r="I252" s="94">
        <v>0.04</v>
      </c>
      <c r="J252" s="8" t="s">
        <v>683</v>
      </c>
      <c r="K252" s="84"/>
      <c r="L252" s="8" t="s">
        <v>478</v>
      </c>
      <c r="M252" s="8" t="s">
        <v>687</v>
      </c>
      <c r="N252" s="8" t="s">
        <v>9</v>
      </c>
      <c r="O252" s="85">
        <v>39240</v>
      </c>
      <c r="P252" s="76" t="s">
        <v>1269</v>
      </c>
    </row>
    <row r="253" spans="1:16" ht="45" x14ac:dyDescent="0.25">
      <c r="A253" s="6">
        <v>23</v>
      </c>
      <c r="B253" s="55" t="s">
        <v>139</v>
      </c>
      <c r="C253" s="54" t="s">
        <v>1206</v>
      </c>
      <c r="D253" s="54" t="s">
        <v>856</v>
      </c>
      <c r="E253" s="7" t="s">
        <v>632</v>
      </c>
      <c r="F253" s="8" t="s">
        <v>93</v>
      </c>
      <c r="G253" s="8" t="s">
        <v>645</v>
      </c>
      <c r="H253" s="8" t="s">
        <v>475</v>
      </c>
      <c r="I253" s="8">
        <v>30.5</v>
      </c>
      <c r="J253" s="8" t="s">
        <v>499</v>
      </c>
      <c r="K253" s="87">
        <v>0.3</v>
      </c>
      <c r="L253" s="8"/>
      <c r="M253" s="11" t="s">
        <v>646</v>
      </c>
      <c r="N253" s="8" t="s">
        <v>17</v>
      </c>
      <c r="O253" s="85">
        <v>38258</v>
      </c>
      <c r="P253" s="76" t="s">
        <v>1269</v>
      </c>
    </row>
    <row r="254" spans="1:16" ht="45" x14ac:dyDescent="0.25">
      <c r="A254" s="6">
        <v>24</v>
      </c>
      <c r="B254" s="55" t="s">
        <v>139</v>
      </c>
      <c r="C254" s="54" t="s">
        <v>1207</v>
      </c>
      <c r="D254" s="54" t="s">
        <v>856</v>
      </c>
      <c r="E254" s="7" t="s">
        <v>632</v>
      </c>
      <c r="F254" s="8" t="s">
        <v>93</v>
      </c>
      <c r="G254" s="8" t="s">
        <v>641</v>
      </c>
      <c r="H254" s="8" t="s">
        <v>475</v>
      </c>
      <c r="I254" s="8">
        <v>30.5</v>
      </c>
      <c r="J254" s="8" t="s">
        <v>499</v>
      </c>
      <c r="K254" s="87">
        <v>0.3</v>
      </c>
      <c r="L254" s="8"/>
      <c r="M254" s="11" t="s">
        <v>642</v>
      </c>
      <c r="N254" s="8" t="s">
        <v>17</v>
      </c>
      <c r="O254" s="85">
        <v>38258</v>
      </c>
      <c r="P254" s="76" t="s">
        <v>1269</v>
      </c>
    </row>
    <row r="255" spans="1:16" ht="45" x14ac:dyDescent="0.25">
      <c r="A255" s="6">
        <v>25</v>
      </c>
      <c r="B255" s="55" t="s">
        <v>139</v>
      </c>
      <c r="C255" s="54" t="s">
        <v>1208</v>
      </c>
      <c r="D255" s="54" t="s">
        <v>856</v>
      </c>
      <c r="E255" s="7" t="s">
        <v>632</v>
      </c>
      <c r="F255" s="8" t="s">
        <v>93</v>
      </c>
      <c r="G255" s="11" t="s">
        <v>643</v>
      </c>
      <c r="H255" s="8" t="s">
        <v>475</v>
      </c>
      <c r="I255" s="8">
        <v>30.5</v>
      </c>
      <c r="J255" s="8" t="s">
        <v>499</v>
      </c>
      <c r="K255" s="87">
        <v>0.3</v>
      </c>
      <c r="L255" s="8"/>
      <c r="M255" s="11" t="s">
        <v>644</v>
      </c>
      <c r="N255" s="8" t="s">
        <v>17</v>
      </c>
      <c r="O255" s="85">
        <v>38258</v>
      </c>
      <c r="P255" s="76" t="s">
        <v>1269</v>
      </c>
    </row>
    <row r="256" spans="1:16" ht="45" x14ac:dyDescent="0.25">
      <c r="A256" s="6">
        <v>29</v>
      </c>
      <c r="B256" s="55" t="s">
        <v>139</v>
      </c>
      <c r="C256" s="54" t="s">
        <v>1209</v>
      </c>
      <c r="D256" s="54" t="s">
        <v>856</v>
      </c>
      <c r="E256" s="7" t="s">
        <v>632</v>
      </c>
      <c r="F256" s="8" t="s">
        <v>93</v>
      </c>
      <c r="G256" s="8" t="s">
        <v>630</v>
      </c>
      <c r="H256" s="8" t="s">
        <v>475</v>
      </c>
      <c r="I256" s="8">
        <v>30.5</v>
      </c>
      <c r="J256" s="8" t="s">
        <v>499</v>
      </c>
      <c r="K256" s="87">
        <v>0.3</v>
      </c>
      <c r="L256" s="8"/>
      <c r="M256" s="8" t="s">
        <v>631</v>
      </c>
      <c r="N256" s="8" t="s">
        <v>17</v>
      </c>
      <c r="O256" s="85">
        <v>38258</v>
      </c>
      <c r="P256" s="76" t="s">
        <v>1269</v>
      </c>
    </row>
    <row r="257" spans="1:16" ht="45" x14ac:dyDescent="0.25">
      <c r="A257" s="6">
        <v>106</v>
      </c>
      <c r="B257" s="55" t="s">
        <v>140</v>
      </c>
      <c r="C257" s="54" t="s">
        <v>1224</v>
      </c>
      <c r="D257" s="54" t="s">
        <v>864</v>
      </c>
      <c r="E257" s="8" t="s">
        <v>586</v>
      </c>
      <c r="F257" s="8" t="s">
        <v>114</v>
      </c>
      <c r="G257" s="8" t="s">
        <v>745</v>
      </c>
      <c r="H257" s="8" t="s">
        <v>475</v>
      </c>
      <c r="I257" s="86">
        <v>0.81</v>
      </c>
      <c r="J257" s="8" t="s">
        <v>527</v>
      </c>
      <c r="K257" s="84"/>
      <c r="L257" s="8" t="s">
        <v>500</v>
      </c>
      <c r="M257" s="8" t="s">
        <v>116</v>
      </c>
      <c r="N257" s="8" t="s">
        <v>17</v>
      </c>
      <c r="O257" s="85">
        <v>40282</v>
      </c>
      <c r="P257" s="76" t="s">
        <v>1268</v>
      </c>
    </row>
    <row r="258" spans="1:16" ht="45" x14ac:dyDescent="0.25">
      <c r="A258" s="6">
        <v>107</v>
      </c>
      <c r="B258" s="55" t="s">
        <v>140</v>
      </c>
      <c r="C258" s="54" t="s">
        <v>1225</v>
      </c>
      <c r="D258" s="54" t="s">
        <v>864</v>
      </c>
      <c r="E258" s="8" t="s">
        <v>586</v>
      </c>
      <c r="F258" s="8" t="s">
        <v>114</v>
      </c>
      <c r="G258" s="8" t="s">
        <v>612</v>
      </c>
      <c r="H258" s="8" t="s">
        <v>475</v>
      </c>
      <c r="I258" s="86">
        <v>0.35</v>
      </c>
      <c r="J258" s="8" t="s">
        <v>527</v>
      </c>
      <c r="K258" s="84"/>
      <c r="L258" s="8" t="s">
        <v>500</v>
      </c>
      <c r="M258" s="8" t="s">
        <v>117</v>
      </c>
      <c r="N258" s="8" t="s">
        <v>17</v>
      </c>
      <c r="O258" s="85">
        <v>40282</v>
      </c>
      <c r="P258" s="76" t="s">
        <v>1268</v>
      </c>
    </row>
    <row r="259" spans="1:16" ht="45" x14ac:dyDescent="0.25">
      <c r="A259" s="6">
        <v>108</v>
      </c>
      <c r="B259" s="55" t="s">
        <v>140</v>
      </c>
      <c r="C259" s="54" t="s">
        <v>1226</v>
      </c>
      <c r="D259" s="54" t="s">
        <v>864</v>
      </c>
      <c r="E259" s="8" t="s">
        <v>586</v>
      </c>
      <c r="F259" s="8" t="s">
        <v>114</v>
      </c>
      <c r="G259" s="8" t="s">
        <v>778</v>
      </c>
      <c r="H259" s="8" t="s">
        <v>475</v>
      </c>
      <c r="I259" s="8">
        <v>0.13300000000000001</v>
      </c>
      <c r="J259" s="8" t="s">
        <v>527</v>
      </c>
      <c r="K259" s="84"/>
      <c r="L259" s="8" t="s">
        <v>500</v>
      </c>
      <c r="M259" s="8" t="s">
        <v>115</v>
      </c>
      <c r="N259" s="8" t="s">
        <v>17</v>
      </c>
      <c r="O259" s="85">
        <v>40282</v>
      </c>
      <c r="P259" s="76" t="s">
        <v>1268</v>
      </c>
    </row>
    <row r="260" spans="1:16" ht="45" x14ac:dyDescent="0.25">
      <c r="A260" s="6">
        <v>102</v>
      </c>
      <c r="B260" s="55" t="s">
        <v>140</v>
      </c>
      <c r="C260" s="54" t="s">
        <v>1229</v>
      </c>
      <c r="D260" s="54" t="s">
        <v>863</v>
      </c>
      <c r="E260" s="8" t="s">
        <v>586</v>
      </c>
      <c r="F260" s="103" t="s">
        <v>186</v>
      </c>
      <c r="G260" s="8" t="s">
        <v>811</v>
      </c>
      <c r="H260" s="8" t="s">
        <v>475</v>
      </c>
      <c r="I260" s="8">
        <v>1.1200000000000001</v>
      </c>
      <c r="J260" s="8" t="s">
        <v>527</v>
      </c>
      <c r="K260" s="84"/>
      <c r="L260" s="8" t="s">
        <v>500</v>
      </c>
      <c r="M260" s="8" t="s">
        <v>812</v>
      </c>
      <c r="N260" s="8" t="s">
        <v>17</v>
      </c>
      <c r="O260" s="85">
        <v>40081</v>
      </c>
      <c r="P260" s="76" t="s">
        <v>1268</v>
      </c>
    </row>
    <row r="261" spans="1:16" ht="75" x14ac:dyDescent="0.25">
      <c r="A261" s="6">
        <v>9</v>
      </c>
      <c r="B261" s="55" t="s">
        <v>140</v>
      </c>
      <c r="C261" s="54" t="s">
        <v>1166</v>
      </c>
      <c r="D261" s="54" t="s">
        <v>840</v>
      </c>
      <c r="E261" s="8" t="s">
        <v>586</v>
      </c>
      <c r="F261" s="8" t="s">
        <v>43</v>
      </c>
      <c r="G261" s="8" t="s">
        <v>583</v>
      </c>
      <c r="H261" s="8" t="s">
        <v>475</v>
      </c>
      <c r="I261" s="8">
        <v>11.8</v>
      </c>
      <c r="J261" s="8" t="s">
        <v>527</v>
      </c>
      <c r="K261" s="84"/>
      <c r="L261" s="8" t="s">
        <v>500</v>
      </c>
      <c r="M261" s="8" t="s">
        <v>590</v>
      </c>
      <c r="N261" s="8" t="s">
        <v>45</v>
      </c>
      <c r="O261" s="85">
        <v>40851</v>
      </c>
      <c r="P261" s="76" t="s">
        <v>1268</v>
      </c>
    </row>
    <row r="262" spans="1:16" ht="75" x14ac:dyDescent="0.25">
      <c r="A262" s="6">
        <v>9</v>
      </c>
      <c r="B262" s="55" t="s">
        <v>140</v>
      </c>
      <c r="C262" s="54" t="s">
        <v>1167</v>
      </c>
      <c r="D262" s="54" t="s">
        <v>840</v>
      </c>
      <c r="E262" s="8" t="s">
        <v>586</v>
      </c>
      <c r="F262" s="8" t="s">
        <v>43</v>
      </c>
      <c r="G262" s="8" t="s">
        <v>583</v>
      </c>
      <c r="H262" s="8" t="s">
        <v>475</v>
      </c>
      <c r="I262" s="8">
        <v>35.799999999999997</v>
      </c>
      <c r="J262" s="8" t="s">
        <v>527</v>
      </c>
      <c r="K262" s="84"/>
      <c r="L262" s="8" t="s">
        <v>500</v>
      </c>
      <c r="M262" s="8" t="s">
        <v>584</v>
      </c>
      <c r="N262" s="8" t="s">
        <v>45</v>
      </c>
      <c r="O262" s="85">
        <v>40851</v>
      </c>
      <c r="P262" s="76" t="s">
        <v>1268</v>
      </c>
    </row>
    <row r="263" spans="1:16" ht="30" x14ac:dyDescent="0.25">
      <c r="A263" s="6">
        <v>8</v>
      </c>
      <c r="B263" s="54" t="s">
        <v>140</v>
      </c>
      <c r="C263" s="54" t="s">
        <v>1168</v>
      </c>
      <c r="D263" s="54" t="s">
        <v>839</v>
      </c>
      <c r="E263" s="8" t="s">
        <v>586</v>
      </c>
      <c r="F263" s="8" t="s">
        <v>591</v>
      </c>
      <c r="G263" s="8" t="s">
        <v>583</v>
      </c>
      <c r="H263" s="8" t="s">
        <v>475</v>
      </c>
      <c r="I263" s="8">
        <v>4.5</v>
      </c>
      <c r="J263" s="8" t="s">
        <v>488</v>
      </c>
      <c r="K263" s="87"/>
      <c r="L263" s="8" t="s">
        <v>478</v>
      </c>
      <c r="M263" s="8" t="s">
        <v>44</v>
      </c>
      <c r="N263" s="8" t="s">
        <v>8</v>
      </c>
      <c r="O263" s="85">
        <v>39127</v>
      </c>
      <c r="P263" s="76" t="s">
        <v>1268</v>
      </c>
    </row>
    <row r="264" spans="1:16" ht="60" x14ac:dyDescent="0.25">
      <c r="A264" s="6">
        <v>8</v>
      </c>
      <c r="B264" s="54" t="s">
        <v>140</v>
      </c>
      <c r="C264" s="54" t="s">
        <v>1168</v>
      </c>
      <c r="D264" s="54" t="s">
        <v>839</v>
      </c>
      <c r="E264" s="8" t="s">
        <v>586</v>
      </c>
      <c r="F264" s="8" t="s">
        <v>591</v>
      </c>
      <c r="G264" s="8" t="s">
        <v>583</v>
      </c>
      <c r="H264" s="8" t="s">
        <v>475</v>
      </c>
      <c r="I264" s="8"/>
      <c r="J264" s="8"/>
      <c r="K264" s="87">
        <v>0.63</v>
      </c>
      <c r="L264" s="8" t="s">
        <v>594</v>
      </c>
      <c r="M264" s="8" t="s">
        <v>44</v>
      </c>
      <c r="N264" s="8" t="s">
        <v>8</v>
      </c>
      <c r="O264" s="85">
        <v>39127</v>
      </c>
      <c r="P264" s="76" t="s">
        <v>1268</v>
      </c>
    </row>
    <row r="265" spans="1:16" ht="60" x14ac:dyDescent="0.25">
      <c r="A265" s="6">
        <v>8</v>
      </c>
      <c r="B265" s="54" t="s">
        <v>140</v>
      </c>
      <c r="C265" s="54" t="s">
        <v>1168</v>
      </c>
      <c r="D265" s="54" t="s">
        <v>839</v>
      </c>
      <c r="E265" s="8" t="s">
        <v>586</v>
      </c>
      <c r="F265" s="8" t="s">
        <v>591</v>
      </c>
      <c r="G265" s="8" t="s">
        <v>583</v>
      </c>
      <c r="H265" s="8" t="s">
        <v>475</v>
      </c>
      <c r="I265" s="8"/>
      <c r="J265" s="8"/>
      <c r="K265" s="87">
        <v>0.71</v>
      </c>
      <c r="L265" s="8" t="s">
        <v>593</v>
      </c>
      <c r="M265" s="8" t="s">
        <v>44</v>
      </c>
      <c r="N265" s="8" t="s">
        <v>8</v>
      </c>
      <c r="O265" s="85">
        <v>39127</v>
      </c>
      <c r="P265" s="76" t="s">
        <v>1268</v>
      </c>
    </row>
    <row r="266" spans="1:16" ht="30" x14ac:dyDescent="0.25">
      <c r="A266" s="6">
        <v>114</v>
      </c>
      <c r="B266" s="55" t="s">
        <v>141</v>
      </c>
      <c r="C266" s="54" t="s">
        <v>1234</v>
      </c>
      <c r="D266" s="54" t="s">
        <v>870</v>
      </c>
      <c r="E266" s="8" t="s">
        <v>698</v>
      </c>
      <c r="F266" s="8" t="s">
        <v>135</v>
      </c>
      <c r="G266" s="8" t="s">
        <v>717</v>
      </c>
      <c r="H266" s="8" t="s">
        <v>505</v>
      </c>
      <c r="I266" s="8">
        <v>0.72</v>
      </c>
      <c r="J266" s="8" t="s">
        <v>718</v>
      </c>
      <c r="K266" s="87">
        <v>0.1</v>
      </c>
      <c r="L266" s="8" t="s">
        <v>500</v>
      </c>
      <c r="M266" s="8" t="s">
        <v>136</v>
      </c>
      <c r="N266" s="8" t="s">
        <v>17</v>
      </c>
      <c r="O266" s="85">
        <v>40260</v>
      </c>
      <c r="P266" s="76" t="s">
        <v>1268</v>
      </c>
    </row>
    <row r="267" spans="1:16" ht="30" x14ac:dyDescent="0.25">
      <c r="A267" s="6">
        <v>120</v>
      </c>
      <c r="B267" s="55" t="s">
        <v>141</v>
      </c>
      <c r="C267" s="54" t="s">
        <v>1192</v>
      </c>
      <c r="D267" s="54" t="s">
        <v>849</v>
      </c>
      <c r="E267" s="8" t="s">
        <v>698</v>
      </c>
      <c r="F267" s="8" t="s">
        <v>65</v>
      </c>
      <c r="G267" s="8" t="s">
        <v>692</v>
      </c>
      <c r="H267" s="8" t="s">
        <v>658</v>
      </c>
      <c r="I267" s="8">
        <v>24.1</v>
      </c>
      <c r="J267" s="8" t="s">
        <v>499</v>
      </c>
      <c r="K267" s="87">
        <v>0.34</v>
      </c>
      <c r="L267" s="8" t="s">
        <v>500</v>
      </c>
      <c r="M267" s="8" t="s">
        <v>66</v>
      </c>
      <c r="N267" s="8" t="s">
        <v>17</v>
      </c>
      <c r="O267" s="88">
        <v>41129</v>
      </c>
      <c r="P267" s="76" t="s">
        <v>1268</v>
      </c>
    </row>
    <row r="268" spans="1:16" ht="60" x14ac:dyDescent="0.25">
      <c r="A268" s="6">
        <v>46</v>
      </c>
      <c r="B268" s="55" t="s">
        <v>142</v>
      </c>
      <c r="C268" s="54" t="s">
        <v>1181</v>
      </c>
      <c r="D268" s="54" t="s">
        <v>826</v>
      </c>
      <c r="E268" s="7" t="s">
        <v>481</v>
      </c>
      <c r="F268" s="8" t="s">
        <v>14</v>
      </c>
      <c r="G268" s="8" t="s">
        <v>474</v>
      </c>
      <c r="H268" s="8" t="s">
        <v>475</v>
      </c>
      <c r="I268" s="94">
        <v>2.35</v>
      </c>
      <c r="J268" s="8" t="s">
        <v>476</v>
      </c>
      <c r="K268" s="84"/>
      <c r="L268" s="8" t="s">
        <v>478</v>
      </c>
      <c r="M268" s="8" t="s">
        <v>477</v>
      </c>
      <c r="N268" s="8" t="s">
        <v>9</v>
      </c>
      <c r="O268" s="85">
        <v>38812</v>
      </c>
      <c r="P268" s="76" t="s">
        <v>1269</v>
      </c>
    </row>
    <row r="269" spans="1:16" ht="60" x14ac:dyDescent="0.25">
      <c r="A269" s="6">
        <v>48</v>
      </c>
      <c r="B269" s="55" t="s">
        <v>142</v>
      </c>
      <c r="C269" s="54" t="s">
        <v>1182</v>
      </c>
      <c r="D269" s="54" t="s">
        <v>826</v>
      </c>
      <c r="E269" s="7" t="s">
        <v>481</v>
      </c>
      <c r="F269" s="8" t="s">
        <v>14</v>
      </c>
      <c r="G269" s="8" t="s">
        <v>490</v>
      </c>
      <c r="H269" s="8" t="s">
        <v>475</v>
      </c>
      <c r="I269" s="94">
        <v>2.34</v>
      </c>
      <c r="J269" s="8" t="s">
        <v>476</v>
      </c>
      <c r="K269" s="84"/>
      <c r="L269" s="8" t="s">
        <v>478</v>
      </c>
      <c r="M269" s="8" t="s">
        <v>491</v>
      </c>
      <c r="N269" s="8" t="s">
        <v>9</v>
      </c>
      <c r="O269" s="85">
        <v>38812</v>
      </c>
      <c r="P269" s="76" t="s">
        <v>1269</v>
      </c>
    </row>
    <row r="270" spans="1:16" ht="60" x14ac:dyDescent="0.25">
      <c r="A270" s="6">
        <v>49</v>
      </c>
      <c r="B270" s="55" t="s">
        <v>142</v>
      </c>
      <c r="C270" s="54" t="s">
        <v>1183</v>
      </c>
      <c r="D270" s="54" t="s">
        <v>826</v>
      </c>
      <c r="E270" s="7" t="s">
        <v>481</v>
      </c>
      <c r="F270" s="8" t="s">
        <v>14</v>
      </c>
      <c r="G270" s="8" t="s">
        <v>494</v>
      </c>
      <c r="H270" s="8" t="s">
        <v>475</v>
      </c>
      <c r="I270" s="94">
        <v>2.23</v>
      </c>
      <c r="J270" s="8" t="s">
        <v>476</v>
      </c>
      <c r="K270" s="84"/>
      <c r="L270" s="8" t="s">
        <v>478</v>
      </c>
      <c r="M270" s="8" t="s">
        <v>570</v>
      </c>
      <c r="N270" s="8" t="s">
        <v>9</v>
      </c>
      <c r="O270" s="85">
        <v>38812</v>
      </c>
      <c r="P270" s="76" t="s">
        <v>1269</v>
      </c>
    </row>
    <row r="271" spans="1:16" ht="60" x14ac:dyDescent="0.25">
      <c r="A271" s="6">
        <v>51</v>
      </c>
      <c r="B271" s="55" t="s">
        <v>142</v>
      </c>
      <c r="C271" s="54" t="s">
        <v>1184</v>
      </c>
      <c r="D271" s="54" t="s">
        <v>826</v>
      </c>
      <c r="E271" s="7" t="s">
        <v>481</v>
      </c>
      <c r="F271" s="8" t="s">
        <v>14</v>
      </c>
      <c r="G271" s="8" t="s">
        <v>567</v>
      </c>
      <c r="H271" s="8" t="s">
        <v>475</v>
      </c>
      <c r="I271" s="94">
        <v>1.4</v>
      </c>
      <c r="J271" s="8" t="s">
        <v>476</v>
      </c>
      <c r="K271" s="84"/>
      <c r="L271" s="8" t="s">
        <v>478</v>
      </c>
      <c r="M271" s="8" t="s">
        <v>568</v>
      </c>
      <c r="N271" s="8" t="s">
        <v>9</v>
      </c>
      <c r="O271" s="85">
        <v>38812</v>
      </c>
      <c r="P271" s="76" t="s">
        <v>1269</v>
      </c>
    </row>
    <row r="272" spans="1:16" ht="60" x14ac:dyDescent="0.25">
      <c r="A272" s="6">
        <v>52</v>
      </c>
      <c r="B272" s="55" t="s">
        <v>142</v>
      </c>
      <c r="C272" s="54" t="s">
        <v>1185</v>
      </c>
      <c r="D272" s="54" t="s">
        <v>826</v>
      </c>
      <c r="E272" s="7" t="s">
        <v>481</v>
      </c>
      <c r="F272" s="8" t="s">
        <v>14</v>
      </c>
      <c r="G272" s="8" t="s">
        <v>571</v>
      </c>
      <c r="H272" s="8" t="s">
        <v>475</v>
      </c>
      <c r="I272" s="94">
        <v>1.26</v>
      </c>
      <c r="J272" s="8" t="s">
        <v>476</v>
      </c>
      <c r="K272" s="84"/>
      <c r="L272" s="8" t="s">
        <v>478</v>
      </c>
      <c r="M272" s="8" t="s">
        <v>572</v>
      </c>
      <c r="N272" s="8" t="s">
        <v>9</v>
      </c>
      <c r="O272" s="85">
        <v>38812</v>
      </c>
      <c r="P272" s="76" t="s">
        <v>1269</v>
      </c>
    </row>
    <row r="273" spans="1:17" ht="60" x14ac:dyDescent="0.25">
      <c r="A273" s="6">
        <v>53</v>
      </c>
      <c r="B273" s="55" t="s">
        <v>142</v>
      </c>
      <c r="C273" s="54" t="s">
        <v>1186</v>
      </c>
      <c r="D273" s="54" t="s">
        <v>826</v>
      </c>
      <c r="E273" s="7" t="s">
        <v>481</v>
      </c>
      <c r="F273" s="8" t="s">
        <v>14</v>
      </c>
      <c r="G273" s="8" t="s">
        <v>492</v>
      </c>
      <c r="H273" s="8" t="s">
        <v>475</v>
      </c>
      <c r="I273" s="94">
        <v>0.44</v>
      </c>
      <c r="J273" s="8" t="s">
        <v>476</v>
      </c>
      <c r="K273" s="84"/>
      <c r="L273" s="8" t="s">
        <v>478</v>
      </c>
      <c r="M273" s="8" t="s">
        <v>569</v>
      </c>
      <c r="N273" s="8" t="s">
        <v>9</v>
      </c>
      <c r="O273" s="85">
        <v>38812</v>
      </c>
      <c r="P273" s="76" t="s">
        <v>1269</v>
      </c>
    </row>
    <row r="274" spans="1:17" ht="45" x14ac:dyDescent="0.25">
      <c r="A274" s="6">
        <v>47</v>
      </c>
      <c r="B274" s="55" t="s">
        <v>143</v>
      </c>
      <c r="C274" s="54" t="s">
        <v>1187</v>
      </c>
      <c r="D274" s="54" t="s">
        <v>848</v>
      </c>
      <c r="E274" s="8" t="s">
        <v>481</v>
      </c>
      <c r="F274" s="8" t="s">
        <v>63</v>
      </c>
      <c r="G274" s="8" t="s">
        <v>474</v>
      </c>
      <c r="H274" s="8" t="s">
        <v>487</v>
      </c>
      <c r="I274" s="94">
        <v>7.21</v>
      </c>
      <c r="J274" s="8" t="s">
        <v>488</v>
      </c>
      <c r="K274" s="84"/>
      <c r="L274" s="8" t="s">
        <v>478</v>
      </c>
      <c r="M274" s="8" t="s">
        <v>489</v>
      </c>
      <c r="N274" s="8" t="s">
        <v>22</v>
      </c>
      <c r="O274" s="85">
        <v>41054</v>
      </c>
      <c r="P274" s="76" t="s">
        <v>1269</v>
      </c>
    </row>
    <row r="275" spans="1:17" ht="45" x14ac:dyDescent="0.25">
      <c r="A275" s="6">
        <v>50</v>
      </c>
      <c r="B275" s="55" t="s">
        <v>143</v>
      </c>
      <c r="C275" s="54" t="s">
        <v>1188</v>
      </c>
      <c r="D275" s="54" t="s">
        <v>848</v>
      </c>
      <c r="E275" s="8" t="s">
        <v>481</v>
      </c>
      <c r="F275" s="8" t="s">
        <v>63</v>
      </c>
      <c r="G275" s="8" t="s">
        <v>494</v>
      </c>
      <c r="H275" s="8" t="s">
        <v>487</v>
      </c>
      <c r="I275" s="94">
        <v>3.96</v>
      </c>
      <c r="J275" s="8" t="s">
        <v>488</v>
      </c>
      <c r="K275" s="84"/>
      <c r="L275" s="8" t="s">
        <v>478</v>
      </c>
      <c r="M275" s="8" t="s">
        <v>495</v>
      </c>
      <c r="N275" s="8" t="s">
        <v>22</v>
      </c>
      <c r="O275" s="85">
        <v>41054</v>
      </c>
      <c r="P275" s="76" t="s">
        <v>1269</v>
      </c>
    </row>
    <row r="276" spans="1:17" ht="45" x14ac:dyDescent="0.25">
      <c r="A276" s="6">
        <v>55</v>
      </c>
      <c r="B276" s="55" t="s">
        <v>143</v>
      </c>
      <c r="C276" s="54" t="s">
        <v>1215</v>
      </c>
      <c r="D276" s="54" t="s">
        <v>848</v>
      </c>
      <c r="E276" s="8" t="s">
        <v>481</v>
      </c>
      <c r="F276" s="8" t="s">
        <v>63</v>
      </c>
      <c r="G276" s="8" t="s">
        <v>807</v>
      </c>
      <c r="H276" s="8" t="s">
        <v>487</v>
      </c>
      <c r="I276" s="94">
        <v>2.63</v>
      </c>
      <c r="J276" s="8" t="s">
        <v>488</v>
      </c>
      <c r="K276" s="84"/>
      <c r="L276" s="8" t="s">
        <v>478</v>
      </c>
      <c r="M276" s="8" t="s">
        <v>808</v>
      </c>
      <c r="N276" s="8" t="s">
        <v>22</v>
      </c>
      <c r="O276" s="85">
        <v>41054</v>
      </c>
      <c r="P276" s="76" t="s">
        <v>1269</v>
      </c>
    </row>
    <row r="277" spans="1:17" ht="45" x14ac:dyDescent="0.25">
      <c r="A277" s="6">
        <v>56</v>
      </c>
      <c r="B277" s="55" t="s">
        <v>143</v>
      </c>
      <c r="C277" s="54" t="s">
        <v>1236</v>
      </c>
      <c r="D277" s="54" t="s">
        <v>848</v>
      </c>
      <c r="E277" s="8" t="s">
        <v>481</v>
      </c>
      <c r="F277" s="8" t="s">
        <v>63</v>
      </c>
      <c r="G277" s="8" t="s">
        <v>809</v>
      </c>
      <c r="H277" s="8" t="s">
        <v>487</v>
      </c>
      <c r="I277" s="94">
        <v>0.56000000000000005</v>
      </c>
      <c r="J277" s="8" t="s">
        <v>488</v>
      </c>
      <c r="K277" s="84"/>
      <c r="L277" s="8" t="s">
        <v>478</v>
      </c>
      <c r="M277" s="8" t="s">
        <v>810</v>
      </c>
      <c r="N277" s="8" t="s">
        <v>22</v>
      </c>
      <c r="O277" s="85">
        <v>41054</v>
      </c>
      <c r="P277" s="76" t="s">
        <v>1269</v>
      </c>
    </row>
    <row r="278" spans="1:17" ht="45" x14ac:dyDescent="0.25">
      <c r="A278" s="6">
        <v>57</v>
      </c>
      <c r="B278" s="55" t="s">
        <v>143</v>
      </c>
      <c r="C278" s="54" t="s">
        <v>1237</v>
      </c>
      <c r="D278" s="54" t="s">
        <v>848</v>
      </c>
      <c r="E278" s="8" t="s">
        <v>481</v>
      </c>
      <c r="F278" s="8" t="s">
        <v>63</v>
      </c>
      <c r="G278" s="8" t="s">
        <v>506</v>
      </c>
      <c r="H278" s="8" t="s">
        <v>487</v>
      </c>
      <c r="I278" s="94">
        <v>1.43</v>
      </c>
      <c r="J278" s="8" t="s">
        <v>488</v>
      </c>
      <c r="K278" s="84"/>
      <c r="L278" s="8" t="s">
        <v>478</v>
      </c>
      <c r="M278" s="8" t="s">
        <v>507</v>
      </c>
      <c r="N278" s="8" t="s">
        <v>22</v>
      </c>
      <c r="O278" s="85">
        <v>41054</v>
      </c>
      <c r="P278" s="76" t="s">
        <v>1269</v>
      </c>
    </row>
    <row r="279" spans="1:17" ht="45" x14ac:dyDescent="0.25">
      <c r="A279" s="6">
        <v>58</v>
      </c>
      <c r="B279" s="55" t="s">
        <v>143</v>
      </c>
      <c r="C279" s="54" t="s">
        <v>1216</v>
      </c>
      <c r="D279" s="54" t="s">
        <v>848</v>
      </c>
      <c r="E279" s="8" t="s">
        <v>481</v>
      </c>
      <c r="F279" s="8" t="s">
        <v>63</v>
      </c>
      <c r="G279" s="8" t="s">
        <v>579</v>
      </c>
      <c r="H279" s="8" t="s">
        <v>487</v>
      </c>
      <c r="I279" s="94">
        <v>0.11</v>
      </c>
      <c r="J279" s="8" t="s">
        <v>488</v>
      </c>
      <c r="K279" s="84"/>
      <c r="L279" s="8" t="s">
        <v>478</v>
      </c>
      <c r="M279" s="8" t="s">
        <v>580</v>
      </c>
      <c r="N279" s="8" t="s">
        <v>22</v>
      </c>
      <c r="O279" s="85">
        <v>41054</v>
      </c>
      <c r="P279" s="76" t="s">
        <v>1269</v>
      </c>
    </row>
    <row r="280" spans="1:17" ht="60" x14ac:dyDescent="0.25">
      <c r="A280" s="6">
        <v>59</v>
      </c>
      <c r="B280" s="55" t="s">
        <v>143</v>
      </c>
      <c r="C280" s="54" t="s">
        <v>1217</v>
      </c>
      <c r="D280" s="54" t="s">
        <v>848</v>
      </c>
      <c r="E280" s="8" t="s">
        <v>481</v>
      </c>
      <c r="F280" s="8" t="s">
        <v>63</v>
      </c>
      <c r="G280" s="8" t="s">
        <v>581</v>
      </c>
      <c r="H280" s="8" t="s">
        <v>487</v>
      </c>
      <c r="I280" s="94">
        <v>0.21</v>
      </c>
      <c r="J280" s="8" t="s">
        <v>488</v>
      </c>
      <c r="K280" s="84"/>
      <c r="L280" s="8" t="s">
        <v>478</v>
      </c>
      <c r="M280" s="8" t="s">
        <v>582</v>
      </c>
      <c r="N280" s="8" t="s">
        <v>22</v>
      </c>
      <c r="O280" s="85">
        <v>41054</v>
      </c>
      <c r="P280" s="76" t="s">
        <v>1269</v>
      </c>
    </row>
    <row r="281" spans="1:17" ht="45" x14ac:dyDescent="0.25">
      <c r="A281" s="6">
        <v>23</v>
      </c>
      <c r="B281" s="55" t="s">
        <v>144</v>
      </c>
      <c r="C281" s="54" t="s">
        <v>1206</v>
      </c>
      <c r="D281" s="54" t="s">
        <v>856</v>
      </c>
      <c r="E281" s="7" t="s">
        <v>633</v>
      </c>
      <c r="F281" s="8" t="s">
        <v>93</v>
      </c>
      <c r="G281" s="8" t="s">
        <v>645</v>
      </c>
      <c r="H281" s="8" t="s">
        <v>475</v>
      </c>
      <c r="I281" s="8">
        <v>30.5</v>
      </c>
      <c r="J281" s="8" t="s">
        <v>499</v>
      </c>
      <c r="K281" s="87">
        <v>0.3</v>
      </c>
      <c r="L281" s="8"/>
      <c r="M281" s="11" t="s">
        <v>646</v>
      </c>
      <c r="N281" s="8" t="s">
        <v>17</v>
      </c>
      <c r="O281" s="85">
        <v>38258</v>
      </c>
      <c r="P281" s="76" t="s">
        <v>1269</v>
      </c>
    </row>
    <row r="282" spans="1:17" ht="45" x14ac:dyDescent="0.25">
      <c r="A282" s="6">
        <v>24</v>
      </c>
      <c r="B282" s="55" t="s">
        <v>144</v>
      </c>
      <c r="C282" s="54" t="s">
        <v>1207</v>
      </c>
      <c r="D282" s="54" t="s">
        <v>856</v>
      </c>
      <c r="E282" s="7" t="s">
        <v>633</v>
      </c>
      <c r="F282" s="8" t="s">
        <v>93</v>
      </c>
      <c r="G282" s="8" t="s">
        <v>641</v>
      </c>
      <c r="H282" s="8" t="s">
        <v>475</v>
      </c>
      <c r="I282" s="8">
        <v>30.5</v>
      </c>
      <c r="J282" s="8" t="s">
        <v>499</v>
      </c>
      <c r="K282" s="87">
        <v>0.3</v>
      </c>
      <c r="L282" s="8"/>
      <c r="M282" s="11" t="s">
        <v>642</v>
      </c>
      <c r="N282" s="8" t="s">
        <v>17</v>
      </c>
      <c r="O282" s="85">
        <v>38258</v>
      </c>
      <c r="P282" s="76" t="s">
        <v>1269</v>
      </c>
    </row>
    <row r="283" spans="1:17" ht="45" x14ac:dyDescent="0.25">
      <c r="A283" s="6">
        <v>25</v>
      </c>
      <c r="B283" s="55" t="s">
        <v>144</v>
      </c>
      <c r="C283" s="54" t="s">
        <v>1208</v>
      </c>
      <c r="D283" s="54" t="s">
        <v>856</v>
      </c>
      <c r="E283" s="7" t="s">
        <v>633</v>
      </c>
      <c r="F283" s="8" t="s">
        <v>93</v>
      </c>
      <c r="G283" s="11" t="s">
        <v>643</v>
      </c>
      <c r="H283" s="8" t="s">
        <v>475</v>
      </c>
      <c r="I283" s="8">
        <v>30.5</v>
      </c>
      <c r="J283" s="8" t="s">
        <v>499</v>
      </c>
      <c r="K283" s="87">
        <v>0.3</v>
      </c>
      <c r="L283" s="8"/>
      <c r="M283" s="11" t="s">
        <v>644</v>
      </c>
      <c r="N283" s="8" t="s">
        <v>17</v>
      </c>
      <c r="O283" s="85">
        <v>38258</v>
      </c>
      <c r="P283" s="76" t="s">
        <v>1269</v>
      </c>
    </row>
    <row r="284" spans="1:17" ht="45" x14ac:dyDescent="0.25">
      <c r="A284" s="6">
        <v>29</v>
      </c>
      <c r="B284" s="55" t="s">
        <v>144</v>
      </c>
      <c r="C284" s="54" t="s">
        <v>1209</v>
      </c>
      <c r="D284" s="54" t="s">
        <v>856</v>
      </c>
      <c r="E284" s="7" t="s">
        <v>633</v>
      </c>
      <c r="F284" s="8" t="s">
        <v>93</v>
      </c>
      <c r="G284" s="8" t="s">
        <v>630</v>
      </c>
      <c r="H284" s="8" t="s">
        <v>475</v>
      </c>
      <c r="I284" s="8">
        <v>30.5</v>
      </c>
      <c r="J284" s="8" t="s">
        <v>499</v>
      </c>
      <c r="K284" s="87">
        <v>0.3</v>
      </c>
      <c r="L284" s="8"/>
      <c r="M284" s="8" t="s">
        <v>631</v>
      </c>
      <c r="N284" s="8" t="s">
        <v>17</v>
      </c>
      <c r="O284" s="85">
        <v>38258</v>
      </c>
      <c r="P284" s="76" t="s">
        <v>1269</v>
      </c>
    </row>
    <row r="285" spans="1:17" ht="45" x14ac:dyDescent="0.25">
      <c r="A285" s="6">
        <v>105</v>
      </c>
      <c r="B285" s="55" t="s">
        <v>145</v>
      </c>
      <c r="C285" s="54" t="s">
        <v>1221</v>
      </c>
      <c r="D285" s="54" t="s">
        <v>861</v>
      </c>
      <c r="E285" s="8" t="s">
        <v>653</v>
      </c>
      <c r="F285" s="8" t="s">
        <v>106</v>
      </c>
      <c r="G285" s="8" t="s">
        <v>650</v>
      </c>
      <c r="H285" s="8" t="s">
        <v>475</v>
      </c>
      <c r="I285" s="94">
        <v>8.44</v>
      </c>
      <c r="J285" s="8" t="s">
        <v>499</v>
      </c>
      <c r="K285" s="84"/>
      <c r="L285" s="8" t="s">
        <v>500</v>
      </c>
      <c r="M285" s="8" t="s">
        <v>107</v>
      </c>
      <c r="N285" s="8" t="s">
        <v>17</v>
      </c>
      <c r="O285" s="85">
        <v>40582</v>
      </c>
      <c r="P285" s="76" t="s">
        <v>1269</v>
      </c>
    </row>
    <row r="286" spans="1:17" ht="45" x14ac:dyDescent="0.25">
      <c r="A286" s="6">
        <v>109</v>
      </c>
      <c r="B286" s="54" t="s">
        <v>146</v>
      </c>
      <c r="C286" s="54" t="s">
        <v>1227</v>
      </c>
      <c r="D286" s="54" t="s">
        <v>865</v>
      </c>
      <c r="E286" s="7" t="s">
        <v>712</v>
      </c>
      <c r="F286" s="8" t="s">
        <v>123</v>
      </c>
      <c r="G286" s="8" t="s">
        <v>715</v>
      </c>
      <c r="H286" s="8" t="s">
        <v>505</v>
      </c>
      <c r="I286" s="8">
        <v>0.63</v>
      </c>
      <c r="J286" s="8" t="s">
        <v>499</v>
      </c>
      <c r="K286" s="84"/>
      <c r="L286" s="8" t="s">
        <v>500</v>
      </c>
      <c r="M286" s="8" t="s">
        <v>124</v>
      </c>
      <c r="N286" s="8" t="s">
        <v>17</v>
      </c>
      <c r="O286" s="85">
        <v>39136</v>
      </c>
      <c r="P286" s="76" t="s">
        <v>1269</v>
      </c>
    </row>
    <row r="287" spans="1:17" ht="30" x14ac:dyDescent="0.25">
      <c r="A287" s="6">
        <v>110</v>
      </c>
      <c r="B287" s="55" t="s">
        <v>146</v>
      </c>
      <c r="C287" s="54" t="s">
        <v>1194</v>
      </c>
      <c r="D287" s="54" t="s">
        <v>850</v>
      </c>
      <c r="E287" s="8" t="s">
        <v>712</v>
      </c>
      <c r="F287" s="8" t="s">
        <v>72</v>
      </c>
      <c r="G287" s="8" t="s">
        <v>709</v>
      </c>
      <c r="H287" s="8" t="s">
        <v>505</v>
      </c>
      <c r="I287" s="8">
        <v>0.255</v>
      </c>
      <c r="J287" s="8" t="s">
        <v>499</v>
      </c>
      <c r="K287" s="84"/>
      <c r="L287" s="8" t="s">
        <v>500</v>
      </c>
      <c r="M287" s="8" t="s">
        <v>73</v>
      </c>
      <c r="N287" s="8" t="s">
        <v>17</v>
      </c>
      <c r="O287" s="85">
        <v>40658</v>
      </c>
      <c r="P287" s="76" t="s">
        <v>1269</v>
      </c>
    </row>
    <row r="288" spans="1:17" ht="45" x14ac:dyDescent="0.25">
      <c r="A288" s="6">
        <v>91</v>
      </c>
      <c r="B288" s="55" t="s">
        <v>147</v>
      </c>
      <c r="C288" s="54" t="s">
        <v>1228</v>
      </c>
      <c r="D288" s="54" t="s">
        <v>846</v>
      </c>
      <c r="E288" s="8" t="s">
        <v>714</v>
      </c>
      <c r="F288" s="8" t="s">
        <v>60</v>
      </c>
      <c r="G288" s="8" t="s">
        <v>713</v>
      </c>
      <c r="H288" s="8" t="s">
        <v>505</v>
      </c>
      <c r="I288" s="8">
        <v>4.8099999999999997E-2</v>
      </c>
      <c r="J288" s="8" t="s">
        <v>499</v>
      </c>
      <c r="K288" s="87">
        <v>0.05</v>
      </c>
      <c r="L288" s="8" t="s">
        <v>500</v>
      </c>
      <c r="M288" s="8" t="s">
        <v>148</v>
      </c>
      <c r="N288" s="8" t="s">
        <v>17</v>
      </c>
      <c r="O288" s="85">
        <v>40658</v>
      </c>
      <c r="Q288" s="76" t="s">
        <v>1274</v>
      </c>
    </row>
    <row r="289" spans="1:17" ht="45" x14ac:dyDescent="0.25">
      <c r="A289" s="6">
        <v>6</v>
      </c>
      <c r="B289" s="55" t="s">
        <v>149</v>
      </c>
      <c r="C289" s="54" t="s">
        <v>1160</v>
      </c>
      <c r="D289" s="54" t="s">
        <v>836</v>
      </c>
      <c r="E289" s="8" t="s">
        <v>662</v>
      </c>
      <c r="F289" s="8" t="s">
        <v>30</v>
      </c>
      <c r="G289" s="8" t="s">
        <v>740</v>
      </c>
      <c r="H289" s="8" t="s">
        <v>658</v>
      </c>
      <c r="I289" s="8">
        <v>101.84</v>
      </c>
      <c r="J289" s="8" t="s">
        <v>538</v>
      </c>
      <c r="K289" s="87">
        <v>0</v>
      </c>
      <c r="L289" s="8" t="s">
        <v>478</v>
      </c>
      <c r="M289" s="8" t="s">
        <v>741</v>
      </c>
      <c r="N289" s="8" t="s">
        <v>742</v>
      </c>
      <c r="O289" s="88">
        <v>41074</v>
      </c>
      <c r="P289" s="76" t="s">
        <v>1269</v>
      </c>
    </row>
    <row r="290" spans="1:17" ht="45" x14ac:dyDescent="0.25">
      <c r="A290" s="6">
        <v>4</v>
      </c>
      <c r="B290" s="55" t="s">
        <v>149</v>
      </c>
      <c r="C290" s="54" t="s">
        <v>1161</v>
      </c>
      <c r="D290" s="54" t="s">
        <v>834</v>
      </c>
      <c r="E290" s="8" t="s">
        <v>662</v>
      </c>
      <c r="F290" s="8" t="s">
        <v>30</v>
      </c>
      <c r="G290" s="8" t="s">
        <v>657</v>
      </c>
      <c r="H290" s="8" t="s">
        <v>658</v>
      </c>
      <c r="I290" s="8">
        <v>0</v>
      </c>
      <c r="J290" s="8" t="s">
        <v>499</v>
      </c>
      <c r="K290" s="87"/>
      <c r="L290" s="8" t="s">
        <v>500</v>
      </c>
      <c r="M290" s="8" t="s">
        <v>32</v>
      </c>
      <c r="N290" s="8" t="s">
        <v>17</v>
      </c>
      <c r="O290" s="88">
        <v>41074</v>
      </c>
      <c r="P290" s="76" t="s">
        <v>1269</v>
      </c>
    </row>
    <row r="291" spans="1:17" ht="45" x14ac:dyDescent="0.25">
      <c r="A291" s="6">
        <v>119</v>
      </c>
      <c r="B291" s="55" t="s">
        <v>149</v>
      </c>
      <c r="C291" s="54" t="s">
        <v>1162</v>
      </c>
      <c r="D291" s="54" t="s">
        <v>834</v>
      </c>
      <c r="E291" s="8" t="s">
        <v>662</v>
      </c>
      <c r="F291" s="8" t="s">
        <v>30</v>
      </c>
      <c r="G291" s="8" t="s">
        <v>806</v>
      </c>
      <c r="H291" s="8" t="s">
        <v>658</v>
      </c>
      <c r="I291" s="8">
        <v>7.48</v>
      </c>
      <c r="J291" s="8" t="s">
        <v>499</v>
      </c>
      <c r="K291" s="87"/>
      <c r="L291" s="8" t="s">
        <v>500</v>
      </c>
      <c r="M291" s="8" t="s">
        <v>31</v>
      </c>
      <c r="N291" s="8" t="s">
        <v>17</v>
      </c>
      <c r="O291" s="88">
        <v>41074</v>
      </c>
      <c r="P291" s="76" t="s">
        <v>1269</v>
      </c>
    </row>
    <row r="292" spans="1:17" ht="45" x14ac:dyDescent="0.25">
      <c r="A292" s="6">
        <v>7</v>
      </c>
      <c r="B292" s="55" t="s">
        <v>149</v>
      </c>
      <c r="C292" s="54" t="s">
        <v>1163</v>
      </c>
      <c r="D292" s="54" t="s">
        <v>837</v>
      </c>
      <c r="E292" s="8" t="s">
        <v>662</v>
      </c>
      <c r="F292" s="8" t="s">
        <v>30</v>
      </c>
      <c r="G292" s="8" t="s">
        <v>740</v>
      </c>
      <c r="H292" s="8" t="s">
        <v>658</v>
      </c>
      <c r="I292" s="8">
        <v>0.03</v>
      </c>
      <c r="J292" s="8" t="s">
        <v>488</v>
      </c>
      <c r="K292" s="87"/>
      <c r="L292" s="8" t="s">
        <v>478</v>
      </c>
      <c r="M292" s="8" t="s">
        <v>741</v>
      </c>
      <c r="N292" s="8" t="s">
        <v>22</v>
      </c>
      <c r="O292" s="88">
        <v>41074</v>
      </c>
      <c r="P292" s="76" t="s">
        <v>1269</v>
      </c>
    </row>
    <row r="293" spans="1:17" ht="45" x14ac:dyDescent="0.25">
      <c r="A293" s="6">
        <v>92</v>
      </c>
      <c r="B293" s="57" t="s">
        <v>150</v>
      </c>
      <c r="C293" s="54" t="s">
        <v>1174</v>
      </c>
      <c r="D293" s="54" t="s">
        <v>862</v>
      </c>
      <c r="E293" s="7" t="s">
        <v>503</v>
      </c>
      <c r="F293" s="8" t="s">
        <v>151</v>
      </c>
      <c r="G293" s="8" t="s">
        <v>759</v>
      </c>
      <c r="H293" s="8" t="s">
        <v>475</v>
      </c>
      <c r="I293" s="8">
        <v>0.22</v>
      </c>
      <c r="J293" s="8" t="s">
        <v>527</v>
      </c>
      <c r="K293" s="84"/>
      <c r="L293" s="8" t="s">
        <v>500</v>
      </c>
      <c r="M293" s="8" t="s">
        <v>51</v>
      </c>
      <c r="N293" s="8" t="s">
        <v>17</v>
      </c>
      <c r="O293" s="85">
        <v>39897</v>
      </c>
      <c r="Q293" s="76" t="s">
        <v>1274</v>
      </c>
    </row>
    <row r="294" spans="1:17" ht="45" x14ac:dyDescent="0.25">
      <c r="A294" s="6">
        <v>91</v>
      </c>
      <c r="B294" s="55" t="s">
        <v>150</v>
      </c>
      <c r="C294" s="54" t="s">
        <v>1228</v>
      </c>
      <c r="D294" s="54" t="s">
        <v>846</v>
      </c>
      <c r="E294" s="8" t="s">
        <v>503</v>
      </c>
      <c r="F294" s="8" t="s">
        <v>60</v>
      </c>
      <c r="G294" s="8" t="s">
        <v>713</v>
      </c>
      <c r="H294" s="8" t="s">
        <v>505</v>
      </c>
      <c r="I294" s="8">
        <v>0.85099999999999998</v>
      </c>
      <c r="J294" s="8" t="s">
        <v>499</v>
      </c>
      <c r="K294" s="87">
        <v>0.38</v>
      </c>
      <c r="L294" s="8" t="s">
        <v>500</v>
      </c>
      <c r="M294" s="8" t="s">
        <v>148</v>
      </c>
      <c r="N294" s="8" t="s">
        <v>17</v>
      </c>
      <c r="O294" s="85">
        <v>40658</v>
      </c>
    </row>
    <row r="295" spans="1:17" ht="45" x14ac:dyDescent="0.25">
      <c r="A295" s="6">
        <v>8</v>
      </c>
      <c r="B295" s="54" t="s">
        <v>150</v>
      </c>
      <c r="C295" s="54" t="s">
        <v>1168</v>
      </c>
      <c r="D295" s="54" t="s">
        <v>839</v>
      </c>
      <c r="E295" s="7" t="s">
        <v>503</v>
      </c>
      <c r="F295" s="8" t="s">
        <v>591</v>
      </c>
      <c r="G295" s="8" t="s">
        <v>583</v>
      </c>
      <c r="H295" s="8" t="s">
        <v>475</v>
      </c>
      <c r="I295" s="8">
        <v>4.5</v>
      </c>
      <c r="J295" s="8" t="s">
        <v>488</v>
      </c>
      <c r="K295" s="87"/>
      <c r="L295" s="8" t="s">
        <v>478</v>
      </c>
      <c r="M295" s="8" t="s">
        <v>44</v>
      </c>
      <c r="N295" s="8" t="s">
        <v>8</v>
      </c>
      <c r="O295" s="85">
        <v>39127</v>
      </c>
    </row>
    <row r="296" spans="1:17" ht="60" x14ac:dyDescent="0.25">
      <c r="A296" s="6">
        <v>8</v>
      </c>
      <c r="B296" s="54" t="s">
        <v>150</v>
      </c>
      <c r="C296" s="54" t="s">
        <v>1168</v>
      </c>
      <c r="D296" s="54" t="s">
        <v>839</v>
      </c>
      <c r="E296" s="7" t="s">
        <v>503</v>
      </c>
      <c r="F296" s="8" t="s">
        <v>591</v>
      </c>
      <c r="G296" s="8" t="s">
        <v>583</v>
      </c>
      <c r="H296" s="8" t="s">
        <v>475</v>
      </c>
      <c r="I296" s="8"/>
      <c r="J296" s="8"/>
      <c r="K296" s="87">
        <v>0.63</v>
      </c>
      <c r="L296" s="8" t="s">
        <v>594</v>
      </c>
      <c r="M296" s="8" t="s">
        <v>44</v>
      </c>
      <c r="N296" s="8" t="s">
        <v>8</v>
      </c>
      <c r="O296" s="85">
        <v>39127</v>
      </c>
    </row>
    <row r="297" spans="1:17" ht="60" x14ac:dyDescent="0.25">
      <c r="A297" s="6">
        <v>8</v>
      </c>
      <c r="B297" s="54" t="s">
        <v>150</v>
      </c>
      <c r="C297" s="54" t="s">
        <v>1168</v>
      </c>
      <c r="D297" s="54" t="s">
        <v>839</v>
      </c>
      <c r="E297" s="7" t="s">
        <v>503</v>
      </c>
      <c r="F297" s="8" t="s">
        <v>591</v>
      </c>
      <c r="G297" s="8" t="s">
        <v>583</v>
      </c>
      <c r="H297" s="8" t="s">
        <v>475</v>
      </c>
      <c r="I297" s="8"/>
      <c r="J297" s="8"/>
      <c r="K297" s="87">
        <v>0.71</v>
      </c>
      <c r="L297" s="8" t="s">
        <v>593</v>
      </c>
      <c r="M297" s="8" t="s">
        <v>44</v>
      </c>
      <c r="N297" s="8" t="s">
        <v>8</v>
      </c>
      <c r="O297" s="85">
        <v>39127</v>
      </c>
    </row>
    <row r="298" spans="1:17" ht="45" x14ac:dyDescent="0.25">
      <c r="A298" s="6">
        <v>116</v>
      </c>
      <c r="B298" s="57" t="s">
        <v>150</v>
      </c>
      <c r="C298" s="54" t="s">
        <v>1152</v>
      </c>
      <c r="D298" s="54" t="s">
        <v>830</v>
      </c>
      <c r="E298" s="7" t="s">
        <v>503</v>
      </c>
      <c r="F298" s="8" t="s">
        <v>15</v>
      </c>
      <c r="G298" s="8" t="s">
        <v>574</v>
      </c>
      <c r="H298" s="8" t="s">
        <v>475</v>
      </c>
      <c r="I298" s="8">
        <v>0.55000000000000004</v>
      </c>
      <c r="J298" s="8" t="s">
        <v>499</v>
      </c>
      <c r="K298" s="87">
        <v>0.17</v>
      </c>
      <c r="L298" s="8" t="s">
        <v>500</v>
      </c>
      <c r="M298" s="8" t="s">
        <v>16</v>
      </c>
      <c r="N298" s="8" t="s">
        <v>17</v>
      </c>
      <c r="O298" s="85">
        <v>40388</v>
      </c>
    </row>
    <row r="299" spans="1:17" ht="60" x14ac:dyDescent="0.25">
      <c r="A299" s="6">
        <v>100</v>
      </c>
      <c r="B299" s="54" t="s">
        <v>150</v>
      </c>
      <c r="C299" s="54" t="s">
        <v>1172</v>
      </c>
      <c r="D299" s="54" t="s">
        <v>841</v>
      </c>
      <c r="E299" s="7" t="s">
        <v>503</v>
      </c>
      <c r="F299" s="9" t="s">
        <v>40</v>
      </c>
      <c r="G299" s="8" t="s">
        <v>601</v>
      </c>
      <c r="H299" s="8" t="s">
        <v>475</v>
      </c>
      <c r="I299" s="8">
        <v>0.5</v>
      </c>
      <c r="J299" s="8" t="s">
        <v>552</v>
      </c>
      <c r="K299" s="89"/>
      <c r="L299" s="8" t="s">
        <v>500</v>
      </c>
      <c r="M299" s="8" t="s">
        <v>42</v>
      </c>
      <c r="N299" s="8" t="s">
        <v>17</v>
      </c>
      <c r="O299" s="85">
        <v>39395</v>
      </c>
    </row>
    <row r="300" spans="1:17" ht="45" x14ac:dyDescent="0.25">
      <c r="A300" s="6">
        <v>100</v>
      </c>
      <c r="B300" s="54" t="s">
        <v>150</v>
      </c>
      <c r="C300" s="54" t="s">
        <v>1172</v>
      </c>
      <c r="D300" s="54" t="s">
        <v>841</v>
      </c>
      <c r="E300" s="7" t="s">
        <v>503</v>
      </c>
      <c r="F300" s="9" t="s">
        <v>40</v>
      </c>
      <c r="G300" s="8" t="s">
        <v>601</v>
      </c>
      <c r="H300" s="8" t="s">
        <v>475</v>
      </c>
      <c r="I300" s="8">
        <v>0.8</v>
      </c>
      <c r="J300" s="8" t="s">
        <v>553</v>
      </c>
      <c r="K300" s="90"/>
      <c r="L300" s="8" t="s">
        <v>500</v>
      </c>
      <c r="M300" s="8" t="s">
        <v>42</v>
      </c>
      <c r="N300" s="8" t="s">
        <v>17</v>
      </c>
      <c r="O300" s="85">
        <v>39395</v>
      </c>
    </row>
    <row r="301" spans="1:17" ht="45" x14ac:dyDescent="0.25">
      <c r="A301" s="6">
        <v>100</v>
      </c>
      <c r="B301" s="54" t="s">
        <v>150</v>
      </c>
      <c r="C301" s="54" t="s">
        <v>1172</v>
      </c>
      <c r="D301" s="54" t="s">
        <v>841</v>
      </c>
      <c r="E301" s="7" t="s">
        <v>503</v>
      </c>
      <c r="F301" s="9" t="s">
        <v>40</v>
      </c>
      <c r="G301" s="8" t="s">
        <v>601</v>
      </c>
      <c r="H301" s="8" t="s">
        <v>475</v>
      </c>
      <c r="I301" s="8">
        <v>0.4</v>
      </c>
      <c r="J301" s="8" t="s">
        <v>554</v>
      </c>
      <c r="K301" s="89"/>
      <c r="L301" s="8" t="s">
        <v>500</v>
      </c>
      <c r="M301" s="8" t="s">
        <v>42</v>
      </c>
      <c r="N301" s="8" t="s">
        <v>17</v>
      </c>
      <c r="O301" s="85">
        <v>39395</v>
      </c>
    </row>
    <row r="302" spans="1:17" ht="45" x14ac:dyDescent="0.25">
      <c r="A302" s="6">
        <v>94</v>
      </c>
      <c r="B302" s="55" t="s">
        <v>150</v>
      </c>
      <c r="C302" s="54" t="s">
        <v>1223</v>
      </c>
      <c r="D302" s="54" t="s">
        <v>860</v>
      </c>
      <c r="E302" s="8" t="s">
        <v>503</v>
      </c>
      <c r="F302" s="8" t="s">
        <v>497</v>
      </c>
      <c r="G302" s="8" t="s">
        <v>498</v>
      </c>
      <c r="H302" s="8" t="s">
        <v>475</v>
      </c>
      <c r="I302" s="8">
        <v>0.104</v>
      </c>
      <c r="J302" s="8" t="s">
        <v>499</v>
      </c>
      <c r="K302" s="84"/>
      <c r="L302" s="8" t="s">
        <v>500</v>
      </c>
      <c r="M302" s="8" t="s">
        <v>501</v>
      </c>
      <c r="N302" s="8" t="s">
        <v>17</v>
      </c>
      <c r="O302" s="85">
        <v>40476</v>
      </c>
    </row>
    <row r="303" spans="1:17" ht="60" x14ac:dyDescent="0.25">
      <c r="A303" s="6">
        <v>79</v>
      </c>
      <c r="B303" s="55" t="s">
        <v>152</v>
      </c>
      <c r="C303" s="54" t="s">
        <v>1179</v>
      </c>
      <c r="D303" s="54" t="s">
        <v>846</v>
      </c>
      <c r="E303" s="8" t="s">
        <v>615</v>
      </c>
      <c r="F303" s="8" t="s">
        <v>60</v>
      </c>
      <c r="G303" s="8" t="s">
        <v>613</v>
      </c>
      <c r="H303" s="8" t="s">
        <v>505</v>
      </c>
      <c r="I303" s="8">
        <v>1.48E-3</v>
      </c>
      <c r="J303" s="8" t="s">
        <v>499</v>
      </c>
      <c r="K303" s="87"/>
      <c r="L303" s="8" t="s">
        <v>500</v>
      </c>
      <c r="M303" s="8" t="s">
        <v>153</v>
      </c>
      <c r="N303" s="8" t="s">
        <v>17</v>
      </c>
      <c r="O303" s="85">
        <v>40658</v>
      </c>
      <c r="P303" s="76" t="s">
        <v>1268</v>
      </c>
    </row>
    <row r="304" spans="1:17" ht="45" x14ac:dyDescent="0.25">
      <c r="A304" s="6">
        <v>6</v>
      </c>
      <c r="B304" s="55" t="s">
        <v>154</v>
      </c>
      <c r="C304" s="54" t="s">
        <v>1160</v>
      </c>
      <c r="D304" s="54" t="s">
        <v>836</v>
      </c>
      <c r="E304" s="8" t="s">
        <v>663</v>
      </c>
      <c r="F304" s="8" t="s">
        <v>30</v>
      </c>
      <c r="G304" s="8" t="s">
        <v>740</v>
      </c>
      <c r="H304" s="8" t="s">
        <v>658</v>
      </c>
      <c r="I304" s="8">
        <v>101.84</v>
      </c>
      <c r="J304" s="8" t="s">
        <v>538</v>
      </c>
      <c r="K304" s="87">
        <v>0</v>
      </c>
      <c r="L304" s="8" t="s">
        <v>478</v>
      </c>
      <c r="M304" s="8" t="s">
        <v>741</v>
      </c>
      <c r="N304" s="8" t="s">
        <v>742</v>
      </c>
      <c r="O304" s="88">
        <v>41074</v>
      </c>
      <c r="P304" s="76" t="s">
        <v>1268</v>
      </c>
      <c r="Q304" s="76" t="s">
        <v>1272</v>
      </c>
    </row>
    <row r="305" spans="1:16" ht="45" x14ac:dyDescent="0.25">
      <c r="A305" s="6">
        <v>4</v>
      </c>
      <c r="B305" s="55" t="s">
        <v>154</v>
      </c>
      <c r="C305" s="54" t="s">
        <v>1161</v>
      </c>
      <c r="D305" s="54" t="s">
        <v>834</v>
      </c>
      <c r="E305" s="8" t="s">
        <v>663</v>
      </c>
      <c r="F305" s="8" t="s">
        <v>30</v>
      </c>
      <c r="G305" s="8" t="s">
        <v>657</v>
      </c>
      <c r="H305" s="8" t="s">
        <v>658</v>
      </c>
      <c r="I305" s="8">
        <v>0</v>
      </c>
      <c r="J305" s="8" t="s">
        <v>499</v>
      </c>
      <c r="K305" s="87"/>
      <c r="L305" s="8" t="s">
        <v>500</v>
      </c>
      <c r="M305" s="8" t="s">
        <v>32</v>
      </c>
      <c r="N305" s="8" t="s">
        <v>17</v>
      </c>
      <c r="O305" s="88">
        <v>41074</v>
      </c>
      <c r="P305" s="76" t="s">
        <v>1268</v>
      </c>
    </row>
    <row r="306" spans="1:16" ht="45" x14ac:dyDescent="0.25">
      <c r="A306" s="6">
        <v>119</v>
      </c>
      <c r="B306" s="55" t="s">
        <v>154</v>
      </c>
      <c r="C306" s="54" t="s">
        <v>1162</v>
      </c>
      <c r="D306" s="54" t="s">
        <v>834</v>
      </c>
      <c r="E306" s="8" t="s">
        <v>663</v>
      </c>
      <c r="F306" s="8" t="s">
        <v>30</v>
      </c>
      <c r="G306" s="8" t="s">
        <v>806</v>
      </c>
      <c r="H306" s="8" t="s">
        <v>658</v>
      </c>
      <c r="I306" s="8">
        <v>7.48</v>
      </c>
      <c r="J306" s="8" t="s">
        <v>499</v>
      </c>
      <c r="K306" s="87"/>
      <c r="L306" s="8" t="s">
        <v>500</v>
      </c>
      <c r="M306" s="8" t="s">
        <v>31</v>
      </c>
      <c r="N306" s="8" t="s">
        <v>17</v>
      </c>
      <c r="O306" s="88">
        <v>41074</v>
      </c>
      <c r="P306" s="76" t="s">
        <v>1268</v>
      </c>
    </row>
    <row r="307" spans="1:16" ht="45" x14ac:dyDescent="0.25">
      <c r="A307" s="6">
        <v>7</v>
      </c>
      <c r="B307" s="55" t="s">
        <v>154</v>
      </c>
      <c r="C307" s="54" t="s">
        <v>1163</v>
      </c>
      <c r="D307" s="54" t="s">
        <v>837</v>
      </c>
      <c r="E307" s="8" t="s">
        <v>663</v>
      </c>
      <c r="F307" s="8" t="s">
        <v>30</v>
      </c>
      <c r="G307" s="8" t="s">
        <v>740</v>
      </c>
      <c r="H307" s="8" t="s">
        <v>658</v>
      </c>
      <c r="I307" s="8">
        <v>0.03</v>
      </c>
      <c r="J307" s="8" t="s">
        <v>488</v>
      </c>
      <c r="K307" s="87"/>
      <c r="L307" s="8" t="s">
        <v>478</v>
      </c>
      <c r="M307" s="8" t="s">
        <v>741</v>
      </c>
      <c r="N307" s="8" t="s">
        <v>22</v>
      </c>
      <c r="O307" s="88">
        <v>41074</v>
      </c>
      <c r="P307" s="76" t="s">
        <v>1268</v>
      </c>
    </row>
    <row r="308" spans="1:16" ht="45" x14ac:dyDescent="0.25">
      <c r="A308" s="6">
        <v>105</v>
      </c>
      <c r="B308" s="55" t="s">
        <v>155</v>
      </c>
      <c r="C308" s="54" t="s">
        <v>1221</v>
      </c>
      <c r="D308" s="54" t="s">
        <v>861</v>
      </c>
      <c r="E308" s="8" t="s">
        <v>626</v>
      </c>
      <c r="F308" s="8" t="s">
        <v>106</v>
      </c>
      <c r="G308" s="8" t="s">
        <v>650</v>
      </c>
      <c r="H308" s="8" t="s">
        <v>475</v>
      </c>
      <c r="I308" s="94">
        <v>8.44</v>
      </c>
      <c r="J308" s="8" t="s">
        <v>499</v>
      </c>
      <c r="K308" s="84"/>
      <c r="L308" s="8" t="s">
        <v>500</v>
      </c>
      <c r="M308" s="8" t="s">
        <v>107</v>
      </c>
      <c r="N308" s="8" t="s">
        <v>17</v>
      </c>
      <c r="O308" s="85">
        <v>40582</v>
      </c>
      <c r="P308" s="76" t="s">
        <v>1269</v>
      </c>
    </row>
    <row r="309" spans="1:16" ht="45" x14ac:dyDescent="0.25">
      <c r="A309" s="6">
        <v>28</v>
      </c>
      <c r="B309" s="55" t="s">
        <v>155</v>
      </c>
      <c r="C309" s="54" t="s">
        <v>1165</v>
      </c>
      <c r="D309" s="54" t="s">
        <v>838</v>
      </c>
      <c r="E309" s="7" t="s">
        <v>626</v>
      </c>
      <c r="F309" s="8" t="s">
        <v>37</v>
      </c>
      <c r="G309" s="8" t="s">
        <v>622</v>
      </c>
      <c r="H309" s="8" t="s">
        <v>475</v>
      </c>
      <c r="I309" s="8">
        <v>5.1639999999999997</v>
      </c>
      <c r="J309" s="8" t="s">
        <v>488</v>
      </c>
      <c r="K309" s="87">
        <v>0.62</v>
      </c>
      <c r="L309" s="8"/>
      <c r="M309" s="8" t="s">
        <v>38</v>
      </c>
      <c r="N309" s="8" t="s">
        <v>8</v>
      </c>
      <c r="O309" s="85">
        <v>40511</v>
      </c>
      <c r="P309" s="76" t="s">
        <v>1269</v>
      </c>
    </row>
    <row r="310" spans="1:16" ht="30" x14ac:dyDescent="0.25">
      <c r="A310" s="6">
        <v>27</v>
      </c>
      <c r="B310" s="55" t="s">
        <v>156</v>
      </c>
      <c r="C310" s="54" t="s">
        <v>1176</v>
      </c>
      <c r="D310" s="54" t="s">
        <v>844</v>
      </c>
      <c r="E310" s="8" t="s">
        <v>616</v>
      </c>
      <c r="F310" s="8" t="s">
        <v>56</v>
      </c>
      <c r="G310" s="8" t="s">
        <v>784</v>
      </c>
      <c r="H310" s="8" t="s">
        <v>505</v>
      </c>
      <c r="I310" s="91">
        <v>0.9</v>
      </c>
      <c r="J310" s="8" t="s">
        <v>527</v>
      </c>
      <c r="K310" s="87">
        <v>0</v>
      </c>
      <c r="L310" s="8" t="s">
        <v>478</v>
      </c>
      <c r="M310" s="8" t="s">
        <v>57</v>
      </c>
      <c r="N310" s="8" t="s">
        <v>22</v>
      </c>
      <c r="O310" s="88">
        <v>41178</v>
      </c>
      <c r="P310" s="76" t="s">
        <v>1268</v>
      </c>
    </row>
    <row r="311" spans="1:16" ht="45" x14ac:dyDescent="0.25">
      <c r="A311" s="6">
        <v>79</v>
      </c>
      <c r="B311" s="55" t="s">
        <v>156</v>
      </c>
      <c r="C311" s="54" t="s">
        <v>1179</v>
      </c>
      <c r="D311" s="54" t="s">
        <v>846</v>
      </c>
      <c r="E311" s="8" t="s">
        <v>616</v>
      </c>
      <c r="F311" s="8" t="s">
        <v>60</v>
      </c>
      <c r="G311" s="8" t="s">
        <v>613</v>
      </c>
      <c r="H311" s="8" t="s">
        <v>505</v>
      </c>
      <c r="I311" s="8">
        <v>1.48E-3</v>
      </c>
      <c r="J311" s="8" t="s">
        <v>499</v>
      </c>
      <c r="K311" s="87"/>
      <c r="L311" s="8" t="s">
        <v>500</v>
      </c>
      <c r="M311" s="8" t="s">
        <v>153</v>
      </c>
      <c r="N311" s="8" t="s">
        <v>17</v>
      </c>
      <c r="O311" s="85">
        <v>40658</v>
      </c>
      <c r="P311" s="76" t="s">
        <v>1268</v>
      </c>
    </row>
    <row r="312" spans="1:16" ht="45" x14ac:dyDescent="0.25">
      <c r="A312" s="6">
        <v>113</v>
      </c>
      <c r="B312" s="55" t="s">
        <v>157</v>
      </c>
      <c r="C312" s="54" t="s">
        <v>1197</v>
      </c>
      <c r="D312" s="54" t="s">
        <v>852</v>
      </c>
      <c r="E312" s="102" t="s">
        <v>504</v>
      </c>
      <c r="F312" s="8" t="s">
        <v>79</v>
      </c>
      <c r="G312" s="8" t="s">
        <v>814</v>
      </c>
      <c r="H312" s="8" t="s">
        <v>505</v>
      </c>
      <c r="I312" s="8">
        <v>22</v>
      </c>
      <c r="J312" s="8" t="s">
        <v>699</v>
      </c>
      <c r="K312" s="87">
        <v>0.38</v>
      </c>
      <c r="L312" s="8" t="s">
        <v>500</v>
      </c>
      <c r="M312" s="8" t="s">
        <v>80</v>
      </c>
      <c r="N312" s="8" t="s">
        <v>17</v>
      </c>
      <c r="O312" s="88">
        <v>41071</v>
      </c>
      <c r="P312" s="76" t="s">
        <v>1269</v>
      </c>
    </row>
    <row r="313" spans="1:16" ht="60" x14ac:dyDescent="0.25">
      <c r="A313" s="6">
        <v>30</v>
      </c>
      <c r="B313" s="55" t="s">
        <v>157</v>
      </c>
      <c r="C313" s="54" t="s">
        <v>1177</v>
      </c>
      <c r="D313" s="54" t="s">
        <v>845</v>
      </c>
      <c r="E313" s="102" t="s">
        <v>504</v>
      </c>
      <c r="F313" s="10" t="s">
        <v>59</v>
      </c>
      <c r="G313" s="10" t="s">
        <v>799</v>
      </c>
      <c r="H313" s="10" t="s">
        <v>505</v>
      </c>
      <c r="I313" s="92">
        <v>7.0000000000000007E-2</v>
      </c>
      <c r="J313" s="10" t="s">
        <v>488</v>
      </c>
      <c r="K313" s="90"/>
      <c r="L313" s="8" t="s">
        <v>478</v>
      </c>
      <c r="M313" s="10" t="s">
        <v>800</v>
      </c>
      <c r="N313" s="10" t="s">
        <v>22</v>
      </c>
      <c r="O313" s="93">
        <v>41453</v>
      </c>
      <c r="P313" s="76" t="s">
        <v>1268</v>
      </c>
    </row>
    <row r="314" spans="1:16" ht="45" x14ac:dyDescent="0.25">
      <c r="A314" s="6">
        <v>106</v>
      </c>
      <c r="B314" s="55" t="s">
        <v>157</v>
      </c>
      <c r="C314" s="54" t="s">
        <v>1224</v>
      </c>
      <c r="D314" s="54" t="s">
        <v>864</v>
      </c>
      <c r="E314" s="8" t="s">
        <v>504</v>
      </c>
      <c r="F314" s="8" t="s">
        <v>114</v>
      </c>
      <c r="G314" s="8" t="s">
        <v>745</v>
      </c>
      <c r="H314" s="8" t="s">
        <v>475</v>
      </c>
      <c r="I314" s="86">
        <v>0.81</v>
      </c>
      <c r="J314" s="8" t="s">
        <v>527</v>
      </c>
      <c r="K314" s="84"/>
      <c r="L314" s="8" t="s">
        <v>500</v>
      </c>
      <c r="M314" s="8" t="s">
        <v>116</v>
      </c>
      <c r="N314" s="8" t="s">
        <v>17</v>
      </c>
      <c r="O314" s="85">
        <v>40282</v>
      </c>
      <c r="P314" s="76" t="s">
        <v>1269</v>
      </c>
    </row>
    <row r="315" spans="1:16" ht="45" x14ac:dyDescent="0.25">
      <c r="A315" s="6">
        <v>107</v>
      </c>
      <c r="B315" s="55" t="s">
        <v>157</v>
      </c>
      <c r="C315" s="54" t="s">
        <v>1225</v>
      </c>
      <c r="D315" s="54" t="s">
        <v>864</v>
      </c>
      <c r="E315" s="8" t="s">
        <v>504</v>
      </c>
      <c r="F315" s="8" t="s">
        <v>114</v>
      </c>
      <c r="G315" s="8" t="s">
        <v>612</v>
      </c>
      <c r="H315" s="8" t="s">
        <v>475</v>
      </c>
      <c r="I315" s="86">
        <v>0.35</v>
      </c>
      <c r="J315" s="8" t="s">
        <v>527</v>
      </c>
      <c r="K315" s="84"/>
      <c r="L315" s="8" t="s">
        <v>500</v>
      </c>
      <c r="M315" s="8" t="s">
        <v>117</v>
      </c>
      <c r="N315" s="8" t="s">
        <v>17</v>
      </c>
      <c r="O315" s="85">
        <v>40282</v>
      </c>
      <c r="P315" s="76" t="s">
        <v>1269</v>
      </c>
    </row>
    <row r="316" spans="1:16" ht="45" x14ac:dyDescent="0.25">
      <c r="A316" s="6">
        <v>108</v>
      </c>
      <c r="B316" s="55" t="s">
        <v>157</v>
      </c>
      <c r="C316" s="54" t="s">
        <v>1226</v>
      </c>
      <c r="D316" s="54" t="s">
        <v>864</v>
      </c>
      <c r="E316" s="8" t="s">
        <v>504</v>
      </c>
      <c r="F316" s="8" t="s">
        <v>114</v>
      </c>
      <c r="G316" s="8" t="s">
        <v>778</v>
      </c>
      <c r="H316" s="8" t="s">
        <v>475</v>
      </c>
      <c r="I316" s="8">
        <v>0.13300000000000001</v>
      </c>
      <c r="J316" s="8" t="s">
        <v>527</v>
      </c>
      <c r="K316" s="84"/>
      <c r="L316" s="8" t="s">
        <v>500</v>
      </c>
      <c r="M316" s="8" t="s">
        <v>115</v>
      </c>
      <c r="N316" s="8" t="s">
        <v>17</v>
      </c>
      <c r="O316" s="85">
        <v>40282</v>
      </c>
      <c r="P316" s="76" t="s">
        <v>1269</v>
      </c>
    </row>
    <row r="317" spans="1:16" ht="45" x14ac:dyDescent="0.25">
      <c r="A317" s="6">
        <v>115</v>
      </c>
      <c r="B317" s="55" t="s">
        <v>157</v>
      </c>
      <c r="C317" s="54" t="s">
        <v>1175</v>
      </c>
      <c r="D317" s="54" t="s">
        <v>843</v>
      </c>
      <c r="E317" s="7" t="s">
        <v>504</v>
      </c>
      <c r="F317" s="8" t="s">
        <v>53</v>
      </c>
      <c r="G317" s="8" t="s">
        <v>763</v>
      </c>
      <c r="H317" s="8" t="s">
        <v>505</v>
      </c>
      <c r="I317" s="8">
        <v>2.2000000000000001E-4</v>
      </c>
      <c r="J317" s="8" t="s">
        <v>499</v>
      </c>
      <c r="K317" s="87">
        <v>0.6</v>
      </c>
      <c r="L317" s="8" t="s">
        <v>500</v>
      </c>
      <c r="M317" s="8" t="s">
        <v>54</v>
      </c>
      <c r="N317" s="8" t="s">
        <v>17</v>
      </c>
      <c r="O317" s="85">
        <v>40535</v>
      </c>
      <c r="P317" s="76" t="s">
        <v>1268</v>
      </c>
    </row>
    <row r="318" spans="1:16" ht="45" x14ac:dyDescent="0.25">
      <c r="A318" s="6">
        <v>88</v>
      </c>
      <c r="B318" s="55" t="s">
        <v>157</v>
      </c>
      <c r="C318" s="54" t="s">
        <v>1174</v>
      </c>
      <c r="D318" s="54" t="s">
        <v>833</v>
      </c>
      <c r="E318" s="8" t="s">
        <v>504</v>
      </c>
      <c r="F318" s="8" t="s">
        <v>24</v>
      </c>
      <c r="G318" s="8" t="s">
        <v>758</v>
      </c>
      <c r="H318" s="8" t="s">
        <v>505</v>
      </c>
      <c r="I318" s="8">
        <v>4.9000000000000002E-2</v>
      </c>
      <c r="J318" s="8" t="s">
        <v>499</v>
      </c>
      <c r="K318" s="84"/>
      <c r="L318" s="8" t="s">
        <v>500</v>
      </c>
      <c r="M318" s="8" t="s">
        <v>51</v>
      </c>
      <c r="N318" s="8" t="s">
        <v>17</v>
      </c>
      <c r="O318" s="85">
        <v>40816</v>
      </c>
      <c r="P318" s="76" t="s">
        <v>1269</v>
      </c>
    </row>
    <row r="319" spans="1:16" ht="45" x14ac:dyDescent="0.25">
      <c r="A319" s="6">
        <v>89</v>
      </c>
      <c r="B319" s="55" t="s">
        <v>157</v>
      </c>
      <c r="C319" s="54" t="s">
        <v>1195</v>
      </c>
      <c r="D319" s="54" t="s">
        <v>833</v>
      </c>
      <c r="E319" s="8" t="s">
        <v>504</v>
      </c>
      <c r="F319" s="8" t="s">
        <v>24</v>
      </c>
      <c r="G319" s="8" t="s">
        <v>685</v>
      </c>
      <c r="H319" s="8" t="s">
        <v>505</v>
      </c>
      <c r="I319" s="8">
        <v>1.6E-2</v>
      </c>
      <c r="J319" s="8" t="s">
        <v>499</v>
      </c>
      <c r="K319" s="84"/>
      <c r="L319" s="8" t="s">
        <v>500</v>
      </c>
      <c r="M319" s="8" t="s">
        <v>77</v>
      </c>
      <c r="N319" s="8" t="s">
        <v>17</v>
      </c>
      <c r="O319" s="85">
        <v>40816</v>
      </c>
      <c r="P319" s="76" t="s">
        <v>1269</v>
      </c>
    </row>
    <row r="320" spans="1:16" ht="30" x14ac:dyDescent="0.25">
      <c r="A320" s="6">
        <v>90</v>
      </c>
      <c r="B320" s="55" t="s">
        <v>157</v>
      </c>
      <c r="C320" s="54" t="s">
        <v>1196</v>
      </c>
      <c r="D320" s="54" t="s">
        <v>851</v>
      </c>
      <c r="E320" s="8" t="s">
        <v>504</v>
      </c>
      <c r="F320" s="8" t="s">
        <v>85</v>
      </c>
      <c r="G320" s="8" t="s">
        <v>738</v>
      </c>
      <c r="H320" s="8" t="s">
        <v>505</v>
      </c>
      <c r="I320" s="8">
        <v>5.0000000000000001E-3</v>
      </c>
      <c r="J320" s="8" t="s">
        <v>499</v>
      </c>
      <c r="K320" s="84"/>
      <c r="L320" s="8" t="s">
        <v>500</v>
      </c>
      <c r="M320" s="8" t="s">
        <v>86</v>
      </c>
      <c r="N320" s="8" t="s">
        <v>17</v>
      </c>
      <c r="O320" s="85">
        <v>40430</v>
      </c>
      <c r="P320" s="76" t="s">
        <v>1268</v>
      </c>
    </row>
    <row r="321" spans="1:16" ht="30" x14ac:dyDescent="0.25">
      <c r="A321" s="6">
        <v>2</v>
      </c>
      <c r="B321" s="55" t="s">
        <v>157</v>
      </c>
      <c r="C321" s="54" t="s">
        <v>1148</v>
      </c>
      <c r="D321" s="54" t="s">
        <v>827</v>
      </c>
      <c r="E321" s="8" t="s">
        <v>504</v>
      </c>
      <c r="F321" s="8" t="s">
        <v>19</v>
      </c>
      <c r="G321" s="8" t="s">
        <v>734</v>
      </c>
      <c r="H321" s="8" t="s">
        <v>505</v>
      </c>
      <c r="I321" s="8">
        <v>7.0000000000000001E-3</v>
      </c>
      <c r="J321" s="8" t="s">
        <v>499</v>
      </c>
      <c r="K321" s="84"/>
      <c r="L321" s="8" t="s">
        <v>500</v>
      </c>
      <c r="M321" s="8" t="s">
        <v>20</v>
      </c>
      <c r="N321" s="8" t="s">
        <v>17</v>
      </c>
      <c r="O321" s="85">
        <v>40086</v>
      </c>
      <c r="P321" s="76" t="s">
        <v>1268</v>
      </c>
    </row>
    <row r="322" spans="1:16" ht="75" x14ac:dyDescent="0.25">
      <c r="A322" s="6">
        <v>10</v>
      </c>
      <c r="B322" s="55" t="s">
        <v>157</v>
      </c>
      <c r="C322" s="54" t="s">
        <v>1149</v>
      </c>
      <c r="D322" s="54" t="s">
        <v>828</v>
      </c>
      <c r="E322" s="8" t="s">
        <v>504</v>
      </c>
      <c r="F322" s="8" t="s">
        <v>21</v>
      </c>
      <c r="G322" s="8" t="s">
        <v>731</v>
      </c>
      <c r="H322" s="8" t="s">
        <v>475</v>
      </c>
      <c r="I322" s="8">
        <v>10</v>
      </c>
      <c r="J322" s="8" t="s">
        <v>499</v>
      </c>
      <c r="K322" s="84"/>
      <c r="L322" s="8" t="s">
        <v>478</v>
      </c>
      <c r="M322" s="8" t="s">
        <v>732</v>
      </c>
      <c r="N322" s="8" t="s">
        <v>229</v>
      </c>
      <c r="O322" s="85">
        <v>39982</v>
      </c>
      <c r="P322" s="76" t="s">
        <v>1269</v>
      </c>
    </row>
    <row r="323" spans="1:16" ht="75" x14ac:dyDescent="0.25">
      <c r="A323" s="6">
        <v>11</v>
      </c>
      <c r="B323" s="55" t="s">
        <v>157</v>
      </c>
      <c r="C323" s="54" t="s">
        <v>1150</v>
      </c>
      <c r="D323" s="54" t="s">
        <v>828</v>
      </c>
      <c r="E323" s="8" t="s">
        <v>504</v>
      </c>
      <c r="F323" s="8" t="s">
        <v>21</v>
      </c>
      <c r="G323" s="8" t="s">
        <v>727</v>
      </c>
      <c r="H323" s="8" t="s">
        <v>475</v>
      </c>
      <c r="I323" s="8">
        <v>10</v>
      </c>
      <c r="J323" s="8" t="s">
        <v>499</v>
      </c>
      <c r="K323" s="84"/>
      <c r="L323" s="8" t="s">
        <v>478</v>
      </c>
      <c r="M323" s="8" t="s">
        <v>728</v>
      </c>
      <c r="N323" s="8" t="s">
        <v>229</v>
      </c>
      <c r="O323" s="85">
        <v>39982</v>
      </c>
      <c r="P323" s="76" t="s">
        <v>1269</v>
      </c>
    </row>
    <row r="324" spans="1:16" ht="45" x14ac:dyDescent="0.25">
      <c r="A324" s="6">
        <v>12</v>
      </c>
      <c r="B324" s="55" t="s">
        <v>157</v>
      </c>
      <c r="C324" s="54" t="s">
        <v>1151</v>
      </c>
      <c r="D324" s="54" t="s">
        <v>829</v>
      </c>
      <c r="E324" s="8" t="s">
        <v>504</v>
      </c>
      <c r="F324" s="8" t="s">
        <v>21</v>
      </c>
      <c r="G324" s="8" t="s">
        <v>727</v>
      </c>
      <c r="H324" s="8" t="s">
        <v>475</v>
      </c>
      <c r="I324" s="8">
        <v>38</v>
      </c>
      <c r="J324" s="8" t="s">
        <v>499</v>
      </c>
      <c r="K324" s="84"/>
      <c r="L324" s="8" t="s">
        <v>478</v>
      </c>
      <c r="M324" s="8" t="s">
        <v>728</v>
      </c>
      <c r="N324" s="8" t="s">
        <v>22</v>
      </c>
      <c r="O324" s="85">
        <v>39982</v>
      </c>
      <c r="P324" s="76" t="s">
        <v>1269</v>
      </c>
    </row>
    <row r="325" spans="1:16" ht="30" x14ac:dyDescent="0.25">
      <c r="A325" s="6">
        <v>114</v>
      </c>
      <c r="B325" s="55" t="s">
        <v>157</v>
      </c>
      <c r="C325" s="54" t="s">
        <v>1234</v>
      </c>
      <c r="D325" s="54" t="s">
        <v>870</v>
      </c>
      <c r="E325" s="8" t="s">
        <v>504</v>
      </c>
      <c r="F325" s="8" t="s">
        <v>135</v>
      </c>
      <c r="G325" s="8" t="s">
        <v>717</v>
      </c>
      <c r="H325" s="8" t="s">
        <v>505</v>
      </c>
      <c r="I325" s="8">
        <v>0.47</v>
      </c>
      <c r="J325" s="8" t="s">
        <v>718</v>
      </c>
      <c r="K325" s="87">
        <v>0.21</v>
      </c>
      <c r="L325" s="8" t="s">
        <v>500</v>
      </c>
      <c r="M325" s="8" t="s">
        <v>136</v>
      </c>
      <c r="N325" s="8" t="s">
        <v>17</v>
      </c>
      <c r="O325" s="85">
        <v>40260</v>
      </c>
      <c r="P325" s="76" t="s">
        <v>1268</v>
      </c>
    </row>
    <row r="326" spans="1:16" ht="45" x14ac:dyDescent="0.25">
      <c r="A326" s="6">
        <v>109</v>
      </c>
      <c r="B326" s="55" t="s">
        <v>157</v>
      </c>
      <c r="C326" s="54" t="s">
        <v>1227</v>
      </c>
      <c r="D326" s="54" t="s">
        <v>865</v>
      </c>
      <c r="E326" s="7" t="s">
        <v>504</v>
      </c>
      <c r="F326" s="8" t="s">
        <v>123</v>
      </c>
      <c r="G326" s="8" t="s">
        <v>715</v>
      </c>
      <c r="H326" s="8" t="s">
        <v>505</v>
      </c>
      <c r="I326" s="8" t="s">
        <v>515</v>
      </c>
      <c r="J326" s="8" t="s">
        <v>499</v>
      </c>
      <c r="K326" s="87">
        <v>0</v>
      </c>
      <c r="L326" s="8" t="s">
        <v>500</v>
      </c>
      <c r="M326" s="8" t="s">
        <v>124</v>
      </c>
      <c r="N326" s="8" t="s">
        <v>17</v>
      </c>
      <c r="O326" s="85">
        <v>39136</v>
      </c>
      <c r="P326" s="76" t="s">
        <v>1268</v>
      </c>
    </row>
    <row r="327" spans="1:16" ht="30" x14ac:dyDescent="0.25">
      <c r="A327" s="6">
        <v>101</v>
      </c>
      <c r="B327" s="55" t="s">
        <v>157</v>
      </c>
      <c r="C327" s="54" t="s">
        <v>1173</v>
      </c>
      <c r="D327" s="54" t="s">
        <v>842</v>
      </c>
      <c r="E327" s="8" t="s">
        <v>504</v>
      </c>
      <c r="F327" s="8" t="s">
        <v>48</v>
      </c>
      <c r="G327" s="8" t="s">
        <v>675</v>
      </c>
      <c r="H327" s="8" t="s">
        <v>475</v>
      </c>
      <c r="I327" s="8">
        <v>2.9000000000000001E-2</v>
      </c>
      <c r="J327" s="8" t="s">
        <v>527</v>
      </c>
      <c r="K327" s="84"/>
      <c r="L327" s="8" t="s">
        <v>500</v>
      </c>
      <c r="M327" s="8" t="s">
        <v>49</v>
      </c>
      <c r="N327" s="8" t="s">
        <v>17</v>
      </c>
      <c r="O327" s="85">
        <v>40451</v>
      </c>
      <c r="P327" s="76" t="s">
        <v>1269</v>
      </c>
    </row>
    <row r="328" spans="1:16" ht="75" x14ac:dyDescent="0.25">
      <c r="A328" s="6">
        <v>34</v>
      </c>
      <c r="B328" s="55" t="s">
        <v>157</v>
      </c>
      <c r="C328" s="54" t="s">
        <v>1158</v>
      </c>
      <c r="D328" s="54" t="s">
        <v>831</v>
      </c>
      <c r="E328" s="8" t="s">
        <v>504</v>
      </c>
      <c r="F328" s="8" t="s">
        <v>207</v>
      </c>
      <c r="G328" s="8" t="s">
        <v>526</v>
      </c>
      <c r="H328" s="8" t="s">
        <v>505</v>
      </c>
      <c r="I328" s="8"/>
      <c r="J328" s="8"/>
      <c r="K328" s="87">
        <v>0</v>
      </c>
      <c r="L328" s="8"/>
      <c r="M328" s="8" t="s">
        <v>528</v>
      </c>
      <c r="N328" s="8" t="s">
        <v>22</v>
      </c>
      <c r="O328" s="85">
        <v>40085</v>
      </c>
      <c r="P328" s="76" t="s">
        <v>1268</v>
      </c>
    </row>
    <row r="329" spans="1:16" ht="45" x14ac:dyDescent="0.25">
      <c r="A329" s="6">
        <v>105</v>
      </c>
      <c r="B329" s="55" t="s">
        <v>157</v>
      </c>
      <c r="C329" s="54" t="s">
        <v>1221</v>
      </c>
      <c r="D329" s="54" t="s">
        <v>861</v>
      </c>
      <c r="E329" s="8" t="s">
        <v>654</v>
      </c>
      <c r="F329" s="8" t="s">
        <v>106</v>
      </c>
      <c r="G329" s="8" t="s">
        <v>650</v>
      </c>
      <c r="H329" s="8" t="s">
        <v>505</v>
      </c>
      <c r="I329" s="94">
        <v>0.26</v>
      </c>
      <c r="J329" s="8" t="s">
        <v>651</v>
      </c>
      <c r="K329" s="84"/>
      <c r="L329" s="8" t="s">
        <v>500</v>
      </c>
      <c r="M329" s="8" t="s">
        <v>107</v>
      </c>
      <c r="N329" s="8" t="s">
        <v>17</v>
      </c>
      <c r="O329" s="85">
        <v>40582</v>
      </c>
      <c r="P329" s="76" t="s">
        <v>1269</v>
      </c>
    </row>
    <row r="330" spans="1:16" ht="45" x14ac:dyDescent="0.25">
      <c r="A330" s="6">
        <v>77</v>
      </c>
      <c r="B330" s="55" t="s">
        <v>157</v>
      </c>
      <c r="C330" s="54" t="s">
        <v>1193</v>
      </c>
      <c r="D330" s="54" t="s">
        <v>846</v>
      </c>
      <c r="E330" s="8" t="s">
        <v>504</v>
      </c>
      <c r="F330" s="8" t="s">
        <v>60</v>
      </c>
      <c r="G330" s="8" t="s">
        <v>689</v>
      </c>
      <c r="H330" s="8" t="s">
        <v>505</v>
      </c>
      <c r="I330" s="8">
        <v>2.1000000000000001E-2</v>
      </c>
      <c r="J330" s="8" t="s">
        <v>499</v>
      </c>
      <c r="K330" s="87">
        <v>0.28999999999999998</v>
      </c>
      <c r="L330" s="8" t="s">
        <v>500</v>
      </c>
      <c r="M330" s="8" t="s">
        <v>158</v>
      </c>
      <c r="N330" s="8" t="s">
        <v>17</v>
      </c>
      <c r="O330" s="85">
        <v>40658</v>
      </c>
      <c r="P330" s="76" t="s">
        <v>1269</v>
      </c>
    </row>
    <row r="331" spans="1:16" ht="45" x14ac:dyDescent="0.25">
      <c r="A331" s="6">
        <v>79</v>
      </c>
      <c r="B331" s="55" t="s">
        <v>157</v>
      </c>
      <c r="C331" s="54" t="s">
        <v>1179</v>
      </c>
      <c r="D331" s="54" t="s">
        <v>846</v>
      </c>
      <c r="E331" s="8" t="s">
        <v>504</v>
      </c>
      <c r="F331" s="8" t="s">
        <v>60</v>
      </c>
      <c r="G331" s="8" t="s">
        <v>613</v>
      </c>
      <c r="H331" s="8" t="s">
        <v>505</v>
      </c>
      <c r="I331" s="8">
        <v>4.4200000000000003E-3</v>
      </c>
      <c r="J331" s="8" t="s">
        <v>499</v>
      </c>
      <c r="K331" s="87"/>
      <c r="L331" s="8" t="s">
        <v>500</v>
      </c>
      <c r="M331" s="8" t="s">
        <v>153</v>
      </c>
      <c r="N331" s="8" t="s">
        <v>17</v>
      </c>
      <c r="O331" s="85">
        <v>40658</v>
      </c>
      <c r="P331" s="76" t="s">
        <v>1269</v>
      </c>
    </row>
    <row r="332" spans="1:16" ht="45" x14ac:dyDescent="0.25">
      <c r="A332" s="6">
        <v>91</v>
      </c>
      <c r="B332" s="55" t="s">
        <v>157</v>
      </c>
      <c r="C332" s="54" t="s">
        <v>1228</v>
      </c>
      <c r="D332" s="54" t="s">
        <v>846</v>
      </c>
      <c r="E332" s="8" t="s">
        <v>504</v>
      </c>
      <c r="F332" s="8" t="s">
        <v>60</v>
      </c>
      <c r="G332" s="8" t="s">
        <v>713</v>
      </c>
      <c r="H332" s="8" t="s">
        <v>505</v>
      </c>
      <c r="I332" s="8">
        <v>2.9600000000000001E-2</v>
      </c>
      <c r="J332" s="8" t="s">
        <v>499</v>
      </c>
      <c r="K332" s="87">
        <v>0.09</v>
      </c>
      <c r="L332" s="8" t="s">
        <v>500</v>
      </c>
      <c r="M332" s="8" t="s">
        <v>148</v>
      </c>
      <c r="N332" s="8" t="s">
        <v>17</v>
      </c>
      <c r="O332" s="85">
        <v>40658</v>
      </c>
      <c r="P332" s="76" t="s">
        <v>1268</v>
      </c>
    </row>
    <row r="333" spans="1:16" ht="45" x14ac:dyDescent="0.25">
      <c r="A333" s="6">
        <v>28</v>
      </c>
      <c r="B333" s="55" t="s">
        <v>157</v>
      </c>
      <c r="C333" s="54" t="s">
        <v>1165</v>
      </c>
      <c r="D333" s="54" t="s">
        <v>838</v>
      </c>
      <c r="E333" s="7" t="s">
        <v>504</v>
      </c>
      <c r="F333" s="8" t="s">
        <v>37</v>
      </c>
      <c r="G333" s="8" t="s">
        <v>622</v>
      </c>
      <c r="H333" s="8" t="s">
        <v>505</v>
      </c>
      <c r="I333" s="8">
        <v>0.79700000000000004</v>
      </c>
      <c r="J333" s="8" t="s">
        <v>488</v>
      </c>
      <c r="K333" s="87">
        <v>0.3</v>
      </c>
      <c r="L333" s="8"/>
      <c r="M333" s="8" t="s">
        <v>38</v>
      </c>
      <c r="N333" s="8" t="s">
        <v>8</v>
      </c>
      <c r="O333" s="85">
        <v>40511</v>
      </c>
      <c r="P333" s="76" t="s">
        <v>1268</v>
      </c>
    </row>
    <row r="334" spans="1:16" ht="45" x14ac:dyDescent="0.25">
      <c r="A334" s="6">
        <v>102</v>
      </c>
      <c r="B334" s="55" t="s">
        <v>157</v>
      </c>
      <c r="C334" s="54" t="s">
        <v>1229</v>
      </c>
      <c r="D334" s="54" t="s">
        <v>863</v>
      </c>
      <c r="E334" s="8" t="s">
        <v>504</v>
      </c>
      <c r="F334" s="103" t="s">
        <v>186</v>
      </c>
      <c r="G334" s="8" t="s">
        <v>811</v>
      </c>
      <c r="H334" s="8" t="s">
        <v>475</v>
      </c>
      <c r="I334" s="8">
        <v>1.1200000000000001</v>
      </c>
      <c r="J334" s="8" t="s">
        <v>527</v>
      </c>
      <c r="K334" s="84"/>
      <c r="L334" s="8" t="s">
        <v>500</v>
      </c>
      <c r="M334" s="8" t="s">
        <v>812</v>
      </c>
      <c r="N334" s="8" t="s">
        <v>17</v>
      </c>
      <c r="O334" s="85">
        <v>40081</v>
      </c>
      <c r="P334" s="76" t="s">
        <v>1269</v>
      </c>
    </row>
    <row r="335" spans="1:16" ht="75" x14ac:dyDescent="0.25">
      <c r="A335" s="6">
        <v>9</v>
      </c>
      <c r="B335" s="55" t="s">
        <v>157</v>
      </c>
      <c r="C335" s="54" t="s">
        <v>1166</v>
      </c>
      <c r="D335" s="54" t="s">
        <v>840</v>
      </c>
      <c r="E335" s="8" t="s">
        <v>504</v>
      </c>
      <c r="F335" s="8" t="s">
        <v>43</v>
      </c>
      <c r="G335" s="8" t="s">
        <v>583</v>
      </c>
      <c r="H335" s="8" t="s">
        <v>475</v>
      </c>
      <c r="I335" s="8">
        <v>11.8</v>
      </c>
      <c r="J335" s="8" t="s">
        <v>527</v>
      </c>
      <c r="K335" s="84"/>
      <c r="L335" s="8" t="s">
        <v>500</v>
      </c>
      <c r="M335" s="8" t="s">
        <v>590</v>
      </c>
      <c r="N335" s="8" t="s">
        <v>45</v>
      </c>
      <c r="O335" s="85">
        <v>40851</v>
      </c>
      <c r="P335" s="76" t="s">
        <v>1268</v>
      </c>
    </row>
    <row r="336" spans="1:16" ht="75" x14ac:dyDescent="0.25">
      <c r="A336" s="6">
        <v>9</v>
      </c>
      <c r="B336" s="55" t="s">
        <v>157</v>
      </c>
      <c r="C336" s="54" t="s">
        <v>1167</v>
      </c>
      <c r="D336" s="54" t="s">
        <v>840</v>
      </c>
      <c r="E336" s="8" t="s">
        <v>504</v>
      </c>
      <c r="F336" s="8" t="s">
        <v>43</v>
      </c>
      <c r="G336" s="8" t="s">
        <v>583</v>
      </c>
      <c r="H336" s="8" t="s">
        <v>475</v>
      </c>
      <c r="I336" s="8">
        <v>35.799999999999997</v>
      </c>
      <c r="J336" s="8" t="s">
        <v>527</v>
      </c>
      <c r="K336" s="84"/>
      <c r="L336" s="8" t="s">
        <v>500</v>
      </c>
      <c r="M336" s="8" t="s">
        <v>584</v>
      </c>
      <c r="N336" s="8" t="s">
        <v>45</v>
      </c>
      <c r="O336" s="85">
        <v>40851</v>
      </c>
      <c r="P336" s="76" t="s">
        <v>1268</v>
      </c>
    </row>
    <row r="337" spans="1:16" ht="30" x14ac:dyDescent="0.25">
      <c r="A337" s="6">
        <v>8</v>
      </c>
      <c r="B337" s="54" t="s">
        <v>157</v>
      </c>
      <c r="C337" s="54" t="s">
        <v>1168</v>
      </c>
      <c r="D337" s="54" t="s">
        <v>839</v>
      </c>
      <c r="E337" s="102" t="s">
        <v>504</v>
      </c>
      <c r="F337" s="8" t="s">
        <v>591</v>
      </c>
      <c r="G337" s="8" t="s">
        <v>583</v>
      </c>
      <c r="H337" s="8" t="s">
        <v>475</v>
      </c>
      <c r="I337" s="8">
        <v>4.5</v>
      </c>
      <c r="J337" s="8" t="s">
        <v>488</v>
      </c>
      <c r="K337" s="87"/>
      <c r="L337" s="8" t="s">
        <v>478</v>
      </c>
      <c r="M337" s="8" t="s">
        <v>44</v>
      </c>
      <c r="N337" s="8" t="s">
        <v>8</v>
      </c>
      <c r="O337" s="85">
        <v>39127</v>
      </c>
      <c r="P337" s="76" t="s">
        <v>1268</v>
      </c>
    </row>
    <row r="338" spans="1:16" ht="60" x14ac:dyDescent="0.25">
      <c r="A338" s="6">
        <v>8</v>
      </c>
      <c r="B338" s="54" t="s">
        <v>157</v>
      </c>
      <c r="C338" s="54" t="s">
        <v>1168</v>
      </c>
      <c r="D338" s="54" t="s">
        <v>839</v>
      </c>
      <c r="E338" s="102" t="s">
        <v>504</v>
      </c>
      <c r="F338" s="8" t="s">
        <v>591</v>
      </c>
      <c r="G338" s="8" t="s">
        <v>583</v>
      </c>
      <c r="H338" s="8" t="s">
        <v>475</v>
      </c>
      <c r="I338" s="8"/>
      <c r="J338" s="8"/>
      <c r="K338" s="87">
        <v>0.63</v>
      </c>
      <c r="L338" s="8" t="s">
        <v>594</v>
      </c>
      <c r="M338" s="8" t="s">
        <v>44</v>
      </c>
      <c r="N338" s="8" t="s">
        <v>8</v>
      </c>
      <c r="O338" s="85">
        <v>39127</v>
      </c>
      <c r="P338" s="76" t="s">
        <v>1268</v>
      </c>
    </row>
    <row r="339" spans="1:16" ht="60" x14ac:dyDescent="0.25">
      <c r="A339" s="6">
        <v>8</v>
      </c>
      <c r="B339" s="54" t="s">
        <v>157</v>
      </c>
      <c r="C339" s="54" t="s">
        <v>1168</v>
      </c>
      <c r="D339" s="54" t="s">
        <v>839</v>
      </c>
      <c r="E339" s="102" t="s">
        <v>504</v>
      </c>
      <c r="F339" s="8" t="s">
        <v>591</v>
      </c>
      <c r="G339" s="8" t="s">
        <v>583</v>
      </c>
      <c r="H339" s="8" t="s">
        <v>475</v>
      </c>
      <c r="I339" s="8"/>
      <c r="J339" s="8"/>
      <c r="K339" s="87">
        <v>0.71</v>
      </c>
      <c r="L339" s="8" t="s">
        <v>593</v>
      </c>
      <c r="M339" s="8" t="s">
        <v>44</v>
      </c>
      <c r="N339" s="8" t="s">
        <v>8</v>
      </c>
      <c r="O339" s="85">
        <v>39127</v>
      </c>
      <c r="P339" s="76" t="s">
        <v>1268</v>
      </c>
    </row>
    <row r="340" spans="1:16" ht="45" x14ac:dyDescent="0.25">
      <c r="A340" s="6">
        <v>117</v>
      </c>
      <c r="B340" s="55" t="s">
        <v>157</v>
      </c>
      <c r="C340" s="54" t="s">
        <v>1238</v>
      </c>
      <c r="D340" s="54" t="s">
        <v>871</v>
      </c>
      <c r="E340" s="8" t="s">
        <v>504</v>
      </c>
      <c r="F340" s="8" t="s">
        <v>159</v>
      </c>
      <c r="G340" s="8" t="s">
        <v>548</v>
      </c>
      <c r="H340" s="8" t="s">
        <v>505</v>
      </c>
      <c r="I340" s="8">
        <v>0.04</v>
      </c>
      <c r="J340" s="8" t="s">
        <v>499</v>
      </c>
      <c r="K340" s="87">
        <v>0.64</v>
      </c>
      <c r="L340" s="8" t="s">
        <v>500</v>
      </c>
      <c r="M340" s="8" t="s">
        <v>190</v>
      </c>
      <c r="N340" s="8" t="s">
        <v>17</v>
      </c>
      <c r="O340" s="85">
        <v>40800</v>
      </c>
      <c r="P340" s="76" t="s">
        <v>1269</v>
      </c>
    </row>
    <row r="341" spans="1:16" ht="45" x14ac:dyDescent="0.25">
      <c r="A341" s="6">
        <v>118</v>
      </c>
      <c r="B341" s="55" t="s">
        <v>157</v>
      </c>
      <c r="C341" s="54" t="s">
        <v>1239</v>
      </c>
      <c r="D341" s="54" t="s">
        <v>871</v>
      </c>
      <c r="E341" s="8" t="s">
        <v>504</v>
      </c>
      <c r="F341" s="8" t="s">
        <v>159</v>
      </c>
      <c r="G341" s="8" t="s">
        <v>531</v>
      </c>
      <c r="H341" s="8" t="s">
        <v>505</v>
      </c>
      <c r="I341" s="8">
        <v>0.1</v>
      </c>
      <c r="J341" s="8" t="s">
        <v>499</v>
      </c>
      <c r="K341" s="87">
        <v>0</v>
      </c>
      <c r="L341" s="8" t="s">
        <v>500</v>
      </c>
      <c r="M341" s="8" t="s">
        <v>160</v>
      </c>
      <c r="N341" s="8" t="s">
        <v>17</v>
      </c>
      <c r="O341" s="85">
        <v>40800</v>
      </c>
      <c r="P341" s="76" t="s">
        <v>1269</v>
      </c>
    </row>
    <row r="342" spans="1:16" ht="45" x14ac:dyDescent="0.25">
      <c r="A342" s="6">
        <v>93</v>
      </c>
      <c r="B342" s="55" t="s">
        <v>157</v>
      </c>
      <c r="C342" s="54" t="s">
        <v>1222</v>
      </c>
      <c r="D342" s="54" t="s">
        <v>859</v>
      </c>
      <c r="E342" s="8" t="s">
        <v>504</v>
      </c>
      <c r="F342" s="8" t="s">
        <v>214</v>
      </c>
      <c r="G342" s="8" t="s">
        <v>533</v>
      </c>
      <c r="H342" s="8" t="s">
        <v>505</v>
      </c>
      <c r="I342" s="8">
        <v>0.65</v>
      </c>
      <c r="J342" s="8" t="s">
        <v>499</v>
      </c>
      <c r="K342" s="87">
        <v>0.15</v>
      </c>
      <c r="L342" s="8" t="s">
        <v>500</v>
      </c>
      <c r="M342" s="8" t="s">
        <v>215</v>
      </c>
      <c r="N342" s="8" t="s">
        <v>17</v>
      </c>
      <c r="O342" s="85">
        <v>40765</v>
      </c>
      <c r="P342" s="76" t="s">
        <v>1268</v>
      </c>
    </row>
    <row r="343" spans="1:16" ht="60" x14ac:dyDescent="0.25">
      <c r="A343" s="6">
        <v>97</v>
      </c>
      <c r="B343" s="54" t="s">
        <v>157</v>
      </c>
      <c r="C343" s="54" t="s">
        <v>1170</v>
      </c>
      <c r="D343" s="54" t="s">
        <v>841</v>
      </c>
      <c r="E343" s="8" t="s">
        <v>504</v>
      </c>
      <c r="F343" s="9" t="s">
        <v>40</v>
      </c>
      <c r="G343" s="8" t="s">
        <v>648</v>
      </c>
      <c r="H343" s="8" t="s">
        <v>475</v>
      </c>
      <c r="I343" s="8">
        <v>0.4</v>
      </c>
      <c r="J343" s="8" t="s">
        <v>552</v>
      </c>
      <c r="K343" s="89"/>
      <c r="L343" s="8" t="s">
        <v>500</v>
      </c>
      <c r="M343" s="8" t="s">
        <v>649</v>
      </c>
      <c r="N343" s="8" t="s">
        <v>17</v>
      </c>
      <c r="O343" s="85">
        <v>39395</v>
      </c>
      <c r="P343" s="76" t="s">
        <v>1268</v>
      </c>
    </row>
    <row r="344" spans="1:16" ht="45" x14ac:dyDescent="0.25">
      <c r="A344" s="6">
        <v>97</v>
      </c>
      <c r="B344" s="54" t="s">
        <v>157</v>
      </c>
      <c r="C344" s="54" t="s">
        <v>1170</v>
      </c>
      <c r="D344" s="54" t="s">
        <v>841</v>
      </c>
      <c r="E344" s="8" t="s">
        <v>504</v>
      </c>
      <c r="F344" s="9" t="s">
        <v>40</v>
      </c>
      <c r="G344" s="8" t="s">
        <v>648</v>
      </c>
      <c r="H344" s="8" t="s">
        <v>475</v>
      </c>
      <c r="I344" s="8">
        <v>0.7</v>
      </c>
      <c r="J344" s="8" t="s">
        <v>553</v>
      </c>
      <c r="K344" s="90"/>
      <c r="L344" s="8" t="s">
        <v>500</v>
      </c>
      <c r="M344" s="8" t="s">
        <v>649</v>
      </c>
      <c r="N344" s="8" t="s">
        <v>17</v>
      </c>
      <c r="O344" s="85">
        <v>39395</v>
      </c>
      <c r="P344" s="76" t="s">
        <v>1268</v>
      </c>
    </row>
    <row r="345" spans="1:16" ht="45" x14ac:dyDescent="0.25">
      <c r="A345" s="6">
        <v>97</v>
      </c>
      <c r="B345" s="54" t="s">
        <v>157</v>
      </c>
      <c r="C345" s="54" t="s">
        <v>1170</v>
      </c>
      <c r="D345" s="54" t="s">
        <v>841</v>
      </c>
      <c r="E345" s="8" t="s">
        <v>504</v>
      </c>
      <c r="F345" s="9" t="s">
        <v>40</v>
      </c>
      <c r="G345" s="8" t="s">
        <v>648</v>
      </c>
      <c r="H345" s="8" t="s">
        <v>475</v>
      </c>
      <c r="I345" s="8">
        <v>0.3</v>
      </c>
      <c r="J345" s="8" t="s">
        <v>554</v>
      </c>
      <c r="K345" s="89"/>
      <c r="L345" s="8" t="s">
        <v>500</v>
      </c>
      <c r="M345" s="8" t="s">
        <v>649</v>
      </c>
      <c r="N345" s="8" t="s">
        <v>17</v>
      </c>
      <c r="O345" s="85">
        <v>39395</v>
      </c>
      <c r="P345" s="76" t="s">
        <v>1268</v>
      </c>
    </row>
    <row r="346" spans="1:16" ht="60" x14ac:dyDescent="0.25">
      <c r="A346" s="6">
        <v>98</v>
      </c>
      <c r="B346" s="54" t="s">
        <v>157</v>
      </c>
      <c r="C346" s="54" t="s">
        <v>1171</v>
      </c>
      <c r="D346" s="54" t="s">
        <v>841</v>
      </c>
      <c r="E346" s="8" t="s">
        <v>504</v>
      </c>
      <c r="F346" s="9" t="s">
        <v>40</v>
      </c>
      <c r="G346" s="8" t="s">
        <v>551</v>
      </c>
      <c r="H346" s="8" t="s">
        <v>475</v>
      </c>
      <c r="I346" s="8">
        <v>1.6</v>
      </c>
      <c r="J346" s="8" t="s">
        <v>552</v>
      </c>
      <c r="K346" s="89"/>
      <c r="L346" s="8" t="s">
        <v>500</v>
      </c>
      <c r="M346" s="8" t="s">
        <v>46</v>
      </c>
      <c r="N346" s="8" t="s">
        <v>17</v>
      </c>
      <c r="O346" s="85">
        <v>39395</v>
      </c>
      <c r="P346" s="76" t="s">
        <v>1268</v>
      </c>
    </row>
    <row r="347" spans="1:16" ht="45" x14ac:dyDescent="0.25">
      <c r="A347" s="6">
        <v>98</v>
      </c>
      <c r="B347" s="54" t="s">
        <v>157</v>
      </c>
      <c r="C347" s="54" t="s">
        <v>1171</v>
      </c>
      <c r="D347" s="54" t="s">
        <v>841</v>
      </c>
      <c r="E347" s="8" t="s">
        <v>504</v>
      </c>
      <c r="F347" s="9" t="s">
        <v>40</v>
      </c>
      <c r="G347" s="8" t="s">
        <v>551</v>
      </c>
      <c r="H347" s="8" t="s">
        <v>475</v>
      </c>
      <c r="I347" s="8">
        <v>3.3</v>
      </c>
      <c r="J347" s="8" t="s">
        <v>553</v>
      </c>
      <c r="K347" s="90"/>
      <c r="L347" s="8" t="s">
        <v>500</v>
      </c>
      <c r="M347" s="8" t="s">
        <v>46</v>
      </c>
      <c r="N347" s="8" t="s">
        <v>17</v>
      </c>
      <c r="O347" s="85">
        <v>39395</v>
      </c>
      <c r="P347" s="76" t="s">
        <v>1268</v>
      </c>
    </row>
    <row r="348" spans="1:16" ht="45" x14ac:dyDescent="0.25">
      <c r="A348" s="6">
        <v>98</v>
      </c>
      <c r="B348" s="54" t="s">
        <v>157</v>
      </c>
      <c r="C348" s="54" t="s">
        <v>1171</v>
      </c>
      <c r="D348" s="54" t="s">
        <v>841</v>
      </c>
      <c r="E348" s="8" t="s">
        <v>504</v>
      </c>
      <c r="F348" s="9" t="s">
        <v>40</v>
      </c>
      <c r="G348" s="8" t="s">
        <v>551</v>
      </c>
      <c r="H348" s="8" t="s">
        <v>475</v>
      </c>
      <c r="I348" s="8">
        <v>2.1</v>
      </c>
      <c r="J348" s="8" t="s">
        <v>554</v>
      </c>
      <c r="K348" s="89"/>
      <c r="L348" s="8" t="s">
        <v>500</v>
      </c>
      <c r="M348" s="8" t="s">
        <v>46</v>
      </c>
      <c r="N348" s="8" t="s">
        <v>17</v>
      </c>
      <c r="O348" s="85">
        <v>39395</v>
      </c>
      <c r="P348" s="76" t="s">
        <v>1268</v>
      </c>
    </row>
    <row r="349" spans="1:16" ht="60" x14ac:dyDescent="0.25">
      <c r="A349" s="6">
        <v>100</v>
      </c>
      <c r="B349" s="54" t="s">
        <v>157</v>
      </c>
      <c r="C349" s="54" t="s">
        <v>1172</v>
      </c>
      <c r="D349" s="54" t="s">
        <v>841</v>
      </c>
      <c r="E349" s="8" t="s">
        <v>504</v>
      </c>
      <c r="F349" s="9" t="s">
        <v>40</v>
      </c>
      <c r="G349" s="8" t="s">
        <v>601</v>
      </c>
      <c r="H349" s="8" t="s">
        <v>475</v>
      </c>
      <c r="I349" s="8">
        <v>0.5</v>
      </c>
      <c r="J349" s="8" t="s">
        <v>552</v>
      </c>
      <c r="K349" s="89"/>
      <c r="L349" s="8" t="s">
        <v>500</v>
      </c>
      <c r="M349" s="8" t="s">
        <v>42</v>
      </c>
      <c r="N349" s="8" t="s">
        <v>17</v>
      </c>
      <c r="O349" s="85">
        <v>39395</v>
      </c>
      <c r="P349" s="76" t="s">
        <v>1268</v>
      </c>
    </row>
    <row r="350" spans="1:16" ht="45" x14ac:dyDescent="0.25">
      <c r="A350" s="6">
        <v>100</v>
      </c>
      <c r="B350" s="54" t="s">
        <v>157</v>
      </c>
      <c r="C350" s="54" t="s">
        <v>1172</v>
      </c>
      <c r="D350" s="54" t="s">
        <v>841</v>
      </c>
      <c r="E350" s="8" t="s">
        <v>504</v>
      </c>
      <c r="F350" s="9" t="s">
        <v>40</v>
      </c>
      <c r="G350" s="8" t="s">
        <v>601</v>
      </c>
      <c r="H350" s="8" t="s">
        <v>475</v>
      </c>
      <c r="I350" s="8">
        <v>0.8</v>
      </c>
      <c r="J350" s="8" t="s">
        <v>553</v>
      </c>
      <c r="K350" s="90"/>
      <c r="L350" s="8" t="s">
        <v>500</v>
      </c>
      <c r="M350" s="8" t="s">
        <v>42</v>
      </c>
      <c r="N350" s="8" t="s">
        <v>17</v>
      </c>
      <c r="O350" s="85">
        <v>39395</v>
      </c>
      <c r="P350" s="76" t="s">
        <v>1268</v>
      </c>
    </row>
    <row r="351" spans="1:16" ht="45" x14ac:dyDescent="0.25">
      <c r="A351" s="6">
        <v>100</v>
      </c>
      <c r="B351" s="54" t="s">
        <v>157</v>
      </c>
      <c r="C351" s="54" t="s">
        <v>1172</v>
      </c>
      <c r="D351" s="54" t="s">
        <v>841</v>
      </c>
      <c r="E351" s="8" t="s">
        <v>504</v>
      </c>
      <c r="F351" s="9" t="s">
        <v>40</v>
      </c>
      <c r="G351" s="8" t="s">
        <v>601</v>
      </c>
      <c r="H351" s="8" t="s">
        <v>475</v>
      </c>
      <c r="I351" s="8">
        <v>0.4</v>
      </c>
      <c r="J351" s="8" t="s">
        <v>554</v>
      </c>
      <c r="K351" s="89"/>
      <c r="L351" s="8" t="s">
        <v>500</v>
      </c>
      <c r="M351" s="8" t="s">
        <v>42</v>
      </c>
      <c r="N351" s="8" t="s">
        <v>17</v>
      </c>
      <c r="O351" s="85">
        <v>39395</v>
      </c>
      <c r="P351" s="76" t="s">
        <v>1268</v>
      </c>
    </row>
    <row r="352" spans="1:16" ht="45" x14ac:dyDescent="0.25">
      <c r="A352" s="6">
        <v>94</v>
      </c>
      <c r="B352" s="55" t="s">
        <v>157</v>
      </c>
      <c r="C352" s="54" t="s">
        <v>1223</v>
      </c>
      <c r="D352" s="54" t="s">
        <v>860</v>
      </c>
      <c r="E352" s="7" t="s">
        <v>504</v>
      </c>
      <c r="F352" s="8" t="s">
        <v>497</v>
      </c>
      <c r="G352" s="8" t="s">
        <v>498</v>
      </c>
      <c r="H352" s="8" t="s">
        <v>505</v>
      </c>
      <c r="I352" s="8">
        <v>7.6999999999999999E-2</v>
      </c>
      <c r="J352" s="8" t="s">
        <v>499</v>
      </c>
      <c r="K352" s="84"/>
      <c r="L352" s="8" t="s">
        <v>500</v>
      </c>
      <c r="M352" s="8" t="s">
        <v>501</v>
      </c>
      <c r="N352" s="8" t="s">
        <v>17</v>
      </c>
      <c r="O352" s="85">
        <v>40476</v>
      </c>
      <c r="P352" s="76" t="s">
        <v>1268</v>
      </c>
    </row>
    <row r="353" spans="1:16" ht="30" x14ac:dyDescent="0.25">
      <c r="A353" s="6">
        <v>120</v>
      </c>
      <c r="B353" s="55" t="s">
        <v>161</v>
      </c>
      <c r="C353" s="54" t="s">
        <v>1192</v>
      </c>
      <c r="D353" s="54" t="s">
        <v>849</v>
      </c>
      <c r="E353" s="8" t="s">
        <v>504</v>
      </c>
      <c r="F353" s="8" t="s">
        <v>65</v>
      </c>
      <c r="G353" s="8" t="s">
        <v>692</v>
      </c>
      <c r="H353" s="8" t="s">
        <v>505</v>
      </c>
      <c r="I353" s="8">
        <v>105</v>
      </c>
      <c r="J353" s="8" t="s">
        <v>699</v>
      </c>
      <c r="K353" s="87">
        <v>0.38</v>
      </c>
      <c r="L353" s="8" t="s">
        <v>500</v>
      </c>
      <c r="M353" s="8" t="s">
        <v>66</v>
      </c>
      <c r="N353" s="8" t="s">
        <v>17</v>
      </c>
      <c r="O353" s="88">
        <v>41129</v>
      </c>
      <c r="P353" s="76" t="s">
        <v>1269</v>
      </c>
    </row>
    <row r="354" spans="1:16" ht="45" x14ac:dyDescent="0.25">
      <c r="A354" s="6">
        <v>6</v>
      </c>
      <c r="B354" s="55" t="s">
        <v>162</v>
      </c>
      <c r="C354" s="54" t="s">
        <v>1160</v>
      </c>
      <c r="D354" s="54" t="s">
        <v>836</v>
      </c>
      <c r="E354" s="8" t="s">
        <v>482</v>
      </c>
      <c r="F354" s="8" t="s">
        <v>30</v>
      </c>
      <c r="G354" s="8" t="s">
        <v>740</v>
      </c>
      <c r="H354" s="8" t="s">
        <v>658</v>
      </c>
      <c r="I354" s="8">
        <v>101.84</v>
      </c>
      <c r="J354" s="8" t="s">
        <v>538</v>
      </c>
      <c r="K354" s="87">
        <v>0</v>
      </c>
      <c r="L354" s="8" t="s">
        <v>478</v>
      </c>
      <c r="M354" s="8" t="s">
        <v>741</v>
      </c>
      <c r="N354" s="8" t="s">
        <v>742</v>
      </c>
      <c r="O354" s="88">
        <v>41074</v>
      </c>
      <c r="P354" s="76" t="s">
        <v>1269</v>
      </c>
    </row>
    <row r="355" spans="1:16" ht="45" x14ac:dyDescent="0.25">
      <c r="A355" s="6">
        <v>4</v>
      </c>
      <c r="B355" s="55" t="s">
        <v>162</v>
      </c>
      <c r="C355" s="54" t="s">
        <v>1161</v>
      </c>
      <c r="D355" s="54" t="s">
        <v>834</v>
      </c>
      <c r="E355" s="8" t="s">
        <v>482</v>
      </c>
      <c r="F355" s="8" t="s">
        <v>30</v>
      </c>
      <c r="G355" s="8" t="s">
        <v>657</v>
      </c>
      <c r="H355" s="8" t="s">
        <v>658</v>
      </c>
      <c r="I355" s="8">
        <v>0</v>
      </c>
      <c r="J355" s="8" t="s">
        <v>499</v>
      </c>
      <c r="K355" s="87"/>
      <c r="L355" s="8" t="s">
        <v>500</v>
      </c>
      <c r="M355" s="8" t="s">
        <v>32</v>
      </c>
      <c r="N355" s="8" t="s">
        <v>17</v>
      </c>
      <c r="O355" s="88">
        <v>41074</v>
      </c>
      <c r="P355" s="76" t="s">
        <v>1269</v>
      </c>
    </row>
    <row r="356" spans="1:16" ht="45" x14ac:dyDescent="0.25">
      <c r="A356" s="6">
        <v>119</v>
      </c>
      <c r="B356" s="55" t="s">
        <v>162</v>
      </c>
      <c r="C356" s="54" t="s">
        <v>1162</v>
      </c>
      <c r="D356" s="54" t="s">
        <v>834</v>
      </c>
      <c r="E356" s="8" t="s">
        <v>482</v>
      </c>
      <c r="F356" s="8" t="s">
        <v>30</v>
      </c>
      <c r="G356" s="8" t="s">
        <v>806</v>
      </c>
      <c r="H356" s="8" t="s">
        <v>658</v>
      </c>
      <c r="I356" s="8">
        <v>7.48</v>
      </c>
      <c r="J356" s="8" t="s">
        <v>499</v>
      </c>
      <c r="K356" s="87"/>
      <c r="L356" s="8" t="s">
        <v>500</v>
      </c>
      <c r="M356" s="8" t="s">
        <v>31</v>
      </c>
      <c r="N356" s="8" t="s">
        <v>17</v>
      </c>
      <c r="O356" s="88">
        <v>41074</v>
      </c>
      <c r="P356" s="76" t="s">
        <v>1269</v>
      </c>
    </row>
    <row r="357" spans="1:16" ht="45" x14ac:dyDescent="0.25">
      <c r="A357" s="6">
        <v>7</v>
      </c>
      <c r="B357" s="55" t="s">
        <v>162</v>
      </c>
      <c r="C357" s="54" t="s">
        <v>1163</v>
      </c>
      <c r="D357" s="54" t="s">
        <v>837</v>
      </c>
      <c r="E357" s="8" t="s">
        <v>482</v>
      </c>
      <c r="F357" s="8" t="s">
        <v>30</v>
      </c>
      <c r="G357" s="8" t="s">
        <v>740</v>
      </c>
      <c r="H357" s="8" t="s">
        <v>658</v>
      </c>
      <c r="I357" s="8">
        <v>0.03</v>
      </c>
      <c r="J357" s="8" t="s">
        <v>488</v>
      </c>
      <c r="K357" s="87"/>
      <c r="L357" s="8" t="s">
        <v>478</v>
      </c>
      <c r="M357" s="8" t="s">
        <v>741</v>
      </c>
      <c r="N357" s="8" t="s">
        <v>22</v>
      </c>
      <c r="O357" s="88">
        <v>41074</v>
      </c>
      <c r="P357" s="76" t="s">
        <v>1269</v>
      </c>
    </row>
    <row r="358" spans="1:16" ht="30" x14ac:dyDescent="0.25">
      <c r="A358" s="6">
        <v>5</v>
      </c>
      <c r="B358" s="55" t="s">
        <v>680</v>
      </c>
      <c r="C358" s="54" t="s">
        <v>1164</v>
      </c>
      <c r="D358" s="54" t="s">
        <v>835</v>
      </c>
      <c r="E358" s="8" t="s">
        <v>482</v>
      </c>
      <c r="F358" s="8" t="s">
        <v>677</v>
      </c>
      <c r="G358" s="8" t="s">
        <v>678</v>
      </c>
      <c r="H358" s="8" t="s">
        <v>475</v>
      </c>
      <c r="I358" s="8">
        <v>0.5</v>
      </c>
      <c r="J358" s="8" t="s">
        <v>527</v>
      </c>
      <c r="K358" s="87">
        <v>0.55000000000000004</v>
      </c>
      <c r="L358" s="8" t="s">
        <v>500</v>
      </c>
      <c r="M358" s="8" t="s">
        <v>679</v>
      </c>
      <c r="N358" s="8" t="s">
        <v>17</v>
      </c>
      <c r="O358" s="85">
        <v>40941</v>
      </c>
      <c r="P358" s="76" t="s">
        <v>1269</v>
      </c>
    </row>
    <row r="359" spans="1:16" ht="60" x14ac:dyDescent="0.25">
      <c r="A359" s="6">
        <v>46</v>
      </c>
      <c r="B359" s="55" t="s">
        <v>162</v>
      </c>
      <c r="C359" s="54" t="s">
        <v>1181</v>
      </c>
      <c r="D359" s="54" t="s">
        <v>826</v>
      </c>
      <c r="E359" s="7" t="s">
        <v>482</v>
      </c>
      <c r="F359" s="8" t="s">
        <v>14</v>
      </c>
      <c r="G359" s="8" t="s">
        <v>474</v>
      </c>
      <c r="H359" s="8" t="s">
        <v>475</v>
      </c>
      <c r="I359" s="94">
        <v>2.35</v>
      </c>
      <c r="J359" s="8" t="s">
        <v>476</v>
      </c>
      <c r="K359" s="84"/>
      <c r="L359" s="8" t="s">
        <v>478</v>
      </c>
      <c r="M359" s="8" t="s">
        <v>477</v>
      </c>
      <c r="N359" s="8" t="s">
        <v>9</v>
      </c>
      <c r="O359" s="85">
        <v>38812</v>
      </c>
      <c r="P359" s="76" t="s">
        <v>1268</v>
      </c>
    </row>
    <row r="360" spans="1:16" ht="60" x14ac:dyDescent="0.25">
      <c r="A360" s="6">
        <v>48</v>
      </c>
      <c r="B360" s="55" t="s">
        <v>162</v>
      </c>
      <c r="C360" s="54" t="s">
        <v>1182</v>
      </c>
      <c r="D360" s="54" t="s">
        <v>826</v>
      </c>
      <c r="E360" s="7" t="s">
        <v>482</v>
      </c>
      <c r="F360" s="8" t="s">
        <v>14</v>
      </c>
      <c r="G360" s="8" t="s">
        <v>490</v>
      </c>
      <c r="H360" s="8" t="s">
        <v>475</v>
      </c>
      <c r="I360" s="94">
        <v>2.34</v>
      </c>
      <c r="J360" s="8" t="s">
        <v>476</v>
      </c>
      <c r="K360" s="84"/>
      <c r="L360" s="8" t="s">
        <v>478</v>
      </c>
      <c r="M360" s="8" t="s">
        <v>491</v>
      </c>
      <c r="N360" s="8" t="s">
        <v>9</v>
      </c>
      <c r="O360" s="85">
        <v>38812</v>
      </c>
      <c r="P360" s="76" t="s">
        <v>1268</v>
      </c>
    </row>
    <row r="361" spans="1:16" ht="60" x14ac:dyDescent="0.25">
      <c r="A361" s="6">
        <v>49</v>
      </c>
      <c r="B361" s="55" t="s">
        <v>162</v>
      </c>
      <c r="C361" s="54" t="s">
        <v>1183</v>
      </c>
      <c r="D361" s="54" t="s">
        <v>826</v>
      </c>
      <c r="E361" s="7" t="s">
        <v>482</v>
      </c>
      <c r="F361" s="8" t="s">
        <v>14</v>
      </c>
      <c r="G361" s="8" t="s">
        <v>494</v>
      </c>
      <c r="H361" s="8" t="s">
        <v>475</v>
      </c>
      <c r="I361" s="94">
        <v>2.23</v>
      </c>
      <c r="J361" s="8" t="s">
        <v>476</v>
      </c>
      <c r="K361" s="84"/>
      <c r="L361" s="8" t="s">
        <v>478</v>
      </c>
      <c r="M361" s="8" t="s">
        <v>570</v>
      </c>
      <c r="N361" s="8" t="s">
        <v>9</v>
      </c>
      <c r="O361" s="85">
        <v>38812</v>
      </c>
      <c r="P361" s="76" t="s">
        <v>1268</v>
      </c>
    </row>
    <row r="362" spans="1:16" ht="60" x14ac:dyDescent="0.25">
      <c r="A362" s="6">
        <v>51</v>
      </c>
      <c r="B362" s="55" t="s">
        <v>162</v>
      </c>
      <c r="C362" s="54" t="s">
        <v>1184</v>
      </c>
      <c r="D362" s="54" t="s">
        <v>826</v>
      </c>
      <c r="E362" s="7" t="s">
        <v>482</v>
      </c>
      <c r="F362" s="8" t="s">
        <v>14</v>
      </c>
      <c r="G362" s="8" t="s">
        <v>567</v>
      </c>
      <c r="H362" s="8" t="s">
        <v>475</v>
      </c>
      <c r="I362" s="94">
        <v>1.4</v>
      </c>
      <c r="J362" s="8" t="s">
        <v>476</v>
      </c>
      <c r="K362" s="84"/>
      <c r="L362" s="8" t="s">
        <v>478</v>
      </c>
      <c r="M362" s="8" t="s">
        <v>568</v>
      </c>
      <c r="N362" s="8" t="s">
        <v>9</v>
      </c>
      <c r="O362" s="85">
        <v>38812</v>
      </c>
      <c r="P362" s="76" t="s">
        <v>1268</v>
      </c>
    </row>
    <row r="363" spans="1:16" ht="60" x14ac:dyDescent="0.25">
      <c r="A363" s="6">
        <v>52</v>
      </c>
      <c r="B363" s="55" t="s">
        <v>162</v>
      </c>
      <c r="C363" s="54" t="s">
        <v>1185</v>
      </c>
      <c r="D363" s="54" t="s">
        <v>826</v>
      </c>
      <c r="E363" s="7" t="s">
        <v>482</v>
      </c>
      <c r="F363" s="8" t="s">
        <v>14</v>
      </c>
      <c r="G363" s="8" t="s">
        <v>571</v>
      </c>
      <c r="H363" s="8" t="s">
        <v>475</v>
      </c>
      <c r="I363" s="94">
        <v>1.26</v>
      </c>
      <c r="J363" s="8" t="s">
        <v>476</v>
      </c>
      <c r="K363" s="84"/>
      <c r="L363" s="8" t="s">
        <v>478</v>
      </c>
      <c r="M363" s="8" t="s">
        <v>572</v>
      </c>
      <c r="N363" s="8" t="s">
        <v>9</v>
      </c>
      <c r="O363" s="85">
        <v>38812</v>
      </c>
      <c r="P363" s="76" t="s">
        <v>1268</v>
      </c>
    </row>
    <row r="364" spans="1:16" ht="60" x14ac:dyDescent="0.25">
      <c r="A364" s="6">
        <v>53</v>
      </c>
      <c r="B364" s="55" t="s">
        <v>162</v>
      </c>
      <c r="C364" s="54" t="s">
        <v>1186</v>
      </c>
      <c r="D364" s="54" t="s">
        <v>826</v>
      </c>
      <c r="E364" s="7" t="s">
        <v>482</v>
      </c>
      <c r="F364" s="8" t="s">
        <v>14</v>
      </c>
      <c r="G364" s="8" t="s">
        <v>492</v>
      </c>
      <c r="H364" s="8" t="s">
        <v>475</v>
      </c>
      <c r="I364" s="94">
        <v>0.44</v>
      </c>
      <c r="J364" s="8" t="s">
        <v>476</v>
      </c>
      <c r="K364" s="84"/>
      <c r="L364" s="8" t="s">
        <v>478</v>
      </c>
      <c r="M364" s="8" t="s">
        <v>569</v>
      </c>
      <c r="N364" s="8" t="s">
        <v>9</v>
      </c>
      <c r="O364" s="85">
        <v>38812</v>
      </c>
      <c r="P364" s="76" t="s">
        <v>1268</v>
      </c>
    </row>
    <row r="365" spans="1:16" ht="45" x14ac:dyDescent="0.25">
      <c r="A365" s="6">
        <v>47</v>
      </c>
      <c r="B365" s="55" t="s">
        <v>163</v>
      </c>
      <c r="C365" s="54" t="s">
        <v>1187</v>
      </c>
      <c r="D365" s="54" t="s">
        <v>848</v>
      </c>
      <c r="E365" s="8" t="s">
        <v>482</v>
      </c>
      <c r="F365" s="8" t="s">
        <v>63</v>
      </c>
      <c r="G365" s="8" t="s">
        <v>474</v>
      </c>
      <c r="H365" s="8" t="s">
        <v>487</v>
      </c>
      <c r="I365" s="94">
        <v>7.21</v>
      </c>
      <c r="J365" s="8" t="s">
        <v>488</v>
      </c>
      <c r="K365" s="84"/>
      <c r="L365" s="8" t="s">
        <v>478</v>
      </c>
      <c r="M365" s="8" t="s">
        <v>489</v>
      </c>
      <c r="N365" s="8" t="s">
        <v>22</v>
      </c>
      <c r="O365" s="85">
        <v>41054</v>
      </c>
      <c r="P365" s="76" t="s">
        <v>1268</v>
      </c>
    </row>
    <row r="366" spans="1:16" ht="45" x14ac:dyDescent="0.25">
      <c r="A366" s="6">
        <v>50</v>
      </c>
      <c r="B366" s="55" t="s">
        <v>163</v>
      </c>
      <c r="C366" s="54" t="s">
        <v>1188</v>
      </c>
      <c r="D366" s="54" t="s">
        <v>848</v>
      </c>
      <c r="E366" s="8" t="s">
        <v>482</v>
      </c>
      <c r="F366" s="8" t="s">
        <v>63</v>
      </c>
      <c r="G366" s="8" t="s">
        <v>494</v>
      </c>
      <c r="H366" s="8" t="s">
        <v>487</v>
      </c>
      <c r="I366" s="94">
        <v>3.96</v>
      </c>
      <c r="J366" s="8" t="s">
        <v>488</v>
      </c>
      <c r="K366" s="84"/>
      <c r="L366" s="8" t="s">
        <v>478</v>
      </c>
      <c r="M366" s="8" t="s">
        <v>495</v>
      </c>
      <c r="N366" s="8" t="s">
        <v>22</v>
      </c>
      <c r="O366" s="85">
        <v>41054</v>
      </c>
      <c r="P366" s="76" t="s">
        <v>1268</v>
      </c>
    </row>
    <row r="367" spans="1:16" ht="45" x14ac:dyDescent="0.25">
      <c r="A367" s="6">
        <v>54</v>
      </c>
      <c r="B367" s="55" t="s">
        <v>163</v>
      </c>
      <c r="C367" s="54" t="s">
        <v>1240</v>
      </c>
      <c r="D367" s="54" t="s">
        <v>848</v>
      </c>
      <c r="E367" s="8" t="s">
        <v>482</v>
      </c>
      <c r="F367" s="8" t="s">
        <v>63</v>
      </c>
      <c r="G367" s="8" t="s">
        <v>492</v>
      </c>
      <c r="H367" s="8" t="s">
        <v>487</v>
      </c>
      <c r="I367" s="94">
        <v>1</v>
      </c>
      <c r="J367" s="8" t="s">
        <v>488</v>
      </c>
      <c r="K367" s="84"/>
      <c r="L367" s="8" t="s">
        <v>478</v>
      </c>
      <c r="M367" s="8" t="s">
        <v>493</v>
      </c>
      <c r="N367" s="8" t="s">
        <v>22</v>
      </c>
      <c r="O367" s="85">
        <v>41054</v>
      </c>
      <c r="P367" s="76" t="s">
        <v>1268</v>
      </c>
    </row>
    <row r="368" spans="1:16" ht="45" x14ac:dyDescent="0.25">
      <c r="A368" s="6">
        <v>55</v>
      </c>
      <c r="B368" s="55" t="s">
        <v>163</v>
      </c>
      <c r="C368" s="54" t="s">
        <v>1215</v>
      </c>
      <c r="D368" s="54" t="s">
        <v>848</v>
      </c>
      <c r="E368" s="8" t="s">
        <v>482</v>
      </c>
      <c r="F368" s="8" t="s">
        <v>63</v>
      </c>
      <c r="G368" s="8" t="s">
        <v>807</v>
      </c>
      <c r="H368" s="8" t="s">
        <v>487</v>
      </c>
      <c r="I368" s="94">
        <v>2.63</v>
      </c>
      <c r="J368" s="8" t="s">
        <v>488</v>
      </c>
      <c r="K368" s="84"/>
      <c r="L368" s="8" t="s">
        <v>478</v>
      </c>
      <c r="M368" s="8" t="s">
        <v>808</v>
      </c>
      <c r="N368" s="8" t="s">
        <v>22</v>
      </c>
      <c r="O368" s="85">
        <v>41054</v>
      </c>
      <c r="P368" s="76" t="s">
        <v>1268</v>
      </c>
    </row>
    <row r="369" spans="1:17" ht="45" x14ac:dyDescent="0.25">
      <c r="A369" s="6">
        <v>56</v>
      </c>
      <c r="B369" s="55" t="s">
        <v>163</v>
      </c>
      <c r="C369" s="54" t="s">
        <v>1236</v>
      </c>
      <c r="D369" s="54" t="s">
        <v>848</v>
      </c>
      <c r="E369" s="8" t="s">
        <v>482</v>
      </c>
      <c r="F369" s="8" t="s">
        <v>63</v>
      </c>
      <c r="G369" s="8" t="s">
        <v>809</v>
      </c>
      <c r="H369" s="8" t="s">
        <v>487</v>
      </c>
      <c r="I369" s="94">
        <v>0.56000000000000005</v>
      </c>
      <c r="J369" s="8" t="s">
        <v>488</v>
      </c>
      <c r="K369" s="84"/>
      <c r="L369" s="8" t="s">
        <v>478</v>
      </c>
      <c r="M369" s="8" t="s">
        <v>810</v>
      </c>
      <c r="N369" s="8" t="s">
        <v>22</v>
      </c>
      <c r="O369" s="85">
        <v>41054</v>
      </c>
      <c r="P369" s="76" t="s">
        <v>1268</v>
      </c>
    </row>
    <row r="370" spans="1:17" ht="45" x14ac:dyDescent="0.25">
      <c r="A370" s="6">
        <v>57</v>
      </c>
      <c r="B370" s="55" t="s">
        <v>163</v>
      </c>
      <c r="C370" s="54" t="s">
        <v>1237</v>
      </c>
      <c r="D370" s="54" t="s">
        <v>848</v>
      </c>
      <c r="E370" s="8" t="s">
        <v>482</v>
      </c>
      <c r="F370" s="8" t="s">
        <v>63</v>
      </c>
      <c r="G370" s="8" t="s">
        <v>506</v>
      </c>
      <c r="H370" s="8" t="s">
        <v>487</v>
      </c>
      <c r="I370" s="94">
        <v>1.43</v>
      </c>
      <c r="J370" s="8" t="s">
        <v>488</v>
      </c>
      <c r="K370" s="84"/>
      <c r="L370" s="8" t="s">
        <v>478</v>
      </c>
      <c r="M370" s="8" t="s">
        <v>507</v>
      </c>
      <c r="N370" s="8" t="s">
        <v>22</v>
      </c>
      <c r="O370" s="85">
        <v>41054</v>
      </c>
      <c r="P370" s="76" t="s">
        <v>1268</v>
      </c>
    </row>
    <row r="371" spans="1:17" ht="45" x14ac:dyDescent="0.25">
      <c r="A371" s="6">
        <v>58</v>
      </c>
      <c r="B371" s="55" t="s">
        <v>163</v>
      </c>
      <c r="C371" s="54" t="s">
        <v>1216</v>
      </c>
      <c r="D371" s="54" t="s">
        <v>848</v>
      </c>
      <c r="E371" s="8" t="s">
        <v>482</v>
      </c>
      <c r="F371" s="8" t="s">
        <v>63</v>
      </c>
      <c r="G371" s="8" t="s">
        <v>579</v>
      </c>
      <c r="H371" s="8" t="s">
        <v>487</v>
      </c>
      <c r="I371" s="94">
        <v>0.11</v>
      </c>
      <c r="J371" s="8" t="s">
        <v>488</v>
      </c>
      <c r="K371" s="84"/>
      <c r="L371" s="8" t="s">
        <v>478</v>
      </c>
      <c r="M371" s="8" t="s">
        <v>580</v>
      </c>
      <c r="N371" s="8" t="s">
        <v>22</v>
      </c>
      <c r="O371" s="85">
        <v>41054</v>
      </c>
      <c r="P371" s="76" t="s">
        <v>1268</v>
      </c>
    </row>
    <row r="372" spans="1:17" ht="60" x14ac:dyDescent="0.25">
      <c r="A372" s="6">
        <v>59</v>
      </c>
      <c r="B372" s="55" t="s">
        <v>163</v>
      </c>
      <c r="C372" s="54" t="s">
        <v>1217</v>
      </c>
      <c r="D372" s="54" t="s">
        <v>848</v>
      </c>
      <c r="E372" s="8" t="s">
        <v>482</v>
      </c>
      <c r="F372" s="8" t="s">
        <v>63</v>
      </c>
      <c r="G372" s="8" t="s">
        <v>581</v>
      </c>
      <c r="H372" s="8" t="s">
        <v>487</v>
      </c>
      <c r="I372" s="94">
        <v>0.21</v>
      </c>
      <c r="J372" s="8" t="s">
        <v>488</v>
      </c>
      <c r="K372" s="84"/>
      <c r="L372" s="8" t="s">
        <v>478</v>
      </c>
      <c r="M372" s="8" t="s">
        <v>582</v>
      </c>
      <c r="N372" s="8" t="s">
        <v>22</v>
      </c>
      <c r="O372" s="85">
        <v>41054</v>
      </c>
      <c r="P372" s="76" t="s">
        <v>1268</v>
      </c>
    </row>
    <row r="373" spans="1:17" ht="45" x14ac:dyDescent="0.25">
      <c r="A373" s="6">
        <v>60</v>
      </c>
      <c r="B373" s="55" t="s">
        <v>163</v>
      </c>
      <c r="C373" s="54" t="s">
        <v>1189</v>
      </c>
      <c r="D373" s="54" t="s">
        <v>848</v>
      </c>
      <c r="E373" s="8" t="s">
        <v>482</v>
      </c>
      <c r="F373" s="8" t="s">
        <v>63</v>
      </c>
      <c r="G373" s="8" t="s">
        <v>779</v>
      </c>
      <c r="H373" s="8" t="s">
        <v>487</v>
      </c>
      <c r="I373" s="94">
        <v>0.81</v>
      </c>
      <c r="J373" s="8" t="s">
        <v>488</v>
      </c>
      <c r="K373" s="84"/>
      <c r="L373" s="8" t="s">
        <v>478</v>
      </c>
      <c r="M373" s="8" t="s">
        <v>780</v>
      </c>
      <c r="N373" s="8" t="s">
        <v>22</v>
      </c>
      <c r="O373" s="85">
        <v>41054</v>
      </c>
      <c r="P373" s="76" t="s">
        <v>1268</v>
      </c>
    </row>
    <row r="374" spans="1:17" ht="45" x14ac:dyDescent="0.25">
      <c r="A374" s="6">
        <v>61</v>
      </c>
      <c r="B374" s="55" t="s">
        <v>163</v>
      </c>
      <c r="C374" s="54" t="s">
        <v>1190</v>
      </c>
      <c r="D374" s="54" t="s">
        <v>848</v>
      </c>
      <c r="E374" s="8" t="s">
        <v>482</v>
      </c>
      <c r="F374" s="8" t="s">
        <v>63</v>
      </c>
      <c r="G374" s="8" t="s">
        <v>722</v>
      </c>
      <c r="H374" s="8" t="s">
        <v>487</v>
      </c>
      <c r="I374" s="94">
        <v>0.7</v>
      </c>
      <c r="J374" s="8" t="s">
        <v>488</v>
      </c>
      <c r="K374" s="84"/>
      <c r="L374" s="8" t="s">
        <v>478</v>
      </c>
      <c r="M374" s="8" t="s">
        <v>723</v>
      </c>
      <c r="N374" s="8" t="s">
        <v>22</v>
      </c>
      <c r="O374" s="85">
        <v>41054</v>
      </c>
      <c r="P374" s="76" t="s">
        <v>1268</v>
      </c>
    </row>
    <row r="375" spans="1:17" ht="45" x14ac:dyDescent="0.25">
      <c r="A375" s="6">
        <v>62</v>
      </c>
      <c r="B375" s="55" t="s">
        <v>163</v>
      </c>
      <c r="C375" s="54" t="s">
        <v>1191</v>
      </c>
      <c r="D375" s="54" t="s">
        <v>848</v>
      </c>
      <c r="E375" s="8" t="s">
        <v>482</v>
      </c>
      <c r="F375" s="8" t="s">
        <v>63</v>
      </c>
      <c r="G375" s="8" t="s">
        <v>781</v>
      </c>
      <c r="H375" s="8" t="s">
        <v>487</v>
      </c>
      <c r="I375" s="94">
        <v>0.14000000000000001</v>
      </c>
      <c r="J375" s="8" t="s">
        <v>488</v>
      </c>
      <c r="K375" s="84"/>
      <c r="L375" s="8" t="s">
        <v>478</v>
      </c>
      <c r="M375" s="8" t="s">
        <v>782</v>
      </c>
      <c r="N375" s="8" t="s">
        <v>22</v>
      </c>
      <c r="O375" s="85">
        <v>41054</v>
      </c>
      <c r="P375" s="76" t="s">
        <v>1268</v>
      </c>
    </row>
    <row r="376" spans="1:17" ht="60" x14ac:dyDescent="0.25">
      <c r="A376" s="6">
        <v>15</v>
      </c>
      <c r="B376" s="54" t="s">
        <v>164</v>
      </c>
      <c r="C376" s="54" t="s">
        <v>1241</v>
      </c>
      <c r="D376" s="54" t="s">
        <v>872</v>
      </c>
      <c r="E376" s="7" t="s">
        <v>768</v>
      </c>
      <c r="F376" s="8" t="s">
        <v>165</v>
      </c>
      <c r="G376" s="8" t="s">
        <v>769</v>
      </c>
      <c r="H376" s="8" t="s">
        <v>505</v>
      </c>
      <c r="I376" s="8">
        <v>1</v>
      </c>
      <c r="J376" s="8" t="s">
        <v>538</v>
      </c>
      <c r="K376" s="84"/>
      <c r="L376" s="8" t="s">
        <v>478</v>
      </c>
      <c r="M376" s="8" t="s">
        <v>770</v>
      </c>
      <c r="N376" s="8" t="s">
        <v>9</v>
      </c>
      <c r="O376" s="85">
        <v>39093</v>
      </c>
      <c r="P376" s="76" t="s">
        <v>1268</v>
      </c>
    </row>
    <row r="377" spans="1:17" ht="45" x14ac:dyDescent="0.25">
      <c r="A377" s="6">
        <v>23</v>
      </c>
      <c r="B377" s="55" t="s">
        <v>164</v>
      </c>
      <c r="C377" s="54" t="s">
        <v>1206</v>
      </c>
      <c r="D377" s="54" t="s">
        <v>856</v>
      </c>
      <c r="E377" s="7" t="s">
        <v>634</v>
      </c>
      <c r="F377" s="8" t="s">
        <v>93</v>
      </c>
      <c r="G377" s="8" t="s">
        <v>645</v>
      </c>
      <c r="H377" s="8" t="s">
        <v>475</v>
      </c>
      <c r="I377" s="8">
        <v>30.5</v>
      </c>
      <c r="J377" s="8" t="s">
        <v>499</v>
      </c>
      <c r="K377" s="87">
        <v>0.3</v>
      </c>
      <c r="L377" s="8"/>
      <c r="M377" s="11" t="s">
        <v>646</v>
      </c>
      <c r="N377" s="8" t="s">
        <v>17</v>
      </c>
      <c r="O377" s="85">
        <v>38258</v>
      </c>
      <c r="P377" s="76" t="s">
        <v>1268</v>
      </c>
    </row>
    <row r="378" spans="1:17" ht="45" x14ac:dyDescent="0.25">
      <c r="A378" s="6">
        <v>24</v>
      </c>
      <c r="B378" s="55" t="s">
        <v>164</v>
      </c>
      <c r="C378" s="54" t="s">
        <v>1207</v>
      </c>
      <c r="D378" s="54" t="s">
        <v>856</v>
      </c>
      <c r="E378" s="7" t="s">
        <v>634</v>
      </c>
      <c r="F378" s="8" t="s">
        <v>93</v>
      </c>
      <c r="G378" s="8" t="s">
        <v>641</v>
      </c>
      <c r="H378" s="8" t="s">
        <v>475</v>
      </c>
      <c r="I378" s="8">
        <v>30.5</v>
      </c>
      <c r="J378" s="8" t="s">
        <v>499</v>
      </c>
      <c r="K378" s="87">
        <v>0.3</v>
      </c>
      <c r="L378" s="8"/>
      <c r="M378" s="11" t="s">
        <v>642</v>
      </c>
      <c r="N378" s="8" t="s">
        <v>17</v>
      </c>
      <c r="O378" s="85">
        <v>38258</v>
      </c>
      <c r="P378" s="76" t="s">
        <v>1268</v>
      </c>
    </row>
    <row r="379" spans="1:17" ht="45" x14ac:dyDescent="0.25">
      <c r="A379" s="6">
        <v>25</v>
      </c>
      <c r="B379" s="55" t="s">
        <v>164</v>
      </c>
      <c r="C379" s="54" t="s">
        <v>1208</v>
      </c>
      <c r="D379" s="54" t="s">
        <v>856</v>
      </c>
      <c r="E379" s="7" t="s">
        <v>634</v>
      </c>
      <c r="F379" s="8" t="s">
        <v>93</v>
      </c>
      <c r="G379" s="11" t="s">
        <v>643</v>
      </c>
      <c r="H379" s="8" t="s">
        <v>475</v>
      </c>
      <c r="I379" s="8">
        <v>30.5</v>
      </c>
      <c r="J379" s="8" t="s">
        <v>499</v>
      </c>
      <c r="K379" s="87">
        <v>0.3</v>
      </c>
      <c r="L379" s="8"/>
      <c r="M379" s="11" t="s">
        <v>644</v>
      </c>
      <c r="N379" s="8" t="s">
        <v>17</v>
      </c>
      <c r="O379" s="85">
        <v>38258</v>
      </c>
      <c r="P379" s="76" t="s">
        <v>1268</v>
      </c>
    </row>
    <row r="380" spans="1:17" ht="45" x14ac:dyDescent="0.25">
      <c r="A380" s="6">
        <v>29</v>
      </c>
      <c r="B380" s="55" t="s">
        <v>164</v>
      </c>
      <c r="C380" s="54" t="s">
        <v>1209</v>
      </c>
      <c r="D380" s="54" t="s">
        <v>856</v>
      </c>
      <c r="E380" s="7" t="s">
        <v>634</v>
      </c>
      <c r="F380" s="8" t="s">
        <v>93</v>
      </c>
      <c r="G380" s="8" t="s">
        <v>630</v>
      </c>
      <c r="H380" s="8" t="s">
        <v>475</v>
      </c>
      <c r="I380" s="8">
        <v>30.5</v>
      </c>
      <c r="J380" s="8" t="s">
        <v>499</v>
      </c>
      <c r="K380" s="87">
        <v>0.3</v>
      </c>
      <c r="L380" s="8"/>
      <c r="M380" s="8" t="s">
        <v>631</v>
      </c>
      <c r="N380" s="8" t="s">
        <v>17</v>
      </c>
      <c r="O380" s="85">
        <v>38258</v>
      </c>
      <c r="P380" s="76" t="s">
        <v>1268</v>
      </c>
    </row>
    <row r="381" spans="1:17" ht="45" x14ac:dyDescent="0.25">
      <c r="A381" s="6">
        <v>14</v>
      </c>
      <c r="B381" s="55" t="s">
        <v>166</v>
      </c>
      <c r="C381" s="54" t="s">
        <v>1242</v>
      </c>
      <c r="D381" s="54" t="s">
        <v>874</v>
      </c>
      <c r="E381" s="7" t="s">
        <v>606</v>
      </c>
      <c r="F381" s="8" t="s">
        <v>167</v>
      </c>
      <c r="G381" s="8" t="s">
        <v>608</v>
      </c>
      <c r="H381" s="8" t="s">
        <v>505</v>
      </c>
      <c r="I381" s="8">
        <v>0.18</v>
      </c>
      <c r="J381" s="8" t="s">
        <v>488</v>
      </c>
      <c r="K381" s="97"/>
      <c r="L381" s="8" t="s">
        <v>478</v>
      </c>
      <c r="M381" s="8" t="s">
        <v>610</v>
      </c>
      <c r="N381" s="8" t="s">
        <v>22</v>
      </c>
      <c r="O381" s="85">
        <v>40807</v>
      </c>
      <c r="Q381" s="71" t="s">
        <v>1275</v>
      </c>
    </row>
    <row r="382" spans="1:17" ht="60" x14ac:dyDescent="0.25">
      <c r="A382" s="6">
        <v>13</v>
      </c>
      <c r="B382" s="54" t="s">
        <v>166</v>
      </c>
      <c r="C382" s="54" t="s">
        <v>1243</v>
      </c>
      <c r="D382" s="54" t="s">
        <v>873</v>
      </c>
      <c r="E382" s="7" t="s">
        <v>606</v>
      </c>
      <c r="F382" s="8" t="s">
        <v>607</v>
      </c>
      <c r="G382" s="8" t="s">
        <v>608</v>
      </c>
      <c r="H382" s="8" t="s">
        <v>505</v>
      </c>
      <c r="I382" s="8">
        <v>2</v>
      </c>
      <c r="J382" s="8" t="s">
        <v>538</v>
      </c>
      <c r="K382" s="84"/>
      <c r="L382" s="8" t="s">
        <v>478</v>
      </c>
      <c r="M382" s="8" t="s">
        <v>609</v>
      </c>
      <c r="N382" s="8" t="s">
        <v>9</v>
      </c>
      <c r="O382" s="85">
        <v>39423</v>
      </c>
    </row>
    <row r="383" spans="1:17" ht="30" x14ac:dyDescent="0.25">
      <c r="A383" s="6">
        <v>116</v>
      </c>
      <c r="B383" s="55" t="s">
        <v>168</v>
      </c>
      <c r="C383" s="54" t="s">
        <v>1152</v>
      </c>
      <c r="D383" s="54" t="s">
        <v>830</v>
      </c>
      <c r="E383" s="8" t="s">
        <v>576</v>
      </c>
      <c r="F383" s="8" t="s">
        <v>15</v>
      </c>
      <c r="G383" s="8" t="s">
        <v>574</v>
      </c>
      <c r="H383" s="8" t="s">
        <v>475</v>
      </c>
      <c r="I383" s="8">
        <v>0.55000000000000004</v>
      </c>
      <c r="J383" s="8" t="s">
        <v>499</v>
      </c>
      <c r="K383" s="87">
        <v>0.17</v>
      </c>
      <c r="L383" s="8" t="s">
        <v>500</v>
      </c>
      <c r="M383" s="8" t="s">
        <v>16</v>
      </c>
      <c r="N383" s="8" t="s">
        <v>17</v>
      </c>
      <c r="O383" s="85">
        <v>40388</v>
      </c>
      <c r="P383" s="76" t="s">
        <v>1268</v>
      </c>
    </row>
    <row r="384" spans="1:17" ht="30" x14ac:dyDescent="0.25">
      <c r="A384" s="6">
        <v>99</v>
      </c>
      <c r="B384" s="55" t="s">
        <v>169</v>
      </c>
      <c r="C384" s="54" t="s">
        <v>1244</v>
      </c>
      <c r="D384" s="54" t="s">
        <v>875</v>
      </c>
      <c r="E384" s="8" t="s">
        <v>557</v>
      </c>
      <c r="F384" s="8" t="s">
        <v>170</v>
      </c>
      <c r="G384" s="8" t="s">
        <v>655</v>
      </c>
      <c r="H384" s="8" t="s">
        <v>505</v>
      </c>
      <c r="I384" s="8">
        <v>2.5000000000000001E-2</v>
      </c>
      <c r="J384" s="8" t="s">
        <v>527</v>
      </c>
      <c r="K384" s="87">
        <v>0.82</v>
      </c>
      <c r="L384" s="8" t="s">
        <v>500</v>
      </c>
      <c r="M384" s="8" t="s">
        <v>171</v>
      </c>
      <c r="N384" s="8" t="s">
        <v>17</v>
      </c>
      <c r="O384" s="85">
        <v>40260</v>
      </c>
      <c r="P384" s="76" t="s">
        <v>1269</v>
      </c>
    </row>
    <row r="385" spans="1:16" ht="45" x14ac:dyDescent="0.25">
      <c r="A385" s="6">
        <v>105</v>
      </c>
      <c r="B385" s="55" t="s">
        <v>169</v>
      </c>
      <c r="C385" s="54" t="s">
        <v>1221</v>
      </c>
      <c r="D385" s="54" t="s">
        <v>861</v>
      </c>
      <c r="E385" s="8" t="s">
        <v>557</v>
      </c>
      <c r="F385" s="8" t="s">
        <v>106</v>
      </c>
      <c r="G385" s="8" t="s">
        <v>650</v>
      </c>
      <c r="H385" s="8" t="s">
        <v>475</v>
      </c>
      <c r="I385" s="94">
        <v>8.44</v>
      </c>
      <c r="J385" s="8" t="s">
        <v>651</v>
      </c>
      <c r="K385" s="84"/>
      <c r="L385" s="8" t="s">
        <v>500</v>
      </c>
      <c r="M385" s="8" t="s">
        <v>107</v>
      </c>
      <c r="N385" s="8" t="s">
        <v>17</v>
      </c>
      <c r="O385" s="85">
        <v>40582</v>
      </c>
      <c r="P385" s="76" t="s">
        <v>1269</v>
      </c>
    </row>
    <row r="386" spans="1:16" ht="75" x14ac:dyDescent="0.25">
      <c r="A386" s="6">
        <v>9</v>
      </c>
      <c r="B386" s="55" t="s">
        <v>169</v>
      </c>
      <c r="C386" s="54" t="s">
        <v>1166</v>
      </c>
      <c r="D386" s="54" t="s">
        <v>840</v>
      </c>
      <c r="E386" s="8" t="s">
        <v>557</v>
      </c>
      <c r="F386" s="8" t="s">
        <v>43</v>
      </c>
      <c r="G386" s="8" t="s">
        <v>583</v>
      </c>
      <c r="H386" s="8" t="s">
        <v>475</v>
      </c>
      <c r="I386" s="8">
        <v>11.8</v>
      </c>
      <c r="J386" s="8" t="s">
        <v>527</v>
      </c>
      <c r="K386" s="84"/>
      <c r="L386" s="8" t="s">
        <v>500</v>
      </c>
      <c r="M386" s="8" t="s">
        <v>590</v>
      </c>
      <c r="N386" s="8" t="s">
        <v>45</v>
      </c>
      <c r="O386" s="85">
        <v>40851</v>
      </c>
      <c r="P386" s="76" t="s">
        <v>1269</v>
      </c>
    </row>
    <row r="387" spans="1:16" ht="75" x14ac:dyDescent="0.25">
      <c r="A387" s="6">
        <v>9</v>
      </c>
      <c r="B387" s="55" t="s">
        <v>169</v>
      </c>
      <c r="C387" s="54" t="s">
        <v>1167</v>
      </c>
      <c r="D387" s="54" t="s">
        <v>840</v>
      </c>
      <c r="E387" s="8" t="s">
        <v>557</v>
      </c>
      <c r="F387" s="8" t="s">
        <v>43</v>
      </c>
      <c r="G387" s="8" t="s">
        <v>583</v>
      </c>
      <c r="H387" s="8" t="s">
        <v>475</v>
      </c>
      <c r="I387" s="8">
        <v>35.799999999999997</v>
      </c>
      <c r="J387" s="8" t="s">
        <v>527</v>
      </c>
      <c r="K387" s="84"/>
      <c r="L387" s="8" t="s">
        <v>500</v>
      </c>
      <c r="M387" s="8" t="s">
        <v>584</v>
      </c>
      <c r="N387" s="8" t="s">
        <v>45</v>
      </c>
      <c r="O387" s="85">
        <v>40851</v>
      </c>
      <c r="P387" s="76" t="s">
        <v>1269</v>
      </c>
    </row>
    <row r="388" spans="1:16" ht="30" x14ac:dyDescent="0.25">
      <c r="A388" s="6">
        <v>8</v>
      </c>
      <c r="B388" s="54" t="s">
        <v>169</v>
      </c>
      <c r="C388" s="54" t="s">
        <v>1168</v>
      </c>
      <c r="D388" s="54" t="s">
        <v>839</v>
      </c>
      <c r="E388" s="8" t="s">
        <v>557</v>
      </c>
      <c r="F388" s="8" t="s">
        <v>591</v>
      </c>
      <c r="G388" s="8" t="s">
        <v>583</v>
      </c>
      <c r="H388" s="8" t="s">
        <v>475</v>
      </c>
      <c r="I388" s="8">
        <v>4.5</v>
      </c>
      <c r="J388" s="8" t="s">
        <v>488</v>
      </c>
      <c r="K388" s="87"/>
      <c r="L388" s="8" t="s">
        <v>478</v>
      </c>
      <c r="M388" s="8" t="s">
        <v>44</v>
      </c>
      <c r="N388" s="8" t="s">
        <v>8</v>
      </c>
      <c r="O388" s="85">
        <v>39127</v>
      </c>
      <c r="P388" s="76" t="s">
        <v>1269</v>
      </c>
    </row>
    <row r="389" spans="1:16" ht="60" x14ac:dyDescent="0.25">
      <c r="A389" s="6">
        <v>8</v>
      </c>
      <c r="B389" s="54" t="s">
        <v>169</v>
      </c>
      <c r="C389" s="54" t="s">
        <v>1168</v>
      </c>
      <c r="D389" s="54" t="s">
        <v>839</v>
      </c>
      <c r="E389" s="8" t="s">
        <v>557</v>
      </c>
      <c r="F389" s="8" t="s">
        <v>591</v>
      </c>
      <c r="G389" s="8" t="s">
        <v>583</v>
      </c>
      <c r="H389" s="8" t="s">
        <v>475</v>
      </c>
      <c r="I389" s="8"/>
      <c r="J389" s="8"/>
      <c r="K389" s="87">
        <v>0.63</v>
      </c>
      <c r="L389" s="8" t="s">
        <v>594</v>
      </c>
      <c r="M389" s="8" t="s">
        <v>44</v>
      </c>
      <c r="N389" s="8" t="s">
        <v>8</v>
      </c>
      <c r="O389" s="85">
        <v>39127</v>
      </c>
      <c r="P389" s="76" t="s">
        <v>1269</v>
      </c>
    </row>
    <row r="390" spans="1:16" ht="60" x14ac:dyDescent="0.25">
      <c r="A390" s="6">
        <v>8</v>
      </c>
      <c r="B390" s="54" t="s">
        <v>169</v>
      </c>
      <c r="C390" s="54" t="s">
        <v>1168</v>
      </c>
      <c r="D390" s="54" t="s">
        <v>839</v>
      </c>
      <c r="E390" s="8" t="s">
        <v>557</v>
      </c>
      <c r="F390" s="8" t="s">
        <v>591</v>
      </c>
      <c r="G390" s="8" t="s">
        <v>583</v>
      </c>
      <c r="H390" s="8" t="s">
        <v>475</v>
      </c>
      <c r="I390" s="8"/>
      <c r="J390" s="8"/>
      <c r="K390" s="87">
        <v>0.71</v>
      </c>
      <c r="L390" s="8" t="s">
        <v>593</v>
      </c>
      <c r="M390" s="8" t="s">
        <v>44</v>
      </c>
      <c r="N390" s="8" t="s">
        <v>8</v>
      </c>
      <c r="O390" s="85">
        <v>39127</v>
      </c>
      <c r="P390" s="76" t="s">
        <v>1269</v>
      </c>
    </row>
    <row r="391" spans="1:16" ht="60" x14ac:dyDescent="0.25">
      <c r="A391" s="6">
        <v>96</v>
      </c>
      <c r="B391" s="54" t="s">
        <v>169</v>
      </c>
      <c r="C391" s="54" t="s">
        <v>1169</v>
      </c>
      <c r="D391" s="54" t="s">
        <v>841</v>
      </c>
      <c r="E391" s="8" t="s">
        <v>557</v>
      </c>
      <c r="F391" s="9" t="s">
        <v>40</v>
      </c>
      <c r="G391" s="9" t="s">
        <v>619</v>
      </c>
      <c r="H391" s="8" t="s">
        <v>475</v>
      </c>
      <c r="I391" s="8">
        <v>1.6</v>
      </c>
      <c r="J391" s="8" t="s">
        <v>552</v>
      </c>
      <c r="K391" s="89"/>
      <c r="L391" s="8" t="s">
        <v>500</v>
      </c>
      <c r="M391" s="8" t="s">
        <v>41</v>
      </c>
      <c r="N391" s="8" t="s">
        <v>17</v>
      </c>
      <c r="O391" s="85">
        <v>39395</v>
      </c>
      <c r="P391" s="76" t="s">
        <v>1269</v>
      </c>
    </row>
    <row r="392" spans="1:16" ht="45" x14ac:dyDescent="0.25">
      <c r="A392" s="6">
        <v>96</v>
      </c>
      <c r="B392" s="54" t="s">
        <v>169</v>
      </c>
      <c r="C392" s="54" t="s">
        <v>1169</v>
      </c>
      <c r="D392" s="54" t="s">
        <v>841</v>
      </c>
      <c r="E392" s="8" t="s">
        <v>557</v>
      </c>
      <c r="F392" s="9" t="s">
        <v>40</v>
      </c>
      <c r="G392" s="9" t="s">
        <v>619</v>
      </c>
      <c r="H392" s="8" t="s">
        <v>475</v>
      </c>
      <c r="I392" s="8">
        <v>2.7</v>
      </c>
      <c r="J392" s="8" t="s">
        <v>553</v>
      </c>
      <c r="K392" s="90"/>
      <c r="L392" s="8" t="s">
        <v>500</v>
      </c>
      <c r="M392" s="8" t="s">
        <v>41</v>
      </c>
      <c r="N392" s="8" t="s">
        <v>17</v>
      </c>
      <c r="O392" s="85">
        <v>39395</v>
      </c>
      <c r="P392" s="76" t="s">
        <v>1269</v>
      </c>
    </row>
    <row r="393" spans="1:16" ht="45" x14ac:dyDescent="0.25">
      <c r="A393" s="6">
        <v>96</v>
      </c>
      <c r="B393" s="54" t="s">
        <v>169</v>
      </c>
      <c r="C393" s="54" t="s">
        <v>1169</v>
      </c>
      <c r="D393" s="54" t="s">
        <v>841</v>
      </c>
      <c r="E393" s="8" t="s">
        <v>557</v>
      </c>
      <c r="F393" s="9" t="s">
        <v>40</v>
      </c>
      <c r="G393" s="9" t="s">
        <v>619</v>
      </c>
      <c r="H393" s="8" t="s">
        <v>475</v>
      </c>
      <c r="I393" s="8">
        <v>1.4</v>
      </c>
      <c r="J393" s="8" t="s">
        <v>554</v>
      </c>
      <c r="K393" s="89"/>
      <c r="L393" s="8" t="s">
        <v>500</v>
      </c>
      <c r="M393" s="8" t="s">
        <v>41</v>
      </c>
      <c r="N393" s="8" t="s">
        <v>17</v>
      </c>
      <c r="O393" s="85">
        <v>39395</v>
      </c>
      <c r="P393" s="76" t="s">
        <v>1269</v>
      </c>
    </row>
    <row r="394" spans="1:16" ht="60" x14ac:dyDescent="0.25">
      <c r="A394" s="6">
        <v>97</v>
      </c>
      <c r="B394" s="54" t="s">
        <v>169</v>
      </c>
      <c r="C394" s="54" t="s">
        <v>1170</v>
      </c>
      <c r="D394" s="54" t="s">
        <v>841</v>
      </c>
      <c r="E394" s="8" t="s">
        <v>557</v>
      </c>
      <c r="F394" s="9" t="s">
        <v>40</v>
      </c>
      <c r="G394" s="8" t="s">
        <v>648</v>
      </c>
      <c r="H394" s="8" t="s">
        <v>475</v>
      </c>
      <c r="I394" s="8">
        <v>0.4</v>
      </c>
      <c r="J394" s="8" t="s">
        <v>552</v>
      </c>
      <c r="K394" s="89"/>
      <c r="L394" s="8" t="s">
        <v>500</v>
      </c>
      <c r="M394" s="8" t="s">
        <v>649</v>
      </c>
      <c r="N394" s="8" t="s">
        <v>17</v>
      </c>
      <c r="O394" s="85">
        <v>39395</v>
      </c>
      <c r="P394" s="76" t="s">
        <v>1269</v>
      </c>
    </row>
    <row r="395" spans="1:16" ht="45" x14ac:dyDescent="0.25">
      <c r="A395" s="6">
        <v>97</v>
      </c>
      <c r="B395" s="54" t="s">
        <v>169</v>
      </c>
      <c r="C395" s="54" t="s">
        <v>1170</v>
      </c>
      <c r="D395" s="54" t="s">
        <v>841</v>
      </c>
      <c r="E395" s="8" t="s">
        <v>557</v>
      </c>
      <c r="F395" s="9" t="s">
        <v>40</v>
      </c>
      <c r="G395" s="8" t="s">
        <v>648</v>
      </c>
      <c r="H395" s="8" t="s">
        <v>475</v>
      </c>
      <c r="I395" s="8">
        <v>0.7</v>
      </c>
      <c r="J395" s="8" t="s">
        <v>553</v>
      </c>
      <c r="K395" s="90"/>
      <c r="L395" s="8" t="s">
        <v>500</v>
      </c>
      <c r="M395" s="8" t="s">
        <v>649</v>
      </c>
      <c r="N395" s="8" t="s">
        <v>17</v>
      </c>
      <c r="O395" s="85">
        <v>39395</v>
      </c>
      <c r="P395" s="76" t="s">
        <v>1269</v>
      </c>
    </row>
    <row r="396" spans="1:16" ht="45" x14ac:dyDescent="0.25">
      <c r="A396" s="6">
        <v>97</v>
      </c>
      <c r="B396" s="54" t="s">
        <v>169</v>
      </c>
      <c r="C396" s="54" t="s">
        <v>1170</v>
      </c>
      <c r="D396" s="54" t="s">
        <v>841</v>
      </c>
      <c r="E396" s="8" t="s">
        <v>557</v>
      </c>
      <c r="F396" s="9" t="s">
        <v>40</v>
      </c>
      <c r="G396" s="8" t="s">
        <v>648</v>
      </c>
      <c r="H396" s="8" t="s">
        <v>475</v>
      </c>
      <c r="I396" s="8">
        <v>0.3</v>
      </c>
      <c r="J396" s="8" t="s">
        <v>554</v>
      </c>
      <c r="K396" s="89"/>
      <c r="L396" s="8" t="s">
        <v>500</v>
      </c>
      <c r="M396" s="8" t="s">
        <v>649</v>
      </c>
      <c r="N396" s="8" t="s">
        <v>17</v>
      </c>
      <c r="O396" s="85">
        <v>39395</v>
      </c>
      <c r="P396" s="76" t="s">
        <v>1269</v>
      </c>
    </row>
    <row r="397" spans="1:16" ht="60" x14ac:dyDescent="0.25">
      <c r="A397" s="6">
        <v>98</v>
      </c>
      <c r="B397" s="54" t="s">
        <v>169</v>
      </c>
      <c r="C397" s="54" t="s">
        <v>1171</v>
      </c>
      <c r="D397" s="54" t="s">
        <v>841</v>
      </c>
      <c r="E397" s="8" t="s">
        <v>557</v>
      </c>
      <c r="F397" s="9" t="s">
        <v>40</v>
      </c>
      <c r="G397" s="8" t="s">
        <v>551</v>
      </c>
      <c r="H397" s="8" t="s">
        <v>475</v>
      </c>
      <c r="I397" s="8">
        <v>2.1</v>
      </c>
      <c r="J397" s="8" t="s">
        <v>552</v>
      </c>
      <c r="K397" s="89"/>
      <c r="L397" s="8" t="s">
        <v>500</v>
      </c>
      <c r="M397" s="8" t="s">
        <v>46</v>
      </c>
      <c r="N397" s="8" t="s">
        <v>17</v>
      </c>
      <c r="O397" s="85">
        <v>39395</v>
      </c>
      <c r="P397" s="76" t="s">
        <v>1269</v>
      </c>
    </row>
    <row r="398" spans="1:16" ht="45" x14ac:dyDescent="0.25">
      <c r="A398" s="6">
        <v>98</v>
      </c>
      <c r="B398" s="54" t="s">
        <v>169</v>
      </c>
      <c r="C398" s="54" t="s">
        <v>1171</v>
      </c>
      <c r="D398" s="54" t="s">
        <v>841</v>
      </c>
      <c r="E398" s="8" t="s">
        <v>557</v>
      </c>
      <c r="F398" s="9" t="s">
        <v>40</v>
      </c>
      <c r="G398" s="8" t="s">
        <v>551</v>
      </c>
      <c r="H398" s="8" t="s">
        <v>475</v>
      </c>
      <c r="I398" s="8">
        <v>3.3</v>
      </c>
      <c r="J398" s="8" t="s">
        <v>553</v>
      </c>
      <c r="K398" s="90"/>
      <c r="L398" s="8" t="s">
        <v>500</v>
      </c>
      <c r="M398" s="8" t="s">
        <v>46</v>
      </c>
      <c r="N398" s="8" t="s">
        <v>17</v>
      </c>
      <c r="O398" s="85">
        <v>39395</v>
      </c>
      <c r="P398" s="76" t="s">
        <v>1269</v>
      </c>
    </row>
    <row r="399" spans="1:16" ht="45" x14ac:dyDescent="0.25">
      <c r="A399" s="6">
        <v>98</v>
      </c>
      <c r="B399" s="54" t="s">
        <v>169</v>
      </c>
      <c r="C399" s="54" t="s">
        <v>1171</v>
      </c>
      <c r="D399" s="54" t="s">
        <v>841</v>
      </c>
      <c r="E399" s="8" t="s">
        <v>557</v>
      </c>
      <c r="F399" s="9" t="s">
        <v>40</v>
      </c>
      <c r="G399" s="8" t="s">
        <v>551</v>
      </c>
      <c r="H399" s="8" t="s">
        <v>475</v>
      </c>
      <c r="I399" s="8">
        <v>2.1</v>
      </c>
      <c r="J399" s="8" t="s">
        <v>554</v>
      </c>
      <c r="K399" s="89"/>
      <c r="L399" s="8" t="s">
        <v>500</v>
      </c>
      <c r="M399" s="8" t="s">
        <v>46</v>
      </c>
      <c r="N399" s="8" t="s">
        <v>17</v>
      </c>
      <c r="O399" s="85">
        <v>39395</v>
      </c>
      <c r="P399" s="76" t="s">
        <v>1269</v>
      </c>
    </row>
    <row r="400" spans="1:16" ht="60" x14ac:dyDescent="0.25">
      <c r="A400" s="6">
        <v>100</v>
      </c>
      <c r="B400" s="54" t="s">
        <v>169</v>
      </c>
      <c r="C400" s="54" t="s">
        <v>1172</v>
      </c>
      <c r="D400" s="54" t="s">
        <v>841</v>
      </c>
      <c r="E400" s="8" t="s">
        <v>557</v>
      </c>
      <c r="F400" s="9" t="s">
        <v>40</v>
      </c>
      <c r="G400" s="8" t="s">
        <v>601</v>
      </c>
      <c r="H400" s="8" t="s">
        <v>475</v>
      </c>
      <c r="I400" s="8">
        <v>0.5</v>
      </c>
      <c r="J400" s="8" t="s">
        <v>552</v>
      </c>
      <c r="K400" s="89"/>
      <c r="L400" s="8" t="s">
        <v>500</v>
      </c>
      <c r="M400" s="8" t="s">
        <v>42</v>
      </c>
      <c r="N400" s="8" t="s">
        <v>17</v>
      </c>
      <c r="O400" s="85">
        <v>39395</v>
      </c>
      <c r="P400" s="76" t="s">
        <v>1269</v>
      </c>
    </row>
    <row r="401" spans="1:16" ht="45" x14ac:dyDescent="0.25">
      <c r="A401" s="6">
        <v>100</v>
      </c>
      <c r="B401" s="54" t="s">
        <v>169</v>
      </c>
      <c r="C401" s="54" t="s">
        <v>1172</v>
      </c>
      <c r="D401" s="54" t="s">
        <v>841</v>
      </c>
      <c r="E401" s="8" t="s">
        <v>557</v>
      </c>
      <c r="F401" s="9" t="s">
        <v>40</v>
      </c>
      <c r="G401" s="8" t="s">
        <v>601</v>
      </c>
      <c r="H401" s="8" t="s">
        <v>475</v>
      </c>
      <c r="I401" s="8">
        <v>0.8</v>
      </c>
      <c r="J401" s="8" t="s">
        <v>553</v>
      </c>
      <c r="K401" s="90"/>
      <c r="L401" s="8" t="s">
        <v>500</v>
      </c>
      <c r="M401" s="8" t="s">
        <v>42</v>
      </c>
      <c r="N401" s="8" t="s">
        <v>17</v>
      </c>
      <c r="O401" s="85">
        <v>39395</v>
      </c>
      <c r="P401" s="76" t="s">
        <v>1269</v>
      </c>
    </row>
    <row r="402" spans="1:16" ht="45" x14ac:dyDescent="0.25">
      <c r="A402" s="6">
        <v>100</v>
      </c>
      <c r="B402" s="54" t="s">
        <v>169</v>
      </c>
      <c r="C402" s="54" t="s">
        <v>1172</v>
      </c>
      <c r="D402" s="54" t="s">
        <v>841</v>
      </c>
      <c r="E402" s="8" t="s">
        <v>557</v>
      </c>
      <c r="F402" s="9" t="s">
        <v>40</v>
      </c>
      <c r="G402" s="8" t="s">
        <v>601</v>
      </c>
      <c r="H402" s="8" t="s">
        <v>475</v>
      </c>
      <c r="I402" s="8">
        <v>0.4</v>
      </c>
      <c r="J402" s="8" t="s">
        <v>554</v>
      </c>
      <c r="K402" s="89"/>
      <c r="L402" s="8" t="s">
        <v>500</v>
      </c>
      <c r="M402" s="8" t="s">
        <v>42</v>
      </c>
      <c r="N402" s="8" t="s">
        <v>17</v>
      </c>
      <c r="O402" s="85">
        <v>39395</v>
      </c>
      <c r="P402" s="76" t="s">
        <v>1269</v>
      </c>
    </row>
    <row r="403" spans="1:16" ht="45" x14ac:dyDescent="0.25">
      <c r="A403" s="6">
        <v>23</v>
      </c>
      <c r="B403" s="55" t="s">
        <v>172</v>
      </c>
      <c r="C403" s="54" t="s">
        <v>1206</v>
      </c>
      <c r="D403" s="54" t="s">
        <v>856</v>
      </c>
      <c r="E403" s="7" t="s">
        <v>635</v>
      </c>
      <c r="F403" s="8" t="s">
        <v>93</v>
      </c>
      <c r="G403" s="8" t="s">
        <v>645</v>
      </c>
      <c r="H403" s="8" t="s">
        <v>475</v>
      </c>
      <c r="I403" s="8">
        <v>30.5</v>
      </c>
      <c r="J403" s="8" t="s">
        <v>499</v>
      </c>
      <c r="K403" s="87">
        <v>0.3</v>
      </c>
      <c r="L403" s="8"/>
      <c r="M403" s="11" t="s">
        <v>646</v>
      </c>
      <c r="N403" s="8" t="s">
        <v>17</v>
      </c>
      <c r="O403" s="85">
        <v>38258</v>
      </c>
      <c r="P403" s="76" t="s">
        <v>1269</v>
      </c>
    </row>
    <row r="404" spans="1:16" ht="45" x14ac:dyDescent="0.25">
      <c r="A404" s="6">
        <v>24</v>
      </c>
      <c r="B404" s="55" t="s">
        <v>172</v>
      </c>
      <c r="C404" s="54" t="s">
        <v>1207</v>
      </c>
      <c r="D404" s="54" t="s">
        <v>856</v>
      </c>
      <c r="E404" s="7" t="s">
        <v>635</v>
      </c>
      <c r="F404" s="8" t="s">
        <v>93</v>
      </c>
      <c r="G404" s="11" t="s">
        <v>641</v>
      </c>
      <c r="H404" s="8" t="s">
        <v>475</v>
      </c>
      <c r="I404" s="8">
        <v>30.5</v>
      </c>
      <c r="J404" s="8" t="s">
        <v>499</v>
      </c>
      <c r="K404" s="87">
        <v>0.3</v>
      </c>
      <c r="L404" s="8"/>
      <c r="M404" s="11" t="s">
        <v>642</v>
      </c>
      <c r="N404" s="8" t="s">
        <v>17</v>
      </c>
      <c r="O404" s="85">
        <v>38258</v>
      </c>
      <c r="P404" s="76" t="s">
        <v>1269</v>
      </c>
    </row>
    <row r="405" spans="1:16" ht="45" x14ac:dyDescent="0.25">
      <c r="A405" s="6">
        <v>25</v>
      </c>
      <c r="B405" s="55" t="s">
        <v>172</v>
      </c>
      <c r="C405" s="54" t="s">
        <v>1208</v>
      </c>
      <c r="D405" s="54" t="s">
        <v>856</v>
      </c>
      <c r="E405" s="7" t="s">
        <v>635</v>
      </c>
      <c r="F405" s="8" t="s">
        <v>93</v>
      </c>
      <c r="G405" s="11" t="s">
        <v>643</v>
      </c>
      <c r="H405" s="8" t="s">
        <v>475</v>
      </c>
      <c r="I405" s="8">
        <v>30.5</v>
      </c>
      <c r="J405" s="8" t="s">
        <v>499</v>
      </c>
      <c r="K405" s="87">
        <v>0.3</v>
      </c>
      <c r="L405" s="8"/>
      <c r="M405" s="11" t="s">
        <v>644</v>
      </c>
      <c r="N405" s="8" t="s">
        <v>17</v>
      </c>
      <c r="O405" s="85">
        <v>38258</v>
      </c>
      <c r="P405" s="76" t="s">
        <v>1269</v>
      </c>
    </row>
    <row r="406" spans="1:16" ht="45" x14ac:dyDescent="0.25">
      <c r="A406" s="6">
        <v>29</v>
      </c>
      <c r="B406" s="55" t="s">
        <v>172</v>
      </c>
      <c r="C406" s="54" t="s">
        <v>1209</v>
      </c>
      <c r="D406" s="54" t="s">
        <v>856</v>
      </c>
      <c r="E406" s="7" t="s">
        <v>635</v>
      </c>
      <c r="F406" s="8" t="s">
        <v>93</v>
      </c>
      <c r="G406" s="8" t="s">
        <v>630</v>
      </c>
      <c r="H406" s="8" t="s">
        <v>475</v>
      </c>
      <c r="I406" s="8">
        <v>30.5</v>
      </c>
      <c r="J406" s="8" t="s">
        <v>499</v>
      </c>
      <c r="K406" s="87">
        <v>0.3</v>
      </c>
      <c r="L406" s="8"/>
      <c r="M406" s="8" t="s">
        <v>631</v>
      </c>
      <c r="N406" s="8" t="s">
        <v>17</v>
      </c>
      <c r="O406" s="85">
        <v>38258</v>
      </c>
      <c r="P406" s="76" t="s">
        <v>1269</v>
      </c>
    </row>
    <row r="407" spans="1:16" ht="45" x14ac:dyDescent="0.25">
      <c r="A407" s="6">
        <v>28</v>
      </c>
      <c r="B407" s="55" t="s">
        <v>173</v>
      </c>
      <c r="C407" s="54" t="s">
        <v>1165</v>
      </c>
      <c r="D407" s="54" t="s">
        <v>838</v>
      </c>
      <c r="E407" s="7" t="s">
        <v>627</v>
      </c>
      <c r="F407" s="8" t="s">
        <v>37</v>
      </c>
      <c r="G407" s="8" t="s">
        <v>622</v>
      </c>
      <c r="H407" s="8" t="s">
        <v>475</v>
      </c>
      <c r="I407" s="8">
        <v>5.1639999999999997</v>
      </c>
      <c r="J407" s="8" t="s">
        <v>488</v>
      </c>
      <c r="K407" s="87">
        <v>0.62</v>
      </c>
      <c r="L407" s="8"/>
      <c r="M407" s="8" t="s">
        <v>38</v>
      </c>
      <c r="N407" s="8" t="s">
        <v>8</v>
      </c>
      <c r="O407" s="85">
        <v>40511</v>
      </c>
      <c r="P407" s="76" t="s">
        <v>1269</v>
      </c>
    </row>
    <row r="408" spans="1:16" ht="30" x14ac:dyDescent="0.25">
      <c r="A408" s="6">
        <v>120</v>
      </c>
      <c r="B408" s="55" t="s">
        <v>174</v>
      </c>
      <c r="C408" s="54" t="s">
        <v>1192</v>
      </c>
      <c r="D408" s="54" t="s">
        <v>849</v>
      </c>
      <c r="E408" s="8" t="s">
        <v>535</v>
      </c>
      <c r="F408" s="8" t="s">
        <v>65</v>
      </c>
      <c r="G408" s="8" t="s">
        <v>692</v>
      </c>
      <c r="H408" s="8" t="s">
        <v>658</v>
      </c>
      <c r="I408" s="8">
        <v>24.1</v>
      </c>
      <c r="J408" s="8" t="s">
        <v>499</v>
      </c>
      <c r="K408" s="87">
        <v>0.34</v>
      </c>
      <c r="L408" s="8" t="s">
        <v>500</v>
      </c>
      <c r="M408" s="8" t="s">
        <v>66</v>
      </c>
      <c r="N408" s="8" t="s">
        <v>17</v>
      </c>
      <c r="O408" s="88">
        <v>41129</v>
      </c>
      <c r="P408" s="76" t="s">
        <v>1268</v>
      </c>
    </row>
    <row r="409" spans="1:16" ht="60" x14ac:dyDescent="0.25">
      <c r="A409" s="6">
        <v>31</v>
      </c>
      <c r="B409" s="54" t="s">
        <v>174</v>
      </c>
      <c r="C409" s="54" t="s">
        <v>1245</v>
      </c>
      <c r="D409" s="54" t="s">
        <v>876</v>
      </c>
      <c r="E409" s="7" t="s">
        <v>535</v>
      </c>
      <c r="F409" s="8" t="s">
        <v>536</v>
      </c>
      <c r="G409" s="8" t="s">
        <v>537</v>
      </c>
      <c r="H409" s="8" t="s">
        <v>505</v>
      </c>
      <c r="I409" s="8">
        <v>107</v>
      </c>
      <c r="J409" s="8" t="s">
        <v>538</v>
      </c>
      <c r="K409" s="84"/>
      <c r="L409" s="8" t="s">
        <v>478</v>
      </c>
      <c r="M409" s="8" t="s">
        <v>539</v>
      </c>
      <c r="N409" s="8" t="s">
        <v>9</v>
      </c>
      <c r="O409" s="85">
        <v>39135</v>
      </c>
      <c r="P409" s="76" t="s">
        <v>1268</v>
      </c>
    </row>
    <row r="410" spans="1:16" ht="75" x14ac:dyDescent="0.25">
      <c r="A410" s="6">
        <v>9</v>
      </c>
      <c r="B410" s="55" t="s">
        <v>175</v>
      </c>
      <c r="C410" s="54" t="s">
        <v>1166</v>
      </c>
      <c r="D410" s="54" t="s">
        <v>840</v>
      </c>
      <c r="E410" s="8" t="s">
        <v>587</v>
      </c>
      <c r="F410" s="8" t="s">
        <v>43</v>
      </c>
      <c r="G410" s="8" t="s">
        <v>583</v>
      </c>
      <c r="H410" s="8" t="s">
        <v>475</v>
      </c>
      <c r="I410" s="8">
        <v>11.8</v>
      </c>
      <c r="J410" s="8" t="s">
        <v>527</v>
      </c>
      <c r="K410" s="84"/>
      <c r="L410" s="8" t="s">
        <v>500</v>
      </c>
      <c r="M410" s="8" t="s">
        <v>590</v>
      </c>
      <c r="N410" s="8" t="s">
        <v>45</v>
      </c>
      <c r="O410" s="85">
        <v>40851</v>
      </c>
      <c r="P410" s="76" t="s">
        <v>1268</v>
      </c>
    </row>
    <row r="411" spans="1:16" ht="75" x14ac:dyDescent="0.25">
      <c r="A411" s="6">
        <v>9</v>
      </c>
      <c r="B411" s="55" t="s">
        <v>175</v>
      </c>
      <c r="C411" s="54" t="s">
        <v>1167</v>
      </c>
      <c r="D411" s="54" t="s">
        <v>840</v>
      </c>
      <c r="E411" s="8" t="s">
        <v>587</v>
      </c>
      <c r="F411" s="8" t="s">
        <v>43</v>
      </c>
      <c r="G411" s="8" t="s">
        <v>583</v>
      </c>
      <c r="H411" s="8" t="s">
        <v>475</v>
      </c>
      <c r="I411" s="8">
        <v>35.799999999999997</v>
      </c>
      <c r="J411" s="8" t="s">
        <v>527</v>
      </c>
      <c r="K411" s="84"/>
      <c r="L411" s="8" t="s">
        <v>500</v>
      </c>
      <c r="M411" s="8" t="s">
        <v>584</v>
      </c>
      <c r="N411" s="8" t="s">
        <v>45</v>
      </c>
      <c r="O411" s="85">
        <v>40851</v>
      </c>
      <c r="P411" s="76" t="s">
        <v>1268</v>
      </c>
    </row>
    <row r="412" spans="1:16" ht="45" x14ac:dyDescent="0.25">
      <c r="A412" s="6">
        <v>23</v>
      </c>
      <c r="B412" s="55" t="s">
        <v>176</v>
      </c>
      <c r="C412" s="54" t="s">
        <v>1206</v>
      </c>
      <c r="D412" s="54" t="s">
        <v>856</v>
      </c>
      <c r="E412" s="7" t="s">
        <v>636</v>
      </c>
      <c r="F412" s="8" t="s">
        <v>93</v>
      </c>
      <c r="G412" s="8" t="s">
        <v>645</v>
      </c>
      <c r="H412" s="8" t="s">
        <v>475</v>
      </c>
      <c r="I412" s="8">
        <v>30.5</v>
      </c>
      <c r="J412" s="8" t="s">
        <v>499</v>
      </c>
      <c r="K412" s="87">
        <v>0.3</v>
      </c>
      <c r="L412" s="8"/>
      <c r="M412" s="11" t="s">
        <v>646</v>
      </c>
      <c r="N412" s="8" t="s">
        <v>17</v>
      </c>
      <c r="O412" s="85">
        <v>38258</v>
      </c>
      <c r="P412" s="76" t="s">
        <v>1269</v>
      </c>
    </row>
    <row r="413" spans="1:16" ht="45" x14ac:dyDescent="0.25">
      <c r="A413" s="6">
        <v>24</v>
      </c>
      <c r="B413" s="55" t="s">
        <v>176</v>
      </c>
      <c r="C413" s="54" t="s">
        <v>1207</v>
      </c>
      <c r="D413" s="54" t="s">
        <v>856</v>
      </c>
      <c r="E413" s="7" t="s">
        <v>636</v>
      </c>
      <c r="F413" s="8" t="s">
        <v>93</v>
      </c>
      <c r="G413" s="8" t="s">
        <v>641</v>
      </c>
      <c r="H413" s="8" t="s">
        <v>475</v>
      </c>
      <c r="I413" s="8">
        <v>30.5</v>
      </c>
      <c r="J413" s="8" t="s">
        <v>499</v>
      </c>
      <c r="K413" s="87">
        <v>0.3</v>
      </c>
      <c r="L413" s="8"/>
      <c r="M413" s="11" t="s">
        <v>642</v>
      </c>
      <c r="N413" s="8" t="s">
        <v>17</v>
      </c>
      <c r="O413" s="85">
        <v>38258</v>
      </c>
      <c r="P413" s="76" t="s">
        <v>1269</v>
      </c>
    </row>
    <row r="414" spans="1:16" ht="45" x14ac:dyDescent="0.25">
      <c r="A414" s="6">
        <v>25</v>
      </c>
      <c r="B414" s="55" t="s">
        <v>176</v>
      </c>
      <c r="C414" s="54" t="s">
        <v>1208</v>
      </c>
      <c r="D414" s="54" t="s">
        <v>856</v>
      </c>
      <c r="E414" s="7" t="s">
        <v>636</v>
      </c>
      <c r="F414" s="8" t="s">
        <v>93</v>
      </c>
      <c r="G414" s="11" t="s">
        <v>643</v>
      </c>
      <c r="H414" s="8" t="s">
        <v>475</v>
      </c>
      <c r="I414" s="8">
        <v>30.5</v>
      </c>
      <c r="J414" s="8" t="s">
        <v>499</v>
      </c>
      <c r="K414" s="87">
        <v>0.3</v>
      </c>
      <c r="L414" s="8"/>
      <c r="M414" s="11" t="s">
        <v>644</v>
      </c>
      <c r="N414" s="8" t="s">
        <v>17</v>
      </c>
      <c r="O414" s="85">
        <v>38258</v>
      </c>
      <c r="P414" s="76" t="s">
        <v>1269</v>
      </c>
    </row>
    <row r="415" spans="1:16" ht="45" x14ac:dyDescent="0.25">
      <c r="A415" s="6">
        <v>29</v>
      </c>
      <c r="B415" s="55" t="s">
        <v>176</v>
      </c>
      <c r="C415" s="54" t="s">
        <v>1209</v>
      </c>
      <c r="D415" s="54" t="s">
        <v>856</v>
      </c>
      <c r="E415" s="7" t="s">
        <v>636</v>
      </c>
      <c r="F415" s="8" t="s">
        <v>93</v>
      </c>
      <c r="G415" s="8" t="s">
        <v>630</v>
      </c>
      <c r="H415" s="8" t="s">
        <v>475</v>
      </c>
      <c r="I415" s="8">
        <v>30.5</v>
      </c>
      <c r="J415" s="8" t="s">
        <v>499</v>
      </c>
      <c r="K415" s="87">
        <v>0.3</v>
      </c>
      <c r="L415" s="8"/>
      <c r="M415" s="8" t="s">
        <v>631</v>
      </c>
      <c r="N415" s="8" t="s">
        <v>17</v>
      </c>
      <c r="O415" s="85">
        <v>38258</v>
      </c>
      <c r="P415" s="76" t="s">
        <v>1269</v>
      </c>
    </row>
    <row r="416" spans="1:16" ht="30" x14ac:dyDescent="0.25">
      <c r="A416" s="6">
        <v>114</v>
      </c>
      <c r="B416" s="55" t="s">
        <v>177</v>
      </c>
      <c r="C416" s="54" t="s">
        <v>1234</v>
      </c>
      <c r="D416" s="54" t="s">
        <v>870</v>
      </c>
      <c r="E416" s="8" t="s">
        <v>700</v>
      </c>
      <c r="F416" s="8" t="s">
        <v>135</v>
      </c>
      <c r="G416" s="8" t="s">
        <v>717</v>
      </c>
      <c r="H416" s="8" t="s">
        <v>505</v>
      </c>
      <c r="I416" s="8">
        <v>2.5099999999999998</v>
      </c>
      <c r="J416" s="8" t="s">
        <v>718</v>
      </c>
      <c r="K416" s="87">
        <v>0.25</v>
      </c>
      <c r="L416" s="8" t="s">
        <v>500</v>
      </c>
      <c r="M416" s="8" t="s">
        <v>136</v>
      </c>
      <c r="N416" s="8" t="s">
        <v>17</v>
      </c>
      <c r="O416" s="85">
        <v>40260</v>
      </c>
      <c r="P416" s="76" t="s">
        <v>1269</v>
      </c>
    </row>
    <row r="417" spans="1:17" ht="30" x14ac:dyDescent="0.25">
      <c r="A417" s="6">
        <v>120</v>
      </c>
      <c r="B417" s="55" t="s">
        <v>177</v>
      </c>
      <c r="C417" s="54" t="s">
        <v>1192</v>
      </c>
      <c r="D417" s="54" t="s">
        <v>849</v>
      </c>
      <c r="E417" s="8" t="s">
        <v>700</v>
      </c>
      <c r="F417" s="8" t="s">
        <v>65</v>
      </c>
      <c r="G417" s="8" t="s">
        <v>692</v>
      </c>
      <c r="H417" s="8" t="s">
        <v>658</v>
      </c>
      <c r="I417" s="8">
        <v>24.1</v>
      </c>
      <c r="J417" s="8" t="s">
        <v>499</v>
      </c>
      <c r="K417" s="87">
        <v>0.34</v>
      </c>
      <c r="L417" s="8" t="s">
        <v>500</v>
      </c>
      <c r="M417" s="8" t="s">
        <v>66</v>
      </c>
      <c r="N417" s="8" t="s">
        <v>17</v>
      </c>
      <c r="O417" s="88">
        <v>41129</v>
      </c>
      <c r="P417" s="76" t="s">
        <v>1269</v>
      </c>
    </row>
    <row r="418" spans="1:17" ht="90" x14ac:dyDescent="0.25">
      <c r="A418" s="6">
        <v>37</v>
      </c>
      <c r="B418" s="54" t="s">
        <v>178</v>
      </c>
      <c r="C418" s="54" t="s">
        <v>1210</v>
      </c>
      <c r="D418" s="54" t="s">
        <v>857</v>
      </c>
      <c r="E418" s="7" t="s">
        <v>789</v>
      </c>
      <c r="F418" s="9" t="s">
        <v>96</v>
      </c>
      <c r="G418" s="8" t="s">
        <v>792</v>
      </c>
      <c r="H418" s="8" t="s">
        <v>475</v>
      </c>
      <c r="I418" s="8">
        <v>3</v>
      </c>
      <c r="J418" s="8" t="s">
        <v>488</v>
      </c>
      <c r="K418" s="84"/>
      <c r="L418" s="8" t="s">
        <v>478</v>
      </c>
      <c r="M418" s="8" t="s">
        <v>793</v>
      </c>
      <c r="N418" s="8" t="s">
        <v>22</v>
      </c>
      <c r="O418" s="85">
        <v>39276</v>
      </c>
      <c r="P418" s="76" t="s">
        <v>1268</v>
      </c>
    </row>
    <row r="419" spans="1:17" ht="45" x14ac:dyDescent="0.25">
      <c r="A419" s="6">
        <v>39</v>
      </c>
      <c r="B419" s="54" t="s">
        <v>178</v>
      </c>
      <c r="C419" s="54" t="s">
        <v>1211</v>
      </c>
      <c r="D419" s="54" t="s">
        <v>857</v>
      </c>
      <c r="E419" s="7" t="s">
        <v>789</v>
      </c>
      <c r="F419" s="9" t="s">
        <v>96</v>
      </c>
      <c r="G419" s="8" t="s">
        <v>787</v>
      </c>
      <c r="H419" s="8" t="s">
        <v>475</v>
      </c>
      <c r="I419" s="8">
        <v>2.7</v>
      </c>
      <c r="J419" s="8" t="s">
        <v>488</v>
      </c>
      <c r="K419" s="84"/>
      <c r="L419" s="8" t="s">
        <v>478</v>
      </c>
      <c r="M419" s="8" t="s">
        <v>788</v>
      </c>
      <c r="N419" s="8" t="s">
        <v>22</v>
      </c>
      <c r="O419" s="85">
        <v>39276</v>
      </c>
      <c r="P419" s="76" t="s">
        <v>1268</v>
      </c>
    </row>
    <row r="420" spans="1:17" ht="60" x14ac:dyDescent="0.25">
      <c r="A420" s="6">
        <v>38</v>
      </c>
      <c r="B420" s="55" t="s">
        <v>178</v>
      </c>
      <c r="C420" s="54" t="s">
        <v>1212</v>
      </c>
      <c r="D420" s="54" t="s">
        <v>826</v>
      </c>
      <c r="E420" s="7" t="s">
        <v>789</v>
      </c>
      <c r="F420" s="8" t="s">
        <v>14</v>
      </c>
      <c r="G420" s="8" t="s">
        <v>787</v>
      </c>
      <c r="H420" s="8" t="s">
        <v>475</v>
      </c>
      <c r="I420" s="8">
        <v>1.1200000000000001</v>
      </c>
      <c r="J420" s="8" t="s">
        <v>476</v>
      </c>
      <c r="K420" s="84"/>
      <c r="L420" s="8" t="s">
        <v>478</v>
      </c>
      <c r="M420" s="8" t="s">
        <v>788</v>
      </c>
      <c r="N420" s="8" t="s">
        <v>9</v>
      </c>
      <c r="O420" s="85">
        <v>38812</v>
      </c>
      <c r="P420" s="76" t="s">
        <v>1268</v>
      </c>
    </row>
    <row r="421" spans="1:17" ht="60" x14ac:dyDescent="0.25">
      <c r="A421" s="6">
        <v>41</v>
      </c>
      <c r="B421" s="55" t="s">
        <v>178</v>
      </c>
      <c r="C421" s="54" t="s">
        <v>1213</v>
      </c>
      <c r="D421" s="54" t="s">
        <v>826</v>
      </c>
      <c r="E421" s="7" t="s">
        <v>789</v>
      </c>
      <c r="F421" s="8" t="s">
        <v>14</v>
      </c>
      <c r="G421" s="8" t="s">
        <v>790</v>
      </c>
      <c r="H421" s="8" t="s">
        <v>475</v>
      </c>
      <c r="I421" s="8">
        <v>1.07</v>
      </c>
      <c r="J421" s="8" t="s">
        <v>476</v>
      </c>
      <c r="K421" s="84"/>
      <c r="L421" s="8" t="s">
        <v>478</v>
      </c>
      <c r="M421" s="8" t="s">
        <v>791</v>
      </c>
      <c r="N421" s="8" t="s">
        <v>9</v>
      </c>
      <c r="O421" s="85">
        <v>38812</v>
      </c>
      <c r="P421" s="76" t="s">
        <v>1268</v>
      </c>
    </row>
    <row r="422" spans="1:17" ht="30" x14ac:dyDescent="0.25">
      <c r="A422" s="6">
        <v>114</v>
      </c>
      <c r="B422" s="55" t="s">
        <v>179</v>
      </c>
      <c r="C422" s="54" t="s">
        <v>1234</v>
      </c>
      <c r="D422" s="54" t="s">
        <v>870</v>
      </c>
      <c r="E422" s="8" t="s">
        <v>701</v>
      </c>
      <c r="F422" s="8" t="s">
        <v>135</v>
      </c>
      <c r="G422" s="8" t="s">
        <v>717</v>
      </c>
      <c r="H422" s="8" t="s">
        <v>505</v>
      </c>
      <c r="I422" s="8">
        <v>0.33</v>
      </c>
      <c r="J422" s="8" t="s">
        <v>718</v>
      </c>
      <c r="K422" s="87">
        <v>0.24</v>
      </c>
      <c r="L422" s="8" t="s">
        <v>500</v>
      </c>
      <c r="M422" s="8" t="s">
        <v>136</v>
      </c>
      <c r="N422" s="8" t="s">
        <v>17</v>
      </c>
      <c r="O422" s="85">
        <v>40260</v>
      </c>
      <c r="P422" s="76" t="s">
        <v>1269</v>
      </c>
      <c r="Q422" s="71" t="s">
        <v>1272</v>
      </c>
    </row>
    <row r="423" spans="1:17" ht="30" x14ac:dyDescent="0.25">
      <c r="A423" s="6">
        <v>120</v>
      </c>
      <c r="B423" s="55" t="s">
        <v>179</v>
      </c>
      <c r="C423" s="54" t="s">
        <v>1192</v>
      </c>
      <c r="D423" s="54" t="s">
        <v>849</v>
      </c>
      <c r="E423" s="8" t="s">
        <v>701</v>
      </c>
      <c r="F423" s="8" t="s">
        <v>65</v>
      </c>
      <c r="G423" s="8" t="s">
        <v>692</v>
      </c>
      <c r="H423" s="8" t="s">
        <v>658</v>
      </c>
      <c r="I423" s="8">
        <v>24.1</v>
      </c>
      <c r="J423" s="8" t="s">
        <v>499</v>
      </c>
      <c r="K423" s="87">
        <v>0.34</v>
      </c>
      <c r="L423" s="8" t="s">
        <v>500</v>
      </c>
      <c r="M423" s="8" t="s">
        <v>66</v>
      </c>
      <c r="N423" s="8" t="s">
        <v>17</v>
      </c>
      <c r="O423" s="88">
        <v>41129</v>
      </c>
      <c r="P423" s="76" t="s">
        <v>1269</v>
      </c>
    </row>
    <row r="424" spans="1:17" ht="60" x14ac:dyDescent="0.25">
      <c r="A424" s="6">
        <v>46</v>
      </c>
      <c r="B424" s="55" t="s">
        <v>180</v>
      </c>
      <c r="C424" s="54" t="s">
        <v>1181</v>
      </c>
      <c r="D424" s="54" t="s">
        <v>826</v>
      </c>
      <c r="E424" s="7" t="s">
        <v>483</v>
      </c>
      <c r="F424" s="8" t="s">
        <v>14</v>
      </c>
      <c r="G424" s="8" t="s">
        <v>474</v>
      </c>
      <c r="H424" s="8" t="s">
        <v>475</v>
      </c>
      <c r="I424" s="94">
        <v>2.35</v>
      </c>
      <c r="J424" s="8" t="s">
        <v>476</v>
      </c>
      <c r="K424" s="84"/>
      <c r="L424" s="8" t="s">
        <v>478</v>
      </c>
      <c r="M424" s="8" t="s">
        <v>477</v>
      </c>
      <c r="N424" s="8" t="s">
        <v>9</v>
      </c>
      <c r="O424" s="85">
        <v>38812</v>
      </c>
      <c r="P424" s="76" t="s">
        <v>1268</v>
      </c>
    </row>
    <row r="425" spans="1:17" ht="60" x14ac:dyDescent="0.25">
      <c r="A425" s="6">
        <v>48</v>
      </c>
      <c r="B425" s="55" t="s">
        <v>180</v>
      </c>
      <c r="C425" s="54" t="s">
        <v>1182</v>
      </c>
      <c r="D425" s="54" t="s">
        <v>826</v>
      </c>
      <c r="E425" s="7" t="s">
        <v>483</v>
      </c>
      <c r="F425" s="8" t="s">
        <v>14</v>
      </c>
      <c r="G425" s="8" t="s">
        <v>490</v>
      </c>
      <c r="H425" s="8" t="s">
        <v>475</v>
      </c>
      <c r="I425" s="94">
        <v>2.34</v>
      </c>
      <c r="J425" s="8" t="s">
        <v>476</v>
      </c>
      <c r="K425" s="84"/>
      <c r="L425" s="8" t="s">
        <v>478</v>
      </c>
      <c r="M425" s="8" t="s">
        <v>491</v>
      </c>
      <c r="N425" s="8" t="s">
        <v>9</v>
      </c>
      <c r="O425" s="85">
        <v>38812</v>
      </c>
      <c r="P425" s="76" t="s">
        <v>1268</v>
      </c>
    </row>
    <row r="426" spans="1:17" ht="60" x14ac:dyDescent="0.25">
      <c r="A426" s="6">
        <v>49</v>
      </c>
      <c r="B426" s="55" t="s">
        <v>180</v>
      </c>
      <c r="C426" s="54" t="s">
        <v>1183</v>
      </c>
      <c r="D426" s="54" t="s">
        <v>826</v>
      </c>
      <c r="E426" s="7" t="s">
        <v>483</v>
      </c>
      <c r="F426" s="8" t="s">
        <v>14</v>
      </c>
      <c r="G426" s="8" t="s">
        <v>494</v>
      </c>
      <c r="H426" s="8" t="s">
        <v>475</v>
      </c>
      <c r="I426" s="94">
        <v>2.23</v>
      </c>
      <c r="J426" s="8" t="s">
        <v>476</v>
      </c>
      <c r="K426" s="84"/>
      <c r="L426" s="8" t="s">
        <v>478</v>
      </c>
      <c r="M426" s="8" t="s">
        <v>570</v>
      </c>
      <c r="N426" s="8" t="s">
        <v>9</v>
      </c>
      <c r="O426" s="85">
        <v>38812</v>
      </c>
      <c r="P426" s="76" t="s">
        <v>1268</v>
      </c>
    </row>
    <row r="427" spans="1:17" ht="60" x14ac:dyDescent="0.25">
      <c r="A427" s="6">
        <v>51</v>
      </c>
      <c r="B427" s="55" t="s">
        <v>180</v>
      </c>
      <c r="C427" s="54" t="s">
        <v>1184</v>
      </c>
      <c r="D427" s="54" t="s">
        <v>826</v>
      </c>
      <c r="E427" s="7" t="s">
        <v>483</v>
      </c>
      <c r="F427" s="8" t="s">
        <v>14</v>
      </c>
      <c r="G427" s="8" t="s">
        <v>567</v>
      </c>
      <c r="H427" s="8" t="s">
        <v>475</v>
      </c>
      <c r="I427" s="94">
        <v>1.4</v>
      </c>
      <c r="J427" s="8" t="s">
        <v>476</v>
      </c>
      <c r="K427" s="84"/>
      <c r="L427" s="8" t="s">
        <v>478</v>
      </c>
      <c r="M427" s="8" t="s">
        <v>568</v>
      </c>
      <c r="N427" s="8" t="s">
        <v>9</v>
      </c>
      <c r="O427" s="85">
        <v>38812</v>
      </c>
      <c r="P427" s="76" t="s">
        <v>1268</v>
      </c>
    </row>
    <row r="428" spans="1:17" ht="60" x14ac:dyDescent="0.25">
      <c r="A428" s="6">
        <v>52</v>
      </c>
      <c r="B428" s="55" t="s">
        <v>180</v>
      </c>
      <c r="C428" s="54" t="s">
        <v>1185</v>
      </c>
      <c r="D428" s="54" t="s">
        <v>826</v>
      </c>
      <c r="E428" s="7" t="s">
        <v>483</v>
      </c>
      <c r="F428" s="8" t="s">
        <v>14</v>
      </c>
      <c r="G428" s="8" t="s">
        <v>571</v>
      </c>
      <c r="H428" s="8" t="s">
        <v>475</v>
      </c>
      <c r="I428" s="94">
        <v>1.26</v>
      </c>
      <c r="J428" s="8" t="s">
        <v>476</v>
      </c>
      <c r="K428" s="84"/>
      <c r="L428" s="8" t="s">
        <v>478</v>
      </c>
      <c r="M428" s="8" t="s">
        <v>572</v>
      </c>
      <c r="N428" s="8" t="s">
        <v>9</v>
      </c>
      <c r="O428" s="85">
        <v>38812</v>
      </c>
      <c r="P428" s="76" t="s">
        <v>1268</v>
      </c>
    </row>
    <row r="429" spans="1:17" ht="60" x14ac:dyDescent="0.25">
      <c r="A429" s="6">
        <v>53</v>
      </c>
      <c r="B429" s="55" t="s">
        <v>180</v>
      </c>
      <c r="C429" s="54" t="s">
        <v>1186</v>
      </c>
      <c r="D429" s="54" t="s">
        <v>826</v>
      </c>
      <c r="E429" s="7" t="s">
        <v>483</v>
      </c>
      <c r="F429" s="8" t="s">
        <v>14</v>
      </c>
      <c r="G429" s="8" t="s">
        <v>492</v>
      </c>
      <c r="H429" s="8" t="s">
        <v>475</v>
      </c>
      <c r="I429" s="94">
        <v>0.44</v>
      </c>
      <c r="J429" s="8" t="s">
        <v>476</v>
      </c>
      <c r="K429" s="84"/>
      <c r="L429" s="8" t="s">
        <v>478</v>
      </c>
      <c r="M429" s="8" t="s">
        <v>569</v>
      </c>
      <c r="N429" s="8" t="s">
        <v>9</v>
      </c>
      <c r="O429" s="85">
        <v>38812</v>
      </c>
      <c r="P429" s="76" t="s">
        <v>1268</v>
      </c>
    </row>
    <row r="430" spans="1:17" ht="45" x14ac:dyDescent="0.25">
      <c r="A430" s="6">
        <v>47</v>
      </c>
      <c r="B430" s="55" t="s">
        <v>181</v>
      </c>
      <c r="C430" s="54" t="s">
        <v>1187</v>
      </c>
      <c r="D430" s="54" t="s">
        <v>848</v>
      </c>
      <c r="E430" s="8" t="s">
        <v>483</v>
      </c>
      <c r="F430" s="8" t="s">
        <v>63</v>
      </c>
      <c r="G430" s="8" t="s">
        <v>474</v>
      </c>
      <c r="H430" s="8" t="s">
        <v>487</v>
      </c>
      <c r="I430" s="94">
        <v>7.21</v>
      </c>
      <c r="J430" s="8" t="s">
        <v>488</v>
      </c>
      <c r="K430" s="84"/>
      <c r="L430" s="8" t="s">
        <v>478</v>
      </c>
      <c r="M430" s="8" t="s">
        <v>489</v>
      </c>
      <c r="N430" s="8" t="s">
        <v>22</v>
      </c>
      <c r="O430" s="85">
        <v>41054</v>
      </c>
      <c r="P430" s="76" t="s">
        <v>1268</v>
      </c>
    </row>
    <row r="431" spans="1:17" ht="45" x14ac:dyDescent="0.25">
      <c r="A431" s="6">
        <v>50</v>
      </c>
      <c r="B431" s="55" t="s">
        <v>181</v>
      </c>
      <c r="C431" s="54" t="s">
        <v>1188</v>
      </c>
      <c r="D431" s="54" t="s">
        <v>848</v>
      </c>
      <c r="E431" s="8" t="s">
        <v>483</v>
      </c>
      <c r="F431" s="8" t="s">
        <v>63</v>
      </c>
      <c r="G431" s="8" t="s">
        <v>494</v>
      </c>
      <c r="H431" s="8" t="s">
        <v>487</v>
      </c>
      <c r="I431" s="94">
        <v>3.96</v>
      </c>
      <c r="J431" s="8" t="s">
        <v>488</v>
      </c>
      <c r="K431" s="84"/>
      <c r="L431" s="8" t="s">
        <v>478</v>
      </c>
      <c r="M431" s="8" t="s">
        <v>495</v>
      </c>
      <c r="N431" s="8" t="s">
        <v>22</v>
      </c>
      <c r="O431" s="85">
        <v>41054</v>
      </c>
      <c r="P431" s="76" t="s">
        <v>1268</v>
      </c>
    </row>
    <row r="432" spans="1:17" ht="45" x14ac:dyDescent="0.25">
      <c r="A432" s="6">
        <v>54</v>
      </c>
      <c r="B432" s="55" t="s">
        <v>181</v>
      </c>
      <c r="C432" s="54" t="s">
        <v>1240</v>
      </c>
      <c r="D432" s="54" t="s">
        <v>848</v>
      </c>
      <c r="E432" s="8" t="s">
        <v>483</v>
      </c>
      <c r="F432" s="8" t="s">
        <v>63</v>
      </c>
      <c r="G432" s="8" t="s">
        <v>492</v>
      </c>
      <c r="H432" s="8" t="s">
        <v>487</v>
      </c>
      <c r="I432" s="94">
        <v>1</v>
      </c>
      <c r="J432" s="8" t="s">
        <v>488</v>
      </c>
      <c r="K432" s="84"/>
      <c r="L432" s="8" t="s">
        <v>478</v>
      </c>
      <c r="M432" s="8" t="s">
        <v>493</v>
      </c>
      <c r="N432" s="8" t="s">
        <v>22</v>
      </c>
      <c r="O432" s="85">
        <v>41054</v>
      </c>
      <c r="P432" s="76" t="s">
        <v>1268</v>
      </c>
    </row>
    <row r="433" spans="1:16" ht="45" x14ac:dyDescent="0.25">
      <c r="A433" s="6">
        <v>55</v>
      </c>
      <c r="B433" s="55" t="s">
        <v>181</v>
      </c>
      <c r="C433" s="54" t="s">
        <v>1215</v>
      </c>
      <c r="D433" s="54" t="s">
        <v>848</v>
      </c>
      <c r="E433" s="8" t="s">
        <v>483</v>
      </c>
      <c r="F433" s="8" t="s">
        <v>63</v>
      </c>
      <c r="G433" s="8" t="s">
        <v>807</v>
      </c>
      <c r="H433" s="8" t="s">
        <v>487</v>
      </c>
      <c r="I433" s="94">
        <v>2.63</v>
      </c>
      <c r="J433" s="8" t="s">
        <v>488</v>
      </c>
      <c r="K433" s="84"/>
      <c r="L433" s="8" t="s">
        <v>478</v>
      </c>
      <c r="M433" s="8" t="s">
        <v>808</v>
      </c>
      <c r="N433" s="8" t="s">
        <v>22</v>
      </c>
      <c r="O433" s="85">
        <v>41054</v>
      </c>
      <c r="P433" s="76" t="s">
        <v>1268</v>
      </c>
    </row>
    <row r="434" spans="1:16" ht="45" x14ac:dyDescent="0.25">
      <c r="A434" s="6">
        <v>57</v>
      </c>
      <c r="B434" s="55" t="s">
        <v>181</v>
      </c>
      <c r="C434" s="54" t="s">
        <v>1237</v>
      </c>
      <c r="D434" s="54" t="s">
        <v>848</v>
      </c>
      <c r="E434" s="8" t="s">
        <v>483</v>
      </c>
      <c r="F434" s="8" t="s">
        <v>63</v>
      </c>
      <c r="G434" s="8" t="s">
        <v>506</v>
      </c>
      <c r="H434" s="8" t="s">
        <v>487</v>
      </c>
      <c r="I434" s="94">
        <v>1.43</v>
      </c>
      <c r="J434" s="8" t="s">
        <v>488</v>
      </c>
      <c r="K434" s="84"/>
      <c r="L434" s="8" t="s">
        <v>478</v>
      </c>
      <c r="M434" s="8" t="s">
        <v>507</v>
      </c>
      <c r="N434" s="8" t="s">
        <v>22</v>
      </c>
      <c r="O434" s="85">
        <v>41054</v>
      </c>
      <c r="P434" s="76" t="s">
        <v>1268</v>
      </c>
    </row>
    <row r="435" spans="1:16" ht="45" x14ac:dyDescent="0.25">
      <c r="A435" s="6">
        <v>60</v>
      </c>
      <c r="B435" s="55" t="s">
        <v>181</v>
      </c>
      <c r="C435" s="54" t="s">
        <v>1189</v>
      </c>
      <c r="D435" s="54" t="s">
        <v>848</v>
      </c>
      <c r="E435" s="8" t="s">
        <v>483</v>
      </c>
      <c r="F435" s="8" t="s">
        <v>63</v>
      </c>
      <c r="G435" s="8" t="s">
        <v>779</v>
      </c>
      <c r="H435" s="8" t="s">
        <v>487</v>
      </c>
      <c r="I435" s="94">
        <v>0.81</v>
      </c>
      <c r="J435" s="8" t="s">
        <v>488</v>
      </c>
      <c r="K435" s="84"/>
      <c r="L435" s="8" t="s">
        <v>478</v>
      </c>
      <c r="M435" s="8" t="s">
        <v>780</v>
      </c>
      <c r="N435" s="8" t="s">
        <v>22</v>
      </c>
      <c r="O435" s="85">
        <v>41054</v>
      </c>
      <c r="P435" s="76" t="s">
        <v>1268</v>
      </c>
    </row>
    <row r="436" spans="1:16" ht="45" x14ac:dyDescent="0.25">
      <c r="A436" s="6">
        <v>61</v>
      </c>
      <c r="B436" s="55" t="s">
        <v>181</v>
      </c>
      <c r="C436" s="54" t="s">
        <v>1190</v>
      </c>
      <c r="D436" s="54" t="s">
        <v>848</v>
      </c>
      <c r="E436" s="8" t="s">
        <v>483</v>
      </c>
      <c r="F436" s="8" t="s">
        <v>63</v>
      </c>
      <c r="G436" s="8" t="s">
        <v>722</v>
      </c>
      <c r="H436" s="8" t="s">
        <v>487</v>
      </c>
      <c r="I436" s="94">
        <v>0.7</v>
      </c>
      <c r="J436" s="8" t="s">
        <v>488</v>
      </c>
      <c r="K436" s="84"/>
      <c r="L436" s="8" t="s">
        <v>478</v>
      </c>
      <c r="M436" s="8" t="s">
        <v>723</v>
      </c>
      <c r="N436" s="8" t="s">
        <v>22</v>
      </c>
      <c r="O436" s="85">
        <v>41054</v>
      </c>
      <c r="P436" s="76" t="s">
        <v>1268</v>
      </c>
    </row>
    <row r="437" spans="1:16" ht="75" x14ac:dyDescent="0.25">
      <c r="A437" s="6">
        <v>9</v>
      </c>
      <c r="B437" s="55" t="s">
        <v>182</v>
      </c>
      <c r="C437" s="54" t="s">
        <v>1166</v>
      </c>
      <c r="D437" s="54" t="s">
        <v>840</v>
      </c>
      <c r="E437" s="8" t="s">
        <v>588</v>
      </c>
      <c r="F437" s="8" t="s">
        <v>43</v>
      </c>
      <c r="G437" s="8" t="s">
        <v>583</v>
      </c>
      <c r="H437" s="8" t="s">
        <v>475</v>
      </c>
      <c r="I437" s="8">
        <v>11.8</v>
      </c>
      <c r="J437" s="8" t="s">
        <v>527</v>
      </c>
      <c r="K437" s="84"/>
      <c r="L437" s="8" t="s">
        <v>500</v>
      </c>
      <c r="M437" s="8" t="s">
        <v>590</v>
      </c>
      <c r="N437" s="8" t="s">
        <v>45</v>
      </c>
      <c r="O437" s="85">
        <v>40851</v>
      </c>
      <c r="P437" s="76" t="s">
        <v>1269</v>
      </c>
    </row>
    <row r="438" spans="1:16" ht="75" x14ac:dyDescent="0.25">
      <c r="A438" s="6">
        <v>9</v>
      </c>
      <c r="B438" s="55" t="s">
        <v>182</v>
      </c>
      <c r="C438" s="54" t="s">
        <v>1167</v>
      </c>
      <c r="D438" s="54" t="s">
        <v>840</v>
      </c>
      <c r="E438" s="12" t="s">
        <v>588</v>
      </c>
      <c r="F438" s="8" t="s">
        <v>43</v>
      </c>
      <c r="G438" s="8" t="s">
        <v>583</v>
      </c>
      <c r="H438" s="8" t="s">
        <v>475</v>
      </c>
      <c r="I438" s="8">
        <v>35.799999999999997</v>
      </c>
      <c r="J438" s="8" t="s">
        <v>527</v>
      </c>
      <c r="K438" s="84"/>
      <c r="L438" s="8" t="s">
        <v>500</v>
      </c>
      <c r="M438" s="8" t="s">
        <v>584</v>
      </c>
      <c r="N438" s="8" t="s">
        <v>45</v>
      </c>
      <c r="O438" s="85">
        <v>40851</v>
      </c>
      <c r="P438" s="76" t="s">
        <v>1269</v>
      </c>
    </row>
    <row r="439" spans="1:16" ht="30" x14ac:dyDescent="0.25">
      <c r="A439" s="6">
        <v>8</v>
      </c>
      <c r="B439" s="54" t="s">
        <v>182</v>
      </c>
      <c r="C439" s="54" t="s">
        <v>1168</v>
      </c>
      <c r="D439" s="54" t="s">
        <v>839</v>
      </c>
      <c r="E439" s="8" t="s">
        <v>588</v>
      </c>
      <c r="F439" s="8" t="s">
        <v>591</v>
      </c>
      <c r="G439" s="8" t="s">
        <v>583</v>
      </c>
      <c r="H439" s="8" t="s">
        <v>475</v>
      </c>
      <c r="I439" s="8">
        <v>4.5</v>
      </c>
      <c r="J439" s="8" t="s">
        <v>488</v>
      </c>
      <c r="K439" s="87"/>
      <c r="L439" s="8" t="s">
        <v>478</v>
      </c>
      <c r="M439" s="8" t="s">
        <v>44</v>
      </c>
      <c r="N439" s="8" t="s">
        <v>8</v>
      </c>
      <c r="O439" s="85">
        <v>39127</v>
      </c>
      <c r="P439" s="76" t="s">
        <v>1268</v>
      </c>
    </row>
    <row r="440" spans="1:16" ht="60" x14ac:dyDescent="0.25">
      <c r="A440" s="6">
        <v>8</v>
      </c>
      <c r="B440" s="54" t="s">
        <v>182</v>
      </c>
      <c r="C440" s="54" t="s">
        <v>1168</v>
      </c>
      <c r="D440" s="54" t="s">
        <v>839</v>
      </c>
      <c r="E440" s="8" t="s">
        <v>588</v>
      </c>
      <c r="F440" s="8" t="s">
        <v>591</v>
      </c>
      <c r="G440" s="8" t="s">
        <v>583</v>
      </c>
      <c r="H440" s="8" t="s">
        <v>475</v>
      </c>
      <c r="I440" s="8"/>
      <c r="J440" s="8"/>
      <c r="K440" s="87">
        <v>0.63</v>
      </c>
      <c r="L440" s="8" t="s">
        <v>594</v>
      </c>
      <c r="M440" s="8" t="s">
        <v>44</v>
      </c>
      <c r="N440" s="8" t="s">
        <v>8</v>
      </c>
      <c r="O440" s="85">
        <v>39127</v>
      </c>
      <c r="P440" s="76" t="s">
        <v>1268</v>
      </c>
    </row>
    <row r="441" spans="1:16" ht="60" x14ac:dyDescent="0.25">
      <c r="A441" s="6">
        <v>8</v>
      </c>
      <c r="B441" s="54" t="s">
        <v>182</v>
      </c>
      <c r="C441" s="54" t="s">
        <v>1168</v>
      </c>
      <c r="D441" s="54" t="s">
        <v>839</v>
      </c>
      <c r="E441" s="8" t="s">
        <v>588</v>
      </c>
      <c r="F441" s="8" t="s">
        <v>591</v>
      </c>
      <c r="G441" s="8" t="s">
        <v>583</v>
      </c>
      <c r="H441" s="8" t="s">
        <v>475</v>
      </c>
      <c r="I441" s="8"/>
      <c r="J441" s="8"/>
      <c r="K441" s="87">
        <v>0.71</v>
      </c>
      <c r="L441" s="8" t="s">
        <v>593</v>
      </c>
      <c r="M441" s="8" t="s">
        <v>44</v>
      </c>
      <c r="N441" s="8" t="s">
        <v>8</v>
      </c>
      <c r="O441" s="85">
        <v>39127</v>
      </c>
      <c r="P441" s="76" t="s">
        <v>1268</v>
      </c>
    </row>
    <row r="442" spans="1:16" ht="90" x14ac:dyDescent="0.25">
      <c r="A442" s="6">
        <v>37</v>
      </c>
      <c r="B442" s="54" t="s">
        <v>183</v>
      </c>
      <c r="C442" s="54" t="s">
        <v>1210</v>
      </c>
      <c r="D442" s="54" t="s">
        <v>857</v>
      </c>
      <c r="E442" s="7" t="s">
        <v>540</v>
      </c>
      <c r="F442" s="9" t="s">
        <v>96</v>
      </c>
      <c r="G442" s="8" t="s">
        <v>792</v>
      </c>
      <c r="H442" s="8" t="s">
        <v>475</v>
      </c>
      <c r="I442" s="8">
        <v>3</v>
      </c>
      <c r="J442" s="8" t="s">
        <v>488</v>
      </c>
      <c r="K442" s="84"/>
      <c r="L442" s="8" t="s">
        <v>478</v>
      </c>
      <c r="M442" s="8" t="s">
        <v>793</v>
      </c>
      <c r="N442" s="8" t="s">
        <v>22</v>
      </c>
      <c r="O442" s="85">
        <v>39276</v>
      </c>
      <c r="P442" s="76" t="s">
        <v>1268</v>
      </c>
    </row>
    <row r="443" spans="1:16" ht="45" x14ac:dyDescent="0.25">
      <c r="A443" s="6">
        <v>39</v>
      </c>
      <c r="B443" s="54" t="s">
        <v>183</v>
      </c>
      <c r="C443" s="54" t="s">
        <v>1211</v>
      </c>
      <c r="D443" s="54" t="s">
        <v>857</v>
      </c>
      <c r="E443" s="7" t="s">
        <v>540</v>
      </c>
      <c r="F443" s="9" t="s">
        <v>96</v>
      </c>
      <c r="G443" s="8" t="s">
        <v>787</v>
      </c>
      <c r="H443" s="8" t="s">
        <v>475</v>
      </c>
      <c r="I443" s="8">
        <v>2.7</v>
      </c>
      <c r="J443" s="8" t="s">
        <v>488</v>
      </c>
      <c r="K443" s="84"/>
      <c r="L443" s="8" t="s">
        <v>478</v>
      </c>
      <c r="M443" s="8" t="s">
        <v>788</v>
      </c>
      <c r="N443" s="8" t="s">
        <v>22</v>
      </c>
      <c r="O443" s="85">
        <v>39276</v>
      </c>
      <c r="P443" s="76" t="s">
        <v>1268</v>
      </c>
    </row>
    <row r="444" spans="1:16" ht="60" x14ac:dyDescent="0.25">
      <c r="A444" s="6">
        <v>38</v>
      </c>
      <c r="B444" s="55" t="s">
        <v>183</v>
      </c>
      <c r="C444" s="54" t="s">
        <v>1212</v>
      </c>
      <c r="D444" s="54" t="s">
        <v>826</v>
      </c>
      <c r="E444" s="7" t="s">
        <v>540</v>
      </c>
      <c r="F444" s="8" t="s">
        <v>14</v>
      </c>
      <c r="G444" s="8" t="s">
        <v>787</v>
      </c>
      <c r="H444" s="8" t="s">
        <v>475</v>
      </c>
      <c r="I444" s="8">
        <v>1.1200000000000001</v>
      </c>
      <c r="J444" s="8" t="s">
        <v>476</v>
      </c>
      <c r="K444" s="84"/>
      <c r="L444" s="8" t="s">
        <v>478</v>
      </c>
      <c r="M444" s="8" t="s">
        <v>788</v>
      </c>
      <c r="N444" s="8" t="s">
        <v>9</v>
      </c>
      <c r="O444" s="85">
        <v>38812</v>
      </c>
      <c r="P444" s="76" t="s">
        <v>1268</v>
      </c>
    </row>
    <row r="445" spans="1:16" ht="60" x14ac:dyDescent="0.25">
      <c r="A445" s="6">
        <v>40</v>
      </c>
      <c r="B445" s="55" t="s">
        <v>183</v>
      </c>
      <c r="C445" s="54" t="s">
        <v>1246</v>
      </c>
      <c r="D445" s="54" t="s">
        <v>826</v>
      </c>
      <c r="E445" s="7" t="s">
        <v>540</v>
      </c>
      <c r="F445" s="8" t="s">
        <v>14</v>
      </c>
      <c r="G445" s="8" t="s">
        <v>546</v>
      </c>
      <c r="H445" s="8" t="s">
        <v>505</v>
      </c>
      <c r="I445" s="94">
        <v>0.59</v>
      </c>
      <c r="J445" s="8" t="s">
        <v>476</v>
      </c>
      <c r="K445" s="84"/>
      <c r="L445" s="8" t="s">
        <v>478</v>
      </c>
      <c r="M445" s="8" t="s">
        <v>547</v>
      </c>
      <c r="N445" s="8" t="s">
        <v>9</v>
      </c>
      <c r="O445" s="85">
        <v>38812</v>
      </c>
      <c r="P445" s="76" t="s">
        <v>1268</v>
      </c>
    </row>
    <row r="446" spans="1:16" ht="60" x14ac:dyDescent="0.25">
      <c r="A446" s="6">
        <v>41</v>
      </c>
      <c r="B446" s="55" t="s">
        <v>183</v>
      </c>
      <c r="C446" s="54" t="s">
        <v>1213</v>
      </c>
      <c r="D446" s="54" t="s">
        <v>826</v>
      </c>
      <c r="E446" s="7" t="s">
        <v>540</v>
      </c>
      <c r="F446" s="8" t="s">
        <v>14</v>
      </c>
      <c r="G446" s="8" t="s">
        <v>790</v>
      </c>
      <c r="H446" s="8" t="s">
        <v>475</v>
      </c>
      <c r="I446" s="8">
        <v>1.07</v>
      </c>
      <c r="J446" s="8" t="s">
        <v>476</v>
      </c>
      <c r="K446" s="84"/>
      <c r="L446" s="8" t="s">
        <v>478</v>
      </c>
      <c r="M446" s="8" t="s">
        <v>791</v>
      </c>
      <c r="N446" s="8" t="s">
        <v>9</v>
      </c>
      <c r="O446" s="85">
        <v>38812</v>
      </c>
      <c r="P446" s="76" t="s">
        <v>1268</v>
      </c>
    </row>
    <row r="447" spans="1:16" ht="60" x14ac:dyDescent="0.25">
      <c r="A447" s="6">
        <v>42</v>
      </c>
      <c r="B447" s="55" t="s">
        <v>183</v>
      </c>
      <c r="C447" s="54" t="s">
        <v>1214</v>
      </c>
      <c r="D447" s="54" t="s">
        <v>826</v>
      </c>
      <c r="E447" s="7" t="s">
        <v>540</v>
      </c>
      <c r="F447" s="8" t="s">
        <v>14</v>
      </c>
      <c r="G447" s="8" t="s">
        <v>544</v>
      </c>
      <c r="H447" s="8" t="s">
        <v>475</v>
      </c>
      <c r="I447" s="94">
        <v>0.8</v>
      </c>
      <c r="J447" s="8" t="s">
        <v>476</v>
      </c>
      <c r="K447" s="84"/>
      <c r="L447" s="8" t="s">
        <v>478</v>
      </c>
      <c r="M447" s="8" t="s">
        <v>545</v>
      </c>
      <c r="N447" s="8" t="s">
        <v>9</v>
      </c>
      <c r="O447" s="85">
        <v>38812</v>
      </c>
      <c r="P447" s="76" t="s">
        <v>1268</v>
      </c>
    </row>
    <row r="448" spans="1:16" ht="60" x14ac:dyDescent="0.25">
      <c r="A448" s="6">
        <v>44</v>
      </c>
      <c r="B448" s="55" t="s">
        <v>183</v>
      </c>
      <c r="C448" s="54" t="s">
        <v>1247</v>
      </c>
      <c r="D448" s="54" t="s">
        <v>826</v>
      </c>
      <c r="E448" s="7" t="s">
        <v>540</v>
      </c>
      <c r="F448" s="8" t="s">
        <v>14</v>
      </c>
      <c r="G448" s="8" t="s">
        <v>673</v>
      </c>
      <c r="H448" s="8" t="s">
        <v>505</v>
      </c>
      <c r="I448" s="94">
        <v>0.28999999999999998</v>
      </c>
      <c r="J448" s="8" t="s">
        <v>476</v>
      </c>
      <c r="K448" s="84"/>
      <c r="L448" s="8" t="s">
        <v>478</v>
      </c>
      <c r="M448" s="8" t="s">
        <v>674</v>
      </c>
      <c r="N448" s="8" t="s">
        <v>9</v>
      </c>
      <c r="O448" s="85">
        <v>38812</v>
      </c>
      <c r="P448" s="76" t="s">
        <v>1268</v>
      </c>
    </row>
    <row r="449" spans="1:17" ht="60" x14ac:dyDescent="0.25">
      <c r="A449" s="6">
        <v>45</v>
      </c>
      <c r="B449" s="55" t="s">
        <v>183</v>
      </c>
      <c r="C449" s="54" t="s">
        <v>1248</v>
      </c>
      <c r="D449" s="54" t="s">
        <v>826</v>
      </c>
      <c r="E449" s="7" t="s">
        <v>540</v>
      </c>
      <c r="F449" s="8" t="s">
        <v>14</v>
      </c>
      <c r="G449" s="8" t="s">
        <v>541</v>
      </c>
      <c r="H449" s="8" t="s">
        <v>505</v>
      </c>
      <c r="I449" s="94">
        <v>0.21</v>
      </c>
      <c r="J449" s="8" t="s">
        <v>476</v>
      </c>
      <c r="K449" s="84"/>
      <c r="L449" s="8" t="s">
        <v>478</v>
      </c>
      <c r="M449" s="8" t="s">
        <v>542</v>
      </c>
      <c r="N449" s="8" t="s">
        <v>9</v>
      </c>
      <c r="O449" s="85">
        <v>38812</v>
      </c>
      <c r="P449" s="76" t="s">
        <v>1268</v>
      </c>
    </row>
    <row r="450" spans="1:17" ht="30" x14ac:dyDescent="0.25">
      <c r="A450" s="6">
        <v>120</v>
      </c>
      <c r="B450" s="55" t="s">
        <v>184</v>
      </c>
      <c r="C450" s="54" t="s">
        <v>1192</v>
      </c>
      <c r="D450" s="54" t="s">
        <v>849</v>
      </c>
      <c r="E450" s="8" t="s">
        <v>702</v>
      </c>
      <c r="F450" s="8" t="s">
        <v>65</v>
      </c>
      <c r="G450" s="8" t="s">
        <v>692</v>
      </c>
      <c r="H450" s="8" t="s">
        <v>658</v>
      </c>
      <c r="I450" s="8">
        <v>24.1</v>
      </c>
      <c r="J450" s="8" t="s">
        <v>499</v>
      </c>
      <c r="K450" s="87">
        <v>0.34</v>
      </c>
      <c r="L450" s="8" t="s">
        <v>500</v>
      </c>
      <c r="M450" s="8" t="s">
        <v>66</v>
      </c>
      <c r="N450" s="8" t="s">
        <v>17</v>
      </c>
      <c r="O450" s="88">
        <v>41129</v>
      </c>
      <c r="P450" s="76" t="s">
        <v>1269</v>
      </c>
    </row>
    <row r="451" spans="1:17" ht="45" x14ac:dyDescent="0.25">
      <c r="A451" s="6">
        <v>106</v>
      </c>
      <c r="B451" s="55" t="s">
        <v>185</v>
      </c>
      <c r="C451" s="54" t="s">
        <v>1224</v>
      </c>
      <c r="D451" s="54" t="s">
        <v>864</v>
      </c>
      <c r="E451" s="8" t="s">
        <v>589</v>
      </c>
      <c r="F451" s="8" t="s">
        <v>114</v>
      </c>
      <c r="G451" s="8" t="s">
        <v>745</v>
      </c>
      <c r="H451" s="8" t="s">
        <v>475</v>
      </c>
      <c r="I451" s="86">
        <v>0.81</v>
      </c>
      <c r="J451" s="8" t="s">
        <v>527</v>
      </c>
      <c r="K451" s="84"/>
      <c r="L451" s="8" t="s">
        <v>500</v>
      </c>
      <c r="M451" s="8" t="s">
        <v>116</v>
      </c>
      <c r="N451" s="8" t="s">
        <v>17</v>
      </c>
      <c r="O451" s="85">
        <v>40282</v>
      </c>
      <c r="P451" s="76" t="s">
        <v>1269</v>
      </c>
    </row>
    <row r="452" spans="1:17" ht="45" x14ac:dyDescent="0.25">
      <c r="A452" s="6">
        <v>107</v>
      </c>
      <c r="B452" s="55" t="s">
        <v>185</v>
      </c>
      <c r="C452" s="54" t="s">
        <v>1225</v>
      </c>
      <c r="D452" s="54" t="s">
        <v>864</v>
      </c>
      <c r="E452" s="8" t="s">
        <v>589</v>
      </c>
      <c r="F452" s="8" t="s">
        <v>114</v>
      </c>
      <c r="G452" s="8" t="s">
        <v>612</v>
      </c>
      <c r="H452" s="8" t="s">
        <v>475</v>
      </c>
      <c r="I452" s="86">
        <v>0.35</v>
      </c>
      <c r="J452" s="8" t="s">
        <v>527</v>
      </c>
      <c r="K452" s="84"/>
      <c r="L452" s="8" t="s">
        <v>500</v>
      </c>
      <c r="M452" s="8" t="s">
        <v>117</v>
      </c>
      <c r="N452" s="8" t="s">
        <v>17</v>
      </c>
      <c r="O452" s="85">
        <v>40282</v>
      </c>
      <c r="P452" s="76" t="s">
        <v>1269</v>
      </c>
    </row>
    <row r="453" spans="1:17" ht="45" x14ac:dyDescent="0.25">
      <c r="A453" s="6">
        <v>105</v>
      </c>
      <c r="B453" s="55" t="s">
        <v>185</v>
      </c>
      <c r="C453" s="54" t="s">
        <v>1221</v>
      </c>
      <c r="D453" s="54" t="s">
        <v>861</v>
      </c>
      <c r="E453" s="8" t="s">
        <v>589</v>
      </c>
      <c r="F453" s="8" t="s">
        <v>106</v>
      </c>
      <c r="G453" s="8" t="s">
        <v>650</v>
      </c>
      <c r="H453" s="8" t="s">
        <v>475</v>
      </c>
      <c r="I453" s="94">
        <v>8.44</v>
      </c>
      <c r="J453" s="8" t="s">
        <v>499</v>
      </c>
      <c r="K453" s="84"/>
      <c r="L453" s="8" t="s">
        <v>500</v>
      </c>
      <c r="M453" s="8" t="s">
        <v>107</v>
      </c>
      <c r="N453" s="8" t="s">
        <v>17</v>
      </c>
      <c r="O453" s="85">
        <v>40582</v>
      </c>
      <c r="P453" s="76" t="s">
        <v>1268</v>
      </c>
    </row>
    <row r="454" spans="1:17" ht="45" x14ac:dyDescent="0.25">
      <c r="A454" s="6">
        <v>102</v>
      </c>
      <c r="B454" s="55" t="s">
        <v>185</v>
      </c>
      <c r="C454" s="54" t="s">
        <v>1229</v>
      </c>
      <c r="D454" s="54" t="s">
        <v>863</v>
      </c>
      <c r="E454" s="8" t="s">
        <v>589</v>
      </c>
      <c r="F454" s="103" t="s">
        <v>186</v>
      </c>
      <c r="G454" s="8" t="s">
        <v>811</v>
      </c>
      <c r="H454" s="8" t="s">
        <v>475</v>
      </c>
      <c r="I454" s="8">
        <v>1.1200000000000001</v>
      </c>
      <c r="J454" s="8" t="s">
        <v>527</v>
      </c>
      <c r="K454" s="84"/>
      <c r="L454" s="8" t="s">
        <v>500</v>
      </c>
      <c r="M454" s="8" t="s">
        <v>812</v>
      </c>
      <c r="N454" s="8" t="s">
        <v>17</v>
      </c>
      <c r="O454" s="85">
        <v>40081</v>
      </c>
      <c r="P454" s="76" t="s">
        <v>1269</v>
      </c>
    </row>
    <row r="455" spans="1:17" ht="45" x14ac:dyDescent="0.25">
      <c r="A455" s="6">
        <v>103</v>
      </c>
      <c r="B455" s="55" t="s">
        <v>185</v>
      </c>
      <c r="C455" s="54" t="s">
        <v>1249</v>
      </c>
      <c r="D455" s="54" t="s">
        <v>863</v>
      </c>
      <c r="E455" s="8" t="s">
        <v>589</v>
      </c>
      <c r="F455" s="103" t="s">
        <v>186</v>
      </c>
      <c r="G455" s="8" t="s">
        <v>611</v>
      </c>
      <c r="H455" s="8" t="s">
        <v>475</v>
      </c>
      <c r="I455" s="8">
        <v>7.0000000000000007E-2</v>
      </c>
      <c r="J455" s="8" t="s">
        <v>527</v>
      </c>
      <c r="K455" s="84"/>
      <c r="L455" s="8" t="s">
        <v>500</v>
      </c>
      <c r="M455" s="7" t="s">
        <v>187</v>
      </c>
      <c r="N455" s="8" t="s">
        <v>17</v>
      </c>
      <c r="O455" s="85">
        <v>40081</v>
      </c>
      <c r="P455" s="76" t="s">
        <v>1269</v>
      </c>
    </row>
    <row r="456" spans="1:17" ht="45" x14ac:dyDescent="0.25">
      <c r="A456" s="6">
        <v>104</v>
      </c>
      <c r="B456" s="55" t="s">
        <v>185</v>
      </c>
      <c r="C456" s="54" t="s">
        <v>1250</v>
      </c>
      <c r="D456" s="54" t="s">
        <v>863</v>
      </c>
      <c r="E456" s="8" t="s">
        <v>589</v>
      </c>
      <c r="F456" s="103" t="s">
        <v>186</v>
      </c>
      <c r="G456" s="8" t="s">
        <v>600</v>
      </c>
      <c r="H456" s="8" t="s">
        <v>475</v>
      </c>
      <c r="I456" s="8">
        <v>0.12</v>
      </c>
      <c r="J456" s="8" t="s">
        <v>527</v>
      </c>
      <c r="K456" s="84"/>
      <c r="L456" s="8" t="s">
        <v>500</v>
      </c>
      <c r="M456" s="8" t="s">
        <v>188</v>
      </c>
      <c r="N456" s="8" t="s">
        <v>17</v>
      </c>
      <c r="O456" s="85">
        <v>40081</v>
      </c>
      <c r="P456" s="76" t="s">
        <v>1269</v>
      </c>
    </row>
    <row r="457" spans="1:17" ht="75" x14ac:dyDescent="0.25">
      <c r="A457" s="6">
        <v>9</v>
      </c>
      <c r="B457" s="55" t="s">
        <v>185</v>
      </c>
      <c r="C457" s="54" t="s">
        <v>1166</v>
      </c>
      <c r="D457" s="54" t="s">
        <v>840</v>
      </c>
      <c r="E457" s="8" t="s">
        <v>589</v>
      </c>
      <c r="F457" s="8" t="s">
        <v>43</v>
      </c>
      <c r="G457" s="8" t="s">
        <v>583</v>
      </c>
      <c r="H457" s="8" t="s">
        <v>475</v>
      </c>
      <c r="I457" s="8">
        <v>11.8</v>
      </c>
      <c r="J457" s="8" t="s">
        <v>527</v>
      </c>
      <c r="K457" s="84"/>
      <c r="L457" s="8" t="s">
        <v>500</v>
      </c>
      <c r="M457" s="8" t="s">
        <v>590</v>
      </c>
      <c r="N457" s="8" t="s">
        <v>45</v>
      </c>
      <c r="O457" s="85">
        <v>40851</v>
      </c>
      <c r="P457" s="76" t="s">
        <v>1269</v>
      </c>
    </row>
    <row r="458" spans="1:17" ht="75" x14ac:dyDescent="0.25">
      <c r="A458" s="6">
        <v>9</v>
      </c>
      <c r="B458" s="55" t="s">
        <v>185</v>
      </c>
      <c r="C458" s="54" t="s">
        <v>1167</v>
      </c>
      <c r="D458" s="54" t="s">
        <v>840</v>
      </c>
      <c r="E458" s="8" t="s">
        <v>589</v>
      </c>
      <c r="F458" s="8" t="s">
        <v>43</v>
      </c>
      <c r="G458" s="8" t="s">
        <v>583</v>
      </c>
      <c r="H458" s="8" t="s">
        <v>475</v>
      </c>
      <c r="I458" s="8">
        <v>35.799999999999997</v>
      </c>
      <c r="J458" s="8" t="s">
        <v>527</v>
      </c>
      <c r="K458" s="84"/>
      <c r="L458" s="8" t="s">
        <v>500</v>
      </c>
      <c r="M458" s="8" t="s">
        <v>584</v>
      </c>
      <c r="N458" s="8" t="s">
        <v>45</v>
      </c>
      <c r="O458" s="85">
        <v>40851</v>
      </c>
      <c r="P458" s="76" t="s">
        <v>1269</v>
      </c>
    </row>
    <row r="459" spans="1:17" ht="30" x14ac:dyDescent="0.25">
      <c r="A459" s="6">
        <v>8</v>
      </c>
      <c r="B459" s="54" t="s">
        <v>185</v>
      </c>
      <c r="C459" s="54" t="s">
        <v>1168</v>
      </c>
      <c r="D459" s="54" t="s">
        <v>839</v>
      </c>
      <c r="E459" s="8" t="s">
        <v>589</v>
      </c>
      <c r="F459" s="8" t="s">
        <v>591</v>
      </c>
      <c r="G459" s="8" t="s">
        <v>583</v>
      </c>
      <c r="H459" s="8" t="s">
        <v>475</v>
      </c>
      <c r="I459" s="8">
        <v>4.5</v>
      </c>
      <c r="J459" s="8" t="s">
        <v>488</v>
      </c>
      <c r="K459" s="87"/>
      <c r="L459" s="8" t="s">
        <v>478</v>
      </c>
      <c r="M459" s="8" t="s">
        <v>44</v>
      </c>
      <c r="N459" s="8" t="s">
        <v>8</v>
      </c>
      <c r="O459" s="85">
        <v>39127</v>
      </c>
      <c r="P459" s="76" t="s">
        <v>1269</v>
      </c>
    </row>
    <row r="460" spans="1:17" ht="60" x14ac:dyDescent="0.25">
      <c r="A460" s="6">
        <v>8</v>
      </c>
      <c r="B460" s="54" t="s">
        <v>185</v>
      </c>
      <c r="C460" s="54" t="s">
        <v>1168</v>
      </c>
      <c r="D460" s="54" t="s">
        <v>839</v>
      </c>
      <c r="E460" s="8" t="s">
        <v>589</v>
      </c>
      <c r="F460" s="8" t="s">
        <v>591</v>
      </c>
      <c r="G460" s="8" t="s">
        <v>583</v>
      </c>
      <c r="H460" s="8" t="s">
        <v>475</v>
      </c>
      <c r="I460" s="8"/>
      <c r="J460" s="8"/>
      <c r="K460" s="87">
        <v>0.63</v>
      </c>
      <c r="L460" s="8" t="s">
        <v>594</v>
      </c>
      <c r="M460" s="8" t="s">
        <v>44</v>
      </c>
      <c r="N460" s="8" t="s">
        <v>8</v>
      </c>
      <c r="O460" s="85">
        <v>39127</v>
      </c>
      <c r="P460" s="76" t="s">
        <v>1269</v>
      </c>
    </row>
    <row r="461" spans="1:17" ht="60" x14ac:dyDescent="0.25">
      <c r="A461" s="6">
        <v>8</v>
      </c>
      <c r="B461" s="54" t="s">
        <v>185</v>
      </c>
      <c r="C461" s="54" t="s">
        <v>1168</v>
      </c>
      <c r="D461" s="54" t="s">
        <v>839</v>
      </c>
      <c r="E461" s="8" t="s">
        <v>589</v>
      </c>
      <c r="F461" s="8" t="s">
        <v>591</v>
      </c>
      <c r="G461" s="8" t="s">
        <v>583</v>
      </c>
      <c r="H461" s="8" t="s">
        <v>475</v>
      </c>
      <c r="I461" s="8"/>
      <c r="J461" s="8"/>
      <c r="K461" s="87">
        <v>0.71</v>
      </c>
      <c r="L461" s="8" t="s">
        <v>593</v>
      </c>
      <c r="M461" s="8" t="s">
        <v>44</v>
      </c>
      <c r="N461" s="8" t="s">
        <v>8</v>
      </c>
      <c r="O461" s="85">
        <v>39127</v>
      </c>
      <c r="P461" s="76" t="s">
        <v>1269</v>
      </c>
    </row>
    <row r="462" spans="1:17" ht="45" x14ac:dyDescent="0.25">
      <c r="A462" s="6">
        <v>117</v>
      </c>
      <c r="B462" s="55" t="s">
        <v>189</v>
      </c>
      <c r="C462" s="54" t="s">
        <v>1238</v>
      </c>
      <c r="D462" s="54" t="s">
        <v>871</v>
      </c>
      <c r="E462" s="7" t="s">
        <v>532</v>
      </c>
      <c r="F462" s="8" t="s">
        <v>159</v>
      </c>
      <c r="G462" s="8" t="s">
        <v>548</v>
      </c>
      <c r="H462" s="8" t="s">
        <v>475</v>
      </c>
      <c r="I462" s="8">
        <v>1.3</v>
      </c>
      <c r="J462" s="8" t="s">
        <v>499</v>
      </c>
      <c r="K462" s="87">
        <v>0.64</v>
      </c>
      <c r="L462" s="8" t="s">
        <v>500</v>
      </c>
      <c r="M462" s="8" t="s">
        <v>190</v>
      </c>
      <c r="N462" s="8" t="s">
        <v>17</v>
      </c>
      <c r="O462" s="85">
        <v>40800</v>
      </c>
      <c r="P462" s="76" t="s">
        <v>1269</v>
      </c>
      <c r="Q462" s="71" t="s">
        <v>1272</v>
      </c>
    </row>
    <row r="463" spans="1:17" ht="45" x14ac:dyDescent="0.25">
      <c r="A463" s="6">
        <v>118</v>
      </c>
      <c r="B463" s="55" t="s">
        <v>189</v>
      </c>
      <c r="C463" s="54" t="s">
        <v>1239</v>
      </c>
      <c r="D463" s="54" t="s">
        <v>871</v>
      </c>
      <c r="E463" s="7" t="s">
        <v>532</v>
      </c>
      <c r="F463" s="8" t="s">
        <v>159</v>
      </c>
      <c r="G463" s="8" t="s">
        <v>531</v>
      </c>
      <c r="H463" s="8" t="s">
        <v>475</v>
      </c>
      <c r="I463" s="8">
        <v>1</v>
      </c>
      <c r="J463" s="8" t="s">
        <v>499</v>
      </c>
      <c r="K463" s="87">
        <v>0</v>
      </c>
      <c r="L463" s="8" t="s">
        <v>500</v>
      </c>
      <c r="M463" s="8" t="s">
        <v>160</v>
      </c>
      <c r="N463" s="8" t="s">
        <v>17</v>
      </c>
      <c r="O463" s="85">
        <v>40800</v>
      </c>
      <c r="P463" s="76" t="s">
        <v>1269</v>
      </c>
    </row>
    <row r="464" spans="1:17" ht="45" x14ac:dyDescent="0.25">
      <c r="A464" s="6">
        <v>113</v>
      </c>
      <c r="B464" s="55" t="s">
        <v>191</v>
      </c>
      <c r="C464" s="54" t="s">
        <v>1197</v>
      </c>
      <c r="D464" s="54" t="s">
        <v>852</v>
      </c>
      <c r="E464" s="102" t="s">
        <v>577</v>
      </c>
      <c r="F464" s="8" t="s">
        <v>79</v>
      </c>
      <c r="G464" s="8" t="s">
        <v>814</v>
      </c>
      <c r="H464" s="8" t="s">
        <v>658</v>
      </c>
      <c r="I464" s="8">
        <v>719</v>
      </c>
      <c r="J464" s="8" t="s">
        <v>699</v>
      </c>
      <c r="K464" s="87">
        <v>0.38</v>
      </c>
      <c r="L464" s="8" t="s">
        <v>500</v>
      </c>
      <c r="M464" s="8" t="s">
        <v>80</v>
      </c>
      <c r="N464" s="8" t="s">
        <v>17</v>
      </c>
      <c r="O464" s="88">
        <v>41071</v>
      </c>
      <c r="P464" s="76" t="s">
        <v>1269</v>
      </c>
    </row>
    <row r="465" spans="1:17" ht="45" x14ac:dyDescent="0.25">
      <c r="A465" s="6">
        <v>115</v>
      </c>
      <c r="B465" s="55" t="s">
        <v>191</v>
      </c>
      <c r="C465" s="54" t="s">
        <v>1175</v>
      </c>
      <c r="D465" s="54" t="s">
        <v>843</v>
      </c>
      <c r="E465" s="7" t="s">
        <v>577</v>
      </c>
      <c r="F465" s="8" t="s">
        <v>53</v>
      </c>
      <c r="G465" s="8" t="s">
        <v>763</v>
      </c>
      <c r="H465" s="8" t="s">
        <v>475</v>
      </c>
      <c r="I465" s="8">
        <v>0.68</v>
      </c>
      <c r="J465" s="8" t="s">
        <v>499</v>
      </c>
      <c r="K465" s="87">
        <v>0.6</v>
      </c>
      <c r="L465" s="8" t="s">
        <v>500</v>
      </c>
      <c r="M465" s="8" t="s">
        <v>54</v>
      </c>
      <c r="N465" s="8" t="s">
        <v>17</v>
      </c>
      <c r="O465" s="85">
        <v>40535</v>
      </c>
      <c r="P465" s="76" t="s">
        <v>1269</v>
      </c>
    </row>
    <row r="466" spans="1:17" ht="30" x14ac:dyDescent="0.25">
      <c r="A466" s="6">
        <v>114</v>
      </c>
      <c r="B466" s="55" t="s">
        <v>191</v>
      </c>
      <c r="C466" s="54" t="s">
        <v>1234</v>
      </c>
      <c r="D466" s="54" t="s">
        <v>870</v>
      </c>
      <c r="E466" s="8" t="s">
        <v>577</v>
      </c>
      <c r="F466" s="8" t="s">
        <v>135</v>
      </c>
      <c r="G466" s="8" t="s">
        <v>717</v>
      </c>
      <c r="H466" s="8" t="s">
        <v>505</v>
      </c>
      <c r="I466" s="8">
        <v>0.04</v>
      </c>
      <c r="J466" s="8" t="s">
        <v>718</v>
      </c>
      <c r="K466" s="87">
        <v>0.17</v>
      </c>
      <c r="L466" s="8" t="s">
        <v>500</v>
      </c>
      <c r="M466" s="8" t="s">
        <v>136</v>
      </c>
      <c r="N466" s="8" t="s">
        <v>17</v>
      </c>
      <c r="O466" s="85">
        <v>40260</v>
      </c>
      <c r="P466" s="76" t="s">
        <v>1268</v>
      </c>
    </row>
    <row r="467" spans="1:17" ht="30" x14ac:dyDescent="0.25">
      <c r="A467" s="6">
        <v>116</v>
      </c>
      <c r="B467" s="55" t="s">
        <v>191</v>
      </c>
      <c r="C467" s="54" t="s">
        <v>1152</v>
      </c>
      <c r="D467" s="54" t="s">
        <v>830</v>
      </c>
      <c r="E467" s="8" t="s">
        <v>577</v>
      </c>
      <c r="F467" s="8" t="s">
        <v>15</v>
      </c>
      <c r="G467" s="8" t="s">
        <v>574</v>
      </c>
      <c r="H467" s="8" t="s">
        <v>475</v>
      </c>
      <c r="I467" s="8">
        <v>0.55000000000000004</v>
      </c>
      <c r="J467" s="8" t="s">
        <v>499</v>
      </c>
      <c r="K467" s="87">
        <v>0.17</v>
      </c>
      <c r="L467" s="8" t="s">
        <v>500</v>
      </c>
      <c r="M467" s="8" t="s">
        <v>16</v>
      </c>
      <c r="N467" s="8" t="s">
        <v>17</v>
      </c>
      <c r="O467" s="85">
        <v>40388</v>
      </c>
      <c r="P467" s="76" t="s">
        <v>1268</v>
      </c>
    </row>
    <row r="468" spans="1:17" ht="30" x14ac:dyDescent="0.25">
      <c r="A468" s="6">
        <v>120</v>
      </c>
      <c r="B468" s="55" t="s">
        <v>192</v>
      </c>
      <c r="C468" s="54" t="s">
        <v>1192</v>
      </c>
      <c r="D468" s="54" t="s">
        <v>849</v>
      </c>
      <c r="E468" s="8" t="s">
        <v>577</v>
      </c>
      <c r="F468" s="8" t="s">
        <v>65</v>
      </c>
      <c r="G468" s="8" t="s">
        <v>692</v>
      </c>
      <c r="H468" s="8" t="s">
        <v>658</v>
      </c>
      <c r="I468" s="8">
        <v>24.1</v>
      </c>
      <c r="J468" s="8" t="s">
        <v>499</v>
      </c>
      <c r="K468" s="87">
        <v>0.34</v>
      </c>
      <c r="L468" s="8" t="s">
        <v>500</v>
      </c>
      <c r="M468" s="8" t="s">
        <v>66</v>
      </c>
      <c r="N468" s="8" t="s">
        <v>17</v>
      </c>
      <c r="O468" s="88">
        <v>41129</v>
      </c>
      <c r="P468" s="76" t="s">
        <v>1268</v>
      </c>
    </row>
    <row r="469" spans="1:17" ht="45" x14ac:dyDescent="0.25">
      <c r="A469" s="6">
        <v>23</v>
      </c>
      <c r="B469" s="55" t="s">
        <v>193</v>
      </c>
      <c r="C469" s="54" t="s">
        <v>1206</v>
      </c>
      <c r="D469" s="54" t="s">
        <v>856</v>
      </c>
      <c r="E469" s="7" t="s">
        <v>637</v>
      </c>
      <c r="F469" s="8" t="s">
        <v>93</v>
      </c>
      <c r="G469" s="8" t="s">
        <v>645</v>
      </c>
      <c r="H469" s="8" t="s">
        <v>475</v>
      </c>
      <c r="I469" s="8">
        <v>30.5</v>
      </c>
      <c r="J469" s="8" t="s">
        <v>499</v>
      </c>
      <c r="K469" s="87">
        <v>0.3</v>
      </c>
      <c r="L469" s="8"/>
      <c r="M469" s="11" t="s">
        <v>646</v>
      </c>
      <c r="N469" s="8" t="s">
        <v>17</v>
      </c>
      <c r="O469" s="85">
        <v>38258</v>
      </c>
      <c r="P469" s="76" t="s">
        <v>1268</v>
      </c>
    </row>
    <row r="470" spans="1:17" ht="45" x14ac:dyDescent="0.25">
      <c r="A470" s="6">
        <v>24</v>
      </c>
      <c r="B470" s="55" t="s">
        <v>193</v>
      </c>
      <c r="C470" s="54" t="s">
        <v>1207</v>
      </c>
      <c r="D470" s="54" t="s">
        <v>856</v>
      </c>
      <c r="E470" s="7" t="s">
        <v>637</v>
      </c>
      <c r="F470" s="8" t="s">
        <v>93</v>
      </c>
      <c r="G470" s="8" t="s">
        <v>641</v>
      </c>
      <c r="H470" s="8" t="s">
        <v>475</v>
      </c>
      <c r="I470" s="8">
        <v>30.5</v>
      </c>
      <c r="J470" s="8" t="s">
        <v>499</v>
      </c>
      <c r="K470" s="87">
        <v>0.3</v>
      </c>
      <c r="L470" s="8"/>
      <c r="M470" s="11" t="s">
        <v>642</v>
      </c>
      <c r="N470" s="8" t="s">
        <v>17</v>
      </c>
      <c r="O470" s="85">
        <v>38258</v>
      </c>
      <c r="P470" s="76" t="s">
        <v>1268</v>
      </c>
    </row>
    <row r="471" spans="1:17" ht="45" x14ac:dyDescent="0.25">
      <c r="A471" s="6">
        <v>25</v>
      </c>
      <c r="B471" s="55" t="s">
        <v>193</v>
      </c>
      <c r="C471" s="54" t="s">
        <v>1208</v>
      </c>
      <c r="D471" s="54" t="s">
        <v>856</v>
      </c>
      <c r="E471" s="7" t="s">
        <v>637</v>
      </c>
      <c r="F471" s="8" t="s">
        <v>93</v>
      </c>
      <c r="G471" s="11" t="s">
        <v>643</v>
      </c>
      <c r="H471" s="8" t="s">
        <v>475</v>
      </c>
      <c r="I471" s="8">
        <v>30.5</v>
      </c>
      <c r="J471" s="8" t="s">
        <v>499</v>
      </c>
      <c r="K471" s="87">
        <v>0.3</v>
      </c>
      <c r="L471" s="8"/>
      <c r="M471" s="11" t="s">
        <v>644</v>
      </c>
      <c r="N471" s="8" t="s">
        <v>17</v>
      </c>
      <c r="O471" s="85">
        <v>38258</v>
      </c>
      <c r="P471" s="76" t="s">
        <v>1268</v>
      </c>
    </row>
    <row r="472" spans="1:17" ht="45" x14ac:dyDescent="0.25">
      <c r="A472" s="6">
        <v>29</v>
      </c>
      <c r="B472" s="55" t="s">
        <v>193</v>
      </c>
      <c r="C472" s="54" t="s">
        <v>1209</v>
      </c>
      <c r="D472" s="54" t="s">
        <v>856</v>
      </c>
      <c r="E472" s="7" t="s">
        <v>637</v>
      </c>
      <c r="F472" s="8" t="s">
        <v>93</v>
      </c>
      <c r="G472" s="8" t="s">
        <v>630</v>
      </c>
      <c r="H472" s="8" t="s">
        <v>475</v>
      </c>
      <c r="I472" s="8">
        <v>30.5</v>
      </c>
      <c r="J472" s="8" t="s">
        <v>499</v>
      </c>
      <c r="K472" s="87">
        <v>0.3</v>
      </c>
      <c r="L472" s="8"/>
      <c r="M472" s="8" t="s">
        <v>631</v>
      </c>
      <c r="N472" s="8" t="s">
        <v>17</v>
      </c>
      <c r="O472" s="85">
        <v>38258</v>
      </c>
      <c r="P472" s="76" t="s">
        <v>1268</v>
      </c>
    </row>
    <row r="473" spans="1:17" ht="45" x14ac:dyDescent="0.25">
      <c r="A473" s="6">
        <v>2</v>
      </c>
      <c r="B473" s="55" t="s">
        <v>194</v>
      </c>
      <c r="C473" s="54" t="s">
        <v>1148</v>
      </c>
      <c r="D473" s="54" t="s">
        <v>827</v>
      </c>
      <c r="E473" s="8" t="s">
        <v>730</v>
      </c>
      <c r="F473" s="8" t="s">
        <v>19</v>
      </c>
      <c r="G473" s="8" t="s">
        <v>734</v>
      </c>
      <c r="H473" s="8" t="s">
        <v>475</v>
      </c>
      <c r="I473" s="8">
        <v>0.38</v>
      </c>
      <c r="J473" s="8" t="s">
        <v>499</v>
      </c>
      <c r="K473" s="84"/>
      <c r="L473" s="8" t="s">
        <v>500</v>
      </c>
      <c r="M473" s="8" t="s">
        <v>20</v>
      </c>
      <c r="N473" s="8" t="s">
        <v>17</v>
      </c>
      <c r="O473" s="85">
        <v>40086</v>
      </c>
      <c r="P473" s="76" t="s">
        <v>1269</v>
      </c>
    </row>
    <row r="474" spans="1:17" ht="75" x14ac:dyDescent="0.25">
      <c r="A474" s="6">
        <v>10</v>
      </c>
      <c r="B474" s="55" t="s">
        <v>194</v>
      </c>
      <c r="C474" s="54" t="s">
        <v>1149</v>
      </c>
      <c r="D474" s="54" t="s">
        <v>828</v>
      </c>
      <c r="E474" s="8" t="s">
        <v>730</v>
      </c>
      <c r="F474" s="8" t="s">
        <v>21</v>
      </c>
      <c r="G474" s="8" t="s">
        <v>731</v>
      </c>
      <c r="H474" s="8" t="s">
        <v>475</v>
      </c>
      <c r="I474" s="8">
        <v>10</v>
      </c>
      <c r="J474" s="8" t="s">
        <v>499</v>
      </c>
      <c r="K474" s="84"/>
      <c r="L474" s="8" t="s">
        <v>478</v>
      </c>
      <c r="M474" s="8" t="s">
        <v>732</v>
      </c>
      <c r="N474" s="8" t="s">
        <v>229</v>
      </c>
      <c r="O474" s="85">
        <v>39982</v>
      </c>
      <c r="P474" s="76" t="s">
        <v>1268</v>
      </c>
      <c r="Q474" s="71" t="s">
        <v>1277</v>
      </c>
    </row>
    <row r="475" spans="1:17" ht="75" x14ac:dyDescent="0.25">
      <c r="A475" s="6">
        <v>11</v>
      </c>
      <c r="B475" s="55" t="s">
        <v>194</v>
      </c>
      <c r="C475" s="54" t="s">
        <v>1150</v>
      </c>
      <c r="D475" s="54" t="s">
        <v>828</v>
      </c>
      <c r="E475" s="8" t="s">
        <v>730</v>
      </c>
      <c r="F475" s="8" t="s">
        <v>21</v>
      </c>
      <c r="G475" s="8" t="s">
        <v>727</v>
      </c>
      <c r="H475" s="8" t="s">
        <v>475</v>
      </c>
      <c r="I475" s="8">
        <v>10</v>
      </c>
      <c r="J475" s="8" t="s">
        <v>499</v>
      </c>
      <c r="K475" s="84"/>
      <c r="L475" s="8" t="s">
        <v>478</v>
      </c>
      <c r="M475" s="8" t="s">
        <v>728</v>
      </c>
      <c r="N475" s="8" t="s">
        <v>229</v>
      </c>
      <c r="O475" s="85">
        <v>39982</v>
      </c>
      <c r="P475" s="76" t="s">
        <v>1269</v>
      </c>
    </row>
    <row r="476" spans="1:17" ht="45" x14ac:dyDescent="0.25">
      <c r="A476" s="6">
        <v>12</v>
      </c>
      <c r="B476" s="55" t="s">
        <v>194</v>
      </c>
      <c r="C476" s="54" t="s">
        <v>1151</v>
      </c>
      <c r="D476" s="54" t="s">
        <v>829</v>
      </c>
      <c r="E476" s="8" t="s">
        <v>730</v>
      </c>
      <c r="F476" s="8" t="s">
        <v>21</v>
      </c>
      <c r="G476" s="8" t="s">
        <v>727</v>
      </c>
      <c r="H476" s="8" t="s">
        <v>475</v>
      </c>
      <c r="I476" s="8">
        <v>38</v>
      </c>
      <c r="J476" s="8" t="s">
        <v>499</v>
      </c>
      <c r="K476" s="84"/>
      <c r="L476" s="8" t="s">
        <v>478</v>
      </c>
      <c r="M476" s="8" t="s">
        <v>728</v>
      </c>
      <c r="N476" s="8" t="s">
        <v>22</v>
      </c>
      <c r="O476" s="85">
        <v>39982</v>
      </c>
      <c r="P476" s="76" t="s">
        <v>1269</v>
      </c>
    </row>
    <row r="477" spans="1:17" ht="45" x14ac:dyDescent="0.25">
      <c r="A477" s="6">
        <v>91</v>
      </c>
      <c r="B477" s="55" t="s">
        <v>195</v>
      </c>
      <c r="C477" s="54" t="s">
        <v>1228</v>
      </c>
      <c r="D477" s="54" t="s">
        <v>846</v>
      </c>
      <c r="E477" s="8" t="s">
        <v>628</v>
      </c>
      <c r="F477" s="8" t="s">
        <v>60</v>
      </c>
      <c r="G477" s="8" t="s">
        <v>713</v>
      </c>
      <c r="H477" s="8" t="s">
        <v>505</v>
      </c>
      <c r="I477" s="8">
        <v>0.29499999999999998</v>
      </c>
      <c r="J477" s="8" t="s">
        <v>499</v>
      </c>
      <c r="K477" s="87">
        <v>7.0000000000000007E-2</v>
      </c>
      <c r="L477" s="8" t="s">
        <v>500</v>
      </c>
      <c r="M477" s="8" t="s">
        <v>148</v>
      </c>
      <c r="N477" s="8" t="s">
        <v>17</v>
      </c>
      <c r="O477" s="85">
        <v>40658</v>
      </c>
      <c r="P477" s="76" t="s">
        <v>1268</v>
      </c>
    </row>
    <row r="478" spans="1:17" ht="45" x14ac:dyDescent="0.25">
      <c r="A478" s="6">
        <v>28</v>
      </c>
      <c r="B478" s="55" t="s">
        <v>195</v>
      </c>
      <c r="C478" s="54" t="s">
        <v>1165</v>
      </c>
      <c r="D478" s="54" t="s">
        <v>838</v>
      </c>
      <c r="E478" s="7" t="s">
        <v>628</v>
      </c>
      <c r="F478" s="8" t="s">
        <v>37</v>
      </c>
      <c r="G478" s="8" t="s">
        <v>622</v>
      </c>
      <c r="H478" s="8" t="s">
        <v>475</v>
      </c>
      <c r="I478" s="8">
        <v>5.1639999999999997</v>
      </c>
      <c r="J478" s="8" t="s">
        <v>488</v>
      </c>
      <c r="K478" s="87">
        <v>0.62</v>
      </c>
      <c r="L478" s="8"/>
      <c r="M478" s="8" t="s">
        <v>38</v>
      </c>
      <c r="N478" s="8" t="s">
        <v>8</v>
      </c>
      <c r="O478" s="85">
        <v>40511</v>
      </c>
      <c r="P478" s="76" t="s">
        <v>1268</v>
      </c>
    </row>
    <row r="479" spans="1:17" ht="30" x14ac:dyDescent="0.25">
      <c r="A479" s="6">
        <v>92</v>
      </c>
      <c r="B479" s="55" t="s">
        <v>196</v>
      </c>
      <c r="C479" s="54" t="s">
        <v>1174</v>
      </c>
      <c r="D479" s="54" t="s">
        <v>862</v>
      </c>
      <c r="E479" s="8" t="s">
        <v>558</v>
      </c>
      <c r="F479" s="8" t="s">
        <v>151</v>
      </c>
      <c r="G479" s="8" t="s">
        <v>759</v>
      </c>
      <c r="H479" s="8" t="s">
        <v>475</v>
      </c>
      <c r="I479" s="8">
        <v>0.22</v>
      </c>
      <c r="J479" s="8" t="s">
        <v>527</v>
      </c>
      <c r="K479" s="84"/>
      <c r="L479" s="8" t="s">
        <v>500</v>
      </c>
      <c r="M479" s="8" t="s">
        <v>51</v>
      </c>
      <c r="N479" s="8" t="s">
        <v>17</v>
      </c>
      <c r="O479" s="85">
        <v>39897</v>
      </c>
      <c r="P479" s="76" t="s">
        <v>1269</v>
      </c>
      <c r="Q479" s="71" t="s">
        <v>1272</v>
      </c>
    </row>
    <row r="480" spans="1:17" ht="75" x14ac:dyDescent="0.25">
      <c r="A480" s="6">
        <v>9</v>
      </c>
      <c r="B480" s="55" t="s">
        <v>196</v>
      </c>
      <c r="C480" s="54" t="s">
        <v>1166</v>
      </c>
      <c r="D480" s="54" t="s">
        <v>840</v>
      </c>
      <c r="E480" s="8" t="s">
        <v>558</v>
      </c>
      <c r="F480" s="8" t="s">
        <v>43</v>
      </c>
      <c r="G480" s="8" t="s">
        <v>583</v>
      </c>
      <c r="H480" s="8" t="s">
        <v>475</v>
      </c>
      <c r="I480" s="8">
        <v>11.8</v>
      </c>
      <c r="J480" s="8" t="s">
        <v>527</v>
      </c>
      <c r="K480" s="84"/>
      <c r="L480" s="8" t="s">
        <v>500</v>
      </c>
      <c r="M480" s="8" t="s">
        <v>590</v>
      </c>
      <c r="N480" s="8" t="s">
        <v>45</v>
      </c>
      <c r="O480" s="85">
        <v>40851</v>
      </c>
      <c r="P480" s="76" t="s">
        <v>1269</v>
      </c>
    </row>
    <row r="481" spans="1:16" ht="75" x14ac:dyDescent="0.25">
      <c r="A481" s="6">
        <v>9</v>
      </c>
      <c r="B481" s="55" t="s">
        <v>196</v>
      </c>
      <c r="C481" s="54" t="s">
        <v>1167</v>
      </c>
      <c r="D481" s="54" t="s">
        <v>840</v>
      </c>
      <c r="E481" s="8" t="s">
        <v>558</v>
      </c>
      <c r="F481" s="8" t="s">
        <v>43</v>
      </c>
      <c r="G481" s="8" t="s">
        <v>583</v>
      </c>
      <c r="H481" s="8" t="s">
        <v>475</v>
      </c>
      <c r="I481" s="8">
        <v>35.799999999999997</v>
      </c>
      <c r="J481" s="8" t="s">
        <v>527</v>
      </c>
      <c r="K481" s="84"/>
      <c r="L481" s="8" t="s">
        <v>500</v>
      </c>
      <c r="M481" s="8" t="s">
        <v>584</v>
      </c>
      <c r="N481" s="8" t="s">
        <v>45</v>
      </c>
      <c r="O481" s="85">
        <v>40851</v>
      </c>
      <c r="P481" s="76" t="s">
        <v>1269</v>
      </c>
    </row>
    <row r="482" spans="1:16" ht="30" x14ac:dyDescent="0.25">
      <c r="A482" s="6">
        <v>8</v>
      </c>
      <c r="B482" s="54" t="s">
        <v>196</v>
      </c>
      <c r="C482" s="54" t="s">
        <v>1168</v>
      </c>
      <c r="D482" s="54" t="s">
        <v>839</v>
      </c>
      <c r="E482" s="8" t="s">
        <v>558</v>
      </c>
      <c r="F482" s="8" t="s">
        <v>591</v>
      </c>
      <c r="G482" s="8" t="s">
        <v>583</v>
      </c>
      <c r="H482" s="8" t="s">
        <v>475</v>
      </c>
      <c r="I482" s="8">
        <v>4.5</v>
      </c>
      <c r="J482" s="8" t="s">
        <v>488</v>
      </c>
      <c r="K482" s="87"/>
      <c r="L482" s="8" t="s">
        <v>478</v>
      </c>
      <c r="M482" s="8" t="s">
        <v>44</v>
      </c>
      <c r="N482" s="8" t="s">
        <v>8</v>
      </c>
      <c r="O482" s="85">
        <v>39127</v>
      </c>
      <c r="P482" s="76" t="s">
        <v>1269</v>
      </c>
    </row>
    <row r="483" spans="1:16" ht="60" x14ac:dyDescent="0.25">
      <c r="A483" s="6">
        <v>8</v>
      </c>
      <c r="B483" s="54" t="s">
        <v>196</v>
      </c>
      <c r="C483" s="54" t="s">
        <v>1168</v>
      </c>
      <c r="D483" s="54" t="s">
        <v>839</v>
      </c>
      <c r="E483" s="8" t="s">
        <v>558</v>
      </c>
      <c r="F483" s="8" t="s">
        <v>591</v>
      </c>
      <c r="G483" s="8" t="s">
        <v>583</v>
      </c>
      <c r="H483" s="8" t="s">
        <v>475</v>
      </c>
      <c r="I483" s="8"/>
      <c r="J483" s="8"/>
      <c r="K483" s="87">
        <v>0.63</v>
      </c>
      <c r="L483" s="8" t="s">
        <v>594</v>
      </c>
      <c r="M483" s="8" t="s">
        <v>44</v>
      </c>
      <c r="N483" s="8" t="s">
        <v>8</v>
      </c>
      <c r="O483" s="85">
        <v>39127</v>
      </c>
      <c r="P483" s="76" t="s">
        <v>1269</v>
      </c>
    </row>
    <row r="484" spans="1:16" ht="60" x14ac:dyDescent="0.25">
      <c r="A484" s="6">
        <v>8</v>
      </c>
      <c r="B484" s="54" t="s">
        <v>196</v>
      </c>
      <c r="C484" s="54" t="s">
        <v>1168</v>
      </c>
      <c r="D484" s="54" t="s">
        <v>839</v>
      </c>
      <c r="E484" s="8" t="s">
        <v>558</v>
      </c>
      <c r="F484" s="8" t="s">
        <v>591</v>
      </c>
      <c r="G484" s="8" t="s">
        <v>583</v>
      </c>
      <c r="H484" s="8" t="s">
        <v>475</v>
      </c>
      <c r="I484" s="8"/>
      <c r="J484" s="8"/>
      <c r="K484" s="87">
        <v>0.71</v>
      </c>
      <c r="L484" s="8" t="s">
        <v>593</v>
      </c>
      <c r="M484" s="8" t="s">
        <v>44</v>
      </c>
      <c r="N484" s="8" t="s">
        <v>8</v>
      </c>
      <c r="O484" s="85">
        <v>39127</v>
      </c>
      <c r="P484" s="76" t="s">
        <v>1269</v>
      </c>
    </row>
    <row r="485" spans="1:16" ht="60" x14ac:dyDescent="0.25">
      <c r="A485" s="6">
        <v>97</v>
      </c>
      <c r="B485" s="54" t="s">
        <v>196</v>
      </c>
      <c r="C485" s="54" t="s">
        <v>1170</v>
      </c>
      <c r="D485" s="54" t="s">
        <v>841</v>
      </c>
      <c r="E485" s="8" t="s">
        <v>558</v>
      </c>
      <c r="F485" s="9" t="s">
        <v>40</v>
      </c>
      <c r="G485" s="8" t="s">
        <v>648</v>
      </c>
      <c r="H485" s="8" t="s">
        <v>475</v>
      </c>
      <c r="I485" s="8">
        <v>0.4</v>
      </c>
      <c r="J485" s="8" t="s">
        <v>552</v>
      </c>
      <c r="K485" s="89"/>
      <c r="L485" s="8" t="s">
        <v>500</v>
      </c>
      <c r="M485" s="8" t="s">
        <v>649</v>
      </c>
      <c r="N485" s="8" t="s">
        <v>17</v>
      </c>
      <c r="O485" s="85">
        <v>39395</v>
      </c>
      <c r="P485" s="76" t="s">
        <v>1269</v>
      </c>
    </row>
    <row r="486" spans="1:16" ht="45" x14ac:dyDescent="0.25">
      <c r="A486" s="6">
        <v>97</v>
      </c>
      <c r="B486" s="54" t="s">
        <v>196</v>
      </c>
      <c r="C486" s="54" t="s">
        <v>1170</v>
      </c>
      <c r="D486" s="54" t="s">
        <v>841</v>
      </c>
      <c r="E486" s="8" t="s">
        <v>558</v>
      </c>
      <c r="F486" s="9" t="s">
        <v>40</v>
      </c>
      <c r="G486" s="8" t="s">
        <v>648</v>
      </c>
      <c r="H486" s="8" t="s">
        <v>475</v>
      </c>
      <c r="I486" s="8">
        <v>0.7</v>
      </c>
      <c r="J486" s="8" t="s">
        <v>553</v>
      </c>
      <c r="K486" s="90"/>
      <c r="L486" s="8" t="s">
        <v>500</v>
      </c>
      <c r="M486" s="8" t="s">
        <v>649</v>
      </c>
      <c r="N486" s="8" t="s">
        <v>17</v>
      </c>
      <c r="O486" s="85">
        <v>39395</v>
      </c>
      <c r="P486" s="76" t="s">
        <v>1269</v>
      </c>
    </row>
    <row r="487" spans="1:16" ht="45" x14ac:dyDescent="0.25">
      <c r="A487" s="6">
        <v>97</v>
      </c>
      <c r="B487" s="54" t="s">
        <v>196</v>
      </c>
      <c r="C487" s="54" t="s">
        <v>1170</v>
      </c>
      <c r="D487" s="54" t="s">
        <v>841</v>
      </c>
      <c r="E487" s="8" t="s">
        <v>558</v>
      </c>
      <c r="F487" s="9" t="s">
        <v>40</v>
      </c>
      <c r="G487" s="8" t="s">
        <v>648</v>
      </c>
      <c r="H487" s="8" t="s">
        <v>475</v>
      </c>
      <c r="I487" s="8">
        <v>0.3</v>
      </c>
      <c r="J487" s="8" t="s">
        <v>554</v>
      </c>
      <c r="K487" s="89"/>
      <c r="L487" s="8" t="s">
        <v>500</v>
      </c>
      <c r="M487" s="8" t="s">
        <v>649</v>
      </c>
      <c r="N487" s="8" t="s">
        <v>17</v>
      </c>
      <c r="O487" s="85">
        <v>39395</v>
      </c>
      <c r="P487" s="76" t="s">
        <v>1269</v>
      </c>
    </row>
    <row r="488" spans="1:16" ht="60" x14ac:dyDescent="0.25">
      <c r="A488" s="6">
        <v>98</v>
      </c>
      <c r="B488" s="54" t="s">
        <v>196</v>
      </c>
      <c r="C488" s="54" t="s">
        <v>1171</v>
      </c>
      <c r="D488" s="54" t="s">
        <v>841</v>
      </c>
      <c r="E488" s="8" t="s">
        <v>558</v>
      </c>
      <c r="F488" s="9" t="s">
        <v>40</v>
      </c>
      <c r="G488" s="8" t="s">
        <v>551</v>
      </c>
      <c r="H488" s="8" t="s">
        <v>475</v>
      </c>
      <c r="I488" s="8">
        <v>2.1</v>
      </c>
      <c r="J488" s="8" t="s">
        <v>552</v>
      </c>
      <c r="K488" s="89"/>
      <c r="L488" s="8" t="s">
        <v>500</v>
      </c>
      <c r="M488" s="8" t="s">
        <v>46</v>
      </c>
      <c r="N488" s="8" t="s">
        <v>17</v>
      </c>
      <c r="O488" s="85">
        <v>39395</v>
      </c>
      <c r="P488" s="76" t="s">
        <v>1269</v>
      </c>
    </row>
    <row r="489" spans="1:16" ht="45" x14ac:dyDescent="0.25">
      <c r="A489" s="6">
        <v>98</v>
      </c>
      <c r="B489" s="54" t="s">
        <v>196</v>
      </c>
      <c r="C489" s="54" t="s">
        <v>1171</v>
      </c>
      <c r="D489" s="54" t="s">
        <v>841</v>
      </c>
      <c r="E489" s="8" t="s">
        <v>558</v>
      </c>
      <c r="F489" s="9" t="s">
        <v>40</v>
      </c>
      <c r="G489" s="8" t="s">
        <v>551</v>
      </c>
      <c r="H489" s="8" t="s">
        <v>475</v>
      </c>
      <c r="I489" s="8">
        <v>3.3</v>
      </c>
      <c r="J489" s="8" t="s">
        <v>553</v>
      </c>
      <c r="K489" s="90"/>
      <c r="L489" s="8" t="s">
        <v>500</v>
      </c>
      <c r="M489" s="8" t="s">
        <v>46</v>
      </c>
      <c r="N489" s="8" t="s">
        <v>17</v>
      </c>
      <c r="O489" s="85">
        <v>39395</v>
      </c>
      <c r="P489" s="76" t="s">
        <v>1269</v>
      </c>
    </row>
    <row r="490" spans="1:16" ht="45" x14ac:dyDescent="0.25">
      <c r="A490" s="6">
        <v>98</v>
      </c>
      <c r="B490" s="54" t="s">
        <v>196</v>
      </c>
      <c r="C490" s="54" t="s">
        <v>1171</v>
      </c>
      <c r="D490" s="54" t="s">
        <v>841</v>
      </c>
      <c r="E490" s="8" t="s">
        <v>558</v>
      </c>
      <c r="F490" s="9" t="s">
        <v>40</v>
      </c>
      <c r="G490" s="8" t="s">
        <v>551</v>
      </c>
      <c r="H490" s="8" t="s">
        <v>475</v>
      </c>
      <c r="I490" s="8">
        <v>1.4</v>
      </c>
      <c r="J490" s="8" t="s">
        <v>554</v>
      </c>
      <c r="K490" s="89"/>
      <c r="L490" s="8" t="s">
        <v>500</v>
      </c>
      <c r="M490" s="8" t="s">
        <v>46</v>
      </c>
      <c r="N490" s="8" t="s">
        <v>17</v>
      </c>
      <c r="O490" s="85">
        <v>39395</v>
      </c>
      <c r="P490" s="76" t="s">
        <v>1269</v>
      </c>
    </row>
    <row r="491" spans="1:16" ht="60" x14ac:dyDescent="0.25">
      <c r="A491" s="6">
        <v>100</v>
      </c>
      <c r="B491" s="54" t="s">
        <v>196</v>
      </c>
      <c r="C491" s="54" t="s">
        <v>1172</v>
      </c>
      <c r="D491" s="54" t="s">
        <v>841</v>
      </c>
      <c r="E491" s="8" t="s">
        <v>558</v>
      </c>
      <c r="F491" s="9" t="s">
        <v>40</v>
      </c>
      <c r="G491" s="8" t="s">
        <v>601</v>
      </c>
      <c r="H491" s="8" t="s">
        <v>475</v>
      </c>
      <c r="I491" s="8">
        <v>0.5</v>
      </c>
      <c r="J491" s="8" t="s">
        <v>552</v>
      </c>
      <c r="K491" s="89"/>
      <c r="L491" s="8" t="s">
        <v>500</v>
      </c>
      <c r="M491" s="8" t="s">
        <v>42</v>
      </c>
      <c r="N491" s="8" t="s">
        <v>17</v>
      </c>
      <c r="O491" s="85">
        <v>39395</v>
      </c>
      <c r="P491" s="76" t="s">
        <v>1269</v>
      </c>
    </row>
    <row r="492" spans="1:16" ht="45" x14ac:dyDescent="0.25">
      <c r="A492" s="6">
        <v>100</v>
      </c>
      <c r="B492" s="54" t="s">
        <v>196</v>
      </c>
      <c r="C492" s="54" t="s">
        <v>1172</v>
      </c>
      <c r="D492" s="54" t="s">
        <v>841</v>
      </c>
      <c r="E492" s="8" t="s">
        <v>558</v>
      </c>
      <c r="F492" s="9" t="s">
        <v>40</v>
      </c>
      <c r="G492" s="8" t="s">
        <v>601</v>
      </c>
      <c r="H492" s="8" t="s">
        <v>475</v>
      </c>
      <c r="I492" s="8">
        <v>0.8</v>
      </c>
      <c r="J492" s="8" t="s">
        <v>553</v>
      </c>
      <c r="K492" s="90"/>
      <c r="L492" s="8" t="s">
        <v>500</v>
      </c>
      <c r="M492" s="8" t="s">
        <v>42</v>
      </c>
      <c r="N492" s="8" t="s">
        <v>17</v>
      </c>
      <c r="O492" s="85">
        <v>39395</v>
      </c>
      <c r="P492" s="76" t="s">
        <v>1269</v>
      </c>
    </row>
    <row r="493" spans="1:16" ht="45" x14ac:dyDescent="0.25">
      <c r="A493" s="6">
        <v>100</v>
      </c>
      <c r="B493" s="54" t="s">
        <v>196</v>
      </c>
      <c r="C493" s="54" t="s">
        <v>1172</v>
      </c>
      <c r="D493" s="54" t="s">
        <v>841</v>
      </c>
      <c r="E493" s="8" t="s">
        <v>558</v>
      </c>
      <c r="F493" s="9" t="s">
        <v>40</v>
      </c>
      <c r="G493" s="8" t="s">
        <v>601</v>
      </c>
      <c r="H493" s="8" t="s">
        <v>475</v>
      </c>
      <c r="I493" s="8">
        <v>0.4</v>
      </c>
      <c r="J493" s="8" t="s">
        <v>554</v>
      </c>
      <c r="K493" s="89"/>
      <c r="L493" s="8" t="s">
        <v>500</v>
      </c>
      <c r="M493" s="8" t="s">
        <v>42</v>
      </c>
      <c r="N493" s="8" t="s">
        <v>17</v>
      </c>
      <c r="O493" s="85">
        <v>39395</v>
      </c>
      <c r="P493" s="76" t="s">
        <v>1269</v>
      </c>
    </row>
    <row r="494" spans="1:16" ht="60" x14ac:dyDescent="0.25">
      <c r="A494" s="6">
        <v>46</v>
      </c>
      <c r="B494" s="55" t="s">
        <v>197</v>
      </c>
      <c r="C494" s="54" t="s">
        <v>1181</v>
      </c>
      <c r="D494" s="54" t="s">
        <v>826</v>
      </c>
      <c r="E494" s="7" t="s">
        <v>484</v>
      </c>
      <c r="F494" s="8" t="s">
        <v>14</v>
      </c>
      <c r="G494" s="8" t="s">
        <v>474</v>
      </c>
      <c r="H494" s="8" t="s">
        <v>475</v>
      </c>
      <c r="I494" s="94">
        <v>2.35</v>
      </c>
      <c r="J494" s="8" t="s">
        <v>476</v>
      </c>
      <c r="K494" s="84"/>
      <c r="L494" s="8" t="s">
        <v>478</v>
      </c>
      <c r="M494" s="8" t="s">
        <v>477</v>
      </c>
      <c r="N494" s="8" t="s">
        <v>9</v>
      </c>
      <c r="O494" s="85">
        <v>38812</v>
      </c>
      <c r="P494" s="76" t="s">
        <v>1269</v>
      </c>
    </row>
    <row r="495" spans="1:16" ht="60" x14ac:dyDescent="0.25">
      <c r="A495" s="6">
        <v>48</v>
      </c>
      <c r="B495" s="55" t="s">
        <v>197</v>
      </c>
      <c r="C495" s="54" t="s">
        <v>1182</v>
      </c>
      <c r="D495" s="54" t="s">
        <v>826</v>
      </c>
      <c r="E495" s="7" t="s">
        <v>484</v>
      </c>
      <c r="F495" s="8" t="s">
        <v>14</v>
      </c>
      <c r="G495" s="8" t="s">
        <v>490</v>
      </c>
      <c r="H495" s="8" t="s">
        <v>475</v>
      </c>
      <c r="I495" s="94">
        <v>2.34</v>
      </c>
      <c r="J495" s="8" t="s">
        <v>476</v>
      </c>
      <c r="K495" s="84"/>
      <c r="L495" s="8" t="s">
        <v>478</v>
      </c>
      <c r="M495" s="8" t="s">
        <v>491</v>
      </c>
      <c r="N495" s="8" t="s">
        <v>9</v>
      </c>
      <c r="O495" s="85">
        <v>38812</v>
      </c>
      <c r="P495" s="76" t="s">
        <v>1269</v>
      </c>
    </row>
    <row r="496" spans="1:16" ht="60" x14ac:dyDescent="0.25">
      <c r="A496" s="6">
        <v>49</v>
      </c>
      <c r="B496" s="55" t="s">
        <v>197</v>
      </c>
      <c r="C496" s="54" t="s">
        <v>1183</v>
      </c>
      <c r="D496" s="54" t="s">
        <v>826</v>
      </c>
      <c r="E496" s="7" t="s">
        <v>484</v>
      </c>
      <c r="F496" s="8" t="s">
        <v>14</v>
      </c>
      <c r="G496" s="8" t="s">
        <v>494</v>
      </c>
      <c r="H496" s="8" t="s">
        <v>475</v>
      </c>
      <c r="I496" s="94">
        <v>2.23</v>
      </c>
      <c r="J496" s="8" t="s">
        <v>476</v>
      </c>
      <c r="K496" s="84"/>
      <c r="L496" s="8" t="s">
        <v>478</v>
      </c>
      <c r="M496" s="8" t="s">
        <v>570</v>
      </c>
      <c r="N496" s="8" t="s">
        <v>9</v>
      </c>
      <c r="O496" s="85">
        <v>38812</v>
      </c>
      <c r="P496" s="76" t="s">
        <v>1269</v>
      </c>
    </row>
    <row r="497" spans="1:16" ht="60" x14ac:dyDescent="0.25">
      <c r="A497" s="6">
        <v>51</v>
      </c>
      <c r="B497" s="55" t="s">
        <v>197</v>
      </c>
      <c r="C497" s="54" t="s">
        <v>1184</v>
      </c>
      <c r="D497" s="54" t="s">
        <v>826</v>
      </c>
      <c r="E497" s="7" t="s">
        <v>484</v>
      </c>
      <c r="F497" s="8" t="s">
        <v>14</v>
      </c>
      <c r="G497" s="8" t="s">
        <v>567</v>
      </c>
      <c r="H497" s="8" t="s">
        <v>475</v>
      </c>
      <c r="I497" s="94">
        <v>1.4</v>
      </c>
      <c r="J497" s="8" t="s">
        <v>476</v>
      </c>
      <c r="K497" s="84"/>
      <c r="L497" s="8" t="s">
        <v>478</v>
      </c>
      <c r="M497" s="8" t="s">
        <v>568</v>
      </c>
      <c r="N497" s="8" t="s">
        <v>9</v>
      </c>
      <c r="O497" s="85">
        <v>38812</v>
      </c>
      <c r="P497" s="76" t="s">
        <v>1269</v>
      </c>
    </row>
    <row r="498" spans="1:16" ht="60" x14ac:dyDescent="0.25">
      <c r="A498" s="6">
        <v>52</v>
      </c>
      <c r="B498" s="55" t="s">
        <v>197</v>
      </c>
      <c r="C498" s="54" t="s">
        <v>1185</v>
      </c>
      <c r="D498" s="54" t="s">
        <v>826</v>
      </c>
      <c r="E498" s="7" t="s">
        <v>484</v>
      </c>
      <c r="F498" s="8" t="s">
        <v>14</v>
      </c>
      <c r="G498" s="8" t="s">
        <v>571</v>
      </c>
      <c r="H498" s="8" t="s">
        <v>475</v>
      </c>
      <c r="I498" s="94">
        <v>1.26</v>
      </c>
      <c r="J498" s="8" t="s">
        <v>476</v>
      </c>
      <c r="K498" s="84"/>
      <c r="L498" s="8" t="s">
        <v>478</v>
      </c>
      <c r="M498" s="8" t="s">
        <v>572</v>
      </c>
      <c r="N498" s="8" t="s">
        <v>9</v>
      </c>
      <c r="O498" s="85">
        <v>38812</v>
      </c>
      <c r="P498" s="76" t="s">
        <v>1269</v>
      </c>
    </row>
    <row r="499" spans="1:16" ht="60" x14ac:dyDescent="0.25">
      <c r="A499" s="6">
        <v>53</v>
      </c>
      <c r="B499" s="55" t="s">
        <v>197</v>
      </c>
      <c r="C499" s="54" t="s">
        <v>1186</v>
      </c>
      <c r="D499" s="54" t="s">
        <v>826</v>
      </c>
      <c r="E499" s="7" t="s">
        <v>484</v>
      </c>
      <c r="F499" s="8" t="s">
        <v>14</v>
      </c>
      <c r="G499" s="8" t="s">
        <v>492</v>
      </c>
      <c r="H499" s="8" t="s">
        <v>475</v>
      </c>
      <c r="I499" s="94">
        <v>0.44</v>
      </c>
      <c r="J499" s="8" t="s">
        <v>476</v>
      </c>
      <c r="K499" s="84"/>
      <c r="L499" s="8" t="s">
        <v>478</v>
      </c>
      <c r="M499" s="8" t="s">
        <v>569</v>
      </c>
      <c r="N499" s="8" t="s">
        <v>9</v>
      </c>
      <c r="O499" s="85">
        <v>38812</v>
      </c>
      <c r="P499" s="76" t="s">
        <v>1269</v>
      </c>
    </row>
    <row r="500" spans="1:16" ht="45" x14ac:dyDescent="0.25">
      <c r="A500" s="6">
        <v>47</v>
      </c>
      <c r="B500" s="55" t="s">
        <v>197</v>
      </c>
      <c r="C500" s="54" t="s">
        <v>1187</v>
      </c>
      <c r="D500" s="54" t="s">
        <v>848</v>
      </c>
      <c r="E500" s="8" t="s">
        <v>484</v>
      </c>
      <c r="F500" s="8" t="s">
        <v>63</v>
      </c>
      <c r="G500" s="8" t="s">
        <v>474</v>
      </c>
      <c r="H500" s="8" t="s">
        <v>487</v>
      </c>
      <c r="I500" s="94">
        <v>7.21</v>
      </c>
      <c r="J500" s="8" t="s">
        <v>488</v>
      </c>
      <c r="K500" s="84"/>
      <c r="L500" s="8" t="s">
        <v>478</v>
      </c>
      <c r="M500" s="8" t="s">
        <v>489</v>
      </c>
      <c r="N500" s="8" t="s">
        <v>22</v>
      </c>
      <c r="O500" s="85">
        <v>41054</v>
      </c>
      <c r="P500" s="76" t="s">
        <v>1269</v>
      </c>
    </row>
    <row r="501" spans="1:16" ht="45" x14ac:dyDescent="0.25">
      <c r="A501" s="6">
        <v>50</v>
      </c>
      <c r="B501" s="55" t="s">
        <v>197</v>
      </c>
      <c r="C501" s="54" t="s">
        <v>1188</v>
      </c>
      <c r="D501" s="54" t="s">
        <v>848</v>
      </c>
      <c r="E501" s="8" t="s">
        <v>484</v>
      </c>
      <c r="F501" s="8" t="s">
        <v>63</v>
      </c>
      <c r="G501" s="8" t="s">
        <v>494</v>
      </c>
      <c r="H501" s="8" t="s">
        <v>487</v>
      </c>
      <c r="I501" s="94">
        <v>3.96</v>
      </c>
      <c r="J501" s="8" t="s">
        <v>488</v>
      </c>
      <c r="K501" s="84"/>
      <c r="L501" s="8" t="s">
        <v>478</v>
      </c>
      <c r="M501" s="8" t="s">
        <v>495</v>
      </c>
      <c r="N501" s="8" t="s">
        <v>22</v>
      </c>
      <c r="O501" s="85">
        <v>41054</v>
      </c>
      <c r="P501" s="76" t="s">
        <v>1269</v>
      </c>
    </row>
    <row r="502" spans="1:16" ht="45" x14ac:dyDescent="0.25">
      <c r="A502" s="6">
        <v>54</v>
      </c>
      <c r="B502" s="55" t="s">
        <v>197</v>
      </c>
      <c r="C502" s="54" t="s">
        <v>1240</v>
      </c>
      <c r="D502" s="54" t="s">
        <v>848</v>
      </c>
      <c r="E502" s="8" t="s">
        <v>484</v>
      </c>
      <c r="F502" s="8" t="s">
        <v>63</v>
      </c>
      <c r="G502" s="8" t="s">
        <v>492</v>
      </c>
      <c r="H502" s="8" t="s">
        <v>487</v>
      </c>
      <c r="I502" s="94">
        <v>1</v>
      </c>
      <c r="J502" s="8" t="s">
        <v>488</v>
      </c>
      <c r="K502" s="84"/>
      <c r="L502" s="8" t="s">
        <v>478</v>
      </c>
      <c r="M502" s="8" t="s">
        <v>493</v>
      </c>
      <c r="N502" s="8" t="s">
        <v>22</v>
      </c>
      <c r="O502" s="85">
        <v>41054</v>
      </c>
      <c r="P502" s="76" t="s">
        <v>1269</v>
      </c>
    </row>
    <row r="503" spans="1:16" ht="45" x14ac:dyDescent="0.25">
      <c r="A503" s="6">
        <v>55</v>
      </c>
      <c r="B503" s="55" t="s">
        <v>197</v>
      </c>
      <c r="C503" s="54" t="s">
        <v>1215</v>
      </c>
      <c r="D503" s="54" t="s">
        <v>848</v>
      </c>
      <c r="E503" s="8" t="s">
        <v>484</v>
      </c>
      <c r="F503" s="8" t="s">
        <v>63</v>
      </c>
      <c r="G503" s="8" t="s">
        <v>807</v>
      </c>
      <c r="H503" s="8" t="s">
        <v>487</v>
      </c>
      <c r="I503" s="94">
        <v>2.63</v>
      </c>
      <c r="J503" s="8" t="s">
        <v>488</v>
      </c>
      <c r="K503" s="84"/>
      <c r="L503" s="8" t="s">
        <v>478</v>
      </c>
      <c r="M503" s="8" t="s">
        <v>808</v>
      </c>
      <c r="N503" s="8" t="s">
        <v>22</v>
      </c>
      <c r="O503" s="85">
        <v>41054</v>
      </c>
      <c r="P503" s="76" t="s">
        <v>1269</v>
      </c>
    </row>
    <row r="504" spans="1:16" ht="45" x14ac:dyDescent="0.25">
      <c r="A504" s="6">
        <v>56</v>
      </c>
      <c r="B504" s="55" t="s">
        <v>197</v>
      </c>
      <c r="C504" s="54" t="s">
        <v>1236</v>
      </c>
      <c r="D504" s="54" t="s">
        <v>848</v>
      </c>
      <c r="E504" s="8" t="s">
        <v>484</v>
      </c>
      <c r="F504" s="8" t="s">
        <v>63</v>
      </c>
      <c r="G504" s="8" t="s">
        <v>809</v>
      </c>
      <c r="H504" s="8" t="s">
        <v>487</v>
      </c>
      <c r="I504" s="94">
        <v>0.56000000000000005</v>
      </c>
      <c r="J504" s="8" t="s">
        <v>488</v>
      </c>
      <c r="K504" s="84"/>
      <c r="L504" s="8" t="s">
        <v>478</v>
      </c>
      <c r="M504" s="8" t="s">
        <v>810</v>
      </c>
      <c r="N504" s="8" t="s">
        <v>22</v>
      </c>
      <c r="O504" s="85">
        <v>41054</v>
      </c>
      <c r="P504" s="76" t="s">
        <v>1269</v>
      </c>
    </row>
    <row r="505" spans="1:16" ht="45" x14ac:dyDescent="0.25">
      <c r="A505" s="6">
        <v>57</v>
      </c>
      <c r="B505" s="55" t="s">
        <v>197</v>
      </c>
      <c r="C505" s="54" t="s">
        <v>1237</v>
      </c>
      <c r="D505" s="54" t="s">
        <v>848</v>
      </c>
      <c r="E505" s="8" t="s">
        <v>484</v>
      </c>
      <c r="F505" s="8" t="s">
        <v>63</v>
      </c>
      <c r="G505" s="8" t="s">
        <v>506</v>
      </c>
      <c r="H505" s="8" t="s">
        <v>487</v>
      </c>
      <c r="I505" s="94">
        <v>1.43</v>
      </c>
      <c r="J505" s="8" t="s">
        <v>488</v>
      </c>
      <c r="K505" s="84"/>
      <c r="L505" s="8" t="s">
        <v>478</v>
      </c>
      <c r="M505" s="8" t="s">
        <v>507</v>
      </c>
      <c r="N505" s="8" t="s">
        <v>22</v>
      </c>
      <c r="O505" s="85">
        <v>41054</v>
      </c>
      <c r="P505" s="76" t="s">
        <v>1269</v>
      </c>
    </row>
    <row r="506" spans="1:16" ht="45" x14ac:dyDescent="0.25">
      <c r="A506" s="6">
        <v>58</v>
      </c>
      <c r="B506" s="55" t="s">
        <v>197</v>
      </c>
      <c r="C506" s="54" t="s">
        <v>1216</v>
      </c>
      <c r="D506" s="54" t="s">
        <v>848</v>
      </c>
      <c r="E506" s="8" t="s">
        <v>484</v>
      </c>
      <c r="F506" s="8" t="s">
        <v>63</v>
      </c>
      <c r="G506" s="8" t="s">
        <v>579</v>
      </c>
      <c r="H506" s="8" t="s">
        <v>487</v>
      </c>
      <c r="I506" s="94">
        <v>0.11</v>
      </c>
      <c r="J506" s="8" t="s">
        <v>488</v>
      </c>
      <c r="K506" s="84"/>
      <c r="L506" s="8" t="s">
        <v>478</v>
      </c>
      <c r="M506" s="8" t="s">
        <v>580</v>
      </c>
      <c r="N506" s="8" t="s">
        <v>22</v>
      </c>
      <c r="O506" s="85">
        <v>41054</v>
      </c>
      <c r="P506" s="76" t="s">
        <v>1269</v>
      </c>
    </row>
    <row r="507" spans="1:16" ht="60" x14ac:dyDescent="0.25">
      <c r="A507" s="6">
        <v>59</v>
      </c>
      <c r="B507" s="55" t="s">
        <v>197</v>
      </c>
      <c r="C507" s="54" t="s">
        <v>1217</v>
      </c>
      <c r="D507" s="54" t="s">
        <v>848</v>
      </c>
      <c r="E507" s="8" t="s">
        <v>484</v>
      </c>
      <c r="F507" s="8" t="s">
        <v>63</v>
      </c>
      <c r="G507" s="8" t="s">
        <v>581</v>
      </c>
      <c r="H507" s="8" t="s">
        <v>487</v>
      </c>
      <c r="I507" s="94">
        <v>0.21</v>
      </c>
      <c r="J507" s="8" t="s">
        <v>488</v>
      </c>
      <c r="K507" s="84"/>
      <c r="L507" s="8" t="s">
        <v>478</v>
      </c>
      <c r="M507" s="8" t="s">
        <v>582</v>
      </c>
      <c r="N507" s="8" t="s">
        <v>22</v>
      </c>
      <c r="O507" s="85">
        <v>41054</v>
      </c>
      <c r="P507" s="76" t="s">
        <v>1269</v>
      </c>
    </row>
    <row r="508" spans="1:16" ht="45" x14ac:dyDescent="0.25">
      <c r="A508" s="6">
        <v>60</v>
      </c>
      <c r="B508" s="55" t="s">
        <v>197</v>
      </c>
      <c r="C508" s="54" t="s">
        <v>1189</v>
      </c>
      <c r="D508" s="54" t="s">
        <v>848</v>
      </c>
      <c r="E508" s="8" t="s">
        <v>484</v>
      </c>
      <c r="F508" s="8" t="s">
        <v>63</v>
      </c>
      <c r="G508" s="8" t="s">
        <v>779</v>
      </c>
      <c r="H508" s="8" t="s">
        <v>487</v>
      </c>
      <c r="I508" s="94">
        <v>0.81</v>
      </c>
      <c r="J508" s="8" t="s">
        <v>488</v>
      </c>
      <c r="K508" s="84"/>
      <c r="L508" s="8" t="s">
        <v>478</v>
      </c>
      <c r="M508" s="8" t="s">
        <v>780</v>
      </c>
      <c r="N508" s="8" t="s">
        <v>22</v>
      </c>
      <c r="O508" s="85">
        <v>41054</v>
      </c>
      <c r="P508" s="76" t="s">
        <v>1269</v>
      </c>
    </row>
    <row r="509" spans="1:16" ht="45" x14ac:dyDescent="0.25">
      <c r="A509" s="6">
        <v>61</v>
      </c>
      <c r="B509" s="55" t="s">
        <v>197</v>
      </c>
      <c r="C509" s="54" t="s">
        <v>1190</v>
      </c>
      <c r="D509" s="54" t="s">
        <v>848</v>
      </c>
      <c r="E509" s="8" t="s">
        <v>484</v>
      </c>
      <c r="F509" s="8" t="s">
        <v>63</v>
      </c>
      <c r="G509" s="8" t="s">
        <v>722</v>
      </c>
      <c r="H509" s="8" t="s">
        <v>487</v>
      </c>
      <c r="I509" s="94">
        <v>0.7</v>
      </c>
      <c r="J509" s="8" t="s">
        <v>488</v>
      </c>
      <c r="K509" s="84"/>
      <c r="L509" s="8" t="s">
        <v>478</v>
      </c>
      <c r="M509" s="8" t="s">
        <v>723</v>
      </c>
      <c r="N509" s="8" t="s">
        <v>22</v>
      </c>
      <c r="O509" s="85">
        <v>41054</v>
      </c>
      <c r="P509" s="76" t="s">
        <v>1269</v>
      </c>
    </row>
    <row r="510" spans="1:16" ht="45" x14ac:dyDescent="0.25">
      <c r="A510" s="6">
        <v>62</v>
      </c>
      <c r="B510" s="55" t="s">
        <v>197</v>
      </c>
      <c r="C510" s="54" t="s">
        <v>1191</v>
      </c>
      <c r="D510" s="54" t="s">
        <v>848</v>
      </c>
      <c r="E510" s="8" t="s">
        <v>484</v>
      </c>
      <c r="F510" s="8" t="s">
        <v>63</v>
      </c>
      <c r="G510" s="8" t="s">
        <v>781</v>
      </c>
      <c r="H510" s="8" t="s">
        <v>487</v>
      </c>
      <c r="I510" s="94">
        <v>0.14000000000000001</v>
      </c>
      <c r="J510" s="8" t="s">
        <v>488</v>
      </c>
      <c r="K510" s="84"/>
      <c r="L510" s="8" t="s">
        <v>478</v>
      </c>
      <c r="M510" s="8" t="s">
        <v>782</v>
      </c>
      <c r="N510" s="8" t="s">
        <v>22</v>
      </c>
      <c r="O510" s="85">
        <v>41054</v>
      </c>
      <c r="P510" s="76" t="s">
        <v>1269</v>
      </c>
    </row>
    <row r="511" spans="1:16" ht="60" x14ac:dyDescent="0.25">
      <c r="A511" s="6">
        <v>46</v>
      </c>
      <c r="B511" s="55" t="s">
        <v>198</v>
      </c>
      <c r="C511" s="54" t="s">
        <v>1181</v>
      </c>
      <c r="D511" s="54" t="s">
        <v>826</v>
      </c>
      <c r="E511" s="7" t="s">
        <v>485</v>
      </c>
      <c r="F511" s="8" t="s">
        <v>14</v>
      </c>
      <c r="G511" s="8" t="s">
        <v>474</v>
      </c>
      <c r="H511" s="8" t="s">
        <v>475</v>
      </c>
      <c r="I511" s="94">
        <v>2.35</v>
      </c>
      <c r="J511" s="8" t="s">
        <v>476</v>
      </c>
      <c r="K511" s="84"/>
      <c r="L511" s="8" t="s">
        <v>478</v>
      </c>
      <c r="M511" s="8" t="s">
        <v>477</v>
      </c>
      <c r="N511" s="8" t="s">
        <v>9</v>
      </c>
      <c r="O511" s="85">
        <v>38812</v>
      </c>
      <c r="P511" s="76" t="s">
        <v>1268</v>
      </c>
    </row>
    <row r="512" spans="1:16" ht="60" x14ac:dyDescent="0.25">
      <c r="A512" s="6">
        <v>48</v>
      </c>
      <c r="B512" s="55" t="s">
        <v>198</v>
      </c>
      <c r="C512" s="54" t="s">
        <v>1182</v>
      </c>
      <c r="D512" s="54" t="s">
        <v>826</v>
      </c>
      <c r="E512" s="7" t="s">
        <v>485</v>
      </c>
      <c r="F512" s="8" t="s">
        <v>14</v>
      </c>
      <c r="G512" s="8" t="s">
        <v>490</v>
      </c>
      <c r="H512" s="8" t="s">
        <v>475</v>
      </c>
      <c r="I512" s="94">
        <v>2.34</v>
      </c>
      <c r="J512" s="8" t="s">
        <v>476</v>
      </c>
      <c r="K512" s="84"/>
      <c r="L512" s="8" t="s">
        <v>478</v>
      </c>
      <c r="M512" s="8" t="s">
        <v>491</v>
      </c>
      <c r="N512" s="8" t="s">
        <v>9</v>
      </c>
      <c r="O512" s="85">
        <v>38812</v>
      </c>
      <c r="P512" s="76" t="s">
        <v>1268</v>
      </c>
    </row>
    <row r="513" spans="1:16" ht="60" x14ac:dyDescent="0.25">
      <c r="A513" s="6">
        <v>49</v>
      </c>
      <c r="B513" s="55" t="s">
        <v>198</v>
      </c>
      <c r="C513" s="54" t="s">
        <v>1183</v>
      </c>
      <c r="D513" s="54" t="s">
        <v>826</v>
      </c>
      <c r="E513" s="7" t="s">
        <v>485</v>
      </c>
      <c r="F513" s="8" t="s">
        <v>14</v>
      </c>
      <c r="G513" s="8" t="s">
        <v>494</v>
      </c>
      <c r="H513" s="8" t="s">
        <v>475</v>
      </c>
      <c r="I513" s="94">
        <v>2.23</v>
      </c>
      <c r="J513" s="8" t="s">
        <v>476</v>
      </c>
      <c r="K513" s="84"/>
      <c r="L513" s="8" t="s">
        <v>478</v>
      </c>
      <c r="M513" s="8" t="s">
        <v>570</v>
      </c>
      <c r="N513" s="8" t="s">
        <v>9</v>
      </c>
      <c r="O513" s="85">
        <v>38812</v>
      </c>
      <c r="P513" s="76" t="s">
        <v>1268</v>
      </c>
    </row>
    <row r="514" spans="1:16" ht="60" x14ac:dyDescent="0.25">
      <c r="A514" s="6">
        <v>51</v>
      </c>
      <c r="B514" s="55" t="s">
        <v>198</v>
      </c>
      <c r="C514" s="54" t="s">
        <v>1184</v>
      </c>
      <c r="D514" s="54" t="s">
        <v>826</v>
      </c>
      <c r="E514" s="7" t="s">
        <v>485</v>
      </c>
      <c r="F514" s="8" t="s">
        <v>14</v>
      </c>
      <c r="G514" s="8" t="s">
        <v>567</v>
      </c>
      <c r="H514" s="8" t="s">
        <v>475</v>
      </c>
      <c r="I514" s="94">
        <v>1.4</v>
      </c>
      <c r="J514" s="8" t="s">
        <v>476</v>
      </c>
      <c r="K514" s="84"/>
      <c r="L514" s="8" t="s">
        <v>478</v>
      </c>
      <c r="M514" s="8" t="s">
        <v>568</v>
      </c>
      <c r="N514" s="8" t="s">
        <v>9</v>
      </c>
      <c r="O514" s="85">
        <v>38812</v>
      </c>
      <c r="P514" s="76" t="s">
        <v>1268</v>
      </c>
    </row>
    <row r="515" spans="1:16" ht="60" x14ac:dyDescent="0.25">
      <c r="A515" s="6">
        <v>52</v>
      </c>
      <c r="B515" s="55" t="s">
        <v>198</v>
      </c>
      <c r="C515" s="54" t="s">
        <v>1185</v>
      </c>
      <c r="D515" s="54" t="s">
        <v>826</v>
      </c>
      <c r="E515" s="7" t="s">
        <v>485</v>
      </c>
      <c r="F515" s="8" t="s">
        <v>14</v>
      </c>
      <c r="G515" s="8" t="s">
        <v>571</v>
      </c>
      <c r="H515" s="8" t="s">
        <v>475</v>
      </c>
      <c r="I515" s="94">
        <v>1.26</v>
      </c>
      <c r="J515" s="8" t="s">
        <v>476</v>
      </c>
      <c r="K515" s="84"/>
      <c r="L515" s="8" t="s">
        <v>478</v>
      </c>
      <c r="M515" s="8" t="s">
        <v>572</v>
      </c>
      <c r="N515" s="8" t="s">
        <v>9</v>
      </c>
      <c r="O515" s="85">
        <v>38812</v>
      </c>
      <c r="P515" s="76" t="s">
        <v>1268</v>
      </c>
    </row>
    <row r="516" spans="1:16" ht="60" x14ac:dyDescent="0.25">
      <c r="A516" s="6">
        <v>53</v>
      </c>
      <c r="B516" s="55" t="s">
        <v>198</v>
      </c>
      <c r="C516" s="54" t="s">
        <v>1186</v>
      </c>
      <c r="D516" s="54" t="s">
        <v>826</v>
      </c>
      <c r="E516" s="7" t="s">
        <v>485</v>
      </c>
      <c r="F516" s="8" t="s">
        <v>14</v>
      </c>
      <c r="G516" s="8" t="s">
        <v>492</v>
      </c>
      <c r="H516" s="8" t="s">
        <v>475</v>
      </c>
      <c r="I516" s="94">
        <v>0.44</v>
      </c>
      <c r="J516" s="8" t="s">
        <v>476</v>
      </c>
      <c r="K516" s="84"/>
      <c r="L516" s="8" t="s">
        <v>478</v>
      </c>
      <c r="M516" s="8" t="s">
        <v>569</v>
      </c>
      <c r="N516" s="8" t="s">
        <v>9</v>
      </c>
      <c r="O516" s="85">
        <v>38812</v>
      </c>
      <c r="P516" s="76" t="s">
        <v>1268</v>
      </c>
    </row>
    <row r="517" spans="1:16" ht="60" x14ac:dyDescent="0.25">
      <c r="A517" s="6">
        <v>47</v>
      </c>
      <c r="B517" s="55" t="s">
        <v>199</v>
      </c>
      <c r="C517" s="54" t="s">
        <v>1187</v>
      </c>
      <c r="D517" s="54" t="s">
        <v>848</v>
      </c>
      <c r="E517" s="8" t="s">
        <v>485</v>
      </c>
      <c r="F517" s="8" t="s">
        <v>63</v>
      </c>
      <c r="G517" s="8" t="s">
        <v>474</v>
      </c>
      <c r="H517" s="8" t="s">
        <v>487</v>
      </c>
      <c r="I517" s="94">
        <v>7.21</v>
      </c>
      <c r="J517" s="8" t="s">
        <v>488</v>
      </c>
      <c r="K517" s="84"/>
      <c r="L517" s="8" t="s">
        <v>478</v>
      </c>
      <c r="M517" s="8" t="s">
        <v>489</v>
      </c>
      <c r="N517" s="8" t="s">
        <v>22</v>
      </c>
      <c r="O517" s="85">
        <v>41054</v>
      </c>
      <c r="P517" s="76" t="s">
        <v>1268</v>
      </c>
    </row>
    <row r="518" spans="1:16" ht="60" x14ac:dyDescent="0.25">
      <c r="A518" s="6">
        <v>50</v>
      </c>
      <c r="B518" s="55" t="s">
        <v>199</v>
      </c>
      <c r="C518" s="54" t="s">
        <v>1188</v>
      </c>
      <c r="D518" s="54" t="s">
        <v>848</v>
      </c>
      <c r="E518" s="8" t="s">
        <v>485</v>
      </c>
      <c r="F518" s="8" t="s">
        <v>63</v>
      </c>
      <c r="G518" s="8" t="s">
        <v>494</v>
      </c>
      <c r="H518" s="8" t="s">
        <v>487</v>
      </c>
      <c r="I518" s="94">
        <v>3.96</v>
      </c>
      <c r="J518" s="8" t="s">
        <v>488</v>
      </c>
      <c r="K518" s="84"/>
      <c r="L518" s="8" t="s">
        <v>478</v>
      </c>
      <c r="M518" s="8" t="s">
        <v>495</v>
      </c>
      <c r="N518" s="8" t="s">
        <v>22</v>
      </c>
      <c r="O518" s="85">
        <v>41054</v>
      </c>
      <c r="P518" s="76" t="s">
        <v>1268</v>
      </c>
    </row>
    <row r="519" spans="1:16" ht="60" x14ac:dyDescent="0.25">
      <c r="A519" s="6">
        <v>55</v>
      </c>
      <c r="B519" s="55" t="s">
        <v>199</v>
      </c>
      <c r="C519" s="54" t="s">
        <v>1215</v>
      </c>
      <c r="D519" s="54" t="s">
        <v>848</v>
      </c>
      <c r="E519" s="8" t="s">
        <v>485</v>
      </c>
      <c r="F519" s="8" t="s">
        <v>63</v>
      </c>
      <c r="G519" s="8" t="s">
        <v>807</v>
      </c>
      <c r="H519" s="8" t="s">
        <v>487</v>
      </c>
      <c r="I519" s="94">
        <v>2.63</v>
      </c>
      <c r="J519" s="8" t="s">
        <v>488</v>
      </c>
      <c r="K519" s="84"/>
      <c r="L519" s="8" t="s">
        <v>478</v>
      </c>
      <c r="M519" s="8" t="s">
        <v>808</v>
      </c>
      <c r="N519" s="8" t="s">
        <v>22</v>
      </c>
      <c r="O519" s="85">
        <v>41054</v>
      </c>
      <c r="P519" s="76" t="s">
        <v>1268</v>
      </c>
    </row>
    <row r="520" spans="1:16" ht="60" x14ac:dyDescent="0.25">
      <c r="A520" s="6">
        <v>46</v>
      </c>
      <c r="B520" s="55" t="s">
        <v>200</v>
      </c>
      <c r="C520" s="54" t="s">
        <v>1181</v>
      </c>
      <c r="D520" s="54" t="s">
        <v>826</v>
      </c>
      <c r="E520" s="7" t="s">
        <v>486</v>
      </c>
      <c r="F520" s="8" t="s">
        <v>14</v>
      </c>
      <c r="G520" s="8" t="s">
        <v>474</v>
      </c>
      <c r="H520" s="8" t="s">
        <v>475</v>
      </c>
      <c r="I520" s="94">
        <v>2.35</v>
      </c>
      <c r="J520" s="8" t="s">
        <v>476</v>
      </c>
      <c r="K520" s="84"/>
      <c r="L520" s="8" t="s">
        <v>478</v>
      </c>
      <c r="M520" s="8" t="s">
        <v>477</v>
      </c>
      <c r="N520" s="8" t="s">
        <v>9</v>
      </c>
      <c r="O520" s="85">
        <v>38812</v>
      </c>
      <c r="P520" s="76" t="s">
        <v>1269</v>
      </c>
    </row>
    <row r="521" spans="1:16" ht="60" x14ac:dyDescent="0.25">
      <c r="A521" s="6">
        <v>48</v>
      </c>
      <c r="B521" s="55" t="s">
        <v>200</v>
      </c>
      <c r="C521" s="54" t="s">
        <v>1182</v>
      </c>
      <c r="D521" s="54" t="s">
        <v>826</v>
      </c>
      <c r="E521" s="7" t="s">
        <v>486</v>
      </c>
      <c r="F521" s="8" t="s">
        <v>14</v>
      </c>
      <c r="G521" s="8" t="s">
        <v>490</v>
      </c>
      <c r="H521" s="8" t="s">
        <v>475</v>
      </c>
      <c r="I521" s="94">
        <v>2.34</v>
      </c>
      <c r="J521" s="8" t="s">
        <v>476</v>
      </c>
      <c r="K521" s="84"/>
      <c r="L521" s="8" t="s">
        <v>478</v>
      </c>
      <c r="M521" s="8" t="s">
        <v>491</v>
      </c>
      <c r="N521" s="8" t="s">
        <v>9</v>
      </c>
      <c r="O521" s="85">
        <v>38812</v>
      </c>
      <c r="P521" s="76" t="s">
        <v>1269</v>
      </c>
    </row>
    <row r="522" spans="1:16" ht="60" x14ac:dyDescent="0.25">
      <c r="A522" s="6">
        <v>49</v>
      </c>
      <c r="B522" s="55" t="s">
        <v>200</v>
      </c>
      <c r="C522" s="54" t="s">
        <v>1183</v>
      </c>
      <c r="D522" s="54" t="s">
        <v>826</v>
      </c>
      <c r="E522" s="7" t="s">
        <v>486</v>
      </c>
      <c r="F522" s="8" t="s">
        <v>14</v>
      </c>
      <c r="G522" s="8" t="s">
        <v>494</v>
      </c>
      <c r="H522" s="8" t="s">
        <v>475</v>
      </c>
      <c r="I522" s="94">
        <v>2.23</v>
      </c>
      <c r="J522" s="8" t="s">
        <v>476</v>
      </c>
      <c r="K522" s="84"/>
      <c r="L522" s="8" t="s">
        <v>478</v>
      </c>
      <c r="M522" s="8" t="s">
        <v>570</v>
      </c>
      <c r="N522" s="8" t="s">
        <v>9</v>
      </c>
      <c r="O522" s="85">
        <v>38812</v>
      </c>
      <c r="P522" s="76" t="s">
        <v>1269</v>
      </c>
    </row>
    <row r="523" spans="1:16" ht="60" x14ac:dyDescent="0.25">
      <c r="A523" s="6">
        <v>51</v>
      </c>
      <c r="B523" s="55" t="s">
        <v>200</v>
      </c>
      <c r="C523" s="54" t="s">
        <v>1184</v>
      </c>
      <c r="D523" s="54" t="s">
        <v>826</v>
      </c>
      <c r="E523" s="7" t="s">
        <v>486</v>
      </c>
      <c r="F523" s="8" t="s">
        <v>14</v>
      </c>
      <c r="G523" s="8" t="s">
        <v>567</v>
      </c>
      <c r="H523" s="8" t="s">
        <v>475</v>
      </c>
      <c r="I523" s="94">
        <v>1.4</v>
      </c>
      <c r="J523" s="8" t="s">
        <v>476</v>
      </c>
      <c r="K523" s="84"/>
      <c r="L523" s="8" t="s">
        <v>478</v>
      </c>
      <c r="M523" s="8" t="s">
        <v>568</v>
      </c>
      <c r="N523" s="8" t="s">
        <v>9</v>
      </c>
      <c r="O523" s="85">
        <v>38812</v>
      </c>
      <c r="P523" s="76" t="s">
        <v>1269</v>
      </c>
    </row>
    <row r="524" spans="1:16" ht="60" x14ac:dyDescent="0.25">
      <c r="A524" s="6">
        <v>52</v>
      </c>
      <c r="B524" s="55" t="s">
        <v>200</v>
      </c>
      <c r="C524" s="54" t="s">
        <v>1185</v>
      </c>
      <c r="D524" s="54" t="s">
        <v>826</v>
      </c>
      <c r="E524" s="7" t="s">
        <v>486</v>
      </c>
      <c r="F524" s="8" t="s">
        <v>14</v>
      </c>
      <c r="G524" s="8" t="s">
        <v>571</v>
      </c>
      <c r="H524" s="8" t="s">
        <v>475</v>
      </c>
      <c r="I524" s="94">
        <v>1.26</v>
      </c>
      <c r="J524" s="8" t="s">
        <v>476</v>
      </c>
      <c r="K524" s="84"/>
      <c r="L524" s="8" t="s">
        <v>478</v>
      </c>
      <c r="M524" s="8" t="s">
        <v>572</v>
      </c>
      <c r="N524" s="8" t="s">
        <v>9</v>
      </c>
      <c r="O524" s="85">
        <v>38812</v>
      </c>
      <c r="P524" s="76" t="s">
        <v>1269</v>
      </c>
    </row>
    <row r="525" spans="1:16" ht="60" x14ac:dyDescent="0.25">
      <c r="A525" s="6">
        <v>53</v>
      </c>
      <c r="B525" s="55" t="s">
        <v>200</v>
      </c>
      <c r="C525" s="54" t="s">
        <v>1186</v>
      </c>
      <c r="D525" s="54" t="s">
        <v>826</v>
      </c>
      <c r="E525" s="7" t="s">
        <v>486</v>
      </c>
      <c r="F525" s="8" t="s">
        <v>14</v>
      </c>
      <c r="G525" s="8" t="s">
        <v>492</v>
      </c>
      <c r="H525" s="8" t="s">
        <v>475</v>
      </c>
      <c r="I525" s="94">
        <v>0.44</v>
      </c>
      <c r="J525" s="8" t="s">
        <v>476</v>
      </c>
      <c r="K525" s="84"/>
      <c r="L525" s="8" t="s">
        <v>478</v>
      </c>
      <c r="M525" s="8" t="s">
        <v>569</v>
      </c>
      <c r="N525" s="8" t="s">
        <v>9</v>
      </c>
      <c r="O525" s="85">
        <v>38812</v>
      </c>
      <c r="P525" s="76" t="s">
        <v>1269</v>
      </c>
    </row>
    <row r="526" spans="1:16" ht="45" x14ac:dyDescent="0.25">
      <c r="A526" s="6">
        <v>47</v>
      </c>
      <c r="B526" s="55" t="s">
        <v>200</v>
      </c>
      <c r="C526" s="54" t="s">
        <v>1187</v>
      </c>
      <c r="D526" s="54" t="s">
        <v>848</v>
      </c>
      <c r="E526" s="8" t="s">
        <v>486</v>
      </c>
      <c r="F526" s="8" t="s">
        <v>63</v>
      </c>
      <c r="G526" s="8" t="s">
        <v>474</v>
      </c>
      <c r="H526" s="8" t="s">
        <v>487</v>
      </c>
      <c r="I526" s="94">
        <v>7.21</v>
      </c>
      <c r="J526" s="8" t="s">
        <v>488</v>
      </c>
      <c r="K526" s="84"/>
      <c r="L526" s="8" t="s">
        <v>478</v>
      </c>
      <c r="M526" s="8" t="s">
        <v>489</v>
      </c>
      <c r="N526" s="8" t="s">
        <v>22</v>
      </c>
      <c r="O526" s="85">
        <v>41054</v>
      </c>
      <c r="P526" s="76" t="s">
        <v>1269</v>
      </c>
    </row>
    <row r="527" spans="1:16" ht="45" x14ac:dyDescent="0.25">
      <c r="A527" s="6">
        <v>50</v>
      </c>
      <c r="B527" s="55" t="s">
        <v>200</v>
      </c>
      <c r="C527" s="54" t="s">
        <v>1188</v>
      </c>
      <c r="D527" s="54" t="s">
        <v>848</v>
      </c>
      <c r="E527" s="8" t="s">
        <v>486</v>
      </c>
      <c r="F527" s="8" t="s">
        <v>63</v>
      </c>
      <c r="G527" s="8" t="s">
        <v>494</v>
      </c>
      <c r="H527" s="8" t="s">
        <v>487</v>
      </c>
      <c r="I527" s="94">
        <v>3.96</v>
      </c>
      <c r="J527" s="8" t="s">
        <v>488</v>
      </c>
      <c r="K527" s="84"/>
      <c r="L527" s="8" t="s">
        <v>478</v>
      </c>
      <c r="M527" s="8" t="s">
        <v>495</v>
      </c>
      <c r="N527" s="8" t="s">
        <v>22</v>
      </c>
      <c r="O527" s="85">
        <v>41054</v>
      </c>
      <c r="P527" s="76" t="s">
        <v>1269</v>
      </c>
    </row>
    <row r="528" spans="1:16" ht="45" x14ac:dyDescent="0.25">
      <c r="A528" s="6">
        <v>54</v>
      </c>
      <c r="B528" s="55" t="s">
        <v>200</v>
      </c>
      <c r="C528" s="54" t="s">
        <v>1240</v>
      </c>
      <c r="D528" s="54" t="s">
        <v>848</v>
      </c>
      <c r="E528" s="8" t="s">
        <v>486</v>
      </c>
      <c r="F528" s="8" t="s">
        <v>63</v>
      </c>
      <c r="G528" s="8" t="s">
        <v>492</v>
      </c>
      <c r="H528" s="8" t="s">
        <v>487</v>
      </c>
      <c r="I528" s="94">
        <v>1</v>
      </c>
      <c r="J528" s="8" t="s">
        <v>488</v>
      </c>
      <c r="K528" s="84"/>
      <c r="L528" s="8" t="s">
        <v>478</v>
      </c>
      <c r="M528" s="8" t="s">
        <v>493</v>
      </c>
      <c r="N528" s="8" t="s">
        <v>22</v>
      </c>
      <c r="O528" s="85">
        <v>41054</v>
      </c>
      <c r="P528" s="76" t="s">
        <v>1269</v>
      </c>
    </row>
    <row r="529" spans="1:16" ht="45" x14ac:dyDescent="0.25">
      <c r="A529" s="6">
        <v>55</v>
      </c>
      <c r="B529" s="55" t="s">
        <v>200</v>
      </c>
      <c r="C529" s="54" t="s">
        <v>1215</v>
      </c>
      <c r="D529" s="54" t="s">
        <v>848</v>
      </c>
      <c r="E529" s="8" t="s">
        <v>486</v>
      </c>
      <c r="F529" s="8" t="s">
        <v>63</v>
      </c>
      <c r="G529" s="8" t="s">
        <v>807</v>
      </c>
      <c r="H529" s="8" t="s">
        <v>487</v>
      </c>
      <c r="I529" s="94">
        <v>2.63</v>
      </c>
      <c r="J529" s="8" t="s">
        <v>488</v>
      </c>
      <c r="K529" s="84"/>
      <c r="L529" s="8" t="s">
        <v>478</v>
      </c>
      <c r="M529" s="8" t="s">
        <v>808</v>
      </c>
      <c r="N529" s="8" t="s">
        <v>22</v>
      </c>
      <c r="O529" s="85">
        <v>41054</v>
      </c>
      <c r="P529" s="76" t="s">
        <v>1269</v>
      </c>
    </row>
    <row r="530" spans="1:16" ht="45" x14ac:dyDescent="0.25">
      <c r="A530" s="6">
        <v>57</v>
      </c>
      <c r="B530" s="55" t="s">
        <v>200</v>
      </c>
      <c r="C530" s="54" t="s">
        <v>1237</v>
      </c>
      <c r="D530" s="54" t="s">
        <v>848</v>
      </c>
      <c r="E530" s="8" t="s">
        <v>486</v>
      </c>
      <c r="F530" s="8" t="s">
        <v>63</v>
      </c>
      <c r="G530" s="8" t="s">
        <v>506</v>
      </c>
      <c r="H530" s="8" t="s">
        <v>487</v>
      </c>
      <c r="I530" s="94">
        <v>1.43</v>
      </c>
      <c r="J530" s="8" t="s">
        <v>488</v>
      </c>
      <c r="K530" s="84"/>
      <c r="L530" s="8" t="s">
        <v>478</v>
      </c>
      <c r="M530" s="8" t="s">
        <v>507</v>
      </c>
      <c r="N530" s="8" t="s">
        <v>22</v>
      </c>
      <c r="O530" s="85">
        <v>41054</v>
      </c>
      <c r="P530" s="76" t="s">
        <v>1269</v>
      </c>
    </row>
    <row r="531" spans="1:16" ht="45" x14ac:dyDescent="0.25">
      <c r="A531" s="6">
        <v>60</v>
      </c>
      <c r="B531" s="55" t="s">
        <v>200</v>
      </c>
      <c r="C531" s="54" t="s">
        <v>1189</v>
      </c>
      <c r="D531" s="54" t="s">
        <v>848</v>
      </c>
      <c r="E531" s="8" t="s">
        <v>486</v>
      </c>
      <c r="F531" s="8" t="s">
        <v>63</v>
      </c>
      <c r="G531" s="8" t="s">
        <v>779</v>
      </c>
      <c r="H531" s="8" t="s">
        <v>487</v>
      </c>
      <c r="I531" s="94">
        <v>0.81</v>
      </c>
      <c r="J531" s="8" t="s">
        <v>488</v>
      </c>
      <c r="K531" s="84"/>
      <c r="L531" s="8" t="s">
        <v>478</v>
      </c>
      <c r="M531" s="8" t="s">
        <v>780</v>
      </c>
      <c r="N531" s="8" t="s">
        <v>22</v>
      </c>
      <c r="O531" s="85">
        <v>41054</v>
      </c>
      <c r="P531" s="76" t="s">
        <v>1269</v>
      </c>
    </row>
    <row r="532" spans="1:16" ht="45" x14ac:dyDescent="0.25">
      <c r="A532" s="6">
        <v>62</v>
      </c>
      <c r="B532" s="55" t="s">
        <v>200</v>
      </c>
      <c r="C532" s="54" t="s">
        <v>1191</v>
      </c>
      <c r="D532" s="54" t="s">
        <v>848</v>
      </c>
      <c r="E532" s="8" t="s">
        <v>486</v>
      </c>
      <c r="F532" s="8" t="s">
        <v>63</v>
      </c>
      <c r="G532" s="8" t="s">
        <v>781</v>
      </c>
      <c r="H532" s="8" t="s">
        <v>487</v>
      </c>
      <c r="I532" s="94">
        <v>0.14000000000000001</v>
      </c>
      <c r="J532" s="8" t="s">
        <v>488</v>
      </c>
      <c r="K532" s="84"/>
      <c r="L532" s="8" t="s">
        <v>478</v>
      </c>
      <c r="M532" s="8" t="s">
        <v>782</v>
      </c>
      <c r="N532" s="8" t="s">
        <v>22</v>
      </c>
      <c r="O532" s="85">
        <v>41054</v>
      </c>
      <c r="P532" s="76" t="s">
        <v>1269</v>
      </c>
    </row>
    <row r="533" spans="1:16" ht="45" x14ac:dyDescent="0.25">
      <c r="A533" s="6">
        <v>86</v>
      </c>
      <c r="B533" s="55" t="s">
        <v>201</v>
      </c>
      <c r="C533" s="54" t="s">
        <v>1155</v>
      </c>
      <c r="D533" s="54" t="s">
        <v>832</v>
      </c>
      <c r="E533" s="8" t="s">
        <v>523</v>
      </c>
      <c r="F533" s="8" t="s">
        <v>26</v>
      </c>
      <c r="G533" s="8" t="s">
        <v>739</v>
      </c>
      <c r="H533" s="8" t="s">
        <v>505</v>
      </c>
      <c r="I533" s="8">
        <v>5.0000000000000001E-3</v>
      </c>
      <c r="J533" s="8" t="s">
        <v>499</v>
      </c>
      <c r="K533" s="84"/>
      <c r="L533" s="8" t="s">
        <v>500</v>
      </c>
      <c r="M533" s="8" t="s">
        <v>202</v>
      </c>
      <c r="N533" s="8" t="s">
        <v>17</v>
      </c>
      <c r="O533" s="85">
        <v>39911</v>
      </c>
      <c r="P533" s="76" t="s">
        <v>1268</v>
      </c>
    </row>
    <row r="534" spans="1:16" ht="60" x14ac:dyDescent="0.25">
      <c r="A534" s="6">
        <v>35</v>
      </c>
      <c r="B534" s="55" t="s">
        <v>201</v>
      </c>
      <c r="C534" s="54" t="s">
        <v>1156</v>
      </c>
      <c r="D534" s="54" t="s">
        <v>826</v>
      </c>
      <c r="E534" s="7" t="s">
        <v>523</v>
      </c>
      <c r="F534" s="8" t="s">
        <v>14</v>
      </c>
      <c r="G534" s="8" t="s">
        <v>513</v>
      </c>
      <c r="H534" s="8" t="s">
        <v>475</v>
      </c>
      <c r="I534" s="8">
        <v>1.57</v>
      </c>
      <c r="J534" s="8" t="s">
        <v>476</v>
      </c>
      <c r="K534" s="84"/>
      <c r="L534" s="8" t="s">
        <v>478</v>
      </c>
      <c r="M534" s="8" t="s">
        <v>514</v>
      </c>
      <c r="N534" s="8" t="s">
        <v>9</v>
      </c>
      <c r="O534" s="85">
        <v>38812</v>
      </c>
      <c r="P534" s="76" t="s">
        <v>1268</v>
      </c>
    </row>
    <row r="535" spans="1:16" ht="60" x14ac:dyDescent="0.25">
      <c r="A535" s="6">
        <v>36</v>
      </c>
      <c r="B535" s="55" t="s">
        <v>201</v>
      </c>
      <c r="C535" s="54" t="s">
        <v>1157</v>
      </c>
      <c r="D535" s="54" t="s">
        <v>826</v>
      </c>
      <c r="E535" s="7" t="s">
        <v>523</v>
      </c>
      <c r="F535" s="8" t="s">
        <v>14</v>
      </c>
      <c r="G535" s="8" t="s">
        <v>524</v>
      </c>
      <c r="H535" s="8" t="s">
        <v>475</v>
      </c>
      <c r="I535" s="94">
        <v>0.36</v>
      </c>
      <c r="J535" s="8" t="s">
        <v>476</v>
      </c>
      <c r="K535" s="84"/>
      <c r="L535" s="8" t="s">
        <v>478</v>
      </c>
      <c r="M535" s="8" t="s">
        <v>525</v>
      </c>
      <c r="N535" s="8" t="s">
        <v>9</v>
      </c>
      <c r="O535" s="85">
        <v>38812</v>
      </c>
      <c r="P535" s="76" t="s">
        <v>1268</v>
      </c>
    </row>
    <row r="536" spans="1:16" ht="75" x14ac:dyDescent="0.25">
      <c r="A536" s="6">
        <v>34</v>
      </c>
      <c r="B536" s="55" t="s">
        <v>201</v>
      </c>
      <c r="C536" s="54" t="s">
        <v>1158</v>
      </c>
      <c r="D536" s="54" t="s">
        <v>831</v>
      </c>
      <c r="E536" s="8" t="s">
        <v>523</v>
      </c>
      <c r="F536" s="8" t="s">
        <v>207</v>
      </c>
      <c r="G536" s="8" t="s">
        <v>526</v>
      </c>
      <c r="H536" s="8" t="s">
        <v>505</v>
      </c>
      <c r="I536" s="8">
        <v>26</v>
      </c>
      <c r="J536" s="8" t="s">
        <v>527</v>
      </c>
      <c r="K536" s="84"/>
      <c r="L536" s="8"/>
      <c r="M536" s="8" t="s">
        <v>528</v>
      </c>
      <c r="N536" s="8" t="s">
        <v>22</v>
      </c>
      <c r="O536" s="85">
        <v>40085</v>
      </c>
      <c r="P536" s="76" t="s">
        <v>1268</v>
      </c>
    </row>
    <row r="537" spans="1:16" ht="45" x14ac:dyDescent="0.25">
      <c r="A537" s="6">
        <v>115</v>
      </c>
      <c r="B537" s="55" t="s">
        <v>203</v>
      </c>
      <c r="C537" s="54" t="s">
        <v>1175</v>
      </c>
      <c r="D537" s="54" t="s">
        <v>843</v>
      </c>
      <c r="E537" s="7" t="s">
        <v>765</v>
      </c>
      <c r="F537" s="8" t="s">
        <v>53</v>
      </c>
      <c r="G537" s="8" t="s">
        <v>763</v>
      </c>
      <c r="H537" s="8" t="s">
        <v>475</v>
      </c>
      <c r="I537" s="8">
        <v>0.68</v>
      </c>
      <c r="J537" s="8" t="s">
        <v>499</v>
      </c>
      <c r="K537" s="87">
        <v>0.6</v>
      </c>
      <c r="L537" s="8" t="s">
        <v>500</v>
      </c>
      <c r="M537" s="8" t="s">
        <v>54</v>
      </c>
      <c r="N537" s="8" t="s">
        <v>17</v>
      </c>
      <c r="O537" s="85">
        <v>40535</v>
      </c>
      <c r="P537" s="76" t="s">
        <v>1269</v>
      </c>
    </row>
    <row r="538" spans="1:16" ht="45" x14ac:dyDescent="0.25">
      <c r="A538" s="6">
        <v>6</v>
      </c>
      <c r="B538" s="55" t="s">
        <v>204</v>
      </c>
      <c r="C538" s="54" t="s">
        <v>1160</v>
      </c>
      <c r="D538" s="54" t="s">
        <v>836</v>
      </c>
      <c r="E538" s="8" t="s">
        <v>664</v>
      </c>
      <c r="F538" s="8" t="s">
        <v>30</v>
      </c>
      <c r="G538" s="8" t="s">
        <v>740</v>
      </c>
      <c r="H538" s="8" t="s">
        <v>658</v>
      </c>
      <c r="I538" s="8">
        <v>101.84</v>
      </c>
      <c r="J538" s="8" t="s">
        <v>538</v>
      </c>
      <c r="K538" s="87">
        <v>0</v>
      </c>
      <c r="L538" s="8" t="s">
        <v>478</v>
      </c>
      <c r="M538" s="8" t="s">
        <v>741</v>
      </c>
      <c r="N538" s="8" t="s">
        <v>742</v>
      </c>
      <c r="O538" s="88">
        <v>41074</v>
      </c>
      <c r="P538" s="76" t="s">
        <v>1268</v>
      </c>
    </row>
    <row r="539" spans="1:16" ht="45" x14ac:dyDescent="0.25">
      <c r="A539" s="6">
        <v>4</v>
      </c>
      <c r="B539" s="55" t="s">
        <v>204</v>
      </c>
      <c r="C539" s="54" t="s">
        <v>1161</v>
      </c>
      <c r="D539" s="54" t="s">
        <v>834</v>
      </c>
      <c r="E539" s="8" t="s">
        <v>664</v>
      </c>
      <c r="F539" s="8" t="s">
        <v>30</v>
      </c>
      <c r="G539" s="8" t="s">
        <v>657</v>
      </c>
      <c r="H539" s="8" t="s">
        <v>658</v>
      </c>
      <c r="I539" s="8">
        <v>0</v>
      </c>
      <c r="J539" s="8" t="s">
        <v>499</v>
      </c>
      <c r="K539" s="87"/>
      <c r="L539" s="8" t="s">
        <v>500</v>
      </c>
      <c r="M539" s="8" t="s">
        <v>32</v>
      </c>
      <c r="N539" s="8" t="s">
        <v>17</v>
      </c>
      <c r="O539" s="88">
        <v>41074</v>
      </c>
      <c r="P539" s="76" t="s">
        <v>1268</v>
      </c>
    </row>
    <row r="540" spans="1:16" ht="45" x14ac:dyDescent="0.25">
      <c r="A540" s="6">
        <v>119</v>
      </c>
      <c r="B540" s="55" t="s">
        <v>204</v>
      </c>
      <c r="C540" s="54" t="s">
        <v>1162</v>
      </c>
      <c r="D540" s="54" t="s">
        <v>834</v>
      </c>
      <c r="E540" s="8" t="s">
        <v>664</v>
      </c>
      <c r="F540" s="8" t="s">
        <v>30</v>
      </c>
      <c r="G540" s="8" t="s">
        <v>806</v>
      </c>
      <c r="H540" s="8" t="s">
        <v>658</v>
      </c>
      <c r="I540" s="8">
        <v>7.48</v>
      </c>
      <c r="J540" s="8" t="s">
        <v>499</v>
      </c>
      <c r="K540" s="87"/>
      <c r="L540" s="8" t="s">
        <v>500</v>
      </c>
      <c r="M540" s="8" t="s">
        <v>31</v>
      </c>
      <c r="N540" s="8" t="s">
        <v>17</v>
      </c>
      <c r="O540" s="88">
        <v>41074</v>
      </c>
      <c r="P540" s="76" t="s">
        <v>1268</v>
      </c>
    </row>
    <row r="541" spans="1:16" ht="45" x14ac:dyDescent="0.25">
      <c r="A541" s="6">
        <v>7</v>
      </c>
      <c r="B541" s="55" t="s">
        <v>204</v>
      </c>
      <c r="C541" s="54" t="s">
        <v>1163</v>
      </c>
      <c r="D541" s="54" t="s">
        <v>837</v>
      </c>
      <c r="E541" s="8" t="s">
        <v>664</v>
      </c>
      <c r="F541" s="8" t="s">
        <v>30</v>
      </c>
      <c r="G541" s="8" t="s">
        <v>740</v>
      </c>
      <c r="H541" s="8" t="s">
        <v>658</v>
      </c>
      <c r="I541" s="8">
        <v>0.03</v>
      </c>
      <c r="J541" s="8" t="s">
        <v>488</v>
      </c>
      <c r="K541" s="87"/>
      <c r="L541" s="8" t="s">
        <v>478</v>
      </c>
      <c r="M541" s="8" t="s">
        <v>741</v>
      </c>
      <c r="N541" s="8" t="s">
        <v>22</v>
      </c>
      <c r="O541" s="88">
        <v>41074</v>
      </c>
      <c r="P541" s="76" t="s">
        <v>1268</v>
      </c>
    </row>
    <row r="542" spans="1:16" ht="45" x14ac:dyDescent="0.25">
      <c r="A542" s="6">
        <v>6</v>
      </c>
      <c r="B542" s="55" t="s">
        <v>205</v>
      </c>
      <c r="C542" s="54" t="s">
        <v>1160</v>
      </c>
      <c r="D542" s="54" t="s">
        <v>836</v>
      </c>
      <c r="E542" s="8" t="s">
        <v>665</v>
      </c>
      <c r="F542" s="8" t="s">
        <v>30</v>
      </c>
      <c r="G542" s="8" t="s">
        <v>740</v>
      </c>
      <c r="H542" s="8" t="s">
        <v>658</v>
      </c>
      <c r="I542" s="8">
        <v>101.84</v>
      </c>
      <c r="J542" s="8" t="s">
        <v>538</v>
      </c>
      <c r="K542" s="87">
        <v>0</v>
      </c>
      <c r="L542" s="8" t="s">
        <v>478</v>
      </c>
      <c r="M542" s="8" t="s">
        <v>741</v>
      </c>
      <c r="N542" s="8" t="s">
        <v>742</v>
      </c>
      <c r="O542" s="88">
        <v>41074</v>
      </c>
      <c r="P542" s="76" t="s">
        <v>1268</v>
      </c>
    </row>
    <row r="543" spans="1:16" ht="45" x14ac:dyDescent="0.25">
      <c r="A543" s="6">
        <v>4</v>
      </c>
      <c r="B543" s="55" t="s">
        <v>205</v>
      </c>
      <c r="C543" s="54" t="s">
        <v>1161</v>
      </c>
      <c r="D543" s="54" t="s">
        <v>834</v>
      </c>
      <c r="E543" s="8" t="s">
        <v>665</v>
      </c>
      <c r="F543" s="8" t="s">
        <v>30</v>
      </c>
      <c r="G543" s="8" t="s">
        <v>657</v>
      </c>
      <c r="H543" s="8" t="s">
        <v>658</v>
      </c>
      <c r="I543" s="8">
        <v>0</v>
      </c>
      <c r="J543" s="8" t="s">
        <v>499</v>
      </c>
      <c r="K543" s="87"/>
      <c r="L543" s="8" t="s">
        <v>500</v>
      </c>
      <c r="M543" s="8" t="s">
        <v>32</v>
      </c>
      <c r="N543" s="8" t="s">
        <v>17</v>
      </c>
      <c r="O543" s="88">
        <v>41074</v>
      </c>
      <c r="P543" s="76" t="s">
        <v>1268</v>
      </c>
    </row>
    <row r="544" spans="1:16" ht="45" x14ac:dyDescent="0.25">
      <c r="A544" s="6">
        <v>119</v>
      </c>
      <c r="B544" s="55" t="s">
        <v>205</v>
      </c>
      <c r="C544" s="54" t="s">
        <v>1162</v>
      </c>
      <c r="D544" s="54" t="s">
        <v>834</v>
      </c>
      <c r="E544" s="8" t="s">
        <v>665</v>
      </c>
      <c r="F544" s="8" t="s">
        <v>30</v>
      </c>
      <c r="G544" s="8" t="s">
        <v>806</v>
      </c>
      <c r="H544" s="8" t="s">
        <v>658</v>
      </c>
      <c r="I544" s="8">
        <v>7.48</v>
      </c>
      <c r="J544" s="8" t="s">
        <v>499</v>
      </c>
      <c r="K544" s="87"/>
      <c r="L544" s="8" t="s">
        <v>500</v>
      </c>
      <c r="M544" s="8" t="s">
        <v>31</v>
      </c>
      <c r="N544" s="8" t="s">
        <v>17</v>
      </c>
      <c r="O544" s="88">
        <v>41074</v>
      </c>
      <c r="P544" s="76" t="s">
        <v>1268</v>
      </c>
    </row>
    <row r="545" spans="1:17" ht="45" x14ac:dyDescent="0.25">
      <c r="A545" s="6">
        <v>7</v>
      </c>
      <c r="B545" s="55" t="s">
        <v>205</v>
      </c>
      <c r="C545" s="54" t="s">
        <v>1163</v>
      </c>
      <c r="D545" s="54" t="s">
        <v>837</v>
      </c>
      <c r="E545" s="8" t="s">
        <v>665</v>
      </c>
      <c r="F545" s="8" t="s">
        <v>30</v>
      </c>
      <c r="G545" s="8" t="s">
        <v>740</v>
      </c>
      <c r="H545" s="8" t="s">
        <v>658</v>
      </c>
      <c r="I545" s="8">
        <v>0.03</v>
      </c>
      <c r="J545" s="8" t="s">
        <v>488</v>
      </c>
      <c r="K545" s="87"/>
      <c r="L545" s="8" t="s">
        <v>478</v>
      </c>
      <c r="M545" s="8" t="s">
        <v>741</v>
      </c>
      <c r="N545" s="8" t="s">
        <v>22</v>
      </c>
      <c r="O545" s="88">
        <v>41074</v>
      </c>
      <c r="P545" s="76" t="s">
        <v>1268</v>
      </c>
    </row>
    <row r="546" spans="1:17" ht="75" x14ac:dyDescent="0.25">
      <c r="A546" s="6">
        <v>34</v>
      </c>
      <c r="B546" s="55" t="s">
        <v>206</v>
      </c>
      <c r="C546" s="54" t="s">
        <v>1158</v>
      </c>
      <c r="D546" s="54" t="s">
        <v>831</v>
      </c>
      <c r="E546" s="8" t="s">
        <v>530</v>
      </c>
      <c r="F546" s="8" t="s">
        <v>207</v>
      </c>
      <c r="G546" s="8" t="s">
        <v>526</v>
      </c>
      <c r="H546" s="8" t="s">
        <v>505</v>
      </c>
      <c r="I546" s="8"/>
      <c r="J546" s="8"/>
      <c r="K546" s="87">
        <v>0</v>
      </c>
      <c r="L546" s="8"/>
      <c r="M546" s="8" t="s">
        <v>528</v>
      </c>
      <c r="N546" s="8" t="s">
        <v>22</v>
      </c>
      <c r="O546" s="85">
        <v>40085</v>
      </c>
      <c r="P546" s="76" t="s">
        <v>1268</v>
      </c>
      <c r="Q546" s="71" t="s">
        <v>1272</v>
      </c>
    </row>
    <row r="547" spans="1:17" ht="45" x14ac:dyDescent="0.25">
      <c r="A547" s="6">
        <v>117</v>
      </c>
      <c r="B547" s="55" t="s">
        <v>206</v>
      </c>
      <c r="C547" s="54" t="s">
        <v>1238</v>
      </c>
      <c r="D547" s="54" t="s">
        <v>871</v>
      </c>
      <c r="E547" s="7" t="s">
        <v>530</v>
      </c>
      <c r="F547" s="8" t="s">
        <v>159</v>
      </c>
      <c r="G547" s="8" t="s">
        <v>548</v>
      </c>
      <c r="H547" s="8" t="s">
        <v>475</v>
      </c>
      <c r="I547" s="8">
        <v>1.3</v>
      </c>
      <c r="J547" s="8" t="s">
        <v>499</v>
      </c>
      <c r="K547" s="87">
        <v>0.64</v>
      </c>
      <c r="L547" s="8" t="s">
        <v>500</v>
      </c>
      <c r="M547" s="8" t="s">
        <v>190</v>
      </c>
      <c r="N547" s="8" t="s">
        <v>17</v>
      </c>
      <c r="O547" s="85">
        <v>40800</v>
      </c>
      <c r="P547" s="76" t="s">
        <v>1269</v>
      </c>
    </row>
    <row r="548" spans="1:17" ht="45" x14ac:dyDescent="0.25">
      <c r="A548" s="6">
        <v>118</v>
      </c>
      <c r="B548" s="55" t="s">
        <v>206</v>
      </c>
      <c r="C548" s="54" t="s">
        <v>1239</v>
      </c>
      <c r="D548" s="54" t="s">
        <v>871</v>
      </c>
      <c r="E548" s="7" t="s">
        <v>530</v>
      </c>
      <c r="F548" s="8" t="s">
        <v>159</v>
      </c>
      <c r="G548" s="8" t="s">
        <v>531</v>
      </c>
      <c r="H548" s="8" t="s">
        <v>475</v>
      </c>
      <c r="I548" s="8">
        <v>1</v>
      </c>
      <c r="J548" s="8" t="s">
        <v>499</v>
      </c>
      <c r="K548" s="87">
        <v>0</v>
      </c>
      <c r="L548" s="8" t="s">
        <v>500</v>
      </c>
      <c r="M548" s="8" t="s">
        <v>160</v>
      </c>
      <c r="N548" s="8" t="s">
        <v>17</v>
      </c>
      <c r="O548" s="85">
        <v>40800</v>
      </c>
      <c r="P548" s="76" t="s">
        <v>1268</v>
      </c>
    </row>
    <row r="549" spans="1:17" ht="45" x14ac:dyDescent="0.25">
      <c r="A549" s="6">
        <v>6</v>
      </c>
      <c r="B549" s="55" t="s">
        <v>208</v>
      </c>
      <c r="C549" s="54" t="s">
        <v>1160</v>
      </c>
      <c r="D549" s="54" t="s">
        <v>836</v>
      </c>
      <c r="E549" s="8" t="s">
        <v>666</v>
      </c>
      <c r="F549" s="8" t="s">
        <v>30</v>
      </c>
      <c r="G549" s="8" t="s">
        <v>740</v>
      </c>
      <c r="H549" s="8" t="s">
        <v>658</v>
      </c>
      <c r="I549" s="8">
        <v>101.84</v>
      </c>
      <c r="J549" s="8" t="s">
        <v>538</v>
      </c>
      <c r="K549" s="87">
        <v>0</v>
      </c>
      <c r="L549" s="8" t="s">
        <v>478</v>
      </c>
      <c r="M549" s="8" t="s">
        <v>741</v>
      </c>
      <c r="N549" s="8" t="s">
        <v>742</v>
      </c>
      <c r="O549" s="88">
        <v>41074</v>
      </c>
      <c r="P549" s="76" t="s">
        <v>1269</v>
      </c>
    </row>
    <row r="550" spans="1:17" ht="45" x14ac:dyDescent="0.25">
      <c r="A550" s="6">
        <v>4</v>
      </c>
      <c r="B550" s="55" t="s">
        <v>208</v>
      </c>
      <c r="C550" s="54" t="s">
        <v>1161</v>
      </c>
      <c r="D550" s="54" t="s">
        <v>834</v>
      </c>
      <c r="E550" s="8" t="s">
        <v>666</v>
      </c>
      <c r="F550" s="8" t="s">
        <v>30</v>
      </c>
      <c r="G550" s="8" t="s">
        <v>657</v>
      </c>
      <c r="H550" s="8" t="s">
        <v>658</v>
      </c>
      <c r="I550" s="8">
        <v>0</v>
      </c>
      <c r="J550" s="8" t="s">
        <v>499</v>
      </c>
      <c r="K550" s="87"/>
      <c r="L550" s="8" t="s">
        <v>500</v>
      </c>
      <c r="M550" s="8" t="s">
        <v>32</v>
      </c>
      <c r="N550" s="8" t="s">
        <v>17</v>
      </c>
      <c r="O550" s="88">
        <v>41074</v>
      </c>
      <c r="P550" s="76" t="s">
        <v>1268</v>
      </c>
    </row>
    <row r="551" spans="1:17" ht="45" x14ac:dyDescent="0.25">
      <c r="A551" s="6">
        <v>119</v>
      </c>
      <c r="B551" s="55" t="s">
        <v>208</v>
      </c>
      <c r="C551" s="54" t="s">
        <v>1162</v>
      </c>
      <c r="D551" s="54" t="s">
        <v>834</v>
      </c>
      <c r="E551" s="8" t="s">
        <v>666</v>
      </c>
      <c r="F551" s="8" t="s">
        <v>30</v>
      </c>
      <c r="G551" s="8" t="s">
        <v>806</v>
      </c>
      <c r="H551" s="8" t="s">
        <v>658</v>
      </c>
      <c r="I551" s="8">
        <v>7.48</v>
      </c>
      <c r="J551" s="8" t="s">
        <v>499</v>
      </c>
      <c r="K551" s="87"/>
      <c r="L551" s="8" t="s">
        <v>500</v>
      </c>
      <c r="M551" s="8" t="s">
        <v>31</v>
      </c>
      <c r="N551" s="8" t="s">
        <v>17</v>
      </c>
      <c r="O551" s="88">
        <v>41074</v>
      </c>
      <c r="P551" s="76" t="s">
        <v>1269</v>
      </c>
    </row>
    <row r="552" spans="1:17" ht="45" x14ac:dyDescent="0.25">
      <c r="A552" s="6">
        <v>7</v>
      </c>
      <c r="B552" s="55" t="s">
        <v>208</v>
      </c>
      <c r="C552" s="54" t="s">
        <v>1163</v>
      </c>
      <c r="D552" s="54" t="s">
        <v>837</v>
      </c>
      <c r="E552" s="8" t="s">
        <v>666</v>
      </c>
      <c r="F552" s="8" t="s">
        <v>30</v>
      </c>
      <c r="G552" s="8" t="s">
        <v>740</v>
      </c>
      <c r="H552" s="8" t="s">
        <v>658</v>
      </c>
      <c r="I552" s="8">
        <v>0.03</v>
      </c>
      <c r="J552" s="8" t="s">
        <v>488</v>
      </c>
      <c r="K552" s="87"/>
      <c r="L552" s="8" t="s">
        <v>478</v>
      </c>
      <c r="M552" s="8" t="s">
        <v>741</v>
      </c>
      <c r="N552" s="8" t="s">
        <v>22</v>
      </c>
      <c r="O552" s="88">
        <v>41074</v>
      </c>
      <c r="P552" s="76" t="s">
        <v>1269</v>
      </c>
    </row>
    <row r="553" spans="1:17" ht="45" x14ac:dyDescent="0.25">
      <c r="A553" s="6">
        <v>77</v>
      </c>
      <c r="B553" s="55" t="s">
        <v>209</v>
      </c>
      <c r="C553" s="54" t="s">
        <v>1193</v>
      </c>
      <c r="D553" s="54" t="s">
        <v>846</v>
      </c>
      <c r="E553" s="8" t="s">
        <v>690</v>
      </c>
      <c r="F553" s="8" t="s">
        <v>60</v>
      </c>
      <c r="G553" s="8" t="s">
        <v>689</v>
      </c>
      <c r="H553" s="8" t="s">
        <v>505</v>
      </c>
      <c r="I553" s="8">
        <v>0.05</v>
      </c>
      <c r="J553" s="8" t="s">
        <v>499</v>
      </c>
      <c r="K553" s="87">
        <v>0.16</v>
      </c>
      <c r="L553" s="8" t="s">
        <v>500</v>
      </c>
      <c r="M553" s="8" t="s">
        <v>158</v>
      </c>
      <c r="N553" s="8" t="s">
        <v>17</v>
      </c>
      <c r="O553" s="85">
        <v>40658</v>
      </c>
      <c r="P553" s="76" t="s">
        <v>1268</v>
      </c>
    </row>
    <row r="554" spans="1:17" ht="45" x14ac:dyDescent="0.25">
      <c r="A554" s="6">
        <v>117</v>
      </c>
      <c r="B554" s="55" t="s">
        <v>210</v>
      </c>
      <c r="C554" s="54" t="s">
        <v>1238</v>
      </c>
      <c r="D554" s="54" t="s">
        <v>871</v>
      </c>
      <c r="E554" s="7" t="s">
        <v>549</v>
      </c>
      <c r="F554" s="8" t="s">
        <v>159</v>
      </c>
      <c r="G554" s="8" t="s">
        <v>548</v>
      </c>
      <c r="H554" s="8" t="s">
        <v>475</v>
      </c>
      <c r="I554" s="8">
        <v>1.3</v>
      </c>
      <c r="J554" s="8" t="s">
        <v>499</v>
      </c>
      <c r="K554" s="87">
        <v>0.64</v>
      </c>
      <c r="L554" s="8" t="s">
        <v>500</v>
      </c>
      <c r="M554" s="8" t="s">
        <v>190</v>
      </c>
      <c r="N554" s="8" t="s">
        <v>17</v>
      </c>
      <c r="O554" s="85">
        <v>40800</v>
      </c>
      <c r="P554" s="76" t="s">
        <v>1269</v>
      </c>
      <c r="Q554" s="71" t="s">
        <v>1272</v>
      </c>
    </row>
    <row r="555" spans="1:17" ht="30" x14ac:dyDescent="0.25">
      <c r="A555" s="6">
        <v>116</v>
      </c>
      <c r="B555" s="55" t="s">
        <v>211</v>
      </c>
      <c r="C555" s="54" t="s">
        <v>1152</v>
      </c>
      <c r="D555" s="54" t="s">
        <v>830</v>
      </c>
      <c r="E555" s="8" t="s">
        <v>578</v>
      </c>
      <c r="F555" s="8" t="s">
        <v>15</v>
      </c>
      <c r="G555" s="8" t="s">
        <v>574</v>
      </c>
      <c r="H555" s="8" t="s">
        <v>475</v>
      </c>
      <c r="I555" s="8">
        <v>0.55000000000000004</v>
      </c>
      <c r="J555" s="8" t="s">
        <v>499</v>
      </c>
      <c r="K555" s="87">
        <v>0.17</v>
      </c>
      <c r="L555" s="8" t="s">
        <v>500</v>
      </c>
      <c r="M555" s="8" t="s">
        <v>16</v>
      </c>
      <c r="N555" s="8" t="s">
        <v>17</v>
      </c>
      <c r="O555" s="85">
        <v>40388</v>
      </c>
      <c r="P555" s="76" t="s">
        <v>1269</v>
      </c>
    </row>
    <row r="556" spans="1:17" ht="45" x14ac:dyDescent="0.25">
      <c r="A556" s="6">
        <v>6</v>
      </c>
      <c r="B556" s="55" t="s">
        <v>212</v>
      </c>
      <c r="C556" s="54" t="s">
        <v>1160</v>
      </c>
      <c r="D556" s="54" t="s">
        <v>836</v>
      </c>
      <c r="E556" s="8" t="s">
        <v>667</v>
      </c>
      <c r="F556" s="8" t="s">
        <v>30</v>
      </c>
      <c r="G556" s="8" t="s">
        <v>740</v>
      </c>
      <c r="H556" s="8" t="s">
        <v>658</v>
      </c>
      <c r="I556" s="8">
        <v>101.84</v>
      </c>
      <c r="J556" s="8" t="s">
        <v>538</v>
      </c>
      <c r="K556" s="87">
        <v>0</v>
      </c>
      <c r="L556" s="8" t="s">
        <v>478</v>
      </c>
      <c r="M556" s="8" t="s">
        <v>741</v>
      </c>
      <c r="N556" s="8" t="s">
        <v>742</v>
      </c>
      <c r="O556" s="88">
        <v>41074</v>
      </c>
      <c r="P556" s="76" t="s">
        <v>1268</v>
      </c>
    </row>
    <row r="557" spans="1:17" ht="45" x14ac:dyDescent="0.25">
      <c r="A557" s="6">
        <v>4</v>
      </c>
      <c r="B557" s="55" t="s">
        <v>212</v>
      </c>
      <c r="C557" s="54" t="s">
        <v>1161</v>
      </c>
      <c r="D557" s="54" t="s">
        <v>834</v>
      </c>
      <c r="E557" s="8" t="s">
        <v>667</v>
      </c>
      <c r="F557" s="8" t="s">
        <v>30</v>
      </c>
      <c r="G557" s="8" t="s">
        <v>657</v>
      </c>
      <c r="H557" s="8" t="s">
        <v>658</v>
      </c>
      <c r="I557" s="8">
        <v>0</v>
      </c>
      <c r="J557" s="8" t="s">
        <v>499</v>
      </c>
      <c r="K557" s="87"/>
      <c r="L557" s="8" t="s">
        <v>500</v>
      </c>
      <c r="M557" s="8" t="s">
        <v>32</v>
      </c>
      <c r="N557" s="8" t="s">
        <v>17</v>
      </c>
      <c r="O557" s="88">
        <v>41074</v>
      </c>
      <c r="P557" s="76" t="s">
        <v>1268</v>
      </c>
    </row>
    <row r="558" spans="1:17" ht="45" x14ac:dyDescent="0.25">
      <c r="A558" s="6">
        <v>119</v>
      </c>
      <c r="B558" s="55" t="s">
        <v>212</v>
      </c>
      <c r="C558" s="54" t="s">
        <v>1162</v>
      </c>
      <c r="D558" s="54" t="s">
        <v>834</v>
      </c>
      <c r="E558" s="8" t="s">
        <v>667</v>
      </c>
      <c r="F558" s="8" t="s">
        <v>30</v>
      </c>
      <c r="G558" s="8" t="s">
        <v>806</v>
      </c>
      <c r="H558" s="8" t="s">
        <v>658</v>
      </c>
      <c r="I558" s="8">
        <v>7.48</v>
      </c>
      <c r="J558" s="8" t="s">
        <v>499</v>
      </c>
      <c r="K558" s="87"/>
      <c r="L558" s="8" t="s">
        <v>500</v>
      </c>
      <c r="M558" s="8" t="s">
        <v>31</v>
      </c>
      <c r="N558" s="8" t="s">
        <v>17</v>
      </c>
      <c r="O558" s="88">
        <v>41074</v>
      </c>
      <c r="P558" s="76" t="s">
        <v>1268</v>
      </c>
    </row>
    <row r="559" spans="1:17" ht="45" x14ac:dyDescent="0.25">
      <c r="A559" s="6">
        <v>7</v>
      </c>
      <c r="B559" s="55" t="s">
        <v>212</v>
      </c>
      <c r="C559" s="54" t="s">
        <v>1163</v>
      </c>
      <c r="D559" s="54" t="s">
        <v>837</v>
      </c>
      <c r="E559" s="8" t="s">
        <v>667</v>
      </c>
      <c r="F559" s="8" t="s">
        <v>30</v>
      </c>
      <c r="G559" s="8" t="s">
        <v>740</v>
      </c>
      <c r="H559" s="8" t="s">
        <v>658</v>
      </c>
      <c r="I559" s="8">
        <v>0.03</v>
      </c>
      <c r="J559" s="8" t="s">
        <v>488</v>
      </c>
      <c r="K559" s="87"/>
      <c r="L559" s="8" t="s">
        <v>478</v>
      </c>
      <c r="M559" s="8" t="s">
        <v>741</v>
      </c>
      <c r="N559" s="8" t="s">
        <v>22</v>
      </c>
      <c r="O559" s="88">
        <v>41074</v>
      </c>
      <c r="P559" s="76" t="s">
        <v>1268</v>
      </c>
    </row>
    <row r="560" spans="1:17" ht="45" x14ac:dyDescent="0.25">
      <c r="A560" s="6">
        <v>93</v>
      </c>
      <c r="B560" s="55" t="s">
        <v>213</v>
      </c>
      <c r="C560" s="54" t="s">
        <v>1222</v>
      </c>
      <c r="D560" s="54" t="s">
        <v>859</v>
      </c>
      <c r="E560" s="8" t="s">
        <v>534</v>
      </c>
      <c r="F560" s="8" t="s">
        <v>214</v>
      </c>
      <c r="G560" s="8" t="s">
        <v>533</v>
      </c>
      <c r="H560" s="8" t="s">
        <v>475</v>
      </c>
      <c r="I560" s="8">
        <v>4</v>
      </c>
      <c r="J560" s="8" t="s">
        <v>499</v>
      </c>
      <c r="K560" s="87">
        <v>0.15</v>
      </c>
      <c r="L560" s="8" t="s">
        <v>500</v>
      </c>
      <c r="M560" s="8" t="s">
        <v>215</v>
      </c>
      <c r="N560" s="8" t="s">
        <v>17</v>
      </c>
      <c r="O560" s="85">
        <v>40765</v>
      </c>
      <c r="P560" s="76" t="s">
        <v>1269</v>
      </c>
    </row>
    <row r="561" spans="1:17" ht="45" x14ac:dyDescent="0.25">
      <c r="A561" s="6">
        <v>115</v>
      </c>
      <c r="B561" s="55" t="s">
        <v>216</v>
      </c>
      <c r="C561" s="54" t="s">
        <v>1175</v>
      </c>
      <c r="D561" s="54" t="s">
        <v>843</v>
      </c>
      <c r="E561" s="7" t="s">
        <v>766</v>
      </c>
      <c r="F561" s="8" t="s">
        <v>53</v>
      </c>
      <c r="G561" s="8" t="s">
        <v>763</v>
      </c>
      <c r="H561" s="8" t="s">
        <v>475</v>
      </c>
      <c r="I561" s="8">
        <v>0.68</v>
      </c>
      <c r="J561" s="8" t="s">
        <v>499</v>
      </c>
      <c r="K561" s="87">
        <v>0.6</v>
      </c>
      <c r="L561" s="8" t="s">
        <v>500</v>
      </c>
      <c r="M561" s="8" t="s">
        <v>54</v>
      </c>
      <c r="N561" s="8" t="s">
        <v>17</v>
      </c>
      <c r="O561" s="85">
        <v>40535</v>
      </c>
      <c r="Q561" s="71" t="s">
        <v>1274</v>
      </c>
    </row>
    <row r="562" spans="1:17" ht="45" x14ac:dyDescent="0.25">
      <c r="A562" s="6">
        <v>23</v>
      </c>
      <c r="B562" s="55" t="s">
        <v>217</v>
      </c>
      <c r="C562" s="54" t="s">
        <v>1206</v>
      </c>
      <c r="D562" s="54" t="s">
        <v>856</v>
      </c>
      <c r="E562" s="7" t="s">
        <v>638</v>
      </c>
      <c r="F562" s="8" t="s">
        <v>93</v>
      </c>
      <c r="G562" s="8" t="s">
        <v>645</v>
      </c>
      <c r="H562" s="8" t="s">
        <v>475</v>
      </c>
      <c r="I562" s="8">
        <v>30.5</v>
      </c>
      <c r="J562" s="8" t="s">
        <v>499</v>
      </c>
      <c r="K562" s="87">
        <v>0.3</v>
      </c>
      <c r="L562" s="8"/>
      <c r="M562" s="11" t="s">
        <v>646</v>
      </c>
      <c r="N562" s="8" t="s">
        <v>17</v>
      </c>
      <c r="O562" s="85">
        <v>38258</v>
      </c>
      <c r="P562" s="76" t="s">
        <v>1269</v>
      </c>
    </row>
    <row r="563" spans="1:17" ht="45" x14ac:dyDescent="0.25">
      <c r="A563" s="6">
        <v>24</v>
      </c>
      <c r="B563" s="55" t="s">
        <v>217</v>
      </c>
      <c r="C563" s="54" t="s">
        <v>1207</v>
      </c>
      <c r="D563" s="54" t="s">
        <v>856</v>
      </c>
      <c r="E563" s="7" t="s">
        <v>638</v>
      </c>
      <c r="F563" s="8" t="s">
        <v>93</v>
      </c>
      <c r="G563" s="8" t="s">
        <v>641</v>
      </c>
      <c r="H563" s="8" t="s">
        <v>475</v>
      </c>
      <c r="I563" s="8">
        <v>30.5</v>
      </c>
      <c r="J563" s="8" t="s">
        <v>499</v>
      </c>
      <c r="K563" s="87">
        <v>0.3</v>
      </c>
      <c r="L563" s="8"/>
      <c r="M563" s="11" t="s">
        <v>642</v>
      </c>
      <c r="N563" s="8" t="s">
        <v>17</v>
      </c>
      <c r="O563" s="85">
        <v>38258</v>
      </c>
      <c r="P563" s="76" t="s">
        <v>1269</v>
      </c>
    </row>
    <row r="564" spans="1:17" ht="45" x14ac:dyDescent="0.25">
      <c r="A564" s="6">
        <v>25</v>
      </c>
      <c r="B564" s="55" t="s">
        <v>217</v>
      </c>
      <c r="C564" s="54" t="s">
        <v>1208</v>
      </c>
      <c r="D564" s="54" t="s">
        <v>856</v>
      </c>
      <c r="E564" s="7" t="s">
        <v>638</v>
      </c>
      <c r="F564" s="8" t="s">
        <v>93</v>
      </c>
      <c r="G564" s="11" t="s">
        <v>643</v>
      </c>
      <c r="H564" s="8" t="s">
        <v>475</v>
      </c>
      <c r="I564" s="8">
        <v>30.5</v>
      </c>
      <c r="J564" s="8" t="s">
        <v>499</v>
      </c>
      <c r="K564" s="87">
        <v>0.3</v>
      </c>
      <c r="L564" s="8"/>
      <c r="M564" s="11" t="s">
        <v>644</v>
      </c>
      <c r="N564" s="8" t="s">
        <v>17</v>
      </c>
      <c r="O564" s="85">
        <v>38258</v>
      </c>
      <c r="P564" s="76" t="s">
        <v>1269</v>
      </c>
    </row>
    <row r="565" spans="1:17" ht="45" x14ac:dyDescent="0.25">
      <c r="A565" s="6">
        <v>29</v>
      </c>
      <c r="B565" s="55" t="s">
        <v>217</v>
      </c>
      <c r="C565" s="54" t="s">
        <v>1209</v>
      </c>
      <c r="D565" s="54" t="s">
        <v>856</v>
      </c>
      <c r="E565" s="7" t="s">
        <v>638</v>
      </c>
      <c r="F565" s="8" t="s">
        <v>93</v>
      </c>
      <c r="G565" s="8" t="s">
        <v>630</v>
      </c>
      <c r="H565" s="8" t="s">
        <v>475</v>
      </c>
      <c r="I565" s="8">
        <v>30.5</v>
      </c>
      <c r="J565" s="8" t="s">
        <v>499</v>
      </c>
      <c r="K565" s="87">
        <v>0.3</v>
      </c>
      <c r="L565" s="8"/>
      <c r="M565" s="8" t="s">
        <v>631</v>
      </c>
      <c r="N565" s="8" t="s">
        <v>17</v>
      </c>
      <c r="O565" s="85">
        <v>38258</v>
      </c>
      <c r="P565" s="76" t="s">
        <v>1269</v>
      </c>
    </row>
    <row r="566" spans="1:17" ht="60" x14ac:dyDescent="0.25">
      <c r="A566" s="6">
        <v>32</v>
      </c>
      <c r="B566" s="55" t="s">
        <v>218</v>
      </c>
      <c r="C566" s="54" t="s">
        <v>1230</v>
      </c>
      <c r="D566" s="54" t="s">
        <v>866</v>
      </c>
      <c r="E566" s="7" t="s">
        <v>559</v>
      </c>
      <c r="F566" s="8" t="s">
        <v>127</v>
      </c>
      <c r="G566" s="8" t="s">
        <v>795</v>
      </c>
      <c r="H566" s="8" t="s">
        <v>505</v>
      </c>
      <c r="I566" s="8">
        <v>23.6</v>
      </c>
      <c r="J566" s="8" t="s">
        <v>797</v>
      </c>
      <c r="K566" s="87">
        <v>0.06</v>
      </c>
      <c r="L566" s="8" t="s">
        <v>478</v>
      </c>
      <c r="M566" s="8" t="s">
        <v>796</v>
      </c>
      <c r="N566" s="8" t="s">
        <v>798</v>
      </c>
      <c r="O566" s="85">
        <v>40533</v>
      </c>
      <c r="P566" s="76" t="s">
        <v>1268</v>
      </c>
    </row>
    <row r="567" spans="1:17" ht="60" x14ac:dyDescent="0.25">
      <c r="A567" s="6">
        <v>33</v>
      </c>
      <c r="B567" s="55" t="s">
        <v>218</v>
      </c>
      <c r="C567" s="54" t="s">
        <v>1231</v>
      </c>
      <c r="D567" s="54" t="s">
        <v>867</v>
      </c>
      <c r="E567" s="7" t="s">
        <v>559</v>
      </c>
      <c r="F567" s="8" t="s">
        <v>127</v>
      </c>
      <c r="G567" s="8" t="s">
        <v>795</v>
      </c>
      <c r="H567" s="8" t="s">
        <v>505</v>
      </c>
      <c r="I567" s="8">
        <v>100</v>
      </c>
      <c r="J567" s="8" t="s">
        <v>499</v>
      </c>
      <c r="K567" s="87">
        <v>0.74</v>
      </c>
      <c r="L567" s="8" t="s">
        <v>478</v>
      </c>
      <c r="M567" s="8" t="s">
        <v>796</v>
      </c>
      <c r="N567" s="8" t="s">
        <v>22</v>
      </c>
      <c r="O567" s="85">
        <v>40533</v>
      </c>
      <c r="P567" s="76" t="s">
        <v>1268</v>
      </c>
    </row>
    <row r="568" spans="1:17" ht="45" x14ac:dyDescent="0.25">
      <c r="A568" s="6">
        <v>121</v>
      </c>
      <c r="B568" s="55" t="s">
        <v>218</v>
      </c>
      <c r="C568" s="54" t="s">
        <v>1171</v>
      </c>
      <c r="D568" s="54" t="s">
        <v>877</v>
      </c>
      <c r="E568" s="102" t="s">
        <v>559</v>
      </c>
      <c r="F568" s="8" t="s">
        <v>560</v>
      </c>
      <c r="G568" s="8" t="s">
        <v>561</v>
      </c>
      <c r="H568" s="8" t="s">
        <v>505</v>
      </c>
      <c r="I568" s="8">
        <v>8.2000000000000007E-3</v>
      </c>
      <c r="J568" s="8" t="s">
        <v>499</v>
      </c>
      <c r="K568" s="87">
        <v>0.5</v>
      </c>
      <c r="L568" s="8" t="s">
        <v>500</v>
      </c>
      <c r="M568" s="8" t="s">
        <v>562</v>
      </c>
      <c r="N568" s="8" t="s">
        <v>17</v>
      </c>
      <c r="O568" s="88">
        <v>41170</v>
      </c>
      <c r="P568" s="76" t="s">
        <v>1268</v>
      </c>
    </row>
    <row r="569" spans="1:17" ht="30" x14ac:dyDescent="0.25">
      <c r="A569" s="6">
        <v>120</v>
      </c>
      <c r="B569" s="55" t="s">
        <v>218</v>
      </c>
      <c r="C569" s="54" t="s">
        <v>1192</v>
      </c>
      <c r="D569" s="54" t="s">
        <v>849</v>
      </c>
      <c r="E569" s="8" t="s">
        <v>559</v>
      </c>
      <c r="F569" s="8" t="s">
        <v>65</v>
      </c>
      <c r="G569" s="8" t="s">
        <v>692</v>
      </c>
      <c r="H569" s="8" t="s">
        <v>658</v>
      </c>
      <c r="I569" s="8">
        <v>24.1</v>
      </c>
      <c r="J569" s="8" t="s">
        <v>499</v>
      </c>
      <c r="K569" s="87">
        <v>0.34</v>
      </c>
      <c r="L569" s="8" t="s">
        <v>500</v>
      </c>
      <c r="M569" s="8" t="s">
        <v>66</v>
      </c>
      <c r="N569" s="8" t="s">
        <v>17</v>
      </c>
      <c r="O569" s="88">
        <v>41129</v>
      </c>
      <c r="P569" s="76" t="s">
        <v>1268</v>
      </c>
    </row>
    <row r="570" spans="1:17" ht="30" x14ac:dyDescent="0.25">
      <c r="A570" s="6">
        <v>114</v>
      </c>
      <c r="B570" s="55" t="s">
        <v>219</v>
      </c>
      <c r="C570" s="54" t="s">
        <v>1234</v>
      </c>
      <c r="D570" s="54" t="s">
        <v>870</v>
      </c>
      <c r="E570" s="8" t="s">
        <v>719</v>
      </c>
      <c r="F570" s="8" t="s">
        <v>135</v>
      </c>
      <c r="G570" s="8" t="s">
        <v>717</v>
      </c>
      <c r="H570" s="8" t="s">
        <v>505</v>
      </c>
      <c r="I570" s="8">
        <v>0.77</v>
      </c>
      <c r="J570" s="8" t="s">
        <v>718</v>
      </c>
      <c r="K570" s="87">
        <v>0.22</v>
      </c>
      <c r="L570" s="8" t="s">
        <v>500</v>
      </c>
      <c r="M570" s="8" t="s">
        <v>136</v>
      </c>
      <c r="N570" s="8" t="s">
        <v>17</v>
      </c>
      <c r="O570" s="85">
        <v>40260</v>
      </c>
      <c r="P570" s="76" t="s">
        <v>1269</v>
      </c>
    </row>
    <row r="571" spans="1:17" ht="45" x14ac:dyDescent="0.25">
      <c r="A571" s="6">
        <v>120</v>
      </c>
      <c r="B571" s="55" t="s">
        <v>220</v>
      </c>
      <c r="C571" s="54" t="s">
        <v>1192</v>
      </c>
      <c r="D571" s="54" t="s">
        <v>849</v>
      </c>
      <c r="E571" s="8" t="s">
        <v>703</v>
      </c>
      <c r="F571" s="8" t="s">
        <v>65</v>
      </c>
      <c r="G571" s="8" t="s">
        <v>692</v>
      </c>
      <c r="H571" s="8" t="s">
        <v>658</v>
      </c>
      <c r="I571" s="8">
        <v>24.1</v>
      </c>
      <c r="J571" s="8" t="s">
        <v>499</v>
      </c>
      <c r="K571" s="87">
        <v>0.34</v>
      </c>
      <c r="L571" s="8" t="s">
        <v>500</v>
      </c>
      <c r="M571" s="8" t="s">
        <v>66</v>
      </c>
      <c r="N571" s="8" t="s">
        <v>17</v>
      </c>
      <c r="O571" s="88">
        <v>41129</v>
      </c>
      <c r="P571" s="76" t="s">
        <v>1268</v>
      </c>
    </row>
    <row r="572" spans="1:17" ht="45" x14ac:dyDescent="0.25">
      <c r="A572" s="6">
        <v>77</v>
      </c>
      <c r="B572" s="55" t="s">
        <v>221</v>
      </c>
      <c r="C572" s="54" t="s">
        <v>1193</v>
      </c>
      <c r="D572" s="54" t="s">
        <v>846</v>
      </c>
      <c r="E572" s="8" t="s">
        <v>511</v>
      </c>
      <c r="F572" s="8" t="s">
        <v>60</v>
      </c>
      <c r="G572" s="8" t="s">
        <v>689</v>
      </c>
      <c r="H572" s="8" t="s">
        <v>505</v>
      </c>
      <c r="I572" s="8">
        <v>0.13</v>
      </c>
      <c r="J572" s="8" t="s">
        <v>499</v>
      </c>
      <c r="K572" s="87">
        <v>0.37</v>
      </c>
      <c r="L572" s="8" t="s">
        <v>500</v>
      </c>
      <c r="M572" s="8" t="s">
        <v>158</v>
      </c>
      <c r="N572" s="8" t="s">
        <v>17</v>
      </c>
      <c r="O572" s="85">
        <v>40658</v>
      </c>
      <c r="P572" s="76" t="s">
        <v>1269</v>
      </c>
    </row>
    <row r="573" spans="1:17" ht="45" x14ac:dyDescent="0.25">
      <c r="A573" s="6">
        <v>79</v>
      </c>
      <c r="B573" s="55" t="s">
        <v>221</v>
      </c>
      <c r="C573" s="54" t="s">
        <v>1179</v>
      </c>
      <c r="D573" s="54" t="s">
        <v>846</v>
      </c>
      <c r="E573" s="8" t="s">
        <v>511</v>
      </c>
      <c r="F573" s="8" t="s">
        <v>60</v>
      </c>
      <c r="G573" s="8" t="s">
        <v>613</v>
      </c>
      <c r="H573" s="8" t="s">
        <v>505</v>
      </c>
      <c r="I573" s="8">
        <v>0.28199999999999997</v>
      </c>
      <c r="J573" s="8" t="s">
        <v>499</v>
      </c>
      <c r="K573" s="87"/>
      <c r="L573" s="8" t="s">
        <v>500</v>
      </c>
      <c r="M573" s="8" t="s">
        <v>153</v>
      </c>
      <c r="N573" s="8" t="s">
        <v>17</v>
      </c>
      <c r="O573" s="85">
        <v>40658</v>
      </c>
      <c r="P573" s="76" t="s">
        <v>1269</v>
      </c>
    </row>
    <row r="574" spans="1:17" ht="45" x14ac:dyDescent="0.25">
      <c r="A574" s="6">
        <v>80</v>
      </c>
      <c r="B574" s="55" t="s">
        <v>221</v>
      </c>
      <c r="C574" s="54" t="s">
        <v>1180</v>
      </c>
      <c r="D574" s="54" t="s">
        <v>846</v>
      </c>
      <c r="E574" s="8" t="s">
        <v>511</v>
      </c>
      <c r="F574" s="8" t="s">
        <v>60</v>
      </c>
      <c r="G574" s="8" t="s">
        <v>509</v>
      </c>
      <c r="H574" s="8" t="s">
        <v>505</v>
      </c>
      <c r="I574" s="8">
        <v>0.17699999999999999</v>
      </c>
      <c r="J574" s="8" t="s">
        <v>499</v>
      </c>
      <c r="K574" s="87"/>
      <c r="L574" s="8" t="s">
        <v>500</v>
      </c>
      <c r="M574" s="8" t="s">
        <v>61</v>
      </c>
      <c r="N574" s="8" t="s">
        <v>17</v>
      </c>
      <c r="O574" s="85">
        <v>40658</v>
      </c>
      <c r="P574" s="76" t="s">
        <v>1269</v>
      </c>
    </row>
    <row r="575" spans="1:17" ht="45" x14ac:dyDescent="0.25">
      <c r="A575" s="6">
        <v>78</v>
      </c>
      <c r="B575" s="55" t="s">
        <v>222</v>
      </c>
      <c r="C575" s="54" t="s">
        <v>1232</v>
      </c>
      <c r="D575" s="54" t="s">
        <v>868</v>
      </c>
      <c r="E575" s="7" t="s">
        <v>605</v>
      </c>
      <c r="F575" s="8" t="s">
        <v>129</v>
      </c>
      <c r="G575" s="8" t="s">
        <v>647</v>
      </c>
      <c r="H575" s="8" t="s">
        <v>505</v>
      </c>
      <c r="I575" s="8">
        <v>0.13</v>
      </c>
      <c r="J575" s="8" t="s">
        <v>527</v>
      </c>
      <c r="K575" s="84"/>
      <c r="L575" s="8" t="s">
        <v>500</v>
      </c>
      <c r="M575" s="8" t="s">
        <v>130</v>
      </c>
      <c r="N575" s="8" t="s">
        <v>17</v>
      </c>
      <c r="O575" s="85">
        <v>40449</v>
      </c>
      <c r="P575" s="76" t="s">
        <v>1269</v>
      </c>
    </row>
    <row r="576" spans="1:17" ht="30" x14ac:dyDescent="0.25">
      <c r="A576" s="6">
        <v>27</v>
      </c>
      <c r="B576" s="55" t="s">
        <v>222</v>
      </c>
      <c r="C576" s="54" t="s">
        <v>1176</v>
      </c>
      <c r="D576" s="54" t="s">
        <v>844</v>
      </c>
      <c r="E576" s="8" t="s">
        <v>605</v>
      </c>
      <c r="F576" s="8" t="s">
        <v>56</v>
      </c>
      <c r="G576" s="8" t="s">
        <v>784</v>
      </c>
      <c r="H576" s="8" t="s">
        <v>505</v>
      </c>
      <c r="I576" s="91">
        <v>127.9</v>
      </c>
      <c r="J576" s="8" t="s">
        <v>527</v>
      </c>
      <c r="K576" s="87">
        <v>0</v>
      </c>
      <c r="L576" s="8" t="s">
        <v>478</v>
      </c>
      <c r="M576" s="8" t="s">
        <v>57</v>
      </c>
      <c r="N576" s="8" t="s">
        <v>22</v>
      </c>
      <c r="O576" s="88">
        <v>41178</v>
      </c>
      <c r="P576" s="76" t="s">
        <v>1269</v>
      </c>
    </row>
    <row r="577" spans="1:16" ht="45" x14ac:dyDescent="0.25">
      <c r="A577" s="6">
        <v>26</v>
      </c>
      <c r="B577" s="55" t="s">
        <v>222</v>
      </c>
      <c r="C577" s="54" t="s">
        <v>1251</v>
      </c>
      <c r="D577" s="54" t="s">
        <v>878</v>
      </c>
      <c r="E577" s="7" t="s">
        <v>605</v>
      </c>
      <c r="F577" s="8" t="s">
        <v>783</v>
      </c>
      <c r="G577" s="8" t="s">
        <v>784</v>
      </c>
      <c r="H577" s="8" t="s">
        <v>505</v>
      </c>
      <c r="I577" s="8" t="s">
        <v>515</v>
      </c>
      <c r="J577" s="8" t="s">
        <v>499</v>
      </c>
      <c r="K577" s="87">
        <v>0</v>
      </c>
      <c r="L577" s="8"/>
      <c r="M577" s="8" t="s">
        <v>785</v>
      </c>
      <c r="N577" s="8" t="s">
        <v>9</v>
      </c>
      <c r="O577" s="85">
        <v>39155</v>
      </c>
      <c r="P577" s="76" t="s">
        <v>1269</v>
      </c>
    </row>
    <row r="578" spans="1:16" ht="45" x14ac:dyDescent="0.25">
      <c r="A578" s="6">
        <v>81</v>
      </c>
      <c r="B578" s="55" t="s">
        <v>222</v>
      </c>
      <c r="C578" s="54" t="s">
        <v>1233</v>
      </c>
      <c r="D578" s="54" t="s">
        <v>869</v>
      </c>
      <c r="E578" s="7" t="s">
        <v>605</v>
      </c>
      <c r="F578" s="8" t="s">
        <v>602</v>
      </c>
      <c r="G578" s="8" t="s">
        <v>603</v>
      </c>
      <c r="H578" s="8" t="s">
        <v>505</v>
      </c>
      <c r="I578" s="8">
        <v>0.09</v>
      </c>
      <c r="J578" s="8" t="s">
        <v>527</v>
      </c>
      <c r="K578" s="84"/>
      <c r="L578" s="8" t="s">
        <v>500</v>
      </c>
      <c r="M578" s="8" t="s">
        <v>604</v>
      </c>
      <c r="N578" s="8" t="s">
        <v>17</v>
      </c>
      <c r="O578" s="85">
        <v>40441</v>
      </c>
      <c r="P578" s="76" t="s">
        <v>1269</v>
      </c>
    </row>
    <row r="579" spans="1:16" ht="30" x14ac:dyDescent="0.25">
      <c r="A579" s="6">
        <v>82</v>
      </c>
      <c r="B579" s="54" t="s">
        <v>223</v>
      </c>
      <c r="C579" s="54" t="s">
        <v>1178</v>
      </c>
      <c r="D579" s="54" t="s">
        <v>847</v>
      </c>
      <c r="E579" s="7" t="s">
        <v>605</v>
      </c>
      <c r="F579" s="8" t="s">
        <v>224</v>
      </c>
      <c r="G579" s="7" t="s">
        <v>794</v>
      </c>
      <c r="H579" s="8" t="s">
        <v>475</v>
      </c>
      <c r="I579" s="8">
        <v>0.13</v>
      </c>
      <c r="J579" s="8" t="s">
        <v>527</v>
      </c>
      <c r="K579" s="84"/>
      <c r="L579" s="8" t="s">
        <v>500</v>
      </c>
      <c r="M579" s="8" t="s">
        <v>225</v>
      </c>
      <c r="N579" s="8" t="s">
        <v>17</v>
      </c>
      <c r="O579" s="85">
        <v>39778</v>
      </c>
      <c r="P579" s="76" t="s">
        <v>1269</v>
      </c>
    </row>
    <row r="580" spans="1:16" ht="45" x14ac:dyDescent="0.25">
      <c r="A580" s="6">
        <v>16</v>
      </c>
      <c r="B580" s="54" t="s">
        <v>226</v>
      </c>
      <c r="C580" s="54" t="s">
        <v>1200</v>
      </c>
      <c r="D580" s="54" t="s">
        <v>855</v>
      </c>
      <c r="E580" s="7" t="s">
        <v>639</v>
      </c>
      <c r="F580" s="9" t="s">
        <v>92</v>
      </c>
      <c r="G580" s="8" t="s">
        <v>804</v>
      </c>
      <c r="H580" s="8" t="s">
        <v>475</v>
      </c>
      <c r="I580" s="8">
        <v>0.42</v>
      </c>
      <c r="J580" s="8" t="s">
        <v>683</v>
      </c>
      <c r="K580" s="84"/>
      <c r="L580" s="8" t="s">
        <v>478</v>
      </c>
      <c r="M580" s="8" t="s">
        <v>805</v>
      </c>
      <c r="N580" s="8" t="s">
        <v>9</v>
      </c>
      <c r="O580" s="85">
        <v>39240</v>
      </c>
      <c r="P580" s="76" t="s">
        <v>1268</v>
      </c>
    </row>
    <row r="581" spans="1:16" ht="45" x14ac:dyDescent="0.25">
      <c r="A581" s="6">
        <v>22</v>
      </c>
      <c r="B581" s="54" t="s">
        <v>226</v>
      </c>
      <c r="C581" s="54" t="s">
        <v>1235</v>
      </c>
      <c r="D581" s="54" t="s">
        <v>855</v>
      </c>
      <c r="E581" s="7" t="s">
        <v>639</v>
      </c>
      <c r="F581" s="9" t="s">
        <v>92</v>
      </c>
      <c r="G581" s="8" t="s">
        <v>686</v>
      </c>
      <c r="H581" s="8" t="s">
        <v>475</v>
      </c>
      <c r="I581" s="94">
        <v>0.04</v>
      </c>
      <c r="J581" s="8" t="s">
        <v>683</v>
      </c>
      <c r="K581" s="84"/>
      <c r="L581" s="8" t="s">
        <v>478</v>
      </c>
      <c r="M581" s="8" t="s">
        <v>687</v>
      </c>
      <c r="N581" s="8" t="s">
        <v>9</v>
      </c>
      <c r="O581" s="85">
        <v>39240</v>
      </c>
      <c r="P581" s="76" t="s">
        <v>1268</v>
      </c>
    </row>
    <row r="582" spans="1:16" ht="90" x14ac:dyDescent="0.25">
      <c r="A582" s="6">
        <v>37</v>
      </c>
      <c r="B582" s="54" t="s">
        <v>226</v>
      </c>
      <c r="C582" s="54" t="s">
        <v>1210</v>
      </c>
      <c r="D582" s="54" t="s">
        <v>857</v>
      </c>
      <c r="E582" s="7" t="s">
        <v>639</v>
      </c>
      <c r="F582" s="9" t="s">
        <v>96</v>
      </c>
      <c r="G582" s="8" t="s">
        <v>792</v>
      </c>
      <c r="H582" s="8" t="s">
        <v>475</v>
      </c>
      <c r="I582" s="8">
        <v>3</v>
      </c>
      <c r="J582" s="8" t="s">
        <v>488</v>
      </c>
      <c r="K582" s="84"/>
      <c r="L582" s="8" t="s">
        <v>478</v>
      </c>
      <c r="M582" s="8" t="s">
        <v>793</v>
      </c>
      <c r="N582" s="8" t="s">
        <v>22</v>
      </c>
      <c r="O582" s="85">
        <v>39276</v>
      </c>
      <c r="P582" s="76" t="s">
        <v>1268</v>
      </c>
    </row>
    <row r="583" spans="1:16" ht="45" x14ac:dyDescent="0.25">
      <c r="A583" s="6">
        <v>39</v>
      </c>
      <c r="B583" s="54" t="s">
        <v>226</v>
      </c>
      <c r="C583" s="54" t="s">
        <v>1211</v>
      </c>
      <c r="D583" s="54" t="s">
        <v>857</v>
      </c>
      <c r="E583" s="7" t="s">
        <v>639</v>
      </c>
      <c r="F583" s="9" t="s">
        <v>96</v>
      </c>
      <c r="G583" s="8" t="s">
        <v>787</v>
      </c>
      <c r="H583" s="8" t="s">
        <v>475</v>
      </c>
      <c r="I583" s="8">
        <v>2.7</v>
      </c>
      <c r="J583" s="8" t="s">
        <v>488</v>
      </c>
      <c r="K583" s="84"/>
      <c r="L583" s="8" t="s">
        <v>478</v>
      </c>
      <c r="M583" s="8" t="s">
        <v>788</v>
      </c>
      <c r="N583" s="8" t="s">
        <v>22</v>
      </c>
      <c r="O583" s="85">
        <v>39276</v>
      </c>
      <c r="P583" s="76" t="s">
        <v>1268</v>
      </c>
    </row>
    <row r="584" spans="1:16" ht="45" x14ac:dyDescent="0.25">
      <c r="A584" s="6">
        <v>23</v>
      </c>
      <c r="B584" s="55" t="s">
        <v>226</v>
      </c>
      <c r="C584" s="54" t="s">
        <v>1206</v>
      </c>
      <c r="D584" s="54" t="s">
        <v>856</v>
      </c>
      <c r="E584" s="7" t="s">
        <v>639</v>
      </c>
      <c r="F584" s="8" t="s">
        <v>93</v>
      </c>
      <c r="G584" s="8" t="s">
        <v>645</v>
      </c>
      <c r="H584" s="8" t="s">
        <v>475</v>
      </c>
      <c r="I584" s="8">
        <v>30.5</v>
      </c>
      <c r="J584" s="8" t="s">
        <v>499</v>
      </c>
      <c r="K584" s="87">
        <v>0.3</v>
      </c>
      <c r="L584" s="8"/>
      <c r="M584" s="11" t="s">
        <v>646</v>
      </c>
      <c r="N584" s="8" t="s">
        <v>17</v>
      </c>
      <c r="O584" s="85">
        <v>38258</v>
      </c>
      <c r="P584" s="76" t="s">
        <v>1268</v>
      </c>
    </row>
    <row r="585" spans="1:16" ht="45" x14ac:dyDescent="0.25">
      <c r="A585" s="6">
        <v>24</v>
      </c>
      <c r="B585" s="55" t="s">
        <v>226</v>
      </c>
      <c r="C585" s="54" t="s">
        <v>1207</v>
      </c>
      <c r="D585" s="54" t="s">
        <v>856</v>
      </c>
      <c r="E585" s="7" t="s">
        <v>639</v>
      </c>
      <c r="F585" s="8" t="s">
        <v>93</v>
      </c>
      <c r="G585" s="8" t="s">
        <v>641</v>
      </c>
      <c r="H585" s="8" t="s">
        <v>475</v>
      </c>
      <c r="I585" s="8">
        <v>30.5</v>
      </c>
      <c r="J585" s="8" t="s">
        <v>499</v>
      </c>
      <c r="K585" s="87">
        <v>0.3</v>
      </c>
      <c r="L585" s="8"/>
      <c r="M585" s="11" t="s">
        <v>642</v>
      </c>
      <c r="N585" s="8" t="s">
        <v>17</v>
      </c>
      <c r="O585" s="85">
        <v>38258</v>
      </c>
      <c r="P585" s="76" t="s">
        <v>1268</v>
      </c>
    </row>
    <row r="586" spans="1:16" ht="45" x14ac:dyDescent="0.25">
      <c r="A586" s="6">
        <v>25</v>
      </c>
      <c r="B586" s="55" t="s">
        <v>226</v>
      </c>
      <c r="C586" s="54" t="s">
        <v>1208</v>
      </c>
      <c r="D586" s="54" t="s">
        <v>856</v>
      </c>
      <c r="E586" s="7" t="s">
        <v>639</v>
      </c>
      <c r="F586" s="8" t="s">
        <v>93</v>
      </c>
      <c r="G586" s="11" t="s">
        <v>643</v>
      </c>
      <c r="H586" s="8" t="s">
        <v>475</v>
      </c>
      <c r="I586" s="8">
        <v>30.5</v>
      </c>
      <c r="J586" s="8" t="s">
        <v>499</v>
      </c>
      <c r="K586" s="87">
        <v>0.3</v>
      </c>
      <c r="L586" s="8"/>
      <c r="M586" s="11" t="s">
        <v>644</v>
      </c>
      <c r="N586" s="8" t="s">
        <v>17</v>
      </c>
      <c r="O586" s="85">
        <v>38258</v>
      </c>
      <c r="P586" s="76" t="s">
        <v>1268</v>
      </c>
    </row>
    <row r="587" spans="1:16" ht="45" x14ac:dyDescent="0.25">
      <c r="A587" s="6">
        <v>29</v>
      </c>
      <c r="B587" s="55" t="s">
        <v>226</v>
      </c>
      <c r="C587" s="54" t="s">
        <v>1209</v>
      </c>
      <c r="D587" s="54" t="s">
        <v>856</v>
      </c>
      <c r="E587" s="7" t="s">
        <v>639</v>
      </c>
      <c r="F587" s="8" t="s">
        <v>93</v>
      </c>
      <c r="G587" s="8" t="s">
        <v>630</v>
      </c>
      <c r="H587" s="8" t="s">
        <v>475</v>
      </c>
      <c r="I587" s="8">
        <v>30.5</v>
      </c>
      <c r="J587" s="8" t="s">
        <v>499</v>
      </c>
      <c r="K587" s="87">
        <v>0.3</v>
      </c>
      <c r="L587" s="8"/>
      <c r="M587" s="8" t="s">
        <v>631</v>
      </c>
      <c r="N587" s="8" t="s">
        <v>17</v>
      </c>
      <c r="O587" s="85">
        <v>38258</v>
      </c>
      <c r="P587" s="76" t="s">
        <v>1268</v>
      </c>
    </row>
    <row r="588" spans="1:16" ht="60" x14ac:dyDescent="0.25">
      <c r="A588" s="6">
        <v>38</v>
      </c>
      <c r="B588" s="55" t="s">
        <v>226</v>
      </c>
      <c r="C588" s="54" t="s">
        <v>1212</v>
      </c>
      <c r="D588" s="54" t="s">
        <v>826</v>
      </c>
      <c r="E588" s="7" t="s">
        <v>639</v>
      </c>
      <c r="F588" s="8" t="s">
        <v>14</v>
      </c>
      <c r="G588" s="8" t="s">
        <v>787</v>
      </c>
      <c r="H588" s="8" t="s">
        <v>475</v>
      </c>
      <c r="I588" s="8">
        <v>1.1200000000000001</v>
      </c>
      <c r="J588" s="8" t="s">
        <v>476</v>
      </c>
      <c r="K588" s="84"/>
      <c r="L588" s="8" t="s">
        <v>478</v>
      </c>
      <c r="M588" s="8" t="s">
        <v>788</v>
      </c>
      <c r="N588" s="8" t="s">
        <v>9</v>
      </c>
      <c r="O588" s="85">
        <v>38812</v>
      </c>
      <c r="P588" s="76" t="s">
        <v>1268</v>
      </c>
    </row>
    <row r="589" spans="1:16" ht="60" x14ac:dyDescent="0.25">
      <c r="A589" s="6">
        <v>41</v>
      </c>
      <c r="B589" s="55" t="s">
        <v>226</v>
      </c>
      <c r="C589" s="54" t="s">
        <v>1213</v>
      </c>
      <c r="D589" s="54" t="s">
        <v>826</v>
      </c>
      <c r="E589" s="7" t="s">
        <v>639</v>
      </c>
      <c r="F589" s="8" t="s">
        <v>14</v>
      </c>
      <c r="G589" s="8" t="s">
        <v>790</v>
      </c>
      <c r="H589" s="8" t="s">
        <v>475</v>
      </c>
      <c r="I589" s="8">
        <v>1.07</v>
      </c>
      <c r="J589" s="8" t="s">
        <v>476</v>
      </c>
      <c r="K589" s="84"/>
      <c r="L589" s="8" t="s">
        <v>478</v>
      </c>
      <c r="M589" s="8" t="s">
        <v>791</v>
      </c>
      <c r="N589" s="8" t="s">
        <v>9</v>
      </c>
      <c r="O589" s="85">
        <v>38812</v>
      </c>
      <c r="P589" s="76" t="s">
        <v>1268</v>
      </c>
    </row>
    <row r="590" spans="1:16" ht="60" x14ac:dyDescent="0.25">
      <c r="A590" s="6">
        <v>43</v>
      </c>
      <c r="B590" s="55" t="s">
        <v>226</v>
      </c>
      <c r="C590" s="54" t="s">
        <v>1252</v>
      </c>
      <c r="D590" s="54" t="s">
        <v>826</v>
      </c>
      <c r="E590" s="7" t="s">
        <v>639</v>
      </c>
      <c r="F590" s="8" t="s">
        <v>14</v>
      </c>
      <c r="G590" s="8" t="s">
        <v>760</v>
      </c>
      <c r="H590" s="8" t="s">
        <v>505</v>
      </c>
      <c r="I590" s="8">
        <v>0.25</v>
      </c>
      <c r="J590" s="8" t="s">
        <v>476</v>
      </c>
      <c r="K590" s="84"/>
      <c r="L590" s="8" t="s">
        <v>478</v>
      </c>
      <c r="M590" s="8" t="s">
        <v>761</v>
      </c>
      <c r="N590" s="8" t="s">
        <v>9</v>
      </c>
      <c r="O590" s="85">
        <v>38812</v>
      </c>
      <c r="P590" s="76" t="s">
        <v>1268</v>
      </c>
    </row>
    <row r="591" spans="1:16" ht="45" x14ac:dyDescent="0.25">
      <c r="A591" s="6">
        <v>113</v>
      </c>
      <c r="B591" s="55" t="s">
        <v>227</v>
      </c>
      <c r="C591" s="54" t="s">
        <v>1197</v>
      </c>
      <c r="D591" s="54" t="s">
        <v>852</v>
      </c>
      <c r="E591" s="102" t="s">
        <v>704</v>
      </c>
      <c r="F591" s="8" t="s">
        <v>79</v>
      </c>
      <c r="G591" s="8" t="s">
        <v>814</v>
      </c>
      <c r="H591" s="8" t="s">
        <v>658</v>
      </c>
      <c r="I591" s="8">
        <v>719</v>
      </c>
      <c r="J591" s="8" t="s">
        <v>699</v>
      </c>
      <c r="K591" s="87">
        <v>0.38</v>
      </c>
      <c r="L591" s="8" t="s">
        <v>500</v>
      </c>
      <c r="M591" s="8" t="s">
        <v>80</v>
      </c>
      <c r="N591" s="8" t="s">
        <v>17</v>
      </c>
      <c r="O591" s="88">
        <v>41071</v>
      </c>
      <c r="P591" s="76" t="s">
        <v>1269</v>
      </c>
    </row>
    <row r="592" spans="1:16" ht="75" x14ac:dyDescent="0.25">
      <c r="A592" s="6">
        <v>10</v>
      </c>
      <c r="B592" s="55" t="s">
        <v>228</v>
      </c>
      <c r="C592" s="54" t="s">
        <v>1149</v>
      </c>
      <c r="D592" s="54" t="s">
        <v>828</v>
      </c>
      <c r="E592" s="8" t="s">
        <v>704</v>
      </c>
      <c r="F592" s="8" t="s">
        <v>21</v>
      </c>
      <c r="G592" s="8" t="s">
        <v>731</v>
      </c>
      <c r="H592" s="8" t="s">
        <v>475</v>
      </c>
      <c r="I592" s="8">
        <v>10</v>
      </c>
      <c r="J592" s="8" t="s">
        <v>499</v>
      </c>
      <c r="K592" s="84"/>
      <c r="L592" s="8" t="s">
        <v>478</v>
      </c>
      <c r="M592" s="8" t="s">
        <v>732</v>
      </c>
      <c r="N592" s="8" t="s">
        <v>229</v>
      </c>
      <c r="O592" s="85">
        <v>39982</v>
      </c>
      <c r="P592" s="76" t="s">
        <v>1269</v>
      </c>
    </row>
    <row r="593" spans="1:16" ht="75" x14ac:dyDescent="0.25">
      <c r="A593" s="6">
        <v>11</v>
      </c>
      <c r="B593" s="55" t="s">
        <v>228</v>
      </c>
      <c r="C593" s="54" t="s">
        <v>1150</v>
      </c>
      <c r="D593" s="54" t="s">
        <v>828</v>
      </c>
      <c r="E593" s="8" t="s">
        <v>704</v>
      </c>
      <c r="F593" s="8" t="s">
        <v>21</v>
      </c>
      <c r="G593" s="8" t="s">
        <v>727</v>
      </c>
      <c r="H593" s="8" t="s">
        <v>475</v>
      </c>
      <c r="I593" s="8">
        <v>10</v>
      </c>
      <c r="J593" s="8" t="s">
        <v>499</v>
      </c>
      <c r="K593" s="84"/>
      <c r="L593" s="8" t="s">
        <v>478</v>
      </c>
      <c r="M593" s="8" t="s">
        <v>728</v>
      </c>
      <c r="N593" s="8" t="s">
        <v>229</v>
      </c>
      <c r="O593" s="85">
        <v>39982</v>
      </c>
      <c r="P593" s="76" t="s">
        <v>1269</v>
      </c>
    </row>
    <row r="594" spans="1:16" ht="45" x14ac:dyDescent="0.25">
      <c r="A594" s="6">
        <v>12</v>
      </c>
      <c r="B594" s="55" t="s">
        <v>228</v>
      </c>
      <c r="C594" s="54" t="s">
        <v>1151</v>
      </c>
      <c r="D594" s="54" t="s">
        <v>829</v>
      </c>
      <c r="E594" s="8" t="s">
        <v>704</v>
      </c>
      <c r="F594" s="8" t="s">
        <v>21</v>
      </c>
      <c r="G594" s="8" t="s">
        <v>727</v>
      </c>
      <c r="H594" s="8" t="s">
        <v>475</v>
      </c>
      <c r="I594" s="8">
        <v>38</v>
      </c>
      <c r="J594" s="8" t="s">
        <v>499</v>
      </c>
      <c r="K594" s="84"/>
      <c r="L594" s="8" t="s">
        <v>478</v>
      </c>
      <c r="M594" s="8" t="s">
        <v>728</v>
      </c>
      <c r="N594" s="8" t="s">
        <v>22</v>
      </c>
      <c r="O594" s="85">
        <v>39982</v>
      </c>
      <c r="P594" s="76" t="s">
        <v>1269</v>
      </c>
    </row>
    <row r="595" spans="1:16" ht="30" x14ac:dyDescent="0.25">
      <c r="A595" s="6">
        <v>120</v>
      </c>
      <c r="B595" s="55" t="s">
        <v>228</v>
      </c>
      <c r="C595" s="54" t="s">
        <v>1192</v>
      </c>
      <c r="D595" s="54" t="s">
        <v>849</v>
      </c>
      <c r="E595" s="8" t="s">
        <v>704</v>
      </c>
      <c r="F595" s="8" t="s">
        <v>65</v>
      </c>
      <c r="G595" s="8" t="s">
        <v>692</v>
      </c>
      <c r="H595" s="8" t="s">
        <v>658</v>
      </c>
      <c r="I595" s="8">
        <v>24.1</v>
      </c>
      <c r="J595" s="8" t="s">
        <v>499</v>
      </c>
      <c r="K595" s="87">
        <v>0.34</v>
      </c>
      <c r="L595" s="8" t="s">
        <v>500</v>
      </c>
      <c r="M595" s="8" t="s">
        <v>66</v>
      </c>
      <c r="N595" s="8" t="s">
        <v>17</v>
      </c>
      <c r="O595" s="88">
        <v>41129</v>
      </c>
      <c r="P595" s="76" t="s">
        <v>1269</v>
      </c>
    </row>
    <row r="596" spans="1:16" ht="45" x14ac:dyDescent="0.25">
      <c r="A596" s="6">
        <v>6</v>
      </c>
      <c r="B596" s="55" t="s">
        <v>230</v>
      </c>
      <c r="C596" s="54" t="s">
        <v>1160</v>
      </c>
      <c r="D596" s="54" t="s">
        <v>836</v>
      </c>
      <c r="E596" s="8" t="s">
        <v>668</v>
      </c>
      <c r="F596" s="8" t="s">
        <v>30</v>
      </c>
      <c r="G596" s="8" t="s">
        <v>740</v>
      </c>
      <c r="H596" s="8" t="s">
        <v>658</v>
      </c>
      <c r="I596" s="8">
        <v>101.84</v>
      </c>
      <c r="J596" s="8" t="s">
        <v>538</v>
      </c>
      <c r="K596" s="87">
        <v>0</v>
      </c>
      <c r="L596" s="8" t="s">
        <v>478</v>
      </c>
      <c r="M596" s="8" t="s">
        <v>741</v>
      </c>
      <c r="N596" s="8" t="s">
        <v>742</v>
      </c>
      <c r="O596" s="88">
        <v>41074</v>
      </c>
      <c r="P596" s="76" t="s">
        <v>1269</v>
      </c>
    </row>
    <row r="597" spans="1:16" ht="45" x14ac:dyDescent="0.25">
      <c r="A597" s="6">
        <v>4</v>
      </c>
      <c r="B597" s="55" t="s">
        <v>230</v>
      </c>
      <c r="C597" s="54" t="s">
        <v>1161</v>
      </c>
      <c r="D597" s="54" t="s">
        <v>834</v>
      </c>
      <c r="E597" s="8" t="s">
        <v>668</v>
      </c>
      <c r="F597" s="8" t="s">
        <v>30</v>
      </c>
      <c r="G597" s="8" t="s">
        <v>657</v>
      </c>
      <c r="H597" s="8" t="s">
        <v>658</v>
      </c>
      <c r="I597" s="8">
        <v>0</v>
      </c>
      <c r="J597" s="8" t="s">
        <v>499</v>
      </c>
      <c r="K597" s="87"/>
      <c r="L597" s="8" t="s">
        <v>500</v>
      </c>
      <c r="M597" s="8" t="s">
        <v>32</v>
      </c>
      <c r="N597" s="8" t="s">
        <v>17</v>
      </c>
      <c r="O597" s="88">
        <v>41074</v>
      </c>
      <c r="P597" s="76" t="s">
        <v>1269</v>
      </c>
    </row>
    <row r="598" spans="1:16" ht="45" x14ac:dyDescent="0.25">
      <c r="A598" s="6">
        <v>119</v>
      </c>
      <c r="B598" s="55" t="s">
        <v>230</v>
      </c>
      <c r="C598" s="54" t="s">
        <v>1162</v>
      </c>
      <c r="D598" s="54" t="s">
        <v>834</v>
      </c>
      <c r="E598" s="8" t="s">
        <v>668</v>
      </c>
      <c r="F598" s="8" t="s">
        <v>30</v>
      </c>
      <c r="G598" s="8" t="s">
        <v>806</v>
      </c>
      <c r="H598" s="8" t="s">
        <v>658</v>
      </c>
      <c r="I598" s="8">
        <v>7.48</v>
      </c>
      <c r="J598" s="8" t="s">
        <v>499</v>
      </c>
      <c r="K598" s="87"/>
      <c r="L598" s="8" t="s">
        <v>500</v>
      </c>
      <c r="M598" s="8" t="s">
        <v>31</v>
      </c>
      <c r="N598" s="8" t="s">
        <v>17</v>
      </c>
      <c r="O598" s="88">
        <v>41074</v>
      </c>
      <c r="P598" s="76" t="s">
        <v>1269</v>
      </c>
    </row>
    <row r="599" spans="1:16" ht="45" x14ac:dyDescent="0.25">
      <c r="A599" s="6">
        <v>7</v>
      </c>
      <c r="B599" s="55" t="s">
        <v>230</v>
      </c>
      <c r="C599" s="54" t="s">
        <v>1163</v>
      </c>
      <c r="D599" s="54" t="s">
        <v>837</v>
      </c>
      <c r="E599" s="8" t="s">
        <v>668</v>
      </c>
      <c r="F599" s="8" t="s">
        <v>30</v>
      </c>
      <c r="G599" s="8" t="s">
        <v>740</v>
      </c>
      <c r="H599" s="8" t="s">
        <v>658</v>
      </c>
      <c r="I599" s="8">
        <v>0.03</v>
      </c>
      <c r="J599" s="8" t="s">
        <v>488</v>
      </c>
      <c r="K599" s="87"/>
      <c r="L599" s="8" t="s">
        <v>478</v>
      </c>
      <c r="M599" s="8" t="s">
        <v>741</v>
      </c>
      <c r="N599" s="8" t="s">
        <v>22</v>
      </c>
      <c r="O599" s="88">
        <v>41074</v>
      </c>
      <c r="P599" s="76" t="s">
        <v>1269</v>
      </c>
    </row>
    <row r="600" spans="1:16" ht="30" x14ac:dyDescent="0.25">
      <c r="A600" s="6">
        <v>5</v>
      </c>
      <c r="B600" s="55" t="s">
        <v>230</v>
      </c>
      <c r="C600" s="54" t="s">
        <v>1164</v>
      </c>
      <c r="D600" s="54" t="s">
        <v>835</v>
      </c>
      <c r="E600" s="8" t="s">
        <v>668</v>
      </c>
      <c r="F600" s="8" t="s">
        <v>677</v>
      </c>
      <c r="G600" s="8" t="s">
        <v>678</v>
      </c>
      <c r="H600" s="8" t="s">
        <v>475</v>
      </c>
      <c r="I600" s="8">
        <v>0.5</v>
      </c>
      <c r="J600" s="8" t="s">
        <v>527</v>
      </c>
      <c r="K600" s="87">
        <v>0.55000000000000004</v>
      </c>
      <c r="L600" s="8" t="s">
        <v>500</v>
      </c>
      <c r="M600" s="8" t="s">
        <v>679</v>
      </c>
      <c r="N600" s="8" t="s">
        <v>17</v>
      </c>
      <c r="O600" s="85">
        <v>40941</v>
      </c>
      <c r="P600" s="76" t="s">
        <v>1269</v>
      </c>
    </row>
    <row r="601" spans="1:16" ht="30" x14ac:dyDescent="0.25">
      <c r="A601" s="6">
        <v>120</v>
      </c>
      <c r="B601" s="55" t="s">
        <v>231</v>
      </c>
      <c r="C601" s="54" t="s">
        <v>1192</v>
      </c>
      <c r="D601" s="54" t="s">
        <v>849</v>
      </c>
      <c r="E601" s="8" t="s">
        <v>705</v>
      </c>
      <c r="F601" s="8" t="s">
        <v>65</v>
      </c>
      <c r="G601" s="8" t="s">
        <v>692</v>
      </c>
      <c r="H601" s="8" t="s">
        <v>658</v>
      </c>
      <c r="I601" s="8">
        <v>24.1</v>
      </c>
      <c r="J601" s="8" t="s">
        <v>499</v>
      </c>
      <c r="K601" s="87">
        <v>0.34</v>
      </c>
      <c r="L601" s="8" t="s">
        <v>500</v>
      </c>
      <c r="M601" s="8" t="s">
        <v>66</v>
      </c>
      <c r="N601" s="8" t="s">
        <v>17</v>
      </c>
      <c r="O601" s="88">
        <v>41129</v>
      </c>
      <c r="P601" s="76" t="s">
        <v>1269</v>
      </c>
    </row>
    <row r="602" spans="1:16" ht="45" x14ac:dyDescent="0.25">
      <c r="A602" s="6">
        <v>113</v>
      </c>
      <c r="B602" s="55" t="s">
        <v>232</v>
      </c>
      <c r="C602" s="54" t="s">
        <v>1197</v>
      </c>
      <c r="D602" s="54" t="s">
        <v>852</v>
      </c>
      <c r="E602" s="102" t="s">
        <v>706</v>
      </c>
      <c r="F602" s="8" t="s">
        <v>79</v>
      </c>
      <c r="G602" s="8" t="s">
        <v>814</v>
      </c>
      <c r="H602" s="8" t="s">
        <v>658</v>
      </c>
      <c r="I602" s="8">
        <v>719</v>
      </c>
      <c r="J602" s="8" t="s">
        <v>699</v>
      </c>
      <c r="K602" s="87">
        <v>0.38</v>
      </c>
      <c r="L602" s="8" t="s">
        <v>500</v>
      </c>
      <c r="M602" s="8" t="s">
        <v>80</v>
      </c>
      <c r="N602" s="8" t="s">
        <v>17</v>
      </c>
      <c r="O602" s="88">
        <v>41071</v>
      </c>
      <c r="P602" s="76" t="s">
        <v>1269</v>
      </c>
    </row>
    <row r="603" spans="1:16" ht="30" x14ac:dyDescent="0.25">
      <c r="A603" s="6">
        <v>114</v>
      </c>
      <c r="B603" s="54" t="s">
        <v>232</v>
      </c>
      <c r="C603" s="54" t="s">
        <v>1234</v>
      </c>
      <c r="D603" s="54" t="s">
        <v>870</v>
      </c>
      <c r="E603" s="8" t="s">
        <v>706</v>
      </c>
      <c r="F603" s="8" t="s">
        <v>135</v>
      </c>
      <c r="G603" s="8" t="s">
        <v>717</v>
      </c>
      <c r="H603" s="8" t="s">
        <v>505</v>
      </c>
      <c r="I603" s="94">
        <v>1.05</v>
      </c>
      <c r="J603" s="8" t="s">
        <v>718</v>
      </c>
      <c r="K603" s="87">
        <v>0.25</v>
      </c>
      <c r="L603" s="8" t="s">
        <v>500</v>
      </c>
      <c r="M603" s="8" t="s">
        <v>136</v>
      </c>
      <c r="N603" s="8" t="s">
        <v>17</v>
      </c>
      <c r="O603" s="85">
        <v>40260</v>
      </c>
      <c r="P603" s="76" t="s">
        <v>1269</v>
      </c>
    </row>
    <row r="604" spans="1:16" ht="30" x14ac:dyDescent="0.25">
      <c r="A604" s="6">
        <v>120</v>
      </c>
      <c r="B604" s="55" t="s">
        <v>232</v>
      </c>
      <c r="C604" s="54" t="s">
        <v>1192</v>
      </c>
      <c r="D604" s="54" t="s">
        <v>849</v>
      </c>
      <c r="E604" s="8" t="s">
        <v>706</v>
      </c>
      <c r="F604" s="8" t="s">
        <v>65</v>
      </c>
      <c r="G604" s="8" t="s">
        <v>692</v>
      </c>
      <c r="H604" s="8" t="s">
        <v>658</v>
      </c>
      <c r="I604" s="8">
        <v>24.1</v>
      </c>
      <c r="J604" s="8" t="s">
        <v>499</v>
      </c>
      <c r="K604" s="87">
        <v>0.34</v>
      </c>
      <c r="L604" s="8" t="s">
        <v>500</v>
      </c>
      <c r="M604" s="8" t="s">
        <v>66</v>
      </c>
      <c r="N604" s="8" t="s">
        <v>17</v>
      </c>
      <c r="O604" s="88">
        <v>41129</v>
      </c>
      <c r="P604" s="76" t="s">
        <v>1269</v>
      </c>
    </row>
    <row r="605" spans="1:16" ht="45" x14ac:dyDescent="0.25">
      <c r="A605" s="6">
        <v>113</v>
      </c>
      <c r="B605" s="55" t="s">
        <v>233</v>
      </c>
      <c r="C605" s="54" t="s">
        <v>1197</v>
      </c>
      <c r="D605" s="54" t="s">
        <v>852</v>
      </c>
      <c r="E605" s="102" t="s">
        <v>816</v>
      </c>
      <c r="F605" s="8" t="s">
        <v>79</v>
      </c>
      <c r="G605" s="8" t="s">
        <v>814</v>
      </c>
      <c r="H605" s="8" t="s">
        <v>658</v>
      </c>
      <c r="I605" s="8">
        <v>719</v>
      </c>
      <c r="J605" s="8" t="s">
        <v>699</v>
      </c>
      <c r="K605" s="87">
        <v>0.38</v>
      </c>
      <c r="L605" s="8" t="s">
        <v>500</v>
      </c>
      <c r="M605" s="8" t="s">
        <v>80</v>
      </c>
      <c r="N605" s="8" t="s">
        <v>17</v>
      </c>
      <c r="O605" s="88">
        <v>41071</v>
      </c>
      <c r="P605" s="76" t="s">
        <v>1269</v>
      </c>
    </row>
    <row r="606" spans="1:16" ht="45" x14ac:dyDescent="0.25">
      <c r="A606" s="6">
        <v>23</v>
      </c>
      <c r="B606" s="55" t="s">
        <v>234</v>
      </c>
      <c r="C606" s="54" t="s">
        <v>1206</v>
      </c>
      <c r="D606" s="54" t="s">
        <v>856</v>
      </c>
      <c r="E606" s="7" t="s">
        <v>640</v>
      </c>
      <c r="F606" s="8" t="s">
        <v>93</v>
      </c>
      <c r="G606" s="8" t="s">
        <v>645</v>
      </c>
      <c r="H606" s="8" t="s">
        <v>475</v>
      </c>
      <c r="I606" s="8">
        <v>30.5</v>
      </c>
      <c r="J606" s="8" t="s">
        <v>499</v>
      </c>
      <c r="K606" s="87">
        <v>0.3</v>
      </c>
      <c r="L606" s="8"/>
      <c r="M606" s="11" t="s">
        <v>646</v>
      </c>
      <c r="N606" s="8" t="s">
        <v>17</v>
      </c>
      <c r="O606" s="85">
        <v>38258</v>
      </c>
      <c r="P606" s="76" t="s">
        <v>1269</v>
      </c>
    </row>
    <row r="607" spans="1:16" ht="45" x14ac:dyDescent="0.25">
      <c r="A607" s="6">
        <v>24</v>
      </c>
      <c r="B607" s="55" t="s">
        <v>234</v>
      </c>
      <c r="C607" s="54" t="s">
        <v>1207</v>
      </c>
      <c r="D607" s="54" t="s">
        <v>856</v>
      </c>
      <c r="E607" s="7" t="s">
        <v>640</v>
      </c>
      <c r="F607" s="8" t="s">
        <v>93</v>
      </c>
      <c r="G607" s="8" t="s">
        <v>641</v>
      </c>
      <c r="H607" s="8" t="s">
        <v>475</v>
      </c>
      <c r="I607" s="8">
        <v>30.5</v>
      </c>
      <c r="J607" s="8" t="s">
        <v>499</v>
      </c>
      <c r="K607" s="87">
        <v>0.3</v>
      </c>
      <c r="L607" s="8"/>
      <c r="M607" s="11" t="s">
        <v>642</v>
      </c>
      <c r="N607" s="8" t="s">
        <v>17</v>
      </c>
      <c r="O607" s="85">
        <v>38258</v>
      </c>
      <c r="P607" s="76" t="s">
        <v>1269</v>
      </c>
    </row>
    <row r="608" spans="1:16" ht="45" x14ac:dyDescent="0.25">
      <c r="A608" s="6">
        <v>25</v>
      </c>
      <c r="B608" s="55" t="s">
        <v>234</v>
      </c>
      <c r="C608" s="54" t="s">
        <v>1208</v>
      </c>
      <c r="D608" s="54" t="s">
        <v>856</v>
      </c>
      <c r="E608" s="7" t="s">
        <v>640</v>
      </c>
      <c r="F608" s="8" t="s">
        <v>93</v>
      </c>
      <c r="G608" s="11" t="s">
        <v>643</v>
      </c>
      <c r="H608" s="8" t="s">
        <v>475</v>
      </c>
      <c r="I608" s="8">
        <v>30.5</v>
      </c>
      <c r="J608" s="8" t="s">
        <v>499</v>
      </c>
      <c r="K608" s="87">
        <v>0.3</v>
      </c>
      <c r="L608" s="8"/>
      <c r="M608" s="11" t="s">
        <v>644</v>
      </c>
      <c r="N608" s="8" t="s">
        <v>17</v>
      </c>
      <c r="O608" s="85">
        <v>38258</v>
      </c>
      <c r="P608" s="76" t="s">
        <v>1269</v>
      </c>
    </row>
    <row r="609" spans="1:16" ht="45" x14ac:dyDescent="0.25">
      <c r="A609" s="6">
        <v>29</v>
      </c>
      <c r="B609" s="55" t="s">
        <v>234</v>
      </c>
      <c r="C609" s="54" t="s">
        <v>1209</v>
      </c>
      <c r="D609" s="54" t="s">
        <v>856</v>
      </c>
      <c r="E609" s="7" t="s">
        <v>640</v>
      </c>
      <c r="F609" s="8" t="s">
        <v>93</v>
      </c>
      <c r="G609" s="8" t="s">
        <v>630</v>
      </c>
      <c r="H609" s="8" t="s">
        <v>475</v>
      </c>
      <c r="I609" s="8">
        <v>30.5</v>
      </c>
      <c r="J609" s="8" t="s">
        <v>499</v>
      </c>
      <c r="K609" s="87">
        <v>0.3</v>
      </c>
      <c r="L609" s="8"/>
      <c r="M609" s="8" t="s">
        <v>631</v>
      </c>
      <c r="N609" s="8" t="s">
        <v>17</v>
      </c>
      <c r="O609" s="85">
        <v>38258</v>
      </c>
      <c r="P609" s="76" t="s">
        <v>1269</v>
      </c>
    </row>
    <row r="610" spans="1:16" ht="30" x14ac:dyDescent="0.25">
      <c r="A610" s="6">
        <v>120</v>
      </c>
      <c r="B610" s="55" t="s">
        <v>235</v>
      </c>
      <c r="C610" s="54" t="s">
        <v>1192</v>
      </c>
      <c r="D610" s="54" t="s">
        <v>849</v>
      </c>
      <c r="E610" s="8" t="s">
        <v>707</v>
      </c>
      <c r="F610" s="8" t="s">
        <v>65</v>
      </c>
      <c r="G610" s="8" t="s">
        <v>692</v>
      </c>
      <c r="H610" s="8" t="s">
        <v>658</v>
      </c>
      <c r="I610" s="8">
        <v>24.1</v>
      </c>
      <c r="J610" s="8" t="s">
        <v>499</v>
      </c>
      <c r="K610" s="87">
        <v>0.34</v>
      </c>
      <c r="L610" s="8" t="s">
        <v>500</v>
      </c>
      <c r="M610" s="8" t="s">
        <v>66</v>
      </c>
      <c r="N610" s="8" t="s">
        <v>17</v>
      </c>
      <c r="O610" s="88">
        <v>41129</v>
      </c>
      <c r="P610" s="76" t="s">
        <v>1269</v>
      </c>
    </row>
    <row r="611" spans="1:16" ht="45" x14ac:dyDescent="0.25">
      <c r="A611" s="6">
        <v>65</v>
      </c>
      <c r="B611" s="54" t="s">
        <v>236</v>
      </c>
      <c r="C611" s="54" t="s">
        <v>1253</v>
      </c>
      <c r="D611" s="54" t="s">
        <v>879</v>
      </c>
      <c r="E611" s="7" t="s">
        <v>563</v>
      </c>
      <c r="F611" s="8" t="s">
        <v>237</v>
      </c>
      <c r="G611" s="8" t="s">
        <v>750</v>
      </c>
      <c r="H611" s="8" t="s">
        <v>505</v>
      </c>
      <c r="I611" s="8">
        <v>2</v>
      </c>
      <c r="J611" s="8" t="s">
        <v>538</v>
      </c>
      <c r="K611" s="84"/>
      <c r="L611" s="8" t="s">
        <v>478</v>
      </c>
      <c r="M611" s="8" t="s">
        <v>751</v>
      </c>
      <c r="N611" s="8" t="s">
        <v>9</v>
      </c>
      <c r="O611" s="85">
        <v>39800</v>
      </c>
      <c r="P611" s="76" t="s">
        <v>1268</v>
      </c>
    </row>
    <row r="612" spans="1:16" ht="45" x14ac:dyDescent="0.25">
      <c r="A612" s="6">
        <v>67</v>
      </c>
      <c r="B612" s="54" t="s">
        <v>236</v>
      </c>
      <c r="C612" s="54" t="s">
        <v>1254</v>
      </c>
      <c r="D612" s="54" t="s">
        <v>879</v>
      </c>
      <c r="E612" s="7" t="s">
        <v>563</v>
      </c>
      <c r="F612" s="8" t="s">
        <v>237</v>
      </c>
      <c r="G612" s="8" t="s">
        <v>617</v>
      </c>
      <c r="H612" s="8" t="s">
        <v>505</v>
      </c>
      <c r="I612" s="8">
        <v>5</v>
      </c>
      <c r="J612" s="8" t="s">
        <v>538</v>
      </c>
      <c r="K612" s="84"/>
      <c r="L612" s="8" t="s">
        <v>478</v>
      </c>
      <c r="M612" s="8" t="s">
        <v>618</v>
      </c>
      <c r="N612" s="8" t="s">
        <v>9</v>
      </c>
      <c r="O612" s="85">
        <v>39800</v>
      </c>
      <c r="P612" s="76" t="s">
        <v>1268</v>
      </c>
    </row>
    <row r="613" spans="1:16" ht="45" x14ac:dyDescent="0.25">
      <c r="A613" s="6">
        <v>69</v>
      </c>
      <c r="B613" s="54" t="s">
        <v>236</v>
      </c>
      <c r="C613" s="54" t="s">
        <v>1255</v>
      </c>
      <c r="D613" s="54" t="s">
        <v>879</v>
      </c>
      <c r="E613" s="7" t="s">
        <v>563</v>
      </c>
      <c r="F613" s="8" t="s">
        <v>237</v>
      </c>
      <c r="G613" s="8" t="s">
        <v>743</v>
      </c>
      <c r="H613" s="8" t="s">
        <v>505</v>
      </c>
      <c r="I613" s="8">
        <v>0.7</v>
      </c>
      <c r="J613" s="8" t="s">
        <v>538</v>
      </c>
      <c r="K613" s="84"/>
      <c r="L613" s="8" t="s">
        <v>478</v>
      </c>
      <c r="M613" s="8" t="s">
        <v>744</v>
      </c>
      <c r="N613" s="8" t="s">
        <v>9</v>
      </c>
      <c r="O613" s="85">
        <v>39800</v>
      </c>
      <c r="P613" s="76" t="s">
        <v>1268</v>
      </c>
    </row>
    <row r="614" spans="1:16" ht="45" x14ac:dyDescent="0.25">
      <c r="A614" s="6">
        <v>75</v>
      </c>
      <c r="B614" s="54" t="s">
        <v>236</v>
      </c>
      <c r="C614" s="54" t="s">
        <v>1256</v>
      </c>
      <c r="D614" s="54" t="s">
        <v>879</v>
      </c>
      <c r="E614" s="7" t="s">
        <v>563</v>
      </c>
      <c r="F614" s="8" t="s">
        <v>237</v>
      </c>
      <c r="G614" s="8" t="s">
        <v>752</v>
      </c>
      <c r="H614" s="8" t="s">
        <v>505</v>
      </c>
      <c r="I614" s="8">
        <v>2</v>
      </c>
      <c r="J614" s="8" t="s">
        <v>538</v>
      </c>
      <c r="K614" s="84"/>
      <c r="L614" s="8" t="s">
        <v>478</v>
      </c>
      <c r="M614" s="8" t="s">
        <v>753</v>
      </c>
      <c r="N614" s="8" t="s">
        <v>9</v>
      </c>
      <c r="O614" s="85">
        <v>39800</v>
      </c>
      <c r="P614" s="76" t="s">
        <v>1268</v>
      </c>
    </row>
    <row r="615" spans="1:16" ht="45" x14ac:dyDescent="0.25">
      <c r="A615" s="6">
        <v>111</v>
      </c>
      <c r="B615" s="54" t="s">
        <v>236</v>
      </c>
      <c r="C615" s="54" t="s">
        <v>1257</v>
      </c>
      <c r="D615" s="54" t="s">
        <v>881</v>
      </c>
      <c r="E615" s="7" t="s">
        <v>563</v>
      </c>
      <c r="F615" s="8" t="s">
        <v>237</v>
      </c>
      <c r="G615" s="8" t="s">
        <v>620</v>
      </c>
      <c r="H615" s="8" t="s">
        <v>505</v>
      </c>
      <c r="I615" s="8">
        <v>0.56000000000000005</v>
      </c>
      <c r="J615" s="8" t="s">
        <v>565</v>
      </c>
      <c r="K615" s="84"/>
      <c r="L615" s="8" t="s">
        <v>500</v>
      </c>
      <c r="M615" s="8" t="s">
        <v>238</v>
      </c>
      <c r="N615" s="8" t="s">
        <v>17</v>
      </c>
      <c r="O615" s="85">
        <v>39800</v>
      </c>
      <c r="P615" s="76" t="s">
        <v>1268</v>
      </c>
    </row>
    <row r="616" spans="1:16" ht="45" x14ac:dyDescent="0.25">
      <c r="A616" s="6">
        <v>111</v>
      </c>
      <c r="B616" s="54" t="s">
        <v>236</v>
      </c>
      <c r="C616" s="54" t="s">
        <v>1257</v>
      </c>
      <c r="D616" s="54" t="s">
        <v>881</v>
      </c>
      <c r="E616" s="7" t="s">
        <v>563</v>
      </c>
      <c r="F616" s="8" t="s">
        <v>237</v>
      </c>
      <c r="G616" s="8" t="s">
        <v>620</v>
      </c>
      <c r="H616" s="8" t="s">
        <v>505</v>
      </c>
      <c r="I616" s="8">
        <v>0.42</v>
      </c>
      <c r="J616" s="8" t="s">
        <v>566</v>
      </c>
      <c r="K616" s="84"/>
      <c r="L616" s="8" t="s">
        <v>500</v>
      </c>
      <c r="M616" s="8" t="s">
        <v>238</v>
      </c>
      <c r="N616" s="8" t="s">
        <v>17</v>
      </c>
      <c r="O616" s="85">
        <v>39800</v>
      </c>
      <c r="P616" s="76" t="s">
        <v>1268</v>
      </c>
    </row>
    <row r="617" spans="1:16" ht="45" x14ac:dyDescent="0.25">
      <c r="A617" s="6">
        <v>112</v>
      </c>
      <c r="B617" s="54" t="s">
        <v>236</v>
      </c>
      <c r="C617" s="54" t="s">
        <v>1258</v>
      </c>
      <c r="D617" s="54" t="s">
        <v>881</v>
      </c>
      <c r="E617" s="7" t="s">
        <v>563</v>
      </c>
      <c r="F617" s="8" t="s">
        <v>237</v>
      </c>
      <c r="G617" s="8" t="s">
        <v>564</v>
      </c>
      <c r="H617" s="8" t="s">
        <v>505</v>
      </c>
      <c r="I617" s="8">
        <v>0.56000000000000005</v>
      </c>
      <c r="J617" s="8" t="s">
        <v>565</v>
      </c>
      <c r="K617" s="84"/>
      <c r="L617" s="8" t="s">
        <v>500</v>
      </c>
      <c r="M617" s="8" t="s">
        <v>239</v>
      </c>
      <c r="N617" s="8" t="s">
        <v>17</v>
      </c>
      <c r="O617" s="85">
        <v>39800</v>
      </c>
      <c r="P617" s="76" t="s">
        <v>1268</v>
      </c>
    </row>
    <row r="618" spans="1:16" ht="45" x14ac:dyDescent="0.25">
      <c r="A618" s="6">
        <v>112</v>
      </c>
      <c r="B618" s="54" t="s">
        <v>236</v>
      </c>
      <c r="C618" s="54" t="s">
        <v>1258</v>
      </c>
      <c r="D618" s="54" t="s">
        <v>881</v>
      </c>
      <c r="E618" s="7" t="s">
        <v>563</v>
      </c>
      <c r="F618" s="8" t="s">
        <v>237</v>
      </c>
      <c r="G618" s="8" t="s">
        <v>564</v>
      </c>
      <c r="H618" s="8" t="s">
        <v>505</v>
      </c>
      <c r="I618" s="8">
        <v>0.42</v>
      </c>
      <c r="J618" s="8" t="s">
        <v>566</v>
      </c>
      <c r="K618" s="84"/>
      <c r="L618" s="8" t="s">
        <v>500</v>
      </c>
      <c r="M618" s="8" t="s">
        <v>239</v>
      </c>
      <c r="N618" s="8" t="s">
        <v>17</v>
      </c>
      <c r="O618" s="85">
        <v>39800</v>
      </c>
      <c r="P618" s="76" t="s">
        <v>1268</v>
      </c>
    </row>
    <row r="619" spans="1:16" ht="45" x14ac:dyDescent="0.25">
      <c r="A619" s="6">
        <v>66</v>
      </c>
      <c r="B619" s="54" t="s">
        <v>236</v>
      </c>
      <c r="C619" s="54" t="s">
        <v>1259</v>
      </c>
      <c r="D619" s="54" t="s">
        <v>880</v>
      </c>
      <c r="E619" s="7" t="s">
        <v>563</v>
      </c>
      <c r="F619" s="8" t="s">
        <v>237</v>
      </c>
      <c r="G619" s="8" t="s">
        <v>750</v>
      </c>
      <c r="H619" s="8" t="s">
        <v>505</v>
      </c>
      <c r="I619" s="8">
        <v>7.0000000000000007E-2</v>
      </c>
      <c r="J619" s="8" t="s">
        <v>488</v>
      </c>
      <c r="K619" s="84"/>
      <c r="L619" s="8" t="s">
        <v>478</v>
      </c>
      <c r="M619" s="8" t="s">
        <v>751</v>
      </c>
      <c r="N619" s="8" t="s">
        <v>22</v>
      </c>
      <c r="O619" s="85">
        <v>39800</v>
      </c>
      <c r="P619" s="76" t="s">
        <v>1268</v>
      </c>
    </row>
    <row r="620" spans="1:16" ht="45" x14ac:dyDescent="0.25">
      <c r="A620" s="6">
        <v>68</v>
      </c>
      <c r="B620" s="54" t="s">
        <v>236</v>
      </c>
      <c r="C620" s="54" t="s">
        <v>1260</v>
      </c>
      <c r="D620" s="54" t="s">
        <v>880</v>
      </c>
      <c r="E620" s="7" t="s">
        <v>563</v>
      </c>
      <c r="F620" s="8" t="s">
        <v>237</v>
      </c>
      <c r="G620" s="8" t="s">
        <v>617</v>
      </c>
      <c r="H620" s="8" t="s">
        <v>505</v>
      </c>
      <c r="I620" s="8">
        <v>0.18</v>
      </c>
      <c r="J620" s="8" t="s">
        <v>488</v>
      </c>
      <c r="K620" s="84"/>
      <c r="L620" s="8" t="s">
        <v>478</v>
      </c>
      <c r="M620" s="8" t="s">
        <v>618</v>
      </c>
      <c r="N620" s="8" t="s">
        <v>22</v>
      </c>
      <c r="O620" s="85">
        <v>39800</v>
      </c>
      <c r="P620" s="76" t="s">
        <v>1268</v>
      </c>
    </row>
    <row r="621" spans="1:16" ht="45" x14ac:dyDescent="0.25">
      <c r="A621" s="6">
        <v>70</v>
      </c>
      <c r="B621" s="54" t="s">
        <v>236</v>
      </c>
      <c r="C621" s="54" t="s">
        <v>1261</v>
      </c>
      <c r="D621" s="54" t="s">
        <v>880</v>
      </c>
      <c r="E621" s="7" t="s">
        <v>563</v>
      </c>
      <c r="F621" s="8" t="s">
        <v>237</v>
      </c>
      <c r="G621" s="8" t="s">
        <v>743</v>
      </c>
      <c r="H621" s="8" t="s">
        <v>505</v>
      </c>
      <c r="I621" s="8">
        <v>8.9999999999999993E-3</v>
      </c>
      <c r="J621" s="8" t="s">
        <v>488</v>
      </c>
      <c r="K621" s="84"/>
      <c r="L621" s="8" t="s">
        <v>478</v>
      </c>
      <c r="M621" s="8" t="s">
        <v>744</v>
      </c>
      <c r="N621" s="8" t="s">
        <v>22</v>
      </c>
      <c r="O621" s="85">
        <v>39800</v>
      </c>
      <c r="P621" s="76" t="s">
        <v>1268</v>
      </c>
    </row>
    <row r="622" spans="1:16" ht="45" x14ac:dyDescent="0.25">
      <c r="A622" s="6">
        <v>71</v>
      </c>
      <c r="B622" s="54" t="s">
        <v>236</v>
      </c>
      <c r="C622" s="54" t="s">
        <v>1262</v>
      </c>
      <c r="D622" s="54" t="s">
        <v>880</v>
      </c>
      <c r="E622" s="7" t="s">
        <v>563</v>
      </c>
      <c r="F622" s="8" t="s">
        <v>237</v>
      </c>
      <c r="G622" s="8" t="s">
        <v>756</v>
      </c>
      <c r="H622" s="8" t="s">
        <v>505</v>
      </c>
      <c r="I622" s="8">
        <v>0.11</v>
      </c>
      <c r="J622" s="8" t="s">
        <v>488</v>
      </c>
      <c r="K622" s="84"/>
      <c r="L622" s="8" t="s">
        <v>478</v>
      </c>
      <c r="M622" s="8" t="s">
        <v>757</v>
      </c>
      <c r="N622" s="8" t="s">
        <v>22</v>
      </c>
      <c r="O622" s="85">
        <v>39800</v>
      </c>
      <c r="P622" s="76" t="s">
        <v>1268</v>
      </c>
    </row>
    <row r="623" spans="1:16" ht="45" x14ac:dyDescent="0.25">
      <c r="A623" s="6">
        <v>72</v>
      </c>
      <c r="B623" s="54" t="s">
        <v>236</v>
      </c>
      <c r="C623" s="54" t="s">
        <v>1263</v>
      </c>
      <c r="D623" s="54" t="s">
        <v>880</v>
      </c>
      <c r="E623" s="7" t="s">
        <v>563</v>
      </c>
      <c r="F623" s="8" t="s">
        <v>237</v>
      </c>
      <c r="G623" s="8" t="s">
        <v>725</v>
      </c>
      <c r="H623" s="8" t="s">
        <v>505</v>
      </c>
      <c r="I623" s="8">
        <v>0.24</v>
      </c>
      <c r="J623" s="8" t="s">
        <v>488</v>
      </c>
      <c r="K623" s="84"/>
      <c r="L623" s="8" t="s">
        <v>478</v>
      </c>
      <c r="M623" s="8" t="s">
        <v>726</v>
      </c>
      <c r="N623" s="8" t="s">
        <v>22</v>
      </c>
      <c r="O623" s="85">
        <v>39800</v>
      </c>
      <c r="P623" s="76" t="s">
        <v>1268</v>
      </c>
    </row>
    <row r="624" spans="1:16" ht="45" x14ac:dyDescent="0.25">
      <c r="A624" s="6">
        <v>73</v>
      </c>
      <c r="B624" s="54" t="s">
        <v>236</v>
      </c>
      <c r="C624" s="54" t="s">
        <v>1264</v>
      </c>
      <c r="D624" s="54" t="s">
        <v>880</v>
      </c>
      <c r="E624" s="7" t="s">
        <v>563</v>
      </c>
      <c r="F624" s="8" t="s">
        <v>237</v>
      </c>
      <c r="G624" s="8" t="s">
        <v>748</v>
      </c>
      <c r="H624" s="8" t="s">
        <v>505</v>
      </c>
      <c r="I624" s="8">
        <v>0.24</v>
      </c>
      <c r="J624" s="8" t="s">
        <v>488</v>
      </c>
      <c r="K624" s="84"/>
      <c r="L624" s="8" t="s">
        <v>478</v>
      </c>
      <c r="M624" s="8" t="s">
        <v>749</v>
      </c>
      <c r="N624" s="8" t="s">
        <v>22</v>
      </c>
      <c r="O624" s="85">
        <v>39800</v>
      </c>
      <c r="P624" s="76" t="s">
        <v>1268</v>
      </c>
    </row>
    <row r="625" spans="1:19" ht="45" x14ac:dyDescent="0.25">
      <c r="A625" s="6">
        <v>74</v>
      </c>
      <c r="B625" s="54" t="s">
        <v>236</v>
      </c>
      <c r="C625" s="54" t="s">
        <v>1265</v>
      </c>
      <c r="D625" s="54" t="s">
        <v>880</v>
      </c>
      <c r="E625" s="7" t="s">
        <v>563</v>
      </c>
      <c r="F625" s="8" t="s">
        <v>237</v>
      </c>
      <c r="G625" s="8" t="s">
        <v>754</v>
      </c>
      <c r="H625" s="8" t="s">
        <v>505</v>
      </c>
      <c r="I625" s="8">
        <v>7.0000000000000007E-2</v>
      </c>
      <c r="J625" s="8" t="s">
        <v>488</v>
      </c>
      <c r="K625" s="84"/>
      <c r="L625" s="8" t="s">
        <v>478</v>
      </c>
      <c r="M625" s="8" t="s">
        <v>755</v>
      </c>
      <c r="N625" s="8" t="s">
        <v>22</v>
      </c>
      <c r="O625" s="85">
        <v>39800</v>
      </c>
      <c r="P625" s="76" t="s">
        <v>1268</v>
      </c>
    </row>
    <row r="626" spans="1:19" ht="45" x14ac:dyDescent="0.25">
      <c r="A626" s="6">
        <v>76</v>
      </c>
      <c r="B626" s="54" t="s">
        <v>236</v>
      </c>
      <c r="C626" s="54" t="s">
        <v>1266</v>
      </c>
      <c r="D626" s="54" t="s">
        <v>880</v>
      </c>
      <c r="E626" s="7" t="s">
        <v>563</v>
      </c>
      <c r="F626" s="8" t="s">
        <v>237</v>
      </c>
      <c r="G626" s="8" t="s">
        <v>752</v>
      </c>
      <c r="H626" s="8" t="s">
        <v>505</v>
      </c>
      <c r="I626" s="8">
        <v>0.09</v>
      </c>
      <c r="J626" s="8" t="s">
        <v>488</v>
      </c>
      <c r="K626" s="84"/>
      <c r="L626" s="8" t="s">
        <v>478</v>
      </c>
      <c r="M626" s="8" t="s">
        <v>753</v>
      </c>
      <c r="N626" s="8" t="s">
        <v>22</v>
      </c>
      <c r="O626" s="85">
        <v>39800</v>
      </c>
      <c r="P626" s="76" t="s">
        <v>1268</v>
      </c>
    </row>
    <row r="627" spans="1:19" hidden="1" x14ac:dyDescent="0.25">
      <c r="B627" s="13"/>
      <c r="C627" s="13"/>
      <c r="D627" s="13"/>
      <c r="E627" s="13"/>
      <c r="F627" s="13"/>
      <c r="G627" s="13"/>
      <c r="H627" s="39"/>
      <c r="I627" s="39"/>
      <c r="J627" s="39"/>
      <c r="K627" s="39"/>
      <c r="L627" s="39"/>
      <c r="M627" s="39"/>
      <c r="N627" s="39"/>
      <c r="O627" s="40"/>
      <c r="P627" s="75"/>
      <c r="Q627" s="75"/>
      <c r="R627" s="38"/>
      <c r="S627" s="38"/>
    </row>
    <row r="628" spans="1:19" hidden="1" x14ac:dyDescent="0.25">
      <c r="B628" s="15"/>
      <c r="C628" s="15"/>
      <c r="D628" s="15"/>
      <c r="E628" s="16"/>
      <c r="F628" s="17"/>
      <c r="G628" s="17"/>
      <c r="H628" s="41"/>
      <c r="I628" s="42"/>
      <c r="J628" s="42"/>
      <c r="K628" s="43"/>
      <c r="L628" s="41"/>
      <c r="M628" s="42"/>
      <c r="N628" s="41"/>
      <c r="O628" s="44"/>
      <c r="P628" s="75"/>
      <c r="Q628" s="75"/>
      <c r="R628" s="38"/>
      <c r="S628" s="38"/>
    </row>
    <row r="629" spans="1:19" hidden="1" x14ac:dyDescent="0.25">
      <c r="B629" s="15"/>
      <c r="C629" s="15"/>
      <c r="D629" s="15"/>
      <c r="E629" s="16"/>
      <c r="F629" s="17"/>
      <c r="G629" s="17"/>
      <c r="H629" s="41"/>
      <c r="I629" s="42"/>
      <c r="J629" s="42"/>
      <c r="K629" s="43"/>
      <c r="L629" s="41"/>
      <c r="M629" s="42"/>
      <c r="N629" s="41"/>
      <c r="O629" s="44"/>
      <c r="P629" s="75"/>
      <c r="Q629" s="75"/>
      <c r="R629" s="38"/>
      <c r="S629" s="38"/>
    </row>
    <row r="630" spans="1:19" hidden="1" x14ac:dyDescent="0.25">
      <c r="B630" s="15"/>
      <c r="C630" s="15"/>
      <c r="D630" s="15"/>
      <c r="E630" s="16"/>
      <c r="F630" s="17"/>
      <c r="G630" s="17"/>
      <c r="H630" s="41"/>
      <c r="I630" s="42"/>
      <c r="J630" s="42"/>
      <c r="K630" s="43"/>
      <c r="L630" s="41"/>
      <c r="M630" s="42"/>
      <c r="N630" s="41"/>
      <c r="O630" s="44"/>
      <c r="P630" s="75"/>
      <c r="Q630" s="75"/>
      <c r="R630" s="38"/>
      <c r="S630" s="38"/>
    </row>
    <row r="631" spans="1:19" hidden="1" x14ac:dyDescent="0.25">
      <c r="B631" s="15"/>
      <c r="C631" s="15"/>
      <c r="D631" s="15"/>
      <c r="E631" s="16"/>
      <c r="F631" s="17"/>
      <c r="G631" s="17"/>
      <c r="H631" s="15"/>
      <c r="I631" s="17"/>
      <c r="J631" s="17"/>
      <c r="K631" s="18"/>
      <c r="L631" s="15"/>
      <c r="M631" s="17"/>
      <c r="N631" s="15"/>
      <c r="O631" s="19"/>
    </row>
    <row r="632" spans="1:19" hidden="1" x14ac:dyDescent="0.25">
      <c r="B632" s="20"/>
      <c r="C632" s="20"/>
      <c r="D632" s="20"/>
      <c r="E632" s="16"/>
      <c r="F632" s="17"/>
      <c r="G632" s="17"/>
      <c r="H632" s="15"/>
      <c r="I632" s="17"/>
      <c r="J632" s="17"/>
      <c r="K632" s="18"/>
      <c r="L632" s="15"/>
      <c r="M632" s="17"/>
      <c r="N632" s="15"/>
      <c r="O632" s="19"/>
    </row>
    <row r="633" spans="1:19" hidden="1" x14ac:dyDescent="0.25">
      <c r="B633" s="20"/>
      <c r="C633" s="20"/>
      <c r="D633" s="20"/>
      <c r="E633" s="16"/>
      <c r="F633" s="17"/>
      <c r="G633" s="17"/>
      <c r="H633" s="15"/>
      <c r="I633" s="17"/>
      <c r="J633" s="17"/>
      <c r="K633" s="18"/>
      <c r="L633" s="15"/>
      <c r="M633" s="17"/>
      <c r="N633" s="15"/>
      <c r="O633" s="19"/>
    </row>
    <row r="634" spans="1:19" hidden="1" x14ac:dyDescent="0.25">
      <c r="B634" s="13"/>
      <c r="C634" s="13"/>
      <c r="D634" s="13"/>
      <c r="E634" s="13"/>
      <c r="F634" s="13"/>
      <c r="G634" s="13"/>
      <c r="H634" s="13"/>
      <c r="I634" s="13"/>
      <c r="J634" s="13"/>
      <c r="K634" s="13"/>
      <c r="L634" s="13"/>
      <c r="M634" s="13"/>
      <c r="N634" s="13"/>
      <c r="O634" s="14"/>
    </row>
    <row r="635" spans="1:19" hidden="1" x14ac:dyDescent="0.25">
      <c r="B635" s="20"/>
      <c r="C635" s="20"/>
      <c r="D635" s="20"/>
      <c r="E635" s="16"/>
      <c r="F635" s="17"/>
      <c r="G635" s="17"/>
      <c r="H635" s="15"/>
      <c r="I635" s="17"/>
      <c r="J635" s="17"/>
      <c r="K635" s="17"/>
      <c r="L635" s="15"/>
      <c r="M635" s="17"/>
      <c r="N635" s="15"/>
      <c r="O635" s="19"/>
    </row>
    <row r="636" spans="1:19" hidden="1" x14ac:dyDescent="0.25">
      <c r="B636" s="20"/>
      <c r="C636" s="20"/>
      <c r="D636" s="20"/>
      <c r="E636" s="16"/>
      <c r="F636" s="17"/>
      <c r="G636" s="17"/>
      <c r="H636" s="15"/>
      <c r="I636" s="17"/>
      <c r="J636" s="17"/>
      <c r="K636" s="17"/>
      <c r="L636" s="15"/>
      <c r="M636" s="17"/>
      <c r="N636" s="15"/>
      <c r="O636" s="19"/>
    </row>
    <row r="637" spans="1:19" hidden="1" x14ac:dyDescent="0.25">
      <c r="B637" s="13"/>
      <c r="C637" s="13"/>
      <c r="D637" s="13"/>
      <c r="E637" s="13"/>
      <c r="F637" s="13"/>
      <c r="G637" s="13"/>
      <c r="H637" s="13"/>
      <c r="I637" s="13"/>
      <c r="J637" s="13"/>
      <c r="K637" s="13"/>
      <c r="L637" s="13"/>
      <c r="M637" s="13"/>
      <c r="N637" s="13"/>
      <c r="O637" s="14"/>
    </row>
    <row r="638" spans="1:19" hidden="1" x14ac:dyDescent="0.25">
      <c r="B638" s="20"/>
      <c r="C638" s="20"/>
      <c r="D638" s="20"/>
      <c r="E638" s="16"/>
      <c r="F638" s="17"/>
      <c r="G638" s="17"/>
      <c r="H638" s="15"/>
      <c r="I638" s="17"/>
      <c r="J638" s="17"/>
      <c r="K638" s="17"/>
      <c r="L638" s="15"/>
      <c r="M638" s="17"/>
      <c r="N638" s="15"/>
      <c r="O638" s="19"/>
    </row>
    <row r="639" spans="1:19" hidden="1" x14ac:dyDescent="0.25">
      <c r="B639" s="20"/>
      <c r="C639" s="20"/>
      <c r="D639" s="20"/>
      <c r="E639" s="16"/>
      <c r="F639" s="17"/>
      <c r="G639" s="17"/>
      <c r="H639" s="15"/>
      <c r="I639" s="17"/>
      <c r="J639" s="17"/>
      <c r="K639" s="17"/>
      <c r="L639" s="15"/>
      <c r="M639" s="17"/>
      <c r="N639" s="15"/>
      <c r="O639" s="19"/>
    </row>
    <row r="640" spans="1:19" hidden="1" x14ac:dyDescent="0.25">
      <c r="B640" s="17"/>
      <c r="C640" s="17"/>
      <c r="D640" s="17"/>
      <c r="E640" s="17"/>
      <c r="F640" s="17"/>
      <c r="G640" s="17"/>
      <c r="H640" s="15"/>
      <c r="I640" s="17"/>
      <c r="J640" s="17"/>
      <c r="K640" s="17"/>
      <c r="L640" s="15"/>
      <c r="M640" s="17"/>
      <c r="N640" s="15"/>
      <c r="O640" s="19"/>
    </row>
    <row r="641" spans="2:17" s="5" customFormat="1" hidden="1" x14ac:dyDescent="0.25">
      <c r="B641" s="20"/>
      <c r="C641" s="20"/>
      <c r="D641" s="20"/>
      <c r="E641" s="16"/>
      <c r="F641" s="17"/>
      <c r="G641" s="17"/>
      <c r="H641" s="15"/>
      <c r="I641" s="17"/>
      <c r="J641" s="17"/>
      <c r="K641" s="17"/>
      <c r="L641" s="15"/>
      <c r="M641" s="17"/>
      <c r="N641" s="15"/>
      <c r="O641" s="19"/>
      <c r="P641" s="76"/>
      <c r="Q641" s="76"/>
    </row>
    <row r="642" spans="2:17" s="5" customFormat="1" hidden="1" x14ac:dyDescent="0.25">
      <c r="B642" s="13"/>
      <c r="C642" s="13"/>
      <c r="D642" s="13"/>
      <c r="E642" s="13"/>
      <c r="F642" s="13"/>
      <c r="G642" s="13"/>
      <c r="H642" s="13"/>
      <c r="I642" s="13"/>
      <c r="J642" s="13"/>
      <c r="K642" s="13"/>
      <c r="L642" s="13"/>
      <c r="M642" s="13"/>
      <c r="N642" s="13"/>
      <c r="O642" s="14"/>
      <c r="P642" s="76"/>
      <c r="Q642" s="76"/>
    </row>
    <row r="643" spans="2:17" s="5" customFormat="1" hidden="1" x14ac:dyDescent="0.25">
      <c r="B643" s="20"/>
      <c r="C643" s="20"/>
      <c r="D643" s="20"/>
      <c r="E643" s="16"/>
      <c r="F643" s="17"/>
      <c r="G643" s="17"/>
      <c r="H643" s="15"/>
      <c r="I643" s="17"/>
      <c r="J643" s="17"/>
      <c r="K643" s="18"/>
      <c r="L643" s="15"/>
      <c r="M643" s="17"/>
      <c r="N643" s="15"/>
      <c r="O643" s="19"/>
      <c r="P643" s="76"/>
      <c r="Q643" s="76"/>
    </row>
    <row r="644" spans="2:17" s="5" customFormat="1" hidden="1" x14ac:dyDescent="0.25">
      <c r="B644" s="20"/>
      <c r="C644" s="20"/>
      <c r="D644" s="20"/>
      <c r="E644" s="16"/>
      <c r="F644" s="17"/>
      <c r="G644" s="17"/>
      <c r="H644" s="15"/>
      <c r="I644" s="17"/>
      <c r="J644" s="17"/>
      <c r="K644" s="18"/>
      <c r="L644" s="15"/>
      <c r="M644" s="17"/>
      <c r="N644" s="15"/>
      <c r="O644" s="19"/>
      <c r="P644" s="76"/>
      <c r="Q644" s="76"/>
    </row>
    <row r="645" spans="2:17" s="5" customFormat="1" hidden="1" x14ac:dyDescent="0.25">
      <c r="B645" s="20"/>
      <c r="C645" s="20"/>
      <c r="D645" s="20"/>
      <c r="E645" s="16"/>
      <c r="F645" s="17"/>
      <c r="G645" s="17"/>
      <c r="H645" s="15"/>
      <c r="I645" s="17"/>
      <c r="J645" s="17"/>
      <c r="K645" s="18"/>
      <c r="L645" s="15"/>
      <c r="M645" s="17"/>
      <c r="N645" s="15"/>
      <c r="O645" s="19"/>
      <c r="P645" s="76"/>
      <c r="Q645" s="76"/>
    </row>
    <row r="646" spans="2:17" s="5" customFormat="1" hidden="1" x14ac:dyDescent="0.25">
      <c r="B646" s="20"/>
      <c r="C646" s="20"/>
      <c r="D646" s="20"/>
      <c r="E646" s="16"/>
      <c r="F646" s="17"/>
      <c r="G646" s="17"/>
      <c r="H646" s="15"/>
      <c r="I646" s="17"/>
      <c r="J646" s="17"/>
      <c r="K646" s="18"/>
      <c r="L646" s="15"/>
      <c r="M646" s="17"/>
      <c r="N646" s="15"/>
      <c r="O646" s="19"/>
      <c r="P646" s="76"/>
      <c r="Q646" s="76"/>
    </row>
    <row r="647" spans="2:17" s="5" customFormat="1" hidden="1" x14ac:dyDescent="0.25">
      <c r="B647" s="20"/>
      <c r="C647" s="20"/>
      <c r="D647" s="20"/>
      <c r="E647" s="16"/>
      <c r="F647" s="17"/>
      <c r="G647" s="17"/>
      <c r="H647" s="15"/>
      <c r="I647" s="17"/>
      <c r="J647" s="17"/>
      <c r="K647" s="18"/>
      <c r="L647" s="15"/>
      <c r="M647" s="17"/>
      <c r="N647" s="15"/>
      <c r="O647" s="19"/>
      <c r="P647" s="76"/>
      <c r="Q647" s="76"/>
    </row>
    <row r="648" spans="2:17" s="5" customFormat="1" hidden="1" x14ac:dyDescent="0.25">
      <c r="B648" s="20"/>
      <c r="C648" s="20"/>
      <c r="D648" s="20"/>
      <c r="E648" s="16"/>
      <c r="F648" s="17"/>
      <c r="G648" s="17"/>
      <c r="H648" s="15"/>
      <c r="I648" s="17"/>
      <c r="J648" s="17"/>
      <c r="K648" s="18"/>
      <c r="L648" s="15"/>
      <c r="M648" s="17"/>
      <c r="N648" s="15"/>
      <c r="O648" s="19"/>
      <c r="P648" s="76"/>
      <c r="Q648" s="76"/>
    </row>
    <row r="649" spans="2:17" s="5" customFormat="1" hidden="1" x14ac:dyDescent="0.25">
      <c r="B649" s="20"/>
      <c r="C649" s="20"/>
      <c r="D649" s="20"/>
      <c r="E649" s="16"/>
      <c r="F649" s="17"/>
      <c r="G649" s="17"/>
      <c r="H649" s="15"/>
      <c r="I649" s="17"/>
      <c r="J649" s="17"/>
      <c r="K649" s="18"/>
      <c r="L649" s="15"/>
      <c r="M649" s="17"/>
      <c r="N649" s="15"/>
      <c r="O649" s="19"/>
      <c r="P649" s="76"/>
      <c r="Q649" s="76"/>
    </row>
    <row r="650" spans="2:17" s="5" customFormat="1" hidden="1" x14ac:dyDescent="0.25">
      <c r="B650" s="20"/>
      <c r="C650" s="20"/>
      <c r="D650" s="20"/>
      <c r="E650" s="16"/>
      <c r="F650" s="17"/>
      <c r="G650" s="17"/>
      <c r="H650" s="15"/>
      <c r="I650" s="17"/>
      <c r="J650" s="17"/>
      <c r="K650" s="18"/>
      <c r="L650" s="15"/>
      <c r="M650" s="17"/>
      <c r="N650" s="15"/>
      <c r="O650" s="19"/>
      <c r="P650" s="76"/>
      <c r="Q650" s="76"/>
    </row>
    <row r="651" spans="2:17" s="5" customFormat="1" hidden="1" x14ac:dyDescent="0.25">
      <c r="B651" s="20"/>
      <c r="C651" s="20"/>
      <c r="D651" s="20"/>
      <c r="E651" s="16"/>
      <c r="F651" s="17"/>
      <c r="G651" s="17"/>
      <c r="H651" s="15"/>
      <c r="I651" s="17"/>
      <c r="J651" s="17"/>
      <c r="K651" s="18"/>
      <c r="L651" s="15"/>
      <c r="M651" s="17"/>
      <c r="N651" s="15"/>
      <c r="O651" s="19"/>
      <c r="P651" s="76"/>
      <c r="Q651" s="76"/>
    </row>
    <row r="652" spans="2:17" s="5" customFormat="1" hidden="1" x14ac:dyDescent="0.25">
      <c r="B652" s="20"/>
      <c r="C652" s="20"/>
      <c r="D652" s="20"/>
      <c r="E652" s="16"/>
      <c r="F652" s="17"/>
      <c r="G652" s="17"/>
      <c r="H652" s="15"/>
      <c r="I652" s="17"/>
      <c r="J652" s="17"/>
      <c r="K652" s="18"/>
      <c r="L652" s="15"/>
      <c r="M652" s="17"/>
      <c r="N652" s="15"/>
      <c r="O652" s="19"/>
      <c r="P652" s="76"/>
      <c r="Q652" s="76"/>
    </row>
    <row r="653" spans="2:17" s="5" customFormat="1" hidden="1" x14ac:dyDescent="0.25">
      <c r="B653" s="20"/>
      <c r="C653" s="20"/>
      <c r="D653" s="20"/>
      <c r="E653" s="16"/>
      <c r="F653" s="17"/>
      <c r="G653" s="17"/>
      <c r="H653" s="15"/>
      <c r="I653" s="17"/>
      <c r="J653" s="17"/>
      <c r="K653" s="18"/>
      <c r="L653" s="15"/>
      <c r="M653" s="17"/>
      <c r="N653" s="15"/>
      <c r="O653" s="19"/>
      <c r="P653" s="76"/>
      <c r="Q653" s="76"/>
    </row>
    <row r="654" spans="2:17" s="5" customFormat="1" hidden="1" x14ac:dyDescent="0.25">
      <c r="B654" s="20"/>
      <c r="C654" s="20"/>
      <c r="D654" s="20"/>
      <c r="E654" s="16"/>
      <c r="F654" s="17"/>
      <c r="G654" s="17"/>
      <c r="H654" s="15"/>
      <c r="I654" s="17"/>
      <c r="J654" s="17"/>
      <c r="K654" s="18"/>
      <c r="L654" s="15"/>
      <c r="M654" s="17"/>
      <c r="N654" s="15"/>
      <c r="O654" s="19"/>
      <c r="P654" s="76"/>
      <c r="Q654" s="76"/>
    </row>
    <row r="655" spans="2:17" s="5" customFormat="1" hidden="1" x14ac:dyDescent="0.25">
      <c r="B655" s="20"/>
      <c r="C655" s="20"/>
      <c r="D655" s="20"/>
      <c r="E655" s="16"/>
      <c r="F655" s="17"/>
      <c r="G655" s="17"/>
      <c r="H655" s="15"/>
      <c r="I655" s="17"/>
      <c r="J655" s="17"/>
      <c r="K655" s="18"/>
      <c r="L655" s="15"/>
      <c r="M655" s="17"/>
      <c r="N655" s="15"/>
      <c r="O655" s="19"/>
      <c r="P655" s="76"/>
      <c r="Q655" s="76"/>
    </row>
    <row r="656" spans="2:17" s="5" customFormat="1" hidden="1" x14ac:dyDescent="0.25">
      <c r="B656" s="20"/>
      <c r="C656" s="20"/>
      <c r="D656" s="20"/>
      <c r="E656" s="16"/>
      <c r="F656" s="17"/>
      <c r="G656" s="17"/>
      <c r="H656" s="15"/>
      <c r="I656" s="17"/>
      <c r="J656" s="17"/>
      <c r="K656" s="18"/>
      <c r="L656" s="15"/>
      <c r="M656" s="17"/>
      <c r="N656" s="15"/>
      <c r="O656" s="19"/>
      <c r="P656" s="76"/>
      <c r="Q656" s="76"/>
    </row>
    <row r="657" spans="2:17" s="5" customFormat="1" hidden="1" x14ac:dyDescent="0.25">
      <c r="B657" s="20"/>
      <c r="C657" s="20"/>
      <c r="D657" s="20"/>
      <c r="E657" s="16"/>
      <c r="F657" s="17"/>
      <c r="G657" s="17"/>
      <c r="H657" s="15"/>
      <c r="I657" s="17"/>
      <c r="J657" s="17"/>
      <c r="K657" s="18"/>
      <c r="L657" s="15"/>
      <c r="M657" s="17"/>
      <c r="N657" s="15"/>
      <c r="O657" s="19"/>
      <c r="P657" s="76"/>
      <c r="Q657" s="76"/>
    </row>
    <row r="658" spans="2:17" s="5" customFormat="1" hidden="1" x14ac:dyDescent="0.25">
      <c r="B658" s="20"/>
      <c r="C658" s="20"/>
      <c r="D658" s="20"/>
      <c r="E658" s="16"/>
      <c r="F658" s="17"/>
      <c r="G658" s="17"/>
      <c r="H658" s="15"/>
      <c r="I658" s="17"/>
      <c r="J658" s="17"/>
      <c r="K658" s="18"/>
      <c r="L658" s="15"/>
      <c r="M658" s="17"/>
      <c r="N658" s="15"/>
      <c r="O658" s="19"/>
      <c r="P658" s="76"/>
      <c r="Q658" s="76"/>
    </row>
    <row r="659" spans="2:17" s="5" customFormat="1" hidden="1" x14ac:dyDescent="0.25">
      <c r="B659" s="20"/>
      <c r="C659" s="20"/>
      <c r="D659" s="20"/>
      <c r="E659" s="16"/>
      <c r="F659" s="17"/>
      <c r="G659" s="17"/>
      <c r="H659" s="15"/>
      <c r="I659" s="17"/>
      <c r="J659" s="17"/>
      <c r="K659" s="18"/>
      <c r="L659" s="15"/>
      <c r="M659" s="17"/>
      <c r="N659" s="15"/>
      <c r="O659" s="19"/>
      <c r="P659" s="76"/>
      <c r="Q659" s="76"/>
    </row>
    <row r="660" spans="2:17" s="5" customFormat="1" hidden="1" x14ac:dyDescent="0.25">
      <c r="B660" s="20"/>
      <c r="C660" s="20"/>
      <c r="D660" s="20"/>
      <c r="E660" s="16"/>
      <c r="F660" s="17"/>
      <c r="G660" s="17"/>
      <c r="H660" s="15"/>
      <c r="I660" s="17"/>
      <c r="J660" s="17"/>
      <c r="K660" s="18"/>
      <c r="L660" s="15"/>
      <c r="M660" s="17"/>
      <c r="N660" s="15"/>
      <c r="O660" s="19"/>
      <c r="P660" s="76"/>
      <c r="Q660" s="76"/>
    </row>
    <row r="661" spans="2:17" s="5" customFormat="1" hidden="1" x14ac:dyDescent="0.25">
      <c r="B661" s="20"/>
      <c r="C661" s="20"/>
      <c r="D661" s="20"/>
      <c r="E661" s="16"/>
      <c r="F661" s="17"/>
      <c r="G661" s="17"/>
      <c r="H661" s="15"/>
      <c r="I661" s="17"/>
      <c r="J661" s="17"/>
      <c r="K661" s="18"/>
      <c r="L661" s="15"/>
      <c r="M661" s="17"/>
      <c r="N661" s="15"/>
      <c r="O661" s="19"/>
      <c r="P661" s="76"/>
      <c r="Q661" s="76"/>
    </row>
    <row r="662" spans="2:17" s="5" customFormat="1" hidden="1" x14ac:dyDescent="0.25">
      <c r="B662" s="20"/>
      <c r="C662" s="20"/>
      <c r="D662" s="20"/>
      <c r="E662" s="16"/>
      <c r="F662" s="17"/>
      <c r="G662" s="17"/>
      <c r="H662" s="15"/>
      <c r="I662" s="17"/>
      <c r="J662" s="17"/>
      <c r="K662" s="18"/>
      <c r="L662" s="15"/>
      <c r="M662" s="17"/>
      <c r="N662" s="15"/>
      <c r="O662" s="19"/>
      <c r="P662" s="76"/>
      <c r="Q662" s="76"/>
    </row>
    <row r="663" spans="2:17" s="5" customFormat="1" hidden="1" x14ac:dyDescent="0.25">
      <c r="B663" s="13"/>
      <c r="C663" s="13"/>
      <c r="D663" s="13"/>
      <c r="E663" s="13"/>
      <c r="F663" s="13"/>
      <c r="G663" s="13"/>
      <c r="H663" s="13"/>
      <c r="I663" s="13"/>
      <c r="J663" s="13"/>
      <c r="K663" s="13"/>
      <c r="L663" s="13"/>
      <c r="M663" s="13"/>
      <c r="N663" s="13"/>
      <c r="O663" s="14"/>
      <c r="P663" s="76"/>
      <c r="Q663" s="76"/>
    </row>
    <row r="664" spans="2:17" s="5" customFormat="1" hidden="1" x14ac:dyDescent="0.25">
      <c r="B664" s="20"/>
      <c r="C664" s="20"/>
      <c r="D664" s="20"/>
      <c r="E664" s="16"/>
      <c r="F664" s="17"/>
      <c r="G664" s="17"/>
      <c r="H664" s="15"/>
      <c r="I664" s="17"/>
      <c r="J664" s="17"/>
      <c r="K664" s="17"/>
      <c r="L664" s="15"/>
      <c r="M664" s="17"/>
      <c r="N664" s="15"/>
      <c r="O664" s="19"/>
      <c r="P664" s="76"/>
      <c r="Q664" s="76"/>
    </row>
    <row r="665" spans="2:17" s="5" customFormat="1" hidden="1" x14ac:dyDescent="0.25">
      <c r="B665" s="20"/>
      <c r="C665" s="20"/>
      <c r="D665" s="20"/>
      <c r="E665" s="16"/>
      <c r="F665" s="17"/>
      <c r="G665" s="17"/>
      <c r="H665" s="15"/>
      <c r="I665" s="17"/>
      <c r="J665" s="17"/>
      <c r="K665" s="17"/>
      <c r="L665" s="15"/>
      <c r="M665" s="17"/>
      <c r="N665" s="15"/>
      <c r="O665" s="19"/>
      <c r="P665" s="76"/>
      <c r="Q665" s="76"/>
    </row>
    <row r="666" spans="2:17" s="5" customFormat="1" hidden="1" x14ac:dyDescent="0.25">
      <c r="B666" s="13"/>
      <c r="C666" s="13"/>
      <c r="D666" s="13"/>
      <c r="E666" s="13"/>
      <c r="F666" s="13"/>
      <c r="G666" s="13"/>
      <c r="H666" s="13"/>
      <c r="I666" s="13"/>
      <c r="J666" s="13"/>
      <c r="K666" s="13"/>
      <c r="L666" s="13"/>
      <c r="M666" s="13"/>
      <c r="N666" s="13"/>
      <c r="O666" s="14"/>
      <c r="P666" s="76"/>
      <c r="Q666" s="76"/>
    </row>
    <row r="667" spans="2:17" s="5" customFormat="1" hidden="1" x14ac:dyDescent="0.25">
      <c r="B667" s="20"/>
      <c r="C667" s="20"/>
      <c r="D667" s="20"/>
      <c r="E667" s="16"/>
      <c r="F667" s="17"/>
      <c r="G667" s="17"/>
      <c r="H667" s="15"/>
      <c r="I667" s="17"/>
      <c r="J667" s="15"/>
      <c r="K667" s="18"/>
      <c r="L667" s="17"/>
      <c r="M667" s="17"/>
      <c r="N667" s="17"/>
      <c r="O667" s="19"/>
      <c r="P667" s="76"/>
      <c r="Q667" s="76"/>
    </row>
    <row r="668" spans="2:17" s="5" customFormat="1" hidden="1" x14ac:dyDescent="0.25">
      <c r="B668" s="17"/>
      <c r="C668" s="17"/>
      <c r="D668" s="17"/>
      <c r="E668" s="17"/>
      <c r="F668" s="17"/>
      <c r="G668" s="17"/>
      <c r="H668" s="17"/>
      <c r="I668" s="17"/>
      <c r="J668" s="17"/>
      <c r="K668" s="17"/>
      <c r="L668" s="17"/>
      <c r="M668" s="17"/>
      <c r="N668" s="17"/>
      <c r="O668" s="21"/>
      <c r="P668" s="76"/>
      <c r="Q668" s="76"/>
    </row>
  </sheetData>
  <sheetProtection password="DE7B" sheet="1" objects="1" scenarios="1"/>
  <sortState xmlns:xlrd2="http://schemas.microsoft.com/office/spreadsheetml/2017/richdata2" ref="A2:O626">
    <sortCondition ref="B2:B668"/>
    <sortCondition ref="D2:D668"/>
  </sortState>
  <customSheetViews>
    <customSheetView guid="{368C94F2-41A9-42B3-9955-8DFDB05BC2A2}" scale="90">
      <selection activeCell="B2" sqref="B2"/>
      <pageMargins left="0.7" right="0.7" top="0.75" bottom="0.75" header="0.3" footer="0.3"/>
      <pageSetup orientation="portrait" r:id="rId1"/>
    </customSheetView>
  </customSheetViews>
  <conditionalFormatting sqref="B90">
    <cfRule type="duplicateValues" dxfId="43" priority="1"/>
  </conditionalFormatting>
  <pageMargins left="0.25" right="0.25" top="0.75" bottom="0.75" header="0.3" footer="0.3"/>
  <pageSetup paperSize="5" scale="75" orientation="landscape"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dimension ref="B1:Q24"/>
  <sheetViews>
    <sheetView workbookViewId="0">
      <selection activeCell="A23" sqref="A23:Q24"/>
    </sheetView>
  </sheetViews>
  <sheetFormatPr defaultRowHeight="15" x14ac:dyDescent="0.25"/>
  <cols>
    <col min="16" max="16" width="10.140625" customWidth="1"/>
    <col min="17" max="17" width="38.7109375" customWidth="1"/>
  </cols>
  <sheetData>
    <row r="1" spans="2:17" x14ac:dyDescent="0.25">
      <c r="B1" t="s">
        <v>1125</v>
      </c>
      <c r="C1" t="s">
        <v>817</v>
      </c>
      <c r="D1" t="s">
        <v>1126</v>
      </c>
      <c r="E1" t="s">
        <v>1127</v>
      </c>
      <c r="F1" t="s">
        <v>1128</v>
      </c>
      <c r="G1" t="s">
        <v>1129</v>
      </c>
      <c r="H1" t="s">
        <v>1130</v>
      </c>
      <c r="I1" t="s">
        <v>1131</v>
      </c>
      <c r="J1" t="s">
        <v>1135</v>
      </c>
      <c r="K1" t="s">
        <v>1136</v>
      </c>
      <c r="L1" t="s">
        <v>1132</v>
      </c>
      <c r="M1" t="s">
        <v>1133</v>
      </c>
      <c r="N1" t="s">
        <v>1134</v>
      </c>
      <c r="O1" t="s">
        <v>1137</v>
      </c>
      <c r="P1" t="s">
        <v>952</v>
      </c>
      <c r="Q1" t="s">
        <v>1023</v>
      </c>
    </row>
    <row r="2" spans="2:17" x14ac:dyDescent="0.25">
      <c r="B2" s="160" t="s">
        <v>1319</v>
      </c>
      <c r="C2" s="160" t="s">
        <v>1281</v>
      </c>
      <c r="D2" s="160" t="s">
        <v>512</v>
      </c>
      <c r="E2" s="160">
        <v>2014</v>
      </c>
      <c r="F2" s="160" t="s">
        <v>1044</v>
      </c>
      <c r="G2" s="160" t="s">
        <v>1088</v>
      </c>
      <c r="H2" s="160" t="s">
        <v>1318</v>
      </c>
      <c r="I2" s="160" t="s">
        <v>1284</v>
      </c>
      <c r="J2" s="160">
        <v>44.758090000000003</v>
      </c>
      <c r="K2" s="160">
        <v>93.177814999999995</v>
      </c>
      <c r="L2" s="160" t="s">
        <v>3</v>
      </c>
      <c r="M2" s="160" t="s">
        <v>1031</v>
      </c>
      <c r="N2" s="160" t="s">
        <v>822</v>
      </c>
      <c r="O2" s="160">
        <v>0</v>
      </c>
      <c r="P2" s="160" t="s">
        <v>1283</v>
      </c>
      <c r="Q2" s="160" t="s">
        <v>1282</v>
      </c>
    </row>
    <row r="3" spans="2:17" x14ac:dyDescent="0.25">
      <c r="B3" s="160" t="s">
        <v>1320</v>
      </c>
      <c r="C3" s="160" t="s">
        <v>1281</v>
      </c>
      <c r="D3" s="160" t="s">
        <v>512</v>
      </c>
      <c r="E3" s="160">
        <v>2014</v>
      </c>
      <c r="F3" s="160" t="s">
        <v>1007</v>
      </c>
      <c r="G3" s="160" t="s">
        <v>1065</v>
      </c>
      <c r="H3" s="160" t="s">
        <v>1318</v>
      </c>
      <c r="I3" s="160" t="s">
        <v>1286</v>
      </c>
      <c r="J3" s="160">
        <v>44.762487</v>
      </c>
      <c r="K3" s="160">
        <v>93.186434000000006</v>
      </c>
      <c r="L3" s="160" t="s">
        <v>3</v>
      </c>
      <c r="M3" s="160" t="s">
        <v>241</v>
      </c>
      <c r="N3" s="160" t="s">
        <v>1292</v>
      </c>
      <c r="O3" s="160">
        <v>0</v>
      </c>
      <c r="P3" s="160">
        <v>0</v>
      </c>
      <c r="Q3" s="160" t="s">
        <v>1282</v>
      </c>
    </row>
    <row r="4" spans="2:17" x14ac:dyDescent="0.25">
      <c r="B4" s="160" t="s">
        <v>1321</v>
      </c>
      <c r="C4" s="160" t="s">
        <v>1281</v>
      </c>
      <c r="D4" s="160" t="s">
        <v>512</v>
      </c>
      <c r="E4" s="160">
        <v>2014</v>
      </c>
      <c r="F4" s="160" t="s">
        <v>1007</v>
      </c>
      <c r="G4" s="160" t="s">
        <v>1065</v>
      </c>
      <c r="H4" s="160" t="s">
        <v>1318</v>
      </c>
      <c r="I4" s="160" t="s">
        <v>1287</v>
      </c>
      <c r="J4" s="160">
        <v>44.761169000000002</v>
      </c>
      <c r="K4" s="160">
        <v>93.183751000000001</v>
      </c>
      <c r="L4" s="160" t="s">
        <v>3</v>
      </c>
      <c r="M4" s="160" t="s">
        <v>241</v>
      </c>
      <c r="N4" s="160" t="s">
        <v>1292</v>
      </c>
      <c r="O4" s="160">
        <v>0</v>
      </c>
      <c r="P4" s="160">
        <v>0</v>
      </c>
      <c r="Q4" s="160" t="s">
        <v>1282</v>
      </c>
    </row>
    <row r="5" spans="2:17" x14ac:dyDescent="0.25">
      <c r="B5" s="160" t="s">
        <v>1322</v>
      </c>
      <c r="C5" s="160" t="s">
        <v>1281</v>
      </c>
      <c r="D5" s="160" t="s">
        <v>512</v>
      </c>
      <c r="E5" s="160">
        <v>2014</v>
      </c>
      <c r="F5" s="160" t="s">
        <v>1008</v>
      </c>
      <c r="G5" s="160" t="s">
        <v>1064</v>
      </c>
      <c r="H5" s="160" t="s">
        <v>1318</v>
      </c>
      <c r="I5" s="160" t="s">
        <v>1288</v>
      </c>
      <c r="J5" s="160">
        <v>44.755330999999998</v>
      </c>
      <c r="K5" s="160">
        <v>93.180047999999999</v>
      </c>
      <c r="L5" s="160" t="s">
        <v>3</v>
      </c>
      <c r="M5" s="160" t="s">
        <v>1031</v>
      </c>
      <c r="N5" s="160">
        <v>0</v>
      </c>
      <c r="O5" s="160">
        <v>0</v>
      </c>
      <c r="P5" s="160">
        <v>0</v>
      </c>
      <c r="Q5" s="160" t="s">
        <v>1282</v>
      </c>
    </row>
    <row r="6" spans="2:17" x14ac:dyDescent="0.25">
      <c r="B6" s="160" t="s">
        <v>1323</v>
      </c>
      <c r="C6" s="160" t="s">
        <v>1281</v>
      </c>
      <c r="D6" s="160" t="s">
        <v>512</v>
      </c>
      <c r="E6" s="160">
        <v>2014</v>
      </c>
      <c r="F6" s="160" t="s">
        <v>1008</v>
      </c>
      <c r="G6" s="160" t="s">
        <v>1064</v>
      </c>
      <c r="H6" s="160" t="s">
        <v>1318</v>
      </c>
      <c r="I6" s="160" t="s">
        <v>1290</v>
      </c>
      <c r="J6" s="160">
        <v>44.756365000000002</v>
      </c>
      <c r="K6" s="160">
        <v>93.180485000000004</v>
      </c>
      <c r="L6" s="160" t="s">
        <v>3</v>
      </c>
      <c r="M6" s="160" t="s">
        <v>1031</v>
      </c>
      <c r="N6" s="160" t="s">
        <v>822</v>
      </c>
      <c r="O6" s="160">
        <v>0</v>
      </c>
      <c r="P6" s="160">
        <v>0</v>
      </c>
      <c r="Q6" s="160" t="s">
        <v>1282</v>
      </c>
    </row>
    <row r="7" spans="2:17" x14ac:dyDescent="0.25">
      <c r="B7" s="160" t="s">
        <v>1324</v>
      </c>
      <c r="C7" s="160" t="s">
        <v>1281</v>
      </c>
      <c r="D7" s="160" t="s">
        <v>512</v>
      </c>
      <c r="E7" s="160">
        <v>2014</v>
      </c>
      <c r="F7" s="160" t="s">
        <v>1008</v>
      </c>
      <c r="G7" s="160" t="s">
        <v>1072</v>
      </c>
      <c r="H7" s="160" t="s">
        <v>1318</v>
      </c>
      <c r="I7" s="160" t="s">
        <v>1291</v>
      </c>
      <c r="J7" s="160">
        <v>44.757593999999997</v>
      </c>
      <c r="K7" s="160">
        <v>93.179924999999997</v>
      </c>
      <c r="L7" s="160" t="s">
        <v>3</v>
      </c>
      <c r="M7" s="160" t="s">
        <v>1031</v>
      </c>
      <c r="N7" s="160" t="s">
        <v>822</v>
      </c>
      <c r="O7" s="160">
        <v>0</v>
      </c>
      <c r="P7" s="160">
        <v>0</v>
      </c>
      <c r="Q7" s="160" t="s">
        <v>1282</v>
      </c>
    </row>
    <row r="8" spans="2:17" x14ac:dyDescent="0.25">
      <c r="B8" s="160" t="s">
        <v>1325</v>
      </c>
      <c r="C8" s="160" t="s">
        <v>1281</v>
      </c>
      <c r="D8" s="160" t="s">
        <v>512</v>
      </c>
      <c r="E8" s="160">
        <v>2014</v>
      </c>
      <c r="F8" s="160" t="s">
        <v>1034</v>
      </c>
      <c r="G8" s="160">
        <v>0</v>
      </c>
      <c r="H8" s="160" t="s">
        <v>1317</v>
      </c>
      <c r="I8" s="160" t="s">
        <v>822</v>
      </c>
      <c r="J8" s="160" t="s">
        <v>822</v>
      </c>
      <c r="K8" s="160" t="s">
        <v>822</v>
      </c>
      <c r="L8" s="160" t="s">
        <v>822</v>
      </c>
      <c r="M8" s="160" t="s">
        <v>1031</v>
      </c>
      <c r="N8" s="160" t="s">
        <v>822</v>
      </c>
      <c r="O8" s="160">
        <v>0</v>
      </c>
      <c r="P8" s="160" t="s">
        <v>1293</v>
      </c>
      <c r="Q8" s="160" t="s">
        <v>1282</v>
      </c>
    </row>
    <row r="9" spans="2:17" x14ac:dyDescent="0.25">
      <c r="B9" s="160" t="s">
        <v>1326</v>
      </c>
      <c r="C9" s="160" t="s">
        <v>1281</v>
      </c>
      <c r="D9" s="160" t="s">
        <v>512</v>
      </c>
      <c r="E9" s="160">
        <v>2014</v>
      </c>
      <c r="F9" s="160" t="s">
        <v>1034</v>
      </c>
      <c r="G9" s="160">
        <v>0</v>
      </c>
      <c r="H9" s="160" t="s">
        <v>1317</v>
      </c>
      <c r="I9" s="160" t="s">
        <v>822</v>
      </c>
      <c r="J9" s="160" t="s">
        <v>822</v>
      </c>
      <c r="K9" s="160" t="s">
        <v>822</v>
      </c>
      <c r="L9" s="160" t="s">
        <v>822</v>
      </c>
      <c r="M9" s="160" t="s">
        <v>1031</v>
      </c>
      <c r="N9" s="160" t="s">
        <v>822</v>
      </c>
      <c r="O9" s="160">
        <v>0</v>
      </c>
      <c r="P9" s="160" t="s">
        <v>1294</v>
      </c>
      <c r="Q9" s="160" t="s">
        <v>1282</v>
      </c>
    </row>
    <row r="10" spans="2:17" x14ac:dyDescent="0.25">
      <c r="B10" s="160" t="s">
        <v>1327</v>
      </c>
      <c r="C10" s="160" t="s">
        <v>1281</v>
      </c>
      <c r="D10" s="160" t="s">
        <v>512</v>
      </c>
      <c r="E10" s="160">
        <v>2014</v>
      </c>
      <c r="F10" s="160" t="s">
        <v>1043</v>
      </c>
      <c r="G10" s="160">
        <v>0</v>
      </c>
      <c r="H10" s="160" t="s">
        <v>1317</v>
      </c>
      <c r="I10" s="160" t="s">
        <v>822</v>
      </c>
      <c r="J10" s="160" t="s">
        <v>822</v>
      </c>
      <c r="K10" s="160" t="s">
        <v>822</v>
      </c>
      <c r="L10" s="160" t="s">
        <v>822</v>
      </c>
      <c r="M10" s="160" t="s">
        <v>1031</v>
      </c>
      <c r="N10" s="160" t="s">
        <v>822</v>
      </c>
      <c r="O10" s="160">
        <v>0</v>
      </c>
      <c r="P10" s="160" t="s">
        <v>1313</v>
      </c>
      <c r="Q10" s="160" t="s">
        <v>1282</v>
      </c>
    </row>
    <row r="11" spans="2:17" x14ac:dyDescent="0.25">
      <c r="B11" s="160" t="s">
        <v>1328</v>
      </c>
      <c r="C11" s="160" t="s">
        <v>1281</v>
      </c>
      <c r="D11" s="160" t="s">
        <v>512</v>
      </c>
      <c r="E11" s="160">
        <v>2014</v>
      </c>
      <c r="F11" s="160" t="s">
        <v>1044</v>
      </c>
      <c r="G11" s="160" t="s">
        <v>1088</v>
      </c>
      <c r="H11" s="160" t="s">
        <v>1318</v>
      </c>
      <c r="I11" s="160" t="s">
        <v>1311</v>
      </c>
      <c r="J11" s="160">
        <v>44.723740999999997</v>
      </c>
      <c r="K11" s="160">
        <v>93.249280999999996</v>
      </c>
      <c r="L11" s="160" t="s">
        <v>3</v>
      </c>
      <c r="M11" s="160" t="s">
        <v>1031</v>
      </c>
      <c r="N11" s="160" t="s">
        <v>822</v>
      </c>
      <c r="O11" s="160">
        <v>0</v>
      </c>
      <c r="P11" s="160" t="s">
        <v>1312</v>
      </c>
      <c r="Q11" s="160" t="s">
        <v>1153</v>
      </c>
    </row>
    <row r="12" spans="2:17" x14ac:dyDescent="0.25">
      <c r="B12" s="160" t="s">
        <v>1329</v>
      </c>
      <c r="C12" s="160" t="s">
        <v>1281</v>
      </c>
      <c r="D12" s="160" t="s">
        <v>512</v>
      </c>
      <c r="E12" s="160">
        <v>2014</v>
      </c>
      <c r="F12" s="160" t="s">
        <v>1043</v>
      </c>
      <c r="G12" s="160">
        <v>0</v>
      </c>
      <c r="H12" s="160" t="s">
        <v>1317</v>
      </c>
      <c r="I12" s="160" t="s">
        <v>822</v>
      </c>
      <c r="J12" s="160" t="s">
        <v>822</v>
      </c>
      <c r="K12" s="160" t="s">
        <v>822</v>
      </c>
      <c r="L12" s="160" t="s">
        <v>822</v>
      </c>
      <c r="M12" s="160" t="s">
        <v>1031</v>
      </c>
      <c r="N12" s="160" t="s">
        <v>822</v>
      </c>
      <c r="O12" s="160">
        <v>0</v>
      </c>
      <c r="P12" s="160" t="s">
        <v>1313</v>
      </c>
      <c r="Q12" s="160" t="s">
        <v>1153</v>
      </c>
    </row>
    <row r="13" spans="2:17" x14ac:dyDescent="0.25">
      <c r="B13" s="160" t="s">
        <v>1330</v>
      </c>
      <c r="C13" s="160" t="s">
        <v>1281</v>
      </c>
      <c r="D13" s="160" t="s">
        <v>512</v>
      </c>
      <c r="E13" s="160">
        <v>2014</v>
      </c>
      <c r="F13" s="160" t="s">
        <v>1044</v>
      </c>
      <c r="G13" s="160" t="s">
        <v>1088</v>
      </c>
      <c r="H13" s="160" t="s">
        <v>1318</v>
      </c>
      <c r="I13" s="160" t="s">
        <v>1284</v>
      </c>
      <c r="J13" s="160">
        <v>44.758090000000003</v>
      </c>
      <c r="K13" s="160">
        <v>93.177814999999995</v>
      </c>
      <c r="L13" s="160" t="s">
        <v>3</v>
      </c>
      <c r="M13" s="160" t="s">
        <v>1031</v>
      </c>
      <c r="N13" s="160" t="s">
        <v>822</v>
      </c>
      <c r="O13" s="160">
        <v>0</v>
      </c>
      <c r="P13" s="160" t="s">
        <v>1283</v>
      </c>
      <c r="Q13" s="160" t="s">
        <v>1154</v>
      </c>
    </row>
    <row r="14" spans="2:17" x14ac:dyDescent="0.25">
      <c r="B14" s="160" t="s">
        <v>1331</v>
      </c>
      <c r="C14" s="160" t="s">
        <v>1281</v>
      </c>
      <c r="D14" s="160" t="s">
        <v>512</v>
      </c>
      <c r="E14" s="160">
        <v>2014</v>
      </c>
      <c r="F14" s="160" t="s">
        <v>1007</v>
      </c>
      <c r="G14" s="160" t="s">
        <v>1065</v>
      </c>
      <c r="H14" s="160" t="s">
        <v>1318</v>
      </c>
      <c r="I14" s="160" t="s">
        <v>1286</v>
      </c>
      <c r="J14" s="160">
        <v>44.762487</v>
      </c>
      <c r="K14" s="160">
        <v>93.186434000000006</v>
      </c>
      <c r="L14" s="160" t="s">
        <v>3</v>
      </c>
      <c r="M14" s="160" t="s">
        <v>241</v>
      </c>
      <c r="N14" s="160" t="s">
        <v>1292</v>
      </c>
      <c r="O14" s="160">
        <v>0</v>
      </c>
      <c r="P14" s="160">
        <v>0</v>
      </c>
      <c r="Q14" s="160" t="s">
        <v>1154</v>
      </c>
    </row>
    <row r="15" spans="2:17" x14ac:dyDescent="0.25">
      <c r="B15" s="160" t="s">
        <v>1332</v>
      </c>
      <c r="C15" s="160" t="s">
        <v>1281</v>
      </c>
      <c r="D15" s="160" t="s">
        <v>512</v>
      </c>
      <c r="E15" s="160">
        <v>2014</v>
      </c>
      <c r="F15" s="160" t="s">
        <v>1007</v>
      </c>
      <c r="G15" s="160" t="s">
        <v>1065</v>
      </c>
      <c r="H15" s="160" t="s">
        <v>1318</v>
      </c>
      <c r="I15" s="160" t="s">
        <v>1287</v>
      </c>
      <c r="J15" s="160">
        <v>44.761169000000002</v>
      </c>
      <c r="K15" s="160">
        <v>93.183751000000001</v>
      </c>
      <c r="L15" s="160" t="s">
        <v>3</v>
      </c>
      <c r="M15" s="160" t="s">
        <v>241</v>
      </c>
      <c r="N15" s="160" t="s">
        <v>1292</v>
      </c>
      <c r="O15" s="160">
        <v>0</v>
      </c>
      <c r="P15" s="160">
        <v>0</v>
      </c>
      <c r="Q15" s="160" t="s">
        <v>1154</v>
      </c>
    </row>
    <row r="16" spans="2:17" x14ac:dyDescent="0.25">
      <c r="B16" s="160" t="s">
        <v>1333</v>
      </c>
      <c r="C16" s="160" t="s">
        <v>1281</v>
      </c>
      <c r="D16" s="160" t="s">
        <v>512</v>
      </c>
      <c r="E16" s="160">
        <v>2014</v>
      </c>
      <c r="F16" s="160" t="s">
        <v>1008</v>
      </c>
      <c r="G16" s="160" t="s">
        <v>1064</v>
      </c>
      <c r="H16" s="160" t="s">
        <v>1318</v>
      </c>
      <c r="I16" s="160" t="s">
        <v>1288</v>
      </c>
      <c r="J16" s="160">
        <v>44.755330999999998</v>
      </c>
      <c r="K16" s="160">
        <v>93.180047999999999</v>
      </c>
      <c r="L16" s="160" t="s">
        <v>3</v>
      </c>
      <c r="M16" s="160" t="s">
        <v>1031</v>
      </c>
      <c r="N16" s="160">
        <v>0</v>
      </c>
      <c r="O16" s="160">
        <v>0</v>
      </c>
      <c r="P16" s="160">
        <v>0</v>
      </c>
      <c r="Q16" s="160" t="s">
        <v>1154</v>
      </c>
    </row>
    <row r="17" spans="2:17" x14ac:dyDescent="0.25">
      <c r="B17" s="160" t="s">
        <v>1334</v>
      </c>
      <c r="C17" s="160" t="s">
        <v>1281</v>
      </c>
      <c r="D17" s="160" t="s">
        <v>512</v>
      </c>
      <c r="E17" s="160">
        <v>2014</v>
      </c>
      <c r="F17" s="160" t="s">
        <v>1008</v>
      </c>
      <c r="G17" s="160" t="s">
        <v>1064</v>
      </c>
      <c r="H17" s="160" t="s">
        <v>1318</v>
      </c>
      <c r="I17" s="160" t="s">
        <v>1290</v>
      </c>
      <c r="J17" s="160">
        <v>44.756365000000002</v>
      </c>
      <c r="K17" s="160">
        <v>93.180485000000004</v>
      </c>
      <c r="L17" s="160" t="s">
        <v>3</v>
      </c>
      <c r="M17" s="160" t="s">
        <v>1031</v>
      </c>
      <c r="N17" s="160" t="s">
        <v>822</v>
      </c>
      <c r="O17" s="160">
        <v>0</v>
      </c>
      <c r="P17" s="160">
        <v>0</v>
      </c>
      <c r="Q17" s="160" t="s">
        <v>1154</v>
      </c>
    </row>
    <row r="18" spans="2:17" x14ac:dyDescent="0.25">
      <c r="B18" s="160" t="s">
        <v>1335</v>
      </c>
      <c r="C18" s="160" t="s">
        <v>1281</v>
      </c>
      <c r="D18" s="160" t="s">
        <v>512</v>
      </c>
      <c r="E18" s="160">
        <v>2014</v>
      </c>
      <c r="F18" s="160" t="s">
        <v>1008</v>
      </c>
      <c r="G18" s="160" t="s">
        <v>1072</v>
      </c>
      <c r="H18" s="160" t="s">
        <v>1318</v>
      </c>
      <c r="I18" s="160" t="s">
        <v>1291</v>
      </c>
      <c r="J18" s="160">
        <v>44.757593999999997</v>
      </c>
      <c r="K18" s="160">
        <v>93.179924999999997</v>
      </c>
      <c r="L18" s="160" t="s">
        <v>3</v>
      </c>
      <c r="M18" s="160" t="s">
        <v>1031</v>
      </c>
      <c r="N18" s="160" t="s">
        <v>822</v>
      </c>
      <c r="O18" s="160">
        <v>0</v>
      </c>
      <c r="P18" s="160">
        <v>0</v>
      </c>
      <c r="Q18" s="160" t="s">
        <v>1154</v>
      </c>
    </row>
    <row r="19" spans="2:17" x14ac:dyDescent="0.25">
      <c r="B19" s="160" t="s">
        <v>1336</v>
      </c>
      <c r="C19" s="160" t="s">
        <v>1281</v>
      </c>
      <c r="D19" s="160" t="s">
        <v>512</v>
      </c>
      <c r="E19" s="160">
        <v>2014</v>
      </c>
      <c r="F19" s="160" t="s">
        <v>1034</v>
      </c>
      <c r="G19" s="160">
        <v>0</v>
      </c>
      <c r="H19" s="160" t="s">
        <v>1317</v>
      </c>
      <c r="I19" s="160" t="s">
        <v>822</v>
      </c>
      <c r="J19" s="160" t="s">
        <v>822</v>
      </c>
      <c r="K19" s="160" t="s">
        <v>822</v>
      </c>
      <c r="L19" s="160" t="s">
        <v>822</v>
      </c>
      <c r="M19" s="160" t="s">
        <v>1031</v>
      </c>
      <c r="N19" s="160" t="s">
        <v>822</v>
      </c>
      <c r="O19" s="160">
        <v>0</v>
      </c>
      <c r="P19" s="160" t="s">
        <v>1293</v>
      </c>
      <c r="Q19" s="160" t="s">
        <v>1154</v>
      </c>
    </row>
    <row r="20" spans="2:17" x14ac:dyDescent="0.25">
      <c r="B20" s="160" t="s">
        <v>1337</v>
      </c>
      <c r="C20" s="160" t="s">
        <v>1281</v>
      </c>
      <c r="D20" s="160" t="s">
        <v>512</v>
      </c>
      <c r="E20" s="160">
        <v>2014</v>
      </c>
      <c r="F20" s="160" t="s">
        <v>1034</v>
      </c>
      <c r="G20" s="160">
        <v>0</v>
      </c>
      <c r="H20" s="160" t="s">
        <v>1317</v>
      </c>
      <c r="I20" s="160" t="s">
        <v>822</v>
      </c>
      <c r="J20" s="160" t="s">
        <v>822</v>
      </c>
      <c r="K20" s="160" t="s">
        <v>822</v>
      </c>
      <c r="L20" s="160" t="s">
        <v>822</v>
      </c>
      <c r="M20" s="160" t="s">
        <v>1031</v>
      </c>
      <c r="N20" s="160" t="s">
        <v>822</v>
      </c>
      <c r="O20" s="160">
        <v>0</v>
      </c>
      <c r="P20" s="160" t="s">
        <v>1294</v>
      </c>
      <c r="Q20" s="160" t="s">
        <v>1154</v>
      </c>
    </row>
    <row r="21" spans="2:17" x14ac:dyDescent="0.25">
      <c r="B21" s="160" t="s">
        <v>1338</v>
      </c>
      <c r="C21" s="160" t="s">
        <v>1281</v>
      </c>
      <c r="D21" s="160" t="s">
        <v>512</v>
      </c>
      <c r="E21" s="160">
        <v>2014</v>
      </c>
      <c r="F21" s="160" t="s">
        <v>1043</v>
      </c>
      <c r="G21" s="160">
        <v>0</v>
      </c>
      <c r="H21" s="160" t="s">
        <v>1317</v>
      </c>
      <c r="I21" s="160" t="s">
        <v>822</v>
      </c>
      <c r="J21" s="160" t="s">
        <v>822</v>
      </c>
      <c r="K21" s="160" t="s">
        <v>822</v>
      </c>
      <c r="L21" s="160" t="s">
        <v>822</v>
      </c>
      <c r="M21" s="160" t="s">
        <v>1031</v>
      </c>
      <c r="N21" s="160" t="s">
        <v>822</v>
      </c>
      <c r="O21" s="160">
        <v>0</v>
      </c>
      <c r="P21" s="160" t="s">
        <v>1313</v>
      </c>
      <c r="Q21" s="160" t="s">
        <v>1154</v>
      </c>
    </row>
    <row r="22" spans="2:17" x14ac:dyDescent="0.25">
      <c r="B22" s="160" t="s">
        <v>1339</v>
      </c>
      <c r="C22" s="160" t="s">
        <v>1281</v>
      </c>
      <c r="D22" s="160" t="s">
        <v>512</v>
      </c>
      <c r="E22" s="160">
        <v>2014</v>
      </c>
      <c r="F22" s="160" t="s">
        <v>1043</v>
      </c>
      <c r="G22" s="160">
        <v>0</v>
      </c>
      <c r="H22" s="160" t="s">
        <v>1317</v>
      </c>
      <c r="I22" s="160" t="s">
        <v>822</v>
      </c>
      <c r="J22" s="160" t="s">
        <v>822</v>
      </c>
      <c r="K22" s="160" t="s">
        <v>822</v>
      </c>
      <c r="L22" s="160" t="s">
        <v>822</v>
      </c>
      <c r="M22" s="160" t="s">
        <v>1031</v>
      </c>
      <c r="N22" s="160" t="s">
        <v>822</v>
      </c>
      <c r="O22" s="160">
        <v>0</v>
      </c>
      <c r="P22" s="160" t="s">
        <v>1313</v>
      </c>
      <c r="Q22" s="160" t="s">
        <v>826</v>
      </c>
    </row>
    <row r="23" spans="2:17" x14ac:dyDescent="0.25">
      <c r="B23" t="s">
        <v>1329</v>
      </c>
      <c r="C23" t="s">
        <v>1281</v>
      </c>
      <c r="D23" t="s">
        <v>512</v>
      </c>
      <c r="E23">
        <v>2015</v>
      </c>
      <c r="F23" t="s">
        <v>1034</v>
      </c>
      <c r="G23">
        <v>0</v>
      </c>
      <c r="H23" t="s">
        <v>1317</v>
      </c>
      <c r="I23" t="s">
        <v>822</v>
      </c>
      <c r="J23" t="s">
        <v>822</v>
      </c>
      <c r="K23" t="s">
        <v>822</v>
      </c>
      <c r="L23" t="s">
        <v>822</v>
      </c>
      <c r="M23" t="s">
        <v>1031</v>
      </c>
      <c r="N23" t="s">
        <v>822</v>
      </c>
      <c r="O23">
        <v>0</v>
      </c>
      <c r="P23" t="s">
        <v>1342</v>
      </c>
      <c r="Q23" t="s">
        <v>1154</v>
      </c>
    </row>
    <row r="24" spans="2:17" x14ac:dyDescent="0.25">
      <c r="B24" t="s">
        <v>1330</v>
      </c>
      <c r="C24" t="s">
        <v>1281</v>
      </c>
      <c r="D24" t="s">
        <v>512</v>
      </c>
      <c r="E24">
        <v>2015</v>
      </c>
      <c r="F24" t="s">
        <v>1041</v>
      </c>
      <c r="G24">
        <v>0</v>
      </c>
      <c r="H24" t="s">
        <v>1317</v>
      </c>
      <c r="I24" t="s">
        <v>822</v>
      </c>
      <c r="J24" t="s">
        <v>822</v>
      </c>
      <c r="K24" t="s">
        <v>822</v>
      </c>
      <c r="L24" t="s">
        <v>822</v>
      </c>
      <c r="M24" t="s">
        <v>1031</v>
      </c>
      <c r="N24" t="s">
        <v>822</v>
      </c>
      <c r="O24">
        <v>0</v>
      </c>
      <c r="P24" t="s">
        <v>1343</v>
      </c>
      <c r="Q24" t="s">
        <v>826</v>
      </c>
    </row>
  </sheetData>
  <sortState xmlns:xlrd2="http://schemas.microsoft.com/office/spreadsheetml/2017/richdata2" ref="D2:S20001">
    <sortCondition ref="Q2:Q2000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dimension ref="B1:K8"/>
  <sheetViews>
    <sheetView workbookViewId="0">
      <selection activeCell="A5" sqref="A5:K8"/>
    </sheetView>
  </sheetViews>
  <sheetFormatPr defaultRowHeight="15" x14ac:dyDescent="0.25"/>
  <sheetData>
    <row r="1" spans="2:11" x14ac:dyDescent="0.25">
      <c r="B1" s="161" t="s">
        <v>1281</v>
      </c>
      <c r="C1" s="161" t="s">
        <v>512</v>
      </c>
      <c r="D1" s="161" t="s">
        <v>1153</v>
      </c>
      <c r="E1" s="160">
        <v>2014</v>
      </c>
      <c r="F1" s="160" t="s">
        <v>933</v>
      </c>
      <c r="G1" s="160" t="s">
        <v>1315</v>
      </c>
      <c r="H1" s="160">
        <v>48</v>
      </c>
      <c r="I1" s="160">
        <v>1</v>
      </c>
      <c r="J1" s="160">
        <v>0</v>
      </c>
      <c r="K1" s="160">
        <v>0</v>
      </c>
    </row>
    <row r="2" spans="2:11" x14ac:dyDescent="0.25">
      <c r="B2" s="161" t="s">
        <v>1281</v>
      </c>
      <c r="C2" s="161" t="s">
        <v>512</v>
      </c>
      <c r="D2" s="161" t="s">
        <v>1154</v>
      </c>
      <c r="E2" s="160">
        <v>2014</v>
      </c>
      <c r="F2" s="160" t="s">
        <v>933</v>
      </c>
      <c r="G2" s="160" t="s">
        <v>1289</v>
      </c>
      <c r="H2" s="160">
        <v>88.45</v>
      </c>
      <c r="I2" s="160">
        <v>1</v>
      </c>
      <c r="J2" s="160">
        <v>0</v>
      </c>
      <c r="K2" s="160">
        <v>0</v>
      </c>
    </row>
    <row r="3" spans="2:11" x14ac:dyDescent="0.25">
      <c r="B3" s="161" t="s">
        <v>1281</v>
      </c>
      <c r="C3" s="161" t="s">
        <v>512</v>
      </c>
      <c r="D3" s="161" t="s">
        <v>1282</v>
      </c>
      <c r="E3" s="160">
        <v>2014</v>
      </c>
      <c r="F3" s="160" t="s">
        <v>933</v>
      </c>
      <c r="G3" s="160">
        <v>0</v>
      </c>
      <c r="H3" s="160" t="s">
        <v>1295</v>
      </c>
      <c r="I3" s="160">
        <v>1</v>
      </c>
      <c r="J3" s="160" t="s">
        <v>1285</v>
      </c>
      <c r="K3" s="160">
        <v>0</v>
      </c>
    </row>
    <row r="4" spans="2:11" x14ac:dyDescent="0.25">
      <c r="B4" s="161" t="s">
        <v>1281</v>
      </c>
      <c r="C4" s="161" t="s">
        <v>512</v>
      </c>
      <c r="D4" s="161" t="s">
        <v>826</v>
      </c>
      <c r="E4" s="160">
        <v>2014</v>
      </c>
      <c r="F4" s="160">
        <v>0</v>
      </c>
      <c r="G4" s="160">
        <v>0</v>
      </c>
      <c r="H4" s="160">
        <v>0</v>
      </c>
      <c r="I4" s="160">
        <v>2</v>
      </c>
      <c r="J4" s="160">
        <v>0</v>
      </c>
      <c r="K4" s="160">
        <v>0</v>
      </c>
    </row>
    <row r="5" spans="2:11" x14ac:dyDescent="0.25">
      <c r="B5" t="s">
        <v>1281</v>
      </c>
      <c r="C5" t="s">
        <v>512</v>
      </c>
      <c r="D5" t="s">
        <v>1153</v>
      </c>
      <c r="E5">
        <v>2015</v>
      </c>
      <c r="F5" t="s">
        <v>933</v>
      </c>
      <c r="G5" t="s">
        <v>1315</v>
      </c>
      <c r="H5">
        <v>48</v>
      </c>
      <c r="I5">
        <v>1</v>
      </c>
      <c r="J5">
        <v>0</v>
      </c>
      <c r="K5">
        <v>0</v>
      </c>
    </row>
    <row r="6" spans="2:11" x14ac:dyDescent="0.25">
      <c r="B6" t="s">
        <v>1281</v>
      </c>
      <c r="C6" t="s">
        <v>512</v>
      </c>
      <c r="D6" t="s">
        <v>1154</v>
      </c>
      <c r="E6">
        <v>2015</v>
      </c>
      <c r="F6" t="s">
        <v>933</v>
      </c>
      <c r="G6" t="s">
        <v>1289</v>
      </c>
      <c r="H6">
        <v>88.45</v>
      </c>
      <c r="I6">
        <v>1</v>
      </c>
      <c r="J6" t="s">
        <v>1285</v>
      </c>
      <c r="K6">
        <v>0</v>
      </c>
    </row>
    <row r="7" spans="2:11" x14ac:dyDescent="0.25">
      <c r="B7" t="s">
        <v>1281</v>
      </c>
      <c r="C7" t="s">
        <v>512</v>
      </c>
      <c r="D7" t="s">
        <v>1282</v>
      </c>
      <c r="E7">
        <v>2015</v>
      </c>
      <c r="F7" t="s">
        <v>933</v>
      </c>
      <c r="G7">
        <v>0</v>
      </c>
      <c r="H7" t="s">
        <v>1295</v>
      </c>
      <c r="I7">
        <v>1</v>
      </c>
      <c r="J7">
        <v>0</v>
      </c>
      <c r="K7">
        <v>0</v>
      </c>
    </row>
    <row r="8" spans="2:11" x14ac:dyDescent="0.25">
      <c r="B8" t="s">
        <v>1281</v>
      </c>
      <c r="C8" t="s">
        <v>512</v>
      </c>
      <c r="D8" t="s">
        <v>826</v>
      </c>
      <c r="E8">
        <v>2015</v>
      </c>
      <c r="F8">
        <v>0</v>
      </c>
      <c r="G8">
        <v>0</v>
      </c>
      <c r="H8">
        <v>0</v>
      </c>
      <c r="I8">
        <v>3</v>
      </c>
      <c r="J8">
        <v>0</v>
      </c>
      <c r="K8">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B1:H394"/>
  <sheetViews>
    <sheetView zoomScaleNormal="100" workbookViewId="0">
      <selection activeCell="P39" sqref="P39"/>
    </sheetView>
  </sheetViews>
  <sheetFormatPr defaultRowHeight="15" x14ac:dyDescent="0.25"/>
  <sheetData>
    <row r="1" spans="2:8" x14ac:dyDescent="0.25">
      <c r="B1" t="s">
        <v>817</v>
      </c>
      <c r="C1" t="s">
        <v>885</v>
      </c>
      <c r="D1" t="s">
        <v>887</v>
      </c>
      <c r="E1" t="s">
        <v>1340</v>
      </c>
      <c r="G1" t="s">
        <v>952</v>
      </c>
      <c r="H1" t="s">
        <v>1341</v>
      </c>
    </row>
    <row r="2" spans="2:8" x14ac:dyDescent="0.25">
      <c r="B2" s="162" t="s">
        <v>1281</v>
      </c>
      <c r="C2" s="162" t="s">
        <v>512</v>
      </c>
      <c r="D2" s="162" t="s">
        <v>1298</v>
      </c>
      <c r="E2" s="162" t="s">
        <v>890</v>
      </c>
      <c r="F2" s="162">
        <v>2014</v>
      </c>
      <c r="G2" t="s">
        <v>1310</v>
      </c>
      <c r="H2" s="162" t="s">
        <v>1153</v>
      </c>
    </row>
    <row r="3" spans="2:8" x14ac:dyDescent="0.25">
      <c r="B3" s="162" t="s">
        <v>1281</v>
      </c>
      <c r="C3" s="162" t="s">
        <v>512</v>
      </c>
      <c r="D3" s="162" t="s">
        <v>1296</v>
      </c>
      <c r="E3" s="162" t="s">
        <v>889</v>
      </c>
      <c r="F3" s="162">
        <v>2014</v>
      </c>
      <c r="G3" s="162" t="s">
        <v>1308</v>
      </c>
      <c r="H3" s="162" t="s">
        <v>1282</v>
      </c>
    </row>
    <row r="4" spans="2:8" x14ac:dyDescent="0.25">
      <c r="B4" s="162" t="s">
        <v>1281</v>
      </c>
      <c r="C4" s="162" t="s">
        <v>512</v>
      </c>
      <c r="D4" s="162" t="s">
        <v>1297</v>
      </c>
      <c r="E4" s="162" t="s">
        <v>890</v>
      </c>
      <c r="F4" s="162">
        <v>2015</v>
      </c>
      <c r="G4" s="162" t="s">
        <v>1309</v>
      </c>
      <c r="H4" s="162" t="s">
        <v>1282</v>
      </c>
    </row>
    <row r="5" spans="2:8" x14ac:dyDescent="0.25">
      <c r="B5" s="162" t="s">
        <v>1281</v>
      </c>
      <c r="C5" s="162" t="s">
        <v>512</v>
      </c>
      <c r="D5" s="162" t="s">
        <v>1304</v>
      </c>
      <c r="E5" s="162" t="s">
        <v>889</v>
      </c>
      <c r="F5" s="162">
        <v>2015</v>
      </c>
      <c r="G5" s="162" t="s">
        <v>1308</v>
      </c>
      <c r="H5" s="162" t="s">
        <v>1282</v>
      </c>
    </row>
    <row r="6" spans="2:8" x14ac:dyDescent="0.25">
      <c r="B6" s="162" t="s">
        <v>1281</v>
      </c>
      <c r="C6" s="162" t="s">
        <v>512</v>
      </c>
      <c r="D6" s="162" t="s">
        <v>1305</v>
      </c>
      <c r="E6" s="162" t="s">
        <v>890</v>
      </c>
      <c r="F6" s="162">
        <v>2016</v>
      </c>
      <c r="G6" s="162">
        <v>0</v>
      </c>
      <c r="H6" s="162" t="s">
        <v>1282</v>
      </c>
    </row>
    <row r="7" spans="2:8" x14ac:dyDescent="0.25">
      <c r="B7" s="162" t="s">
        <v>1281</v>
      </c>
      <c r="C7" s="162" t="s">
        <v>512</v>
      </c>
      <c r="D7" s="162" t="s">
        <v>1306</v>
      </c>
      <c r="E7" s="162" t="s">
        <v>890</v>
      </c>
      <c r="F7" s="162">
        <v>2017</v>
      </c>
      <c r="G7" s="162">
        <v>0</v>
      </c>
      <c r="H7" s="162" t="s">
        <v>1282</v>
      </c>
    </row>
    <row r="8" spans="2:8" x14ac:dyDescent="0.25">
      <c r="B8" s="162" t="s">
        <v>1281</v>
      </c>
      <c r="C8" s="162" t="s">
        <v>512</v>
      </c>
      <c r="D8" s="162" t="s">
        <v>1307</v>
      </c>
      <c r="E8" s="162" t="s">
        <v>890</v>
      </c>
      <c r="F8" s="162">
        <v>2018</v>
      </c>
      <c r="G8" s="162">
        <v>0</v>
      </c>
      <c r="H8" s="162" t="s">
        <v>1282</v>
      </c>
    </row>
    <row r="9" spans="2:8" x14ac:dyDescent="0.25">
      <c r="B9" s="162" t="s">
        <v>1281</v>
      </c>
      <c r="C9" s="162" t="s">
        <v>512</v>
      </c>
      <c r="D9" s="162" t="s">
        <v>1299</v>
      </c>
      <c r="E9" s="162" t="s">
        <v>890</v>
      </c>
      <c r="F9" s="162">
        <v>2015</v>
      </c>
      <c r="G9">
        <v>0</v>
      </c>
      <c r="H9" s="162" t="s">
        <v>1153</v>
      </c>
    </row>
    <row r="10" spans="2:8" x14ac:dyDescent="0.25">
      <c r="B10" s="162" t="s">
        <v>1281</v>
      </c>
      <c r="C10" s="162" t="s">
        <v>512</v>
      </c>
      <c r="D10" s="162" t="s">
        <v>1300</v>
      </c>
      <c r="E10" s="162" t="s">
        <v>890</v>
      </c>
      <c r="F10" s="162">
        <v>2016</v>
      </c>
      <c r="G10">
        <v>0</v>
      </c>
      <c r="H10" s="162" t="s">
        <v>1153</v>
      </c>
    </row>
    <row r="11" spans="2:8" x14ac:dyDescent="0.25">
      <c r="B11" s="162" t="s">
        <v>1281</v>
      </c>
      <c r="C11" s="162" t="s">
        <v>512</v>
      </c>
      <c r="D11" s="162" t="s">
        <v>1301</v>
      </c>
      <c r="E11" s="162" t="s">
        <v>890</v>
      </c>
      <c r="F11" s="162">
        <v>2017</v>
      </c>
      <c r="G11">
        <v>0</v>
      </c>
      <c r="H11" s="162" t="s">
        <v>1153</v>
      </c>
    </row>
    <row r="12" spans="2:8" x14ac:dyDescent="0.25">
      <c r="B12" s="162" t="s">
        <v>1281</v>
      </c>
      <c r="C12" s="162" t="s">
        <v>512</v>
      </c>
      <c r="D12" s="162" t="s">
        <v>1302</v>
      </c>
      <c r="E12" s="162" t="s">
        <v>890</v>
      </c>
      <c r="F12" s="162">
        <v>2018</v>
      </c>
      <c r="G12">
        <v>0</v>
      </c>
      <c r="H12" s="162" t="s">
        <v>1153</v>
      </c>
    </row>
    <row r="13" spans="2:8" x14ac:dyDescent="0.25">
      <c r="B13" s="162" t="s">
        <v>1281</v>
      </c>
      <c r="C13" s="162" t="s">
        <v>512</v>
      </c>
      <c r="D13" s="162" t="s">
        <v>1304</v>
      </c>
      <c r="E13" s="162" t="s">
        <v>889</v>
      </c>
      <c r="F13" s="162">
        <v>2015</v>
      </c>
      <c r="G13" t="s">
        <v>1308</v>
      </c>
      <c r="H13" s="162" t="s">
        <v>1153</v>
      </c>
    </row>
    <row r="14" spans="2:8" x14ac:dyDescent="0.25">
      <c r="B14" s="162" t="s">
        <v>1281</v>
      </c>
      <c r="C14" s="162" t="s">
        <v>512</v>
      </c>
      <c r="D14" s="162" t="s">
        <v>1305</v>
      </c>
      <c r="E14" s="162" t="s">
        <v>890</v>
      </c>
      <c r="F14" s="162">
        <v>2016</v>
      </c>
      <c r="G14">
        <v>0</v>
      </c>
      <c r="H14" s="162" t="s">
        <v>1153</v>
      </c>
    </row>
    <row r="15" spans="2:8" x14ac:dyDescent="0.25">
      <c r="B15" s="162" t="s">
        <v>1281</v>
      </c>
      <c r="C15" s="162" t="s">
        <v>512</v>
      </c>
      <c r="D15" s="162" t="s">
        <v>1306</v>
      </c>
      <c r="E15" s="162" t="s">
        <v>890</v>
      </c>
      <c r="F15" s="162">
        <v>2017</v>
      </c>
      <c r="G15">
        <v>0</v>
      </c>
      <c r="H15" s="162" t="s">
        <v>1153</v>
      </c>
    </row>
    <row r="16" spans="2:8" x14ac:dyDescent="0.25">
      <c r="B16" s="162" t="s">
        <v>1281</v>
      </c>
      <c r="C16" s="162" t="s">
        <v>512</v>
      </c>
      <c r="D16" s="162" t="s">
        <v>1307</v>
      </c>
      <c r="E16" s="162" t="s">
        <v>890</v>
      </c>
      <c r="F16" s="162">
        <v>2018</v>
      </c>
      <c r="G16">
        <v>0</v>
      </c>
      <c r="H16" s="162" t="s">
        <v>1153</v>
      </c>
    </row>
    <row r="17" spans="2:8" x14ac:dyDescent="0.25">
      <c r="B17" s="162" t="s">
        <v>1281</v>
      </c>
      <c r="C17" s="162" t="s">
        <v>512</v>
      </c>
      <c r="D17" s="162" t="s">
        <v>1296</v>
      </c>
      <c r="E17" s="162" t="s">
        <v>889</v>
      </c>
      <c r="F17" s="162">
        <v>2014</v>
      </c>
      <c r="G17" s="162" t="s">
        <v>1308</v>
      </c>
      <c r="H17" s="162" t="s">
        <v>1154</v>
      </c>
    </row>
    <row r="18" spans="2:8" x14ac:dyDescent="0.25">
      <c r="B18" s="162" t="s">
        <v>1281</v>
      </c>
      <c r="C18" s="162" t="s">
        <v>512</v>
      </c>
      <c r="D18" s="162" t="s">
        <v>1297</v>
      </c>
      <c r="E18" s="162" t="s">
        <v>890</v>
      </c>
      <c r="F18" s="162">
        <v>2015</v>
      </c>
      <c r="G18" s="162" t="s">
        <v>1309</v>
      </c>
      <c r="H18" s="162" t="s">
        <v>1154</v>
      </c>
    </row>
    <row r="19" spans="2:8" x14ac:dyDescent="0.25">
      <c r="B19" s="162" t="s">
        <v>1281</v>
      </c>
      <c r="C19" s="162" t="s">
        <v>512</v>
      </c>
      <c r="D19" s="162" t="s">
        <v>1304</v>
      </c>
      <c r="E19" s="162" t="s">
        <v>889</v>
      </c>
      <c r="F19" s="162">
        <v>2015</v>
      </c>
      <c r="G19" s="162" t="s">
        <v>1308</v>
      </c>
      <c r="H19" s="162" t="s">
        <v>1154</v>
      </c>
    </row>
    <row r="20" spans="2:8" x14ac:dyDescent="0.25">
      <c r="B20" s="162" t="s">
        <v>1281</v>
      </c>
      <c r="C20" s="162" t="s">
        <v>512</v>
      </c>
      <c r="D20" s="162" t="s">
        <v>1305</v>
      </c>
      <c r="E20" s="162" t="s">
        <v>890</v>
      </c>
      <c r="F20" s="162">
        <v>2016</v>
      </c>
      <c r="G20" s="162">
        <v>0</v>
      </c>
      <c r="H20" s="162" t="s">
        <v>1154</v>
      </c>
    </row>
    <row r="21" spans="2:8" x14ac:dyDescent="0.25">
      <c r="B21" s="162" t="s">
        <v>1281</v>
      </c>
      <c r="C21" s="162" t="s">
        <v>512</v>
      </c>
      <c r="D21" s="162" t="s">
        <v>1306</v>
      </c>
      <c r="E21" s="162" t="s">
        <v>890</v>
      </c>
      <c r="F21" s="162">
        <v>2017</v>
      </c>
      <c r="G21" s="162">
        <v>0</v>
      </c>
      <c r="H21" s="162" t="s">
        <v>1154</v>
      </c>
    </row>
    <row r="22" spans="2:8" x14ac:dyDescent="0.25">
      <c r="B22" s="162" t="s">
        <v>1281</v>
      </c>
      <c r="C22" s="162" t="s">
        <v>512</v>
      </c>
      <c r="D22" s="162" t="s">
        <v>1307</v>
      </c>
      <c r="E22" s="162" t="s">
        <v>890</v>
      </c>
      <c r="F22" s="162">
        <v>2018</v>
      </c>
      <c r="G22" s="162">
        <v>0</v>
      </c>
      <c r="H22" s="162" t="s">
        <v>1154</v>
      </c>
    </row>
    <row r="23" spans="2:8" x14ac:dyDescent="0.25">
      <c r="B23" s="162" t="s">
        <v>1281</v>
      </c>
      <c r="C23" s="162" t="s">
        <v>512</v>
      </c>
      <c r="D23" s="162" t="s">
        <v>1303</v>
      </c>
      <c r="E23" s="162" t="s">
        <v>889</v>
      </c>
      <c r="F23" s="162">
        <v>2014</v>
      </c>
      <c r="G23" s="162" t="s">
        <v>1314</v>
      </c>
      <c r="H23" s="162" t="s">
        <v>826</v>
      </c>
    </row>
    <row r="24" spans="2:8" x14ac:dyDescent="0.25">
      <c r="B24" s="162" t="s">
        <v>1281</v>
      </c>
      <c r="C24" s="162" t="s">
        <v>512</v>
      </c>
      <c r="D24" s="162" t="s">
        <v>1304</v>
      </c>
      <c r="E24" s="162" t="s">
        <v>889</v>
      </c>
      <c r="F24" s="162">
        <v>2015</v>
      </c>
      <c r="G24" s="162" t="s">
        <v>1308</v>
      </c>
      <c r="H24" s="162" t="s">
        <v>826</v>
      </c>
    </row>
    <row r="25" spans="2:8" x14ac:dyDescent="0.25">
      <c r="B25" s="162" t="s">
        <v>1281</v>
      </c>
      <c r="C25" s="162" t="s">
        <v>512</v>
      </c>
      <c r="D25" s="162" t="s">
        <v>1305</v>
      </c>
      <c r="E25" s="162" t="s">
        <v>890</v>
      </c>
      <c r="F25" s="162">
        <v>2016</v>
      </c>
      <c r="G25" s="162">
        <v>0</v>
      </c>
      <c r="H25" s="162" t="s">
        <v>826</v>
      </c>
    </row>
    <row r="26" spans="2:8" x14ac:dyDescent="0.25">
      <c r="B26" s="162" t="s">
        <v>1281</v>
      </c>
      <c r="C26" s="162" t="s">
        <v>512</v>
      </c>
      <c r="D26" s="162" t="s">
        <v>1306</v>
      </c>
      <c r="E26" s="162" t="s">
        <v>890</v>
      </c>
      <c r="F26" s="162">
        <v>2017</v>
      </c>
      <c r="G26" s="162">
        <v>0</v>
      </c>
      <c r="H26" s="162" t="s">
        <v>826</v>
      </c>
    </row>
    <row r="27" spans="2:8" x14ac:dyDescent="0.25">
      <c r="B27" s="162" t="s">
        <v>1281</v>
      </c>
      <c r="C27" s="162" t="s">
        <v>512</v>
      </c>
      <c r="D27" s="162" t="s">
        <v>1307</v>
      </c>
      <c r="E27" s="162" t="s">
        <v>890</v>
      </c>
      <c r="F27" s="162">
        <v>2018</v>
      </c>
      <c r="G27" s="162">
        <v>0</v>
      </c>
      <c r="H27" s="162" t="s">
        <v>826</v>
      </c>
    </row>
    <row r="28" spans="2:8" x14ac:dyDescent="0.25">
      <c r="B28" s="162" t="s">
        <v>1316</v>
      </c>
      <c r="C28" s="162" t="s">
        <v>1316</v>
      </c>
      <c r="D28" s="162" t="s">
        <v>1316</v>
      </c>
      <c r="E28" s="162" t="s">
        <v>1316</v>
      </c>
      <c r="F28" s="162" t="s">
        <v>1316</v>
      </c>
      <c r="G28" s="162" t="s">
        <v>1316</v>
      </c>
      <c r="H28" s="162" t="s">
        <v>1316</v>
      </c>
    </row>
    <row r="29" spans="2:8" x14ac:dyDescent="0.25">
      <c r="B29" s="162" t="s">
        <v>1316</v>
      </c>
      <c r="C29" s="162" t="s">
        <v>1316</v>
      </c>
      <c r="D29" s="162" t="s">
        <v>1316</v>
      </c>
      <c r="E29" s="162" t="s">
        <v>1316</v>
      </c>
      <c r="F29" s="162" t="s">
        <v>1316</v>
      </c>
      <c r="G29" s="162" t="s">
        <v>1316</v>
      </c>
      <c r="H29" s="162" t="s">
        <v>1316</v>
      </c>
    </row>
    <row r="30" spans="2:8" x14ac:dyDescent="0.25">
      <c r="B30" s="162" t="s">
        <v>1316</v>
      </c>
      <c r="C30" s="162" t="s">
        <v>1316</v>
      </c>
      <c r="D30" s="162" t="s">
        <v>1316</v>
      </c>
      <c r="E30" s="162" t="s">
        <v>1316</v>
      </c>
      <c r="F30" s="162" t="s">
        <v>1316</v>
      </c>
      <c r="G30" s="162" t="s">
        <v>1316</v>
      </c>
      <c r="H30" s="162" t="s">
        <v>1316</v>
      </c>
    </row>
    <row r="31" spans="2:8" x14ac:dyDescent="0.25">
      <c r="B31" s="162" t="s">
        <v>1316</v>
      </c>
      <c r="C31" s="162" t="s">
        <v>1316</v>
      </c>
      <c r="D31" s="162" t="s">
        <v>1316</v>
      </c>
      <c r="E31" s="162" t="s">
        <v>1316</v>
      </c>
      <c r="F31" s="162" t="s">
        <v>1316</v>
      </c>
      <c r="G31" s="162" t="s">
        <v>1316</v>
      </c>
      <c r="H31" s="162" t="s">
        <v>1316</v>
      </c>
    </row>
    <row r="32" spans="2:8" x14ac:dyDescent="0.25">
      <c r="B32" s="162" t="s">
        <v>1316</v>
      </c>
      <c r="C32" s="162" t="s">
        <v>1316</v>
      </c>
      <c r="D32" s="162" t="s">
        <v>1316</v>
      </c>
      <c r="E32" s="162" t="s">
        <v>1316</v>
      </c>
      <c r="F32" s="162" t="s">
        <v>1316</v>
      </c>
      <c r="G32" s="162" t="s">
        <v>1316</v>
      </c>
      <c r="H32" s="162" t="s">
        <v>1316</v>
      </c>
    </row>
    <row r="33" spans="2:8" x14ac:dyDescent="0.25">
      <c r="B33" s="162" t="s">
        <v>1316</v>
      </c>
      <c r="C33" s="162" t="s">
        <v>1316</v>
      </c>
      <c r="D33" s="162" t="s">
        <v>1316</v>
      </c>
      <c r="E33" s="162" t="s">
        <v>1316</v>
      </c>
      <c r="F33" s="162" t="s">
        <v>1316</v>
      </c>
      <c r="G33" s="162" t="s">
        <v>1316</v>
      </c>
      <c r="H33" s="162" t="s">
        <v>1316</v>
      </c>
    </row>
    <row r="34" spans="2:8" x14ac:dyDescent="0.25">
      <c r="B34" s="162" t="s">
        <v>1316</v>
      </c>
      <c r="C34" s="162" t="s">
        <v>1316</v>
      </c>
      <c r="D34" s="162" t="s">
        <v>1316</v>
      </c>
      <c r="E34" s="162" t="s">
        <v>1316</v>
      </c>
      <c r="F34" s="162" t="s">
        <v>1316</v>
      </c>
      <c r="G34" s="162" t="s">
        <v>1316</v>
      </c>
      <c r="H34" s="162" t="s">
        <v>1316</v>
      </c>
    </row>
    <row r="35" spans="2:8" x14ac:dyDescent="0.25">
      <c r="B35" s="162" t="s">
        <v>1316</v>
      </c>
      <c r="C35" s="162" t="s">
        <v>1316</v>
      </c>
      <c r="D35" s="162" t="s">
        <v>1316</v>
      </c>
      <c r="E35" s="162" t="s">
        <v>1316</v>
      </c>
      <c r="F35" s="162" t="s">
        <v>1316</v>
      </c>
      <c r="G35" s="162" t="s">
        <v>1316</v>
      </c>
      <c r="H35" s="162" t="s">
        <v>1316</v>
      </c>
    </row>
    <row r="36" spans="2:8" x14ac:dyDescent="0.25">
      <c r="B36" s="162" t="s">
        <v>1316</v>
      </c>
      <c r="C36" s="162" t="s">
        <v>1316</v>
      </c>
      <c r="D36" s="162" t="s">
        <v>1316</v>
      </c>
      <c r="E36" s="162" t="s">
        <v>1316</v>
      </c>
      <c r="F36" s="162" t="s">
        <v>1316</v>
      </c>
      <c r="G36" s="162" t="s">
        <v>1316</v>
      </c>
      <c r="H36" s="162" t="s">
        <v>1316</v>
      </c>
    </row>
    <row r="37" spans="2:8" x14ac:dyDescent="0.25">
      <c r="B37" s="162" t="s">
        <v>1316</v>
      </c>
      <c r="C37" s="162" t="s">
        <v>1316</v>
      </c>
      <c r="D37" s="162" t="s">
        <v>1316</v>
      </c>
      <c r="E37" s="162" t="s">
        <v>1316</v>
      </c>
      <c r="F37" s="162" t="s">
        <v>1316</v>
      </c>
      <c r="G37" s="162" t="s">
        <v>1316</v>
      </c>
      <c r="H37" s="162" t="s">
        <v>1316</v>
      </c>
    </row>
    <row r="38" spans="2:8" x14ac:dyDescent="0.25">
      <c r="B38" s="162" t="s">
        <v>1316</v>
      </c>
      <c r="C38" s="162" t="s">
        <v>1316</v>
      </c>
      <c r="D38" s="162" t="s">
        <v>1316</v>
      </c>
      <c r="E38" s="162" t="s">
        <v>1316</v>
      </c>
      <c r="F38" s="162" t="s">
        <v>1316</v>
      </c>
      <c r="G38" s="162" t="s">
        <v>1316</v>
      </c>
      <c r="H38" s="162" t="s">
        <v>1316</v>
      </c>
    </row>
    <row r="39" spans="2:8" x14ac:dyDescent="0.25">
      <c r="B39" s="162" t="s">
        <v>1316</v>
      </c>
      <c r="C39" s="162" t="s">
        <v>1316</v>
      </c>
      <c r="D39" s="162" t="s">
        <v>1316</v>
      </c>
      <c r="E39" s="162" t="s">
        <v>1316</v>
      </c>
      <c r="F39" s="162" t="s">
        <v>1316</v>
      </c>
      <c r="G39" s="162" t="s">
        <v>1316</v>
      </c>
      <c r="H39" s="162" t="s">
        <v>1316</v>
      </c>
    </row>
    <row r="40" spans="2:8" x14ac:dyDescent="0.25">
      <c r="B40" s="162" t="s">
        <v>1316</v>
      </c>
      <c r="C40" s="162" t="s">
        <v>1316</v>
      </c>
      <c r="D40" s="162" t="s">
        <v>1316</v>
      </c>
      <c r="E40" s="162" t="s">
        <v>1316</v>
      </c>
      <c r="F40" s="162" t="s">
        <v>1316</v>
      </c>
      <c r="G40" s="162" t="s">
        <v>1316</v>
      </c>
      <c r="H40" s="162" t="s">
        <v>1316</v>
      </c>
    </row>
    <row r="41" spans="2:8" x14ac:dyDescent="0.25">
      <c r="B41" s="162" t="s">
        <v>1316</v>
      </c>
      <c r="C41" s="162" t="s">
        <v>1316</v>
      </c>
      <c r="D41" s="162" t="s">
        <v>1316</v>
      </c>
      <c r="E41" s="162" t="s">
        <v>1316</v>
      </c>
      <c r="F41" s="162" t="s">
        <v>1316</v>
      </c>
      <c r="G41" s="162" t="s">
        <v>1316</v>
      </c>
      <c r="H41" s="162" t="s">
        <v>1316</v>
      </c>
    </row>
    <row r="42" spans="2:8" x14ac:dyDescent="0.25">
      <c r="B42" s="162" t="s">
        <v>1316</v>
      </c>
      <c r="C42" s="162" t="s">
        <v>1316</v>
      </c>
      <c r="D42" s="162" t="s">
        <v>1316</v>
      </c>
      <c r="E42" s="162" t="s">
        <v>1316</v>
      </c>
      <c r="F42" s="162" t="s">
        <v>1316</v>
      </c>
      <c r="G42" s="162" t="s">
        <v>1316</v>
      </c>
      <c r="H42" s="162" t="s">
        <v>1316</v>
      </c>
    </row>
    <row r="43" spans="2:8" x14ac:dyDescent="0.25">
      <c r="B43" s="162" t="s">
        <v>1316</v>
      </c>
      <c r="C43" s="162" t="s">
        <v>1316</v>
      </c>
      <c r="D43" s="162" t="s">
        <v>1316</v>
      </c>
      <c r="E43" s="162" t="s">
        <v>1316</v>
      </c>
      <c r="F43" s="162" t="s">
        <v>1316</v>
      </c>
      <c r="G43" s="162" t="s">
        <v>1316</v>
      </c>
      <c r="H43" s="162" t="s">
        <v>1316</v>
      </c>
    </row>
    <row r="44" spans="2:8" x14ac:dyDescent="0.25">
      <c r="B44" s="162" t="s">
        <v>1316</v>
      </c>
      <c r="C44" s="162" t="s">
        <v>1316</v>
      </c>
      <c r="D44" s="162" t="s">
        <v>1316</v>
      </c>
      <c r="E44" s="162" t="s">
        <v>1316</v>
      </c>
      <c r="F44" s="162" t="s">
        <v>1316</v>
      </c>
      <c r="G44" s="162" t="s">
        <v>1316</v>
      </c>
      <c r="H44" s="162" t="s">
        <v>1316</v>
      </c>
    </row>
    <row r="45" spans="2:8" x14ac:dyDescent="0.25">
      <c r="B45" s="162" t="s">
        <v>1316</v>
      </c>
      <c r="C45" s="162" t="s">
        <v>1316</v>
      </c>
      <c r="D45" s="162" t="s">
        <v>1316</v>
      </c>
      <c r="E45" s="162" t="s">
        <v>1316</v>
      </c>
      <c r="F45" s="162" t="s">
        <v>1316</v>
      </c>
      <c r="G45" s="162" t="s">
        <v>1316</v>
      </c>
      <c r="H45" s="162" t="s">
        <v>1316</v>
      </c>
    </row>
    <row r="46" spans="2:8" x14ac:dyDescent="0.25">
      <c r="B46" s="162" t="s">
        <v>1316</v>
      </c>
      <c r="C46" s="162" t="s">
        <v>1316</v>
      </c>
      <c r="D46" s="162" t="s">
        <v>1316</v>
      </c>
      <c r="E46" s="162" t="s">
        <v>1316</v>
      </c>
      <c r="F46" s="162" t="s">
        <v>1316</v>
      </c>
      <c r="G46" s="162" t="s">
        <v>1316</v>
      </c>
      <c r="H46" s="162" t="s">
        <v>1316</v>
      </c>
    </row>
    <row r="47" spans="2:8" x14ac:dyDescent="0.25">
      <c r="B47" s="162" t="s">
        <v>1316</v>
      </c>
      <c r="C47" s="162" t="s">
        <v>1316</v>
      </c>
      <c r="D47" s="162" t="s">
        <v>1316</v>
      </c>
      <c r="E47" s="162" t="s">
        <v>1316</v>
      </c>
      <c r="F47" s="162" t="s">
        <v>1316</v>
      </c>
      <c r="G47" s="162" t="s">
        <v>1316</v>
      </c>
      <c r="H47" s="162" t="s">
        <v>1316</v>
      </c>
    </row>
    <row r="48" spans="2:8" x14ac:dyDescent="0.25">
      <c r="B48" s="162" t="s">
        <v>1316</v>
      </c>
      <c r="C48" s="162" t="s">
        <v>1316</v>
      </c>
      <c r="D48" s="162" t="s">
        <v>1316</v>
      </c>
      <c r="E48" s="162" t="s">
        <v>1316</v>
      </c>
      <c r="F48" s="162" t="s">
        <v>1316</v>
      </c>
      <c r="G48" s="162" t="s">
        <v>1316</v>
      </c>
      <c r="H48" s="162" t="s">
        <v>1316</v>
      </c>
    </row>
    <row r="49" spans="2:8" x14ac:dyDescent="0.25">
      <c r="B49" s="162" t="s">
        <v>1316</v>
      </c>
      <c r="C49" s="162" t="s">
        <v>1316</v>
      </c>
      <c r="D49" s="162" t="s">
        <v>1316</v>
      </c>
      <c r="E49" s="162" t="s">
        <v>1316</v>
      </c>
      <c r="F49" s="162" t="s">
        <v>1316</v>
      </c>
      <c r="G49" s="162" t="s">
        <v>1316</v>
      </c>
      <c r="H49" s="162" t="s">
        <v>1316</v>
      </c>
    </row>
    <row r="50" spans="2:8" x14ac:dyDescent="0.25">
      <c r="B50" s="162" t="s">
        <v>1316</v>
      </c>
      <c r="C50" s="162" t="s">
        <v>1316</v>
      </c>
      <c r="D50" s="162" t="s">
        <v>1316</v>
      </c>
      <c r="E50" s="162" t="s">
        <v>1316</v>
      </c>
      <c r="F50" s="162" t="s">
        <v>1316</v>
      </c>
      <c r="G50" s="162" t="s">
        <v>1316</v>
      </c>
      <c r="H50" s="162" t="s">
        <v>1316</v>
      </c>
    </row>
    <row r="51" spans="2:8" x14ac:dyDescent="0.25">
      <c r="B51" s="162" t="s">
        <v>1316</v>
      </c>
      <c r="C51" s="162" t="s">
        <v>1316</v>
      </c>
      <c r="D51" s="162" t="s">
        <v>1316</v>
      </c>
      <c r="E51" s="162" t="s">
        <v>1316</v>
      </c>
      <c r="F51" s="162" t="s">
        <v>1316</v>
      </c>
      <c r="G51" s="162" t="s">
        <v>1316</v>
      </c>
      <c r="H51" s="162" t="s">
        <v>1316</v>
      </c>
    </row>
    <row r="52" spans="2:8" x14ac:dyDescent="0.25">
      <c r="B52" s="162" t="s">
        <v>1316</v>
      </c>
      <c r="C52" s="162" t="s">
        <v>1316</v>
      </c>
      <c r="D52" s="162" t="s">
        <v>1316</v>
      </c>
      <c r="E52" s="162" t="s">
        <v>1316</v>
      </c>
      <c r="F52" s="162" t="s">
        <v>1316</v>
      </c>
      <c r="G52" s="162" t="s">
        <v>1316</v>
      </c>
      <c r="H52" s="162" t="s">
        <v>1316</v>
      </c>
    </row>
    <row r="53" spans="2:8" x14ac:dyDescent="0.25">
      <c r="B53" s="162" t="s">
        <v>1316</v>
      </c>
      <c r="C53" s="162" t="s">
        <v>1316</v>
      </c>
      <c r="D53" s="162" t="s">
        <v>1316</v>
      </c>
      <c r="E53" s="162" t="s">
        <v>1316</v>
      </c>
      <c r="F53" s="162" t="s">
        <v>1316</v>
      </c>
      <c r="G53" s="162" t="s">
        <v>1316</v>
      </c>
      <c r="H53" s="162" t="s">
        <v>1316</v>
      </c>
    </row>
    <row r="54" spans="2:8" x14ac:dyDescent="0.25">
      <c r="B54" s="162" t="s">
        <v>1316</v>
      </c>
      <c r="C54" s="162" t="s">
        <v>1316</v>
      </c>
      <c r="D54" s="162" t="s">
        <v>1316</v>
      </c>
      <c r="E54" s="162" t="s">
        <v>1316</v>
      </c>
      <c r="F54" s="162" t="s">
        <v>1316</v>
      </c>
      <c r="G54" s="162" t="s">
        <v>1316</v>
      </c>
      <c r="H54" s="162" t="s">
        <v>1316</v>
      </c>
    </row>
    <row r="55" spans="2:8" x14ac:dyDescent="0.25">
      <c r="B55" s="162" t="s">
        <v>1316</v>
      </c>
      <c r="C55" s="162" t="s">
        <v>1316</v>
      </c>
      <c r="D55" s="162" t="s">
        <v>1316</v>
      </c>
      <c r="E55" s="162" t="s">
        <v>1316</v>
      </c>
      <c r="F55" s="162" t="s">
        <v>1316</v>
      </c>
      <c r="G55" s="162" t="s">
        <v>1316</v>
      </c>
      <c r="H55" s="162" t="s">
        <v>1316</v>
      </c>
    </row>
    <row r="56" spans="2:8" x14ac:dyDescent="0.25">
      <c r="B56" s="162" t="s">
        <v>1316</v>
      </c>
      <c r="C56" s="162" t="s">
        <v>1316</v>
      </c>
      <c r="D56" s="162" t="s">
        <v>1316</v>
      </c>
      <c r="E56" s="162" t="s">
        <v>1316</v>
      </c>
      <c r="F56" s="162" t="s">
        <v>1316</v>
      </c>
      <c r="G56" s="162" t="s">
        <v>1316</v>
      </c>
      <c r="H56" s="162" t="s">
        <v>1316</v>
      </c>
    </row>
    <row r="57" spans="2:8" x14ac:dyDescent="0.25">
      <c r="B57" s="162" t="s">
        <v>1316</v>
      </c>
      <c r="C57" s="162" t="s">
        <v>1316</v>
      </c>
      <c r="D57" s="162" t="s">
        <v>1316</v>
      </c>
      <c r="E57" s="162" t="s">
        <v>1316</v>
      </c>
      <c r="F57" s="162" t="s">
        <v>1316</v>
      </c>
      <c r="G57" s="162" t="s">
        <v>1316</v>
      </c>
      <c r="H57" s="162" t="s">
        <v>1316</v>
      </c>
    </row>
    <row r="58" spans="2:8" x14ac:dyDescent="0.25">
      <c r="B58" s="162" t="s">
        <v>1316</v>
      </c>
      <c r="C58" s="162" t="s">
        <v>1316</v>
      </c>
      <c r="D58" s="162" t="s">
        <v>1316</v>
      </c>
      <c r="E58" s="162" t="s">
        <v>1316</v>
      </c>
      <c r="F58" s="162" t="s">
        <v>1316</v>
      </c>
      <c r="G58" s="162" t="s">
        <v>1316</v>
      </c>
      <c r="H58" s="162" t="s">
        <v>1316</v>
      </c>
    </row>
    <row r="59" spans="2:8" x14ac:dyDescent="0.25">
      <c r="B59" s="162" t="s">
        <v>1316</v>
      </c>
      <c r="C59" s="162" t="s">
        <v>1316</v>
      </c>
      <c r="D59" s="162" t="s">
        <v>1316</v>
      </c>
      <c r="E59" s="162" t="s">
        <v>1316</v>
      </c>
      <c r="F59" s="162" t="s">
        <v>1316</v>
      </c>
      <c r="G59" s="162" t="s">
        <v>1316</v>
      </c>
      <c r="H59" s="162" t="s">
        <v>1316</v>
      </c>
    </row>
    <row r="60" spans="2:8" x14ac:dyDescent="0.25">
      <c r="B60" s="162" t="s">
        <v>1316</v>
      </c>
      <c r="C60" s="162" t="s">
        <v>1316</v>
      </c>
      <c r="D60" s="162" t="s">
        <v>1316</v>
      </c>
      <c r="E60" s="162" t="s">
        <v>1316</v>
      </c>
      <c r="F60" s="162" t="s">
        <v>1316</v>
      </c>
      <c r="G60" s="162" t="s">
        <v>1316</v>
      </c>
      <c r="H60" s="162" t="s">
        <v>1316</v>
      </c>
    </row>
    <row r="61" spans="2:8" x14ac:dyDescent="0.25">
      <c r="B61" s="162" t="s">
        <v>1316</v>
      </c>
      <c r="C61" s="162" t="s">
        <v>1316</v>
      </c>
      <c r="D61" s="162" t="s">
        <v>1316</v>
      </c>
      <c r="E61" s="162" t="s">
        <v>1316</v>
      </c>
      <c r="F61" s="162" t="s">
        <v>1316</v>
      </c>
      <c r="G61" s="162" t="s">
        <v>1316</v>
      </c>
      <c r="H61" s="162" t="s">
        <v>1316</v>
      </c>
    </row>
    <row r="62" spans="2:8" x14ac:dyDescent="0.25">
      <c r="B62" s="162" t="s">
        <v>1316</v>
      </c>
      <c r="C62" s="162" t="s">
        <v>1316</v>
      </c>
      <c r="D62" s="162" t="s">
        <v>1316</v>
      </c>
      <c r="E62" s="162" t="s">
        <v>1316</v>
      </c>
      <c r="F62" s="162" t="s">
        <v>1316</v>
      </c>
      <c r="G62" s="162" t="s">
        <v>1316</v>
      </c>
      <c r="H62" s="162" t="s">
        <v>1316</v>
      </c>
    </row>
    <row r="63" spans="2:8" x14ac:dyDescent="0.25">
      <c r="B63" s="162" t="s">
        <v>1316</v>
      </c>
      <c r="C63" s="162" t="s">
        <v>1316</v>
      </c>
      <c r="D63" s="162" t="s">
        <v>1316</v>
      </c>
      <c r="E63" s="162" t="s">
        <v>1316</v>
      </c>
      <c r="F63" s="162" t="s">
        <v>1316</v>
      </c>
      <c r="G63" s="162" t="s">
        <v>1316</v>
      </c>
      <c r="H63" s="162" t="s">
        <v>1316</v>
      </c>
    </row>
    <row r="64" spans="2:8" x14ac:dyDescent="0.25">
      <c r="B64" s="162" t="s">
        <v>1316</v>
      </c>
      <c r="C64" s="162" t="s">
        <v>1316</v>
      </c>
      <c r="D64" s="162" t="s">
        <v>1316</v>
      </c>
      <c r="E64" s="162" t="s">
        <v>1316</v>
      </c>
      <c r="F64" s="162" t="s">
        <v>1316</v>
      </c>
      <c r="G64" s="162" t="s">
        <v>1316</v>
      </c>
      <c r="H64" s="162" t="s">
        <v>1316</v>
      </c>
    </row>
    <row r="65" spans="2:8" x14ac:dyDescent="0.25">
      <c r="B65" s="162" t="s">
        <v>1316</v>
      </c>
      <c r="C65" s="162" t="s">
        <v>1316</v>
      </c>
      <c r="D65" s="162" t="s">
        <v>1316</v>
      </c>
      <c r="E65" s="162" t="s">
        <v>1316</v>
      </c>
      <c r="F65" s="162" t="s">
        <v>1316</v>
      </c>
      <c r="G65" s="162" t="s">
        <v>1316</v>
      </c>
      <c r="H65" s="162" t="s">
        <v>1316</v>
      </c>
    </row>
    <row r="66" spans="2:8" x14ac:dyDescent="0.25">
      <c r="B66" s="162" t="s">
        <v>1316</v>
      </c>
      <c r="C66" s="162" t="s">
        <v>1316</v>
      </c>
      <c r="D66" s="162" t="s">
        <v>1316</v>
      </c>
      <c r="E66" s="162" t="s">
        <v>1316</v>
      </c>
      <c r="F66" s="162" t="s">
        <v>1316</v>
      </c>
      <c r="G66" s="162" t="s">
        <v>1316</v>
      </c>
      <c r="H66" s="162" t="s">
        <v>1316</v>
      </c>
    </row>
    <row r="67" spans="2:8" x14ac:dyDescent="0.25">
      <c r="B67" s="162" t="s">
        <v>1316</v>
      </c>
      <c r="C67" s="162" t="s">
        <v>1316</v>
      </c>
      <c r="D67" s="162" t="s">
        <v>1316</v>
      </c>
      <c r="E67" s="162" t="s">
        <v>1316</v>
      </c>
      <c r="F67" s="162" t="s">
        <v>1316</v>
      </c>
      <c r="G67" s="162" t="s">
        <v>1316</v>
      </c>
      <c r="H67" s="162" t="s">
        <v>1316</v>
      </c>
    </row>
    <row r="68" spans="2:8" x14ac:dyDescent="0.25">
      <c r="B68" s="162" t="s">
        <v>1316</v>
      </c>
      <c r="C68" s="162" t="s">
        <v>1316</v>
      </c>
      <c r="D68" s="162" t="s">
        <v>1316</v>
      </c>
      <c r="E68" s="162" t="s">
        <v>1316</v>
      </c>
      <c r="F68" s="162" t="s">
        <v>1316</v>
      </c>
      <c r="G68" s="162" t="s">
        <v>1316</v>
      </c>
      <c r="H68" s="162" t="s">
        <v>1316</v>
      </c>
    </row>
    <row r="69" spans="2:8" x14ac:dyDescent="0.25">
      <c r="B69" s="162" t="s">
        <v>1316</v>
      </c>
      <c r="C69" s="162" t="s">
        <v>1316</v>
      </c>
      <c r="D69" s="162" t="s">
        <v>1316</v>
      </c>
      <c r="E69" s="162" t="s">
        <v>1316</v>
      </c>
      <c r="F69" s="162" t="s">
        <v>1316</v>
      </c>
      <c r="G69" s="162" t="s">
        <v>1316</v>
      </c>
      <c r="H69" s="162" t="s">
        <v>1316</v>
      </c>
    </row>
    <row r="70" spans="2:8" x14ac:dyDescent="0.25">
      <c r="B70" s="162" t="s">
        <v>1316</v>
      </c>
      <c r="C70" s="162" t="s">
        <v>1316</v>
      </c>
      <c r="D70" s="162" t="s">
        <v>1316</v>
      </c>
      <c r="E70" s="162" t="s">
        <v>1316</v>
      </c>
      <c r="F70" s="162" t="s">
        <v>1316</v>
      </c>
      <c r="G70" s="162" t="s">
        <v>1316</v>
      </c>
      <c r="H70" s="162" t="s">
        <v>1316</v>
      </c>
    </row>
    <row r="71" spans="2:8" x14ac:dyDescent="0.25">
      <c r="B71" s="162" t="s">
        <v>1316</v>
      </c>
      <c r="C71" s="162" t="s">
        <v>1316</v>
      </c>
      <c r="D71" s="162" t="s">
        <v>1316</v>
      </c>
      <c r="E71" s="162" t="s">
        <v>1316</v>
      </c>
      <c r="F71" s="162" t="s">
        <v>1316</v>
      </c>
      <c r="G71" s="162" t="s">
        <v>1316</v>
      </c>
      <c r="H71" s="162" t="s">
        <v>1316</v>
      </c>
    </row>
    <row r="72" spans="2:8" x14ac:dyDescent="0.25">
      <c r="B72" s="162" t="s">
        <v>1316</v>
      </c>
      <c r="C72" s="162" t="s">
        <v>1316</v>
      </c>
      <c r="D72" s="162" t="s">
        <v>1316</v>
      </c>
      <c r="E72" s="162" t="s">
        <v>1316</v>
      </c>
      <c r="F72" s="162" t="s">
        <v>1316</v>
      </c>
      <c r="G72" s="162" t="s">
        <v>1316</v>
      </c>
      <c r="H72" s="162" t="s">
        <v>1316</v>
      </c>
    </row>
    <row r="73" spans="2:8" x14ac:dyDescent="0.25">
      <c r="B73" s="162" t="s">
        <v>1316</v>
      </c>
      <c r="C73" s="162" t="s">
        <v>1316</v>
      </c>
      <c r="D73" s="162" t="s">
        <v>1316</v>
      </c>
      <c r="E73" s="162" t="s">
        <v>1316</v>
      </c>
      <c r="F73" s="162" t="s">
        <v>1316</v>
      </c>
      <c r="G73" s="162" t="s">
        <v>1316</v>
      </c>
      <c r="H73" s="162" t="s">
        <v>1316</v>
      </c>
    </row>
    <row r="74" spans="2:8" x14ac:dyDescent="0.25">
      <c r="B74" s="162" t="s">
        <v>1316</v>
      </c>
      <c r="C74" s="162" t="s">
        <v>1316</v>
      </c>
      <c r="D74" s="162" t="s">
        <v>1316</v>
      </c>
      <c r="E74" s="162" t="s">
        <v>1316</v>
      </c>
      <c r="F74" s="162" t="s">
        <v>1316</v>
      </c>
      <c r="G74" s="162" t="s">
        <v>1316</v>
      </c>
      <c r="H74" s="162" t="s">
        <v>1316</v>
      </c>
    </row>
    <row r="75" spans="2:8" x14ac:dyDescent="0.25">
      <c r="B75" s="162" t="s">
        <v>1316</v>
      </c>
      <c r="C75" s="162" t="s">
        <v>1316</v>
      </c>
      <c r="D75" s="162" t="s">
        <v>1316</v>
      </c>
      <c r="E75" s="162" t="s">
        <v>1316</v>
      </c>
      <c r="F75" s="162" t="s">
        <v>1316</v>
      </c>
      <c r="G75" s="162" t="s">
        <v>1316</v>
      </c>
      <c r="H75" s="162" t="s">
        <v>1316</v>
      </c>
    </row>
    <row r="76" spans="2:8" x14ac:dyDescent="0.25">
      <c r="B76" s="162" t="s">
        <v>1316</v>
      </c>
      <c r="C76" s="162" t="s">
        <v>1316</v>
      </c>
      <c r="D76" s="162" t="s">
        <v>1316</v>
      </c>
      <c r="E76" s="162" t="s">
        <v>1316</v>
      </c>
      <c r="F76" s="162" t="s">
        <v>1316</v>
      </c>
      <c r="G76" s="162" t="s">
        <v>1316</v>
      </c>
      <c r="H76" s="162" t="s">
        <v>1316</v>
      </c>
    </row>
    <row r="77" spans="2:8" x14ac:dyDescent="0.25">
      <c r="B77" s="162" t="s">
        <v>1316</v>
      </c>
      <c r="C77" s="162" t="s">
        <v>1316</v>
      </c>
      <c r="D77" s="162" t="s">
        <v>1316</v>
      </c>
      <c r="E77" s="162" t="s">
        <v>1316</v>
      </c>
      <c r="F77" s="162" t="s">
        <v>1316</v>
      </c>
      <c r="G77" s="162" t="s">
        <v>1316</v>
      </c>
      <c r="H77" s="162" t="s">
        <v>1316</v>
      </c>
    </row>
    <row r="78" spans="2:8" x14ac:dyDescent="0.25">
      <c r="B78" s="162" t="s">
        <v>1316</v>
      </c>
      <c r="C78" s="162" t="s">
        <v>1316</v>
      </c>
      <c r="D78" s="162" t="s">
        <v>1316</v>
      </c>
      <c r="E78" s="162" t="s">
        <v>1316</v>
      </c>
      <c r="F78" s="162" t="s">
        <v>1316</v>
      </c>
      <c r="G78" s="162" t="s">
        <v>1316</v>
      </c>
      <c r="H78" s="162" t="s">
        <v>1316</v>
      </c>
    </row>
    <row r="79" spans="2:8" x14ac:dyDescent="0.25">
      <c r="B79" s="162" t="s">
        <v>1316</v>
      </c>
      <c r="C79" s="162" t="s">
        <v>1316</v>
      </c>
      <c r="D79" s="162" t="s">
        <v>1316</v>
      </c>
      <c r="E79" s="162" t="s">
        <v>1316</v>
      </c>
      <c r="F79" s="162" t="s">
        <v>1316</v>
      </c>
      <c r="G79" s="162" t="s">
        <v>1316</v>
      </c>
      <c r="H79" s="162" t="s">
        <v>1316</v>
      </c>
    </row>
    <row r="80" spans="2:8" x14ac:dyDescent="0.25">
      <c r="B80" s="162" t="s">
        <v>1316</v>
      </c>
      <c r="C80" s="162" t="s">
        <v>1316</v>
      </c>
      <c r="D80" s="162" t="s">
        <v>1316</v>
      </c>
      <c r="E80" s="162" t="s">
        <v>1316</v>
      </c>
      <c r="F80" s="162" t="s">
        <v>1316</v>
      </c>
      <c r="G80" s="162" t="s">
        <v>1316</v>
      </c>
      <c r="H80" s="162" t="s">
        <v>1316</v>
      </c>
    </row>
    <row r="81" spans="2:8" x14ac:dyDescent="0.25">
      <c r="B81" s="162" t="s">
        <v>1316</v>
      </c>
      <c r="C81" s="162" t="s">
        <v>1316</v>
      </c>
      <c r="D81" s="162" t="s">
        <v>1316</v>
      </c>
      <c r="E81" s="162" t="s">
        <v>1316</v>
      </c>
      <c r="F81" s="162" t="s">
        <v>1316</v>
      </c>
      <c r="G81" s="162" t="s">
        <v>1316</v>
      </c>
      <c r="H81" s="162" t="s">
        <v>1316</v>
      </c>
    </row>
    <row r="82" spans="2:8" x14ac:dyDescent="0.25">
      <c r="B82" s="162" t="s">
        <v>1316</v>
      </c>
      <c r="C82" s="162" t="s">
        <v>1316</v>
      </c>
      <c r="D82" s="162" t="s">
        <v>1316</v>
      </c>
      <c r="E82" s="162" t="s">
        <v>1316</v>
      </c>
      <c r="F82" s="162" t="s">
        <v>1316</v>
      </c>
      <c r="G82" s="162" t="s">
        <v>1316</v>
      </c>
      <c r="H82" s="162" t="s">
        <v>1316</v>
      </c>
    </row>
    <row r="83" spans="2:8" x14ac:dyDescent="0.25">
      <c r="B83" s="162" t="s">
        <v>1316</v>
      </c>
      <c r="C83" s="162" t="s">
        <v>1316</v>
      </c>
      <c r="D83" s="162" t="s">
        <v>1316</v>
      </c>
      <c r="E83" s="162" t="s">
        <v>1316</v>
      </c>
      <c r="F83" s="162" t="s">
        <v>1316</v>
      </c>
      <c r="G83" s="162" t="s">
        <v>1316</v>
      </c>
      <c r="H83" s="162" t="s">
        <v>1316</v>
      </c>
    </row>
    <row r="84" spans="2:8" x14ac:dyDescent="0.25">
      <c r="B84" s="162" t="s">
        <v>1316</v>
      </c>
      <c r="C84" s="162" t="s">
        <v>1316</v>
      </c>
      <c r="D84" s="162" t="s">
        <v>1316</v>
      </c>
      <c r="E84" s="162" t="s">
        <v>1316</v>
      </c>
      <c r="F84" s="162" t="s">
        <v>1316</v>
      </c>
      <c r="G84" s="162" t="s">
        <v>1316</v>
      </c>
      <c r="H84" s="162" t="s">
        <v>1316</v>
      </c>
    </row>
    <row r="85" spans="2:8" x14ac:dyDescent="0.25">
      <c r="B85" s="162" t="s">
        <v>1316</v>
      </c>
      <c r="C85" s="162" t="s">
        <v>1316</v>
      </c>
      <c r="D85" s="162" t="s">
        <v>1316</v>
      </c>
      <c r="E85" s="162" t="s">
        <v>1316</v>
      </c>
      <c r="F85" s="162" t="s">
        <v>1316</v>
      </c>
      <c r="G85" s="162" t="s">
        <v>1316</v>
      </c>
      <c r="H85" s="162" t="s">
        <v>1316</v>
      </c>
    </row>
    <row r="86" spans="2:8" x14ac:dyDescent="0.25">
      <c r="B86" s="162" t="s">
        <v>1316</v>
      </c>
      <c r="C86" s="162" t="s">
        <v>1316</v>
      </c>
      <c r="D86" s="162" t="s">
        <v>1316</v>
      </c>
      <c r="E86" s="162" t="s">
        <v>1316</v>
      </c>
      <c r="F86" s="162" t="s">
        <v>1316</v>
      </c>
      <c r="G86" s="162" t="s">
        <v>1316</v>
      </c>
      <c r="H86" s="162" t="s">
        <v>1316</v>
      </c>
    </row>
    <row r="87" spans="2:8" x14ac:dyDescent="0.25">
      <c r="B87" s="162" t="s">
        <v>1316</v>
      </c>
      <c r="C87" s="162" t="s">
        <v>1316</v>
      </c>
      <c r="D87" s="162" t="s">
        <v>1316</v>
      </c>
      <c r="E87" s="162" t="s">
        <v>1316</v>
      </c>
      <c r="F87" s="162" t="s">
        <v>1316</v>
      </c>
      <c r="G87" s="162" t="s">
        <v>1316</v>
      </c>
      <c r="H87" s="162" t="s">
        <v>1316</v>
      </c>
    </row>
    <row r="88" spans="2:8" x14ac:dyDescent="0.25">
      <c r="B88" s="162" t="s">
        <v>1316</v>
      </c>
      <c r="C88" s="162" t="s">
        <v>1316</v>
      </c>
      <c r="D88" s="162" t="s">
        <v>1316</v>
      </c>
      <c r="E88" s="162" t="s">
        <v>1316</v>
      </c>
      <c r="F88" s="162" t="s">
        <v>1316</v>
      </c>
      <c r="G88" s="162" t="s">
        <v>1316</v>
      </c>
      <c r="H88" s="162" t="s">
        <v>1316</v>
      </c>
    </row>
    <row r="89" spans="2:8" x14ac:dyDescent="0.25">
      <c r="B89" s="162" t="s">
        <v>1316</v>
      </c>
      <c r="C89" s="162" t="s">
        <v>1316</v>
      </c>
      <c r="D89" s="162" t="s">
        <v>1316</v>
      </c>
      <c r="E89" s="162" t="s">
        <v>1316</v>
      </c>
      <c r="F89" s="162" t="s">
        <v>1316</v>
      </c>
      <c r="G89" s="162" t="s">
        <v>1316</v>
      </c>
      <c r="H89" s="162" t="s">
        <v>1316</v>
      </c>
    </row>
    <row r="90" spans="2:8" x14ac:dyDescent="0.25">
      <c r="B90" s="162" t="s">
        <v>1316</v>
      </c>
      <c r="C90" s="162" t="s">
        <v>1316</v>
      </c>
      <c r="D90" s="162" t="s">
        <v>1316</v>
      </c>
      <c r="E90" s="162" t="s">
        <v>1316</v>
      </c>
      <c r="F90" s="162" t="s">
        <v>1316</v>
      </c>
      <c r="G90" s="162" t="s">
        <v>1316</v>
      </c>
      <c r="H90" s="162" t="s">
        <v>1316</v>
      </c>
    </row>
    <row r="91" spans="2:8" x14ac:dyDescent="0.25">
      <c r="B91" s="162" t="s">
        <v>1316</v>
      </c>
      <c r="C91" s="162" t="s">
        <v>1316</v>
      </c>
      <c r="D91" s="162" t="s">
        <v>1316</v>
      </c>
      <c r="E91" s="162" t="s">
        <v>1316</v>
      </c>
      <c r="F91" s="162" t="s">
        <v>1316</v>
      </c>
      <c r="G91" s="162" t="s">
        <v>1316</v>
      </c>
      <c r="H91" s="162" t="s">
        <v>1316</v>
      </c>
    </row>
    <row r="92" spans="2:8" x14ac:dyDescent="0.25">
      <c r="B92" s="162" t="s">
        <v>1316</v>
      </c>
      <c r="C92" s="162" t="s">
        <v>1316</v>
      </c>
      <c r="D92" s="162" t="s">
        <v>1316</v>
      </c>
      <c r="E92" s="162" t="s">
        <v>1316</v>
      </c>
      <c r="F92" s="162" t="s">
        <v>1316</v>
      </c>
      <c r="G92" s="162" t="s">
        <v>1316</v>
      </c>
      <c r="H92" s="162" t="s">
        <v>1316</v>
      </c>
    </row>
    <row r="93" spans="2:8" x14ac:dyDescent="0.25">
      <c r="B93" s="162" t="s">
        <v>1316</v>
      </c>
      <c r="C93" s="162" t="s">
        <v>1316</v>
      </c>
      <c r="D93" s="162" t="s">
        <v>1316</v>
      </c>
      <c r="E93" s="162" t="s">
        <v>1316</v>
      </c>
      <c r="F93" s="162" t="s">
        <v>1316</v>
      </c>
      <c r="G93" s="162" t="s">
        <v>1316</v>
      </c>
      <c r="H93" s="162" t="s">
        <v>1316</v>
      </c>
    </row>
    <row r="94" spans="2:8" x14ac:dyDescent="0.25">
      <c r="B94" s="162" t="s">
        <v>1316</v>
      </c>
      <c r="C94" s="162" t="s">
        <v>1316</v>
      </c>
      <c r="D94" s="162" t="s">
        <v>1316</v>
      </c>
      <c r="E94" s="162" t="s">
        <v>1316</v>
      </c>
      <c r="F94" s="162" t="s">
        <v>1316</v>
      </c>
      <c r="G94" s="162" t="s">
        <v>1316</v>
      </c>
      <c r="H94" s="162" t="s">
        <v>1316</v>
      </c>
    </row>
    <row r="95" spans="2:8" x14ac:dyDescent="0.25">
      <c r="B95" s="162" t="s">
        <v>1316</v>
      </c>
      <c r="C95" s="162" t="s">
        <v>1316</v>
      </c>
      <c r="D95" s="162" t="s">
        <v>1316</v>
      </c>
      <c r="E95" s="162" t="s">
        <v>1316</v>
      </c>
      <c r="F95" s="162" t="s">
        <v>1316</v>
      </c>
      <c r="G95" s="162" t="s">
        <v>1316</v>
      </c>
      <c r="H95" s="162" t="s">
        <v>1316</v>
      </c>
    </row>
    <row r="96" spans="2:8" x14ac:dyDescent="0.25">
      <c r="B96" s="162" t="s">
        <v>1316</v>
      </c>
      <c r="C96" s="162" t="s">
        <v>1316</v>
      </c>
      <c r="D96" s="162" t="s">
        <v>1316</v>
      </c>
      <c r="E96" s="162" t="s">
        <v>1316</v>
      </c>
      <c r="F96" s="162" t="s">
        <v>1316</v>
      </c>
      <c r="G96" s="162" t="s">
        <v>1316</v>
      </c>
      <c r="H96" s="162" t="s">
        <v>1316</v>
      </c>
    </row>
    <row r="97" spans="2:8" x14ac:dyDescent="0.25">
      <c r="B97" s="162" t="s">
        <v>1316</v>
      </c>
      <c r="C97" s="162" t="s">
        <v>1316</v>
      </c>
      <c r="D97" s="162" t="s">
        <v>1316</v>
      </c>
      <c r="E97" s="162" t="s">
        <v>1316</v>
      </c>
      <c r="F97" s="162" t="s">
        <v>1316</v>
      </c>
      <c r="G97" s="162" t="s">
        <v>1316</v>
      </c>
      <c r="H97" s="162" t="s">
        <v>1316</v>
      </c>
    </row>
    <row r="98" spans="2:8" x14ac:dyDescent="0.25">
      <c r="B98" s="162" t="s">
        <v>1316</v>
      </c>
      <c r="C98" s="162" t="s">
        <v>1316</v>
      </c>
      <c r="D98" s="162" t="s">
        <v>1316</v>
      </c>
      <c r="E98" s="162" t="s">
        <v>1316</v>
      </c>
      <c r="F98" s="162" t="s">
        <v>1316</v>
      </c>
      <c r="G98" s="162" t="s">
        <v>1316</v>
      </c>
      <c r="H98" s="162" t="s">
        <v>1316</v>
      </c>
    </row>
    <row r="99" spans="2:8" x14ac:dyDescent="0.25">
      <c r="B99" s="162" t="s">
        <v>1316</v>
      </c>
      <c r="C99" s="162" t="s">
        <v>1316</v>
      </c>
      <c r="D99" s="162" t="s">
        <v>1316</v>
      </c>
      <c r="E99" s="162" t="s">
        <v>1316</v>
      </c>
      <c r="F99" s="162" t="s">
        <v>1316</v>
      </c>
      <c r="G99" s="162" t="s">
        <v>1316</v>
      </c>
      <c r="H99" s="162" t="s">
        <v>1316</v>
      </c>
    </row>
    <row r="100" spans="2:8" x14ac:dyDescent="0.25">
      <c r="B100" s="162" t="s">
        <v>1316</v>
      </c>
      <c r="C100" s="162" t="s">
        <v>1316</v>
      </c>
      <c r="D100" s="162" t="s">
        <v>1316</v>
      </c>
      <c r="E100" s="162" t="s">
        <v>1316</v>
      </c>
      <c r="F100" s="162" t="s">
        <v>1316</v>
      </c>
      <c r="G100" s="162" t="s">
        <v>1316</v>
      </c>
      <c r="H100" s="162" t="s">
        <v>1316</v>
      </c>
    </row>
    <row r="101" spans="2:8" x14ac:dyDescent="0.25">
      <c r="B101" s="162" t="s">
        <v>1316</v>
      </c>
      <c r="C101" s="162" t="s">
        <v>1316</v>
      </c>
      <c r="D101" s="162" t="s">
        <v>1316</v>
      </c>
      <c r="E101" s="162" t="s">
        <v>1316</v>
      </c>
      <c r="F101" s="162" t="s">
        <v>1316</v>
      </c>
      <c r="G101" s="162" t="s">
        <v>1316</v>
      </c>
      <c r="H101" s="162" t="s">
        <v>1316</v>
      </c>
    </row>
    <row r="102" spans="2:8" x14ac:dyDescent="0.25">
      <c r="B102" s="162" t="s">
        <v>1316</v>
      </c>
      <c r="C102" s="162" t="s">
        <v>1316</v>
      </c>
      <c r="D102" s="162" t="s">
        <v>1316</v>
      </c>
      <c r="E102" s="162" t="s">
        <v>1316</v>
      </c>
      <c r="F102" s="162" t="s">
        <v>1316</v>
      </c>
      <c r="G102" s="162" t="s">
        <v>1316</v>
      </c>
      <c r="H102" s="162" t="s">
        <v>1316</v>
      </c>
    </row>
    <row r="103" spans="2:8" x14ac:dyDescent="0.25">
      <c r="B103" s="162" t="s">
        <v>1316</v>
      </c>
      <c r="C103" s="162" t="s">
        <v>1316</v>
      </c>
      <c r="D103" s="162" t="s">
        <v>1316</v>
      </c>
      <c r="E103" s="162" t="s">
        <v>1316</v>
      </c>
      <c r="F103" s="162" t="s">
        <v>1316</v>
      </c>
      <c r="G103" s="162" t="s">
        <v>1316</v>
      </c>
      <c r="H103" s="162" t="s">
        <v>1316</v>
      </c>
    </row>
    <row r="104" spans="2:8" x14ac:dyDescent="0.25">
      <c r="B104" s="162" t="s">
        <v>1316</v>
      </c>
      <c r="C104" s="162" t="s">
        <v>1316</v>
      </c>
      <c r="D104" s="162" t="s">
        <v>1316</v>
      </c>
      <c r="E104" s="162" t="s">
        <v>1316</v>
      </c>
      <c r="F104" s="162" t="s">
        <v>1316</v>
      </c>
      <c r="G104" s="162" t="s">
        <v>1316</v>
      </c>
      <c r="H104" s="162" t="s">
        <v>1316</v>
      </c>
    </row>
    <row r="105" spans="2:8" x14ac:dyDescent="0.25">
      <c r="B105" s="162" t="s">
        <v>1316</v>
      </c>
      <c r="C105" s="162" t="s">
        <v>1316</v>
      </c>
      <c r="D105" s="162" t="s">
        <v>1316</v>
      </c>
      <c r="E105" s="162" t="s">
        <v>1316</v>
      </c>
      <c r="F105" s="162" t="s">
        <v>1316</v>
      </c>
      <c r="G105" s="162" t="s">
        <v>1316</v>
      </c>
      <c r="H105" s="162" t="s">
        <v>1316</v>
      </c>
    </row>
    <row r="106" spans="2:8" x14ac:dyDescent="0.25">
      <c r="B106" s="162" t="s">
        <v>1316</v>
      </c>
      <c r="C106" s="162" t="s">
        <v>1316</v>
      </c>
      <c r="D106" s="162" t="s">
        <v>1316</v>
      </c>
      <c r="E106" s="162" t="s">
        <v>1316</v>
      </c>
      <c r="F106" s="162" t="s">
        <v>1316</v>
      </c>
      <c r="G106" s="162" t="s">
        <v>1316</v>
      </c>
      <c r="H106" s="162" t="s">
        <v>1316</v>
      </c>
    </row>
    <row r="107" spans="2:8" x14ac:dyDescent="0.25">
      <c r="B107" s="162" t="s">
        <v>1316</v>
      </c>
      <c r="C107" s="162" t="s">
        <v>1316</v>
      </c>
      <c r="D107" s="162" t="s">
        <v>1316</v>
      </c>
      <c r="E107" s="162" t="s">
        <v>1316</v>
      </c>
      <c r="F107" s="162" t="s">
        <v>1316</v>
      </c>
      <c r="G107" s="162" t="s">
        <v>1316</v>
      </c>
      <c r="H107" s="162" t="s">
        <v>1316</v>
      </c>
    </row>
    <row r="108" spans="2:8" x14ac:dyDescent="0.25">
      <c r="B108" s="162" t="s">
        <v>1316</v>
      </c>
      <c r="C108" s="162" t="s">
        <v>1316</v>
      </c>
      <c r="D108" s="162" t="s">
        <v>1316</v>
      </c>
      <c r="E108" s="162" t="s">
        <v>1316</v>
      </c>
      <c r="F108" s="162" t="s">
        <v>1316</v>
      </c>
      <c r="G108" s="162" t="s">
        <v>1316</v>
      </c>
      <c r="H108" s="162" t="s">
        <v>1316</v>
      </c>
    </row>
    <row r="109" spans="2:8" x14ac:dyDescent="0.25">
      <c r="B109" s="162" t="s">
        <v>1316</v>
      </c>
      <c r="C109" s="162" t="s">
        <v>1316</v>
      </c>
      <c r="D109" s="162" t="s">
        <v>1316</v>
      </c>
      <c r="E109" s="162" t="s">
        <v>1316</v>
      </c>
      <c r="F109" s="162" t="s">
        <v>1316</v>
      </c>
      <c r="G109" s="162" t="s">
        <v>1316</v>
      </c>
      <c r="H109" s="162" t="s">
        <v>1316</v>
      </c>
    </row>
    <row r="110" spans="2:8" x14ac:dyDescent="0.25">
      <c r="B110" s="162" t="s">
        <v>1316</v>
      </c>
      <c r="C110" s="162" t="s">
        <v>1316</v>
      </c>
      <c r="D110" s="162" t="s">
        <v>1316</v>
      </c>
      <c r="E110" s="162" t="s">
        <v>1316</v>
      </c>
      <c r="F110" s="162" t="s">
        <v>1316</v>
      </c>
      <c r="G110" s="162" t="s">
        <v>1316</v>
      </c>
      <c r="H110" s="162" t="s">
        <v>1316</v>
      </c>
    </row>
    <row r="111" spans="2:8" x14ac:dyDescent="0.25">
      <c r="B111" s="162" t="s">
        <v>1316</v>
      </c>
      <c r="C111" s="162" t="s">
        <v>1316</v>
      </c>
      <c r="D111" s="162" t="s">
        <v>1316</v>
      </c>
      <c r="E111" s="162" t="s">
        <v>1316</v>
      </c>
      <c r="F111" s="162" t="s">
        <v>1316</v>
      </c>
      <c r="G111" s="162" t="s">
        <v>1316</v>
      </c>
      <c r="H111" s="162" t="s">
        <v>1316</v>
      </c>
    </row>
    <row r="112" spans="2:8" x14ac:dyDescent="0.25">
      <c r="B112" s="162" t="s">
        <v>1316</v>
      </c>
      <c r="C112" s="162" t="s">
        <v>1316</v>
      </c>
      <c r="D112" s="162" t="s">
        <v>1316</v>
      </c>
      <c r="E112" s="162" t="s">
        <v>1316</v>
      </c>
      <c r="F112" s="162" t="s">
        <v>1316</v>
      </c>
      <c r="G112" s="162" t="s">
        <v>1316</v>
      </c>
      <c r="H112" s="162" t="s">
        <v>1316</v>
      </c>
    </row>
    <row r="113" spans="2:8" x14ac:dyDescent="0.25">
      <c r="B113" s="162" t="s">
        <v>1316</v>
      </c>
      <c r="C113" s="162" t="s">
        <v>1316</v>
      </c>
      <c r="D113" s="162" t="s">
        <v>1316</v>
      </c>
      <c r="E113" s="162" t="s">
        <v>1316</v>
      </c>
      <c r="F113" s="162" t="s">
        <v>1316</v>
      </c>
      <c r="G113" s="162" t="s">
        <v>1316</v>
      </c>
      <c r="H113" s="162" t="s">
        <v>1316</v>
      </c>
    </row>
    <row r="114" spans="2:8" x14ac:dyDescent="0.25">
      <c r="B114" s="162" t="s">
        <v>1316</v>
      </c>
      <c r="C114" s="162" t="s">
        <v>1316</v>
      </c>
      <c r="D114" s="162" t="s">
        <v>1316</v>
      </c>
      <c r="E114" s="162" t="s">
        <v>1316</v>
      </c>
      <c r="F114" s="162" t="s">
        <v>1316</v>
      </c>
      <c r="G114" s="162" t="s">
        <v>1316</v>
      </c>
      <c r="H114" s="162" t="s">
        <v>1316</v>
      </c>
    </row>
    <row r="115" spans="2:8" x14ac:dyDescent="0.25">
      <c r="B115" s="162" t="s">
        <v>1316</v>
      </c>
      <c r="C115" s="162" t="s">
        <v>1316</v>
      </c>
      <c r="D115" s="162" t="s">
        <v>1316</v>
      </c>
      <c r="E115" s="162" t="s">
        <v>1316</v>
      </c>
      <c r="F115" s="162" t="s">
        <v>1316</v>
      </c>
      <c r="G115" s="162" t="s">
        <v>1316</v>
      </c>
      <c r="H115" s="162" t="s">
        <v>1316</v>
      </c>
    </row>
    <row r="116" spans="2:8" x14ac:dyDescent="0.25">
      <c r="B116" s="162" t="s">
        <v>1316</v>
      </c>
      <c r="C116" s="162" t="s">
        <v>1316</v>
      </c>
      <c r="D116" s="162" t="s">
        <v>1316</v>
      </c>
      <c r="E116" s="162" t="s">
        <v>1316</v>
      </c>
      <c r="F116" s="162" t="s">
        <v>1316</v>
      </c>
      <c r="G116" s="162" t="s">
        <v>1316</v>
      </c>
      <c r="H116" s="162" t="s">
        <v>1316</v>
      </c>
    </row>
    <row r="117" spans="2:8" x14ac:dyDescent="0.25">
      <c r="B117" s="162" t="s">
        <v>1316</v>
      </c>
      <c r="C117" s="162" t="s">
        <v>1316</v>
      </c>
      <c r="D117" s="162" t="s">
        <v>1316</v>
      </c>
      <c r="E117" s="162" t="s">
        <v>1316</v>
      </c>
      <c r="F117" s="162" t="s">
        <v>1316</v>
      </c>
      <c r="G117" s="162" t="s">
        <v>1316</v>
      </c>
      <c r="H117" s="162" t="s">
        <v>1316</v>
      </c>
    </row>
    <row r="118" spans="2:8" x14ac:dyDescent="0.25">
      <c r="B118" s="162" t="s">
        <v>1316</v>
      </c>
      <c r="C118" s="162" t="s">
        <v>1316</v>
      </c>
      <c r="D118" s="162" t="s">
        <v>1316</v>
      </c>
      <c r="E118" s="162" t="s">
        <v>1316</v>
      </c>
      <c r="F118" s="162" t="s">
        <v>1316</v>
      </c>
      <c r="G118" s="162" t="s">
        <v>1316</v>
      </c>
      <c r="H118" s="162" t="s">
        <v>1316</v>
      </c>
    </row>
    <row r="119" spans="2:8" x14ac:dyDescent="0.25">
      <c r="B119" s="162" t="s">
        <v>1316</v>
      </c>
      <c r="C119" s="162" t="s">
        <v>1316</v>
      </c>
      <c r="D119" s="162" t="s">
        <v>1316</v>
      </c>
      <c r="E119" s="162" t="s">
        <v>1316</v>
      </c>
      <c r="F119" s="162" t="s">
        <v>1316</v>
      </c>
      <c r="G119" s="162" t="s">
        <v>1316</v>
      </c>
      <c r="H119" s="162" t="s">
        <v>1316</v>
      </c>
    </row>
    <row r="120" spans="2:8" x14ac:dyDescent="0.25">
      <c r="B120" s="162" t="s">
        <v>1316</v>
      </c>
      <c r="C120" s="162" t="s">
        <v>1316</v>
      </c>
      <c r="D120" s="162" t="s">
        <v>1316</v>
      </c>
      <c r="E120" s="162" t="s">
        <v>1316</v>
      </c>
      <c r="F120" s="162" t="s">
        <v>1316</v>
      </c>
      <c r="G120" s="162" t="s">
        <v>1316</v>
      </c>
      <c r="H120" s="162" t="s">
        <v>1316</v>
      </c>
    </row>
    <row r="121" spans="2:8" x14ac:dyDescent="0.25">
      <c r="B121" s="162" t="s">
        <v>1316</v>
      </c>
      <c r="C121" s="162" t="s">
        <v>1316</v>
      </c>
      <c r="D121" s="162" t="s">
        <v>1316</v>
      </c>
      <c r="E121" s="162" t="s">
        <v>1316</v>
      </c>
      <c r="F121" s="162" t="s">
        <v>1316</v>
      </c>
      <c r="G121" s="162" t="s">
        <v>1316</v>
      </c>
      <c r="H121" s="162" t="s">
        <v>1316</v>
      </c>
    </row>
    <row r="122" spans="2:8" x14ac:dyDescent="0.25">
      <c r="B122" s="162" t="s">
        <v>1316</v>
      </c>
      <c r="C122" s="162" t="s">
        <v>1316</v>
      </c>
      <c r="D122" s="162" t="s">
        <v>1316</v>
      </c>
      <c r="E122" s="162" t="s">
        <v>1316</v>
      </c>
      <c r="F122" s="162" t="s">
        <v>1316</v>
      </c>
      <c r="G122" s="162" t="s">
        <v>1316</v>
      </c>
      <c r="H122" s="162" t="s">
        <v>1316</v>
      </c>
    </row>
    <row r="123" spans="2:8" x14ac:dyDescent="0.25">
      <c r="B123" s="162" t="s">
        <v>1316</v>
      </c>
      <c r="C123" s="162" t="s">
        <v>1316</v>
      </c>
      <c r="D123" s="162" t="s">
        <v>1316</v>
      </c>
      <c r="E123" s="162" t="s">
        <v>1316</v>
      </c>
      <c r="F123" s="162" t="s">
        <v>1316</v>
      </c>
      <c r="G123" s="162" t="s">
        <v>1316</v>
      </c>
      <c r="H123" s="162" t="s">
        <v>1316</v>
      </c>
    </row>
    <row r="124" spans="2:8" x14ac:dyDescent="0.25">
      <c r="B124" s="162" t="s">
        <v>1316</v>
      </c>
      <c r="C124" s="162" t="s">
        <v>1316</v>
      </c>
      <c r="D124" s="162" t="s">
        <v>1316</v>
      </c>
      <c r="E124" s="162" t="s">
        <v>1316</v>
      </c>
      <c r="F124" s="162" t="s">
        <v>1316</v>
      </c>
      <c r="G124" s="162" t="s">
        <v>1316</v>
      </c>
      <c r="H124" s="162" t="s">
        <v>1316</v>
      </c>
    </row>
    <row r="125" spans="2:8" x14ac:dyDescent="0.25">
      <c r="B125" s="162" t="s">
        <v>1316</v>
      </c>
      <c r="C125" s="162" t="s">
        <v>1316</v>
      </c>
      <c r="D125" s="162" t="s">
        <v>1316</v>
      </c>
      <c r="E125" s="162" t="s">
        <v>1316</v>
      </c>
      <c r="F125" s="162" t="s">
        <v>1316</v>
      </c>
      <c r="G125" s="162" t="s">
        <v>1316</v>
      </c>
      <c r="H125" s="162" t="s">
        <v>1316</v>
      </c>
    </row>
    <row r="126" spans="2:8" x14ac:dyDescent="0.25">
      <c r="B126" s="162" t="s">
        <v>1316</v>
      </c>
      <c r="C126" s="162" t="s">
        <v>1316</v>
      </c>
      <c r="D126" s="162" t="s">
        <v>1316</v>
      </c>
      <c r="E126" s="162" t="s">
        <v>1316</v>
      </c>
      <c r="F126" s="162" t="s">
        <v>1316</v>
      </c>
      <c r="G126" s="162" t="s">
        <v>1316</v>
      </c>
      <c r="H126" s="162" t="s">
        <v>1316</v>
      </c>
    </row>
    <row r="127" spans="2:8" x14ac:dyDescent="0.25">
      <c r="B127" s="162" t="s">
        <v>1316</v>
      </c>
      <c r="C127" s="162" t="s">
        <v>1316</v>
      </c>
      <c r="D127" s="162" t="s">
        <v>1316</v>
      </c>
      <c r="E127" s="162" t="s">
        <v>1316</v>
      </c>
      <c r="F127" s="162" t="s">
        <v>1316</v>
      </c>
      <c r="G127" s="162" t="s">
        <v>1316</v>
      </c>
      <c r="H127" s="162" t="s">
        <v>1316</v>
      </c>
    </row>
    <row r="128" spans="2:8" x14ac:dyDescent="0.25">
      <c r="B128" s="162" t="s">
        <v>1316</v>
      </c>
      <c r="C128" s="162" t="s">
        <v>1316</v>
      </c>
      <c r="D128" s="162" t="s">
        <v>1316</v>
      </c>
      <c r="E128" s="162" t="s">
        <v>1316</v>
      </c>
      <c r="F128" s="162" t="s">
        <v>1316</v>
      </c>
      <c r="G128" s="162" t="s">
        <v>1316</v>
      </c>
      <c r="H128" s="162" t="s">
        <v>1316</v>
      </c>
    </row>
    <row r="129" spans="2:8" x14ac:dyDescent="0.25">
      <c r="B129" s="162" t="s">
        <v>1316</v>
      </c>
      <c r="C129" s="162" t="s">
        <v>1316</v>
      </c>
      <c r="D129" s="162" t="s">
        <v>1316</v>
      </c>
      <c r="E129" s="162" t="s">
        <v>1316</v>
      </c>
      <c r="F129" s="162" t="s">
        <v>1316</v>
      </c>
      <c r="G129" s="162" t="s">
        <v>1316</v>
      </c>
      <c r="H129" s="162" t="s">
        <v>1316</v>
      </c>
    </row>
    <row r="130" spans="2:8" x14ac:dyDescent="0.25">
      <c r="B130" s="162" t="s">
        <v>1316</v>
      </c>
      <c r="C130" s="162" t="s">
        <v>1316</v>
      </c>
      <c r="D130" s="162" t="s">
        <v>1316</v>
      </c>
      <c r="E130" s="162" t="s">
        <v>1316</v>
      </c>
      <c r="F130" s="162" t="s">
        <v>1316</v>
      </c>
      <c r="G130" s="162" t="s">
        <v>1316</v>
      </c>
      <c r="H130" s="162" t="s">
        <v>1316</v>
      </c>
    </row>
    <row r="131" spans="2:8" x14ac:dyDescent="0.25">
      <c r="B131" s="162" t="s">
        <v>1316</v>
      </c>
      <c r="C131" s="162" t="s">
        <v>1316</v>
      </c>
      <c r="D131" s="162" t="s">
        <v>1316</v>
      </c>
      <c r="E131" s="162" t="s">
        <v>1316</v>
      </c>
      <c r="F131" s="162" t="s">
        <v>1316</v>
      </c>
      <c r="G131" s="162" t="s">
        <v>1316</v>
      </c>
      <c r="H131" s="162" t="s">
        <v>1316</v>
      </c>
    </row>
    <row r="132" spans="2:8" x14ac:dyDescent="0.25">
      <c r="B132" s="162" t="s">
        <v>1316</v>
      </c>
      <c r="C132" s="162" t="s">
        <v>1316</v>
      </c>
      <c r="D132" s="162" t="s">
        <v>1316</v>
      </c>
      <c r="E132" s="162" t="s">
        <v>1316</v>
      </c>
      <c r="F132" s="162" t="s">
        <v>1316</v>
      </c>
      <c r="G132" s="162" t="s">
        <v>1316</v>
      </c>
      <c r="H132" s="162" t="s">
        <v>1316</v>
      </c>
    </row>
    <row r="133" spans="2:8" x14ac:dyDescent="0.25">
      <c r="B133" s="162" t="s">
        <v>1316</v>
      </c>
      <c r="C133" s="162" t="s">
        <v>1316</v>
      </c>
      <c r="D133" s="162" t="s">
        <v>1316</v>
      </c>
      <c r="E133" s="162" t="s">
        <v>1316</v>
      </c>
      <c r="F133" s="162" t="s">
        <v>1316</v>
      </c>
      <c r="G133" s="162" t="s">
        <v>1316</v>
      </c>
      <c r="H133" s="162" t="s">
        <v>1316</v>
      </c>
    </row>
    <row r="134" spans="2:8" x14ac:dyDescent="0.25">
      <c r="B134" s="162" t="s">
        <v>1316</v>
      </c>
      <c r="C134" s="162" t="s">
        <v>1316</v>
      </c>
      <c r="D134" s="162" t="s">
        <v>1316</v>
      </c>
      <c r="E134" s="162" t="s">
        <v>1316</v>
      </c>
      <c r="F134" s="162" t="s">
        <v>1316</v>
      </c>
      <c r="G134" s="162" t="s">
        <v>1316</v>
      </c>
      <c r="H134" s="162" t="s">
        <v>1316</v>
      </c>
    </row>
    <row r="135" spans="2:8" x14ac:dyDescent="0.25">
      <c r="B135" s="162" t="s">
        <v>1316</v>
      </c>
      <c r="C135" s="162" t="s">
        <v>1316</v>
      </c>
      <c r="D135" s="162" t="s">
        <v>1316</v>
      </c>
      <c r="E135" s="162" t="s">
        <v>1316</v>
      </c>
      <c r="F135" s="162" t="s">
        <v>1316</v>
      </c>
      <c r="G135" s="162" t="s">
        <v>1316</v>
      </c>
      <c r="H135" s="162" t="s">
        <v>1316</v>
      </c>
    </row>
    <row r="136" spans="2:8" x14ac:dyDescent="0.25">
      <c r="B136" s="162" t="s">
        <v>1316</v>
      </c>
      <c r="C136" s="162" t="s">
        <v>1316</v>
      </c>
      <c r="D136" s="162" t="s">
        <v>1316</v>
      </c>
      <c r="E136" s="162" t="s">
        <v>1316</v>
      </c>
      <c r="F136" s="162" t="s">
        <v>1316</v>
      </c>
      <c r="G136" s="162" t="s">
        <v>1316</v>
      </c>
      <c r="H136" s="162" t="s">
        <v>1316</v>
      </c>
    </row>
    <row r="137" spans="2:8" x14ac:dyDescent="0.25">
      <c r="B137" s="162" t="s">
        <v>1316</v>
      </c>
      <c r="C137" s="162" t="s">
        <v>1316</v>
      </c>
      <c r="D137" s="162" t="s">
        <v>1316</v>
      </c>
      <c r="E137" s="162" t="s">
        <v>1316</v>
      </c>
      <c r="F137" s="162" t="s">
        <v>1316</v>
      </c>
      <c r="G137" s="162" t="s">
        <v>1316</v>
      </c>
      <c r="H137" s="162" t="s">
        <v>1316</v>
      </c>
    </row>
    <row r="138" spans="2:8" x14ac:dyDescent="0.25">
      <c r="B138" s="162" t="s">
        <v>1316</v>
      </c>
      <c r="C138" s="162" t="s">
        <v>1316</v>
      </c>
      <c r="D138" s="162" t="s">
        <v>1316</v>
      </c>
      <c r="E138" s="162" t="s">
        <v>1316</v>
      </c>
      <c r="F138" s="162" t="s">
        <v>1316</v>
      </c>
      <c r="G138" s="162" t="s">
        <v>1316</v>
      </c>
      <c r="H138" s="162" t="s">
        <v>1316</v>
      </c>
    </row>
    <row r="139" spans="2:8" x14ac:dyDescent="0.25">
      <c r="B139" s="162" t="s">
        <v>1316</v>
      </c>
      <c r="C139" s="162" t="s">
        <v>1316</v>
      </c>
      <c r="D139" s="162" t="s">
        <v>1316</v>
      </c>
      <c r="E139" s="162" t="s">
        <v>1316</v>
      </c>
      <c r="F139" s="162" t="s">
        <v>1316</v>
      </c>
      <c r="G139" s="162" t="s">
        <v>1316</v>
      </c>
      <c r="H139" s="162" t="s">
        <v>1316</v>
      </c>
    </row>
    <row r="140" spans="2:8" x14ac:dyDescent="0.25">
      <c r="B140" s="162" t="s">
        <v>1316</v>
      </c>
      <c r="C140" s="162" t="s">
        <v>1316</v>
      </c>
      <c r="D140" s="162" t="s">
        <v>1316</v>
      </c>
      <c r="E140" s="162" t="s">
        <v>1316</v>
      </c>
      <c r="F140" s="162" t="s">
        <v>1316</v>
      </c>
      <c r="G140" s="162" t="s">
        <v>1316</v>
      </c>
      <c r="H140" s="162" t="s">
        <v>1316</v>
      </c>
    </row>
    <row r="141" spans="2:8" x14ac:dyDescent="0.25">
      <c r="B141" s="162" t="s">
        <v>1316</v>
      </c>
      <c r="C141" s="162" t="s">
        <v>1316</v>
      </c>
      <c r="D141" s="162" t="s">
        <v>1316</v>
      </c>
      <c r="E141" s="162" t="s">
        <v>1316</v>
      </c>
      <c r="F141" s="162" t="s">
        <v>1316</v>
      </c>
      <c r="G141" s="162" t="s">
        <v>1316</v>
      </c>
      <c r="H141" s="162" t="s">
        <v>1316</v>
      </c>
    </row>
    <row r="142" spans="2:8" x14ac:dyDescent="0.25">
      <c r="B142" s="162" t="s">
        <v>1316</v>
      </c>
      <c r="C142" s="162" t="s">
        <v>1316</v>
      </c>
      <c r="D142" s="162" t="s">
        <v>1316</v>
      </c>
      <c r="E142" s="162" t="s">
        <v>1316</v>
      </c>
      <c r="F142" s="162" t="s">
        <v>1316</v>
      </c>
      <c r="G142" s="162" t="s">
        <v>1316</v>
      </c>
      <c r="H142" s="162" t="s">
        <v>1316</v>
      </c>
    </row>
    <row r="143" spans="2:8" x14ac:dyDescent="0.25">
      <c r="B143" s="162" t="s">
        <v>1316</v>
      </c>
      <c r="C143" s="162" t="s">
        <v>1316</v>
      </c>
      <c r="D143" s="162" t="s">
        <v>1316</v>
      </c>
      <c r="E143" s="162" t="s">
        <v>1316</v>
      </c>
      <c r="F143" s="162" t="s">
        <v>1316</v>
      </c>
      <c r="G143" s="162" t="s">
        <v>1316</v>
      </c>
      <c r="H143" s="162" t="s">
        <v>1316</v>
      </c>
    </row>
    <row r="144" spans="2:8" x14ac:dyDescent="0.25">
      <c r="B144" s="162" t="s">
        <v>1316</v>
      </c>
      <c r="C144" s="162" t="s">
        <v>1316</v>
      </c>
      <c r="D144" s="162" t="s">
        <v>1316</v>
      </c>
      <c r="E144" s="162" t="s">
        <v>1316</v>
      </c>
      <c r="F144" s="162" t="s">
        <v>1316</v>
      </c>
      <c r="G144" s="162" t="s">
        <v>1316</v>
      </c>
      <c r="H144" s="162" t="s">
        <v>1316</v>
      </c>
    </row>
    <row r="145" spans="2:8" x14ac:dyDescent="0.25">
      <c r="B145" s="162" t="s">
        <v>1316</v>
      </c>
      <c r="C145" s="162" t="s">
        <v>1316</v>
      </c>
      <c r="D145" s="162" t="s">
        <v>1316</v>
      </c>
      <c r="E145" s="162" t="s">
        <v>1316</v>
      </c>
      <c r="F145" s="162" t="s">
        <v>1316</v>
      </c>
      <c r="G145" s="162" t="s">
        <v>1316</v>
      </c>
      <c r="H145" s="162" t="s">
        <v>1316</v>
      </c>
    </row>
    <row r="146" spans="2:8" x14ac:dyDescent="0.25">
      <c r="B146" s="162" t="s">
        <v>1316</v>
      </c>
      <c r="C146" s="162" t="s">
        <v>1316</v>
      </c>
      <c r="D146" s="162" t="s">
        <v>1316</v>
      </c>
      <c r="E146" s="162" t="s">
        <v>1316</v>
      </c>
      <c r="F146" s="162" t="s">
        <v>1316</v>
      </c>
      <c r="G146" s="162" t="s">
        <v>1316</v>
      </c>
      <c r="H146" s="162" t="s">
        <v>1316</v>
      </c>
    </row>
    <row r="147" spans="2:8" x14ac:dyDescent="0.25">
      <c r="B147" s="162" t="s">
        <v>1316</v>
      </c>
      <c r="C147" s="162" t="s">
        <v>1316</v>
      </c>
      <c r="D147" s="162" t="s">
        <v>1316</v>
      </c>
      <c r="E147" s="162" t="s">
        <v>1316</v>
      </c>
      <c r="F147" s="162" t="s">
        <v>1316</v>
      </c>
      <c r="G147" s="162" t="s">
        <v>1316</v>
      </c>
      <c r="H147" s="162" t="s">
        <v>1316</v>
      </c>
    </row>
    <row r="148" spans="2:8" x14ac:dyDescent="0.25">
      <c r="B148" s="162" t="s">
        <v>1316</v>
      </c>
      <c r="C148" s="162" t="s">
        <v>1316</v>
      </c>
      <c r="D148" s="162" t="s">
        <v>1316</v>
      </c>
      <c r="E148" s="162" t="s">
        <v>1316</v>
      </c>
      <c r="F148" s="162" t="s">
        <v>1316</v>
      </c>
      <c r="G148" s="162" t="s">
        <v>1316</v>
      </c>
      <c r="H148" s="162" t="s">
        <v>1316</v>
      </c>
    </row>
    <row r="149" spans="2:8" x14ac:dyDescent="0.25">
      <c r="B149" s="162" t="s">
        <v>1316</v>
      </c>
      <c r="C149" s="162" t="s">
        <v>1316</v>
      </c>
      <c r="D149" s="162" t="s">
        <v>1316</v>
      </c>
      <c r="E149" s="162" t="s">
        <v>1316</v>
      </c>
      <c r="F149" s="162" t="s">
        <v>1316</v>
      </c>
      <c r="G149" s="162" t="s">
        <v>1316</v>
      </c>
      <c r="H149" s="162" t="s">
        <v>1316</v>
      </c>
    </row>
    <row r="150" spans="2:8" x14ac:dyDescent="0.25">
      <c r="B150" s="162" t="s">
        <v>1316</v>
      </c>
      <c r="C150" s="162" t="s">
        <v>1316</v>
      </c>
      <c r="D150" s="162" t="s">
        <v>1316</v>
      </c>
      <c r="E150" s="162" t="s">
        <v>1316</v>
      </c>
      <c r="F150" s="162" t="s">
        <v>1316</v>
      </c>
      <c r="G150" s="162" t="s">
        <v>1316</v>
      </c>
      <c r="H150" s="162" t="s">
        <v>1316</v>
      </c>
    </row>
    <row r="151" spans="2:8" x14ac:dyDescent="0.25">
      <c r="B151" s="162" t="s">
        <v>1316</v>
      </c>
      <c r="C151" s="162" t="s">
        <v>1316</v>
      </c>
      <c r="D151" s="162" t="s">
        <v>1316</v>
      </c>
      <c r="E151" s="162" t="s">
        <v>1316</v>
      </c>
      <c r="F151" s="162" t="s">
        <v>1316</v>
      </c>
      <c r="G151" s="162" t="s">
        <v>1316</v>
      </c>
      <c r="H151" s="162" t="s">
        <v>1316</v>
      </c>
    </row>
    <row r="152" spans="2:8" x14ac:dyDescent="0.25">
      <c r="B152" s="162" t="s">
        <v>1316</v>
      </c>
      <c r="C152" s="162" t="s">
        <v>1316</v>
      </c>
      <c r="D152" s="162" t="s">
        <v>1316</v>
      </c>
      <c r="E152" s="162" t="s">
        <v>1316</v>
      </c>
      <c r="F152" s="162" t="s">
        <v>1316</v>
      </c>
      <c r="G152" s="162" t="s">
        <v>1316</v>
      </c>
      <c r="H152" s="162" t="s">
        <v>1316</v>
      </c>
    </row>
    <row r="153" spans="2:8" x14ac:dyDescent="0.25">
      <c r="B153" s="162" t="s">
        <v>1316</v>
      </c>
      <c r="C153" s="162" t="s">
        <v>1316</v>
      </c>
      <c r="D153" s="162" t="s">
        <v>1316</v>
      </c>
      <c r="E153" s="162" t="s">
        <v>1316</v>
      </c>
      <c r="F153" s="162" t="s">
        <v>1316</v>
      </c>
      <c r="G153" s="162" t="s">
        <v>1316</v>
      </c>
      <c r="H153" s="162" t="s">
        <v>1316</v>
      </c>
    </row>
    <row r="154" spans="2:8" x14ac:dyDescent="0.25">
      <c r="B154" s="162" t="s">
        <v>1316</v>
      </c>
      <c r="C154" s="162" t="s">
        <v>1316</v>
      </c>
      <c r="D154" s="162" t="s">
        <v>1316</v>
      </c>
      <c r="E154" s="162" t="s">
        <v>1316</v>
      </c>
      <c r="F154" s="162" t="s">
        <v>1316</v>
      </c>
      <c r="G154" s="162" t="s">
        <v>1316</v>
      </c>
      <c r="H154" s="162" t="s">
        <v>1316</v>
      </c>
    </row>
    <row r="155" spans="2:8" x14ac:dyDescent="0.25">
      <c r="B155" s="162" t="s">
        <v>1316</v>
      </c>
      <c r="C155" s="162" t="s">
        <v>1316</v>
      </c>
      <c r="D155" s="162" t="s">
        <v>1316</v>
      </c>
      <c r="E155" s="162" t="s">
        <v>1316</v>
      </c>
      <c r="F155" s="162" t="s">
        <v>1316</v>
      </c>
      <c r="G155" s="162" t="s">
        <v>1316</v>
      </c>
      <c r="H155" s="162" t="s">
        <v>1316</v>
      </c>
    </row>
    <row r="156" spans="2:8" x14ac:dyDescent="0.25">
      <c r="B156" s="162" t="s">
        <v>1316</v>
      </c>
      <c r="C156" s="162" t="s">
        <v>1316</v>
      </c>
      <c r="D156" s="162" t="s">
        <v>1316</v>
      </c>
      <c r="E156" s="162" t="s">
        <v>1316</v>
      </c>
      <c r="F156" s="162" t="s">
        <v>1316</v>
      </c>
      <c r="G156" s="162" t="s">
        <v>1316</v>
      </c>
      <c r="H156" s="162" t="s">
        <v>1316</v>
      </c>
    </row>
    <row r="157" spans="2:8" x14ac:dyDescent="0.25">
      <c r="B157" s="162" t="s">
        <v>1316</v>
      </c>
      <c r="C157" s="162" t="s">
        <v>1316</v>
      </c>
      <c r="D157" s="162" t="s">
        <v>1316</v>
      </c>
      <c r="E157" s="162" t="s">
        <v>1316</v>
      </c>
      <c r="F157" s="162" t="s">
        <v>1316</v>
      </c>
      <c r="G157" s="162" t="s">
        <v>1316</v>
      </c>
      <c r="H157" s="162" t="s">
        <v>1316</v>
      </c>
    </row>
    <row r="158" spans="2:8" x14ac:dyDescent="0.25">
      <c r="B158" s="162" t="s">
        <v>1316</v>
      </c>
      <c r="C158" s="162" t="s">
        <v>1316</v>
      </c>
      <c r="D158" s="162" t="s">
        <v>1316</v>
      </c>
      <c r="E158" s="162" t="s">
        <v>1316</v>
      </c>
      <c r="F158" s="162" t="s">
        <v>1316</v>
      </c>
      <c r="G158" s="162" t="s">
        <v>1316</v>
      </c>
      <c r="H158" s="162" t="s">
        <v>1316</v>
      </c>
    </row>
    <row r="159" spans="2:8" x14ac:dyDescent="0.25">
      <c r="B159" s="162" t="s">
        <v>1316</v>
      </c>
      <c r="C159" s="162" t="s">
        <v>1316</v>
      </c>
      <c r="D159" s="162" t="s">
        <v>1316</v>
      </c>
      <c r="E159" s="162" t="s">
        <v>1316</v>
      </c>
      <c r="F159" s="162" t="s">
        <v>1316</v>
      </c>
      <c r="G159" s="162" t="s">
        <v>1316</v>
      </c>
      <c r="H159" s="162" t="s">
        <v>1316</v>
      </c>
    </row>
    <row r="160" spans="2:8" x14ac:dyDescent="0.25">
      <c r="B160" s="162" t="s">
        <v>1316</v>
      </c>
      <c r="C160" s="162" t="s">
        <v>1316</v>
      </c>
      <c r="D160" s="162" t="s">
        <v>1316</v>
      </c>
      <c r="E160" s="162" t="s">
        <v>1316</v>
      </c>
      <c r="F160" s="162" t="s">
        <v>1316</v>
      </c>
      <c r="G160" s="162" t="s">
        <v>1316</v>
      </c>
      <c r="H160" s="162" t="s">
        <v>1316</v>
      </c>
    </row>
    <row r="161" spans="2:8" x14ac:dyDescent="0.25">
      <c r="B161" s="162" t="s">
        <v>1316</v>
      </c>
      <c r="C161" s="162" t="s">
        <v>1316</v>
      </c>
      <c r="D161" s="162" t="s">
        <v>1316</v>
      </c>
      <c r="E161" s="162" t="s">
        <v>1316</v>
      </c>
      <c r="F161" s="162" t="s">
        <v>1316</v>
      </c>
      <c r="G161" s="162" t="s">
        <v>1316</v>
      </c>
      <c r="H161" s="162" t="s">
        <v>1316</v>
      </c>
    </row>
    <row r="162" spans="2:8" x14ac:dyDescent="0.25">
      <c r="B162" s="162" t="s">
        <v>1316</v>
      </c>
      <c r="C162" s="162" t="s">
        <v>1316</v>
      </c>
      <c r="D162" s="162" t="s">
        <v>1316</v>
      </c>
      <c r="E162" s="162" t="s">
        <v>1316</v>
      </c>
      <c r="F162" s="162" t="s">
        <v>1316</v>
      </c>
      <c r="G162" s="162" t="s">
        <v>1316</v>
      </c>
      <c r="H162" s="162" t="s">
        <v>1316</v>
      </c>
    </row>
    <row r="163" spans="2:8" x14ac:dyDescent="0.25">
      <c r="B163" s="162" t="s">
        <v>1316</v>
      </c>
      <c r="C163" s="162" t="s">
        <v>1316</v>
      </c>
      <c r="D163" s="162" t="s">
        <v>1316</v>
      </c>
      <c r="E163" s="162" t="s">
        <v>1316</v>
      </c>
      <c r="F163" s="162" t="s">
        <v>1316</v>
      </c>
      <c r="G163" s="162" t="s">
        <v>1316</v>
      </c>
      <c r="H163" s="162" t="s">
        <v>1316</v>
      </c>
    </row>
    <row r="164" spans="2:8" x14ac:dyDescent="0.25">
      <c r="B164" s="162" t="s">
        <v>1316</v>
      </c>
      <c r="C164" s="162" t="s">
        <v>1316</v>
      </c>
      <c r="D164" s="162" t="s">
        <v>1316</v>
      </c>
      <c r="E164" s="162" t="s">
        <v>1316</v>
      </c>
      <c r="F164" s="162" t="s">
        <v>1316</v>
      </c>
      <c r="G164" s="162" t="s">
        <v>1316</v>
      </c>
      <c r="H164" s="162" t="s">
        <v>1316</v>
      </c>
    </row>
    <row r="165" spans="2:8" x14ac:dyDescent="0.25">
      <c r="B165" s="162" t="s">
        <v>1316</v>
      </c>
      <c r="C165" s="162" t="s">
        <v>1316</v>
      </c>
      <c r="D165" s="162" t="s">
        <v>1316</v>
      </c>
      <c r="E165" s="162" t="s">
        <v>1316</v>
      </c>
      <c r="F165" s="162" t="s">
        <v>1316</v>
      </c>
      <c r="G165" s="162" t="s">
        <v>1316</v>
      </c>
      <c r="H165" s="162" t="s">
        <v>1316</v>
      </c>
    </row>
    <row r="166" spans="2:8" x14ac:dyDescent="0.25">
      <c r="B166" s="162" t="s">
        <v>1316</v>
      </c>
      <c r="C166" s="162" t="s">
        <v>1316</v>
      </c>
      <c r="D166" s="162" t="s">
        <v>1316</v>
      </c>
      <c r="E166" s="162" t="s">
        <v>1316</v>
      </c>
      <c r="F166" s="162" t="s">
        <v>1316</v>
      </c>
      <c r="G166" s="162" t="s">
        <v>1316</v>
      </c>
      <c r="H166" s="162" t="s">
        <v>1316</v>
      </c>
    </row>
    <row r="167" spans="2:8" x14ac:dyDescent="0.25">
      <c r="B167" s="162" t="s">
        <v>1316</v>
      </c>
      <c r="C167" s="162" t="s">
        <v>1316</v>
      </c>
      <c r="D167" s="162" t="s">
        <v>1316</v>
      </c>
      <c r="E167" s="162" t="s">
        <v>1316</v>
      </c>
      <c r="F167" s="162" t="s">
        <v>1316</v>
      </c>
      <c r="G167" s="162" t="s">
        <v>1316</v>
      </c>
      <c r="H167" s="162" t="s">
        <v>1316</v>
      </c>
    </row>
    <row r="168" spans="2:8" x14ac:dyDescent="0.25">
      <c r="B168" s="162" t="s">
        <v>1316</v>
      </c>
      <c r="C168" s="162" t="s">
        <v>1316</v>
      </c>
      <c r="D168" s="162" t="s">
        <v>1316</v>
      </c>
      <c r="E168" s="162" t="s">
        <v>1316</v>
      </c>
      <c r="F168" s="162" t="s">
        <v>1316</v>
      </c>
      <c r="G168" s="162" t="s">
        <v>1316</v>
      </c>
      <c r="H168" s="162" t="s">
        <v>1316</v>
      </c>
    </row>
    <row r="169" spans="2:8" x14ac:dyDescent="0.25">
      <c r="B169" s="162" t="s">
        <v>1316</v>
      </c>
      <c r="C169" s="162" t="s">
        <v>1316</v>
      </c>
      <c r="D169" s="162" t="s">
        <v>1316</v>
      </c>
      <c r="E169" s="162" t="s">
        <v>1316</v>
      </c>
      <c r="F169" s="162" t="s">
        <v>1316</v>
      </c>
      <c r="G169" s="162" t="s">
        <v>1316</v>
      </c>
      <c r="H169" s="162" t="s">
        <v>1316</v>
      </c>
    </row>
    <row r="170" spans="2:8" x14ac:dyDescent="0.25">
      <c r="B170" s="162" t="s">
        <v>1316</v>
      </c>
      <c r="C170" s="162" t="s">
        <v>1316</v>
      </c>
      <c r="D170" s="162" t="s">
        <v>1316</v>
      </c>
      <c r="E170" s="162" t="s">
        <v>1316</v>
      </c>
      <c r="F170" s="162" t="s">
        <v>1316</v>
      </c>
      <c r="G170" s="162" t="s">
        <v>1316</v>
      </c>
      <c r="H170" s="162" t="s">
        <v>1316</v>
      </c>
    </row>
    <row r="171" spans="2:8" x14ac:dyDescent="0.25">
      <c r="B171" s="162" t="s">
        <v>1316</v>
      </c>
      <c r="C171" s="162" t="s">
        <v>1316</v>
      </c>
      <c r="D171" s="162" t="s">
        <v>1316</v>
      </c>
      <c r="E171" s="162" t="s">
        <v>1316</v>
      </c>
      <c r="F171" s="162" t="s">
        <v>1316</v>
      </c>
      <c r="G171" s="162" t="s">
        <v>1316</v>
      </c>
      <c r="H171" s="162" t="s">
        <v>1316</v>
      </c>
    </row>
    <row r="172" spans="2:8" x14ac:dyDescent="0.25">
      <c r="B172" s="162" t="s">
        <v>1316</v>
      </c>
      <c r="C172" s="162" t="s">
        <v>1316</v>
      </c>
      <c r="D172" s="162" t="s">
        <v>1316</v>
      </c>
      <c r="E172" s="162" t="s">
        <v>1316</v>
      </c>
      <c r="F172" s="162" t="s">
        <v>1316</v>
      </c>
      <c r="G172" s="162" t="s">
        <v>1316</v>
      </c>
      <c r="H172" s="162" t="s">
        <v>1316</v>
      </c>
    </row>
    <row r="173" spans="2:8" x14ac:dyDescent="0.25">
      <c r="B173" s="162" t="s">
        <v>1316</v>
      </c>
      <c r="C173" s="162" t="s">
        <v>1316</v>
      </c>
      <c r="D173" s="162" t="s">
        <v>1316</v>
      </c>
      <c r="E173" s="162" t="s">
        <v>1316</v>
      </c>
      <c r="F173" s="162" t="s">
        <v>1316</v>
      </c>
      <c r="G173" s="162" t="s">
        <v>1316</v>
      </c>
      <c r="H173" s="162" t="s">
        <v>1316</v>
      </c>
    </row>
    <row r="174" spans="2:8" x14ac:dyDescent="0.25">
      <c r="B174" s="162" t="s">
        <v>1316</v>
      </c>
      <c r="C174" s="162" t="s">
        <v>1316</v>
      </c>
      <c r="D174" s="162" t="s">
        <v>1316</v>
      </c>
      <c r="E174" s="162" t="s">
        <v>1316</v>
      </c>
      <c r="F174" s="162" t="s">
        <v>1316</v>
      </c>
      <c r="G174" s="162" t="s">
        <v>1316</v>
      </c>
      <c r="H174" s="162" t="s">
        <v>1316</v>
      </c>
    </row>
    <row r="175" spans="2:8" x14ac:dyDescent="0.25">
      <c r="B175" s="162" t="s">
        <v>1316</v>
      </c>
      <c r="C175" s="162" t="s">
        <v>1316</v>
      </c>
      <c r="D175" s="162" t="s">
        <v>1316</v>
      </c>
      <c r="E175" s="162" t="s">
        <v>1316</v>
      </c>
      <c r="F175" s="162" t="s">
        <v>1316</v>
      </c>
      <c r="G175" s="162" t="s">
        <v>1316</v>
      </c>
      <c r="H175" s="162" t="s">
        <v>1316</v>
      </c>
    </row>
    <row r="176" spans="2:8" x14ac:dyDescent="0.25">
      <c r="B176" s="162" t="s">
        <v>1316</v>
      </c>
      <c r="C176" s="162" t="s">
        <v>1316</v>
      </c>
      <c r="D176" s="162" t="s">
        <v>1316</v>
      </c>
      <c r="E176" s="162" t="s">
        <v>1316</v>
      </c>
      <c r="F176" s="162" t="s">
        <v>1316</v>
      </c>
      <c r="G176" s="162" t="s">
        <v>1316</v>
      </c>
      <c r="H176" s="162" t="s">
        <v>1316</v>
      </c>
    </row>
    <row r="177" spans="2:8" x14ac:dyDescent="0.25">
      <c r="B177" s="162" t="s">
        <v>1316</v>
      </c>
      <c r="C177" s="162" t="s">
        <v>1316</v>
      </c>
      <c r="D177" s="162" t="s">
        <v>1316</v>
      </c>
      <c r="E177" s="162" t="s">
        <v>1316</v>
      </c>
      <c r="F177" s="162" t="s">
        <v>1316</v>
      </c>
      <c r="G177" s="162" t="s">
        <v>1316</v>
      </c>
      <c r="H177" s="162" t="s">
        <v>1316</v>
      </c>
    </row>
    <row r="178" spans="2:8" x14ac:dyDescent="0.25">
      <c r="B178" s="162" t="s">
        <v>1316</v>
      </c>
      <c r="C178" s="162" t="s">
        <v>1316</v>
      </c>
      <c r="D178" s="162" t="s">
        <v>1316</v>
      </c>
      <c r="E178" s="162" t="s">
        <v>1316</v>
      </c>
      <c r="F178" s="162" t="s">
        <v>1316</v>
      </c>
      <c r="G178" s="162" t="s">
        <v>1316</v>
      </c>
      <c r="H178" s="162" t="s">
        <v>1316</v>
      </c>
    </row>
    <row r="179" spans="2:8" x14ac:dyDescent="0.25">
      <c r="B179" s="162" t="s">
        <v>1316</v>
      </c>
      <c r="C179" s="162" t="s">
        <v>1316</v>
      </c>
      <c r="D179" s="162" t="s">
        <v>1316</v>
      </c>
      <c r="E179" s="162" t="s">
        <v>1316</v>
      </c>
      <c r="F179" s="162" t="s">
        <v>1316</v>
      </c>
      <c r="G179" s="162" t="s">
        <v>1316</v>
      </c>
      <c r="H179" s="162" t="s">
        <v>1316</v>
      </c>
    </row>
    <row r="180" spans="2:8" x14ac:dyDescent="0.25">
      <c r="B180" s="162" t="s">
        <v>1316</v>
      </c>
      <c r="C180" s="162" t="s">
        <v>1316</v>
      </c>
      <c r="D180" s="162" t="s">
        <v>1316</v>
      </c>
      <c r="E180" s="162" t="s">
        <v>1316</v>
      </c>
      <c r="F180" s="162" t="s">
        <v>1316</v>
      </c>
      <c r="G180" s="162" t="s">
        <v>1316</v>
      </c>
      <c r="H180" s="162" t="s">
        <v>1316</v>
      </c>
    </row>
    <row r="181" spans="2:8" x14ac:dyDescent="0.25">
      <c r="B181" s="162" t="s">
        <v>1316</v>
      </c>
      <c r="C181" s="162" t="s">
        <v>1316</v>
      </c>
      <c r="D181" s="162" t="s">
        <v>1316</v>
      </c>
      <c r="E181" s="162" t="s">
        <v>1316</v>
      </c>
      <c r="F181" s="162" t="s">
        <v>1316</v>
      </c>
      <c r="G181" s="162" t="s">
        <v>1316</v>
      </c>
      <c r="H181" s="162" t="s">
        <v>1316</v>
      </c>
    </row>
    <row r="182" spans="2:8" x14ac:dyDescent="0.25">
      <c r="B182" s="162" t="s">
        <v>1316</v>
      </c>
      <c r="C182" s="162" t="s">
        <v>1316</v>
      </c>
      <c r="D182" s="162" t="s">
        <v>1316</v>
      </c>
      <c r="E182" s="162" t="s">
        <v>1316</v>
      </c>
      <c r="F182" s="162" t="s">
        <v>1316</v>
      </c>
      <c r="G182" s="162" t="s">
        <v>1316</v>
      </c>
      <c r="H182" s="162" t="s">
        <v>1316</v>
      </c>
    </row>
    <row r="183" spans="2:8" x14ac:dyDescent="0.25">
      <c r="B183" s="162" t="s">
        <v>1316</v>
      </c>
      <c r="C183" s="162" t="s">
        <v>1316</v>
      </c>
      <c r="D183" s="162" t="s">
        <v>1316</v>
      </c>
      <c r="E183" s="162" t="s">
        <v>1316</v>
      </c>
      <c r="F183" s="162" t="s">
        <v>1316</v>
      </c>
      <c r="G183" s="162" t="s">
        <v>1316</v>
      </c>
      <c r="H183" s="162" t="s">
        <v>1316</v>
      </c>
    </row>
    <row r="184" spans="2:8" x14ac:dyDescent="0.25">
      <c r="B184" s="162" t="s">
        <v>1316</v>
      </c>
      <c r="C184" s="162" t="s">
        <v>1316</v>
      </c>
      <c r="D184" s="162" t="s">
        <v>1316</v>
      </c>
      <c r="E184" s="162" t="s">
        <v>1316</v>
      </c>
      <c r="F184" s="162" t="s">
        <v>1316</v>
      </c>
      <c r="G184" s="162" t="s">
        <v>1316</v>
      </c>
      <c r="H184" s="162" t="s">
        <v>1316</v>
      </c>
    </row>
    <row r="185" spans="2:8" x14ac:dyDescent="0.25">
      <c r="B185" s="162" t="s">
        <v>1316</v>
      </c>
      <c r="C185" s="162" t="s">
        <v>1316</v>
      </c>
      <c r="D185" s="162" t="s">
        <v>1316</v>
      </c>
      <c r="E185" s="162" t="s">
        <v>1316</v>
      </c>
      <c r="F185" s="162" t="s">
        <v>1316</v>
      </c>
      <c r="G185" s="162" t="s">
        <v>1316</v>
      </c>
      <c r="H185" s="162" t="s">
        <v>1316</v>
      </c>
    </row>
    <row r="186" spans="2:8" x14ac:dyDescent="0.25">
      <c r="B186" s="162" t="s">
        <v>1316</v>
      </c>
      <c r="C186" s="162" t="s">
        <v>1316</v>
      </c>
      <c r="D186" s="162" t="s">
        <v>1316</v>
      </c>
      <c r="E186" s="162" t="s">
        <v>1316</v>
      </c>
      <c r="F186" s="162" t="s">
        <v>1316</v>
      </c>
      <c r="G186" s="162" t="s">
        <v>1316</v>
      </c>
      <c r="H186" s="162" t="s">
        <v>1316</v>
      </c>
    </row>
    <row r="187" spans="2:8" x14ac:dyDescent="0.25">
      <c r="B187" s="162" t="s">
        <v>1316</v>
      </c>
      <c r="C187" s="162" t="s">
        <v>1316</v>
      </c>
      <c r="D187" s="162" t="s">
        <v>1316</v>
      </c>
      <c r="E187" s="162" t="s">
        <v>1316</v>
      </c>
      <c r="F187" s="162" t="s">
        <v>1316</v>
      </c>
      <c r="G187" s="162" t="s">
        <v>1316</v>
      </c>
      <c r="H187" s="162" t="s">
        <v>1316</v>
      </c>
    </row>
    <row r="188" spans="2:8" x14ac:dyDescent="0.25">
      <c r="B188" s="162" t="s">
        <v>1316</v>
      </c>
      <c r="C188" s="162" t="s">
        <v>1316</v>
      </c>
      <c r="D188" s="162" t="s">
        <v>1316</v>
      </c>
      <c r="E188" s="162" t="s">
        <v>1316</v>
      </c>
      <c r="F188" s="162" t="s">
        <v>1316</v>
      </c>
      <c r="G188" s="162" t="s">
        <v>1316</v>
      </c>
      <c r="H188" s="162" t="s">
        <v>1316</v>
      </c>
    </row>
    <row r="189" spans="2:8" x14ac:dyDescent="0.25">
      <c r="B189" s="162" t="s">
        <v>1316</v>
      </c>
      <c r="C189" s="162" t="s">
        <v>1316</v>
      </c>
      <c r="D189" s="162" t="s">
        <v>1316</v>
      </c>
      <c r="E189" s="162" t="s">
        <v>1316</v>
      </c>
      <c r="F189" s="162" t="s">
        <v>1316</v>
      </c>
      <c r="G189" s="162" t="s">
        <v>1316</v>
      </c>
      <c r="H189" s="162" t="s">
        <v>1316</v>
      </c>
    </row>
    <row r="190" spans="2:8" x14ac:dyDescent="0.25">
      <c r="B190" s="162" t="s">
        <v>1316</v>
      </c>
      <c r="C190" s="162" t="s">
        <v>1316</v>
      </c>
      <c r="D190" s="162" t="s">
        <v>1316</v>
      </c>
      <c r="E190" s="162" t="s">
        <v>1316</v>
      </c>
      <c r="F190" s="162" t="s">
        <v>1316</v>
      </c>
      <c r="G190" s="162" t="s">
        <v>1316</v>
      </c>
      <c r="H190" s="162" t="s">
        <v>1316</v>
      </c>
    </row>
    <row r="191" spans="2:8" x14ac:dyDescent="0.25">
      <c r="B191" s="162" t="s">
        <v>1316</v>
      </c>
      <c r="C191" s="162" t="s">
        <v>1316</v>
      </c>
      <c r="D191" s="162" t="s">
        <v>1316</v>
      </c>
      <c r="E191" s="162" t="s">
        <v>1316</v>
      </c>
      <c r="F191" s="162" t="s">
        <v>1316</v>
      </c>
      <c r="G191" s="162" t="s">
        <v>1316</v>
      </c>
      <c r="H191" s="162" t="s">
        <v>1316</v>
      </c>
    </row>
    <row r="192" spans="2:8" x14ac:dyDescent="0.25">
      <c r="B192" s="162" t="s">
        <v>1316</v>
      </c>
      <c r="C192" s="162" t="s">
        <v>1316</v>
      </c>
      <c r="D192" s="162" t="s">
        <v>1316</v>
      </c>
      <c r="E192" s="162" t="s">
        <v>1316</v>
      </c>
      <c r="F192" s="162" t="s">
        <v>1316</v>
      </c>
      <c r="G192" s="162" t="s">
        <v>1316</v>
      </c>
      <c r="H192" s="162" t="s">
        <v>1316</v>
      </c>
    </row>
    <row r="193" spans="2:8" x14ac:dyDescent="0.25">
      <c r="B193" s="162" t="s">
        <v>1316</v>
      </c>
      <c r="C193" s="162" t="s">
        <v>1316</v>
      </c>
      <c r="D193" s="162" t="s">
        <v>1316</v>
      </c>
      <c r="E193" s="162" t="s">
        <v>1316</v>
      </c>
      <c r="F193" s="162" t="s">
        <v>1316</v>
      </c>
      <c r="G193" s="162" t="s">
        <v>1316</v>
      </c>
      <c r="H193" s="162" t="s">
        <v>1316</v>
      </c>
    </row>
    <row r="194" spans="2:8" x14ac:dyDescent="0.25">
      <c r="B194" s="162" t="s">
        <v>1316</v>
      </c>
      <c r="C194" s="162" t="s">
        <v>1316</v>
      </c>
      <c r="D194" s="162" t="s">
        <v>1316</v>
      </c>
      <c r="E194" s="162" t="s">
        <v>1316</v>
      </c>
      <c r="F194" s="162" t="s">
        <v>1316</v>
      </c>
      <c r="G194" s="162" t="s">
        <v>1316</v>
      </c>
      <c r="H194" s="162" t="s">
        <v>1316</v>
      </c>
    </row>
    <row r="195" spans="2:8" x14ac:dyDescent="0.25">
      <c r="B195" s="162" t="s">
        <v>1316</v>
      </c>
      <c r="C195" s="162" t="s">
        <v>1316</v>
      </c>
      <c r="D195" s="162" t="s">
        <v>1316</v>
      </c>
      <c r="E195" s="162" t="s">
        <v>1316</v>
      </c>
      <c r="F195" s="162" t="s">
        <v>1316</v>
      </c>
      <c r="G195" s="162" t="s">
        <v>1316</v>
      </c>
      <c r="H195" s="162" t="s">
        <v>1316</v>
      </c>
    </row>
    <row r="196" spans="2:8" x14ac:dyDescent="0.25">
      <c r="B196" s="162" t="s">
        <v>1316</v>
      </c>
      <c r="C196" s="162" t="s">
        <v>1316</v>
      </c>
      <c r="D196" s="162" t="s">
        <v>1316</v>
      </c>
      <c r="E196" s="162" t="s">
        <v>1316</v>
      </c>
      <c r="F196" s="162" t="s">
        <v>1316</v>
      </c>
      <c r="G196" s="162" t="s">
        <v>1316</v>
      </c>
      <c r="H196" s="162" t="s">
        <v>1316</v>
      </c>
    </row>
    <row r="197" spans="2:8" x14ac:dyDescent="0.25">
      <c r="B197" s="162" t="s">
        <v>1316</v>
      </c>
      <c r="C197" s="162" t="s">
        <v>1316</v>
      </c>
      <c r="D197" s="162" t="s">
        <v>1316</v>
      </c>
      <c r="E197" s="162" t="s">
        <v>1316</v>
      </c>
      <c r="F197" s="162" t="s">
        <v>1316</v>
      </c>
      <c r="G197" s="162" t="s">
        <v>1316</v>
      </c>
      <c r="H197" s="162" t="s">
        <v>1316</v>
      </c>
    </row>
    <row r="198" spans="2:8" x14ac:dyDescent="0.25">
      <c r="B198" s="162" t="s">
        <v>1316</v>
      </c>
      <c r="C198" s="162" t="s">
        <v>1316</v>
      </c>
      <c r="D198" s="162" t="s">
        <v>1316</v>
      </c>
      <c r="E198" s="162" t="s">
        <v>1316</v>
      </c>
      <c r="F198" s="162" t="s">
        <v>1316</v>
      </c>
      <c r="G198" s="162" t="s">
        <v>1316</v>
      </c>
      <c r="H198" s="162" t="s">
        <v>1316</v>
      </c>
    </row>
    <row r="199" spans="2:8" x14ac:dyDescent="0.25">
      <c r="B199" s="162" t="s">
        <v>1316</v>
      </c>
      <c r="C199" s="162" t="s">
        <v>1316</v>
      </c>
      <c r="D199" s="162" t="s">
        <v>1316</v>
      </c>
      <c r="E199" s="162" t="s">
        <v>1316</v>
      </c>
      <c r="F199" s="162" t="s">
        <v>1316</v>
      </c>
      <c r="G199" s="162" t="s">
        <v>1316</v>
      </c>
      <c r="H199" s="162" t="s">
        <v>1316</v>
      </c>
    </row>
    <row r="200" spans="2:8" x14ac:dyDescent="0.25">
      <c r="B200" s="162" t="s">
        <v>1316</v>
      </c>
      <c r="C200" s="162" t="s">
        <v>1316</v>
      </c>
      <c r="D200" s="162" t="s">
        <v>1316</v>
      </c>
      <c r="E200" s="162" t="s">
        <v>1316</v>
      </c>
      <c r="F200" s="162" t="s">
        <v>1316</v>
      </c>
      <c r="G200" s="162" t="s">
        <v>1316</v>
      </c>
      <c r="H200" s="162" t="s">
        <v>1316</v>
      </c>
    </row>
    <row r="201" spans="2:8" x14ac:dyDescent="0.25">
      <c r="B201" s="162" t="s">
        <v>1316</v>
      </c>
      <c r="C201" s="162" t="s">
        <v>1316</v>
      </c>
      <c r="D201" s="162" t="s">
        <v>1316</v>
      </c>
      <c r="E201" s="162" t="s">
        <v>1316</v>
      </c>
      <c r="F201" s="162" t="s">
        <v>1316</v>
      </c>
      <c r="G201" s="162" t="s">
        <v>1316</v>
      </c>
      <c r="H201" s="162" t="s">
        <v>1316</v>
      </c>
    </row>
    <row r="202" spans="2:8" x14ac:dyDescent="0.25">
      <c r="B202" s="162" t="s">
        <v>1316</v>
      </c>
      <c r="C202" s="162" t="s">
        <v>1316</v>
      </c>
      <c r="D202" s="162" t="s">
        <v>1316</v>
      </c>
      <c r="E202" s="162" t="s">
        <v>1316</v>
      </c>
      <c r="F202" s="162" t="s">
        <v>1316</v>
      </c>
      <c r="G202" s="162" t="s">
        <v>1316</v>
      </c>
      <c r="H202" s="162" t="s">
        <v>1316</v>
      </c>
    </row>
    <row r="203" spans="2:8" x14ac:dyDescent="0.25">
      <c r="B203" s="162" t="s">
        <v>1316</v>
      </c>
      <c r="C203" s="162" t="s">
        <v>1316</v>
      </c>
      <c r="D203" s="162" t="s">
        <v>1316</v>
      </c>
      <c r="E203" s="162" t="s">
        <v>1316</v>
      </c>
      <c r="F203" s="162" t="s">
        <v>1316</v>
      </c>
      <c r="G203" s="162" t="s">
        <v>1316</v>
      </c>
      <c r="H203" s="162" t="s">
        <v>1316</v>
      </c>
    </row>
    <row r="204" spans="2:8" x14ac:dyDescent="0.25">
      <c r="B204" s="162" t="s">
        <v>1316</v>
      </c>
      <c r="C204" s="162" t="s">
        <v>1316</v>
      </c>
      <c r="D204" s="162" t="s">
        <v>1316</v>
      </c>
      <c r="E204" s="162" t="s">
        <v>1316</v>
      </c>
      <c r="F204" s="162" t="s">
        <v>1316</v>
      </c>
      <c r="G204" s="162" t="s">
        <v>1316</v>
      </c>
      <c r="H204" s="162" t="s">
        <v>1316</v>
      </c>
    </row>
    <row r="205" spans="2:8" x14ac:dyDescent="0.25">
      <c r="B205" s="162" t="s">
        <v>1316</v>
      </c>
      <c r="C205" s="162" t="s">
        <v>1316</v>
      </c>
      <c r="D205" s="162" t="s">
        <v>1316</v>
      </c>
      <c r="E205" s="162" t="s">
        <v>1316</v>
      </c>
      <c r="F205" s="162" t="s">
        <v>1316</v>
      </c>
      <c r="G205" s="162" t="s">
        <v>1316</v>
      </c>
      <c r="H205" s="162" t="s">
        <v>1316</v>
      </c>
    </row>
    <row r="206" spans="2:8" x14ac:dyDescent="0.25">
      <c r="B206" s="162" t="s">
        <v>1316</v>
      </c>
      <c r="C206" s="162" t="s">
        <v>1316</v>
      </c>
      <c r="D206" s="162" t="s">
        <v>1316</v>
      </c>
      <c r="E206" s="162" t="s">
        <v>1316</v>
      </c>
      <c r="F206" s="162" t="s">
        <v>1316</v>
      </c>
      <c r="G206" s="162" t="s">
        <v>1316</v>
      </c>
      <c r="H206" s="162" t="s">
        <v>1316</v>
      </c>
    </row>
    <row r="207" spans="2:8" x14ac:dyDescent="0.25">
      <c r="B207" s="162" t="s">
        <v>1316</v>
      </c>
      <c r="C207" s="162" t="s">
        <v>1316</v>
      </c>
      <c r="D207" s="162" t="s">
        <v>1316</v>
      </c>
      <c r="E207" s="162" t="s">
        <v>1316</v>
      </c>
      <c r="F207" s="162" t="s">
        <v>1316</v>
      </c>
      <c r="G207" s="162" t="s">
        <v>1316</v>
      </c>
      <c r="H207" s="162" t="s">
        <v>1316</v>
      </c>
    </row>
    <row r="208" spans="2:8" x14ac:dyDescent="0.25">
      <c r="B208" s="162" t="s">
        <v>1316</v>
      </c>
      <c r="C208" s="162" t="s">
        <v>1316</v>
      </c>
      <c r="D208" s="162" t="s">
        <v>1316</v>
      </c>
      <c r="E208" s="162" t="s">
        <v>1316</v>
      </c>
      <c r="F208" s="162" t="s">
        <v>1316</v>
      </c>
      <c r="G208" s="162" t="s">
        <v>1316</v>
      </c>
      <c r="H208" s="162" t="s">
        <v>1316</v>
      </c>
    </row>
    <row r="209" spans="2:8" x14ac:dyDescent="0.25">
      <c r="B209" s="162" t="s">
        <v>1316</v>
      </c>
      <c r="C209" s="162" t="s">
        <v>1316</v>
      </c>
      <c r="D209" s="162" t="s">
        <v>1316</v>
      </c>
      <c r="E209" s="162" t="s">
        <v>1316</v>
      </c>
      <c r="F209" s="162" t="s">
        <v>1316</v>
      </c>
      <c r="G209" s="162" t="s">
        <v>1316</v>
      </c>
      <c r="H209" s="162" t="s">
        <v>1316</v>
      </c>
    </row>
    <row r="210" spans="2:8" x14ac:dyDescent="0.25">
      <c r="B210" s="162" t="s">
        <v>1316</v>
      </c>
      <c r="C210" s="162" t="s">
        <v>1316</v>
      </c>
      <c r="D210" s="162" t="s">
        <v>1316</v>
      </c>
      <c r="E210" s="162" t="s">
        <v>1316</v>
      </c>
      <c r="F210" s="162" t="s">
        <v>1316</v>
      </c>
      <c r="G210" s="162" t="s">
        <v>1316</v>
      </c>
      <c r="H210" s="162" t="s">
        <v>1316</v>
      </c>
    </row>
    <row r="211" spans="2:8" x14ac:dyDescent="0.25">
      <c r="B211" s="162" t="s">
        <v>1316</v>
      </c>
      <c r="C211" s="162" t="s">
        <v>1316</v>
      </c>
      <c r="D211" s="162" t="s">
        <v>1316</v>
      </c>
      <c r="E211" s="162" t="s">
        <v>1316</v>
      </c>
      <c r="F211" s="162" t="s">
        <v>1316</v>
      </c>
      <c r="G211" s="162" t="s">
        <v>1316</v>
      </c>
      <c r="H211" s="162" t="s">
        <v>1316</v>
      </c>
    </row>
    <row r="212" spans="2:8" x14ac:dyDescent="0.25">
      <c r="B212" s="162" t="s">
        <v>1316</v>
      </c>
      <c r="C212" s="162" t="s">
        <v>1316</v>
      </c>
      <c r="D212" s="162" t="s">
        <v>1316</v>
      </c>
      <c r="E212" s="162" t="s">
        <v>1316</v>
      </c>
      <c r="F212" s="162" t="s">
        <v>1316</v>
      </c>
      <c r="G212" s="162" t="s">
        <v>1316</v>
      </c>
      <c r="H212" s="162" t="s">
        <v>1316</v>
      </c>
    </row>
    <row r="213" spans="2:8" x14ac:dyDescent="0.25">
      <c r="B213" s="162" t="s">
        <v>1316</v>
      </c>
      <c r="C213" s="162" t="s">
        <v>1316</v>
      </c>
      <c r="D213" s="162" t="s">
        <v>1316</v>
      </c>
      <c r="E213" s="162" t="s">
        <v>1316</v>
      </c>
      <c r="F213" s="162" t="s">
        <v>1316</v>
      </c>
      <c r="G213" s="162" t="s">
        <v>1316</v>
      </c>
      <c r="H213" s="162" t="s">
        <v>1316</v>
      </c>
    </row>
    <row r="214" spans="2:8" x14ac:dyDescent="0.25">
      <c r="B214" s="162" t="s">
        <v>1316</v>
      </c>
      <c r="C214" s="162" t="s">
        <v>1316</v>
      </c>
      <c r="D214" s="162" t="s">
        <v>1316</v>
      </c>
      <c r="E214" s="162" t="s">
        <v>1316</v>
      </c>
      <c r="F214" s="162" t="s">
        <v>1316</v>
      </c>
      <c r="G214" s="162" t="s">
        <v>1316</v>
      </c>
      <c r="H214" s="162" t="s">
        <v>1316</v>
      </c>
    </row>
    <row r="215" spans="2:8" x14ac:dyDescent="0.25">
      <c r="B215" s="162" t="s">
        <v>1316</v>
      </c>
      <c r="C215" s="162" t="s">
        <v>1316</v>
      </c>
      <c r="D215" s="162" t="s">
        <v>1316</v>
      </c>
      <c r="E215" s="162" t="s">
        <v>1316</v>
      </c>
      <c r="F215" s="162" t="s">
        <v>1316</v>
      </c>
      <c r="G215" s="162" t="s">
        <v>1316</v>
      </c>
      <c r="H215" s="162" t="s">
        <v>1316</v>
      </c>
    </row>
    <row r="216" spans="2:8" x14ac:dyDescent="0.25">
      <c r="B216" s="162" t="s">
        <v>1316</v>
      </c>
      <c r="C216" s="162" t="s">
        <v>1316</v>
      </c>
      <c r="D216" s="162" t="s">
        <v>1316</v>
      </c>
      <c r="E216" s="162" t="s">
        <v>1316</v>
      </c>
      <c r="F216" s="162" t="s">
        <v>1316</v>
      </c>
      <c r="G216" s="162" t="s">
        <v>1316</v>
      </c>
      <c r="H216" s="162" t="s">
        <v>1316</v>
      </c>
    </row>
    <row r="217" spans="2:8" x14ac:dyDescent="0.25">
      <c r="B217" s="162" t="s">
        <v>1316</v>
      </c>
      <c r="C217" s="162" t="s">
        <v>1316</v>
      </c>
      <c r="D217" s="162" t="s">
        <v>1316</v>
      </c>
      <c r="E217" s="162" t="s">
        <v>1316</v>
      </c>
      <c r="F217" s="162" t="s">
        <v>1316</v>
      </c>
      <c r="G217" s="162" t="s">
        <v>1316</v>
      </c>
      <c r="H217" s="162" t="s">
        <v>1316</v>
      </c>
    </row>
    <row r="218" spans="2:8" x14ac:dyDescent="0.25">
      <c r="B218" s="162" t="s">
        <v>1316</v>
      </c>
      <c r="C218" s="162" t="s">
        <v>1316</v>
      </c>
      <c r="D218" s="162" t="s">
        <v>1316</v>
      </c>
      <c r="E218" s="162" t="s">
        <v>1316</v>
      </c>
      <c r="F218" s="162" t="s">
        <v>1316</v>
      </c>
      <c r="G218" s="162" t="s">
        <v>1316</v>
      </c>
      <c r="H218" s="162" t="s">
        <v>1316</v>
      </c>
    </row>
    <row r="219" spans="2:8" x14ac:dyDescent="0.25">
      <c r="B219" s="162" t="s">
        <v>1316</v>
      </c>
      <c r="C219" s="162" t="s">
        <v>1316</v>
      </c>
      <c r="D219" s="162" t="s">
        <v>1316</v>
      </c>
      <c r="E219" s="162" t="s">
        <v>1316</v>
      </c>
      <c r="F219" s="162" t="s">
        <v>1316</v>
      </c>
      <c r="G219" s="162" t="s">
        <v>1316</v>
      </c>
      <c r="H219" s="162" t="s">
        <v>1316</v>
      </c>
    </row>
    <row r="220" spans="2:8" x14ac:dyDescent="0.25">
      <c r="B220" s="162" t="s">
        <v>1316</v>
      </c>
      <c r="C220" s="162" t="s">
        <v>1316</v>
      </c>
      <c r="D220" s="162" t="s">
        <v>1316</v>
      </c>
      <c r="E220" s="162" t="s">
        <v>1316</v>
      </c>
      <c r="F220" s="162" t="s">
        <v>1316</v>
      </c>
      <c r="G220" s="162" t="s">
        <v>1316</v>
      </c>
      <c r="H220" s="162" t="s">
        <v>1316</v>
      </c>
    </row>
    <row r="221" spans="2:8" x14ac:dyDescent="0.25">
      <c r="B221" s="162" t="s">
        <v>1316</v>
      </c>
      <c r="C221" s="162" t="s">
        <v>1316</v>
      </c>
      <c r="D221" s="162" t="s">
        <v>1316</v>
      </c>
      <c r="E221" s="162" t="s">
        <v>1316</v>
      </c>
      <c r="F221" s="162" t="s">
        <v>1316</v>
      </c>
      <c r="G221" s="162" t="s">
        <v>1316</v>
      </c>
      <c r="H221" s="162" t="s">
        <v>1316</v>
      </c>
    </row>
    <row r="222" spans="2:8" x14ac:dyDescent="0.25">
      <c r="B222" s="162" t="s">
        <v>1316</v>
      </c>
      <c r="C222" s="162" t="s">
        <v>1316</v>
      </c>
      <c r="D222" s="162" t="s">
        <v>1316</v>
      </c>
      <c r="E222" s="162" t="s">
        <v>1316</v>
      </c>
      <c r="F222" s="162" t="s">
        <v>1316</v>
      </c>
      <c r="G222" s="162" t="s">
        <v>1316</v>
      </c>
      <c r="H222" s="162" t="s">
        <v>1316</v>
      </c>
    </row>
    <row r="223" spans="2:8" x14ac:dyDescent="0.25">
      <c r="B223" s="162" t="s">
        <v>1316</v>
      </c>
      <c r="C223" s="162" t="s">
        <v>1316</v>
      </c>
      <c r="D223" s="162" t="s">
        <v>1316</v>
      </c>
      <c r="E223" s="162" t="s">
        <v>1316</v>
      </c>
      <c r="F223" s="162" t="s">
        <v>1316</v>
      </c>
      <c r="G223" s="162" t="s">
        <v>1316</v>
      </c>
      <c r="H223" s="162" t="s">
        <v>1316</v>
      </c>
    </row>
    <row r="224" spans="2:8" x14ac:dyDescent="0.25">
      <c r="B224" s="162" t="s">
        <v>1316</v>
      </c>
      <c r="C224" s="162" t="s">
        <v>1316</v>
      </c>
      <c r="D224" s="162" t="s">
        <v>1316</v>
      </c>
      <c r="E224" s="162" t="s">
        <v>1316</v>
      </c>
      <c r="F224" s="162" t="s">
        <v>1316</v>
      </c>
      <c r="G224" s="162" t="s">
        <v>1316</v>
      </c>
      <c r="H224" s="162" t="s">
        <v>1316</v>
      </c>
    </row>
    <row r="225" spans="2:8" x14ac:dyDescent="0.25">
      <c r="B225" s="162" t="s">
        <v>1316</v>
      </c>
      <c r="C225" s="162" t="s">
        <v>1316</v>
      </c>
      <c r="D225" s="162" t="s">
        <v>1316</v>
      </c>
      <c r="E225" s="162" t="s">
        <v>1316</v>
      </c>
      <c r="F225" s="162" t="s">
        <v>1316</v>
      </c>
      <c r="G225" s="162" t="s">
        <v>1316</v>
      </c>
      <c r="H225" s="162" t="s">
        <v>1316</v>
      </c>
    </row>
    <row r="226" spans="2:8" x14ac:dyDescent="0.25">
      <c r="B226" s="162" t="s">
        <v>1316</v>
      </c>
      <c r="C226" s="162" t="s">
        <v>1316</v>
      </c>
      <c r="D226" s="162" t="s">
        <v>1316</v>
      </c>
      <c r="E226" s="162" t="s">
        <v>1316</v>
      </c>
      <c r="F226" s="162" t="s">
        <v>1316</v>
      </c>
      <c r="G226" s="162" t="s">
        <v>1316</v>
      </c>
      <c r="H226" s="162" t="s">
        <v>1316</v>
      </c>
    </row>
    <row r="227" spans="2:8" x14ac:dyDescent="0.25">
      <c r="B227" s="162" t="s">
        <v>1316</v>
      </c>
      <c r="C227" s="162" t="s">
        <v>1316</v>
      </c>
      <c r="D227" s="162" t="s">
        <v>1316</v>
      </c>
      <c r="E227" s="162" t="s">
        <v>1316</v>
      </c>
      <c r="F227" s="162" t="s">
        <v>1316</v>
      </c>
      <c r="G227" s="162" t="s">
        <v>1316</v>
      </c>
      <c r="H227" s="162" t="s">
        <v>1316</v>
      </c>
    </row>
    <row r="228" spans="2:8" x14ac:dyDescent="0.25">
      <c r="B228" s="162" t="s">
        <v>1316</v>
      </c>
      <c r="C228" s="162" t="s">
        <v>1316</v>
      </c>
      <c r="D228" s="162" t="s">
        <v>1316</v>
      </c>
      <c r="E228" s="162" t="s">
        <v>1316</v>
      </c>
      <c r="F228" s="162" t="s">
        <v>1316</v>
      </c>
      <c r="G228" s="162" t="s">
        <v>1316</v>
      </c>
      <c r="H228" s="162" t="s">
        <v>1316</v>
      </c>
    </row>
    <row r="229" spans="2:8" x14ac:dyDescent="0.25">
      <c r="B229" s="162" t="s">
        <v>1316</v>
      </c>
      <c r="C229" s="162" t="s">
        <v>1316</v>
      </c>
      <c r="D229" s="162" t="s">
        <v>1316</v>
      </c>
      <c r="E229" s="162" t="s">
        <v>1316</v>
      </c>
      <c r="F229" s="162" t="s">
        <v>1316</v>
      </c>
      <c r="G229" s="162" t="s">
        <v>1316</v>
      </c>
      <c r="H229" s="162" t="s">
        <v>1316</v>
      </c>
    </row>
    <row r="230" spans="2:8" x14ac:dyDescent="0.25">
      <c r="B230" s="162" t="s">
        <v>1316</v>
      </c>
      <c r="C230" s="162" t="s">
        <v>1316</v>
      </c>
      <c r="D230" s="162" t="s">
        <v>1316</v>
      </c>
      <c r="E230" s="162" t="s">
        <v>1316</v>
      </c>
      <c r="F230" s="162" t="s">
        <v>1316</v>
      </c>
      <c r="G230" s="162" t="s">
        <v>1316</v>
      </c>
      <c r="H230" s="162" t="s">
        <v>1316</v>
      </c>
    </row>
    <row r="231" spans="2:8" x14ac:dyDescent="0.25">
      <c r="B231" s="162" t="s">
        <v>1316</v>
      </c>
      <c r="C231" s="162" t="s">
        <v>1316</v>
      </c>
      <c r="D231" s="162" t="s">
        <v>1316</v>
      </c>
      <c r="E231" s="162" t="s">
        <v>1316</v>
      </c>
      <c r="F231" s="162" t="s">
        <v>1316</v>
      </c>
      <c r="G231" s="162" t="s">
        <v>1316</v>
      </c>
      <c r="H231" s="162" t="s">
        <v>1316</v>
      </c>
    </row>
    <row r="232" spans="2:8" x14ac:dyDescent="0.25">
      <c r="B232" s="162" t="s">
        <v>1316</v>
      </c>
      <c r="C232" s="162" t="s">
        <v>1316</v>
      </c>
      <c r="D232" s="162" t="s">
        <v>1316</v>
      </c>
      <c r="E232" s="162" t="s">
        <v>1316</v>
      </c>
      <c r="F232" s="162" t="s">
        <v>1316</v>
      </c>
      <c r="G232" s="162" t="s">
        <v>1316</v>
      </c>
      <c r="H232" s="162" t="s">
        <v>1316</v>
      </c>
    </row>
    <row r="233" spans="2:8" x14ac:dyDescent="0.25">
      <c r="B233" s="162" t="s">
        <v>1316</v>
      </c>
      <c r="C233" s="162" t="s">
        <v>1316</v>
      </c>
      <c r="D233" s="162" t="s">
        <v>1316</v>
      </c>
      <c r="E233" s="162" t="s">
        <v>1316</v>
      </c>
      <c r="F233" s="162" t="s">
        <v>1316</v>
      </c>
      <c r="G233" s="162" t="s">
        <v>1316</v>
      </c>
      <c r="H233" s="162" t="s">
        <v>1316</v>
      </c>
    </row>
    <row r="234" spans="2:8" x14ac:dyDescent="0.25">
      <c r="B234" s="162" t="s">
        <v>1316</v>
      </c>
      <c r="C234" s="162" t="s">
        <v>1316</v>
      </c>
      <c r="D234" s="162" t="s">
        <v>1316</v>
      </c>
      <c r="E234" s="162" t="s">
        <v>1316</v>
      </c>
      <c r="F234" s="162" t="s">
        <v>1316</v>
      </c>
      <c r="G234" s="162" t="s">
        <v>1316</v>
      </c>
      <c r="H234" s="162" t="s">
        <v>1316</v>
      </c>
    </row>
    <row r="235" spans="2:8" x14ac:dyDescent="0.25">
      <c r="B235" s="162" t="s">
        <v>1316</v>
      </c>
      <c r="C235" s="162" t="s">
        <v>1316</v>
      </c>
      <c r="D235" s="162" t="s">
        <v>1316</v>
      </c>
      <c r="E235" s="162" t="s">
        <v>1316</v>
      </c>
      <c r="F235" s="162" t="s">
        <v>1316</v>
      </c>
      <c r="G235" s="162" t="s">
        <v>1316</v>
      </c>
      <c r="H235" s="162" t="s">
        <v>1316</v>
      </c>
    </row>
    <row r="236" spans="2:8" x14ac:dyDescent="0.25">
      <c r="B236" s="162" t="s">
        <v>1316</v>
      </c>
      <c r="C236" s="162" t="s">
        <v>1316</v>
      </c>
      <c r="D236" s="162" t="s">
        <v>1316</v>
      </c>
      <c r="E236" s="162" t="s">
        <v>1316</v>
      </c>
      <c r="F236" s="162" t="s">
        <v>1316</v>
      </c>
      <c r="G236" s="162" t="s">
        <v>1316</v>
      </c>
      <c r="H236" s="162" t="s">
        <v>1316</v>
      </c>
    </row>
    <row r="237" spans="2:8" x14ac:dyDescent="0.25">
      <c r="B237" s="162" t="s">
        <v>1316</v>
      </c>
      <c r="C237" s="162" t="s">
        <v>1316</v>
      </c>
      <c r="D237" s="162" t="s">
        <v>1316</v>
      </c>
      <c r="E237" s="162" t="s">
        <v>1316</v>
      </c>
      <c r="F237" s="162" t="s">
        <v>1316</v>
      </c>
      <c r="G237" s="162" t="s">
        <v>1316</v>
      </c>
      <c r="H237" s="162" t="s">
        <v>1316</v>
      </c>
    </row>
    <row r="238" spans="2:8" x14ac:dyDescent="0.25">
      <c r="B238" s="162" t="s">
        <v>1316</v>
      </c>
      <c r="C238" s="162" t="s">
        <v>1316</v>
      </c>
      <c r="D238" s="162" t="s">
        <v>1316</v>
      </c>
      <c r="E238" s="162" t="s">
        <v>1316</v>
      </c>
      <c r="F238" s="162" t="s">
        <v>1316</v>
      </c>
      <c r="G238" s="162" t="s">
        <v>1316</v>
      </c>
      <c r="H238" s="162" t="s">
        <v>1316</v>
      </c>
    </row>
    <row r="239" spans="2:8" x14ac:dyDescent="0.25">
      <c r="B239" s="162" t="s">
        <v>1316</v>
      </c>
      <c r="C239" s="162" t="s">
        <v>1316</v>
      </c>
      <c r="D239" s="162" t="s">
        <v>1316</v>
      </c>
      <c r="E239" s="162" t="s">
        <v>1316</v>
      </c>
      <c r="F239" s="162" t="s">
        <v>1316</v>
      </c>
      <c r="G239" s="162" t="s">
        <v>1316</v>
      </c>
      <c r="H239" s="162" t="s">
        <v>1316</v>
      </c>
    </row>
    <row r="240" spans="2:8" x14ac:dyDescent="0.25">
      <c r="B240" s="162" t="s">
        <v>1316</v>
      </c>
      <c r="C240" s="162" t="s">
        <v>1316</v>
      </c>
      <c r="D240" s="162" t="s">
        <v>1316</v>
      </c>
      <c r="E240" s="162" t="s">
        <v>1316</v>
      </c>
      <c r="F240" s="162" t="s">
        <v>1316</v>
      </c>
      <c r="G240" s="162" t="s">
        <v>1316</v>
      </c>
      <c r="H240" s="162" t="s">
        <v>1316</v>
      </c>
    </row>
    <row r="241" spans="2:8" x14ac:dyDescent="0.25">
      <c r="B241" s="162" t="s">
        <v>1316</v>
      </c>
      <c r="C241" s="162" t="s">
        <v>1316</v>
      </c>
      <c r="D241" s="162" t="s">
        <v>1316</v>
      </c>
      <c r="E241" s="162" t="s">
        <v>1316</v>
      </c>
      <c r="F241" s="162" t="s">
        <v>1316</v>
      </c>
      <c r="G241" s="162" t="s">
        <v>1316</v>
      </c>
      <c r="H241" s="162" t="s">
        <v>1316</v>
      </c>
    </row>
    <row r="242" spans="2:8" x14ac:dyDescent="0.25">
      <c r="B242" s="162" t="s">
        <v>1316</v>
      </c>
      <c r="C242" s="162" t="s">
        <v>1316</v>
      </c>
      <c r="D242" s="162" t="s">
        <v>1316</v>
      </c>
      <c r="E242" s="162" t="s">
        <v>1316</v>
      </c>
      <c r="F242" s="162" t="s">
        <v>1316</v>
      </c>
      <c r="G242" s="162" t="s">
        <v>1316</v>
      </c>
      <c r="H242" s="162" t="s">
        <v>1316</v>
      </c>
    </row>
    <row r="243" spans="2:8" x14ac:dyDescent="0.25">
      <c r="B243" s="162" t="s">
        <v>1316</v>
      </c>
      <c r="C243" s="162" t="s">
        <v>1316</v>
      </c>
      <c r="D243" s="162" t="s">
        <v>1316</v>
      </c>
      <c r="E243" s="162" t="s">
        <v>1316</v>
      </c>
      <c r="F243" s="162" t="s">
        <v>1316</v>
      </c>
      <c r="G243" s="162" t="s">
        <v>1316</v>
      </c>
      <c r="H243" s="162" t="s">
        <v>1316</v>
      </c>
    </row>
    <row r="244" spans="2:8" x14ac:dyDescent="0.25">
      <c r="B244" s="162" t="s">
        <v>1316</v>
      </c>
      <c r="C244" s="162" t="s">
        <v>1316</v>
      </c>
      <c r="D244" s="162" t="s">
        <v>1316</v>
      </c>
      <c r="E244" s="162" t="s">
        <v>1316</v>
      </c>
      <c r="F244" s="162" t="s">
        <v>1316</v>
      </c>
      <c r="G244" s="162" t="s">
        <v>1316</v>
      </c>
      <c r="H244" s="162" t="s">
        <v>1316</v>
      </c>
    </row>
    <row r="245" spans="2:8" x14ac:dyDescent="0.25">
      <c r="B245" s="162" t="s">
        <v>1316</v>
      </c>
      <c r="C245" s="162" t="s">
        <v>1316</v>
      </c>
      <c r="D245" s="162" t="s">
        <v>1316</v>
      </c>
      <c r="E245" s="162" t="s">
        <v>1316</v>
      </c>
      <c r="F245" s="162" t="s">
        <v>1316</v>
      </c>
      <c r="G245" s="162" t="s">
        <v>1316</v>
      </c>
      <c r="H245" s="162" t="s">
        <v>1316</v>
      </c>
    </row>
    <row r="246" spans="2:8" x14ac:dyDescent="0.25">
      <c r="B246" s="162" t="s">
        <v>1316</v>
      </c>
      <c r="C246" s="162" t="s">
        <v>1316</v>
      </c>
      <c r="D246" s="162" t="s">
        <v>1316</v>
      </c>
      <c r="E246" s="162" t="s">
        <v>1316</v>
      </c>
      <c r="F246" s="162" t="s">
        <v>1316</v>
      </c>
      <c r="G246" s="162" t="s">
        <v>1316</v>
      </c>
      <c r="H246" s="162" t="s">
        <v>1316</v>
      </c>
    </row>
    <row r="247" spans="2:8" x14ac:dyDescent="0.25">
      <c r="B247" s="162" t="s">
        <v>1316</v>
      </c>
      <c r="C247" s="162" t="s">
        <v>1316</v>
      </c>
      <c r="D247" s="162" t="s">
        <v>1316</v>
      </c>
      <c r="E247" s="162" t="s">
        <v>1316</v>
      </c>
      <c r="F247" s="162" t="s">
        <v>1316</v>
      </c>
      <c r="G247" s="162" t="s">
        <v>1316</v>
      </c>
      <c r="H247" s="162" t="s">
        <v>1316</v>
      </c>
    </row>
    <row r="248" spans="2:8" x14ac:dyDescent="0.25">
      <c r="B248" s="162" t="s">
        <v>1316</v>
      </c>
      <c r="C248" s="162" t="s">
        <v>1316</v>
      </c>
      <c r="D248" s="162" t="s">
        <v>1316</v>
      </c>
      <c r="E248" s="162" t="s">
        <v>1316</v>
      </c>
      <c r="F248" s="162" t="s">
        <v>1316</v>
      </c>
      <c r="G248" s="162" t="s">
        <v>1316</v>
      </c>
      <c r="H248" s="162" t="s">
        <v>1316</v>
      </c>
    </row>
    <row r="249" spans="2:8" x14ac:dyDescent="0.25">
      <c r="B249" s="162" t="s">
        <v>1316</v>
      </c>
      <c r="C249" s="162" t="s">
        <v>1316</v>
      </c>
      <c r="D249" s="162" t="s">
        <v>1316</v>
      </c>
      <c r="E249" s="162" t="s">
        <v>1316</v>
      </c>
      <c r="F249" s="162" t="s">
        <v>1316</v>
      </c>
      <c r="G249" s="162" t="s">
        <v>1316</v>
      </c>
      <c r="H249" s="162" t="s">
        <v>1316</v>
      </c>
    </row>
    <row r="250" spans="2:8" x14ac:dyDescent="0.25">
      <c r="B250" s="162" t="s">
        <v>1316</v>
      </c>
      <c r="C250" s="162" t="s">
        <v>1316</v>
      </c>
      <c r="D250" s="162" t="s">
        <v>1316</v>
      </c>
      <c r="E250" s="162" t="s">
        <v>1316</v>
      </c>
      <c r="F250" s="162" t="s">
        <v>1316</v>
      </c>
      <c r="G250" s="162" t="s">
        <v>1316</v>
      </c>
      <c r="H250" s="162" t="s">
        <v>1316</v>
      </c>
    </row>
    <row r="251" spans="2:8" x14ac:dyDescent="0.25">
      <c r="B251" s="162" t="s">
        <v>1316</v>
      </c>
      <c r="C251" s="162" t="s">
        <v>1316</v>
      </c>
      <c r="D251" s="162" t="s">
        <v>1316</v>
      </c>
      <c r="E251" s="162" t="s">
        <v>1316</v>
      </c>
      <c r="F251" s="162" t="s">
        <v>1316</v>
      </c>
      <c r="G251" s="162" t="s">
        <v>1316</v>
      </c>
      <c r="H251" s="162" t="s">
        <v>1316</v>
      </c>
    </row>
    <row r="252" spans="2:8" x14ac:dyDescent="0.25">
      <c r="B252" s="162" t="s">
        <v>1316</v>
      </c>
      <c r="C252" s="162" t="s">
        <v>1316</v>
      </c>
      <c r="D252" s="162" t="s">
        <v>1316</v>
      </c>
      <c r="E252" s="162" t="s">
        <v>1316</v>
      </c>
      <c r="F252" s="162" t="s">
        <v>1316</v>
      </c>
      <c r="G252" s="162" t="s">
        <v>1316</v>
      </c>
      <c r="H252" s="162" t="s">
        <v>1316</v>
      </c>
    </row>
    <row r="253" spans="2:8" x14ac:dyDescent="0.25">
      <c r="B253" s="162" t="s">
        <v>1316</v>
      </c>
      <c r="C253" s="162" t="s">
        <v>1316</v>
      </c>
      <c r="D253" s="162" t="s">
        <v>1316</v>
      </c>
      <c r="E253" s="162" t="s">
        <v>1316</v>
      </c>
      <c r="F253" s="162" t="s">
        <v>1316</v>
      </c>
      <c r="G253" s="162" t="s">
        <v>1316</v>
      </c>
      <c r="H253" s="162" t="s">
        <v>1316</v>
      </c>
    </row>
    <row r="254" spans="2:8" x14ac:dyDescent="0.25">
      <c r="B254" s="162" t="s">
        <v>1316</v>
      </c>
      <c r="C254" s="162" t="s">
        <v>1316</v>
      </c>
      <c r="D254" s="162" t="s">
        <v>1316</v>
      </c>
      <c r="E254" s="162" t="s">
        <v>1316</v>
      </c>
      <c r="F254" s="162" t="s">
        <v>1316</v>
      </c>
      <c r="G254" s="162" t="s">
        <v>1316</v>
      </c>
      <c r="H254" s="162" t="s">
        <v>1316</v>
      </c>
    </row>
    <row r="255" spans="2:8" x14ac:dyDescent="0.25">
      <c r="B255" s="162" t="s">
        <v>1316</v>
      </c>
      <c r="C255" s="162" t="s">
        <v>1316</v>
      </c>
      <c r="D255" s="162" t="s">
        <v>1316</v>
      </c>
      <c r="E255" s="162" t="s">
        <v>1316</v>
      </c>
      <c r="F255" s="162" t="s">
        <v>1316</v>
      </c>
      <c r="G255" s="162" t="s">
        <v>1316</v>
      </c>
      <c r="H255" s="162" t="s">
        <v>1316</v>
      </c>
    </row>
    <row r="256" spans="2:8" x14ac:dyDescent="0.25">
      <c r="B256" s="162" t="s">
        <v>1316</v>
      </c>
      <c r="C256" s="162" t="s">
        <v>1316</v>
      </c>
      <c r="D256" s="162" t="s">
        <v>1316</v>
      </c>
      <c r="E256" s="162" t="s">
        <v>1316</v>
      </c>
      <c r="F256" s="162" t="s">
        <v>1316</v>
      </c>
      <c r="G256" s="162" t="s">
        <v>1316</v>
      </c>
      <c r="H256" s="162" t="s">
        <v>1316</v>
      </c>
    </row>
    <row r="257" spans="2:8" x14ac:dyDescent="0.25">
      <c r="B257" s="162" t="s">
        <v>1316</v>
      </c>
      <c r="C257" s="162" t="s">
        <v>1316</v>
      </c>
      <c r="D257" s="162" t="s">
        <v>1316</v>
      </c>
      <c r="E257" s="162" t="s">
        <v>1316</v>
      </c>
      <c r="F257" s="162" t="s">
        <v>1316</v>
      </c>
      <c r="G257" s="162" t="s">
        <v>1316</v>
      </c>
      <c r="H257" s="162" t="s">
        <v>1316</v>
      </c>
    </row>
    <row r="258" spans="2:8" x14ac:dyDescent="0.25">
      <c r="B258" s="162" t="s">
        <v>1316</v>
      </c>
      <c r="C258" s="162" t="s">
        <v>1316</v>
      </c>
      <c r="D258" s="162" t="s">
        <v>1316</v>
      </c>
      <c r="E258" s="162" t="s">
        <v>1316</v>
      </c>
      <c r="F258" s="162" t="s">
        <v>1316</v>
      </c>
      <c r="G258" s="162" t="s">
        <v>1316</v>
      </c>
      <c r="H258" s="162" t="s">
        <v>1316</v>
      </c>
    </row>
    <row r="259" spans="2:8" x14ac:dyDescent="0.25">
      <c r="B259" s="162" t="s">
        <v>1316</v>
      </c>
      <c r="C259" s="162" t="s">
        <v>1316</v>
      </c>
      <c r="D259" s="162" t="s">
        <v>1316</v>
      </c>
      <c r="E259" s="162" t="s">
        <v>1316</v>
      </c>
      <c r="F259" s="162" t="s">
        <v>1316</v>
      </c>
      <c r="G259" s="162" t="s">
        <v>1316</v>
      </c>
      <c r="H259" s="162" t="s">
        <v>1316</v>
      </c>
    </row>
    <row r="260" spans="2:8" x14ac:dyDescent="0.25">
      <c r="B260" s="162" t="s">
        <v>1316</v>
      </c>
      <c r="C260" s="162" t="s">
        <v>1316</v>
      </c>
      <c r="D260" s="162" t="s">
        <v>1316</v>
      </c>
      <c r="E260" s="162" t="s">
        <v>1316</v>
      </c>
      <c r="F260" s="162" t="s">
        <v>1316</v>
      </c>
      <c r="G260" s="162" t="s">
        <v>1316</v>
      </c>
      <c r="H260" s="162" t="s">
        <v>1316</v>
      </c>
    </row>
    <row r="261" spans="2:8" x14ac:dyDescent="0.25">
      <c r="B261" s="162" t="s">
        <v>1316</v>
      </c>
      <c r="C261" s="162" t="s">
        <v>1316</v>
      </c>
      <c r="D261" s="162" t="s">
        <v>1316</v>
      </c>
      <c r="E261" s="162" t="s">
        <v>1316</v>
      </c>
      <c r="F261" s="162" t="s">
        <v>1316</v>
      </c>
      <c r="G261" s="162" t="s">
        <v>1316</v>
      </c>
      <c r="H261" s="162" t="s">
        <v>1316</v>
      </c>
    </row>
    <row r="262" spans="2:8" x14ac:dyDescent="0.25">
      <c r="B262" s="162" t="s">
        <v>1316</v>
      </c>
      <c r="C262" s="162" t="s">
        <v>1316</v>
      </c>
      <c r="D262" s="162" t="s">
        <v>1316</v>
      </c>
      <c r="E262" s="162" t="s">
        <v>1316</v>
      </c>
      <c r="F262" s="162" t="s">
        <v>1316</v>
      </c>
      <c r="G262" s="162" t="s">
        <v>1316</v>
      </c>
      <c r="H262" s="162" t="s">
        <v>1316</v>
      </c>
    </row>
    <row r="263" spans="2:8" x14ac:dyDescent="0.25">
      <c r="B263" s="162" t="s">
        <v>1316</v>
      </c>
      <c r="C263" s="162" t="s">
        <v>1316</v>
      </c>
      <c r="D263" s="162" t="s">
        <v>1316</v>
      </c>
      <c r="E263" s="162" t="s">
        <v>1316</v>
      </c>
      <c r="F263" s="162" t="s">
        <v>1316</v>
      </c>
      <c r="G263" s="162" t="s">
        <v>1316</v>
      </c>
      <c r="H263" s="162" t="s">
        <v>1316</v>
      </c>
    </row>
    <row r="264" spans="2:8" x14ac:dyDescent="0.25">
      <c r="B264" s="162" t="s">
        <v>1316</v>
      </c>
      <c r="C264" s="162" t="s">
        <v>1316</v>
      </c>
      <c r="D264" s="162" t="s">
        <v>1316</v>
      </c>
      <c r="E264" s="162" t="s">
        <v>1316</v>
      </c>
      <c r="F264" s="162" t="s">
        <v>1316</v>
      </c>
      <c r="G264" s="162" t="s">
        <v>1316</v>
      </c>
      <c r="H264" s="162" t="s">
        <v>1316</v>
      </c>
    </row>
    <row r="265" spans="2:8" x14ac:dyDescent="0.25">
      <c r="B265" s="162" t="s">
        <v>1316</v>
      </c>
      <c r="C265" s="162" t="s">
        <v>1316</v>
      </c>
      <c r="D265" s="162" t="s">
        <v>1316</v>
      </c>
      <c r="E265" s="162" t="s">
        <v>1316</v>
      </c>
      <c r="F265" s="162" t="s">
        <v>1316</v>
      </c>
      <c r="G265" s="162" t="s">
        <v>1316</v>
      </c>
      <c r="H265" s="162" t="s">
        <v>1316</v>
      </c>
    </row>
    <row r="266" spans="2:8" x14ac:dyDescent="0.25">
      <c r="B266" s="162" t="s">
        <v>1316</v>
      </c>
      <c r="C266" s="162" t="s">
        <v>1316</v>
      </c>
      <c r="D266" s="162" t="s">
        <v>1316</v>
      </c>
      <c r="E266" s="162" t="s">
        <v>1316</v>
      </c>
      <c r="F266" s="162" t="s">
        <v>1316</v>
      </c>
      <c r="G266" s="162" t="s">
        <v>1316</v>
      </c>
      <c r="H266" s="162" t="s">
        <v>1316</v>
      </c>
    </row>
    <row r="267" spans="2:8" x14ac:dyDescent="0.25">
      <c r="B267" s="162" t="s">
        <v>1316</v>
      </c>
      <c r="C267" s="162" t="s">
        <v>1316</v>
      </c>
      <c r="D267" s="162" t="s">
        <v>1316</v>
      </c>
      <c r="E267" s="162" t="s">
        <v>1316</v>
      </c>
      <c r="F267" s="162" t="s">
        <v>1316</v>
      </c>
      <c r="G267" s="162" t="s">
        <v>1316</v>
      </c>
      <c r="H267" s="162" t="s">
        <v>1316</v>
      </c>
    </row>
    <row r="268" spans="2:8" x14ac:dyDescent="0.25">
      <c r="B268" s="162" t="s">
        <v>1316</v>
      </c>
      <c r="C268" s="162" t="s">
        <v>1316</v>
      </c>
      <c r="D268" s="162" t="s">
        <v>1316</v>
      </c>
      <c r="E268" s="162" t="s">
        <v>1316</v>
      </c>
      <c r="F268" s="162" t="s">
        <v>1316</v>
      </c>
      <c r="G268" s="162" t="s">
        <v>1316</v>
      </c>
      <c r="H268" s="162" t="s">
        <v>1316</v>
      </c>
    </row>
    <row r="269" spans="2:8" x14ac:dyDescent="0.25">
      <c r="B269" s="162" t="s">
        <v>1316</v>
      </c>
      <c r="C269" s="162" t="s">
        <v>1316</v>
      </c>
      <c r="D269" s="162" t="s">
        <v>1316</v>
      </c>
      <c r="E269" s="162" t="s">
        <v>1316</v>
      </c>
      <c r="F269" s="162" t="s">
        <v>1316</v>
      </c>
      <c r="G269" s="162" t="s">
        <v>1316</v>
      </c>
      <c r="H269" s="162" t="s">
        <v>1316</v>
      </c>
    </row>
    <row r="270" spans="2:8" x14ac:dyDescent="0.25">
      <c r="B270" s="162" t="s">
        <v>1316</v>
      </c>
      <c r="C270" s="162" t="s">
        <v>1316</v>
      </c>
      <c r="D270" s="162" t="s">
        <v>1316</v>
      </c>
      <c r="E270" s="162" t="s">
        <v>1316</v>
      </c>
      <c r="F270" s="162" t="s">
        <v>1316</v>
      </c>
      <c r="G270" s="162" t="s">
        <v>1316</v>
      </c>
      <c r="H270" s="162" t="s">
        <v>1316</v>
      </c>
    </row>
    <row r="271" spans="2:8" x14ac:dyDescent="0.25">
      <c r="B271" s="162" t="s">
        <v>1316</v>
      </c>
      <c r="C271" s="162" t="s">
        <v>1316</v>
      </c>
      <c r="D271" s="162" t="s">
        <v>1316</v>
      </c>
      <c r="E271" s="162" t="s">
        <v>1316</v>
      </c>
      <c r="F271" s="162" t="s">
        <v>1316</v>
      </c>
      <c r="G271" s="162" t="s">
        <v>1316</v>
      </c>
      <c r="H271" s="162" t="s">
        <v>1316</v>
      </c>
    </row>
    <row r="272" spans="2:8" x14ac:dyDescent="0.25">
      <c r="B272" s="162" t="s">
        <v>1316</v>
      </c>
      <c r="C272" s="162" t="s">
        <v>1316</v>
      </c>
      <c r="D272" s="162" t="s">
        <v>1316</v>
      </c>
      <c r="E272" s="162" t="s">
        <v>1316</v>
      </c>
      <c r="F272" s="162" t="s">
        <v>1316</v>
      </c>
      <c r="G272" s="162" t="s">
        <v>1316</v>
      </c>
      <c r="H272" s="162" t="s">
        <v>1316</v>
      </c>
    </row>
    <row r="273" spans="2:8" x14ac:dyDescent="0.25">
      <c r="B273" s="162" t="s">
        <v>1316</v>
      </c>
      <c r="C273" s="162" t="s">
        <v>1316</v>
      </c>
      <c r="D273" s="162" t="s">
        <v>1316</v>
      </c>
      <c r="E273" s="162" t="s">
        <v>1316</v>
      </c>
      <c r="F273" s="162" t="s">
        <v>1316</v>
      </c>
      <c r="G273" s="162" t="s">
        <v>1316</v>
      </c>
      <c r="H273" s="162" t="s">
        <v>1316</v>
      </c>
    </row>
    <row r="274" spans="2:8" x14ac:dyDescent="0.25">
      <c r="B274" s="162" t="s">
        <v>1316</v>
      </c>
      <c r="C274" s="162" t="s">
        <v>1316</v>
      </c>
      <c r="D274" s="162" t="s">
        <v>1316</v>
      </c>
      <c r="E274" s="162" t="s">
        <v>1316</v>
      </c>
      <c r="F274" s="162" t="s">
        <v>1316</v>
      </c>
      <c r="G274" s="162" t="s">
        <v>1316</v>
      </c>
      <c r="H274" s="162" t="s">
        <v>1316</v>
      </c>
    </row>
    <row r="275" spans="2:8" x14ac:dyDescent="0.25">
      <c r="B275" s="162" t="s">
        <v>1316</v>
      </c>
      <c r="C275" s="162" t="s">
        <v>1316</v>
      </c>
      <c r="D275" s="162" t="s">
        <v>1316</v>
      </c>
      <c r="E275" s="162" t="s">
        <v>1316</v>
      </c>
      <c r="F275" s="162" t="s">
        <v>1316</v>
      </c>
      <c r="G275" s="162" t="s">
        <v>1316</v>
      </c>
      <c r="H275" s="162" t="s">
        <v>1316</v>
      </c>
    </row>
    <row r="276" spans="2:8" x14ac:dyDescent="0.25">
      <c r="B276" s="162" t="s">
        <v>1316</v>
      </c>
      <c r="C276" s="162" t="s">
        <v>1316</v>
      </c>
      <c r="D276" s="162" t="s">
        <v>1316</v>
      </c>
      <c r="E276" s="162" t="s">
        <v>1316</v>
      </c>
      <c r="F276" s="162" t="s">
        <v>1316</v>
      </c>
      <c r="G276" s="162" t="s">
        <v>1316</v>
      </c>
      <c r="H276" s="162" t="s">
        <v>1316</v>
      </c>
    </row>
    <row r="277" spans="2:8" x14ac:dyDescent="0.25">
      <c r="B277" s="162" t="s">
        <v>1316</v>
      </c>
      <c r="C277" s="162" t="s">
        <v>1316</v>
      </c>
      <c r="D277" s="162" t="s">
        <v>1316</v>
      </c>
      <c r="E277" s="162" t="s">
        <v>1316</v>
      </c>
      <c r="F277" s="162" t="s">
        <v>1316</v>
      </c>
      <c r="G277" s="162" t="s">
        <v>1316</v>
      </c>
      <c r="H277" s="162" t="s">
        <v>1316</v>
      </c>
    </row>
    <row r="278" spans="2:8" x14ac:dyDescent="0.25">
      <c r="B278" s="162" t="s">
        <v>1316</v>
      </c>
      <c r="C278" s="162" t="s">
        <v>1316</v>
      </c>
      <c r="D278" s="162" t="s">
        <v>1316</v>
      </c>
      <c r="E278" s="162" t="s">
        <v>1316</v>
      </c>
      <c r="F278" s="162" t="s">
        <v>1316</v>
      </c>
      <c r="G278" s="162" t="s">
        <v>1316</v>
      </c>
      <c r="H278" s="162" t="s">
        <v>1316</v>
      </c>
    </row>
    <row r="279" spans="2:8" x14ac:dyDescent="0.25">
      <c r="B279" s="162" t="s">
        <v>1316</v>
      </c>
      <c r="C279" s="162" t="s">
        <v>1316</v>
      </c>
      <c r="D279" s="162" t="s">
        <v>1316</v>
      </c>
      <c r="E279" s="162" t="s">
        <v>1316</v>
      </c>
      <c r="F279" s="162" t="s">
        <v>1316</v>
      </c>
      <c r="G279" s="162" t="s">
        <v>1316</v>
      </c>
      <c r="H279" s="162" t="s">
        <v>1316</v>
      </c>
    </row>
    <row r="280" spans="2:8" x14ac:dyDescent="0.25">
      <c r="B280" s="162" t="s">
        <v>1316</v>
      </c>
      <c r="C280" s="162" t="s">
        <v>1316</v>
      </c>
      <c r="D280" s="162" t="s">
        <v>1316</v>
      </c>
      <c r="E280" s="162" t="s">
        <v>1316</v>
      </c>
      <c r="F280" s="162" t="s">
        <v>1316</v>
      </c>
      <c r="G280" s="162" t="s">
        <v>1316</v>
      </c>
      <c r="H280" s="162" t="s">
        <v>1316</v>
      </c>
    </row>
    <row r="281" spans="2:8" x14ac:dyDescent="0.25">
      <c r="B281" s="162" t="s">
        <v>1316</v>
      </c>
      <c r="C281" s="162" t="s">
        <v>1316</v>
      </c>
      <c r="D281" s="162" t="s">
        <v>1316</v>
      </c>
      <c r="E281" s="162" t="s">
        <v>1316</v>
      </c>
      <c r="F281" s="162" t="s">
        <v>1316</v>
      </c>
      <c r="G281" s="162" t="s">
        <v>1316</v>
      </c>
      <c r="H281" s="162" t="s">
        <v>1316</v>
      </c>
    </row>
    <row r="282" spans="2:8" x14ac:dyDescent="0.25">
      <c r="B282" s="162" t="s">
        <v>1316</v>
      </c>
      <c r="C282" s="162" t="s">
        <v>1316</v>
      </c>
      <c r="D282" s="162" t="s">
        <v>1316</v>
      </c>
      <c r="E282" s="162" t="s">
        <v>1316</v>
      </c>
      <c r="F282" s="162" t="s">
        <v>1316</v>
      </c>
      <c r="G282" s="162" t="s">
        <v>1316</v>
      </c>
      <c r="H282" s="162" t="s">
        <v>1316</v>
      </c>
    </row>
    <row r="283" spans="2:8" x14ac:dyDescent="0.25">
      <c r="B283" s="162" t="s">
        <v>1316</v>
      </c>
      <c r="C283" s="162" t="s">
        <v>1316</v>
      </c>
      <c r="D283" s="162" t="s">
        <v>1316</v>
      </c>
      <c r="E283" s="162" t="s">
        <v>1316</v>
      </c>
      <c r="F283" s="162" t="s">
        <v>1316</v>
      </c>
      <c r="G283" s="162" t="s">
        <v>1316</v>
      </c>
      <c r="H283" s="162" t="s">
        <v>1316</v>
      </c>
    </row>
    <row r="284" spans="2:8" x14ac:dyDescent="0.25">
      <c r="B284" s="162" t="s">
        <v>1316</v>
      </c>
      <c r="C284" s="162" t="s">
        <v>1316</v>
      </c>
      <c r="D284" s="162" t="s">
        <v>1316</v>
      </c>
      <c r="E284" s="162" t="s">
        <v>1316</v>
      </c>
      <c r="F284" s="162" t="s">
        <v>1316</v>
      </c>
      <c r="G284" s="162" t="s">
        <v>1316</v>
      </c>
      <c r="H284" s="162" t="s">
        <v>1316</v>
      </c>
    </row>
    <row r="285" spans="2:8" x14ac:dyDescent="0.25">
      <c r="B285" s="162" t="s">
        <v>1316</v>
      </c>
      <c r="C285" s="162" t="s">
        <v>1316</v>
      </c>
      <c r="D285" s="162" t="s">
        <v>1316</v>
      </c>
      <c r="E285" s="162" t="s">
        <v>1316</v>
      </c>
      <c r="F285" s="162" t="s">
        <v>1316</v>
      </c>
      <c r="G285" s="162" t="s">
        <v>1316</v>
      </c>
      <c r="H285" s="162" t="s">
        <v>1316</v>
      </c>
    </row>
    <row r="286" spans="2:8" x14ac:dyDescent="0.25">
      <c r="B286" s="162" t="s">
        <v>1316</v>
      </c>
      <c r="C286" s="162" t="s">
        <v>1316</v>
      </c>
      <c r="D286" s="162" t="s">
        <v>1316</v>
      </c>
      <c r="E286" s="162" t="s">
        <v>1316</v>
      </c>
      <c r="F286" s="162" t="s">
        <v>1316</v>
      </c>
      <c r="G286" s="162" t="s">
        <v>1316</v>
      </c>
      <c r="H286" s="162" t="s">
        <v>1316</v>
      </c>
    </row>
    <row r="287" spans="2:8" x14ac:dyDescent="0.25">
      <c r="B287" s="162" t="s">
        <v>1316</v>
      </c>
      <c r="C287" s="162" t="s">
        <v>1316</v>
      </c>
      <c r="D287" s="162" t="s">
        <v>1316</v>
      </c>
      <c r="E287" s="162" t="s">
        <v>1316</v>
      </c>
      <c r="F287" s="162" t="s">
        <v>1316</v>
      </c>
      <c r="G287" s="162" t="s">
        <v>1316</v>
      </c>
      <c r="H287" s="162" t="s">
        <v>1316</v>
      </c>
    </row>
    <row r="288" spans="2:8" x14ac:dyDescent="0.25">
      <c r="B288" s="162" t="s">
        <v>1316</v>
      </c>
      <c r="C288" s="162" t="s">
        <v>1316</v>
      </c>
      <c r="D288" s="162" t="s">
        <v>1316</v>
      </c>
      <c r="E288" s="162" t="s">
        <v>1316</v>
      </c>
      <c r="F288" s="162" t="s">
        <v>1316</v>
      </c>
      <c r="G288" s="162" t="s">
        <v>1316</v>
      </c>
      <c r="H288" s="162" t="s">
        <v>1316</v>
      </c>
    </row>
    <row r="289" spans="2:8" x14ac:dyDescent="0.25">
      <c r="B289" s="162" t="s">
        <v>1316</v>
      </c>
      <c r="C289" s="162" t="s">
        <v>1316</v>
      </c>
      <c r="D289" s="162" t="s">
        <v>1316</v>
      </c>
      <c r="E289" s="162" t="s">
        <v>1316</v>
      </c>
      <c r="F289" s="162" t="s">
        <v>1316</v>
      </c>
      <c r="G289" s="162" t="s">
        <v>1316</v>
      </c>
      <c r="H289" s="162" t="s">
        <v>1316</v>
      </c>
    </row>
    <row r="290" spans="2:8" x14ac:dyDescent="0.25">
      <c r="B290" s="162" t="s">
        <v>1316</v>
      </c>
      <c r="C290" s="162" t="s">
        <v>1316</v>
      </c>
      <c r="D290" s="162" t="s">
        <v>1316</v>
      </c>
      <c r="E290" s="162" t="s">
        <v>1316</v>
      </c>
      <c r="F290" s="162" t="s">
        <v>1316</v>
      </c>
      <c r="G290" s="162" t="s">
        <v>1316</v>
      </c>
      <c r="H290" s="162" t="s">
        <v>1316</v>
      </c>
    </row>
    <row r="291" spans="2:8" x14ac:dyDescent="0.25">
      <c r="B291" s="162" t="s">
        <v>1316</v>
      </c>
      <c r="C291" s="162" t="s">
        <v>1316</v>
      </c>
      <c r="D291" s="162" t="s">
        <v>1316</v>
      </c>
      <c r="E291" s="162" t="s">
        <v>1316</v>
      </c>
      <c r="F291" s="162" t="s">
        <v>1316</v>
      </c>
      <c r="G291" s="162" t="s">
        <v>1316</v>
      </c>
      <c r="H291" s="162" t="s">
        <v>1316</v>
      </c>
    </row>
    <row r="292" spans="2:8" x14ac:dyDescent="0.25">
      <c r="B292" s="162" t="s">
        <v>1316</v>
      </c>
      <c r="C292" s="162" t="s">
        <v>1316</v>
      </c>
      <c r="D292" s="162" t="s">
        <v>1316</v>
      </c>
      <c r="E292" s="162" t="s">
        <v>1316</v>
      </c>
      <c r="F292" s="162" t="s">
        <v>1316</v>
      </c>
      <c r="G292" s="162" t="s">
        <v>1316</v>
      </c>
      <c r="H292" s="162" t="s">
        <v>1316</v>
      </c>
    </row>
    <row r="293" spans="2:8" x14ac:dyDescent="0.25">
      <c r="B293" s="162" t="s">
        <v>1316</v>
      </c>
      <c r="C293" s="162" t="s">
        <v>1316</v>
      </c>
      <c r="D293" s="162" t="s">
        <v>1316</v>
      </c>
      <c r="E293" s="162" t="s">
        <v>1316</v>
      </c>
      <c r="F293" s="162" t="s">
        <v>1316</v>
      </c>
      <c r="G293" s="162" t="s">
        <v>1316</v>
      </c>
      <c r="H293" s="162" t="s">
        <v>1316</v>
      </c>
    </row>
    <row r="294" spans="2:8" x14ac:dyDescent="0.25">
      <c r="B294" s="162" t="s">
        <v>1316</v>
      </c>
      <c r="C294" s="162" t="s">
        <v>1316</v>
      </c>
      <c r="D294" s="162" t="s">
        <v>1316</v>
      </c>
      <c r="E294" s="162" t="s">
        <v>1316</v>
      </c>
      <c r="F294" s="162" t="s">
        <v>1316</v>
      </c>
      <c r="G294" s="162" t="s">
        <v>1316</v>
      </c>
      <c r="H294" s="162" t="s">
        <v>1316</v>
      </c>
    </row>
    <row r="295" spans="2:8" x14ac:dyDescent="0.25">
      <c r="B295" s="162" t="s">
        <v>1316</v>
      </c>
      <c r="C295" s="162" t="s">
        <v>1316</v>
      </c>
      <c r="D295" s="162" t="s">
        <v>1316</v>
      </c>
      <c r="E295" s="162" t="s">
        <v>1316</v>
      </c>
      <c r="F295" s="162" t="s">
        <v>1316</v>
      </c>
      <c r="G295" s="162" t="s">
        <v>1316</v>
      </c>
      <c r="H295" s="162" t="s">
        <v>1316</v>
      </c>
    </row>
    <row r="296" spans="2:8" x14ac:dyDescent="0.25">
      <c r="B296" s="162" t="s">
        <v>1316</v>
      </c>
      <c r="C296" s="162" t="s">
        <v>1316</v>
      </c>
      <c r="D296" s="162" t="s">
        <v>1316</v>
      </c>
      <c r="E296" s="162" t="s">
        <v>1316</v>
      </c>
      <c r="F296" s="162" t="s">
        <v>1316</v>
      </c>
      <c r="G296" s="162" t="s">
        <v>1316</v>
      </c>
      <c r="H296" s="162" t="s">
        <v>1316</v>
      </c>
    </row>
    <row r="297" spans="2:8" x14ac:dyDescent="0.25">
      <c r="B297" s="162" t="s">
        <v>1316</v>
      </c>
      <c r="C297" s="162" t="s">
        <v>1316</v>
      </c>
      <c r="D297" s="162" t="s">
        <v>1316</v>
      </c>
      <c r="E297" s="162" t="s">
        <v>1316</v>
      </c>
      <c r="F297" s="162" t="s">
        <v>1316</v>
      </c>
      <c r="G297" s="162" t="s">
        <v>1316</v>
      </c>
      <c r="H297" s="162" t="s">
        <v>1316</v>
      </c>
    </row>
    <row r="298" spans="2:8" x14ac:dyDescent="0.25">
      <c r="B298" s="162" t="s">
        <v>1316</v>
      </c>
      <c r="C298" s="162" t="s">
        <v>1316</v>
      </c>
      <c r="D298" s="162" t="s">
        <v>1316</v>
      </c>
      <c r="E298" s="162" t="s">
        <v>1316</v>
      </c>
      <c r="F298" s="162" t="s">
        <v>1316</v>
      </c>
      <c r="G298" s="162" t="s">
        <v>1316</v>
      </c>
      <c r="H298" s="162" t="s">
        <v>1316</v>
      </c>
    </row>
    <row r="299" spans="2:8" x14ac:dyDescent="0.25">
      <c r="B299" s="162" t="s">
        <v>1316</v>
      </c>
      <c r="C299" s="162" t="s">
        <v>1316</v>
      </c>
      <c r="D299" s="162" t="s">
        <v>1316</v>
      </c>
      <c r="E299" s="162" t="s">
        <v>1316</v>
      </c>
      <c r="F299" s="162" t="s">
        <v>1316</v>
      </c>
      <c r="G299" s="162" t="s">
        <v>1316</v>
      </c>
      <c r="H299" s="162" t="s">
        <v>1316</v>
      </c>
    </row>
    <row r="300" spans="2:8" x14ac:dyDescent="0.25">
      <c r="B300" s="162" t="s">
        <v>1316</v>
      </c>
      <c r="C300" s="162" t="s">
        <v>1316</v>
      </c>
      <c r="D300" s="162" t="s">
        <v>1316</v>
      </c>
      <c r="E300" s="162" t="s">
        <v>1316</v>
      </c>
      <c r="F300" s="162" t="s">
        <v>1316</v>
      </c>
      <c r="G300" s="162" t="s">
        <v>1316</v>
      </c>
      <c r="H300" s="162" t="s">
        <v>1316</v>
      </c>
    </row>
    <row r="301" spans="2:8" x14ac:dyDescent="0.25">
      <c r="B301" s="162" t="s">
        <v>1316</v>
      </c>
      <c r="C301" s="162" t="s">
        <v>1316</v>
      </c>
      <c r="D301" s="162" t="s">
        <v>1316</v>
      </c>
      <c r="E301" s="162" t="s">
        <v>1316</v>
      </c>
      <c r="F301" s="162" t="s">
        <v>1316</v>
      </c>
      <c r="G301" s="162" t="s">
        <v>1316</v>
      </c>
      <c r="H301" s="162" t="s">
        <v>1316</v>
      </c>
    </row>
    <row r="302" spans="2:8" x14ac:dyDescent="0.25">
      <c r="B302" s="162" t="s">
        <v>1316</v>
      </c>
      <c r="C302" s="162" t="s">
        <v>1316</v>
      </c>
      <c r="D302" s="162" t="s">
        <v>1316</v>
      </c>
      <c r="E302" s="162" t="s">
        <v>1316</v>
      </c>
      <c r="F302" s="162" t="s">
        <v>1316</v>
      </c>
      <c r="G302" s="162" t="s">
        <v>1316</v>
      </c>
      <c r="H302" s="162" t="s">
        <v>1316</v>
      </c>
    </row>
    <row r="303" spans="2:8" x14ac:dyDescent="0.25">
      <c r="B303" s="162" t="s">
        <v>1316</v>
      </c>
      <c r="C303" s="162" t="s">
        <v>1316</v>
      </c>
      <c r="D303" s="162" t="s">
        <v>1316</v>
      </c>
      <c r="E303" s="162" t="s">
        <v>1316</v>
      </c>
      <c r="F303" s="162" t="s">
        <v>1316</v>
      </c>
      <c r="G303" s="162" t="s">
        <v>1316</v>
      </c>
      <c r="H303" s="162" t="s">
        <v>1316</v>
      </c>
    </row>
    <row r="304" spans="2:8" x14ac:dyDescent="0.25">
      <c r="B304" s="162" t="s">
        <v>1316</v>
      </c>
      <c r="C304" s="162" t="s">
        <v>1316</v>
      </c>
      <c r="D304" s="162" t="s">
        <v>1316</v>
      </c>
      <c r="E304" s="162" t="s">
        <v>1316</v>
      </c>
      <c r="F304" s="162" t="s">
        <v>1316</v>
      </c>
      <c r="G304" s="162" t="s">
        <v>1316</v>
      </c>
      <c r="H304" s="162" t="s">
        <v>1316</v>
      </c>
    </row>
    <row r="305" spans="2:8" x14ac:dyDescent="0.25">
      <c r="B305" s="162" t="s">
        <v>1316</v>
      </c>
      <c r="C305" s="162" t="s">
        <v>1316</v>
      </c>
      <c r="D305" s="162" t="s">
        <v>1316</v>
      </c>
      <c r="E305" s="162" t="s">
        <v>1316</v>
      </c>
      <c r="F305" s="162" t="s">
        <v>1316</v>
      </c>
      <c r="G305" s="162" t="s">
        <v>1316</v>
      </c>
      <c r="H305" s="162" t="s">
        <v>1316</v>
      </c>
    </row>
    <row r="306" spans="2:8" x14ac:dyDescent="0.25">
      <c r="B306" s="162" t="s">
        <v>1316</v>
      </c>
      <c r="C306" s="162" t="s">
        <v>1316</v>
      </c>
      <c r="D306" s="162" t="s">
        <v>1316</v>
      </c>
      <c r="E306" s="162" t="s">
        <v>1316</v>
      </c>
      <c r="F306" s="162" t="s">
        <v>1316</v>
      </c>
      <c r="G306" s="162" t="s">
        <v>1316</v>
      </c>
      <c r="H306" s="162" t="s">
        <v>1316</v>
      </c>
    </row>
    <row r="307" spans="2:8" x14ac:dyDescent="0.25">
      <c r="B307" s="162" t="s">
        <v>1316</v>
      </c>
      <c r="C307" s="162" t="s">
        <v>1316</v>
      </c>
      <c r="D307" s="162" t="s">
        <v>1316</v>
      </c>
      <c r="E307" s="162" t="s">
        <v>1316</v>
      </c>
      <c r="F307" s="162" t="s">
        <v>1316</v>
      </c>
      <c r="G307" s="162" t="s">
        <v>1316</v>
      </c>
      <c r="H307" s="162" t="s">
        <v>1316</v>
      </c>
    </row>
    <row r="308" spans="2:8" x14ac:dyDescent="0.25">
      <c r="B308" s="162" t="s">
        <v>1316</v>
      </c>
      <c r="C308" s="162" t="s">
        <v>1316</v>
      </c>
      <c r="D308" s="162" t="s">
        <v>1316</v>
      </c>
      <c r="E308" s="162" t="s">
        <v>1316</v>
      </c>
      <c r="F308" s="162" t="s">
        <v>1316</v>
      </c>
      <c r="G308" s="162" t="s">
        <v>1316</v>
      </c>
      <c r="H308" s="162" t="s">
        <v>1316</v>
      </c>
    </row>
    <row r="309" spans="2:8" x14ac:dyDescent="0.25">
      <c r="B309" s="162" t="s">
        <v>1316</v>
      </c>
      <c r="C309" s="162" t="s">
        <v>1316</v>
      </c>
      <c r="D309" s="162" t="s">
        <v>1316</v>
      </c>
      <c r="E309" s="162" t="s">
        <v>1316</v>
      </c>
      <c r="F309" s="162" t="s">
        <v>1316</v>
      </c>
      <c r="G309" s="162" t="s">
        <v>1316</v>
      </c>
      <c r="H309" s="162" t="s">
        <v>1316</v>
      </c>
    </row>
    <row r="310" spans="2:8" x14ac:dyDescent="0.25">
      <c r="B310" s="162" t="s">
        <v>1316</v>
      </c>
      <c r="C310" s="162" t="s">
        <v>1316</v>
      </c>
      <c r="D310" s="162" t="s">
        <v>1316</v>
      </c>
      <c r="E310" s="162" t="s">
        <v>1316</v>
      </c>
      <c r="F310" s="162" t="s">
        <v>1316</v>
      </c>
      <c r="G310" s="162" t="s">
        <v>1316</v>
      </c>
      <c r="H310" s="162" t="s">
        <v>1316</v>
      </c>
    </row>
    <row r="311" spans="2:8" x14ac:dyDescent="0.25">
      <c r="B311" s="162" t="s">
        <v>1316</v>
      </c>
      <c r="C311" s="162" t="s">
        <v>1316</v>
      </c>
      <c r="D311" s="162" t="s">
        <v>1316</v>
      </c>
      <c r="E311" s="162" t="s">
        <v>1316</v>
      </c>
      <c r="F311" s="162" t="s">
        <v>1316</v>
      </c>
      <c r="G311" s="162" t="s">
        <v>1316</v>
      </c>
      <c r="H311" s="162" t="s">
        <v>1316</v>
      </c>
    </row>
    <row r="312" spans="2:8" x14ac:dyDescent="0.25">
      <c r="B312" s="162" t="s">
        <v>1316</v>
      </c>
      <c r="C312" s="162" t="s">
        <v>1316</v>
      </c>
      <c r="D312" s="162" t="s">
        <v>1316</v>
      </c>
      <c r="E312" s="162" t="s">
        <v>1316</v>
      </c>
      <c r="F312" s="162" t="s">
        <v>1316</v>
      </c>
      <c r="G312" s="162" t="s">
        <v>1316</v>
      </c>
      <c r="H312" s="162" t="s">
        <v>1316</v>
      </c>
    </row>
    <row r="313" spans="2:8" x14ac:dyDescent="0.25">
      <c r="B313" s="162" t="s">
        <v>1316</v>
      </c>
      <c r="C313" s="162" t="s">
        <v>1316</v>
      </c>
      <c r="D313" s="162" t="s">
        <v>1316</v>
      </c>
      <c r="E313" s="162" t="s">
        <v>1316</v>
      </c>
      <c r="F313" s="162" t="s">
        <v>1316</v>
      </c>
      <c r="G313" s="162" t="s">
        <v>1316</v>
      </c>
      <c r="H313" s="162" t="s">
        <v>1316</v>
      </c>
    </row>
    <row r="314" spans="2:8" x14ac:dyDescent="0.25">
      <c r="B314" s="162" t="s">
        <v>1316</v>
      </c>
      <c r="C314" s="162" t="s">
        <v>1316</v>
      </c>
      <c r="D314" s="162" t="s">
        <v>1316</v>
      </c>
      <c r="E314" s="162" t="s">
        <v>1316</v>
      </c>
      <c r="F314" s="162" t="s">
        <v>1316</v>
      </c>
      <c r="G314" s="162" t="s">
        <v>1316</v>
      </c>
      <c r="H314" s="162" t="s">
        <v>1316</v>
      </c>
    </row>
    <row r="315" spans="2:8" x14ac:dyDescent="0.25">
      <c r="B315" s="162" t="s">
        <v>1316</v>
      </c>
      <c r="C315" s="162" t="s">
        <v>1316</v>
      </c>
      <c r="D315" s="162" t="s">
        <v>1316</v>
      </c>
      <c r="E315" s="162" t="s">
        <v>1316</v>
      </c>
      <c r="F315" s="162" t="s">
        <v>1316</v>
      </c>
      <c r="G315" s="162" t="s">
        <v>1316</v>
      </c>
      <c r="H315" s="162" t="s">
        <v>1316</v>
      </c>
    </row>
    <row r="316" spans="2:8" x14ac:dyDescent="0.25">
      <c r="B316" s="162" t="s">
        <v>1316</v>
      </c>
      <c r="C316" s="162" t="s">
        <v>1316</v>
      </c>
      <c r="D316" s="162" t="s">
        <v>1316</v>
      </c>
      <c r="E316" s="162" t="s">
        <v>1316</v>
      </c>
      <c r="F316" s="162" t="s">
        <v>1316</v>
      </c>
      <c r="G316" s="162" t="s">
        <v>1316</v>
      </c>
      <c r="H316" s="162" t="s">
        <v>1316</v>
      </c>
    </row>
    <row r="317" spans="2:8" x14ac:dyDescent="0.25">
      <c r="B317" s="162" t="s">
        <v>1316</v>
      </c>
      <c r="C317" s="162" t="s">
        <v>1316</v>
      </c>
      <c r="D317" s="162" t="s">
        <v>1316</v>
      </c>
      <c r="E317" s="162" t="s">
        <v>1316</v>
      </c>
      <c r="F317" s="162" t="s">
        <v>1316</v>
      </c>
      <c r="G317" s="162" t="s">
        <v>1316</v>
      </c>
      <c r="H317" s="162" t="s">
        <v>1316</v>
      </c>
    </row>
    <row r="318" spans="2:8" x14ac:dyDescent="0.25">
      <c r="B318" s="162" t="s">
        <v>1316</v>
      </c>
      <c r="C318" s="162" t="s">
        <v>1316</v>
      </c>
      <c r="D318" s="162" t="s">
        <v>1316</v>
      </c>
      <c r="E318" s="162" t="s">
        <v>1316</v>
      </c>
      <c r="F318" s="162" t="s">
        <v>1316</v>
      </c>
      <c r="G318" s="162" t="s">
        <v>1316</v>
      </c>
      <c r="H318" s="162" t="s">
        <v>1316</v>
      </c>
    </row>
    <row r="319" spans="2:8" x14ac:dyDescent="0.25">
      <c r="B319" s="162" t="s">
        <v>1316</v>
      </c>
      <c r="C319" s="162" t="s">
        <v>1316</v>
      </c>
      <c r="D319" s="162" t="s">
        <v>1316</v>
      </c>
      <c r="E319" s="162" t="s">
        <v>1316</v>
      </c>
      <c r="F319" s="162" t="s">
        <v>1316</v>
      </c>
      <c r="G319" s="162" t="s">
        <v>1316</v>
      </c>
      <c r="H319" s="162" t="s">
        <v>1316</v>
      </c>
    </row>
    <row r="320" spans="2:8" x14ac:dyDescent="0.25">
      <c r="B320" s="162" t="s">
        <v>1316</v>
      </c>
      <c r="C320" s="162" t="s">
        <v>1316</v>
      </c>
      <c r="D320" s="162" t="s">
        <v>1316</v>
      </c>
      <c r="E320" s="162" t="s">
        <v>1316</v>
      </c>
      <c r="F320" s="162" t="s">
        <v>1316</v>
      </c>
      <c r="G320" s="162" t="s">
        <v>1316</v>
      </c>
      <c r="H320" s="162" t="s">
        <v>1316</v>
      </c>
    </row>
    <row r="321" spans="2:8" x14ac:dyDescent="0.25">
      <c r="B321" s="162" t="s">
        <v>1316</v>
      </c>
      <c r="C321" s="162" t="s">
        <v>1316</v>
      </c>
      <c r="D321" s="162" t="s">
        <v>1316</v>
      </c>
      <c r="E321" s="162" t="s">
        <v>1316</v>
      </c>
      <c r="F321" s="162" t="s">
        <v>1316</v>
      </c>
      <c r="G321" s="162" t="s">
        <v>1316</v>
      </c>
      <c r="H321" s="162" t="s">
        <v>1316</v>
      </c>
    </row>
    <row r="322" spans="2:8" x14ac:dyDescent="0.25">
      <c r="B322" s="162" t="s">
        <v>1316</v>
      </c>
      <c r="C322" s="162" t="s">
        <v>1316</v>
      </c>
      <c r="D322" s="162" t="s">
        <v>1316</v>
      </c>
      <c r="E322" s="162" t="s">
        <v>1316</v>
      </c>
      <c r="F322" s="162" t="s">
        <v>1316</v>
      </c>
      <c r="G322" s="162" t="s">
        <v>1316</v>
      </c>
      <c r="H322" s="162" t="s">
        <v>1316</v>
      </c>
    </row>
    <row r="323" spans="2:8" x14ac:dyDescent="0.25">
      <c r="B323" s="162" t="s">
        <v>1316</v>
      </c>
      <c r="C323" s="162" t="s">
        <v>1316</v>
      </c>
      <c r="D323" s="162" t="s">
        <v>1316</v>
      </c>
      <c r="E323" s="162" t="s">
        <v>1316</v>
      </c>
      <c r="F323" s="162" t="s">
        <v>1316</v>
      </c>
      <c r="G323" s="162" t="s">
        <v>1316</v>
      </c>
      <c r="H323" s="162" t="s">
        <v>1316</v>
      </c>
    </row>
    <row r="324" spans="2:8" x14ac:dyDescent="0.25">
      <c r="B324" s="162" t="s">
        <v>1316</v>
      </c>
      <c r="C324" s="162" t="s">
        <v>1316</v>
      </c>
      <c r="D324" s="162" t="s">
        <v>1316</v>
      </c>
      <c r="E324" s="162" t="s">
        <v>1316</v>
      </c>
      <c r="F324" s="162" t="s">
        <v>1316</v>
      </c>
      <c r="G324" s="162" t="s">
        <v>1316</v>
      </c>
      <c r="H324" s="162" t="s">
        <v>1316</v>
      </c>
    </row>
    <row r="325" spans="2:8" x14ac:dyDescent="0.25">
      <c r="B325" s="162" t="s">
        <v>1316</v>
      </c>
      <c r="C325" s="162" t="s">
        <v>1316</v>
      </c>
      <c r="D325" s="162" t="s">
        <v>1316</v>
      </c>
      <c r="E325" s="162" t="s">
        <v>1316</v>
      </c>
      <c r="F325" s="162" t="s">
        <v>1316</v>
      </c>
      <c r="G325" s="162" t="s">
        <v>1316</v>
      </c>
      <c r="H325" s="162" t="s">
        <v>1316</v>
      </c>
    </row>
    <row r="326" spans="2:8" x14ac:dyDescent="0.25">
      <c r="B326" s="162" t="s">
        <v>1316</v>
      </c>
      <c r="C326" s="162" t="s">
        <v>1316</v>
      </c>
      <c r="D326" s="162" t="s">
        <v>1316</v>
      </c>
      <c r="E326" s="162" t="s">
        <v>1316</v>
      </c>
      <c r="F326" s="162" t="s">
        <v>1316</v>
      </c>
      <c r="G326" s="162" t="s">
        <v>1316</v>
      </c>
      <c r="H326" s="162" t="s">
        <v>1316</v>
      </c>
    </row>
    <row r="327" spans="2:8" x14ac:dyDescent="0.25">
      <c r="B327" s="162" t="s">
        <v>1316</v>
      </c>
      <c r="C327" s="162" t="s">
        <v>1316</v>
      </c>
      <c r="D327" s="162" t="s">
        <v>1316</v>
      </c>
      <c r="E327" s="162" t="s">
        <v>1316</v>
      </c>
      <c r="F327" s="162" t="s">
        <v>1316</v>
      </c>
      <c r="G327" s="162" t="s">
        <v>1316</v>
      </c>
      <c r="H327" s="162" t="s">
        <v>1316</v>
      </c>
    </row>
    <row r="328" spans="2:8" x14ac:dyDescent="0.25">
      <c r="B328" s="162" t="s">
        <v>1316</v>
      </c>
      <c r="C328" s="162" t="s">
        <v>1316</v>
      </c>
      <c r="D328" s="162" t="s">
        <v>1316</v>
      </c>
      <c r="E328" s="162" t="s">
        <v>1316</v>
      </c>
      <c r="F328" s="162" t="s">
        <v>1316</v>
      </c>
      <c r="G328" s="162" t="s">
        <v>1316</v>
      </c>
      <c r="H328" s="162" t="s">
        <v>1316</v>
      </c>
    </row>
    <row r="329" spans="2:8" x14ac:dyDescent="0.25">
      <c r="B329" s="162" t="s">
        <v>1316</v>
      </c>
      <c r="C329" s="162" t="s">
        <v>1316</v>
      </c>
      <c r="D329" s="162" t="s">
        <v>1316</v>
      </c>
      <c r="E329" s="162" t="s">
        <v>1316</v>
      </c>
      <c r="F329" s="162" t="s">
        <v>1316</v>
      </c>
      <c r="G329" s="162" t="s">
        <v>1316</v>
      </c>
      <c r="H329" s="162" t="s">
        <v>1316</v>
      </c>
    </row>
    <row r="330" spans="2:8" x14ac:dyDescent="0.25">
      <c r="B330" s="162" t="s">
        <v>1316</v>
      </c>
      <c r="C330" s="162" t="s">
        <v>1316</v>
      </c>
      <c r="D330" s="162" t="s">
        <v>1316</v>
      </c>
      <c r="E330" s="162" t="s">
        <v>1316</v>
      </c>
      <c r="F330" s="162" t="s">
        <v>1316</v>
      </c>
      <c r="G330" s="162" t="s">
        <v>1316</v>
      </c>
      <c r="H330" s="162" t="s">
        <v>1316</v>
      </c>
    </row>
    <row r="331" spans="2:8" x14ac:dyDescent="0.25">
      <c r="B331" s="162" t="s">
        <v>1316</v>
      </c>
      <c r="C331" s="162" t="s">
        <v>1316</v>
      </c>
      <c r="D331" s="162" t="s">
        <v>1316</v>
      </c>
      <c r="E331" s="162" t="s">
        <v>1316</v>
      </c>
      <c r="F331" s="162" t="s">
        <v>1316</v>
      </c>
      <c r="G331" s="162" t="s">
        <v>1316</v>
      </c>
      <c r="H331" s="162" t="s">
        <v>1316</v>
      </c>
    </row>
    <row r="332" spans="2:8" x14ac:dyDescent="0.25">
      <c r="B332" s="162" t="s">
        <v>1316</v>
      </c>
      <c r="C332" s="162" t="s">
        <v>1316</v>
      </c>
      <c r="D332" s="162" t="s">
        <v>1316</v>
      </c>
      <c r="E332" s="162" t="s">
        <v>1316</v>
      </c>
      <c r="F332" s="162" t="s">
        <v>1316</v>
      </c>
      <c r="G332" s="162" t="s">
        <v>1316</v>
      </c>
      <c r="H332" s="162" t="s">
        <v>1316</v>
      </c>
    </row>
    <row r="333" spans="2:8" x14ac:dyDescent="0.25">
      <c r="B333" s="162" t="s">
        <v>1316</v>
      </c>
      <c r="C333" s="162" t="s">
        <v>1316</v>
      </c>
      <c r="D333" s="162" t="s">
        <v>1316</v>
      </c>
      <c r="E333" s="162" t="s">
        <v>1316</v>
      </c>
      <c r="F333" s="162" t="s">
        <v>1316</v>
      </c>
      <c r="G333" s="162" t="s">
        <v>1316</v>
      </c>
      <c r="H333" s="162" t="s">
        <v>1316</v>
      </c>
    </row>
    <row r="334" spans="2:8" x14ac:dyDescent="0.25">
      <c r="B334" s="162" t="s">
        <v>1316</v>
      </c>
      <c r="C334" s="162" t="s">
        <v>1316</v>
      </c>
      <c r="D334" s="162" t="s">
        <v>1316</v>
      </c>
      <c r="E334" s="162" t="s">
        <v>1316</v>
      </c>
      <c r="F334" s="162" t="s">
        <v>1316</v>
      </c>
      <c r="G334" s="162" t="s">
        <v>1316</v>
      </c>
      <c r="H334" s="162" t="s">
        <v>1316</v>
      </c>
    </row>
    <row r="335" spans="2:8" x14ac:dyDescent="0.25">
      <c r="B335" s="162" t="s">
        <v>1316</v>
      </c>
      <c r="C335" s="162" t="s">
        <v>1316</v>
      </c>
      <c r="D335" s="162" t="s">
        <v>1316</v>
      </c>
      <c r="E335" s="162" t="s">
        <v>1316</v>
      </c>
      <c r="F335" s="162" t="s">
        <v>1316</v>
      </c>
      <c r="G335" s="162" t="s">
        <v>1316</v>
      </c>
      <c r="H335" s="162" t="s">
        <v>1316</v>
      </c>
    </row>
    <row r="336" spans="2:8" x14ac:dyDescent="0.25">
      <c r="B336" s="162" t="s">
        <v>1316</v>
      </c>
      <c r="C336" s="162" t="s">
        <v>1316</v>
      </c>
      <c r="D336" s="162" t="s">
        <v>1316</v>
      </c>
      <c r="E336" s="162" t="s">
        <v>1316</v>
      </c>
      <c r="F336" s="162" t="s">
        <v>1316</v>
      </c>
      <c r="G336" s="162" t="s">
        <v>1316</v>
      </c>
      <c r="H336" s="162" t="s">
        <v>1316</v>
      </c>
    </row>
    <row r="337" spans="2:8" x14ac:dyDescent="0.25">
      <c r="B337" s="162" t="s">
        <v>1316</v>
      </c>
      <c r="C337" s="162" t="s">
        <v>1316</v>
      </c>
      <c r="D337" s="162" t="s">
        <v>1316</v>
      </c>
      <c r="E337" s="162" t="s">
        <v>1316</v>
      </c>
      <c r="F337" s="162" t="s">
        <v>1316</v>
      </c>
      <c r="G337" s="162" t="s">
        <v>1316</v>
      </c>
      <c r="H337" s="162" t="s">
        <v>1316</v>
      </c>
    </row>
    <row r="338" spans="2:8" x14ac:dyDescent="0.25">
      <c r="B338" s="162" t="s">
        <v>1316</v>
      </c>
      <c r="C338" s="162" t="s">
        <v>1316</v>
      </c>
      <c r="D338" s="162" t="s">
        <v>1316</v>
      </c>
      <c r="E338" s="162" t="s">
        <v>1316</v>
      </c>
      <c r="F338" s="162" t="s">
        <v>1316</v>
      </c>
      <c r="G338" s="162" t="s">
        <v>1316</v>
      </c>
      <c r="H338" s="162" t="s">
        <v>1316</v>
      </c>
    </row>
    <row r="339" spans="2:8" x14ac:dyDescent="0.25">
      <c r="B339" s="162" t="s">
        <v>1316</v>
      </c>
      <c r="C339" s="162" t="s">
        <v>1316</v>
      </c>
      <c r="D339" s="162" t="s">
        <v>1316</v>
      </c>
      <c r="E339" s="162" t="s">
        <v>1316</v>
      </c>
      <c r="F339" s="162" t="s">
        <v>1316</v>
      </c>
      <c r="G339" s="162" t="s">
        <v>1316</v>
      </c>
      <c r="H339" s="162" t="s">
        <v>1316</v>
      </c>
    </row>
    <row r="340" spans="2:8" x14ac:dyDescent="0.25">
      <c r="B340" s="162" t="s">
        <v>1316</v>
      </c>
      <c r="C340" s="162" t="s">
        <v>1316</v>
      </c>
      <c r="D340" s="162" t="s">
        <v>1316</v>
      </c>
      <c r="E340" s="162" t="s">
        <v>1316</v>
      </c>
      <c r="F340" s="162" t="s">
        <v>1316</v>
      </c>
      <c r="G340" s="162" t="s">
        <v>1316</v>
      </c>
      <c r="H340" s="162" t="s">
        <v>1316</v>
      </c>
    </row>
    <row r="341" spans="2:8" x14ac:dyDescent="0.25">
      <c r="B341" s="162" t="s">
        <v>1316</v>
      </c>
      <c r="C341" s="162" t="s">
        <v>1316</v>
      </c>
      <c r="D341" s="162" t="s">
        <v>1316</v>
      </c>
      <c r="E341" s="162" t="s">
        <v>1316</v>
      </c>
      <c r="F341" s="162" t="s">
        <v>1316</v>
      </c>
      <c r="G341" s="162" t="s">
        <v>1316</v>
      </c>
      <c r="H341" s="162" t="s">
        <v>1316</v>
      </c>
    </row>
    <row r="342" spans="2:8" x14ac:dyDescent="0.25">
      <c r="B342" s="162" t="s">
        <v>1316</v>
      </c>
      <c r="C342" s="162" t="s">
        <v>1316</v>
      </c>
      <c r="D342" s="162" t="s">
        <v>1316</v>
      </c>
      <c r="E342" s="162" t="s">
        <v>1316</v>
      </c>
      <c r="F342" s="162" t="s">
        <v>1316</v>
      </c>
      <c r="G342" s="162" t="s">
        <v>1316</v>
      </c>
      <c r="H342" s="162" t="s">
        <v>1316</v>
      </c>
    </row>
    <row r="343" spans="2:8" x14ac:dyDescent="0.25">
      <c r="B343" s="162" t="s">
        <v>1316</v>
      </c>
      <c r="C343" s="162" t="s">
        <v>1316</v>
      </c>
      <c r="D343" s="162" t="s">
        <v>1316</v>
      </c>
      <c r="E343" s="162" t="s">
        <v>1316</v>
      </c>
      <c r="F343" s="162" t="s">
        <v>1316</v>
      </c>
      <c r="G343" s="162" t="s">
        <v>1316</v>
      </c>
      <c r="H343" s="162" t="s">
        <v>1316</v>
      </c>
    </row>
    <row r="344" spans="2:8" x14ac:dyDescent="0.25">
      <c r="B344" s="162" t="s">
        <v>1316</v>
      </c>
      <c r="C344" s="162" t="s">
        <v>1316</v>
      </c>
      <c r="D344" s="162" t="s">
        <v>1316</v>
      </c>
      <c r="E344" s="162" t="s">
        <v>1316</v>
      </c>
      <c r="F344" s="162" t="s">
        <v>1316</v>
      </c>
      <c r="G344" s="162" t="s">
        <v>1316</v>
      </c>
      <c r="H344" s="162" t="s">
        <v>1316</v>
      </c>
    </row>
    <row r="345" spans="2:8" x14ac:dyDescent="0.25">
      <c r="B345" s="162" t="s">
        <v>1316</v>
      </c>
      <c r="C345" s="162" t="s">
        <v>1316</v>
      </c>
      <c r="D345" s="162" t="s">
        <v>1316</v>
      </c>
      <c r="E345" s="162" t="s">
        <v>1316</v>
      </c>
      <c r="F345" s="162" t="s">
        <v>1316</v>
      </c>
      <c r="G345" s="162" t="s">
        <v>1316</v>
      </c>
      <c r="H345" s="162" t="s">
        <v>1316</v>
      </c>
    </row>
    <row r="346" spans="2:8" x14ac:dyDescent="0.25">
      <c r="B346" s="162" t="s">
        <v>1316</v>
      </c>
      <c r="C346" s="162" t="s">
        <v>1316</v>
      </c>
      <c r="D346" s="162" t="s">
        <v>1316</v>
      </c>
      <c r="E346" s="162" t="s">
        <v>1316</v>
      </c>
      <c r="F346" s="162" t="s">
        <v>1316</v>
      </c>
      <c r="G346" s="162" t="s">
        <v>1316</v>
      </c>
      <c r="H346" s="162" t="s">
        <v>1316</v>
      </c>
    </row>
    <row r="347" spans="2:8" x14ac:dyDescent="0.25">
      <c r="B347" s="162" t="s">
        <v>1316</v>
      </c>
      <c r="C347" s="162" t="s">
        <v>1316</v>
      </c>
      <c r="D347" s="162" t="s">
        <v>1316</v>
      </c>
      <c r="E347" s="162" t="s">
        <v>1316</v>
      </c>
      <c r="F347" s="162" t="s">
        <v>1316</v>
      </c>
      <c r="G347" s="162" t="s">
        <v>1316</v>
      </c>
      <c r="H347" s="162" t="s">
        <v>1316</v>
      </c>
    </row>
    <row r="348" spans="2:8" x14ac:dyDescent="0.25">
      <c r="B348" s="162" t="s">
        <v>1316</v>
      </c>
      <c r="C348" s="162" t="s">
        <v>1316</v>
      </c>
      <c r="D348" s="162" t="s">
        <v>1316</v>
      </c>
      <c r="E348" s="162" t="s">
        <v>1316</v>
      </c>
      <c r="F348" s="162" t="s">
        <v>1316</v>
      </c>
      <c r="G348" s="162" t="s">
        <v>1316</v>
      </c>
      <c r="H348" s="162" t="s">
        <v>1316</v>
      </c>
    </row>
    <row r="349" spans="2:8" x14ac:dyDescent="0.25">
      <c r="B349" s="162" t="s">
        <v>1316</v>
      </c>
      <c r="C349" s="162" t="s">
        <v>1316</v>
      </c>
      <c r="D349" s="162" t="s">
        <v>1316</v>
      </c>
      <c r="E349" s="162" t="s">
        <v>1316</v>
      </c>
      <c r="F349" s="162" t="s">
        <v>1316</v>
      </c>
      <c r="G349" s="162" t="s">
        <v>1316</v>
      </c>
      <c r="H349" s="162" t="s">
        <v>1316</v>
      </c>
    </row>
    <row r="350" spans="2:8" x14ac:dyDescent="0.25">
      <c r="B350" s="162" t="s">
        <v>1316</v>
      </c>
      <c r="C350" s="162" t="s">
        <v>1316</v>
      </c>
      <c r="D350" s="162" t="s">
        <v>1316</v>
      </c>
      <c r="E350" s="162" t="s">
        <v>1316</v>
      </c>
      <c r="F350" s="162" t="s">
        <v>1316</v>
      </c>
      <c r="G350" s="162" t="s">
        <v>1316</v>
      </c>
      <c r="H350" s="162" t="s">
        <v>1316</v>
      </c>
    </row>
    <row r="351" spans="2:8" x14ac:dyDescent="0.25">
      <c r="B351" s="162" t="s">
        <v>1316</v>
      </c>
      <c r="C351" s="162" t="s">
        <v>1316</v>
      </c>
      <c r="D351" s="162" t="s">
        <v>1316</v>
      </c>
      <c r="E351" s="162" t="s">
        <v>1316</v>
      </c>
      <c r="F351" s="162" t="s">
        <v>1316</v>
      </c>
      <c r="G351" s="162" t="s">
        <v>1316</v>
      </c>
      <c r="H351" s="162" t="s">
        <v>1316</v>
      </c>
    </row>
    <row r="352" spans="2:8" x14ac:dyDescent="0.25">
      <c r="B352" s="162" t="s">
        <v>1316</v>
      </c>
      <c r="C352" s="162" t="s">
        <v>1316</v>
      </c>
      <c r="D352" s="162" t="s">
        <v>1316</v>
      </c>
      <c r="E352" s="162" t="s">
        <v>1316</v>
      </c>
      <c r="F352" s="162" t="s">
        <v>1316</v>
      </c>
      <c r="G352" s="162" t="s">
        <v>1316</v>
      </c>
      <c r="H352" s="162" t="s">
        <v>1316</v>
      </c>
    </row>
    <row r="353" spans="2:8" x14ac:dyDescent="0.25">
      <c r="B353" s="162" t="s">
        <v>1316</v>
      </c>
      <c r="C353" s="162" t="s">
        <v>1316</v>
      </c>
      <c r="D353" s="162" t="s">
        <v>1316</v>
      </c>
      <c r="E353" s="162" t="s">
        <v>1316</v>
      </c>
      <c r="F353" s="162" t="s">
        <v>1316</v>
      </c>
      <c r="G353" s="162" t="s">
        <v>1316</v>
      </c>
      <c r="H353" s="162" t="s">
        <v>1316</v>
      </c>
    </row>
    <row r="354" spans="2:8" x14ac:dyDescent="0.25">
      <c r="B354" s="162" t="s">
        <v>1316</v>
      </c>
      <c r="C354" s="162" t="s">
        <v>1316</v>
      </c>
      <c r="D354" s="162" t="s">
        <v>1316</v>
      </c>
      <c r="E354" s="162" t="s">
        <v>1316</v>
      </c>
      <c r="F354" s="162" t="s">
        <v>1316</v>
      </c>
      <c r="G354" s="162" t="s">
        <v>1316</v>
      </c>
      <c r="H354" s="162" t="s">
        <v>1316</v>
      </c>
    </row>
    <row r="355" spans="2:8" x14ac:dyDescent="0.25">
      <c r="B355" s="162" t="s">
        <v>1316</v>
      </c>
      <c r="C355" s="162" t="s">
        <v>1316</v>
      </c>
      <c r="D355" s="162" t="s">
        <v>1316</v>
      </c>
      <c r="E355" s="162" t="s">
        <v>1316</v>
      </c>
      <c r="F355" s="162" t="s">
        <v>1316</v>
      </c>
      <c r="G355" s="162" t="s">
        <v>1316</v>
      </c>
      <c r="H355" s="162" t="s">
        <v>1316</v>
      </c>
    </row>
    <row r="356" spans="2:8" x14ac:dyDescent="0.25">
      <c r="B356" s="162" t="s">
        <v>1316</v>
      </c>
      <c r="C356" s="162" t="s">
        <v>1316</v>
      </c>
      <c r="D356" s="162" t="s">
        <v>1316</v>
      </c>
      <c r="E356" s="162" t="s">
        <v>1316</v>
      </c>
      <c r="F356" s="162" t="s">
        <v>1316</v>
      </c>
      <c r="G356" s="162" t="s">
        <v>1316</v>
      </c>
      <c r="H356" s="162" t="s">
        <v>1316</v>
      </c>
    </row>
    <row r="357" spans="2:8" x14ac:dyDescent="0.25">
      <c r="B357" s="162" t="s">
        <v>1316</v>
      </c>
      <c r="C357" s="162" t="s">
        <v>1316</v>
      </c>
      <c r="D357" s="162" t="s">
        <v>1316</v>
      </c>
      <c r="E357" s="162" t="s">
        <v>1316</v>
      </c>
      <c r="F357" s="162" t="s">
        <v>1316</v>
      </c>
      <c r="G357" s="162" t="s">
        <v>1316</v>
      </c>
      <c r="H357" s="162" t="s">
        <v>1316</v>
      </c>
    </row>
    <row r="358" spans="2:8" x14ac:dyDescent="0.25">
      <c r="B358" s="162" t="s">
        <v>1316</v>
      </c>
      <c r="C358" s="162" t="s">
        <v>1316</v>
      </c>
      <c r="D358" s="162" t="s">
        <v>1316</v>
      </c>
      <c r="E358" s="162" t="s">
        <v>1316</v>
      </c>
      <c r="F358" s="162" t="s">
        <v>1316</v>
      </c>
      <c r="G358" s="162" t="s">
        <v>1316</v>
      </c>
      <c r="H358" s="162" t="s">
        <v>1316</v>
      </c>
    </row>
    <row r="359" spans="2:8" x14ac:dyDescent="0.25">
      <c r="B359" s="162" t="s">
        <v>1316</v>
      </c>
      <c r="C359" s="162" t="s">
        <v>1316</v>
      </c>
      <c r="D359" s="162" t="s">
        <v>1316</v>
      </c>
      <c r="E359" s="162" t="s">
        <v>1316</v>
      </c>
      <c r="F359" s="162" t="s">
        <v>1316</v>
      </c>
      <c r="G359" s="162" t="s">
        <v>1316</v>
      </c>
      <c r="H359" s="162" t="s">
        <v>1316</v>
      </c>
    </row>
    <row r="360" spans="2:8" x14ac:dyDescent="0.25">
      <c r="B360" s="162" t="s">
        <v>1316</v>
      </c>
      <c r="C360" s="162" t="s">
        <v>1316</v>
      </c>
      <c r="D360" s="162" t="s">
        <v>1316</v>
      </c>
      <c r="E360" s="162" t="s">
        <v>1316</v>
      </c>
      <c r="F360" s="162" t="s">
        <v>1316</v>
      </c>
      <c r="G360" s="162" t="s">
        <v>1316</v>
      </c>
      <c r="H360" s="162" t="s">
        <v>1316</v>
      </c>
    </row>
    <row r="361" spans="2:8" x14ac:dyDescent="0.25">
      <c r="B361" s="162" t="s">
        <v>1316</v>
      </c>
      <c r="C361" s="162" t="s">
        <v>1316</v>
      </c>
      <c r="D361" s="162" t="s">
        <v>1316</v>
      </c>
      <c r="E361" s="162" t="s">
        <v>1316</v>
      </c>
      <c r="F361" s="162" t="s">
        <v>1316</v>
      </c>
      <c r="G361" s="162" t="s">
        <v>1316</v>
      </c>
      <c r="H361" s="162" t="s">
        <v>1316</v>
      </c>
    </row>
    <row r="362" spans="2:8" x14ac:dyDescent="0.25">
      <c r="B362" s="162" t="s">
        <v>1316</v>
      </c>
      <c r="C362" s="162" t="s">
        <v>1316</v>
      </c>
      <c r="D362" s="162" t="s">
        <v>1316</v>
      </c>
      <c r="E362" s="162" t="s">
        <v>1316</v>
      </c>
      <c r="F362" s="162" t="s">
        <v>1316</v>
      </c>
      <c r="G362" s="162" t="s">
        <v>1316</v>
      </c>
      <c r="H362" s="162" t="s">
        <v>1316</v>
      </c>
    </row>
    <row r="363" spans="2:8" x14ac:dyDescent="0.25">
      <c r="B363" s="162" t="s">
        <v>1316</v>
      </c>
      <c r="C363" s="162" t="s">
        <v>1316</v>
      </c>
      <c r="D363" s="162" t="s">
        <v>1316</v>
      </c>
      <c r="E363" s="162" t="s">
        <v>1316</v>
      </c>
      <c r="F363" s="162" t="s">
        <v>1316</v>
      </c>
      <c r="G363" s="162" t="s">
        <v>1316</v>
      </c>
      <c r="H363" s="162" t="s">
        <v>1316</v>
      </c>
    </row>
    <row r="364" spans="2:8" x14ac:dyDescent="0.25">
      <c r="B364" s="162" t="s">
        <v>1316</v>
      </c>
      <c r="C364" s="162" t="s">
        <v>1316</v>
      </c>
      <c r="D364" s="162" t="s">
        <v>1316</v>
      </c>
      <c r="E364" s="162" t="s">
        <v>1316</v>
      </c>
      <c r="F364" s="162" t="s">
        <v>1316</v>
      </c>
      <c r="G364" s="162" t="s">
        <v>1316</v>
      </c>
      <c r="H364" s="162" t="s">
        <v>1316</v>
      </c>
    </row>
    <row r="365" spans="2:8" x14ac:dyDescent="0.25">
      <c r="B365" s="162" t="s">
        <v>1316</v>
      </c>
      <c r="C365" s="162" t="s">
        <v>1316</v>
      </c>
      <c r="D365" s="162" t="s">
        <v>1316</v>
      </c>
      <c r="E365" s="162" t="s">
        <v>1316</v>
      </c>
      <c r="F365" s="162" t="s">
        <v>1316</v>
      </c>
      <c r="G365" s="162" t="s">
        <v>1316</v>
      </c>
      <c r="H365" s="162" t="s">
        <v>1316</v>
      </c>
    </row>
    <row r="366" spans="2:8" x14ac:dyDescent="0.25">
      <c r="B366" s="162" t="s">
        <v>1316</v>
      </c>
      <c r="C366" s="162" t="s">
        <v>1316</v>
      </c>
      <c r="D366" s="162" t="s">
        <v>1316</v>
      </c>
      <c r="E366" s="162" t="s">
        <v>1316</v>
      </c>
      <c r="F366" s="162" t="s">
        <v>1316</v>
      </c>
      <c r="G366" s="162" t="s">
        <v>1316</v>
      </c>
      <c r="H366" s="162" t="s">
        <v>1316</v>
      </c>
    </row>
    <row r="367" spans="2:8" x14ac:dyDescent="0.25">
      <c r="B367" s="162" t="s">
        <v>1316</v>
      </c>
      <c r="C367" s="162" t="s">
        <v>1316</v>
      </c>
      <c r="D367" s="162" t="s">
        <v>1316</v>
      </c>
      <c r="E367" s="162" t="s">
        <v>1316</v>
      </c>
      <c r="F367" s="162" t="s">
        <v>1316</v>
      </c>
      <c r="G367" s="162" t="s">
        <v>1316</v>
      </c>
      <c r="H367" s="162" t="s">
        <v>1316</v>
      </c>
    </row>
    <row r="368" spans="2:8" x14ac:dyDescent="0.25">
      <c r="B368" s="162" t="s">
        <v>1316</v>
      </c>
      <c r="C368" s="162" t="s">
        <v>1316</v>
      </c>
      <c r="D368" s="162" t="s">
        <v>1316</v>
      </c>
      <c r="E368" s="162" t="s">
        <v>1316</v>
      </c>
      <c r="F368" s="162" t="s">
        <v>1316</v>
      </c>
      <c r="G368" s="162" t="s">
        <v>1316</v>
      </c>
      <c r="H368" s="162" t="s">
        <v>1316</v>
      </c>
    </row>
    <row r="369" spans="2:8" x14ac:dyDescent="0.25">
      <c r="B369" s="162" t="s">
        <v>1316</v>
      </c>
      <c r="C369" s="162" t="s">
        <v>1316</v>
      </c>
      <c r="D369" s="162" t="s">
        <v>1316</v>
      </c>
      <c r="E369" s="162" t="s">
        <v>1316</v>
      </c>
      <c r="F369" s="162" t="s">
        <v>1316</v>
      </c>
      <c r="G369" s="162" t="s">
        <v>1316</v>
      </c>
      <c r="H369" s="162" t="s">
        <v>1316</v>
      </c>
    </row>
    <row r="370" spans="2:8" x14ac:dyDescent="0.25">
      <c r="B370" s="162" t="s">
        <v>1316</v>
      </c>
      <c r="C370" s="162" t="s">
        <v>1316</v>
      </c>
      <c r="D370" s="162" t="s">
        <v>1316</v>
      </c>
      <c r="E370" s="162" t="s">
        <v>1316</v>
      </c>
      <c r="F370" s="162" t="s">
        <v>1316</v>
      </c>
      <c r="G370" s="162" t="s">
        <v>1316</v>
      </c>
      <c r="H370" s="162" t="s">
        <v>1316</v>
      </c>
    </row>
    <row r="371" spans="2:8" x14ac:dyDescent="0.25">
      <c r="B371" s="162" t="s">
        <v>1316</v>
      </c>
      <c r="C371" s="162" t="s">
        <v>1316</v>
      </c>
      <c r="D371" s="162" t="s">
        <v>1316</v>
      </c>
      <c r="E371" s="162" t="s">
        <v>1316</v>
      </c>
      <c r="F371" s="162" t="s">
        <v>1316</v>
      </c>
      <c r="G371" s="162" t="s">
        <v>1316</v>
      </c>
      <c r="H371" s="162" t="s">
        <v>1316</v>
      </c>
    </row>
    <row r="372" spans="2:8" x14ac:dyDescent="0.25">
      <c r="B372" s="162" t="s">
        <v>1316</v>
      </c>
      <c r="C372" s="162" t="s">
        <v>1316</v>
      </c>
      <c r="D372" s="162" t="s">
        <v>1316</v>
      </c>
      <c r="E372" s="162" t="s">
        <v>1316</v>
      </c>
      <c r="F372" s="162" t="s">
        <v>1316</v>
      </c>
      <c r="G372" s="162" t="s">
        <v>1316</v>
      </c>
      <c r="H372" s="162" t="s">
        <v>1316</v>
      </c>
    </row>
    <row r="373" spans="2:8" x14ac:dyDescent="0.25">
      <c r="B373" s="162" t="s">
        <v>1316</v>
      </c>
      <c r="C373" s="162" t="s">
        <v>1316</v>
      </c>
      <c r="D373" s="162" t="s">
        <v>1316</v>
      </c>
      <c r="E373" s="162" t="s">
        <v>1316</v>
      </c>
      <c r="F373" s="162" t="s">
        <v>1316</v>
      </c>
      <c r="G373" s="162" t="s">
        <v>1316</v>
      </c>
      <c r="H373" s="162" t="s">
        <v>1316</v>
      </c>
    </row>
    <row r="374" spans="2:8" x14ac:dyDescent="0.25">
      <c r="B374" s="162" t="s">
        <v>1316</v>
      </c>
      <c r="C374" s="162" t="s">
        <v>1316</v>
      </c>
      <c r="D374" s="162" t="s">
        <v>1316</v>
      </c>
      <c r="E374" s="162" t="s">
        <v>1316</v>
      </c>
      <c r="F374" s="162" t="s">
        <v>1316</v>
      </c>
      <c r="G374" s="162" t="s">
        <v>1316</v>
      </c>
      <c r="H374" s="162" t="s">
        <v>1316</v>
      </c>
    </row>
    <row r="375" spans="2:8" x14ac:dyDescent="0.25">
      <c r="B375" s="162" t="s">
        <v>1316</v>
      </c>
      <c r="C375" s="162" t="s">
        <v>1316</v>
      </c>
      <c r="D375" s="162" t="s">
        <v>1316</v>
      </c>
      <c r="E375" s="162" t="s">
        <v>1316</v>
      </c>
      <c r="F375" s="162" t="s">
        <v>1316</v>
      </c>
      <c r="G375" s="162" t="s">
        <v>1316</v>
      </c>
      <c r="H375" s="162" t="s">
        <v>1316</v>
      </c>
    </row>
    <row r="376" spans="2:8" x14ac:dyDescent="0.25">
      <c r="B376" s="162" t="s">
        <v>1316</v>
      </c>
      <c r="C376" s="162" t="s">
        <v>1316</v>
      </c>
      <c r="D376" s="162" t="s">
        <v>1316</v>
      </c>
      <c r="E376" s="162" t="s">
        <v>1316</v>
      </c>
      <c r="F376" s="162" t="s">
        <v>1316</v>
      </c>
      <c r="G376" s="162" t="s">
        <v>1316</v>
      </c>
      <c r="H376" s="162" t="s">
        <v>1316</v>
      </c>
    </row>
    <row r="377" spans="2:8" x14ac:dyDescent="0.25">
      <c r="B377" s="162" t="s">
        <v>1316</v>
      </c>
      <c r="C377" s="162" t="s">
        <v>1316</v>
      </c>
      <c r="D377" s="162" t="s">
        <v>1316</v>
      </c>
      <c r="E377" s="162" t="s">
        <v>1316</v>
      </c>
      <c r="F377" s="162" t="s">
        <v>1316</v>
      </c>
      <c r="G377" s="162" t="s">
        <v>1316</v>
      </c>
      <c r="H377" s="162" t="s">
        <v>1316</v>
      </c>
    </row>
    <row r="378" spans="2:8" x14ac:dyDescent="0.25">
      <c r="B378" s="162" t="s">
        <v>1316</v>
      </c>
      <c r="C378" s="162" t="s">
        <v>1316</v>
      </c>
      <c r="D378" s="162" t="s">
        <v>1316</v>
      </c>
      <c r="E378" s="162" t="s">
        <v>1316</v>
      </c>
      <c r="F378" s="162" t="s">
        <v>1316</v>
      </c>
      <c r="G378" s="162" t="s">
        <v>1316</v>
      </c>
      <c r="H378" s="162" t="s">
        <v>1316</v>
      </c>
    </row>
    <row r="379" spans="2:8" x14ac:dyDescent="0.25">
      <c r="B379" s="162" t="s">
        <v>1316</v>
      </c>
      <c r="C379" s="162" t="s">
        <v>1316</v>
      </c>
      <c r="D379" s="162" t="s">
        <v>1316</v>
      </c>
      <c r="E379" s="162" t="s">
        <v>1316</v>
      </c>
      <c r="F379" s="162" t="s">
        <v>1316</v>
      </c>
      <c r="G379" s="162" t="s">
        <v>1316</v>
      </c>
      <c r="H379" s="162" t="s">
        <v>1316</v>
      </c>
    </row>
    <row r="380" spans="2:8" x14ac:dyDescent="0.25">
      <c r="B380" s="162" t="s">
        <v>1316</v>
      </c>
      <c r="C380" s="162" t="s">
        <v>1316</v>
      </c>
      <c r="D380" s="162" t="s">
        <v>1316</v>
      </c>
      <c r="E380" s="162" t="s">
        <v>1316</v>
      </c>
      <c r="F380" s="162" t="s">
        <v>1316</v>
      </c>
      <c r="G380" s="162" t="s">
        <v>1316</v>
      </c>
      <c r="H380" s="162" t="s">
        <v>1316</v>
      </c>
    </row>
    <row r="381" spans="2:8" x14ac:dyDescent="0.25">
      <c r="B381" s="162" t="s">
        <v>1316</v>
      </c>
      <c r="C381" s="162" t="s">
        <v>1316</v>
      </c>
      <c r="D381" s="162" t="s">
        <v>1316</v>
      </c>
      <c r="E381" s="162" t="s">
        <v>1316</v>
      </c>
      <c r="F381" s="162" t="s">
        <v>1316</v>
      </c>
      <c r="G381" s="162" t="s">
        <v>1316</v>
      </c>
      <c r="H381" s="162" t="s">
        <v>1316</v>
      </c>
    </row>
    <row r="382" spans="2:8" x14ac:dyDescent="0.25">
      <c r="B382" s="162" t="s">
        <v>1316</v>
      </c>
      <c r="C382" s="162" t="s">
        <v>1316</v>
      </c>
      <c r="D382" s="162" t="s">
        <v>1316</v>
      </c>
      <c r="E382" s="162" t="s">
        <v>1316</v>
      </c>
      <c r="F382" s="162" t="s">
        <v>1316</v>
      </c>
      <c r="G382" s="162" t="s">
        <v>1316</v>
      </c>
      <c r="H382" s="162" t="s">
        <v>1316</v>
      </c>
    </row>
    <row r="383" spans="2:8" x14ac:dyDescent="0.25">
      <c r="B383" s="162" t="s">
        <v>1316</v>
      </c>
      <c r="C383" s="162" t="s">
        <v>1316</v>
      </c>
      <c r="D383" s="162" t="s">
        <v>1316</v>
      </c>
      <c r="E383" s="162" t="s">
        <v>1316</v>
      </c>
      <c r="F383" s="162" t="s">
        <v>1316</v>
      </c>
      <c r="G383" s="162" t="s">
        <v>1316</v>
      </c>
      <c r="H383" s="162" t="s">
        <v>1316</v>
      </c>
    </row>
    <row r="384" spans="2:8" x14ac:dyDescent="0.25">
      <c r="B384" s="162" t="s">
        <v>1316</v>
      </c>
      <c r="C384" s="162" t="s">
        <v>1316</v>
      </c>
      <c r="D384" s="162" t="s">
        <v>1316</v>
      </c>
      <c r="E384" s="162" t="s">
        <v>1316</v>
      </c>
      <c r="F384" s="162" t="s">
        <v>1316</v>
      </c>
      <c r="G384" s="162" t="s">
        <v>1316</v>
      </c>
      <c r="H384" s="162" t="s">
        <v>1316</v>
      </c>
    </row>
    <row r="385" spans="2:8" x14ac:dyDescent="0.25">
      <c r="B385" s="162" t="s">
        <v>1316</v>
      </c>
      <c r="C385" s="162" t="s">
        <v>1316</v>
      </c>
      <c r="D385" s="162" t="s">
        <v>1316</v>
      </c>
      <c r="E385" s="162" t="s">
        <v>1316</v>
      </c>
      <c r="F385" s="162" t="s">
        <v>1316</v>
      </c>
      <c r="G385" s="162" t="s">
        <v>1316</v>
      </c>
      <c r="H385" s="162" t="s">
        <v>1316</v>
      </c>
    </row>
    <row r="386" spans="2:8" x14ac:dyDescent="0.25">
      <c r="B386" s="162" t="s">
        <v>1316</v>
      </c>
      <c r="C386" s="162" t="s">
        <v>1316</v>
      </c>
      <c r="D386" s="162" t="s">
        <v>1316</v>
      </c>
      <c r="E386" s="162" t="s">
        <v>1316</v>
      </c>
      <c r="F386" s="162" t="s">
        <v>1316</v>
      </c>
      <c r="G386" s="162" t="s">
        <v>1316</v>
      </c>
      <c r="H386" s="162" t="s">
        <v>1316</v>
      </c>
    </row>
    <row r="387" spans="2:8" x14ac:dyDescent="0.25">
      <c r="B387" s="162" t="s">
        <v>1316</v>
      </c>
      <c r="C387" s="162" t="s">
        <v>1316</v>
      </c>
      <c r="D387" s="162" t="s">
        <v>1316</v>
      </c>
      <c r="E387" s="162" t="s">
        <v>1316</v>
      </c>
      <c r="F387" s="162" t="s">
        <v>1316</v>
      </c>
      <c r="G387" s="162" t="s">
        <v>1316</v>
      </c>
      <c r="H387" s="162" t="s">
        <v>1316</v>
      </c>
    </row>
    <row r="388" spans="2:8" x14ac:dyDescent="0.25">
      <c r="B388" s="162" t="s">
        <v>1316</v>
      </c>
      <c r="C388" s="162" t="s">
        <v>1316</v>
      </c>
      <c r="D388" s="162" t="s">
        <v>1316</v>
      </c>
      <c r="E388" s="162" t="s">
        <v>1316</v>
      </c>
      <c r="F388" s="162" t="s">
        <v>1316</v>
      </c>
      <c r="G388" s="162" t="s">
        <v>1316</v>
      </c>
      <c r="H388" s="162" t="s">
        <v>1316</v>
      </c>
    </row>
    <row r="389" spans="2:8" x14ac:dyDescent="0.25">
      <c r="B389" s="162" t="s">
        <v>1316</v>
      </c>
      <c r="C389" s="162" t="s">
        <v>1316</v>
      </c>
      <c r="D389" s="162" t="s">
        <v>1316</v>
      </c>
      <c r="E389" s="162" t="s">
        <v>1316</v>
      </c>
      <c r="F389" s="162" t="s">
        <v>1316</v>
      </c>
      <c r="G389" s="162" t="s">
        <v>1316</v>
      </c>
      <c r="H389" s="162" t="s">
        <v>1316</v>
      </c>
    </row>
    <row r="390" spans="2:8" x14ac:dyDescent="0.25">
      <c r="B390" s="162" t="s">
        <v>1316</v>
      </c>
      <c r="C390" s="162" t="s">
        <v>1316</v>
      </c>
      <c r="D390" s="162" t="s">
        <v>1316</v>
      </c>
      <c r="E390" s="162" t="s">
        <v>1316</v>
      </c>
      <c r="F390" s="162" t="s">
        <v>1316</v>
      </c>
      <c r="G390" s="162" t="s">
        <v>1316</v>
      </c>
      <c r="H390" s="162" t="s">
        <v>1316</v>
      </c>
    </row>
    <row r="391" spans="2:8" x14ac:dyDescent="0.25">
      <c r="B391" s="162" t="s">
        <v>1316</v>
      </c>
      <c r="C391" s="162" t="s">
        <v>1316</v>
      </c>
      <c r="D391" s="162" t="s">
        <v>1316</v>
      </c>
      <c r="E391" s="162" t="s">
        <v>1316</v>
      </c>
      <c r="F391" s="162" t="s">
        <v>1316</v>
      </c>
      <c r="G391" s="162" t="s">
        <v>1316</v>
      </c>
      <c r="H391" s="162" t="s">
        <v>1316</v>
      </c>
    </row>
    <row r="392" spans="2:8" x14ac:dyDescent="0.25">
      <c r="B392" s="162" t="s">
        <v>1316</v>
      </c>
      <c r="C392" s="162" t="s">
        <v>1316</v>
      </c>
      <c r="D392" s="162" t="s">
        <v>1316</v>
      </c>
      <c r="E392" s="162" t="s">
        <v>1316</v>
      </c>
      <c r="F392" s="162" t="s">
        <v>1316</v>
      </c>
      <c r="G392" s="162" t="s">
        <v>1316</v>
      </c>
      <c r="H392" s="162" t="s">
        <v>1316</v>
      </c>
    </row>
    <row r="393" spans="2:8" x14ac:dyDescent="0.25">
      <c r="B393" s="162" t="s">
        <v>1316</v>
      </c>
      <c r="C393" s="162" t="s">
        <v>1316</v>
      </c>
      <c r="D393" s="162" t="s">
        <v>1316</v>
      </c>
      <c r="E393" s="162" t="s">
        <v>1316</v>
      </c>
      <c r="F393" s="162" t="s">
        <v>1316</v>
      </c>
      <c r="G393" s="162" t="s">
        <v>1316</v>
      </c>
      <c r="H393" s="162" t="s">
        <v>1316</v>
      </c>
    </row>
    <row r="394" spans="2:8" x14ac:dyDescent="0.25">
      <c r="B394" s="162" t="s">
        <v>1316</v>
      </c>
      <c r="C394" s="162" t="s">
        <v>1316</v>
      </c>
      <c r="D394" s="162" t="s">
        <v>1316</v>
      </c>
      <c r="E394" s="162" t="s">
        <v>1316</v>
      </c>
      <c r="F394" s="162" t="s">
        <v>1316</v>
      </c>
      <c r="G394" s="162" t="s">
        <v>1316</v>
      </c>
      <c r="H394" s="162" t="s">
        <v>1316</v>
      </c>
    </row>
  </sheetData>
  <sortState xmlns:xlrd2="http://schemas.microsoft.com/office/spreadsheetml/2017/richdata2" ref="B3:H419">
    <sortCondition ref="H3:H41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0"/>
  </sheetPr>
  <dimension ref="A1:B39"/>
  <sheetViews>
    <sheetView workbookViewId="0">
      <selection activeCell="B4" sqref="B4"/>
    </sheetView>
  </sheetViews>
  <sheetFormatPr defaultRowHeight="15" x14ac:dyDescent="0.25"/>
  <cols>
    <col min="1" max="1" width="69.5703125" customWidth="1"/>
    <col min="2" max="2" width="46" customWidth="1"/>
  </cols>
  <sheetData>
    <row r="1" spans="1:2" ht="19.5" thickBot="1" x14ac:dyDescent="0.35">
      <c r="A1" s="420" t="s">
        <v>2546</v>
      </c>
      <c r="B1" s="420"/>
    </row>
    <row r="2" spans="1:2" ht="60" customHeight="1" x14ac:dyDescent="0.25">
      <c r="A2" s="419" t="s">
        <v>2554</v>
      </c>
      <c r="B2" s="419"/>
    </row>
    <row r="3" spans="1:2" x14ac:dyDescent="0.25">
      <c r="A3" s="309"/>
      <c r="B3" s="309"/>
    </row>
    <row r="4" spans="1:2" x14ac:dyDescent="0.25">
      <c r="A4" s="384" t="s">
        <v>10</v>
      </c>
      <c r="B4" t="s" vm="6">
        <v>1424</v>
      </c>
    </row>
    <row r="5" spans="1:2" x14ac:dyDescent="0.25">
      <c r="A5" s="384" t="s">
        <v>2473</v>
      </c>
      <c r="B5" t="s" vm="5">
        <v>2472</v>
      </c>
    </row>
    <row r="6" spans="1:2" x14ac:dyDescent="0.25">
      <c r="A6" s="309"/>
      <c r="B6" s="309"/>
    </row>
    <row r="7" spans="1:2" x14ac:dyDescent="0.25">
      <c r="A7" s="384" t="s">
        <v>2592</v>
      </c>
    </row>
    <row r="8" spans="1:2" x14ac:dyDescent="0.25">
      <c r="A8" s="241" t="s">
        <v>8</v>
      </c>
    </row>
    <row r="9" spans="1:2" x14ac:dyDescent="0.25">
      <c r="A9" s="385" t="s">
        <v>1461</v>
      </c>
    </row>
    <row r="10" spans="1:2" x14ac:dyDescent="0.25">
      <c r="A10" s="386" t="s">
        <v>1458</v>
      </c>
    </row>
    <row r="11" spans="1:2" x14ac:dyDescent="0.25">
      <c r="A11" s="386" t="s">
        <v>1460</v>
      </c>
    </row>
    <row r="12" spans="1:2" x14ac:dyDescent="0.25">
      <c r="A12" s="386" t="s">
        <v>1463</v>
      </c>
    </row>
    <row r="13" spans="1:2" x14ac:dyDescent="0.25">
      <c r="A13" s="241" t="s">
        <v>1391</v>
      </c>
    </row>
    <row r="14" spans="1:2" x14ac:dyDescent="0.25">
      <c r="A14" s="385" t="s">
        <v>1411</v>
      </c>
    </row>
    <row r="15" spans="1:2" x14ac:dyDescent="0.25">
      <c r="A15" s="386" t="s">
        <v>1413</v>
      </c>
    </row>
    <row r="16" spans="1:2" x14ac:dyDescent="0.25">
      <c r="A16" s="386" t="s">
        <v>1426</v>
      </c>
    </row>
    <row r="17" spans="1:2" x14ac:dyDescent="0.25">
      <c r="A17" s="386" t="s">
        <v>1428</v>
      </c>
    </row>
    <row r="18" spans="1:2" x14ac:dyDescent="0.25">
      <c r="A18" s="386" t="s">
        <v>1430</v>
      </c>
    </row>
    <row r="19" spans="1:2" x14ac:dyDescent="0.25">
      <c r="A19" s="385" t="s">
        <v>1415</v>
      </c>
    </row>
    <row r="20" spans="1:2" x14ac:dyDescent="0.25">
      <c r="A20" s="386" t="s">
        <v>1417</v>
      </c>
    </row>
    <row r="21" spans="1:2" x14ac:dyDescent="0.25">
      <c r="A21" s="385" t="s">
        <v>1397</v>
      </c>
    </row>
    <row r="22" spans="1:2" x14ac:dyDescent="0.25">
      <c r="A22" s="386" t="s">
        <v>1465</v>
      </c>
    </row>
    <row r="25" spans="1:2" x14ac:dyDescent="0.25">
      <c r="B25" s="309"/>
    </row>
    <row r="26" spans="1:2" x14ac:dyDescent="0.25">
      <c r="B26" s="309"/>
    </row>
    <row r="27" spans="1:2" x14ac:dyDescent="0.25">
      <c r="B27" s="309"/>
    </row>
    <row r="28" spans="1:2" x14ac:dyDescent="0.25">
      <c r="B28" s="309"/>
    </row>
    <row r="29" spans="1:2" x14ac:dyDescent="0.25">
      <c r="B29" s="309"/>
    </row>
    <row r="30" spans="1:2" x14ac:dyDescent="0.25">
      <c r="B30" s="309"/>
    </row>
    <row r="31" spans="1:2" x14ac:dyDescent="0.25">
      <c r="B31" s="309"/>
    </row>
    <row r="32" spans="1:2" x14ac:dyDescent="0.25">
      <c r="B32" s="309"/>
    </row>
    <row r="33" spans="2:2" x14ac:dyDescent="0.25">
      <c r="B33" s="309"/>
    </row>
    <row r="34" spans="2:2" x14ac:dyDescent="0.25">
      <c r="B34" s="309"/>
    </row>
    <row r="35" spans="2:2" x14ac:dyDescent="0.25">
      <c r="B35" s="309"/>
    </row>
    <row r="36" spans="2:2" x14ac:dyDescent="0.25">
      <c r="B36" s="309"/>
    </row>
    <row r="37" spans="2:2" x14ac:dyDescent="0.25">
      <c r="B37" s="309"/>
    </row>
    <row r="38" spans="2:2" x14ac:dyDescent="0.25">
      <c r="B38" s="309"/>
    </row>
    <row r="39" spans="2:2" x14ac:dyDescent="0.25">
      <c r="B39" s="309"/>
    </row>
  </sheetData>
  <mergeCells count="2">
    <mergeCell ref="A2:B2"/>
    <mergeCell ref="A1:B1"/>
  </mergeCell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92D050"/>
    <pageSetUpPr fitToPage="1"/>
  </sheetPr>
  <dimension ref="A1:J120"/>
  <sheetViews>
    <sheetView workbookViewId="0">
      <selection sqref="A1:B1"/>
    </sheetView>
  </sheetViews>
  <sheetFormatPr defaultColWidth="9.140625" defaultRowHeight="12.75" x14ac:dyDescent="0.2"/>
  <cols>
    <col min="1" max="1" width="79.28515625" style="407" customWidth="1"/>
    <col min="2" max="2" width="24.140625" style="406" customWidth="1"/>
    <col min="3" max="3" width="5.5703125" style="406" customWidth="1"/>
    <col min="4" max="4" width="60.85546875" style="407" customWidth="1"/>
    <col min="5" max="5" width="18.85546875" style="406" customWidth="1"/>
    <col min="6" max="6" width="10.28515625" style="407" customWidth="1"/>
    <col min="7" max="7" width="14.7109375" style="407" customWidth="1"/>
    <col min="8" max="8" width="16.85546875" style="406" customWidth="1"/>
    <col min="9" max="10" width="21.85546875" style="406" customWidth="1"/>
    <col min="11" max="11" width="11.28515625" style="406" bestFit="1" customWidth="1"/>
    <col min="12" max="16384" width="9.140625" style="406"/>
  </cols>
  <sheetData>
    <row r="1" spans="1:10" ht="19.5" thickBot="1" x14ac:dyDescent="0.35">
      <c r="A1" s="422" t="s">
        <v>2547</v>
      </c>
      <c r="B1" s="422"/>
    </row>
    <row r="2" spans="1:10" ht="76.5" customHeight="1" x14ac:dyDescent="0.2">
      <c r="A2" s="421" t="s">
        <v>2604</v>
      </c>
      <c r="B2" s="421"/>
      <c r="C2" s="421"/>
      <c r="D2" s="421"/>
    </row>
    <row r="3" spans="1:10" ht="15" x14ac:dyDescent="0.25">
      <c r="A3" s="384" t="s">
        <v>10</v>
      </c>
      <c r="B3" t="s" vm="6">
        <v>1424</v>
      </c>
    </row>
    <row r="4" spans="1:10" ht="15" x14ac:dyDescent="0.25">
      <c r="A4" s="384" t="s">
        <v>1371</v>
      </c>
      <c r="B4" t="s" vm="1">
        <v>2472</v>
      </c>
    </row>
    <row r="5" spans="1:10" ht="15" x14ac:dyDescent="0.25">
      <c r="A5" s="384" t="s">
        <v>2473</v>
      </c>
      <c r="B5" t="s" vm="3">
        <v>2472</v>
      </c>
      <c r="D5" s="415" t="s">
        <v>10</v>
      </c>
      <c r="E5" s="406" t="s" vm="6">
        <v>1424</v>
      </c>
    </row>
    <row r="6" spans="1:10" ht="15" x14ac:dyDescent="0.25">
      <c r="A6" s="384" t="s">
        <v>952</v>
      </c>
      <c r="B6" t="s" vm="4">
        <v>2472</v>
      </c>
      <c r="D6" s="415" t="s">
        <v>1371</v>
      </c>
      <c r="E6" s="406" t="s" vm="2">
        <v>2472</v>
      </c>
    </row>
    <row r="7" spans="1:10" ht="62.25" customHeight="1" x14ac:dyDescent="0.2">
      <c r="A7" s="412"/>
      <c r="B7" s="408" t="s">
        <v>2669</v>
      </c>
    </row>
    <row r="8" spans="1:10" ht="26.25" x14ac:dyDescent="0.25">
      <c r="A8" s="384" t="s">
        <v>2595</v>
      </c>
      <c r="B8" s="409" t="s">
        <v>2593</v>
      </c>
      <c r="D8" s="416" t="s">
        <v>2594</v>
      </c>
      <c r="E8" s="415" t="s">
        <v>1374</v>
      </c>
      <c r="F8" s="416" t="s">
        <v>468</v>
      </c>
      <c r="G8" s="416" t="s">
        <v>886</v>
      </c>
      <c r="H8" s="415" t="s">
        <v>2350</v>
      </c>
      <c r="I8" s="415" t="s">
        <v>2473</v>
      </c>
      <c r="J8" s="415" t="s">
        <v>952</v>
      </c>
    </row>
    <row r="9" spans="1:10" ht="26.25" x14ac:dyDescent="0.25">
      <c r="A9" s="241" t="s">
        <v>2618</v>
      </c>
      <c r="B9" s="411" t="s">
        <v>1099</v>
      </c>
      <c r="D9" s="407" t="s">
        <v>2618</v>
      </c>
      <c r="E9" s="406" t="s">
        <v>505</v>
      </c>
      <c r="F9" s="406" t="s">
        <v>2631</v>
      </c>
      <c r="G9" s="406" t="s">
        <v>499</v>
      </c>
      <c r="H9" s="406" t="s">
        <v>1383</v>
      </c>
      <c r="I9" s="406" t="s">
        <v>2632</v>
      </c>
      <c r="J9" s="406" t="s">
        <v>2476</v>
      </c>
    </row>
    <row r="10" spans="1:10" ht="15" x14ac:dyDescent="0.25">
      <c r="A10" s="241" t="s">
        <v>2619</v>
      </c>
      <c r="B10" s="411" t="s">
        <v>1099</v>
      </c>
      <c r="F10" s="406" t="s">
        <v>2633</v>
      </c>
      <c r="G10" s="406" t="s">
        <v>499</v>
      </c>
      <c r="H10" s="406" t="s">
        <v>1382</v>
      </c>
      <c r="I10" s="406" t="s">
        <v>2634</v>
      </c>
      <c r="J10" s="406" t="s">
        <v>2476</v>
      </c>
    </row>
    <row r="11" spans="1:10" ht="15" x14ac:dyDescent="0.25">
      <c r="A11" s="241" t="s">
        <v>2620</v>
      </c>
      <c r="B11" s="411" t="s">
        <v>1100</v>
      </c>
      <c r="F11" s="406" t="s">
        <v>2635</v>
      </c>
      <c r="G11" s="406" t="s">
        <v>499</v>
      </c>
      <c r="H11" s="406" t="s">
        <v>1379</v>
      </c>
      <c r="I11" s="406" t="s">
        <v>2636</v>
      </c>
      <c r="J11" s="406" t="s">
        <v>2476</v>
      </c>
    </row>
    <row r="12" spans="1:10" ht="26.25" x14ac:dyDescent="0.25">
      <c r="A12" s="241" t="s">
        <v>2621</v>
      </c>
      <c r="B12" s="411" t="s">
        <v>1100</v>
      </c>
      <c r="D12" s="407" t="s">
        <v>2619</v>
      </c>
      <c r="E12" s="406" t="s">
        <v>505</v>
      </c>
      <c r="F12" s="406" t="s">
        <v>2637</v>
      </c>
      <c r="G12" s="406" t="s">
        <v>488</v>
      </c>
      <c r="H12" s="406" t="s">
        <v>1383</v>
      </c>
      <c r="I12" s="406" t="s">
        <v>2638</v>
      </c>
      <c r="J12" s="406" t="s">
        <v>2476</v>
      </c>
    </row>
    <row r="13" spans="1:10" ht="15" x14ac:dyDescent="0.25">
      <c r="A13" s="241" t="s">
        <v>2622</v>
      </c>
      <c r="B13" s="411" t="s">
        <v>1099</v>
      </c>
      <c r="F13" s="406" t="s">
        <v>2639</v>
      </c>
      <c r="G13" s="406" t="s">
        <v>488</v>
      </c>
      <c r="H13" s="406" t="s">
        <v>1382</v>
      </c>
      <c r="I13" s="406" t="s">
        <v>2640</v>
      </c>
      <c r="J13" s="406" t="s">
        <v>2476</v>
      </c>
    </row>
    <row r="14" spans="1:10" ht="15" x14ac:dyDescent="0.25">
      <c r="A14" s="241" t="s">
        <v>2623</v>
      </c>
      <c r="B14" s="411" t="s">
        <v>1100</v>
      </c>
      <c r="F14" s="406" t="s">
        <v>2641</v>
      </c>
      <c r="G14" s="406" t="s">
        <v>488</v>
      </c>
      <c r="H14" s="406" t="s">
        <v>1379</v>
      </c>
      <c r="I14" s="406" t="s">
        <v>2640</v>
      </c>
      <c r="J14" s="406" t="s">
        <v>2476</v>
      </c>
    </row>
    <row r="15" spans="1:10" ht="26.25" x14ac:dyDescent="0.25">
      <c r="A15" s="241" t="s">
        <v>2624</v>
      </c>
      <c r="B15" s="411" t="s">
        <v>1100</v>
      </c>
      <c r="D15" s="407" t="s">
        <v>2620</v>
      </c>
      <c r="E15" s="406" t="s">
        <v>505</v>
      </c>
      <c r="F15" s="406" t="s">
        <v>2639</v>
      </c>
      <c r="G15" s="406" t="s">
        <v>499</v>
      </c>
      <c r="H15" s="406" t="s">
        <v>1384</v>
      </c>
      <c r="I15" s="406" t="s">
        <v>2642</v>
      </c>
      <c r="J15" s="406" t="s">
        <v>2476</v>
      </c>
    </row>
    <row r="16" spans="1:10" ht="15" x14ac:dyDescent="0.25">
      <c r="A16" s="241" t="s">
        <v>2625</v>
      </c>
      <c r="B16" s="411" t="s">
        <v>1099</v>
      </c>
      <c r="F16" s="406" t="s">
        <v>2643</v>
      </c>
      <c r="G16" s="406" t="s">
        <v>499</v>
      </c>
      <c r="H16" s="406" t="s">
        <v>1383</v>
      </c>
      <c r="I16" s="406" t="s">
        <v>2644</v>
      </c>
      <c r="J16" s="406" t="s">
        <v>2476</v>
      </c>
    </row>
    <row r="17" spans="1:10" ht="15" x14ac:dyDescent="0.25">
      <c r="A17" s="241" t="s">
        <v>2606</v>
      </c>
      <c r="B17" s="411" t="s">
        <v>1100</v>
      </c>
      <c r="F17" s="406" t="s">
        <v>2603</v>
      </c>
      <c r="G17" s="406" t="s">
        <v>499</v>
      </c>
      <c r="H17" s="406" t="s">
        <v>1382</v>
      </c>
      <c r="I17" s="406" t="s">
        <v>2645</v>
      </c>
      <c r="J17" s="406" t="s">
        <v>2476</v>
      </c>
    </row>
    <row r="18" spans="1:10" ht="15" x14ac:dyDescent="0.25">
      <c r="A18" s="241" t="s">
        <v>2607</v>
      </c>
      <c r="B18" s="411" t="s">
        <v>1100</v>
      </c>
      <c r="F18" s="406" t="s">
        <v>2646</v>
      </c>
      <c r="G18" s="406" t="s">
        <v>499</v>
      </c>
      <c r="H18" s="406" t="s">
        <v>1379</v>
      </c>
      <c r="I18" s="406" t="s">
        <v>1380</v>
      </c>
      <c r="J18" s="406" t="s">
        <v>2476</v>
      </c>
    </row>
    <row r="19" spans="1:10" ht="26.25" x14ac:dyDescent="0.25">
      <c r="A19" s="241" t="s">
        <v>2626</v>
      </c>
      <c r="B19" s="411" t="s">
        <v>1099</v>
      </c>
      <c r="D19" s="407" t="s">
        <v>2621</v>
      </c>
      <c r="E19" s="406" t="s">
        <v>505</v>
      </c>
      <c r="F19" s="406" t="s">
        <v>2647</v>
      </c>
      <c r="G19" s="406" t="s">
        <v>499</v>
      </c>
      <c r="H19" s="406" t="s">
        <v>1379</v>
      </c>
      <c r="I19" s="406" t="s">
        <v>2648</v>
      </c>
      <c r="J19" s="406" t="s">
        <v>2476</v>
      </c>
    </row>
    <row r="20" spans="1:10" ht="26.25" x14ac:dyDescent="0.25">
      <c r="A20" s="241" t="s">
        <v>2627</v>
      </c>
      <c r="B20" s="411" t="s">
        <v>1100</v>
      </c>
      <c r="D20" s="407" t="s">
        <v>2622</v>
      </c>
      <c r="E20" s="406" t="s">
        <v>505</v>
      </c>
      <c r="F20" s="406" t="s">
        <v>2605</v>
      </c>
      <c r="G20" s="406" t="s">
        <v>488</v>
      </c>
      <c r="H20" s="406" t="s">
        <v>1379</v>
      </c>
      <c r="I20" s="406" t="s">
        <v>2649</v>
      </c>
      <c r="J20" s="406" t="s">
        <v>2476</v>
      </c>
    </row>
    <row r="21" spans="1:10" ht="26.25" x14ac:dyDescent="0.25">
      <c r="A21" s="241" t="s">
        <v>2628</v>
      </c>
      <c r="B21" s="411" t="s">
        <v>1100</v>
      </c>
      <c r="D21" s="407" t="s">
        <v>2623</v>
      </c>
      <c r="E21" s="406" t="s">
        <v>505</v>
      </c>
      <c r="F21" s="406" t="s">
        <v>2596</v>
      </c>
      <c r="G21" s="406" t="s">
        <v>499</v>
      </c>
      <c r="H21" s="406" t="s">
        <v>1379</v>
      </c>
      <c r="I21" s="406" t="s">
        <v>2650</v>
      </c>
      <c r="J21" s="406" t="s">
        <v>2476</v>
      </c>
    </row>
    <row r="22" spans="1:10" ht="26.25" x14ac:dyDescent="0.25">
      <c r="A22" s="241" t="s">
        <v>2629</v>
      </c>
      <c r="B22" s="411" t="s">
        <v>1100</v>
      </c>
      <c r="D22" s="407" t="s">
        <v>2624</v>
      </c>
      <c r="E22" s="406" t="s">
        <v>505</v>
      </c>
      <c r="F22" s="406" t="s">
        <v>2601</v>
      </c>
      <c r="G22" s="406" t="s">
        <v>488</v>
      </c>
      <c r="H22" s="406" t="s">
        <v>1383</v>
      </c>
      <c r="I22" s="406" t="s">
        <v>2651</v>
      </c>
      <c r="J22" s="406" t="s">
        <v>2476</v>
      </c>
    </row>
    <row r="23" spans="1:10" ht="15" x14ac:dyDescent="0.25">
      <c r="A23" s="241" t="s">
        <v>2630</v>
      </c>
      <c r="B23" s="411" t="s">
        <v>1100</v>
      </c>
      <c r="F23" s="406" t="s">
        <v>2597</v>
      </c>
      <c r="G23" s="406" t="s">
        <v>488</v>
      </c>
      <c r="H23" s="406" t="s">
        <v>1379</v>
      </c>
      <c r="I23" s="406" t="s">
        <v>2652</v>
      </c>
      <c r="J23" s="406" t="s">
        <v>2476</v>
      </c>
    </row>
    <row r="24" spans="1:10" ht="15" x14ac:dyDescent="0.25">
      <c r="A24" s="413"/>
      <c r="D24" s="407" t="s">
        <v>2625</v>
      </c>
      <c r="E24" s="406" t="s">
        <v>505</v>
      </c>
      <c r="F24" s="406" t="s">
        <v>2601</v>
      </c>
      <c r="G24" s="406" t="s">
        <v>499</v>
      </c>
      <c r="H24" s="406" t="s">
        <v>1407</v>
      </c>
      <c r="I24" s="406" t="s">
        <v>1380</v>
      </c>
      <c r="J24" s="406" t="s">
        <v>2476</v>
      </c>
    </row>
    <row r="25" spans="1:10" ht="15" x14ac:dyDescent="0.25">
      <c r="A25" s="413"/>
      <c r="F25" s="406" t="s">
        <v>2653</v>
      </c>
      <c r="G25" s="406" t="s">
        <v>1433</v>
      </c>
      <c r="H25" s="406" t="s">
        <v>1407</v>
      </c>
      <c r="I25" s="406" t="s">
        <v>1380</v>
      </c>
      <c r="J25" s="406" t="s">
        <v>2476</v>
      </c>
    </row>
    <row r="26" spans="1:10" ht="26.25" x14ac:dyDescent="0.25">
      <c r="A26" s="413"/>
      <c r="D26" s="407" t="s">
        <v>2606</v>
      </c>
      <c r="E26" s="406" t="s">
        <v>475</v>
      </c>
      <c r="F26" s="406" t="s">
        <v>2608</v>
      </c>
      <c r="G26" s="406" t="s">
        <v>499</v>
      </c>
      <c r="H26" s="406" t="s">
        <v>1383</v>
      </c>
      <c r="I26" s="406" t="s">
        <v>1380</v>
      </c>
      <c r="J26" s="406" t="s">
        <v>2476</v>
      </c>
    </row>
    <row r="27" spans="1:10" ht="15" x14ac:dyDescent="0.25">
      <c r="A27" s="413"/>
      <c r="F27" s="406" t="s">
        <v>2609</v>
      </c>
      <c r="G27" s="406" t="s">
        <v>499</v>
      </c>
      <c r="H27" s="406" t="s">
        <v>1379</v>
      </c>
      <c r="I27" s="406" t="s">
        <v>1380</v>
      </c>
      <c r="J27" s="406" t="s">
        <v>2476</v>
      </c>
    </row>
    <row r="28" spans="1:10" ht="15" x14ac:dyDescent="0.25">
      <c r="A28" s="413"/>
      <c r="F28" s="406" t="s">
        <v>2610</v>
      </c>
      <c r="G28" s="406" t="s">
        <v>499</v>
      </c>
      <c r="H28" s="406" t="s">
        <v>1385</v>
      </c>
      <c r="I28" s="406" t="s">
        <v>1380</v>
      </c>
      <c r="J28" s="406" t="s">
        <v>2476</v>
      </c>
    </row>
    <row r="29" spans="1:10" ht="15" x14ac:dyDescent="0.25">
      <c r="A29" s="413"/>
      <c r="F29" s="406" t="s">
        <v>2611</v>
      </c>
      <c r="G29" s="406" t="s">
        <v>499</v>
      </c>
      <c r="H29" s="406" t="s">
        <v>1382</v>
      </c>
      <c r="I29" s="406" t="s">
        <v>1380</v>
      </c>
      <c r="J29" s="406" t="s">
        <v>2476</v>
      </c>
    </row>
    <row r="30" spans="1:10" ht="15" x14ac:dyDescent="0.25">
      <c r="A30" s="413"/>
      <c r="F30" s="406" t="s">
        <v>2612</v>
      </c>
      <c r="G30" s="406" t="s">
        <v>499</v>
      </c>
      <c r="H30" s="406" t="s">
        <v>1384</v>
      </c>
      <c r="I30" s="406" t="s">
        <v>1380</v>
      </c>
      <c r="J30" s="406" t="s">
        <v>2476</v>
      </c>
    </row>
    <row r="31" spans="1:10" ht="26.25" x14ac:dyDescent="0.25">
      <c r="A31" s="413"/>
      <c r="D31" s="407" t="s">
        <v>2607</v>
      </c>
      <c r="E31" s="406" t="s">
        <v>475</v>
      </c>
      <c r="F31" s="406" t="s">
        <v>2613</v>
      </c>
      <c r="G31" s="406" t="s">
        <v>499</v>
      </c>
      <c r="H31" s="406" t="s">
        <v>1382</v>
      </c>
      <c r="I31" s="406" t="s">
        <v>1380</v>
      </c>
      <c r="J31" s="406" t="s">
        <v>2476</v>
      </c>
    </row>
    <row r="32" spans="1:10" ht="15" x14ac:dyDescent="0.25">
      <c r="A32" s="413"/>
      <c r="F32" s="406" t="s">
        <v>2614</v>
      </c>
      <c r="G32" s="406" t="s">
        <v>499</v>
      </c>
      <c r="H32" s="406" t="s">
        <v>1384</v>
      </c>
      <c r="I32" s="406" t="s">
        <v>1380</v>
      </c>
      <c r="J32" s="406" t="s">
        <v>2476</v>
      </c>
    </row>
    <row r="33" spans="1:10" ht="15" x14ac:dyDescent="0.25">
      <c r="A33" s="413"/>
      <c r="F33" s="406" t="s">
        <v>2615</v>
      </c>
      <c r="G33" s="406" t="s">
        <v>499</v>
      </c>
      <c r="H33" s="406" t="s">
        <v>1383</v>
      </c>
      <c r="I33" s="406" t="s">
        <v>1380</v>
      </c>
      <c r="J33" s="406" t="s">
        <v>2476</v>
      </c>
    </row>
    <row r="34" spans="1:10" ht="15" x14ac:dyDescent="0.25">
      <c r="A34" s="413"/>
      <c r="F34" s="406" t="s">
        <v>2616</v>
      </c>
      <c r="G34" s="406" t="s">
        <v>499</v>
      </c>
      <c r="H34" s="406" t="s">
        <v>1379</v>
      </c>
      <c r="I34" s="406" t="s">
        <v>1380</v>
      </c>
      <c r="J34" s="406" t="s">
        <v>2476</v>
      </c>
    </row>
    <row r="35" spans="1:10" ht="15" x14ac:dyDescent="0.25">
      <c r="A35" s="413"/>
      <c r="F35" s="406" t="s">
        <v>2617</v>
      </c>
      <c r="G35" s="406" t="s">
        <v>499</v>
      </c>
      <c r="H35" s="406" t="s">
        <v>1385</v>
      </c>
      <c r="I35" s="406" t="s">
        <v>1380</v>
      </c>
      <c r="J35" s="406" t="s">
        <v>2476</v>
      </c>
    </row>
    <row r="36" spans="1:10" ht="26.25" x14ac:dyDescent="0.25">
      <c r="A36" s="413"/>
      <c r="D36" s="407" t="s">
        <v>2626</v>
      </c>
      <c r="E36" s="406" t="s">
        <v>475</v>
      </c>
      <c r="F36" s="406" t="s">
        <v>2654</v>
      </c>
      <c r="G36" s="406" t="s">
        <v>2655</v>
      </c>
      <c r="H36" s="406" t="s">
        <v>1407</v>
      </c>
      <c r="I36" s="406" t="s">
        <v>2656</v>
      </c>
      <c r="J36" s="406" t="s">
        <v>1449</v>
      </c>
    </row>
    <row r="37" spans="1:10" ht="15" x14ac:dyDescent="0.25">
      <c r="A37" s="413"/>
      <c r="F37" s="406" t="s">
        <v>2657</v>
      </c>
      <c r="G37" s="406" t="s">
        <v>1448</v>
      </c>
      <c r="H37" s="406" t="s">
        <v>1407</v>
      </c>
      <c r="I37" s="406" t="s">
        <v>2656</v>
      </c>
      <c r="J37" s="406" t="s">
        <v>1449</v>
      </c>
    </row>
    <row r="38" spans="1:10" ht="26.25" x14ac:dyDescent="0.25">
      <c r="A38" s="413"/>
      <c r="D38" s="407" t="s">
        <v>2627</v>
      </c>
      <c r="E38" s="406" t="s">
        <v>475</v>
      </c>
      <c r="F38" s="406" t="s">
        <v>2658</v>
      </c>
      <c r="G38" s="406" t="s">
        <v>527</v>
      </c>
      <c r="H38" s="406" t="s">
        <v>1407</v>
      </c>
      <c r="I38" s="406" t="s">
        <v>2659</v>
      </c>
      <c r="J38" s="406" t="s">
        <v>2476</v>
      </c>
    </row>
    <row r="39" spans="1:10" ht="15" x14ac:dyDescent="0.25">
      <c r="A39" s="413"/>
      <c r="F39" s="406" t="s">
        <v>2660</v>
      </c>
      <c r="G39" s="406" t="s">
        <v>1456</v>
      </c>
      <c r="H39" s="406" t="s">
        <v>1407</v>
      </c>
      <c r="I39" s="406" t="s">
        <v>2659</v>
      </c>
      <c r="J39" s="406" t="s">
        <v>2476</v>
      </c>
    </row>
    <row r="40" spans="1:10" ht="26.25" x14ac:dyDescent="0.25">
      <c r="A40" s="413"/>
      <c r="D40" s="407" t="s">
        <v>2628</v>
      </c>
      <c r="E40" s="406" t="s">
        <v>475</v>
      </c>
      <c r="F40" s="406" t="s">
        <v>2661</v>
      </c>
      <c r="G40" s="406" t="s">
        <v>527</v>
      </c>
      <c r="H40" s="406" t="s">
        <v>1407</v>
      </c>
      <c r="I40" s="406" t="s">
        <v>2662</v>
      </c>
      <c r="J40" s="406" t="s">
        <v>2476</v>
      </c>
    </row>
    <row r="41" spans="1:10" ht="15" x14ac:dyDescent="0.25">
      <c r="A41" s="413"/>
      <c r="F41" s="406" t="s">
        <v>2663</v>
      </c>
      <c r="G41" s="406" t="s">
        <v>1456</v>
      </c>
      <c r="H41" s="406" t="s">
        <v>1407</v>
      </c>
      <c r="I41" s="406" t="s">
        <v>2662</v>
      </c>
      <c r="J41" s="406" t="s">
        <v>2476</v>
      </c>
    </row>
    <row r="42" spans="1:10" ht="15" x14ac:dyDescent="0.25">
      <c r="A42" s="413"/>
      <c r="D42" s="407" t="s">
        <v>2629</v>
      </c>
      <c r="E42" s="406" t="s">
        <v>475</v>
      </c>
      <c r="F42" s="406" t="s">
        <v>2664</v>
      </c>
      <c r="G42" s="406" t="s">
        <v>499</v>
      </c>
      <c r="H42" s="406" t="s">
        <v>1407</v>
      </c>
      <c r="I42" s="406" t="s">
        <v>2665</v>
      </c>
      <c r="J42" s="406" t="s">
        <v>2476</v>
      </c>
    </row>
    <row r="43" spans="1:10" ht="15" x14ac:dyDescent="0.25">
      <c r="A43" s="413"/>
      <c r="F43" s="406" t="s">
        <v>2666</v>
      </c>
      <c r="G43" s="406" t="s">
        <v>1433</v>
      </c>
      <c r="H43" s="406" t="s">
        <v>1407</v>
      </c>
      <c r="I43" s="406" t="s">
        <v>2665</v>
      </c>
      <c r="J43" s="406" t="s">
        <v>2476</v>
      </c>
    </row>
    <row r="44" spans="1:10" ht="15" x14ac:dyDescent="0.25">
      <c r="A44" s="413"/>
      <c r="D44" s="407" t="s">
        <v>2630</v>
      </c>
      <c r="E44" s="406" t="s">
        <v>505</v>
      </c>
      <c r="F44" s="406" t="s">
        <v>2667</v>
      </c>
      <c r="G44" s="406" t="s">
        <v>499</v>
      </c>
      <c r="H44" s="406" t="s">
        <v>1407</v>
      </c>
      <c r="I44" s="406" t="s">
        <v>2668</v>
      </c>
      <c r="J44" s="406" t="s">
        <v>2476</v>
      </c>
    </row>
    <row r="45" spans="1:10" ht="15" x14ac:dyDescent="0.25">
      <c r="A45" s="413"/>
      <c r="F45" s="406" t="s">
        <v>2602</v>
      </c>
      <c r="G45" s="406" t="s">
        <v>1433</v>
      </c>
      <c r="H45" s="406" t="s">
        <v>1407</v>
      </c>
      <c r="I45" s="406" t="s">
        <v>2668</v>
      </c>
      <c r="J45" s="406" t="s">
        <v>2476</v>
      </c>
    </row>
    <row r="46" spans="1:10" ht="15" x14ac:dyDescent="0.25">
      <c r="A46" s="413"/>
      <c r="D46" s="413"/>
      <c r="E46" s="289"/>
      <c r="F46" s="413"/>
      <c r="G46" s="413"/>
      <c r="H46" s="289"/>
      <c r="I46" s="289"/>
      <c r="J46" s="289"/>
    </row>
    <row r="47" spans="1:10" ht="15" x14ac:dyDescent="0.25">
      <c r="A47" s="413"/>
      <c r="D47" s="413"/>
      <c r="E47" s="289"/>
      <c r="F47" s="413"/>
      <c r="G47" s="413"/>
      <c r="H47" s="289"/>
      <c r="I47" s="289"/>
      <c r="J47" s="289"/>
    </row>
    <row r="48" spans="1:10" ht="15" x14ac:dyDescent="0.25">
      <c r="A48" s="413"/>
      <c r="D48" s="413"/>
      <c r="E48" s="289"/>
      <c r="F48" s="413"/>
      <c r="G48" s="413"/>
      <c r="H48" s="289"/>
      <c r="I48" s="289"/>
      <c r="J48" s="289"/>
    </row>
    <row r="49" spans="1:10" ht="15" x14ac:dyDescent="0.25">
      <c r="A49" s="413"/>
      <c r="D49" s="413"/>
      <c r="E49" s="289"/>
      <c r="F49" s="413"/>
      <c r="G49" s="413"/>
      <c r="H49" s="289"/>
      <c r="I49" s="289"/>
      <c r="J49" s="289"/>
    </row>
    <row r="50" spans="1:10" ht="15" x14ac:dyDescent="0.25">
      <c r="A50" s="413"/>
      <c r="D50" s="413"/>
      <c r="E50" s="289"/>
      <c r="F50" s="413"/>
      <c r="G50" s="413"/>
      <c r="H50" s="289"/>
      <c r="I50" s="289"/>
      <c r="J50" s="289"/>
    </row>
    <row r="51" spans="1:10" ht="15" x14ac:dyDescent="0.25">
      <c r="D51" s="413"/>
      <c r="E51" s="289"/>
      <c r="F51" s="413"/>
      <c r="G51" s="413"/>
      <c r="H51" s="289"/>
      <c r="I51" s="289"/>
      <c r="J51" s="289"/>
    </row>
    <row r="52" spans="1:10" ht="15" x14ac:dyDescent="0.25">
      <c r="D52" s="413"/>
      <c r="E52" s="289"/>
      <c r="F52" s="413"/>
      <c r="G52" s="413"/>
      <c r="H52" s="289"/>
      <c r="I52" s="289"/>
      <c r="J52" s="289"/>
    </row>
    <row r="53" spans="1:10" ht="15" x14ac:dyDescent="0.25">
      <c r="D53" s="413"/>
      <c r="E53" s="289"/>
      <c r="F53" s="413"/>
      <c r="G53" s="413"/>
      <c r="H53" s="289"/>
      <c r="I53" s="289"/>
      <c r="J53" s="289"/>
    </row>
    <row r="54" spans="1:10" ht="15" x14ac:dyDescent="0.25">
      <c r="D54" s="413"/>
      <c r="E54" s="289"/>
      <c r="F54" s="413"/>
      <c r="G54" s="413"/>
      <c r="H54" s="289"/>
      <c r="I54" s="289"/>
      <c r="J54" s="289"/>
    </row>
    <row r="55" spans="1:10" ht="15" x14ac:dyDescent="0.25">
      <c r="D55" s="413"/>
      <c r="E55" s="289"/>
      <c r="F55" s="413"/>
      <c r="G55" s="413"/>
      <c r="H55" s="289"/>
      <c r="I55" s="289"/>
      <c r="J55" s="289"/>
    </row>
    <row r="56" spans="1:10" ht="15" x14ac:dyDescent="0.25">
      <c r="D56" s="413"/>
      <c r="E56" s="289"/>
      <c r="F56" s="413"/>
      <c r="G56" s="413"/>
      <c r="H56" s="289"/>
      <c r="I56" s="289"/>
      <c r="J56" s="289"/>
    </row>
    <row r="57" spans="1:10" ht="15" x14ac:dyDescent="0.25">
      <c r="D57" s="413"/>
      <c r="E57" s="289"/>
      <c r="F57" s="413"/>
      <c r="G57" s="413"/>
      <c r="H57" s="289"/>
      <c r="I57" s="289"/>
      <c r="J57" s="289"/>
    </row>
    <row r="58" spans="1:10" ht="15" x14ac:dyDescent="0.25">
      <c r="D58" s="413"/>
      <c r="E58" s="289"/>
      <c r="F58" s="413"/>
      <c r="G58" s="413"/>
      <c r="H58" s="289"/>
      <c r="I58" s="289"/>
      <c r="J58" s="289"/>
    </row>
    <row r="59" spans="1:10" ht="15" x14ac:dyDescent="0.25">
      <c r="D59" s="413"/>
      <c r="E59" s="289"/>
      <c r="F59" s="413"/>
      <c r="G59" s="413"/>
      <c r="H59" s="289"/>
      <c r="I59" s="289"/>
      <c r="J59" s="289"/>
    </row>
    <row r="60" spans="1:10" ht="15" x14ac:dyDescent="0.25">
      <c r="D60" s="413"/>
      <c r="E60" s="289"/>
      <c r="F60" s="413"/>
      <c r="G60" s="413"/>
      <c r="H60" s="289"/>
      <c r="I60" s="289"/>
      <c r="J60" s="289"/>
    </row>
    <row r="61" spans="1:10" ht="15" x14ac:dyDescent="0.25">
      <c r="D61" s="413"/>
      <c r="E61" s="289"/>
      <c r="F61" s="413"/>
      <c r="G61" s="413"/>
      <c r="H61" s="289"/>
      <c r="I61" s="289"/>
      <c r="J61" s="289"/>
    </row>
    <row r="62" spans="1:10" ht="15" x14ac:dyDescent="0.25">
      <c r="D62" s="413"/>
      <c r="E62" s="289"/>
      <c r="F62" s="413"/>
      <c r="G62" s="413"/>
      <c r="H62" s="289"/>
      <c r="I62" s="289"/>
      <c r="J62" s="289"/>
    </row>
    <row r="63" spans="1:10" ht="15" x14ac:dyDescent="0.25">
      <c r="D63" s="413"/>
      <c r="E63" s="289"/>
      <c r="F63" s="413"/>
      <c r="G63" s="413"/>
      <c r="H63" s="289"/>
      <c r="I63" s="289"/>
      <c r="J63" s="289"/>
    </row>
    <row r="64" spans="1:10" ht="15" x14ac:dyDescent="0.25">
      <c r="D64" s="413"/>
      <c r="E64" s="289"/>
      <c r="F64" s="413"/>
      <c r="G64" s="413"/>
      <c r="H64" s="289"/>
      <c r="I64" s="289"/>
      <c r="J64" s="289"/>
    </row>
    <row r="65" spans="4:10" ht="15" x14ac:dyDescent="0.25">
      <c r="D65" s="413"/>
      <c r="E65" s="289"/>
      <c r="F65" s="413"/>
      <c r="G65" s="413"/>
      <c r="H65" s="289"/>
      <c r="I65" s="289"/>
      <c r="J65" s="289"/>
    </row>
    <row r="66" spans="4:10" ht="15" x14ac:dyDescent="0.25">
      <c r="D66" s="413"/>
      <c r="E66" s="289"/>
      <c r="F66" s="413"/>
      <c r="G66" s="413"/>
      <c r="H66" s="289"/>
      <c r="I66" s="289"/>
      <c r="J66" s="289"/>
    </row>
    <row r="67" spans="4:10" ht="15" x14ac:dyDescent="0.25">
      <c r="D67" s="413"/>
      <c r="E67" s="289"/>
      <c r="F67" s="413"/>
      <c r="G67" s="413"/>
      <c r="H67" s="289"/>
      <c r="I67" s="289"/>
      <c r="J67" s="289"/>
    </row>
    <row r="68" spans="4:10" ht="15" x14ac:dyDescent="0.25">
      <c r="D68" s="413"/>
      <c r="E68" s="289"/>
      <c r="F68" s="413"/>
      <c r="G68" s="413"/>
      <c r="H68" s="289"/>
      <c r="I68" s="289"/>
      <c r="J68" s="289"/>
    </row>
    <row r="69" spans="4:10" ht="15" x14ac:dyDescent="0.25">
      <c r="D69" s="413"/>
      <c r="E69" s="289"/>
      <c r="F69" s="413"/>
      <c r="G69" s="413"/>
      <c r="H69" s="289"/>
      <c r="I69" s="289"/>
      <c r="J69" s="289"/>
    </row>
    <row r="70" spans="4:10" ht="15" x14ac:dyDescent="0.25">
      <c r="D70" s="413"/>
      <c r="E70" s="289"/>
      <c r="F70" s="413"/>
      <c r="G70" s="413"/>
      <c r="H70" s="289"/>
      <c r="I70" s="289"/>
      <c r="J70" s="289"/>
    </row>
    <row r="71" spans="4:10" ht="15" x14ac:dyDescent="0.25">
      <c r="D71" s="413"/>
      <c r="E71" s="289"/>
      <c r="F71" s="413"/>
      <c r="G71" s="413"/>
      <c r="H71" s="289"/>
      <c r="I71" s="289"/>
      <c r="J71" s="289"/>
    </row>
    <row r="72" spans="4:10" ht="15" x14ac:dyDescent="0.25">
      <c r="D72" s="413"/>
      <c r="E72" s="289"/>
      <c r="F72" s="413"/>
      <c r="G72" s="413"/>
      <c r="H72" s="289"/>
      <c r="I72" s="289"/>
      <c r="J72" s="289"/>
    </row>
    <row r="73" spans="4:10" ht="15" x14ac:dyDescent="0.25">
      <c r="D73" s="413"/>
      <c r="E73" s="289"/>
      <c r="F73" s="413"/>
      <c r="G73" s="413"/>
      <c r="H73" s="289"/>
      <c r="I73" s="289"/>
      <c r="J73" s="289"/>
    </row>
    <row r="74" spans="4:10" ht="15" x14ac:dyDescent="0.25">
      <c r="D74" s="413"/>
      <c r="E74" s="289"/>
      <c r="F74" s="413"/>
      <c r="G74" s="413"/>
      <c r="H74" s="289"/>
      <c r="I74" s="289"/>
      <c r="J74" s="289"/>
    </row>
    <row r="75" spans="4:10" ht="15" x14ac:dyDescent="0.25">
      <c r="D75" s="413"/>
      <c r="E75" s="289"/>
      <c r="F75" s="413"/>
      <c r="G75" s="413"/>
      <c r="H75" s="289"/>
      <c r="I75" s="289"/>
      <c r="J75" s="289"/>
    </row>
    <row r="76" spans="4:10" ht="15" x14ac:dyDescent="0.25">
      <c r="D76" s="413"/>
      <c r="E76" s="289"/>
      <c r="F76" s="413"/>
      <c r="G76" s="413"/>
      <c r="H76" s="289"/>
      <c r="I76" s="289"/>
      <c r="J76" s="289"/>
    </row>
    <row r="77" spans="4:10" ht="15" x14ac:dyDescent="0.25">
      <c r="D77" s="413"/>
      <c r="E77" s="289"/>
      <c r="F77" s="413"/>
      <c r="G77" s="413"/>
      <c r="H77" s="289"/>
      <c r="I77" s="289"/>
      <c r="J77" s="289"/>
    </row>
    <row r="78" spans="4:10" ht="15" x14ac:dyDescent="0.25">
      <c r="D78" s="413"/>
      <c r="E78" s="289"/>
      <c r="F78" s="413"/>
      <c r="G78" s="413"/>
      <c r="H78" s="289"/>
      <c r="I78" s="289"/>
      <c r="J78" s="289"/>
    </row>
    <row r="79" spans="4:10" ht="15" x14ac:dyDescent="0.25">
      <c r="D79" s="413"/>
      <c r="E79" s="289"/>
      <c r="F79" s="413"/>
      <c r="G79" s="413"/>
      <c r="H79" s="289"/>
      <c r="I79" s="289"/>
      <c r="J79" s="289"/>
    </row>
    <row r="80" spans="4:10" ht="15" x14ac:dyDescent="0.25">
      <c r="D80" s="413"/>
      <c r="E80" s="289"/>
      <c r="F80" s="413"/>
      <c r="G80" s="413"/>
      <c r="H80" s="289"/>
      <c r="I80" s="289"/>
      <c r="J80" s="289"/>
    </row>
    <row r="81" spans="4:10" ht="15" x14ac:dyDescent="0.25">
      <c r="D81" s="413"/>
      <c r="E81" s="289"/>
      <c r="F81" s="413"/>
      <c r="G81" s="413"/>
      <c r="H81" s="289"/>
      <c r="I81" s="289"/>
      <c r="J81" s="289"/>
    </row>
    <row r="82" spans="4:10" ht="15" x14ac:dyDescent="0.25">
      <c r="D82" s="413"/>
      <c r="E82" s="289"/>
      <c r="F82" s="413"/>
      <c r="G82" s="413"/>
      <c r="H82" s="289"/>
      <c r="I82" s="289"/>
      <c r="J82" s="289"/>
    </row>
    <row r="83" spans="4:10" ht="15" x14ac:dyDescent="0.25">
      <c r="D83" s="413"/>
      <c r="E83" s="289"/>
      <c r="F83" s="413"/>
      <c r="G83" s="413"/>
      <c r="H83" s="289"/>
      <c r="I83" s="289"/>
      <c r="J83" s="289"/>
    </row>
    <row r="84" spans="4:10" ht="15" x14ac:dyDescent="0.25">
      <c r="D84" s="413"/>
      <c r="E84" s="289"/>
      <c r="F84" s="413"/>
      <c r="G84" s="413"/>
      <c r="H84" s="289"/>
      <c r="I84" s="289"/>
      <c r="J84" s="289"/>
    </row>
    <row r="85" spans="4:10" ht="15" x14ac:dyDescent="0.25">
      <c r="D85" s="413"/>
      <c r="E85" s="289"/>
      <c r="F85" s="413"/>
      <c r="G85" s="413"/>
      <c r="H85" s="289"/>
      <c r="I85" s="289"/>
      <c r="J85" s="289"/>
    </row>
    <row r="86" spans="4:10" ht="15" x14ac:dyDescent="0.25">
      <c r="D86" s="413"/>
      <c r="E86" s="289"/>
      <c r="F86" s="413"/>
      <c r="G86" s="413"/>
      <c r="H86" s="289"/>
      <c r="I86" s="289"/>
      <c r="J86" s="289"/>
    </row>
    <row r="87" spans="4:10" ht="15" x14ac:dyDescent="0.25">
      <c r="D87" s="413"/>
      <c r="E87" s="289"/>
      <c r="F87" s="413"/>
      <c r="G87" s="413"/>
      <c r="H87" s="289"/>
      <c r="I87" s="289"/>
      <c r="J87" s="289"/>
    </row>
    <row r="88" spans="4:10" ht="15" x14ac:dyDescent="0.25">
      <c r="D88" s="413"/>
      <c r="E88" s="289"/>
      <c r="F88" s="413"/>
      <c r="G88" s="413"/>
      <c r="H88" s="289"/>
      <c r="I88" s="289"/>
      <c r="J88" s="289"/>
    </row>
    <row r="89" spans="4:10" ht="15" x14ac:dyDescent="0.25">
      <c r="D89" s="413"/>
      <c r="E89" s="289"/>
      <c r="F89" s="413"/>
      <c r="G89" s="413"/>
      <c r="H89" s="289"/>
      <c r="I89" s="289"/>
      <c r="J89" s="289"/>
    </row>
    <row r="90" spans="4:10" ht="15" x14ac:dyDescent="0.25">
      <c r="D90" s="413"/>
      <c r="E90" s="289"/>
      <c r="F90" s="413"/>
      <c r="G90" s="413"/>
      <c r="H90" s="289"/>
      <c r="I90" s="289"/>
      <c r="J90" s="289"/>
    </row>
    <row r="91" spans="4:10" ht="15" x14ac:dyDescent="0.25">
      <c r="D91" s="413"/>
      <c r="E91" s="289"/>
      <c r="F91" s="413"/>
      <c r="G91" s="413"/>
      <c r="H91" s="289"/>
      <c r="I91" s="289"/>
      <c r="J91" s="289"/>
    </row>
    <row r="92" spans="4:10" ht="15" x14ac:dyDescent="0.25">
      <c r="D92" s="413"/>
      <c r="E92" s="289"/>
      <c r="F92" s="413"/>
      <c r="G92" s="413"/>
      <c r="H92" s="289"/>
      <c r="I92" s="289"/>
      <c r="J92" s="289"/>
    </row>
    <row r="93" spans="4:10" ht="15" x14ac:dyDescent="0.25">
      <c r="D93" s="413"/>
      <c r="E93" s="289"/>
      <c r="F93" s="413"/>
      <c r="G93" s="413"/>
      <c r="H93" s="289"/>
      <c r="I93" s="289"/>
      <c r="J93" s="289"/>
    </row>
    <row r="94" spans="4:10" ht="15" x14ac:dyDescent="0.25">
      <c r="D94" s="413"/>
      <c r="E94" s="289"/>
      <c r="F94" s="413"/>
      <c r="G94" s="413"/>
      <c r="H94" s="289"/>
      <c r="I94" s="289"/>
      <c r="J94" s="289"/>
    </row>
    <row r="95" spans="4:10" ht="15" x14ac:dyDescent="0.25">
      <c r="D95" s="413"/>
      <c r="E95" s="289"/>
      <c r="F95" s="413"/>
      <c r="G95" s="413"/>
      <c r="H95" s="289"/>
      <c r="I95" s="289"/>
      <c r="J95" s="289"/>
    </row>
    <row r="96" spans="4:10" ht="15" x14ac:dyDescent="0.25">
      <c r="D96" s="413"/>
      <c r="E96" s="289"/>
      <c r="F96" s="413"/>
      <c r="G96" s="413"/>
      <c r="H96" s="289"/>
      <c r="I96" s="289"/>
      <c r="J96" s="289"/>
    </row>
    <row r="97" spans="4:10" ht="15" x14ac:dyDescent="0.25">
      <c r="D97" s="413"/>
      <c r="E97" s="289"/>
      <c r="F97" s="413"/>
      <c r="G97" s="413"/>
      <c r="H97" s="289"/>
      <c r="I97" s="289"/>
      <c r="J97" s="289"/>
    </row>
    <row r="98" spans="4:10" ht="15" x14ac:dyDescent="0.25">
      <c r="D98" s="413"/>
      <c r="E98" s="289"/>
      <c r="F98" s="413"/>
      <c r="G98" s="413"/>
      <c r="H98" s="289"/>
      <c r="I98" s="289"/>
      <c r="J98" s="289"/>
    </row>
    <row r="99" spans="4:10" ht="15" x14ac:dyDescent="0.25">
      <c r="D99" s="413"/>
      <c r="E99" s="289"/>
      <c r="F99" s="413"/>
      <c r="G99" s="413"/>
      <c r="H99" s="289"/>
      <c r="I99" s="289"/>
      <c r="J99" s="289"/>
    </row>
    <row r="100" spans="4:10" ht="15" x14ac:dyDescent="0.25">
      <c r="D100" s="413"/>
      <c r="E100" s="289"/>
      <c r="F100" s="413"/>
      <c r="G100" s="413"/>
      <c r="H100" s="289"/>
      <c r="I100" s="289"/>
      <c r="J100" s="289"/>
    </row>
    <row r="101" spans="4:10" ht="15" x14ac:dyDescent="0.25">
      <c r="D101" s="413"/>
      <c r="E101" s="289"/>
      <c r="F101" s="413"/>
      <c r="G101" s="413"/>
      <c r="H101" s="289"/>
      <c r="I101" s="289"/>
      <c r="J101" s="289"/>
    </row>
    <row r="102" spans="4:10" ht="15" x14ac:dyDescent="0.25">
      <c r="D102" s="413"/>
      <c r="E102" s="289"/>
      <c r="F102" s="413"/>
      <c r="G102" s="413"/>
      <c r="H102" s="289"/>
      <c r="I102" s="289"/>
      <c r="J102" s="289"/>
    </row>
    <row r="103" spans="4:10" ht="15" x14ac:dyDescent="0.25">
      <c r="D103" s="413"/>
      <c r="E103" s="289"/>
      <c r="F103" s="413"/>
      <c r="G103" s="413"/>
      <c r="H103" s="289"/>
      <c r="I103" s="289"/>
      <c r="J103" s="289"/>
    </row>
    <row r="104" spans="4:10" ht="15" x14ac:dyDescent="0.25">
      <c r="D104" s="413"/>
      <c r="E104" s="289"/>
      <c r="F104" s="413"/>
      <c r="G104" s="413"/>
      <c r="H104" s="289"/>
      <c r="I104" s="289"/>
      <c r="J104" s="289"/>
    </row>
    <row r="105" spans="4:10" ht="15" x14ac:dyDescent="0.25">
      <c r="D105" s="413"/>
      <c r="E105" s="289"/>
      <c r="F105" s="413"/>
      <c r="G105" s="413"/>
      <c r="H105" s="289"/>
      <c r="I105" s="289"/>
      <c r="J105" s="289"/>
    </row>
    <row r="106" spans="4:10" ht="15" x14ac:dyDescent="0.25">
      <c r="D106" s="413"/>
      <c r="E106" s="289"/>
      <c r="F106" s="413"/>
      <c r="G106" s="413"/>
      <c r="H106" s="289"/>
      <c r="I106" s="289"/>
      <c r="J106" s="289"/>
    </row>
    <row r="107" spans="4:10" ht="15" x14ac:dyDescent="0.25">
      <c r="D107" s="413"/>
      <c r="E107" s="289"/>
      <c r="F107" s="413"/>
      <c r="G107" s="413"/>
      <c r="H107" s="289"/>
      <c r="I107" s="289"/>
      <c r="J107" s="289"/>
    </row>
    <row r="108" spans="4:10" ht="15" x14ac:dyDescent="0.25">
      <c r="D108" s="413"/>
      <c r="E108" s="289"/>
      <c r="F108" s="413"/>
      <c r="G108" s="413"/>
      <c r="H108" s="289"/>
      <c r="I108" s="289"/>
      <c r="J108" s="289"/>
    </row>
    <row r="109" spans="4:10" ht="15" x14ac:dyDescent="0.25">
      <c r="D109" s="413"/>
      <c r="E109" s="289"/>
      <c r="F109" s="413"/>
      <c r="G109" s="413"/>
      <c r="H109" s="289"/>
      <c r="I109" s="289"/>
      <c r="J109" s="289"/>
    </row>
    <row r="110" spans="4:10" ht="15" x14ac:dyDescent="0.25">
      <c r="D110" s="413"/>
      <c r="E110" s="289"/>
      <c r="F110" s="413"/>
      <c r="G110" s="413"/>
      <c r="H110" s="289"/>
      <c r="I110" s="289"/>
      <c r="J110" s="289"/>
    </row>
    <row r="111" spans="4:10" ht="15" x14ac:dyDescent="0.25">
      <c r="D111" s="413"/>
      <c r="E111" s="289"/>
      <c r="F111" s="413"/>
      <c r="G111" s="413"/>
      <c r="H111" s="289"/>
      <c r="I111" s="289"/>
      <c r="J111" s="289"/>
    </row>
    <row r="112" spans="4:10" ht="15" x14ac:dyDescent="0.25">
      <c r="D112" s="413"/>
      <c r="E112" s="289"/>
      <c r="F112" s="413"/>
      <c r="G112" s="413"/>
      <c r="H112" s="289"/>
      <c r="I112" s="289"/>
      <c r="J112" s="289"/>
    </row>
    <row r="113" spans="4:10" ht="15" x14ac:dyDescent="0.25">
      <c r="D113" s="413"/>
      <c r="E113" s="289"/>
      <c r="F113" s="413"/>
      <c r="G113" s="413"/>
      <c r="H113" s="289"/>
      <c r="I113" s="289"/>
      <c r="J113" s="289"/>
    </row>
    <row r="114" spans="4:10" ht="15" x14ac:dyDescent="0.25">
      <c r="D114" s="413"/>
      <c r="E114" s="289"/>
      <c r="F114" s="413"/>
      <c r="G114" s="413"/>
      <c r="H114" s="289"/>
      <c r="I114" s="289"/>
      <c r="J114" s="289"/>
    </row>
    <row r="115" spans="4:10" ht="15" x14ac:dyDescent="0.25">
      <c r="D115" s="413"/>
      <c r="E115" s="289"/>
      <c r="F115" s="413"/>
      <c r="G115" s="413"/>
      <c r="H115" s="289"/>
      <c r="I115" s="289"/>
      <c r="J115" s="289"/>
    </row>
    <row r="116" spans="4:10" ht="15" x14ac:dyDescent="0.25">
      <c r="D116" s="413"/>
      <c r="E116" s="289"/>
      <c r="F116" s="413"/>
      <c r="G116" s="413"/>
      <c r="H116" s="289"/>
      <c r="I116" s="289"/>
      <c r="J116" s="289"/>
    </row>
    <row r="117" spans="4:10" ht="15" x14ac:dyDescent="0.25">
      <c r="D117" s="413"/>
      <c r="E117" s="289"/>
      <c r="F117" s="413"/>
      <c r="G117" s="413"/>
      <c r="H117" s="289"/>
      <c r="I117" s="289"/>
      <c r="J117" s="289"/>
    </row>
    <row r="118" spans="4:10" ht="15" x14ac:dyDescent="0.25">
      <c r="D118" s="413"/>
      <c r="E118" s="289"/>
      <c r="F118" s="413"/>
      <c r="G118" s="413"/>
      <c r="H118" s="289"/>
      <c r="I118" s="289"/>
      <c r="J118" s="289"/>
    </row>
    <row r="119" spans="4:10" ht="15" x14ac:dyDescent="0.25">
      <c r="D119" s="413"/>
      <c r="E119" s="289"/>
      <c r="F119" s="413"/>
      <c r="G119" s="413"/>
      <c r="H119" s="289"/>
      <c r="I119" s="289"/>
      <c r="J119" s="289"/>
    </row>
    <row r="120" spans="4:10" ht="15" x14ac:dyDescent="0.25">
      <c r="D120" s="413"/>
      <c r="E120" s="289"/>
      <c r="F120" s="413"/>
      <c r="G120" s="413"/>
      <c r="H120" s="289"/>
      <c r="I120" s="289"/>
      <c r="J120" s="289"/>
    </row>
  </sheetData>
  <mergeCells count="2">
    <mergeCell ref="A2:D2"/>
    <mergeCell ref="A1:B1"/>
  </mergeCells>
  <pageMargins left="0.25" right="0.25" top="0.75" bottom="0.75" header="0.3" footer="0.3"/>
  <pageSetup paperSize="3" scale="67"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2769" r:id="rId6" name="Button 1">
              <controlPr defaultSize="0" print="0" autoFill="0" autoPict="0" macro="[0]!Macro7">
                <anchor moveWithCells="1">
                  <from>
                    <xdr:col>0</xdr:col>
                    <xdr:colOff>371475</xdr:colOff>
                    <xdr:row>6</xdr:row>
                    <xdr:rowOff>123825</xdr:rowOff>
                  </from>
                  <to>
                    <xdr:col>0</xdr:col>
                    <xdr:colOff>4076700</xdr:colOff>
                    <xdr:row>6</xdr:row>
                    <xdr:rowOff>695325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'Dropdown lists'!$AE$2:$AE$3</xm:f>
          </x14:formula1>
          <xm:sqref>B51:B101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G105"/>
  <sheetViews>
    <sheetView topLeftCell="A33" workbookViewId="0">
      <selection sqref="A1:G36"/>
    </sheetView>
  </sheetViews>
  <sheetFormatPr defaultColWidth="9.140625" defaultRowHeight="31.5" customHeight="1" x14ac:dyDescent="0.2"/>
  <cols>
    <col min="1" max="1" width="46.140625" style="309" customWidth="1"/>
    <col min="2" max="2" width="21.42578125" style="309" customWidth="1"/>
    <col min="3" max="3" width="22.28515625" style="309" customWidth="1"/>
    <col min="4" max="4" width="38.85546875" style="309" customWidth="1"/>
    <col min="5" max="5" width="28.7109375" style="309" customWidth="1"/>
    <col min="6" max="16384" width="9.140625" style="309"/>
  </cols>
  <sheetData>
    <row r="1" spans="1:7" ht="31.5" customHeight="1" thickBot="1" x14ac:dyDescent="0.35">
      <c r="A1" s="423" t="s">
        <v>2333</v>
      </c>
      <c r="B1" s="423"/>
      <c r="C1" s="423"/>
      <c r="D1" s="423"/>
      <c r="E1" s="423"/>
      <c r="F1" s="423"/>
      <c r="G1" s="423"/>
    </row>
    <row r="2" spans="1:7" ht="63" customHeight="1" x14ac:dyDescent="0.2">
      <c r="A2" s="424" t="s">
        <v>2530</v>
      </c>
      <c r="B2" s="424"/>
      <c r="C2" s="424"/>
      <c r="D2" s="424"/>
      <c r="E2" s="424"/>
      <c r="F2" s="311"/>
      <c r="G2" s="311"/>
    </row>
    <row r="3" spans="1:7" ht="21" customHeight="1" x14ac:dyDescent="0.2">
      <c r="A3" s="425" t="s">
        <v>2531</v>
      </c>
      <c r="B3" s="425"/>
      <c r="C3" s="425"/>
      <c r="D3" s="425"/>
      <c r="E3" s="425"/>
      <c r="F3" s="311"/>
      <c r="G3" s="311"/>
    </row>
    <row r="4" spans="1:7" ht="46.5" customHeight="1" x14ac:dyDescent="0.2">
      <c r="A4" s="312" t="s">
        <v>2523</v>
      </c>
      <c r="B4" s="312" t="s">
        <v>1371</v>
      </c>
      <c r="C4" s="277" t="s">
        <v>1362</v>
      </c>
      <c r="D4" s="277" t="s">
        <v>2529</v>
      </c>
      <c r="E4" s="277" t="s">
        <v>1365</v>
      </c>
    </row>
    <row r="5" spans="1:7" ht="31.5" customHeight="1" x14ac:dyDescent="0.2">
      <c r="A5" s="313" t="str">
        <f>DT!B2</f>
        <v>Coon Creek Watershed District WRAPS 2010-County Ditch 17-(07010206-557)-TP</v>
      </c>
      <c r="B5" s="313" t="str">
        <f>IF(ISNUMBER(SEARCH("-TP",A5)),"TP",IF(ISNUMBER(SEARCH("-TSS",A5)),"TSS",IF(ISNUMBER(SEARCH("-Total Nitrate",A5)),"Total Nitrate",IF(ISNUMBER(SEARCH("-Total Oxygen Demand",A5)),"Oxygen Demand",IF(ISNUMBER(SEARCH("-Nitrogenous Biological Oxygen Demand",A5)),"Oxygen Demand","")))))</f>
        <v>TP</v>
      </c>
      <c r="C5" s="278">
        <v>2040</v>
      </c>
      <c r="D5" s="418">
        <v>0.19</v>
      </c>
      <c r="E5" s="278" t="s">
        <v>2475</v>
      </c>
    </row>
    <row r="6" spans="1:7" ht="31.5" customHeight="1" x14ac:dyDescent="0.2">
      <c r="A6" s="313" t="str">
        <f>DT!B3</f>
        <v>Coon Creek Watershed District WRAPS 2010-Sand Creek-(07010206-558)-TP</v>
      </c>
      <c r="B6" s="313" t="str">
        <f>IF(ISNUMBER(SEARCH("-TP",A6)),"TP",IF(ISNUMBER(SEARCH("-TSS",A6)),"TSS",IF(ISNUMBER(SEARCH("-Total Nitrate",A6)),"Total Nitrate",IF(ISNUMBER(SEARCH("-Total Oxygen Demand",A6)),"Oxygen Demand",IF(ISNUMBER(SEARCH("-Nitrogenous Biological Oxygen Demand",A6)),"Oxygen Demand","")))))</f>
        <v>TP</v>
      </c>
      <c r="C6" s="278">
        <v>2040</v>
      </c>
      <c r="D6" s="418">
        <v>0.33</v>
      </c>
      <c r="E6" s="278" t="s">
        <v>2475</v>
      </c>
    </row>
    <row r="7" spans="1:7" ht="31.5" customHeight="1" x14ac:dyDescent="0.2">
      <c r="A7" s="313" t="str">
        <f>DT!B4</f>
        <v>Coon Creek Watershed District WRAPS 2010-Unnamed ditch-(07010206-594)-TP</v>
      </c>
      <c r="B7" s="313" t="str">
        <f t="shared" ref="B7:B69" si="0">IF(ISNUMBER(SEARCH("-TP",A7)),"TP",IF(ISNUMBER(SEARCH("-TSS",A7)),"TSS",IF(ISNUMBER(SEARCH("-Total Nitrate",A7)),"Total Nitrate",IF(ISNUMBER(SEARCH("-Total Oxygen Demand",A7)),"Oxygen Demand",IF(ISNUMBER(SEARCH("-Nitrogenous Biological Oxygen Demand",A7)),"Oxygen Demand","")))))</f>
        <v>TP</v>
      </c>
      <c r="C7" s="314">
        <v>2040</v>
      </c>
      <c r="D7" s="418">
        <v>0.09</v>
      </c>
      <c r="E7" s="278" t="s">
        <v>2475</v>
      </c>
    </row>
    <row r="8" spans="1:7" ht="31.5" customHeight="1" x14ac:dyDescent="0.2">
      <c r="A8" s="313" t="str">
        <f>DT!B5</f>
        <v>Coon Creek Watershed District WRAPS 2010-Unnamed ditch-(07010206-594)-TSS</v>
      </c>
      <c r="B8" s="313" t="str">
        <f t="shared" si="0"/>
        <v>TSS</v>
      </c>
      <c r="C8" s="314">
        <v>2040</v>
      </c>
      <c r="D8" s="418">
        <v>0.25</v>
      </c>
      <c r="E8" s="278" t="s">
        <v>2475</v>
      </c>
    </row>
    <row r="9" spans="1:7" ht="31.5" customHeight="1" x14ac:dyDescent="0.2">
      <c r="A9" s="313" t="str">
        <f>DT!B6</f>
        <v>Hardwood Creek Impaired Biota and Dissolved Oxygen TMDL-Hardwood Creek-(07010206-596)-Total Oxygen Demand</v>
      </c>
      <c r="B9" s="313" t="str">
        <f t="shared" si="0"/>
        <v>Oxygen Demand</v>
      </c>
      <c r="C9" s="314">
        <v>2040</v>
      </c>
      <c r="D9" s="278" t="str">
        <f t="shared" ref="D9:D70" si="1">IF(OR(B9="Total Nitrate",B9="Oxygen demand"),"NA","")</f>
        <v>NA</v>
      </c>
      <c r="E9" s="278" t="s">
        <v>241</v>
      </c>
    </row>
    <row r="10" spans="1:7" ht="31.5" customHeight="1" x14ac:dyDescent="0.2">
      <c r="A10" s="313" t="str">
        <f>DT!B7</f>
        <v>Hardwood Creek Impaired Biota and Dissolved Oxygen TMDL-Hardwood Creek-(07010206-596)-TSS</v>
      </c>
      <c r="B10" s="313" t="str">
        <f t="shared" si="0"/>
        <v>TSS</v>
      </c>
      <c r="C10" s="314">
        <v>2040</v>
      </c>
      <c r="D10" s="278" t="s">
        <v>2670</v>
      </c>
      <c r="E10" s="278" t="s">
        <v>2475</v>
      </c>
    </row>
    <row r="11" spans="1:7" ht="31.5" customHeight="1" x14ac:dyDescent="0.2">
      <c r="A11" s="313" t="str">
        <f>DT!B8</f>
        <v>Rice Creek Watershed District Southwest Urban Lakes - Excess Nutrients TMDL-East Moore-(02-0075-01)-TP</v>
      </c>
      <c r="B11" s="313" t="str">
        <f t="shared" si="0"/>
        <v>TP</v>
      </c>
      <c r="C11" s="314">
        <v>2040</v>
      </c>
      <c r="D11" s="418">
        <v>0.26</v>
      </c>
      <c r="E11" s="278" t="s">
        <v>2475</v>
      </c>
    </row>
    <row r="12" spans="1:7" ht="31.5" customHeight="1" x14ac:dyDescent="0.2">
      <c r="A12" s="313" t="str">
        <f>DT!B9</f>
        <v>Rice Creek Watershed District Southwest Urban Lakes - Excess Nutrients TMDL-Pike-(62-0069-00)-TP</v>
      </c>
      <c r="B12" s="313" t="str">
        <f t="shared" si="0"/>
        <v>TP</v>
      </c>
      <c r="C12" s="314">
        <v>2040</v>
      </c>
      <c r="D12" s="418">
        <v>0.46</v>
      </c>
      <c r="E12" s="278" t="s">
        <v>2475</v>
      </c>
    </row>
    <row r="13" spans="1:7" ht="31.5" customHeight="1" x14ac:dyDescent="0.2">
      <c r="A13" s="313" t="str">
        <f>DT!B10</f>
        <v>Silver (West) Lake (Metro)-Silver-(62-0083-00)-TP</v>
      </c>
      <c r="B13" s="313" t="str">
        <f t="shared" si="0"/>
        <v>TP</v>
      </c>
      <c r="C13" s="314">
        <v>2040</v>
      </c>
      <c r="D13" s="418">
        <v>0.17</v>
      </c>
      <c r="E13" s="278" t="s">
        <v>2475</v>
      </c>
    </row>
    <row r="14" spans="1:7" ht="31.5" customHeight="1" x14ac:dyDescent="0.2">
      <c r="A14" s="313" t="str">
        <f>DT!B11</f>
        <v>Vadnais Lake Area WMO-Wilkinson-(62-0043-00)-TP</v>
      </c>
      <c r="B14" s="313" t="str">
        <f t="shared" si="0"/>
        <v>TP</v>
      </c>
      <c r="C14" s="314">
        <v>2040</v>
      </c>
      <c r="D14" s="418">
        <v>0.76</v>
      </c>
      <c r="E14" s="278" t="s">
        <v>2475</v>
      </c>
    </row>
    <row r="15" spans="1:7" ht="31.5" customHeight="1" x14ac:dyDescent="0.2">
      <c r="A15" s="313">
        <f>DT!B12</f>
        <v>0</v>
      </c>
      <c r="B15" s="313" t="str">
        <f t="shared" si="0"/>
        <v/>
      </c>
      <c r="C15" s="314"/>
      <c r="D15" s="278" t="str">
        <f t="shared" si="1"/>
        <v/>
      </c>
      <c r="E15" s="278" t="str">
        <f t="shared" ref="E15:E69" si="2">IF(OR(B15="Total Nitrate",B15="Oxygen demand"),"NA","")</f>
        <v/>
      </c>
    </row>
    <row r="16" spans="1:7" ht="31.5" customHeight="1" x14ac:dyDescent="0.2">
      <c r="A16" s="313">
        <f>DT!B13</f>
        <v>0</v>
      </c>
      <c r="B16" s="313" t="str">
        <f t="shared" si="0"/>
        <v/>
      </c>
      <c r="C16" s="314"/>
      <c r="D16" s="278" t="str">
        <f t="shared" si="1"/>
        <v/>
      </c>
      <c r="E16" s="278" t="str">
        <f t="shared" si="2"/>
        <v/>
      </c>
    </row>
    <row r="17" spans="1:5" ht="31.5" customHeight="1" x14ac:dyDescent="0.2">
      <c r="A17" s="313">
        <f>DT!B14</f>
        <v>0</v>
      </c>
      <c r="B17" s="313" t="str">
        <f t="shared" si="0"/>
        <v/>
      </c>
      <c r="C17" s="314"/>
      <c r="D17" s="278" t="str">
        <f t="shared" si="1"/>
        <v/>
      </c>
      <c r="E17" s="278" t="str">
        <f t="shared" si="2"/>
        <v/>
      </c>
    </row>
    <row r="18" spans="1:5" ht="31.5" customHeight="1" x14ac:dyDescent="0.2">
      <c r="A18" s="313">
        <f>DT!B15</f>
        <v>0</v>
      </c>
      <c r="B18" s="313" t="str">
        <f t="shared" si="0"/>
        <v/>
      </c>
      <c r="C18" s="314"/>
      <c r="D18" s="278" t="str">
        <f t="shared" si="1"/>
        <v/>
      </c>
      <c r="E18" s="278" t="str">
        <f t="shared" si="2"/>
        <v/>
      </c>
    </row>
    <row r="19" spans="1:5" ht="31.5" customHeight="1" x14ac:dyDescent="0.2">
      <c r="A19" s="313">
        <f>DT!B16</f>
        <v>0</v>
      </c>
      <c r="B19" s="313" t="str">
        <f t="shared" si="0"/>
        <v/>
      </c>
      <c r="C19" s="314"/>
      <c r="D19" s="278" t="str">
        <f t="shared" si="1"/>
        <v/>
      </c>
      <c r="E19" s="278" t="str">
        <f t="shared" si="2"/>
        <v/>
      </c>
    </row>
    <row r="20" spans="1:5" ht="31.5" customHeight="1" x14ac:dyDescent="0.2">
      <c r="A20" s="313">
        <f>DT!B17</f>
        <v>0</v>
      </c>
      <c r="B20" s="313" t="str">
        <f t="shared" si="0"/>
        <v/>
      </c>
      <c r="C20" s="314"/>
      <c r="D20" s="278" t="str">
        <f t="shared" si="1"/>
        <v/>
      </c>
      <c r="E20" s="278" t="str">
        <f t="shared" si="2"/>
        <v/>
      </c>
    </row>
    <row r="21" spans="1:5" ht="31.5" customHeight="1" x14ac:dyDescent="0.2">
      <c r="A21" s="313">
        <f>DT!B18</f>
        <v>0</v>
      </c>
      <c r="B21" s="313" t="str">
        <f t="shared" si="0"/>
        <v/>
      </c>
      <c r="C21" s="314"/>
      <c r="D21" s="278" t="str">
        <f t="shared" si="1"/>
        <v/>
      </c>
      <c r="E21" s="278" t="str">
        <f t="shared" si="2"/>
        <v/>
      </c>
    </row>
    <row r="22" spans="1:5" ht="31.5" customHeight="1" x14ac:dyDescent="0.2">
      <c r="A22" s="313">
        <f>DT!B19</f>
        <v>0</v>
      </c>
      <c r="B22" s="313" t="str">
        <f t="shared" si="0"/>
        <v/>
      </c>
      <c r="C22" s="314"/>
      <c r="D22" s="278" t="str">
        <f t="shared" si="1"/>
        <v/>
      </c>
      <c r="E22" s="278" t="str">
        <f t="shared" si="2"/>
        <v/>
      </c>
    </row>
    <row r="23" spans="1:5" ht="31.5" customHeight="1" x14ac:dyDescent="0.2">
      <c r="A23" s="313">
        <f>DT!B20</f>
        <v>0</v>
      </c>
      <c r="B23" s="313" t="str">
        <f t="shared" si="0"/>
        <v/>
      </c>
      <c r="C23" s="314"/>
      <c r="D23" s="278" t="str">
        <f t="shared" si="1"/>
        <v/>
      </c>
      <c r="E23" s="278" t="str">
        <f t="shared" si="2"/>
        <v/>
      </c>
    </row>
    <row r="24" spans="1:5" ht="31.5" customHeight="1" x14ac:dyDescent="0.2">
      <c r="A24" s="313">
        <f>DT!B21</f>
        <v>0</v>
      </c>
      <c r="B24" s="313" t="str">
        <f t="shared" si="0"/>
        <v/>
      </c>
      <c r="C24" s="314"/>
      <c r="D24" s="278" t="str">
        <f t="shared" si="1"/>
        <v/>
      </c>
      <c r="E24" s="278" t="str">
        <f t="shared" si="2"/>
        <v/>
      </c>
    </row>
    <row r="25" spans="1:5" ht="31.5" customHeight="1" x14ac:dyDescent="0.2">
      <c r="A25" s="313">
        <f>DT!B22</f>
        <v>0</v>
      </c>
      <c r="B25" s="313" t="str">
        <f t="shared" si="0"/>
        <v/>
      </c>
      <c r="C25" s="314"/>
      <c r="D25" s="278" t="str">
        <f t="shared" si="1"/>
        <v/>
      </c>
      <c r="E25" s="278" t="str">
        <f t="shared" si="2"/>
        <v/>
      </c>
    </row>
    <row r="26" spans="1:5" ht="31.5" customHeight="1" x14ac:dyDescent="0.2">
      <c r="A26" s="313">
        <f>DT!B23</f>
        <v>0</v>
      </c>
      <c r="B26" s="313" t="str">
        <f t="shared" si="0"/>
        <v/>
      </c>
      <c r="C26" s="314"/>
      <c r="D26" s="278" t="str">
        <f t="shared" si="1"/>
        <v/>
      </c>
      <c r="E26" s="278" t="str">
        <f t="shared" si="2"/>
        <v/>
      </c>
    </row>
    <row r="27" spans="1:5" ht="31.5" customHeight="1" x14ac:dyDescent="0.2">
      <c r="A27" s="313">
        <f>DT!B24</f>
        <v>0</v>
      </c>
      <c r="B27" s="313" t="str">
        <f t="shared" si="0"/>
        <v/>
      </c>
      <c r="C27" s="314"/>
      <c r="D27" s="278" t="str">
        <f t="shared" si="1"/>
        <v/>
      </c>
      <c r="E27" s="278" t="str">
        <f t="shared" si="2"/>
        <v/>
      </c>
    </row>
    <row r="28" spans="1:5" ht="31.5" customHeight="1" x14ac:dyDescent="0.2">
      <c r="A28" s="313">
        <f>DT!B25</f>
        <v>0</v>
      </c>
      <c r="B28" s="313" t="str">
        <f t="shared" si="0"/>
        <v/>
      </c>
      <c r="C28" s="314"/>
      <c r="D28" s="278" t="str">
        <f t="shared" si="1"/>
        <v/>
      </c>
      <c r="E28" s="278" t="str">
        <f t="shared" si="2"/>
        <v/>
      </c>
    </row>
    <row r="29" spans="1:5" ht="31.5" customHeight="1" x14ac:dyDescent="0.2">
      <c r="A29" s="313">
        <f>DT!B26</f>
        <v>0</v>
      </c>
      <c r="B29" s="313" t="str">
        <f t="shared" si="0"/>
        <v/>
      </c>
      <c r="C29" s="314"/>
      <c r="D29" s="278" t="str">
        <f t="shared" si="1"/>
        <v/>
      </c>
      <c r="E29" s="278" t="str">
        <f t="shared" si="2"/>
        <v/>
      </c>
    </row>
    <row r="30" spans="1:5" ht="31.5" customHeight="1" x14ac:dyDescent="0.2">
      <c r="A30" s="313">
        <f>DT!B27</f>
        <v>0</v>
      </c>
      <c r="B30" s="313" t="str">
        <f t="shared" si="0"/>
        <v/>
      </c>
      <c r="C30" s="314"/>
      <c r="D30" s="278" t="str">
        <f t="shared" si="1"/>
        <v/>
      </c>
      <c r="E30" s="278" t="str">
        <f t="shared" si="2"/>
        <v/>
      </c>
    </row>
    <row r="31" spans="1:5" ht="31.5" customHeight="1" x14ac:dyDescent="0.2">
      <c r="A31" s="313">
        <f>DT!B28</f>
        <v>0</v>
      </c>
      <c r="B31" s="313" t="str">
        <f t="shared" si="0"/>
        <v/>
      </c>
      <c r="C31" s="314"/>
      <c r="D31" s="278" t="str">
        <f t="shared" si="1"/>
        <v/>
      </c>
      <c r="E31" s="278" t="str">
        <f t="shared" si="2"/>
        <v/>
      </c>
    </row>
    <row r="32" spans="1:5" ht="31.5" customHeight="1" x14ac:dyDescent="0.2">
      <c r="A32" s="313">
        <f>DT!B29</f>
        <v>0</v>
      </c>
      <c r="B32" s="313" t="str">
        <f t="shared" si="0"/>
        <v/>
      </c>
      <c r="C32" s="314"/>
      <c r="D32" s="278" t="str">
        <f t="shared" si="1"/>
        <v/>
      </c>
      <c r="E32" s="278" t="str">
        <f t="shared" si="2"/>
        <v/>
      </c>
    </row>
    <row r="33" spans="1:5" ht="31.5" customHeight="1" x14ac:dyDescent="0.2">
      <c r="A33" s="313">
        <f>DT!B30</f>
        <v>0</v>
      </c>
      <c r="B33" s="313" t="str">
        <f t="shared" si="0"/>
        <v/>
      </c>
      <c r="C33" s="314"/>
      <c r="D33" s="278" t="str">
        <f t="shared" si="1"/>
        <v/>
      </c>
      <c r="E33" s="278" t="str">
        <f t="shared" si="2"/>
        <v/>
      </c>
    </row>
    <row r="34" spans="1:5" ht="31.5" customHeight="1" x14ac:dyDescent="0.2">
      <c r="A34" s="313">
        <f>DT!B31</f>
        <v>0</v>
      </c>
      <c r="B34" s="313" t="str">
        <f t="shared" si="0"/>
        <v/>
      </c>
      <c r="C34" s="314"/>
      <c r="D34" s="278" t="str">
        <f t="shared" si="1"/>
        <v/>
      </c>
      <c r="E34" s="278" t="str">
        <f t="shared" si="2"/>
        <v/>
      </c>
    </row>
    <row r="35" spans="1:5" ht="31.5" customHeight="1" x14ac:dyDescent="0.2">
      <c r="A35" s="313">
        <f>DT!B32</f>
        <v>0</v>
      </c>
      <c r="B35" s="313" t="str">
        <f t="shared" si="0"/>
        <v/>
      </c>
      <c r="C35" s="314"/>
      <c r="D35" s="278" t="str">
        <f t="shared" si="1"/>
        <v/>
      </c>
      <c r="E35" s="278" t="str">
        <f t="shared" si="2"/>
        <v/>
      </c>
    </row>
    <row r="36" spans="1:5" ht="31.5" customHeight="1" x14ac:dyDescent="0.2">
      <c r="A36" s="313">
        <f>DT!B33</f>
        <v>0</v>
      </c>
      <c r="B36" s="313" t="str">
        <f t="shared" si="0"/>
        <v/>
      </c>
      <c r="C36" s="314"/>
      <c r="D36" s="278" t="str">
        <f t="shared" si="1"/>
        <v/>
      </c>
      <c r="E36" s="278" t="str">
        <f t="shared" si="2"/>
        <v/>
      </c>
    </row>
    <row r="37" spans="1:5" ht="31.5" customHeight="1" x14ac:dyDescent="0.2">
      <c r="A37" s="313">
        <f>DT!B34</f>
        <v>0</v>
      </c>
      <c r="B37" s="313" t="str">
        <f t="shared" si="0"/>
        <v/>
      </c>
      <c r="C37" s="314"/>
      <c r="D37" s="278" t="str">
        <f t="shared" si="1"/>
        <v/>
      </c>
      <c r="E37" s="278" t="str">
        <f t="shared" si="2"/>
        <v/>
      </c>
    </row>
    <row r="38" spans="1:5" ht="31.5" customHeight="1" x14ac:dyDescent="0.2">
      <c r="A38" s="313">
        <f>DT!B35</f>
        <v>0</v>
      </c>
      <c r="B38" s="313" t="str">
        <f t="shared" si="0"/>
        <v/>
      </c>
      <c r="C38" s="314"/>
      <c r="D38" s="278" t="str">
        <f t="shared" si="1"/>
        <v/>
      </c>
      <c r="E38" s="278" t="str">
        <f t="shared" si="2"/>
        <v/>
      </c>
    </row>
    <row r="39" spans="1:5" ht="31.5" customHeight="1" x14ac:dyDescent="0.2">
      <c r="A39" s="313">
        <f>DT!B36</f>
        <v>0</v>
      </c>
      <c r="B39" s="313" t="str">
        <f t="shared" si="0"/>
        <v/>
      </c>
      <c r="C39" s="314"/>
      <c r="D39" s="278" t="str">
        <f t="shared" si="1"/>
        <v/>
      </c>
      <c r="E39" s="278" t="str">
        <f t="shared" si="2"/>
        <v/>
      </c>
    </row>
    <row r="40" spans="1:5" ht="31.5" customHeight="1" x14ac:dyDescent="0.2">
      <c r="A40" s="313">
        <f>DT!B37</f>
        <v>0</v>
      </c>
      <c r="B40" s="313" t="str">
        <f t="shared" si="0"/>
        <v/>
      </c>
      <c r="C40" s="314"/>
      <c r="D40" s="278" t="str">
        <f t="shared" si="1"/>
        <v/>
      </c>
      <c r="E40" s="278" t="str">
        <f t="shared" si="2"/>
        <v/>
      </c>
    </row>
    <row r="41" spans="1:5" ht="31.5" customHeight="1" x14ac:dyDescent="0.2">
      <c r="A41" s="313">
        <f>DT!B38</f>
        <v>0</v>
      </c>
      <c r="B41" s="313" t="str">
        <f t="shared" si="0"/>
        <v/>
      </c>
      <c r="C41" s="314"/>
      <c r="D41" s="278" t="str">
        <f t="shared" si="1"/>
        <v/>
      </c>
      <c r="E41" s="278" t="str">
        <f t="shared" si="2"/>
        <v/>
      </c>
    </row>
    <row r="42" spans="1:5" ht="31.5" customHeight="1" x14ac:dyDescent="0.2">
      <c r="A42" s="313">
        <f>DT!B39</f>
        <v>0</v>
      </c>
      <c r="B42" s="313" t="str">
        <f t="shared" si="0"/>
        <v/>
      </c>
      <c r="C42" s="314"/>
      <c r="D42" s="278" t="str">
        <f t="shared" si="1"/>
        <v/>
      </c>
      <c r="E42" s="278" t="str">
        <f t="shared" si="2"/>
        <v/>
      </c>
    </row>
    <row r="43" spans="1:5" ht="31.5" customHeight="1" x14ac:dyDescent="0.2">
      <c r="A43" s="313">
        <f>DT!B40</f>
        <v>0</v>
      </c>
      <c r="B43" s="313" t="str">
        <f t="shared" si="0"/>
        <v/>
      </c>
      <c r="C43" s="314"/>
      <c r="D43" s="278" t="str">
        <f t="shared" si="1"/>
        <v/>
      </c>
      <c r="E43" s="278" t="str">
        <f t="shared" si="2"/>
        <v/>
      </c>
    </row>
    <row r="44" spans="1:5" ht="31.5" customHeight="1" x14ac:dyDescent="0.2">
      <c r="A44" s="313">
        <f>DT!B41</f>
        <v>0</v>
      </c>
      <c r="B44" s="313" t="str">
        <f t="shared" si="0"/>
        <v/>
      </c>
      <c r="C44" s="314"/>
      <c r="D44" s="278" t="str">
        <f t="shared" si="1"/>
        <v/>
      </c>
      <c r="E44" s="278" t="str">
        <f t="shared" si="2"/>
        <v/>
      </c>
    </row>
    <row r="45" spans="1:5" ht="31.5" customHeight="1" x14ac:dyDescent="0.2">
      <c r="A45" s="313">
        <f>DT!B42</f>
        <v>0</v>
      </c>
      <c r="B45" s="313" t="str">
        <f t="shared" si="0"/>
        <v/>
      </c>
      <c r="C45" s="314"/>
      <c r="D45" s="278" t="str">
        <f t="shared" si="1"/>
        <v/>
      </c>
      <c r="E45" s="278" t="str">
        <f t="shared" si="2"/>
        <v/>
      </c>
    </row>
    <row r="46" spans="1:5" ht="31.5" customHeight="1" x14ac:dyDescent="0.2">
      <c r="A46" s="313">
        <f>DT!B43</f>
        <v>0</v>
      </c>
      <c r="B46" s="313" t="str">
        <f t="shared" si="0"/>
        <v/>
      </c>
      <c r="C46" s="314"/>
      <c r="D46" s="278" t="str">
        <f t="shared" si="1"/>
        <v/>
      </c>
      <c r="E46" s="278" t="str">
        <f t="shared" si="2"/>
        <v/>
      </c>
    </row>
    <row r="47" spans="1:5" ht="31.5" customHeight="1" x14ac:dyDescent="0.2">
      <c r="A47" s="313">
        <f>DT!B44</f>
        <v>0</v>
      </c>
      <c r="B47" s="313" t="str">
        <f t="shared" si="0"/>
        <v/>
      </c>
      <c r="C47" s="314"/>
      <c r="D47" s="278" t="str">
        <f t="shared" si="1"/>
        <v/>
      </c>
      <c r="E47" s="278" t="str">
        <f t="shared" si="2"/>
        <v/>
      </c>
    </row>
    <row r="48" spans="1:5" ht="31.5" customHeight="1" x14ac:dyDescent="0.2">
      <c r="A48" s="313">
        <f>DT!B45</f>
        <v>0</v>
      </c>
      <c r="B48" s="313" t="str">
        <f t="shared" si="0"/>
        <v/>
      </c>
      <c r="C48" s="314"/>
      <c r="D48" s="278" t="str">
        <f t="shared" si="1"/>
        <v/>
      </c>
      <c r="E48" s="278" t="str">
        <f t="shared" si="2"/>
        <v/>
      </c>
    </row>
    <row r="49" spans="1:5" ht="31.5" customHeight="1" x14ac:dyDescent="0.2">
      <c r="A49" s="313">
        <f>DT!B46</f>
        <v>0</v>
      </c>
      <c r="B49" s="313" t="str">
        <f t="shared" si="0"/>
        <v/>
      </c>
      <c r="C49" s="314"/>
      <c r="D49" s="278" t="str">
        <f t="shared" si="1"/>
        <v/>
      </c>
      <c r="E49" s="278" t="str">
        <f t="shared" si="2"/>
        <v/>
      </c>
    </row>
    <row r="50" spans="1:5" ht="31.5" customHeight="1" x14ac:dyDescent="0.2">
      <c r="A50" s="313">
        <f>DT!B47</f>
        <v>0</v>
      </c>
      <c r="B50" s="313" t="str">
        <f t="shared" si="0"/>
        <v/>
      </c>
      <c r="C50" s="314"/>
      <c r="D50" s="278" t="str">
        <f t="shared" si="1"/>
        <v/>
      </c>
      <c r="E50" s="278" t="str">
        <f t="shared" si="2"/>
        <v/>
      </c>
    </row>
    <row r="51" spans="1:5" ht="31.5" customHeight="1" x14ac:dyDescent="0.2">
      <c r="A51" s="313">
        <f>DT!B48</f>
        <v>0</v>
      </c>
      <c r="B51" s="313" t="str">
        <f t="shared" si="0"/>
        <v/>
      </c>
      <c r="C51" s="314"/>
      <c r="D51" s="278" t="str">
        <f t="shared" si="1"/>
        <v/>
      </c>
      <c r="E51" s="278" t="str">
        <f t="shared" si="2"/>
        <v/>
      </c>
    </row>
    <row r="52" spans="1:5" ht="31.5" customHeight="1" x14ac:dyDescent="0.2">
      <c r="A52" s="313">
        <f>DT!B49</f>
        <v>0</v>
      </c>
      <c r="B52" s="313" t="str">
        <f t="shared" si="0"/>
        <v/>
      </c>
      <c r="C52" s="314"/>
      <c r="D52" s="278" t="str">
        <f t="shared" si="1"/>
        <v/>
      </c>
      <c r="E52" s="278" t="str">
        <f t="shared" si="2"/>
        <v/>
      </c>
    </row>
    <row r="53" spans="1:5" ht="31.5" customHeight="1" x14ac:dyDescent="0.2">
      <c r="A53" s="313">
        <f>DT!B50</f>
        <v>0</v>
      </c>
      <c r="B53" s="313" t="str">
        <f t="shared" si="0"/>
        <v/>
      </c>
      <c r="C53" s="314"/>
      <c r="D53" s="278" t="str">
        <f t="shared" si="1"/>
        <v/>
      </c>
      <c r="E53" s="278" t="str">
        <f t="shared" si="2"/>
        <v/>
      </c>
    </row>
    <row r="54" spans="1:5" ht="31.5" customHeight="1" x14ac:dyDescent="0.2">
      <c r="A54" s="313">
        <f>DT!B51</f>
        <v>0</v>
      </c>
      <c r="B54" s="313" t="str">
        <f t="shared" si="0"/>
        <v/>
      </c>
      <c r="C54" s="314"/>
      <c r="D54" s="278" t="str">
        <f t="shared" si="1"/>
        <v/>
      </c>
      <c r="E54" s="278" t="str">
        <f t="shared" si="2"/>
        <v/>
      </c>
    </row>
    <row r="55" spans="1:5" ht="31.5" customHeight="1" x14ac:dyDescent="0.2">
      <c r="A55" s="313">
        <f>DT!B52</f>
        <v>0</v>
      </c>
      <c r="B55" s="313" t="str">
        <f t="shared" si="0"/>
        <v/>
      </c>
      <c r="C55" s="314"/>
      <c r="D55" s="278" t="str">
        <f t="shared" si="1"/>
        <v/>
      </c>
      <c r="E55" s="278" t="str">
        <f t="shared" si="2"/>
        <v/>
      </c>
    </row>
    <row r="56" spans="1:5" ht="31.5" customHeight="1" x14ac:dyDescent="0.2">
      <c r="A56" s="313">
        <f>DT!B53</f>
        <v>0</v>
      </c>
      <c r="B56" s="313" t="str">
        <f t="shared" si="0"/>
        <v/>
      </c>
      <c r="C56" s="314"/>
      <c r="D56" s="278" t="str">
        <f t="shared" si="1"/>
        <v/>
      </c>
      <c r="E56" s="278" t="str">
        <f t="shared" si="2"/>
        <v/>
      </c>
    </row>
    <row r="57" spans="1:5" ht="31.5" customHeight="1" x14ac:dyDescent="0.2">
      <c r="A57" s="313">
        <f>DT!B54</f>
        <v>0</v>
      </c>
      <c r="B57" s="313" t="str">
        <f t="shared" si="0"/>
        <v/>
      </c>
      <c r="C57" s="314"/>
      <c r="D57" s="278" t="str">
        <f t="shared" si="1"/>
        <v/>
      </c>
      <c r="E57" s="278" t="str">
        <f t="shared" si="2"/>
        <v/>
      </c>
    </row>
    <row r="58" spans="1:5" ht="31.5" customHeight="1" x14ac:dyDescent="0.2">
      <c r="A58" s="313">
        <f>DT!B55</f>
        <v>0</v>
      </c>
      <c r="B58" s="313" t="str">
        <f t="shared" si="0"/>
        <v/>
      </c>
      <c r="C58" s="314"/>
      <c r="D58" s="278" t="str">
        <f t="shared" si="1"/>
        <v/>
      </c>
      <c r="E58" s="278" t="str">
        <f t="shared" si="2"/>
        <v/>
      </c>
    </row>
    <row r="59" spans="1:5" ht="31.5" customHeight="1" x14ac:dyDescent="0.2">
      <c r="A59" s="313">
        <f>DT!B56</f>
        <v>0</v>
      </c>
      <c r="B59" s="313" t="str">
        <f t="shared" si="0"/>
        <v/>
      </c>
      <c r="C59" s="314"/>
      <c r="D59" s="278" t="str">
        <f t="shared" si="1"/>
        <v/>
      </c>
      <c r="E59" s="278" t="str">
        <f t="shared" si="2"/>
        <v/>
      </c>
    </row>
    <row r="60" spans="1:5" ht="31.5" customHeight="1" x14ac:dyDescent="0.2">
      <c r="A60" s="313">
        <f>DT!B57</f>
        <v>0</v>
      </c>
      <c r="B60" s="313" t="str">
        <f t="shared" si="0"/>
        <v/>
      </c>
      <c r="C60" s="314"/>
      <c r="D60" s="278" t="str">
        <f t="shared" si="1"/>
        <v/>
      </c>
      <c r="E60" s="278" t="str">
        <f t="shared" si="2"/>
        <v/>
      </c>
    </row>
    <row r="61" spans="1:5" ht="31.5" customHeight="1" x14ac:dyDescent="0.2">
      <c r="A61" s="313">
        <f>DT!B58</f>
        <v>0</v>
      </c>
      <c r="B61" s="313" t="str">
        <f t="shared" si="0"/>
        <v/>
      </c>
      <c r="C61" s="314"/>
      <c r="D61" s="278" t="str">
        <f t="shared" si="1"/>
        <v/>
      </c>
      <c r="E61" s="278" t="str">
        <f t="shared" si="2"/>
        <v/>
      </c>
    </row>
    <row r="62" spans="1:5" ht="31.5" customHeight="1" x14ac:dyDescent="0.2">
      <c r="A62" s="313">
        <f>DT!B59</f>
        <v>0</v>
      </c>
      <c r="B62" s="313" t="str">
        <f t="shared" si="0"/>
        <v/>
      </c>
      <c r="C62" s="314"/>
      <c r="D62" s="278" t="str">
        <f t="shared" si="1"/>
        <v/>
      </c>
      <c r="E62" s="278" t="str">
        <f t="shared" si="2"/>
        <v/>
      </c>
    </row>
    <row r="63" spans="1:5" ht="31.5" customHeight="1" x14ac:dyDescent="0.2">
      <c r="A63" s="313">
        <f>DT!B60</f>
        <v>0</v>
      </c>
      <c r="B63" s="313" t="str">
        <f t="shared" si="0"/>
        <v/>
      </c>
      <c r="C63" s="314"/>
      <c r="D63" s="278" t="str">
        <f t="shared" si="1"/>
        <v/>
      </c>
      <c r="E63" s="278" t="str">
        <f t="shared" si="2"/>
        <v/>
      </c>
    </row>
    <row r="64" spans="1:5" ht="31.5" customHeight="1" x14ac:dyDescent="0.2">
      <c r="A64" s="313">
        <f>DT!B61</f>
        <v>0</v>
      </c>
      <c r="B64" s="313" t="str">
        <f t="shared" si="0"/>
        <v/>
      </c>
      <c r="C64" s="314"/>
      <c r="D64" s="278" t="str">
        <f t="shared" si="1"/>
        <v/>
      </c>
      <c r="E64" s="278" t="str">
        <f t="shared" si="2"/>
        <v/>
      </c>
    </row>
    <row r="65" spans="1:5" ht="31.5" customHeight="1" x14ac:dyDescent="0.2">
      <c r="A65" s="313">
        <f>DT!B62</f>
        <v>0</v>
      </c>
      <c r="B65" s="313" t="str">
        <f t="shared" si="0"/>
        <v/>
      </c>
      <c r="C65" s="314"/>
      <c r="D65" s="278" t="str">
        <f t="shared" si="1"/>
        <v/>
      </c>
      <c r="E65" s="278" t="str">
        <f t="shared" si="2"/>
        <v/>
      </c>
    </row>
    <row r="66" spans="1:5" ht="31.5" customHeight="1" x14ac:dyDescent="0.2">
      <c r="A66" s="313">
        <f>DT!B63</f>
        <v>0</v>
      </c>
      <c r="B66" s="313" t="str">
        <f t="shared" si="0"/>
        <v/>
      </c>
      <c r="C66" s="314"/>
      <c r="D66" s="278" t="str">
        <f t="shared" si="1"/>
        <v/>
      </c>
      <c r="E66" s="278" t="str">
        <f t="shared" si="2"/>
        <v/>
      </c>
    </row>
    <row r="67" spans="1:5" ht="31.5" customHeight="1" x14ac:dyDescent="0.2">
      <c r="A67" s="313">
        <f>DT!B64</f>
        <v>0</v>
      </c>
      <c r="B67" s="313" t="str">
        <f t="shared" si="0"/>
        <v/>
      </c>
      <c r="C67" s="314"/>
      <c r="D67" s="278" t="str">
        <f t="shared" si="1"/>
        <v/>
      </c>
      <c r="E67" s="278" t="str">
        <f t="shared" si="2"/>
        <v/>
      </c>
    </row>
    <row r="68" spans="1:5" ht="31.5" customHeight="1" x14ac:dyDescent="0.2">
      <c r="A68" s="313">
        <f>DT!B65</f>
        <v>0</v>
      </c>
      <c r="B68" s="313" t="str">
        <f t="shared" si="0"/>
        <v/>
      </c>
      <c r="C68" s="314"/>
      <c r="D68" s="278" t="str">
        <f t="shared" si="1"/>
        <v/>
      </c>
      <c r="E68" s="278" t="str">
        <f t="shared" si="2"/>
        <v/>
      </c>
    </row>
    <row r="69" spans="1:5" ht="31.5" customHeight="1" x14ac:dyDescent="0.2">
      <c r="A69" s="313">
        <f>DT!B66</f>
        <v>0</v>
      </c>
      <c r="B69" s="313" t="str">
        <f t="shared" si="0"/>
        <v/>
      </c>
      <c r="C69" s="314"/>
      <c r="D69" s="278" t="str">
        <f t="shared" si="1"/>
        <v/>
      </c>
      <c r="E69" s="278" t="str">
        <f t="shared" si="2"/>
        <v/>
      </c>
    </row>
    <row r="70" spans="1:5" ht="31.5" customHeight="1" x14ac:dyDescent="0.2">
      <c r="A70" s="313">
        <f>DT!B67</f>
        <v>0</v>
      </c>
      <c r="B70" s="313" t="str">
        <f t="shared" ref="B70:B101" si="3">IF(ISNUMBER(SEARCH("-TP",A70)),"TP",IF(ISNUMBER(SEARCH("-TSS",A70)),"TSS",IF(ISNUMBER(SEARCH("-Total Nitrate",A70)),"Total Nitrate",IF(ISNUMBER(SEARCH("-Total Oxygen Demand",A70)),"Oxygen Demand",IF(ISNUMBER(SEARCH("-Nitrogenous Biological Oxygen Demand",A70)),"Oxygen Demand","")))))</f>
        <v/>
      </c>
      <c r="C70" s="314"/>
      <c r="D70" s="278" t="str">
        <f t="shared" si="1"/>
        <v/>
      </c>
      <c r="E70" s="278" t="str">
        <f t="shared" ref="E70:E101" si="4">IF(OR(B70="Total Nitrate",B70="Oxygen demand"),"NA","")</f>
        <v/>
      </c>
    </row>
    <row r="71" spans="1:5" ht="31.5" customHeight="1" x14ac:dyDescent="0.2">
      <c r="A71" s="313">
        <f>DT!B68</f>
        <v>0</v>
      </c>
      <c r="B71" s="313" t="str">
        <f t="shared" si="3"/>
        <v/>
      </c>
      <c r="C71" s="314"/>
      <c r="D71" s="278" t="str">
        <f t="shared" ref="D71:D101" si="5">IF(OR(B71="Total Nitrate",B71="Oxygen demand"),"NA","")</f>
        <v/>
      </c>
      <c r="E71" s="278" t="str">
        <f t="shared" si="4"/>
        <v/>
      </c>
    </row>
    <row r="72" spans="1:5" ht="31.5" customHeight="1" x14ac:dyDescent="0.2">
      <c r="A72" s="313">
        <f>DT!B69</f>
        <v>0</v>
      </c>
      <c r="B72" s="313" t="str">
        <f t="shared" si="3"/>
        <v/>
      </c>
      <c r="C72" s="314"/>
      <c r="D72" s="278" t="str">
        <f t="shared" si="5"/>
        <v/>
      </c>
      <c r="E72" s="278" t="str">
        <f t="shared" si="4"/>
        <v/>
      </c>
    </row>
    <row r="73" spans="1:5" ht="31.5" customHeight="1" x14ac:dyDescent="0.2">
      <c r="A73" s="313">
        <f>DT!B70</f>
        <v>0</v>
      </c>
      <c r="B73" s="313" t="str">
        <f t="shared" si="3"/>
        <v/>
      </c>
      <c r="C73" s="314"/>
      <c r="D73" s="278" t="str">
        <f t="shared" si="5"/>
        <v/>
      </c>
      <c r="E73" s="278" t="str">
        <f t="shared" si="4"/>
        <v/>
      </c>
    </row>
    <row r="74" spans="1:5" ht="31.5" customHeight="1" x14ac:dyDescent="0.2">
      <c r="A74" s="313">
        <f>DT!B71</f>
        <v>0</v>
      </c>
      <c r="B74" s="313" t="str">
        <f t="shared" si="3"/>
        <v/>
      </c>
      <c r="C74" s="314"/>
      <c r="D74" s="278" t="str">
        <f t="shared" si="5"/>
        <v/>
      </c>
      <c r="E74" s="278" t="str">
        <f t="shared" si="4"/>
        <v/>
      </c>
    </row>
    <row r="75" spans="1:5" ht="31.5" customHeight="1" x14ac:dyDescent="0.2">
      <c r="A75" s="313">
        <f>DT!B72</f>
        <v>0</v>
      </c>
      <c r="B75" s="313" t="str">
        <f t="shared" si="3"/>
        <v/>
      </c>
      <c r="C75" s="314"/>
      <c r="D75" s="278" t="str">
        <f t="shared" si="5"/>
        <v/>
      </c>
      <c r="E75" s="278" t="str">
        <f t="shared" si="4"/>
        <v/>
      </c>
    </row>
    <row r="76" spans="1:5" ht="31.5" customHeight="1" x14ac:dyDescent="0.2">
      <c r="A76" s="313">
        <f>DT!B73</f>
        <v>0</v>
      </c>
      <c r="B76" s="313" t="str">
        <f t="shared" si="3"/>
        <v/>
      </c>
      <c r="C76" s="314"/>
      <c r="D76" s="278" t="str">
        <f t="shared" si="5"/>
        <v/>
      </c>
      <c r="E76" s="278" t="str">
        <f t="shared" si="4"/>
        <v/>
      </c>
    </row>
    <row r="77" spans="1:5" ht="31.5" customHeight="1" x14ac:dyDescent="0.2">
      <c r="A77" s="313">
        <f>DT!B74</f>
        <v>0</v>
      </c>
      <c r="B77" s="313" t="str">
        <f t="shared" si="3"/>
        <v/>
      </c>
      <c r="C77" s="314"/>
      <c r="D77" s="278" t="str">
        <f t="shared" si="5"/>
        <v/>
      </c>
      <c r="E77" s="278" t="str">
        <f t="shared" si="4"/>
        <v/>
      </c>
    </row>
    <row r="78" spans="1:5" ht="31.5" customHeight="1" x14ac:dyDescent="0.2">
      <c r="A78" s="313">
        <f>DT!B75</f>
        <v>0</v>
      </c>
      <c r="B78" s="313" t="str">
        <f t="shared" si="3"/>
        <v/>
      </c>
      <c r="C78" s="314"/>
      <c r="D78" s="278" t="str">
        <f t="shared" si="5"/>
        <v/>
      </c>
      <c r="E78" s="278" t="str">
        <f t="shared" si="4"/>
        <v/>
      </c>
    </row>
    <row r="79" spans="1:5" ht="31.5" customHeight="1" x14ac:dyDescent="0.2">
      <c r="A79" s="313">
        <f>DT!B76</f>
        <v>0</v>
      </c>
      <c r="B79" s="313" t="str">
        <f t="shared" si="3"/>
        <v/>
      </c>
      <c r="C79" s="314"/>
      <c r="D79" s="278" t="str">
        <f t="shared" si="5"/>
        <v/>
      </c>
      <c r="E79" s="278" t="str">
        <f t="shared" si="4"/>
        <v/>
      </c>
    </row>
    <row r="80" spans="1:5" ht="31.5" customHeight="1" x14ac:dyDescent="0.2">
      <c r="A80" s="313">
        <f>DT!B77</f>
        <v>0</v>
      </c>
      <c r="B80" s="313" t="str">
        <f t="shared" si="3"/>
        <v/>
      </c>
      <c r="C80" s="314"/>
      <c r="D80" s="278" t="str">
        <f t="shared" si="5"/>
        <v/>
      </c>
      <c r="E80" s="278" t="str">
        <f t="shared" si="4"/>
        <v/>
      </c>
    </row>
    <row r="81" spans="1:5" ht="31.5" customHeight="1" x14ac:dyDescent="0.2">
      <c r="A81" s="313">
        <f>DT!B78</f>
        <v>0</v>
      </c>
      <c r="B81" s="313" t="str">
        <f t="shared" si="3"/>
        <v/>
      </c>
      <c r="C81" s="314"/>
      <c r="D81" s="278" t="str">
        <f t="shared" si="5"/>
        <v/>
      </c>
      <c r="E81" s="278" t="str">
        <f t="shared" si="4"/>
        <v/>
      </c>
    </row>
    <row r="82" spans="1:5" ht="31.5" customHeight="1" x14ac:dyDescent="0.2">
      <c r="A82" s="313">
        <f>DT!B79</f>
        <v>0</v>
      </c>
      <c r="B82" s="313" t="str">
        <f t="shared" si="3"/>
        <v/>
      </c>
      <c r="C82" s="314"/>
      <c r="D82" s="278" t="str">
        <f t="shared" si="5"/>
        <v/>
      </c>
      <c r="E82" s="278" t="str">
        <f t="shared" si="4"/>
        <v/>
      </c>
    </row>
    <row r="83" spans="1:5" ht="31.5" customHeight="1" x14ac:dyDescent="0.2">
      <c r="A83" s="313">
        <f>DT!B80</f>
        <v>0</v>
      </c>
      <c r="B83" s="313" t="str">
        <f t="shared" si="3"/>
        <v/>
      </c>
      <c r="C83" s="314"/>
      <c r="D83" s="278" t="str">
        <f t="shared" si="5"/>
        <v/>
      </c>
      <c r="E83" s="278" t="str">
        <f t="shared" si="4"/>
        <v/>
      </c>
    </row>
    <row r="84" spans="1:5" ht="31.5" customHeight="1" x14ac:dyDescent="0.2">
      <c r="A84" s="313">
        <f>DT!B81</f>
        <v>0</v>
      </c>
      <c r="B84" s="313" t="str">
        <f t="shared" si="3"/>
        <v/>
      </c>
      <c r="C84" s="314"/>
      <c r="D84" s="278" t="str">
        <f t="shared" si="5"/>
        <v/>
      </c>
      <c r="E84" s="278" t="str">
        <f t="shared" si="4"/>
        <v/>
      </c>
    </row>
    <row r="85" spans="1:5" ht="31.5" customHeight="1" x14ac:dyDescent="0.2">
      <c r="A85" s="313">
        <f>DT!B82</f>
        <v>0</v>
      </c>
      <c r="B85" s="313" t="str">
        <f t="shared" si="3"/>
        <v/>
      </c>
      <c r="C85" s="314"/>
      <c r="D85" s="278" t="str">
        <f t="shared" si="5"/>
        <v/>
      </c>
      <c r="E85" s="278" t="str">
        <f t="shared" si="4"/>
        <v/>
      </c>
    </row>
    <row r="86" spans="1:5" ht="31.5" customHeight="1" x14ac:dyDescent="0.2">
      <c r="A86" s="313">
        <f>DT!B83</f>
        <v>0</v>
      </c>
      <c r="B86" s="313" t="str">
        <f t="shared" si="3"/>
        <v/>
      </c>
      <c r="C86" s="314"/>
      <c r="D86" s="278" t="str">
        <f t="shared" si="5"/>
        <v/>
      </c>
      <c r="E86" s="278" t="str">
        <f t="shared" si="4"/>
        <v/>
      </c>
    </row>
    <row r="87" spans="1:5" ht="31.5" customHeight="1" x14ac:dyDescent="0.2">
      <c r="A87" s="313">
        <f>DT!B84</f>
        <v>0</v>
      </c>
      <c r="B87" s="313" t="str">
        <f t="shared" si="3"/>
        <v/>
      </c>
      <c r="C87" s="314"/>
      <c r="D87" s="278" t="str">
        <f t="shared" si="5"/>
        <v/>
      </c>
      <c r="E87" s="278" t="str">
        <f t="shared" si="4"/>
        <v/>
      </c>
    </row>
    <row r="88" spans="1:5" ht="31.5" customHeight="1" x14ac:dyDescent="0.2">
      <c r="A88" s="313">
        <f>DT!B85</f>
        <v>0</v>
      </c>
      <c r="B88" s="313" t="str">
        <f t="shared" si="3"/>
        <v/>
      </c>
      <c r="C88" s="314"/>
      <c r="D88" s="278" t="str">
        <f t="shared" si="5"/>
        <v/>
      </c>
      <c r="E88" s="278" t="str">
        <f t="shared" si="4"/>
        <v/>
      </c>
    </row>
    <row r="89" spans="1:5" ht="31.5" customHeight="1" x14ac:dyDescent="0.2">
      <c r="A89" s="313">
        <f>DT!B86</f>
        <v>0</v>
      </c>
      <c r="B89" s="313" t="str">
        <f t="shared" si="3"/>
        <v/>
      </c>
      <c r="C89" s="314"/>
      <c r="D89" s="278" t="str">
        <f t="shared" si="5"/>
        <v/>
      </c>
      <c r="E89" s="278" t="str">
        <f t="shared" si="4"/>
        <v/>
      </c>
    </row>
    <row r="90" spans="1:5" ht="31.5" customHeight="1" x14ac:dyDescent="0.2">
      <c r="A90" s="313">
        <f>DT!B87</f>
        <v>0</v>
      </c>
      <c r="B90" s="313" t="str">
        <f t="shared" si="3"/>
        <v/>
      </c>
      <c r="C90" s="314"/>
      <c r="D90" s="278" t="str">
        <f t="shared" si="5"/>
        <v/>
      </c>
      <c r="E90" s="278" t="str">
        <f t="shared" si="4"/>
        <v/>
      </c>
    </row>
    <row r="91" spans="1:5" ht="31.5" customHeight="1" x14ac:dyDescent="0.2">
      <c r="A91" s="313">
        <f>DT!B88</f>
        <v>0</v>
      </c>
      <c r="B91" s="313" t="str">
        <f t="shared" si="3"/>
        <v/>
      </c>
      <c r="C91" s="314"/>
      <c r="D91" s="278" t="str">
        <f t="shared" si="5"/>
        <v/>
      </c>
      <c r="E91" s="278" t="str">
        <f t="shared" si="4"/>
        <v/>
      </c>
    </row>
    <row r="92" spans="1:5" ht="31.5" customHeight="1" x14ac:dyDescent="0.2">
      <c r="A92" s="313">
        <f>DT!B89</f>
        <v>0</v>
      </c>
      <c r="B92" s="313" t="str">
        <f t="shared" si="3"/>
        <v/>
      </c>
      <c r="C92" s="314"/>
      <c r="D92" s="278" t="str">
        <f t="shared" si="5"/>
        <v/>
      </c>
      <c r="E92" s="278" t="str">
        <f t="shared" si="4"/>
        <v/>
      </c>
    </row>
    <row r="93" spans="1:5" ht="31.5" customHeight="1" x14ac:dyDescent="0.2">
      <c r="A93" s="313">
        <f>DT!B90</f>
        <v>0</v>
      </c>
      <c r="B93" s="313" t="str">
        <f t="shared" si="3"/>
        <v/>
      </c>
      <c r="C93" s="314"/>
      <c r="D93" s="278" t="str">
        <f t="shared" si="5"/>
        <v/>
      </c>
      <c r="E93" s="278" t="str">
        <f t="shared" si="4"/>
        <v/>
      </c>
    </row>
    <row r="94" spans="1:5" ht="31.5" customHeight="1" x14ac:dyDescent="0.2">
      <c r="A94" s="313">
        <f>DT!B91</f>
        <v>0</v>
      </c>
      <c r="B94" s="313" t="str">
        <f t="shared" si="3"/>
        <v/>
      </c>
      <c r="C94" s="314"/>
      <c r="D94" s="278" t="str">
        <f t="shared" si="5"/>
        <v/>
      </c>
      <c r="E94" s="278" t="str">
        <f t="shared" si="4"/>
        <v/>
      </c>
    </row>
    <row r="95" spans="1:5" ht="31.5" customHeight="1" x14ac:dyDescent="0.2">
      <c r="A95" s="313">
        <f>DT!B92</f>
        <v>0</v>
      </c>
      <c r="B95" s="313" t="str">
        <f t="shared" si="3"/>
        <v/>
      </c>
      <c r="C95" s="314"/>
      <c r="D95" s="278" t="str">
        <f t="shared" si="5"/>
        <v/>
      </c>
      <c r="E95" s="278" t="str">
        <f t="shared" si="4"/>
        <v/>
      </c>
    </row>
    <row r="96" spans="1:5" ht="31.5" customHeight="1" x14ac:dyDescent="0.2">
      <c r="A96" s="313">
        <f>DT!B93</f>
        <v>0</v>
      </c>
      <c r="B96" s="313" t="str">
        <f t="shared" si="3"/>
        <v/>
      </c>
      <c r="C96" s="314"/>
      <c r="D96" s="278" t="str">
        <f t="shared" si="5"/>
        <v/>
      </c>
      <c r="E96" s="278" t="str">
        <f t="shared" si="4"/>
        <v/>
      </c>
    </row>
    <row r="97" spans="1:5" ht="31.5" customHeight="1" x14ac:dyDescent="0.2">
      <c r="A97" s="313">
        <f>DT!B94</f>
        <v>0</v>
      </c>
      <c r="B97" s="313" t="str">
        <f t="shared" si="3"/>
        <v/>
      </c>
      <c r="C97" s="314"/>
      <c r="D97" s="278" t="str">
        <f t="shared" si="5"/>
        <v/>
      </c>
      <c r="E97" s="278" t="str">
        <f t="shared" si="4"/>
        <v/>
      </c>
    </row>
    <row r="98" spans="1:5" ht="31.5" customHeight="1" x14ac:dyDescent="0.2">
      <c r="A98" s="313">
        <f>DT!B95</f>
        <v>0</v>
      </c>
      <c r="B98" s="313" t="str">
        <f t="shared" si="3"/>
        <v/>
      </c>
      <c r="C98" s="314"/>
      <c r="D98" s="278" t="str">
        <f t="shared" si="5"/>
        <v/>
      </c>
      <c r="E98" s="278" t="str">
        <f t="shared" si="4"/>
        <v/>
      </c>
    </row>
    <row r="99" spans="1:5" ht="31.5" customHeight="1" x14ac:dyDescent="0.2">
      <c r="A99" s="313">
        <f>DT!B96</f>
        <v>0</v>
      </c>
      <c r="B99" s="313" t="str">
        <f t="shared" si="3"/>
        <v/>
      </c>
      <c r="C99" s="314"/>
      <c r="D99" s="278" t="str">
        <f t="shared" si="5"/>
        <v/>
      </c>
      <c r="E99" s="278" t="str">
        <f t="shared" si="4"/>
        <v/>
      </c>
    </row>
    <row r="100" spans="1:5" ht="31.5" customHeight="1" x14ac:dyDescent="0.2">
      <c r="A100" s="313">
        <f>DT!B97</f>
        <v>0</v>
      </c>
      <c r="B100" s="313" t="str">
        <f t="shared" si="3"/>
        <v/>
      </c>
      <c r="C100" s="314"/>
      <c r="D100" s="278" t="str">
        <f t="shared" si="5"/>
        <v/>
      </c>
      <c r="E100" s="278" t="str">
        <f t="shared" si="4"/>
        <v/>
      </c>
    </row>
    <row r="101" spans="1:5" ht="31.5" customHeight="1" x14ac:dyDescent="0.2">
      <c r="A101" s="315">
        <f>DT!B98</f>
        <v>0</v>
      </c>
      <c r="B101" s="316" t="str">
        <f t="shared" si="3"/>
        <v/>
      </c>
      <c r="C101" s="314"/>
      <c r="D101" s="278" t="str">
        <f t="shared" si="5"/>
        <v/>
      </c>
      <c r="E101" s="278" t="str">
        <f t="shared" si="4"/>
        <v/>
      </c>
    </row>
    <row r="102" spans="1:5" ht="31.5" customHeight="1" x14ac:dyDescent="0.2">
      <c r="B102" s="317"/>
    </row>
    <row r="103" spans="1:5" ht="31.5" customHeight="1" x14ac:dyDescent="0.2">
      <c r="B103" s="317"/>
    </row>
    <row r="104" spans="1:5" ht="31.5" customHeight="1" x14ac:dyDescent="0.2">
      <c r="B104" s="317"/>
    </row>
    <row r="105" spans="1:5" ht="31.5" customHeight="1" x14ac:dyDescent="0.2">
      <c r="B105" s="317"/>
    </row>
  </sheetData>
  <mergeCells count="3">
    <mergeCell ref="A1:G1"/>
    <mergeCell ref="A2:E2"/>
    <mergeCell ref="A3:E3"/>
  </mergeCells>
  <hyperlinks>
    <hyperlink ref="A3:E3" r:id="rId1" location="12.8_Compliance_schedule_tab" display="https://stormwater.pca.state.mn.us/index.php?title=Guidance_for_completing_the_MS4_Permit_TMDL_Application_Form#12.8_Compliance_schedule_tab" xr:uid="{00000000-0004-0000-0300-000000000000}"/>
  </hyperlinks>
  <pageMargins left="0.25" right="0.25" top="0.75" bottom="0.75" header="0.3" footer="0.3"/>
  <pageSetup paperSize="3" orientation="landscape" verticalDpi="1200"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'Dropdown lists'!$AH$2:$AH$6</xm:f>
          </x14:formula1>
          <xm:sqref>E5:E101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sheetPr>
  <dimension ref="A1:GE21020"/>
  <sheetViews>
    <sheetView showGridLines="0" zoomScaleNormal="100" workbookViewId="0">
      <selection activeCell="A30" sqref="A30"/>
    </sheetView>
  </sheetViews>
  <sheetFormatPr defaultColWidth="0" defaultRowHeight="12.75" zeroHeight="1" x14ac:dyDescent="0.25"/>
  <cols>
    <col min="1" max="1" width="41.140625" style="179" customWidth="1"/>
    <col min="2" max="2" width="42.28515625" style="179" customWidth="1"/>
    <col min="3" max="3" width="23.140625" style="179" customWidth="1"/>
    <col min="4" max="4" width="19.140625" style="179" customWidth="1"/>
    <col min="5" max="5" width="20.140625" style="179" customWidth="1"/>
    <col min="6" max="147" width="21.7109375" style="179" customWidth="1"/>
    <col min="148" max="148" width="19.85546875" style="179" customWidth="1"/>
    <col min="149" max="149" width="18.28515625" style="179" customWidth="1"/>
    <col min="150" max="154" width="8" style="164" hidden="1" customWidth="1"/>
    <col min="155" max="187" width="9.140625" style="164" hidden="1" customWidth="1"/>
    <col min="188" max="16384" width="11.7109375" style="164" hidden="1"/>
  </cols>
  <sheetData>
    <row r="1" spans="1:165" s="183" customFormat="1" ht="30" customHeight="1" thickBot="1" x14ac:dyDescent="0.35">
      <c r="A1" s="429" t="s">
        <v>2524</v>
      </c>
      <c r="B1" s="430"/>
      <c r="C1" s="430"/>
      <c r="D1" s="430"/>
      <c r="E1" s="403"/>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2"/>
      <c r="BW1" s="402"/>
      <c r="BX1" s="402"/>
      <c r="BY1" s="402"/>
      <c r="BZ1" s="402"/>
      <c r="CA1" s="402"/>
      <c r="CB1" s="402"/>
      <c r="CC1" s="402"/>
      <c r="CD1" s="402"/>
      <c r="CE1" s="402"/>
      <c r="CF1" s="402"/>
      <c r="CG1" s="402"/>
      <c r="CH1" s="402"/>
      <c r="CI1" s="402"/>
      <c r="CJ1" s="402"/>
      <c r="CK1" s="402"/>
      <c r="CL1" s="402"/>
      <c r="CM1" s="402"/>
      <c r="CN1" s="402"/>
      <c r="CO1" s="402"/>
      <c r="CP1" s="402"/>
      <c r="CQ1" s="402"/>
      <c r="CR1" s="402"/>
      <c r="CS1" s="402"/>
      <c r="CT1" s="402"/>
      <c r="CU1" s="402"/>
      <c r="CV1" s="402"/>
      <c r="CW1" s="402"/>
      <c r="CX1" s="402"/>
      <c r="CY1" s="402"/>
      <c r="CZ1" s="402"/>
      <c r="DA1" s="402"/>
      <c r="DB1" s="402"/>
      <c r="DC1" s="402"/>
      <c r="DD1" s="402"/>
      <c r="DE1" s="402"/>
      <c r="DF1" s="402"/>
      <c r="DG1" s="402"/>
      <c r="DH1" s="402"/>
      <c r="DI1" s="402"/>
      <c r="DJ1" s="402"/>
      <c r="DK1" s="402"/>
      <c r="DL1" s="402"/>
      <c r="DM1" s="402"/>
      <c r="DN1" s="402"/>
      <c r="DO1" s="402"/>
      <c r="DP1" s="402"/>
      <c r="DQ1" s="402"/>
      <c r="DR1" s="402"/>
      <c r="DS1" s="402"/>
      <c r="DT1" s="402"/>
      <c r="DU1" s="402"/>
      <c r="DV1" s="402"/>
      <c r="DW1" s="402"/>
      <c r="DX1" s="402"/>
      <c r="DY1" s="402"/>
      <c r="DZ1" s="402"/>
      <c r="EA1" s="402"/>
      <c r="EB1" s="402"/>
      <c r="EC1" s="402"/>
      <c r="ED1" s="402"/>
      <c r="EE1" s="402"/>
      <c r="EF1" s="402"/>
      <c r="EG1" s="402"/>
      <c r="EH1" s="402"/>
      <c r="EI1" s="402"/>
      <c r="EJ1" s="402"/>
      <c r="EK1" s="402"/>
      <c r="EL1" s="402"/>
      <c r="EM1" s="402"/>
      <c r="EN1" s="402"/>
      <c r="EO1" s="402"/>
      <c r="EP1" s="402"/>
      <c r="EQ1" s="402"/>
      <c r="ER1" s="402"/>
      <c r="ES1" s="402"/>
      <c r="ET1" s="182"/>
    </row>
    <row r="2" spans="1:165" s="181" customFormat="1" ht="85.5" customHeight="1" thickTop="1" x14ac:dyDescent="0.2">
      <c r="A2" s="428" t="s">
        <v>2532</v>
      </c>
      <c r="B2" s="428"/>
      <c r="C2" s="428"/>
      <c r="D2" s="428"/>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c r="DM2" s="279"/>
      <c r="DN2" s="279"/>
      <c r="DO2" s="279"/>
      <c r="DP2" s="279"/>
      <c r="DQ2" s="279"/>
      <c r="DR2" s="279"/>
      <c r="DS2" s="279"/>
      <c r="DT2" s="279"/>
      <c r="DU2" s="279"/>
      <c r="DV2" s="279"/>
      <c r="DW2" s="279"/>
      <c r="DX2" s="279"/>
      <c r="DY2" s="279"/>
      <c r="DZ2" s="279"/>
      <c r="EA2" s="279"/>
      <c r="EB2" s="279"/>
      <c r="EC2" s="279"/>
      <c r="ED2" s="279"/>
      <c r="EE2" s="279"/>
      <c r="EF2" s="279"/>
      <c r="EG2" s="279"/>
      <c r="EH2" s="279"/>
      <c r="EI2" s="279"/>
      <c r="EJ2" s="279"/>
      <c r="EK2" s="279"/>
      <c r="EL2" s="279"/>
      <c r="EM2" s="279"/>
      <c r="EN2" s="279"/>
      <c r="EO2" s="279"/>
      <c r="EP2" s="279"/>
      <c r="EQ2" s="279"/>
      <c r="ER2" s="279"/>
      <c r="ES2" s="280"/>
      <c r="ET2" s="187"/>
    </row>
    <row r="3" spans="1:165" s="181" customFormat="1" ht="16.5" customHeight="1" x14ac:dyDescent="0.2">
      <c r="A3" s="404" t="s">
        <v>2533</v>
      </c>
      <c r="B3" s="405"/>
      <c r="C3" s="405"/>
      <c r="D3" s="405"/>
      <c r="E3" s="405"/>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c r="DM3" s="282"/>
      <c r="DN3" s="282"/>
      <c r="DO3" s="282"/>
      <c r="DP3" s="282"/>
      <c r="DQ3" s="282"/>
      <c r="DR3" s="282"/>
      <c r="DS3" s="282"/>
      <c r="DT3" s="282"/>
      <c r="DU3" s="282"/>
      <c r="DV3" s="282"/>
      <c r="DW3" s="282"/>
      <c r="DX3" s="282"/>
      <c r="DY3" s="282"/>
      <c r="DZ3" s="282"/>
      <c r="EA3" s="282"/>
      <c r="EB3" s="282"/>
      <c r="EC3" s="282"/>
      <c r="ED3" s="282"/>
      <c r="EE3" s="282"/>
      <c r="EF3" s="282"/>
      <c r="EG3" s="282"/>
      <c r="EH3" s="282"/>
      <c r="EI3" s="282"/>
      <c r="EJ3" s="282"/>
      <c r="EK3" s="282"/>
      <c r="EL3" s="282"/>
      <c r="EM3" s="282"/>
      <c r="EN3" s="282"/>
      <c r="EO3" s="282"/>
      <c r="EP3" s="282"/>
      <c r="EQ3" s="282"/>
      <c r="ER3" s="282"/>
      <c r="ES3" s="283"/>
      <c r="ET3" s="187"/>
    </row>
    <row r="4" spans="1:165" s="189" customFormat="1" ht="34.5" customHeight="1" x14ac:dyDescent="0.25">
      <c r="A4" s="190" t="s">
        <v>1369</v>
      </c>
      <c r="B4" s="191" t="s">
        <v>1368</v>
      </c>
      <c r="C4" s="191" t="s">
        <v>1368</v>
      </c>
      <c r="D4" s="190" t="s">
        <v>1369</v>
      </c>
      <c r="E4" s="426" t="s">
        <v>2543</v>
      </c>
      <c r="F4" s="427"/>
      <c r="G4" s="246"/>
      <c r="H4" s="246"/>
      <c r="I4" s="246"/>
      <c r="J4" s="246"/>
      <c r="K4" s="246"/>
      <c r="L4" s="246"/>
      <c r="M4" s="246"/>
      <c r="N4" s="246"/>
      <c r="O4" s="246"/>
      <c r="P4" s="246"/>
      <c r="Q4" s="246"/>
      <c r="R4" s="246"/>
      <c r="S4" s="246"/>
      <c r="T4" s="246"/>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87"/>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88"/>
    </row>
    <row r="5" spans="1:165" s="165" customFormat="1" ht="77.25" x14ac:dyDescent="0.25">
      <c r="A5" s="163" t="s">
        <v>1344</v>
      </c>
      <c r="B5" s="167" t="s">
        <v>2324</v>
      </c>
      <c r="C5" s="167" t="s">
        <v>2325</v>
      </c>
      <c r="D5" s="281" t="s">
        <v>2535</v>
      </c>
      <c r="E5" s="355" t="s">
        <v>2620</v>
      </c>
      <c r="F5" s="355" t="s">
        <v>2621</v>
      </c>
      <c r="G5" s="355" t="s">
        <v>2623</v>
      </c>
      <c r="H5" s="355" t="s">
        <v>2624</v>
      </c>
      <c r="I5" s="355" t="s">
        <v>2606</v>
      </c>
      <c r="J5" s="355" t="s">
        <v>2607</v>
      </c>
      <c r="K5" s="355" t="s">
        <v>2627</v>
      </c>
      <c r="L5" s="355" t="s">
        <v>2628</v>
      </c>
      <c r="M5" s="355" t="s">
        <v>2629</v>
      </c>
      <c r="N5" s="355" t="s">
        <v>2630</v>
      </c>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5"/>
      <c r="CC5" s="355"/>
      <c r="CD5" s="355"/>
      <c r="CE5" s="355"/>
      <c r="CF5" s="355"/>
      <c r="CG5" s="355"/>
      <c r="CH5" s="355"/>
      <c r="CI5" s="355"/>
      <c r="CJ5" s="355"/>
      <c r="CK5" s="355"/>
      <c r="CL5" s="355"/>
      <c r="CM5" s="355"/>
      <c r="CN5" s="355"/>
      <c r="CO5" s="355"/>
      <c r="CP5" s="355"/>
      <c r="CQ5" s="355"/>
      <c r="CR5" s="355"/>
      <c r="CS5" s="355"/>
      <c r="CT5" s="355"/>
      <c r="CU5" s="355"/>
      <c r="CV5" s="355"/>
      <c r="CW5" s="355"/>
      <c r="CX5" s="355"/>
      <c r="CY5" s="355"/>
      <c r="CZ5" s="356" t="s">
        <v>2526</v>
      </c>
      <c r="DA5" s="357" t="s">
        <v>2526</v>
      </c>
      <c r="DB5" s="357"/>
      <c r="DC5" s="357"/>
      <c r="DD5" s="357"/>
      <c r="DE5" s="357"/>
      <c r="DF5" s="357"/>
      <c r="DG5" s="357"/>
      <c r="DH5" s="242"/>
      <c r="DI5" s="242"/>
      <c r="DJ5" s="242"/>
      <c r="DK5" s="242"/>
      <c r="DL5" s="242"/>
      <c r="DM5" s="242"/>
      <c r="DN5" s="242"/>
      <c r="DO5" s="242"/>
      <c r="DP5" s="242"/>
      <c r="DQ5" s="242"/>
      <c r="DR5" s="242"/>
      <c r="DS5" s="242"/>
      <c r="DT5" s="242"/>
      <c r="DU5" s="242"/>
      <c r="DV5" s="242"/>
      <c r="DW5" s="242"/>
      <c r="DX5" s="242"/>
      <c r="DY5" s="242"/>
      <c r="DZ5" s="242"/>
      <c r="EA5" s="242"/>
      <c r="EB5" s="242"/>
      <c r="EC5" s="242"/>
      <c r="ED5" s="242"/>
      <c r="EE5" s="242"/>
      <c r="EF5" s="242"/>
      <c r="EG5" s="242"/>
      <c r="EH5" s="242"/>
      <c r="EI5" s="242"/>
      <c r="EJ5" s="242"/>
      <c r="EK5" s="242"/>
      <c r="EL5" s="242"/>
      <c r="EM5" s="242"/>
      <c r="EN5" s="242"/>
      <c r="EO5" s="242"/>
      <c r="EP5" s="242"/>
      <c r="EQ5" s="242"/>
      <c r="ER5" s="242"/>
      <c r="ES5" s="242"/>
      <c r="ET5" s="168"/>
      <c r="EU5" s="168"/>
      <c r="EV5" s="168"/>
      <c r="EW5" s="168"/>
      <c r="EX5" s="168"/>
      <c r="EY5" s="168"/>
      <c r="EZ5" s="168"/>
      <c r="FA5" s="168"/>
      <c r="FB5" s="168"/>
      <c r="FC5" s="168"/>
      <c r="FD5" s="168"/>
      <c r="FE5" s="168"/>
      <c r="FF5" s="168"/>
      <c r="FG5" s="168"/>
      <c r="FH5" s="168"/>
    </row>
    <row r="6" spans="1:165" s="166" customFormat="1" x14ac:dyDescent="0.25">
      <c r="A6" s="169" t="s">
        <v>1037</v>
      </c>
      <c r="B6" s="170" t="s">
        <v>1071</v>
      </c>
      <c r="C6" s="170"/>
      <c r="D6" s="170" t="s">
        <v>1370</v>
      </c>
      <c r="E6" s="288" t="s">
        <v>957</v>
      </c>
      <c r="F6" s="288" t="s">
        <v>957</v>
      </c>
      <c r="G6" s="288" t="s">
        <v>957</v>
      </c>
      <c r="H6" s="288" t="s">
        <v>957</v>
      </c>
      <c r="I6" s="288" t="s">
        <v>957</v>
      </c>
      <c r="J6" s="288" t="s">
        <v>957</v>
      </c>
      <c r="K6" s="288" t="s">
        <v>957</v>
      </c>
      <c r="L6" s="288" t="s">
        <v>957</v>
      </c>
      <c r="M6" s="288" t="s">
        <v>957</v>
      </c>
      <c r="N6" s="288" t="s">
        <v>957</v>
      </c>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c r="BS6" s="288"/>
      <c r="BT6" s="288"/>
      <c r="BU6" s="288"/>
      <c r="BV6" s="288"/>
      <c r="BW6" s="288"/>
      <c r="BX6" s="288"/>
      <c r="BY6" s="288"/>
      <c r="BZ6" s="288"/>
      <c r="CA6" s="288"/>
      <c r="CB6" s="288"/>
      <c r="CC6" s="288"/>
      <c r="CD6" s="288"/>
      <c r="CE6" s="288"/>
      <c r="CF6" s="288"/>
      <c r="CG6" s="288"/>
      <c r="CH6" s="288"/>
      <c r="CI6" s="288"/>
      <c r="CJ6" s="288"/>
      <c r="CK6" s="288"/>
      <c r="CL6" s="288"/>
      <c r="CM6" s="288"/>
      <c r="CN6" s="288"/>
      <c r="CO6" s="288"/>
      <c r="CP6" s="288"/>
      <c r="CQ6" s="288"/>
      <c r="CR6" s="288"/>
      <c r="CS6" s="288"/>
      <c r="CT6" s="288"/>
      <c r="CU6" s="288"/>
      <c r="CV6" s="288"/>
      <c r="CW6" s="288"/>
      <c r="CX6" s="288"/>
      <c r="CY6" s="288"/>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70"/>
      <c r="DX6" s="170"/>
      <c r="DY6" s="170"/>
      <c r="DZ6" s="170"/>
      <c r="EA6" s="170"/>
      <c r="EB6" s="170"/>
      <c r="EC6" s="170"/>
      <c r="ED6" s="170"/>
      <c r="EE6" s="170"/>
      <c r="EF6" s="170"/>
      <c r="EG6" s="170"/>
      <c r="EH6" s="170"/>
      <c r="EI6" s="170"/>
      <c r="EJ6" s="170"/>
      <c r="EK6" s="170"/>
      <c r="EL6" s="170"/>
      <c r="EM6" s="170"/>
      <c r="EN6" s="170"/>
      <c r="EO6" s="170"/>
      <c r="EP6" s="170"/>
      <c r="EQ6" s="170"/>
      <c r="ER6" s="185"/>
      <c r="ES6" s="185"/>
      <c r="ET6" s="171"/>
      <c r="EU6" s="171"/>
      <c r="EV6" s="171"/>
      <c r="EW6" s="171"/>
      <c r="EX6" s="171"/>
      <c r="EY6" s="171"/>
      <c r="EZ6" s="171"/>
      <c r="FA6" s="171"/>
      <c r="FB6" s="171"/>
      <c r="FC6" s="171"/>
      <c r="FD6" s="171"/>
      <c r="FE6" s="171"/>
      <c r="FF6" s="171"/>
      <c r="FG6" s="171"/>
      <c r="FH6" s="171"/>
      <c r="FI6" s="171"/>
    </row>
    <row r="7" spans="1:165" s="166" customFormat="1" x14ac:dyDescent="0.25">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70"/>
      <c r="DX7" s="170"/>
      <c r="DY7" s="170"/>
      <c r="DZ7" s="170"/>
      <c r="EA7" s="170"/>
      <c r="EB7" s="170"/>
      <c r="EC7" s="170"/>
      <c r="ED7" s="170"/>
      <c r="EE7" s="170"/>
      <c r="EF7" s="170"/>
      <c r="EG7" s="170"/>
      <c r="EH7" s="170"/>
      <c r="EI7" s="170"/>
      <c r="EJ7" s="170"/>
      <c r="EK7" s="170"/>
      <c r="EL7" s="170"/>
      <c r="EM7" s="170"/>
      <c r="EN7" s="170"/>
      <c r="EO7" s="170"/>
      <c r="EP7" s="170"/>
      <c r="EQ7" s="170"/>
      <c r="ER7" s="185"/>
      <c r="ES7" s="185"/>
      <c r="ET7" s="171"/>
      <c r="EU7" s="171"/>
      <c r="EV7" s="171"/>
      <c r="EW7" s="171"/>
      <c r="EX7" s="171"/>
      <c r="EY7" s="171"/>
      <c r="EZ7" s="171"/>
      <c r="FA7" s="171"/>
      <c r="FB7" s="171"/>
      <c r="FC7" s="171"/>
      <c r="FD7" s="171"/>
      <c r="FE7" s="171"/>
      <c r="FF7" s="171"/>
      <c r="FG7" s="171"/>
      <c r="FH7" s="171"/>
      <c r="FI7" s="171"/>
    </row>
    <row r="8" spans="1:165" s="166" customFormat="1" x14ac:dyDescent="0.25">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170"/>
      <c r="CJ8" s="170"/>
      <c r="CK8" s="170"/>
      <c r="CL8" s="170"/>
      <c r="CM8" s="170"/>
      <c r="CN8" s="170"/>
      <c r="CO8" s="170"/>
      <c r="CP8" s="170"/>
      <c r="CQ8" s="170"/>
      <c r="CR8" s="170"/>
      <c r="CS8" s="170"/>
      <c r="CT8" s="170"/>
      <c r="CU8" s="170"/>
      <c r="CV8" s="170"/>
      <c r="CW8" s="170"/>
      <c r="CX8" s="170"/>
      <c r="CY8" s="170"/>
      <c r="CZ8" s="170"/>
      <c r="DA8" s="170"/>
      <c r="DB8" s="170"/>
      <c r="DC8" s="170"/>
      <c r="DD8" s="170"/>
      <c r="DE8" s="170"/>
      <c r="DF8" s="170"/>
      <c r="DG8" s="170"/>
      <c r="DH8" s="170"/>
      <c r="DI8" s="170"/>
      <c r="DJ8" s="170"/>
      <c r="DK8" s="170"/>
      <c r="DL8" s="170"/>
      <c r="DM8" s="170"/>
      <c r="DN8" s="170"/>
      <c r="DO8" s="170"/>
      <c r="DP8" s="170"/>
      <c r="DQ8" s="170"/>
      <c r="DR8" s="170"/>
      <c r="DS8" s="170"/>
      <c r="DT8" s="170"/>
      <c r="DU8" s="170"/>
      <c r="DV8" s="170"/>
      <c r="DW8" s="170"/>
      <c r="DX8" s="170"/>
      <c r="DY8" s="170"/>
      <c r="DZ8" s="170"/>
      <c r="EA8" s="170"/>
      <c r="EB8" s="170"/>
      <c r="EC8" s="170"/>
      <c r="ED8" s="170"/>
      <c r="EE8" s="170"/>
      <c r="EF8" s="170"/>
      <c r="EG8" s="170"/>
      <c r="EH8" s="170"/>
      <c r="EI8" s="170"/>
      <c r="EJ8" s="170"/>
      <c r="EK8" s="170"/>
      <c r="EL8" s="170"/>
      <c r="EM8" s="170"/>
      <c r="EN8" s="170"/>
      <c r="EO8" s="170"/>
      <c r="EP8" s="170"/>
      <c r="EQ8" s="170"/>
      <c r="ER8" s="185"/>
      <c r="ES8" s="185"/>
      <c r="ET8" s="171"/>
      <c r="EU8" s="171"/>
      <c r="EV8" s="171"/>
      <c r="EW8" s="171"/>
      <c r="EX8" s="171"/>
      <c r="EY8" s="171"/>
      <c r="EZ8" s="171"/>
      <c r="FA8" s="171"/>
      <c r="FB8" s="171"/>
      <c r="FC8" s="171"/>
      <c r="FD8" s="171"/>
      <c r="FE8" s="171"/>
      <c r="FF8" s="171"/>
      <c r="FG8" s="171"/>
      <c r="FH8" s="171"/>
      <c r="FI8" s="171"/>
    </row>
    <row r="9" spans="1:165" s="166" customFormat="1" x14ac:dyDescent="0.25">
      <c r="A9" s="16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85"/>
      <c r="ES9" s="185"/>
      <c r="ET9" s="171"/>
      <c r="EU9" s="171"/>
      <c r="EV9" s="171"/>
      <c r="EW9" s="171"/>
      <c r="EX9" s="171"/>
      <c r="EY9" s="171"/>
      <c r="EZ9" s="171"/>
      <c r="FA9" s="171"/>
      <c r="FB9" s="171"/>
      <c r="FC9" s="171"/>
      <c r="FD9" s="171"/>
      <c r="FE9" s="171"/>
      <c r="FF9" s="171"/>
      <c r="FG9" s="171"/>
      <c r="FH9" s="171"/>
      <c r="FI9" s="171"/>
    </row>
    <row r="10" spans="1:165" s="166" customFormat="1" x14ac:dyDescent="0.25">
      <c r="A10" s="169"/>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85"/>
      <c r="ES10" s="185"/>
      <c r="ET10" s="171"/>
      <c r="EU10" s="171"/>
      <c r="EV10" s="171"/>
      <c r="EW10" s="171"/>
      <c r="EX10" s="171"/>
      <c r="EY10" s="171"/>
      <c r="EZ10" s="171"/>
      <c r="FA10" s="171"/>
      <c r="FB10" s="171"/>
      <c r="FC10" s="171"/>
      <c r="FD10" s="171"/>
      <c r="FE10" s="171"/>
      <c r="FF10" s="171"/>
      <c r="FG10" s="171"/>
      <c r="FH10" s="171"/>
      <c r="FI10" s="171"/>
    </row>
    <row r="11" spans="1:165" s="166" customFormat="1" x14ac:dyDescent="0.25">
      <c r="A11" s="169"/>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85"/>
      <c r="ES11" s="185"/>
      <c r="ET11" s="171"/>
      <c r="EU11" s="171"/>
      <c r="EV11" s="171"/>
      <c r="EW11" s="171"/>
      <c r="EX11" s="171"/>
      <c r="EY11" s="171"/>
      <c r="EZ11" s="171"/>
      <c r="FA11" s="171"/>
      <c r="FB11" s="171"/>
      <c r="FC11" s="171"/>
      <c r="FD11" s="171"/>
      <c r="FE11" s="171"/>
      <c r="FF11" s="171"/>
      <c r="FG11" s="171"/>
      <c r="FH11" s="171"/>
      <c r="FI11" s="171"/>
    </row>
    <row r="12" spans="1:165" s="166" customFormat="1" x14ac:dyDescent="0.25">
      <c r="A12" s="16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85"/>
      <c r="ES12" s="185"/>
      <c r="ET12" s="171"/>
      <c r="EU12" s="171"/>
      <c r="EV12" s="171"/>
      <c r="EW12" s="171"/>
      <c r="EX12" s="171"/>
      <c r="EY12" s="171"/>
      <c r="EZ12" s="171"/>
      <c r="FA12" s="171"/>
      <c r="FB12" s="171"/>
      <c r="FC12" s="171"/>
      <c r="FD12" s="171"/>
      <c r="FE12" s="171"/>
      <c r="FF12" s="171"/>
      <c r="FG12" s="171"/>
      <c r="FH12" s="171"/>
      <c r="FI12" s="171"/>
    </row>
    <row r="13" spans="1:165" s="166" customFormat="1" x14ac:dyDescent="0.25">
      <c r="A13" s="169"/>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170"/>
      <c r="CX13" s="170"/>
      <c r="CY13" s="170"/>
      <c r="CZ13" s="170"/>
      <c r="DA13" s="170"/>
      <c r="DB13" s="170"/>
      <c r="DC13" s="170"/>
      <c r="DD13" s="170"/>
      <c r="DE13" s="170"/>
      <c r="DF13" s="170"/>
      <c r="DG13" s="170"/>
      <c r="DH13" s="170"/>
      <c r="DI13" s="170"/>
      <c r="DJ13" s="170"/>
      <c r="DK13" s="170"/>
      <c r="DL13" s="170"/>
      <c r="DM13" s="170"/>
      <c r="DN13" s="170"/>
      <c r="DO13" s="170"/>
      <c r="DP13" s="170"/>
      <c r="DQ13" s="170"/>
      <c r="DR13" s="170"/>
      <c r="DS13" s="170"/>
      <c r="DT13" s="170"/>
      <c r="DU13" s="170"/>
      <c r="DV13" s="170"/>
      <c r="DW13" s="170"/>
      <c r="DX13" s="170"/>
      <c r="DY13" s="170"/>
      <c r="DZ13" s="170"/>
      <c r="EA13" s="170"/>
      <c r="EB13" s="170"/>
      <c r="EC13" s="170"/>
      <c r="ED13" s="170"/>
      <c r="EE13" s="170"/>
      <c r="EF13" s="170"/>
      <c r="EG13" s="170"/>
      <c r="EH13" s="170"/>
      <c r="EI13" s="170"/>
      <c r="EJ13" s="170"/>
      <c r="EK13" s="170"/>
      <c r="EL13" s="170"/>
      <c r="EM13" s="170"/>
      <c r="EN13" s="170"/>
      <c r="EO13" s="170"/>
      <c r="EP13" s="170"/>
      <c r="EQ13" s="170"/>
      <c r="ER13" s="185"/>
      <c r="ES13" s="185"/>
      <c r="ET13" s="171"/>
      <c r="EU13" s="171"/>
      <c r="EV13" s="171"/>
      <c r="EW13" s="171"/>
      <c r="EX13" s="171"/>
      <c r="EY13" s="171"/>
      <c r="EZ13" s="171"/>
      <c r="FA13" s="171"/>
      <c r="FB13" s="171"/>
      <c r="FC13" s="171"/>
      <c r="FD13" s="171"/>
      <c r="FE13" s="171"/>
      <c r="FF13" s="171"/>
      <c r="FG13" s="171"/>
      <c r="FH13" s="171"/>
      <c r="FI13" s="171"/>
    </row>
    <row r="14" spans="1:165" s="166" customFormat="1" x14ac:dyDescent="0.25">
      <c r="A14" s="16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170"/>
      <c r="CX14" s="170"/>
      <c r="CY14" s="170"/>
      <c r="CZ14" s="170"/>
      <c r="DA14" s="170"/>
      <c r="DB14" s="170"/>
      <c r="DC14" s="170"/>
      <c r="DD14" s="170"/>
      <c r="DE14" s="170"/>
      <c r="DF14" s="170"/>
      <c r="DG14" s="170"/>
      <c r="DH14" s="170"/>
      <c r="DI14" s="170"/>
      <c r="DJ14" s="170"/>
      <c r="DK14" s="170"/>
      <c r="DL14" s="170"/>
      <c r="DM14" s="170"/>
      <c r="DN14" s="170"/>
      <c r="DO14" s="170"/>
      <c r="DP14" s="170"/>
      <c r="DQ14" s="170"/>
      <c r="DR14" s="170"/>
      <c r="DS14" s="170"/>
      <c r="DT14" s="170"/>
      <c r="DU14" s="170"/>
      <c r="DV14" s="170"/>
      <c r="DW14" s="170"/>
      <c r="DX14" s="170"/>
      <c r="DY14" s="170"/>
      <c r="DZ14" s="170"/>
      <c r="EA14" s="170"/>
      <c r="EB14" s="170"/>
      <c r="EC14" s="170"/>
      <c r="ED14" s="170"/>
      <c r="EE14" s="170"/>
      <c r="EF14" s="170"/>
      <c r="EG14" s="170"/>
      <c r="EH14" s="170"/>
      <c r="EI14" s="170"/>
      <c r="EJ14" s="170"/>
      <c r="EK14" s="170"/>
      <c r="EL14" s="170"/>
      <c r="EM14" s="170"/>
      <c r="EN14" s="170"/>
      <c r="EO14" s="170"/>
      <c r="EP14" s="170"/>
      <c r="EQ14" s="170"/>
      <c r="ER14" s="185"/>
      <c r="ES14" s="185"/>
      <c r="ET14" s="171"/>
      <c r="EU14" s="171"/>
      <c r="EV14" s="171"/>
      <c r="EW14" s="171"/>
      <c r="EX14" s="171"/>
      <c r="EY14" s="171"/>
      <c r="EZ14" s="171"/>
      <c r="FA14" s="171"/>
      <c r="FB14" s="171"/>
      <c r="FC14" s="171"/>
      <c r="FD14" s="171"/>
      <c r="FE14" s="171"/>
      <c r="FF14" s="171"/>
      <c r="FG14" s="171"/>
      <c r="FH14" s="171"/>
      <c r="FI14" s="171"/>
    </row>
    <row r="15" spans="1:165" s="166" customFormat="1" x14ac:dyDescent="0.25">
      <c r="A15" s="169"/>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170"/>
      <c r="CX15" s="170"/>
      <c r="CY15" s="170"/>
      <c r="CZ15" s="170"/>
      <c r="DA15" s="170"/>
      <c r="DB15" s="170"/>
      <c r="DC15" s="170"/>
      <c r="DD15" s="170"/>
      <c r="DE15" s="170"/>
      <c r="DF15" s="170"/>
      <c r="DG15" s="170"/>
      <c r="DH15" s="170"/>
      <c r="DI15" s="170"/>
      <c r="DJ15" s="170"/>
      <c r="DK15" s="170"/>
      <c r="DL15" s="170"/>
      <c r="DM15" s="170"/>
      <c r="DN15" s="170"/>
      <c r="DO15" s="170"/>
      <c r="DP15" s="170"/>
      <c r="DQ15" s="170"/>
      <c r="DR15" s="170"/>
      <c r="DS15" s="170"/>
      <c r="DT15" s="170"/>
      <c r="DU15" s="170"/>
      <c r="DV15" s="170"/>
      <c r="DW15" s="170"/>
      <c r="DX15" s="170"/>
      <c r="DY15" s="170"/>
      <c r="DZ15" s="170"/>
      <c r="EA15" s="170"/>
      <c r="EB15" s="170"/>
      <c r="EC15" s="170"/>
      <c r="ED15" s="170"/>
      <c r="EE15" s="170"/>
      <c r="EF15" s="170"/>
      <c r="EG15" s="170"/>
      <c r="EH15" s="170"/>
      <c r="EI15" s="170"/>
      <c r="EJ15" s="170"/>
      <c r="EK15" s="170"/>
      <c r="EL15" s="170"/>
      <c r="EM15" s="170"/>
      <c r="EN15" s="170"/>
      <c r="EO15" s="170"/>
      <c r="EP15" s="170"/>
      <c r="EQ15" s="170"/>
      <c r="ER15" s="185"/>
      <c r="ES15" s="185"/>
      <c r="ET15" s="171"/>
      <c r="EU15" s="171"/>
      <c r="EV15" s="171"/>
      <c r="EW15" s="171"/>
      <c r="EX15" s="171"/>
      <c r="EY15" s="171"/>
      <c r="EZ15" s="171"/>
      <c r="FA15" s="171"/>
      <c r="FB15" s="171"/>
      <c r="FC15" s="171"/>
      <c r="FD15" s="171"/>
      <c r="FE15" s="171"/>
      <c r="FF15" s="171"/>
      <c r="FG15" s="171"/>
      <c r="FH15" s="171"/>
      <c r="FI15" s="171"/>
    </row>
    <row r="16" spans="1:165" s="166" customFormat="1" x14ac:dyDescent="0.25">
      <c r="A16" s="169"/>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170"/>
      <c r="CJ16" s="170"/>
      <c r="CK16" s="170"/>
      <c r="CL16" s="170"/>
      <c r="CM16" s="170"/>
      <c r="CN16" s="170"/>
      <c r="CO16" s="170"/>
      <c r="CP16" s="170"/>
      <c r="CQ16" s="170"/>
      <c r="CR16" s="170"/>
      <c r="CS16" s="170"/>
      <c r="CT16" s="170"/>
      <c r="CU16" s="170"/>
      <c r="CV16" s="170"/>
      <c r="CW16" s="170"/>
      <c r="CX16" s="170"/>
      <c r="CY16" s="170"/>
      <c r="CZ16" s="170"/>
      <c r="DA16" s="170"/>
      <c r="DB16" s="170"/>
      <c r="DC16" s="170"/>
      <c r="DD16" s="170"/>
      <c r="DE16" s="170"/>
      <c r="DF16" s="170"/>
      <c r="DG16" s="170"/>
      <c r="DH16" s="170"/>
      <c r="DI16" s="170"/>
      <c r="DJ16" s="170"/>
      <c r="DK16" s="170"/>
      <c r="DL16" s="170"/>
      <c r="DM16" s="170"/>
      <c r="DN16" s="170"/>
      <c r="DO16" s="170"/>
      <c r="DP16" s="170"/>
      <c r="DQ16" s="170"/>
      <c r="DR16" s="170"/>
      <c r="DS16" s="170"/>
      <c r="DT16" s="170"/>
      <c r="DU16" s="170"/>
      <c r="DV16" s="170"/>
      <c r="DW16" s="170"/>
      <c r="DX16" s="170"/>
      <c r="DY16" s="170"/>
      <c r="DZ16" s="170"/>
      <c r="EA16" s="170"/>
      <c r="EB16" s="170"/>
      <c r="EC16" s="170"/>
      <c r="ED16" s="170"/>
      <c r="EE16" s="170"/>
      <c r="EF16" s="170"/>
      <c r="EG16" s="170"/>
      <c r="EH16" s="170"/>
      <c r="EI16" s="170"/>
      <c r="EJ16" s="170"/>
      <c r="EK16" s="170"/>
      <c r="EL16" s="170"/>
      <c r="EM16" s="170"/>
      <c r="EN16" s="170"/>
      <c r="EO16" s="170"/>
      <c r="EP16" s="170"/>
      <c r="EQ16" s="170"/>
      <c r="ER16" s="185"/>
      <c r="ES16" s="185"/>
      <c r="ET16" s="171"/>
      <c r="EU16" s="171"/>
      <c r="EV16" s="171"/>
      <c r="EW16" s="171"/>
      <c r="EX16" s="171"/>
      <c r="EY16" s="171"/>
      <c r="EZ16" s="171"/>
      <c r="FA16" s="171"/>
      <c r="FB16" s="171"/>
      <c r="FC16" s="171"/>
      <c r="FD16" s="171"/>
      <c r="FE16" s="171"/>
      <c r="FF16" s="171"/>
      <c r="FG16" s="171"/>
      <c r="FH16" s="171"/>
      <c r="FI16" s="171"/>
    </row>
    <row r="17" spans="1:165" s="166" customFormat="1" x14ac:dyDescent="0.25">
      <c r="A17" s="169"/>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170"/>
      <c r="CJ17" s="170"/>
      <c r="CK17" s="170"/>
      <c r="CL17" s="170"/>
      <c r="CM17" s="170"/>
      <c r="CN17" s="170"/>
      <c r="CO17" s="170"/>
      <c r="CP17" s="170"/>
      <c r="CQ17" s="170"/>
      <c r="CR17" s="170"/>
      <c r="CS17" s="170"/>
      <c r="CT17" s="170"/>
      <c r="CU17" s="170"/>
      <c r="CV17" s="170"/>
      <c r="CW17" s="170"/>
      <c r="CX17" s="170"/>
      <c r="CY17" s="170"/>
      <c r="CZ17" s="170"/>
      <c r="DA17" s="170"/>
      <c r="DB17" s="170"/>
      <c r="DC17" s="170"/>
      <c r="DD17" s="170"/>
      <c r="DE17" s="170"/>
      <c r="DF17" s="170"/>
      <c r="DG17" s="170"/>
      <c r="DH17" s="170"/>
      <c r="DI17" s="170"/>
      <c r="DJ17" s="170"/>
      <c r="DK17" s="170"/>
      <c r="DL17" s="170"/>
      <c r="DM17" s="170"/>
      <c r="DN17" s="170"/>
      <c r="DO17" s="170"/>
      <c r="DP17" s="170"/>
      <c r="DQ17" s="170"/>
      <c r="DR17" s="170"/>
      <c r="DS17" s="170"/>
      <c r="DT17" s="170"/>
      <c r="DU17" s="170"/>
      <c r="DV17" s="170"/>
      <c r="DW17" s="170"/>
      <c r="DX17" s="170"/>
      <c r="DY17" s="170"/>
      <c r="DZ17" s="170"/>
      <c r="EA17" s="170"/>
      <c r="EB17" s="170"/>
      <c r="EC17" s="170"/>
      <c r="ED17" s="170"/>
      <c r="EE17" s="170"/>
      <c r="EF17" s="170"/>
      <c r="EG17" s="170"/>
      <c r="EH17" s="170"/>
      <c r="EI17" s="170"/>
      <c r="EJ17" s="170"/>
      <c r="EK17" s="170"/>
      <c r="EL17" s="170"/>
      <c r="EM17" s="170"/>
      <c r="EN17" s="170"/>
      <c r="EO17" s="170"/>
      <c r="EP17" s="170"/>
      <c r="EQ17" s="170"/>
      <c r="ER17" s="185"/>
      <c r="ES17" s="185"/>
      <c r="ET17" s="171"/>
      <c r="EU17" s="171"/>
      <c r="EV17" s="171"/>
      <c r="EW17" s="171"/>
      <c r="EX17" s="171"/>
      <c r="EY17" s="171"/>
      <c r="EZ17" s="171"/>
      <c r="FA17" s="171"/>
      <c r="FB17" s="171"/>
      <c r="FC17" s="171"/>
      <c r="FD17" s="171"/>
      <c r="FE17" s="171"/>
      <c r="FF17" s="171"/>
      <c r="FG17" s="171"/>
      <c r="FH17" s="171"/>
      <c r="FI17" s="171"/>
    </row>
    <row r="18" spans="1:165" s="166" customFormat="1" x14ac:dyDescent="0.25">
      <c r="A18" s="16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170"/>
      <c r="CX18" s="170"/>
      <c r="CY18" s="170"/>
      <c r="CZ18" s="170"/>
      <c r="DA18" s="170"/>
      <c r="DB18" s="170"/>
      <c r="DC18" s="170"/>
      <c r="DD18" s="170"/>
      <c r="DE18" s="170"/>
      <c r="DF18" s="170"/>
      <c r="DG18" s="170"/>
      <c r="DH18" s="170"/>
      <c r="DI18" s="170"/>
      <c r="DJ18" s="170"/>
      <c r="DK18" s="170"/>
      <c r="DL18" s="170"/>
      <c r="DM18" s="170"/>
      <c r="DN18" s="170"/>
      <c r="DO18" s="170"/>
      <c r="DP18" s="170"/>
      <c r="DQ18" s="170"/>
      <c r="DR18" s="170"/>
      <c r="DS18" s="170"/>
      <c r="DT18" s="170"/>
      <c r="DU18" s="170"/>
      <c r="DV18" s="170"/>
      <c r="DW18" s="170"/>
      <c r="DX18" s="170"/>
      <c r="DY18" s="170"/>
      <c r="DZ18" s="170"/>
      <c r="EA18" s="170"/>
      <c r="EB18" s="170"/>
      <c r="EC18" s="170"/>
      <c r="ED18" s="170"/>
      <c r="EE18" s="170"/>
      <c r="EF18" s="170"/>
      <c r="EG18" s="170"/>
      <c r="EH18" s="170"/>
      <c r="EI18" s="170"/>
      <c r="EJ18" s="170"/>
      <c r="EK18" s="170"/>
      <c r="EL18" s="170"/>
      <c r="EM18" s="170"/>
      <c r="EN18" s="170"/>
      <c r="EO18" s="170"/>
      <c r="EP18" s="170"/>
      <c r="EQ18" s="170"/>
      <c r="ER18" s="185"/>
      <c r="ES18" s="185"/>
      <c r="ET18" s="171"/>
      <c r="EU18" s="171"/>
      <c r="EV18" s="171"/>
      <c r="EW18" s="171"/>
      <c r="EX18" s="171"/>
      <c r="EY18" s="171"/>
      <c r="EZ18" s="171"/>
      <c r="FA18" s="171"/>
      <c r="FB18" s="171"/>
      <c r="FC18" s="171"/>
      <c r="FD18" s="171"/>
      <c r="FE18" s="171"/>
      <c r="FF18" s="171"/>
      <c r="FG18" s="171"/>
      <c r="FH18" s="171"/>
      <c r="FI18" s="171"/>
    </row>
    <row r="19" spans="1:165" s="166" customFormat="1" x14ac:dyDescent="0.25">
      <c r="A19" s="16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170"/>
      <c r="CX19" s="170"/>
      <c r="CY19" s="170"/>
      <c r="CZ19" s="170"/>
      <c r="DA19" s="170"/>
      <c r="DB19" s="170"/>
      <c r="DC19" s="170"/>
      <c r="DD19" s="170"/>
      <c r="DE19" s="170"/>
      <c r="DF19" s="170"/>
      <c r="DG19" s="170"/>
      <c r="DH19" s="170"/>
      <c r="DI19" s="170"/>
      <c r="DJ19" s="170"/>
      <c r="DK19" s="170"/>
      <c r="DL19" s="170"/>
      <c r="DM19" s="170"/>
      <c r="DN19" s="170"/>
      <c r="DO19" s="170"/>
      <c r="DP19" s="170"/>
      <c r="DQ19" s="170"/>
      <c r="DR19" s="170"/>
      <c r="DS19" s="170"/>
      <c r="DT19" s="170"/>
      <c r="DU19" s="170"/>
      <c r="DV19" s="170"/>
      <c r="DW19" s="170"/>
      <c r="DX19" s="170"/>
      <c r="DY19" s="170"/>
      <c r="DZ19" s="170"/>
      <c r="EA19" s="170"/>
      <c r="EB19" s="170"/>
      <c r="EC19" s="170"/>
      <c r="ED19" s="170"/>
      <c r="EE19" s="170"/>
      <c r="EF19" s="170"/>
      <c r="EG19" s="170"/>
      <c r="EH19" s="170"/>
      <c r="EI19" s="170"/>
      <c r="EJ19" s="170"/>
      <c r="EK19" s="170"/>
      <c r="EL19" s="170"/>
      <c r="EM19" s="170"/>
      <c r="EN19" s="170"/>
      <c r="EO19" s="170"/>
      <c r="EP19" s="170"/>
      <c r="EQ19" s="170"/>
      <c r="ER19" s="185"/>
      <c r="ES19" s="185"/>
      <c r="ET19" s="171"/>
      <c r="EU19" s="171"/>
      <c r="EV19" s="171"/>
      <c r="EW19" s="171"/>
      <c r="EX19" s="171"/>
      <c r="EY19" s="171"/>
      <c r="EZ19" s="171"/>
      <c r="FA19" s="171"/>
      <c r="FB19" s="171"/>
      <c r="FC19" s="171"/>
      <c r="FD19" s="171"/>
      <c r="FE19" s="171"/>
      <c r="FF19" s="171"/>
      <c r="FG19" s="171"/>
      <c r="FH19" s="171"/>
      <c r="FI19" s="171"/>
    </row>
    <row r="20" spans="1:165" s="166" customFormat="1" x14ac:dyDescent="0.25">
      <c r="A20" s="16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70"/>
      <c r="DM20" s="170"/>
      <c r="DN20" s="170"/>
      <c r="DO20" s="170"/>
      <c r="DP20" s="170"/>
      <c r="DQ20" s="170"/>
      <c r="DR20" s="170"/>
      <c r="DS20" s="170"/>
      <c r="DT20" s="170"/>
      <c r="DU20" s="170"/>
      <c r="DV20" s="170"/>
      <c r="DW20" s="170"/>
      <c r="DX20" s="170"/>
      <c r="DY20" s="170"/>
      <c r="DZ20" s="170"/>
      <c r="EA20" s="170"/>
      <c r="EB20" s="170"/>
      <c r="EC20" s="170"/>
      <c r="ED20" s="170"/>
      <c r="EE20" s="170"/>
      <c r="EF20" s="170"/>
      <c r="EG20" s="170"/>
      <c r="EH20" s="170"/>
      <c r="EI20" s="170"/>
      <c r="EJ20" s="170"/>
      <c r="EK20" s="170"/>
      <c r="EL20" s="170"/>
      <c r="EM20" s="170"/>
      <c r="EN20" s="170"/>
      <c r="EO20" s="170"/>
      <c r="EP20" s="170"/>
      <c r="EQ20" s="170"/>
      <c r="ER20" s="185"/>
      <c r="ES20" s="185"/>
      <c r="ET20" s="171"/>
      <c r="EU20" s="171"/>
      <c r="EV20" s="171"/>
      <c r="EW20" s="171"/>
      <c r="EX20" s="171"/>
      <c r="EY20" s="171"/>
      <c r="EZ20" s="171"/>
      <c r="FA20" s="171"/>
      <c r="FB20" s="171"/>
      <c r="FC20" s="171"/>
      <c r="FD20" s="171"/>
      <c r="FE20" s="171"/>
      <c r="FF20" s="171"/>
      <c r="FG20" s="171"/>
      <c r="FH20" s="171"/>
      <c r="FI20" s="171"/>
    </row>
    <row r="21" spans="1:165" s="166" customFormat="1" x14ac:dyDescent="0.25">
      <c r="A21" s="169"/>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0"/>
      <c r="CS21" s="170"/>
      <c r="CT21" s="170"/>
      <c r="CU21" s="170"/>
      <c r="CV21" s="170"/>
      <c r="CW21" s="170"/>
      <c r="CX21" s="170"/>
      <c r="CY21" s="170"/>
      <c r="CZ21" s="170"/>
      <c r="DA21" s="170"/>
      <c r="DB21" s="170"/>
      <c r="DC21" s="170"/>
      <c r="DD21" s="170"/>
      <c r="DE21" s="170"/>
      <c r="DF21" s="170"/>
      <c r="DG21" s="170"/>
      <c r="DH21" s="170"/>
      <c r="DI21" s="170"/>
      <c r="DJ21" s="170"/>
      <c r="DK21" s="170"/>
      <c r="DL21" s="170"/>
      <c r="DM21" s="170"/>
      <c r="DN21" s="170"/>
      <c r="DO21" s="170"/>
      <c r="DP21" s="170"/>
      <c r="DQ21" s="170"/>
      <c r="DR21" s="170"/>
      <c r="DS21" s="170"/>
      <c r="DT21" s="170"/>
      <c r="DU21" s="170"/>
      <c r="DV21" s="170"/>
      <c r="DW21" s="170"/>
      <c r="DX21" s="170"/>
      <c r="DY21" s="170"/>
      <c r="DZ21" s="170"/>
      <c r="EA21" s="170"/>
      <c r="EB21" s="170"/>
      <c r="EC21" s="170"/>
      <c r="ED21" s="170"/>
      <c r="EE21" s="170"/>
      <c r="EF21" s="170"/>
      <c r="EG21" s="170"/>
      <c r="EH21" s="170"/>
      <c r="EI21" s="170"/>
      <c r="EJ21" s="170"/>
      <c r="EK21" s="170"/>
      <c r="EL21" s="170"/>
      <c r="EM21" s="170"/>
      <c r="EN21" s="170"/>
      <c r="EO21" s="170"/>
      <c r="EP21" s="170"/>
      <c r="EQ21" s="170"/>
      <c r="ER21" s="185"/>
      <c r="ES21" s="185"/>
      <c r="ET21" s="171"/>
      <c r="EU21" s="171"/>
      <c r="EV21" s="171"/>
      <c r="EW21" s="171"/>
      <c r="EX21" s="171"/>
      <c r="EY21" s="171"/>
      <c r="EZ21" s="171"/>
      <c r="FA21" s="171"/>
      <c r="FB21" s="171"/>
      <c r="FC21" s="171"/>
      <c r="FD21" s="171"/>
      <c r="FE21" s="171"/>
      <c r="FF21" s="171"/>
      <c r="FG21" s="171"/>
      <c r="FH21" s="171"/>
      <c r="FI21" s="171"/>
    </row>
    <row r="22" spans="1:165" s="166" customFormat="1" x14ac:dyDescent="0.25">
      <c r="A22" s="169"/>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85"/>
      <c r="ES22" s="185"/>
      <c r="ET22" s="171"/>
      <c r="EU22" s="171"/>
      <c r="EV22" s="171"/>
      <c r="EW22" s="171"/>
      <c r="EX22" s="171"/>
      <c r="EY22" s="171"/>
      <c r="EZ22" s="171"/>
      <c r="FA22" s="171"/>
      <c r="FB22" s="171"/>
      <c r="FC22" s="171"/>
      <c r="FD22" s="171"/>
      <c r="FE22" s="171"/>
      <c r="FF22" s="171"/>
      <c r="FG22" s="171"/>
      <c r="FH22" s="171"/>
      <c r="FI22" s="171"/>
    </row>
    <row r="23" spans="1:165" s="166" customFormat="1" x14ac:dyDescent="0.25">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c r="BU23" s="170"/>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170"/>
      <c r="CW23" s="170"/>
      <c r="CX23" s="170"/>
      <c r="CY23" s="170"/>
      <c r="CZ23" s="170"/>
      <c r="DA23" s="170"/>
      <c r="DB23" s="170"/>
      <c r="DC23" s="170"/>
      <c r="DD23" s="170"/>
      <c r="DE23" s="170"/>
      <c r="DF23" s="170"/>
      <c r="DG23" s="170"/>
      <c r="DH23" s="170"/>
      <c r="DI23" s="170"/>
      <c r="DJ23" s="170"/>
      <c r="DK23" s="170"/>
      <c r="DL23" s="170"/>
      <c r="DM23" s="170"/>
      <c r="DN23" s="170"/>
      <c r="DO23" s="170"/>
      <c r="DP23" s="170"/>
      <c r="DQ23" s="170"/>
      <c r="DR23" s="170"/>
      <c r="DS23" s="170"/>
      <c r="DT23" s="170"/>
      <c r="DU23" s="170"/>
      <c r="DV23" s="170"/>
      <c r="DW23" s="170"/>
      <c r="DX23" s="170"/>
      <c r="DY23" s="170"/>
      <c r="DZ23" s="170"/>
      <c r="EA23" s="170"/>
      <c r="EB23" s="170"/>
      <c r="EC23" s="170"/>
      <c r="ED23" s="170"/>
      <c r="EE23" s="170"/>
      <c r="EF23" s="170"/>
      <c r="EG23" s="170"/>
      <c r="EH23" s="170"/>
      <c r="EI23" s="170"/>
      <c r="EJ23" s="170"/>
      <c r="EK23" s="170"/>
      <c r="EL23" s="170"/>
      <c r="EM23" s="170"/>
      <c r="EN23" s="170"/>
      <c r="EO23" s="170"/>
      <c r="EP23" s="170"/>
      <c r="EQ23" s="170"/>
      <c r="ER23" s="185"/>
      <c r="ES23" s="185"/>
      <c r="ET23" s="171"/>
      <c r="EU23" s="171"/>
      <c r="EV23" s="171"/>
      <c r="EW23" s="171"/>
      <c r="EX23" s="171"/>
      <c r="EY23" s="171"/>
      <c r="EZ23" s="171"/>
      <c r="FA23" s="171"/>
      <c r="FB23" s="171"/>
      <c r="FC23" s="171"/>
      <c r="FD23" s="171"/>
      <c r="FE23" s="171"/>
      <c r="FF23" s="171"/>
      <c r="FG23" s="171"/>
      <c r="FH23" s="171"/>
      <c r="FI23" s="171"/>
    </row>
    <row r="24" spans="1:165" s="166" customFormat="1" x14ac:dyDescent="0.25">
      <c r="A24" s="16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70"/>
      <c r="ER24" s="185"/>
      <c r="ES24" s="185"/>
      <c r="ET24" s="171"/>
      <c r="EU24" s="172"/>
      <c r="EV24" s="172"/>
      <c r="EW24" s="172"/>
      <c r="EX24" s="172"/>
    </row>
    <row r="25" spans="1:165" s="166" customFormat="1" x14ac:dyDescent="0.25">
      <c r="A25" s="169"/>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c r="DK25" s="170"/>
      <c r="DL25" s="170"/>
      <c r="DM25" s="170"/>
      <c r="DN25" s="170"/>
      <c r="DO25" s="170"/>
      <c r="DP25" s="170"/>
      <c r="DQ25" s="170"/>
      <c r="DR25" s="170"/>
      <c r="DS25" s="170"/>
      <c r="DT25" s="170"/>
      <c r="DU25" s="170"/>
      <c r="DV25" s="170"/>
      <c r="DW25" s="170"/>
      <c r="DX25" s="170"/>
      <c r="DY25" s="170"/>
      <c r="DZ25" s="170"/>
      <c r="EA25" s="170"/>
      <c r="EB25" s="170"/>
      <c r="EC25" s="170"/>
      <c r="ED25" s="170"/>
      <c r="EE25" s="170"/>
      <c r="EF25" s="170"/>
      <c r="EG25" s="170"/>
      <c r="EH25" s="170"/>
      <c r="EI25" s="170"/>
      <c r="EJ25" s="170"/>
      <c r="EK25" s="170"/>
      <c r="EL25" s="170"/>
      <c r="EM25" s="170"/>
      <c r="EN25" s="170"/>
      <c r="EO25" s="170"/>
      <c r="EP25" s="170"/>
      <c r="EQ25" s="170"/>
      <c r="ER25" s="185"/>
      <c r="ES25" s="185"/>
      <c r="ET25" s="171"/>
      <c r="EU25" s="172"/>
      <c r="EV25" s="172"/>
      <c r="EW25" s="172"/>
      <c r="EX25" s="172"/>
    </row>
    <row r="26" spans="1:165" s="166" customFormat="1" x14ac:dyDescent="0.25">
      <c r="A26" s="16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0"/>
      <c r="DI26" s="170"/>
      <c r="DJ26" s="170"/>
      <c r="DK26" s="170"/>
      <c r="DL26" s="170"/>
      <c r="DM26" s="170"/>
      <c r="DN26" s="170"/>
      <c r="DO26" s="170"/>
      <c r="DP26" s="170"/>
      <c r="DQ26" s="170"/>
      <c r="DR26" s="170"/>
      <c r="DS26" s="170"/>
      <c r="DT26" s="170"/>
      <c r="DU26" s="170"/>
      <c r="DV26" s="170"/>
      <c r="DW26" s="170"/>
      <c r="DX26" s="170"/>
      <c r="DY26" s="170"/>
      <c r="DZ26" s="170"/>
      <c r="EA26" s="170"/>
      <c r="EB26" s="170"/>
      <c r="EC26" s="170"/>
      <c r="ED26" s="170"/>
      <c r="EE26" s="170"/>
      <c r="EF26" s="170"/>
      <c r="EG26" s="170"/>
      <c r="EH26" s="170"/>
      <c r="EI26" s="170"/>
      <c r="EJ26" s="170"/>
      <c r="EK26" s="170"/>
      <c r="EL26" s="170"/>
      <c r="EM26" s="170"/>
      <c r="EN26" s="170"/>
      <c r="EO26" s="170"/>
      <c r="EP26" s="170"/>
      <c r="EQ26" s="170"/>
      <c r="ER26" s="185"/>
      <c r="ES26" s="185"/>
      <c r="ET26" s="171"/>
      <c r="EU26" s="172"/>
      <c r="EV26" s="172"/>
      <c r="EW26" s="172"/>
      <c r="EX26" s="172"/>
    </row>
    <row r="27" spans="1:165" s="166" customFormat="1" x14ac:dyDescent="0.25">
      <c r="A27" s="169"/>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85"/>
      <c r="ES27" s="185"/>
      <c r="ET27" s="171"/>
      <c r="EU27" s="172"/>
      <c r="EV27" s="172"/>
      <c r="EW27" s="172"/>
      <c r="EX27" s="172"/>
    </row>
    <row r="28" spans="1:165" s="166" customFormat="1" x14ac:dyDescent="0.25">
      <c r="A28" s="16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85"/>
      <c r="ES28" s="185"/>
      <c r="ET28" s="171"/>
      <c r="EU28" s="172"/>
      <c r="EV28" s="172"/>
      <c r="EW28" s="172"/>
      <c r="EX28" s="172"/>
    </row>
    <row r="29" spans="1:165" s="166" customFormat="1" x14ac:dyDescent="0.25">
      <c r="A29" s="169"/>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85"/>
      <c r="ES29" s="185"/>
      <c r="ET29" s="171"/>
      <c r="EU29" s="172"/>
      <c r="EV29" s="172"/>
      <c r="EW29" s="172"/>
      <c r="EX29" s="172"/>
    </row>
    <row r="30" spans="1:165" s="166" customFormat="1" x14ac:dyDescent="0.25">
      <c r="A30" s="16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170"/>
      <c r="CW30" s="170"/>
      <c r="CX30" s="170"/>
      <c r="CY30" s="170"/>
      <c r="CZ30" s="170"/>
      <c r="DA30" s="170"/>
      <c r="DB30" s="170"/>
      <c r="DC30" s="170"/>
      <c r="DD30" s="170"/>
      <c r="DE30" s="170"/>
      <c r="DF30" s="170"/>
      <c r="DG30" s="170"/>
      <c r="DH30" s="170"/>
      <c r="DI30" s="170"/>
      <c r="DJ30" s="170"/>
      <c r="DK30" s="170"/>
      <c r="DL30" s="170"/>
      <c r="DM30" s="170"/>
      <c r="DN30" s="170"/>
      <c r="DO30" s="170"/>
      <c r="DP30" s="170"/>
      <c r="DQ30" s="170"/>
      <c r="DR30" s="170"/>
      <c r="DS30" s="170"/>
      <c r="DT30" s="170"/>
      <c r="DU30" s="170"/>
      <c r="DV30" s="170"/>
      <c r="DW30" s="170"/>
      <c r="DX30" s="170"/>
      <c r="DY30" s="170"/>
      <c r="DZ30" s="170"/>
      <c r="EA30" s="170"/>
      <c r="EB30" s="170"/>
      <c r="EC30" s="170"/>
      <c r="ED30" s="170"/>
      <c r="EE30" s="170"/>
      <c r="EF30" s="170"/>
      <c r="EG30" s="170"/>
      <c r="EH30" s="170"/>
      <c r="EI30" s="170"/>
      <c r="EJ30" s="170"/>
      <c r="EK30" s="170"/>
      <c r="EL30" s="170"/>
      <c r="EM30" s="170"/>
      <c r="EN30" s="170"/>
      <c r="EO30" s="170"/>
      <c r="EP30" s="170"/>
      <c r="EQ30" s="170"/>
      <c r="ER30" s="185"/>
      <c r="ES30" s="185"/>
      <c r="ET30" s="171"/>
      <c r="EU30" s="172"/>
      <c r="EV30" s="172"/>
      <c r="EW30" s="172"/>
      <c r="EX30" s="172"/>
    </row>
    <row r="31" spans="1:165" s="166" customFormat="1" x14ac:dyDescent="0.25">
      <c r="A31" s="169"/>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170"/>
      <c r="CX31" s="170"/>
      <c r="CY31" s="170"/>
      <c r="CZ31" s="170"/>
      <c r="DA31" s="170"/>
      <c r="DB31" s="170"/>
      <c r="DC31" s="170"/>
      <c r="DD31" s="170"/>
      <c r="DE31" s="170"/>
      <c r="DF31" s="170"/>
      <c r="DG31" s="170"/>
      <c r="DH31" s="170"/>
      <c r="DI31" s="170"/>
      <c r="DJ31" s="170"/>
      <c r="DK31" s="170"/>
      <c r="DL31" s="170"/>
      <c r="DM31" s="170"/>
      <c r="DN31" s="170"/>
      <c r="DO31" s="170"/>
      <c r="DP31" s="170"/>
      <c r="DQ31" s="170"/>
      <c r="DR31" s="170"/>
      <c r="DS31" s="170"/>
      <c r="DT31" s="170"/>
      <c r="DU31" s="170"/>
      <c r="DV31" s="170"/>
      <c r="DW31" s="170"/>
      <c r="DX31" s="170"/>
      <c r="DY31" s="170"/>
      <c r="DZ31" s="170"/>
      <c r="EA31" s="170"/>
      <c r="EB31" s="170"/>
      <c r="EC31" s="170"/>
      <c r="ED31" s="170"/>
      <c r="EE31" s="170"/>
      <c r="EF31" s="170"/>
      <c r="EG31" s="170"/>
      <c r="EH31" s="170"/>
      <c r="EI31" s="170"/>
      <c r="EJ31" s="170"/>
      <c r="EK31" s="170"/>
      <c r="EL31" s="170"/>
      <c r="EM31" s="170"/>
      <c r="EN31" s="170"/>
      <c r="EO31" s="170"/>
      <c r="EP31" s="170"/>
      <c r="EQ31" s="170"/>
      <c r="ER31" s="185"/>
      <c r="ES31" s="185"/>
      <c r="ET31" s="171"/>
      <c r="EU31" s="172"/>
      <c r="EV31" s="172"/>
      <c r="EW31" s="172"/>
      <c r="EX31" s="172"/>
    </row>
    <row r="32" spans="1:165" s="166" customFormat="1" x14ac:dyDescent="0.25">
      <c r="A32" s="169"/>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c r="CR32" s="170"/>
      <c r="CS32" s="170"/>
      <c r="CT32" s="170"/>
      <c r="CU32" s="170"/>
      <c r="CV32" s="170"/>
      <c r="CW32" s="170"/>
      <c r="CX32" s="170"/>
      <c r="CY32" s="170"/>
      <c r="CZ32" s="170"/>
      <c r="DA32" s="170"/>
      <c r="DB32" s="170"/>
      <c r="DC32" s="170"/>
      <c r="DD32" s="170"/>
      <c r="DE32" s="170"/>
      <c r="DF32" s="170"/>
      <c r="DG32" s="170"/>
      <c r="DH32" s="170"/>
      <c r="DI32" s="170"/>
      <c r="DJ32" s="170"/>
      <c r="DK32" s="170"/>
      <c r="DL32" s="170"/>
      <c r="DM32" s="170"/>
      <c r="DN32" s="170"/>
      <c r="DO32" s="170"/>
      <c r="DP32" s="170"/>
      <c r="DQ32" s="170"/>
      <c r="DR32" s="170"/>
      <c r="DS32" s="170"/>
      <c r="DT32" s="170"/>
      <c r="DU32" s="170"/>
      <c r="DV32" s="170"/>
      <c r="DW32" s="170"/>
      <c r="DX32" s="170"/>
      <c r="DY32" s="170"/>
      <c r="DZ32" s="170"/>
      <c r="EA32" s="170"/>
      <c r="EB32" s="170"/>
      <c r="EC32" s="170"/>
      <c r="ED32" s="170"/>
      <c r="EE32" s="170"/>
      <c r="EF32" s="170"/>
      <c r="EG32" s="170"/>
      <c r="EH32" s="170"/>
      <c r="EI32" s="170"/>
      <c r="EJ32" s="170"/>
      <c r="EK32" s="170"/>
      <c r="EL32" s="170"/>
      <c r="EM32" s="170"/>
      <c r="EN32" s="170"/>
      <c r="EO32" s="170"/>
      <c r="EP32" s="170"/>
      <c r="EQ32" s="170"/>
      <c r="ER32" s="185"/>
      <c r="ES32" s="185"/>
      <c r="ET32" s="171"/>
      <c r="EU32" s="172"/>
      <c r="EV32" s="172"/>
      <c r="EW32" s="172"/>
      <c r="EX32" s="172"/>
    </row>
    <row r="33" spans="1:154" s="166" customFormat="1" x14ac:dyDescent="0.25">
      <c r="A33" s="169"/>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170"/>
      <c r="CX33" s="170"/>
      <c r="CY33" s="170"/>
      <c r="CZ33" s="170"/>
      <c r="DA33" s="170"/>
      <c r="DB33" s="170"/>
      <c r="DC33" s="170"/>
      <c r="DD33" s="170"/>
      <c r="DE33" s="170"/>
      <c r="DF33" s="170"/>
      <c r="DG33" s="170"/>
      <c r="DH33" s="170"/>
      <c r="DI33" s="170"/>
      <c r="DJ33" s="170"/>
      <c r="DK33" s="170"/>
      <c r="DL33" s="170"/>
      <c r="DM33" s="170"/>
      <c r="DN33" s="170"/>
      <c r="DO33" s="170"/>
      <c r="DP33" s="170"/>
      <c r="DQ33" s="170"/>
      <c r="DR33" s="170"/>
      <c r="DS33" s="170"/>
      <c r="DT33" s="170"/>
      <c r="DU33" s="170"/>
      <c r="DV33" s="170"/>
      <c r="DW33" s="170"/>
      <c r="DX33" s="170"/>
      <c r="DY33" s="170"/>
      <c r="DZ33" s="170"/>
      <c r="EA33" s="170"/>
      <c r="EB33" s="170"/>
      <c r="EC33" s="170"/>
      <c r="ED33" s="170"/>
      <c r="EE33" s="170"/>
      <c r="EF33" s="170"/>
      <c r="EG33" s="170"/>
      <c r="EH33" s="170"/>
      <c r="EI33" s="170"/>
      <c r="EJ33" s="170"/>
      <c r="EK33" s="170"/>
      <c r="EL33" s="170"/>
      <c r="EM33" s="170"/>
      <c r="EN33" s="170"/>
      <c r="EO33" s="170"/>
      <c r="EP33" s="170"/>
      <c r="EQ33" s="170"/>
      <c r="ER33" s="185"/>
      <c r="ES33" s="185"/>
      <c r="ET33" s="171"/>
      <c r="EU33" s="172"/>
      <c r="EV33" s="172"/>
      <c r="EW33" s="172"/>
      <c r="EX33" s="172"/>
    </row>
    <row r="34" spans="1:154" s="166" customFormat="1" x14ac:dyDescent="0.25">
      <c r="A34" s="169"/>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c r="CR34" s="170"/>
      <c r="CS34" s="170"/>
      <c r="CT34" s="170"/>
      <c r="CU34" s="170"/>
      <c r="CV34" s="170"/>
      <c r="CW34" s="170"/>
      <c r="CX34" s="170"/>
      <c r="CY34" s="170"/>
      <c r="CZ34" s="170"/>
      <c r="DA34" s="170"/>
      <c r="DB34" s="170"/>
      <c r="DC34" s="170"/>
      <c r="DD34" s="170"/>
      <c r="DE34" s="170"/>
      <c r="DF34" s="170"/>
      <c r="DG34" s="170"/>
      <c r="DH34" s="170"/>
      <c r="DI34" s="170"/>
      <c r="DJ34" s="170"/>
      <c r="DK34" s="170"/>
      <c r="DL34" s="170"/>
      <c r="DM34" s="170"/>
      <c r="DN34" s="170"/>
      <c r="DO34" s="170"/>
      <c r="DP34" s="170"/>
      <c r="DQ34" s="170"/>
      <c r="DR34" s="170"/>
      <c r="DS34" s="170"/>
      <c r="DT34" s="170"/>
      <c r="DU34" s="170"/>
      <c r="DV34" s="170"/>
      <c r="DW34" s="170"/>
      <c r="DX34" s="170"/>
      <c r="DY34" s="170"/>
      <c r="DZ34" s="170"/>
      <c r="EA34" s="170"/>
      <c r="EB34" s="170"/>
      <c r="EC34" s="170"/>
      <c r="ED34" s="170"/>
      <c r="EE34" s="170"/>
      <c r="EF34" s="170"/>
      <c r="EG34" s="170"/>
      <c r="EH34" s="170"/>
      <c r="EI34" s="170"/>
      <c r="EJ34" s="170"/>
      <c r="EK34" s="170"/>
      <c r="EL34" s="170"/>
      <c r="EM34" s="170"/>
      <c r="EN34" s="170"/>
      <c r="EO34" s="170"/>
      <c r="EP34" s="170"/>
      <c r="EQ34" s="170"/>
      <c r="ER34" s="185"/>
      <c r="ES34" s="185"/>
      <c r="ET34" s="171"/>
      <c r="EU34" s="172"/>
      <c r="EV34" s="172"/>
      <c r="EW34" s="172"/>
      <c r="EX34" s="172"/>
    </row>
    <row r="35" spans="1:154" s="166" customFormat="1" x14ac:dyDescent="0.25">
      <c r="A35" s="16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c r="AO35" s="170"/>
      <c r="AP35" s="170"/>
      <c r="AQ35" s="170"/>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c r="CR35" s="170"/>
      <c r="CS35" s="170"/>
      <c r="CT35" s="170"/>
      <c r="CU35" s="170"/>
      <c r="CV35" s="170"/>
      <c r="CW35" s="170"/>
      <c r="CX35" s="170"/>
      <c r="CY35" s="170"/>
      <c r="CZ35" s="170"/>
      <c r="DA35" s="170"/>
      <c r="DB35" s="170"/>
      <c r="DC35" s="170"/>
      <c r="DD35" s="170"/>
      <c r="DE35" s="170"/>
      <c r="DF35" s="170"/>
      <c r="DG35" s="170"/>
      <c r="DH35" s="170"/>
      <c r="DI35" s="170"/>
      <c r="DJ35" s="170"/>
      <c r="DK35" s="170"/>
      <c r="DL35" s="170"/>
      <c r="DM35" s="170"/>
      <c r="DN35" s="170"/>
      <c r="DO35" s="170"/>
      <c r="DP35" s="170"/>
      <c r="DQ35" s="170"/>
      <c r="DR35" s="170"/>
      <c r="DS35" s="170"/>
      <c r="DT35" s="170"/>
      <c r="DU35" s="170"/>
      <c r="DV35" s="170"/>
      <c r="DW35" s="170"/>
      <c r="DX35" s="170"/>
      <c r="DY35" s="170"/>
      <c r="DZ35" s="170"/>
      <c r="EA35" s="170"/>
      <c r="EB35" s="170"/>
      <c r="EC35" s="170"/>
      <c r="ED35" s="170"/>
      <c r="EE35" s="170"/>
      <c r="EF35" s="170"/>
      <c r="EG35" s="170"/>
      <c r="EH35" s="170"/>
      <c r="EI35" s="170"/>
      <c r="EJ35" s="170"/>
      <c r="EK35" s="170"/>
      <c r="EL35" s="170"/>
      <c r="EM35" s="170"/>
      <c r="EN35" s="170"/>
      <c r="EO35" s="170"/>
      <c r="EP35" s="170"/>
      <c r="EQ35" s="170"/>
      <c r="ER35" s="185"/>
      <c r="ES35" s="185"/>
      <c r="ET35" s="171"/>
      <c r="EU35" s="172"/>
      <c r="EV35" s="172"/>
      <c r="EW35" s="172"/>
      <c r="EX35" s="172"/>
    </row>
    <row r="36" spans="1:154" s="166" customFormat="1" x14ac:dyDescent="0.25">
      <c r="A36" s="16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c r="AO36" s="170"/>
      <c r="AP36" s="170"/>
      <c r="AQ36" s="170"/>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c r="CR36" s="170"/>
      <c r="CS36" s="170"/>
      <c r="CT36" s="170"/>
      <c r="CU36" s="170"/>
      <c r="CV36" s="170"/>
      <c r="CW36" s="170"/>
      <c r="CX36" s="170"/>
      <c r="CY36" s="170"/>
      <c r="CZ36" s="170"/>
      <c r="DA36" s="170"/>
      <c r="DB36" s="170"/>
      <c r="DC36" s="170"/>
      <c r="DD36" s="170"/>
      <c r="DE36" s="170"/>
      <c r="DF36" s="170"/>
      <c r="DG36" s="170"/>
      <c r="DH36" s="170"/>
      <c r="DI36" s="170"/>
      <c r="DJ36" s="170"/>
      <c r="DK36" s="170"/>
      <c r="DL36" s="170"/>
      <c r="DM36" s="170"/>
      <c r="DN36" s="170"/>
      <c r="DO36" s="170"/>
      <c r="DP36" s="170"/>
      <c r="DQ36" s="170"/>
      <c r="DR36" s="170"/>
      <c r="DS36" s="170"/>
      <c r="DT36" s="170"/>
      <c r="DU36" s="170"/>
      <c r="DV36" s="170"/>
      <c r="DW36" s="170"/>
      <c r="DX36" s="170"/>
      <c r="DY36" s="170"/>
      <c r="DZ36" s="170"/>
      <c r="EA36" s="170"/>
      <c r="EB36" s="170"/>
      <c r="EC36" s="170"/>
      <c r="ED36" s="170"/>
      <c r="EE36" s="170"/>
      <c r="EF36" s="170"/>
      <c r="EG36" s="170"/>
      <c r="EH36" s="170"/>
      <c r="EI36" s="170"/>
      <c r="EJ36" s="170"/>
      <c r="EK36" s="170"/>
      <c r="EL36" s="170"/>
      <c r="EM36" s="170"/>
      <c r="EN36" s="170"/>
      <c r="EO36" s="170"/>
      <c r="EP36" s="170"/>
      <c r="EQ36" s="170"/>
      <c r="ER36" s="185"/>
      <c r="ES36" s="185"/>
      <c r="ET36" s="171"/>
      <c r="EU36" s="172"/>
      <c r="EV36" s="172"/>
      <c r="EW36" s="172"/>
      <c r="EX36" s="172"/>
    </row>
    <row r="37" spans="1:154" s="166" customFormat="1" x14ac:dyDescent="0.25">
      <c r="A37" s="16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170"/>
      <c r="CJ37" s="170"/>
      <c r="CK37" s="170"/>
      <c r="CL37" s="170"/>
      <c r="CM37" s="170"/>
      <c r="CN37" s="170"/>
      <c r="CO37" s="170"/>
      <c r="CP37" s="170"/>
      <c r="CQ37" s="170"/>
      <c r="CR37" s="170"/>
      <c r="CS37" s="170"/>
      <c r="CT37" s="170"/>
      <c r="CU37" s="170"/>
      <c r="CV37" s="170"/>
      <c r="CW37" s="170"/>
      <c r="CX37" s="170"/>
      <c r="CY37" s="170"/>
      <c r="CZ37" s="170"/>
      <c r="DA37" s="170"/>
      <c r="DB37" s="170"/>
      <c r="DC37" s="170"/>
      <c r="DD37" s="170"/>
      <c r="DE37" s="170"/>
      <c r="DF37" s="170"/>
      <c r="DG37" s="170"/>
      <c r="DH37" s="170"/>
      <c r="DI37" s="170"/>
      <c r="DJ37" s="170"/>
      <c r="DK37" s="170"/>
      <c r="DL37" s="170"/>
      <c r="DM37" s="170"/>
      <c r="DN37" s="170"/>
      <c r="DO37" s="170"/>
      <c r="DP37" s="170"/>
      <c r="DQ37" s="170"/>
      <c r="DR37" s="170"/>
      <c r="DS37" s="170"/>
      <c r="DT37" s="170"/>
      <c r="DU37" s="170"/>
      <c r="DV37" s="170"/>
      <c r="DW37" s="170"/>
      <c r="DX37" s="170"/>
      <c r="DY37" s="170"/>
      <c r="DZ37" s="170"/>
      <c r="EA37" s="170"/>
      <c r="EB37" s="170"/>
      <c r="EC37" s="170"/>
      <c r="ED37" s="170"/>
      <c r="EE37" s="170"/>
      <c r="EF37" s="170"/>
      <c r="EG37" s="170"/>
      <c r="EH37" s="170"/>
      <c r="EI37" s="170"/>
      <c r="EJ37" s="170"/>
      <c r="EK37" s="170"/>
      <c r="EL37" s="170"/>
      <c r="EM37" s="170"/>
      <c r="EN37" s="170"/>
      <c r="EO37" s="170"/>
      <c r="EP37" s="170"/>
      <c r="EQ37" s="170"/>
      <c r="ER37" s="185"/>
      <c r="ES37" s="185"/>
      <c r="ET37" s="171"/>
      <c r="EU37" s="172"/>
      <c r="EV37" s="172"/>
      <c r="EW37" s="172"/>
      <c r="EX37" s="172"/>
    </row>
    <row r="38" spans="1:154" s="166" customFormat="1" x14ac:dyDescent="0.25">
      <c r="A38" s="16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0"/>
      <c r="CS38" s="170"/>
      <c r="CT38" s="170"/>
      <c r="CU38" s="170"/>
      <c r="CV38" s="170"/>
      <c r="CW38" s="170"/>
      <c r="CX38" s="170"/>
      <c r="CY38" s="170"/>
      <c r="CZ38" s="170"/>
      <c r="DA38" s="170"/>
      <c r="DB38" s="170"/>
      <c r="DC38" s="170"/>
      <c r="DD38" s="170"/>
      <c r="DE38" s="170"/>
      <c r="DF38" s="170"/>
      <c r="DG38" s="170"/>
      <c r="DH38" s="170"/>
      <c r="DI38" s="170"/>
      <c r="DJ38" s="170"/>
      <c r="DK38" s="170"/>
      <c r="DL38" s="170"/>
      <c r="DM38" s="170"/>
      <c r="DN38" s="170"/>
      <c r="DO38" s="170"/>
      <c r="DP38" s="170"/>
      <c r="DQ38" s="170"/>
      <c r="DR38" s="170"/>
      <c r="DS38" s="170"/>
      <c r="DT38" s="170"/>
      <c r="DU38" s="170"/>
      <c r="DV38" s="170"/>
      <c r="DW38" s="170"/>
      <c r="DX38" s="170"/>
      <c r="DY38" s="170"/>
      <c r="DZ38" s="170"/>
      <c r="EA38" s="170"/>
      <c r="EB38" s="170"/>
      <c r="EC38" s="170"/>
      <c r="ED38" s="170"/>
      <c r="EE38" s="170"/>
      <c r="EF38" s="170"/>
      <c r="EG38" s="170"/>
      <c r="EH38" s="170"/>
      <c r="EI38" s="170"/>
      <c r="EJ38" s="170"/>
      <c r="EK38" s="170"/>
      <c r="EL38" s="170"/>
      <c r="EM38" s="170"/>
      <c r="EN38" s="170"/>
      <c r="EO38" s="170"/>
      <c r="EP38" s="170"/>
      <c r="EQ38" s="170"/>
      <c r="ER38" s="185"/>
      <c r="ES38" s="185"/>
      <c r="ET38" s="171"/>
      <c r="EU38" s="172"/>
      <c r="EV38" s="172"/>
      <c r="EW38" s="172"/>
      <c r="EX38" s="172"/>
    </row>
    <row r="39" spans="1:154" s="166" customFormat="1" x14ac:dyDescent="0.25">
      <c r="A39" s="169"/>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170"/>
      <c r="CJ39" s="170"/>
      <c r="CK39" s="170"/>
      <c r="CL39" s="170"/>
      <c r="CM39" s="170"/>
      <c r="CN39" s="170"/>
      <c r="CO39" s="170"/>
      <c r="CP39" s="170"/>
      <c r="CQ39" s="170"/>
      <c r="CR39" s="170"/>
      <c r="CS39" s="170"/>
      <c r="CT39" s="170"/>
      <c r="CU39" s="170"/>
      <c r="CV39" s="170"/>
      <c r="CW39" s="170"/>
      <c r="CX39" s="170"/>
      <c r="CY39" s="170"/>
      <c r="CZ39" s="170"/>
      <c r="DA39" s="170"/>
      <c r="DB39" s="170"/>
      <c r="DC39" s="170"/>
      <c r="DD39" s="170"/>
      <c r="DE39" s="170"/>
      <c r="DF39" s="170"/>
      <c r="DG39" s="170"/>
      <c r="DH39" s="170"/>
      <c r="DI39" s="170"/>
      <c r="DJ39" s="170"/>
      <c r="DK39" s="170"/>
      <c r="DL39" s="170"/>
      <c r="DM39" s="170"/>
      <c r="DN39" s="170"/>
      <c r="DO39" s="170"/>
      <c r="DP39" s="170"/>
      <c r="DQ39" s="170"/>
      <c r="DR39" s="170"/>
      <c r="DS39" s="170"/>
      <c r="DT39" s="170"/>
      <c r="DU39" s="170"/>
      <c r="DV39" s="170"/>
      <c r="DW39" s="170"/>
      <c r="DX39" s="170"/>
      <c r="DY39" s="170"/>
      <c r="DZ39" s="170"/>
      <c r="EA39" s="170"/>
      <c r="EB39" s="170"/>
      <c r="EC39" s="170"/>
      <c r="ED39" s="170"/>
      <c r="EE39" s="170"/>
      <c r="EF39" s="170"/>
      <c r="EG39" s="170"/>
      <c r="EH39" s="170"/>
      <c r="EI39" s="170"/>
      <c r="EJ39" s="170"/>
      <c r="EK39" s="170"/>
      <c r="EL39" s="170"/>
      <c r="EM39" s="170"/>
      <c r="EN39" s="170"/>
      <c r="EO39" s="170"/>
      <c r="EP39" s="170"/>
      <c r="EQ39" s="170"/>
      <c r="ER39" s="185"/>
      <c r="ES39" s="185"/>
      <c r="ET39" s="171"/>
      <c r="EU39" s="172"/>
      <c r="EV39" s="172"/>
      <c r="EW39" s="172"/>
      <c r="EX39" s="172"/>
    </row>
    <row r="40" spans="1:154" s="166" customFormat="1" x14ac:dyDescent="0.25">
      <c r="A40" s="16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0"/>
      <c r="DN40" s="170"/>
      <c r="DO40" s="170"/>
      <c r="DP40" s="170"/>
      <c r="DQ40" s="170"/>
      <c r="DR40" s="170"/>
      <c r="DS40" s="170"/>
      <c r="DT40" s="170"/>
      <c r="DU40" s="170"/>
      <c r="DV40" s="170"/>
      <c r="DW40" s="170"/>
      <c r="DX40" s="170"/>
      <c r="DY40" s="170"/>
      <c r="DZ40" s="170"/>
      <c r="EA40" s="170"/>
      <c r="EB40" s="170"/>
      <c r="EC40" s="170"/>
      <c r="ED40" s="170"/>
      <c r="EE40" s="170"/>
      <c r="EF40" s="170"/>
      <c r="EG40" s="170"/>
      <c r="EH40" s="170"/>
      <c r="EI40" s="170"/>
      <c r="EJ40" s="170"/>
      <c r="EK40" s="170"/>
      <c r="EL40" s="170"/>
      <c r="EM40" s="170"/>
      <c r="EN40" s="170"/>
      <c r="EO40" s="170"/>
      <c r="EP40" s="170"/>
      <c r="EQ40" s="170"/>
      <c r="ER40" s="185"/>
      <c r="ES40" s="185"/>
      <c r="ET40" s="171"/>
      <c r="EU40" s="172"/>
      <c r="EV40" s="172"/>
      <c r="EW40" s="172"/>
      <c r="EX40" s="172"/>
    </row>
    <row r="41" spans="1:154" s="166" customFormat="1" x14ac:dyDescent="0.25">
      <c r="A41" s="16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170"/>
      <c r="CX41" s="170"/>
      <c r="CY41" s="170"/>
      <c r="CZ41" s="170"/>
      <c r="DA41" s="170"/>
      <c r="DB41" s="170"/>
      <c r="DC41" s="170"/>
      <c r="DD41" s="170"/>
      <c r="DE41" s="170"/>
      <c r="DF41" s="170"/>
      <c r="DG41" s="170"/>
      <c r="DH41" s="170"/>
      <c r="DI41" s="170"/>
      <c r="DJ41" s="170"/>
      <c r="DK41" s="170"/>
      <c r="DL41" s="170"/>
      <c r="DM41" s="170"/>
      <c r="DN41" s="170"/>
      <c r="DO41" s="170"/>
      <c r="DP41" s="170"/>
      <c r="DQ41" s="170"/>
      <c r="DR41" s="170"/>
      <c r="DS41" s="170"/>
      <c r="DT41" s="170"/>
      <c r="DU41" s="170"/>
      <c r="DV41" s="170"/>
      <c r="DW41" s="170"/>
      <c r="DX41" s="170"/>
      <c r="DY41" s="170"/>
      <c r="DZ41" s="170"/>
      <c r="EA41" s="170"/>
      <c r="EB41" s="170"/>
      <c r="EC41" s="170"/>
      <c r="ED41" s="170"/>
      <c r="EE41" s="170"/>
      <c r="EF41" s="170"/>
      <c r="EG41" s="170"/>
      <c r="EH41" s="170"/>
      <c r="EI41" s="170"/>
      <c r="EJ41" s="170"/>
      <c r="EK41" s="170"/>
      <c r="EL41" s="170"/>
      <c r="EM41" s="170"/>
      <c r="EN41" s="170"/>
      <c r="EO41" s="170"/>
      <c r="EP41" s="170"/>
      <c r="EQ41" s="170"/>
      <c r="ER41" s="185"/>
      <c r="ES41" s="185"/>
      <c r="ET41" s="171"/>
      <c r="EU41" s="172"/>
      <c r="EV41" s="172"/>
      <c r="EW41" s="172"/>
      <c r="EX41" s="172"/>
    </row>
    <row r="42" spans="1:154" s="166" customFormat="1" x14ac:dyDescent="0.25">
      <c r="A42" s="16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c r="CR42" s="170"/>
      <c r="CS42" s="170"/>
      <c r="CT42" s="170"/>
      <c r="CU42" s="170"/>
      <c r="CV42" s="170"/>
      <c r="CW42" s="170"/>
      <c r="CX42" s="170"/>
      <c r="CY42" s="170"/>
      <c r="CZ42" s="170"/>
      <c r="DA42" s="170"/>
      <c r="DB42" s="170"/>
      <c r="DC42" s="170"/>
      <c r="DD42" s="170"/>
      <c r="DE42" s="170"/>
      <c r="DF42" s="170"/>
      <c r="DG42" s="170"/>
      <c r="DH42" s="170"/>
      <c r="DI42" s="170"/>
      <c r="DJ42" s="170"/>
      <c r="DK42" s="170"/>
      <c r="DL42" s="170"/>
      <c r="DM42" s="170"/>
      <c r="DN42" s="170"/>
      <c r="DO42" s="170"/>
      <c r="DP42" s="170"/>
      <c r="DQ42" s="170"/>
      <c r="DR42" s="170"/>
      <c r="DS42" s="170"/>
      <c r="DT42" s="170"/>
      <c r="DU42" s="170"/>
      <c r="DV42" s="170"/>
      <c r="DW42" s="170"/>
      <c r="DX42" s="170"/>
      <c r="DY42" s="170"/>
      <c r="DZ42" s="170"/>
      <c r="EA42" s="170"/>
      <c r="EB42" s="170"/>
      <c r="EC42" s="170"/>
      <c r="ED42" s="170"/>
      <c r="EE42" s="170"/>
      <c r="EF42" s="170"/>
      <c r="EG42" s="170"/>
      <c r="EH42" s="170"/>
      <c r="EI42" s="170"/>
      <c r="EJ42" s="170"/>
      <c r="EK42" s="170"/>
      <c r="EL42" s="170"/>
      <c r="EM42" s="170"/>
      <c r="EN42" s="170"/>
      <c r="EO42" s="170"/>
      <c r="EP42" s="170"/>
      <c r="EQ42" s="170"/>
      <c r="ER42" s="185"/>
      <c r="ES42" s="185"/>
      <c r="ET42" s="171"/>
      <c r="EU42" s="172"/>
      <c r="EV42" s="172"/>
      <c r="EW42" s="172"/>
      <c r="EX42" s="172"/>
    </row>
    <row r="43" spans="1:154" s="166" customFormat="1" x14ac:dyDescent="0.25">
      <c r="A43" s="169"/>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c r="AO43" s="170"/>
      <c r="AP43" s="170"/>
      <c r="AQ43" s="170"/>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c r="CR43" s="170"/>
      <c r="CS43" s="170"/>
      <c r="CT43" s="170"/>
      <c r="CU43" s="170"/>
      <c r="CV43" s="170"/>
      <c r="CW43" s="170"/>
      <c r="CX43" s="170"/>
      <c r="CY43" s="170"/>
      <c r="CZ43" s="170"/>
      <c r="DA43" s="170"/>
      <c r="DB43" s="170"/>
      <c r="DC43" s="170"/>
      <c r="DD43" s="170"/>
      <c r="DE43" s="170"/>
      <c r="DF43" s="170"/>
      <c r="DG43" s="170"/>
      <c r="DH43" s="170"/>
      <c r="DI43" s="170"/>
      <c r="DJ43" s="170"/>
      <c r="DK43" s="170"/>
      <c r="DL43" s="170"/>
      <c r="DM43" s="170"/>
      <c r="DN43" s="170"/>
      <c r="DO43" s="170"/>
      <c r="DP43" s="170"/>
      <c r="DQ43" s="170"/>
      <c r="DR43" s="170"/>
      <c r="DS43" s="170"/>
      <c r="DT43" s="170"/>
      <c r="DU43" s="170"/>
      <c r="DV43" s="170"/>
      <c r="DW43" s="170"/>
      <c r="DX43" s="170"/>
      <c r="DY43" s="170"/>
      <c r="DZ43" s="170"/>
      <c r="EA43" s="170"/>
      <c r="EB43" s="170"/>
      <c r="EC43" s="170"/>
      <c r="ED43" s="170"/>
      <c r="EE43" s="170"/>
      <c r="EF43" s="170"/>
      <c r="EG43" s="170"/>
      <c r="EH43" s="170"/>
      <c r="EI43" s="170"/>
      <c r="EJ43" s="170"/>
      <c r="EK43" s="170"/>
      <c r="EL43" s="170"/>
      <c r="EM43" s="170"/>
      <c r="EN43" s="170"/>
      <c r="EO43" s="170"/>
      <c r="EP43" s="170"/>
      <c r="EQ43" s="170"/>
      <c r="ER43" s="185"/>
      <c r="ES43" s="185"/>
      <c r="ET43" s="171"/>
      <c r="EU43" s="172"/>
      <c r="EV43" s="172"/>
      <c r="EW43" s="172"/>
      <c r="EX43" s="172"/>
    </row>
    <row r="44" spans="1:154" s="166" customFormat="1" x14ac:dyDescent="0.25">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85"/>
      <c r="ES44" s="185"/>
      <c r="ET44" s="171"/>
      <c r="EU44" s="172"/>
      <c r="EV44" s="172"/>
      <c r="EW44" s="172"/>
      <c r="EX44" s="172"/>
    </row>
    <row r="45" spans="1:154" s="166" customFormat="1" x14ac:dyDescent="0.25">
      <c r="A45" s="169"/>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85"/>
      <c r="ES45" s="185"/>
      <c r="ET45" s="171"/>
      <c r="EU45" s="172"/>
      <c r="EV45" s="172"/>
      <c r="EW45" s="172"/>
      <c r="EX45" s="172"/>
    </row>
    <row r="46" spans="1:154" s="166" customFormat="1" x14ac:dyDescent="0.25">
      <c r="A46" s="16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85"/>
      <c r="ES46" s="185"/>
      <c r="ET46" s="171"/>
      <c r="EU46" s="172"/>
      <c r="EV46" s="172"/>
      <c r="EW46" s="172"/>
      <c r="EX46" s="172"/>
    </row>
    <row r="47" spans="1:154" s="166" customFormat="1" x14ac:dyDescent="0.25">
      <c r="A47" s="169"/>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c r="CR47" s="170"/>
      <c r="CS47" s="170"/>
      <c r="CT47" s="170"/>
      <c r="CU47" s="170"/>
      <c r="CV47" s="170"/>
      <c r="CW47" s="170"/>
      <c r="CX47" s="170"/>
      <c r="CY47" s="170"/>
      <c r="CZ47" s="170"/>
      <c r="DA47" s="170"/>
      <c r="DB47" s="170"/>
      <c r="DC47" s="170"/>
      <c r="DD47" s="170"/>
      <c r="DE47" s="170"/>
      <c r="DF47" s="170"/>
      <c r="DG47" s="170"/>
      <c r="DH47" s="170"/>
      <c r="DI47" s="170"/>
      <c r="DJ47" s="170"/>
      <c r="DK47" s="170"/>
      <c r="DL47" s="170"/>
      <c r="DM47" s="170"/>
      <c r="DN47" s="170"/>
      <c r="DO47" s="170"/>
      <c r="DP47" s="170"/>
      <c r="DQ47" s="170"/>
      <c r="DR47" s="170"/>
      <c r="DS47" s="170"/>
      <c r="DT47" s="170"/>
      <c r="DU47" s="170"/>
      <c r="DV47" s="170"/>
      <c r="DW47" s="170"/>
      <c r="DX47" s="170"/>
      <c r="DY47" s="170"/>
      <c r="DZ47" s="170"/>
      <c r="EA47" s="170"/>
      <c r="EB47" s="170"/>
      <c r="EC47" s="170"/>
      <c r="ED47" s="170"/>
      <c r="EE47" s="170"/>
      <c r="EF47" s="170"/>
      <c r="EG47" s="170"/>
      <c r="EH47" s="170"/>
      <c r="EI47" s="170"/>
      <c r="EJ47" s="170"/>
      <c r="EK47" s="170"/>
      <c r="EL47" s="170"/>
      <c r="EM47" s="170"/>
      <c r="EN47" s="170"/>
      <c r="EO47" s="170"/>
      <c r="EP47" s="170"/>
      <c r="EQ47" s="170"/>
      <c r="ER47" s="185"/>
      <c r="ES47" s="185"/>
      <c r="ET47" s="171"/>
      <c r="EU47" s="172"/>
      <c r="EV47" s="172"/>
      <c r="EW47" s="172"/>
      <c r="EX47" s="172"/>
    </row>
    <row r="48" spans="1:154" s="166" customFormat="1" x14ac:dyDescent="0.25">
      <c r="A48" s="16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170"/>
      <c r="CW48" s="170"/>
      <c r="CX48" s="170"/>
      <c r="CY48" s="170"/>
      <c r="CZ48" s="170"/>
      <c r="DA48" s="170"/>
      <c r="DB48" s="170"/>
      <c r="DC48" s="170"/>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170"/>
      <c r="EP48" s="170"/>
      <c r="EQ48" s="170"/>
      <c r="ER48" s="185"/>
      <c r="ES48" s="185"/>
      <c r="ET48" s="171"/>
      <c r="EU48" s="172"/>
      <c r="EV48" s="172"/>
      <c r="EW48" s="172"/>
      <c r="EX48" s="172"/>
    </row>
    <row r="49" spans="1:154" s="166" customFormat="1" x14ac:dyDescent="0.25">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170"/>
      <c r="CW49" s="170"/>
      <c r="CX49" s="170"/>
      <c r="CY49" s="170"/>
      <c r="CZ49" s="170"/>
      <c r="DA49" s="170"/>
      <c r="DB49" s="170"/>
      <c r="DC49" s="170"/>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170"/>
      <c r="EP49" s="170"/>
      <c r="EQ49" s="170"/>
      <c r="ER49" s="185"/>
      <c r="ES49" s="185"/>
      <c r="ET49" s="171"/>
      <c r="EU49" s="172"/>
      <c r="EV49" s="172"/>
      <c r="EW49" s="172"/>
      <c r="EX49" s="172"/>
    </row>
    <row r="50" spans="1:154" s="166" customFormat="1" x14ac:dyDescent="0.25">
      <c r="A50" s="169"/>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c r="CR50" s="170"/>
      <c r="CS50" s="170"/>
      <c r="CT50" s="170"/>
      <c r="CU50" s="170"/>
      <c r="CV50" s="170"/>
      <c r="CW50" s="170"/>
      <c r="CX50" s="170"/>
      <c r="CY50" s="170"/>
      <c r="CZ50" s="170"/>
      <c r="DA50" s="170"/>
      <c r="DB50" s="170"/>
      <c r="DC50" s="170"/>
      <c r="DD50" s="170"/>
      <c r="DE50" s="170"/>
      <c r="DF50" s="170"/>
      <c r="DG50" s="170"/>
      <c r="DH50" s="170"/>
      <c r="DI50" s="170"/>
      <c r="DJ50" s="170"/>
      <c r="DK50" s="170"/>
      <c r="DL50" s="170"/>
      <c r="DM50" s="170"/>
      <c r="DN50" s="170"/>
      <c r="DO50" s="170"/>
      <c r="DP50" s="170"/>
      <c r="DQ50" s="170"/>
      <c r="DR50" s="170"/>
      <c r="DS50" s="170"/>
      <c r="DT50" s="170"/>
      <c r="DU50" s="170"/>
      <c r="DV50" s="170"/>
      <c r="DW50" s="170"/>
      <c r="DX50" s="170"/>
      <c r="DY50" s="170"/>
      <c r="DZ50" s="170"/>
      <c r="EA50" s="170"/>
      <c r="EB50" s="170"/>
      <c r="EC50" s="170"/>
      <c r="ED50" s="170"/>
      <c r="EE50" s="170"/>
      <c r="EF50" s="170"/>
      <c r="EG50" s="170"/>
      <c r="EH50" s="170"/>
      <c r="EI50" s="170"/>
      <c r="EJ50" s="170"/>
      <c r="EK50" s="170"/>
      <c r="EL50" s="170"/>
      <c r="EM50" s="170"/>
      <c r="EN50" s="170"/>
      <c r="EO50" s="170"/>
      <c r="EP50" s="170"/>
      <c r="EQ50" s="170"/>
      <c r="ER50" s="185"/>
      <c r="ES50" s="185"/>
      <c r="ET50" s="171"/>
      <c r="EU50" s="172"/>
      <c r="EV50" s="172"/>
      <c r="EW50" s="172"/>
      <c r="EX50" s="172"/>
    </row>
    <row r="51" spans="1:154" s="166" customFormat="1" x14ac:dyDescent="0.25">
      <c r="A51" s="169"/>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170"/>
      <c r="CW51" s="170"/>
      <c r="CX51" s="170"/>
      <c r="CY51" s="170"/>
      <c r="CZ51" s="170"/>
      <c r="DA51" s="170"/>
      <c r="DB51" s="170"/>
      <c r="DC51" s="170"/>
      <c r="DD51" s="170"/>
      <c r="DE51" s="170"/>
      <c r="DF51" s="170"/>
      <c r="DG51" s="170"/>
      <c r="DH51" s="170"/>
      <c r="DI51" s="170"/>
      <c r="DJ51" s="170"/>
      <c r="DK51" s="170"/>
      <c r="DL51" s="170"/>
      <c r="DM51" s="170"/>
      <c r="DN51" s="170"/>
      <c r="DO51" s="170"/>
      <c r="DP51" s="170"/>
      <c r="DQ51" s="170"/>
      <c r="DR51" s="170"/>
      <c r="DS51" s="170"/>
      <c r="DT51" s="170"/>
      <c r="DU51" s="170"/>
      <c r="DV51" s="170"/>
      <c r="DW51" s="170"/>
      <c r="DX51" s="170"/>
      <c r="DY51" s="170"/>
      <c r="DZ51" s="170"/>
      <c r="EA51" s="170"/>
      <c r="EB51" s="170"/>
      <c r="EC51" s="170"/>
      <c r="ED51" s="170"/>
      <c r="EE51" s="170"/>
      <c r="EF51" s="170"/>
      <c r="EG51" s="170"/>
      <c r="EH51" s="170"/>
      <c r="EI51" s="170"/>
      <c r="EJ51" s="170"/>
      <c r="EK51" s="170"/>
      <c r="EL51" s="170"/>
      <c r="EM51" s="170"/>
      <c r="EN51" s="170"/>
      <c r="EO51" s="170"/>
      <c r="EP51" s="170"/>
      <c r="EQ51" s="170"/>
      <c r="ER51" s="185"/>
      <c r="ES51" s="185"/>
      <c r="ET51" s="171"/>
      <c r="EU51" s="172"/>
      <c r="EV51" s="172"/>
      <c r="EW51" s="172"/>
      <c r="EX51" s="172"/>
    </row>
    <row r="52" spans="1:154" s="166" customFormat="1" x14ac:dyDescent="0.25">
      <c r="A52" s="16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85"/>
      <c r="ES52" s="185"/>
      <c r="ET52" s="171"/>
      <c r="EU52" s="172"/>
      <c r="EV52" s="172"/>
      <c r="EW52" s="172"/>
      <c r="EX52" s="172"/>
    </row>
    <row r="53" spans="1:154" s="166" customFormat="1" x14ac:dyDescent="0.25">
      <c r="A53" s="169"/>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85"/>
      <c r="ES53" s="185"/>
      <c r="ET53" s="171"/>
      <c r="EU53" s="172"/>
      <c r="EV53" s="172"/>
      <c r="EW53" s="172"/>
      <c r="EX53" s="172"/>
    </row>
    <row r="54" spans="1:154" s="166" customFormat="1" x14ac:dyDescent="0.25">
      <c r="A54" s="169"/>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170"/>
      <c r="CJ54" s="170"/>
      <c r="CK54" s="170"/>
      <c r="CL54" s="170"/>
      <c r="CM54" s="170"/>
      <c r="CN54" s="170"/>
      <c r="CO54" s="170"/>
      <c r="CP54" s="170"/>
      <c r="CQ54" s="170"/>
      <c r="CR54" s="170"/>
      <c r="CS54" s="170"/>
      <c r="CT54" s="170"/>
      <c r="CU54" s="170"/>
      <c r="CV54" s="170"/>
      <c r="CW54" s="170"/>
      <c r="CX54" s="170"/>
      <c r="CY54" s="170"/>
      <c r="CZ54" s="170"/>
      <c r="DA54" s="170"/>
      <c r="DB54" s="170"/>
      <c r="DC54" s="170"/>
      <c r="DD54" s="170"/>
      <c r="DE54" s="170"/>
      <c r="DF54" s="170"/>
      <c r="DG54" s="170"/>
      <c r="DH54" s="170"/>
      <c r="DI54" s="170"/>
      <c r="DJ54" s="170"/>
      <c r="DK54" s="170"/>
      <c r="DL54" s="170"/>
      <c r="DM54" s="170"/>
      <c r="DN54" s="170"/>
      <c r="DO54" s="170"/>
      <c r="DP54" s="170"/>
      <c r="DQ54" s="170"/>
      <c r="DR54" s="170"/>
      <c r="DS54" s="170"/>
      <c r="DT54" s="170"/>
      <c r="DU54" s="170"/>
      <c r="DV54" s="170"/>
      <c r="DW54" s="170"/>
      <c r="DX54" s="170"/>
      <c r="DY54" s="170"/>
      <c r="DZ54" s="170"/>
      <c r="EA54" s="170"/>
      <c r="EB54" s="170"/>
      <c r="EC54" s="170"/>
      <c r="ED54" s="170"/>
      <c r="EE54" s="170"/>
      <c r="EF54" s="170"/>
      <c r="EG54" s="170"/>
      <c r="EH54" s="170"/>
      <c r="EI54" s="170"/>
      <c r="EJ54" s="170"/>
      <c r="EK54" s="170"/>
      <c r="EL54" s="170"/>
      <c r="EM54" s="170"/>
      <c r="EN54" s="170"/>
      <c r="EO54" s="170"/>
      <c r="EP54" s="170"/>
      <c r="EQ54" s="170"/>
      <c r="ER54" s="185"/>
      <c r="ES54" s="185"/>
      <c r="ET54" s="171"/>
      <c r="EU54" s="172"/>
      <c r="EV54" s="172"/>
      <c r="EW54" s="172"/>
      <c r="EX54" s="172"/>
    </row>
    <row r="55" spans="1:154" s="166" customFormat="1" x14ac:dyDescent="0.25">
      <c r="A55" s="16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170"/>
      <c r="CW55" s="170"/>
      <c r="CX55" s="170"/>
      <c r="CY55" s="170"/>
      <c r="CZ55" s="170"/>
      <c r="DA55" s="170"/>
      <c r="DB55" s="170"/>
      <c r="DC55" s="170"/>
      <c r="DD55" s="170"/>
      <c r="DE55" s="170"/>
      <c r="DF55" s="170"/>
      <c r="DG55" s="170"/>
      <c r="DH55" s="170"/>
      <c r="DI55" s="170"/>
      <c r="DJ55" s="170"/>
      <c r="DK55" s="170"/>
      <c r="DL55" s="170"/>
      <c r="DM55" s="170"/>
      <c r="DN55" s="170"/>
      <c r="DO55" s="170"/>
      <c r="DP55" s="170"/>
      <c r="DQ55" s="170"/>
      <c r="DR55" s="170"/>
      <c r="DS55" s="170"/>
      <c r="DT55" s="170"/>
      <c r="DU55" s="170"/>
      <c r="DV55" s="170"/>
      <c r="DW55" s="170"/>
      <c r="DX55" s="170"/>
      <c r="DY55" s="170"/>
      <c r="DZ55" s="170"/>
      <c r="EA55" s="170"/>
      <c r="EB55" s="170"/>
      <c r="EC55" s="170"/>
      <c r="ED55" s="170"/>
      <c r="EE55" s="170"/>
      <c r="EF55" s="170"/>
      <c r="EG55" s="170"/>
      <c r="EH55" s="170"/>
      <c r="EI55" s="170"/>
      <c r="EJ55" s="170"/>
      <c r="EK55" s="170"/>
      <c r="EL55" s="170"/>
      <c r="EM55" s="170"/>
      <c r="EN55" s="170"/>
      <c r="EO55" s="170"/>
      <c r="EP55" s="170"/>
      <c r="EQ55" s="170"/>
      <c r="ER55" s="185"/>
      <c r="ES55" s="185"/>
      <c r="ET55" s="171"/>
      <c r="EU55" s="172"/>
      <c r="EV55" s="172"/>
      <c r="EW55" s="172"/>
      <c r="EX55" s="172"/>
    </row>
    <row r="56" spans="1:154" s="166" customFormat="1" x14ac:dyDescent="0.25">
      <c r="A56" s="169"/>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170"/>
      <c r="CX56" s="170"/>
      <c r="CY56" s="170"/>
      <c r="CZ56" s="170"/>
      <c r="DA56" s="170"/>
      <c r="DB56" s="170"/>
      <c r="DC56" s="170"/>
      <c r="DD56" s="170"/>
      <c r="DE56" s="170"/>
      <c r="DF56" s="170"/>
      <c r="DG56" s="170"/>
      <c r="DH56" s="170"/>
      <c r="DI56" s="170"/>
      <c r="DJ56" s="170"/>
      <c r="DK56" s="170"/>
      <c r="DL56" s="170"/>
      <c r="DM56" s="170"/>
      <c r="DN56" s="170"/>
      <c r="DO56" s="170"/>
      <c r="DP56" s="170"/>
      <c r="DQ56" s="170"/>
      <c r="DR56" s="170"/>
      <c r="DS56" s="170"/>
      <c r="DT56" s="170"/>
      <c r="DU56" s="170"/>
      <c r="DV56" s="170"/>
      <c r="DW56" s="170"/>
      <c r="DX56" s="170"/>
      <c r="DY56" s="170"/>
      <c r="DZ56" s="170"/>
      <c r="EA56" s="170"/>
      <c r="EB56" s="170"/>
      <c r="EC56" s="170"/>
      <c r="ED56" s="170"/>
      <c r="EE56" s="170"/>
      <c r="EF56" s="170"/>
      <c r="EG56" s="170"/>
      <c r="EH56" s="170"/>
      <c r="EI56" s="170"/>
      <c r="EJ56" s="170"/>
      <c r="EK56" s="170"/>
      <c r="EL56" s="170"/>
      <c r="EM56" s="170"/>
      <c r="EN56" s="170"/>
      <c r="EO56" s="170"/>
      <c r="EP56" s="170"/>
      <c r="EQ56" s="170"/>
      <c r="ER56" s="185"/>
      <c r="ES56" s="185"/>
      <c r="ET56" s="171"/>
      <c r="EU56" s="172"/>
      <c r="EV56" s="172"/>
      <c r="EW56" s="172"/>
      <c r="EX56" s="172"/>
    </row>
    <row r="57" spans="1:154" s="166" customFormat="1" x14ac:dyDescent="0.25">
      <c r="A57" s="16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170"/>
      <c r="CJ57" s="170"/>
      <c r="CK57" s="170"/>
      <c r="CL57" s="170"/>
      <c r="CM57" s="170"/>
      <c r="CN57" s="170"/>
      <c r="CO57" s="170"/>
      <c r="CP57" s="170"/>
      <c r="CQ57" s="170"/>
      <c r="CR57" s="170"/>
      <c r="CS57" s="170"/>
      <c r="CT57" s="170"/>
      <c r="CU57" s="170"/>
      <c r="CV57" s="170"/>
      <c r="CW57" s="170"/>
      <c r="CX57" s="170"/>
      <c r="CY57" s="170"/>
      <c r="CZ57" s="170"/>
      <c r="DA57" s="170"/>
      <c r="DB57" s="170"/>
      <c r="DC57" s="170"/>
      <c r="DD57" s="170"/>
      <c r="DE57" s="170"/>
      <c r="DF57" s="170"/>
      <c r="DG57" s="170"/>
      <c r="DH57" s="170"/>
      <c r="DI57" s="170"/>
      <c r="DJ57" s="170"/>
      <c r="DK57" s="170"/>
      <c r="DL57" s="170"/>
      <c r="DM57" s="170"/>
      <c r="DN57" s="170"/>
      <c r="DO57" s="170"/>
      <c r="DP57" s="170"/>
      <c r="DQ57" s="170"/>
      <c r="DR57" s="170"/>
      <c r="DS57" s="170"/>
      <c r="DT57" s="170"/>
      <c r="DU57" s="170"/>
      <c r="DV57" s="170"/>
      <c r="DW57" s="170"/>
      <c r="DX57" s="170"/>
      <c r="DY57" s="170"/>
      <c r="DZ57" s="170"/>
      <c r="EA57" s="170"/>
      <c r="EB57" s="170"/>
      <c r="EC57" s="170"/>
      <c r="ED57" s="170"/>
      <c r="EE57" s="170"/>
      <c r="EF57" s="170"/>
      <c r="EG57" s="170"/>
      <c r="EH57" s="170"/>
      <c r="EI57" s="170"/>
      <c r="EJ57" s="170"/>
      <c r="EK57" s="170"/>
      <c r="EL57" s="170"/>
      <c r="EM57" s="170"/>
      <c r="EN57" s="170"/>
      <c r="EO57" s="170"/>
      <c r="EP57" s="170"/>
      <c r="EQ57" s="170"/>
      <c r="ER57" s="185"/>
      <c r="ES57" s="185"/>
      <c r="ET57" s="171"/>
      <c r="EU57" s="172"/>
      <c r="EV57" s="172"/>
      <c r="EW57" s="172"/>
      <c r="EX57" s="172"/>
    </row>
    <row r="58" spans="1:154" s="166" customFormat="1" x14ac:dyDescent="0.25">
      <c r="A58" s="16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0"/>
      <c r="AN58" s="170"/>
      <c r="AO58" s="170"/>
      <c r="AP58" s="170"/>
      <c r="AQ58" s="170"/>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170"/>
      <c r="CJ58" s="170"/>
      <c r="CK58" s="170"/>
      <c r="CL58" s="170"/>
      <c r="CM58" s="170"/>
      <c r="CN58" s="170"/>
      <c r="CO58" s="170"/>
      <c r="CP58" s="170"/>
      <c r="CQ58" s="170"/>
      <c r="CR58" s="170"/>
      <c r="CS58" s="170"/>
      <c r="CT58" s="170"/>
      <c r="CU58" s="170"/>
      <c r="CV58" s="170"/>
      <c r="CW58" s="170"/>
      <c r="CX58" s="170"/>
      <c r="CY58" s="170"/>
      <c r="CZ58" s="170"/>
      <c r="DA58" s="170"/>
      <c r="DB58" s="170"/>
      <c r="DC58" s="170"/>
      <c r="DD58" s="170"/>
      <c r="DE58" s="170"/>
      <c r="DF58" s="170"/>
      <c r="DG58" s="170"/>
      <c r="DH58" s="170"/>
      <c r="DI58" s="170"/>
      <c r="DJ58" s="170"/>
      <c r="DK58" s="170"/>
      <c r="DL58" s="170"/>
      <c r="DM58" s="170"/>
      <c r="DN58" s="170"/>
      <c r="DO58" s="170"/>
      <c r="DP58" s="170"/>
      <c r="DQ58" s="170"/>
      <c r="DR58" s="170"/>
      <c r="DS58" s="170"/>
      <c r="DT58" s="170"/>
      <c r="DU58" s="170"/>
      <c r="DV58" s="170"/>
      <c r="DW58" s="170"/>
      <c r="DX58" s="170"/>
      <c r="DY58" s="170"/>
      <c r="DZ58" s="170"/>
      <c r="EA58" s="170"/>
      <c r="EB58" s="170"/>
      <c r="EC58" s="170"/>
      <c r="ED58" s="170"/>
      <c r="EE58" s="170"/>
      <c r="EF58" s="170"/>
      <c r="EG58" s="170"/>
      <c r="EH58" s="170"/>
      <c r="EI58" s="170"/>
      <c r="EJ58" s="170"/>
      <c r="EK58" s="170"/>
      <c r="EL58" s="170"/>
      <c r="EM58" s="170"/>
      <c r="EN58" s="170"/>
      <c r="EO58" s="170"/>
      <c r="EP58" s="170"/>
      <c r="EQ58" s="170"/>
      <c r="ER58" s="185"/>
      <c r="ES58" s="185"/>
      <c r="ET58" s="171"/>
      <c r="EU58" s="172"/>
      <c r="EV58" s="172"/>
      <c r="EW58" s="172"/>
      <c r="EX58" s="172"/>
    </row>
    <row r="59" spans="1:154" s="166" customFormat="1" x14ac:dyDescent="0.25">
      <c r="A59" s="16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0"/>
      <c r="AN59" s="170"/>
      <c r="AO59" s="170"/>
      <c r="AP59" s="170"/>
      <c r="AQ59" s="170"/>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70"/>
      <c r="CW59" s="170"/>
      <c r="CX59" s="170"/>
      <c r="CY59" s="170"/>
      <c r="CZ59" s="170"/>
      <c r="DA59" s="170"/>
      <c r="DB59" s="170"/>
      <c r="DC59" s="170"/>
      <c r="DD59" s="170"/>
      <c r="DE59" s="170"/>
      <c r="DF59" s="170"/>
      <c r="DG59" s="170"/>
      <c r="DH59" s="170"/>
      <c r="DI59" s="170"/>
      <c r="DJ59" s="170"/>
      <c r="DK59" s="170"/>
      <c r="DL59" s="170"/>
      <c r="DM59" s="170"/>
      <c r="DN59" s="170"/>
      <c r="DO59" s="170"/>
      <c r="DP59" s="170"/>
      <c r="DQ59" s="170"/>
      <c r="DR59" s="170"/>
      <c r="DS59" s="170"/>
      <c r="DT59" s="170"/>
      <c r="DU59" s="170"/>
      <c r="DV59" s="170"/>
      <c r="DW59" s="170"/>
      <c r="DX59" s="170"/>
      <c r="DY59" s="170"/>
      <c r="DZ59" s="170"/>
      <c r="EA59" s="170"/>
      <c r="EB59" s="170"/>
      <c r="EC59" s="170"/>
      <c r="ED59" s="170"/>
      <c r="EE59" s="170"/>
      <c r="EF59" s="170"/>
      <c r="EG59" s="170"/>
      <c r="EH59" s="170"/>
      <c r="EI59" s="170"/>
      <c r="EJ59" s="170"/>
      <c r="EK59" s="170"/>
      <c r="EL59" s="170"/>
      <c r="EM59" s="170"/>
      <c r="EN59" s="170"/>
      <c r="EO59" s="170"/>
      <c r="EP59" s="170"/>
      <c r="EQ59" s="170"/>
      <c r="ER59" s="185"/>
      <c r="ES59" s="185"/>
      <c r="ET59" s="171"/>
      <c r="EU59" s="172"/>
      <c r="EV59" s="172"/>
      <c r="EW59" s="172"/>
      <c r="EX59" s="172"/>
    </row>
    <row r="60" spans="1:154" s="166" customFormat="1" x14ac:dyDescent="0.25">
      <c r="A60" s="16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0"/>
      <c r="AN60" s="170"/>
      <c r="AO60" s="170"/>
      <c r="AP60" s="170"/>
      <c r="AQ60" s="170"/>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c r="CR60" s="170"/>
      <c r="CS60" s="170"/>
      <c r="CT60" s="170"/>
      <c r="CU60" s="170"/>
      <c r="CV60" s="170"/>
      <c r="CW60" s="170"/>
      <c r="CX60" s="170"/>
      <c r="CY60" s="170"/>
      <c r="CZ60" s="170"/>
      <c r="DA60" s="170"/>
      <c r="DB60" s="170"/>
      <c r="DC60" s="170"/>
      <c r="DD60" s="170"/>
      <c r="DE60" s="170"/>
      <c r="DF60" s="170"/>
      <c r="DG60" s="170"/>
      <c r="DH60" s="170"/>
      <c r="DI60" s="170"/>
      <c r="DJ60" s="170"/>
      <c r="DK60" s="170"/>
      <c r="DL60" s="170"/>
      <c r="DM60" s="170"/>
      <c r="DN60" s="170"/>
      <c r="DO60" s="170"/>
      <c r="DP60" s="170"/>
      <c r="DQ60" s="170"/>
      <c r="DR60" s="170"/>
      <c r="DS60" s="170"/>
      <c r="DT60" s="170"/>
      <c r="DU60" s="170"/>
      <c r="DV60" s="170"/>
      <c r="DW60" s="170"/>
      <c r="DX60" s="170"/>
      <c r="DY60" s="170"/>
      <c r="DZ60" s="170"/>
      <c r="EA60" s="170"/>
      <c r="EB60" s="170"/>
      <c r="EC60" s="170"/>
      <c r="ED60" s="170"/>
      <c r="EE60" s="170"/>
      <c r="EF60" s="170"/>
      <c r="EG60" s="170"/>
      <c r="EH60" s="170"/>
      <c r="EI60" s="170"/>
      <c r="EJ60" s="170"/>
      <c r="EK60" s="170"/>
      <c r="EL60" s="170"/>
      <c r="EM60" s="170"/>
      <c r="EN60" s="170"/>
      <c r="EO60" s="170"/>
      <c r="EP60" s="170"/>
      <c r="EQ60" s="170"/>
      <c r="ER60" s="185"/>
      <c r="ES60" s="185"/>
      <c r="ET60" s="171"/>
      <c r="EU60" s="172"/>
      <c r="EV60" s="172"/>
      <c r="EW60" s="172"/>
      <c r="EX60" s="172"/>
    </row>
    <row r="61" spans="1:154" s="166" customFormat="1" x14ac:dyDescent="0.25">
      <c r="A61" s="169"/>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85"/>
      <c r="ES61" s="185"/>
      <c r="ET61" s="171"/>
      <c r="EU61" s="172"/>
      <c r="EV61" s="172"/>
      <c r="EW61" s="172"/>
      <c r="EX61" s="172"/>
    </row>
    <row r="62" spans="1:154" s="166" customFormat="1" x14ac:dyDescent="0.25">
      <c r="A62" s="16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85"/>
      <c r="ES62" s="185"/>
      <c r="ET62" s="171"/>
      <c r="EU62" s="172"/>
      <c r="EV62" s="172"/>
      <c r="EW62" s="172"/>
      <c r="EX62" s="172"/>
    </row>
    <row r="63" spans="1:154" s="166" customFormat="1" x14ac:dyDescent="0.25">
      <c r="A63" s="16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85"/>
      <c r="ES63" s="185"/>
      <c r="ET63" s="171"/>
      <c r="EU63" s="172"/>
      <c r="EV63" s="172"/>
      <c r="EW63" s="172"/>
      <c r="EX63" s="172"/>
    </row>
    <row r="64" spans="1:154" s="166" customFormat="1" x14ac:dyDescent="0.25">
      <c r="A64" s="16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c r="CR64" s="170"/>
      <c r="CS64" s="170"/>
      <c r="CT64" s="170"/>
      <c r="CU64" s="170"/>
      <c r="CV64" s="170"/>
      <c r="CW64" s="170"/>
      <c r="CX64" s="170"/>
      <c r="CY64" s="170"/>
      <c r="CZ64" s="170"/>
      <c r="DA64" s="170"/>
      <c r="DB64" s="170"/>
      <c r="DC64" s="170"/>
      <c r="DD64" s="170"/>
      <c r="DE64" s="170"/>
      <c r="DF64" s="170"/>
      <c r="DG64" s="170"/>
      <c r="DH64" s="170"/>
      <c r="DI64" s="170"/>
      <c r="DJ64" s="170"/>
      <c r="DK64" s="170"/>
      <c r="DL64" s="170"/>
      <c r="DM64" s="170"/>
      <c r="DN64" s="170"/>
      <c r="DO64" s="170"/>
      <c r="DP64" s="170"/>
      <c r="DQ64" s="170"/>
      <c r="DR64" s="170"/>
      <c r="DS64" s="170"/>
      <c r="DT64" s="170"/>
      <c r="DU64" s="170"/>
      <c r="DV64" s="170"/>
      <c r="DW64" s="170"/>
      <c r="DX64" s="170"/>
      <c r="DY64" s="170"/>
      <c r="DZ64" s="170"/>
      <c r="EA64" s="170"/>
      <c r="EB64" s="170"/>
      <c r="EC64" s="170"/>
      <c r="ED64" s="170"/>
      <c r="EE64" s="170"/>
      <c r="EF64" s="170"/>
      <c r="EG64" s="170"/>
      <c r="EH64" s="170"/>
      <c r="EI64" s="170"/>
      <c r="EJ64" s="170"/>
      <c r="EK64" s="170"/>
      <c r="EL64" s="170"/>
      <c r="EM64" s="170"/>
      <c r="EN64" s="170"/>
      <c r="EO64" s="170"/>
      <c r="EP64" s="170"/>
      <c r="EQ64" s="170"/>
      <c r="ER64" s="185"/>
      <c r="ES64" s="185"/>
      <c r="ET64" s="171"/>
      <c r="EU64" s="172"/>
      <c r="EV64" s="172"/>
      <c r="EW64" s="172"/>
      <c r="EX64" s="172"/>
    </row>
    <row r="65" spans="1:154" s="166" customFormat="1" x14ac:dyDescent="0.25">
      <c r="A65" s="169"/>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170"/>
      <c r="CX65" s="170"/>
      <c r="CY65" s="170"/>
      <c r="CZ65" s="170"/>
      <c r="DA65" s="170"/>
      <c r="DB65" s="170"/>
      <c r="DC65" s="170"/>
      <c r="DD65" s="170"/>
      <c r="DE65" s="170"/>
      <c r="DF65" s="170"/>
      <c r="DG65" s="170"/>
      <c r="DH65" s="170"/>
      <c r="DI65" s="170"/>
      <c r="DJ65" s="170"/>
      <c r="DK65" s="170"/>
      <c r="DL65" s="170"/>
      <c r="DM65" s="170"/>
      <c r="DN65" s="170"/>
      <c r="DO65" s="170"/>
      <c r="DP65" s="170"/>
      <c r="DQ65" s="170"/>
      <c r="DR65" s="170"/>
      <c r="DS65" s="170"/>
      <c r="DT65" s="170"/>
      <c r="DU65" s="170"/>
      <c r="DV65" s="170"/>
      <c r="DW65" s="170"/>
      <c r="DX65" s="170"/>
      <c r="DY65" s="170"/>
      <c r="DZ65" s="170"/>
      <c r="EA65" s="170"/>
      <c r="EB65" s="170"/>
      <c r="EC65" s="170"/>
      <c r="ED65" s="170"/>
      <c r="EE65" s="170"/>
      <c r="EF65" s="170"/>
      <c r="EG65" s="170"/>
      <c r="EH65" s="170"/>
      <c r="EI65" s="170"/>
      <c r="EJ65" s="170"/>
      <c r="EK65" s="170"/>
      <c r="EL65" s="170"/>
      <c r="EM65" s="170"/>
      <c r="EN65" s="170"/>
      <c r="EO65" s="170"/>
      <c r="EP65" s="170"/>
      <c r="EQ65" s="170"/>
      <c r="ER65" s="185"/>
      <c r="ES65" s="185"/>
      <c r="ET65" s="171"/>
      <c r="EU65" s="172"/>
      <c r="EV65" s="172"/>
      <c r="EW65" s="172"/>
      <c r="EX65" s="172"/>
    </row>
    <row r="66" spans="1:154" s="166" customFormat="1" x14ac:dyDescent="0.25">
      <c r="A66" s="169"/>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170"/>
      <c r="CJ66" s="170"/>
      <c r="CK66" s="170"/>
      <c r="CL66" s="170"/>
      <c r="CM66" s="170"/>
      <c r="CN66" s="170"/>
      <c r="CO66" s="170"/>
      <c r="CP66" s="170"/>
      <c r="CQ66" s="170"/>
      <c r="CR66" s="170"/>
      <c r="CS66" s="170"/>
      <c r="CT66" s="170"/>
      <c r="CU66" s="170"/>
      <c r="CV66" s="170"/>
      <c r="CW66" s="170"/>
      <c r="CX66" s="170"/>
      <c r="CY66" s="170"/>
      <c r="CZ66" s="170"/>
      <c r="DA66" s="170"/>
      <c r="DB66" s="170"/>
      <c r="DC66" s="170"/>
      <c r="DD66" s="170"/>
      <c r="DE66" s="170"/>
      <c r="DF66" s="170"/>
      <c r="DG66" s="170"/>
      <c r="DH66" s="170"/>
      <c r="DI66" s="170"/>
      <c r="DJ66" s="170"/>
      <c r="DK66" s="170"/>
      <c r="DL66" s="170"/>
      <c r="DM66" s="170"/>
      <c r="DN66" s="170"/>
      <c r="DO66" s="170"/>
      <c r="DP66" s="170"/>
      <c r="DQ66" s="170"/>
      <c r="DR66" s="170"/>
      <c r="DS66" s="170"/>
      <c r="DT66" s="170"/>
      <c r="DU66" s="170"/>
      <c r="DV66" s="170"/>
      <c r="DW66" s="170"/>
      <c r="DX66" s="170"/>
      <c r="DY66" s="170"/>
      <c r="DZ66" s="170"/>
      <c r="EA66" s="170"/>
      <c r="EB66" s="170"/>
      <c r="EC66" s="170"/>
      <c r="ED66" s="170"/>
      <c r="EE66" s="170"/>
      <c r="EF66" s="170"/>
      <c r="EG66" s="170"/>
      <c r="EH66" s="170"/>
      <c r="EI66" s="170"/>
      <c r="EJ66" s="170"/>
      <c r="EK66" s="170"/>
      <c r="EL66" s="170"/>
      <c r="EM66" s="170"/>
      <c r="EN66" s="170"/>
      <c r="EO66" s="170"/>
      <c r="EP66" s="170"/>
      <c r="EQ66" s="170"/>
      <c r="ER66" s="185"/>
      <c r="ES66" s="185"/>
      <c r="ET66" s="171"/>
      <c r="EU66" s="172"/>
      <c r="EV66" s="172"/>
      <c r="EW66" s="172"/>
      <c r="EX66" s="172"/>
    </row>
    <row r="67" spans="1:154" s="166" customFormat="1" x14ac:dyDescent="0.25">
      <c r="A67" s="169"/>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85"/>
      <c r="ES67" s="185"/>
      <c r="ET67" s="171"/>
      <c r="EU67" s="172"/>
      <c r="EV67" s="172"/>
      <c r="EW67" s="172"/>
      <c r="EX67" s="172"/>
    </row>
    <row r="68" spans="1:154" s="166" customFormat="1" x14ac:dyDescent="0.25">
      <c r="A68" s="169"/>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0"/>
      <c r="AN68" s="170"/>
      <c r="AO68" s="170"/>
      <c r="AP68" s="170"/>
      <c r="AQ68" s="170"/>
      <c r="AR68" s="170"/>
      <c r="AS68" s="170"/>
      <c r="AT68" s="170"/>
      <c r="AU68" s="170"/>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c r="CR68" s="170"/>
      <c r="CS68" s="170"/>
      <c r="CT68" s="170"/>
      <c r="CU68" s="170"/>
      <c r="CV68" s="170"/>
      <c r="CW68" s="170"/>
      <c r="CX68" s="170"/>
      <c r="CY68" s="170"/>
      <c r="CZ68" s="170"/>
      <c r="DA68" s="170"/>
      <c r="DB68" s="170"/>
      <c r="DC68" s="170"/>
      <c r="DD68" s="170"/>
      <c r="DE68" s="170"/>
      <c r="DF68" s="170"/>
      <c r="DG68" s="170"/>
      <c r="DH68" s="170"/>
      <c r="DI68" s="170"/>
      <c r="DJ68" s="170"/>
      <c r="DK68" s="170"/>
      <c r="DL68" s="170"/>
      <c r="DM68" s="170"/>
      <c r="DN68" s="170"/>
      <c r="DO68" s="170"/>
      <c r="DP68" s="170"/>
      <c r="DQ68" s="170"/>
      <c r="DR68" s="170"/>
      <c r="DS68" s="170"/>
      <c r="DT68" s="170"/>
      <c r="DU68" s="170"/>
      <c r="DV68" s="170"/>
      <c r="DW68" s="170"/>
      <c r="DX68" s="170"/>
      <c r="DY68" s="170"/>
      <c r="DZ68" s="170"/>
      <c r="EA68" s="170"/>
      <c r="EB68" s="170"/>
      <c r="EC68" s="170"/>
      <c r="ED68" s="170"/>
      <c r="EE68" s="170"/>
      <c r="EF68" s="170"/>
      <c r="EG68" s="170"/>
      <c r="EH68" s="170"/>
      <c r="EI68" s="170"/>
      <c r="EJ68" s="170"/>
      <c r="EK68" s="170"/>
      <c r="EL68" s="170"/>
      <c r="EM68" s="170"/>
      <c r="EN68" s="170"/>
      <c r="EO68" s="170"/>
      <c r="EP68" s="170"/>
      <c r="EQ68" s="170"/>
      <c r="ER68" s="185"/>
      <c r="ES68" s="185"/>
      <c r="ET68" s="171"/>
      <c r="EU68" s="172"/>
      <c r="EV68" s="172"/>
      <c r="EW68" s="172"/>
      <c r="EX68" s="172"/>
    </row>
    <row r="69" spans="1:154" s="166" customFormat="1" x14ac:dyDescent="0.25">
      <c r="A69" s="169"/>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c r="AL69" s="170"/>
      <c r="AM69" s="170"/>
      <c r="AN69" s="170"/>
      <c r="AO69" s="170"/>
      <c r="AP69" s="170"/>
      <c r="AQ69" s="170"/>
      <c r="AR69" s="170"/>
      <c r="AS69" s="170"/>
      <c r="AT69" s="170"/>
      <c r="AU69" s="170"/>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c r="CR69" s="170"/>
      <c r="CS69" s="170"/>
      <c r="CT69" s="170"/>
      <c r="CU69" s="170"/>
      <c r="CV69" s="170"/>
      <c r="CW69" s="170"/>
      <c r="CX69" s="170"/>
      <c r="CY69" s="170"/>
      <c r="CZ69" s="170"/>
      <c r="DA69" s="170"/>
      <c r="DB69" s="170"/>
      <c r="DC69" s="170"/>
      <c r="DD69" s="170"/>
      <c r="DE69" s="170"/>
      <c r="DF69" s="170"/>
      <c r="DG69" s="170"/>
      <c r="DH69" s="170"/>
      <c r="DI69" s="170"/>
      <c r="DJ69" s="170"/>
      <c r="DK69" s="170"/>
      <c r="DL69" s="170"/>
      <c r="DM69" s="170"/>
      <c r="DN69" s="170"/>
      <c r="DO69" s="170"/>
      <c r="DP69" s="170"/>
      <c r="DQ69" s="170"/>
      <c r="DR69" s="170"/>
      <c r="DS69" s="170"/>
      <c r="DT69" s="170"/>
      <c r="DU69" s="170"/>
      <c r="DV69" s="170"/>
      <c r="DW69" s="170"/>
      <c r="DX69" s="170"/>
      <c r="DY69" s="170"/>
      <c r="DZ69" s="170"/>
      <c r="EA69" s="170"/>
      <c r="EB69" s="170"/>
      <c r="EC69" s="170"/>
      <c r="ED69" s="170"/>
      <c r="EE69" s="170"/>
      <c r="EF69" s="170"/>
      <c r="EG69" s="170"/>
      <c r="EH69" s="170"/>
      <c r="EI69" s="170"/>
      <c r="EJ69" s="170"/>
      <c r="EK69" s="170"/>
      <c r="EL69" s="170"/>
      <c r="EM69" s="170"/>
      <c r="EN69" s="170"/>
      <c r="EO69" s="170"/>
      <c r="EP69" s="170"/>
      <c r="EQ69" s="170"/>
      <c r="ER69" s="185"/>
      <c r="ES69" s="185"/>
      <c r="ET69" s="171"/>
      <c r="EU69" s="172"/>
      <c r="EV69" s="172"/>
      <c r="EW69" s="172"/>
      <c r="EX69" s="172"/>
    </row>
    <row r="70" spans="1:154" s="166" customFormat="1" x14ac:dyDescent="0.25">
      <c r="A70" s="169"/>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c r="CR70" s="170"/>
      <c r="CS70" s="170"/>
      <c r="CT70" s="170"/>
      <c r="CU70" s="170"/>
      <c r="CV70" s="170"/>
      <c r="CW70" s="170"/>
      <c r="CX70" s="170"/>
      <c r="CY70" s="170"/>
      <c r="CZ70" s="170"/>
      <c r="DA70" s="170"/>
      <c r="DB70" s="170"/>
      <c r="DC70" s="170"/>
      <c r="DD70" s="170"/>
      <c r="DE70" s="170"/>
      <c r="DF70" s="170"/>
      <c r="DG70" s="170"/>
      <c r="DH70" s="170"/>
      <c r="DI70" s="170"/>
      <c r="DJ70" s="170"/>
      <c r="DK70" s="170"/>
      <c r="DL70" s="170"/>
      <c r="DM70" s="170"/>
      <c r="DN70" s="170"/>
      <c r="DO70" s="170"/>
      <c r="DP70" s="170"/>
      <c r="DQ70" s="170"/>
      <c r="DR70" s="170"/>
      <c r="DS70" s="170"/>
      <c r="DT70" s="170"/>
      <c r="DU70" s="170"/>
      <c r="DV70" s="170"/>
      <c r="DW70" s="170"/>
      <c r="DX70" s="170"/>
      <c r="DY70" s="170"/>
      <c r="DZ70" s="170"/>
      <c r="EA70" s="170"/>
      <c r="EB70" s="170"/>
      <c r="EC70" s="170"/>
      <c r="ED70" s="170"/>
      <c r="EE70" s="170"/>
      <c r="EF70" s="170"/>
      <c r="EG70" s="170"/>
      <c r="EH70" s="170"/>
      <c r="EI70" s="170"/>
      <c r="EJ70" s="170"/>
      <c r="EK70" s="170"/>
      <c r="EL70" s="170"/>
      <c r="EM70" s="170"/>
      <c r="EN70" s="170"/>
      <c r="EO70" s="170"/>
      <c r="EP70" s="170"/>
      <c r="EQ70" s="170"/>
      <c r="ER70" s="185"/>
      <c r="ES70" s="185"/>
      <c r="ET70" s="171"/>
      <c r="EU70" s="172"/>
      <c r="EV70" s="172"/>
      <c r="EW70" s="172"/>
      <c r="EX70" s="172"/>
    </row>
    <row r="71" spans="1:154" s="166" customFormat="1" x14ac:dyDescent="0.25">
      <c r="A71" s="169"/>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c r="CR71" s="170"/>
      <c r="CS71" s="170"/>
      <c r="CT71" s="170"/>
      <c r="CU71" s="170"/>
      <c r="CV71" s="170"/>
      <c r="CW71" s="170"/>
      <c r="CX71" s="170"/>
      <c r="CY71" s="170"/>
      <c r="CZ71" s="170"/>
      <c r="DA71" s="170"/>
      <c r="DB71" s="170"/>
      <c r="DC71" s="170"/>
      <c r="DD71" s="170"/>
      <c r="DE71" s="170"/>
      <c r="DF71" s="170"/>
      <c r="DG71" s="170"/>
      <c r="DH71" s="170"/>
      <c r="DI71" s="170"/>
      <c r="DJ71" s="170"/>
      <c r="DK71" s="170"/>
      <c r="DL71" s="170"/>
      <c r="DM71" s="170"/>
      <c r="DN71" s="170"/>
      <c r="DO71" s="170"/>
      <c r="DP71" s="170"/>
      <c r="DQ71" s="170"/>
      <c r="DR71" s="170"/>
      <c r="DS71" s="170"/>
      <c r="DT71" s="170"/>
      <c r="DU71" s="170"/>
      <c r="DV71" s="170"/>
      <c r="DW71" s="170"/>
      <c r="DX71" s="170"/>
      <c r="DY71" s="170"/>
      <c r="DZ71" s="170"/>
      <c r="EA71" s="170"/>
      <c r="EB71" s="170"/>
      <c r="EC71" s="170"/>
      <c r="ED71" s="170"/>
      <c r="EE71" s="170"/>
      <c r="EF71" s="170"/>
      <c r="EG71" s="170"/>
      <c r="EH71" s="170"/>
      <c r="EI71" s="170"/>
      <c r="EJ71" s="170"/>
      <c r="EK71" s="170"/>
      <c r="EL71" s="170"/>
      <c r="EM71" s="170"/>
      <c r="EN71" s="170"/>
      <c r="EO71" s="170"/>
      <c r="EP71" s="170"/>
      <c r="EQ71" s="170"/>
      <c r="ER71" s="185"/>
      <c r="ES71" s="185"/>
      <c r="ET71" s="171"/>
      <c r="EU71" s="172"/>
      <c r="EV71" s="172"/>
      <c r="EW71" s="172"/>
      <c r="EX71" s="172"/>
    </row>
    <row r="72" spans="1:154" s="166" customFormat="1" x14ac:dyDescent="0.25">
      <c r="A72" s="169"/>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0"/>
      <c r="CS72" s="170"/>
      <c r="CT72" s="170"/>
      <c r="CU72" s="170"/>
      <c r="CV72" s="170"/>
      <c r="CW72" s="170"/>
      <c r="CX72" s="170"/>
      <c r="CY72" s="170"/>
      <c r="CZ72" s="170"/>
      <c r="DA72" s="170"/>
      <c r="DB72" s="170"/>
      <c r="DC72" s="170"/>
      <c r="DD72" s="170"/>
      <c r="DE72" s="170"/>
      <c r="DF72" s="170"/>
      <c r="DG72" s="170"/>
      <c r="DH72" s="170"/>
      <c r="DI72" s="170"/>
      <c r="DJ72" s="170"/>
      <c r="DK72" s="170"/>
      <c r="DL72" s="170"/>
      <c r="DM72" s="170"/>
      <c r="DN72" s="170"/>
      <c r="DO72" s="170"/>
      <c r="DP72" s="170"/>
      <c r="DQ72" s="170"/>
      <c r="DR72" s="170"/>
      <c r="DS72" s="170"/>
      <c r="DT72" s="170"/>
      <c r="DU72" s="170"/>
      <c r="DV72" s="170"/>
      <c r="DW72" s="170"/>
      <c r="DX72" s="170"/>
      <c r="DY72" s="170"/>
      <c r="DZ72" s="170"/>
      <c r="EA72" s="170"/>
      <c r="EB72" s="170"/>
      <c r="EC72" s="170"/>
      <c r="ED72" s="170"/>
      <c r="EE72" s="170"/>
      <c r="EF72" s="170"/>
      <c r="EG72" s="170"/>
      <c r="EH72" s="170"/>
      <c r="EI72" s="170"/>
      <c r="EJ72" s="170"/>
      <c r="EK72" s="170"/>
      <c r="EL72" s="170"/>
      <c r="EM72" s="170"/>
      <c r="EN72" s="170"/>
      <c r="EO72" s="170"/>
      <c r="EP72" s="170"/>
      <c r="EQ72" s="170"/>
      <c r="ER72" s="185"/>
      <c r="ES72" s="185"/>
      <c r="ET72" s="171"/>
      <c r="EU72" s="172"/>
      <c r="EV72" s="172"/>
      <c r="EW72" s="172"/>
      <c r="EX72" s="172"/>
    </row>
    <row r="73" spans="1:154" s="166" customFormat="1" x14ac:dyDescent="0.25">
      <c r="A73" s="169"/>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c r="CR73" s="170"/>
      <c r="CS73" s="170"/>
      <c r="CT73" s="170"/>
      <c r="CU73" s="170"/>
      <c r="CV73" s="170"/>
      <c r="CW73" s="170"/>
      <c r="CX73" s="170"/>
      <c r="CY73" s="170"/>
      <c r="CZ73" s="170"/>
      <c r="DA73" s="170"/>
      <c r="DB73" s="170"/>
      <c r="DC73" s="170"/>
      <c r="DD73" s="170"/>
      <c r="DE73" s="170"/>
      <c r="DF73" s="170"/>
      <c r="DG73" s="170"/>
      <c r="DH73" s="170"/>
      <c r="DI73" s="170"/>
      <c r="DJ73" s="170"/>
      <c r="DK73" s="170"/>
      <c r="DL73" s="170"/>
      <c r="DM73" s="170"/>
      <c r="DN73" s="170"/>
      <c r="DO73" s="170"/>
      <c r="DP73" s="170"/>
      <c r="DQ73" s="170"/>
      <c r="DR73" s="170"/>
      <c r="DS73" s="170"/>
      <c r="DT73" s="170"/>
      <c r="DU73" s="170"/>
      <c r="DV73" s="170"/>
      <c r="DW73" s="170"/>
      <c r="DX73" s="170"/>
      <c r="DY73" s="170"/>
      <c r="DZ73" s="170"/>
      <c r="EA73" s="170"/>
      <c r="EB73" s="170"/>
      <c r="EC73" s="170"/>
      <c r="ED73" s="170"/>
      <c r="EE73" s="170"/>
      <c r="EF73" s="170"/>
      <c r="EG73" s="170"/>
      <c r="EH73" s="170"/>
      <c r="EI73" s="170"/>
      <c r="EJ73" s="170"/>
      <c r="EK73" s="170"/>
      <c r="EL73" s="170"/>
      <c r="EM73" s="170"/>
      <c r="EN73" s="170"/>
      <c r="EO73" s="170"/>
      <c r="EP73" s="170"/>
      <c r="EQ73" s="170"/>
      <c r="ER73" s="185"/>
      <c r="ES73" s="185"/>
      <c r="ET73" s="171"/>
      <c r="EU73" s="172"/>
      <c r="EV73" s="172"/>
      <c r="EW73" s="172"/>
      <c r="EX73" s="172"/>
    </row>
    <row r="74" spans="1:154" s="166" customFormat="1" x14ac:dyDescent="0.25">
      <c r="A74" s="169"/>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170"/>
      <c r="CW74" s="170"/>
      <c r="CX74" s="170"/>
      <c r="CY74" s="170"/>
      <c r="CZ74" s="170"/>
      <c r="DA74" s="170"/>
      <c r="DB74" s="170"/>
      <c r="DC74" s="170"/>
      <c r="DD74" s="170"/>
      <c r="DE74" s="170"/>
      <c r="DF74" s="170"/>
      <c r="DG74" s="170"/>
      <c r="DH74" s="170"/>
      <c r="DI74" s="170"/>
      <c r="DJ74" s="170"/>
      <c r="DK74" s="170"/>
      <c r="DL74" s="170"/>
      <c r="DM74" s="170"/>
      <c r="DN74" s="170"/>
      <c r="DO74" s="170"/>
      <c r="DP74" s="170"/>
      <c r="DQ74" s="170"/>
      <c r="DR74" s="170"/>
      <c r="DS74" s="170"/>
      <c r="DT74" s="170"/>
      <c r="DU74" s="170"/>
      <c r="DV74" s="170"/>
      <c r="DW74" s="170"/>
      <c r="DX74" s="170"/>
      <c r="DY74" s="170"/>
      <c r="DZ74" s="170"/>
      <c r="EA74" s="170"/>
      <c r="EB74" s="170"/>
      <c r="EC74" s="170"/>
      <c r="ED74" s="170"/>
      <c r="EE74" s="170"/>
      <c r="EF74" s="170"/>
      <c r="EG74" s="170"/>
      <c r="EH74" s="170"/>
      <c r="EI74" s="170"/>
      <c r="EJ74" s="170"/>
      <c r="EK74" s="170"/>
      <c r="EL74" s="170"/>
      <c r="EM74" s="170"/>
      <c r="EN74" s="170"/>
      <c r="EO74" s="170"/>
      <c r="EP74" s="170"/>
      <c r="EQ74" s="170"/>
      <c r="ER74" s="185"/>
      <c r="ES74" s="185"/>
      <c r="ET74" s="171"/>
      <c r="EU74" s="172"/>
      <c r="EV74" s="172"/>
      <c r="EW74" s="172"/>
      <c r="EX74" s="172"/>
    </row>
    <row r="75" spans="1:154" s="166" customFormat="1" x14ac:dyDescent="0.25">
      <c r="A75" s="169"/>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170"/>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170"/>
      <c r="CW75" s="170"/>
      <c r="CX75" s="170"/>
      <c r="CY75" s="170"/>
      <c r="CZ75" s="170"/>
      <c r="DA75" s="170"/>
      <c r="DB75" s="170"/>
      <c r="DC75" s="170"/>
      <c r="DD75" s="170"/>
      <c r="DE75" s="170"/>
      <c r="DF75" s="170"/>
      <c r="DG75" s="170"/>
      <c r="DH75" s="170"/>
      <c r="DI75" s="170"/>
      <c r="DJ75" s="170"/>
      <c r="DK75" s="170"/>
      <c r="DL75" s="170"/>
      <c r="DM75" s="170"/>
      <c r="DN75" s="170"/>
      <c r="DO75" s="170"/>
      <c r="DP75" s="170"/>
      <c r="DQ75" s="170"/>
      <c r="DR75" s="170"/>
      <c r="DS75" s="170"/>
      <c r="DT75" s="170"/>
      <c r="DU75" s="170"/>
      <c r="DV75" s="170"/>
      <c r="DW75" s="170"/>
      <c r="DX75" s="170"/>
      <c r="DY75" s="170"/>
      <c r="DZ75" s="170"/>
      <c r="EA75" s="170"/>
      <c r="EB75" s="170"/>
      <c r="EC75" s="170"/>
      <c r="ED75" s="170"/>
      <c r="EE75" s="170"/>
      <c r="EF75" s="170"/>
      <c r="EG75" s="170"/>
      <c r="EH75" s="170"/>
      <c r="EI75" s="170"/>
      <c r="EJ75" s="170"/>
      <c r="EK75" s="170"/>
      <c r="EL75" s="170"/>
      <c r="EM75" s="170"/>
      <c r="EN75" s="170"/>
      <c r="EO75" s="170"/>
      <c r="EP75" s="170"/>
      <c r="EQ75" s="170"/>
      <c r="ER75" s="185"/>
      <c r="ES75" s="185"/>
      <c r="ET75" s="171"/>
      <c r="EU75" s="172"/>
      <c r="EV75" s="172"/>
      <c r="EW75" s="172"/>
      <c r="EX75" s="172"/>
    </row>
    <row r="76" spans="1:154" s="166" customFormat="1" x14ac:dyDescent="0.25">
      <c r="A76" s="169"/>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85"/>
      <c r="ES76" s="185"/>
      <c r="ET76" s="171"/>
      <c r="EU76" s="172"/>
      <c r="EV76" s="172"/>
      <c r="EW76" s="172"/>
      <c r="EX76" s="172"/>
    </row>
    <row r="77" spans="1:154" s="166" customFormat="1" x14ac:dyDescent="0.25">
      <c r="A77" s="169"/>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c r="CR77" s="170"/>
      <c r="CS77" s="170"/>
      <c r="CT77" s="170"/>
      <c r="CU77" s="170"/>
      <c r="CV77" s="170"/>
      <c r="CW77" s="170"/>
      <c r="CX77" s="170"/>
      <c r="CY77" s="170"/>
      <c r="CZ77" s="170"/>
      <c r="DA77" s="170"/>
      <c r="DB77" s="170"/>
      <c r="DC77" s="170"/>
      <c r="DD77" s="170"/>
      <c r="DE77" s="170"/>
      <c r="DF77" s="170"/>
      <c r="DG77" s="170"/>
      <c r="DH77" s="170"/>
      <c r="DI77" s="170"/>
      <c r="DJ77" s="170"/>
      <c r="DK77" s="170"/>
      <c r="DL77" s="170"/>
      <c r="DM77" s="170"/>
      <c r="DN77" s="170"/>
      <c r="DO77" s="170"/>
      <c r="DP77" s="170"/>
      <c r="DQ77" s="170"/>
      <c r="DR77" s="170"/>
      <c r="DS77" s="170"/>
      <c r="DT77" s="170"/>
      <c r="DU77" s="170"/>
      <c r="DV77" s="170"/>
      <c r="DW77" s="170"/>
      <c r="DX77" s="170"/>
      <c r="DY77" s="170"/>
      <c r="DZ77" s="170"/>
      <c r="EA77" s="170"/>
      <c r="EB77" s="170"/>
      <c r="EC77" s="170"/>
      <c r="ED77" s="170"/>
      <c r="EE77" s="170"/>
      <c r="EF77" s="170"/>
      <c r="EG77" s="170"/>
      <c r="EH77" s="170"/>
      <c r="EI77" s="170"/>
      <c r="EJ77" s="170"/>
      <c r="EK77" s="170"/>
      <c r="EL77" s="170"/>
      <c r="EM77" s="170"/>
      <c r="EN77" s="170"/>
      <c r="EO77" s="170"/>
      <c r="EP77" s="170"/>
      <c r="EQ77" s="170"/>
      <c r="ER77" s="185"/>
      <c r="ES77" s="185"/>
      <c r="ET77" s="171"/>
      <c r="EU77" s="172"/>
      <c r="EV77" s="172"/>
      <c r="EW77" s="172"/>
      <c r="EX77" s="172"/>
    </row>
    <row r="78" spans="1:154" s="166" customFormat="1" x14ac:dyDescent="0.25">
      <c r="A78" s="169"/>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85"/>
      <c r="ES78" s="185"/>
      <c r="ET78" s="171"/>
      <c r="EU78" s="172"/>
      <c r="EV78" s="172"/>
      <c r="EW78" s="172"/>
      <c r="EX78" s="172"/>
    </row>
    <row r="79" spans="1:154" s="166" customFormat="1" x14ac:dyDescent="0.25">
      <c r="A79" s="169"/>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85"/>
      <c r="ES79" s="185"/>
      <c r="ET79" s="171"/>
      <c r="EU79" s="172"/>
      <c r="EV79" s="172"/>
      <c r="EW79" s="172"/>
      <c r="EX79" s="172"/>
    </row>
    <row r="80" spans="1:154" s="166" customFormat="1" x14ac:dyDescent="0.25">
      <c r="A80" s="169"/>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85"/>
      <c r="ES80" s="185"/>
      <c r="ET80" s="171"/>
      <c r="EU80" s="172"/>
      <c r="EV80" s="172"/>
      <c r="EW80" s="172"/>
      <c r="EX80" s="172"/>
    </row>
    <row r="81" spans="1:154" s="166" customFormat="1" x14ac:dyDescent="0.25">
      <c r="A81" s="169"/>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85"/>
      <c r="ES81" s="185"/>
      <c r="ET81" s="171"/>
      <c r="EU81" s="172"/>
      <c r="EV81" s="172"/>
      <c r="EW81" s="172"/>
      <c r="EX81" s="172"/>
    </row>
    <row r="82" spans="1:154" s="166" customFormat="1" x14ac:dyDescent="0.25">
      <c r="A82" s="169"/>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85"/>
      <c r="ES82" s="185"/>
      <c r="ET82" s="171"/>
      <c r="EU82" s="172"/>
      <c r="EV82" s="172"/>
      <c r="EW82" s="172"/>
      <c r="EX82" s="172"/>
    </row>
    <row r="83" spans="1:154" s="166" customFormat="1" x14ac:dyDescent="0.25">
      <c r="A83" s="169"/>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85"/>
      <c r="ES83" s="185"/>
      <c r="ET83" s="171"/>
      <c r="EU83" s="172"/>
      <c r="EV83" s="172"/>
      <c r="EW83" s="172"/>
      <c r="EX83" s="172"/>
    </row>
    <row r="84" spans="1:154" s="166" customFormat="1" x14ac:dyDescent="0.25">
      <c r="A84" s="169"/>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170"/>
      <c r="BE84" s="170"/>
      <c r="BF84" s="170"/>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170"/>
      <c r="CJ84" s="170"/>
      <c r="CK84" s="170"/>
      <c r="CL84" s="170"/>
      <c r="CM84" s="170"/>
      <c r="CN84" s="170"/>
      <c r="CO84" s="170"/>
      <c r="CP84" s="170"/>
      <c r="CQ84" s="170"/>
      <c r="CR84" s="170"/>
      <c r="CS84" s="170"/>
      <c r="CT84" s="170"/>
      <c r="CU84" s="170"/>
      <c r="CV84" s="170"/>
      <c r="CW84" s="170"/>
      <c r="CX84" s="170"/>
      <c r="CY84" s="170"/>
      <c r="CZ84" s="170"/>
      <c r="DA84" s="170"/>
      <c r="DB84" s="170"/>
      <c r="DC84" s="170"/>
      <c r="DD84" s="170"/>
      <c r="DE84" s="170"/>
      <c r="DF84" s="170"/>
      <c r="DG84" s="170"/>
      <c r="DH84" s="170"/>
      <c r="DI84" s="170"/>
      <c r="DJ84" s="170"/>
      <c r="DK84" s="170"/>
      <c r="DL84" s="170"/>
      <c r="DM84" s="170"/>
      <c r="DN84" s="170"/>
      <c r="DO84" s="170"/>
      <c r="DP84" s="170"/>
      <c r="DQ84" s="170"/>
      <c r="DR84" s="170"/>
      <c r="DS84" s="170"/>
      <c r="DT84" s="170"/>
      <c r="DU84" s="170"/>
      <c r="DV84" s="170"/>
      <c r="DW84" s="170"/>
      <c r="DX84" s="170"/>
      <c r="DY84" s="170"/>
      <c r="DZ84" s="170"/>
      <c r="EA84" s="170"/>
      <c r="EB84" s="170"/>
      <c r="EC84" s="170"/>
      <c r="ED84" s="170"/>
      <c r="EE84" s="170"/>
      <c r="EF84" s="170"/>
      <c r="EG84" s="170"/>
      <c r="EH84" s="170"/>
      <c r="EI84" s="170"/>
      <c r="EJ84" s="170"/>
      <c r="EK84" s="170"/>
      <c r="EL84" s="170"/>
      <c r="EM84" s="170"/>
      <c r="EN84" s="170"/>
      <c r="EO84" s="170"/>
      <c r="EP84" s="170"/>
      <c r="EQ84" s="170"/>
      <c r="ER84" s="185"/>
      <c r="ES84" s="185"/>
      <c r="ET84" s="171"/>
      <c r="EU84" s="172"/>
      <c r="EV84" s="172"/>
      <c r="EW84" s="172"/>
      <c r="EX84" s="172"/>
    </row>
    <row r="85" spans="1:154" s="166" customFormat="1" x14ac:dyDescent="0.25">
      <c r="A85" s="169"/>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170"/>
      <c r="BE85" s="170"/>
      <c r="BF85" s="170"/>
      <c r="BG85" s="170"/>
      <c r="BH85" s="170"/>
      <c r="BI85" s="170"/>
      <c r="BJ85" s="170"/>
      <c r="BK85" s="170"/>
      <c r="BL85" s="170"/>
      <c r="BM85" s="170"/>
      <c r="BN85" s="170"/>
      <c r="BO85" s="170"/>
      <c r="BP85" s="170"/>
      <c r="BQ85" s="170"/>
      <c r="BR85" s="170"/>
      <c r="BS85" s="170"/>
      <c r="BT85" s="170"/>
      <c r="BU85" s="170"/>
      <c r="BV85" s="170"/>
      <c r="BW85" s="170"/>
      <c r="BX85" s="170"/>
      <c r="BY85" s="170"/>
      <c r="BZ85" s="170"/>
      <c r="CA85" s="170"/>
      <c r="CB85" s="170"/>
      <c r="CC85" s="170"/>
      <c r="CD85" s="170"/>
      <c r="CE85" s="170"/>
      <c r="CF85" s="170"/>
      <c r="CG85" s="170"/>
      <c r="CH85" s="170"/>
      <c r="CI85" s="170"/>
      <c r="CJ85" s="170"/>
      <c r="CK85" s="170"/>
      <c r="CL85" s="170"/>
      <c r="CM85" s="170"/>
      <c r="CN85" s="170"/>
      <c r="CO85" s="170"/>
      <c r="CP85" s="170"/>
      <c r="CQ85" s="170"/>
      <c r="CR85" s="170"/>
      <c r="CS85" s="170"/>
      <c r="CT85" s="170"/>
      <c r="CU85" s="170"/>
      <c r="CV85" s="170"/>
      <c r="CW85" s="170"/>
      <c r="CX85" s="170"/>
      <c r="CY85" s="170"/>
      <c r="CZ85" s="170"/>
      <c r="DA85" s="170"/>
      <c r="DB85" s="170"/>
      <c r="DC85" s="170"/>
      <c r="DD85" s="170"/>
      <c r="DE85" s="170"/>
      <c r="DF85" s="170"/>
      <c r="DG85" s="170"/>
      <c r="DH85" s="170"/>
      <c r="DI85" s="170"/>
      <c r="DJ85" s="170"/>
      <c r="DK85" s="170"/>
      <c r="DL85" s="170"/>
      <c r="DM85" s="170"/>
      <c r="DN85" s="170"/>
      <c r="DO85" s="170"/>
      <c r="DP85" s="170"/>
      <c r="DQ85" s="170"/>
      <c r="DR85" s="170"/>
      <c r="DS85" s="170"/>
      <c r="DT85" s="170"/>
      <c r="DU85" s="170"/>
      <c r="DV85" s="170"/>
      <c r="DW85" s="170"/>
      <c r="DX85" s="170"/>
      <c r="DY85" s="170"/>
      <c r="DZ85" s="170"/>
      <c r="EA85" s="170"/>
      <c r="EB85" s="170"/>
      <c r="EC85" s="170"/>
      <c r="ED85" s="170"/>
      <c r="EE85" s="170"/>
      <c r="EF85" s="170"/>
      <c r="EG85" s="170"/>
      <c r="EH85" s="170"/>
      <c r="EI85" s="170"/>
      <c r="EJ85" s="170"/>
      <c r="EK85" s="170"/>
      <c r="EL85" s="170"/>
      <c r="EM85" s="170"/>
      <c r="EN85" s="170"/>
      <c r="EO85" s="170"/>
      <c r="EP85" s="170"/>
      <c r="EQ85" s="170"/>
      <c r="ER85" s="185"/>
      <c r="ES85" s="185"/>
      <c r="ET85" s="171"/>
      <c r="EU85" s="172"/>
      <c r="EV85" s="172"/>
      <c r="EW85" s="172"/>
      <c r="EX85" s="172"/>
    </row>
    <row r="86" spans="1:154" s="166" customFormat="1" x14ac:dyDescent="0.25">
      <c r="A86" s="169"/>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170"/>
      <c r="CX86" s="170"/>
      <c r="CY86" s="170"/>
      <c r="CZ86" s="170"/>
      <c r="DA86" s="170"/>
      <c r="DB86" s="170"/>
      <c r="DC86" s="170"/>
      <c r="DD86" s="170"/>
      <c r="DE86" s="170"/>
      <c r="DF86" s="170"/>
      <c r="DG86" s="170"/>
      <c r="DH86" s="170"/>
      <c r="DI86" s="170"/>
      <c r="DJ86" s="170"/>
      <c r="DK86" s="170"/>
      <c r="DL86" s="170"/>
      <c r="DM86" s="170"/>
      <c r="DN86" s="170"/>
      <c r="DO86" s="170"/>
      <c r="DP86" s="170"/>
      <c r="DQ86" s="170"/>
      <c r="DR86" s="170"/>
      <c r="DS86" s="170"/>
      <c r="DT86" s="170"/>
      <c r="DU86" s="170"/>
      <c r="DV86" s="170"/>
      <c r="DW86" s="170"/>
      <c r="DX86" s="170"/>
      <c r="DY86" s="170"/>
      <c r="DZ86" s="170"/>
      <c r="EA86" s="170"/>
      <c r="EB86" s="170"/>
      <c r="EC86" s="170"/>
      <c r="ED86" s="170"/>
      <c r="EE86" s="170"/>
      <c r="EF86" s="170"/>
      <c r="EG86" s="170"/>
      <c r="EH86" s="170"/>
      <c r="EI86" s="170"/>
      <c r="EJ86" s="170"/>
      <c r="EK86" s="170"/>
      <c r="EL86" s="170"/>
      <c r="EM86" s="170"/>
      <c r="EN86" s="170"/>
      <c r="EO86" s="170"/>
      <c r="EP86" s="170"/>
      <c r="EQ86" s="170"/>
      <c r="ER86" s="185"/>
      <c r="ES86" s="185"/>
      <c r="ET86" s="171"/>
      <c r="EU86" s="172"/>
      <c r="EV86" s="172"/>
      <c r="EW86" s="172"/>
      <c r="EX86" s="172"/>
    </row>
    <row r="87" spans="1:154" s="166" customFormat="1" x14ac:dyDescent="0.25">
      <c r="A87" s="169"/>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170"/>
      <c r="BE87" s="170"/>
      <c r="BF87" s="170"/>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170"/>
      <c r="CJ87" s="170"/>
      <c r="CK87" s="170"/>
      <c r="CL87" s="170"/>
      <c r="CM87" s="170"/>
      <c r="CN87" s="170"/>
      <c r="CO87" s="170"/>
      <c r="CP87" s="170"/>
      <c r="CQ87" s="170"/>
      <c r="CR87" s="170"/>
      <c r="CS87" s="170"/>
      <c r="CT87" s="170"/>
      <c r="CU87" s="170"/>
      <c r="CV87" s="170"/>
      <c r="CW87" s="170"/>
      <c r="CX87" s="170"/>
      <c r="CY87" s="170"/>
      <c r="CZ87" s="170"/>
      <c r="DA87" s="170"/>
      <c r="DB87" s="170"/>
      <c r="DC87" s="170"/>
      <c r="DD87" s="170"/>
      <c r="DE87" s="170"/>
      <c r="DF87" s="170"/>
      <c r="DG87" s="170"/>
      <c r="DH87" s="170"/>
      <c r="DI87" s="170"/>
      <c r="DJ87" s="170"/>
      <c r="DK87" s="170"/>
      <c r="DL87" s="170"/>
      <c r="DM87" s="170"/>
      <c r="DN87" s="170"/>
      <c r="DO87" s="170"/>
      <c r="DP87" s="170"/>
      <c r="DQ87" s="170"/>
      <c r="DR87" s="170"/>
      <c r="DS87" s="170"/>
      <c r="DT87" s="170"/>
      <c r="DU87" s="170"/>
      <c r="DV87" s="170"/>
      <c r="DW87" s="170"/>
      <c r="DX87" s="170"/>
      <c r="DY87" s="170"/>
      <c r="DZ87" s="170"/>
      <c r="EA87" s="170"/>
      <c r="EB87" s="170"/>
      <c r="EC87" s="170"/>
      <c r="ED87" s="170"/>
      <c r="EE87" s="170"/>
      <c r="EF87" s="170"/>
      <c r="EG87" s="170"/>
      <c r="EH87" s="170"/>
      <c r="EI87" s="170"/>
      <c r="EJ87" s="170"/>
      <c r="EK87" s="170"/>
      <c r="EL87" s="170"/>
      <c r="EM87" s="170"/>
      <c r="EN87" s="170"/>
      <c r="EO87" s="170"/>
      <c r="EP87" s="170"/>
      <c r="EQ87" s="170"/>
      <c r="ER87" s="185"/>
      <c r="ES87" s="185"/>
      <c r="ET87" s="171"/>
      <c r="EU87" s="172"/>
      <c r="EV87" s="172"/>
      <c r="EW87" s="172"/>
      <c r="EX87" s="172"/>
    </row>
    <row r="88" spans="1:154" s="166" customFormat="1" x14ac:dyDescent="0.25">
      <c r="A88" s="169"/>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c r="AL88" s="170"/>
      <c r="AM88" s="170"/>
      <c r="AN88" s="170"/>
      <c r="AO88" s="170"/>
      <c r="AP88" s="170"/>
      <c r="AQ88" s="170"/>
      <c r="AR88" s="170"/>
      <c r="AS88" s="170"/>
      <c r="AT88" s="170"/>
      <c r="AU88" s="170"/>
      <c r="AV88" s="170"/>
      <c r="AW88" s="170"/>
      <c r="AX88" s="170"/>
      <c r="AY88" s="170"/>
      <c r="AZ88" s="170"/>
      <c r="BA88" s="170"/>
      <c r="BB88" s="170"/>
      <c r="BC88" s="170"/>
      <c r="BD88" s="170"/>
      <c r="BE88" s="170"/>
      <c r="BF88" s="170"/>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170"/>
      <c r="CJ88" s="170"/>
      <c r="CK88" s="170"/>
      <c r="CL88" s="170"/>
      <c r="CM88" s="170"/>
      <c r="CN88" s="170"/>
      <c r="CO88" s="170"/>
      <c r="CP88" s="170"/>
      <c r="CQ88" s="170"/>
      <c r="CR88" s="170"/>
      <c r="CS88" s="170"/>
      <c r="CT88" s="170"/>
      <c r="CU88" s="170"/>
      <c r="CV88" s="170"/>
      <c r="CW88" s="170"/>
      <c r="CX88" s="170"/>
      <c r="CY88" s="170"/>
      <c r="CZ88" s="170"/>
      <c r="DA88" s="170"/>
      <c r="DB88" s="170"/>
      <c r="DC88" s="170"/>
      <c r="DD88" s="170"/>
      <c r="DE88" s="170"/>
      <c r="DF88" s="170"/>
      <c r="DG88" s="170"/>
      <c r="DH88" s="170"/>
      <c r="DI88" s="170"/>
      <c r="DJ88" s="170"/>
      <c r="DK88" s="170"/>
      <c r="DL88" s="170"/>
      <c r="DM88" s="170"/>
      <c r="DN88" s="170"/>
      <c r="DO88" s="170"/>
      <c r="DP88" s="170"/>
      <c r="DQ88" s="170"/>
      <c r="DR88" s="170"/>
      <c r="DS88" s="170"/>
      <c r="DT88" s="170"/>
      <c r="DU88" s="170"/>
      <c r="DV88" s="170"/>
      <c r="DW88" s="170"/>
      <c r="DX88" s="170"/>
      <c r="DY88" s="170"/>
      <c r="DZ88" s="170"/>
      <c r="EA88" s="170"/>
      <c r="EB88" s="170"/>
      <c r="EC88" s="170"/>
      <c r="ED88" s="170"/>
      <c r="EE88" s="170"/>
      <c r="EF88" s="170"/>
      <c r="EG88" s="170"/>
      <c r="EH88" s="170"/>
      <c r="EI88" s="170"/>
      <c r="EJ88" s="170"/>
      <c r="EK88" s="170"/>
      <c r="EL88" s="170"/>
      <c r="EM88" s="170"/>
      <c r="EN88" s="170"/>
      <c r="EO88" s="170"/>
      <c r="EP88" s="170"/>
      <c r="EQ88" s="170"/>
      <c r="ER88" s="185"/>
      <c r="ES88" s="185"/>
      <c r="ET88" s="171"/>
      <c r="EU88" s="172"/>
      <c r="EV88" s="172"/>
      <c r="EW88" s="172"/>
      <c r="EX88" s="172"/>
    </row>
    <row r="89" spans="1:154" s="166" customFormat="1" x14ac:dyDescent="0.25">
      <c r="A89" s="169"/>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85"/>
      <c r="ES89" s="185"/>
      <c r="ET89" s="171"/>
      <c r="EU89" s="172"/>
      <c r="EV89" s="172"/>
      <c r="EW89" s="172"/>
      <c r="EX89" s="172"/>
    </row>
    <row r="90" spans="1:154" s="166" customFormat="1" x14ac:dyDescent="0.25">
      <c r="A90" s="169"/>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c r="AL90" s="170"/>
      <c r="AM90" s="170"/>
      <c r="AN90" s="170"/>
      <c r="AO90" s="170"/>
      <c r="AP90" s="170"/>
      <c r="AQ90" s="170"/>
      <c r="AR90" s="170"/>
      <c r="AS90" s="170"/>
      <c r="AT90" s="170"/>
      <c r="AU90" s="170"/>
      <c r="AV90" s="170"/>
      <c r="AW90" s="170"/>
      <c r="AX90" s="170"/>
      <c r="AY90" s="170"/>
      <c r="AZ90" s="170"/>
      <c r="BA90" s="170"/>
      <c r="BB90" s="170"/>
      <c r="BC90" s="170"/>
      <c r="BD90" s="170"/>
      <c r="BE90" s="170"/>
      <c r="BF90" s="170"/>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85"/>
      <c r="ES90" s="185"/>
      <c r="ET90" s="171"/>
      <c r="EU90" s="172"/>
      <c r="EV90" s="172"/>
      <c r="EW90" s="172"/>
      <c r="EX90" s="172"/>
    </row>
    <row r="91" spans="1:154" s="166" customFormat="1" x14ac:dyDescent="0.25">
      <c r="A91" s="169"/>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c r="AL91" s="170"/>
      <c r="AM91" s="170"/>
      <c r="AN91" s="170"/>
      <c r="AO91" s="170"/>
      <c r="AP91" s="170"/>
      <c r="AQ91" s="170"/>
      <c r="AR91" s="170"/>
      <c r="AS91" s="170"/>
      <c r="AT91" s="170"/>
      <c r="AU91" s="170"/>
      <c r="AV91" s="170"/>
      <c r="AW91" s="170"/>
      <c r="AX91" s="170"/>
      <c r="AY91" s="170"/>
      <c r="AZ91" s="170"/>
      <c r="BA91" s="170"/>
      <c r="BB91" s="170"/>
      <c r="BC91" s="170"/>
      <c r="BD91" s="170"/>
      <c r="BE91" s="170"/>
      <c r="BF91" s="170"/>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170"/>
      <c r="CJ91" s="170"/>
      <c r="CK91" s="170"/>
      <c r="CL91" s="170"/>
      <c r="CM91" s="170"/>
      <c r="CN91" s="170"/>
      <c r="CO91" s="170"/>
      <c r="CP91" s="170"/>
      <c r="CQ91" s="170"/>
      <c r="CR91" s="170"/>
      <c r="CS91" s="170"/>
      <c r="CT91" s="170"/>
      <c r="CU91" s="170"/>
      <c r="CV91" s="170"/>
      <c r="CW91" s="170"/>
      <c r="CX91" s="170"/>
      <c r="CY91" s="170"/>
      <c r="CZ91" s="170"/>
      <c r="DA91" s="170"/>
      <c r="DB91" s="170"/>
      <c r="DC91" s="170"/>
      <c r="DD91" s="170"/>
      <c r="DE91" s="170"/>
      <c r="DF91" s="170"/>
      <c r="DG91" s="170"/>
      <c r="DH91" s="170"/>
      <c r="DI91" s="170"/>
      <c r="DJ91" s="170"/>
      <c r="DK91" s="170"/>
      <c r="DL91" s="170"/>
      <c r="DM91" s="170"/>
      <c r="DN91" s="170"/>
      <c r="DO91" s="170"/>
      <c r="DP91" s="170"/>
      <c r="DQ91" s="170"/>
      <c r="DR91" s="170"/>
      <c r="DS91" s="170"/>
      <c r="DT91" s="170"/>
      <c r="DU91" s="170"/>
      <c r="DV91" s="170"/>
      <c r="DW91" s="170"/>
      <c r="DX91" s="170"/>
      <c r="DY91" s="170"/>
      <c r="DZ91" s="170"/>
      <c r="EA91" s="170"/>
      <c r="EB91" s="170"/>
      <c r="EC91" s="170"/>
      <c r="ED91" s="170"/>
      <c r="EE91" s="170"/>
      <c r="EF91" s="170"/>
      <c r="EG91" s="170"/>
      <c r="EH91" s="170"/>
      <c r="EI91" s="170"/>
      <c r="EJ91" s="170"/>
      <c r="EK91" s="170"/>
      <c r="EL91" s="170"/>
      <c r="EM91" s="170"/>
      <c r="EN91" s="170"/>
      <c r="EO91" s="170"/>
      <c r="EP91" s="170"/>
      <c r="EQ91" s="170"/>
      <c r="ER91" s="185"/>
      <c r="ES91" s="185"/>
      <c r="ET91" s="171"/>
      <c r="EU91" s="172"/>
      <c r="EV91" s="172"/>
      <c r="EW91" s="172"/>
      <c r="EX91" s="172"/>
    </row>
    <row r="92" spans="1:154" s="166" customFormat="1" x14ac:dyDescent="0.25">
      <c r="A92" s="169"/>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170"/>
      <c r="CX92" s="170"/>
      <c r="CY92" s="170"/>
      <c r="CZ92" s="170"/>
      <c r="DA92" s="170"/>
      <c r="DB92" s="170"/>
      <c r="DC92" s="170"/>
      <c r="DD92" s="170"/>
      <c r="DE92" s="170"/>
      <c r="DF92" s="170"/>
      <c r="DG92" s="170"/>
      <c r="DH92" s="170"/>
      <c r="DI92" s="170"/>
      <c r="DJ92" s="170"/>
      <c r="DK92" s="170"/>
      <c r="DL92" s="170"/>
      <c r="DM92" s="170"/>
      <c r="DN92" s="170"/>
      <c r="DO92" s="170"/>
      <c r="DP92" s="170"/>
      <c r="DQ92" s="170"/>
      <c r="DR92" s="170"/>
      <c r="DS92" s="170"/>
      <c r="DT92" s="170"/>
      <c r="DU92" s="170"/>
      <c r="DV92" s="170"/>
      <c r="DW92" s="170"/>
      <c r="DX92" s="170"/>
      <c r="DY92" s="170"/>
      <c r="DZ92" s="170"/>
      <c r="EA92" s="170"/>
      <c r="EB92" s="170"/>
      <c r="EC92" s="170"/>
      <c r="ED92" s="170"/>
      <c r="EE92" s="170"/>
      <c r="EF92" s="170"/>
      <c r="EG92" s="170"/>
      <c r="EH92" s="170"/>
      <c r="EI92" s="170"/>
      <c r="EJ92" s="170"/>
      <c r="EK92" s="170"/>
      <c r="EL92" s="170"/>
      <c r="EM92" s="170"/>
      <c r="EN92" s="170"/>
      <c r="EO92" s="170"/>
      <c r="EP92" s="170"/>
      <c r="EQ92" s="170"/>
      <c r="ER92" s="185"/>
      <c r="ES92" s="185"/>
      <c r="ET92" s="171"/>
      <c r="EU92" s="172"/>
      <c r="EV92" s="172"/>
      <c r="EW92" s="172"/>
      <c r="EX92" s="172"/>
    </row>
    <row r="93" spans="1:154" s="166" customFormat="1" x14ac:dyDescent="0.25">
      <c r="A93" s="169"/>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c r="AL93" s="170"/>
      <c r="AM93" s="170"/>
      <c r="AN93" s="170"/>
      <c r="AO93" s="170"/>
      <c r="AP93" s="170"/>
      <c r="AQ93" s="170"/>
      <c r="AR93" s="170"/>
      <c r="AS93" s="170"/>
      <c r="AT93" s="170"/>
      <c r="AU93" s="170"/>
      <c r="AV93" s="170"/>
      <c r="AW93" s="170"/>
      <c r="AX93" s="170"/>
      <c r="AY93" s="170"/>
      <c r="AZ93" s="170"/>
      <c r="BA93" s="170"/>
      <c r="BB93" s="170"/>
      <c r="BC93" s="170"/>
      <c r="BD93" s="170"/>
      <c r="BE93" s="170"/>
      <c r="BF93" s="170"/>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170"/>
      <c r="CJ93" s="170"/>
      <c r="CK93" s="170"/>
      <c r="CL93" s="170"/>
      <c r="CM93" s="170"/>
      <c r="CN93" s="170"/>
      <c r="CO93" s="170"/>
      <c r="CP93" s="170"/>
      <c r="CQ93" s="170"/>
      <c r="CR93" s="170"/>
      <c r="CS93" s="170"/>
      <c r="CT93" s="170"/>
      <c r="CU93" s="170"/>
      <c r="CV93" s="170"/>
      <c r="CW93" s="170"/>
      <c r="CX93" s="170"/>
      <c r="CY93" s="170"/>
      <c r="CZ93" s="170"/>
      <c r="DA93" s="170"/>
      <c r="DB93" s="170"/>
      <c r="DC93" s="170"/>
      <c r="DD93" s="170"/>
      <c r="DE93" s="170"/>
      <c r="DF93" s="170"/>
      <c r="DG93" s="170"/>
      <c r="DH93" s="170"/>
      <c r="DI93" s="170"/>
      <c r="DJ93" s="170"/>
      <c r="DK93" s="170"/>
      <c r="DL93" s="170"/>
      <c r="DM93" s="170"/>
      <c r="DN93" s="170"/>
      <c r="DO93" s="170"/>
      <c r="DP93" s="170"/>
      <c r="DQ93" s="170"/>
      <c r="DR93" s="170"/>
      <c r="DS93" s="170"/>
      <c r="DT93" s="170"/>
      <c r="DU93" s="170"/>
      <c r="DV93" s="170"/>
      <c r="DW93" s="170"/>
      <c r="DX93" s="170"/>
      <c r="DY93" s="170"/>
      <c r="DZ93" s="170"/>
      <c r="EA93" s="170"/>
      <c r="EB93" s="170"/>
      <c r="EC93" s="170"/>
      <c r="ED93" s="170"/>
      <c r="EE93" s="170"/>
      <c r="EF93" s="170"/>
      <c r="EG93" s="170"/>
      <c r="EH93" s="170"/>
      <c r="EI93" s="170"/>
      <c r="EJ93" s="170"/>
      <c r="EK93" s="170"/>
      <c r="EL93" s="170"/>
      <c r="EM93" s="170"/>
      <c r="EN93" s="170"/>
      <c r="EO93" s="170"/>
      <c r="EP93" s="170"/>
      <c r="EQ93" s="170"/>
      <c r="ER93" s="185"/>
      <c r="ES93" s="185"/>
      <c r="ET93" s="171"/>
      <c r="EU93" s="172"/>
      <c r="EV93" s="172"/>
      <c r="EW93" s="172"/>
      <c r="EX93" s="172"/>
    </row>
    <row r="94" spans="1:154" s="166" customFormat="1" x14ac:dyDescent="0.25">
      <c r="A94" s="169"/>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c r="AL94" s="170"/>
      <c r="AM94" s="170"/>
      <c r="AN94" s="170"/>
      <c r="AO94" s="170"/>
      <c r="AP94" s="170"/>
      <c r="AQ94" s="170"/>
      <c r="AR94" s="170"/>
      <c r="AS94" s="170"/>
      <c r="AT94" s="170"/>
      <c r="AU94" s="170"/>
      <c r="AV94" s="170"/>
      <c r="AW94" s="170"/>
      <c r="AX94" s="170"/>
      <c r="AY94" s="170"/>
      <c r="AZ94" s="170"/>
      <c r="BA94" s="170"/>
      <c r="BB94" s="170"/>
      <c r="BC94" s="170"/>
      <c r="BD94" s="170"/>
      <c r="BE94" s="170"/>
      <c r="BF94" s="170"/>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170"/>
      <c r="CJ94" s="170"/>
      <c r="CK94" s="170"/>
      <c r="CL94" s="170"/>
      <c r="CM94" s="170"/>
      <c r="CN94" s="170"/>
      <c r="CO94" s="170"/>
      <c r="CP94" s="170"/>
      <c r="CQ94" s="170"/>
      <c r="CR94" s="170"/>
      <c r="CS94" s="170"/>
      <c r="CT94" s="170"/>
      <c r="CU94" s="170"/>
      <c r="CV94" s="170"/>
      <c r="CW94" s="170"/>
      <c r="CX94" s="170"/>
      <c r="CY94" s="170"/>
      <c r="CZ94" s="170"/>
      <c r="DA94" s="170"/>
      <c r="DB94" s="170"/>
      <c r="DC94" s="170"/>
      <c r="DD94" s="170"/>
      <c r="DE94" s="170"/>
      <c r="DF94" s="170"/>
      <c r="DG94" s="170"/>
      <c r="DH94" s="170"/>
      <c r="DI94" s="170"/>
      <c r="DJ94" s="170"/>
      <c r="DK94" s="170"/>
      <c r="DL94" s="170"/>
      <c r="DM94" s="170"/>
      <c r="DN94" s="170"/>
      <c r="DO94" s="170"/>
      <c r="DP94" s="170"/>
      <c r="DQ94" s="170"/>
      <c r="DR94" s="170"/>
      <c r="DS94" s="170"/>
      <c r="DT94" s="170"/>
      <c r="DU94" s="170"/>
      <c r="DV94" s="170"/>
      <c r="DW94" s="170"/>
      <c r="DX94" s="170"/>
      <c r="DY94" s="170"/>
      <c r="DZ94" s="170"/>
      <c r="EA94" s="170"/>
      <c r="EB94" s="170"/>
      <c r="EC94" s="170"/>
      <c r="ED94" s="170"/>
      <c r="EE94" s="170"/>
      <c r="EF94" s="170"/>
      <c r="EG94" s="170"/>
      <c r="EH94" s="170"/>
      <c r="EI94" s="170"/>
      <c r="EJ94" s="170"/>
      <c r="EK94" s="170"/>
      <c r="EL94" s="170"/>
      <c r="EM94" s="170"/>
      <c r="EN94" s="170"/>
      <c r="EO94" s="170"/>
      <c r="EP94" s="170"/>
      <c r="EQ94" s="170"/>
      <c r="ER94" s="185"/>
      <c r="ES94" s="185"/>
      <c r="ET94" s="171"/>
      <c r="EU94" s="172"/>
      <c r="EV94" s="172"/>
      <c r="EW94" s="172"/>
      <c r="EX94" s="172"/>
    </row>
    <row r="95" spans="1:154" s="166" customFormat="1" x14ac:dyDescent="0.25">
      <c r="A95" s="169"/>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c r="AL95" s="170"/>
      <c r="AM95" s="170"/>
      <c r="AN95" s="170"/>
      <c r="AO95" s="170"/>
      <c r="AP95" s="170"/>
      <c r="AQ95" s="170"/>
      <c r="AR95" s="170"/>
      <c r="AS95" s="170"/>
      <c r="AT95" s="170"/>
      <c r="AU95" s="170"/>
      <c r="AV95" s="170"/>
      <c r="AW95" s="170"/>
      <c r="AX95" s="170"/>
      <c r="AY95" s="170"/>
      <c r="AZ95" s="170"/>
      <c r="BA95" s="170"/>
      <c r="BB95" s="170"/>
      <c r="BC95" s="170"/>
      <c r="BD95" s="170"/>
      <c r="BE95" s="170"/>
      <c r="BF95" s="170"/>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170"/>
      <c r="CJ95" s="170"/>
      <c r="CK95" s="170"/>
      <c r="CL95" s="170"/>
      <c r="CM95" s="170"/>
      <c r="CN95" s="170"/>
      <c r="CO95" s="170"/>
      <c r="CP95" s="170"/>
      <c r="CQ95" s="170"/>
      <c r="CR95" s="170"/>
      <c r="CS95" s="170"/>
      <c r="CT95" s="170"/>
      <c r="CU95" s="170"/>
      <c r="CV95" s="170"/>
      <c r="CW95" s="170"/>
      <c r="CX95" s="170"/>
      <c r="CY95" s="170"/>
      <c r="CZ95" s="170"/>
      <c r="DA95" s="170"/>
      <c r="DB95" s="170"/>
      <c r="DC95" s="170"/>
      <c r="DD95" s="170"/>
      <c r="DE95" s="170"/>
      <c r="DF95" s="170"/>
      <c r="DG95" s="170"/>
      <c r="DH95" s="170"/>
      <c r="DI95" s="170"/>
      <c r="DJ95" s="170"/>
      <c r="DK95" s="170"/>
      <c r="DL95" s="170"/>
      <c r="DM95" s="170"/>
      <c r="DN95" s="170"/>
      <c r="DO95" s="170"/>
      <c r="DP95" s="170"/>
      <c r="DQ95" s="170"/>
      <c r="DR95" s="170"/>
      <c r="DS95" s="170"/>
      <c r="DT95" s="170"/>
      <c r="DU95" s="170"/>
      <c r="DV95" s="170"/>
      <c r="DW95" s="170"/>
      <c r="DX95" s="170"/>
      <c r="DY95" s="170"/>
      <c r="DZ95" s="170"/>
      <c r="EA95" s="170"/>
      <c r="EB95" s="170"/>
      <c r="EC95" s="170"/>
      <c r="ED95" s="170"/>
      <c r="EE95" s="170"/>
      <c r="EF95" s="170"/>
      <c r="EG95" s="170"/>
      <c r="EH95" s="170"/>
      <c r="EI95" s="170"/>
      <c r="EJ95" s="170"/>
      <c r="EK95" s="170"/>
      <c r="EL95" s="170"/>
      <c r="EM95" s="170"/>
      <c r="EN95" s="170"/>
      <c r="EO95" s="170"/>
      <c r="EP95" s="170"/>
      <c r="EQ95" s="170"/>
      <c r="ER95" s="185"/>
      <c r="ES95" s="185"/>
      <c r="ET95" s="171"/>
      <c r="EU95" s="172"/>
      <c r="EV95" s="172"/>
      <c r="EW95" s="172"/>
      <c r="EX95" s="172"/>
    </row>
    <row r="96" spans="1:154" s="166" customFormat="1" x14ac:dyDescent="0.25">
      <c r="A96" s="169"/>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c r="AL96" s="170"/>
      <c r="AM96" s="170"/>
      <c r="AN96" s="170"/>
      <c r="AO96" s="170"/>
      <c r="AP96" s="170"/>
      <c r="AQ96" s="170"/>
      <c r="AR96" s="170"/>
      <c r="AS96" s="170"/>
      <c r="AT96" s="170"/>
      <c r="AU96" s="170"/>
      <c r="AV96" s="170"/>
      <c r="AW96" s="170"/>
      <c r="AX96" s="170"/>
      <c r="AY96" s="170"/>
      <c r="AZ96" s="170"/>
      <c r="BA96" s="170"/>
      <c r="BB96" s="170"/>
      <c r="BC96" s="170"/>
      <c r="BD96" s="170"/>
      <c r="BE96" s="170"/>
      <c r="BF96" s="170"/>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170"/>
      <c r="CJ96" s="170"/>
      <c r="CK96" s="170"/>
      <c r="CL96" s="170"/>
      <c r="CM96" s="170"/>
      <c r="CN96" s="170"/>
      <c r="CO96" s="170"/>
      <c r="CP96" s="170"/>
      <c r="CQ96" s="170"/>
      <c r="CR96" s="170"/>
      <c r="CS96" s="170"/>
      <c r="CT96" s="170"/>
      <c r="CU96" s="170"/>
      <c r="CV96" s="170"/>
      <c r="CW96" s="170"/>
      <c r="CX96" s="170"/>
      <c r="CY96" s="170"/>
      <c r="CZ96" s="170"/>
      <c r="DA96" s="170"/>
      <c r="DB96" s="170"/>
      <c r="DC96" s="170"/>
      <c r="DD96" s="170"/>
      <c r="DE96" s="170"/>
      <c r="DF96" s="170"/>
      <c r="DG96" s="170"/>
      <c r="DH96" s="170"/>
      <c r="DI96" s="170"/>
      <c r="DJ96" s="170"/>
      <c r="DK96" s="170"/>
      <c r="DL96" s="170"/>
      <c r="DM96" s="170"/>
      <c r="DN96" s="170"/>
      <c r="DO96" s="170"/>
      <c r="DP96" s="170"/>
      <c r="DQ96" s="170"/>
      <c r="DR96" s="170"/>
      <c r="DS96" s="170"/>
      <c r="DT96" s="170"/>
      <c r="DU96" s="170"/>
      <c r="DV96" s="170"/>
      <c r="DW96" s="170"/>
      <c r="DX96" s="170"/>
      <c r="DY96" s="170"/>
      <c r="DZ96" s="170"/>
      <c r="EA96" s="170"/>
      <c r="EB96" s="170"/>
      <c r="EC96" s="170"/>
      <c r="ED96" s="170"/>
      <c r="EE96" s="170"/>
      <c r="EF96" s="170"/>
      <c r="EG96" s="170"/>
      <c r="EH96" s="170"/>
      <c r="EI96" s="170"/>
      <c r="EJ96" s="170"/>
      <c r="EK96" s="170"/>
      <c r="EL96" s="170"/>
      <c r="EM96" s="170"/>
      <c r="EN96" s="170"/>
      <c r="EO96" s="170"/>
      <c r="EP96" s="170"/>
      <c r="EQ96" s="170"/>
      <c r="ER96" s="185"/>
      <c r="ES96" s="185"/>
      <c r="ET96" s="171"/>
      <c r="EU96" s="172"/>
      <c r="EV96" s="172"/>
      <c r="EW96" s="172"/>
      <c r="EX96" s="172"/>
    </row>
    <row r="97" spans="1:154" s="166" customFormat="1" x14ac:dyDescent="0.25">
      <c r="A97" s="169"/>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c r="AL97" s="170"/>
      <c r="AM97" s="170"/>
      <c r="AN97" s="170"/>
      <c r="AO97" s="170"/>
      <c r="AP97" s="170"/>
      <c r="AQ97" s="170"/>
      <c r="AR97" s="170"/>
      <c r="AS97" s="170"/>
      <c r="AT97" s="170"/>
      <c r="AU97" s="170"/>
      <c r="AV97" s="170"/>
      <c r="AW97" s="170"/>
      <c r="AX97" s="170"/>
      <c r="AY97" s="170"/>
      <c r="AZ97" s="170"/>
      <c r="BA97" s="170"/>
      <c r="BB97" s="170"/>
      <c r="BC97" s="170"/>
      <c r="BD97" s="170"/>
      <c r="BE97" s="170"/>
      <c r="BF97" s="170"/>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85"/>
      <c r="ES97" s="185"/>
      <c r="ET97" s="171"/>
      <c r="EU97" s="172"/>
      <c r="EV97" s="172"/>
      <c r="EW97" s="172"/>
      <c r="EX97" s="172"/>
    </row>
    <row r="98" spans="1:154" s="166" customFormat="1" x14ac:dyDescent="0.25">
      <c r="A98" s="169"/>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85"/>
      <c r="ES98" s="185"/>
      <c r="ET98" s="171"/>
      <c r="EU98" s="172"/>
      <c r="EV98" s="172"/>
      <c r="EW98" s="172"/>
      <c r="EX98" s="172"/>
    </row>
    <row r="99" spans="1:154" s="166" customFormat="1" x14ac:dyDescent="0.25">
      <c r="A99" s="169"/>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85"/>
      <c r="ES99" s="185"/>
      <c r="ET99" s="171"/>
      <c r="EU99" s="172"/>
      <c r="EV99" s="172"/>
      <c r="EW99" s="172"/>
      <c r="EX99" s="172"/>
    </row>
    <row r="100" spans="1:154" s="166" customFormat="1" x14ac:dyDescent="0.25">
      <c r="A100" s="169"/>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85"/>
      <c r="ES100" s="185"/>
      <c r="ET100" s="171"/>
      <c r="EU100" s="172"/>
      <c r="EV100" s="172"/>
      <c r="EW100" s="172"/>
      <c r="EX100" s="172"/>
    </row>
    <row r="101" spans="1:154" s="173" customFormat="1" x14ac:dyDescent="0.25">
      <c r="A101" s="169"/>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85"/>
      <c r="ES101" s="185"/>
      <c r="ET101" s="171"/>
      <c r="EU101" s="172"/>
      <c r="EV101" s="172"/>
      <c r="EW101" s="172"/>
      <c r="EX101" s="172"/>
    </row>
    <row r="102" spans="1:154" s="173" customFormat="1" x14ac:dyDescent="0.25">
      <c r="A102" s="169"/>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c r="AL102" s="170"/>
      <c r="AM102" s="170"/>
      <c r="AN102" s="170"/>
      <c r="AO102" s="170"/>
      <c r="AP102" s="170"/>
      <c r="AQ102" s="170"/>
      <c r="AR102" s="170"/>
      <c r="AS102" s="170"/>
      <c r="AT102" s="170"/>
      <c r="AU102" s="170"/>
      <c r="AV102" s="170"/>
      <c r="AW102" s="170"/>
      <c r="AX102" s="170"/>
      <c r="AY102" s="170"/>
      <c r="AZ102" s="170"/>
      <c r="BA102" s="170"/>
      <c r="BB102" s="170"/>
      <c r="BC102" s="170"/>
      <c r="BD102" s="170"/>
      <c r="BE102" s="170"/>
      <c r="BF102" s="170"/>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170"/>
      <c r="CJ102" s="170"/>
      <c r="CK102" s="170"/>
      <c r="CL102" s="170"/>
      <c r="CM102" s="170"/>
      <c r="CN102" s="170"/>
      <c r="CO102" s="170"/>
      <c r="CP102" s="170"/>
      <c r="CQ102" s="170"/>
      <c r="CR102" s="170"/>
      <c r="CS102" s="170"/>
      <c r="CT102" s="170"/>
      <c r="CU102" s="170"/>
      <c r="CV102" s="170"/>
      <c r="CW102" s="170"/>
      <c r="CX102" s="170"/>
      <c r="CY102" s="170"/>
      <c r="CZ102" s="170"/>
      <c r="DA102" s="170"/>
      <c r="DB102" s="170"/>
      <c r="DC102" s="170"/>
      <c r="DD102" s="170"/>
      <c r="DE102" s="170"/>
      <c r="DF102" s="170"/>
      <c r="DG102" s="170"/>
      <c r="DH102" s="170"/>
      <c r="DI102" s="170"/>
      <c r="DJ102" s="170"/>
      <c r="DK102" s="170"/>
      <c r="DL102" s="170"/>
      <c r="DM102" s="170"/>
      <c r="DN102" s="170"/>
      <c r="DO102" s="170"/>
      <c r="DP102" s="170"/>
      <c r="DQ102" s="170"/>
      <c r="DR102" s="170"/>
      <c r="DS102" s="170"/>
      <c r="DT102" s="170"/>
      <c r="DU102" s="170"/>
      <c r="DV102" s="170"/>
      <c r="DW102" s="170"/>
      <c r="DX102" s="170"/>
      <c r="DY102" s="170"/>
      <c r="DZ102" s="170"/>
      <c r="EA102" s="170"/>
      <c r="EB102" s="170"/>
      <c r="EC102" s="170"/>
      <c r="ED102" s="170"/>
      <c r="EE102" s="170"/>
      <c r="EF102" s="170"/>
      <c r="EG102" s="170"/>
      <c r="EH102" s="170"/>
      <c r="EI102" s="170"/>
      <c r="EJ102" s="170"/>
      <c r="EK102" s="170"/>
      <c r="EL102" s="170"/>
      <c r="EM102" s="170"/>
      <c r="EN102" s="170"/>
      <c r="EO102" s="170"/>
      <c r="EP102" s="170"/>
      <c r="EQ102" s="170"/>
      <c r="ER102" s="185"/>
      <c r="ES102" s="185"/>
      <c r="ET102" s="171"/>
      <c r="EU102" s="172"/>
      <c r="EV102" s="172"/>
      <c r="EW102" s="172"/>
      <c r="EX102" s="172"/>
    </row>
    <row r="103" spans="1:154" s="173" customFormat="1" x14ac:dyDescent="0.25">
      <c r="A103" s="169"/>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c r="AL103" s="170"/>
      <c r="AM103" s="170"/>
      <c r="AN103" s="170"/>
      <c r="AO103" s="170"/>
      <c r="AP103" s="170"/>
      <c r="AQ103" s="170"/>
      <c r="AR103" s="170"/>
      <c r="AS103" s="170"/>
      <c r="AT103" s="170"/>
      <c r="AU103" s="170"/>
      <c r="AV103" s="170"/>
      <c r="AW103" s="170"/>
      <c r="AX103" s="170"/>
      <c r="AY103" s="170"/>
      <c r="AZ103" s="170"/>
      <c r="BA103" s="170"/>
      <c r="BB103" s="170"/>
      <c r="BC103" s="170"/>
      <c r="BD103" s="170"/>
      <c r="BE103" s="170"/>
      <c r="BF103" s="170"/>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170"/>
      <c r="CJ103" s="170"/>
      <c r="CK103" s="170"/>
      <c r="CL103" s="170"/>
      <c r="CM103" s="170"/>
      <c r="CN103" s="170"/>
      <c r="CO103" s="170"/>
      <c r="CP103" s="170"/>
      <c r="CQ103" s="170"/>
      <c r="CR103" s="170"/>
      <c r="CS103" s="170"/>
      <c r="CT103" s="170"/>
      <c r="CU103" s="170"/>
      <c r="CV103" s="170"/>
      <c r="CW103" s="170"/>
      <c r="CX103" s="170"/>
      <c r="CY103" s="170"/>
      <c r="CZ103" s="170"/>
      <c r="DA103" s="170"/>
      <c r="DB103" s="170"/>
      <c r="DC103" s="170"/>
      <c r="DD103" s="170"/>
      <c r="DE103" s="170"/>
      <c r="DF103" s="170"/>
      <c r="DG103" s="170"/>
      <c r="DH103" s="170"/>
      <c r="DI103" s="170"/>
      <c r="DJ103" s="170"/>
      <c r="DK103" s="170"/>
      <c r="DL103" s="170"/>
      <c r="DM103" s="170"/>
      <c r="DN103" s="170"/>
      <c r="DO103" s="170"/>
      <c r="DP103" s="170"/>
      <c r="DQ103" s="170"/>
      <c r="DR103" s="170"/>
      <c r="DS103" s="170"/>
      <c r="DT103" s="170"/>
      <c r="DU103" s="170"/>
      <c r="DV103" s="170"/>
      <c r="DW103" s="170"/>
      <c r="DX103" s="170"/>
      <c r="DY103" s="170"/>
      <c r="DZ103" s="170"/>
      <c r="EA103" s="170"/>
      <c r="EB103" s="170"/>
      <c r="EC103" s="170"/>
      <c r="ED103" s="170"/>
      <c r="EE103" s="170"/>
      <c r="EF103" s="170"/>
      <c r="EG103" s="170"/>
      <c r="EH103" s="170"/>
      <c r="EI103" s="170"/>
      <c r="EJ103" s="170"/>
      <c r="EK103" s="170"/>
      <c r="EL103" s="170"/>
      <c r="EM103" s="170"/>
      <c r="EN103" s="170"/>
      <c r="EO103" s="170"/>
      <c r="EP103" s="170"/>
      <c r="EQ103" s="170"/>
      <c r="ER103" s="185"/>
      <c r="ES103" s="185"/>
      <c r="ET103" s="171"/>
      <c r="EU103" s="172"/>
      <c r="EV103" s="172"/>
      <c r="EW103" s="172"/>
      <c r="EX103" s="172"/>
    </row>
    <row r="104" spans="1:154" s="173" customFormat="1" x14ac:dyDescent="0.25">
      <c r="A104" s="169"/>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c r="AL104" s="170"/>
      <c r="AM104" s="170"/>
      <c r="AN104" s="170"/>
      <c r="AO104" s="170"/>
      <c r="AP104" s="170"/>
      <c r="AQ104" s="170"/>
      <c r="AR104" s="170"/>
      <c r="AS104" s="170"/>
      <c r="AT104" s="170"/>
      <c r="AU104" s="170"/>
      <c r="AV104" s="170"/>
      <c r="AW104" s="170"/>
      <c r="AX104" s="170"/>
      <c r="AY104" s="170"/>
      <c r="AZ104" s="170"/>
      <c r="BA104" s="170"/>
      <c r="BB104" s="170"/>
      <c r="BC104" s="170"/>
      <c r="BD104" s="170"/>
      <c r="BE104" s="170"/>
      <c r="BF104" s="170"/>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170"/>
      <c r="CJ104" s="170"/>
      <c r="CK104" s="170"/>
      <c r="CL104" s="170"/>
      <c r="CM104" s="170"/>
      <c r="CN104" s="170"/>
      <c r="CO104" s="170"/>
      <c r="CP104" s="170"/>
      <c r="CQ104" s="170"/>
      <c r="CR104" s="170"/>
      <c r="CS104" s="170"/>
      <c r="CT104" s="170"/>
      <c r="CU104" s="170"/>
      <c r="CV104" s="170"/>
      <c r="CW104" s="170"/>
      <c r="CX104" s="170"/>
      <c r="CY104" s="170"/>
      <c r="CZ104" s="170"/>
      <c r="DA104" s="170"/>
      <c r="DB104" s="170"/>
      <c r="DC104" s="170"/>
      <c r="DD104" s="170"/>
      <c r="DE104" s="170"/>
      <c r="DF104" s="170"/>
      <c r="DG104" s="170"/>
      <c r="DH104" s="170"/>
      <c r="DI104" s="170"/>
      <c r="DJ104" s="170"/>
      <c r="DK104" s="170"/>
      <c r="DL104" s="170"/>
      <c r="DM104" s="170"/>
      <c r="DN104" s="170"/>
      <c r="DO104" s="170"/>
      <c r="DP104" s="170"/>
      <c r="DQ104" s="170"/>
      <c r="DR104" s="170"/>
      <c r="DS104" s="170"/>
      <c r="DT104" s="170"/>
      <c r="DU104" s="170"/>
      <c r="DV104" s="170"/>
      <c r="DW104" s="170"/>
      <c r="DX104" s="170"/>
      <c r="DY104" s="170"/>
      <c r="DZ104" s="170"/>
      <c r="EA104" s="170"/>
      <c r="EB104" s="170"/>
      <c r="EC104" s="170"/>
      <c r="ED104" s="170"/>
      <c r="EE104" s="170"/>
      <c r="EF104" s="170"/>
      <c r="EG104" s="170"/>
      <c r="EH104" s="170"/>
      <c r="EI104" s="170"/>
      <c r="EJ104" s="170"/>
      <c r="EK104" s="170"/>
      <c r="EL104" s="170"/>
      <c r="EM104" s="170"/>
      <c r="EN104" s="170"/>
      <c r="EO104" s="170"/>
      <c r="EP104" s="170"/>
      <c r="EQ104" s="170"/>
      <c r="ER104" s="185"/>
      <c r="ES104" s="185"/>
      <c r="ET104" s="171"/>
      <c r="EU104" s="172"/>
      <c r="EV104" s="172"/>
      <c r="EW104" s="172"/>
      <c r="EX104" s="172"/>
    </row>
    <row r="105" spans="1:154" s="173" customFormat="1" x14ac:dyDescent="0.25">
      <c r="A105" s="169"/>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c r="AL105" s="170"/>
      <c r="AM105" s="170"/>
      <c r="AN105" s="170"/>
      <c r="AO105" s="170"/>
      <c r="AP105" s="170"/>
      <c r="AQ105" s="170"/>
      <c r="AR105" s="170"/>
      <c r="AS105" s="170"/>
      <c r="AT105" s="170"/>
      <c r="AU105" s="170"/>
      <c r="AV105" s="170"/>
      <c r="AW105" s="170"/>
      <c r="AX105" s="170"/>
      <c r="AY105" s="170"/>
      <c r="AZ105" s="170"/>
      <c r="BA105" s="170"/>
      <c r="BB105" s="170"/>
      <c r="BC105" s="170"/>
      <c r="BD105" s="170"/>
      <c r="BE105" s="170"/>
      <c r="BF105" s="170"/>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170"/>
      <c r="CJ105" s="170"/>
      <c r="CK105" s="170"/>
      <c r="CL105" s="170"/>
      <c r="CM105" s="170"/>
      <c r="CN105" s="170"/>
      <c r="CO105" s="170"/>
      <c r="CP105" s="170"/>
      <c r="CQ105" s="170"/>
      <c r="CR105" s="170"/>
      <c r="CS105" s="170"/>
      <c r="CT105" s="170"/>
      <c r="CU105" s="170"/>
      <c r="CV105" s="170"/>
      <c r="CW105" s="170"/>
      <c r="CX105" s="170"/>
      <c r="CY105" s="170"/>
      <c r="CZ105" s="170"/>
      <c r="DA105" s="170"/>
      <c r="DB105" s="170"/>
      <c r="DC105" s="170"/>
      <c r="DD105" s="170"/>
      <c r="DE105" s="170"/>
      <c r="DF105" s="170"/>
      <c r="DG105" s="170"/>
      <c r="DH105" s="170"/>
      <c r="DI105" s="170"/>
      <c r="DJ105" s="170"/>
      <c r="DK105" s="170"/>
      <c r="DL105" s="170"/>
      <c r="DM105" s="170"/>
      <c r="DN105" s="170"/>
      <c r="DO105" s="170"/>
      <c r="DP105" s="170"/>
      <c r="DQ105" s="170"/>
      <c r="DR105" s="170"/>
      <c r="DS105" s="170"/>
      <c r="DT105" s="170"/>
      <c r="DU105" s="170"/>
      <c r="DV105" s="170"/>
      <c r="DW105" s="170"/>
      <c r="DX105" s="170"/>
      <c r="DY105" s="170"/>
      <c r="DZ105" s="170"/>
      <c r="EA105" s="170"/>
      <c r="EB105" s="170"/>
      <c r="EC105" s="170"/>
      <c r="ED105" s="170"/>
      <c r="EE105" s="170"/>
      <c r="EF105" s="170"/>
      <c r="EG105" s="170"/>
      <c r="EH105" s="170"/>
      <c r="EI105" s="170"/>
      <c r="EJ105" s="170"/>
      <c r="EK105" s="170"/>
      <c r="EL105" s="170"/>
      <c r="EM105" s="170"/>
      <c r="EN105" s="170"/>
      <c r="EO105" s="170"/>
      <c r="EP105" s="170"/>
      <c r="EQ105" s="170"/>
      <c r="ER105" s="185"/>
      <c r="ES105" s="185"/>
      <c r="ET105" s="171"/>
      <c r="EU105" s="172"/>
      <c r="EV105" s="172"/>
      <c r="EW105" s="172"/>
      <c r="EX105" s="172"/>
    </row>
    <row r="106" spans="1:154" s="173" customFormat="1" x14ac:dyDescent="0.25">
      <c r="A106" s="169"/>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c r="AL106" s="170"/>
      <c r="AM106" s="170"/>
      <c r="AN106" s="170"/>
      <c r="AO106" s="170"/>
      <c r="AP106" s="170"/>
      <c r="AQ106" s="170"/>
      <c r="AR106" s="170"/>
      <c r="AS106" s="170"/>
      <c r="AT106" s="170"/>
      <c r="AU106" s="170"/>
      <c r="AV106" s="170"/>
      <c r="AW106" s="170"/>
      <c r="AX106" s="170"/>
      <c r="AY106" s="170"/>
      <c r="AZ106" s="170"/>
      <c r="BA106" s="170"/>
      <c r="BB106" s="170"/>
      <c r="BC106" s="170"/>
      <c r="BD106" s="170"/>
      <c r="BE106" s="170"/>
      <c r="BF106" s="170"/>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170"/>
      <c r="CJ106" s="170"/>
      <c r="CK106" s="170"/>
      <c r="CL106" s="170"/>
      <c r="CM106" s="170"/>
      <c r="CN106" s="170"/>
      <c r="CO106" s="170"/>
      <c r="CP106" s="170"/>
      <c r="CQ106" s="170"/>
      <c r="CR106" s="170"/>
      <c r="CS106" s="170"/>
      <c r="CT106" s="170"/>
      <c r="CU106" s="170"/>
      <c r="CV106" s="170"/>
      <c r="CW106" s="170"/>
      <c r="CX106" s="170"/>
      <c r="CY106" s="170"/>
      <c r="CZ106" s="170"/>
      <c r="DA106" s="170"/>
      <c r="DB106" s="170"/>
      <c r="DC106" s="170"/>
      <c r="DD106" s="170"/>
      <c r="DE106" s="170"/>
      <c r="DF106" s="170"/>
      <c r="DG106" s="170"/>
      <c r="DH106" s="170"/>
      <c r="DI106" s="170"/>
      <c r="DJ106" s="170"/>
      <c r="DK106" s="170"/>
      <c r="DL106" s="170"/>
      <c r="DM106" s="170"/>
      <c r="DN106" s="170"/>
      <c r="DO106" s="170"/>
      <c r="DP106" s="170"/>
      <c r="DQ106" s="170"/>
      <c r="DR106" s="170"/>
      <c r="DS106" s="170"/>
      <c r="DT106" s="170"/>
      <c r="DU106" s="170"/>
      <c r="DV106" s="170"/>
      <c r="DW106" s="170"/>
      <c r="DX106" s="170"/>
      <c r="DY106" s="170"/>
      <c r="DZ106" s="170"/>
      <c r="EA106" s="170"/>
      <c r="EB106" s="170"/>
      <c r="EC106" s="170"/>
      <c r="ED106" s="170"/>
      <c r="EE106" s="170"/>
      <c r="EF106" s="170"/>
      <c r="EG106" s="170"/>
      <c r="EH106" s="170"/>
      <c r="EI106" s="170"/>
      <c r="EJ106" s="170"/>
      <c r="EK106" s="170"/>
      <c r="EL106" s="170"/>
      <c r="EM106" s="170"/>
      <c r="EN106" s="170"/>
      <c r="EO106" s="170"/>
      <c r="EP106" s="170"/>
      <c r="EQ106" s="170"/>
      <c r="ER106" s="185"/>
      <c r="ES106" s="185"/>
      <c r="ET106" s="171"/>
      <c r="EU106" s="172"/>
      <c r="EV106" s="172"/>
      <c r="EW106" s="172"/>
      <c r="EX106" s="172"/>
    </row>
    <row r="107" spans="1:154" s="173" customFormat="1" x14ac:dyDescent="0.25">
      <c r="A107" s="169"/>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c r="AL107" s="170"/>
      <c r="AM107" s="170"/>
      <c r="AN107" s="170"/>
      <c r="AO107" s="170"/>
      <c r="AP107" s="170"/>
      <c r="AQ107" s="170"/>
      <c r="AR107" s="170"/>
      <c r="AS107" s="170"/>
      <c r="AT107" s="170"/>
      <c r="AU107" s="170"/>
      <c r="AV107" s="170"/>
      <c r="AW107" s="170"/>
      <c r="AX107" s="170"/>
      <c r="AY107" s="170"/>
      <c r="AZ107" s="170"/>
      <c r="BA107" s="170"/>
      <c r="BB107" s="170"/>
      <c r="BC107" s="170"/>
      <c r="BD107" s="170"/>
      <c r="BE107" s="170"/>
      <c r="BF107" s="170"/>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170"/>
      <c r="CJ107" s="170"/>
      <c r="CK107" s="170"/>
      <c r="CL107" s="170"/>
      <c r="CM107" s="170"/>
      <c r="CN107" s="170"/>
      <c r="CO107" s="170"/>
      <c r="CP107" s="170"/>
      <c r="CQ107" s="170"/>
      <c r="CR107" s="170"/>
      <c r="CS107" s="170"/>
      <c r="CT107" s="170"/>
      <c r="CU107" s="170"/>
      <c r="CV107" s="170"/>
      <c r="CW107" s="170"/>
      <c r="CX107" s="170"/>
      <c r="CY107" s="170"/>
      <c r="CZ107" s="170"/>
      <c r="DA107" s="170"/>
      <c r="DB107" s="170"/>
      <c r="DC107" s="170"/>
      <c r="DD107" s="170"/>
      <c r="DE107" s="170"/>
      <c r="DF107" s="170"/>
      <c r="DG107" s="170"/>
      <c r="DH107" s="170"/>
      <c r="DI107" s="170"/>
      <c r="DJ107" s="170"/>
      <c r="DK107" s="170"/>
      <c r="DL107" s="170"/>
      <c r="DM107" s="170"/>
      <c r="DN107" s="170"/>
      <c r="DO107" s="170"/>
      <c r="DP107" s="170"/>
      <c r="DQ107" s="170"/>
      <c r="DR107" s="170"/>
      <c r="DS107" s="170"/>
      <c r="DT107" s="170"/>
      <c r="DU107" s="170"/>
      <c r="DV107" s="170"/>
      <c r="DW107" s="170"/>
      <c r="DX107" s="170"/>
      <c r="DY107" s="170"/>
      <c r="DZ107" s="170"/>
      <c r="EA107" s="170"/>
      <c r="EB107" s="170"/>
      <c r="EC107" s="170"/>
      <c r="ED107" s="170"/>
      <c r="EE107" s="170"/>
      <c r="EF107" s="170"/>
      <c r="EG107" s="170"/>
      <c r="EH107" s="170"/>
      <c r="EI107" s="170"/>
      <c r="EJ107" s="170"/>
      <c r="EK107" s="170"/>
      <c r="EL107" s="170"/>
      <c r="EM107" s="170"/>
      <c r="EN107" s="170"/>
      <c r="EO107" s="170"/>
      <c r="EP107" s="170"/>
      <c r="EQ107" s="170"/>
      <c r="ER107" s="185"/>
      <c r="ES107" s="185"/>
      <c r="ET107" s="171"/>
      <c r="EU107" s="172"/>
      <c r="EV107" s="172"/>
      <c r="EW107" s="172"/>
      <c r="EX107" s="172"/>
    </row>
    <row r="108" spans="1:154" s="173" customFormat="1" x14ac:dyDescent="0.25">
      <c r="A108" s="169"/>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85"/>
      <c r="ES108" s="185"/>
      <c r="ET108" s="171"/>
      <c r="EU108" s="172"/>
      <c r="EV108" s="172"/>
      <c r="EW108" s="172"/>
      <c r="EX108" s="172"/>
    </row>
    <row r="109" spans="1:154" s="173" customFormat="1" x14ac:dyDescent="0.25">
      <c r="A109" s="169"/>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c r="AL109" s="170"/>
      <c r="AM109" s="170"/>
      <c r="AN109" s="170"/>
      <c r="AO109" s="170"/>
      <c r="AP109" s="170"/>
      <c r="AQ109" s="170"/>
      <c r="AR109" s="170"/>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170"/>
      <c r="CJ109" s="170"/>
      <c r="CK109" s="170"/>
      <c r="CL109" s="170"/>
      <c r="CM109" s="170"/>
      <c r="CN109" s="170"/>
      <c r="CO109" s="170"/>
      <c r="CP109" s="170"/>
      <c r="CQ109" s="170"/>
      <c r="CR109" s="170"/>
      <c r="CS109" s="170"/>
      <c r="CT109" s="170"/>
      <c r="CU109" s="170"/>
      <c r="CV109" s="170"/>
      <c r="CW109" s="170"/>
      <c r="CX109" s="170"/>
      <c r="CY109" s="170"/>
      <c r="CZ109" s="170"/>
      <c r="DA109" s="170"/>
      <c r="DB109" s="170"/>
      <c r="DC109" s="170"/>
      <c r="DD109" s="170"/>
      <c r="DE109" s="170"/>
      <c r="DF109" s="170"/>
      <c r="DG109" s="170"/>
      <c r="DH109" s="170"/>
      <c r="DI109" s="170"/>
      <c r="DJ109" s="170"/>
      <c r="DK109" s="170"/>
      <c r="DL109" s="170"/>
      <c r="DM109" s="170"/>
      <c r="DN109" s="170"/>
      <c r="DO109" s="170"/>
      <c r="DP109" s="170"/>
      <c r="DQ109" s="170"/>
      <c r="DR109" s="170"/>
      <c r="DS109" s="170"/>
      <c r="DT109" s="170"/>
      <c r="DU109" s="170"/>
      <c r="DV109" s="170"/>
      <c r="DW109" s="170"/>
      <c r="DX109" s="170"/>
      <c r="DY109" s="170"/>
      <c r="DZ109" s="170"/>
      <c r="EA109" s="170"/>
      <c r="EB109" s="170"/>
      <c r="EC109" s="170"/>
      <c r="ED109" s="170"/>
      <c r="EE109" s="170"/>
      <c r="EF109" s="170"/>
      <c r="EG109" s="170"/>
      <c r="EH109" s="170"/>
      <c r="EI109" s="170"/>
      <c r="EJ109" s="170"/>
      <c r="EK109" s="170"/>
      <c r="EL109" s="170"/>
      <c r="EM109" s="170"/>
      <c r="EN109" s="170"/>
      <c r="EO109" s="170"/>
      <c r="EP109" s="170"/>
      <c r="EQ109" s="170"/>
      <c r="ER109" s="185"/>
      <c r="ES109" s="185"/>
      <c r="ET109" s="171"/>
      <c r="EU109" s="172"/>
      <c r="EV109" s="172"/>
      <c r="EW109" s="172"/>
      <c r="EX109" s="172"/>
    </row>
    <row r="110" spans="1:154" s="173" customFormat="1" x14ac:dyDescent="0.25">
      <c r="A110" s="169"/>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c r="AL110" s="170"/>
      <c r="AM110" s="170"/>
      <c r="AN110" s="170"/>
      <c r="AO110" s="170"/>
      <c r="AP110" s="170"/>
      <c r="AQ110" s="170"/>
      <c r="AR110" s="170"/>
      <c r="AS110" s="170"/>
      <c r="AT110" s="170"/>
      <c r="AU110" s="170"/>
      <c r="AV110" s="170"/>
      <c r="AW110" s="170"/>
      <c r="AX110" s="170"/>
      <c r="AY110" s="170"/>
      <c r="AZ110" s="170"/>
      <c r="BA110" s="170"/>
      <c r="BB110" s="170"/>
      <c r="BC110" s="170"/>
      <c r="BD110" s="170"/>
      <c r="BE110" s="170"/>
      <c r="BF110" s="170"/>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170"/>
      <c r="CJ110" s="170"/>
      <c r="CK110" s="170"/>
      <c r="CL110" s="170"/>
      <c r="CM110" s="170"/>
      <c r="CN110" s="170"/>
      <c r="CO110" s="170"/>
      <c r="CP110" s="170"/>
      <c r="CQ110" s="170"/>
      <c r="CR110" s="170"/>
      <c r="CS110" s="170"/>
      <c r="CT110" s="170"/>
      <c r="CU110" s="170"/>
      <c r="CV110" s="170"/>
      <c r="CW110" s="170"/>
      <c r="CX110" s="170"/>
      <c r="CY110" s="170"/>
      <c r="CZ110" s="170"/>
      <c r="DA110" s="170"/>
      <c r="DB110" s="170"/>
      <c r="DC110" s="170"/>
      <c r="DD110" s="170"/>
      <c r="DE110" s="170"/>
      <c r="DF110" s="170"/>
      <c r="DG110" s="170"/>
      <c r="DH110" s="170"/>
      <c r="DI110" s="170"/>
      <c r="DJ110" s="170"/>
      <c r="DK110" s="170"/>
      <c r="DL110" s="170"/>
      <c r="DM110" s="170"/>
      <c r="DN110" s="170"/>
      <c r="DO110" s="170"/>
      <c r="DP110" s="170"/>
      <c r="DQ110" s="170"/>
      <c r="DR110" s="170"/>
      <c r="DS110" s="170"/>
      <c r="DT110" s="170"/>
      <c r="DU110" s="170"/>
      <c r="DV110" s="170"/>
      <c r="DW110" s="170"/>
      <c r="DX110" s="170"/>
      <c r="DY110" s="170"/>
      <c r="DZ110" s="170"/>
      <c r="EA110" s="170"/>
      <c r="EB110" s="170"/>
      <c r="EC110" s="170"/>
      <c r="ED110" s="170"/>
      <c r="EE110" s="170"/>
      <c r="EF110" s="170"/>
      <c r="EG110" s="170"/>
      <c r="EH110" s="170"/>
      <c r="EI110" s="170"/>
      <c r="EJ110" s="170"/>
      <c r="EK110" s="170"/>
      <c r="EL110" s="170"/>
      <c r="EM110" s="170"/>
      <c r="EN110" s="170"/>
      <c r="EO110" s="170"/>
      <c r="EP110" s="170"/>
      <c r="EQ110" s="170"/>
      <c r="ER110" s="185"/>
      <c r="ES110" s="185"/>
      <c r="ET110" s="171"/>
      <c r="EU110" s="172"/>
      <c r="EV110" s="172"/>
      <c r="EW110" s="172"/>
      <c r="EX110" s="172"/>
    </row>
    <row r="111" spans="1:154" s="173" customFormat="1" x14ac:dyDescent="0.25">
      <c r="A111" s="169"/>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85"/>
      <c r="ES111" s="185"/>
      <c r="ET111" s="171"/>
      <c r="EU111" s="172"/>
      <c r="EV111" s="172"/>
      <c r="EW111" s="172"/>
      <c r="EX111" s="172"/>
    </row>
    <row r="112" spans="1:154" s="173" customFormat="1" x14ac:dyDescent="0.25">
      <c r="A112" s="169"/>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c r="AL112" s="170"/>
      <c r="AM112" s="170"/>
      <c r="AN112" s="170"/>
      <c r="AO112" s="170"/>
      <c r="AP112" s="170"/>
      <c r="AQ112" s="170"/>
      <c r="AR112" s="170"/>
      <c r="AS112" s="170"/>
      <c r="AT112" s="170"/>
      <c r="AU112" s="170"/>
      <c r="AV112" s="170"/>
      <c r="AW112" s="170"/>
      <c r="AX112" s="170"/>
      <c r="AY112" s="170"/>
      <c r="AZ112" s="170"/>
      <c r="BA112" s="170"/>
      <c r="BB112" s="170"/>
      <c r="BC112" s="170"/>
      <c r="BD112" s="170"/>
      <c r="BE112" s="170"/>
      <c r="BF112" s="170"/>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170"/>
      <c r="CJ112" s="170"/>
      <c r="CK112" s="170"/>
      <c r="CL112" s="170"/>
      <c r="CM112" s="170"/>
      <c r="CN112" s="170"/>
      <c r="CO112" s="170"/>
      <c r="CP112" s="170"/>
      <c r="CQ112" s="170"/>
      <c r="CR112" s="170"/>
      <c r="CS112" s="170"/>
      <c r="CT112" s="170"/>
      <c r="CU112" s="170"/>
      <c r="CV112" s="170"/>
      <c r="CW112" s="170"/>
      <c r="CX112" s="170"/>
      <c r="CY112" s="170"/>
      <c r="CZ112" s="170"/>
      <c r="DA112" s="170"/>
      <c r="DB112" s="170"/>
      <c r="DC112" s="170"/>
      <c r="DD112" s="170"/>
      <c r="DE112" s="170"/>
      <c r="DF112" s="170"/>
      <c r="DG112" s="170"/>
      <c r="DH112" s="170"/>
      <c r="DI112" s="170"/>
      <c r="DJ112" s="170"/>
      <c r="DK112" s="170"/>
      <c r="DL112" s="170"/>
      <c r="DM112" s="170"/>
      <c r="DN112" s="170"/>
      <c r="DO112" s="170"/>
      <c r="DP112" s="170"/>
      <c r="DQ112" s="170"/>
      <c r="DR112" s="170"/>
      <c r="DS112" s="170"/>
      <c r="DT112" s="170"/>
      <c r="DU112" s="170"/>
      <c r="DV112" s="170"/>
      <c r="DW112" s="170"/>
      <c r="DX112" s="170"/>
      <c r="DY112" s="170"/>
      <c r="DZ112" s="170"/>
      <c r="EA112" s="170"/>
      <c r="EB112" s="170"/>
      <c r="EC112" s="170"/>
      <c r="ED112" s="170"/>
      <c r="EE112" s="170"/>
      <c r="EF112" s="170"/>
      <c r="EG112" s="170"/>
      <c r="EH112" s="170"/>
      <c r="EI112" s="170"/>
      <c r="EJ112" s="170"/>
      <c r="EK112" s="170"/>
      <c r="EL112" s="170"/>
      <c r="EM112" s="170"/>
      <c r="EN112" s="170"/>
      <c r="EO112" s="170"/>
      <c r="EP112" s="170"/>
      <c r="EQ112" s="170"/>
      <c r="ER112" s="185"/>
      <c r="ES112" s="185"/>
      <c r="ET112" s="171"/>
      <c r="EU112" s="172"/>
      <c r="EV112" s="172"/>
      <c r="EW112" s="172"/>
      <c r="EX112" s="172"/>
    </row>
    <row r="113" spans="1:154" s="173" customFormat="1" x14ac:dyDescent="0.25">
      <c r="A113" s="169"/>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85"/>
      <c r="ES113" s="185"/>
      <c r="ET113" s="171"/>
      <c r="EU113" s="172"/>
      <c r="EV113" s="172"/>
      <c r="EW113" s="172"/>
      <c r="EX113" s="172"/>
    </row>
    <row r="114" spans="1:154" s="173" customFormat="1" x14ac:dyDescent="0.25">
      <c r="A114" s="169"/>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c r="AL114" s="170"/>
      <c r="AM114" s="170"/>
      <c r="AN114" s="170"/>
      <c r="AO114" s="170"/>
      <c r="AP114" s="170"/>
      <c r="AQ114" s="170"/>
      <c r="AR114" s="170"/>
      <c r="AS114" s="170"/>
      <c r="AT114" s="170"/>
      <c r="AU114" s="170"/>
      <c r="AV114" s="170"/>
      <c r="AW114" s="170"/>
      <c r="AX114" s="170"/>
      <c r="AY114" s="170"/>
      <c r="AZ114" s="170"/>
      <c r="BA114" s="170"/>
      <c r="BB114" s="170"/>
      <c r="BC114" s="170"/>
      <c r="BD114" s="170"/>
      <c r="BE114" s="170"/>
      <c r="BF114" s="170"/>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170"/>
      <c r="CJ114" s="170"/>
      <c r="CK114" s="170"/>
      <c r="CL114" s="170"/>
      <c r="CM114" s="170"/>
      <c r="CN114" s="170"/>
      <c r="CO114" s="170"/>
      <c r="CP114" s="170"/>
      <c r="CQ114" s="170"/>
      <c r="CR114" s="170"/>
      <c r="CS114" s="170"/>
      <c r="CT114" s="170"/>
      <c r="CU114" s="170"/>
      <c r="CV114" s="170"/>
      <c r="CW114" s="170"/>
      <c r="CX114" s="170"/>
      <c r="CY114" s="170"/>
      <c r="CZ114" s="170"/>
      <c r="DA114" s="170"/>
      <c r="DB114" s="170"/>
      <c r="DC114" s="170"/>
      <c r="DD114" s="170"/>
      <c r="DE114" s="170"/>
      <c r="DF114" s="170"/>
      <c r="DG114" s="170"/>
      <c r="DH114" s="170"/>
      <c r="DI114" s="170"/>
      <c r="DJ114" s="170"/>
      <c r="DK114" s="170"/>
      <c r="DL114" s="170"/>
      <c r="DM114" s="170"/>
      <c r="DN114" s="170"/>
      <c r="DO114" s="170"/>
      <c r="DP114" s="170"/>
      <c r="DQ114" s="170"/>
      <c r="DR114" s="170"/>
      <c r="DS114" s="170"/>
      <c r="DT114" s="170"/>
      <c r="DU114" s="170"/>
      <c r="DV114" s="170"/>
      <c r="DW114" s="170"/>
      <c r="DX114" s="170"/>
      <c r="DY114" s="170"/>
      <c r="DZ114" s="170"/>
      <c r="EA114" s="170"/>
      <c r="EB114" s="170"/>
      <c r="EC114" s="170"/>
      <c r="ED114" s="170"/>
      <c r="EE114" s="170"/>
      <c r="EF114" s="170"/>
      <c r="EG114" s="170"/>
      <c r="EH114" s="170"/>
      <c r="EI114" s="170"/>
      <c r="EJ114" s="170"/>
      <c r="EK114" s="170"/>
      <c r="EL114" s="170"/>
      <c r="EM114" s="170"/>
      <c r="EN114" s="170"/>
      <c r="EO114" s="170"/>
      <c r="EP114" s="170"/>
      <c r="EQ114" s="170"/>
      <c r="ER114" s="185"/>
      <c r="ES114" s="185"/>
      <c r="ET114" s="171"/>
      <c r="EU114" s="172"/>
      <c r="EV114" s="172"/>
      <c r="EW114" s="172"/>
      <c r="EX114" s="172"/>
    </row>
    <row r="115" spans="1:154" s="173" customFormat="1" x14ac:dyDescent="0.25">
      <c r="A115" s="169"/>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c r="AL115" s="170"/>
      <c r="AM115" s="170"/>
      <c r="AN115" s="170"/>
      <c r="AO115" s="170"/>
      <c r="AP115" s="170"/>
      <c r="AQ115" s="170"/>
      <c r="AR115" s="170"/>
      <c r="AS115" s="170"/>
      <c r="AT115" s="170"/>
      <c r="AU115" s="170"/>
      <c r="AV115" s="170"/>
      <c r="AW115" s="170"/>
      <c r="AX115" s="170"/>
      <c r="AY115" s="170"/>
      <c r="AZ115" s="170"/>
      <c r="BA115" s="170"/>
      <c r="BB115" s="170"/>
      <c r="BC115" s="170"/>
      <c r="BD115" s="170"/>
      <c r="BE115" s="170"/>
      <c r="BF115" s="170"/>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170"/>
      <c r="CJ115" s="170"/>
      <c r="CK115" s="170"/>
      <c r="CL115" s="170"/>
      <c r="CM115" s="170"/>
      <c r="CN115" s="170"/>
      <c r="CO115" s="170"/>
      <c r="CP115" s="170"/>
      <c r="CQ115" s="170"/>
      <c r="CR115" s="170"/>
      <c r="CS115" s="170"/>
      <c r="CT115" s="170"/>
      <c r="CU115" s="170"/>
      <c r="CV115" s="170"/>
      <c r="CW115" s="170"/>
      <c r="CX115" s="170"/>
      <c r="CY115" s="170"/>
      <c r="CZ115" s="170"/>
      <c r="DA115" s="170"/>
      <c r="DB115" s="170"/>
      <c r="DC115" s="170"/>
      <c r="DD115" s="170"/>
      <c r="DE115" s="170"/>
      <c r="DF115" s="170"/>
      <c r="DG115" s="170"/>
      <c r="DH115" s="170"/>
      <c r="DI115" s="170"/>
      <c r="DJ115" s="170"/>
      <c r="DK115" s="170"/>
      <c r="DL115" s="170"/>
      <c r="DM115" s="170"/>
      <c r="DN115" s="170"/>
      <c r="DO115" s="170"/>
      <c r="DP115" s="170"/>
      <c r="DQ115" s="170"/>
      <c r="DR115" s="170"/>
      <c r="DS115" s="170"/>
      <c r="DT115" s="170"/>
      <c r="DU115" s="170"/>
      <c r="DV115" s="170"/>
      <c r="DW115" s="170"/>
      <c r="DX115" s="170"/>
      <c r="DY115" s="170"/>
      <c r="DZ115" s="170"/>
      <c r="EA115" s="170"/>
      <c r="EB115" s="170"/>
      <c r="EC115" s="170"/>
      <c r="ED115" s="170"/>
      <c r="EE115" s="170"/>
      <c r="EF115" s="170"/>
      <c r="EG115" s="170"/>
      <c r="EH115" s="170"/>
      <c r="EI115" s="170"/>
      <c r="EJ115" s="170"/>
      <c r="EK115" s="170"/>
      <c r="EL115" s="170"/>
      <c r="EM115" s="170"/>
      <c r="EN115" s="170"/>
      <c r="EO115" s="170"/>
      <c r="EP115" s="170"/>
      <c r="EQ115" s="170"/>
      <c r="ER115" s="185"/>
      <c r="ES115" s="185"/>
      <c r="ET115" s="171"/>
      <c r="EU115" s="172"/>
      <c r="EV115" s="172"/>
      <c r="EW115" s="172"/>
      <c r="EX115" s="172"/>
    </row>
    <row r="116" spans="1:154" s="173" customFormat="1" x14ac:dyDescent="0.25">
      <c r="A116" s="169"/>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c r="AL116" s="170"/>
      <c r="AM116" s="170"/>
      <c r="AN116" s="170"/>
      <c r="AO116" s="170"/>
      <c r="AP116" s="170"/>
      <c r="AQ116" s="170"/>
      <c r="AR116" s="170"/>
      <c r="AS116" s="170"/>
      <c r="AT116" s="170"/>
      <c r="AU116" s="170"/>
      <c r="AV116" s="170"/>
      <c r="AW116" s="170"/>
      <c r="AX116" s="170"/>
      <c r="AY116" s="170"/>
      <c r="AZ116" s="170"/>
      <c r="BA116" s="170"/>
      <c r="BB116" s="170"/>
      <c r="BC116" s="170"/>
      <c r="BD116" s="170"/>
      <c r="BE116" s="170"/>
      <c r="BF116" s="170"/>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170"/>
      <c r="CJ116" s="170"/>
      <c r="CK116" s="170"/>
      <c r="CL116" s="170"/>
      <c r="CM116" s="170"/>
      <c r="CN116" s="170"/>
      <c r="CO116" s="170"/>
      <c r="CP116" s="170"/>
      <c r="CQ116" s="170"/>
      <c r="CR116" s="170"/>
      <c r="CS116" s="170"/>
      <c r="CT116" s="170"/>
      <c r="CU116" s="170"/>
      <c r="CV116" s="170"/>
      <c r="CW116" s="170"/>
      <c r="CX116" s="170"/>
      <c r="CY116" s="170"/>
      <c r="CZ116" s="170"/>
      <c r="DA116" s="170"/>
      <c r="DB116" s="170"/>
      <c r="DC116" s="170"/>
      <c r="DD116" s="170"/>
      <c r="DE116" s="170"/>
      <c r="DF116" s="170"/>
      <c r="DG116" s="170"/>
      <c r="DH116" s="170"/>
      <c r="DI116" s="170"/>
      <c r="DJ116" s="170"/>
      <c r="DK116" s="170"/>
      <c r="DL116" s="170"/>
      <c r="DM116" s="170"/>
      <c r="DN116" s="170"/>
      <c r="DO116" s="170"/>
      <c r="DP116" s="170"/>
      <c r="DQ116" s="170"/>
      <c r="DR116" s="170"/>
      <c r="DS116" s="170"/>
      <c r="DT116" s="170"/>
      <c r="DU116" s="170"/>
      <c r="DV116" s="170"/>
      <c r="DW116" s="170"/>
      <c r="DX116" s="170"/>
      <c r="DY116" s="170"/>
      <c r="DZ116" s="170"/>
      <c r="EA116" s="170"/>
      <c r="EB116" s="170"/>
      <c r="EC116" s="170"/>
      <c r="ED116" s="170"/>
      <c r="EE116" s="170"/>
      <c r="EF116" s="170"/>
      <c r="EG116" s="170"/>
      <c r="EH116" s="170"/>
      <c r="EI116" s="170"/>
      <c r="EJ116" s="170"/>
      <c r="EK116" s="170"/>
      <c r="EL116" s="170"/>
      <c r="EM116" s="170"/>
      <c r="EN116" s="170"/>
      <c r="EO116" s="170"/>
      <c r="EP116" s="170"/>
      <c r="EQ116" s="170"/>
      <c r="ER116" s="185"/>
      <c r="ES116" s="185"/>
      <c r="ET116" s="171"/>
      <c r="EU116" s="172"/>
      <c r="EV116" s="172"/>
      <c r="EW116" s="172"/>
      <c r="EX116" s="172"/>
    </row>
    <row r="117" spans="1:154" s="173" customFormat="1" x14ac:dyDescent="0.25">
      <c r="A117" s="169"/>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c r="AL117" s="170"/>
      <c r="AM117" s="170"/>
      <c r="AN117" s="170"/>
      <c r="AO117" s="170"/>
      <c r="AP117" s="170"/>
      <c r="AQ117" s="170"/>
      <c r="AR117" s="170"/>
      <c r="AS117" s="170"/>
      <c r="AT117" s="170"/>
      <c r="AU117" s="170"/>
      <c r="AV117" s="170"/>
      <c r="AW117" s="170"/>
      <c r="AX117" s="170"/>
      <c r="AY117" s="170"/>
      <c r="AZ117" s="170"/>
      <c r="BA117" s="170"/>
      <c r="BB117" s="170"/>
      <c r="BC117" s="170"/>
      <c r="BD117" s="170"/>
      <c r="BE117" s="170"/>
      <c r="BF117" s="170"/>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170"/>
      <c r="CJ117" s="170"/>
      <c r="CK117" s="170"/>
      <c r="CL117" s="170"/>
      <c r="CM117" s="170"/>
      <c r="CN117" s="170"/>
      <c r="CO117" s="170"/>
      <c r="CP117" s="170"/>
      <c r="CQ117" s="170"/>
      <c r="CR117" s="170"/>
      <c r="CS117" s="170"/>
      <c r="CT117" s="170"/>
      <c r="CU117" s="170"/>
      <c r="CV117" s="170"/>
      <c r="CW117" s="170"/>
      <c r="CX117" s="170"/>
      <c r="CY117" s="170"/>
      <c r="CZ117" s="170"/>
      <c r="DA117" s="170"/>
      <c r="DB117" s="170"/>
      <c r="DC117" s="170"/>
      <c r="DD117" s="170"/>
      <c r="DE117" s="170"/>
      <c r="DF117" s="170"/>
      <c r="DG117" s="170"/>
      <c r="DH117" s="170"/>
      <c r="DI117" s="170"/>
      <c r="DJ117" s="170"/>
      <c r="DK117" s="170"/>
      <c r="DL117" s="170"/>
      <c r="DM117" s="170"/>
      <c r="DN117" s="170"/>
      <c r="DO117" s="170"/>
      <c r="DP117" s="170"/>
      <c r="DQ117" s="170"/>
      <c r="DR117" s="170"/>
      <c r="DS117" s="170"/>
      <c r="DT117" s="170"/>
      <c r="DU117" s="170"/>
      <c r="DV117" s="170"/>
      <c r="DW117" s="170"/>
      <c r="DX117" s="170"/>
      <c r="DY117" s="170"/>
      <c r="DZ117" s="170"/>
      <c r="EA117" s="170"/>
      <c r="EB117" s="170"/>
      <c r="EC117" s="170"/>
      <c r="ED117" s="170"/>
      <c r="EE117" s="170"/>
      <c r="EF117" s="170"/>
      <c r="EG117" s="170"/>
      <c r="EH117" s="170"/>
      <c r="EI117" s="170"/>
      <c r="EJ117" s="170"/>
      <c r="EK117" s="170"/>
      <c r="EL117" s="170"/>
      <c r="EM117" s="170"/>
      <c r="EN117" s="170"/>
      <c r="EO117" s="170"/>
      <c r="EP117" s="170"/>
      <c r="EQ117" s="170"/>
      <c r="ER117" s="185"/>
      <c r="ES117" s="185"/>
      <c r="ET117" s="171"/>
      <c r="EU117" s="172"/>
      <c r="EV117" s="172"/>
      <c r="EW117" s="172"/>
      <c r="EX117" s="172"/>
    </row>
    <row r="118" spans="1:154" s="173" customFormat="1" x14ac:dyDescent="0.25">
      <c r="A118" s="169"/>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c r="AL118" s="170"/>
      <c r="AM118" s="170"/>
      <c r="AN118" s="170"/>
      <c r="AO118" s="170"/>
      <c r="AP118" s="170"/>
      <c r="AQ118" s="170"/>
      <c r="AR118" s="170"/>
      <c r="AS118" s="170"/>
      <c r="AT118" s="170"/>
      <c r="AU118" s="170"/>
      <c r="AV118" s="170"/>
      <c r="AW118" s="170"/>
      <c r="AX118" s="170"/>
      <c r="AY118" s="170"/>
      <c r="AZ118" s="170"/>
      <c r="BA118" s="170"/>
      <c r="BB118" s="170"/>
      <c r="BC118" s="170"/>
      <c r="BD118" s="170"/>
      <c r="BE118" s="170"/>
      <c r="BF118" s="170"/>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170"/>
      <c r="CJ118" s="170"/>
      <c r="CK118" s="170"/>
      <c r="CL118" s="170"/>
      <c r="CM118" s="170"/>
      <c r="CN118" s="170"/>
      <c r="CO118" s="170"/>
      <c r="CP118" s="170"/>
      <c r="CQ118" s="170"/>
      <c r="CR118" s="170"/>
      <c r="CS118" s="170"/>
      <c r="CT118" s="170"/>
      <c r="CU118" s="170"/>
      <c r="CV118" s="170"/>
      <c r="CW118" s="170"/>
      <c r="CX118" s="170"/>
      <c r="CY118" s="170"/>
      <c r="CZ118" s="170"/>
      <c r="DA118" s="170"/>
      <c r="DB118" s="170"/>
      <c r="DC118" s="170"/>
      <c r="DD118" s="170"/>
      <c r="DE118" s="170"/>
      <c r="DF118" s="170"/>
      <c r="DG118" s="170"/>
      <c r="DH118" s="170"/>
      <c r="DI118" s="170"/>
      <c r="DJ118" s="170"/>
      <c r="DK118" s="170"/>
      <c r="DL118" s="170"/>
      <c r="DM118" s="170"/>
      <c r="DN118" s="170"/>
      <c r="DO118" s="170"/>
      <c r="DP118" s="170"/>
      <c r="DQ118" s="170"/>
      <c r="DR118" s="170"/>
      <c r="DS118" s="170"/>
      <c r="DT118" s="170"/>
      <c r="DU118" s="170"/>
      <c r="DV118" s="170"/>
      <c r="DW118" s="170"/>
      <c r="DX118" s="170"/>
      <c r="DY118" s="170"/>
      <c r="DZ118" s="170"/>
      <c r="EA118" s="170"/>
      <c r="EB118" s="170"/>
      <c r="EC118" s="170"/>
      <c r="ED118" s="170"/>
      <c r="EE118" s="170"/>
      <c r="EF118" s="170"/>
      <c r="EG118" s="170"/>
      <c r="EH118" s="170"/>
      <c r="EI118" s="170"/>
      <c r="EJ118" s="170"/>
      <c r="EK118" s="170"/>
      <c r="EL118" s="170"/>
      <c r="EM118" s="170"/>
      <c r="EN118" s="170"/>
      <c r="EO118" s="170"/>
      <c r="EP118" s="170"/>
      <c r="EQ118" s="170"/>
      <c r="ER118" s="185"/>
      <c r="ES118" s="185"/>
      <c r="ET118" s="171"/>
      <c r="EU118" s="172"/>
      <c r="EV118" s="172"/>
      <c r="EW118" s="172"/>
      <c r="EX118" s="172"/>
    </row>
    <row r="119" spans="1:154" s="173" customFormat="1" x14ac:dyDescent="0.25">
      <c r="A119" s="169"/>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c r="AL119" s="170"/>
      <c r="AM119" s="170"/>
      <c r="AN119" s="170"/>
      <c r="AO119" s="170"/>
      <c r="AP119" s="170"/>
      <c r="AQ119" s="170"/>
      <c r="AR119" s="170"/>
      <c r="AS119" s="170"/>
      <c r="AT119" s="170"/>
      <c r="AU119" s="170"/>
      <c r="AV119" s="170"/>
      <c r="AW119" s="170"/>
      <c r="AX119" s="170"/>
      <c r="AY119" s="170"/>
      <c r="AZ119" s="170"/>
      <c r="BA119" s="170"/>
      <c r="BB119" s="170"/>
      <c r="BC119" s="170"/>
      <c r="BD119" s="170"/>
      <c r="BE119" s="170"/>
      <c r="BF119" s="170"/>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170"/>
      <c r="CJ119" s="170"/>
      <c r="CK119" s="170"/>
      <c r="CL119" s="170"/>
      <c r="CM119" s="170"/>
      <c r="CN119" s="170"/>
      <c r="CO119" s="170"/>
      <c r="CP119" s="170"/>
      <c r="CQ119" s="170"/>
      <c r="CR119" s="170"/>
      <c r="CS119" s="170"/>
      <c r="CT119" s="170"/>
      <c r="CU119" s="170"/>
      <c r="CV119" s="170"/>
      <c r="CW119" s="170"/>
      <c r="CX119" s="170"/>
      <c r="CY119" s="170"/>
      <c r="CZ119" s="170"/>
      <c r="DA119" s="170"/>
      <c r="DB119" s="170"/>
      <c r="DC119" s="170"/>
      <c r="DD119" s="170"/>
      <c r="DE119" s="170"/>
      <c r="DF119" s="170"/>
      <c r="DG119" s="170"/>
      <c r="DH119" s="170"/>
      <c r="DI119" s="170"/>
      <c r="DJ119" s="170"/>
      <c r="DK119" s="170"/>
      <c r="DL119" s="170"/>
      <c r="DM119" s="170"/>
      <c r="DN119" s="170"/>
      <c r="DO119" s="170"/>
      <c r="DP119" s="170"/>
      <c r="DQ119" s="170"/>
      <c r="DR119" s="170"/>
      <c r="DS119" s="170"/>
      <c r="DT119" s="170"/>
      <c r="DU119" s="170"/>
      <c r="DV119" s="170"/>
      <c r="DW119" s="170"/>
      <c r="DX119" s="170"/>
      <c r="DY119" s="170"/>
      <c r="DZ119" s="170"/>
      <c r="EA119" s="170"/>
      <c r="EB119" s="170"/>
      <c r="EC119" s="170"/>
      <c r="ED119" s="170"/>
      <c r="EE119" s="170"/>
      <c r="EF119" s="170"/>
      <c r="EG119" s="170"/>
      <c r="EH119" s="170"/>
      <c r="EI119" s="170"/>
      <c r="EJ119" s="170"/>
      <c r="EK119" s="170"/>
      <c r="EL119" s="170"/>
      <c r="EM119" s="170"/>
      <c r="EN119" s="170"/>
      <c r="EO119" s="170"/>
      <c r="EP119" s="170"/>
      <c r="EQ119" s="170"/>
      <c r="ER119" s="185"/>
      <c r="ES119" s="185"/>
      <c r="ET119" s="171"/>
      <c r="EU119" s="172"/>
      <c r="EV119" s="172"/>
      <c r="EW119" s="172"/>
      <c r="EX119" s="172"/>
    </row>
    <row r="120" spans="1:154" s="173" customFormat="1" x14ac:dyDescent="0.25">
      <c r="A120" s="169"/>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0"/>
      <c r="AN120" s="170"/>
      <c r="AO120" s="170"/>
      <c r="AP120" s="170"/>
      <c r="AQ120" s="170"/>
      <c r="AR120" s="170"/>
      <c r="AS120" s="170"/>
      <c r="AT120" s="170"/>
      <c r="AU120" s="170"/>
      <c r="AV120" s="170"/>
      <c r="AW120" s="170"/>
      <c r="AX120" s="170"/>
      <c r="AY120" s="170"/>
      <c r="AZ120" s="170"/>
      <c r="BA120" s="170"/>
      <c r="BB120" s="170"/>
      <c r="BC120" s="170"/>
      <c r="BD120" s="170"/>
      <c r="BE120" s="170"/>
      <c r="BF120" s="170"/>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170"/>
      <c r="CJ120" s="170"/>
      <c r="CK120" s="170"/>
      <c r="CL120" s="170"/>
      <c r="CM120" s="170"/>
      <c r="CN120" s="170"/>
      <c r="CO120" s="170"/>
      <c r="CP120" s="170"/>
      <c r="CQ120" s="170"/>
      <c r="CR120" s="170"/>
      <c r="CS120" s="170"/>
      <c r="CT120" s="170"/>
      <c r="CU120" s="170"/>
      <c r="CV120" s="170"/>
      <c r="CW120" s="170"/>
      <c r="CX120" s="170"/>
      <c r="CY120" s="170"/>
      <c r="CZ120" s="170"/>
      <c r="DA120" s="170"/>
      <c r="DB120" s="170"/>
      <c r="DC120" s="170"/>
      <c r="DD120" s="170"/>
      <c r="DE120" s="170"/>
      <c r="DF120" s="170"/>
      <c r="DG120" s="170"/>
      <c r="DH120" s="170"/>
      <c r="DI120" s="170"/>
      <c r="DJ120" s="170"/>
      <c r="DK120" s="170"/>
      <c r="DL120" s="170"/>
      <c r="DM120" s="170"/>
      <c r="DN120" s="170"/>
      <c r="DO120" s="170"/>
      <c r="DP120" s="170"/>
      <c r="DQ120" s="170"/>
      <c r="DR120" s="170"/>
      <c r="DS120" s="170"/>
      <c r="DT120" s="170"/>
      <c r="DU120" s="170"/>
      <c r="DV120" s="170"/>
      <c r="DW120" s="170"/>
      <c r="DX120" s="170"/>
      <c r="DY120" s="170"/>
      <c r="DZ120" s="170"/>
      <c r="EA120" s="170"/>
      <c r="EB120" s="170"/>
      <c r="EC120" s="170"/>
      <c r="ED120" s="170"/>
      <c r="EE120" s="170"/>
      <c r="EF120" s="170"/>
      <c r="EG120" s="170"/>
      <c r="EH120" s="170"/>
      <c r="EI120" s="170"/>
      <c r="EJ120" s="170"/>
      <c r="EK120" s="170"/>
      <c r="EL120" s="170"/>
      <c r="EM120" s="170"/>
      <c r="EN120" s="170"/>
      <c r="EO120" s="170"/>
      <c r="EP120" s="170"/>
      <c r="EQ120" s="170"/>
      <c r="ER120" s="185"/>
      <c r="ES120" s="185"/>
      <c r="ET120" s="171"/>
      <c r="EU120" s="172"/>
      <c r="EV120" s="172"/>
      <c r="EW120" s="172"/>
      <c r="EX120" s="172"/>
    </row>
    <row r="121" spans="1:154" s="173" customFormat="1" x14ac:dyDescent="0.25">
      <c r="A121" s="169"/>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c r="AL121" s="170"/>
      <c r="AM121" s="170"/>
      <c r="AN121" s="170"/>
      <c r="AO121" s="170"/>
      <c r="AP121" s="170"/>
      <c r="AQ121" s="170"/>
      <c r="AR121" s="170"/>
      <c r="AS121" s="170"/>
      <c r="AT121" s="170"/>
      <c r="AU121" s="170"/>
      <c r="AV121" s="170"/>
      <c r="AW121" s="170"/>
      <c r="AX121" s="170"/>
      <c r="AY121" s="170"/>
      <c r="AZ121" s="170"/>
      <c r="BA121" s="170"/>
      <c r="BB121" s="170"/>
      <c r="BC121" s="170"/>
      <c r="BD121" s="170"/>
      <c r="BE121" s="170"/>
      <c r="BF121" s="170"/>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170"/>
      <c r="CJ121" s="170"/>
      <c r="CK121" s="170"/>
      <c r="CL121" s="170"/>
      <c r="CM121" s="170"/>
      <c r="CN121" s="170"/>
      <c r="CO121" s="170"/>
      <c r="CP121" s="170"/>
      <c r="CQ121" s="170"/>
      <c r="CR121" s="170"/>
      <c r="CS121" s="170"/>
      <c r="CT121" s="170"/>
      <c r="CU121" s="170"/>
      <c r="CV121" s="170"/>
      <c r="CW121" s="170"/>
      <c r="CX121" s="170"/>
      <c r="CY121" s="170"/>
      <c r="CZ121" s="170"/>
      <c r="DA121" s="170"/>
      <c r="DB121" s="170"/>
      <c r="DC121" s="170"/>
      <c r="DD121" s="170"/>
      <c r="DE121" s="170"/>
      <c r="DF121" s="170"/>
      <c r="DG121" s="170"/>
      <c r="DH121" s="170"/>
      <c r="DI121" s="170"/>
      <c r="DJ121" s="170"/>
      <c r="DK121" s="170"/>
      <c r="DL121" s="170"/>
      <c r="DM121" s="170"/>
      <c r="DN121" s="170"/>
      <c r="DO121" s="170"/>
      <c r="DP121" s="170"/>
      <c r="DQ121" s="170"/>
      <c r="DR121" s="170"/>
      <c r="DS121" s="170"/>
      <c r="DT121" s="170"/>
      <c r="DU121" s="170"/>
      <c r="DV121" s="170"/>
      <c r="DW121" s="170"/>
      <c r="DX121" s="170"/>
      <c r="DY121" s="170"/>
      <c r="DZ121" s="170"/>
      <c r="EA121" s="170"/>
      <c r="EB121" s="170"/>
      <c r="EC121" s="170"/>
      <c r="ED121" s="170"/>
      <c r="EE121" s="170"/>
      <c r="EF121" s="170"/>
      <c r="EG121" s="170"/>
      <c r="EH121" s="170"/>
      <c r="EI121" s="170"/>
      <c r="EJ121" s="170"/>
      <c r="EK121" s="170"/>
      <c r="EL121" s="170"/>
      <c r="EM121" s="170"/>
      <c r="EN121" s="170"/>
      <c r="EO121" s="170"/>
      <c r="EP121" s="170"/>
      <c r="EQ121" s="170"/>
      <c r="ER121" s="185"/>
      <c r="ES121" s="185"/>
      <c r="ET121" s="171"/>
      <c r="EU121" s="172"/>
      <c r="EV121" s="172"/>
      <c r="EW121" s="172"/>
      <c r="EX121" s="172"/>
    </row>
    <row r="122" spans="1:154" s="173" customFormat="1" x14ac:dyDescent="0.25">
      <c r="A122" s="169"/>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c r="AL122" s="170"/>
      <c r="AM122" s="170"/>
      <c r="AN122" s="170"/>
      <c r="AO122" s="170"/>
      <c r="AP122" s="170"/>
      <c r="AQ122" s="170"/>
      <c r="AR122" s="170"/>
      <c r="AS122" s="170"/>
      <c r="AT122" s="170"/>
      <c r="AU122" s="170"/>
      <c r="AV122" s="170"/>
      <c r="AW122" s="170"/>
      <c r="AX122" s="170"/>
      <c r="AY122" s="170"/>
      <c r="AZ122" s="170"/>
      <c r="BA122" s="170"/>
      <c r="BB122" s="170"/>
      <c r="BC122" s="170"/>
      <c r="BD122" s="170"/>
      <c r="BE122" s="170"/>
      <c r="BF122" s="170"/>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170"/>
      <c r="CJ122" s="170"/>
      <c r="CK122" s="170"/>
      <c r="CL122" s="170"/>
      <c r="CM122" s="170"/>
      <c r="CN122" s="170"/>
      <c r="CO122" s="170"/>
      <c r="CP122" s="170"/>
      <c r="CQ122" s="170"/>
      <c r="CR122" s="170"/>
      <c r="CS122" s="170"/>
      <c r="CT122" s="170"/>
      <c r="CU122" s="170"/>
      <c r="CV122" s="170"/>
      <c r="CW122" s="170"/>
      <c r="CX122" s="170"/>
      <c r="CY122" s="170"/>
      <c r="CZ122" s="170"/>
      <c r="DA122" s="170"/>
      <c r="DB122" s="170"/>
      <c r="DC122" s="170"/>
      <c r="DD122" s="170"/>
      <c r="DE122" s="170"/>
      <c r="DF122" s="170"/>
      <c r="DG122" s="170"/>
      <c r="DH122" s="170"/>
      <c r="DI122" s="170"/>
      <c r="DJ122" s="170"/>
      <c r="DK122" s="170"/>
      <c r="DL122" s="170"/>
      <c r="DM122" s="170"/>
      <c r="DN122" s="170"/>
      <c r="DO122" s="170"/>
      <c r="DP122" s="170"/>
      <c r="DQ122" s="170"/>
      <c r="DR122" s="170"/>
      <c r="DS122" s="170"/>
      <c r="DT122" s="170"/>
      <c r="DU122" s="170"/>
      <c r="DV122" s="170"/>
      <c r="DW122" s="170"/>
      <c r="DX122" s="170"/>
      <c r="DY122" s="170"/>
      <c r="DZ122" s="170"/>
      <c r="EA122" s="170"/>
      <c r="EB122" s="170"/>
      <c r="EC122" s="170"/>
      <c r="ED122" s="170"/>
      <c r="EE122" s="170"/>
      <c r="EF122" s="170"/>
      <c r="EG122" s="170"/>
      <c r="EH122" s="170"/>
      <c r="EI122" s="170"/>
      <c r="EJ122" s="170"/>
      <c r="EK122" s="170"/>
      <c r="EL122" s="170"/>
      <c r="EM122" s="170"/>
      <c r="EN122" s="170"/>
      <c r="EO122" s="170"/>
      <c r="EP122" s="170"/>
      <c r="EQ122" s="170"/>
      <c r="ER122" s="185"/>
      <c r="ES122" s="185"/>
      <c r="ET122" s="171"/>
      <c r="EU122" s="172"/>
      <c r="EV122" s="172"/>
      <c r="EW122" s="172"/>
      <c r="EX122" s="172"/>
    </row>
    <row r="123" spans="1:154" s="173" customFormat="1" x14ac:dyDescent="0.25">
      <c r="A123" s="169"/>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c r="CS123" s="170"/>
      <c r="CT123" s="170"/>
      <c r="CU123" s="170"/>
      <c r="CV123" s="170"/>
      <c r="CW123" s="170"/>
      <c r="CX123" s="170"/>
      <c r="CY123" s="170"/>
      <c r="CZ123" s="170"/>
      <c r="DA123" s="170"/>
      <c r="DB123" s="170"/>
      <c r="DC123" s="170"/>
      <c r="DD123" s="170"/>
      <c r="DE123" s="170"/>
      <c r="DF123" s="170"/>
      <c r="DG123" s="170"/>
      <c r="DH123" s="170"/>
      <c r="DI123" s="170"/>
      <c r="DJ123" s="170"/>
      <c r="DK123" s="170"/>
      <c r="DL123" s="170"/>
      <c r="DM123" s="170"/>
      <c r="DN123" s="170"/>
      <c r="DO123" s="170"/>
      <c r="DP123" s="170"/>
      <c r="DQ123" s="170"/>
      <c r="DR123" s="170"/>
      <c r="DS123" s="170"/>
      <c r="DT123" s="170"/>
      <c r="DU123" s="170"/>
      <c r="DV123" s="170"/>
      <c r="DW123" s="170"/>
      <c r="DX123" s="170"/>
      <c r="DY123" s="170"/>
      <c r="DZ123" s="170"/>
      <c r="EA123" s="170"/>
      <c r="EB123" s="170"/>
      <c r="EC123" s="170"/>
      <c r="ED123" s="170"/>
      <c r="EE123" s="170"/>
      <c r="EF123" s="170"/>
      <c r="EG123" s="170"/>
      <c r="EH123" s="170"/>
      <c r="EI123" s="170"/>
      <c r="EJ123" s="170"/>
      <c r="EK123" s="170"/>
      <c r="EL123" s="170"/>
      <c r="EM123" s="170"/>
      <c r="EN123" s="170"/>
      <c r="EO123" s="170"/>
      <c r="EP123" s="170"/>
      <c r="EQ123" s="170"/>
      <c r="ER123" s="185"/>
      <c r="ES123" s="185"/>
      <c r="ET123" s="171"/>
      <c r="EU123" s="172"/>
      <c r="EV123" s="172"/>
      <c r="EW123" s="172"/>
      <c r="EX123" s="172"/>
    </row>
    <row r="124" spans="1:154" s="173" customFormat="1" x14ac:dyDescent="0.25">
      <c r="A124" s="169"/>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170"/>
      <c r="CJ124" s="170"/>
      <c r="CK124" s="170"/>
      <c r="CL124" s="170"/>
      <c r="CM124" s="170"/>
      <c r="CN124" s="170"/>
      <c r="CO124" s="170"/>
      <c r="CP124" s="170"/>
      <c r="CQ124" s="170"/>
      <c r="CR124" s="170"/>
      <c r="CS124" s="170"/>
      <c r="CT124" s="170"/>
      <c r="CU124" s="170"/>
      <c r="CV124" s="170"/>
      <c r="CW124" s="170"/>
      <c r="CX124" s="170"/>
      <c r="CY124" s="170"/>
      <c r="CZ124" s="170"/>
      <c r="DA124" s="170"/>
      <c r="DB124" s="170"/>
      <c r="DC124" s="170"/>
      <c r="DD124" s="170"/>
      <c r="DE124" s="170"/>
      <c r="DF124" s="170"/>
      <c r="DG124" s="170"/>
      <c r="DH124" s="170"/>
      <c r="DI124" s="170"/>
      <c r="DJ124" s="170"/>
      <c r="DK124" s="170"/>
      <c r="DL124" s="170"/>
      <c r="DM124" s="170"/>
      <c r="DN124" s="170"/>
      <c r="DO124" s="170"/>
      <c r="DP124" s="170"/>
      <c r="DQ124" s="170"/>
      <c r="DR124" s="170"/>
      <c r="DS124" s="170"/>
      <c r="DT124" s="170"/>
      <c r="DU124" s="170"/>
      <c r="DV124" s="170"/>
      <c r="DW124" s="170"/>
      <c r="DX124" s="170"/>
      <c r="DY124" s="170"/>
      <c r="DZ124" s="170"/>
      <c r="EA124" s="170"/>
      <c r="EB124" s="170"/>
      <c r="EC124" s="170"/>
      <c r="ED124" s="170"/>
      <c r="EE124" s="170"/>
      <c r="EF124" s="170"/>
      <c r="EG124" s="170"/>
      <c r="EH124" s="170"/>
      <c r="EI124" s="170"/>
      <c r="EJ124" s="170"/>
      <c r="EK124" s="170"/>
      <c r="EL124" s="170"/>
      <c r="EM124" s="170"/>
      <c r="EN124" s="170"/>
      <c r="EO124" s="170"/>
      <c r="EP124" s="170"/>
      <c r="EQ124" s="170"/>
      <c r="ER124" s="185"/>
      <c r="ES124" s="185"/>
      <c r="ET124" s="171"/>
      <c r="EU124" s="172"/>
      <c r="EV124" s="172"/>
      <c r="EW124" s="172"/>
      <c r="EX124" s="172"/>
    </row>
    <row r="125" spans="1:154" s="173" customFormat="1" x14ac:dyDescent="0.25">
      <c r="A125" s="169"/>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170"/>
      <c r="CJ125" s="170"/>
      <c r="CK125" s="170"/>
      <c r="CL125" s="170"/>
      <c r="CM125" s="170"/>
      <c r="CN125" s="170"/>
      <c r="CO125" s="170"/>
      <c r="CP125" s="170"/>
      <c r="CQ125" s="170"/>
      <c r="CR125" s="170"/>
      <c r="CS125" s="170"/>
      <c r="CT125" s="170"/>
      <c r="CU125" s="170"/>
      <c r="CV125" s="170"/>
      <c r="CW125" s="170"/>
      <c r="CX125" s="170"/>
      <c r="CY125" s="170"/>
      <c r="CZ125" s="170"/>
      <c r="DA125" s="170"/>
      <c r="DB125" s="170"/>
      <c r="DC125" s="170"/>
      <c r="DD125" s="170"/>
      <c r="DE125" s="170"/>
      <c r="DF125" s="170"/>
      <c r="DG125" s="170"/>
      <c r="DH125" s="170"/>
      <c r="DI125" s="170"/>
      <c r="DJ125" s="170"/>
      <c r="DK125" s="170"/>
      <c r="DL125" s="170"/>
      <c r="DM125" s="170"/>
      <c r="DN125" s="170"/>
      <c r="DO125" s="170"/>
      <c r="DP125" s="170"/>
      <c r="DQ125" s="170"/>
      <c r="DR125" s="170"/>
      <c r="DS125" s="170"/>
      <c r="DT125" s="170"/>
      <c r="DU125" s="170"/>
      <c r="DV125" s="170"/>
      <c r="DW125" s="170"/>
      <c r="DX125" s="170"/>
      <c r="DY125" s="170"/>
      <c r="DZ125" s="170"/>
      <c r="EA125" s="170"/>
      <c r="EB125" s="170"/>
      <c r="EC125" s="170"/>
      <c r="ED125" s="170"/>
      <c r="EE125" s="170"/>
      <c r="EF125" s="170"/>
      <c r="EG125" s="170"/>
      <c r="EH125" s="170"/>
      <c r="EI125" s="170"/>
      <c r="EJ125" s="170"/>
      <c r="EK125" s="170"/>
      <c r="EL125" s="170"/>
      <c r="EM125" s="170"/>
      <c r="EN125" s="170"/>
      <c r="EO125" s="170"/>
      <c r="EP125" s="170"/>
      <c r="EQ125" s="170"/>
      <c r="ER125" s="185"/>
      <c r="ES125" s="185"/>
      <c r="ET125" s="171"/>
      <c r="EU125" s="172"/>
      <c r="EV125" s="172"/>
      <c r="EW125" s="172"/>
      <c r="EX125" s="172"/>
    </row>
    <row r="126" spans="1:154" s="173" customFormat="1" x14ac:dyDescent="0.25">
      <c r="A126" s="169"/>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170"/>
      <c r="CJ126" s="170"/>
      <c r="CK126" s="170"/>
      <c r="CL126" s="170"/>
      <c r="CM126" s="170"/>
      <c r="CN126" s="170"/>
      <c r="CO126" s="170"/>
      <c r="CP126" s="170"/>
      <c r="CQ126" s="170"/>
      <c r="CR126" s="170"/>
      <c r="CS126" s="170"/>
      <c r="CT126" s="170"/>
      <c r="CU126" s="170"/>
      <c r="CV126" s="170"/>
      <c r="CW126" s="170"/>
      <c r="CX126" s="170"/>
      <c r="CY126" s="170"/>
      <c r="CZ126" s="170"/>
      <c r="DA126" s="170"/>
      <c r="DB126" s="170"/>
      <c r="DC126" s="170"/>
      <c r="DD126" s="170"/>
      <c r="DE126" s="170"/>
      <c r="DF126" s="170"/>
      <c r="DG126" s="170"/>
      <c r="DH126" s="170"/>
      <c r="DI126" s="170"/>
      <c r="DJ126" s="170"/>
      <c r="DK126" s="170"/>
      <c r="DL126" s="170"/>
      <c r="DM126" s="170"/>
      <c r="DN126" s="170"/>
      <c r="DO126" s="170"/>
      <c r="DP126" s="170"/>
      <c r="DQ126" s="170"/>
      <c r="DR126" s="170"/>
      <c r="DS126" s="170"/>
      <c r="DT126" s="170"/>
      <c r="DU126" s="170"/>
      <c r="DV126" s="170"/>
      <c r="DW126" s="170"/>
      <c r="DX126" s="170"/>
      <c r="DY126" s="170"/>
      <c r="DZ126" s="170"/>
      <c r="EA126" s="170"/>
      <c r="EB126" s="170"/>
      <c r="EC126" s="170"/>
      <c r="ED126" s="170"/>
      <c r="EE126" s="170"/>
      <c r="EF126" s="170"/>
      <c r="EG126" s="170"/>
      <c r="EH126" s="170"/>
      <c r="EI126" s="170"/>
      <c r="EJ126" s="170"/>
      <c r="EK126" s="170"/>
      <c r="EL126" s="170"/>
      <c r="EM126" s="170"/>
      <c r="EN126" s="170"/>
      <c r="EO126" s="170"/>
      <c r="EP126" s="170"/>
      <c r="EQ126" s="170"/>
      <c r="ER126" s="185"/>
      <c r="ES126" s="185"/>
      <c r="ET126" s="171"/>
      <c r="EU126" s="172"/>
      <c r="EV126" s="172"/>
      <c r="EW126" s="172"/>
      <c r="EX126" s="172"/>
    </row>
    <row r="127" spans="1:154" s="173" customFormat="1" x14ac:dyDescent="0.25">
      <c r="A127" s="169"/>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170"/>
      <c r="CJ127" s="170"/>
      <c r="CK127" s="170"/>
      <c r="CL127" s="170"/>
      <c r="CM127" s="170"/>
      <c r="CN127" s="170"/>
      <c r="CO127" s="170"/>
      <c r="CP127" s="170"/>
      <c r="CQ127" s="170"/>
      <c r="CR127" s="170"/>
      <c r="CS127" s="170"/>
      <c r="CT127" s="170"/>
      <c r="CU127" s="170"/>
      <c r="CV127" s="170"/>
      <c r="CW127" s="170"/>
      <c r="CX127" s="170"/>
      <c r="CY127" s="170"/>
      <c r="CZ127" s="170"/>
      <c r="DA127" s="170"/>
      <c r="DB127" s="170"/>
      <c r="DC127" s="170"/>
      <c r="DD127" s="170"/>
      <c r="DE127" s="170"/>
      <c r="DF127" s="170"/>
      <c r="DG127" s="170"/>
      <c r="DH127" s="170"/>
      <c r="DI127" s="170"/>
      <c r="DJ127" s="170"/>
      <c r="DK127" s="170"/>
      <c r="DL127" s="170"/>
      <c r="DM127" s="170"/>
      <c r="DN127" s="170"/>
      <c r="DO127" s="170"/>
      <c r="DP127" s="170"/>
      <c r="DQ127" s="170"/>
      <c r="DR127" s="170"/>
      <c r="DS127" s="170"/>
      <c r="DT127" s="170"/>
      <c r="DU127" s="170"/>
      <c r="DV127" s="170"/>
      <c r="DW127" s="170"/>
      <c r="DX127" s="170"/>
      <c r="DY127" s="170"/>
      <c r="DZ127" s="170"/>
      <c r="EA127" s="170"/>
      <c r="EB127" s="170"/>
      <c r="EC127" s="170"/>
      <c r="ED127" s="170"/>
      <c r="EE127" s="170"/>
      <c r="EF127" s="170"/>
      <c r="EG127" s="170"/>
      <c r="EH127" s="170"/>
      <c r="EI127" s="170"/>
      <c r="EJ127" s="170"/>
      <c r="EK127" s="170"/>
      <c r="EL127" s="170"/>
      <c r="EM127" s="170"/>
      <c r="EN127" s="170"/>
      <c r="EO127" s="170"/>
      <c r="EP127" s="170"/>
      <c r="EQ127" s="170"/>
      <c r="ER127" s="185"/>
      <c r="ES127" s="185"/>
      <c r="ET127" s="171"/>
      <c r="EU127" s="172"/>
      <c r="EV127" s="172"/>
      <c r="EW127" s="172"/>
      <c r="EX127" s="172"/>
    </row>
    <row r="128" spans="1:154" s="173" customFormat="1" x14ac:dyDescent="0.25">
      <c r="A128" s="169"/>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170"/>
      <c r="CJ128" s="170"/>
      <c r="CK128" s="170"/>
      <c r="CL128" s="170"/>
      <c r="CM128" s="170"/>
      <c r="CN128" s="170"/>
      <c r="CO128" s="170"/>
      <c r="CP128" s="170"/>
      <c r="CQ128" s="170"/>
      <c r="CR128" s="170"/>
      <c r="CS128" s="170"/>
      <c r="CT128" s="170"/>
      <c r="CU128" s="170"/>
      <c r="CV128" s="170"/>
      <c r="CW128" s="170"/>
      <c r="CX128" s="170"/>
      <c r="CY128" s="170"/>
      <c r="CZ128" s="170"/>
      <c r="DA128" s="170"/>
      <c r="DB128" s="170"/>
      <c r="DC128" s="170"/>
      <c r="DD128" s="170"/>
      <c r="DE128" s="170"/>
      <c r="DF128" s="170"/>
      <c r="DG128" s="170"/>
      <c r="DH128" s="170"/>
      <c r="DI128" s="170"/>
      <c r="DJ128" s="170"/>
      <c r="DK128" s="170"/>
      <c r="DL128" s="170"/>
      <c r="DM128" s="170"/>
      <c r="DN128" s="170"/>
      <c r="DO128" s="170"/>
      <c r="DP128" s="170"/>
      <c r="DQ128" s="170"/>
      <c r="DR128" s="170"/>
      <c r="DS128" s="170"/>
      <c r="DT128" s="170"/>
      <c r="DU128" s="170"/>
      <c r="DV128" s="170"/>
      <c r="DW128" s="170"/>
      <c r="DX128" s="170"/>
      <c r="DY128" s="170"/>
      <c r="DZ128" s="170"/>
      <c r="EA128" s="170"/>
      <c r="EB128" s="170"/>
      <c r="EC128" s="170"/>
      <c r="ED128" s="170"/>
      <c r="EE128" s="170"/>
      <c r="EF128" s="170"/>
      <c r="EG128" s="170"/>
      <c r="EH128" s="170"/>
      <c r="EI128" s="170"/>
      <c r="EJ128" s="170"/>
      <c r="EK128" s="170"/>
      <c r="EL128" s="170"/>
      <c r="EM128" s="170"/>
      <c r="EN128" s="170"/>
      <c r="EO128" s="170"/>
      <c r="EP128" s="170"/>
      <c r="EQ128" s="170"/>
      <c r="ER128" s="185"/>
      <c r="ES128" s="185"/>
      <c r="ET128" s="171"/>
      <c r="EU128" s="172"/>
      <c r="EV128" s="172"/>
      <c r="EW128" s="172"/>
      <c r="EX128" s="172"/>
    </row>
    <row r="129" spans="1:154" s="173" customFormat="1" x14ac:dyDescent="0.25">
      <c r="A129" s="169"/>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170"/>
      <c r="CJ129" s="170"/>
      <c r="CK129" s="170"/>
      <c r="CL129" s="170"/>
      <c r="CM129" s="170"/>
      <c r="CN129" s="170"/>
      <c r="CO129" s="170"/>
      <c r="CP129" s="170"/>
      <c r="CQ129" s="170"/>
      <c r="CR129" s="170"/>
      <c r="CS129" s="170"/>
      <c r="CT129" s="170"/>
      <c r="CU129" s="170"/>
      <c r="CV129" s="170"/>
      <c r="CW129" s="170"/>
      <c r="CX129" s="170"/>
      <c r="CY129" s="170"/>
      <c r="CZ129" s="170"/>
      <c r="DA129" s="170"/>
      <c r="DB129" s="170"/>
      <c r="DC129" s="170"/>
      <c r="DD129" s="170"/>
      <c r="DE129" s="170"/>
      <c r="DF129" s="170"/>
      <c r="DG129" s="170"/>
      <c r="DH129" s="170"/>
      <c r="DI129" s="170"/>
      <c r="DJ129" s="170"/>
      <c r="DK129" s="170"/>
      <c r="DL129" s="170"/>
      <c r="DM129" s="170"/>
      <c r="DN129" s="170"/>
      <c r="DO129" s="170"/>
      <c r="DP129" s="170"/>
      <c r="DQ129" s="170"/>
      <c r="DR129" s="170"/>
      <c r="DS129" s="170"/>
      <c r="DT129" s="170"/>
      <c r="DU129" s="170"/>
      <c r="DV129" s="170"/>
      <c r="DW129" s="170"/>
      <c r="DX129" s="170"/>
      <c r="DY129" s="170"/>
      <c r="DZ129" s="170"/>
      <c r="EA129" s="170"/>
      <c r="EB129" s="170"/>
      <c r="EC129" s="170"/>
      <c r="ED129" s="170"/>
      <c r="EE129" s="170"/>
      <c r="EF129" s="170"/>
      <c r="EG129" s="170"/>
      <c r="EH129" s="170"/>
      <c r="EI129" s="170"/>
      <c r="EJ129" s="170"/>
      <c r="EK129" s="170"/>
      <c r="EL129" s="170"/>
      <c r="EM129" s="170"/>
      <c r="EN129" s="170"/>
      <c r="EO129" s="170"/>
      <c r="EP129" s="170"/>
      <c r="EQ129" s="170"/>
      <c r="ER129" s="185"/>
      <c r="ES129" s="185"/>
      <c r="ET129" s="171"/>
      <c r="EU129" s="172"/>
      <c r="EV129" s="172"/>
      <c r="EW129" s="172"/>
      <c r="EX129" s="172"/>
    </row>
    <row r="130" spans="1:154" s="173" customFormat="1" x14ac:dyDescent="0.25">
      <c r="A130" s="169"/>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170"/>
      <c r="CJ130" s="170"/>
      <c r="CK130" s="170"/>
      <c r="CL130" s="170"/>
      <c r="CM130" s="170"/>
      <c r="CN130" s="170"/>
      <c r="CO130" s="170"/>
      <c r="CP130" s="170"/>
      <c r="CQ130" s="170"/>
      <c r="CR130" s="170"/>
      <c r="CS130" s="170"/>
      <c r="CT130" s="170"/>
      <c r="CU130" s="170"/>
      <c r="CV130" s="170"/>
      <c r="CW130" s="170"/>
      <c r="CX130" s="170"/>
      <c r="CY130" s="170"/>
      <c r="CZ130" s="170"/>
      <c r="DA130" s="170"/>
      <c r="DB130" s="170"/>
      <c r="DC130" s="170"/>
      <c r="DD130" s="170"/>
      <c r="DE130" s="170"/>
      <c r="DF130" s="170"/>
      <c r="DG130" s="170"/>
      <c r="DH130" s="170"/>
      <c r="DI130" s="170"/>
      <c r="DJ130" s="170"/>
      <c r="DK130" s="170"/>
      <c r="DL130" s="170"/>
      <c r="DM130" s="170"/>
      <c r="DN130" s="170"/>
      <c r="DO130" s="170"/>
      <c r="DP130" s="170"/>
      <c r="DQ130" s="170"/>
      <c r="DR130" s="170"/>
      <c r="DS130" s="170"/>
      <c r="DT130" s="170"/>
      <c r="DU130" s="170"/>
      <c r="DV130" s="170"/>
      <c r="DW130" s="170"/>
      <c r="DX130" s="170"/>
      <c r="DY130" s="170"/>
      <c r="DZ130" s="170"/>
      <c r="EA130" s="170"/>
      <c r="EB130" s="170"/>
      <c r="EC130" s="170"/>
      <c r="ED130" s="170"/>
      <c r="EE130" s="170"/>
      <c r="EF130" s="170"/>
      <c r="EG130" s="170"/>
      <c r="EH130" s="170"/>
      <c r="EI130" s="170"/>
      <c r="EJ130" s="170"/>
      <c r="EK130" s="170"/>
      <c r="EL130" s="170"/>
      <c r="EM130" s="170"/>
      <c r="EN130" s="170"/>
      <c r="EO130" s="170"/>
      <c r="EP130" s="170"/>
      <c r="EQ130" s="170"/>
      <c r="ER130" s="185"/>
      <c r="ES130" s="185"/>
      <c r="ET130" s="171"/>
      <c r="EU130" s="172"/>
      <c r="EV130" s="172"/>
      <c r="EW130" s="172"/>
      <c r="EX130" s="172"/>
    </row>
    <row r="131" spans="1:154" s="173" customFormat="1" x14ac:dyDescent="0.25">
      <c r="A131" s="169"/>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170"/>
      <c r="CJ131" s="170"/>
      <c r="CK131" s="170"/>
      <c r="CL131" s="170"/>
      <c r="CM131" s="170"/>
      <c r="CN131" s="170"/>
      <c r="CO131" s="170"/>
      <c r="CP131" s="170"/>
      <c r="CQ131" s="170"/>
      <c r="CR131" s="170"/>
      <c r="CS131" s="170"/>
      <c r="CT131" s="170"/>
      <c r="CU131" s="170"/>
      <c r="CV131" s="170"/>
      <c r="CW131" s="170"/>
      <c r="CX131" s="170"/>
      <c r="CY131" s="170"/>
      <c r="CZ131" s="170"/>
      <c r="DA131" s="170"/>
      <c r="DB131" s="170"/>
      <c r="DC131" s="170"/>
      <c r="DD131" s="170"/>
      <c r="DE131" s="170"/>
      <c r="DF131" s="170"/>
      <c r="DG131" s="170"/>
      <c r="DH131" s="170"/>
      <c r="DI131" s="170"/>
      <c r="DJ131" s="170"/>
      <c r="DK131" s="170"/>
      <c r="DL131" s="170"/>
      <c r="DM131" s="170"/>
      <c r="DN131" s="170"/>
      <c r="DO131" s="170"/>
      <c r="DP131" s="170"/>
      <c r="DQ131" s="170"/>
      <c r="DR131" s="170"/>
      <c r="DS131" s="170"/>
      <c r="DT131" s="170"/>
      <c r="DU131" s="170"/>
      <c r="DV131" s="170"/>
      <c r="DW131" s="170"/>
      <c r="DX131" s="170"/>
      <c r="DY131" s="170"/>
      <c r="DZ131" s="170"/>
      <c r="EA131" s="170"/>
      <c r="EB131" s="170"/>
      <c r="EC131" s="170"/>
      <c r="ED131" s="170"/>
      <c r="EE131" s="170"/>
      <c r="EF131" s="170"/>
      <c r="EG131" s="170"/>
      <c r="EH131" s="170"/>
      <c r="EI131" s="170"/>
      <c r="EJ131" s="170"/>
      <c r="EK131" s="170"/>
      <c r="EL131" s="170"/>
      <c r="EM131" s="170"/>
      <c r="EN131" s="170"/>
      <c r="EO131" s="170"/>
      <c r="EP131" s="170"/>
      <c r="EQ131" s="170"/>
      <c r="ER131" s="185"/>
      <c r="ES131" s="185"/>
      <c r="ET131" s="171"/>
      <c r="EU131" s="172"/>
      <c r="EV131" s="172"/>
      <c r="EW131" s="172"/>
      <c r="EX131" s="172"/>
    </row>
    <row r="132" spans="1:154" s="173" customFormat="1" x14ac:dyDescent="0.25">
      <c r="A132" s="169"/>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170"/>
      <c r="CJ132" s="170"/>
      <c r="CK132" s="170"/>
      <c r="CL132" s="170"/>
      <c r="CM132" s="170"/>
      <c r="CN132" s="170"/>
      <c r="CO132" s="170"/>
      <c r="CP132" s="170"/>
      <c r="CQ132" s="170"/>
      <c r="CR132" s="170"/>
      <c r="CS132" s="170"/>
      <c r="CT132" s="170"/>
      <c r="CU132" s="170"/>
      <c r="CV132" s="170"/>
      <c r="CW132" s="170"/>
      <c r="CX132" s="170"/>
      <c r="CY132" s="170"/>
      <c r="CZ132" s="170"/>
      <c r="DA132" s="170"/>
      <c r="DB132" s="170"/>
      <c r="DC132" s="170"/>
      <c r="DD132" s="170"/>
      <c r="DE132" s="170"/>
      <c r="DF132" s="170"/>
      <c r="DG132" s="170"/>
      <c r="DH132" s="170"/>
      <c r="DI132" s="170"/>
      <c r="DJ132" s="170"/>
      <c r="DK132" s="170"/>
      <c r="DL132" s="170"/>
      <c r="DM132" s="170"/>
      <c r="DN132" s="170"/>
      <c r="DO132" s="170"/>
      <c r="DP132" s="170"/>
      <c r="DQ132" s="170"/>
      <c r="DR132" s="170"/>
      <c r="DS132" s="170"/>
      <c r="DT132" s="170"/>
      <c r="DU132" s="170"/>
      <c r="DV132" s="170"/>
      <c r="DW132" s="170"/>
      <c r="DX132" s="170"/>
      <c r="DY132" s="170"/>
      <c r="DZ132" s="170"/>
      <c r="EA132" s="170"/>
      <c r="EB132" s="170"/>
      <c r="EC132" s="170"/>
      <c r="ED132" s="170"/>
      <c r="EE132" s="170"/>
      <c r="EF132" s="170"/>
      <c r="EG132" s="170"/>
      <c r="EH132" s="170"/>
      <c r="EI132" s="170"/>
      <c r="EJ132" s="170"/>
      <c r="EK132" s="170"/>
      <c r="EL132" s="170"/>
      <c r="EM132" s="170"/>
      <c r="EN132" s="170"/>
      <c r="EO132" s="170"/>
      <c r="EP132" s="170"/>
      <c r="EQ132" s="170"/>
      <c r="ER132" s="185"/>
      <c r="ES132" s="185"/>
      <c r="ET132" s="171"/>
      <c r="EU132" s="172"/>
      <c r="EV132" s="172"/>
      <c r="EW132" s="172"/>
      <c r="EX132" s="172"/>
    </row>
    <row r="133" spans="1:154" s="173" customFormat="1" x14ac:dyDescent="0.25">
      <c r="A133" s="169"/>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170"/>
      <c r="CJ133" s="170"/>
      <c r="CK133" s="170"/>
      <c r="CL133" s="170"/>
      <c r="CM133" s="170"/>
      <c r="CN133" s="170"/>
      <c r="CO133" s="170"/>
      <c r="CP133" s="170"/>
      <c r="CQ133" s="170"/>
      <c r="CR133" s="170"/>
      <c r="CS133" s="170"/>
      <c r="CT133" s="170"/>
      <c r="CU133" s="170"/>
      <c r="CV133" s="170"/>
      <c r="CW133" s="170"/>
      <c r="CX133" s="170"/>
      <c r="CY133" s="170"/>
      <c r="CZ133" s="170"/>
      <c r="DA133" s="170"/>
      <c r="DB133" s="170"/>
      <c r="DC133" s="170"/>
      <c r="DD133" s="170"/>
      <c r="DE133" s="170"/>
      <c r="DF133" s="170"/>
      <c r="DG133" s="170"/>
      <c r="DH133" s="170"/>
      <c r="DI133" s="170"/>
      <c r="DJ133" s="170"/>
      <c r="DK133" s="170"/>
      <c r="DL133" s="170"/>
      <c r="DM133" s="170"/>
      <c r="DN133" s="170"/>
      <c r="DO133" s="170"/>
      <c r="DP133" s="170"/>
      <c r="DQ133" s="170"/>
      <c r="DR133" s="170"/>
      <c r="DS133" s="170"/>
      <c r="DT133" s="170"/>
      <c r="DU133" s="170"/>
      <c r="DV133" s="170"/>
      <c r="DW133" s="170"/>
      <c r="DX133" s="170"/>
      <c r="DY133" s="170"/>
      <c r="DZ133" s="170"/>
      <c r="EA133" s="170"/>
      <c r="EB133" s="170"/>
      <c r="EC133" s="170"/>
      <c r="ED133" s="170"/>
      <c r="EE133" s="170"/>
      <c r="EF133" s="170"/>
      <c r="EG133" s="170"/>
      <c r="EH133" s="170"/>
      <c r="EI133" s="170"/>
      <c r="EJ133" s="170"/>
      <c r="EK133" s="170"/>
      <c r="EL133" s="170"/>
      <c r="EM133" s="170"/>
      <c r="EN133" s="170"/>
      <c r="EO133" s="170"/>
      <c r="EP133" s="170"/>
      <c r="EQ133" s="170"/>
      <c r="ER133" s="185"/>
      <c r="ES133" s="185"/>
      <c r="ET133" s="171"/>
      <c r="EU133" s="172"/>
      <c r="EV133" s="172"/>
      <c r="EW133" s="172"/>
      <c r="EX133" s="172"/>
    </row>
    <row r="134" spans="1:154" s="173" customFormat="1" x14ac:dyDescent="0.25">
      <c r="A134" s="169"/>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170"/>
      <c r="CJ134" s="170"/>
      <c r="CK134" s="170"/>
      <c r="CL134" s="170"/>
      <c r="CM134" s="170"/>
      <c r="CN134" s="170"/>
      <c r="CO134" s="170"/>
      <c r="CP134" s="170"/>
      <c r="CQ134" s="170"/>
      <c r="CR134" s="170"/>
      <c r="CS134" s="170"/>
      <c r="CT134" s="170"/>
      <c r="CU134" s="170"/>
      <c r="CV134" s="170"/>
      <c r="CW134" s="170"/>
      <c r="CX134" s="170"/>
      <c r="CY134" s="170"/>
      <c r="CZ134" s="170"/>
      <c r="DA134" s="170"/>
      <c r="DB134" s="170"/>
      <c r="DC134" s="170"/>
      <c r="DD134" s="170"/>
      <c r="DE134" s="170"/>
      <c r="DF134" s="170"/>
      <c r="DG134" s="170"/>
      <c r="DH134" s="170"/>
      <c r="DI134" s="170"/>
      <c r="DJ134" s="170"/>
      <c r="DK134" s="170"/>
      <c r="DL134" s="170"/>
      <c r="DM134" s="170"/>
      <c r="DN134" s="170"/>
      <c r="DO134" s="170"/>
      <c r="DP134" s="170"/>
      <c r="DQ134" s="170"/>
      <c r="DR134" s="170"/>
      <c r="DS134" s="170"/>
      <c r="DT134" s="170"/>
      <c r="DU134" s="170"/>
      <c r="DV134" s="170"/>
      <c r="DW134" s="170"/>
      <c r="DX134" s="170"/>
      <c r="DY134" s="170"/>
      <c r="DZ134" s="170"/>
      <c r="EA134" s="170"/>
      <c r="EB134" s="170"/>
      <c r="EC134" s="170"/>
      <c r="ED134" s="170"/>
      <c r="EE134" s="170"/>
      <c r="EF134" s="170"/>
      <c r="EG134" s="170"/>
      <c r="EH134" s="170"/>
      <c r="EI134" s="170"/>
      <c r="EJ134" s="170"/>
      <c r="EK134" s="170"/>
      <c r="EL134" s="170"/>
      <c r="EM134" s="170"/>
      <c r="EN134" s="170"/>
      <c r="EO134" s="170"/>
      <c r="EP134" s="170"/>
      <c r="EQ134" s="170"/>
      <c r="ER134" s="185"/>
      <c r="ES134" s="185"/>
      <c r="ET134" s="171"/>
      <c r="EU134" s="172"/>
      <c r="EV134" s="172"/>
      <c r="EW134" s="172"/>
      <c r="EX134" s="172"/>
    </row>
    <row r="135" spans="1:154" s="173" customFormat="1" x14ac:dyDescent="0.25">
      <c r="A135" s="169"/>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170"/>
      <c r="CJ135" s="170"/>
      <c r="CK135" s="170"/>
      <c r="CL135" s="170"/>
      <c r="CM135" s="170"/>
      <c r="CN135" s="170"/>
      <c r="CO135" s="170"/>
      <c r="CP135" s="170"/>
      <c r="CQ135" s="170"/>
      <c r="CR135" s="170"/>
      <c r="CS135" s="170"/>
      <c r="CT135" s="170"/>
      <c r="CU135" s="170"/>
      <c r="CV135" s="170"/>
      <c r="CW135" s="170"/>
      <c r="CX135" s="170"/>
      <c r="CY135" s="170"/>
      <c r="CZ135" s="170"/>
      <c r="DA135" s="170"/>
      <c r="DB135" s="170"/>
      <c r="DC135" s="170"/>
      <c r="DD135" s="170"/>
      <c r="DE135" s="170"/>
      <c r="DF135" s="170"/>
      <c r="DG135" s="170"/>
      <c r="DH135" s="170"/>
      <c r="DI135" s="170"/>
      <c r="DJ135" s="170"/>
      <c r="DK135" s="170"/>
      <c r="DL135" s="170"/>
      <c r="DM135" s="170"/>
      <c r="DN135" s="170"/>
      <c r="DO135" s="170"/>
      <c r="DP135" s="170"/>
      <c r="DQ135" s="170"/>
      <c r="DR135" s="170"/>
      <c r="DS135" s="170"/>
      <c r="DT135" s="170"/>
      <c r="DU135" s="170"/>
      <c r="DV135" s="170"/>
      <c r="DW135" s="170"/>
      <c r="DX135" s="170"/>
      <c r="DY135" s="170"/>
      <c r="DZ135" s="170"/>
      <c r="EA135" s="170"/>
      <c r="EB135" s="170"/>
      <c r="EC135" s="170"/>
      <c r="ED135" s="170"/>
      <c r="EE135" s="170"/>
      <c r="EF135" s="170"/>
      <c r="EG135" s="170"/>
      <c r="EH135" s="170"/>
      <c r="EI135" s="170"/>
      <c r="EJ135" s="170"/>
      <c r="EK135" s="170"/>
      <c r="EL135" s="170"/>
      <c r="EM135" s="170"/>
      <c r="EN135" s="170"/>
      <c r="EO135" s="170"/>
      <c r="EP135" s="170"/>
      <c r="EQ135" s="170"/>
      <c r="ER135" s="185"/>
      <c r="ES135" s="185"/>
      <c r="ET135" s="171"/>
      <c r="EU135" s="172"/>
      <c r="EV135" s="172"/>
      <c r="EW135" s="172"/>
      <c r="EX135" s="172"/>
    </row>
    <row r="136" spans="1:154" s="173" customFormat="1" x14ac:dyDescent="0.25">
      <c r="A136" s="169"/>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170"/>
      <c r="CJ136" s="170"/>
      <c r="CK136" s="170"/>
      <c r="CL136" s="170"/>
      <c r="CM136" s="170"/>
      <c r="CN136" s="170"/>
      <c r="CO136" s="170"/>
      <c r="CP136" s="170"/>
      <c r="CQ136" s="170"/>
      <c r="CR136" s="170"/>
      <c r="CS136" s="170"/>
      <c r="CT136" s="170"/>
      <c r="CU136" s="170"/>
      <c r="CV136" s="170"/>
      <c r="CW136" s="170"/>
      <c r="CX136" s="170"/>
      <c r="CY136" s="170"/>
      <c r="CZ136" s="170"/>
      <c r="DA136" s="170"/>
      <c r="DB136" s="170"/>
      <c r="DC136" s="170"/>
      <c r="DD136" s="170"/>
      <c r="DE136" s="170"/>
      <c r="DF136" s="170"/>
      <c r="DG136" s="170"/>
      <c r="DH136" s="170"/>
      <c r="DI136" s="170"/>
      <c r="DJ136" s="170"/>
      <c r="DK136" s="170"/>
      <c r="DL136" s="170"/>
      <c r="DM136" s="170"/>
      <c r="DN136" s="170"/>
      <c r="DO136" s="170"/>
      <c r="DP136" s="170"/>
      <c r="DQ136" s="170"/>
      <c r="DR136" s="170"/>
      <c r="DS136" s="170"/>
      <c r="DT136" s="170"/>
      <c r="DU136" s="170"/>
      <c r="DV136" s="170"/>
      <c r="DW136" s="170"/>
      <c r="DX136" s="170"/>
      <c r="DY136" s="170"/>
      <c r="DZ136" s="170"/>
      <c r="EA136" s="170"/>
      <c r="EB136" s="170"/>
      <c r="EC136" s="170"/>
      <c r="ED136" s="170"/>
      <c r="EE136" s="170"/>
      <c r="EF136" s="170"/>
      <c r="EG136" s="170"/>
      <c r="EH136" s="170"/>
      <c r="EI136" s="170"/>
      <c r="EJ136" s="170"/>
      <c r="EK136" s="170"/>
      <c r="EL136" s="170"/>
      <c r="EM136" s="170"/>
      <c r="EN136" s="170"/>
      <c r="EO136" s="170"/>
      <c r="EP136" s="170"/>
      <c r="EQ136" s="170"/>
      <c r="ER136" s="185"/>
      <c r="ES136" s="185"/>
      <c r="ET136" s="171"/>
      <c r="EU136" s="172"/>
      <c r="EV136" s="172"/>
      <c r="EW136" s="172"/>
      <c r="EX136" s="172"/>
    </row>
    <row r="137" spans="1:154" s="173" customFormat="1" x14ac:dyDescent="0.25">
      <c r="A137" s="169"/>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170"/>
      <c r="CJ137" s="170"/>
      <c r="CK137" s="170"/>
      <c r="CL137" s="170"/>
      <c r="CM137" s="170"/>
      <c r="CN137" s="170"/>
      <c r="CO137" s="170"/>
      <c r="CP137" s="170"/>
      <c r="CQ137" s="170"/>
      <c r="CR137" s="170"/>
      <c r="CS137" s="170"/>
      <c r="CT137" s="170"/>
      <c r="CU137" s="170"/>
      <c r="CV137" s="170"/>
      <c r="CW137" s="170"/>
      <c r="CX137" s="170"/>
      <c r="CY137" s="170"/>
      <c r="CZ137" s="170"/>
      <c r="DA137" s="170"/>
      <c r="DB137" s="170"/>
      <c r="DC137" s="170"/>
      <c r="DD137" s="170"/>
      <c r="DE137" s="170"/>
      <c r="DF137" s="170"/>
      <c r="DG137" s="170"/>
      <c r="DH137" s="170"/>
      <c r="DI137" s="170"/>
      <c r="DJ137" s="170"/>
      <c r="DK137" s="170"/>
      <c r="DL137" s="170"/>
      <c r="DM137" s="170"/>
      <c r="DN137" s="170"/>
      <c r="DO137" s="170"/>
      <c r="DP137" s="170"/>
      <c r="DQ137" s="170"/>
      <c r="DR137" s="170"/>
      <c r="DS137" s="170"/>
      <c r="DT137" s="170"/>
      <c r="DU137" s="170"/>
      <c r="DV137" s="170"/>
      <c r="DW137" s="170"/>
      <c r="DX137" s="170"/>
      <c r="DY137" s="170"/>
      <c r="DZ137" s="170"/>
      <c r="EA137" s="170"/>
      <c r="EB137" s="170"/>
      <c r="EC137" s="170"/>
      <c r="ED137" s="170"/>
      <c r="EE137" s="170"/>
      <c r="EF137" s="170"/>
      <c r="EG137" s="170"/>
      <c r="EH137" s="170"/>
      <c r="EI137" s="170"/>
      <c r="EJ137" s="170"/>
      <c r="EK137" s="170"/>
      <c r="EL137" s="170"/>
      <c r="EM137" s="170"/>
      <c r="EN137" s="170"/>
      <c r="EO137" s="170"/>
      <c r="EP137" s="170"/>
      <c r="EQ137" s="170"/>
      <c r="ER137" s="185"/>
      <c r="ES137" s="185"/>
      <c r="ET137" s="171"/>
      <c r="EU137" s="172"/>
      <c r="EV137" s="172"/>
      <c r="EW137" s="172"/>
      <c r="EX137" s="172"/>
    </row>
    <row r="138" spans="1:154" s="173" customFormat="1" x14ac:dyDescent="0.25">
      <c r="A138" s="169"/>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170"/>
      <c r="CJ138" s="170"/>
      <c r="CK138" s="170"/>
      <c r="CL138" s="170"/>
      <c r="CM138" s="170"/>
      <c r="CN138" s="170"/>
      <c r="CO138" s="170"/>
      <c r="CP138" s="170"/>
      <c r="CQ138" s="170"/>
      <c r="CR138" s="170"/>
      <c r="CS138" s="170"/>
      <c r="CT138" s="170"/>
      <c r="CU138" s="170"/>
      <c r="CV138" s="170"/>
      <c r="CW138" s="170"/>
      <c r="CX138" s="170"/>
      <c r="CY138" s="170"/>
      <c r="CZ138" s="170"/>
      <c r="DA138" s="170"/>
      <c r="DB138" s="170"/>
      <c r="DC138" s="170"/>
      <c r="DD138" s="170"/>
      <c r="DE138" s="170"/>
      <c r="DF138" s="170"/>
      <c r="DG138" s="170"/>
      <c r="DH138" s="170"/>
      <c r="DI138" s="170"/>
      <c r="DJ138" s="170"/>
      <c r="DK138" s="170"/>
      <c r="DL138" s="170"/>
      <c r="DM138" s="170"/>
      <c r="DN138" s="170"/>
      <c r="DO138" s="170"/>
      <c r="DP138" s="170"/>
      <c r="DQ138" s="170"/>
      <c r="DR138" s="170"/>
      <c r="DS138" s="170"/>
      <c r="DT138" s="170"/>
      <c r="DU138" s="170"/>
      <c r="DV138" s="170"/>
      <c r="DW138" s="170"/>
      <c r="DX138" s="170"/>
      <c r="DY138" s="170"/>
      <c r="DZ138" s="170"/>
      <c r="EA138" s="170"/>
      <c r="EB138" s="170"/>
      <c r="EC138" s="170"/>
      <c r="ED138" s="170"/>
      <c r="EE138" s="170"/>
      <c r="EF138" s="170"/>
      <c r="EG138" s="170"/>
      <c r="EH138" s="170"/>
      <c r="EI138" s="170"/>
      <c r="EJ138" s="170"/>
      <c r="EK138" s="170"/>
      <c r="EL138" s="170"/>
      <c r="EM138" s="170"/>
      <c r="EN138" s="170"/>
      <c r="EO138" s="170"/>
      <c r="EP138" s="170"/>
      <c r="EQ138" s="170"/>
      <c r="ER138" s="185"/>
      <c r="ES138" s="185"/>
      <c r="ET138" s="171"/>
      <c r="EU138" s="172"/>
      <c r="EV138" s="172"/>
      <c r="EW138" s="172"/>
      <c r="EX138" s="172"/>
    </row>
    <row r="139" spans="1:154" s="173" customFormat="1" x14ac:dyDescent="0.25">
      <c r="A139" s="169"/>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c r="CS139" s="170"/>
      <c r="CT139" s="170"/>
      <c r="CU139" s="170"/>
      <c r="CV139" s="170"/>
      <c r="CW139" s="170"/>
      <c r="CX139" s="170"/>
      <c r="CY139" s="170"/>
      <c r="CZ139" s="170"/>
      <c r="DA139" s="170"/>
      <c r="DB139" s="170"/>
      <c r="DC139" s="170"/>
      <c r="DD139" s="170"/>
      <c r="DE139" s="170"/>
      <c r="DF139" s="170"/>
      <c r="DG139" s="170"/>
      <c r="DH139" s="170"/>
      <c r="DI139" s="170"/>
      <c r="DJ139" s="170"/>
      <c r="DK139" s="170"/>
      <c r="DL139" s="170"/>
      <c r="DM139" s="170"/>
      <c r="DN139" s="170"/>
      <c r="DO139" s="170"/>
      <c r="DP139" s="170"/>
      <c r="DQ139" s="170"/>
      <c r="DR139" s="170"/>
      <c r="DS139" s="170"/>
      <c r="DT139" s="170"/>
      <c r="DU139" s="170"/>
      <c r="DV139" s="170"/>
      <c r="DW139" s="170"/>
      <c r="DX139" s="170"/>
      <c r="DY139" s="170"/>
      <c r="DZ139" s="170"/>
      <c r="EA139" s="170"/>
      <c r="EB139" s="170"/>
      <c r="EC139" s="170"/>
      <c r="ED139" s="170"/>
      <c r="EE139" s="170"/>
      <c r="EF139" s="170"/>
      <c r="EG139" s="170"/>
      <c r="EH139" s="170"/>
      <c r="EI139" s="170"/>
      <c r="EJ139" s="170"/>
      <c r="EK139" s="170"/>
      <c r="EL139" s="170"/>
      <c r="EM139" s="170"/>
      <c r="EN139" s="170"/>
      <c r="EO139" s="170"/>
      <c r="EP139" s="170"/>
      <c r="EQ139" s="170"/>
      <c r="ER139" s="185"/>
      <c r="ES139" s="185"/>
      <c r="ET139" s="171"/>
      <c r="EU139" s="172"/>
      <c r="EV139" s="172"/>
      <c r="EW139" s="172"/>
      <c r="EX139" s="172"/>
    </row>
    <row r="140" spans="1:154" s="173" customFormat="1" x14ac:dyDescent="0.25">
      <c r="A140" s="169"/>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170"/>
      <c r="CJ140" s="170"/>
      <c r="CK140" s="170"/>
      <c r="CL140" s="170"/>
      <c r="CM140" s="170"/>
      <c r="CN140" s="170"/>
      <c r="CO140" s="170"/>
      <c r="CP140" s="170"/>
      <c r="CQ140" s="170"/>
      <c r="CR140" s="170"/>
      <c r="CS140" s="170"/>
      <c r="CT140" s="170"/>
      <c r="CU140" s="170"/>
      <c r="CV140" s="170"/>
      <c r="CW140" s="170"/>
      <c r="CX140" s="170"/>
      <c r="CY140" s="170"/>
      <c r="CZ140" s="170"/>
      <c r="DA140" s="170"/>
      <c r="DB140" s="170"/>
      <c r="DC140" s="170"/>
      <c r="DD140" s="170"/>
      <c r="DE140" s="170"/>
      <c r="DF140" s="170"/>
      <c r="DG140" s="170"/>
      <c r="DH140" s="170"/>
      <c r="DI140" s="170"/>
      <c r="DJ140" s="170"/>
      <c r="DK140" s="170"/>
      <c r="DL140" s="170"/>
      <c r="DM140" s="170"/>
      <c r="DN140" s="170"/>
      <c r="DO140" s="170"/>
      <c r="DP140" s="170"/>
      <c r="DQ140" s="170"/>
      <c r="DR140" s="170"/>
      <c r="DS140" s="170"/>
      <c r="DT140" s="170"/>
      <c r="DU140" s="170"/>
      <c r="DV140" s="170"/>
      <c r="DW140" s="170"/>
      <c r="DX140" s="170"/>
      <c r="DY140" s="170"/>
      <c r="DZ140" s="170"/>
      <c r="EA140" s="170"/>
      <c r="EB140" s="170"/>
      <c r="EC140" s="170"/>
      <c r="ED140" s="170"/>
      <c r="EE140" s="170"/>
      <c r="EF140" s="170"/>
      <c r="EG140" s="170"/>
      <c r="EH140" s="170"/>
      <c r="EI140" s="170"/>
      <c r="EJ140" s="170"/>
      <c r="EK140" s="170"/>
      <c r="EL140" s="170"/>
      <c r="EM140" s="170"/>
      <c r="EN140" s="170"/>
      <c r="EO140" s="170"/>
      <c r="EP140" s="170"/>
      <c r="EQ140" s="170"/>
      <c r="ER140" s="185"/>
      <c r="ES140" s="185"/>
      <c r="ET140" s="171"/>
      <c r="EU140" s="172"/>
      <c r="EV140" s="172"/>
      <c r="EW140" s="172"/>
      <c r="EX140" s="172"/>
    </row>
    <row r="141" spans="1:154" s="173" customFormat="1" x14ac:dyDescent="0.25">
      <c r="A141" s="169"/>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170"/>
      <c r="CJ141" s="170"/>
      <c r="CK141" s="170"/>
      <c r="CL141" s="170"/>
      <c r="CM141" s="170"/>
      <c r="CN141" s="170"/>
      <c r="CO141" s="170"/>
      <c r="CP141" s="170"/>
      <c r="CQ141" s="170"/>
      <c r="CR141" s="170"/>
      <c r="CS141" s="170"/>
      <c r="CT141" s="170"/>
      <c r="CU141" s="170"/>
      <c r="CV141" s="170"/>
      <c r="CW141" s="170"/>
      <c r="CX141" s="170"/>
      <c r="CY141" s="170"/>
      <c r="CZ141" s="170"/>
      <c r="DA141" s="170"/>
      <c r="DB141" s="170"/>
      <c r="DC141" s="170"/>
      <c r="DD141" s="170"/>
      <c r="DE141" s="170"/>
      <c r="DF141" s="170"/>
      <c r="DG141" s="170"/>
      <c r="DH141" s="170"/>
      <c r="DI141" s="170"/>
      <c r="DJ141" s="170"/>
      <c r="DK141" s="170"/>
      <c r="DL141" s="170"/>
      <c r="DM141" s="170"/>
      <c r="DN141" s="170"/>
      <c r="DO141" s="170"/>
      <c r="DP141" s="170"/>
      <c r="DQ141" s="170"/>
      <c r="DR141" s="170"/>
      <c r="DS141" s="170"/>
      <c r="DT141" s="170"/>
      <c r="DU141" s="170"/>
      <c r="DV141" s="170"/>
      <c r="DW141" s="170"/>
      <c r="DX141" s="170"/>
      <c r="DY141" s="170"/>
      <c r="DZ141" s="170"/>
      <c r="EA141" s="170"/>
      <c r="EB141" s="170"/>
      <c r="EC141" s="170"/>
      <c r="ED141" s="170"/>
      <c r="EE141" s="170"/>
      <c r="EF141" s="170"/>
      <c r="EG141" s="170"/>
      <c r="EH141" s="170"/>
      <c r="EI141" s="170"/>
      <c r="EJ141" s="170"/>
      <c r="EK141" s="170"/>
      <c r="EL141" s="170"/>
      <c r="EM141" s="170"/>
      <c r="EN141" s="170"/>
      <c r="EO141" s="170"/>
      <c r="EP141" s="170"/>
      <c r="EQ141" s="170"/>
      <c r="ER141" s="185"/>
      <c r="ES141" s="185"/>
      <c r="ET141" s="171"/>
      <c r="EU141" s="172"/>
      <c r="EV141" s="172"/>
      <c r="EW141" s="172"/>
      <c r="EX141" s="172"/>
    </row>
    <row r="142" spans="1:154" s="173" customFormat="1" x14ac:dyDescent="0.25">
      <c r="A142" s="169"/>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170"/>
      <c r="CJ142" s="170"/>
      <c r="CK142" s="170"/>
      <c r="CL142" s="170"/>
      <c r="CM142" s="170"/>
      <c r="CN142" s="170"/>
      <c r="CO142" s="170"/>
      <c r="CP142" s="170"/>
      <c r="CQ142" s="170"/>
      <c r="CR142" s="170"/>
      <c r="CS142" s="170"/>
      <c r="CT142" s="170"/>
      <c r="CU142" s="170"/>
      <c r="CV142" s="170"/>
      <c r="CW142" s="170"/>
      <c r="CX142" s="170"/>
      <c r="CY142" s="170"/>
      <c r="CZ142" s="170"/>
      <c r="DA142" s="170"/>
      <c r="DB142" s="170"/>
      <c r="DC142" s="170"/>
      <c r="DD142" s="170"/>
      <c r="DE142" s="170"/>
      <c r="DF142" s="170"/>
      <c r="DG142" s="170"/>
      <c r="DH142" s="170"/>
      <c r="DI142" s="170"/>
      <c r="DJ142" s="170"/>
      <c r="DK142" s="170"/>
      <c r="DL142" s="170"/>
      <c r="DM142" s="170"/>
      <c r="DN142" s="170"/>
      <c r="DO142" s="170"/>
      <c r="DP142" s="170"/>
      <c r="DQ142" s="170"/>
      <c r="DR142" s="170"/>
      <c r="DS142" s="170"/>
      <c r="DT142" s="170"/>
      <c r="DU142" s="170"/>
      <c r="DV142" s="170"/>
      <c r="DW142" s="170"/>
      <c r="DX142" s="170"/>
      <c r="DY142" s="170"/>
      <c r="DZ142" s="170"/>
      <c r="EA142" s="170"/>
      <c r="EB142" s="170"/>
      <c r="EC142" s="170"/>
      <c r="ED142" s="170"/>
      <c r="EE142" s="170"/>
      <c r="EF142" s="170"/>
      <c r="EG142" s="170"/>
      <c r="EH142" s="170"/>
      <c r="EI142" s="170"/>
      <c r="EJ142" s="170"/>
      <c r="EK142" s="170"/>
      <c r="EL142" s="170"/>
      <c r="EM142" s="170"/>
      <c r="EN142" s="170"/>
      <c r="EO142" s="170"/>
      <c r="EP142" s="170"/>
      <c r="EQ142" s="170"/>
      <c r="ER142" s="185"/>
      <c r="ES142" s="185"/>
      <c r="ET142" s="171"/>
      <c r="EU142" s="172"/>
      <c r="EV142" s="172"/>
      <c r="EW142" s="172"/>
      <c r="EX142" s="172"/>
    </row>
    <row r="143" spans="1:154" s="173" customFormat="1" x14ac:dyDescent="0.25">
      <c r="A143" s="169"/>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170"/>
      <c r="CJ143" s="170"/>
      <c r="CK143" s="170"/>
      <c r="CL143" s="170"/>
      <c r="CM143" s="170"/>
      <c r="CN143" s="170"/>
      <c r="CO143" s="170"/>
      <c r="CP143" s="170"/>
      <c r="CQ143" s="170"/>
      <c r="CR143" s="170"/>
      <c r="CS143" s="170"/>
      <c r="CT143" s="170"/>
      <c r="CU143" s="170"/>
      <c r="CV143" s="170"/>
      <c r="CW143" s="170"/>
      <c r="CX143" s="170"/>
      <c r="CY143" s="170"/>
      <c r="CZ143" s="170"/>
      <c r="DA143" s="170"/>
      <c r="DB143" s="170"/>
      <c r="DC143" s="170"/>
      <c r="DD143" s="170"/>
      <c r="DE143" s="170"/>
      <c r="DF143" s="170"/>
      <c r="DG143" s="170"/>
      <c r="DH143" s="170"/>
      <c r="DI143" s="170"/>
      <c r="DJ143" s="170"/>
      <c r="DK143" s="170"/>
      <c r="DL143" s="170"/>
      <c r="DM143" s="170"/>
      <c r="DN143" s="170"/>
      <c r="DO143" s="170"/>
      <c r="DP143" s="170"/>
      <c r="DQ143" s="170"/>
      <c r="DR143" s="170"/>
      <c r="DS143" s="170"/>
      <c r="DT143" s="170"/>
      <c r="DU143" s="170"/>
      <c r="DV143" s="170"/>
      <c r="DW143" s="170"/>
      <c r="DX143" s="170"/>
      <c r="DY143" s="170"/>
      <c r="DZ143" s="170"/>
      <c r="EA143" s="170"/>
      <c r="EB143" s="170"/>
      <c r="EC143" s="170"/>
      <c r="ED143" s="170"/>
      <c r="EE143" s="170"/>
      <c r="EF143" s="170"/>
      <c r="EG143" s="170"/>
      <c r="EH143" s="170"/>
      <c r="EI143" s="170"/>
      <c r="EJ143" s="170"/>
      <c r="EK143" s="170"/>
      <c r="EL143" s="170"/>
      <c r="EM143" s="170"/>
      <c r="EN143" s="170"/>
      <c r="EO143" s="170"/>
      <c r="EP143" s="170"/>
      <c r="EQ143" s="170"/>
      <c r="ER143" s="185"/>
      <c r="ES143" s="185"/>
      <c r="ET143" s="171"/>
      <c r="EU143" s="172"/>
      <c r="EV143" s="172"/>
      <c r="EW143" s="172"/>
      <c r="EX143" s="172"/>
    </row>
    <row r="144" spans="1:154" s="173" customFormat="1" x14ac:dyDescent="0.25">
      <c r="A144" s="169"/>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170"/>
      <c r="CJ144" s="170"/>
      <c r="CK144" s="170"/>
      <c r="CL144" s="170"/>
      <c r="CM144" s="170"/>
      <c r="CN144" s="170"/>
      <c r="CO144" s="170"/>
      <c r="CP144" s="170"/>
      <c r="CQ144" s="170"/>
      <c r="CR144" s="170"/>
      <c r="CS144" s="170"/>
      <c r="CT144" s="170"/>
      <c r="CU144" s="170"/>
      <c r="CV144" s="170"/>
      <c r="CW144" s="170"/>
      <c r="CX144" s="170"/>
      <c r="CY144" s="170"/>
      <c r="CZ144" s="170"/>
      <c r="DA144" s="170"/>
      <c r="DB144" s="170"/>
      <c r="DC144" s="170"/>
      <c r="DD144" s="170"/>
      <c r="DE144" s="170"/>
      <c r="DF144" s="170"/>
      <c r="DG144" s="170"/>
      <c r="DH144" s="170"/>
      <c r="DI144" s="170"/>
      <c r="DJ144" s="170"/>
      <c r="DK144" s="170"/>
      <c r="DL144" s="170"/>
      <c r="DM144" s="170"/>
      <c r="DN144" s="170"/>
      <c r="DO144" s="170"/>
      <c r="DP144" s="170"/>
      <c r="DQ144" s="170"/>
      <c r="DR144" s="170"/>
      <c r="DS144" s="170"/>
      <c r="DT144" s="170"/>
      <c r="DU144" s="170"/>
      <c r="DV144" s="170"/>
      <c r="DW144" s="170"/>
      <c r="DX144" s="170"/>
      <c r="DY144" s="170"/>
      <c r="DZ144" s="170"/>
      <c r="EA144" s="170"/>
      <c r="EB144" s="170"/>
      <c r="EC144" s="170"/>
      <c r="ED144" s="170"/>
      <c r="EE144" s="170"/>
      <c r="EF144" s="170"/>
      <c r="EG144" s="170"/>
      <c r="EH144" s="170"/>
      <c r="EI144" s="170"/>
      <c r="EJ144" s="170"/>
      <c r="EK144" s="170"/>
      <c r="EL144" s="170"/>
      <c r="EM144" s="170"/>
      <c r="EN144" s="170"/>
      <c r="EO144" s="170"/>
      <c r="EP144" s="170"/>
      <c r="EQ144" s="170"/>
      <c r="ER144" s="185"/>
      <c r="ES144" s="185"/>
      <c r="ET144" s="171"/>
      <c r="EU144" s="172"/>
      <c r="EV144" s="172"/>
      <c r="EW144" s="172"/>
      <c r="EX144" s="172"/>
    </row>
    <row r="145" spans="1:154" s="173" customFormat="1" x14ac:dyDescent="0.25">
      <c r="A145" s="169"/>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170"/>
      <c r="CJ145" s="170"/>
      <c r="CK145" s="170"/>
      <c r="CL145" s="170"/>
      <c r="CM145" s="170"/>
      <c r="CN145" s="170"/>
      <c r="CO145" s="170"/>
      <c r="CP145" s="170"/>
      <c r="CQ145" s="170"/>
      <c r="CR145" s="170"/>
      <c r="CS145" s="170"/>
      <c r="CT145" s="170"/>
      <c r="CU145" s="170"/>
      <c r="CV145" s="170"/>
      <c r="CW145" s="170"/>
      <c r="CX145" s="170"/>
      <c r="CY145" s="170"/>
      <c r="CZ145" s="170"/>
      <c r="DA145" s="170"/>
      <c r="DB145" s="170"/>
      <c r="DC145" s="170"/>
      <c r="DD145" s="170"/>
      <c r="DE145" s="170"/>
      <c r="DF145" s="170"/>
      <c r="DG145" s="170"/>
      <c r="DH145" s="170"/>
      <c r="DI145" s="170"/>
      <c r="DJ145" s="170"/>
      <c r="DK145" s="170"/>
      <c r="DL145" s="170"/>
      <c r="DM145" s="170"/>
      <c r="DN145" s="170"/>
      <c r="DO145" s="170"/>
      <c r="DP145" s="170"/>
      <c r="DQ145" s="170"/>
      <c r="DR145" s="170"/>
      <c r="DS145" s="170"/>
      <c r="DT145" s="170"/>
      <c r="DU145" s="170"/>
      <c r="DV145" s="170"/>
      <c r="DW145" s="170"/>
      <c r="DX145" s="170"/>
      <c r="DY145" s="170"/>
      <c r="DZ145" s="170"/>
      <c r="EA145" s="170"/>
      <c r="EB145" s="170"/>
      <c r="EC145" s="170"/>
      <c r="ED145" s="170"/>
      <c r="EE145" s="170"/>
      <c r="EF145" s="170"/>
      <c r="EG145" s="170"/>
      <c r="EH145" s="170"/>
      <c r="EI145" s="170"/>
      <c r="EJ145" s="170"/>
      <c r="EK145" s="170"/>
      <c r="EL145" s="170"/>
      <c r="EM145" s="170"/>
      <c r="EN145" s="170"/>
      <c r="EO145" s="170"/>
      <c r="EP145" s="170"/>
      <c r="EQ145" s="170"/>
      <c r="ER145" s="185"/>
      <c r="ES145" s="185"/>
      <c r="ET145" s="171"/>
      <c r="EU145" s="172"/>
      <c r="EV145" s="172"/>
      <c r="EW145" s="172"/>
      <c r="EX145" s="172"/>
    </row>
    <row r="146" spans="1:154" s="173" customFormat="1" x14ac:dyDescent="0.25">
      <c r="A146" s="169"/>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170"/>
      <c r="CJ146" s="170"/>
      <c r="CK146" s="170"/>
      <c r="CL146" s="170"/>
      <c r="CM146" s="170"/>
      <c r="CN146" s="170"/>
      <c r="CO146" s="170"/>
      <c r="CP146" s="170"/>
      <c r="CQ146" s="170"/>
      <c r="CR146" s="170"/>
      <c r="CS146" s="170"/>
      <c r="CT146" s="170"/>
      <c r="CU146" s="170"/>
      <c r="CV146" s="170"/>
      <c r="CW146" s="170"/>
      <c r="CX146" s="170"/>
      <c r="CY146" s="170"/>
      <c r="CZ146" s="170"/>
      <c r="DA146" s="170"/>
      <c r="DB146" s="170"/>
      <c r="DC146" s="170"/>
      <c r="DD146" s="170"/>
      <c r="DE146" s="170"/>
      <c r="DF146" s="170"/>
      <c r="DG146" s="170"/>
      <c r="DH146" s="170"/>
      <c r="DI146" s="170"/>
      <c r="DJ146" s="170"/>
      <c r="DK146" s="170"/>
      <c r="DL146" s="170"/>
      <c r="DM146" s="170"/>
      <c r="DN146" s="170"/>
      <c r="DO146" s="170"/>
      <c r="DP146" s="170"/>
      <c r="DQ146" s="170"/>
      <c r="DR146" s="170"/>
      <c r="DS146" s="170"/>
      <c r="DT146" s="170"/>
      <c r="DU146" s="170"/>
      <c r="DV146" s="170"/>
      <c r="DW146" s="170"/>
      <c r="DX146" s="170"/>
      <c r="DY146" s="170"/>
      <c r="DZ146" s="170"/>
      <c r="EA146" s="170"/>
      <c r="EB146" s="170"/>
      <c r="EC146" s="170"/>
      <c r="ED146" s="170"/>
      <c r="EE146" s="170"/>
      <c r="EF146" s="170"/>
      <c r="EG146" s="170"/>
      <c r="EH146" s="170"/>
      <c r="EI146" s="170"/>
      <c r="EJ146" s="170"/>
      <c r="EK146" s="170"/>
      <c r="EL146" s="170"/>
      <c r="EM146" s="170"/>
      <c r="EN146" s="170"/>
      <c r="EO146" s="170"/>
      <c r="EP146" s="170"/>
      <c r="EQ146" s="170"/>
      <c r="ER146" s="185"/>
      <c r="ES146" s="185"/>
      <c r="ET146" s="171"/>
      <c r="EU146" s="172"/>
      <c r="EV146" s="172"/>
      <c r="EW146" s="172"/>
      <c r="EX146" s="172"/>
    </row>
    <row r="147" spans="1:154" s="173" customFormat="1" x14ac:dyDescent="0.25">
      <c r="A147" s="169"/>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170"/>
      <c r="CJ147" s="170"/>
      <c r="CK147" s="170"/>
      <c r="CL147" s="170"/>
      <c r="CM147" s="170"/>
      <c r="CN147" s="170"/>
      <c r="CO147" s="170"/>
      <c r="CP147" s="170"/>
      <c r="CQ147" s="170"/>
      <c r="CR147" s="170"/>
      <c r="CS147" s="170"/>
      <c r="CT147" s="170"/>
      <c r="CU147" s="170"/>
      <c r="CV147" s="170"/>
      <c r="CW147" s="170"/>
      <c r="CX147" s="170"/>
      <c r="CY147" s="170"/>
      <c r="CZ147" s="170"/>
      <c r="DA147" s="170"/>
      <c r="DB147" s="170"/>
      <c r="DC147" s="170"/>
      <c r="DD147" s="170"/>
      <c r="DE147" s="170"/>
      <c r="DF147" s="170"/>
      <c r="DG147" s="170"/>
      <c r="DH147" s="170"/>
      <c r="DI147" s="170"/>
      <c r="DJ147" s="170"/>
      <c r="DK147" s="170"/>
      <c r="DL147" s="170"/>
      <c r="DM147" s="170"/>
      <c r="DN147" s="170"/>
      <c r="DO147" s="170"/>
      <c r="DP147" s="170"/>
      <c r="DQ147" s="170"/>
      <c r="DR147" s="170"/>
      <c r="DS147" s="170"/>
      <c r="DT147" s="170"/>
      <c r="DU147" s="170"/>
      <c r="DV147" s="170"/>
      <c r="DW147" s="170"/>
      <c r="DX147" s="170"/>
      <c r="DY147" s="170"/>
      <c r="DZ147" s="170"/>
      <c r="EA147" s="170"/>
      <c r="EB147" s="170"/>
      <c r="EC147" s="170"/>
      <c r="ED147" s="170"/>
      <c r="EE147" s="170"/>
      <c r="EF147" s="170"/>
      <c r="EG147" s="170"/>
      <c r="EH147" s="170"/>
      <c r="EI147" s="170"/>
      <c r="EJ147" s="170"/>
      <c r="EK147" s="170"/>
      <c r="EL147" s="170"/>
      <c r="EM147" s="170"/>
      <c r="EN147" s="170"/>
      <c r="EO147" s="170"/>
      <c r="EP147" s="170"/>
      <c r="EQ147" s="170"/>
      <c r="ER147" s="185"/>
      <c r="ES147" s="185"/>
      <c r="ET147" s="171"/>
      <c r="EU147" s="172"/>
      <c r="EV147" s="172"/>
      <c r="EW147" s="172"/>
      <c r="EX147" s="172"/>
    </row>
    <row r="148" spans="1:154" s="173" customFormat="1" x14ac:dyDescent="0.25">
      <c r="A148" s="169"/>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170"/>
      <c r="CJ148" s="170"/>
      <c r="CK148" s="170"/>
      <c r="CL148" s="170"/>
      <c r="CM148" s="170"/>
      <c r="CN148" s="170"/>
      <c r="CO148" s="170"/>
      <c r="CP148" s="170"/>
      <c r="CQ148" s="170"/>
      <c r="CR148" s="170"/>
      <c r="CS148" s="170"/>
      <c r="CT148" s="170"/>
      <c r="CU148" s="170"/>
      <c r="CV148" s="170"/>
      <c r="CW148" s="170"/>
      <c r="CX148" s="170"/>
      <c r="CY148" s="170"/>
      <c r="CZ148" s="170"/>
      <c r="DA148" s="170"/>
      <c r="DB148" s="170"/>
      <c r="DC148" s="170"/>
      <c r="DD148" s="170"/>
      <c r="DE148" s="170"/>
      <c r="DF148" s="170"/>
      <c r="DG148" s="170"/>
      <c r="DH148" s="170"/>
      <c r="DI148" s="170"/>
      <c r="DJ148" s="170"/>
      <c r="DK148" s="170"/>
      <c r="DL148" s="170"/>
      <c r="DM148" s="170"/>
      <c r="DN148" s="170"/>
      <c r="DO148" s="170"/>
      <c r="DP148" s="170"/>
      <c r="DQ148" s="170"/>
      <c r="DR148" s="170"/>
      <c r="DS148" s="170"/>
      <c r="DT148" s="170"/>
      <c r="DU148" s="170"/>
      <c r="DV148" s="170"/>
      <c r="DW148" s="170"/>
      <c r="DX148" s="170"/>
      <c r="DY148" s="170"/>
      <c r="DZ148" s="170"/>
      <c r="EA148" s="170"/>
      <c r="EB148" s="170"/>
      <c r="EC148" s="170"/>
      <c r="ED148" s="170"/>
      <c r="EE148" s="170"/>
      <c r="EF148" s="170"/>
      <c r="EG148" s="170"/>
      <c r="EH148" s="170"/>
      <c r="EI148" s="170"/>
      <c r="EJ148" s="170"/>
      <c r="EK148" s="170"/>
      <c r="EL148" s="170"/>
      <c r="EM148" s="170"/>
      <c r="EN148" s="170"/>
      <c r="EO148" s="170"/>
      <c r="EP148" s="170"/>
      <c r="EQ148" s="170"/>
      <c r="ER148" s="185"/>
      <c r="ES148" s="185"/>
      <c r="ET148" s="171"/>
      <c r="EU148" s="172"/>
      <c r="EV148" s="172"/>
      <c r="EW148" s="172"/>
      <c r="EX148" s="172"/>
    </row>
    <row r="149" spans="1:154" s="173" customFormat="1" x14ac:dyDescent="0.25">
      <c r="A149" s="169"/>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170"/>
      <c r="CJ149" s="170"/>
      <c r="CK149" s="170"/>
      <c r="CL149" s="170"/>
      <c r="CM149" s="170"/>
      <c r="CN149" s="170"/>
      <c r="CO149" s="170"/>
      <c r="CP149" s="170"/>
      <c r="CQ149" s="170"/>
      <c r="CR149" s="170"/>
      <c r="CS149" s="170"/>
      <c r="CT149" s="170"/>
      <c r="CU149" s="170"/>
      <c r="CV149" s="170"/>
      <c r="CW149" s="170"/>
      <c r="CX149" s="170"/>
      <c r="CY149" s="170"/>
      <c r="CZ149" s="170"/>
      <c r="DA149" s="170"/>
      <c r="DB149" s="170"/>
      <c r="DC149" s="170"/>
      <c r="DD149" s="170"/>
      <c r="DE149" s="170"/>
      <c r="DF149" s="170"/>
      <c r="DG149" s="170"/>
      <c r="DH149" s="170"/>
      <c r="DI149" s="170"/>
      <c r="DJ149" s="170"/>
      <c r="DK149" s="170"/>
      <c r="DL149" s="170"/>
      <c r="DM149" s="170"/>
      <c r="DN149" s="170"/>
      <c r="DO149" s="170"/>
      <c r="DP149" s="170"/>
      <c r="DQ149" s="170"/>
      <c r="DR149" s="170"/>
      <c r="DS149" s="170"/>
      <c r="DT149" s="170"/>
      <c r="DU149" s="170"/>
      <c r="DV149" s="170"/>
      <c r="DW149" s="170"/>
      <c r="DX149" s="170"/>
      <c r="DY149" s="170"/>
      <c r="DZ149" s="170"/>
      <c r="EA149" s="170"/>
      <c r="EB149" s="170"/>
      <c r="EC149" s="170"/>
      <c r="ED149" s="170"/>
      <c r="EE149" s="170"/>
      <c r="EF149" s="170"/>
      <c r="EG149" s="170"/>
      <c r="EH149" s="170"/>
      <c r="EI149" s="170"/>
      <c r="EJ149" s="170"/>
      <c r="EK149" s="170"/>
      <c r="EL149" s="170"/>
      <c r="EM149" s="170"/>
      <c r="EN149" s="170"/>
      <c r="EO149" s="170"/>
      <c r="EP149" s="170"/>
      <c r="EQ149" s="170"/>
      <c r="ER149" s="185"/>
      <c r="ES149" s="185"/>
      <c r="ET149" s="171"/>
      <c r="EU149" s="172"/>
      <c r="EV149" s="172"/>
      <c r="EW149" s="172"/>
      <c r="EX149" s="172"/>
    </row>
    <row r="150" spans="1:154" s="173" customFormat="1" x14ac:dyDescent="0.25">
      <c r="A150" s="169"/>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c r="CS150" s="170"/>
      <c r="CT150" s="170"/>
      <c r="CU150" s="170"/>
      <c r="CV150" s="170"/>
      <c r="CW150" s="170"/>
      <c r="CX150" s="170"/>
      <c r="CY150" s="170"/>
      <c r="CZ150" s="170"/>
      <c r="DA150" s="170"/>
      <c r="DB150" s="170"/>
      <c r="DC150" s="170"/>
      <c r="DD150" s="170"/>
      <c r="DE150" s="170"/>
      <c r="DF150" s="170"/>
      <c r="DG150" s="170"/>
      <c r="DH150" s="170"/>
      <c r="DI150" s="170"/>
      <c r="DJ150" s="170"/>
      <c r="DK150" s="170"/>
      <c r="DL150" s="170"/>
      <c r="DM150" s="170"/>
      <c r="DN150" s="170"/>
      <c r="DO150" s="170"/>
      <c r="DP150" s="170"/>
      <c r="DQ150" s="170"/>
      <c r="DR150" s="170"/>
      <c r="DS150" s="170"/>
      <c r="DT150" s="170"/>
      <c r="DU150" s="170"/>
      <c r="DV150" s="170"/>
      <c r="DW150" s="170"/>
      <c r="DX150" s="170"/>
      <c r="DY150" s="170"/>
      <c r="DZ150" s="170"/>
      <c r="EA150" s="170"/>
      <c r="EB150" s="170"/>
      <c r="EC150" s="170"/>
      <c r="ED150" s="170"/>
      <c r="EE150" s="170"/>
      <c r="EF150" s="170"/>
      <c r="EG150" s="170"/>
      <c r="EH150" s="170"/>
      <c r="EI150" s="170"/>
      <c r="EJ150" s="170"/>
      <c r="EK150" s="170"/>
      <c r="EL150" s="170"/>
      <c r="EM150" s="170"/>
      <c r="EN150" s="170"/>
      <c r="EO150" s="170"/>
      <c r="EP150" s="170"/>
      <c r="EQ150" s="170"/>
      <c r="ER150" s="185"/>
      <c r="ES150" s="185"/>
      <c r="ET150" s="171"/>
      <c r="EU150" s="172"/>
      <c r="EV150" s="172"/>
      <c r="EW150" s="172"/>
      <c r="EX150" s="172"/>
    </row>
    <row r="151" spans="1:154" s="173" customFormat="1" x14ac:dyDescent="0.25">
      <c r="A151" s="169"/>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170"/>
      <c r="CJ151" s="170"/>
      <c r="CK151" s="170"/>
      <c r="CL151" s="170"/>
      <c r="CM151" s="170"/>
      <c r="CN151" s="170"/>
      <c r="CO151" s="170"/>
      <c r="CP151" s="170"/>
      <c r="CQ151" s="170"/>
      <c r="CR151" s="170"/>
      <c r="CS151" s="170"/>
      <c r="CT151" s="170"/>
      <c r="CU151" s="170"/>
      <c r="CV151" s="170"/>
      <c r="CW151" s="170"/>
      <c r="CX151" s="170"/>
      <c r="CY151" s="170"/>
      <c r="CZ151" s="170"/>
      <c r="DA151" s="170"/>
      <c r="DB151" s="170"/>
      <c r="DC151" s="170"/>
      <c r="DD151" s="170"/>
      <c r="DE151" s="170"/>
      <c r="DF151" s="170"/>
      <c r="DG151" s="170"/>
      <c r="DH151" s="170"/>
      <c r="DI151" s="170"/>
      <c r="DJ151" s="170"/>
      <c r="DK151" s="170"/>
      <c r="DL151" s="170"/>
      <c r="DM151" s="170"/>
      <c r="DN151" s="170"/>
      <c r="DO151" s="170"/>
      <c r="DP151" s="170"/>
      <c r="DQ151" s="170"/>
      <c r="DR151" s="170"/>
      <c r="DS151" s="170"/>
      <c r="DT151" s="170"/>
      <c r="DU151" s="170"/>
      <c r="DV151" s="170"/>
      <c r="DW151" s="170"/>
      <c r="DX151" s="170"/>
      <c r="DY151" s="170"/>
      <c r="DZ151" s="170"/>
      <c r="EA151" s="170"/>
      <c r="EB151" s="170"/>
      <c r="EC151" s="170"/>
      <c r="ED151" s="170"/>
      <c r="EE151" s="170"/>
      <c r="EF151" s="170"/>
      <c r="EG151" s="170"/>
      <c r="EH151" s="170"/>
      <c r="EI151" s="170"/>
      <c r="EJ151" s="170"/>
      <c r="EK151" s="170"/>
      <c r="EL151" s="170"/>
      <c r="EM151" s="170"/>
      <c r="EN151" s="170"/>
      <c r="EO151" s="170"/>
      <c r="EP151" s="170"/>
      <c r="EQ151" s="170"/>
      <c r="ER151" s="185"/>
      <c r="ES151" s="185"/>
      <c r="ET151" s="171"/>
      <c r="EU151" s="172"/>
      <c r="EV151" s="172"/>
      <c r="EW151" s="172"/>
      <c r="EX151" s="172"/>
    </row>
    <row r="152" spans="1:154" s="173" customFormat="1" x14ac:dyDescent="0.25">
      <c r="A152" s="169"/>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170"/>
      <c r="CJ152" s="170"/>
      <c r="CK152" s="170"/>
      <c r="CL152" s="170"/>
      <c r="CM152" s="170"/>
      <c r="CN152" s="170"/>
      <c r="CO152" s="170"/>
      <c r="CP152" s="170"/>
      <c r="CQ152" s="170"/>
      <c r="CR152" s="170"/>
      <c r="CS152" s="170"/>
      <c r="CT152" s="170"/>
      <c r="CU152" s="170"/>
      <c r="CV152" s="170"/>
      <c r="CW152" s="170"/>
      <c r="CX152" s="170"/>
      <c r="CY152" s="170"/>
      <c r="CZ152" s="170"/>
      <c r="DA152" s="170"/>
      <c r="DB152" s="170"/>
      <c r="DC152" s="170"/>
      <c r="DD152" s="170"/>
      <c r="DE152" s="170"/>
      <c r="DF152" s="170"/>
      <c r="DG152" s="170"/>
      <c r="DH152" s="170"/>
      <c r="DI152" s="170"/>
      <c r="DJ152" s="170"/>
      <c r="DK152" s="170"/>
      <c r="DL152" s="170"/>
      <c r="DM152" s="170"/>
      <c r="DN152" s="170"/>
      <c r="DO152" s="170"/>
      <c r="DP152" s="170"/>
      <c r="DQ152" s="170"/>
      <c r="DR152" s="170"/>
      <c r="DS152" s="170"/>
      <c r="DT152" s="170"/>
      <c r="DU152" s="170"/>
      <c r="DV152" s="170"/>
      <c r="DW152" s="170"/>
      <c r="DX152" s="170"/>
      <c r="DY152" s="170"/>
      <c r="DZ152" s="170"/>
      <c r="EA152" s="170"/>
      <c r="EB152" s="170"/>
      <c r="EC152" s="170"/>
      <c r="ED152" s="170"/>
      <c r="EE152" s="170"/>
      <c r="EF152" s="170"/>
      <c r="EG152" s="170"/>
      <c r="EH152" s="170"/>
      <c r="EI152" s="170"/>
      <c r="EJ152" s="170"/>
      <c r="EK152" s="170"/>
      <c r="EL152" s="170"/>
      <c r="EM152" s="170"/>
      <c r="EN152" s="170"/>
      <c r="EO152" s="170"/>
      <c r="EP152" s="170"/>
      <c r="EQ152" s="170"/>
      <c r="ER152" s="185"/>
      <c r="ES152" s="185"/>
      <c r="ET152" s="171"/>
      <c r="EU152" s="172"/>
      <c r="EV152" s="172"/>
      <c r="EW152" s="172"/>
      <c r="EX152" s="172"/>
    </row>
    <row r="153" spans="1:154" s="173" customFormat="1" x14ac:dyDescent="0.25">
      <c r="A153" s="169"/>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170"/>
      <c r="CJ153" s="170"/>
      <c r="CK153" s="170"/>
      <c r="CL153" s="170"/>
      <c r="CM153" s="170"/>
      <c r="CN153" s="170"/>
      <c r="CO153" s="170"/>
      <c r="CP153" s="170"/>
      <c r="CQ153" s="170"/>
      <c r="CR153" s="170"/>
      <c r="CS153" s="170"/>
      <c r="CT153" s="170"/>
      <c r="CU153" s="170"/>
      <c r="CV153" s="170"/>
      <c r="CW153" s="170"/>
      <c r="CX153" s="170"/>
      <c r="CY153" s="170"/>
      <c r="CZ153" s="170"/>
      <c r="DA153" s="170"/>
      <c r="DB153" s="170"/>
      <c r="DC153" s="170"/>
      <c r="DD153" s="170"/>
      <c r="DE153" s="170"/>
      <c r="DF153" s="170"/>
      <c r="DG153" s="170"/>
      <c r="DH153" s="170"/>
      <c r="DI153" s="170"/>
      <c r="DJ153" s="170"/>
      <c r="DK153" s="170"/>
      <c r="DL153" s="170"/>
      <c r="DM153" s="170"/>
      <c r="DN153" s="170"/>
      <c r="DO153" s="170"/>
      <c r="DP153" s="170"/>
      <c r="DQ153" s="170"/>
      <c r="DR153" s="170"/>
      <c r="DS153" s="170"/>
      <c r="DT153" s="170"/>
      <c r="DU153" s="170"/>
      <c r="DV153" s="170"/>
      <c r="DW153" s="170"/>
      <c r="DX153" s="170"/>
      <c r="DY153" s="170"/>
      <c r="DZ153" s="170"/>
      <c r="EA153" s="170"/>
      <c r="EB153" s="170"/>
      <c r="EC153" s="170"/>
      <c r="ED153" s="170"/>
      <c r="EE153" s="170"/>
      <c r="EF153" s="170"/>
      <c r="EG153" s="170"/>
      <c r="EH153" s="170"/>
      <c r="EI153" s="170"/>
      <c r="EJ153" s="170"/>
      <c r="EK153" s="170"/>
      <c r="EL153" s="170"/>
      <c r="EM153" s="170"/>
      <c r="EN153" s="170"/>
      <c r="EO153" s="170"/>
      <c r="EP153" s="170"/>
      <c r="EQ153" s="170"/>
      <c r="ER153" s="185"/>
      <c r="ES153" s="185"/>
      <c r="ET153" s="171"/>
      <c r="EU153" s="172"/>
      <c r="EV153" s="172"/>
      <c r="EW153" s="172"/>
      <c r="EX153" s="172"/>
    </row>
    <row r="154" spans="1:154" s="173" customFormat="1" x14ac:dyDescent="0.25">
      <c r="A154" s="169"/>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170"/>
      <c r="CJ154" s="170"/>
      <c r="CK154" s="170"/>
      <c r="CL154" s="170"/>
      <c r="CM154" s="170"/>
      <c r="CN154" s="170"/>
      <c r="CO154" s="170"/>
      <c r="CP154" s="170"/>
      <c r="CQ154" s="170"/>
      <c r="CR154" s="170"/>
      <c r="CS154" s="170"/>
      <c r="CT154" s="170"/>
      <c r="CU154" s="170"/>
      <c r="CV154" s="170"/>
      <c r="CW154" s="170"/>
      <c r="CX154" s="170"/>
      <c r="CY154" s="170"/>
      <c r="CZ154" s="170"/>
      <c r="DA154" s="170"/>
      <c r="DB154" s="170"/>
      <c r="DC154" s="170"/>
      <c r="DD154" s="170"/>
      <c r="DE154" s="170"/>
      <c r="DF154" s="170"/>
      <c r="DG154" s="170"/>
      <c r="DH154" s="170"/>
      <c r="DI154" s="170"/>
      <c r="DJ154" s="170"/>
      <c r="DK154" s="170"/>
      <c r="DL154" s="170"/>
      <c r="DM154" s="170"/>
      <c r="DN154" s="170"/>
      <c r="DO154" s="170"/>
      <c r="DP154" s="170"/>
      <c r="DQ154" s="170"/>
      <c r="DR154" s="170"/>
      <c r="DS154" s="170"/>
      <c r="DT154" s="170"/>
      <c r="DU154" s="170"/>
      <c r="DV154" s="170"/>
      <c r="DW154" s="170"/>
      <c r="DX154" s="170"/>
      <c r="DY154" s="170"/>
      <c r="DZ154" s="170"/>
      <c r="EA154" s="170"/>
      <c r="EB154" s="170"/>
      <c r="EC154" s="170"/>
      <c r="ED154" s="170"/>
      <c r="EE154" s="170"/>
      <c r="EF154" s="170"/>
      <c r="EG154" s="170"/>
      <c r="EH154" s="170"/>
      <c r="EI154" s="170"/>
      <c r="EJ154" s="170"/>
      <c r="EK154" s="170"/>
      <c r="EL154" s="170"/>
      <c r="EM154" s="170"/>
      <c r="EN154" s="170"/>
      <c r="EO154" s="170"/>
      <c r="EP154" s="170"/>
      <c r="EQ154" s="170"/>
      <c r="ER154" s="185"/>
      <c r="ES154" s="185"/>
      <c r="ET154" s="171"/>
      <c r="EU154" s="172"/>
      <c r="EV154" s="172"/>
      <c r="EW154" s="172"/>
      <c r="EX154" s="172"/>
    </row>
    <row r="155" spans="1:154" s="173" customFormat="1" x14ac:dyDescent="0.25">
      <c r="A155" s="169"/>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170"/>
      <c r="CJ155" s="170"/>
      <c r="CK155" s="170"/>
      <c r="CL155" s="170"/>
      <c r="CM155" s="170"/>
      <c r="CN155" s="170"/>
      <c r="CO155" s="170"/>
      <c r="CP155" s="170"/>
      <c r="CQ155" s="170"/>
      <c r="CR155" s="170"/>
      <c r="CS155" s="170"/>
      <c r="CT155" s="170"/>
      <c r="CU155" s="170"/>
      <c r="CV155" s="170"/>
      <c r="CW155" s="170"/>
      <c r="CX155" s="170"/>
      <c r="CY155" s="170"/>
      <c r="CZ155" s="170"/>
      <c r="DA155" s="170"/>
      <c r="DB155" s="170"/>
      <c r="DC155" s="170"/>
      <c r="DD155" s="170"/>
      <c r="DE155" s="170"/>
      <c r="DF155" s="170"/>
      <c r="DG155" s="170"/>
      <c r="DH155" s="170"/>
      <c r="DI155" s="170"/>
      <c r="DJ155" s="170"/>
      <c r="DK155" s="170"/>
      <c r="DL155" s="170"/>
      <c r="DM155" s="170"/>
      <c r="DN155" s="170"/>
      <c r="DO155" s="170"/>
      <c r="DP155" s="170"/>
      <c r="DQ155" s="170"/>
      <c r="DR155" s="170"/>
      <c r="DS155" s="170"/>
      <c r="DT155" s="170"/>
      <c r="DU155" s="170"/>
      <c r="DV155" s="170"/>
      <c r="DW155" s="170"/>
      <c r="DX155" s="170"/>
      <c r="DY155" s="170"/>
      <c r="DZ155" s="170"/>
      <c r="EA155" s="170"/>
      <c r="EB155" s="170"/>
      <c r="EC155" s="170"/>
      <c r="ED155" s="170"/>
      <c r="EE155" s="170"/>
      <c r="EF155" s="170"/>
      <c r="EG155" s="170"/>
      <c r="EH155" s="170"/>
      <c r="EI155" s="170"/>
      <c r="EJ155" s="170"/>
      <c r="EK155" s="170"/>
      <c r="EL155" s="170"/>
      <c r="EM155" s="170"/>
      <c r="EN155" s="170"/>
      <c r="EO155" s="170"/>
      <c r="EP155" s="170"/>
      <c r="EQ155" s="170"/>
      <c r="ER155" s="185"/>
      <c r="ES155" s="185"/>
      <c r="ET155" s="171"/>
      <c r="EU155" s="172"/>
      <c r="EV155" s="172"/>
      <c r="EW155" s="172"/>
      <c r="EX155" s="172"/>
    </row>
    <row r="156" spans="1:154" s="173" customFormat="1" x14ac:dyDescent="0.25">
      <c r="A156" s="169"/>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170"/>
      <c r="CJ156" s="170"/>
      <c r="CK156" s="170"/>
      <c r="CL156" s="170"/>
      <c r="CM156" s="170"/>
      <c r="CN156" s="170"/>
      <c r="CO156" s="170"/>
      <c r="CP156" s="170"/>
      <c r="CQ156" s="170"/>
      <c r="CR156" s="170"/>
      <c r="CS156" s="170"/>
      <c r="CT156" s="170"/>
      <c r="CU156" s="170"/>
      <c r="CV156" s="170"/>
      <c r="CW156" s="170"/>
      <c r="CX156" s="170"/>
      <c r="CY156" s="170"/>
      <c r="CZ156" s="170"/>
      <c r="DA156" s="170"/>
      <c r="DB156" s="170"/>
      <c r="DC156" s="170"/>
      <c r="DD156" s="170"/>
      <c r="DE156" s="170"/>
      <c r="DF156" s="170"/>
      <c r="DG156" s="170"/>
      <c r="DH156" s="170"/>
      <c r="DI156" s="170"/>
      <c r="DJ156" s="170"/>
      <c r="DK156" s="170"/>
      <c r="DL156" s="170"/>
      <c r="DM156" s="170"/>
      <c r="DN156" s="170"/>
      <c r="DO156" s="170"/>
      <c r="DP156" s="170"/>
      <c r="DQ156" s="170"/>
      <c r="DR156" s="170"/>
      <c r="DS156" s="170"/>
      <c r="DT156" s="170"/>
      <c r="DU156" s="170"/>
      <c r="DV156" s="170"/>
      <c r="DW156" s="170"/>
      <c r="DX156" s="170"/>
      <c r="DY156" s="170"/>
      <c r="DZ156" s="170"/>
      <c r="EA156" s="170"/>
      <c r="EB156" s="170"/>
      <c r="EC156" s="170"/>
      <c r="ED156" s="170"/>
      <c r="EE156" s="170"/>
      <c r="EF156" s="170"/>
      <c r="EG156" s="170"/>
      <c r="EH156" s="170"/>
      <c r="EI156" s="170"/>
      <c r="EJ156" s="170"/>
      <c r="EK156" s="170"/>
      <c r="EL156" s="170"/>
      <c r="EM156" s="170"/>
      <c r="EN156" s="170"/>
      <c r="EO156" s="170"/>
      <c r="EP156" s="170"/>
      <c r="EQ156" s="170"/>
      <c r="ER156" s="185"/>
      <c r="ES156" s="185"/>
      <c r="ET156" s="171"/>
      <c r="EU156" s="172"/>
      <c r="EV156" s="172"/>
      <c r="EW156" s="172"/>
      <c r="EX156" s="172"/>
    </row>
    <row r="157" spans="1:154" s="173" customFormat="1" x14ac:dyDescent="0.25">
      <c r="A157" s="169"/>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170"/>
      <c r="CJ157" s="170"/>
      <c r="CK157" s="170"/>
      <c r="CL157" s="170"/>
      <c r="CM157" s="170"/>
      <c r="CN157" s="170"/>
      <c r="CO157" s="170"/>
      <c r="CP157" s="170"/>
      <c r="CQ157" s="170"/>
      <c r="CR157" s="170"/>
      <c r="CS157" s="170"/>
      <c r="CT157" s="170"/>
      <c r="CU157" s="170"/>
      <c r="CV157" s="170"/>
      <c r="CW157" s="170"/>
      <c r="CX157" s="170"/>
      <c r="CY157" s="170"/>
      <c r="CZ157" s="170"/>
      <c r="DA157" s="170"/>
      <c r="DB157" s="170"/>
      <c r="DC157" s="170"/>
      <c r="DD157" s="170"/>
      <c r="DE157" s="170"/>
      <c r="DF157" s="170"/>
      <c r="DG157" s="170"/>
      <c r="DH157" s="170"/>
      <c r="DI157" s="170"/>
      <c r="DJ157" s="170"/>
      <c r="DK157" s="170"/>
      <c r="DL157" s="170"/>
      <c r="DM157" s="170"/>
      <c r="DN157" s="170"/>
      <c r="DO157" s="170"/>
      <c r="DP157" s="170"/>
      <c r="DQ157" s="170"/>
      <c r="DR157" s="170"/>
      <c r="DS157" s="170"/>
      <c r="DT157" s="170"/>
      <c r="DU157" s="170"/>
      <c r="DV157" s="170"/>
      <c r="DW157" s="170"/>
      <c r="DX157" s="170"/>
      <c r="DY157" s="170"/>
      <c r="DZ157" s="170"/>
      <c r="EA157" s="170"/>
      <c r="EB157" s="170"/>
      <c r="EC157" s="170"/>
      <c r="ED157" s="170"/>
      <c r="EE157" s="170"/>
      <c r="EF157" s="170"/>
      <c r="EG157" s="170"/>
      <c r="EH157" s="170"/>
      <c r="EI157" s="170"/>
      <c r="EJ157" s="170"/>
      <c r="EK157" s="170"/>
      <c r="EL157" s="170"/>
      <c r="EM157" s="170"/>
      <c r="EN157" s="170"/>
      <c r="EO157" s="170"/>
      <c r="EP157" s="170"/>
      <c r="EQ157" s="170"/>
      <c r="ER157" s="185"/>
      <c r="ES157" s="185"/>
      <c r="ET157" s="171"/>
      <c r="EU157" s="172"/>
      <c r="EV157" s="172"/>
      <c r="EW157" s="172"/>
      <c r="EX157" s="172"/>
    </row>
    <row r="158" spans="1:154" s="173" customFormat="1" x14ac:dyDescent="0.25">
      <c r="A158" s="169"/>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170"/>
      <c r="CJ158" s="170"/>
      <c r="CK158" s="170"/>
      <c r="CL158" s="170"/>
      <c r="CM158" s="170"/>
      <c r="CN158" s="170"/>
      <c r="CO158" s="170"/>
      <c r="CP158" s="170"/>
      <c r="CQ158" s="170"/>
      <c r="CR158" s="170"/>
      <c r="CS158" s="170"/>
      <c r="CT158" s="170"/>
      <c r="CU158" s="170"/>
      <c r="CV158" s="170"/>
      <c r="CW158" s="170"/>
      <c r="CX158" s="170"/>
      <c r="CY158" s="170"/>
      <c r="CZ158" s="170"/>
      <c r="DA158" s="170"/>
      <c r="DB158" s="170"/>
      <c r="DC158" s="170"/>
      <c r="DD158" s="170"/>
      <c r="DE158" s="170"/>
      <c r="DF158" s="170"/>
      <c r="DG158" s="170"/>
      <c r="DH158" s="170"/>
      <c r="DI158" s="170"/>
      <c r="DJ158" s="170"/>
      <c r="DK158" s="170"/>
      <c r="DL158" s="170"/>
      <c r="DM158" s="170"/>
      <c r="DN158" s="170"/>
      <c r="DO158" s="170"/>
      <c r="DP158" s="170"/>
      <c r="DQ158" s="170"/>
      <c r="DR158" s="170"/>
      <c r="DS158" s="170"/>
      <c r="DT158" s="170"/>
      <c r="DU158" s="170"/>
      <c r="DV158" s="170"/>
      <c r="DW158" s="170"/>
      <c r="DX158" s="170"/>
      <c r="DY158" s="170"/>
      <c r="DZ158" s="170"/>
      <c r="EA158" s="170"/>
      <c r="EB158" s="170"/>
      <c r="EC158" s="170"/>
      <c r="ED158" s="170"/>
      <c r="EE158" s="170"/>
      <c r="EF158" s="170"/>
      <c r="EG158" s="170"/>
      <c r="EH158" s="170"/>
      <c r="EI158" s="170"/>
      <c r="EJ158" s="170"/>
      <c r="EK158" s="170"/>
      <c r="EL158" s="170"/>
      <c r="EM158" s="170"/>
      <c r="EN158" s="170"/>
      <c r="EO158" s="170"/>
      <c r="EP158" s="170"/>
      <c r="EQ158" s="170"/>
      <c r="ER158" s="185"/>
      <c r="ES158" s="185"/>
      <c r="ET158" s="171"/>
      <c r="EU158" s="172"/>
      <c r="EV158" s="172"/>
      <c r="EW158" s="172"/>
      <c r="EX158" s="172"/>
    </row>
    <row r="159" spans="1:154" s="173" customFormat="1" x14ac:dyDescent="0.25">
      <c r="A159" s="169"/>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170"/>
      <c r="CJ159" s="170"/>
      <c r="CK159" s="170"/>
      <c r="CL159" s="170"/>
      <c r="CM159" s="170"/>
      <c r="CN159" s="170"/>
      <c r="CO159" s="170"/>
      <c r="CP159" s="170"/>
      <c r="CQ159" s="170"/>
      <c r="CR159" s="170"/>
      <c r="CS159" s="170"/>
      <c r="CT159" s="170"/>
      <c r="CU159" s="170"/>
      <c r="CV159" s="170"/>
      <c r="CW159" s="170"/>
      <c r="CX159" s="170"/>
      <c r="CY159" s="170"/>
      <c r="CZ159" s="170"/>
      <c r="DA159" s="170"/>
      <c r="DB159" s="170"/>
      <c r="DC159" s="170"/>
      <c r="DD159" s="170"/>
      <c r="DE159" s="170"/>
      <c r="DF159" s="170"/>
      <c r="DG159" s="170"/>
      <c r="DH159" s="170"/>
      <c r="DI159" s="170"/>
      <c r="DJ159" s="170"/>
      <c r="DK159" s="170"/>
      <c r="DL159" s="170"/>
      <c r="DM159" s="170"/>
      <c r="DN159" s="170"/>
      <c r="DO159" s="170"/>
      <c r="DP159" s="170"/>
      <c r="DQ159" s="170"/>
      <c r="DR159" s="170"/>
      <c r="DS159" s="170"/>
      <c r="DT159" s="170"/>
      <c r="DU159" s="170"/>
      <c r="DV159" s="170"/>
      <c r="DW159" s="170"/>
      <c r="DX159" s="170"/>
      <c r="DY159" s="170"/>
      <c r="DZ159" s="170"/>
      <c r="EA159" s="170"/>
      <c r="EB159" s="170"/>
      <c r="EC159" s="170"/>
      <c r="ED159" s="170"/>
      <c r="EE159" s="170"/>
      <c r="EF159" s="170"/>
      <c r="EG159" s="170"/>
      <c r="EH159" s="170"/>
      <c r="EI159" s="170"/>
      <c r="EJ159" s="170"/>
      <c r="EK159" s="170"/>
      <c r="EL159" s="170"/>
      <c r="EM159" s="170"/>
      <c r="EN159" s="170"/>
      <c r="EO159" s="170"/>
      <c r="EP159" s="170"/>
      <c r="EQ159" s="170"/>
      <c r="ER159" s="185"/>
      <c r="ES159" s="185"/>
      <c r="ET159" s="171"/>
      <c r="EU159" s="172"/>
      <c r="EV159" s="172"/>
      <c r="EW159" s="172"/>
      <c r="EX159" s="172"/>
    </row>
    <row r="160" spans="1:154" s="173" customFormat="1" x14ac:dyDescent="0.25">
      <c r="A160" s="169"/>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c r="CS160" s="170"/>
      <c r="CT160" s="170"/>
      <c r="CU160" s="170"/>
      <c r="CV160" s="170"/>
      <c r="CW160" s="170"/>
      <c r="CX160" s="170"/>
      <c r="CY160" s="170"/>
      <c r="CZ160" s="170"/>
      <c r="DA160" s="170"/>
      <c r="DB160" s="170"/>
      <c r="DC160" s="170"/>
      <c r="DD160" s="170"/>
      <c r="DE160" s="170"/>
      <c r="DF160" s="170"/>
      <c r="DG160" s="170"/>
      <c r="DH160" s="170"/>
      <c r="DI160" s="170"/>
      <c r="DJ160" s="170"/>
      <c r="DK160" s="170"/>
      <c r="DL160" s="170"/>
      <c r="DM160" s="170"/>
      <c r="DN160" s="170"/>
      <c r="DO160" s="170"/>
      <c r="DP160" s="170"/>
      <c r="DQ160" s="170"/>
      <c r="DR160" s="170"/>
      <c r="DS160" s="170"/>
      <c r="DT160" s="170"/>
      <c r="DU160" s="170"/>
      <c r="DV160" s="170"/>
      <c r="DW160" s="170"/>
      <c r="DX160" s="170"/>
      <c r="DY160" s="170"/>
      <c r="DZ160" s="170"/>
      <c r="EA160" s="170"/>
      <c r="EB160" s="170"/>
      <c r="EC160" s="170"/>
      <c r="ED160" s="170"/>
      <c r="EE160" s="170"/>
      <c r="EF160" s="170"/>
      <c r="EG160" s="170"/>
      <c r="EH160" s="170"/>
      <c r="EI160" s="170"/>
      <c r="EJ160" s="170"/>
      <c r="EK160" s="170"/>
      <c r="EL160" s="170"/>
      <c r="EM160" s="170"/>
      <c r="EN160" s="170"/>
      <c r="EO160" s="170"/>
      <c r="EP160" s="170"/>
      <c r="EQ160" s="170"/>
      <c r="ER160" s="185"/>
      <c r="ES160" s="185"/>
      <c r="ET160" s="171"/>
      <c r="EU160" s="172"/>
      <c r="EV160" s="172"/>
      <c r="EW160" s="172"/>
      <c r="EX160" s="172"/>
    </row>
    <row r="161" spans="1:154" s="173" customFormat="1" x14ac:dyDescent="0.25">
      <c r="A161" s="169"/>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170"/>
      <c r="CJ161" s="170"/>
      <c r="CK161" s="170"/>
      <c r="CL161" s="170"/>
      <c r="CM161" s="170"/>
      <c r="CN161" s="170"/>
      <c r="CO161" s="170"/>
      <c r="CP161" s="170"/>
      <c r="CQ161" s="170"/>
      <c r="CR161" s="170"/>
      <c r="CS161" s="170"/>
      <c r="CT161" s="170"/>
      <c r="CU161" s="170"/>
      <c r="CV161" s="170"/>
      <c r="CW161" s="170"/>
      <c r="CX161" s="170"/>
      <c r="CY161" s="170"/>
      <c r="CZ161" s="170"/>
      <c r="DA161" s="170"/>
      <c r="DB161" s="170"/>
      <c r="DC161" s="170"/>
      <c r="DD161" s="170"/>
      <c r="DE161" s="170"/>
      <c r="DF161" s="170"/>
      <c r="DG161" s="170"/>
      <c r="DH161" s="170"/>
      <c r="DI161" s="170"/>
      <c r="DJ161" s="170"/>
      <c r="DK161" s="170"/>
      <c r="DL161" s="170"/>
      <c r="DM161" s="170"/>
      <c r="DN161" s="170"/>
      <c r="DO161" s="170"/>
      <c r="DP161" s="170"/>
      <c r="DQ161" s="170"/>
      <c r="DR161" s="170"/>
      <c r="DS161" s="170"/>
      <c r="DT161" s="170"/>
      <c r="DU161" s="170"/>
      <c r="DV161" s="170"/>
      <c r="DW161" s="170"/>
      <c r="DX161" s="170"/>
      <c r="DY161" s="170"/>
      <c r="DZ161" s="170"/>
      <c r="EA161" s="170"/>
      <c r="EB161" s="170"/>
      <c r="EC161" s="170"/>
      <c r="ED161" s="170"/>
      <c r="EE161" s="170"/>
      <c r="EF161" s="170"/>
      <c r="EG161" s="170"/>
      <c r="EH161" s="170"/>
      <c r="EI161" s="170"/>
      <c r="EJ161" s="170"/>
      <c r="EK161" s="170"/>
      <c r="EL161" s="170"/>
      <c r="EM161" s="170"/>
      <c r="EN161" s="170"/>
      <c r="EO161" s="170"/>
      <c r="EP161" s="170"/>
      <c r="EQ161" s="170"/>
      <c r="ER161" s="185"/>
      <c r="ES161" s="185"/>
      <c r="ET161" s="171"/>
      <c r="EU161" s="172"/>
      <c r="EV161" s="172"/>
      <c r="EW161" s="172"/>
      <c r="EX161" s="172"/>
    </row>
    <row r="162" spans="1:154" s="173" customFormat="1" x14ac:dyDescent="0.25">
      <c r="A162" s="169"/>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170"/>
      <c r="CJ162" s="170"/>
      <c r="CK162" s="170"/>
      <c r="CL162" s="170"/>
      <c r="CM162" s="170"/>
      <c r="CN162" s="170"/>
      <c r="CO162" s="170"/>
      <c r="CP162" s="170"/>
      <c r="CQ162" s="170"/>
      <c r="CR162" s="170"/>
      <c r="CS162" s="170"/>
      <c r="CT162" s="170"/>
      <c r="CU162" s="170"/>
      <c r="CV162" s="170"/>
      <c r="CW162" s="170"/>
      <c r="CX162" s="170"/>
      <c r="CY162" s="170"/>
      <c r="CZ162" s="170"/>
      <c r="DA162" s="170"/>
      <c r="DB162" s="170"/>
      <c r="DC162" s="170"/>
      <c r="DD162" s="170"/>
      <c r="DE162" s="170"/>
      <c r="DF162" s="170"/>
      <c r="DG162" s="170"/>
      <c r="DH162" s="170"/>
      <c r="DI162" s="170"/>
      <c r="DJ162" s="170"/>
      <c r="DK162" s="170"/>
      <c r="DL162" s="170"/>
      <c r="DM162" s="170"/>
      <c r="DN162" s="170"/>
      <c r="DO162" s="170"/>
      <c r="DP162" s="170"/>
      <c r="DQ162" s="170"/>
      <c r="DR162" s="170"/>
      <c r="DS162" s="170"/>
      <c r="DT162" s="170"/>
      <c r="DU162" s="170"/>
      <c r="DV162" s="170"/>
      <c r="DW162" s="170"/>
      <c r="DX162" s="170"/>
      <c r="DY162" s="170"/>
      <c r="DZ162" s="170"/>
      <c r="EA162" s="170"/>
      <c r="EB162" s="170"/>
      <c r="EC162" s="170"/>
      <c r="ED162" s="170"/>
      <c r="EE162" s="170"/>
      <c r="EF162" s="170"/>
      <c r="EG162" s="170"/>
      <c r="EH162" s="170"/>
      <c r="EI162" s="170"/>
      <c r="EJ162" s="170"/>
      <c r="EK162" s="170"/>
      <c r="EL162" s="170"/>
      <c r="EM162" s="170"/>
      <c r="EN162" s="170"/>
      <c r="EO162" s="170"/>
      <c r="EP162" s="170"/>
      <c r="EQ162" s="170"/>
      <c r="ER162" s="185"/>
      <c r="ES162" s="185"/>
      <c r="ET162" s="171"/>
      <c r="EU162" s="172"/>
      <c r="EV162" s="172"/>
      <c r="EW162" s="172"/>
      <c r="EX162" s="172"/>
    </row>
    <row r="163" spans="1:154" s="173" customFormat="1" x14ac:dyDescent="0.25">
      <c r="A163" s="169"/>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170"/>
      <c r="BJ163" s="170"/>
      <c r="BK163" s="170"/>
      <c r="BL163" s="170"/>
      <c r="BM163" s="170"/>
      <c r="BN163" s="170"/>
      <c r="BO163" s="170"/>
      <c r="BP163" s="170"/>
      <c r="BQ163" s="170"/>
      <c r="BR163" s="170"/>
      <c r="BS163" s="170"/>
      <c r="BT163" s="170"/>
      <c r="BU163" s="170"/>
      <c r="BV163" s="170"/>
      <c r="BW163" s="170"/>
      <c r="BX163" s="170"/>
      <c r="BY163" s="170"/>
      <c r="BZ163" s="170"/>
      <c r="CA163" s="170"/>
      <c r="CB163" s="170"/>
      <c r="CC163" s="170"/>
      <c r="CD163" s="170"/>
      <c r="CE163" s="170"/>
      <c r="CF163" s="170"/>
      <c r="CG163" s="170"/>
      <c r="CH163" s="170"/>
      <c r="CI163" s="170"/>
      <c r="CJ163" s="170"/>
      <c r="CK163" s="170"/>
      <c r="CL163" s="170"/>
      <c r="CM163" s="170"/>
      <c r="CN163" s="170"/>
      <c r="CO163" s="170"/>
      <c r="CP163" s="170"/>
      <c r="CQ163" s="170"/>
      <c r="CR163" s="170"/>
      <c r="CS163" s="170"/>
      <c r="CT163" s="170"/>
      <c r="CU163" s="170"/>
      <c r="CV163" s="170"/>
      <c r="CW163" s="170"/>
      <c r="CX163" s="170"/>
      <c r="CY163" s="170"/>
      <c r="CZ163" s="170"/>
      <c r="DA163" s="170"/>
      <c r="DB163" s="170"/>
      <c r="DC163" s="170"/>
      <c r="DD163" s="170"/>
      <c r="DE163" s="170"/>
      <c r="DF163" s="170"/>
      <c r="DG163" s="170"/>
      <c r="DH163" s="170"/>
      <c r="DI163" s="170"/>
      <c r="DJ163" s="170"/>
      <c r="DK163" s="170"/>
      <c r="DL163" s="170"/>
      <c r="DM163" s="170"/>
      <c r="DN163" s="170"/>
      <c r="DO163" s="170"/>
      <c r="DP163" s="170"/>
      <c r="DQ163" s="170"/>
      <c r="DR163" s="170"/>
      <c r="DS163" s="170"/>
      <c r="DT163" s="170"/>
      <c r="DU163" s="170"/>
      <c r="DV163" s="170"/>
      <c r="DW163" s="170"/>
      <c r="DX163" s="170"/>
      <c r="DY163" s="170"/>
      <c r="DZ163" s="170"/>
      <c r="EA163" s="170"/>
      <c r="EB163" s="170"/>
      <c r="EC163" s="170"/>
      <c r="ED163" s="170"/>
      <c r="EE163" s="170"/>
      <c r="EF163" s="170"/>
      <c r="EG163" s="170"/>
      <c r="EH163" s="170"/>
      <c r="EI163" s="170"/>
      <c r="EJ163" s="170"/>
      <c r="EK163" s="170"/>
      <c r="EL163" s="170"/>
      <c r="EM163" s="170"/>
      <c r="EN163" s="170"/>
      <c r="EO163" s="170"/>
      <c r="EP163" s="170"/>
      <c r="EQ163" s="170"/>
      <c r="ER163" s="185"/>
      <c r="ES163" s="185"/>
      <c r="ET163" s="171"/>
      <c r="EU163" s="172"/>
      <c r="EV163" s="172"/>
      <c r="EW163" s="172"/>
      <c r="EX163" s="172"/>
    </row>
    <row r="164" spans="1:154" s="173" customFormat="1" x14ac:dyDescent="0.25">
      <c r="A164" s="169"/>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170"/>
      <c r="BJ164" s="170"/>
      <c r="BK164" s="170"/>
      <c r="BL164" s="170"/>
      <c r="BM164" s="170"/>
      <c r="BN164" s="170"/>
      <c r="BO164" s="170"/>
      <c r="BP164" s="170"/>
      <c r="BQ164" s="170"/>
      <c r="BR164" s="170"/>
      <c r="BS164" s="170"/>
      <c r="BT164" s="170"/>
      <c r="BU164" s="170"/>
      <c r="BV164" s="170"/>
      <c r="BW164" s="170"/>
      <c r="BX164" s="170"/>
      <c r="BY164" s="170"/>
      <c r="BZ164" s="170"/>
      <c r="CA164" s="170"/>
      <c r="CB164" s="170"/>
      <c r="CC164" s="170"/>
      <c r="CD164" s="170"/>
      <c r="CE164" s="170"/>
      <c r="CF164" s="170"/>
      <c r="CG164" s="170"/>
      <c r="CH164" s="170"/>
      <c r="CI164" s="170"/>
      <c r="CJ164" s="170"/>
      <c r="CK164" s="170"/>
      <c r="CL164" s="170"/>
      <c r="CM164" s="170"/>
      <c r="CN164" s="170"/>
      <c r="CO164" s="170"/>
      <c r="CP164" s="170"/>
      <c r="CQ164" s="170"/>
      <c r="CR164" s="170"/>
      <c r="CS164" s="170"/>
      <c r="CT164" s="170"/>
      <c r="CU164" s="170"/>
      <c r="CV164" s="170"/>
      <c r="CW164" s="170"/>
      <c r="CX164" s="170"/>
      <c r="CY164" s="170"/>
      <c r="CZ164" s="170"/>
      <c r="DA164" s="170"/>
      <c r="DB164" s="170"/>
      <c r="DC164" s="170"/>
      <c r="DD164" s="170"/>
      <c r="DE164" s="170"/>
      <c r="DF164" s="170"/>
      <c r="DG164" s="170"/>
      <c r="DH164" s="170"/>
      <c r="DI164" s="170"/>
      <c r="DJ164" s="170"/>
      <c r="DK164" s="170"/>
      <c r="DL164" s="170"/>
      <c r="DM164" s="170"/>
      <c r="DN164" s="170"/>
      <c r="DO164" s="170"/>
      <c r="DP164" s="170"/>
      <c r="DQ164" s="170"/>
      <c r="DR164" s="170"/>
      <c r="DS164" s="170"/>
      <c r="DT164" s="170"/>
      <c r="DU164" s="170"/>
      <c r="DV164" s="170"/>
      <c r="DW164" s="170"/>
      <c r="DX164" s="170"/>
      <c r="DY164" s="170"/>
      <c r="DZ164" s="170"/>
      <c r="EA164" s="170"/>
      <c r="EB164" s="170"/>
      <c r="EC164" s="170"/>
      <c r="ED164" s="170"/>
      <c r="EE164" s="170"/>
      <c r="EF164" s="170"/>
      <c r="EG164" s="170"/>
      <c r="EH164" s="170"/>
      <c r="EI164" s="170"/>
      <c r="EJ164" s="170"/>
      <c r="EK164" s="170"/>
      <c r="EL164" s="170"/>
      <c r="EM164" s="170"/>
      <c r="EN164" s="170"/>
      <c r="EO164" s="170"/>
      <c r="EP164" s="170"/>
      <c r="EQ164" s="170"/>
      <c r="ER164" s="185"/>
      <c r="ES164" s="185"/>
      <c r="ET164" s="171"/>
      <c r="EU164" s="172"/>
      <c r="EV164" s="172"/>
      <c r="EW164" s="172"/>
      <c r="EX164" s="172"/>
    </row>
    <row r="165" spans="1:154" s="173" customFormat="1" x14ac:dyDescent="0.25">
      <c r="A165" s="169"/>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170"/>
      <c r="BJ165" s="170"/>
      <c r="BK165" s="170"/>
      <c r="BL165" s="170"/>
      <c r="BM165" s="170"/>
      <c r="BN165" s="170"/>
      <c r="BO165" s="170"/>
      <c r="BP165" s="170"/>
      <c r="BQ165" s="170"/>
      <c r="BR165" s="170"/>
      <c r="BS165" s="170"/>
      <c r="BT165" s="170"/>
      <c r="BU165" s="170"/>
      <c r="BV165" s="170"/>
      <c r="BW165" s="170"/>
      <c r="BX165" s="170"/>
      <c r="BY165" s="170"/>
      <c r="BZ165" s="170"/>
      <c r="CA165" s="170"/>
      <c r="CB165" s="170"/>
      <c r="CC165" s="170"/>
      <c r="CD165" s="170"/>
      <c r="CE165" s="170"/>
      <c r="CF165" s="170"/>
      <c r="CG165" s="170"/>
      <c r="CH165" s="170"/>
      <c r="CI165" s="170"/>
      <c r="CJ165" s="170"/>
      <c r="CK165" s="170"/>
      <c r="CL165" s="170"/>
      <c r="CM165" s="170"/>
      <c r="CN165" s="170"/>
      <c r="CO165" s="170"/>
      <c r="CP165" s="170"/>
      <c r="CQ165" s="170"/>
      <c r="CR165" s="170"/>
      <c r="CS165" s="170"/>
      <c r="CT165" s="170"/>
      <c r="CU165" s="170"/>
      <c r="CV165" s="170"/>
      <c r="CW165" s="170"/>
      <c r="CX165" s="170"/>
      <c r="CY165" s="170"/>
      <c r="CZ165" s="170"/>
      <c r="DA165" s="170"/>
      <c r="DB165" s="170"/>
      <c r="DC165" s="170"/>
      <c r="DD165" s="170"/>
      <c r="DE165" s="170"/>
      <c r="DF165" s="170"/>
      <c r="DG165" s="170"/>
      <c r="DH165" s="170"/>
      <c r="DI165" s="170"/>
      <c r="DJ165" s="170"/>
      <c r="DK165" s="170"/>
      <c r="DL165" s="170"/>
      <c r="DM165" s="170"/>
      <c r="DN165" s="170"/>
      <c r="DO165" s="170"/>
      <c r="DP165" s="170"/>
      <c r="DQ165" s="170"/>
      <c r="DR165" s="170"/>
      <c r="DS165" s="170"/>
      <c r="DT165" s="170"/>
      <c r="DU165" s="170"/>
      <c r="DV165" s="170"/>
      <c r="DW165" s="170"/>
      <c r="DX165" s="170"/>
      <c r="DY165" s="170"/>
      <c r="DZ165" s="170"/>
      <c r="EA165" s="170"/>
      <c r="EB165" s="170"/>
      <c r="EC165" s="170"/>
      <c r="ED165" s="170"/>
      <c r="EE165" s="170"/>
      <c r="EF165" s="170"/>
      <c r="EG165" s="170"/>
      <c r="EH165" s="170"/>
      <c r="EI165" s="170"/>
      <c r="EJ165" s="170"/>
      <c r="EK165" s="170"/>
      <c r="EL165" s="170"/>
      <c r="EM165" s="170"/>
      <c r="EN165" s="170"/>
      <c r="EO165" s="170"/>
      <c r="EP165" s="170"/>
      <c r="EQ165" s="170"/>
      <c r="ER165" s="185"/>
      <c r="ES165" s="185"/>
      <c r="ET165" s="171"/>
      <c r="EU165" s="172"/>
      <c r="EV165" s="172"/>
      <c r="EW165" s="172"/>
      <c r="EX165" s="172"/>
    </row>
    <row r="166" spans="1:154" s="173" customFormat="1" x14ac:dyDescent="0.25">
      <c r="A166" s="169"/>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170"/>
      <c r="BJ166" s="170"/>
      <c r="BK166" s="170"/>
      <c r="BL166" s="170"/>
      <c r="BM166" s="170"/>
      <c r="BN166" s="170"/>
      <c r="BO166" s="170"/>
      <c r="BP166" s="170"/>
      <c r="BQ166" s="170"/>
      <c r="BR166" s="170"/>
      <c r="BS166" s="170"/>
      <c r="BT166" s="170"/>
      <c r="BU166" s="170"/>
      <c r="BV166" s="170"/>
      <c r="BW166" s="170"/>
      <c r="BX166" s="170"/>
      <c r="BY166" s="170"/>
      <c r="BZ166" s="170"/>
      <c r="CA166" s="170"/>
      <c r="CB166" s="170"/>
      <c r="CC166" s="170"/>
      <c r="CD166" s="170"/>
      <c r="CE166" s="170"/>
      <c r="CF166" s="170"/>
      <c r="CG166" s="170"/>
      <c r="CH166" s="170"/>
      <c r="CI166" s="170"/>
      <c r="CJ166" s="170"/>
      <c r="CK166" s="170"/>
      <c r="CL166" s="170"/>
      <c r="CM166" s="170"/>
      <c r="CN166" s="170"/>
      <c r="CO166" s="170"/>
      <c r="CP166" s="170"/>
      <c r="CQ166" s="170"/>
      <c r="CR166" s="170"/>
      <c r="CS166" s="170"/>
      <c r="CT166" s="170"/>
      <c r="CU166" s="170"/>
      <c r="CV166" s="170"/>
      <c r="CW166" s="170"/>
      <c r="CX166" s="170"/>
      <c r="CY166" s="170"/>
      <c r="CZ166" s="170"/>
      <c r="DA166" s="170"/>
      <c r="DB166" s="170"/>
      <c r="DC166" s="170"/>
      <c r="DD166" s="170"/>
      <c r="DE166" s="170"/>
      <c r="DF166" s="170"/>
      <c r="DG166" s="170"/>
      <c r="DH166" s="170"/>
      <c r="DI166" s="170"/>
      <c r="DJ166" s="170"/>
      <c r="DK166" s="170"/>
      <c r="DL166" s="170"/>
      <c r="DM166" s="170"/>
      <c r="DN166" s="170"/>
      <c r="DO166" s="170"/>
      <c r="DP166" s="170"/>
      <c r="DQ166" s="170"/>
      <c r="DR166" s="170"/>
      <c r="DS166" s="170"/>
      <c r="DT166" s="170"/>
      <c r="DU166" s="170"/>
      <c r="DV166" s="170"/>
      <c r="DW166" s="170"/>
      <c r="DX166" s="170"/>
      <c r="DY166" s="170"/>
      <c r="DZ166" s="170"/>
      <c r="EA166" s="170"/>
      <c r="EB166" s="170"/>
      <c r="EC166" s="170"/>
      <c r="ED166" s="170"/>
      <c r="EE166" s="170"/>
      <c r="EF166" s="170"/>
      <c r="EG166" s="170"/>
      <c r="EH166" s="170"/>
      <c r="EI166" s="170"/>
      <c r="EJ166" s="170"/>
      <c r="EK166" s="170"/>
      <c r="EL166" s="170"/>
      <c r="EM166" s="170"/>
      <c r="EN166" s="170"/>
      <c r="EO166" s="170"/>
      <c r="EP166" s="170"/>
      <c r="EQ166" s="170"/>
      <c r="ER166" s="185"/>
      <c r="ES166" s="185"/>
      <c r="ET166" s="171"/>
      <c r="EU166" s="172"/>
      <c r="EV166" s="172"/>
      <c r="EW166" s="172"/>
      <c r="EX166" s="172"/>
    </row>
    <row r="167" spans="1:154" s="173" customFormat="1" x14ac:dyDescent="0.25">
      <c r="A167" s="169"/>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170"/>
      <c r="BJ167" s="170"/>
      <c r="BK167" s="170"/>
      <c r="BL167" s="170"/>
      <c r="BM167" s="170"/>
      <c r="BN167" s="170"/>
      <c r="BO167" s="170"/>
      <c r="BP167" s="170"/>
      <c r="BQ167" s="170"/>
      <c r="BR167" s="170"/>
      <c r="BS167" s="170"/>
      <c r="BT167" s="170"/>
      <c r="BU167" s="170"/>
      <c r="BV167" s="170"/>
      <c r="BW167" s="170"/>
      <c r="BX167" s="170"/>
      <c r="BY167" s="170"/>
      <c r="BZ167" s="170"/>
      <c r="CA167" s="170"/>
      <c r="CB167" s="170"/>
      <c r="CC167" s="170"/>
      <c r="CD167" s="170"/>
      <c r="CE167" s="170"/>
      <c r="CF167" s="170"/>
      <c r="CG167" s="170"/>
      <c r="CH167" s="170"/>
      <c r="CI167" s="170"/>
      <c r="CJ167" s="170"/>
      <c r="CK167" s="170"/>
      <c r="CL167" s="170"/>
      <c r="CM167" s="170"/>
      <c r="CN167" s="170"/>
      <c r="CO167" s="170"/>
      <c r="CP167" s="170"/>
      <c r="CQ167" s="170"/>
      <c r="CR167" s="170"/>
      <c r="CS167" s="170"/>
      <c r="CT167" s="170"/>
      <c r="CU167" s="170"/>
      <c r="CV167" s="170"/>
      <c r="CW167" s="170"/>
      <c r="CX167" s="170"/>
      <c r="CY167" s="170"/>
      <c r="CZ167" s="170"/>
      <c r="DA167" s="170"/>
      <c r="DB167" s="170"/>
      <c r="DC167" s="170"/>
      <c r="DD167" s="170"/>
      <c r="DE167" s="170"/>
      <c r="DF167" s="170"/>
      <c r="DG167" s="170"/>
      <c r="DH167" s="170"/>
      <c r="DI167" s="170"/>
      <c r="DJ167" s="170"/>
      <c r="DK167" s="170"/>
      <c r="DL167" s="170"/>
      <c r="DM167" s="170"/>
      <c r="DN167" s="170"/>
      <c r="DO167" s="170"/>
      <c r="DP167" s="170"/>
      <c r="DQ167" s="170"/>
      <c r="DR167" s="170"/>
      <c r="DS167" s="170"/>
      <c r="DT167" s="170"/>
      <c r="DU167" s="170"/>
      <c r="DV167" s="170"/>
      <c r="DW167" s="170"/>
      <c r="DX167" s="170"/>
      <c r="DY167" s="170"/>
      <c r="DZ167" s="170"/>
      <c r="EA167" s="170"/>
      <c r="EB167" s="170"/>
      <c r="EC167" s="170"/>
      <c r="ED167" s="170"/>
      <c r="EE167" s="170"/>
      <c r="EF167" s="170"/>
      <c r="EG167" s="170"/>
      <c r="EH167" s="170"/>
      <c r="EI167" s="170"/>
      <c r="EJ167" s="170"/>
      <c r="EK167" s="170"/>
      <c r="EL167" s="170"/>
      <c r="EM167" s="170"/>
      <c r="EN167" s="170"/>
      <c r="EO167" s="170"/>
      <c r="EP167" s="170"/>
      <c r="EQ167" s="170"/>
      <c r="ER167" s="185"/>
      <c r="ES167" s="185"/>
      <c r="ET167" s="171"/>
      <c r="EU167" s="172"/>
      <c r="EV167" s="172"/>
      <c r="EW167" s="172"/>
      <c r="EX167" s="172"/>
    </row>
    <row r="168" spans="1:154" s="173" customFormat="1" x14ac:dyDescent="0.25">
      <c r="A168" s="169"/>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170"/>
      <c r="CJ168" s="170"/>
      <c r="CK168" s="170"/>
      <c r="CL168" s="170"/>
      <c r="CM168" s="170"/>
      <c r="CN168" s="170"/>
      <c r="CO168" s="170"/>
      <c r="CP168" s="170"/>
      <c r="CQ168" s="170"/>
      <c r="CR168" s="170"/>
      <c r="CS168" s="170"/>
      <c r="CT168" s="170"/>
      <c r="CU168" s="170"/>
      <c r="CV168" s="170"/>
      <c r="CW168" s="170"/>
      <c r="CX168" s="170"/>
      <c r="CY168" s="170"/>
      <c r="CZ168" s="170"/>
      <c r="DA168" s="170"/>
      <c r="DB168" s="170"/>
      <c r="DC168" s="170"/>
      <c r="DD168" s="170"/>
      <c r="DE168" s="170"/>
      <c r="DF168" s="170"/>
      <c r="DG168" s="170"/>
      <c r="DH168" s="170"/>
      <c r="DI168" s="170"/>
      <c r="DJ168" s="170"/>
      <c r="DK168" s="170"/>
      <c r="DL168" s="170"/>
      <c r="DM168" s="170"/>
      <c r="DN168" s="170"/>
      <c r="DO168" s="170"/>
      <c r="DP168" s="170"/>
      <c r="DQ168" s="170"/>
      <c r="DR168" s="170"/>
      <c r="DS168" s="170"/>
      <c r="DT168" s="170"/>
      <c r="DU168" s="170"/>
      <c r="DV168" s="170"/>
      <c r="DW168" s="170"/>
      <c r="DX168" s="170"/>
      <c r="DY168" s="170"/>
      <c r="DZ168" s="170"/>
      <c r="EA168" s="170"/>
      <c r="EB168" s="170"/>
      <c r="EC168" s="170"/>
      <c r="ED168" s="170"/>
      <c r="EE168" s="170"/>
      <c r="EF168" s="170"/>
      <c r="EG168" s="170"/>
      <c r="EH168" s="170"/>
      <c r="EI168" s="170"/>
      <c r="EJ168" s="170"/>
      <c r="EK168" s="170"/>
      <c r="EL168" s="170"/>
      <c r="EM168" s="170"/>
      <c r="EN168" s="170"/>
      <c r="EO168" s="170"/>
      <c r="EP168" s="170"/>
      <c r="EQ168" s="170"/>
      <c r="ER168" s="185"/>
      <c r="ES168" s="185"/>
      <c r="ET168" s="171"/>
      <c r="EU168" s="172"/>
      <c r="EV168" s="172"/>
      <c r="EW168" s="172"/>
      <c r="EX168" s="172"/>
    </row>
    <row r="169" spans="1:154" s="173" customFormat="1" x14ac:dyDescent="0.25">
      <c r="A169" s="169"/>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170"/>
      <c r="CJ169" s="170"/>
      <c r="CK169" s="170"/>
      <c r="CL169" s="170"/>
      <c r="CM169" s="170"/>
      <c r="CN169" s="170"/>
      <c r="CO169" s="170"/>
      <c r="CP169" s="170"/>
      <c r="CQ169" s="170"/>
      <c r="CR169" s="170"/>
      <c r="CS169" s="170"/>
      <c r="CT169" s="170"/>
      <c r="CU169" s="170"/>
      <c r="CV169" s="170"/>
      <c r="CW169" s="170"/>
      <c r="CX169" s="170"/>
      <c r="CY169" s="170"/>
      <c r="CZ169" s="170"/>
      <c r="DA169" s="170"/>
      <c r="DB169" s="170"/>
      <c r="DC169" s="170"/>
      <c r="DD169" s="170"/>
      <c r="DE169" s="170"/>
      <c r="DF169" s="170"/>
      <c r="DG169" s="170"/>
      <c r="DH169" s="170"/>
      <c r="DI169" s="170"/>
      <c r="DJ169" s="170"/>
      <c r="DK169" s="170"/>
      <c r="DL169" s="170"/>
      <c r="DM169" s="170"/>
      <c r="DN169" s="170"/>
      <c r="DO169" s="170"/>
      <c r="DP169" s="170"/>
      <c r="DQ169" s="170"/>
      <c r="DR169" s="170"/>
      <c r="DS169" s="170"/>
      <c r="DT169" s="170"/>
      <c r="DU169" s="170"/>
      <c r="DV169" s="170"/>
      <c r="DW169" s="170"/>
      <c r="DX169" s="170"/>
      <c r="DY169" s="170"/>
      <c r="DZ169" s="170"/>
      <c r="EA169" s="170"/>
      <c r="EB169" s="170"/>
      <c r="EC169" s="170"/>
      <c r="ED169" s="170"/>
      <c r="EE169" s="170"/>
      <c r="EF169" s="170"/>
      <c r="EG169" s="170"/>
      <c r="EH169" s="170"/>
      <c r="EI169" s="170"/>
      <c r="EJ169" s="170"/>
      <c r="EK169" s="170"/>
      <c r="EL169" s="170"/>
      <c r="EM169" s="170"/>
      <c r="EN169" s="170"/>
      <c r="EO169" s="170"/>
      <c r="EP169" s="170"/>
      <c r="EQ169" s="170"/>
      <c r="ER169" s="185"/>
      <c r="ES169" s="185"/>
      <c r="ET169" s="171"/>
      <c r="EU169" s="172"/>
      <c r="EV169" s="172"/>
      <c r="EW169" s="172"/>
      <c r="EX169" s="172"/>
    </row>
    <row r="170" spans="1:154" s="173" customFormat="1" x14ac:dyDescent="0.25">
      <c r="A170" s="169"/>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170"/>
      <c r="CJ170" s="170"/>
      <c r="CK170" s="170"/>
      <c r="CL170" s="170"/>
      <c r="CM170" s="170"/>
      <c r="CN170" s="170"/>
      <c r="CO170" s="170"/>
      <c r="CP170" s="170"/>
      <c r="CQ170" s="170"/>
      <c r="CR170" s="170"/>
      <c r="CS170" s="170"/>
      <c r="CT170" s="170"/>
      <c r="CU170" s="170"/>
      <c r="CV170" s="170"/>
      <c r="CW170" s="170"/>
      <c r="CX170" s="170"/>
      <c r="CY170" s="170"/>
      <c r="CZ170" s="170"/>
      <c r="DA170" s="170"/>
      <c r="DB170" s="170"/>
      <c r="DC170" s="170"/>
      <c r="DD170" s="170"/>
      <c r="DE170" s="170"/>
      <c r="DF170" s="170"/>
      <c r="DG170" s="170"/>
      <c r="DH170" s="170"/>
      <c r="DI170" s="170"/>
      <c r="DJ170" s="170"/>
      <c r="DK170" s="170"/>
      <c r="DL170" s="170"/>
      <c r="DM170" s="170"/>
      <c r="DN170" s="170"/>
      <c r="DO170" s="170"/>
      <c r="DP170" s="170"/>
      <c r="DQ170" s="170"/>
      <c r="DR170" s="170"/>
      <c r="DS170" s="170"/>
      <c r="DT170" s="170"/>
      <c r="DU170" s="170"/>
      <c r="DV170" s="170"/>
      <c r="DW170" s="170"/>
      <c r="DX170" s="170"/>
      <c r="DY170" s="170"/>
      <c r="DZ170" s="170"/>
      <c r="EA170" s="170"/>
      <c r="EB170" s="170"/>
      <c r="EC170" s="170"/>
      <c r="ED170" s="170"/>
      <c r="EE170" s="170"/>
      <c r="EF170" s="170"/>
      <c r="EG170" s="170"/>
      <c r="EH170" s="170"/>
      <c r="EI170" s="170"/>
      <c r="EJ170" s="170"/>
      <c r="EK170" s="170"/>
      <c r="EL170" s="170"/>
      <c r="EM170" s="170"/>
      <c r="EN170" s="170"/>
      <c r="EO170" s="170"/>
      <c r="EP170" s="170"/>
      <c r="EQ170" s="170"/>
      <c r="ER170" s="185"/>
      <c r="ES170" s="185"/>
      <c r="ET170" s="171"/>
      <c r="EU170" s="172"/>
      <c r="EV170" s="172"/>
      <c r="EW170" s="172"/>
      <c r="EX170" s="172"/>
    </row>
    <row r="171" spans="1:154" s="173" customFormat="1" x14ac:dyDescent="0.25">
      <c r="A171" s="169"/>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70"/>
      <c r="BR171" s="170"/>
      <c r="BS171" s="170"/>
      <c r="BT171" s="170"/>
      <c r="BU171" s="170"/>
      <c r="BV171" s="170"/>
      <c r="BW171" s="170"/>
      <c r="BX171" s="170"/>
      <c r="BY171" s="170"/>
      <c r="BZ171" s="170"/>
      <c r="CA171" s="170"/>
      <c r="CB171" s="170"/>
      <c r="CC171" s="170"/>
      <c r="CD171" s="170"/>
      <c r="CE171" s="170"/>
      <c r="CF171" s="170"/>
      <c r="CG171" s="170"/>
      <c r="CH171" s="170"/>
      <c r="CI171" s="170"/>
      <c r="CJ171" s="170"/>
      <c r="CK171" s="170"/>
      <c r="CL171" s="170"/>
      <c r="CM171" s="170"/>
      <c r="CN171" s="170"/>
      <c r="CO171" s="170"/>
      <c r="CP171" s="170"/>
      <c r="CQ171" s="170"/>
      <c r="CR171" s="170"/>
      <c r="CS171" s="170"/>
      <c r="CT171" s="170"/>
      <c r="CU171" s="170"/>
      <c r="CV171" s="170"/>
      <c r="CW171" s="170"/>
      <c r="CX171" s="170"/>
      <c r="CY171" s="170"/>
      <c r="CZ171" s="170"/>
      <c r="DA171" s="170"/>
      <c r="DB171" s="170"/>
      <c r="DC171" s="170"/>
      <c r="DD171" s="170"/>
      <c r="DE171" s="170"/>
      <c r="DF171" s="170"/>
      <c r="DG171" s="170"/>
      <c r="DH171" s="170"/>
      <c r="DI171" s="170"/>
      <c r="DJ171" s="170"/>
      <c r="DK171" s="170"/>
      <c r="DL171" s="170"/>
      <c r="DM171" s="170"/>
      <c r="DN171" s="170"/>
      <c r="DO171" s="170"/>
      <c r="DP171" s="170"/>
      <c r="DQ171" s="170"/>
      <c r="DR171" s="170"/>
      <c r="DS171" s="170"/>
      <c r="DT171" s="170"/>
      <c r="DU171" s="170"/>
      <c r="DV171" s="170"/>
      <c r="DW171" s="170"/>
      <c r="DX171" s="170"/>
      <c r="DY171" s="170"/>
      <c r="DZ171" s="170"/>
      <c r="EA171" s="170"/>
      <c r="EB171" s="170"/>
      <c r="EC171" s="170"/>
      <c r="ED171" s="170"/>
      <c r="EE171" s="170"/>
      <c r="EF171" s="170"/>
      <c r="EG171" s="170"/>
      <c r="EH171" s="170"/>
      <c r="EI171" s="170"/>
      <c r="EJ171" s="170"/>
      <c r="EK171" s="170"/>
      <c r="EL171" s="170"/>
      <c r="EM171" s="170"/>
      <c r="EN171" s="170"/>
      <c r="EO171" s="170"/>
      <c r="EP171" s="170"/>
      <c r="EQ171" s="170"/>
      <c r="ER171" s="185"/>
      <c r="ES171" s="185"/>
      <c r="ET171" s="171"/>
      <c r="EU171" s="172"/>
      <c r="EV171" s="172"/>
      <c r="EW171" s="172"/>
      <c r="EX171" s="172"/>
    </row>
    <row r="172" spans="1:154" s="173" customFormat="1" x14ac:dyDescent="0.25">
      <c r="A172" s="169"/>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170"/>
      <c r="CJ172" s="170"/>
      <c r="CK172" s="170"/>
      <c r="CL172" s="170"/>
      <c r="CM172" s="170"/>
      <c r="CN172" s="170"/>
      <c r="CO172" s="170"/>
      <c r="CP172" s="170"/>
      <c r="CQ172" s="170"/>
      <c r="CR172" s="170"/>
      <c r="CS172" s="170"/>
      <c r="CT172" s="170"/>
      <c r="CU172" s="170"/>
      <c r="CV172" s="170"/>
      <c r="CW172" s="170"/>
      <c r="CX172" s="170"/>
      <c r="CY172" s="170"/>
      <c r="CZ172" s="170"/>
      <c r="DA172" s="170"/>
      <c r="DB172" s="170"/>
      <c r="DC172" s="170"/>
      <c r="DD172" s="170"/>
      <c r="DE172" s="170"/>
      <c r="DF172" s="170"/>
      <c r="DG172" s="170"/>
      <c r="DH172" s="170"/>
      <c r="DI172" s="170"/>
      <c r="DJ172" s="170"/>
      <c r="DK172" s="170"/>
      <c r="DL172" s="170"/>
      <c r="DM172" s="170"/>
      <c r="DN172" s="170"/>
      <c r="DO172" s="170"/>
      <c r="DP172" s="170"/>
      <c r="DQ172" s="170"/>
      <c r="DR172" s="170"/>
      <c r="DS172" s="170"/>
      <c r="DT172" s="170"/>
      <c r="DU172" s="170"/>
      <c r="DV172" s="170"/>
      <c r="DW172" s="170"/>
      <c r="DX172" s="170"/>
      <c r="DY172" s="170"/>
      <c r="DZ172" s="170"/>
      <c r="EA172" s="170"/>
      <c r="EB172" s="170"/>
      <c r="EC172" s="170"/>
      <c r="ED172" s="170"/>
      <c r="EE172" s="170"/>
      <c r="EF172" s="170"/>
      <c r="EG172" s="170"/>
      <c r="EH172" s="170"/>
      <c r="EI172" s="170"/>
      <c r="EJ172" s="170"/>
      <c r="EK172" s="170"/>
      <c r="EL172" s="170"/>
      <c r="EM172" s="170"/>
      <c r="EN172" s="170"/>
      <c r="EO172" s="170"/>
      <c r="EP172" s="170"/>
      <c r="EQ172" s="170"/>
      <c r="ER172" s="185"/>
      <c r="ES172" s="185"/>
      <c r="ET172" s="171"/>
      <c r="EU172" s="172"/>
      <c r="EV172" s="172"/>
      <c r="EW172" s="172"/>
      <c r="EX172" s="172"/>
    </row>
    <row r="173" spans="1:154" s="173" customFormat="1" x14ac:dyDescent="0.25">
      <c r="A173" s="169"/>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170"/>
      <c r="CJ173" s="170"/>
      <c r="CK173" s="170"/>
      <c r="CL173" s="170"/>
      <c r="CM173" s="170"/>
      <c r="CN173" s="170"/>
      <c r="CO173" s="170"/>
      <c r="CP173" s="170"/>
      <c r="CQ173" s="170"/>
      <c r="CR173" s="170"/>
      <c r="CS173" s="170"/>
      <c r="CT173" s="170"/>
      <c r="CU173" s="170"/>
      <c r="CV173" s="170"/>
      <c r="CW173" s="170"/>
      <c r="CX173" s="170"/>
      <c r="CY173" s="170"/>
      <c r="CZ173" s="170"/>
      <c r="DA173" s="170"/>
      <c r="DB173" s="170"/>
      <c r="DC173" s="170"/>
      <c r="DD173" s="170"/>
      <c r="DE173" s="170"/>
      <c r="DF173" s="170"/>
      <c r="DG173" s="170"/>
      <c r="DH173" s="170"/>
      <c r="DI173" s="170"/>
      <c r="DJ173" s="170"/>
      <c r="DK173" s="170"/>
      <c r="DL173" s="170"/>
      <c r="DM173" s="170"/>
      <c r="DN173" s="170"/>
      <c r="DO173" s="170"/>
      <c r="DP173" s="170"/>
      <c r="DQ173" s="170"/>
      <c r="DR173" s="170"/>
      <c r="DS173" s="170"/>
      <c r="DT173" s="170"/>
      <c r="DU173" s="170"/>
      <c r="DV173" s="170"/>
      <c r="DW173" s="170"/>
      <c r="DX173" s="170"/>
      <c r="DY173" s="170"/>
      <c r="DZ173" s="170"/>
      <c r="EA173" s="170"/>
      <c r="EB173" s="170"/>
      <c r="EC173" s="170"/>
      <c r="ED173" s="170"/>
      <c r="EE173" s="170"/>
      <c r="EF173" s="170"/>
      <c r="EG173" s="170"/>
      <c r="EH173" s="170"/>
      <c r="EI173" s="170"/>
      <c r="EJ173" s="170"/>
      <c r="EK173" s="170"/>
      <c r="EL173" s="170"/>
      <c r="EM173" s="170"/>
      <c r="EN173" s="170"/>
      <c r="EO173" s="170"/>
      <c r="EP173" s="170"/>
      <c r="EQ173" s="170"/>
      <c r="ER173" s="185"/>
      <c r="ES173" s="185"/>
      <c r="ET173" s="171"/>
      <c r="EU173" s="172"/>
      <c r="EV173" s="172"/>
      <c r="EW173" s="172"/>
      <c r="EX173" s="172"/>
    </row>
    <row r="174" spans="1:154" s="173" customFormat="1" x14ac:dyDescent="0.25">
      <c r="A174" s="169"/>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170"/>
      <c r="CJ174" s="170"/>
      <c r="CK174" s="170"/>
      <c r="CL174" s="170"/>
      <c r="CM174" s="170"/>
      <c r="CN174" s="170"/>
      <c r="CO174" s="170"/>
      <c r="CP174" s="170"/>
      <c r="CQ174" s="170"/>
      <c r="CR174" s="170"/>
      <c r="CS174" s="170"/>
      <c r="CT174" s="170"/>
      <c r="CU174" s="170"/>
      <c r="CV174" s="170"/>
      <c r="CW174" s="170"/>
      <c r="CX174" s="170"/>
      <c r="CY174" s="170"/>
      <c r="CZ174" s="170"/>
      <c r="DA174" s="170"/>
      <c r="DB174" s="170"/>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170"/>
      <c r="DZ174" s="170"/>
      <c r="EA174" s="170"/>
      <c r="EB174" s="170"/>
      <c r="EC174" s="170"/>
      <c r="ED174" s="170"/>
      <c r="EE174" s="170"/>
      <c r="EF174" s="170"/>
      <c r="EG174" s="170"/>
      <c r="EH174" s="170"/>
      <c r="EI174" s="170"/>
      <c r="EJ174" s="170"/>
      <c r="EK174" s="170"/>
      <c r="EL174" s="170"/>
      <c r="EM174" s="170"/>
      <c r="EN174" s="170"/>
      <c r="EO174" s="170"/>
      <c r="EP174" s="170"/>
      <c r="EQ174" s="170"/>
      <c r="ER174" s="185"/>
      <c r="ES174" s="185"/>
      <c r="ET174" s="171"/>
      <c r="EU174" s="172"/>
      <c r="EV174" s="172"/>
      <c r="EW174" s="172"/>
      <c r="EX174" s="172"/>
    </row>
    <row r="175" spans="1:154" s="173" customFormat="1" x14ac:dyDescent="0.25">
      <c r="A175" s="169"/>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170"/>
      <c r="CJ175" s="170"/>
      <c r="CK175" s="170"/>
      <c r="CL175" s="170"/>
      <c r="CM175" s="170"/>
      <c r="CN175" s="170"/>
      <c r="CO175" s="170"/>
      <c r="CP175" s="170"/>
      <c r="CQ175" s="170"/>
      <c r="CR175" s="170"/>
      <c r="CS175" s="170"/>
      <c r="CT175" s="170"/>
      <c r="CU175" s="170"/>
      <c r="CV175" s="170"/>
      <c r="CW175" s="170"/>
      <c r="CX175" s="170"/>
      <c r="CY175" s="170"/>
      <c r="CZ175" s="170"/>
      <c r="DA175" s="170"/>
      <c r="DB175" s="170"/>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170"/>
      <c r="DZ175" s="170"/>
      <c r="EA175" s="170"/>
      <c r="EB175" s="170"/>
      <c r="EC175" s="170"/>
      <c r="ED175" s="170"/>
      <c r="EE175" s="170"/>
      <c r="EF175" s="170"/>
      <c r="EG175" s="170"/>
      <c r="EH175" s="170"/>
      <c r="EI175" s="170"/>
      <c r="EJ175" s="170"/>
      <c r="EK175" s="170"/>
      <c r="EL175" s="170"/>
      <c r="EM175" s="170"/>
      <c r="EN175" s="170"/>
      <c r="EO175" s="170"/>
      <c r="EP175" s="170"/>
      <c r="EQ175" s="170"/>
      <c r="ER175" s="185"/>
      <c r="ES175" s="185"/>
      <c r="ET175" s="171"/>
      <c r="EU175" s="172"/>
      <c r="EV175" s="172"/>
      <c r="EW175" s="172"/>
      <c r="EX175" s="172"/>
    </row>
    <row r="176" spans="1:154" s="173" customFormat="1" x14ac:dyDescent="0.25">
      <c r="A176" s="169"/>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170"/>
      <c r="BJ176" s="170"/>
      <c r="BK176" s="170"/>
      <c r="BL176" s="170"/>
      <c r="BM176" s="170"/>
      <c r="BN176" s="170"/>
      <c r="BO176" s="170"/>
      <c r="BP176" s="170"/>
      <c r="BQ176" s="170"/>
      <c r="BR176" s="170"/>
      <c r="BS176" s="170"/>
      <c r="BT176" s="170"/>
      <c r="BU176" s="170"/>
      <c r="BV176" s="170"/>
      <c r="BW176" s="170"/>
      <c r="BX176" s="170"/>
      <c r="BY176" s="170"/>
      <c r="BZ176" s="170"/>
      <c r="CA176" s="170"/>
      <c r="CB176" s="170"/>
      <c r="CC176" s="170"/>
      <c r="CD176" s="170"/>
      <c r="CE176" s="170"/>
      <c r="CF176" s="170"/>
      <c r="CG176" s="170"/>
      <c r="CH176" s="170"/>
      <c r="CI176" s="170"/>
      <c r="CJ176" s="170"/>
      <c r="CK176" s="170"/>
      <c r="CL176" s="170"/>
      <c r="CM176" s="170"/>
      <c r="CN176" s="170"/>
      <c r="CO176" s="170"/>
      <c r="CP176" s="170"/>
      <c r="CQ176" s="170"/>
      <c r="CR176" s="170"/>
      <c r="CS176" s="170"/>
      <c r="CT176" s="170"/>
      <c r="CU176" s="170"/>
      <c r="CV176" s="170"/>
      <c r="CW176" s="170"/>
      <c r="CX176" s="170"/>
      <c r="CY176" s="170"/>
      <c r="CZ176" s="170"/>
      <c r="DA176" s="170"/>
      <c r="DB176" s="170"/>
      <c r="DC176" s="170"/>
      <c r="DD176" s="170"/>
      <c r="DE176" s="170"/>
      <c r="DF176" s="170"/>
      <c r="DG176" s="170"/>
      <c r="DH176" s="170"/>
      <c r="DI176" s="170"/>
      <c r="DJ176" s="170"/>
      <c r="DK176" s="170"/>
      <c r="DL176" s="170"/>
      <c r="DM176" s="170"/>
      <c r="DN176" s="170"/>
      <c r="DO176" s="170"/>
      <c r="DP176" s="170"/>
      <c r="DQ176" s="170"/>
      <c r="DR176" s="170"/>
      <c r="DS176" s="170"/>
      <c r="DT176" s="170"/>
      <c r="DU176" s="170"/>
      <c r="DV176" s="170"/>
      <c r="DW176" s="170"/>
      <c r="DX176" s="170"/>
      <c r="DY176" s="170"/>
      <c r="DZ176" s="170"/>
      <c r="EA176" s="170"/>
      <c r="EB176" s="170"/>
      <c r="EC176" s="170"/>
      <c r="ED176" s="170"/>
      <c r="EE176" s="170"/>
      <c r="EF176" s="170"/>
      <c r="EG176" s="170"/>
      <c r="EH176" s="170"/>
      <c r="EI176" s="170"/>
      <c r="EJ176" s="170"/>
      <c r="EK176" s="170"/>
      <c r="EL176" s="170"/>
      <c r="EM176" s="170"/>
      <c r="EN176" s="170"/>
      <c r="EO176" s="170"/>
      <c r="EP176" s="170"/>
      <c r="EQ176" s="170"/>
      <c r="ER176" s="185"/>
      <c r="ES176" s="185"/>
      <c r="ET176" s="171"/>
      <c r="EU176" s="172"/>
      <c r="EV176" s="172"/>
      <c r="EW176" s="172"/>
      <c r="EX176" s="172"/>
    </row>
    <row r="177" spans="1:154" s="173" customFormat="1" x14ac:dyDescent="0.25">
      <c r="A177" s="169"/>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170"/>
      <c r="BJ177" s="170"/>
      <c r="BK177" s="170"/>
      <c r="BL177" s="170"/>
      <c r="BM177" s="170"/>
      <c r="BN177" s="170"/>
      <c r="BO177" s="170"/>
      <c r="BP177" s="170"/>
      <c r="BQ177" s="170"/>
      <c r="BR177" s="170"/>
      <c r="BS177" s="170"/>
      <c r="BT177" s="170"/>
      <c r="BU177" s="170"/>
      <c r="BV177" s="170"/>
      <c r="BW177" s="170"/>
      <c r="BX177" s="170"/>
      <c r="BY177" s="170"/>
      <c r="BZ177" s="170"/>
      <c r="CA177" s="170"/>
      <c r="CB177" s="170"/>
      <c r="CC177" s="170"/>
      <c r="CD177" s="170"/>
      <c r="CE177" s="170"/>
      <c r="CF177" s="170"/>
      <c r="CG177" s="170"/>
      <c r="CH177" s="170"/>
      <c r="CI177" s="170"/>
      <c r="CJ177" s="170"/>
      <c r="CK177" s="170"/>
      <c r="CL177" s="170"/>
      <c r="CM177" s="170"/>
      <c r="CN177" s="170"/>
      <c r="CO177" s="170"/>
      <c r="CP177" s="170"/>
      <c r="CQ177" s="170"/>
      <c r="CR177" s="170"/>
      <c r="CS177" s="170"/>
      <c r="CT177" s="170"/>
      <c r="CU177" s="170"/>
      <c r="CV177" s="170"/>
      <c r="CW177" s="170"/>
      <c r="CX177" s="170"/>
      <c r="CY177" s="170"/>
      <c r="CZ177" s="170"/>
      <c r="DA177" s="170"/>
      <c r="DB177" s="170"/>
      <c r="DC177" s="170"/>
      <c r="DD177" s="170"/>
      <c r="DE177" s="170"/>
      <c r="DF177" s="170"/>
      <c r="DG177" s="170"/>
      <c r="DH177" s="170"/>
      <c r="DI177" s="170"/>
      <c r="DJ177" s="170"/>
      <c r="DK177" s="170"/>
      <c r="DL177" s="170"/>
      <c r="DM177" s="170"/>
      <c r="DN177" s="170"/>
      <c r="DO177" s="170"/>
      <c r="DP177" s="170"/>
      <c r="DQ177" s="170"/>
      <c r="DR177" s="170"/>
      <c r="DS177" s="170"/>
      <c r="DT177" s="170"/>
      <c r="DU177" s="170"/>
      <c r="DV177" s="170"/>
      <c r="DW177" s="170"/>
      <c r="DX177" s="170"/>
      <c r="DY177" s="170"/>
      <c r="DZ177" s="170"/>
      <c r="EA177" s="170"/>
      <c r="EB177" s="170"/>
      <c r="EC177" s="170"/>
      <c r="ED177" s="170"/>
      <c r="EE177" s="170"/>
      <c r="EF177" s="170"/>
      <c r="EG177" s="170"/>
      <c r="EH177" s="170"/>
      <c r="EI177" s="170"/>
      <c r="EJ177" s="170"/>
      <c r="EK177" s="170"/>
      <c r="EL177" s="170"/>
      <c r="EM177" s="170"/>
      <c r="EN177" s="170"/>
      <c r="EO177" s="170"/>
      <c r="EP177" s="170"/>
      <c r="EQ177" s="170"/>
      <c r="ER177" s="185"/>
      <c r="ES177" s="185"/>
      <c r="ET177" s="171"/>
      <c r="EU177" s="172"/>
      <c r="EV177" s="172"/>
      <c r="EW177" s="172"/>
      <c r="EX177" s="172"/>
    </row>
    <row r="178" spans="1:154" s="173" customFormat="1" x14ac:dyDescent="0.25">
      <c r="A178" s="169"/>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170"/>
      <c r="BJ178" s="170"/>
      <c r="BK178" s="170"/>
      <c r="BL178" s="170"/>
      <c r="BM178" s="170"/>
      <c r="BN178" s="170"/>
      <c r="BO178" s="170"/>
      <c r="BP178" s="170"/>
      <c r="BQ178" s="170"/>
      <c r="BR178" s="170"/>
      <c r="BS178" s="170"/>
      <c r="BT178" s="170"/>
      <c r="BU178" s="170"/>
      <c r="BV178" s="170"/>
      <c r="BW178" s="170"/>
      <c r="BX178" s="170"/>
      <c r="BY178" s="170"/>
      <c r="BZ178" s="170"/>
      <c r="CA178" s="170"/>
      <c r="CB178" s="170"/>
      <c r="CC178" s="170"/>
      <c r="CD178" s="170"/>
      <c r="CE178" s="170"/>
      <c r="CF178" s="170"/>
      <c r="CG178" s="170"/>
      <c r="CH178" s="170"/>
      <c r="CI178" s="170"/>
      <c r="CJ178" s="170"/>
      <c r="CK178" s="170"/>
      <c r="CL178" s="170"/>
      <c r="CM178" s="170"/>
      <c r="CN178" s="170"/>
      <c r="CO178" s="170"/>
      <c r="CP178" s="170"/>
      <c r="CQ178" s="170"/>
      <c r="CR178" s="170"/>
      <c r="CS178" s="170"/>
      <c r="CT178" s="170"/>
      <c r="CU178" s="170"/>
      <c r="CV178" s="170"/>
      <c r="CW178" s="170"/>
      <c r="CX178" s="170"/>
      <c r="CY178" s="170"/>
      <c r="CZ178" s="170"/>
      <c r="DA178" s="170"/>
      <c r="DB178" s="170"/>
      <c r="DC178" s="170"/>
      <c r="DD178" s="170"/>
      <c r="DE178" s="170"/>
      <c r="DF178" s="170"/>
      <c r="DG178" s="170"/>
      <c r="DH178" s="170"/>
      <c r="DI178" s="170"/>
      <c r="DJ178" s="170"/>
      <c r="DK178" s="170"/>
      <c r="DL178" s="170"/>
      <c r="DM178" s="170"/>
      <c r="DN178" s="170"/>
      <c r="DO178" s="170"/>
      <c r="DP178" s="170"/>
      <c r="DQ178" s="170"/>
      <c r="DR178" s="170"/>
      <c r="DS178" s="170"/>
      <c r="DT178" s="170"/>
      <c r="DU178" s="170"/>
      <c r="DV178" s="170"/>
      <c r="DW178" s="170"/>
      <c r="DX178" s="170"/>
      <c r="DY178" s="170"/>
      <c r="DZ178" s="170"/>
      <c r="EA178" s="170"/>
      <c r="EB178" s="170"/>
      <c r="EC178" s="170"/>
      <c r="ED178" s="170"/>
      <c r="EE178" s="170"/>
      <c r="EF178" s="170"/>
      <c r="EG178" s="170"/>
      <c r="EH178" s="170"/>
      <c r="EI178" s="170"/>
      <c r="EJ178" s="170"/>
      <c r="EK178" s="170"/>
      <c r="EL178" s="170"/>
      <c r="EM178" s="170"/>
      <c r="EN178" s="170"/>
      <c r="EO178" s="170"/>
      <c r="EP178" s="170"/>
      <c r="EQ178" s="170"/>
      <c r="ER178" s="185"/>
      <c r="ES178" s="185"/>
      <c r="ET178" s="171"/>
      <c r="EU178" s="172"/>
      <c r="EV178" s="172"/>
      <c r="EW178" s="172"/>
      <c r="EX178" s="172"/>
    </row>
    <row r="179" spans="1:154" s="173" customFormat="1" x14ac:dyDescent="0.25">
      <c r="A179" s="169"/>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c r="CS179" s="170"/>
      <c r="CT179" s="170"/>
      <c r="CU179" s="170"/>
      <c r="CV179" s="170"/>
      <c r="CW179" s="170"/>
      <c r="CX179" s="170"/>
      <c r="CY179" s="170"/>
      <c r="CZ179" s="170"/>
      <c r="DA179" s="170"/>
      <c r="DB179" s="170"/>
      <c r="DC179" s="170"/>
      <c r="DD179" s="170"/>
      <c r="DE179" s="170"/>
      <c r="DF179" s="170"/>
      <c r="DG179" s="170"/>
      <c r="DH179" s="170"/>
      <c r="DI179" s="170"/>
      <c r="DJ179" s="170"/>
      <c r="DK179" s="170"/>
      <c r="DL179" s="170"/>
      <c r="DM179" s="170"/>
      <c r="DN179" s="170"/>
      <c r="DO179" s="170"/>
      <c r="DP179" s="170"/>
      <c r="DQ179" s="170"/>
      <c r="DR179" s="170"/>
      <c r="DS179" s="170"/>
      <c r="DT179" s="170"/>
      <c r="DU179" s="170"/>
      <c r="DV179" s="170"/>
      <c r="DW179" s="170"/>
      <c r="DX179" s="170"/>
      <c r="DY179" s="170"/>
      <c r="DZ179" s="170"/>
      <c r="EA179" s="170"/>
      <c r="EB179" s="170"/>
      <c r="EC179" s="170"/>
      <c r="ED179" s="170"/>
      <c r="EE179" s="170"/>
      <c r="EF179" s="170"/>
      <c r="EG179" s="170"/>
      <c r="EH179" s="170"/>
      <c r="EI179" s="170"/>
      <c r="EJ179" s="170"/>
      <c r="EK179" s="170"/>
      <c r="EL179" s="170"/>
      <c r="EM179" s="170"/>
      <c r="EN179" s="170"/>
      <c r="EO179" s="170"/>
      <c r="EP179" s="170"/>
      <c r="EQ179" s="170"/>
      <c r="ER179" s="185"/>
      <c r="ES179" s="185"/>
      <c r="ET179" s="171"/>
      <c r="EU179" s="172"/>
      <c r="EV179" s="172"/>
      <c r="EW179" s="172"/>
      <c r="EX179" s="172"/>
    </row>
    <row r="180" spans="1:154" s="173" customFormat="1" x14ac:dyDescent="0.25">
      <c r="A180" s="169"/>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170"/>
      <c r="BJ180" s="170"/>
      <c r="BK180" s="170"/>
      <c r="BL180" s="170"/>
      <c r="BM180" s="170"/>
      <c r="BN180" s="170"/>
      <c r="BO180" s="170"/>
      <c r="BP180" s="170"/>
      <c r="BQ180" s="170"/>
      <c r="BR180" s="170"/>
      <c r="BS180" s="170"/>
      <c r="BT180" s="170"/>
      <c r="BU180" s="170"/>
      <c r="BV180" s="170"/>
      <c r="BW180" s="170"/>
      <c r="BX180" s="170"/>
      <c r="BY180" s="170"/>
      <c r="BZ180" s="170"/>
      <c r="CA180" s="170"/>
      <c r="CB180" s="170"/>
      <c r="CC180" s="170"/>
      <c r="CD180" s="170"/>
      <c r="CE180" s="170"/>
      <c r="CF180" s="170"/>
      <c r="CG180" s="170"/>
      <c r="CH180" s="170"/>
      <c r="CI180" s="170"/>
      <c r="CJ180" s="170"/>
      <c r="CK180" s="170"/>
      <c r="CL180" s="170"/>
      <c r="CM180" s="170"/>
      <c r="CN180" s="170"/>
      <c r="CO180" s="170"/>
      <c r="CP180" s="170"/>
      <c r="CQ180" s="170"/>
      <c r="CR180" s="170"/>
      <c r="CS180" s="170"/>
      <c r="CT180" s="170"/>
      <c r="CU180" s="170"/>
      <c r="CV180" s="170"/>
      <c r="CW180" s="170"/>
      <c r="CX180" s="170"/>
      <c r="CY180" s="170"/>
      <c r="CZ180" s="170"/>
      <c r="DA180" s="170"/>
      <c r="DB180" s="170"/>
      <c r="DC180" s="170"/>
      <c r="DD180" s="170"/>
      <c r="DE180" s="170"/>
      <c r="DF180" s="170"/>
      <c r="DG180" s="170"/>
      <c r="DH180" s="170"/>
      <c r="DI180" s="170"/>
      <c r="DJ180" s="170"/>
      <c r="DK180" s="170"/>
      <c r="DL180" s="170"/>
      <c r="DM180" s="170"/>
      <c r="DN180" s="170"/>
      <c r="DO180" s="170"/>
      <c r="DP180" s="170"/>
      <c r="DQ180" s="170"/>
      <c r="DR180" s="170"/>
      <c r="DS180" s="170"/>
      <c r="DT180" s="170"/>
      <c r="DU180" s="170"/>
      <c r="DV180" s="170"/>
      <c r="DW180" s="170"/>
      <c r="DX180" s="170"/>
      <c r="DY180" s="170"/>
      <c r="DZ180" s="170"/>
      <c r="EA180" s="170"/>
      <c r="EB180" s="170"/>
      <c r="EC180" s="170"/>
      <c r="ED180" s="170"/>
      <c r="EE180" s="170"/>
      <c r="EF180" s="170"/>
      <c r="EG180" s="170"/>
      <c r="EH180" s="170"/>
      <c r="EI180" s="170"/>
      <c r="EJ180" s="170"/>
      <c r="EK180" s="170"/>
      <c r="EL180" s="170"/>
      <c r="EM180" s="170"/>
      <c r="EN180" s="170"/>
      <c r="EO180" s="170"/>
      <c r="EP180" s="170"/>
      <c r="EQ180" s="170"/>
      <c r="ER180" s="185"/>
      <c r="ES180" s="185"/>
      <c r="ET180" s="171"/>
      <c r="EU180" s="172"/>
      <c r="EV180" s="172"/>
      <c r="EW180" s="172"/>
      <c r="EX180" s="172"/>
    </row>
    <row r="181" spans="1:154" s="173" customFormat="1" x14ac:dyDescent="0.25">
      <c r="A181" s="169"/>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C181" s="170"/>
      <c r="CD181" s="170"/>
      <c r="CE181" s="170"/>
      <c r="CF181" s="170"/>
      <c r="CG181" s="170"/>
      <c r="CH181" s="170"/>
      <c r="CI181" s="170"/>
      <c r="CJ181" s="170"/>
      <c r="CK181" s="170"/>
      <c r="CL181" s="170"/>
      <c r="CM181" s="170"/>
      <c r="CN181" s="170"/>
      <c r="CO181" s="170"/>
      <c r="CP181" s="170"/>
      <c r="CQ181" s="170"/>
      <c r="CR181" s="170"/>
      <c r="CS181" s="170"/>
      <c r="CT181" s="170"/>
      <c r="CU181" s="170"/>
      <c r="CV181" s="170"/>
      <c r="CW181" s="170"/>
      <c r="CX181" s="170"/>
      <c r="CY181" s="170"/>
      <c r="CZ181" s="170"/>
      <c r="DA181" s="170"/>
      <c r="DB181" s="170"/>
      <c r="DC181" s="170"/>
      <c r="DD181" s="170"/>
      <c r="DE181" s="170"/>
      <c r="DF181" s="170"/>
      <c r="DG181" s="170"/>
      <c r="DH181" s="170"/>
      <c r="DI181" s="170"/>
      <c r="DJ181" s="170"/>
      <c r="DK181" s="170"/>
      <c r="DL181" s="170"/>
      <c r="DM181" s="170"/>
      <c r="DN181" s="170"/>
      <c r="DO181" s="170"/>
      <c r="DP181" s="170"/>
      <c r="DQ181" s="170"/>
      <c r="DR181" s="170"/>
      <c r="DS181" s="170"/>
      <c r="DT181" s="170"/>
      <c r="DU181" s="170"/>
      <c r="DV181" s="170"/>
      <c r="DW181" s="170"/>
      <c r="DX181" s="170"/>
      <c r="DY181" s="170"/>
      <c r="DZ181" s="170"/>
      <c r="EA181" s="170"/>
      <c r="EB181" s="170"/>
      <c r="EC181" s="170"/>
      <c r="ED181" s="170"/>
      <c r="EE181" s="170"/>
      <c r="EF181" s="170"/>
      <c r="EG181" s="170"/>
      <c r="EH181" s="170"/>
      <c r="EI181" s="170"/>
      <c r="EJ181" s="170"/>
      <c r="EK181" s="170"/>
      <c r="EL181" s="170"/>
      <c r="EM181" s="170"/>
      <c r="EN181" s="170"/>
      <c r="EO181" s="170"/>
      <c r="EP181" s="170"/>
      <c r="EQ181" s="170"/>
      <c r="ER181" s="185"/>
      <c r="ES181" s="185"/>
      <c r="ET181" s="171"/>
      <c r="EU181" s="172"/>
      <c r="EV181" s="172"/>
      <c r="EW181" s="172"/>
      <c r="EX181" s="172"/>
    </row>
    <row r="182" spans="1:154" s="173" customFormat="1" x14ac:dyDescent="0.25">
      <c r="A182" s="169"/>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170"/>
      <c r="BJ182" s="170"/>
      <c r="BK182" s="170"/>
      <c r="BL182" s="170"/>
      <c r="BM182" s="170"/>
      <c r="BN182" s="170"/>
      <c r="BO182" s="170"/>
      <c r="BP182" s="170"/>
      <c r="BQ182" s="170"/>
      <c r="BR182" s="170"/>
      <c r="BS182" s="170"/>
      <c r="BT182" s="170"/>
      <c r="BU182" s="170"/>
      <c r="BV182" s="170"/>
      <c r="BW182" s="170"/>
      <c r="BX182" s="170"/>
      <c r="BY182" s="170"/>
      <c r="BZ182" s="170"/>
      <c r="CA182" s="170"/>
      <c r="CB182" s="170"/>
      <c r="CC182" s="170"/>
      <c r="CD182" s="170"/>
      <c r="CE182" s="170"/>
      <c r="CF182" s="170"/>
      <c r="CG182" s="170"/>
      <c r="CH182" s="170"/>
      <c r="CI182" s="170"/>
      <c r="CJ182" s="170"/>
      <c r="CK182" s="170"/>
      <c r="CL182" s="170"/>
      <c r="CM182" s="170"/>
      <c r="CN182" s="170"/>
      <c r="CO182" s="170"/>
      <c r="CP182" s="170"/>
      <c r="CQ182" s="170"/>
      <c r="CR182" s="170"/>
      <c r="CS182" s="170"/>
      <c r="CT182" s="170"/>
      <c r="CU182" s="170"/>
      <c r="CV182" s="170"/>
      <c r="CW182" s="170"/>
      <c r="CX182" s="170"/>
      <c r="CY182" s="170"/>
      <c r="CZ182" s="170"/>
      <c r="DA182" s="170"/>
      <c r="DB182" s="170"/>
      <c r="DC182" s="170"/>
      <c r="DD182" s="170"/>
      <c r="DE182" s="170"/>
      <c r="DF182" s="170"/>
      <c r="DG182" s="170"/>
      <c r="DH182" s="170"/>
      <c r="DI182" s="170"/>
      <c r="DJ182" s="170"/>
      <c r="DK182" s="170"/>
      <c r="DL182" s="170"/>
      <c r="DM182" s="170"/>
      <c r="DN182" s="170"/>
      <c r="DO182" s="170"/>
      <c r="DP182" s="170"/>
      <c r="DQ182" s="170"/>
      <c r="DR182" s="170"/>
      <c r="DS182" s="170"/>
      <c r="DT182" s="170"/>
      <c r="DU182" s="170"/>
      <c r="DV182" s="170"/>
      <c r="DW182" s="170"/>
      <c r="DX182" s="170"/>
      <c r="DY182" s="170"/>
      <c r="DZ182" s="170"/>
      <c r="EA182" s="170"/>
      <c r="EB182" s="170"/>
      <c r="EC182" s="170"/>
      <c r="ED182" s="170"/>
      <c r="EE182" s="170"/>
      <c r="EF182" s="170"/>
      <c r="EG182" s="170"/>
      <c r="EH182" s="170"/>
      <c r="EI182" s="170"/>
      <c r="EJ182" s="170"/>
      <c r="EK182" s="170"/>
      <c r="EL182" s="170"/>
      <c r="EM182" s="170"/>
      <c r="EN182" s="170"/>
      <c r="EO182" s="170"/>
      <c r="EP182" s="170"/>
      <c r="EQ182" s="170"/>
      <c r="ER182" s="185"/>
      <c r="ES182" s="185"/>
      <c r="ET182" s="171"/>
      <c r="EU182" s="172"/>
      <c r="EV182" s="172"/>
      <c r="EW182" s="172"/>
      <c r="EX182" s="172"/>
    </row>
    <row r="183" spans="1:154" s="173" customFormat="1" x14ac:dyDescent="0.25">
      <c r="A183" s="169"/>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170"/>
      <c r="BJ183" s="170"/>
      <c r="BK183" s="170"/>
      <c r="BL183" s="170"/>
      <c r="BM183" s="170"/>
      <c r="BN183" s="170"/>
      <c r="BO183" s="170"/>
      <c r="BP183" s="170"/>
      <c r="BQ183" s="170"/>
      <c r="BR183" s="170"/>
      <c r="BS183" s="170"/>
      <c r="BT183" s="170"/>
      <c r="BU183" s="170"/>
      <c r="BV183" s="170"/>
      <c r="BW183" s="170"/>
      <c r="BX183" s="170"/>
      <c r="BY183" s="170"/>
      <c r="BZ183" s="170"/>
      <c r="CA183" s="170"/>
      <c r="CB183" s="170"/>
      <c r="CC183" s="170"/>
      <c r="CD183" s="170"/>
      <c r="CE183" s="170"/>
      <c r="CF183" s="170"/>
      <c r="CG183" s="170"/>
      <c r="CH183" s="170"/>
      <c r="CI183" s="170"/>
      <c r="CJ183" s="170"/>
      <c r="CK183" s="170"/>
      <c r="CL183" s="170"/>
      <c r="CM183" s="170"/>
      <c r="CN183" s="170"/>
      <c r="CO183" s="170"/>
      <c r="CP183" s="170"/>
      <c r="CQ183" s="170"/>
      <c r="CR183" s="170"/>
      <c r="CS183" s="170"/>
      <c r="CT183" s="170"/>
      <c r="CU183" s="170"/>
      <c r="CV183" s="170"/>
      <c r="CW183" s="170"/>
      <c r="CX183" s="170"/>
      <c r="CY183" s="170"/>
      <c r="CZ183" s="170"/>
      <c r="DA183" s="170"/>
      <c r="DB183" s="170"/>
      <c r="DC183" s="170"/>
      <c r="DD183" s="170"/>
      <c r="DE183" s="170"/>
      <c r="DF183" s="170"/>
      <c r="DG183" s="170"/>
      <c r="DH183" s="170"/>
      <c r="DI183" s="170"/>
      <c r="DJ183" s="170"/>
      <c r="DK183" s="170"/>
      <c r="DL183" s="170"/>
      <c r="DM183" s="170"/>
      <c r="DN183" s="170"/>
      <c r="DO183" s="170"/>
      <c r="DP183" s="170"/>
      <c r="DQ183" s="170"/>
      <c r="DR183" s="170"/>
      <c r="DS183" s="170"/>
      <c r="DT183" s="170"/>
      <c r="DU183" s="170"/>
      <c r="DV183" s="170"/>
      <c r="DW183" s="170"/>
      <c r="DX183" s="170"/>
      <c r="DY183" s="170"/>
      <c r="DZ183" s="170"/>
      <c r="EA183" s="170"/>
      <c r="EB183" s="170"/>
      <c r="EC183" s="170"/>
      <c r="ED183" s="170"/>
      <c r="EE183" s="170"/>
      <c r="EF183" s="170"/>
      <c r="EG183" s="170"/>
      <c r="EH183" s="170"/>
      <c r="EI183" s="170"/>
      <c r="EJ183" s="170"/>
      <c r="EK183" s="170"/>
      <c r="EL183" s="170"/>
      <c r="EM183" s="170"/>
      <c r="EN183" s="170"/>
      <c r="EO183" s="170"/>
      <c r="EP183" s="170"/>
      <c r="EQ183" s="170"/>
      <c r="ER183" s="185"/>
      <c r="ES183" s="185"/>
      <c r="ET183" s="171"/>
      <c r="EU183" s="172"/>
      <c r="EV183" s="172"/>
      <c r="EW183" s="172"/>
      <c r="EX183" s="172"/>
    </row>
    <row r="184" spans="1:154" s="173" customFormat="1" x14ac:dyDescent="0.25">
      <c r="A184" s="169"/>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170"/>
      <c r="BJ184" s="170"/>
      <c r="BK184" s="170"/>
      <c r="BL184" s="170"/>
      <c r="BM184" s="170"/>
      <c r="BN184" s="170"/>
      <c r="BO184" s="170"/>
      <c r="BP184" s="170"/>
      <c r="BQ184" s="170"/>
      <c r="BR184" s="170"/>
      <c r="BS184" s="170"/>
      <c r="BT184" s="170"/>
      <c r="BU184" s="170"/>
      <c r="BV184" s="170"/>
      <c r="BW184" s="170"/>
      <c r="BX184" s="170"/>
      <c r="BY184" s="170"/>
      <c r="BZ184" s="170"/>
      <c r="CA184" s="170"/>
      <c r="CB184" s="170"/>
      <c r="CC184" s="170"/>
      <c r="CD184" s="170"/>
      <c r="CE184" s="170"/>
      <c r="CF184" s="170"/>
      <c r="CG184" s="170"/>
      <c r="CH184" s="170"/>
      <c r="CI184" s="170"/>
      <c r="CJ184" s="170"/>
      <c r="CK184" s="170"/>
      <c r="CL184" s="170"/>
      <c r="CM184" s="170"/>
      <c r="CN184" s="170"/>
      <c r="CO184" s="170"/>
      <c r="CP184" s="170"/>
      <c r="CQ184" s="170"/>
      <c r="CR184" s="170"/>
      <c r="CS184" s="170"/>
      <c r="CT184" s="170"/>
      <c r="CU184" s="170"/>
      <c r="CV184" s="170"/>
      <c r="CW184" s="170"/>
      <c r="CX184" s="170"/>
      <c r="CY184" s="170"/>
      <c r="CZ184" s="170"/>
      <c r="DA184" s="170"/>
      <c r="DB184" s="170"/>
      <c r="DC184" s="170"/>
      <c r="DD184" s="170"/>
      <c r="DE184" s="170"/>
      <c r="DF184" s="170"/>
      <c r="DG184" s="170"/>
      <c r="DH184" s="170"/>
      <c r="DI184" s="170"/>
      <c r="DJ184" s="170"/>
      <c r="DK184" s="170"/>
      <c r="DL184" s="170"/>
      <c r="DM184" s="170"/>
      <c r="DN184" s="170"/>
      <c r="DO184" s="170"/>
      <c r="DP184" s="170"/>
      <c r="DQ184" s="170"/>
      <c r="DR184" s="170"/>
      <c r="DS184" s="170"/>
      <c r="DT184" s="170"/>
      <c r="DU184" s="170"/>
      <c r="DV184" s="170"/>
      <c r="DW184" s="170"/>
      <c r="DX184" s="170"/>
      <c r="DY184" s="170"/>
      <c r="DZ184" s="170"/>
      <c r="EA184" s="170"/>
      <c r="EB184" s="170"/>
      <c r="EC184" s="170"/>
      <c r="ED184" s="170"/>
      <c r="EE184" s="170"/>
      <c r="EF184" s="170"/>
      <c r="EG184" s="170"/>
      <c r="EH184" s="170"/>
      <c r="EI184" s="170"/>
      <c r="EJ184" s="170"/>
      <c r="EK184" s="170"/>
      <c r="EL184" s="170"/>
      <c r="EM184" s="170"/>
      <c r="EN184" s="170"/>
      <c r="EO184" s="170"/>
      <c r="EP184" s="170"/>
      <c r="EQ184" s="170"/>
      <c r="ER184" s="185"/>
      <c r="ES184" s="185"/>
      <c r="ET184" s="171"/>
      <c r="EU184" s="172"/>
      <c r="EV184" s="172"/>
      <c r="EW184" s="172"/>
      <c r="EX184" s="172"/>
    </row>
    <row r="185" spans="1:154" s="173" customFormat="1" x14ac:dyDescent="0.25">
      <c r="A185" s="169"/>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c r="BI185" s="170"/>
      <c r="BJ185" s="170"/>
      <c r="BK185" s="170"/>
      <c r="BL185" s="170"/>
      <c r="BM185" s="170"/>
      <c r="BN185" s="170"/>
      <c r="BO185" s="170"/>
      <c r="BP185" s="170"/>
      <c r="BQ185" s="170"/>
      <c r="BR185" s="170"/>
      <c r="BS185" s="170"/>
      <c r="BT185" s="170"/>
      <c r="BU185" s="170"/>
      <c r="BV185" s="170"/>
      <c r="BW185" s="170"/>
      <c r="BX185" s="170"/>
      <c r="BY185" s="170"/>
      <c r="BZ185" s="170"/>
      <c r="CA185" s="170"/>
      <c r="CB185" s="170"/>
      <c r="CC185" s="170"/>
      <c r="CD185" s="170"/>
      <c r="CE185" s="170"/>
      <c r="CF185" s="170"/>
      <c r="CG185" s="170"/>
      <c r="CH185" s="170"/>
      <c r="CI185" s="170"/>
      <c r="CJ185" s="170"/>
      <c r="CK185" s="170"/>
      <c r="CL185" s="170"/>
      <c r="CM185" s="170"/>
      <c r="CN185" s="170"/>
      <c r="CO185" s="170"/>
      <c r="CP185" s="170"/>
      <c r="CQ185" s="170"/>
      <c r="CR185" s="170"/>
      <c r="CS185" s="170"/>
      <c r="CT185" s="170"/>
      <c r="CU185" s="170"/>
      <c r="CV185" s="170"/>
      <c r="CW185" s="170"/>
      <c r="CX185" s="170"/>
      <c r="CY185" s="170"/>
      <c r="CZ185" s="170"/>
      <c r="DA185" s="170"/>
      <c r="DB185" s="170"/>
      <c r="DC185" s="170"/>
      <c r="DD185" s="170"/>
      <c r="DE185" s="170"/>
      <c r="DF185" s="170"/>
      <c r="DG185" s="170"/>
      <c r="DH185" s="170"/>
      <c r="DI185" s="170"/>
      <c r="DJ185" s="170"/>
      <c r="DK185" s="170"/>
      <c r="DL185" s="170"/>
      <c r="DM185" s="170"/>
      <c r="DN185" s="170"/>
      <c r="DO185" s="170"/>
      <c r="DP185" s="170"/>
      <c r="DQ185" s="170"/>
      <c r="DR185" s="170"/>
      <c r="DS185" s="170"/>
      <c r="DT185" s="170"/>
      <c r="DU185" s="170"/>
      <c r="DV185" s="170"/>
      <c r="DW185" s="170"/>
      <c r="DX185" s="170"/>
      <c r="DY185" s="170"/>
      <c r="DZ185" s="170"/>
      <c r="EA185" s="170"/>
      <c r="EB185" s="170"/>
      <c r="EC185" s="170"/>
      <c r="ED185" s="170"/>
      <c r="EE185" s="170"/>
      <c r="EF185" s="170"/>
      <c r="EG185" s="170"/>
      <c r="EH185" s="170"/>
      <c r="EI185" s="170"/>
      <c r="EJ185" s="170"/>
      <c r="EK185" s="170"/>
      <c r="EL185" s="170"/>
      <c r="EM185" s="170"/>
      <c r="EN185" s="170"/>
      <c r="EO185" s="170"/>
      <c r="EP185" s="170"/>
      <c r="EQ185" s="170"/>
      <c r="ER185" s="185"/>
      <c r="ES185" s="185"/>
      <c r="ET185" s="171"/>
      <c r="EU185" s="172"/>
      <c r="EV185" s="172"/>
      <c r="EW185" s="172"/>
      <c r="EX185" s="172"/>
    </row>
    <row r="186" spans="1:154" s="173" customFormat="1" x14ac:dyDescent="0.25">
      <c r="A186" s="169"/>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170"/>
      <c r="BJ186" s="170"/>
      <c r="BK186" s="170"/>
      <c r="BL186" s="170"/>
      <c r="BM186" s="170"/>
      <c r="BN186" s="170"/>
      <c r="BO186" s="170"/>
      <c r="BP186" s="170"/>
      <c r="BQ186" s="170"/>
      <c r="BR186" s="170"/>
      <c r="BS186" s="170"/>
      <c r="BT186" s="170"/>
      <c r="BU186" s="170"/>
      <c r="BV186" s="170"/>
      <c r="BW186" s="170"/>
      <c r="BX186" s="170"/>
      <c r="BY186" s="170"/>
      <c r="BZ186" s="170"/>
      <c r="CA186" s="170"/>
      <c r="CB186" s="170"/>
      <c r="CC186" s="170"/>
      <c r="CD186" s="170"/>
      <c r="CE186" s="170"/>
      <c r="CF186" s="170"/>
      <c r="CG186" s="170"/>
      <c r="CH186" s="170"/>
      <c r="CI186" s="170"/>
      <c r="CJ186" s="170"/>
      <c r="CK186" s="170"/>
      <c r="CL186" s="170"/>
      <c r="CM186" s="170"/>
      <c r="CN186" s="170"/>
      <c r="CO186" s="170"/>
      <c r="CP186" s="170"/>
      <c r="CQ186" s="170"/>
      <c r="CR186" s="170"/>
      <c r="CS186" s="170"/>
      <c r="CT186" s="170"/>
      <c r="CU186" s="170"/>
      <c r="CV186" s="170"/>
      <c r="CW186" s="170"/>
      <c r="CX186" s="170"/>
      <c r="CY186" s="170"/>
      <c r="CZ186" s="170"/>
      <c r="DA186" s="170"/>
      <c r="DB186" s="170"/>
      <c r="DC186" s="170"/>
      <c r="DD186" s="170"/>
      <c r="DE186" s="170"/>
      <c r="DF186" s="170"/>
      <c r="DG186" s="170"/>
      <c r="DH186" s="170"/>
      <c r="DI186" s="170"/>
      <c r="DJ186" s="170"/>
      <c r="DK186" s="170"/>
      <c r="DL186" s="170"/>
      <c r="DM186" s="170"/>
      <c r="DN186" s="170"/>
      <c r="DO186" s="170"/>
      <c r="DP186" s="170"/>
      <c r="DQ186" s="170"/>
      <c r="DR186" s="170"/>
      <c r="DS186" s="170"/>
      <c r="DT186" s="170"/>
      <c r="DU186" s="170"/>
      <c r="DV186" s="170"/>
      <c r="DW186" s="170"/>
      <c r="DX186" s="170"/>
      <c r="DY186" s="170"/>
      <c r="DZ186" s="170"/>
      <c r="EA186" s="170"/>
      <c r="EB186" s="170"/>
      <c r="EC186" s="170"/>
      <c r="ED186" s="170"/>
      <c r="EE186" s="170"/>
      <c r="EF186" s="170"/>
      <c r="EG186" s="170"/>
      <c r="EH186" s="170"/>
      <c r="EI186" s="170"/>
      <c r="EJ186" s="170"/>
      <c r="EK186" s="170"/>
      <c r="EL186" s="170"/>
      <c r="EM186" s="170"/>
      <c r="EN186" s="170"/>
      <c r="EO186" s="170"/>
      <c r="EP186" s="170"/>
      <c r="EQ186" s="170"/>
      <c r="ER186" s="185"/>
      <c r="ES186" s="185"/>
      <c r="ET186" s="171"/>
      <c r="EU186" s="172"/>
      <c r="EV186" s="172"/>
      <c r="EW186" s="172"/>
      <c r="EX186" s="172"/>
    </row>
    <row r="187" spans="1:154" s="173" customFormat="1" x14ac:dyDescent="0.25">
      <c r="A187" s="169"/>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170"/>
      <c r="BJ187" s="170"/>
      <c r="BK187" s="170"/>
      <c r="BL187" s="170"/>
      <c r="BM187" s="170"/>
      <c r="BN187" s="170"/>
      <c r="BO187" s="170"/>
      <c r="BP187" s="170"/>
      <c r="BQ187" s="170"/>
      <c r="BR187" s="170"/>
      <c r="BS187" s="170"/>
      <c r="BT187" s="170"/>
      <c r="BU187" s="170"/>
      <c r="BV187" s="170"/>
      <c r="BW187" s="170"/>
      <c r="BX187" s="170"/>
      <c r="BY187" s="170"/>
      <c r="BZ187" s="170"/>
      <c r="CA187" s="170"/>
      <c r="CB187" s="170"/>
      <c r="CC187" s="170"/>
      <c r="CD187" s="170"/>
      <c r="CE187" s="170"/>
      <c r="CF187" s="170"/>
      <c r="CG187" s="170"/>
      <c r="CH187" s="170"/>
      <c r="CI187" s="170"/>
      <c r="CJ187" s="170"/>
      <c r="CK187" s="170"/>
      <c r="CL187" s="170"/>
      <c r="CM187" s="170"/>
      <c r="CN187" s="170"/>
      <c r="CO187" s="170"/>
      <c r="CP187" s="170"/>
      <c r="CQ187" s="170"/>
      <c r="CR187" s="170"/>
      <c r="CS187" s="170"/>
      <c r="CT187" s="170"/>
      <c r="CU187" s="170"/>
      <c r="CV187" s="170"/>
      <c r="CW187" s="170"/>
      <c r="CX187" s="170"/>
      <c r="CY187" s="170"/>
      <c r="CZ187" s="170"/>
      <c r="DA187" s="170"/>
      <c r="DB187" s="170"/>
      <c r="DC187" s="170"/>
      <c r="DD187" s="170"/>
      <c r="DE187" s="170"/>
      <c r="DF187" s="170"/>
      <c r="DG187" s="170"/>
      <c r="DH187" s="170"/>
      <c r="DI187" s="170"/>
      <c r="DJ187" s="170"/>
      <c r="DK187" s="170"/>
      <c r="DL187" s="170"/>
      <c r="DM187" s="170"/>
      <c r="DN187" s="170"/>
      <c r="DO187" s="170"/>
      <c r="DP187" s="170"/>
      <c r="DQ187" s="170"/>
      <c r="DR187" s="170"/>
      <c r="DS187" s="170"/>
      <c r="DT187" s="170"/>
      <c r="DU187" s="170"/>
      <c r="DV187" s="170"/>
      <c r="DW187" s="170"/>
      <c r="DX187" s="170"/>
      <c r="DY187" s="170"/>
      <c r="DZ187" s="170"/>
      <c r="EA187" s="170"/>
      <c r="EB187" s="170"/>
      <c r="EC187" s="170"/>
      <c r="ED187" s="170"/>
      <c r="EE187" s="170"/>
      <c r="EF187" s="170"/>
      <c r="EG187" s="170"/>
      <c r="EH187" s="170"/>
      <c r="EI187" s="170"/>
      <c r="EJ187" s="170"/>
      <c r="EK187" s="170"/>
      <c r="EL187" s="170"/>
      <c r="EM187" s="170"/>
      <c r="EN187" s="170"/>
      <c r="EO187" s="170"/>
      <c r="EP187" s="170"/>
      <c r="EQ187" s="170"/>
      <c r="ER187" s="185"/>
      <c r="ES187" s="185"/>
      <c r="ET187" s="171"/>
      <c r="EU187" s="172"/>
      <c r="EV187" s="172"/>
      <c r="EW187" s="172"/>
      <c r="EX187" s="172"/>
    </row>
    <row r="188" spans="1:154" s="173" customFormat="1" x14ac:dyDescent="0.25">
      <c r="A188" s="169"/>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170"/>
      <c r="BJ188" s="170"/>
      <c r="BK188" s="170"/>
      <c r="BL188" s="170"/>
      <c r="BM188" s="170"/>
      <c r="BN188" s="170"/>
      <c r="BO188" s="170"/>
      <c r="BP188" s="170"/>
      <c r="BQ188" s="170"/>
      <c r="BR188" s="170"/>
      <c r="BS188" s="170"/>
      <c r="BT188" s="170"/>
      <c r="BU188" s="170"/>
      <c r="BV188" s="170"/>
      <c r="BW188" s="170"/>
      <c r="BX188" s="170"/>
      <c r="BY188" s="170"/>
      <c r="BZ188" s="170"/>
      <c r="CA188" s="170"/>
      <c r="CB188" s="170"/>
      <c r="CC188" s="170"/>
      <c r="CD188" s="170"/>
      <c r="CE188" s="170"/>
      <c r="CF188" s="170"/>
      <c r="CG188" s="170"/>
      <c r="CH188" s="170"/>
      <c r="CI188" s="170"/>
      <c r="CJ188" s="170"/>
      <c r="CK188" s="170"/>
      <c r="CL188" s="170"/>
      <c r="CM188" s="170"/>
      <c r="CN188" s="170"/>
      <c r="CO188" s="170"/>
      <c r="CP188" s="170"/>
      <c r="CQ188" s="170"/>
      <c r="CR188" s="170"/>
      <c r="CS188" s="170"/>
      <c r="CT188" s="170"/>
      <c r="CU188" s="170"/>
      <c r="CV188" s="170"/>
      <c r="CW188" s="170"/>
      <c r="CX188" s="170"/>
      <c r="CY188" s="170"/>
      <c r="CZ188" s="170"/>
      <c r="DA188" s="170"/>
      <c r="DB188" s="170"/>
      <c r="DC188" s="170"/>
      <c r="DD188" s="170"/>
      <c r="DE188" s="170"/>
      <c r="DF188" s="170"/>
      <c r="DG188" s="170"/>
      <c r="DH188" s="170"/>
      <c r="DI188" s="170"/>
      <c r="DJ188" s="170"/>
      <c r="DK188" s="170"/>
      <c r="DL188" s="170"/>
      <c r="DM188" s="170"/>
      <c r="DN188" s="170"/>
      <c r="DO188" s="170"/>
      <c r="DP188" s="170"/>
      <c r="DQ188" s="170"/>
      <c r="DR188" s="170"/>
      <c r="DS188" s="170"/>
      <c r="DT188" s="170"/>
      <c r="DU188" s="170"/>
      <c r="DV188" s="170"/>
      <c r="DW188" s="170"/>
      <c r="DX188" s="170"/>
      <c r="DY188" s="170"/>
      <c r="DZ188" s="170"/>
      <c r="EA188" s="170"/>
      <c r="EB188" s="170"/>
      <c r="EC188" s="170"/>
      <c r="ED188" s="170"/>
      <c r="EE188" s="170"/>
      <c r="EF188" s="170"/>
      <c r="EG188" s="170"/>
      <c r="EH188" s="170"/>
      <c r="EI188" s="170"/>
      <c r="EJ188" s="170"/>
      <c r="EK188" s="170"/>
      <c r="EL188" s="170"/>
      <c r="EM188" s="170"/>
      <c r="EN188" s="170"/>
      <c r="EO188" s="170"/>
      <c r="EP188" s="170"/>
      <c r="EQ188" s="170"/>
      <c r="ER188" s="185"/>
      <c r="ES188" s="185"/>
      <c r="ET188" s="171"/>
      <c r="EU188" s="172"/>
      <c r="EV188" s="172"/>
      <c r="EW188" s="172"/>
      <c r="EX188" s="172"/>
    </row>
    <row r="189" spans="1:154" s="173" customFormat="1" x14ac:dyDescent="0.25">
      <c r="A189" s="169"/>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c r="BI189" s="170"/>
      <c r="BJ189" s="170"/>
      <c r="BK189" s="170"/>
      <c r="BL189" s="170"/>
      <c r="BM189" s="170"/>
      <c r="BN189" s="170"/>
      <c r="BO189" s="170"/>
      <c r="BP189" s="170"/>
      <c r="BQ189" s="170"/>
      <c r="BR189" s="170"/>
      <c r="BS189" s="170"/>
      <c r="BT189" s="170"/>
      <c r="BU189" s="170"/>
      <c r="BV189" s="170"/>
      <c r="BW189" s="170"/>
      <c r="BX189" s="170"/>
      <c r="BY189" s="170"/>
      <c r="BZ189" s="170"/>
      <c r="CA189" s="170"/>
      <c r="CB189" s="170"/>
      <c r="CC189" s="170"/>
      <c r="CD189" s="170"/>
      <c r="CE189" s="170"/>
      <c r="CF189" s="170"/>
      <c r="CG189" s="170"/>
      <c r="CH189" s="170"/>
      <c r="CI189" s="170"/>
      <c r="CJ189" s="170"/>
      <c r="CK189" s="170"/>
      <c r="CL189" s="170"/>
      <c r="CM189" s="170"/>
      <c r="CN189" s="170"/>
      <c r="CO189" s="170"/>
      <c r="CP189" s="170"/>
      <c r="CQ189" s="170"/>
      <c r="CR189" s="170"/>
      <c r="CS189" s="170"/>
      <c r="CT189" s="170"/>
      <c r="CU189" s="170"/>
      <c r="CV189" s="170"/>
      <c r="CW189" s="170"/>
      <c r="CX189" s="170"/>
      <c r="CY189" s="170"/>
      <c r="CZ189" s="170"/>
      <c r="DA189" s="170"/>
      <c r="DB189" s="170"/>
      <c r="DC189" s="170"/>
      <c r="DD189" s="170"/>
      <c r="DE189" s="170"/>
      <c r="DF189" s="170"/>
      <c r="DG189" s="170"/>
      <c r="DH189" s="170"/>
      <c r="DI189" s="170"/>
      <c r="DJ189" s="170"/>
      <c r="DK189" s="170"/>
      <c r="DL189" s="170"/>
      <c r="DM189" s="170"/>
      <c r="DN189" s="170"/>
      <c r="DO189" s="170"/>
      <c r="DP189" s="170"/>
      <c r="DQ189" s="170"/>
      <c r="DR189" s="170"/>
      <c r="DS189" s="170"/>
      <c r="DT189" s="170"/>
      <c r="DU189" s="170"/>
      <c r="DV189" s="170"/>
      <c r="DW189" s="170"/>
      <c r="DX189" s="170"/>
      <c r="DY189" s="170"/>
      <c r="DZ189" s="170"/>
      <c r="EA189" s="170"/>
      <c r="EB189" s="170"/>
      <c r="EC189" s="170"/>
      <c r="ED189" s="170"/>
      <c r="EE189" s="170"/>
      <c r="EF189" s="170"/>
      <c r="EG189" s="170"/>
      <c r="EH189" s="170"/>
      <c r="EI189" s="170"/>
      <c r="EJ189" s="170"/>
      <c r="EK189" s="170"/>
      <c r="EL189" s="170"/>
      <c r="EM189" s="170"/>
      <c r="EN189" s="170"/>
      <c r="EO189" s="170"/>
      <c r="EP189" s="170"/>
      <c r="EQ189" s="170"/>
      <c r="ER189" s="185"/>
      <c r="ES189" s="185"/>
      <c r="ET189" s="171"/>
      <c r="EU189" s="172"/>
      <c r="EV189" s="172"/>
      <c r="EW189" s="172"/>
      <c r="EX189" s="172"/>
    </row>
    <row r="190" spans="1:154" s="173" customFormat="1" x14ac:dyDescent="0.25">
      <c r="A190" s="169"/>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170"/>
      <c r="BJ190" s="170"/>
      <c r="BK190" s="170"/>
      <c r="BL190" s="170"/>
      <c r="BM190" s="170"/>
      <c r="BN190" s="170"/>
      <c r="BO190" s="170"/>
      <c r="BP190" s="170"/>
      <c r="BQ190" s="170"/>
      <c r="BR190" s="170"/>
      <c r="BS190" s="170"/>
      <c r="BT190" s="170"/>
      <c r="BU190" s="170"/>
      <c r="BV190" s="170"/>
      <c r="BW190" s="170"/>
      <c r="BX190" s="170"/>
      <c r="BY190" s="170"/>
      <c r="BZ190" s="170"/>
      <c r="CA190" s="170"/>
      <c r="CB190" s="170"/>
      <c r="CC190" s="170"/>
      <c r="CD190" s="170"/>
      <c r="CE190" s="170"/>
      <c r="CF190" s="170"/>
      <c r="CG190" s="170"/>
      <c r="CH190" s="170"/>
      <c r="CI190" s="170"/>
      <c r="CJ190" s="170"/>
      <c r="CK190" s="170"/>
      <c r="CL190" s="170"/>
      <c r="CM190" s="170"/>
      <c r="CN190" s="170"/>
      <c r="CO190" s="170"/>
      <c r="CP190" s="170"/>
      <c r="CQ190" s="170"/>
      <c r="CR190" s="170"/>
      <c r="CS190" s="170"/>
      <c r="CT190" s="170"/>
      <c r="CU190" s="170"/>
      <c r="CV190" s="170"/>
      <c r="CW190" s="170"/>
      <c r="CX190" s="170"/>
      <c r="CY190" s="170"/>
      <c r="CZ190" s="170"/>
      <c r="DA190" s="170"/>
      <c r="DB190" s="170"/>
      <c r="DC190" s="170"/>
      <c r="DD190" s="170"/>
      <c r="DE190" s="170"/>
      <c r="DF190" s="170"/>
      <c r="DG190" s="170"/>
      <c r="DH190" s="170"/>
      <c r="DI190" s="170"/>
      <c r="DJ190" s="170"/>
      <c r="DK190" s="170"/>
      <c r="DL190" s="170"/>
      <c r="DM190" s="170"/>
      <c r="DN190" s="170"/>
      <c r="DO190" s="170"/>
      <c r="DP190" s="170"/>
      <c r="DQ190" s="170"/>
      <c r="DR190" s="170"/>
      <c r="DS190" s="170"/>
      <c r="DT190" s="170"/>
      <c r="DU190" s="170"/>
      <c r="DV190" s="170"/>
      <c r="DW190" s="170"/>
      <c r="DX190" s="170"/>
      <c r="DY190" s="170"/>
      <c r="DZ190" s="170"/>
      <c r="EA190" s="170"/>
      <c r="EB190" s="170"/>
      <c r="EC190" s="170"/>
      <c r="ED190" s="170"/>
      <c r="EE190" s="170"/>
      <c r="EF190" s="170"/>
      <c r="EG190" s="170"/>
      <c r="EH190" s="170"/>
      <c r="EI190" s="170"/>
      <c r="EJ190" s="170"/>
      <c r="EK190" s="170"/>
      <c r="EL190" s="170"/>
      <c r="EM190" s="170"/>
      <c r="EN190" s="170"/>
      <c r="EO190" s="170"/>
      <c r="EP190" s="170"/>
      <c r="EQ190" s="170"/>
      <c r="ER190" s="185"/>
      <c r="ES190" s="185"/>
      <c r="ET190" s="171"/>
      <c r="EU190" s="172"/>
      <c r="EV190" s="172"/>
      <c r="EW190" s="172"/>
      <c r="EX190" s="172"/>
    </row>
    <row r="191" spans="1:154" s="173" customFormat="1" x14ac:dyDescent="0.25">
      <c r="A191" s="169"/>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170"/>
      <c r="BJ191" s="170"/>
      <c r="BK191" s="170"/>
      <c r="BL191" s="170"/>
      <c r="BM191" s="170"/>
      <c r="BN191" s="170"/>
      <c r="BO191" s="170"/>
      <c r="BP191" s="170"/>
      <c r="BQ191" s="170"/>
      <c r="BR191" s="170"/>
      <c r="BS191" s="170"/>
      <c r="BT191" s="170"/>
      <c r="BU191" s="170"/>
      <c r="BV191" s="170"/>
      <c r="BW191" s="170"/>
      <c r="BX191" s="170"/>
      <c r="BY191" s="170"/>
      <c r="BZ191" s="170"/>
      <c r="CA191" s="170"/>
      <c r="CB191" s="170"/>
      <c r="CC191" s="170"/>
      <c r="CD191" s="170"/>
      <c r="CE191" s="170"/>
      <c r="CF191" s="170"/>
      <c r="CG191" s="170"/>
      <c r="CH191" s="170"/>
      <c r="CI191" s="170"/>
      <c r="CJ191" s="170"/>
      <c r="CK191" s="170"/>
      <c r="CL191" s="170"/>
      <c r="CM191" s="170"/>
      <c r="CN191" s="170"/>
      <c r="CO191" s="170"/>
      <c r="CP191" s="170"/>
      <c r="CQ191" s="170"/>
      <c r="CR191" s="170"/>
      <c r="CS191" s="170"/>
      <c r="CT191" s="170"/>
      <c r="CU191" s="170"/>
      <c r="CV191" s="170"/>
      <c r="CW191" s="170"/>
      <c r="CX191" s="170"/>
      <c r="CY191" s="170"/>
      <c r="CZ191" s="170"/>
      <c r="DA191" s="170"/>
      <c r="DB191" s="170"/>
      <c r="DC191" s="170"/>
      <c r="DD191" s="170"/>
      <c r="DE191" s="170"/>
      <c r="DF191" s="170"/>
      <c r="DG191" s="170"/>
      <c r="DH191" s="170"/>
      <c r="DI191" s="170"/>
      <c r="DJ191" s="170"/>
      <c r="DK191" s="170"/>
      <c r="DL191" s="170"/>
      <c r="DM191" s="170"/>
      <c r="DN191" s="170"/>
      <c r="DO191" s="170"/>
      <c r="DP191" s="170"/>
      <c r="DQ191" s="170"/>
      <c r="DR191" s="170"/>
      <c r="DS191" s="170"/>
      <c r="DT191" s="170"/>
      <c r="DU191" s="170"/>
      <c r="DV191" s="170"/>
      <c r="DW191" s="170"/>
      <c r="DX191" s="170"/>
      <c r="DY191" s="170"/>
      <c r="DZ191" s="170"/>
      <c r="EA191" s="170"/>
      <c r="EB191" s="170"/>
      <c r="EC191" s="170"/>
      <c r="ED191" s="170"/>
      <c r="EE191" s="170"/>
      <c r="EF191" s="170"/>
      <c r="EG191" s="170"/>
      <c r="EH191" s="170"/>
      <c r="EI191" s="170"/>
      <c r="EJ191" s="170"/>
      <c r="EK191" s="170"/>
      <c r="EL191" s="170"/>
      <c r="EM191" s="170"/>
      <c r="EN191" s="170"/>
      <c r="EO191" s="170"/>
      <c r="EP191" s="170"/>
      <c r="EQ191" s="170"/>
      <c r="ER191" s="185"/>
      <c r="ES191" s="185"/>
      <c r="ET191" s="171"/>
      <c r="EU191" s="172"/>
      <c r="EV191" s="172"/>
      <c r="EW191" s="172"/>
      <c r="EX191" s="172"/>
    </row>
    <row r="192" spans="1:154" s="173" customFormat="1" x14ac:dyDescent="0.25">
      <c r="A192" s="169"/>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170"/>
      <c r="BJ192" s="170"/>
      <c r="BK192" s="170"/>
      <c r="BL192" s="170"/>
      <c r="BM192" s="170"/>
      <c r="BN192" s="170"/>
      <c r="BO192" s="170"/>
      <c r="BP192" s="170"/>
      <c r="BQ192" s="170"/>
      <c r="BR192" s="170"/>
      <c r="BS192" s="170"/>
      <c r="BT192" s="170"/>
      <c r="BU192" s="170"/>
      <c r="BV192" s="170"/>
      <c r="BW192" s="170"/>
      <c r="BX192" s="170"/>
      <c r="BY192" s="170"/>
      <c r="BZ192" s="170"/>
      <c r="CA192" s="170"/>
      <c r="CB192" s="170"/>
      <c r="CC192" s="170"/>
      <c r="CD192" s="170"/>
      <c r="CE192" s="170"/>
      <c r="CF192" s="170"/>
      <c r="CG192" s="170"/>
      <c r="CH192" s="170"/>
      <c r="CI192" s="170"/>
      <c r="CJ192" s="170"/>
      <c r="CK192" s="170"/>
      <c r="CL192" s="170"/>
      <c r="CM192" s="170"/>
      <c r="CN192" s="170"/>
      <c r="CO192" s="170"/>
      <c r="CP192" s="170"/>
      <c r="CQ192" s="170"/>
      <c r="CR192" s="170"/>
      <c r="CS192" s="170"/>
      <c r="CT192" s="170"/>
      <c r="CU192" s="170"/>
      <c r="CV192" s="170"/>
      <c r="CW192" s="170"/>
      <c r="CX192" s="170"/>
      <c r="CY192" s="170"/>
      <c r="CZ192" s="170"/>
      <c r="DA192" s="170"/>
      <c r="DB192" s="170"/>
      <c r="DC192" s="170"/>
      <c r="DD192" s="170"/>
      <c r="DE192" s="170"/>
      <c r="DF192" s="170"/>
      <c r="DG192" s="170"/>
      <c r="DH192" s="170"/>
      <c r="DI192" s="170"/>
      <c r="DJ192" s="170"/>
      <c r="DK192" s="170"/>
      <c r="DL192" s="170"/>
      <c r="DM192" s="170"/>
      <c r="DN192" s="170"/>
      <c r="DO192" s="170"/>
      <c r="DP192" s="170"/>
      <c r="DQ192" s="170"/>
      <c r="DR192" s="170"/>
      <c r="DS192" s="170"/>
      <c r="DT192" s="170"/>
      <c r="DU192" s="170"/>
      <c r="DV192" s="170"/>
      <c r="DW192" s="170"/>
      <c r="DX192" s="170"/>
      <c r="DY192" s="170"/>
      <c r="DZ192" s="170"/>
      <c r="EA192" s="170"/>
      <c r="EB192" s="170"/>
      <c r="EC192" s="170"/>
      <c r="ED192" s="170"/>
      <c r="EE192" s="170"/>
      <c r="EF192" s="170"/>
      <c r="EG192" s="170"/>
      <c r="EH192" s="170"/>
      <c r="EI192" s="170"/>
      <c r="EJ192" s="170"/>
      <c r="EK192" s="170"/>
      <c r="EL192" s="170"/>
      <c r="EM192" s="170"/>
      <c r="EN192" s="170"/>
      <c r="EO192" s="170"/>
      <c r="EP192" s="170"/>
      <c r="EQ192" s="170"/>
      <c r="ER192" s="185"/>
      <c r="ES192" s="185"/>
      <c r="ET192" s="171"/>
      <c r="EU192" s="172"/>
      <c r="EV192" s="172"/>
      <c r="EW192" s="172"/>
      <c r="EX192" s="172"/>
    </row>
    <row r="193" spans="1:154" s="173" customFormat="1" x14ac:dyDescent="0.25">
      <c r="A193" s="169"/>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c r="BI193" s="170"/>
      <c r="BJ193" s="170"/>
      <c r="BK193" s="170"/>
      <c r="BL193" s="170"/>
      <c r="BM193" s="170"/>
      <c r="BN193" s="170"/>
      <c r="BO193" s="170"/>
      <c r="BP193" s="170"/>
      <c r="BQ193" s="170"/>
      <c r="BR193" s="170"/>
      <c r="BS193" s="170"/>
      <c r="BT193" s="170"/>
      <c r="BU193" s="170"/>
      <c r="BV193" s="170"/>
      <c r="BW193" s="170"/>
      <c r="BX193" s="170"/>
      <c r="BY193" s="170"/>
      <c r="BZ193" s="170"/>
      <c r="CA193" s="170"/>
      <c r="CB193" s="170"/>
      <c r="CC193" s="170"/>
      <c r="CD193" s="170"/>
      <c r="CE193" s="170"/>
      <c r="CF193" s="170"/>
      <c r="CG193" s="170"/>
      <c r="CH193" s="170"/>
      <c r="CI193" s="170"/>
      <c r="CJ193" s="170"/>
      <c r="CK193" s="170"/>
      <c r="CL193" s="170"/>
      <c r="CM193" s="170"/>
      <c r="CN193" s="170"/>
      <c r="CO193" s="170"/>
      <c r="CP193" s="170"/>
      <c r="CQ193" s="170"/>
      <c r="CR193" s="170"/>
      <c r="CS193" s="170"/>
      <c r="CT193" s="170"/>
      <c r="CU193" s="170"/>
      <c r="CV193" s="170"/>
      <c r="CW193" s="170"/>
      <c r="CX193" s="170"/>
      <c r="CY193" s="170"/>
      <c r="CZ193" s="170"/>
      <c r="DA193" s="170"/>
      <c r="DB193" s="170"/>
      <c r="DC193" s="170"/>
      <c r="DD193" s="170"/>
      <c r="DE193" s="170"/>
      <c r="DF193" s="170"/>
      <c r="DG193" s="170"/>
      <c r="DH193" s="170"/>
      <c r="DI193" s="170"/>
      <c r="DJ193" s="170"/>
      <c r="DK193" s="170"/>
      <c r="DL193" s="170"/>
      <c r="DM193" s="170"/>
      <c r="DN193" s="170"/>
      <c r="DO193" s="170"/>
      <c r="DP193" s="170"/>
      <c r="DQ193" s="170"/>
      <c r="DR193" s="170"/>
      <c r="DS193" s="170"/>
      <c r="DT193" s="170"/>
      <c r="DU193" s="170"/>
      <c r="DV193" s="170"/>
      <c r="DW193" s="170"/>
      <c r="DX193" s="170"/>
      <c r="DY193" s="170"/>
      <c r="DZ193" s="170"/>
      <c r="EA193" s="170"/>
      <c r="EB193" s="170"/>
      <c r="EC193" s="170"/>
      <c r="ED193" s="170"/>
      <c r="EE193" s="170"/>
      <c r="EF193" s="170"/>
      <c r="EG193" s="170"/>
      <c r="EH193" s="170"/>
      <c r="EI193" s="170"/>
      <c r="EJ193" s="170"/>
      <c r="EK193" s="170"/>
      <c r="EL193" s="170"/>
      <c r="EM193" s="170"/>
      <c r="EN193" s="170"/>
      <c r="EO193" s="170"/>
      <c r="EP193" s="170"/>
      <c r="EQ193" s="170"/>
      <c r="ER193" s="185"/>
      <c r="ES193" s="185"/>
      <c r="ET193" s="171"/>
      <c r="EU193" s="172"/>
      <c r="EV193" s="172"/>
      <c r="EW193" s="172"/>
      <c r="EX193" s="172"/>
    </row>
    <row r="194" spans="1:154" s="173" customFormat="1" x14ac:dyDescent="0.25">
      <c r="A194" s="169"/>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170"/>
      <c r="BJ194" s="170"/>
      <c r="BK194" s="170"/>
      <c r="BL194" s="170"/>
      <c r="BM194" s="170"/>
      <c r="BN194" s="170"/>
      <c r="BO194" s="170"/>
      <c r="BP194" s="170"/>
      <c r="BQ194" s="170"/>
      <c r="BR194" s="170"/>
      <c r="BS194" s="170"/>
      <c r="BT194" s="170"/>
      <c r="BU194" s="170"/>
      <c r="BV194" s="170"/>
      <c r="BW194" s="170"/>
      <c r="BX194" s="170"/>
      <c r="BY194" s="170"/>
      <c r="BZ194" s="170"/>
      <c r="CA194" s="170"/>
      <c r="CB194" s="170"/>
      <c r="CC194" s="170"/>
      <c r="CD194" s="170"/>
      <c r="CE194" s="170"/>
      <c r="CF194" s="170"/>
      <c r="CG194" s="170"/>
      <c r="CH194" s="170"/>
      <c r="CI194" s="170"/>
      <c r="CJ194" s="170"/>
      <c r="CK194" s="170"/>
      <c r="CL194" s="170"/>
      <c r="CM194" s="170"/>
      <c r="CN194" s="170"/>
      <c r="CO194" s="170"/>
      <c r="CP194" s="170"/>
      <c r="CQ194" s="170"/>
      <c r="CR194" s="170"/>
      <c r="CS194" s="170"/>
      <c r="CT194" s="170"/>
      <c r="CU194" s="170"/>
      <c r="CV194" s="170"/>
      <c r="CW194" s="170"/>
      <c r="CX194" s="170"/>
      <c r="CY194" s="170"/>
      <c r="CZ194" s="170"/>
      <c r="DA194" s="170"/>
      <c r="DB194" s="170"/>
      <c r="DC194" s="170"/>
      <c r="DD194" s="170"/>
      <c r="DE194" s="170"/>
      <c r="DF194" s="170"/>
      <c r="DG194" s="170"/>
      <c r="DH194" s="170"/>
      <c r="DI194" s="170"/>
      <c r="DJ194" s="170"/>
      <c r="DK194" s="170"/>
      <c r="DL194" s="170"/>
      <c r="DM194" s="170"/>
      <c r="DN194" s="170"/>
      <c r="DO194" s="170"/>
      <c r="DP194" s="170"/>
      <c r="DQ194" s="170"/>
      <c r="DR194" s="170"/>
      <c r="DS194" s="170"/>
      <c r="DT194" s="170"/>
      <c r="DU194" s="170"/>
      <c r="DV194" s="170"/>
      <c r="DW194" s="170"/>
      <c r="DX194" s="170"/>
      <c r="DY194" s="170"/>
      <c r="DZ194" s="170"/>
      <c r="EA194" s="170"/>
      <c r="EB194" s="170"/>
      <c r="EC194" s="170"/>
      <c r="ED194" s="170"/>
      <c r="EE194" s="170"/>
      <c r="EF194" s="170"/>
      <c r="EG194" s="170"/>
      <c r="EH194" s="170"/>
      <c r="EI194" s="170"/>
      <c r="EJ194" s="170"/>
      <c r="EK194" s="170"/>
      <c r="EL194" s="170"/>
      <c r="EM194" s="170"/>
      <c r="EN194" s="170"/>
      <c r="EO194" s="170"/>
      <c r="EP194" s="170"/>
      <c r="EQ194" s="170"/>
      <c r="ER194" s="185"/>
      <c r="ES194" s="185"/>
      <c r="ET194" s="171"/>
      <c r="EU194" s="172"/>
      <c r="EV194" s="172"/>
      <c r="EW194" s="172"/>
      <c r="EX194" s="172"/>
    </row>
    <row r="195" spans="1:154" s="173" customFormat="1" x14ac:dyDescent="0.25">
      <c r="A195" s="169"/>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c r="BI195" s="170"/>
      <c r="BJ195" s="170"/>
      <c r="BK195" s="170"/>
      <c r="BL195" s="170"/>
      <c r="BM195" s="170"/>
      <c r="BN195" s="170"/>
      <c r="BO195" s="170"/>
      <c r="BP195" s="170"/>
      <c r="BQ195" s="170"/>
      <c r="BR195" s="170"/>
      <c r="BS195" s="170"/>
      <c r="BT195" s="170"/>
      <c r="BU195" s="170"/>
      <c r="BV195" s="170"/>
      <c r="BW195" s="170"/>
      <c r="BX195" s="170"/>
      <c r="BY195" s="170"/>
      <c r="BZ195" s="170"/>
      <c r="CA195" s="170"/>
      <c r="CB195" s="170"/>
      <c r="CC195" s="170"/>
      <c r="CD195" s="170"/>
      <c r="CE195" s="170"/>
      <c r="CF195" s="170"/>
      <c r="CG195" s="170"/>
      <c r="CH195" s="170"/>
      <c r="CI195" s="170"/>
      <c r="CJ195" s="170"/>
      <c r="CK195" s="170"/>
      <c r="CL195" s="170"/>
      <c r="CM195" s="170"/>
      <c r="CN195" s="170"/>
      <c r="CO195" s="170"/>
      <c r="CP195" s="170"/>
      <c r="CQ195" s="170"/>
      <c r="CR195" s="170"/>
      <c r="CS195" s="170"/>
      <c r="CT195" s="170"/>
      <c r="CU195" s="170"/>
      <c r="CV195" s="170"/>
      <c r="CW195" s="170"/>
      <c r="CX195" s="170"/>
      <c r="CY195" s="170"/>
      <c r="CZ195" s="170"/>
      <c r="DA195" s="170"/>
      <c r="DB195" s="170"/>
      <c r="DC195" s="170"/>
      <c r="DD195" s="170"/>
      <c r="DE195" s="170"/>
      <c r="DF195" s="170"/>
      <c r="DG195" s="170"/>
      <c r="DH195" s="170"/>
      <c r="DI195" s="170"/>
      <c r="DJ195" s="170"/>
      <c r="DK195" s="170"/>
      <c r="DL195" s="170"/>
      <c r="DM195" s="170"/>
      <c r="DN195" s="170"/>
      <c r="DO195" s="170"/>
      <c r="DP195" s="170"/>
      <c r="DQ195" s="170"/>
      <c r="DR195" s="170"/>
      <c r="DS195" s="170"/>
      <c r="DT195" s="170"/>
      <c r="DU195" s="170"/>
      <c r="DV195" s="170"/>
      <c r="DW195" s="170"/>
      <c r="DX195" s="170"/>
      <c r="DY195" s="170"/>
      <c r="DZ195" s="170"/>
      <c r="EA195" s="170"/>
      <c r="EB195" s="170"/>
      <c r="EC195" s="170"/>
      <c r="ED195" s="170"/>
      <c r="EE195" s="170"/>
      <c r="EF195" s="170"/>
      <c r="EG195" s="170"/>
      <c r="EH195" s="170"/>
      <c r="EI195" s="170"/>
      <c r="EJ195" s="170"/>
      <c r="EK195" s="170"/>
      <c r="EL195" s="170"/>
      <c r="EM195" s="170"/>
      <c r="EN195" s="170"/>
      <c r="EO195" s="170"/>
      <c r="EP195" s="170"/>
      <c r="EQ195" s="170"/>
      <c r="ER195" s="185"/>
      <c r="ES195" s="185"/>
      <c r="ET195" s="171"/>
      <c r="EU195" s="172"/>
      <c r="EV195" s="172"/>
      <c r="EW195" s="172"/>
      <c r="EX195" s="172"/>
    </row>
    <row r="196" spans="1:154" s="173" customFormat="1" x14ac:dyDescent="0.25">
      <c r="A196" s="169"/>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170"/>
      <c r="BJ196" s="170"/>
      <c r="BK196" s="170"/>
      <c r="BL196" s="170"/>
      <c r="BM196" s="170"/>
      <c r="BN196" s="170"/>
      <c r="BO196" s="170"/>
      <c r="BP196" s="170"/>
      <c r="BQ196" s="170"/>
      <c r="BR196" s="170"/>
      <c r="BS196" s="170"/>
      <c r="BT196" s="170"/>
      <c r="BU196" s="170"/>
      <c r="BV196" s="170"/>
      <c r="BW196" s="170"/>
      <c r="BX196" s="170"/>
      <c r="BY196" s="170"/>
      <c r="BZ196" s="170"/>
      <c r="CA196" s="170"/>
      <c r="CB196" s="170"/>
      <c r="CC196" s="170"/>
      <c r="CD196" s="170"/>
      <c r="CE196" s="170"/>
      <c r="CF196" s="170"/>
      <c r="CG196" s="170"/>
      <c r="CH196" s="170"/>
      <c r="CI196" s="170"/>
      <c r="CJ196" s="170"/>
      <c r="CK196" s="170"/>
      <c r="CL196" s="170"/>
      <c r="CM196" s="170"/>
      <c r="CN196" s="170"/>
      <c r="CO196" s="170"/>
      <c r="CP196" s="170"/>
      <c r="CQ196" s="170"/>
      <c r="CR196" s="170"/>
      <c r="CS196" s="170"/>
      <c r="CT196" s="170"/>
      <c r="CU196" s="170"/>
      <c r="CV196" s="170"/>
      <c r="CW196" s="170"/>
      <c r="CX196" s="170"/>
      <c r="CY196" s="170"/>
      <c r="CZ196" s="170"/>
      <c r="DA196" s="170"/>
      <c r="DB196" s="170"/>
      <c r="DC196" s="170"/>
      <c r="DD196" s="170"/>
      <c r="DE196" s="170"/>
      <c r="DF196" s="170"/>
      <c r="DG196" s="170"/>
      <c r="DH196" s="170"/>
      <c r="DI196" s="170"/>
      <c r="DJ196" s="170"/>
      <c r="DK196" s="170"/>
      <c r="DL196" s="170"/>
      <c r="DM196" s="170"/>
      <c r="DN196" s="170"/>
      <c r="DO196" s="170"/>
      <c r="DP196" s="170"/>
      <c r="DQ196" s="170"/>
      <c r="DR196" s="170"/>
      <c r="DS196" s="170"/>
      <c r="DT196" s="170"/>
      <c r="DU196" s="170"/>
      <c r="DV196" s="170"/>
      <c r="DW196" s="170"/>
      <c r="DX196" s="170"/>
      <c r="DY196" s="170"/>
      <c r="DZ196" s="170"/>
      <c r="EA196" s="170"/>
      <c r="EB196" s="170"/>
      <c r="EC196" s="170"/>
      <c r="ED196" s="170"/>
      <c r="EE196" s="170"/>
      <c r="EF196" s="170"/>
      <c r="EG196" s="170"/>
      <c r="EH196" s="170"/>
      <c r="EI196" s="170"/>
      <c r="EJ196" s="170"/>
      <c r="EK196" s="170"/>
      <c r="EL196" s="170"/>
      <c r="EM196" s="170"/>
      <c r="EN196" s="170"/>
      <c r="EO196" s="170"/>
      <c r="EP196" s="170"/>
      <c r="EQ196" s="170"/>
      <c r="ER196" s="185"/>
      <c r="ES196" s="185"/>
      <c r="ET196" s="171"/>
      <c r="EU196" s="172"/>
      <c r="EV196" s="172"/>
      <c r="EW196" s="172"/>
      <c r="EX196" s="172"/>
    </row>
    <row r="197" spans="1:154" s="173" customFormat="1" x14ac:dyDescent="0.25">
      <c r="A197" s="169"/>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c r="BI197" s="170"/>
      <c r="BJ197" s="170"/>
      <c r="BK197" s="170"/>
      <c r="BL197" s="170"/>
      <c r="BM197" s="170"/>
      <c r="BN197" s="170"/>
      <c r="BO197" s="170"/>
      <c r="BP197" s="170"/>
      <c r="BQ197" s="170"/>
      <c r="BR197" s="170"/>
      <c r="BS197" s="170"/>
      <c r="BT197" s="170"/>
      <c r="BU197" s="170"/>
      <c r="BV197" s="170"/>
      <c r="BW197" s="170"/>
      <c r="BX197" s="170"/>
      <c r="BY197" s="170"/>
      <c r="BZ197" s="170"/>
      <c r="CA197" s="170"/>
      <c r="CB197" s="170"/>
      <c r="CC197" s="170"/>
      <c r="CD197" s="170"/>
      <c r="CE197" s="170"/>
      <c r="CF197" s="170"/>
      <c r="CG197" s="170"/>
      <c r="CH197" s="170"/>
      <c r="CI197" s="170"/>
      <c r="CJ197" s="170"/>
      <c r="CK197" s="170"/>
      <c r="CL197" s="170"/>
      <c r="CM197" s="170"/>
      <c r="CN197" s="170"/>
      <c r="CO197" s="170"/>
      <c r="CP197" s="170"/>
      <c r="CQ197" s="170"/>
      <c r="CR197" s="170"/>
      <c r="CS197" s="170"/>
      <c r="CT197" s="170"/>
      <c r="CU197" s="170"/>
      <c r="CV197" s="170"/>
      <c r="CW197" s="170"/>
      <c r="CX197" s="170"/>
      <c r="CY197" s="170"/>
      <c r="CZ197" s="170"/>
      <c r="DA197" s="170"/>
      <c r="DB197" s="170"/>
      <c r="DC197" s="170"/>
      <c r="DD197" s="170"/>
      <c r="DE197" s="170"/>
      <c r="DF197" s="170"/>
      <c r="DG197" s="170"/>
      <c r="DH197" s="170"/>
      <c r="DI197" s="170"/>
      <c r="DJ197" s="170"/>
      <c r="DK197" s="170"/>
      <c r="DL197" s="170"/>
      <c r="DM197" s="170"/>
      <c r="DN197" s="170"/>
      <c r="DO197" s="170"/>
      <c r="DP197" s="170"/>
      <c r="DQ197" s="170"/>
      <c r="DR197" s="170"/>
      <c r="DS197" s="170"/>
      <c r="DT197" s="170"/>
      <c r="DU197" s="170"/>
      <c r="DV197" s="170"/>
      <c r="DW197" s="170"/>
      <c r="DX197" s="170"/>
      <c r="DY197" s="170"/>
      <c r="DZ197" s="170"/>
      <c r="EA197" s="170"/>
      <c r="EB197" s="170"/>
      <c r="EC197" s="170"/>
      <c r="ED197" s="170"/>
      <c r="EE197" s="170"/>
      <c r="EF197" s="170"/>
      <c r="EG197" s="170"/>
      <c r="EH197" s="170"/>
      <c r="EI197" s="170"/>
      <c r="EJ197" s="170"/>
      <c r="EK197" s="170"/>
      <c r="EL197" s="170"/>
      <c r="EM197" s="170"/>
      <c r="EN197" s="170"/>
      <c r="EO197" s="170"/>
      <c r="EP197" s="170"/>
      <c r="EQ197" s="170"/>
      <c r="ER197" s="185"/>
      <c r="ES197" s="185"/>
      <c r="ET197" s="171"/>
      <c r="EU197" s="172"/>
      <c r="EV197" s="172"/>
      <c r="EW197" s="172"/>
      <c r="EX197" s="172"/>
    </row>
    <row r="198" spans="1:154" s="173" customFormat="1" x14ac:dyDescent="0.25">
      <c r="A198" s="169"/>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c r="BI198" s="170"/>
      <c r="BJ198" s="170"/>
      <c r="BK198" s="170"/>
      <c r="BL198" s="170"/>
      <c r="BM198" s="170"/>
      <c r="BN198" s="170"/>
      <c r="BO198" s="170"/>
      <c r="BP198" s="170"/>
      <c r="BQ198" s="170"/>
      <c r="BR198" s="170"/>
      <c r="BS198" s="170"/>
      <c r="BT198" s="170"/>
      <c r="BU198" s="170"/>
      <c r="BV198" s="170"/>
      <c r="BW198" s="170"/>
      <c r="BX198" s="170"/>
      <c r="BY198" s="170"/>
      <c r="BZ198" s="170"/>
      <c r="CA198" s="170"/>
      <c r="CB198" s="170"/>
      <c r="CC198" s="170"/>
      <c r="CD198" s="170"/>
      <c r="CE198" s="170"/>
      <c r="CF198" s="170"/>
      <c r="CG198" s="170"/>
      <c r="CH198" s="170"/>
      <c r="CI198" s="170"/>
      <c r="CJ198" s="170"/>
      <c r="CK198" s="170"/>
      <c r="CL198" s="170"/>
      <c r="CM198" s="170"/>
      <c r="CN198" s="170"/>
      <c r="CO198" s="170"/>
      <c r="CP198" s="170"/>
      <c r="CQ198" s="170"/>
      <c r="CR198" s="170"/>
      <c r="CS198" s="170"/>
      <c r="CT198" s="170"/>
      <c r="CU198" s="170"/>
      <c r="CV198" s="170"/>
      <c r="CW198" s="170"/>
      <c r="CX198" s="170"/>
      <c r="CY198" s="170"/>
      <c r="CZ198" s="170"/>
      <c r="DA198" s="170"/>
      <c r="DB198" s="170"/>
      <c r="DC198" s="170"/>
      <c r="DD198" s="170"/>
      <c r="DE198" s="170"/>
      <c r="DF198" s="170"/>
      <c r="DG198" s="170"/>
      <c r="DH198" s="170"/>
      <c r="DI198" s="170"/>
      <c r="DJ198" s="170"/>
      <c r="DK198" s="170"/>
      <c r="DL198" s="170"/>
      <c r="DM198" s="170"/>
      <c r="DN198" s="170"/>
      <c r="DO198" s="170"/>
      <c r="DP198" s="170"/>
      <c r="DQ198" s="170"/>
      <c r="DR198" s="170"/>
      <c r="DS198" s="170"/>
      <c r="DT198" s="170"/>
      <c r="DU198" s="170"/>
      <c r="DV198" s="170"/>
      <c r="DW198" s="170"/>
      <c r="DX198" s="170"/>
      <c r="DY198" s="170"/>
      <c r="DZ198" s="170"/>
      <c r="EA198" s="170"/>
      <c r="EB198" s="170"/>
      <c r="EC198" s="170"/>
      <c r="ED198" s="170"/>
      <c r="EE198" s="170"/>
      <c r="EF198" s="170"/>
      <c r="EG198" s="170"/>
      <c r="EH198" s="170"/>
      <c r="EI198" s="170"/>
      <c r="EJ198" s="170"/>
      <c r="EK198" s="170"/>
      <c r="EL198" s="170"/>
      <c r="EM198" s="170"/>
      <c r="EN198" s="170"/>
      <c r="EO198" s="170"/>
      <c r="EP198" s="170"/>
      <c r="EQ198" s="170"/>
      <c r="ER198" s="185"/>
      <c r="ES198" s="185"/>
      <c r="ET198" s="171"/>
      <c r="EU198" s="172"/>
      <c r="EV198" s="172"/>
      <c r="EW198" s="172"/>
      <c r="EX198" s="172"/>
    </row>
    <row r="199" spans="1:154" s="173" customFormat="1" x14ac:dyDescent="0.25">
      <c r="A199" s="169"/>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170"/>
      <c r="CJ199" s="170"/>
      <c r="CK199" s="170"/>
      <c r="CL199" s="170"/>
      <c r="CM199" s="170"/>
      <c r="CN199" s="170"/>
      <c r="CO199" s="170"/>
      <c r="CP199" s="170"/>
      <c r="CQ199" s="170"/>
      <c r="CR199" s="170"/>
      <c r="CS199" s="170"/>
      <c r="CT199" s="170"/>
      <c r="CU199" s="170"/>
      <c r="CV199" s="170"/>
      <c r="CW199" s="170"/>
      <c r="CX199" s="170"/>
      <c r="CY199" s="170"/>
      <c r="CZ199" s="170"/>
      <c r="DA199" s="170"/>
      <c r="DB199" s="170"/>
      <c r="DC199" s="170"/>
      <c r="DD199" s="170"/>
      <c r="DE199" s="170"/>
      <c r="DF199" s="170"/>
      <c r="DG199" s="170"/>
      <c r="DH199" s="170"/>
      <c r="DI199" s="170"/>
      <c r="DJ199" s="170"/>
      <c r="DK199" s="170"/>
      <c r="DL199" s="170"/>
      <c r="DM199" s="170"/>
      <c r="DN199" s="170"/>
      <c r="DO199" s="170"/>
      <c r="DP199" s="170"/>
      <c r="DQ199" s="170"/>
      <c r="DR199" s="170"/>
      <c r="DS199" s="170"/>
      <c r="DT199" s="170"/>
      <c r="DU199" s="170"/>
      <c r="DV199" s="170"/>
      <c r="DW199" s="170"/>
      <c r="DX199" s="170"/>
      <c r="DY199" s="170"/>
      <c r="DZ199" s="170"/>
      <c r="EA199" s="170"/>
      <c r="EB199" s="170"/>
      <c r="EC199" s="170"/>
      <c r="ED199" s="170"/>
      <c r="EE199" s="170"/>
      <c r="EF199" s="170"/>
      <c r="EG199" s="170"/>
      <c r="EH199" s="170"/>
      <c r="EI199" s="170"/>
      <c r="EJ199" s="170"/>
      <c r="EK199" s="170"/>
      <c r="EL199" s="170"/>
      <c r="EM199" s="170"/>
      <c r="EN199" s="170"/>
      <c r="EO199" s="170"/>
      <c r="EP199" s="170"/>
      <c r="EQ199" s="170"/>
      <c r="ER199" s="185"/>
      <c r="ES199" s="185"/>
      <c r="ET199" s="171"/>
      <c r="EU199" s="172"/>
      <c r="EV199" s="172"/>
      <c r="EW199" s="172"/>
      <c r="EX199" s="172"/>
    </row>
    <row r="200" spans="1:154" s="173" customFormat="1" x14ac:dyDescent="0.25">
      <c r="A200" s="169"/>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170"/>
      <c r="CJ200" s="170"/>
      <c r="CK200" s="170"/>
      <c r="CL200" s="170"/>
      <c r="CM200" s="170"/>
      <c r="CN200" s="170"/>
      <c r="CO200" s="170"/>
      <c r="CP200" s="170"/>
      <c r="CQ200" s="170"/>
      <c r="CR200" s="170"/>
      <c r="CS200" s="170"/>
      <c r="CT200" s="170"/>
      <c r="CU200" s="170"/>
      <c r="CV200" s="170"/>
      <c r="CW200" s="170"/>
      <c r="CX200" s="170"/>
      <c r="CY200" s="170"/>
      <c r="CZ200" s="170"/>
      <c r="DA200" s="170"/>
      <c r="DB200" s="170"/>
      <c r="DC200" s="170"/>
      <c r="DD200" s="170"/>
      <c r="DE200" s="170"/>
      <c r="DF200" s="170"/>
      <c r="DG200" s="170"/>
      <c r="DH200" s="170"/>
      <c r="DI200" s="170"/>
      <c r="DJ200" s="170"/>
      <c r="DK200" s="170"/>
      <c r="DL200" s="170"/>
      <c r="DM200" s="170"/>
      <c r="DN200" s="170"/>
      <c r="DO200" s="170"/>
      <c r="DP200" s="170"/>
      <c r="DQ200" s="170"/>
      <c r="DR200" s="170"/>
      <c r="DS200" s="170"/>
      <c r="DT200" s="170"/>
      <c r="DU200" s="170"/>
      <c r="DV200" s="170"/>
      <c r="DW200" s="170"/>
      <c r="DX200" s="170"/>
      <c r="DY200" s="170"/>
      <c r="DZ200" s="170"/>
      <c r="EA200" s="170"/>
      <c r="EB200" s="170"/>
      <c r="EC200" s="170"/>
      <c r="ED200" s="170"/>
      <c r="EE200" s="170"/>
      <c r="EF200" s="170"/>
      <c r="EG200" s="170"/>
      <c r="EH200" s="170"/>
      <c r="EI200" s="170"/>
      <c r="EJ200" s="170"/>
      <c r="EK200" s="170"/>
      <c r="EL200" s="170"/>
      <c r="EM200" s="170"/>
      <c r="EN200" s="170"/>
      <c r="EO200" s="170"/>
      <c r="EP200" s="170"/>
      <c r="EQ200" s="170"/>
      <c r="ER200" s="185"/>
      <c r="ES200" s="185"/>
      <c r="ET200" s="171"/>
      <c r="EU200" s="172"/>
      <c r="EV200" s="172"/>
      <c r="EW200" s="172"/>
      <c r="EX200" s="172"/>
    </row>
    <row r="201" spans="1:154" s="173" customFormat="1" x14ac:dyDescent="0.25">
      <c r="A201" s="169"/>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170"/>
      <c r="CJ201" s="170"/>
      <c r="CK201" s="170"/>
      <c r="CL201" s="170"/>
      <c r="CM201" s="170"/>
      <c r="CN201" s="170"/>
      <c r="CO201" s="170"/>
      <c r="CP201" s="170"/>
      <c r="CQ201" s="170"/>
      <c r="CR201" s="170"/>
      <c r="CS201" s="170"/>
      <c r="CT201" s="170"/>
      <c r="CU201" s="170"/>
      <c r="CV201" s="170"/>
      <c r="CW201" s="170"/>
      <c r="CX201" s="170"/>
      <c r="CY201" s="170"/>
      <c r="CZ201" s="170"/>
      <c r="DA201" s="170"/>
      <c r="DB201" s="170"/>
      <c r="DC201" s="170"/>
      <c r="DD201" s="170"/>
      <c r="DE201" s="170"/>
      <c r="DF201" s="170"/>
      <c r="DG201" s="170"/>
      <c r="DH201" s="170"/>
      <c r="DI201" s="170"/>
      <c r="DJ201" s="170"/>
      <c r="DK201" s="170"/>
      <c r="DL201" s="170"/>
      <c r="DM201" s="170"/>
      <c r="DN201" s="170"/>
      <c r="DO201" s="170"/>
      <c r="DP201" s="170"/>
      <c r="DQ201" s="170"/>
      <c r="DR201" s="170"/>
      <c r="DS201" s="170"/>
      <c r="DT201" s="170"/>
      <c r="DU201" s="170"/>
      <c r="DV201" s="170"/>
      <c r="DW201" s="170"/>
      <c r="DX201" s="170"/>
      <c r="DY201" s="170"/>
      <c r="DZ201" s="170"/>
      <c r="EA201" s="170"/>
      <c r="EB201" s="170"/>
      <c r="EC201" s="170"/>
      <c r="ED201" s="170"/>
      <c r="EE201" s="170"/>
      <c r="EF201" s="170"/>
      <c r="EG201" s="170"/>
      <c r="EH201" s="170"/>
      <c r="EI201" s="170"/>
      <c r="EJ201" s="170"/>
      <c r="EK201" s="170"/>
      <c r="EL201" s="170"/>
      <c r="EM201" s="170"/>
      <c r="EN201" s="170"/>
      <c r="EO201" s="170"/>
      <c r="EP201" s="170"/>
      <c r="EQ201" s="170"/>
      <c r="ER201" s="185"/>
      <c r="ES201" s="185"/>
      <c r="ET201" s="171"/>
      <c r="EU201" s="172"/>
      <c r="EV201" s="172"/>
      <c r="EW201" s="172"/>
      <c r="EX201" s="172"/>
    </row>
    <row r="202" spans="1:154" s="173" customFormat="1" x14ac:dyDescent="0.25">
      <c r="A202" s="169"/>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170"/>
      <c r="CJ202" s="170"/>
      <c r="CK202" s="170"/>
      <c r="CL202" s="170"/>
      <c r="CM202" s="170"/>
      <c r="CN202" s="170"/>
      <c r="CO202" s="170"/>
      <c r="CP202" s="170"/>
      <c r="CQ202" s="170"/>
      <c r="CR202" s="170"/>
      <c r="CS202" s="170"/>
      <c r="CT202" s="170"/>
      <c r="CU202" s="170"/>
      <c r="CV202" s="170"/>
      <c r="CW202" s="170"/>
      <c r="CX202" s="170"/>
      <c r="CY202" s="170"/>
      <c r="CZ202" s="170"/>
      <c r="DA202" s="170"/>
      <c r="DB202" s="170"/>
      <c r="DC202" s="170"/>
      <c r="DD202" s="170"/>
      <c r="DE202" s="170"/>
      <c r="DF202" s="170"/>
      <c r="DG202" s="170"/>
      <c r="DH202" s="170"/>
      <c r="DI202" s="170"/>
      <c r="DJ202" s="170"/>
      <c r="DK202" s="170"/>
      <c r="DL202" s="170"/>
      <c r="DM202" s="170"/>
      <c r="DN202" s="170"/>
      <c r="DO202" s="170"/>
      <c r="DP202" s="170"/>
      <c r="DQ202" s="170"/>
      <c r="DR202" s="170"/>
      <c r="DS202" s="170"/>
      <c r="DT202" s="170"/>
      <c r="DU202" s="170"/>
      <c r="DV202" s="170"/>
      <c r="DW202" s="170"/>
      <c r="DX202" s="170"/>
      <c r="DY202" s="170"/>
      <c r="DZ202" s="170"/>
      <c r="EA202" s="170"/>
      <c r="EB202" s="170"/>
      <c r="EC202" s="170"/>
      <c r="ED202" s="170"/>
      <c r="EE202" s="170"/>
      <c r="EF202" s="170"/>
      <c r="EG202" s="170"/>
      <c r="EH202" s="170"/>
      <c r="EI202" s="170"/>
      <c r="EJ202" s="170"/>
      <c r="EK202" s="170"/>
      <c r="EL202" s="170"/>
      <c r="EM202" s="170"/>
      <c r="EN202" s="170"/>
      <c r="EO202" s="170"/>
      <c r="EP202" s="170"/>
      <c r="EQ202" s="170"/>
      <c r="ER202" s="185"/>
      <c r="ES202" s="185"/>
      <c r="ET202" s="171"/>
      <c r="EU202" s="172"/>
      <c r="EV202" s="172"/>
      <c r="EW202" s="172"/>
      <c r="EX202" s="172"/>
    </row>
    <row r="203" spans="1:154" s="173" customFormat="1" x14ac:dyDescent="0.25">
      <c r="A203" s="169"/>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170"/>
      <c r="CJ203" s="170"/>
      <c r="CK203" s="170"/>
      <c r="CL203" s="170"/>
      <c r="CM203" s="170"/>
      <c r="CN203" s="170"/>
      <c r="CO203" s="170"/>
      <c r="CP203" s="170"/>
      <c r="CQ203" s="170"/>
      <c r="CR203" s="170"/>
      <c r="CS203" s="170"/>
      <c r="CT203" s="170"/>
      <c r="CU203" s="170"/>
      <c r="CV203" s="170"/>
      <c r="CW203" s="170"/>
      <c r="CX203" s="170"/>
      <c r="CY203" s="170"/>
      <c r="CZ203" s="170"/>
      <c r="DA203" s="170"/>
      <c r="DB203" s="170"/>
      <c r="DC203" s="170"/>
      <c r="DD203" s="170"/>
      <c r="DE203" s="170"/>
      <c r="DF203" s="170"/>
      <c r="DG203" s="170"/>
      <c r="DH203" s="170"/>
      <c r="DI203" s="170"/>
      <c r="DJ203" s="170"/>
      <c r="DK203" s="170"/>
      <c r="DL203" s="170"/>
      <c r="DM203" s="170"/>
      <c r="DN203" s="170"/>
      <c r="DO203" s="170"/>
      <c r="DP203" s="170"/>
      <c r="DQ203" s="170"/>
      <c r="DR203" s="170"/>
      <c r="DS203" s="170"/>
      <c r="DT203" s="170"/>
      <c r="DU203" s="170"/>
      <c r="DV203" s="170"/>
      <c r="DW203" s="170"/>
      <c r="DX203" s="170"/>
      <c r="DY203" s="170"/>
      <c r="DZ203" s="170"/>
      <c r="EA203" s="170"/>
      <c r="EB203" s="170"/>
      <c r="EC203" s="170"/>
      <c r="ED203" s="170"/>
      <c r="EE203" s="170"/>
      <c r="EF203" s="170"/>
      <c r="EG203" s="170"/>
      <c r="EH203" s="170"/>
      <c r="EI203" s="170"/>
      <c r="EJ203" s="170"/>
      <c r="EK203" s="170"/>
      <c r="EL203" s="170"/>
      <c r="EM203" s="170"/>
      <c r="EN203" s="170"/>
      <c r="EO203" s="170"/>
      <c r="EP203" s="170"/>
      <c r="EQ203" s="170"/>
      <c r="ER203" s="185"/>
      <c r="ES203" s="185"/>
      <c r="ET203" s="171"/>
      <c r="EU203" s="172"/>
      <c r="EV203" s="172"/>
      <c r="EW203" s="172"/>
      <c r="EX203" s="172"/>
    </row>
    <row r="204" spans="1:154" s="173" customFormat="1" x14ac:dyDescent="0.25">
      <c r="A204" s="169"/>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170"/>
      <c r="CJ204" s="170"/>
      <c r="CK204" s="170"/>
      <c r="CL204" s="170"/>
      <c r="CM204" s="170"/>
      <c r="CN204" s="170"/>
      <c r="CO204" s="170"/>
      <c r="CP204" s="170"/>
      <c r="CQ204" s="170"/>
      <c r="CR204" s="170"/>
      <c r="CS204" s="170"/>
      <c r="CT204" s="170"/>
      <c r="CU204" s="170"/>
      <c r="CV204" s="170"/>
      <c r="CW204" s="170"/>
      <c r="CX204" s="170"/>
      <c r="CY204" s="170"/>
      <c r="CZ204" s="170"/>
      <c r="DA204" s="170"/>
      <c r="DB204" s="170"/>
      <c r="DC204" s="170"/>
      <c r="DD204" s="170"/>
      <c r="DE204" s="170"/>
      <c r="DF204" s="170"/>
      <c r="DG204" s="170"/>
      <c r="DH204" s="170"/>
      <c r="DI204" s="170"/>
      <c r="DJ204" s="170"/>
      <c r="DK204" s="170"/>
      <c r="DL204" s="170"/>
      <c r="DM204" s="170"/>
      <c r="DN204" s="170"/>
      <c r="DO204" s="170"/>
      <c r="DP204" s="170"/>
      <c r="DQ204" s="170"/>
      <c r="DR204" s="170"/>
      <c r="DS204" s="170"/>
      <c r="DT204" s="170"/>
      <c r="DU204" s="170"/>
      <c r="DV204" s="170"/>
      <c r="DW204" s="170"/>
      <c r="DX204" s="170"/>
      <c r="DY204" s="170"/>
      <c r="DZ204" s="170"/>
      <c r="EA204" s="170"/>
      <c r="EB204" s="170"/>
      <c r="EC204" s="170"/>
      <c r="ED204" s="170"/>
      <c r="EE204" s="170"/>
      <c r="EF204" s="170"/>
      <c r="EG204" s="170"/>
      <c r="EH204" s="170"/>
      <c r="EI204" s="170"/>
      <c r="EJ204" s="170"/>
      <c r="EK204" s="170"/>
      <c r="EL204" s="170"/>
      <c r="EM204" s="170"/>
      <c r="EN204" s="170"/>
      <c r="EO204" s="170"/>
      <c r="EP204" s="170"/>
      <c r="EQ204" s="170"/>
      <c r="ER204" s="185"/>
      <c r="ES204" s="185"/>
      <c r="ET204" s="171"/>
      <c r="EU204" s="172"/>
      <c r="EV204" s="172"/>
      <c r="EW204" s="172"/>
      <c r="EX204" s="172"/>
    </row>
    <row r="205" spans="1:154" s="173" customFormat="1" x14ac:dyDescent="0.25">
      <c r="A205" s="169"/>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170"/>
      <c r="CJ205" s="170"/>
      <c r="CK205" s="170"/>
      <c r="CL205" s="170"/>
      <c r="CM205" s="170"/>
      <c r="CN205" s="170"/>
      <c r="CO205" s="170"/>
      <c r="CP205" s="170"/>
      <c r="CQ205" s="170"/>
      <c r="CR205" s="170"/>
      <c r="CS205" s="170"/>
      <c r="CT205" s="170"/>
      <c r="CU205" s="170"/>
      <c r="CV205" s="170"/>
      <c r="CW205" s="170"/>
      <c r="CX205" s="170"/>
      <c r="CY205" s="170"/>
      <c r="CZ205" s="170"/>
      <c r="DA205" s="170"/>
      <c r="DB205" s="170"/>
      <c r="DC205" s="170"/>
      <c r="DD205" s="170"/>
      <c r="DE205" s="170"/>
      <c r="DF205" s="170"/>
      <c r="DG205" s="170"/>
      <c r="DH205" s="170"/>
      <c r="DI205" s="170"/>
      <c r="DJ205" s="170"/>
      <c r="DK205" s="170"/>
      <c r="DL205" s="170"/>
      <c r="DM205" s="170"/>
      <c r="DN205" s="170"/>
      <c r="DO205" s="170"/>
      <c r="DP205" s="170"/>
      <c r="DQ205" s="170"/>
      <c r="DR205" s="170"/>
      <c r="DS205" s="170"/>
      <c r="DT205" s="170"/>
      <c r="DU205" s="170"/>
      <c r="DV205" s="170"/>
      <c r="DW205" s="170"/>
      <c r="DX205" s="170"/>
      <c r="DY205" s="170"/>
      <c r="DZ205" s="170"/>
      <c r="EA205" s="170"/>
      <c r="EB205" s="170"/>
      <c r="EC205" s="170"/>
      <c r="ED205" s="170"/>
      <c r="EE205" s="170"/>
      <c r="EF205" s="170"/>
      <c r="EG205" s="170"/>
      <c r="EH205" s="170"/>
      <c r="EI205" s="170"/>
      <c r="EJ205" s="170"/>
      <c r="EK205" s="170"/>
      <c r="EL205" s="170"/>
      <c r="EM205" s="170"/>
      <c r="EN205" s="170"/>
      <c r="EO205" s="170"/>
      <c r="EP205" s="170"/>
      <c r="EQ205" s="170"/>
      <c r="ER205" s="185"/>
      <c r="ES205" s="185"/>
      <c r="ET205" s="171"/>
      <c r="EU205" s="172"/>
      <c r="EV205" s="172"/>
      <c r="EW205" s="172"/>
      <c r="EX205" s="172"/>
    </row>
    <row r="206" spans="1:154" s="173" customFormat="1" x14ac:dyDescent="0.25">
      <c r="A206" s="169"/>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170"/>
      <c r="CJ206" s="170"/>
      <c r="CK206" s="170"/>
      <c r="CL206" s="170"/>
      <c r="CM206" s="170"/>
      <c r="CN206" s="170"/>
      <c r="CO206" s="170"/>
      <c r="CP206" s="170"/>
      <c r="CQ206" s="170"/>
      <c r="CR206" s="170"/>
      <c r="CS206" s="170"/>
      <c r="CT206" s="170"/>
      <c r="CU206" s="170"/>
      <c r="CV206" s="170"/>
      <c r="CW206" s="170"/>
      <c r="CX206" s="170"/>
      <c r="CY206" s="170"/>
      <c r="CZ206" s="170"/>
      <c r="DA206" s="170"/>
      <c r="DB206" s="170"/>
      <c r="DC206" s="170"/>
      <c r="DD206" s="170"/>
      <c r="DE206" s="170"/>
      <c r="DF206" s="170"/>
      <c r="DG206" s="170"/>
      <c r="DH206" s="170"/>
      <c r="DI206" s="170"/>
      <c r="DJ206" s="170"/>
      <c r="DK206" s="170"/>
      <c r="DL206" s="170"/>
      <c r="DM206" s="170"/>
      <c r="DN206" s="170"/>
      <c r="DO206" s="170"/>
      <c r="DP206" s="170"/>
      <c r="DQ206" s="170"/>
      <c r="DR206" s="170"/>
      <c r="DS206" s="170"/>
      <c r="DT206" s="170"/>
      <c r="DU206" s="170"/>
      <c r="DV206" s="170"/>
      <c r="DW206" s="170"/>
      <c r="DX206" s="170"/>
      <c r="DY206" s="170"/>
      <c r="DZ206" s="170"/>
      <c r="EA206" s="170"/>
      <c r="EB206" s="170"/>
      <c r="EC206" s="170"/>
      <c r="ED206" s="170"/>
      <c r="EE206" s="170"/>
      <c r="EF206" s="170"/>
      <c r="EG206" s="170"/>
      <c r="EH206" s="170"/>
      <c r="EI206" s="170"/>
      <c r="EJ206" s="170"/>
      <c r="EK206" s="170"/>
      <c r="EL206" s="170"/>
      <c r="EM206" s="170"/>
      <c r="EN206" s="170"/>
      <c r="EO206" s="170"/>
      <c r="EP206" s="170"/>
      <c r="EQ206" s="170"/>
      <c r="ER206" s="185"/>
      <c r="ES206" s="185"/>
      <c r="ET206" s="171"/>
      <c r="EU206" s="172"/>
      <c r="EV206" s="172"/>
      <c r="EW206" s="172"/>
      <c r="EX206" s="172"/>
    </row>
    <row r="207" spans="1:154" s="173" customFormat="1" x14ac:dyDescent="0.25">
      <c r="A207" s="169"/>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170"/>
      <c r="CJ207" s="170"/>
      <c r="CK207" s="170"/>
      <c r="CL207" s="170"/>
      <c r="CM207" s="170"/>
      <c r="CN207" s="170"/>
      <c r="CO207" s="170"/>
      <c r="CP207" s="170"/>
      <c r="CQ207" s="170"/>
      <c r="CR207" s="170"/>
      <c r="CS207" s="170"/>
      <c r="CT207" s="170"/>
      <c r="CU207" s="170"/>
      <c r="CV207" s="170"/>
      <c r="CW207" s="170"/>
      <c r="CX207" s="170"/>
      <c r="CY207" s="170"/>
      <c r="CZ207" s="170"/>
      <c r="DA207" s="170"/>
      <c r="DB207" s="170"/>
      <c r="DC207" s="170"/>
      <c r="DD207" s="170"/>
      <c r="DE207" s="170"/>
      <c r="DF207" s="170"/>
      <c r="DG207" s="170"/>
      <c r="DH207" s="170"/>
      <c r="DI207" s="170"/>
      <c r="DJ207" s="170"/>
      <c r="DK207" s="170"/>
      <c r="DL207" s="170"/>
      <c r="DM207" s="170"/>
      <c r="DN207" s="170"/>
      <c r="DO207" s="170"/>
      <c r="DP207" s="170"/>
      <c r="DQ207" s="170"/>
      <c r="DR207" s="170"/>
      <c r="DS207" s="170"/>
      <c r="DT207" s="170"/>
      <c r="DU207" s="170"/>
      <c r="DV207" s="170"/>
      <c r="DW207" s="170"/>
      <c r="DX207" s="170"/>
      <c r="DY207" s="170"/>
      <c r="DZ207" s="170"/>
      <c r="EA207" s="170"/>
      <c r="EB207" s="170"/>
      <c r="EC207" s="170"/>
      <c r="ED207" s="170"/>
      <c r="EE207" s="170"/>
      <c r="EF207" s="170"/>
      <c r="EG207" s="170"/>
      <c r="EH207" s="170"/>
      <c r="EI207" s="170"/>
      <c r="EJ207" s="170"/>
      <c r="EK207" s="170"/>
      <c r="EL207" s="170"/>
      <c r="EM207" s="170"/>
      <c r="EN207" s="170"/>
      <c r="EO207" s="170"/>
      <c r="EP207" s="170"/>
      <c r="EQ207" s="170"/>
      <c r="ER207" s="185"/>
      <c r="ES207" s="185"/>
      <c r="ET207" s="171"/>
      <c r="EU207" s="172"/>
      <c r="EV207" s="172"/>
      <c r="EW207" s="172"/>
      <c r="EX207" s="172"/>
    </row>
    <row r="208" spans="1:154" s="173" customFormat="1" x14ac:dyDescent="0.25">
      <c r="A208" s="169"/>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170"/>
      <c r="CJ208" s="170"/>
      <c r="CK208" s="170"/>
      <c r="CL208" s="170"/>
      <c r="CM208" s="170"/>
      <c r="CN208" s="170"/>
      <c r="CO208" s="170"/>
      <c r="CP208" s="170"/>
      <c r="CQ208" s="170"/>
      <c r="CR208" s="170"/>
      <c r="CS208" s="170"/>
      <c r="CT208" s="170"/>
      <c r="CU208" s="170"/>
      <c r="CV208" s="170"/>
      <c r="CW208" s="170"/>
      <c r="CX208" s="170"/>
      <c r="CY208" s="170"/>
      <c r="CZ208" s="170"/>
      <c r="DA208" s="170"/>
      <c r="DB208" s="170"/>
      <c r="DC208" s="170"/>
      <c r="DD208" s="170"/>
      <c r="DE208" s="170"/>
      <c r="DF208" s="170"/>
      <c r="DG208" s="170"/>
      <c r="DH208" s="170"/>
      <c r="DI208" s="170"/>
      <c r="DJ208" s="170"/>
      <c r="DK208" s="170"/>
      <c r="DL208" s="170"/>
      <c r="DM208" s="170"/>
      <c r="DN208" s="170"/>
      <c r="DO208" s="170"/>
      <c r="DP208" s="170"/>
      <c r="DQ208" s="170"/>
      <c r="DR208" s="170"/>
      <c r="DS208" s="170"/>
      <c r="DT208" s="170"/>
      <c r="DU208" s="170"/>
      <c r="DV208" s="170"/>
      <c r="DW208" s="170"/>
      <c r="DX208" s="170"/>
      <c r="DY208" s="170"/>
      <c r="DZ208" s="170"/>
      <c r="EA208" s="170"/>
      <c r="EB208" s="170"/>
      <c r="EC208" s="170"/>
      <c r="ED208" s="170"/>
      <c r="EE208" s="170"/>
      <c r="EF208" s="170"/>
      <c r="EG208" s="170"/>
      <c r="EH208" s="170"/>
      <c r="EI208" s="170"/>
      <c r="EJ208" s="170"/>
      <c r="EK208" s="170"/>
      <c r="EL208" s="170"/>
      <c r="EM208" s="170"/>
      <c r="EN208" s="170"/>
      <c r="EO208" s="170"/>
      <c r="EP208" s="170"/>
      <c r="EQ208" s="170"/>
      <c r="ER208" s="185"/>
      <c r="ES208" s="185"/>
      <c r="ET208" s="171"/>
      <c r="EU208" s="172"/>
      <c r="EV208" s="172"/>
      <c r="EW208" s="172"/>
      <c r="EX208" s="172"/>
    </row>
    <row r="209" spans="1:154" s="173" customFormat="1" x14ac:dyDescent="0.25">
      <c r="A209" s="169"/>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170"/>
      <c r="CJ209" s="170"/>
      <c r="CK209" s="170"/>
      <c r="CL209" s="170"/>
      <c r="CM209" s="170"/>
      <c r="CN209" s="170"/>
      <c r="CO209" s="170"/>
      <c r="CP209" s="170"/>
      <c r="CQ209" s="170"/>
      <c r="CR209" s="170"/>
      <c r="CS209" s="170"/>
      <c r="CT209" s="170"/>
      <c r="CU209" s="170"/>
      <c r="CV209" s="170"/>
      <c r="CW209" s="170"/>
      <c r="CX209" s="170"/>
      <c r="CY209" s="170"/>
      <c r="CZ209" s="170"/>
      <c r="DA209" s="170"/>
      <c r="DB209" s="170"/>
      <c r="DC209" s="170"/>
      <c r="DD209" s="170"/>
      <c r="DE209" s="170"/>
      <c r="DF209" s="170"/>
      <c r="DG209" s="170"/>
      <c r="DH209" s="170"/>
      <c r="DI209" s="170"/>
      <c r="DJ209" s="170"/>
      <c r="DK209" s="170"/>
      <c r="DL209" s="170"/>
      <c r="DM209" s="170"/>
      <c r="DN209" s="170"/>
      <c r="DO209" s="170"/>
      <c r="DP209" s="170"/>
      <c r="DQ209" s="170"/>
      <c r="DR209" s="170"/>
      <c r="DS209" s="170"/>
      <c r="DT209" s="170"/>
      <c r="DU209" s="170"/>
      <c r="DV209" s="170"/>
      <c r="DW209" s="170"/>
      <c r="DX209" s="170"/>
      <c r="DY209" s="170"/>
      <c r="DZ209" s="170"/>
      <c r="EA209" s="170"/>
      <c r="EB209" s="170"/>
      <c r="EC209" s="170"/>
      <c r="ED209" s="170"/>
      <c r="EE209" s="170"/>
      <c r="EF209" s="170"/>
      <c r="EG209" s="170"/>
      <c r="EH209" s="170"/>
      <c r="EI209" s="170"/>
      <c r="EJ209" s="170"/>
      <c r="EK209" s="170"/>
      <c r="EL209" s="170"/>
      <c r="EM209" s="170"/>
      <c r="EN209" s="170"/>
      <c r="EO209" s="170"/>
      <c r="EP209" s="170"/>
      <c r="EQ209" s="170"/>
      <c r="ER209" s="185"/>
      <c r="ES209" s="185"/>
      <c r="ET209" s="171"/>
      <c r="EU209" s="172"/>
      <c r="EV209" s="172"/>
      <c r="EW209" s="172"/>
      <c r="EX209" s="172"/>
    </row>
    <row r="210" spans="1:154" s="173" customFormat="1" x14ac:dyDescent="0.25">
      <c r="A210" s="169"/>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170"/>
      <c r="CJ210" s="170"/>
      <c r="CK210" s="170"/>
      <c r="CL210" s="170"/>
      <c r="CM210" s="170"/>
      <c r="CN210" s="170"/>
      <c r="CO210" s="170"/>
      <c r="CP210" s="170"/>
      <c r="CQ210" s="170"/>
      <c r="CR210" s="170"/>
      <c r="CS210" s="170"/>
      <c r="CT210" s="170"/>
      <c r="CU210" s="170"/>
      <c r="CV210" s="170"/>
      <c r="CW210" s="170"/>
      <c r="CX210" s="170"/>
      <c r="CY210" s="170"/>
      <c r="CZ210" s="170"/>
      <c r="DA210" s="170"/>
      <c r="DB210" s="170"/>
      <c r="DC210" s="170"/>
      <c r="DD210" s="170"/>
      <c r="DE210" s="170"/>
      <c r="DF210" s="170"/>
      <c r="DG210" s="170"/>
      <c r="DH210" s="170"/>
      <c r="DI210" s="170"/>
      <c r="DJ210" s="170"/>
      <c r="DK210" s="170"/>
      <c r="DL210" s="170"/>
      <c r="DM210" s="170"/>
      <c r="DN210" s="170"/>
      <c r="DO210" s="170"/>
      <c r="DP210" s="170"/>
      <c r="DQ210" s="170"/>
      <c r="DR210" s="170"/>
      <c r="DS210" s="170"/>
      <c r="DT210" s="170"/>
      <c r="DU210" s="170"/>
      <c r="DV210" s="170"/>
      <c r="DW210" s="170"/>
      <c r="DX210" s="170"/>
      <c r="DY210" s="170"/>
      <c r="DZ210" s="170"/>
      <c r="EA210" s="170"/>
      <c r="EB210" s="170"/>
      <c r="EC210" s="170"/>
      <c r="ED210" s="170"/>
      <c r="EE210" s="170"/>
      <c r="EF210" s="170"/>
      <c r="EG210" s="170"/>
      <c r="EH210" s="170"/>
      <c r="EI210" s="170"/>
      <c r="EJ210" s="170"/>
      <c r="EK210" s="170"/>
      <c r="EL210" s="170"/>
      <c r="EM210" s="170"/>
      <c r="EN210" s="170"/>
      <c r="EO210" s="170"/>
      <c r="EP210" s="170"/>
      <c r="EQ210" s="170"/>
      <c r="ER210" s="185"/>
      <c r="ES210" s="185"/>
      <c r="ET210" s="171"/>
      <c r="EU210" s="172"/>
      <c r="EV210" s="172"/>
      <c r="EW210" s="172"/>
      <c r="EX210" s="172"/>
    </row>
    <row r="211" spans="1:154" s="173" customFormat="1" x14ac:dyDescent="0.25">
      <c r="A211" s="169"/>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170"/>
      <c r="CJ211" s="170"/>
      <c r="CK211" s="170"/>
      <c r="CL211" s="170"/>
      <c r="CM211" s="170"/>
      <c r="CN211" s="170"/>
      <c r="CO211" s="170"/>
      <c r="CP211" s="170"/>
      <c r="CQ211" s="170"/>
      <c r="CR211" s="170"/>
      <c r="CS211" s="170"/>
      <c r="CT211" s="170"/>
      <c r="CU211" s="170"/>
      <c r="CV211" s="170"/>
      <c r="CW211" s="170"/>
      <c r="CX211" s="170"/>
      <c r="CY211" s="170"/>
      <c r="CZ211" s="170"/>
      <c r="DA211" s="170"/>
      <c r="DB211" s="170"/>
      <c r="DC211" s="170"/>
      <c r="DD211" s="170"/>
      <c r="DE211" s="170"/>
      <c r="DF211" s="170"/>
      <c r="DG211" s="170"/>
      <c r="DH211" s="170"/>
      <c r="DI211" s="170"/>
      <c r="DJ211" s="170"/>
      <c r="DK211" s="170"/>
      <c r="DL211" s="170"/>
      <c r="DM211" s="170"/>
      <c r="DN211" s="170"/>
      <c r="DO211" s="170"/>
      <c r="DP211" s="170"/>
      <c r="DQ211" s="170"/>
      <c r="DR211" s="170"/>
      <c r="DS211" s="170"/>
      <c r="DT211" s="170"/>
      <c r="DU211" s="170"/>
      <c r="DV211" s="170"/>
      <c r="DW211" s="170"/>
      <c r="DX211" s="170"/>
      <c r="DY211" s="170"/>
      <c r="DZ211" s="170"/>
      <c r="EA211" s="170"/>
      <c r="EB211" s="170"/>
      <c r="EC211" s="170"/>
      <c r="ED211" s="170"/>
      <c r="EE211" s="170"/>
      <c r="EF211" s="170"/>
      <c r="EG211" s="170"/>
      <c r="EH211" s="170"/>
      <c r="EI211" s="170"/>
      <c r="EJ211" s="170"/>
      <c r="EK211" s="170"/>
      <c r="EL211" s="170"/>
      <c r="EM211" s="170"/>
      <c r="EN211" s="170"/>
      <c r="EO211" s="170"/>
      <c r="EP211" s="170"/>
      <c r="EQ211" s="170"/>
      <c r="ER211" s="185"/>
      <c r="ES211" s="185"/>
      <c r="ET211" s="171"/>
      <c r="EU211" s="172"/>
      <c r="EV211" s="172"/>
      <c r="EW211" s="172"/>
      <c r="EX211" s="172"/>
    </row>
    <row r="212" spans="1:154" s="173" customFormat="1" x14ac:dyDescent="0.25">
      <c r="A212" s="169"/>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170"/>
      <c r="CJ212" s="170"/>
      <c r="CK212" s="170"/>
      <c r="CL212" s="170"/>
      <c r="CM212" s="170"/>
      <c r="CN212" s="170"/>
      <c r="CO212" s="170"/>
      <c r="CP212" s="170"/>
      <c r="CQ212" s="170"/>
      <c r="CR212" s="170"/>
      <c r="CS212" s="170"/>
      <c r="CT212" s="170"/>
      <c r="CU212" s="170"/>
      <c r="CV212" s="170"/>
      <c r="CW212" s="170"/>
      <c r="CX212" s="170"/>
      <c r="CY212" s="170"/>
      <c r="CZ212" s="170"/>
      <c r="DA212" s="170"/>
      <c r="DB212" s="170"/>
      <c r="DC212" s="170"/>
      <c r="DD212" s="170"/>
      <c r="DE212" s="170"/>
      <c r="DF212" s="170"/>
      <c r="DG212" s="170"/>
      <c r="DH212" s="170"/>
      <c r="DI212" s="170"/>
      <c r="DJ212" s="170"/>
      <c r="DK212" s="170"/>
      <c r="DL212" s="170"/>
      <c r="DM212" s="170"/>
      <c r="DN212" s="170"/>
      <c r="DO212" s="170"/>
      <c r="DP212" s="170"/>
      <c r="DQ212" s="170"/>
      <c r="DR212" s="170"/>
      <c r="DS212" s="170"/>
      <c r="DT212" s="170"/>
      <c r="DU212" s="170"/>
      <c r="DV212" s="170"/>
      <c r="DW212" s="170"/>
      <c r="DX212" s="170"/>
      <c r="DY212" s="170"/>
      <c r="DZ212" s="170"/>
      <c r="EA212" s="170"/>
      <c r="EB212" s="170"/>
      <c r="EC212" s="170"/>
      <c r="ED212" s="170"/>
      <c r="EE212" s="170"/>
      <c r="EF212" s="170"/>
      <c r="EG212" s="170"/>
      <c r="EH212" s="170"/>
      <c r="EI212" s="170"/>
      <c r="EJ212" s="170"/>
      <c r="EK212" s="170"/>
      <c r="EL212" s="170"/>
      <c r="EM212" s="170"/>
      <c r="EN212" s="170"/>
      <c r="EO212" s="170"/>
      <c r="EP212" s="170"/>
      <c r="EQ212" s="170"/>
      <c r="ER212" s="185"/>
      <c r="ES212" s="185"/>
      <c r="ET212" s="171"/>
      <c r="EU212" s="172"/>
      <c r="EV212" s="172"/>
      <c r="EW212" s="172"/>
      <c r="EX212" s="172"/>
    </row>
    <row r="213" spans="1:154" s="173" customFormat="1" x14ac:dyDescent="0.25">
      <c r="A213" s="169"/>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170"/>
      <c r="CJ213" s="170"/>
      <c r="CK213" s="170"/>
      <c r="CL213" s="170"/>
      <c r="CM213" s="170"/>
      <c r="CN213" s="170"/>
      <c r="CO213" s="170"/>
      <c r="CP213" s="170"/>
      <c r="CQ213" s="170"/>
      <c r="CR213" s="170"/>
      <c r="CS213" s="170"/>
      <c r="CT213" s="170"/>
      <c r="CU213" s="170"/>
      <c r="CV213" s="170"/>
      <c r="CW213" s="170"/>
      <c r="CX213" s="170"/>
      <c r="CY213" s="170"/>
      <c r="CZ213" s="170"/>
      <c r="DA213" s="170"/>
      <c r="DB213" s="170"/>
      <c r="DC213" s="170"/>
      <c r="DD213" s="170"/>
      <c r="DE213" s="170"/>
      <c r="DF213" s="170"/>
      <c r="DG213" s="170"/>
      <c r="DH213" s="170"/>
      <c r="DI213" s="170"/>
      <c r="DJ213" s="170"/>
      <c r="DK213" s="170"/>
      <c r="DL213" s="170"/>
      <c r="DM213" s="170"/>
      <c r="DN213" s="170"/>
      <c r="DO213" s="170"/>
      <c r="DP213" s="170"/>
      <c r="DQ213" s="170"/>
      <c r="DR213" s="170"/>
      <c r="DS213" s="170"/>
      <c r="DT213" s="170"/>
      <c r="DU213" s="170"/>
      <c r="DV213" s="170"/>
      <c r="DW213" s="170"/>
      <c r="DX213" s="170"/>
      <c r="DY213" s="170"/>
      <c r="DZ213" s="170"/>
      <c r="EA213" s="170"/>
      <c r="EB213" s="170"/>
      <c r="EC213" s="170"/>
      <c r="ED213" s="170"/>
      <c r="EE213" s="170"/>
      <c r="EF213" s="170"/>
      <c r="EG213" s="170"/>
      <c r="EH213" s="170"/>
      <c r="EI213" s="170"/>
      <c r="EJ213" s="170"/>
      <c r="EK213" s="170"/>
      <c r="EL213" s="170"/>
      <c r="EM213" s="170"/>
      <c r="EN213" s="170"/>
      <c r="EO213" s="170"/>
      <c r="EP213" s="170"/>
      <c r="EQ213" s="170"/>
      <c r="ER213" s="185"/>
      <c r="ES213" s="185"/>
      <c r="ET213" s="171"/>
      <c r="EU213" s="172"/>
      <c r="EV213" s="172"/>
      <c r="EW213" s="172"/>
      <c r="EX213" s="172"/>
    </row>
    <row r="214" spans="1:154" s="173" customFormat="1" x14ac:dyDescent="0.25">
      <c r="A214" s="169"/>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170"/>
      <c r="CJ214" s="170"/>
      <c r="CK214" s="170"/>
      <c r="CL214" s="170"/>
      <c r="CM214" s="170"/>
      <c r="CN214" s="170"/>
      <c r="CO214" s="170"/>
      <c r="CP214" s="170"/>
      <c r="CQ214" s="170"/>
      <c r="CR214" s="170"/>
      <c r="CS214" s="170"/>
      <c r="CT214" s="170"/>
      <c r="CU214" s="170"/>
      <c r="CV214" s="170"/>
      <c r="CW214" s="170"/>
      <c r="CX214" s="170"/>
      <c r="CY214" s="170"/>
      <c r="CZ214" s="170"/>
      <c r="DA214" s="170"/>
      <c r="DB214" s="170"/>
      <c r="DC214" s="170"/>
      <c r="DD214" s="170"/>
      <c r="DE214" s="170"/>
      <c r="DF214" s="170"/>
      <c r="DG214" s="170"/>
      <c r="DH214" s="170"/>
      <c r="DI214" s="170"/>
      <c r="DJ214" s="170"/>
      <c r="DK214" s="170"/>
      <c r="DL214" s="170"/>
      <c r="DM214" s="170"/>
      <c r="DN214" s="170"/>
      <c r="DO214" s="170"/>
      <c r="DP214" s="170"/>
      <c r="DQ214" s="170"/>
      <c r="DR214" s="170"/>
      <c r="DS214" s="170"/>
      <c r="DT214" s="170"/>
      <c r="DU214" s="170"/>
      <c r="DV214" s="170"/>
      <c r="DW214" s="170"/>
      <c r="DX214" s="170"/>
      <c r="DY214" s="170"/>
      <c r="DZ214" s="170"/>
      <c r="EA214" s="170"/>
      <c r="EB214" s="170"/>
      <c r="EC214" s="170"/>
      <c r="ED214" s="170"/>
      <c r="EE214" s="170"/>
      <c r="EF214" s="170"/>
      <c r="EG214" s="170"/>
      <c r="EH214" s="170"/>
      <c r="EI214" s="170"/>
      <c r="EJ214" s="170"/>
      <c r="EK214" s="170"/>
      <c r="EL214" s="170"/>
      <c r="EM214" s="170"/>
      <c r="EN214" s="170"/>
      <c r="EO214" s="170"/>
      <c r="EP214" s="170"/>
      <c r="EQ214" s="170"/>
      <c r="ER214" s="185"/>
      <c r="ES214" s="185"/>
      <c r="ET214" s="171"/>
      <c r="EU214" s="172"/>
      <c r="EV214" s="172"/>
      <c r="EW214" s="172"/>
      <c r="EX214" s="172"/>
    </row>
    <row r="215" spans="1:154" s="173" customFormat="1" x14ac:dyDescent="0.25">
      <c r="A215" s="169"/>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170"/>
      <c r="CJ215" s="170"/>
      <c r="CK215" s="170"/>
      <c r="CL215" s="170"/>
      <c r="CM215" s="170"/>
      <c r="CN215" s="170"/>
      <c r="CO215" s="170"/>
      <c r="CP215" s="170"/>
      <c r="CQ215" s="170"/>
      <c r="CR215" s="170"/>
      <c r="CS215" s="170"/>
      <c r="CT215" s="170"/>
      <c r="CU215" s="170"/>
      <c r="CV215" s="170"/>
      <c r="CW215" s="170"/>
      <c r="CX215" s="170"/>
      <c r="CY215" s="170"/>
      <c r="CZ215" s="170"/>
      <c r="DA215" s="170"/>
      <c r="DB215" s="170"/>
      <c r="DC215" s="170"/>
      <c r="DD215" s="170"/>
      <c r="DE215" s="170"/>
      <c r="DF215" s="170"/>
      <c r="DG215" s="170"/>
      <c r="DH215" s="170"/>
      <c r="DI215" s="170"/>
      <c r="DJ215" s="170"/>
      <c r="DK215" s="170"/>
      <c r="DL215" s="170"/>
      <c r="DM215" s="170"/>
      <c r="DN215" s="170"/>
      <c r="DO215" s="170"/>
      <c r="DP215" s="170"/>
      <c r="DQ215" s="170"/>
      <c r="DR215" s="170"/>
      <c r="DS215" s="170"/>
      <c r="DT215" s="170"/>
      <c r="DU215" s="170"/>
      <c r="DV215" s="170"/>
      <c r="DW215" s="170"/>
      <c r="DX215" s="170"/>
      <c r="DY215" s="170"/>
      <c r="DZ215" s="170"/>
      <c r="EA215" s="170"/>
      <c r="EB215" s="170"/>
      <c r="EC215" s="170"/>
      <c r="ED215" s="170"/>
      <c r="EE215" s="170"/>
      <c r="EF215" s="170"/>
      <c r="EG215" s="170"/>
      <c r="EH215" s="170"/>
      <c r="EI215" s="170"/>
      <c r="EJ215" s="170"/>
      <c r="EK215" s="170"/>
      <c r="EL215" s="170"/>
      <c r="EM215" s="170"/>
      <c r="EN215" s="170"/>
      <c r="EO215" s="170"/>
      <c r="EP215" s="170"/>
      <c r="EQ215" s="170"/>
      <c r="ER215" s="185"/>
      <c r="ES215" s="185"/>
      <c r="ET215" s="171"/>
      <c r="EU215" s="172"/>
      <c r="EV215" s="172"/>
      <c r="EW215" s="172"/>
      <c r="EX215" s="172"/>
    </row>
    <row r="216" spans="1:154" s="173" customFormat="1" x14ac:dyDescent="0.25">
      <c r="A216" s="169"/>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170"/>
      <c r="CJ216" s="170"/>
      <c r="CK216" s="170"/>
      <c r="CL216" s="170"/>
      <c r="CM216" s="170"/>
      <c r="CN216" s="170"/>
      <c r="CO216" s="170"/>
      <c r="CP216" s="170"/>
      <c r="CQ216" s="170"/>
      <c r="CR216" s="170"/>
      <c r="CS216" s="170"/>
      <c r="CT216" s="170"/>
      <c r="CU216" s="170"/>
      <c r="CV216" s="170"/>
      <c r="CW216" s="170"/>
      <c r="CX216" s="170"/>
      <c r="CY216" s="170"/>
      <c r="CZ216" s="170"/>
      <c r="DA216" s="170"/>
      <c r="DB216" s="170"/>
      <c r="DC216" s="170"/>
      <c r="DD216" s="170"/>
      <c r="DE216" s="170"/>
      <c r="DF216" s="170"/>
      <c r="DG216" s="170"/>
      <c r="DH216" s="170"/>
      <c r="DI216" s="170"/>
      <c r="DJ216" s="170"/>
      <c r="DK216" s="170"/>
      <c r="DL216" s="170"/>
      <c r="DM216" s="170"/>
      <c r="DN216" s="170"/>
      <c r="DO216" s="170"/>
      <c r="DP216" s="170"/>
      <c r="DQ216" s="170"/>
      <c r="DR216" s="170"/>
      <c r="DS216" s="170"/>
      <c r="DT216" s="170"/>
      <c r="DU216" s="170"/>
      <c r="DV216" s="170"/>
      <c r="DW216" s="170"/>
      <c r="DX216" s="170"/>
      <c r="DY216" s="170"/>
      <c r="DZ216" s="170"/>
      <c r="EA216" s="170"/>
      <c r="EB216" s="170"/>
      <c r="EC216" s="170"/>
      <c r="ED216" s="170"/>
      <c r="EE216" s="170"/>
      <c r="EF216" s="170"/>
      <c r="EG216" s="170"/>
      <c r="EH216" s="170"/>
      <c r="EI216" s="170"/>
      <c r="EJ216" s="170"/>
      <c r="EK216" s="170"/>
      <c r="EL216" s="170"/>
      <c r="EM216" s="170"/>
      <c r="EN216" s="170"/>
      <c r="EO216" s="170"/>
      <c r="EP216" s="170"/>
      <c r="EQ216" s="170"/>
      <c r="ER216" s="185"/>
      <c r="ES216" s="185"/>
      <c r="ET216" s="171"/>
      <c r="EU216" s="172"/>
      <c r="EV216" s="172"/>
      <c r="EW216" s="172"/>
      <c r="EX216" s="172"/>
    </row>
    <row r="217" spans="1:154" s="173" customFormat="1" x14ac:dyDescent="0.25">
      <c r="A217" s="169"/>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170"/>
      <c r="CJ217" s="170"/>
      <c r="CK217" s="170"/>
      <c r="CL217" s="170"/>
      <c r="CM217" s="170"/>
      <c r="CN217" s="170"/>
      <c r="CO217" s="170"/>
      <c r="CP217" s="170"/>
      <c r="CQ217" s="170"/>
      <c r="CR217" s="170"/>
      <c r="CS217" s="170"/>
      <c r="CT217" s="170"/>
      <c r="CU217" s="170"/>
      <c r="CV217" s="170"/>
      <c r="CW217" s="170"/>
      <c r="CX217" s="170"/>
      <c r="CY217" s="170"/>
      <c r="CZ217" s="170"/>
      <c r="DA217" s="170"/>
      <c r="DB217" s="170"/>
      <c r="DC217" s="170"/>
      <c r="DD217" s="170"/>
      <c r="DE217" s="170"/>
      <c r="DF217" s="170"/>
      <c r="DG217" s="170"/>
      <c r="DH217" s="170"/>
      <c r="DI217" s="170"/>
      <c r="DJ217" s="170"/>
      <c r="DK217" s="170"/>
      <c r="DL217" s="170"/>
      <c r="DM217" s="170"/>
      <c r="DN217" s="170"/>
      <c r="DO217" s="170"/>
      <c r="DP217" s="170"/>
      <c r="DQ217" s="170"/>
      <c r="DR217" s="170"/>
      <c r="DS217" s="170"/>
      <c r="DT217" s="170"/>
      <c r="DU217" s="170"/>
      <c r="DV217" s="170"/>
      <c r="DW217" s="170"/>
      <c r="DX217" s="170"/>
      <c r="DY217" s="170"/>
      <c r="DZ217" s="170"/>
      <c r="EA217" s="170"/>
      <c r="EB217" s="170"/>
      <c r="EC217" s="170"/>
      <c r="ED217" s="170"/>
      <c r="EE217" s="170"/>
      <c r="EF217" s="170"/>
      <c r="EG217" s="170"/>
      <c r="EH217" s="170"/>
      <c r="EI217" s="170"/>
      <c r="EJ217" s="170"/>
      <c r="EK217" s="170"/>
      <c r="EL217" s="170"/>
      <c r="EM217" s="170"/>
      <c r="EN217" s="170"/>
      <c r="EO217" s="170"/>
      <c r="EP217" s="170"/>
      <c r="EQ217" s="170"/>
      <c r="ER217" s="185"/>
      <c r="ES217" s="185"/>
      <c r="ET217" s="171"/>
      <c r="EU217" s="172"/>
      <c r="EV217" s="172"/>
      <c r="EW217" s="172"/>
      <c r="EX217" s="172"/>
    </row>
    <row r="218" spans="1:154" s="173" customFormat="1" x14ac:dyDescent="0.25">
      <c r="A218" s="169"/>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170"/>
      <c r="CJ218" s="170"/>
      <c r="CK218" s="170"/>
      <c r="CL218" s="170"/>
      <c r="CM218" s="170"/>
      <c r="CN218" s="170"/>
      <c r="CO218" s="170"/>
      <c r="CP218" s="170"/>
      <c r="CQ218" s="170"/>
      <c r="CR218" s="170"/>
      <c r="CS218" s="170"/>
      <c r="CT218" s="170"/>
      <c r="CU218" s="170"/>
      <c r="CV218" s="170"/>
      <c r="CW218" s="170"/>
      <c r="CX218" s="170"/>
      <c r="CY218" s="170"/>
      <c r="CZ218" s="170"/>
      <c r="DA218" s="170"/>
      <c r="DB218" s="170"/>
      <c r="DC218" s="170"/>
      <c r="DD218" s="170"/>
      <c r="DE218" s="170"/>
      <c r="DF218" s="170"/>
      <c r="DG218" s="170"/>
      <c r="DH218" s="170"/>
      <c r="DI218" s="170"/>
      <c r="DJ218" s="170"/>
      <c r="DK218" s="170"/>
      <c r="DL218" s="170"/>
      <c r="DM218" s="170"/>
      <c r="DN218" s="170"/>
      <c r="DO218" s="170"/>
      <c r="DP218" s="170"/>
      <c r="DQ218" s="170"/>
      <c r="DR218" s="170"/>
      <c r="DS218" s="170"/>
      <c r="DT218" s="170"/>
      <c r="DU218" s="170"/>
      <c r="DV218" s="170"/>
      <c r="DW218" s="170"/>
      <c r="DX218" s="170"/>
      <c r="DY218" s="170"/>
      <c r="DZ218" s="170"/>
      <c r="EA218" s="170"/>
      <c r="EB218" s="170"/>
      <c r="EC218" s="170"/>
      <c r="ED218" s="170"/>
      <c r="EE218" s="170"/>
      <c r="EF218" s="170"/>
      <c r="EG218" s="170"/>
      <c r="EH218" s="170"/>
      <c r="EI218" s="170"/>
      <c r="EJ218" s="170"/>
      <c r="EK218" s="170"/>
      <c r="EL218" s="170"/>
      <c r="EM218" s="170"/>
      <c r="EN218" s="170"/>
      <c r="EO218" s="170"/>
      <c r="EP218" s="170"/>
      <c r="EQ218" s="170"/>
      <c r="ER218" s="185"/>
      <c r="ES218" s="185"/>
      <c r="ET218" s="171"/>
      <c r="EU218" s="172"/>
      <c r="EV218" s="172"/>
      <c r="EW218" s="172"/>
      <c r="EX218" s="172"/>
    </row>
    <row r="219" spans="1:154" s="173" customFormat="1" x14ac:dyDescent="0.25">
      <c r="A219" s="169"/>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170"/>
      <c r="CJ219" s="170"/>
      <c r="CK219" s="170"/>
      <c r="CL219" s="170"/>
      <c r="CM219" s="170"/>
      <c r="CN219" s="170"/>
      <c r="CO219" s="170"/>
      <c r="CP219" s="170"/>
      <c r="CQ219" s="170"/>
      <c r="CR219" s="170"/>
      <c r="CS219" s="170"/>
      <c r="CT219" s="170"/>
      <c r="CU219" s="170"/>
      <c r="CV219" s="170"/>
      <c r="CW219" s="170"/>
      <c r="CX219" s="170"/>
      <c r="CY219" s="170"/>
      <c r="CZ219" s="170"/>
      <c r="DA219" s="170"/>
      <c r="DB219" s="170"/>
      <c r="DC219" s="170"/>
      <c r="DD219" s="170"/>
      <c r="DE219" s="170"/>
      <c r="DF219" s="170"/>
      <c r="DG219" s="170"/>
      <c r="DH219" s="170"/>
      <c r="DI219" s="170"/>
      <c r="DJ219" s="170"/>
      <c r="DK219" s="170"/>
      <c r="DL219" s="170"/>
      <c r="DM219" s="170"/>
      <c r="DN219" s="170"/>
      <c r="DO219" s="170"/>
      <c r="DP219" s="170"/>
      <c r="DQ219" s="170"/>
      <c r="DR219" s="170"/>
      <c r="DS219" s="170"/>
      <c r="DT219" s="170"/>
      <c r="DU219" s="170"/>
      <c r="DV219" s="170"/>
      <c r="DW219" s="170"/>
      <c r="DX219" s="170"/>
      <c r="DY219" s="170"/>
      <c r="DZ219" s="170"/>
      <c r="EA219" s="170"/>
      <c r="EB219" s="170"/>
      <c r="EC219" s="170"/>
      <c r="ED219" s="170"/>
      <c r="EE219" s="170"/>
      <c r="EF219" s="170"/>
      <c r="EG219" s="170"/>
      <c r="EH219" s="170"/>
      <c r="EI219" s="170"/>
      <c r="EJ219" s="170"/>
      <c r="EK219" s="170"/>
      <c r="EL219" s="170"/>
      <c r="EM219" s="170"/>
      <c r="EN219" s="170"/>
      <c r="EO219" s="170"/>
      <c r="EP219" s="170"/>
      <c r="EQ219" s="170"/>
      <c r="ER219" s="185"/>
      <c r="ES219" s="185"/>
      <c r="ET219" s="171"/>
      <c r="EU219" s="172"/>
      <c r="EV219" s="172"/>
      <c r="EW219" s="172"/>
      <c r="EX219" s="172"/>
    </row>
    <row r="220" spans="1:154" s="173" customFormat="1" x14ac:dyDescent="0.25">
      <c r="A220" s="169"/>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170"/>
      <c r="CJ220" s="170"/>
      <c r="CK220" s="170"/>
      <c r="CL220" s="170"/>
      <c r="CM220" s="170"/>
      <c r="CN220" s="170"/>
      <c r="CO220" s="170"/>
      <c r="CP220" s="170"/>
      <c r="CQ220" s="170"/>
      <c r="CR220" s="170"/>
      <c r="CS220" s="170"/>
      <c r="CT220" s="170"/>
      <c r="CU220" s="170"/>
      <c r="CV220" s="170"/>
      <c r="CW220" s="170"/>
      <c r="CX220" s="170"/>
      <c r="CY220" s="170"/>
      <c r="CZ220" s="170"/>
      <c r="DA220" s="170"/>
      <c r="DB220" s="170"/>
      <c r="DC220" s="170"/>
      <c r="DD220" s="170"/>
      <c r="DE220" s="170"/>
      <c r="DF220" s="170"/>
      <c r="DG220" s="170"/>
      <c r="DH220" s="170"/>
      <c r="DI220" s="170"/>
      <c r="DJ220" s="170"/>
      <c r="DK220" s="170"/>
      <c r="DL220" s="170"/>
      <c r="DM220" s="170"/>
      <c r="DN220" s="170"/>
      <c r="DO220" s="170"/>
      <c r="DP220" s="170"/>
      <c r="DQ220" s="170"/>
      <c r="DR220" s="170"/>
      <c r="DS220" s="170"/>
      <c r="DT220" s="170"/>
      <c r="DU220" s="170"/>
      <c r="DV220" s="170"/>
      <c r="DW220" s="170"/>
      <c r="DX220" s="170"/>
      <c r="DY220" s="170"/>
      <c r="DZ220" s="170"/>
      <c r="EA220" s="170"/>
      <c r="EB220" s="170"/>
      <c r="EC220" s="170"/>
      <c r="ED220" s="170"/>
      <c r="EE220" s="170"/>
      <c r="EF220" s="170"/>
      <c r="EG220" s="170"/>
      <c r="EH220" s="170"/>
      <c r="EI220" s="170"/>
      <c r="EJ220" s="170"/>
      <c r="EK220" s="170"/>
      <c r="EL220" s="170"/>
      <c r="EM220" s="170"/>
      <c r="EN220" s="170"/>
      <c r="EO220" s="170"/>
      <c r="EP220" s="170"/>
      <c r="EQ220" s="170"/>
      <c r="ER220" s="185"/>
      <c r="ES220" s="185"/>
      <c r="ET220" s="171"/>
      <c r="EU220" s="172"/>
      <c r="EV220" s="172"/>
      <c r="EW220" s="172"/>
      <c r="EX220" s="172"/>
    </row>
    <row r="221" spans="1:154" s="173" customFormat="1" x14ac:dyDescent="0.25">
      <c r="A221" s="169"/>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170"/>
      <c r="BJ221" s="170"/>
      <c r="BK221" s="170"/>
      <c r="BL221" s="170"/>
      <c r="BM221" s="170"/>
      <c r="BN221" s="170"/>
      <c r="BO221" s="170"/>
      <c r="BP221" s="170"/>
      <c r="BQ221" s="170"/>
      <c r="BR221" s="170"/>
      <c r="BS221" s="170"/>
      <c r="BT221" s="170"/>
      <c r="BU221" s="170"/>
      <c r="BV221" s="170"/>
      <c r="BW221" s="170"/>
      <c r="BX221" s="170"/>
      <c r="BY221" s="170"/>
      <c r="BZ221" s="170"/>
      <c r="CA221" s="170"/>
      <c r="CB221" s="170"/>
      <c r="CC221" s="170"/>
      <c r="CD221" s="170"/>
      <c r="CE221" s="170"/>
      <c r="CF221" s="170"/>
      <c r="CG221" s="170"/>
      <c r="CH221" s="170"/>
      <c r="CI221" s="170"/>
      <c r="CJ221" s="170"/>
      <c r="CK221" s="170"/>
      <c r="CL221" s="170"/>
      <c r="CM221" s="170"/>
      <c r="CN221" s="170"/>
      <c r="CO221" s="170"/>
      <c r="CP221" s="170"/>
      <c r="CQ221" s="170"/>
      <c r="CR221" s="170"/>
      <c r="CS221" s="170"/>
      <c r="CT221" s="170"/>
      <c r="CU221" s="170"/>
      <c r="CV221" s="170"/>
      <c r="CW221" s="170"/>
      <c r="CX221" s="170"/>
      <c r="CY221" s="170"/>
      <c r="CZ221" s="170"/>
      <c r="DA221" s="170"/>
      <c r="DB221" s="170"/>
      <c r="DC221" s="170"/>
      <c r="DD221" s="170"/>
      <c r="DE221" s="170"/>
      <c r="DF221" s="170"/>
      <c r="DG221" s="170"/>
      <c r="DH221" s="170"/>
      <c r="DI221" s="170"/>
      <c r="DJ221" s="170"/>
      <c r="DK221" s="170"/>
      <c r="DL221" s="170"/>
      <c r="DM221" s="170"/>
      <c r="DN221" s="170"/>
      <c r="DO221" s="170"/>
      <c r="DP221" s="170"/>
      <c r="DQ221" s="170"/>
      <c r="DR221" s="170"/>
      <c r="DS221" s="170"/>
      <c r="DT221" s="170"/>
      <c r="DU221" s="170"/>
      <c r="DV221" s="170"/>
      <c r="DW221" s="170"/>
      <c r="DX221" s="170"/>
      <c r="DY221" s="170"/>
      <c r="DZ221" s="170"/>
      <c r="EA221" s="170"/>
      <c r="EB221" s="170"/>
      <c r="EC221" s="170"/>
      <c r="ED221" s="170"/>
      <c r="EE221" s="170"/>
      <c r="EF221" s="170"/>
      <c r="EG221" s="170"/>
      <c r="EH221" s="170"/>
      <c r="EI221" s="170"/>
      <c r="EJ221" s="170"/>
      <c r="EK221" s="170"/>
      <c r="EL221" s="170"/>
      <c r="EM221" s="170"/>
      <c r="EN221" s="170"/>
      <c r="EO221" s="170"/>
      <c r="EP221" s="170"/>
      <c r="EQ221" s="170"/>
      <c r="ER221" s="185"/>
      <c r="ES221" s="185"/>
      <c r="ET221" s="171"/>
      <c r="EU221" s="172"/>
      <c r="EV221" s="172"/>
      <c r="EW221" s="172"/>
      <c r="EX221" s="172"/>
    </row>
    <row r="222" spans="1:154" s="173" customFormat="1" x14ac:dyDescent="0.25">
      <c r="A222" s="169"/>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170"/>
      <c r="BJ222" s="170"/>
      <c r="BK222" s="170"/>
      <c r="BL222" s="170"/>
      <c r="BM222" s="170"/>
      <c r="BN222" s="170"/>
      <c r="BO222" s="170"/>
      <c r="BP222" s="170"/>
      <c r="BQ222" s="170"/>
      <c r="BR222" s="170"/>
      <c r="BS222" s="170"/>
      <c r="BT222" s="170"/>
      <c r="BU222" s="170"/>
      <c r="BV222" s="170"/>
      <c r="BW222" s="170"/>
      <c r="BX222" s="170"/>
      <c r="BY222" s="170"/>
      <c r="BZ222" s="170"/>
      <c r="CA222" s="170"/>
      <c r="CB222" s="170"/>
      <c r="CC222" s="170"/>
      <c r="CD222" s="170"/>
      <c r="CE222" s="170"/>
      <c r="CF222" s="170"/>
      <c r="CG222" s="170"/>
      <c r="CH222" s="170"/>
      <c r="CI222" s="170"/>
      <c r="CJ222" s="170"/>
      <c r="CK222" s="170"/>
      <c r="CL222" s="170"/>
      <c r="CM222" s="170"/>
      <c r="CN222" s="170"/>
      <c r="CO222" s="170"/>
      <c r="CP222" s="170"/>
      <c r="CQ222" s="170"/>
      <c r="CR222" s="170"/>
      <c r="CS222" s="170"/>
      <c r="CT222" s="170"/>
      <c r="CU222" s="170"/>
      <c r="CV222" s="170"/>
      <c r="CW222" s="170"/>
      <c r="CX222" s="170"/>
      <c r="CY222" s="170"/>
      <c r="CZ222" s="170"/>
      <c r="DA222" s="170"/>
      <c r="DB222" s="170"/>
      <c r="DC222" s="170"/>
      <c r="DD222" s="170"/>
      <c r="DE222" s="170"/>
      <c r="DF222" s="170"/>
      <c r="DG222" s="170"/>
      <c r="DH222" s="170"/>
      <c r="DI222" s="170"/>
      <c r="DJ222" s="170"/>
      <c r="DK222" s="170"/>
      <c r="DL222" s="170"/>
      <c r="DM222" s="170"/>
      <c r="DN222" s="170"/>
      <c r="DO222" s="170"/>
      <c r="DP222" s="170"/>
      <c r="DQ222" s="170"/>
      <c r="DR222" s="170"/>
      <c r="DS222" s="170"/>
      <c r="DT222" s="170"/>
      <c r="DU222" s="170"/>
      <c r="DV222" s="170"/>
      <c r="DW222" s="170"/>
      <c r="DX222" s="170"/>
      <c r="DY222" s="170"/>
      <c r="DZ222" s="170"/>
      <c r="EA222" s="170"/>
      <c r="EB222" s="170"/>
      <c r="EC222" s="170"/>
      <c r="ED222" s="170"/>
      <c r="EE222" s="170"/>
      <c r="EF222" s="170"/>
      <c r="EG222" s="170"/>
      <c r="EH222" s="170"/>
      <c r="EI222" s="170"/>
      <c r="EJ222" s="170"/>
      <c r="EK222" s="170"/>
      <c r="EL222" s="170"/>
      <c r="EM222" s="170"/>
      <c r="EN222" s="170"/>
      <c r="EO222" s="170"/>
      <c r="EP222" s="170"/>
      <c r="EQ222" s="170"/>
      <c r="ER222" s="185"/>
      <c r="ES222" s="185"/>
      <c r="ET222" s="171"/>
      <c r="EU222" s="172"/>
      <c r="EV222" s="172"/>
      <c r="EW222" s="172"/>
      <c r="EX222" s="172"/>
    </row>
    <row r="223" spans="1:154" s="173" customFormat="1" x14ac:dyDescent="0.25">
      <c r="A223" s="169"/>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170"/>
      <c r="BJ223" s="170"/>
      <c r="BK223" s="170"/>
      <c r="BL223" s="170"/>
      <c r="BM223" s="170"/>
      <c r="BN223" s="170"/>
      <c r="BO223" s="170"/>
      <c r="BP223" s="170"/>
      <c r="BQ223" s="170"/>
      <c r="BR223" s="170"/>
      <c r="BS223" s="170"/>
      <c r="BT223" s="170"/>
      <c r="BU223" s="170"/>
      <c r="BV223" s="170"/>
      <c r="BW223" s="170"/>
      <c r="BX223" s="170"/>
      <c r="BY223" s="170"/>
      <c r="BZ223" s="170"/>
      <c r="CA223" s="170"/>
      <c r="CB223" s="170"/>
      <c r="CC223" s="170"/>
      <c r="CD223" s="170"/>
      <c r="CE223" s="170"/>
      <c r="CF223" s="170"/>
      <c r="CG223" s="170"/>
      <c r="CH223" s="170"/>
      <c r="CI223" s="170"/>
      <c r="CJ223" s="170"/>
      <c r="CK223" s="170"/>
      <c r="CL223" s="170"/>
      <c r="CM223" s="170"/>
      <c r="CN223" s="170"/>
      <c r="CO223" s="170"/>
      <c r="CP223" s="170"/>
      <c r="CQ223" s="170"/>
      <c r="CR223" s="170"/>
      <c r="CS223" s="170"/>
      <c r="CT223" s="170"/>
      <c r="CU223" s="170"/>
      <c r="CV223" s="170"/>
      <c r="CW223" s="170"/>
      <c r="CX223" s="170"/>
      <c r="CY223" s="170"/>
      <c r="CZ223" s="170"/>
      <c r="DA223" s="170"/>
      <c r="DB223" s="170"/>
      <c r="DC223" s="170"/>
      <c r="DD223" s="170"/>
      <c r="DE223" s="170"/>
      <c r="DF223" s="170"/>
      <c r="DG223" s="170"/>
      <c r="DH223" s="170"/>
      <c r="DI223" s="170"/>
      <c r="DJ223" s="170"/>
      <c r="DK223" s="170"/>
      <c r="DL223" s="170"/>
      <c r="DM223" s="170"/>
      <c r="DN223" s="170"/>
      <c r="DO223" s="170"/>
      <c r="DP223" s="170"/>
      <c r="DQ223" s="170"/>
      <c r="DR223" s="170"/>
      <c r="DS223" s="170"/>
      <c r="DT223" s="170"/>
      <c r="DU223" s="170"/>
      <c r="DV223" s="170"/>
      <c r="DW223" s="170"/>
      <c r="DX223" s="170"/>
      <c r="DY223" s="170"/>
      <c r="DZ223" s="170"/>
      <c r="EA223" s="170"/>
      <c r="EB223" s="170"/>
      <c r="EC223" s="170"/>
      <c r="ED223" s="170"/>
      <c r="EE223" s="170"/>
      <c r="EF223" s="170"/>
      <c r="EG223" s="170"/>
      <c r="EH223" s="170"/>
      <c r="EI223" s="170"/>
      <c r="EJ223" s="170"/>
      <c r="EK223" s="170"/>
      <c r="EL223" s="170"/>
      <c r="EM223" s="170"/>
      <c r="EN223" s="170"/>
      <c r="EO223" s="170"/>
      <c r="EP223" s="170"/>
      <c r="EQ223" s="170"/>
      <c r="ER223" s="185"/>
      <c r="ES223" s="185"/>
      <c r="ET223" s="171"/>
      <c r="EU223" s="172"/>
      <c r="EV223" s="172"/>
      <c r="EW223" s="172"/>
      <c r="EX223" s="172"/>
    </row>
    <row r="224" spans="1:154" s="173" customFormat="1" x14ac:dyDescent="0.25">
      <c r="A224" s="169"/>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170"/>
      <c r="BJ224" s="170"/>
      <c r="BK224" s="170"/>
      <c r="BL224" s="170"/>
      <c r="BM224" s="170"/>
      <c r="BN224" s="170"/>
      <c r="BO224" s="170"/>
      <c r="BP224" s="170"/>
      <c r="BQ224" s="170"/>
      <c r="BR224" s="170"/>
      <c r="BS224" s="170"/>
      <c r="BT224" s="170"/>
      <c r="BU224" s="170"/>
      <c r="BV224" s="170"/>
      <c r="BW224" s="170"/>
      <c r="BX224" s="170"/>
      <c r="BY224" s="170"/>
      <c r="BZ224" s="170"/>
      <c r="CA224" s="170"/>
      <c r="CB224" s="170"/>
      <c r="CC224" s="170"/>
      <c r="CD224" s="170"/>
      <c r="CE224" s="170"/>
      <c r="CF224" s="170"/>
      <c r="CG224" s="170"/>
      <c r="CH224" s="170"/>
      <c r="CI224" s="170"/>
      <c r="CJ224" s="170"/>
      <c r="CK224" s="170"/>
      <c r="CL224" s="170"/>
      <c r="CM224" s="170"/>
      <c r="CN224" s="170"/>
      <c r="CO224" s="170"/>
      <c r="CP224" s="170"/>
      <c r="CQ224" s="170"/>
      <c r="CR224" s="170"/>
      <c r="CS224" s="170"/>
      <c r="CT224" s="170"/>
      <c r="CU224" s="170"/>
      <c r="CV224" s="170"/>
      <c r="CW224" s="170"/>
      <c r="CX224" s="170"/>
      <c r="CY224" s="170"/>
      <c r="CZ224" s="170"/>
      <c r="DA224" s="170"/>
      <c r="DB224" s="170"/>
      <c r="DC224" s="170"/>
      <c r="DD224" s="170"/>
      <c r="DE224" s="170"/>
      <c r="DF224" s="170"/>
      <c r="DG224" s="170"/>
      <c r="DH224" s="170"/>
      <c r="DI224" s="170"/>
      <c r="DJ224" s="170"/>
      <c r="DK224" s="170"/>
      <c r="DL224" s="170"/>
      <c r="DM224" s="170"/>
      <c r="DN224" s="170"/>
      <c r="DO224" s="170"/>
      <c r="DP224" s="170"/>
      <c r="DQ224" s="170"/>
      <c r="DR224" s="170"/>
      <c r="DS224" s="170"/>
      <c r="DT224" s="170"/>
      <c r="DU224" s="170"/>
      <c r="DV224" s="170"/>
      <c r="DW224" s="170"/>
      <c r="DX224" s="170"/>
      <c r="DY224" s="170"/>
      <c r="DZ224" s="170"/>
      <c r="EA224" s="170"/>
      <c r="EB224" s="170"/>
      <c r="EC224" s="170"/>
      <c r="ED224" s="170"/>
      <c r="EE224" s="170"/>
      <c r="EF224" s="170"/>
      <c r="EG224" s="170"/>
      <c r="EH224" s="170"/>
      <c r="EI224" s="170"/>
      <c r="EJ224" s="170"/>
      <c r="EK224" s="170"/>
      <c r="EL224" s="170"/>
      <c r="EM224" s="170"/>
      <c r="EN224" s="170"/>
      <c r="EO224" s="170"/>
      <c r="EP224" s="170"/>
      <c r="EQ224" s="170"/>
      <c r="ER224" s="185"/>
      <c r="ES224" s="185"/>
      <c r="ET224" s="171"/>
      <c r="EU224" s="172"/>
      <c r="EV224" s="172"/>
      <c r="EW224" s="172"/>
      <c r="EX224" s="172"/>
    </row>
    <row r="225" spans="1:154" s="173" customFormat="1" x14ac:dyDescent="0.25">
      <c r="A225" s="169"/>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c r="BI225" s="170"/>
      <c r="BJ225" s="170"/>
      <c r="BK225" s="170"/>
      <c r="BL225" s="170"/>
      <c r="BM225" s="170"/>
      <c r="BN225" s="170"/>
      <c r="BO225" s="170"/>
      <c r="BP225" s="170"/>
      <c r="BQ225" s="170"/>
      <c r="BR225" s="170"/>
      <c r="BS225" s="170"/>
      <c r="BT225" s="170"/>
      <c r="BU225" s="170"/>
      <c r="BV225" s="170"/>
      <c r="BW225" s="170"/>
      <c r="BX225" s="170"/>
      <c r="BY225" s="170"/>
      <c r="BZ225" s="170"/>
      <c r="CA225" s="170"/>
      <c r="CB225" s="170"/>
      <c r="CC225" s="170"/>
      <c r="CD225" s="170"/>
      <c r="CE225" s="170"/>
      <c r="CF225" s="170"/>
      <c r="CG225" s="170"/>
      <c r="CH225" s="170"/>
      <c r="CI225" s="170"/>
      <c r="CJ225" s="170"/>
      <c r="CK225" s="170"/>
      <c r="CL225" s="170"/>
      <c r="CM225" s="170"/>
      <c r="CN225" s="170"/>
      <c r="CO225" s="170"/>
      <c r="CP225" s="170"/>
      <c r="CQ225" s="170"/>
      <c r="CR225" s="170"/>
      <c r="CS225" s="170"/>
      <c r="CT225" s="170"/>
      <c r="CU225" s="170"/>
      <c r="CV225" s="170"/>
      <c r="CW225" s="170"/>
      <c r="CX225" s="170"/>
      <c r="CY225" s="170"/>
      <c r="CZ225" s="170"/>
      <c r="DA225" s="170"/>
      <c r="DB225" s="170"/>
      <c r="DC225" s="170"/>
      <c r="DD225" s="170"/>
      <c r="DE225" s="170"/>
      <c r="DF225" s="170"/>
      <c r="DG225" s="170"/>
      <c r="DH225" s="170"/>
      <c r="DI225" s="170"/>
      <c r="DJ225" s="170"/>
      <c r="DK225" s="170"/>
      <c r="DL225" s="170"/>
      <c r="DM225" s="170"/>
      <c r="DN225" s="170"/>
      <c r="DO225" s="170"/>
      <c r="DP225" s="170"/>
      <c r="DQ225" s="170"/>
      <c r="DR225" s="170"/>
      <c r="DS225" s="170"/>
      <c r="DT225" s="170"/>
      <c r="DU225" s="170"/>
      <c r="DV225" s="170"/>
      <c r="DW225" s="170"/>
      <c r="DX225" s="170"/>
      <c r="DY225" s="170"/>
      <c r="DZ225" s="170"/>
      <c r="EA225" s="170"/>
      <c r="EB225" s="170"/>
      <c r="EC225" s="170"/>
      <c r="ED225" s="170"/>
      <c r="EE225" s="170"/>
      <c r="EF225" s="170"/>
      <c r="EG225" s="170"/>
      <c r="EH225" s="170"/>
      <c r="EI225" s="170"/>
      <c r="EJ225" s="170"/>
      <c r="EK225" s="170"/>
      <c r="EL225" s="170"/>
      <c r="EM225" s="170"/>
      <c r="EN225" s="170"/>
      <c r="EO225" s="170"/>
      <c r="EP225" s="170"/>
      <c r="EQ225" s="170"/>
      <c r="ER225" s="185"/>
      <c r="ES225" s="185"/>
      <c r="ET225" s="171"/>
      <c r="EU225" s="172"/>
      <c r="EV225" s="172"/>
      <c r="EW225" s="172"/>
      <c r="EX225" s="172"/>
    </row>
    <row r="226" spans="1:154" s="173" customFormat="1" x14ac:dyDescent="0.25">
      <c r="A226" s="169"/>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170"/>
      <c r="BJ226" s="170"/>
      <c r="BK226" s="170"/>
      <c r="BL226" s="170"/>
      <c r="BM226" s="170"/>
      <c r="BN226" s="170"/>
      <c r="BO226" s="170"/>
      <c r="BP226" s="170"/>
      <c r="BQ226" s="170"/>
      <c r="BR226" s="170"/>
      <c r="BS226" s="170"/>
      <c r="BT226" s="170"/>
      <c r="BU226" s="170"/>
      <c r="BV226" s="170"/>
      <c r="BW226" s="170"/>
      <c r="BX226" s="170"/>
      <c r="BY226" s="170"/>
      <c r="BZ226" s="170"/>
      <c r="CA226" s="170"/>
      <c r="CB226" s="170"/>
      <c r="CC226" s="170"/>
      <c r="CD226" s="170"/>
      <c r="CE226" s="170"/>
      <c r="CF226" s="170"/>
      <c r="CG226" s="170"/>
      <c r="CH226" s="170"/>
      <c r="CI226" s="170"/>
      <c r="CJ226" s="170"/>
      <c r="CK226" s="170"/>
      <c r="CL226" s="170"/>
      <c r="CM226" s="170"/>
      <c r="CN226" s="170"/>
      <c r="CO226" s="170"/>
      <c r="CP226" s="170"/>
      <c r="CQ226" s="170"/>
      <c r="CR226" s="170"/>
      <c r="CS226" s="170"/>
      <c r="CT226" s="170"/>
      <c r="CU226" s="170"/>
      <c r="CV226" s="170"/>
      <c r="CW226" s="170"/>
      <c r="CX226" s="170"/>
      <c r="CY226" s="170"/>
      <c r="CZ226" s="170"/>
      <c r="DA226" s="170"/>
      <c r="DB226" s="170"/>
      <c r="DC226" s="170"/>
      <c r="DD226" s="170"/>
      <c r="DE226" s="170"/>
      <c r="DF226" s="170"/>
      <c r="DG226" s="170"/>
      <c r="DH226" s="170"/>
      <c r="DI226" s="170"/>
      <c r="DJ226" s="170"/>
      <c r="DK226" s="170"/>
      <c r="DL226" s="170"/>
      <c r="DM226" s="170"/>
      <c r="DN226" s="170"/>
      <c r="DO226" s="170"/>
      <c r="DP226" s="170"/>
      <c r="DQ226" s="170"/>
      <c r="DR226" s="170"/>
      <c r="DS226" s="170"/>
      <c r="DT226" s="170"/>
      <c r="DU226" s="170"/>
      <c r="DV226" s="170"/>
      <c r="DW226" s="170"/>
      <c r="DX226" s="170"/>
      <c r="DY226" s="170"/>
      <c r="DZ226" s="170"/>
      <c r="EA226" s="170"/>
      <c r="EB226" s="170"/>
      <c r="EC226" s="170"/>
      <c r="ED226" s="170"/>
      <c r="EE226" s="170"/>
      <c r="EF226" s="170"/>
      <c r="EG226" s="170"/>
      <c r="EH226" s="170"/>
      <c r="EI226" s="170"/>
      <c r="EJ226" s="170"/>
      <c r="EK226" s="170"/>
      <c r="EL226" s="170"/>
      <c r="EM226" s="170"/>
      <c r="EN226" s="170"/>
      <c r="EO226" s="170"/>
      <c r="EP226" s="170"/>
      <c r="EQ226" s="170"/>
      <c r="ER226" s="185"/>
      <c r="ES226" s="185"/>
      <c r="ET226" s="171"/>
    </row>
    <row r="227" spans="1:154" s="173" customFormat="1" x14ac:dyDescent="0.25">
      <c r="A227" s="169"/>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170"/>
      <c r="BJ227" s="170"/>
      <c r="BK227" s="170"/>
      <c r="BL227" s="170"/>
      <c r="BM227" s="170"/>
      <c r="BN227" s="170"/>
      <c r="BO227" s="170"/>
      <c r="BP227" s="170"/>
      <c r="BQ227" s="170"/>
      <c r="BR227" s="170"/>
      <c r="BS227" s="170"/>
      <c r="BT227" s="170"/>
      <c r="BU227" s="170"/>
      <c r="BV227" s="170"/>
      <c r="BW227" s="170"/>
      <c r="BX227" s="170"/>
      <c r="BY227" s="170"/>
      <c r="BZ227" s="170"/>
      <c r="CA227" s="170"/>
      <c r="CB227" s="170"/>
      <c r="CC227" s="170"/>
      <c r="CD227" s="170"/>
      <c r="CE227" s="170"/>
      <c r="CF227" s="170"/>
      <c r="CG227" s="170"/>
      <c r="CH227" s="170"/>
      <c r="CI227" s="170"/>
      <c r="CJ227" s="170"/>
      <c r="CK227" s="170"/>
      <c r="CL227" s="170"/>
      <c r="CM227" s="170"/>
      <c r="CN227" s="170"/>
      <c r="CO227" s="170"/>
      <c r="CP227" s="170"/>
      <c r="CQ227" s="170"/>
      <c r="CR227" s="170"/>
      <c r="CS227" s="170"/>
      <c r="CT227" s="170"/>
      <c r="CU227" s="170"/>
      <c r="CV227" s="170"/>
      <c r="CW227" s="170"/>
      <c r="CX227" s="170"/>
      <c r="CY227" s="170"/>
      <c r="CZ227" s="170"/>
      <c r="DA227" s="170"/>
      <c r="DB227" s="170"/>
      <c r="DC227" s="170"/>
      <c r="DD227" s="170"/>
      <c r="DE227" s="170"/>
      <c r="DF227" s="170"/>
      <c r="DG227" s="170"/>
      <c r="DH227" s="170"/>
      <c r="DI227" s="170"/>
      <c r="DJ227" s="170"/>
      <c r="DK227" s="170"/>
      <c r="DL227" s="170"/>
      <c r="DM227" s="170"/>
      <c r="DN227" s="170"/>
      <c r="DO227" s="170"/>
      <c r="DP227" s="170"/>
      <c r="DQ227" s="170"/>
      <c r="DR227" s="170"/>
      <c r="DS227" s="170"/>
      <c r="DT227" s="170"/>
      <c r="DU227" s="170"/>
      <c r="DV227" s="170"/>
      <c r="DW227" s="170"/>
      <c r="DX227" s="170"/>
      <c r="DY227" s="170"/>
      <c r="DZ227" s="170"/>
      <c r="EA227" s="170"/>
      <c r="EB227" s="170"/>
      <c r="EC227" s="170"/>
      <c r="ED227" s="170"/>
      <c r="EE227" s="170"/>
      <c r="EF227" s="170"/>
      <c r="EG227" s="170"/>
      <c r="EH227" s="170"/>
      <c r="EI227" s="170"/>
      <c r="EJ227" s="170"/>
      <c r="EK227" s="170"/>
      <c r="EL227" s="170"/>
      <c r="EM227" s="170"/>
      <c r="EN227" s="170"/>
      <c r="EO227" s="170"/>
      <c r="EP227" s="170"/>
      <c r="EQ227" s="170"/>
      <c r="ER227" s="185"/>
      <c r="ES227" s="185"/>
      <c r="ET227" s="171"/>
    </row>
    <row r="228" spans="1:154" s="173" customFormat="1" x14ac:dyDescent="0.25">
      <c r="A228" s="169"/>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170"/>
      <c r="BJ228" s="170"/>
      <c r="BK228" s="170"/>
      <c r="BL228" s="170"/>
      <c r="BM228" s="170"/>
      <c r="BN228" s="170"/>
      <c r="BO228" s="170"/>
      <c r="BP228" s="170"/>
      <c r="BQ228" s="170"/>
      <c r="BR228" s="170"/>
      <c r="BS228" s="170"/>
      <c r="BT228" s="170"/>
      <c r="BU228" s="170"/>
      <c r="BV228" s="170"/>
      <c r="BW228" s="170"/>
      <c r="BX228" s="170"/>
      <c r="BY228" s="170"/>
      <c r="BZ228" s="170"/>
      <c r="CA228" s="170"/>
      <c r="CB228" s="170"/>
      <c r="CC228" s="170"/>
      <c r="CD228" s="170"/>
      <c r="CE228" s="170"/>
      <c r="CF228" s="170"/>
      <c r="CG228" s="170"/>
      <c r="CH228" s="170"/>
      <c r="CI228" s="170"/>
      <c r="CJ228" s="170"/>
      <c r="CK228" s="170"/>
      <c r="CL228" s="170"/>
      <c r="CM228" s="170"/>
      <c r="CN228" s="170"/>
      <c r="CO228" s="170"/>
      <c r="CP228" s="170"/>
      <c r="CQ228" s="170"/>
      <c r="CR228" s="170"/>
      <c r="CS228" s="170"/>
      <c r="CT228" s="170"/>
      <c r="CU228" s="170"/>
      <c r="CV228" s="170"/>
      <c r="CW228" s="170"/>
      <c r="CX228" s="170"/>
      <c r="CY228" s="170"/>
      <c r="CZ228" s="170"/>
      <c r="DA228" s="170"/>
      <c r="DB228" s="170"/>
      <c r="DC228" s="170"/>
      <c r="DD228" s="170"/>
      <c r="DE228" s="170"/>
      <c r="DF228" s="170"/>
      <c r="DG228" s="170"/>
      <c r="DH228" s="170"/>
      <c r="DI228" s="170"/>
      <c r="DJ228" s="170"/>
      <c r="DK228" s="170"/>
      <c r="DL228" s="170"/>
      <c r="DM228" s="170"/>
      <c r="DN228" s="170"/>
      <c r="DO228" s="170"/>
      <c r="DP228" s="170"/>
      <c r="DQ228" s="170"/>
      <c r="DR228" s="170"/>
      <c r="DS228" s="170"/>
      <c r="DT228" s="170"/>
      <c r="DU228" s="170"/>
      <c r="DV228" s="170"/>
      <c r="DW228" s="170"/>
      <c r="DX228" s="170"/>
      <c r="DY228" s="170"/>
      <c r="DZ228" s="170"/>
      <c r="EA228" s="170"/>
      <c r="EB228" s="170"/>
      <c r="EC228" s="170"/>
      <c r="ED228" s="170"/>
      <c r="EE228" s="170"/>
      <c r="EF228" s="170"/>
      <c r="EG228" s="170"/>
      <c r="EH228" s="170"/>
      <c r="EI228" s="170"/>
      <c r="EJ228" s="170"/>
      <c r="EK228" s="170"/>
      <c r="EL228" s="170"/>
      <c r="EM228" s="170"/>
      <c r="EN228" s="170"/>
      <c r="EO228" s="170"/>
      <c r="EP228" s="170"/>
      <c r="EQ228" s="170"/>
      <c r="ER228" s="185"/>
      <c r="ES228" s="185"/>
      <c r="ET228" s="171"/>
    </row>
    <row r="229" spans="1:154" s="173" customFormat="1" x14ac:dyDescent="0.25">
      <c r="A229" s="169"/>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170"/>
      <c r="BJ229" s="170"/>
      <c r="BK229" s="170"/>
      <c r="BL229" s="170"/>
      <c r="BM229" s="170"/>
      <c r="BN229" s="170"/>
      <c r="BO229" s="170"/>
      <c r="BP229" s="170"/>
      <c r="BQ229" s="170"/>
      <c r="BR229" s="170"/>
      <c r="BS229" s="170"/>
      <c r="BT229" s="170"/>
      <c r="BU229" s="170"/>
      <c r="BV229" s="170"/>
      <c r="BW229" s="170"/>
      <c r="BX229" s="170"/>
      <c r="BY229" s="170"/>
      <c r="BZ229" s="170"/>
      <c r="CA229" s="170"/>
      <c r="CB229" s="170"/>
      <c r="CC229" s="170"/>
      <c r="CD229" s="170"/>
      <c r="CE229" s="170"/>
      <c r="CF229" s="170"/>
      <c r="CG229" s="170"/>
      <c r="CH229" s="170"/>
      <c r="CI229" s="170"/>
      <c r="CJ229" s="170"/>
      <c r="CK229" s="170"/>
      <c r="CL229" s="170"/>
      <c r="CM229" s="170"/>
      <c r="CN229" s="170"/>
      <c r="CO229" s="170"/>
      <c r="CP229" s="170"/>
      <c r="CQ229" s="170"/>
      <c r="CR229" s="170"/>
      <c r="CS229" s="170"/>
      <c r="CT229" s="170"/>
      <c r="CU229" s="170"/>
      <c r="CV229" s="170"/>
      <c r="CW229" s="170"/>
      <c r="CX229" s="170"/>
      <c r="CY229" s="170"/>
      <c r="CZ229" s="170"/>
      <c r="DA229" s="170"/>
      <c r="DB229" s="170"/>
      <c r="DC229" s="170"/>
      <c r="DD229" s="170"/>
      <c r="DE229" s="170"/>
      <c r="DF229" s="170"/>
      <c r="DG229" s="170"/>
      <c r="DH229" s="170"/>
      <c r="DI229" s="170"/>
      <c r="DJ229" s="170"/>
      <c r="DK229" s="170"/>
      <c r="DL229" s="170"/>
      <c r="DM229" s="170"/>
      <c r="DN229" s="170"/>
      <c r="DO229" s="170"/>
      <c r="DP229" s="170"/>
      <c r="DQ229" s="170"/>
      <c r="DR229" s="170"/>
      <c r="DS229" s="170"/>
      <c r="DT229" s="170"/>
      <c r="DU229" s="170"/>
      <c r="DV229" s="170"/>
      <c r="DW229" s="170"/>
      <c r="DX229" s="170"/>
      <c r="DY229" s="170"/>
      <c r="DZ229" s="170"/>
      <c r="EA229" s="170"/>
      <c r="EB229" s="170"/>
      <c r="EC229" s="170"/>
      <c r="ED229" s="170"/>
      <c r="EE229" s="170"/>
      <c r="EF229" s="170"/>
      <c r="EG229" s="170"/>
      <c r="EH229" s="170"/>
      <c r="EI229" s="170"/>
      <c r="EJ229" s="170"/>
      <c r="EK229" s="170"/>
      <c r="EL229" s="170"/>
      <c r="EM229" s="170"/>
      <c r="EN229" s="170"/>
      <c r="EO229" s="170"/>
      <c r="EP229" s="170"/>
      <c r="EQ229" s="170"/>
      <c r="ER229" s="185"/>
      <c r="ES229" s="185"/>
      <c r="ET229" s="171"/>
    </row>
    <row r="230" spans="1:154" s="173" customFormat="1" x14ac:dyDescent="0.25">
      <c r="A230" s="169"/>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c r="BI230" s="170"/>
      <c r="BJ230" s="170"/>
      <c r="BK230" s="170"/>
      <c r="BL230" s="170"/>
      <c r="BM230" s="170"/>
      <c r="BN230" s="170"/>
      <c r="BO230" s="170"/>
      <c r="BP230" s="170"/>
      <c r="BQ230" s="170"/>
      <c r="BR230" s="170"/>
      <c r="BS230" s="170"/>
      <c r="BT230" s="170"/>
      <c r="BU230" s="170"/>
      <c r="BV230" s="170"/>
      <c r="BW230" s="170"/>
      <c r="BX230" s="170"/>
      <c r="BY230" s="170"/>
      <c r="BZ230" s="170"/>
      <c r="CA230" s="170"/>
      <c r="CB230" s="170"/>
      <c r="CC230" s="170"/>
      <c r="CD230" s="170"/>
      <c r="CE230" s="170"/>
      <c r="CF230" s="170"/>
      <c r="CG230" s="170"/>
      <c r="CH230" s="170"/>
      <c r="CI230" s="170"/>
      <c r="CJ230" s="170"/>
      <c r="CK230" s="170"/>
      <c r="CL230" s="170"/>
      <c r="CM230" s="170"/>
      <c r="CN230" s="170"/>
      <c r="CO230" s="170"/>
      <c r="CP230" s="170"/>
      <c r="CQ230" s="170"/>
      <c r="CR230" s="170"/>
      <c r="CS230" s="170"/>
      <c r="CT230" s="170"/>
      <c r="CU230" s="170"/>
      <c r="CV230" s="170"/>
      <c r="CW230" s="170"/>
      <c r="CX230" s="170"/>
      <c r="CY230" s="170"/>
      <c r="CZ230" s="170"/>
      <c r="DA230" s="170"/>
      <c r="DB230" s="170"/>
      <c r="DC230" s="170"/>
      <c r="DD230" s="170"/>
      <c r="DE230" s="170"/>
      <c r="DF230" s="170"/>
      <c r="DG230" s="170"/>
      <c r="DH230" s="170"/>
      <c r="DI230" s="170"/>
      <c r="DJ230" s="170"/>
      <c r="DK230" s="170"/>
      <c r="DL230" s="170"/>
      <c r="DM230" s="170"/>
      <c r="DN230" s="170"/>
      <c r="DO230" s="170"/>
      <c r="DP230" s="170"/>
      <c r="DQ230" s="170"/>
      <c r="DR230" s="170"/>
      <c r="DS230" s="170"/>
      <c r="DT230" s="170"/>
      <c r="DU230" s="170"/>
      <c r="DV230" s="170"/>
      <c r="DW230" s="170"/>
      <c r="DX230" s="170"/>
      <c r="DY230" s="170"/>
      <c r="DZ230" s="170"/>
      <c r="EA230" s="170"/>
      <c r="EB230" s="170"/>
      <c r="EC230" s="170"/>
      <c r="ED230" s="170"/>
      <c r="EE230" s="170"/>
      <c r="EF230" s="170"/>
      <c r="EG230" s="170"/>
      <c r="EH230" s="170"/>
      <c r="EI230" s="170"/>
      <c r="EJ230" s="170"/>
      <c r="EK230" s="170"/>
      <c r="EL230" s="170"/>
      <c r="EM230" s="170"/>
      <c r="EN230" s="170"/>
      <c r="EO230" s="170"/>
      <c r="EP230" s="170"/>
      <c r="EQ230" s="170"/>
      <c r="ER230" s="185"/>
      <c r="ES230" s="185"/>
      <c r="ET230" s="171"/>
    </row>
    <row r="231" spans="1:154" s="173" customFormat="1" x14ac:dyDescent="0.25">
      <c r="A231" s="169"/>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170"/>
      <c r="BJ231" s="170"/>
      <c r="BK231" s="170"/>
      <c r="BL231" s="170"/>
      <c r="BM231" s="170"/>
      <c r="BN231" s="170"/>
      <c r="BO231" s="170"/>
      <c r="BP231" s="170"/>
      <c r="BQ231" s="170"/>
      <c r="BR231" s="170"/>
      <c r="BS231" s="170"/>
      <c r="BT231" s="170"/>
      <c r="BU231" s="170"/>
      <c r="BV231" s="170"/>
      <c r="BW231" s="170"/>
      <c r="BX231" s="170"/>
      <c r="BY231" s="170"/>
      <c r="BZ231" s="170"/>
      <c r="CA231" s="170"/>
      <c r="CB231" s="170"/>
      <c r="CC231" s="170"/>
      <c r="CD231" s="170"/>
      <c r="CE231" s="170"/>
      <c r="CF231" s="170"/>
      <c r="CG231" s="170"/>
      <c r="CH231" s="170"/>
      <c r="CI231" s="170"/>
      <c r="CJ231" s="170"/>
      <c r="CK231" s="170"/>
      <c r="CL231" s="170"/>
      <c r="CM231" s="170"/>
      <c r="CN231" s="170"/>
      <c r="CO231" s="170"/>
      <c r="CP231" s="170"/>
      <c r="CQ231" s="170"/>
      <c r="CR231" s="170"/>
      <c r="CS231" s="170"/>
      <c r="CT231" s="170"/>
      <c r="CU231" s="170"/>
      <c r="CV231" s="170"/>
      <c r="CW231" s="170"/>
      <c r="CX231" s="170"/>
      <c r="CY231" s="170"/>
      <c r="CZ231" s="170"/>
      <c r="DA231" s="170"/>
      <c r="DB231" s="170"/>
      <c r="DC231" s="170"/>
      <c r="DD231" s="170"/>
      <c r="DE231" s="170"/>
      <c r="DF231" s="170"/>
      <c r="DG231" s="170"/>
      <c r="DH231" s="170"/>
      <c r="DI231" s="170"/>
      <c r="DJ231" s="170"/>
      <c r="DK231" s="170"/>
      <c r="DL231" s="170"/>
      <c r="DM231" s="170"/>
      <c r="DN231" s="170"/>
      <c r="DO231" s="170"/>
      <c r="DP231" s="170"/>
      <c r="DQ231" s="170"/>
      <c r="DR231" s="170"/>
      <c r="DS231" s="170"/>
      <c r="DT231" s="170"/>
      <c r="DU231" s="170"/>
      <c r="DV231" s="170"/>
      <c r="DW231" s="170"/>
      <c r="DX231" s="170"/>
      <c r="DY231" s="170"/>
      <c r="DZ231" s="170"/>
      <c r="EA231" s="170"/>
      <c r="EB231" s="170"/>
      <c r="EC231" s="170"/>
      <c r="ED231" s="170"/>
      <c r="EE231" s="170"/>
      <c r="EF231" s="170"/>
      <c r="EG231" s="170"/>
      <c r="EH231" s="170"/>
      <c r="EI231" s="170"/>
      <c r="EJ231" s="170"/>
      <c r="EK231" s="170"/>
      <c r="EL231" s="170"/>
      <c r="EM231" s="170"/>
      <c r="EN231" s="170"/>
      <c r="EO231" s="170"/>
      <c r="EP231" s="170"/>
      <c r="EQ231" s="170"/>
      <c r="ER231" s="185"/>
      <c r="ES231" s="185"/>
      <c r="ET231" s="171"/>
    </row>
    <row r="232" spans="1:154" s="173" customFormat="1" x14ac:dyDescent="0.25">
      <c r="A232" s="169"/>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c r="BI232" s="170"/>
      <c r="BJ232" s="170"/>
      <c r="BK232" s="170"/>
      <c r="BL232" s="170"/>
      <c r="BM232" s="170"/>
      <c r="BN232" s="170"/>
      <c r="BO232" s="170"/>
      <c r="BP232" s="170"/>
      <c r="BQ232" s="170"/>
      <c r="BR232" s="170"/>
      <c r="BS232" s="170"/>
      <c r="BT232" s="170"/>
      <c r="BU232" s="170"/>
      <c r="BV232" s="170"/>
      <c r="BW232" s="170"/>
      <c r="BX232" s="170"/>
      <c r="BY232" s="170"/>
      <c r="BZ232" s="170"/>
      <c r="CA232" s="170"/>
      <c r="CB232" s="170"/>
      <c r="CC232" s="170"/>
      <c r="CD232" s="170"/>
      <c r="CE232" s="170"/>
      <c r="CF232" s="170"/>
      <c r="CG232" s="170"/>
      <c r="CH232" s="170"/>
      <c r="CI232" s="170"/>
      <c r="CJ232" s="170"/>
      <c r="CK232" s="170"/>
      <c r="CL232" s="170"/>
      <c r="CM232" s="170"/>
      <c r="CN232" s="170"/>
      <c r="CO232" s="170"/>
      <c r="CP232" s="170"/>
      <c r="CQ232" s="170"/>
      <c r="CR232" s="170"/>
      <c r="CS232" s="170"/>
      <c r="CT232" s="170"/>
      <c r="CU232" s="170"/>
      <c r="CV232" s="170"/>
      <c r="CW232" s="170"/>
      <c r="CX232" s="170"/>
      <c r="CY232" s="170"/>
      <c r="CZ232" s="170"/>
      <c r="DA232" s="170"/>
      <c r="DB232" s="170"/>
      <c r="DC232" s="170"/>
      <c r="DD232" s="170"/>
      <c r="DE232" s="170"/>
      <c r="DF232" s="170"/>
      <c r="DG232" s="170"/>
      <c r="DH232" s="170"/>
      <c r="DI232" s="170"/>
      <c r="DJ232" s="170"/>
      <c r="DK232" s="170"/>
      <c r="DL232" s="170"/>
      <c r="DM232" s="170"/>
      <c r="DN232" s="170"/>
      <c r="DO232" s="170"/>
      <c r="DP232" s="170"/>
      <c r="DQ232" s="170"/>
      <c r="DR232" s="170"/>
      <c r="DS232" s="170"/>
      <c r="DT232" s="170"/>
      <c r="DU232" s="170"/>
      <c r="DV232" s="170"/>
      <c r="DW232" s="170"/>
      <c r="DX232" s="170"/>
      <c r="DY232" s="170"/>
      <c r="DZ232" s="170"/>
      <c r="EA232" s="170"/>
      <c r="EB232" s="170"/>
      <c r="EC232" s="170"/>
      <c r="ED232" s="170"/>
      <c r="EE232" s="170"/>
      <c r="EF232" s="170"/>
      <c r="EG232" s="170"/>
      <c r="EH232" s="170"/>
      <c r="EI232" s="170"/>
      <c r="EJ232" s="170"/>
      <c r="EK232" s="170"/>
      <c r="EL232" s="170"/>
      <c r="EM232" s="170"/>
      <c r="EN232" s="170"/>
      <c r="EO232" s="170"/>
      <c r="EP232" s="170"/>
      <c r="EQ232" s="170"/>
      <c r="ER232" s="185"/>
      <c r="ES232" s="185"/>
      <c r="ET232" s="171"/>
    </row>
    <row r="233" spans="1:154" s="173" customFormat="1" x14ac:dyDescent="0.25">
      <c r="A233" s="169"/>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c r="BI233" s="170"/>
      <c r="BJ233" s="170"/>
      <c r="BK233" s="170"/>
      <c r="BL233" s="170"/>
      <c r="BM233" s="170"/>
      <c r="BN233" s="170"/>
      <c r="BO233" s="170"/>
      <c r="BP233" s="170"/>
      <c r="BQ233" s="170"/>
      <c r="BR233" s="170"/>
      <c r="BS233" s="170"/>
      <c r="BT233" s="170"/>
      <c r="BU233" s="170"/>
      <c r="BV233" s="170"/>
      <c r="BW233" s="170"/>
      <c r="BX233" s="170"/>
      <c r="BY233" s="170"/>
      <c r="BZ233" s="170"/>
      <c r="CA233" s="170"/>
      <c r="CB233" s="170"/>
      <c r="CC233" s="170"/>
      <c r="CD233" s="170"/>
      <c r="CE233" s="170"/>
      <c r="CF233" s="170"/>
      <c r="CG233" s="170"/>
      <c r="CH233" s="170"/>
      <c r="CI233" s="170"/>
      <c r="CJ233" s="170"/>
      <c r="CK233" s="170"/>
      <c r="CL233" s="170"/>
      <c r="CM233" s="170"/>
      <c r="CN233" s="170"/>
      <c r="CO233" s="170"/>
      <c r="CP233" s="170"/>
      <c r="CQ233" s="170"/>
      <c r="CR233" s="170"/>
      <c r="CS233" s="170"/>
      <c r="CT233" s="170"/>
      <c r="CU233" s="170"/>
      <c r="CV233" s="170"/>
      <c r="CW233" s="170"/>
      <c r="CX233" s="170"/>
      <c r="CY233" s="170"/>
      <c r="CZ233" s="170"/>
      <c r="DA233" s="170"/>
      <c r="DB233" s="170"/>
      <c r="DC233" s="170"/>
      <c r="DD233" s="170"/>
      <c r="DE233" s="170"/>
      <c r="DF233" s="170"/>
      <c r="DG233" s="170"/>
      <c r="DH233" s="170"/>
      <c r="DI233" s="170"/>
      <c r="DJ233" s="170"/>
      <c r="DK233" s="170"/>
      <c r="DL233" s="170"/>
      <c r="DM233" s="170"/>
      <c r="DN233" s="170"/>
      <c r="DO233" s="170"/>
      <c r="DP233" s="170"/>
      <c r="DQ233" s="170"/>
      <c r="DR233" s="170"/>
      <c r="DS233" s="170"/>
      <c r="DT233" s="170"/>
      <c r="DU233" s="170"/>
      <c r="DV233" s="170"/>
      <c r="DW233" s="170"/>
      <c r="DX233" s="170"/>
      <c r="DY233" s="170"/>
      <c r="DZ233" s="170"/>
      <c r="EA233" s="170"/>
      <c r="EB233" s="170"/>
      <c r="EC233" s="170"/>
      <c r="ED233" s="170"/>
      <c r="EE233" s="170"/>
      <c r="EF233" s="170"/>
      <c r="EG233" s="170"/>
      <c r="EH233" s="170"/>
      <c r="EI233" s="170"/>
      <c r="EJ233" s="170"/>
      <c r="EK233" s="170"/>
      <c r="EL233" s="170"/>
      <c r="EM233" s="170"/>
      <c r="EN233" s="170"/>
      <c r="EO233" s="170"/>
      <c r="EP233" s="170"/>
      <c r="EQ233" s="170"/>
      <c r="ER233" s="185"/>
      <c r="ES233" s="185"/>
      <c r="ET233" s="171"/>
    </row>
    <row r="234" spans="1:154" s="173" customFormat="1" x14ac:dyDescent="0.25">
      <c r="A234" s="169"/>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c r="BI234" s="170"/>
      <c r="BJ234" s="170"/>
      <c r="BK234" s="170"/>
      <c r="BL234" s="170"/>
      <c r="BM234" s="170"/>
      <c r="BN234" s="170"/>
      <c r="BO234" s="170"/>
      <c r="BP234" s="170"/>
      <c r="BQ234" s="170"/>
      <c r="BR234" s="170"/>
      <c r="BS234" s="170"/>
      <c r="BT234" s="170"/>
      <c r="BU234" s="170"/>
      <c r="BV234" s="170"/>
      <c r="BW234" s="170"/>
      <c r="BX234" s="170"/>
      <c r="BY234" s="170"/>
      <c r="BZ234" s="170"/>
      <c r="CA234" s="170"/>
      <c r="CB234" s="170"/>
      <c r="CC234" s="170"/>
      <c r="CD234" s="170"/>
      <c r="CE234" s="170"/>
      <c r="CF234" s="170"/>
      <c r="CG234" s="170"/>
      <c r="CH234" s="170"/>
      <c r="CI234" s="170"/>
      <c r="CJ234" s="170"/>
      <c r="CK234" s="170"/>
      <c r="CL234" s="170"/>
      <c r="CM234" s="170"/>
      <c r="CN234" s="170"/>
      <c r="CO234" s="170"/>
      <c r="CP234" s="170"/>
      <c r="CQ234" s="170"/>
      <c r="CR234" s="170"/>
      <c r="CS234" s="170"/>
      <c r="CT234" s="170"/>
      <c r="CU234" s="170"/>
      <c r="CV234" s="170"/>
      <c r="CW234" s="170"/>
      <c r="CX234" s="170"/>
      <c r="CY234" s="170"/>
      <c r="CZ234" s="170"/>
      <c r="DA234" s="170"/>
      <c r="DB234" s="170"/>
      <c r="DC234" s="170"/>
      <c r="DD234" s="170"/>
      <c r="DE234" s="170"/>
      <c r="DF234" s="170"/>
      <c r="DG234" s="170"/>
      <c r="DH234" s="170"/>
      <c r="DI234" s="170"/>
      <c r="DJ234" s="170"/>
      <c r="DK234" s="170"/>
      <c r="DL234" s="170"/>
      <c r="DM234" s="170"/>
      <c r="DN234" s="170"/>
      <c r="DO234" s="170"/>
      <c r="DP234" s="170"/>
      <c r="DQ234" s="170"/>
      <c r="DR234" s="170"/>
      <c r="DS234" s="170"/>
      <c r="DT234" s="170"/>
      <c r="DU234" s="170"/>
      <c r="DV234" s="170"/>
      <c r="DW234" s="170"/>
      <c r="DX234" s="170"/>
      <c r="DY234" s="170"/>
      <c r="DZ234" s="170"/>
      <c r="EA234" s="170"/>
      <c r="EB234" s="170"/>
      <c r="EC234" s="170"/>
      <c r="ED234" s="170"/>
      <c r="EE234" s="170"/>
      <c r="EF234" s="170"/>
      <c r="EG234" s="170"/>
      <c r="EH234" s="170"/>
      <c r="EI234" s="170"/>
      <c r="EJ234" s="170"/>
      <c r="EK234" s="170"/>
      <c r="EL234" s="170"/>
      <c r="EM234" s="170"/>
      <c r="EN234" s="170"/>
      <c r="EO234" s="170"/>
      <c r="EP234" s="170"/>
      <c r="EQ234" s="170"/>
      <c r="ER234" s="185"/>
      <c r="ES234" s="185"/>
      <c r="ET234" s="171"/>
    </row>
    <row r="235" spans="1:154" s="173" customFormat="1" x14ac:dyDescent="0.25">
      <c r="A235" s="169"/>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170"/>
      <c r="BJ235" s="170"/>
      <c r="BK235" s="170"/>
      <c r="BL235" s="170"/>
      <c r="BM235" s="170"/>
      <c r="BN235" s="170"/>
      <c r="BO235" s="170"/>
      <c r="BP235" s="170"/>
      <c r="BQ235" s="170"/>
      <c r="BR235" s="170"/>
      <c r="BS235" s="170"/>
      <c r="BT235" s="170"/>
      <c r="BU235" s="170"/>
      <c r="BV235" s="170"/>
      <c r="BW235" s="170"/>
      <c r="BX235" s="170"/>
      <c r="BY235" s="170"/>
      <c r="BZ235" s="170"/>
      <c r="CA235" s="170"/>
      <c r="CB235" s="170"/>
      <c r="CC235" s="170"/>
      <c r="CD235" s="170"/>
      <c r="CE235" s="170"/>
      <c r="CF235" s="170"/>
      <c r="CG235" s="170"/>
      <c r="CH235" s="170"/>
      <c r="CI235" s="170"/>
      <c r="CJ235" s="170"/>
      <c r="CK235" s="170"/>
      <c r="CL235" s="170"/>
      <c r="CM235" s="170"/>
      <c r="CN235" s="170"/>
      <c r="CO235" s="170"/>
      <c r="CP235" s="170"/>
      <c r="CQ235" s="170"/>
      <c r="CR235" s="170"/>
      <c r="CS235" s="170"/>
      <c r="CT235" s="170"/>
      <c r="CU235" s="170"/>
      <c r="CV235" s="170"/>
      <c r="CW235" s="170"/>
      <c r="CX235" s="170"/>
      <c r="CY235" s="170"/>
      <c r="CZ235" s="170"/>
      <c r="DA235" s="170"/>
      <c r="DB235" s="170"/>
      <c r="DC235" s="170"/>
      <c r="DD235" s="170"/>
      <c r="DE235" s="170"/>
      <c r="DF235" s="170"/>
      <c r="DG235" s="170"/>
      <c r="DH235" s="170"/>
      <c r="DI235" s="170"/>
      <c r="DJ235" s="170"/>
      <c r="DK235" s="170"/>
      <c r="DL235" s="170"/>
      <c r="DM235" s="170"/>
      <c r="DN235" s="170"/>
      <c r="DO235" s="170"/>
      <c r="DP235" s="170"/>
      <c r="DQ235" s="170"/>
      <c r="DR235" s="170"/>
      <c r="DS235" s="170"/>
      <c r="DT235" s="170"/>
      <c r="DU235" s="170"/>
      <c r="DV235" s="170"/>
      <c r="DW235" s="170"/>
      <c r="DX235" s="170"/>
      <c r="DY235" s="170"/>
      <c r="DZ235" s="170"/>
      <c r="EA235" s="170"/>
      <c r="EB235" s="170"/>
      <c r="EC235" s="170"/>
      <c r="ED235" s="170"/>
      <c r="EE235" s="170"/>
      <c r="EF235" s="170"/>
      <c r="EG235" s="170"/>
      <c r="EH235" s="170"/>
      <c r="EI235" s="170"/>
      <c r="EJ235" s="170"/>
      <c r="EK235" s="170"/>
      <c r="EL235" s="170"/>
      <c r="EM235" s="170"/>
      <c r="EN235" s="170"/>
      <c r="EO235" s="170"/>
      <c r="EP235" s="170"/>
      <c r="EQ235" s="170"/>
      <c r="ER235" s="185"/>
      <c r="ES235" s="185"/>
      <c r="ET235" s="171"/>
    </row>
    <row r="236" spans="1:154" s="173" customFormat="1" x14ac:dyDescent="0.25">
      <c r="A236" s="169"/>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c r="BI236" s="170"/>
      <c r="BJ236" s="170"/>
      <c r="BK236" s="170"/>
      <c r="BL236" s="170"/>
      <c r="BM236" s="170"/>
      <c r="BN236" s="170"/>
      <c r="BO236" s="170"/>
      <c r="BP236" s="170"/>
      <c r="BQ236" s="170"/>
      <c r="BR236" s="170"/>
      <c r="BS236" s="170"/>
      <c r="BT236" s="170"/>
      <c r="BU236" s="170"/>
      <c r="BV236" s="170"/>
      <c r="BW236" s="170"/>
      <c r="BX236" s="170"/>
      <c r="BY236" s="170"/>
      <c r="BZ236" s="170"/>
      <c r="CA236" s="170"/>
      <c r="CB236" s="170"/>
      <c r="CC236" s="170"/>
      <c r="CD236" s="170"/>
      <c r="CE236" s="170"/>
      <c r="CF236" s="170"/>
      <c r="CG236" s="170"/>
      <c r="CH236" s="170"/>
      <c r="CI236" s="170"/>
      <c r="CJ236" s="170"/>
      <c r="CK236" s="170"/>
      <c r="CL236" s="170"/>
      <c r="CM236" s="170"/>
      <c r="CN236" s="170"/>
      <c r="CO236" s="170"/>
      <c r="CP236" s="170"/>
      <c r="CQ236" s="170"/>
      <c r="CR236" s="170"/>
      <c r="CS236" s="170"/>
      <c r="CT236" s="170"/>
      <c r="CU236" s="170"/>
      <c r="CV236" s="170"/>
      <c r="CW236" s="170"/>
      <c r="CX236" s="170"/>
      <c r="CY236" s="170"/>
      <c r="CZ236" s="170"/>
      <c r="DA236" s="170"/>
      <c r="DB236" s="170"/>
      <c r="DC236" s="170"/>
      <c r="DD236" s="170"/>
      <c r="DE236" s="170"/>
      <c r="DF236" s="170"/>
      <c r="DG236" s="170"/>
      <c r="DH236" s="170"/>
      <c r="DI236" s="170"/>
      <c r="DJ236" s="170"/>
      <c r="DK236" s="170"/>
      <c r="DL236" s="170"/>
      <c r="DM236" s="170"/>
      <c r="DN236" s="170"/>
      <c r="DO236" s="170"/>
      <c r="DP236" s="170"/>
      <c r="DQ236" s="170"/>
      <c r="DR236" s="170"/>
      <c r="DS236" s="170"/>
      <c r="DT236" s="170"/>
      <c r="DU236" s="170"/>
      <c r="DV236" s="170"/>
      <c r="DW236" s="170"/>
      <c r="DX236" s="170"/>
      <c r="DY236" s="170"/>
      <c r="DZ236" s="170"/>
      <c r="EA236" s="170"/>
      <c r="EB236" s="170"/>
      <c r="EC236" s="170"/>
      <c r="ED236" s="170"/>
      <c r="EE236" s="170"/>
      <c r="EF236" s="170"/>
      <c r="EG236" s="170"/>
      <c r="EH236" s="170"/>
      <c r="EI236" s="170"/>
      <c r="EJ236" s="170"/>
      <c r="EK236" s="170"/>
      <c r="EL236" s="170"/>
      <c r="EM236" s="170"/>
      <c r="EN236" s="170"/>
      <c r="EO236" s="170"/>
      <c r="EP236" s="170"/>
      <c r="EQ236" s="170"/>
      <c r="ER236" s="185"/>
      <c r="ES236" s="185"/>
      <c r="ET236" s="171"/>
    </row>
    <row r="237" spans="1:154" s="173" customFormat="1" x14ac:dyDescent="0.25">
      <c r="A237" s="169"/>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c r="BI237" s="170"/>
      <c r="BJ237" s="170"/>
      <c r="BK237" s="170"/>
      <c r="BL237" s="170"/>
      <c r="BM237" s="170"/>
      <c r="BN237" s="170"/>
      <c r="BO237" s="170"/>
      <c r="BP237" s="170"/>
      <c r="BQ237" s="170"/>
      <c r="BR237" s="170"/>
      <c r="BS237" s="170"/>
      <c r="BT237" s="170"/>
      <c r="BU237" s="170"/>
      <c r="BV237" s="170"/>
      <c r="BW237" s="170"/>
      <c r="BX237" s="170"/>
      <c r="BY237" s="170"/>
      <c r="BZ237" s="170"/>
      <c r="CA237" s="170"/>
      <c r="CB237" s="170"/>
      <c r="CC237" s="170"/>
      <c r="CD237" s="170"/>
      <c r="CE237" s="170"/>
      <c r="CF237" s="170"/>
      <c r="CG237" s="170"/>
      <c r="CH237" s="170"/>
      <c r="CI237" s="170"/>
      <c r="CJ237" s="170"/>
      <c r="CK237" s="170"/>
      <c r="CL237" s="170"/>
      <c r="CM237" s="170"/>
      <c r="CN237" s="170"/>
      <c r="CO237" s="170"/>
      <c r="CP237" s="170"/>
      <c r="CQ237" s="170"/>
      <c r="CR237" s="170"/>
      <c r="CS237" s="170"/>
      <c r="CT237" s="170"/>
      <c r="CU237" s="170"/>
      <c r="CV237" s="170"/>
      <c r="CW237" s="170"/>
      <c r="CX237" s="170"/>
      <c r="CY237" s="170"/>
      <c r="CZ237" s="170"/>
      <c r="DA237" s="170"/>
      <c r="DB237" s="170"/>
      <c r="DC237" s="170"/>
      <c r="DD237" s="170"/>
      <c r="DE237" s="170"/>
      <c r="DF237" s="170"/>
      <c r="DG237" s="170"/>
      <c r="DH237" s="170"/>
      <c r="DI237" s="170"/>
      <c r="DJ237" s="170"/>
      <c r="DK237" s="170"/>
      <c r="DL237" s="170"/>
      <c r="DM237" s="170"/>
      <c r="DN237" s="170"/>
      <c r="DO237" s="170"/>
      <c r="DP237" s="170"/>
      <c r="DQ237" s="170"/>
      <c r="DR237" s="170"/>
      <c r="DS237" s="170"/>
      <c r="DT237" s="170"/>
      <c r="DU237" s="170"/>
      <c r="DV237" s="170"/>
      <c r="DW237" s="170"/>
      <c r="DX237" s="170"/>
      <c r="DY237" s="170"/>
      <c r="DZ237" s="170"/>
      <c r="EA237" s="170"/>
      <c r="EB237" s="170"/>
      <c r="EC237" s="170"/>
      <c r="ED237" s="170"/>
      <c r="EE237" s="170"/>
      <c r="EF237" s="170"/>
      <c r="EG237" s="170"/>
      <c r="EH237" s="170"/>
      <c r="EI237" s="170"/>
      <c r="EJ237" s="170"/>
      <c r="EK237" s="170"/>
      <c r="EL237" s="170"/>
      <c r="EM237" s="170"/>
      <c r="EN237" s="170"/>
      <c r="EO237" s="170"/>
      <c r="EP237" s="170"/>
      <c r="EQ237" s="170"/>
      <c r="ER237" s="185"/>
      <c r="ES237" s="185"/>
      <c r="ET237" s="171"/>
    </row>
    <row r="238" spans="1:154" s="173" customFormat="1" x14ac:dyDescent="0.25">
      <c r="A238" s="169"/>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170"/>
      <c r="BJ238" s="170"/>
      <c r="BK238" s="170"/>
      <c r="BL238" s="170"/>
      <c r="BM238" s="170"/>
      <c r="BN238" s="170"/>
      <c r="BO238" s="170"/>
      <c r="BP238" s="170"/>
      <c r="BQ238" s="170"/>
      <c r="BR238" s="170"/>
      <c r="BS238" s="170"/>
      <c r="BT238" s="170"/>
      <c r="BU238" s="170"/>
      <c r="BV238" s="170"/>
      <c r="BW238" s="170"/>
      <c r="BX238" s="170"/>
      <c r="BY238" s="170"/>
      <c r="BZ238" s="170"/>
      <c r="CA238" s="170"/>
      <c r="CB238" s="170"/>
      <c r="CC238" s="170"/>
      <c r="CD238" s="170"/>
      <c r="CE238" s="170"/>
      <c r="CF238" s="170"/>
      <c r="CG238" s="170"/>
      <c r="CH238" s="170"/>
      <c r="CI238" s="170"/>
      <c r="CJ238" s="170"/>
      <c r="CK238" s="170"/>
      <c r="CL238" s="170"/>
      <c r="CM238" s="170"/>
      <c r="CN238" s="170"/>
      <c r="CO238" s="170"/>
      <c r="CP238" s="170"/>
      <c r="CQ238" s="170"/>
      <c r="CR238" s="170"/>
      <c r="CS238" s="170"/>
      <c r="CT238" s="170"/>
      <c r="CU238" s="170"/>
      <c r="CV238" s="170"/>
      <c r="CW238" s="170"/>
      <c r="CX238" s="170"/>
      <c r="CY238" s="170"/>
      <c r="CZ238" s="170"/>
      <c r="DA238" s="170"/>
      <c r="DB238" s="170"/>
      <c r="DC238" s="170"/>
      <c r="DD238" s="170"/>
      <c r="DE238" s="170"/>
      <c r="DF238" s="170"/>
      <c r="DG238" s="170"/>
      <c r="DH238" s="170"/>
      <c r="DI238" s="170"/>
      <c r="DJ238" s="170"/>
      <c r="DK238" s="170"/>
      <c r="DL238" s="170"/>
      <c r="DM238" s="170"/>
      <c r="DN238" s="170"/>
      <c r="DO238" s="170"/>
      <c r="DP238" s="170"/>
      <c r="DQ238" s="170"/>
      <c r="DR238" s="170"/>
      <c r="DS238" s="170"/>
      <c r="DT238" s="170"/>
      <c r="DU238" s="170"/>
      <c r="DV238" s="170"/>
      <c r="DW238" s="170"/>
      <c r="DX238" s="170"/>
      <c r="DY238" s="170"/>
      <c r="DZ238" s="170"/>
      <c r="EA238" s="170"/>
      <c r="EB238" s="170"/>
      <c r="EC238" s="170"/>
      <c r="ED238" s="170"/>
      <c r="EE238" s="170"/>
      <c r="EF238" s="170"/>
      <c r="EG238" s="170"/>
      <c r="EH238" s="170"/>
      <c r="EI238" s="170"/>
      <c r="EJ238" s="170"/>
      <c r="EK238" s="170"/>
      <c r="EL238" s="170"/>
      <c r="EM238" s="170"/>
      <c r="EN238" s="170"/>
      <c r="EO238" s="170"/>
      <c r="EP238" s="170"/>
      <c r="EQ238" s="170"/>
      <c r="ER238" s="185"/>
      <c r="ES238" s="185"/>
      <c r="ET238" s="171"/>
    </row>
    <row r="239" spans="1:154" s="173" customFormat="1" x14ac:dyDescent="0.25">
      <c r="A239" s="169"/>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c r="BI239" s="170"/>
      <c r="BJ239" s="170"/>
      <c r="BK239" s="170"/>
      <c r="BL239" s="170"/>
      <c r="BM239" s="170"/>
      <c r="BN239" s="170"/>
      <c r="BO239" s="170"/>
      <c r="BP239" s="170"/>
      <c r="BQ239" s="170"/>
      <c r="BR239" s="170"/>
      <c r="BS239" s="170"/>
      <c r="BT239" s="170"/>
      <c r="BU239" s="170"/>
      <c r="BV239" s="170"/>
      <c r="BW239" s="170"/>
      <c r="BX239" s="170"/>
      <c r="BY239" s="170"/>
      <c r="BZ239" s="170"/>
      <c r="CA239" s="170"/>
      <c r="CB239" s="170"/>
      <c r="CC239" s="170"/>
      <c r="CD239" s="170"/>
      <c r="CE239" s="170"/>
      <c r="CF239" s="170"/>
      <c r="CG239" s="170"/>
      <c r="CH239" s="170"/>
      <c r="CI239" s="170"/>
      <c r="CJ239" s="170"/>
      <c r="CK239" s="170"/>
      <c r="CL239" s="170"/>
      <c r="CM239" s="170"/>
      <c r="CN239" s="170"/>
      <c r="CO239" s="170"/>
      <c r="CP239" s="170"/>
      <c r="CQ239" s="170"/>
      <c r="CR239" s="170"/>
      <c r="CS239" s="170"/>
      <c r="CT239" s="170"/>
      <c r="CU239" s="170"/>
      <c r="CV239" s="170"/>
      <c r="CW239" s="170"/>
      <c r="CX239" s="170"/>
      <c r="CY239" s="170"/>
      <c r="CZ239" s="170"/>
      <c r="DA239" s="170"/>
      <c r="DB239" s="170"/>
      <c r="DC239" s="170"/>
      <c r="DD239" s="170"/>
      <c r="DE239" s="170"/>
      <c r="DF239" s="170"/>
      <c r="DG239" s="170"/>
      <c r="DH239" s="170"/>
      <c r="DI239" s="170"/>
      <c r="DJ239" s="170"/>
      <c r="DK239" s="170"/>
      <c r="DL239" s="170"/>
      <c r="DM239" s="170"/>
      <c r="DN239" s="170"/>
      <c r="DO239" s="170"/>
      <c r="DP239" s="170"/>
      <c r="DQ239" s="170"/>
      <c r="DR239" s="170"/>
      <c r="DS239" s="170"/>
      <c r="DT239" s="170"/>
      <c r="DU239" s="170"/>
      <c r="DV239" s="170"/>
      <c r="DW239" s="170"/>
      <c r="DX239" s="170"/>
      <c r="DY239" s="170"/>
      <c r="DZ239" s="170"/>
      <c r="EA239" s="170"/>
      <c r="EB239" s="170"/>
      <c r="EC239" s="170"/>
      <c r="ED239" s="170"/>
      <c r="EE239" s="170"/>
      <c r="EF239" s="170"/>
      <c r="EG239" s="170"/>
      <c r="EH239" s="170"/>
      <c r="EI239" s="170"/>
      <c r="EJ239" s="170"/>
      <c r="EK239" s="170"/>
      <c r="EL239" s="170"/>
      <c r="EM239" s="170"/>
      <c r="EN239" s="170"/>
      <c r="EO239" s="170"/>
      <c r="EP239" s="170"/>
      <c r="EQ239" s="170"/>
      <c r="ER239" s="185"/>
      <c r="ES239" s="185"/>
      <c r="ET239" s="171"/>
    </row>
    <row r="240" spans="1:154" s="173" customFormat="1" x14ac:dyDescent="0.25">
      <c r="A240" s="169"/>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c r="BI240" s="170"/>
      <c r="BJ240" s="170"/>
      <c r="BK240" s="170"/>
      <c r="BL240" s="170"/>
      <c r="BM240" s="170"/>
      <c r="BN240" s="170"/>
      <c r="BO240" s="170"/>
      <c r="BP240" s="170"/>
      <c r="BQ240" s="170"/>
      <c r="BR240" s="170"/>
      <c r="BS240" s="170"/>
      <c r="BT240" s="170"/>
      <c r="BU240" s="170"/>
      <c r="BV240" s="170"/>
      <c r="BW240" s="170"/>
      <c r="BX240" s="170"/>
      <c r="BY240" s="170"/>
      <c r="BZ240" s="170"/>
      <c r="CA240" s="170"/>
      <c r="CB240" s="170"/>
      <c r="CC240" s="170"/>
      <c r="CD240" s="170"/>
      <c r="CE240" s="170"/>
      <c r="CF240" s="170"/>
      <c r="CG240" s="170"/>
      <c r="CH240" s="170"/>
      <c r="CI240" s="170"/>
      <c r="CJ240" s="170"/>
      <c r="CK240" s="170"/>
      <c r="CL240" s="170"/>
      <c r="CM240" s="170"/>
      <c r="CN240" s="170"/>
      <c r="CO240" s="170"/>
      <c r="CP240" s="170"/>
      <c r="CQ240" s="170"/>
      <c r="CR240" s="170"/>
      <c r="CS240" s="170"/>
      <c r="CT240" s="170"/>
      <c r="CU240" s="170"/>
      <c r="CV240" s="170"/>
      <c r="CW240" s="170"/>
      <c r="CX240" s="170"/>
      <c r="CY240" s="170"/>
      <c r="CZ240" s="170"/>
      <c r="DA240" s="170"/>
      <c r="DB240" s="170"/>
      <c r="DC240" s="170"/>
      <c r="DD240" s="170"/>
      <c r="DE240" s="170"/>
      <c r="DF240" s="170"/>
      <c r="DG240" s="170"/>
      <c r="DH240" s="170"/>
      <c r="DI240" s="170"/>
      <c r="DJ240" s="170"/>
      <c r="DK240" s="170"/>
      <c r="DL240" s="170"/>
      <c r="DM240" s="170"/>
      <c r="DN240" s="170"/>
      <c r="DO240" s="170"/>
      <c r="DP240" s="170"/>
      <c r="DQ240" s="170"/>
      <c r="DR240" s="170"/>
      <c r="DS240" s="170"/>
      <c r="DT240" s="170"/>
      <c r="DU240" s="170"/>
      <c r="DV240" s="170"/>
      <c r="DW240" s="170"/>
      <c r="DX240" s="170"/>
      <c r="DY240" s="170"/>
      <c r="DZ240" s="170"/>
      <c r="EA240" s="170"/>
      <c r="EB240" s="170"/>
      <c r="EC240" s="170"/>
      <c r="ED240" s="170"/>
      <c r="EE240" s="170"/>
      <c r="EF240" s="170"/>
      <c r="EG240" s="170"/>
      <c r="EH240" s="170"/>
      <c r="EI240" s="170"/>
      <c r="EJ240" s="170"/>
      <c r="EK240" s="170"/>
      <c r="EL240" s="170"/>
      <c r="EM240" s="170"/>
      <c r="EN240" s="170"/>
      <c r="EO240" s="170"/>
      <c r="EP240" s="170"/>
      <c r="EQ240" s="170"/>
      <c r="ER240" s="185"/>
      <c r="ES240" s="185"/>
      <c r="ET240" s="171"/>
    </row>
    <row r="241" spans="1:150" s="173" customFormat="1" x14ac:dyDescent="0.25">
      <c r="A241" s="169"/>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c r="BI241" s="170"/>
      <c r="BJ241" s="170"/>
      <c r="BK241" s="170"/>
      <c r="BL241" s="170"/>
      <c r="BM241" s="170"/>
      <c r="BN241" s="170"/>
      <c r="BO241" s="170"/>
      <c r="BP241" s="170"/>
      <c r="BQ241" s="170"/>
      <c r="BR241" s="170"/>
      <c r="BS241" s="170"/>
      <c r="BT241" s="170"/>
      <c r="BU241" s="170"/>
      <c r="BV241" s="170"/>
      <c r="BW241" s="170"/>
      <c r="BX241" s="170"/>
      <c r="BY241" s="170"/>
      <c r="BZ241" s="170"/>
      <c r="CA241" s="170"/>
      <c r="CB241" s="170"/>
      <c r="CC241" s="170"/>
      <c r="CD241" s="170"/>
      <c r="CE241" s="170"/>
      <c r="CF241" s="170"/>
      <c r="CG241" s="170"/>
      <c r="CH241" s="170"/>
      <c r="CI241" s="170"/>
      <c r="CJ241" s="170"/>
      <c r="CK241" s="170"/>
      <c r="CL241" s="170"/>
      <c r="CM241" s="170"/>
      <c r="CN241" s="170"/>
      <c r="CO241" s="170"/>
      <c r="CP241" s="170"/>
      <c r="CQ241" s="170"/>
      <c r="CR241" s="170"/>
      <c r="CS241" s="170"/>
      <c r="CT241" s="170"/>
      <c r="CU241" s="170"/>
      <c r="CV241" s="170"/>
      <c r="CW241" s="170"/>
      <c r="CX241" s="170"/>
      <c r="CY241" s="170"/>
      <c r="CZ241" s="170"/>
      <c r="DA241" s="170"/>
      <c r="DB241" s="170"/>
      <c r="DC241" s="170"/>
      <c r="DD241" s="170"/>
      <c r="DE241" s="170"/>
      <c r="DF241" s="170"/>
      <c r="DG241" s="170"/>
      <c r="DH241" s="170"/>
      <c r="DI241" s="170"/>
      <c r="DJ241" s="170"/>
      <c r="DK241" s="170"/>
      <c r="DL241" s="170"/>
      <c r="DM241" s="170"/>
      <c r="DN241" s="170"/>
      <c r="DO241" s="170"/>
      <c r="DP241" s="170"/>
      <c r="DQ241" s="170"/>
      <c r="DR241" s="170"/>
      <c r="DS241" s="170"/>
      <c r="DT241" s="170"/>
      <c r="DU241" s="170"/>
      <c r="DV241" s="170"/>
      <c r="DW241" s="170"/>
      <c r="DX241" s="170"/>
      <c r="DY241" s="170"/>
      <c r="DZ241" s="170"/>
      <c r="EA241" s="170"/>
      <c r="EB241" s="170"/>
      <c r="EC241" s="170"/>
      <c r="ED241" s="170"/>
      <c r="EE241" s="170"/>
      <c r="EF241" s="170"/>
      <c r="EG241" s="170"/>
      <c r="EH241" s="170"/>
      <c r="EI241" s="170"/>
      <c r="EJ241" s="170"/>
      <c r="EK241" s="170"/>
      <c r="EL241" s="170"/>
      <c r="EM241" s="170"/>
      <c r="EN241" s="170"/>
      <c r="EO241" s="170"/>
      <c r="EP241" s="170"/>
      <c r="EQ241" s="170"/>
      <c r="ER241" s="185"/>
      <c r="ES241" s="185"/>
      <c r="ET241" s="171"/>
    </row>
    <row r="242" spans="1:150" s="173" customFormat="1" x14ac:dyDescent="0.25">
      <c r="A242" s="169"/>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c r="BI242" s="170"/>
      <c r="BJ242" s="170"/>
      <c r="BK242" s="170"/>
      <c r="BL242" s="170"/>
      <c r="BM242" s="170"/>
      <c r="BN242" s="170"/>
      <c r="BO242" s="170"/>
      <c r="BP242" s="170"/>
      <c r="BQ242" s="170"/>
      <c r="BR242" s="170"/>
      <c r="BS242" s="170"/>
      <c r="BT242" s="170"/>
      <c r="BU242" s="170"/>
      <c r="BV242" s="170"/>
      <c r="BW242" s="170"/>
      <c r="BX242" s="170"/>
      <c r="BY242" s="170"/>
      <c r="BZ242" s="170"/>
      <c r="CA242" s="170"/>
      <c r="CB242" s="170"/>
      <c r="CC242" s="170"/>
      <c r="CD242" s="170"/>
      <c r="CE242" s="170"/>
      <c r="CF242" s="170"/>
      <c r="CG242" s="170"/>
      <c r="CH242" s="170"/>
      <c r="CI242" s="170"/>
      <c r="CJ242" s="170"/>
      <c r="CK242" s="170"/>
      <c r="CL242" s="170"/>
      <c r="CM242" s="170"/>
      <c r="CN242" s="170"/>
      <c r="CO242" s="170"/>
      <c r="CP242" s="170"/>
      <c r="CQ242" s="170"/>
      <c r="CR242" s="170"/>
      <c r="CS242" s="170"/>
      <c r="CT242" s="170"/>
      <c r="CU242" s="170"/>
      <c r="CV242" s="170"/>
      <c r="CW242" s="170"/>
      <c r="CX242" s="170"/>
      <c r="CY242" s="170"/>
      <c r="CZ242" s="170"/>
      <c r="DA242" s="170"/>
      <c r="DB242" s="170"/>
      <c r="DC242" s="170"/>
      <c r="DD242" s="170"/>
      <c r="DE242" s="170"/>
      <c r="DF242" s="170"/>
      <c r="DG242" s="170"/>
      <c r="DH242" s="170"/>
      <c r="DI242" s="170"/>
      <c r="DJ242" s="170"/>
      <c r="DK242" s="170"/>
      <c r="DL242" s="170"/>
      <c r="DM242" s="170"/>
      <c r="DN242" s="170"/>
      <c r="DO242" s="170"/>
      <c r="DP242" s="170"/>
      <c r="DQ242" s="170"/>
      <c r="DR242" s="170"/>
      <c r="DS242" s="170"/>
      <c r="DT242" s="170"/>
      <c r="DU242" s="170"/>
      <c r="DV242" s="170"/>
      <c r="DW242" s="170"/>
      <c r="DX242" s="170"/>
      <c r="DY242" s="170"/>
      <c r="DZ242" s="170"/>
      <c r="EA242" s="170"/>
      <c r="EB242" s="170"/>
      <c r="EC242" s="170"/>
      <c r="ED242" s="170"/>
      <c r="EE242" s="170"/>
      <c r="EF242" s="170"/>
      <c r="EG242" s="170"/>
      <c r="EH242" s="170"/>
      <c r="EI242" s="170"/>
      <c r="EJ242" s="170"/>
      <c r="EK242" s="170"/>
      <c r="EL242" s="170"/>
      <c r="EM242" s="170"/>
      <c r="EN242" s="170"/>
      <c r="EO242" s="170"/>
      <c r="EP242" s="170"/>
      <c r="EQ242" s="170"/>
      <c r="ER242" s="185"/>
      <c r="ES242" s="185"/>
      <c r="ET242" s="171"/>
    </row>
    <row r="243" spans="1:150" s="173" customFormat="1" x14ac:dyDescent="0.25">
      <c r="A243" s="169"/>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c r="BI243" s="170"/>
      <c r="BJ243" s="170"/>
      <c r="BK243" s="170"/>
      <c r="BL243" s="170"/>
      <c r="BM243" s="170"/>
      <c r="BN243" s="170"/>
      <c r="BO243" s="170"/>
      <c r="BP243" s="170"/>
      <c r="BQ243" s="170"/>
      <c r="BR243" s="170"/>
      <c r="BS243" s="170"/>
      <c r="BT243" s="170"/>
      <c r="BU243" s="170"/>
      <c r="BV243" s="170"/>
      <c r="BW243" s="170"/>
      <c r="BX243" s="170"/>
      <c r="BY243" s="170"/>
      <c r="BZ243" s="170"/>
      <c r="CA243" s="170"/>
      <c r="CB243" s="170"/>
      <c r="CC243" s="170"/>
      <c r="CD243" s="170"/>
      <c r="CE243" s="170"/>
      <c r="CF243" s="170"/>
      <c r="CG243" s="170"/>
      <c r="CH243" s="170"/>
      <c r="CI243" s="170"/>
      <c r="CJ243" s="170"/>
      <c r="CK243" s="170"/>
      <c r="CL243" s="170"/>
      <c r="CM243" s="170"/>
      <c r="CN243" s="170"/>
      <c r="CO243" s="170"/>
      <c r="CP243" s="170"/>
      <c r="CQ243" s="170"/>
      <c r="CR243" s="170"/>
      <c r="CS243" s="170"/>
      <c r="CT243" s="170"/>
      <c r="CU243" s="170"/>
      <c r="CV243" s="170"/>
      <c r="CW243" s="170"/>
      <c r="CX243" s="170"/>
      <c r="CY243" s="170"/>
      <c r="CZ243" s="170"/>
      <c r="DA243" s="170"/>
      <c r="DB243" s="170"/>
      <c r="DC243" s="170"/>
      <c r="DD243" s="170"/>
      <c r="DE243" s="170"/>
      <c r="DF243" s="170"/>
      <c r="DG243" s="170"/>
      <c r="DH243" s="170"/>
      <c r="DI243" s="170"/>
      <c r="DJ243" s="170"/>
      <c r="DK243" s="170"/>
      <c r="DL243" s="170"/>
      <c r="DM243" s="170"/>
      <c r="DN243" s="170"/>
      <c r="DO243" s="170"/>
      <c r="DP243" s="170"/>
      <c r="DQ243" s="170"/>
      <c r="DR243" s="170"/>
      <c r="DS243" s="170"/>
      <c r="DT243" s="170"/>
      <c r="DU243" s="170"/>
      <c r="DV243" s="170"/>
      <c r="DW243" s="170"/>
      <c r="DX243" s="170"/>
      <c r="DY243" s="170"/>
      <c r="DZ243" s="170"/>
      <c r="EA243" s="170"/>
      <c r="EB243" s="170"/>
      <c r="EC243" s="170"/>
      <c r="ED243" s="170"/>
      <c r="EE243" s="170"/>
      <c r="EF243" s="170"/>
      <c r="EG243" s="170"/>
      <c r="EH243" s="170"/>
      <c r="EI243" s="170"/>
      <c r="EJ243" s="170"/>
      <c r="EK243" s="170"/>
      <c r="EL243" s="170"/>
      <c r="EM243" s="170"/>
      <c r="EN243" s="170"/>
      <c r="EO243" s="170"/>
      <c r="EP243" s="170"/>
      <c r="EQ243" s="170"/>
      <c r="ER243" s="185"/>
      <c r="ES243" s="185"/>
      <c r="ET243" s="171"/>
    </row>
    <row r="244" spans="1:150" s="173" customFormat="1" x14ac:dyDescent="0.25">
      <c r="A244" s="169"/>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c r="BI244" s="170"/>
      <c r="BJ244" s="170"/>
      <c r="BK244" s="170"/>
      <c r="BL244" s="170"/>
      <c r="BM244" s="170"/>
      <c r="BN244" s="170"/>
      <c r="BO244" s="170"/>
      <c r="BP244" s="170"/>
      <c r="BQ244" s="170"/>
      <c r="BR244" s="170"/>
      <c r="BS244" s="170"/>
      <c r="BT244" s="170"/>
      <c r="BU244" s="170"/>
      <c r="BV244" s="170"/>
      <c r="BW244" s="170"/>
      <c r="BX244" s="170"/>
      <c r="BY244" s="170"/>
      <c r="BZ244" s="170"/>
      <c r="CA244" s="170"/>
      <c r="CB244" s="170"/>
      <c r="CC244" s="170"/>
      <c r="CD244" s="170"/>
      <c r="CE244" s="170"/>
      <c r="CF244" s="170"/>
      <c r="CG244" s="170"/>
      <c r="CH244" s="170"/>
      <c r="CI244" s="170"/>
      <c r="CJ244" s="170"/>
      <c r="CK244" s="170"/>
      <c r="CL244" s="170"/>
      <c r="CM244" s="170"/>
      <c r="CN244" s="170"/>
      <c r="CO244" s="170"/>
      <c r="CP244" s="170"/>
      <c r="CQ244" s="170"/>
      <c r="CR244" s="170"/>
      <c r="CS244" s="170"/>
      <c r="CT244" s="170"/>
      <c r="CU244" s="170"/>
      <c r="CV244" s="170"/>
      <c r="CW244" s="170"/>
      <c r="CX244" s="170"/>
      <c r="CY244" s="170"/>
      <c r="CZ244" s="170"/>
      <c r="DA244" s="170"/>
      <c r="DB244" s="170"/>
      <c r="DC244" s="170"/>
      <c r="DD244" s="170"/>
      <c r="DE244" s="170"/>
      <c r="DF244" s="170"/>
      <c r="DG244" s="170"/>
      <c r="DH244" s="170"/>
      <c r="DI244" s="170"/>
      <c r="DJ244" s="170"/>
      <c r="DK244" s="170"/>
      <c r="DL244" s="170"/>
      <c r="DM244" s="170"/>
      <c r="DN244" s="170"/>
      <c r="DO244" s="170"/>
      <c r="DP244" s="170"/>
      <c r="DQ244" s="170"/>
      <c r="DR244" s="170"/>
      <c r="DS244" s="170"/>
      <c r="DT244" s="170"/>
      <c r="DU244" s="170"/>
      <c r="DV244" s="170"/>
      <c r="DW244" s="170"/>
      <c r="DX244" s="170"/>
      <c r="DY244" s="170"/>
      <c r="DZ244" s="170"/>
      <c r="EA244" s="170"/>
      <c r="EB244" s="170"/>
      <c r="EC244" s="170"/>
      <c r="ED244" s="170"/>
      <c r="EE244" s="170"/>
      <c r="EF244" s="170"/>
      <c r="EG244" s="170"/>
      <c r="EH244" s="170"/>
      <c r="EI244" s="170"/>
      <c r="EJ244" s="170"/>
      <c r="EK244" s="170"/>
      <c r="EL244" s="170"/>
      <c r="EM244" s="170"/>
      <c r="EN244" s="170"/>
      <c r="EO244" s="170"/>
      <c r="EP244" s="170"/>
      <c r="EQ244" s="170"/>
      <c r="ER244" s="185"/>
      <c r="ES244" s="185"/>
      <c r="ET244" s="171"/>
    </row>
    <row r="245" spans="1:150" s="173" customFormat="1" x14ac:dyDescent="0.25">
      <c r="A245" s="169"/>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c r="BI245" s="170"/>
      <c r="BJ245" s="170"/>
      <c r="BK245" s="170"/>
      <c r="BL245" s="170"/>
      <c r="BM245" s="170"/>
      <c r="BN245" s="170"/>
      <c r="BO245" s="170"/>
      <c r="BP245" s="170"/>
      <c r="BQ245" s="170"/>
      <c r="BR245" s="170"/>
      <c r="BS245" s="170"/>
      <c r="BT245" s="170"/>
      <c r="BU245" s="170"/>
      <c r="BV245" s="170"/>
      <c r="BW245" s="170"/>
      <c r="BX245" s="170"/>
      <c r="BY245" s="170"/>
      <c r="BZ245" s="170"/>
      <c r="CA245" s="170"/>
      <c r="CB245" s="170"/>
      <c r="CC245" s="170"/>
      <c r="CD245" s="170"/>
      <c r="CE245" s="170"/>
      <c r="CF245" s="170"/>
      <c r="CG245" s="170"/>
      <c r="CH245" s="170"/>
      <c r="CI245" s="170"/>
      <c r="CJ245" s="170"/>
      <c r="CK245" s="170"/>
      <c r="CL245" s="170"/>
      <c r="CM245" s="170"/>
      <c r="CN245" s="170"/>
      <c r="CO245" s="170"/>
      <c r="CP245" s="170"/>
      <c r="CQ245" s="170"/>
      <c r="CR245" s="170"/>
      <c r="CS245" s="170"/>
      <c r="CT245" s="170"/>
      <c r="CU245" s="170"/>
      <c r="CV245" s="170"/>
      <c r="CW245" s="170"/>
      <c r="CX245" s="170"/>
      <c r="CY245" s="170"/>
      <c r="CZ245" s="170"/>
      <c r="DA245" s="170"/>
      <c r="DB245" s="170"/>
      <c r="DC245" s="170"/>
      <c r="DD245" s="170"/>
      <c r="DE245" s="170"/>
      <c r="DF245" s="170"/>
      <c r="DG245" s="170"/>
      <c r="DH245" s="170"/>
      <c r="DI245" s="170"/>
      <c r="DJ245" s="170"/>
      <c r="DK245" s="170"/>
      <c r="DL245" s="170"/>
      <c r="DM245" s="170"/>
      <c r="DN245" s="170"/>
      <c r="DO245" s="170"/>
      <c r="DP245" s="170"/>
      <c r="DQ245" s="170"/>
      <c r="DR245" s="170"/>
      <c r="DS245" s="170"/>
      <c r="DT245" s="170"/>
      <c r="DU245" s="170"/>
      <c r="DV245" s="170"/>
      <c r="DW245" s="170"/>
      <c r="DX245" s="170"/>
      <c r="DY245" s="170"/>
      <c r="DZ245" s="170"/>
      <c r="EA245" s="170"/>
      <c r="EB245" s="170"/>
      <c r="EC245" s="170"/>
      <c r="ED245" s="170"/>
      <c r="EE245" s="170"/>
      <c r="EF245" s="170"/>
      <c r="EG245" s="170"/>
      <c r="EH245" s="170"/>
      <c r="EI245" s="170"/>
      <c r="EJ245" s="170"/>
      <c r="EK245" s="170"/>
      <c r="EL245" s="170"/>
      <c r="EM245" s="170"/>
      <c r="EN245" s="170"/>
      <c r="EO245" s="170"/>
      <c r="EP245" s="170"/>
      <c r="EQ245" s="170"/>
      <c r="ER245" s="185"/>
      <c r="ES245" s="185"/>
      <c r="ET245" s="171"/>
    </row>
    <row r="246" spans="1:150" s="173" customFormat="1" x14ac:dyDescent="0.25">
      <c r="A246" s="169"/>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c r="BI246" s="170"/>
      <c r="BJ246" s="170"/>
      <c r="BK246" s="170"/>
      <c r="BL246" s="170"/>
      <c r="BM246" s="170"/>
      <c r="BN246" s="170"/>
      <c r="BO246" s="170"/>
      <c r="BP246" s="170"/>
      <c r="BQ246" s="170"/>
      <c r="BR246" s="170"/>
      <c r="BS246" s="170"/>
      <c r="BT246" s="170"/>
      <c r="BU246" s="170"/>
      <c r="BV246" s="170"/>
      <c r="BW246" s="170"/>
      <c r="BX246" s="170"/>
      <c r="BY246" s="170"/>
      <c r="BZ246" s="170"/>
      <c r="CA246" s="170"/>
      <c r="CB246" s="170"/>
      <c r="CC246" s="170"/>
      <c r="CD246" s="170"/>
      <c r="CE246" s="170"/>
      <c r="CF246" s="170"/>
      <c r="CG246" s="170"/>
      <c r="CH246" s="170"/>
      <c r="CI246" s="170"/>
      <c r="CJ246" s="170"/>
      <c r="CK246" s="170"/>
      <c r="CL246" s="170"/>
      <c r="CM246" s="170"/>
      <c r="CN246" s="170"/>
      <c r="CO246" s="170"/>
      <c r="CP246" s="170"/>
      <c r="CQ246" s="170"/>
      <c r="CR246" s="170"/>
      <c r="CS246" s="170"/>
      <c r="CT246" s="170"/>
      <c r="CU246" s="170"/>
      <c r="CV246" s="170"/>
      <c r="CW246" s="170"/>
      <c r="CX246" s="170"/>
      <c r="CY246" s="170"/>
      <c r="CZ246" s="170"/>
      <c r="DA246" s="170"/>
      <c r="DB246" s="170"/>
      <c r="DC246" s="170"/>
      <c r="DD246" s="170"/>
      <c r="DE246" s="170"/>
      <c r="DF246" s="170"/>
      <c r="DG246" s="170"/>
      <c r="DH246" s="170"/>
      <c r="DI246" s="170"/>
      <c r="DJ246" s="170"/>
      <c r="DK246" s="170"/>
      <c r="DL246" s="170"/>
      <c r="DM246" s="170"/>
      <c r="DN246" s="170"/>
      <c r="DO246" s="170"/>
      <c r="DP246" s="170"/>
      <c r="DQ246" s="170"/>
      <c r="DR246" s="170"/>
      <c r="DS246" s="170"/>
      <c r="DT246" s="170"/>
      <c r="DU246" s="170"/>
      <c r="DV246" s="170"/>
      <c r="DW246" s="170"/>
      <c r="DX246" s="170"/>
      <c r="DY246" s="170"/>
      <c r="DZ246" s="170"/>
      <c r="EA246" s="170"/>
      <c r="EB246" s="170"/>
      <c r="EC246" s="170"/>
      <c r="ED246" s="170"/>
      <c r="EE246" s="170"/>
      <c r="EF246" s="170"/>
      <c r="EG246" s="170"/>
      <c r="EH246" s="170"/>
      <c r="EI246" s="170"/>
      <c r="EJ246" s="170"/>
      <c r="EK246" s="170"/>
      <c r="EL246" s="170"/>
      <c r="EM246" s="170"/>
      <c r="EN246" s="170"/>
      <c r="EO246" s="170"/>
      <c r="EP246" s="170"/>
      <c r="EQ246" s="170"/>
      <c r="ER246" s="185"/>
      <c r="ES246" s="185"/>
      <c r="ET246" s="171"/>
    </row>
    <row r="247" spans="1:150" s="173" customFormat="1" x14ac:dyDescent="0.25">
      <c r="A247" s="169"/>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170"/>
      <c r="BJ247" s="170"/>
      <c r="BK247" s="170"/>
      <c r="BL247" s="170"/>
      <c r="BM247" s="170"/>
      <c r="BN247" s="170"/>
      <c r="BO247" s="170"/>
      <c r="BP247" s="170"/>
      <c r="BQ247" s="170"/>
      <c r="BR247" s="170"/>
      <c r="BS247" s="170"/>
      <c r="BT247" s="170"/>
      <c r="BU247" s="170"/>
      <c r="BV247" s="170"/>
      <c r="BW247" s="170"/>
      <c r="BX247" s="170"/>
      <c r="BY247" s="170"/>
      <c r="BZ247" s="170"/>
      <c r="CA247" s="170"/>
      <c r="CB247" s="170"/>
      <c r="CC247" s="170"/>
      <c r="CD247" s="170"/>
      <c r="CE247" s="170"/>
      <c r="CF247" s="170"/>
      <c r="CG247" s="170"/>
      <c r="CH247" s="170"/>
      <c r="CI247" s="170"/>
      <c r="CJ247" s="170"/>
      <c r="CK247" s="170"/>
      <c r="CL247" s="170"/>
      <c r="CM247" s="170"/>
      <c r="CN247" s="170"/>
      <c r="CO247" s="170"/>
      <c r="CP247" s="170"/>
      <c r="CQ247" s="170"/>
      <c r="CR247" s="170"/>
      <c r="CS247" s="170"/>
      <c r="CT247" s="170"/>
      <c r="CU247" s="170"/>
      <c r="CV247" s="170"/>
      <c r="CW247" s="170"/>
      <c r="CX247" s="170"/>
      <c r="CY247" s="170"/>
      <c r="CZ247" s="170"/>
      <c r="DA247" s="170"/>
      <c r="DB247" s="170"/>
      <c r="DC247" s="170"/>
      <c r="DD247" s="170"/>
      <c r="DE247" s="170"/>
      <c r="DF247" s="170"/>
      <c r="DG247" s="170"/>
      <c r="DH247" s="170"/>
      <c r="DI247" s="170"/>
      <c r="DJ247" s="170"/>
      <c r="DK247" s="170"/>
      <c r="DL247" s="170"/>
      <c r="DM247" s="170"/>
      <c r="DN247" s="170"/>
      <c r="DO247" s="170"/>
      <c r="DP247" s="170"/>
      <c r="DQ247" s="170"/>
      <c r="DR247" s="170"/>
      <c r="DS247" s="170"/>
      <c r="DT247" s="170"/>
      <c r="DU247" s="170"/>
      <c r="DV247" s="170"/>
      <c r="DW247" s="170"/>
      <c r="DX247" s="170"/>
      <c r="DY247" s="170"/>
      <c r="DZ247" s="170"/>
      <c r="EA247" s="170"/>
      <c r="EB247" s="170"/>
      <c r="EC247" s="170"/>
      <c r="ED247" s="170"/>
      <c r="EE247" s="170"/>
      <c r="EF247" s="170"/>
      <c r="EG247" s="170"/>
      <c r="EH247" s="170"/>
      <c r="EI247" s="170"/>
      <c r="EJ247" s="170"/>
      <c r="EK247" s="170"/>
      <c r="EL247" s="170"/>
      <c r="EM247" s="170"/>
      <c r="EN247" s="170"/>
      <c r="EO247" s="170"/>
      <c r="EP247" s="170"/>
      <c r="EQ247" s="170"/>
      <c r="ER247" s="185"/>
      <c r="ES247" s="185"/>
      <c r="ET247" s="171"/>
    </row>
    <row r="248" spans="1:150" s="173" customFormat="1" x14ac:dyDescent="0.25">
      <c r="A248" s="169"/>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c r="BI248" s="170"/>
      <c r="BJ248" s="170"/>
      <c r="BK248" s="170"/>
      <c r="BL248" s="170"/>
      <c r="BM248" s="170"/>
      <c r="BN248" s="170"/>
      <c r="BO248" s="170"/>
      <c r="BP248" s="170"/>
      <c r="BQ248" s="170"/>
      <c r="BR248" s="170"/>
      <c r="BS248" s="170"/>
      <c r="BT248" s="170"/>
      <c r="BU248" s="170"/>
      <c r="BV248" s="170"/>
      <c r="BW248" s="170"/>
      <c r="BX248" s="170"/>
      <c r="BY248" s="170"/>
      <c r="BZ248" s="170"/>
      <c r="CA248" s="170"/>
      <c r="CB248" s="170"/>
      <c r="CC248" s="170"/>
      <c r="CD248" s="170"/>
      <c r="CE248" s="170"/>
      <c r="CF248" s="170"/>
      <c r="CG248" s="170"/>
      <c r="CH248" s="170"/>
      <c r="CI248" s="170"/>
      <c r="CJ248" s="170"/>
      <c r="CK248" s="170"/>
      <c r="CL248" s="170"/>
      <c r="CM248" s="170"/>
      <c r="CN248" s="170"/>
      <c r="CO248" s="170"/>
      <c r="CP248" s="170"/>
      <c r="CQ248" s="170"/>
      <c r="CR248" s="170"/>
      <c r="CS248" s="170"/>
      <c r="CT248" s="170"/>
      <c r="CU248" s="170"/>
      <c r="CV248" s="170"/>
      <c r="CW248" s="170"/>
      <c r="CX248" s="170"/>
      <c r="CY248" s="170"/>
      <c r="CZ248" s="170"/>
      <c r="DA248" s="170"/>
      <c r="DB248" s="170"/>
      <c r="DC248" s="170"/>
      <c r="DD248" s="170"/>
      <c r="DE248" s="170"/>
      <c r="DF248" s="170"/>
      <c r="DG248" s="170"/>
      <c r="DH248" s="170"/>
      <c r="DI248" s="170"/>
      <c r="DJ248" s="170"/>
      <c r="DK248" s="170"/>
      <c r="DL248" s="170"/>
      <c r="DM248" s="170"/>
      <c r="DN248" s="170"/>
      <c r="DO248" s="170"/>
      <c r="DP248" s="170"/>
      <c r="DQ248" s="170"/>
      <c r="DR248" s="170"/>
      <c r="DS248" s="170"/>
      <c r="DT248" s="170"/>
      <c r="DU248" s="170"/>
      <c r="DV248" s="170"/>
      <c r="DW248" s="170"/>
      <c r="DX248" s="170"/>
      <c r="DY248" s="170"/>
      <c r="DZ248" s="170"/>
      <c r="EA248" s="170"/>
      <c r="EB248" s="170"/>
      <c r="EC248" s="170"/>
      <c r="ED248" s="170"/>
      <c r="EE248" s="170"/>
      <c r="EF248" s="170"/>
      <c r="EG248" s="170"/>
      <c r="EH248" s="170"/>
      <c r="EI248" s="170"/>
      <c r="EJ248" s="170"/>
      <c r="EK248" s="170"/>
      <c r="EL248" s="170"/>
      <c r="EM248" s="170"/>
      <c r="EN248" s="170"/>
      <c r="EO248" s="170"/>
      <c r="EP248" s="170"/>
      <c r="EQ248" s="170"/>
      <c r="ER248" s="185"/>
      <c r="ES248" s="185"/>
      <c r="ET248" s="171"/>
    </row>
    <row r="249" spans="1:150" s="173" customFormat="1" x14ac:dyDescent="0.25">
      <c r="A249" s="169"/>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c r="BI249" s="170"/>
      <c r="BJ249" s="170"/>
      <c r="BK249" s="170"/>
      <c r="BL249" s="170"/>
      <c r="BM249" s="170"/>
      <c r="BN249" s="170"/>
      <c r="BO249" s="170"/>
      <c r="BP249" s="170"/>
      <c r="BQ249" s="170"/>
      <c r="BR249" s="170"/>
      <c r="BS249" s="170"/>
      <c r="BT249" s="170"/>
      <c r="BU249" s="170"/>
      <c r="BV249" s="170"/>
      <c r="BW249" s="170"/>
      <c r="BX249" s="170"/>
      <c r="BY249" s="170"/>
      <c r="BZ249" s="170"/>
      <c r="CA249" s="170"/>
      <c r="CB249" s="170"/>
      <c r="CC249" s="170"/>
      <c r="CD249" s="170"/>
      <c r="CE249" s="170"/>
      <c r="CF249" s="170"/>
      <c r="CG249" s="170"/>
      <c r="CH249" s="170"/>
      <c r="CI249" s="170"/>
      <c r="CJ249" s="170"/>
      <c r="CK249" s="170"/>
      <c r="CL249" s="170"/>
      <c r="CM249" s="170"/>
      <c r="CN249" s="170"/>
      <c r="CO249" s="170"/>
      <c r="CP249" s="170"/>
      <c r="CQ249" s="170"/>
      <c r="CR249" s="170"/>
      <c r="CS249" s="170"/>
      <c r="CT249" s="170"/>
      <c r="CU249" s="170"/>
      <c r="CV249" s="170"/>
      <c r="CW249" s="170"/>
      <c r="CX249" s="170"/>
      <c r="CY249" s="170"/>
      <c r="CZ249" s="170"/>
      <c r="DA249" s="170"/>
      <c r="DB249" s="170"/>
      <c r="DC249" s="170"/>
      <c r="DD249" s="170"/>
      <c r="DE249" s="170"/>
      <c r="DF249" s="170"/>
      <c r="DG249" s="170"/>
      <c r="DH249" s="170"/>
      <c r="DI249" s="170"/>
      <c r="DJ249" s="170"/>
      <c r="DK249" s="170"/>
      <c r="DL249" s="170"/>
      <c r="DM249" s="170"/>
      <c r="DN249" s="170"/>
      <c r="DO249" s="170"/>
      <c r="DP249" s="170"/>
      <c r="DQ249" s="170"/>
      <c r="DR249" s="170"/>
      <c r="DS249" s="170"/>
      <c r="DT249" s="170"/>
      <c r="DU249" s="170"/>
      <c r="DV249" s="170"/>
      <c r="DW249" s="170"/>
      <c r="DX249" s="170"/>
      <c r="DY249" s="170"/>
      <c r="DZ249" s="170"/>
      <c r="EA249" s="170"/>
      <c r="EB249" s="170"/>
      <c r="EC249" s="170"/>
      <c r="ED249" s="170"/>
      <c r="EE249" s="170"/>
      <c r="EF249" s="170"/>
      <c r="EG249" s="170"/>
      <c r="EH249" s="170"/>
      <c r="EI249" s="170"/>
      <c r="EJ249" s="170"/>
      <c r="EK249" s="170"/>
      <c r="EL249" s="170"/>
      <c r="EM249" s="170"/>
      <c r="EN249" s="170"/>
      <c r="EO249" s="170"/>
      <c r="EP249" s="170"/>
      <c r="EQ249" s="170"/>
      <c r="ER249" s="185"/>
      <c r="ES249" s="185"/>
      <c r="ET249" s="171"/>
    </row>
    <row r="250" spans="1:150" s="173" customFormat="1" x14ac:dyDescent="0.25">
      <c r="A250" s="169"/>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c r="BI250" s="170"/>
      <c r="BJ250" s="170"/>
      <c r="BK250" s="170"/>
      <c r="BL250" s="170"/>
      <c r="BM250" s="170"/>
      <c r="BN250" s="170"/>
      <c r="BO250" s="170"/>
      <c r="BP250" s="170"/>
      <c r="BQ250" s="170"/>
      <c r="BR250" s="170"/>
      <c r="BS250" s="170"/>
      <c r="BT250" s="170"/>
      <c r="BU250" s="170"/>
      <c r="BV250" s="170"/>
      <c r="BW250" s="170"/>
      <c r="BX250" s="170"/>
      <c r="BY250" s="170"/>
      <c r="BZ250" s="170"/>
      <c r="CA250" s="170"/>
      <c r="CB250" s="170"/>
      <c r="CC250" s="170"/>
      <c r="CD250" s="170"/>
      <c r="CE250" s="170"/>
      <c r="CF250" s="170"/>
      <c r="CG250" s="170"/>
      <c r="CH250" s="170"/>
      <c r="CI250" s="170"/>
      <c r="CJ250" s="170"/>
      <c r="CK250" s="170"/>
      <c r="CL250" s="170"/>
      <c r="CM250" s="170"/>
      <c r="CN250" s="170"/>
      <c r="CO250" s="170"/>
      <c r="CP250" s="170"/>
      <c r="CQ250" s="170"/>
      <c r="CR250" s="170"/>
      <c r="CS250" s="170"/>
      <c r="CT250" s="170"/>
      <c r="CU250" s="170"/>
      <c r="CV250" s="170"/>
      <c r="CW250" s="170"/>
      <c r="CX250" s="170"/>
      <c r="CY250" s="170"/>
      <c r="CZ250" s="170"/>
      <c r="DA250" s="170"/>
      <c r="DB250" s="170"/>
      <c r="DC250" s="170"/>
      <c r="DD250" s="170"/>
      <c r="DE250" s="170"/>
      <c r="DF250" s="170"/>
      <c r="DG250" s="170"/>
      <c r="DH250" s="170"/>
      <c r="DI250" s="170"/>
      <c r="DJ250" s="170"/>
      <c r="DK250" s="170"/>
      <c r="DL250" s="170"/>
      <c r="DM250" s="170"/>
      <c r="DN250" s="170"/>
      <c r="DO250" s="170"/>
      <c r="DP250" s="170"/>
      <c r="DQ250" s="170"/>
      <c r="DR250" s="170"/>
      <c r="DS250" s="170"/>
      <c r="DT250" s="170"/>
      <c r="DU250" s="170"/>
      <c r="DV250" s="170"/>
      <c r="DW250" s="170"/>
      <c r="DX250" s="170"/>
      <c r="DY250" s="170"/>
      <c r="DZ250" s="170"/>
      <c r="EA250" s="170"/>
      <c r="EB250" s="170"/>
      <c r="EC250" s="170"/>
      <c r="ED250" s="170"/>
      <c r="EE250" s="170"/>
      <c r="EF250" s="170"/>
      <c r="EG250" s="170"/>
      <c r="EH250" s="170"/>
      <c r="EI250" s="170"/>
      <c r="EJ250" s="170"/>
      <c r="EK250" s="170"/>
      <c r="EL250" s="170"/>
      <c r="EM250" s="170"/>
      <c r="EN250" s="170"/>
      <c r="EO250" s="170"/>
      <c r="EP250" s="170"/>
      <c r="EQ250" s="170"/>
      <c r="ER250" s="185"/>
      <c r="ES250" s="185"/>
      <c r="ET250" s="171"/>
    </row>
    <row r="251" spans="1:150" s="173" customFormat="1" x14ac:dyDescent="0.25">
      <c r="A251" s="169"/>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c r="BI251" s="170"/>
      <c r="BJ251" s="170"/>
      <c r="BK251" s="170"/>
      <c r="BL251" s="170"/>
      <c r="BM251" s="170"/>
      <c r="BN251" s="170"/>
      <c r="BO251" s="170"/>
      <c r="BP251" s="170"/>
      <c r="BQ251" s="170"/>
      <c r="BR251" s="170"/>
      <c r="BS251" s="170"/>
      <c r="BT251" s="170"/>
      <c r="BU251" s="170"/>
      <c r="BV251" s="170"/>
      <c r="BW251" s="170"/>
      <c r="BX251" s="170"/>
      <c r="BY251" s="170"/>
      <c r="BZ251" s="170"/>
      <c r="CA251" s="170"/>
      <c r="CB251" s="170"/>
      <c r="CC251" s="170"/>
      <c r="CD251" s="170"/>
      <c r="CE251" s="170"/>
      <c r="CF251" s="170"/>
      <c r="CG251" s="170"/>
      <c r="CH251" s="170"/>
      <c r="CI251" s="170"/>
      <c r="CJ251" s="170"/>
      <c r="CK251" s="170"/>
      <c r="CL251" s="170"/>
      <c r="CM251" s="170"/>
      <c r="CN251" s="170"/>
      <c r="CO251" s="170"/>
      <c r="CP251" s="170"/>
      <c r="CQ251" s="170"/>
      <c r="CR251" s="170"/>
      <c r="CS251" s="170"/>
      <c r="CT251" s="170"/>
      <c r="CU251" s="170"/>
      <c r="CV251" s="170"/>
      <c r="CW251" s="170"/>
      <c r="CX251" s="170"/>
      <c r="CY251" s="170"/>
      <c r="CZ251" s="170"/>
      <c r="DA251" s="170"/>
      <c r="DB251" s="170"/>
      <c r="DC251" s="170"/>
      <c r="DD251" s="170"/>
      <c r="DE251" s="170"/>
      <c r="DF251" s="170"/>
      <c r="DG251" s="170"/>
      <c r="DH251" s="170"/>
      <c r="DI251" s="170"/>
      <c r="DJ251" s="170"/>
      <c r="DK251" s="170"/>
      <c r="DL251" s="170"/>
      <c r="DM251" s="170"/>
      <c r="DN251" s="170"/>
      <c r="DO251" s="170"/>
      <c r="DP251" s="170"/>
      <c r="DQ251" s="170"/>
      <c r="DR251" s="170"/>
      <c r="DS251" s="170"/>
      <c r="DT251" s="170"/>
      <c r="DU251" s="170"/>
      <c r="DV251" s="170"/>
      <c r="DW251" s="170"/>
      <c r="DX251" s="170"/>
      <c r="DY251" s="170"/>
      <c r="DZ251" s="170"/>
      <c r="EA251" s="170"/>
      <c r="EB251" s="170"/>
      <c r="EC251" s="170"/>
      <c r="ED251" s="170"/>
      <c r="EE251" s="170"/>
      <c r="EF251" s="170"/>
      <c r="EG251" s="170"/>
      <c r="EH251" s="170"/>
      <c r="EI251" s="170"/>
      <c r="EJ251" s="170"/>
      <c r="EK251" s="170"/>
      <c r="EL251" s="170"/>
      <c r="EM251" s="170"/>
      <c r="EN251" s="170"/>
      <c r="EO251" s="170"/>
      <c r="EP251" s="170"/>
      <c r="EQ251" s="170"/>
      <c r="ER251" s="185"/>
      <c r="ES251" s="185"/>
      <c r="ET251" s="171"/>
    </row>
    <row r="252" spans="1:150" s="173" customFormat="1" x14ac:dyDescent="0.25">
      <c r="A252" s="169"/>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c r="BI252" s="170"/>
      <c r="BJ252" s="170"/>
      <c r="BK252" s="170"/>
      <c r="BL252" s="170"/>
      <c r="BM252" s="170"/>
      <c r="BN252" s="170"/>
      <c r="BO252" s="170"/>
      <c r="BP252" s="170"/>
      <c r="BQ252" s="170"/>
      <c r="BR252" s="170"/>
      <c r="BS252" s="170"/>
      <c r="BT252" s="170"/>
      <c r="BU252" s="170"/>
      <c r="BV252" s="170"/>
      <c r="BW252" s="170"/>
      <c r="BX252" s="170"/>
      <c r="BY252" s="170"/>
      <c r="BZ252" s="170"/>
      <c r="CA252" s="170"/>
      <c r="CB252" s="170"/>
      <c r="CC252" s="170"/>
      <c r="CD252" s="170"/>
      <c r="CE252" s="170"/>
      <c r="CF252" s="170"/>
      <c r="CG252" s="170"/>
      <c r="CH252" s="170"/>
      <c r="CI252" s="170"/>
      <c r="CJ252" s="170"/>
      <c r="CK252" s="170"/>
      <c r="CL252" s="170"/>
      <c r="CM252" s="170"/>
      <c r="CN252" s="170"/>
      <c r="CO252" s="170"/>
      <c r="CP252" s="170"/>
      <c r="CQ252" s="170"/>
      <c r="CR252" s="170"/>
      <c r="CS252" s="170"/>
      <c r="CT252" s="170"/>
      <c r="CU252" s="170"/>
      <c r="CV252" s="170"/>
      <c r="CW252" s="170"/>
      <c r="CX252" s="170"/>
      <c r="CY252" s="170"/>
      <c r="CZ252" s="170"/>
      <c r="DA252" s="170"/>
      <c r="DB252" s="170"/>
      <c r="DC252" s="170"/>
      <c r="DD252" s="170"/>
      <c r="DE252" s="170"/>
      <c r="DF252" s="170"/>
      <c r="DG252" s="170"/>
      <c r="DH252" s="170"/>
      <c r="DI252" s="170"/>
      <c r="DJ252" s="170"/>
      <c r="DK252" s="170"/>
      <c r="DL252" s="170"/>
      <c r="DM252" s="170"/>
      <c r="DN252" s="170"/>
      <c r="DO252" s="170"/>
      <c r="DP252" s="170"/>
      <c r="DQ252" s="170"/>
      <c r="DR252" s="170"/>
      <c r="DS252" s="170"/>
      <c r="DT252" s="170"/>
      <c r="DU252" s="170"/>
      <c r="DV252" s="170"/>
      <c r="DW252" s="170"/>
      <c r="DX252" s="170"/>
      <c r="DY252" s="170"/>
      <c r="DZ252" s="170"/>
      <c r="EA252" s="170"/>
      <c r="EB252" s="170"/>
      <c r="EC252" s="170"/>
      <c r="ED252" s="170"/>
      <c r="EE252" s="170"/>
      <c r="EF252" s="170"/>
      <c r="EG252" s="170"/>
      <c r="EH252" s="170"/>
      <c r="EI252" s="170"/>
      <c r="EJ252" s="170"/>
      <c r="EK252" s="170"/>
      <c r="EL252" s="170"/>
      <c r="EM252" s="170"/>
      <c r="EN252" s="170"/>
      <c r="EO252" s="170"/>
      <c r="EP252" s="170"/>
      <c r="EQ252" s="170"/>
      <c r="ER252" s="185"/>
      <c r="ES252" s="185"/>
      <c r="ET252" s="171"/>
    </row>
    <row r="253" spans="1:150" s="173" customFormat="1" x14ac:dyDescent="0.25">
      <c r="A253" s="169"/>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C253" s="170"/>
      <c r="CD253" s="170"/>
      <c r="CE253" s="170"/>
      <c r="CF253" s="170"/>
      <c r="CG253" s="170"/>
      <c r="CH253" s="170"/>
      <c r="CI253" s="170"/>
      <c r="CJ253" s="170"/>
      <c r="CK253" s="170"/>
      <c r="CL253" s="170"/>
      <c r="CM253" s="170"/>
      <c r="CN253" s="170"/>
      <c r="CO253" s="170"/>
      <c r="CP253" s="170"/>
      <c r="CQ253" s="170"/>
      <c r="CR253" s="170"/>
      <c r="CS253" s="170"/>
      <c r="CT253" s="170"/>
      <c r="CU253" s="170"/>
      <c r="CV253" s="170"/>
      <c r="CW253" s="170"/>
      <c r="CX253" s="170"/>
      <c r="CY253" s="170"/>
      <c r="CZ253" s="170"/>
      <c r="DA253" s="170"/>
      <c r="DB253" s="170"/>
      <c r="DC253" s="170"/>
      <c r="DD253" s="170"/>
      <c r="DE253" s="170"/>
      <c r="DF253" s="170"/>
      <c r="DG253" s="170"/>
      <c r="DH253" s="170"/>
      <c r="DI253" s="170"/>
      <c r="DJ253" s="170"/>
      <c r="DK253" s="170"/>
      <c r="DL253" s="170"/>
      <c r="DM253" s="170"/>
      <c r="DN253" s="170"/>
      <c r="DO253" s="170"/>
      <c r="DP253" s="170"/>
      <c r="DQ253" s="170"/>
      <c r="DR253" s="170"/>
      <c r="DS253" s="170"/>
      <c r="DT253" s="170"/>
      <c r="DU253" s="170"/>
      <c r="DV253" s="170"/>
      <c r="DW253" s="170"/>
      <c r="DX253" s="170"/>
      <c r="DY253" s="170"/>
      <c r="DZ253" s="170"/>
      <c r="EA253" s="170"/>
      <c r="EB253" s="170"/>
      <c r="EC253" s="170"/>
      <c r="ED253" s="170"/>
      <c r="EE253" s="170"/>
      <c r="EF253" s="170"/>
      <c r="EG253" s="170"/>
      <c r="EH253" s="170"/>
      <c r="EI253" s="170"/>
      <c r="EJ253" s="170"/>
      <c r="EK253" s="170"/>
      <c r="EL253" s="170"/>
      <c r="EM253" s="170"/>
      <c r="EN253" s="170"/>
      <c r="EO253" s="170"/>
      <c r="EP253" s="170"/>
      <c r="EQ253" s="170"/>
      <c r="ER253" s="185"/>
      <c r="ES253" s="185"/>
      <c r="ET253" s="171"/>
    </row>
    <row r="254" spans="1:150" s="173" customFormat="1" x14ac:dyDescent="0.25">
      <c r="A254" s="169"/>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170"/>
      <c r="BJ254" s="170"/>
      <c r="BK254" s="170"/>
      <c r="BL254" s="170"/>
      <c r="BM254" s="170"/>
      <c r="BN254" s="170"/>
      <c r="BO254" s="170"/>
      <c r="BP254" s="170"/>
      <c r="BQ254" s="170"/>
      <c r="BR254" s="170"/>
      <c r="BS254" s="170"/>
      <c r="BT254" s="170"/>
      <c r="BU254" s="170"/>
      <c r="BV254" s="170"/>
      <c r="BW254" s="170"/>
      <c r="BX254" s="170"/>
      <c r="BY254" s="170"/>
      <c r="BZ254" s="170"/>
      <c r="CA254" s="170"/>
      <c r="CB254" s="170"/>
      <c r="CC254" s="170"/>
      <c r="CD254" s="170"/>
      <c r="CE254" s="170"/>
      <c r="CF254" s="170"/>
      <c r="CG254" s="170"/>
      <c r="CH254" s="170"/>
      <c r="CI254" s="170"/>
      <c r="CJ254" s="170"/>
      <c r="CK254" s="170"/>
      <c r="CL254" s="170"/>
      <c r="CM254" s="170"/>
      <c r="CN254" s="170"/>
      <c r="CO254" s="170"/>
      <c r="CP254" s="170"/>
      <c r="CQ254" s="170"/>
      <c r="CR254" s="170"/>
      <c r="CS254" s="170"/>
      <c r="CT254" s="170"/>
      <c r="CU254" s="170"/>
      <c r="CV254" s="170"/>
      <c r="CW254" s="170"/>
      <c r="CX254" s="170"/>
      <c r="CY254" s="170"/>
      <c r="CZ254" s="170"/>
      <c r="DA254" s="170"/>
      <c r="DB254" s="170"/>
      <c r="DC254" s="170"/>
      <c r="DD254" s="170"/>
      <c r="DE254" s="170"/>
      <c r="DF254" s="170"/>
      <c r="DG254" s="170"/>
      <c r="DH254" s="170"/>
      <c r="DI254" s="170"/>
      <c r="DJ254" s="170"/>
      <c r="DK254" s="170"/>
      <c r="DL254" s="170"/>
      <c r="DM254" s="170"/>
      <c r="DN254" s="170"/>
      <c r="DO254" s="170"/>
      <c r="DP254" s="170"/>
      <c r="DQ254" s="170"/>
      <c r="DR254" s="170"/>
      <c r="DS254" s="170"/>
      <c r="DT254" s="170"/>
      <c r="DU254" s="170"/>
      <c r="DV254" s="170"/>
      <c r="DW254" s="170"/>
      <c r="DX254" s="170"/>
      <c r="DY254" s="170"/>
      <c r="DZ254" s="170"/>
      <c r="EA254" s="170"/>
      <c r="EB254" s="170"/>
      <c r="EC254" s="170"/>
      <c r="ED254" s="170"/>
      <c r="EE254" s="170"/>
      <c r="EF254" s="170"/>
      <c r="EG254" s="170"/>
      <c r="EH254" s="170"/>
      <c r="EI254" s="170"/>
      <c r="EJ254" s="170"/>
      <c r="EK254" s="170"/>
      <c r="EL254" s="170"/>
      <c r="EM254" s="170"/>
      <c r="EN254" s="170"/>
      <c r="EO254" s="170"/>
      <c r="EP254" s="170"/>
      <c r="EQ254" s="170"/>
      <c r="ER254" s="185"/>
      <c r="ES254" s="185"/>
      <c r="ET254" s="171"/>
    </row>
    <row r="255" spans="1:150" s="173" customFormat="1" x14ac:dyDescent="0.25">
      <c r="A255" s="169"/>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170"/>
      <c r="BJ255" s="170"/>
      <c r="BK255" s="170"/>
      <c r="BL255" s="170"/>
      <c r="BM255" s="170"/>
      <c r="BN255" s="170"/>
      <c r="BO255" s="170"/>
      <c r="BP255" s="170"/>
      <c r="BQ255" s="170"/>
      <c r="BR255" s="170"/>
      <c r="BS255" s="170"/>
      <c r="BT255" s="170"/>
      <c r="BU255" s="170"/>
      <c r="BV255" s="170"/>
      <c r="BW255" s="170"/>
      <c r="BX255" s="170"/>
      <c r="BY255" s="170"/>
      <c r="BZ255" s="170"/>
      <c r="CA255" s="170"/>
      <c r="CB255" s="170"/>
      <c r="CC255" s="170"/>
      <c r="CD255" s="170"/>
      <c r="CE255" s="170"/>
      <c r="CF255" s="170"/>
      <c r="CG255" s="170"/>
      <c r="CH255" s="170"/>
      <c r="CI255" s="170"/>
      <c r="CJ255" s="170"/>
      <c r="CK255" s="170"/>
      <c r="CL255" s="170"/>
      <c r="CM255" s="170"/>
      <c r="CN255" s="170"/>
      <c r="CO255" s="170"/>
      <c r="CP255" s="170"/>
      <c r="CQ255" s="170"/>
      <c r="CR255" s="170"/>
      <c r="CS255" s="170"/>
      <c r="CT255" s="170"/>
      <c r="CU255" s="170"/>
      <c r="CV255" s="170"/>
      <c r="CW255" s="170"/>
      <c r="CX255" s="170"/>
      <c r="CY255" s="170"/>
      <c r="CZ255" s="170"/>
      <c r="DA255" s="170"/>
      <c r="DB255" s="170"/>
      <c r="DC255" s="170"/>
      <c r="DD255" s="170"/>
      <c r="DE255" s="170"/>
      <c r="DF255" s="170"/>
      <c r="DG255" s="170"/>
      <c r="DH255" s="170"/>
      <c r="DI255" s="170"/>
      <c r="DJ255" s="170"/>
      <c r="DK255" s="170"/>
      <c r="DL255" s="170"/>
      <c r="DM255" s="170"/>
      <c r="DN255" s="170"/>
      <c r="DO255" s="170"/>
      <c r="DP255" s="170"/>
      <c r="DQ255" s="170"/>
      <c r="DR255" s="170"/>
      <c r="DS255" s="170"/>
      <c r="DT255" s="170"/>
      <c r="DU255" s="170"/>
      <c r="DV255" s="170"/>
      <c r="DW255" s="170"/>
      <c r="DX255" s="170"/>
      <c r="DY255" s="170"/>
      <c r="DZ255" s="170"/>
      <c r="EA255" s="170"/>
      <c r="EB255" s="170"/>
      <c r="EC255" s="170"/>
      <c r="ED255" s="170"/>
      <c r="EE255" s="170"/>
      <c r="EF255" s="170"/>
      <c r="EG255" s="170"/>
      <c r="EH255" s="170"/>
      <c r="EI255" s="170"/>
      <c r="EJ255" s="170"/>
      <c r="EK255" s="170"/>
      <c r="EL255" s="170"/>
      <c r="EM255" s="170"/>
      <c r="EN255" s="170"/>
      <c r="EO255" s="170"/>
      <c r="EP255" s="170"/>
      <c r="EQ255" s="170"/>
      <c r="ER255" s="185"/>
      <c r="ES255" s="185"/>
      <c r="ET255" s="171"/>
    </row>
    <row r="256" spans="1:150" s="173" customFormat="1" x14ac:dyDescent="0.25">
      <c r="A256" s="169"/>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170"/>
      <c r="BJ256" s="170"/>
      <c r="BK256" s="170"/>
      <c r="BL256" s="170"/>
      <c r="BM256" s="170"/>
      <c r="BN256" s="170"/>
      <c r="BO256" s="170"/>
      <c r="BP256" s="170"/>
      <c r="BQ256" s="170"/>
      <c r="BR256" s="170"/>
      <c r="BS256" s="170"/>
      <c r="BT256" s="170"/>
      <c r="BU256" s="170"/>
      <c r="BV256" s="170"/>
      <c r="BW256" s="170"/>
      <c r="BX256" s="170"/>
      <c r="BY256" s="170"/>
      <c r="BZ256" s="170"/>
      <c r="CA256" s="170"/>
      <c r="CB256" s="170"/>
      <c r="CC256" s="170"/>
      <c r="CD256" s="170"/>
      <c r="CE256" s="170"/>
      <c r="CF256" s="170"/>
      <c r="CG256" s="170"/>
      <c r="CH256" s="170"/>
      <c r="CI256" s="170"/>
      <c r="CJ256" s="170"/>
      <c r="CK256" s="170"/>
      <c r="CL256" s="170"/>
      <c r="CM256" s="170"/>
      <c r="CN256" s="170"/>
      <c r="CO256" s="170"/>
      <c r="CP256" s="170"/>
      <c r="CQ256" s="170"/>
      <c r="CR256" s="170"/>
      <c r="CS256" s="170"/>
      <c r="CT256" s="170"/>
      <c r="CU256" s="170"/>
      <c r="CV256" s="170"/>
      <c r="CW256" s="170"/>
      <c r="CX256" s="170"/>
      <c r="CY256" s="170"/>
      <c r="CZ256" s="170"/>
      <c r="DA256" s="170"/>
      <c r="DB256" s="170"/>
      <c r="DC256" s="170"/>
      <c r="DD256" s="170"/>
      <c r="DE256" s="170"/>
      <c r="DF256" s="170"/>
      <c r="DG256" s="170"/>
      <c r="DH256" s="170"/>
      <c r="DI256" s="170"/>
      <c r="DJ256" s="170"/>
      <c r="DK256" s="170"/>
      <c r="DL256" s="170"/>
      <c r="DM256" s="170"/>
      <c r="DN256" s="170"/>
      <c r="DO256" s="170"/>
      <c r="DP256" s="170"/>
      <c r="DQ256" s="170"/>
      <c r="DR256" s="170"/>
      <c r="DS256" s="170"/>
      <c r="DT256" s="170"/>
      <c r="DU256" s="170"/>
      <c r="DV256" s="170"/>
      <c r="DW256" s="170"/>
      <c r="DX256" s="170"/>
      <c r="DY256" s="170"/>
      <c r="DZ256" s="170"/>
      <c r="EA256" s="170"/>
      <c r="EB256" s="170"/>
      <c r="EC256" s="170"/>
      <c r="ED256" s="170"/>
      <c r="EE256" s="170"/>
      <c r="EF256" s="170"/>
      <c r="EG256" s="170"/>
      <c r="EH256" s="170"/>
      <c r="EI256" s="170"/>
      <c r="EJ256" s="170"/>
      <c r="EK256" s="170"/>
      <c r="EL256" s="170"/>
      <c r="EM256" s="170"/>
      <c r="EN256" s="170"/>
      <c r="EO256" s="170"/>
      <c r="EP256" s="170"/>
      <c r="EQ256" s="170"/>
      <c r="ER256" s="185"/>
      <c r="ES256" s="185"/>
      <c r="ET256" s="171"/>
    </row>
    <row r="257" spans="1:150" s="173" customFormat="1" x14ac:dyDescent="0.25">
      <c r="A257" s="169"/>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170"/>
      <c r="BJ257" s="170"/>
      <c r="BK257" s="170"/>
      <c r="BL257" s="170"/>
      <c r="BM257" s="170"/>
      <c r="BN257" s="170"/>
      <c r="BO257" s="170"/>
      <c r="BP257" s="170"/>
      <c r="BQ257" s="170"/>
      <c r="BR257" s="170"/>
      <c r="BS257" s="170"/>
      <c r="BT257" s="170"/>
      <c r="BU257" s="170"/>
      <c r="BV257" s="170"/>
      <c r="BW257" s="170"/>
      <c r="BX257" s="170"/>
      <c r="BY257" s="170"/>
      <c r="BZ257" s="170"/>
      <c r="CA257" s="170"/>
      <c r="CB257" s="170"/>
      <c r="CC257" s="170"/>
      <c r="CD257" s="170"/>
      <c r="CE257" s="170"/>
      <c r="CF257" s="170"/>
      <c r="CG257" s="170"/>
      <c r="CH257" s="170"/>
      <c r="CI257" s="170"/>
      <c r="CJ257" s="170"/>
      <c r="CK257" s="170"/>
      <c r="CL257" s="170"/>
      <c r="CM257" s="170"/>
      <c r="CN257" s="170"/>
      <c r="CO257" s="170"/>
      <c r="CP257" s="170"/>
      <c r="CQ257" s="170"/>
      <c r="CR257" s="170"/>
      <c r="CS257" s="170"/>
      <c r="CT257" s="170"/>
      <c r="CU257" s="170"/>
      <c r="CV257" s="170"/>
      <c r="CW257" s="170"/>
      <c r="CX257" s="170"/>
      <c r="CY257" s="170"/>
      <c r="CZ257" s="170"/>
      <c r="DA257" s="170"/>
      <c r="DB257" s="170"/>
      <c r="DC257" s="170"/>
      <c r="DD257" s="170"/>
      <c r="DE257" s="170"/>
      <c r="DF257" s="170"/>
      <c r="DG257" s="170"/>
      <c r="DH257" s="170"/>
      <c r="DI257" s="170"/>
      <c r="DJ257" s="170"/>
      <c r="DK257" s="170"/>
      <c r="DL257" s="170"/>
      <c r="DM257" s="170"/>
      <c r="DN257" s="170"/>
      <c r="DO257" s="170"/>
      <c r="DP257" s="170"/>
      <c r="DQ257" s="170"/>
      <c r="DR257" s="170"/>
      <c r="DS257" s="170"/>
      <c r="DT257" s="170"/>
      <c r="DU257" s="170"/>
      <c r="DV257" s="170"/>
      <c r="DW257" s="170"/>
      <c r="DX257" s="170"/>
      <c r="DY257" s="170"/>
      <c r="DZ257" s="170"/>
      <c r="EA257" s="170"/>
      <c r="EB257" s="170"/>
      <c r="EC257" s="170"/>
      <c r="ED257" s="170"/>
      <c r="EE257" s="170"/>
      <c r="EF257" s="170"/>
      <c r="EG257" s="170"/>
      <c r="EH257" s="170"/>
      <c r="EI257" s="170"/>
      <c r="EJ257" s="170"/>
      <c r="EK257" s="170"/>
      <c r="EL257" s="170"/>
      <c r="EM257" s="170"/>
      <c r="EN257" s="170"/>
      <c r="EO257" s="170"/>
      <c r="EP257" s="170"/>
      <c r="EQ257" s="170"/>
      <c r="ER257" s="185"/>
      <c r="ES257" s="185"/>
      <c r="ET257" s="171"/>
    </row>
    <row r="258" spans="1:150" s="173" customFormat="1" x14ac:dyDescent="0.25">
      <c r="A258" s="169"/>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170"/>
      <c r="BJ258" s="170"/>
      <c r="BK258" s="170"/>
      <c r="BL258" s="170"/>
      <c r="BM258" s="170"/>
      <c r="BN258" s="170"/>
      <c r="BO258" s="170"/>
      <c r="BP258" s="170"/>
      <c r="BQ258" s="170"/>
      <c r="BR258" s="170"/>
      <c r="BS258" s="170"/>
      <c r="BT258" s="170"/>
      <c r="BU258" s="170"/>
      <c r="BV258" s="170"/>
      <c r="BW258" s="170"/>
      <c r="BX258" s="170"/>
      <c r="BY258" s="170"/>
      <c r="BZ258" s="170"/>
      <c r="CA258" s="170"/>
      <c r="CB258" s="170"/>
      <c r="CC258" s="170"/>
      <c r="CD258" s="170"/>
      <c r="CE258" s="170"/>
      <c r="CF258" s="170"/>
      <c r="CG258" s="170"/>
      <c r="CH258" s="170"/>
      <c r="CI258" s="170"/>
      <c r="CJ258" s="170"/>
      <c r="CK258" s="170"/>
      <c r="CL258" s="170"/>
      <c r="CM258" s="170"/>
      <c r="CN258" s="170"/>
      <c r="CO258" s="170"/>
      <c r="CP258" s="170"/>
      <c r="CQ258" s="170"/>
      <c r="CR258" s="170"/>
      <c r="CS258" s="170"/>
      <c r="CT258" s="170"/>
      <c r="CU258" s="170"/>
      <c r="CV258" s="170"/>
      <c r="CW258" s="170"/>
      <c r="CX258" s="170"/>
      <c r="CY258" s="170"/>
      <c r="CZ258" s="170"/>
      <c r="DA258" s="170"/>
      <c r="DB258" s="170"/>
      <c r="DC258" s="170"/>
      <c r="DD258" s="170"/>
      <c r="DE258" s="170"/>
      <c r="DF258" s="170"/>
      <c r="DG258" s="170"/>
      <c r="DH258" s="170"/>
      <c r="DI258" s="170"/>
      <c r="DJ258" s="170"/>
      <c r="DK258" s="170"/>
      <c r="DL258" s="170"/>
      <c r="DM258" s="170"/>
      <c r="DN258" s="170"/>
      <c r="DO258" s="170"/>
      <c r="DP258" s="170"/>
      <c r="DQ258" s="170"/>
      <c r="DR258" s="170"/>
      <c r="DS258" s="170"/>
      <c r="DT258" s="170"/>
      <c r="DU258" s="170"/>
      <c r="DV258" s="170"/>
      <c r="DW258" s="170"/>
      <c r="DX258" s="170"/>
      <c r="DY258" s="170"/>
      <c r="DZ258" s="170"/>
      <c r="EA258" s="170"/>
      <c r="EB258" s="170"/>
      <c r="EC258" s="170"/>
      <c r="ED258" s="170"/>
      <c r="EE258" s="170"/>
      <c r="EF258" s="170"/>
      <c r="EG258" s="170"/>
      <c r="EH258" s="170"/>
      <c r="EI258" s="170"/>
      <c r="EJ258" s="170"/>
      <c r="EK258" s="170"/>
      <c r="EL258" s="170"/>
      <c r="EM258" s="170"/>
      <c r="EN258" s="170"/>
      <c r="EO258" s="170"/>
      <c r="EP258" s="170"/>
      <c r="EQ258" s="170"/>
      <c r="ER258" s="185"/>
      <c r="ES258" s="185"/>
      <c r="ET258" s="171"/>
    </row>
    <row r="259" spans="1:150" s="173" customFormat="1" x14ac:dyDescent="0.25">
      <c r="A259" s="169"/>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170"/>
      <c r="BJ259" s="170"/>
      <c r="BK259" s="170"/>
      <c r="BL259" s="170"/>
      <c r="BM259" s="170"/>
      <c r="BN259" s="170"/>
      <c r="BO259" s="170"/>
      <c r="BP259" s="170"/>
      <c r="BQ259" s="170"/>
      <c r="BR259" s="170"/>
      <c r="BS259" s="170"/>
      <c r="BT259" s="170"/>
      <c r="BU259" s="170"/>
      <c r="BV259" s="170"/>
      <c r="BW259" s="170"/>
      <c r="BX259" s="170"/>
      <c r="BY259" s="170"/>
      <c r="BZ259" s="170"/>
      <c r="CA259" s="170"/>
      <c r="CB259" s="170"/>
      <c r="CC259" s="170"/>
      <c r="CD259" s="170"/>
      <c r="CE259" s="170"/>
      <c r="CF259" s="170"/>
      <c r="CG259" s="170"/>
      <c r="CH259" s="170"/>
      <c r="CI259" s="170"/>
      <c r="CJ259" s="170"/>
      <c r="CK259" s="170"/>
      <c r="CL259" s="170"/>
      <c r="CM259" s="170"/>
      <c r="CN259" s="170"/>
      <c r="CO259" s="170"/>
      <c r="CP259" s="170"/>
      <c r="CQ259" s="170"/>
      <c r="CR259" s="170"/>
      <c r="CS259" s="170"/>
      <c r="CT259" s="170"/>
      <c r="CU259" s="170"/>
      <c r="CV259" s="170"/>
      <c r="CW259" s="170"/>
      <c r="CX259" s="170"/>
      <c r="CY259" s="170"/>
      <c r="CZ259" s="170"/>
      <c r="DA259" s="170"/>
      <c r="DB259" s="170"/>
      <c r="DC259" s="170"/>
      <c r="DD259" s="170"/>
      <c r="DE259" s="170"/>
      <c r="DF259" s="170"/>
      <c r="DG259" s="170"/>
      <c r="DH259" s="170"/>
      <c r="DI259" s="170"/>
      <c r="DJ259" s="170"/>
      <c r="DK259" s="170"/>
      <c r="DL259" s="170"/>
      <c r="DM259" s="170"/>
      <c r="DN259" s="170"/>
      <c r="DO259" s="170"/>
      <c r="DP259" s="170"/>
      <c r="DQ259" s="170"/>
      <c r="DR259" s="170"/>
      <c r="DS259" s="170"/>
      <c r="DT259" s="170"/>
      <c r="DU259" s="170"/>
      <c r="DV259" s="170"/>
      <c r="DW259" s="170"/>
      <c r="DX259" s="170"/>
      <c r="DY259" s="170"/>
      <c r="DZ259" s="170"/>
      <c r="EA259" s="170"/>
      <c r="EB259" s="170"/>
      <c r="EC259" s="170"/>
      <c r="ED259" s="170"/>
      <c r="EE259" s="170"/>
      <c r="EF259" s="170"/>
      <c r="EG259" s="170"/>
      <c r="EH259" s="170"/>
      <c r="EI259" s="170"/>
      <c r="EJ259" s="170"/>
      <c r="EK259" s="170"/>
      <c r="EL259" s="170"/>
      <c r="EM259" s="170"/>
      <c r="EN259" s="170"/>
      <c r="EO259" s="170"/>
      <c r="EP259" s="170"/>
      <c r="EQ259" s="170"/>
      <c r="ER259" s="185"/>
      <c r="ES259" s="185"/>
      <c r="ET259" s="171"/>
    </row>
    <row r="260" spans="1:150" s="173" customFormat="1" x14ac:dyDescent="0.25">
      <c r="A260" s="169"/>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170"/>
      <c r="BJ260" s="170"/>
      <c r="BK260" s="170"/>
      <c r="BL260" s="170"/>
      <c r="BM260" s="170"/>
      <c r="BN260" s="170"/>
      <c r="BO260" s="170"/>
      <c r="BP260" s="170"/>
      <c r="BQ260" s="170"/>
      <c r="BR260" s="170"/>
      <c r="BS260" s="170"/>
      <c r="BT260" s="170"/>
      <c r="BU260" s="170"/>
      <c r="BV260" s="170"/>
      <c r="BW260" s="170"/>
      <c r="BX260" s="170"/>
      <c r="BY260" s="170"/>
      <c r="BZ260" s="170"/>
      <c r="CA260" s="170"/>
      <c r="CB260" s="170"/>
      <c r="CC260" s="170"/>
      <c r="CD260" s="170"/>
      <c r="CE260" s="170"/>
      <c r="CF260" s="170"/>
      <c r="CG260" s="170"/>
      <c r="CH260" s="170"/>
      <c r="CI260" s="170"/>
      <c r="CJ260" s="170"/>
      <c r="CK260" s="170"/>
      <c r="CL260" s="170"/>
      <c r="CM260" s="170"/>
      <c r="CN260" s="170"/>
      <c r="CO260" s="170"/>
      <c r="CP260" s="170"/>
      <c r="CQ260" s="170"/>
      <c r="CR260" s="170"/>
      <c r="CS260" s="170"/>
      <c r="CT260" s="170"/>
      <c r="CU260" s="170"/>
      <c r="CV260" s="170"/>
      <c r="CW260" s="170"/>
      <c r="CX260" s="170"/>
      <c r="CY260" s="170"/>
      <c r="CZ260" s="170"/>
      <c r="DA260" s="170"/>
      <c r="DB260" s="170"/>
      <c r="DC260" s="170"/>
      <c r="DD260" s="170"/>
      <c r="DE260" s="170"/>
      <c r="DF260" s="170"/>
      <c r="DG260" s="170"/>
      <c r="DH260" s="170"/>
      <c r="DI260" s="170"/>
      <c r="DJ260" s="170"/>
      <c r="DK260" s="170"/>
      <c r="DL260" s="170"/>
      <c r="DM260" s="170"/>
      <c r="DN260" s="170"/>
      <c r="DO260" s="170"/>
      <c r="DP260" s="170"/>
      <c r="DQ260" s="170"/>
      <c r="DR260" s="170"/>
      <c r="DS260" s="170"/>
      <c r="DT260" s="170"/>
      <c r="DU260" s="170"/>
      <c r="DV260" s="170"/>
      <c r="DW260" s="170"/>
      <c r="DX260" s="170"/>
      <c r="DY260" s="170"/>
      <c r="DZ260" s="170"/>
      <c r="EA260" s="170"/>
      <c r="EB260" s="170"/>
      <c r="EC260" s="170"/>
      <c r="ED260" s="170"/>
      <c r="EE260" s="170"/>
      <c r="EF260" s="170"/>
      <c r="EG260" s="170"/>
      <c r="EH260" s="170"/>
      <c r="EI260" s="170"/>
      <c r="EJ260" s="170"/>
      <c r="EK260" s="170"/>
      <c r="EL260" s="170"/>
      <c r="EM260" s="170"/>
      <c r="EN260" s="170"/>
      <c r="EO260" s="170"/>
      <c r="EP260" s="170"/>
      <c r="EQ260" s="170"/>
      <c r="ER260" s="185"/>
      <c r="ES260" s="185"/>
      <c r="ET260" s="171"/>
    </row>
    <row r="261" spans="1:150" s="173" customFormat="1" x14ac:dyDescent="0.25">
      <c r="A261" s="169"/>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170"/>
      <c r="BJ261" s="170"/>
      <c r="BK261" s="170"/>
      <c r="BL261" s="170"/>
      <c r="BM261" s="170"/>
      <c r="BN261" s="170"/>
      <c r="BO261" s="170"/>
      <c r="BP261" s="170"/>
      <c r="BQ261" s="170"/>
      <c r="BR261" s="170"/>
      <c r="BS261" s="170"/>
      <c r="BT261" s="170"/>
      <c r="BU261" s="170"/>
      <c r="BV261" s="170"/>
      <c r="BW261" s="170"/>
      <c r="BX261" s="170"/>
      <c r="BY261" s="170"/>
      <c r="BZ261" s="170"/>
      <c r="CA261" s="170"/>
      <c r="CB261" s="170"/>
      <c r="CC261" s="170"/>
      <c r="CD261" s="170"/>
      <c r="CE261" s="170"/>
      <c r="CF261" s="170"/>
      <c r="CG261" s="170"/>
      <c r="CH261" s="170"/>
      <c r="CI261" s="170"/>
      <c r="CJ261" s="170"/>
      <c r="CK261" s="170"/>
      <c r="CL261" s="170"/>
      <c r="CM261" s="170"/>
      <c r="CN261" s="170"/>
      <c r="CO261" s="170"/>
      <c r="CP261" s="170"/>
      <c r="CQ261" s="170"/>
      <c r="CR261" s="170"/>
      <c r="CS261" s="170"/>
      <c r="CT261" s="170"/>
      <c r="CU261" s="170"/>
      <c r="CV261" s="170"/>
      <c r="CW261" s="170"/>
      <c r="CX261" s="170"/>
      <c r="CY261" s="170"/>
      <c r="CZ261" s="170"/>
      <c r="DA261" s="170"/>
      <c r="DB261" s="170"/>
      <c r="DC261" s="170"/>
      <c r="DD261" s="170"/>
      <c r="DE261" s="170"/>
      <c r="DF261" s="170"/>
      <c r="DG261" s="170"/>
      <c r="DH261" s="170"/>
      <c r="DI261" s="170"/>
      <c r="DJ261" s="170"/>
      <c r="DK261" s="170"/>
      <c r="DL261" s="170"/>
      <c r="DM261" s="170"/>
      <c r="DN261" s="170"/>
      <c r="DO261" s="170"/>
      <c r="DP261" s="170"/>
      <c r="DQ261" s="170"/>
      <c r="DR261" s="170"/>
      <c r="DS261" s="170"/>
      <c r="DT261" s="170"/>
      <c r="DU261" s="170"/>
      <c r="DV261" s="170"/>
      <c r="DW261" s="170"/>
      <c r="DX261" s="170"/>
      <c r="DY261" s="170"/>
      <c r="DZ261" s="170"/>
      <c r="EA261" s="170"/>
      <c r="EB261" s="170"/>
      <c r="EC261" s="170"/>
      <c r="ED261" s="170"/>
      <c r="EE261" s="170"/>
      <c r="EF261" s="170"/>
      <c r="EG261" s="170"/>
      <c r="EH261" s="170"/>
      <c r="EI261" s="170"/>
      <c r="EJ261" s="170"/>
      <c r="EK261" s="170"/>
      <c r="EL261" s="170"/>
      <c r="EM261" s="170"/>
      <c r="EN261" s="170"/>
      <c r="EO261" s="170"/>
      <c r="EP261" s="170"/>
      <c r="EQ261" s="170"/>
      <c r="ER261" s="185"/>
      <c r="ES261" s="185"/>
      <c r="ET261" s="171"/>
    </row>
    <row r="262" spans="1:150" s="173" customFormat="1" x14ac:dyDescent="0.25">
      <c r="A262" s="169"/>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170"/>
      <c r="BJ262" s="170"/>
      <c r="BK262" s="170"/>
      <c r="BL262" s="170"/>
      <c r="BM262" s="170"/>
      <c r="BN262" s="170"/>
      <c r="BO262" s="170"/>
      <c r="BP262" s="170"/>
      <c r="BQ262" s="170"/>
      <c r="BR262" s="170"/>
      <c r="BS262" s="170"/>
      <c r="BT262" s="170"/>
      <c r="BU262" s="170"/>
      <c r="BV262" s="170"/>
      <c r="BW262" s="170"/>
      <c r="BX262" s="170"/>
      <c r="BY262" s="170"/>
      <c r="BZ262" s="170"/>
      <c r="CA262" s="170"/>
      <c r="CB262" s="170"/>
      <c r="CC262" s="170"/>
      <c r="CD262" s="170"/>
      <c r="CE262" s="170"/>
      <c r="CF262" s="170"/>
      <c r="CG262" s="170"/>
      <c r="CH262" s="170"/>
      <c r="CI262" s="170"/>
      <c r="CJ262" s="170"/>
      <c r="CK262" s="170"/>
      <c r="CL262" s="170"/>
      <c r="CM262" s="170"/>
      <c r="CN262" s="170"/>
      <c r="CO262" s="170"/>
      <c r="CP262" s="170"/>
      <c r="CQ262" s="170"/>
      <c r="CR262" s="170"/>
      <c r="CS262" s="170"/>
      <c r="CT262" s="170"/>
      <c r="CU262" s="170"/>
      <c r="CV262" s="170"/>
      <c r="CW262" s="170"/>
      <c r="CX262" s="170"/>
      <c r="CY262" s="170"/>
      <c r="CZ262" s="170"/>
      <c r="DA262" s="170"/>
      <c r="DB262" s="170"/>
      <c r="DC262" s="170"/>
      <c r="DD262" s="170"/>
      <c r="DE262" s="170"/>
      <c r="DF262" s="170"/>
      <c r="DG262" s="170"/>
      <c r="DH262" s="170"/>
      <c r="DI262" s="170"/>
      <c r="DJ262" s="170"/>
      <c r="DK262" s="170"/>
      <c r="DL262" s="170"/>
      <c r="DM262" s="170"/>
      <c r="DN262" s="170"/>
      <c r="DO262" s="170"/>
      <c r="DP262" s="170"/>
      <c r="DQ262" s="170"/>
      <c r="DR262" s="170"/>
      <c r="DS262" s="170"/>
      <c r="DT262" s="170"/>
      <c r="DU262" s="170"/>
      <c r="DV262" s="170"/>
      <c r="DW262" s="170"/>
      <c r="DX262" s="170"/>
      <c r="DY262" s="170"/>
      <c r="DZ262" s="170"/>
      <c r="EA262" s="170"/>
      <c r="EB262" s="170"/>
      <c r="EC262" s="170"/>
      <c r="ED262" s="170"/>
      <c r="EE262" s="170"/>
      <c r="EF262" s="170"/>
      <c r="EG262" s="170"/>
      <c r="EH262" s="170"/>
      <c r="EI262" s="170"/>
      <c r="EJ262" s="170"/>
      <c r="EK262" s="170"/>
      <c r="EL262" s="170"/>
      <c r="EM262" s="170"/>
      <c r="EN262" s="170"/>
      <c r="EO262" s="170"/>
      <c r="EP262" s="170"/>
      <c r="EQ262" s="170"/>
      <c r="ER262" s="185"/>
      <c r="ES262" s="185"/>
      <c r="ET262" s="171"/>
    </row>
    <row r="263" spans="1:150" s="173" customFormat="1" x14ac:dyDescent="0.25">
      <c r="A263" s="169"/>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170"/>
      <c r="BJ263" s="170"/>
      <c r="BK263" s="170"/>
      <c r="BL263" s="170"/>
      <c r="BM263" s="170"/>
      <c r="BN263" s="170"/>
      <c r="BO263" s="170"/>
      <c r="BP263" s="170"/>
      <c r="BQ263" s="170"/>
      <c r="BR263" s="170"/>
      <c r="BS263" s="170"/>
      <c r="BT263" s="170"/>
      <c r="BU263" s="170"/>
      <c r="BV263" s="170"/>
      <c r="BW263" s="170"/>
      <c r="BX263" s="170"/>
      <c r="BY263" s="170"/>
      <c r="BZ263" s="170"/>
      <c r="CA263" s="170"/>
      <c r="CB263" s="170"/>
      <c r="CC263" s="170"/>
      <c r="CD263" s="170"/>
      <c r="CE263" s="170"/>
      <c r="CF263" s="170"/>
      <c r="CG263" s="170"/>
      <c r="CH263" s="170"/>
      <c r="CI263" s="170"/>
      <c r="CJ263" s="170"/>
      <c r="CK263" s="170"/>
      <c r="CL263" s="170"/>
      <c r="CM263" s="170"/>
      <c r="CN263" s="170"/>
      <c r="CO263" s="170"/>
      <c r="CP263" s="170"/>
      <c r="CQ263" s="170"/>
      <c r="CR263" s="170"/>
      <c r="CS263" s="170"/>
      <c r="CT263" s="170"/>
      <c r="CU263" s="170"/>
      <c r="CV263" s="170"/>
      <c r="CW263" s="170"/>
      <c r="CX263" s="170"/>
      <c r="CY263" s="170"/>
      <c r="CZ263" s="170"/>
      <c r="DA263" s="170"/>
      <c r="DB263" s="170"/>
      <c r="DC263" s="170"/>
      <c r="DD263" s="170"/>
      <c r="DE263" s="170"/>
      <c r="DF263" s="170"/>
      <c r="DG263" s="170"/>
      <c r="DH263" s="170"/>
      <c r="DI263" s="170"/>
      <c r="DJ263" s="170"/>
      <c r="DK263" s="170"/>
      <c r="DL263" s="170"/>
      <c r="DM263" s="170"/>
      <c r="DN263" s="170"/>
      <c r="DO263" s="170"/>
      <c r="DP263" s="170"/>
      <c r="DQ263" s="170"/>
      <c r="DR263" s="170"/>
      <c r="DS263" s="170"/>
      <c r="DT263" s="170"/>
      <c r="DU263" s="170"/>
      <c r="DV263" s="170"/>
      <c r="DW263" s="170"/>
      <c r="DX263" s="170"/>
      <c r="DY263" s="170"/>
      <c r="DZ263" s="170"/>
      <c r="EA263" s="170"/>
      <c r="EB263" s="170"/>
      <c r="EC263" s="170"/>
      <c r="ED263" s="170"/>
      <c r="EE263" s="170"/>
      <c r="EF263" s="170"/>
      <c r="EG263" s="170"/>
      <c r="EH263" s="170"/>
      <c r="EI263" s="170"/>
      <c r="EJ263" s="170"/>
      <c r="EK263" s="170"/>
      <c r="EL263" s="170"/>
      <c r="EM263" s="170"/>
      <c r="EN263" s="170"/>
      <c r="EO263" s="170"/>
      <c r="EP263" s="170"/>
      <c r="EQ263" s="170"/>
      <c r="ER263" s="185"/>
      <c r="ES263" s="185"/>
      <c r="ET263" s="171"/>
    </row>
    <row r="264" spans="1:150" s="173" customFormat="1" x14ac:dyDescent="0.25">
      <c r="A264" s="169"/>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170"/>
      <c r="BJ264" s="170"/>
      <c r="BK264" s="170"/>
      <c r="BL264" s="170"/>
      <c r="BM264" s="170"/>
      <c r="BN264" s="170"/>
      <c r="BO264" s="170"/>
      <c r="BP264" s="170"/>
      <c r="BQ264" s="170"/>
      <c r="BR264" s="170"/>
      <c r="BS264" s="170"/>
      <c r="BT264" s="170"/>
      <c r="BU264" s="170"/>
      <c r="BV264" s="170"/>
      <c r="BW264" s="170"/>
      <c r="BX264" s="170"/>
      <c r="BY264" s="170"/>
      <c r="BZ264" s="170"/>
      <c r="CA264" s="170"/>
      <c r="CB264" s="170"/>
      <c r="CC264" s="170"/>
      <c r="CD264" s="170"/>
      <c r="CE264" s="170"/>
      <c r="CF264" s="170"/>
      <c r="CG264" s="170"/>
      <c r="CH264" s="170"/>
      <c r="CI264" s="170"/>
      <c r="CJ264" s="170"/>
      <c r="CK264" s="170"/>
      <c r="CL264" s="170"/>
      <c r="CM264" s="170"/>
      <c r="CN264" s="170"/>
      <c r="CO264" s="170"/>
      <c r="CP264" s="170"/>
      <c r="CQ264" s="170"/>
      <c r="CR264" s="170"/>
      <c r="CS264" s="170"/>
      <c r="CT264" s="170"/>
      <c r="CU264" s="170"/>
      <c r="CV264" s="170"/>
      <c r="CW264" s="170"/>
      <c r="CX264" s="170"/>
      <c r="CY264" s="170"/>
      <c r="CZ264" s="170"/>
      <c r="DA264" s="170"/>
      <c r="DB264" s="170"/>
      <c r="DC264" s="170"/>
      <c r="DD264" s="170"/>
      <c r="DE264" s="170"/>
      <c r="DF264" s="170"/>
      <c r="DG264" s="170"/>
      <c r="DH264" s="170"/>
      <c r="DI264" s="170"/>
      <c r="DJ264" s="170"/>
      <c r="DK264" s="170"/>
      <c r="DL264" s="170"/>
      <c r="DM264" s="170"/>
      <c r="DN264" s="170"/>
      <c r="DO264" s="170"/>
      <c r="DP264" s="170"/>
      <c r="DQ264" s="170"/>
      <c r="DR264" s="170"/>
      <c r="DS264" s="170"/>
      <c r="DT264" s="170"/>
      <c r="DU264" s="170"/>
      <c r="DV264" s="170"/>
      <c r="DW264" s="170"/>
      <c r="DX264" s="170"/>
      <c r="DY264" s="170"/>
      <c r="DZ264" s="170"/>
      <c r="EA264" s="170"/>
      <c r="EB264" s="170"/>
      <c r="EC264" s="170"/>
      <c r="ED264" s="170"/>
      <c r="EE264" s="170"/>
      <c r="EF264" s="170"/>
      <c r="EG264" s="170"/>
      <c r="EH264" s="170"/>
      <c r="EI264" s="170"/>
      <c r="EJ264" s="170"/>
      <c r="EK264" s="170"/>
      <c r="EL264" s="170"/>
      <c r="EM264" s="170"/>
      <c r="EN264" s="170"/>
      <c r="EO264" s="170"/>
      <c r="EP264" s="170"/>
      <c r="EQ264" s="170"/>
      <c r="ER264" s="185"/>
      <c r="ES264" s="185"/>
      <c r="ET264" s="171"/>
    </row>
    <row r="265" spans="1:150" s="173" customFormat="1" x14ac:dyDescent="0.25">
      <c r="A265" s="169"/>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170"/>
      <c r="BJ265" s="170"/>
      <c r="BK265" s="170"/>
      <c r="BL265" s="170"/>
      <c r="BM265" s="170"/>
      <c r="BN265" s="170"/>
      <c r="BO265" s="170"/>
      <c r="BP265" s="170"/>
      <c r="BQ265" s="170"/>
      <c r="BR265" s="170"/>
      <c r="BS265" s="170"/>
      <c r="BT265" s="170"/>
      <c r="BU265" s="170"/>
      <c r="BV265" s="170"/>
      <c r="BW265" s="170"/>
      <c r="BX265" s="170"/>
      <c r="BY265" s="170"/>
      <c r="BZ265" s="170"/>
      <c r="CA265" s="170"/>
      <c r="CB265" s="170"/>
      <c r="CC265" s="170"/>
      <c r="CD265" s="170"/>
      <c r="CE265" s="170"/>
      <c r="CF265" s="170"/>
      <c r="CG265" s="170"/>
      <c r="CH265" s="170"/>
      <c r="CI265" s="170"/>
      <c r="CJ265" s="170"/>
      <c r="CK265" s="170"/>
      <c r="CL265" s="170"/>
      <c r="CM265" s="170"/>
      <c r="CN265" s="170"/>
      <c r="CO265" s="170"/>
      <c r="CP265" s="170"/>
      <c r="CQ265" s="170"/>
      <c r="CR265" s="170"/>
      <c r="CS265" s="170"/>
      <c r="CT265" s="170"/>
      <c r="CU265" s="170"/>
      <c r="CV265" s="170"/>
      <c r="CW265" s="170"/>
      <c r="CX265" s="170"/>
      <c r="CY265" s="170"/>
      <c r="CZ265" s="170"/>
      <c r="DA265" s="170"/>
      <c r="DB265" s="170"/>
      <c r="DC265" s="170"/>
      <c r="DD265" s="170"/>
      <c r="DE265" s="170"/>
      <c r="DF265" s="170"/>
      <c r="DG265" s="170"/>
      <c r="DH265" s="170"/>
      <c r="DI265" s="170"/>
      <c r="DJ265" s="170"/>
      <c r="DK265" s="170"/>
      <c r="DL265" s="170"/>
      <c r="DM265" s="170"/>
      <c r="DN265" s="170"/>
      <c r="DO265" s="170"/>
      <c r="DP265" s="170"/>
      <c r="DQ265" s="170"/>
      <c r="DR265" s="170"/>
      <c r="DS265" s="170"/>
      <c r="DT265" s="170"/>
      <c r="DU265" s="170"/>
      <c r="DV265" s="170"/>
      <c r="DW265" s="170"/>
      <c r="DX265" s="170"/>
      <c r="DY265" s="170"/>
      <c r="DZ265" s="170"/>
      <c r="EA265" s="170"/>
      <c r="EB265" s="170"/>
      <c r="EC265" s="170"/>
      <c r="ED265" s="170"/>
      <c r="EE265" s="170"/>
      <c r="EF265" s="170"/>
      <c r="EG265" s="170"/>
      <c r="EH265" s="170"/>
      <c r="EI265" s="170"/>
      <c r="EJ265" s="170"/>
      <c r="EK265" s="170"/>
      <c r="EL265" s="170"/>
      <c r="EM265" s="170"/>
      <c r="EN265" s="170"/>
      <c r="EO265" s="170"/>
      <c r="EP265" s="170"/>
      <c r="EQ265" s="170"/>
      <c r="ER265" s="185"/>
      <c r="ES265" s="185"/>
      <c r="ET265" s="171"/>
    </row>
    <row r="266" spans="1:150" s="173" customFormat="1" x14ac:dyDescent="0.25">
      <c r="A266" s="169"/>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170"/>
      <c r="BJ266" s="170"/>
      <c r="BK266" s="170"/>
      <c r="BL266" s="170"/>
      <c r="BM266" s="170"/>
      <c r="BN266" s="170"/>
      <c r="BO266" s="170"/>
      <c r="BP266" s="170"/>
      <c r="BQ266" s="170"/>
      <c r="BR266" s="170"/>
      <c r="BS266" s="170"/>
      <c r="BT266" s="170"/>
      <c r="BU266" s="170"/>
      <c r="BV266" s="170"/>
      <c r="BW266" s="170"/>
      <c r="BX266" s="170"/>
      <c r="BY266" s="170"/>
      <c r="BZ266" s="170"/>
      <c r="CA266" s="170"/>
      <c r="CB266" s="170"/>
      <c r="CC266" s="170"/>
      <c r="CD266" s="170"/>
      <c r="CE266" s="170"/>
      <c r="CF266" s="170"/>
      <c r="CG266" s="170"/>
      <c r="CH266" s="170"/>
      <c r="CI266" s="170"/>
      <c r="CJ266" s="170"/>
      <c r="CK266" s="170"/>
      <c r="CL266" s="170"/>
      <c r="CM266" s="170"/>
      <c r="CN266" s="170"/>
      <c r="CO266" s="170"/>
      <c r="CP266" s="170"/>
      <c r="CQ266" s="170"/>
      <c r="CR266" s="170"/>
      <c r="CS266" s="170"/>
      <c r="CT266" s="170"/>
      <c r="CU266" s="170"/>
      <c r="CV266" s="170"/>
      <c r="CW266" s="170"/>
      <c r="CX266" s="170"/>
      <c r="CY266" s="170"/>
      <c r="CZ266" s="170"/>
      <c r="DA266" s="170"/>
      <c r="DB266" s="170"/>
      <c r="DC266" s="170"/>
      <c r="DD266" s="170"/>
      <c r="DE266" s="170"/>
      <c r="DF266" s="170"/>
      <c r="DG266" s="170"/>
      <c r="DH266" s="170"/>
      <c r="DI266" s="170"/>
      <c r="DJ266" s="170"/>
      <c r="DK266" s="170"/>
      <c r="DL266" s="170"/>
      <c r="DM266" s="170"/>
      <c r="DN266" s="170"/>
      <c r="DO266" s="170"/>
      <c r="DP266" s="170"/>
      <c r="DQ266" s="170"/>
      <c r="DR266" s="170"/>
      <c r="DS266" s="170"/>
      <c r="DT266" s="170"/>
      <c r="DU266" s="170"/>
      <c r="DV266" s="170"/>
      <c r="DW266" s="170"/>
      <c r="DX266" s="170"/>
      <c r="DY266" s="170"/>
      <c r="DZ266" s="170"/>
      <c r="EA266" s="170"/>
      <c r="EB266" s="170"/>
      <c r="EC266" s="170"/>
      <c r="ED266" s="170"/>
      <c r="EE266" s="170"/>
      <c r="EF266" s="170"/>
      <c r="EG266" s="170"/>
      <c r="EH266" s="170"/>
      <c r="EI266" s="170"/>
      <c r="EJ266" s="170"/>
      <c r="EK266" s="170"/>
      <c r="EL266" s="170"/>
      <c r="EM266" s="170"/>
      <c r="EN266" s="170"/>
      <c r="EO266" s="170"/>
      <c r="EP266" s="170"/>
      <c r="EQ266" s="170"/>
      <c r="ER266" s="185"/>
      <c r="ES266" s="185"/>
      <c r="ET266" s="171"/>
    </row>
    <row r="267" spans="1:150" s="173" customFormat="1" x14ac:dyDescent="0.25">
      <c r="A267" s="169"/>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170"/>
      <c r="BJ267" s="170"/>
      <c r="BK267" s="170"/>
      <c r="BL267" s="170"/>
      <c r="BM267" s="170"/>
      <c r="BN267" s="170"/>
      <c r="BO267" s="170"/>
      <c r="BP267" s="170"/>
      <c r="BQ267" s="170"/>
      <c r="BR267" s="170"/>
      <c r="BS267" s="170"/>
      <c r="BT267" s="170"/>
      <c r="BU267" s="170"/>
      <c r="BV267" s="170"/>
      <c r="BW267" s="170"/>
      <c r="BX267" s="170"/>
      <c r="BY267" s="170"/>
      <c r="BZ267" s="170"/>
      <c r="CA267" s="170"/>
      <c r="CB267" s="170"/>
      <c r="CC267" s="170"/>
      <c r="CD267" s="170"/>
      <c r="CE267" s="170"/>
      <c r="CF267" s="170"/>
      <c r="CG267" s="170"/>
      <c r="CH267" s="170"/>
      <c r="CI267" s="170"/>
      <c r="CJ267" s="170"/>
      <c r="CK267" s="170"/>
      <c r="CL267" s="170"/>
      <c r="CM267" s="170"/>
      <c r="CN267" s="170"/>
      <c r="CO267" s="170"/>
      <c r="CP267" s="170"/>
      <c r="CQ267" s="170"/>
      <c r="CR267" s="170"/>
      <c r="CS267" s="170"/>
      <c r="CT267" s="170"/>
      <c r="CU267" s="170"/>
      <c r="CV267" s="170"/>
      <c r="CW267" s="170"/>
      <c r="CX267" s="170"/>
      <c r="CY267" s="170"/>
      <c r="CZ267" s="170"/>
      <c r="DA267" s="170"/>
      <c r="DB267" s="170"/>
      <c r="DC267" s="170"/>
      <c r="DD267" s="170"/>
      <c r="DE267" s="170"/>
      <c r="DF267" s="170"/>
      <c r="DG267" s="170"/>
      <c r="DH267" s="170"/>
      <c r="DI267" s="170"/>
      <c r="DJ267" s="170"/>
      <c r="DK267" s="170"/>
      <c r="DL267" s="170"/>
      <c r="DM267" s="170"/>
      <c r="DN267" s="170"/>
      <c r="DO267" s="170"/>
      <c r="DP267" s="170"/>
      <c r="DQ267" s="170"/>
      <c r="DR267" s="170"/>
      <c r="DS267" s="170"/>
      <c r="DT267" s="170"/>
      <c r="DU267" s="170"/>
      <c r="DV267" s="170"/>
      <c r="DW267" s="170"/>
      <c r="DX267" s="170"/>
      <c r="DY267" s="170"/>
      <c r="DZ267" s="170"/>
      <c r="EA267" s="170"/>
      <c r="EB267" s="170"/>
      <c r="EC267" s="170"/>
      <c r="ED267" s="170"/>
      <c r="EE267" s="170"/>
      <c r="EF267" s="170"/>
      <c r="EG267" s="170"/>
      <c r="EH267" s="170"/>
      <c r="EI267" s="170"/>
      <c r="EJ267" s="170"/>
      <c r="EK267" s="170"/>
      <c r="EL267" s="170"/>
      <c r="EM267" s="170"/>
      <c r="EN267" s="170"/>
      <c r="EO267" s="170"/>
      <c r="EP267" s="170"/>
      <c r="EQ267" s="170"/>
      <c r="ER267" s="185"/>
      <c r="ES267" s="185"/>
      <c r="ET267" s="171"/>
    </row>
    <row r="268" spans="1:150" s="173" customFormat="1" x14ac:dyDescent="0.25">
      <c r="A268" s="169"/>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170"/>
      <c r="BJ268" s="170"/>
      <c r="BK268" s="170"/>
      <c r="BL268" s="170"/>
      <c r="BM268" s="170"/>
      <c r="BN268" s="170"/>
      <c r="BO268" s="170"/>
      <c r="BP268" s="170"/>
      <c r="BQ268" s="170"/>
      <c r="BR268" s="170"/>
      <c r="BS268" s="170"/>
      <c r="BT268" s="170"/>
      <c r="BU268" s="170"/>
      <c r="BV268" s="170"/>
      <c r="BW268" s="170"/>
      <c r="BX268" s="170"/>
      <c r="BY268" s="170"/>
      <c r="BZ268" s="170"/>
      <c r="CA268" s="170"/>
      <c r="CB268" s="170"/>
      <c r="CC268" s="170"/>
      <c r="CD268" s="170"/>
      <c r="CE268" s="170"/>
      <c r="CF268" s="170"/>
      <c r="CG268" s="170"/>
      <c r="CH268" s="170"/>
      <c r="CI268" s="170"/>
      <c r="CJ268" s="170"/>
      <c r="CK268" s="170"/>
      <c r="CL268" s="170"/>
      <c r="CM268" s="170"/>
      <c r="CN268" s="170"/>
      <c r="CO268" s="170"/>
      <c r="CP268" s="170"/>
      <c r="CQ268" s="170"/>
      <c r="CR268" s="170"/>
      <c r="CS268" s="170"/>
      <c r="CT268" s="170"/>
      <c r="CU268" s="170"/>
      <c r="CV268" s="170"/>
      <c r="CW268" s="170"/>
      <c r="CX268" s="170"/>
      <c r="CY268" s="170"/>
      <c r="CZ268" s="170"/>
      <c r="DA268" s="170"/>
      <c r="DB268" s="170"/>
      <c r="DC268" s="170"/>
      <c r="DD268" s="170"/>
      <c r="DE268" s="170"/>
      <c r="DF268" s="170"/>
      <c r="DG268" s="170"/>
      <c r="DH268" s="170"/>
      <c r="DI268" s="170"/>
      <c r="DJ268" s="170"/>
      <c r="DK268" s="170"/>
      <c r="DL268" s="170"/>
      <c r="DM268" s="170"/>
      <c r="DN268" s="170"/>
      <c r="DO268" s="170"/>
      <c r="DP268" s="170"/>
      <c r="DQ268" s="170"/>
      <c r="DR268" s="170"/>
      <c r="DS268" s="170"/>
      <c r="DT268" s="170"/>
      <c r="DU268" s="170"/>
      <c r="DV268" s="170"/>
      <c r="DW268" s="170"/>
      <c r="DX268" s="170"/>
      <c r="DY268" s="170"/>
      <c r="DZ268" s="170"/>
      <c r="EA268" s="170"/>
      <c r="EB268" s="170"/>
      <c r="EC268" s="170"/>
      <c r="ED268" s="170"/>
      <c r="EE268" s="170"/>
      <c r="EF268" s="170"/>
      <c r="EG268" s="170"/>
      <c r="EH268" s="170"/>
      <c r="EI268" s="170"/>
      <c r="EJ268" s="170"/>
      <c r="EK268" s="170"/>
      <c r="EL268" s="170"/>
      <c r="EM268" s="170"/>
      <c r="EN268" s="170"/>
      <c r="EO268" s="170"/>
      <c r="EP268" s="170"/>
      <c r="EQ268" s="170"/>
      <c r="ER268" s="185"/>
      <c r="ES268" s="185"/>
      <c r="ET268" s="171"/>
    </row>
    <row r="269" spans="1:150" s="173" customFormat="1" x14ac:dyDescent="0.25">
      <c r="A269" s="169"/>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170"/>
      <c r="BJ269" s="170"/>
      <c r="BK269" s="170"/>
      <c r="BL269" s="170"/>
      <c r="BM269" s="170"/>
      <c r="BN269" s="170"/>
      <c r="BO269" s="170"/>
      <c r="BP269" s="170"/>
      <c r="BQ269" s="170"/>
      <c r="BR269" s="170"/>
      <c r="BS269" s="170"/>
      <c r="BT269" s="170"/>
      <c r="BU269" s="170"/>
      <c r="BV269" s="170"/>
      <c r="BW269" s="170"/>
      <c r="BX269" s="170"/>
      <c r="BY269" s="170"/>
      <c r="BZ269" s="170"/>
      <c r="CA269" s="170"/>
      <c r="CB269" s="170"/>
      <c r="CC269" s="170"/>
      <c r="CD269" s="170"/>
      <c r="CE269" s="170"/>
      <c r="CF269" s="170"/>
      <c r="CG269" s="170"/>
      <c r="CH269" s="170"/>
      <c r="CI269" s="170"/>
      <c r="CJ269" s="170"/>
      <c r="CK269" s="170"/>
      <c r="CL269" s="170"/>
      <c r="CM269" s="170"/>
      <c r="CN269" s="170"/>
      <c r="CO269" s="170"/>
      <c r="CP269" s="170"/>
      <c r="CQ269" s="170"/>
      <c r="CR269" s="170"/>
      <c r="CS269" s="170"/>
      <c r="CT269" s="170"/>
      <c r="CU269" s="170"/>
      <c r="CV269" s="170"/>
      <c r="CW269" s="170"/>
      <c r="CX269" s="170"/>
      <c r="CY269" s="170"/>
      <c r="CZ269" s="170"/>
      <c r="DA269" s="170"/>
      <c r="DB269" s="170"/>
      <c r="DC269" s="170"/>
      <c r="DD269" s="170"/>
      <c r="DE269" s="170"/>
      <c r="DF269" s="170"/>
      <c r="DG269" s="170"/>
      <c r="DH269" s="170"/>
      <c r="DI269" s="170"/>
      <c r="DJ269" s="170"/>
      <c r="DK269" s="170"/>
      <c r="DL269" s="170"/>
      <c r="DM269" s="170"/>
      <c r="DN269" s="170"/>
      <c r="DO269" s="170"/>
      <c r="DP269" s="170"/>
      <c r="DQ269" s="170"/>
      <c r="DR269" s="170"/>
      <c r="DS269" s="170"/>
      <c r="DT269" s="170"/>
      <c r="DU269" s="170"/>
      <c r="DV269" s="170"/>
      <c r="DW269" s="170"/>
      <c r="DX269" s="170"/>
      <c r="DY269" s="170"/>
      <c r="DZ269" s="170"/>
      <c r="EA269" s="170"/>
      <c r="EB269" s="170"/>
      <c r="EC269" s="170"/>
      <c r="ED269" s="170"/>
      <c r="EE269" s="170"/>
      <c r="EF269" s="170"/>
      <c r="EG269" s="170"/>
      <c r="EH269" s="170"/>
      <c r="EI269" s="170"/>
      <c r="EJ269" s="170"/>
      <c r="EK269" s="170"/>
      <c r="EL269" s="170"/>
      <c r="EM269" s="170"/>
      <c r="EN269" s="170"/>
      <c r="EO269" s="170"/>
      <c r="EP269" s="170"/>
      <c r="EQ269" s="170"/>
      <c r="ER269" s="185"/>
      <c r="ES269" s="185"/>
      <c r="ET269" s="171"/>
    </row>
    <row r="270" spans="1:150" s="173" customFormat="1" x14ac:dyDescent="0.25">
      <c r="A270" s="169"/>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170"/>
      <c r="BJ270" s="170"/>
      <c r="BK270" s="170"/>
      <c r="BL270" s="170"/>
      <c r="BM270" s="170"/>
      <c r="BN270" s="170"/>
      <c r="BO270" s="170"/>
      <c r="BP270" s="170"/>
      <c r="BQ270" s="170"/>
      <c r="BR270" s="170"/>
      <c r="BS270" s="170"/>
      <c r="BT270" s="170"/>
      <c r="BU270" s="170"/>
      <c r="BV270" s="170"/>
      <c r="BW270" s="170"/>
      <c r="BX270" s="170"/>
      <c r="BY270" s="170"/>
      <c r="BZ270" s="170"/>
      <c r="CA270" s="170"/>
      <c r="CB270" s="170"/>
      <c r="CC270" s="170"/>
      <c r="CD270" s="170"/>
      <c r="CE270" s="170"/>
      <c r="CF270" s="170"/>
      <c r="CG270" s="170"/>
      <c r="CH270" s="170"/>
      <c r="CI270" s="170"/>
      <c r="CJ270" s="170"/>
      <c r="CK270" s="170"/>
      <c r="CL270" s="170"/>
      <c r="CM270" s="170"/>
      <c r="CN270" s="170"/>
      <c r="CO270" s="170"/>
      <c r="CP270" s="170"/>
      <c r="CQ270" s="170"/>
      <c r="CR270" s="170"/>
      <c r="CS270" s="170"/>
      <c r="CT270" s="170"/>
      <c r="CU270" s="170"/>
      <c r="CV270" s="170"/>
      <c r="CW270" s="170"/>
      <c r="CX270" s="170"/>
      <c r="CY270" s="170"/>
      <c r="CZ270" s="170"/>
      <c r="DA270" s="170"/>
      <c r="DB270" s="170"/>
      <c r="DC270" s="170"/>
      <c r="DD270" s="170"/>
      <c r="DE270" s="170"/>
      <c r="DF270" s="170"/>
      <c r="DG270" s="170"/>
      <c r="DH270" s="170"/>
      <c r="DI270" s="170"/>
      <c r="DJ270" s="170"/>
      <c r="DK270" s="170"/>
      <c r="DL270" s="170"/>
      <c r="DM270" s="170"/>
      <c r="DN270" s="170"/>
      <c r="DO270" s="170"/>
      <c r="DP270" s="170"/>
      <c r="DQ270" s="170"/>
      <c r="DR270" s="170"/>
      <c r="DS270" s="170"/>
      <c r="DT270" s="170"/>
      <c r="DU270" s="170"/>
      <c r="DV270" s="170"/>
      <c r="DW270" s="170"/>
      <c r="DX270" s="170"/>
      <c r="DY270" s="170"/>
      <c r="DZ270" s="170"/>
      <c r="EA270" s="170"/>
      <c r="EB270" s="170"/>
      <c r="EC270" s="170"/>
      <c r="ED270" s="170"/>
      <c r="EE270" s="170"/>
      <c r="EF270" s="170"/>
      <c r="EG270" s="170"/>
      <c r="EH270" s="170"/>
      <c r="EI270" s="170"/>
      <c r="EJ270" s="170"/>
      <c r="EK270" s="170"/>
      <c r="EL270" s="170"/>
      <c r="EM270" s="170"/>
      <c r="EN270" s="170"/>
      <c r="EO270" s="170"/>
      <c r="EP270" s="170"/>
      <c r="EQ270" s="170"/>
      <c r="ER270" s="185"/>
      <c r="ES270" s="185"/>
      <c r="ET270" s="171"/>
    </row>
    <row r="271" spans="1:150" s="173" customFormat="1" x14ac:dyDescent="0.25">
      <c r="A271" s="169"/>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c r="BR271" s="170"/>
      <c r="BS271" s="170"/>
      <c r="BT271" s="170"/>
      <c r="BU271" s="170"/>
      <c r="BV271" s="170"/>
      <c r="BW271" s="170"/>
      <c r="BX271" s="170"/>
      <c r="BY271" s="170"/>
      <c r="BZ271" s="170"/>
      <c r="CA271" s="170"/>
      <c r="CB271" s="170"/>
      <c r="CC271" s="170"/>
      <c r="CD271" s="170"/>
      <c r="CE271" s="170"/>
      <c r="CF271" s="170"/>
      <c r="CG271" s="170"/>
      <c r="CH271" s="170"/>
      <c r="CI271" s="170"/>
      <c r="CJ271" s="170"/>
      <c r="CK271" s="170"/>
      <c r="CL271" s="170"/>
      <c r="CM271" s="170"/>
      <c r="CN271" s="170"/>
      <c r="CO271" s="170"/>
      <c r="CP271" s="170"/>
      <c r="CQ271" s="170"/>
      <c r="CR271" s="170"/>
      <c r="CS271" s="170"/>
      <c r="CT271" s="170"/>
      <c r="CU271" s="170"/>
      <c r="CV271" s="170"/>
      <c r="CW271" s="170"/>
      <c r="CX271" s="170"/>
      <c r="CY271" s="170"/>
      <c r="CZ271" s="170"/>
      <c r="DA271" s="170"/>
      <c r="DB271" s="170"/>
      <c r="DC271" s="170"/>
      <c r="DD271" s="170"/>
      <c r="DE271" s="170"/>
      <c r="DF271" s="170"/>
      <c r="DG271" s="170"/>
      <c r="DH271" s="170"/>
      <c r="DI271" s="170"/>
      <c r="DJ271" s="170"/>
      <c r="DK271" s="170"/>
      <c r="DL271" s="170"/>
      <c r="DM271" s="170"/>
      <c r="DN271" s="170"/>
      <c r="DO271" s="170"/>
      <c r="DP271" s="170"/>
      <c r="DQ271" s="170"/>
      <c r="DR271" s="170"/>
      <c r="DS271" s="170"/>
      <c r="DT271" s="170"/>
      <c r="DU271" s="170"/>
      <c r="DV271" s="170"/>
      <c r="DW271" s="170"/>
      <c r="DX271" s="170"/>
      <c r="DY271" s="170"/>
      <c r="DZ271" s="170"/>
      <c r="EA271" s="170"/>
      <c r="EB271" s="170"/>
      <c r="EC271" s="170"/>
      <c r="ED271" s="170"/>
      <c r="EE271" s="170"/>
      <c r="EF271" s="170"/>
      <c r="EG271" s="170"/>
      <c r="EH271" s="170"/>
      <c r="EI271" s="170"/>
      <c r="EJ271" s="170"/>
      <c r="EK271" s="170"/>
      <c r="EL271" s="170"/>
      <c r="EM271" s="170"/>
      <c r="EN271" s="170"/>
      <c r="EO271" s="170"/>
      <c r="EP271" s="170"/>
      <c r="EQ271" s="170"/>
      <c r="ER271" s="185"/>
      <c r="ES271" s="185"/>
      <c r="ET271" s="171"/>
    </row>
    <row r="272" spans="1:150" s="173" customFormat="1" x14ac:dyDescent="0.25">
      <c r="A272" s="169"/>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c r="BR272" s="170"/>
      <c r="BS272" s="170"/>
      <c r="BT272" s="170"/>
      <c r="BU272" s="170"/>
      <c r="BV272" s="170"/>
      <c r="BW272" s="170"/>
      <c r="BX272" s="170"/>
      <c r="BY272" s="170"/>
      <c r="BZ272" s="170"/>
      <c r="CA272" s="170"/>
      <c r="CB272" s="170"/>
      <c r="CC272" s="170"/>
      <c r="CD272" s="170"/>
      <c r="CE272" s="170"/>
      <c r="CF272" s="170"/>
      <c r="CG272" s="170"/>
      <c r="CH272" s="170"/>
      <c r="CI272" s="170"/>
      <c r="CJ272" s="170"/>
      <c r="CK272" s="170"/>
      <c r="CL272" s="170"/>
      <c r="CM272" s="170"/>
      <c r="CN272" s="170"/>
      <c r="CO272" s="170"/>
      <c r="CP272" s="170"/>
      <c r="CQ272" s="170"/>
      <c r="CR272" s="170"/>
      <c r="CS272" s="170"/>
      <c r="CT272" s="170"/>
      <c r="CU272" s="170"/>
      <c r="CV272" s="170"/>
      <c r="CW272" s="170"/>
      <c r="CX272" s="170"/>
      <c r="CY272" s="170"/>
      <c r="CZ272" s="170"/>
      <c r="DA272" s="170"/>
      <c r="DB272" s="170"/>
      <c r="DC272" s="170"/>
      <c r="DD272" s="170"/>
      <c r="DE272" s="170"/>
      <c r="DF272" s="170"/>
      <c r="DG272" s="170"/>
      <c r="DH272" s="170"/>
      <c r="DI272" s="170"/>
      <c r="DJ272" s="170"/>
      <c r="DK272" s="170"/>
      <c r="DL272" s="170"/>
      <c r="DM272" s="170"/>
      <c r="DN272" s="170"/>
      <c r="DO272" s="170"/>
      <c r="DP272" s="170"/>
      <c r="DQ272" s="170"/>
      <c r="DR272" s="170"/>
      <c r="DS272" s="170"/>
      <c r="DT272" s="170"/>
      <c r="DU272" s="170"/>
      <c r="DV272" s="170"/>
      <c r="DW272" s="170"/>
      <c r="DX272" s="170"/>
      <c r="DY272" s="170"/>
      <c r="DZ272" s="170"/>
      <c r="EA272" s="170"/>
      <c r="EB272" s="170"/>
      <c r="EC272" s="170"/>
      <c r="ED272" s="170"/>
      <c r="EE272" s="170"/>
      <c r="EF272" s="170"/>
      <c r="EG272" s="170"/>
      <c r="EH272" s="170"/>
      <c r="EI272" s="170"/>
      <c r="EJ272" s="170"/>
      <c r="EK272" s="170"/>
      <c r="EL272" s="170"/>
      <c r="EM272" s="170"/>
      <c r="EN272" s="170"/>
      <c r="EO272" s="170"/>
      <c r="EP272" s="170"/>
      <c r="EQ272" s="170"/>
      <c r="ER272" s="185"/>
      <c r="ES272" s="185"/>
      <c r="ET272" s="171"/>
    </row>
    <row r="273" spans="1:150" s="173" customFormat="1" x14ac:dyDescent="0.25">
      <c r="A273" s="169"/>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c r="BR273" s="170"/>
      <c r="BS273" s="170"/>
      <c r="BT273" s="170"/>
      <c r="BU273" s="170"/>
      <c r="BV273" s="170"/>
      <c r="BW273" s="170"/>
      <c r="BX273" s="170"/>
      <c r="BY273" s="170"/>
      <c r="BZ273" s="170"/>
      <c r="CA273" s="170"/>
      <c r="CB273" s="170"/>
      <c r="CC273" s="170"/>
      <c r="CD273" s="170"/>
      <c r="CE273" s="170"/>
      <c r="CF273" s="170"/>
      <c r="CG273" s="170"/>
      <c r="CH273" s="170"/>
      <c r="CI273" s="170"/>
      <c r="CJ273" s="170"/>
      <c r="CK273" s="170"/>
      <c r="CL273" s="170"/>
      <c r="CM273" s="170"/>
      <c r="CN273" s="170"/>
      <c r="CO273" s="170"/>
      <c r="CP273" s="170"/>
      <c r="CQ273" s="170"/>
      <c r="CR273" s="170"/>
      <c r="CS273" s="170"/>
      <c r="CT273" s="170"/>
      <c r="CU273" s="170"/>
      <c r="CV273" s="170"/>
      <c r="CW273" s="170"/>
      <c r="CX273" s="170"/>
      <c r="CY273" s="170"/>
      <c r="CZ273" s="170"/>
      <c r="DA273" s="170"/>
      <c r="DB273" s="170"/>
      <c r="DC273" s="170"/>
      <c r="DD273" s="170"/>
      <c r="DE273" s="170"/>
      <c r="DF273" s="170"/>
      <c r="DG273" s="170"/>
      <c r="DH273" s="170"/>
      <c r="DI273" s="170"/>
      <c r="DJ273" s="170"/>
      <c r="DK273" s="170"/>
      <c r="DL273" s="170"/>
      <c r="DM273" s="170"/>
      <c r="DN273" s="170"/>
      <c r="DO273" s="170"/>
      <c r="DP273" s="170"/>
      <c r="DQ273" s="170"/>
      <c r="DR273" s="170"/>
      <c r="DS273" s="170"/>
      <c r="DT273" s="170"/>
      <c r="DU273" s="170"/>
      <c r="DV273" s="170"/>
      <c r="DW273" s="170"/>
      <c r="DX273" s="170"/>
      <c r="DY273" s="170"/>
      <c r="DZ273" s="170"/>
      <c r="EA273" s="170"/>
      <c r="EB273" s="170"/>
      <c r="EC273" s="170"/>
      <c r="ED273" s="170"/>
      <c r="EE273" s="170"/>
      <c r="EF273" s="170"/>
      <c r="EG273" s="170"/>
      <c r="EH273" s="170"/>
      <c r="EI273" s="170"/>
      <c r="EJ273" s="170"/>
      <c r="EK273" s="170"/>
      <c r="EL273" s="170"/>
      <c r="EM273" s="170"/>
      <c r="EN273" s="170"/>
      <c r="EO273" s="170"/>
      <c r="EP273" s="170"/>
      <c r="EQ273" s="170"/>
      <c r="ER273" s="185"/>
      <c r="ES273" s="185"/>
      <c r="ET273" s="171"/>
    </row>
    <row r="274" spans="1:150" s="173" customFormat="1" x14ac:dyDescent="0.25">
      <c r="A274" s="169"/>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c r="BR274" s="170"/>
      <c r="BS274" s="170"/>
      <c r="BT274" s="170"/>
      <c r="BU274" s="170"/>
      <c r="BV274" s="170"/>
      <c r="BW274" s="170"/>
      <c r="BX274" s="170"/>
      <c r="BY274" s="170"/>
      <c r="BZ274" s="170"/>
      <c r="CA274" s="170"/>
      <c r="CB274" s="170"/>
      <c r="CC274" s="170"/>
      <c r="CD274" s="170"/>
      <c r="CE274" s="170"/>
      <c r="CF274" s="170"/>
      <c r="CG274" s="170"/>
      <c r="CH274" s="170"/>
      <c r="CI274" s="170"/>
      <c r="CJ274" s="170"/>
      <c r="CK274" s="170"/>
      <c r="CL274" s="170"/>
      <c r="CM274" s="170"/>
      <c r="CN274" s="170"/>
      <c r="CO274" s="170"/>
      <c r="CP274" s="170"/>
      <c r="CQ274" s="170"/>
      <c r="CR274" s="170"/>
      <c r="CS274" s="170"/>
      <c r="CT274" s="170"/>
      <c r="CU274" s="170"/>
      <c r="CV274" s="170"/>
      <c r="CW274" s="170"/>
      <c r="CX274" s="170"/>
      <c r="CY274" s="170"/>
      <c r="CZ274" s="170"/>
      <c r="DA274" s="170"/>
      <c r="DB274" s="170"/>
      <c r="DC274" s="170"/>
      <c r="DD274" s="170"/>
      <c r="DE274" s="170"/>
      <c r="DF274" s="170"/>
      <c r="DG274" s="170"/>
      <c r="DH274" s="170"/>
      <c r="DI274" s="170"/>
      <c r="DJ274" s="170"/>
      <c r="DK274" s="170"/>
      <c r="DL274" s="170"/>
      <c r="DM274" s="170"/>
      <c r="DN274" s="170"/>
      <c r="DO274" s="170"/>
      <c r="DP274" s="170"/>
      <c r="DQ274" s="170"/>
      <c r="DR274" s="170"/>
      <c r="DS274" s="170"/>
      <c r="DT274" s="170"/>
      <c r="DU274" s="170"/>
      <c r="DV274" s="170"/>
      <c r="DW274" s="170"/>
      <c r="DX274" s="170"/>
      <c r="DY274" s="170"/>
      <c r="DZ274" s="170"/>
      <c r="EA274" s="170"/>
      <c r="EB274" s="170"/>
      <c r="EC274" s="170"/>
      <c r="ED274" s="170"/>
      <c r="EE274" s="170"/>
      <c r="EF274" s="170"/>
      <c r="EG274" s="170"/>
      <c r="EH274" s="170"/>
      <c r="EI274" s="170"/>
      <c r="EJ274" s="170"/>
      <c r="EK274" s="170"/>
      <c r="EL274" s="170"/>
      <c r="EM274" s="170"/>
      <c r="EN274" s="170"/>
      <c r="EO274" s="170"/>
      <c r="EP274" s="170"/>
      <c r="EQ274" s="170"/>
      <c r="ER274" s="185"/>
      <c r="ES274" s="185"/>
      <c r="ET274" s="171"/>
    </row>
    <row r="275" spans="1:150" s="173" customFormat="1" x14ac:dyDescent="0.25">
      <c r="A275" s="169"/>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c r="BR275" s="170"/>
      <c r="BS275" s="170"/>
      <c r="BT275" s="170"/>
      <c r="BU275" s="170"/>
      <c r="BV275" s="170"/>
      <c r="BW275" s="170"/>
      <c r="BX275" s="170"/>
      <c r="BY275" s="170"/>
      <c r="BZ275" s="170"/>
      <c r="CA275" s="170"/>
      <c r="CB275" s="170"/>
      <c r="CC275" s="170"/>
      <c r="CD275" s="170"/>
      <c r="CE275" s="170"/>
      <c r="CF275" s="170"/>
      <c r="CG275" s="170"/>
      <c r="CH275" s="170"/>
      <c r="CI275" s="170"/>
      <c r="CJ275" s="170"/>
      <c r="CK275" s="170"/>
      <c r="CL275" s="170"/>
      <c r="CM275" s="170"/>
      <c r="CN275" s="170"/>
      <c r="CO275" s="170"/>
      <c r="CP275" s="170"/>
      <c r="CQ275" s="170"/>
      <c r="CR275" s="170"/>
      <c r="CS275" s="170"/>
      <c r="CT275" s="170"/>
      <c r="CU275" s="170"/>
      <c r="CV275" s="170"/>
      <c r="CW275" s="170"/>
      <c r="CX275" s="170"/>
      <c r="CY275" s="170"/>
      <c r="CZ275" s="170"/>
      <c r="DA275" s="170"/>
      <c r="DB275" s="170"/>
      <c r="DC275" s="170"/>
      <c r="DD275" s="170"/>
      <c r="DE275" s="170"/>
      <c r="DF275" s="170"/>
      <c r="DG275" s="170"/>
      <c r="DH275" s="170"/>
      <c r="DI275" s="170"/>
      <c r="DJ275" s="170"/>
      <c r="DK275" s="170"/>
      <c r="DL275" s="170"/>
      <c r="DM275" s="170"/>
      <c r="DN275" s="170"/>
      <c r="DO275" s="170"/>
      <c r="DP275" s="170"/>
      <c r="DQ275" s="170"/>
      <c r="DR275" s="170"/>
      <c r="DS275" s="170"/>
      <c r="DT275" s="170"/>
      <c r="DU275" s="170"/>
      <c r="DV275" s="170"/>
      <c r="DW275" s="170"/>
      <c r="DX275" s="170"/>
      <c r="DY275" s="170"/>
      <c r="DZ275" s="170"/>
      <c r="EA275" s="170"/>
      <c r="EB275" s="170"/>
      <c r="EC275" s="170"/>
      <c r="ED275" s="170"/>
      <c r="EE275" s="170"/>
      <c r="EF275" s="170"/>
      <c r="EG275" s="170"/>
      <c r="EH275" s="170"/>
      <c r="EI275" s="170"/>
      <c r="EJ275" s="170"/>
      <c r="EK275" s="170"/>
      <c r="EL275" s="170"/>
      <c r="EM275" s="170"/>
      <c r="EN275" s="170"/>
      <c r="EO275" s="170"/>
      <c r="EP275" s="170"/>
      <c r="EQ275" s="170"/>
      <c r="ER275" s="185"/>
      <c r="ES275" s="185"/>
      <c r="ET275" s="171"/>
    </row>
    <row r="276" spans="1:150" s="173" customFormat="1" x14ac:dyDescent="0.25">
      <c r="A276" s="169"/>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c r="BR276" s="170"/>
      <c r="BS276" s="170"/>
      <c r="BT276" s="170"/>
      <c r="BU276" s="170"/>
      <c r="BV276" s="170"/>
      <c r="BW276" s="170"/>
      <c r="BX276" s="170"/>
      <c r="BY276" s="170"/>
      <c r="BZ276" s="170"/>
      <c r="CA276" s="170"/>
      <c r="CB276" s="170"/>
      <c r="CC276" s="170"/>
      <c r="CD276" s="170"/>
      <c r="CE276" s="170"/>
      <c r="CF276" s="170"/>
      <c r="CG276" s="170"/>
      <c r="CH276" s="170"/>
      <c r="CI276" s="170"/>
      <c r="CJ276" s="170"/>
      <c r="CK276" s="170"/>
      <c r="CL276" s="170"/>
      <c r="CM276" s="170"/>
      <c r="CN276" s="170"/>
      <c r="CO276" s="170"/>
      <c r="CP276" s="170"/>
      <c r="CQ276" s="170"/>
      <c r="CR276" s="170"/>
      <c r="CS276" s="170"/>
      <c r="CT276" s="170"/>
      <c r="CU276" s="170"/>
      <c r="CV276" s="170"/>
      <c r="CW276" s="170"/>
      <c r="CX276" s="170"/>
      <c r="CY276" s="170"/>
      <c r="CZ276" s="170"/>
      <c r="DA276" s="170"/>
      <c r="DB276" s="170"/>
      <c r="DC276" s="170"/>
      <c r="DD276" s="170"/>
      <c r="DE276" s="170"/>
      <c r="DF276" s="170"/>
      <c r="DG276" s="170"/>
      <c r="DH276" s="170"/>
      <c r="DI276" s="170"/>
      <c r="DJ276" s="170"/>
      <c r="DK276" s="170"/>
      <c r="DL276" s="170"/>
      <c r="DM276" s="170"/>
      <c r="DN276" s="170"/>
      <c r="DO276" s="170"/>
      <c r="DP276" s="170"/>
      <c r="DQ276" s="170"/>
      <c r="DR276" s="170"/>
      <c r="DS276" s="170"/>
      <c r="DT276" s="170"/>
      <c r="DU276" s="170"/>
      <c r="DV276" s="170"/>
      <c r="DW276" s="170"/>
      <c r="DX276" s="170"/>
      <c r="DY276" s="170"/>
      <c r="DZ276" s="170"/>
      <c r="EA276" s="170"/>
      <c r="EB276" s="170"/>
      <c r="EC276" s="170"/>
      <c r="ED276" s="170"/>
      <c r="EE276" s="170"/>
      <c r="EF276" s="170"/>
      <c r="EG276" s="170"/>
      <c r="EH276" s="170"/>
      <c r="EI276" s="170"/>
      <c r="EJ276" s="170"/>
      <c r="EK276" s="170"/>
      <c r="EL276" s="170"/>
      <c r="EM276" s="170"/>
      <c r="EN276" s="170"/>
      <c r="EO276" s="170"/>
      <c r="EP276" s="170"/>
      <c r="EQ276" s="170"/>
      <c r="ER276" s="185"/>
      <c r="ES276" s="185"/>
      <c r="ET276" s="171"/>
    </row>
    <row r="277" spans="1:150" s="173" customFormat="1" x14ac:dyDescent="0.25">
      <c r="A277" s="169"/>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c r="BR277" s="170"/>
      <c r="BS277" s="170"/>
      <c r="BT277" s="170"/>
      <c r="BU277" s="170"/>
      <c r="BV277" s="170"/>
      <c r="BW277" s="170"/>
      <c r="BX277" s="170"/>
      <c r="BY277" s="170"/>
      <c r="BZ277" s="170"/>
      <c r="CA277" s="170"/>
      <c r="CB277" s="170"/>
      <c r="CC277" s="170"/>
      <c r="CD277" s="170"/>
      <c r="CE277" s="170"/>
      <c r="CF277" s="170"/>
      <c r="CG277" s="170"/>
      <c r="CH277" s="170"/>
      <c r="CI277" s="170"/>
      <c r="CJ277" s="170"/>
      <c r="CK277" s="170"/>
      <c r="CL277" s="170"/>
      <c r="CM277" s="170"/>
      <c r="CN277" s="170"/>
      <c r="CO277" s="170"/>
      <c r="CP277" s="170"/>
      <c r="CQ277" s="170"/>
      <c r="CR277" s="170"/>
      <c r="CS277" s="170"/>
      <c r="CT277" s="170"/>
      <c r="CU277" s="170"/>
      <c r="CV277" s="170"/>
      <c r="CW277" s="170"/>
      <c r="CX277" s="170"/>
      <c r="CY277" s="170"/>
      <c r="CZ277" s="170"/>
      <c r="DA277" s="170"/>
      <c r="DB277" s="170"/>
      <c r="DC277" s="170"/>
      <c r="DD277" s="170"/>
      <c r="DE277" s="170"/>
      <c r="DF277" s="170"/>
      <c r="DG277" s="170"/>
      <c r="DH277" s="170"/>
      <c r="DI277" s="170"/>
      <c r="DJ277" s="170"/>
      <c r="DK277" s="170"/>
      <c r="DL277" s="170"/>
      <c r="DM277" s="170"/>
      <c r="DN277" s="170"/>
      <c r="DO277" s="170"/>
      <c r="DP277" s="170"/>
      <c r="DQ277" s="170"/>
      <c r="DR277" s="170"/>
      <c r="DS277" s="170"/>
      <c r="DT277" s="170"/>
      <c r="DU277" s="170"/>
      <c r="DV277" s="170"/>
      <c r="DW277" s="170"/>
      <c r="DX277" s="170"/>
      <c r="DY277" s="170"/>
      <c r="DZ277" s="170"/>
      <c r="EA277" s="170"/>
      <c r="EB277" s="170"/>
      <c r="EC277" s="170"/>
      <c r="ED277" s="170"/>
      <c r="EE277" s="170"/>
      <c r="EF277" s="170"/>
      <c r="EG277" s="170"/>
      <c r="EH277" s="170"/>
      <c r="EI277" s="170"/>
      <c r="EJ277" s="170"/>
      <c r="EK277" s="170"/>
      <c r="EL277" s="170"/>
      <c r="EM277" s="170"/>
      <c r="EN277" s="170"/>
      <c r="EO277" s="170"/>
      <c r="EP277" s="170"/>
      <c r="EQ277" s="170"/>
      <c r="ER277" s="185"/>
      <c r="ES277" s="185"/>
      <c r="ET277" s="171"/>
    </row>
    <row r="278" spans="1:150" s="173" customFormat="1" x14ac:dyDescent="0.25">
      <c r="A278" s="169"/>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c r="BR278" s="170"/>
      <c r="BS278" s="170"/>
      <c r="BT278" s="170"/>
      <c r="BU278" s="170"/>
      <c r="BV278" s="170"/>
      <c r="BW278" s="170"/>
      <c r="BX278" s="170"/>
      <c r="BY278" s="170"/>
      <c r="BZ278" s="170"/>
      <c r="CA278" s="170"/>
      <c r="CB278" s="170"/>
      <c r="CC278" s="170"/>
      <c r="CD278" s="170"/>
      <c r="CE278" s="170"/>
      <c r="CF278" s="170"/>
      <c r="CG278" s="170"/>
      <c r="CH278" s="170"/>
      <c r="CI278" s="170"/>
      <c r="CJ278" s="170"/>
      <c r="CK278" s="170"/>
      <c r="CL278" s="170"/>
      <c r="CM278" s="170"/>
      <c r="CN278" s="170"/>
      <c r="CO278" s="170"/>
      <c r="CP278" s="170"/>
      <c r="CQ278" s="170"/>
      <c r="CR278" s="170"/>
      <c r="CS278" s="170"/>
      <c r="CT278" s="170"/>
      <c r="CU278" s="170"/>
      <c r="CV278" s="170"/>
      <c r="CW278" s="170"/>
      <c r="CX278" s="170"/>
      <c r="CY278" s="170"/>
      <c r="CZ278" s="170"/>
      <c r="DA278" s="170"/>
      <c r="DB278" s="170"/>
      <c r="DC278" s="170"/>
      <c r="DD278" s="170"/>
      <c r="DE278" s="170"/>
      <c r="DF278" s="170"/>
      <c r="DG278" s="170"/>
      <c r="DH278" s="170"/>
      <c r="DI278" s="170"/>
      <c r="DJ278" s="170"/>
      <c r="DK278" s="170"/>
      <c r="DL278" s="170"/>
      <c r="DM278" s="170"/>
      <c r="DN278" s="170"/>
      <c r="DO278" s="170"/>
      <c r="DP278" s="170"/>
      <c r="DQ278" s="170"/>
      <c r="DR278" s="170"/>
      <c r="DS278" s="170"/>
      <c r="DT278" s="170"/>
      <c r="DU278" s="170"/>
      <c r="DV278" s="170"/>
      <c r="DW278" s="170"/>
      <c r="DX278" s="170"/>
      <c r="DY278" s="170"/>
      <c r="DZ278" s="170"/>
      <c r="EA278" s="170"/>
      <c r="EB278" s="170"/>
      <c r="EC278" s="170"/>
      <c r="ED278" s="170"/>
      <c r="EE278" s="170"/>
      <c r="EF278" s="170"/>
      <c r="EG278" s="170"/>
      <c r="EH278" s="170"/>
      <c r="EI278" s="170"/>
      <c r="EJ278" s="170"/>
      <c r="EK278" s="170"/>
      <c r="EL278" s="170"/>
      <c r="EM278" s="170"/>
      <c r="EN278" s="170"/>
      <c r="EO278" s="170"/>
      <c r="EP278" s="170"/>
      <c r="EQ278" s="170"/>
      <c r="ER278" s="185"/>
      <c r="ES278" s="185"/>
      <c r="ET278" s="171"/>
    </row>
    <row r="279" spans="1:150" s="173" customFormat="1" x14ac:dyDescent="0.25">
      <c r="A279" s="169"/>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c r="BR279" s="170"/>
      <c r="BS279" s="170"/>
      <c r="BT279" s="170"/>
      <c r="BU279" s="170"/>
      <c r="BV279" s="170"/>
      <c r="BW279" s="170"/>
      <c r="BX279" s="170"/>
      <c r="BY279" s="170"/>
      <c r="BZ279" s="170"/>
      <c r="CA279" s="170"/>
      <c r="CB279" s="170"/>
      <c r="CC279" s="170"/>
      <c r="CD279" s="170"/>
      <c r="CE279" s="170"/>
      <c r="CF279" s="170"/>
      <c r="CG279" s="170"/>
      <c r="CH279" s="170"/>
      <c r="CI279" s="170"/>
      <c r="CJ279" s="170"/>
      <c r="CK279" s="170"/>
      <c r="CL279" s="170"/>
      <c r="CM279" s="170"/>
      <c r="CN279" s="170"/>
      <c r="CO279" s="170"/>
      <c r="CP279" s="170"/>
      <c r="CQ279" s="170"/>
      <c r="CR279" s="170"/>
      <c r="CS279" s="170"/>
      <c r="CT279" s="170"/>
      <c r="CU279" s="170"/>
      <c r="CV279" s="170"/>
      <c r="CW279" s="170"/>
      <c r="CX279" s="170"/>
      <c r="CY279" s="170"/>
      <c r="CZ279" s="170"/>
      <c r="DA279" s="170"/>
      <c r="DB279" s="170"/>
      <c r="DC279" s="170"/>
      <c r="DD279" s="170"/>
      <c r="DE279" s="170"/>
      <c r="DF279" s="170"/>
      <c r="DG279" s="170"/>
      <c r="DH279" s="170"/>
      <c r="DI279" s="170"/>
      <c r="DJ279" s="170"/>
      <c r="DK279" s="170"/>
      <c r="DL279" s="170"/>
      <c r="DM279" s="170"/>
      <c r="DN279" s="170"/>
      <c r="DO279" s="170"/>
      <c r="DP279" s="170"/>
      <c r="DQ279" s="170"/>
      <c r="DR279" s="170"/>
      <c r="DS279" s="170"/>
      <c r="DT279" s="170"/>
      <c r="DU279" s="170"/>
      <c r="DV279" s="170"/>
      <c r="DW279" s="170"/>
      <c r="DX279" s="170"/>
      <c r="DY279" s="170"/>
      <c r="DZ279" s="170"/>
      <c r="EA279" s="170"/>
      <c r="EB279" s="170"/>
      <c r="EC279" s="170"/>
      <c r="ED279" s="170"/>
      <c r="EE279" s="170"/>
      <c r="EF279" s="170"/>
      <c r="EG279" s="170"/>
      <c r="EH279" s="170"/>
      <c r="EI279" s="170"/>
      <c r="EJ279" s="170"/>
      <c r="EK279" s="170"/>
      <c r="EL279" s="170"/>
      <c r="EM279" s="170"/>
      <c r="EN279" s="170"/>
      <c r="EO279" s="170"/>
      <c r="EP279" s="170"/>
      <c r="EQ279" s="170"/>
      <c r="ER279" s="185"/>
      <c r="ES279" s="185"/>
      <c r="ET279" s="171"/>
    </row>
    <row r="280" spans="1:150" s="173" customFormat="1" x14ac:dyDescent="0.25">
      <c r="A280" s="169"/>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c r="BR280" s="170"/>
      <c r="BS280" s="170"/>
      <c r="BT280" s="170"/>
      <c r="BU280" s="170"/>
      <c r="BV280" s="170"/>
      <c r="BW280" s="170"/>
      <c r="BX280" s="170"/>
      <c r="BY280" s="170"/>
      <c r="BZ280" s="170"/>
      <c r="CA280" s="170"/>
      <c r="CB280" s="170"/>
      <c r="CC280" s="170"/>
      <c r="CD280" s="170"/>
      <c r="CE280" s="170"/>
      <c r="CF280" s="170"/>
      <c r="CG280" s="170"/>
      <c r="CH280" s="170"/>
      <c r="CI280" s="170"/>
      <c r="CJ280" s="170"/>
      <c r="CK280" s="170"/>
      <c r="CL280" s="170"/>
      <c r="CM280" s="170"/>
      <c r="CN280" s="170"/>
      <c r="CO280" s="170"/>
      <c r="CP280" s="170"/>
      <c r="CQ280" s="170"/>
      <c r="CR280" s="170"/>
      <c r="CS280" s="170"/>
      <c r="CT280" s="170"/>
      <c r="CU280" s="170"/>
      <c r="CV280" s="170"/>
      <c r="CW280" s="170"/>
      <c r="CX280" s="170"/>
      <c r="CY280" s="170"/>
      <c r="CZ280" s="170"/>
      <c r="DA280" s="170"/>
      <c r="DB280" s="170"/>
      <c r="DC280" s="170"/>
      <c r="DD280" s="170"/>
      <c r="DE280" s="170"/>
      <c r="DF280" s="170"/>
      <c r="DG280" s="170"/>
      <c r="DH280" s="170"/>
      <c r="DI280" s="170"/>
      <c r="DJ280" s="170"/>
      <c r="DK280" s="170"/>
      <c r="DL280" s="170"/>
      <c r="DM280" s="170"/>
      <c r="DN280" s="170"/>
      <c r="DO280" s="170"/>
      <c r="DP280" s="170"/>
      <c r="DQ280" s="170"/>
      <c r="DR280" s="170"/>
      <c r="DS280" s="170"/>
      <c r="DT280" s="170"/>
      <c r="DU280" s="170"/>
      <c r="DV280" s="170"/>
      <c r="DW280" s="170"/>
      <c r="DX280" s="170"/>
      <c r="DY280" s="170"/>
      <c r="DZ280" s="170"/>
      <c r="EA280" s="170"/>
      <c r="EB280" s="170"/>
      <c r="EC280" s="170"/>
      <c r="ED280" s="170"/>
      <c r="EE280" s="170"/>
      <c r="EF280" s="170"/>
      <c r="EG280" s="170"/>
      <c r="EH280" s="170"/>
      <c r="EI280" s="170"/>
      <c r="EJ280" s="170"/>
      <c r="EK280" s="170"/>
      <c r="EL280" s="170"/>
      <c r="EM280" s="170"/>
      <c r="EN280" s="170"/>
      <c r="EO280" s="170"/>
      <c r="EP280" s="170"/>
      <c r="EQ280" s="170"/>
      <c r="ER280" s="185"/>
      <c r="ES280" s="185"/>
      <c r="ET280" s="171"/>
    </row>
    <row r="281" spans="1:150" s="173" customFormat="1" x14ac:dyDescent="0.25">
      <c r="A281" s="169"/>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c r="BR281" s="170"/>
      <c r="BS281" s="170"/>
      <c r="BT281" s="170"/>
      <c r="BU281" s="170"/>
      <c r="BV281" s="170"/>
      <c r="BW281" s="170"/>
      <c r="BX281" s="170"/>
      <c r="BY281" s="170"/>
      <c r="BZ281" s="170"/>
      <c r="CA281" s="170"/>
      <c r="CB281" s="170"/>
      <c r="CC281" s="170"/>
      <c r="CD281" s="170"/>
      <c r="CE281" s="170"/>
      <c r="CF281" s="170"/>
      <c r="CG281" s="170"/>
      <c r="CH281" s="170"/>
      <c r="CI281" s="170"/>
      <c r="CJ281" s="170"/>
      <c r="CK281" s="170"/>
      <c r="CL281" s="170"/>
      <c r="CM281" s="170"/>
      <c r="CN281" s="170"/>
      <c r="CO281" s="170"/>
      <c r="CP281" s="170"/>
      <c r="CQ281" s="170"/>
      <c r="CR281" s="170"/>
      <c r="CS281" s="170"/>
      <c r="CT281" s="170"/>
      <c r="CU281" s="170"/>
      <c r="CV281" s="170"/>
      <c r="CW281" s="170"/>
      <c r="CX281" s="170"/>
      <c r="CY281" s="170"/>
      <c r="CZ281" s="170"/>
      <c r="DA281" s="170"/>
      <c r="DB281" s="170"/>
      <c r="DC281" s="170"/>
      <c r="DD281" s="170"/>
      <c r="DE281" s="170"/>
      <c r="DF281" s="170"/>
      <c r="DG281" s="170"/>
      <c r="DH281" s="170"/>
      <c r="DI281" s="170"/>
      <c r="DJ281" s="170"/>
      <c r="DK281" s="170"/>
      <c r="DL281" s="170"/>
      <c r="DM281" s="170"/>
      <c r="DN281" s="170"/>
      <c r="DO281" s="170"/>
      <c r="DP281" s="170"/>
      <c r="DQ281" s="170"/>
      <c r="DR281" s="170"/>
      <c r="DS281" s="170"/>
      <c r="DT281" s="170"/>
      <c r="DU281" s="170"/>
      <c r="DV281" s="170"/>
      <c r="DW281" s="170"/>
      <c r="DX281" s="170"/>
      <c r="DY281" s="170"/>
      <c r="DZ281" s="170"/>
      <c r="EA281" s="170"/>
      <c r="EB281" s="170"/>
      <c r="EC281" s="170"/>
      <c r="ED281" s="170"/>
      <c r="EE281" s="170"/>
      <c r="EF281" s="170"/>
      <c r="EG281" s="170"/>
      <c r="EH281" s="170"/>
      <c r="EI281" s="170"/>
      <c r="EJ281" s="170"/>
      <c r="EK281" s="170"/>
      <c r="EL281" s="170"/>
      <c r="EM281" s="170"/>
      <c r="EN281" s="170"/>
      <c r="EO281" s="170"/>
      <c r="EP281" s="170"/>
      <c r="EQ281" s="170"/>
      <c r="ER281" s="185"/>
      <c r="ES281" s="185"/>
      <c r="ET281" s="171"/>
    </row>
    <row r="282" spans="1:150" s="173" customFormat="1" x14ac:dyDescent="0.25">
      <c r="A282" s="169"/>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c r="BR282" s="170"/>
      <c r="BS282" s="170"/>
      <c r="BT282" s="170"/>
      <c r="BU282" s="170"/>
      <c r="BV282" s="170"/>
      <c r="BW282" s="170"/>
      <c r="BX282" s="170"/>
      <c r="BY282" s="170"/>
      <c r="BZ282" s="170"/>
      <c r="CA282" s="170"/>
      <c r="CB282" s="170"/>
      <c r="CC282" s="170"/>
      <c r="CD282" s="170"/>
      <c r="CE282" s="170"/>
      <c r="CF282" s="170"/>
      <c r="CG282" s="170"/>
      <c r="CH282" s="170"/>
      <c r="CI282" s="170"/>
      <c r="CJ282" s="170"/>
      <c r="CK282" s="170"/>
      <c r="CL282" s="170"/>
      <c r="CM282" s="170"/>
      <c r="CN282" s="170"/>
      <c r="CO282" s="170"/>
      <c r="CP282" s="170"/>
      <c r="CQ282" s="170"/>
      <c r="CR282" s="170"/>
      <c r="CS282" s="170"/>
      <c r="CT282" s="170"/>
      <c r="CU282" s="170"/>
      <c r="CV282" s="170"/>
      <c r="CW282" s="170"/>
      <c r="CX282" s="170"/>
      <c r="CY282" s="170"/>
      <c r="CZ282" s="170"/>
      <c r="DA282" s="170"/>
      <c r="DB282" s="170"/>
      <c r="DC282" s="170"/>
      <c r="DD282" s="170"/>
      <c r="DE282" s="170"/>
      <c r="DF282" s="170"/>
      <c r="DG282" s="170"/>
      <c r="DH282" s="170"/>
      <c r="DI282" s="170"/>
      <c r="DJ282" s="170"/>
      <c r="DK282" s="170"/>
      <c r="DL282" s="170"/>
      <c r="DM282" s="170"/>
      <c r="DN282" s="170"/>
      <c r="DO282" s="170"/>
      <c r="DP282" s="170"/>
      <c r="DQ282" s="170"/>
      <c r="DR282" s="170"/>
      <c r="DS282" s="170"/>
      <c r="DT282" s="170"/>
      <c r="DU282" s="170"/>
      <c r="DV282" s="170"/>
      <c r="DW282" s="170"/>
      <c r="DX282" s="170"/>
      <c r="DY282" s="170"/>
      <c r="DZ282" s="170"/>
      <c r="EA282" s="170"/>
      <c r="EB282" s="170"/>
      <c r="EC282" s="170"/>
      <c r="ED282" s="170"/>
      <c r="EE282" s="170"/>
      <c r="EF282" s="170"/>
      <c r="EG282" s="170"/>
      <c r="EH282" s="170"/>
      <c r="EI282" s="170"/>
      <c r="EJ282" s="170"/>
      <c r="EK282" s="170"/>
      <c r="EL282" s="170"/>
      <c r="EM282" s="170"/>
      <c r="EN282" s="170"/>
      <c r="EO282" s="170"/>
      <c r="EP282" s="170"/>
      <c r="EQ282" s="170"/>
      <c r="ER282" s="185"/>
      <c r="ES282" s="185"/>
      <c r="ET282" s="171"/>
    </row>
    <row r="283" spans="1:150" s="173" customFormat="1" x14ac:dyDescent="0.25">
      <c r="A283" s="169"/>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c r="BR283" s="170"/>
      <c r="BS283" s="170"/>
      <c r="BT283" s="170"/>
      <c r="BU283" s="170"/>
      <c r="BV283" s="170"/>
      <c r="BW283" s="170"/>
      <c r="BX283" s="170"/>
      <c r="BY283" s="170"/>
      <c r="BZ283" s="170"/>
      <c r="CA283" s="170"/>
      <c r="CB283" s="170"/>
      <c r="CC283" s="170"/>
      <c r="CD283" s="170"/>
      <c r="CE283" s="170"/>
      <c r="CF283" s="170"/>
      <c r="CG283" s="170"/>
      <c r="CH283" s="170"/>
      <c r="CI283" s="170"/>
      <c r="CJ283" s="170"/>
      <c r="CK283" s="170"/>
      <c r="CL283" s="170"/>
      <c r="CM283" s="170"/>
      <c r="CN283" s="170"/>
      <c r="CO283" s="170"/>
      <c r="CP283" s="170"/>
      <c r="CQ283" s="170"/>
      <c r="CR283" s="170"/>
      <c r="CS283" s="170"/>
      <c r="CT283" s="170"/>
      <c r="CU283" s="170"/>
      <c r="CV283" s="170"/>
      <c r="CW283" s="170"/>
      <c r="CX283" s="170"/>
      <c r="CY283" s="170"/>
      <c r="CZ283" s="170"/>
      <c r="DA283" s="170"/>
      <c r="DB283" s="170"/>
      <c r="DC283" s="170"/>
      <c r="DD283" s="170"/>
      <c r="DE283" s="170"/>
      <c r="DF283" s="170"/>
      <c r="DG283" s="170"/>
      <c r="DH283" s="170"/>
      <c r="DI283" s="170"/>
      <c r="DJ283" s="170"/>
      <c r="DK283" s="170"/>
      <c r="DL283" s="170"/>
      <c r="DM283" s="170"/>
      <c r="DN283" s="170"/>
      <c r="DO283" s="170"/>
      <c r="DP283" s="170"/>
      <c r="DQ283" s="170"/>
      <c r="DR283" s="170"/>
      <c r="DS283" s="170"/>
      <c r="DT283" s="170"/>
      <c r="DU283" s="170"/>
      <c r="DV283" s="170"/>
      <c r="DW283" s="170"/>
      <c r="DX283" s="170"/>
      <c r="DY283" s="170"/>
      <c r="DZ283" s="170"/>
      <c r="EA283" s="170"/>
      <c r="EB283" s="170"/>
      <c r="EC283" s="170"/>
      <c r="ED283" s="170"/>
      <c r="EE283" s="170"/>
      <c r="EF283" s="170"/>
      <c r="EG283" s="170"/>
      <c r="EH283" s="170"/>
      <c r="EI283" s="170"/>
      <c r="EJ283" s="170"/>
      <c r="EK283" s="170"/>
      <c r="EL283" s="170"/>
      <c r="EM283" s="170"/>
      <c r="EN283" s="170"/>
      <c r="EO283" s="170"/>
      <c r="EP283" s="170"/>
      <c r="EQ283" s="170"/>
      <c r="ER283" s="185"/>
      <c r="ES283" s="185"/>
      <c r="ET283" s="171"/>
    </row>
    <row r="284" spans="1:150" s="173" customFormat="1" x14ac:dyDescent="0.25">
      <c r="A284" s="169"/>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170"/>
      <c r="BJ284" s="170"/>
      <c r="BK284" s="170"/>
      <c r="BL284" s="170"/>
      <c r="BM284" s="170"/>
      <c r="BN284" s="170"/>
      <c r="BO284" s="170"/>
      <c r="BP284" s="170"/>
      <c r="BQ284" s="170"/>
      <c r="BR284" s="170"/>
      <c r="BS284" s="170"/>
      <c r="BT284" s="170"/>
      <c r="BU284" s="170"/>
      <c r="BV284" s="170"/>
      <c r="BW284" s="170"/>
      <c r="BX284" s="170"/>
      <c r="BY284" s="170"/>
      <c r="BZ284" s="170"/>
      <c r="CA284" s="170"/>
      <c r="CB284" s="170"/>
      <c r="CC284" s="170"/>
      <c r="CD284" s="170"/>
      <c r="CE284" s="170"/>
      <c r="CF284" s="170"/>
      <c r="CG284" s="170"/>
      <c r="CH284" s="170"/>
      <c r="CI284" s="170"/>
      <c r="CJ284" s="170"/>
      <c r="CK284" s="170"/>
      <c r="CL284" s="170"/>
      <c r="CM284" s="170"/>
      <c r="CN284" s="170"/>
      <c r="CO284" s="170"/>
      <c r="CP284" s="170"/>
      <c r="CQ284" s="170"/>
      <c r="CR284" s="170"/>
      <c r="CS284" s="170"/>
      <c r="CT284" s="170"/>
      <c r="CU284" s="170"/>
      <c r="CV284" s="170"/>
      <c r="CW284" s="170"/>
      <c r="CX284" s="170"/>
      <c r="CY284" s="170"/>
      <c r="CZ284" s="170"/>
      <c r="DA284" s="170"/>
      <c r="DB284" s="170"/>
      <c r="DC284" s="170"/>
      <c r="DD284" s="170"/>
      <c r="DE284" s="170"/>
      <c r="DF284" s="170"/>
      <c r="DG284" s="170"/>
      <c r="DH284" s="170"/>
      <c r="DI284" s="170"/>
      <c r="DJ284" s="170"/>
      <c r="DK284" s="170"/>
      <c r="DL284" s="170"/>
      <c r="DM284" s="170"/>
      <c r="DN284" s="170"/>
      <c r="DO284" s="170"/>
      <c r="DP284" s="170"/>
      <c r="DQ284" s="170"/>
      <c r="DR284" s="170"/>
      <c r="DS284" s="170"/>
      <c r="DT284" s="170"/>
      <c r="DU284" s="170"/>
      <c r="DV284" s="170"/>
      <c r="DW284" s="170"/>
      <c r="DX284" s="170"/>
      <c r="DY284" s="170"/>
      <c r="DZ284" s="170"/>
      <c r="EA284" s="170"/>
      <c r="EB284" s="170"/>
      <c r="EC284" s="170"/>
      <c r="ED284" s="170"/>
      <c r="EE284" s="170"/>
      <c r="EF284" s="170"/>
      <c r="EG284" s="170"/>
      <c r="EH284" s="170"/>
      <c r="EI284" s="170"/>
      <c r="EJ284" s="170"/>
      <c r="EK284" s="170"/>
      <c r="EL284" s="170"/>
      <c r="EM284" s="170"/>
      <c r="EN284" s="170"/>
      <c r="EO284" s="170"/>
      <c r="EP284" s="170"/>
      <c r="EQ284" s="170"/>
      <c r="ER284" s="185"/>
      <c r="ES284" s="185"/>
      <c r="ET284" s="171"/>
    </row>
    <row r="285" spans="1:150" s="173" customFormat="1" x14ac:dyDescent="0.25">
      <c r="A285" s="169"/>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170"/>
      <c r="BJ285" s="170"/>
      <c r="BK285" s="170"/>
      <c r="BL285" s="170"/>
      <c r="BM285" s="170"/>
      <c r="BN285" s="170"/>
      <c r="BO285" s="170"/>
      <c r="BP285" s="170"/>
      <c r="BQ285" s="170"/>
      <c r="BR285" s="170"/>
      <c r="BS285" s="170"/>
      <c r="BT285" s="170"/>
      <c r="BU285" s="170"/>
      <c r="BV285" s="170"/>
      <c r="BW285" s="170"/>
      <c r="BX285" s="170"/>
      <c r="BY285" s="170"/>
      <c r="BZ285" s="170"/>
      <c r="CA285" s="170"/>
      <c r="CB285" s="170"/>
      <c r="CC285" s="170"/>
      <c r="CD285" s="170"/>
      <c r="CE285" s="170"/>
      <c r="CF285" s="170"/>
      <c r="CG285" s="170"/>
      <c r="CH285" s="170"/>
      <c r="CI285" s="170"/>
      <c r="CJ285" s="170"/>
      <c r="CK285" s="170"/>
      <c r="CL285" s="170"/>
      <c r="CM285" s="170"/>
      <c r="CN285" s="170"/>
      <c r="CO285" s="170"/>
      <c r="CP285" s="170"/>
      <c r="CQ285" s="170"/>
      <c r="CR285" s="170"/>
      <c r="CS285" s="170"/>
      <c r="CT285" s="170"/>
      <c r="CU285" s="170"/>
      <c r="CV285" s="170"/>
      <c r="CW285" s="170"/>
      <c r="CX285" s="170"/>
      <c r="CY285" s="170"/>
      <c r="CZ285" s="170"/>
      <c r="DA285" s="170"/>
      <c r="DB285" s="170"/>
      <c r="DC285" s="170"/>
      <c r="DD285" s="170"/>
      <c r="DE285" s="170"/>
      <c r="DF285" s="170"/>
      <c r="DG285" s="170"/>
      <c r="DH285" s="170"/>
      <c r="DI285" s="170"/>
      <c r="DJ285" s="170"/>
      <c r="DK285" s="170"/>
      <c r="DL285" s="170"/>
      <c r="DM285" s="170"/>
      <c r="DN285" s="170"/>
      <c r="DO285" s="170"/>
      <c r="DP285" s="170"/>
      <c r="DQ285" s="170"/>
      <c r="DR285" s="170"/>
      <c r="DS285" s="170"/>
      <c r="DT285" s="170"/>
      <c r="DU285" s="170"/>
      <c r="DV285" s="170"/>
      <c r="DW285" s="170"/>
      <c r="DX285" s="170"/>
      <c r="DY285" s="170"/>
      <c r="DZ285" s="170"/>
      <c r="EA285" s="170"/>
      <c r="EB285" s="170"/>
      <c r="EC285" s="170"/>
      <c r="ED285" s="170"/>
      <c r="EE285" s="170"/>
      <c r="EF285" s="170"/>
      <c r="EG285" s="170"/>
      <c r="EH285" s="170"/>
      <c r="EI285" s="170"/>
      <c r="EJ285" s="170"/>
      <c r="EK285" s="170"/>
      <c r="EL285" s="170"/>
      <c r="EM285" s="170"/>
      <c r="EN285" s="170"/>
      <c r="EO285" s="170"/>
      <c r="EP285" s="170"/>
      <c r="EQ285" s="170"/>
      <c r="ER285" s="185"/>
      <c r="ES285" s="185"/>
      <c r="ET285" s="171"/>
    </row>
    <row r="286" spans="1:150" s="173" customFormat="1" x14ac:dyDescent="0.25">
      <c r="A286" s="169"/>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170"/>
      <c r="BJ286" s="170"/>
      <c r="BK286" s="170"/>
      <c r="BL286" s="170"/>
      <c r="BM286" s="170"/>
      <c r="BN286" s="170"/>
      <c r="BO286" s="170"/>
      <c r="BP286" s="170"/>
      <c r="BQ286" s="170"/>
      <c r="BR286" s="170"/>
      <c r="BS286" s="170"/>
      <c r="BT286" s="170"/>
      <c r="BU286" s="170"/>
      <c r="BV286" s="170"/>
      <c r="BW286" s="170"/>
      <c r="BX286" s="170"/>
      <c r="BY286" s="170"/>
      <c r="BZ286" s="170"/>
      <c r="CA286" s="170"/>
      <c r="CB286" s="170"/>
      <c r="CC286" s="170"/>
      <c r="CD286" s="170"/>
      <c r="CE286" s="170"/>
      <c r="CF286" s="170"/>
      <c r="CG286" s="170"/>
      <c r="CH286" s="170"/>
      <c r="CI286" s="170"/>
      <c r="CJ286" s="170"/>
      <c r="CK286" s="170"/>
      <c r="CL286" s="170"/>
      <c r="CM286" s="170"/>
      <c r="CN286" s="170"/>
      <c r="CO286" s="170"/>
      <c r="CP286" s="170"/>
      <c r="CQ286" s="170"/>
      <c r="CR286" s="170"/>
      <c r="CS286" s="170"/>
      <c r="CT286" s="170"/>
      <c r="CU286" s="170"/>
      <c r="CV286" s="170"/>
      <c r="CW286" s="170"/>
      <c r="CX286" s="170"/>
      <c r="CY286" s="170"/>
      <c r="CZ286" s="170"/>
      <c r="DA286" s="170"/>
      <c r="DB286" s="170"/>
      <c r="DC286" s="170"/>
      <c r="DD286" s="170"/>
      <c r="DE286" s="170"/>
      <c r="DF286" s="170"/>
      <c r="DG286" s="170"/>
      <c r="DH286" s="170"/>
      <c r="DI286" s="170"/>
      <c r="DJ286" s="170"/>
      <c r="DK286" s="170"/>
      <c r="DL286" s="170"/>
      <c r="DM286" s="170"/>
      <c r="DN286" s="170"/>
      <c r="DO286" s="170"/>
      <c r="DP286" s="170"/>
      <c r="DQ286" s="170"/>
      <c r="DR286" s="170"/>
      <c r="DS286" s="170"/>
      <c r="DT286" s="170"/>
      <c r="DU286" s="170"/>
      <c r="DV286" s="170"/>
      <c r="DW286" s="170"/>
      <c r="DX286" s="170"/>
      <c r="DY286" s="170"/>
      <c r="DZ286" s="170"/>
      <c r="EA286" s="170"/>
      <c r="EB286" s="170"/>
      <c r="EC286" s="170"/>
      <c r="ED286" s="170"/>
      <c r="EE286" s="170"/>
      <c r="EF286" s="170"/>
      <c r="EG286" s="170"/>
      <c r="EH286" s="170"/>
      <c r="EI286" s="170"/>
      <c r="EJ286" s="170"/>
      <c r="EK286" s="170"/>
      <c r="EL286" s="170"/>
      <c r="EM286" s="170"/>
      <c r="EN286" s="170"/>
      <c r="EO286" s="170"/>
      <c r="EP286" s="170"/>
      <c r="EQ286" s="170"/>
      <c r="ER286" s="185"/>
      <c r="ES286" s="185"/>
      <c r="ET286" s="171"/>
    </row>
    <row r="287" spans="1:150" s="173" customFormat="1" x14ac:dyDescent="0.25">
      <c r="A287" s="169"/>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170"/>
      <c r="BJ287" s="170"/>
      <c r="BK287" s="170"/>
      <c r="BL287" s="170"/>
      <c r="BM287" s="170"/>
      <c r="BN287" s="170"/>
      <c r="BO287" s="170"/>
      <c r="BP287" s="170"/>
      <c r="BQ287" s="170"/>
      <c r="BR287" s="170"/>
      <c r="BS287" s="170"/>
      <c r="BT287" s="170"/>
      <c r="BU287" s="170"/>
      <c r="BV287" s="170"/>
      <c r="BW287" s="170"/>
      <c r="BX287" s="170"/>
      <c r="BY287" s="170"/>
      <c r="BZ287" s="170"/>
      <c r="CA287" s="170"/>
      <c r="CB287" s="170"/>
      <c r="CC287" s="170"/>
      <c r="CD287" s="170"/>
      <c r="CE287" s="170"/>
      <c r="CF287" s="170"/>
      <c r="CG287" s="170"/>
      <c r="CH287" s="170"/>
      <c r="CI287" s="170"/>
      <c r="CJ287" s="170"/>
      <c r="CK287" s="170"/>
      <c r="CL287" s="170"/>
      <c r="CM287" s="170"/>
      <c r="CN287" s="170"/>
      <c r="CO287" s="170"/>
      <c r="CP287" s="170"/>
      <c r="CQ287" s="170"/>
      <c r="CR287" s="170"/>
      <c r="CS287" s="170"/>
      <c r="CT287" s="170"/>
      <c r="CU287" s="170"/>
      <c r="CV287" s="170"/>
      <c r="CW287" s="170"/>
      <c r="CX287" s="170"/>
      <c r="CY287" s="170"/>
      <c r="CZ287" s="170"/>
      <c r="DA287" s="170"/>
      <c r="DB287" s="170"/>
      <c r="DC287" s="170"/>
      <c r="DD287" s="170"/>
      <c r="DE287" s="170"/>
      <c r="DF287" s="170"/>
      <c r="DG287" s="170"/>
      <c r="DH287" s="170"/>
      <c r="DI287" s="170"/>
      <c r="DJ287" s="170"/>
      <c r="DK287" s="170"/>
      <c r="DL287" s="170"/>
      <c r="DM287" s="170"/>
      <c r="DN287" s="170"/>
      <c r="DO287" s="170"/>
      <c r="DP287" s="170"/>
      <c r="DQ287" s="170"/>
      <c r="DR287" s="170"/>
      <c r="DS287" s="170"/>
      <c r="DT287" s="170"/>
      <c r="DU287" s="170"/>
      <c r="DV287" s="170"/>
      <c r="DW287" s="170"/>
      <c r="DX287" s="170"/>
      <c r="DY287" s="170"/>
      <c r="DZ287" s="170"/>
      <c r="EA287" s="170"/>
      <c r="EB287" s="170"/>
      <c r="EC287" s="170"/>
      <c r="ED287" s="170"/>
      <c r="EE287" s="170"/>
      <c r="EF287" s="170"/>
      <c r="EG287" s="170"/>
      <c r="EH287" s="170"/>
      <c r="EI287" s="170"/>
      <c r="EJ287" s="170"/>
      <c r="EK287" s="170"/>
      <c r="EL287" s="170"/>
      <c r="EM287" s="170"/>
      <c r="EN287" s="170"/>
      <c r="EO287" s="170"/>
      <c r="EP287" s="170"/>
      <c r="EQ287" s="170"/>
      <c r="ER287" s="185"/>
      <c r="ES287" s="185"/>
      <c r="ET287" s="171"/>
    </row>
    <row r="288" spans="1:150" s="173" customFormat="1" x14ac:dyDescent="0.25">
      <c r="A288" s="169"/>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170"/>
      <c r="BJ288" s="170"/>
      <c r="BK288" s="170"/>
      <c r="BL288" s="170"/>
      <c r="BM288" s="170"/>
      <c r="BN288" s="170"/>
      <c r="BO288" s="170"/>
      <c r="BP288" s="170"/>
      <c r="BQ288" s="170"/>
      <c r="BR288" s="170"/>
      <c r="BS288" s="170"/>
      <c r="BT288" s="170"/>
      <c r="BU288" s="170"/>
      <c r="BV288" s="170"/>
      <c r="BW288" s="170"/>
      <c r="BX288" s="170"/>
      <c r="BY288" s="170"/>
      <c r="BZ288" s="170"/>
      <c r="CA288" s="170"/>
      <c r="CB288" s="170"/>
      <c r="CC288" s="170"/>
      <c r="CD288" s="170"/>
      <c r="CE288" s="170"/>
      <c r="CF288" s="170"/>
      <c r="CG288" s="170"/>
      <c r="CH288" s="170"/>
      <c r="CI288" s="170"/>
      <c r="CJ288" s="170"/>
      <c r="CK288" s="170"/>
      <c r="CL288" s="170"/>
      <c r="CM288" s="170"/>
      <c r="CN288" s="170"/>
      <c r="CO288" s="170"/>
      <c r="CP288" s="170"/>
      <c r="CQ288" s="170"/>
      <c r="CR288" s="170"/>
      <c r="CS288" s="170"/>
      <c r="CT288" s="170"/>
      <c r="CU288" s="170"/>
      <c r="CV288" s="170"/>
      <c r="CW288" s="170"/>
      <c r="CX288" s="170"/>
      <c r="CY288" s="170"/>
      <c r="CZ288" s="170"/>
      <c r="DA288" s="170"/>
      <c r="DB288" s="170"/>
      <c r="DC288" s="170"/>
      <c r="DD288" s="170"/>
      <c r="DE288" s="170"/>
      <c r="DF288" s="170"/>
      <c r="DG288" s="170"/>
      <c r="DH288" s="170"/>
      <c r="DI288" s="170"/>
      <c r="DJ288" s="170"/>
      <c r="DK288" s="170"/>
      <c r="DL288" s="170"/>
      <c r="DM288" s="170"/>
      <c r="DN288" s="170"/>
      <c r="DO288" s="170"/>
      <c r="DP288" s="170"/>
      <c r="DQ288" s="170"/>
      <c r="DR288" s="170"/>
      <c r="DS288" s="170"/>
      <c r="DT288" s="170"/>
      <c r="DU288" s="170"/>
      <c r="DV288" s="170"/>
      <c r="DW288" s="170"/>
      <c r="DX288" s="170"/>
      <c r="DY288" s="170"/>
      <c r="DZ288" s="170"/>
      <c r="EA288" s="170"/>
      <c r="EB288" s="170"/>
      <c r="EC288" s="170"/>
      <c r="ED288" s="170"/>
      <c r="EE288" s="170"/>
      <c r="EF288" s="170"/>
      <c r="EG288" s="170"/>
      <c r="EH288" s="170"/>
      <c r="EI288" s="170"/>
      <c r="EJ288" s="170"/>
      <c r="EK288" s="170"/>
      <c r="EL288" s="170"/>
      <c r="EM288" s="170"/>
      <c r="EN288" s="170"/>
      <c r="EO288" s="170"/>
      <c r="EP288" s="170"/>
      <c r="EQ288" s="170"/>
      <c r="ER288" s="185"/>
      <c r="ES288" s="185"/>
      <c r="ET288" s="171"/>
    </row>
    <row r="289" spans="1:150" s="173" customFormat="1" x14ac:dyDescent="0.25">
      <c r="A289" s="169"/>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170"/>
      <c r="BJ289" s="170"/>
      <c r="BK289" s="170"/>
      <c r="BL289" s="170"/>
      <c r="BM289" s="170"/>
      <c r="BN289" s="170"/>
      <c r="BO289" s="170"/>
      <c r="BP289" s="170"/>
      <c r="BQ289" s="170"/>
      <c r="BR289" s="170"/>
      <c r="BS289" s="170"/>
      <c r="BT289" s="170"/>
      <c r="BU289" s="170"/>
      <c r="BV289" s="170"/>
      <c r="BW289" s="170"/>
      <c r="BX289" s="170"/>
      <c r="BY289" s="170"/>
      <c r="BZ289" s="170"/>
      <c r="CA289" s="170"/>
      <c r="CB289" s="170"/>
      <c r="CC289" s="170"/>
      <c r="CD289" s="170"/>
      <c r="CE289" s="170"/>
      <c r="CF289" s="170"/>
      <c r="CG289" s="170"/>
      <c r="CH289" s="170"/>
      <c r="CI289" s="170"/>
      <c r="CJ289" s="170"/>
      <c r="CK289" s="170"/>
      <c r="CL289" s="170"/>
      <c r="CM289" s="170"/>
      <c r="CN289" s="170"/>
      <c r="CO289" s="170"/>
      <c r="CP289" s="170"/>
      <c r="CQ289" s="170"/>
      <c r="CR289" s="170"/>
      <c r="CS289" s="170"/>
      <c r="CT289" s="170"/>
      <c r="CU289" s="170"/>
      <c r="CV289" s="170"/>
      <c r="CW289" s="170"/>
      <c r="CX289" s="170"/>
      <c r="CY289" s="170"/>
      <c r="CZ289" s="170"/>
      <c r="DA289" s="170"/>
      <c r="DB289" s="170"/>
      <c r="DC289" s="170"/>
      <c r="DD289" s="170"/>
      <c r="DE289" s="170"/>
      <c r="DF289" s="170"/>
      <c r="DG289" s="170"/>
      <c r="DH289" s="170"/>
      <c r="DI289" s="170"/>
      <c r="DJ289" s="170"/>
      <c r="DK289" s="170"/>
      <c r="DL289" s="170"/>
      <c r="DM289" s="170"/>
      <c r="DN289" s="170"/>
      <c r="DO289" s="170"/>
      <c r="DP289" s="170"/>
      <c r="DQ289" s="170"/>
      <c r="DR289" s="170"/>
      <c r="DS289" s="170"/>
      <c r="DT289" s="170"/>
      <c r="DU289" s="170"/>
      <c r="DV289" s="170"/>
      <c r="DW289" s="170"/>
      <c r="DX289" s="170"/>
      <c r="DY289" s="170"/>
      <c r="DZ289" s="170"/>
      <c r="EA289" s="170"/>
      <c r="EB289" s="170"/>
      <c r="EC289" s="170"/>
      <c r="ED289" s="170"/>
      <c r="EE289" s="170"/>
      <c r="EF289" s="170"/>
      <c r="EG289" s="170"/>
      <c r="EH289" s="170"/>
      <c r="EI289" s="170"/>
      <c r="EJ289" s="170"/>
      <c r="EK289" s="170"/>
      <c r="EL289" s="170"/>
      <c r="EM289" s="170"/>
      <c r="EN289" s="170"/>
      <c r="EO289" s="170"/>
      <c r="EP289" s="170"/>
      <c r="EQ289" s="170"/>
      <c r="ER289" s="185"/>
      <c r="ES289" s="185"/>
      <c r="ET289" s="171"/>
    </row>
    <row r="290" spans="1:150" s="173" customFormat="1" x14ac:dyDescent="0.25">
      <c r="A290" s="169"/>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170"/>
      <c r="BJ290" s="170"/>
      <c r="BK290" s="170"/>
      <c r="BL290" s="170"/>
      <c r="BM290" s="170"/>
      <c r="BN290" s="170"/>
      <c r="BO290" s="170"/>
      <c r="BP290" s="170"/>
      <c r="BQ290" s="170"/>
      <c r="BR290" s="170"/>
      <c r="BS290" s="170"/>
      <c r="BT290" s="170"/>
      <c r="BU290" s="170"/>
      <c r="BV290" s="170"/>
      <c r="BW290" s="170"/>
      <c r="BX290" s="170"/>
      <c r="BY290" s="170"/>
      <c r="BZ290" s="170"/>
      <c r="CA290" s="170"/>
      <c r="CB290" s="170"/>
      <c r="CC290" s="170"/>
      <c r="CD290" s="170"/>
      <c r="CE290" s="170"/>
      <c r="CF290" s="170"/>
      <c r="CG290" s="170"/>
      <c r="CH290" s="170"/>
      <c r="CI290" s="170"/>
      <c r="CJ290" s="170"/>
      <c r="CK290" s="170"/>
      <c r="CL290" s="170"/>
      <c r="CM290" s="170"/>
      <c r="CN290" s="170"/>
      <c r="CO290" s="170"/>
      <c r="CP290" s="170"/>
      <c r="CQ290" s="170"/>
      <c r="CR290" s="170"/>
      <c r="CS290" s="170"/>
      <c r="CT290" s="170"/>
      <c r="CU290" s="170"/>
      <c r="CV290" s="170"/>
      <c r="CW290" s="170"/>
      <c r="CX290" s="170"/>
      <c r="CY290" s="170"/>
      <c r="CZ290" s="170"/>
      <c r="DA290" s="170"/>
      <c r="DB290" s="170"/>
      <c r="DC290" s="170"/>
      <c r="DD290" s="170"/>
      <c r="DE290" s="170"/>
      <c r="DF290" s="170"/>
      <c r="DG290" s="170"/>
      <c r="DH290" s="170"/>
      <c r="DI290" s="170"/>
      <c r="DJ290" s="170"/>
      <c r="DK290" s="170"/>
      <c r="DL290" s="170"/>
      <c r="DM290" s="170"/>
      <c r="DN290" s="170"/>
      <c r="DO290" s="170"/>
      <c r="DP290" s="170"/>
      <c r="DQ290" s="170"/>
      <c r="DR290" s="170"/>
      <c r="DS290" s="170"/>
      <c r="DT290" s="170"/>
      <c r="DU290" s="170"/>
      <c r="DV290" s="170"/>
      <c r="DW290" s="170"/>
      <c r="DX290" s="170"/>
      <c r="DY290" s="170"/>
      <c r="DZ290" s="170"/>
      <c r="EA290" s="170"/>
      <c r="EB290" s="170"/>
      <c r="EC290" s="170"/>
      <c r="ED290" s="170"/>
      <c r="EE290" s="170"/>
      <c r="EF290" s="170"/>
      <c r="EG290" s="170"/>
      <c r="EH290" s="170"/>
      <c r="EI290" s="170"/>
      <c r="EJ290" s="170"/>
      <c r="EK290" s="170"/>
      <c r="EL290" s="170"/>
      <c r="EM290" s="170"/>
      <c r="EN290" s="170"/>
      <c r="EO290" s="170"/>
      <c r="EP290" s="170"/>
      <c r="EQ290" s="170"/>
      <c r="ER290" s="185"/>
      <c r="ES290" s="185"/>
      <c r="ET290" s="171"/>
    </row>
    <row r="291" spans="1:150" s="173" customFormat="1" x14ac:dyDescent="0.25">
      <c r="A291" s="169"/>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170"/>
      <c r="BJ291" s="170"/>
      <c r="BK291" s="170"/>
      <c r="BL291" s="170"/>
      <c r="BM291" s="170"/>
      <c r="BN291" s="170"/>
      <c r="BO291" s="170"/>
      <c r="BP291" s="170"/>
      <c r="BQ291" s="170"/>
      <c r="BR291" s="170"/>
      <c r="BS291" s="170"/>
      <c r="BT291" s="170"/>
      <c r="BU291" s="170"/>
      <c r="BV291" s="170"/>
      <c r="BW291" s="170"/>
      <c r="BX291" s="170"/>
      <c r="BY291" s="170"/>
      <c r="BZ291" s="170"/>
      <c r="CA291" s="170"/>
      <c r="CB291" s="170"/>
      <c r="CC291" s="170"/>
      <c r="CD291" s="170"/>
      <c r="CE291" s="170"/>
      <c r="CF291" s="170"/>
      <c r="CG291" s="170"/>
      <c r="CH291" s="170"/>
      <c r="CI291" s="170"/>
      <c r="CJ291" s="170"/>
      <c r="CK291" s="170"/>
      <c r="CL291" s="170"/>
      <c r="CM291" s="170"/>
      <c r="CN291" s="170"/>
      <c r="CO291" s="170"/>
      <c r="CP291" s="170"/>
      <c r="CQ291" s="170"/>
      <c r="CR291" s="170"/>
      <c r="CS291" s="170"/>
      <c r="CT291" s="170"/>
      <c r="CU291" s="170"/>
      <c r="CV291" s="170"/>
      <c r="CW291" s="170"/>
      <c r="CX291" s="170"/>
      <c r="CY291" s="170"/>
      <c r="CZ291" s="170"/>
      <c r="DA291" s="170"/>
      <c r="DB291" s="170"/>
      <c r="DC291" s="170"/>
      <c r="DD291" s="170"/>
      <c r="DE291" s="170"/>
      <c r="DF291" s="170"/>
      <c r="DG291" s="170"/>
      <c r="DH291" s="170"/>
      <c r="DI291" s="170"/>
      <c r="DJ291" s="170"/>
      <c r="DK291" s="170"/>
      <c r="DL291" s="170"/>
      <c r="DM291" s="170"/>
      <c r="DN291" s="170"/>
      <c r="DO291" s="170"/>
      <c r="DP291" s="170"/>
      <c r="DQ291" s="170"/>
      <c r="DR291" s="170"/>
      <c r="DS291" s="170"/>
      <c r="DT291" s="170"/>
      <c r="DU291" s="170"/>
      <c r="DV291" s="170"/>
      <c r="DW291" s="170"/>
      <c r="DX291" s="170"/>
      <c r="DY291" s="170"/>
      <c r="DZ291" s="170"/>
      <c r="EA291" s="170"/>
      <c r="EB291" s="170"/>
      <c r="EC291" s="170"/>
      <c r="ED291" s="170"/>
      <c r="EE291" s="170"/>
      <c r="EF291" s="170"/>
      <c r="EG291" s="170"/>
      <c r="EH291" s="170"/>
      <c r="EI291" s="170"/>
      <c r="EJ291" s="170"/>
      <c r="EK291" s="170"/>
      <c r="EL291" s="170"/>
      <c r="EM291" s="170"/>
      <c r="EN291" s="170"/>
      <c r="EO291" s="170"/>
      <c r="EP291" s="170"/>
      <c r="EQ291" s="170"/>
      <c r="ER291" s="185"/>
      <c r="ES291" s="185"/>
      <c r="ET291" s="171"/>
    </row>
    <row r="292" spans="1:150" s="173" customFormat="1" x14ac:dyDescent="0.25">
      <c r="A292" s="169"/>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170"/>
      <c r="BJ292" s="170"/>
      <c r="BK292" s="170"/>
      <c r="BL292" s="170"/>
      <c r="BM292" s="170"/>
      <c r="BN292" s="170"/>
      <c r="BO292" s="170"/>
      <c r="BP292" s="170"/>
      <c r="BQ292" s="170"/>
      <c r="BR292" s="170"/>
      <c r="BS292" s="170"/>
      <c r="BT292" s="170"/>
      <c r="BU292" s="170"/>
      <c r="BV292" s="170"/>
      <c r="BW292" s="170"/>
      <c r="BX292" s="170"/>
      <c r="BY292" s="170"/>
      <c r="BZ292" s="170"/>
      <c r="CA292" s="170"/>
      <c r="CB292" s="170"/>
      <c r="CC292" s="170"/>
      <c r="CD292" s="170"/>
      <c r="CE292" s="170"/>
      <c r="CF292" s="170"/>
      <c r="CG292" s="170"/>
      <c r="CH292" s="170"/>
      <c r="CI292" s="170"/>
      <c r="CJ292" s="170"/>
      <c r="CK292" s="170"/>
      <c r="CL292" s="170"/>
      <c r="CM292" s="170"/>
      <c r="CN292" s="170"/>
      <c r="CO292" s="170"/>
      <c r="CP292" s="170"/>
      <c r="CQ292" s="170"/>
      <c r="CR292" s="170"/>
      <c r="CS292" s="170"/>
      <c r="CT292" s="170"/>
      <c r="CU292" s="170"/>
      <c r="CV292" s="170"/>
      <c r="CW292" s="170"/>
      <c r="CX292" s="170"/>
      <c r="CY292" s="170"/>
      <c r="CZ292" s="170"/>
      <c r="DA292" s="170"/>
      <c r="DB292" s="170"/>
      <c r="DC292" s="170"/>
      <c r="DD292" s="170"/>
      <c r="DE292" s="170"/>
      <c r="DF292" s="170"/>
      <c r="DG292" s="170"/>
      <c r="DH292" s="170"/>
      <c r="DI292" s="170"/>
      <c r="DJ292" s="170"/>
      <c r="DK292" s="170"/>
      <c r="DL292" s="170"/>
      <c r="DM292" s="170"/>
      <c r="DN292" s="170"/>
      <c r="DO292" s="170"/>
      <c r="DP292" s="170"/>
      <c r="DQ292" s="170"/>
      <c r="DR292" s="170"/>
      <c r="DS292" s="170"/>
      <c r="DT292" s="170"/>
      <c r="DU292" s="170"/>
      <c r="DV292" s="170"/>
      <c r="DW292" s="170"/>
      <c r="DX292" s="170"/>
      <c r="DY292" s="170"/>
      <c r="DZ292" s="170"/>
      <c r="EA292" s="170"/>
      <c r="EB292" s="170"/>
      <c r="EC292" s="170"/>
      <c r="ED292" s="170"/>
      <c r="EE292" s="170"/>
      <c r="EF292" s="170"/>
      <c r="EG292" s="170"/>
      <c r="EH292" s="170"/>
      <c r="EI292" s="170"/>
      <c r="EJ292" s="170"/>
      <c r="EK292" s="170"/>
      <c r="EL292" s="170"/>
      <c r="EM292" s="170"/>
      <c r="EN292" s="170"/>
      <c r="EO292" s="170"/>
      <c r="EP292" s="170"/>
      <c r="EQ292" s="170"/>
      <c r="ER292" s="185"/>
      <c r="ES292" s="185"/>
      <c r="ET292" s="171"/>
    </row>
    <row r="293" spans="1:150" s="173" customFormat="1" x14ac:dyDescent="0.25">
      <c r="A293" s="169"/>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170"/>
      <c r="BJ293" s="170"/>
      <c r="BK293" s="170"/>
      <c r="BL293" s="170"/>
      <c r="BM293" s="170"/>
      <c r="BN293" s="170"/>
      <c r="BO293" s="170"/>
      <c r="BP293" s="170"/>
      <c r="BQ293" s="170"/>
      <c r="BR293" s="170"/>
      <c r="BS293" s="170"/>
      <c r="BT293" s="170"/>
      <c r="BU293" s="170"/>
      <c r="BV293" s="170"/>
      <c r="BW293" s="170"/>
      <c r="BX293" s="170"/>
      <c r="BY293" s="170"/>
      <c r="BZ293" s="170"/>
      <c r="CA293" s="170"/>
      <c r="CB293" s="170"/>
      <c r="CC293" s="170"/>
      <c r="CD293" s="170"/>
      <c r="CE293" s="170"/>
      <c r="CF293" s="170"/>
      <c r="CG293" s="170"/>
      <c r="CH293" s="170"/>
      <c r="CI293" s="170"/>
      <c r="CJ293" s="170"/>
      <c r="CK293" s="170"/>
      <c r="CL293" s="170"/>
      <c r="CM293" s="170"/>
      <c r="CN293" s="170"/>
      <c r="CO293" s="170"/>
      <c r="CP293" s="170"/>
      <c r="CQ293" s="170"/>
      <c r="CR293" s="170"/>
      <c r="CS293" s="170"/>
      <c r="CT293" s="170"/>
      <c r="CU293" s="170"/>
      <c r="CV293" s="170"/>
      <c r="CW293" s="170"/>
      <c r="CX293" s="170"/>
      <c r="CY293" s="170"/>
      <c r="CZ293" s="170"/>
      <c r="DA293" s="170"/>
      <c r="DB293" s="170"/>
      <c r="DC293" s="170"/>
      <c r="DD293" s="170"/>
      <c r="DE293" s="170"/>
      <c r="DF293" s="170"/>
      <c r="DG293" s="170"/>
      <c r="DH293" s="170"/>
      <c r="DI293" s="170"/>
      <c r="DJ293" s="170"/>
      <c r="DK293" s="170"/>
      <c r="DL293" s="170"/>
      <c r="DM293" s="170"/>
      <c r="DN293" s="170"/>
      <c r="DO293" s="170"/>
      <c r="DP293" s="170"/>
      <c r="DQ293" s="170"/>
      <c r="DR293" s="170"/>
      <c r="DS293" s="170"/>
      <c r="DT293" s="170"/>
      <c r="DU293" s="170"/>
      <c r="DV293" s="170"/>
      <c r="DW293" s="170"/>
      <c r="DX293" s="170"/>
      <c r="DY293" s="170"/>
      <c r="DZ293" s="170"/>
      <c r="EA293" s="170"/>
      <c r="EB293" s="170"/>
      <c r="EC293" s="170"/>
      <c r="ED293" s="170"/>
      <c r="EE293" s="170"/>
      <c r="EF293" s="170"/>
      <c r="EG293" s="170"/>
      <c r="EH293" s="170"/>
      <c r="EI293" s="170"/>
      <c r="EJ293" s="170"/>
      <c r="EK293" s="170"/>
      <c r="EL293" s="170"/>
      <c r="EM293" s="170"/>
      <c r="EN293" s="170"/>
      <c r="EO293" s="170"/>
      <c r="EP293" s="170"/>
      <c r="EQ293" s="170"/>
      <c r="ER293" s="185"/>
      <c r="ES293" s="185"/>
      <c r="ET293" s="171"/>
    </row>
    <row r="294" spans="1:150" s="173" customFormat="1" x14ac:dyDescent="0.25">
      <c r="A294" s="169"/>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170"/>
      <c r="BJ294" s="170"/>
      <c r="BK294" s="170"/>
      <c r="BL294" s="170"/>
      <c r="BM294" s="170"/>
      <c r="BN294" s="170"/>
      <c r="BO294" s="170"/>
      <c r="BP294" s="170"/>
      <c r="BQ294" s="170"/>
      <c r="BR294" s="170"/>
      <c r="BS294" s="170"/>
      <c r="BT294" s="170"/>
      <c r="BU294" s="170"/>
      <c r="BV294" s="170"/>
      <c r="BW294" s="170"/>
      <c r="BX294" s="170"/>
      <c r="BY294" s="170"/>
      <c r="BZ294" s="170"/>
      <c r="CA294" s="170"/>
      <c r="CB294" s="170"/>
      <c r="CC294" s="170"/>
      <c r="CD294" s="170"/>
      <c r="CE294" s="170"/>
      <c r="CF294" s="170"/>
      <c r="CG294" s="170"/>
      <c r="CH294" s="170"/>
      <c r="CI294" s="170"/>
      <c r="CJ294" s="170"/>
      <c r="CK294" s="170"/>
      <c r="CL294" s="170"/>
      <c r="CM294" s="170"/>
      <c r="CN294" s="170"/>
      <c r="CO294" s="170"/>
      <c r="CP294" s="170"/>
      <c r="CQ294" s="170"/>
      <c r="CR294" s="170"/>
      <c r="CS294" s="170"/>
      <c r="CT294" s="170"/>
      <c r="CU294" s="170"/>
      <c r="CV294" s="170"/>
      <c r="CW294" s="170"/>
      <c r="CX294" s="170"/>
      <c r="CY294" s="170"/>
      <c r="CZ294" s="170"/>
      <c r="DA294" s="170"/>
      <c r="DB294" s="170"/>
      <c r="DC294" s="170"/>
      <c r="DD294" s="170"/>
      <c r="DE294" s="170"/>
      <c r="DF294" s="170"/>
      <c r="DG294" s="170"/>
      <c r="DH294" s="170"/>
      <c r="DI294" s="170"/>
      <c r="DJ294" s="170"/>
      <c r="DK294" s="170"/>
      <c r="DL294" s="170"/>
      <c r="DM294" s="170"/>
      <c r="DN294" s="170"/>
      <c r="DO294" s="170"/>
      <c r="DP294" s="170"/>
      <c r="DQ294" s="170"/>
      <c r="DR294" s="170"/>
      <c r="DS294" s="170"/>
      <c r="DT294" s="170"/>
      <c r="DU294" s="170"/>
      <c r="DV294" s="170"/>
      <c r="DW294" s="170"/>
      <c r="DX294" s="170"/>
      <c r="DY294" s="170"/>
      <c r="DZ294" s="170"/>
      <c r="EA294" s="170"/>
      <c r="EB294" s="170"/>
      <c r="EC294" s="170"/>
      <c r="ED294" s="170"/>
      <c r="EE294" s="170"/>
      <c r="EF294" s="170"/>
      <c r="EG294" s="170"/>
      <c r="EH294" s="170"/>
      <c r="EI294" s="170"/>
      <c r="EJ294" s="170"/>
      <c r="EK294" s="170"/>
      <c r="EL294" s="170"/>
      <c r="EM294" s="170"/>
      <c r="EN294" s="170"/>
      <c r="EO294" s="170"/>
      <c r="EP294" s="170"/>
      <c r="EQ294" s="170"/>
      <c r="ER294" s="185"/>
      <c r="ES294" s="185"/>
      <c r="ET294" s="171"/>
    </row>
    <row r="295" spans="1:150" s="173" customFormat="1" x14ac:dyDescent="0.25">
      <c r="A295" s="169"/>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170"/>
      <c r="BJ295" s="170"/>
      <c r="BK295" s="170"/>
      <c r="BL295" s="170"/>
      <c r="BM295" s="170"/>
      <c r="BN295" s="170"/>
      <c r="BO295" s="170"/>
      <c r="BP295" s="170"/>
      <c r="BQ295" s="170"/>
      <c r="BR295" s="170"/>
      <c r="BS295" s="170"/>
      <c r="BT295" s="170"/>
      <c r="BU295" s="170"/>
      <c r="BV295" s="170"/>
      <c r="BW295" s="170"/>
      <c r="BX295" s="170"/>
      <c r="BY295" s="170"/>
      <c r="BZ295" s="170"/>
      <c r="CA295" s="170"/>
      <c r="CB295" s="170"/>
      <c r="CC295" s="170"/>
      <c r="CD295" s="170"/>
      <c r="CE295" s="170"/>
      <c r="CF295" s="170"/>
      <c r="CG295" s="170"/>
      <c r="CH295" s="170"/>
      <c r="CI295" s="170"/>
      <c r="CJ295" s="170"/>
      <c r="CK295" s="170"/>
      <c r="CL295" s="170"/>
      <c r="CM295" s="170"/>
      <c r="CN295" s="170"/>
      <c r="CO295" s="170"/>
      <c r="CP295" s="170"/>
      <c r="CQ295" s="170"/>
      <c r="CR295" s="170"/>
      <c r="CS295" s="170"/>
      <c r="CT295" s="170"/>
      <c r="CU295" s="170"/>
      <c r="CV295" s="170"/>
      <c r="CW295" s="170"/>
      <c r="CX295" s="170"/>
      <c r="CY295" s="170"/>
      <c r="CZ295" s="170"/>
      <c r="DA295" s="170"/>
      <c r="DB295" s="170"/>
      <c r="DC295" s="170"/>
      <c r="DD295" s="170"/>
      <c r="DE295" s="170"/>
      <c r="DF295" s="170"/>
      <c r="DG295" s="170"/>
      <c r="DH295" s="170"/>
      <c r="DI295" s="170"/>
      <c r="DJ295" s="170"/>
      <c r="DK295" s="170"/>
      <c r="DL295" s="170"/>
      <c r="DM295" s="170"/>
      <c r="DN295" s="170"/>
      <c r="DO295" s="170"/>
      <c r="DP295" s="170"/>
      <c r="DQ295" s="170"/>
      <c r="DR295" s="170"/>
      <c r="DS295" s="170"/>
      <c r="DT295" s="170"/>
      <c r="DU295" s="170"/>
      <c r="DV295" s="170"/>
      <c r="DW295" s="170"/>
      <c r="DX295" s="170"/>
      <c r="DY295" s="170"/>
      <c r="DZ295" s="170"/>
      <c r="EA295" s="170"/>
      <c r="EB295" s="170"/>
      <c r="EC295" s="170"/>
      <c r="ED295" s="170"/>
      <c r="EE295" s="170"/>
      <c r="EF295" s="170"/>
      <c r="EG295" s="170"/>
      <c r="EH295" s="170"/>
      <c r="EI295" s="170"/>
      <c r="EJ295" s="170"/>
      <c r="EK295" s="170"/>
      <c r="EL295" s="170"/>
      <c r="EM295" s="170"/>
      <c r="EN295" s="170"/>
      <c r="EO295" s="170"/>
      <c r="EP295" s="170"/>
      <c r="EQ295" s="170"/>
      <c r="ER295" s="185"/>
      <c r="ES295" s="185"/>
      <c r="ET295" s="171"/>
    </row>
    <row r="296" spans="1:150" s="173" customFormat="1" x14ac:dyDescent="0.25">
      <c r="A296" s="169"/>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170"/>
      <c r="BJ296" s="170"/>
      <c r="BK296" s="170"/>
      <c r="BL296" s="170"/>
      <c r="BM296" s="170"/>
      <c r="BN296" s="170"/>
      <c r="BO296" s="170"/>
      <c r="BP296" s="170"/>
      <c r="BQ296" s="170"/>
      <c r="BR296" s="170"/>
      <c r="BS296" s="170"/>
      <c r="BT296" s="170"/>
      <c r="BU296" s="170"/>
      <c r="BV296" s="170"/>
      <c r="BW296" s="170"/>
      <c r="BX296" s="170"/>
      <c r="BY296" s="170"/>
      <c r="BZ296" s="170"/>
      <c r="CA296" s="170"/>
      <c r="CB296" s="170"/>
      <c r="CC296" s="170"/>
      <c r="CD296" s="170"/>
      <c r="CE296" s="170"/>
      <c r="CF296" s="170"/>
      <c r="CG296" s="170"/>
      <c r="CH296" s="170"/>
      <c r="CI296" s="170"/>
      <c r="CJ296" s="170"/>
      <c r="CK296" s="170"/>
      <c r="CL296" s="170"/>
      <c r="CM296" s="170"/>
      <c r="CN296" s="170"/>
      <c r="CO296" s="170"/>
      <c r="CP296" s="170"/>
      <c r="CQ296" s="170"/>
      <c r="CR296" s="170"/>
      <c r="CS296" s="170"/>
      <c r="CT296" s="170"/>
      <c r="CU296" s="170"/>
      <c r="CV296" s="170"/>
      <c r="CW296" s="170"/>
      <c r="CX296" s="170"/>
      <c r="CY296" s="170"/>
      <c r="CZ296" s="170"/>
      <c r="DA296" s="170"/>
      <c r="DB296" s="170"/>
      <c r="DC296" s="170"/>
      <c r="DD296" s="170"/>
      <c r="DE296" s="170"/>
      <c r="DF296" s="170"/>
      <c r="DG296" s="170"/>
      <c r="DH296" s="170"/>
      <c r="DI296" s="170"/>
      <c r="DJ296" s="170"/>
      <c r="DK296" s="170"/>
      <c r="DL296" s="170"/>
      <c r="DM296" s="170"/>
      <c r="DN296" s="170"/>
      <c r="DO296" s="170"/>
      <c r="DP296" s="170"/>
      <c r="DQ296" s="170"/>
      <c r="DR296" s="170"/>
      <c r="DS296" s="170"/>
      <c r="DT296" s="170"/>
      <c r="DU296" s="170"/>
      <c r="DV296" s="170"/>
      <c r="DW296" s="170"/>
      <c r="DX296" s="170"/>
      <c r="DY296" s="170"/>
      <c r="DZ296" s="170"/>
      <c r="EA296" s="170"/>
      <c r="EB296" s="170"/>
      <c r="EC296" s="170"/>
      <c r="ED296" s="170"/>
      <c r="EE296" s="170"/>
      <c r="EF296" s="170"/>
      <c r="EG296" s="170"/>
      <c r="EH296" s="170"/>
      <c r="EI296" s="170"/>
      <c r="EJ296" s="170"/>
      <c r="EK296" s="170"/>
      <c r="EL296" s="170"/>
      <c r="EM296" s="170"/>
      <c r="EN296" s="170"/>
      <c r="EO296" s="170"/>
      <c r="EP296" s="170"/>
      <c r="EQ296" s="170"/>
      <c r="ER296" s="185"/>
      <c r="ES296" s="185"/>
      <c r="ET296" s="171"/>
    </row>
    <row r="297" spans="1:150" s="173" customFormat="1" x14ac:dyDescent="0.25">
      <c r="A297" s="169"/>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c r="BR297" s="170"/>
      <c r="BS297" s="170"/>
      <c r="BT297" s="170"/>
      <c r="BU297" s="170"/>
      <c r="BV297" s="170"/>
      <c r="BW297" s="170"/>
      <c r="BX297" s="170"/>
      <c r="BY297" s="170"/>
      <c r="BZ297" s="170"/>
      <c r="CA297" s="170"/>
      <c r="CB297" s="170"/>
      <c r="CC297" s="170"/>
      <c r="CD297" s="170"/>
      <c r="CE297" s="170"/>
      <c r="CF297" s="170"/>
      <c r="CG297" s="170"/>
      <c r="CH297" s="170"/>
      <c r="CI297" s="170"/>
      <c r="CJ297" s="170"/>
      <c r="CK297" s="170"/>
      <c r="CL297" s="170"/>
      <c r="CM297" s="170"/>
      <c r="CN297" s="170"/>
      <c r="CO297" s="170"/>
      <c r="CP297" s="170"/>
      <c r="CQ297" s="170"/>
      <c r="CR297" s="170"/>
      <c r="CS297" s="170"/>
      <c r="CT297" s="170"/>
      <c r="CU297" s="170"/>
      <c r="CV297" s="170"/>
      <c r="CW297" s="170"/>
      <c r="CX297" s="170"/>
      <c r="CY297" s="170"/>
      <c r="CZ297" s="170"/>
      <c r="DA297" s="170"/>
      <c r="DB297" s="170"/>
      <c r="DC297" s="170"/>
      <c r="DD297" s="170"/>
      <c r="DE297" s="170"/>
      <c r="DF297" s="170"/>
      <c r="DG297" s="170"/>
      <c r="DH297" s="170"/>
      <c r="DI297" s="170"/>
      <c r="DJ297" s="170"/>
      <c r="DK297" s="170"/>
      <c r="DL297" s="170"/>
      <c r="DM297" s="170"/>
      <c r="DN297" s="170"/>
      <c r="DO297" s="170"/>
      <c r="DP297" s="170"/>
      <c r="DQ297" s="170"/>
      <c r="DR297" s="170"/>
      <c r="DS297" s="170"/>
      <c r="DT297" s="170"/>
      <c r="DU297" s="170"/>
      <c r="DV297" s="170"/>
      <c r="DW297" s="170"/>
      <c r="DX297" s="170"/>
      <c r="DY297" s="170"/>
      <c r="DZ297" s="170"/>
      <c r="EA297" s="170"/>
      <c r="EB297" s="170"/>
      <c r="EC297" s="170"/>
      <c r="ED297" s="170"/>
      <c r="EE297" s="170"/>
      <c r="EF297" s="170"/>
      <c r="EG297" s="170"/>
      <c r="EH297" s="170"/>
      <c r="EI297" s="170"/>
      <c r="EJ297" s="170"/>
      <c r="EK297" s="170"/>
      <c r="EL297" s="170"/>
      <c r="EM297" s="170"/>
      <c r="EN297" s="170"/>
      <c r="EO297" s="170"/>
      <c r="EP297" s="170"/>
      <c r="EQ297" s="170"/>
      <c r="ER297" s="185"/>
      <c r="ES297" s="185"/>
      <c r="ET297" s="171"/>
    </row>
    <row r="298" spans="1:150" s="173" customFormat="1" x14ac:dyDescent="0.25">
      <c r="A298" s="169"/>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c r="BR298" s="170"/>
      <c r="BS298" s="170"/>
      <c r="BT298" s="170"/>
      <c r="BU298" s="170"/>
      <c r="BV298" s="170"/>
      <c r="BW298" s="170"/>
      <c r="BX298" s="170"/>
      <c r="BY298" s="170"/>
      <c r="BZ298" s="170"/>
      <c r="CA298" s="170"/>
      <c r="CB298" s="170"/>
      <c r="CC298" s="170"/>
      <c r="CD298" s="170"/>
      <c r="CE298" s="170"/>
      <c r="CF298" s="170"/>
      <c r="CG298" s="170"/>
      <c r="CH298" s="170"/>
      <c r="CI298" s="170"/>
      <c r="CJ298" s="170"/>
      <c r="CK298" s="170"/>
      <c r="CL298" s="170"/>
      <c r="CM298" s="170"/>
      <c r="CN298" s="170"/>
      <c r="CO298" s="170"/>
      <c r="CP298" s="170"/>
      <c r="CQ298" s="170"/>
      <c r="CR298" s="170"/>
      <c r="CS298" s="170"/>
      <c r="CT298" s="170"/>
      <c r="CU298" s="170"/>
      <c r="CV298" s="170"/>
      <c r="CW298" s="170"/>
      <c r="CX298" s="170"/>
      <c r="CY298" s="170"/>
      <c r="CZ298" s="170"/>
      <c r="DA298" s="170"/>
      <c r="DB298" s="170"/>
      <c r="DC298" s="170"/>
      <c r="DD298" s="170"/>
      <c r="DE298" s="170"/>
      <c r="DF298" s="170"/>
      <c r="DG298" s="170"/>
      <c r="DH298" s="170"/>
      <c r="DI298" s="170"/>
      <c r="DJ298" s="170"/>
      <c r="DK298" s="170"/>
      <c r="DL298" s="170"/>
      <c r="DM298" s="170"/>
      <c r="DN298" s="170"/>
      <c r="DO298" s="170"/>
      <c r="DP298" s="170"/>
      <c r="DQ298" s="170"/>
      <c r="DR298" s="170"/>
      <c r="DS298" s="170"/>
      <c r="DT298" s="170"/>
      <c r="DU298" s="170"/>
      <c r="DV298" s="170"/>
      <c r="DW298" s="170"/>
      <c r="DX298" s="170"/>
      <c r="DY298" s="170"/>
      <c r="DZ298" s="170"/>
      <c r="EA298" s="170"/>
      <c r="EB298" s="170"/>
      <c r="EC298" s="170"/>
      <c r="ED298" s="170"/>
      <c r="EE298" s="170"/>
      <c r="EF298" s="170"/>
      <c r="EG298" s="170"/>
      <c r="EH298" s="170"/>
      <c r="EI298" s="170"/>
      <c r="EJ298" s="170"/>
      <c r="EK298" s="170"/>
      <c r="EL298" s="170"/>
      <c r="EM298" s="170"/>
      <c r="EN298" s="170"/>
      <c r="EO298" s="170"/>
      <c r="EP298" s="170"/>
      <c r="EQ298" s="170"/>
      <c r="ER298" s="185"/>
      <c r="ES298" s="185"/>
      <c r="ET298" s="171"/>
    </row>
    <row r="299" spans="1:150" s="173" customFormat="1" x14ac:dyDescent="0.25">
      <c r="A299" s="169"/>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c r="BR299" s="170"/>
      <c r="BS299" s="170"/>
      <c r="BT299" s="170"/>
      <c r="BU299" s="170"/>
      <c r="BV299" s="170"/>
      <c r="BW299" s="170"/>
      <c r="BX299" s="170"/>
      <c r="BY299" s="170"/>
      <c r="BZ299" s="170"/>
      <c r="CA299" s="170"/>
      <c r="CB299" s="170"/>
      <c r="CC299" s="170"/>
      <c r="CD299" s="170"/>
      <c r="CE299" s="170"/>
      <c r="CF299" s="170"/>
      <c r="CG299" s="170"/>
      <c r="CH299" s="170"/>
      <c r="CI299" s="170"/>
      <c r="CJ299" s="170"/>
      <c r="CK299" s="170"/>
      <c r="CL299" s="170"/>
      <c r="CM299" s="170"/>
      <c r="CN299" s="170"/>
      <c r="CO299" s="170"/>
      <c r="CP299" s="170"/>
      <c r="CQ299" s="170"/>
      <c r="CR299" s="170"/>
      <c r="CS299" s="170"/>
      <c r="CT299" s="170"/>
      <c r="CU299" s="170"/>
      <c r="CV299" s="170"/>
      <c r="CW299" s="170"/>
      <c r="CX299" s="170"/>
      <c r="CY299" s="170"/>
      <c r="CZ299" s="170"/>
      <c r="DA299" s="170"/>
      <c r="DB299" s="170"/>
      <c r="DC299" s="170"/>
      <c r="DD299" s="170"/>
      <c r="DE299" s="170"/>
      <c r="DF299" s="170"/>
      <c r="DG299" s="170"/>
      <c r="DH299" s="170"/>
      <c r="DI299" s="170"/>
      <c r="DJ299" s="170"/>
      <c r="DK299" s="170"/>
      <c r="DL299" s="170"/>
      <c r="DM299" s="170"/>
      <c r="DN299" s="170"/>
      <c r="DO299" s="170"/>
      <c r="DP299" s="170"/>
      <c r="DQ299" s="170"/>
      <c r="DR299" s="170"/>
      <c r="DS299" s="170"/>
      <c r="DT299" s="170"/>
      <c r="DU299" s="170"/>
      <c r="DV299" s="170"/>
      <c r="DW299" s="170"/>
      <c r="DX299" s="170"/>
      <c r="DY299" s="170"/>
      <c r="DZ299" s="170"/>
      <c r="EA299" s="170"/>
      <c r="EB299" s="170"/>
      <c r="EC299" s="170"/>
      <c r="ED299" s="170"/>
      <c r="EE299" s="170"/>
      <c r="EF299" s="170"/>
      <c r="EG299" s="170"/>
      <c r="EH299" s="170"/>
      <c r="EI299" s="170"/>
      <c r="EJ299" s="170"/>
      <c r="EK299" s="170"/>
      <c r="EL299" s="170"/>
      <c r="EM299" s="170"/>
      <c r="EN299" s="170"/>
      <c r="EO299" s="170"/>
      <c r="EP299" s="170"/>
      <c r="EQ299" s="170"/>
      <c r="ER299" s="185"/>
      <c r="ES299" s="185"/>
      <c r="ET299" s="171"/>
    </row>
    <row r="300" spans="1:150" s="173" customFormat="1" x14ac:dyDescent="0.25">
      <c r="A300" s="169"/>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c r="BR300" s="170"/>
      <c r="BS300" s="170"/>
      <c r="BT300" s="170"/>
      <c r="BU300" s="170"/>
      <c r="BV300" s="170"/>
      <c r="BW300" s="170"/>
      <c r="BX300" s="170"/>
      <c r="BY300" s="170"/>
      <c r="BZ300" s="170"/>
      <c r="CA300" s="170"/>
      <c r="CB300" s="170"/>
      <c r="CC300" s="170"/>
      <c r="CD300" s="170"/>
      <c r="CE300" s="170"/>
      <c r="CF300" s="170"/>
      <c r="CG300" s="170"/>
      <c r="CH300" s="170"/>
      <c r="CI300" s="170"/>
      <c r="CJ300" s="170"/>
      <c r="CK300" s="170"/>
      <c r="CL300" s="170"/>
      <c r="CM300" s="170"/>
      <c r="CN300" s="170"/>
      <c r="CO300" s="170"/>
      <c r="CP300" s="170"/>
      <c r="CQ300" s="170"/>
      <c r="CR300" s="170"/>
      <c r="CS300" s="170"/>
      <c r="CT300" s="170"/>
      <c r="CU300" s="170"/>
      <c r="CV300" s="170"/>
      <c r="CW300" s="170"/>
      <c r="CX300" s="170"/>
      <c r="CY300" s="170"/>
      <c r="CZ300" s="170"/>
      <c r="DA300" s="170"/>
      <c r="DB300" s="170"/>
      <c r="DC300" s="170"/>
      <c r="DD300" s="170"/>
      <c r="DE300" s="170"/>
      <c r="DF300" s="170"/>
      <c r="DG300" s="170"/>
      <c r="DH300" s="170"/>
      <c r="DI300" s="170"/>
      <c r="DJ300" s="170"/>
      <c r="DK300" s="170"/>
      <c r="DL300" s="170"/>
      <c r="DM300" s="170"/>
      <c r="DN300" s="170"/>
      <c r="DO300" s="170"/>
      <c r="DP300" s="170"/>
      <c r="DQ300" s="170"/>
      <c r="DR300" s="170"/>
      <c r="DS300" s="170"/>
      <c r="DT300" s="170"/>
      <c r="DU300" s="170"/>
      <c r="DV300" s="170"/>
      <c r="DW300" s="170"/>
      <c r="DX300" s="170"/>
      <c r="DY300" s="170"/>
      <c r="DZ300" s="170"/>
      <c r="EA300" s="170"/>
      <c r="EB300" s="170"/>
      <c r="EC300" s="170"/>
      <c r="ED300" s="170"/>
      <c r="EE300" s="170"/>
      <c r="EF300" s="170"/>
      <c r="EG300" s="170"/>
      <c r="EH300" s="170"/>
      <c r="EI300" s="170"/>
      <c r="EJ300" s="170"/>
      <c r="EK300" s="170"/>
      <c r="EL300" s="170"/>
      <c r="EM300" s="170"/>
      <c r="EN300" s="170"/>
      <c r="EO300" s="170"/>
      <c r="EP300" s="170"/>
      <c r="EQ300" s="170"/>
      <c r="ER300" s="185"/>
      <c r="ES300" s="185"/>
      <c r="ET300" s="171"/>
    </row>
    <row r="301" spans="1:150" s="173" customFormat="1" x14ac:dyDescent="0.25">
      <c r="A301" s="169"/>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c r="BR301" s="170"/>
      <c r="BS301" s="170"/>
      <c r="BT301" s="170"/>
      <c r="BU301" s="170"/>
      <c r="BV301" s="170"/>
      <c r="BW301" s="170"/>
      <c r="BX301" s="170"/>
      <c r="BY301" s="170"/>
      <c r="BZ301" s="170"/>
      <c r="CA301" s="170"/>
      <c r="CB301" s="170"/>
      <c r="CC301" s="170"/>
      <c r="CD301" s="170"/>
      <c r="CE301" s="170"/>
      <c r="CF301" s="170"/>
      <c r="CG301" s="170"/>
      <c r="CH301" s="170"/>
      <c r="CI301" s="170"/>
      <c r="CJ301" s="170"/>
      <c r="CK301" s="170"/>
      <c r="CL301" s="170"/>
      <c r="CM301" s="170"/>
      <c r="CN301" s="170"/>
      <c r="CO301" s="170"/>
      <c r="CP301" s="170"/>
      <c r="CQ301" s="170"/>
      <c r="CR301" s="170"/>
      <c r="CS301" s="170"/>
      <c r="CT301" s="170"/>
      <c r="CU301" s="170"/>
      <c r="CV301" s="170"/>
      <c r="CW301" s="170"/>
      <c r="CX301" s="170"/>
      <c r="CY301" s="170"/>
      <c r="CZ301" s="170"/>
      <c r="DA301" s="170"/>
      <c r="DB301" s="170"/>
      <c r="DC301" s="170"/>
      <c r="DD301" s="170"/>
      <c r="DE301" s="170"/>
      <c r="DF301" s="170"/>
      <c r="DG301" s="170"/>
      <c r="DH301" s="170"/>
      <c r="DI301" s="170"/>
      <c r="DJ301" s="170"/>
      <c r="DK301" s="170"/>
      <c r="DL301" s="170"/>
      <c r="DM301" s="170"/>
      <c r="DN301" s="170"/>
      <c r="DO301" s="170"/>
      <c r="DP301" s="170"/>
      <c r="DQ301" s="170"/>
      <c r="DR301" s="170"/>
      <c r="DS301" s="170"/>
      <c r="DT301" s="170"/>
      <c r="DU301" s="170"/>
      <c r="DV301" s="170"/>
      <c r="DW301" s="170"/>
      <c r="DX301" s="170"/>
      <c r="DY301" s="170"/>
      <c r="DZ301" s="170"/>
      <c r="EA301" s="170"/>
      <c r="EB301" s="170"/>
      <c r="EC301" s="170"/>
      <c r="ED301" s="170"/>
      <c r="EE301" s="170"/>
      <c r="EF301" s="170"/>
      <c r="EG301" s="170"/>
      <c r="EH301" s="170"/>
      <c r="EI301" s="170"/>
      <c r="EJ301" s="170"/>
      <c r="EK301" s="170"/>
      <c r="EL301" s="170"/>
      <c r="EM301" s="170"/>
      <c r="EN301" s="170"/>
      <c r="EO301" s="170"/>
      <c r="EP301" s="170"/>
      <c r="EQ301" s="170"/>
      <c r="ER301" s="185"/>
      <c r="ES301" s="185"/>
      <c r="ET301" s="171"/>
    </row>
    <row r="302" spans="1:150" s="173" customFormat="1" x14ac:dyDescent="0.25">
      <c r="A302" s="169"/>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c r="BR302" s="170"/>
      <c r="BS302" s="170"/>
      <c r="BT302" s="170"/>
      <c r="BU302" s="170"/>
      <c r="BV302" s="170"/>
      <c r="BW302" s="170"/>
      <c r="BX302" s="170"/>
      <c r="BY302" s="170"/>
      <c r="BZ302" s="170"/>
      <c r="CA302" s="170"/>
      <c r="CB302" s="170"/>
      <c r="CC302" s="170"/>
      <c r="CD302" s="170"/>
      <c r="CE302" s="170"/>
      <c r="CF302" s="170"/>
      <c r="CG302" s="170"/>
      <c r="CH302" s="170"/>
      <c r="CI302" s="170"/>
      <c r="CJ302" s="170"/>
      <c r="CK302" s="170"/>
      <c r="CL302" s="170"/>
      <c r="CM302" s="170"/>
      <c r="CN302" s="170"/>
      <c r="CO302" s="170"/>
      <c r="CP302" s="170"/>
      <c r="CQ302" s="170"/>
      <c r="CR302" s="170"/>
      <c r="CS302" s="170"/>
      <c r="CT302" s="170"/>
      <c r="CU302" s="170"/>
      <c r="CV302" s="170"/>
      <c r="CW302" s="170"/>
      <c r="CX302" s="170"/>
      <c r="CY302" s="170"/>
      <c r="CZ302" s="170"/>
      <c r="DA302" s="170"/>
      <c r="DB302" s="170"/>
      <c r="DC302" s="170"/>
      <c r="DD302" s="170"/>
      <c r="DE302" s="170"/>
      <c r="DF302" s="170"/>
      <c r="DG302" s="170"/>
      <c r="DH302" s="170"/>
      <c r="DI302" s="170"/>
      <c r="DJ302" s="170"/>
      <c r="DK302" s="170"/>
      <c r="DL302" s="170"/>
      <c r="DM302" s="170"/>
      <c r="DN302" s="170"/>
      <c r="DO302" s="170"/>
      <c r="DP302" s="170"/>
      <c r="DQ302" s="170"/>
      <c r="DR302" s="170"/>
      <c r="DS302" s="170"/>
      <c r="DT302" s="170"/>
      <c r="DU302" s="170"/>
      <c r="DV302" s="170"/>
      <c r="DW302" s="170"/>
      <c r="DX302" s="170"/>
      <c r="DY302" s="170"/>
      <c r="DZ302" s="170"/>
      <c r="EA302" s="170"/>
      <c r="EB302" s="170"/>
      <c r="EC302" s="170"/>
      <c r="ED302" s="170"/>
      <c r="EE302" s="170"/>
      <c r="EF302" s="170"/>
      <c r="EG302" s="170"/>
      <c r="EH302" s="170"/>
      <c r="EI302" s="170"/>
      <c r="EJ302" s="170"/>
      <c r="EK302" s="170"/>
      <c r="EL302" s="170"/>
      <c r="EM302" s="170"/>
      <c r="EN302" s="170"/>
      <c r="EO302" s="170"/>
      <c r="EP302" s="170"/>
      <c r="EQ302" s="170"/>
      <c r="ER302" s="185"/>
      <c r="ES302" s="185"/>
      <c r="ET302" s="171"/>
    </row>
    <row r="303" spans="1:150" s="173" customFormat="1" x14ac:dyDescent="0.25">
      <c r="A303" s="169"/>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c r="BR303" s="170"/>
      <c r="BS303" s="170"/>
      <c r="BT303" s="170"/>
      <c r="BU303" s="170"/>
      <c r="BV303" s="170"/>
      <c r="BW303" s="170"/>
      <c r="BX303" s="170"/>
      <c r="BY303" s="170"/>
      <c r="BZ303" s="170"/>
      <c r="CA303" s="170"/>
      <c r="CB303" s="170"/>
      <c r="CC303" s="170"/>
      <c r="CD303" s="170"/>
      <c r="CE303" s="170"/>
      <c r="CF303" s="170"/>
      <c r="CG303" s="170"/>
      <c r="CH303" s="170"/>
      <c r="CI303" s="170"/>
      <c r="CJ303" s="170"/>
      <c r="CK303" s="170"/>
      <c r="CL303" s="170"/>
      <c r="CM303" s="170"/>
      <c r="CN303" s="170"/>
      <c r="CO303" s="170"/>
      <c r="CP303" s="170"/>
      <c r="CQ303" s="170"/>
      <c r="CR303" s="170"/>
      <c r="CS303" s="170"/>
      <c r="CT303" s="170"/>
      <c r="CU303" s="170"/>
      <c r="CV303" s="170"/>
      <c r="CW303" s="170"/>
      <c r="CX303" s="170"/>
      <c r="CY303" s="170"/>
      <c r="CZ303" s="170"/>
      <c r="DA303" s="170"/>
      <c r="DB303" s="170"/>
      <c r="DC303" s="170"/>
      <c r="DD303" s="170"/>
      <c r="DE303" s="170"/>
      <c r="DF303" s="170"/>
      <c r="DG303" s="170"/>
      <c r="DH303" s="170"/>
      <c r="DI303" s="170"/>
      <c r="DJ303" s="170"/>
      <c r="DK303" s="170"/>
      <c r="DL303" s="170"/>
      <c r="DM303" s="170"/>
      <c r="DN303" s="170"/>
      <c r="DO303" s="170"/>
      <c r="DP303" s="170"/>
      <c r="DQ303" s="170"/>
      <c r="DR303" s="170"/>
      <c r="DS303" s="170"/>
      <c r="DT303" s="170"/>
      <c r="DU303" s="170"/>
      <c r="DV303" s="170"/>
      <c r="DW303" s="170"/>
      <c r="DX303" s="170"/>
      <c r="DY303" s="170"/>
      <c r="DZ303" s="170"/>
      <c r="EA303" s="170"/>
      <c r="EB303" s="170"/>
      <c r="EC303" s="170"/>
      <c r="ED303" s="170"/>
      <c r="EE303" s="170"/>
      <c r="EF303" s="170"/>
      <c r="EG303" s="170"/>
      <c r="EH303" s="170"/>
      <c r="EI303" s="170"/>
      <c r="EJ303" s="170"/>
      <c r="EK303" s="170"/>
      <c r="EL303" s="170"/>
      <c r="EM303" s="170"/>
      <c r="EN303" s="170"/>
      <c r="EO303" s="170"/>
      <c r="EP303" s="170"/>
      <c r="EQ303" s="170"/>
      <c r="ER303" s="185"/>
      <c r="ES303" s="185"/>
      <c r="ET303" s="171"/>
    </row>
    <row r="304" spans="1:150" s="173" customFormat="1" x14ac:dyDescent="0.25">
      <c r="A304" s="169"/>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c r="BR304" s="170"/>
      <c r="BS304" s="170"/>
      <c r="BT304" s="170"/>
      <c r="BU304" s="170"/>
      <c r="BV304" s="170"/>
      <c r="BW304" s="170"/>
      <c r="BX304" s="170"/>
      <c r="BY304" s="170"/>
      <c r="BZ304" s="170"/>
      <c r="CA304" s="170"/>
      <c r="CB304" s="170"/>
      <c r="CC304" s="170"/>
      <c r="CD304" s="170"/>
      <c r="CE304" s="170"/>
      <c r="CF304" s="170"/>
      <c r="CG304" s="170"/>
      <c r="CH304" s="170"/>
      <c r="CI304" s="170"/>
      <c r="CJ304" s="170"/>
      <c r="CK304" s="170"/>
      <c r="CL304" s="170"/>
      <c r="CM304" s="170"/>
      <c r="CN304" s="170"/>
      <c r="CO304" s="170"/>
      <c r="CP304" s="170"/>
      <c r="CQ304" s="170"/>
      <c r="CR304" s="170"/>
      <c r="CS304" s="170"/>
      <c r="CT304" s="170"/>
      <c r="CU304" s="170"/>
      <c r="CV304" s="170"/>
      <c r="CW304" s="170"/>
      <c r="CX304" s="170"/>
      <c r="CY304" s="170"/>
      <c r="CZ304" s="170"/>
      <c r="DA304" s="170"/>
      <c r="DB304" s="170"/>
      <c r="DC304" s="170"/>
      <c r="DD304" s="170"/>
      <c r="DE304" s="170"/>
      <c r="DF304" s="170"/>
      <c r="DG304" s="170"/>
      <c r="DH304" s="170"/>
      <c r="DI304" s="170"/>
      <c r="DJ304" s="170"/>
      <c r="DK304" s="170"/>
      <c r="DL304" s="170"/>
      <c r="DM304" s="170"/>
      <c r="DN304" s="170"/>
      <c r="DO304" s="170"/>
      <c r="DP304" s="170"/>
      <c r="DQ304" s="170"/>
      <c r="DR304" s="170"/>
      <c r="DS304" s="170"/>
      <c r="DT304" s="170"/>
      <c r="DU304" s="170"/>
      <c r="DV304" s="170"/>
      <c r="DW304" s="170"/>
      <c r="DX304" s="170"/>
      <c r="DY304" s="170"/>
      <c r="DZ304" s="170"/>
      <c r="EA304" s="170"/>
      <c r="EB304" s="170"/>
      <c r="EC304" s="170"/>
      <c r="ED304" s="170"/>
      <c r="EE304" s="170"/>
      <c r="EF304" s="170"/>
      <c r="EG304" s="170"/>
      <c r="EH304" s="170"/>
      <c r="EI304" s="170"/>
      <c r="EJ304" s="170"/>
      <c r="EK304" s="170"/>
      <c r="EL304" s="170"/>
      <c r="EM304" s="170"/>
      <c r="EN304" s="170"/>
      <c r="EO304" s="170"/>
      <c r="EP304" s="170"/>
      <c r="EQ304" s="170"/>
      <c r="ER304" s="185"/>
      <c r="ES304" s="185"/>
      <c r="ET304" s="171"/>
    </row>
    <row r="305" spans="1:150" s="173" customFormat="1" x14ac:dyDescent="0.25">
      <c r="A305" s="169"/>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c r="BR305" s="170"/>
      <c r="BS305" s="170"/>
      <c r="BT305" s="170"/>
      <c r="BU305" s="170"/>
      <c r="BV305" s="170"/>
      <c r="BW305" s="170"/>
      <c r="BX305" s="170"/>
      <c r="BY305" s="170"/>
      <c r="BZ305" s="170"/>
      <c r="CA305" s="170"/>
      <c r="CB305" s="170"/>
      <c r="CC305" s="170"/>
      <c r="CD305" s="170"/>
      <c r="CE305" s="170"/>
      <c r="CF305" s="170"/>
      <c r="CG305" s="170"/>
      <c r="CH305" s="170"/>
      <c r="CI305" s="170"/>
      <c r="CJ305" s="170"/>
      <c r="CK305" s="170"/>
      <c r="CL305" s="170"/>
      <c r="CM305" s="170"/>
      <c r="CN305" s="170"/>
      <c r="CO305" s="170"/>
      <c r="CP305" s="170"/>
      <c r="CQ305" s="170"/>
      <c r="CR305" s="170"/>
      <c r="CS305" s="170"/>
      <c r="CT305" s="170"/>
      <c r="CU305" s="170"/>
      <c r="CV305" s="170"/>
      <c r="CW305" s="170"/>
      <c r="CX305" s="170"/>
      <c r="CY305" s="170"/>
      <c r="CZ305" s="170"/>
      <c r="DA305" s="170"/>
      <c r="DB305" s="170"/>
      <c r="DC305" s="170"/>
      <c r="DD305" s="170"/>
      <c r="DE305" s="170"/>
      <c r="DF305" s="170"/>
      <c r="DG305" s="170"/>
      <c r="DH305" s="170"/>
      <c r="DI305" s="170"/>
      <c r="DJ305" s="170"/>
      <c r="DK305" s="170"/>
      <c r="DL305" s="170"/>
      <c r="DM305" s="170"/>
      <c r="DN305" s="170"/>
      <c r="DO305" s="170"/>
      <c r="DP305" s="170"/>
      <c r="DQ305" s="170"/>
      <c r="DR305" s="170"/>
      <c r="DS305" s="170"/>
      <c r="DT305" s="170"/>
      <c r="DU305" s="170"/>
      <c r="DV305" s="170"/>
      <c r="DW305" s="170"/>
      <c r="DX305" s="170"/>
      <c r="DY305" s="170"/>
      <c r="DZ305" s="170"/>
      <c r="EA305" s="170"/>
      <c r="EB305" s="170"/>
      <c r="EC305" s="170"/>
      <c r="ED305" s="170"/>
      <c r="EE305" s="170"/>
      <c r="EF305" s="170"/>
      <c r="EG305" s="170"/>
      <c r="EH305" s="170"/>
      <c r="EI305" s="170"/>
      <c r="EJ305" s="170"/>
      <c r="EK305" s="170"/>
      <c r="EL305" s="170"/>
      <c r="EM305" s="170"/>
      <c r="EN305" s="170"/>
      <c r="EO305" s="170"/>
      <c r="EP305" s="170"/>
      <c r="EQ305" s="170"/>
      <c r="ER305" s="185"/>
      <c r="ES305" s="185"/>
      <c r="ET305" s="171"/>
    </row>
    <row r="306" spans="1:150" s="173" customFormat="1" x14ac:dyDescent="0.25">
      <c r="A306" s="169"/>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c r="BR306" s="170"/>
      <c r="BS306" s="170"/>
      <c r="BT306" s="170"/>
      <c r="BU306" s="170"/>
      <c r="BV306" s="170"/>
      <c r="BW306" s="170"/>
      <c r="BX306" s="170"/>
      <c r="BY306" s="170"/>
      <c r="BZ306" s="170"/>
      <c r="CA306" s="170"/>
      <c r="CB306" s="170"/>
      <c r="CC306" s="170"/>
      <c r="CD306" s="170"/>
      <c r="CE306" s="170"/>
      <c r="CF306" s="170"/>
      <c r="CG306" s="170"/>
      <c r="CH306" s="170"/>
      <c r="CI306" s="170"/>
      <c r="CJ306" s="170"/>
      <c r="CK306" s="170"/>
      <c r="CL306" s="170"/>
      <c r="CM306" s="170"/>
      <c r="CN306" s="170"/>
      <c r="CO306" s="170"/>
      <c r="CP306" s="170"/>
      <c r="CQ306" s="170"/>
      <c r="CR306" s="170"/>
      <c r="CS306" s="170"/>
      <c r="CT306" s="170"/>
      <c r="CU306" s="170"/>
      <c r="CV306" s="170"/>
      <c r="CW306" s="170"/>
      <c r="CX306" s="170"/>
      <c r="CY306" s="170"/>
      <c r="CZ306" s="170"/>
      <c r="DA306" s="170"/>
      <c r="DB306" s="170"/>
      <c r="DC306" s="170"/>
      <c r="DD306" s="170"/>
      <c r="DE306" s="170"/>
      <c r="DF306" s="170"/>
      <c r="DG306" s="170"/>
      <c r="DH306" s="170"/>
      <c r="DI306" s="170"/>
      <c r="DJ306" s="170"/>
      <c r="DK306" s="170"/>
      <c r="DL306" s="170"/>
      <c r="DM306" s="170"/>
      <c r="DN306" s="170"/>
      <c r="DO306" s="170"/>
      <c r="DP306" s="170"/>
      <c r="DQ306" s="170"/>
      <c r="DR306" s="170"/>
      <c r="DS306" s="170"/>
      <c r="DT306" s="170"/>
      <c r="DU306" s="170"/>
      <c r="DV306" s="170"/>
      <c r="DW306" s="170"/>
      <c r="DX306" s="170"/>
      <c r="DY306" s="170"/>
      <c r="DZ306" s="170"/>
      <c r="EA306" s="170"/>
      <c r="EB306" s="170"/>
      <c r="EC306" s="170"/>
      <c r="ED306" s="170"/>
      <c r="EE306" s="170"/>
      <c r="EF306" s="170"/>
      <c r="EG306" s="170"/>
      <c r="EH306" s="170"/>
      <c r="EI306" s="170"/>
      <c r="EJ306" s="170"/>
      <c r="EK306" s="170"/>
      <c r="EL306" s="170"/>
      <c r="EM306" s="170"/>
      <c r="EN306" s="170"/>
      <c r="EO306" s="170"/>
      <c r="EP306" s="170"/>
      <c r="EQ306" s="170"/>
      <c r="ER306" s="185"/>
      <c r="ES306" s="185"/>
      <c r="ET306" s="171"/>
    </row>
    <row r="307" spans="1:150" s="173" customFormat="1" x14ac:dyDescent="0.25">
      <c r="A307" s="169"/>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c r="BR307" s="170"/>
      <c r="BS307" s="170"/>
      <c r="BT307" s="170"/>
      <c r="BU307" s="170"/>
      <c r="BV307" s="170"/>
      <c r="BW307" s="170"/>
      <c r="BX307" s="170"/>
      <c r="BY307" s="170"/>
      <c r="BZ307" s="170"/>
      <c r="CA307" s="170"/>
      <c r="CB307" s="170"/>
      <c r="CC307" s="170"/>
      <c r="CD307" s="170"/>
      <c r="CE307" s="170"/>
      <c r="CF307" s="170"/>
      <c r="CG307" s="170"/>
      <c r="CH307" s="170"/>
      <c r="CI307" s="170"/>
      <c r="CJ307" s="170"/>
      <c r="CK307" s="170"/>
      <c r="CL307" s="170"/>
      <c r="CM307" s="170"/>
      <c r="CN307" s="170"/>
      <c r="CO307" s="170"/>
      <c r="CP307" s="170"/>
      <c r="CQ307" s="170"/>
      <c r="CR307" s="170"/>
      <c r="CS307" s="170"/>
      <c r="CT307" s="170"/>
      <c r="CU307" s="170"/>
      <c r="CV307" s="170"/>
      <c r="CW307" s="170"/>
      <c r="CX307" s="170"/>
      <c r="CY307" s="170"/>
      <c r="CZ307" s="170"/>
      <c r="DA307" s="170"/>
      <c r="DB307" s="170"/>
      <c r="DC307" s="170"/>
      <c r="DD307" s="170"/>
      <c r="DE307" s="170"/>
      <c r="DF307" s="170"/>
      <c r="DG307" s="170"/>
      <c r="DH307" s="170"/>
      <c r="DI307" s="170"/>
      <c r="DJ307" s="170"/>
      <c r="DK307" s="170"/>
      <c r="DL307" s="170"/>
      <c r="DM307" s="170"/>
      <c r="DN307" s="170"/>
      <c r="DO307" s="170"/>
      <c r="DP307" s="170"/>
      <c r="DQ307" s="170"/>
      <c r="DR307" s="170"/>
      <c r="DS307" s="170"/>
      <c r="DT307" s="170"/>
      <c r="DU307" s="170"/>
      <c r="DV307" s="170"/>
      <c r="DW307" s="170"/>
      <c r="DX307" s="170"/>
      <c r="DY307" s="170"/>
      <c r="DZ307" s="170"/>
      <c r="EA307" s="170"/>
      <c r="EB307" s="170"/>
      <c r="EC307" s="170"/>
      <c r="ED307" s="170"/>
      <c r="EE307" s="170"/>
      <c r="EF307" s="170"/>
      <c r="EG307" s="170"/>
      <c r="EH307" s="170"/>
      <c r="EI307" s="170"/>
      <c r="EJ307" s="170"/>
      <c r="EK307" s="170"/>
      <c r="EL307" s="170"/>
      <c r="EM307" s="170"/>
      <c r="EN307" s="170"/>
      <c r="EO307" s="170"/>
      <c r="EP307" s="170"/>
      <c r="EQ307" s="170"/>
      <c r="ER307" s="185"/>
      <c r="ES307" s="185"/>
      <c r="ET307" s="171"/>
    </row>
    <row r="308" spans="1:150" s="173" customFormat="1" x14ac:dyDescent="0.25">
      <c r="A308" s="169"/>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c r="BR308" s="170"/>
      <c r="BS308" s="170"/>
      <c r="BT308" s="170"/>
      <c r="BU308" s="170"/>
      <c r="BV308" s="170"/>
      <c r="BW308" s="170"/>
      <c r="BX308" s="170"/>
      <c r="BY308" s="170"/>
      <c r="BZ308" s="170"/>
      <c r="CA308" s="170"/>
      <c r="CB308" s="170"/>
      <c r="CC308" s="170"/>
      <c r="CD308" s="170"/>
      <c r="CE308" s="170"/>
      <c r="CF308" s="170"/>
      <c r="CG308" s="170"/>
      <c r="CH308" s="170"/>
      <c r="CI308" s="170"/>
      <c r="CJ308" s="170"/>
      <c r="CK308" s="170"/>
      <c r="CL308" s="170"/>
      <c r="CM308" s="170"/>
      <c r="CN308" s="170"/>
      <c r="CO308" s="170"/>
      <c r="CP308" s="170"/>
      <c r="CQ308" s="170"/>
      <c r="CR308" s="170"/>
      <c r="CS308" s="170"/>
      <c r="CT308" s="170"/>
      <c r="CU308" s="170"/>
      <c r="CV308" s="170"/>
      <c r="CW308" s="170"/>
      <c r="CX308" s="170"/>
      <c r="CY308" s="170"/>
      <c r="CZ308" s="170"/>
      <c r="DA308" s="170"/>
      <c r="DB308" s="170"/>
      <c r="DC308" s="170"/>
      <c r="DD308" s="170"/>
      <c r="DE308" s="170"/>
      <c r="DF308" s="170"/>
      <c r="DG308" s="170"/>
      <c r="DH308" s="170"/>
      <c r="DI308" s="170"/>
      <c r="DJ308" s="170"/>
      <c r="DK308" s="170"/>
      <c r="DL308" s="170"/>
      <c r="DM308" s="170"/>
      <c r="DN308" s="170"/>
      <c r="DO308" s="170"/>
      <c r="DP308" s="170"/>
      <c r="DQ308" s="170"/>
      <c r="DR308" s="170"/>
      <c r="DS308" s="170"/>
      <c r="DT308" s="170"/>
      <c r="DU308" s="170"/>
      <c r="DV308" s="170"/>
      <c r="DW308" s="170"/>
      <c r="DX308" s="170"/>
      <c r="DY308" s="170"/>
      <c r="DZ308" s="170"/>
      <c r="EA308" s="170"/>
      <c r="EB308" s="170"/>
      <c r="EC308" s="170"/>
      <c r="ED308" s="170"/>
      <c r="EE308" s="170"/>
      <c r="EF308" s="170"/>
      <c r="EG308" s="170"/>
      <c r="EH308" s="170"/>
      <c r="EI308" s="170"/>
      <c r="EJ308" s="170"/>
      <c r="EK308" s="170"/>
      <c r="EL308" s="170"/>
      <c r="EM308" s="170"/>
      <c r="EN308" s="170"/>
      <c r="EO308" s="170"/>
      <c r="EP308" s="170"/>
      <c r="EQ308" s="170"/>
      <c r="ER308" s="185"/>
      <c r="ES308" s="185"/>
      <c r="ET308" s="171"/>
    </row>
    <row r="309" spans="1:150" s="173" customFormat="1" x14ac:dyDescent="0.25">
      <c r="A309" s="169"/>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c r="BR309" s="170"/>
      <c r="BS309" s="170"/>
      <c r="BT309" s="170"/>
      <c r="BU309" s="170"/>
      <c r="BV309" s="170"/>
      <c r="BW309" s="170"/>
      <c r="BX309" s="170"/>
      <c r="BY309" s="170"/>
      <c r="BZ309" s="170"/>
      <c r="CA309" s="170"/>
      <c r="CB309" s="170"/>
      <c r="CC309" s="170"/>
      <c r="CD309" s="170"/>
      <c r="CE309" s="170"/>
      <c r="CF309" s="170"/>
      <c r="CG309" s="170"/>
      <c r="CH309" s="170"/>
      <c r="CI309" s="170"/>
      <c r="CJ309" s="170"/>
      <c r="CK309" s="170"/>
      <c r="CL309" s="170"/>
      <c r="CM309" s="170"/>
      <c r="CN309" s="170"/>
      <c r="CO309" s="170"/>
      <c r="CP309" s="170"/>
      <c r="CQ309" s="170"/>
      <c r="CR309" s="170"/>
      <c r="CS309" s="170"/>
      <c r="CT309" s="170"/>
      <c r="CU309" s="170"/>
      <c r="CV309" s="170"/>
      <c r="CW309" s="170"/>
      <c r="CX309" s="170"/>
      <c r="CY309" s="170"/>
      <c r="CZ309" s="170"/>
      <c r="DA309" s="170"/>
      <c r="DB309" s="170"/>
      <c r="DC309" s="170"/>
      <c r="DD309" s="170"/>
      <c r="DE309" s="170"/>
      <c r="DF309" s="170"/>
      <c r="DG309" s="170"/>
      <c r="DH309" s="170"/>
      <c r="DI309" s="170"/>
      <c r="DJ309" s="170"/>
      <c r="DK309" s="170"/>
      <c r="DL309" s="170"/>
      <c r="DM309" s="170"/>
      <c r="DN309" s="170"/>
      <c r="DO309" s="170"/>
      <c r="DP309" s="170"/>
      <c r="DQ309" s="170"/>
      <c r="DR309" s="170"/>
      <c r="DS309" s="170"/>
      <c r="DT309" s="170"/>
      <c r="DU309" s="170"/>
      <c r="DV309" s="170"/>
      <c r="DW309" s="170"/>
      <c r="DX309" s="170"/>
      <c r="DY309" s="170"/>
      <c r="DZ309" s="170"/>
      <c r="EA309" s="170"/>
      <c r="EB309" s="170"/>
      <c r="EC309" s="170"/>
      <c r="ED309" s="170"/>
      <c r="EE309" s="170"/>
      <c r="EF309" s="170"/>
      <c r="EG309" s="170"/>
      <c r="EH309" s="170"/>
      <c r="EI309" s="170"/>
      <c r="EJ309" s="170"/>
      <c r="EK309" s="170"/>
      <c r="EL309" s="170"/>
      <c r="EM309" s="170"/>
      <c r="EN309" s="170"/>
      <c r="EO309" s="170"/>
      <c r="EP309" s="170"/>
      <c r="EQ309" s="170"/>
      <c r="ER309" s="185"/>
      <c r="ES309" s="185"/>
      <c r="ET309" s="171"/>
    </row>
    <row r="310" spans="1:150" s="173" customFormat="1" x14ac:dyDescent="0.25">
      <c r="A310" s="169"/>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c r="BR310" s="170"/>
      <c r="BS310" s="170"/>
      <c r="BT310" s="170"/>
      <c r="BU310" s="170"/>
      <c r="BV310" s="170"/>
      <c r="BW310" s="170"/>
      <c r="BX310" s="170"/>
      <c r="BY310" s="170"/>
      <c r="BZ310" s="170"/>
      <c r="CA310" s="170"/>
      <c r="CB310" s="170"/>
      <c r="CC310" s="170"/>
      <c r="CD310" s="170"/>
      <c r="CE310" s="170"/>
      <c r="CF310" s="170"/>
      <c r="CG310" s="170"/>
      <c r="CH310" s="170"/>
      <c r="CI310" s="170"/>
      <c r="CJ310" s="170"/>
      <c r="CK310" s="170"/>
      <c r="CL310" s="170"/>
      <c r="CM310" s="170"/>
      <c r="CN310" s="170"/>
      <c r="CO310" s="170"/>
      <c r="CP310" s="170"/>
      <c r="CQ310" s="170"/>
      <c r="CR310" s="170"/>
      <c r="CS310" s="170"/>
      <c r="CT310" s="170"/>
      <c r="CU310" s="170"/>
      <c r="CV310" s="170"/>
      <c r="CW310" s="170"/>
      <c r="CX310" s="170"/>
      <c r="CY310" s="170"/>
      <c r="CZ310" s="170"/>
      <c r="DA310" s="170"/>
      <c r="DB310" s="170"/>
      <c r="DC310" s="170"/>
      <c r="DD310" s="170"/>
      <c r="DE310" s="170"/>
      <c r="DF310" s="170"/>
      <c r="DG310" s="170"/>
      <c r="DH310" s="170"/>
      <c r="DI310" s="170"/>
      <c r="DJ310" s="170"/>
      <c r="DK310" s="170"/>
      <c r="DL310" s="170"/>
      <c r="DM310" s="170"/>
      <c r="DN310" s="170"/>
      <c r="DO310" s="170"/>
      <c r="DP310" s="170"/>
      <c r="DQ310" s="170"/>
      <c r="DR310" s="170"/>
      <c r="DS310" s="170"/>
      <c r="DT310" s="170"/>
      <c r="DU310" s="170"/>
      <c r="DV310" s="170"/>
      <c r="DW310" s="170"/>
      <c r="DX310" s="170"/>
      <c r="DY310" s="170"/>
      <c r="DZ310" s="170"/>
      <c r="EA310" s="170"/>
      <c r="EB310" s="170"/>
      <c r="EC310" s="170"/>
      <c r="ED310" s="170"/>
      <c r="EE310" s="170"/>
      <c r="EF310" s="170"/>
      <c r="EG310" s="170"/>
      <c r="EH310" s="170"/>
      <c r="EI310" s="170"/>
      <c r="EJ310" s="170"/>
      <c r="EK310" s="170"/>
      <c r="EL310" s="170"/>
      <c r="EM310" s="170"/>
      <c r="EN310" s="170"/>
      <c r="EO310" s="170"/>
      <c r="EP310" s="170"/>
      <c r="EQ310" s="170"/>
      <c r="ER310" s="185"/>
      <c r="ES310" s="185"/>
      <c r="ET310" s="171"/>
    </row>
    <row r="311" spans="1:150" s="173" customFormat="1" x14ac:dyDescent="0.25">
      <c r="A311" s="169"/>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c r="BR311" s="170"/>
      <c r="BS311" s="170"/>
      <c r="BT311" s="170"/>
      <c r="BU311" s="170"/>
      <c r="BV311" s="170"/>
      <c r="BW311" s="170"/>
      <c r="BX311" s="170"/>
      <c r="BY311" s="170"/>
      <c r="BZ311" s="170"/>
      <c r="CA311" s="170"/>
      <c r="CB311" s="170"/>
      <c r="CC311" s="170"/>
      <c r="CD311" s="170"/>
      <c r="CE311" s="170"/>
      <c r="CF311" s="170"/>
      <c r="CG311" s="170"/>
      <c r="CH311" s="170"/>
      <c r="CI311" s="170"/>
      <c r="CJ311" s="170"/>
      <c r="CK311" s="170"/>
      <c r="CL311" s="170"/>
      <c r="CM311" s="170"/>
      <c r="CN311" s="170"/>
      <c r="CO311" s="170"/>
      <c r="CP311" s="170"/>
      <c r="CQ311" s="170"/>
      <c r="CR311" s="170"/>
      <c r="CS311" s="170"/>
      <c r="CT311" s="170"/>
      <c r="CU311" s="170"/>
      <c r="CV311" s="170"/>
      <c r="CW311" s="170"/>
      <c r="CX311" s="170"/>
      <c r="CY311" s="170"/>
      <c r="CZ311" s="170"/>
      <c r="DA311" s="170"/>
      <c r="DB311" s="170"/>
      <c r="DC311" s="170"/>
      <c r="DD311" s="170"/>
      <c r="DE311" s="170"/>
      <c r="DF311" s="170"/>
      <c r="DG311" s="170"/>
      <c r="DH311" s="170"/>
      <c r="DI311" s="170"/>
      <c r="DJ311" s="170"/>
      <c r="DK311" s="170"/>
      <c r="DL311" s="170"/>
      <c r="DM311" s="170"/>
      <c r="DN311" s="170"/>
      <c r="DO311" s="170"/>
      <c r="DP311" s="170"/>
      <c r="DQ311" s="170"/>
      <c r="DR311" s="170"/>
      <c r="DS311" s="170"/>
      <c r="DT311" s="170"/>
      <c r="DU311" s="170"/>
      <c r="DV311" s="170"/>
      <c r="DW311" s="170"/>
      <c r="DX311" s="170"/>
      <c r="DY311" s="170"/>
      <c r="DZ311" s="170"/>
      <c r="EA311" s="170"/>
      <c r="EB311" s="170"/>
      <c r="EC311" s="170"/>
      <c r="ED311" s="170"/>
      <c r="EE311" s="170"/>
      <c r="EF311" s="170"/>
      <c r="EG311" s="170"/>
      <c r="EH311" s="170"/>
      <c r="EI311" s="170"/>
      <c r="EJ311" s="170"/>
      <c r="EK311" s="170"/>
      <c r="EL311" s="170"/>
      <c r="EM311" s="170"/>
      <c r="EN311" s="170"/>
      <c r="EO311" s="170"/>
      <c r="EP311" s="170"/>
      <c r="EQ311" s="170"/>
      <c r="ER311" s="185"/>
      <c r="ES311" s="185"/>
      <c r="ET311" s="171"/>
    </row>
    <row r="312" spans="1:150" s="173" customFormat="1" x14ac:dyDescent="0.25">
      <c r="A312" s="169"/>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c r="BR312" s="170"/>
      <c r="BS312" s="170"/>
      <c r="BT312" s="170"/>
      <c r="BU312" s="170"/>
      <c r="BV312" s="170"/>
      <c r="BW312" s="170"/>
      <c r="BX312" s="170"/>
      <c r="BY312" s="170"/>
      <c r="BZ312" s="170"/>
      <c r="CA312" s="170"/>
      <c r="CB312" s="170"/>
      <c r="CC312" s="170"/>
      <c r="CD312" s="170"/>
      <c r="CE312" s="170"/>
      <c r="CF312" s="170"/>
      <c r="CG312" s="170"/>
      <c r="CH312" s="170"/>
      <c r="CI312" s="170"/>
      <c r="CJ312" s="170"/>
      <c r="CK312" s="170"/>
      <c r="CL312" s="170"/>
      <c r="CM312" s="170"/>
      <c r="CN312" s="170"/>
      <c r="CO312" s="170"/>
      <c r="CP312" s="170"/>
      <c r="CQ312" s="170"/>
      <c r="CR312" s="170"/>
      <c r="CS312" s="170"/>
      <c r="CT312" s="170"/>
      <c r="CU312" s="170"/>
      <c r="CV312" s="170"/>
      <c r="CW312" s="170"/>
      <c r="CX312" s="170"/>
      <c r="CY312" s="170"/>
      <c r="CZ312" s="170"/>
      <c r="DA312" s="170"/>
      <c r="DB312" s="170"/>
      <c r="DC312" s="170"/>
      <c r="DD312" s="170"/>
      <c r="DE312" s="170"/>
      <c r="DF312" s="170"/>
      <c r="DG312" s="170"/>
      <c r="DH312" s="170"/>
      <c r="DI312" s="170"/>
      <c r="DJ312" s="170"/>
      <c r="DK312" s="170"/>
      <c r="DL312" s="170"/>
      <c r="DM312" s="170"/>
      <c r="DN312" s="170"/>
      <c r="DO312" s="170"/>
      <c r="DP312" s="170"/>
      <c r="DQ312" s="170"/>
      <c r="DR312" s="170"/>
      <c r="DS312" s="170"/>
      <c r="DT312" s="170"/>
      <c r="DU312" s="170"/>
      <c r="DV312" s="170"/>
      <c r="DW312" s="170"/>
      <c r="DX312" s="170"/>
      <c r="DY312" s="170"/>
      <c r="DZ312" s="170"/>
      <c r="EA312" s="170"/>
      <c r="EB312" s="170"/>
      <c r="EC312" s="170"/>
      <c r="ED312" s="170"/>
      <c r="EE312" s="170"/>
      <c r="EF312" s="170"/>
      <c r="EG312" s="170"/>
      <c r="EH312" s="170"/>
      <c r="EI312" s="170"/>
      <c r="EJ312" s="170"/>
      <c r="EK312" s="170"/>
      <c r="EL312" s="170"/>
      <c r="EM312" s="170"/>
      <c r="EN312" s="170"/>
      <c r="EO312" s="170"/>
      <c r="EP312" s="170"/>
      <c r="EQ312" s="170"/>
      <c r="ER312" s="185"/>
      <c r="ES312" s="185"/>
      <c r="ET312" s="171"/>
    </row>
    <row r="313" spans="1:150" s="173" customFormat="1" x14ac:dyDescent="0.25">
      <c r="A313" s="169"/>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c r="BR313" s="170"/>
      <c r="BS313" s="170"/>
      <c r="BT313" s="170"/>
      <c r="BU313" s="170"/>
      <c r="BV313" s="170"/>
      <c r="BW313" s="170"/>
      <c r="BX313" s="170"/>
      <c r="BY313" s="170"/>
      <c r="BZ313" s="170"/>
      <c r="CA313" s="170"/>
      <c r="CB313" s="170"/>
      <c r="CC313" s="170"/>
      <c r="CD313" s="170"/>
      <c r="CE313" s="170"/>
      <c r="CF313" s="170"/>
      <c r="CG313" s="170"/>
      <c r="CH313" s="170"/>
      <c r="CI313" s="170"/>
      <c r="CJ313" s="170"/>
      <c r="CK313" s="170"/>
      <c r="CL313" s="170"/>
      <c r="CM313" s="170"/>
      <c r="CN313" s="170"/>
      <c r="CO313" s="170"/>
      <c r="CP313" s="170"/>
      <c r="CQ313" s="170"/>
      <c r="CR313" s="170"/>
      <c r="CS313" s="170"/>
      <c r="CT313" s="170"/>
      <c r="CU313" s="170"/>
      <c r="CV313" s="170"/>
      <c r="CW313" s="170"/>
      <c r="CX313" s="170"/>
      <c r="CY313" s="170"/>
      <c r="CZ313" s="170"/>
      <c r="DA313" s="170"/>
      <c r="DB313" s="170"/>
      <c r="DC313" s="170"/>
      <c r="DD313" s="170"/>
      <c r="DE313" s="170"/>
      <c r="DF313" s="170"/>
      <c r="DG313" s="170"/>
      <c r="DH313" s="170"/>
      <c r="DI313" s="170"/>
      <c r="DJ313" s="170"/>
      <c r="DK313" s="170"/>
      <c r="DL313" s="170"/>
      <c r="DM313" s="170"/>
      <c r="DN313" s="170"/>
      <c r="DO313" s="170"/>
      <c r="DP313" s="170"/>
      <c r="DQ313" s="170"/>
      <c r="DR313" s="170"/>
      <c r="DS313" s="170"/>
      <c r="DT313" s="170"/>
      <c r="DU313" s="170"/>
      <c r="DV313" s="170"/>
      <c r="DW313" s="170"/>
      <c r="DX313" s="170"/>
      <c r="DY313" s="170"/>
      <c r="DZ313" s="170"/>
      <c r="EA313" s="170"/>
      <c r="EB313" s="170"/>
      <c r="EC313" s="170"/>
      <c r="ED313" s="170"/>
      <c r="EE313" s="170"/>
      <c r="EF313" s="170"/>
      <c r="EG313" s="170"/>
      <c r="EH313" s="170"/>
      <c r="EI313" s="170"/>
      <c r="EJ313" s="170"/>
      <c r="EK313" s="170"/>
      <c r="EL313" s="170"/>
      <c r="EM313" s="170"/>
      <c r="EN313" s="170"/>
      <c r="EO313" s="170"/>
      <c r="EP313" s="170"/>
      <c r="EQ313" s="170"/>
      <c r="ER313" s="185"/>
      <c r="ES313" s="185"/>
      <c r="ET313" s="171"/>
    </row>
    <row r="314" spans="1:150" s="173" customFormat="1" x14ac:dyDescent="0.25">
      <c r="A314" s="169"/>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c r="BR314" s="170"/>
      <c r="BS314" s="170"/>
      <c r="BT314" s="170"/>
      <c r="BU314" s="170"/>
      <c r="BV314" s="170"/>
      <c r="BW314" s="170"/>
      <c r="BX314" s="170"/>
      <c r="BY314" s="170"/>
      <c r="BZ314" s="170"/>
      <c r="CA314" s="170"/>
      <c r="CB314" s="170"/>
      <c r="CC314" s="170"/>
      <c r="CD314" s="170"/>
      <c r="CE314" s="170"/>
      <c r="CF314" s="170"/>
      <c r="CG314" s="170"/>
      <c r="CH314" s="170"/>
      <c r="CI314" s="170"/>
      <c r="CJ314" s="170"/>
      <c r="CK314" s="170"/>
      <c r="CL314" s="170"/>
      <c r="CM314" s="170"/>
      <c r="CN314" s="170"/>
      <c r="CO314" s="170"/>
      <c r="CP314" s="170"/>
      <c r="CQ314" s="170"/>
      <c r="CR314" s="170"/>
      <c r="CS314" s="170"/>
      <c r="CT314" s="170"/>
      <c r="CU314" s="170"/>
      <c r="CV314" s="170"/>
      <c r="CW314" s="170"/>
      <c r="CX314" s="170"/>
      <c r="CY314" s="170"/>
      <c r="CZ314" s="170"/>
      <c r="DA314" s="170"/>
      <c r="DB314" s="170"/>
      <c r="DC314" s="170"/>
      <c r="DD314" s="170"/>
      <c r="DE314" s="170"/>
      <c r="DF314" s="170"/>
      <c r="DG314" s="170"/>
      <c r="DH314" s="170"/>
      <c r="DI314" s="170"/>
      <c r="DJ314" s="170"/>
      <c r="DK314" s="170"/>
      <c r="DL314" s="170"/>
      <c r="DM314" s="170"/>
      <c r="DN314" s="170"/>
      <c r="DO314" s="170"/>
      <c r="DP314" s="170"/>
      <c r="DQ314" s="170"/>
      <c r="DR314" s="170"/>
      <c r="DS314" s="170"/>
      <c r="DT314" s="170"/>
      <c r="DU314" s="170"/>
      <c r="DV314" s="170"/>
      <c r="DW314" s="170"/>
      <c r="DX314" s="170"/>
      <c r="DY314" s="170"/>
      <c r="DZ314" s="170"/>
      <c r="EA314" s="170"/>
      <c r="EB314" s="170"/>
      <c r="EC314" s="170"/>
      <c r="ED314" s="170"/>
      <c r="EE314" s="170"/>
      <c r="EF314" s="170"/>
      <c r="EG314" s="170"/>
      <c r="EH314" s="170"/>
      <c r="EI314" s="170"/>
      <c r="EJ314" s="170"/>
      <c r="EK314" s="170"/>
      <c r="EL314" s="170"/>
      <c r="EM314" s="170"/>
      <c r="EN314" s="170"/>
      <c r="EO314" s="170"/>
      <c r="EP314" s="170"/>
      <c r="EQ314" s="170"/>
      <c r="ER314" s="185"/>
      <c r="ES314" s="185"/>
      <c r="ET314" s="171"/>
    </row>
    <row r="315" spans="1:150" s="173" customFormat="1" x14ac:dyDescent="0.25">
      <c r="A315" s="169"/>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c r="BR315" s="170"/>
      <c r="BS315" s="170"/>
      <c r="BT315" s="170"/>
      <c r="BU315" s="170"/>
      <c r="BV315" s="170"/>
      <c r="BW315" s="170"/>
      <c r="BX315" s="170"/>
      <c r="BY315" s="170"/>
      <c r="BZ315" s="170"/>
      <c r="CA315" s="170"/>
      <c r="CB315" s="170"/>
      <c r="CC315" s="170"/>
      <c r="CD315" s="170"/>
      <c r="CE315" s="170"/>
      <c r="CF315" s="170"/>
      <c r="CG315" s="170"/>
      <c r="CH315" s="170"/>
      <c r="CI315" s="170"/>
      <c r="CJ315" s="170"/>
      <c r="CK315" s="170"/>
      <c r="CL315" s="170"/>
      <c r="CM315" s="170"/>
      <c r="CN315" s="170"/>
      <c r="CO315" s="170"/>
      <c r="CP315" s="170"/>
      <c r="CQ315" s="170"/>
      <c r="CR315" s="170"/>
      <c r="CS315" s="170"/>
      <c r="CT315" s="170"/>
      <c r="CU315" s="170"/>
      <c r="CV315" s="170"/>
      <c r="CW315" s="170"/>
      <c r="CX315" s="170"/>
      <c r="CY315" s="170"/>
      <c r="CZ315" s="170"/>
      <c r="DA315" s="170"/>
      <c r="DB315" s="170"/>
      <c r="DC315" s="170"/>
      <c r="DD315" s="170"/>
      <c r="DE315" s="170"/>
      <c r="DF315" s="170"/>
      <c r="DG315" s="170"/>
      <c r="DH315" s="170"/>
      <c r="DI315" s="170"/>
      <c r="DJ315" s="170"/>
      <c r="DK315" s="170"/>
      <c r="DL315" s="170"/>
      <c r="DM315" s="170"/>
      <c r="DN315" s="170"/>
      <c r="DO315" s="170"/>
      <c r="DP315" s="170"/>
      <c r="DQ315" s="170"/>
      <c r="DR315" s="170"/>
      <c r="DS315" s="170"/>
      <c r="DT315" s="170"/>
      <c r="DU315" s="170"/>
      <c r="DV315" s="170"/>
      <c r="DW315" s="170"/>
      <c r="DX315" s="170"/>
      <c r="DY315" s="170"/>
      <c r="DZ315" s="170"/>
      <c r="EA315" s="170"/>
      <c r="EB315" s="170"/>
      <c r="EC315" s="170"/>
      <c r="ED315" s="170"/>
      <c r="EE315" s="170"/>
      <c r="EF315" s="170"/>
      <c r="EG315" s="170"/>
      <c r="EH315" s="170"/>
      <c r="EI315" s="170"/>
      <c r="EJ315" s="170"/>
      <c r="EK315" s="170"/>
      <c r="EL315" s="170"/>
      <c r="EM315" s="170"/>
      <c r="EN315" s="170"/>
      <c r="EO315" s="170"/>
      <c r="EP315" s="170"/>
      <c r="EQ315" s="170"/>
      <c r="ER315" s="185"/>
      <c r="ES315" s="185"/>
      <c r="ET315" s="171"/>
    </row>
    <row r="316" spans="1:150" s="173" customFormat="1" x14ac:dyDescent="0.25">
      <c r="A316" s="169"/>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c r="BR316" s="170"/>
      <c r="BS316" s="170"/>
      <c r="BT316" s="170"/>
      <c r="BU316" s="170"/>
      <c r="BV316" s="170"/>
      <c r="BW316" s="170"/>
      <c r="BX316" s="170"/>
      <c r="BY316" s="170"/>
      <c r="BZ316" s="170"/>
      <c r="CA316" s="170"/>
      <c r="CB316" s="170"/>
      <c r="CC316" s="170"/>
      <c r="CD316" s="170"/>
      <c r="CE316" s="170"/>
      <c r="CF316" s="170"/>
      <c r="CG316" s="170"/>
      <c r="CH316" s="170"/>
      <c r="CI316" s="170"/>
      <c r="CJ316" s="170"/>
      <c r="CK316" s="170"/>
      <c r="CL316" s="170"/>
      <c r="CM316" s="170"/>
      <c r="CN316" s="170"/>
      <c r="CO316" s="170"/>
      <c r="CP316" s="170"/>
      <c r="CQ316" s="170"/>
      <c r="CR316" s="170"/>
      <c r="CS316" s="170"/>
      <c r="CT316" s="170"/>
      <c r="CU316" s="170"/>
      <c r="CV316" s="170"/>
      <c r="CW316" s="170"/>
      <c r="CX316" s="170"/>
      <c r="CY316" s="170"/>
      <c r="CZ316" s="170"/>
      <c r="DA316" s="170"/>
      <c r="DB316" s="170"/>
      <c r="DC316" s="170"/>
      <c r="DD316" s="170"/>
      <c r="DE316" s="170"/>
      <c r="DF316" s="170"/>
      <c r="DG316" s="170"/>
      <c r="DH316" s="170"/>
      <c r="DI316" s="170"/>
      <c r="DJ316" s="170"/>
      <c r="DK316" s="170"/>
      <c r="DL316" s="170"/>
      <c r="DM316" s="170"/>
      <c r="DN316" s="170"/>
      <c r="DO316" s="170"/>
      <c r="DP316" s="170"/>
      <c r="DQ316" s="170"/>
      <c r="DR316" s="170"/>
      <c r="DS316" s="170"/>
      <c r="DT316" s="170"/>
      <c r="DU316" s="170"/>
      <c r="DV316" s="170"/>
      <c r="DW316" s="170"/>
      <c r="DX316" s="170"/>
      <c r="DY316" s="170"/>
      <c r="DZ316" s="170"/>
      <c r="EA316" s="170"/>
      <c r="EB316" s="170"/>
      <c r="EC316" s="170"/>
      <c r="ED316" s="170"/>
      <c r="EE316" s="170"/>
      <c r="EF316" s="170"/>
      <c r="EG316" s="170"/>
      <c r="EH316" s="170"/>
      <c r="EI316" s="170"/>
      <c r="EJ316" s="170"/>
      <c r="EK316" s="170"/>
      <c r="EL316" s="170"/>
      <c r="EM316" s="170"/>
      <c r="EN316" s="170"/>
      <c r="EO316" s="170"/>
      <c r="EP316" s="170"/>
      <c r="EQ316" s="170"/>
      <c r="ER316" s="185"/>
      <c r="ES316" s="185"/>
      <c r="ET316" s="171"/>
    </row>
    <row r="317" spans="1:150" s="173" customFormat="1" x14ac:dyDescent="0.25">
      <c r="A317" s="169"/>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c r="BU317" s="170"/>
      <c r="BV317" s="170"/>
      <c r="BW317" s="170"/>
      <c r="BX317" s="170"/>
      <c r="BY317" s="170"/>
      <c r="BZ317" s="170"/>
      <c r="CA317" s="170"/>
      <c r="CB317" s="170"/>
      <c r="CC317" s="170"/>
      <c r="CD317" s="170"/>
      <c r="CE317" s="170"/>
      <c r="CF317" s="170"/>
      <c r="CG317" s="170"/>
      <c r="CH317" s="170"/>
      <c r="CI317" s="170"/>
      <c r="CJ317" s="170"/>
      <c r="CK317" s="170"/>
      <c r="CL317" s="170"/>
      <c r="CM317" s="170"/>
      <c r="CN317" s="170"/>
      <c r="CO317" s="170"/>
      <c r="CP317" s="170"/>
      <c r="CQ317" s="170"/>
      <c r="CR317" s="170"/>
      <c r="CS317" s="170"/>
      <c r="CT317" s="170"/>
      <c r="CU317" s="170"/>
      <c r="CV317" s="170"/>
      <c r="CW317" s="170"/>
      <c r="CX317" s="170"/>
      <c r="CY317" s="170"/>
      <c r="CZ317" s="170"/>
      <c r="DA317" s="170"/>
      <c r="DB317" s="170"/>
      <c r="DC317" s="170"/>
      <c r="DD317" s="170"/>
      <c r="DE317" s="170"/>
      <c r="DF317" s="170"/>
      <c r="DG317" s="170"/>
      <c r="DH317" s="170"/>
      <c r="DI317" s="170"/>
      <c r="DJ317" s="170"/>
      <c r="DK317" s="170"/>
      <c r="DL317" s="170"/>
      <c r="DM317" s="170"/>
      <c r="DN317" s="170"/>
      <c r="DO317" s="170"/>
      <c r="DP317" s="170"/>
      <c r="DQ317" s="170"/>
      <c r="DR317" s="170"/>
      <c r="DS317" s="170"/>
      <c r="DT317" s="170"/>
      <c r="DU317" s="170"/>
      <c r="DV317" s="170"/>
      <c r="DW317" s="170"/>
      <c r="DX317" s="170"/>
      <c r="DY317" s="170"/>
      <c r="DZ317" s="170"/>
      <c r="EA317" s="170"/>
      <c r="EB317" s="170"/>
      <c r="EC317" s="170"/>
      <c r="ED317" s="170"/>
      <c r="EE317" s="170"/>
      <c r="EF317" s="170"/>
      <c r="EG317" s="170"/>
      <c r="EH317" s="170"/>
      <c r="EI317" s="170"/>
      <c r="EJ317" s="170"/>
      <c r="EK317" s="170"/>
      <c r="EL317" s="170"/>
      <c r="EM317" s="170"/>
      <c r="EN317" s="170"/>
      <c r="EO317" s="170"/>
      <c r="EP317" s="170"/>
      <c r="EQ317" s="170"/>
      <c r="ER317" s="185"/>
      <c r="ES317" s="185"/>
      <c r="ET317" s="171"/>
    </row>
    <row r="318" spans="1:150" s="173" customFormat="1" x14ac:dyDescent="0.25">
      <c r="A318" s="169"/>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c r="BR318" s="170"/>
      <c r="BS318" s="170"/>
      <c r="BT318" s="170"/>
      <c r="BU318" s="170"/>
      <c r="BV318" s="170"/>
      <c r="BW318" s="170"/>
      <c r="BX318" s="170"/>
      <c r="BY318" s="170"/>
      <c r="BZ318" s="170"/>
      <c r="CA318" s="170"/>
      <c r="CB318" s="170"/>
      <c r="CC318" s="170"/>
      <c r="CD318" s="170"/>
      <c r="CE318" s="170"/>
      <c r="CF318" s="170"/>
      <c r="CG318" s="170"/>
      <c r="CH318" s="170"/>
      <c r="CI318" s="170"/>
      <c r="CJ318" s="170"/>
      <c r="CK318" s="170"/>
      <c r="CL318" s="170"/>
      <c r="CM318" s="170"/>
      <c r="CN318" s="170"/>
      <c r="CO318" s="170"/>
      <c r="CP318" s="170"/>
      <c r="CQ318" s="170"/>
      <c r="CR318" s="170"/>
      <c r="CS318" s="170"/>
      <c r="CT318" s="170"/>
      <c r="CU318" s="170"/>
      <c r="CV318" s="170"/>
      <c r="CW318" s="170"/>
      <c r="CX318" s="170"/>
      <c r="CY318" s="170"/>
      <c r="CZ318" s="170"/>
      <c r="DA318" s="170"/>
      <c r="DB318" s="170"/>
      <c r="DC318" s="170"/>
      <c r="DD318" s="170"/>
      <c r="DE318" s="170"/>
      <c r="DF318" s="170"/>
      <c r="DG318" s="170"/>
      <c r="DH318" s="170"/>
      <c r="DI318" s="170"/>
      <c r="DJ318" s="170"/>
      <c r="DK318" s="170"/>
      <c r="DL318" s="170"/>
      <c r="DM318" s="170"/>
      <c r="DN318" s="170"/>
      <c r="DO318" s="170"/>
      <c r="DP318" s="170"/>
      <c r="DQ318" s="170"/>
      <c r="DR318" s="170"/>
      <c r="DS318" s="170"/>
      <c r="DT318" s="170"/>
      <c r="DU318" s="170"/>
      <c r="DV318" s="170"/>
      <c r="DW318" s="170"/>
      <c r="DX318" s="170"/>
      <c r="DY318" s="170"/>
      <c r="DZ318" s="170"/>
      <c r="EA318" s="170"/>
      <c r="EB318" s="170"/>
      <c r="EC318" s="170"/>
      <c r="ED318" s="170"/>
      <c r="EE318" s="170"/>
      <c r="EF318" s="170"/>
      <c r="EG318" s="170"/>
      <c r="EH318" s="170"/>
      <c r="EI318" s="170"/>
      <c r="EJ318" s="170"/>
      <c r="EK318" s="170"/>
      <c r="EL318" s="170"/>
      <c r="EM318" s="170"/>
      <c r="EN318" s="170"/>
      <c r="EO318" s="170"/>
      <c r="EP318" s="170"/>
      <c r="EQ318" s="170"/>
      <c r="ER318" s="185"/>
      <c r="ES318" s="185"/>
      <c r="ET318" s="171"/>
    </row>
    <row r="319" spans="1:150" s="173" customFormat="1" x14ac:dyDescent="0.25">
      <c r="A319" s="169"/>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c r="BR319" s="170"/>
      <c r="BS319" s="170"/>
      <c r="BT319" s="170"/>
      <c r="BU319" s="170"/>
      <c r="BV319" s="170"/>
      <c r="BW319" s="170"/>
      <c r="BX319" s="170"/>
      <c r="BY319" s="170"/>
      <c r="BZ319" s="170"/>
      <c r="CA319" s="170"/>
      <c r="CB319" s="170"/>
      <c r="CC319" s="170"/>
      <c r="CD319" s="170"/>
      <c r="CE319" s="170"/>
      <c r="CF319" s="170"/>
      <c r="CG319" s="170"/>
      <c r="CH319" s="170"/>
      <c r="CI319" s="170"/>
      <c r="CJ319" s="170"/>
      <c r="CK319" s="170"/>
      <c r="CL319" s="170"/>
      <c r="CM319" s="170"/>
      <c r="CN319" s="170"/>
      <c r="CO319" s="170"/>
      <c r="CP319" s="170"/>
      <c r="CQ319" s="170"/>
      <c r="CR319" s="170"/>
      <c r="CS319" s="170"/>
      <c r="CT319" s="170"/>
      <c r="CU319" s="170"/>
      <c r="CV319" s="170"/>
      <c r="CW319" s="170"/>
      <c r="CX319" s="170"/>
      <c r="CY319" s="170"/>
      <c r="CZ319" s="170"/>
      <c r="DA319" s="170"/>
      <c r="DB319" s="170"/>
      <c r="DC319" s="170"/>
      <c r="DD319" s="170"/>
      <c r="DE319" s="170"/>
      <c r="DF319" s="170"/>
      <c r="DG319" s="170"/>
      <c r="DH319" s="170"/>
      <c r="DI319" s="170"/>
      <c r="DJ319" s="170"/>
      <c r="DK319" s="170"/>
      <c r="DL319" s="170"/>
      <c r="DM319" s="170"/>
      <c r="DN319" s="170"/>
      <c r="DO319" s="170"/>
      <c r="DP319" s="170"/>
      <c r="DQ319" s="170"/>
      <c r="DR319" s="170"/>
      <c r="DS319" s="170"/>
      <c r="DT319" s="170"/>
      <c r="DU319" s="170"/>
      <c r="DV319" s="170"/>
      <c r="DW319" s="170"/>
      <c r="DX319" s="170"/>
      <c r="DY319" s="170"/>
      <c r="DZ319" s="170"/>
      <c r="EA319" s="170"/>
      <c r="EB319" s="170"/>
      <c r="EC319" s="170"/>
      <c r="ED319" s="170"/>
      <c r="EE319" s="170"/>
      <c r="EF319" s="170"/>
      <c r="EG319" s="170"/>
      <c r="EH319" s="170"/>
      <c r="EI319" s="170"/>
      <c r="EJ319" s="170"/>
      <c r="EK319" s="170"/>
      <c r="EL319" s="170"/>
      <c r="EM319" s="170"/>
      <c r="EN319" s="170"/>
      <c r="EO319" s="170"/>
      <c r="EP319" s="170"/>
      <c r="EQ319" s="170"/>
      <c r="ER319" s="185"/>
      <c r="ES319" s="185"/>
      <c r="ET319" s="171"/>
    </row>
    <row r="320" spans="1:150" s="173" customFormat="1" x14ac:dyDescent="0.25">
      <c r="A320" s="169"/>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c r="BR320" s="170"/>
      <c r="BS320" s="170"/>
      <c r="BT320" s="170"/>
      <c r="BU320" s="170"/>
      <c r="BV320" s="170"/>
      <c r="BW320" s="170"/>
      <c r="BX320" s="170"/>
      <c r="BY320" s="170"/>
      <c r="BZ320" s="170"/>
      <c r="CA320" s="170"/>
      <c r="CB320" s="170"/>
      <c r="CC320" s="170"/>
      <c r="CD320" s="170"/>
      <c r="CE320" s="170"/>
      <c r="CF320" s="170"/>
      <c r="CG320" s="170"/>
      <c r="CH320" s="170"/>
      <c r="CI320" s="170"/>
      <c r="CJ320" s="170"/>
      <c r="CK320" s="170"/>
      <c r="CL320" s="170"/>
      <c r="CM320" s="170"/>
      <c r="CN320" s="170"/>
      <c r="CO320" s="170"/>
      <c r="CP320" s="170"/>
      <c r="CQ320" s="170"/>
      <c r="CR320" s="170"/>
      <c r="CS320" s="170"/>
      <c r="CT320" s="170"/>
      <c r="CU320" s="170"/>
      <c r="CV320" s="170"/>
      <c r="CW320" s="170"/>
      <c r="CX320" s="170"/>
      <c r="CY320" s="170"/>
      <c r="CZ320" s="170"/>
      <c r="DA320" s="170"/>
      <c r="DB320" s="170"/>
      <c r="DC320" s="170"/>
      <c r="DD320" s="170"/>
      <c r="DE320" s="170"/>
      <c r="DF320" s="170"/>
      <c r="DG320" s="170"/>
      <c r="DH320" s="170"/>
      <c r="DI320" s="170"/>
      <c r="DJ320" s="170"/>
      <c r="DK320" s="170"/>
      <c r="DL320" s="170"/>
      <c r="DM320" s="170"/>
      <c r="DN320" s="170"/>
      <c r="DO320" s="170"/>
      <c r="DP320" s="170"/>
      <c r="DQ320" s="170"/>
      <c r="DR320" s="170"/>
      <c r="DS320" s="170"/>
      <c r="DT320" s="170"/>
      <c r="DU320" s="170"/>
      <c r="DV320" s="170"/>
      <c r="DW320" s="170"/>
      <c r="DX320" s="170"/>
      <c r="DY320" s="170"/>
      <c r="DZ320" s="170"/>
      <c r="EA320" s="170"/>
      <c r="EB320" s="170"/>
      <c r="EC320" s="170"/>
      <c r="ED320" s="170"/>
      <c r="EE320" s="170"/>
      <c r="EF320" s="170"/>
      <c r="EG320" s="170"/>
      <c r="EH320" s="170"/>
      <c r="EI320" s="170"/>
      <c r="EJ320" s="170"/>
      <c r="EK320" s="170"/>
      <c r="EL320" s="170"/>
      <c r="EM320" s="170"/>
      <c r="EN320" s="170"/>
      <c r="EO320" s="170"/>
      <c r="EP320" s="170"/>
      <c r="EQ320" s="170"/>
      <c r="ER320" s="185"/>
      <c r="ES320" s="185"/>
      <c r="ET320" s="171"/>
    </row>
    <row r="321" spans="1:150" s="173" customFormat="1" x14ac:dyDescent="0.25">
      <c r="A321" s="169"/>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c r="BR321" s="170"/>
      <c r="BS321" s="170"/>
      <c r="BT321" s="170"/>
      <c r="BU321" s="170"/>
      <c r="BV321" s="170"/>
      <c r="BW321" s="170"/>
      <c r="BX321" s="170"/>
      <c r="BY321" s="170"/>
      <c r="BZ321" s="170"/>
      <c r="CA321" s="170"/>
      <c r="CB321" s="170"/>
      <c r="CC321" s="170"/>
      <c r="CD321" s="170"/>
      <c r="CE321" s="170"/>
      <c r="CF321" s="170"/>
      <c r="CG321" s="170"/>
      <c r="CH321" s="170"/>
      <c r="CI321" s="170"/>
      <c r="CJ321" s="170"/>
      <c r="CK321" s="170"/>
      <c r="CL321" s="170"/>
      <c r="CM321" s="170"/>
      <c r="CN321" s="170"/>
      <c r="CO321" s="170"/>
      <c r="CP321" s="170"/>
      <c r="CQ321" s="170"/>
      <c r="CR321" s="170"/>
      <c r="CS321" s="170"/>
      <c r="CT321" s="170"/>
      <c r="CU321" s="170"/>
      <c r="CV321" s="170"/>
      <c r="CW321" s="170"/>
      <c r="CX321" s="170"/>
      <c r="CY321" s="170"/>
      <c r="CZ321" s="170"/>
      <c r="DA321" s="170"/>
      <c r="DB321" s="170"/>
      <c r="DC321" s="170"/>
      <c r="DD321" s="170"/>
      <c r="DE321" s="170"/>
      <c r="DF321" s="170"/>
      <c r="DG321" s="170"/>
      <c r="DH321" s="170"/>
      <c r="DI321" s="170"/>
      <c r="DJ321" s="170"/>
      <c r="DK321" s="170"/>
      <c r="DL321" s="170"/>
      <c r="DM321" s="170"/>
      <c r="DN321" s="170"/>
      <c r="DO321" s="170"/>
      <c r="DP321" s="170"/>
      <c r="DQ321" s="170"/>
      <c r="DR321" s="170"/>
      <c r="DS321" s="170"/>
      <c r="DT321" s="170"/>
      <c r="DU321" s="170"/>
      <c r="DV321" s="170"/>
      <c r="DW321" s="170"/>
      <c r="DX321" s="170"/>
      <c r="DY321" s="170"/>
      <c r="DZ321" s="170"/>
      <c r="EA321" s="170"/>
      <c r="EB321" s="170"/>
      <c r="EC321" s="170"/>
      <c r="ED321" s="170"/>
      <c r="EE321" s="170"/>
      <c r="EF321" s="170"/>
      <c r="EG321" s="170"/>
      <c r="EH321" s="170"/>
      <c r="EI321" s="170"/>
      <c r="EJ321" s="170"/>
      <c r="EK321" s="170"/>
      <c r="EL321" s="170"/>
      <c r="EM321" s="170"/>
      <c r="EN321" s="170"/>
      <c r="EO321" s="170"/>
      <c r="EP321" s="170"/>
      <c r="EQ321" s="170"/>
      <c r="ER321" s="185"/>
      <c r="ES321" s="185"/>
      <c r="ET321" s="171"/>
    </row>
    <row r="322" spans="1:150" s="173" customFormat="1" x14ac:dyDescent="0.25">
      <c r="A322" s="169"/>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c r="BR322" s="170"/>
      <c r="BS322" s="170"/>
      <c r="BT322" s="170"/>
      <c r="BU322" s="170"/>
      <c r="BV322" s="170"/>
      <c r="BW322" s="170"/>
      <c r="BX322" s="170"/>
      <c r="BY322" s="170"/>
      <c r="BZ322" s="170"/>
      <c r="CA322" s="170"/>
      <c r="CB322" s="170"/>
      <c r="CC322" s="170"/>
      <c r="CD322" s="170"/>
      <c r="CE322" s="170"/>
      <c r="CF322" s="170"/>
      <c r="CG322" s="170"/>
      <c r="CH322" s="170"/>
      <c r="CI322" s="170"/>
      <c r="CJ322" s="170"/>
      <c r="CK322" s="170"/>
      <c r="CL322" s="170"/>
      <c r="CM322" s="170"/>
      <c r="CN322" s="170"/>
      <c r="CO322" s="170"/>
      <c r="CP322" s="170"/>
      <c r="CQ322" s="170"/>
      <c r="CR322" s="170"/>
      <c r="CS322" s="170"/>
      <c r="CT322" s="170"/>
      <c r="CU322" s="170"/>
      <c r="CV322" s="170"/>
      <c r="CW322" s="170"/>
      <c r="CX322" s="170"/>
      <c r="CY322" s="170"/>
      <c r="CZ322" s="170"/>
      <c r="DA322" s="170"/>
      <c r="DB322" s="170"/>
      <c r="DC322" s="170"/>
      <c r="DD322" s="170"/>
      <c r="DE322" s="170"/>
      <c r="DF322" s="170"/>
      <c r="DG322" s="170"/>
      <c r="DH322" s="170"/>
      <c r="DI322" s="170"/>
      <c r="DJ322" s="170"/>
      <c r="DK322" s="170"/>
      <c r="DL322" s="170"/>
      <c r="DM322" s="170"/>
      <c r="DN322" s="170"/>
      <c r="DO322" s="170"/>
      <c r="DP322" s="170"/>
      <c r="DQ322" s="170"/>
      <c r="DR322" s="170"/>
      <c r="DS322" s="170"/>
      <c r="DT322" s="170"/>
      <c r="DU322" s="170"/>
      <c r="DV322" s="170"/>
      <c r="DW322" s="170"/>
      <c r="DX322" s="170"/>
      <c r="DY322" s="170"/>
      <c r="DZ322" s="170"/>
      <c r="EA322" s="170"/>
      <c r="EB322" s="170"/>
      <c r="EC322" s="170"/>
      <c r="ED322" s="170"/>
      <c r="EE322" s="170"/>
      <c r="EF322" s="170"/>
      <c r="EG322" s="170"/>
      <c r="EH322" s="170"/>
      <c r="EI322" s="170"/>
      <c r="EJ322" s="170"/>
      <c r="EK322" s="170"/>
      <c r="EL322" s="170"/>
      <c r="EM322" s="170"/>
      <c r="EN322" s="170"/>
      <c r="EO322" s="170"/>
      <c r="EP322" s="170"/>
      <c r="EQ322" s="170"/>
      <c r="ER322" s="185"/>
      <c r="ES322" s="185"/>
      <c r="ET322" s="171"/>
    </row>
    <row r="323" spans="1:150" s="173" customFormat="1" x14ac:dyDescent="0.25">
      <c r="A323" s="169"/>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c r="BR323" s="170"/>
      <c r="BS323" s="170"/>
      <c r="BT323" s="170"/>
      <c r="BU323" s="170"/>
      <c r="BV323" s="170"/>
      <c r="BW323" s="170"/>
      <c r="BX323" s="170"/>
      <c r="BY323" s="170"/>
      <c r="BZ323" s="170"/>
      <c r="CA323" s="170"/>
      <c r="CB323" s="170"/>
      <c r="CC323" s="170"/>
      <c r="CD323" s="170"/>
      <c r="CE323" s="170"/>
      <c r="CF323" s="170"/>
      <c r="CG323" s="170"/>
      <c r="CH323" s="170"/>
      <c r="CI323" s="170"/>
      <c r="CJ323" s="170"/>
      <c r="CK323" s="170"/>
      <c r="CL323" s="170"/>
      <c r="CM323" s="170"/>
      <c r="CN323" s="170"/>
      <c r="CO323" s="170"/>
      <c r="CP323" s="170"/>
      <c r="CQ323" s="170"/>
      <c r="CR323" s="170"/>
      <c r="CS323" s="170"/>
      <c r="CT323" s="170"/>
      <c r="CU323" s="170"/>
      <c r="CV323" s="170"/>
      <c r="CW323" s="170"/>
      <c r="CX323" s="170"/>
      <c r="CY323" s="170"/>
      <c r="CZ323" s="170"/>
      <c r="DA323" s="170"/>
      <c r="DB323" s="170"/>
      <c r="DC323" s="170"/>
      <c r="DD323" s="170"/>
      <c r="DE323" s="170"/>
      <c r="DF323" s="170"/>
      <c r="DG323" s="170"/>
      <c r="DH323" s="170"/>
      <c r="DI323" s="170"/>
      <c r="DJ323" s="170"/>
      <c r="DK323" s="170"/>
      <c r="DL323" s="170"/>
      <c r="DM323" s="170"/>
      <c r="DN323" s="170"/>
      <c r="DO323" s="170"/>
      <c r="DP323" s="170"/>
      <c r="DQ323" s="170"/>
      <c r="DR323" s="170"/>
      <c r="DS323" s="170"/>
      <c r="DT323" s="170"/>
      <c r="DU323" s="170"/>
      <c r="DV323" s="170"/>
      <c r="DW323" s="170"/>
      <c r="DX323" s="170"/>
      <c r="DY323" s="170"/>
      <c r="DZ323" s="170"/>
      <c r="EA323" s="170"/>
      <c r="EB323" s="170"/>
      <c r="EC323" s="170"/>
      <c r="ED323" s="170"/>
      <c r="EE323" s="170"/>
      <c r="EF323" s="170"/>
      <c r="EG323" s="170"/>
      <c r="EH323" s="170"/>
      <c r="EI323" s="170"/>
      <c r="EJ323" s="170"/>
      <c r="EK323" s="170"/>
      <c r="EL323" s="170"/>
      <c r="EM323" s="170"/>
      <c r="EN323" s="170"/>
      <c r="EO323" s="170"/>
      <c r="EP323" s="170"/>
      <c r="EQ323" s="170"/>
      <c r="ER323" s="185"/>
      <c r="ES323" s="185"/>
      <c r="ET323" s="171"/>
    </row>
    <row r="324" spans="1:150" s="173" customFormat="1" x14ac:dyDescent="0.25">
      <c r="A324" s="169"/>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c r="BR324" s="170"/>
      <c r="BS324" s="170"/>
      <c r="BT324" s="170"/>
      <c r="BU324" s="170"/>
      <c r="BV324" s="170"/>
      <c r="BW324" s="170"/>
      <c r="BX324" s="170"/>
      <c r="BY324" s="170"/>
      <c r="BZ324" s="170"/>
      <c r="CA324" s="170"/>
      <c r="CB324" s="170"/>
      <c r="CC324" s="170"/>
      <c r="CD324" s="170"/>
      <c r="CE324" s="170"/>
      <c r="CF324" s="170"/>
      <c r="CG324" s="170"/>
      <c r="CH324" s="170"/>
      <c r="CI324" s="170"/>
      <c r="CJ324" s="170"/>
      <c r="CK324" s="170"/>
      <c r="CL324" s="170"/>
      <c r="CM324" s="170"/>
      <c r="CN324" s="170"/>
      <c r="CO324" s="170"/>
      <c r="CP324" s="170"/>
      <c r="CQ324" s="170"/>
      <c r="CR324" s="170"/>
      <c r="CS324" s="170"/>
      <c r="CT324" s="170"/>
      <c r="CU324" s="170"/>
      <c r="CV324" s="170"/>
      <c r="CW324" s="170"/>
      <c r="CX324" s="170"/>
      <c r="CY324" s="170"/>
      <c r="CZ324" s="170"/>
      <c r="DA324" s="170"/>
      <c r="DB324" s="170"/>
      <c r="DC324" s="170"/>
      <c r="DD324" s="170"/>
      <c r="DE324" s="170"/>
      <c r="DF324" s="170"/>
      <c r="DG324" s="170"/>
      <c r="DH324" s="170"/>
      <c r="DI324" s="170"/>
      <c r="DJ324" s="170"/>
      <c r="DK324" s="170"/>
      <c r="DL324" s="170"/>
      <c r="DM324" s="170"/>
      <c r="DN324" s="170"/>
      <c r="DO324" s="170"/>
      <c r="DP324" s="170"/>
      <c r="DQ324" s="170"/>
      <c r="DR324" s="170"/>
      <c r="DS324" s="170"/>
      <c r="DT324" s="170"/>
      <c r="DU324" s="170"/>
      <c r="DV324" s="170"/>
      <c r="DW324" s="170"/>
      <c r="DX324" s="170"/>
      <c r="DY324" s="170"/>
      <c r="DZ324" s="170"/>
      <c r="EA324" s="170"/>
      <c r="EB324" s="170"/>
      <c r="EC324" s="170"/>
      <c r="ED324" s="170"/>
      <c r="EE324" s="170"/>
      <c r="EF324" s="170"/>
      <c r="EG324" s="170"/>
      <c r="EH324" s="170"/>
      <c r="EI324" s="170"/>
      <c r="EJ324" s="170"/>
      <c r="EK324" s="170"/>
      <c r="EL324" s="170"/>
      <c r="EM324" s="170"/>
      <c r="EN324" s="170"/>
      <c r="EO324" s="170"/>
      <c r="EP324" s="170"/>
      <c r="EQ324" s="170"/>
      <c r="ER324" s="185"/>
      <c r="ES324" s="185"/>
      <c r="ET324" s="171"/>
    </row>
    <row r="325" spans="1:150" s="173" customFormat="1" x14ac:dyDescent="0.25">
      <c r="A325" s="169"/>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C325" s="170"/>
      <c r="CD325" s="170"/>
      <c r="CE325" s="170"/>
      <c r="CF325" s="170"/>
      <c r="CG325" s="170"/>
      <c r="CH325" s="170"/>
      <c r="CI325" s="170"/>
      <c r="CJ325" s="170"/>
      <c r="CK325" s="170"/>
      <c r="CL325" s="170"/>
      <c r="CM325" s="170"/>
      <c r="CN325" s="170"/>
      <c r="CO325" s="170"/>
      <c r="CP325" s="170"/>
      <c r="CQ325" s="170"/>
      <c r="CR325" s="170"/>
      <c r="CS325" s="170"/>
      <c r="CT325" s="170"/>
      <c r="CU325" s="170"/>
      <c r="CV325" s="170"/>
      <c r="CW325" s="170"/>
      <c r="CX325" s="170"/>
      <c r="CY325" s="170"/>
      <c r="CZ325" s="170"/>
      <c r="DA325" s="170"/>
      <c r="DB325" s="170"/>
      <c r="DC325" s="170"/>
      <c r="DD325" s="170"/>
      <c r="DE325" s="170"/>
      <c r="DF325" s="170"/>
      <c r="DG325" s="170"/>
      <c r="DH325" s="170"/>
      <c r="DI325" s="170"/>
      <c r="DJ325" s="170"/>
      <c r="DK325" s="170"/>
      <c r="DL325" s="170"/>
      <c r="DM325" s="170"/>
      <c r="DN325" s="170"/>
      <c r="DO325" s="170"/>
      <c r="DP325" s="170"/>
      <c r="DQ325" s="170"/>
      <c r="DR325" s="170"/>
      <c r="DS325" s="170"/>
      <c r="DT325" s="170"/>
      <c r="DU325" s="170"/>
      <c r="DV325" s="170"/>
      <c r="DW325" s="170"/>
      <c r="DX325" s="170"/>
      <c r="DY325" s="170"/>
      <c r="DZ325" s="170"/>
      <c r="EA325" s="170"/>
      <c r="EB325" s="170"/>
      <c r="EC325" s="170"/>
      <c r="ED325" s="170"/>
      <c r="EE325" s="170"/>
      <c r="EF325" s="170"/>
      <c r="EG325" s="170"/>
      <c r="EH325" s="170"/>
      <c r="EI325" s="170"/>
      <c r="EJ325" s="170"/>
      <c r="EK325" s="170"/>
      <c r="EL325" s="170"/>
      <c r="EM325" s="170"/>
      <c r="EN325" s="170"/>
      <c r="EO325" s="170"/>
      <c r="EP325" s="170"/>
      <c r="EQ325" s="170"/>
      <c r="ER325" s="185"/>
      <c r="ES325" s="185"/>
      <c r="ET325" s="171"/>
    </row>
    <row r="326" spans="1:150" s="173" customFormat="1" x14ac:dyDescent="0.25">
      <c r="A326" s="169"/>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c r="BR326" s="170"/>
      <c r="BS326" s="170"/>
      <c r="BT326" s="170"/>
      <c r="BU326" s="170"/>
      <c r="BV326" s="170"/>
      <c r="BW326" s="170"/>
      <c r="BX326" s="170"/>
      <c r="BY326" s="170"/>
      <c r="BZ326" s="170"/>
      <c r="CA326" s="170"/>
      <c r="CB326" s="170"/>
      <c r="CC326" s="170"/>
      <c r="CD326" s="170"/>
      <c r="CE326" s="170"/>
      <c r="CF326" s="170"/>
      <c r="CG326" s="170"/>
      <c r="CH326" s="170"/>
      <c r="CI326" s="170"/>
      <c r="CJ326" s="170"/>
      <c r="CK326" s="170"/>
      <c r="CL326" s="170"/>
      <c r="CM326" s="170"/>
      <c r="CN326" s="170"/>
      <c r="CO326" s="170"/>
      <c r="CP326" s="170"/>
      <c r="CQ326" s="170"/>
      <c r="CR326" s="170"/>
      <c r="CS326" s="170"/>
      <c r="CT326" s="170"/>
      <c r="CU326" s="170"/>
      <c r="CV326" s="170"/>
      <c r="CW326" s="170"/>
      <c r="CX326" s="170"/>
      <c r="CY326" s="170"/>
      <c r="CZ326" s="170"/>
      <c r="DA326" s="170"/>
      <c r="DB326" s="170"/>
      <c r="DC326" s="170"/>
      <c r="DD326" s="170"/>
      <c r="DE326" s="170"/>
      <c r="DF326" s="170"/>
      <c r="DG326" s="170"/>
      <c r="DH326" s="170"/>
      <c r="DI326" s="170"/>
      <c r="DJ326" s="170"/>
      <c r="DK326" s="170"/>
      <c r="DL326" s="170"/>
      <c r="DM326" s="170"/>
      <c r="DN326" s="170"/>
      <c r="DO326" s="170"/>
      <c r="DP326" s="170"/>
      <c r="DQ326" s="170"/>
      <c r="DR326" s="170"/>
      <c r="DS326" s="170"/>
      <c r="DT326" s="170"/>
      <c r="DU326" s="170"/>
      <c r="DV326" s="170"/>
      <c r="DW326" s="170"/>
      <c r="DX326" s="170"/>
      <c r="DY326" s="170"/>
      <c r="DZ326" s="170"/>
      <c r="EA326" s="170"/>
      <c r="EB326" s="170"/>
      <c r="EC326" s="170"/>
      <c r="ED326" s="170"/>
      <c r="EE326" s="170"/>
      <c r="EF326" s="170"/>
      <c r="EG326" s="170"/>
      <c r="EH326" s="170"/>
      <c r="EI326" s="170"/>
      <c r="EJ326" s="170"/>
      <c r="EK326" s="170"/>
      <c r="EL326" s="170"/>
      <c r="EM326" s="170"/>
      <c r="EN326" s="170"/>
      <c r="EO326" s="170"/>
      <c r="EP326" s="170"/>
      <c r="EQ326" s="170"/>
      <c r="ER326" s="185"/>
      <c r="ES326" s="185"/>
      <c r="ET326" s="171"/>
    </row>
    <row r="327" spans="1:150" s="173" customFormat="1" x14ac:dyDescent="0.25">
      <c r="A327" s="169"/>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c r="BR327" s="170"/>
      <c r="BS327" s="170"/>
      <c r="BT327" s="170"/>
      <c r="BU327" s="170"/>
      <c r="BV327" s="170"/>
      <c r="BW327" s="170"/>
      <c r="BX327" s="170"/>
      <c r="BY327" s="170"/>
      <c r="BZ327" s="170"/>
      <c r="CA327" s="170"/>
      <c r="CB327" s="170"/>
      <c r="CC327" s="170"/>
      <c r="CD327" s="170"/>
      <c r="CE327" s="170"/>
      <c r="CF327" s="170"/>
      <c r="CG327" s="170"/>
      <c r="CH327" s="170"/>
      <c r="CI327" s="170"/>
      <c r="CJ327" s="170"/>
      <c r="CK327" s="170"/>
      <c r="CL327" s="170"/>
      <c r="CM327" s="170"/>
      <c r="CN327" s="170"/>
      <c r="CO327" s="170"/>
      <c r="CP327" s="170"/>
      <c r="CQ327" s="170"/>
      <c r="CR327" s="170"/>
      <c r="CS327" s="170"/>
      <c r="CT327" s="170"/>
      <c r="CU327" s="170"/>
      <c r="CV327" s="170"/>
      <c r="CW327" s="170"/>
      <c r="CX327" s="170"/>
      <c r="CY327" s="170"/>
      <c r="CZ327" s="170"/>
      <c r="DA327" s="170"/>
      <c r="DB327" s="170"/>
      <c r="DC327" s="170"/>
      <c r="DD327" s="170"/>
      <c r="DE327" s="170"/>
      <c r="DF327" s="170"/>
      <c r="DG327" s="170"/>
      <c r="DH327" s="170"/>
      <c r="DI327" s="170"/>
      <c r="DJ327" s="170"/>
      <c r="DK327" s="170"/>
      <c r="DL327" s="170"/>
      <c r="DM327" s="170"/>
      <c r="DN327" s="170"/>
      <c r="DO327" s="170"/>
      <c r="DP327" s="170"/>
      <c r="DQ327" s="170"/>
      <c r="DR327" s="170"/>
      <c r="DS327" s="170"/>
      <c r="DT327" s="170"/>
      <c r="DU327" s="170"/>
      <c r="DV327" s="170"/>
      <c r="DW327" s="170"/>
      <c r="DX327" s="170"/>
      <c r="DY327" s="170"/>
      <c r="DZ327" s="170"/>
      <c r="EA327" s="170"/>
      <c r="EB327" s="170"/>
      <c r="EC327" s="170"/>
      <c r="ED327" s="170"/>
      <c r="EE327" s="170"/>
      <c r="EF327" s="170"/>
      <c r="EG327" s="170"/>
      <c r="EH327" s="170"/>
      <c r="EI327" s="170"/>
      <c r="EJ327" s="170"/>
      <c r="EK327" s="170"/>
      <c r="EL327" s="170"/>
      <c r="EM327" s="170"/>
      <c r="EN327" s="170"/>
      <c r="EO327" s="170"/>
      <c r="EP327" s="170"/>
      <c r="EQ327" s="170"/>
      <c r="ER327" s="185"/>
      <c r="ES327" s="185"/>
      <c r="ET327" s="171"/>
    </row>
    <row r="328" spans="1:150" s="173" customFormat="1" x14ac:dyDescent="0.25">
      <c r="A328" s="169"/>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c r="BR328" s="170"/>
      <c r="BS328" s="170"/>
      <c r="BT328" s="170"/>
      <c r="BU328" s="170"/>
      <c r="BV328" s="170"/>
      <c r="BW328" s="170"/>
      <c r="BX328" s="170"/>
      <c r="BY328" s="170"/>
      <c r="BZ328" s="170"/>
      <c r="CA328" s="170"/>
      <c r="CB328" s="170"/>
      <c r="CC328" s="170"/>
      <c r="CD328" s="170"/>
      <c r="CE328" s="170"/>
      <c r="CF328" s="170"/>
      <c r="CG328" s="170"/>
      <c r="CH328" s="170"/>
      <c r="CI328" s="170"/>
      <c r="CJ328" s="170"/>
      <c r="CK328" s="170"/>
      <c r="CL328" s="170"/>
      <c r="CM328" s="170"/>
      <c r="CN328" s="170"/>
      <c r="CO328" s="170"/>
      <c r="CP328" s="170"/>
      <c r="CQ328" s="170"/>
      <c r="CR328" s="170"/>
      <c r="CS328" s="170"/>
      <c r="CT328" s="170"/>
      <c r="CU328" s="170"/>
      <c r="CV328" s="170"/>
      <c r="CW328" s="170"/>
      <c r="CX328" s="170"/>
      <c r="CY328" s="170"/>
      <c r="CZ328" s="170"/>
      <c r="DA328" s="170"/>
      <c r="DB328" s="170"/>
      <c r="DC328" s="170"/>
      <c r="DD328" s="170"/>
      <c r="DE328" s="170"/>
      <c r="DF328" s="170"/>
      <c r="DG328" s="170"/>
      <c r="DH328" s="170"/>
      <c r="DI328" s="170"/>
      <c r="DJ328" s="170"/>
      <c r="DK328" s="170"/>
      <c r="DL328" s="170"/>
      <c r="DM328" s="170"/>
      <c r="DN328" s="170"/>
      <c r="DO328" s="170"/>
      <c r="DP328" s="170"/>
      <c r="DQ328" s="170"/>
      <c r="DR328" s="170"/>
      <c r="DS328" s="170"/>
      <c r="DT328" s="170"/>
      <c r="DU328" s="170"/>
      <c r="DV328" s="170"/>
      <c r="DW328" s="170"/>
      <c r="DX328" s="170"/>
      <c r="DY328" s="170"/>
      <c r="DZ328" s="170"/>
      <c r="EA328" s="170"/>
      <c r="EB328" s="170"/>
      <c r="EC328" s="170"/>
      <c r="ED328" s="170"/>
      <c r="EE328" s="170"/>
      <c r="EF328" s="170"/>
      <c r="EG328" s="170"/>
      <c r="EH328" s="170"/>
      <c r="EI328" s="170"/>
      <c r="EJ328" s="170"/>
      <c r="EK328" s="170"/>
      <c r="EL328" s="170"/>
      <c r="EM328" s="170"/>
      <c r="EN328" s="170"/>
      <c r="EO328" s="170"/>
      <c r="EP328" s="170"/>
      <c r="EQ328" s="170"/>
      <c r="ER328" s="185"/>
      <c r="ES328" s="185"/>
      <c r="ET328" s="171"/>
    </row>
    <row r="329" spans="1:150" s="173" customFormat="1" x14ac:dyDescent="0.25">
      <c r="A329" s="169"/>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c r="BR329" s="170"/>
      <c r="BS329" s="170"/>
      <c r="BT329" s="170"/>
      <c r="BU329" s="170"/>
      <c r="BV329" s="170"/>
      <c r="BW329" s="170"/>
      <c r="BX329" s="170"/>
      <c r="BY329" s="170"/>
      <c r="BZ329" s="170"/>
      <c r="CA329" s="170"/>
      <c r="CB329" s="170"/>
      <c r="CC329" s="170"/>
      <c r="CD329" s="170"/>
      <c r="CE329" s="170"/>
      <c r="CF329" s="170"/>
      <c r="CG329" s="170"/>
      <c r="CH329" s="170"/>
      <c r="CI329" s="170"/>
      <c r="CJ329" s="170"/>
      <c r="CK329" s="170"/>
      <c r="CL329" s="170"/>
      <c r="CM329" s="170"/>
      <c r="CN329" s="170"/>
      <c r="CO329" s="170"/>
      <c r="CP329" s="170"/>
      <c r="CQ329" s="170"/>
      <c r="CR329" s="170"/>
      <c r="CS329" s="170"/>
      <c r="CT329" s="170"/>
      <c r="CU329" s="170"/>
      <c r="CV329" s="170"/>
      <c r="CW329" s="170"/>
      <c r="CX329" s="170"/>
      <c r="CY329" s="170"/>
      <c r="CZ329" s="170"/>
      <c r="DA329" s="170"/>
      <c r="DB329" s="170"/>
      <c r="DC329" s="170"/>
      <c r="DD329" s="170"/>
      <c r="DE329" s="170"/>
      <c r="DF329" s="170"/>
      <c r="DG329" s="170"/>
      <c r="DH329" s="170"/>
      <c r="DI329" s="170"/>
      <c r="DJ329" s="170"/>
      <c r="DK329" s="170"/>
      <c r="DL329" s="170"/>
      <c r="DM329" s="170"/>
      <c r="DN329" s="170"/>
      <c r="DO329" s="170"/>
      <c r="DP329" s="170"/>
      <c r="DQ329" s="170"/>
      <c r="DR329" s="170"/>
      <c r="DS329" s="170"/>
      <c r="DT329" s="170"/>
      <c r="DU329" s="170"/>
      <c r="DV329" s="170"/>
      <c r="DW329" s="170"/>
      <c r="DX329" s="170"/>
      <c r="DY329" s="170"/>
      <c r="DZ329" s="170"/>
      <c r="EA329" s="170"/>
      <c r="EB329" s="170"/>
      <c r="EC329" s="170"/>
      <c r="ED329" s="170"/>
      <c r="EE329" s="170"/>
      <c r="EF329" s="170"/>
      <c r="EG329" s="170"/>
      <c r="EH329" s="170"/>
      <c r="EI329" s="170"/>
      <c r="EJ329" s="170"/>
      <c r="EK329" s="170"/>
      <c r="EL329" s="170"/>
      <c r="EM329" s="170"/>
      <c r="EN329" s="170"/>
      <c r="EO329" s="170"/>
      <c r="EP329" s="170"/>
      <c r="EQ329" s="170"/>
      <c r="ER329" s="185"/>
      <c r="ES329" s="185"/>
      <c r="ET329" s="171"/>
    </row>
    <row r="330" spans="1:150" s="173" customFormat="1" x14ac:dyDescent="0.25">
      <c r="A330" s="169"/>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170"/>
      <c r="CB330" s="170"/>
      <c r="CC330" s="170"/>
      <c r="CD330" s="170"/>
      <c r="CE330" s="170"/>
      <c r="CF330" s="170"/>
      <c r="CG330" s="170"/>
      <c r="CH330" s="170"/>
      <c r="CI330" s="170"/>
      <c r="CJ330" s="170"/>
      <c r="CK330" s="170"/>
      <c r="CL330" s="170"/>
      <c r="CM330" s="170"/>
      <c r="CN330" s="170"/>
      <c r="CO330" s="170"/>
      <c r="CP330" s="170"/>
      <c r="CQ330" s="170"/>
      <c r="CR330" s="170"/>
      <c r="CS330" s="170"/>
      <c r="CT330" s="170"/>
      <c r="CU330" s="170"/>
      <c r="CV330" s="170"/>
      <c r="CW330" s="170"/>
      <c r="CX330" s="170"/>
      <c r="CY330" s="170"/>
      <c r="CZ330" s="170"/>
      <c r="DA330" s="170"/>
      <c r="DB330" s="170"/>
      <c r="DC330" s="170"/>
      <c r="DD330" s="170"/>
      <c r="DE330" s="170"/>
      <c r="DF330" s="170"/>
      <c r="DG330" s="170"/>
      <c r="DH330" s="170"/>
      <c r="DI330" s="170"/>
      <c r="DJ330" s="170"/>
      <c r="DK330" s="170"/>
      <c r="DL330" s="170"/>
      <c r="DM330" s="170"/>
      <c r="DN330" s="170"/>
      <c r="DO330" s="170"/>
      <c r="DP330" s="170"/>
      <c r="DQ330" s="170"/>
      <c r="DR330" s="170"/>
      <c r="DS330" s="170"/>
      <c r="DT330" s="170"/>
      <c r="DU330" s="170"/>
      <c r="DV330" s="170"/>
      <c r="DW330" s="170"/>
      <c r="DX330" s="170"/>
      <c r="DY330" s="170"/>
      <c r="DZ330" s="170"/>
      <c r="EA330" s="170"/>
      <c r="EB330" s="170"/>
      <c r="EC330" s="170"/>
      <c r="ED330" s="170"/>
      <c r="EE330" s="170"/>
      <c r="EF330" s="170"/>
      <c r="EG330" s="170"/>
      <c r="EH330" s="170"/>
      <c r="EI330" s="170"/>
      <c r="EJ330" s="170"/>
      <c r="EK330" s="170"/>
      <c r="EL330" s="170"/>
      <c r="EM330" s="170"/>
      <c r="EN330" s="170"/>
      <c r="EO330" s="170"/>
      <c r="EP330" s="170"/>
      <c r="EQ330" s="170"/>
      <c r="ER330" s="185"/>
      <c r="ES330" s="185"/>
      <c r="ET330" s="171"/>
    </row>
    <row r="331" spans="1:150" s="173" customFormat="1" x14ac:dyDescent="0.25">
      <c r="A331" s="169"/>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c r="BU331" s="170"/>
      <c r="BV331" s="170"/>
      <c r="BW331" s="170"/>
      <c r="BX331" s="170"/>
      <c r="BY331" s="170"/>
      <c r="BZ331" s="170"/>
      <c r="CA331" s="170"/>
      <c r="CB331" s="170"/>
      <c r="CC331" s="170"/>
      <c r="CD331" s="170"/>
      <c r="CE331" s="170"/>
      <c r="CF331" s="170"/>
      <c r="CG331" s="170"/>
      <c r="CH331" s="170"/>
      <c r="CI331" s="170"/>
      <c r="CJ331" s="170"/>
      <c r="CK331" s="170"/>
      <c r="CL331" s="170"/>
      <c r="CM331" s="170"/>
      <c r="CN331" s="170"/>
      <c r="CO331" s="170"/>
      <c r="CP331" s="170"/>
      <c r="CQ331" s="170"/>
      <c r="CR331" s="170"/>
      <c r="CS331" s="170"/>
      <c r="CT331" s="170"/>
      <c r="CU331" s="170"/>
      <c r="CV331" s="170"/>
      <c r="CW331" s="170"/>
      <c r="CX331" s="170"/>
      <c r="CY331" s="170"/>
      <c r="CZ331" s="170"/>
      <c r="DA331" s="170"/>
      <c r="DB331" s="170"/>
      <c r="DC331" s="170"/>
      <c r="DD331" s="170"/>
      <c r="DE331" s="170"/>
      <c r="DF331" s="170"/>
      <c r="DG331" s="170"/>
      <c r="DH331" s="170"/>
      <c r="DI331" s="170"/>
      <c r="DJ331" s="170"/>
      <c r="DK331" s="170"/>
      <c r="DL331" s="170"/>
      <c r="DM331" s="170"/>
      <c r="DN331" s="170"/>
      <c r="DO331" s="170"/>
      <c r="DP331" s="170"/>
      <c r="DQ331" s="170"/>
      <c r="DR331" s="170"/>
      <c r="DS331" s="170"/>
      <c r="DT331" s="170"/>
      <c r="DU331" s="170"/>
      <c r="DV331" s="170"/>
      <c r="DW331" s="170"/>
      <c r="DX331" s="170"/>
      <c r="DY331" s="170"/>
      <c r="DZ331" s="170"/>
      <c r="EA331" s="170"/>
      <c r="EB331" s="170"/>
      <c r="EC331" s="170"/>
      <c r="ED331" s="170"/>
      <c r="EE331" s="170"/>
      <c r="EF331" s="170"/>
      <c r="EG331" s="170"/>
      <c r="EH331" s="170"/>
      <c r="EI331" s="170"/>
      <c r="EJ331" s="170"/>
      <c r="EK331" s="170"/>
      <c r="EL331" s="170"/>
      <c r="EM331" s="170"/>
      <c r="EN331" s="170"/>
      <c r="EO331" s="170"/>
      <c r="EP331" s="170"/>
      <c r="EQ331" s="170"/>
      <c r="ER331" s="185"/>
      <c r="ES331" s="185"/>
      <c r="ET331" s="171"/>
    </row>
    <row r="332" spans="1:150" s="173" customFormat="1" x14ac:dyDescent="0.25">
      <c r="A332" s="169"/>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c r="BR332" s="170"/>
      <c r="BS332" s="170"/>
      <c r="BT332" s="170"/>
      <c r="BU332" s="170"/>
      <c r="BV332" s="170"/>
      <c r="BW332" s="170"/>
      <c r="BX332" s="170"/>
      <c r="BY332" s="170"/>
      <c r="BZ332" s="170"/>
      <c r="CA332" s="170"/>
      <c r="CB332" s="170"/>
      <c r="CC332" s="170"/>
      <c r="CD332" s="170"/>
      <c r="CE332" s="170"/>
      <c r="CF332" s="170"/>
      <c r="CG332" s="170"/>
      <c r="CH332" s="170"/>
      <c r="CI332" s="170"/>
      <c r="CJ332" s="170"/>
      <c r="CK332" s="170"/>
      <c r="CL332" s="170"/>
      <c r="CM332" s="170"/>
      <c r="CN332" s="170"/>
      <c r="CO332" s="170"/>
      <c r="CP332" s="170"/>
      <c r="CQ332" s="170"/>
      <c r="CR332" s="170"/>
      <c r="CS332" s="170"/>
      <c r="CT332" s="170"/>
      <c r="CU332" s="170"/>
      <c r="CV332" s="170"/>
      <c r="CW332" s="170"/>
      <c r="CX332" s="170"/>
      <c r="CY332" s="170"/>
      <c r="CZ332" s="170"/>
      <c r="DA332" s="170"/>
      <c r="DB332" s="170"/>
      <c r="DC332" s="170"/>
      <c r="DD332" s="170"/>
      <c r="DE332" s="170"/>
      <c r="DF332" s="170"/>
      <c r="DG332" s="170"/>
      <c r="DH332" s="170"/>
      <c r="DI332" s="170"/>
      <c r="DJ332" s="170"/>
      <c r="DK332" s="170"/>
      <c r="DL332" s="170"/>
      <c r="DM332" s="170"/>
      <c r="DN332" s="170"/>
      <c r="DO332" s="170"/>
      <c r="DP332" s="170"/>
      <c r="DQ332" s="170"/>
      <c r="DR332" s="170"/>
      <c r="DS332" s="170"/>
      <c r="DT332" s="170"/>
      <c r="DU332" s="170"/>
      <c r="DV332" s="170"/>
      <c r="DW332" s="170"/>
      <c r="DX332" s="170"/>
      <c r="DY332" s="170"/>
      <c r="DZ332" s="170"/>
      <c r="EA332" s="170"/>
      <c r="EB332" s="170"/>
      <c r="EC332" s="170"/>
      <c r="ED332" s="170"/>
      <c r="EE332" s="170"/>
      <c r="EF332" s="170"/>
      <c r="EG332" s="170"/>
      <c r="EH332" s="170"/>
      <c r="EI332" s="170"/>
      <c r="EJ332" s="170"/>
      <c r="EK332" s="170"/>
      <c r="EL332" s="170"/>
      <c r="EM332" s="170"/>
      <c r="EN332" s="170"/>
      <c r="EO332" s="170"/>
      <c r="EP332" s="170"/>
      <c r="EQ332" s="170"/>
      <c r="ER332" s="185"/>
      <c r="ES332" s="185"/>
      <c r="ET332" s="171"/>
    </row>
    <row r="333" spans="1:150" s="173" customFormat="1" x14ac:dyDescent="0.25">
      <c r="A333" s="169"/>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c r="BU333" s="170"/>
      <c r="BV333" s="170"/>
      <c r="BW333" s="170"/>
      <c r="BX333" s="170"/>
      <c r="BY333" s="170"/>
      <c r="BZ333" s="170"/>
      <c r="CA333" s="170"/>
      <c r="CB333" s="170"/>
      <c r="CC333" s="170"/>
      <c r="CD333" s="170"/>
      <c r="CE333" s="170"/>
      <c r="CF333" s="170"/>
      <c r="CG333" s="170"/>
      <c r="CH333" s="170"/>
      <c r="CI333" s="170"/>
      <c r="CJ333" s="170"/>
      <c r="CK333" s="170"/>
      <c r="CL333" s="170"/>
      <c r="CM333" s="170"/>
      <c r="CN333" s="170"/>
      <c r="CO333" s="170"/>
      <c r="CP333" s="170"/>
      <c r="CQ333" s="170"/>
      <c r="CR333" s="170"/>
      <c r="CS333" s="170"/>
      <c r="CT333" s="170"/>
      <c r="CU333" s="170"/>
      <c r="CV333" s="170"/>
      <c r="CW333" s="170"/>
      <c r="CX333" s="170"/>
      <c r="CY333" s="170"/>
      <c r="CZ333" s="170"/>
      <c r="DA333" s="170"/>
      <c r="DB333" s="170"/>
      <c r="DC333" s="170"/>
      <c r="DD333" s="170"/>
      <c r="DE333" s="170"/>
      <c r="DF333" s="170"/>
      <c r="DG333" s="170"/>
      <c r="DH333" s="170"/>
      <c r="DI333" s="170"/>
      <c r="DJ333" s="170"/>
      <c r="DK333" s="170"/>
      <c r="DL333" s="170"/>
      <c r="DM333" s="170"/>
      <c r="DN333" s="170"/>
      <c r="DO333" s="170"/>
      <c r="DP333" s="170"/>
      <c r="DQ333" s="170"/>
      <c r="DR333" s="170"/>
      <c r="DS333" s="170"/>
      <c r="DT333" s="170"/>
      <c r="DU333" s="170"/>
      <c r="DV333" s="170"/>
      <c r="DW333" s="170"/>
      <c r="DX333" s="170"/>
      <c r="DY333" s="170"/>
      <c r="DZ333" s="170"/>
      <c r="EA333" s="170"/>
      <c r="EB333" s="170"/>
      <c r="EC333" s="170"/>
      <c r="ED333" s="170"/>
      <c r="EE333" s="170"/>
      <c r="EF333" s="170"/>
      <c r="EG333" s="170"/>
      <c r="EH333" s="170"/>
      <c r="EI333" s="170"/>
      <c r="EJ333" s="170"/>
      <c r="EK333" s="170"/>
      <c r="EL333" s="170"/>
      <c r="EM333" s="170"/>
      <c r="EN333" s="170"/>
      <c r="EO333" s="170"/>
      <c r="EP333" s="170"/>
      <c r="EQ333" s="170"/>
      <c r="ER333" s="185"/>
      <c r="ES333" s="185"/>
      <c r="ET333" s="171"/>
    </row>
    <row r="334" spans="1:150" s="173" customFormat="1" x14ac:dyDescent="0.25">
      <c r="A334" s="169"/>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c r="BU334" s="170"/>
      <c r="BV334" s="170"/>
      <c r="BW334" s="170"/>
      <c r="BX334" s="170"/>
      <c r="BY334" s="170"/>
      <c r="BZ334" s="170"/>
      <c r="CA334" s="170"/>
      <c r="CB334" s="170"/>
      <c r="CC334" s="170"/>
      <c r="CD334" s="170"/>
      <c r="CE334" s="170"/>
      <c r="CF334" s="170"/>
      <c r="CG334" s="170"/>
      <c r="CH334" s="170"/>
      <c r="CI334" s="170"/>
      <c r="CJ334" s="170"/>
      <c r="CK334" s="170"/>
      <c r="CL334" s="170"/>
      <c r="CM334" s="170"/>
      <c r="CN334" s="170"/>
      <c r="CO334" s="170"/>
      <c r="CP334" s="170"/>
      <c r="CQ334" s="170"/>
      <c r="CR334" s="170"/>
      <c r="CS334" s="170"/>
      <c r="CT334" s="170"/>
      <c r="CU334" s="170"/>
      <c r="CV334" s="170"/>
      <c r="CW334" s="170"/>
      <c r="CX334" s="170"/>
      <c r="CY334" s="170"/>
      <c r="CZ334" s="170"/>
      <c r="DA334" s="170"/>
      <c r="DB334" s="170"/>
      <c r="DC334" s="170"/>
      <c r="DD334" s="170"/>
      <c r="DE334" s="170"/>
      <c r="DF334" s="170"/>
      <c r="DG334" s="170"/>
      <c r="DH334" s="170"/>
      <c r="DI334" s="170"/>
      <c r="DJ334" s="170"/>
      <c r="DK334" s="170"/>
      <c r="DL334" s="170"/>
      <c r="DM334" s="170"/>
      <c r="DN334" s="170"/>
      <c r="DO334" s="170"/>
      <c r="DP334" s="170"/>
      <c r="DQ334" s="170"/>
      <c r="DR334" s="170"/>
      <c r="DS334" s="170"/>
      <c r="DT334" s="170"/>
      <c r="DU334" s="170"/>
      <c r="DV334" s="170"/>
      <c r="DW334" s="170"/>
      <c r="DX334" s="170"/>
      <c r="DY334" s="170"/>
      <c r="DZ334" s="170"/>
      <c r="EA334" s="170"/>
      <c r="EB334" s="170"/>
      <c r="EC334" s="170"/>
      <c r="ED334" s="170"/>
      <c r="EE334" s="170"/>
      <c r="EF334" s="170"/>
      <c r="EG334" s="170"/>
      <c r="EH334" s="170"/>
      <c r="EI334" s="170"/>
      <c r="EJ334" s="170"/>
      <c r="EK334" s="170"/>
      <c r="EL334" s="170"/>
      <c r="EM334" s="170"/>
      <c r="EN334" s="170"/>
      <c r="EO334" s="170"/>
      <c r="EP334" s="170"/>
      <c r="EQ334" s="170"/>
      <c r="ER334" s="185"/>
      <c r="ES334" s="185"/>
      <c r="ET334" s="171"/>
    </row>
    <row r="335" spans="1:150" s="173" customFormat="1" x14ac:dyDescent="0.25">
      <c r="A335" s="169"/>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c r="BR335" s="170"/>
      <c r="BS335" s="170"/>
      <c r="BT335" s="170"/>
      <c r="BU335" s="170"/>
      <c r="BV335" s="170"/>
      <c r="BW335" s="170"/>
      <c r="BX335" s="170"/>
      <c r="BY335" s="170"/>
      <c r="BZ335" s="170"/>
      <c r="CA335" s="170"/>
      <c r="CB335" s="170"/>
      <c r="CC335" s="170"/>
      <c r="CD335" s="170"/>
      <c r="CE335" s="170"/>
      <c r="CF335" s="170"/>
      <c r="CG335" s="170"/>
      <c r="CH335" s="170"/>
      <c r="CI335" s="170"/>
      <c r="CJ335" s="170"/>
      <c r="CK335" s="170"/>
      <c r="CL335" s="170"/>
      <c r="CM335" s="170"/>
      <c r="CN335" s="170"/>
      <c r="CO335" s="170"/>
      <c r="CP335" s="170"/>
      <c r="CQ335" s="170"/>
      <c r="CR335" s="170"/>
      <c r="CS335" s="170"/>
      <c r="CT335" s="170"/>
      <c r="CU335" s="170"/>
      <c r="CV335" s="170"/>
      <c r="CW335" s="170"/>
      <c r="CX335" s="170"/>
      <c r="CY335" s="170"/>
      <c r="CZ335" s="170"/>
      <c r="DA335" s="170"/>
      <c r="DB335" s="170"/>
      <c r="DC335" s="170"/>
      <c r="DD335" s="170"/>
      <c r="DE335" s="170"/>
      <c r="DF335" s="170"/>
      <c r="DG335" s="170"/>
      <c r="DH335" s="170"/>
      <c r="DI335" s="170"/>
      <c r="DJ335" s="170"/>
      <c r="DK335" s="170"/>
      <c r="DL335" s="170"/>
      <c r="DM335" s="170"/>
      <c r="DN335" s="170"/>
      <c r="DO335" s="170"/>
      <c r="DP335" s="170"/>
      <c r="DQ335" s="170"/>
      <c r="DR335" s="170"/>
      <c r="DS335" s="170"/>
      <c r="DT335" s="170"/>
      <c r="DU335" s="170"/>
      <c r="DV335" s="170"/>
      <c r="DW335" s="170"/>
      <c r="DX335" s="170"/>
      <c r="DY335" s="170"/>
      <c r="DZ335" s="170"/>
      <c r="EA335" s="170"/>
      <c r="EB335" s="170"/>
      <c r="EC335" s="170"/>
      <c r="ED335" s="170"/>
      <c r="EE335" s="170"/>
      <c r="EF335" s="170"/>
      <c r="EG335" s="170"/>
      <c r="EH335" s="170"/>
      <c r="EI335" s="170"/>
      <c r="EJ335" s="170"/>
      <c r="EK335" s="170"/>
      <c r="EL335" s="170"/>
      <c r="EM335" s="170"/>
      <c r="EN335" s="170"/>
      <c r="EO335" s="170"/>
      <c r="EP335" s="170"/>
      <c r="EQ335" s="170"/>
      <c r="ER335" s="185"/>
      <c r="ES335" s="185"/>
      <c r="ET335" s="171"/>
    </row>
    <row r="336" spans="1:150" s="173" customFormat="1" x14ac:dyDescent="0.25">
      <c r="A336" s="169"/>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c r="BR336" s="170"/>
      <c r="BS336" s="170"/>
      <c r="BT336" s="170"/>
      <c r="BU336" s="170"/>
      <c r="BV336" s="170"/>
      <c r="BW336" s="170"/>
      <c r="BX336" s="170"/>
      <c r="BY336" s="170"/>
      <c r="BZ336" s="170"/>
      <c r="CA336" s="170"/>
      <c r="CB336" s="170"/>
      <c r="CC336" s="170"/>
      <c r="CD336" s="170"/>
      <c r="CE336" s="170"/>
      <c r="CF336" s="170"/>
      <c r="CG336" s="170"/>
      <c r="CH336" s="170"/>
      <c r="CI336" s="170"/>
      <c r="CJ336" s="170"/>
      <c r="CK336" s="170"/>
      <c r="CL336" s="170"/>
      <c r="CM336" s="170"/>
      <c r="CN336" s="170"/>
      <c r="CO336" s="170"/>
      <c r="CP336" s="170"/>
      <c r="CQ336" s="170"/>
      <c r="CR336" s="170"/>
      <c r="CS336" s="170"/>
      <c r="CT336" s="170"/>
      <c r="CU336" s="170"/>
      <c r="CV336" s="170"/>
      <c r="CW336" s="170"/>
      <c r="CX336" s="170"/>
      <c r="CY336" s="170"/>
      <c r="CZ336" s="170"/>
      <c r="DA336" s="170"/>
      <c r="DB336" s="170"/>
      <c r="DC336" s="170"/>
      <c r="DD336" s="170"/>
      <c r="DE336" s="170"/>
      <c r="DF336" s="170"/>
      <c r="DG336" s="170"/>
      <c r="DH336" s="170"/>
      <c r="DI336" s="170"/>
      <c r="DJ336" s="170"/>
      <c r="DK336" s="170"/>
      <c r="DL336" s="170"/>
      <c r="DM336" s="170"/>
      <c r="DN336" s="170"/>
      <c r="DO336" s="170"/>
      <c r="DP336" s="170"/>
      <c r="DQ336" s="170"/>
      <c r="DR336" s="170"/>
      <c r="DS336" s="170"/>
      <c r="DT336" s="170"/>
      <c r="DU336" s="170"/>
      <c r="DV336" s="170"/>
      <c r="DW336" s="170"/>
      <c r="DX336" s="170"/>
      <c r="DY336" s="170"/>
      <c r="DZ336" s="170"/>
      <c r="EA336" s="170"/>
      <c r="EB336" s="170"/>
      <c r="EC336" s="170"/>
      <c r="ED336" s="170"/>
      <c r="EE336" s="170"/>
      <c r="EF336" s="170"/>
      <c r="EG336" s="170"/>
      <c r="EH336" s="170"/>
      <c r="EI336" s="170"/>
      <c r="EJ336" s="170"/>
      <c r="EK336" s="170"/>
      <c r="EL336" s="170"/>
      <c r="EM336" s="170"/>
      <c r="EN336" s="170"/>
      <c r="EO336" s="170"/>
      <c r="EP336" s="170"/>
      <c r="EQ336" s="170"/>
      <c r="ER336" s="185"/>
      <c r="ES336" s="185"/>
      <c r="ET336" s="171"/>
    </row>
    <row r="337" spans="1:150" s="173" customFormat="1" x14ac:dyDescent="0.25">
      <c r="A337" s="169"/>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c r="BR337" s="170"/>
      <c r="BS337" s="170"/>
      <c r="BT337" s="170"/>
      <c r="BU337" s="170"/>
      <c r="BV337" s="170"/>
      <c r="BW337" s="170"/>
      <c r="BX337" s="170"/>
      <c r="BY337" s="170"/>
      <c r="BZ337" s="170"/>
      <c r="CA337" s="170"/>
      <c r="CB337" s="170"/>
      <c r="CC337" s="170"/>
      <c r="CD337" s="170"/>
      <c r="CE337" s="170"/>
      <c r="CF337" s="170"/>
      <c r="CG337" s="170"/>
      <c r="CH337" s="170"/>
      <c r="CI337" s="170"/>
      <c r="CJ337" s="170"/>
      <c r="CK337" s="170"/>
      <c r="CL337" s="170"/>
      <c r="CM337" s="170"/>
      <c r="CN337" s="170"/>
      <c r="CO337" s="170"/>
      <c r="CP337" s="170"/>
      <c r="CQ337" s="170"/>
      <c r="CR337" s="170"/>
      <c r="CS337" s="170"/>
      <c r="CT337" s="170"/>
      <c r="CU337" s="170"/>
      <c r="CV337" s="170"/>
      <c r="CW337" s="170"/>
      <c r="CX337" s="170"/>
      <c r="CY337" s="170"/>
      <c r="CZ337" s="170"/>
      <c r="DA337" s="170"/>
      <c r="DB337" s="170"/>
      <c r="DC337" s="170"/>
      <c r="DD337" s="170"/>
      <c r="DE337" s="170"/>
      <c r="DF337" s="170"/>
      <c r="DG337" s="170"/>
      <c r="DH337" s="170"/>
      <c r="DI337" s="170"/>
      <c r="DJ337" s="170"/>
      <c r="DK337" s="170"/>
      <c r="DL337" s="170"/>
      <c r="DM337" s="170"/>
      <c r="DN337" s="170"/>
      <c r="DO337" s="170"/>
      <c r="DP337" s="170"/>
      <c r="DQ337" s="170"/>
      <c r="DR337" s="170"/>
      <c r="DS337" s="170"/>
      <c r="DT337" s="170"/>
      <c r="DU337" s="170"/>
      <c r="DV337" s="170"/>
      <c r="DW337" s="170"/>
      <c r="DX337" s="170"/>
      <c r="DY337" s="170"/>
      <c r="DZ337" s="170"/>
      <c r="EA337" s="170"/>
      <c r="EB337" s="170"/>
      <c r="EC337" s="170"/>
      <c r="ED337" s="170"/>
      <c r="EE337" s="170"/>
      <c r="EF337" s="170"/>
      <c r="EG337" s="170"/>
      <c r="EH337" s="170"/>
      <c r="EI337" s="170"/>
      <c r="EJ337" s="170"/>
      <c r="EK337" s="170"/>
      <c r="EL337" s="170"/>
      <c r="EM337" s="170"/>
      <c r="EN337" s="170"/>
      <c r="EO337" s="170"/>
      <c r="EP337" s="170"/>
      <c r="EQ337" s="170"/>
      <c r="ER337" s="185"/>
      <c r="ES337" s="185"/>
      <c r="ET337" s="171"/>
    </row>
    <row r="338" spans="1:150" s="173" customFormat="1" x14ac:dyDescent="0.25">
      <c r="A338" s="169"/>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c r="BR338" s="170"/>
      <c r="BS338" s="170"/>
      <c r="BT338" s="170"/>
      <c r="BU338" s="170"/>
      <c r="BV338" s="170"/>
      <c r="BW338" s="170"/>
      <c r="BX338" s="170"/>
      <c r="BY338" s="170"/>
      <c r="BZ338" s="170"/>
      <c r="CA338" s="170"/>
      <c r="CB338" s="170"/>
      <c r="CC338" s="170"/>
      <c r="CD338" s="170"/>
      <c r="CE338" s="170"/>
      <c r="CF338" s="170"/>
      <c r="CG338" s="170"/>
      <c r="CH338" s="170"/>
      <c r="CI338" s="170"/>
      <c r="CJ338" s="170"/>
      <c r="CK338" s="170"/>
      <c r="CL338" s="170"/>
      <c r="CM338" s="170"/>
      <c r="CN338" s="170"/>
      <c r="CO338" s="170"/>
      <c r="CP338" s="170"/>
      <c r="CQ338" s="170"/>
      <c r="CR338" s="170"/>
      <c r="CS338" s="170"/>
      <c r="CT338" s="170"/>
      <c r="CU338" s="170"/>
      <c r="CV338" s="170"/>
      <c r="CW338" s="170"/>
      <c r="CX338" s="170"/>
      <c r="CY338" s="170"/>
      <c r="CZ338" s="170"/>
      <c r="DA338" s="170"/>
      <c r="DB338" s="170"/>
      <c r="DC338" s="170"/>
      <c r="DD338" s="170"/>
      <c r="DE338" s="170"/>
      <c r="DF338" s="170"/>
      <c r="DG338" s="170"/>
      <c r="DH338" s="170"/>
      <c r="DI338" s="170"/>
      <c r="DJ338" s="170"/>
      <c r="DK338" s="170"/>
      <c r="DL338" s="170"/>
      <c r="DM338" s="170"/>
      <c r="DN338" s="170"/>
      <c r="DO338" s="170"/>
      <c r="DP338" s="170"/>
      <c r="DQ338" s="170"/>
      <c r="DR338" s="170"/>
      <c r="DS338" s="170"/>
      <c r="DT338" s="170"/>
      <c r="DU338" s="170"/>
      <c r="DV338" s="170"/>
      <c r="DW338" s="170"/>
      <c r="DX338" s="170"/>
      <c r="DY338" s="170"/>
      <c r="DZ338" s="170"/>
      <c r="EA338" s="170"/>
      <c r="EB338" s="170"/>
      <c r="EC338" s="170"/>
      <c r="ED338" s="170"/>
      <c r="EE338" s="170"/>
      <c r="EF338" s="170"/>
      <c r="EG338" s="170"/>
      <c r="EH338" s="170"/>
      <c r="EI338" s="170"/>
      <c r="EJ338" s="170"/>
      <c r="EK338" s="170"/>
      <c r="EL338" s="170"/>
      <c r="EM338" s="170"/>
      <c r="EN338" s="170"/>
      <c r="EO338" s="170"/>
      <c r="EP338" s="170"/>
      <c r="EQ338" s="170"/>
      <c r="ER338" s="185"/>
      <c r="ES338" s="185"/>
      <c r="ET338" s="171"/>
    </row>
    <row r="339" spans="1:150" s="173" customFormat="1" x14ac:dyDescent="0.25">
      <c r="A339" s="169"/>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c r="BU339" s="170"/>
      <c r="BV339" s="170"/>
      <c r="BW339" s="170"/>
      <c r="BX339" s="170"/>
      <c r="BY339" s="170"/>
      <c r="BZ339" s="170"/>
      <c r="CA339" s="170"/>
      <c r="CB339" s="170"/>
      <c r="CC339" s="170"/>
      <c r="CD339" s="170"/>
      <c r="CE339" s="170"/>
      <c r="CF339" s="170"/>
      <c r="CG339" s="170"/>
      <c r="CH339" s="170"/>
      <c r="CI339" s="170"/>
      <c r="CJ339" s="170"/>
      <c r="CK339" s="170"/>
      <c r="CL339" s="170"/>
      <c r="CM339" s="170"/>
      <c r="CN339" s="170"/>
      <c r="CO339" s="170"/>
      <c r="CP339" s="170"/>
      <c r="CQ339" s="170"/>
      <c r="CR339" s="170"/>
      <c r="CS339" s="170"/>
      <c r="CT339" s="170"/>
      <c r="CU339" s="170"/>
      <c r="CV339" s="170"/>
      <c r="CW339" s="170"/>
      <c r="CX339" s="170"/>
      <c r="CY339" s="170"/>
      <c r="CZ339" s="170"/>
      <c r="DA339" s="170"/>
      <c r="DB339" s="170"/>
      <c r="DC339" s="170"/>
      <c r="DD339" s="170"/>
      <c r="DE339" s="170"/>
      <c r="DF339" s="170"/>
      <c r="DG339" s="170"/>
      <c r="DH339" s="170"/>
      <c r="DI339" s="170"/>
      <c r="DJ339" s="170"/>
      <c r="DK339" s="170"/>
      <c r="DL339" s="170"/>
      <c r="DM339" s="170"/>
      <c r="DN339" s="170"/>
      <c r="DO339" s="170"/>
      <c r="DP339" s="170"/>
      <c r="DQ339" s="170"/>
      <c r="DR339" s="170"/>
      <c r="DS339" s="170"/>
      <c r="DT339" s="170"/>
      <c r="DU339" s="170"/>
      <c r="DV339" s="170"/>
      <c r="DW339" s="170"/>
      <c r="DX339" s="170"/>
      <c r="DY339" s="170"/>
      <c r="DZ339" s="170"/>
      <c r="EA339" s="170"/>
      <c r="EB339" s="170"/>
      <c r="EC339" s="170"/>
      <c r="ED339" s="170"/>
      <c r="EE339" s="170"/>
      <c r="EF339" s="170"/>
      <c r="EG339" s="170"/>
      <c r="EH339" s="170"/>
      <c r="EI339" s="170"/>
      <c r="EJ339" s="170"/>
      <c r="EK339" s="170"/>
      <c r="EL339" s="170"/>
      <c r="EM339" s="170"/>
      <c r="EN339" s="170"/>
      <c r="EO339" s="170"/>
      <c r="EP339" s="170"/>
      <c r="EQ339" s="170"/>
      <c r="ER339" s="185"/>
      <c r="ES339" s="185"/>
      <c r="ET339" s="171"/>
    </row>
    <row r="340" spans="1:150" s="173" customFormat="1" x14ac:dyDescent="0.25">
      <c r="A340" s="169"/>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c r="BU340" s="170"/>
      <c r="BV340" s="170"/>
      <c r="BW340" s="170"/>
      <c r="BX340" s="170"/>
      <c r="BY340" s="170"/>
      <c r="BZ340" s="170"/>
      <c r="CA340" s="170"/>
      <c r="CB340" s="170"/>
      <c r="CC340" s="170"/>
      <c r="CD340" s="170"/>
      <c r="CE340" s="170"/>
      <c r="CF340" s="170"/>
      <c r="CG340" s="170"/>
      <c r="CH340" s="170"/>
      <c r="CI340" s="170"/>
      <c r="CJ340" s="170"/>
      <c r="CK340" s="170"/>
      <c r="CL340" s="170"/>
      <c r="CM340" s="170"/>
      <c r="CN340" s="170"/>
      <c r="CO340" s="170"/>
      <c r="CP340" s="170"/>
      <c r="CQ340" s="170"/>
      <c r="CR340" s="170"/>
      <c r="CS340" s="170"/>
      <c r="CT340" s="170"/>
      <c r="CU340" s="170"/>
      <c r="CV340" s="170"/>
      <c r="CW340" s="170"/>
      <c r="CX340" s="170"/>
      <c r="CY340" s="170"/>
      <c r="CZ340" s="170"/>
      <c r="DA340" s="170"/>
      <c r="DB340" s="170"/>
      <c r="DC340" s="170"/>
      <c r="DD340" s="170"/>
      <c r="DE340" s="170"/>
      <c r="DF340" s="170"/>
      <c r="DG340" s="170"/>
      <c r="DH340" s="170"/>
      <c r="DI340" s="170"/>
      <c r="DJ340" s="170"/>
      <c r="DK340" s="170"/>
      <c r="DL340" s="170"/>
      <c r="DM340" s="170"/>
      <c r="DN340" s="170"/>
      <c r="DO340" s="170"/>
      <c r="DP340" s="170"/>
      <c r="DQ340" s="170"/>
      <c r="DR340" s="170"/>
      <c r="DS340" s="170"/>
      <c r="DT340" s="170"/>
      <c r="DU340" s="170"/>
      <c r="DV340" s="170"/>
      <c r="DW340" s="170"/>
      <c r="DX340" s="170"/>
      <c r="DY340" s="170"/>
      <c r="DZ340" s="170"/>
      <c r="EA340" s="170"/>
      <c r="EB340" s="170"/>
      <c r="EC340" s="170"/>
      <c r="ED340" s="170"/>
      <c r="EE340" s="170"/>
      <c r="EF340" s="170"/>
      <c r="EG340" s="170"/>
      <c r="EH340" s="170"/>
      <c r="EI340" s="170"/>
      <c r="EJ340" s="170"/>
      <c r="EK340" s="170"/>
      <c r="EL340" s="170"/>
      <c r="EM340" s="170"/>
      <c r="EN340" s="170"/>
      <c r="EO340" s="170"/>
      <c r="EP340" s="170"/>
      <c r="EQ340" s="170"/>
      <c r="ER340" s="185"/>
      <c r="ES340" s="185"/>
      <c r="ET340" s="171"/>
    </row>
    <row r="341" spans="1:150" s="173" customFormat="1" x14ac:dyDescent="0.25">
      <c r="A341" s="169"/>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c r="BU341" s="170"/>
      <c r="BV341" s="170"/>
      <c r="BW341" s="170"/>
      <c r="BX341" s="170"/>
      <c r="BY341" s="170"/>
      <c r="BZ341" s="170"/>
      <c r="CA341" s="170"/>
      <c r="CB341" s="170"/>
      <c r="CC341" s="170"/>
      <c r="CD341" s="170"/>
      <c r="CE341" s="170"/>
      <c r="CF341" s="170"/>
      <c r="CG341" s="170"/>
      <c r="CH341" s="170"/>
      <c r="CI341" s="170"/>
      <c r="CJ341" s="170"/>
      <c r="CK341" s="170"/>
      <c r="CL341" s="170"/>
      <c r="CM341" s="170"/>
      <c r="CN341" s="170"/>
      <c r="CO341" s="170"/>
      <c r="CP341" s="170"/>
      <c r="CQ341" s="170"/>
      <c r="CR341" s="170"/>
      <c r="CS341" s="170"/>
      <c r="CT341" s="170"/>
      <c r="CU341" s="170"/>
      <c r="CV341" s="170"/>
      <c r="CW341" s="170"/>
      <c r="CX341" s="170"/>
      <c r="CY341" s="170"/>
      <c r="CZ341" s="170"/>
      <c r="DA341" s="170"/>
      <c r="DB341" s="170"/>
      <c r="DC341" s="170"/>
      <c r="DD341" s="170"/>
      <c r="DE341" s="170"/>
      <c r="DF341" s="170"/>
      <c r="DG341" s="170"/>
      <c r="DH341" s="170"/>
      <c r="DI341" s="170"/>
      <c r="DJ341" s="170"/>
      <c r="DK341" s="170"/>
      <c r="DL341" s="170"/>
      <c r="DM341" s="170"/>
      <c r="DN341" s="170"/>
      <c r="DO341" s="170"/>
      <c r="DP341" s="170"/>
      <c r="DQ341" s="170"/>
      <c r="DR341" s="170"/>
      <c r="DS341" s="170"/>
      <c r="DT341" s="170"/>
      <c r="DU341" s="170"/>
      <c r="DV341" s="170"/>
      <c r="DW341" s="170"/>
      <c r="DX341" s="170"/>
      <c r="DY341" s="170"/>
      <c r="DZ341" s="170"/>
      <c r="EA341" s="170"/>
      <c r="EB341" s="170"/>
      <c r="EC341" s="170"/>
      <c r="ED341" s="170"/>
      <c r="EE341" s="170"/>
      <c r="EF341" s="170"/>
      <c r="EG341" s="170"/>
      <c r="EH341" s="170"/>
      <c r="EI341" s="170"/>
      <c r="EJ341" s="170"/>
      <c r="EK341" s="170"/>
      <c r="EL341" s="170"/>
      <c r="EM341" s="170"/>
      <c r="EN341" s="170"/>
      <c r="EO341" s="170"/>
      <c r="EP341" s="170"/>
      <c r="EQ341" s="170"/>
      <c r="ER341" s="185"/>
      <c r="ES341" s="185"/>
      <c r="ET341" s="171"/>
    </row>
    <row r="342" spans="1:150" s="173" customFormat="1" x14ac:dyDescent="0.25">
      <c r="A342" s="169"/>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c r="BU342" s="170"/>
      <c r="BV342" s="170"/>
      <c r="BW342" s="170"/>
      <c r="BX342" s="170"/>
      <c r="BY342" s="170"/>
      <c r="BZ342" s="170"/>
      <c r="CA342" s="170"/>
      <c r="CB342" s="170"/>
      <c r="CC342" s="170"/>
      <c r="CD342" s="170"/>
      <c r="CE342" s="170"/>
      <c r="CF342" s="170"/>
      <c r="CG342" s="170"/>
      <c r="CH342" s="170"/>
      <c r="CI342" s="170"/>
      <c r="CJ342" s="170"/>
      <c r="CK342" s="170"/>
      <c r="CL342" s="170"/>
      <c r="CM342" s="170"/>
      <c r="CN342" s="170"/>
      <c r="CO342" s="170"/>
      <c r="CP342" s="170"/>
      <c r="CQ342" s="170"/>
      <c r="CR342" s="170"/>
      <c r="CS342" s="170"/>
      <c r="CT342" s="170"/>
      <c r="CU342" s="170"/>
      <c r="CV342" s="170"/>
      <c r="CW342" s="170"/>
      <c r="CX342" s="170"/>
      <c r="CY342" s="170"/>
      <c r="CZ342" s="170"/>
      <c r="DA342" s="170"/>
      <c r="DB342" s="170"/>
      <c r="DC342" s="170"/>
      <c r="DD342" s="170"/>
      <c r="DE342" s="170"/>
      <c r="DF342" s="170"/>
      <c r="DG342" s="170"/>
      <c r="DH342" s="170"/>
      <c r="DI342" s="170"/>
      <c r="DJ342" s="170"/>
      <c r="DK342" s="170"/>
      <c r="DL342" s="170"/>
      <c r="DM342" s="170"/>
      <c r="DN342" s="170"/>
      <c r="DO342" s="170"/>
      <c r="DP342" s="170"/>
      <c r="DQ342" s="170"/>
      <c r="DR342" s="170"/>
      <c r="DS342" s="170"/>
      <c r="DT342" s="170"/>
      <c r="DU342" s="170"/>
      <c r="DV342" s="170"/>
      <c r="DW342" s="170"/>
      <c r="DX342" s="170"/>
      <c r="DY342" s="170"/>
      <c r="DZ342" s="170"/>
      <c r="EA342" s="170"/>
      <c r="EB342" s="170"/>
      <c r="EC342" s="170"/>
      <c r="ED342" s="170"/>
      <c r="EE342" s="170"/>
      <c r="EF342" s="170"/>
      <c r="EG342" s="170"/>
      <c r="EH342" s="170"/>
      <c r="EI342" s="170"/>
      <c r="EJ342" s="170"/>
      <c r="EK342" s="170"/>
      <c r="EL342" s="170"/>
      <c r="EM342" s="170"/>
      <c r="EN342" s="170"/>
      <c r="EO342" s="170"/>
      <c r="EP342" s="170"/>
      <c r="EQ342" s="170"/>
      <c r="ER342" s="185"/>
      <c r="ES342" s="185"/>
      <c r="ET342" s="171"/>
    </row>
    <row r="343" spans="1:150" s="173" customFormat="1" x14ac:dyDescent="0.25">
      <c r="A343" s="169"/>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c r="BU343" s="170"/>
      <c r="BV343" s="170"/>
      <c r="BW343" s="170"/>
      <c r="BX343" s="170"/>
      <c r="BY343" s="170"/>
      <c r="BZ343" s="170"/>
      <c r="CA343" s="170"/>
      <c r="CB343" s="170"/>
      <c r="CC343" s="170"/>
      <c r="CD343" s="170"/>
      <c r="CE343" s="170"/>
      <c r="CF343" s="170"/>
      <c r="CG343" s="170"/>
      <c r="CH343" s="170"/>
      <c r="CI343" s="170"/>
      <c r="CJ343" s="170"/>
      <c r="CK343" s="170"/>
      <c r="CL343" s="170"/>
      <c r="CM343" s="170"/>
      <c r="CN343" s="170"/>
      <c r="CO343" s="170"/>
      <c r="CP343" s="170"/>
      <c r="CQ343" s="170"/>
      <c r="CR343" s="170"/>
      <c r="CS343" s="170"/>
      <c r="CT343" s="170"/>
      <c r="CU343" s="170"/>
      <c r="CV343" s="170"/>
      <c r="CW343" s="170"/>
      <c r="CX343" s="170"/>
      <c r="CY343" s="170"/>
      <c r="CZ343" s="170"/>
      <c r="DA343" s="170"/>
      <c r="DB343" s="170"/>
      <c r="DC343" s="170"/>
      <c r="DD343" s="170"/>
      <c r="DE343" s="170"/>
      <c r="DF343" s="170"/>
      <c r="DG343" s="170"/>
      <c r="DH343" s="170"/>
      <c r="DI343" s="170"/>
      <c r="DJ343" s="170"/>
      <c r="DK343" s="170"/>
      <c r="DL343" s="170"/>
      <c r="DM343" s="170"/>
      <c r="DN343" s="170"/>
      <c r="DO343" s="170"/>
      <c r="DP343" s="170"/>
      <c r="DQ343" s="170"/>
      <c r="DR343" s="170"/>
      <c r="DS343" s="170"/>
      <c r="DT343" s="170"/>
      <c r="DU343" s="170"/>
      <c r="DV343" s="170"/>
      <c r="DW343" s="170"/>
      <c r="DX343" s="170"/>
      <c r="DY343" s="170"/>
      <c r="DZ343" s="170"/>
      <c r="EA343" s="170"/>
      <c r="EB343" s="170"/>
      <c r="EC343" s="170"/>
      <c r="ED343" s="170"/>
      <c r="EE343" s="170"/>
      <c r="EF343" s="170"/>
      <c r="EG343" s="170"/>
      <c r="EH343" s="170"/>
      <c r="EI343" s="170"/>
      <c r="EJ343" s="170"/>
      <c r="EK343" s="170"/>
      <c r="EL343" s="170"/>
      <c r="EM343" s="170"/>
      <c r="EN343" s="170"/>
      <c r="EO343" s="170"/>
      <c r="EP343" s="170"/>
      <c r="EQ343" s="170"/>
      <c r="ER343" s="185"/>
      <c r="ES343" s="185"/>
      <c r="ET343" s="171"/>
    </row>
    <row r="344" spans="1:150" s="173" customFormat="1" x14ac:dyDescent="0.25">
      <c r="A344" s="169"/>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c r="BU344" s="170"/>
      <c r="BV344" s="170"/>
      <c r="BW344" s="170"/>
      <c r="BX344" s="170"/>
      <c r="BY344" s="170"/>
      <c r="BZ344" s="170"/>
      <c r="CA344" s="170"/>
      <c r="CB344" s="170"/>
      <c r="CC344" s="170"/>
      <c r="CD344" s="170"/>
      <c r="CE344" s="170"/>
      <c r="CF344" s="170"/>
      <c r="CG344" s="170"/>
      <c r="CH344" s="170"/>
      <c r="CI344" s="170"/>
      <c r="CJ344" s="170"/>
      <c r="CK344" s="170"/>
      <c r="CL344" s="170"/>
      <c r="CM344" s="170"/>
      <c r="CN344" s="170"/>
      <c r="CO344" s="170"/>
      <c r="CP344" s="170"/>
      <c r="CQ344" s="170"/>
      <c r="CR344" s="170"/>
      <c r="CS344" s="170"/>
      <c r="CT344" s="170"/>
      <c r="CU344" s="170"/>
      <c r="CV344" s="170"/>
      <c r="CW344" s="170"/>
      <c r="CX344" s="170"/>
      <c r="CY344" s="170"/>
      <c r="CZ344" s="170"/>
      <c r="DA344" s="170"/>
      <c r="DB344" s="170"/>
      <c r="DC344" s="170"/>
      <c r="DD344" s="170"/>
      <c r="DE344" s="170"/>
      <c r="DF344" s="170"/>
      <c r="DG344" s="170"/>
      <c r="DH344" s="170"/>
      <c r="DI344" s="170"/>
      <c r="DJ344" s="170"/>
      <c r="DK344" s="170"/>
      <c r="DL344" s="170"/>
      <c r="DM344" s="170"/>
      <c r="DN344" s="170"/>
      <c r="DO344" s="170"/>
      <c r="DP344" s="170"/>
      <c r="DQ344" s="170"/>
      <c r="DR344" s="170"/>
      <c r="DS344" s="170"/>
      <c r="DT344" s="170"/>
      <c r="DU344" s="170"/>
      <c r="DV344" s="170"/>
      <c r="DW344" s="170"/>
      <c r="DX344" s="170"/>
      <c r="DY344" s="170"/>
      <c r="DZ344" s="170"/>
      <c r="EA344" s="170"/>
      <c r="EB344" s="170"/>
      <c r="EC344" s="170"/>
      <c r="ED344" s="170"/>
      <c r="EE344" s="170"/>
      <c r="EF344" s="170"/>
      <c r="EG344" s="170"/>
      <c r="EH344" s="170"/>
      <c r="EI344" s="170"/>
      <c r="EJ344" s="170"/>
      <c r="EK344" s="170"/>
      <c r="EL344" s="170"/>
      <c r="EM344" s="170"/>
      <c r="EN344" s="170"/>
      <c r="EO344" s="170"/>
      <c r="EP344" s="170"/>
      <c r="EQ344" s="170"/>
      <c r="ER344" s="185"/>
      <c r="ES344" s="185"/>
      <c r="ET344" s="171"/>
    </row>
    <row r="345" spans="1:150" s="173" customFormat="1" x14ac:dyDescent="0.25">
      <c r="A345" s="169"/>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c r="BU345" s="170"/>
      <c r="BV345" s="170"/>
      <c r="BW345" s="170"/>
      <c r="BX345" s="170"/>
      <c r="BY345" s="170"/>
      <c r="BZ345" s="170"/>
      <c r="CA345" s="170"/>
      <c r="CB345" s="170"/>
      <c r="CC345" s="170"/>
      <c r="CD345" s="170"/>
      <c r="CE345" s="170"/>
      <c r="CF345" s="170"/>
      <c r="CG345" s="170"/>
      <c r="CH345" s="170"/>
      <c r="CI345" s="170"/>
      <c r="CJ345" s="170"/>
      <c r="CK345" s="170"/>
      <c r="CL345" s="170"/>
      <c r="CM345" s="170"/>
      <c r="CN345" s="170"/>
      <c r="CO345" s="170"/>
      <c r="CP345" s="170"/>
      <c r="CQ345" s="170"/>
      <c r="CR345" s="170"/>
      <c r="CS345" s="170"/>
      <c r="CT345" s="170"/>
      <c r="CU345" s="170"/>
      <c r="CV345" s="170"/>
      <c r="CW345" s="170"/>
      <c r="CX345" s="170"/>
      <c r="CY345" s="170"/>
      <c r="CZ345" s="170"/>
      <c r="DA345" s="170"/>
      <c r="DB345" s="170"/>
      <c r="DC345" s="170"/>
      <c r="DD345" s="170"/>
      <c r="DE345" s="170"/>
      <c r="DF345" s="170"/>
      <c r="DG345" s="170"/>
      <c r="DH345" s="170"/>
      <c r="DI345" s="170"/>
      <c r="DJ345" s="170"/>
      <c r="DK345" s="170"/>
      <c r="DL345" s="170"/>
      <c r="DM345" s="170"/>
      <c r="DN345" s="170"/>
      <c r="DO345" s="170"/>
      <c r="DP345" s="170"/>
      <c r="DQ345" s="170"/>
      <c r="DR345" s="170"/>
      <c r="DS345" s="170"/>
      <c r="DT345" s="170"/>
      <c r="DU345" s="170"/>
      <c r="DV345" s="170"/>
      <c r="DW345" s="170"/>
      <c r="DX345" s="170"/>
      <c r="DY345" s="170"/>
      <c r="DZ345" s="170"/>
      <c r="EA345" s="170"/>
      <c r="EB345" s="170"/>
      <c r="EC345" s="170"/>
      <c r="ED345" s="170"/>
      <c r="EE345" s="170"/>
      <c r="EF345" s="170"/>
      <c r="EG345" s="170"/>
      <c r="EH345" s="170"/>
      <c r="EI345" s="170"/>
      <c r="EJ345" s="170"/>
      <c r="EK345" s="170"/>
      <c r="EL345" s="170"/>
      <c r="EM345" s="170"/>
      <c r="EN345" s="170"/>
      <c r="EO345" s="170"/>
      <c r="EP345" s="170"/>
      <c r="EQ345" s="170"/>
      <c r="ER345" s="185"/>
      <c r="ES345" s="185"/>
      <c r="ET345" s="171"/>
    </row>
    <row r="346" spans="1:150" s="173" customFormat="1" x14ac:dyDescent="0.25">
      <c r="A346" s="169"/>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c r="BR346" s="170"/>
      <c r="BS346" s="170"/>
      <c r="BT346" s="170"/>
      <c r="BU346" s="170"/>
      <c r="BV346" s="170"/>
      <c r="BW346" s="170"/>
      <c r="BX346" s="170"/>
      <c r="BY346" s="170"/>
      <c r="BZ346" s="170"/>
      <c r="CA346" s="170"/>
      <c r="CB346" s="170"/>
      <c r="CC346" s="170"/>
      <c r="CD346" s="170"/>
      <c r="CE346" s="170"/>
      <c r="CF346" s="170"/>
      <c r="CG346" s="170"/>
      <c r="CH346" s="170"/>
      <c r="CI346" s="170"/>
      <c r="CJ346" s="170"/>
      <c r="CK346" s="170"/>
      <c r="CL346" s="170"/>
      <c r="CM346" s="170"/>
      <c r="CN346" s="170"/>
      <c r="CO346" s="170"/>
      <c r="CP346" s="170"/>
      <c r="CQ346" s="170"/>
      <c r="CR346" s="170"/>
      <c r="CS346" s="170"/>
      <c r="CT346" s="170"/>
      <c r="CU346" s="170"/>
      <c r="CV346" s="170"/>
      <c r="CW346" s="170"/>
      <c r="CX346" s="170"/>
      <c r="CY346" s="170"/>
      <c r="CZ346" s="170"/>
      <c r="DA346" s="170"/>
      <c r="DB346" s="170"/>
      <c r="DC346" s="170"/>
      <c r="DD346" s="170"/>
      <c r="DE346" s="170"/>
      <c r="DF346" s="170"/>
      <c r="DG346" s="170"/>
      <c r="DH346" s="170"/>
      <c r="DI346" s="170"/>
      <c r="DJ346" s="170"/>
      <c r="DK346" s="170"/>
      <c r="DL346" s="170"/>
      <c r="DM346" s="170"/>
      <c r="DN346" s="170"/>
      <c r="DO346" s="170"/>
      <c r="DP346" s="170"/>
      <c r="DQ346" s="170"/>
      <c r="DR346" s="170"/>
      <c r="DS346" s="170"/>
      <c r="DT346" s="170"/>
      <c r="DU346" s="170"/>
      <c r="DV346" s="170"/>
      <c r="DW346" s="170"/>
      <c r="DX346" s="170"/>
      <c r="DY346" s="170"/>
      <c r="DZ346" s="170"/>
      <c r="EA346" s="170"/>
      <c r="EB346" s="170"/>
      <c r="EC346" s="170"/>
      <c r="ED346" s="170"/>
      <c r="EE346" s="170"/>
      <c r="EF346" s="170"/>
      <c r="EG346" s="170"/>
      <c r="EH346" s="170"/>
      <c r="EI346" s="170"/>
      <c r="EJ346" s="170"/>
      <c r="EK346" s="170"/>
      <c r="EL346" s="170"/>
      <c r="EM346" s="170"/>
      <c r="EN346" s="170"/>
      <c r="EO346" s="170"/>
      <c r="EP346" s="170"/>
      <c r="EQ346" s="170"/>
      <c r="ER346" s="185"/>
      <c r="ES346" s="185"/>
      <c r="ET346" s="171"/>
    </row>
    <row r="347" spans="1:150" s="173" customFormat="1" x14ac:dyDescent="0.25">
      <c r="A347" s="169"/>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c r="BU347" s="170"/>
      <c r="BV347" s="170"/>
      <c r="BW347" s="170"/>
      <c r="BX347" s="170"/>
      <c r="BY347" s="170"/>
      <c r="BZ347" s="170"/>
      <c r="CA347" s="170"/>
      <c r="CB347" s="170"/>
      <c r="CC347" s="170"/>
      <c r="CD347" s="170"/>
      <c r="CE347" s="170"/>
      <c r="CF347" s="170"/>
      <c r="CG347" s="170"/>
      <c r="CH347" s="170"/>
      <c r="CI347" s="170"/>
      <c r="CJ347" s="170"/>
      <c r="CK347" s="170"/>
      <c r="CL347" s="170"/>
      <c r="CM347" s="170"/>
      <c r="CN347" s="170"/>
      <c r="CO347" s="170"/>
      <c r="CP347" s="170"/>
      <c r="CQ347" s="170"/>
      <c r="CR347" s="170"/>
      <c r="CS347" s="170"/>
      <c r="CT347" s="170"/>
      <c r="CU347" s="170"/>
      <c r="CV347" s="170"/>
      <c r="CW347" s="170"/>
      <c r="CX347" s="170"/>
      <c r="CY347" s="170"/>
      <c r="CZ347" s="170"/>
      <c r="DA347" s="170"/>
      <c r="DB347" s="170"/>
      <c r="DC347" s="170"/>
      <c r="DD347" s="170"/>
      <c r="DE347" s="170"/>
      <c r="DF347" s="170"/>
      <c r="DG347" s="170"/>
      <c r="DH347" s="170"/>
      <c r="DI347" s="170"/>
      <c r="DJ347" s="170"/>
      <c r="DK347" s="170"/>
      <c r="DL347" s="170"/>
      <c r="DM347" s="170"/>
      <c r="DN347" s="170"/>
      <c r="DO347" s="170"/>
      <c r="DP347" s="170"/>
      <c r="DQ347" s="170"/>
      <c r="DR347" s="170"/>
      <c r="DS347" s="170"/>
      <c r="DT347" s="170"/>
      <c r="DU347" s="170"/>
      <c r="DV347" s="170"/>
      <c r="DW347" s="170"/>
      <c r="DX347" s="170"/>
      <c r="DY347" s="170"/>
      <c r="DZ347" s="170"/>
      <c r="EA347" s="170"/>
      <c r="EB347" s="170"/>
      <c r="EC347" s="170"/>
      <c r="ED347" s="170"/>
      <c r="EE347" s="170"/>
      <c r="EF347" s="170"/>
      <c r="EG347" s="170"/>
      <c r="EH347" s="170"/>
      <c r="EI347" s="170"/>
      <c r="EJ347" s="170"/>
      <c r="EK347" s="170"/>
      <c r="EL347" s="170"/>
      <c r="EM347" s="170"/>
      <c r="EN347" s="170"/>
      <c r="EO347" s="170"/>
      <c r="EP347" s="170"/>
      <c r="EQ347" s="170"/>
      <c r="ER347" s="185"/>
      <c r="ES347" s="185"/>
      <c r="ET347" s="171"/>
    </row>
    <row r="348" spans="1:150" s="173" customFormat="1" x14ac:dyDescent="0.25">
      <c r="A348" s="169"/>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c r="BR348" s="170"/>
      <c r="BS348" s="170"/>
      <c r="BT348" s="170"/>
      <c r="BU348" s="170"/>
      <c r="BV348" s="170"/>
      <c r="BW348" s="170"/>
      <c r="BX348" s="170"/>
      <c r="BY348" s="170"/>
      <c r="BZ348" s="170"/>
      <c r="CA348" s="170"/>
      <c r="CB348" s="170"/>
      <c r="CC348" s="170"/>
      <c r="CD348" s="170"/>
      <c r="CE348" s="170"/>
      <c r="CF348" s="170"/>
      <c r="CG348" s="170"/>
      <c r="CH348" s="170"/>
      <c r="CI348" s="170"/>
      <c r="CJ348" s="170"/>
      <c r="CK348" s="170"/>
      <c r="CL348" s="170"/>
      <c r="CM348" s="170"/>
      <c r="CN348" s="170"/>
      <c r="CO348" s="170"/>
      <c r="CP348" s="170"/>
      <c r="CQ348" s="170"/>
      <c r="CR348" s="170"/>
      <c r="CS348" s="170"/>
      <c r="CT348" s="170"/>
      <c r="CU348" s="170"/>
      <c r="CV348" s="170"/>
      <c r="CW348" s="170"/>
      <c r="CX348" s="170"/>
      <c r="CY348" s="170"/>
      <c r="CZ348" s="170"/>
      <c r="DA348" s="170"/>
      <c r="DB348" s="170"/>
      <c r="DC348" s="170"/>
      <c r="DD348" s="170"/>
      <c r="DE348" s="170"/>
      <c r="DF348" s="170"/>
      <c r="DG348" s="170"/>
      <c r="DH348" s="170"/>
      <c r="DI348" s="170"/>
      <c r="DJ348" s="170"/>
      <c r="DK348" s="170"/>
      <c r="DL348" s="170"/>
      <c r="DM348" s="170"/>
      <c r="DN348" s="170"/>
      <c r="DO348" s="170"/>
      <c r="DP348" s="170"/>
      <c r="DQ348" s="170"/>
      <c r="DR348" s="170"/>
      <c r="DS348" s="170"/>
      <c r="DT348" s="170"/>
      <c r="DU348" s="170"/>
      <c r="DV348" s="170"/>
      <c r="DW348" s="170"/>
      <c r="DX348" s="170"/>
      <c r="DY348" s="170"/>
      <c r="DZ348" s="170"/>
      <c r="EA348" s="170"/>
      <c r="EB348" s="170"/>
      <c r="EC348" s="170"/>
      <c r="ED348" s="170"/>
      <c r="EE348" s="170"/>
      <c r="EF348" s="170"/>
      <c r="EG348" s="170"/>
      <c r="EH348" s="170"/>
      <c r="EI348" s="170"/>
      <c r="EJ348" s="170"/>
      <c r="EK348" s="170"/>
      <c r="EL348" s="170"/>
      <c r="EM348" s="170"/>
      <c r="EN348" s="170"/>
      <c r="EO348" s="170"/>
      <c r="EP348" s="170"/>
      <c r="EQ348" s="170"/>
      <c r="ER348" s="185"/>
      <c r="ES348" s="185"/>
      <c r="ET348" s="171"/>
    </row>
    <row r="349" spans="1:150" s="173" customFormat="1" x14ac:dyDescent="0.25">
      <c r="A349" s="169"/>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c r="BR349" s="170"/>
      <c r="BS349" s="170"/>
      <c r="BT349" s="170"/>
      <c r="BU349" s="170"/>
      <c r="BV349" s="170"/>
      <c r="BW349" s="170"/>
      <c r="BX349" s="170"/>
      <c r="BY349" s="170"/>
      <c r="BZ349" s="170"/>
      <c r="CA349" s="170"/>
      <c r="CB349" s="170"/>
      <c r="CC349" s="170"/>
      <c r="CD349" s="170"/>
      <c r="CE349" s="170"/>
      <c r="CF349" s="170"/>
      <c r="CG349" s="170"/>
      <c r="CH349" s="170"/>
      <c r="CI349" s="170"/>
      <c r="CJ349" s="170"/>
      <c r="CK349" s="170"/>
      <c r="CL349" s="170"/>
      <c r="CM349" s="170"/>
      <c r="CN349" s="170"/>
      <c r="CO349" s="170"/>
      <c r="CP349" s="170"/>
      <c r="CQ349" s="170"/>
      <c r="CR349" s="170"/>
      <c r="CS349" s="170"/>
      <c r="CT349" s="170"/>
      <c r="CU349" s="170"/>
      <c r="CV349" s="170"/>
      <c r="CW349" s="170"/>
      <c r="CX349" s="170"/>
      <c r="CY349" s="170"/>
      <c r="CZ349" s="170"/>
      <c r="DA349" s="170"/>
      <c r="DB349" s="170"/>
      <c r="DC349" s="170"/>
      <c r="DD349" s="170"/>
      <c r="DE349" s="170"/>
      <c r="DF349" s="170"/>
      <c r="DG349" s="170"/>
      <c r="DH349" s="170"/>
      <c r="DI349" s="170"/>
      <c r="DJ349" s="170"/>
      <c r="DK349" s="170"/>
      <c r="DL349" s="170"/>
      <c r="DM349" s="170"/>
      <c r="DN349" s="170"/>
      <c r="DO349" s="170"/>
      <c r="DP349" s="170"/>
      <c r="DQ349" s="170"/>
      <c r="DR349" s="170"/>
      <c r="DS349" s="170"/>
      <c r="DT349" s="170"/>
      <c r="DU349" s="170"/>
      <c r="DV349" s="170"/>
      <c r="DW349" s="170"/>
      <c r="DX349" s="170"/>
      <c r="DY349" s="170"/>
      <c r="DZ349" s="170"/>
      <c r="EA349" s="170"/>
      <c r="EB349" s="170"/>
      <c r="EC349" s="170"/>
      <c r="ED349" s="170"/>
      <c r="EE349" s="170"/>
      <c r="EF349" s="170"/>
      <c r="EG349" s="170"/>
      <c r="EH349" s="170"/>
      <c r="EI349" s="170"/>
      <c r="EJ349" s="170"/>
      <c r="EK349" s="170"/>
      <c r="EL349" s="170"/>
      <c r="EM349" s="170"/>
      <c r="EN349" s="170"/>
      <c r="EO349" s="170"/>
      <c r="EP349" s="170"/>
      <c r="EQ349" s="170"/>
      <c r="ER349" s="185"/>
      <c r="ES349" s="185"/>
      <c r="ET349" s="171"/>
    </row>
    <row r="350" spans="1:150" s="173" customFormat="1" x14ac:dyDescent="0.25">
      <c r="A350" s="169"/>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c r="BU350" s="170"/>
      <c r="BV350" s="170"/>
      <c r="BW350" s="170"/>
      <c r="BX350" s="170"/>
      <c r="BY350" s="170"/>
      <c r="BZ350" s="170"/>
      <c r="CA350" s="170"/>
      <c r="CB350" s="170"/>
      <c r="CC350" s="170"/>
      <c r="CD350" s="170"/>
      <c r="CE350" s="170"/>
      <c r="CF350" s="170"/>
      <c r="CG350" s="170"/>
      <c r="CH350" s="170"/>
      <c r="CI350" s="170"/>
      <c r="CJ350" s="170"/>
      <c r="CK350" s="170"/>
      <c r="CL350" s="170"/>
      <c r="CM350" s="170"/>
      <c r="CN350" s="170"/>
      <c r="CO350" s="170"/>
      <c r="CP350" s="170"/>
      <c r="CQ350" s="170"/>
      <c r="CR350" s="170"/>
      <c r="CS350" s="170"/>
      <c r="CT350" s="170"/>
      <c r="CU350" s="170"/>
      <c r="CV350" s="170"/>
      <c r="CW350" s="170"/>
      <c r="CX350" s="170"/>
      <c r="CY350" s="170"/>
      <c r="CZ350" s="170"/>
      <c r="DA350" s="170"/>
      <c r="DB350" s="170"/>
      <c r="DC350" s="170"/>
      <c r="DD350" s="170"/>
      <c r="DE350" s="170"/>
      <c r="DF350" s="170"/>
      <c r="DG350" s="170"/>
      <c r="DH350" s="170"/>
      <c r="DI350" s="170"/>
      <c r="DJ350" s="170"/>
      <c r="DK350" s="170"/>
      <c r="DL350" s="170"/>
      <c r="DM350" s="170"/>
      <c r="DN350" s="170"/>
      <c r="DO350" s="170"/>
      <c r="DP350" s="170"/>
      <c r="DQ350" s="170"/>
      <c r="DR350" s="170"/>
      <c r="DS350" s="170"/>
      <c r="DT350" s="170"/>
      <c r="DU350" s="170"/>
      <c r="DV350" s="170"/>
      <c r="DW350" s="170"/>
      <c r="DX350" s="170"/>
      <c r="DY350" s="170"/>
      <c r="DZ350" s="170"/>
      <c r="EA350" s="170"/>
      <c r="EB350" s="170"/>
      <c r="EC350" s="170"/>
      <c r="ED350" s="170"/>
      <c r="EE350" s="170"/>
      <c r="EF350" s="170"/>
      <c r="EG350" s="170"/>
      <c r="EH350" s="170"/>
      <c r="EI350" s="170"/>
      <c r="EJ350" s="170"/>
      <c r="EK350" s="170"/>
      <c r="EL350" s="170"/>
      <c r="EM350" s="170"/>
      <c r="EN350" s="170"/>
      <c r="EO350" s="170"/>
      <c r="EP350" s="170"/>
      <c r="EQ350" s="170"/>
      <c r="ER350" s="185"/>
      <c r="ES350" s="185"/>
      <c r="ET350" s="171"/>
    </row>
    <row r="351" spans="1:150" s="173" customFormat="1" x14ac:dyDescent="0.25">
      <c r="A351" s="169"/>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c r="BR351" s="170"/>
      <c r="BS351" s="170"/>
      <c r="BT351" s="170"/>
      <c r="BU351" s="170"/>
      <c r="BV351" s="170"/>
      <c r="BW351" s="170"/>
      <c r="BX351" s="170"/>
      <c r="BY351" s="170"/>
      <c r="BZ351" s="170"/>
      <c r="CA351" s="170"/>
      <c r="CB351" s="170"/>
      <c r="CC351" s="170"/>
      <c r="CD351" s="170"/>
      <c r="CE351" s="170"/>
      <c r="CF351" s="170"/>
      <c r="CG351" s="170"/>
      <c r="CH351" s="170"/>
      <c r="CI351" s="170"/>
      <c r="CJ351" s="170"/>
      <c r="CK351" s="170"/>
      <c r="CL351" s="170"/>
      <c r="CM351" s="170"/>
      <c r="CN351" s="170"/>
      <c r="CO351" s="170"/>
      <c r="CP351" s="170"/>
      <c r="CQ351" s="170"/>
      <c r="CR351" s="170"/>
      <c r="CS351" s="170"/>
      <c r="CT351" s="170"/>
      <c r="CU351" s="170"/>
      <c r="CV351" s="170"/>
      <c r="CW351" s="170"/>
      <c r="CX351" s="170"/>
      <c r="CY351" s="170"/>
      <c r="CZ351" s="170"/>
      <c r="DA351" s="170"/>
      <c r="DB351" s="170"/>
      <c r="DC351" s="170"/>
      <c r="DD351" s="170"/>
      <c r="DE351" s="170"/>
      <c r="DF351" s="170"/>
      <c r="DG351" s="170"/>
      <c r="DH351" s="170"/>
      <c r="DI351" s="170"/>
      <c r="DJ351" s="170"/>
      <c r="DK351" s="170"/>
      <c r="DL351" s="170"/>
      <c r="DM351" s="170"/>
      <c r="DN351" s="170"/>
      <c r="DO351" s="170"/>
      <c r="DP351" s="170"/>
      <c r="DQ351" s="170"/>
      <c r="DR351" s="170"/>
      <c r="DS351" s="170"/>
      <c r="DT351" s="170"/>
      <c r="DU351" s="170"/>
      <c r="DV351" s="170"/>
      <c r="DW351" s="170"/>
      <c r="DX351" s="170"/>
      <c r="DY351" s="170"/>
      <c r="DZ351" s="170"/>
      <c r="EA351" s="170"/>
      <c r="EB351" s="170"/>
      <c r="EC351" s="170"/>
      <c r="ED351" s="170"/>
      <c r="EE351" s="170"/>
      <c r="EF351" s="170"/>
      <c r="EG351" s="170"/>
      <c r="EH351" s="170"/>
      <c r="EI351" s="170"/>
      <c r="EJ351" s="170"/>
      <c r="EK351" s="170"/>
      <c r="EL351" s="170"/>
      <c r="EM351" s="170"/>
      <c r="EN351" s="170"/>
      <c r="EO351" s="170"/>
      <c r="EP351" s="170"/>
      <c r="EQ351" s="170"/>
      <c r="ER351" s="185"/>
      <c r="ES351" s="185"/>
      <c r="ET351" s="171"/>
    </row>
    <row r="352" spans="1:150" s="173" customFormat="1" x14ac:dyDescent="0.25">
      <c r="A352" s="169"/>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c r="BR352" s="170"/>
      <c r="BS352" s="170"/>
      <c r="BT352" s="170"/>
      <c r="BU352" s="170"/>
      <c r="BV352" s="170"/>
      <c r="BW352" s="170"/>
      <c r="BX352" s="170"/>
      <c r="BY352" s="170"/>
      <c r="BZ352" s="170"/>
      <c r="CA352" s="170"/>
      <c r="CB352" s="170"/>
      <c r="CC352" s="170"/>
      <c r="CD352" s="170"/>
      <c r="CE352" s="170"/>
      <c r="CF352" s="170"/>
      <c r="CG352" s="170"/>
      <c r="CH352" s="170"/>
      <c r="CI352" s="170"/>
      <c r="CJ352" s="170"/>
      <c r="CK352" s="170"/>
      <c r="CL352" s="170"/>
      <c r="CM352" s="170"/>
      <c r="CN352" s="170"/>
      <c r="CO352" s="170"/>
      <c r="CP352" s="170"/>
      <c r="CQ352" s="170"/>
      <c r="CR352" s="170"/>
      <c r="CS352" s="170"/>
      <c r="CT352" s="170"/>
      <c r="CU352" s="170"/>
      <c r="CV352" s="170"/>
      <c r="CW352" s="170"/>
      <c r="CX352" s="170"/>
      <c r="CY352" s="170"/>
      <c r="CZ352" s="170"/>
      <c r="DA352" s="170"/>
      <c r="DB352" s="170"/>
      <c r="DC352" s="170"/>
      <c r="DD352" s="170"/>
      <c r="DE352" s="170"/>
      <c r="DF352" s="170"/>
      <c r="DG352" s="170"/>
      <c r="DH352" s="170"/>
      <c r="DI352" s="170"/>
      <c r="DJ352" s="170"/>
      <c r="DK352" s="170"/>
      <c r="DL352" s="170"/>
      <c r="DM352" s="170"/>
      <c r="DN352" s="170"/>
      <c r="DO352" s="170"/>
      <c r="DP352" s="170"/>
      <c r="DQ352" s="170"/>
      <c r="DR352" s="170"/>
      <c r="DS352" s="170"/>
      <c r="DT352" s="170"/>
      <c r="DU352" s="170"/>
      <c r="DV352" s="170"/>
      <c r="DW352" s="170"/>
      <c r="DX352" s="170"/>
      <c r="DY352" s="170"/>
      <c r="DZ352" s="170"/>
      <c r="EA352" s="170"/>
      <c r="EB352" s="170"/>
      <c r="EC352" s="170"/>
      <c r="ED352" s="170"/>
      <c r="EE352" s="170"/>
      <c r="EF352" s="170"/>
      <c r="EG352" s="170"/>
      <c r="EH352" s="170"/>
      <c r="EI352" s="170"/>
      <c r="EJ352" s="170"/>
      <c r="EK352" s="170"/>
      <c r="EL352" s="170"/>
      <c r="EM352" s="170"/>
      <c r="EN352" s="170"/>
      <c r="EO352" s="170"/>
      <c r="EP352" s="170"/>
      <c r="EQ352" s="170"/>
      <c r="ER352" s="185"/>
      <c r="ES352" s="185"/>
      <c r="ET352" s="171"/>
    </row>
    <row r="353" spans="1:150" s="173" customFormat="1" x14ac:dyDescent="0.25">
      <c r="A353" s="169"/>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c r="BR353" s="170"/>
      <c r="BS353" s="170"/>
      <c r="BT353" s="170"/>
      <c r="BU353" s="170"/>
      <c r="BV353" s="170"/>
      <c r="BW353" s="170"/>
      <c r="BX353" s="170"/>
      <c r="BY353" s="170"/>
      <c r="BZ353" s="170"/>
      <c r="CA353" s="170"/>
      <c r="CB353" s="170"/>
      <c r="CC353" s="170"/>
      <c r="CD353" s="170"/>
      <c r="CE353" s="170"/>
      <c r="CF353" s="170"/>
      <c r="CG353" s="170"/>
      <c r="CH353" s="170"/>
      <c r="CI353" s="170"/>
      <c r="CJ353" s="170"/>
      <c r="CK353" s="170"/>
      <c r="CL353" s="170"/>
      <c r="CM353" s="170"/>
      <c r="CN353" s="170"/>
      <c r="CO353" s="170"/>
      <c r="CP353" s="170"/>
      <c r="CQ353" s="170"/>
      <c r="CR353" s="170"/>
      <c r="CS353" s="170"/>
      <c r="CT353" s="170"/>
      <c r="CU353" s="170"/>
      <c r="CV353" s="170"/>
      <c r="CW353" s="170"/>
      <c r="CX353" s="170"/>
      <c r="CY353" s="170"/>
      <c r="CZ353" s="170"/>
      <c r="DA353" s="170"/>
      <c r="DB353" s="170"/>
      <c r="DC353" s="170"/>
      <c r="DD353" s="170"/>
      <c r="DE353" s="170"/>
      <c r="DF353" s="170"/>
      <c r="DG353" s="170"/>
      <c r="DH353" s="170"/>
      <c r="DI353" s="170"/>
      <c r="DJ353" s="170"/>
      <c r="DK353" s="170"/>
      <c r="DL353" s="170"/>
      <c r="DM353" s="170"/>
      <c r="DN353" s="170"/>
      <c r="DO353" s="170"/>
      <c r="DP353" s="170"/>
      <c r="DQ353" s="170"/>
      <c r="DR353" s="170"/>
      <c r="DS353" s="170"/>
      <c r="DT353" s="170"/>
      <c r="DU353" s="170"/>
      <c r="DV353" s="170"/>
      <c r="DW353" s="170"/>
      <c r="DX353" s="170"/>
      <c r="DY353" s="170"/>
      <c r="DZ353" s="170"/>
      <c r="EA353" s="170"/>
      <c r="EB353" s="170"/>
      <c r="EC353" s="170"/>
      <c r="ED353" s="170"/>
      <c r="EE353" s="170"/>
      <c r="EF353" s="170"/>
      <c r="EG353" s="170"/>
      <c r="EH353" s="170"/>
      <c r="EI353" s="170"/>
      <c r="EJ353" s="170"/>
      <c r="EK353" s="170"/>
      <c r="EL353" s="170"/>
      <c r="EM353" s="170"/>
      <c r="EN353" s="170"/>
      <c r="EO353" s="170"/>
      <c r="EP353" s="170"/>
      <c r="EQ353" s="170"/>
      <c r="ER353" s="185"/>
      <c r="ES353" s="185"/>
      <c r="ET353" s="171"/>
    </row>
    <row r="354" spans="1:150" s="173" customFormat="1" x14ac:dyDescent="0.25">
      <c r="A354" s="169"/>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c r="BR354" s="170"/>
      <c r="BS354" s="170"/>
      <c r="BT354" s="170"/>
      <c r="BU354" s="170"/>
      <c r="BV354" s="170"/>
      <c r="BW354" s="170"/>
      <c r="BX354" s="170"/>
      <c r="BY354" s="170"/>
      <c r="BZ354" s="170"/>
      <c r="CA354" s="170"/>
      <c r="CB354" s="170"/>
      <c r="CC354" s="170"/>
      <c r="CD354" s="170"/>
      <c r="CE354" s="170"/>
      <c r="CF354" s="170"/>
      <c r="CG354" s="170"/>
      <c r="CH354" s="170"/>
      <c r="CI354" s="170"/>
      <c r="CJ354" s="170"/>
      <c r="CK354" s="170"/>
      <c r="CL354" s="170"/>
      <c r="CM354" s="170"/>
      <c r="CN354" s="170"/>
      <c r="CO354" s="170"/>
      <c r="CP354" s="170"/>
      <c r="CQ354" s="170"/>
      <c r="CR354" s="170"/>
      <c r="CS354" s="170"/>
      <c r="CT354" s="170"/>
      <c r="CU354" s="170"/>
      <c r="CV354" s="170"/>
      <c r="CW354" s="170"/>
      <c r="CX354" s="170"/>
      <c r="CY354" s="170"/>
      <c r="CZ354" s="170"/>
      <c r="DA354" s="170"/>
      <c r="DB354" s="170"/>
      <c r="DC354" s="170"/>
      <c r="DD354" s="170"/>
      <c r="DE354" s="170"/>
      <c r="DF354" s="170"/>
      <c r="DG354" s="170"/>
      <c r="DH354" s="170"/>
      <c r="DI354" s="170"/>
      <c r="DJ354" s="170"/>
      <c r="DK354" s="170"/>
      <c r="DL354" s="170"/>
      <c r="DM354" s="170"/>
      <c r="DN354" s="170"/>
      <c r="DO354" s="170"/>
      <c r="DP354" s="170"/>
      <c r="DQ354" s="170"/>
      <c r="DR354" s="170"/>
      <c r="DS354" s="170"/>
      <c r="DT354" s="170"/>
      <c r="DU354" s="170"/>
      <c r="DV354" s="170"/>
      <c r="DW354" s="170"/>
      <c r="DX354" s="170"/>
      <c r="DY354" s="170"/>
      <c r="DZ354" s="170"/>
      <c r="EA354" s="170"/>
      <c r="EB354" s="170"/>
      <c r="EC354" s="170"/>
      <c r="ED354" s="170"/>
      <c r="EE354" s="170"/>
      <c r="EF354" s="170"/>
      <c r="EG354" s="170"/>
      <c r="EH354" s="170"/>
      <c r="EI354" s="170"/>
      <c r="EJ354" s="170"/>
      <c r="EK354" s="170"/>
      <c r="EL354" s="170"/>
      <c r="EM354" s="170"/>
      <c r="EN354" s="170"/>
      <c r="EO354" s="170"/>
      <c r="EP354" s="170"/>
      <c r="EQ354" s="170"/>
      <c r="ER354" s="185"/>
      <c r="ES354" s="185"/>
      <c r="ET354" s="171"/>
    </row>
    <row r="355" spans="1:150" s="173" customFormat="1" x14ac:dyDescent="0.25">
      <c r="A355" s="169"/>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c r="BU355" s="170"/>
      <c r="BV355" s="170"/>
      <c r="BW355" s="170"/>
      <c r="BX355" s="170"/>
      <c r="BY355" s="170"/>
      <c r="BZ355" s="170"/>
      <c r="CA355" s="170"/>
      <c r="CB355" s="170"/>
      <c r="CC355" s="170"/>
      <c r="CD355" s="170"/>
      <c r="CE355" s="170"/>
      <c r="CF355" s="170"/>
      <c r="CG355" s="170"/>
      <c r="CH355" s="170"/>
      <c r="CI355" s="170"/>
      <c r="CJ355" s="170"/>
      <c r="CK355" s="170"/>
      <c r="CL355" s="170"/>
      <c r="CM355" s="170"/>
      <c r="CN355" s="170"/>
      <c r="CO355" s="170"/>
      <c r="CP355" s="170"/>
      <c r="CQ355" s="170"/>
      <c r="CR355" s="170"/>
      <c r="CS355" s="170"/>
      <c r="CT355" s="170"/>
      <c r="CU355" s="170"/>
      <c r="CV355" s="170"/>
      <c r="CW355" s="170"/>
      <c r="CX355" s="170"/>
      <c r="CY355" s="170"/>
      <c r="CZ355" s="170"/>
      <c r="DA355" s="170"/>
      <c r="DB355" s="170"/>
      <c r="DC355" s="170"/>
      <c r="DD355" s="170"/>
      <c r="DE355" s="170"/>
      <c r="DF355" s="170"/>
      <c r="DG355" s="170"/>
      <c r="DH355" s="170"/>
      <c r="DI355" s="170"/>
      <c r="DJ355" s="170"/>
      <c r="DK355" s="170"/>
      <c r="DL355" s="170"/>
      <c r="DM355" s="170"/>
      <c r="DN355" s="170"/>
      <c r="DO355" s="170"/>
      <c r="DP355" s="170"/>
      <c r="DQ355" s="170"/>
      <c r="DR355" s="170"/>
      <c r="DS355" s="170"/>
      <c r="DT355" s="170"/>
      <c r="DU355" s="170"/>
      <c r="DV355" s="170"/>
      <c r="DW355" s="170"/>
      <c r="DX355" s="170"/>
      <c r="DY355" s="170"/>
      <c r="DZ355" s="170"/>
      <c r="EA355" s="170"/>
      <c r="EB355" s="170"/>
      <c r="EC355" s="170"/>
      <c r="ED355" s="170"/>
      <c r="EE355" s="170"/>
      <c r="EF355" s="170"/>
      <c r="EG355" s="170"/>
      <c r="EH355" s="170"/>
      <c r="EI355" s="170"/>
      <c r="EJ355" s="170"/>
      <c r="EK355" s="170"/>
      <c r="EL355" s="170"/>
      <c r="EM355" s="170"/>
      <c r="EN355" s="170"/>
      <c r="EO355" s="170"/>
      <c r="EP355" s="170"/>
      <c r="EQ355" s="170"/>
      <c r="ER355" s="185"/>
      <c r="ES355" s="185"/>
      <c r="ET355" s="171"/>
    </row>
    <row r="356" spans="1:150" s="173" customFormat="1" x14ac:dyDescent="0.25">
      <c r="A356" s="169"/>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c r="BR356" s="170"/>
      <c r="BS356" s="170"/>
      <c r="BT356" s="170"/>
      <c r="BU356" s="170"/>
      <c r="BV356" s="170"/>
      <c r="BW356" s="170"/>
      <c r="BX356" s="170"/>
      <c r="BY356" s="170"/>
      <c r="BZ356" s="170"/>
      <c r="CA356" s="170"/>
      <c r="CB356" s="170"/>
      <c r="CC356" s="170"/>
      <c r="CD356" s="170"/>
      <c r="CE356" s="170"/>
      <c r="CF356" s="170"/>
      <c r="CG356" s="170"/>
      <c r="CH356" s="170"/>
      <c r="CI356" s="170"/>
      <c r="CJ356" s="170"/>
      <c r="CK356" s="170"/>
      <c r="CL356" s="170"/>
      <c r="CM356" s="170"/>
      <c r="CN356" s="170"/>
      <c r="CO356" s="170"/>
      <c r="CP356" s="170"/>
      <c r="CQ356" s="170"/>
      <c r="CR356" s="170"/>
      <c r="CS356" s="170"/>
      <c r="CT356" s="170"/>
      <c r="CU356" s="170"/>
      <c r="CV356" s="170"/>
      <c r="CW356" s="170"/>
      <c r="CX356" s="170"/>
      <c r="CY356" s="170"/>
      <c r="CZ356" s="170"/>
      <c r="DA356" s="170"/>
      <c r="DB356" s="170"/>
      <c r="DC356" s="170"/>
      <c r="DD356" s="170"/>
      <c r="DE356" s="170"/>
      <c r="DF356" s="170"/>
      <c r="DG356" s="170"/>
      <c r="DH356" s="170"/>
      <c r="DI356" s="170"/>
      <c r="DJ356" s="170"/>
      <c r="DK356" s="170"/>
      <c r="DL356" s="170"/>
      <c r="DM356" s="170"/>
      <c r="DN356" s="170"/>
      <c r="DO356" s="170"/>
      <c r="DP356" s="170"/>
      <c r="DQ356" s="170"/>
      <c r="DR356" s="170"/>
      <c r="DS356" s="170"/>
      <c r="DT356" s="170"/>
      <c r="DU356" s="170"/>
      <c r="DV356" s="170"/>
      <c r="DW356" s="170"/>
      <c r="DX356" s="170"/>
      <c r="DY356" s="170"/>
      <c r="DZ356" s="170"/>
      <c r="EA356" s="170"/>
      <c r="EB356" s="170"/>
      <c r="EC356" s="170"/>
      <c r="ED356" s="170"/>
      <c r="EE356" s="170"/>
      <c r="EF356" s="170"/>
      <c r="EG356" s="170"/>
      <c r="EH356" s="170"/>
      <c r="EI356" s="170"/>
      <c r="EJ356" s="170"/>
      <c r="EK356" s="170"/>
      <c r="EL356" s="170"/>
      <c r="EM356" s="170"/>
      <c r="EN356" s="170"/>
      <c r="EO356" s="170"/>
      <c r="EP356" s="170"/>
      <c r="EQ356" s="170"/>
      <c r="ER356" s="185"/>
      <c r="ES356" s="185"/>
      <c r="ET356" s="171"/>
    </row>
    <row r="357" spans="1:150" s="173" customFormat="1" x14ac:dyDescent="0.25">
      <c r="A357" s="169"/>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c r="BU357" s="170"/>
      <c r="BV357" s="170"/>
      <c r="BW357" s="170"/>
      <c r="BX357" s="170"/>
      <c r="BY357" s="170"/>
      <c r="BZ357" s="170"/>
      <c r="CA357" s="170"/>
      <c r="CB357" s="170"/>
      <c r="CC357" s="170"/>
      <c r="CD357" s="170"/>
      <c r="CE357" s="170"/>
      <c r="CF357" s="170"/>
      <c r="CG357" s="170"/>
      <c r="CH357" s="170"/>
      <c r="CI357" s="170"/>
      <c r="CJ357" s="170"/>
      <c r="CK357" s="170"/>
      <c r="CL357" s="170"/>
      <c r="CM357" s="170"/>
      <c r="CN357" s="170"/>
      <c r="CO357" s="170"/>
      <c r="CP357" s="170"/>
      <c r="CQ357" s="170"/>
      <c r="CR357" s="170"/>
      <c r="CS357" s="170"/>
      <c r="CT357" s="170"/>
      <c r="CU357" s="170"/>
      <c r="CV357" s="170"/>
      <c r="CW357" s="170"/>
      <c r="CX357" s="170"/>
      <c r="CY357" s="170"/>
      <c r="CZ357" s="170"/>
      <c r="DA357" s="170"/>
      <c r="DB357" s="170"/>
      <c r="DC357" s="170"/>
      <c r="DD357" s="170"/>
      <c r="DE357" s="170"/>
      <c r="DF357" s="170"/>
      <c r="DG357" s="170"/>
      <c r="DH357" s="170"/>
      <c r="DI357" s="170"/>
      <c r="DJ357" s="170"/>
      <c r="DK357" s="170"/>
      <c r="DL357" s="170"/>
      <c r="DM357" s="170"/>
      <c r="DN357" s="170"/>
      <c r="DO357" s="170"/>
      <c r="DP357" s="170"/>
      <c r="DQ357" s="170"/>
      <c r="DR357" s="170"/>
      <c r="DS357" s="170"/>
      <c r="DT357" s="170"/>
      <c r="DU357" s="170"/>
      <c r="DV357" s="170"/>
      <c r="DW357" s="170"/>
      <c r="DX357" s="170"/>
      <c r="DY357" s="170"/>
      <c r="DZ357" s="170"/>
      <c r="EA357" s="170"/>
      <c r="EB357" s="170"/>
      <c r="EC357" s="170"/>
      <c r="ED357" s="170"/>
      <c r="EE357" s="170"/>
      <c r="EF357" s="170"/>
      <c r="EG357" s="170"/>
      <c r="EH357" s="170"/>
      <c r="EI357" s="170"/>
      <c r="EJ357" s="170"/>
      <c r="EK357" s="170"/>
      <c r="EL357" s="170"/>
      <c r="EM357" s="170"/>
      <c r="EN357" s="170"/>
      <c r="EO357" s="170"/>
      <c r="EP357" s="170"/>
      <c r="EQ357" s="170"/>
      <c r="ER357" s="185"/>
      <c r="ES357" s="185"/>
      <c r="ET357" s="171"/>
    </row>
    <row r="358" spans="1:150" s="173" customFormat="1" x14ac:dyDescent="0.25">
      <c r="A358" s="169"/>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c r="BR358" s="170"/>
      <c r="BS358" s="170"/>
      <c r="BT358" s="170"/>
      <c r="BU358" s="170"/>
      <c r="BV358" s="170"/>
      <c r="BW358" s="170"/>
      <c r="BX358" s="170"/>
      <c r="BY358" s="170"/>
      <c r="BZ358" s="170"/>
      <c r="CA358" s="170"/>
      <c r="CB358" s="170"/>
      <c r="CC358" s="170"/>
      <c r="CD358" s="170"/>
      <c r="CE358" s="170"/>
      <c r="CF358" s="170"/>
      <c r="CG358" s="170"/>
      <c r="CH358" s="170"/>
      <c r="CI358" s="170"/>
      <c r="CJ358" s="170"/>
      <c r="CK358" s="170"/>
      <c r="CL358" s="170"/>
      <c r="CM358" s="170"/>
      <c r="CN358" s="170"/>
      <c r="CO358" s="170"/>
      <c r="CP358" s="170"/>
      <c r="CQ358" s="170"/>
      <c r="CR358" s="170"/>
      <c r="CS358" s="170"/>
      <c r="CT358" s="170"/>
      <c r="CU358" s="170"/>
      <c r="CV358" s="170"/>
      <c r="CW358" s="170"/>
      <c r="CX358" s="170"/>
      <c r="CY358" s="170"/>
      <c r="CZ358" s="170"/>
      <c r="DA358" s="170"/>
      <c r="DB358" s="170"/>
      <c r="DC358" s="170"/>
      <c r="DD358" s="170"/>
      <c r="DE358" s="170"/>
      <c r="DF358" s="170"/>
      <c r="DG358" s="170"/>
      <c r="DH358" s="170"/>
      <c r="DI358" s="170"/>
      <c r="DJ358" s="170"/>
      <c r="DK358" s="170"/>
      <c r="DL358" s="170"/>
      <c r="DM358" s="170"/>
      <c r="DN358" s="170"/>
      <c r="DO358" s="170"/>
      <c r="DP358" s="170"/>
      <c r="DQ358" s="170"/>
      <c r="DR358" s="170"/>
      <c r="DS358" s="170"/>
      <c r="DT358" s="170"/>
      <c r="DU358" s="170"/>
      <c r="DV358" s="170"/>
      <c r="DW358" s="170"/>
      <c r="DX358" s="170"/>
      <c r="DY358" s="170"/>
      <c r="DZ358" s="170"/>
      <c r="EA358" s="170"/>
      <c r="EB358" s="170"/>
      <c r="EC358" s="170"/>
      <c r="ED358" s="170"/>
      <c r="EE358" s="170"/>
      <c r="EF358" s="170"/>
      <c r="EG358" s="170"/>
      <c r="EH358" s="170"/>
      <c r="EI358" s="170"/>
      <c r="EJ358" s="170"/>
      <c r="EK358" s="170"/>
      <c r="EL358" s="170"/>
      <c r="EM358" s="170"/>
      <c r="EN358" s="170"/>
      <c r="EO358" s="170"/>
      <c r="EP358" s="170"/>
      <c r="EQ358" s="170"/>
      <c r="ER358" s="185"/>
      <c r="ES358" s="185"/>
      <c r="ET358" s="171"/>
    </row>
    <row r="359" spans="1:150" s="173" customFormat="1" x14ac:dyDescent="0.25">
      <c r="A359" s="169"/>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c r="BU359" s="170"/>
      <c r="BV359" s="170"/>
      <c r="BW359" s="170"/>
      <c r="BX359" s="170"/>
      <c r="BY359" s="170"/>
      <c r="BZ359" s="170"/>
      <c r="CA359" s="170"/>
      <c r="CB359" s="170"/>
      <c r="CC359" s="170"/>
      <c r="CD359" s="170"/>
      <c r="CE359" s="170"/>
      <c r="CF359" s="170"/>
      <c r="CG359" s="170"/>
      <c r="CH359" s="170"/>
      <c r="CI359" s="170"/>
      <c r="CJ359" s="170"/>
      <c r="CK359" s="170"/>
      <c r="CL359" s="170"/>
      <c r="CM359" s="170"/>
      <c r="CN359" s="170"/>
      <c r="CO359" s="170"/>
      <c r="CP359" s="170"/>
      <c r="CQ359" s="170"/>
      <c r="CR359" s="170"/>
      <c r="CS359" s="170"/>
      <c r="CT359" s="170"/>
      <c r="CU359" s="170"/>
      <c r="CV359" s="170"/>
      <c r="CW359" s="170"/>
      <c r="CX359" s="170"/>
      <c r="CY359" s="170"/>
      <c r="CZ359" s="170"/>
      <c r="DA359" s="170"/>
      <c r="DB359" s="170"/>
      <c r="DC359" s="170"/>
      <c r="DD359" s="170"/>
      <c r="DE359" s="170"/>
      <c r="DF359" s="170"/>
      <c r="DG359" s="170"/>
      <c r="DH359" s="170"/>
      <c r="DI359" s="170"/>
      <c r="DJ359" s="170"/>
      <c r="DK359" s="170"/>
      <c r="DL359" s="170"/>
      <c r="DM359" s="170"/>
      <c r="DN359" s="170"/>
      <c r="DO359" s="170"/>
      <c r="DP359" s="170"/>
      <c r="DQ359" s="170"/>
      <c r="DR359" s="170"/>
      <c r="DS359" s="170"/>
      <c r="DT359" s="170"/>
      <c r="DU359" s="170"/>
      <c r="DV359" s="170"/>
      <c r="DW359" s="170"/>
      <c r="DX359" s="170"/>
      <c r="DY359" s="170"/>
      <c r="DZ359" s="170"/>
      <c r="EA359" s="170"/>
      <c r="EB359" s="170"/>
      <c r="EC359" s="170"/>
      <c r="ED359" s="170"/>
      <c r="EE359" s="170"/>
      <c r="EF359" s="170"/>
      <c r="EG359" s="170"/>
      <c r="EH359" s="170"/>
      <c r="EI359" s="170"/>
      <c r="EJ359" s="170"/>
      <c r="EK359" s="170"/>
      <c r="EL359" s="170"/>
      <c r="EM359" s="170"/>
      <c r="EN359" s="170"/>
      <c r="EO359" s="170"/>
      <c r="EP359" s="170"/>
      <c r="EQ359" s="170"/>
      <c r="ER359" s="185"/>
      <c r="ES359" s="185"/>
      <c r="ET359" s="171"/>
    </row>
    <row r="360" spans="1:150" s="173" customFormat="1" x14ac:dyDescent="0.25">
      <c r="A360" s="169"/>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c r="BR360" s="170"/>
      <c r="BS360" s="170"/>
      <c r="BT360" s="170"/>
      <c r="BU360" s="170"/>
      <c r="BV360" s="170"/>
      <c r="BW360" s="170"/>
      <c r="BX360" s="170"/>
      <c r="BY360" s="170"/>
      <c r="BZ360" s="170"/>
      <c r="CA360" s="170"/>
      <c r="CB360" s="170"/>
      <c r="CC360" s="170"/>
      <c r="CD360" s="170"/>
      <c r="CE360" s="170"/>
      <c r="CF360" s="170"/>
      <c r="CG360" s="170"/>
      <c r="CH360" s="170"/>
      <c r="CI360" s="170"/>
      <c r="CJ360" s="170"/>
      <c r="CK360" s="170"/>
      <c r="CL360" s="170"/>
      <c r="CM360" s="170"/>
      <c r="CN360" s="170"/>
      <c r="CO360" s="170"/>
      <c r="CP360" s="170"/>
      <c r="CQ360" s="170"/>
      <c r="CR360" s="170"/>
      <c r="CS360" s="170"/>
      <c r="CT360" s="170"/>
      <c r="CU360" s="170"/>
      <c r="CV360" s="170"/>
      <c r="CW360" s="170"/>
      <c r="CX360" s="170"/>
      <c r="CY360" s="170"/>
      <c r="CZ360" s="170"/>
      <c r="DA360" s="170"/>
      <c r="DB360" s="170"/>
      <c r="DC360" s="170"/>
      <c r="DD360" s="170"/>
      <c r="DE360" s="170"/>
      <c r="DF360" s="170"/>
      <c r="DG360" s="170"/>
      <c r="DH360" s="170"/>
      <c r="DI360" s="170"/>
      <c r="DJ360" s="170"/>
      <c r="DK360" s="170"/>
      <c r="DL360" s="170"/>
      <c r="DM360" s="170"/>
      <c r="DN360" s="170"/>
      <c r="DO360" s="170"/>
      <c r="DP360" s="170"/>
      <c r="DQ360" s="170"/>
      <c r="DR360" s="170"/>
      <c r="DS360" s="170"/>
      <c r="DT360" s="170"/>
      <c r="DU360" s="170"/>
      <c r="DV360" s="170"/>
      <c r="DW360" s="170"/>
      <c r="DX360" s="170"/>
      <c r="DY360" s="170"/>
      <c r="DZ360" s="170"/>
      <c r="EA360" s="170"/>
      <c r="EB360" s="170"/>
      <c r="EC360" s="170"/>
      <c r="ED360" s="170"/>
      <c r="EE360" s="170"/>
      <c r="EF360" s="170"/>
      <c r="EG360" s="170"/>
      <c r="EH360" s="170"/>
      <c r="EI360" s="170"/>
      <c r="EJ360" s="170"/>
      <c r="EK360" s="170"/>
      <c r="EL360" s="170"/>
      <c r="EM360" s="170"/>
      <c r="EN360" s="170"/>
      <c r="EO360" s="170"/>
      <c r="EP360" s="170"/>
      <c r="EQ360" s="170"/>
      <c r="ER360" s="185"/>
      <c r="ES360" s="185"/>
      <c r="ET360" s="171"/>
    </row>
    <row r="361" spans="1:150" s="173" customFormat="1" x14ac:dyDescent="0.25">
      <c r="A361" s="169"/>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c r="BU361" s="170"/>
      <c r="BV361" s="170"/>
      <c r="BW361" s="170"/>
      <c r="BX361" s="170"/>
      <c r="BY361" s="170"/>
      <c r="BZ361" s="170"/>
      <c r="CA361" s="170"/>
      <c r="CB361" s="170"/>
      <c r="CC361" s="170"/>
      <c r="CD361" s="170"/>
      <c r="CE361" s="170"/>
      <c r="CF361" s="170"/>
      <c r="CG361" s="170"/>
      <c r="CH361" s="170"/>
      <c r="CI361" s="170"/>
      <c r="CJ361" s="170"/>
      <c r="CK361" s="170"/>
      <c r="CL361" s="170"/>
      <c r="CM361" s="170"/>
      <c r="CN361" s="170"/>
      <c r="CO361" s="170"/>
      <c r="CP361" s="170"/>
      <c r="CQ361" s="170"/>
      <c r="CR361" s="170"/>
      <c r="CS361" s="170"/>
      <c r="CT361" s="170"/>
      <c r="CU361" s="170"/>
      <c r="CV361" s="170"/>
      <c r="CW361" s="170"/>
      <c r="CX361" s="170"/>
      <c r="CY361" s="170"/>
      <c r="CZ361" s="170"/>
      <c r="DA361" s="170"/>
      <c r="DB361" s="170"/>
      <c r="DC361" s="170"/>
      <c r="DD361" s="170"/>
      <c r="DE361" s="170"/>
      <c r="DF361" s="170"/>
      <c r="DG361" s="170"/>
      <c r="DH361" s="170"/>
      <c r="DI361" s="170"/>
      <c r="DJ361" s="170"/>
      <c r="DK361" s="170"/>
      <c r="DL361" s="170"/>
      <c r="DM361" s="170"/>
      <c r="DN361" s="170"/>
      <c r="DO361" s="170"/>
      <c r="DP361" s="170"/>
      <c r="DQ361" s="170"/>
      <c r="DR361" s="170"/>
      <c r="DS361" s="170"/>
      <c r="DT361" s="170"/>
      <c r="DU361" s="170"/>
      <c r="DV361" s="170"/>
      <c r="DW361" s="170"/>
      <c r="DX361" s="170"/>
      <c r="DY361" s="170"/>
      <c r="DZ361" s="170"/>
      <c r="EA361" s="170"/>
      <c r="EB361" s="170"/>
      <c r="EC361" s="170"/>
      <c r="ED361" s="170"/>
      <c r="EE361" s="170"/>
      <c r="EF361" s="170"/>
      <c r="EG361" s="170"/>
      <c r="EH361" s="170"/>
      <c r="EI361" s="170"/>
      <c r="EJ361" s="170"/>
      <c r="EK361" s="170"/>
      <c r="EL361" s="170"/>
      <c r="EM361" s="170"/>
      <c r="EN361" s="170"/>
      <c r="EO361" s="170"/>
      <c r="EP361" s="170"/>
      <c r="EQ361" s="170"/>
      <c r="ER361" s="185"/>
      <c r="ES361" s="185"/>
      <c r="ET361" s="171"/>
    </row>
    <row r="362" spans="1:150" s="173" customFormat="1" x14ac:dyDescent="0.25">
      <c r="A362" s="169"/>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A362" s="170"/>
      <c r="CB362" s="170"/>
      <c r="CC362" s="170"/>
      <c r="CD362" s="170"/>
      <c r="CE362" s="170"/>
      <c r="CF362" s="170"/>
      <c r="CG362" s="170"/>
      <c r="CH362" s="170"/>
      <c r="CI362" s="170"/>
      <c r="CJ362" s="170"/>
      <c r="CK362" s="170"/>
      <c r="CL362" s="170"/>
      <c r="CM362" s="170"/>
      <c r="CN362" s="170"/>
      <c r="CO362" s="170"/>
      <c r="CP362" s="170"/>
      <c r="CQ362" s="170"/>
      <c r="CR362" s="170"/>
      <c r="CS362" s="170"/>
      <c r="CT362" s="170"/>
      <c r="CU362" s="170"/>
      <c r="CV362" s="170"/>
      <c r="CW362" s="170"/>
      <c r="CX362" s="170"/>
      <c r="CY362" s="170"/>
      <c r="CZ362" s="170"/>
      <c r="DA362" s="170"/>
      <c r="DB362" s="170"/>
      <c r="DC362" s="170"/>
      <c r="DD362" s="170"/>
      <c r="DE362" s="170"/>
      <c r="DF362" s="170"/>
      <c r="DG362" s="170"/>
      <c r="DH362" s="170"/>
      <c r="DI362" s="170"/>
      <c r="DJ362" s="170"/>
      <c r="DK362" s="170"/>
      <c r="DL362" s="170"/>
      <c r="DM362" s="170"/>
      <c r="DN362" s="170"/>
      <c r="DO362" s="170"/>
      <c r="DP362" s="170"/>
      <c r="DQ362" s="170"/>
      <c r="DR362" s="170"/>
      <c r="DS362" s="170"/>
      <c r="DT362" s="170"/>
      <c r="DU362" s="170"/>
      <c r="DV362" s="170"/>
      <c r="DW362" s="170"/>
      <c r="DX362" s="170"/>
      <c r="DY362" s="170"/>
      <c r="DZ362" s="170"/>
      <c r="EA362" s="170"/>
      <c r="EB362" s="170"/>
      <c r="EC362" s="170"/>
      <c r="ED362" s="170"/>
      <c r="EE362" s="170"/>
      <c r="EF362" s="170"/>
      <c r="EG362" s="170"/>
      <c r="EH362" s="170"/>
      <c r="EI362" s="170"/>
      <c r="EJ362" s="170"/>
      <c r="EK362" s="170"/>
      <c r="EL362" s="170"/>
      <c r="EM362" s="170"/>
      <c r="EN362" s="170"/>
      <c r="EO362" s="170"/>
      <c r="EP362" s="170"/>
      <c r="EQ362" s="170"/>
      <c r="ER362" s="185"/>
      <c r="ES362" s="185"/>
      <c r="ET362" s="171"/>
    </row>
    <row r="363" spans="1:150" s="173" customFormat="1" x14ac:dyDescent="0.25">
      <c r="A363" s="169"/>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c r="BR363" s="170"/>
      <c r="BS363" s="170"/>
      <c r="BT363" s="170"/>
      <c r="BU363" s="170"/>
      <c r="BV363" s="170"/>
      <c r="BW363" s="170"/>
      <c r="BX363" s="170"/>
      <c r="BY363" s="170"/>
      <c r="BZ363" s="170"/>
      <c r="CA363" s="170"/>
      <c r="CB363" s="170"/>
      <c r="CC363" s="170"/>
      <c r="CD363" s="170"/>
      <c r="CE363" s="170"/>
      <c r="CF363" s="170"/>
      <c r="CG363" s="170"/>
      <c r="CH363" s="170"/>
      <c r="CI363" s="170"/>
      <c r="CJ363" s="170"/>
      <c r="CK363" s="170"/>
      <c r="CL363" s="170"/>
      <c r="CM363" s="170"/>
      <c r="CN363" s="170"/>
      <c r="CO363" s="170"/>
      <c r="CP363" s="170"/>
      <c r="CQ363" s="170"/>
      <c r="CR363" s="170"/>
      <c r="CS363" s="170"/>
      <c r="CT363" s="170"/>
      <c r="CU363" s="170"/>
      <c r="CV363" s="170"/>
      <c r="CW363" s="170"/>
      <c r="CX363" s="170"/>
      <c r="CY363" s="170"/>
      <c r="CZ363" s="170"/>
      <c r="DA363" s="170"/>
      <c r="DB363" s="170"/>
      <c r="DC363" s="170"/>
      <c r="DD363" s="170"/>
      <c r="DE363" s="170"/>
      <c r="DF363" s="170"/>
      <c r="DG363" s="170"/>
      <c r="DH363" s="170"/>
      <c r="DI363" s="170"/>
      <c r="DJ363" s="170"/>
      <c r="DK363" s="170"/>
      <c r="DL363" s="170"/>
      <c r="DM363" s="170"/>
      <c r="DN363" s="170"/>
      <c r="DO363" s="170"/>
      <c r="DP363" s="170"/>
      <c r="DQ363" s="170"/>
      <c r="DR363" s="170"/>
      <c r="DS363" s="170"/>
      <c r="DT363" s="170"/>
      <c r="DU363" s="170"/>
      <c r="DV363" s="170"/>
      <c r="DW363" s="170"/>
      <c r="DX363" s="170"/>
      <c r="DY363" s="170"/>
      <c r="DZ363" s="170"/>
      <c r="EA363" s="170"/>
      <c r="EB363" s="170"/>
      <c r="EC363" s="170"/>
      <c r="ED363" s="170"/>
      <c r="EE363" s="170"/>
      <c r="EF363" s="170"/>
      <c r="EG363" s="170"/>
      <c r="EH363" s="170"/>
      <c r="EI363" s="170"/>
      <c r="EJ363" s="170"/>
      <c r="EK363" s="170"/>
      <c r="EL363" s="170"/>
      <c r="EM363" s="170"/>
      <c r="EN363" s="170"/>
      <c r="EO363" s="170"/>
      <c r="EP363" s="170"/>
      <c r="EQ363" s="170"/>
      <c r="ER363" s="185"/>
      <c r="ES363" s="185"/>
      <c r="ET363" s="171"/>
    </row>
    <row r="364" spans="1:150" s="173" customFormat="1" x14ac:dyDescent="0.25">
      <c r="A364" s="169"/>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c r="BR364" s="170"/>
      <c r="BS364" s="170"/>
      <c r="BT364" s="170"/>
      <c r="BU364" s="170"/>
      <c r="BV364" s="170"/>
      <c r="BW364" s="170"/>
      <c r="BX364" s="170"/>
      <c r="BY364" s="170"/>
      <c r="BZ364" s="170"/>
      <c r="CA364" s="170"/>
      <c r="CB364" s="170"/>
      <c r="CC364" s="170"/>
      <c r="CD364" s="170"/>
      <c r="CE364" s="170"/>
      <c r="CF364" s="170"/>
      <c r="CG364" s="170"/>
      <c r="CH364" s="170"/>
      <c r="CI364" s="170"/>
      <c r="CJ364" s="170"/>
      <c r="CK364" s="170"/>
      <c r="CL364" s="170"/>
      <c r="CM364" s="170"/>
      <c r="CN364" s="170"/>
      <c r="CO364" s="170"/>
      <c r="CP364" s="170"/>
      <c r="CQ364" s="170"/>
      <c r="CR364" s="170"/>
      <c r="CS364" s="170"/>
      <c r="CT364" s="170"/>
      <c r="CU364" s="170"/>
      <c r="CV364" s="170"/>
      <c r="CW364" s="170"/>
      <c r="CX364" s="170"/>
      <c r="CY364" s="170"/>
      <c r="CZ364" s="170"/>
      <c r="DA364" s="170"/>
      <c r="DB364" s="170"/>
      <c r="DC364" s="170"/>
      <c r="DD364" s="170"/>
      <c r="DE364" s="170"/>
      <c r="DF364" s="170"/>
      <c r="DG364" s="170"/>
      <c r="DH364" s="170"/>
      <c r="DI364" s="170"/>
      <c r="DJ364" s="170"/>
      <c r="DK364" s="170"/>
      <c r="DL364" s="170"/>
      <c r="DM364" s="170"/>
      <c r="DN364" s="170"/>
      <c r="DO364" s="170"/>
      <c r="DP364" s="170"/>
      <c r="DQ364" s="170"/>
      <c r="DR364" s="170"/>
      <c r="DS364" s="170"/>
      <c r="DT364" s="170"/>
      <c r="DU364" s="170"/>
      <c r="DV364" s="170"/>
      <c r="DW364" s="170"/>
      <c r="DX364" s="170"/>
      <c r="DY364" s="170"/>
      <c r="DZ364" s="170"/>
      <c r="EA364" s="170"/>
      <c r="EB364" s="170"/>
      <c r="EC364" s="170"/>
      <c r="ED364" s="170"/>
      <c r="EE364" s="170"/>
      <c r="EF364" s="170"/>
      <c r="EG364" s="170"/>
      <c r="EH364" s="170"/>
      <c r="EI364" s="170"/>
      <c r="EJ364" s="170"/>
      <c r="EK364" s="170"/>
      <c r="EL364" s="170"/>
      <c r="EM364" s="170"/>
      <c r="EN364" s="170"/>
      <c r="EO364" s="170"/>
      <c r="EP364" s="170"/>
      <c r="EQ364" s="170"/>
      <c r="ER364" s="185"/>
      <c r="ES364" s="185"/>
      <c r="ET364" s="171"/>
    </row>
    <row r="365" spans="1:150" s="173" customFormat="1" x14ac:dyDescent="0.25">
      <c r="A365" s="169"/>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c r="BR365" s="170"/>
      <c r="BS365" s="170"/>
      <c r="BT365" s="170"/>
      <c r="BU365" s="170"/>
      <c r="BV365" s="170"/>
      <c r="BW365" s="170"/>
      <c r="BX365" s="170"/>
      <c r="BY365" s="170"/>
      <c r="BZ365" s="170"/>
      <c r="CA365" s="170"/>
      <c r="CB365" s="170"/>
      <c r="CC365" s="170"/>
      <c r="CD365" s="170"/>
      <c r="CE365" s="170"/>
      <c r="CF365" s="170"/>
      <c r="CG365" s="170"/>
      <c r="CH365" s="170"/>
      <c r="CI365" s="170"/>
      <c r="CJ365" s="170"/>
      <c r="CK365" s="170"/>
      <c r="CL365" s="170"/>
      <c r="CM365" s="170"/>
      <c r="CN365" s="170"/>
      <c r="CO365" s="170"/>
      <c r="CP365" s="170"/>
      <c r="CQ365" s="170"/>
      <c r="CR365" s="170"/>
      <c r="CS365" s="170"/>
      <c r="CT365" s="170"/>
      <c r="CU365" s="170"/>
      <c r="CV365" s="170"/>
      <c r="CW365" s="170"/>
      <c r="CX365" s="170"/>
      <c r="CY365" s="170"/>
      <c r="CZ365" s="170"/>
      <c r="DA365" s="170"/>
      <c r="DB365" s="170"/>
      <c r="DC365" s="170"/>
      <c r="DD365" s="170"/>
      <c r="DE365" s="170"/>
      <c r="DF365" s="170"/>
      <c r="DG365" s="170"/>
      <c r="DH365" s="170"/>
      <c r="DI365" s="170"/>
      <c r="DJ365" s="170"/>
      <c r="DK365" s="170"/>
      <c r="DL365" s="170"/>
      <c r="DM365" s="170"/>
      <c r="DN365" s="170"/>
      <c r="DO365" s="170"/>
      <c r="DP365" s="170"/>
      <c r="DQ365" s="170"/>
      <c r="DR365" s="170"/>
      <c r="DS365" s="170"/>
      <c r="DT365" s="170"/>
      <c r="DU365" s="170"/>
      <c r="DV365" s="170"/>
      <c r="DW365" s="170"/>
      <c r="DX365" s="170"/>
      <c r="DY365" s="170"/>
      <c r="DZ365" s="170"/>
      <c r="EA365" s="170"/>
      <c r="EB365" s="170"/>
      <c r="EC365" s="170"/>
      <c r="ED365" s="170"/>
      <c r="EE365" s="170"/>
      <c r="EF365" s="170"/>
      <c r="EG365" s="170"/>
      <c r="EH365" s="170"/>
      <c r="EI365" s="170"/>
      <c r="EJ365" s="170"/>
      <c r="EK365" s="170"/>
      <c r="EL365" s="170"/>
      <c r="EM365" s="170"/>
      <c r="EN365" s="170"/>
      <c r="EO365" s="170"/>
      <c r="EP365" s="170"/>
      <c r="EQ365" s="170"/>
      <c r="ER365" s="185"/>
      <c r="ES365" s="185"/>
      <c r="ET365" s="171"/>
    </row>
    <row r="366" spans="1:150" s="173" customFormat="1" x14ac:dyDescent="0.25">
      <c r="A366" s="169"/>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c r="BR366" s="170"/>
      <c r="BS366" s="170"/>
      <c r="BT366" s="170"/>
      <c r="BU366" s="170"/>
      <c r="BV366" s="170"/>
      <c r="BW366" s="170"/>
      <c r="BX366" s="170"/>
      <c r="BY366" s="170"/>
      <c r="BZ366" s="170"/>
      <c r="CA366" s="170"/>
      <c r="CB366" s="170"/>
      <c r="CC366" s="170"/>
      <c r="CD366" s="170"/>
      <c r="CE366" s="170"/>
      <c r="CF366" s="170"/>
      <c r="CG366" s="170"/>
      <c r="CH366" s="170"/>
      <c r="CI366" s="170"/>
      <c r="CJ366" s="170"/>
      <c r="CK366" s="170"/>
      <c r="CL366" s="170"/>
      <c r="CM366" s="170"/>
      <c r="CN366" s="170"/>
      <c r="CO366" s="170"/>
      <c r="CP366" s="170"/>
      <c r="CQ366" s="170"/>
      <c r="CR366" s="170"/>
      <c r="CS366" s="170"/>
      <c r="CT366" s="170"/>
      <c r="CU366" s="170"/>
      <c r="CV366" s="170"/>
      <c r="CW366" s="170"/>
      <c r="CX366" s="170"/>
      <c r="CY366" s="170"/>
      <c r="CZ366" s="170"/>
      <c r="DA366" s="170"/>
      <c r="DB366" s="170"/>
      <c r="DC366" s="170"/>
      <c r="DD366" s="170"/>
      <c r="DE366" s="170"/>
      <c r="DF366" s="170"/>
      <c r="DG366" s="170"/>
      <c r="DH366" s="170"/>
      <c r="DI366" s="170"/>
      <c r="DJ366" s="170"/>
      <c r="DK366" s="170"/>
      <c r="DL366" s="170"/>
      <c r="DM366" s="170"/>
      <c r="DN366" s="170"/>
      <c r="DO366" s="170"/>
      <c r="DP366" s="170"/>
      <c r="DQ366" s="170"/>
      <c r="DR366" s="170"/>
      <c r="DS366" s="170"/>
      <c r="DT366" s="170"/>
      <c r="DU366" s="170"/>
      <c r="DV366" s="170"/>
      <c r="DW366" s="170"/>
      <c r="DX366" s="170"/>
      <c r="DY366" s="170"/>
      <c r="DZ366" s="170"/>
      <c r="EA366" s="170"/>
      <c r="EB366" s="170"/>
      <c r="EC366" s="170"/>
      <c r="ED366" s="170"/>
      <c r="EE366" s="170"/>
      <c r="EF366" s="170"/>
      <c r="EG366" s="170"/>
      <c r="EH366" s="170"/>
      <c r="EI366" s="170"/>
      <c r="EJ366" s="170"/>
      <c r="EK366" s="170"/>
      <c r="EL366" s="170"/>
      <c r="EM366" s="170"/>
      <c r="EN366" s="170"/>
      <c r="EO366" s="170"/>
      <c r="EP366" s="170"/>
      <c r="EQ366" s="170"/>
      <c r="ER366" s="185"/>
      <c r="ES366" s="185"/>
      <c r="ET366" s="171"/>
    </row>
    <row r="367" spans="1:150" s="173" customFormat="1" x14ac:dyDescent="0.25">
      <c r="A367" s="169"/>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c r="BR367" s="170"/>
      <c r="BS367" s="170"/>
      <c r="BT367" s="170"/>
      <c r="BU367" s="170"/>
      <c r="BV367" s="170"/>
      <c r="BW367" s="170"/>
      <c r="BX367" s="170"/>
      <c r="BY367" s="170"/>
      <c r="BZ367" s="170"/>
      <c r="CA367" s="170"/>
      <c r="CB367" s="170"/>
      <c r="CC367" s="170"/>
      <c r="CD367" s="170"/>
      <c r="CE367" s="170"/>
      <c r="CF367" s="170"/>
      <c r="CG367" s="170"/>
      <c r="CH367" s="170"/>
      <c r="CI367" s="170"/>
      <c r="CJ367" s="170"/>
      <c r="CK367" s="170"/>
      <c r="CL367" s="170"/>
      <c r="CM367" s="170"/>
      <c r="CN367" s="170"/>
      <c r="CO367" s="170"/>
      <c r="CP367" s="170"/>
      <c r="CQ367" s="170"/>
      <c r="CR367" s="170"/>
      <c r="CS367" s="170"/>
      <c r="CT367" s="170"/>
      <c r="CU367" s="170"/>
      <c r="CV367" s="170"/>
      <c r="CW367" s="170"/>
      <c r="CX367" s="170"/>
      <c r="CY367" s="170"/>
      <c r="CZ367" s="170"/>
      <c r="DA367" s="170"/>
      <c r="DB367" s="170"/>
      <c r="DC367" s="170"/>
      <c r="DD367" s="170"/>
      <c r="DE367" s="170"/>
      <c r="DF367" s="170"/>
      <c r="DG367" s="170"/>
      <c r="DH367" s="170"/>
      <c r="DI367" s="170"/>
      <c r="DJ367" s="170"/>
      <c r="DK367" s="170"/>
      <c r="DL367" s="170"/>
      <c r="DM367" s="170"/>
      <c r="DN367" s="170"/>
      <c r="DO367" s="170"/>
      <c r="DP367" s="170"/>
      <c r="DQ367" s="170"/>
      <c r="DR367" s="170"/>
      <c r="DS367" s="170"/>
      <c r="DT367" s="170"/>
      <c r="DU367" s="170"/>
      <c r="DV367" s="170"/>
      <c r="DW367" s="170"/>
      <c r="DX367" s="170"/>
      <c r="DY367" s="170"/>
      <c r="DZ367" s="170"/>
      <c r="EA367" s="170"/>
      <c r="EB367" s="170"/>
      <c r="EC367" s="170"/>
      <c r="ED367" s="170"/>
      <c r="EE367" s="170"/>
      <c r="EF367" s="170"/>
      <c r="EG367" s="170"/>
      <c r="EH367" s="170"/>
      <c r="EI367" s="170"/>
      <c r="EJ367" s="170"/>
      <c r="EK367" s="170"/>
      <c r="EL367" s="170"/>
      <c r="EM367" s="170"/>
      <c r="EN367" s="170"/>
      <c r="EO367" s="170"/>
      <c r="EP367" s="170"/>
      <c r="EQ367" s="170"/>
      <c r="ER367" s="185"/>
      <c r="ES367" s="185"/>
      <c r="ET367" s="171"/>
    </row>
    <row r="368" spans="1:150" s="173" customFormat="1" x14ac:dyDescent="0.25">
      <c r="A368" s="169"/>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c r="BR368" s="170"/>
      <c r="BS368" s="170"/>
      <c r="BT368" s="170"/>
      <c r="BU368" s="170"/>
      <c r="BV368" s="170"/>
      <c r="BW368" s="170"/>
      <c r="BX368" s="170"/>
      <c r="BY368" s="170"/>
      <c r="BZ368" s="170"/>
      <c r="CA368" s="170"/>
      <c r="CB368" s="170"/>
      <c r="CC368" s="170"/>
      <c r="CD368" s="170"/>
      <c r="CE368" s="170"/>
      <c r="CF368" s="170"/>
      <c r="CG368" s="170"/>
      <c r="CH368" s="170"/>
      <c r="CI368" s="170"/>
      <c r="CJ368" s="170"/>
      <c r="CK368" s="170"/>
      <c r="CL368" s="170"/>
      <c r="CM368" s="170"/>
      <c r="CN368" s="170"/>
      <c r="CO368" s="170"/>
      <c r="CP368" s="170"/>
      <c r="CQ368" s="170"/>
      <c r="CR368" s="170"/>
      <c r="CS368" s="170"/>
      <c r="CT368" s="170"/>
      <c r="CU368" s="170"/>
      <c r="CV368" s="170"/>
      <c r="CW368" s="170"/>
      <c r="CX368" s="170"/>
      <c r="CY368" s="170"/>
      <c r="CZ368" s="170"/>
      <c r="DA368" s="170"/>
      <c r="DB368" s="170"/>
      <c r="DC368" s="170"/>
      <c r="DD368" s="170"/>
      <c r="DE368" s="170"/>
      <c r="DF368" s="170"/>
      <c r="DG368" s="170"/>
      <c r="DH368" s="170"/>
      <c r="DI368" s="170"/>
      <c r="DJ368" s="170"/>
      <c r="DK368" s="170"/>
      <c r="DL368" s="170"/>
      <c r="DM368" s="170"/>
      <c r="DN368" s="170"/>
      <c r="DO368" s="170"/>
      <c r="DP368" s="170"/>
      <c r="DQ368" s="170"/>
      <c r="DR368" s="170"/>
      <c r="DS368" s="170"/>
      <c r="DT368" s="170"/>
      <c r="DU368" s="170"/>
      <c r="DV368" s="170"/>
      <c r="DW368" s="170"/>
      <c r="DX368" s="170"/>
      <c r="DY368" s="170"/>
      <c r="DZ368" s="170"/>
      <c r="EA368" s="170"/>
      <c r="EB368" s="170"/>
      <c r="EC368" s="170"/>
      <c r="ED368" s="170"/>
      <c r="EE368" s="170"/>
      <c r="EF368" s="170"/>
      <c r="EG368" s="170"/>
      <c r="EH368" s="170"/>
      <c r="EI368" s="170"/>
      <c r="EJ368" s="170"/>
      <c r="EK368" s="170"/>
      <c r="EL368" s="170"/>
      <c r="EM368" s="170"/>
      <c r="EN368" s="170"/>
      <c r="EO368" s="170"/>
      <c r="EP368" s="170"/>
      <c r="EQ368" s="170"/>
      <c r="ER368" s="185"/>
      <c r="ES368" s="185"/>
      <c r="ET368" s="171"/>
    </row>
    <row r="369" spans="1:150" s="173" customFormat="1" x14ac:dyDescent="0.25">
      <c r="A369" s="169"/>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c r="BR369" s="170"/>
      <c r="BS369" s="170"/>
      <c r="BT369" s="170"/>
      <c r="BU369" s="170"/>
      <c r="BV369" s="170"/>
      <c r="BW369" s="170"/>
      <c r="BX369" s="170"/>
      <c r="BY369" s="170"/>
      <c r="BZ369" s="170"/>
      <c r="CA369" s="170"/>
      <c r="CB369" s="170"/>
      <c r="CC369" s="170"/>
      <c r="CD369" s="170"/>
      <c r="CE369" s="170"/>
      <c r="CF369" s="170"/>
      <c r="CG369" s="170"/>
      <c r="CH369" s="170"/>
      <c r="CI369" s="170"/>
      <c r="CJ369" s="170"/>
      <c r="CK369" s="170"/>
      <c r="CL369" s="170"/>
      <c r="CM369" s="170"/>
      <c r="CN369" s="170"/>
      <c r="CO369" s="170"/>
      <c r="CP369" s="170"/>
      <c r="CQ369" s="170"/>
      <c r="CR369" s="170"/>
      <c r="CS369" s="170"/>
      <c r="CT369" s="170"/>
      <c r="CU369" s="170"/>
      <c r="CV369" s="170"/>
      <c r="CW369" s="170"/>
      <c r="CX369" s="170"/>
      <c r="CY369" s="170"/>
      <c r="CZ369" s="170"/>
      <c r="DA369" s="170"/>
      <c r="DB369" s="170"/>
      <c r="DC369" s="170"/>
      <c r="DD369" s="170"/>
      <c r="DE369" s="170"/>
      <c r="DF369" s="170"/>
      <c r="DG369" s="170"/>
      <c r="DH369" s="170"/>
      <c r="DI369" s="170"/>
      <c r="DJ369" s="170"/>
      <c r="DK369" s="170"/>
      <c r="DL369" s="170"/>
      <c r="DM369" s="170"/>
      <c r="DN369" s="170"/>
      <c r="DO369" s="170"/>
      <c r="DP369" s="170"/>
      <c r="DQ369" s="170"/>
      <c r="DR369" s="170"/>
      <c r="DS369" s="170"/>
      <c r="DT369" s="170"/>
      <c r="DU369" s="170"/>
      <c r="DV369" s="170"/>
      <c r="DW369" s="170"/>
      <c r="DX369" s="170"/>
      <c r="DY369" s="170"/>
      <c r="DZ369" s="170"/>
      <c r="EA369" s="170"/>
      <c r="EB369" s="170"/>
      <c r="EC369" s="170"/>
      <c r="ED369" s="170"/>
      <c r="EE369" s="170"/>
      <c r="EF369" s="170"/>
      <c r="EG369" s="170"/>
      <c r="EH369" s="170"/>
      <c r="EI369" s="170"/>
      <c r="EJ369" s="170"/>
      <c r="EK369" s="170"/>
      <c r="EL369" s="170"/>
      <c r="EM369" s="170"/>
      <c r="EN369" s="170"/>
      <c r="EO369" s="170"/>
      <c r="EP369" s="170"/>
      <c r="EQ369" s="170"/>
      <c r="ER369" s="185"/>
      <c r="ES369" s="185"/>
      <c r="ET369" s="171"/>
    </row>
    <row r="370" spans="1:150" s="173" customFormat="1" x14ac:dyDescent="0.25">
      <c r="A370" s="169"/>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c r="BR370" s="170"/>
      <c r="BS370" s="170"/>
      <c r="BT370" s="170"/>
      <c r="BU370" s="170"/>
      <c r="BV370" s="170"/>
      <c r="BW370" s="170"/>
      <c r="BX370" s="170"/>
      <c r="BY370" s="170"/>
      <c r="BZ370" s="170"/>
      <c r="CA370" s="170"/>
      <c r="CB370" s="170"/>
      <c r="CC370" s="170"/>
      <c r="CD370" s="170"/>
      <c r="CE370" s="170"/>
      <c r="CF370" s="170"/>
      <c r="CG370" s="170"/>
      <c r="CH370" s="170"/>
      <c r="CI370" s="170"/>
      <c r="CJ370" s="170"/>
      <c r="CK370" s="170"/>
      <c r="CL370" s="170"/>
      <c r="CM370" s="170"/>
      <c r="CN370" s="170"/>
      <c r="CO370" s="170"/>
      <c r="CP370" s="170"/>
      <c r="CQ370" s="170"/>
      <c r="CR370" s="170"/>
      <c r="CS370" s="170"/>
      <c r="CT370" s="170"/>
      <c r="CU370" s="170"/>
      <c r="CV370" s="170"/>
      <c r="CW370" s="170"/>
      <c r="CX370" s="170"/>
      <c r="CY370" s="170"/>
      <c r="CZ370" s="170"/>
      <c r="DA370" s="170"/>
      <c r="DB370" s="170"/>
      <c r="DC370" s="170"/>
      <c r="DD370" s="170"/>
      <c r="DE370" s="170"/>
      <c r="DF370" s="170"/>
      <c r="DG370" s="170"/>
      <c r="DH370" s="170"/>
      <c r="DI370" s="170"/>
      <c r="DJ370" s="170"/>
      <c r="DK370" s="170"/>
      <c r="DL370" s="170"/>
      <c r="DM370" s="170"/>
      <c r="DN370" s="170"/>
      <c r="DO370" s="170"/>
      <c r="DP370" s="170"/>
      <c r="DQ370" s="170"/>
      <c r="DR370" s="170"/>
      <c r="DS370" s="170"/>
      <c r="DT370" s="170"/>
      <c r="DU370" s="170"/>
      <c r="DV370" s="170"/>
      <c r="DW370" s="170"/>
      <c r="DX370" s="170"/>
      <c r="DY370" s="170"/>
      <c r="DZ370" s="170"/>
      <c r="EA370" s="170"/>
      <c r="EB370" s="170"/>
      <c r="EC370" s="170"/>
      <c r="ED370" s="170"/>
      <c r="EE370" s="170"/>
      <c r="EF370" s="170"/>
      <c r="EG370" s="170"/>
      <c r="EH370" s="170"/>
      <c r="EI370" s="170"/>
      <c r="EJ370" s="170"/>
      <c r="EK370" s="170"/>
      <c r="EL370" s="170"/>
      <c r="EM370" s="170"/>
      <c r="EN370" s="170"/>
      <c r="EO370" s="170"/>
      <c r="EP370" s="170"/>
      <c r="EQ370" s="170"/>
      <c r="ER370" s="185"/>
      <c r="ES370" s="185"/>
      <c r="ET370" s="171"/>
    </row>
    <row r="371" spans="1:150" s="173" customFormat="1" x14ac:dyDescent="0.25">
      <c r="A371" s="169"/>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c r="BR371" s="170"/>
      <c r="BS371" s="170"/>
      <c r="BT371" s="170"/>
      <c r="BU371" s="170"/>
      <c r="BV371" s="170"/>
      <c r="BW371" s="170"/>
      <c r="BX371" s="170"/>
      <c r="BY371" s="170"/>
      <c r="BZ371" s="170"/>
      <c r="CA371" s="170"/>
      <c r="CB371" s="170"/>
      <c r="CC371" s="170"/>
      <c r="CD371" s="170"/>
      <c r="CE371" s="170"/>
      <c r="CF371" s="170"/>
      <c r="CG371" s="170"/>
      <c r="CH371" s="170"/>
      <c r="CI371" s="170"/>
      <c r="CJ371" s="170"/>
      <c r="CK371" s="170"/>
      <c r="CL371" s="170"/>
      <c r="CM371" s="170"/>
      <c r="CN371" s="170"/>
      <c r="CO371" s="170"/>
      <c r="CP371" s="170"/>
      <c r="CQ371" s="170"/>
      <c r="CR371" s="170"/>
      <c r="CS371" s="170"/>
      <c r="CT371" s="170"/>
      <c r="CU371" s="170"/>
      <c r="CV371" s="170"/>
      <c r="CW371" s="170"/>
      <c r="CX371" s="170"/>
      <c r="CY371" s="170"/>
      <c r="CZ371" s="170"/>
      <c r="DA371" s="170"/>
      <c r="DB371" s="170"/>
      <c r="DC371" s="170"/>
      <c r="DD371" s="170"/>
      <c r="DE371" s="170"/>
      <c r="DF371" s="170"/>
      <c r="DG371" s="170"/>
      <c r="DH371" s="170"/>
      <c r="DI371" s="170"/>
      <c r="DJ371" s="170"/>
      <c r="DK371" s="170"/>
      <c r="DL371" s="170"/>
      <c r="DM371" s="170"/>
      <c r="DN371" s="170"/>
      <c r="DO371" s="170"/>
      <c r="DP371" s="170"/>
      <c r="DQ371" s="170"/>
      <c r="DR371" s="170"/>
      <c r="DS371" s="170"/>
      <c r="DT371" s="170"/>
      <c r="DU371" s="170"/>
      <c r="DV371" s="170"/>
      <c r="DW371" s="170"/>
      <c r="DX371" s="170"/>
      <c r="DY371" s="170"/>
      <c r="DZ371" s="170"/>
      <c r="EA371" s="170"/>
      <c r="EB371" s="170"/>
      <c r="EC371" s="170"/>
      <c r="ED371" s="170"/>
      <c r="EE371" s="170"/>
      <c r="EF371" s="170"/>
      <c r="EG371" s="170"/>
      <c r="EH371" s="170"/>
      <c r="EI371" s="170"/>
      <c r="EJ371" s="170"/>
      <c r="EK371" s="170"/>
      <c r="EL371" s="170"/>
      <c r="EM371" s="170"/>
      <c r="EN371" s="170"/>
      <c r="EO371" s="170"/>
      <c r="EP371" s="170"/>
      <c r="EQ371" s="170"/>
      <c r="ER371" s="185"/>
      <c r="ES371" s="185"/>
      <c r="ET371" s="171"/>
    </row>
    <row r="372" spans="1:150" s="173" customFormat="1" x14ac:dyDescent="0.25">
      <c r="A372" s="169"/>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c r="BR372" s="170"/>
      <c r="BS372" s="170"/>
      <c r="BT372" s="170"/>
      <c r="BU372" s="170"/>
      <c r="BV372" s="170"/>
      <c r="BW372" s="170"/>
      <c r="BX372" s="170"/>
      <c r="BY372" s="170"/>
      <c r="BZ372" s="170"/>
      <c r="CA372" s="170"/>
      <c r="CB372" s="170"/>
      <c r="CC372" s="170"/>
      <c r="CD372" s="170"/>
      <c r="CE372" s="170"/>
      <c r="CF372" s="170"/>
      <c r="CG372" s="170"/>
      <c r="CH372" s="170"/>
      <c r="CI372" s="170"/>
      <c r="CJ372" s="170"/>
      <c r="CK372" s="170"/>
      <c r="CL372" s="170"/>
      <c r="CM372" s="170"/>
      <c r="CN372" s="170"/>
      <c r="CO372" s="170"/>
      <c r="CP372" s="170"/>
      <c r="CQ372" s="170"/>
      <c r="CR372" s="170"/>
      <c r="CS372" s="170"/>
      <c r="CT372" s="170"/>
      <c r="CU372" s="170"/>
      <c r="CV372" s="170"/>
      <c r="CW372" s="170"/>
      <c r="CX372" s="170"/>
      <c r="CY372" s="170"/>
      <c r="CZ372" s="170"/>
      <c r="DA372" s="170"/>
      <c r="DB372" s="170"/>
      <c r="DC372" s="170"/>
      <c r="DD372" s="170"/>
      <c r="DE372" s="170"/>
      <c r="DF372" s="170"/>
      <c r="DG372" s="170"/>
      <c r="DH372" s="170"/>
      <c r="DI372" s="170"/>
      <c r="DJ372" s="170"/>
      <c r="DK372" s="170"/>
      <c r="DL372" s="170"/>
      <c r="DM372" s="170"/>
      <c r="DN372" s="170"/>
      <c r="DO372" s="170"/>
      <c r="DP372" s="170"/>
      <c r="DQ372" s="170"/>
      <c r="DR372" s="170"/>
      <c r="DS372" s="170"/>
      <c r="DT372" s="170"/>
      <c r="DU372" s="170"/>
      <c r="DV372" s="170"/>
      <c r="DW372" s="170"/>
      <c r="DX372" s="170"/>
      <c r="DY372" s="170"/>
      <c r="DZ372" s="170"/>
      <c r="EA372" s="170"/>
      <c r="EB372" s="170"/>
      <c r="EC372" s="170"/>
      <c r="ED372" s="170"/>
      <c r="EE372" s="170"/>
      <c r="EF372" s="170"/>
      <c r="EG372" s="170"/>
      <c r="EH372" s="170"/>
      <c r="EI372" s="170"/>
      <c r="EJ372" s="170"/>
      <c r="EK372" s="170"/>
      <c r="EL372" s="170"/>
      <c r="EM372" s="170"/>
      <c r="EN372" s="170"/>
      <c r="EO372" s="170"/>
      <c r="EP372" s="170"/>
      <c r="EQ372" s="170"/>
      <c r="ER372" s="185"/>
      <c r="ES372" s="185"/>
      <c r="ET372" s="171"/>
    </row>
    <row r="373" spans="1:150" s="173" customFormat="1" x14ac:dyDescent="0.25">
      <c r="A373" s="169"/>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c r="BR373" s="170"/>
      <c r="BS373" s="170"/>
      <c r="BT373" s="170"/>
      <c r="BU373" s="170"/>
      <c r="BV373" s="170"/>
      <c r="BW373" s="170"/>
      <c r="BX373" s="170"/>
      <c r="BY373" s="170"/>
      <c r="BZ373" s="170"/>
      <c r="CA373" s="170"/>
      <c r="CB373" s="170"/>
      <c r="CC373" s="170"/>
      <c r="CD373" s="170"/>
      <c r="CE373" s="170"/>
      <c r="CF373" s="170"/>
      <c r="CG373" s="170"/>
      <c r="CH373" s="170"/>
      <c r="CI373" s="170"/>
      <c r="CJ373" s="170"/>
      <c r="CK373" s="170"/>
      <c r="CL373" s="170"/>
      <c r="CM373" s="170"/>
      <c r="CN373" s="170"/>
      <c r="CO373" s="170"/>
      <c r="CP373" s="170"/>
      <c r="CQ373" s="170"/>
      <c r="CR373" s="170"/>
      <c r="CS373" s="170"/>
      <c r="CT373" s="170"/>
      <c r="CU373" s="170"/>
      <c r="CV373" s="170"/>
      <c r="CW373" s="170"/>
      <c r="CX373" s="170"/>
      <c r="CY373" s="170"/>
      <c r="CZ373" s="170"/>
      <c r="DA373" s="170"/>
      <c r="DB373" s="170"/>
      <c r="DC373" s="170"/>
      <c r="DD373" s="170"/>
      <c r="DE373" s="170"/>
      <c r="DF373" s="170"/>
      <c r="DG373" s="170"/>
      <c r="DH373" s="170"/>
      <c r="DI373" s="170"/>
      <c r="DJ373" s="170"/>
      <c r="DK373" s="170"/>
      <c r="DL373" s="170"/>
      <c r="DM373" s="170"/>
      <c r="DN373" s="170"/>
      <c r="DO373" s="170"/>
      <c r="DP373" s="170"/>
      <c r="DQ373" s="170"/>
      <c r="DR373" s="170"/>
      <c r="DS373" s="170"/>
      <c r="DT373" s="170"/>
      <c r="DU373" s="170"/>
      <c r="DV373" s="170"/>
      <c r="DW373" s="170"/>
      <c r="DX373" s="170"/>
      <c r="DY373" s="170"/>
      <c r="DZ373" s="170"/>
      <c r="EA373" s="170"/>
      <c r="EB373" s="170"/>
      <c r="EC373" s="170"/>
      <c r="ED373" s="170"/>
      <c r="EE373" s="170"/>
      <c r="EF373" s="170"/>
      <c r="EG373" s="170"/>
      <c r="EH373" s="170"/>
      <c r="EI373" s="170"/>
      <c r="EJ373" s="170"/>
      <c r="EK373" s="170"/>
      <c r="EL373" s="170"/>
      <c r="EM373" s="170"/>
      <c r="EN373" s="170"/>
      <c r="EO373" s="170"/>
      <c r="EP373" s="170"/>
      <c r="EQ373" s="170"/>
      <c r="ER373" s="185"/>
      <c r="ES373" s="185"/>
      <c r="ET373" s="171"/>
    </row>
    <row r="374" spans="1:150" s="173" customFormat="1" x14ac:dyDescent="0.25">
      <c r="A374" s="169"/>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c r="BR374" s="170"/>
      <c r="BS374" s="170"/>
      <c r="BT374" s="170"/>
      <c r="BU374" s="170"/>
      <c r="BV374" s="170"/>
      <c r="BW374" s="170"/>
      <c r="BX374" s="170"/>
      <c r="BY374" s="170"/>
      <c r="BZ374" s="170"/>
      <c r="CA374" s="170"/>
      <c r="CB374" s="170"/>
      <c r="CC374" s="170"/>
      <c r="CD374" s="170"/>
      <c r="CE374" s="170"/>
      <c r="CF374" s="170"/>
      <c r="CG374" s="170"/>
      <c r="CH374" s="170"/>
      <c r="CI374" s="170"/>
      <c r="CJ374" s="170"/>
      <c r="CK374" s="170"/>
      <c r="CL374" s="170"/>
      <c r="CM374" s="170"/>
      <c r="CN374" s="170"/>
      <c r="CO374" s="170"/>
      <c r="CP374" s="170"/>
      <c r="CQ374" s="170"/>
      <c r="CR374" s="170"/>
      <c r="CS374" s="170"/>
      <c r="CT374" s="170"/>
      <c r="CU374" s="170"/>
      <c r="CV374" s="170"/>
      <c r="CW374" s="170"/>
      <c r="CX374" s="170"/>
      <c r="CY374" s="170"/>
      <c r="CZ374" s="170"/>
      <c r="DA374" s="170"/>
      <c r="DB374" s="170"/>
      <c r="DC374" s="170"/>
      <c r="DD374" s="170"/>
      <c r="DE374" s="170"/>
      <c r="DF374" s="170"/>
      <c r="DG374" s="170"/>
      <c r="DH374" s="170"/>
      <c r="DI374" s="170"/>
      <c r="DJ374" s="170"/>
      <c r="DK374" s="170"/>
      <c r="DL374" s="170"/>
      <c r="DM374" s="170"/>
      <c r="DN374" s="170"/>
      <c r="DO374" s="170"/>
      <c r="DP374" s="170"/>
      <c r="DQ374" s="170"/>
      <c r="DR374" s="170"/>
      <c r="DS374" s="170"/>
      <c r="DT374" s="170"/>
      <c r="DU374" s="170"/>
      <c r="DV374" s="170"/>
      <c r="DW374" s="170"/>
      <c r="DX374" s="170"/>
      <c r="DY374" s="170"/>
      <c r="DZ374" s="170"/>
      <c r="EA374" s="170"/>
      <c r="EB374" s="170"/>
      <c r="EC374" s="170"/>
      <c r="ED374" s="170"/>
      <c r="EE374" s="170"/>
      <c r="EF374" s="170"/>
      <c r="EG374" s="170"/>
      <c r="EH374" s="170"/>
      <c r="EI374" s="170"/>
      <c r="EJ374" s="170"/>
      <c r="EK374" s="170"/>
      <c r="EL374" s="170"/>
      <c r="EM374" s="170"/>
      <c r="EN374" s="170"/>
      <c r="EO374" s="170"/>
      <c r="EP374" s="170"/>
      <c r="EQ374" s="170"/>
      <c r="ER374" s="185"/>
      <c r="ES374" s="185"/>
      <c r="ET374" s="171"/>
    </row>
    <row r="375" spans="1:150" s="173" customFormat="1" x14ac:dyDescent="0.25">
      <c r="A375" s="169"/>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c r="BR375" s="170"/>
      <c r="BS375" s="170"/>
      <c r="BT375" s="170"/>
      <c r="BU375" s="170"/>
      <c r="BV375" s="170"/>
      <c r="BW375" s="170"/>
      <c r="BX375" s="170"/>
      <c r="BY375" s="170"/>
      <c r="BZ375" s="170"/>
      <c r="CA375" s="170"/>
      <c r="CB375" s="170"/>
      <c r="CC375" s="170"/>
      <c r="CD375" s="170"/>
      <c r="CE375" s="170"/>
      <c r="CF375" s="170"/>
      <c r="CG375" s="170"/>
      <c r="CH375" s="170"/>
      <c r="CI375" s="170"/>
      <c r="CJ375" s="170"/>
      <c r="CK375" s="170"/>
      <c r="CL375" s="170"/>
      <c r="CM375" s="170"/>
      <c r="CN375" s="170"/>
      <c r="CO375" s="170"/>
      <c r="CP375" s="170"/>
      <c r="CQ375" s="170"/>
      <c r="CR375" s="170"/>
      <c r="CS375" s="170"/>
      <c r="CT375" s="170"/>
      <c r="CU375" s="170"/>
      <c r="CV375" s="170"/>
      <c r="CW375" s="170"/>
      <c r="CX375" s="170"/>
      <c r="CY375" s="170"/>
      <c r="CZ375" s="170"/>
      <c r="DA375" s="170"/>
      <c r="DB375" s="170"/>
      <c r="DC375" s="170"/>
      <c r="DD375" s="170"/>
      <c r="DE375" s="170"/>
      <c r="DF375" s="170"/>
      <c r="DG375" s="170"/>
      <c r="DH375" s="170"/>
      <c r="DI375" s="170"/>
      <c r="DJ375" s="170"/>
      <c r="DK375" s="170"/>
      <c r="DL375" s="170"/>
      <c r="DM375" s="170"/>
      <c r="DN375" s="170"/>
      <c r="DO375" s="170"/>
      <c r="DP375" s="170"/>
      <c r="DQ375" s="170"/>
      <c r="DR375" s="170"/>
      <c r="DS375" s="170"/>
      <c r="DT375" s="170"/>
      <c r="DU375" s="170"/>
      <c r="DV375" s="170"/>
      <c r="DW375" s="170"/>
      <c r="DX375" s="170"/>
      <c r="DY375" s="170"/>
      <c r="DZ375" s="170"/>
      <c r="EA375" s="170"/>
      <c r="EB375" s="170"/>
      <c r="EC375" s="170"/>
      <c r="ED375" s="170"/>
      <c r="EE375" s="170"/>
      <c r="EF375" s="170"/>
      <c r="EG375" s="170"/>
      <c r="EH375" s="170"/>
      <c r="EI375" s="170"/>
      <c r="EJ375" s="170"/>
      <c r="EK375" s="170"/>
      <c r="EL375" s="170"/>
      <c r="EM375" s="170"/>
      <c r="EN375" s="170"/>
      <c r="EO375" s="170"/>
      <c r="EP375" s="170"/>
      <c r="EQ375" s="170"/>
      <c r="ER375" s="185"/>
      <c r="ES375" s="185"/>
      <c r="ET375" s="171"/>
    </row>
    <row r="376" spans="1:150" s="173" customFormat="1" x14ac:dyDescent="0.25">
      <c r="A376" s="169"/>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c r="BR376" s="170"/>
      <c r="BS376" s="170"/>
      <c r="BT376" s="170"/>
      <c r="BU376" s="170"/>
      <c r="BV376" s="170"/>
      <c r="BW376" s="170"/>
      <c r="BX376" s="170"/>
      <c r="BY376" s="170"/>
      <c r="BZ376" s="170"/>
      <c r="CA376" s="170"/>
      <c r="CB376" s="170"/>
      <c r="CC376" s="170"/>
      <c r="CD376" s="170"/>
      <c r="CE376" s="170"/>
      <c r="CF376" s="170"/>
      <c r="CG376" s="170"/>
      <c r="CH376" s="170"/>
      <c r="CI376" s="170"/>
      <c r="CJ376" s="170"/>
      <c r="CK376" s="170"/>
      <c r="CL376" s="170"/>
      <c r="CM376" s="170"/>
      <c r="CN376" s="170"/>
      <c r="CO376" s="170"/>
      <c r="CP376" s="170"/>
      <c r="CQ376" s="170"/>
      <c r="CR376" s="170"/>
      <c r="CS376" s="170"/>
      <c r="CT376" s="170"/>
      <c r="CU376" s="170"/>
      <c r="CV376" s="170"/>
      <c r="CW376" s="170"/>
      <c r="CX376" s="170"/>
      <c r="CY376" s="170"/>
      <c r="CZ376" s="170"/>
      <c r="DA376" s="170"/>
      <c r="DB376" s="170"/>
      <c r="DC376" s="170"/>
      <c r="DD376" s="170"/>
      <c r="DE376" s="170"/>
      <c r="DF376" s="170"/>
      <c r="DG376" s="170"/>
      <c r="DH376" s="170"/>
      <c r="DI376" s="170"/>
      <c r="DJ376" s="170"/>
      <c r="DK376" s="170"/>
      <c r="DL376" s="170"/>
      <c r="DM376" s="170"/>
      <c r="DN376" s="170"/>
      <c r="DO376" s="170"/>
      <c r="DP376" s="170"/>
      <c r="DQ376" s="170"/>
      <c r="DR376" s="170"/>
      <c r="DS376" s="170"/>
      <c r="DT376" s="170"/>
      <c r="DU376" s="170"/>
      <c r="DV376" s="170"/>
      <c r="DW376" s="170"/>
      <c r="DX376" s="170"/>
      <c r="DY376" s="170"/>
      <c r="DZ376" s="170"/>
      <c r="EA376" s="170"/>
      <c r="EB376" s="170"/>
      <c r="EC376" s="170"/>
      <c r="ED376" s="170"/>
      <c r="EE376" s="170"/>
      <c r="EF376" s="170"/>
      <c r="EG376" s="170"/>
      <c r="EH376" s="170"/>
      <c r="EI376" s="170"/>
      <c r="EJ376" s="170"/>
      <c r="EK376" s="170"/>
      <c r="EL376" s="170"/>
      <c r="EM376" s="170"/>
      <c r="EN376" s="170"/>
      <c r="EO376" s="170"/>
      <c r="EP376" s="170"/>
      <c r="EQ376" s="170"/>
      <c r="ER376" s="185"/>
      <c r="ES376" s="185"/>
      <c r="ET376" s="171"/>
    </row>
    <row r="377" spans="1:150" s="173" customFormat="1" x14ac:dyDescent="0.25">
      <c r="A377" s="169"/>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c r="BR377" s="170"/>
      <c r="BS377" s="170"/>
      <c r="BT377" s="170"/>
      <c r="BU377" s="170"/>
      <c r="BV377" s="170"/>
      <c r="BW377" s="170"/>
      <c r="BX377" s="170"/>
      <c r="BY377" s="170"/>
      <c r="BZ377" s="170"/>
      <c r="CA377" s="170"/>
      <c r="CB377" s="170"/>
      <c r="CC377" s="170"/>
      <c r="CD377" s="170"/>
      <c r="CE377" s="170"/>
      <c r="CF377" s="170"/>
      <c r="CG377" s="170"/>
      <c r="CH377" s="170"/>
      <c r="CI377" s="170"/>
      <c r="CJ377" s="170"/>
      <c r="CK377" s="170"/>
      <c r="CL377" s="170"/>
      <c r="CM377" s="170"/>
      <c r="CN377" s="170"/>
      <c r="CO377" s="170"/>
      <c r="CP377" s="170"/>
      <c r="CQ377" s="170"/>
      <c r="CR377" s="170"/>
      <c r="CS377" s="170"/>
      <c r="CT377" s="170"/>
      <c r="CU377" s="170"/>
      <c r="CV377" s="170"/>
      <c r="CW377" s="170"/>
      <c r="CX377" s="170"/>
      <c r="CY377" s="170"/>
      <c r="CZ377" s="170"/>
      <c r="DA377" s="170"/>
      <c r="DB377" s="170"/>
      <c r="DC377" s="170"/>
      <c r="DD377" s="170"/>
      <c r="DE377" s="170"/>
      <c r="DF377" s="170"/>
      <c r="DG377" s="170"/>
      <c r="DH377" s="170"/>
      <c r="DI377" s="170"/>
      <c r="DJ377" s="170"/>
      <c r="DK377" s="170"/>
      <c r="DL377" s="170"/>
      <c r="DM377" s="170"/>
      <c r="DN377" s="170"/>
      <c r="DO377" s="170"/>
      <c r="DP377" s="170"/>
      <c r="DQ377" s="170"/>
      <c r="DR377" s="170"/>
      <c r="DS377" s="170"/>
      <c r="DT377" s="170"/>
      <c r="DU377" s="170"/>
      <c r="DV377" s="170"/>
      <c r="DW377" s="170"/>
      <c r="DX377" s="170"/>
      <c r="DY377" s="170"/>
      <c r="DZ377" s="170"/>
      <c r="EA377" s="170"/>
      <c r="EB377" s="170"/>
      <c r="EC377" s="170"/>
      <c r="ED377" s="170"/>
      <c r="EE377" s="170"/>
      <c r="EF377" s="170"/>
      <c r="EG377" s="170"/>
      <c r="EH377" s="170"/>
      <c r="EI377" s="170"/>
      <c r="EJ377" s="170"/>
      <c r="EK377" s="170"/>
      <c r="EL377" s="170"/>
      <c r="EM377" s="170"/>
      <c r="EN377" s="170"/>
      <c r="EO377" s="170"/>
      <c r="EP377" s="170"/>
      <c r="EQ377" s="170"/>
      <c r="ER377" s="185"/>
      <c r="ES377" s="185"/>
      <c r="ET377" s="171"/>
    </row>
    <row r="378" spans="1:150" s="173" customFormat="1" x14ac:dyDescent="0.25">
      <c r="A378" s="169"/>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c r="BR378" s="170"/>
      <c r="BS378" s="170"/>
      <c r="BT378" s="170"/>
      <c r="BU378" s="170"/>
      <c r="BV378" s="170"/>
      <c r="BW378" s="170"/>
      <c r="BX378" s="170"/>
      <c r="BY378" s="170"/>
      <c r="BZ378" s="170"/>
      <c r="CA378" s="170"/>
      <c r="CB378" s="170"/>
      <c r="CC378" s="170"/>
      <c r="CD378" s="170"/>
      <c r="CE378" s="170"/>
      <c r="CF378" s="170"/>
      <c r="CG378" s="170"/>
      <c r="CH378" s="170"/>
      <c r="CI378" s="170"/>
      <c r="CJ378" s="170"/>
      <c r="CK378" s="170"/>
      <c r="CL378" s="170"/>
      <c r="CM378" s="170"/>
      <c r="CN378" s="170"/>
      <c r="CO378" s="170"/>
      <c r="CP378" s="170"/>
      <c r="CQ378" s="170"/>
      <c r="CR378" s="170"/>
      <c r="CS378" s="170"/>
      <c r="CT378" s="170"/>
      <c r="CU378" s="170"/>
      <c r="CV378" s="170"/>
      <c r="CW378" s="170"/>
      <c r="CX378" s="170"/>
      <c r="CY378" s="170"/>
      <c r="CZ378" s="170"/>
      <c r="DA378" s="170"/>
      <c r="DB378" s="170"/>
      <c r="DC378" s="170"/>
      <c r="DD378" s="170"/>
      <c r="DE378" s="170"/>
      <c r="DF378" s="170"/>
      <c r="DG378" s="170"/>
      <c r="DH378" s="170"/>
      <c r="DI378" s="170"/>
      <c r="DJ378" s="170"/>
      <c r="DK378" s="170"/>
      <c r="DL378" s="170"/>
      <c r="DM378" s="170"/>
      <c r="DN378" s="170"/>
      <c r="DO378" s="170"/>
      <c r="DP378" s="170"/>
      <c r="DQ378" s="170"/>
      <c r="DR378" s="170"/>
      <c r="DS378" s="170"/>
      <c r="DT378" s="170"/>
      <c r="DU378" s="170"/>
      <c r="DV378" s="170"/>
      <c r="DW378" s="170"/>
      <c r="DX378" s="170"/>
      <c r="DY378" s="170"/>
      <c r="DZ378" s="170"/>
      <c r="EA378" s="170"/>
      <c r="EB378" s="170"/>
      <c r="EC378" s="170"/>
      <c r="ED378" s="170"/>
      <c r="EE378" s="170"/>
      <c r="EF378" s="170"/>
      <c r="EG378" s="170"/>
      <c r="EH378" s="170"/>
      <c r="EI378" s="170"/>
      <c r="EJ378" s="170"/>
      <c r="EK378" s="170"/>
      <c r="EL378" s="170"/>
      <c r="EM378" s="170"/>
      <c r="EN378" s="170"/>
      <c r="EO378" s="170"/>
      <c r="EP378" s="170"/>
      <c r="EQ378" s="170"/>
      <c r="ER378" s="185"/>
      <c r="ES378" s="185"/>
      <c r="ET378" s="171"/>
    </row>
    <row r="379" spans="1:150" s="173" customFormat="1" x14ac:dyDescent="0.25">
      <c r="A379" s="169"/>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c r="BR379" s="170"/>
      <c r="BS379" s="170"/>
      <c r="BT379" s="170"/>
      <c r="BU379" s="170"/>
      <c r="BV379" s="170"/>
      <c r="BW379" s="170"/>
      <c r="BX379" s="170"/>
      <c r="BY379" s="170"/>
      <c r="BZ379" s="170"/>
      <c r="CA379" s="170"/>
      <c r="CB379" s="170"/>
      <c r="CC379" s="170"/>
      <c r="CD379" s="170"/>
      <c r="CE379" s="170"/>
      <c r="CF379" s="170"/>
      <c r="CG379" s="170"/>
      <c r="CH379" s="170"/>
      <c r="CI379" s="170"/>
      <c r="CJ379" s="170"/>
      <c r="CK379" s="170"/>
      <c r="CL379" s="170"/>
      <c r="CM379" s="170"/>
      <c r="CN379" s="170"/>
      <c r="CO379" s="170"/>
      <c r="CP379" s="170"/>
      <c r="CQ379" s="170"/>
      <c r="CR379" s="170"/>
      <c r="CS379" s="170"/>
      <c r="CT379" s="170"/>
      <c r="CU379" s="170"/>
      <c r="CV379" s="170"/>
      <c r="CW379" s="170"/>
      <c r="CX379" s="170"/>
      <c r="CY379" s="170"/>
      <c r="CZ379" s="170"/>
      <c r="DA379" s="170"/>
      <c r="DB379" s="170"/>
      <c r="DC379" s="170"/>
      <c r="DD379" s="170"/>
      <c r="DE379" s="170"/>
      <c r="DF379" s="170"/>
      <c r="DG379" s="170"/>
      <c r="DH379" s="170"/>
      <c r="DI379" s="170"/>
      <c r="DJ379" s="170"/>
      <c r="DK379" s="170"/>
      <c r="DL379" s="170"/>
      <c r="DM379" s="170"/>
      <c r="DN379" s="170"/>
      <c r="DO379" s="170"/>
      <c r="DP379" s="170"/>
      <c r="DQ379" s="170"/>
      <c r="DR379" s="170"/>
      <c r="DS379" s="170"/>
      <c r="DT379" s="170"/>
      <c r="DU379" s="170"/>
      <c r="DV379" s="170"/>
      <c r="DW379" s="170"/>
      <c r="DX379" s="170"/>
      <c r="DY379" s="170"/>
      <c r="DZ379" s="170"/>
      <c r="EA379" s="170"/>
      <c r="EB379" s="170"/>
      <c r="EC379" s="170"/>
      <c r="ED379" s="170"/>
      <c r="EE379" s="170"/>
      <c r="EF379" s="170"/>
      <c r="EG379" s="170"/>
      <c r="EH379" s="170"/>
      <c r="EI379" s="170"/>
      <c r="EJ379" s="170"/>
      <c r="EK379" s="170"/>
      <c r="EL379" s="170"/>
      <c r="EM379" s="170"/>
      <c r="EN379" s="170"/>
      <c r="EO379" s="170"/>
      <c r="EP379" s="170"/>
      <c r="EQ379" s="170"/>
      <c r="ER379" s="185"/>
      <c r="ES379" s="185"/>
      <c r="ET379" s="171"/>
    </row>
    <row r="380" spans="1:150" s="173" customFormat="1" x14ac:dyDescent="0.25">
      <c r="A380" s="169"/>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c r="BR380" s="170"/>
      <c r="BS380" s="170"/>
      <c r="BT380" s="170"/>
      <c r="BU380" s="170"/>
      <c r="BV380" s="170"/>
      <c r="BW380" s="170"/>
      <c r="BX380" s="170"/>
      <c r="BY380" s="170"/>
      <c r="BZ380" s="170"/>
      <c r="CA380" s="170"/>
      <c r="CB380" s="170"/>
      <c r="CC380" s="170"/>
      <c r="CD380" s="170"/>
      <c r="CE380" s="170"/>
      <c r="CF380" s="170"/>
      <c r="CG380" s="170"/>
      <c r="CH380" s="170"/>
      <c r="CI380" s="170"/>
      <c r="CJ380" s="170"/>
      <c r="CK380" s="170"/>
      <c r="CL380" s="170"/>
      <c r="CM380" s="170"/>
      <c r="CN380" s="170"/>
      <c r="CO380" s="170"/>
      <c r="CP380" s="170"/>
      <c r="CQ380" s="170"/>
      <c r="CR380" s="170"/>
      <c r="CS380" s="170"/>
      <c r="CT380" s="170"/>
      <c r="CU380" s="170"/>
      <c r="CV380" s="170"/>
      <c r="CW380" s="170"/>
      <c r="CX380" s="170"/>
      <c r="CY380" s="170"/>
      <c r="CZ380" s="170"/>
      <c r="DA380" s="170"/>
      <c r="DB380" s="170"/>
      <c r="DC380" s="170"/>
      <c r="DD380" s="170"/>
      <c r="DE380" s="170"/>
      <c r="DF380" s="170"/>
      <c r="DG380" s="170"/>
      <c r="DH380" s="170"/>
      <c r="DI380" s="170"/>
      <c r="DJ380" s="170"/>
      <c r="DK380" s="170"/>
      <c r="DL380" s="170"/>
      <c r="DM380" s="170"/>
      <c r="DN380" s="170"/>
      <c r="DO380" s="170"/>
      <c r="DP380" s="170"/>
      <c r="DQ380" s="170"/>
      <c r="DR380" s="170"/>
      <c r="DS380" s="170"/>
      <c r="DT380" s="170"/>
      <c r="DU380" s="170"/>
      <c r="DV380" s="170"/>
      <c r="DW380" s="170"/>
      <c r="DX380" s="170"/>
      <c r="DY380" s="170"/>
      <c r="DZ380" s="170"/>
      <c r="EA380" s="170"/>
      <c r="EB380" s="170"/>
      <c r="EC380" s="170"/>
      <c r="ED380" s="170"/>
      <c r="EE380" s="170"/>
      <c r="EF380" s="170"/>
      <c r="EG380" s="170"/>
      <c r="EH380" s="170"/>
      <c r="EI380" s="170"/>
      <c r="EJ380" s="170"/>
      <c r="EK380" s="170"/>
      <c r="EL380" s="170"/>
      <c r="EM380" s="170"/>
      <c r="EN380" s="170"/>
      <c r="EO380" s="170"/>
      <c r="EP380" s="170"/>
      <c r="EQ380" s="170"/>
      <c r="ER380" s="185"/>
      <c r="ES380" s="185"/>
      <c r="ET380" s="171"/>
    </row>
    <row r="381" spans="1:150" s="173" customFormat="1" x14ac:dyDescent="0.25">
      <c r="A381" s="169"/>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c r="BR381" s="170"/>
      <c r="BS381" s="170"/>
      <c r="BT381" s="170"/>
      <c r="BU381" s="170"/>
      <c r="BV381" s="170"/>
      <c r="BW381" s="170"/>
      <c r="BX381" s="170"/>
      <c r="BY381" s="170"/>
      <c r="BZ381" s="170"/>
      <c r="CA381" s="170"/>
      <c r="CB381" s="170"/>
      <c r="CC381" s="170"/>
      <c r="CD381" s="170"/>
      <c r="CE381" s="170"/>
      <c r="CF381" s="170"/>
      <c r="CG381" s="170"/>
      <c r="CH381" s="170"/>
      <c r="CI381" s="170"/>
      <c r="CJ381" s="170"/>
      <c r="CK381" s="170"/>
      <c r="CL381" s="170"/>
      <c r="CM381" s="170"/>
      <c r="CN381" s="170"/>
      <c r="CO381" s="170"/>
      <c r="CP381" s="170"/>
      <c r="CQ381" s="170"/>
      <c r="CR381" s="170"/>
      <c r="CS381" s="170"/>
      <c r="CT381" s="170"/>
      <c r="CU381" s="170"/>
      <c r="CV381" s="170"/>
      <c r="CW381" s="170"/>
      <c r="CX381" s="170"/>
      <c r="CY381" s="170"/>
      <c r="CZ381" s="170"/>
      <c r="DA381" s="170"/>
      <c r="DB381" s="170"/>
      <c r="DC381" s="170"/>
      <c r="DD381" s="170"/>
      <c r="DE381" s="170"/>
      <c r="DF381" s="170"/>
      <c r="DG381" s="170"/>
      <c r="DH381" s="170"/>
      <c r="DI381" s="170"/>
      <c r="DJ381" s="170"/>
      <c r="DK381" s="170"/>
      <c r="DL381" s="170"/>
      <c r="DM381" s="170"/>
      <c r="DN381" s="170"/>
      <c r="DO381" s="170"/>
      <c r="DP381" s="170"/>
      <c r="DQ381" s="170"/>
      <c r="DR381" s="170"/>
      <c r="DS381" s="170"/>
      <c r="DT381" s="170"/>
      <c r="DU381" s="170"/>
      <c r="DV381" s="170"/>
      <c r="DW381" s="170"/>
      <c r="DX381" s="170"/>
      <c r="DY381" s="170"/>
      <c r="DZ381" s="170"/>
      <c r="EA381" s="170"/>
      <c r="EB381" s="170"/>
      <c r="EC381" s="170"/>
      <c r="ED381" s="170"/>
      <c r="EE381" s="170"/>
      <c r="EF381" s="170"/>
      <c r="EG381" s="170"/>
      <c r="EH381" s="170"/>
      <c r="EI381" s="170"/>
      <c r="EJ381" s="170"/>
      <c r="EK381" s="170"/>
      <c r="EL381" s="170"/>
      <c r="EM381" s="170"/>
      <c r="EN381" s="170"/>
      <c r="EO381" s="170"/>
      <c r="EP381" s="170"/>
      <c r="EQ381" s="170"/>
      <c r="ER381" s="185"/>
      <c r="ES381" s="185"/>
      <c r="ET381" s="171"/>
    </row>
    <row r="382" spans="1:150" s="173" customFormat="1" x14ac:dyDescent="0.25">
      <c r="A382" s="169"/>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c r="BR382" s="170"/>
      <c r="BS382" s="170"/>
      <c r="BT382" s="170"/>
      <c r="BU382" s="170"/>
      <c r="BV382" s="170"/>
      <c r="BW382" s="170"/>
      <c r="BX382" s="170"/>
      <c r="BY382" s="170"/>
      <c r="BZ382" s="170"/>
      <c r="CA382" s="170"/>
      <c r="CB382" s="170"/>
      <c r="CC382" s="170"/>
      <c r="CD382" s="170"/>
      <c r="CE382" s="170"/>
      <c r="CF382" s="170"/>
      <c r="CG382" s="170"/>
      <c r="CH382" s="170"/>
      <c r="CI382" s="170"/>
      <c r="CJ382" s="170"/>
      <c r="CK382" s="170"/>
      <c r="CL382" s="170"/>
      <c r="CM382" s="170"/>
      <c r="CN382" s="170"/>
      <c r="CO382" s="170"/>
      <c r="CP382" s="170"/>
      <c r="CQ382" s="170"/>
      <c r="CR382" s="170"/>
      <c r="CS382" s="170"/>
      <c r="CT382" s="170"/>
      <c r="CU382" s="170"/>
      <c r="CV382" s="170"/>
      <c r="CW382" s="170"/>
      <c r="CX382" s="170"/>
      <c r="CY382" s="170"/>
      <c r="CZ382" s="170"/>
      <c r="DA382" s="170"/>
      <c r="DB382" s="170"/>
      <c r="DC382" s="170"/>
      <c r="DD382" s="170"/>
      <c r="DE382" s="170"/>
      <c r="DF382" s="170"/>
      <c r="DG382" s="170"/>
      <c r="DH382" s="170"/>
      <c r="DI382" s="170"/>
      <c r="DJ382" s="170"/>
      <c r="DK382" s="170"/>
      <c r="DL382" s="170"/>
      <c r="DM382" s="170"/>
      <c r="DN382" s="170"/>
      <c r="DO382" s="170"/>
      <c r="DP382" s="170"/>
      <c r="DQ382" s="170"/>
      <c r="DR382" s="170"/>
      <c r="DS382" s="170"/>
      <c r="DT382" s="170"/>
      <c r="DU382" s="170"/>
      <c r="DV382" s="170"/>
      <c r="DW382" s="170"/>
      <c r="DX382" s="170"/>
      <c r="DY382" s="170"/>
      <c r="DZ382" s="170"/>
      <c r="EA382" s="170"/>
      <c r="EB382" s="170"/>
      <c r="EC382" s="170"/>
      <c r="ED382" s="170"/>
      <c r="EE382" s="170"/>
      <c r="EF382" s="170"/>
      <c r="EG382" s="170"/>
      <c r="EH382" s="170"/>
      <c r="EI382" s="170"/>
      <c r="EJ382" s="170"/>
      <c r="EK382" s="170"/>
      <c r="EL382" s="170"/>
      <c r="EM382" s="170"/>
      <c r="EN382" s="170"/>
      <c r="EO382" s="170"/>
      <c r="EP382" s="170"/>
      <c r="EQ382" s="170"/>
      <c r="ER382" s="185"/>
      <c r="ES382" s="185"/>
      <c r="ET382" s="171"/>
    </row>
    <row r="383" spans="1:150" s="173" customFormat="1" x14ac:dyDescent="0.25">
      <c r="A383" s="169"/>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c r="BR383" s="170"/>
      <c r="BS383" s="170"/>
      <c r="BT383" s="170"/>
      <c r="BU383" s="170"/>
      <c r="BV383" s="170"/>
      <c r="BW383" s="170"/>
      <c r="BX383" s="170"/>
      <c r="BY383" s="170"/>
      <c r="BZ383" s="170"/>
      <c r="CA383" s="170"/>
      <c r="CB383" s="170"/>
      <c r="CC383" s="170"/>
      <c r="CD383" s="170"/>
      <c r="CE383" s="170"/>
      <c r="CF383" s="170"/>
      <c r="CG383" s="170"/>
      <c r="CH383" s="170"/>
      <c r="CI383" s="170"/>
      <c r="CJ383" s="170"/>
      <c r="CK383" s="170"/>
      <c r="CL383" s="170"/>
      <c r="CM383" s="170"/>
      <c r="CN383" s="170"/>
      <c r="CO383" s="170"/>
      <c r="CP383" s="170"/>
      <c r="CQ383" s="170"/>
      <c r="CR383" s="170"/>
      <c r="CS383" s="170"/>
      <c r="CT383" s="170"/>
      <c r="CU383" s="170"/>
      <c r="CV383" s="170"/>
      <c r="CW383" s="170"/>
      <c r="CX383" s="170"/>
      <c r="CY383" s="170"/>
      <c r="CZ383" s="170"/>
      <c r="DA383" s="170"/>
      <c r="DB383" s="170"/>
      <c r="DC383" s="170"/>
      <c r="DD383" s="170"/>
      <c r="DE383" s="170"/>
      <c r="DF383" s="170"/>
      <c r="DG383" s="170"/>
      <c r="DH383" s="170"/>
      <c r="DI383" s="170"/>
      <c r="DJ383" s="170"/>
      <c r="DK383" s="170"/>
      <c r="DL383" s="170"/>
      <c r="DM383" s="170"/>
      <c r="DN383" s="170"/>
      <c r="DO383" s="170"/>
      <c r="DP383" s="170"/>
      <c r="DQ383" s="170"/>
      <c r="DR383" s="170"/>
      <c r="DS383" s="170"/>
      <c r="DT383" s="170"/>
      <c r="DU383" s="170"/>
      <c r="DV383" s="170"/>
      <c r="DW383" s="170"/>
      <c r="DX383" s="170"/>
      <c r="DY383" s="170"/>
      <c r="DZ383" s="170"/>
      <c r="EA383" s="170"/>
      <c r="EB383" s="170"/>
      <c r="EC383" s="170"/>
      <c r="ED383" s="170"/>
      <c r="EE383" s="170"/>
      <c r="EF383" s="170"/>
      <c r="EG383" s="170"/>
      <c r="EH383" s="170"/>
      <c r="EI383" s="170"/>
      <c r="EJ383" s="170"/>
      <c r="EK383" s="170"/>
      <c r="EL383" s="170"/>
      <c r="EM383" s="170"/>
      <c r="EN383" s="170"/>
      <c r="EO383" s="170"/>
      <c r="EP383" s="170"/>
      <c r="EQ383" s="170"/>
      <c r="ER383" s="185"/>
      <c r="ES383" s="185"/>
      <c r="ET383" s="171"/>
    </row>
    <row r="384" spans="1:150" s="173" customFormat="1" x14ac:dyDescent="0.25">
      <c r="A384" s="169"/>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0"/>
      <c r="BS384" s="170"/>
      <c r="BT384" s="170"/>
      <c r="BU384" s="170"/>
      <c r="BV384" s="170"/>
      <c r="BW384" s="170"/>
      <c r="BX384" s="170"/>
      <c r="BY384" s="170"/>
      <c r="BZ384" s="170"/>
      <c r="CA384" s="170"/>
      <c r="CB384" s="170"/>
      <c r="CC384" s="170"/>
      <c r="CD384" s="170"/>
      <c r="CE384" s="170"/>
      <c r="CF384" s="170"/>
      <c r="CG384" s="170"/>
      <c r="CH384" s="170"/>
      <c r="CI384" s="170"/>
      <c r="CJ384" s="170"/>
      <c r="CK384" s="170"/>
      <c r="CL384" s="170"/>
      <c r="CM384" s="170"/>
      <c r="CN384" s="170"/>
      <c r="CO384" s="170"/>
      <c r="CP384" s="170"/>
      <c r="CQ384" s="170"/>
      <c r="CR384" s="170"/>
      <c r="CS384" s="170"/>
      <c r="CT384" s="170"/>
      <c r="CU384" s="170"/>
      <c r="CV384" s="170"/>
      <c r="CW384" s="170"/>
      <c r="CX384" s="170"/>
      <c r="CY384" s="170"/>
      <c r="CZ384" s="170"/>
      <c r="DA384" s="170"/>
      <c r="DB384" s="170"/>
      <c r="DC384" s="170"/>
      <c r="DD384" s="170"/>
      <c r="DE384" s="170"/>
      <c r="DF384" s="170"/>
      <c r="DG384" s="170"/>
      <c r="DH384" s="170"/>
      <c r="DI384" s="170"/>
      <c r="DJ384" s="170"/>
      <c r="DK384" s="170"/>
      <c r="DL384" s="170"/>
      <c r="DM384" s="170"/>
      <c r="DN384" s="170"/>
      <c r="DO384" s="170"/>
      <c r="DP384" s="170"/>
      <c r="DQ384" s="170"/>
      <c r="DR384" s="170"/>
      <c r="DS384" s="170"/>
      <c r="DT384" s="170"/>
      <c r="DU384" s="170"/>
      <c r="DV384" s="170"/>
      <c r="DW384" s="170"/>
      <c r="DX384" s="170"/>
      <c r="DY384" s="170"/>
      <c r="DZ384" s="170"/>
      <c r="EA384" s="170"/>
      <c r="EB384" s="170"/>
      <c r="EC384" s="170"/>
      <c r="ED384" s="170"/>
      <c r="EE384" s="170"/>
      <c r="EF384" s="170"/>
      <c r="EG384" s="170"/>
      <c r="EH384" s="170"/>
      <c r="EI384" s="170"/>
      <c r="EJ384" s="170"/>
      <c r="EK384" s="170"/>
      <c r="EL384" s="170"/>
      <c r="EM384" s="170"/>
      <c r="EN384" s="170"/>
      <c r="EO384" s="170"/>
      <c r="EP384" s="170"/>
      <c r="EQ384" s="170"/>
      <c r="ER384" s="185"/>
      <c r="ES384" s="185"/>
      <c r="ET384" s="171"/>
    </row>
    <row r="385" spans="1:150" s="173" customFormat="1" x14ac:dyDescent="0.25">
      <c r="A385" s="169"/>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170"/>
      <c r="CB385" s="170"/>
      <c r="CC385" s="170"/>
      <c r="CD385" s="170"/>
      <c r="CE385" s="170"/>
      <c r="CF385" s="170"/>
      <c r="CG385" s="170"/>
      <c r="CH385" s="170"/>
      <c r="CI385" s="170"/>
      <c r="CJ385" s="170"/>
      <c r="CK385" s="170"/>
      <c r="CL385" s="170"/>
      <c r="CM385" s="170"/>
      <c r="CN385" s="170"/>
      <c r="CO385" s="170"/>
      <c r="CP385" s="170"/>
      <c r="CQ385" s="170"/>
      <c r="CR385" s="170"/>
      <c r="CS385" s="170"/>
      <c r="CT385" s="170"/>
      <c r="CU385" s="170"/>
      <c r="CV385" s="170"/>
      <c r="CW385" s="170"/>
      <c r="CX385" s="170"/>
      <c r="CY385" s="170"/>
      <c r="CZ385" s="170"/>
      <c r="DA385" s="170"/>
      <c r="DB385" s="170"/>
      <c r="DC385" s="170"/>
      <c r="DD385" s="170"/>
      <c r="DE385" s="170"/>
      <c r="DF385" s="170"/>
      <c r="DG385" s="170"/>
      <c r="DH385" s="170"/>
      <c r="DI385" s="170"/>
      <c r="DJ385" s="170"/>
      <c r="DK385" s="170"/>
      <c r="DL385" s="170"/>
      <c r="DM385" s="170"/>
      <c r="DN385" s="170"/>
      <c r="DO385" s="170"/>
      <c r="DP385" s="170"/>
      <c r="DQ385" s="170"/>
      <c r="DR385" s="170"/>
      <c r="DS385" s="170"/>
      <c r="DT385" s="170"/>
      <c r="DU385" s="170"/>
      <c r="DV385" s="170"/>
      <c r="DW385" s="170"/>
      <c r="DX385" s="170"/>
      <c r="DY385" s="170"/>
      <c r="DZ385" s="170"/>
      <c r="EA385" s="170"/>
      <c r="EB385" s="170"/>
      <c r="EC385" s="170"/>
      <c r="ED385" s="170"/>
      <c r="EE385" s="170"/>
      <c r="EF385" s="170"/>
      <c r="EG385" s="170"/>
      <c r="EH385" s="170"/>
      <c r="EI385" s="170"/>
      <c r="EJ385" s="170"/>
      <c r="EK385" s="170"/>
      <c r="EL385" s="170"/>
      <c r="EM385" s="170"/>
      <c r="EN385" s="170"/>
      <c r="EO385" s="170"/>
      <c r="EP385" s="170"/>
      <c r="EQ385" s="170"/>
      <c r="ER385" s="185"/>
      <c r="ES385" s="185"/>
      <c r="ET385" s="171"/>
    </row>
    <row r="386" spans="1:150" s="173" customFormat="1" x14ac:dyDescent="0.25">
      <c r="A386" s="169"/>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c r="BR386" s="170"/>
      <c r="BS386" s="170"/>
      <c r="BT386" s="170"/>
      <c r="BU386" s="170"/>
      <c r="BV386" s="170"/>
      <c r="BW386" s="170"/>
      <c r="BX386" s="170"/>
      <c r="BY386" s="170"/>
      <c r="BZ386" s="170"/>
      <c r="CA386" s="170"/>
      <c r="CB386" s="170"/>
      <c r="CC386" s="170"/>
      <c r="CD386" s="170"/>
      <c r="CE386" s="170"/>
      <c r="CF386" s="170"/>
      <c r="CG386" s="170"/>
      <c r="CH386" s="170"/>
      <c r="CI386" s="170"/>
      <c r="CJ386" s="170"/>
      <c r="CK386" s="170"/>
      <c r="CL386" s="170"/>
      <c r="CM386" s="170"/>
      <c r="CN386" s="170"/>
      <c r="CO386" s="170"/>
      <c r="CP386" s="170"/>
      <c r="CQ386" s="170"/>
      <c r="CR386" s="170"/>
      <c r="CS386" s="170"/>
      <c r="CT386" s="170"/>
      <c r="CU386" s="170"/>
      <c r="CV386" s="170"/>
      <c r="CW386" s="170"/>
      <c r="CX386" s="170"/>
      <c r="CY386" s="170"/>
      <c r="CZ386" s="170"/>
      <c r="DA386" s="170"/>
      <c r="DB386" s="170"/>
      <c r="DC386" s="170"/>
      <c r="DD386" s="170"/>
      <c r="DE386" s="170"/>
      <c r="DF386" s="170"/>
      <c r="DG386" s="170"/>
      <c r="DH386" s="170"/>
      <c r="DI386" s="170"/>
      <c r="DJ386" s="170"/>
      <c r="DK386" s="170"/>
      <c r="DL386" s="170"/>
      <c r="DM386" s="170"/>
      <c r="DN386" s="170"/>
      <c r="DO386" s="170"/>
      <c r="DP386" s="170"/>
      <c r="DQ386" s="170"/>
      <c r="DR386" s="170"/>
      <c r="DS386" s="170"/>
      <c r="DT386" s="170"/>
      <c r="DU386" s="170"/>
      <c r="DV386" s="170"/>
      <c r="DW386" s="170"/>
      <c r="DX386" s="170"/>
      <c r="DY386" s="170"/>
      <c r="DZ386" s="170"/>
      <c r="EA386" s="170"/>
      <c r="EB386" s="170"/>
      <c r="EC386" s="170"/>
      <c r="ED386" s="170"/>
      <c r="EE386" s="170"/>
      <c r="EF386" s="170"/>
      <c r="EG386" s="170"/>
      <c r="EH386" s="170"/>
      <c r="EI386" s="170"/>
      <c r="EJ386" s="170"/>
      <c r="EK386" s="170"/>
      <c r="EL386" s="170"/>
      <c r="EM386" s="170"/>
      <c r="EN386" s="170"/>
      <c r="EO386" s="170"/>
      <c r="EP386" s="170"/>
      <c r="EQ386" s="170"/>
      <c r="ER386" s="185"/>
      <c r="ES386" s="185"/>
      <c r="ET386" s="171"/>
    </row>
    <row r="387" spans="1:150" s="173" customFormat="1" x14ac:dyDescent="0.25">
      <c r="A387" s="169"/>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c r="BR387" s="170"/>
      <c r="BS387" s="170"/>
      <c r="BT387" s="170"/>
      <c r="BU387" s="170"/>
      <c r="BV387" s="170"/>
      <c r="BW387" s="170"/>
      <c r="BX387" s="170"/>
      <c r="BY387" s="170"/>
      <c r="BZ387" s="170"/>
      <c r="CA387" s="170"/>
      <c r="CB387" s="170"/>
      <c r="CC387" s="170"/>
      <c r="CD387" s="170"/>
      <c r="CE387" s="170"/>
      <c r="CF387" s="170"/>
      <c r="CG387" s="170"/>
      <c r="CH387" s="170"/>
      <c r="CI387" s="170"/>
      <c r="CJ387" s="170"/>
      <c r="CK387" s="170"/>
      <c r="CL387" s="170"/>
      <c r="CM387" s="170"/>
      <c r="CN387" s="170"/>
      <c r="CO387" s="170"/>
      <c r="CP387" s="170"/>
      <c r="CQ387" s="170"/>
      <c r="CR387" s="170"/>
      <c r="CS387" s="170"/>
      <c r="CT387" s="170"/>
      <c r="CU387" s="170"/>
      <c r="CV387" s="170"/>
      <c r="CW387" s="170"/>
      <c r="CX387" s="170"/>
      <c r="CY387" s="170"/>
      <c r="CZ387" s="170"/>
      <c r="DA387" s="170"/>
      <c r="DB387" s="170"/>
      <c r="DC387" s="170"/>
      <c r="DD387" s="170"/>
      <c r="DE387" s="170"/>
      <c r="DF387" s="170"/>
      <c r="DG387" s="170"/>
      <c r="DH387" s="170"/>
      <c r="DI387" s="170"/>
      <c r="DJ387" s="170"/>
      <c r="DK387" s="170"/>
      <c r="DL387" s="170"/>
      <c r="DM387" s="170"/>
      <c r="DN387" s="170"/>
      <c r="DO387" s="170"/>
      <c r="DP387" s="170"/>
      <c r="DQ387" s="170"/>
      <c r="DR387" s="170"/>
      <c r="DS387" s="170"/>
      <c r="DT387" s="170"/>
      <c r="DU387" s="170"/>
      <c r="DV387" s="170"/>
      <c r="DW387" s="170"/>
      <c r="DX387" s="170"/>
      <c r="DY387" s="170"/>
      <c r="DZ387" s="170"/>
      <c r="EA387" s="170"/>
      <c r="EB387" s="170"/>
      <c r="EC387" s="170"/>
      <c r="ED387" s="170"/>
      <c r="EE387" s="170"/>
      <c r="EF387" s="170"/>
      <c r="EG387" s="170"/>
      <c r="EH387" s="170"/>
      <c r="EI387" s="170"/>
      <c r="EJ387" s="170"/>
      <c r="EK387" s="170"/>
      <c r="EL387" s="170"/>
      <c r="EM387" s="170"/>
      <c r="EN387" s="170"/>
      <c r="EO387" s="170"/>
      <c r="EP387" s="170"/>
      <c r="EQ387" s="170"/>
      <c r="ER387" s="185"/>
      <c r="ES387" s="185"/>
      <c r="ET387" s="171"/>
    </row>
    <row r="388" spans="1:150" s="173" customFormat="1" x14ac:dyDescent="0.25">
      <c r="A388" s="169"/>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c r="BR388" s="170"/>
      <c r="BS388" s="170"/>
      <c r="BT388" s="170"/>
      <c r="BU388" s="170"/>
      <c r="BV388" s="170"/>
      <c r="BW388" s="170"/>
      <c r="BX388" s="170"/>
      <c r="BY388" s="170"/>
      <c r="BZ388" s="170"/>
      <c r="CA388" s="170"/>
      <c r="CB388" s="170"/>
      <c r="CC388" s="170"/>
      <c r="CD388" s="170"/>
      <c r="CE388" s="170"/>
      <c r="CF388" s="170"/>
      <c r="CG388" s="170"/>
      <c r="CH388" s="170"/>
      <c r="CI388" s="170"/>
      <c r="CJ388" s="170"/>
      <c r="CK388" s="170"/>
      <c r="CL388" s="170"/>
      <c r="CM388" s="170"/>
      <c r="CN388" s="170"/>
      <c r="CO388" s="170"/>
      <c r="CP388" s="170"/>
      <c r="CQ388" s="170"/>
      <c r="CR388" s="170"/>
      <c r="CS388" s="170"/>
      <c r="CT388" s="170"/>
      <c r="CU388" s="170"/>
      <c r="CV388" s="170"/>
      <c r="CW388" s="170"/>
      <c r="CX388" s="170"/>
      <c r="CY388" s="170"/>
      <c r="CZ388" s="170"/>
      <c r="DA388" s="170"/>
      <c r="DB388" s="170"/>
      <c r="DC388" s="170"/>
      <c r="DD388" s="170"/>
      <c r="DE388" s="170"/>
      <c r="DF388" s="170"/>
      <c r="DG388" s="170"/>
      <c r="DH388" s="170"/>
      <c r="DI388" s="170"/>
      <c r="DJ388" s="170"/>
      <c r="DK388" s="170"/>
      <c r="DL388" s="170"/>
      <c r="DM388" s="170"/>
      <c r="DN388" s="170"/>
      <c r="DO388" s="170"/>
      <c r="DP388" s="170"/>
      <c r="DQ388" s="170"/>
      <c r="DR388" s="170"/>
      <c r="DS388" s="170"/>
      <c r="DT388" s="170"/>
      <c r="DU388" s="170"/>
      <c r="DV388" s="170"/>
      <c r="DW388" s="170"/>
      <c r="DX388" s="170"/>
      <c r="DY388" s="170"/>
      <c r="DZ388" s="170"/>
      <c r="EA388" s="170"/>
      <c r="EB388" s="170"/>
      <c r="EC388" s="170"/>
      <c r="ED388" s="170"/>
      <c r="EE388" s="170"/>
      <c r="EF388" s="170"/>
      <c r="EG388" s="170"/>
      <c r="EH388" s="170"/>
      <c r="EI388" s="170"/>
      <c r="EJ388" s="170"/>
      <c r="EK388" s="170"/>
      <c r="EL388" s="170"/>
      <c r="EM388" s="170"/>
      <c r="EN388" s="170"/>
      <c r="EO388" s="170"/>
      <c r="EP388" s="170"/>
      <c r="EQ388" s="170"/>
      <c r="ER388" s="185"/>
      <c r="ES388" s="185"/>
      <c r="ET388" s="171"/>
    </row>
    <row r="389" spans="1:150" s="173" customFormat="1" x14ac:dyDescent="0.25">
      <c r="A389" s="169"/>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c r="BR389" s="170"/>
      <c r="BS389" s="170"/>
      <c r="BT389" s="170"/>
      <c r="BU389" s="170"/>
      <c r="BV389" s="170"/>
      <c r="BW389" s="170"/>
      <c r="BX389" s="170"/>
      <c r="BY389" s="170"/>
      <c r="BZ389" s="170"/>
      <c r="CA389" s="170"/>
      <c r="CB389" s="170"/>
      <c r="CC389" s="170"/>
      <c r="CD389" s="170"/>
      <c r="CE389" s="170"/>
      <c r="CF389" s="170"/>
      <c r="CG389" s="170"/>
      <c r="CH389" s="170"/>
      <c r="CI389" s="170"/>
      <c r="CJ389" s="170"/>
      <c r="CK389" s="170"/>
      <c r="CL389" s="170"/>
      <c r="CM389" s="170"/>
      <c r="CN389" s="170"/>
      <c r="CO389" s="170"/>
      <c r="CP389" s="170"/>
      <c r="CQ389" s="170"/>
      <c r="CR389" s="170"/>
      <c r="CS389" s="170"/>
      <c r="CT389" s="170"/>
      <c r="CU389" s="170"/>
      <c r="CV389" s="170"/>
      <c r="CW389" s="170"/>
      <c r="CX389" s="170"/>
      <c r="CY389" s="170"/>
      <c r="CZ389" s="170"/>
      <c r="DA389" s="170"/>
      <c r="DB389" s="170"/>
      <c r="DC389" s="170"/>
      <c r="DD389" s="170"/>
      <c r="DE389" s="170"/>
      <c r="DF389" s="170"/>
      <c r="DG389" s="170"/>
      <c r="DH389" s="170"/>
      <c r="DI389" s="170"/>
      <c r="DJ389" s="170"/>
      <c r="DK389" s="170"/>
      <c r="DL389" s="170"/>
      <c r="DM389" s="170"/>
      <c r="DN389" s="170"/>
      <c r="DO389" s="170"/>
      <c r="DP389" s="170"/>
      <c r="DQ389" s="170"/>
      <c r="DR389" s="170"/>
      <c r="DS389" s="170"/>
      <c r="DT389" s="170"/>
      <c r="DU389" s="170"/>
      <c r="DV389" s="170"/>
      <c r="DW389" s="170"/>
      <c r="DX389" s="170"/>
      <c r="DY389" s="170"/>
      <c r="DZ389" s="170"/>
      <c r="EA389" s="170"/>
      <c r="EB389" s="170"/>
      <c r="EC389" s="170"/>
      <c r="ED389" s="170"/>
      <c r="EE389" s="170"/>
      <c r="EF389" s="170"/>
      <c r="EG389" s="170"/>
      <c r="EH389" s="170"/>
      <c r="EI389" s="170"/>
      <c r="EJ389" s="170"/>
      <c r="EK389" s="170"/>
      <c r="EL389" s="170"/>
      <c r="EM389" s="170"/>
      <c r="EN389" s="170"/>
      <c r="EO389" s="170"/>
      <c r="EP389" s="170"/>
      <c r="EQ389" s="170"/>
      <c r="ER389" s="185"/>
      <c r="ES389" s="185"/>
      <c r="ET389" s="171"/>
    </row>
    <row r="390" spans="1:150" s="173" customFormat="1" x14ac:dyDescent="0.25">
      <c r="A390" s="169"/>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c r="BR390" s="170"/>
      <c r="BS390" s="170"/>
      <c r="BT390" s="170"/>
      <c r="BU390" s="170"/>
      <c r="BV390" s="170"/>
      <c r="BW390" s="170"/>
      <c r="BX390" s="170"/>
      <c r="BY390" s="170"/>
      <c r="BZ390" s="170"/>
      <c r="CA390" s="170"/>
      <c r="CB390" s="170"/>
      <c r="CC390" s="170"/>
      <c r="CD390" s="170"/>
      <c r="CE390" s="170"/>
      <c r="CF390" s="170"/>
      <c r="CG390" s="170"/>
      <c r="CH390" s="170"/>
      <c r="CI390" s="170"/>
      <c r="CJ390" s="170"/>
      <c r="CK390" s="170"/>
      <c r="CL390" s="170"/>
      <c r="CM390" s="170"/>
      <c r="CN390" s="170"/>
      <c r="CO390" s="170"/>
      <c r="CP390" s="170"/>
      <c r="CQ390" s="170"/>
      <c r="CR390" s="170"/>
      <c r="CS390" s="170"/>
      <c r="CT390" s="170"/>
      <c r="CU390" s="170"/>
      <c r="CV390" s="170"/>
      <c r="CW390" s="170"/>
      <c r="CX390" s="170"/>
      <c r="CY390" s="170"/>
      <c r="CZ390" s="170"/>
      <c r="DA390" s="170"/>
      <c r="DB390" s="170"/>
      <c r="DC390" s="170"/>
      <c r="DD390" s="170"/>
      <c r="DE390" s="170"/>
      <c r="DF390" s="170"/>
      <c r="DG390" s="170"/>
      <c r="DH390" s="170"/>
      <c r="DI390" s="170"/>
      <c r="DJ390" s="170"/>
      <c r="DK390" s="170"/>
      <c r="DL390" s="170"/>
      <c r="DM390" s="170"/>
      <c r="DN390" s="170"/>
      <c r="DO390" s="170"/>
      <c r="DP390" s="170"/>
      <c r="DQ390" s="170"/>
      <c r="DR390" s="170"/>
      <c r="DS390" s="170"/>
      <c r="DT390" s="170"/>
      <c r="DU390" s="170"/>
      <c r="DV390" s="170"/>
      <c r="DW390" s="170"/>
      <c r="DX390" s="170"/>
      <c r="DY390" s="170"/>
      <c r="DZ390" s="170"/>
      <c r="EA390" s="170"/>
      <c r="EB390" s="170"/>
      <c r="EC390" s="170"/>
      <c r="ED390" s="170"/>
      <c r="EE390" s="170"/>
      <c r="EF390" s="170"/>
      <c r="EG390" s="170"/>
      <c r="EH390" s="170"/>
      <c r="EI390" s="170"/>
      <c r="EJ390" s="170"/>
      <c r="EK390" s="170"/>
      <c r="EL390" s="170"/>
      <c r="EM390" s="170"/>
      <c r="EN390" s="170"/>
      <c r="EO390" s="170"/>
      <c r="EP390" s="170"/>
      <c r="EQ390" s="170"/>
      <c r="ER390" s="185"/>
      <c r="ES390" s="185"/>
      <c r="ET390" s="171"/>
    </row>
    <row r="391" spans="1:150" s="173" customFormat="1" x14ac:dyDescent="0.25">
      <c r="A391" s="169"/>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c r="BR391" s="170"/>
      <c r="BS391" s="170"/>
      <c r="BT391" s="170"/>
      <c r="BU391" s="170"/>
      <c r="BV391" s="170"/>
      <c r="BW391" s="170"/>
      <c r="BX391" s="170"/>
      <c r="BY391" s="170"/>
      <c r="BZ391" s="170"/>
      <c r="CA391" s="170"/>
      <c r="CB391" s="170"/>
      <c r="CC391" s="170"/>
      <c r="CD391" s="170"/>
      <c r="CE391" s="170"/>
      <c r="CF391" s="170"/>
      <c r="CG391" s="170"/>
      <c r="CH391" s="170"/>
      <c r="CI391" s="170"/>
      <c r="CJ391" s="170"/>
      <c r="CK391" s="170"/>
      <c r="CL391" s="170"/>
      <c r="CM391" s="170"/>
      <c r="CN391" s="170"/>
      <c r="CO391" s="170"/>
      <c r="CP391" s="170"/>
      <c r="CQ391" s="170"/>
      <c r="CR391" s="170"/>
      <c r="CS391" s="170"/>
      <c r="CT391" s="170"/>
      <c r="CU391" s="170"/>
      <c r="CV391" s="170"/>
      <c r="CW391" s="170"/>
      <c r="CX391" s="170"/>
      <c r="CY391" s="170"/>
      <c r="CZ391" s="170"/>
      <c r="DA391" s="170"/>
      <c r="DB391" s="170"/>
      <c r="DC391" s="170"/>
      <c r="DD391" s="170"/>
      <c r="DE391" s="170"/>
      <c r="DF391" s="170"/>
      <c r="DG391" s="170"/>
      <c r="DH391" s="170"/>
      <c r="DI391" s="170"/>
      <c r="DJ391" s="170"/>
      <c r="DK391" s="170"/>
      <c r="DL391" s="170"/>
      <c r="DM391" s="170"/>
      <c r="DN391" s="170"/>
      <c r="DO391" s="170"/>
      <c r="DP391" s="170"/>
      <c r="DQ391" s="170"/>
      <c r="DR391" s="170"/>
      <c r="DS391" s="170"/>
      <c r="DT391" s="170"/>
      <c r="DU391" s="170"/>
      <c r="DV391" s="170"/>
      <c r="DW391" s="170"/>
      <c r="DX391" s="170"/>
      <c r="DY391" s="170"/>
      <c r="DZ391" s="170"/>
      <c r="EA391" s="170"/>
      <c r="EB391" s="170"/>
      <c r="EC391" s="170"/>
      <c r="ED391" s="170"/>
      <c r="EE391" s="170"/>
      <c r="EF391" s="170"/>
      <c r="EG391" s="170"/>
      <c r="EH391" s="170"/>
      <c r="EI391" s="170"/>
      <c r="EJ391" s="170"/>
      <c r="EK391" s="170"/>
      <c r="EL391" s="170"/>
      <c r="EM391" s="170"/>
      <c r="EN391" s="170"/>
      <c r="EO391" s="170"/>
      <c r="EP391" s="170"/>
      <c r="EQ391" s="170"/>
      <c r="ER391" s="185"/>
      <c r="ES391" s="185"/>
      <c r="ET391" s="171"/>
    </row>
    <row r="392" spans="1:150" s="173" customFormat="1" x14ac:dyDescent="0.25">
      <c r="A392" s="169"/>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c r="BR392" s="170"/>
      <c r="BS392" s="170"/>
      <c r="BT392" s="170"/>
      <c r="BU392" s="170"/>
      <c r="BV392" s="170"/>
      <c r="BW392" s="170"/>
      <c r="BX392" s="170"/>
      <c r="BY392" s="170"/>
      <c r="BZ392" s="170"/>
      <c r="CA392" s="170"/>
      <c r="CB392" s="170"/>
      <c r="CC392" s="170"/>
      <c r="CD392" s="170"/>
      <c r="CE392" s="170"/>
      <c r="CF392" s="170"/>
      <c r="CG392" s="170"/>
      <c r="CH392" s="170"/>
      <c r="CI392" s="170"/>
      <c r="CJ392" s="170"/>
      <c r="CK392" s="170"/>
      <c r="CL392" s="170"/>
      <c r="CM392" s="170"/>
      <c r="CN392" s="170"/>
      <c r="CO392" s="170"/>
      <c r="CP392" s="170"/>
      <c r="CQ392" s="170"/>
      <c r="CR392" s="170"/>
      <c r="CS392" s="170"/>
      <c r="CT392" s="170"/>
      <c r="CU392" s="170"/>
      <c r="CV392" s="170"/>
      <c r="CW392" s="170"/>
      <c r="CX392" s="170"/>
      <c r="CY392" s="170"/>
      <c r="CZ392" s="170"/>
      <c r="DA392" s="170"/>
      <c r="DB392" s="170"/>
      <c r="DC392" s="170"/>
      <c r="DD392" s="170"/>
      <c r="DE392" s="170"/>
      <c r="DF392" s="170"/>
      <c r="DG392" s="170"/>
      <c r="DH392" s="170"/>
      <c r="DI392" s="170"/>
      <c r="DJ392" s="170"/>
      <c r="DK392" s="170"/>
      <c r="DL392" s="170"/>
      <c r="DM392" s="170"/>
      <c r="DN392" s="170"/>
      <c r="DO392" s="170"/>
      <c r="DP392" s="170"/>
      <c r="DQ392" s="170"/>
      <c r="DR392" s="170"/>
      <c r="DS392" s="170"/>
      <c r="DT392" s="170"/>
      <c r="DU392" s="170"/>
      <c r="DV392" s="170"/>
      <c r="DW392" s="170"/>
      <c r="DX392" s="170"/>
      <c r="DY392" s="170"/>
      <c r="DZ392" s="170"/>
      <c r="EA392" s="170"/>
      <c r="EB392" s="170"/>
      <c r="EC392" s="170"/>
      <c r="ED392" s="170"/>
      <c r="EE392" s="170"/>
      <c r="EF392" s="170"/>
      <c r="EG392" s="170"/>
      <c r="EH392" s="170"/>
      <c r="EI392" s="170"/>
      <c r="EJ392" s="170"/>
      <c r="EK392" s="170"/>
      <c r="EL392" s="170"/>
      <c r="EM392" s="170"/>
      <c r="EN392" s="170"/>
      <c r="EO392" s="170"/>
      <c r="EP392" s="170"/>
      <c r="EQ392" s="170"/>
      <c r="ER392" s="185"/>
      <c r="ES392" s="185"/>
      <c r="ET392" s="171"/>
    </row>
    <row r="393" spans="1:150" s="173" customFormat="1" x14ac:dyDescent="0.25">
      <c r="A393" s="169"/>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c r="BR393" s="170"/>
      <c r="BS393" s="170"/>
      <c r="BT393" s="170"/>
      <c r="BU393" s="170"/>
      <c r="BV393" s="170"/>
      <c r="BW393" s="170"/>
      <c r="BX393" s="170"/>
      <c r="BY393" s="170"/>
      <c r="BZ393" s="170"/>
      <c r="CA393" s="170"/>
      <c r="CB393" s="170"/>
      <c r="CC393" s="170"/>
      <c r="CD393" s="170"/>
      <c r="CE393" s="170"/>
      <c r="CF393" s="170"/>
      <c r="CG393" s="170"/>
      <c r="CH393" s="170"/>
      <c r="CI393" s="170"/>
      <c r="CJ393" s="170"/>
      <c r="CK393" s="170"/>
      <c r="CL393" s="170"/>
      <c r="CM393" s="170"/>
      <c r="CN393" s="170"/>
      <c r="CO393" s="170"/>
      <c r="CP393" s="170"/>
      <c r="CQ393" s="170"/>
      <c r="CR393" s="170"/>
      <c r="CS393" s="170"/>
      <c r="CT393" s="170"/>
      <c r="CU393" s="170"/>
      <c r="CV393" s="170"/>
      <c r="CW393" s="170"/>
      <c r="CX393" s="170"/>
      <c r="CY393" s="170"/>
      <c r="CZ393" s="170"/>
      <c r="DA393" s="170"/>
      <c r="DB393" s="170"/>
      <c r="DC393" s="170"/>
      <c r="DD393" s="170"/>
      <c r="DE393" s="170"/>
      <c r="DF393" s="170"/>
      <c r="DG393" s="170"/>
      <c r="DH393" s="170"/>
      <c r="DI393" s="170"/>
      <c r="DJ393" s="170"/>
      <c r="DK393" s="170"/>
      <c r="DL393" s="170"/>
      <c r="DM393" s="170"/>
      <c r="DN393" s="170"/>
      <c r="DO393" s="170"/>
      <c r="DP393" s="170"/>
      <c r="DQ393" s="170"/>
      <c r="DR393" s="170"/>
      <c r="DS393" s="170"/>
      <c r="DT393" s="170"/>
      <c r="DU393" s="170"/>
      <c r="DV393" s="170"/>
      <c r="DW393" s="170"/>
      <c r="DX393" s="170"/>
      <c r="DY393" s="170"/>
      <c r="DZ393" s="170"/>
      <c r="EA393" s="170"/>
      <c r="EB393" s="170"/>
      <c r="EC393" s="170"/>
      <c r="ED393" s="170"/>
      <c r="EE393" s="170"/>
      <c r="EF393" s="170"/>
      <c r="EG393" s="170"/>
      <c r="EH393" s="170"/>
      <c r="EI393" s="170"/>
      <c r="EJ393" s="170"/>
      <c r="EK393" s="170"/>
      <c r="EL393" s="170"/>
      <c r="EM393" s="170"/>
      <c r="EN393" s="170"/>
      <c r="EO393" s="170"/>
      <c r="EP393" s="170"/>
      <c r="EQ393" s="170"/>
      <c r="ER393" s="185"/>
      <c r="ES393" s="185"/>
      <c r="ET393" s="171"/>
    </row>
    <row r="394" spans="1:150" s="173" customFormat="1" x14ac:dyDescent="0.25">
      <c r="A394" s="169"/>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c r="BR394" s="170"/>
      <c r="BS394" s="170"/>
      <c r="BT394" s="170"/>
      <c r="BU394" s="170"/>
      <c r="BV394" s="170"/>
      <c r="BW394" s="170"/>
      <c r="BX394" s="170"/>
      <c r="BY394" s="170"/>
      <c r="BZ394" s="170"/>
      <c r="CA394" s="170"/>
      <c r="CB394" s="170"/>
      <c r="CC394" s="170"/>
      <c r="CD394" s="170"/>
      <c r="CE394" s="170"/>
      <c r="CF394" s="170"/>
      <c r="CG394" s="170"/>
      <c r="CH394" s="170"/>
      <c r="CI394" s="170"/>
      <c r="CJ394" s="170"/>
      <c r="CK394" s="170"/>
      <c r="CL394" s="170"/>
      <c r="CM394" s="170"/>
      <c r="CN394" s="170"/>
      <c r="CO394" s="170"/>
      <c r="CP394" s="170"/>
      <c r="CQ394" s="170"/>
      <c r="CR394" s="170"/>
      <c r="CS394" s="170"/>
      <c r="CT394" s="170"/>
      <c r="CU394" s="170"/>
      <c r="CV394" s="170"/>
      <c r="CW394" s="170"/>
      <c r="CX394" s="170"/>
      <c r="CY394" s="170"/>
      <c r="CZ394" s="170"/>
      <c r="DA394" s="170"/>
      <c r="DB394" s="170"/>
      <c r="DC394" s="170"/>
      <c r="DD394" s="170"/>
      <c r="DE394" s="170"/>
      <c r="DF394" s="170"/>
      <c r="DG394" s="170"/>
      <c r="DH394" s="170"/>
      <c r="DI394" s="170"/>
      <c r="DJ394" s="170"/>
      <c r="DK394" s="170"/>
      <c r="DL394" s="170"/>
      <c r="DM394" s="170"/>
      <c r="DN394" s="170"/>
      <c r="DO394" s="170"/>
      <c r="DP394" s="170"/>
      <c r="DQ394" s="170"/>
      <c r="DR394" s="170"/>
      <c r="DS394" s="170"/>
      <c r="DT394" s="170"/>
      <c r="DU394" s="170"/>
      <c r="DV394" s="170"/>
      <c r="DW394" s="170"/>
      <c r="DX394" s="170"/>
      <c r="DY394" s="170"/>
      <c r="DZ394" s="170"/>
      <c r="EA394" s="170"/>
      <c r="EB394" s="170"/>
      <c r="EC394" s="170"/>
      <c r="ED394" s="170"/>
      <c r="EE394" s="170"/>
      <c r="EF394" s="170"/>
      <c r="EG394" s="170"/>
      <c r="EH394" s="170"/>
      <c r="EI394" s="170"/>
      <c r="EJ394" s="170"/>
      <c r="EK394" s="170"/>
      <c r="EL394" s="170"/>
      <c r="EM394" s="170"/>
      <c r="EN394" s="170"/>
      <c r="EO394" s="170"/>
      <c r="EP394" s="170"/>
      <c r="EQ394" s="170"/>
      <c r="ER394" s="185"/>
      <c r="ES394" s="185"/>
      <c r="ET394" s="171"/>
    </row>
    <row r="395" spans="1:150" s="173" customFormat="1" x14ac:dyDescent="0.25">
      <c r="A395" s="169"/>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c r="BR395" s="170"/>
      <c r="BS395" s="170"/>
      <c r="BT395" s="170"/>
      <c r="BU395" s="170"/>
      <c r="BV395" s="170"/>
      <c r="BW395" s="170"/>
      <c r="BX395" s="170"/>
      <c r="BY395" s="170"/>
      <c r="BZ395" s="170"/>
      <c r="CA395" s="170"/>
      <c r="CB395" s="170"/>
      <c r="CC395" s="170"/>
      <c r="CD395" s="170"/>
      <c r="CE395" s="170"/>
      <c r="CF395" s="170"/>
      <c r="CG395" s="170"/>
      <c r="CH395" s="170"/>
      <c r="CI395" s="170"/>
      <c r="CJ395" s="170"/>
      <c r="CK395" s="170"/>
      <c r="CL395" s="170"/>
      <c r="CM395" s="170"/>
      <c r="CN395" s="170"/>
      <c r="CO395" s="170"/>
      <c r="CP395" s="170"/>
      <c r="CQ395" s="170"/>
      <c r="CR395" s="170"/>
      <c r="CS395" s="170"/>
      <c r="CT395" s="170"/>
      <c r="CU395" s="170"/>
      <c r="CV395" s="170"/>
      <c r="CW395" s="170"/>
      <c r="CX395" s="170"/>
      <c r="CY395" s="170"/>
      <c r="CZ395" s="170"/>
      <c r="DA395" s="170"/>
      <c r="DB395" s="170"/>
      <c r="DC395" s="170"/>
      <c r="DD395" s="170"/>
      <c r="DE395" s="170"/>
      <c r="DF395" s="170"/>
      <c r="DG395" s="170"/>
      <c r="DH395" s="170"/>
      <c r="DI395" s="170"/>
      <c r="DJ395" s="170"/>
      <c r="DK395" s="170"/>
      <c r="DL395" s="170"/>
      <c r="DM395" s="170"/>
      <c r="DN395" s="170"/>
      <c r="DO395" s="170"/>
      <c r="DP395" s="170"/>
      <c r="DQ395" s="170"/>
      <c r="DR395" s="170"/>
      <c r="DS395" s="170"/>
      <c r="DT395" s="170"/>
      <c r="DU395" s="170"/>
      <c r="DV395" s="170"/>
      <c r="DW395" s="170"/>
      <c r="DX395" s="170"/>
      <c r="DY395" s="170"/>
      <c r="DZ395" s="170"/>
      <c r="EA395" s="170"/>
      <c r="EB395" s="170"/>
      <c r="EC395" s="170"/>
      <c r="ED395" s="170"/>
      <c r="EE395" s="170"/>
      <c r="EF395" s="170"/>
      <c r="EG395" s="170"/>
      <c r="EH395" s="170"/>
      <c r="EI395" s="170"/>
      <c r="EJ395" s="170"/>
      <c r="EK395" s="170"/>
      <c r="EL395" s="170"/>
      <c r="EM395" s="170"/>
      <c r="EN395" s="170"/>
      <c r="EO395" s="170"/>
      <c r="EP395" s="170"/>
      <c r="EQ395" s="170"/>
      <c r="ER395" s="185"/>
      <c r="ES395" s="185"/>
      <c r="ET395" s="171"/>
    </row>
    <row r="396" spans="1:150" s="173" customFormat="1" x14ac:dyDescent="0.25">
      <c r="A396" s="169"/>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c r="BR396" s="170"/>
      <c r="BS396" s="170"/>
      <c r="BT396" s="170"/>
      <c r="BU396" s="170"/>
      <c r="BV396" s="170"/>
      <c r="BW396" s="170"/>
      <c r="BX396" s="170"/>
      <c r="BY396" s="170"/>
      <c r="BZ396" s="170"/>
      <c r="CA396" s="170"/>
      <c r="CB396" s="170"/>
      <c r="CC396" s="170"/>
      <c r="CD396" s="170"/>
      <c r="CE396" s="170"/>
      <c r="CF396" s="170"/>
      <c r="CG396" s="170"/>
      <c r="CH396" s="170"/>
      <c r="CI396" s="170"/>
      <c r="CJ396" s="170"/>
      <c r="CK396" s="170"/>
      <c r="CL396" s="170"/>
      <c r="CM396" s="170"/>
      <c r="CN396" s="170"/>
      <c r="CO396" s="170"/>
      <c r="CP396" s="170"/>
      <c r="CQ396" s="170"/>
      <c r="CR396" s="170"/>
      <c r="CS396" s="170"/>
      <c r="CT396" s="170"/>
      <c r="CU396" s="170"/>
      <c r="CV396" s="170"/>
      <c r="CW396" s="170"/>
      <c r="CX396" s="170"/>
      <c r="CY396" s="170"/>
      <c r="CZ396" s="170"/>
      <c r="DA396" s="170"/>
      <c r="DB396" s="170"/>
      <c r="DC396" s="170"/>
      <c r="DD396" s="170"/>
      <c r="DE396" s="170"/>
      <c r="DF396" s="170"/>
      <c r="DG396" s="170"/>
      <c r="DH396" s="170"/>
      <c r="DI396" s="170"/>
      <c r="DJ396" s="170"/>
      <c r="DK396" s="170"/>
      <c r="DL396" s="170"/>
      <c r="DM396" s="170"/>
      <c r="DN396" s="170"/>
      <c r="DO396" s="170"/>
      <c r="DP396" s="170"/>
      <c r="DQ396" s="170"/>
      <c r="DR396" s="170"/>
      <c r="DS396" s="170"/>
      <c r="DT396" s="170"/>
      <c r="DU396" s="170"/>
      <c r="DV396" s="170"/>
      <c r="DW396" s="170"/>
      <c r="DX396" s="170"/>
      <c r="DY396" s="170"/>
      <c r="DZ396" s="170"/>
      <c r="EA396" s="170"/>
      <c r="EB396" s="170"/>
      <c r="EC396" s="170"/>
      <c r="ED396" s="170"/>
      <c r="EE396" s="170"/>
      <c r="EF396" s="170"/>
      <c r="EG396" s="170"/>
      <c r="EH396" s="170"/>
      <c r="EI396" s="170"/>
      <c r="EJ396" s="170"/>
      <c r="EK396" s="170"/>
      <c r="EL396" s="170"/>
      <c r="EM396" s="170"/>
      <c r="EN396" s="170"/>
      <c r="EO396" s="170"/>
      <c r="EP396" s="170"/>
      <c r="EQ396" s="170"/>
      <c r="ER396" s="185"/>
      <c r="ES396" s="185"/>
      <c r="ET396" s="171"/>
    </row>
    <row r="397" spans="1:150" s="173" customFormat="1" x14ac:dyDescent="0.25">
      <c r="A397" s="169"/>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C397" s="170"/>
      <c r="CD397" s="170"/>
      <c r="CE397" s="170"/>
      <c r="CF397" s="170"/>
      <c r="CG397" s="170"/>
      <c r="CH397" s="170"/>
      <c r="CI397" s="170"/>
      <c r="CJ397" s="170"/>
      <c r="CK397" s="170"/>
      <c r="CL397" s="170"/>
      <c r="CM397" s="170"/>
      <c r="CN397" s="170"/>
      <c r="CO397" s="170"/>
      <c r="CP397" s="170"/>
      <c r="CQ397" s="170"/>
      <c r="CR397" s="170"/>
      <c r="CS397" s="170"/>
      <c r="CT397" s="170"/>
      <c r="CU397" s="170"/>
      <c r="CV397" s="170"/>
      <c r="CW397" s="170"/>
      <c r="CX397" s="170"/>
      <c r="CY397" s="170"/>
      <c r="CZ397" s="170"/>
      <c r="DA397" s="170"/>
      <c r="DB397" s="170"/>
      <c r="DC397" s="170"/>
      <c r="DD397" s="170"/>
      <c r="DE397" s="170"/>
      <c r="DF397" s="170"/>
      <c r="DG397" s="170"/>
      <c r="DH397" s="170"/>
      <c r="DI397" s="170"/>
      <c r="DJ397" s="170"/>
      <c r="DK397" s="170"/>
      <c r="DL397" s="170"/>
      <c r="DM397" s="170"/>
      <c r="DN397" s="170"/>
      <c r="DO397" s="170"/>
      <c r="DP397" s="170"/>
      <c r="DQ397" s="170"/>
      <c r="DR397" s="170"/>
      <c r="DS397" s="170"/>
      <c r="DT397" s="170"/>
      <c r="DU397" s="170"/>
      <c r="DV397" s="170"/>
      <c r="DW397" s="170"/>
      <c r="DX397" s="170"/>
      <c r="DY397" s="170"/>
      <c r="DZ397" s="170"/>
      <c r="EA397" s="170"/>
      <c r="EB397" s="170"/>
      <c r="EC397" s="170"/>
      <c r="ED397" s="170"/>
      <c r="EE397" s="170"/>
      <c r="EF397" s="170"/>
      <c r="EG397" s="170"/>
      <c r="EH397" s="170"/>
      <c r="EI397" s="170"/>
      <c r="EJ397" s="170"/>
      <c r="EK397" s="170"/>
      <c r="EL397" s="170"/>
      <c r="EM397" s="170"/>
      <c r="EN397" s="170"/>
      <c r="EO397" s="170"/>
      <c r="EP397" s="170"/>
      <c r="EQ397" s="170"/>
      <c r="ER397" s="185"/>
      <c r="ES397" s="185"/>
      <c r="ET397" s="171"/>
    </row>
    <row r="398" spans="1:150" s="173" customFormat="1" x14ac:dyDescent="0.25">
      <c r="A398" s="169"/>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c r="BR398" s="170"/>
      <c r="BS398" s="170"/>
      <c r="BT398" s="170"/>
      <c r="BU398" s="170"/>
      <c r="BV398" s="170"/>
      <c r="BW398" s="170"/>
      <c r="BX398" s="170"/>
      <c r="BY398" s="170"/>
      <c r="BZ398" s="170"/>
      <c r="CA398" s="170"/>
      <c r="CB398" s="170"/>
      <c r="CC398" s="170"/>
      <c r="CD398" s="170"/>
      <c r="CE398" s="170"/>
      <c r="CF398" s="170"/>
      <c r="CG398" s="170"/>
      <c r="CH398" s="170"/>
      <c r="CI398" s="170"/>
      <c r="CJ398" s="170"/>
      <c r="CK398" s="170"/>
      <c r="CL398" s="170"/>
      <c r="CM398" s="170"/>
      <c r="CN398" s="170"/>
      <c r="CO398" s="170"/>
      <c r="CP398" s="170"/>
      <c r="CQ398" s="170"/>
      <c r="CR398" s="170"/>
      <c r="CS398" s="170"/>
      <c r="CT398" s="170"/>
      <c r="CU398" s="170"/>
      <c r="CV398" s="170"/>
      <c r="CW398" s="170"/>
      <c r="CX398" s="170"/>
      <c r="CY398" s="170"/>
      <c r="CZ398" s="170"/>
      <c r="DA398" s="170"/>
      <c r="DB398" s="170"/>
      <c r="DC398" s="170"/>
      <c r="DD398" s="170"/>
      <c r="DE398" s="170"/>
      <c r="DF398" s="170"/>
      <c r="DG398" s="170"/>
      <c r="DH398" s="170"/>
      <c r="DI398" s="170"/>
      <c r="DJ398" s="170"/>
      <c r="DK398" s="170"/>
      <c r="DL398" s="170"/>
      <c r="DM398" s="170"/>
      <c r="DN398" s="170"/>
      <c r="DO398" s="170"/>
      <c r="DP398" s="170"/>
      <c r="DQ398" s="170"/>
      <c r="DR398" s="170"/>
      <c r="DS398" s="170"/>
      <c r="DT398" s="170"/>
      <c r="DU398" s="170"/>
      <c r="DV398" s="170"/>
      <c r="DW398" s="170"/>
      <c r="DX398" s="170"/>
      <c r="DY398" s="170"/>
      <c r="DZ398" s="170"/>
      <c r="EA398" s="170"/>
      <c r="EB398" s="170"/>
      <c r="EC398" s="170"/>
      <c r="ED398" s="170"/>
      <c r="EE398" s="170"/>
      <c r="EF398" s="170"/>
      <c r="EG398" s="170"/>
      <c r="EH398" s="170"/>
      <c r="EI398" s="170"/>
      <c r="EJ398" s="170"/>
      <c r="EK398" s="170"/>
      <c r="EL398" s="170"/>
      <c r="EM398" s="170"/>
      <c r="EN398" s="170"/>
      <c r="EO398" s="170"/>
      <c r="EP398" s="170"/>
      <c r="EQ398" s="170"/>
      <c r="ER398" s="185"/>
      <c r="ES398" s="185"/>
      <c r="ET398" s="171"/>
    </row>
    <row r="399" spans="1:150" s="173" customFormat="1" x14ac:dyDescent="0.25">
      <c r="A399" s="169"/>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c r="BR399" s="170"/>
      <c r="BS399" s="170"/>
      <c r="BT399" s="170"/>
      <c r="BU399" s="170"/>
      <c r="BV399" s="170"/>
      <c r="BW399" s="170"/>
      <c r="BX399" s="170"/>
      <c r="BY399" s="170"/>
      <c r="BZ399" s="170"/>
      <c r="CA399" s="170"/>
      <c r="CB399" s="170"/>
      <c r="CC399" s="170"/>
      <c r="CD399" s="170"/>
      <c r="CE399" s="170"/>
      <c r="CF399" s="170"/>
      <c r="CG399" s="170"/>
      <c r="CH399" s="170"/>
      <c r="CI399" s="170"/>
      <c r="CJ399" s="170"/>
      <c r="CK399" s="170"/>
      <c r="CL399" s="170"/>
      <c r="CM399" s="170"/>
      <c r="CN399" s="170"/>
      <c r="CO399" s="170"/>
      <c r="CP399" s="170"/>
      <c r="CQ399" s="170"/>
      <c r="CR399" s="170"/>
      <c r="CS399" s="170"/>
      <c r="CT399" s="170"/>
      <c r="CU399" s="170"/>
      <c r="CV399" s="170"/>
      <c r="CW399" s="170"/>
      <c r="CX399" s="170"/>
      <c r="CY399" s="170"/>
      <c r="CZ399" s="170"/>
      <c r="DA399" s="170"/>
      <c r="DB399" s="170"/>
      <c r="DC399" s="170"/>
      <c r="DD399" s="170"/>
      <c r="DE399" s="170"/>
      <c r="DF399" s="170"/>
      <c r="DG399" s="170"/>
      <c r="DH399" s="170"/>
      <c r="DI399" s="170"/>
      <c r="DJ399" s="170"/>
      <c r="DK399" s="170"/>
      <c r="DL399" s="170"/>
      <c r="DM399" s="170"/>
      <c r="DN399" s="170"/>
      <c r="DO399" s="170"/>
      <c r="DP399" s="170"/>
      <c r="DQ399" s="170"/>
      <c r="DR399" s="170"/>
      <c r="DS399" s="170"/>
      <c r="DT399" s="170"/>
      <c r="DU399" s="170"/>
      <c r="DV399" s="170"/>
      <c r="DW399" s="170"/>
      <c r="DX399" s="170"/>
      <c r="DY399" s="170"/>
      <c r="DZ399" s="170"/>
      <c r="EA399" s="170"/>
      <c r="EB399" s="170"/>
      <c r="EC399" s="170"/>
      <c r="ED399" s="170"/>
      <c r="EE399" s="170"/>
      <c r="EF399" s="170"/>
      <c r="EG399" s="170"/>
      <c r="EH399" s="170"/>
      <c r="EI399" s="170"/>
      <c r="EJ399" s="170"/>
      <c r="EK399" s="170"/>
      <c r="EL399" s="170"/>
      <c r="EM399" s="170"/>
      <c r="EN399" s="170"/>
      <c r="EO399" s="170"/>
      <c r="EP399" s="170"/>
      <c r="EQ399" s="170"/>
      <c r="ER399" s="185"/>
      <c r="ES399" s="185"/>
      <c r="ET399" s="171"/>
    </row>
    <row r="400" spans="1:150" s="173" customFormat="1" x14ac:dyDescent="0.25">
      <c r="A400" s="169"/>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c r="BR400" s="170"/>
      <c r="BS400" s="170"/>
      <c r="BT400" s="170"/>
      <c r="BU400" s="170"/>
      <c r="BV400" s="170"/>
      <c r="BW400" s="170"/>
      <c r="BX400" s="170"/>
      <c r="BY400" s="170"/>
      <c r="BZ400" s="170"/>
      <c r="CA400" s="170"/>
      <c r="CB400" s="170"/>
      <c r="CC400" s="170"/>
      <c r="CD400" s="170"/>
      <c r="CE400" s="170"/>
      <c r="CF400" s="170"/>
      <c r="CG400" s="170"/>
      <c r="CH400" s="170"/>
      <c r="CI400" s="170"/>
      <c r="CJ400" s="170"/>
      <c r="CK400" s="170"/>
      <c r="CL400" s="170"/>
      <c r="CM400" s="170"/>
      <c r="CN400" s="170"/>
      <c r="CO400" s="170"/>
      <c r="CP400" s="170"/>
      <c r="CQ400" s="170"/>
      <c r="CR400" s="170"/>
      <c r="CS400" s="170"/>
      <c r="CT400" s="170"/>
      <c r="CU400" s="170"/>
      <c r="CV400" s="170"/>
      <c r="CW400" s="170"/>
      <c r="CX400" s="170"/>
      <c r="CY400" s="170"/>
      <c r="CZ400" s="170"/>
      <c r="DA400" s="170"/>
      <c r="DB400" s="170"/>
      <c r="DC400" s="170"/>
      <c r="DD400" s="170"/>
      <c r="DE400" s="170"/>
      <c r="DF400" s="170"/>
      <c r="DG400" s="170"/>
      <c r="DH400" s="170"/>
      <c r="DI400" s="170"/>
      <c r="DJ400" s="170"/>
      <c r="DK400" s="170"/>
      <c r="DL400" s="170"/>
      <c r="DM400" s="170"/>
      <c r="DN400" s="170"/>
      <c r="DO400" s="170"/>
      <c r="DP400" s="170"/>
      <c r="DQ400" s="170"/>
      <c r="DR400" s="170"/>
      <c r="DS400" s="170"/>
      <c r="DT400" s="170"/>
      <c r="DU400" s="170"/>
      <c r="DV400" s="170"/>
      <c r="DW400" s="170"/>
      <c r="DX400" s="170"/>
      <c r="DY400" s="170"/>
      <c r="DZ400" s="170"/>
      <c r="EA400" s="170"/>
      <c r="EB400" s="170"/>
      <c r="EC400" s="170"/>
      <c r="ED400" s="170"/>
      <c r="EE400" s="170"/>
      <c r="EF400" s="170"/>
      <c r="EG400" s="170"/>
      <c r="EH400" s="170"/>
      <c r="EI400" s="170"/>
      <c r="EJ400" s="170"/>
      <c r="EK400" s="170"/>
      <c r="EL400" s="170"/>
      <c r="EM400" s="170"/>
      <c r="EN400" s="170"/>
      <c r="EO400" s="170"/>
      <c r="EP400" s="170"/>
      <c r="EQ400" s="170"/>
      <c r="ER400" s="185"/>
      <c r="ES400" s="185"/>
      <c r="ET400" s="171"/>
    </row>
    <row r="401" spans="1:150" s="173" customFormat="1" x14ac:dyDescent="0.25">
      <c r="A401" s="169"/>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c r="BR401" s="170"/>
      <c r="BS401" s="170"/>
      <c r="BT401" s="170"/>
      <c r="BU401" s="170"/>
      <c r="BV401" s="170"/>
      <c r="BW401" s="170"/>
      <c r="BX401" s="170"/>
      <c r="BY401" s="170"/>
      <c r="BZ401" s="170"/>
      <c r="CA401" s="170"/>
      <c r="CB401" s="170"/>
      <c r="CC401" s="170"/>
      <c r="CD401" s="170"/>
      <c r="CE401" s="170"/>
      <c r="CF401" s="170"/>
      <c r="CG401" s="170"/>
      <c r="CH401" s="170"/>
      <c r="CI401" s="170"/>
      <c r="CJ401" s="170"/>
      <c r="CK401" s="170"/>
      <c r="CL401" s="170"/>
      <c r="CM401" s="170"/>
      <c r="CN401" s="170"/>
      <c r="CO401" s="170"/>
      <c r="CP401" s="170"/>
      <c r="CQ401" s="170"/>
      <c r="CR401" s="170"/>
      <c r="CS401" s="170"/>
      <c r="CT401" s="170"/>
      <c r="CU401" s="170"/>
      <c r="CV401" s="170"/>
      <c r="CW401" s="170"/>
      <c r="CX401" s="170"/>
      <c r="CY401" s="170"/>
      <c r="CZ401" s="170"/>
      <c r="DA401" s="170"/>
      <c r="DB401" s="170"/>
      <c r="DC401" s="170"/>
      <c r="DD401" s="170"/>
      <c r="DE401" s="170"/>
      <c r="DF401" s="170"/>
      <c r="DG401" s="170"/>
      <c r="DH401" s="170"/>
      <c r="DI401" s="170"/>
      <c r="DJ401" s="170"/>
      <c r="DK401" s="170"/>
      <c r="DL401" s="170"/>
      <c r="DM401" s="170"/>
      <c r="DN401" s="170"/>
      <c r="DO401" s="170"/>
      <c r="DP401" s="170"/>
      <c r="DQ401" s="170"/>
      <c r="DR401" s="170"/>
      <c r="DS401" s="170"/>
      <c r="DT401" s="170"/>
      <c r="DU401" s="170"/>
      <c r="DV401" s="170"/>
      <c r="DW401" s="170"/>
      <c r="DX401" s="170"/>
      <c r="DY401" s="170"/>
      <c r="DZ401" s="170"/>
      <c r="EA401" s="170"/>
      <c r="EB401" s="170"/>
      <c r="EC401" s="170"/>
      <c r="ED401" s="170"/>
      <c r="EE401" s="170"/>
      <c r="EF401" s="170"/>
      <c r="EG401" s="170"/>
      <c r="EH401" s="170"/>
      <c r="EI401" s="170"/>
      <c r="EJ401" s="170"/>
      <c r="EK401" s="170"/>
      <c r="EL401" s="170"/>
      <c r="EM401" s="170"/>
      <c r="EN401" s="170"/>
      <c r="EO401" s="170"/>
      <c r="EP401" s="170"/>
      <c r="EQ401" s="170"/>
      <c r="ER401" s="185"/>
      <c r="ES401" s="185"/>
      <c r="ET401" s="171"/>
    </row>
    <row r="402" spans="1:150" s="173" customFormat="1" x14ac:dyDescent="0.25">
      <c r="A402" s="169"/>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c r="BR402" s="170"/>
      <c r="BS402" s="170"/>
      <c r="BT402" s="170"/>
      <c r="BU402" s="170"/>
      <c r="BV402" s="170"/>
      <c r="BW402" s="170"/>
      <c r="BX402" s="170"/>
      <c r="BY402" s="170"/>
      <c r="BZ402" s="170"/>
      <c r="CA402" s="170"/>
      <c r="CB402" s="170"/>
      <c r="CC402" s="170"/>
      <c r="CD402" s="170"/>
      <c r="CE402" s="170"/>
      <c r="CF402" s="170"/>
      <c r="CG402" s="170"/>
      <c r="CH402" s="170"/>
      <c r="CI402" s="170"/>
      <c r="CJ402" s="170"/>
      <c r="CK402" s="170"/>
      <c r="CL402" s="170"/>
      <c r="CM402" s="170"/>
      <c r="CN402" s="170"/>
      <c r="CO402" s="170"/>
      <c r="CP402" s="170"/>
      <c r="CQ402" s="170"/>
      <c r="CR402" s="170"/>
      <c r="CS402" s="170"/>
      <c r="CT402" s="170"/>
      <c r="CU402" s="170"/>
      <c r="CV402" s="170"/>
      <c r="CW402" s="170"/>
      <c r="CX402" s="170"/>
      <c r="CY402" s="170"/>
      <c r="CZ402" s="170"/>
      <c r="DA402" s="170"/>
      <c r="DB402" s="170"/>
      <c r="DC402" s="170"/>
      <c r="DD402" s="170"/>
      <c r="DE402" s="170"/>
      <c r="DF402" s="170"/>
      <c r="DG402" s="170"/>
      <c r="DH402" s="170"/>
      <c r="DI402" s="170"/>
      <c r="DJ402" s="170"/>
      <c r="DK402" s="170"/>
      <c r="DL402" s="170"/>
      <c r="DM402" s="170"/>
      <c r="DN402" s="170"/>
      <c r="DO402" s="170"/>
      <c r="DP402" s="170"/>
      <c r="DQ402" s="170"/>
      <c r="DR402" s="170"/>
      <c r="DS402" s="170"/>
      <c r="DT402" s="170"/>
      <c r="DU402" s="170"/>
      <c r="DV402" s="170"/>
      <c r="DW402" s="170"/>
      <c r="DX402" s="170"/>
      <c r="DY402" s="170"/>
      <c r="DZ402" s="170"/>
      <c r="EA402" s="170"/>
      <c r="EB402" s="170"/>
      <c r="EC402" s="170"/>
      <c r="ED402" s="170"/>
      <c r="EE402" s="170"/>
      <c r="EF402" s="170"/>
      <c r="EG402" s="170"/>
      <c r="EH402" s="170"/>
      <c r="EI402" s="170"/>
      <c r="EJ402" s="170"/>
      <c r="EK402" s="170"/>
      <c r="EL402" s="170"/>
      <c r="EM402" s="170"/>
      <c r="EN402" s="170"/>
      <c r="EO402" s="170"/>
      <c r="EP402" s="170"/>
      <c r="EQ402" s="170"/>
      <c r="ER402" s="185"/>
      <c r="ES402" s="185"/>
      <c r="ET402" s="171"/>
    </row>
    <row r="403" spans="1:150" s="173" customFormat="1" x14ac:dyDescent="0.25">
      <c r="A403" s="169"/>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c r="BR403" s="170"/>
      <c r="BS403" s="170"/>
      <c r="BT403" s="170"/>
      <c r="BU403" s="170"/>
      <c r="BV403" s="170"/>
      <c r="BW403" s="170"/>
      <c r="BX403" s="170"/>
      <c r="BY403" s="170"/>
      <c r="BZ403" s="170"/>
      <c r="CA403" s="170"/>
      <c r="CB403" s="170"/>
      <c r="CC403" s="170"/>
      <c r="CD403" s="170"/>
      <c r="CE403" s="170"/>
      <c r="CF403" s="170"/>
      <c r="CG403" s="170"/>
      <c r="CH403" s="170"/>
      <c r="CI403" s="170"/>
      <c r="CJ403" s="170"/>
      <c r="CK403" s="170"/>
      <c r="CL403" s="170"/>
      <c r="CM403" s="170"/>
      <c r="CN403" s="170"/>
      <c r="CO403" s="170"/>
      <c r="CP403" s="170"/>
      <c r="CQ403" s="170"/>
      <c r="CR403" s="170"/>
      <c r="CS403" s="170"/>
      <c r="CT403" s="170"/>
      <c r="CU403" s="170"/>
      <c r="CV403" s="170"/>
      <c r="CW403" s="170"/>
      <c r="CX403" s="170"/>
      <c r="CY403" s="170"/>
      <c r="CZ403" s="170"/>
      <c r="DA403" s="170"/>
      <c r="DB403" s="170"/>
      <c r="DC403" s="170"/>
      <c r="DD403" s="170"/>
      <c r="DE403" s="170"/>
      <c r="DF403" s="170"/>
      <c r="DG403" s="170"/>
      <c r="DH403" s="170"/>
      <c r="DI403" s="170"/>
      <c r="DJ403" s="170"/>
      <c r="DK403" s="170"/>
      <c r="DL403" s="170"/>
      <c r="DM403" s="170"/>
      <c r="DN403" s="170"/>
      <c r="DO403" s="170"/>
      <c r="DP403" s="170"/>
      <c r="DQ403" s="170"/>
      <c r="DR403" s="170"/>
      <c r="DS403" s="170"/>
      <c r="DT403" s="170"/>
      <c r="DU403" s="170"/>
      <c r="DV403" s="170"/>
      <c r="DW403" s="170"/>
      <c r="DX403" s="170"/>
      <c r="DY403" s="170"/>
      <c r="DZ403" s="170"/>
      <c r="EA403" s="170"/>
      <c r="EB403" s="170"/>
      <c r="EC403" s="170"/>
      <c r="ED403" s="170"/>
      <c r="EE403" s="170"/>
      <c r="EF403" s="170"/>
      <c r="EG403" s="170"/>
      <c r="EH403" s="170"/>
      <c r="EI403" s="170"/>
      <c r="EJ403" s="170"/>
      <c r="EK403" s="170"/>
      <c r="EL403" s="170"/>
      <c r="EM403" s="170"/>
      <c r="EN403" s="170"/>
      <c r="EO403" s="170"/>
      <c r="EP403" s="170"/>
      <c r="EQ403" s="170"/>
      <c r="ER403" s="185"/>
      <c r="ES403" s="185"/>
      <c r="ET403" s="171"/>
    </row>
    <row r="404" spans="1:150" s="173" customFormat="1" x14ac:dyDescent="0.25">
      <c r="A404" s="169"/>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c r="BR404" s="170"/>
      <c r="BS404" s="170"/>
      <c r="BT404" s="170"/>
      <c r="BU404" s="170"/>
      <c r="BV404" s="170"/>
      <c r="BW404" s="170"/>
      <c r="BX404" s="170"/>
      <c r="BY404" s="170"/>
      <c r="BZ404" s="170"/>
      <c r="CA404" s="170"/>
      <c r="CB404" s="170"/>
      <c r="CC404" s="170"/>
      <c r="CD404" s="170"/>
      <c r="CE404" s="170"/>
      <c r="CF404" s="170"/>
      <c r="CG404" s="170"/>
      <c r="CH404" s="170"/>
      <c r="CI404" s="170"/>
      <c r="CJ404" s="170"/>
      <c r="CK404" s="170"/>
      <c r="CL404" s="170"/>
      <c r="CM404" s="170"/>
      <c r="CN404" s="170"/>
      <c r="CO404" s="170"/>
      <c r="CP404" s="170"/>
      <c r="CQ404" s="170"/>
      <c r="CR404" s="170"/>
      <c r="CS404" s="170"/>
      <c r="CT404" s="170"/>
      <c r="CU404" s="170"/>
      <c r="CV404" s="170"/>
      <c r="CW404" s="170"/>
      <c r="CX404" s="170"/>
      <c r="CY404" s="170"/>
      <c r="CZ404" s="170"/>
      <c r="DA404" s="170"/>
      <c r="DB404" s="170"/>
      <c r="DC404" s="170"/>
      <c r="DD404" s="170"/>
      <c r="DE404" s="170"/>
      <c r="DF404" s="170"/>
      <c r="DG404" s="170"/>
      <c r="DH404" s="170"/>
      <c r="DI404" s="170"/>
      <c r="DJ404" s="170"/>
      <c r="DK404" s="170"/>
      <c r="DL404" s="170"/>
      <c r="DM404" s="170"/>
      <c r="DN404" s="170"/>
      <c r="DO404" s="170"/>
      <c r="DP404" s="170"/>
      <c r="DQ404" s="170"/>
      <c r="DR404" s="170"/>
      <c r="DS404" s="170"/>
      <c r="DT404" s="170"/>
      <c r="DU404" s="170"/>
      <c r="DV404" s="170"/>
      <c r="DW404" s="170"/>
      <c r="DX404" s="170"/>
      <c r="DY404" s="170"/>
      <c r="DZ404" s="170"/>
      <c r="EA404" s="170"/>
      <c r="EB404" s="170"/>
      <c r="EC404" s="170"/>
      <c r="ED404" s="170"/>
      <c r="EE404" s="170"/>
      <c r="EF404" s="170"/>
      <c r="EG404" s="170"/>
      <c r="EH404" s="170"/>
      <c r="EI404" s="170"/>
      <c r="EJ404" s="170"/>
      <c r="EK404" s="170"/>
      <c r="EL404" s="170"/>
      <c r="EM404" s="170"/>
      <c r="EN404" s="170"/>
      <c r="EO404" s="170"/>
      <c r="EP404" s="170"/>
      <c r="EQ404" s="170"/>
      <c r="ER404" s="185"/>
      <c r="ES404" s="185"/>
      <c r="ET404" s="171"/>
    </row>
    <row r="405" spans="1:150" s="173" customFormat="1" x14ac:dyDescent="0.25">
      <c r="A405" s="169"/>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c r="BR405" s="170"/>
      <c r="BS405" s="170"/>
      <c r="BT405" s="170"/>
      <c r="BU405" s="170"/>
      <c r="BV405" s="170"/>
      <c r="BW405" s="170"/>
      <c r="BX405" s="170"/>
      <c r="BY405" s="170"/>
      <c r="BZ405" s="170"/>
      <c r="CA405" s="170"/>
      <c r="CB405" s="170"/>
      <c r="CC405" s="170"/>
      <c r="CD405" s="170"/>
      <c r="CE405" s="170"/>
      <c r="CF405" s="170"/>
      <c r="CG405" s="170"/>
      <c r="CH405" s="170"/>
      <c r="CI405" s="170"/>
      <c r="CJ405" s="170"/>
      <c r="CK405" s="170"/>
      <c r="CL405" s="170"/>
      <c r="CM405" s="170"/>
      <c r="CN405" s="170"/>
      <c r="CO405" s="170"/>
      <c r="CP405" s="170"/>
      <c r="CQ405" s="170"/>
      <c r="CR405" s="170"/>
      <c r="CS405" s="170"/>
      <c r="CT405" s="170"/>
      <c r="CU405" s="170"/>
      <c r="CV405" s="170"/>
      <c r="CW405" s="170"/>
      <c r="CX405" s="170"/>
      <c r="CY405" s="170"/>
      <c r="CZ405" s="170"/>
      <c r="DA405" s="170"/>
      <c r="DB405" s="170"/>
      <c r="DC405" s="170"/>
      <c r="DD405" s="170"/>
      <c r="DE405" s="170"/>
      <c r="DF405" s="170"/>
      <c r="DG405" s="170"/>
      <c r="DH405" s="170"/>
      <c r="DI405" s="170"/>
      <c r="DJ405" s="170"/>
      <c r="DK405" s="170"/>
      <c r="DL405" s="170"/>
      <c r="DM405" s="170"/>
      <c r="DN405" s="170"/>
      <c r="DO405" s="170"/>
      <c r="DP405" s="170"/>
      <c r="DQ405" s="170"/>
      <c r="DR405" s="170"/>
      <c r="DS405" s="170"/>
      <c r="DT405" s="170"/>
      <c r="DU405" s="170"/>
      <c r="DV405" s="170"/>
      <c r="DW405" s="170"/>
      <c r="DX405" s="170"/>
      <c r="DY405" s="170"/>
      <c r="DZ405" s="170"/>
      <c r="EA405" s="170"/>
      <c r="EB405" s="170"/>
      <c r="EC405" s="170"/>
      <c r="ED405" s="170"/>
      <c r="EE405" s="170"/>
      <c r="EF405" s="170"/>
      <c r="EG405" s="170"/>
      <c r="EH405" s="170"/>
      <c r="EI405" s="170"/>
      <c r="EJ405" s="170"/>
      <c r="EK405" s="170"/>
      <c r="EL405" s="170"/>
      <c r="EM405" s="170"/>
      <c r="EN405" s="170"/>
      <c r="EO405" s="170"/>
      <c r="EP405" s="170"/>
      <c r="EQ405" s="170"/>
      <c r="ER405" s="185"/>
      <c r="ES405" s="185"/>
      <c r="ET405" s="171"/>
    </row>
    <row r="406" spans="1:150" s="173" customFormat="1" x14ac:dyDescent="0.25">
      <c r="A406" s="169"/>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c r="BR406" s="170"/>
      <c r="BS406" s="170"/>
      <c r="BT406" s="170"/>
      <c r="BU406" s="170"/>
      <c r="BV406" s="170"/>
      <c r="BW406" s="170"/>
      <c r="BX406" s="170"/>
      <c r="BY406" s="170"/>
      <c r="BZ406" s="170"/>
      <c r="CA406" s="170"/>
      <c r="CB406" s="170"/>
      <c r="CC406" s="170"/>
      <c r="CD406" s="170"/>
      <c r="CE406" s="170"/>
      <c r="CF406" s="170"/>
      <c r="CG406" s="170"/>
      <c r="CH406" s="170"/>
      <c r="CI406" s="170"/>
      <c r="CJ406" s="170"/>
      <c r="CK406" s="170"/>
      <c r="CL406" s="170"/>
      <c r="CM406" s="170"/>
      <c r="CN406" s="170"/>
      <c r="CO406" s="170"/>
      <c r="CP406" s="170"/>
      <c r="CQ406" s="170"/>
      <c r="CR406" s="170"/>
      <c r="CS406" s="170"/>
      <c r="CT406" s="170"/>
      <c r="CU406" s="170"/>
      <c r="CV406" s="170"/>
      <c r="CW406" s="170"/>
      <c r="CX406" s="170"/>
      <c r="CY406" s="170"/>
      <c r="CZ406" s="170"/>
      <c r="DA406" s="170"/>
      <c r="DB406" s="170"/>
      <c r="DC406" s="170"/>
      <c r="DD406" s="170"/>
      <c r="DE406" s="170"/>
      <c r="DF406" s="170"/>
      <c r="DG406" s="170"/>
      <c r="DH406" s="170"/>
      <c r="DI406" s="170"/>
      <c r="DJ406" s="170"/>
      <c r="DK406" s="170"/>
      <c r="DL406" s="170"/>
      <c r="DM406" s="170"/>
      <c r="DN406" s="170"/>
      <c r="DO406" s="170"/>
      <c r="DP406" s="170"/>
      <c r="DQ406" s="170"/>
      <c r="DR406" s="170"/>
      <c r="DS406" s="170"/>
      <c r="DT406" s="170"/>
      <c r="DU406" s="170"/>
      <c r="DV406" s="170"/>
      <c r="DW406" s="170"/>
      <c r="DX406" s="170"/>
      <c r="DY406" s="170"/>
      <c r="DZ406" s="170"/>
      <c r="EA406" s="170"/>
      <c r="EB406" s="170"/>
      <c r="EC406" s="170"/>
      <c r="ED406" s="170"/>
      <c r="EE406" s="170"/>
      <c r="EF406" s="170"/>
      <c r="EG406" s="170"/>
      <c r="EH406" s="170"/>
      <c r="EI406" s="170"/>
      <c r="EJ406" s="170"/>
      <c r="EK406" s="170"/>
      <c r="EL406" s="170"/>
      <c r="EM406" s="170"/>
      <c r="EN406" s="170"/>
      <c r="EO406" s="170"/>
      <c r="EP406" s="170"/>
      <c r="EQ406" s="170"/>
      <c r="ER406" s="185"/>
      <c r="ES406" s="185"/>
      <c r="ET406" s="171"/>
    </row>
    <row r="407" spans="1:150" s="173" customFormat="1" x14ac:dyDescent="0.25">
      <c r="A407" s="169"/>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c r="BR407" s="170"/>
      <c r="BS407" s="170"/>
      <c r="BT407" s="170"/>
      <c r="BU407" s="170"/>
      <c r="BV407" s="170"/>
      <c r="BW407" s="170"/>
      <c r="BX407" s="170"/>
      <c r="BY407" s="170"/>
      <c r="BZ407" s="170"/>
      <c r="CA407" s="170"/>
      <c r="CB407" s="170"/>
      <c r="CC407" s="170"/>
      <c r="CD407" s="170"/>
      <c r="CE407" s="170"/>
      <c r="CF407" s="170"/>
      <c r="CG407" s="170"/>
      <c r="CH407" s="170"/>
      <c r="CI407" s="170"/>
      <c r="CJ407" s="170"/>
      <c r="CK407" s="170"/>
      <c r="CL407" s="170"/>
      <c r="CM407" s="170"/>
      <c r="CN407" s="170"/>
      <c r="CO407" s="170"/>
      <c r="CP407" s="170"/>
      <c r="CQ407" s="170"/>
      <c r="CR407" s="170"/>
      <c r="CS407" s="170"/>
      <c r="CT407" s="170"/>
      <c r="CU407" s="170"/>
      <c r="CV407" s="170"/>
      <c r="CW407" s="170"/>
      <c r="CX407" s="170"/>
      <c r="CY407" s="170"/>
      <c r="CZ407" s="170"/>
      <c r="DA407" s="170"/>
      <c r="DB407" s="170"/>
      <c r="DC407" s="170"/>
      <c r="DD407" s="170"/>
      <c r="DE407" s="170"/>
      <c r="DF407" s="170"/>
      <c r="DG407" s="170"/>
      <c r="DH407" s="170"/>
      <c r="DI407" s="170"/>
      <c r="DJ407" s="170"/>
      <c r="DK407" s="170"/>
      <c r="DL407" s="170"/>
      <c r="DM407" s="170"/>
      <c r="DN407" s="170"/>
      <c r="DO407" s="170"/>
      <c r="DP407" s="170"/>
      <c r="DQ407" s="170"/>
      <c r="DR407" s="170"/>
      <c r="DS407" s="170"/>
      <c r="DT407" s="170"/>
      <c r="DU407" s="170"/>
      <c r="DV407" s="170"/>
      <c r="DW407" s="170"/>
      <c r="DX407" s="170"/>
      <c r="DY407" s="170"/>
      <c r="DZ407" s="170"/>
      <c r="EA407" s="170"/>
      <c r="EB407" s="170"/>
      <c r="EC407" s="170"/>
      <c r="ED407" s="170"/>
      <c r="EE407" s="170"/>
      <c r="EF407" s="170"/>
      <c r="EG407" s="170"/>
      <c r="EH407" s="170"/>
      <c r="EI407" s="170"/>
      <c r="EJ407" s="170"/>
      <c r="EK407" s="170"/>
      <c r="EL407" s="170"/>
      <c r="EM407" s="170"/>
      <c r="EN407" s="170"/>
      <c r="EO407" s="170"/>
      <c r="EP407" s="170"/>
      <c r="EQ407" s="170"/>
      <c r="ER407" s="185"/>
      <c r="ES407" s="185"/>
      <c r="ET407" s="171"/>
    </row>
    <row r="408" spans="1:150" s="173" customFormat="1" x14ac:dyDescent="0.25">
      <c r="A408" s="169"/>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c r="BR408" s="170"/>
      <c r="BS408" s="170"/>
      <c r="BT408" s="170"/>
      <c r="BU408" s="170"/>
      <c r="BV408" s="170"/>
      <c r="BW408" s="170"/>
      <c r="BX408" s="170"/>
      <c r="BY408" s="170"/>
      <c r="BZ408" s="170"/>
      <c r="CA408" s="170"/>
      <c r="CB408" s="170"/>
      <c r="CC408" s="170"/>
      <c r="CD408" s="170"/>
      <c r="CE408" s="170"/>
      <c r="CF408" s="170"/>
      <c r="CG408" s="170"/>
      <c r="CH408" s="170"/>
      <c r="CI408" s="170"/>
      <c r="CJ408" s="170"/>
      <c r="CK408" s="170"/>
      <c r="CL408" s="170"/>
      <c r="CM408" s="170"/>
      <c r="CN408" s="170"/>
      <c r="CO408" s="170"/>
      <c r="CP408" s="170"/>
      <c r="CQ408" s="170"/>
      <c r="CR408" s="170"/>
      <c r="CS408" s="170"/>
      <c r="CT408" s="170"/>
      <c r="CU408" s="170"/>
      <c r="CV408" s="170"/>
      <c r="CW408" s="170"/>
      <c r="CX408" s="170"/>
      <c r="CY408" s="170"/>
      <c r="CZ408" s="170"/>
      <c r="DA408" s="170"/>
      <c r="DB408" s="170"/>
      <c r="DC408" s="170"/>
      <c r="DD408" s="170"/>
      <c r="DE408" s="170"/>
      <c r="DF408" s="170"/>
      <c r="DG408" s="170"/>
      <c r="DH408" s="170"/>
      <c r="DI408" s="170"/>
      <c r="DJ408" s="170"/>
      <c r="DK408" s="170"/>
      <c r="DL408" s="170"/>
      <c r="DM408" s="170"/>
      <c r="DN408" s="170"/>
      <c r="DO408" s="170"/>
      <c r="DP408" s="170"/>
      <c r="DQ408" s="170"/>
      <c r="DR408" s="170"/>
      <c r="DS408" s="170"/>
      <c r="DT408" s="170"/>
      <c r="DU408" s="170"/>
      <c r="DV408" s="170"/>
      <c r="DW408" s="170"/>
      <c r="DX408" s="170"/>
      <c r="DY408" s="170"/>
      <c r="DZ408" s="170"/>
      <c r="EA408" s="170"/>
      <c r="EB408" s="170"/>
      <c r="EC408" s="170"/>
      <c r="ED408" s="170"/>
      <c r="EE408" s="170"/>
      <c r="EF408" s="170"/>
      <c r="EG408" s="170"/>
      <c r="EH408" s="170"/>
      <c r="EI408" s="170"/>
      <c r="EJ408" s="170"/>
      <c r="EK408" s="170"/>
      <c r="EL408" s="170"/>
      <c r="EM408" s="170"/>
      <c r="EN408" s="170"/>
      <c r="EO408" s="170"/>
      <c r="EP408" s="170"/>
      <c r="EQ408" s="170"/>
      <c r="ER408" s="185"/>
      <c r="ES408" s="185"/>
      <c r="ET408" s="171"/>
    </row>
    <row r="409" spans="1:150" s="173" customFormat="1" x14ac:dyDescent="0.25">
      <c r="A409" s="169"/>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c r="BR409" s="170"/>
      <c r="BS409" s="170"/>
      <c r="BT409" s="170"/>
      <c r="BU409" s="170"/>
      <c r="BV409" s="170"/>
      <c r="BW409" s="170"/>
      <c r="BX409" s="170"/>
      <c r="BY409" s="170"/>
      <c r="BZ409" s="170"/>
      <c r="CA409" s="170"/>
      <c r="CB409" s="170"/>
      <c r="CC409" s="170"/>
      <c r="CD409" s="170"/>
      <c r="CE409" s="170"/>
      <c r="CF409" s="170"/>
      <c r="CG409" s="170"/>
      <c r="CH409" s="170"/>
      <c r="CI409" s="170"/>
      <c r="CJ409" s="170"/>
      <c r="CK409" s="170"/>
      <c r="CL409" s="170"/>
      <c r="CM409" s="170"/>
      <c r="CN409" s="170"/>
      <c r="CO409" s="170"/>
      <c r="CP409" s="170"/>
      <c r="CQ409" s="170"/>
      <c r="CR409" s="170"/>
      <c r="CS409" s="170"/>
      <c r="CT409" s="170"/>
      <c r="CU409" s="170"/>
      <c r="CV409" s="170"/>
      <c r="CW409" s="170"/>
      <c r="CX409" s="170"/>
      <c r="CY409" s="170"/>
      <c r="CZ409" s="170"/>
      <c r="DA409" s="170"/>
      <c r="DB409" s="170"/>
      <c r="DC409" s="170"/>
      <c r="DD409" s="170"/>
      <c r="DE409" s="170"/>
      <c r="DF409" s="170"/>
      <c r="DG409" s="170"/>
      <c r="DH409" s="170"/>
      <c r="DI409" s="170"/>
      <c r="DJ409" s="170"/>
      <c r="DK409" s="170"/>
      <c r="DL409" s="170"/>
      <c r="DM409" s="170"/>
      <c r="DN409" s="170"/>
      <c r="DO409" s="170"/>
      <c r="DP409" s="170"/>
      <c r="DQ409" s="170"/>
      <c r="DR409" s="170"/>
      <c r="DS409" s="170"/>
      <c r="DT409" s="170"/>
      <c r="DU409" s="170"/>
      <c r="DV409" s="170"/>
      <c r="DW409" s="170"/>
      <c r="DX409" s="170"/>
      <c r="DY409" s="170"/>
      <c r="DZ409" s="170"/>
      <c r="EA409" s="170"/>
      <c r="EB409" s="170"/>
      <c r="EC409" s="170"/>
      <c r="ED409" s="170"/>
      <c r="EE409" s="170"/>
      <c r="EF409" s="170"/>
      <c r="EG409" s="170"/>
      <c r="EH409" s="170"/>
      <c r="EI409" s="170"/>
      <c r="EJ409" s="170"/>
      <c r="EK409" s="170"/>
      <c r="EL409" s="170"/>
      <c r="EM409" s="170"/>
      <c r="EN409" s="170"/>
      <c r="EO409" s="170"/>
      <c r="EP409" s="170"/>
      <c r="EQ409" s="170"/>
      <c r="ER409" s="185"/>
      <c r="ES409" s="185"/>
      <c r="ET409" s="171"/>
    </row>
    <row r="410" spans="1:150" s="173" customFormat="1" x14ac:dyDescent="0.25">
      <c r="A410" s="169"/>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c r="BR410" s="170"/>
      <c r="BS410" s="170"/>
      <c r="BT410" s="170"/>
      <c r="BU410" s="170"/>
      <c r="BV410" s="170"/>
      <c r="BW410" s="170"/>
      <c r="BX410" s="170"/>
      <c r="BY410" s="170"/>
      <c r="BZ410" s="170"/>
      <c r="CA410" s="170"/>
      <c r="CB410" s="170"/>
      <c r="CC410" s="170"/>
      <c r="CD410" s="170"/>
      <c r="CE410" s="170"/>
      <c r="CF410" s="170"/>
      <c r="CG410" s="170"/>
      <c r="CH410" s="170"/>
      <c r="CI410" s="170"/>
      <c r="CJ410" s="170"/>
      <c r="CK410" s="170"/>
      <c r="CL410" s="170"/>
      <c r="CM410" s="170"/>
      <c r="CN410" s="170"/>
      <c r="CO410" s="170"/>
      <c r="CP410" s="170"/>
      <c r="CQ410" s="170"/>
      <c r="CR410" s="170"/>
      <c r="CS410" s="170"/>
      <c r="CT410" s="170"/>
      <c r="CU410" s="170"/>
      <c r="CV410" s="170"/>
      <c r="CW410" s="170"/>
      <c r="CX410" s="170"/>
      <c r="CY410" s="170"/>
      <c r="CZ410" s="170"/>
      <c r="DA410" s="170"/>
      <c r="DB410" s="170"/>
      <c r="DC410" s="170"/>
      <c r="DD410" s="170"/>
      <c r="DE410" s="170"/>
      <c r="DF410" s="170"/>
      <c r="DG410" s="170"/>
      <c r="DH410" s="170"/>
      <c r="DI410" s="170"/>
      <c r="DJ410" s="170"/>
      <c r="DK410" s="170"/>
      <c r="DL410" s="170"/>
      <c r="DM410" s="170"/>
      <c r="DN410" s="170"/>
      <c r="DO410" s="170"/>
      <c r="DP410" s="170"/>
      <c r="DQ410" s="170"/>
      <c r="DR410" s="170"/>
      <c r="DS410" s="170"/>
      <c r="DT410" s="170"/>
      <c r="DU410" s="170"/>
      <c r="DV410" s="170"/>
      <c r="DW410" s="170"/>
      <c r="DX410" s="170"/>
      <c r="DY410" s="170"/>
      <c r="DZ410" s="170"/>
      <c r="EA410" s="170"/>
      <c r="EB410" s="170"/>
      <c r="EC410" s="170"/>
      <c r="ED410" s="170"/>
      <c r="EE410" s="170"/>
      <c r="EF410" s="170"/>
      <c r="EG410" s="170"/>
      <c r="EH410" s="170"/>
      <c r="EI410" s="170"/>
      <c r="EJ410" s="170"/>
      <c r="EK410" s="170"/>
      <c r="EL410" s="170"/>
      <c r="EM410" s="170"/>
      <c r="EN410" s="170"/>
      <c r="EO410" s="170"/>
      <c r="EP410" s="170"/>
      <c r="EQ410" s="170"/>
      <c r="ER410" s="185"/>
      <c r="ES410" s="185"/>
      <c r="ET410" s="171"/>
    </row>
    <row r="411" spans="1:150" s="173" customFormat="1" x14ac:dyDescent="0.25">
      <c r="A411" s="169"/>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c r="BR411" s="170"/>
      <c r="BS411" s="170"/>
      <c r="BT411" s="170"/>
      <c r="BU411" s="170"/>
      <c r="BV411" s="170"/>
      <c r="BW411" s="170"/>
      <c r="BX411" s="170"/>
      <c r="BY411" s="170"/>
      <c r="BZ411" s="170"/>
      <c r="CA411" s="170"/>
      <c r="CB411" s="170"/>
      <c r="CC411" s="170"/>
      <c r="CD411" s="170"/>
      <c r="CE411" s="170"/>
      <c r="CF411" s="170"/>
      <c r="CG411" s="170"/>
      <c r="CH411" s="170"/>
      <c r="CI411" s="170"/>
      <c r="CJ411" s="170"/>
      <c r="CK411" s="170"/>
      <c r="CL411" s="170"/>
      <c r="CM411" s="170"/>
      <c r="CN411" s="170"/>
      <c r="CO411" s="170"/>
      <c r="CP411" s="170"/>
      <c r="CQ411" s="170"/>
      <c r="CR411" s="170"/>
      <c r="CS411" s="170"/>
      <c r="CT411" s="170"/>
      <c r="CU411" s="170"/>
      <c r="CV411" s="170"/>
      <c r="CW411" s="170"/>
      <c r="CX411" s="170"/>
      <c r="CY411" s="170"/>
      <c r="CZ411" s="170"/>
      <c r="DA411" s="170"/>
      <c r="DB411" s="170"/>
      <c r="DC411" s="170"/>
      <c r="DD411" s="170"/>
      <c r="DE411" s="170"/>
      <c r="DF411" s="170"/>
      <c r="DG411" s="170"/>
      <c r="DH411" s="170"/>
      <c r="DI411" s="170"/>
      <c r="DJ411" s="170"/>
      <c r="DK411" s="170"/>
      <c r="DL411" s="170"/>
      <c r="DM411" s="170"/>
      <c r="DN411" s="170"/>
      <c r="DO411" s="170"/>
      <c r="DP411" s="170"/>
      <c r="DQ411" s="170"/>
      <c r="DR411" s="170"/>
      <c r="DS411" s="170"/>
      <c r="DT411" s="170"/>
      <c r="DU411" s="170"/>
      <c r="DV411" s="170"/>
      <c r="DW411" s="170"/>
      <c r="DX411" s="170"/>
      <c r="DY411" s="170"/>
      <c r="DZ411" s="170"/>
      <c r="EA411" s="170"/>
      <c r="EB411" s="170"/>
      <c r="EC411" s="170"/>
      <c r="ED411" s="170"/>
      <c r="EE411" s="170"/>
      <c r="EF411" s="170"/>
      <c r="EG411" s="170"/>
      <c r="EH411" s="170"/>
      <c r="EI411" s="170"/>
      <c r="EJ411" s="170"/>
      <c r="EK411" s="170"/>
      <c r="EL411" s="170"/>
      <c r="EM411" s="170"/>
      <c r="EN411" s="170"/>
      <c r="EO411" s="170"/>
      <c r="EP411" s="170"/>
      <c r="EQ411" s="170"/>
      <c r="ER411" s="185"/>
      <c r="ES411" s="185"/>
      <c r="ET411" s="171"/>
    </row>
    <row r="412" spans="1:150" s="173" customFormat="1" x14ac:dyDescent="0.25">
      <c r="A412" s="169"/>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c r="BR412" s="170"/>
      <c r="BS412" s="170"/>
      <c r="BT412" s="170"/>
      <c r="BU412" s="170"/>
      <c r="BV412" s="170"/>
      <c r="BW412" s="170"/>
      <c r="BX412" s="170"/>
      <c r="BY412" s="170"/>
      <c r="BZ412" s="170"/>
      <c r="CA412" s="170"/>
      <c r="CB412" s="170"/>
      <c r="CC412" s="170"/>
      <c r="CD412" s="170"/>
      <c r="CE412" s="170"/>
      <c r="CF412" s="170"/>
      <c r="CG412" s="170"/>
      <c r="CH412" s="170"/>
      <c r="CI412" s="170"/>
      <c r="CJ412" s="170"/>
      <c r="CK412" s="170"/>
      <c r="CL412" s="170"/>
      <c r="CM412" s="170"/>
      <c r="CN412" s="170"/>
      <c r="CO412" s="170"/>
      <c r="CP412" s="170"/>
      <c r="CQ412" s="170"/>
      <c r="CR412" s="170"/>
      <c r="CS412" s="170"/>
      <c r="CT412" s="170"/>
      <c r="CU412" s="170"/>
      <c r="CV412" s="170"/>
      <c r="CW412" s="170"/>
      <c r="CX412" s="170"/>
      <c r="CY412" s="170"/>
      <c r="CZ412" s="170"/>
      <c r="DA412" s="170"/>
      <c r="DB412" s="170"/>
      <c r="DC412" s="170"/>
      <c r="DD412" s="170"/>
      <c r="DE412" s="170"/>
      <c r="DF412" s="170"/>
      <c r="DG412" s="170"/>
      <c r="DH412" s="170"/>
      <c r="DI412" s="170"/>
      <c r="DJ412" s="170"/>
      <c r="DK412" s="170"/>
      <c r="DL412" s="170"/>
      <c r="DM412" s="170"/>
      <c r="DN412" s="170"/>
      <c r="DO412" s="170"/>
      <c r="DP412" s="170"/>
      <c r="DQ412" s="170"/>
      <c r="DR412" s="170"/>
      <c r="DS412" s="170"/>
      <c r="DT412" s="170"/>
      <c r="DU412" s="170"/>
      <c r="DV412" s="170"/>
      <c r="DW412" s="170"/>
      <c r="DX412" s="170"/>
      <c r="DY412" s="170"/>
      <c r="DZ412" s="170"/>
      <c r="EA412" s="170"/>
      <c r="EB412" s="170"/>
      <c r="EC412" s="170"/>
      <c r="ED412" s="170"/>
      <c r="EE412" s="170"/>
      <c r="EF412" s="170"/>
      <c r="EG412" s="170"/>
      <c r="EH412" s="170"/>
      <c r="EI412" s="170"/>
      <c r="EJ412" s="170"/>
      <c r="EK412" s="170"/>
      <c r="EL412" s="170"/>
      <c r="EM412" s="170"/>
      <c r="EN412" s="170"/>
      <c r="EO412" s="170"/>
      <c r="EP412" s="170"/>
      <c r="EQ412" s="170"/>
      <c r="ER412" s="185"/>
      <c r="ES412" s="185"/>
      <c r="ET412" s="171"/>
    </row>
    <row r="413" spans="1:150" s="173" customFormat="1" x14ac:dyDescent="0.25">
      <c r="A413" s="169"/>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c r="BR413" s="170"/>
      <c r="BS413" s="170"/>
      <c r="BT413" s="170"/>
      <c r="BU413" s="170"/>
      <c r="BV413" s="170"/>
      <c r="BW413" s="170"/>
      <c r="BX413" s="170"/>
      <c r="BY413" s="170"/>
      <c r="BZ413" s="170"/>
      <c r="CA413" s="170"/>
      <c r="CB413" s="170"/>
      <c r="CC413" s="170"/>
      <c r="CD413" s="170"/>
      <c r="CE413" s="170"/>
      <c r="CF413" s="170"/>
      <c r="CG413" s="170"/>
      <c r="CH413" s="170"/>
      <c r="CI413" s="170"/>
      <c r="CJ413" s="170"/>
      <c r="CK413" s="170"/>
      <c r="CL413" s="170"/>
      <c r="CM413" s="170"/>
      <c r="CN413" s="170"/>
      <c r="CO413" s="170"/>
      <c r="CP413" s="170"/>
      <c r="CQ413" s="170"/>
      <c r="CR413" s="170"/>
      <c r="CS413" s="170"/>
      <c r="CT413" s="170"/>
      <c r="CU413" s="170"/>
      <c r="CV413" s="170"/>
      <c r="CW413" s="170"/>
      <c r="CX413" s="170"/>
      <c r="CY413" s="170"/>
      <c r="CZ413" s="170"/>
      <c r="DA413" s="170"/>
      <c r="DB413" s="170"/>
      <c r="DC413" s="170"/>
      <c r="DD413" s="170"/>
      <c r="DE413" s="170"/>
      <c r="DF413" s="170"/>
      <c r="DG413" s="170"/>
      <c r="DH413" s="170"/>
      <c r="DI413" s="170"/>
      <c r="DJ413" s="170"/>
      <c r="DK413" s="170"/>
      <c r="DL413" s="170"/>
      <c r="DM413" s="170"/>
      <c r="DN413" s="170"/>
      <c r="DO413" s="170"/>
      <c r="DP413" s="170"/>
      <c r="DQ413" s="170"/>
      <c r="DR413" s="170"/>
      <c r="DS413" s="170"/>
      <c r="DT413" s="170"/>
      <c r="DU413" s="170"/>
      <c r="DV413" s="170"/>
      <c r="DW413" s="170"/>
      <c r="DX413" s="170"/>
      <c r="DY413" s="170"/>
      <c r="DZ413" s="170"/>
      <c r="EA413" s="170"/>
      <c r="EB413" s="170"/>
      <c r="EC413" s="170"/>
      <c r="ED413" s="170"/>
      <c r="EE413" s="170"/>
      <c r="EF413" s="170"/>
      <c r="EG413" s="170"/>
      <c r="EH413" s="170"/>
      <c r="EI413" s="170"/>
      <c r="EJ413" s="170"/>
      <c r="EK413" s="170"/>
      <c r="EL413" s="170"/>
      <c r="EM413" s="170"/>
      <c r="EN413" s="170"/>
      <c r="EO413" s="170"/>
      <c r="EP413" s="170"/>
      <c r="EQ413" s="170"/>
      <c r="ER413" s="185"/>
      <c r="ES413" s="185"/>
      <c r="ET413" s="171"/>
    </row>
    <row r="414" spans="1:150" s="173" customFormat="1" x14ac:dyDescent="0.25">
      <c r="A414" s="169"/>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c r="BR414" s="170"/>
      <c r="BS414" s="170"/>
      <c r="BT414" s="170"/>
      <c r="BU414" s="170"/>
      <c r="BV414" s="170"/>
      <c r="BW414" s="170"/>
      <c r="BX414" s="170"/>
      <c r="BY414" s="170"/>
      <c r="BZ414" s="170"/>
      <c r="CA414" s="170"/>
      <c r="CB414" s="170"/>
      <c r="CC414" s="170"/>
      <c r="CD414" s="170"/>
      <c r="CE414" s="170"/>
      <c r="CF414" s="170"/>
      <c r="CG414" s="170"/>
      <c r="CH414" s="170"/>
      <c r="CI414" s="170"/>
      <c r="CJ414" s="170"/>
      <c r="CK414" s="170"/>
      <c r="CL414" s="170"/>
      <c r="CM414" s="170"/>
      <c r="CN414" s="170"/>
      <c r="CO414" s="170"/>
      <c r="CP414" s="170"/>
      <c r="CQ414" s="170"/>
      <c r="CR414" s="170"/>
      <c r="CS414" s="170"/>
      <c r="CT414" s="170"/>
      <c r="CU414" s="170"/>
      <c r="CV414" s="170"/>
      <c r="CW414" s="170"/>
      <c r="CX414" s="170"/>
      <c r="CY414" s="170"/>
      <c r="CZ414" s="170"/>
      <c r="DA414" s="170"/>
      <c r="DB414" s="170"/>
      <c r="DC414" s="170"/>
      <c r="DD414" s="170"/>
      <c r="DE414" s="170"/>
      <c r="DF414" s="170"/>
      <c r="DG414" s="170"/>
      <c r="DH414" s="170"/>
      <c r="DI414" s="170"/>
      <c r="DJ414" s="170"/>
      <c r="DK414" s="170"/>
      <c r="DL414" s="170"/>
      <c r="DM414" s="170"/>
      <c r="DN414" s="170"/>
      <c r="DO414" s="170"/>
      <c r="DP414" s="170"/>
      <c r="DQ414" s="170"/>
      <c r="DR414" s="170"/>
      <c r="DS414" s="170"/>
      <c r="DT414" s="170"/>
      <c r="DU414" s="170"/>
      <c r="DV414" s="170"/>
      <c r="DW414" s="170"/>
      <c r="DX414" s="170"/>
      <c r="DY414" s="170"/>
      <c r="DZ414" s="170"/>
      <c r="EA414" s="170"/>
      <c r="EB414" s="170"/>
      <c r="EC414" s="170"/>
      <c r="ED414" s="170"/>
      <c r="EE414" s="170"/>
      <c r="EF414" s="170"/>
      <c r="EG414" s="170"/>
      <c r="EH414" s="170"/>
      <c r="EI414" s="170"/>
      <c r="EJ414" s="170"/>
      <c r="EK414" s="170"/>
      <c r="EL414" s="170"/>
      <c r="EM414" s="170"/>
      <c r="EN414" s="170"/>
      <c r="EO414" s="170"/>
      <c r="EP414" s="170"/>
      <c r="EQ414" s="170"/>
      <c r="ER414" s="185"/>
      <c r="ES414" s="185"/>
      <c r="ET414" s="171"/>
    </row>
    <row r="415" spans="1:150" s="173" customFormat="1" x14ac:dyDescent="0.25">
      <c r="A415" s="169"/>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c r="BR415" s="170"/>
      <c r="BS415" s="170"/>
      <c r="BT415" s="170"/>
      <c r="BU415" s="170"/>
      <c r="BV415" s="170"/>
      <c r="BW415" s="170"/>
      <c r="BX415" s="170"/>
      <c r="BY415" s="170"/>
      <c r="BZ415" s="170"/>
      <c r="CA415" s="170"/>
      <c r="CB415" s="170"/>
      <c r="CC415" s="170"/>
      <c r="CD415" s="170"/>
      <c r="CE415" s="170"/>
      <c r="CF415" s="170"/>
      <c r="CG415" s="170"/>
      <c r="CH415" s="170"/>
      <c r="CI415" s="170"/>
      <c r="CJ415" s="170"/>
      <c r="CK415" s="170"/>
      <c r="CL415" s="170"/>
      <c r="CM415" s="170"/>
      <c r="CN415" s="170"/>
      <c r="CO415" s="170"/>
      <c r="CP415" s="170"/>
      <c r="CQ415" s="170"/>
      <c r="CR415" s="170"/>
      <c r="CS415" s="170"/>
      <c r="CT415" s="170"/>
      <c r="CU415" s="170"/>
      <c r="CV415" s="170"/>
      <c r="CW415" s="170"/>
      <c r="CX415" s="170"/>
      <c r="CY415" s="170"/>
      <c r="CZ415" s="170"/>
      <c r="DA415" s="170"/>
      <c r="DB415" s="170"/>
      <c r="DC415" s="170"/>
      <c r="DD415" s="170"/>
      <c r="DE415" s="170"/>
      <c r="DF415" s="170"/>
      <c r="DG415" s="170"/>
      <c r="DH415" s="170"/>
      <c r="DI415" s="170"/>
      <c r="DJ415" s="170"/>
      <c r="DK415" s="170"/>
      <c r="DL415" s="170"/>
      <c r="DM415" s="170"/>
      <c r="DN415" s="170"/>
      <c r="DO415" s="170"/>
      <c r="DP415" s="170"/>
      <c r="DQ415" s="170"/>
      <c r="DR415" s="170"/>
      <c r="DS415" s="170"/>
      <c r="DT415" s="170"/>
      <c r="DU415" s="170"/>
      <c r="DV415" s="170"/>
      <c r="DW415" s="170"/>
      <c r="DX415" s="170"/>
      <c r="DY415" s="170"/>
      <c r="DZ415" s="170"/>
      <c r="EA415" s="170"/>
      <c r="EB415" s="170"/>
      <c r="EC415" s="170"/>
      <c r="ED415" s="170"/>
      <c r="EE415" s="170"/>
      <c r="EF415" s="170"/>
      <c r="EG415" s="170"/>
      <c r="EH415" s="170"/>
      <c r="EI415" s="170"/>
      <c r="EJ415" s="170"/>
      <c r="EK415" s="170"/>
      <c r="EL415" s="170"/>
      <c r="EM415" s="170"/>
      <c r="EN415" s="170"/>
      <c r="EO415" s="170"/>
      <c r="EP415" s="170"/>
      <c r="EQ415" s="170"/>
      <c r="ER415" s="185"/>
      <c r="ES415" s="185"/>
      <c r="ET415" s="171"/>
    </row>
    <row r="416" spans="1:150" s="173" customFormat="1" x14ac:dyDescent="0.25">
      <c r="A416" s="169"/>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c r="BR416" s="170"/>
      <c r="BS416" s="170"/>
      <c r="BT416" s="170"/>
      <c r="BU416" s="170"/>
      <c r="BV416" s="170"/>
      <c r="BW416" s="170"/>
      <c r="BX416" s="170"/>
      <c r="BY416" s="170"/>
      <c r="BZ416" s="170"/>
      <c r="CA416" s="170"/>
      <c r="CB416" s="170"/>
      <c r="CC416" s="170"/>
      <c r="CD416" s="170"/>
      <c r="CE416" s="170"/>
      <c r="CF416" s="170"/>
      <c r="CG416" s="170"/>
      <c r="CH416" s="170"/>
      <c r="CI416" s="170"/>
      <c r="CJ416" s="170"/>
      <c r="CK416" s="170"/>
      <c r="CL416" s="170"/>
      <c r="CM416" s="170"/>
      <c r="CN416" s="170"/>
      <c r="CO416" s="170"/>
      <c r="CP416" s="170"/>
      <c r="CQ416" s="170"/>
      <c r="CR416" s="170"/>
      <c r="CS416" s="170"/>
      <c r="CT416" s="170"/>
      <c r="CU416" s="170"/>
      <c r="CV416" s="170"/>
      <c r="CW416" s="170"/>
      <c r="CX416" s="170"/>
      <c r="CY416" s="170"/>
      <c r="CZ416" s="170"/>
      <c r="DA416" s="170"/>
      <c r="DB416" s="170"/>
      <c r="DC416" s="170"/>
      <c r="DD416" s="170"/>
      <c r="DE416" s="170"/>
      <c r="DF416" s="170"/>
      <c r="DG416" s="170"/>
      <c r="DH416" s="170"/>
      <c r="DI416" s="170"/>
      <c r="DJ416" s="170"/>
      <c r="DK416" s="170"/>
      <c r="DL416" s="170"/>
      <c r="DM416" s="170"/>
      <c r="DN416" s="170"/>
      <c r="DO416" s="170"/>
      <c r="DP416" s="170"/>
      <c r="DQ416" s="170"/>
      <c r="DR416" s="170"/>
      <c r="DS416" s="170"/>
      <c r="DT416" s="170"/>
      <c r="DU416" s="170"/>
      <c r="DV416" s="170"/>
      <c r="DW416" s="170"/>
      <c r="DX416" s="170"/>
      <c r="DY416" s="170"/>
      <c r="DZ416" s="170"/>
      <c r="EA416" s="170"/>
      <c r="EB416" s="170"/>
      <c r="EC416" s="170"/>
      <c r="ED416" s="170"/>
      <c r="EE416" s="170"/>
      <c r="EF416" s="170"/>
      <c r="EG416" s="170"/>
      <c r="EH416" s="170"/>
      <c r="EI416" s="170"/>
      <c r="EJ416" s="170"/>
      <c r="EK416" s="170"/>
      <c r="EL416" s="170"/>
      <c r="EM416" s="170"/>
      <c r="EN416" s="170"/>
      <c r="EO416" s="170"/>
      <c r="EP416" s="170"/>
      <c r="EQ416" s="170"/>
      <c r="ER416" s="185"/>
      <c r="ES416" s="185"/>
      <c r="ET416" s="171"/>
    </row>
    <row r="417" spans="1:150" s="173" customFormat="1" x14ac:dyDescent="0.25">
      <c r="A417" s="169"/>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c r="BR417" s="170"/>
      <c r="BS417" s="170"/>
      <c r="BT417" s="170"/>
      <c r="BU417" s="170"/>
      <c r="BV417" s="170"/>
      <c r="BW417" s="170"/>
      <c r="BX417" s="170"/>
      <c r="BY417" s="170"/>
      <c r="BZ417" s="170"/>
      <c r="CA417" s="170"/>
      <c r="CB417" s="170"/>
      <c r="CC417" s="170"/>
      <c r="CD417" s="170"/>
      <c r="CE417" s="170"/>
      <c r="CF417" s="170"/>
      <c r="CG417" s="170"/>
      <c r="CH417" s="170"/>
      <c r="CI417" s="170"/>
      <c r="CJ417" s="170"/>
      <c r="CK417" s="170"/>
      <c r="CL417" s="170"/>
      <c r="CM417" s="170"/>
      <c r="CN417" s="170"/>
      <c r="CO417" s="170"/>
      <c r="CP417" s="170"/>
      <c r="CQ417" s="170"/>
      <c r="CR417" s="170"/>
      <c r="CS417" s="170"/>
      <c r="CT417" s="170"/>
      <c r="CU417" s="170"/>
      <c r="CV417" s="170"/>
      <c r="CW417" s="170"/>
      <c r="CX417" s="170"/>
      <c r="CY417" s="170"/>
      <c r="CZ417" s="170"/>
      <c r="DA417" s="170"/>
      <c r="DB417" s="170"/>
      <c r="DC417" s="170"/>
      <c r="DD417" s="170"/>
      <c r="DE417" s="170"/>
      <c r="DF417" s="170"/>
      <c r="DG417" s="170"/>
      <c r="DH417" s="170"/>
      <c r="DI417" s="170"/>
      <c r="DJ417" s="170"/>
      <c r="DK417" s="170"/>
      <c r="DL417" s="170"/>
      <c r="DM417" s="170"/>
      <c r="DN417" s="170"/>
      <c r="DO417" s="170"/>
      <c r="DP417" s="170"/>
      <c r="DQ417" s="170"/>
      <c r="DR417" s="170"/>
      <c r="DS417" s="170"/>
      <c r="DT417" s="170"/>
      <c r="DU417" s="170"/>
      <c r="DV417" s="170"/>
      <c r="DW417" s="170"/>
      <c r="DX417" s="170"/>
      <c r="DY417" s="170"/>
      <c r="DZ417" s="170"/>
      <c r="EA417" s="170"/>
      <c r="EB417" s="170"/>
      <c r="EC417" s="170"/>
      <c r="ED417" s="170"/>
      <c r="EE417" s="170"/>
      <c r="EF417" s="170"/>
      <c r="EG417" s="170"/>
      <c r="EH417" s="170"/>
      <c r="EI417" s="170"/>
      <c r="EJ417" s="170"/>
      <c r="EK417" s="170"/>
      <c r="EL417" s="170"/>
      <c r="EM417" s="170"/>
      <c r="EN417" s="170"/>
      <c r="EO417" s="170"/>
      <c r="EP417" s="170"/>
      <c r="EQ417" s="170"/>
      <c r="ER417" s="185"/>
      <c r="ES417" s="185"/>
      <c r="ET417" s="171"/>
    </row>
    <row r="418" spans="1:150" s="173" customFormat="1" x14ac:dyDescent="0.25">
      <c r="A418" s="169"/>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c r="BR418" s="170"/>
      <c r="BS418" s="170"/>
      <c r="BT418" s="170"/>
      <c r="BU418" s="170"/>
      <c r="BV418" s="170"/>
      <c r="BW418" s="170"/>
      <c r="BX418" s="170"/>
      <c r="BY418" s="170"/>
      <c r="BZ418" s="170"/>
      <c r="CA418" s="170"/>
      <c r="CB418" s="170"/>
      <c r="CC418" s="170"/>
      <c r="CD418" s="170"/>
      <c r="CE418" s="170"/>
      <c r="CF418" s="170"/>
      <c r="CG418" s="170"/>
      <c r="CH418" s="170"/>
      <c r="CI418" s="170"/>
      <c r="CJ418" s="170"/>
      <c r="CK418" s="170"/>
      <c r="CL418" s="170"/>
      <c r="CM418" s="170"/>
      <c r="CN418" s="170"/>
      <c r="CO418" s="170"/>
      <c r="CP418" s="170"/>
      <c r="CQ418" s="170"/>
      <c r="CR418" s="170"/>
      <c r="CS418" s="170"/>
      <c r="CT418" s="170"/>
      <c r="CU418" s="170"/>
      <c r="CV418" s="170"/>
      <c r="CW418" s="170"/>
      <c r="CX418" s="170"/>
      <c r="CY418" s="170"/>
      <c r="CZ418" s="170"/>
      <c r="DA418" s="170"/>
      <c r="DB418" s="170"/>
      <c r="DC418" s="170"/>
      <c r="DD418" s="170"/>
      <c r="DE418" s="170"/>
      <c r="DF418" s="170"/>
      <c r="DG418" s="170"/>
      <c r="DH418" s="170"/>
      <c r="DI418" s="170"/>
      <c r="DJ418" s="170"/>
      <c r="DK418" s="170"/>
      <c r="DL418" s="170"/>
      <c r="DM418" s="170"/>
      <c r="DN418" s="170"/>
      <c r="DO418" s="170"/>
      <c r="DP418" s="170"/>
      <c r="DQ418" s="170"/>
      <c r="DR418" s="170"/>
      <c r="DS418" s="170"/>
      <c r="DT418" s="170"/>
      <c r="DU418" s="170"/>
      <c r="DV418" s="170"/>
      <c r="DW418" s="170"/>
      <c r="DX418" s="170"/>
      <c r="DY418" s="170"/>
      <c r="DZ418" s="170"/>
      <c r="EA418" s="170"/>
      <c r="EB418" s="170"/>
      <c r="EC418" s="170"/>
      <c r="ED418" s="170"/>
      <c r="EE418" s="170"/>
      <c r="EF418" s="170"/>
      <c r="EG418" s="170"/>
      <c r="EH418" s="170"/>
      <c r="EI418" s="170"/>
      <c r="EJ418" s="170"/>
      <c r="EK418" s="170"/>
      <c r="EL418" s="170"/>
      <c r="EM418" s="170"/>
      <c r="EN418" s="170"/>
      <c r="EO418" s="170"/>
      <c r="EP418" s="170"/>
      <c r="EQ418" s="170"/>
      <c r="ER418" s="185"/>
      <c r="ES418" s="185"/>
      <c r="ET418" s="171"/>
    </row>
    <row r="419" spans="1:150" s="173" customFormat="1" x14ac:dyDescent="0.25">
      <c r="A419" s="169"/>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c r="BR419" s="170"/>
      <c r="BS419" s="170"/>
      <c r="BT419" s="170"/>
      <c r="BU419" s="170"/>
      <c r="BV419" s="170"/>
      <c r="BW419" s="170"/>
      <c r="BX419" s="170"/>
      <c r="BY419" s="170"/>
      <c r="BZ419" s="170"/>
      <c r="CA419" s="170"/>
      <c r="CB419" s="170"/>
      <c r="CC419" s="170"/>
      <c r="CD419" s="170"/>
      <c r="CE419" s="170"/>
      <c r="CF419" s="170"/>
      <c r="CG419" s="170"/>
      <c r="CH419" s="170"/>
      <c r="CI419" s="170"/>
      <c r="CJ419" s="170"/>
      <c r="CK419" s="170"/>
      <c r="CL419" s="170"/>
      <c r="CM419" s="170"/>
      <c r="CN419" s="170"/>
      <c r="CO419" s="170"/>
      <c r="CP419" s="170"/>
      <c r="CQ419" s="170"/>
      <c r="CR419" s="170"/>
      <c r="CS419" s="170"/>
      <c r="CT419" s="170"/>
      <c r="CU419" s="170"/>
      <c r="CV419" s="170"/>
      <c r="CW419" s="170"/>
      <c r="CX419" s="170"/>
      <c r="CY419" s="170"/>
      <c r="CZ419" s="170"/>
      <c r="DA419" s="170"/>
      <c r="DB419" s="170"/>
      <c r="DC419" s="170"/>
      <c r="DD419" s="170"/>
      <c r="DE419" s="170"/>
      <c r="DF419" s="170"/>
      <c r="DG419" s="170"/>
      <c r="DH419" s="170"/>
      <c r="DI419" s="170"/>
      <c r="DJ419" s="170"/>
      <c r="DK419" s="170"/>
      <c r="DL419" s="170"/>
      <c r="DM419" s="170"/>
      <c r="DN419" s="170"/>
      <c r="DO419" s="170"/>
      <c r="DP419" s="170"/>
      <c r="DQ419" s="170"/>
      <c r="DR419" s="170"/>
      <c r="DS419" s="170"/>
      <c r="DT419" s="170"/>
      <c r="DU419" s="170"/>
      <c r="DV419" s="170"/>
      <c r="DW419" s="170"/>
      <c r="DX419" s="170"/>
      <c r="DY419" s="170"/>
      <c r="DZ419" s="170"/>
      <c r="EA419" s="170"/>
      <c r="EB419" s="170"/>
      <c r="EC419" s="170"/>
      <c r="ED419" s="170"/>
      <c r="EE419" s="170"/>
      <c r="EF419" s="170"/>
      <c r="EG419" s="170"/>
      <c r="EH419" s="170"/>
      <c r="EI419" s="170"/>
      <c r="EJ419" s="170"/>
      <c r="EK419" s="170"/>
      <c r="EL419" s="170"/>
      <c r="EM419" s="170"/>
      <c r="EN419" s="170"/>
      <c r="EO419" s="170"/>
      <c r="EP419" s="170"/>
      <c r="EQ419" s="170"/>
      <c r="ER419" s="185"/>
      <c r="ES419" s="185"/>
      <c r="ET419" s="171"/>
    </row>
    <row r="420" spans="1:150" s="173" customFormat="1" x14ac:dyDescent="0.25">
      <c r="A420" s="169"/>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c r="BR420" s="170"/>
      <c r="BS420" s="170"/>
      <c r="BT420" s="170"/>
      <c r="BU420" s="170"/>
      <c r="BV420" s="170"/>
      <c r="BW420" s="170"/>
      <c r="BX420" s="170"/>
      <c r="BY420" s="170"/>
      <c r="BZ420" s="170"/>
      <c r="CA420" s="170"/>
      <c r="CB420" s="170"/>
      <c r="CC420" s="170"/>
      <c r="CD420" s="170"/>
      <c r="CE420" s="170"/>
      <c r="CF420" s="170"/>
      <c r="CG420" s="170"/>
      <c r="CH420" s="170"/>
      <c r="CI420" s="170"/>
      <c r="CJ420" s="170"/>
      <c r="CK420" s="170"/>
      <c r="CL420" s="170"/>
      <c r="CM420" s="170"/>
      <c r="CN420" s="170"/>
      <c r="CO420" s="170"/>
      <c r="CP420" s="170"/>
      <c r="CQ420" s="170"/>
      <c r="CR420" s="170"/>
      <c r="CS420" s="170"/>
      <c r="CT420" s="170"/>
      <c r="CU420" s="170"/>
      <c r="CV420" s="170"/>
      <c r="CW420" s="170"/>
      <c r="CX420" s="170"/>
      <c r="CY420" s="170"/>
      <c r="CZ420" s="170"/>
      <c r="DA420" s="170"/>
      <c r="DB420" s="170"/>
      <c r="DC420" s="170"/>
      <c r="DD420" s="170"/>
      <c r="DE420" s="170"/>
      <c r="DF420" s="170"/>
      <c r="DG420" s="170"/>
      <c r="DH420" s="170"/>
      <c r="DI420" s="170"/>
      <c r="DJ420" s="170"/>
      <c r="DK420" s="170"/>
      <c r="DL420" s="170"/>
      <c r="DM420" s="170"/>
      <c r="DN420" s="170"/>
      <c r="DO420" s="170"/>
      <c r="DP420" s="170"/>
      <c r="DQ420" s="170"/>
      <c r="DR420" s="170"/>
      <c r="DS420" s="170"/>
      <c r="DT420" s="170"/>
      <c r="DU420" s="170"/>
      <c r="DV420" s="170"/>
      <c r="DW420" s="170"/>
      <c r="DX420" s="170"/>
      <c r="DY420" s="170"/>
      <c r="DZ420" s="170"/>
      <c r="EA420" s="170"/>
      <c r="EB420" s="170"/>
      <c r="EC420" s="170"/>
      <c r="ED420" s="170"/>
      <c r="EE420" s="170"/>
      <c r="EF420" s="170"/>
      <c r="EG420" s="170"/>
      <c r="EH420" s="170"/>
      <c r="EI420" s="170"/>
      <c r="EJ420" s="170"/>
      <c r="EK420" s="170"/>
      <c r="EL420" s="170"/>
      <c r="EM420" s="170"/>
      <c r="EN420" s="170"/>
      <c r="EO420" s="170"/>
      <c r="EP420" s="170"/>
      <c r="EQ420" s="170"/>
      <c r="ER420" s="185"/>
      <c r="ES420" s="185"/>
      <c r="ET420" s="171"/>
    </row>
    <row r="421" spans="1:150" s="173" customFormat="1" x14ac:dyDescent="0.25">
      <c r="A421" s="169"/>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c r="BR421" s="170"/>
      <c r="BS421" s="170"/>
      <c r="BT421" s="170"/>
      <c r="BU421" s="170"/>
      <c r="BV421" s="170"/>
      <c r="BW421" s="170"/>
      <c r="BX421" s="170"/>
      <c r="BY421" s="170"/>
      <c r="BZ421" s="170"/>
      <c r="CA421" s="170"/>
      <c r="CB421" s="170"/>
      <c r="CC421" s="170"/>
      <c r="CD421" s="170"/>
      <c r="CE421" s="170"/>
      <c r="CF421" s="170"/>
      <c r="CG421" s="170"/>
      <c r="CH421" s="170"/>
      <c r="CI421" s="170"/>
      <c r="CJ421" s="170"/>
      <c r="CK421" s="170"/>
      <c r="CL421" s="170"/>
      <c r="CM421" s="170"/>
      <c r="CN421" s="170"/>
      <c r="CO421" s="170"/>
      <c r="CP421" s="170"/>
      <c r="CQ421" s="170"/>
      <c r="CR421" s="170"/>
      <c r="CS421" s="170"/>
      <c r="CT421" s="170"/>
      <c r="CU421" s="170"/>
      <c r="CV421" s="170"/>
      <c r="CW421" s="170"/>
      <c r="CX421" s="170"/>
      <c r="CY421" s="170"/>
      <c r="CZ421" s="170"/>
      <c r="DA421" s="170"/>
      <c r="DB421" s="170"/>
      <c r="DC421" s="170"/>
      <c r="DD421" s="170"/>
      <c r="DE421" s="170"/>
      <c r="DF421" s="170"/>
      <c r="DG421" s="170"/>
      <c r="DH421" s="170"/>
      <c r="DI421" s="170"/>
      <c r="DJ421" s="170"/>
      <c r="DK421" s="170"/>
      <c r="DL421" s="170"/>
      <c r="DM421" s="170"/>
      <c r="DN421" s="170"/>
      <c r="DO421" s="170"/>
      <c r="DP421" s="170"/>
      <c r="DQ421" s="170"/>
      <c r="DR421" s="170"/>
      <c r="DS421" s="170"/>
      <c r="DT421" s="170"/>
      <c r="DU421" s="170"/>
      <c r="DV421" s="170"/>
      <c r="DW421" s="170"/>
      <c r="DX421" s="170"/>
      <c r="DY421" s="170"/>
      <c r="DZ421" s="170"/>
      <c r="EA421" s="170"/>
      <c r="EB421" s="170"/>
      <c r="EC421" s="170"/>
      <c r="ED421" s="170"/>
      <c r="EE421" s="170"/>
      <c r="EF421" s="170"/>
      <c r="EG421" s="170"/>
      <c r="EH421" s="170"/>
      <c r="EI421" s="170"/>
      <c r="EJ421" s="170"/>
      <c r="EK421" s="170"/>
      <c r="EL421" s="170"/>
      <c r="EM421" s="170"/>
      <c r="EN421" s="170"/>
      <c r="EO421" s="170"/>
      <c r="EP421" s="170"/>
      <c r="EQ421" s="170"/>
      <c r="ER421" s="185"/>
      <c r="ES421" s="185"/>
      <c r="ET421" s="171"/>
    </row>
    <row r="422" spans="1:150" s="173" customFormat="1" x14ac:dyDescent="0.25">
      <c r="A422" s="169"/>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c r="BR422" s="170"/>
      <c r="BS422" s="170"/>
      <c r="BT422" s="170"/>
      <c r="BU422" s="170"/>
      <c r="BV422" s="170"/>
      <c r="BW422" s="170"/>
      <c r="BX422" s="170"/>
      <c r="BY422" s="170"/>
      <c r="BZ422" s="170"/>
      <c r="CA422" s="170"/>
      <c r="CB422" s="170"/>
      <c r="CC422" s="170"/>
      <c r="CD422" s="170"/>
      <c r="CE422" s="170"/>
      <c r="CF422" s="170"/>
      <c r="CG422" s="170"/>
      <c r="CH422" s="170"/>
      <c r="CI422" s="170"/>
      <c r="CJ422" s="170"/>
      <c r="CK422" s="170"/>
      <c r="CL422" s="170"/>
      <c r="CM422" s="170"/>
      <c r="CN422" s="170"/>
      <c r="CO422" s="170"/>
      <c r="CP422" s="170"/>
      <c r="CQ422" s="170"/>
      <c r="CR422" s="170"/>
      <c r="CS422" s="170"/>
      <c r="CT422" s="170"/>
      <c r="CU422" s="170"/>
      <c r="CV422" s="170"/>
      <c r="CW422" s="170"/>
      <c r="CX422" s="170"/>
      <c r="CY422" s="170"/>
      <c r="CZ422" s="170"/>
      <c r="DA422" s="170"/>
      <c r="DB422" s="170"/>
      <c r="DC422" s="170"/>
      <c r="DD422" s="170"/>
      <c r="DE422" s="170"/>
      <c r="DF422" s="170"/>
      <c r="DG422" s="170"/>
      <c r="DH422" s="170"/>
      <c r="DI422" s="170"/>
      <c r="DJ422" s="170"/>
      <c r="DK422" s="170"/>
      <c r="DL422" s="170"/>
      <c r="DM422" s="170"/>
      <c r="DN422" s="170"/>
      <c r="DO422" s="170"/>
      <c r="DP422" s="170"/>
      <c r="DQ422" s="170"/>
      <c r="DR422" s="170"/>
      <c r="DS422" s="170"/>
      <c r="DT422" s="170"/>
      <c r="DU422" s="170"/>
      <c r="DV422" s="170"/>
      <c r="DW422" s="170"/>
      <c r="DX422" s="170"/>
      <c r="DY422" s="170"/>
      <c r="DZ422" s="170"/>
      <c r="EA422" s="170"/>
      <c r="EB422" s="170"/>
      <c r="EC422" s="170"/>
      <c r="ED422" s="170"/>
      <c r="EE422" s="170"/>
      <c r="EF422" s="170"/>
      <c r="EG422" s="170"/>
      <c r="EH422" s="170"/>
      <c r="EI422" s="170"/>
      <c r="EJ422" s="170"/>
      <c r="EK422" s="170"/>
      <c r="EL422" s="170"/>
      <c r="EM422" s="170"/>
      <c r="EN422" s="170"/>
      <c r="EO422" s="170"/>
      <c r="EP422" s="170"/>
      <c r="EQ422" s="170"/>
      <c r="ER422" s="185"/>
      <c r="ES422" s="185"/>
      <c r="ET422" s="171"/>
    </row>
    <row r="423" spans="1:150" s="173" customFormat="1" x14ac:dyDescent="0.25">
      <c r="A423" s="169"/>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c r="BR423" s="170"/>
      <c r="BS423" s="170"/>
      <c r="BT423" s="170"/>
      <c r="BU423" s="170"/>
      <c r="BV423" s="170"/>
      <c r="BW423" s="170"/>
      <c r="BX423" s="170"/>
      <c r="BY423" s="170"/>
      <c r="BZ423" s="170"/>
      <c r="CA423" s="170"/>
      <c r="CB423" s="170"/>
      <c r="CC423" s="170"/>
      <c r="CD423" s="170"/>
      <c r="CE423" s="170"/>
      <c r="CF423" s="170"/>
      <c r="CG423" s="170"/>
      <c r="CH423" s="170"/>
      <c r="CI423" s="170"/>
      <c r="CJ423" s="170"/>
      <c r="CK423" s="170"/>
      <c r="CL423" s="170"/>
      <c r="CM423" s="170"/>
      <c r="CN423" s="170"/>
      <c r="CO423" s="170"/>
      <c r="CP423" s="170"/>
      <c r="CQ423" s="170"/>
      <c r="CR423" s="170"/>
      <c r="CS423" s="170"/>
      <c r="CT423" s="170"/>
      <c r="CU423" s="170"/>
      <c r="CV423" s="170"/>
      <c r="CW423" s="170"/>
      <c r="CX423" s="170"/>
      <c r="CY423" s="170"/>
      <c r="CZ423" s="170"/>
      <c r="DA423" s="170"/>
      <c r="DB423" s="170"/>
      <c r="DC423" s="170"/>
      <c r="DD423" s="170"/>
      <c r="DE423" s="170"/>
      <c r="DF423" s="170"/>
      <c r="DG423" s="170"/>
      <c r="DH423" s="170"/>
      <c r="DI423" s="170"/>
      <c r="DJ423" s="170"/>
      <c r="DK423" s="170"/>
      <c r="DL423" s="170"/>
      <c r="DM423" s="170"/>
      <c r="DN423" s="170"/>
      <c r="DO423" s="170"/>
      <c r="DP423" s="170"/>
      <c r="DQ423" s="170"/>
      <c r="DR423" s="170"/>
      <c r="DS423" s="170"/>
      <c r="DT423" s="170"/>
      <c r="DU423" s="170"/>
      <c r="DV423" s="170"/>
      <c r="DW423" s="170"/>
      <c r="DX423" s="170"/>
      <c r="DY423" s="170"/>
      <c r="DZ423" s="170"/>
      <c r="EA423" s="170"/>
      <c r="EB423" s="170"/>
      <c r="EC423" s="170"/>
      <c r="ED423" s="170"/>
      <c r="EE423" s="170"/>
      <c r="EF423" s="170"/>
      <c r="EG423" s="170"/>
      <c r="EH423" s="170"/>
      <c r="EI423" s="170"/>
      <c r="EJ423" s="170"/>
      <c r="EK423" s="170"/>
      <c r="EL423" s="170"/>
      <c r="EM423" s="170"/>
      <c r="EN423" s="170"/>
      <c r="EO423" s="170"/>
      <c r="EP423" s="170"/>
      <c r="EQ423" s="170"/>
      <c r="ER423" s="185"/>
      <c r="ES423" s="185"/>
      <c r="ET423" s="171"/>
    </row>
    <row r="424" spans="1:150" s="173" customFormat="1" x14ac:dyDescent="0.25">
      <c r="A424" s="169"/>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c r="BR424" s="170"/>
      <c r="BS424" s="170"/>
      <c r="BT424" s="170"/>
      <c r="BU424" s="170"/>
      <c r="BV424" s="170"/>
      <c r="BW424" s="170"/>
      <c r="BX424" s="170"/>
      <c r="BY424" s="170"/>
      <c r="BZ424" s="170"/>
      <c r="CA424" s="170"/>
      <c r="CB424" s="170"/>
      <c r="CC424" s="170"/>
      <c r="CD424" s="170"/>
      <c r="CE424" s="170"/>
      <c r="CF424" s="170"/>
      <c r="CG424" s="170"/>
      <c r="CH424" s="170"/>
      <c r="CI424" s="170"/>
      <c r="CJ424" s="170"/>
      <c r="CK424" s="170"/>
      <c r="CL424" s="170"/>
      <c r="CM424" s="170"/>
      <c r="CN424" s="170"/>
      <c r="CO424" s="170"/>
      <c r="CP424" s="170"/>
      <c r="CQ424" s="170"/>
      <c r="CR424" s="170"/>
      <c r="CS424" s="170"/>
      <c r="CT424" s="170"/>
      <c r="CU424" s="170"/>
      <c r="CV424" s="170"/>
      <c r="CW424" s="170"/>
      <c r="CX424" s="170"/>
      <c r="CY424" s="170"/>
      <c r="CZ424" s="170"/>
      <c r="DA424" s="170"/>
      <c r="DB424" s="170"/>
      <c r="DC424" s="170"/>
      <c r="DD424" s="170"/>
      <c r="DE424" s="170"/>
      <c r="DF424" s="170"/>
      <c r="DG424" s="170"/>
      <c r="DH424" s="170"/>
      <c r="DI424" s="170"/>
      <c r="DJ424" s="170"/>
      <c r="DK424" s="170"/>
      <c r="DL424" s="170"/>
      <c r="DM424" s="170"/>
      <c r="DN424" s="170"/>
      <c r="DO424" s="170"/>
      <c r="DP424" s="170"/>
      <c r="DQ424" s="170"/>
      <c r="DR424" s="170"/>
      <c r="DS424" s="170"/>
      <c r="DT424" s="170"/>
      <c r="DU424" s="170"/>
      <c r="DV424" s="170"/>
      <c r="DW424" s="170"/>
      <c r="DX424" s="170"/>
      <c r="DY424" s="170"/>
      <c r="DZ424" s="170"/>
      <c r="EA424" s="170"/>
      <c r="EB424" s="170"/>
      <c r="EC424" s="170"/>
      <c r="ED424" s="170"/>
      <c r="EE424" s="170"/>
      <c r="EF424" s="170"/>
      <c r="EG424" s="170"/>
      <c r="EH424" s="170"/>
      <c r="EI424" s="170"/>
      <c r="EJ424" s="170"/>
      <c r="EK424" s="170"/>
      <c r="EL424" s="170"/>
      <c r="EM424" s="170"/>
      <c r="EN424" s="170"/>
      <c r="EO424" s="170"/>
      <c r="EP424" s="170"/>
      <c r="EQ424" s="170"/>
      <c r="ER424" s="185"/>
      <c r="ES424" s="185"/>
      <c r="ET424" s="171"/>
    </row>
    <row r="425" spans="1:150" s="173" customFormat="1" x14ac:dyDescent="0.25">
      <c r="A425" s="169"/>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c r="BR425" s="170"/>
      <c r="BS425" s="170"/>
      <c r="BT425" s="170"/>
      <c r="BU425" s="170"/>
      <c r="BV425" s="170"/>
      <c r="BW425" s="170"/>
      <c r="BX425" s="170"/>
      <c r="BY425" s="170"/>
      <c r="BZ425" s="170"/>
      <c r="CA425" s="170"/>
      <c r="CB425" s="170"/>
      <c r="CC425" s="170"/>
      <c r="CD425" s="170"/>
      <c r="CE425" s="170"/>
      <c r="CF425" s="170"/>
      <c r="CG425" s="170"/>
      <c r="CH425" s="170"/>
      <c r="CI425" s="170"/>
      <c r="CJ425" s="170"/>
      <c r="CK425" s="170"/>
      <c r="CL425" s="170"/>
      <c r="CM425" s="170"/>
      <c r="CN425" s="170"/>
      <c r="CO425" s="170"/>
      <c r="CP425" s="170"/>
      <c r="CQ425" s="170"/>
      <c r="CR425" s="170"/>
      <c r="CS425" s="170"/>
      <c r="CT425" s="170"/>
      <c r="CU425" s="170"/>
      <c r="CV425" s="170"/>
      <c r="CW425" s="170"/>
      <c r="CX425" s="170"/>
      <c r="CY425" s="170"/>
      <c r="CZ425" s="170"/>
      <c r="DA425" s="170"/>
      <c r="DB425" s="170"/>
      <c r="DC425" s="170"/>
      <c r="DD425" s="170"/>
      <c r="DE425" s="170"/>
      <c r="DF425" s="170"/>
      <c r="DG425" s="170"/>
      <c r="DH425" s="170"/>
      <c r="DI425" s="170"/>
      <c r="DJ425" s="170"/>
      <c r="DK425" s="170"/>
      <c r="DL425" s="170"/>
      <c r="DM425" s="170"/>
      <c r="DN425" s="170"/>
      <c r="DO425" s="170"/>
      <c r="DP425" s="170"/>
      <c r="DQ425" s="170"/>
      <c r="DR425" s="170"/>
      <c r="DS425" s="170"/>
      <c r="DT425" s="170"/>
      <c r="DU425" s="170"/>
      <c r="DV425" s="170"/>
      <c r="DW425" s="170"/>
      <c r="DX425" s="170"/>
      <c r="DY425" s="170"/>
      <c r="DZ425" s="170"/>
      <c r="EA425" s="170"/>
      <c r="EB425" s="170"/>
      <c r="EC425" s="170"/>
      <c r="ED425" s="170"/>
      <c r="EE425" s="170"/>
      <c r="EF425" s="170"/>
      <c r="EG425" s="170"/>
      <c r="EH425" s="170"/>
      <c r="EI425" s="170"/>
      <c r="EJ425" s="170"/>
      <c r="EK425" s="170"/>
      <c r="EL425" s="170"/>
      <c r="EM425" s="170"/>
      <c r="EN425" s="170"/>
      <c r="EO425" s="170"/>
      <c r="EP425" s="170"/>
      <c r="EQ425" s="170"/>
      <c r="ER425" s="185"/>
      <c r="ES425" s="185"/>
      <c r="ET425" s="171"/>
    </row>
    <row r="426" spans="1:150" s="173" customFormat="1" x14ac:dyDescent="0.25">
      <c r="A426" s="169"/>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c r="BR426" s="170"/>
      <c r="BS426" s="170"/>
      <c r="BT426" s="170"/>
      <c r="BU426" s="170"/>
      <c r="BV426" s="170"/>
      <c r="BW426" s="170"/>
      <c r="BX426" s="170"/>
      <c r="BY426" s="170"/>
      <c r="BZ426" s="170"/>
      <c r="CA426" s="170"/>
      <c r="CB426" s="170"/>
      <c r="CC426" s="170"/>
      <c r="CD426" s="170"/>
      <c r="CE426" s="170"/>
      <c r="CF426" s="170"/>
      <c r="CG426" s="170"/>
      <c r="CH426" s="170"/>
      <c r="CI426" s="170"/>
      <c r="CJ426" s="170"/>
      <c r="CK426" s="170"/>
      <c r="CL426" s="170"/>
      <c r="CM426" s="170"/>
      <c r="CN426" s="170"/>
      <c r="CO426" s="170"/>
      <c r="CP426" s="170"/>
      <c r="CQ426" s="170"/>
      <c r="CR426" s="170"/>
      <c r="CS426" s="170"/>
      <c r="CT426" s="170"/>
      <c r="CU426" s="170"/>
      <c r="CV426" s="170"/>
      <c r="CW426" s="170"/>
      <c r="CX426" s="170"/>
      <c r="CY426" s="170"/>
      <c r="CZ426" s="170"/>
      <c r="DA426" s="170"/>
      <c r="DB426" s="170"/>
      <c r="DC426" s="170"/>
      <c r="DD426" s="170"/>
      <c r="DE426" s="170"/>
      <c r="DF426" s="170"/>
      <c r="DG426" s="170"/>
      <c r="DH426" s="170"/>
      <c r="DI426" s="170"/>
      <c r="DJ426" s="170"/>
      <c r="DK426" s="170"/>
      <c r="DL426" s="170"/>
      <c r="DM426" s="170"/>
      <c r="DN426" s="170"/>
      <c r="DO426" s="170"/>
      <c r="DP426" s="170"/>
      <c r="DQ426" s="170"/>
      <c r="DR426" s="170"/>
      <c r="DS426" s="170"/>
      <c r="DT426" s="170"/>
      <c r="DU426" s="170"/>
      <c r="DV426" s="170"/>
      <c r="DW426" s="170"/>
      <c r="DX426" s="170"/>
      <c r="DY426" s="170"/>
      <c r="DZ426" s="170"/>
      <c r="EA426" s="170"/>
      <c r="EB426" s="170"/>
      <c r="EC426" s="170"/>
      <c r="ED426" s="170"/>
      <c r="EE426" s="170"/>
      <c r="EF426" s="170"/>
      <c r="EG426" s="170"/>
      <c r="EH426" s="170"/>
      <c r="EI426" s="170"/>
      <c r="EJ426" s="170"/>
      <c r="EK426" s="170"/>
      <c r="EL426" s="170"/>
      <c r="EM426" s="170"/>
      <c r="EN426" s="170"/>
      <c r="EO426" s="170"/>
      <c r="EP426" s="170"/>
      <c r="EQ426" s="170"/>
      <c r="ER426" s="185"/>
      <c r="ES426" s="185"/>
      <c r="ET426" s="171"/>
    </row>
    <row r="427" spans="1:150" s="173" customFormat="1" x14ac:dyDescent="0.25">
      <c r="A427" s="169"/>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c r="BR427" s="170"/>
      <c r="BS427" s="170"/>
      <c r="BT427" s="170"/>
      <c r="BU427" s="170"/>
      <c r="BV427" s="170"/>
      <c r="BW427" s="170"/>
      <c r="BX427" s="170"/>
      <c r="BY427" s="170"/>
      <c r="BZ427" s="170"/>
      <c r="CA427" s="170"/>
      <c r="CB427" s="170"/>
      <c r="CC427" s="170"/>
      <c r="CD427" s="170"/>
      <c r="CE427" s="170"/>
      <c r="CF427" s="170"/>
      <c r="CG427" s="170"/>
      <c r="CH427" s="170"/>
      <c r="CI427" s="170"/>
      <c r="CJ427" s="170"/>
      <c r="CK427" s="170"/>
      <c r="CL427" s="170"/>
      <c r="CM427" s="170"/>
      <c r="CN427" s="170"/>
      <c r="CO427" s="170"/>
      <c r="CP427" s="170"/>
      <c r="CQ427" s="170"/>
      <c r="CR427" s="170"/>
      <c r="CS427" s="170"/>
      <c r="CT427" s="170"/>
      <c r="CU427" s="170"/>
      <c r="CV427" s="170"/>
      <c r="CW427" s="170"/>
      <c r="CX427" s="170"/>
      <c r="CY427" s="170"/>
      <c r="CZ427" s="170"/>
      <c r="DA427" s="170"/>
      <c r="DB427" s="170"/>
      <c r="DC427" s="170"/>
      <c r="DD427" s="170"/>
      <c r="DE427" s="170"/>
      <c r="DF427" s="170"/>
      <c r="DG427" s="170"/>
      <c r="DH427" s="170"/>
      <c r="DI427" s="170"/>
      <c r="DJ427" s="170"/>
      <c r="DK427" s="170"/>
      <c r="DL427" s="170"/>
      <c r="DM427" s="170"/>
      <c r="DN427" s="170"/>
      <c r="DO427" s="170"/>
      <c r="DP427" s="170"/>
      <c r="DQ427" s="170"/>
      <c r="DR427" s="170"/>
      <c r="DS427" s="170"/>
      <c r="DT427" s="170"/>
      <c r="DU427" s="170"/>
      <c r="DV427" s="170"/>
      <c r="DW427" s="170"/>
      <c r="DX427" s="170"/>
      <c r="DY427" s="170"/>
      <c r="DZ427" s="170"/>
      <c r="EA427" s="170"/>
      <c r="EB427" s="170"/>
      <c r="EC427" s="170"/>
      <c r="ED427" s="170"/>
      <c r="EE427" s="170"/>
      <c r="EF427" s="170"/>
      <c r="EG427" s="170"/>
      <c r="EH427" s="170"/>
      <c r="EI427" s="170"/>
      <c r="EJ427" s="170"/>
      <c r="EK427" s="170"/>
      <c r="EL427" s="170"/>
      <c r="EM427" s="170"/>
      <c r="EN427" s="170"/>
      <c r="EO427" s="170"/>
      <c r="EP427" s="170"/>
      <c r="EQ427" s="170"/>
      <c r="ER427" s="185"/>
      <c r="ES427" s="185"/>
      <c r="ET427" s="171"/>
    </row>
    <row r="428" spans="1:150" s="173" customFormat="1" x14ac:dyDescent="0.25">
      <c r="A428" s="169"/>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c r="BR428" s="170"/>
      <c r="BS428" s="170"/>
      <c r="BT428" s="170"/>
      <c r="BU428" s="170"/>
      <c r="BV428" s="170"/>
      <c r="BW428" s="170"/>
      <c r="BX428" s="170"/>
      <c r="BY428" s="170"/>
      <c r="BZ428" s="170"/>
      <c r="CA428" s="170"/>
      <c r="CB428" s="170"/>
      <c r="CC428" s="170"/>
      <c r="CD428" s="170"/>
      <c r="CE428" s="170"/>
      <c r="CF428" s="170"/>
      <c r="CG428" s="170"/>
      <c r="CH428" s="170"/>
      <c r="CI428" s="170"/>
      <c r="CJ428" s="170"/>
      <c r="CK428" s="170"/>
      <c r="CL428" s="170"/>
      <c r="CM428" s="170"/>
      <c r="CN428" s="170"/>
      <c r="CO428" s="170"/>
      <c r="CP428" s="170"/>
      <c r="CQ428" s="170"/>
      <c r="CR428" s="170"/>
      <c r="CS428" s="170"/>
      <c r="CT428" s="170"/>
      <c r="CU428" s="170"/>
      <c r="CV428" s="170"/>
      <c r="CW428" s="170"/>
      <c r="CX428" s="170"/>
      <c r="CY428" s="170"/>
      <c r="CZ428" s="170"/>
      <c r="DA428" s="170"/>
      <c r="DB428" s="170"/>
      <c r="DC428" s="170"/>
      <c r="DD428" s="170"/>
      <c r="DE428" s="170"/>
      <c r="DF428" s="170"/>
      <c r="DG428" s="170"/>
      <c r="DH428" s="170"/>
      <c r="DI428" s="170"/>
      <c r="DJ428" s="170"/>
      <c r="DK428" s="170"/>
      <c r="DL428" s="170"/>
      <c r="DM428" s="170"/>
      <c r="DN428" s="170"/>
      <c r="DO428" s="170"/>
      <c r="DP428" s="170"/>
      <c r="DQ428" s="170"/>
      <c r="DR428" s="170"/>
      <c r="DS428" s="170"/>
      <c r="DT428" s="170"/>
      <c r="DU428" s="170"/>
      <c r="DV428" s="170"/>
      <c r="DW428" s="170"/>
      <c r="DX428" s="170"/>
      <c r="DY428" s="170"/>
      <c r="DZ428" s="170"/>
      <c r="EA428" s="170"/>
      <c r="EB428" s="170"/>
      <c r="EC428" s="170"/>
      <c r="ED428" s="170"/>
      <c r="EE428" s="170"/>
      <c r="EF428" s="170"/>
      <c r="EG428" s="170"/>
      <c r="EH428" s="170"/>
      <c r="EI428" s="170"/>
      <c r="EJ428" s="170"/>
      <c r="EK428" s="170"/>
      <c r="EL428" s="170"/>
      <c r="EM428" s="170"/>
      <c r="EN428" s="170"/>
      <c r="EO428" s="170"/>
      <c r="EP428" s="170"/>
      <c r="EQ428" s="170"/>
      <c r="ER428" s="185"/>
      <c r="ES428" s="185"/>
      <c r="ET428" s="171"/>
    </row>
    <row r="429" spans="1:150" s="173" customFormat="1" x14ac:dyDescent="0.25">
      <c r="A429" s="169"/>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c r="BR429" s="170"/>
      <c r="BS429" s="170"/>
      <c r="BT429" s="170"/>
      <c r="BU429" s="170"/>
      <c r="BV429" s="170"/>
      <c r="BW429" s="170"/>
      <c r="BX429" s="170"/>
      <c r="BY429" s="170"/>
      <c r="BZ429" s="170"/>
      <c r="CA429" s="170"/>
      <c r="CB429" s="170"/>
      <c r="CC429" s="170"/>
      <c r="CD429" s="170"/>
      <c r="CE429" s="170"/>
      <c r="CF429" s="170"/>
      <c r="CG429" s="170"/>
      <c r="CH429" s="170"/>
      <c r="CI429" s="170"/>
      <c r="CJ429" s="170"/>
      <c r="CK429" s="170"/>
      <c r="CL429" s="170"/>
      <c r="CM429" s="170"/>
      <c r="CN429" s="170"/>
      <c r="CO429" s="170"/>
      <c r="CP429" s="170"/>
      <c r="CQ429" s="170"/>
      <c r="CR429" s="170"/>
      <c r="CS429" s="170"/>
      <c r="CT429" s="170"/>
      <c r="CU429" s="170"/>
      <c r="CV429" s="170"/>
      <c r="CW429" s="170"/>
      <c r="CX429" s="170"/>
      <c r="CY429" s="170"/>
      <c r="CZ429" s="170"/>
      <c r="DA429" s="170"/>
      <c r="DB429" s="170"/>
      <c r="DC429" s="170"/>
      <c r="DD429" s="170"/>
      <c r="DE429" s="170"/>
      <c r="DF429" s="170"/>
      <c r="DG429" s="170"/>
      <c r="DH429" s="170"/>
      <c r="DI429" s="170"/>
      <c r="DJ429" s="170"/>
      <c r="DK429" s="170"/>
      <c r="DL429" s="170"/>
      <c r="DM429" s="170"/>
      <c r="DN429" s="170"/>
      <c r="DO429" s="170"/>
      <c r="DP429" s="170"/>
      <c r="DQ429" s="170"/>
      <c r="DR429" s="170"/>
      <c r="DS429" s="170"/>
      <c r="DT429" s="170"/>
      <c r="DU429" s="170"/>
      <c r="DV429" s="170"/>
      <c r="DW429" s="170"/>
      <c r="DX429" s="170"/>
      <c r="DY429" s="170"/>
      <c r="DZ429" s="170"/>
      <c r="EA429" s="170"/>
      <c r="EB429" s="170"/>
      <c r="EC429" s="170"/>
      <c r="ED429" s="170"/>
      <c r="EE429" s="170"/>
      <c r="EF429" s="170"/>
      <c r="EG429" s="170"/>
      <c r="EH429" s="170"/>
      <c r="EI429" s="170"/>
      <c r="EJ429" s="170"/>
      <c r="EK429" s="170"/>
      <c r="EL429" s="170"/>
      <c r="EM429" s="170"/>
      <c r="EN429" s="170"/>
      <c r="EO429" s="170"/>
      <c r="EP429" s="170"/>
      <c r="EQ429" s="170"/>
      <c r="ER429" s="185"/>
      <c r="ES429" s="185"/>
      <c r="ET429" s="171"/>
    </row>
    <row r="430" spans="1:150" s="173" customFormat="1" x14ac:dyDescent="0.25">
      <c r="A430" s="169"/>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c r="BU430" s="170"/>
      <c r="BV430" s="170"/>
      <c r="BW430" s="170"/>
      <c r="BX430" s="170"/>
      <c r="BY430" s="170"/>
      <c r="BZ430" s="170"/>
      <c r="CA430" s="170"/>
      <c r="CB430" s="170"/>
      <c r="CC430" s="170"/>
      <c r="CD430" s="170"/>
      <c r="CE430" s="170"/>
      <c r="CF430" s="170"/>
      <c r="CG430" s="170"/>
      <c r="CH430" s="170"/>
      <c r="CI430" s="170"/>
      <c r="CJ430" s="170"/>
      <c r="CK430" s="170"/>
      <c r="CL430" s="170"/>
      <c r="CM430" s="170"/>
      <c r="CN430" s="170"/>
      <c r="CO430" s="170"/>
      <c r="CP430" s="170"/>
      <c r="CQ430" s="170"/>
      <c r="CR430" s="170"/>
      <c r="CS430" s="170"/>
      <c r="CT430" s="170"/>
      <c r="CU430" s="170"/>
      <c r="CV430" s="170"/>
      <c r="CW430" s="170"/>
      <c r="CX430" s="170"/>
      <c r="CY430" s="170"/>
      <c r="CZ430" s="170"/>
      <c r="DA430" s="170"/>
      <c r="DB430" s="170"/>
      <c r="DC430" s="170"/>
      <c r="DD430" s="170"/>
      <c r="DE430" s="170"/>
      <c r="DF430" s="170"/>
      <c r="DG430" s="170"/>
      <c r="DH430" s="170"/>
      <c r="DI430" s="170"/>
      <c r="DJ430" s="170"/>
      <c r="DK430" s="170"/>
      <c r="DL430" s="170"/>
      <c r="DM430" s="170"/>
      <c r="DN430" s="170"/>
      <c r="DO430" s="170"/>
      <c r="DP430" s="170"/>
      <c r="DQ430" s="170"/>
      <c r="DR430" s="170"/>
      <c r="DS430" s="170"/>
      <c r="DT430" s="170"/>
      <c r="DU430" s="170"/>
      <c r="DV430" s="170"/>
      <c r="DW430" s="170"/>
      <c r="DX430" s="170"/>
      <c r="DY430" s="170"/>
      <c r="DZ430" s="170"/>
      <c r="EA430" s="170"/>
      <c r="EB430" s="170"/>
      <c r="EC430" s="170"/>
      <c r="ED430" s="170"/>
      <c r="EE430" s="170"/>
      <c r="EF430" s="170"/>
      <c r="EG430" s="170"/>
      <c r="EH430" s="170"/>
      <c r="EI430" s="170"/>
      <c r="EJ430" s="170"/>
      <c r="EK430" s="170"/>
      <c r="EL430" s="170"/>
      <c r="EM430" s="170"/>
      <c r="EN430" s="170"/>
      <c r="EO430" s="170"/>
      <c r="EP430" s="170"/>
      <c r="EQ430" s="170"/>
      <c r="ER430" s="185"/>
      <c r="ES430" s="185"/>
      <c r="ET430" s="171"/>
    </row>
    <row r="431" spans="1:150" s="173" customFormat="1" x14ac:dyDescent="0.25">
      <c r="A431" s="169"/>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c r="BR431" s="170"/>
      <c r="BS431" s="170"/>
      <c r="BT431" s="170"/>
      <c r="BU431" s="170"/>
      <c r="BV431" s="170"/>
      <c r="BW431" s="170"/>
      <c r="BX431" s="170"/>
      <c r="BY431" s="170"/>
      <c r="BZ431" s="170"/>
      <c r="CA431" s="170"/>
      <c r="CB431" s="170"/>
      <c r="CC431" s="170"/>
      <c r="CD431" s="170"/>
      <c r="CE431" s="170"/>
      <c r="CF431" s="170"/>
      <c r="CG431" s="170"/>
      <c r="CH431" s="170"/>
      <c r="CI431" s="170"/>
      <c r="CJ431" s="170"/>
      <c r="CK431" s="170"/>
      <c r="CL431" s="170"/>
      <c r="CM431" s="170"/>
      <c r="CN431" s="170"/>
      <c r="CO431" s="170"/>
      <c r="CP431" s="170"/>
      <c r="CQ431" s="170"/>
      <c r="CR431" s="170"/>
      <c r="CS431" s="170"/>
      <c r="CT431" s="170"/>
      <c r="CU431" s="170"/>
      <c r="CV431" s="170"/>
      <c r="CW431" s="170"/>
      <c r="CX431" s="170"/>
      <c r="CY431" s="170"/>
      <c r="CZ431" s="170"/>
      <c r="DA431" s="170"/>
      <c r="DB431" s="170"/>
      <c r="DC431" s="170"/>
      <c r="DD431" s="170"/>
      <c r="DE431" s="170"/>
      <c r="DF431" s="170"/>
      <c r="DG431" s="170"/>
      <c r="DH431" s="170"/>
      <c r="DI431" s="170"/>
      <c r="DJ431" s="170"/>
      <c r="DK431" s="170"/>
      <c r="DL431" s="170"/>
      <c r="DM431" s="170"/>
      <c r="DN431" s="170"/>
      <c r="DO431" s="170"/>
      <c r="DP431" s="170"/>
      <c r="DQ431" s="170"/>
      <c r="DR431" s="170"/>
      <c r="DS431" s="170"/>
      <c r="DT431" s="170"/>
      <c r="DU431" s="170"/>
      <c r="DV431" s="170"/>
      <c r="DW431" s="170"/>
      <c r="DX431" s="170"/>
      <c r="DY431" s="170"/>
      <c r="DZ431" s="170"/>
      <c r="EA431" s="170"/>
      <c r="EB431" s="170"/>
      <c r="EC431" s="170"/>
      <c r="ED431" s="170"/>
      <c r="EE431" s="170"/>
      <c r="EF431" s="170"/>
      <c r="EG431" s="170"/>
      <c r="EH431" s="170"/>
      <c r="EI431" s="170"/>
      <c r="EJ431" s="170"/>
      <c r="EK431" s="170"/>
      <c r="EL431" s="170"/>
      <c r="EM431" s="170"/>
      <c r="EN431" s="170"/>
      <c r="EO431" s="170"/>
      <c r="EP431" s="170"/>
      <c r="EQ431" s="170"/>
      <c r="ER431" s="185"/>
      <c r="ES431" s="185"/>
      <c r="ET431" s="171"/>
    </row>
    <row r="432" spans="1:150" s="173" customFormat="1" x14ac:dyDescent="0.25">
      <c r="A432" s="169"/>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c r="BR432" s="170"/>
      <c r="BS432" s="170"/>
      <c r="BT432" s="170"/>
      <c r="BU432" s="170"/>
      <c r="BV432" s="170"/>
      <c r="BW432" s="170"/>
      <c r="BX432" s="170"/>
      <c r="BY432" s="170"/>
      <c r="BZ432" s="170"/>
      <c r="CA432" s="170"/>
      <c r="CB432" s="170"/>
      <c r="CC432" s="170"/>
      <c r="CD432" s="170"/>
      <c r="CE432" s="170"/>
      <c r="CF432" s="170"/>
      <c r="CG432" s="170"/>
      <c r="CH432" s="170"/>
      <c r="CI432" s="170"/>
      <c r="CJ432" s="170"/>
      <c r="CK432" s="170"/>
      <c r="CL432" s="170"/>
      <c r="CM432" s="170"/>
      <c r="CN432" s="170"/>
      <c r="CO432" s="170"/>
      <c r="CP432" s="170"/>
      <c r="CQ432" s="170"/>
      <c r="CR432" s="170"/>
      <c r="CS432" s="170"/>
      <c r="CT432" s="170"/>
      <c r="CU432" s="170"/>
      <c r="CV432" s="170"/>
      <c r="CW432" s="170"/>
      <c r="CX432" s="170"/>
      <c r="CY432" s="170"/>
      <c r="CZ432" s="170"/>
      <c r="DA432" s="170"/>
      <c r="DB432" s="170"/>
      <c r="DC432" s="170"/>
      <c r="DD432" s="170"/>
      <c r="DE432" s="170"/>
      <c r="DF432" s="170"/>
      <c r="DG432" s="170"/>
      <c r="DH432" s="170"/>
      <c r="DI432" s="170"/>
      <c r="DJ432" s="170"/>
      <c r="DK432" s="170"/>
      <c r="DL432" s="170"/>
      <c r="DM432" s="170"/>
      <c r="DN432" s="170"/>
      <c r="DO432" s="170"/>
      <c r="DP432" s="170"/>
      <c r="DQ432" s="170"/>
      <c r="DR432" s="170"/>
      <c r="DS432" s="170"/>
      <c r="DT432" s="170"/>
      <c r="DU432" s="170"/>
      <c r="DV432" s="170"/>
      <c r="DW432" s="170"/>
      <c r="DX432" s="170"/>
      <c r="DY432" s="170"/>
      <c r="DZ432" s="170"/>
      <c r="EA432" s="170"/>
      <c r="EB432" s="170"/>
      <c r="EC432" s="170"/>
      <c r="ED432" s="170"/>
      <c r="EE432" s="170"/>
      <c r="EF432" s="170"/>
      <c r="EG432" s="170"/>
      <c r="EH432" s="170"/>
      <c r="EI432" s="170"/>
      <c r="EJ432" s="170"/>
      <c r="EK432" s="170"/>
      <c r="EL432" s="170"/>
      <c r="EM432" s="170"/>
      <c r="EN432" s="170"/>
      <c r="EO432" s="170"/>
      <c r="EP432" s="170"/>
      <c r="EQ432" s="170"/>
      <c r="ER432" s="185"/>
      <c r="ES432" s="185"/>
      <c r="ET432" s="171"/>
    </row>
    <row r="433" spans="1:150" s="173" customFormat="1" x14ac:dyDescent="0.25">
      <c r="A433" s="169"/>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c r="BR433" s="170"/>
      <c r="BS433" s="170"/>
      <c r="BT433" s="170"/>
      <c r="BU433" s="170"/>
      <c r="BV433" s="170"/>
      <c r="BW433" s="170"/>
      <c r="BX433" s="170"/>
      <c r="BY433" s="170"/>
      <c r="BZ433" s="170"/>
      <c r="CA433" s="170"/>
      <c r="CB433" s="170"/>
      <c r="CC433" s="170"/>
      <c r="CD433" s="170"/>
      <c r="CE433" s="170"/>
      <c r="CF433" s="170"/>
      <c r="CG433" s="170"/>
      <c r="CH433" s="170"/>
      <c r="CI433" s="170"/>
      <c r="CJ433" s="170"/>
      <c r="CK433" s="170"/>
      <c r="CL433" s="170"/>
      <c r="CM433" s="170"/>
      <c r="CN433" s="170"/>
      <c r="CO433" s="170"/>
      <c r="CP433" s="170"/>
      <c r="CQ433" s="170"/>
      <c r="CR433" s="170"/>
      <c r="CS433" s="170"/>
      <c r="CT433" s="170"/>
      <c r="CU433" s="170"/>
      <c r="CV433" s="170"/>
      <c r="CW433" s="170"/>
      <c r="CX433" s="170"/>
      <c r="CY433" s="170"/>
      <c r="CZ433" s="170"/>
      <c r="DA433" s="170"/>
      <c r="DB433" s="170"/>
      <c r="DC433" s="170"/>
      <c r="DD433" s="170"/>
      <c r="DE433" s="170"/>
      <c r="DF433" s="170"/>
      <c r="DG433" s="170"/>
      <c r="DH433" s="170"/>
      <c r="DI433" s="170"/>
      <c r="DJ433" s="170"/>
      <c r="DK433" s="170"/>
      <c r="DL433" s="170"/>
      <c r="DM433" s="170"/>
      <c r="DN433" s="170"/>
      <c r="DO433" s="170"/>
      <c r="DP433" s="170"/>
      <c r="DQ433" s="170"/>
      <c r="DR433" s="170"/>
      <c r="DS433" s="170"/>
      <c r="DT433" s="170"/>
      <c r="DU433" s="170"/>
      <c r="DV433" s="170"/>
      <c r="DW433" s="170"/>
      <c r="DX433" s="170"/>
      <c r="DY433" s="170"/>
      <c r="DZ433" s="170"/>
      <c r="EA433" s="170"/>
      <c r="EB433" s="170"/>
      <c r="EC433" s="170"/>
      <c r="ED433" s="170"/>
      <c r="EE433" s="170"/>
      <c r="EF433" s="170"/>
      <c r="EG433" s="170"/>
      <c r="EH433" s="170"/>
      <c r="EI433" s="170"/>
      <c r="EJ433" s="170"/>
      <c r="EK433" s="170"/>
      <c r="EL433" s="170"/>
      <c r="EM433" s="170"/>
      <c r="EN433" s="170"/>
      <c r="EO433" s="170"/>
      <c r="EP433" s="170"/>
      <c r="EQ433" s="170"/>
      <c r="ER433" s="185"/>
      <c r="ES433" s="185"/>
      <c r="ET433" s="171"/>
    </row>
    <row r="434" spans="1:150" s="173" customFormat="1" x14ac:dyDescent="0.25">
      <c r="A434" s="169"/>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170"/>
      <c r="BJ434" s="170"/>
      <c r="BK434" s="170"/>
      <c r="BL434" s="170"/>
      <c r="BM434" s="170"/>
      <c r="BN434" s="170"/>
      <c r="BO434" s="170"/>
      <c r="BP434" s="170"/>
      <c r="BQ434" s="170"/>
      <c r="BR434" s="170"/>
      <c r="BS434" s="170"/>
      <c r="BT434" s="170"/>
      <c r="BU434" s="170"/>
      <c r="BV434" s="170"/>
      <c r="BW434" s="170"/>
      <c r="BX434" s="170"/>
      <c r="BY434" s="170"/>
      <c r="BZ434" s="170"/>
      <c r="CA434" s="170"/>
      <c r="CB434" s="170"/>
      <c r="CC434" s="170"/>
      <c r="CD434" s="170"/>
      <c r="CE434" s="170"/>
      <c r="CF434" s="170"/>
      <c r="CG434" s="170"/>
      <c r="CH434" s="170"/>
      <c r="CI434" s="170"/>
      <c r="CJ434" s="170"/>
      <c r="CK434" s="170"/>
      <c r="CL434" s="170"/>
      <c r="CM434" s="170"/>
      <c r="CN434" s="170"/>
      <c r="CO434" s="170"/>
      <c r="CP434" s="170"/>
      <c r="CQ434" s="170"/>
      <c r="CR434" s="170"/>
      <c r="CS434" s="170"/>
      <c r="CT434" s="170"/>
      <c r="CU434" s="170"/>
      <c r="CV434" s="170"/>
      <c r="CW434" s="170"/>
      <c r="CX434" s="170"/>
      <c r="CY434" s="170"/>
      <c r="CZ434" s="170"/>
      <c r="DA434" s="170"/>
      <c r="DB434" s="170"/>
      <c r="DC434" s="170"/>
      <c r="DD434" s="170"/>
      <c r="DE434" s="170"/>
      <c r="DF434" s="170"/>
      <c r="DG434" s="170"/>
      <c r="DH434" s="170"/>
      <c r="DI434" s="170"/>
      <c r="DJ434" s="170"/>
      <c r="DK434" s="170"/>
      <c r="DL434" s="170"/>
      <c r="DM434" s="170"/>
      <c r="DN434" s="170"/>
      <c r="DO434" s="170"/>
      <c r="DP434" s="170"/>
      <c r="DQ434" s="170"/>
      <c r="DR434" s="170"/>
      <c r="DS434" s="170"/>
      <c r="DT434" s="170"/>
      <c r="DU434" s="170"/>
      <c r="DV434" s="170"/>
      <c r="DW434" s="170"/>
      <c r="DX434" s="170"/>
      <c r="DY434" s="170"/>
      <c r="DZ434" s="170"/>
      <c r="EA434" s="170"/>
      <c r="EB434" s="170"/>
      <c r="EC434" s="170"/>
      <c r="ED434" s="170"/>
      <c r="EE434" s="170"/>
      <c r="EF434" s="170"/>
      <c r="EG434" s="170"/>
      <c r="EH434" s="170"/>
      <c r="EI434" s="170"/>
      <c r="EJ434" s="170"/>
      <c r="EK434" s="170"/>
      <c r="EL434" s="170"/>
      <c r="EM434" s="170"/>
      <c r="EN434" s="170"/>
      <c r="EO434" s="170"/>
      <c r="EP434" s="170"/>
      <c r="EQ434" s="170"/>
      <c r="ER434" s="185"/>
      <c r="ES434" s="185"/>
      <c r="ET434" s="171"/>
    </row>
    <row r="435" spans="1:150" s="173" customFormat="1" x14ac:dyDescent="0.25">
      <c r="A435" s="169"/>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170"/>
      <c r="BJ435" s="170"/>
      <c r="BK435" s="170"/>
      <c r="BL435" s="170"/>
      <c r="BM435" s="170"/>
      <c r="BN435" s="170"/>
      <c r="BO435" s="170"/>
      <c r="BP435" s="170"/>
      <c r="BQ435" s="170"/>
      <c r="BR435" s="170"/>
      <c r="BS435" s="170"/>
      <c r="BT435" s="170"/>
      <c r="BU435" s="170"/>
      <c r="BV435" s="170"/>
      <c r="BW435" s="170"/>
      <c r="BX435" s="170"/>
      <c r="BY435" s="170"/>
      <c r="BZ435" s="170"/>
      <c r="CA435" s="170"/>
      <c r="CB435" s="170"/>
      <c r="CC435" s="170"/>
      <c r="CD435" s="170"/>
      <c r="CE435" s="170"/>
      <c r="CF435" s="170"/>
      <c r="CG435" s="170"/>
      <c r="CH435" s="170"/>
      <c r="CI435" s="170"/>
      <c r="CJ435" s="170"/>
      <c r="CK435" s="170"/>
      <c r="CL435" s="170"/>
      <c r="CM435" s="170"/>
      <c r="CN435" s="170"/>
      <c r="CO435" s="170"/>
      <c r="CP435" s="170"/>
      <c r="CQ435" s="170"/>
      <c r="CR435" s="170"/>
      <c r="CS435" s="170"/>
      <c r="CT435" s="170"/>
      <c r="CU435" s="170"/>
      <c r="CV435" s="170"/>
      <c r="CW435" s="170"/>
      <c r="CX435" s="170"/>
      <c r="CY435" s="170"/>
      <c r="CZ435" s="170"/>
      <c r="DA435" s="170"/>
      <c r="DB435" s="170"/>
      <c r="DC435" s="170"/>
      <c r="DD435" s="170"/>
      <c r="DE435" s="170"/>
      <c r="DF435" s="170"/>
      <c r="DG435" s="170"/>
      <c r="DH435" s="170"/>
      <c r="DI435" s="170"/>
      <c r="DJ435" s="170"/>
      <c r="DK435" s="170"/>
      <c r="DL435" s="170"/>
      <c r="DM435" s="170"/>
      <c r="DN435" s="170"/>
      <c r="DO435" s="170"/>
      <c r="DP435" s="170"/>
      <c r="DQ435" s="170"/>
      <c r="DR435" s="170"/>
      <c r="DS435" s="170"/>
      <c r="DT435" s="170"/>
      <c r="DU435" s="170"/>
      <c r="DV435" s="170"/>
      <c r="DW435" s="170"/>
      <c r="DX435" s="170"/>
      <c r="DY435" s="170"/>
      <c r="DZ435" s="170"/>
      <c r="EA435" s="170"/>
      <c r="EB435" s="170"/>
      <c r="EC435" s="170"/>
      <c r="ED435" s="170"/>
      <c r="EE435" s="170"/>
      <c r="EF435" s="170"/>
      <c r="EG435" s="170"/>
      <c r="EH435" s="170"/>
      <c r="EI435" s="170"/>
      <c r="EJ435" s="170"/>
      <c r="EK435" s="170"/>
      <c r="EL435" s="170"/>
      <c r="EM435" s="170"/>
      <c r="EN435" s="170"/>
      <c r="EO435" s="170"/>
      <c r="EP435" s="170"/>
      <c r="EQ435" s="170"/>
      <c r="ER435" s="185"/>
      <c r="ES435" s="185"/>
      <c r="ET435" s="171"/>
    </row>
    <row r="436" spans="1:150" s="173" customFormat="1" x14ac:dyDescent="0.25">
      <c r="A436" s="169"/>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170"/>
      <c r="BJ436" s="170"/>
      <c r="BK436" s="170"/>
      <c r="BL436" s="170"/>
      <c r="BM436" s="170"/>
      <c r="BN436" s="170"/>
      <c r="BO436" s="170"/>
      <c r="BP436" s="170"/>
      <c r="BQ436" s="170"/>
      <c r="BR436" s="170"/>
      <c r="BS436" s="170"/>
      <c r="BT436" s="170"/>
      <c r="BU436" s="170"/>
      <c r="BV436" s="170"/>
      <c r="BW436" s="170"/>
      <c r="BX436" s="170"/>
      <c r="BY436" s="170"/>
      <c r="BZ436" s="170"/>
      <c r="CA436" s="170"/>
      <c r="CB436" s="170"/>
      <c r="CC436" s="170"/>
      <c r="CD436" s="170"/>
      <c r="CE436" s="170"/>
      <c r="CF436" s="170"/>
      <c r="CG436" s="170"/>
      <c r="CH436" s="170"/>
      <c r="CI436" s="170"/>
      <c r="CJ436" s="170"/>
      <c r="CK436" s="170"/>
      <c r="CL436" s="170"/>
      <c r="CM436" s="170"/>
      <c r="CN436" s="170"/>
      <c r="CO436" s="170"/>
      <c r="CP436" s="170"/>
      <c r="CQ436" s="170"/>
      <c r="CR436" s="170"/>
      <c r="CS436" s="170"/>
      <c r="CT436" s="170"/>
      <c r="CU436" s="170"/>
      <c r="CV436" s="170"/>
      <c r="CW436" s="170"/>
      <c r="CX436" s="170"/>
      <c r="CY436" s="170"/>
      <c r="CZ436" s="170"/>
      <c r="DA436" s="170"/>
      <c r="DB436" s="170"/>
      <c r="DC436" s="170"/>
      <c r="DD436" s="170"/>
      <c r="DE436" s="170"/>
      <c r="DF436" s="170"/>
      <c r="DG436" s="170"/>
      <c r="DH436" s="170"/>
      <c r="DI436" s="170"/>
      <c r="DJ436" s="170"/>
      <c r="DK436" s="170"/>
      <c r="DL436" s="170"/>
      <c r="DM436" s="170"/>
      <c r="DN436" s="170"/>
      <c r="DO436" s="170"/>
      <c r="DP436" s="170"/>
      <c r="DQ436" s="170"/>
      <c r="DR436" s="170"/>
      <c r="DS436" s="170"/>
      <c r="DT436" s="170"/>
      <c r="DU436" s="170"/>
      <c r="DV436" s="170"/>
      <c r="DW436" s="170"/>
      <c r="DX436" s="170"/>
      <c r="DY436" s="170"/>
      <c r="DZ436" s="170"/>
      <c r="EA436" s="170"/>
      <c r="EB436" s="170"/>
      <c r="EC436" s="170"/>
      <c r="ED436" s="170"/>
      <c r="EE436" s="170"/>
      <c r="EF436" s="170"/>
      <c r="EG436" s="170"/>
      <c r="EH436" s="170"/>
      <c r="EI436" s="170"/>
      <c r="EJ436" s="170"/>
      <c r="EK436" s="170"/>
      <c r="EL436" s="170"/>
      <c r="EM436" s="170"/>
      <c r="EN436" s="170"/>
      <c r="EO436" s="170"/>
      <c r="EP436" s="170"/>
      <c r="EQ436" s="170"/>
      <c r="ER436" s="185"/>
      <c r="ES436" s="185"/>
      <c r="ET436" s="171"/>
    </row>
    <row r="437" spans="1:150" s="173" customFormat="1" x14ac:dyDescent="0.25">
      <c r="A437" s="169"/>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170"/>
      <c r="BJ437" s="170"/>
      <c r="BK437" s="170"/>
      <c r="BL437" s="170"/>
      <c r="BM437" s="170"/>
      <c r="BN437" s="170"/>
      <c r="BO437" s="170"/>
      <c r="BP437" s="170"/>
      <c r="BQ437" s="170"/>
      <c r="BR437" s="170"/>
      <c r="BS437" s="170"/>
      <c r="BT437" s="170"/>
      <c r="BU437" s="170"/>
      <c r="BV437" s="170"/>
      <c r="BW437" s="170"/>
      <c r="BX437" s="170"/>
      <c r="BY437" s="170"/>
      <c r="BZ437" s="170"/>
      <c r="CA437" s="170"/>
      <c r="CB437" s="170"/>
      <c r="CC437" s="170"/>
      <c r="CD437" s="170"/>
      <c r="CE437" s="170"/>
      <c r="CF437" s="170"/>
      <c r="CG437" s="170"/>
      <c r="CH437" s="170"/>
      <c r="CI437" s="170"/>
      <c r="CJ437" s="170"/>
      <c r="CK437" s="170"/>
      <c r="CL437" s="170"/>
      <c r="CM437" s="170"/>
      <c r="CN437" s="170"/>
      <c r="CO437" s="170"/>
      <c r="CP437" s="170"/>
      <c r="CQ437" s="170"/>
      <c r="CR437" s="170"/>
      <c r="CS437" s="170"/>
      <c r="CT437" s="170"/>
      <c r="CU437" s="170"/>
      <c r="CV437" s="170"/>
      <c r="CW437" s="170"/>
      <c r="CX437" s="170"/>
      <c r="CY437" s="170"/>
      <c r="CZ437" s="170"/>
      <c r="DA437" s="170"/>
      <c r="DB437" s="170"/>
      <c r="DC437" s="170"/>
      <c r="DD437" s="170"/>
      <c r="DE437" s="170"/>
      <c r="DF437" s="170"/>
      <c r="DG437" s="170"/>
      <c r="DH437" s="170"/>
      <c r="DI437" s="170"/>
      <c r="DJ437" s="170"/>
      <c r="DK437" s="170"/>
      <c r="DL437" s="170"/>
      <c r="DM437" s="170"/>
      <c r="DN437" s="170"/>
      <c r="DO437" s="170"/>
      <c r="DP437" s="170"/>
      <c r="DQ437" s="170"/>
      <c r="DR437" s="170"/>
      <c r="DS437" s="170"/>
      <c r="DT437" s="170"/>
      <c r="DU437" s="170"/>
      <c r="DV437" s="170"/>
      <c r="DW437" s="170"/>
      <c r="DX437" s="170"/>
      <c r="DY437" s="170"/>
      <c r="DZ437" s="170"/>
      <c r="EA437" s="170"/>
      <c r="EB437" s="170"/>
      <c r="EC437" s="170"/>
      <c r="ED437" s="170"/>
      <c r="EE437" s="170"/>
      <c r="EF437" s="170"/>
      <c r="EG437" s="170"/>
      <c r="EH437" s="170"/>
      <c r="EI437" s="170"/>
      <c r="EJ437" s="170"/>
      <c r="EK437" s="170"/>
      <c r="EL437" s="170"/>
      <c r="EM437" s="170"/>
      <c r="EN437" s="170"/>
      <c r="EO437" s="170"/>
      <c r="EP437" s="170"/>
      <c r="EQ437" s="170"/>
      <c r="ER437" s="185"/>
      <c r="ES437" s="185"/>
      <c r="ET437" s="171"/>
    </row>
    <row r="438" spans="1:150" s="173" customFormat="1" x14ac:dyDescent="0.25">
      <c r="A438" s="169"/>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c r="BR438" s="170"/>
      <c r="BS438" s="170"/>
      <c r="BT438" s="170"/>
      <c r="BU438" s="170"/>
      <c r="BV438" s="170"/>
      <c r="BW438" s="170"/>
      <c r="BX438" s="170"/>
      <c r="BY438" s="170"/>
      <c r="BZ438" s="170"/>
      <c r="CA438" s="170"/>
      <c r="CB438" s="170"/>
      <c r="CC438" s="170"/>
      <c r="CD438" s="170"/>
      <c r="CE438" s="170"/>
      <c r="CF438" s="170"/>
      <c r="CG438" s="170"/>
      <c r="CH438" s="170"/>
      <c r="CI438" s="170"/>
      <c r="CJ438" s="170"/>
      <c r="CK438" s="170"/>
      <c r="CL438" s="170"/>
      <c r="CM438" s="170"/>
      <c r="CN438" s="170"/>
      <c r="CO438" s="170"/>
      <c r="CP438" s="170"/>
      <c r="CQ438" s="170"/>
      <c r="CR438" s="170"/>
      <c r="CS438" s="170"/>
      <c r="CT438" s="170"/>
      <c r="CU438" s="170"/>
      <c r="CV438" s="170"/>
      <c r="CW438" s="170"/>
      <c r="CX438" s="170"/>
      <c r="CY438" s="170"/>
      <c r="CZ438" s="170"/>
      <c r="DA438" s="170"/>
      <c r="DB438" s="170"/>
      <c r="DC438" s="170"/>
      <c r="DD438" s="170"/>
      <c r="DE438" s="170"/>
      <c r="DF438" s="170"/>
      <c r="DG438" s="170"/>
      <c r="DH438" s="170"/>
      <c r="DI438" s="170"/>
      <c r="DJ438" s="170"/>
      <c r="DK438" s="170"/>
      <c r="DL438" s="170"/>
      <c r="DM438" s="170"/>
      <c r="DN438" s="170"/>
      <c r="DO438" s="170"/>
      <c r="DP438" s="170"/>
      <c r="DQ438" s="170"/>
      <c r="DR438" s="170"/>
      <c r="DS438" s="170"/>
      <c r="DT438" s="170"/>
      <c r="DU438" s="170"/>
      <c r="DV438" s="170"/>
      <c r="DW438" s="170"/>
      <c r="DX438" s="170"/>
      <c r="DY438" s="170"/>
      <c r="DZ438" s="170"/>
      <c r="EA438" s="170"/>
      <c r="EB438" s="170"/>
      <c r="EC438" s="170"/>
      <c r="ED438" s="170"/>
      <c r="EE438" s="170"/>
      <c r="EF438" s="170"/>
      <c r="EG438" s="170"/>
      <c r="EH438" s="170"/>
      <c r="EI438" s="170"/>
      <c r="EJ438" s="170"/>
      <c r="EK438" s="170"/>
      <c r="EL438" s="170"/>
      <c r="EM438" s="170"/>
      <c r="EN438" s="170"/>
      <c r="EO438" s="170"/>
      <c r="EP438" s="170"/>
      <c r="EQ438" s="170"/>
      <c r="ER438" s="185"/>
      <c r="ES438" s="185"/>
      <c r="ET438" s="171"/>
    </row>
    <row r="439" spans="1:150" s="173" customFormat="1" x14ac:dyDescent="0.25">
      <c r="A439" s="169"/>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c r="BR439" s="170"/>
      <c r="BS439" s="170"/>
      <c r="BT439" s="170"/>
      <c r="BU439" s="170"/>
      <c r="BV439" s="170"/>
      <c r="BW439" s="170"/>
      <c r="BX439" s="170"/>
      <c r="BY439" s="170"/>
      <c r="BZ439" s="170"/>
      <c r="CA439" s="170"/>
      <c r="CB439" s="170"/>
      <c r="CC439" s="170"/>
      <c r="CD439" s="170"/>
      <c r="CE439" s="170"/>
      <c r="CF439" s="170"/>
      <c r="CG439" s="170"/>
      <c r="CH439" s="170"/>
      <c r="CI439" s="170"/>
      <c r="CJ439" s="170"/>
      <c r="CK439" s="170"/>
      <c r="CL439" s="170"/>
      <c r="CM439" s="170"/>
      <c r="CN439" s="170"/>
      <c r="CO439" s="170"/>
      <c r="CP439" s="170"/>
      <c r="CQ439" s="170"/>
      <c r="CR439" s="170"/>
      <c r="CS439" s="170"/>
      <c r="CT439" s="170"/>
      <c r="CU439" s="170"/>
      <c r="CV439" s="170"/>
      <c r="CW439" s="170"/>
      <c r="CX439" s="170"/>
      <c r="CY439" s="170"/>
      <c r="CZ439" s="170"/>
      <c r="DA439" s="170"/>
      <c r="DB439" s="170"/>
      <c r="DC439" s="170"/>
      <c r="DD439" s="170"/>
      <c r="DE439" s="170"/>
      <c r="DF439" s="170"/>
      <c r="DG439" s="170"/>
      <c r="DH439" s="170"/>
      <c r="DI439" s="170"/>
      <c r="DJ439" s="170"/>
      <c r="DK439" s="170"/>
      <c r="DL439" s="170"/>
      <c r="DM439" s="170"/>
      <c r="DN439" s="170"/>
      <c r="DO439" s="170"/>
      <c r="DP439" s="170"/>
      <c r="DQ439" s="170"/>
      <c r="DR439" s="170"/>
      <c r="DS439" s="170"/>
      <c r="DT439" s="170"/>
      <c r="DU439" s="170"/>
      <c r="DV439" s="170"/>
      <c r="DW439" s="170"/>
      <c r="DX439" s="170"/>
      <c r="DY439" s="170"/>
      <c r="DZ439" s="170"/>
      <c r="EA439" s="170"/>
      <c r="EB439" s="170"/>
      <c r="EC439" s="170"/>
      <c r="ED439" s="170"/>
      <c r="EE439" s="170"/>
      <c r="EF439" s="170"/>
      <c r="EG439" s="170"/>
      <c r="EH439" s="170"/>
      <c r="EI439" s="170"/>
      <c r="EJ439" s="170"/>
      <c r="EK439" s="170"/>
      <c r="EL439" s="170"/>
      <c r="EM439" s="170"/>
      <c r="EN439" s="170"/>
      <c r="EO439" s="170"/>
      <c r="EP439" s="170"/>
      <c r="EQ439" s="170"/>
      <c r="ER439" s="185"/>
      <c r="ES439" s="185"/>
      <c r="ET439" s="171"/>
    </row>
    <row r="440" spans="1:150" s="173" customFormat="1" x14ac:dyDescent="0.25">
      <c r="A440" s="169"/>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c r="BR440" s="170"/>
      <c r="BS440" s="170"/>
      <c r="BT440" s="170"/>
      <c r="BU440" s="170"/>
      <c r="BV440" s="170"/>
      <c r="BW440" s="170"/>
      <c r="BX440" s="170"/>
      <c r="BY440" s="170"/>
      <c r="BZ440" s="170"/>
      <c r="CA440" s="170"/>
      <c r="CB440" s="170"/>
      <c r="CC440" s="170"/>
      <c r="CD440" s="170"/>
      <c r="CE440" s="170"/>
      <c r="CF440" s="170"/>
      <c r="CG440" s="170"/>
      <c r="CH440" s="170"/>
      <c r="CI440" s="170"/>
      <c r="CJ440" s="170"/>
      <c r="CK440" s="170"/>
      <c r="CL440" s="170"/>
      <c r="CM440" s="170"/>
      <c r="CN440" s="170"/>
      <c r="CO440" s="170"/>
      <c r="CP440" s="170"/>
      <c r="CQ440" s="170"/>
      <c r="CR440" s="170"/>
      <c r="CS440" s="170"/>
      <c r="CT440" s="170"/>
      <c r="CU440" s="170"/>
      <c r="CV440" s="170"/>
      <c r="CW440" s="170"/>
      <c r="CX440" s="170"/>
      <c r="CY440" s="170"/>
      <c r="CZ440" s="170"/>
      <c r="DA440" s="170"/>
      <c r="DB440" s="170"/>
      <c r="DC440" s="170"/>
      <c r="DD440" s="170"/>
      <c r="DE440" s="170"/>
      <c r="DF440" s="170"/>
      <c r="DG440" s="170"/>
      <c r="DH440" s="170"/>
      <c r="DI440" s="170"/>
      <c r="DJ440" s="170"/>
      <c r="DK440" s="170"/>
      <c r="DL440" s="170"/>
      <c r="DM440" s="170"/>
      <c r="DN440" s="170"/>
      <c r="DO440" s="170"/>
      <c r="DP440" s="170"/>
      <c r="DQ440" s="170"/>
      <c r="DR440" s="170"/>
      <c r="DS440" s="170"/>
      <c r="DT440" s="170"/>
      <c r="DU440" s="170"/>
      <c r="DV440" s="170"/>
      <c r="DW440" s="170"/>
      <c r="DX440" s="170"/>
      <c r="DY440" s="170"/>
      <c r="DZ440" s="170"/>
      <c r="EA440" s="170"/>
      <c r="EB440" s="170"/>
      <c r="EC440" s="170"/>
      <c r="ED440" s="170"/>
      <c r="EE440" s="170"/>
      <c r="EF440" s="170"/>
      <c r="EG440" s="170"/>
      <c r="EH440" s="170"/>
      <c r="EI440" s="170"/>
      <c r="EJ440" s="170"/>
      <c r="EK440" s="170"/>
      <c r="EL440" s="170"/>
      <c r="EM440" s="170"/>
      <c r="EN440" s="170"/>
      <c r="EO440" s="170"/>
      <c r="EP440" s="170"/>
      <c r="EQ440" s="170"/>
      <c r="ER440" s="185"/>
      <c r="ES440" s="185"/>
      <c r="ET440" s="171"/>
    </row>
    <row r="441" spans="1:150" s="173" customFormat="1" x14ac:dyDescent="0.25">
      <c r="A441" s="169"/>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c r="BR441" s="170"/>
      <c r="BS441" s="170"/>
      <c r="BT441" s="170"/>
      <c r="BU441" s="170"/>
      <c r="BV441" s="170"/>
      <c r="BW441" s="170"/>
      <c r="BX441" s="170"/>
      <c r="BY441" s="170"/>
      <c r="BZ441" s="170"/>
      <c r="CA441" s="170"/>
      <c r="CB441" s="170"/>
      <c r="CC441" s="170"/>
      <c r="CD441" s="170"/>
      <c r="CE441" s="170"/>
      <c r="CF441" s="170"/>
      <c r="CG441" s="170"/>
      <c r="CH441" s="170"/>
      <c r="CI441" s="170"/>
      <c r="CJ441" s="170"/>
      <c r="CK441" s="170"/>
      <c r="CL441" s="170"/>
      <c r="CM441" s="170"/>
      <c r="CN441" s="170"/>
      <c r="CO441" s="170"/>
      <c r="CP441" s="170"/>
      <c r="CQ441" s="170"/>
      <c r="CR441" s="170"/>
      <c r="CS441" s="170"/>
      <c r="CT441" s="170"/>
      <c r="CU441" s="170"/>
      <c r="CV441" s="170"/>
      <c r="CW441" s="170"/>
      <c r="CX441" s="170"/>
      <c r="CY441" s="170"/>
      <c r="CZ441" s="170"/>
      <c r="DA441" s="170"/>
      <c r="DB441" s="170"/>
      <c r="DC441" s="170"/>
      <c r="DD441" s="170"/>
      <c r="DE441" s="170"/>
      <c r="DF441" s="170"/>
      <c r="DG441" s="170"/>
      <c r="DH441" s="170"/>
      <c r="DI441" s="170"/>
      <c r="DJ441" s="170"/>
      <c r="DK441" s="170"/>
      <c r="DL441" s="170"/>
      <c r="DM441" s="170"/>
      <c r="DN441" s="170"/>
      <c r="DO441" s="170"/>
      <c r="DP441" s="170"/>
      <c r="DQ441" s="170"/>
      <c r="DR441" s="170"/>
      <c r="DS441" s="170"/>
      <c r="DT441" s="170"/>
      <c r="DU441" s="170"/>
      <c r="DV441" s="170"/>
      <c r="DW441" s="170"/>
      <c r="DX441" s="170"/>
      <c r="DY441" s="170"/>
      <c r="DZ441" s="170"/>
      <c r="EA441" s="170"/>
      <c r="EB441" s="170"/>
      <c r="EC441" s="170"/>
      <c r="ED441" s="170"/>
      <c r="EE441" s="170"/>
      <c r="EF441" s="170"/>
      <c r="EG441" s="170"/>
      <c r="EH441" s="170"/>
      <c r="EI441" s="170"/>
      <c r="EJ441" s="170"/>
      <c r="EK441" s="170"/>
      <c r="EL441" s="170"/>
      <c r="EM441" s="170"/>
      <c r="EN441" s="170"/>
      <c r="EO441" s="170"/>
      <c r="EP441" s="170"/>
      <c r="EQ441" s="170"/>
      <c r="ER441" s="185"/>
      <c r="ES441" s="185"/>
      <c r="ET441" s="171"/>
    </row>
    <row r="442" spans="1:150" s="173" customFormat="1" x14ac:dyDescent="0.25">
      <c r="A442" s="169"/>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c r="BR442" s="170"/>
      <c r="BS442" s="170"/>
      <c r="BT442" s="170"/>
      <c r="BU442" s="170"/>
      <c r="BV442" s="170"/>
      <c r="BW442" s="170"/>
      <c r="BX442" s="170"/>
      <c r="BY442" s="170"/>
      <c r="BZ442" s="170"/>
      <c r="CA442" s="170"/>
      <c r="CB442" s="170"/>
      <c r="CC442" s="170"/>
      <c r="CD442" s="170"/>
      <c r="CE442" s="170"/>
      <c r="CF442" s="170"/>
      <c r="CG442" s="170"/>
      <c r="CH442" s="170"/>
      <c r="CI442" s="170"/>
      <c r="CJ442" s="170"/>
      <c r="CK442" s="170"/>
      <c r="CL442" s="170"/>
      <c r="CM442" s="170"/>
      <c r="CN442" s="170"/>
      <c r="CO442" s="170"/>
      <c r="CP442" s="170"/>
      <c r="CQ442" s="170"/>
      <c r="CR442" s="170"/>
      <c r="CS442" s="170"/>
      <c r="CT442" s="170"/>
      <c r="CU442" s="170"/>
      <c r="CV442" s="170"/>
      <c r="CW442" s="170"/>
      <c r="CX442" s="170"/>
      <c r="CY442" s="170"/>
      <c r="CZ442" s="170"/>
      <c r="DA442" s="170"/>
      <c r="DB442" s="170"/>
      <c r="DC442" s="170"/>
      <c r="DD442" s="170"/>
      <c r="DE442" s="170"/>
      <c r="DF442" s="170"/>
      <c r="DG442" s="170"/>
      <c r="DH442" s="170"/>
      <c r="DI442" s="170"/>
      <c r="DJ442" s="170"/>
      <c r="DK442" s="170"/>
      <c r="DL442" s="170"/>
      <c r="DM442" s="170"/>
      <c r="DN442" s="170"/>
      <c r="DO442" s="170"/>
      <c r="DP442" s="170"/>
      <c r="DQ442" s="170"/>
      <c r="DR442" s="170"/>
      <c r="DS442" s="170"/>
      <c r="DT442" s="170"/>
      <c r="DU442" s="170"/>
      <c r="DV442" s="170"/>
      <c r="DW442" s="170"/>
      <c r="DX442" s="170"/>
      <c r="DY442" s="170"/>
      <c r="DZ442" s="170"/>
      <c r="EA442" s="170"/>
      <c r="EB442" s="170"/>
      <c r="EC442" s="170"/>
      <c r="ED442" s="170"/>
      <c r="EE442" s="170"/>
      <c r="EF442" s="170"/>
      <c r="EG442" s="170"/>
      <c r="EH442" s="170"/>
      <c r="EI442" s="170"/>
      <c r="EJ442" s="170"/>
      <c r="EK442" s="170"/>
      <c r="EL442" s="170"/>
      <c r="EM442" s="170"/>
      <c r="EN442" s="170"/>
      <c r="EO442" s="170"/>
      <c r="EP442" s="170"/>
      <c r="EQ442" s="170"/>
      <c r="ER442" s="185"/>
      <c r="ES442" s="185"/>
      <c r="ET442" s="171"/>
    </row>
    <row r="443" spans="1:150" s="173" customFormat="1" x14ac:dyDescent="0.25">
      <c r="A443" s="169"/>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c r="BR443" s="170"/>
      <c r="BS443" s="170"/>
      <c r="BT443" s="170"/>
      <c r="BU443" s="170"/>
      <c r="BV443" s="170"/>
      <c r="BW443" s="170"/>
      <c r="BX443" s="170"/>
      <c r="BY443" s="170"/>
      <c r="BZ443" s="170"/>
      <c r="CA443" s="170"/>
      <c r="CB443" s="170"/>
      <c r="CC443" s="170"/>
      <c r="CD443" s="170"/>
      <c r="CE443" s="170"/>
      <c r="CF443" s="170"/>
      <c r="CG443" s="170"/>
      <c r="CH443" s="170"/>
      <c r="CI443" s="170"/>
      <c r="CJ443" s="170"/>
      <c r="CK443" s="170"/>
      <c r="CL443" s="170"/>
      <c r="CM443" s="170"/>
      <c r="CN443" s="170"/>
      <c r="CO443" s="170"/>
      <c r="CP443" s="170"/>
      <c r="CQ443" s="170"/>
      <c r="CR443" s="170"/>
      <c r="CS443" s="170"/>
      <c r="CT443" s="170"/>
      <c r="CU443" s="170"/>
      <c r="CV443" s="170"/>
      <c r="CW443" s="170"/>
      <c r="CX443" s="170"/>
      <c r="CY443" s="170"/>
      <c r="CZ443" s="170"/>
      <c r="DA443" s="170"/>
      <c r="DB443" s="170"/>
      <c r="DC443" s="170"/>
      <c r="DD443" s="170"/>
      <c r="DE443" s="170"/>
      <c r="DF443" s="170"/>
      <c r="DG443" s="170"/>
      <c r="DH443" s="170"/>
      <c r="DI443" s="170"/>
      <c r="DJ443" s="170"/>
      <c r="DK443" s="170"/>
      <c r="DL443" s="170"/>
      <c r="DM443" s="170"/>
      <c r="DN443" s="170"/>
      <c r="DO443" s="170"/>
      <c r="DP443" s="170"/>
      <c r="DQ443" s="170"/>
      <c r="DR443" s="170"/>
      <c r="DS443" s="170"/>
      <c r="DT443" s="170"/>
      <c r="DU443" s="170"/>
      <c r="DV443" s="170"/>
      <c r="DW443" s="170"/>
      <c r="DX443" s="170"/>
      <c r="DY443" s="170"/>
      <c r="DZ443" s="170"/>
      <c r="EA443" s="170"/>
      <c r="EB443" s="170"/>
      <c r="EC443" s="170"/>
      <c r="ED443" s="170"/>
      <c r="EE443" s="170"/>
      <c r="EF443" s="170"/>
      <c r="EG443" s="170"/>
      <c r="EH443" s="170"/>
      <c r="EI443" s="170"/>
      <c r="EJ443" s="170"/>
      <c r="EK443" s="170"/>
      <c r="EL443" s="170"/>
      <c r="EM443" s="170"/>
      <c r="EN443" s="170"/>
      <c r="EO443" s="170"/>
      <c r="EP443" s="170"/>
      <c r="EQ443" s="170"/>
      <c r="ER443" s="185"/>
      <c r="ES443" s="185"/>
      <c r="ET443" s="171"/>
    </row>
    <row r="444" spans="1:150" s="173" customFormat="1" x14ac:dyDescent="0.25">
      <c r="A444" s="169"/>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c r="BR444" s="170"/>
      <c r="BS444" s="170"/>
      <c r="BT444" s="170"/>
      <c r="BU444" s="170"/>
      <c r="BV444" s="170"/>
      <c r="BW444" s="170"/>
      <c r="BX444" s="170"/>
      <c r="BY444" s="170"/>
      <c r="BZ444" s="170"/>
      <c r="CA444" s="170"/>
      <c r="CB444" s="170"/>
      <c r="CC444" s="170"/>
      <c r="CD444" s="170"/>
      <c r="CE444" s="170"/>
      <c r="CF444" s="170"/>
      <c r="CG444" s="170"/>
      <c r="CH444" s="170"/>
      <c r="CI444" s="170"/>
      <c r="CJ444" s="170"/>
      <c r="CK444" s="170"/>
      <c r="CL444" s="170"/>
      <c r="CM444" s="170"/>
      <c r="CN444" s="170"/>
      <c r="CO444" s="170"/>
      <c r="CP444" s="170"/>
      <c r="CQ444" s="170"/>
      <c r="CR444" s="170"/>
      <c r="CS444" s="170"/>
      <c r="CT444" s="170"/>
      <c r="CU444" s="170"/>
      <c r="CV444" s="170"/>
      <c r="CW444" s="170"/>
      <c r="CX444" s="170"/>
      <c r="CY444" s="170"/>
      <c r="CZ444" s="170"/>
      <c r="DA444" s="170"/>
      <c r="DB444" s="170"/>
      <c r="DC444" s="170"/>
      <c r="DD444" s="170"/>
      <c r="DE444" s="170"/>
      <c r="DF444" s="170"/>
      <c r="DG444" s="170"/>
      <c r="DH444" s="170"/>
      <c r="DI444" s="170"/>
      <c r="DJ444" s="170"/>
      <c r="DK444" s="170"/>
      <c r="DL444" s="170"/>
      <c r="DM444" s="170"/>
      <c r="DN444" s="170"/>
      <c r="DO444" s="170"/>
      <c r="DP444" s="170"/>
      <c r="DQ444" s="170"/>
      <c r="DR444" s="170"/>
      <c r="DS444" s="170"/>
      <c r="DT444" s="170"/>
      <c r="DU444" s="170"/>
      <c r="DV444" s="170"/>
      <c r="DW444" s="170"/>
      <c r="DX444" s="170"/>
      <c r="DY444" s="170"/>
      <c r="DZ444" s="170"/>
      <c r="EA444" s="170"/>
      <c r="EB444" s="170"/>
      <c r="EC444" s="170"/>
      <c r="ED444" s="170"/>
      <c r="EE444" s="170"/>
      <c r="EF444" s="170"/>
      <c r="EG444" s="170"/>
      <c r="EH444" s="170"/>
      <c r="EI444" s="170"/>
      <c r="EJ444" s="170"/>
      <c r="EK444" s="170"/>
      <c r="EL444" s="170"/>
      <c r="EM444" s="170"/>
      <c r="EN444" s="170"/>
      <c r="EO444" s="170"/>
      <c r="EP444" s="170"/>
      <c r="EQ444" s="170"/>
      <c r="ER444" s="185"/>
      <c r="ES444" s="185"/>
      <c r="ET444" s="171"/>
    </row>
    <row r="445" spans="1:150" s="173" customFormat="1" x14ac:dyDescent="0.25">
      <c r="A445" s="169"/>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c r="BR445" s="170"/>
      <c r="BS445" s="170"/>
      <c r="BT445" s="170"/>
      <c r="BU445" s="170"/>
      <c r="BV445" s="170"/>
      <c r="BW445" s="170"/>
      <c r="BX445" s="170"/>
      <c r="BY445" s="170"/>
      <c r="BZ445" s="170"/>
      <c r="CA445" s="170"/>
      <c r="CB445" s="170"/>
      <c r="CC445" s="170"/>
      <c r="CD445" s="170"/>
      <c r="CE445" s="170"/>
      <c r="CF445" s="170"/>
      <c r="CG445" s="170"/>
      <c r="CH445" s="170"/>
      <c r="CI445" s="170"/>
      <c r="CJ445" s="170"/>
      <c r="CK445" s="170"/>
      <c r="CL445" s="170"/>
      <c r="CM445" s="170"/>
      <c r="CN445" s="170"/>
      <c r="CO445" s="170"/>
      <c r="CP445" s="170"/>
      <c r="CQ445" s="170"/>
      <c r="CR445" s="170"/>
      <c r="CS445" s="170"/>
      <c r="CT445" s="170"/>
      <c r="CU445" s="170"/>
      <c r="CV445" s="170"/>
      <c r="CW445" s="170"/>
      <c r="CX445" s="170"/>
      <c r="CY445" s="170"/>
      <c r="CZ445" s="170"/>
      <c r="DA445" s="170"/>
      <c r="DB445" s="170"/>
      <c r="DC445" s="170"/>
      <c r="DD445" s="170"/>
      <c r="DE445" s="170"/>
      <c r="DF445" s="170"/>
      <c r="DG445" s="170"/>
      <c r="DH445" s="170"/>
      <c r="DI445" s="170"/>
      <c r="DJ445" s="170"/>
      <c r="DK445" s="170"/>
      <c r="DL445" s="170"/>
      <c r="DM445" s="170"/>
      <c r="DN445" s="170"/>
      <c r="DO445" s="170"/>
      <c r="DP445" s="170"/>
      <c r="DQ445" s="170"/>
      <c r="DR445" s="170"/>
      <c r="DS445" s="170"/>
      <c r="DT445" s="170"/>
      <c r="DU445" s="170"/>
      <c r="DV445" s="170"/>
      <c r="DW445" s="170"/>
      <c r="DX445" s="170"/>
      <c r="DY445" s="170"/>
      <c r="DZ445" s="170"/>
      <c r="EA445" s="170"/>
      <c r="EB445" s="170"/>
      <c r="EC445" s="170"/>
      <c r="ED445" s="170"/>
      <c r="EE445" s="170"/>
      <c r="EF445" s="170"/>
      <c r="EG445" s="170"/>
      <c r="EH445" s="170"/>
      <c r="EI445" s="170"/>
      <c r="EJ445" s="170"/>
      <c r="EK445" s="170"/>
      <c r="EL445" s="170"/>
      <c r="EM445" s="170"/>
      <c r="EN445" s="170"/>
      <c r="EO445" s="170"/>
      <c r="EP445" s="170"/>
      <c r="EQ445" s="170"/>
      <c r="ER445" s="185"/>
      <c r="ES445" s="185"/>
      <c r="ET445" s="171"/>
    </row>
    <row r="446" spans="1:150" s="173" customFormat="1" x14ac:dyDescent="0.25">
      <c r="A446" s="169"/>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c r="BR446" s="170"/>
      <c r="BS446" s="170"/>
      <c r="BT446" s="170"/>
      <c r="BU446" s="170"/>
      <c r="BV446" s="170"/>
      <c r="BW446" s="170"/>
      <c r="BX446" s="170"/>
      <c r="BY446" s="170"/>
      <c r="BZ446" s="170"/>
      <c r="CA446" s="170"/>
      <c r="CB446" s="170"/>
      <c r="CC446" s="170"/>
      <c r="CD446" s="170"/>
      <c r="CE446" s="170"/>
      <c r="CF446" s="170"/>
      <c r="CG446" s="170"/>
      <c r="CH446" s="170"/>
      <c r="CI446" s="170"/>
      <c r="CJ446" s="170"/>
      <c r="CK446" s="170"/>
      <c r="CL446" s="170"/>
      <c r="CM446" s="170"/>
      <c r="CN446" s="170"/>
      <c r="CO446" s="170"/>
      <c r="CP446" s="170"/>
      <c r="CQ446" s="170"/>
      <c r="CR446" s="170"/>
      <c r="CS446" s="170"/>
      <c r="CT446" s="170"/>
      <c r="CU446" s="170"/>
      <c r="CV446" s="170"/>
      <c r="CW446" s="170"/>
      <c r="CX446" s="170"/>
      <c r="CY446" s="170"/>
      <c r="CZ446" s="170"/>
      <c r="DA446" s="170"/>
      <c r="DB446" s="170"/>
      <c r="DC446" s="170"/>
      <c r="DD446" s="170"/>
      <c r="DE446" s="170"/>
      <c r="DF446" s="170"/>
      <c r="DG446" s="170"/>
      <c r="DH446" s="170"/>
      <c r="DI446" s="170"/>
      <c r="DJ446" s="170"/>
      <c r="DK446" s="170"/>
      <c r="DL446" s="170"/>
      <c r="DM446" s="170"/>
      <c r="DN446" s="170"/>
      <c r="DO446" s="170"/>
      <c r="DP446" s="170"/>
      <c r="DQ446" s="170"/>
      <c r="DR446" s="170"/>
      <c r="DS446" s="170"/>
      <c r="DT446" s="170"/>
      <c r="DU446" s="170"/>
      <c r="DV446" s="170"/>
      <c r="DW446" s="170"/>
      <c r="DX446" s="170"/>
      <c r="DY446" s="170"/>
      <c r="DZ446" s="170"/>
      <c r="EA446" s="170"/>
      <c r="EB446" s="170"/>
      <c r="EC446" s="170"/>
      <c r="ED446" s="170"/>
      <c r="EE446" s="170"/>
      <c r="EF446" s="170"/>
      <c r="EG446" s="170"/>
      <c r="EH446" s="170"/>
      <c r="EI446" s="170"/>
      <c r="EJ446" s="170"/>
      <c r="EK446" s="170"/>
      <c r="EL446" s="170"/>
      <c r="EM446" s="170"/>
      <c r="EN446" s="170"/>
      <c r="EO446" s="170"/>
      <c r="EP446" s="170"/>
      <c r="EQ446" s="170"/>
      <c r="ER446" s="185"/>
      <c r="ES446" s="185"/>
      <c r="ET446" s="171"/>
    </row>
    <row r="447" spans="1:150" s="173" customFormat="1" x14ac:dyDescent="0.25">
      <c r="A447" s="169"/>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c r="BR447" s="170"/>
      <c r="BS447" s="170"/>
      <c r="BT447" s="170"/>
      <c r="BU447" s="170"/>
      <c r="BV447" s="170"/>
      <c r="BW447" s="170"/>
      <c r="BX447" s="170"/>
      <c r="BY447" s="170"/>
      <c r="BZ447" s="170"/>
      <c r="CA447" s="170"/>
      <c r="CB447" s="170"/>
      <c r="CC447" s="170"/>
      <c r="CD447" s="170"/>
      <c r="CE447" s="170"/>
      <c r="CF447" s="170"/>
      <c r="CG447" s="170"/>
      <c r="CH447" s="170"/>
      <c r="CI447" s="170"/>
      <c r="CJ447" s="170"/>
      <c r="CK447" s="170"/>
      <c r="CL447" s="170"/>
      <c r="CM447" s="170"/>
      <c r="CN447" s="170"/>
      <c r="CO447" s="170"/>
      <c r="CP447" s="170"/>
      <c r="CQ447" s="170"/>
      <c r="CR447" s="170"/>
      <c r="CS447" s="170"/>
      <c r="CT447" s="170"/>
      <c r="CU447" s="170"/>
      <c r="CV447" s="170"/>
      <c r="CW447" s="170"/>
      <c r="CX447" s="170"/>
      <c r="CY447" s="170"/>
      <c r="CZ447" s="170"/>
      <c r="DA447" s="170"/>
      <c r="DB447" s="170"/>
      <c r="DC447" s="170"/>
      <c r="DD447" s="170"/>
      <c r="DE447" s="170"/>
      <c r="DF447" s="170"/>
      <c r="DG447" s="170"/>
      <c r="DH447" s="170"/>
      <c r="DI447" s="170"/>
      <c r="DJ447" s="170"/>
      <c r="DK447" s="170"/>
      <c r="DL447" s="170"/>
      <c r="DM447" s="170"/>
      <c r="DN447" s="170"/>
      <c r="DO447" s="170"/>
      <c r="DP447" s="170"/>
      <c r="DQ447" s="170"/>
      <c r="DR447" s="170"/>
      <c r="DS447" s="170"/>
      <c r="DT447" s="170"/>
      <c r="DU447" s="170"/>
      <c r="DV447" s="170"/>
      <c r="DW447" s="170"/>
      <c r="DX447" s="170"/>
      <c r="DY447" s="170"/>
      <c r="DZ447" s="170"/>
      <c r="EA447" s="170"/>
      <c r="EB447" s="170"/>
      <c r="EC447" s="170"/>
      <c r="ED447" s="170"/>
      <c r="EE447" s="170"/>
      <c r="EF447" s="170"/>
      <c r="EG447" s="170"/>
      <c r="EH447" s="170"/>
      <c r="EI447" s="170"/>
      <c r="EJ447" s="170"/>
      <c r="EK447" s="170"/>
      <c r="EL447" s="170"/>
      <c r="EM447" s="170"/>
      <c r="EN447" s="170"/>
      <c r="EO447" s="170"/>
      <c r="EP447" s="170"/>
      <c r="EQ447" s="170"/>
      <c r="ER447" s="185"/>
      <c r="ES447" s="185"/>
      <c r="ET447" s="171"/>
    </row>
    <row r="448" spans="1:150" s="173" customFormat="1" x14ac:dyDescent="0.25">
      <c r="A448" s="169"/>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c r="BR448" s="170"/>
      <c r="BS448" s="170"/>
      <c r="BT448" s="170"/>
      <c r="BU448" s="170"/>
      <c r="BV448" s="170"/>
      <c r="BW448" s="170"/>
      <c r="BX448" s="170"/>
      <c r="BY448" s="170"/>
      <c r="BZ448" s="170"/>
      <c r="CA448" s="170"/>
      <c r="CB448" s="170"/>
      <c r="CC448" s="170"/>
      <c r="CD448" s="170"/>
      <c r="CE448" s="170"/>
      <c r="CF448" s="170"/>
      <c r="CG448" s="170"/>
      <c r="CH448" s="170"/>
      <c r="CI448" s="170"/>
      <c r="CJ448" s="170"/>
      <c r="CK448" s="170"/>
      <c r="CL448" s="170"/>
      <c r="CM448" s="170"/>
      <c r="CN448" s="170"/>
      <c r="CO448" s="170"/>
      <c r="CP448" s="170"/>
      <c r="CQ448" s="170"/>
      <c r="CR448" s="170"/>
      <c r="CS448" s="170"/>
      <c r="CT448" s="170"/>
      <c r="CU448" s="170"/>
      <c r="CV448" s="170"/>
      <c r="CW448" s="170"/>
      <c r="CX448" s="170"/>
      <c r="CY448" s="170"/>
      <c r="CZ448" s="170"/>
      <c r="DA448" s="170"/>
      <c r="DB448" s="170"/>
      <c r="DC448" s="170"/>
      <c r="DD448" s="170"/>
      <c r="DE448" s="170"/>
      <c r="DF448" s="170"/>
      <c r="DG448" s="170"/>
      <c r="DH448" s="170"/>
      <c r="DI448" s="170"/>
      <c r="DJ448" s="170"/>
      <c r="DK448" s="170"/>
      <c r="DL448" s="170"/>
      <c r="DM448" s="170"/>
      <c r="DN448" s="170"/>
      <c r="DO448" s="170"/>
      <c r="DP448" s="170"/>
      <c r="DQ448" s="170"/>
      <c r="DR448" s="170"/>
      <c r="DS448" s="170"/>
      <c r="DT448" s="170"/>
      <c r="DU448" s="170"/>
      <c r="DV448" s="170"/>
      <c r="DW448" s="170"/>
      <c r="DX448" s="170"/>
      <c r="DY448" s="170"/>
      <c r="DZ448" s="170"/>
      <c r="EA448" s="170"/>
      <c r="EB448" s="170"/>
      <c r="EC448" s="170"/>
      <c r="ED448" s="170"/>
      <c r="EE448" s="170"/>
      <c r="EF448" s="170"/>
      <c r="EG448" s="170"/>
      <c r="EH448" s="170"/>
      <c r="EI448" s="170"/>
      <c r="EJ448" s="170"/>
      <c r="EK448" s="170"/>
      <c r="EL448" s="170"/>
      <c r="EM448" s="170"/>
      <c r="EN448" s="170"/>
      <c r="EO448" s="170"/>
      <c r="EP448" s="170"/>
      <c r="EQ448" s="170"/>
      <c r="ER448" s="185"/>
      <c r="ES448" s="185"/>
      <c r="ET448" s="171"/>
    </row>
    <row r="449" spans="1:150" s="173" customFormat="1" x14ac:dyDescent="0.25">
      <c r="A449" s="169"/>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c r="BR449" s="170"/>
      <c r="BS449" s="170"/>
      <c r="BT449" s="170"/>
      <c r="BU449" s="170"/>
      <c r="BV449" s="170"/>
      <c r="BW449" s="170"/>
      <c r="BX449" s="170"/>
      <c r="BY449" s="170"/>
      <c r="BZ449" s="170"/>
      <c r="CA449" s="170"/>
      <c r="CB449" s="170"/>
      <c r="CC449" s="170"/>
      <c r="CD449" s="170"/>
      <c r="CE449" s="170"/>
      <c r="CF449" s="170"/>
      <c r="CG449" s="170"/>
      <c r="CH449" s="170"/>
      <c r="CI449" s="170"/>
      <c r="CJ449" s="170"/>
      <c r="CK449" s="170"/>
      <c r="CL449" s="170"/>
      <c r="CM449" s="170"/>
      <c r="CN449" s="170"/>
      <c r="CO449" s="170"/>
      <c r="CP449" s="170"/>
      <c r="CQ449" s="170"/>
      <c r="CR449" s="170"/>
      <c r="CS449" s="170"/>
      <c r="CT449" s="170"/>
      <c r="CU449" s="170"/>
      <c r="CV449" s="170"/>
      <c r="CW449" s="170"/>
      <c r="CX449" s="170"/>
      <c r="CY449" s="170"/>
      <c r="CZ449" s="170"/>
      <c r="DA449" s="170"/>
      <c r="DB449" s="170"/>
      <c r="DC449" s="170"/>
      <c r="DD449" s="170"/>
      <c r="DE449" s="170"/>
      <c r="DF449" s="170"/>
      <c r="DG449" s="170"/>
      <c r="DH449" s="170"/>
      <c r="DI449" s="170"/>
      <c r="DJ449" s="170"/>
      <c r="DK449" s="170"/>
      <c r="DL449" s="170"/>
      <c r="DM449" s="170"/>
      <c r="DN449" s="170"/>
      <c r="DO449" s="170"/>
      <c r="DP449" s="170"/>
      <c r="DQ449" s="170"/>
      <c r="DR449" s="170"/>
      <c r="DS449" s="170"/>
      <c r="DT449" s="170"/>
      <c r="DU449" s="170"/>
      <c r="DV449" s="170"/>
      <c r="DW449" s="170"/>
      <c r="DX449" s="170"/>
      <c r="DY449" s="170"/>
      <c r="DZ449" s="170"/>
      <c r="EA449" s="170"/>
      <c r="EB449" s="170"/>
      <c r="EC449" s="170"/>
      <c r="ED449" s="170"/>
      <c r="EE449" s="170"/>
      <c r="EF449" s="170"/>
      <c r="EG449" s="170"/>
      <c r="EH449" s="170"/>
      <c r="EI449" s="170"/>
      <c r="EJ449" s="170"/>
      <c r="EK449" s="170"/>
      <c r="EL449" s="170"/>
      <c r="EM449" s="170"/>
      <c r="EN449" s="170"/>
      <c r="EO449" s="170"/>
      <c r="EP449" s="170"/>
      <c r="EQ449" s="170"/>
      <c r="ER449" s="185"/>
      <c r="ES449" s="185"/>
      <c r="ET449" s="171"/>
    </row>
    <row r="450" spans="1:150" s="173" customFormat="1" x14ac:dyDescent="0.25">
      <c r="A450" s="169"/>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c r="BR450" s="170"/>
      <c r="BS450" s="170"/>
      <c r="BT450" s="170"/>
      <c r="BU450" s="170"/>
      <c r="BV450" s="170"/>
      <c r="BW450" s="170"/>
      <c r="BX450" s="170"/>
      <c r="BY450" s="170"/>
      <c r="BZ450" s="170"/>
      <c r="CA450" s="170"/>
      <c r="CB450" s="170"/>
      <c r="CC450" s="170"/>
      <c r="CD450" s="170"/>
      <c r="CE450" s="170"/>
      <c r="CF450" s="170"/>
      <c r="CG450" s="170"/>
      <c r="CH450" s="170"/>
      <c r="CI450" s="170"/>
      <c r="CJ450" s="170"/>
      <c r="CK450" s="170"/>
      <c r="CL450" s="170"/>
      <c r="CM450" s="170"/>
      <c r="CN450" s="170"/>
      <c r="CO450" s="170"/>
      <c r="CP450" s="170"/>
      <c r="CQ450" s="170"/>
      <c r="CR450" s="170"/>
      <c r="CS450" s="170"/>
      <c r="CT450" s="170"/>
      <c r="CU450" s="170"/>
      <c r="CV450" s="170"/>
      <c r="CW450" s="170"/>
      <c r="CX450" s="170"/>
      <c r="CY450" s="170"/>
      <c r="CZ450" s="170"/>
      <c r="DA450" s="170"/>
      <c r="DB450" s="170"/>
      <c r="DC450" s="170"/>
      <c r="DD450" s="170"/>
      <c r="DE450" s="170"/>
      <c r="DF450" s="170"/>
      <c r="DG450" s="170"/>
      <c r="DH450" s="170"/>
      <c r="DI450" s="170"/>
      <c r="DJ450" s="170"/>
      <c r="DK450" s="170"/>
      <c r="DL450" s="170"/>
      <c r="DM450" s="170"/>
      <c r="DN450" s="170"/>
      <c r="DO450" s="170"/>
      <c r="DP450" s="170"/>
      <c r="DQ450" s="170"/>
      <c r="DR450" s="170"/>
      <c r="DS450" s="170"/>
      <c r="DT450" s="170"/>
      <c r="DU450" s="170"/>
      <c r="DV450" s="170"/>
      <c r="DW450" s="170"/>
      <c r="DX450" s="170"/>
      <c r="DY450" s="170"/>
      <c r="DZ450" s="170"/>
      <c r="EA450" s="170"/>
      <c r="EB450" s="170"/>
      <c r="EC450" s="170"/>
      <c r="ED450" s="170"/>
      <c r="EE450" s="170"/>
      <c r="EF450" s="170"/>
      <c r="EG450" s="170"/>
      <c r="EH450" s="170"/>
      <c r="EI450" s="170"/>
      <c r="EJ450" s="170"/>
      <c r="EK450" s="170"/>
      <c r="EL450" s="170"/>
      <c r="EM450" s="170"/>
      <c r="EN450" s="170"/>
      <c r="EO450" s="170"/>
      <c r="EP450" s="170"/>
      <c r="EQ450" s="170"/>
      <c r="ER450" s="185"/>
      <c r="ES450" s="185"/>
      <c r="ET450" s="171"/>
    </row>
    <row r="451" spans="1:150" s="173" customFormat="1" x14ac:dyDescent="0.25">
      <c r="A451" s="169"/>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c r="BR451" s="170"/>
      <c r="BS451" s="170"/>
      <c r="BT451" s="170"/>
      <c r="BU451" s="170"/>
      <c r="BV451" s="170"/>
      <c r="BW451" s="170"/>
      <c r="BX451" s="170"/>
      <c r="BY451" s="170"/>
      <c r="BZ451" s="170"/>
      <c r="CA451" s="170"/>
      <c r="CB451" s="170"/>
      <c r="CC451" s="170"/>
      <c r="CD451" s="170"/>
      <c r="CE451" s="170"/>
      <c r="CF451" s="170"/>
      <c r="CG451" s="170"/>
      <c r="CH451" s="170"/>
      <c r="CI451" s="170"/>
      <c r="CJ451" s="170"/>
      <c r="CK451" s="170"/>
      <c r="CL451" s="170"/>
      <c r="CM451" s="170"/>
      <c r="CN451" s="170"/>
      <c r="CO451" s="170"/>
      <c r="CP451" s="170"/>
      <c r="CQ451" s="170"/>
      <c r="CR451" s="170"/>
      <c r="CS451" s="170"/>
      <c r="CT451" s="170"/>
      <c r="CU451" s="170"/>
      <c r="CV451" s="170"/>
      <c r="CW451" s="170"/>
      <c r="CX451" s="170"/>
      <c r="CY451" s="170"/>
      <c r="CZ451" s="170"/>
      <c r="DA451" s="170"/>
      <c r="DB451" s="170"/>
      <c r="DC451" s="170"/>
      <c r="DD451" s="170"/>
      <c r="DE451" s="170"/>
      <c r="DF451" s="170"/>
      <c r="DG451" s="170"/>
      <c r="DH451" s="170"/>
      <c r="DI451" s="170"/>
      <c r="DJ451" s="170"/>
      <c r="DK451" s="170"/>
      <c r="DL451" s="170"/>
      <c r="DM451" s="170"/>
      <c r="DN451" s="170"/>
      <c r="DO451" s="170"/>
      <c r="DP451" s="170"/>
      <c r="DQ451" s="170"/>
      <c r="DR451" s="170"/>
      <c r="DS451" s="170"/>
      <c r="DT451" s="170"/>
      <c r="DU451" s="170"/>
      <c r="DV451" s="170"/>
      <c r="DW451" s="170"/>
      <c r="DX451" s="170"/>
      <c r="DY451" s="170"/>
      <c r="DZ451" s="170"/>
      <c r="EA451" s="170"/>
      <c r="EB451" s="170"/>
      <c r="EC451" s="170"/>
      <c r="ED451" s="170"/>
      <c r="EE451" s="170"/>
      <c r="EF451" s="170"/>
      <c r="EG451" s="170"/>
      <c r="EH451" s="170"/>
      <c r="EI451" s="170"/>
      <c r="EJ451" s="170"/>
      <c r="EK451" s="170"/>
      <c r="EL451" s="170"/>
      <c r="EM451" s="170"/>
      <c r="EN451" s="170"/>
      <c r="EO451" s="170"/>
      <c r="EP451" s="170"/>
      <c r="EQ451" s="170"/>
      <c r="ER451" s="185"/>
      <c r="ES451" s="185"/>
      <c r="ET451" s="171"/>
    </row>
    <row r="452" spans="1:150" s="173" customFormat="1" x14ac:dyDescent="0.25">
      <c r="A452" s="169"/>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c r="BR452" s="170"/>
      <c r="BS452" s="170"/>
      <c r="BT452" s="170"/>
      <c r="BU452" s="170"/>
      <c r="BV452" s="170"/>
      <c r="BW452" s="170"/>
      <c r="BX452" s="170"/>
      <c r="BY452" s="170"/>
      <c r="BZ452" s="170"/>
      <c r="CA452" s="170"/>
      <c r="CB452" s="170"/>
      <c r="CC452" s="170"/>
      <c r="CD452" s="170"/>
      <c r="CE452" s="170"/>
      <c r="CF452" s="170"/>
      <c r="CG452" s="170"/>
      <c r="CH452" s="170"/>
      <c r="CI452" s="170"/>
      <c r="CJ452" s="170"/>
      <c r="CK452" s="170"/>
      <c r="CL452" s="170"/>
      <c r="CM452" s="170"/>
      <c r="CN452" s="170"/>
      <c r="CO452" s="170"/>
      <c r="CP452" s="170"/>
      <c r="CQ452" s="170"/>
      <c r="CR452" s="170"/>
      <c r="CS452" s="170"/>
      <c r="CT452" s="170"/>
      <c r="CU452" s="170"/>
      <c r="CV452" s="170"/>
      <c r="CW452" s="170"/>
      <c r="CX452" s="170"/>
      <c r="CY452" s="170"/>
      <c r="CZ452" s="170"/>
      <c r="DA452" s="170"/>
      <c r="DB452" s="170"/>
      <c r="DC452" s="170"/>
      <c r="DD452" s="170"/>
      <c r="DE452" s="170"/>
      <c r="DF452" s="170"/>
      <c r="DG452" s="170"/>
      <c r="DH452" s="170"/>
      <c r="DI452" s="170"/>
      <c r="DJ452" s="170"/>
      <c r="DK452" s="170"/>
      <c r="DL452" s="170"/>
      <c r="DM452" s="170"/>
      <c r="DN452" s="170"/>
      <c r="DO452" s="170"/>
      <c r="DP452" s="170"/>
      <c r="DQ452" s="170"/>
      <c r="DR452" s="170"/>
      <c r="DS452" s="170"/>
      <c r="DT452" s="170"/>
      <c r="DU452" s="170"/>
      <c r="DV452" s="170"/>
      <c r="DW452" s="170"/>
      <c r="DX452" s="170"/>
      <c r="DY452" s="170"/>
      <c r="DZ452" s="170"/>
      <c r="EA452" s="170"/>
      <c r="EB452" s="170"/>
      <c r="EC452" s="170"/>
      <c r="ED452" s="170"/>
      <c r="EE452" s="170"/>
      <c r="EF452" s="170"/>
      <c r="EG452" s="170"/>
      <c r="EH452" s="170"/>
      <c r="EI452" s="170"/>
      <c r="EJ452" s="170"/>
      <c r="EK452" s="170"/>
      <c r="EL452" s="170"/>
      <c r="EM452" s="170"/>
      <c r="EN452" s="170"/>
      <c r="EO452" s="170"/>
      <c r="EP452" s="170"/>
      <c r="EQ452" s="170"/>
      <c r="ER452" s="185"/>
      <c r="ES452" s="185"/>
      <c r="ET452" s="171"/>
    </row>
    <row r="453" spans="1:150" s="173" customFormat="1" x14ac:dyDescent="0.25">
      <c r="A453" s="169"/>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c r="BR453" s="170"/>
      <c r="BS453" s="170"/>
      <c r="BT453" s="170"/>
      <c r="BU453" s="170"/>
      <c r="BV453" s="170"/>
      <c r="BW453" s="170"/>
      <c r="BX453" s="170"/>
      <c r="BY453" s="170"/>
      <c r="BZ453" s="170"/>
      <c r="CA453" s="170"/>
      <c r="CB453" s="170"/>
      <c r="CC453" s="170"/>
      <c r="CD453" s="170"/>
      <c r="CE453" s="170"/>
      <c r="CF453" s="170"/>
      <c r="CG453" s="170"/>
      <c r="CH453" s="170"/>
      <c r="CI453" s="170"/>
      <c r="CJ453" s="170"/>
      <c r="CK453" s="170"/>
      <c r="CL453" s="170"/>
      <c r="CM453" s="170"/>
      <c r="CN453" s="170"/>
      <c r="CO453" s="170"/>
      <c r="CP453" s="170"/>
      <c r="CQ453" s="170"/>
      <c r="CR453" s="170"/>
      <c r="CS453" s="170"/>
      <c r="CT453" s="170"/>
      <c r="CU453" s="170"/>
      <c r="CV453" s="170"/>
      <c r="CW453" s="170"/>
      <c r="CX453" s="170"/>
      <c r="CY453" s="170"/>
      <c r="CZ453" s="170"/>
      <c r="DA453" s="170"/>
      <c r="DB453" s="170"/>
      <c r="DC453" s="170"/>
      <c r="DD453" s="170"/>
      <c r="DE453" s="170"/>
      <c r="DF453" s="170"/>
      <c r="DG453" s="170"/>
      <c r="DH453" s="170"/>
      <c r="DI453" s="170"/>
      <c r="DJ453" s="170"/>
      <c r="DK453" s="170"/>
      <c r="DL453" s="170"/>
      <c r="DM453" s="170"/>
      <c r="DN453" s="170"/>
      <c r="DO453" s="170"/>
      <c r="DP453" s="170"/>
      <c r="DQ453" s="170"/>
      <c r="DR453" s="170"/>
      <c r="DS453" s="170"/>
      <c r="DT453" s="170"/>
      <c r="DU453" s="170"/>
      <c r="DV453" s="170"/>
      <c r="DW453" s="170"/>
      <c r="DX453" s="170"/>
      <c r="DY453" s="170"/>
      <c r="DZ453" s="170"/>
      <c r="EA453" s="170"/>
      <c r="EB453" s="170"/>
      <c r="EC453" s="170"/>
      <c r="ED453" s="170"/>
      <c r="EE453" s="170"/>
      <c r="EF453" s="170"/>
      <c r="EG453" s="170"/>
      <c r="EH453" s="170"/>
      <c r="EI453" s="170"/>
      <c r="EJ453" s="170"/>
      <c r="EK453" s="170"/>
      <c r="EL453" s="170"/>
      <c r="EM453" s="170"/>
      <c r="EN453" s="170"/>
      <c r="EO453" s="170"/>
      <c r="EP453" s="170"/>
      <c r="EQ453" s="170"/>
      <c r="ER453" s="185"/>
      <c r="ES453" s="185"/>
      <c r="ET453" s="171"/>
    </row>
    <row r="454" spans="1:150" s="173" customFormat="1" x14ac:dyDescent="0.25">
      <c r="A454" s="169"/>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c r="BR454" s="170"/>
      <c r="BS454" s="170"/>
      <c r="BT454" s="170"/>
      <c r="BU454" s="170"/>
      <c r="BV454" s="170"/>
      <c r="BW454" s="170"/>
      <c r="BX454" s="170"/>
      <c r="BY454" s="170"/>
      <c r="BZ454" s="170"/>
      <c r="CA454" s="170"/>
      <c r="CB454" s="170"/>
      <c r="CC454" s="170"/>
      <c r="CD454" s="170"/>
      <c r="CE454" s="170"/>
      <c r="CF454" s="170"/>
      <c r="CG454" s="170"/>
      <c r="CH454" s="170"/>
      <c r="CI454" s="170"/>
      <c r="CJ454" s="170"/>
      <c r="CK454" s="170"/>
      <c r="CL454" s="170"/>
      <c r="CM454" s="170"/>
      <c r="CN454" s="170"/>
      <c r="CO454" s="170"/>
      <c r="CP454" s="170"/>
      <c r="CQ454" s="170"/>
      <c r="CR454" s="170"/>
      <c r="CS454" s="170"/>
      <c r="CT454" s="170"/>
      <c r="CU454" s="170"/>
      <c r="CV454" s="170"/>
      <c r="CW454" s="170"/>
      <c r="CX454" s="170"/>
      <c r="CY454" s="170"/>
      <c r="CZ454" s="170"/>
      <c r="DA454" s="170"/>
      <c r="DB454" s="170"/>
      <c r="DC454" s="170"/>
      <c r="DD454" s="170"/>
      <c r="DE454" s="170"/>
      <c r="DF454" s="170"/>
      <c r="DG454" s="170"/>
      <c r="DH454" s="170"/>
      <c r="DI454" s="170"/>
      <c r="DJ454" s="170"/>
      <c r="DK454" s="170"/>
      <c r="DL454" s="170"/>
      <c r="DM454" s="170"/>
      <c r="DN454" s="170"/>
      <c r="DO454" s="170"/>
      <c r="DP454" s="170"/>
      <c r="DQ454" s="170"/>
      <c r="DR454" s="170"/>
      <c r="DS454" s="170"/>
      <c r="DT454" s="170"/>
      <c r="DU454" s="170"/>
      <c r="DV454" s="170"/>
      <c r="DW454" s="170"/>
      <c r="DX454" s="170"/>
      <c r="DY454" s="170"/>
      <c r="DZ454" s="170"/>
      <c r="EA454" s="170"/>
      <c r="EB454" s="170"/>
      <c r="EC454" s="170"/>
      <c r="ED454" s="170"/>
      <c r="EE454" s="170"/>
      <c r="EF454" s="170"/>
      <c r="EG454" s="170"/>
      <c r="EH454" s="170"/>
      <c r="EI454" s="170"/>
      <c r="EJ454" s="170"/>
      <c r="EK454" s="170"/>
      <c r="EL454" s="170"/>
      <c r="EM454" s="170"/>
      <c r="EN454" s="170"/>
      <c r="EO454" s="170"/>
      <c r="EP454" s="170"/>
      <c r="EQ454" s="170"/>
      <c r="ER454" s="185"/>
      <c r="ES454" s="185"/>
      <c r="ET454" s="171"/>
    </row>
    <row r="455" spans="1:150" s="173" customFormat="1" x14ac:dyDescent="0.25">
      <c r="A455" s="169"/>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c r="BR455" s="170"/>
      <c r="BS455" s="170"/>
      <c r="BT455" s="170"/>
      <c r="BU455" s="170"/>
      <c r="BV455" s="170"/>
      <c r="BW455" s="170"/>
      <c r="BX455" s="170"/>
      <c r="BY455" s="170"/>
      <c r="BZ455" s="170"/>
      <c r="CA455" s="170"/>
      <c r="CB455" s="170"/>
      <c r="CC455" s="170"/>
      <c r="CD455" s="170"/>
      <c r="CE455" s="170"/>
      <c r="CF455" s="170"/>
      <c r="CG455" s="170"/>
      <c r="CH455" s="170"/>
      <c r="CI455" s="170"/>
      <c r="CJ455" s="170"/>
      <c r="CK455" s="170"/>
      <c r="CL455" s="170"/>
      <c r="CM455" s="170"/>
      <c r="CN455" s="170"/>
      <c r="CO455" s="170"/>
      <c r="CP455" s="170"/>
      <c r="CQ455" s="170"/>
      <c r="CR455" s="170"/>
      <c r="CS455" s="170"/>
      <c r="CT455" s="170"/>
      <c r="CU455" s="170"/>
      <c r="CV455" s="170"/>
      <c r="CW455" s="170"/>
      <c r="CX455" s="170"/>
      <c r="CY455" s="170"/>
      <c r="CZ455" s="170"/>
      <c r="DA455" s="170"/>
      <c r="DB455" s="170"/>
      <c r="DC455" s="170"/>
      <c r="DD455" s="170"/>
      <c r="DE455" s="170"/>
      <c r="DF455" s="170"/>
      <c r="DG455" s="170"/>
      <c r="DH455" s="170"/>
      <c r="DI455" s="170"/>
      <c r="DJ455" s="170"/>
      <c r="DK455" s="170"/>
      <c r="DL455" s="170"/>
      <c r="DM455" s="170"/>
      <c r="DN455" s="170"/>
      <c r="DO455" s="170"/>
      <c r="DP455" s="170"/>
      <c r="DQ455" s="170"/>
      <c r="DR455" s="170"/>
      <c r="DS455" s="170"/>
      <c r="DT455" s="170"/>
      <c r="DU455" s="170"/>
      <c r="DV455" s="170"/>
      <c r="DW455" s="170"/>
      <c r="DX455" s="170"/>
      <c r="DY455" s="170"/>
      <c r="DZ455" s="170"/>
      <c r="EA455" s="170"/>
      <c r="EB455" s="170"/>
      <c r="EC455" s="170"/>
      <c r="ED455" s="170"/>
      <c r="EE455" s="170"/>
      <c r="EF455" s="170"/>
      <c r="EG455" s="170"/>
      <c r="EH455" s="170"/>
      <c r="EI455" s="170"/>
      <c r="EJ455" s="170"/>
      <c r="EK455" s="170"/>
      <c r="EL455" s="170"/>
      <c r="EM455" s="170"/>
      <c r="EN455" s="170"/>
      <c r="EO455" s="170"/>
      <c r="EP455" s="170"/>
      <c r="EQ455" s="170"/>
      <c r="ER455" s="185"/>
      <c r="ES455" s="185"/>
      <c r="ET455" s="171"/>
    </row>
    <row r="456" spans="1:150" s="173" customFormat="1" x14ac:dyDescent="0.25">
      <c r="A456" s="169"/>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c r="BR456" s="170"/>
      <c r="BS456" s="170"/>
      <c r="BT456" s="170"/>
      <c r="BU456" s="170"/>
      <c r="BV456" s="170"/>
      <c r="BW456" s="170"/>
      <c r="BX456" s="170"/>
      <c r="BY456" s="170"/>
      <c r="BZ456" s="170"/>
      <c r="CA456" s="170"/>
      <c r="CB456" s="170"/>
      <c r="CC456" s="170"/>
      <c r="CD456" s="170"/>
      <c r="CE456" s="170"/>
      <c r="CF456" s="170"/>
      <c r="CG456" s="170"/>
      <c r="CH456" s="170"/>
      <c r="CI456" s="170"/>
      <c r="CJ456" s="170"/>
      <c r="CK456" s="170"/>
      <c r="CL456" s="170"/>
      <c r="CM456" s="170"/>
      <c r="CN456" s="170"/>
      <c r="CO456" s="170"/>
      <c r="CP456" s="170"/>
      <c r="CQ456" s="170"/>
      <c r="CR456" s="170"/>
      <c r="CS456" s="170"/>
      <c r="CT456" s="170"/>
      <c r="CU456" s="170"/>
      <c r="CV456" s="170"/>
      <c r="CW456" s="170"/>
      <c r="CX456" s="170"/>
      <c r="CY456" s="170"/>
      <c r="CZ456" s="170"/>
      <c r="DA456" s="170"/>
      <c r="DB456" s="170"/>
      <c r="DC456" s="170"/>
      <c r="DD456" s="170"/>
      <c r="DE456" s="170"/>
      <c r="DF456" s="170"/>
      <c r="DG456" s="170"/>
      <c r="DH456" s="170"/>
      <c r="DI456" s="170"/>
      <c r="DJ456" s="170"/>
      <c r="DK456" s="170"/>
      <c r="DL456" s="170"/>
      <c r="DM456" s="170"/>
      <c r="DN456" s="170"/>
      <c r="DO456" s="170"/>
      <c r="DP456" s="170"/>
      <c r="DQ456" s="170"/>
      <c r="DR456" s="170"/>
      <c r="DS456" s="170"/>
      <c r="DT456" s="170"/>
      <c r="DU456" s="170"/>
      <c r="DV456" s="170"/>
      <c r="DW456" s="170"/>
      <c r="DX456" s="170"/>
      <c r="DY456" s="170"/>
      <c r="DZ456" s="170"/>
      <c r="EA456" s="170"/>
      <c r="EB456" s="170"/>
      <c r="EC456" s="170"/>
      <c r="ED456" s="170"/>
      <c r="EE456" s="170"/>
      <c r="EF456" s="170"/>
      <c r="EG456" s="170"/>
      <c r="EH456" s="170"/>
      <c r="EI456" s="170"/>
      <c r="EJ456" s="170"/>
      <c r="EK456" s="170"/>
      <c r="EL456" s="170"/>
      <c r="EM456" s="170"/>
      <c r="EN456" s="170"/>
      <c r="EO456" s="170"/>
      <c r="EP456" s="170"/>
      <c r="EQ456" s="170"/>
      <c r="ER456" s="185"/>
      <c r="ES456" s="185"/>
      <c r="ET456" s="171"/>
    </row>
    <row r="457" spans="1:150" s="173" customFormat="1" x14ac:dyDescent="0.25">
      <c r="A457" s="169"/>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c r="BR457" s="170"/>
      <c r="BS457" s="170"/>
      <c r="BT457" s="170"/>
      <c r="BU457" s="170"/>
      <c r="BV457" s="170"/>
      <c r="BW457" s="170"/>
      <c r="BX457" s="170"/>
      <c r="BY457" s="170"/>
      <c r="BZ457" s="170"/>
      <c r="CA457" s="170"/>
      <c r="CB457" s="170"/>
      <c r="CC457" s="170"/>
      <c r="CD457" s="170"/>
      <c r="CE457" s="170"/>
      <c r="CF457" s="170"/>
      <c r="CG457" s="170"/>
      <c r="CH457" s="170"/>
      <c r="CI457" s="170"/>
      <c r="CJ457" s="170"/>
      <c r="CK457" s="170"/>
      <c r="CL457" s="170"/>
      <c r="CM457" s="170"/>
      <c r="CN457" s="170"/>
      <c r="CO457" s="170"/>
      <c r="CP457" s="170"/>
      <c r="CQ457" s="170"/>
      <c r="CR457" s="170"/>
      <c r="CS457" s="170"/>
      <c r="CT457" s="170"/>
      <c r="CU457" s="170"/>
      <c r="CV457" s="170"/>
      <c r="CW457" s="170"/>
      <c r="CX457" s="170"/>
      <c r="CY457" s="170"/>
      <c r="CZ457" s="170"/>
      <c r="DA457" s="170"/>
      <c r="DB457" s="170"/>
      <c r="DC457" s="170"/>
      <c r="DD457" s="170"/>
      <c r="DE457" s="170"/>
      <c r="DF457" s="170"/>
      <c r="DG457" s="170"/>
      <c r="DH457" s="170"/>
      <c r="DI457" s="170"/>
      <c r="DJ457" s="170"/>
      <c r="DK457" s="170"/>
      <c r="DL457" s="170"/>
      <c r="DM457" s="170"/>
      <c r="DN457" s="170"/>
      <c r="DO457" s="170"/>
      <c r="DP457" s="170"/>
      <c r="DQ457" s="170"/>
      <c r="DR457" s="170"/>
      <c r="DS457" s="170"/>
      <c r="DT457" s="170"/>
      <c r="DU457" s="170"/>
      <c r="DV457" s="170"/>
      <c r="DW457" s="170"/>
      <c r="DX457" s="170"/>
      <c r="DY457" s="170"/>
      <c r="DZ457" s="170"/>
      <c r="EA457" s="170"/>
      <c r="EB457" s="170"/>
      <c r="EC457" s="170"/>
      <c r="ED457" s="170"/>
      <c r="EE457" s="170"/>
      <c r="EF457" s="170"/>
      <c r="EG457" s="170"/>
      <c r="EH457" s="170"/>
      <c r="EI457" s="170"/>
      <c r="EJ457" s="170"/>
      <c r="EK457" s="170"/>
      <c r="EL457" s="170"/>
      <c r="EM457" s="170"/>
      <c r="EN457" s="170"/>
      <c r="EO457" s="170"/>
      <c r="EP457" s="170"/>
      <c r="EQ457" s="170"/>
      <c r="ER457" s="185"/>
      <c r="ES457" s="185"/>
      <c r="ET457" s="171"/>
    </row>
    <row r="458" spans="1:150" s="173" customFormat="1" x14ac:dyDescent="0.25">
      <c r="A458" s="169"/>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c r="BR458" s="170"/>
      <c r="BS458" s="170"/>
      <c r="BT458" s="170"/>
      <c r="BU458" s="170"/>
      <c r="BV458" s="170"/>
      <c r="BW458" s="170"/>
      <c r="BX458" s="170"/>
      <c r="BY458" s="170"/>
      <c r="BZ458" s="170"/>
      <c r="CA458" s="170"/>
      <c r="CB458" s="170"/>
      <c r="CC458" s="170"/>
      <c r="CD458" s="170"/>
      <c r="CE458" s="170"/>
      <c r="CF458" s="170"/>
      <c r="CG458" s="170"/>
      <c r="CH458" s="170"/>
      <c r="CI458" s="170"/>
      <c r="CJ458" s="170"/>
      <c r="CK458" s="170"/>
      <c r="CL458" s="170"/>
      <c r="CM458" s="170"/>
      <c r="CN458" s="170"/>
      <c r="CO458" s="170"/>
      <c r="CP458" s="170"/>
      <c r="CQ458" s="170"/>
      <c r="CR458" s="170"/>
      <c r="CS458" s="170"/>
      <c r="CT458" s="170"/>
      <c r="CU458" s="170"/>
      <c r="CV458" s="170"/>
      <c r="CW458" s="170"/>
      <c r="CX458" s="170"/>
      <c r="CY458" s="170"/>
      <c r="CZ458" s="170"/>
      <c r="DA458" s="170"/>
      <c r="DB458" s="170"/>
      <c r="DC458" s="170"/>
      <c r="DD458" s="170"/>
      <c r="DE458" s="170"/>
      <c r="DF458" s="170"/>
      <c r="DG458" s="170"/>
      <c r="DH458" s="170"/>
      <c r="DI458" s="170"/>
      <c r="DJ458" s="170"/>
      <c r="DK458" s="170"/>
      <c r="DL458" s="170"/>
      <c r="DM458" s="170"/>
      <c r="DN458" s="170"/>
      <c r="DO458" s="170"/>
      <c r="DP458" s="170"/>
      <c r="DQ458" s="170"/>
      <c r="DR458" s="170"/>
      <c r="DS458" s="170"/>
      <c r="DT458" s="170"/>
      <c r="DU458" s="170"/>
      <c r="DV458" s="170"/>
      <c r="DW458" s="170"/>
      <c r="DX458" s="170"/>
      <c r="DY458" s="170"/>
      <c r="DZ458" s="170"/>
      <c r="EA458" s="170"/>
      <c r="EB458" s="170"/>
      <c r="EC458" s="170"/>
      <c r="ED458" s="170"/>
      <c r="EE458" s="170"/>
      <c r="EF458" s="170"/>
      <c r="EG458" s="170"/>
      <c r="EH458" s="170"/>
      <c r="EI458" s="170"/>
      <c r="EJ458" s="170"/>
      <c r="EK458" s="170"/>
      <c r="EL458" s="170"/>
      <c r="EM458" s="170"/>
      <c r="EN458" s="170"/>
      <c r="EO458" s="170"/>
      <c r="EP458" s="170"/>
      <c r="EQ458" s="170"/>
      <c r="ER458" s="185"/>
      <c r="ES458" s="185"/>
      <c r="ET458" s="171"/>
    </row>
    <row r="459" spans="1:150" s="173" customFormat="1" x14ac:dyDescent="0.25">
      <c r="A459" s="169"/>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c r="BR459" s="170"/>
      <c r="BS459" s="170"/>
      <c r="BT459" s="170"/>
      <c r="BU459" s="170"/>
      <c r="BV459" s="170"/>
      <c r="BW459" s="170"/>
      <c r="BX459" s="170"/>
      <c r="BY459" s="170"/>
      <c r="BZ459" s="170"/>
      <c r="CA459" s="170"/>
      <c r="CB459" s="170"/>
      <c r="CC459" s="170"/>
      <c r="CD459" s="170"/>
      <c r="CE459" s="170"/>
      <c r="CF459" s="170"/>
      <c r="CG459" s="170"/>
      <c r="CH459" s="170"/>
      <c r="CI459" s="170"/>
      <c r="CJ459" s="170"/>
      <c r="CK459" s="170"/>
      <c r="CL459" s="170"/>
      <c r="CM459" s="170"/>
      <c r="CN459" s="170"/>
      <c r="CO459" s="170"/>
      <c r="CP459" s="170"/>
      <c r="CQ459" s="170"/>
      <c r="CR459" s="170"/>
      <c r="CS459" s="170"/>
      <c r="CT459" s="170"/>
      <c r="CU459" s="170"/>
      <c r="CV459" s="170"/>
      <c r="CW459" s="170"/>
      <c r="CX459" s="170"/>
      <c r="CY459" s="170"/>
      <c r="CZ459" s="170"/>
      <c r="DA459" s="170"/>
      <c r="DB459" s="170"/>
      <c r="DC459" s="170"/>
      <c r="DD459" s="170"/>
      <c r="DE459" s="170"/>
      <c r="DF459" s="170"/>
      <c r="DG459" s="170"/>
      <c r="DH459" s="170"/>
      <c r="DI459" s="170"/>
      <c r="DJ459" s="170"/>
      <c r="DK459" s="170"/>
      <c r="DL459" s="170"/>
      <c r="DM459" s="170"/>
      <c r="DN459" s="170"/>
      <c r="DO459" s="170"/>
      <c r="DP459" s="170"/>
      <c r="DQ459" s="170"/>
      <c r="DR459" s="170"/>
      <c r="DS459" s="170"/>
      <c r="DT459" s="170"/>
      <c r="DU459" s="170"/>
      <c r="DV459" s="170"/>
      <c r="DW459" s="170"/>
      <c r="DX459" s="170"/>
      <c r="DY459" s="170"/>
      <c r="DZ459" s="170"/>
      <c r="EA459" s="170"/>
      <c r="EB459" s="170"/>
      <c r="EC459" s="170"/>
      <c r="ED459" s="170"/>
      <c r="EE459" s="170"/>
      <c r="EF459" s="170"/>
      <c r="EG459" s="170"/>
      <c r="EH459" s="170"/>
      <c r="EI459" s="170"/>
      <c r="EJ459" s="170"/>
      <c r="EK459" s="170"/>
      <c r="EL459" s="170"/>
      <c r="EM459" s="170"/>
      <c r="EN459" s="170"/>
      <c r="EO459" s="170"/>
      <c r="EP459" s="170"/>
      <c r="EQ459" s="170"/>
      <c r="ER459" s="185"/>
      <c r="ES459" s="185"/>
      <c r="ET459" s="171"/>
    </row>
    <row r="460" spans="1:150" s="173" customFormat="1" x14ac:dyDescent="0.25">
      <c r="A460" s="169"/>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c r="BR460" s="170"/>
      <c r="BS460" s="170"/>
      <c r="BT460" s="170"/>
      <c r="BU460" s="170"/>
      <c r="BV460" s="170"/>
      <c r="BW460" s="170"/>
      <c r="BX460" s="170"/>
      <c r="BY460" s="170"/>
      <c r="BZ460" s="170"/>
      <c r="CA460" s="170"/>
      <c r="CB460" s="170"/>
      <c r="CC460" s="170"/>
      <c r="CD460" s="170"/>
      <c r="CE460" s="170"/>
      <c r="CF460" s="170"/>
      <c r="CG460" s="170"/>
      <c r="CH460" s="170"/>
      <c r="CI460" s="170"/>
      <c r="CJ460" s="170"/>
      <c r="CK460" s="170"/>
      <c r="CL460" s="170"/>
      <c r="CM460" s="170"/>
      <c r="CN460" s="170"/>
      <c r="CO460" s="170"/>
      <c r="CP460" s="170"/>
      <c r="CQ460" s="170"/>
      <c r="CR460" s="170"/>
      <c r="CS460" s="170"/>
      <c r="CT460" s="170"/>
      <c r="CU460" s="170"/>
      <c r="CV460" s="170"/>
      <c r="CW460" s="170"/>
      <c r="CX460" s="170"/>
      <c r="CY460" s="170"/>
      <c r="CZ460" s="170"/>
      <c r="DA460" s="170"/>
      <c r="DB460" s="170"/>
      <c r="DC460" s="170"/>
      <c r="DD460" s="170"/>
      <c r="DE460" s="170"/>
      <c r="DF460" s="170"/>
      <c r="DG460" s="170"/>
      <c r="DH460" s="170"/>
      <c r="DI460" s="170"/>
      <c r="DJ460" s="170"/>
      <c r="DK460" s="170"/>
      <c r="DL460" s="170"/>
      <c r="DM460" s="170"/>
      <c r="DN460" s="170"/>
      <c r="DO460" s="170"/>
      <c r="DP460" s="170"/>
      <c r="DQ460" s="170"/>
      <c r="DR460" s="170"/>
      <c r="DS460" s="170"/>
      <c r="DT460" s="170"/>
      <c r="DU460" s="170"/>
      <c r="DV460" s="170"/>
      <c r="DW460" s="170"/>
      <c r="DX460" s="170"/>
      <c r="DY460" s="170"/>
      <c r="DZ460" s="170"/>
      <c r="EA460" s="170"/>
      <c r="EB460" s="170"/>
      <c r="EC460" s="170"/>
      <c r="ED460" s="170"/>
      <c r="EE460" s="170"/>
      <c r="EF460" s="170"/>
      <c r="EG460" s="170"/>
      <c r="EH460" s="170"/>
      <c r="EI460" s="170"/>
      <c r="EJ460" s="170"/>
      <c r="EK460" s="170"/>
      <c r="EL460" s="170"/>
      <c r="EM460" s="170"/>
      <c r="EN460" s="170"/>
      <c r="EO460" s="170"/>
      <c r="EP460" s="170"/>
      <c r="EQ460" s="170"/>
      <c r="ER460" s="185"/>
      <c r="ES460" s="185"/>
      <c r="ET460" s="171"/>
    </row>
    <row r="461" spans="1:150" s="173" customFormat="1" x14ac:dyDescent="0.25">
      <c r="A461" s="169"/>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c r="BR461" s="170"/>
      <c r="BS461" s="170"/>
      <c r="BT461" s="170"/>
      <c r="BU461" s="170"/>
      <c r="BV461" s="170"/>
      <c r="BW461" s="170"/>
      <c r="BX461" s="170"/>
      <c r="BY461" s="170"/>
      <c r="BZ461" s="170"/>
      <c r="CA461" s="170"/>
      <c r="CB461" s="170"/>
      <c r="CC461" s="170"/>
      <c r="CD461" s="170"/>
      <c r="CE461" s="170"/>
      <c r="CF461" s="170"/>
      <c r="CG461" s="170"/>
      <c r="CH461" s="170"/>
      <c r="CI461" s="170"/>
      <c r="CJ461" s="170"/>
      <c r="CK461" s="170"/>
      <c r="CL461" s="170"/>
      <c r="CM461" s="170"/>
      <c r="CN461" s="170"/>
      <c r="CO461" s="170"/>
      <c r="CP461" s="170"/>
      <c r="CQ461" s="170"/>
      <c r="CR461" s="170"/>
      <c r="CS461" s="170"/>
      <c r="CT461" s="170"/>
      <c r="CU461" s="170"/>
      <c r="CV461" s="170"/>
      <c r="CW461" s="170"/>
      <c r="CX461" s="170"/>
      <c r="CY461" s="170"/>
      <c r="CZ461" s="170"/>
      <c r="DA461" s="170"/>
      <c r="DB461" s="170"/>
      <c r="DC461" s="170"/>
      <c r="DD461" s="170"/>
      <c r="DE461" s="170"/>
      <c r="DF461" s="170"/>
      <c r="DG461" s="170"/>
      <c r="DH461" s="170"/>
      <c r="DI461" s="170"/>
      <c r="DJ461" s="170"/>
      <c r="DK461" s="170"/>
      <c r="DL461" s="170"/>
      <c r="DM461" s="170"/>
      <c r="DN461" s="170"/>
      <c r="DO461" s="170"/>
      <c r="DP461" s="170"/>
      <c r="DQ461" s="170"/>
      <c r="DR461" s="170"/>
      <c r="DS461" s="170"/>
      <c r="DT461" s="170"/>
      <c r="DU461" s="170"/>
      <c r="DV461" s="170"/>
      <c r="DW461" s="170"/>
      <c r="DX461" s="170"/>
      <c r="DY461" s="170"/>
      <c r="DZ461" s="170"/>
      <c r="EA461" s="170"/>
      <c r="EB461" s="170"/>
      <c r="EC461" s="170"/>
      <c r="ED461" s="170"/>
      <c r="EE461" s="170"/>
      <c r="EF461" s="170"/>
      <c r="EG461" s="170"/>
      <c r="EH461" s="170"/>
      <c r="EI461" s="170"/>
      <c r="EJ461" s="170"/>
      <c r="EK461" s="170"/>
      <c r="EL461" s="170"/>
      <c r="EM461" s="170"/>
      <c r="EN461" s="170"/>
      <c r="EO461" s="170"/>
      <c r="EP461" s="170"/>
      <c r="EQ461" s="170"/>
      <c r="ER461" s="185"/>
      <c r="ES461" s="185"/>
      <c r="ET461" s="171"/>
    </row>
    <row r="462" spans="1:150" s="173" customFormat="1" x14ac:dyDescent="0.25">
      <c r="A462" s="169"/>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c r="BR462" s="170"/>
      <c r="BS462" s="170"/>
      <c r="BT462" s="170"/>
      <c r="BU462" s="170"/>
      <c r="BV462" s="170"/>
      <c r="BW462" s="170"/>
      <c r="BX462" s="170"/>
      <c r="BY462" s="170"/>
      <c r="BZ462" s="170"/>
      <c r="CA462" s="170"/>
      <c r="CB462" s="170"/>
      <c r="CC462" s="170"/>
      <c r="CD462" s="170"/>
      <c r="CE462" s="170"/>
      <c r="CF462" s="170"/>
      <c r="CG462" s="170"/>
      <c r="CH462" s="170"/>
      <c r="CI462" s="170"/>
      <c r="CJ462" s="170"/>
      <c r="CK462" s="170"/>
      <c r="CL462" s="170"/>
      <c r="CM462" s="170"/>
      <c r="CN462" s="170"/>
      <c r="CO462" s="170"/>
      <c r="CP462" s="170"/>
      <c r="CQ462" s="170"/>
      <c r="CR462" s="170"/>
      <c r="CS462" s="170"/>
      <c r="CT462" s="170"/>
      <c r="CU462" s="170"/>
      <c r="CV462" s="170"/>
      <c r="CW462" s="170"/>
      <c r="CX462" s="170"/>
      <c r="CY462" s="170"/>
      <c r="CZ462" s="170"/>
      <c r="DA462" s="170"/>
      <c r="DB462" s="170"/>
      <c r="DC462" s="170"/>
      <c r="DD462" s="170"/>
      <c r="DE462" s="170"/>
      <c r="DF462" s="170"/>
      <c r="DG462" s="170"/>
      <c r="DH462" s="170"/>
      <c r="DI462" s="170"/>
      <c r="DJ462" s="170"/>
      <c r="DK462" s="170"/>
      <c r="DL462" s="170"/>
      <c r="DM462" s="170"/>
      <c r="DN462" s="170"/>
      <c r="DO462" s="170"/>
      <c r="DP462" s="170"/>
      <c r="DQ462" s="170"/>
      <c r="DR462" s="170"/>
      <c r="DS462" s="170"/>
      <c r="DT462" s="170"/>
      <c r="DU462" s="170"/>
      <c r="DV462" s="170"/>
      <c r="DW462" s="170"/>
      <c r="DX462" s="170"/>
      <c r="DY462" s="170"/>
      <c r="DZ462" s="170"/>
      <c r="EA462" s="170"/>
      <c r="EB462" s="170"/>
      <c r="EC462" s="170"/>
      <c r="ED462" s="170"/>
      <c r="EE462" s="170"/>
      <c r="EF462" s="170"/>
      <c r="EG462" s="170"/>
      <c r="EH462" s="170"/>
      <c r="EI462" s="170"/>
      <c r="EJ462" s="170"/>
      <c r="EK462" s="170"/>
      <c r="EL462" s="170"/>
      <c r="EM462" s="170"/>
      <c r="EN462" s="170"/>
      <c r="EO462" s="170"/>
      <c r="EP462" s="170"/>
      <c r="EQ462" s="170"/>
      <c r="ER462" s="185"/>
      <c r="ES462" s="185"/>
      <c r="ET462" s="171"/>
    </row>
    <row r="463" spans="1:150" s="173" customFormat="1" x14ac:dyDescent="0.25">
      <c r="A463" s="169"/>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c r="BR463" s="170"/>
      <c r="BS463" s="170"/>
      <c r="BT463" s="170"/>
      <c r="BU463" s="170"/>
      <c r="BV463" s="170"/>
      <c r="BW463" s="170"/>
      <c r="BX463" s="170"/>
      <c r="BY463" s="170"/>
      <c r="BZ463" s="170"/>
      <c r="CA463" s="170"/>
      <c r="CB463" s="170"/>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85"/>
      <c r="ES463" s="185"/>
      <c r="ET463" s="171"/>
    </row>
    <row r="464" spans="1:150" s="173" customFormat="1" x14ac:dyDescent="0.25">
      <c r="A464" s="169"/>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c r="BR464" s="170"/>
      <c r="BS464" s="170"/>
      <c r="BT464" s="170"/>
      <c r="BU464" s="170"/>
      <c r="BV464" s="170"/>
      <c r="BW464" s="170"/>
      <c r="BX464" s="170"/>
      <c r="BY464" s="170"/>
      <c r="BZ464" s="170"/>
      <c r="CA464" s="170"/>
      <c r="CB464" s="170"/>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85"/>
      <c r="ES464" s="185"/>
      <c r="ET464" s="171"/>
    </row>
    <row r="465" spans="1:150" s="173" customFormat="1" x14ac:dyDescent="0.25">
      <c r="A465" s="169"/>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c r="BR465" s="170"/>
      <c r="BS465" s="170"/>
      <c r="BT465" s="170"/>
      <c r="BU465" s="170"/>
      <c r="BV465" s="170"/>
      <c r="BW465" s="170"/>
      <c r="BX465" s="170"/>
      <c r="BY465" s="170"/>
      <c r="BZ465" s="170"/>
      <c r="CA465" s="170"/>
      <c r="CB465" s="170"/>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0"/>
      <c r="CX465" s="170"/>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0"/>
      <c r="DT465" s="170"/>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0"/>
      <c r="EP465" s="170"/>
      <c r="EQ465" s="170"/>
      <c r="ER465" s="185"/>
      <c r="ES465" s="185"/>
      <c r="ET465" s="171"/>
    </row>
    <row r="466" spans="1:150" s="173" customFormat="1" x14ac:dyDescent="0.25">
      <c r="A466" s="169"/>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c r="BR466" s="170"/>
      <c r="BS466" s="170"/>
      <c r="BT466" s="170"/>
      <c r="BU466" s="170"/>
      <c r="BV466" s="170"/>
      <c r="BW466" s="170"/>
      <c r="BX466" s="170"/>
      <c r="BY466" s="170"/>
      <c r="BZ466" s="170"/>
      <c r="CA466" s="170"/>
      <c r="CB466" s="170"/>
      <c r="CC466" s="170"/>
      <c r="CD466" s="170"/>
      <c r="CE466" s="170"/>
      <c r="CF466" s="170"/>
      <c r="CG466" s="170"/>
      <c r="CH466" s="170"/>
      <c r="CI466" s="170"/>
      <c r="CJ466" s="170"/>
      <c r="CK466" s="170"/>
      <c r="CL466" s="170"/>
      <c r="CM466" s="170"/>
      <c r="CN466" s="170"/>
      <c r="CO466" s="170"/>
      <c r="CP466" s="170"/>
      <c r="CQ466" s="170"/>
      <c r="CR466" s="170"/>
      <c r="CS466" s="170"/>
      <c r="CT466" s="170"/>
      <c r="CU466" s="170"/>
      <c r="CV466" s="170"/>
      <c r="CW466" s="170"/>
      <c r="CX466" s="170"/>
      <c r="CY466" s="170"/>
      <c r="CZ466" s="170"/>
      <c r="DA466" s="170"/>
      <c r="DB466" s="170"/>
      <c r="DC466" s="170"/>
      <c r="DD466" s="170"/>
      <c r="DE466" s="170"/>
      <c r="DF466" s="170"/>
      <c r="DG466" s="170"/>
      <c r="DH466" s="170"/>
      <c r="DI466" s="170"/>
      <c r="DJ466" s="170"/>
      <c r="DK466" s="170"/>
      <c r="DL466" s="170"/>
      <c r="DM466" s="170"/>
      <c r="DN466" s="170"/>
      <c r="DO466" s="170"/>
      <c r="DP466" s="170"/>
      <c r="DQ466" s="170"/>
      <c r="DR466" s="170"/>
      <c r="DS466" s="170"/>
      <c r="DT466" s="170"/>
      <c r="DU466" s="170"/>
      <c r="DV466" s="170"/>
      <c r="DW466" s="170"/>
      <c r="DX466" s="170"/>
      <c r="DY466" s="170"/>
      <c r="DZ466" s="170"/>
      <c r="EA466" s="170"/>
      <c r="EB466" s="170"/>
      <c r="EC466" s="170"/>
      <c r="ED466" s="170"/>
      <c r="EE466" s="170"/>
      <c r="EF466" s="170"/>
      <c r="EG466" s="170"/>
      <c r="EH466" s="170"/>
      <c r="EI466" s="170"/>
      <c r="EJ466" s="170"/>
      <c r="EK466" s="170"/>
      <c r="EL466" s="170"/>
      <c r="EM466" s="170"/>
      <c r="EN466" s="170"/>
      <c r="EO466" s="170"/>
      <c r="EP466" s="170"/>
      <c r="EQ466" s="170"/>
      <c r="ER466" s="185"/>
      <c r="ES466" s="185"/>
      <c r="ET466" s="171"/>
    </row>
    <row r="467" spans="1:150" s="173" customFormat="1" x14ac:dyDescent="0.25">
      <c r="A467" s="169"/>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c r="BR467" s="170"/>
      <c r="BS467" s="170"/>
      <c r="BT467" s="170"/>
      <c r="BU467" s="170"/>
      <c r="BV467" s="170"/>
      <c r="BW467" s="170"/>
      <c r="BX467" s="170"/>
      <c r="BY467" s="170"/>
      <c r="BZ467" s="170"/>
      <c r="CA467" s="170"/>
      <c r="CB467" s="170"/>
      <c r="CC467" s="170"/>
      <c r="CD467" s="170"/>
      <c r="CE467" s="170"/>
      <c r="CF467" s="170"/>
      <c r="CG467" s="170"/>
      <c r="CH467" s="170"/>
      <c r="CI467" s="170"/>
      <c r="CJ467" s="170"/>
      <c r="CK467" s="170"/>
      <c r="CL467" s="170"/>
      <c r="CM467" s="170"/>
      <c r="CN467" s="170"/>
      <c r="CO467" s="170"/>
      <c r="CP467" s="170"/>
      <c r="CQ467" s="170"/>
      <c r="CR467" s="170"/>
      <c r="CS467" s="170"/>
      <c r="CT467" s="170"/>
      <c r="CU467" s="170"/>
      <c r="CV467" s="170"/>
      <c r="CW467" s="170"/>
      <c r="CX467" s="170"/>
      <c r="CY467" s="170"/>
      <c r="CZ467" s="170"/>
      <c r="DA467" s="170"/>
      <c r="DB467" s="170"/>
      <c r="DC467" s="170"/>
      <c r="DD467" s="170"/>
      <c r="DE467" s="170"/>
      <c r="DF467" s="170"/>
      <c r="DG467" s="170"/>
      <c r="DH467" s="170"/>
      <c r="DI467" s="170"/>
      <c r="DJ467" s="170"/>
      <c r="DK467" s="170"/>
      <c r="DL467" s="170"/>
      <c r="DM467" s="170"/>
      <c r="DN467" s="170"/>
      <c r="DO467" s="170"/>
      <c r="DP467" s="170"/>
      <c r="DQ467" s="170"/>
      <c r="DR467" s="170"/>
      <c r="DS467" s="170"/>
      <c r="DT467" s="170"/>
      <c r="DU467" s="170"/>
      <c r="DV467" s="170"/>
      <c r="DW467" s="170"/>
      <c r="DX467" s="170"/>
      <c r="DY467" s="170"/>
      <c r="DZ467" s="170"/>
      <c r="EA467" s="170"/>
      <c r="EB467" s="170"/>
      <c r="EC467" s="170"/>
      <c r="ED467" s="170"/>
      <c r="EE467" s="170"/>
      <c r="EF467" s="170"/>
      <c r="EG467" s="170"/>
      <c r="EH467" s="170"/>
      <c r="EI467" s="170"/>
      <c r="EJ467" s="170"/>
      <c r="EK467" s="170"/>
      <c r="EL467" s="170"/>
      <c r="EM467" s="170"/>
      <c r="EN467" s="170"/>
      <c r="EO467" s="170"/>
      <c r="EP467" s="170"/>
      <c r="EQ467" s="170"/>
      <c r="ER467" s="185"/>
      <c r="ES467" s="185"/>
      <c r="ET467" s="171"/>
    </row>
    <row r="468" spans="1:150" s="173" customFormat="1" x14ac:dyDescent="0.25">
      <c r="A468" s="169"/>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c r="BR468" s="170"/>
      <c r="BS468" s="170"/>
      <c r="BT468" s="170"/>
      <c r="BU468" s="170"/>
      <c r="BV468" s="170"/>
      <c r="BW468" s="170"/>
      <c r="BX468" s="170"/>
      <c r="BY468" s="170"/>
      <c r="BZ468" s="170"/>
      <c r="CA468" s="170"/>
      <c r="CB468" s="170"/>
      <c r="CC468" s="170"/>
      <c r="CD468" s="170"/>
      <c r="CE468" s="170"/>
      <c r="CF468" s="170"/>
      <c r="CG468" s="170"/>
      <c r="CH468" s="170"/>
      <c r="CI468" s="170"/>
      <c r="CJ468" s="170"/>
      <c r="CK468" s="170"/>
      <c r="CL468" s="170"/>
      <c r="CM468" s="170"/>
      <c r="CN468" s="170"/>
      <c r="CO468" s="170"/>
      <c r="CP468" s="170"/>
      <c r="CQ468" s="170"/>
      <c r="CR468" s="170"/>
      <c r="CS468" s="170"/>
      <c r="CT468" s="170"/>
      <c r="CU468" s="170"/>
      <c r="CV468" s="170"/>
      <c r="CW468" s="170"/>
      <c r="CX468" s="170"/>
      <c r="CY468" s="170"/>
      <c r="CZ468" s="170"/>
      <c r="DA468" s="170"/>
      <c r="DB468" s="170"/>
      <c r="DC468" s="170"/>
      <c r="DD468" s="170"/>
      <c r="DE468" s="170"/>
      <c r="DF468" s="170"/>
      <c r="DG468" s="170"/>
      <c r="DH468" s="170"/>
      <c r="DI468" s="170"/>
      <c r="DJ468" s="170"/>
      <c r="DK468" s="170"/>
      <c r="DL468" s="170"/>
      <c r="DM468" s="170"/>
      <c r="DN468" s="170"/>
      <c r="DO468" s="170"/>
      <c r="DP468" s="170"/>
      <c r="DQ468" s="170"/>
      <c r="DR468" s="170"/>
      <c r="DS468" s="170"/>
      <c r="DT468" s="170"/>
      <c r="DU468" s="170"/>
      <c r="DV468" s="170"/>
      <c r="DW468" s="170"/>
      <c r="DX468" s="170"/>
      <c r="DY468" s="170"/>
      <c r="DZ468" s="170"/>
      <c r="EA468" s="170"/>
      <c r="EB468" s="170"/>
      <c r="EC468" s="170"/>
      <c r="ED468" s="170"/>
      <c r="EE468" s="170"/>
      <c r="EF468" s="170"/>
      <c r="EG468" s="170"/>
      <c r="EH468" s="170"/>
      <c r="EI468" s="170"/>
      <c r="EJ468" s="170"/>
      <c r="EK468" s="170"/>
      <c r="EL468" s="170"/>
      <c r="EM468" s="170"/>
      <c r="EN468" s="170"/>
      <c r="EO468" s="170"/>
      <c r="EP468" s="170"/>
      <c r="EQ468" s="170"/>
      <c r="ER468" s="185"/>
      <c r="ES468" s="185"/>
      <c r="ET468" s="171"/>
    </row>
    <row r="469" spans="1:150" s="173" customFormat="1" x14ac:dyDescent="0.25">
      <c r="A469" s="169"/>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C469" s="170"/>
      <c r="CD469" s="170"/>
      <c r="CE469" s="170"/>
      <c r="CF469" s="170"/>
      <c r="CG469" s="170"/>
      <c r="CH469" s="170"/>
      <c r="CI469" s="170"/>
      <c r="CJ469" s="170"/>
      <c r="CK469" s="170"/>
      <c r="CL469" s="170"/>
      <c r="CM469" s="170"/>
      <c r="CN469" s="170"/>
      <c r="CO469" s="170"/>
      <c r="CP469" s="170"/>
      <c r="CQ469" s="170"/>
      <c r="CR469" s="170"/>
      <c r="CS469" s="170"/>
      <c r="CT469" s="170"/>
      <c r="CU469" s="170"/>
      <c r="CV469" s="170"/>
      <c r="CW469" s="170"/>
      <c r="CX469" s="170"/>
      <c r="CY469" s="170"/>
      <c r="CZ469" s="170"/>
      <c r="DA469" s="170"/>
      <c r="DB469" s="170"/>
      <c r="DC469" s="170"/>
      <c r="DD469" s="170"/>
      <c r="DE469" s="170"/>
      <c r="DF469" s="170"/>
      <c r="DG469" s="170"/>
      <c r="DH469" s="170"/>
      <c r="DI469" s="170"/>
      <c r="DJ469" s="170"/>
      <c r="DK469" s="170"/>
      <c r="DL469" s="170"/>
      <c r="DM469" s="170"/>
      <c r="DN469" s="170"/>
      <c r="DO469" s="170"/>
      <c r="DP469" s="170"/>
      <c r="DQ469" s="170"/>
      <c r="DR469" s="170"/>
      <c r="DS469" s="170"/>
      <c r="DT469" s="170"/>
      <c r="DU469" s="170"/>
      <c r="DV469" s="170"/>
      <c r="DW469" s="170"/>
      <c r="DX469" s="170"/>
      <c r="DY469" s="170"/>
      <c r="DZ469" s="170"/>
      <c r="EA469" s="170"/>
      <c r="EB469" s="170"/>
      <c r="EC469" s="170"/>
      <c r="ED469" s="170"/>
      <c r="EE469" s="170"/>
      <c r="EF469" s="170"/>
      <c r="EG469" s="170"/>
      <c r="EH469" s="170"/>
      <c r="EI469" s="170"/>
      <c r="EJ469" s="170"/>
      <c r="EK469" s="170"/>
      <c r="EL469" s="170"/>
      <c r="EM469" s="170"/>
      <c r="EN469" s="170"/>
      <c r="EO469" s="170"/>
      <c r="EP469" s="170"/>
      <c r="EQ469" s="170"/>
      <c r="ER469" s="185"/>
      <c r="ES469" s="185"/>
      <c r="ET469" s="171"/>
    </row>
    <row r="470" spans="1:150" s="173" customFormat="1" x14ac:dyDescent="0.25">
      <c r="A470" s="169"/>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c r="BR470" s="170"/>
      <c r="BS470" s="170"/>
      <c r="BT470" s="170"/>
      <c r="BU470" s="170"/>
      <c r="BV470" s="170"/>
      <c r="BW470" s="170"/>
      <c r="BX470" s="170"/>
      <c r="BY470" s="170"/>
      <c r="BZ470" s="170"/>
      <c r="CA470" s="170"/>
      <c r="CB470" s="170"/>
      <c r="CC470" s="170"/>
      <c r="CD470" s="170"/>
      <c r="CE470" s="170"/>
      <c r="CF470" s="170"/>
      <c r="CG470" s="170"/>
      <c r="CH470" s="170"/>
      <c r="CI470" s="170"/>
      <c r="CJ470" s="170"/>
      <c r="CK470" s="170"/>
      <c r="CL470" s="170"/>
      <c r="CM470" s="170"/>
      <c r="CN470" s="170"/>
      <c r="CO470" s="170"/>
      <c r="CP470" s="170"/>
      <c r="CQ470" s="170"/>
      <c r="CR470" s="170"/>
      <c r="CS470" s="170"/>
      <c r="CT470" s="170"/>
      <c r="CU470" s="170"/>
      <c r="CV470" s="170"/>
      <c r="CW470" s="170"/>
      <c r="CX470" s="170"/>
      <c r="CY470" s="170"/>
      <c r="CZ470" s="170"/>
      <c r="DA470" s="170"/>
      <c r="DB470" s="170"/>
      <c r="DC470" s="170"/>
      <c r="DD470" s="170"/>
      <c r="DE470" s="170"/>
      <c r="DF470" s="170"/>
      <c r="DG470" s="170"/>
      <c r="DH470" s="170"/>
      <c r="DI470" s="170"/>
      <c r="DJ470" s="170"/>
      <c r="DK470" s="170"/>
      <c r="DL470" s="170"/>
      <c r="DM470" s="170"/>
      <c r="DN470" s="170"/>
      <c r="DO470" s="170"/>
      <c r="DP470" s="170"/>
      <c r="DQ470" s="170"/>
      <c r="DR470" s="170"/>
      <c r="DS470" s="170"/>
      <c r="DT470" s="170"/>
      <c r="DU470" s="170"/>
      <c r="DV470" s="170"/>
      <c r="DW470" s="170"/>
      <c r="DX470" s="170"/>
      <c r="DY470" s="170"/>
      <c r="DZ470" s="170"/>
      <c r="EA470" s="170"/>
      <c r="EB470" s="170"/>
      <c r="EC470" s="170"/>
      <c r="ED470" s="170"/>
      <c r="EE470" s="170"/>
      <c r="EF470" s="170"/>
      <c r="EG470" s="170"/>
      <c r="EH470" s="170"/>
      <c r="EI470" s="170"/>
      <c r="EJ470" s="170"/>
      <c r="EK470" s="170"/>
      <c r="EL470" s="170"/>
      <c r="EM470" s="170"/>
      <c r="EN470" s="170"/>
      <c r="EO470" s="170"/>
      <c r="EP470" s="170"/>
      <c r="EQ470" s="170"/>
      <c r="ER470" s="185"/>
      <c r="ES470" s="185"/>
      <c r="ET470" s="171"/>
    </row>
    <row r="471" spans="1:150" s="173" customFormat="1" x14ac:dyDescent="0.25">
      <c r="A471" s="169"/>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c r="BR471" s="170"/>
      <c r="BS471" s="170"/>
      <c r="BT471" s="170"/>
      <c r="BU471" s="170"/>
      <c r="BV471" s="170"/>
      <c r="BW471" s="170"/>
      <c r="BX471" s="170"/>
      <c r="BY471" s="170"/>
      <c r="BZ471" s="170"/>
      <c r="CA471" s="170"/>
      <c r="CB471" s="170"/>
      <c r="CC471" s="170"/>
      <c r="CD471" s="170"/>
      <c r="CE471" s="170"/>
      <c r="CF471" s="170"/>
      <c r="CG471" s="170"/>
      <c r="CH471" s="170"/>
      <c r="CI471" s="170"/>
      <c r="CJ471" s="170"/>
      <c r="CK471" s="170"/>
      <c r="CL471" s="170"/>
      <c r="CM471" s="170"/>
      <c r="CN471" s="170"/>
      <c r="CO471" s="170"/>
      <c r="CP471" s="170"/>
      <c r="CQ471" s="170"/>
      <c r="CR471" s="170"/>
      <c r="CS471" s="170"/>
      <c r="CT471" s="170"/>
      <c r="CU471" s="170"/>
      <c r="CV471" s="170"/>
      <c r="CW471" s="170"/>
      <c r="CX471" s="170"/>
      <c r="CY471" s="170"/>
      <c r="CZ471" s="170"/>
      <c r="DA471" s="170"/>
      <c r="DB471" s="170"/>
      <c r="DC471" s="170"/>
      <c r="DD471" s="170"/>
      <c r="DE471" s="170"/>
      <c r="DF471" s="170"/>
      <c r="DG471" s="170"/>
      <c r="DH471" s="170"/>
      <c r="DI471" s="170"/>
      <c r="DJ471" s="170"/>
      <c r="DK471" s="170"/>
      <c r="DL471" s="170"/>
      <c r="DM471" s="170"/>
      <c r="DN471" s="170"/>
      <c r="DO471" s="170"/>
      <c r="DP471" s="170"/>
      <c r="DQ471" s="170"/>
      <c r="DR471" s="170"/>
      <c r="DS471" s="170"/>
      <c r="DT471" s="170"/>
      <c r="DU471" s="170"/>
      <c r="DV471" s="170"/>
      <c r="DW471" s="170"/>
      <c r="DX471" s="170"/>
      <c r="DY471" s="170"/>
      <c r="DZ471" s="170"/>
      <c r="EA471" s="170"/>
      <c r="EB471" s="170"/>
      <c r="EC471" s="170"/>
      <c r="ED471" s="170"/>
      <c r="EE471" s="170"/>
      <c r="EF471" s="170"/>
      <c r="EG471" s="170"/>
      <c r="EH471" s="170"/>
      <c r="EI471" s="170"/>
      <c r="EJ471" s="170"/>
      <c r="EK471" s="170"/>
      <c r="EL471" s="170"/>
      <c r="EM471" s="170"/>
      <c r="EN471" s="170"/>
      <c r="EO471" s="170"/>
      <c r="EP471" s="170"/>
      <c r="EQ471" s="170"/>
      <c r="ER471" s="185"/>
      <c r="ES471" s="185"/>
      <c r="ET471" s="171"/>
    </row>
    <row r="472" spans="1:150" s="173" customFormat="1" x14ac:dyDescent="0.25">
      <c r="A472" s="169"/>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c r="BR472" s="170"/>
      <c r="BS472" s="170"/>
      <c r="BT472" s="170"/>
      <c r="BU472" s="170"/>
      <c r="BV472" s="170"/>
      <c r="BW472" s="170"/>
      <c r="BX472" s="170"/>
      <c r="BY472" s="170"/>
      <c r="BZ472" s="170"/>
      <c r="CA472" s="170"/>
      <c r="CB472" s="170"/>
      <c r="CC472" s="170"/>
      <c r="CD472" s="170"/>
      <c r="CE472" s="170"/>
      <c r="CF472" s="170"/>
      <c r="CG472" s="170"/>
      <c r="CH472" s="170"/>
      <c r="CI472" s="170"/>
      <c r="CJ472" s="170"/>
      <c r="CK472" s="170"/>
      <c r="CL472" s="170"/>
      <c r="CM472" s="170"/>
      <c r="CN472" s="170"/>
      <c r="CO472" s="170"/>
      <c r="CP472" s="170"/>
      <c r="CQ472" s="170"/>
      <c r="CR472" s="170"/>
      <c r="CS472" s="170"/>
      <c r="CT472" s="170"/>
      <c r="CU472" s="170"/>
      <c r="CV472" s="170"/>
      <c r="CW472" s="170"/>
      <c r="CX472" s="170"/>
      <c r="CY472" s="170"/>
      <c r="CZ472" s="170"/>
      <c r="DA472" s="170"/>
      <c r="DB472" s="170"/>
      <c r="DC472" s="170"/>
      <c r="DD472" s="170"/>
      <c r="DE472" s="170"/>
      <c r="DF472" s="170"/>
      <c r="DG472" s="170"/>
      <c r="DH472" s="170"/>
      <c r="DI472" s="170"/>
      <c r="DJ472" s="170"/>
      <c r="DK472" s="170"/>
      <c r="DL472" s="170"/>
      <c r="DM472" s="170"/>
      <c r="DN472" s="170"/>
      <c r="DO472" s="170"/>
      <c r="DP472" s="170"/>
      <c r="DQ472" s="170"/>
      <c r="DR472" s="170"/>
      <c r="DS472" s="170"/>
      <c r="DT472" s="170"/>
      <c r="DU472" s="170"/>
      <c r="DV472" s="170"/>
      <c r="DW472" s="170"/>
      <c r="DX472" s="170"/>
      <c r="DY472" s="170"/>
      <c r="DZ472" s="170"/>
      <c r="EA472" s="170"/>
      <c r="EB472" s="170"/>
      <c r="EC472" s="170"/>
      <c r="ED472" s="170"/>
      <c r="EE472" s="170"/>
      <c r="EF472" s="170"/>
      <c r="EG472" s="170"/>
      <c r="EH472" s="170"/>
      <c r="EI472" s="170"/>
      <c r="EJ472" s="170"/>
      <c r="EK472" s="170"/>
      <c r="EL472" s="170"/>
      <c r="EM472" s="170"/>
      <c r="EN472" s="170"/>
      <c r="EO472" s="170"/>
      <c r="EP472" s="170"/>
      <c r="EQ472" s="170"/>
      <c r="ER472" s="185"/>
      <c r="ES472" s="185"/>
      <c r="ET472" s="171"/>
    </row>
    <row r="473" spans="1:150" s="173" customFormat="1" x14ac:dyDescent="0.25">
      <c r="A473" s="169"/>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c r="BR473" s="170"/>
      <c r="BS473" s="170"/>
      <c r="BT473" s="170"/>
      <c r="BU473" s="170"/>
      <c r="BV473" s="170"/>
      <c r="BW473" s="170"/>
      <c r="BX473" s="170"/>
      <c r="BY473" s="170"/>
      <c r="BZ473" s="170"/>
      <c r="CA473" s="170"/>
      <c r="CB473" s="170"/>
      <c r="CC473" s="170"/>
      <c r="CD473" s="170"/>
      <c r="CE473" s="170"/>
      <c r="CF473" s="170"/>
      <c r="CG473" s="170"/>
      <c r="CH473" s="170"/>
      <c r="CI473" s="170"/>
      <c r="CJ473" s="170"/>
      <c r="CK473" s="170"/>
      <c r="CL473" s="170"/>
      <c r="CM473" s="170"/>
      <c r="CN473" s="170"/>
      <c r="CO473" s="170"/>
      <c r="CP473" s="170"/>
      <c r="CQ473" s="170"/>
      <c r="CR473" s="170"/>
      <c r="CS473" s="170"/>
      <c r="CT473" s="170"/>
      <c r="CU473" s="170"/>
      <c r="CV473" s="170"/>
      <c r="CW473" s="170"/>
      <c r="CX473" s="170"/>
      <c r="CY473" s="170"/>
      <c r="CZ473" s="170"/>
      <c r="DA473" s="170"/>
      <c r="DB473" s="170"/>
      <c r="DC473" s="170"/>
      <c r="DD473" s="170"/>
      <c r="DE473" s="170"/>
      <c r="DF473" s="170"/>
      <c r="DG473" s="170"/>
      <c r="DH473" s="170"/>
      <c r="DI473" s="170"/>
      <c r="DJ473" s="170"/>
      <c r="DK473" s="170"/>
      <c r="DL473" s="170"/>
      <c r="DM473" s="170"/>
      <c r="DN473" s="170"/>
      <c r="DO473" s="170"/>
      <c r="DP473" s="170"/>
      <c r="DQ473" s="170"/>
      <c r="DR473" s="170"/>
      <c r="DS473" s="170"/>
      <c r="DT473" s="170"/>
      <c r="DU473" s="170"/>
      <c r="DV473" s="170"/>
      <c r="DW473" s="170"/>
      <c r="DX473" s="170"/>
      <c r="DY473" s="170"/>
      <c r="DZ473" s="170"/>
      <c r="EA473" s="170"/>
      <c r="EB473" s="170"/>
      <c r="EC473" s="170"/>
      <c r="ED473" s="170"/>
      <c r="EE473" s="170"/>
      <c r="EF473" s="170"/>
      <c r="EG473" s="170"/>
      <c r="EH473" s="170"/>
      <c r="EI473" s="170"/>
      <c r="EJ473" s="170"/>
      <c r="EK473" s="170"/>
      <c r="EL473" s="170"/>
      <c r="EM473" s="170"/>
      <c r="EN473" s="170"/>
      <c r="EO473" s="170"/>
      <c r="EP473" s="170"/>
      <c r="EQ473" s="170"/>
      <c r="ER473" s="185"/>
      <c r="ES473" s="185"/>
      <c r="ET473" s="171"/>
    </row>
    <row r="474" spans="1:150" s="173" customFormat="1" x14ac:dyDescent="0.25">
      <c r="A474" s="169"/>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c r="BR474" s="170"/>
      <c r="BS474" s="170"/>
      <c r="BT474" s="170"/>
      <c r="BU474" s="170"/>
      <c r="BV474" s="170"/>
      <c r="BW474" s="170"/>
      <c r="BX474" s="170"/>
      <c r="BY474" s="170"/>
      <c r="BZ474" s="170"/>
      <c r="CA474" s="170"/>
      <c r="CB474" s="170"/>
      <c r="CC474" s="170"/>
      <c r="CD474" s="170"/>
      <c r="CE474" s="170"/>
      <c r="CF474" s="170"/>
      <c r="CG474" s="170"/>
      <c r="CH474" s="170"/>
      <c r="CI474" s="170"/>
      <c r="CJ474" s="170"/>
      <c r="CK474" s="170"/>
      <c r="CL474" s="170"/>
      <c r="CM474" s="170"/>
      <c r="CN474" s="170"/>
      <c r="CO474" s="170"/>
      <c r="CP474" s="170"/>
      <c r="CQ474" s="170"/>
      <c r="CR474" s="170"/>
      <c r="CS474" s="170"/>
      <c r="CT474" s="170"/>
      <c r="CU474" s="170"/>
      <c r="CV474" s="170"/>
      <c r="CW474" s="170"/>
      <c r="CX474" s="170"/>
      <c r="CY474" s="170"/>
      <c r="CZ474" s="170"/>
      <c r="DA474" s="170"/>
      <c r="DB474" s="170"/>
      <c r="DC474" s="170"/>
      <c r="DD474" s="170"/>
      <c r="DE474" s="170"/>
      <c r="DF474" s="170"/>
      <c r="DG474" s="170"/>
      <c r="DH474" s="170"/>
      <c r="DI474" s="170"/>
      <c r="DJ474" s="170"/>
      <c r="DK474" s="170"/>
      <c r="DL474" s="170"/>
      <c r="DM474" s="170"/>
      <c r="DN474" s="170"/>
      <c r="DO474" s="170"/>
      <c r="DP474" s="170"/>
      <c r="DQ474" s="170"/>
      <c r="DR474" s="170"/>
      <c r="DS474" s="170"/>
      <c r="DT474" s="170"/>
      <c r="DU474" s="170"/>
      <c r="DV474" s="170"/>
      <c r="DW474" s="170"/>
      <c r="DX474" s="170"/>
      <c r="DY474" s="170"/>
      <c r="DZ474" s="170"/>
      <c r="EA474" s="170"/>
      <c r="EB474" s="170"/>
      <c r="EC474" s="170"/>
      <c r="ED474" s="170"/>
      <c r="EE474" s="170"/>
      <c r="EF474" s="170"/>
      <c r="EG474" s="170"/>
      <c r="EH474" s="170"/>
      <c r="EI474" s="170"/>
      <c r="EJ474" s="170"/>
      <c r="EK474" s="170"/>
      <c r="EL474" s="170"/>
      <c r="EM474" s="170"/>
      <c r="EN474" s="170"/>
      <c r="EO474" s="170"/>
      <c r="EP474" s="170"/>
      <c r="EQ474" s="170"/>
      <c r="ER474" s="185"/>
      <c r="ES474" s="185"/>
      <c r="ET474" s="171"/>
    </row>
    <row r="475" spans="1:150" s="173" customFormat="1" x14ac:dyDescent="0.25">
      <c r="A475" s="169"/>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c r="BR475" s="170"/>
      <c r="BS475" s="170"/>
      <c r="BT475" s="170"/>
      <c r="BU475" s="170"/>
      <c r="BV475" s="170"/>
      <c r="BW475" s="170"/>
      <c r="BX475" s="170"/>
      <c r="BY475" s="170"/>
      <c r="BZ475" s="170"/>
      <c r="CA475" s="170"/>
      <c r="CB475" s="170"/>
      <c r="CC475" s="170"/>
      <c r="CD475" s="170"/>
      <c r="CE475" s="170"/>
      <c r="CF475" s="170"/>
      <c r="CG475" s="170"/>
      <c r="CH475" s="170"/>
      <c r="CI475" s="170"/>
      <c r="CJ475" s="170"/>
      <c r="CK475" s="170"/>
      <c r="CL475" s="170"/>
      <c r="CM475" s="170"/>
      <c r="CN475" s="170"/>
      <c r="CO475" s="170"/>
      <c r="CP475" s="170"/>
      <c r="CQ475" s="170"/>
      <c r="CR475" s="170"/>
      <c r="CS475" s="170"/>
      <c r="CT475" s="170"/>
      <c r="CU475" s="170"/>
      <c r="CV475" s="170"/>
      <c r="CW475" s="170"/>
      <c r="CX475" s="170"/>
      <c r="CY475" s="170"/>
      <c r="CZ475" s="170"/>
      <c r="DA475" s="170"/>
      <c r="DB475" s="170"/>
      <c r="DC475" s="170"/>
      <c r="DD475" s="170"/>
      <c r="DE475" s="170"/>
      <c r="DF475" s="170"/>
      <c r="DG475" s="170"/>
      <c r="DH475" s="170"/>
      <c r="DI475" s="170"/>
      <c r="DJ475" s="170"/>
      <c r="DK475" s="170"/>
      <c r="DL475" s="170"/>
      <c r="DM475" s="170"/>
      <c r="DN475" s="170"/>
      <c r="DO475" s="170"/>
      <c r="DP475" s="170"/>
      <c r="DQ475" s="170"/>
      <c r="DR475" s="170"/>
      <c r="DS475" s="170"/>
      <c r="DT475" s="170"/>
      <c r="DU475" s="170"/>
      <c r="DV475" s="170"/>
      <c r="DW475" s="170"/>
      <c r="DX475" s="170"/>
      <c r="DY475" s="170"/>
      <c r="DZ475" s="170"/>
      <c r="EA475" s="170"/>
      <c r="EB475" s="170"/>
      <c r="EC475" s="170"/>
      <c r="ED475" s="170"/>
      <c r="EE475" s="170"/>
      <c r="EF475" s="170"/>
      <c r="EG475" s="170"/>
      <c r="EH475" s="170"/>
      <c r="EI475" s="170"/>
      <c r="EJ475" s="170"/>
      <c r="EK475" s="170"/>
      <c r="EL475" s="170"/>
      <c r="EM475" s="170"/>
      <c r="EN475" s="170"/>
      <c r="EO475" s="170"/>
      <c r="EP475" s="170"/>
      <c r="EQ475" s="170"/>
      <c r="ER475" s="185"/>
      <c r="ES475" s="185"/>
      <c r="ET475" s="171"/>
    </row>
    <row r="476" spans="1:150" s="173" customFormat="1" x14ac:dyDescent="0.25">
      <c r="A476" s="169"/>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c r="BR476" s="170"/>
      <c r="BS476" s="170"/>
      <c r="BT476" s="170"/>
      <c r="BU476" s="170"/>
      <c r="BV476" s="170"/>
      <c r="BW476" s="170"/>
      <c r="BX476" s="170"/>
      <c r="BY476" s="170"/>
      <c r="BZ476" s="170"/>
      <c r="CA476" s="170"/>
      <c r="CB476" s="170"/>
      <c r="CC476" s="170"/>
      <c r="CD476" s="170"/>
      <c r="CE476" s="170"/>
      <c r="CF476" s="170"/>
      <c r="CG476" s="170"/>
      <c r="CH476" s="170"/>
      <c r="CI476" s="170"/>
      <c r="CJ476" s="170"/>
      <c r="CK476" s="170"/>
      <c r="CL476" s="170"/>
      <c r="CM476" s="170"/>
      <c r="CN476" s="170"/>
      <c r="CO476" s="170"/>
      <c r="CP476" s="170"/>
      <c r="CQ476" s="170"/>
      <c r="CR476" s="170"/>
      <c r="CS476" s="170"/>
      <c r="CT476" s="170"/>
      <c r="CU476" s="170"/>
      <c r="CV476" s="170"/>
      <c r="CW476" s="170"/>
      <c r="CX476" s="170"/>
      <c r="CY476" s="170"/>
      <c r="CZ476" s="170"/>
      <c r="DA476" s="170"/>
      <c r="DB476" s="170"/>
      <c r="DC476" s="170"/>
      <c r="DD476" s="170"/>
      <c r="DE476" s="170"/>
      <c r="DF476" s="170"/>
      <c r="DG476" s="170"/>
      <c r="DH476" s="170"/>
      <c r="DI476" s="170"/>
      <c r="DJ476" s="170"/>
      <c r="DK476" s="170"/>
      <c r="DL476" s="170"/>
      <c r="DM476" s="170"/>
      <c r="DN476" s="170"/>
      <c r="DO476" s="170"/>
      <c r="DP476" s="170"/>
      <c r="DQ476" s="170"/>
      <c r="DR476" s="170"/>
      <c r="DS476" s="170"/>
      <c r="DT476" s="170"/>
      <c r="DU476" s="170"/>
      <c r="DV476" s="170"/>
      <c r="DW476" s="170"/>
      <c r="DX476" s="170"/>
      <c r="DY476" s="170"/>
      <c r="DZ476" s="170"/>
      <c r="EA476" s="170"/>
      <c r="EB476" s="170"/>
      <c r="EC476" s="170"/>
      <c r="ED476" s="170"/>
      <c r="EE476" s="170"/>
      <c r="EF476" s="170"/>
      <c r="EG476" s="170"/>
      <c r="EH476" s="170"/>
      <c r="EI476" s="170"/>
      <c r="EJ476" s="170"/>
      <c r="EK476" s="170"/>
      <c r="EL476" s="170"/>
      <c r="EM476" s="170"/>
      <c r="EN476" s="170"/>
      <c r="EO476" s="170"/>
      <c r="EP476" s="170"/>
      <c r="EQ476" s="170"/>
      <c r="ER476" s="185"/>
      <c r="ES476" s="185"/>
      <c r="ET476" s="171"/>
    </row>
    <row r="477" spans="1:150" s="173" customFormat="1" x14ac:dyDescent="0.25">
      <c r="A477" s="169"/>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c r="BR477" s="170"/>
      <c r="BS477" s="170"/>
      <c r="BT477" s="170"/>
      <c r="BU477" s="170"/>
      <c r="BV477" s="170"/>
      <c r="BW477" s="170"/>
      <c r="BX477" s="170"/>
      <c r="BY477" s="170"/>
      <c r="BZ477" s="170"/>
      <c r="CA477" s="170"/>
      <c r="CB477" s="170"/>
      <c r="CC477" s="170"/>
      <c r="CD477" s="170"/>
      <c r="CE477" s="170"/>
      <c r="CF477" s="170"/>
      <c r="CG477" s="170"/>
      <c r="CH477" s="170"/>
      <c r="CI477" s="170"/>
      <c r="CJ477" s="170"/>
      <c r="CK477" s="170"/>
      <c r="CL477" s="170"/>
      <c r="CM477" s="170"/>
      <c r="CN477" s="170"/>
      <c r="CO477" s="170"/>
      <c r="CP477" s="170"/>
      <c r="CQ477" s="170"/>
      <c r="CR477" s="170"/>
      <c r="CS477" s="170"/>
      <c r="CT477" s="170"/>
      <c r="CU477" s="170"/>
      <c r="CV477" s="170"/>
      <c r="CW477" s="170"/>
      <c r="CX477" s="170"/>
      <c r="CY477" s="170"/>
      <c r="CZ477" s="170"/>
      <c r="DA477" s="170"/>
      <c r="DB477" s="170"/>
      <c r="DC477" s="170"/>
      <c r="DD477" s="170"/>
      <c r="DE477" s="170"/>
      <c r="DF477" s="170"/>
      <c r="DG477" s="170"/>
      <c r="DH477" s="170"/>
      <c r="DI477" s="170"/>
      <c r="DJ477" s="170"/>
      <c r="DK477" s="170"/>
      <c r="DL477" s="170"/>
      <c r="DM477" s="170"/>
      <c r="DN477" s="170"/>
      <c r="DO477" s="170"/>
      <c r="DP477" s="170"/>
      <c r="DQ477" s="170"/>
      <c r="DR477" s="170"/>
      <c r="DS477" s="170"/>
      <c r="DT477" s="170"/>
      <c r="DU477" s="170"/>
      <c r="DV477" s="170"/>
      <c r="DW477" s="170"/>
      <c r="DX477" s="170"/>
      <c r="DY477" s="170"/>
      <c r="DZ477" s="170"/>
      <c r="EA477" s="170"/>
      <c r="EB477" s="170"/>
      <c r="EC477" s="170"/>
      <c r="ED477" s="170"/>
      <c r="EE477" s="170"/>
      <c r="EF477" s="170"/>
      <c r="EG477" s="170"/>
      <c r="EH477" s="170"/>
      <c r="EI477" s="170"/>
      <c r="EJ477" s="170"/>
      <c r="EK477" s="170"/>
      <c r="EL477" s="170"/>
      <c r="EM477" s="170"/>
      <c r="EN477" s="170"/>
      <c r="EO477" s="170"/>
      <c r="EP477" s="170"/>
      <c r="EQ477" s="170"/>
      <c r="ER477" s="185"/>
      <c r="ES477" s="185"/>
      <c r="ET477" s="171"/>
    </row>
    <row r="478" spans="1:150" s="173" customFormat="1" x14ac:dyDescent="0.25">
      <c r="A478" s="169"/>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c r="BR478" s="170"/>
      <c r="BS478" s="170"/>
      <c r="BT478" s="170"/>
      <c r="BU478" s="170"/>
      <c r="BV478" s="170"/>
      <c r="BW478" s="170"/>
      <c r="BX478" s="170"/>
      <c r="BY478" s="170"/>
      <c r="BZ478" s="170"/>
      <c r="CA478" s="170"/>
      <c r="CB478" s="170"/>
      <c r="CC478" s="170"/>
      <c r="CD478" s="170"/>
      <c r="CE478" s="170"/>
      <c r="CF478" s="170"/>
      <c r="CG478" s="170"/>
      <c r="CH478" s="170"/>
      <c r="CI478" s="170"/>
      <c r="CJ478" s="170"/>
      <c r="CK478" s="170"/>
      <c r="CL478" s="170"/>
      <c r="CM478" s="170"/>
      <c r="CN478" s="170"/>
      <c r="CO478" s="170"/>
      <c r="CP478" s="170"/>
      <c r="CQ478" s="170"/>
      <c r="CR478" s="170"/>
      <c r="CS478" s="170"/>
      <c r="CT478" s="170"/>
      <c r="CU478" s="170"/>
      <c r="CV478" s="170"/>
      <c r="CW478" s="170"/>
      <c r="CX478" s="170"/>
      <c r="CY478" s="170"/>
      <c r="CZ478" s="170"/>
      <c r="DA478" s="170"/>
      <c r="DB478" s="170"/>
      <c r="DC478" s="170"/>
      <c r="DD478" s="170"/>
      <c r="DE478" s="170"/>
      <c r="DF478" s="170"/>
      <c r="DG478" s="170"/>
      <c r="DH478" s="170"/>
      <c r="DI478" s="170"/>
      <c r="DJ478" s="170"/>
      <c r="DK478" s="170"/>
      <c r="DL478" s="170"/>
      <c r="DM478" s="170"/>
      <c r="DN478" s="170"/>
      <c r="DO478" s="170"/>
      <c r="DP478" s="170"/>
      <c r="DQ478" s="170"/>
      <c r="DR478" s="170"/>
      <c r="DS478" s="170"/>
      <c r="DT478" s="170"/>
      <c r="DU478" s="170"/>
      <c r="DV478" s="170"/>
      <c r="DW478" s="170"/>
      <c r="DX478" s="170"/>
      <c r="DY478" s="170"/>
      <c r="DZ478" s="170"/>
      <c r="EA478" s="170"/>
      <c r="EB478" s="170"/>
      <c r="EC478" s="170"/>
      <c r="ED478" s="170"/>
      <c r="EE478" s="170"/>
      <c r="EF478" s="170"/>
      <c r="EG478" s="170"/>
      <c r="EH478" s="170"/>
      <c r="EI478" s="170"/>
      <c r="EJ478" s="170"/>
      <c r="EK478" s="170"/>
      <c r="EL478" s="170"/>
      <c r="EM478" s="170"/>
      <c r="EN478" s="170"/>
      <c r="EO478" s="170"/>
      <c r="EP478" s="170"/>
      <c r="EQ478" s="170"/>
      <c r="ER478" s="185"/>
      <c r="ES478" s="185"/>
      <c r="ET478" s="171"/>
    </row>
    <row r="479" spans="1:150" s="173" customFormat="1" x14ac:dyDescent="0.25">
      <c r="A479" s="169"/>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c r="BR479" s="170"/>
      <c r="BS479" s="170"/>
      <c r="BT479" s="170"/>
      <c r="BU479" s="170"/>
      <c r="BV479" s="170"/>
      <c r="BW479" s="170"/>
      <c r="BX479" s="170"/>
      <c r="BY479" s="170"/>
      <c r="BZ479" s="170"/>
      <c r="CA479" s="170"/>
      <c r="CB479" s="170"/>
      <c r="CC479" s="170"/>
      <c r="CD479" s="170"/>
      <c r="CE479" s="170"/>
      <c r="CF479" s="170"/>
      <c r="CG479" s="170"/>
      <c r="CH479" s="170"/>
      <c r="CI479" s="170"/>
      <c r="CJ479" s="170"/>
      <c r="CK479" s="170"/>
      <c r="CL479" s="170"/>
      <c r="CM479" s="170"/>
      <c r="CN479" s="170"/>
      <c r="CO479" s="170"/>
      <c r="CP479" s="170"/>
      <c r="CQ479" s="170"/>
      <c r="CR479" s="170"/>
      <c r="CS479" s="170"/>
      <c r="CT479" s="170"/>
      <c r="CU479" s="170"/>
      <c r="CV479" s="170"/>
      <c r="CW479" s="170"/>
      <c r="CX479" s="170"/>
      <c r="CY479" s="170"/>
      <c r="CZ479" s="170"/>
      <c r="DA479" s="170"/>
      <c r="DB479" s="170"/>
      <c r="DC479" s="170"/>
      <c r="DD479" s="170"/>
      <c r="DE479" s="170"/>
      <c r="DF479" s="170"/>
      <c r="DG479" s="170"/>
      <c r="DH479" s="170"/>
      <c r="DI479" s="170"/>
      <c r="DJ479" s="170"/>
      <c r="DK479" s="170"/>
      <c r="DL479" s="170"/>
      <c r="DM479" s="170"/>
      <c r="DN479" s="170"/>
      <c r="DO479" s="170"/>
      <c r="DP479" s="170"/>
      <c r="DQ479" s="170"/>
      <c r="DR479" s="170"/>
      <c r="DS479" s="170"/>
      <c r="DT479" s="170"/>
      <c r="DU479" s="170"/>
      <c r="DV479" s="170"/>
      <c r="DW479" s="170"/>
      <c r="DX479" s="170"/>
      <c r="DY479" s="170"/>
      <c r="DZ479" s="170"/>
      <c r="EA479" s="170"/>
      <c r="EB479" s="170"/>
      <c r="EC479" s="170"/>
      <c r="ED479" s="170"/>
      <c r="EE479" s="170"/>
      <c r="EF479" s="170"/>
      <c r="EG479" s="170"/>
      <c r="EH479" s="170"/>
      <c r="EI479" s="170"/>
      <c r="EJ479" s="170"/>
      <c r="EK479" s="170"/>
      <c r="EL479" s="170"/>
      <c r="EM479" s="170"/>
      <c r="EN479" s="170"/>
      <c r="EO479" s="170"/>
      <c r="EP479" s="170"/>
      <c r="EQ479" s="170"/>
      <c r="ER479" s="185"/>
      <c r="ES479" s="185"/>
      <c r="ET479" s="171"/>
    </row>
    <row r="480" spans="1:150" s="173" customFormat="1" x14ac:dyDescent="0.25">
      <c r="A480" s="169"/>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c r="BR480" s="170"/>
      <c r="BS480" s="170"/>
      <c r="BT480" s="170"/>
      <c r="BU480" s="170"/>
      <c r="BV480" s="170"/>
      <c r="BW480" s="170"/>
      <c r="BX480" s="170"/>
      <c r="BY480" s="170"/>
      <c r="BZ480" s="170"/>
      <c r="CA480" s="170"/>
      <c r="CB480" s="170"/>
      <c r="CC480" s="170"/>
      <c r="CD480" s="170"/>
      <c r="CE480" s="170"/>
      <c r="CF480" s="170"/>
      <c r="CG480" s="170"/>
      <c r="CH480" s="170"/>
      <c r="CI480" s="170"/>
      <c r="CJ480" s="170"/>
      <c r="CK480" s="170"/>
      <c r="CL480" s="170"/>
      <c r="CM480" s="170"/>
      <c r="CN480" s="170"/>
      <c r="CO480" s="170"/>
      <c r="CP480" s="170"/>
      <c r="CQ480" s="170"/>
      <c r="CR480" s="170"/>
      <c r="CS480" s="170"/>
      <c r="CT480" s="170"/>
      <c r="CU480" s="170"/>
      <c r="CV480" s="170"/>
      <c r="CW480" s="170"/>
      <c r="CX480" s="170"/>
      <c r="CY480" s="170"/>
      <c r="CZ480" s="170"/>
      <c r="DA480" s="170"/>
      <c r="DB480" s="170"/>
      <c r="DC480" s="170"/>
      <c r="DD480" s="170"/>
      <c r="DE480" s="170"/>
      <c r="DF480" s="170"/>
      <c r="DG480" s="170"/>
      <c r="DH480" s="170"/>
      <c r="DI480" s="170"/>
      <c r="DJ480" s="170"/>
      <c r="DK480" s="170"/>
      <c r="DL480" s="170"/>
      <c r="DM480" s="170"/>
      <c r="DN480" s="170"/>
      <c r="DO480" s="170"/>
      <c r="DP480" s="170"/>
      <c r="DQ480" s="170"/>
      <c r="DR480" s="170"/>
      <c r="DS480" s="170"/>
      <c r="DT480" s="170"/>
      <c r="DU480" s="170"/>
      <c r="DV480" s="170"/>
      <c r="DW480" s="170"/>
      <c r="DX480" s="170"/>
      <c r="DY480" s="170"/>
      <c r="DZ480" s="170"/>
      <c r="EA480" s="170"/>
      <c r="EB480" s="170"/>
      <c r="EC480" s="170"/>
      <c r="ED480" s="170"/>
      <c r="EE480" s="170"/>
      <c r="EF480" s="170"/>
      <c r="EG480" s="170"/>
      <c r="EH480" s="170"/>
      <c r="EI480" s="170"/>
      <c r="EJ480" s="170"/>
      <c r="EK480" s="170"/>
      <c r="EL480" s="170"/>
      <c r="EM480" s="170"/>
      <c r="EN480" s="170"/>
      <c r="EO480" s="170"/>
      <c r="EP480" s="170"/>
      <c r="EQ480" s="170"/>
      <c r="ER480" s="185"/>
      <c r="ES480" s="185"/>
      <c r="ET480" s="171"/>
    </row>
    <row r="481" spans="1:150" s="173" customFormat="1" x14ac:dyDescent="0.25">
      <c r="A481" s="169"/>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c r="BR481" s="170"/>
      <c r="BS481" s="170"/>
      <c r="BT481" s="170"/>
      <c r="BU481" s="170"/>
      <c r="BV481" s="170"/>
      <c r="BW481" s="170"/>
      <c r="BX481" s="170"/>
      <c r="BY481" s="170"/>
      <c r="BZ481" s="170"/>
      <c r="CA481" s="170"/>
      <c r="CB481" s="170"/>
      <c r="CC481" s="170"/>
      <c r="CD481" s="170"/>
      <c r="CE481" s="170"/>
      <c r="CF481" s="170"/>
      <c r="CG481" s="170"/>
      <c r="CH481" s="170"/>
      <c r="CI481" s="170"/>
      <c r="CJ481" s="170"/>
      <c r="CK481" s="170"/>
      <c r="CL481" s="170"/>
      <c r="CM481" s="170"/>
      <c r="CN481" s="170"/>
      <c r="CO481" s="170"/>
      <c r="CP481" s="170"/>
      <c r="CQ481" s="170"/>
      <c r="CR481" s="170"/>
      <c r="CS481" s="170"/>
      <c r="CT481" s="170"/>
      <c r="CU481" s="170"/>
      <c r="CV481" s="170"/>
      <c r="CW481" s="170"/>
      <c r="CX481" s="170"/>
      <c r="CY481" s="170"/>
      <c r="CZ481" s="170"/>
      <c r="DA481" s="170"/>
      <c r="DB481" s="170"/>
      <c r="DC481" s="170"/>
      <c r="DD481" s="170"/>
      <c r="DE481" s="170"/>
      <c r="DF481" s="170"/>
      <c r="DG481" s="170"/>
      <c r="DH481" s="170"/>
      <c r="DI481" s="170"/>
      <c r="DJ481" s="170"/>
      <c r="DK481" s="170"/>
      <c r="DL481" s="170"/>
      <c r="DM481" s="170"/>
      <c r="DN481" s="170"/>
      <c r="DO481" s="170"/>
      <c r="DP481" s="170"/>
      <c r="DQ481" s="170"/>
      <c r="DR481" s="170"/>
      <c r="DS481" s="170"/>
      <c r="DT481" s="170"/>
      <c r="DU481" s="170"/>
      <c r="DV481" s="170"/>
      <c r="DW481" s="170"/>
      <c r="DX481" s="170"/>
      <c r="DY481" s="170"/>
      <c r="DZ481" s="170"/>
      <c r="EA481" s="170"/>
      <c r="EB481" s="170"/>
      <c r="EC481" s="170"/>
      <c r="ED481" s="170"/>
      <c r="EE481" s="170"/>
      <c r="EF481" s="170"/>
      <c r="EG481" s="170"/>
      <c r="EH481" s="170"/>
      <c r="EI481" s="170"/>
      <c r="EJ481" s="170"/>
      <c r="EK481" s="170"/>
      <c r="EL481" s="170"/>
      <c r="EM481" s="170"/>
      <c r="EN481" s="170"/>
      <c r="EO481" s="170"/>
      <c r="EP481" s="170"/>
      <c r="EQ481" s="170"/>
      <c r="ER481" s="185"/>
      <c r="ES481" s="185"/>
      <c r="ET481" s="171"/>
    </row>
    <row r="482" spans="1:150" s="173" customFormat="1" x14ac:dyDescent="0.25">
      <c r="A482" s="169"/>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c r="BR482" s="170"/>
      <c r="BS482" s="170"/>
      <c r="BT482" s="170"/>
      <c r="BU482" s="170"/>
      <c r="BV482" s="170"/>
      <c r="BW482" s="170"/>
      <c r="BX482" s="170"/>
      <c r="BY482" s="170"/>
      <c r="BZ482" s="170"/>
      <c r="CA482" s="170"/>
      <c r="CB482" s="170"/>
      <c r="CC482" s="170"/>
      <c r="CD482" s="170"/>
      <c r="CE482" s="170"/>
      <c r="CF482" s="170"/>
      <c r="CG482" s="170"/>
      <c r="CH482" s="170"/>
      <c r="CI482" s="170"/>
      <c r="CJ482" s="170"/>
      <c r="CK482" s="170"/>
      <c r="CL482" s="170"/>
      <c r="CM482" s="170"/>
      <c r="CN482" s="170"/>
      <c r="CO482" s="170"/>
      <c r="CP482" s="170"/>
      <c r="CQ482" s="170"/>
      <c r="CR482" s="170"/>
      <c r="CS482" s="170"/>
      <c r="CT482" s="170"/>
      <c r="CU482" s="170"/>
      <c r="CV482" s="170"/>
      <c r="CW482" s="170"/>
      <c r="CX482" s="170"/>
      <c r="CY482" s="170"/>
      <c r="CZ482" s="170"/>
      <c r="DA482" s="170"/>
      <c r="DB482" s="170"/>
      <c r="DC482" s="170"/>
      <c r="DD482" s="170"/>
      <c r="DE482" s="170"/>
      <c r="DF482" s="170"/>
      <c r="DG482" s="170"/>
      <c r="DH482" s="170"/>
      <c r="DI482" s="170"/>
      <c r="DJ482" s="170"/>
      <c r="DK482" s="170"/>
      <c r="DL482" s="170"/>
      <c r="DM482" s="170"/>
      <c r="DN482" s="170"/>
      <c r="DO482" s="170"/>
      <c r="DP482" s="170"/>
      <c r="DQ482" s="170"/>
      <c r="DR482" s="170"/>
      <c r="DS482" s="170"/>
      <c r="DT482" s="170"/>
      <c r="DU482" s="170"/>
      <c r="DV482" s="170"/>
      <c r="DW482" s="170"/>
      <c r="DX482" s="170"/>
      <c r="DY482" s="170"/>
      <c r="DZ482" s="170"/>
      <c r="EA482" s="170"/>
      <c r="EB482" s="170"/>
      <c r="EC482" s="170"/>
      <c r="ED482" s="170"/>
      <c r="EE482" s="170"/>
      <c r="EF482" s="170"/>
      <c r="EG482" s="170"/>
      <c r="EH482" s="170"/>
      <c r="EI482" s="170"/>
      <c r="EJ482" s="170"/>
      <c r="EK482" s="170"/>
      <c r="EL482" s="170"/>
      <c r="EM482" s="170"/>
      <c r="EN482" s="170"/>
      <c r="EO482" s="170"/>
      <c r="EP482" s="170"/>
      <c r="EQ482" s="170"/>
      <c r="ER482" s="185"/>
      <c r="ES482" s="185"/>
      <c r="ET482" s="171"/>
    </row>
    <row r="483" spans="1:150" s="173" customFormat="1" x14ac:dyDescent="0.25">
      <c r="A483" s="169"/>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c r="BR483" s="170"/>
      <c r="BS483" s="170"/>
      <c r="BT483" s="170"/>
      <c r="BU483" s="170"/>
      <c r="BV483" s="170"/>
      <c r="BW483" s="170"/>
      <c r="BX483" s="170"/>
      <c r="BY483" s="170"/>
      <c r="BZ483" s="170"/>
      <c r="CA483" s="170"/>
      <c r="CB483" s="170"/>
      <c r="CC483" s="170"/>
      <c r="CD483" s="170"/>
      <c r="CE483" s="170"/>
      <c r="CF483" s="170"/>
      <c r="CG483" s="170"/>
      <c r="CH483" s="170"/>
      <c r="CI483" s="170"/>
      <c r="CJ483" s="170"/>
      <c r="CK483" s="170"/>
      <c r="CL483" s="170"/>
      <c r="CM483" s="170"/>
      <c r="CN483" s="170"/>
      <c r="CO483" s="170"/>
      <c r="CP483" s="170"/>
      <c r="CQ483" s="170"/>
      <c r="CR483" s="170"/>
      <c r="CS483" s="170"/>
      <c r="CT483" s="170"/>
      <c r="CU483" s="170"/>
      <c r="CV483" s="170"/>
      <c r="CW483" s="170"/>
      <c r="CX483" s="170"/>
      <c r="CY483" s="170"/>
      <c r="CZ483" s="170"/>
      <c r="DA483" s="170"/>
      <c r="DB483" s="170"/>
      <c r="DC483" s="170"/>
      <c r="DD483" s="170"/>
      <c r="DE483" s="170"/>
      <c r="DF483" s="170"/>
      <c r="DG483" s="170"/>
      <c r="DH483" s="170"/>
      <c r="DI483" s="170"/>
      <c r="DJ483" s="170"/>
      <c r="DK483" s="170"/>
      <c r="DL483" s="170"/>
      <c r="DM483" s="170"/>
      <c r="DN483" s="170"/>
      <c r="DO483" s="170"/>
      <c r="DP483" s="170"/>
      <c r="DQ483" s="170"/>
      <c r="DR483" s="170"/>
      <c r="DS483" s="170"/>
      <c r="DT483" s="170"/>
      <c r="DU483" s="170"/>
      <c r="DV483" s="170"/>
      <c r="DW483" s="170"/>
      <c r="DX483" s="170"/>
      <c r="DY483" s="170"/>
      <c r="DZ483" s="170"/>
      <c r="EA483" s="170"/>
      <c r="EB483" s="170"/>
      <c r="EC483" s="170"/>
      <c r="ED483" s="170"/>
      <c r="EE483" s="170"/>
      <c r="EF483" s="170"/>
      <c r="EG483" s="170"/>
      <c r="EH483" s="170"/>
      <c r="EI483" s="170"/>
      <c r="EJ483" s="170"/>
      <c r="EK483" s="170"/>
      <c r="EL483" s="170"/>
      <c r="EM483" s="170"/>
      <c r="EN483" s="170"/>
      <c r="EO483" s="170"/>
      <c r="EP483" s="170"/>
      <c r="EQ483" s="170"/>
      <c r="ER483" s="185"/>
      <c r="ES483" s="185"/>
      <c r="ET483" s="171"/>
    </row>
    <row r="484" spans="1:150" s="173" customFormat="1" x14ac:dyDescent="0.25">
      <c r="A484" s="169"/>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c r="AL484" s="170"/>
      <c r="AM484" s="170"/>
      <c r="AN484" s="170"/>
      <c r="AO484" s="170"/>
      <c r="AP484" s="170"/>
      <c r="AQ484" s="170"/>
      <c r="AR484" s="170"/>
      <c r="AS484" s="170"/>
      <c r="AT484" s="170"/>
      <c r="AU484" s="170"/>
      <c r="AV484" s="170"/>
      <c r="AW484" s="170"/>
      <c r="AX484" s="170"/>
      <c r="AY484" s="170"/>
      <c r="AZ484" s="170"/>
      <c r="BA484" s="170"/>
      <c r="BB484" s="170"/>
      <c r="BC484" s="170"/>
      <c r="BD484" s="170"/>
      <c r="BE484" s="170"/>
      <c r="BF484" s="170"/>
      <c r="BG484" s="170"/>
      <c r="BH484" s="170"/>
      <c r="BI484" s="170"/>
      <c r="BJ484" s="170"/>
      <c r="BK484" s="170"/>
      <c r="BL484" s="170"/>
      <c r="BM484" s="170"/>
      <c r="BN484" s="170"/>
      <c r="BO484" s="170"/>
      <c r="BP484" s="170"/>
      <c r="BQ484" s="170"/>
      <c r="BR484" s="170"/>
      <c r="BS484" s="170"/>
      <c r="BT484" s="170"/>
      <c r="BU484" s="170"/>
      <c r="BV484" s="170"/>
      <c r="BW484" s="170"/>
      <c r="BX484" s="170"/>
      <c r="BY484" s="170"/>
      <c r="BZ484" s="170"/>
      <c r="CA484" s="170"/>
      <c r="CB484" s="170"/>
      <c r="CC484" s="170"/>
      <c r="CD484" s="170"/>
      <c r="CE484" s="170"/>
      <c r="CF484" s="170"/>
      <c r="CG484" s="170"/>
      <c r="CH484" s="170"/>
      <c r="CI484" s="170"/>
      <c r="CJ484" s="170"/>
      <c r="CK484" s="170"/>
      <c r="CL484" s="170"/>
      <c r="CM484" s="170"/>
      <c r="CN484" s="170"/>
      <c r="CO484" s="170"/>
      <c r="CP484" s="170"/>
      <c r="CQ484" s="170"/>
      <c r="CR484" s="170"/>
      <c r="CS484" s="170"/>
      <c r="CT484" s="170"/>
      <c r="CU484" s="170"/>
      <c r="CV484" s="170"/>
      <c r="CW484" s="170"/>
      <c r="CX484" s="170"/>
      <c r="CY484" s="170"/>
      <c r="CZ484" s="170"/>
      <c r="DA484" s="170"/>
      <c r="DB484" s="170"/>
      <c r="DC484" s="170"/>
      <c r="DD484" s="170"/>
      <c r="DE484" s="170"/>
      <c r="DF484" s="170"/>
      <c r="DG484" s="170"/>
      <c r="DH484" s="170"/>
      <c r="DI484" s="170"/>
      <c r="DJ484" s="170"/>
      <c r="DK484" s="170"/>
      <c r="DL484" s="170"/>
      <c r="DM484" s="170"/>
      <c r="DN484" s="170"/>
      <c r="DO484" s="170"/>
      <c r="DP484" s="170"/>
      <c r="DQ484" s="170"/>
      <c r="DR484" s="170"/>
      <c r="DS484" s="170"/>
      <c r="DT484" s="170"/>
      <c r="DU484" s="170"/>
      <c r="DV484" s="170"/>
      <c r="DW484" s="170"/>
      <c r="DX484" s="170"/>
      <c r="DY484" s="170"/>
      <c r="DZ484" s="170"/>
      <c r="EA484" s="170"/>
      <c r="EB484" s="170"/>
      <c r="EC484" s="170"/>
      <c r="ED484" s="170"/>
      <c r="EE484" s="170"/>
      <c r="EF484" s="170"/>
      <c r="EG484" s="170"/>
      <c r="EH484" s="170"/>
      <c r="EI484" s="170"/>
      <c r="EJ484" s="170"/>
      <c r="EK484" s="170"/>
      <c r="EL484" s="170"/>
      <c r="EM484" s="170"/>
      <c r="EN484" s="170"/>
      <c r="EO484" s="170"/>
      <c r="EP484" s="170"/>
      <c r="EQ484" s="170"/>
      <c r="ER484" s="185"/>
      <c r="ES484" s="185"/>
      <c r="ET484" s="171"/>
    </row>
    <row r="485" spans="1:150" s="173" customFormat="1" x14ac:dyDescent="0.25">
      <c r="A485" s="169"/>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c r="AL485" s="170"/>
      <c r="AM485" s="170"/>
      <c r="AN485" s="170"/>
      <c r="AO485" s="170"/>
      <c r="AP485" s="170"/>
      <c r="AQ485" s="170"/>
      <c r="AR485" s="170"/>
      <c r="AS485" s="170"/>
      <c r="AT485" s="170"/>
      <c r="AU485" s="170"/>
      <c r="AV485" s="170"/>
      <c r="AW485" s="170"/>
      <c r="AX485" s="170"/>
      <c r="AY485" s="170"/>
      <c r="AZ485" s="170"/>
      <c r="BA485" s="170"/>
      <c r="BB485" s="170"/>
      <c r="BC485" s="170"/>
      <c r="BD485" s="170"/>
      <c r="BE485" s="170"/>
      <c r="BF485" s="170"/>
      <c r="BG485" s="170"/>
      <c r="BH485" s="170"/>
      <c r="BI485" s="170"/>
      <c r="BJ485" s="170"/>
      <c r="BK485" s="170"/>
      <c r="BL485" s="170"/>
      <c r="BM485" s="170"/>
      <c r="BN485" s="170"/>
      <c r="BO485" s="170"/>
      <c r="BP485" s="170"/>
      <c r="BQ485" s="170"/>
      <c r="BR485" s="170"/>
      <c r="BS485" s="170"/>
      <c r="BT485" s="170"/>
      <c r="BU485" s="170"/>
      <c r="BV485" s="170"/>
      <c r="BW485" s="170"/>
      <c r="BX485" s="170"/>
      <c r="BY485" s="170"/>
      <c r="BZ485" s="170"/>
      <c r="CA485" s="170"/>
      <c r="CB485" s="170"/>
      <c r="CC485" s="170"/>
      <c r="CD485" s="170"/>
      <c r="CE485" s="170"/>
      <c r="CF485" s="170"/>
      <c r="CG485" s="170"/>
      <c r="CH485" s="170"/>
      <c r="CI485" s="170"/>
      <c r="CJ485" s="170"/>
      <c r="CK485" s="170"/>
      <c r="CL485" s="170"/>
      <c r="CM485" s="170"/>
      <c r="CN485" s="170"/>
      <c r="CO485" s="170"/>
      <c r="CP485" s="170"/>
      <c r="CQ485" s="170"/>
      <c r="CR485" s="170"/>
      <c r="CS485" s="170"/>
      <c r="CT485" s="170"/>
      <c r="CU485" s="170"/>
      <c r="CV485" s="170"/>
      <c r="CW485" s="170"/>
      <c r="CX485" s="170"/>
      <c r="CY485" s="170"/>
      <c r="CZ485" s="170"/>
      <c r="DA485" s="170"/>
      <c r="DB485" s="170"/>
      <c r="DC485" s="170"/>
      <c r="DD485" s="170"/>
      <c r="DE485" s="170"/>
      <c r="DF485" s="170"/>
      <c r="DG485" s="170"/>
      <c r="DH485" s="170"/>
      <c r="DI485" s="170"/>
      <c r="DJ485" s="170"/>
      <c r="DK485" s="170"/>
      <c r="DL485" s="170"/>
      <c r="DM485" s="170"/>
      <c r="DN485" s="170"/>
      <c r="DO485" s="170"/>
      <c r="DP485" s="170"/>
      <c r="DQ485" s="170"/>
      <c r="DR485" s="170"/>
      <c r="DS485" s="170"/>
      <c r="DT485" s="170"/>
      <c r="DU485" s="170"/>
      <c r="DV485" s="170"/>
      <c r="DW485" s="170"/>
      <c r="DX485" s="170"/>
      <c r="DY485" s="170"/>
      <c r="DZ485" s="170"/>
      <c r="EA485" s="170"/>
      <c r="EB485" s="170"/>
      <c r="EC485" s="170"/>
      <c r="ED485" s="170"/>
      <c r="EE485" s="170"/>
      <c r="EF485" s="170"/>
      <c r="EG485" s="170"/>
      <c r="EH485" s="170"/>
      <c r="EI485" s="170"/>
      <c r="EJ485" s="170"/>
      <c r="EK485" s="170"/>
      <c r="EL485" s="170"/>
      <c r="EM485" s="170"/>
      <c r="EN485" s="170"/>
      <c r="EO485" s="170"/>
      <c r="EP485" s="170"/>
      <c r="EQ485" s="170"/>
      <c r="ER485" s="185"/>
      <c r="ES485" s="185"/>
      <c r="ET485" s="171"/>
    </row>
    <row r="486" spans="1:150" s="173" customFormat="1" x14ac:dyDescent="0.25">
      <c r="A486" s="169"/>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c r="AL486" s="170"/>
      <c r="AM486" s="170"/>
      <c r="AN486" s="170"/>
      <c r="AO486" s="170"/>
      <c r="AP486" s="170"/>
      <c r="AQ486" s="170"/>
      <c r="AR486" s="170"/>
      <c r="AS486" s="170"/>
      <c r="AT486" s="170"/>
      <c r="AU486" s="170"/>
      <c r="AV486" s="170"/>
      <c r="AW486" s="170"/>
      <c r="AX486" s="170"/>
      <c r="AY486" s="170"/>
      <c r="AZ486" s="170"/>
      <c r="BA486" s="170"/>
      <c r="BB486" s="170"/>
      <c r="BC486" s="170"/>
      <c r="BD486" s="170"/>
      <c r="BE486" s="170"/>
      <c r="BF486" s="170"/>
      <c r="BG486" s="170"/>
      <c r="BH486" s="170"/>
      <c r="BI486" s="170"/>
      <c r="BJ486" s="170"/>
      <c r="BK486" s="170"/>
      <c r="BL486" s="170"/>
      <c r="BM486" s="170"/>
      <c r="BN486" s="170"/>
      <c r="BO486" s="170"/>
      <c r="BP486" s="170"/>
      <c r="BQ486" s="170"/>
      <c r="BR486" s="170"/>
      <c r="BS486" s="170"/>
      <c r="BT486" s="170"/>
      <c r="BU486" s="170"/>
      <c r="BV486" s="170"/>
      <c r="BW486" s="170"/>
      <c r="BX486" s="170"/>
      <c r="BY486" s="170"/>
      <c r="BZ486" s="170"/>
      <c r="CA486" s="170"/>
      <c r="CB486" s="170"/>
      <c r="CC486" s="170"/>
      <c r="CD486" s="170"/>
      <c r="CE486" s="170"/>
      <c r="CF486" s="170"/>
      <c r="CG486" s="170"/>
      <c r="CH486" s="170"/>
      <c r="CI486" s="170"/>
      <c r="CJ486" s="170"/>
      <c r="CK486" s="170"/>
      <c r="CL486" s="170"/>
      <c r="CM486" s="170"/>
      <c r="CN486" s="170"/>
      <c r="CO486" s="170"/>
      <c r="CP486" s="170"/>
      <c r="CQ486" s="170"/>
      <c r="CR486" s="170"/>
      <c r="CS486" s="170"/>
      <c r="CT486" s="170"/>
      <c r="CU486" s="170"/>
      <c r="CV486" s="170"/>
      <c r="CW486" s="170"/>
      <c r="CX486" s="170"/>
      <c r="CY486" s="170"/>
      <c r="CZ486" s="170"/>
      <c r="DA486" s="170"/>
      <c r="DB486" s="170"/>
      <c r="DC486" s="170"/>
      <c r="DD486" s="170"/>
      <c r="DE486" s="170"/>
      <c r="DF486" s="170"/>
      <c r="DG486" s="170"/>
      <c r="DH486" s="170"/>
      <c r="DI486" s="170"/>
      <c r="DJ486" s="170"/>
      <c r="DK486" s="170"/>
      <c r="DL486" s="170"/>
      <c r="DM486" s="170"/>
      <c r="DN486" s="170"/>
      <c r="DO486" s="170"/>
      <c r="DP486" s="170"/>
      <c r="DQ486" s="170"/>
      <c r="DR486" s="170"/>
      <c r="DS486" s="170"/>
      <c r="DT486" s="170"/>
      <c r="DU486" s="170"/>
      <c r="DV486" s="170"/>
      <c r="DW486" s="170"/>
      <c r="DX486" s="170"/>
      <c r="DY486" s="170"/>
      <c r="DZ486" s="170"/>
      <c r="EA486" s="170"/>
      <c r="EB486" s="170"/>
      <c r="EC486" s="170"/>
      <c r="ED486" s="170"/>
      <c r="EE486" s="170"/>
      <c r="EF486" s="170"/>
      <c r="EG486" s="170"/>
      <c r="EH486" s="170"/>
      <c r="EI486" s="170"/>
      <c r="EJ486" s="170"/>
      <c r="EK486" s="170"/>
      <c r="EL486" s="170"/>
      <c r="EM486" s="170"/>
      <c r="EN486" s="170"/>
      <c r="EO486" s="170"/>
      <c r="EP486" s="170"/>
      <c r="EQ486" s="170"/>
      <c r="ER486" s="185"/>
      <c r="ES486" s="185"/>
      <c r="ET486" s="171"/>
    </row>
    <row r="487" spans="1:150" s="173" customFormat="1" x14ac:dyDescent="0.25">
      <c r="A487" s="169"/>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c r="AL487" s="170"/>
      <c r="AM487" s="170"/>
      <c r="AN487" s="170"/>
      <c r="AO487" s="170"/>
      <c r="AP487" s="170"/>
      <c r="AQ487" s="170"/>
      <c r="AR487" s="170"/>
      <c r="AS487" s="170"/>
      <c r="AT487" s="170"/>
      <c r="AU487" s="170"/>
      <c r="AV487" s="170"/>
      <c r="AW487" s="170"/>
      <c r="AX487" s="170"/>
      <c r="AY487" s="170"/>
      <c r="AZ487" s="170"/>
      <c r="BA487" s="170"/>
      <c r="BB487" s="170"/>
      <c r="BC487" s="170"/>
      <c r="BD487" s="170"/>
      <c r="BE487" s="170"/>
      <c r="BF487" s="170"/>
      <c r="BG487" s="170"/>
      <c r="BH487" s="170"/>
      <c r="BI487" s="170"/>
      <c r="BJ487" s="170"/>
      <c r="BK487" s="170"/>
      <c r="BL487" s="170"/>
      <c r="BM487" s="170"/>
      <c r="BN487" s="170"/>
      <c r="BO487" s="170"/>
      <c r="BP487" s="170"/>
      <c r="BQ487" s="170"/>
      <c r="BR487" s="170"/>
      <c r="BS487" s="170"/>
      <c r="BT487" s="170"/>
      <c r="BU487" s="170"/>
      <c r="BV487" s="170"/>
      <c r="BW487" s="170"/>
      <c r="BX487" s="170"/>
      <c r="BY487" s="170"/>
      <c r="BZ487" s="170"/>
      <c r="CA487" s="170"/>
      <c r="CB487" s="170"/>
      <c r="CC487" s="170"/>
      <c r="CD487" s="170"/>
      <c r="CE487" s="170"/>
      <c r="CF487" s="170"/>
      <c r="CG487" s="170"/>
      <c r="CH487" s="170"/>
      <c r="CI487" s="170"/>
      <c r="CJ487" s="170"/>
      <c r="CK487" s="170"/>
      <c r="CL487" s="170"/>
      <c r="CM487" s="170"/>
      <c r="CN487" s="170"/>
      <c r="CO487" s="170"/>
      <c r="CP487" s="170"/>
      <c r="CQ487" s="170"/>
      <c r="CR487" s="170"/>
      <c r="CS487" s="170"/>
      <c r="CT487" s="170"/>
      <c r="CU487" s="170"/>
      <c r="CV487" s="170"/>
      <c r="CW487" s="170"/>
      <c r="CX487" s="170"/>
      <c r="CY487" s="170"/>
      <c r="CZ487" s="170"/>
      <c r="DA487" s="170"/>
      <c r="DB487" s="170"/>
      <c r="DC487" s="170"/>
      <c r="DD487" s="170"/>
      <c r="DE487" s="170"/>
      <c r="DF487" s="170"/>
      <c r="DG487" s="170"/>
      <c r="DH487" s="170"/>
      <c r="DI487" s="170"/>
      <c r="DJ487" s="170"/>
      <c r="DK487" s="170"/>
      <c r="DL487" s="170"/>
      <c r="DM487" s="170"/>
      <c r="DN487" s="170"/>
      <c r="DO487" s="170"/>
      <c r="DP487" s="170"/>
      <c r="DQ487" s="170"/>
      <c r="DR487" s="170"/>
      <c r="DS487" s="170"/>
      <c r="DT487" s="170"/>
      <c r="DU487" s="170"/>
      <c r="DV487" s="170"/>
      <c r="DW487" s="170"/>
      <c r="DX487" s="170"/>
      <c r="DY487" s="170"/>
      <c r="DZ487" s="170"/>
      <c r="EA487" s="170"/>
      <c r="EB487" s="170"/>
      <c r="EC487" s="170"/>
      <c r="ED487" s="170"/>
      <c r="EE487" s="170"/>
      <c r="EF487" s="170"/>
      <c r="EG487" s="170"/>
      <c r="EH487" s="170"/>
      <c r="EI487" s="170"/>
      <c r="EJ487" s="170"/>
      <c r="EK487" s="170"/>
      <c r="EL487" s="170"/>
      <c r="EM487" s="170"/>
      <c r="EN487" s="170"/>
      <c r="EO487" s="170"/>
      <c r="EP487" s="170"/>
      <c r="EQ487" s="170"/>
      <c r="ER487" s="185"/>
      <c r="ES487" s="185"/>
      <c r="ET487" s="171"/>
    </row>
    <row r="488" spans="1:150" s="173" customFormat="1" x14ac:dyDescent="0.25">
      <c r="A488" s="169"/>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c r="AL488" s="170"/>
      <c r="AM488" s="170"/>
      <c r="AN488" s="170"/>
      <c r="AO488" s="170"/>
      <c r="AP488" s="170"/>
      <c r="AQ488" s="170"/>
      <c r="AR488" s="170"/>
      <c r="AS488" s="170"/>
      <c r="AT488" s="170"/>
      <c r="AU488" s="170"/>
      <c r="AV488" s="170"/>
      <c r="AW488" s="170"/>
      <c r="AX488" s="170"/>
      <c r="AY488" s="170"/>
      <c r="AZ488" s="170"/>
      <c r="BA488" s="170"/>
      <c r="BB488" s="170"/>
      <c r="BC488" s="170"/>
      <c r="BD488" s="170"/>
      <c r="BE488" s="170"/>
      <c r="BF488" s="170"/>
      <c r="BG488" s="170"/>
      <c r="BH488" s="170"/>
      <c r="BI488" s="170"/>
      <c r="BJ488" s="170"/>
      <c r="BK488" s="170"/>
      <c r="BL488" s="170"/>
      <c r="BM488" s="170"/>
      <c r="BN488" s="170"/>
      <c r="BO488" s="170"/>
      <c r="BP488" s="170"/>
      <c r="BQ488" s="170"/>
      <c r="BR488" s="170"/>
      <c r="BS488" s="170"/>
      <c r="BT488" s="170"/>
      <c r="BU488" s="170"/>
      <c r="BV488" s="170"/>
      <c r="BW488" s="170"/>
      <c r="BX488" s="170"/>
      <c r="BY488" s="170"/>
      <c r="BZ488" s="170"/>
      <c r="CA488" s="170"/>
      <c r="CB488" s="170"/>
      <c r="CC488" s="170"/>
      <c r="CD488" s="170"/>
      <c r="CE488" s="170"/>
      <c r="CF488" s="170"/>
      <c r="CG488" s="170"/>
      <c r="CH488" s="170"/>
      <c r="CI488" s="170"/>
      <c r="CJ488" s="170"/>
      <c r="CK488" s="170"/>
      <c r="CL488" s="170"/>
      <c r="CM488" s="170"/>
      <c r="CN488" s="170"/>
      <c r="CO488" s="170"/>
      <c r="CP488" s="170"/>
      <c r="CQ488" s="170"/>
      <c r="CR488" s="170"/>
      <c r="CS488" s="170"/>
      <c r="CT488" s="170"/>
      <c r="CU488" s="170"/>
      <c r="CV488" s="170"/>
      <c r="CW488" s="170"/>
      <c r="CX488" s="170"/>
      <c r="CY488" s="170"/>
      <c r="CZ488" s="170"/>
      <c r="DA488" s="170"/>
      <c r="DB488" s="170"/>
      <c r="DC488" s="170"/>
      <c r="DD488" s="170"/>
      <c r="DE488" s="170"/>
      <c r="DF488" s="170"/>
      <c r="DG488" s="170"/>
      <c r="DH488" s="170"/>
      <c r="DI488" s="170"/>
      <c r="DJ488" s="170"/>
      <c r="DK488" s="170"/>
      <c r="DL488" s="170"/>
      <c r="DM488" s="170"/>
      <c r="DN488" s="170"/>
      <c r="DO488" s="170"/>
      <c r="DP488" s="170"/>
      <c r="DQ488" s="170"/>
      <c r="DR488" s="170"/>
      <c r="DS488" s="170"/>
      <c r="DT488" s="170"/>
      <c r="DU488" s="170"/>
      <c r="DV488" s="170"/>
      <c r="DW488" s="170"/>
      <c r="DX488" s="170"/>
      <c r="DY488" s="170"/>
      <c r="DZ488" s="170"/>
      <c r="EA488" s="170"/>
      <c r="EB488" s="170"/>
      <c r="EC488" s="170"/>
      <c r="ED488" s="170"/>
      <c r="EE488" s="170"/>
      <c r="EF488" s="170"/>
      <c r="EG488" s="170"/>
      <c r="EH488" s="170"/>
      <c r="EI488" s="170"/>
      <c r="EJ488" s="170"/>
      <c r="EK488" s="170"/>
      <c r="EL488" s="170"/>
      <c r="EM488" s="170"/>
      <c r="EN488" s="170"/>
      <c r="EO488" s="170"/>
      <c r="EP488" s="170"/>
      <c r="EQ488" s="170"/>
      <c r="ER488" s="185"/>
      <c r="ES488" s="185"/>
      <c r="ET488" s="171"/>
    </row>
    <row r="489" spans="1:150" s="173" customFormat="1" x14ac:dyDescent="0.25">
      <c r="A489" s="169"/>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c r="AL489" s="170"/>
      <c r="AM489" s="170"/>
      <c r="AN489" s="170"/>
      <c r="AO489" s="170"/>
      <c r="AP489" s="170"/>
      <c r="AQ489" s="170"/>
      <c r="AR489" s="170"/>
      <c r="AS489" s="170"/>
      <c r="AT489" s="170"/>
      <c r="AU489" s="170"/>
      <c r="AV489" s="170"/>
      <c r="AW489" s="170"/>
      <c r="AX489" s="170"/>
      <c r="AY489" s="170"/>
      <c r="AZ489" s="170"/>
      <c r="BA489" s="170"/>
      <c r="BB489" s="170"/>
      <c r="BC489" s="170"/>
      <c r="BD489" s="170"/>
      <c r="BE489" s="170"/>
      <c r="BF489" s="170"/>
      <c r="BG489" s="170"/>
      <c r="BH489" s="170"/>
      <c r="BI489" s="170"/>
      <c r="BJ489" s="170"/>
      <c r="BK489" s="170"/>
      <c r="BL489" s="170"/>
      <c r="BM489" s="170"/>
      <c r="BN489" s="170"/>
      <c r="BO489" s="170"/>
      <c r="BP489" s="170"/>
      <c r="BQ489" s="170"/>
      <c r="BR489" s="170"/>
      <c r="BS489" s="170"/>
      <c r="BT489" s="170"/>
      <c r="BU489" s="170"/>
      <c r="BV489" s="170"/>
      <c r="BW489" s="170"/>
      <c r="BX489" s="170"/>
      <c r="BY489" s="170"/>
      <c r="BZ489" s="170"/>
      <c r="CA489" s="170"/>
      <c r="CB489" s="170"/>
      <c r="CC489" s="170"/>
      <c r="CD489" s="170"/>
      <c r="CE489" s="170"/>
      <c r="CF489" s="170"/>
      <c r="CG489" s="170"/>
      <c r="CH489" s="170"/>
      <c r="CI489" s="170"/>
      <c r="CJ489" s="170"/>
      <c r="CK489" s="170"/>
      <c r="CL489" s="170"/>
      <c r="CM489" s="170"/>
      <c r="CN489" s="170"/>
      <c r="CO489" s="170"/>
      <c r="CP489" s="170"/>
      <c r="CQ489" s="170"/>
      <c r="CR489" s="170"/>
      <c r="CS489" s="170"/>
      <c r="CT489" s="170"/>
      <c r="CU489" s="170"/>
      <c r="CV489" s="170"/>
      <c r="CW489" s="170"/>
      <c r="CX489" s="170"/>
      <c r="CY489" s="170"/>
      <c r="CZ489" s="170"/>
      <c r="DA489" s="170"/>
      <c r="DB489" s="170"/>
      <c r="DC489" s="170"/>
      <c r="DD489" s="170"/>
      <c r="DE489" s="170"/>
      <c r="DF489" s="170"/>
      <c r="DG489" s="170"/>
      <c r="DH489" s="170"/>
      <c r="DI489" s="170"/>
      <c r="DJ489" s="170"/>
      <c r="DK489" s="170"/>
      <c r="DL489" s="170"/>
      <c r="DM489" s="170"/>
      <c r="DN489" s="170"/>
      <c r="DO489" s="170"/>
      <c r="DP489" s="170"/>
      <c r="DQ489" s="170"/>
      <c r="DR489" s="170"/>
      <c r="DS489" s="170"/>
      <c r="DT489" s="170"/>
      <c r="DU489" s="170"/>
      <c r="DV489" s="170"/>
      <c r="DW489" s="170"/>
      <c r="DX489" s="170"/>
      <c r="DY489" s="170"/>
      <c r="DZ489" s="170"/>
      <c r="EA489" s="170"/>
      <c r="EB489" s="170"/>
      <c r="EC489" s="170"/>
      <c r="ED489" s="170"/>
      <c r="EE489" s="170"/>
      <c r="EF489" s="170"/>
      <c r="EG489" s="170"/>
      <c r="EH489" s="170"/>
      <c r="EI489" s="170"/>
      <c r="EJ489" s="170"/>
      <c r="EK489" s="170"/>
      <c r="EL489" s="170"/>
      <c r="EM489" s="170"/>
      <c r="EN489" s="170"/>
      <c r="EO489" s="170"/>
      <c r="EP489" s="170"/>
      <c r="EQ489" s="170"/>
      <c r="ER489" s="185"/>
      <c r="ES489" s="185"/>
      <c r="ET489" s="171"/>
    </row>
    <row r="490" spans="1:150" s="173" customFormat="1" x14ac:dyDescent="0.25">
      <c r="A490" s="169"/>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c r="AL490" s="170"/>
      <c r="AM490" s="170"/>
      <c r="AN490" s="170"/>
      <c r="AO490" s="170"/>
      <c r="AP490" s="170"/>
      <c r="AQ490" s="170"/>
      <c r="AR490" s="170"/>
      <c r="AS490" s="170"/>
      <c r="AT490" s="170"/>
      <c r="AU490" s="170"/>
      <c r="AV490" s="170"/>
      <c r="AW490" s="170"/>
      <c r="AX490" s="170"/>
      <c r="AY490" s="170"/>
      <c r="AZ490" s="170"/>
      <c r="BA490" s="170"/>
      <c r="BB490" s="170"/>
      <c r="BC490" s="170"/>
      <c r="BD490" s="170"/>
      <c r="BE490" s="170"/>
      <c r="BF490" s="170"/>
      <c r="BG490" s="170"/>
      <c r="BH490" s="170"/>
      <c r="BI490" s="170"/>
      <c r="BJ490" s="170"/>
      <c r="BK490" s="170"/>
      <c r="BL490" s="170"/>
      <c r="BM490" s="170"/>
      <c r="BN490" s="170"/>
      <c r="BO490" s="170"/>
      <c r="BP490" s="170"/>
      <c r="BQ490" s="170"/>
      <c r="BR490" s="170"/>
      <c r="BS490" s="170"/>
      <c r="BT490" s="170"/>
      <c r="BU490" s="170"/>
      <c r="BV490" s="170"/>
      <c r="BW490" s="170"/>
      <c r="BX490" s="170"/>
      <c r="BY490" s="170"/>
      <c r="BZ490" s="170"/>
      <c r="CA490" s="170"/>
      <c r="CB490" s="170"/>
      <c r="CC490" s="170"/>
      <c r="CD490" s="170"/>
      <c r="CE490" s="170"/>
      <c r="CF490" s="170"/>
      <c r="CG490" s="170"/>
      <c r="CH490" s="170"/>
      <c r="CI490" s="170"/>
      <c r="CJ490" s="170"/>
      <c r="CK490" s="170"/>
      <c r="CL490" s="170"/>
      <c r="CM490" s="170"/>
      <c r="CN490" s="170"/>
      <c r="CO490" s="170"/>
      <c r="CP490" s="170"/>
      <c r="CQ490" s="170"/>
      <c r="CR490" s="170"/>
      <c r="CS490" s="170"/>
      <c r="CT490" s="170"/>
      <c r="CU490" s="170"/>
      <c r="CV490" s="170"/>
      <c r="CW490" s="170"/>
      <c r="CX490" s="170"/>
      <c r="CY490" s="170"/>
      <c r="CZ490" s="170"/>
      <c r="DA490" s="170"/>
      <c r="DB490" s="170"/>
      <c r="DC490" s="170"/>
      <c r="DD490" s="170"/>
      <c r="DE490" s="170"/>
      <c r="DF490" s="170"/>
      <c r="DG490" s="170"/>
      <c r="DH490" s="170"/>
      <c r="DI490" s="170"/>
      <c r="DJ490" s="170"/>
      <c r="DK490" s="170"/>
      <c r="DL490" s="170"/>
      <c r="DM490" s="170"/>
      <c r="DN490" s="170"/>
      <c r="DO490" s="170"/>
      <c r="DP490" s="170"/>
      <c r="DQ490" s="170"/>
      <c r="DR490" s="170"/>
      <c r="DS490" s="170"/>
      <c r="DT490" s="170"/>
      <c r="DU490" s="170"/>
      <c r="DV490" s="170"/>
      <c r="DW490" s="170"/>
      <c r="DX490" s="170"/>
      <c r="DY490" s="170"/>
      <c r="DZ490" s="170"/>
      <c r="EA490" s="170"/>
      <c r="EB490" s="170"/>
      <c r="EC490" s="170"/>
      <c r="ED490" s="170"/>
      <c r="EE490" s="170"/>
      <c r="EF490" s="170"/>
      <c r="EG490" s="170"/>
      <c r="EH490" s="170"/>
      <c r="EI490" s="170"/>
      <c r="EJ490" s="170"/>
      <c r="EK490" s="170"/>
      <c r="EL490" s="170"/>
      <c r="EM490" s="170"/>
      <c r="EN490" s="170"/>
      <c r="EO490" s="170"/>
      <c r="EP490" s="170"/>
      <c r="EQ490" s="170"/>
      <c r="ER490" s="185"/>
      <c r="ES490" s="185"/>
      <c r="ET490" s="171"/>
    </row>
    <row r="491" spans="1:150" s="173" customFormat="1" x14ac:dyDescent="0.25">
      <c r="A491" s="169"/>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c r="AL491" s="170"/>
      <c r="AM491" s="170"/>
      <c r="AN491" s="170"/>
      <c r="AO491" s="170"/>
      <c r="AP491" s="170"/>
      <c r="AQ491" s="170"/>
      <c r="AR491" s="170"/>
      <c r="AS491" s="170"/>
      <c r="AT491" s="170"/>
      <c r="AU491" s="170"/>
      <c r="AV491" s="170"/>
      <c r="AW491" s="170"/>
      <c r="AX491" s="170"/>
      <c r="AY491" s="170"/>
      <c r="AZ491" s="170"/>
      <c r="BA491" s="170"/>
      <c r="BB491" s="170"/>
      <c r="BC491" s="170"/>
      <c r="BD491" s="170"/>
      <c r="BE491" s="170"/>
      <c r="BF491" s="170"/>
      <c r="BG491" s="170"/>
      <c r="BH491" s="170"/>
      <c r="BI491" s="170"/>
      <c r="BJ491" s="170"/>
      <c r="BK491" s="170"/>
      <c r="BL491" s="170"/>
      <c r="BM491" s="170"/>
      <c r="BN491" s="170"/>
      <c r="BO491" s="170"/>
      <c r="BP491" s="170"/>
      <c r="BQ491" s="170"/>
      <c r="BR491" s="170"/>
      <c r="BS491" s="170"/>
      <c r="BT491" s="170"/>
      <c r="BU491" s="170"/>
      <c r="BV491" s="170"/>
      <c r="BW491" s="170"/>
      <c r="BX491" s="170"/>
      <c r="BY491" s="170"/>
      <c r="BZ491" s="170"/>
      <c r="CA491" s="170"/>
      <c r="CB491" s="170"/>
      <c r="CC491" s="170"/>
      <c r="CD491" s="170"/>
      <c r="CE491" s="170"/>
      <c r="CF491" s="170"/>
      <c r="CG491" s="170"/>
      <c r="CH491" s="170"/>
      <c r="CI491" s="170"/>
      <c r="CJ491" s="170"/>
      <c r="CK491" s="170"/>
      <c r="CL491" s="170"/>
      <c r="CM491" s="170"/>
      <c r="CN491" s="170"/>
      <c r="CO491" s="170"/>
      <c r="CP491" s="170"/>
      <c r="CQ491" s="170"/>
      <c r="CR491" s="170"/>
      <c r="CS491" s="170"/>
      <c r="CT491" s="170"/>
      <c r="CU491" s="170"/>
      <c r="CV491" s="170"/>
      <c r="CW491" s="170"/>
      <c r="CX491" s="170"/>
      <c r="CY491" s="170"/>
      <c r="CZ491" s="170"/>
      <c r="DA491" s="170"/>
      <c r="DB491" s="170"/>
      <c r="DC491" s="170"/>
      <c r="DD491" s="170"/>
      <c r="DE491" s="170"/>
      <c r="DF491" s="170"/>
      <c r="DG491" s="170"/>
      <c r="DH491" s="170"/>
      <c r="DI491" s="170"/>
      <c r="DJ491" s="170"/>
      <c r="DK491" s="170"/>
      <c r="DL491" s="170"/>
      <c r="DM491" s="170"/>
      <c r="DN491" s="170"/>
      <c r="DO491" s="170"/>
      <c r="DP491" s="170"/>
      <c r="DQ491" s="170"/>
      <c r="DR491" s="170"/>
      <c r="DS491" s="170"/>
      <c r="DT491" s="170"/>
      <c r="DU491" s="170"/>
      <c r="DV491" s="170"/>
      <c r="DW491" s="170"/>
      <c r="DX491" s="170"/>
      <c r="DY491" s="170"/>
      <c r="DZ491" s="170"/>
      <c r="EA491" s="170"/>
      <c r="EB491" s="170"/>
      <c r="EC491" s="170"/>
      <c r="ED491" s="170"/>
      <c r="EE491" s="170"/>
      <c r="EF491" s="170"/>
      <c r="EG491" s="170"/>
      <c r="EH491" s="170"/>
      <c r="EI491" s="170"/>
      <c r="EJ491" s="170"/>
      <c r="EK491" s="170"/>
      <c r="EL491" s="170"/>
      <c r="EM491" s="170"/>
      <c r="EN491" s="170"/>
      <c r="EO491" s="170"/>
      <c r="EP491" s="170"/>
      <c r="EQ491" s="170"/>
      <c r="ER491" s="185"/>
      <c r="ES491" s="185"/>
      <c r="ET491" s="171"/>
    </row>
    <row r="492" spans="1:150" s="173" customFormat="1" x14ac:dyDescent="0.25">
      <c r="A492" s="169"/>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c r="AL492" s="170"/>
      <c r="AM492" s="170"/>
      <c r="AN492" s="170"/>
      <c r="AO492" s="170"/>
      <c r="AP492" s="170"/>
      <c r="AQ492" s="170"/>
      <c r="AR492" s="170"/>
      <c r="AS492" s="170"/>
      <c r="AT492" s="170"/>
      <c r="AU492" s="170"/>
      <c r="AV492" s="170"/>
      <c r="AW492" s="170"/>
      <c r="AX492" s="170"/>
      <c r="AY492" s="170"/>
      <c r="AZ492" s="170"/>
      <c r="BA492" s="170"/>
      <c r="BB492" s="170"/>
      <c r="BC492" s="170"/>
      <c r="BD492" s="170"/>
      <c r="BE492" s="170"/>
      <c r="BF492" s="170"/>
      <c r="BG492" s="170"/>
      <c r="BH492" s="170"/>
      <c r="BI492" s="170"/>
      <c r="BJ492" s="170"/>
      <c r="BK492" s="170"/>
      <c r="BL492" s="170"/>
      <c r="BM492" s="170"/>
      <c r="BN492" s="170"/>
      <c r="BO492" s="170"/>
      <c r="BP492" s="170"/>
      <c r="BQ492" s="170"/>
      <c r="BR492" s="170"/>
      <c r="BS492" s="170"/>
      <c r="BT492" s="170"/>
      <c r="BU492" s="170"/>
      <c r="BV492" s="170"/>
      <c r="BW492" s="170"/>
      <c r="BX492" s="170"/>
      <c r="BY492" s="170"/>
      <c r="BZ492" s="170"/>
      <c r="CA492" s="170"/>
      <c r="CB492" s="170"/>
      <c r="CC492" s="170"/>
      <c r="CD492" s="170"/>
      <c r="CE492" s="170"/>
      <c r="CF492" s="170"/>
      <c r="CG492" s="170"/>
      <c r="CH492" s="170"/>
      <c r="CI492" s="170"/>
      <c r="CJ492" s="170"/>
      <c r="CK492" s="170"/>
      <c r="CL492" s="170"/>
      <c r="CM492" s="170"/>
      <c r="CN492" s="170"/>
      <c r="CO492" s="170"/>
      <c r="CP492" s="170"/>
      <c r="CQ492" s="170"/>
      <c r="CR492" s="170"/>
      <c r="CS492" s="170"/>
      <c r="CT492" s="170"/>
      <c r="CU492" s="170"/>
      <c r="CV492" s="170"/>
      <c r="CW492" s="170"/>
      <c r="CX492" s="170"/>
      <c r="CY492" s="170"/>
      <c r="CZ492" s="170"/>
      <c r="DA492" s="170"/>
      <c r="DB492" s="170"/>
      <c r="DC492" s="170"/>
      <c r="DD492" s="170"/>
      <c r="DE492" s="170"/>
      <c r="DF492" s="170"/>
      <c r="DG492" s="170"/>
      <c r="DH492" s="170"/>
      <c r="DI492" s="170"/>
      <c r="DJ492" s="170"/>
      <c r="DK492" s="170"/>
      <c r="DL492" s="170"/>
      <c r="DM492" s="170"/>
      <c r="DN492" s="170"/>
      <c r="DO492" s="170"/>
      <c r="DP492" s="170"/>
      <c r="DQ492" s="170"/>
      <c r="DR492" s="170"/>
      <c r="DS492" s="170"/>
      <c r="DT492" s="170"/>
      <c r="DU492" s="170"/>
      <c r="DV492" s="170"/>
      <c r="DW492" s="170"/>
      <c r="DX492" s="170"/>
      <c r="DY492" s="170"/>
      <c r="DZ492" s="170"/>
      <c r="EA492" s="170"/>
      <c r="EB492" s="170"/>
      <c r="EC492" s="170"/>
      <c r="ED492" s="170"/>
      <c r="EE492" s="170"/>
      <c r="EF492" s="170"/>
      <c r="EG492" s="170"/>
      <c r="EH492" s="170"/>
      <c r="EI492" s="170"/>
      <c r="EJ492" s="170"/>
      <c r="EK492" s="170"/>
      <c r="EL492" s="170"/>
      <c r="EM492" s="170"/>
      <c r="EN492" s="170"/>
      <c r="EO492" s="170"/>
      <c r="EP492" s="170"/>
      <c r="EQ492" s="170"/>
      <c r="ER492" s="185"/>
      <c r="ES492" s="185"/>
      <c r="ET492" s="171"/>
    </row>
    <row r="493" spans="1:150" s="173" customFormat="1" x14ac:dyDescent="0.25">
      <c r="A493" s="169"/>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c r="BC493" s="170"/>
      <c r="BD493" s="170"/>
      <c r="BE493" s="170"/>
      <c r="BF493" s="170"/>
      <c r="BG493" s="170"/>
      <c r="BH493" s="170"/>
      <c r="BI493" s="170"/>
      <c r="BJ493" s="170"/>
      <c r="BK493" s="170"/>
      <c r="BL493" s="170"/>
      <c r="BM493" s="170"/>
      <c r="BN493" s="170"/>
      <c r="BO493" s="170"/>
      <c r="BP493" s="170"/>
      <c r="BQ493" s="170"/>
      <c r="BR493" s="170"/>
      <c r="BS493" s="170"/>
      <c r="BT493" s="170"/>
      <c r="BU493" s="170"/>
      <c r="BV493" s="170"/>
      <c r="BW493" s="170"/>
      <c r="BX493" s="170"/>
      <c r="BY493" s="170"/>
      <c r="BZ493" s="170"/>
      <c r="CA493" s="170"/>
      <c r="CB493" s="170"/>
      <c r="CC493" s="170"/>
      <c r="CD493" s="170"/>
      <c r="CE493" s="170"/>
      <c r="CF493" s="170"/>
      <c r="CG493" s="170"/>
      <c r="CH493" s="170"/>
      <c r="CI493" s="170"/>
      <c r="CJ493" s="170"/>
      <c r="CK493" s="170"/>
      <c r="CL493" s="170"/>
      <c r="CM493" s="170"/>
      <c r="CN493" s="170"/>
      <c r="CO493" s="170"/>
      <c r="CP493" s="170"/>
      <c r="CQ493" s="170"/>
      <c r="CR493" s="170"/>
      <c r="CS493" s="170"/>
      <c r="CT493" s="170"/>
      <c r="CU493" s="170"/>
      <c r="CV493" s="170"/>
      <c r="CW493" s="170"/>
      <c r="CX493" s="170"/>
      <c r="CY493" s="170"/>
      <c r="CZ493" s="170"/>
      <c r="DA493" s="170"/>
      <c r="DB493" s="170"/>
      <c r="DC493" s="170"/>
      <c r="DD493" s="170"/>
      <c r="DE493" s="170"/>
      <c r="DF493" s="170"/>
      <c r="DG493" s="170"/>
      <c r="DH493" s="170"/>
      <c r="DI493" s="170"/>
      <c r="DJ493" s="170"/>
      <c r="DK493" s="170"/>
      <c r="DL493" s="170"/>
      <c r="DM493" s="170"/>
      <c r="DN493" s="170"/>
      <c r="DO493" s="170"/>
      <c r="DP493" s="170"/>
      <c r="DQ493" s="170"/>
      <c r="DR493" s="170"/>
      <c r="DS493" s="170"/>
      <c r="DT493" s="170"/>
      <c r="DU493" s="170"/>
      <c r="DV493" s="170"/>
      <c r="DW493" s="170"/>
      <c r="DX493" s="170"/>
      <c r="DY493" s="170"/>
      <c r="DZ493" s="170"/>
      <c r="EA493" s="170"/>
      <c r="EB493" s="170"/>
      <c r="EC493" s="170"/>
      <c r="ED493" s="170"/>
      <c r="EE493" s="170"/>
      <c r="EF493" s="170"/>
      <c r="EG493" s="170"/>
      <c r="EH493" s="170"/>
      <c r="EI493" s="170"/>
      <c r="EJ493" s="170"/>
      <c r="EK493" s="170"/>
      <c r="EL493" s="170"/>
      <c r="EM493" s="170"/>
      <c r="EN493" s="170"/>
      <c r="EO493" s="170"/>
      <c r="EP493" s="170"/>
      <c r="EQ493" s="170"/>
      <c r="ER493" s="185"/>
      <c r="ES493" s="185"/>
      <c r="ET493" s="171"/>
    </row>
    <row r="494" spans="1:150" s="173" customFormat="1" x14ac:dyDescent="0.25">
      <c r="A494" s="169"/>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c r="BC494" s="170"/>
      <c r="BD494" s="170"/>
      <c r="BE494" s="170"/>
      <c r="BF494" s="170"/>
      <c r="BG494" s="170"/>
      <c r="BH494" s="170"/>
      <c r="BI494" s="170"/>
      <c r="BJ494" s="170"/>
      <c r="BK494" s="170"/>
      <c r="BL494" s="170"/>
      <c r="BM494" s="170"/>
      <c r="BN494" s="170"/>
      <c r="BO494" s="170"/>
      <c r="BP494" s="170"/>
      <c r="BQ494" s="170"/>
      <c r="BR494" s="170"/>
      <c r="BS494" s="170"/>
      <c r="BT494" s="170"/>
      <c r="BU494" s="170"/>
      <c r="BV494" s="170"/>
      <c r="BW494" s="170"/>
      <c r="BX494" s="170"/>
      <c r="BY494" s="170"/>
      <c r="BZ494" s="170"/>
      <c r="CA494" s="170"/>
      <c r="CB494" s="170"/>
      <c r="CC494" s="170"/>
      <c r="CD494" s="170"/>
      <c r="CE494" s="170"/>
      <c r="CF494" s="170"/>
      <c r="CG494" s="170"/>
      <c r="CH494" s="170"/>
      <c r="CI494" s="170"/>
      <c r="CJ494" s="170"/>
      <c r="CK494" s="170"/>
      <c r="CL494" s="170"/>
      <c r="CM494" s="170"/>
      <c r="CN494" s="170"/>
      <c r="CO494" s="170"/>
      <c r="CP494" s="170"/>
      <c r="CQ494" s="170"/>
      <c r="CR494" s="170"/>
      <c r="CS494" s="170"/>
      <c r="CT494" s="170"/>
      <c r="CU494" s="170"/>
      <c r="CV494" s="170"/>
      <c r="CW494" s="170"/>
      <c r="CX494" s="170"/>
      <c r="CY494" s="170"/>
      <c r="CZ494" s="170"/>
      <c r="DA494" s="170"/>
      <c r="DB494" s="170"/>
      <c r="DC494" s="170"/>
      <c r="DD494" s="170"/>
      <c r="DE494" s="170"/>
      <c r="DF494" s="170"/>
      <c r="DG494" s="170"/>
      <c r="DH494" s="170"/>
      <c r="DI494" s="170"/>
      <c r="DJ494" s="170"/>
      <c r="DK494" s="170"/>
      <c r="DL494" s="170"/>
      <c r="DM494" s="170"/>
      <c r="DN494" s="170"/>
      <c r="DO494" s="170"/>
      <c r="DP494" s="170"/>
      <c r="DQ494" s="170"/>
      <c r="DR494" s="170"/>
      <c r="DS494" s="170"/>
      <c r="DT494" s="170"/>
      <c r="DU494" s="170"/>
      <c r="DV494" s="170"/>
      <c r="DW494" s="170"/>
      <c r="DX494" s="170"/>
      <c r="DY494" s="170"/>
      <c r="DZ494" s="170"/>
      <c r="EA494" s="170"/>
      <c r="EB494" s="170"/>
      <c r="EC494" s="170"/>
      <c r="ED494" s="170"/>
      <c r="EE494" s="170"/>
      <c r="EF494" s="170"/>
      <c r="EG494" s="170"/>
      <c r="EH494" s="170"/>
      <c r="EI494" s="170"/>
      <c r="EJ494" s="170"/>
      <c r="EK494" s="170"/>
      <c r="EL494" s="170"/>
      <c r="EM494" s="170"/>
      <c r="EN494" s="170"/>
      <c r="EO494" s="170"/>
      <c r="EP494" s="170"/>
      <c r="EQ494" s="170"/>
      <c r="ER494" s="185"/>
      <c r="ES494" s="185"/>
      <c r="ET494" s="171"/>
    </row>
    <row r="495" spans="1:150" s="173" customFormat="1" x14ac:dyDescent="0.25">
      <c r="A495" s="169"/>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c r="AL495" s="170"/>
      <c r="AM495" s="170"/>
      <c r="AN495" s="170"/>
      <c r="AO495" s="170"/>
      <c r="AP495" s="170"/>
      <c r="AQ495" s="170"/>
      <c r="AR495" s="170"/>
      <c r="AS495" s="170"/>
      <c r="AT495" s="170"/>
      <c r="AU495" s="170"/>
      <c r="AV495" s="170"/>
      <c r="AW495" s="170"/>
      <c r="AX495" s="170"/>
      <c r="AY495" s="170"/>
      <c r="AZ495" s="170"/>
      <c r="BA495" s="170"/>
      <c r="BB495" s="170"/>
      <c r="BC495" s="170"/>
      <c r="BD495" s="170"/>
      <c r="BE495" s="170"/>
      <c r="BF495" s="170"/>
      <c r="BG495" s="170"/>
      <c r="BH495" s="170"/>
      <c r="BI495" s="170"/>
      <c r="BJ495" s="170"/>
      <c r="BK495" s="170"/>
      <c r="BL495" s="170"/>
      <c r="BM495" s="170"/>
      <c r="BN495" s="170"/>
      <c r="BO495" s="170"/>
      <c r="BP495" s="170"/>
      <c r="BQ495" s="170"/>
      <c r="BR495" s="170"/>
      <c r="BS495" s="170"/>
      <c r="BT495" s="170"/>
      <c r="BU495" s="170"/>
      <c r="BV495" s="170"/>
      <c r="BW495" s="170"/>
      <c r="BX495" s="170"/>
      <c r="BY495" s="170"/>
      <c r="BZ495" s="170"/>
      <c r="CA495" s="170"/>
      <c r="CB495" s="170"/>
      <c r="CC495" s="170"/>
      <c r="CD495" s="170"/>
      <c r="CE495" s="170"/>
      <c r="CF495" s="170"/>
      <c r="CG495" s="170"/>
      <c r="CH495" s="170"/>
      <c r="CI495" s="170"/>
      <c r="CJ495" s="170"/>
      <c r="CK495" s="170"/>
      <c r="CL495" s="170"/>
      <c r="CM495" s="170"/>
      <c r="CN495" s="170"/>
      <c r="CO495" s="170"/>
      <c r="CP495" s="170"/>
      <c r="CQ495" s="170"/>
      <c r="CR495" s="170"/>
      <c r="CS495" s="170"/>
      <c r="CT495" s="170"/>
      <c r="CU495" s="170"/>
      <c r="CV495" s="170"/>
      <c r="CW495" s="170"/>
      <c r="CX495" s="170"/>
      <c r="CY495" s="170"/>
      <c r="CZ495" s="170"/>
      <c r="DA495" s="170"/>
      <c r="DB495" s="170"/>
      <c r="DC495" s="170"/>
      <c r="DD495" s="170"/>
      <c r="DE495" s="170"/>
      <c r="DF495" s="170"/>
      <c r="DG495" s="170"/>
      <c r="DH495" s="170"/>
      <c r="DI495" s="170"/>
      <c r="DJ495" s="170"/>
      <c r="DK495" s="170"/>
      <c r="DL495" s="170"/>
      <c r="DM495" s="170"/>
      <c r="DN495" s="170"/>
      <c r="DO495" s="170"/>
      <c r="DP495" s="170"/>
      <c r="DQ495" s="170"/>
      <c r="DR495" s="170"/>
      <c r="DS495" s="170"/>
      <c r="DT495" s="170"/>
      <c r="DU495" s="170"/>
      <c r="DV495" s="170"/>
      <c r="DW495" s="170"/>
      <c r="DX495" s="170"/>
      <c r="DY495" s="170"/>
      <c r="DZ495" s="170"/>
      <c r="EA495" s="170"/>
      <c r="EB495" s="170"/>
      <c r="EC495" s="170"/>
      <c r="ED495" s="170"/>
      <c r="EE495" s="170"/>
      <c r="EF495" s="170"/>
      <c r="EG495" s="170"/>
      <c r="EH495" s="170"/>
      <c r="EI495" s="170"/>
      <c r="EJ495" s="170"/>
      <c r="EK495" s="170"/>
      <c r="EL495" s="170"/>
      <c r="EM495" s="170"/>
      <c r="EN495" s="170"/>
      <c r="EO495" s="170"/>
      <c r="EP495" s="170"/>
      <c r="EQ495" s="170"/>
      <c r="ER495" s="185"/>
      <c r="ES495" s="185"/>
      <c r="ET495" s="171"/>
    </row>
    <row r="496" spans="1:150" s="173" customFormat="1" hidden="1" x14ac:dyDescent="0.25">
      <c r="A496" s="169"/>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c r="AL496" s="170"/>
      <c r="AM496" s="170"/>
      <c r="AN496" s="170"/>
      <c r="AO496" s="170"/>
      <c r="AP496" s="170"/>
      <c r="AQ496" s="170"/>
      <c r="AR496" s="170"/>
      <c r="AS496" s="170"/>
      <c r="AT496" s="170"/>
      <c r="AU496" s="170"/>
      <c r="AV496" s="170"/>
      <c r="AW496" s="170"/>
      <c r="AX496" s="170"/>
      <c r="AY496" s="170"/>
      <c r="AZ496" s="170"/>
      <c r="BA496" s="170"/>
      <c r="BB496" s="170"/>
      <c r="BC496" s="170"/>
      <c r="BD496" s="170"/>
      <c r="BE496" s="170"/>
      <c r="BF496" s="170"/>
      <c r="BG496" s="170"/>
      <c r="BH496" s="170"/>
      <c r="BI496" s="170"/>
      <c r="BJ496" s="170"/>
      <c r="BK496" s="170"/>
      <c r="BL496" s="170"/>
      <c r="BM496" s="170"/>
      <c r="BN496" s="170"/>
      <c r="BO496" s="170"/>
      <c r="BP496" s="170"/>
      <c r="BQ496" s="170"/>
      <c r="BR496" s="170"/>
      <c r="BS496" s="170"/>
      <c r="BT496" s="170"/>
      <c r="BU496" s="170"/>
      <c r="BV496" s="170"/>
      <c r="BW496" s="170"/>
      <c r="BX496" s="170"/>
      <c r="BY496" s="170"/>
      <c r="BZ496" s="170"/>
      <c r="CA496" s="170"/>
      <c r="CB496" s="170"/>
      <c r="CC496" s="170"/>
      <c r="CD496" s="170"/>
      <c r="CE496" s="170"/>
      <c r="CF496" s="170"/>
      <c r="CG496" s="170"/>
      <c r="CH496" s="170"/>
      <c r="CI496" s="170"/>
      <c r="CJ496" s="170"/>
      <c r="CK496" s="170"/>
      <c r="CL496" s="170"/>
      <c r="CM496" s="170"/>
      <c r="CN496" s="170"/>
      <c r="CO496" s="170"/>
      <c r="CP496" s="170"/>
      <c r="CQ496" s="170"/>
      <c r="CR496" s="170"/>
      <c r="CS496" s="170"/>
      <c r="CT496" s="170"/>
      <c r="CU496" s="170"/>
      <c r="CV496" s="170"/>
      <c r="CW496" s="170"/>
      <c r="CX496" s="170"/>
      <c r="CY496" s="170"/>
      <c r="CZ496" s="170"/>
      <c r="DA496" s="170"/>
      <c r="DB496" s="170"/>
      <c r="DC496" s="170"/>
      <c r="DD496" s="170"/>
      <c r="DE496" s="170"/>
      <c r="DF496" s="170"/>
      <c r="DG496" s="170"/>
      <c r="DH496" s="170"/>
      <c r="DI496" s="170"/>
      <c r="DJ496" s="170"/>
      <c r="DK496" s="170"/>
      <c r="DL496" s="170"/>
      <c r="DM496" s="170"/>
      <c r="DN496" s="170"/>
      <c r="DO496" s="170"/>
      <c r="DP496" s="170"/>
      <c r="DQ496" s="170"/>
      <c r="DR496" s="170"/>
      <c r="DS496" s="170"/>
      <c r="DT496" s="170"/>
      <c r="DU496" s="170"/>
      <c r="DV496" s="170"/>
      <c r="DW496" s="170"/>
      <c r="DX496" s="170"/>
      <c r="DY496" s="170"/>
      <c r="DZ496" s="170"/>
      <c r="EA496" s="170"/>
      <c r="EB496" s="170"/>
      <c r="EC496" s="170"/>
      <c r="ED496" s="170"/>
      <c r="EE496" s="170"/>
      <c r="EF496" s="170"/>
      <c r="EG496" s="170"/>
      <c r="EH496" s="170"/>
      <c r="EI496" s="170"/>
      <c r="EJ496" s="170"/>
      <c r="EK496" s="170"/>
      <c r="EL496" s="170"/>
      <c r="EM496" s="170"/>
      <c r="EN496" s="170"/>
      <c r="EO496" s="170"/>
      <c r="EP496" s="170"/>
      <c r="EQ496" s="170"/>
      <c r="ER496" s="185"/>
      <c r="ES496" s="185"/>
      <c r="ET496" s="171"/>
    </row>
    <row r="497" spans="1:150" s="173" customFormat="1" hidden="1" x14ac:dyDescent="0.25">
      <c r="A497" s="169"/>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c r="AL497" s="170"/>
      <c r="AM497" s="170"/>
      <c r="AN497" s="170"/>
      <c r="AO497" s="170"/>
      <c r="AP497" s="170"/>
      <c r="AQ497" s="170"/>
      <c r="AR497" s="170"/>
      <c r="AS497" s="170"/>
      <c r="AT497" s="170"/>
      <c r="AU497" s="170"/>
      <c r="AV497" s="170"/>
      <c r="AW497" s="170"/>
      <c r="AX497" s="170"/>
      <c r="AY497" s="170"/>
      <c r="AZ497" s="170"/>
      <c r="BA497" s="170"/>
      <c r="BB497" s="170"/>
      <c r="BC497" s="170"/>
      <c r="BD497" s="170"/>
      <c r="BE497" s="170"/>
      <c r="BF497" s="170"/>
      <c r="BG497" s="170"/>
      <c r="BH497" s="170"/>
      <c r="BI497" s="170"/>
      <c r="BJ497" s="170"/>
      <c r="BK497" s="170"/>
      <c r="BL497" s="170"/>
      <c r="BM497" s="170"/>
      <c r="BN497" s="170"/>
      <c r="BO497" s="170"/>
      <c r="BP497" s="170"/>
      <c r="BQ497" s="170"/>
      <c r="BR497" s="170"/>
      <c r="BS497" s="170"/>
      <c r="BT497" s="170"/>
      <c r="BU497" s="170"/>
      <c r="BV497" s="170"/>
      <c r="BW497" s="170"/>
      <c r="BX497" s="170"/>
      <c r="BY497" s="170"/>
      <c r="BZ497" s="170"/>
      <c r="CA497" s="170"/>
      <c r="CB497" s="170"/>
      <c r="CC497" s="170"/>
      <c r="CD497" s="170"/>
      <c r="CE497" s="170"/>
      <c r="CF497" s="170"/>
      <c r="CG497" s="170"/>
      <c r="CH497" s="170"/>
      <c r="CI497" s="170"/>
      <c r="CJ497" s="170"/>
      <c r="CK497" s="170"/>
      <c r="CL497" s="170"/>
      <c r="CM497" s="170"/>
      <c r="CN497" s="170"/>
      <c r="CO497" s="170"/>
      <c r="CP497" s="170"/>
      <c r="CQ497" s="170"/>
      <c r="CR497" s="170"/>
      <c r="CS497" s="170"/>
      <c r="CT497" s="170"/>
      <c r="CU497" s="170"/>
      <c r="CV497" s="170"/>
      <c r="CW497" s="170"/>
      <c r="CX497" s="170"/>
      <c r="CY497" s="170"/>
      <c r="CZ497" s="170"/>
      <c r="DA497" s="170"/>
      <c r="DB497" s="170"/>
      <c r="DC497" s="170"/>
      <c r="DD497" s="170"/>
      <c r="DE497" s="170"/>
      <c r="DF497" s="170"/>
      <c r="DG497" s="170"/>
      <c r="DH497" s="170"/>
      <c r="DI497" s="170"/>
      <c r="DJ497" s="170"/>
      <c r="DK497" s="170"/>
      <c r="DL497" s="170"/>
      <c r="DM497" s="170"/>
      <c r="DN497" s="170"/>
      <c r="DO497" s="170"/>
      <c r="DP497" s="170"/>
      <c r="DQ497" s="170"/>
      <c r="DR497" s="170"/>
      <c r="DS497" s="170"/>
      <c r="DT497" s="170"/>
      <c r="DU497" s="170"/>
      <c r="DV497" s="170"/>
      <c r="DW497" s="170"/>
      <c r="DX497" s="170"/>
      <c r="DY497" s="170"/>
      <c r="DZ497" s="170"/>
      <c r="EA497" s="170"/>
      <c r="EB497" s="170"/>
      <c r="EC497" s="170"/>
      <c r="ED497" s="170"/>
      <c r="EE497" s="170"/>
      <c r="EF497" s="170"/>
      <c r="EG497" s="170"/>
      <c r="EH497" s="170"/>
      <c r="EI497" s="170"/>
      <c r="EJ497" s="170"/>
      <c r="EK497" s="170"/>
      <c r="EL497" s="170"/>
      <c r="EM497" s="170"/>
      <c r="EN497" s="170"/>
      <c r="EO497" s="170"/>
      <c r="EP497" s="170"/>
      <c r="EQ497" s="170"/>
      <c r="ER497" s="185"/>
      <c r="ES497" s="185"/>
      <c r="ET497" s="171"/>
    </row>
    <row r="498" spans="1:150" s="173" customFormat="1" hidden="1" x14ac:dyDescent="0.25">
      <c r="A498" s="169"/>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c r="AL498" s="170"/>
      <c r="AM498" s="170"/>
      <c r="AN498" s="170"/>
      <c r="AO498" s="170"/>
      <c r="AP498" s="170"/>
      <c r="AQ498" s="170"/>
      <c r="AR498" s="170"/>
      <c r="AS498" s="170"/>
      <c r="AT498" s="170"/>
      <c r="AU498" s="170"/>
      <c r="AV498" s="170"/>
      <c r="AW498" s="170"/>
      <c r="AX498" s="170"/>
      <c r="AY498" s="170"/>
      <c r="AZ498" s="170"/>
      <c r="BA498" s="170"/>
      <c r="BB498" s="170"/>
      <c r="BC498" s="170"/>
      <c r="BD498" s="170"/>
      <c r="BE498" s="170"/>
      <c r="BF498" s="170"/>
      <c r="BG498" s="170"/>
      <c r="BH498" s="170"/>
      <c r="BI498" s="170"/>
      <c r="BJ498" s="170"/>
      <c r="BK498" s="170"/>
      <c r="BL498" s="170"/>
      <c r="BM498" s="170"/>
      <c r="BN498" s="170"/>
      <c r="BO498" s="170"/>
      <c r="BP498" s="170"/>
      <c r="BQ498" s="170"/>
      <c r="BR498" s="170"/>
      <c r="BS498" s="170"/>
      <c r="BT498" s="170"/>
      <c r="BU498" s="170"/>
      <c r="BV498" s="170"/>
      <c r="BW498" s="170"/>
      <c r="BX498" s="170"/>
      <c r="BY498" s="170"/>
      <c r="BZ498" s="170"/>
      <c r="CA498" s="170"/>
      <c r="CB498" s="170"/>
      <c r="CC498" s="170"/>
      <c r="CD498" s="170"/>
      <c r="CE498" s="170"/>
      <c r="CF498" s="170"/>
      <c r="CG498" s="170"/>
      <c r="CH498" s="170"/>
      <c r="CI498" s="170"/>
      <c r="CJ498" s="170"/>
      <c r="CK498" s="170"/>
      <c r="CL498" s="170"/>
      <c r="CM498" s="170"/>
      <c r="CN498" s="170"/>
      <c r="CO498" s="170"/>
      <c r="CP498" s="170"/>
      <c r="CQ498" s="170"/>
      <c r="CR498" s="170"/>
      <c r="CS498" s="170"/>
      <c r="CT498" s="170"/>
      <c r="CU498" s="170"/>
      <c r="CV498" s="170"/>
      <c r="CW498" s="170"/>
      <c r="CX498" s="170"/>
      <c r="CY498" s="170"/>
      <c r="CZ498" s="170"/>
      <c r="DA498" s="170"/>
      <c r="DB498" s="170"/>
      <c r="DC498" s="170"/>
      <c r="DD498" s="170"/>
      <c r="DE498" s="170"/>
      <c r="DF498" s="170"/>
      <c r="DG498" s="170"/>
      <c r="DH498" s="170"/>
      <c r="DI498" s="170"/>
      <c r="DJ498" s="170"/>
      <c r="DK498" s="170"/>
      <c r="DL498" s="170"/>
      <c r="DM498" s="170"/>
      <c r="DN498" s="170"/>
      <c r="DO498" s="170"/>
      <c r="DP498" s="170"/>
      <c r="DQ498" s="170"/>
      <c r="DR498" s="170"/>
      <c r="DS498" s="170"/>
      <c r="DT498" s="170"/>
      <c r="DU498" s="170"/>
      <c r="DV498" s="170"/>
      <c r="DW498" s="170"/>
      <c r="DX498" s="170"/>
      <c r="DY498" s="170"/>
      <c r="DZ498" s="170"/>
      <c r="EA498" s="170"/>
      <c r="EB498" s="170"/>
      <c r="EC498" s="170"/>
      <c r="ED498" s="170"/>
      <c r="EE498" s="170"/>
      <c r="EF498" s="170"/>
      <c r="EG498" s="170"/>
      <c r="EH498" s="170"/>
      <c r="EI498" s="170"/>
      <c r="EJ498" s="170"/>
      <c r="EK498" s="170"/>
      <c r="EL498" s="170"/>
      <c r="EM498" s="170"/>
      <c r="EN498" s="170"/>
      <c r="EO498" s="170"/>
      <c r="EP498" s="170"/>
      <c r="EQ498" s="170"/>
      <c r="ER498" s="185"/>
      <c r="ES498" s="185"/>
      <c r="ET498" s="171"/>
    </row>
    <row r="499" spans="1:150" s="173" customFormat="1" hidden="1" x14ac:dyDescent="0.25">
      <c r="A499" s="169"/>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c r="AL499" s="170"/>
      <c r="AM499" s="170"/>
      <c r="AN499" s="170"/>
      <c r="AO499" s="170"/>
      <c r="AP499" s="170"/>
      <c r="AQ499" s="170"/>
      <c r="AR499" s="170"/>
      <c r="AS499" s="170"/>
      <c r="AT499" s="170"/>
      <c r="AU499" s="170"/>
      <c r="AV499" s="170"/>
      <c r="AW499" s="170"/>
      <c r="AX499" s="170"/>
      <c r="AY499" s="170"/>
      <c r="AZ499" s="170"/>
      <c r="BA499" s="170"/>
      <c r="BB499" s="170"/>
      <c r="BC499" s="170"/>
      <c r="BD499" s="170"/>
      <c r="BE499" s="170"/>
      <c r="BF499" s="170"/>
      <c r="BG499" s="170"/>
      <c r="BH499" s="170"/>
      <c r="BI499" s="170"/>
      <c r="BJ499" s="170"/>
      <c r="BK499" s="170"/>
      <c r="BL499" s="170"/>
      <c r="BM499" s="170"/>
      <c r="BN499" s="170"/>
      <c r="BO499" s="170"/>
      <c r="BP499" s="170"/>
      <c r="BQ499" s="170"/>
      <c r="BR499" s="170"/>
      <c r="BS499" s="170"/>
      <c r="BT499" s="170"/>
      <c r="BU499" s="170"/>
      <c r="BV499" s="170"/>
      <c r="BW499" s="170"/>
      <c r="BX499" s="170"/>
      <c r="BY499" s="170"/>
      <c r="BZ499" s="170"/>
      <c r="CA499" s="170"/>
      <c r="CB499" s="170"/>
      <c r="CC499" s="170"/>
      <c r="CD499" s="170"/>
      <c r="CE499" s="170"/>
      <c r="CF499" s="170"/>
      <c r="CG499" s="170"/>
      <c r="CH499" s="170"/>
      <c r="CI499" s="170"/>
      <c r="CJ499" s="170"/>
      <c r="CK499" s="170"/>
      <c r="CL499" s="170"/>
      <c r="CM499" s="170"/>
      <c r="CN499" s="170"/>
      <c r="CO499" s="170"/>
      <c r="CP499" s="170"/>
      <c r="CQ499" s="170"/>
      <c r="CR499" s="170"/>
      <c r="CS499" s="170"/>
      <c r="CT499" s="170"/>
      <c r="CU499" s="170"/>
      <c r="CV499" s="170"/>
      <c r="CW499" s="170"/>
      <c r="CX499" s="170"/>
      <c r="CY499" s="170"/>
      <c r="CZ499" s="170"/>
      <c r="DA499" s="170"/>
      <c r="DB499" s="170"/>
      <c r="DC499" s="170"/>
      <c r="DD499" s="170"/>
      <c r="DE499" s="170"/>
      <c r="DF499" s="170"/>
      <c r="DG499" s="170"/>
      <c r="DH499" s="170"/>
      <c r="DI499" s="170"/>
      <c r="DJ499" s="170"/>
      <c r="DK499" s="170"/>
      <c r="DL499" s="170"/>
      <c r="DM499" s="170"/>
      <c r="DN499" s="170"/>
      <c r="DO499" s="170"/>
      <c r="DP499" s="170"/>
      <c r="DQ499" s="170"/>
      <c r="DR499" s="170"/>
      <c r="DS499" s="170"/>
      <c r="DT499" s="170"/>
      <c r="DU499" s="170"/>
      <c r="DV499" s="170"/>
      <c r="DW499" s="170"/>
      <c r="DX499" s="170"/>
      <c r="DY499" s="170"/>
      <c r="DZ499" s="170"/>
      <c r="EA499" s="170"/>
      <c r="EB499" s="170"/>
      <c r="EC499" s="170"/>
      <c r="ED499" s="170"/>
      <c r="EE499" s="170"/>
      <c r="EF499" s="170"/>
      <c r="EG499" s="170"/>
      <c r="EH499" s="170"/>
      <c r="EI499" s="170"/>
      <c r="EJ499" s="170"/>
      <c r="EK499" s="170"/>
      <c r="EL499" s="170"/>
      <c r="EM499" s="170"/>
      <c r="EN499" s="170"/>
      <c r="EO499" s="170"/>
      <c r="EP499" s="170"/>
      <c r="EQ499" s="170"/>
      <c r="ER499" s="185"/>
      <c r="ES499" s="185"/>
      <c r="ET499" s="171"/>
    </row>
    <row r="500" spans="1:150" s="173" customFormat="1" hidden="1" x14ac:dyDescent="0.25">
      <c r="A500" s="169"/>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c r="AL500" s="170"/>
      <c r="AM500" s="170"/>
      <c r="AN500" s="170"/>
      <c r="AO500" s="170"/>
      <c r="AP500" s="170"/>
      <c r="AQ500" s="170"/>
      <c r="AR500" s="170"/>
      <c r="AS500" s="170"/>
      <c r="AT500" s="170"/>
      <c r="AU500" s="170"/>
      <c r="AV500" s="170"/>
      <c r="AW500" s="170"/>
      <c r="AX500" s="170"/>
      <c r="AY500" s="170"/>
      <c r="AZ500" s="170"/>
      <c r="BA500" s="170"/>
      <c r="BB500" s="170"/>
      <c r="BC500" s="170"/>
      <c r="BD500" s="170"/>
      <c r="BE500" s="170"/>
      <c r="BF500" s="170"/>
      <c r="BG500" s="170"/>
      <c r="BH500" s="170"/>
      <c r="BI500" s="170"/>
      <c r="BJ500" s="170"/>
      <c r="BK500" s="170"/>
      <c r="BL500" s="170"/>
      <c r="BM500" s="170"/>
      <c r="BN500" s="170"/>
      <c r="BO500" s="170"/>
      <c r="BP500" s="170"/>
      <c r="BQ500" s="170"/>
      <c r="BR500" s="170"/>
      <c r="BS500" s="170"/>
      <c r="BT500" s="170"/>
      <c r="BU500" s="170"/>
      <c r="BV500" s="170"/>
      <c r="BW500" s="170"/>
      <c r="BX500" s="170"/>
      <c r="BY500" s="170"/>
      <c r="BZ500" s="170"/>
      <c r="CA500" s="170"/>
      <c r="CB500" s="170"/>
      <c r="CC500" s="170"/>
      <c r="CD500" s="170"/>
      <c r="CE500" s="170"/>
      <c r="CF500" s="170"/>
      <c r="CG500" s="170"/>
      <c r="CH500" s="170"/>
      <c r="CI500" s="170"/>
      <c r="CJ500" s="170"/>
      <c r="CK500" s="170"/>
      <c r="CL500" s="170"/>
      <c r="CM500" s="170"/>
      <c r="CN500" s="170"/>
      <c r="CO500" s="170"/>
      <c r="CP500" s="170"/>
      <c r="CQ500" s="170"/>
      <c r="CR500" s="170"/>
      <c r="CS500" s="170"/>
      <c r="CT500" s="170"/>
      <c r="CU500" s="170"/>
      <c r="CV500" s="170"/>
      <c r="CW500" s="170"/>
      <c r="CX500" s="170"/>
      <c r="CY500" s="170"/>
      <c r="CZ500" s="170"/>
      <c r="DA500" s="170"/>
      <c r="DB500" s="170"/>
      <c r="DC500" s="170"/>
      <c r="DD500" s="170"/>
      <c r="DE500" s="170"/>
      <c r="DF500" s="170"/>
      <c r="DG500" s="170"/>
      <c r="DH500" s="170"/>
      <c r="DI500" s="170"/>
      <c r="DJ500" s="170"/>
      <c r="DK500" s="170"/>
      <c r="DL500" s="170"/>
      <c r="DM500" s="170"/>
      <c r="DN500" s="170"/>
      <c r="DO500" s="170"/>
      <c r="DP500" s="170"/>
      <c r="DQ500" s="170"/>
      <c r="DR500" s="170"/>
      <c r="DS500" s="170"/>
      <c r="DT500" s="170"/>
      <c r="DU500" s="170"/>
      <c r="DV500" s="170"/>
      <c r="DW500" s="170"/>
      <c r="DX500" s="170"/>
      <c r="DY500" s="170"/>
      <c r="DZ500" s="170"/>
      <c r="EA500" s="170"/>
      <c r="EB500" s="170"/>
      <c r="EC500" s="170"/>
      <c r="ED500" s="170"/>
      <c r="EE500" s="170"/>
      <c r="EF500" s="170"/>
      <c r="EG500" s="170"/>
      <c r="EH500" s="170"/>
      <c r="EI500" s="170"/>
      <c r="EJ500" s="170"/>
      <c r="EK500" s="170"/>
      <c r="EL500" s="170"/>
      <c r="EM500" s="170"/>
      <c r="EN500" s="170"/>
      <c r="EO500" s="170"/>
      <c r="EP500" s="170"/>
      <c r="EQ500" s="170"/>
      <c r="ER500" s="185"/>
      <c r="ES500" s="185"/>
      <c r="ET500" s="171"/>
    </row>
    <row r="501" spans="1:150" s="173" customFormat="1" hidden="1" x14ac:dyDescent="0.25">
      <c r="A501" s="169"/>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c r="AL501" s="170"/>
      <c r="AM501" s="170"/>
      <c r="AN501" s="170"/>
      <c r="AO501" s="170"/>
      <c r="AP501" s="170"/>
      <c r="AQ501" s="170"/>
      <c r="AR501" s="170"/>
      <c r="AS501" s="170"/>
      <c r="AT501" s="170"/>
      <c r="AU501" s="170"/>
      <c r="AV501" s="170"/>
      <c r="AW501" s="170"/>
      <c r="AX501" s="170"/>
      <c r="AY501" s="170"/>
      <c r="AZ501" s="170"/>
      <c r="BA501" s="170"/>
      <c r="BB501" s="170"/>
      <c r="BC501" s="170"/>
      <c r="BD501" s="170"/>
      <c r="BE501" s="170"/>
      <c r="BF501" s="170"/>
      <c r="BG501" s="170"/>
      <c r="BH501" s="170"/>
      <c r="BI501" s="170"/>
      <c r="BJ501" s="170"/>
      <c r="BK501" s="170"/>
      <c r="BL501" s="170"/>
      <c r="BM501" s="170"/>
      <c r="BN501" s="170"/>
      <c r="BO501" s="170"/>
      <c r="BP501" s="170"/>
      <c r="BQ501" s="170"/>
      <c r="BR501" s="170"/>
      <c r="BS501" s="170"/>
      <c r="BT501" s="170"/>
      <c r="BU501" s="170"/>
      <c r="BV501" s="170"/>
      <c r="BW501" s="170"/>
      <c r="BX501" s="170"/>
      <c r="BY501" s="170"/>
      <c r="BZ501" s="170"/>
      <c r="CA501" s="170"/>
      <c r="CB501" s="170"/>
      <c r="CC501" s="170"/>
      <c r="CD501" s="170"/>
      <c r="CE501" s="170"/>
      <c r="CF501" s="170"/>
      <c r="CG501" s="170"/>
      <c r="CH501" s="170"/>
      <c r="CI501" s="170"/>
      <c r="CJ501" s="170"/>
      <c r="CK501" s="170"/>
      <c r="CL501" s="170"/>
      <c r="CM501" s="170"/>
      <c r="CN501" s="170"/>
      <c r="CO501" s="170"/>
      <c r="CP501" s="170"/>
      <c r="CQ501" s="170"/>
      <c r="CR501" s="170"/>
      <c r="CS501" s="170"/>
      <c r="CT501" s="170"/>
      <c r="CU501" s="170"/>
      <c r="CV501" s="170"/>
      <c r="CW501" s="170"/>
      <c r="CX501" s="170"/>
      <c r="CY501" s="170"/>
      <c r="CZ501" s="170"/>
      <c r="DA501" s="170"/>
      <c r="DB501" s="170"/>
      <c r="DC501" s="170"/>
      <c r="DD501" s="170"/>
      <c r="DE501" s="170"/>
      <c r="DF501" s="170"/>
      <c r="DG501" s="170"/>
      <c r="DH501" s="170"/>
      <c r="DI501" s="170"/>
      <c r="DJ501" s="170"/>
      <c r="DK501" s="170"/>
      <c r="DL501" s="170"/>
      <c r="DM501" s="170"/>
      <c r="DN501" s="170"/>
      <c r="DO501" s="170"/>
      <c r="DP501" s="170"/>
      <c r="DQ501" s="170"/>
      <c r="DR501" s="170"/>
      <c r="DS501" s="170"/>
      <c r="DT501" s="170"/>
      <c r="DU501" s="170"/>
      <c r="DV501" s="170"/>
      <c r="DW501" s="170"/>
      <c r="DX501" s="170"/>
      <c r="DY501" s="170"/>
      <c r="DZ501" s="170"/>
      <c r="EA501" s="170"/>
      <c r="EB501" s="170"/>
      <c r="EC501" s="170"/>
      <c r="ED501" s="170"/>
      <c r="EE501" s="170"/>
      <c r="EF501" s="170"/>
      <c r="EG501" s="170"/>
      <c r="EH501" s="170"/>
      <c r="EI501" s="170"/>
      <c r="EJ501" s="170"/>
      <c r="EK501" s="170"/>
      <c r="EL501" s="170"/>
      <c r="EM501" s="170"/>
      <c r="EN501" s="170"/>
      <c r="EO501" s="170"/>
      <c r="EP501" s="170"/>
      <c r="EQ501" s="170"/>
      <c r="ER501" s="185"/>
      <c r="ES501" s="185"/>
      <c r="ET501" s="171"/>
    </row>
    <row r="502" spans="1:150" s="173" customFormat="1" hidden="1" x14ac:dyDescent="0.25">
      <c r="A502" s="169"/>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c r="AL502" s="170"/>
      <c r="AM502" s="170"/>
      <c r="AN502" s="170"/>
      <c r="AO502" s="170"/>
      <c r="AP502" s="170"/>
      <c r="AQ502" s="170"/>
      <c r="AR502" s="170"/>
      <c r="AS502" s="170"/>
      <c r="AT502" s="170"/>
      <c r="AU502" s="170"/>
      <c r="AV502" s="170"/>
      <c r="AW502" s="170"/>
      <c r="AX502" s="170"/>
      <c r="AY502" s="170"/>
      <c r="AZ502" s="170"/>
      <c r="BA502" s="170"/>
      <c r="BB502" s="170"/>
      <c r="BC502" s="170"/>
      <c r="BD502" s="170"/>
      <c r="BE502" s="170"/>
      <c r="BF502" s="170"/>
      <c r="BG502" s="170"/>
      <c r="BH502" s="170"/>
      <c r="BI502" s="170"/>
      <c r="BJ502" s="170"/>
      <c r="BK502" s="170"/>
      <c r="BL502" s="170"/>
      <c r="BM502" s="170"/>
      <c r="BN502" s="170"/>
      <c r="BO502" s="170"/>
      <c r="BP502" s="170"/>
      <c r="BQ502" s="170"/>
      <c r="BR502" s="170"/>
      <c r="BS502" s="170"/>
      <c r="BT502" s="170"/>
      <c r="BU502" s="170"/>
      <c r="BV502" s="170"/>
      <c r="BW502" s="170"/>
      <c r="BX502" s="170"/>
      <c r="BY502" s="170"/>
      <c r="BZ502" s="170"/>
      <c r="CA502" s="170"/>
      <c r="CB502" s="170"/>
      <c r="CC502" s="170"/>
      <c r="CD502" s="170"/>
      <c r="CE502" s="170"/>
      <c r="CF502" s="170"/>
      <c r="CG502" s="170"/>
      <c r="CH502" s="170"/>
      <c r="CI502" s="170"/>
      <c r="CJ502" s="170"/>
      <c r="CK502" s="170"/>
      <c r="CL502" s="170"/>
      <c r="CM502" s="170"/>
      <c r="CN502" s="170"/>
      <c r="CO502" s="170"/>
      <c r="CP502" s="170"/>
      <c r="CQ502" s="170"/>
      <c r="CR502" s="170"/>
      <c r="CS502" s="170"/>
      <c r="CT502" s="170"/>
      <c r="CU502" s="170"/>
      <c r="CV502" s="170"/>
      <c r="CW502" s="170"/>
      <c r="CX502" s="170"/>
      <c r="CY502" s="170"/>
      <c r="CZ502" s="170"/>
      <c r="DA502" s="170"/>
      <c r="DB502" s="170"/>
      <c r="DC502" s="170"/>
      <c r="DD502" s="170"/>
      <c r="DE502" s="170"/>
      <c r="DF502" s="170"/>
      <c r="DG502" s="170"/>
      <c r="DH502" s="170"/>
      <c r="DI502" s="170"/>
      <c r="DJ502" s="170"/>
      <c r="DK502" s="170"/>
      <c r="DL502" s="170"/>
      <c r="DM502" s="170"/>
      <c r="DN502" s="170"/>
      <c r="DO502" s="170"/>
      <c r="DP502" s="170"/>
      <c r="DQ502" s="170"/>
      <c r="DR502" s="170"/>
      <c r="DS502" s="170"/>
      <c r="DT502" s="170"/>
      <c r="DU502" s="170"/>
      <c r="DV502" s="170"/>
      <c r="DW502" s="170"/>
      <c r="DX502" s="170"/>
      <c r="DY502" s="170"/>
      <c r="DZ502" s="170"/>
      <c r="EA502" s="170"/>
      <c r="EB502" s="170"/>
      <c r="EC502" s="170"/>
      <c r="ED502" s="170"/>
      <c r="EE502" s="170"/>
      <c r="EF502" s="170"/>
      <c r="EG502" s="170"/>
      <c r="EH502" s="170"/>
      <c r="EI502" s="170"/>
      <c r="EJ502" s="170"/>
      <c r="EK502" s="170"/>
      <c r="EL502" s="170"/>
      <c r="EM502" s="170"/>
      <c r="EN502" s="170"/>
      <c r="EO502" s="170"/>
      <c r="EP502" s="170"/>
      <c r="EQ502" s="170"/>
      <c r="ER502" s="185"/>
      <c r="ES502" s="185"/>
      <c r="ET502" s="171"/>
    </row>
    <row r="503" spans="1:150" s="173" customFormat="1" hidden="1" x14ac:dyDescent="0.25">
      <c r="A503" s="169"/>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c r="AL503" s="170"/>
      <c r="AM503" s="170"/>
      <c r="AN503" s="170"/>
      <c r="AO503" s="170"/>
      <c r="AP503" s="170"/>
      <c r="AQ503" s="170"/>
      <c r="AR503" s="170"/>
      <c r="AS503" s="170"/>
      <c r="AT503" s="170"/>
      <c r="AU503" s="170"/>
      <c r="AV503" s="170"/>
      <c r="AW503" s="170"/>
      <c r="AX503" s="170"/>
      <c r="AY503" s="170"/>
      <c r="AZ503" s="170"/>
      <c r="BA503" s="170"/>
      <c r="BB503" s="170"/>
      <c r="BC503" s="170"/>
      <c r="BD503" s="170"/>
      <c r="BE503" s="170"/>
      <c r="BF503" s="170"/>
      <c r="BG503" s="170"/>
      <c r="BH503" s="170"/>
      <c r="BI503" s="170"/>
      <c r="BJ503" s="170"/>
      <c r="BK503" s="170"/>
      <c r="BL503" s="170"/>
      <c r="BM503" s="170"/>
      <c r="BN503" s="170"/>
      <c r="BO503" s="170"/>
      <c r="BP503" s="170"/>
      <c r="BQ503" s="170"/>
      <c r="BR503" s="170"/>
      <c r="BS503" s="170"/>
      <c r="BT503" s="170"/>
      <c r="BU503" s="170"/>
      <c r="BV503" s="170"/>
      <c r="BW503" s="170"/>
      <c r="BX503" s="170"/>
      <c r="BY503" s="170"/>
      <c r="BZ503" s="170"/>
      <c r="CA503" s="170"/>
      <c r="CB503" s="170"/>
      <c r="CC503" s="170"/>
      <c r="CD503" s="170"/>
      <c r="CE503" s="170"/>
      <c r="CF503" s="170"/>
      <c r="CG503" s="170"/>
      <c r="CH503" s="170"/>
      <c r="CI503" s="170"/>
      <c r="CJ503" s="170"/>
      <c r="CK503" s="170"/>
      <c r="CL503" s="170"/>
      <c r="CM503" s="170"/>
      <c r="CN503" s="170"/>
      <c r="CO503" s="170"/>
      <c r="CP503" s="170"/>
      <c r="CQ503" s="170"/>
      <c r="CR503" s="170"/>
      <c r="CS503" s="170"/>
      <c r="CT503" s="170"/>
      <c r="CU503" s="170"/>
      <c r="CV503" s="170"/>
      <c r="CW503" s="170"/>
      <c r="CX503" s="170"/>
      <c r="CY503" s="170"/>
      <c r="CZ503" s="170"/>
      <c r="DA503" s="170"/>
      <c r="DB503" s="170"/>
      <c r="DC503" s="170"/>
      <c r="DD503" s="170"/>
      <c r="DE503" s="170"/>
      <c r="DF503" s="170"/>
      <c r="DG503" s="170"/>
      <c r="DH503" s="170"/>
      <c r="DI503" s="170"/>
      <c r="DJ503" s="170"/>
      <c r="DK503" s="170"/>
      <c r="DL503" s="170"/>
      <c r="DM503" s="170"/>
      <c r="DN503" s="170"/>
      <c r="DO503" s="170"/>
      <c r="DP503" s="170"/>
      <c r="DQ503" s="170"/>
      <c r="DR503" s="170"/>
      <c r="DS503" s="170"/>
      <c r="DT503" s="170"/>
      <c r="DU503" s="170"/>
      <c r="DV503" s="170"/>
      <c r="DW503" s="170"/>
      <c r="DX503" s="170"/>
      <c r="DY503" s="170"/>
      <c r="DZ503" s="170"/>
      <c r="EA503" s="170"/>
      <c r="EB503" s="170"/>
      <c r="EC503" s="170"/>
      <c r="ED503" s="170"/>
      <c r="EE503" s="170"/>
      <c r="EF503" s="170"/>
      <c r="EG503" s="170"/>
      <c r="EH503" s="170"/>
      <c r="EI503" s="170"/>
      <c r="EJ503" s="170"/>
      <c r="EK503" s="170"/>
      <c r="EL503" s="170"/>
      <c r="EM503" s="170"/>
      <c r="EN503" s="170"/>
      <c r="EO503" s="170"/>
      <c r="EP503" s="170"/>
      <c r="EQ503" s="170"/>
      <c r="ER503" s="185"/>
      <c r="ES503" s="185"/>
      <c r="ET503" s="171"/>
    </row>
    <row r="504" spans="1:150" s="173" customFormat="1" hidden="1" x14ac:dyDescent="0.25">
      <c r="A504" s="169"/>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c r="AL504" s="170"/>
      <c r="AM504" s="170"/>
      <c r="AN504" s="170"/>
      <c r="AO504" s="170"/>
      <c r="AP504" s="170"/>
      <c r="AQ504" s="170"/>
      <c r="AR504" s="170"/>
      <c r="AS504" s="170"/>
      <c r="AT504" s="170"/>
      <c r="AU504" s="170"/>
      <c r="AV504" s="170"/>
      <c r="AW504" s="170"/>
      <c r="AX504" s="170"/>
      <c r="AY504" s="170"/>
      <c r="AZ504" s="170"/>
      <c r="BA504" s="170"/>
      <c r="BB504" s="170"/>
      <c r="BC504" s="170"/>
      <c r="BD504" s="170"/>
      <c r="BE504" s="170"/>
      <c r="BF504" s="170"/>
      <c r="BG504" s="170"/>
      <c r="BH504" s="170"/>
      <c r="BI504" s="170"/>
      <c r="BJ504" s="170"/>
      <c r="BK504" s="170"/>
      <c r="BL504" s="170"/>
      <c r="BM504" s="170"/>
      <c r="BN504" s="170"/>
      <c r="BO504" s="170"/>
      <c r="BP504" s="170"/>
      <c r="BQ504" s="170"/>
      <c r="BR504" s="170"/>
      <c r="BS504" s="170"/>
      <c r="BT504" s="170"/>
      <c r="BU504" s="170"/>
      <c r="BV504" s="170"/>
      <c r="BW504" s="170"/>
      <c r="BX504" s="170"/>
      <c r="BY504" s="170"/>
      <c r="BZ504" s="170"/>
      <c r="CA504" s="170"/>
      <c r="CB504" s="170"/>
      <c r="CC504" s="170"/>
      <c r="CD504" s="170"/>
      <c r="CE504" s="170"/>
      <c r="CF504" s="170"/>
      <c r="CG504" s="170"/>
      <c r="CH504" s="170"/>
      <c r="CI504" s="170"/>
      <c r="CJ504" s="170"/>
      <c r="CK504" s="170"/>
      <c r="CL504" s="170"/>
      <c r="CM504" s="170"/>
      <c r="CN504" s="170"/>
      <c r="CO504" s="170"/>
      <c r="CP504" s="170"/>
      <c r="CQ504" s="170"/>
      <c r="CR504" s="170"/>
      <c r="CS504" s="170"/>
      <c r="CT504" s="170"/>
      <c r="CU504" s="170"/>
      <c r="CV504" s="170"/>
      <c r="CW504" s="170"/>
      <c r="CX504" s="170"/>
      <c r="CY504" s="170"/>
      <c r="CZ504" s="170"/>
      <c r="DA504" s="170"/>
      <c r="DB504" s="170"/>
      <c r="DC504" s="170"/>
      <c r="DD504" s="170"/>
      <c r="DE504" s="170"/>
      <c r="DF504" s="170"/>
      <c r="DG504" s="170"/>
      <c r="DH504" s="170"/>
      <c r="DI504" s="170"/>
      <c r="DJ504" s="170"/>
      <c r="DK504" s="170"/>
      <c r="DL504" s="170"/>
      <c r="DM504" s="170"/>
      <c r="DN504" s="170"/>
      <c r="DO504" s="170"/>
      <c r="DP504" s="170"/>
      <c r="DQ504" s="170"/>
      <c r="DR504" s="170"/>
      <c r="DS504" s="170"/>
      <c r="DT504" s="170"/>
      <c r="DU504" s="170"/>
      <c r="DV504" s="170"/>
      <c r="DW504" s="170"/>
      <c r="DX504" s="170"/>
      <c r="DY504" s="170"/>
      <c r="DZ504" s="170"/>
      <c r="EA504" s="170"/>
      <c r="EB504" s="170"/>
      <c r="EC504" s="170"/>
      <c r="ED504" s="170"/>
      <c r="EE504" s="170"/>
      <c r="EF504" s="170"/>
      <c r="EG504" s="170"/>
      <c r="EH504" s="170"/>
      <c r="EI504" s="170"/>
      <c r="EJ504" s="170"/>
      <c r="EK504" s="170"/>
      <c r="EL504" s="170"/>
      <c r="EM504" s="170"/>
      <c r="EN504" s="170"/>
      <c r="EO504" s="170"/>
      <c r="EP504" s="170"/>
      <c r="EQ504" s="170"/>
      <c r="ER504" s="185"/>
      <c r="ES504" s="185"/>
      <c r="ET504" s="171"/>
    </row>
    <row r="505" spans="1:150" s="173" customFormat="1" hidden="1" x14ac:dyDescent="0.25">
      <c r="A505" s="169"/>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c r="AL505" s="170"/>
      <c r="AM505" s="170"/>
      <c r="AN505" s="170"/>
      <c r="AO505" s="170"/>
      <c r="AP505" s="170"/>
      <c r="AQ505" s="170"/>
      <c r="AR505" s="170"/>
      <c r="AS505" s="170"/>
      <c r="AT505" s="170"/>
      <c r="AU505" s="170"/>
      <c r="AV505" s="170"/>
      <c r="AW505" s="170"/>
      <c r="AX505" s="170"/>
      <c r="AY505" s="170"/>
      <c r="AZ505" s="170"/>
      <c r="BA505" s="170"/>
      <c r="BB505" s="170"/>
      <c r="BC505" s="170"/>
      <c r="BD505" s="170"/>
      <c r="BE505" s="170"/>
      <c r="BF505" s="170"/>
      <c r="BG505" s="170"/>
      <c r="BH505" s="170"/>
      <c r="BI505" s="170"/>
      <c r="BJ505" s="170"/>
      <c r="BK505" s="170"/>
      <c r="BL505" s="170"/>
      <c r="BM505" s="170"/>
      <c r="BN505" s="170"/>
      <c r="BO505" s="170"/>
      <c r="BP505" s="170"/>
      <c r="BQ505" s="170"/>
      <c r="BR505" s="170"/>
      <c r="BS505" s="170"/>
      <c r="BT505" s="170"/>
      <c r="BU505" s="170"/>
      <c r="BV505" s="170"/>
      <c r="BW505" s="170"/>
      <c r="BX505" s="170"/>
      <c r="BY505" s="170"/>
      <c r="BZ505" s="170"/>
      <c r="CA505" s="170"/>
      <c r="CB505" s="170"/>
      <c r="CC505" s="170"/>
      <c r="CD505" s="170"/>
      <c r="CE505" s="170"/>
      <c r="CF505" s="170"/>
      <c r="CG505" s="170"/>
      <c r="CH505" s="170"/>
      <c r="CI505" s="170"/>
      <c r="CJ505" s="170"/>
      <c r="CK505" s="170"/>
      <c r="CL505" s="170"/>
      <c r="CM505" s="170"/>
      <c r="CN505" s="170"/>
      <c r="CO505" s="170"/>
      <c r="CP505" s="170"/>
      <c r="CQ505" s="170"/>
      <c r="CR505" s="170"/>
      <c r="CS505" s="170"/>
      <c r="CT505" s="170"/>
      <c r="CU505" s="170"/>
      <c r="CV505" s="170"/>
      <c r="CW505" s="170"/>
      <c r="CX505" s="170"/>
      <c r="CY505" s="170"/>
      <c r="CZ505" s="170"/>
      <c r="DA505" s="170"/>
      <c r="DB505" s="170"/>
      <c r="DC505" s="170"/>
      <c r="DD505" s="170"/>
      <c r="DE505" s="170"/>
      <c r="DF505" s="170"/>
      <c r="DG505" s="170"/>
      <c r="DH505" s="170"/>
      <c r="DI505" s="170"/>
      <c r="DJ505" s="170"/>
      <c r="DK505" s="170"/>
      <c r="DL505" s="170"/>
      <c r="DM505" s="170"/>
      <c r="DN505" s="170"/>
      <c r="DO505" s="170"/>
      <c r="DP505" s="170"/>
      <c r="DQ505" s="170"/>
      <c r="DR505" s="170"/>
      <c r="DS505" s="170"/>
      <c r="DT505" s="170"/>
      <c r="DU505" s="170"/>
      <c r="DV505" s="170"/>
      <c r="DW505" s="170"/>
      <c r="DX505" s="170"/>
      <c r="DY505" s="170"/>
      <c r="DZ505" s="170"/>
      <c r="EA505" s="170"/>
      <c r="EB505" s="170"/>
      <c r="EC505" s="170"/>
      <c r="ED505" s="170"/>
      <c r="EE505" s="170"/>
      <c r="EF505" s="170"/>
      <c r="EG505" s="170"/>
      <c r="EH505" s="170"/>
      <c r="EI505" s="170"/>
      <c r="EJ505" s="170"/>
      <c r="EK505" s="170"/>
      <c r="EL505" s="170"/>
      <c r="EM505" s="170"/>
      <c r="EN505" s="170"/>
      <c r="EO505" s="170"/>
      <c r="EP505" s="170"/>
      <c r="EQ505" s="170"/>
      <c r="ER505" s="185"/>
      <c r="ES505" s="185"/>
      <c r="ET505" s="171"/>
    </row>
    <row r="506" spans="1:150" s="173" customFormat="1" hidden="1" x14ac:dyDescent="0.25">
      <c r="A506" s="169"/>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c r="AL506" s="170"/>
      <c r="AM506" s="170"/>
      <c r="AN506" s="170"/>
      <c r="AO506" s="170"/>
      <c r="AP506" s="170"/>
      <c r="AQ506" s="170"/>
      <c r="AR506" s="170"/>
      <c r="AS506" s="170"/>
      <c r="AT506" s="170"/>
      <c r="AU506" s="170"/>
      <c r="AV506" s="170"/>
      <c r="AW506" s="170"/>
      <c r="AX506" s="170"/>
      <c r="AY506" s="170"/>
      <c r="AZ506" s="170"/>
      <c r="BA506" s="170"/>
      <c r="BB506" s="170"/>
      <c r="BC506" s="170"/>
      <c r="BD506" s="170"/>
      <c r="BE506" s="170"/>
      <c r="BF506" s="170"/>
      <c r="BG506" s="170"/>
      <c r="BH506" s="170"/>
      <c r="BI506" s="170"/>
      <c r="BJ506" s="170"/>
      <c r="BK506" s="170"/>
      <c r="BL506" s="170"/>
      <c r="BM506" s="170"/>
      <c r="BN506" s="170"/>
      <c r="BO506" s="170"/>
      <c r="BP506" s="170"/>
      <c r="BQ506" s="170"/>
      <c r="BR506" s="170"/>
      <c r="BS506" s="170"/>
      <c r="BT506" s="170"/>
      <c r="BU506" s="170"/>
      <c r="BV506" s="170"/>
      <c r="BW506" s="170"/>
      <c r="BX506" s="170"/>
      <c r="BY506" s="170"/>
      <c r="BZ506" s="170"/>
      <c r="CA506" s="170"/>
      <c r="CB506" s="170"/>
      <c r="CC506" s="170"/>
      <c r="CD506" s="170"/>
      <c r="CE506" s="170"/>
      <c r="CF506" s="170"/>
      <c r="CG506" s="170"/>
      <c r="CH506" s="170"/>
      <c r="CI506" s="170"/>
      <c r="CJ506" s="170"/>
      <c r="CK506" s="170"/>
      <c r="CL506" s="170"/>
      <c r="CM506" s="170"/>
      <c r="CN506" s="170"/>
      <c r="CO506" s="170"/>
      <c r="CP506" s="170"/>
      <c r="CQ506" s="170"/>
      <c r="CR506" s="170"/>
      <c r="CS506" s="170"/>
      <c r="CT506" s="170"/>
      <c r="CU506" s="170"/>
      <c r="CV506" s="170"/>
      <c r="CW506" s="170"/>
      <c r="CX506" s="170"/>
      <c r="CY506" s="170"/>
      <c r="CZ506" s="170"/>
      <c r="DA506" s="170"/>
      <c r="DB506" s="170"/>
      <c r="DC506" s="170"/>
      <c r="DD506" s="170"/>
      <c r="DE506" s="170"/>
      <c r="DF506" s="170"/>
      <c r="DG506" s="170"/>
      <c r="DH506" s="170"/>
      <c r="DI506" s="170"/>
      <c r="DJ506" s="170"/>
      <c r="DK506" s="170"/>
      <c r="DL506" s="170"/>
      <c r="DM506" s="170"/>
      <c r="DN506" s="170"/>
      <c r="DO506" s="170"/>
      <c r="DP506" s="170"/>
      <c r="DQ506" s="170"/>
      <c r="DR506" s="170"/>
      <c r="DS506" s="170"/>
      <c r="DT506" s="170"/>
      <c r="DU506" s="170"/>
      <c r="DV506" s="170"/>
      <c r="DW506" s="170"/>
      <c r="DX506" s="170"/>
      <c r="DY506" s="170"/>
      <c r="DZ506" s="170"/>
      <c r="EA506" s="170"/>
      <c r="EB506" s="170"/>
      <c r="EC506" s="170"/>
      <c r="ED506" s="170"/>
      <c r="EE506" s="170"/>
      <c r="EF506" s="170"/>
      <c r="EG506" s="170"/>
      <c r="EH506" s="170"/>
      <c r="EI506" s="170"/>
      <c r="EJ506" s="170"/>
      <c r="EK506" s="170"/>
      <c r="EL506" s="170"/>
      <c r="EM506" s="170"/>
      <c r="EN506" s="170"/>
      <c r="EO506" s="170"/>
      <c r="EP506" s="170"/>
      <c r="EQ506" s="170"/>
      <c r="ER506" s="185"/>
      <c r="ES506" s="185"/>
      <c r="ET506" s="171"/>
    </row>
    <row r="507" spans="1:150" s="173" customFormat="1" hidden="1" x14ac:dyDescent="0.25">
      <c r="A507" s="169"/>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c r="AL507" s="170"/>
      <c r="AM507" s="170"/>
      <c r="AN507" s="170"/>
      <c r="AO507" s="170"/>
      <c r="AP507" s="170"/>
      <c r="AQ507" s="170"/>
      <c r="AR507" s="170"/>
      <c r="AS507" s="170"/>
      <c r="AT507" s="170"/>
      <c r="AU507" s="170"/>
      <c r="AV507" s="170"/>
      <c r="AW507" s="170"/>
      <c r="AX507" s="170"/>
      <c r="AY507" s="170"/>
      <c r="AZ507" s="170"/>
      <c r="BA507" s="170"/>
      <c r="BB507" s="170"/>
      <c r="BC507" s="170"/>
      <c r="BD507" s="170"/>
      <c r="BE507" s="170"/>
      <c r="BF507" s="170"/>
      <c r="BG507" s="170"/>
      <c r="BH507" s="170"/>
      <c r="BI507" s="170"/>
      <c r="BJ507" s="170"/>
      <c r="BK507" s="170"/>
      <c r="BL507" s="170"/>
      <c r="BM507" s="170"/>
      <c r="BN507" s="170"/>
      <c r="BO507" s="170"/>
      <c r="BP507" s="170"/>
      <c r="BQ507" s="170"/>
      <c r="BR507" s="170"/>
      <c r="BS507" s="170"/>
      <c r="BT507" s="170"/>
      <c r="BU507" s="170"/>
      <c r="BV507" s="170"/>
      <c r="BW507" s="170"/>
      <c r="BX507" s="170"/>
      <c r="BY507" s="170"/>
      <c r="BZ507" s="170"/>
      <c r="CA507" s="170"/>
      <c r="CB507" s="170"/>
      <c r="CC507" s="170"/>
      <c r="CD507" s="170"/>
      <c r="CE507" s="170"/>
      <c r="CF507" s="170"/>
      <c r="CG507" s="170"/>
      <c r="CH507" s="170"/>
      <c r="CI507" s="170"/>
      <c r="CJ507" s="170"/>
      <c r="CK507" s="170"/>
      <c r="CL507" s="170"/>
      <c r="CM507" s="170"/>
      <c r="CN507" s="170"/>
      <c r="CO507" s="170"/>
      <c r="CP507" s="170"/>
      <c r="CQ507" s="170"/>
      <c r="CR507" s="170"/>
      <c r="CS507" s="170"/>
      <c r="CT507" s="170"/>
      <c r="CU507" s="170"/>
      <c r="CV507" s="170"/>
      <c r="CW507" s="170"/>
      <c r="CX507" s="170"/>
      <c r="CY507" s="170"/>
      <c r="CZ507" s="170"/>
      <c r="DA507" s="170"/>
      <c r="DB507" s="170"/>
      <c r="DC507" s="170"/>
      <c r="DD507" s="170"/>
      <c r="DE507" s="170"/>
      <c r="DF507" s="170"/>
      <c r="DG507" s="170"/>
      <c r="DH507" s="170"/>
      <c r="DI507" s="170"/>
      <c r="DJ507" s="170"/>
      <c r="DK507" s="170"/>
      <c r="DL507" s="170"/>
      <c r="DM507" s="170"/>
      <c r="DN507" s="170"/>
      <c r="DO507" s="170"/>
      <c r="DP507" s="170"/>
      <c r="DQ507" s="170"/>
      <c r="DR507" s="170"/>
      <c r="DS507" s="170"/>
      <c r="DT507" s="170"/>
      <c r="DU507" s="170"/>
      <c r="DV507" s="170"/>
      <c r="DW507" s="170"/>
      <c r="DX507" s="170"/>
      <c r="DY507" s="170"/>
      <c r="DZ507" s="170"/>
      <c r="EA507" s="170"/>
      <c r="EB507" s="170"/>
      <c r="EC507" s="170"/>
      <c r="ED507" s="170"/>
      <c r="EE507" s="170"/>
      <c r="EF507" s="170"/>
      <c r="EG507" s="170"/>
      <c r="EH507" s="170"/>
      <c r="EI507" s="170"/>
      <c r="EJ507" s="170"/>
      <c r="EK507" s="170"/>
      <c r="EL507" s="170"/>
      <c r="EM507" s="170"/>
      <c r="EN507" s="170"/>
      <c r="EO507" s="170"/>
      <c r="EP507" s="170"/>
      <c r="EQ507" s="170"/>
      <c r="ER507" s="185"/>
      <c r="ES507" s="185"/>
      <c r="ET507" s="171"/>
    </row>
    <row r="508" spans="1:150" s="173" customFormat="1" hidden="1" x14ac:dyDescent="0.25">
      <c r="A508" s="169"/>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c r="AL508" s="170"/>
      <c r="AM508" s="170"/>
      <c r="AN508" s="170"/>
      <c r="AO508" s="170"/>
      <c r="AP508" s="170"/>
      <c r="AQ508" s="170"/>
      <c r="AR508" s="170"/>
      <c r="AS508" s="170"/>
      <c r="AT508" s="170"/>
      <c r="AU508" s="170"/>
      <c r="AV508" s="170"/>
      <c r="AW508" s="170"/>
      <c r="AX508" s="170"/>
      <c r="AY508" s="170"/>
      <c r="AZ508" s="170"/>
      <c r="BA508" s="170"/>
      <c r="BB508" s="170"/>
      <c r="BC508" s="170"/>
      <c r="BD508" s="170"/>
      <c r="BE508" s="170"/>
      <c r="BF508" s="170"/>
      <c r="BG508" s="170"/>
      <c r="BH508" s="170"/>
      <c r="BI508" s="170"/>
      <c r="BJ508" s="170"/>
      <c r="BK508" s="170"/>
      <c r="BL508" s="170"/>
      <c r="BM508" s="170"/>
      <c r="BN508" s="170"/>
      <c r="BO508" s="170"/>
      <c r="BP508" s="170"/>
      <c r="BQ508" s="170"/>
      <c r="BR508" s="170"/>
      <c r="BS508" s="170"/>
      <c r="BT508" s="170"/>
      <c r="BU508" s="170"/>
      <c r="BV508" s="170"/>
      <c r="BW508" s="170"/>
      <c r="BX508" s="170"/>
      <c r="BY508" s="170"/>
      <c r="BZ508" s="170"/>
      <c r="CA508" s="170"/>
      <c r="CB508" s="170"/>
      <c r="CC508" s="170"/>
      <c r="CD508" s="170"/>
      <c r="CE508" s="170"/>
      <c r="CF508" s="170"/>
      <c r="CG508" s="170"/>
      <c r="CH508" s="170"/>
      <c r="CI508" s="170"/>
      <c r="CJ508" s="170"/>
      <c r="CK508" s="170"/>
      <c r="CL508" s="170"/>
      <c r="CM508" s="170"/>
      <c r="CN508" s="170"/>
      <c r="CO508" s="170"/>
      <c r="CP508" s="170"/>
      <c r="CQ508" s="170"/>
      <c r="CR508" s="170"/>
      <c r="CS508" s="170"/>
      <c r="CT508" s="170"/>
      <c r="CU508" s="170"/>
      <c r="CV508" s="170"/>
      <c r="CW508" s="170"/>
      <c r="CX508" s="170"/>
      <c r="CY508" s="170"/>
      <c r="CZ508" s="170"/>
      <c r="DA508" s="170"/>
      <c r="DB508" s="170"/>
      <c r="DC508" s="170"/>
      <c r="DD508" s="170"/>
      <c r="DE508" s="170"/>
      <c r="DF508" s="170"/>
      <c r="DG508" s="170"/>
      <c r="DH508" s="170"/>
      <c r="DI508" s="170"/>
      <c r="DJ508" s="170"/>
      <c r="DK508" s="170"/>
      <c r="DL508" s="170"/>
      <c r="DM508" s="170"/>
      <c r="DN508" s="170"/>
      <c r="DO508" s="170"/>
      <c r="DP508" s="170"/>
      <c r="DQ508" s="170"/>
      <c r="DR508" s="170"/>
      <c r="DS508" s="170"/>
      <c r="DT508" s="170"/>
      <c r="DU508" s="170"/>
      <c r="DV508" s="170"/>
      <c r="DW508" s="170"/>
      <c r="DX508" s="170"/>
      <c r="DY508" s="170"/>
      <c r="DZ508" s="170"/>
      <c r="EA508" s="170"/>
      <c r="EB508" s="170"/>
      <c r="EC508" s="170"/>
      <c r="ED508" s="170"/>
      <c r="EE508" s="170"/>
      <c r="EF508" s="170"/>
      <c r="EG508" s="170"/>
      <c r="EH508" s="170"/>
      <c r="EI508" s="170"/>
      <c r="EJ508" s="170"/>
      <c r="EK508" s="170"/>
      <c r="EL508" s="170"/>
      <c r="EM508" s="170"/>
      <c r="EN508" s="170"/>
      <c r="EO508" s="170"/>
      <c r="EP508" s="170"/>
      <c r="EQ508" s="170"/>
      <c r="ER508" s="185"/>
      <c r="ES508" s="185"/>
      <c r="ET508" s="171"/>
    </row>
    <row r="509" spans="1:150" s="173" customFormat="1" hidden="1" x14ac:dyDescent="0.25">
      <c r="A509" s="169"/>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c r="AL509" s="170"/>
      <c r="AM509" s="170"/>
      <c r="AN509" s="170"/>
      <c r="AO509" s="170"/>
      <c r="AP509" s="170"/>
      <c r="AQ509" s="170"/>
      <c r="AR509" s="170"/>
      <c r="AS509" s="170"/>
      <c r="AT509" s="170"/>
      <c r="AU509" s="170"/>
      <c r="AV509" s="170"/>
      <c r="AW509" s="170"/>
      <c r="AX509" s="170"/>
      <c r="AY509" s="170"/>
      <c r="AZ509" s="170"/>
      <c r="BA509" s="170"/>
      <c r="BB509" s="170"/>
      <c r="BC509" s="170"/>
      <c r="BD509" s="170"/>
      <c r="BE509" s="170"/>
      <c r="BF509" s="170"/>
      <c r="BG509" s="170"/>
      <c r="BH509" s="170"/>
      <c r="BI509" s="170"/>
      <c r="BJ509" s="170"/>
      <c r="BK509" s="170"/>
      <c r="BL509" s="170"/>
      <c r="BM509" s="170"/>
      <c r="BN509" s="170"/>
      <c r="BO509" s="170"/>
      <c r="BP509" s="170"/>
      <c r="BQ509" s="170"/>
      <c r="BR509" s="170"/>
      <c r="BS509" s="170"/>
      <c r="BT509" s="170"/>
      <c r="BU509" s="170"/>
      <c r="BV509" s="170"/>
      <c r="BW509" s="170"/>
      <c r="BX509" s="170"/>
      <c r="BY509" s="170"/>
      <c r="BZ509" s="170"/>
      <c r="CA509" s="170"/>
      <c r="CB509" s="170"/>
      <c r="CC509" s="170"/>
      <c r="CD509" s="170"/>
      <c r="CE509" s="170"/>
      <c r="CF509" s="170"/>
      <c r="CG509" s="170"/>
      <c r="CH509" s="170"/>
      <c r="CI509" s="170"/>
      <c r="CJ509" s="170"/>
      <c r="CK509" s="170"/>
      <c r="CL509" s="170"/>
      <c r="CM509" s="170"/>
      <c r="CN509" s="170"/>
      <c r="CO509" s="170"/>
      <c r="CP509" s="170"/>
      <c r="CQ509" s="170"/>
      <c r="CR509" s="170"/>
      <c r="CS509" s="170"/>
      <c r="CT509" s="170"/>
      <c r="CU509" s="170"/>
      <c r="CV509" s="170"/>
      <c r="CW509" s="170"/>
      <c r="CX509" s="170"/>
      <c r="CY509" s="170"/>
      <c r="CZ509" s="170"/>
      <c r="DA509" s="170"/>
      <c r="DB509" s="170"/>
      <c r="DC509" s="170"/>
      <c r="DD509" s="170"/>
      <c r="DE509" s="170"/>
      <c r="DF509" s="170"/>
      <c r="DG509" s="170"/>
      <c r="DH509" s="170"/>
      <c r="DI509" s="170"/>
      <c r="DJ509" s="170"/>
      <c r="DK509" s="170"/>
      <c r="DL509" s="170"/>
      <c r="DM509" s="170"/>
      <c r="DN509" s="170"/>
      <c r="DO509" s="170"/>
      <c r="DP509" s="170"/>
      <c r="DQ509" s="170"/>
      <c r="DR509" s="170"/>
      <c r="DS509" s="170"/>
      <c r="DT509" s="170"/>
      <c r="DU509" s="170"/>
      <c r="DV509" s="170"/>
      <c r="DW509" s="170"/>
      <c r="DX509" s="170"/>
      <c r="DY509" s="170"/>
      <c r="DZ509" s="170"/>
      <c r="EA509" s="170"/>
      <c r="EB509" s="170"/>
      <c r="EC509" s="170"/>
      <c r="ED509" s="170"/>
      <c r="EE509" s="170"/>
      <c r="EF509" s="170"/>
      <c r="EG509" s="170"/>
      <c r="EH509" s="170"/>
      <c r="EI509" s="170"/>
      <c r="EJ509" s="170"/>
      <c r="EK509" s="170"/>
      <c r="EL509" s="170"/>
      <c r="EM509" s="170"/>
      <c r="EN509" s="170"/>
      <c r="EO509" s="170"/>
      <c r="EP509" s="170"/>
      <c r="EQ509" s="170"/>
      <c r="ER509" s="185"/>
      <c r="ES509" s="185"/>
      <c r="ET509" s="171"/>
    </row>
    <row r="510" spans="1:150" s="173" customFormat="1" hidden="1" x14ac:dyDescent="0.25">
      <c r="A510" s="169"/>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c r="AL510" s="170"/>
      <c r="AM510" s="170"/>
      <c r="AN510" s="170"/>
      <c r="AO510" s="170"/>
      <c r="AP510" s="170"/>
      <c r="AQ510" s="170"/>
      <c r="AR510" s="170"/>
      <c r="AS510" s="170"/>
      <c r="AT510" s="170"/>
      <c r="AU510" s="170"/>
      <c r="AV510" s="170"/>
      <c r="AW510" s="170"/>
      <c r="AX510" s="170"/>
      <c r="AY510" s="170"/>
      <c r="AZ510" s="170"/>
      <c r="BA510" s="170"/>
      <c r="BB510" s="170"/>
      <c r="BC510" s="170"/>
      <c r="BD510" s="170"/>
      <c r="BE510" s="170"/>
      <c r="BF510" s="170"/>
      <c r="BG510" s="170"/>
      <c r="BH510" s="170"/>
      <c r="BI510" s="170"/>
      <c r="BJ510" s="170"/>
      <c r="BK510" s="170"/>
      <c r="BL510" s="170"/>
      <c r="BM510" s="170"/>
      <c r="BN510" s="170"/>
      <c r="BO510" s="170"/>
      <c r="BP510" s="170"/>
      <c r="BQ510" s="170"/>
      <c r="BR510" s="170"/>
      <c r="BS510" s="170"/>
      <c r="BT510" s="170"/>
      <c r="BU510" s="170"/>
      <c r="BV510" s="170"/>
      <c r="BW510" s="170"/>
      <c r="BX510" s="170"/>
      <c r="BY510" s="170"/>
      <c r="BZ510" s="170"/>
      <c r="CA510" s="170"/>
      <c r="CB510" s="170"/>
      <c r="CC510" s="170"/>
      <c r="CD510" s="170"/>
      <c r="CE510" s="170"/>
      <c r="CF510" s="170"/>
      <c r="CG510" s="170"/>
      <c r="CH510" s="170"/>
      <c r="CI510" s="170"/>
      <c r="CJ510" s="170"/>
      <c r="CK510" s="170"/>
      <c r="CL510" s="170"/>
      <c r="CM510" s="170"/>
      <c r="CN510" s="170"/>
      <c r="CO510" s="170"/>
      <c r="CP510" s="170"/>
      <c r="CQ510" s="170"/>
      <c r="CR510" s="170"/>
      <c r="CS510" s="170"/>
      <c r="CT510" s="170"/>
      <c r="CU510" s="170"/>
      <c r="CV510" s="170"/>
      <c r="CW510" s="170"/>
      <c r="CX510" s="170"/>
      <c r="CY510" s="170"/>
      <c r="CZ510" s="170"/>
      <c r="DA510" s="170"/>
      <c r="DB510" s="170"/>
      <c r="DC510" s="170"/>
      <c r="DD510" s="170"/>
      <c r="DE510" s="170"/>
      <c r="DF510" s="170"/>
      <c r="DG510" s="170"/>
      <c r="DH510" s="170"/>
      <c r="DI510" s="170"/>
      <c r="DJ510" s="170"/>
      <c r="DK510" s="170"/>
      <c r="DL510" s="170"/>
      <c r="DM510" s="170"/>
      <c r="DN510" s="170"/>
      <c r="DO510" s="170"/>
      <c r="DP510" s="170"/>
      <c r="DQ510" s="170"/>
      <c r="DR510" s="170"/>
      <c r="DS510" s="170"/>
      <c r="DT510" s="170"/>
      <c r="DU510" s="170"/>
      <c r="DV510" s="170"/>
      <c r="DW510" s="170"/>
      <c r="DX510" s="170"/>
      <c r="DY510" s="170"/>
      <c r="DZ510" s="170"/>
      <c r="EA510" s="170"/>
      <c r="EB510" s="170"/>
      <c r="EC510" s="170"/>
      <c r="ED510" s="170"/>
      <c r="EE510" s="170"/>
      <c r="EF510" s="170"/>
      <c r="EG510" s="170"/>
      <c r="EH510" s="170"/>
      <c r="EI510" s="170"/>
      <c r="EJ510" s="170"/>
      <c r="EK510" s="170"/>
      <c r="EL510" s="170"/>
      <c r="EM510" s="170"/>
      <c r="EN510" s="170"/>
      <c r="EO510" s="170"/>
      <c r="EP510" s="170"/>
      <c r="EQ510" s="170"/>
      <c r="ER510" s="185"/>
      <c r="ES510" s="185"/>
      <c r="ET510" s="171"/>
    </row>
    <row r="511" spans="1:150" s="173" customFormat="1" hidden="1" x14ac:dyDescent="0.25">
      <c r="A511" s="169"/>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c r="AL511" s="170"/>
      <c r="AM511" s="170"/>
      <c r="AN511" s="170"/>
      <c r="AO511" s="170"/>
      <c r="AP511" s="170"/>
      <c r="AQ511" s="170"/>
      <c r="AR511" s="170"/>
      <c r="AS511" s="170"/>
      <c r="AT511" s="170"/>
      <c r="AU511" s="170"/>
      <c r="AV511" s="170"/>
      <c r="AW511" s="170"/>
      <c r="AX511" s="170"/>
      <c r="AY511" s="170"/>
      <c r="AZ511" s="170"/>
      <c r="BA511" s="170"/>
      <c r="BB511" s="170"/>
      <c r="BC511" s="170"/>
      <c r="BD511" s="170"/>
      <c r="BE511" s="170"/>
      <c r="BF511" s="170"/>
      <c r="BG511" s="170"/>
      <c r="BH511" s="170"/>
      <c r="BI511" s="170"/>
      <c r="BJ511" s="170"/>
      <c r="BK511" s="170"/>
      <c r="BL511" s="170"/>
      <c r="BM511" s="170"/>
      <c r="BN511" s="170"/>
      <c r="BO511" s="170"/>
      <c r="BP511" s="170"/>
      <c r="BQ511" s="170"/>
      <c r="BR511" s="170"/>
      <c r="BS511" s="170"/>
      <c r="BT511" s="170"/>
      <c r="BU511" s="170"/>
      <c r="BV511" s="170"/>
      <c r="BW511" s="170"/>
      <c r="BX511" s="170"/>
      <c r="BY511" s="170"/>
      <c r="BZ511" s="170"/>
      <c r="CA511" s="170"/>
      <c r="CB511" s="170"/>
      <c r="CC511" s="170"/>
      <c r="CD511" s="170"/>
      <c r="CE511" s="170"/>
      <c r="CF511" s="170"/>
      <c r="CG511" s="170"/>
      <c r="CH511" s="170"/>
      <c r="CI511" s="170"/>
      <c r="CJ511" s="170"/>
      <c r="CK511" s="170"/>
      <c r="CL511" s="170"/>
      <c r="CM511" s="170"/>
      <c r="CN511" s="170"/>
      <c r="CO511" s="170"/>
      <c r="CP511" s="170"/>
      <c r="CQ511" s="170"/>
      <c r="CR511" s="170"/>
      <c r="CS511" s="170"/>
      <c r="CT511" s="170"/>
      <c r="CU511" s="170"/>
      <c r="CV511" s="170"/>
      <c r="CW511" s="170"/>
      <c r="CX511" s="170"/>
      <c r="CY511" s="170"/>
      <c r="CZ511" s="170"/>
      <c r="DA511" s="170"/>
      <c r="DB511" s="170"/>
      <c r="DC511" s="170"/>
      <c r="DD511" s="170"/>
      <c r="DE511" s="170"/>
      <c r="DF511" s="170"/>
      <c r="DG511" s="170"/>
      <c r="DH511" s="170"/>
      <c r="DI511" s="170"/>
      <c r="DJ511" s="170"/>
      <c r="DK511" s="170"/>
      <c r="DL511" s="170"/>
      <c r="DM511" s="170"/>
      <c r="DN511" s="170"/>
      <c r="DO511" s="170"/>
      <c r="DP511" s="170"/>
      <c r="DQ511" s="170"/>
      <c r="DR511" s="170"/>
      <c r="DS511" s="170"/>
      <c r="DT511" s="170"/>
      <c r="DU511" s="170"/>
      <c r="DV511" s="170"/>
      <c r="DW511" s="170"/>
      <c r="DX511" s="170"/>
      <c r="DY511" s="170"/>
      <c r="DZ511" s="170"/>
      <c r="EA511" s="170"/>
      <c r="EB511" s="170"/>
      <c r="EC511" s="170"/>
      <c r="ED511" s="170"/>
      <c r="EE511" s="170"/>
      <c r="EF511" s="170"/>
      <c r="EG511" s="170"/>
      <c r="EH511" s="170"/>
      <c r="EI511" s="170"/>
      <c r="EJ511" s="170"/>
      <c r="EK511" s="170"/>
      <c r="EL511" s="170"/>
      <c r="EM511" s="170"/>
      <c r="EN511" s="170"/>
      <c r="EO511" s="170"/>
      <c r="EP511" s="170"/>
      <c r="EQ511" s="170"/>
      <c r="ER511" s="185"/>
      <c r="ES511" s="185"/>
      <c r="ET511" s="171"/>
    </row>
    <row r="512" spans="1:150" s="173" customFormat="1" hidden="1" x14ac:dyDescent="0.25">
      <c r="A512" s="169"/>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c r="AL512" s="170"/>
      <c r="AM512" s="170"/>
      <c r="AN512" s="170"/>
      <c r="AO512" s="170"/>
      <c r="AP512" s="170"/>
      <c r="AQ512" s="170"/>
      <c r="AR512" s="170"/>
      <c r="AS512" s="170"/>
      <c r="AT512" s="170"/>
      <c r="AU512" s="170"/>
      <c r="AV512" s="170"/>
      <c r="AW512" s="170"/>
      <c r="AX512" s="170"/>
      <c r="AY512" s="170"/>
      <c r="AZ512" s="170"/>
      <c r="BA512" s="170"/>
      <c r="BB512" s="170"/>
      <c r="BC512" s="170"/>
      <c r="BD512" s="170"/>
      <c r="BE512" s="170"/>
      <c r="BF512" s="170"/>
      <c r="BG512" s="170"/>
      <c r="BH512" s="170"/>
      <c r="BI512" s="170"/>
      <c r="BJ512" s="170"/>
      <c r="BK512" s="170"/>
      <c r="BL512" s="170"/>
      <c r="BM512" s="170"/>
      <c r="BN512" s="170"/>
      <c r="BO512" s="170"/>
      <c r="BP512" s="170"/>
      <c r="BQ512" s="170"/>
      <c r="BR512" s="170"/>
      <c r="BS512" s="170"/>
      <c r="BT512" s="170"/>
      <c r="BU512" s="170"/>
      <c r="BV512" s="170"/>
      <c r="BW512" s="170"/>
      <c r="BX512" s="170"/>
      <c r="BY512" s="170"/>
      <c r="BZ512" s="170"/>
      <c r="CA512" s="170"/>
      <c r="CB512" s="170"/>
      <c r="CC512" s="170"/>
      <c r="CD512" s="170"/>
      <c r="CE512" s="170"/>
      <c r="CF512" s="170"/>
      <c r="CG512" s="170"/>
      <c r="CH512" s="170"/>
      <c r="CI512" s="170"/>
      <c r="CJ512" s="170"/>
      <c r="CK512" s="170"/>
      <c r="CL512" s="170"/>
      <c r="CM512" s="170"/>
      <c r="CN512" s="170"/>
      <c r="CO512" s="170"/>
      <c r="CP512" s="170"/>
      <c r="CQ512" s="170"/>
      <c r="CR512" s="170"/>
      <c r="CS512" s="170"/>
      <c r="CT512" s="170"/>
      <c r="CU512" s="170"/>
      <c r="CV512" s="170"/>
      <c r="CW512" s="170"/>
      <c r="CX512" s="170"/>
      <c r="CY512" s="170"/>
      <c r="CZ512" s="170"/>
      <c r="DA512" s="170"/>
      <c r="DB512" s="170"/>
      <c r="DC512" s="170"/>
      <c r="DD512" s="170"/>
      <c r="DE512" s="170"/>
      <c r="DF512" s="170"/>
      <c r="DG512" s="170"/>
      <c r="DH512" s="170"/>
      <c r="DI512" s="170"/>
      <c r="DJ512" s="170"/>
      <c r="DK512" s="170"/>
      <c r="DL512" s="170"/>
      <c r="DM512" s="170"/>
      <c r="DN512" s="170"/>
      <c r="DO512" s="170"/>
      <c r="DP512" s="170"/>
      <c r="DQ512" s="170"/>
      <c r="DR512" s="170"/>
      <c r="DS512" s="170"/>
      <c r="DT512" s="170"/>
      <c r="DU512" s="170"/>
      <c r="DV512" s="170"/>
      <c r="DW512" s="170"/>
      <c r="DX512" s="170"/>
      <c r="DY512" s="170"/>
      <c r="DZ512" s="170"/>
      <c r="EA512" s="170"/>
      <c r="EB512" s="170"/>
      <c r="EC512" s="170"/>
      <c r="ED512" s="170"/>
      <c r="EE512" s="170"/>
      <c r="EF512" s="170"/>
      <c r="EG512" s="170"/>
      <c r="EH512" s="170"/>
      <c r="EI512" s="170"/>
      <c r="EJ512" s="170"/>
      <c r="EK512" s="170"/>
      <c r="EL512" s="170"/>
      <c r="EM512" s="170"/>
      <c r="EN512" s="170"/>
      <c r="EO512" s="170"/>
      <c r="EP512" s="170"/>
      <c r="EQ512" s="170"/>
      <c r="ER512" s="185"/>
      <c r="ES512" s="185"/>
      <c r="ET512" s="171"/>
    </row>
    <row r="513" spans="1:150" s="173" customFormat="1" hidden="1" x14ac:dyDescent="0.25">
      <c r="A513" s="169"/>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c r="AL513" s="170"/>
      <c r="AM513" s="170"/>
      <c r="AN513" s="170"/>
      <c r="AO513" s="170"/>
      <c r="AP513" s="170"/>
      <c r="AQ513" s="170"/>
      <c r="AR513" s="170"/>
      <c r="AS513" s="170"/>
      <c r="AT513" s="170"/>
      <c r="AU513" s="170"/>
      <c r="AV513" s="170"/>
      <c r="AW513" s="170"/>
      <c r="AX513" s="170"/>
      <c r="AY513" s="170"/>
      <c r="AZ513" s="170"/>
      <c r="BA513" s="170"/>
      <c r="BB513" s="170"/>
      <c r="BC513" s="170"/>
      <c r="BD513" s="170"/>
      <c r="BE513" s="170"/>
      <c r="BF513" s="170"/>
      <c r="BG513" s="170"/>
      <c r="BH513" s="170"/>
      <c r="BI513" s="170"/>
      <c r="BJ513" s="170"/>
      <c r="BK513" s="170"/>
      <c r="BL513" s="170"/>
      <c r="BM513" s="170"/>
      <c r="BN513" s="170"/>
      <c r="BO513" s="170"/>
      <c r="BP513" s="170"/>
      <c r="BQ513" s="170"/>
      <c r="BR513" s="170"/>
      <c r="BS513" s="170"/>
      <c r="BT513" s="170"/>
      <c r="BU513" s="170"/>
      <c r="BV513" s="170"/>
      <c r="BW513" s="170"/>
      <c r="BX513" s="170"/>
      <c r="BY513" s="170"/>
      <c r="BZ513" s="170"/>
      <c r="CA513" s="170"/>
      <c r="CB513" s="170"/>
      <c r="CC513" s="170"/>
      <c r="CD513" s="170"/>
      <c r="CE513" s="170"/>
      <c r="CF513" s="170"/>
      <c r="CG513" s="170"/>
      <c r="CH513" s="170"/>
      <c r="CI513" s="170"/>
      <c r="CJ513" s="170"/>
      <c r="CK513" s="170"/>
      <c r="CL513" s="170"/>
      <c r="CM513" s="170"/>
      <c r="CN513" s="170"/>
      <c r="CO513" s="170"/>
      <c r="CP513" s="170"/>
      <c r="CQ513" s="170"/>
      <c r="CR513" s="170"/>
      <c r="CS513" s="170"/>
      <c r="CT513" s="170"/>
      <c r="CU513" s="170"/>
      <c r="CV513" s="170"/>
      <c r="CW513" s="170"/>
      <c r="CX513" s="170"/>
      <c r="CY513" s="170"/>
      <c r="CZ513" s="170"/>
      <c r="DA513" s="170"/>
      <c r="DB513" s="170"/>
      <c r="DC513" s="170"/>
      <c r="DD513" s="170"/>
      <c r="DE513" s="170"/>
      <c r="DF513" s="170"/>
      <c r="DG513" s="170"/>
      <c r="DH513" s="170"/>
      <c r="DI513" s="170"/>
      <c r="DJ513" s="170"/>
      <c r="DK513" s="170"/>
      <c r="DL513" s="170"/>
      <c r="DM513" s="170"/>
      <c r="DN513" s="170"/>
      <c r="DO513" s="170"/>
      <c r="DP513" s="170"/>
      <c r="DQ513" s="170"/>
      <c r="DR513" s="170"/>
      <c r="DS513" s="170"/>
      <c r="DT513" s="170"/>
      <c r="DU513" s="170"/>
      <c r="DV513" s="170"/>
      <c r="DW513" s="170"/>
      <c r="DX513" s="170"/>
      <c r="DY513" s="170"/>
      <c r="DZ513" s="170"/>
      <c r="EA513" s="170"/>
      <c r="EB513" s="170"/>
      <c r="EC513" s="170"/>
      <c r="ED513" s="170"/>
      <c r="EE513" s="170"/>
      <c r="EF513" s="170"/>
      <c r="EG513" s="170"/>
      <c r="EH513" s="170"/>
      <c r="EI513" s="170"/>
      <c r="EJ513" s="170"/>
      <c r="EK513" s="170"/>
      <c r="EL513" s="170"/>
      <c r="EM513" s="170"/>
      <c r="EN513" s="170"/>
      <c r="EO513" s="170"/>
      <c r="EP513" s="170"/>
      <c r="EQ513" s="170"/>
      <c r="ER513" s="185"/>
      <c r="ES513" s="185"/>
      <c r="ET513" s="171"/>
    </row>
    <row r="514" spans="1:150" s="173" customFormat="1" hidden="1" x14ac:dyDescent="0.25">
      <c r="A514" s="169"/>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c r="AL514" s="170"/>
      <c r="AM514" s="170"/>
      <c r="AN514" s="170"/>
      <c r="AO514" s="170"/>
      <c r="AP514" s="170"/>
      <c r="AQ514" s="170"/>
      <c r="AR514" s="170"/>
      <c r="AS514" s="170"/>
      <c r="AT514" s="170"/>
      <c r="AU514" s="170"/>
      <c r="AV514" s="170"/>
      <c r="AW514" s="170"/>
      <c r="AX514" s="170"/>
      <c r="AY514" s="170"/>
      <c r="AZ514" s="170"/>
      <c r="BA514" s="170"/>
      <c r="BB514" s="170"/>
      <c r="BC514" s="170"/>
      <c r="BD514" s="170"/>
      <c r="BE514" s="170"/>
      <c r="BF514" s="170"/>
      <c r="BG514" s="170"/>
      <c r="BH514" s="170"/>
      <c r="BI514" s="170"/>
      <c r="BJ514" s="170"/>
      <c r="BK514" s="170"/>
      <c r="BL514" s="170"/>
      <c r="BM514" s="170"/>
      <c r="BN514" s="170"/>
      <c r="BO514" s="170"/>
      <c r="BP514" s="170"/>
      <c r="BQ514" s="170"/>
      <c r="BR514" s="170"/>
      <c r="BS514" s="170"/>
      <c r="BT514" s="170"/>
      <c r="BU514" s="170"/>
      <c r="BV514" s="170"/>
      <c r="BW514" s="170"/>
      <c r="BX514" s="170"/>
      <c r="BY514" s="170"/>
      <c r="BZ514" s="170"/>
      <c r="CA514" s="170"/>
      <c r="CB514" s="170"/>
      <c r="CC514" s="170"/>
      <c r="CD514" s="170"/>
      <c r="CE514" s="170"/>
      <c r="CF514" s="170"/>
      <c r="CG514" s="170"/>
      <c r="CH514" s="170"/>
      <c r="CI514" s="170"/>
      <c r="CJ514" s="170"/>
      <c r="CK514" s="170"/>
      <c r="CL514" s="170"/>
      <c r="CM514" s="170"/>
      <c r="CN514" s="170"/>
      <c r="CO514" s="170"/>
      <c r="CP514" s="170"/>
      <c r="CQ514" s="170"/>
      <c r="CR514" s="170"/>
      <c r="CS514" s="170"/>
      <c r="CT514" s="170"/>
      <c r="CU514" s="170"/>
      <c r="CV514" s="170"/>
      <c r="CW514" s="170"/>
      <c r="CX514" s="170"/>
      <c r="CY514" s="170"/>
      <c r="CZ514" s="170"/>
      <c r="DA514" s="170"/>
      <c r="DB514" s="170"/>
      <c r="DC514" s="170"/>
      <c r="DD514" s="170"/>
      <c r="DE514" s="170"/>
      <c r="DF514" s="170"/>
      <c r="DG514" s="170"/>
      <c r="DH514" s="170"/>
      <c r="DI514" s="170"/>
      <c r="DJ514" s="170"/>
      <c r="DK514" s="170"/>
      <c r="DL514" s="170"/>
      <c r="DM514" s="170"/>
      <c r="DN514" s="170"/>
      <c r="DO514" s="170"/>
      <c r="DP514" s="170"/>
      <c r="DQ514" s="170"/>
      <c r="DR514" s="170"/>
      <c r="DS514" s="170"/>
      <c r="DT514" s="170"/>
      <c r="DU514" s="170"/>
      <c r="DV514" s="170"/>
      <c r="DW514" s="170"/>
      <c r="DX514" s="170"/>
      <c r="DY514" s="170"/>
      <c r="DZ514" s="170"/>
      <c r="EA514" s="170"/>
      <c r="EB514" s="170"/>
      <c r="EC514" s="170"/>
      <c r="ED514" s="170"/>
      <c r="EE514" s="170"/>
      <c r="EF514" s="170"/>
      <c r="EG514" s="170"/>
      <c r="EH514" s="170"/>
      <c r="EI514" s="170"/>
      <c r="EJ514" s="170"/>
      <c r="EK514" s="170"/>
      <c r="EL514" s="170"/>
      <c r="EM514" s="170"/>
      <c r="EN514" s="170"/>
      <c r="EO514" s="170"/>
      <c r="EP514" s="170"/>
      <c r="EQ514" s="170"/>
      <c r="ER514" s="185"/>
      <c r="ES514" s="185"/>
      <c r="ET514" s="171"/>
    </row>
    <row r="515" spans="1:150" s="173" customFormat="1" hidden="1" x14ac:dyDescent="0.25">
      <c r="A515" s="169"/>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c r="AL515" s="170"/>
      <c r="AM515" s="170"/>
      <c r="AN515" s="170"/>
      <c r="AO515" s="170"/>
      <c r="AP515" s="170"/>
      <c r="AQ515" s="170"/>
      <c r="AR515" s="170"/>
      <c r="AS515" s="170"/>
      <c r="AT515" s="170"/>
      <c r="AU515" s="170"/>
      <c r="AV515" s="170"/>
      <c r="AW515" s="170"/>
      <c r="AX515" s="170"/>
      <c r="AY515" s="170"/>
      <c r="AZ515" s="170"/>
      <c r="BA515" s="170"/>
      <c r="BB515" s="170"/>
      <c r="BC515" s="170"/>
      <c r="BD515" s="170"/>
      <c r="BE515" s="170"/>
      <c r="BF515" s="170"/>
      <c r="BG515" s="170"/>
      <c r="BH515" s="170"/>
      <c r="BI515" s="170"/>
      <c r="BJ515" s="170"/>
      <c r="BK515" s="170"/>
      <c r="BL515" s="170"/>
      <c r="BM515" s="170"/>
      <c r="BN515" s="170"/>
      <c r="BO515" s="170"/>
      <c r="BP515" s="170"/>
      <c r="BQ515" s="170"/>
      <c r="BR515" s="170"/>
      <c r="BS515" s="170"/>
      <c r="BT515" s="170"/>
      <c r="BU515" s="170"/>
      <c r="BV515" s="170"/>
      <c r="BW515" s="170"/>
      <c r="BX515" s="170"/>
      <c r="BY515" s="170"/>
      <c r="BZ515" s="170"/>
      <c r="CA515" s="170"/>
      <c r="CB515" s="170"/>
      <c r="CC515" s="170"/>
      <c r="CD515" s="170"/>
      <c r="CE515" s="170"/>
      <c r="CF515" s="170"/>
      <c r="CG515" s="170"/>
      <c r="CH515" s="170"/>
      <c r="CI515" s="170"/>
      <c r="CJ515" s="170"/>
      <c r="CK515" s="170"/>
      <c r="CL515" s="170"/>
      <c r="CM515" s="170"/>
      <c r="CN515" s="170"/>
      <c r="CO515" s="170"/>
      <c r="CP515" s="170"/>
      <c r="CQ515" s="170"/>
      <c r="CR515" s="170"/>
      <c r="CS515" s="170"/>
      <c r="CT515" s="170"/>
      <c r="CU515" s="170"/>
      <c r="CV515" s="170"/>
      <c r="CW515" s="170"/>
      <c r="CX515" s="170"/>
      <c r="CY515" s="170"/>
      <c r="CZ515" s="170"/>
      <c r="DA515" s="170"/>
      <c r="DB515" s="170"/>
      <c r="DC515" s="170"/>
      <c r="DD515" s="170"/>
      <c r="DE515" s="170"/>
      <c r="DF515" s="170"/>
      <c r="DG515" s="170"/>
      <c r="DH515" s="170"/>
      <c r="DI515" s="170"/>
      <c r="DJ515" s="170"/>
      <c r="DK515" s="170"/>
      <c r="DL515" s="170"/>
      <c r="DM515" s="170"/>
      <c r="DN515" s="170"/>
      <c r="DO515" s="170"/>
      <c r="DP515" s="170"/>
      <c r="DQ515" s="170"/>
      <c r="DR515" s="170"/>
      <c r="DS515" s="170"/>
      <c r="DT515" s="170"/>
      <c r="DU515" s="170"/>
      <c r="DV515" s="170"/>
      <c r="DW515" s="170"/>
      <c r="DX515" s="170"/>
      <c r="DY515" s="170"/>
      <c r="DZ515" s="170"/>
      <c r="EA515" s="170"/>
      <c r="EB515" s="170"/>
      <c r="EC515" s="170"/>
      <c r="ED515" s="170"/>
      <c r="EE515" s="170"/>
      <c r="EF515" s="170"/>
      <c r="EG515" s="170"/>
      <c r="EH515" s="170"/>
      <c r="EI515" s="170"/>
      <c r="EJ515" s="170"/>
      <c r="EK515" s="170"/>
      <c r="EL515" s="170"/>
      <c r="EM515" s="170"/>
      <c r="EN515" s="170"/>
      <c r="EO515" s="170"/>
      <c r="EP515" s="170"/>
      <c r="EQ515" s="170"/>
      <c r="ER515" s="185"/>
      <c r="ES515" s="185"/>
      <c r="ET515" s="171"/>
    </row>
    <row r="516" spans="1:150" s="173" customFormat="1" hidden="1" x14ac:dyDescent="0.25">
      <c r="A516" s="169"/>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c r="AL516" s="170"/>
      <c r="AM516" s="170"/>
      <c r="AN516" s="170"/>
      <c r="AO516" s="170"/>
      <c r="AP516" s="170"/>
      <c r="AQ516" s="170"/>
      <c r="AR516" s="170"/>
      <c r="AS516" s="170"/>
      <c r="AT516" s="170"/>
      <c r="AU516" s="170"/>
      <c r="AV516" s="170"/>
      <c r="AW516" s="170"/>
      <c r="AX516" s="170"/>
      <c r="AY516" s="170"/>
      <c r="AZ516" s="170"/>
      <c r="BA516" s="170"/>
      <c r="BB516" s="170"/>
      <c r="BC516" s="170"/>
      <c r="BD516" s="170"/>
      <c r="BE516" s="170"/>
      <c r="BF516" s="170"/>
      <c r="BG516" s="170"/>
      <c r="BH516" s="170"/>
      <c r="BI516" s="170"/>
      <c r="BJ516" s="170"/>
      <c r="BK516" s="170"/>
      <c r="BL516" s="170"/>
      <c r="BM516" s="170"/>
      <c r="BN516" s="170"/>
      <c r="BO516" s="170"/>
      <c r="BP516" s="170"/>
      <c r="BQ516" s="170"/>
      <c r="BR516" s="170"/>
      <c r="BS516" s="170"/>
      <c r="BT516" s="170"/>
      <c r="BU516" s="170"/>
      <c r="BV516" s="170"/>
      <c r="BW516" s="170"/>
      <c r="BX516" s="170"/>
      <c r="BY516" s="170"/>
      <c r="BZ516" s="170"/>
      <c r="CA516" s="170"/>
      <c r="CB516" s="170"/>
      <c r="CC516" s="170"/>
      <c r="CD516" s="170"/>
      <c r="CE516" s="170"/>
      <c r="CF516" s="170"/>
      <c r="CG516" s="170"/>
      <c r="CH516" s="170"/>
      <c r="CI516" s="170"/>
      <c r="CJ516" s="170"/>
      <c r="CK516" s="170"/>
      <c r="CL516" s="170"/>
      <c r="CM516" s="170"/>
      <c r="CN516" s="170"/>
      <c r="CO516" s="170"/>
      <c r="CP516" s="170"/>
      <c r="CQ516" s="170"/>
      <c r="CR516" s="170"/>
      <c r="CS516" s="170"/>
      <c r="CT516" s="170"/>
      <c r="CU516" s="170"/>
      <c r="CV516" s="170"/>
      <c r="CW516" s="170"/>
      <c r="CX516" s="170"/>
      <c r="CY516" s="170"/>
      <c r="CZ516" s="170"/>
      <c r="DA516" s="170"/>
      <c r="DB516" s="170"/>
      <c r="DC516" s="170"/>
      <c r="DD516" s="170"/>
      <c r="DE516" s="170"/>
      <c r="DF516" s="170"/>
      <c r="DG516" s="170"/>
      <c r="DH516" s="170"/>
      <c r="DI516" s="170"/>
      <c r="DJ516" s="170"/>
      <c r="DK516" s="170"/>
      <c r="DL516" s="170"/>
      <c r="DM516" s="170"/>
      <c r="DN516" s="170"/>
      <c r="DO516" s="170"/>
      <c r="DP516" s="170"/>
      <c r="DQ516" s="170"/>
      <c r="DR516" s="170"/>
      <c r="DS516" s="170"/>
      <c r="DT516" s="170"/>
      <c r="DU516" s="170"/>
      <c r="DV516" s="170"/>
      <c r="DW516" s="170"/>
      <c r="DX516" s="170"/>
      <c r="DY516" s="170"/>
      <c r="DZ516" s="170"/>
      <c r="EA516" s="170"/>
      <c r="EB516" s="170"/>
      <c r="EC516" s="170"/>
      <c r="ED516" s="170"/>
      <c r="EE516" s="170"/>
      <c r="EF516" s="170"/>
      <c r="EG516" s="170"/>
      <c r="EH516" s="170"/>
      <c r="EI516" s="170"/>
      <c r="EJ516" s="170"/>
      <c r="EK516" s="170"/>
      <c r="EL516" s="170"/>
      <c r="EM516" s="170"/>
      <c r="EN516" s="170"/>
      <c r="EO516" s="170"/>
      <c r="EP516" s="170"/>
      <c r="EQ516" s="170"/>
      <c r="ER516" s="185"/>
      <c r="ES516" s="185"/>
      <c r="ET516" s="171"/>
    </row>
    <row r="517" spans="1:150" s="173" customFormat="1" hidden="1" x14ac:dyDescent="0.25">
      <c r="A517" s="169"/>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c r="AL517" s="170"/>
      <c r="AM517" s="170"/>
      <c r="AN517" s="170"/>
      <c r="AO517" s="170"/>
      <c r="AP517" s="170"/>
      <c r="AQ517" s="170"/>
      <c r="AR517" s="170"/>
      <c r="AS517" s="170"/>
      <c r="AT517" s="170"/>
      <c r="AU517" s="170"/>
      <c r="AV517" s="170"/>
      <c r="AW517" s="170"/>
      <c r="AX517" s="170"/>
      <c r="AY517" s="170"/>
      <c r="AZ517" s="170"/>
      <c r="BA517" s="170"/>
      <c r="BB517" s="170"/>
      <c r="BC517" s="170"/>
      <c r="BD517" s="170"/>
      <c r="BE517" s="170"/>
      <c r="BF517" s="170"/>
      <c r="BG517" s="170"/>
      <c r="BH517" s="170"/>
      <c r="BI517" s="170"/>
      <c r="BJ517" s="170"/>
      <c r="BK517" s="170"/>
      <c r="BL517" s="170"/>
      <c r="BM517" s="170"/>
      <c r="BN517" s="170"/>
      <c r="BO517" s="170"/>
      <c r="BP517" s="170"/>
      <c r="BQ517" s="170"/>
      <c r="BR517" s="170"/>
      <c r="BS517" s="170"/>
      <c r="BT517" s="170"/>
      <c r="BU517" s="170"/>
      <c r="BV517" s="170"/>
      <c r="BW517" s="170"/>
      <c r="BX517" s="170"/>
      <c r="BY517" s="170"/>
      <c r="BZ517" s="170"/>
      <c r="CA517" s="170"/>
      <c r="CB517" s="170"/>
      <c r="CC517" s="170"/>
      <c r="CD517" s="170"/>
      <c r="CE517" s="170"/>
      <c r="CF517" s="170"/>
      <c r="CG517" s="170"/>
      <c r="CH517" s="170"/>
      <c r="CI517" s="170"/>
      <c r="CJ517" s="170"/>
      <c r="CK517" s="170"/>
      <c r="CL517" s="170"/>
      <c r="CM517" s="170"/>
      <c r="CN517" s="170"/>
      <c r="CO517" s="170"/>
      <c r="CP517" s="170"/>
      <c r="CQ517" s="170"/>
      <c r="CR517" s="170"/>
      <c r="CS517" s="170"/>
      <c r="CT517" s="170"/>
      <c r="CU517" s="170"/>
      <c r="CV517" s="170"/>
      <c r="CW517" s="170"/>
      <c r="CX517" s="170"/>
      <c r="CY517" s="170"/>
      <c r="CZ517" s="170"/>
      <c r="DA517" s="170"/>
      <c r="DB517" s="170"/>
      <c r="DC517" s="170"/>
      <c r="DD517" s="170"/>
      <c r="DE517" s="170"/>
      <c r="DF517" s="170"/>
      <c r="DG517" s="170"/>
      <c r="DH517" s="170"/>
      <c r="DI517" s="170"/>
      <c r="DJ517" s="170"/>
      <c r="DK517" s="170"/>
      <c r="DL517" s="170"/>
      <c r="DM517" s="170"/>
      <c r="DN517" s="170"/>
      <c r="DO517" s="170"/>
      <c r="DP517" s="170"/>
      <c r="DQ517" s="170"/>
      <c r="DR517" s="170"/>
      <c r="DS517" s="170"/>
      <c r="DT517" s="170"/>
      <c r="DU517" s="170"/>
      <c r="DV517" s="170"/>
      <c r="DW517" s="170"/>
      <c r="DX517" s="170"/>
      <c r="DY517" s="170"/>
      <c r="DZ517" s="170"/>
      <c r="EA517" s="170"/>
      <c r="EB517" s="170"/>
      <c r="EC517" s="170"/>
      <c r="ED517" s="170"/>
      <c r="EE517" s="170"/>
      <c r="EF517" s="170"/>
      <c r="EG517" s="170"/>
      <c r="EH517" s="170"/>
      <c r="EI517" s="170"/>
      <c r="EJ517" s="170"/>
      <c r="EK517" s="170"/>
      <c r="EL517" s="170"/>
      <c r="EM517" s="170"/>
      <c r="EN517" s="170"/>
      <c r="EO517" s="170"/>
      <c r="EP517" s="170"/>
      <c r="EQ517" s="170"/>
      <c r="ER517" s="185"/>
      <c r="ES517" s="185"/>
      <c r="ET517" s="171"/>
    </row>
    <row r="518" spans="1:150" s="173" customFormat="1" hidden="1" x14ac:dyDescent="0.25">
      <c r="A518" s="169"/>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c r="AL518" s="170"/>
      <c r="AM518" s="170"/>
      <c r="AN518" s="170"/>
      <c r="AO518" s="170"/>
      <c r="AP518" s="170"/>
      <c r="AQ518" s="170"/>
      <c r="AR518" s="170"/>
      <c r="AS518" s="170"/>
      <c r="AT518" s="170"/>
      <c r="AU518" s="170"/>
      <c r="AV518" s="170"/>
      <c r="AW518" s="170"/>
      <c r="AX518" s="170"/>
      <c r="AY518" s="170"/>
      <c r="AZ518" s="170"/>
      <c r="BA518" s="170"/>
      <c r="BB518" s="170"/>
      <c r="BC518" s="170"/>
      <c r="BD518" s="170"/>
      <c r="BE518" s="170"/>
      <c r="BF518" s="170"/>
      <c r="BG518" s="170"/>
      <c r="BH518" s="170"/>
      <c r="BI518" s="170"/>
      <c r="BJ518" s="170"/>
      <c r="BK518" s="170"/>
      <c r="BL518" s="170"/>
      <c r="BM518" s="170"/>
      <c r="BN518" s="170"/>
      <c r="BO518" s="170"/>
      <c r="BP518" s="170"/>
      <c r="BQ518" s="170"/>
      <c r="BR518" s="170"/>
      <c r="BS518" s="170"/>
      <c r="BT518" s="170"/>
      <c r="BU518" s="170"/>
      <c r="BV518" s="170"/>
      <c r="BW518" s="170"/>
      <c r="BX518" s="170"/>
      <c r="BY518" s="170"/>
      <c r="BZ518" s="170"/>
      <c r="CA518" s="170"/>
      <c r="CB518" s="170"/>
      <c r="CC518" s="170"/>
      <c r="CD518" s="170"/>
      <c r="CE518" s="170"/>
      <c r="CF518" s="170"/>
      <c r="CG518" s="170"/>
      <c r="CH518" s="170"/>
      <c r="CI518" s="170"/>
      <c r="CJ518" s="170"/>
      <c r="CK518" s="170"/>
      <c r="CL518" s="170"/>
      <c r="CM518" s="170"/>
      <c r="CN518" s="170"/>
      <c r="CO518" s="170"/>
      <c r="CP518" s="170"/>
      <c r="CQ518" s="170"/>
      <c r="CR518" s="170"/>
      <c r="CS518" s="170"/>
      <c r="CT518" s="170"/>
      <c r="CU518" s="170"/>
      <c r="CV518" s="170"/>
      <c r="CW518" s="170"/>
      <c r="CX518" s="170"/>
      <c r="CY518" s="170"/>
      <c r="CZ518" s="170"/>
      <c r="DA518" s="170"/>
      <c r="DB518" s="170"/>
      <c r="DC518" s="170"/>
      <c r="DD518" s="170"/>
      <c r="DE518" s="170"/>
      <c r="DF518" s="170"/>
      <c r="DG518" s="170"/>
      <c r="DH518" s="170"/>
      <c r="DI518" s="170"/>
      <c r="DJ518" s="170"/>
      <c r="DK518" s="170"/>
      <c r="DL518" s="170"/>
      <c r="DM518" s="170"/>
      <c r="DN518" s="170"/>
      <c r="DO518" s="170"/>
      <c r="DP518" s="170"/>
      <c r="DQ518" s="170"/>
      <c r="DR518" s="170"/>
      <c r="DS518" s="170"/>
      <c r="DT518" s="170"/>
      <c r="DU518" s="170"/>
      <c r="DV518" s="170"/>
      <c r="DW518" s="170"/>
      <c r="DX518" s="170"/>
      <c r="DY518" s="170"/>
      <c r="DZ518" s="170"/>
      <c r="EA518" s="170"/>
      <c r="EB518" s="170"/>
      <c r="EC518" s="170"/>
      <c r="ED518" s="170"/>
      <c r="EE518" s="170"/>
      <c r="EF518" s="170"/>
      <c r="EG518" s="170"/>
      <c r="EH518" s="170"/>
      <c r="EI518" s="170"/>
      <c r="EJ518" s="170"/>
      <c r="EK518" s="170"/>
      <c r="EL518" s="170"/>
      <c r="EM518" s="170"/>
      <c r="EN518" s="170"/>
      <c r="EO518" s="170"/>
      <c r="EP518" s="170"/>
      <c r="EQ518" s="170"/>
      <c r="ER518" s="185"/>
      <c r="ES518" s="185"/>
      <c r="ET518" s="171"/>
    </row>
    <row r="519" spans="1:150" s="173" customFormat="1" hidden="1" x14ac:dyDescent="0.25">
      <c r="A519" s="169"/>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c r="AL519" s="170"/>
      <c r="AM519" s="170"/>
      <c r="AN519" s="170"/>
      <c r="AO519" s="170"/>
      <c r="AP519" s="170"/>
      <c r="AQ519" s="170"/>
      <c r="AR519" s="170"/>
      <c r="AS519" s="170"/>
      <c r="AT519" s="170"/>
      <c r="AU519" s="170"/>
      <c r="AV519" s="170"/>
      <c r="AW519" s="170"/>
      <c r="AX519" s="170"/>
      <c r="AY519" s="170"/>
      <c r="AZ519" s="170"/>
      <c r="BA519" s="170"/>
      <c r="BB519" s="170"/>
      <c r="BC519" s="170"/>
      <c r="BD519" s="170"/>
      <c r="BE519" s="170"/>
      <c r="BF519" s="170"/>
      <c r="BG519" s="170"/>
      <c r="BH519" s="170"/>
      <c r="BI519" s="170"/>
      <c r="BJ519" s="170"/>
      <c r="BK519" s="170"/>
      <c r="BL519" s="170"/>
      <c r="BM519" s="170"/>
      <c r="BN519" s="170"/>
      <c r="BO519" s="170"/>
      <c r="BP519" s="170"/>
      <c r="BQ519" s="170"/>
      <c r="BR519" s="170"/>
      <c r="BS519" s="170"/>
      <c r="BT519" s="170"/>
      <c r="BU519" s="170"/>
      <c r="BV519" s="170"/>
      <c r="BW519" s="170"/>
      <c r="BX519" s="170"/>
      <c r="BY519" s="170"/>
      <c r="BZ519" s="170"/>
      <c r="CA519" s="170"/>
      <c r="CB519" s="170"/>
      <c r="CC519" s="170"/>
      <c r="CD519" s="170"/>
      <c r="CE519" s="170"/>
      <c r="CF519" s="170"/>
      <c r="CG519" s="170"/>
      <c r="CH519" s="170"/>
      <c r="CI519" s="170"/>
      <c r="CJ519" s="170"/>
      <c r="CK519" s="170"/>
      <c r="CL519" s="170"/>
      <c r="CM519" s="170"/>
      <c r="CN519" s="170"/>
      <c r="CO519" s="170"/>
      <c r="CP519" s="170"/>
      <c r="CQ519" s="170"/>
      <c r="CR519" s="170"/>
      <c r="CS519" s="170"/>
      <c r="CT519" s="170"/>
      <c r="CU519" s="170"/>
      <c r="CV519" s="170"/>
      <c r="CW519" s="170"/>
      <c r="CX519" s="170"/>
      <c r="CY519" s="170"/>
      <c r="CZ519" s="170"/>
      <c r="DA519" s="170"/>
      <c r="DB519" s="170"/>
      <c r="DC519" s="170"/>
      <c r="DD519" s="170"/>
      <c r="DE519" s="170"/>
      <c r="DF519" s="170"/>
      <c r="DG519" s="170"/>
      <c r="DH519" s="170"/>
      <c r="DI519" s="170"/>
      <c r="DJ519" s="170"/>
      <c r="DK519" s="170"/>
      <c r="DL519" s="170"/>
      <c r="DM519" s="170"/>
      <c r="DN519" s="170"/>
      <c r="DO519" s="170"/>
      <c r="DP519" s="170"/>
      <c r="DQ519" s="170"/>
      <c r="DR519" s="170"/>
      <c r="DS519" s="170"/>
      <c r="DT519" s="170"/>
      <c r="DU519" s="170"/>
      <c r="DV519" s="170"/>
      <c r="DW519" s="170"/>
      <c r="DX519" s="170"/>
      <c r="DY519" s="170"/>
      <c r="DZ519" s="170"/>
      <c r="EA519" s="170"/>
      <c r="EB519" s="170"/>
      <c r="EC519" s="170"/>
      <c r="ED519" s="170"/>
      <c r="EE519" s="170"/>
      <c r="EF519" s="170"/>
      <c r="EG519" s="170"/>
      <c r="EH519" s="170"/>
      <c r="EI519" s="170"/>
      <c r="EJ519" s="170"/>
      <c r="EK519" s="170"/>
      <c r="EL519" s="170"/>
      <c r="EM519" s="170"/>
      <c r="EN519" s="170"/>
      <c r="EO519" s="170"/>
      <c r="EP519" s="170"/>
      <c r="EQ519" s="170"/>
      <c r="ER519" s="185"/>
      <c r="ES519" s="185"/>
      <c r="ET519" s="171"/>
    </row>
    <row r="520" spans="1:150" s="173" customFormat="1" hidden="1" x14ac:dyDescent="0.25">
      <c r="A520" s="169"/>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c r="AL520" s="170"/>
      <c r="AM520" s="170"/>
      <c r="AN520" s="170"/>
      <c r="AO520" s="170"/>
      <c r="AP520" s="170"/>
      <c r="AQ520" s="170"/>
      <c r="AR520" s="170"/>
      <c r="AS520" s="170"/>
      <c r="AT520" s="170"/>
      <c r="AU520" s="170"/>
      <c r="AV520" s="170"/>
      <c r="AW520" s="170"/>
      <c r="AX520" s="170"/>
      <c r="AY520" s="170"/>
      <c r="AZ520" s="170"/>
      <c r="BA520" s="170"/>
      <c r="BB520" s="170"/>
      <c r="BC520" s="170"/>
      <c r="BD520" s="170"/>
      <c r="BE520" s="170"/>
      <c r="BF520" s="170"/>
      <c r="BG520" s="170"/>
      <c r="BH520" s="170"/>
      <c r="BI520" s="170"/>
      <c r="BJ520" s="170"/>
      <c r="BK520" s="170"/>
      <c r="BL520" s="170"/>
      <c r="BM520" s="170"/>
      <c r="BN520" s="170"/>
      <c r="BO520" s="170"/>
      <c r="BP520" s="170"/>
      <c r="BQ520" s="170"/>
      <c r="BR520" s="170"/>
      <c r="BS520" s="170"/>
      <c r="BT520" s="170"/>
      <c r="BU520" s="170"/>
      <c r="BV520" s="170"/>
      <c r="BW520" s="170"/>
      <c r="BX520" s="170"/>
      <c r="BY520" s="170"/>
      <c r="BZ520" s="170"/>
      <c r="CA520" s="170"/>
      <c r="CB520" s="170"/>
      <c r="CC520" s="170"/>
      <c r="CD520" s="170"/>
      <c r="CE520" s="170"/>
      <c r="CF520" s="170"/>
      <c r="CG520" s="170"/>
      <c r="CH520" s="170"/>
      <c r="CI520" s="170"/>
      <c r="CJ520" s="170"/>
      <c r="CK520" s="170"/>
      <c r="CL520" s="170"/>
      <c r="CM520" s="170"/>
      <c r="CN520" s="170"/>
      <c r="CO520" s="170"/>
      <c r="CP520" s="170"/>
      <c r="CQ520" s="170"/>
      <c r="CR520" s="170"/>
      <c r="CS520" s="170"/>
      <c r="CT520" s="170"/>
      <c r="CU520" s="170"/>
      <c r="CV520" s="170"/>
      <c r="CW520" s="170"/>
      <c r="CX520" s="170"/>
      <c r="CY520" s="170"/>
      <c r="CZ520" s="170"/>
      <c r="DA520" s="170"/>
      <c r="DB520" s="170"/>
      <c r="DC520" s="170"/>
      <c r="DD520" s="170"/>
      <c r="DE520" s="170"/>
      <c r="DF520" s="170"/>
      <c r="DG520" s="170"/>
      <c r="DH520" s="170"/>
      <c r="DI520" s="170"/>
      <c r="DJ520" s="170"/>
      <c r="DK520" s="170"/>
      <c r="DL520" s="170"/>
      <c r="DM520" s="170"/>
      <c r="DN520" s="170"/>
      <c r="DO520" s="170"/>
      <c r="DP520" s="170"/>
      <c r="DQ520" s="170"/>
      <c r="DR520" s="170"/>
      <c r="DS520" s="170"/>
      <c r="DT520" s="170"/>
      <c r="DU520" s="170"/>
      <c r="DV520" s="170"/>
      <c r="DW520" s="170"/>
      <c r="DX520" s="170"/>
      <c r="DY520" s="170"/>
      <c r="DZ520" s="170"/>
      <c r="EA520" s="170"/>
      <c r="EB520" s="170"/>
      <c r="EC520" s="170"/>
      <c r="ED520" s="170"/>
      <c r="EE520" s="170"/>
      <c r="EF520" s="170"/>
      <c r="EG520" s="170"/>
      <c r="EH520" s="170"/>
      <c r="EI520" s="170"/>
      <c r="EJ520" s="170"/>
      <c r="EK520" s="170"/>
      <c r="EL520" s="170"/>
      <c r="EM520" s="170"/>
      <c r="EN520" s="170"/>
      <c r="EO520" s="170"/>
      <c r="EP520" s="170"/>
      <c r="EQ520" s="170"/>
      <c r="ER520" s="185"/>
      <c r="ES520" s="185"/>
      <c r="ET520" s="171"/>
    </row>
    <row r="521" spans="1:150" s="173" customFormat="1" hidden="1" x14ac:dyDescent="0.25">
      <c r="A521" s="169"/>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c r="AL521" s="170"/>
      <c r="AM521" s="170"/>
      <c r="AN521" s="170"/>
      <c r="AO521" s="170"/>
      <c r="AP521" s="170"/>
      <c r="AQ521" s="170"/>
      <c r="AR521" s="170"/>
      <c r="AS521" s="170"/>
      <c r="AT521" s="170"/>
      <c r="AU521" s="170"/>
      <c r="AV521" s="170"/>
      <c r="AW521" s="170"/>
      <c r="AX521" s="170"/>
      <c r="AY521" s="170"/>
      <c r="AZ521" s="170"/>
      <c r="BA521" s="170"/>
      <c r="BB521" s="170"/>
      <c r="BC521" s="170"/>
      <c r="BD521" s="170"/>
      <c r="BE521" s="170"/>
      <c r="BF521" s="170"/>
      <c r="BG521" s="170"/>
      <c r="BH521" s="170"/>
      <c r="BI521" s="170"/>
      <c r="BJ521" s="170"/>
      <c r="BK521" s="170"/>
      <c r="BL521" s="170"/>
      <c r="BM521" s="170"/>
      <c r="BN521" s="170"/>
      <c r="BO521" s="170"/>
      <c r="BP521" s="170"/>
      <c r="BQ521" s="170"/>
      <c r="BR521" s="170"/>
      <c r="BS521" s="170"/>
      <c r="BT521" s="170"/>
      <c r="BU521" s="170"/>
      <c r="BV521" s="170"/>
      <c r="BW521" s="170"/>
      <c r="BX521" s="170"/>
      <c r="BY521" s="170"/>
      <c r="BZ521" s="170"/>
      <c r="CA521" s="170"/>
      <c r="CB521" s="170"/>
      <c r="CC521" s="170"/>
      <c r="CD521" s="170"/>
      <c r="CE521" s="170"/>
      <c r="CF521" s="170"/>
      <c r="CG521" s="170"/>
      <c r="CH521" s="170"/>
      <c r="CI521" s="170"/>
      <c r="CJ521" s="170"/>
      <c r="CK521" s="170"/>
      <c r="CL521" s="170"/>
      <c r="CM521" s="170"/>
      <c r="CN521" s="170"/>
      <c r="CO521" s="170"/>
      <c r="CP521" s="170"/>
      <c r="CQ521" s="170"/>
      <c r="CR521" s="170"/>
      <c r="CS521" s="170"/>
      <c r="CT521" s="170"/>
      <c r="CU521" s="170"/>
      <c r="CV521" s="170"/>
      <c r="CW521" s="170"/>
      <c r="CX521" s="170"/>
      <c r="CY521" s="170"/>
      <c r="CZ521" s="170"/>
      <c r="DA521" s="170"/>
      <c r="DB521" s="170"/>
      <c r="DC521" s="170"/>
      <c r="DD521" s="170"/>
      <c r="DE521" s="170"/>
      <c r="DF521" s="170"/>
      <c r="DG521" s="170"/>
      <c r="DH521" s="170"/>
      <c r="DI521" s="170"/>
      <c r="DJ521" s="170"/>
      <c r="DK521" s="170"/>
      <c r="DL521" s="170"/>
      <c r="DM521" s="170"/>
      <c r="DN521" s="170"/>
      <c r="DO521" s="170"/>
      <c r="DP521" s="170"/>
      <c r="DQ521" s="170"/>
      <c r="DR521" s="170"/>
      <c r="DS521" s="170"/>
      <c r="DT521" s="170"/>
      <c r="DU521" s="170"/>
      <c r="DV521" s="170"/>
      <c r="DW521" s="170"/>
      <c r="DX521" s="170"/>
      <c r="DY521" s="170"/>
      <c r="DZ521" s="170"/>
      <c r="EA521" s="170"/>
      <c r="EB521" s="170"/>
      <c r="EC521" s="170"/>
      <c r="ED521" s="170"/>
      <c r="EE521" s="170"/>
      <c r="EF521" s="170"/>
      <c r="EG521" s="170"/>
      <c r="EH521" s="170"/>
      <c r="EI521" s="170"/>
      <c r="EJ521" s="170"/>
      <c r="EK521" s="170"/>
      <c r="EL521" s="170"/>
      <c r="EM521" s="170"/>
      <c r="EN521" s="170"/>
      <c r="EO521" s="170"/>
      <c r="EP521" s="170"/>
      <c r="EQ521" s="170"/>
      <c r="ER521" s="185"/>
      <c r="ES521" s="185"/>
      <c r="ET521" s="171"/>
    </row>
    <row r="522" spans="1:150" s="173" customFormat="1" hidden="1" x14ac:dyDescent="0.25">
      <c r="A522" s="169"/>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c r="AL522" s="170"/>
      <c r="AM522" s="170"/>
      <c r="AN522" s="170"/>
      <c r="AO522" s="170"/>
      <c r="AP522" s="170"/>
      <c r="AQ522" s="170"/>
      <c r="AR522" s="170"/>
      <c r="AS522" s="170"/>
      <c r="AT522" s="170"/>
      <c r="AU522" s="170"/>
      <c r="AV522" s="170"/>
      <c r="AW522" s="170"/>
      <c r="AX522" s="170"/>
      <c r="AY522" s="170"/>
      <c r="AZ522" s="170"/>
      <c r="BA522" s="170"/>
      <c r="BB522" s="170"/>
      <c r="BC522" s="170"/>
      <c r="BD522" s="170"/>
      <c r="BE522" s="170"/>
      <c r="BF522" s="170"/>
      <c r="BG522" s="170"/>
      <c r="BH522" s="170"/>
      <c r="BI522" s="170"/>
      <c r="BJ522" s="170"/>
      <c r="BK522" s="170"/>
      <c r="BL522" s="170"/>
      <c r="BM522" s="170"/>
      <c r="BN522" s="170"/>
      <c r="BO522" s="170"/>
      <c r="BP522" s="170"/>
      <c r="BQ522" s="170"/>
      <c r="BR522" s="170"/>
      <c r="BS522" s="170"/>
      <c r="BT522" s="170"/>
      <c r="BU522" s="170"/>
      <c r="BV522" s="170"/>
      <c r="BW522" s="170"/>
      <c r="BX522" s="170"/>
      <c r="BY522" s="170"/>
      <c r="BZ522" s="170"/>
      <c r="CA522" s="170"/>
      <c r="CB522" s="170"/>
      <c r="CC522" s="170"/>
      <c r="CD522" s="170"/>
      <c r="CE522" s="170"/>
      <c r="CF522" s="170"/>
      <c r="CG522" s="170"/>
      <c r="CH522" s="170"/>
      <c r="CI522" s="170"/>
      <c r="CJ522" s="170"/>
      <c r="CK522" s="170"/>
      <c r="CL522" s="170"/>
      <c r="CM522" s="170"/>
      <c r="CN522" s="170"/>
      <c r="CO522" s="170"/>
      <c r="CP522" s="170"/>
      <c r="CQ522" s="170"/>
      <c r="CR522" s="170"/>
      <c r="CS522" s="170"/>
      <c r="CT522" s="170"/>
      <c r="CU522" s="170"/>
      <c r="CV522" s="170"/>
      <c r="CW522" s="170"/>
      <c r="CX522" s="170"/>
      <c r="CY522" s="170"/>
      <c r="CZ522" s="170"/>
      <c r="DA522" s="170"/>
      <c r="DB522" s="170"/>
      <c r="DC522" s="170"/>
      <c r="DD522" s="170"/>
      <c r="DE522" s="170"/>
      <c r="DF522" s="170"/>
      <c r="DG522" s="170"/>
      <c r="DH522" s="170"/>
      <c r="DI522" s="170"/>
      <c r="DJ522" s="170"/>
      <c r="DK522" s="170"/>
      <c r="DL522" s="170"/>
      <c r="DM522" s="170"/>
      <c r="DN522" s="170"/>
      <c r="DO522" s="170"/>
      <c r="DP522" s="170"/>
      <c r="DQ522" s="170"/>
      <c r="DR522" s="170"/>
      <c r="DS522" s="170"/>
      <c r="DT522" s="170"/>
      <c r="DU522" s="170"/>
      <c r="DV522" s="170"/>
      <c r="DW522" s="170"/>
      <c r="DX522" s="170"/>
      <c r="DY522" s="170"/>
      <c r="DZ522" s="170"/>
      <c r="EA522" s="170"/>
      <c r="EB522" s="170"/>
      <c r="EC522" s="170"/>
      <c r="ED522" s="170"/>
      <c r="EE522" s="170"/>
      <c r="EF522" s="170"/>
      <c r="EG522" s="170"/>
      <c r="EH522" s="170"/>
      <c r="EI522" s="170"/>
      <c r="EJ522" s="170"/>
      <c r="EK522" s="170"/>
      <c r="EL522" s="170"/>
      <c r="EM522" s="170"/>
      <c r="EN522" s="170"/>
      <c r="EO522" s="170"/>
      <c r="EP522" s="170"/>
      <c r="EQ522" s="170"/>
      <c r="ER522" s="185"/>
      <c r="ES522" s="185"/>
      <c r="ET522" s="171"/>
    </row>
    <row r="523" spans="1:150" s="173" customFormat="1" hidden="1" x14ac:dyDescent="0.25">
      <c r="A523" s="169"/>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c r="AL523" s="170"/>
      <c r="AM523" s="170"/>
      <c r="AN523" s="170"/>
      <c r="AO523" s="170"/>
      <c r="AP523" s="170"/>
      <c r="AQ523" s="170"/>
      <c r="AR523" s="170"/>
      <c r="AS523" s="170"/>
      <c r="AT523" s="170"/>
      <c r="AU523" s="170"/>
      <c r="AV523" s="170"/>
      <c r="AW523" s="170"/>
      <c r="AX523" s="170"/>
      <c r="AY523" s="170"/>
      <c r="AZ523" s="170"/>
      <c r="BA523" s="170"/>
      <c r="BB523" s="170"/>
      <c r="BC523" s="170"/>
      <c r="BD523" s="170"/>
      <c r="BE523" s="170"/>
      <c r="BF523" s="170"/>
      <c r="BG523" s="170"/>
      <c r="BH523" s="170"/>
      <c r="BI523" s="170"/>
      <c r="BJ523" s="170"/>
      <c r="BK523" s="170"/>
      <c r="BL523" s="170"/>
      <c r="BM523" s="170"/>
      <c r="BN523" s="170"/>
      <c r="BO523" s="170"/>
      <c r="BP523" s="170"/>
      <c r="BQ523" s="170"/>
      <c r="BR523" s="170"/>
      <c r="BS523" s="170"/>
      <c r="BT523" s="170"/>
      <c r="BU523" s="170"/>
      <c r="BV523" s="170"/>
      <c r="BW523" s="170"/>
      <c r="BX523" s="170"/>
      <c r="BY523" s="170"/>
      <c r="BZ523" s="170"/>
      <c r="CA523" s="170"/>
      <c r="CB523" s="170"/>
      <c r="CC523" s="170"/>
      <c r="CD523" s="170"/>
      <c r="CE523" s="170"/>
      <c r="CF523" s="170"/>
      <c r="CG523" s="170"/>
      <c r="CH523" s="170"/>
      <c r="CI523" s="170"/>
      <c r="CJ523" s="170"/>
      <c r="CK523" s="170"/>
      <c r="CL523" s="170"/>
      <c r="CM523" s="170"/>
      <c r="CN523" s="170"/>
      <c r="CO523" s="170"/>
      <c r="CP523" s="170"/>
      <c r="CQ523" s="170"/>
      <c r="CR523" s="170"/>
      <c r="CS523" s="170"/>
      <c r="CT523" s="170"/>
      <c r="CU523" s="170"/>
      <c r="CV523" s="170"/>
      <c r="CW523" s="170"/>
      <c r="CX523" s="170"/>
      <c r="CY523" s="170"/>
      <c r="CZ523" s="170"/>
      <c r="DA523" s="170"/>
      <c r="DB523" s="170"/>
      <c r="DC523" s="170"/>
      <c r="DD523" s="170"/>
      <c r="DE523" s="170"/>
      <c r="DF523" s="170"/>
      <c r="DG523" s="170"/>
      <c r="DH523" s="170"/>
      <c r="DI523" s="170"/>
      <c r="DJ523" s="170"/>
      <c r="DK523" s="170"/>
      <c r="DL523" s="170"/>
      <c r="DM523" s="170"/>
      <c r="DN523" s="170"/>
      <c r="DO523" s="170"/>
      <c r="DP523" s="170"/>
      <c r="DQ523" s="170"/>
      <c r="DR523" s="170"/>
      <c r="DS523" s="170"/>
      <c r="DT523" s="170"/>
      <c r="DU523" s="170"/>
      <c r="DV523" s="170"/>
      <c r="DW523" s="170"/>
      <c r="DX523" s="170"/>
      <c r="DY523" s="170"/>
      <c r="DZ523" s="170"/>
      <c r="EA523" s="170"/>
      <c r="EB523" s="170"/>
      <c r="EC523" s="170"/>
      <c r="ED523" s="170"/>
      <c r="EE523" s="170"/>
      <c r="EF523" s="170"/>
      <c r="EG523" s="170"/>
      <c r="EH523" s="170"/>
      <c r="EI523" s="170"/>
      <c r="EJ523" s="170"/>
      <c r="EK523" s="170"/>
      <c r="EL523" s="170"/>
      <c r="EM523" s="170"/>
      <c r="EN523" s="170"/>
      <c r="EO523" s="170"/>
      <c r="EP523" s="170"/>
      <c r="EQ523" s="170"/>
      <c r="ER523" s="185"/>
      <c r="ES523" s="185"/>
      <c r="ET523" s="171"/>
    </row>
    <row r="524" spans="1:150" s="173" customFormat="1" hidden="1" x14ac:dyDescent="0.25">
      <c r="A524" s="169"/>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c r="AL524" s="170"/>
      <c r="AM524" s="170"/>
      <c r="AN524" s="170"/>
      <c r="AO524" s="170"/>
      <c r="AP524" s="170"/>
      <c r="AQ524" s="170"/>
      <c r="AR524" s="170"/>
      <c r="AS524" s="170"/>
      <c r="AT524" s="170"/>
      <c r="AU524" s="170"/>
      <c r="AV524" s="170"/>
      <c r="AW524" s="170"/>
      <c r="AX524" s="170"/>
      <c r="AY524" s="170"/>
      <c r="AZ524" s="170"/>
      <c r="BA524" s="170"/>
      <c r="BB524" s="170"/>
      <c r="BC524" s="170"/>
      <c r="BD524" s="170"/>
      <c r="BE524" s="170"/>
      <c r="BF524" s="170"/>
      <c r="BG524" s="170"/>
      <c r="BH524" s="170"/>
      <c r="BI524" s="170"/>
      <c r="BJ524" s="170"/>
      <c r="BK524" s="170"/>
      <c r="BL524" s="170"/>
      <c r="BM524" s="170"/>
      <c r="BN524" s="170"/>
      <c r="BO524" s="170"/>
      <c r="BP524" s="170"/>
      <c r="BQ524" s="170"/>
      <c r="BR524" s="170"/>
      <c r="BS524" s="170"/>
      <c r="BT524" s="170"/>
      <c r="BU524" s="170"/>
      <c r="BV524" s="170"/>
      <c r="BW524" s="170"/>
      <c r="BX524" s="170"/>
      <c r="BY524" s="170"/>
      <c r="BZ524" s="170"/>
      <c r="CA524" s="170"/>
      <c r="CB524" s="170"/>
      <c r="CC524" s="170"/>
      <c r="CD524" s="170"/>
      <c r="CE524" s="170"/>
      <c r="CF524" s="170"/>
      <c r="CG524" s="170"/>
      <c r="CH524" s="170"/>
      <c r="CI524" s="170"/>
      <c r="CJ524" s="170"/>
      <c r="CK524" s="170"/>
      <c r="CL524" s="170"/>
      <c r="CM524" s="170"/>
      <c r="CN524" s="170"/>
      <c r="CO524" s="170"/>
      <c r="CP524" s="170"/>
      <c r="CQ524" s="170"/>
      <c r="CR524" s="170"/>
      <c r="CS524" s="170"/>
      <c r="CT524" s="170"/>
      <c r="CU524" s="170"/>
      <c r="CV524" s="170"/>
      <c r="CW524" s="170"/>
      <c r="CX524" s="170"/>
      <c r="CY524" s="170"/>
      <c r="CZ524" s="170"/>
      <c r="DA524" s="170"/>
      <c r="DB524" s="170"/>
      <c r="DC524" s="170"/>
      <c r="DD524" s="170"/>
      <c r="DE524" s="170"/>
      <c r="DF524" s="170"/>
      <c r="DG524" s="170"/>
      <c r="DH524" s="170"/>
      <c r="DI524" s="170"/>
      <c r="DJ524" s="170"/>
      <c r="DK524" s="170"/>
      <c r="DL524" s="170"/>
      <c r="DM524" s="170"/>
      <c r="DN524" s="170"/>
      <c r="DO524" s="170"/>
      <c r="DP524" s="170"/>
      <c r="DQ524" s="170"/>
      <c r="DR524" s="170"/>
      <c r="DS524" s="170"/>
      <c r="DT524" s="170"/>
      <c r="DU524" s="170"/>
      <c r="DV524" s="170"/>
      <c r="DW524" s="170"/>
      <c r="DX524" s="170"/>
      <c r="DY524" s="170"/>
      <c r="DZ524" s="170"/>
      <c r="EA524" s="170"/>
      <c r="EB524" s="170"/>
      <c r="EC524" s="170"/>
      <c r="ED524" s="170"/>
      <c r="EE524" s="170"/>
      <c r="EF524" s="170"/>
      <c r="EG524" s="170"/>
      <c r="EH524" s="170"/>
      <c r="EI524" s="170"/>
      <c r="EJ524" s="170"/>
      <c r="EK524" s="170"/>
      <c r="EL524" s="170"/>
      <c r="EM524" s="170"/>
      <c r="EN524" s="170"/>
      <c r="EO524" s="170"/>
      <c r="EP524" s="170"/>
      <c r="EQ524" s="170"/>
      <c r="ER524" s="185"/>
      <c r="ES524" s="185"/>
      <c r="ET524" s="171"/>
    </row>
    <row r="525" spans="1:150" s="173" customFormat="1" hidden="1" x14ac:dyDescent="0.25">
      <c r="A525" s="169"/>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c r="AL525" s="170"/>
      <c r="AM525" s="170"/>
      <c r="AN525" s="170"/>
      <c r="AO525" s="170"/>
      <c r="AP525" s="170"/>
      <c r="AQ525" s="170"/>
      <c r="AR525" s="170"/>
      <c r="AS525" s="170"/>
      <c r="AT525" s="170"/>
      <c r="AU525" s="170"/>
      <c r="AV525" s="170"/>
      <c r="AW525" s="170"/>
      <c r="AX525" s="170"/>
      <c r="AY525" s="170"/>
      <c r="AZ525" s="170"/>
      <c r="BA525" s="170"/>
      <c r="BB525" s="170"/>
      <c r="BC525" s="170"/>
      <c r="BD525" s="170"/>
      <c r="BE525" s="170"/>
      <c r="BF525" s="170"/>
      <c r="BG525" s="170"/>
      <c r="BH525" s="170"/>
      <c r="BI525" s="170"/>
      <c r="BJ525" s="170"/>
      <c r="BK525" s="170"/>
      <c r="BL525" s="170"/>
      <c r="BM525" s="170"/>
      <c r="BN525" s="170"/>
      <c r="BO525" s="170"/>
      <c r="BP525" s="170"/>
      <c r="BQ525" s="170"/>
      <c r="BR525" s="170"/>
      <c r="BS525" s="170"/>
      <c r="BT525" s="170"/>
      <c r="BU525" s="170"/>
      <c r="BV525" s="170"/>
      <c r="BW525" s="170"/>
      <c r="BX525" s="170"/>
      <c r="BY525" s="170"/>
      <c r="BZ525" s="170"/>
      <c r="CA525" s="170"/>
      <c r="CB525" s="170"/>
      <c r="CC525" s="170"/>
      <c r="CD525" s="170"/>
      <c r="CE525" s="170"/>
      <c r="CF525" s="170"/>
      <c r="CG525" s="170"/>
      <c r="CH525" s="170"/>
      <c r="CI525" s="170"/>
      <c r="CJ525" s="170"/>
      <c r="CK525" s="170"/>
      <c r="CL525" s="170"/>
      <c r="CM525" s="170"/>
      <c r="CN525" s="170"/>
      <c r="CO525" s="170"/>
      <c r="CP525" s="170"/>
      <c r="CQ525" s="170"/>
      <c r="CR525" s="170"/>
      <c r="CS525" s="170"/>
      <c r="CT525" s="170"/>
      <c r="CU525" s="170"/>
      <c r="CV525" s="170"/>
      <c r="CW525" s="170"/>
      <c r="CX525" s="170"/>
      <c r="CY525" s="170"/>
      <c r="CZ525" s="170"/>
      <c r="DA525" s="170"/>
      <c r="DB525" s="170"/>
      <c r="DC525" s="170"/>
      <c r="DD525" s="170"/>
      <c r="DE525" s="170"/>
      <c r="DF525" s="170"/>
      <c r="DG525" s="170"/>
      <c r="DH525" s="170"/>
      <c r="DI525" s="170"/>
      <c r="DJ525" s="170"/>
      <c r="DK525" s="170"/>
      <c r="DL525" s="170"/>
      <c r="DM525" s="170"/>
      <c r="DN525" s="170"/>
      <c r="DO525" s="170"/>
      <c r="DP525" s="170"/>
      <c r="DQ525" s="170"/>
      <c r="DR525" s="170"/>
      <c r="DS525" s="170"/>
      <c r="DT525" s="170"/>
      <c r="DU525" s="170"/>
      <c r="DV525" s="170"/>
      <c r="DW525" s="170"/>
      <c r="DX525" s="170"/>
      <c r="DY525" s="170"/>
      <c r="DZ525" s="170"/>
      <c r="EA525" s="170"/>
      <c r="EB525" s="170"/>
      <c r="EC525" s="170"/>
      <c r="ED525" s="170"/>
      <c r="EE525" s="170"/>
      <c r="EF525" s="170"/>
      <c r="EG525" s="170"/>
      <c r="EH525" s="170"/>
      <c r="EI525" s="170"/>
      <c r="EJ525" s="170"/>
      <c r="EK525" s="170"/>
      <c r="EL525" s="170"/>
      <c r="EM525" s="170"/>
      <c r="EN525" s="170"/>
      <c r="EO525" s="170"/>
      <c r="EP525" s="170"/>
      <c r="EQ525" s="170"/>
      <c r="ER525" s="185"/>
      <c r="ES525" s="185"/>
      <c r="ET525" s="171"/>
    </row>
    <row r="526" spans="1:150" s="173" customFormat="1" hidden="1" x14ac:dyDescent="0.25">
      <c r="A526" s="169"/>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c r="AL526" s="170"/>
      <c r="AM526" s="170"/>
      <c r="AN526" s="170"/>
      <c r="AO526" s="170"/>
      <c r="AP526" s="170"/>
      <c r="AQ526" s="170"/>
      <c r="AR526" s="170"/>
      <c r="AS526" s="170"/>
      <c r="AT526" s="170"/>
      <c r="AU526" s="170"/>
      <c r="AV526" s="170"/>
      <c r="AW526" s="170"/>
      <c r="AX526" s="170"/>
      <c r="AY526" s="170"/>
      <c r="AZ526" s="170"/>
      <c r="BA526" s="170"/>
      <c r="BB526" s="170"/>
      <c r="BC526" s="170"/>
      <c r="BD526" s="170"/>
      <c r="BE526" s="170"/>
      <c r="BF526" s="170"/>
      <c r="BG526" s="170"/>
      <c r="BH526" s="170"/>
      <c r="BI526" s="170"/>
      <c r="BJ526" s="170"/>
      <c r="BK526" s="170"/>
      <c r="BL526" s="170"/>
      <c r="BM526" s="170"/>
      <c r="BN526" s="170"/>
      <c r="BO526" s="170"/>
      <c r="BP526" s="170"/>
      <c r="BQ526" s="170"/>
      <c r="BR526" s="170"/>
      <c r="BS526" s="170"/>
      <c r="BT526" s="170"/>
      <c r="BU526" s="170"/>
      <c r="BV526" s="170"/>
      <c r="BW526" s="170"/>
      <c r="BX526" s="170"/>
      <c r="BY526" s="170"/>
      <c r="BZ526" s="170"/>
      <c r="CA526" s="170"/>
      <c r="CB526" s="170"/>
      <c r="CC526" s="170"/>
      <c r="CD526" s="170"/>
      <c r="CE526" s="170"/>
      <c r="CF526" s="170"/>
      <c r="CG526" s="170"/>
      <c r="CH526" s="170"/>
      <c r="CI526" s="170"/>
      <c r="CJ526" s="170"/>
      <c r="CK526" s="170"/>
      <c r="CL526" s="170"/>
      <c r="CM526" s="170"/>
      <c r="CN526" s="170"/>
      <c r="CO526" s="170"/>
      <c r="CP526" s="170"/>
      <c r="CQ526" s="170"/>
      <c r="CR526" s="170"/>
      <c r="CS526" s="170"/>
      <c r="CT526" s="170"/>
      <c r="CU526" s="170"/>
      <c r="CV526" s="170"/>
      <c r="CW526" s="170"/>
      <c r="CX526" s="170"/>
      <c r="CY526" s="170"/>
      <c r="CZ526" s="170"/>
      <c r="DA526" s="170"/>
      <c r="DB526" s="170"/>
      <c r="DC526" s="170"/>
      <c r="DD526" s="170"/>
      <c r="DE526" s="170"/>
      <c r="DF526" s="170"/>
      <c r="DG526" s="170"/>
      <c r="DH526" s="170"/>
      <c r="DI526" s="170"/>
      <c r="DJ526" s="170"/>
      <c r="DK526" s="170"/>
      <c r="DL526" s="170"/>
      <c r="DM526" s="170"/>
      <c r="DN526" s="170"/>
      <c r="DO526" s="170"/>
      <c r="DP526" s="170"/>
      <c r="DQ526" s="170"/>
      <c r="DR526" s="170"/>
      <c r="DS526" s="170"/>
      <c r="DT526" s="170"/>
      <c r="DU526" s="170"/>
      <c r="DV526" s="170"/>
      <c r="DW526" s="170"/>
      <c r="DX526" s="170"/>
      <c r="DY526" s="170"/>
      <c r="DZ526" s="170"/>
      <c r="EA526" s="170"/>
      <c r="EB526" s="170"/>
      <c r="EC526" s="170"/>
      <c r="ED526" s="170"/>
      <c r="EE526" s="170"/>
      <c r="EF526" s="170"/>
      <c r="EG526" s="170"/>
      <c r="EH526" s="170"/>
      <c r="EI526" s="170"/>
      <c r="EJ526" s="170"/>
      <c r="EK526" s="170"/>
      <c r="EL526" s="170"/>
      <c r="EM526" s="170"/>
      <c r="EN526" s="170"/>
      <c r="EO526" s="170"/>
      <c r="EP526" s="170"/>
      <c r="EQ526" s="170"/>
      <c r="ER526" s="185"/>
      <c r="ES526" s="185"/>
      <c r="ET526" s="171"/>
    </row>
    <row r="527" spans="1:150" s="173" customFormat="1" hidden="1" x14ac:dyDescent="0.25">
      <c r="A527" s="169"/>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0"/>
      <c r="BB527" s="170"/>
      <c r="BC527" s="170"/>
      <c r="BD527" s="170"/>
      <c r="BE527" s="170"/>
      <c r="BF527" s="170"/>
      <c r="BG527" s="170"/>
      <c r="BH527" s="170"/>
      <c r="BI527" s="170"/>
      <c r="BJ527" s="170"/>
      <c r="BK527" s="170"/>
      <c r="BL527" s="170"/>
      <c r="BM527" s="170"/>
      <c r="BN527" s="170"/>
      <c r="BO527" s="170"/>
      <c r="BP527" s="170"/>
      <c r="BQ527" s="170"/>
      <c r="BR527" s="170"/>
      <c r="BS527" s="170"/>
      <c r="BT527" s="170"/>
      <c r="BU527" s="170"/>
      <c r="BV527" s="170"/>
      <c r="BW527" s="170"/>
      <c r="BX527" s="170"/>
      <c r="BY527" s="170"/>
      <c r="BZ527" s="170"/>
      <c r="CA527" s="170"/>
      <c r="CB527" s="170"/>
      <c r="CC527" s="170"/>
      <c r="CD527" s="170"/>
      <c r="CE527" s="170"/>
      <c r="CF527" s="170"/>
      <c r="CG527" s="170"/>
      <c r="CH527" s="170"/>
      <c r="CI527" s="170"/>
      <c r="CJ527" s="170"/>
      <c r="CK527" s="170"/>
      <c r="CL527" s="170"/>
      <c r="CM527" s="170"/>
      <c r="CN527" s="170"/>
      <c r="CO527" s="170"/>
      <c r="CP527" s="170"/>
      <c r="CQ527" s="170"/>
      <c r="CR527" s="170"/>
      <c r="CS527" s="170"/>
      <c r="CT527" s="170"/>
      <c r="CU527" s="170"/>
      <c r="CV527" s="170"/>
      <c r="CW527" s="170"/>
      <c r="CX527" s="170"/>
      <c r="CY527" s="170"/>
      <c r="CZ527" s="170"/>
      <c r="DA527" s="170"/>
      <c r="DB527" s="170"/>
      <c r="DC527" s="170"/>
      <c r="DD527" s="170"/>
      <c r="DE527" s="170"/>
      <c r="DF527" s="170"/>
      <c r="DG527" s="170"/>
      <c r="DH527" s="170"/>
      <c r="DI527" s="170"/>
      <c r="DJ527" s="170"/>
      <c r="DK527" s="170"/>
      <c r="DL527" s="170"/>
      <c r="DM527" s="170"/>
      <c r="DN527" s="170"/>
      <c r="DO527" s="170"/>
      <c r="DP527" s="170"/>
      <c r="DQ527" s="170"/>
      <c r="DR527" s="170"/>
      <c r="DS527" s="170"/>
      <c r="DT527" s="170"/>
      <c r="DU527" s="170"/>
      <c r="DV527" s="170"/>
      <c r="DW527" s="170"/>
      <c r="DX527" s="170"/>
      <c r="DY527" s="170"/>
      <c r="DZ527" s="170"/>
      <c r="EA527" s="170"/>
      <c r="EB527" s="170"/>
      <c r="EC527" s="170"/>
      <c r="ED527" s="170"/>
      <c r="EE527" s="170"/>
      <c r="EF527" s="170"/>
      <c r="EG527" s="170"/>
      <c r="EH527" s="170"/>
      <c r="EI527" s="170"/>
      <c r="EJ527" s="170"/>
      <c r="EK527" s="170"/>
      <c r="EL527" s="170"/>
      <c r="EM527" s="170"/>
      <c r="EN527" s="170"/>
      <c r="EO527" s="170"/>
      <c r="EP527" s="170"/>
      <c r="EQ527" s="170"/>
      <c r="ER527" s="185"/>
      <c r="ES527" s="185"/>
      <c r="ET527" s="171"/>
    </row>
    <row r="528" spans="1:150" s="173" customFormat="1" hidden="1" x14ac:dyDescent="0.25">
      <c r="A528" s="169"/>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c r="AL528" s="170"/>
      <c r="AM528" s="170"/>
      <c r="AN528" s="170"/>
      <c r="AO528" s="170"/>
      <c r="AP528" s="170"/>
      <c r="AQ528" s="170"/>
      <c r="AR528" s="170"/>
      <c r="AS528" s="170"/>
      <c r="AT528" s="170"/>
      <c r="AU528" s="170"/>
      <c r="AV528" s="170"/>
      <c r="AW528" s="170"/>
      <c r="AX528" s="170"/>
      <c r="AY528" s="170"/>
      <c r="AZ528" s="170"/>
      <c r="BA528" s="170"/>
      <c r="BB528" s="170"/>
      <c r="BC528" s="170"/>
      <c r="BD528" s="170"/>
      <c r="BE528" s="170"/>
      <c r="BF528" s="170"/>
      <c r="BG528" s="170"/>
      <c r="BH528" s="170"/>
      <c r="BI528" s="170"/>
      <c r="BJ528" s="170"/>
      <c r="BK528" s="170"/>
      <c r="BL528" s="170"/>
      <c r="BM528" s="170"/>
      <c r="BN528" s="170"/>
      <c r="BO528" s="170"/>
      <c r="BP528" s="170"/>
      <c r="BQ528" s="170"/>
      <c r="BR528" s="170"/>
      <c r="BS528" s="170"/>
      <c r="BT528" s="170"/>
      <c r="BU528" s="170"/>
      <c r="BV528" s="170"/>
      <c r="BW528" s="170"/>
      <c r="BX528" s="170"/>
      <c r="BY528" s="170"/>
      <c r="BZ528" s="170"/>
      <c r="CA528" s="170"/>
      <c r="CB528" s="170"/>
      <c r="CC528" s="170"/>
      <c r="CD528" s="170"/>
      <c r="CE528" s="170"/>
      <c r="CF528" s="170"/>
      <c r="CG528" s="170"/>
      <c r="CH528" s="170"/>
      <c r="CI528" s="170"/>
      <c r="CJ528" s="170"/>
      <c r="CK528" s="170"/>
      <c r="CL528" s="170"/>
      <c r="CM528" s="170"/>
      <c r="CN528" s="170"/>
      <c r="CO528" s="170"/>
      <c r="CP528" s="170"/>
      <c r="CQ528" s="170"/>
      <c r="CR528" s="170"/>
      <c r="CS528" s="170"/>
      <c r="CT528" s="170"/>
      <c r="CU528" s="170"/>
      <c r="CV528" s="170"/>
      <c r="CW528" s="170"/>
      <c r="CX528" s="170"/>
      <c r="CY528" s="170"/>
      <c r="CZ528" s="170"/>
      <c r="DA528" s="170"/>
      <c r="DB528" s="170"/>
      <c r="DC528" s="170"/>
      <c r="DD528" s="170"/>
      <c r="DE528" s="170"/>
      <c r="DF528" s="170"/>
      <c r="DG528" s="170"/>
      <c r="DH528" s="170"/>
      <c r="DI528" s="170"/>
      <c r="DJ528" s="170"/>
      <c r="DK528" s="170"/>
      <c r="DL528" s="170"/>
      <c r="DM528" s="170"/>
      <c r="DN528" s="170"/>
      <c r="DO528" s="170"/>
      <c r="DP528" s="170"/>
      <c r="DQ528" s="170"/>
      <c r="DR528" s="170"/>
      <c r="DS528" s="170"/>
      <c r="DT528" s="170"/>
      <c r="DU528" s="170"/>
      <c r="DV528" s="170"/>
      <c r="DW528" s="170"/>
      <c r="DX528" s="170"/>
      <c r="DY528" s="170"/>
      <c r="DZ528" s="170"/>
      <c r="EA528" s="170"/>
      <c r="EB528" s="170"/>
      <c r="EC528" s="170"/>
      <c r="ED528" s="170"/>
      <c r="EE528" s="170"/>
      <c r="EF528" s="170"/>
      <c r="EG528" s="170"/>
      <c r="EH528" s="170"/>
      <c r="EI528" s="170"/>
      <c r="EJ528" s="170"/>
      <c r="EK528" s="170"/>
      <c r="EL528" s="170"/>
      <c r="EM528" s="170"/>
      <c r="EN528" s="170"/>
      <c r="EO528" s="170"/>
      <c r="EP528" s="170"/>
      <c r="EQ528" s="170"/>
      <c r="ER528" s="185"/>
      <c r="ES528" s="185"/>
      <c r="ET528" s="171"/>
    </row>
    <row r="529" spans="1:150" s="173" customFormat="1" hidden="1" x14ac:dyDescent="0.25">
      <c r="A529" s="169"/>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c r="AL529" s="170"/>
      <c r="AM529" s="170"/>
      <c r="AN529" s="170"/>
      <c r="AO529" s="170"/>
      <c r="AP529" s="170"/>
      <c r="AQ529" s="170"/>
      <c r="AR529" s="170"/>
      <c r="AS529" s="170"/>
      <c r="AT529" s="170"/>
      <c r="AU529" s="170"/>
      <c r="AV529" s="170"/>
      <c r="AW529" s="170"/>
      <c r="AX529" s="170"/>
      <c r="AY529" s="170"/>
      <c r="AZ529" s="170"/>
      <c r="BA529" s="170"/>
      <c r="BB529" s="170"/>
      <c r="BC529" s="170"/>
      <c r="BD529" s="170"/>
      <c r="BE529" s="170"/>
      <c r="BF529" s="170"/>
      <c r="BG529" s="170"/>
      <c r="BH529" s="170"/>
      <c r="BI529" s="170"/>
      <c r="BJ529" s="170"/>
      <c r="BK529" s="170"/>
      <c r="BL529" s="170"/>
      <c r="BM529" s="170"/>
      <c r="BN529" s="170"/>
      <c r="BO529" s="170"/>
      <c r="BP529" s="170"/>
      <c r="BQ529" s="170"/>
      <c r="BR529" s="170"/>
      <c r="BS529" s="170"/>
      <c r="BT529" s="170"/>
      <c r="BU529" s="170"/>
      <c r="BV529" s="170"/>
      <c r="BW529" s="170"/>
      <c r="BX529" s="170"/>
      <c r="BY529" s="170"/>
      <c r="BZ529" s="170"/>
      <c r="CA529" s="170"/>
      <c r="CB529" s="170"/>
      <c r="CC529" s="170"/>
      <c r="CD529" s="170"/>
      <c r="CE529" s="170"/>
      <c r="CF529" s="170"/>
      <c r="CG529" s="170"/>
      <c r="CH529" s="170"/>
      <c r="CI529" s="170"/>
      <c r="CJ529" s="170"/>
      <c r="CK529" s="170"/>
      <c r="CL529" s="170"/>
      <c r="CM529" s="170"/>
      <c r="CN529" s="170"/>
      <c r="CO529" s="170"/>
      <c r="CP529" s="170"/>
      <c r="CQ529" s="170"/>
      <c r="CR529" s="170"/>
      <c r="CS529" s="170"/>
      <c r="CT529" s="170"/>
      <c r="CU529" s="170"/>
      <c r="CV529" s="170"/>
      <c r="CW529" s="170"/>
      <c r="CX529" s="170"/>
      <c r="CY529" s="170"/>
      <c r="CZ529" s="170"/>
      <c r="DA529" s="170"/>
      <c r="DB529" s="170"/>
      <c r="DC529" s="170"/>
      <c r="DD529" s="170"/>
      <c r="DE529" s="170"/>
      <c r="DF529" s="170"/>
      <c r="DG529" s="170"/>
      <c r="DH529" s="170"/>
      <c r="DI529" s="170"/>
      <c r="DJ529" s="170"/>
      <c r="DK529" s="170"/>
      <c r="DL529" s="170"/>
      <c r="DM529" s="170"/>
      <c r="DN529" s="170"/>
      <c r="DO529" s="170"/>
      <c r="DP529" s="170"/>
      <c r="DQ529" s="170"/>
      <c r="DR529" s="170"/>
      <c r="DS529" s="170"/>
      <c r="DT529" s="170"/>
      <c r="DU529" s="170"/>
      <c r="DV529" s="170"/>
      <c r="DW529" s="170"/>
      <c r="DX529" s="170"/>
      <c r="DY529" s="170"/>
      <c r="DZ529" s="170"/>
      <c r="EA529" s="170"/>
      <c r="EB529" s="170"/>
      <c r="EC529" s="170"/>
      <c r="ED529" s="170"/>
      <c r="EE529" s="170"/>
      <c r="EF529" s="170"/>
      <c r="EG529" s="170"/>
      <c r="EH529" s="170"/>
      <c r="EI529" s="170"/>
      <c r="EJ529" s="170"/>
      <c r="EK529" s="170"/>
      <c r="EL529" s="170"/>
      <c r="EM529" s="170"/>
      <c r="EN529" s="170"/>
      <c r="EO529" s="170"/>
      <c r="EP529" s="170"/>
      <c r="EQ529" s="170"/>
      <c r="ER529" s="185"/>
      <c r="ES529" s="185"/>
      <c r="ET529" s="171"/>
    </row>
    <row r="530" spans="1:150" s="173" customFormat="1" hidden="1" x14ac:dyDescent="0.25">
      <c r="A530" s="169"/>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c r="AL530" s="170"/>
      <c r="AM530" s="170"/>
      <c r="AN530" s="170"/>
      <c r="AO530" s="170"/>
      <c r="AP530" s="170"/>
      <c r="AQ530" s="170"/>
      <c r="AR530" s="170"/>
      <c r="AS530" s="170"/>
      <c r="AT530" s="170"/>
      <c r="AU530" s="170"/>
      <c r="AV530" s="170"/>
      <c r="AW530" s="170"/>
      <c r="AX530" s="170"/>
      <c r="AY530" s="170"/>
      <c r="AZ530" s="170"/>
      <c r="BA530" s="170"/>
      <c r="BB530" s="170"/>
      <c r="BC530" s="170"/>
      <c r="BD530" s="170"/>
      <c r="BE530" s="170"/>
      <c r="BF530" s="170"/>
      <c r="BG530" s="170"/>
      <c r="BH530" s="170"/>
      <c r="BI530" s="170"/>
      <c r="BJ530" s="170"/>
      <c r="BK530" s="170"/>
      <c r="BL530" s="170"/>
      <c r="BM530" s="170"/>
      <c r="BN530" s="170"/>
      <c r="BO530" s="170"/>
      <c r="BP530" s="170"/>
      <c r="BQ530" s="170"/>
      <c r="BR530" s="170"/>
      <c r="BS530" s="170"/>
      <c r="BT530" s="170"/>
      <c r="BU530" s="170"/>
      <c r="BV530" s="170"/>
      <c r="BW530" s="170"/>
      <c r="BX530" s="170"/>
      <c r="BY530" s="170"/>
      <c r="BZ530" s="170"/>
      <c r="CA530" s="170"/>
      <c r="CB530" s="170"/>
      <c r="CC530" s="170"/>
      <c r="CD530" s="170"/>
      <c r="CE530" s="170"/>
      <c r="CF530" s="170"/>
      <c r="CG530" s="170"/>
      <c r="CH530" s="170"/>
      <c r="CI530" s="170"/>
      <c r="CJ530" s="170"/>
      <c r="CK530" s="170"/>
      <c r="CL530" s="170"/>
      <c r="CM530" s="170"/>
      <c r="CN530" s="170"/>
      <c r="CO530" s="170"/>
      <c r="CP530" s="170"/>
      <c r="CQ530" s="170"/>
      <c r="CR530" s="170"/>
      <c r="CS530" s="170"/>
      <c r="CT530" s="170"/>
      <c r="CU530" s="170"/>
      <c r="CV530" s="170"/>
      <c r="CW530" s="170"/>
      <c r="CX530" s="170"/>
      <c r="CY530" s="170"/>
      <c r="CZ530" s="170"/>
      <c r="DA530" s="170"/>
      <c r="DB530" s="170"/>
      <c r="DC530" s="170"/>
      <c r="DD530" s="170"/>
      <c r="DE530" s="170"/>
      <c r="DF530" s="170"/>
      <c r="DG530" s="170"/>
      <c r="DH530" s="170"/>
      <c r="DI530" s="170"/>
      <c r="DJ530" s="170"/>
      <c r="DK530" s="170"/>
      <c r="DL530" s="170"/>
      <c r="DM530" s="170"/>
      <c r="DN530" s="170"/>
      <c r="DO530" s="170"/>
      <c r="DP530" s="170"/>
      <c r="DQ530" s="170"/>
      <c r="DR530" s="170"/>
      <c r="DS530" s="170"/>
      <c r="DT530" s="170"/>
      <c r="DU530" s="170"/>
      <c r="DV530" s="170"/>
      <c r="DW530" s="170"/>
      <c r="DX530" s="170"/>
      <c r="DY530" s="170"/>
      <c r="DZ530" s="170"/>
      <c r="EA530" s="170"/>
      <c r="EB530" s="170"/>
      <c r="EC530" s="170"/>
      <c r="ED530" s="170"/>
      <c r="EE530" s="170"/>
      <c r="EF530" s="170"/>
      <c r="EG530" s="170"/>
      <c r="EH530" s="170"/>
      <c r="EI530" s="170"/>
      <c r="EJ530" s="170"/>
      <c r="EK530" s="170"/>
      <c r="EL530" s="170"/>
      <c r="EM530" s="170"/>
      <c r="EN530" s="170"/>
      <c r="EO530" s="170"/>
      <c r="EP530" s="170"/>
      <c r="EQ530" s="170"/>
      <c r="ER530" s="185"/>
      <c r="ES530" s="185"/>
      <c r="ET530" s="171"/>
    </row>
    <row r="531" spans="1:150" s="173" customFormat="1" hidden="1" x14ac:dyDescent="0.25">
      <c r="A531" s="169"/>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c r="AL531" s="170"/>
      <c r="AM531" s="170"/>
      <c r="AN531" s="170"/>
      <c r="AO531" s="170"/>
      <c r="AP531" s="170"/>
      <c r="AQ531" s="170"/>
      <c r="AR531" s="170"/>
      <c r="AS531" s="170"/>
      <c r="AT531" s="170"/>
      <c r="AU531" s="170"/>
      <c r="AV531" s="170"/>
      <c r="AW531" s="170"/>
      <c r="AX531" s="170"/>
      <c r="AY531" s="170"/>
      <c r="AZ531" s="170"/>
      <c r="BA531" s="170"/>
      <c r="BB531" s="170"/>
      <c r="BC531" s="170"/>
      <c r="BD531" s="170"/>
      <c r="BE531" s="170"/>
      <c r="BF531" s="170"/>
      <c r="BG531" s="170"/>
      <c r="BH531" s="170"/>
      <c r="BI531" s="170"/>
      <c r="BJ531" s="170"/>
      <c r="BK531" s="170"/>
      <c r="BL531" s="170"/>
      <c r="BM531" s="170"/>
      <c r="BN531" s="170"/>
      <c r="BO531" s="170"/>
      <c r="BP531" s="170"/>
      <c r="BQ531" s="170"/>
      <c r="BR531" s="170"/>
      <c r="BS531" s="170"/>
      <c r="BT531" s="170"/>
      <c r="BU531" s="170"/>
      <c r="BV531" s="170"/>
      <c r="BW531" s="170"/>
      <c r="BX531" s="170"/>
      <c r="BY531" s="170"/>
      <c r="BZ531" s="170"/>
      <c r="CA531" s="170"/>
      <c r="CB531" s="170"/>
      <c r="CC531" s="170"/>
      <c r="CD531" s="170"/>
      <c r="CE531" s="170"/>
      <c r="CF531" s="170"/>
      <c r="CG531" s="170"/>
      <c r="CH531" s="170"/>
      <c r="CI531" s="170"/>
      <c r="CJ531" s="170"/>
      <c r="CK531" s="170"/>
      <c r="CL531" s="170"/>
      <c r="CM531" s="170"/>
      <c r="CN531" s="170"/>
      <c r="CO531" s="170"/>
      <c r="CP531" s="170"/>
      <c r="CQ531" s="170"/>
      <c r="CR531" s="170"/>
      <c r="CS531" s="170"/>
      <c r="CT531" s="170"/>
      <c r="CU531" s="170"/>
      <c r="CV531" s="170"/>
      <c r="CW531" s="170"/>
      <c r="CX531" s="170"/>
      <c r="CY531" s="170"/>
      <c r="CZ531" s="170"/>
      <c r="DA531" s="170"/>
      <c r="DB531" s="170"/>
      <c r="DC531" s="170"/>
      <c r="DD531" s="170"/>
      <c r="DE531" s="170"/>
      <c r="DF531" s="170"/>
      <c r="DG531" s="170"/>
      <c r="DH531" s="170"/>
      <c r="DI531" s="170"/>
      <c r="DJ531" s="170"/>
      <c r="DK531" s="170"/>
      <c r="DL531" s="170"/>
      <c r="DM531" s="170"/>
      <c r="DN531" s="170"/>
      <c r="DO531" s="170"/>
      <c r="DP531" s="170"/>
      <c r="DQ531" s="170"/>
      <c r="DR531" s="170"/>
      <c r="DS531" s="170"/>
      <c r="DT531" s="170"/>
      <c r="DU531" s="170"/>
      <c r="DV531" s="170"/>
      <c r="DW531" s="170"/>
      <c r="DX531" s="170"/>
      <c r="DY531" s="170"/>
      <c r="DZ531" s="170"/>
      <c r="EA531" s="170"/>
      <c r="EB531" s="170"/>
      <c r="EC531" s="170"/>
      <c r="ED531" s="170"/>
      <c r="EE531" s="170"/>
      <c r="EF531" s="170"/>
      <c r="EG531" s="170"/>
      <c r="EH531" s="170"/>
      <c r="EI531" s="170"/>
      <c r="EJ531" s="170"/>
      <c r="EK531" s="170"/>
      <c r="EL531" s="170"/>
      <c r="EM531" s="170"/>
      <c r="EN531" s="170"/>
      <c r="EO531" s="170"/>
      <c r="EP531" s="170"/>
      <c r="EQ531" s="170"/>
      <c r="ER531" s="185"/>
      <c r="ES531" s="185"/>
      <c r="ET531" s="171"/>
    </row>
    <row r="532" spans="1:150" s="173" customFormat="1" hidden="1" x14ac:dyDescent="0.25">
      <c r="A532" s="169"/>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c r="AL532" s="170"/>
      <c r="AM532" s="170"/>
      <c r="AN532" s="170"/>
      <c r="AO532" s="170"/>
      <c r="AP532" s="170"/>
      <c r="AQ532" s="170"/>
      <c r="AR532" s="170"/>
      <c r="AS532" s="170"/>
      <c r="AT532" s="170"/>
      <c r="AU532" s="170"/>
      <c r="AV532" s="170"/>
      <c r="AW532" s="170"/>
      <c r="AX532" s="170"/>
      <c r="AY532" s="170"/>
      <c r="AZ532" s="170"/>
      <c r="BA532" s="170"/>
      <c r="BB532" s="170"/>
      <c r="BC532" s="170"/>
      <c r="BD532" s="170"/>
      <c r="BE532" s="170"/>
      <c r="BF532" s="170"/>
      <c r="BG532" s="170"/>
      <c r="BH532" s="170"/>
      <c r="BI532" s="170"/>
      <c r="BJ532" s="170"/>
      <c r="BK532" s="170"/>
      <c r="BL532" s="170"/>
      <c r="BM532" s="170"/>
      <c r="BN532" s="170"/>
      <c r="BO532" s="170"/>
      <c r="BP532" s="170"/>
      <c r="BQ532" s="170"/>
      <c r="BR532" s="170"/>
      <c r="BS532" s="170"/>
      <c r="BT532" s="170"/>
      <c r="BU532" s="170"/>
      <c r="BV532" s="170"/>
      <c r="BW532" s="170"/>
      <c r="BX532" s="170"/>
      <c r="BY532" s="170"/>
      <c r="BZ532" s="170"/>
      <c r="CA532" s="170"/>
      <c r="CB532" s="170"/>
      <c r="CC532" s="170"/>
      <c r="CD532" s="170"/>
      <c r="CE532" s="170"/>
      <c r="CF532" s="170"/>
      <c r="CG532" s="170"/>
      <c r="CH532" s="170"/>
      <c r="CI532" s="170"/>
      <c r="CJ532" s="170"/>
      <c r="CK532" s="170"/>
      <c r="CL532" s="170"/>
      <c r="CM532" s="170"/>
      <c r="CN532" s="170"/>
      <c r="CO532" s="170"/>
      <c r="CP532" s="170"/>
      <c r="CQ532" s="170"/>
      <c r="CR532" s="170"/>
      <c r="CS532" s="170"/>
      <c r="CT532" s="170"/>
      <c r="CU532" s="170"/>
      <c r="CV532" s="170"/>
      <c r="CW532" s="170"/>
      <c r="CX532" s="170"/>
      <c r="CY532" s="170"/>
      <c r="CZ532" s="170"/>
      <c r="DA532" s="170"/>
      <c r="DB532" s="170"/>
      <c r="DC532" s="170"/>
      <c r="DD532" s="170"/>
      <c r="DE532" s="170"/>
      <c r="DF532" s="170"/>
      <c r="DG532" s="170"/>
      <c r="DH532" s="170"/>
      <c r="DI532" s="170"/>
      <c r="DJ532" s="170"/>
      <c r="DK532" s="170"/>
      <c r="DL532" s="170"/>
      <c r="DM532" s="170"/>
      <c r="DN532" s="170"/>
      <c r="DO532" s="170"/>
      <c r="DP532" s="170"/>
      <c r="DQ532" s="170"/>
      <c r="DR532" s="170"/>
      <c r="DS532" s="170"/>
      <c r="DT532" s="170"/>
      <c r="DU532" s="170"/>
      <c r="DV532" s="170"/>
      <c r="DW532" s="170"/>
      <c r="DX532" s="170"/>
      <c r="DY532" s="170"/>
      <c r="DZ532" s="170"/>
      <c r="EA532" s="170"/>
      <c r="EB532" s="170"/>
      <c r="EC532" s="170"/>
      <c r="ED532" s="170"/>
      <c r="EE532" s="170"/>
      <c r="EF532" s="170"/>
      <c r="EG532" s="170"/>
      <c r="EH532" s="170"/>
      <c r="EI532" s="170"/>
      <c r="EJ532" s="170"/>
      <c r="EK532" s="170"/>
      <c r="EL532" s="170"/>
      <c r="EM532" s="170"/>
      <c r="EN532" s="170"/>
      <c r="EO532" s="170"/>
      <c r="EP532" s="170"/>
      <c r="EQ532" s="170"/>
      <c r="ER532" s="185"/>
      <c r="ES532" s="185"/>
      <c r="ET532" s="171"/>
    </row>
    <row r="533" spans="1:150" s="173" customFormat="1" hidden="1" x14ac:dyDescent="0.25">
      <c r="A533" s="169"/>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A533" s="170"/>
      <c r="CB533" s="170"/>
      <c r="CC533" s="170"/>
      <c r="CD533" s="170"/>
      <c r="CE533" s="170"/>
      <c r="CF533" s="170"/>
      <c r="CG533" s="170"/>
      <c r="CH533" s="170"/>
      <c r="CI533" s="170"/>
      <c r="CJ533" s="170"/>
      <c r="CK533" s="170"/>
      <c r="CL533" s="170"/>
      <c r="CM533" s="170"/>
      <c r="CN533" s="170"/>
      <c r="CO533" s="170"/>
      <c r="CP533" s="170"/>
      <c r="CQ533" s="170"/>
      <c r="CR533" s="170"/>
      <c r="CS533" s="170"/>
      <c r="CT533" s="170"/>
      <c r="CU533" s="170"/>
      <c r="CV533" s="170"/>
      <c r="CW533" s="170"/>
      <c r="CX533" s="170"/>
      <c r="CY533" s="170"/>
      <c r="CZ533" s="170"/>
      <c r="DA533" s="170"/>
      <c r="DB533" s="170"/>
      <c r="DC533" s="170"/>
      <c r="DD533" s="170"/>
      <c r="DE533" s="170"/>
      <c r="DF533" s="170"/>
      <c r="DG533" s="170"/>
      <c r="DH533" s="170"/>
      <c r="DI533" s="170"/>
      <c r="DJ533" s="170"/>
      <c r="DK533" s="170"/>
      <c r="DL533" s="170"/>
      <c r="DM533" s="170"/>
      <c r="DN533" s="170"/>
      <c r="DO533" s="170"/>
      <c r="DP533" s="170"/>
      <c r="DQ533" s="170"/>
      <c r="DR533" s="170"/>
      <c r="DS533" s="170"/>
      <c r="DT533" s="170"/>
      <c r="DU533" s="170"/>
      <c r="DV533" s="170"/>
      <c r="DW533" s="170"/>
      <c r="DX533" s="170"/>
      <c r="DY533" s="170"/>
      <c r="DZ533" s="170"/>
      <c r="EA533" s="170"/>
      <c r="EB533" s="170"/>
      <c r="EC533" s="170"/>
      <c r="ED533" s="170"/>
      <c r="EE533" s="170"/>
      <c r="EF533" s="170"/>
      <c r="EG533" s="170"/>
      <c r="EH533" s="170"/>
      <c r="EI533" s="170"/>
      <c r="EJ533" s="170"/>
      <c r="EK533" s="170"/>
      <c r="EL533" s="170"/>
      <c r="EM533" s="170"/>
      <c r="EN533" s="170"/>
      <c r="EO533" s="170"/>
      <c r="EP533" s="170"/>
      <c r="EQ533" s="170"/>
      <c r="ER533" s="185"/>
      <c r="ES533" s="185"/>
      <c r="ET533" s="171"/>
    </row>
    <row r="534" spans="1:150" s="173" customFormat="1" hidden="1" x14ac:dyDescent="0.25">
      <c r="A534" s="169"/>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c r="AL534" s="170"/>
      <c r="AM534" s="170"/>
      <c r="AN534" s="170"/>
      <c r="AO534" s="170"/>
      <c r="AP534" s="170"/>
      <c r="AQ534" s="170"/>
      <c r="AR534" s="170"/>
      <c r="AS534" s="170"/>
      <c r="AT534" s="170"/>
      <c r="AU534" s="170"/>
      <c r="AV534" s="170"/>
      <c r="AW534" s="170"/>
      <c r="AX534" s="170"/>
      <c r="AY534" s="170"/>
      <c r="AZ534" s="170"/>
      <c r="BA534" s="170"/>
      <c r="BB534" s="170"/>
      <c r="BC534" s="170"/>
      <c r="BD534" s="170"/>
      <c r="BE534" s="170"/>
      <c r="BF534" s="170"/>
      <c r="BG534" s="170"/>
      <c r="BH534" s="170"/>
      <c r="BI534" s="170"/>
      <c r="BJ534" s="170"/>
      <c r="BK534" s="170"/>
      <c r="BL534" s="170"/>
      <c r="BM534" s="170"/>
      <c r="BN534" s="170"/>
      <c r="BO534" s="170"/>
      <c r="BP534" s="170"/>
      <c r="BQ534" s="170"/>
      <c r="BR534" s="170"/>
      <c r="BS534" s="170"/>
      <c r="BT534" s="170"/>
      <c r="BU534" s="170"/>
      <c r="BV534" s="170"/>
      <c r="BW534" s="170"/>
      <c r="BX534" s="170"/>
      <c r="BY534" s="170"/>
      <c r="BZ534" s="170"/>
      <c r="CA534" s="170"/>
      <c r="CB534" s="170"/>
      <c r="CC534" s="170"/>
      <c r="CD534" s="170"/>
      <c r="CE534" s="170"/>
      <c r="CF534" s="170"/>
      <c r="CG534" s="170"/>
      <c r="CH534" s="170"/>
      <c r="CI534" s="170"/>
      <c r="CJ534" s="170"/>
      <c r="CK534" s="170"/>
      <c r="CL534" s="170"/>
      <c r="CM534" s="170"/>
      <c r="CN534" s="170"/>
      <c r="CO534" s="170"/>
      <c r="CP534" s="170"/>
      <c r="CQ534" s="170"/>
      <c r="CR534" s="170"/>
      <c r="CS534" s="170"/>
      <c r="CT534" s="170"/>
      <c r="CU534" s="170"/>
      <c r="CV534" s="170"/>
      <c r="CW534" s="170"/>
      <c r="CX534" s="170"/>
      <c r="CY534" s="170"/>
      <c r="CZ534" s="170"/>
      <c r="DA534" s="170"/>
      <c r="DB534" s="170"/>
      <c r="DC534" s="170"/>
      <c r="DD534" s="170"/>
      <c r="DE534" s="170"/>
      <c r="DF534" s="170"/>
      <c r="DG534" s="170"/>
      <c r="DH534" s="170"/>
      <c r="DI534" s="170"/>
      <c r="DJ534" s="170"/>
      <c r="DK534" s="170"/>
      <c r="DL534" s="170"/>
      <c r="DM534" s="170"/>
      <c r="DN534" s="170"/>
      <c r="DO534" s="170"/>
      <c r="DP534" s="170"/>
      <c r="DQ534" s="170"/>
      <c r="DR534" s="170"/>
      <c r="DS534" s="170"/>
      <c r="DT534" s="170"/>
      <c r="DU534" s="170"/>
      <c r="DV534" s="170"/>
      <c r="DW534" s="170"/>
      <c r="DX534" s="170"/>
      <c r="DY534" s="170"/>
      <c r="DZ534" s="170"/>
      <c r="EA534" s="170"/>
      <c r="EB534" s="170"/>
      <c r="EC534" s="170"/>
      <c r="ED534" s="170"/>
      <c r="EE534" s="170"/>
      <c r="EF534" s="170"/>
      <c r="EG534" s="170"/>
      <c r="EH534" s="170"/>
      <c r="EI534" s="170"/>
      <c r="EJ534" s="170"/>
      <c r="EK534" s="170"/>
      <c r="EL534" s="170"/>
      <c r="EM534" s="170"/>
      <c r="EN534" s="170"/>
      <c r="EO534" s="170"/>
      <c r="EP534" s="170"/>
      <c r="EQ534" s="170"/>
      <c r="ER534" s="185"/>
      <c r="ES534" s="185"/>
      <c r="ET534" s="171"/>
    </row>
    <row r="535" spans="1:150" s="173" customFormat="1" hidden="1" x14ac:dyDescent="0.25">
      <c r="A535" s="169"/>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c r="AL535" s="170"/>
      <c r="AM535" s="170"/>
      <c r="AN535" s="170"/>
      <c r="AO535" s="170"/>
      <c r="AP535" s="170"/>
      <c r="AQ535" s="170"/>
      <c r="AR535" s="170"/>
      <c r="AS535" s="170"/>
      <c r="AT535" s="170"/>
      <c r="AU535" s="170"/>
      <c r="AV535" s="170"/>
      <c r="AW535" s="170"/>
      <c r="AX535" s="170"/>
      <c r="AY535" s="170"/>
      <c r="AZ535" s="170"/>
      <c r="BA535" s="170"/>
      <c r="BB535" s="170"/>
      <c r="BC535" s="170"/>
      <c r="BD535" s="170"/>
      <c r="BE535" s="170"/>
      <c r="BF535" s="170"/>
      <c r="BG535" s="170"/>
      <c r="BH535" s="170"/>
      <c r="BI535" s="170"/>
      <c r="BJ535" s="170"/>
      <c r="BK535" s="170"/>
      <c r="BL535" s="170"/>
      <c r="BM535" s="170"/>
      <c r="BN535" s="170"/>
      <c r="BO535" s="170"/>
      <c r="BP535" s="170"/>
      <c r="BQ535" s="170"/>
      <c r="BR535" s="170"/>
      <c r="BS535" s="170"/>
      <c r="BT535" s="170"/>
      <c r="BU535" s="170"/>
      <c r="BV535" s="170"/>
      <c r="BW535" s="170"/>
      <c r="BX535" s="170"/>
      <c r="BY535" s="170"/>
      <c r="BZ535" s="170"/>
      <c r="CA535" s="170"/>
      <c r="CB535" s="170"/>
      <c r="CC535" s="170"/>
      <c r="CD535" s="170"/>
      <c r="CE535" s="170"/>
      <c r="CF535" s="170"/>
      <c r="CG535" s="170"/>
      <c r="CH535" s="170"/>
      <c r="CI535" s="170"/>
      <c r="CJ535" s="170"/>
      <c r="CK535" s="170"/>
      <c r="CL535" s="170"/>
      <c r="CM535" s="170"/>
      <c r="CN535" s="170"/>
      <c r="CO535" s="170"/>
      <c r="CP535" s="170"/>
      <c r="CQ535" s="170"/>
      <c r="CR535" s="170"/>
      <c r="CS535" s="170"/>
      <c r="CT535" s="170"/>
      <c r="CU535" s="170"/>
      <c r="CV535" s="170"/>
      <c r="CW535" s="170"/>
      <c r="CX535" s="170"/>
      <c r="CY535" s="170"/>
      <c r="CZ535" s="170"/>
      <c r="DA535" s="170"/>
      <c r="DB535" s="170"/>
      <c r="DC535" s="170"/>
      <c r="DD535" s="170"/>
      <c r="DE535" s="170"/>
      <c r="DF535" s="170"/>
      <c r="DG535" s="170"/>
      <c r="DH535" s="170"/>
      <c r="DI535" s="170"/>
      <c r="DJ535" s="170"/>
      <c r="DK535" s="170"/>
      <c r="DL535" s="170"/>
      <c r="DM535" s="170"/>
      <c r="DN535" s="170"/>
      <c r="DO535" s="170"/>
      <c r="DP535" s="170"/>
      <c r="DQ535" s="170"/>
      <c r="DR535" s="170"/>
      <c r="DS535" s="170"/>
      <c r="DT535" s="170"/>
      <c r="DU535" s="170"/>
      <c r="DV535" s="170"/>
      <c r="DW535" s="170"/>
      <c r="DX535" s="170"/>
      <c r="DY535" s="170"/>
      <c r="DZ535" s="170"/>
      <c r="EA535" s="170"/>
      <c r="EB535" s="170"/>
      <c r="EC535" s="170"/>
      <c r="ED535" s="170"/>
      <c r="EE535" s="170"/>
      <c r="EF535" s="170"/>
      <c r="EG535" s="170"/>
      <c r="EH535" s="170"/>
      <c r="EI535" s="170"/>
      <c r="EJ535" s="170"/>
      <c r="EK535" s="170"/>
      <c r="EL535" s="170"/>
      <c r="EM535" s="170"/>
      <c r="EN535" s="170"/>
      <c r="EO535" s="170"/>
      <c r="EP535" s="170"/>
      <c r="EQ535" s="170"/>
      <c r="ER535" s="185"/>
      <c r="ES535" s="185"/>
      <c r="ET535" s="171"/>
    </row>
    <row r="536" spans="1:150" s="173" customFormat="1" hidden="1" x14ac:dyDescent="0.25">
      <c r="A536" s="169"/>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c r="AL536" s="170"/>
      <c r="AM536" s="170"/>
      <c r="AN536" s="170"/>
      <c r="AO536" s="170"/>
      <c r="AP536" s="170"/>
      <c r="AQ536" s="170"/>
      <c r="AR536" s="170"/>
      <c r="AS536" s="170"/>
      <c r="AT536" s="170"/>
      <c r="AU536" s="170"/>
      <c r="AV536" s="170"/>
      <c r="AW536" s="170"/>
      <c r="AX536" s="170"/>
      <c r="AY536" s="170"/>
      <c r="AZ536" s="170"/>
      <c r="BA536" s="170"/>
      <c r="BB536" s="170"/>
      <c r="BC536" s="170"/>
      <c r="BD536" s="170"/>
      <c r="BE536" s="170"/>
      <c r="BF536" s="170"/>
      <c r="BG536" s="170"/>
      <c r="BH536" s="170"/>
      <c r="BI536" s="170"/>
      <c r="BJ536" s="170"/>
      <c r="BK536" s="170"/>
      <c r="BL536" s="170"/>
      <c r="BM536" s="170"/>
      <c r="BN536" s="170"/>
      <c r="BO536" s="170"/>
      <c r="BP536" s="170"/>
      <c r="BQ536" s="170"/>
      <c r="BR536" s="170"/>
      <c r="BS536" s="170"/>
      <c r="BT536" s="170"/>
      <c r="BU536" s="170"/>
      <c r="BV536" s="170"/>
      <c r="BW536" s="170"/>
      <c r="BX536" s="170"/>
      <c r="BY536" s="170"/>
      <c r="BZ536" s="170"/>
      <c r="CA536" s="170"/>
      <c r="CB536" s="170"/>
      <c r="CC536" s="170"/>
      <c r="CD536" s="170"/>
      <c r="CE536" s="170"/>
      <c r="CF536" s="170"/>
      <c r="CG536" s="170"/>
      <c r="CH536" s="170"/>
      <c r="CI536" s="170"/>
      <c r="CJ536" s="170"/>
      <c r="CK536" s="170"/>
      <c r="CL536" s="170"/>
      <c r="CM536" s="170"/>
      <c r="CN536" s="170"/>
      <c r="CO536" s="170"/>
      <c r="CP536" s="170"/>
      <c r="CQ536" s="170"/>
      <c r="CR536" s="170"/>
      <c r="CS536" s="170"/>
      <c r="CT536" s="170"/>
      <c r="CU536" s="170"/>
      <c r="CV536" s="170"/>
      <c r="CW536" s="170"/>
      <c r="CX536" s="170"/>
      <c r="CY536" s="170"/>
      <c r="CZ536" s="170"/>
      <c r="DA536" s="170"/>
      <c r="DB536" s="170"/>
      <c r="DC536" s="170"/>
      <c r="DD536" s="170"/>
      <c r="DE536" s="170"/>
      <c r="DF536" s="170"/>
      <c r="DG536" s="170"/>
      <c r="DH536" s="170"/>
      <c r="DI536" s="170"/>
      <c r="DJ536" s="170"/>
      <c r="DK536" s="170"/>
      <c r="DL536" s="170"/>
      <c r="DM536" s="170"/>
      <c r="DN536" s="170"/>
      <c r="DO536" s="170"/>
      <c r="DP536" s="170"/>
      <c r="DQ536" s="170"/>
      <c r="DR536" s="170"/>
      <c r="DS536" s="170"/>
      <c r="DT536" s="170"/>
      <c r="DU536" s="170"/>
      <c r="DV536" s="170"/>
      <c r="DW536" s="170"/>
      <c r="DX536" s="170"/>
      <c r="DY536" s="170"/>
      <c r="DZ536" s="170"/>
      <c r="EA536" s="170"/>
      <c r="EB536" s="170"/>
      <c r="EC536" s="170"/>
      <c r="ED536" s="170"/>
      <c r="EE536" s="170"/>
      <c r="EF536" s="170"/>
      <c r="EG536" s="170"/>
      <c r="EH536" s="170"/>
      <c r="EI536" s="170"/>
      <c r="EJ536" s="170"/>
      <c r="EK536" s="170"/>
      <c r="EL536" s="170"/>
      <c r="EM536" s="170"/>
      <c r="EN536" s="170"/>
      <c r="EO536" s="170"/>
      <c r="EP536" s="170"/>
      <c r="EQ536" s="170"/>
      <c r="ER536" s="185"/>
      <c r="ES536" s="185"/>
      <c r="ET536" s="171"/>
    </row>
    <row r="537" spans="1:150" s="173" customFormat="1" hidden="1" x14ac:dyDescent="0.25">
      <c r="A537" s="169"/>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c r="AL537" s="170"/>
      <c r="AM537" s="170"/>
      <c r="AN537" s="170"/>
      <c r="AO537" s="170"/>
      <c r="AP537" s="170"/>
      <c r="AQ537" s="170"/>
      <c r="AR537" s="170"/>
      <c r="AS537" s="170"/>
      <c r="AT537" s="170"/>
      <c r="AU537" s="170"/>
      <c r="AV537" s="170"/>
      <c r="AW537" s="170"/>
      <c r="AX537" s="170"/>
      <c r="AY537" s="170"/>
      <c r="AZ537" s="170"/>
      <c r="BA537" s="170"/>
      <c r="BB537" s="170"/>
      <c r="BC537" s="170"/>
      <c r="BD537" s="170"/>
      <c r="BE537" s="170"/>
      <c r="BF537" s="170"/>
      <c r="BG537" s="170"/>
      <c r="BH537" s="170"/>
      <c r="BI537" s="170"/>
      <c r="BJ537" s="170"/>
      <c r="BK537" s="170"/>
      <c r="BL537" s="170"/>
      <c r="BM537" s="170"/>
      <c r="BN537" s="170"/>
      <c r="BO537" s="170"/>
      <c r="BP537" s="170"/>
      <c r="BQ537" s="170"/>
      <c r="BR537" s="170"/>
      <c r="BS537" s="170"/>
      <c r="BT537" s="170"/>
      <c r="BU537" s="170"/>
      <c r="BV537" s="170"/>
      <c r="BW537" s="170"/>
      <c r="BX537" s="170"/>
      <c r="BY537" s="170"/>
      <c r="BZ537" s="170"/>
      <c r="CA537" s="170"/>
      <c r="CB537" s="170"/>
      <c r="CC537" s="170"/>
      <c r="CD537" s="170"/>
      <c r="CE537" s="170"/>
      <c r="CF537" s="170"/>
      <c r="CG537" s="170"/>
      <c r="CH537" s="170"/>
      <c r="CI537" s="170"/>
      <c r="CJ537" s="170"/>
      <c r="CK537" s="170"/>
      <c r="CL537" s="170"/>
      <c r="CM537" s="170"/>
      <c r="CN537" s="170"/>
      <c r="CO537" s="170"/>
      <c r="CP537" s="170"/>
      <c r="CQ537" s="170"/>
      <c r="CR537" s="170"/>
      <c r="CS537" s="170"/>
      <c r="CT537" s="170"/>
      <c r="CU537" s="170"/>
      <c r="CV537" s="170"/>
      <c r="CW537" s="170"/>
      <c r="CX537" s="170"/>
      <c r="CY537" s="170"/>
      <c r="CZ537" s="170"/>
      <c r="DA537" s="170"/>
      <c r="DB537" s="170"/>
      <c r="DC537" s="170"/>
      <c r="DD537" s="170"/>
      <c r="DE537" s="170"/>
      <c r="DF537" s="170"/>
      <c r="DG537" s="170"/>
      <c r="DH537" s="170"/>
      <c r="DI537" s="170"/>
      <c r="DJ537" s="170"/>
      <c r="DK537" s="170"/>
      <c r="DL537" s="170"/>
      <c r="DM537" s="170"/>
      <c r="DN537" s="170"/>
      <c r="DO537" s="170"/>
      <c r="DP537" s="170"/>
      <c r="DQ537" s="170"/>
      <c r="DR537" s="170"/>
      <c r="DS537" s="170"/>
      <c r="DT537" s="170"/>
      <c r="DU537" s="170"/>
      <c r="DV537" s="170"/>
      <c r="DW537" s="170"/>
      <c r="DX537" s="170"/>
      <c r="DY537" s="170"/>
      <c r="DZ537" s="170"/>
      <c r="EA537" s="170"/>
      <c r="EB537" s="170"/>
      <c r="EC537" s="170"/>
      <c r="ED537" s="170"/>
      <c r="EE537" s="170"/>
      <c r="EF537" s="170"/>
      <c r="EG537" s="170"/>
      <c r="EH537" s="170"/>
      <c r="EI537" s="170"/>
      <c r="EJ537" s="170"/>
      <c r="EK537" s="170"/>
      <c r="EL537" s="170"/>
      <c r="EM537" s="170"/>
      <c r="EN537" s="170"/>
      <c r="EO537" s="170"/>
      <c r="EP537" s="170"/>
      <c r="EQ537" s="170"/>
      <c r="ER537" s="185"/>
      <c r="ES537" s="185"/>
      <c r="ET537" s="171"/>
    </row>
    <row r="538" spans="1:150" s="173" customFormat="1" hidden="1" x14ac:dyDescent="0.25">
      <c r="A538" s="169"/>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c r="AL538" s="170"/>
      <c r="AM538" s="170"/>
      <c r="AN538" s="170"/>
      <c r="AO538" s="170"/>
      <c r="AP538" s="170"/>
      <c r="AQ538" s="170"/>
      <c r="AR538" s="170"/>
      <c r="AS538" s="170"/>
      <c r="AT538" s="170"/>
      <c r="AU538" s="170"/>
      <c r="AV538" s="170"/>
      <c r="AW538" s="170"/>
      <c r="AX538" s="170"/>
      <c r="AY538" s="170"/>
      <c r="AZ538" s="170"/>
      <c r="BA538" s="170"/>
      <c r="BB538" s="170"/>
      <c r="BC538" s="170"/>
      <c r="BD538" s="170"/>
      <c r="BE538" s="170"/>
      <c r="BF538" s="170"/>
      <c r="BG538" s="170"/>
      <c r="BH538" s="170"/>
      <c r="BI538" s="170"/>
      <c r="BJ538" s="170"/>
      <c r="BK538" s="170"/>
      <c r="BL538" s="170"/>
      <c r="BM538" s="170"/>
      <c r="BN538" s="170"/>
      <c r="BO538" s="170"/>
      <c r="BP538" s="170"/>
      <c r="BQ538" s="170"/>
      <c r="BR538" s="170"/>
      <c r="BS538" s="170"/>
      <c r="BT538" s="170"/>
      <c r="BU538" s="170"/>
      <c r="BV538" s="170"/>
      <c r="BW538" s="170"/>
      <c r="BX538" s="170"/>
      <c r="BY538" s="170"/>
      <c r="BZ538" s="170"/>
      <c r="CA538" s="170"/>
      <c r="CB538" s="170"/>
      <c r="CC538" s="170"/>
      <c r="CD538" s="170"/>
      <c r="CE538" s="170"/>
      <c r="CF538" s="170"/>
      <c r="CG538" s="170"/>
      <c r="CH538" s="170"/>
      <c r="CI538" s="170"/>
      <c r="CJ538" s="170"/>
      <c r="CK538" s="170"/>
      <c r="CL538" s="170"/>
      <c r="CM538" s="170"/>
      <c r="CN538" s="170"/>
      <c r="CO538" s="170"/>
      <c r="CP538" s="170"/>
      <c r="CQ538" s="170"/>
      <c r="CR538" s="170"/>
      <c r="CS538" s="170"/>
      <c r="CT538" s="170"/>
      <c r="CU538" s="170"/>
      <c r="CV538" s="170"/>
      <c r="CW538" s="170"/>
      <c r="CX538" s="170"/>
      <c r="CY538" s="170"/>
      <c r="CZ538" s="170"/>
      <c r="DA538" s="170"/>
      <c r="DB538" s="170"/>
      <c r="DC538" s="170"/>
      <c r="DD538" s="170"/>
      <c r="DE538" s="170"/>
      <c r="DF538" s="170"/>
      <c r="DG538" s="170"/>
      <c r="DH538" s="170"/>
      <c r="DI538" s="170"/>
      <c r="DJ538" s="170"/>
      <c r="DK538" s="170"/>
      <c r="DL538" s="170"/>
      <c r="DM538" s="170"/>
      <c r="DN538" s="170"/>
      <c r="DO538" s="170"/>
      <c r="DP538" s="170"/>
      <c r="DQ538" s="170"/>
      <c r="DR538" s="170"/>
      <c r="DS538" s="170"/>
      <c r="DT538" s="170"/>
      <c r="DU538" s="170"/>
      <c r="DV538" s="170"/>
      <c r="DW538" s="170"/>
      <c r="DX538" s="170"/>
      <c r="DY538" s="170"/>
      <c r="DZ538" s="170"/>
      <c r="EA538" s="170"/>
      <c r="EB538" s="170"/>
      <c r="EC538" s="170"/>
      <c r="ED538" s="170"/>
      <c r="EE538" s="170"/>
      <c r="EF538" s="170"/>
      <c r="EG538" s="170"/>
      <c r="EH538" s="170"/>
      <c r="EI538" s="170"/>
      <c r="EJ538" s="170"/>
      <c r="EK538" s="170"/>
      <c r="EL538" s="170"/>
      <c r="EM538" s="170"/>
      <c r="EN538" s="170"/>
      <c r="EO538" s="170"/>
      <c r="EP538" s="170"/>
      <c r="EQ538" s="170"/>
      <c r="ER538" s="185"/>
      <c r="ES538" s="185"/>
      <c r="ET538" s="171"/>
    </row>
    <row r="539" spans="1:150" s="173" customFormat="1" hidden="1" x14ac:dyDescent="0.25">
      <c r="A539" s="169"/>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c r="AL539" s="170"/>
      <c r="AM539" s="170"/>
      <c r="AN539" s="170"/>
      <c r="AO539" s="170"/>
      <c r="AP539" s="170"/>
      <c r="AQ539" s="170"/>
      <c r="AR539" s="170"/>
      <c r="AS539" s="170"/>
      <c r="AT539" s="170"/>
      <c r="AU539" s="170"/>
      <c r="AV539" s="170"/>
      <c r="AW539" s="170"/>
      <c r="AX539" s="170"/>
      <c r="AY539" s="170"/>
      <c r="AZ539" s="170"/>
      <c r="BA539" s="170"/>
      <c r="BB539" s="170"/>
      <c r="BC539" s="170"/>
      <c r="BD539" s="170"/>
      <c r="BE539" s="170"/>
      <c r="BF539" s="170"/>
      <c r="BG539" s="170"/>
      <c r="BH539" s="170"/>
      <c r="BI539" s="170"/>
      <c r="BJ539" s="170"/>
      <c r="BK539" s="170"/>
      <c r="BL539" s="170"/>
      <c r="BM539" s="170"/>
      <c r="BN539" s="170"/>
      <c r="BO539" s="170"/>
      <c r="BP539" s="170"/>
      <c r="BQ539" s="170"/>
      <c r="BR539" s="170"/>
      <c r="BS539" s="170"/>
      <c r="BT539" s="170"/>
      <c r="BU539" s="170"/>
      <c r="BV539" s="170"/>
      <c r="BW539" s="170"/>
      <c r="BX539" s="170"/>
      <c r="BY539" s="170"/>
      <c r="BZ539" s="170"/>
      <c r="CA539" s="170"/>
      <c r="CB539" s="170"/>
      <c r="CC539" s="170"/>
      <c r="CD539" s="170"/>
      <c r="CE539" s="170"/>
      <c r="CF539" s="170"/>
      <c r="CG539" s="170"/>
      <c r="CH539" s="170"/>
      <c r="CI539" s="170"/>
      <c r="CJ539" s="170"/>
      <c r="CK539" s="170"/>
      <c r="CL539" s="170"/>
      <c r="CM539" s="170"/>
      <c r="CN539" s="170"/>
      <c r="CO539" s="170"/>
      <c r="CP539" s="170"/>
      <c r="CQ539" s="170"/>
      <c r="CR539" s="170"/>
      <c r="CS539" s="170"/>
      <c r="CT539" s="170"/>
      <c r="CU539" s="170"/>
      <c r="CV539" s="170"/>
      <c r="CW539" s="170"/>
      <c r="CX539" s="170"/>
      <c r="CY539" s="170"/>
      <c r="CZ539" s="170"/>
      <c r="DA539" s="170"/>
      <c r="DB539" s="170"/>
      <c r="DC539" s="170"/>
      <c r="DD539" s="170"/>
      <c r="DE539" s="170"/>
      <c r="DF539" s="170"/>
      <c r="DG539" s="170"/>
      <c r="DH539" s="170"/>
      <c r="DI539" s="170"/>
      <c r="DJ539" s="170"/>
      <c r="DK539" s="170"/>
      <c r="DL539" s="170"/>
      <c r="DM539" s="170"/>
      <c r="DN539" s="170"/>
      <c r="DO539" s="170"/>
      <c r="DP539" s="170"/>
      <c r="DQ539" s="170"/>
      <c r="DR539" s="170"/>
      <c r="DS539" s="170"/>
      <c r="DT539" s="170"/>
      <c r="DU539" s="170"/>
      <c r="DV539" s="170"/>
      <c r="DW539" s="170"/>
      <c r="DX539" s="170"/>
      <c r="DY539" s="170"/>
      <c r="DZ539" s="170"/>
      <c r="EA539" s="170"/>
      <c r="EB539" s="170"/>
      <c r="EC539" s="170"/>
      <c r="ED539" s="170"/>
      <c r="EE539" s="170"/>
      <c r="EF539" s="170"/>
      <c r="EG539" s="170"/>
      <c r="EH539" s="170"/>
      <c r="EI539" s="170"/>
      <c r="EJ539" s="170"/>
      <c r="EK539" s="170"/>
      <c r="EL539" s="170"/>
      <c r="EM539" s="170"/>
      <c r="EN539" s="170"/>
      <c r="EO539" s="170"/>
      <c r="EP539" s="170"/>
      <c r="EQ539" s="170"/>
      <c r="ER539" s="185"/>
      <c r="ES539" s="185"/>
      <c r="ET539" s="171"/>
    </row>
    <row r="540" spans="1:150" s="173" customFormat="1" hidden="1" x14ac:dyDescent="0.25">
      <c r="A540" s="169"/>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c r="AL540" s="170"/>
      <c r="AM540" s="170"/>
      <c r="AN540" s="170"/>
      <c r="AO540" s="170"/>
      <c r="AP540" s="170"/>
      <c r="AQ540" s="170"/>
      <c r="AR540" s="170"/>
      <c r="AS540" s="170"/>
      <c r="AT540" s="170"/>
      <c r="AU540" s="170"/>
      <c r="AV540" s="170"/>
      <c r="AW540" s="170"/>
      <c r="AX540" s="170"/>
      <c r="AY540" s="170"/>
      <c r="AZ540" s="170"/>
      <c r="BA540" s="170"/>
      <c r="BB540" s="170"/>
      <c r="BC540" s="170"/>
      <c r="BD540" s="170"/>
      <c r="BE540" s="170"/>
      <c r="BF540" s="170"/>
      <c r="BG540" s="170"/>
      <c r="BH540" s="170"/>
      <c r="BI540" s="170"/>
      <c r="BJ540" s="170"/>
      <c r="BK540" s="170"/>
      <c r="BL540" s="170"/>
      <c r="BM540" s="170"/>
      <c r="BN540" s="170"/>
      <c r="BO540" s="170"/>
      <c r="BP540" s="170"/>
      <c r="BQ540" s="170"/>
      <c r="BR540" s="170"/>
      <c r="BS540" s="170"/>
      <c r="BT540" s="170"/>
      <c r="BU540" s="170"/>
      <c r="BV540" s="170"/>
      <c r="BW540" s="170"/>
      <c r="BX540" s="170"/>
      <c r="BY540" s="170"/>
      <c r="BZ540" s="170"/>
      <c r="CA540" s="170"/>
      <c r="CB540" s="170"/>
      <c r="CC540" s="170"/>
      <c r="CD540" s="170"/>
      <c r="CE540" s="170"/>
      <c r="CF540" s="170"/>
      <c r="CG540" s="170"/>
      <c r="CH540" s="170"/>
      <c r="CI540" s="170"/>
      <c r="CJ540" s="170"/>
      <c r="CK540" s="170"/>
      <c r="CL540" s="170"/>
      <c r="CM540" s="170"/>
      <c r="CN540" s="170"/>
      <c r="CO540" s="170"/>
      <c r="CP540" s="170"/>
      <c r="CQ540" s="170"/>
      <c r="CR540" s="170"/>
      <c r="CS540" s="170"/>
      <c r="CT540" s="170"/>
      <c r="CU540" s="170"/>
      <c r="CV540" s="170"/>
      <c r="CW540" s="170"/>
      <c r="CX540" s="170"/>
      <c r="CY540" s="170"/>
      <c r="CZ540" s="170"/>
      <c r="DA540" s="170"/>
      <c r="DB540" s="170"/>
      <c r="DC540" s="170"/>
      <c r="DD540" s="170"/>
      <c r="DE540" s="170"/>
      <c r="DF540" s="170"/>
      <c r="DG540" s="170"/>
      <c r="DH540" s="170"/>
      <c r="DI540" s="170"/>
      <c r="DJ540" s="170"/>
      <c r="DK540" s="170"/>
      <c r="DL540" s="170"/>
      <c r="DM540" s="170"/>
      <c r="DN540" s="170"/>
      <c r="DO540" s="170"/>
      <c r="DP540" s="170"/>
      <c r="DQ540" s="170"/>
      <c r="DR540" s="170"/>
      <c r="DS540" s="170"/>
      <c r="DT540" s="170"/>
      <c r="DU540" s="170"/>
      <c r="DV540" s="170"/>
      <c r="DW540" s="170"/>
      <c r="DX540" s="170"/>
      <c r="DY540" s="170"/>
      <c r="DZ540" s="170"/>
      <c r="EA540" s="170"/>
      <c r="EB540" s="170"/>
      <c r="EC540" s="170"/>
      <c r="ED540" s="170"/>
      <c r="EE540" s="170"/>
      <c r="EF540" s="170"/>
      <c r="EG540" s="170"/>
      <c r="EH540" s="170"/>
      <c r="EI540" s="170"/>
      <c r="EJ540" s="170"/>
      <c r="EK540" s="170"/>
      <c r="EL540" s="170"/>
      <c r="EM540" s="170"/>
      <c r="EN540" s="170"/>
      <c r="EO540" s="170"/>
      <c r="EP540" s="170"/>
      <c r="EQ540" s="170"/>
      <c r="ER540" s="185"/>
      <c r="ES540" s="185"/>
      <c r="ET540" s="171"/>
    </row>
    <row r="541" spans="1:150" s="173" customFormat="1" hidden="1" x14ac:dyDescent="0.25">
      <c r="A541" s="169"/>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C541" s="170"/>
      <c r="CD541" s="170"/>
      <c r="CE541" s="170"/>
      <c r="CF541" s="170"/>
      <c r="CG541" s="170"/>
      <c r="CH541" s="170"/>
      <c r="CI541" s="170"/>
      <c r="CJ541" s="170"/>
      <c r="CK541" s="170"/>
      <c r="CL541" s="170"/>
      <c r="CM541" s="170"/>
      <c r="CN541" s="170"/>
      <c r="CO541" s="170"/>
      <c r="CP541" s="170"/>
      <c r="CQ541" s="170"/>
      <c r="CR541" s="170"/>
      <c r="CS541" s="170"/>
      <c r="CT541" s="170"/>
      <c r="CU541" s="170"/>
      <c r="CV541" s="170"/>
      <c r="CW541" s="170"/>
      <c r="CX541" s="170"/>
      <c r="CY541" s="170"/>
      <c r="CZ541" s="170"/>
      <c r="DA541" s="170"/>
      <c r="DB541" s="170"/>
      <c r="DC541" s="170"/>
      <c r="DD541" s="170"/>
      <c r="DE541" s="170"/>
      <c r="DF541" s="170"/>
      <c r="DG541" s="170"/>
      <c r="DH541" s="170"/>
      <c r="DI541" s="170"/>
      <c r="DJ541" s="170"/>
      <c r="DK541" s="170"/>
      <c r="DL541" s="170"/>
      <c r="DM541" s="170"/>
      <c r="DN541" s="170"/>
      <c r="DO541" s="170"/>
      <c r="DP541" s="170"/>
      <c r="DQ541" s="170"/>
      <c r="DR541" s="170"/>
      <c r="DS541" s="170"/>
      <c r="DT541" s="170"/>
      <c r="DU541" s="170"/>
      <c r="DV541" s="170"/>
      <c r="DW541" s="170"/>
      <c r="DX541" s="170"/>
      <c r="DY541" s="170"/>
      <c r="DZ541" s="170"/>
      <c r="EA541" s="170"/>
      <c r="EB541" s="170"/>
      <c r="EC541" s="170"/>
      <c r="ED541" s="170"/>
      <c r="EE541" s="170"/>
      <c r="EF541" s="170"/>
      <c r="EG541" s="170"/>
      <c r="EH541" s="170"/>
      <c r="EI541" s="170"/>
      <c r="EJ541" s="170"/>
      <c r="EK541" s="170"/>
      <c r="EL541" s="170"/>
      <c r="EM541" s="170"/>
      <c r="EN541" s="170"/>
      <c r="EO541" s="170"/>
      <c r="EP541" s="170"/>
      <c r="EQ541" s="170"/>
      <c r="ER541" s="185"/>
      <c r="ES541" s="185"/>
      <c r="ET541" s="171"/>
    </row>
    <row r="542" spans="1:150" s="173" customFormat="1" hidden="1" x14ac:dyDescent="0.25">
      <c r="A542" s="169"/>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c r="AL542" s="170"/>
      <c r="AM542" s="170"/>
      <c r="AN542" s="170"/>
      <c r="AO542" s="170"/>
      <c r="AP542" s="170"/>
      <c r="AQ542" s="170"/>
      <c r="AR542" s="170"/>
      <c r="AS542" s="170"/>
      <c r="AT542" s="170"/>
      <c r="AU542" s="170"/>
      <c r="AV542" s="170"/>
      <c r="AW542" s="170"/>
      <c r="AX542" s="170"/>
      <c r="AY542" s="170"/>
      <c r="AZ542" s="170"/>
      <c r="BA542" s="170"/>
      <c r="BB542" s="170"/>
      <c r="BC542" s="170"/>
      <c r="BD542" s="170"/>
      <c r="BE542" s="170"/>
      <c r="BF542" s="170"/>
      <c r="BG542" s="170"/>
      <c r="BH542" s="170"/>
      <c r="BI542" s="170"/>
      <c r="BJ542" s="170"/>
      <c r="BK542" s="170"/>
      <c r="BL542" s="170"/>
      <c r="BM542" s="170"/>
      <c r="BN542" s="170"/>
      <c r="BO542" s="170"/>
      <c r="BP542" s="170"/>
      <c r="BQ542" s="170"/>
      <c r="BR542" s="170"/>
      <c r="BS542" s="170"/>
      <c r="BT542" s="170"/>
      <c r="BU542" s="170"/>
      <c r="BV542" s="170"/>
      <c r="BW542" s="170"/>
      <c r="BX542" s="170"/>
      <c r="BY542" s="170"/>
      <c r="BZ542" s="170"/>
      <c r="CA542" s="170"/>
      <c r="CB542" s="170"/>
      <c r="CC542" s="170"/>
      <c r="CD542" s="170"/>
      <c r="CE542" s="170"/>
      <c r="CF542" s="170"/>
      <c r="CG542" s="170"/>
      <c r="CH542" s="170"/>
      <c r="CI542" s="170"/>
      <c r="CJ542" s="170"/>
      <c r="CK542" s="170"/>
      <c r="CL542" s="170"/>
      <c r="CM542" s="170"/>
      <c r="CN542" s="170"/>
      <c r="CO542" s="170"/>
      <c r="CP542" s="170"/>
      <c r="CQ542" s="170"/>
      <c r="CR542" s="170"/>
      <c r="CS542" s="170"/>
      <c r="CT542" s="170"/>
      <c r="CU542" s="170"/>
      <c r="CV542" s="170"/>
      <c r="CW542" s="170"/>
      <c r="CX542" s="170"/>
      <c r="CY542" s="170"/>
      <c r="CZ542" s="170"/>
      <c r="DA542" s="170"/>
      <c r="DB542" s="170"/>
      <c r="DC542" s="170"/>
      <c r="DD542" s="170"/>
      <c r="DE542" s="170"/>
      <c r="DF542" s="170"/>
      <c r="DG542" s="170"/>
      <c r="DH542" s="170"/>
      <c r="DI542" s="170"/>
      <c r="DJ542" s="170"/>
      <c r="DK542" s="170"/>
      <c r="DL542" s="170"/>
      <c r="DM542" s="170"/>
      <c r="DN542" s="170"/>
      <c r="DO542" s="170"/>
      <c r="DP542" s="170"/>
      <c r="DQ542" s="170"/>
      <c r="DR542" s="170"/>
      <c r="DS542" s="170"/>
      <c r="DT542" s="170"/>
      <c r="DU542" s="170"/>
      <c r="DV542" s="170"/>
      <c r="DW542" s="170"/>
      <c r="DX542" s="170"/>
      <c r="DY542" s="170"/>
      <c r="DZ542" s="170"/>
      <c r="EA542" s="170"/>
      <c r="EB542" s="170"/>
      <c r="EC542" s="170"/>
      <c r="ED542" s="170"/>
      <c r="EE542" s="170"/>
      <c r="EF542" s="170"/>
      <c r="EG542" s="170"/>
      <c r="EH542" s="170"/>
      <c r="EI542" s="170"/>
      <c r="EJ542" s="170"/>
      <c r="EK542" s="170"/>
      <c r="EL542" s="170"/>
      <c r="EM542" s="170"/>
      <c r="EN542" s="170"/>
      <c r="EO542" s="170"/>
      <c r="EP542" s="170"/>
      <c r="EQ542" s="170"/>
      <c r="ER542" s="185"/>
      <c r="ES542" s="185"/>
      <c r="ET542" s="171"/>
    </row>
    <row r="543" spans="1:150" s="173" customFormat="1" hidden="1" x14ac:dyDescent="0.25">
      <c r="A543" s="169"/>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c r="AL543" s="170"/>
      <c r="AM543" s="170"/>
      <c r="AN543" s="170"/>
      <c r="AO543" s="170"/>
      <c r="AP543" s="170"/>
      <c r="AQ543" s="170"/>
      <c r="AR543" s="170"/>
      <c r="AS543" s="170"/>
      <c r="AT543" s="170"/>
      <c r="AU543" s="170"/>
      <c r="AV543" s="170"/>
      <c r="AW543" s="170"/>
      <c r="AX543" s="170"/>
      <c r="AY543" s="170"/>
      <c r="AZ543" s="170"/>
      <c r="BA543" s="170"/>
      <c r="BB543" s="170"/>
      <c r="BC543" s="170"/>
      <c r="BD543" s="170"/>
      <c r="BE543" s="170"/>
      <c r="BF543" s="170"/>
      <c r="BG543" s="170"/>
      <c r="BH543" s="170"/>
      <c r="BI543" s="170"/>
      <c r="BJ543" s="170"/>
      <c r="BK543" s="170"/>
      <c r="BL543" s="170"/>
      <c r="BM543" s="170"/>
      <c r="BN543" s="170"/>
      <c r="BO543" s="170"/>
      <c r="BP543" s="170"/>
      <c r="BQ543" s="170"/>
      <c r="BR543" s="170"/>
      <c r="BS543" s="170"/>
      <c r="BT543" s="170"/>
      <c r="BU543" s="170"/>
      <c r="BV543" s="170"/>
      <c r="BW543" s="170"/>
      <c r="BX543" s="170"/>
      <c r="BY543" s="170"/>
      <c r="BZ543" s="170"/>
      <c r="CA543" s="170"/>
      <c r="CB543" s="170"/>
      <c r="CC543" s="170"/>
      <c r="CD543" s="170"/>
      <c r="CE543" s="170"/>
      <c r="CF543" s="170"/>
      <c r="CG543" s="170"/>
      <c r="CH543" s="170"/>
      <c r="CI543" s="170"/>
      <c r="CJ543" s="170"/>
      <c r="CK543" s="170"/>
      <c r="CL543" s="170"/>
      <c r="CM543" s="170"/>
      <c r="CN543" s="170"/>
      <c r="CO543" s="170"/>
      <c r="CP543" s="170"/>
      <c r="CQ543" s="170"/>
      <c r="CR543" s="170"/>
      <c r="CS543" s="170"/>
      <c r="CT543" s="170"/>
      <c r="CU543" s="170"/>
      <c r="CV543" s="170"/>
      <c r="CW543" s="170"/>
      <c r="CX543" s="170"/>
      <c r="CY543" s="170"/>
      <c r="CZ543" s="170"/>
      <c r="DA543" s="170"/>
      <c r="DB543" s="170"/>
      <c r="DC543" s="170"/>
      <c r="DD543" s="170"/>
      <c r="DE543" s="170"/>
      <c r="DF543" s="170"/>
      <c r="DG543" s="170"/>
      <c r="DH543" s="170"/>
      <c r="DI543" s="170"/>
      <c r="DJ543" s="170"/>
      <c r="DK543" s="170"/>
      <c r="DL543" s="170"/>
      <c r="DM543" s="170"/>
      <c r="DN543" s="170"/>
      <c r="DO543" s="170"/>
      <c r="DP543" s="170"/>
      <c r="DQ543" s="170"/>
      <c r="DR543" s="170"/>
      <c r="DS543" s="170"/>
      <c r="DT543" s="170"/>
      <c r="DU543" s="170"/>
      <c r="DV543" s="170"/>
      <c r="DW543" s="170"/>
      <c r="DX543" s="170"/>
      <c r="DY543" s="170"/>
      <c r="DZ543" s="170"/>
      <c r="EA543" s="170"/>
      <c r="EB543" s="170"/>
      <c r="EC543" s="170"/>
      <c r="ED543" s="170"/>
      <c r="EE543" s="170"/>
      <c r="EF543" s="170"/>
      <c r="EG543" s="170"/>
      <c r="EH543" s="170"/>
      <c r="EI543" s="170"/>
      <c r="EJ543" s="170"/>
      <c r="EK543" s="170"/>
      <c r="EL543" s="170"/>
      <c r="EM543" s="170"/>
      <c r="EN543" s="170"/>
      <c r="EO543" s="170"/>
      <c r="EP543" s="170"/>
      <c r="EQ543" s="170"/>
      <c r="ER543" s="185"/>
      <c r="ES543" s="185"/>
      <c r="ET543" s="171"/>
    </row>
    <row r="544" spans="1:150" s="173" customFormat="1" hidden="1" x14ac:dyDescent="0.25">
      <c r="A544" s="169"/>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c r="AL544" s="170"/>
      <c r="AM544" s="170"/>
      <c r="AN544" s="170"/>
      <c r="AO544" s="170"/>
      <c r="AP544" s="170"/>
      <c r="AQ544" s="170"/>
      <c r="AR544" s="170"/>
      <c r="AS544" s="170"/>
      <c r="AT544" s="170"/>
      <c r="AU544" s="170"/>
      <c r="AV544" s="170"/>
      <c r="AW544" s="170"/>
      <c r="AX544" s="170"/>
      <c r="AY544" s="170"/>
      <c r="AZ544" s="170"/>
      <c r="BA544" s="170"/>
      <c r="BB544" s="170"/>
      <c r="BC544" s="170"/>
      <c r="BD544" s="170"/>
      <c r="BE544" s="170"/>
      <c r="BF544" s="170"/>
      <c r="BG544" s="170"/>
      <c r="BH544" s="170"/>
      <c r="BI544" s="170"/>
      <c r="BJ544" s="170"/>
      <c r="BK544" s="170"/>
      <c r="BL544" s="170"/>
      <c r="BM544" s="170"/>
      <c r="BN544" s="170"/>
      <c r="BO544" s="170"/>
      <c r="BP544" s="170"/>
      <c r="BQ544" s="170"/>
      <c r="BR544" s="170"/>
      <c r="BS544" s="170"/>
      <c r="BT544" s="170"/>
      <c r="BU544" s="170"/>
      <c r="BV544" s="170"/>
      <c r="BW544" s="170"/>
      <c r="BX544" s="170"/>
      <c r="BY544" s="170"/>
      <c r="BZ544" s="170"/>
      <c r="CA544" s="170"/>
      <c r="CB544" s="170"/>
      <c r="CC544" s="170"/>
      <c r="CD544" s="170"/>
      <c r="CE544" s="170"/>
      <c r="CF544" s="170"/>
      <c r="CG544" s="170"/>
      <c r="CH544" s="170"/>
      <c r="CI544" s="170"/>
      <c r="CJ544" s="170"/>
      <c r="CK544" s="170"/>
      <c r="CL544" s="170"/>
      <c r="CM544" s="170"/>
      <c r="CN544" s="170"/>
      <c r="CO544" s="170"/>
      <c r="CP544" s="170"/>
      <c r="CQ544" s="170"/>
      <c r="CR544" s="170"/>
      <c r="CS544" s="170"/>
      <c r="CT544" s="170"/>
      <c r="CU544" s="170"/>
      <c r="CV544" s="170"/>
      <c r="CW544" s="170"/>
      <c r="CX544" s="170"/>
      <c r="CY544" s="170"/>
      <c r="CZ544" s="170"/>
      <c r="DA544" s="170"/>
      <c r="DB544" s="170"/>
      <c r="DC544" s="170"/>
      <c r="DD544" s="170"/>
      <c r="DE544" s="170"/>
      <c r="DF544" s="170"/>
      <c r="DG544" s="170"/>
      <c r="DH544" s="170"/>
      <c r="DI544" s="170"/>
      <c r="DJ544" s="170"/>
      <c r="DK544" s="170"/>
      <c r="DL544" s="170"/>
      <c r="DM544" s="170"/>
      <c r="DN544" s="170"/>
      <c r="DO544" s="170"/>
      <c r="DP544" s="170"/>
      <c r="DQ544" s="170"/>
      <c r="DR544" s="170"/>
      <c r="DS544" s="170"/>
      <c r="DT544" s="170"/>
      <c r="DU544" s="170"/>
      <c r="DV544" s="170"/>
      <c r="DW544" s="170"/>
      <c r="DX544" s="170"/>
      <c r="DY544" s="170"/>
      <c r="DZ544" s="170"/>
      <c r="EA544" s="170"/>
      <c r="EB544" s="170"/>
      <c r="EC544" s="170"/>
      <c r="ED544" s="170"/>
      <c r="EE544" s="170"/>
      <c r="EF544" s="170"/>
      <c r="EG544" s="170"/>
      <c r="EH544" s="170"/>
      <c r="EI544" s="170"/>
      <c r="EJ544" s="170"/>
      <c r="EK544" s="170"/>
      <c r="EL544" s="170"/>
      <c r="EM544" s="170"/>
      <c r="EN544" s="170"/>
      <c r="EO544" s="170"/>
      <c r="EP544" s="170"/>
      <c r="EQ544" s="170"/>
      <c r="ER544" s="185"/>
      <c r="ES544" s="185"/>
      <c r="ET544" s="171"/>
    </row>
    <row r="545" spans="1:150" s="173" customFormat="1" hidden="1" x14ac:dyDescent="0.25">
      <c r="A545" s="169"/>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c r="AL545" s="170"/>
      <c r="AM545" s="170"/>
      <c r="AN545" s="170"/>
      <c r="AO545" s="170"/>
      <c r="AP545" s="170"/>
      <c r="AQ545" s="170"/>
      <c r="AR545" s="170"/>
      <c r="AS545" s="170"/>
      <c r="AT545" s="170"/>
      <c r="AU545" s="170"/>
      <c r="AV545" s="170"/>
      <c r="AW545" s="170"/>
      <c r="AX545" s="170"/>
      <c r="AY545" s="170"/>
      <c r="AZ545" s="170"/>
      <c r="BA545" s="170"/>
      <c r="BB545" s="170"/>
      <c r="BC545" s="170"/>
      <c r="BD545" s="170"/>
      <c r="BE545" s="170"/>
      <c r="BF545" s="170"/>
      <c r="BG545" s="170"/>
      <c r="BH545" s="170"/>
      <c r="BI545" s="170"/>
      <c r="BJ545" s="170"/>
      <c r="BK545" s="170"/>
      <c r="BL545" s="170"/>
      <c r="BM545" s="170"/>
      <c r="BN545" s="170"/>
      <c r="BO545" s="170"/>
      <c r="BP545" s="170"/>
      <c r="BQ545" s="170"/>
      <c r="BR545" s="170"/>
      <c r="BS545" s="170"/>
      <c r="BT545" s="170"/>
      <c r="BU545" s="170"/>
      <c r="BV545" s="170"/>
      <c r="BW545" s="170"/>
      <c r="BX545" s="170"/>
      <c r="BY545" s="170"/>
      <c r="BZ545" s="170"/>
      <c r="CA545" s="170"/>
      <c r="CB545" s="170"/>
      <c r="CC545" s="170"/>
      <c r="CD545" s="170"/>
      <c r="CE545" s="170"/>
      <c r="CF545" s="170"/>
      <c r="CG545" s="170"/>
      <c r="CH545" s="170"/>
      <c r="CI545" s="170"/>
      <c r="CJ545" s="170"/>
      <c r="CK545" s="170"/>
      <c r="CL545" s="170"/>
      <c r="CM545" s="170"/>
      <c r="CN545" s="170"/>
      <c r="CO545" s="170"/>
      <c r="CP545" s="170"/>
      <c r="CQ545" s="170"/>
      <c r="CR545" s="170"/>
      <c r="CS545" s="170"/>
      <c r="CT545" s="170"/>
      <c r="CU545" s="170"/>
      <c r="CV545" s="170"/>
      <c r="CW545" s="170"/>
      <c r="CX545" s="170"/>
      <c r="CY545" s="170"/>
      <c r="CZ545" s="170"/>
      <c r="DA545" s="170"/>
      <c r="DB545" s="170"/>
      <c r="DC545" s="170"/>
      <c r="DD545" s="170"/>
      <c r="DE545" s="170"/>
      <c r="DF545" s="170"/>
      <c r="DG545" s="170"/>
      <c r="DH545" s="170"/>
      <c r="DI545" s="170"/>
      <c r="DJ545" s="170"/>
      <c r="DK545" s="170"/>
      <c r="DL545" s="170"/>
      <c r="DM545" s="170"/>
      <c r="DN545" s="170"/>
      <c r="DO545" s="170"/>
      <c r="DP545" s="170"/>
      <c r="DQ545" s="170"/>
      <c r="DR545" s="170"/>
      <c r="DS545" s="170"/>
      <c r="DT545" s="170"/>
      <c r="DU545" s="170"/>
      <c r="DV545" s="170"/>
      <c r="DW545" s="170"/>
      <c r="DX545" s="170"/>
      <c r="DY545" s="170"/>
      <c r="DZ545" s="170"/>
      <c r="EA545" s="170"/>
      <c r="EB545" s="170"/>
      <c r="EC545" s="170"/>
      <c r="ED545" s="170"/>
      <c r="EE545" s="170"/>
      <c r="EF545" s="170"/>
      <c r="EG545" s="170"/>
      <c r="EH545" s="170"/>
      <c r="EI545" s="170"/>
      <c r="EJ545" s="170"/>
      <c r="EK545" s="170"/>
      <c r="EL545" s="170"/>
      <c r="EM545" s="170"/>
      <c r="EN545" s="170"/>
      <c r="EO545" s="170"/>
      <c r="EP545" s="170"/>
      <c r="EQ545" s="170"/>
      <c r="ER545" s="185"/>
      <c r="ES545" s="185"/>
      <c r="ET545" s="171"/>
    </row>
    <row r="546" spans="1:150" s="173" customFormat="1" hidden="1" x14ac:dyDescent="0.25">
      <c r="A546" s="169"/>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c r="AL546" s="170"/>
      <c r="AM546" s="170"/>
      <c r="AN546" s="170"/>
      <c r="AO546" s="170"/>
      <c r="AP546" s="170"/>
      <c r="AQ546" s="170"/>
      <c r="AR546" s="170"/>
      <c r="AS546" s="170"/>
      <c r="AT546" s="170"/>
      <c r="AU546" s="170"/>
      <c r="AV546" s="170"/>
      <c r="AW546" s="170"/>
      <c r="AX546" s="170"/>
      <c r="AY546" s="170"/>
      <c r="AZ546" s="170"/>
      <c r="BA546" s="170"/>
      <c r="BB546" s="170"/>
      <c r="BC546" s="170"/>
      <c r="BD546" s="170"/>
      <c r="BE546" s="170"/>
      <c r="BF546" s="170"/>
      <c r="BG546" s="170"/>
      <c r="BH546" s="170"/>
      <c r="BI546" s="170"/>
      <c r="BJ546" s="170"/>
      <c r="BK546" s="170"/>
      <c r="BL546" s="170"/>
      <c r="BM546" s="170"/>
      <c r="BN546" s="170"/>
      <c r="BO546" s="170"/>
      <c r="BP546" s="170"/>
      <c r="BQ546" s="170"/>
      <c r="BR546" s="170"/>
      <c r="BS546" s="170"/>
      <c r="BT546" s="170"/>
      <c r="BU546" s="170"/>
      <c r="BV546" s="170"/>
      <c r="BW546" s="170"/>
      <c r="BX546" s="170"/>
      <c r="BY546" s="170"/>
      <c r="BZ546" s="170"/>
      <c r="CA546" s="170"/>
      <c r="CB546" s="170"/>
      <c r="CC546" s="170"/>
      <c r="CD546" s="170"/>
      <c r="CE546" s="170"/>
      <c r="CF546" s="170"/>
      <c r="CG546" s="170"/>
      <c r="CH546" s="170"/>
      <c r="CI546" s="170"/>
      <c r="CJ546" s="170"/>
      <c r="CK546" s="170"/>
      <c r="CL546" s="170"/>
      <c r="CM546" s="170"/>
      <c r="CN546" s="170"/>
      <c r="CO546" s="170"/>
      <c r="CP546" s="170"/>
      <c r="CQ546" s="170"/>
      <c r="CR546" s="170"/>
      <c r="CS546" s="170"/>
      <c r="CT546" s="170"/>
      <c r="CU546" s="170"/>
      <c r="CV546" s="170"/>
      <c r="CW546" s="170"/>
      <c r="CX546" s="170"/>
      <c r="CY546" s="170"/>
      <c r="CZ546" s="170"/>
      <c r="DA546" s="170"/>
      <c r="DB546" s="170"/>
      <c r="DC546" s="170"/>
      <c r="DD546" s="170"/>
      <c r="DE546" s="170"/>
      <c r="DF546" s="170"/>
      <c r="DG546" s="170"/>
      <c r="DH546" s="170"/>
      <c r="DI546" s="170"/>
      <c r="DJ546" s="170"/>
      <c r="DK546" s="170"/>
      <c r="DL546" s="170"/>
      <c r="DM546" s="170"/>
      <c r="DN546" s="170"/>
      <c r="DO546" s="170"/>
      <c r="DP546" s="170"/>
      <c r="DQ546" s="170"/>
      <c r="DR546" s="170"/>
      <c r="DS546" s="170"/>
      <c r="DT546" s="170"/>
      <c r="DU546" s="170"/>
      <c r="DV546" s="170"/>
      <c r="DW546" s="170"/>
      <c r="DX546" s="170"/>
      <c r="DY546" s="170"/>
      <c r="DZ546" s="170"/>
      <c r="EA546" s="170"/>
      <c r="EB546" s="170"/>
      <c r="EC546" s="170"/>
      <c r="ED546" s="170"/>
      <c r="EE546" s="170"/>
      <c r="EF546" s="170"/>
      <c r="EG546" s="170"/>
      <c r="EH546" s="170"/>
      <c r="EI546" s="170"/>
      <c r="EJ546" s="170"/>
      <c r="EK546" s="170"/>
      <c r="EL546" s="170"/>
      <c r="EM546" s="170"/>
      <c r="EN546" s="170"/>
      <c r="EO546" s="170"/>
      <c r="EP546" s="170"/>
      <c r="EQ546" s="170"/>
      <c r="ER546" s="185"/>
      <c r="ES546" s="185"/>
      <c r="ET546" s="171"/>
    </row>
    <row r="547" spans="1:150" s="173" customFormat="1" hidden="1" x14ac:dyDescent="0.25">
      <c r="A547" s="169"/>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0"/>
      <c r="BB547" s="170"/>
      <c r="BC547" s="170"/>
      <c r="BD547" s="170"/>
      <c r="BE547" s="170"/>
      <c r="BF547" s="170"/>
      <c r="BG547" s="170"/>
      <c r="BH547" s="170"/>
      <c r="BI547" s="170"/>
      <c r="BJ547" s="170"/>
      <c r="BK547" s="170"/>
      <c r="BL547" s="170"/>
      <c r="BM547" s="170"/>
      <c r="BN547" s="170"/>
      <c r="BO547" s="170"/>
      <c r="BP547" s="170"/>
      <c r="BQ547" s="170"/>
      <c r="BR547" s="170"/>
      <c r="BS547" s="170"/>
      <c r="BT547" s="170"/>
      <c r="BU547" s="170"/>
      <c r="BV547" s="170"/>
      <c r="BW547" s="170"/>
      <c r="BX547" s="170"/>
      <c r="BY547" s="170"/>
      <c r="BZ547" s="170"/>
      <c r="CA547" s="170"/>
      <c r="CB547" s="170"/>
      <c r="CC547" s="170"/>
      <c r="CD547" s="170"/>
      <c r="CE547" s="170"/>
      <c r="CF547" s="170"/>
      <c r="CG547" s="170"/>
      <c r="CH547" s="170"/>
      <c r="CI547" s="170"/>
      <c r="CJ547" s="170"/>
      <c r="CK547" s="170"/>
      <c r="CL547" s="170"/>
      <c r="CM547" s="170"/>
      <c r="CN547" s="170"/>
      <c r="CO547" s="170"/>
      <c r="CP547" s="170"/>
      <c r="CQ547" s="170"/>
      <c r="CR547" s="170"/>
      <c r="CS547" s="170"/>
      <c r="CT547" s="170"/>
      <c r="CU547" s="170"/>
      <c r="CV547" s="170"/>
      <c r="CW547" s="170"/>
      <c r="CX547" s="170"/>
      <c r="CY547" s="170"/>
      <c r="CZ547" s="170"/>
      <c r="DA547" s="170"/>
      <c r="DB547" s="170"/>
      <c r="DC547" s="170"/>
      <c r="DD547" s="170"/>
      <c r="DE547" s="170"/>
      <c r="DF547" s="170"/>
      <c r="DG547" s="170"/>
      <c r="DH547" s="170"/>
      <c r="DI547" s="170"/>
      <c r="DJ547" s="170"/>
      <c r="DK547" s="170"/>
      <c r="DL547" s="170"/>
      <c r="DM547" s="170"/>
      <c r="DN547" s="170"/>
      <c r="DO547" s="170"/>
      <c r="DP547" s="170"/>
      <c r="DQ547" s="170"/>
      <c r="DR547" s="170"/>
      <c r="DS547" s="170"/>
      <c r="DT547" s="170"/>
      <c r="DU547" s="170"/>
      <c r="DV547" s="170"/>
      <c r="DW547" s="170"/>
      <c r="DX547" s="170"/>
      <c r="DY547" s="170"/>
      <c r="DZ547" s="170"/>
      <c r="EA547" s="170"/>
      <c r="EB547" s="170"/>
      <c r="EC547" s="170"/>
      <c r="ED547" s="170"/>
      <c r="EE547" s="170"/>
      <c r="EF547" s="170"/>
      <c r="EG547" s="170"/>
      <c r="EH547" s="170"/>
      <c r="EI547" s="170"/>
      <c r="EJ547" s="170"/>
      <c r="EK547" s="170"/>
      <c r="EL547" s="170"/>
      <c r="EM547" s="170"/>
      <c r="EN547" s="170"/>
      <c r="EO547" s="170"/>
      <c r="EP547" s="170"/>
      <c r="EQ547" s="170"/>
      <c r="ER547" s="185"/>
      <c r="ES547" s="185"/>
      <c r="ET547" s="171"/>
    </row>
    <row r="548" spans="1:150" s="173" customFormat="1" hidden="1" x14ac:dyDescent="0.25">
      <c r="A548" s="169"/>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c r="AL548" s="170"/>
      <c r="AM548" s="170"/>
      <c r="AN548" s="170"/>
      <c r="AO548" s="170"/>
      <c r="AP548" s="170"/>
      <c r="AQ548" s="170"/>
      <c r="AR548" s="170"/>
      <c r="AS548" s="170"/>
      <c r="AT548" s="170"/>
      <c r="AU548" s="170"/>
      <c r="AV548" s="170"/>
      <c r="AW548" s="170"/>
      <c r="AX548" s="170"/>
      <c r="AY548" s="170"/>
      <c r="AZ548" s="170"/>
      <c r="BA548" s="170"/>
      <c r="BB548" s="170"/>
      <c r="BC548" s="170"/>
      <c r="BD548" s="170"/>
      <c r="BE548" s="170"/>
      <c r="BF548" s="170"/>
      <c r="BG548" s="170"/>
      <c r="BH548" s="170"/>
      <c r="BI548" s="170"/>
      <c r="BJ548" s="170"/>
      <c r="BK548" s="170"/>
      <c r="BL548" s="170"/>
      <c r="BM548" s="170"/>
      <c r="BN548" s="170"/>
      <c r="BO548" s="170"/>
      <c r="BP548" s="170"/>
      <c r="BQ548" s="170"/>
      <c r="BR548" s="170"/>
      <c r="BS548" s="170"/>
      <c r="BT548" s="170"/>
      <c r="BU548" s="170"/>
      <c r="BV548" s="170"/>
      <c r="BW548" s="170"/>
      <c r="BX548" s="170"/>
      <c r="BY548" s="170"/>
      <c r="BZ548" s="170"/>
      <c r="CA548" s="170"/>
      <c r="CB548" s="170"/>
      <c r="CC548" s="170"/>
      <c r="CD548" s="170"/>
      <c r="CE548" s="170"/>
      <c r="CF548" s="170"/>
      <c r="CG548" s="170"/>
      <c r="CH548" s="170"/>
      <c r="CI548" s="170"/>
      <c r="CJ548" s="170"/>
      <c r="CK548" s="170"/>
      <c r="CL548" s="170"/>
      <c r="CM548" s="170"/>
      <c r="CN548" s="170"/>
      <c r="CO548" s="170"/>
      <c r="CP548" s="170"/>
      <c r="CQ548" s="170"/>
      <c r="CR548" s="170"/>
      <c r="CS548" s="170"/>
      <c r="CT548" s="170"/>
      <c r="CU548" s="170"/>
      <c r="CV548" s="170"/>
      <c r="CW548" s="170"/>
      <c r="CX548" s="170"/>
      <c r="CY548" s="170"/>
      <c r="CZ548" s="170"/>
      <c r="DA548" s="170"/>
      <c r="DB548" s="170"/>
      <c r="DC548" s="170"/>
      <c r="DD548" s="170"/>
      <c r="DE548" s="170"/>
      <c r="DF548" s="170"/>
      <c r="DG548" s="170"/>
      <c r="DH548" s="170"/>
      <c r="DI548" s="170"/>
      <c r="DJ548" s="170"/>
      <c r="DK548" s="170"/>
      <c r="DL548" s="170"/>
      <c r="DM548" s="170"/>
      <c r="DN548" s="170"/>
      <c r="DO548" s="170"/>
      <c r="DP548" s="170"/>
      <c r="DQ548" s="170"/>
      <c r="DR548" s="170"/>
      <c r="DS548" s="170"/>
      <c r="DT548" s="170"/>
      <c r="DU548" s="170"/>
      <c r="DV548" s="170"/>
      <c r="DW548" s="170"/>
      <c r="DX548" s="170"/>
      <c r="DY548" s="170"/>
      <c r="DZ548" s="170"/>
      <c r="EA548" s="170"/>
      <c r="EB548" s="170"/>
      <c r="EC548" s="170"/>
      <c r="ED548" s="170"/>
      <c r="EE548" s="170"/>
      <c r="EF548" s="170"/>
      <c r="EG548" s="170"/>
      <c r="EH548" s="170"/>
      <c r="EI548" s="170"/>
      <c r="EJ548" s="170"/>
      <c r="EK548" s="170"/>
      <c r="EL548" s="170"/>
      <c r="EM548" s="170"/>
      <c r="EN548" s="170"/>
      <c r="EO548" s="170"/>
      <c r="EP548" s="170"/>
      <c r="EQ548" s="170"/>
      <c r="ER548" s="185"/>
      <c r="ES548" s="185"/>
      <c r="ET548" s="171"/>
    </row>
    <row r="549" spans="1:150" s="173" customFormat="1" hidden="1" x14ac:dyDescent="0.25">
      <c r="A549" s="169"/>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c r="AL549" s="170"/>
      <c r="AM549" s="170"/>
      <c r="AN549" s="170"/>
      <c r="AO549" s="170"/>
      <c r="AP549" s="170"/>
      <c r="AQ549" s="170"/>
      <c r="AR549" s="170"/>
      <c r="AS549" s="170"/>
      <c r="AT549" s="170"/>
      <c r="AU549" s="170"/>
      <c r="AV549" s="170"/>
      <c r="AW549" s="170"/>
      <c r="AX549" s="170"/>
      <c r="AY549" s="170"/>
      <c r="AZ549" s="170"/>
      <c r="BA549" s="170"/>
      <c r="BB549" s="170"/>
      <c r="BC549" s="170"/>
      <c r="BD549" s="170"/>
      <c r="BE549" s="170"/>
      <c r="BF549" s="170"/>
      <c r="BG549" s="170"/>
      <c r="BH549" s="170"/>
      <c r="BI549" s="170"/>
      <c r="BJ549" s="170"/>
      <c r="BK549" s="170"/>
      <c r="BL549" s="170"/>
      <c r="BM549" s="170"/>
      <c r="BN549" s="170"/>
      <c r="BO549" s="170"/>
      <c r="BP549" s="170"/>
      <c r="BQ549" s="170"/>
      <c r="BR549" s="170"/>
      <c r="BS549" s="170"/>
      <c r="BT549" s="170"/>
      <c r="BU549" s="170"/>
      <c r="BV549" s="170"/>
      <c r="BW549" s="170"/>
      <c r="BX549" s="170"/>
      <c r="BY549" s="170"/>
      <c r="BZ549" s="170"/>
      <c r="CA549" s="170"/>
      <c r="CB549" s="170"/>
      <c r="CC549" s="170"/>
      <c r="CD549" s="170"/>
      <c r="CE549" s="170"/>
      <c r="CF549" s="170"/>
      <c r="CG549" s="170"/>
      <c r="CH549" s="170"/>
      <c r="CI549" s="170"/>
      <c r="CJ549" s="170"/>
      <c r="CK549" s="170"/>
      <c r="CL549" s="170"/>
      <c r="CM549" s="170"/>
      <c r="CN549" s="170"/>
      <c r="CO549" s="170"/>
      <c r="CP549" s="170"/>
      <c r="CQ549" s="170"/>
      <c r="CR549" s="170"/>
      <c r="CS549" s="170"/>
      <c r="CT549" s="170"/>
      <c r="CU549" s="170"/>
      <c r="CV549" s="170"/>
      <c r="CW549" s="170"/>
      <c r="CX549" s="170"/>
      <c r="CY549" s="170"/>
      <c r="CZ549" s="170"/>
      <c r="DA549" s="170"/>
      <c r="DB549" s="170"/>
      <c r="DC549" s="170"/>
      <c r="DD549" s="170"/>
      <c r="DE549" s="170"/>
      <c r="DF549" s="170"/>
      <c r="DG549" s="170"/>
      <c r="DH549" s="170"/>
      <c r="DI549" s="170"/>
      <c r="DJ549" s="170"/>
      <c r="DK549" s="170"/>
      <c r="DL549" s="170"/>
      <c r="DM549" s="170"/>
      <c r="DN549" s="170"/>
      <c r="DO549" s="170"/>
      <c r="DP549" s="170"/>
      <c r="DQ549" s="170"/>
      <c r="DR549" s="170"/>
      <c r="DS549" s="170"/>
      <c r="DT549" s="170"/>
      <c r="DU549" s="170"/>
      <c r="DV549" s="170"/>
      <c r="DW549" s="170"/>
      <c r="DX549" s="170"/>
      <c r="DY549" s="170"/>
      <c r="DZ549" s="170"/>
      <c r="EA549" s="170"/>
      <c r="EB549" s="170"/>
      <c r="EC549" s="170"/>
      <c r="ED549" s="170"/>
      <c r="EE549" s="170"/>
      <c r="EF549" s="170"/>
      <c r="EG549" s="170"/>
      <c r="EH549" s="170"/>
      <c r="EI549" s="170"/>
      <c r="EJ549" s="170"/>
      <c r="EK549" s="170"/>
      <c r="EL549" s="170"/>
      <c r="EM549" s="170"/>
      <c r="EN549" s="170"/>
      <c r="EO549" s="170"/>
      <c r="EP549" s="170"/>
      <c r="EQ549" s="170"/>
      <c r="ER549" s="185"/>
      <c r="ES549" s="185"/>
      <c r="ET549" s="171"/>
    </row>
    <row r="550" spans="1:150" s="173" customFormat="1" hidden="1" x14ac:dyDescent="0.25">
      <c r="A550" s="169"/>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c r="AL550" s="170"/>
      <c r="AM550" s="170"/>
      <c r="AN550" s="170"/>
      <c r="AO550" s="170"/>
      <c r="AP550" s="170"/>
      <c r="AQ550" s="170"/>
      <c r="AR550" s="170"/>
      <c r="AS550" s="170"/>
      <c r="AT550" s="170"/>
      <c r="AU550" s="170"/>
      <c r="AV550" s="170"/>
      <c r="AW550" s="170"/>
      <c r="AX550" s="170"/>
      <c r="AY550" s="170"/>
      <c r="AZ550" s="170"/>
      <c r="BA550" s="170"/>
      <c r="BB550" s="170"/>
      <c r="BC550" s="170"/>
      <c r="BD550" s="170"/>
      <c r="BE550" s="170"/>
      <c r="BF550" s="170"/>
      <c r="BG550" s="170"/>
      <c r="BH550" s="170"/>
      <c r="BI550" s="170"/>
      <c r="BJ550" s="170"/>
      <c r="BK550" s="170"/>
      <c r="BL550" s="170"/>
      <c r="BM550" s="170"/>
      <c r="BN550" s="170"/>
      <c r="BO550" s="170"/>
      <c r="BP550" s="170"/>
      <c r="BQ550" s="170"/>
      <c r="BR550" s="170"/>
      <c r="BS550" s="170"/>
      <c r="BT550" s="170"/>
      <c r="BU550" s="170"/>
      <c r="BV550" s="170"/>
      <c r="BW550" s="170"/>
      <c r="BX550" s="170"/>
      <c r="BY550" s="170"/>
      <c r="BZ550" s="170"/>
      <c r="CA550" s="170"/>
      <c r="CB550" s="170"/>
      <c r="CC550" s="170"/>
      <c r="CD550" s="170"/>
      <c r="CE550" s="170"/>
      <c r="CF550" s="170"/>
      <c r="CG550" s="170"/>
      <c r="CH550" s="170"/>
      <c r="CI550" s="170"/>
      <c r="CJ550" s="170"/>
      <c r="CK550" s="170"/>
      <c r="CL550" s="170"/>
      <c r="CM550" s="170"/>
      <c r="CN550" s="170"/>
      <c r="CO550" s="170"/>
      <c r="CP550" s="170"/>
      <c r="CQ550" s="170"/>
      <c r="CR550" s="170"/>
      <c r="CS550" s="170"/>
      <c r="CT550" s="170"/>
      <c r="CU550" s="170"/>
      <c r="CV550" s="170"/>
      <c r="CW550" s="170"/>
      <c r="CX550" s="170"/>
      <c r="CY550" s="170"/>
      <c r="CZ550" s="170"/>
      <c r="DA550" s="170"/>
      <c r="DB550" s="170"/>
      <c r="DC550" s="170"/>
      <c r="DD550" s="170"/>
      <c r="DE550" s="170"/>
      <c r="DF550" s="170"/>
      <c r="DG550" s="170"/>
      <c r="DH550" s="170"/>
      <c r="DI550" s="170"/>
      <c r="DJ550" s="170"/>
      <c r="DK550" s="170"/>
      <c r="DL550" s="170"/>
      <c r="DM550" s="170"/>
      <c r="DN550" s="170"/>
      <c r="DO550" s="170"/>
      <c r="DP550" s="170"/>
      <c r="DQ550" s="170"/>
      <c r="DR550" s="170"/>
      <c r="DS550" s="170"/>
      <c r="DT550" s="170"/>
      <c r="DU550" s="170"/>
      <c r="DV550" s="170"/>
      <c r="DW550" s="170"/>
      <c r="DX550" s="170"/>
      <c r="DY550" s="170"/>
      <c r="DZ550" s="170"/>
      <c r="EA550" s="170"/>
      <c r="EB550" s="170"/>
      <c r="EC550" s="170"/>
      <c r="ED550" s="170"/>
      <c r="EE550" s="170"/>
      <c r="EF550" s="170"/>
      <c r="EG550" s="170"/>
      <c r="EH550" s="170"/>
      <c r="EI550" s="170"/>
      <c r="EJ550" s="170"/>
      <c r="EK550" s="170"/>
      <c r="EL550" s="170"/>
      <c r="EM550" s="170"/>
      <c r="EN550" s="170"/>
      <c r="EO550" s="170"/>
      <c r="EP550" s="170"/>
      <c r="EQ550" s="170"/>
      <c r="ER550" s="185"/>
      <c r="ES550" s="185"/>
      <c r="ET550" s="171"/>
    </row>
    <row r="551" spans="1:150" s="173" customFormat="1" hidden="1" x14ac:dyDescent="0.25">
      <c r="A551" s="169"/>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c r="AL551" s="170"/>
      <c r="AM551" s="170"/>
      <c r="AN551" s="170"/>
      <c r="AO551" s="170"/>
      <c r="AP551" s="170"/>
      <c r="AQ551" s="170"/>
      <c r="AR551" s="170"/>
      <c r="AS551" s="170"/>
      <c r="AT551" s="170"/>
      <c r="AU551" s="170"/>
      <c r="AV551" s="170"/>
      <c r="AW551" s="170"/>
      <c r="AX551" s="170"/>
      <c r="AY551" s="170"/>
      <c r="AZ551" s="170"/>
      <c r="BA551" s="170"/>
      <c r="BB551" s="170"/>
      <c r="BC551" s="170"/>
      <c r="BD551" s="170"/>
      <c r="BE551" s="170"/>
      <c r="BF551" s="170"/>
      <c r="BG551" s="170"/>
      <c r="BH551" s="170"/>
      <c r="BI551" s="170"/>
      <c r="BJ551" s="170"/>
      <c r="BK551" s="170"/>
      <c r="BL551" s="170"/>
      <c r="BM551" s="170"/>
      <c r="BN551" s="170"/>
      <c r="BO551" s="170"/>
      <c r="BP551" s="170"/>
      <c r="BQ551" s="170"/>
      <c r="BR551" s="170"/>
      <c r="BS551" s="170"/>
      <c r="BT551" s="170"/>
      <c r="BU551" s="170"/>
      <c r="BV551" s="170"/>
      <c r="BW551" s="170"/>
      <c r="BX551" s="170"/>
      <c r="BY551" s="170"/>
      <c r="BZ551" s="170"/>
      <c r="CA551" s="170"/>
      <c r="CB551" s="170"/>
      <c r="CC551" s="170"/>
      <c r="CD551" s="170"/>
      <c r="CE551" s="170"/>
      <c r="CF551" s="170"/>
      <c r="CG551" s="170"/>
      <c r="CH551" s="170"/>
      <c r="CI551" s="170"/>
      <c r="CJ551" s="170"/>
      <c r="CK551" s="170"/>
      <c r="CL551" s="170"/>
      <c r="CM551" s="170"/>
      <c r="CN551" s="170"/>
      <c r="CO551" s="170"/>
      <c r="CP551" s="170"/>
      <c r="CQ551" s="170"/>
      <c r="CR551" s="170"/>
      <c r="CS551" s="170"/>
      <c r="CT551" s="170"/>
      <c r="CU551" s="170"/>
      <c r="CV551" s="170"/>
      <c r="CW551" s="170"/>
      <c r="CX551" s="170"/>
      <c r="CY551" s="170"/>
      <c r="CZ551" s="170"/>
      <c r="DA551" s="170"/>
      <c r="DB551" s="170"/>
      <c r="DC551" s="170"/>
      <c r="DD551" s="170"/>
      <c r="DE551" s="170"/>
      <c r="DF551" s="170"/>
      <c r="DG551" s="170"/>
      <c r="DH551" s="170"/>
      <c r="DI551" s="170"/>
      <c r="DJ551" s="170"/>
      <c r="DK551" s="170"/>
      <c r="DL551" s="170"/>
      <c r="DM551" s="170"/>
      <c r="DN551" s="170"/>
      <c r="DO551" s="170"/>
      <c r="DP551" s="170"/>
      <c r="DQ551" s="170"/>
      <c r="DR551" s="170"/>
      <c r="DS551" s="170"/>
      <c r="DT551" s="170"/>
      <c r="DU551" s="170"/>
      <c r="DV551" s="170"/>
      <c r="DW551" s="170"/>
      <c r="DX551" s="170"/>
      <c r="DY551" s="170"/>
      <c r="DZ551" s="170"/>
      <c r="EA551" s="170"/>
      <c r="EB551" s="170"/>
      <c r="EC551" s="170"/>
      <c r="ED551" s="170"/>
      <c r="EE551" s="170"/>
      <c r="EF551" s="170"/>
      <c r="EG551" s="170"/>
      <c r="EH551" s="170"/>
      <c r="EI551" s="170"/>
      <c r="EJ551" s="170"/>
      <c r="EK551" s="170"/>
      <c r="EL551" s="170"/>
      <c r="EM551" s="170"/>
      <c r="EN551" s="170"/>
      <c r="EO551" s="170"/>
      <c r="EP551" s="170"/>
      <c r="EQ551" s="170"/>
      <c r="ER551" s="185"/>
      <c r="ES551" s="185"/>
      <c r="ET551" s="171"/>
    </row>
    <row r="552" spans="1:150" s="173" customFormat="1" hidden="1" x14ac:dyDescent="0.25">
      <c r="A552" s="169"/>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c r="AL552" s="170"/>
      <c r="AM552" s="170"/>
      <c r="AN552" s="170"/>
      <c r="AO552" s="170"/>
      <c r="AP552" s="170"/>
      <c r="AQ552" s="170"/>
      <c r="AR552" s="170"/>
      <c r="AS552" s="170"/>
      <c r="AT552" s="170"/>
      <c r="AU552" s="170"/>
      <c r="AV552" s="170"/>
      <c r="AW552" s="170"/>
      <c r="AX552" s="170"/>
      <c r="AY552" s="170"/>
      <c r="AZ552" s="170"/>
      <c r="BA552" s="170"/>
      <c r="BB552" s="170"/>
      <c r="BC552" s="170"/>
      <c r="BD552" s="170"/>
      <c r="BE552" s="170"/>
      <c r="BF552" s="170"/>
      <c r="BG552" s="170"/>
      <c r="BH552" s="170"/>
      <c r="BI552" s="170"/>
      <c r="BJ552" s="170"/>
      <c r="BK552" s="170"/>
      <c r="BL552" s="170"/>
      <c r="BM552" s="170"/>
      <c r="BN552" s="170"/>
      <c r="BO552" s="170"/>
      <c r="BP552" s="170"/>
      <c r="BQ552" s="170"/>
      <c r="BR552" s="170"/>
      <c r="BS552" s="170"/>
      <c r="BT552" s="170"/>
      <c r="BU552" s="170"/>
      <c r="BV552" s="170"/>
      <c r="BW552" s="170"/>
      <c r="BX552" s="170"/>
      <c r="BY552" s="170"/>
      <c r="BZ552" s="170"/>
      <c r="CA552" s="170"/>
      <c r="CB552" s="170"/>
      <c r="CC552" s="170"/>
      <c r="CD552" s="170"/>
      <c r="CE552" s="170"/>
      <c r="CF552" s="170"/>
      <c r="CG552" s="170"/>
      <c r="CH552" s="170"/>
      <c r="CI552" s="170"/>
      <c r="CJ552" s="170"/>
      <c r="CK552" s="170"/>
      <c r="CL552" s="170"/>
      <c r="CM552" s="170"/>
      <c r="CN552" s="170"/>
      <c r="CO552" s="170"/>
      <c r="CP552" s="170"/>
      <c r="CQ552" s="170"/>
      <c r="CR552" s="170"/>
      <c r="CS552" s="170"/>
      <c r="CT552" s="170"/>
      <c r="CU552" s="170"/>
      <c r="CV552" s="170"/>
      <c r="CW552" s="170"/>
      <c r="CX552" s="170"/>
      <c r="CY552" s="170"/>
      <c r="CZ552" s="170"/>
      <c r="DA552" s="170"/>
      <c r="DB552" s="170"/>
      <c r="DC552" s="170"/>
      <c r="DD552" s="170"/>
      <c r="DE552" s="170"/>
      <c r="DF552" s="170"/>
      <c r="DG552" s="170"/>
      <c r="DH552" s="170"/>
      <c r="DI552" s="170"/>
      <c r="DJ552" s="170"/>
      <c r="DK552" s="170"/>
      <c r="DL552" s="170"/>
      <c r="DM552" s="170"/>
      <c r="DN552" s="170"/>
      <c r="DO552" s="170"/>
      <c r="DP552" s="170"/>
      <c r="DQ552" s="170"/>
      <c r="DR552" s="170"/>
      <c r="DS552" s="170"/>
      <c r="DT552" s="170"/>
      <c r="DU552" s="170"/>
      <c r="DV552" s="170"/>
      <c r="DW552" s="170"/>
      <c r="DX552" s="170"/>
      <c r="DY552" s="170"/>
      <c r="DZ552" s="170"/>
      <c r="EA552" s="170"/>
      <c r="EB552" s="170"/>
      <c r="EC552" s="170"/>
      <c r="ED552" s="170"/>
      <c r="EE552" s="170"/>
      <c r="EF552" s="170"/>
      <c r="EG552" s="170"/>
      <c r="EH552" s="170"/>
      <c r="EI552" s="170"/>
      <c r="EJ552" s="170"/>
      <c r="EK552" s="170"/>
      <c r="EL552" s="170"/>
      <c r="EM552" s="170"/>
      <c r="EN552" s="170"/>
      <c r="EO552" s="170"/>
      <c r="EP552" s="170"/>
      <c r="EQ552" s="170"/>
      <c r="ER552" s="185"/>
      <c r="ES552" s="185"/>
      <c r="ET552" s="171"/>
    </row>
    <row r="553" spans="1:150" s="173" customFormat="1" hidden="1" x14ac:dyDescent="0.25">
      <c r="A553" s="169"/>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c r="AL553" s="170"/>
      <c r="AM553" s="170"/>
      <c r="AN553" s="170"/>
      <c r="AO553" s="170"/>
      <c r="AP553" s="170"/>
      <c r="AQ553" s="170"/>
      <c r="AR553" s="170"/>
      <c r="AS553" s="170"/>
      <c r="AT553" s="170"/>
      <c r="AU553" s="170"/>
      <c r="AV553" s="170"/>
      <c r="AW553" s="170"/>
      <c r="AX553" s="170"/>
      <c r="AY553" s="170"/>
      <c r="AZ553" s="170"/>
      <c r="BA553" s="170"/>
      <c r="BB553" s="170"/>
      <c r="BC553" s="170"/>
      <c r="BD553" s="170"/>
      <c r="BE553" s="170"/>
      <c r="BF553" s="170"/>
      <c r="BG553" s="170"/>
      <c r="BH553" s="170"/>
      <c r="BI553" s="170"/>
      <c r="BJ553" s="170"/>
      <c r="BK553" s="170"/>
      <c r="BL553" s="170"/>
      <c r="BM553" s="170"/>
      <c r="BN553" s="170"/>
      <c r="BO553" s="170"/>
      <c r="BP553" s="170"/>
      <c r="BQ553" s="170"/>
      <c r="BR553" s="170"/>
      <c r="BS553" s="170"/>
      <c r="BT553" s="170"/>
      <c r="BU553" s="170"/>
      <c r="BV553" s="170"/>
      <c r="BW553" s="170"/>
      <c r="BX553" s="170"/>
      <c r="BY553" s="170"/>
      <c r="BZ553" s="170"/>
      <c r="CA553" s="170"/>
      <c r="CB553" s="170"/>
      <c r="CC553" s="170"/>
      <c r="CD553" s="170"/>
      <c r="CE553" s="170"/>
      <c r="CF553" s="170"/>
      <c r="CG553" s="170"/>
      <c r="CH553" s="170"/>
      <c r="CI553" s="170"/>
      <c r="CJ553" s="170"/>
      <c r="CK553" s="170"/>
      <c r="CL553" s="170"/>
      <c r="CM553" s="170"/>
      <c r="CN553" s="170"/>
      <c r="CO553" s="170"/>
      <c r="CP553" s="170"/>
      <c r="CQ553" s="170"/>
      <c r="CR553" s="170"/>
      <c r="CS553" s="170"/>
      <c r="CT553" s="170"/>
      <c r="CU553" s="170"/>
      <c r="CV553" s="170"/>
      <c r="CW553" s="170"/>
      <c r="CX553" s="170"/>
      <c r="CY553" s="170"/>
      <c r="CZ553" s="170"/>
      <c r="DA553" s="170"/>
      <c r="DB553" s="170"/>
      <c r="DC553" s="170"/>
      <c r="DD553" s="170"/>
      <c r="DE553" s="170"/>
      <c r="DF553" s="170"/>
      <c r="DG553" s="170"/>
      <c r="DH553" s="170"/>
      <c r="DI553" s="170"/>
      <c r="DJ553" s="170"/>
      <c r="DK553" s="170"/>
      <c r="DL553" s="170"/>
      <c r="DM553" s="170"/>
      <c r="DN553" s="170"/>
      <c r="DO553" s="170"/>
      <c r="DP553" s="170"/>
      <c r="DQ553" s="170"/>
      <c r="DR553" s="170"/>
      <c r="DS553" s="170"/>
      <c r="DT553" s="170"/>
      <c r="DU553" s="170"/>
      <c r="DV553" s="170"/>
      <c r="DW553" s="170"/>
      <c r="DX553" s="170"/>
      <c r="DY553" s="170"/>
      <c r="DZ553" s="170"/>
      <c r="EA553" s="170"/>
      <c r="EB553" s="170"/>
      <c r="EC553" s="170"/>
      <c r="ED553" s="170"/>
      <c r="EE553" s="170"/>
      <c r="EF553" s="170"/>
      <c r="EG553" s="170"/>
      <c r="EH553" s="170"/>
      <c r="EI553" s="170"/>
      <c r="EJ553" s="170"/>
      <c r="EK553" s="170"/>
      <c r="EL553" s="170"/>
      <c r="EM553" s="170"/>
      <c r="EN553" s="170"/>
      <c r="EO553" s="170"/>
      <c r="EP553" s="170"/>
      <c r="EQ553" s="170"/>
      <c r="ER553" s="185"/>
      <c r="ES553" s="185"/>
      <c r="ET553" s="171"/>
    </row>
    <row r="554" spans="1:150" s="173" customFormat="1" hidden="1" x14ac:dyDescent="0.25">
      <c r="A554" s="169"/>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c r="AL554" s="170"/>
      <c r="AM554" s="170"/>
      <c r="AN554" s="170"/>
      <c r="AO554" s="170"/>
      <c r="AP554" s="170"/>
      <c r="AQ554" s="170"/>
      <c r="AR554" s="170"/>
      <c r="AS554" s="170"/>
      <c r="AT554" s="170"/>
      <c r="AU554" s="170"/>
      <c r="AV554" s="170"/>
      <c r="AW554" s="170"/>
      <c r="AX554" s="170"/>
      <c r="AY554" s="170"/>
      <c r="AZ554" s="170"/>
      <c r="BA554" s="170"/>
      <c r="BB554" s="170"/>
      <c r="BC554" s="170"/>
      <c r="BD554" s="170"/>
      <c r="BE554" s="170"/>
      <c r="BF554" s="170"/>
      <c r="BG554" s="170"/>
      <c r="BH554" s="170"/>
      <c r="BI554" s="170"/>
      <c r="BJ554" s="170"/>
      <c r="BK554" s="170"/>
      <c r="BL554" s="170"/>
      <c r="BM554" s="170"/>
      <c r="BN554" s="170"/>
      <c r="BO554" s="170"/>
      <c r="BP554" s="170"/>
      <c r="BQ554" s="170"/>
      <c r="BR554" s="170"/>
      <c r="BS554" s="170"/>
      <c r="BT554" s="170"/>
      <c r="BU554" s="170"/>
      <c r="BV554" s="170"/>
      <c r="BW554" s="170"/>
      <c r="BX554" s="170"/>
      <c r="BY554" s="170"/>
      <c r="BZ554" s="170"/>
      <c r="CA554" s="170"/>
      <c r="CB554" s="170"/>
      <c r="CC554" s="170"/>
      <c r="CD554" s="170"/>
      <c r="CE554" s="170"/>
      <c r="CF554" s="170"/>
      <c r="CG554" s="170"/>
      <c r="CH554" s="170"/>
      <c r="CI554" s="170"/>
      <c r="CJ554" s="170"/>
      <c r="CK554" s="170"/>
      <c r="CL554" s="170"/>
      <c r="CM554" s="170"/>
      <c r="CN554" s="170"/>
      <c r="CO554" s="170"/>
      <c r="CP554" s="170"/>
      <c r="CQ554" s="170"/>
      <c r="CR554" s="170"/>
      <c r="CS554" s="170"/>
      <c r="CT554" s="170"/>
      <c r="CU554" s="170"/>
      <c r="CV554" s="170"/>
      <c r="CW554" s="170"/>
      <c r="CX554" s="170"/>
      <c r="CY554" s="170"/>
      <c r="CZ554" s="170"/>
      <c r="DA554" s="170"/>
      <c r="DB554" s="170"/>
      <c r="DC554" s="170"/>
      <c r="DD554" s="170"/>
      <c r="DE554" s="170"/>
      <c r="DF554" s="170"/>
      <c r="DG554" s="170"/>
      <c r="DH554" s="170"/>
      <c r="DI554" s="170"/>
      <c r="DJ554" s="170"/>
      <c r="DK554" s="170"/>
      <c r="DL554" s="170"/>
      <c r="DM554" s="170"/>
      <c r="DN554" s="170"/>
      <c r="DO554" s="170"/>
      <c r="DP554" s="170"/>
      <c r="DQ554" s="170"/>
      <c r="DR554" s="170"/>
      <c r="DS554" s="170"/>
      <c r="DT554" s="170"/>
      <c r="DU554" s="170"/>
      <c r="DV554" s="170"/>
      <c r="DW554" s="170"/>
      <c r="DX554" s="170"/>
      <c r="DY554" s="170"/>
      <c r="DZ554" s="170"/>
      <c r="EA554" s="170"/>
      <c r="EB554" s="170"/>
      <c r="EC554" s="170"/>
      <c r="ED554" s="170"/>
      <c r="EE554" s="170"/>
      <c r="EF554" s="170"/>
      <c r="EG554" s="170"/>
      <c r="EH554" s="170"/>
      <c r="EI554" s="170"/>
      <c r="EJ554" s="170"/>
      <c r="EK554" s="170"/>
      <c r="EL554" s="170"/>
      <c r="EM554" s="170"/>
      <c r="EN554" s="170"/>
      <c r="EO554" s="170"/>
      <c r="EP554" s="170"/>
      <c r="EQ554" s="170"/>
      <c r="ER554" s="185"/>
      <c r="ES554" s="185"/>
      <c r="ET554" s="171"/>
    </row>
    <row r="555" spans="1:150" s="173" customFormat="1" hidden="1" x14ac:dyDescent="0.25">
      <c r="A555" s="169"/>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c r="AL555" s="170"/>
      <c r="AM555" s="170"/>
      <c r="AN555" s="170"/>
      <c r="AO555" s="170"/>
      <c r="AP555" s="170"/>
      <c r="AQ555" s="170"/>
      <c r="AR555" s="170"/>
      <c r="AS555" s="170"/>
      <c r="AT555" s="170"/>
      <c r="AU555" s="170"/>
      <c r="AV555" s="170"/>
      <c r="AW555" s="170"/>
      <c r="AX555" s="170"/>
      <c r="AY555" s="170"/>
      <c r="AZ555" s="170"/>
      <c r="BA555" s="170"/>
      <c r="BB555" s="170"/>
      <c r="BC555" s="170"/>
      <c r="BD555" s="170"/>
      <c r="BE555" s="170"/>
      <c r="BF555" s="170"/>
      <c r="BG555" s="170"/>
      <c r="BH555" s="170"/>
      <c r="BI555" s="170"/>
      <c r="BJ555" s="170"/>
      <c r="BK555" s="170"/>
      <c r="BL555" s="170"/>
      <c r="BM555" s="170"/>
      <c r="BN555" s="170"/>
      <c r="BO555" s="170"/>
      <c r="BP555" s="170"/>
      <c r="BQ555" s="170"/>
      <c r="BR555" s="170"/>
      <c r="BS555" s="170"/>
      <c r="BT555" s="170"/>
      <c r="BU555" s="170"/>
      <c r="BV555" s="170"/>
      <c r="BW555" s="170"/>
      <c r="BX555" s="170"/>
      <c r="BY555" s="170"/>
      <c r="BZ555" s="170"/>
      <c r="CA555" s="170"/>
      <c r="CB555" s="170"/>
      <c r="CC555" s="170"/>
      <c r="CD555" s="170"/>
      <c r="CE555" s="170"/>
      <c r="CF555" s="170"/>
      <c r="CG555" s="170"/>
      <c r="CH555" s="170"/>
      <c r="CI555" s="170"/>
      <c r="CJ555" s="170"/>
      <c r="CK555" s="170"/>
      <c r="CL555" s="170"/>
      <c r="CM555" s="170"/>
      <c r="CN555" s="170"/>
      <c r="CO555" s="170"/>
      <c r="CP555" s="170"/>
      <c r="CQ555" s="170"/>
      <c r="CR555" s="170"/>
      <c r="CS555" s="170"/>
      <c r="CT555" s="170"/>
      <c r="CU555" s="170"/>
      <c r="CV555" s="170"/>
      <c r="CW555" s="170"/>
      <c r="CX555" s="170"/>
      <c r="CY555" s="170"/>
      <c r="CZ555" s="170"/>
      <c r="DA555" s="170"/>
      <c r="DB555" s="170"/>
      <c r="DC555" s="170"/>
      <c r="DD555" s="170"/>
      <c r="DE555" s="170"/>
      <c r="DF555" s="170"/>
      <c r="DG555" s="170"/>
      <c r="DH555" s="170"/>
      <c r="DI555" s="170"/>
      <c r="DJ555" s="170"/>
      <c r="DK555" s="170"/>
      <c r="DL555" s="170"/>
      <c r="DM555" s="170"/>
      <c r="DN555" s="170"/>
      <c r="DO555" s="170"/>
      <c r="DP555" s="170"/>
      <c r="DQ555" s="170"/>
      <c r="DR555" s="170"/>
      <c r="DS555" s="170"/>
      <c r="DT555" s="170"/>
      <c r="DU555" s="170"/>
      <c r="DV555" s="170"/>
      <c r="DW555" s="170"/>
      <c r="DX555" s="170"/>
      <c r="DY555" s="170"/>
      <c r="DZ555" s="170"/>
      <c r="EA555" s="170"/>
      <c r="EB555" s="170"/>
      <c r="EC555" s="170"/>
      <c r="ED555" s="170"/>
      <c r="EE555" s="170"/>
      <c r="EF555" s="170"/>
      <c r="EG555" s="170"/>
      <c r="EH555" s="170"/>
      <c r="EI555" s="170"/>
      <c r="EJ555" s="170"/>
      <c r="EK555" s="170"/>
      <c r="EL555" s="170"/>
      <c r="EM555" s="170"/>
      <c r="EN555" s="170"/>
      <c r="EO555" s="170"/>
      <c r="EP555" s="170"/>
      <c r="EQ555" s="170"/>
      <c r="ER555" s="185"/>
      <c r="ES555" s="185"/>
      <c r="ET555" s="171"/>
    </row>
    <row r="556" spans="1:150" s="173" customFormat="1" hidden="1" x14ac:dyDescent="0.25">
      <c r="A556" s="169"/>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0"/>
      <c r="BB556" s="170"/>
      <c r="BC556" s="170"/>
      <c r="BD556" s="170"/>
      <c r="BE556" s="170"/>
      <c r="BF556" s="170"/>
      <c r="BG556" s="170"/>
      <c r="BH556" s="170"/>
      <c r="BI556" s="170"/>
      <c r="BJ556" s="170"/>
      <c r="BK556" s="170"/>
      <c r="BL556" s="170"/>
      <c r="BM556" s="170"/>
      <c r="BN556" s="170"/>
      <c r="BO556" s="170"/>
      <c r="BP556" s="170"/>
      <c r="BQ556" s="170"/>
      <c r="BR556" s="170"/>
      <c r="BS556" s="170"/>
      <c r="BT556" s="170"/>
      <c r="BU556" s="170"/>
      <c r="BV556" s="170"/>
      <c r="BW556" s="170"/>
      <c r="BX556" s="170"/>
      <c r="BY556" s="170"/>
      <c r="BZ556" s="170"/>
      <c r="CA556" s="170"/>
      <c r="CB556" s="170"/>
      <c r="CC556" s="170"/>
      <c r="CD556" s="170"/>
      <c r="CE556" s="170"/>
      <c r="CF556" s="170"/>
      <c r="CG556" s="170"/>
      <c r="CH556" s="170"/>
      <c r="CI556" s="170"/>
      <c r="CJ556" s="170"/>
      <c r="CK556" s="170"/>
      <c r="CL556" s="170"/>
      <c r="CM556" s="170"/>
      <c r="CN556" s="170"/>
      <c r="CO556" s="170"/>
      <c r="CP556" s="170"/>
      <c r="CQ556" s="170"/>
      <c r="CR556" s="170"/>
      <c r="CS556" s="170"/>
      <c r="CT556" s="170"/>
      <c r="CU556" s="170"/>
      <c r="CV556" s="170"/>
      <c r="CW556" s="170"/>
      <c r="CX556" s="170"/>
      <c r="CY556" s="170"/>
      <c r="CZ556" s="170"/>
      <c r="DA556" s="170"/>
      <c r="DB556" s="170"/>
      <c r="DC556" s="170"/>
      <c r="DD556" s="170"/>
      <c r="DE556" s="170"/>
      <c r="DF556" s="170"/>
      <c r="DG556" s="170"/>
      <c r="DH556" s="170"/>
      <c r="DI556" s="170"/>
      <c r="DJ556" s="170"/>
      <c r="DK556" s="170"/>
      <c r="DL556" s="170"/>
      <c r="DM556" s="170"/>
      <c r="DN556" s="170"/>
      <c r="DO556" s="170"/>
      <c r="DP556" s="170"/>
      <c r="DQ556" s="170"/>
      <c r="DR556" s="170"/>
      <c r="DS556" s="170"/>
      <c r="DT556" s="170"/>
      <c r="DU556" s="170"/>
      <c r="DV556" s="170"/>
      <c r="DW556" s="170"/>
      <c r="DX556" s="170"/>
      <c r="DY556" s="170"/>
      <c r="DZ556" s="170"/>
      <c r="EA556" s="170"/>
      <c r="EB556" s="170"/>
      <c r="EC556" s="170"/>
      <c r="ED556" s="170"/>
      <c r="EE556" s="170"/>
      <c r="EF556" s="170"/>
      <c r="EG556" s="170"/>
      <c r="EH556" s="170"/>
      <c r="EI556" s="170"/>
      <c r="EJ556" s="170"/>
      <c r="EK556" s="170"/>
      <c r="EL556" s="170"/>
      <c r="EM556" s="170"/>
      <c r="EN556" s="170"/>
      <c r="EO556" s="170"/>
      <c r="EP556" s="170"/>
      <c r="EQ556" s="170"/>
      <c r="ER556" s="185"/>
      <c r="ES556" s="185"/>
      <c r="ET556" s="171"/>
    </row>
    <row r="557" spans="1:150" s="173" customFormat="1" hidden="1" x14ac:dyDescent="0.25">
      <c r="A557" s="169"/>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c r="AL557" s="170"/>
      <c r="AM557" s="170"/>
      <c r="AN557" s="170"/>
      <c r="AO557" s="170"/>
      <c r="AP557" s="170"/>
      <c r="AQ557" s="170"/>
      <c r="AR557" s="170"/>
      <c r="AS557" s="170"/>
      <c r="AT557" s="170"/>
      <c r="AU557" s="170"/>
      <c r="AV557" s="170"/>
      <c r="AW557" s="170"/>
      <c r="AX557" s="170"/>
      <c r="AY557" s="170"/>
      <c r="AZ557" s="170"/>
      <c r="BA557" s="170"/>
      <c r="BB557" s="170"/>
      <c r="BC557" s="170"/>
      <c r="BD557" s="170"/>
      <c r="BE557" s="170"/>
      <c r="BF557" s="170"/>
      <c r="BG557" s="170"/>
      <c r="BH557" s="170"/>
      <c r="BI557" s="170"/>
      <c r="BJ557" s="170"/>
      <c r="BK557" s="170"/>
      <c r="BL557" s="170"/>
      <c r="BM557" s="170"/>
      <c r="BN557" s="170"/>
      <c r="BO557" s="170"/>
      <c r="BP557" s="170"/>
      <c r="BQ557" s="170"/>
      <c r="BR557" s="170"/>
      <c r="BS557" s="170"/>
      <c r="BT557" s="170"/>
      <c r="BU557" s="170"/>
      <c r="BV557" s="170"/>
      <c r="BW557" s="170"/>
      <c r="BX557" s="170"/>
      <c r="BY557" s="170"/>
      <c r="BZ557" s="170"/>
      <c r="CA557" s="170"/>
      <c r="CB557" s="170"/>
      <c r="CC557" s="170"/>
      <c r="CD557" s="170"/>
      <c r="CE557" s="170"/>
      <c r="CF557" s="170"/>
      <c r="CG557" s="170"/>
      <c r="CH557" s="170"/>
      <c r="CI557" s="170"/>
      <c r="CJ557" s="170"/>
      <c r="CK557" s="170"/>
      <c r="CL557" s="170"/>
      <c r="CM557" s="170"/>
      <c r="CN557" s="170"/>
      <c r="CO557" s="170"/>
      <c r="CP557" s="170"/>
      <c r="CQ557" s="170"/>
      <c r="CR557" s="170"/>
      <c r="CS557" s="170"/>
      <c r="CT557" s="170"/>
      <c r="CU557" s="170"/>
      <c r="CV557" s="170"/>
      <c r="CW557" s="170"/>
      <c r="CX557" s="170"/>
      <c r="CY557" s="170"/>
      <c r="CZ557" s="170"/>
      <c r="DA557" s="170"/>
      <c r="DB557" s="170"/>
      <c r="DC557" s="170"/>
      <c r="DD557" s="170"/>
      <c r="DE557" s="170"/>
      <c r="DF557" s="170"/>
      <c r="DG557" s="170"/>
      <c r="DH557" s="170"/>
      <c r="DI557" s="170"/>
      <c r="DJ557" s="170"/>
      <c r="DK557" s="170"/>
      <c r="DL557" s="170"/>
      <c r="DM557" s="170"/>
      <c r="DN557" s="170"/>
      <c r="DO557" s="170"/>
      <c r="DP557" s="170"/>
      <c r="DQ557" s="170"/>
      <c r="DR557" s="170"/>
      <c r="DS557" s="170"/>
      <c r="DT557" s="170"/>
      <c r="DU557" s="170"/>
      <c r="DV557" s="170"/>
      <c r="DW557" s="170"/>
      <c r="DX557" s="170"/>
      <c r="DY557" s="170"/>
      <c r="DZ557" s="170"/>
      <c r="EA557" s="170"/>
      <c r="EB557" s="170"/>
      <c r="EC557" s="170"/>
      <c r="ED557" s="170"/>
      <c r="EE557" s="170"/>
      <c r="EF557" s="170"/>
      <c r="EG557" s="170"/>
      <c r="EH557" s="170"/>
      <c r="EI557" s="170"/>
      <c r="EJ557" s="170"/>
      <c r="EK557" s="170"/>
      <c r="EL557" s="170"/>
      <c r="EM557" s="170"/>
      <c r="EN557" s="170"/>
      <c r="EO557" s="170"/>
      <c r="EP557" s="170"/>
      <c r="EQ557" s="170"/>
      <c r="ER557" s="185"/>
      <c r="ES557" s="185"/>
      <c r="ET557" s="171"/>
    </row>
    <row r="558" spans="1:150" s="173" customFormat="1" hidden="1" x14ac:dyDescent="0.25">
      <c r="A558" s="169"/>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c r="AL558" s="170"/>
      <c r="AM558" s="170"/>
      <c r="AN558" s="170"/>
      <c r="AO558" s="170"/>
      <c r="AP558" s="170"/>
      <c r="AQ558" s="170"/>
      <c r="AR558" s="170"/>
      <c r="AS558" s="170"/>
      <c r="AT558" s="170"/>
      <c r="AU558" s="170"/>
      <c r="AV558" s="170"/>
      <c r="AW558" s="170"/>
      <c r="AX558" s="170"/>
      <c r="AY558" s="170"/>
      <c r="AZ558" s="170"/>
      <c r="BA558" s="170"/>
      <c r="BB558" s="170"/>
      <c r="BC558" s="170"/>
      <c r="BD558" s="170"/>
      <c r="BE558" s="170"/>
      <c r="BF558" s="170"/>
      <c r="BG558" s="170"/>
      <c r="BH558" s="170"/>
      <c r="BI558" s="170"/>
      <c r="BJ558" s="170"/>
      <c r="BK558" s="170"/>
      <c r="BL558" s="170"/>
      <c r="BM558" s="170"/>
      <c r="BN558" s="170"/>
      <c r="BO558" s="170"/>
      <c r="BP558" s="170"/>
      <c r="BQ558" s="170"/>
      <c r="BR558" s="170"/>
      <c r="BS558" s="170"/>
      <c r="BT558" s="170"/>
      <c r="BU558" s="170"/>
      <c r="BV558" s="170"/>
      <c r="BW558" s="170"/>
      <c r="BX558" s="170"/>
      <c r="BY558" s="170"/>
      <c r="BZ558" s="170"/>
      <c r="CA558" s="170"/>
      <c r="CB558" s="170"/>
      <c r="CC558" s="170"/>
      <c r="CD558" s="170"/>
      <c r="CE558" s="170"/>
      <c r="CF558" s="170"/>
      <c r="CG558" s="170"/>
      <c r="CH558" s="170"/>
      <c r="CI558" s="170"/>
      <c r="CJ558" s="170"/>
      <c r="CK558" s="170"/>
      <c r="CL558" s="170"/>
      <c r="CM558" s="170"/>
      <c r="CN558" s="170"/>
      <c r="CO558" s="170"/>
      <c r="CP558" s="170"/>
      <c r="CQ558" s="170"/>
      <c r="CR558" s="170"/>
      <c r="CS558" s="170"/>
      <c r="CT558" s="170"/>
      <c r="CU558" s="170"/>
      <c r="CV558" s="170"/>
      <c r="CW558" s="170"/>
      <c r="CX558" s="170"/>
      <c r="CY558" s="170"/>
      <c r="CZ558" s="170"/>
      <c r="DA558" s="170"/>
      <c r="DB558" s="170"/>
      <c r="DC558" s="170"/>
      <c r="DD558" s="170"/>
      <c r="DE558" s="170"/>
      <c r="DF558" s="170"/>
      <c r="DG558" s="170"/>
      <c r="DH558" s="170"/>
      <c r="DI558" s="170"/>
      <c r="DJ558" s="170"/>
      <c r="DK558" s="170"/>
      <c r="DL558" s="170"/>
      <c r="DM558" s="170"/>
      <c r="DN558" s="170"/>
      <c r="DO558" s="170"/>
      <c r="DP558" s="170"/>
      <c r="DQ558" s="170"/>
      <c r="DR558" s="170"/>
      <c r="DS558" s="170"/>
      <c r="DT558" s="170"/>
      <c r="DU558" s="170"/>
      <c r="DV558" s="170"/>
      <c r="DW558" s="170"/>
      <c r="DX558" s="170"/>
      <c r="DY558" s="170"/>
      <c r="DZ558" s="170"/>
      <c r="EA558" s="170"/>
      <c r="EB558" s="170"/>
      <c r="EC558" s="170"/>
      <c r="ED558" s="170"/>
      <c r="EE558" s="170"/>
      <c r="EF558" s="170"/>
      <c r="EG558" s="170"/>
      <c r="EH558" s="170"/>
      <c r="EI558" s="170"/>
      <c r="EJ558" s="170"/>
      <c r="EK558" s="170"/>
      <c r="EL558" s="170"/>
      <c r="EM558" s="170"/>
      <c r="EN558" s="170"/>
      <c r="EO558" s="170"/>
      <c r="EP558" s="170"/>
      <c r="EQ558" s="170"/>
      <c r="ER558" s="185"/>
      <c r="ES558" s="185"/>
      <c r="ET558" s="171"/>
    </row>
    <row r="559" spans="1:150" s="173" customFormat="1" hidden="1" x14ac:dyDescent="0.25">
      <c r="A559" s="169"/>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c r="AL559" s="170"/>
      <c r="AM559" s="170"/>
      <c r="AN559" s="170"/>
      <c r="AO559" s="170"/>
      <c r="AP559" s="170"/>
      <c r="AQ559" s="170"/>
      <c r="AR559" s="170"/>
      <c r="AS559" s="170"/>
      <c r="AT559" s="170"/>
      <c r="AU559" s="170"/>
      <c r="AV559" s="170"/>
      <c r="AW559" s="170"/>
      <c r="AX559" s="170"/>
      <c r="AY559" s="170"/>
      <c r="AZ559" s="170"/>
      <c r="BA559" s="170"/>
      <c r="BB559" s="170"/>
      <c r="BC559" s="170"/>
      <c r="BD559" s="170"/>
      <c r="BE559" s="170"/>
      <c r="BF559" s="170"/>
      <c r="BG559" s="170"/>
      <c r="BH559" s="170"/>
      <c r="BI559" s="170"/>
      <c r="BJ559" s="170"/>
      <c r="BK559" s="170"/>
      <c r="BL559" s="170"/>
      <c r="BM559" s="170"/>
      <c r="BN559" s="170"/>
      <c r="BO559" s="170"/>
      <c r="BP559" s="170"/>
      <c r="BQ559" s="170"/>
      <c r="BR559" s="170"/>
      <c r="BS559" s="170"/>
      <c r="BT559" s="170"/>
      <c r="BU559" s="170"/>
      <c r="BV559" s="170"/>
      <c r="BW559" s="170"/>
      <c r="BX559" s="170"/>
      <c r="BY559" s="170"/>
      <c r="BZ559" s="170"/>
      <c r="CA559" s="170"/>
      <c r="CB559" s="170"/>
      <c r="CC559" s="170"/>
      <c r="CD559" s="170"/>
      <c r="CE559" s="170"/>
      <c r="CF559" s="170"/>
      <c r="CG559" s="170"/>
      <c r="CH559" s="170"/>
      <c r="CI559" s="170"/>
      <c r="CJ559" s="170"/>
      <c r="CK559" s="170"/>
      <c r="CL559" s="170"/>
      <c r="CM559" s="170"/>
      <c r="CN559" s="170"/>
      <c r="CO559" s="170"/>
      <c r="CP559" s="170"/>
      <c r="CQ559" s="170"/>
      <c r="CR559" s="170"/>
      <c r="CS559" s="170"/>
      <c r="CT559" s="170"/>
      <c r="CU559" s="170"/>
      <c r="CV559" s="170"/>
      <c r="CW559" s="170"/>
      <c r="CX559" s="170"/>
      <c r="CY559" s="170"/>
      <c r="CZ559" s="170"/>
      <c r="DA559" s="170"/>
      <c r="DB559" s="170"/>
      <c r="DC559" s="170"/>
      <c r="DD559" s="170"/>
      <c r="DE559" s="170"/>
      <c r="DF559" s="170"/>
      <c r="DG559" s="170"/>
      <c r="DH559" s="170"/>
      <c r="DI559" s="170"/>
      <c r="DJ559" s="170"/>
      <c r="DK559" s="170"/>
      <c r="DL559" s="170"/>
      <c r="DM559" s="170"/>
      <c r="DN559" s="170"/>
      <c r="DO559" s="170"/>
      <c r="DP559" s="170"/>
      <c r="DQ559" s="170"/>
      <c r="DR559" s="170"/>
      <c r="DS559" s="170"/>
      <c r="DT559" s="170"/>
      <c r="DU559" s="170"/>
      <c r="DV559" s="170"/>
      <c r="DW559" s="170"/>
      <c r="DX559" s="170"/>
      <c r="DY559" s="170"/>
      <c r="DZ559" s="170"/>
      <c r="EA559" s="170"/>
      <c r="EB559" s="170"/>
      <c r="EC559" s="170"/>
      <c r="ED559" s="170"/>
      <c r="EE559" s="170"/>
      <c r="EF559" s="170"/>
      <c r="EG559" s="170"/>
      <c r="EH559" s="170"/>
      <c r="EI559" s="170"/>
      <c r="EJ559" s="170"/>
      <c r="EK559" s="170"/>
      <c r="EL559" s="170"/>
      <c r="EM559" s="170"/>
      <c r="EN559" s="170"/>
      <c r="EO559" s="170"/>
      <c r="EP559" s="170"/>
      <c r="EQ559" s="170"/>
      <c r="ER559" s="185"/>
      <c r="ES559" s="185"/>
      <c r="ET559" s="171"/>
    </row>
    <row r="560" spans="1:150" s="173" customFormat="1" hidden="1" x14ac:dyDescent="0.25">
      <c r="A560" s="169"/>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c r="AL560" s="170"/>
      <c r="AM560" s="170"/>
      <c r="AN560" s="170"/>
      <c r="AO560" s="170"/>
      <c r="AP560" s="170"/>
      <c r="AQ560" s="170"/>
      <c r="AR560" s="170"/>
      <c r="AS560" s="170"/>
      <c r="AT560" s="170"/>
      <c r="AU560" s="170"/>
      <c r="AV560" s="170"/>
      <c r="AW560" s="170"/>
      <c r="AX560" s="170"/>
      <c r="AY560" s="170"/>
      <c r="AZ560" s="170"/>
      <c r="BA560" s="170"/>
      <c r="BB560" s="170"/>
      <c r="BC560" s="170"/>
      <c r="BD560" s="170"/>
      <c r="BE560" s="170"/>
      <c r="BF560" s="170"/>
      <c r="BG560" s="170"/>
      <c r="BH560" s="170"/>
      <c r="BI560" s="170"/>
      <c r="BJ560" s="170"/>
      <c r="BK560" s="170"/>
      <c r="BL560" s="170"/>
      <c r="BM560" s="170"/>
      <c r="BN560" s="170"/>
      <c r="BO560" s="170"/>
      <c r="BP560" s="170"/>
      <c r="BQ560" s="170"/>
      <c r="BR560" s="170"/>
      <c r="BS560" s="170"/>
      <c r="BT560" s="170"/>
      <c r="BU560" s="170"/>
      <c r="BV560" s="170"/>
      <c r="BW560" s="170"/>
      <c r="BX560" s="170"/>
      <c r="BY560" s="170"/>
      <c r="BZ560" s="170"/>
      <c r="CA560" s="170"/>
      <c r="CB560" s="170"/>
      <c r="CC560" s="170"/>
      <c r="CD560" s="170"/>
      <c r="CE560" s="170"/>
      <c r="CF560" s="170"/>
      <c r="CG560" s="170"/>
      <c r="CH560" s="170"/>
      <c r="CI560" s="170"/>
      <c r="CJ560" s="170"/>
      <c r="CK560" s="170"/>
      <c r="CL560" s="170"/>
      <c r="CM560" s="170"/>
      <c r="CN560" s="170"/>
      <c r="CO560" s="170"/>
      <c r="CP560" s="170"/>
      <c r="CQ560" s="170"/>
      <c r="CR560" s="170"/>
      <c r="CS560" s="170"/>
      <c r="CT560" s="170"/>
      <c r="CU560" s="170"/>
      <c r="CV560" s="170"/>
      <c r="CW560" s="170"/>
      <c r="CX560" s="170"/>
      <c r="CY560" s="170"/>
      <c r="CZ560" s="170"/>
      <c r="DA560" s="170"/>
      <c r="DB560" s="170"/>
      <c r="DC560" s="170"/>
      <c r="DD560" s="170"/>
      <c r="DE560" s="170"/>
      <c r="DF560" s="170"/>
      <c r="DG560" s="170"/>
      <c r="DH560" s="170"/>
      <c r="DI560" s="170"/>
      <c r="DJ560" s="170"/>
      <c r="DK560" s="170"/>
      <c r="DL560" s="170"/>
      <c r="DM560" s="170"/>
      <c r="DN560" s="170"/>
      <c r="DO560" s="170"/>
      <c r="DP560" s="170"/>
      <c r="DQ560" s="170"/>
      <c r="DR560" s="170"/>
      <c r="DS560" s="170"/>
      <c r="DT560" s="170"/>
      <c r="DU560" s="170"/>
      <c r="DV560" s="170"/>
      <c r="DW560" s="170"/>
      <c r="DX560" s="170"/>
      <c r="DY560" s="170"/>
      <c r="DZ560" s="170"/>
      <c r="EA560" s="170"/>
      <c r="EB560" s="170"/>
      <c r="EC560" s="170"/>
      <c r="ED560" s="170"/>
      <c r="EE560" s="170"/>
      <c r="EF560" s="170"/>
      <c r="EG560" s="170"/>
      <c r="EH560" s="170"/>
      <c r="EI560" s="170"/>
      <c r="EJ560" s="170"/>
      <c r="EK560" s="170"/>
      <c r="EL560" s="170"/>
      <c r="EM560" s="170"/>
      <c r="EN560" s="170"/>
      <c r="EO560" s="170"/>
      <c r="EP560" s="170"/>
      <c r="EQ560" s="170"/>
      <c r="ER560" s="185"/>
      <c r="ES560" s="185"/>
      <c r="ET560" s="171"/>
    </row>
    <row r="561" spans="1:150" s="173" customFormat="1" hidden="1" x14ac:dyDescent="0.25">
      <c r="A561" s="169"/>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c r="AL561" s="170"/>
      <c r="AM561" s="170"/>
      <c r="AN561" s="170"/>
      <c r="AO561" s="170"/>
      <c r="AP561" s="170"/>
      <c r="AQ561" s="170"/>
      <c r="AR561" s="170"/>
      <c r="AS561" s="170"/>
      <c r="AT561" s="170"/>
      <c r="AU561" s="170"/>
      <c r="AV561" s="170"/>
      <c r="AW561" s="170"/>
      <c r="AX561" s="170"/>
      <c r="AY561" s="170"/>
      <c r="AZ561" s="170"/>
      <c r="BA561" s="170"/>
      <c r="BB561" s="170"/>
      <c r="BC561" s="170"/>
      <c r="BD561" s="170"/>
      <c r="BE561" s="170"/>
      <c r="BF561" s="170"/>
      <c r="BG561" s="170"/>
      <c r="BH561" s="170"/>
      <c r="BI561" s="170"/>
      <c r="BJ561" s="170"/>
      <c r="BK561" s="170"/>
      <c r="BL561" s="170"/>
      <c r="BM561" s="170"/>
      <c r="BN561" s="170"/>
      <c r="BO561" s="170"/>
      <c r="BP561" s="170"/>
      <c r="BQ561" s="170"/>
      <c r="BR561" s="170"/>
      <c r="BS561" s="170"/>
      <c r="BT561" s="170"/>
      <c r="BU561" s="170"/>
      <c r="BV561" s="170"/>
      <c r="BW561" s="170"/>
      <c r="BX561" s="170"/>
      <c r="BY561" s="170"/>
      <c r="BZ561" s="170"/>
      <c r="CA561" s="170"/>
      <c r="CB561" s="170"/>
      <c r="CC561" s="170"/>
      <c r="CD561" s="170"/>
      <c r="CE561" s="170"/>
      <c r="CF561" s="170"/>
      <c r="CG561" s="170"/>
      <c r="CH561" s="170"/>
      <c r="CI561" s="170"/>
      <c r="CJ561" s="170"/>
      <c r="CK561" s="170"/>
      <c r="CL561" s="170"/>
      <c r="CM561" s="170"/>
      <c r="CN561" s="170"/>
      <c r="CO561" s="170"/>
      <c r="CP561" s="170"/>
      <c r="CQ561" s="170"/>
      <c r="CR561" s="170"/>
      <c r="CS561" s="170"/>
      <c r="CT561" s="170"/>
      <c r="CU561" s="170"/>
      <c r="CV561" s="170"/>
      <c r="CW561" s="170"/>
      <c r="CX561" s="170"/>
      <c r="CY561" s="170"/>
      <c r="CZ561" s="170"/>
      <c r="DA561" s="170"/>
      <c r="DB561" s="170"/>
      <c r="DC561" s="170"/>
      <c r="DD561" s="170"/>
      <c r="DE561" s="170"/>
      <c r="DF561" s="170"/>
      <c r="DG561" s="170"/>
      <c r="DH561" s="170"/>
      <c r="DI561" s="170"/>
      <c r="DJ561" s="170"/>
      <c r="DK561" s="170"/>
      <c r="DL561" s="170"/>
      <c r="DM561" s="170"/>
      <c r="DN561" s="170"/>
      <c r="DO561" s="170"/>
      <c r="DP561" s="170"/>
      <c r="DQ561" s="170"/>
      <c r="DR561" s="170"/>
      <c r="DS561" s="170"/>
      <c r="DT561" s="170"/>
      <c r="DU561" s="170"/>
      <c r="DV561" s="170"/>
      <c r="DW561" s="170"/>
      <c r="DX561" s="170"/>
      <c r="DY561" s="170"/>
      <c r="DZ561" s="170"/>
      <c r="EA561" s="170"/>
      <c r="EB561" s="170"/>
      <c r="EC561" s="170"/>
      <c r="ED561" s="170"/>
      <c r="EE561" s="170"/>
      <c r="EF561" s="170"/>
      <c r="EG561" s="170"/>
      <c r="EH561" s="170"/>
      <c r="EI561" s="170"/>
      <c r="EJ561" s="170"/>
      <c r="EK561" s="170"/>
      <c r="EL561" s="170"/>
      <c r="EM561" s="170"/>
      <c r="EN561" s="170"/>
      <c r="EO561" s="170"/>
      <c r="EP561" s="170"/>
      <c r="EQ561" s="170"/>
      <c r="ER561" s="185"/>
      <c r="ES561" s="185"/>
      <c r="ET561" s="171"/>
    </row>
    <row r="562" spans="1:150" s="173" customFormat="1" hidden="1" x14ac:dyDescent="0.25">
      <c r="A562" s="169"/>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0"/>
      <c r="BB562" s="170"/>
      <c r="BC562" s="170"/>
      <c r="BD562" s="170"/>
      <c r="BE562" s="170"/>
      <c r="BF562" s="170"/>
      <c r="BG562" s="170"/>
      <c r="BH562" s="170"/>
      <c r="BI562" s="170"/>
      <c r="BJ562" s="170"/>
      <c r="BK562" s="170"/>
      <c r="BL562" s="170"/>
      <c r="BM562" s="170"/>
      <c r="BN562" s="170"/>
      <c r="BO562" s="170"/>
      <c r="BP562" s="170"/>
      <c r="BQ562" s="170"/>
      <c r="BR562" s="170"/>
      <c r="BS562" s="170"/>
      <c r="BT562" s="170"/>
      <c r="BU562" s="170"/>
      <c r="BV562" s="170"/>
      <c r="BW562" s="170"/>
      <c r="BX562" s="170"/>
      <c r="BY562" s="170"/>
      <c r="BZ562" s="170"/>
      <c r="CA562" s="170"/>
      <c r="CB562" s="170"/>
      <c r="CC562" s="170"/>
      <c r="CD562" s="170"/>
      <c r="CE562" s="170"/>
      <c r="CF562" s="170"/>
      <c r="CG562" s="170"/>
      <c r="CH562" s="170"/>
      <c r="CI562" s="170"/>
      <c r="CJ562" s="170"/>
      <c r="CK562" s="170"/>
      <c r="CL562" s="170"/>
      <c r="CM562" s="170"/>
      <c r="CN562" s="170"/>
      <c r="CO562" s="170"/>
      <c r="CP562" s="170"/>
      <c r="CQ562" s="170"/>
      <c r="CR562" s="170"/>
      <c r="CS562" s="170"/>
      <c r="CT562" s="170"/>
      <c r="CU562" s="170"/>
      <c r="CV562" s="170"/>
      <c r="CW562" s="170"/>
      <c r="CX562" s="170"/>
      <c r="CY562" s="170"/>
      <c r="CZ562" s="170"/>
      <c r="DA562" s="170"/>
      <c r="DB562" s="170"/>
      <c r="DC562" s="170"/>
      <c r="DD562" s="170"/>
      <c r="DE562" s="170"/>
      <c r="DF562" s="170"/>
      <c r="DG562" s="170"/>
      <c r="DH562" s="170"/>
      <c r="DI562" s="170"/>
      <c r="DJ562" s="170"/>
      <c r="DK562" s="170"/>
      <c r="DL562" s="170"/>
      <c r="DM562" s="170"/>
      <c r="DN562" s="170"/>
      <c r="DO562" s="170"/>
      <c r="DP562" s="170"/>
      <c r="DQ562" s="170"/>
      <c r="DR562" s="170"/>
      <c r="DS562" s="170"/>
      <c r="DT562" s="170"/>
      <c r="DU562" s="170"/>
      <c r="DV562" s="170"/>
      <c r="DW562" s="170"/>
      <c r="DX562" s="170"/>
      <c r="DY562" s="170"/>
      <c r="DZ562" s="170"/>
      <c r="EA562" s="170"/>
      <c r="EB562" s="170"/>
      <c r="EC562" s="170"/>
      <c r="ED562" s="170"/>
      <c r="EE562" s="170"/>
      <c r="EF562" s="170"/>
      <c r="EG562" s="170"/>
      <c r="EH562" s="170"/>
      <c r="EI562" s="170"/>
      <c r="EJ562" s="170"/>
      <c r="EK562" s="170"/>
      <c r="EL562" s="170"/>
      <c r="EM562" s="170"/>
      <c r="EN562" s="170"/>
      <c r="EO562" s="170"/>
      <c r="EP562" s="170"/>
      <c r="EQ562" s="170"/>
      <c r="ER562" s="185"/>
      <c r="ES562" s="185"/>
      <c r="ET562" s="171"/>
    </row>
    <row r="563" spans="1:150" s="173" customFormat="1" hidden="1" x14ac:dyDescent="0.25">
      <c r="A563" s="169"/>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c r="AL563" s="170"/>
      <c r="AM563" s="170"/>
      <c r="AN563" s="170"/>
      <c r="AO563" s="170"/>
      <c r="AP563" s="170"/>
      <c r="AQ563" s="170"/>
      <c r="AR563" s="170"/>
      <c r="AS563" s="170"/>
      <c r="AT563" s="170"/>
      <c r="AU563" s="170"/>
      <c r="AV563" s="170"/>
      <c r="AW563" s="170"/>
      <c r="AX563" s="170"/>
      <c r="AY563" s="170"/>
      <c r="AZ563" s="170"/>
      <c r="BA563" s="170"/>
      <c r="BB563" s="170"/>
      <c r="BC563" s="170"/>
      <c r="BD563" s="170"/>
      <c r="BE563" s="170"/>
      <c r="BF563" s="170"/>
      <c r="BG563" s="170"/>
      <c r="BH563" s="170"/>
      <c r="BI563" s="170"/>
      <c r="BJ563" s="170"/>
      <c r="BK563" s="170"/>
      <c r="BL563" s="170"/>
      <c r="BM563" s="170"/>
      <c r="BN563" s="170"/>
      <c r="BO563" s="170"/>
      <c r="BP563" s="170"/>
      <c r="BQ563" s="170"/>
      <c r="BR563" s="170"/>
      <c r="BS563" s="170"/>
      <c r="BT563" s="170"/>
      <c r="BU563" s="170"/>
      <c r="BV563" s="170"/>
      <c r="BW563" s="170"/>
      <c r="BX563" s="170"/>
      <c r="BY563" s="170"/>
      <c r="BZ563" s="170"/>
      <c r="CA563" s="170"/>
      <c r="CB563" s="170"/>
      <c r="CC563" s="170"/>
      <c r="CD563" s="170"/>
      <c r="CE563" s="170"/>
      <c r="CF563" s="170"/>
      <c r="CG563" s="170"/>
      <c r="CH563" s="170"/>
      <c r="CI563" s="170"/>
      <c r="CJ563" s="170"/>
      <c r="CK563" s="170"/>
      <c r="CL563" s="170"/>
      <c r="CM563" s="170"/>
      <c r="CN563" s="170"/>
      <c r="CO563" s="170"/>
      <c r="CP563" s="170"/>
      <c r="CQ563" s="170"/>
      <c r="CR563" s="170"/>
      <c r="CS563" s="170"/>
      <c r="CT563" s="170"/>
      <c r="CU563" s="170"/>
      <c r="CV563" s="170"/>
      <c r="CW563" s="170"/>
      <c r="CX563" s="170"/>
      <c r="CY563" s="170"/>
      <c r="CZ563" s="170"/>
      <c r="DA563" s="170"/>
      <c r="DB563" s="170"/>
      <c r="DC563" s="170"/>
      <c r="DD563" s="170"/>
      <c r="DE563" s="170"/>
      <c r="DF563" s="170"/>
      <c r="DG563" s="170"/>
      <c r="DH563" s="170"/>
      <c r="DI563" s="170"/>
      <c r="DJ563" s="170"/>
      <c r="DK563" s="170"/>
      <c r="DL563" s="170"/>
      <c r="DM563" s="170"/>
      <c r="DN563" s="170"/>
      <c r="DO563" s="170"/>
      <c r="DP563" s="170"/>
      <c r="DQ563" s="170"/>
      <c r="DR563" s="170"/>
      <c r="DS563" s="170"/>
      <c r="DT563" s="170"/>
      <c r="DU563" s="170"/>
      <c r="DV563" s="170"/>
      <c r="DW563" s="170"/>
      <c r="DX563" s="170"/>
      <c r="DY563" s="170"/>
      <c r="DZ563" s="170"/>
      <c r="EA563" s="170"/>
      <c r="EB563" s="170"/>
      <c r="EC563" s="170"/>
      <c r="ED563" s="170"/>
      <c r="EE563" s="170"/>
      <c r="EF563" s="170"/>
      <c r="EG563" s="170"/>
      <c r="EH563" s="170"/>
      <c r="EI563" s="170"/>
      <c r="EJ563" s="170"/>
      <c r="EK563" s="170"/>
      <c r="EL563" s="170"/>
      <c r="EM563" s="170"/>
      <c r="EN563" s="170"/>
      <c r="EO563" s="170"/>
      <c r="EP563" s="170"/>
      <c r="EQ563" s="170"/>
      <c r="ER563" s="185"/>
      <c r="ES563" s="185"/>
      <c r="ET563" s="171"/>
    </row>
    <row r="564" spans="1:150" s="173" customFormat="1" hidden="1" x14ac:dyDescent="0.25">
      <c r="A564" s="169"/>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c r="AL564" s="170"/>
      <c r="AM564" s="170"/>
      <c r="AN564" s="170"/>
      <c r="AO564" s="170"/>
      <c r="AP564" s="170"/>
      <c r="AQ564" s="170"/>
      <c r="AR564" s="170"/>
      <c r="AS564" s="170"/>
      <c r="AT564" s="170"/>
      <c r="AU564" s="170"/>
      <c r="AV564" s="170"/>
      <c r="AW564" s="170"/>
      <c r="AX564" s="170"/>
      <c r="AY564" s="170"/>
      <c r="AZ564" s="170"/>
      <c r="BA564" s="170"/>
      <c r="BB564" s="170"/>
      <c r="BC564" s="170"/>
      <c r="BD564" s="170"/>
      <c r="BE564" s="170"/>
      <c r="BF564" s="170"/>
      <c r="BG564" s="170"/>
      <c r="BH564" s="170"/>
      <c r="BI564" s="170"/>
      <c r="BJ564" s="170"/>
      <c r="BK564" s="170"/>
      <c r="BL564" s="170"/>
      <c r="BM564" s="170"/>
      <c r="BN564" s="170"/>
      <c r="BO564" s="170"/>
      <c r="BP564" s="170"/>
      <c r="BQ564" s="170"/>
      <c r="BR564" s="170"/>
      <c r="BS564" s="170"/>
      <c r="BT564" s="170"/>
      <c r="BU564" s="170"/>
      <c r="BV564" s="170"/>
      <c r="BW564" s="170"/>
      <c r="BX564" s="170"/>
      <c r="BY564" s="170"/>
      <c r="BZ564" s="170"/>
      <c r="CA564" s="170"/>
      <c r="CB564" s="170"/>
      <c r="CC564" s="170"/>
      <c r="CD564" s="170"/>
      <c r="CE564" s="170"/>
      <c r="CF564" s="170"/>
      <c r="CG564" s="170"/>
      <c r="CH564" s="170"/>
      <c r="CI564" s="170"/>
      <c r="CJ564" s="170"/>
      <c r="CK564" s="170"/>
      <c r="CL564" s="170"/>
      <c r="CM564" s="170"/>
      <c r="CN564" s="170"/>
      <c r="CO564" s="170"/>
      <c r="CP564" s="170"/>
      <c r="CQ564" s="170"/>
      <c r="CR564" s="170"/>
      <c r="CS564" s="170"/>
      <c r="CT564" s="170"/>
      <c r="CU564" s="170"/>
      <c r="CV564" s="170"/>
      <c r="CW564" s="170"/>
      <c r="CX564" s="170"/>
      <c r="CY564" s="170"/>
      <c r="CZ564" s="170"/>
      <c r="DA564" s="170"/>
      <c r="DB564" s="170"/>
      <c r="DC564" s="170"/>
      <c r="DD564" s="170"/>
      <c r="DE564" s="170"/>
      <c r="DF564" s="170"/>
      <c r="DG564" s="170"/>
      <c r="DH564" s="170"/>
      <c r="DI564" s="170"/>
      <c r="DJ564" s="170"/>
      <c r="DK564" s="170"/>
      <c r="DL564" s="170"/>
      <c r="DM564" s="170"/>
      <c r="DN564" s="170"/>
      <c r="DO564" s="170"/>
      <c r="DP564" s="170"/>
      <c r="DQ564" s="170"/>
      <c r="DR564" s="170"/>
      <c r="DS564" s="170"/>
      <c r="DT564" s="170"/>
      <c r="DU564" s="170"/>
      <c r="DV564" s="170"/>
      <c r="DW564" s="170"/>
      <c r="DX564" s="170"/>
      <c r="DY564" s="170"/>
      <c r="DZ564" s="170"/>
      <c r="EA564" s="170"/>
      <c r="EB564" s="170"/>
      <c r="EC564" s="170"/>
      <c r="ED564" s="170"/>
      <c r="EE564" s="170"/>
      <c r="EF564" s="170"/>
      <c r="EG564" s="170"/>
      <c r="EH564" s="170"/>
      <c r="EI564" s="170"/>
      <c r="EJ564" s="170"/>
      <c r="EK564" s="170"/>
      <c r="EL564" s="170"/>
      <c r="EM564" s="170"/>
      <c r="EN564" s="170"/>
      <c r="EO564" s="170"/>
      <c r="EP564" s="170"/>
      <c r="EQ564" s="170"/>
      <c r="ER564" s="185"/>
      <c r="ES564" s="185"/>
      <c r="ET564" s="171"/>
    </row>
    <row r="565" spans="1:150" s="173" customFormat="1" hidden="1" x14ac:dyDescent="0.25">
      <c r="A565" s="169"/>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c r="AL565" s="170"/>
      <c r="AM565" s="170"/>
      <c r="AN565" s="170"/>
      <c r="AO565" s="170"/>
      <c r="AP565" s="170"/>
      <c r="AQ565" s="170"/>
      <c r="AR565" s="170"/>
      <c r="AS565" s="170"/>
      <c r="AT565" s="170"/>
      <c r="AU565" s="170"/>
      <c r="AV565" s="170"/>
      <c r="AW565" s="170"/>
      <c r="AX565" s="170"/>
      <c r="AY565" s="170"/>
      <c r="AZ565" s="170"/>
      <c r="BA565" s="170"/>
      <c r="BB565" s="170"/>
      <c r="BC565" s="170"/>
      <c r="BD565" s="170"/>
      <c r="BE565" s="170"/>
      <c r="BF565" s="170"/>
      <c r="BG565" s="170"/>
      <c r="BH565" s="170"/>
      <c r="BI565" s="170"/>
      <c r="BJ565" s="170"/>
      <c r="BK565" s="170"/>
      <c r="BL565" s="170"/>
      <c r="BM565" s="170"/>
      <c r="BN565" s="170"/>
      <c r="BO565" s="170"/>
      <c r="BP565" s="170"/>
      <c r="BQ565" s="170"/>
      <c r="BR565" s="170"/>
      <c r="BS565" s="170"/>
      <c r="BT565" s="170"/>
      <c r="BU565" s="170"/>
      <c r="BV565" s="170"/>
      <c r="BW565" s="170"/>
      <c r="BX565" s="170"/>
      <c r="BY565" s="170"/>
      <c r="BZ565" s="170"/>
      <c r="CA565" s="170"/>
      <c r="CB565" s="170"/>
      <c r="CC565" s="170"/>
      <c r="CD565" s="170"/>
      <c r="CE565" s="170"/>
      <c r="CF565" s="170"/>
      <c r="CG565" s="170"/>
      <c r="CH565" s="170"/>
      <c r="CI565" s="170"/>
      <c r="CJ565" s="170"/>
      <c r="CK565" s="170"/>
      <c r="CL565" s="170"/>
      <c r="CM565" s="170"/>
      <c r="CN565" s="170"/>
      <c r="CO565" s="170"/>
      <c r="CP565" s="170"/>
      <c r="CQ565" s="170"/>
      <c r="CR565" s="170"/>
      <c r="CS565" s="170"/>
      <c r="CT565" s="170"/>
      <c r="CU565" s="170"/>
      <c r="CV565" s="170"/>
      <c r="CW565" s="170"/>
      <c r="CX565" s="170"/>
      <c r="CY565" s="170"/>
      <c r="CZ565" s="170"/>
      <c r="DA565" s="170"/>
      <c r="DB565" s="170"/>
      <c r="DC565" s="170"/>
      <c r="DD565" s="170"/>
      <c r="DE565" s="170"/>
      <c r="DF565" s="170"/>
      <c r="DG565" s="170"/>
      <c r="DH565" s="170"/>
      <c r="DI565" s="170"/>
      <c r="DJ565" s="170"/>
      <c r="DK565" s="170"/>
      <c r="DL565" s="170"/>
      <c r="DM565" s="170"/>
      <c r="DN565" s="170"/>
      <c r="DO565" s="170"/>
      <c r="DP565" s="170"/>
      <c r="DQ565" s="170"/>
      <c r="DR565" s="170"/>
      <c r="DS565" s="170"/>
      <c r="DT565" s="170"/>
      <c r="DU565" s="170"/>
      <c r="DV565" s="170"/>
      <c r="DW565" s="170"/>
      <c r="DX565" s="170"/>
      <c r="DY565" s="170"/>
      <c r="DZ565" s="170"/>
      <c r="EA565" s="170"/>
      <c r="EB565" s="170"/>
      <c r="EC565" s="170"/>
      <c r="ED565" s="170"/>
      <c r="EE565" s="170"/>
      <c r="EF565" s="170"/>
      <c r="EG565" s="170"/>
      <c r="EH565" s="170"/>
      <c r="EI565" s="170"/>
      <c r="EJ565" s="170"/>
      <c r="EK565" s="170"/>
      <c r="EL565" s="170"/>
      <c r="EM565" s="170"/>
      <c r="EN565" s="170"/>
      <c r="EO565" s="170"/>
      <c r="EP565" s="170"/>
      <c r="EQ565" s="170"/>
      <c r="ER565" s="185"/>
      <c r="ES565" s="185"/>
      <c r="ET565" s="171"/>
    </row>
    <row r="566" spans="1:150" s="173" customFormat="1" hidden="1" x14ac:dyDescent="0.25">
      <c r="A566" s="169"/>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c r="AL566" s="170"/>
      <c r="AM566" s="170"/>
      <c r="AN566" s="170"/>
      <c r="AO566" s="170"/>
      <c r="AP566" s="170"/>
      <c r="AQ566" s="170"/>
      <c r="AR566" s="170"/>
      <c r="AS566" s="170"/>
      <c r="AT566" s="170"/>
      <c r="AU566" s="170"/>
      <c r="AV566" s="170"/>
      <c r="AW566" s="170"/>
      <c r="AX566" s="170"/>
      <c r="AY566" s="170"/>
      <c r="AZ566" s="170"/>
      <c r="BA566" s="170"/>
      <c r="BB566" s="170"/>
      <c r="BC566" s="170"/>
      <c r="BD566" s="170"/>
      <c r="BE566" s="170"/>
      <c r="BF566" s="170"/>
      <c r="BG566" s="170"/>
      <c r="BH566" s="170"/>
      <c r="BI566" s="170"/>
      <c r="BJ566" s="170"/>
      <c r="BK566" s="170"/>
      <c r="BL566" s="170"/>
      <c r="BM566" s="170"/>
      <c r="BN566" s="170"/>
      <c r="BO566" s="170"/>
      <c r="BP566" s="170"/>
      <c r="BQ566" s="170"/>
      <c r="BR566" s="170"/>
      <c r="BS566" s="170"/>
      <c r="BT566" s="170"/>
      <c r="BU566" s="170"/>
      <c r="BV566" s="170"/>
      <c r="BW566" s="170"/>
      <c r="BX566" s="170"/>
      <c r="BY566" s="170"/>
      <c r="BZ566" s="170"/>
      <c r="CA566" s="170"/>
      <c r="CB566" s="170"/>
      <c r="CC566" s="170"/>
      <c r="CD566" s="170"/>
      <c r="CE566" s="170"/>
      <c r="CF566" s="170"/>
      <c r="CG566" s="170"/>
      <c r="CH566" s="170"/>
      <c r="CI566" s="170"/>
      <c r="CJ566" s="170"/>
      <c r="CK566" s="170"/>
      <c r="CL566" s="170"/>
      <c r="CM566" s="170"/>
      <c r="CN566" s="170"/>
      <c r="CO566" s="170"/>
      <c r="CP566" s="170"/>
      <c r="CQ566" s="170"/>
      <c r="CR566" s="170"/>
      <c r="CS566" s="170"/>
      <c r="CT566" s="170"/>
      <c r="CU566" s="170"/>
      <c r="CV566" s="170"/>
      <c r="CW566" s="170"/>
      <c r="CX566" s="170"/>
      <c r="CY566" s="170"/>
      <c r="CZ566" s="170"/>
      <c r="DA566" s="170"/>
      <c r="DB566" s="170"/>
      <c r="DC566" s="170"/>
      <c r="DD566" s="170"/>
      <c r="DE566" s="170"/>
      <c r="DF566" s="170"/>
      <c r="DG566" s="170"/>
      <c r="DH566" s="170"/>
      <c r="DI566" s="170"/>
      <c r="DJ566" s="170"/>
      <c r="DK566" s="170"/>
      <c r="DL566" s="170"/>
      <c r="DM566" s="170"/>
      <c r="DN566" s="170"/>
      <c r="DO566" s="170"/>
      <c r="DP566" s="170"/>
      <c r="DQ566" s="170"/>
      <c r="DR566" s="170"/>
      <c r="DS566" s="170"/>
      <c r="DT566" s="170"/>
      <c r="DU566" s="170"/>
      <c r="DV566" s="170"/>
      <c r="DW566" s="170"/>
      <c r="DX566" s="170"/>
      <c r="DY566" s="170"/>
      <c r="DZ566" s="170"/>
      <c r="EA566" s="170"/>
      <c r="EB566" s="170"/>
      <c r="EC566" s="170"/>
      <c r="ED566" s="170"/>
      <c r="EE566" s="170"/>
      <c r="EF566" s="170"/>
      <c r="EG566" s="170"/>
      <c r="EH566" s="170"/>
      <c r="EI566" s="170"/>
      <c r="EJ566" s="170"/>
      <c r="EK566" s="170"/>
      <c r="EL566" s="170"/>
      <c r="EM566" s="170"/>
      <c r="EN566" s="170"/>
      <c r="EO566" s="170"/>
      <c r="EP566" s="170"/>
      <c r="EQ566" s="170"/>
      <c r="ER566" s="185"/>
      <c r="ES566" s="185"/>
      <c r="ET566" s="171"/>
    </row>
    <row r="567" spans="1:150" s="173" customFormat="1" hidden="1" x14ac:dyDescent="0.25">
      <c r="A567" s="169"/>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c r="AL567" s="170"/>
      <c r="AM567" s="170"/>
      <c r="AN567" s="170"/>
      <c r="AO567" s="170"/>
      <c r="AP567" s="170"/>
      <c r="AQ567" s="170"/>
      <c r="AR567" s="170"/>
      <c r="AS567" s="170"/>
      <c r="AT567" s="170"/>
      <c r="AU567" s="170"/>
      <c r="AV567" s="170"/>
      <c r="AW567" s="170"/>
      <c r="AX567" s="170"/>
      <c r="AY567" s="170"/>
      <c r="AZ567" s="170"/>
      <c r="BA567" s="170"/>
      <c r="BB567" s="170"/>
      <c r="BC567" s="170"/>
      <c r="BD567" s="170"/>
      <c r="BE567" s="170"/>
      <c r="BF567" s="170"/>
      <c r="BG567" s="170"/>
      <c r="BH567" s="170"/>
      <c r="BI567" s="170"/>
      <c r="BJ567" s="170"/>
      <c r="BK567" s="170"/>
      <c r="BL567" s="170"/>
      <c r="BM567" s="170"/>
      <c r="BN567" s="170"/>
      <c r="BO567" s="170"/>
      <c r="BP567" s="170"/>
      <c r="BQ567" s="170"/>
      <c r="BR567" s="170"/>
      <c r="BS567" s="170"/>
      <c r="BT567" s="170"/>
      <c r="BU567" s="170"/>
      <c r="BV567" s="170"/>
      <c r="BW567" s="170"/>
      <c r="BX567" s="170"/>
      <c r="BY567" s="170"/>
      <c r="BZ567" s="170"/>
      <c r="CA567" s="170"/>
      <c r="CB567" s="170"/>
      <c r="CC567" s="170"/>
      <c r="CD567" s="170"/>
      <c r="CE567" s="170"/>
      <c r="CF567" s="170"/>
      <c r="CG567" s="170"/>
      <c r="CH567" s="170"/>
      <c r="CI567" s="170"/>
      <c r="CJ567" s="170"/>
      <c r="CK567" s="170"/>
      <c r="CL567" s="170"/>
      <c r="CM567" s="170"/>
      <c r="CN567" s="170"/>
      <c r="CO567" s="170"/>
      <c r="CP567" s="170"/>
      <c r="CQ567" s="170"/>
      <c r="CR567" s="170"/>
      <c r="CS567" s="170"/>
      <c r="CT567" s="170"/>
      <c r="CU567" s="170"/>
      <c r="CV567" s="170"/>
      <c r="CW567" s="170"/>
      <c r="CX567" s="170"/>
      <c r="CY567" s="170"/>
      <c r="CZ567" s="170"/>
      <c r="DA567" s="170"/>
      <c r="DB567" s="170"/>
      <c r="DC567" s="170"/>
      <c r="DD567" s="170"/>
      <c r="DE567" s="170"/>
      <c r="DF567" s="170"/>
      <c r="DG567" s="170"/>
      <c r="DH567" s="170"/>
      <c r="DI567" s="170"/>
      <c r="DJ567" s="170"/>
      <c r="DK567" s="170"/>
      <c r="DL567" s="170"/>
      <c r="DM567" s="170"/>
      <c r="DN567" s="170"/>
      <c r="DO567" s="170"/>
      <c r="DP567" s="170"/>
      <c r="DQ567" s="170"/>
      <c r="DR567" s="170"/>
      <c r="DS567" s="170"/>
      <c r="DT567" s="170"/>
      <c r="DU567" s="170"/>
      <c r="DV567" s="170"/>
      <c r="DW567" s="170"/>
      <c r="DX567" s="170"/>
      <c r="DY567" s="170"/>
      <c r="DZ567" s="170"/>
      <c r="EA567" s="170"/>
      <c r="EB567" s="170"/>
      <c r="EC567" s="170"/>
      <c r="ED567" s="170"/>
      <c r="EE567" s="170"/>
      <c r="EF567" s="170"/>
      <c r="EG567" s="170"/>
      <c r="EH567" s="170"/>
      <c r="EI567" s="170"/>
      <c r="EJ567" s="170"/>
      <c r="EK567" s="170"/>
      <c r="EL567" s="170"/>
      <c r="EM567" s="170"/>
      <c r="EN567" s="170"/>
      <c r="EO567" s="170"/>
      <c r="EP567" s="170"/>
      <c r="EQ567" s="170"/>
      <c r="ER567" s="185"/>
      <c r="ES567" s="185"/>
      <c r="ET567" s="171"/>
    </row>
    <row r="568" spans="1:150" s="173" customFormat="1" hidden="1" x14ac:dyDescent="0.25">
      <c r="A568" s="169"/>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c r="AL568" s="170"/>
      <c r="AM568" s="170"/>
      <c r="AN568" s="170"/>
      <c r="AO568" s="170"/>
      <c r="AP568" s="170"/>
      <c r="AQ568" s="170"/>
      <c r="AR568" s="170"/>
      <c r="AS568" s="170"/>
      <c r="AT568" s="170"/>
      <c r="AU568" s="170"/>
      <c r="AV568" s="170"/>
      <c r="AW568" s="170"/>
      <c r="AX568" s="170"/>
      <c r="AY568" s="170"/>
      <c r="AZ568" s="170"/>
      <c r="BA568" s="170"/>
      <c r="BB568" s="170"/>
      <c r="BC568" s="170"/>
      <c r="BD568" s="170"/>
      <c r="BE568" s="170"/>
      <c r="BF568" s="170"/>
      <c r="BG568" s="170"/>
      <c r="BH568" s="170"/>
      <c r="BI568" s="170"/>
      <c r="BJ568" s="170"/>
      <c r="BK568" s="170"/>
      <c r="BL568" s="170"/>
      <c r="BM568" s="170"/>
      <c r="BN568" s="170"/>
      <c r="BO568" s="170"/>
      <c r="BP568" s="170"/>
      <c r="BQ568" s="170"/>
      <c r="BR568" s="170"/>
      <c r="BS568" s="170"/>
      <c r="BT568" s="170"/>
      <c r="BU568" s="170"/>
      <c r="BV568" s="170"/>
      <c r="BW568" s="170"/>
      <c r="BX568" s="170"/>
      <c r="BY568" s="170"/>
      <c r="BZ568" s="170"/>
      <c r="CA568" s="170"/>
      <c r="CB568" s="170"/>
      <c r="CC568" s="170"/>
      <c r="CD568" s="170"/>
      <c r="CE568" s="170"/>
      <c r="CF568" s="170"/>
      <c r="CG568" s="170"/>
      <c r="CH568" s="170"/>
      <c r="CI568" s="170"/>
      <c r="CJ568" s="170"/>
      <c r="CK568" s="170"/>
      <c r="CL568" s="170"/>
      <c r="CM568" s="170"/>
      <c r="CN568" s="170"/>
      <c r="CO568" s="170"/>
      <c r="CP568" s="170"/>
      <c r="CQ568" s="170"/>
      <c r="CR568" s="170"/>
      <c r="CS568" s="170"/>
      <c r="CT568" s="170"/>
      <c r="CU568" s="170"/>
      <c r="CV568" s="170"/>
      <c r="CW568" s="170"/>
      <c r="CX568" s="170"/>
      <c r="CY568" s="170"/>
      <c r="CZ568" s="170"/>
      <c r="DA568" s="170"/>
      <c r="DB568" s="170"/>
      <c r="DC568" s="170"/>
      <c r="DD568" s="170"/>
      <c r="DE568" s="170"/>
      <c r="DF568" s="170"/>
      <c r="DG568" s="170"/>
      <c r="DH568" s="170"/>
      <c r="DI568" s="170"/>
      <c r="DJ568" s="170"/>
      <c r="DK568" s="170"/>
      <c r="DL568" s="170"/>
      <c r="DM568" s="170"/>
      <c r="DN568" s="170"/>
      <c r="DO568" s="170"/>
      <c r="DP568" s="170"/>
      <c r="DQ568" s="170"/>
      <c r="DR568" s="170"/>
      <c r="DS568" s="170"/>
      <c r="DT568" s="170"/>
      <c r="DU568" s="170"/>
      <c r="DV568" s="170"/>
      <c r="DW568" s="170"/>
      <c r="DX568" s="170"/>
      <c r="DY568" s="170"/>
      <c r="DZ568" s="170"/>
      <c r="EA568" s="170"/>
      <c r="EB568" s="170"/>
      <c r="EC568" s="170"/>
      <c r="ED568" s="170"/>
      <c r="EE568" s="170"/>
      <c r="EF568" s="170"/>
      <c r="EG568" s="170"/>
      <c r="EH568" s="170"/>
      <c r="EI568" s="170"/>
      <c r="EJ568" s="170"/>
      <c r="EK568" s="170"/>
      <c r="EL568" s="170"/>
      <c r="EM568" s="170"/>
      <c r="EN568" s="170"/>
      <c r="EO568" s="170"/>
      <c r="EP568" s="170"/>
      <c r="EQ568" s="170"/>
      <c r="ER568" s="185"/>
      <c r="ES568" s="185"/>
      <c r="ET568" s="171"/>
    </row>
    <row r="569" spans="1:150" s="173" customFormat="1" hidden="1" x14ac:dyDescent="0.25">
      <c r="A569" s="169"/>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0"/>
      <c r="BB569" s="170"/>
      <c r="BC569" s="170"/>
      <c r="BD569" s="170"/>
      <c r="BE569" s="170"/>
      <c r="BF569" s="170"/>
      <c r="BG569" s="170"/>
      <c r="BH569" s="170"/>
      <c r="BI569" s="170"/>
      <c r="BJ569" s="170"/>
      <c r="BK569" s="170"/>
      <c r="BL569" s="170"/>
      <c r="BM569" s="170"/>
      <c r="BN569" s="170"/>
      <c r="BO569" s="170"/>
      <c r="BP569" s="170"/>
      <c r="BQ569" s="170"/>
      <c r="BR569" s="170"/>
      <c r="BS569" s="170"/>
      <c r="BT569" s="170"/>
      <c r="BU569" s="170"/>
      <c r="BV569" s="170"/>
      <c r="BW569" s="170"/>
      <c r="BX569" s="170"/>
      <c r="BY569" s="170"/>
      <c r="BZ569" s="170"/>
      <c r="CA569" s="170"/>
      <c r="CB569" s="170"/>
      <c r="CC569" s="170"/>
      <c r="CD569" s="170"/>
      <c r="CE569" s="170"/>
      <c r="CF569" s="170"/>
      <c r="CG569" s="170"/>
      <c r="CH569" s="170"/>
      <c r="CI569" s="170"/>
      <c r="CJ569" s="170"/>
      <c r="CK569" s="170"/>
      <c r="CL569" s="170"/>
      <c r="CM569" s="170"/>
      <c r="CN569" s="170"/>
      <c r="CO569" s="170"/>
      <c r="CP569" s="170"/>
      <c r="CQ569" s="170"/>
      <c r="CR569" s="170"/>
      <c r="CS569" s="170"/>
      <c r="CT569" s="170"/>
      <c r="CU569" s="170"/>
      <c r="CV569" s="170"/>
      <c r="CW569" s="170"/>
      <c r="CX569" s="170"/>
      <c r="CY569" s="170"/>
      <c r="CZ569" s="170"/>
      <c r="DA569" s="170"/>
      <c r="DB569" s="170"/>
      <c r="DC569" s="170"/>
      <c r="DD569" s="170"/>
      <c r="DE569" s="170"/>
      <c r="DF569" s="170"/>
      <c r="DG569" s="170"/>
      <c r="DH569" s="170"/>
      <c r="DI569" s="170"/>
      <c r="DJ569" s="170"/>
      <c r="DK569" s="170"/>
      <c r="DL569" s="170"/>
      <c r="DM569" s="170"/>
      <c r="DN569" s="170"/>
      <c r="DO569" s="170"/>
      <c r="DP569" s="170"/>
      <c r="DQ569" s="170"/>
      <c r="DR569" s="170"/>
      <c r="DS569" s="170"/>
      <c r="DT569" s="170"/>
      <c r="DU569" s="170"/>
      <c r="DV569" s="170"/>
      <c r="DW569" s="170"/>
      <c r="DX569" s="170"/>
      <c r="DY569" s="170"/>
      <c r="DZ569" s="170"/>
      <c r="EA569" s="170"/>
      <c r="EB569" s="170"/>
      <c r="EC569" s="170"/>
      <c r="ED569" s="170"/>
      <c r="EE569" s="170"/>
      <c r="EF569" s="170"/>
      <c r="EG569" s="170"/>
      <c r="EH569" s="170"/>
      <c r="EI569" s="170"/>
      <c r="EJ569" s="170"/>
      <c r="EK569" s="170"/>
      <c r="EL569" s="170"/>
      <c r="EM569" s="170"/>
      <c r="EN569" s="170"/>
      <c r="EO569" s="170"/>
      <c r="EP569" s="170"/>
      <c r="EQ569" s="170"/>
      <c r="ER569" s="185"/>
      <c r="ES569" s="185"/>
      <c r="ET569" s="171"/>
    </row>
    <row r="570" spans="1:150" s="173" customFormat="1" hidden="1" x14ac:dyDescent="0.25">
      <c r="A570" s="169"/>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c r="AL570" s="170"/>
      <c r="AM570" s="170"/>
      <c r="AN570" s="170"/>
      <c r="AO570" s="170"/>
      <c r="AP570" s="170"/>
      <c r="AQ570" s="170"/>
      <c r="AR570" s="170"/>
      <c r="AS570" s="170"/>
      <c r="AT570" s="170"/>
      <c r="AU570" s="170"/>
      <c r="AV570" s="170"/>
      <c r="AW570" s="170"/>
      <c r="AX570" s="170"/>
      <c r="AY570" s="170"/>
      <c r="AZ570" s="170"/>
      <c r="BA570" s="170"/>
      <c r="BB570" s="170"/>
      <c r="BC570" s="170"/>
      <c r="BD570" s="170"/>
      <c r="BE570" s="170"/>
      <c r="BF570" s="170"/>
      <c r="BG570" s="170"/>
      <c r="BH570" s="170"/>
      <c r="BI570" s="170"/>
      <c r="BJ570" s="170"/>
      <c r="BK570" s="170"/>
      <c r="BL570" s="170"/>
      <c r="BM570" s="170"/>
      <c r="BN570" s="170"/>
      <c r="BO570" s="170"/>
      <c r="BP570" s="170"/>
      <c r="BQ570" s="170"/>
      <c r="BR570" s="170"/>
      <c r="BS570" s="170"/>
      <c r="BT570" s="170"/>
      <c r="BU570" s="170"/>
      <c r="BV570" s="170"/>
      <c r="BW570" s="170"/>
      <c r="BX570" s="170"/>
      <c r="BY570" s="170"/>
      <c r="BZ570" s="170"/>
      <c r="CA570" s="170"/>
      <c r="CB570" s="170"/>
      <c r="CC570" s="170"/>
      <c r="CD570" s="170"/>
      <c r="CE570" s="170"/>
      <c r="CF570" s="170"/>
      <c r="CG570" s="170"/>
      <c r="CH570" s="170"/>
      <c r="CI570" s="170"/>
      <c r="CJ570" s="170"/>
      <c r="CK570" s="170"/>
      <c r="CL570" s="170"/>
      <c r="CM570" s="170"/>
      <c r="CN570" s="170"/>
      <c r="CO570" s="170"/>
      <c r="CP570" s="170"/>
      <c r="CQ570" s="170"/>
      <c r="CR570" s="170"/>
      <c r="CS570" s="170"/>
      <c r="CT570" s="170"/>
      <c r="CU570" s="170"/>
      <c r="CV570" s="170"/>
      <c r="CW570" s="170"/>
      <c r="CX570" s="170"/>
      <c r="CY570" s="170"/>
      <c r="CZ570" s="170"/>
      <c r="DA570" s="170"/>
      <c r="DB570" s="170"/>
      <c r="DC570" s="170"/>
      <c r="DD570" s="170"/>
      <c r="DE570" s="170"/>
      <c r="DF570" s="170"/>
      <c r="DG570" s="170"/>
      <c r="DH570" s="170"/>
      <c r="DI570" s="170"/>
      <c r="DJ570" s="170"/>
      <c r="DK570" s="170"/>
      <c r="DL570" s="170"/>
      <c r="DM570" s="170"/>
      <c r="DN570" s="170"/>
      <c r="DO570" s="170"/>
      <c r="DP570" s="170"/>
      <c r="DQ570" s="170"/>
      <c r="DR570" s="170"/>
      <c r="DS570" s="170"/>
      <c r="DT570" s="170"/>
      <c r="DU570" s="170"/>
      <c r="DV570" s="170"/>
      <c r="DW570" s="170"/>
      <c r="DX570" s="170"/>
      <c r="DY570" s="170"/>
      <c r="DZ570" s="170"/>
      <c r="EA570" s="170"/>
      <c r="EB570" s="170"/>
      <c r="EC570" s="170"/>
      <c r="ED570" s="170"/>
      <c r="EE570" s="170"/>
      <c r="EF570" s="170"/>
      <c r="EG570" s="170"/>
      <c r="EH570" s="170"/>
      <c r="EI570" s="170"/>
      <c r="EJ570" s="170"/>
      <c r="EK570" s="170"/>
      <c r="EL570" s="170"/>
      <c r="EM570" s="170"/>
      <c r="EN570" s="170"/>
      <c r="EO570" s="170"/>
      <c r="EP570" s="170"/>
      <c r="EQ570" s="170"/>
      <c r="ER570" s="185"/>
      <c r="ES570" s="185"/>
      <c r="ET570" s="171"/>
    </row>
    <row r="571" spans="1:150" s="173" customFormat="1" hidden="1" x14ac:dyDescent="0.25">
      <c r="A571" s="169"/>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c r="AL571" s="170"/>
      <c r="AM571" s="170"/>
      <c r="AN571" s="170"/>
      <c r="AO571" s="170"/>
      <c r="AP571" s="170"/>
      <c r="AQ571" s="170"/>
      <c r="AR571" s="170"/>
      <c r="AS571" s="170"/>
      <c r="AT571" s="170"/>
      <c r="AU571" s="170"/>
      <c r="AV571" s="170"/>
      <c r="AW571" s="170"/>
      <c r="AX571" s="170"/>
      <c r="AY571" s="170"/>
      <c r="AZ571" s="170"/>
      <c r="BA571" s="170"/>
      <c r="BB571" s="170"/>
      <c r="BC571" s="170"/>
      <c r="BD571" s="170"/>
      <c r="BE571" s="170"/>
      <c r="BF571" s="170"/>
      <c r="BG571" s="170"/>
      <c r="BH571" s="170"/>
      <c r="BI571" s="170"/>
      <c r="BJ571" s="170"/>
      <c r="BK571" s="170"/>
      <c r="BL571" s="170"/>
      <c r="BM571" s="170"/>
      <c r="BN571" s="170"/>
      <c r="BO571" s="170"/>
      <c r="BP571" s="170"/>
      <c r="BQ571" s="170"/>
      <c r="BR571" s="170"/>
      <c r="BS571" s="170"/>
      <c r="BT571" s="170"/>
      <c r="BU571" s="170"/>
      <c r="BV571" s="170"/>
      <c r="BW571" s="170"/>
      <c r="BX571" s="170"/>
      <c r="BY571" s="170"/>
      <c r="BZ571" s="170"/>
      <c r="CA571" s="170"/>
      <c r="CB571" s="170"/>
      <c r="CC571" s="170"/>
      <c r="CD571" s="170"/>
      <c r="CE571" s="170"/>
      <c r="CF571" s="170"/>
      <c r="CG571" s="170"/>
      <c r="CH571" s="170"/>
      <c r="CI571" s="170"/>
      <c r="CJ571" s="170"/>
      <c r="CK571" s="170"/>
      <c r="CL571" s="170"/>
      <c r="CM571" s="170"/>
      <c r="CN571" s="170"/>
      <c r="CO571" s="170"/>
      <c r="CP571" s="170"/>
      <c r="CQ571" s="170"/>
      <c r="CR571" s="170"/>
      <c r="CS571" s="170"/>
      <c r="CT571" s="170"/>
      <c r="CU571" s="170"/>
      <c r="CV571" s="170"/>
      <c r="CW571" s="170"/>
      <c r="CX571" s="170"/>
      <c r="CY571" s="170"/>
      <c r="CZ571" s="170"/>
      <c r="DA571" s="170"/>
      <c r="DB571" s="170"/>
      <c r="DC571" s="170"/>
      <c r="DD571" s="170"/>
      <c r="DE571" s="170"/>
      <c r="DF571" s="170"/>
      <c r="DG571" s="170"/>
      <c r="DH571" s="170"/>
      <c r="DI571" s="170"/>
      <c r="DJ571" s="170"/>
      <c r="DK571" s="170"/>
      <c r="DL571" s="170"/>
      <c r="DM571" s="170"/>
      <c r="DN571" s="170"/>
      <c r="DO571" s="170"/>
      <c r="DP571" s="170"/>
      <c r="DQ571" s="170"/>
      <c r="DR571" s="170"/>
      <c r="DS571" s="170"/>
      <c r="DT571" s="170"/>
      <c r="DU571" s="170"/>
      <c r="DV571" s="170"/>
      <c r="DW571" s="170"/>
      <c r="DX571" s="170"/>
      <c r="DY571" s="170"/>
      <c r="DZ571" s="170"/>
      <c r="EA571" s="170"/>
      <c r="EB571" s="170"/>
      <c r="EC571" s="170"/>
      <c r="ED571" s="170"/>
      <c r="EE571" s="170"/>
      <c r="EF571" s="170"/>
      <c r="EG571" s="170"/>
      <c r="EH571" s="170"/>
      <c r="EI571" s="170"/>
      <c r="EJ571" s="170"/>
      <c r="EK571" s="170"/>
      <c r="EL571" s="170"/>
      <c r="EM571" s="170"/>
      <c r="EN571" s="170"/>
      <c r="EO571" s="170"/>
      <c r="EP571" s="170"/>
      <c r="EQ571" s="170"/>
      <c r="ER571" s="185"/>
      <c r="ES571" s="185"/>
      <c r="ET571" s="171"/>
    </row>
    <row r="572" spans="1:150" s="173" customFormat="1" hidden="1" x14ac:dyDescent="0.25">
      <c r="A572" s="169"/>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c r="AL572" s="170"/>
      <c r="AM572" s="170"/>
      <c r="AN572" s="170"/>
      <c r="AO572" s="170"/>
      <c r="AP572" s="170"/>
      <c r="AQ572" s="170"/>
      <c r="AR572" s="170"/>
      <c r="AS572" s="170"/>
      <c r="AT572" s="170"/>
      <c r="AU572" s="170"/>
      <c r="AV572" s="170"/>
      <c r="AW572" s="170"/>
      <c r="AX572" s="170"/>
      <c r="AY572" s="170"/>
      <c r="AZ572" s="170"/>
      <c r="BA572" s="170"/>
      <c r="BB572" s="170"/>
      <c r="BC572" s="170"/>
      <c r="BD572" s="170"/>
      <c r="BE572" s="170"/>
      <c r="BF572" s="170"/>
      <c r="BG572" s="170"/>
      <c r="BH572" s="170"/>
      <c r="BI572" s="170"/>
      <c r="BJ572" s="170"/>
      <c r="BK572" s="170"/>
      <c r="BL572" s="170"/>
      <c r="BM572" s="170"/>
      <c r="BN572" s="170"/>
      <c r="BO572" s="170"/>
      <c r="BP572" s="170"/>
      <c r="BQ572" s="170"/>
      <c r="BR572" s="170"/>
      <c r="BS572" s="170"/>
      <c r="BT572" s="170"/>
      <c r="BU572" s="170"/>
      <c r="BV572" s="170"/>
      <c r="BW572" s="170"/>
      <c r="BX572" s="170"/>
      <c r="BY572" s="170"/>
      <c r="BZ572" s="170"/>
      <c r="CA572" s="170"/>
      <c r="CB572" s="170"/>
      <c r="CC572" s="170"/>
      <c r="CD572" s="170"/>
      <c r="CE572" s="170"/>
      <c r="CF572" s="170"/>
      <c r="CG572" s="170"/>
      <c r="CH572" s="170"/>
      <c r="CI572" s="170"/>
      <c r="CJ572" s="170"/>
      <c r="CK572" s="170"/>
      <c r="CL572" s="170"/>
      <c r="CM572" s="170"/>
      <c r="CN572" s="170"/>
      <c r="CO572" s="170"/>
      <c r="CP572" s="170"/>
      <c r="CQ572" s="170"/>
      <c r="CR572" s="170"/>
      <c r="CS572" s="170"/>
      <c r="CT572" s="170"/>
      <c r="CU572" s="170"/>
      <c r="CV572" s="170"/>
      <c r="CW572" s="170"/>
      <c r="CX572" s="170"/>
      <c r="CY572" s="170"/>
      <c r="CZ572" s="170"/>
      <c r="DA572" s="170"/>
      <c r="DB572" s="170"/>
      <c r="DC572" s="170"/>
      <c r="DD572" s="170"/>
      <c r="DE572" s="170"/>
      <c r="DF572" s="170"/>
      <c r="DG572" s="170"/>
      <c r="DH572" s="170"/>
      <c r="DI572" s="170"/>
      <c r="DJ572" s="170"/>
      <c r="DK572" s="170"/>
      <c r="DL572" s="170"/>
      <c r="DM572" s="170"/>
      <c r="DN572" s="170"/>
      <c r="DO572" s="170"/>
      <c r="DP572" s="170"/>
      <c r="DQ572" s="170"/>
      <c r="DR572" s="170"/>
      <c r="DS572" s="170"/>
      <c r="DT572" s="170"/>
      <c r="DU572" s="170"/>
      <c r="DV572" s="170"/>
      <c r="DW572" s="170"/>
      <c r="DX572" s="170"/>
      <c r="DY572" s="170"/>
      <c r="DZ572" s="170"/>
      <c r="EA572" s="170"/>
      <c r="EB572" s="170"/>
      <c r="EC572" s="170"/>
      <c r="ED572" s="170"/>
      <c r="EE572" s="170"/>
      <c r="EF572" s="170"/>
      <c r="EG572" s="170"/>
      <c r="EH572" s="170"/>
      <c r="EI572" s="170"/>
      <c r="EJ572" s="170"/>
      <c r="EK572" s="170"/>
      <c r="EL572" s="170"/>
      <c r="EM572" s="170"/>
      <c r="EN572" s="170"/>
      <c r="EO572" s="170"/>
      <c r="EP572" s="170"/>
      <c r="EQ572" s="170"/>
      <c r="ER572" s="185"/>
      <c r="ES572" s="185"/>
      <c r="ET572" s="171"/>
    </row>
    <row r="573" spans="1:150" s="173" customFormat="1" hidden="1" x14ac:dyDescent="0.25">
      <c r="A573" s="169"/>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c r="AL573" s="170"/>
      <c r="AM573" s="170"/>
      <c r="AN573" s="170"/>
      <c r="AO573" s="170"/>
      <c r="AP573" s="170"/>
      <c r="AQ573" s="170"/>
      <c r="AR573" s="170"/>
      <c r="AS573" s="170"/>
      <c r="AT573" s="170"/>
      <c r="AU573" s="170"/>
      <c r="AV573" s="170"/>
      <c r="AW573" s="170"/>
      <c r="AX573" s="170"/>
      <c r="AY573" s="170"/>
      <c r="AZ573" s="170"/>
      <c r="BA573" s="170"/>
      <c r="BB573" s="170"/>
      <c r="BC573" s="170"/>
      <c r="BD573" s="170"/>
      <c r="BE573" s="170"/>
      <c r="BF573" s="170"/>
      <c r="BG573" s="170"/>
      <c r="BH573" s="170"/>
      <c r="BI573" s="170"/>
      <c r="BJ573" s="170"/>
      <c r="BK573" s="170"/>
      <c r="BL573" s="170"/>
      <c r="BM573" s="170"/>
      <c r="BN573" s="170"/>
      <c r="BO573" s="170"/>
      <c r="BP573" s="170"/>
      <c r="BQ573" s="170"/>
      <c r="BR573" s="170"/>
      <c r="BS573" s="170"/>
      <c r="BT573" s="170"/>
      <c r="BU573" s="170"/>
      <c r="BV573" s="170"/>
      <c r="BW573" s="170"/>
      <c r="BX573" s="170"/>
      <c r="BY573" s="170"/>
      <c r="BZ573" s="170"/>
      <c r="CA573" s="170"/>
      <c r="CB573" s="170"/>
      <c r="CC573" s="170"/>
      <c r="CD573" s="170"/>
      <c r="CE573" s="170"/>
      <c r="CF573" s="170"/>
      <c r="CG573" s="170"/>
      <c r="CH573" s="170"/>
      <c r="CI573" s="170"/>
      <c r="CJ573" s="170"/>
      <c r="CK573" s="170"/>
      <c r="CL573" s="170"/>
      <c r="CM573" s="170"/>
      <c r="CN573" s="170"/>
      <c r="CO573" s="170"/>
      <c r="CP573" s="170"/>
      <c r="CQ573" s="170"/>
      <c r="CR573" s="170"/>
      <c r="CS573" s="170"/>
      <c r="CT573" s="170"/>
      <c r="CU573" s="170"/>
      <c r="CV573" s="170"/>
      <c r="CW573" s="170"/>
      <c r="CX573" s="170"/>
      <c r="CY573" s="170"/>
      <c r="CZ573" s="170"/>
      <c r="DA573" s="170"/>
      <c r="DB573" s="170"/>
      <c r="DC573" s="170"/>
      <c r="DD573" s="170"/>
      <c r="DE573" s="170"/>
      <c r="DF573" s="170"/>
      <c r="DG573" s="170"/>
      <c r="DH573" s="170"/>
      <c r="DI573" s="170"/>
      <c r="DJ573" s="170"/>
      <c r="DK573" s="170"/>
      <c r="DL573" s="170"/>
      <c r="DM573" s="170"/>
      <c r="DN573" s="170"/>
      <c r="DO573" s="170"/>
      <c r="DP573" s="170"/>
      <c r="DQ573" s="170"/>
      <c r="DR573" s="170"/>
      <c r="DS573" s="170"/>
      <c r="DT573" s="170"/>
      <c r="DU573" s="170"/>
      <c r="DV573" s="170"/>
      <c r="DW573" s="170"/>
      <c r="DX573" s="170"/>
      <c r="DY573" s="170"/>
      <c r="DZ573" s="170"/>
      <c r="EA573" s="170"/>
      <c r="EB573" s="170"/>
      <c r="EC573" s="170"/>
      <c r="ED573" s="170"/>
      <c r="EE573" s="170"/>
      <c r="EF573" s="170"/>
      <c r="EG573" s="170"/>
      <c r="EH573" s="170"/>
      <c r="EI573" s="170"/>
      <c r="EJ573" s="170"/>
      <c r="EK573" s="170"/>
      <c r="EL573" s="170"/>
      <c r="EM573" s="170"/>
      <c r="EN573" s="170"/>
      <c r="EO573" s="170"/>
      <c r="EP573" s="170"/>
      <c r="EQ573" s="170"/>
      <c r="ER573" s="185"/>
      <c r="ES573" s="185"/>
      <c r="ET573" s="171"/>
    </row>
    <row r="574" spans="1:150" s="173" customFormat="1" hidden="1" x14ac:dyDescent="0.25">
      <c r="A574" s="169"/>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c r="AL574" s="170"/>
      <c r="AM574" s="170"/>
      <c r="AN574" s="170"/>
      <c r="AO574" s="170"/>
      <c r="AP574" s="170"/>
      <c r="AQ574" s="170"/>
      <c r="AR574" s="170"/>
      <c r="AS574" s="170"/>
      <c r="AT574" s="170"/>
      <c r="AU574" s="170"/>
      <c r="AV574" s="170"/>
      <c r="AW574" s="170"/>
      <c r="AX574" s="170"/>
      <c r="AY574" s="170"/>
      <c r="AZ574" s="170"/>
      <c r="BA574" s="170"/>
      <c r="BB574" s="170"/>
      <c r="BC574" s="170"/>
      <c r="BD574" s="170"/>
      <c r="BE574" s="170"/>
      <c r="BF574" s="170"/>
      <c r="BG574" s="170"/>
      <c r="BH574" s="170"/>
      <c r="BI574" s="170"/>
      <c r="BJ574" s="170"/>
      <c r="BK574" s="170"/>
      <c r="BL574" s="170"/>
      <c r="BM574" s="170"/>
      <c r="BN574" s="170"/>
      <c r="BO574" s="170"/>
      <c r="BP574" s="170"/>
      <c r="BQ574" s="170"/>
      <c r="BR574" s="170"/>
      <c r="BS574" s="170"/>
      <c r="BT574" s="170"/>
      <c r="BU574" s="170"/>
      <c r="BV574" s="170"/>
      <c r="BW574" s="170"/>
      <c r="BX574" s="170"/>
      <c r="BY574" s="170"/>
      <c r="BZ574" s="170"/>
      <c r="CA574" s="170"/>
      <c r="CB574" s="170"/>
      <c r="CC574" s="170"/>
      <c r="CD574" s="170"/>
      <c r="CE574" s="170"/>
      <c r="CF574" s="170"/>
      <c r="CG574" s="170"/>
      <c r="CH574" s="170"/>
      <c r="CI574" s="170"/>
      <c r="CJ574" s="170"/>
      <c r="CK574" s="170"/>
      <c r="CL574" s="170"/>
      <c r="CM574" s="170"/>
      <c r="CN574" s="170"/>
      <c r="CO574" s="170"/>
      <c r="CP574" s="170"/>
      <c r="CQ574" s="170"/>
      <c r="CR574" s="170"/>
      <c r="CS574" s="170"/>
      <c r="CT574" s="170"/>
      <c r="CU574" s="170"/>
      <c r="CV574" s="170"/>
      <c r="CW574" s="170"/>
      <c r="CX574" s="170"/>
      <c r="CY574" s="170"/>
      <c r="CZ574" s="170"/>
      <c r="DA574" s="170"/>
      <c r="DB574" s="170"/>
      <c r="DC574" s="170"/>
      <c r="DD574" s="170"/>
      <c r="DE574" s="170"/>
      <c r="DF574" s="170"/>
      <c r="DG574" s="170"/>
      <c r="DH574" s="170"/>
      <c r="DI574" s="170"/>
      <c r="DJ574" s="170"/>
      <c r="DK574" s="170"/>
      <c r="DL574" s="170"/>
      <c r="DM574" s="170"/>
      <c r="DN574" s="170"/>
      <c r="DO574" s="170"/>
      <c r="DP574" s="170"/>
      <c r="DQ574" s="170"/>
      <c r="DR574" s="170"/>
      <c r="DS574" s="170"/>
      <c r="DT574" s="170"/>
      <c r="DU574" s="170"/>
      <c r="DV574" s="170"/>
      <c r="DW574" s="170"/>
      <c r="DX574" s="170"/>
      <c r="DY574" s="170"/>
      <c r="DZ574" s="170"/>
      <c r="EA574" s="170"/>
      <c r="EB574" s="170"/>
      <c r="EC574" s="170"/>
      <c r="ED574" s="170"/>
      <c r="EE574" s="170"/>
      <c r="EF574" s="170"/>
      <c r="EG574" s="170"/>
      <c r="EH574" s="170"/>
      <c r="EI574" s="170"/>
      <c r="EJ574" s="170"/>
      <c r="EK574" s="170"/>
      <c r="EL574" s="170"/>
      <c r="EM574" s="170"/>
      <c r="EN574" s="170"/>
      <c r="EO574" s="170"/>
      <c r="EP574" s="170"/>
      <c r="EQ574" s="170"/>
      <c r="ER574" s="185"/>
      <c r="ES574" s="185"/>
      <c r="ET574" s="171"/>
    </row>
    <row r="575" spans="1:150" s="173" customFormat="1" hidden="1" x14ac:dyDescent="0.25">
      <c r="A575" s="169"/>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0"/>
      <c r="BB575" s="170"/>
      <c r="BC575" s="170"/>
      <c r="BD575" s="170"/>
      <c r="BE575" s="170"/>
      <c r="BF575" s="170"/>
      <c r="BG575" s="170"/>
      <c r="BH575" s="170"/>
      <c r="BI575" s="170"/>
      <c r="BJ575" s="170"/>
      <c r="BK575" s="170"/>
      <c r="BL575" s="170"/>
      <c r="BM575" s="170"/>
      <c r="BN575" s="170"/>
      <c r="BO575" s="170"/>
      <c r="BP575" s="170"/>
      <c r="BQ575" s="170"/>
      <c r="BR575" s="170"/>
      <c r="BS575" s="170"/>
      <c r="BT575" s="170"/>
      <c r="BU575" s="170"/>
      <c r="BV575" s="170"/>
      <c r="BW575" s="170"/>
      <c r="BX575" s="170"/>
      <c r="BY575" s="170"/>
      <c r="BZ575" s="170"/>
      <c r="CA575" s="170"/>
      <c r="CB575" s="170"/>
      <c r="CC575" s="170"/>
      <c r="CD575" s="170"/>
      <c r="CE575" s="170"/>
      <c r="CF575" s="170"/>
      <c r="CG575" s="170"/>
      <c r="CH575" s="170"/>
      <c r="CI575" s="170"/>
      <c r="CJ575" s="170"/>
      <c r="CK575" s="170"/>
      <c r="CL575" s="170"/>
      <c r="CM575" s="170"/>
      <c r="CN575" s="170"/>
      <c r="CO575" s="170"/>
      <c r="CP575" s="170"/>
      <c r="CQ575" s="170"/>
      <c r="CR575" s="170"/>
      <c r="CS575" s="170"/>
      <c r="CT575" s="170"/>
      <c r="CU575" s="170"/>
      <c r="CV575" s="170"/>
      <c r="CW575" s="170"/>
      <c r="CX575" s="170"/>
      <c r="CY575" s="170"/>
      <c r="CZ575" s="170"/>
      <c r="DA575" s="170"/>
      <c r="DB575" s="170"/>
      <c r="DC575" s="170"/>
      <c r="DD575" s="170"/>
      <c r="DE575" s="170"/>
      <c r="DF575" s="170"/>
      <c r="DG575" s="170"/>
      <c r="DH575" s="170"/>
      <c r="DI575" s="170"/>
      <c r="DJ575" s="170"/>
      <c r="DK575" s="170"/>
      <c r="DL575" s="170"/>
      <c r="DM575" s="170"/>
      <c r="DN575" s="170"/>
      <c r="DO575" s="170"/>
      <c r="DP575" s="170"/>
      <c r="DQ575" s="170"/>
      <c r="DR575" s="170"/>
      <c r="DS575" s="170"/>
      <c r="DT575" s="170"/>
      <c r="DU575" s="170"/>
      <c r="DV575" s="170"/>
      <c r="DW575" s="170"/>
      <c r="DX575" s="170"/>
      <c r="DY575" s="170"/>
      <c r="DZ575" s="170"/>
      <c r="EA575" s="170"/>
      <c r="EB575" s="170"/>
      <c r="EC575" s="170"/>
      <c r="ED575" s="170"/>
      <c r="EE575" s="170"/>
      <c r="EF575" s="170"/>
      <c r="EG575" s="170"/>
      <c r="EH575" s="170"/>
      <c r="EI575" s="170"/>
      <c r="EJ575" s="170"/>
      <c r="EK575" s="170"/>
      <c r="EL575" s="170"/>
      <c r="EM575" s="170"/>
      <c r="EN575" s="170"/>
      <c r="EO575" s="170"/>
      <c r="EP575" s="170"/>
      <c r="EQ575" s="170"/>
      <c r="ER575" s="185"/>
      <c r="ES575" s="185"/>
      <c r="ET575" s="171"/>
    </row>
    <row r="576" spans="1:150" s="173" customFormat="1" hidden="1" x14ac:dyDescent="0.25">
      <c r="A576" s="169"/>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c r="AL576" s="170"/>
      <c r="AM576" s="170"/>
      <c r="AN576" s="170"/>
      <c r="AO576" s="170"/>
      <c r="AP576" s="170"/>
      <c r="AQ576" s="170"/>
      <c r="AR576" s="170"/>
      <c r="AS576" s="170"/>
      <c r="AT576" s="170"/>
      <c r="AU576" s="170"/>
      <c r="AV576" s="170"/>
      <c r="AW576" s="170"/>
      <c r="AX576" s="170"/>
      <c r="AY576" s="170"/>
      <c r="AZ576" s="170"/>
      <c r="BA576" s="170"/>
      <c r="BB576" s="170"/>
      <c r="BC576" s="170"/>
      <c r="BD576" s="170"/>
      <c r="BE576" s="170"/>
      <c r="BF576" s="170"/>
      <c r="BG576" s="170"/>
      <c r="BH576" s="170"/>
      <c r="BI576" s="170"/>
      <c r="BJ576" s="170"/>
      <c r="BK576" s="170"/>
      <c r="BL576" s="170"/>
      <c r="BM576" s="170"/>
      <c r="BN576" s="170"/>
      <c r="BO576" s="170"/>
      <c r="BP576" s="170"/>
      <c r="BQ576" s="170"/>
      <c r="BR576" s="170"/>
      <c r="BS576" s="170"/>
      <c r="BT576" s="170"/>
      <c r="BU576" s="170"/>
      <c r="BV576" s="170"/>
      <c r="BW576" s="170"/>
      <c r="BX576" s="170"/>
      <c r="BY576" s="170"/>
      <c r="BZ576" s="170"/>
      <c r="CA576" s="170"/>
      <c r="CB576" s="170"/>
      <c r="CC576" s="170"/>
      <c r="CD576" s="170"/>
      <c r="CE576" s="170"/>
      <c r="CF576" s="170"/>
      <c r="CG576" s="170"/>
      <c r="CH576" s="170"/>
      <c r="CI576" s="170"/>
      <c r="CJ576" s="170"/>
      <c r="CK576" s="170"/>
      <c r="CL576" s="170"/>
      <c r="CM576" s="170"/>
      <c r="CN576" s="170"/>
      <c r="CO576" s="170"/>
      <c r="CP576" s="170"/>
      <c r="CQ576" s="170"/>
      <c r="CR576" s="170"/>
      <c r="CS576" s="170"/>
      <c r="CT576" s="170"/>
      <c r="CU576" s="170"/>
      <c r="CV576" s="170"/>
      <c r="CW576" s="170"/>
      <c r="CX576" s="170"/>
      <c r="CY576" s="170"/>
      <c r="CZ576" s="170"/>
      <c r="DA576" s="170"/>
      <c r="DB576" s="170"/>
      <c r="DC576" s="170"/>
      <c r="DD576" s="170"/>
      <c r="DE576" s="170"/>
      <c r="DF576" s="170"/>
      <c r="DG576" s="170"/>
      <c r="DH576" s="170"/>
      <c r="DI576" s="170"/>
      <c r="DJ576" s="170"/>
      <c r="DK576" s="170"/>
      <c r="DL576" s="170"/>
      <c r="DM576" s="170"/>
      <c r="DN576" s="170"/>
      <c r="DO576" s="170"/>
      <c r="DP576" s="170"/>
      <c r="DQ576" s="170"/>
      <c r="DR576" s="170"/>
      <c r="DS576" s="170"/>
      <c r="DT576" s="170"/>
      <c r="DU576" s="170"/>
      <c r="DV576" s="170"/>
      <c r="DW576" s="170"/>
      <c r="DX576" s="170"/>
      <c r="DY576" s="170"/>
      <c r="DZ576" s="170"/>
      <c r="EA576" s="170"/>
      <c r="EB576" s="170"/>
      <c r="EC576" s="170"/>
      <c r="ED576" s="170"/>
      <c r="EE576" s="170"/>
      <c r="EF576" s="170"/>
      <c r="EG576" s="170"/>
      <c r="EH576" s="170"/>
      <c r="EI576" s="170"/>
      <c r="EJ576" s="170"/>
      <c r="EK576" s="170"/>
      <c r="EL576" s="170"/>
      <c r="EM576" s="170"/>
      <c r="EN576" s="170"/>
      <c r="EO576" s="170"/>
      <c r="EP576" s="170"/>
      <c r="EQ576" s="170"/>
      <c r="ER576" s="185"/>
      <c r="ES576" s="185"/>
      <c r="ET576" s="171"/>
    </row>
    <row r="577" spans="1:150" s="173" customFormat="1" hidden="1" x14ac:dyDescent="0.25">
      <c r="A577" s="169"/>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c r="AL577" s="170"/>
      <c r="AM577" s="170"/>
      <c r="AN577" s="170"/>
      <c r="AO577" s="170"/>
      <c r="AP577" s="170"/>
      <c r="AQ577" s="170"/>
      <c r="AR577" s="170"/>
      <c r="AS577" s="170"/>
      <c r="AT577" s="170"/>
      <c r="AU577" s="170"/>
      <c r="AV577" s="170"/>
      <c r="AW577" s="170"/>
      <c r="AX577" s="170"/>
      <c r="AY577" s="170"/>
      <c r="AZ577" s="170"/>
      <c r="BA577" s="170"/>
      <c r="BB577" s="170"/>
      <c r="BC577" s="170"/>
      <c r="BD577" s="170"/>
      <c r="BE577" s="170"/>
      <c r="BF577" s="170"/>
      <c r="BG577" s="170"/>
      <c r="BH577" s="170"/>
      <c r="BI577" s="170"/>
      <c r="BJ577" s="170"/>
      <c r="BK577" s="170"/>
      <c r="BL577" s="170"/>
      <c r="BM577" s="170"/>
      <c r="BN577" s="170"/>
      <c r="BO577" s="170"/>
      <c r="BP577" s="170"/>
      <c r="BQ577" s="170"/>
      <c r="BR577" s="170"/>
      <c r="BS577" s="170"/>
      <c r="BT577" s="170"/>
      <c r="BU577" s="170"/>
      <c r="BV577" s="170"/>
      <c r="BW577" s="170"/>
      <c r="BX577" s="170"/>
      <c r="BY577" s="170"/>
      <c r="BZ577" s="170"/>
      <c r="CA577" s="170"/>
      <c r="CB577" s="170"/>
      <c r="CC577" s="170"/>
      <c r="CD577" s="170"/>
      <c r="CE577" s="170"/>
      <c r="CF577" s="170"/>
      <c r="CG577" s="170"/>
      <c r="CH577" s="170"/>
      <c r="CI577" s="170"/>
      <c r="CJ577" s="170"/>
      <c r="CK577" s="170"/>
      <c r="CL577" s="170"/>
      <c r="CM577" s="170"/>
      <c r="CN577" s="170"/>
      <c r="CO577" s="170"/>
      <c r="CP577" s="170"/>
      <c r="CQ577" s="170"/>
      <c r="CR577" s="170"/>
      <c r="CS577" s="170"/>
      <c r="CT577" s="170"/>
      <c r="CU577" s="170"/>
      <c r="CV577" s="170"/>
      <c r="CW577" s="170"/>
      <c r="CX577" s="170"/>
      <c r="CY577" s="170"/>
      <c r="CZ577" s="170"/>
      <c r="DA577" s="170"/>
      <c r="DB577" s="170"/>
      <c r="DC577" s="170"/>
      <c r="DD577" s="170"/>
      <c r="DE577" s="170"/>
      <c r="DF577" s="170"/>
      <c r="DG577" s="170"/>
      <c r="DH577" s="170"/>
      <c r="DI577" s="170"/>
      <c r="DJ577" s="170"/>
      <c r="DK577" s="170"/>
      <c r="DL577" s="170"/>
      <c r="DM577" s="170"/>
      <c r="DN577" s="170"/>
      <c r="DO577" s="170"/>
      <c r="DP577" s="170"/>
      <c r="DQ577" s="170"/>
      <c r="DR577" s="170"/>
      <c r="DS577" s="170"/>
      <c r="DT577" s="170"/>
      <c r="DU577" s="170"/>
      <c r="DV577" s="170"/>
      <c r="DW577" s="170"/>
      <c r="DX577" s="170"/>
      <c r="DY577" s="170"/>
      <c r="DZ577" s="170"/>
      <c r="EA577" s="170"/>
      <c r="EB577" s="170"/>
      <c r="EC577" s="170"/>
      <c r="ED577" s="170"/>
      <c r="EE577" s="170"/>
      <c r="EF577" s="170"/>
      <c r="EG577" s="170"/>
      <c r="EH577" s="170"/>
      <c r="EI577" s="170"/>
      <c r="EJ577" s="170"/>
      <c r="EK577" s="170"/>
      <c r="EL577" s="170"/>
      <c r="EM577" s="170"/>
      <c r="EN577" s="170"/>
      <c r="EO577" s="170"/>
      <c r="EP577" s="170"/>
      <c r="EQ577" s="170"/>
      <c r="ER577" s="185"/>
      <c r="ES577" s="185"/>
      <c r="ET577" s="171"/>
    </row>
    <row r="578" spans="1:150" s="173" customFormat="1" hidden="1" x14ac:dyDescent="0.25">
      <c r="A578" s="169"/>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c r="AL578" s="170"/>
      <c r="AM578" s="170"/>
      <c r="AN578" s="170"/>
      <c r="AO578" s="170"/>
      <c r="AP578" s="170"/>
      <c r="AQ578" s="170"/>
      <c r="AR578" s="170"/>
      <c r="AS578" s="170"/>
      <c r="AT578" s="170"/>
      <c r="AU578" s="170"/>
      <c r="AV578" s="170"/>
      <c r="AW578" s="170"/>
      <c r="AX578" s="170"/>
      <c r="AY578" s="170"/>
      <c r="AZ578" s="170"/>
      <c r="BA578" s="170"/>
      <c r="BB578" s="170"/>
      <c r="BC578" s="170"/>
      <c r="BD578" s="170"/>
      <c r="BE578" s="170"/>
      <c r="BF578" s="170"/>
      <c r="BG578" s="170"/>
      <c r="BH578" s="170"/>
      <c r="BI578" s="170"/>
      <c r="BJ578" s="170"/>
      <c r="BK578" s="170"/>
      <c r="BL578" s="170"/>
      <c r="BM578" s="170"/>
      <c r="BN578" s="170"/>
      <c r="BO578" s="170"/>
      <c r="BP578" s="170"/>
      <c r="BQ578" s="170"/>
      <c r="BR578" s="170"/>
      <c r="BS578" s="170"/>
      <c r="BT578" s="170"/>
      <c r="BU578" s="170"/>
      <c r="BV578" s="170"/>
      <c r="BW578" s="170"/>
      <c r="BX578" s="170"/>
      <c r="BY578" s="170"/>
      <c r="BZ578" s="170"/>
      <c r="CA578" s="170"/>
      <c r="CB578" s="170"/>
      <c r="CC578" s="170"/>
      <c r="CD578" s="170"/>
      <c r="CE578" s="170"/>
      <c r="CF578" s="170"/>
      <c r="CG578" s="170"/>
      <c r="CH578" s="170"/>
      <c r="CI578" s="170"/>
      <c r="CJ578" s="170"/>
      <c r="CK578" s="170"/>
      <c r="CL578" s="170"/>
      <c r="CM578" s="170"/>
      <c r="CN578" s="170"/>
      <c r="CO578" s="170"/>
      <c r="CP578" s="170"/>
      <c r="CQ578" s="170"/>
      <c r="CR578" s="170"/>
      <c r="CS578" s="170"/>
      <c r="CT578" s="170"/>
      <c r="CU578" s="170"/>
      <c r="CV578" s="170"/>
      <c r="CW578" s="170"/>
      <c r="CX578" s="170"/>
      <c r="CY578" s="170"/>
      <c r="CZ578" s="170"/>
      <c r="DA578" s="170"/>
      <c r="DB578" s="170"/>
      <c r="DC578" s="170"/>
      <c r="DD578" s="170"/>
      <c r="DE578" s="170"/>
      <c r="DF578" s="170"/>
      <c r="DG578" s="170"/>
      <c r="DH578" s="170"/>
      <c r="DI578" s="170"/>
      <c r="DJ578" s="170"/>
      <c r="DK578" s="170"/>
      <c r="DL578" s="170"/>
      <c r="DM578" s="170"/>
      <c r="DN578" s="170"/>
      <c r="DO578" s="170"/>
      <c r="DP578" s="170"/>
      <c r="DQ578" s="170"/>
      <c r="DR578" s="170"/>
      <c r="DS578" s="170"/>
      <c r="DT578" s="170"/>
      <c r="DU578" s="170"/>
      <c r="DV578" s="170"/>
      <c r="DW578" s="170"/>
      <c r="DX578" s="170"/>
      <c r="DY578" s="170"/>
      <c r="DZ578" s="170"/>
      <c r="EA578" s="170"/>
      <c r="EB578" s="170"/>
      <c r="EC578" s="170"/>
      <c r="ED578" s="170"/>
      <c r="EE578" s="170"/>
      <c r="EF578" s="170"/>
      <c r="EG578" s="170"/>
      <c r="EH578" s="170"/>
      <c r="EI578" s="170"/>
      <c r="EJ578" s="170"/>
      <c r="EK578" s="170"/>
      <c r="EL578" s="170"/>
      <c r="EM578" s="170"/>
      <c r="EN578" s="170"/>
      <c r="EO578" s="170"/>
      <c r="EP578" s="170"/>
      <c r="EQ578" s="170"/>
      <c r="ER578" s="185"/>
      <c r="ES578" s="185"/>
      <c r="ET578" s="171"/>
    </row>
    <row r="579" spans="1:150" s="173" customFormat="1" hidden="1" x14ac:dyDescent="0.25">
      <c r="A579" s="169"/>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c r="AL579" s="170"/>
      <c r="AM579" s="170"/>
      <c r="AN579" s="170"/>
      <c r="AO579" s="170"/>
      <c r="AP579" s="170"/>
      <c r="AQ579" s="170"/>
      <c r="AR579" s="170"/>
      <c r="AS579" s="170"/>
      <c r="AT579" s="170"/>
      <c r="AU579" s="170"/>
      <c r="AV579" s="170"/>
      <c r="AW579" s="170"/>
      <c r="AX579" s="170"/>
      <c r="AY579" s="170"/>
      <c r="AZ579" s="170"/>
      <c r="BA579" s="170"/>
      <c r="BB579" s="170"/>
      <c r="BC579" s="170"/>
      <c r="BD579" s="170"/>
      <c r="BE579" s="170"/>
      <c r="BF579" s="170"/>
      <c r="BG579" s="170"/>
      <c r="BH579" s="170"/>
      <c r="BI579" s="170"/>
      <c r="BJ579" s="170"/>
      <c r="BK579" s="170"/>
      <c r="BL579" s="170"/>
      <c r="BM579" s="170"/>
      <c r="BN579" s="170"/>
      <c r="BO579" s="170"/>
      <c r="BP579" s="170"/>
      <c r="BQ579" s="170"/>
      <c r="BR579" s="170"/>
      <c r="BS579" s="170"/>
      <c r="BT579" s="170"/>
      <c r="BU579" s="170"/>
      <c r="BV579" s="170"/>
      <c r="BW579" s="170"/>
      <c r="BX579" s="170"/>
      <c r="BY579" s="170"/>
      <c r="BZ579" s="170"/>
      <c r="CA579" s="170"/>
      <c r="CB579" s="170"/>
      <c r="CC579" s="170"/>
      <c r="CD579" s="170"/>
      <c r="CE579" s="170"/>
      <c r="CF579" s="170"/>
      <c r="CG579" s="170"/>
      <c r="CH579" s="170"/>
      <c r="CI579" s="170"/>
      <c r="CJ579" s="170"/>
      <c r="CK579" s="170"/>
      <c r="CL579" s="170"/>
      <c r="CM579" s="170"/>
      <c r="CN579" s="170"/>
      <c r="CO579" s="170"/>
      <c r="CP579" s="170"/>
      <c r="CQ579" s="170"/>
      <c r="CR579" s="170"/>
      <c r="CS579" s="170"/>
      <c r="CT579" s="170"/>
      <c r="CU579" s="170"/>
      <c r="CV579" s="170"/>
      <c r="CW579" s="170"/>
      <c r="CX579" s="170"/>
      <c r="CY579" s="170"/>
      <c r="CZ579" s="170"/>
      <c r="DA579" s="170"/>
      <c r="DB579" s="170"/>
      <c r="DC579" s="170"/>
      <c r="DD579" s="170"/>
      <c r="DE579" s="170"/>
      <c r="DF579" s="170"/>
      <c r="DG579" s="170"/>
      <c r="DH579" s="170"/>
      <c r="DI579" s="170"/>
      <c r="DJ579" s="170"/>
      <c r="DK579" s="170"/>
      <c r="DL579" s="170"/>
      <c r="DM579" s="170"/>
      <c r="DN579" s="170"/>
      <c r="DO579" s="170"/>
      <c r="DP579" s="170"/>
      <c r="DQ579" s="170"/>
      <c r="DR579" s="170"/>
      <c r="DS579" s="170"/>
      <c r="DT579" s="170"/>
      <c r="DU579" s="170"/>
      <c r="DV579" s="170"/>
      <c r="DW579" s="170"/>
      <c r="DX579" s="170"/>
      <c r="DY579" s="170"/>
      <c r="DZ579" s="170"/>
      <c r="EA579" s="170"/>
      <c r="EB579" s="170"/>
      <c r="EC579" s="170"/>
      <c r="ED579" s="170"/>
      <c r="EE579" s="170"/>
      <c r="EF579" s="170"/>
      <c r="EG579" s="170"/>
      <c r="EH579" s="170"/>
      <c r="EI579" s="170"/>
      <c r="EJ579" s="170"/>
      <c r="EK579" s="170"/>
      <c r="EL579" s="170"/>
      <c r="EM579" s="170"/>
      <c r="EN579" s="170"/>
      <c r="EO579" s="170"/>
      <c r="EP579" s="170"/>
      <c r="EQ579" s="170"/>
      <c r="ER579" s="185"/>
      <c r="ES579" s="185"/>
      <c r="ET579" s="171"/>
    </row>
    <row r="580" spans="1:150" s="173" customFormat="1" hidden="1" x14ac:dyDescent="0.25">
      <c r="A580" s="169"/>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c r="AL580" s="170"/>
      <c r="AM580" s="170"/>
      <c r="AN580" s="170"/>
      <c r="AO580" s="170"/>
      <c r="AP580" s="170"/>
      <c r="AQ580" s="170"/>
      <c r="AR580" s="170"/>
      <c r="AS580" s="170"/>
      <c r="AT580" s="170"/>
      <c r="AU580" s="170"/>
      <c r="AV580" s="170"/>
      <c r="AW580" s="170"/>
      <c r="AX580" s="170"/>
      <c r="AY580" s="170"/>
      <c r="AZ580" s="170"/>
      <c r="BA580" s="170"/>
      <c r="BB580" s="170"/>
      <c r="BC580" s="170"/>
      <c r="BD580" s="170"/>
      <c r="BE580" s="170"/>
      <c r="BF580" s="170"/>
      <c r="BG580" s="170"/>
      <c r="BH580" s="170"/>
      <c r="BI580" s="170"/>
      <c r="BJ580" s="170"/>
      <c r="BK580" s="170"/>
      <c r="BL580" s="170"/>
      <c r="BM580" s="170"/>
      <c r="BN580" s="170"/>
      <c r="BO580" s="170"/>
      <c r="BP580" s="170"/>
      <c r="BQ580" s="170"/>
      <c r="BR580" s="170"/>
      <c r="BS580" s="170"/>
      <c r="BT580" s="170"/>
      <c r="BU580" s="170"/>
      <c r="BV580" s="170"/>
      <c r="BW580" s="170"/>
      <c r="BX580" s="170"/>
      <c r="BY580" s="170"/>
      <c r="BZ580" s="170"/>
      <c r="CA580" s="170"/>
      <c r="CB580" s="170"/>
      <c r="CC580" s="170"/>
      <c r="CD580" s="170"/>
      <c r="CE580" s="170"/>
      <c r="CF580" s="170"/>
      <c r="CG580" s="170"/>
      <c r="CH580" s="170"/>
      <c r="CI580" s="170"/>
      <c r="CJ580" s="170"/>
      <c r="CK580" s="170"/>
      <c r="CL580" s="170"/>
      <c r="CM580" s="170"/>
      <c r="CN580" s="170"/>
      <c r="CO580" s="170"/>
      <c r="CP580" s="170"/>
      <c r="CQ580" s="170"/>
      <c r="CR580" s="170"/>
      <c r="CS580" s="170"/>
      <c r="CT580" s="170"/>
      <c r="CU580" s="170"/>
      <c r="CV580" s="170"/>
      <c r="CW580" s="170"/>
      <c r="CX580" s="170"/>
      <c r="CY580" s="170"/>
      <c r="CZ580" s="170"/>
      <c r="DA580" s="170"/>
      <c r="DB580" s="170"/>
      <c r="DC580" s="170"/>
      <c r="DD580" s="170"/>
      <c r="DE580" s="170"/>
      <c r="DF580" s="170"/>
      <c r="DG580" s="170"/>
      <c r="DH580" s="170"/>
      <c r="DI580" s="170"/>
      <c r="DJ580" s="170"/>
      <c r="DK580" s="170"/>
      <c r="DL580" s="170"/>
      <c r="DM580" s="170"/>
      <c r="DN580" s="170"/>
      <c r="DO580" s="170"/>
      <c r="DP580" s="170"/>
      <c r="DQ580" s="170"/>
      <c r="DR580" s="170"/>
      <c r="DS580" s="170"/>
      <c r="DT580" s="170"/>
      <c r="DU580" s="170"/>
      <c r="DV580" s="170"/>
      <c r="DW580" s="170"/>
      <c r="DX580" s="170"/>
      <c r="DY580" s="170"/>
      <c r="DZ580" s="170"/>
      <c r="EA580" s="170"/>
      <c r="EB580" s="170"/>
      <c r="EC580" s="170"/>
      <c r="ED580" s="170"/>
      <c r="EE580" s="170"/>
      <c r="EF580" s="170"/>
      <c r="EG580" s="170"/>
      <c r="EH580" s="170"/>
      <c r="EI580" s="170"/>
      <c r="EJ580" s="170"/>
      <c r="EK580" s="170"/>
      <c r="EL580" s="170"/>
      <c r="EM580" s="170"/>
      <c r="EN580" s="170"/>
      <c r="EO580" s="170"/>
      <c r="EP580" s="170"/>
      <c r="EQ580" s="170"/>
      <c r="ER580" s="185"/>
      <c r="ES580" s="185"/>
      <c r="ET580" s="171"/>
    </row>
    <row r="581" spans="1:150" s="173" customFormat="1" hidden="1" x14ac:dyDescent="0.25">
      <c r="A581" s="169"/>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c r="AL581" s="170"/>
      <c r="AM581" s="170"/>
      <c r="AN581" s="170"/>
      <c r="AO581" s="170"/>
      <c r="AP581" s="170"/>
      <c r="AQ581" s="170"/>
      <c r="AR581" s="170"/>
      <c r="AS581" s="170"/>
      <c r="AT581" s="170"/>
      <c r="AU581" s="170"/>
      <c r="AV581" s="170"/>
      <c r="AW581" s="170"/>
      <c r="AX581" s="170"/>
      <c r="AY581" s="170"/>
      <c r="AZ581" s="170"/>
      <c r="BA581" s="170"/>
      <c r="BB581" s="170"/>
      <c r="BC581" s="170"/>
      <c r="BD581" s="170"/>
      <c r="BE581" s="170"/>
      <c r="BF581" s="170"/>
      <c r="BG581" s="170"/>
      <c r="BH581" s="170"/>
      <c r="BI581" s="170"/>
      <c r="BJ581" s="170"/>
      <c r="BK581" s="170"/>
      <c r="BL581" s="170"/>
      <c r="BM581" s="170"/>
      <c r="BN581" s="170"/>
      <c r="BO581" s="170"/>
      <c r="BP581" s="170"/>
      <c r="BQ581" s="170"/>
      <c r="BR581" s="170"/>
      <c r="BS581" s="170"/>
      <c r="BT581" s="170"/>
      <c r="BU581" s="170"/>
      <c r="BV581" s="170"/>
      <c r="BW581" s="170"/>
      <c r="BX581" s="170"/>
      <c r="BY581" s="170"/>
      <c r="BZ581" s="170"/>
      <c r="CA581" s="170"/>
      <c r="CB581" s="170"/>
      <c r="CC581" s="170"/>
      <c r="CD581" s="170"/>
      <c r="CE581" s="170"/>
      <c r="CF581" s="170"/>
      <c r="CG581" s="170"/>
      <c r="CH581" s="170"/>
      <c r="CI581" s="170"/>
      <c r="CJ581" s="170"/>
      <c r="CK581" s="170"/>
      <c r="CL581" s="170"/>
      <c r="CM581" s="170"/>
      <c r="CN581" s="170"/>
      <c r="CO581" s="170"/>
      <c r="CP581" s="170"/>
      <c r="CQ581" s="170"/>
      <c r="CR581" s="170"/>
      <c r="CS581" s="170"/>
      <c r="CT581" s="170"/>
      <c r="CU581" s="170"/>
      <c r="CV581" s="170"/>
      <c r="CW581" s="170"/>
      <c r="CX581" s="170"/>
      <c r="CY581" s="170"/>
      <c r="CZ581" s="170"/>
      <c r="DA581" s="170"/>
      <c r="DB581" s="170"/>
      <c r="DC581" s="170"/>
      <c r="DD581" s="170"/>
      <c r="DE581" s="170"/>
      <c r="DF581" s="170"/>
      <c r="DG581" s="170"/>
      <c r="DH581" s="170"/>
      <c r="DI581" s="170"/>
      <c r="DJ581" s="170"/>
      <c r="DK581" s="170"/>
      <c r="DL581" s="170"/>
      <c r="DM581" s="170"/>
      <c r="DN581" s="170"/>
      <c r="DO581" s="170"/>
      <c r="DP581" s="170"/>
      <c r="DQ581" s="170"/>
      <c r="DR581" s="170"/>
      <c r="DS581" s="170"/>
      <c r="DT581" s="170"/>
      <c r="DU581" s="170"/>
      <c r="DV581" s="170"/>
      <c r="DW581" s="170"/>
      <c r="DX581" s="170"/>
      <c r="DY581" s="170"/>
      <c r="DZ581" s="170"/>
      <c r="EA581" s="170"/>
      <c r="EB581" s="170"/>
      <c r="EC581" s="170"/>
      <c r="ED581" s="170"/>
      <c r="EE581" s="170"/>
      <c r="EF581" s="170"/>
      <c r="EG581" s="170"/>
      <c r="EH581" s="170"/>
      <c r="EI581" s="170"/>
      <c r="EJ581" s="170"/>
      <c r="EK581" s="170"/>
      <c r="EL581" s="170"/>
      <c r="EM581" s="170"/>
      <c r="EN581" s="170"/>
      <c r="EO581" s="170"/>
      <c r="EP581" s="170"/>
      <c r="EQ581" s="170"/>
      <c r="ER581" s="185"/>
      <c r="ES581" s="185"/>
      <c r="ET581" s="171"/>
    </row>
    <row r="582" spans="1:150" s="173" customFormat="1" hidden="1" x14ac:dyDescent="0.25">
      <c r="A582" s="169"/>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c r="AL582" s="170"/>
      <c r="AM582" s="170"/>
      <c r="AN582" s="170"/>
      <c r="AO582" s="170"/>
      <c r="AP582" s="170"/>
      <c r="AQ582" s="170"/>
      <c r="AR582" s="170"/>
      <c r="AS582" s="170"/>
      <c r="AT582" s="170"/>
      <c r="AU582" s="170"/>
      <c r="AV582" s="170"/>
      <c r="AW582" s="170"/>
      <c r="AX582" s="170"/>
      <c r="AY582" s="170"/>
      <c r="AZ582" s="170"/>
      <c r="BA582" s="170"/>
      <c r="BB582" s="170"/>
      <c r="BC582" s="170"/>
      <c r="BD582" s="170"/>
      <c r="BE582" s="170"/>
      <c r="BF582" s="170"/>
      <c r="BG582" s="170"/>
      <c r="BH582" s="170"/>
      <c r="BI582" s="170"/>
      <c r="BJ582" s="170"/>
      <c r="BK582" s="170"/>
      <c r="BL582" s="170"/>
      <c r="BM582" s="170"/>
      <c r="BN582" s="170"/>
      <c r="BO582" s="170"/>
      <c r="BP582" s="170"/>
      <c r="BQ582" s="170"/>
      <c r="BR582" s="170"/>
      <c r="BS582" s="170"/>
      <c r="BT582" s="170"/>
      <c r="BU582" s="170"/>
      <c r="BV582" s="170"/>
      <c r="BW582" s="170"/>
      <c r="BX582" s="170"/>
      <c r="BY582" s="170"/>
      <c r="BZ582" s="170"/>
      <c r="CA582" s="170"/>
      <c r="CB582" s="170"/>
      <c r="CC582" s="170"/>
      <c r="CD582" s="170"/>
      <c r="CE582" s="170"/>
      <c r="CF582" s="170"/>
      <c r="CG582" s="170"/>
      <c r="CH582" s="170"/>
      <c r="CI582" s="170"/>
      <c r="CJ582" s="170"/>
      <c r="CK582" s="170"/>
      <c r="CL582" s="170"/>
      <c r="CM582" s="170"/>
      <c r="CN582" s="170"/>
      <c r="CO582" s="170"/>
      <c r="CP582" s="170"/>
      <c r="CQ582" s="170"/>
      <c r="CR582" s="170"/>
      <c r="CS582" s="170"/>
      <c r="CT582" s="170"/>
      <c r="CU582" s="170"/>
      <c r="CV582" s="170"/>
      <c r="CW582" s="170"/>
      <c r="CX582" s="170"/>
      <c r="CY582" s="170"/>
      <c r="CZ582" s="170"/>
      <c r="DA582" s="170"/>
      <c r="DB582" s="170"/>
      <c r="DC582" s="170"/>
      <c r="DD582" s="170"/>
      <c r="DE582" s="170"/>
      <c r="DF582" s="170"/>
      <c r="DG582" s="170"/>
      <c r="DH582" s="170"/>
      <c r="DI582" s="170"/>
      <c r="DJ582" s="170"/>
      <c r="DK582" s="170"/>
      <c r="DL582" s="170"/>
      <c r="DM582" s="170"/>
      <c r="DN582" s="170"/>
      <c r="DO582" s="170"/>
      <c r="DP582" s="170"/>
      <c r="DQ582" s="170"/>
      <c r="DR582" s="170"/>
      <c r="DS582" s="170"/>
      <c r="DT582" s="170"/>
      <c r="DU582" s="170"/>
      <c r="DV582" s="170"/>
      <c r="DW582" s="170"/>
      <c r="DX582" s="170"/>
      <c r="DY582" s="170"/>
      <c r="DZ582" s="170"/>
      <c r="EA582" s="170"/>
      <c r="EB582" s="170"/>
      <c r="EC582" s="170"/>
      <c r="ED582" s="170"/>
      <c r="EE582" s="170"/>
      <c r="EF582" s="170"/>
      <c r="EG582" s="170"/>
      <c r="EH582" s="170"/>
      <c r="EI582" s="170"/>
      <c r="EJ582" s="170"/>
      <c r="EK582" s="170"/>
      <c r="EL582" s="170"/>
      <c r="EM582" s="170"/>
      <c r="EN582" s="170"/>
      <c r="EO582" s="170"/>
      <c r="EP582" s="170"/>
      <c r="EQ582" s="170"/>
      <c r="ER582" s="185"/>
      <c r="ES582" s="185"/>
      <c r="ET582" s="171"/>
    </row>
    <row r="583" spans="1:150" s="173" customFormat="1" hidden="1" x14ac:dyDescent="0.25">
      <c r="A583" s="169"/>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c r="AL583" s="170"/>
      <c r="AM583" s="170"/>
      <c r="AN583" s="170"/>
      <c r="AO583" s="170"/>
      <c r="AP583" s="170"/>
      <c r="AQ583" s="170"/>
      <c r="AR583" s="170"/>
      <c r="AS583" s="170"/>
      <c r="AT583" s="170"/>
      <c r="AU583" s="170"/>
      <c r="AV583" s="170"/>
      <c r="AW583" s="170"/>
      <c r="AX583" s="170"/>
      <c r="AY583" s="170"/>
      <c r="AZ583" s="170"/>
      <c r="BA583" s="170"/>
      <c r="BB583" s="170"/>
      <c r="BC583" s="170"/>
      <c r="BD583" s="170"/>
      <c r="BE583" s="170"/>
      <c r="BF583" s="170"/>
      <c r="BG583" s="170"/>
      <c r="BH583" s="170"/>
      <c r="BI583" s="170"/>
      <c r="BJ583" s="170"/>
      <c r="BK583" s="170"/>
      <c r="BL583" s="170"/>
      <c r="BM583" s="170"/>
      <c r="BN583" s="170"/>
      <c r="BO583" s="170"/>
      <c r="BP583" s="170"/>
      <c r="BQ583" s="170"/>
      <c r="BR583" s="170"/>
      <c r="BS583" s="170"/>
      <c r="BT583" s="170"/>
      <c r="BU583" s="170"/>
      <c r="BV583" s="170"/>
      <c r="BW583" s="170"/>
      <c r="BX583" s="170"/>
      <c r="BY583" s="170"/>
      <c r="BZ583" s="170"/>
      <c r="CA583" s="170"/>
      <c r="CB583" s="170"/>
      <c r="CC583" s="170"/>
      <c r="CD583" s="170"/>
      <c r="CE583" s="170"/>
      <c r="CF583" s="170"/>
      <c r="CG583" s="170"/>
      <c r="CH583" s="170"/>
      <c r="CI583" s="170"/>
      <c r="CJ583" s="170"/>
      <c r="CK583" s="170"/>
      <c r="CL583" s="170"/>
      <c r="CM583" s="170"/>
      <c r="CN583" s="170"/>
      <c r="CO583" s="170"/>
      <c r="CP583" s="170"/>
      <c r="CQ583" s="170"/>
      <c r="CR583" s="170"/>
      <c r="CS583" s="170"/>
      <c r="CT583" s="170"/>
      <c r="CU583" s="170"/>
      <c r="CV583" s="170"/>
      <c r="CW583" s="170"/>
      <c r="CX583" s="170"/>
      <c r="CY583" s="170"/>
      <c r="CZ583" s="170"/>
      <c r="DA583" s="170"/>
      <c r="DB583" s="170"/>
      <c r="DC583" s="170"/>
      <c r="DD583" s="170"/>
      <c r="DE583" s="170"/>
      <c r="DF583" s="170"/>
      <c r="DG583" s="170"/>
      <c r="DH583" s="170"/>
      <c r="DI583" s="170"/>
      <c r="DJ583" s="170"/>
      <c r="DK583" s="170"/>
      <c r="DL583" s="170"/>
      <c r="DM583" s="170"/>
      <c r="DN583" s="170"/>
      <c r="DO583" s="170"/>
      <c r="DP583" s="170"/>
      <c r="DQ583" s="170"/>
      <c r="DR583" s="170"/>
      <c r="DS583" s="170"/>
      <c r="DT583" s="170"/>
      <c r="DU583" s="170"/>
      <c r="DV583" s="170"/>
      <c r="DW583" s="170"/>
      <c r="DX583" s="170"/>
      <c r="DY583" s="170"/>
      <c r="DZ583" s="170"/>
      <c r="EA583" s="170"/>
      <c r="EB583" s="170"/>
      <c r="EC583" s="170"/>
      <c r="ED583" s="170"/>
      <c r="EE583" s="170"/>
      <c r="EF583" s="170"/>
      <c r="EG583" s="170"/>
      <c r="EH583" s="170"/>
      <c r="EI583" s="170"/>
      <c r="EJ583" s="170"/>
      <c r="EK583" s="170"/>
      <c r="EL583" s="170"/>
      <c r="EM583" s="170"/>
      <c r="EN583" s="170"/>
      <c r="EO583" s="170"/>
      <c r="EP583" s="170"/>
      <c r="EQ583" s="170"/>
      <c r="ER583" s="185"/>
      <c r="ES583" s="185"/>
      <c r="ET583" s="171"/>
    </row>
    <row r="584" spans="1:150" s="173" customFormat="1" hidden="1" x14ac:dyDescent="0.25">
      <c r="A584" s="169"/>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c r="AL584" s="170"/>
      <c r="AM584" s="170"/>
      <c r="AN584" s="170"/>
      <c r="AO584" s="170"/>
      <c r="AP584" s="170"/>
      <c r="AQ584" s="170"/>
      <c r="AR584" s="170"/>
      <c r="AS584" s="170"/>
      <c r="AT584" s="170"/>
      <c r="AU584" s="170"/>
      <c r="AV584" s="170"/>
      <c r="AW584" s="170"/>
      <c r="AX584" s="170"/>
      <c r="AY584" s="170"/>
      <c r="AZ584" s="170"/>
      <c r="BA584" s="170"/>
      <c r="BB584" s="170"/>
      <c r="BC584" s="170"/>
      <c r="BD584" s="170"/>
      <c r="BE584" s="170"/>
      <c r="BF584" s="170"/>
      <c r="BG584" s="170"/>
      <c r="BH584" s="170"/>
      <c r="BI584" s="170"/>
      <c r="BJ584" s="170"/>
      <c r="BK584" s="170"/>
      <c r="BL584" s="170"/>
      <c r="BM584" s="170"/>
      <c r="BN584" s="170"/>
      <c r="BO584" s="170"/>
      <c r="BP584" s="170"/>
      <c r="BQ584" s="170"/>
      <c r="BR584" s="170"/>
      <c r="BS584" s="170"/>
      <c r="BT584" s="170"/>
      <c r="BU584" s="170"/>
      <c r="BV584" s="170"/>
      <c r="BW584" s="170"/>
      <c r="BX584" s="170"/>
      <c r="BY584" s="170"/>
      <c r="BZ584" s="170"/>
      <c r="CA584" s="170"/>
      <c r="CB584" s="170"/>
      <c r="CC584" s="170"/>
      <c r="CD584" s="170"/>
      <c r="CE584" s="170"/>
      <c r="CF584" s="170"/>
      <c r="CG584" s="170"/>
      <c r="CH584" s="170"/>
      <c r="CI584" s="170"/>
      <c r="CJ584" s="170"/>
      <c r="CK584" s="170"/>
      <c r="CL584" s="170"/>
      <c r="CM584" s="170"/>
      <c r="CN584" s="170"/>
      <c r="CO584" s="170"/>
      <c r="CP584" s="170"/>
      <c r="CQ584" s="170"/>
      <c r="CR584" s="170"/>
      <c r="CS584" s="170"/>
      <c r="CT584" s="170"/>
      <c r="CU584" s="170"/>
      <c r="CV584" s="170"/>
      <c r="CW584" s="170"/>
      <c r="CX584" s="170"/>
      <c r="CY584" s="170"/>
      <c r="CZ584" s="170"/>
      <c r="DA584" s="170"/>
      <c r="DB584" s="170"/>
      <c r="DC584" s="170"/>
      <c r="DD584" s="170"/>
      <c r="DE584" s="170"/>
      <c r="DF584" s="170"/>
      <c r="DG584" s="170"/>
      <c r="DH584" s="170"/>
      <c r="DI584" s="170"/>
      <c r="DJ584" s="170"/>
      <c r="DK584" s="170"/>
      <c r="DL584" s="170"/>
      <c r="DM584" s="170"/>
      <c r="DN584" s="170"/>
      <c r="DO584" s="170"/>
      <c r="DP584" s="170"/>
      <c r="DQ584" s="170"/>
      <c r="DR584" s="170"/>
      <c r="DS584" s="170"/>
      <c r="DT584" s="170"/>
      <c r="DU584" s="170"/>
      <c r="DV584" s="170"/>
      <c r="DW584" s="170"/>
      <c r="DX584" s="170"/>
      <c r="DY584" s="170"/>
      <c r="DZ584" s="170"/>
      <c r="EA584" s="170"/>
      <c r="EB584" s="170"/>
      <c r="EC584" s="170"/>
      <c r="ED584" s="170"/>
      <c r="EE584" s="170"/>
      <c r="EF584" s="170"/>
      <c r="EG584" s="170"/>
      <c r="EH584" s="170"/>
      <c r="EI584" s="170"/>
      <c r="EJ584" s="170"/>
      <c r="EK584" s="170"/>
      <c r="EL584" s="170"/>
      <c r="EM584" s="170"/>
      <c r="EN584" s="170"/>
      <c r="EO584" s="170"/>
      <c r="EP584" s="170"/>
      <c r="EQ584" s="170"/>
      <c r="ER584" s="185"/>
      <c r="ES584" s="185"/>
      <c r="ET584" s="171"/>
    </row>
    <row r="585" spans="1:150" s="173" customFormat="1" hidden="1" x14ac:dyDescent="0.25">
      <c r="A585" s="169"/>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c r="AL585" s="170"/>
      <c r="AM585" s="170"/>
      <c r="AN585" s="170"/>
      <c r="AO585" s="170"/>
      <c r="AP585" s="170"/>
      <c r="AQ585" s="170"/>
      <c r="AR585" s="170"/>
      <c r="AS585" s="170"/>
      <c r="AT585" s="170"/>
      <c r="AU585" s="170"/>
      <c r="AV585" s="170"/>
      <c r="AW585" s="170"/>
      <c r="AX585" s="170"/>
      <c r="AY585" s="170"/>
      <c r="AZ585" s="170"/>
      <c r="BA585" s="170"/>
      <c r="BB585" s="170"/>
      <c r="BC585" s="170"/>
      <c r="BD585" s="170"/>
      <c r="BE585" s="170"/>
      <c r="BF585" s="170"/>
      <c r="BG585" s="170"/>
      <c r="BH585" s="170"/>
      <c r="BI585" s="170"/>
      <c r="BJ585" s="170"/>
      <c r="BK585" s="170"/>
      <c r="BL585" s="170"/>
      <c r="BM585" s="170"/>
      <c r="BN585" s="170"/>
      <c r="BO585" s="170"/>
      <c r="BP585" s="170"/>
      <c r="BQ585" s="170"/>
      <c r="BR585" s="170"/>
      <c r="BS585" s="170"/>
      <c r="BT585" s="170"/>
      <c r="BU585" s="170"/>
      <c r="BV585" s="170"/>
      <c r="BW585" s="170"/>
      <c r="BX585" s="170"/>
      <c r="BY585" s="170"/>
      <c r="BZ585" s="170"/>
      <c r="CA585" s="170"/>
      <c r="CB585" s="170"/>
      <c r="CC585" s="170"/>
      <c r="CD585" s="170"/>
      <c r="CE585" s="170"/>
      <c r="CF585" s="170"/>
      <c r="CG585" s="170"/>
      <c r="CH585" s="170"/>
      <c r="CI585" s="170"/>
      <c r="CJ585" s="170"/>
      <c r="CK585" s="170"/>
      <c r="CL585" s="170"/>
      <c r="CM585" s="170"/>
      <c r="CN585" s="170"/>
      <c r="CO585" s="170"/>
      <c r="CP585" s="170"/>
      <c r="CQ585" s="170"/>
      <c r="CR585" s="170"/>
      <c r="CS585" s="170"/>
      <c r="CT585" s="170"/>
      <c r="CU585" s="170"/>
      <c r="CV585" s="170"/>
      <c r="CW585" s="170"/>
      <c r="CX585" s="170"/>
      <c r="CY585" s="170"/>
      <c r="CZ585" s="170"/>
      <c r="DA585" s="170"/>
      <c r="DB585" s="170"/>
      <c r="DC585" s="170"/>
      <c r="DD585" s="170"/>
      <c r="DE585" s="170"/>
      <c r="DF585" s="170"/>
      <c r="DG585" s="170"/>
      <c r="DH585" s="170"/>
      <c r="DI585" s="170"/>
      <c r="DJ585" s="170"/>
      <c r="DK585" s="170"/>
      <c r="DL585" s="170"/>
      <c r="DM585" s="170"/>
      <c r="DN585" s="170"/>
      <c r="DO585" s="170"/>
      <c r="DP585" s="170"/>
      <c r="DQ585" s="170"/>
      <c r="DR585" s="170"/>
      <c r="DS585" s="170"/>
      <c r="DT585" s="170"/>
      <c r="DU585" s="170"/>
      <c r="DV585" s="170"/>
      <c r="DW585" s="170"/>
      <c r="DX585" s="170"/>
      <c r="DY585" s="170"/>
      <c r="DZ585" s="170"/>
      <c r="EA585" s="170"/>
      <c r="EB585" s="170"/>
      <c r="EC585" s="170"/>
      <c r="ED585" s="170"/>
      <c r="EE585" s="170"/>
      <c r="EF585" s="170"/>
      <c r="EG585" s="170"/>
      <c r="EH585" s="170"/>
      <c r="EI585" s="170"/>
      <c r="EJ585" s="170"/>
      <c r="EK585" s="170"/>
      <c r="EL585" s="170"/>
      <c r="EM585" s="170"/>
      <c r="EN585" s="170"/>
      <c r="EO585" s="170"/>
      <c r="EP585" s="170"/>
      <c r="EQ585" s="170"/>
      <c r="ER585" s="185"/>
      <c r="ES585" s="185"/>
      <c r="ET585" s="171"/>
    </row>
    <row r="586" spans="1:150" s="173" customFormat="1" hidden="1" x14ac:dyDescent="0.25">
      <c r="A586" s="169"/>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c r="AL586" s="170"/>
      <c r="AM586" s="170"/>
      <c r="AN586" s="170"/>
      <c r="AO586" s="170"/>
      <c r="AP586" s="170"/>
      <c r="AQ586" s="170"/>
      <c r="AR586" s="170"/>
      <c r="AS586" s="170"/>
      <c r="AT586" s="170"/>
      <c r="AU586" s="170"/>
      <c r="AV586" s="170"/>
      <c r="AW586" s="170"/>
      <c r="AX586" s="170"/>
      <c r="AY586" s="170"/>
      <c r="AZ586" s="170"/>
      <c r="BA586" s="170"/>
      <c r="BB586" s="170"/>
      <c r="BC586" s="170"/>
      <c r="BD586" s="170"/>
      <c r="BE586" s="170"/>
      <c r="BF586" s="170"/>
      <c r="BG586" s="170"/>
      <c r="BH586" s="170"/>
      <c r="BI586" s="170"/>
      <c r="BJ586" s="170"/>
      <c r="BK586" s="170"/>
      <c r="BL586" s="170"/>
      <c r="BM586" s="170"/>
      <c r="BN586" s="170"/>
      <c r="BO586" s="170"/>
      <c r="BP586" s="170"/>
      <c r="BQ586" s="170"/>
      <c r="BR586" s="170"/>
      <c r="BS586" s="170"/>
      <c r="BT586" s="170"/>
      <c r="BU586" s="170"/>
      <c r="BV586" s="170"/>
      <c r="BW586" s="170"/>
      <c r="BX586" s="170"/>
      <c r="BY586" s="170"/>
      <c r="BZ586" s="170"/>
      <c r="CA586" s="170"/>
      <c r="CB586" s="170"/>
      <c r="CC586" s="170"/>
      <c r="CD586" s="170"/>
      <c r="CE586" s="170"/>
      <c r="CF586" s="170"/>
      <c r="CG586" s="170"/>
      <c r="CH586" s="170"/>
      <c r="CI586" s="170"/>
      <c r="CJ586" s="170"/>
      <c r="CK586" s="170"/>
      <c r="CL586" s="170"/>
      <c r="CM586" s="170"/>
      <c r="CN586" s="170"/>
      <c r="CO586" s="170"/>
      <c r="CP586" s="170"/>
      <c r="CQ586" s="170"/>
      <c r="CR586" s="170"/>
      <c r="CS586" s="170"/>
      <c r="CT586" s="170"/>
      <c r="CU586" s="170"/>
      <c r="CV586" s="170"/>
      <c r="CW586" s="170"/>
      <c r="CX586" s="170"/>
      <c r="CY586" s="170"/>
      <c r="CZ586" s="170"/>
      <c r="DA586" s="170"/>
      <c r="DB586" s="170"/>
      <c r="DC586" s="170"/>
      <c r="DD586" s="170"/>
      <c r="DE586" s="170"/>
      <c r="DF586" s="170"/>
      <c r="DG586" s="170"/>
      <c r="DH586" s="170"/>
      <c r="DI586" s="170"/>
      <c r="DJ586" s="170"/>
      <c r="DK586" s="170"/>
      <c r="DL586" s="170"/>
      <c r="DM586" s="170"/>
      <c r="DN586" s="170"/>
      <c r="DO586" s="170"/>
      <c r="DP586" s="170"/>
      <c r="DQ586" s="170"/>
      <c r="DR586" s="170"/>
      <c r="DS586" s="170"/>
      <c r="DT586" s="170"/>
      <c r="DU586" s="170"/>
      <c r="DV586" s="170"/>
      <c r="DW586" s="170"/>
      <c r="DX586" s="170"/>
      <c r="DY586" s="170"/>
      <c r="DZ586" s="170"/>
      <c r="EA586" s="170"/>
      <c r="EB586" s="170"/>
      <c r="EC586" s="170"/>
      <c r="ED586" s="170"/>
      <c r="EE586" s="170"/>
      <c r="EF586" s="170"/>
      <c r="EG586" s="170"/>
      <c r="EH586" s="170"/>
      <c r="EI586" s="170"/>
      <c r="EJ586" s="170"/>
      <c r="EK586" s="170"/>
      <c r="EL586" s="170"/>
      <c r="EM586" s="170"/>
      <c r="EN586" s="170"/>
      <c r="EO586" s="170"/>
      <c r="EP586" s="170"/>
      <c r="EQ586" s="170"/>
      <c r="ER586" s="185"/>
      <c r="ES586" s="185"/>
      <c r="ET586" s="171"/>
    </row>
    <row r="587" spans="1:150" s="173" customFormat="1" hidden="1" x14ac:dyDescent="0.25">
      <c r="A587" s="169"/>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c r="AL587" s="170"/>
      <c r="AM587" s="170"/>
      <c r="AN587" s="170"/>
      <c r="AO587" s="170"/>
      <c r="AP587" s="170"/>
      <c r="AQ587" s="170"/>
      <c r="AR587" s="170"/>
      <c r="AS587" s="170"/>
      <c r="AT587" s="170"/>
      <c r="AU587" s="170"/>
      <c r="AV587" s="170"/>
      <c r="AW587" s="170"/>
      <c r="AX587" s="170"/>
      <c r="AY587" s="170"/>
      <c r="AZ587" s="170"/>
      <c r="BA587" s="170"/>
      <c r="BB587" s="170"/>
      <c r="BC587" s="170"/>
      <c r="BD587" s="170"/>
      <c r="BE587" s="170"/>
      <c r="BF587" s="170"/>
      <c r="BG587" s="170"/>
      <c r="BH587" s="170"/>
      <c r="BI587" s="170"/>
      <c r="BJ587" s="170"/>
      <c r="BK587" s="170"/>
      <c r="BL587" s="170"/>
      <c r="BM587" s="170"/>
      <c r="BN587" s="170"/>
      <c r="BO587" s="170"/>
      <c r="BP587" s="170"/>
      <c r="BQ587" s="170"/>
      <c r="BR587" s="170"/>
      <c r="BS587" s="170"/>
      <c r="BT587" s="170"/>
      <c r="BU587" s="170"/>
      <c r="BV587" s="170"/>
      <c r="BW587" s="170"/>
      <c r="BX587" s="170"/>
      <c r="BY587" s="170"/>
      <c r="BZ587" s="170"/>
      <c r="CA587" s="170"/>
      <c r="CB587" s="170"/>
      <c r="CC587" s="170"/>
      <c r="CD587" s="170"/>
      <c r="CE587" s="170"/>
      <c r="CF587" s="170"/>
      <c r="CG587" s="170"/>
      <c r="CH587" s="170"/>
      <c r="CI587" s="170"/>
      <c r="CJ587" s="170"/>
      <c r="CK587" s="170"/>
      <c r="CL587" s="170"/>
      <c r="CM587" s="170"/>
      <c r="CN587" s="170"/>
      <c r="CO587" s="170"/>
      <c r="CP587" s="170"/>
      <c r="CQ587" s="170"/>
      <c r="CR587" s="170"/>
      <c r="CS587" s="170"/>
      <c r="CT587" s="170"/>
      <c r="CU587" s="170"/>
      <c r="CV587" s="170"/>
      <c r="CW587" s="170"/>
      <c r="CX587" s="170"/>
      <c r="CY587" s="170"/>
      <c r="CZ587" s="170"/>
      <c r="DA587" s="170"/>
      <c r="DB587" s="170"/>
      <c r="DC587" s="170"/>
      <c r="DD587" s="170"/>
      <c r="DE587" s="170"/>
      <c r="DF587" s="170"/>
      <c r="DG587" s="170"/>
      <c r="DH587" s="170"/>
      <c r="DI587" s="170"/>
      <c r="DJ587" s="170"/>
      <c r="DK587" s="170"/>
      <c r="DL587" s="170"/>
      <c r="DM587" s="170"/>
      <c r="DN587" s="170"/>
      <c r="DO587" s="170"/>
      <c r="DP587" s="170"/>
      <c r="DQ587" s="170"/>
      <c r="DR587" s="170"/>
      <c r="DS587" s="170"/>
      <c r="DT587" s="170"/>
      <c r="DU587" s="170"/>
      <c r="DV587" s="170"/>
      <c r="DW587" s="170"/>
      <c r="DX587" s="170"/>
      <c r="DY587" s="170"/>
      <c r="DZ587" s="170"/>
      <c r="EA587" s="170"/>
      <c r="EB587" s="170"/>
      <c r="EC587" s="170"/>
      <c r="ED587" s="170"/>
      <c r="EE587" s="170"/>
      <c r="EF587" s="170"/>
      <c r="EG587" s="170"/>
      <c r="EH587" s="170"/>
      <c r="EI587" s="170"/>
      <c r="EJ587" s="170"/>
      <c r="EK587" s="170"/>
      <c r="EL587" s="170"/>
      <c r="EM587" s="170"/>
      <c r="EN587" s="170"/>
      <c r="EO587" s="170"/>
      <c r="EP587" s="170"/>
      <c r="EQ587" s="170"/>
      <c r="ER587" s="185"/>
      <c r="ES587" s="185"/>
      <c r="ET587" s="171"/>
    </row>
    <row r="588" spans="1:150" s="173" customFormat="1" hidden="1" x14ac:dyDescent="0.25">
      <c r="A588" s="169"/>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c r="AL588" s="170"/>
      <c r="AM588" s="170"/>
      <c r="AN588" s="170"/>
      <c r="AO588" s="170"/>
      <c r="AP588" s="170"/>
      <c r="AQ588" s="170"/>
      <c r="AR588" s="170"/>
      <c r="AS588" s="170"/>
      <c r="AT588" s="170"/>
      <c r="AU588" s="170"/>
      <c r="AV588" s="170"/>
      <c r="AW588" s="170"/>
      <c r="AX588" s="170"/>
      <c r="AY588" s="170"/>
      <c r="AZ588" s="170"/>
      <c r="BA588" s="170"/>
      <c r="BB588" s="170"/>
      <c r="BC588" s="170"/>
      <c r="BD588" s="170"/>
      <c r="BE588" s="170"/>
      <c r="BF588" s="170"/>
      <c r="BG588" s="170"/>
      <c r="BH588" s="170"/>
      <c r="BI588" s="170"/>
      <c r="BJ588" s="170"/>
      <c r="BK588" s="170"/>
      <c r="BL588" s="170"/>
      <c r="BM588" s="170"/>
      <c r="BN588" s="170"/>
      <c r="BO588" s="170"/>
      <c r="BP588" s="170"/>
      <c r="BQ588" s="170"/>
      <c r="BR588" s="170"/>
      <c r="BS588" s="170"/>
      <c r="BT588" s="170"/>
      <c r="BU588" s="170"/>
      <c r="BV588" s="170"/>
      <c r="BW588" s="170"/>
      <c r="BX588" s="170"/>
      <c r="BY588" s="170"/>
      <c r="BZ588" s="170"/>
      <c r="CA588" s="170"/>
      <c r="CB588" s="170"/>
      <c r="CC588" s="170"/>
      <c r="CD588" s="170"/>
      <c r="CE588" s="170"/>
      <c r="CF588" s="170"/>
      <c r="CG588" s="170"/>
      <c r="CH588" s="170"/>
      <c r="CI588" s="170"/>
      <c r="CJ588" s="170"/>
      <c r="CK588" s="170"/>
      <c r="CL588" s="170"/>
      <c r="CM588" s="170"/>
      <c r="CN588" s="170"/>
      <c r="CO588" s="170"/>
      <c r="CP588" s="170"/>
      <c r="CQ588" s="170"/>
      <c r="CR588" s="170"/>
      <c r="CS588" s="170"/>
      <c r="CT588" s="170"/>
      <c r="CU588" s="170"/>
      <c r="CV588" s="170"/>
      <c r="CW588" s="170"/>
      <c r="CX588" s="170"/>
      <c r="CY588" s="170"/>
      <c r="CZ588" s="170"/>
      <c r="DA588" s="170"/>
      <c r="DB588" s="170"/>
      <c r="DC588" s="170"/>
      <c r="DD588" s="170"/>
      <c r="DE588" s="170"/>
      <c r="DF588" s="170"/>
      <c r="DG588" s="170"/>
      <c r="DH588" s="170"/>
      <c r="DI588" s="170"/>
      <c r="DJ588" s="170"/>
      <c r="DK588" s="170"/>
      <c r="DL588" s="170"/>
      <c r="DM588" s="170"/>
      <c r="DN588" s="170"/>
      <c r="DO588" s="170"/>
      <c r="DP588" s="170"/>
      <c r="DQ588" s="170"/>
      <c r="DR588" s="170"/>
      <c r="DS588" s="170"/>
      <c r="DT588" s="170"/>
      <c r="DU588" s="170"/>
      <c r="DV588" s="170"/>
      <c r="DW588" s="170"/>
      <c r="DX588" s="170"/>
      <c r="DY588" s="170"/>
      <c r="DZ588" s="170"/>
      <c r="EA588" s="170"/>
      <c r="EB588" s="170"/>
      <c r="EC588" s="170"/>
      <c r="ED588" s="170"/>
      <c r="EE588" s="170"/>
      <c r="EF588" s="170"/>
      <c r="EG588" s="170"/>
      <c r="EH588" s="170"/>
      <c r="EI588" s="170"/>
      <c r="EJ588" s="170"/>
      <c r="EK588" s="170"/>
      <c r="EL588" s="170"/>
      <c r="EM588" s="170"/>
      <c r="EN588" s="170"/>
      <c r="EO588" s="170"/>
      <c r="EP588" s="170"/>
      <c r="EQ588" s="170"/>
      <c r="ER588" s="185"/>
      <c r="ES588" s="185"/>
      <c r="ET588" s="171"/>
    </row>
    <row r="589" spans="1:150" s="173" customFormat="1" hidden="1" x14ac:dyDescent="0.25">
      <c r="A589" s="169"/>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c r="AL589" s="170"/>
      <c r="AM589" s="170"/>
      <c r="AN589" s="170"/>
      <c r="AO589" s="170"/>
      <c r="AP589" s="170"/>
      <c r="AQ589" s="170"/>
      <c r="AR589" s="170"/>
      <c r="AS589" s="170"/>
      <c r="AT589" s="170"/>
      <c r="AU589" s="170"/>
      <c r="AV589" s="170"/>
      <c r="AW589" s="170"/>
      <c r="AX589" s="170"/>
      <c r="AY589" s="170"/>
      <c r="AZ589" s="170"/>
      <c r="BA589" s="170"/>
      <c r="BB589" s="170"/>
      <c r="BC589" s="170"/>
      <c r="BD589" s="170"/>
      <c r="BE589" s="170"/>
      <c r="BF589" s="170"/>
      <c r="BG589" s="170"/>
      <c r="BH589" s="170"/>
      <c r="BI589" s="170"/>
      <c r="BJ589" s="170"/>
      <c r="BK589" s="170"/>
      <c r="BL589" s="170"/>
      <c r="BM589" s="170"/>
      <c r="BN589" s="170"/>
      <c r="BO589" s="170"/>
      <c r="BP589" s="170"/>
      <c r="BQ589" s="170"/>
      <c r="BR589" s="170"/>
      <c r="BS589" s="170"/>
      <c r="BT589" s="170"/>
      <c r="BU589" s="170"/>
      <c r="BV589" s="170"/>
      <c r="BW589" s="170"/>
      <c r="BX589" s="170"/>
      <c r="BY589" s="170"/>
      <c r="BZ589" s="170"/>
      <c r="CA589" s="170"/>
      <c r="CB589" s="170"/>
      <c r="CC589" s="170"/>
      <c r="CD589" s="170"/>
      <c r="CE589" s="170"/>
      <c r="CF589" s="170"/>
      <c r="CG589" s="170"/>
      <c r="CH589" s="170"/>
      <c r="CI589" s="170"/>
      <c r="CJ589" s="170"/>
      <c r="CK589" s="170"/>
      <c r="CL589" s="170"/>
      <c r="CM589" s="170"/>
      <c r="CN589" s="170"/>
      <c r="CO589" s="170"/>
      <c r="CP589" s="170"/>
      <c r="CQ589" s="170"/>
      <c r="CR589" s="170"/>
      <c r="CS589" s="170"/>
      <c r="CT589" s="170"/>
      <c r="CU589" s="170"/>
      <c r="CV589" s="170"/>
      <c r="CW589" s="170"/>
      <c r="CX589" s="170"/>
      <c r="CY589" s="170"/>
      <c r="CZ589" s="170"/>
      <c r="DA589" s="170"/>
      <c r="DB589" s="170"/>
      <c r="DC589" s="170"/>
      <c r="DD589" s="170"/>
      <c r="DE589" s="170"/>
      <c r="DF589" s="170"/>
      <c r="DG589" s="170"/>
      <c r="DH589" s="170"/>
      <c r="DI589" s="170"/>
      <c r="DJ589" s="170"/>
      <c r="DK589" s="170"/>
      <c r="DL589" s="170"/>
      <c r="DM589" s="170"/>
      <c r="DN589" s="170"/>
      <c r="DO589" s="170"/>
      <c r="DP589" s="170"/>
      <c r="DQ589" s="170"/>
      <c r="DR589" s="170"/>
      <c r="DS589" s="170"/>
      <c r="DT589" s="170"/>
      <c r="DU589" s="170"/>
      <c r="DV589" s="170"/>
      <c r="DW589" s="170"/>
      <c r="DX589" s="170"/>
      <c r="DY589" s="170"/>
      <c r="DZ589" s="170"/>
      <c r="EA589" s="170"/>
      <c r="EB589" s="170"/>
      <c r="EC589" s="170"/>
      <c r="ED589" s="170"/>
      <c r="EE589" s="170"/>
      <c r="EF589" s="170"/>
      <c r="EG589" s="170"/>
      <c r="EH589" s="170"/>
      <c r="EI589" s="170"/>
      <c r="EJ589" s="170"/>
      <c r="EK589" s="170"/>
      <c r="EL589" s="170"/>
      <c r="EM589" s="170"/>
      <c r="EN589" s="170"/>
      <c r="EO589" s="170"/>
      <c r="EP589" s="170"/>
      <c r="EQ589" s="170"/>
      <c r="ER589" s="185"/>
      <c r="ES589" s="185"/>
      <c r="ET589" s="171"/>
    </row>
    <row r="590" spans="1:150" s="173" customFormat="1" hidden="1" x14ac:dyDescent="0.25">
      <c r="A590" s="169"/>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c r="AL590" s="170"/>
      <c r="AM590" s="170"/>
      <c r="AN590" s="170"/>
      <c r="AO590" s="170"/>
      <c r="AP590" s="170"/>
      <c r="AQ590" s="170"/>
      <c r="AR590" s="170"/>
      <c r="AS590" s="170"/>
      <c r="AT590" s="170"/>
      <c r="AU590" s="170"/>
      <c r="AV590" s="170"/>
      <c r="AW590" s="170"/>
      <c r="AX590" s="170"/>
      <c r="AY590" s="170"/>
      <c r="AZ590" s="170"/>
      <c r="BA590" s="170"/>
      <c r="BB590" s="170"/>
      <c r="BC590" s="170"/>
      <c r="BD590" s="170"/>
      <c r="BE590" s="170"/>
      <c r="BF590" s="170"/>
      <c r="BG590" s="170"/>
      <c r="BH590" s="170"/>
      <c r="BI590" s="170"/>
      <c r="BJ590" s="170"/>
      <c r="BK590" s="170"/>
      <c r="BL590" s="170"/>
      <c r="BM590" s="170"/>
      <c r="BN590" s="170"/>
      <c r="BO590" s="170"/>
      <c r="BP590" s="170"/>
      <c r="BQ590" s="170"/>
      <c r="BR590" s="170"/>
      <c r="BS590" s="170"/>
      <c r="BT590" s="170"/>
      <c r="BU590" s="170"/>
      <c r="BV590" s="170"/>
      <c r="BW590" s="170"/>
      <c r="BX590" s="170"/>
      <c r="BY590" s="170"/>
      <c r="BZ590" s="170"/>
      <c r="CA590" s="170"/>
      <c r="CB590" s="170"/>
      <c r="CC590" s="170"/>
      <c r="CD590" s="170"/>
      <c r="CE590" s="170"/>
      <c r="CF590" s="170"/>
      <c r="CG590" s="170"/>
      <c r="CH590" s="170"/>
      <c r="CI590" s="170"/>
      <c r="CJ590" s="170"/>
      <c r="CK590" s="170"/>
      <c r="CL590" s="170"/>
      <c r="CM590" s="170"/>
      <c r="CN590" s="170"/>
      <c r="CO590" s="170"/>
      <c r="CP590" s="170"/>
      <c r="CQ590" s="170"/>
      <c r="CR590" s="170"/>
      <c r="CS590" s="170"/>
      <c r="CT590" s="170"/>
      <c r="CU590" s="170"/>
      <c r="CV590" s="170"/>
      <c r="CW590" s="170"/>
      <c r="CX590" s="170"/>
      <c r="CY590" s="170"/>
      <c r="CZ590" s="170"/>
      <c r="DA590" s="170"/>
      <c r="DB590" s="170"/>
      <c r="DC590" s="170"/>
      <c r="DD590" s="170"/>
      <c r="DE590" s="170"/>
      <c r="DF590" s="170"/>
      <c r="DG590" s="170"/>
      <c r="DH590" s="170"/>
      <c r="DI590" s="170"/>
      <c r="DJ590" s="170"/>
      <c r="DK590" s="170"/>
      <c r="DL590" s="170"/>
      <c r="DM590" s="170"/>
      <c r="DN590" s="170"/>
      <c r="DO590" s="170"/>
      <c r="DP590" s="170"/>
      <c r="DQ590" s="170"/>
      <c r="DR590" s="170"/>
      <c r="DS590" s="170"/>
      <c r="DT590" s="170"/>
      <c r="DU590" s="170"/>
      <c r="DV590" s="170"/>
      <c r="DW590" s="170"/>
      <c r="DX590" s="170"/>
      <c r="DY590" s="170"/>
      <c r="DZ590" s="170"/>
      <c r="EA590" s="170"/>
      <c r="EB590" s="170"/>
      <c r="EC590" s="170"/>
      <c r="ED590" s="170"/>
      <c r="EE590" s="170"/>
      <c r="EF590" s="170"/>
      <c r="EG590" s="170"/>
      <c r="EH590" s="170"/>
      <c r="EI590" s="170"/>
      <c r="EJ590" s="170"/>
      <c r="EK590" s="170"/>
      <c r="EL590" s="170"/>
      <c r="EM590" s="170"/>
      <c r="EN590" s="170"/>
      <c r="EO590" s="170"/>
      <c r="EP590" s="170"/>
      <c r="EQ590" s="170"/>
      <c r="ER590" s="185"/>
      <c r="ES590" s="185"/>
      <c r="ET590" s="171"/>
    </row>
    <row r="591" spans="1:150" s="173" customFormat="1" hidden="1" x14ac:dyDescent="0.25">
      <c r="A591" s="169"/>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c r="AL591" s="170"/>
      <c r="AM591" s="170"/>
      <c r="AN591" s="170"/>
      <c r="AO591" s="170"/>
      <c r="AP591" s="170"/>
      <c r="AQ591" s="170"/>
      <c r="AR591" s="170"/>
      <c r="AS591" s="170"/>
      <c r="AT591" s="170"/>
      <c r="AU591" s="170"/>
      <c r="AV591" s="170"/>
      <c r="AW591" s="170"/>
      <c r="AX591" s="170"/>
      <c r="AY591" s="170"/>
      <c r="AZ591" s="170"/>
      <c r="BA591" s="170"/>
      <c r="BB591" s="170"/>
      <c r="BC591" s="170"/>
      <c r="BD591" s="170"/>
      <c r="BE591" s="170"/>
      <c r="BF591" s="170"/>
      <c r="BG591" s="170"/>
      <c r="BH591" s="170"/>
      <c r="BI591" s="170"/>
      <c r="BJ591" s="170"/>
      <c r="BK591" s="170"/>
      <c r="BL591" s="170"/>
      <c r="BM591" s="170"/>
      <c r="BN591" s="170"/>
      <c r="BO591" s="170"/>
      <c r="BP591" s="170"/>
      <c r="BQ591" s="170"/>
      <c r="BR591" s="170"/>
      <c r="BS591" s="170"/>
      <c r="BT591" s="170"/>
      <c r="BU591" s="170"/>
      <c r="BV591" s="170"/>
      <c r="BW591" s="170"/>
      <c r="BX591" s="170"/>
      <c r="BY591" s="170"/>
      <c r="BZ591" s="170"/>
      <c r="CA591" s="170"/>
      <c r="CB591" s="170"/>
      <c r="CC591" s="170"/>
      <c r="CD591" s="170"/>
      <c r="CE591" s="170"/>
      <c r="CF591" s="170"/>
      <c r="CG591" s="170"/>
      <c r="CH591" s="170"/>
      <c r="CI591" s="170"/>
      <c r="CJ591" s="170"/>
      <c r="CK591" s="170"/>
      <c r="CL591" s="170"/>
      <c r="CM591" s="170"/>
      <c r="CN591" s="170"/>
      <c r="CO591" s="170"/>
      <c r="CP591" s="170"/>
      <c r="CQ591" s="170"/>
      <c r="CR591" s="170"/>
      <c r="CS591" s="170"/>
      <c r="CT591" s="170"/>
      <c r="CU591" s="170"/>
      <c r="CV591" s="170"/>
      <c r="CW591" s="170"/>
      <c r="CX591" s="170"/>
      <c r="CY591" s="170"/>
      <c r="CZ591" s="170"/>
      <c r="DA591" s="170"/>
      <c r="DB591" s="170"/>
      <c r="DC591" s="170"/>
      <c r="DD591" s="170"/>
      <c r="DE591" s="170"/>
      <c r="DF591" s="170"/>
      <c r="DG591" s="170"/>
      <c r="DH591" s="170"/>
      <c r="DI591" s="170"/>
      <c r="DJ591" s="170"/>
      <c r="DK591" s="170"/>
      <c r="DL591" s="170"/>
      <c r="DM591" s="170"/>
      <c r="DN591" s="170"/>
      <c r="DO591" s="170"/>
      <c r="DP591" s="170"/>
      <c r="DQ591" s="170"/>
      <c r="DR591" s="170"/>
      <c r="DS591" s="170"/>
      <c r="DT591" s="170"/>
      <c r="DU591" s="170"/>
      <c r="DV591" s="170"/>
      <c r="DW591" s="170"/>
      <c r="DX591" s="170"/>
      <c r="DY591" s="170"/>
      <c r="DZ591" s="170"/>
      <c r="EA591" s="170"/>
      <c r="EB591" s="170"/>
      <c r="EC591" s="170"/>
      <c r="ED591" s="170"/>
      <c r="EE591" s="170"/>
      <c r="EF591" s="170"/>
      <c r="EG591" s="170"/>
      <c r="EH591" s="170"/>
      <c r="EI591" s="170"/>
      <c r="EJ591" s="170"/>
      <c r="EK591" s="170"/>
      <c r="EL591" s="170"/>
      <c r="EM591" s="170"/>
      <c r="EN591" s="170"/>
      <c r="EO591" s="170"/>
      <c r="EP591" s="170"/>
      <c r="EQ591" s="170"/>
      <c r="ER591" s="185"/>
      <c r="ES591" s="185"/>
      <c r="ET591" s="171"/>
    </row>
    <row r="592" spans="1:150" s="173" customFormat="1" hidden="1" x14ac:dyDescent="0.25">
      <c r="A592" s="169"/>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c r="AL592" s="170"/>
      <c r="AM592" s="170"/>
      <c r="AN592" s="170"/>
      <c r="AO592" s="170"/>
      <c r="AP592" s="170"/>
      <c r="AQ592" s="170"/>
      <c r="AR592" s="170"/>
      <c r="AS592" s="170"/>
      <c r="AT592" s="170"/>
      <c r="AU592" s="170"/>
      <c r="AV592" s="170"/>
      <c r="AW592" s="170"/>
      <c r="AX592" s="170"/>
      <c r="AY592" s="170"/>
      <c r="AZ592" s="170"/>
      <c r="BA592" s="170"/>
      <c r="BB592" s="170"/>
      <c r="BC592" s="170"/>
      <c r="BD592" s="170"/>
      <c r="BE592" s="170"/>
      <c r="BF592" s="170"/>
      <c r="BG592" s="170"/>
      <c r="BH592" s="170"/>
      <c r="BI592" s="170"/>
      <c r="BJ592" s="170"/>
      <c r="BK592" s="170"/>
      <c r="BL592" s="170"/>
      <c r="BM592" s="170"/>
      <c r="BN592" s="170"/>
      <c r="BO592" s="170"/>
      <c r="BP592" s="170"/>
      <c r="BQ592" s="170"/>
      <c r="BR592" s="170"/>
      <c r="BS592" s="170"/>
      <c r="BT592" s="170"/>
      <c r="BU592" s="170"/>
      <c r="BV592" s="170"/>
      <c r="BW592" s="170"/>
      <c r="BX592" s="170"/>
      <c r="BY592" s="170"/>
      <c r="BZ592" s="170"/>
      <c r="CA592" s="170"/>
      <c r="CB592" s="170"/>
      <c r="CC592" s="170"/>
      <c r="CD592" s="170"/>
      <c r="CE592" s="170"/>
      <c r="CF592" s="170"/>
      <c r="CG592" s="170"/>
      <c r="CH592" s="170"/>
      <c r="CI592" s="170"/>
      <c r="CJ592" s="170"/>
      <c r="CK592" s="170"/>
      <c r="CL592" s="170"/>
      <c r="CM592" s="170"/>
      <c r="CN592" s="170"/>
      <c r="CO592" s="170"/>
      <c r="CP592" s="170"/>
      <c r="CQ592" s="170"/>
      <c r="CR592" s="170"/>
      <c r="CS592" s="170"/>
      <c r="CT592" s="170"/>
      <c r="CU592" s="170"/>
      <c r="CV592" s="170"/>
      <c r="CW592" s="170"/>
      <c r="CX592" s="170"/>
      <c r="CY592" s="170"/>
      <c r="CZ592" s="170"/>
      <c r="DA592" s="170"/>
      <c r="DB592" s="170"/>
      <c r="DC592" s="170"/>
      <c r="DD592" s="170"/>
      <c r="DE592" s="170"/>
      <c r="DF592" s="170"/>
      <c r="DG592" s="170"/>
      <c r="DH592" s="170"/>
      <c r="DI592" s="170"/>
      <c r="DJ592" s="170"/>
      <c r="DK592" s="170"/>
      <c r="DL592" s="170"/>
      <c r="DM592" s="170"/>
      <c r="DN592" s="170"/>
      <c r="DO592" s="170"/>
      <c r="DP592" s="170"/>
      <c r="DQ592" s="170"/>
      <c r="DR592" s="170"/>
      <c r="DS592" s="170"/>
      <c r="DT592" s="170"/>
      <c r="DU592" s="170"/>
      <c r="DV592" s="170"/>
      <c r="DW592" s="170"/>
      <c r="DX592" s="170"/>
      <c r="DY592" s="170"/>
      <c r="DZ592" s="170"/>
      <c r="EA592" s="170"/>
      <c r="EB592" s="170"/>
      <c r="EC592" s="170"/>
      <c r="ED592" s="170"/>
      <c r="EE592" s="170"/>
      <c r="EF592" s="170"/>
      <c r="EG592" s="170"/>
      <c r="EH592" s="170"/>
      <c r="EI592" s="170"/>
      <c r="EJ592" s="170"/>
      <c r="EK592" s="170"/>
      <c r="EL592" s="170"/>
      <c r="EM592" s="170"/>
      <c r="EN592" s="170"/>
      <c r="EO592" s="170"/>
      <c r="EP592" s="170"/>
      <c r="EQ592" s="170"/>
      <c r="ER592" s="185"/>
      <c r="ES592" s="185"/>
      <c r="ET592" s="171"/>
    </row>
    <row r="593" spans="1:150" s="173" customFormat="1" hidden="1" x14ac:dyDescent="0.25">
      <c r="A593" s="169"/>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c r="AL593" s="170"/>
      <c r="AM593" s="170"/>
      <c r="AN593" s="170"/>
      <c r="AO593" s="170"/>
      <c r="AP593" s="170"/>
      <c r="AQ593" s="170"/>
      <c r="AR593" s="170"/>
      <c r="AS593" s="170"/>
      <c r="AT593" s="170"/>
      <c r="AU593" s="170"/>
      <c r="AV593" s="170"/>
      <c r="AW593" s="170"/>
      <c r="AX593" s="170"/>
      <c r="AY593" s="170"/>
      <c r="AZ593" s="170"/>
      <c r="BA593" s="170"/>
      <c r="BB593" s="170"/>
      <c r="BC593" s="170"/>
      <c r="BD593" s="170"/>
      <c r="BE593" s="170"/>
      <c r="BF593" s="170"/>
      <c r="BG593" s="170"/>
      <c r="BH593" s="170"/>
      <c r="BI593" s="170"/>
      <c r="BJ593" s="170"/>
      <c r="BK593" s="170"/>
      <c r="BL593" s="170"/>
      <c r="BM593" s="170"/>
      <c r="BN593" s="170"/>
      <c r="BO593" s="170"/>
      <c r="BP593" s="170"/>
      <c r="BQ593" s="170"/>
      <c r="BR593" s="170"/>
      <c r="BS593" s="170"/>
      <c r="BT593" s="170"/>
      <c r="BU593" s="170"/>
      <c r="BV593" s="170"/>
      <c r="BW593" s="170"/>
      <c r="BX593" s="170"/>
      <c r="BY593" s="170"/>
      <c r="BZ593" s="170"/>
      <c r="CA593" s="170"/>
      <c r="CB593" s="170"/>
      <c r="CC593" s="170"/>
      <c r="CD593" s="170"/>
      <c r="CE593" s="170"/>
      <c r="CF593" s="170"/>
      <c r="CG593" s="170"/>
      <c r="CH593" s="170"/>
      <c r="CI593" s="170"/>
      <c r="CJ593" s="170"/>
      <c r="CK593" s="170"/>
      <c r="CL593" s="170"/>
      <c r="CM593" s="170"/>
      <c r="CN593" s="170"/>
      <c r="CO593" s="170"/>
      <c r="CP593" s="170"/>
      <c r="CQ593" s="170"/>
      <c r="CR593" s="170"/>
      <c r="CS593" s="170"/>
      <c r="CT593" s="170"/>
      <c r="CU593" s="170"/>
      <c r="CV593" s="170"/>
      <c r="CW593" s="170"/>
      <c r="CX593" s="170"/>
      <c r="CY593" s="170"/>
      <c r="CZ593" s="170"/>
      <c r="DA593" s="170"/>
      <c r="DB593" s="170"/>
      <c r="DC593" s="170"/>
      <c r="DD593" s="170"/>
      <c r="DE593" s="170"/>
      <c r="DF593" s="170"/>
      <c r="DG593" s="170"/>
      <c r="DH593" s="170"/>
      <c r="DI593" s="170"/>
      <c r="DJ593" s="170"/>
      <c r="DK593" s="170"/>
      <c r="DL593" s="170"/>
      <c r="DM593" s="170"/>
      <c r="DN593" s="170"/>
      <c r="DO593" s="170"/>
      <c r="DP593" s="170"/>
      <c r="DQ593" s="170"/>
      <c r="DR593" s="170"/>
      <c r="DS593" s="170"/>
      <c r="DT593" s="170"/>
      <c r="DU593" s="170"/>
      <c r="DV593" s="170"/>
      <c r="DW593" s="170"/>
      <c r="DX593" s="170"/>
      <c r="DY593" s="170"/>
      <c r="DZ593" s="170"/>
      <c r="EA593" s="170"/>
      <c r="EB593" s="170"/>
      <c r="EC593" s="170"/>
      <c r="ED593" s="170"/>
      <c r="EE593" s="170"/>
      <c r="EF593" s="170"/>
      <c r="EG593" s="170"/>
      <c r="EH593" s="170"/>
      <c r="EI593" s="170"/>
      <c r="EJ593" s="170"/>
      <c r="EK593" s="170"/>
      <c r="EL593" s="170"/>
      <c r="EM593" s="170"/>
      <c r="EN593" s="170"/>
      <c r="EO593" s="170"/>
      <c r="EP593" s="170"/>
      <c r="EQ593" s="170"/>
      <c r="ER593" s="185"/>
      <c r="ES593" s="185"/>
      <c r="ET593" s="171"/>
    </row>
    <row r="594" spans="1:150" s="173" customFormat="1" hidden="1" x14ac:dyDescent="0.25">
      <c r="A594" s="169"/>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c r="AL594" s="170"/>
      <c r="AM594" s="170"/>
      <c r="AN594" s="170"/>
      <c r="AO594" s="170"/>
      <c r="AP594" s="170"/>
      <c r="AQ594" s="170"/>
      <c r="AR594" s="170"/>
      <c r="AS594" s="170"/>
      <c r="AT594" s="170"/>
      <c r="AU594" s="170"/>
      <c r="AV594" s="170"/>
      <c r="AW594" s="170"/>
      <c r="AX594" s="170"/>
      <c r="AY594" s="170"/>
      <c r="AZ594" s="170"/>
      <c r="BA594" s="170"/>
      <c r="BB594" s="170"/>
      <c r="BC594" s="170"/>
      <c r="BD594" s="170"/>
      <c r="BE594" s="170"/>
      <c r="BF594" s="170"/>
      <c r="BG594" s="170"/>
      <c r="BH594" s="170"/>
      <c r="BI594" s="170"/>
      <c r="BJ594" s="170"/>
      <c r="BK594" s="170"/>
      <c r="BL594" s="170"/>
      <c r="BM594" s="170"/>
      <c r="BN594" s="170"/>
      <c r="BO594" s="170"/>
      <c r="BP594" s="170"/>
      <c r="BQ594" s="170"/>
      <c r="BR594" s="170"/>
      <c r="BS594" s="170"/>
      <c r="BT594" s="170"/>
      <c r="BU594" s="170"/>
      <c r="BV594" s="170"/>
      <c r="BW594" s="170"/>
      <c r="BX594" s="170"/>
      <c r="BY594" s="170"/>
      <c r="BZ594" s="170"/>
      <c r="CA594" s="170"/>
      <c r="CB594" s="170"/>
      <c r="CC594" s="170"/>
      <c r="CD594" s="170"/>
      <c r="CE594" s="170"/>
      <c r="CF594" s="170"/>
      <c r="CG594" s="170"/>
      <c r="CH594" s="170"/>
      <c r="CI594" s="170"/>
      <c r="CJ594" s="170"/>
      <c r="CK594" s="170"/>
      <c r="CL594" s="170"/>
      <c r="CM594" s="170"/>
      <c r="CN594" s="170"/>
      <c r="CO594" s="170"/>
      <c r="CP594" s="170"/>
      <c r="CQ594" s="170"/>
      <c r="CR594" s="170"/>
      <c r="CS594" s="170"/>
      <c r="CT594" s="170"/>
      <c r="CU594" s="170"/>
      <c r="CV594" s="170"/>
      <c r="CW594" s="170"/>
      <c r="CX594" s="170"/>
      <c r="CY594" s="170"/>
      <c r="CZ594" s="170"/>
      <c r="DA594" s="170"/>
      <c r="DB594" s="170"/>
      <c r="DC594" s="170"/>
      <c r="DD594" s="170"/>
      <c r="DE594" s="170"/>
      <c r="DF594" s="170"/>
      <c r="DG594" s="170"/>
      <c r="DH594" s="170"/>
      <c r="DI594" s="170"/>
      <c r="DJ594" s="170"/>
      <c r="DK594" s="170"/>
      <c r="DL594" s="170"/>
      <c r="DM594" s="170"/>
      <c r="DN594" s="170"/>
      <c r="DO594" s="170"/>
      <c r="DP594" s="170"/>
      <c r="DQ594" s="170"/>
      <c r="DR594" s="170"/>
      <c r="DS594" s="170"/>
      <c r="DT594" s="170"/>
      <c r="DU594" s="170"/>
      <c r="DV594" s="170"/>
      <c r="DW594" s="170"/>
      <c r="DX594" s="170"/>
      <c r="DY594" s="170"/>
      <c r="DZ594" s="170"/>
      <c r="EA594" s="170"/>
      <c r="EB594" s="170"/>
      <c r="EC594" s="170"/>
      <c r="ED594" s="170"/>
      <c r="EE594" s="170"/>
      <c r="EF594" s="170"/>
      <c r="EG594" s="170"/>
      <c r="EH594" s="170"/>
      <c r="EI594" s="170"/>
      <c r="EJ594" s="170"/>
      <c r="EK594" s="170"/>
      <c r="EL594" s="170"/>
      <c r="EM594" s="170"/>
      <c r="EN594" s="170"/>
      <c r="EO594" s="170"/>
      <c r="EP594" s="170"/>
      <c r="EQ594" s="170"/>
      <c r="ER594" s="185"/>
      <c r="ES594" s="185"/>
      <c r="ET594" s="171"/>
    </row>
    <row r="595" spans="1:150" s="173" customFormat="1" hidden="1" x14ac:dyDescent="0.25">
      <c r="A595" s="169"/>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c r="AL595" s="170"/>
      <c r="AM595" s="170"/>
      <c r="AN595" s="170"/>
      <c r="AO595" s="170"/>
      <c r="AP595" s="170"/>
      <c r="AQ595" s="170"/>
      <c r="AR595" s="170"/>
      <c r="AS595" s="170"/>
      <c r="AT595" s="170"/>
      <c r="AU595" s="170"/>
      <c r="AV595" s="170"/>
      <c r="AW595" s="170"/>
      <c r="AX595" s="170"/>
      <c r="AY595" s="170"/>
      <c r="AZ595" s="170"/>
      <c r="BA595" s="170"/>
      <c r="BB595" s="170"/>
      <c r="BC595" s="170"/>
      <c r="BD595" s="170"/>
      <c r="BE595" s="170"/>
      <c r="BF595" s="170"/>
      <c r="BG595" s="170"/>
      <c r="BH595" s="170"/>
      <c r="BI595" s="170"/>
      <c r="BJ595" s="170"/>
      <c r="BK595" s="170"/>
      <c r="BL595" s="170"/>
      <c r="BM595" s="170"/>
      <c r="BN595" s="170"/>
      <c r="BO595" s="170"/>
      <c r="BP595" s="170"/>
      <c r="BQ595" s="170"/>
      <c r="BR595" s="170"/>
      <c r="BS595" s="170"/>
      <c r="BT595" s="170"/>
      <c r="BU595" s="170"/>
      <c r="BV595" s="170"/>
      <c r="BW595" s="170"/>
      <c r="BX595" s="170"/>
      <c r="BY595" s="170"/>
      <c r="BZ595" s="170"/>
      <c r="CA595" s="170"/>
      <c r="CB595" s="170"/>
      <c r="CC595" s="170"/>
      <c r="CD595" s="170"/>
      <c r="CE595" s="170"/>
      <c r="CF595" s="170"/>
      <c r="CG595" s="170"/>
      <c r="CH595" s="170"/>
      <c r="CI595" s="170"/>
      <c r="CJ595" s="170"/>
      <c r="CK595" s="170"/>
      <c r="CL595" s="170"/>
      <c r="CM595" s="170"/>
      <c r="CN595" s="170"/>
      <c r="CO595" s="170"/>
      <c r="CP595" s="170"/>
      <c r="CQ595" s="170"/>
      <c r="CR595" s="170"/>
      <c r="CS595" s="170"/>
      <c r="CT595" s="170"/>
      <c r="CU595" s="170"/>
      <c r="CV595" s="170"/>
      <c r="CW595" s="170"/>
      <c r="CX595" s="170"/>
      <c r="CY595" s="170"/>
      <c r="CZ595" s="170"/>
      <c r="DA595" s="170"/>
      <c r="DB595" s="170"/>
      <c r="DC595" s="170"/>
      <c r="DD595" s="170"/>
      <c r="DE595" s="170"/>
      <c r="DF595" s="170"/>
      <c r="DG595" s="170"/>
      <c r="DH595" s="170"/>
      <c r="DI595" s="170"/>
      <c r="DJ595" s="170"/>
      <c r="DK595" s="170"/>
      <c r="DL595" s="170"/>
      <c r="DM595" s="170"/>
      <c r="DN595" s="170"/>
      <c r="DO595" s="170"/>
      <c r="DP595" s="170"/>
      <c r="DQ595" s="170"/>
      <c r="DR595" s="170"/>
      <c r="DS595" s="170"/>
      <c r="DT595" s="170"/>
      <c r="DU595" s="170"/>
      <c r="DV595" s="170"/>
      <c r="DW595" s="170"/>
      <c r="DX595" s="170"/>
      <c r="DY595" s="170"/>
      <c r="DZ595" s="170"/>
      <c r="EA595" s="170"/>
      <c r="EB595" s="170"/>
      <c r="EC595" s="170"/>
      <c r="ED595" s="170"/>
      <c r="EE595" s="170"/>
      <c r="EF595" s="170"/>
      <c r="EG595" s="170"/>
      <c r="EH595" s="170"/>
      <c r="EI595" s="170"/>
      <c r="EJ595" s="170"/>
      <c r="EK595" s="170"/>
      <c r="EL595" s="170"/>
      <c r="EM595" s="170"/>
      <c r="EN595" s="170"/>
      <c r="EO595" s="170"/>
      <c r="EP595" s="170"/>
      <c r="EQ595" s="170"/>
      <c r="ER595" s="185"/>
      <c r="ES595" s="185"/>
      <c r="ET595" s="171"/>
    </row>
    <row r="596" spans="1:150" s="173" customFormat="1" hidden="1" x14ac:dyDescent="0.25">
      <c r="A596" s="169"/>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c r="AL596" s="170"/>
      <c r="AM596" s="170"/>
      <c r="AN596" s="170"/>
      <c r="AO596" s="170"/>
      <c r="AP596" s="170"/>
      <c r="AQ596" s="170"/>
      <c r="AR596" s="170"/>
      <c r="AS596" s="170"/>
      <c r="AT596" s="170"/>
      <c r="AU596" s="170"/>
      <c r="AV596" s="170"/>
      <c r="AW596" s="170"/>
      <c r="AX596" s="170"/>
      <c r="AY596" s="170"/>
      <c r="AZ596" s="170"/>
      <c r="BA596" s="170"/>
      <c r="BB596" s="170"/>
      <c r="BC596" s="170"/>
      <c r="BD596" s="170"/>
      <c r="BE596" s="170"/>
      <c r="BF596" s="170"/>
      <c r="BG596" s="170"/>
      <c r="BH596" s="170"/>
      <c r="BI596" s="170"/>
      <c r="BJ596" s="170"/>
      <c r="BK596" s="170"/>
      <c r="BL596" s="170"/>
      <c r="BM596" s="170"/>
      <c r="BN596" s="170"/>
      <c r="BO596" s="170"/>
      <c r="BP596" s="170"/>
      <c r="BQ596" s="170"/>
      <c r="BR596" s="170"/>
      <c r="BS596" s="170"/>
      <c r="BT596" s="170"/>
      <c r="BU596" s="170"/>
      <c r="BV596" s="170"/>
      <c r="BW596" s="170"/>
      <c r="BX596" s="170"/>
      <c r="BY596" s="170"/>
      <c r="BZ596" s="170"/>
      <c r="CA596" s="170"/>
      <c r="CB596" s="170"/>
      <c r="CC596" s="170"/>
      <c r="CD596" s="170"/>
      <c r="CE596" s="170"/>
      <c r="CF596" s="170"/>
      <c r="CG596" s="170"/>
      <c r="CH596" s="170"/>
      <c r="CI596" s="170"/>
      <c r="CJ596" s="170"/>
      <c r="CK596" s="170"/>
      <c r="CL596" s="170"/>
      <c r="CM596" s="170"/>
      <c r="CN596" s="170"/>
      <c r="CO596" s="170"/>
      <c r="CP596" s="170"/>
      <c r="CQ596" s="170"/>
      <c r="CR596" s="170"/>
      <c r="CS596" s="170"/>
      <c r="CT596" s="170"/>
      <c r="CU596" s="170"/>
      <c r="CV596" s="170"/>
      <c r="CW596" s="170"/>
      <c r="CX596" s="170"/>
      <c r="CY596" s="170"/>
      <c r="CZ596" s="170"/>
      <c r="DA596" s="170"/>
      <c r="DB596" s="170"/>
      <c r="DC596" s="170"/>
      <c r="DD596" s="170"/>
      <c r="DE596" s="170"/>
      <c r="DF596" s="170"/>
      <c r="DG596" s="170"/>
      <c r="DH596" s="170"/>
      <c r="DI596" s="170"/>
      <c r="DJ596" s="170"/>
      <c r="DK596" s="170"/>
      <c r="DL596" s="170"/>
      <c r="DM596" s="170"/>
      <c r="DN596" s="170"/>
      <c r="DO596" s="170"/>
      <c r="DP596" s="170"/>
      <c r="DQ596" s="170"/>
      <c r="DR596" s="170"/>
      <c r="DS596" s="170"/>
      <c r="DT596" s="170"/>
      <c r="DU596" s="170"/>
      <c r="DV596" s="170"/>
      <c r="DW596" s="170"/>
      <c r="DX596" s="170"/>
      <c r="DY596" s="170"/>
      <c r="DZ596" s="170"/>
      <c r="EA596" s="170"/>
      <c r="EB596" s="170"/>
      <c r="EC596" s="170"/>
      <c r="ED596" s="170"/>
      <c r="EE596" s="170"/>
      <c r="EF596" s="170"/>
      <c r="EG596" s="170"/>
      <c r="EH596" s="170"/>
      <c r="EI596" s="170"/>
      <c r="EJ596" s="170"/>
      <c r="EK596" s="170"/>
      <c r="EL596" s="170"/>
      <c r="EM596" s="170"/>
      <c r="EN596" s="170"/>
      <c r="EO596" s="170"/>
      <c r="EP596" s="170"/>
      <c r="EQ596" s="170"/>
      <c r="ER596" s="185"/>
      <c r="ES596" s="185"/>
      <c r="ET596" s="171"/>
    </row>
    <row r="597" spans="1:150" s="173" customFormat="1" hidden="1" x14ac:dyDescent="0.25">
      <c r="A597" s="169"/>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c r="AL597" s="170"/>
      <c r="AM597" s="170"/>
      <c r="AN597" s="170"/>
      <c r="AO597" s="170"/>
      <c r="AP597" s="170"/>
      <c r="AQ597" s="170"/>
      <c r="AR597" s="170"/>
      <c r="AS597" s="170"/>
      <c r="AT597" s="170"/>
      <c r="AU597" s="170"/>
      <c r="AV597" s="170"/>
      <c r="AW597" s="170"/>
      <c r="AX597" s="170"/>
      <c r="AY597" s="170"/>
      <c r="AZ597" s="170"/>
      <c r="BA597" s="170"/>
      <c r="BB597" s="170"/>
      <c r="BC597" s="170"/>
      <c r="BD597" s="170"/>
      <c r="BE597" s="170"/>
      <c r="BF597" s="170"/>
      <c r="BG597" s="170"/>
      <c r="BH597" s="170"/>
      <c r="BI597" s="170"/>
      <c r="BJ597" s="170"/>
      <c r="BK597" s="170"/>
      <c r="BL597" s="170"/>
      <c r="BM597" s="170"/>
      <c r="BN597" s="170"/>
      <c r="BO597" s="170"/>
      <c r="BP597" s="170"/>
      <c r="BQ597" s="170"/>
      <c r="BR597" s="170"/>
      <c r="BS597" s="170"/>
      <c r="BT597" s="170"/>
      <c r="BU597" s="170"/>
      <c r="BV597" s="170"/>
      <c r="BW597" s="170"/>
      <c r="BX597" s="170"/>
      <c r="BY597" s="170"/>
      <c r="BZ597" s="170"/>
      <c r="CA597" s="170"/>
      <c r="CB597" s="170"/>
      <c r="CC597" s="170"/>
      <c r="CD597" s="170"/>
      <c r="CE597" s="170"/>
      <c r="CF597" s="170"/>
      <c r="CG597" s="170"/>
      <c r="CH597" s="170"/>
      <c r="CI597" s="170"/>
      <c r="CJ597" s="170"/>
      <c r="CK597" s="170"/>
      <c r="CL597" s="170"/>
      <c r="CM597" s="170"/>
      <c r="CN597" s="170"/>
      <c r="CO597" s="170"/>
      <c r="CP597" s="170"/>
      <c r="CQ597" s="170"/>
      <c r="CR597" s="170"/>
      <c r="CS597" s="170"/>
      <c r="CT597" s="170"/>
      <c r="CU597" s="170"/>
      <c r="CV597" s="170"/>
      <c r="CW597" s="170"/>
      <c r="CX597" s="170"/>
      <c r="CY597" s="170"/>
      <c r="CZ597" s="170"/>
      <c r="DA597" s="170"/>
      <c r="DB597" s="170"/>
      <c r="DC597" s="170"/>
      <c r="DD597" s="170"/>
      <c r="DE597" s="170"/>
      <c r="DF597" s="170"/>
      <c r="DG597" s="170"/>
      <c r="DH597" s="170"/>
      <c r="DI597" s="170"/>
      <c r="DJ597" s="170"/>
      <c r="DK597" s="170"/>
      <c r="DL597" s="170"/>
      <c r="DM597" s="170"/>
      <c r="DN597" s="170"/>
      <c r="DO597" s="170"/>
      <c r="DP597" s="170"/>
      <c r="DQ597" s="170"/>
      <c r="DR597" s="170"/>
      <c r="DS597" s="170"/>
      <c r="DT597" s="170"/>
      <c r="DU597" s="170"/>
      <c r="DV597" s="170"/>
      <c r="DW597" s="170"/>
      <c r="DX597" s="170"/>
      <c r="DY597" s="170"/>
      <c r="DZ597" s="170"/>
      <c r="EA597" s="170"/>
      <c r="EB597" s="170"/>
      <c r="EC597" s="170"/>
      <c r="ED597" s="170"/>
      <c r="EE597" s="170"/>
      <c r="EF597" s="170"/>
      <c r="EG597" s="170"/>
      <c r="EH597" s="170"/>
      <c r="EI597" s="170"/>
      <c r="EJ597" s="170"/>
      <c r="EK597" s="170"/>
      <c r="EL597" s="170"/>
      <c r="EM597" s="170"/>
      <c r="EN597" s="170"/>
      <c r="EO597" s="170"/>
      <c r="EP597" s="170"/>
      <c r="EQ597" s="170"/>
      <c r="ER597" s="185"/>
      <c r="ES597" s="185"/>
      <c r="ET597" s="171"/>
    </row>
    <row r="598" spans="1:150" s="173" customFormat="1" hidden="1" x14ac:dyDescent="0.25">
      <c r="A598" s="169"/>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c r="AL598" s="170"/>
      <c r="AM598" s="170"/>
      <c r="AN598" s="170"/>
      <c r="AO598" s="170"/>
      <c r="AP598" s="170"/>
      <c r="AQ598" s="170"/>
      <c r="AR598" s="170"/>
      <c r="AS598" s="170"/>
      <c r="AT598" s="170"/>
      <c r="AU598" s="170"/>
      <c r="AV598" s="170"/>
      <c r="AW598" s="170"/>
      <c r="AX598" s="170"/>
      <c r="AY598" s="170"/>
      <c r="AZ598" s="170"/>
      <c r="BA598" s="170"/>
      <c r="BB598" s="170"/>
      <c r="BC598" s="170"/>
      <c r="BD598" s="170"/>
      <c r="BE598" s="170"/>
      <c r="BF598" s="170"/>
      <c r="BG598" s="170"/>
      <c r="BH598" s="170"/>
      <c r="BI598" s="170"/>
      <c r="BJ598" s="170"/>
      <c r="BK598" s="170"/>
      <c r="BL598" s="170"/>
      <c r="BM598" s="170"/>
      <c r="BN598" s="170"/>
      <c r="BO598" s="170"/>
      <c r="BP598" s="170"/>
      <c r="BQ598" s="170"/>
      <c r="BR598" s="170"/>
      <c r="BS598" s="170"/>
      <c r="BT598" s="170"/>
      <c r="BU598" s="170"/>
      <c r="BV598" s="170"/>
      <c r="BW598" s="170"/>
      <c r="BX598" s="170"/>
      <c r="BY598" s="170"/>
      <c r="BZ598" s="170"/>
      <c r="CA598" s="170"/>
      <c r="CB598" s="170"/>
      <c r="CC598" s="170"/>
      <c r="CD598" s="170"/>
      <c r="CE598" s="170"/>
      <c r="CF598" s="170"/>
      <c r="CG598" s="170"/>
      <c r="CH598" s="170"/>
      <c r="CI598" s="170"/>
      <c r="CJ598" s="170"/>
      <c r="CK598" s="170"/>
      <c r="CL598" s="170"/>
      <c r="CM598" s="170"/>
      <c r="CN598" s="170"/>
      <c r="CO598" s="170"/>
      <c r="CP598" s="170"/>
      <c r="CQ598" s="170"/>
      <c r="CR598" s="170"/>
      <c r="CS598" s="170"/>
      <c r="CT598" s="170"/>
      <c r="CU598" s="170"/>
      <c r="CV598" s="170"/>
      <c r="CW598" s="170"/>
      <c r="CX598" s="170"/>
      <c r="CY598" s="170"/>
      <c r="CZ598" s="170"/>
      <c r="DA598" s="170"/>
      <c r="DB598" s="170"/>
      <c r="DC598" s="170"/>
      <c r="DD598" s="170"/>
      <c r="DE598" s="170"/>
      <c r="DF598" s="170"/>
      <c r="DG598" s="170"/>
      <c r="DH598" s="170"/>
      <c r="DI598" s="170"/>
      <c r="DJ598" s="170"/>
      <c r="DK598" s="170"/>
      <c r="DL598" s="170"/>
      <c r="DM598" s="170"/>
      <c r="DN598" s="170"/>
      <c r="DO598" s="170"/>
      <c r="DP598" s="170"/>
      <c r="DQ598" s="170"/>
      <c r="DR598" s="170"/>
      <c r="DS598" s="170"/>
      <c r="DT598" s="170"/>
      <c r="DU598" s="170"/>
      <c r="DV598" s="170"/>
      <c r="DW598" s="170"/>
      <c r="DX598" s="170"/>
      <c r="DY598" s="170"/>
      <c r="DZ598" s="170"/>
      <c r="EA598" s="170"/>
      <c r="EB598" s="170"/>
      <c r="EC598" s="170"/>
      <c r="ED598" s="170"/>
      <c r="EE598" s="170"/>
      <c r="EF598" s="170"/>
      <c r="EG598" s="170"/>
      <c r="EH598" s="170"/>
      <c r="EI598" s="170"/>
      <c r="EJ598" s="170"/>
      <c r="EK598" s="170"/>
      <c r="EL598" s="170"/>
      <c r="EM598" s="170"/>
      <c r="EN598" s="170"/>
      <c r="EO598" s="170"/>
      <c r="EP598" s="170"/>
      <c r="EQ598" s="170"/>
      <c r="ER598" s="185"/>
      <c r="ES598" s="185"/>
      <c r="ET598" s="171"/>
    </row>
    <row r="599" spans="1:150" s="173" customFormat="1" hidden="1" x14ac:dyDescent="0.25">
      <c r="A599" s="169"/>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c r="AL599" s="170"/>
      <c r="AM599" s="170"/>
      <c r="AN599" s="170"/>
      <c r="AO599" s="170"/>
      <c r="AP599" s="170"/>
      <c r="AQ599" s="170"/>
      <c r="AR599" s="170"/>
      <c r="AS599" s="170"/>
      <c r="AT599" s="170"/>
      <c r="AU599" s="170"/>
      <c r="AV599" s="170"/>
      <c r="AW599" s="170"/>
      <c r="AX599" s="170"/>
      <c r="AY599" s="170"/>
      <c r="AZ599" s="170"/>
      <c r="BA599" s="170"/>
      <c r="BB599" s="170"/>
      <c r="BC599" s="170"/>
      <c r="BD599" s="170"/>
      <c r="BE599" s="170"/>
      <c r="BF599" s="170"/>
      <c r="BG599" s="170"/>
      <c r="BH599" s="170"/>
      <c r="BI599" s="170"/>
      <c r="BJ599" s="170"/>
      <c r="BK599" s="170"/>
      <c r="BL599" s="170"/>
      <c r="BM599" s="170"/>
      <c r="BN599" s="170"/>
      <c r="BO599" s="170"/>
      <c r="BP599" s="170"/>
      <c r="BQ599" s="170"/>
      <c r="BR599" s="170"/>
      <c r="BS599" s="170"/>
      <c r="BT599" s="170"/>
      <c r="BU599" s="170"/>
      <c r="BV599" s="170"/>
      <c r="BW599" s="170"/>
      <c r="BX599" s="170"/>
      <c r="BY599" s="170"/>
      <c r="BZ599" s="170"/>
      <c r="CA599" s="170"/>
      <c r="CB599" s="170"/>
      <c r="CC599" s="170"/>
      <c r="CD599" s="170"/>
      <c r="CE599" s="170"/>
      <c r="CF599" s="170"/>
      <c r="CG599" s="170"/>
      <c r="CH599" s="170"/>
      <c r="CI599" s="170"/>
      <c r="CJ599" s="170"/>
      <c r="CK599" s="170"/>
      <c r="CL599" s="170"/>
      <c r="CM599" s="170"/>
      <c r="CN599" s="170"/>
      <c r="CO599" s="170"/>
      <c r="CP599" s="170"/>
      <c r="CQ599" s="170"/>
      <c r="CR599" s="170"/>
      <c r="CS599" s="170"/>
      <c r="CT599" s="170"/>
      <c r="CU599" s="170"/>
      <c r="CV599" s="170"/>
      <c r="CW599" s="170"/>
      <c r="CX599" s="170"/>
      <c r="CY599" s="170"/>
      <c r="CZ599" s="170"/>
      <c r="DA599" s="170"/>
      <c r="DB599" s="170"/>
      <c r="DC599" s="170"/>
      <c r="DD599" s="170"/>
      <c r="DE599" s="170"/>
      <c r="DF599" s="170"/>
      <c r="DG599" s="170"/>
      <c r="DH599" s="170"/>
      <c r="DI599" s="170"/>
      <c r="DJ599" s="170"/>
      <c r="DK599" s="170"/>
      <c r="DL599" s="170"/>
      <c r="DM599" s="170"/>
      <c r="DN599" s="170"/>
      <c r="DO599" s="170"/>
      <c r="DP599" s="170"/>
      <c r="DQ599" s="170"/>
      <c r="DR599" s="170"/>
      <c r="DS599" s="170"/>
      <c r="DT599" s="170"/>
      <c r="DU599" s="170"/>
      <c r="DV599" s="170"/>
      <c r="DW599" s="170"/>
      <c r="DX599" s="170"/>
      <c r="DY599" s="170"/>
      <c r="DZ599" s="170"/>
      <c r="EA599" s="170"/>
      <c r="EB599" s="170"/>
      <c r="EC599" s="170"/>
      <c r="ED599" s="170"/>
      <c r="EE599" s="170"/>
      <c r="EF599" s="170"/>
      <c r="EG599" s="170"/>
      <c r="EH599" s="170"/>
      <c r="EI599" s="170"/>
      <c r="EJ599" s="170"/>
      <c r="EK599" s="170"/>
      <c r="EL599" s="170"/>
      <c r="EM599" s="170"/>
      <c r="EN599" s="170"/>
      <c r="EO599" s="170"/>
      <c r="EP599" s="170"/>
      <c r="EQ599" s="170"/>
      <c r="ER599" s="185"/>
      <c r="ES599" s="185"/>
      <c r="ET599" s="171"/>
    </row>
    <row r="600" spans="1:150" s="173" customFormat="1" hidden="1" x14ac:dyDescent="0.25">
      <c r="A600" s="169"/>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c r="AL600" s="170"/>
      <c r="AM600" s="170"/>
      <c r="AN600" s="170"/>
      <c r="AO600" s="170"/>
      <c r="AP600" s="170"/>
      <c r="AQ600" s="170"/>
      <c r="AR600" s="170"/>
      <c r="AS600" s="170"/>
      <c r="AT600" s="170"/>
      <c r="AU600" s="170"/>
      <c r="AV600" s="170"/>
      <c r="AW600" s="170"/>
      <c r="AX600" s="170"/>
      <c r="AY600" s="170"/>
      <c r="AZ600" s="170"/>
      <c r="BA600" s="170"/>
      <c r="BB600" s="170"/>
      <c r="BC600" s="170"/>
      <c r="BD600" s="170"/>
      <c r="BE600" s="170"/>
      <c r="BF600" s="170"/>
      <c r="BG600" s="170"/>
      <c r="BH600" s="170"/>
      <c r="BI600" s="170"/>
      <c r="BJ600" s="170"/>
      <c r="BK600" s="170"/>
      <c r="BL600" s="170"/>
      <c r="BM600" s="170"/>
      <c r="BN600" s="170"/>
      <c r="BO600" s="170"/>
      <c r="BP600" s="170"/>
      <c r="BQ600" s="170"/>
      <c r="BR600" s="170"/>
      <c r="BS600" s="170"/>
      <c r="BT600" s="170"/>
      <c r="BU600" s="170"/>
      <c r="BV600" s="170"/>
      <c r="BW600" s="170"/>
      <c r="BX600" s="170"/>
      <c r="BY600" s="170"/>
      <c r="BZ600" s="170"/>
      <c r="CA600" s="170"/>
      <c r="CB600" s="170"/>
      <c r="CC600" s="170"/>
      <c r="CD600" s="170"/>
      <c r="CE600" s="170"/>
      <c r="CF600" s="170"/>
      <c r="CG600" s="170"/>
      <c r="CH600" s="170"/>
      <c r="CI600" s="170"/>
      <c r="CJ600" s="170"/>
      <c r="CK600" s="170"/>
      <c r="CL600" s="170"/>
      <c r="CM600" s="170"/>
      <c r="CN600" s="170"/>
      <c r="CO600" s="170"/>
      <c r="CP600" s="170"/>
      <c r="CQ600" s="170"/>
      <c r="CR600" s="170"/>
      <c r="CS600" s="170"/>
      <c r="CT600" s="170"/>
      <c r="CU600" s="170"/>
      <c r="CV600" s="170"/>
      <c r="CW600" s="170"/>
      <c r="CX600" s="170"/>
      <c r="CY600" s="170"/>
      <c r="CZ600" s="170"/>
      <c r="DA600" s="170"/>
      <c r="DB600" s="170"/>
      <c r="DC600" s="170"/>
      <c r="DD600" s="170"/>
      <c r="DE600" s="170"/>
      <c r="DF600" s="170"/>
      <c r="DG600" s="170"/>
      <c r="DH600" s="170"/>
      <c r="DI600" s="170"/>
      <c r="DJ600" s="170"/>
      <c r="DK600" s="170"/>
      <c r="DL600" s="170"/>
      <c r="DM600" s="170"/>
      <c r="DN600" s="170"/>
      <c r="DO600" s="170"/>
      <c r="DP600" s="170"/>
      <c r="DQ600" s="170"/>
      <c r="DR600" s="170"/>
      <c r="DS600" s="170"/>
      <c r="DT600" s="170"/>
      <c r="DU600" s="170"/>
      <c r="DV600" s="170"/>
      <c r="DW600" s="170"/>
      <c r="DX600" s="170"/>
      <c r="DY600" s="170"/>
      <c r="DZ600" s="170"/>
      <c r="EA600" s="170"/>
      <c r="EB600" s="170"/>
      <c r="EC600" s="170"/>
      <c r="ED600" s="170"/>
      <c r="EE600" s="170"/>
      <c r="EF600" s="170"/>
      <c r="EG600" s="170"/>
      <c r="EH600" s="170"/>
      <c r="EI600" s="170"/>
      <c r="EJ600" s="170"/>
      <c r="EK600" s="170"/>
      <c r="EL600" s="170"/>
      <c r="EM600" s="170"/>
      <c r="EN600" s="170"/>
      <c r="EO600" s="170"/>
      <c r="EP600" s="170"/>
      <c r="EQ600" s="170"/>
      <c r="ER600" s="185"/>
      <c r="ES600" s="185"/>
      <c r="ET600" s="171"/>
    </row>
    <row r="601" spans="1:150" s="173" customFormat="1" hidden="1" x14ac:dyDescent="0.25">
      <c r="A601" s="169"/>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c r="AL601" s="170"/>
      <c r="AM601" s="170"/>
      <c r="AN601" s="170"/>
      <c r="AO601" s="170"/>
      <c r="AP601" s="170"/>
      <c r="AQ601" s="170"/>
      <c r="AR601" s="170"/>
      <c r="AS601" s="170"/>
      <c r="AT601" s="170"/>
      <c r="AU601" s="170"/>
      <c r="AV601" s="170"/>
      <c r="AW601" s="170"/>
      <c r="AX601" s="170"/>
      <c r="AY601" s="170"/>
      <c r="AZ601" s="170"/>
      <c r="BA601" s="170"/>
      <c r="BB601" s="170"/>
      <c r="BC601" s="170"/>
      <c r="BD601" s="170"/>
      <c r="BE601" s="170"/>
      <c r="BF601" s="170"/>
      <c r="BG601" s="170"/>
      <c r="BH601" s="170"/>
      <c r="BI601" s="170"/>
      <c r="BJ601" s="170"/>
      <c r="BK601" s="170"/>
      <c r="BL601" s="170"/>
      <c r="BM601" s="170"/>
      <c r="BN601" s="170"/>
      <c r="BO601" s="170"/>
      <c r="BP601" s="170"/>
      <c r="BQ601" s="170"/>
      <c r="BR601" s="170"/>
      <c r="BS601" s="170"/>
      <c r="BT601" s="170"/>
      <c r="BU601" s="170"/>
      <c r="BV601" s="170"/>
      <c r="BW601" s="170"/>
      <c r="BX601" s="170"/>
      <c r="BY601" s="170"/>
      <c r="BZ601" s="170"/>
      <c r="CA601" s="170"/>
      <c r="CB601" s="170"/>
      <c r="CC601" s="170"/>
      <c r="CD601" s="170"/>
      <c r="CE601" s="170"/>
      <c r="CF601" s="170"/>
      <c r="CG601" s="170"/>
      <c r="CH601" s="170"/>
      <c r="CI601" s="170"/>
      <c r="CJ601" s="170"/>
      <c r="CK601" s="170"/>
      <c r="CL601" s="170"/>
      <c r="CM601" s="170"/>
      <c r="CN601" s="170"/>
      <c r="CO601" s="170"/>
      <c r="CP601" s="170"/>
      <c r="CQ601" s="170"/>
      <c r="CR601" s="170"/>
      <c r="CS601" s="170"/>
      <c r="CT601" s="170"/>
      <c r="CU601" s="170"/>
      <c r="CV601" s="170"/>
      <c r="CW601" s="170"/>
      <c r="CX601" s="170"/>
      <c r="CY601" s="170"/>
      <c r="CZ601" s="170"/>
      <c r="DA601" s="170"/>
      <c r="DB601" s="170"/>
      <c r="DC601" s="170"/>
      <c r="DD601" s="170"/>
      <c r="DE601" s="170"/>
      <c r="DF601" s="170"/>
      <c r="DG601" s="170"/>
      <c r="DH601" s="170"/>
      <c r="DI601" s="170"/>
      <c r="DJ601" s="170"/>
      <c r="DK601" s="170"/>
      <c r="DL601" s="170"/>
      <c r="DM601" s="170"/>
      <c r="DN601" s="170"/>
      <c r="DO601" s="170"/>
      <c r="DP601" s="170"/>
      <c r="DQ601" s="170"/>
      <c r="DR601" s="170"/>
      <c r="DS601" s="170"/>
      <c r="DT601" s="170"/>
      <c r="DU601" s="170"/>
      <c r="DV601" s="170"/>
      <c r="DW601" s="170"/>
      <c r="DX601" s="170"/>
      <c r="DY601" s="170"/>
      <c r="DZ601" s="170"/>
      <c r="EA601" s="170"/>
      <c r="EB601" s="170"/>
      <c r="EC601" s="170"/>
      <c r="ED601" s="170"/>
      <c r="EE601" s="170"/>
      <c r="EF601" s="170"/>
      <c r="EG601" s="170"/>
      <c r="EH601" s="170"/>
      <c r="EI601" s="170"/>
      <c r="EJ601" s="170"/>
      <c r="EK601" s="170"/>
      <c r="EL601" s="170"/>
      <c r="EM601" s="170"/>
      <c r="EN601" s="170"/>
      <c r="EO601" s="170"/>
      <c r="EP601" s="170"/>
      <c r="EQ601" s="170"/>
      <c r="ER601" s="185"/>
      <c r="ES601" s="185"/>
      <c r="ET601" s="171"/>
    </row>
    <row r="602" spans="1:150" s="173" customFormat="1" hidden="1" x14ac:dyDescent="0.25">
      <c r="A602" s="169"/>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c r="AL602" s="170"/>
      <c r="AM602" s="170"/>
      <c r="AN602" s="170"/>
      <c r="AO602" s="170"/>
      <c r="AP602" s="170"/>
      <c r="AQ602" s="170"/>
      <c r="AR602" s="170"/>
      <c r="AS602" s="170"/>
      <c r="AT602" s="170"/>
      <c r="AU602" s="170"/>
      <c r="AV602" s="170"/>
      <c r="AW602" s="170"/>
      <c r="AX602" s="170"/>
      <c r="AY602" s="170"/>
      <c r="AZ602" s="170"/>
      <c r="BA602" s="170"/>
      <c r="BB602" s="170"/>
      <c r="BC602" s="170"/>
      <c r="BD602" s="170"/>
      <c r="BE602" s="170"/>
      <c r="BF602" s="170"/>
      <c r="BG602" s="170"/>
      <c r="BH602" s="170"/>
      <c r="BI602" s="170"/>
      <c r="BJ602" s="170"/>
      <c r="BK602" s="170"/>
      <c r="BL602" s="170"/>
      <c r="BM602" s="170"/>
      <c r="BN602" s="170"/>
      <c r="BO602" s="170"/>
      <c r="BP602" s="170"/>
      <c r="BQ602" s="170"/>
      <c r="BR602" s="170"/>
      <c r="BS602" s="170"/>
      <c r="BT602" s="170"/>
      <c r="BU602" s="170"/>
      <c r="BV602" s="170"/>
      <c r="BW602" s="170"/>
      <c r="BX602" s="170"/>
      <c r="BY602" s="170"/>
      <c r="BZ602" s="170"/>
      <c r="CA602" s="170"/>
      <c r="CB602" s="170"/>
      <c r="CC602" s="170"/>
      <c r="CD602" s="170"/>
      <c r="CE602" s="170"/>
      <c r="CF602" s="170"/>
      <c r="CG602" s="170"/>
      <c r="CH602" s="170"/>
      <c r="CI602" s="170"/>
      <c r="CJ602" s="170"/>
      <c r="CK602" s="170"/>
      <c r="CL602" s="170"/>
      <c r="CM602" s="170"/>
      <c r="CN602" s="170"/>
      <c r="CO602" s="170"/>
      <c r="CP602" s="170"/>
      <c r="CQ602" s="170"/>
      <c r="CR602" s="170"/>
      <c r="CS602" s="170"/>
      <c r="CT602" s="170"/>
      <c r="CU602" s="170"/>
      <c r="CV602" s="170"/>
      <c r="CW602" s="170"/>
      <c r="CX602" s="170"/>
      <c r="CY602" s="170"/>
      <c r="CZ602" s="170"/>
      <c r="DA602" s="170"/>
      <c r="DB602" s="170"/>
      <c r="DC602" s="170"/>
      <c r="DD602" s="170"/>
      <c r="DE602" s="170"/>
      <c r="DF602" s="170"/>
      <c r="DG602" s="170"/>
      <c r="DH602" s="170"/>
      <c r="DI602" s="170"/>
      <c r="DJ602" s="170"/>
      <c r="DK602" s="170"/>
      <c r="DL602" s="170"/>
      <c r="DM602" s="170"/>
      <c r="DN602" s="170"/>
      <c r="DO602" s="170"/>
      <c r="DP602" s="170"/>
      <c r="DQ602" s="170"/>
      <c r="DR602" s="170"/>
      <c r="DS602" s="170"/>
      <c r="DT602" s="170"/>
      <c r="DU602" s="170"/>
      <c r="DV602" s="170"/>
      <c r="DW602" s="170"/>
      <c r="DX602" s="170"/>
      <c r="DY602" s="170"/>
      <c r="DZ602" s="170"/>
      <c r="EA602" s="170"/>
      <c r="EB602" s="170"/>
      <c r="EC602" s="170"/>
      <c r="ED602" s="170"/>
      <c r="EE602" s="170"/>
      <c r="EF602" s="170"/>
      <c r="EG602" s="170"/>
      <c r="EH602" s="170"/>
      <c r="EI602" s="170"/>
      <c r="EJ602" s="170"/>
      <c r="EK602" s="170"/>
      <c r="EL602" s="170"/>
      <c r="EM602" s="170"/>
      <c r="EN602" s="170"/>
      <c r="EO602" s="170"/>
      <c r="EP602" s="170"/>
      <c r="EQ602" s="170"/>
      <c r="ER602" s="185"/>
      <c r="ES602" s="185"/>
      <c r="ET602" s="171"/>
    </row>
    <row r="603" spans="1:150" s="173" customFormat="1" hidden="1" x14ac:dyDescent="0.25">
      <c r="A603" s="169"/>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c r="AL603" s="170"/>
      <c r="AM603" s="170"/>
      <c r="AN603" s="170"/>
      <c r="AO603" s="170"/>
      <c r="AP603" s="170"/>
      <c r="AQ603" s="170"/>
      <c r="AR603" s="170"/>
      <c r="AS603" s="170"/>
      <c r="AT603" s="170"/>
      <c r="AU603" s="170"/>
      <c r="AV603" s="170"/>
      <c r="AW603" s="170"/>
      <c r="AX603" s="170"/>
      <c r="AY603" s="170"/>
      <c r="AZ603" s="170"/>
      <c r="BA603" s="170"/>
      <c r="BB603" s="170"/>
      <c r="BC603" s="170"/>
      <c r="BD603" s="170"/>
      <c r="BE603" s="170"/>
      <c r="BF603" s="170"/>
      <c r="BG603" s="170"/>
      <c r="BH603" s="170"/>
      <c r="BI603" s="170"/>
      <c r="BJ603" s="170"/>
      <c r="BK603" s="170"/>
      <c r="BL603" s="170"/>
      <c r="BM603" s="170"/>
      <c r="BN603" s="170"/>
      <c r="BO603" s="170"/>
      <c r="BP603" s="170"/>
      <c r="BQ603" s="170"/>
      <c r="BR603" s="170"/>
      <c r="BS603" s="170"/>
      <c r="BT603" s="170"/>
      <c r="BU603" s="170"/>
      <c r="BV603" s="170"/>
      <c r="BW603" s="170"/>
      <c r="BX603" s="170"/>
      <c r="BY603" s="170"/>
      <c r="BZ603" s="170"/>
      <c r="CA603" s="170"/>
      <c r="CB603" s="170"/>
      <c r="CC603" s="170"/>
      <c r="CD603" s="170"/>
      <c r="CE603" s="170"/>
      <c r="CF603" s="170"/>
      <c r="CG603" s="170"/>
      <c r="CH603" s="170"/>
      <c r="CI603" s="170"/>
      <c r="CJ603" s="170"/>
      <c r="CK603" s="170"/>
      <c r="CL603" s="170"/>
      <c r="CM603" s="170"/>
      <c r="CN603" s="170"/>
      <c r="CO603" s="170"/>
      <c r="CP603" s="170"/>
      <c r="CQ603" s="170"/>
      <c r="CR603" s="170"/>
      <c r="CS603" s="170"/>
      <c r="CT603" s="170"/>
      <c r="CU603" s="170"/>
      <c r="CV603" s="170"/>
      <c r="CW603" s="170"/>
      <c r="CX603" s="170"/>
      <c r="CY603" s="170"/>
      <c r="CZ603" s="170"/>
      <c r="DA603" s="170"/>
      <c r="DB603" s="170"/>
      <c r="DC603" s="170"/>
      <c r="DD603" s="170"/>
      <c r="DE603" s="170"/>
      <c r="DF603" s="170"/>
      <c r="DG603" s="170"/>
      <c r="DH603" s="170"/>
      <c r="DI603" s="170"/>
      <c r="DJ603" s="170"/>
      <c r="DK603" s="170"/>
      <c r="DL603" s="170"/>
      <c r="DM603" s="170"/>
      <c r="DN603" s="170"/>
      <c r="DO603" s="170"/>
      <c r="DP603" s="170"/>
      <c r="DQ603" s="170"/>
      <c r="DR603" s="170"/>
      <c r="DS603" s="170"/>
      <c r="DT603" s="170"/>
      <c r="DU603" s="170"/>
      <c r="DV603" s="170"/>
      <c r="DW603" s="170"/>
      <c r="DX603" s="170"/>
      <c r="DY603" s="170"/>
      <c r="DZ603" s="170"/>
      <c r="EA603" s="170"/>
      <c r="EB603" s="170"/>
      <c r="EC603" s="170"/>
      <c r="ED603" s="170"/>
      <c r="EE603" s="170"/>
      <c r="EF603" s="170"/>
      <c r="EG603" s="170"/>
      <c r="EH603" s="170"/>
      <c r="EI603" s="170"/>
      <c r="EJ603" s="170"/>
      <c r="EK603" s="170"/>
      <c r="EL603" s="170"/>
      <c r="EM603" s="170"/>
      <c r="EN603" s="170"/>
      <c r="EO603" s="170"/>
      <c r="EP603" s="170"/>
      <c r="EQ603" s="170"/>
      <c r="ER603" s="185"/>
      <c r="ES603" s="185"/>
      <c r="ET603" s="171"/>
    </row>
    <row r="604" spans="1:150" s="173" customFormat="1" hidden="1" x14ac:dyDescent="0.25">
      <c r="A604" s="169"/>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c r="AL604" s="170"/>
      <c r="AM604" s="170"/>
      <c r="AN604" s="170"/>
      <c r="AO604" s="170"/>
      <c r="AP604" s="170"/>
      <c r="AQ604" s="170"/>
      <c r="AR604" s="170"/>
      <c r="AS604" s="170"/>
      <c r="AT604" s="170"/>
      <c r="AU604" s="170"/>
      <c r="AV604" s="170"/>
      <c r="AW604" s="170"/>
      <c r="AX604" s="170"/>
      <c r="AY604" s="170"/>
      <c r="AZ604" s="170"/>
      <c r="BA604" s="170"/>
      <c r="BB604" s="170"/>
      <c r="BC604" s="170"/>
      <c r="BD604" s="170"/>
      <c r="BE604" s="170"/>
      <c r="BF604" s="170"/>
      <c r="BG604" s="170"/>
      <c r="BH604" s="170"/>
      <c r="BI604" s="170"/>
      <c r="BJ604" s="170"/>
      <c r="BK604" s="170"/>
      <c r="BL604" s="170"/>
      <c r="BM604" s="170"/>
      <c r="BN604" s="170"/>
      <c r="BO604" s="170"/>
      <c r="BP604" s="170"/>
      <c r="BQ604" s="170"/>
      <c r="BR604" s="170"/>
      <c r="BS604" s="170"/>
      <c r="BT604" s="170"/>
      <c r="BU604" s="170"/>
      <c r="BV604" s="170"/>
      <c r="BW604" s="170"/>
      <c r="BX604" s="170"/>
      <c r="BY604" s="170"/>
      <c r="BZ604" s="170"/>
      <c r="CA604" s="170"/>
      <c r="CB604" s="170"/>
      <c r="CC604" s="170"/>
      <c r="CD604" s="170"/>
      <c r="CE604" s="170"/>
      <c r="CF604" s="170"/>
      <c r="CG604" s="170"/>
      <c r="CH604" s="170"/>
      <c r="CI604" s="170"/>
      <c r="CJ604" s="170"/>
      <c r="CK604" s="170"/>
      <c r="CL604" s="170"/>
      <c r="CM604" s="170"/>
      <c r="CN604" s="170"/>
      <c r="CO604" s="170"/>
      <c r="CP604" s="170"/>
      <c r="CQ604" s="170"/>
      <c r="CR604" s="170"/>
      <c r="CS604" s="170"/>
      <c r="CT604" s="170"/>
      <c r="CU604" s="170"/>
      <c r="CV604" s="170"/>
      <c r="CW604" s="170"/>
      <c r="CX604" s="170"/>
      <c r="CY604" s="170"/>
      <c r="CZ604" s="170"/>
      <c r="DA604" s="170"/>
      <c r="DB604" s="170"/>
      <c r="DC604" s="170"/>
      <c r="DD604" s="170"/>
      <c r="DE604" s="170"/>
      <c r="DF604" s="170"/>
      <c r="DG604" s="170"/>
      <c r="DH604" s="170"/>
      <c r="DI604" s="170"/>
      <c r="DJ604" s="170"/>
      <c r="DK604" s="170"/>
      <c r="DL604" s="170"/>
      <c r="DM604" s="170"/>
      <c r="DN604" s="170"/>
      <c r="DO604" s="170"/>
      <c r="DP604" s="170"/>
      <c r="DQ604" s="170"/>
      <c r="DR604" s="170"/>
      <c r="DS604" s="170"/>
      <c r="DT604" s="170"/>
      <c r="DU604" s="170"/>
      <c r="DV604" s="170"/>
      <c r="DW604" s="170"/>
      <c r="DX604" s="170"/>
      <c r="DY604" s="170"/>
      <c r="DZ604" s="170"/>
      <c r="EA604" s="170"/>
      <c r="EB604" s="170"/>
      <c r="EC604" s="170"/>
      <c r="ED604" s="170"/>
      <c r="EE604" s="170"/>
      <c r="EF604" s="170"/>
      <c r="EG604" s="170"/>
      <c r="EH604" s="170"/>
      <c r="EI604" s="170"/>
      <c r="EJ604" s="170"/>
      <c r="EK604" s="170"/>
      <c r="EL604" s="170"/>
      <c r="EM604" s="170"/>
      <c r="EN604" s="170"/>
      <c r="EO604" s="170"/>
      <c r="EP604" s="170"/>
      <c r="EQ604" s="170"/>
      <c r="ER604" s="185"/>
      <c r="ES604" s="185"/>
      <c r="ET604" s="171"/>
    </row>
    <row r="605" spans="1:150" s="173" customFormat="1" hidden="1" x14ac:dyDescent="0.25">
      <c r="A605" s="169"/>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c r="AL605" s="170"/>
      <c r="AM605" s="170"/>
      <c r="AN605" s="170"/>
      <c r="AO605" s="170"/>
      <c r="AP605" s="170"/>
      <c r="AQ605" s="170"/>
      <c r="AR605" s="170"/>
      <c r="AS605" s="170"/>
      <c r="AT605" s="170"/>
      <c r="AU605" s="170"/>
      <c r="AV605" s="170"/>
      <c r="AW605" s="170"/>
      <c r="AX605" s="170"/>
      <c r="AY605" s="170"/>
      <c r="AZ605" s="170"/>
      <c r="BA605" s="170"/>
      <c r="BB605" s="170"/>
      <c r="BC605" s="170"/>
      <c r="BD605" s="170"/>
      <c r="BE605" s="170"/>
      <c r="BF605" s="170"/>
      <c r="BG605" s="170"/>
      <c r="BH605" s="170"/>
      <c r="BI605" s="170"/>
      <c r="BJ605" s="170"/>
      <c r="BK605" s="170"/>
      <c r="BL605" s="170"/>
      <c r="BM605" s="170"/>
      <c r="BN605" s="170"/>
      <c r="BO605" s="170"/>
      <c r="BP605" s="170"/>
      <c r="BQ605" s="170"/>
      <c r="BR605" s="170"/>
      <c r="BS605" s="170"/>
      <c r="BT605" s="170"/>
      <c r="BU605" s="170"/>
      <c r="BV605" s="170"/>
      <c r="BW605" s="170"/>
      <c r="BX605" s="170"/>
      <c r="BY605" s="170"/>
      <c r="BZ605" s="170"/>
      <c r="CA605" s="170"/>
      <c r="CB605" s="170"/>
      <c r="CC605" s="170"/>
      <c r="CD605" s="170"/>
      <c r="CE605" s="170"/>
      <c r="CF605" s="170"/>
      <c r="CG605" s="170"/>
      <c r="CH605" s="170"/>
      <c r="CI605" s="170"/>
      <c r="CJ605" s="170"/>
      <c r="CK605" s="170"/>
      <c r="CL605" s="170"/>
      <c r="CM605" s="170"/>
      <c r="CN605" s="170"/>
      <c r="CO605" s="170"/>
      <c r="CP605" s="170"/>
      <c r="CQ605" s="170"/>
      <c r="CR605" s="170"/>
      <c r="CS605" s="170"/>
      <c r="CT605" s="170"/>
      <c r="CU605" s="170"/>
      <c r="CV605" s="170"/>
      <c r="CW605" s="170"/>
      <c r="CX605" s="170"/>
      <c r="CY605" s="170"/>
      <c r="CZ605" s="170"/>
      <c r="DA605" s="170"/>
      <c r="DB605" s="170"/>
      <c r="DC605" s="170"/>
      <c r="DD605" s="170"/>
      <c r="DE605" s="170"/>
      <c r="DF605" s="170"/>
      <c r="DG605" s="170"/>
      <c r="DH605" s="170"/>
      <c r="DI605" s="170"/>
      <c r="DJ605" s="170"/>
      <c r="DK605" s="170"/>
      <c r="DL605" s="170"/>
      <c r="DM605" s="170"/>
      <c r="DN605" s="170"/>
      <c r="DO605" s="170"/>
      <c r="DP605" s="170"/>
      <c r="DQ605" s="170"/>
      <c r="DR605" s="170"/>
      <c r="DS605" s="170"/>
      <c r="DT605" s="170"/>
      <c r="DU605" s="170"/>
      <c r="DV605" s="170"/>
      <c r="DW605" s="170"/>
      <c r="DX605" s="170"/>
      <c r="DY605" s="170"/>
      <c r="DZ605" s="170"/>
      <c r="EA605" s="170"/>
      <c r="EB605" s="170"/>
      <c r="EC605" s="170"/>
      <c r="ED605" s="170"/>
      <c r="EE605" s="170"/>
      <c r="EF605" s="170"/>
      <c r="EG605" s="170"/>
      <c r="EH605" s="170"/>
      <c r="EI605" s="170"/>
      <c r="EJ605" s="170"/>
      <c r="EK605" s="170"/>
      <c r="EL605" s="170"/>
      <c r="EM605" s="170"/>
      <c r="EN605" s="170"/>
      <c r="EO605" s="170"/>
      <c r="EP605" s="170"/>
      <c r="EQ605" s="170"/>
      <c r="ER605" s="185"/>
      <c r="ES605" s="185"/>
      <c r="ET605" s="171"/>
    </row>
    <row r="606" spans="1:150" s="173" customFormat="1" hidden="1" x14ac:dyDescent="0.25">
      <c r="A606" s="169"/>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c r="AL606" s="170"/>
      <c r="AM606" s="170"/>
      <c r="AN606" s="170"/>
      <c r="AO606" s="170"/>
      <c r="AP606" s="170"/>
      <c r="AQ606" s="170"/>
      <c r="AR606" s="170"/>
      <c r="AS606" s="170"/>
      <c r="AT606" s="170"/>
      <c r="AU606" s="170"/>
      <c r="AV606" s="170"/>
      <c r="AW606" s="170"/>
      <c r="AX606" s="170"/>
      <c r="AY606" s="170"/>
      <c r="AZ606" s="170"/>
      <c r="BA606" s="170"/>
      <c r="BB606" s="170"/>
      <c r="BC606" s="170"/>
      <c r="BD606" s="170"/>
      <c r="BE606" s="170"/>
      <c r="BF606" s="170"/>
      <c r="BG606" s="170"/>
      <c r="BH606" s="170"/>
      <c r="BI606" s="170"/>
      <c r="BJ606" s="170"/>
      <c r="BK606" s="170"/>
      <c r="BL606" s="170"/>
      <c r="BM606" s="170"/>
      <c r="BN606" s="170"/>
      <c r="BO606" s="170"/>
      <c r="BP606" s="170"/>
      <c r="BQ606" s="170"/>
      <c r="BR606" s="170"/>
      <c r="BS606" s="170"/>
      <c r="BT606" s="170"/>
      <c r="BU606" s="170"/>
      <c r="BV606" s="170"/>
      <c r="BW606" s="170"/>
      <c r="BX606" s="170"/>
      <c r="BY606" s="170"/>
      <c r="BZ606" s="170"/>
      <c r="CA606" s="170"/>
      <c r="CB606" s="170"/>
      <c r="CC606" s="170"/>
      <c r="CD606" s="170"/>
      <c r="CE606" s="170"/>
      <c r="CF606" s="170"/>
      <c r="CG606" s="170"/>
      <c r="CH606" s="170"/>
      <c r="CI606" s="170"/>
      <c r="CJ606" s="170"/>
      <c r="CK606" s="170"/>
      <c r="CL606" s="170"/>
      <c r="CM606" s="170"/>
      <c r="CN606" s="170"/>
      <c r="CO606" s="170"/>
      <c r="CP606" s="170"/>
      <c r="CQ606" s="170"/>
      <c r="CR606" s="170"/>
      <c r="CS606" s="170"/>
      <c r="CT606" s="170"/>
      <c r="CU606" s="170"/>
      <c r="CV606" s="170"/>
      <c r="CW606" s="170"/>
      <c r="CX606" s="170"/>
      <c r="CY606" s="170"/>
      <c r="CZ606" s="170"/>
      <c r="DA606" s="170"/>
      <c r="DB606" s="170"/>
      <c r="DC606" s="170"/>
      <c r="DD606" s="170"/>
      <c r="DE606" s="170"/>
      <c r="DF606" s="170"/>
      <c r="DG606" s="170"/>
      <c r="DH606" s="170"/>
      <c r="DI606" s="170"/>
      <c r="DJ606" s="170"/>
      <c r="DK606" s="170"/>
      <c r="DL606" s="170"/>
      <c r="DM606" s="170"/>
      <c r="DN606" s="170"/>
      <c r="DO606" s="170"/>
      <c r="DP606" s="170"/>
      <c r="DQ606" s="170"/>
      <c r="DR606" s="170"/>
      <c r="DS606" s="170"/>
      <c r="DT606" s="170"/>
      <c r="DU606" s="170"/>
      <c r="DV606" s="170"/>
      <c r="DW606" s="170"/>
      <c r="DX606" s="170"/>
      <c r="DY606" s="170"/>
      <c r="DZ606" s="170"/>
      <c r="EA606" s="170"/>
      <c r="EB606" s="170"/>
      <c r="EC606" s="170"/>
      <c r="ED606" s="170"/>
      <c r="EE606" s="170"/>
      <c r="EF606" s="170"/>
      <c r="EG606" s="170"/>
      <c r="EH606" s="170"/>
      <c r="EI606" s="170"/>
      <c r="EJ606" s="170"/>
      <c r="EK606" s="170"/>
      <c r="EL606" s="170"/>
      <c r="EM606" s="170"/>
      <c r="EN606" s="170"/>
      <c r="EO606" s="170"/>
      <c r="EP606" s="170"/>
      <c r="EQ606" s="170"/>
      <c r="ER606" s="185"/>
      <c r="ES606" s="185"/>
      <c r="ET606" s="171"/>
    </row>
    <row r="607" spans="1:150" s="173" customFormat="1" hidden="1" x14ac:dyDescent="0.25">
      <c r="A607" s="169"/>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c r="AL607" s="170"/>
      <c r="AM607" s="170"/>
      <c r="AN607" s="170"/>
      <c r="AO607" s="170"/>
      <c r="AP607" s="170"/>
      <c r="AQ607" s="170"/>
      <c r="AR607" s="170"/>
      <c r="AS607" s="170"/>
      <c r="AT607" s="170"/>
      <c r="AU607" s="170"/>
      <c r="AV607" s="170"/>
      <c r="AW607" s="170"/>
      <c r="AX607" s="170"/>
      <c r="AY607" s="170"/>
      <c r="AZ607" s="170"/>
      <c r="BA607" s="170"/>
      <c r="BB607" s="170"/>
      <c r="BC607" s="170"/>
      <c r="BD607" s="170"/>
      <c r="BE607" s="170"/>
      <c r="BF607" s="170"/>
      <c r="BG607" s="170"/>
      <c r="BH607" s="170"/>
      <c r="BI607" s="170"/>
      <c r="BJ607" s="170"/>
      <c r="BK607" s="170"/>
      <c r="BL607" s="170"/>
      <c r="BM607" s="170"/>
      <c r="BN607" s="170"/>
      <c r="BO607" s="170"/>
      <c r="BP607" s="170"/>
      <c r="BQ607" s="170"/>
      <c r="BR607" s="170"/>
      <c r="BS607" s="170"/>
      <c r="BT607" s="170"/>
      <c r="BU607" s="170"/>
      <c r="BV607" s="170"/>
      <c r="BW607" s="170"/>
      <c r="BX607" s="170"/>
      <c r="BY607" s="170"/>
      <c r="BZ607" s="170"/>
      <c r="CA607" s="170"/>
      <c r="CB607" s="170"/>
      <c r="CC607" s="170"/>
      <c r="CD607" s="170"/>
      <c r="CE607" s="170"/>
      <c r="CF607" s="170"/>
      <c r="CG607" s="170"/>
      <c r="CH607" s="170"/>
      <c r="CI607" s="170"/>
      <c r="CJ607" s="170"/>
      <c r="CK607" s="170"/>
      <c r="CL607" s="170"/>
      <c r="CM607" s="170"/>
      <c r="CN607" s="170"/>
      <c r="CO607" s="170"/>
      <c r="CP607" s="170"/>
      <c r="CQ607" s="170"/>
      <c r="CR607" s="170"/>
      <c r="CS607" s="170"/>
      <c r="CT607" s="170"/>
      <c r="CU607" s="170"/>
      <c r="CV607" s="170"/>
      <c r="CW607" s="170"/>
      <c r="CX607" s="170"/>
      <c r="CY607" s="170"/>
      <c r="CZ607" s="170"/>
      <c r="DA607" s="170"/>
      <c r="DB607" s="170"/>
      <c r="DC607" s="170"/>
      <c r="DD607" s="170"/>
      <c r="DE607" s="170"/>
      <c r="DF607" s="170"/>
      <c r="DG607" s="170"/>
      <c r="DH607" s="170"/>
      <c r="DI607" s="170"/>
      <c r="DJ607" s="170"/>
      <c r="DK607" s="170"/>
      <c r="DL607" s="170"/>
      <c r="DM607" s="170"/>
      <c r="DN607" s="170"/>
      <c r="DO607" s="170"/>
      <c r="DP607" s="170"/>
      <c r="DQ607" s="170"/>
      <c r="DR607" s="170"/>
      <c r="DS607" s="170"/>
      <c r="DT607" s="170"/>
      <c r="DU607" s="170"/>
      <c r="DV607" s="170"/>
      <c r="DW607" s="170"/>
      <c r="DX607" s="170"/>
      <c r="DY607" s="170"/>
      <c r="DZ607" s="170"/>
      <c r="EA607" s="170"/>
      <c r="EB607" s="170"/>
      <c r="EC607" s="170"/>
      <c r="ED607" s="170"/>
      <c r="EE607" s="170"/>
      <c r="EF607" s="170"/>
      <c r="EG607" s="170"/>
      <c r="EH607" s="170"/>
      <c r="EI607" s="170"/>
      <c r="EJ607" s="170"/>
      <c r="EK607" s="170"/>
      <c r="EL607" s="170"/>
      <c r="EM607" s="170"/>
      <c r="EN607" s="170"/>
      <c r="EO607" s="170"/>
      <c r="EP607" s="170"/>
      <c r="EQ607" s="170"/>
      <c r="ER607" s="185"/>
      <c r="ES607" s="185"/>
      <c r="ET607" s="171"/>
    </row>
    <row r="608" spans="1:150" s="173" customFormat="1" hidden="1" x14ac:dyDescent="0.25">
      <c r="A608" s="169"/>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c r="AL608" s="170"/>
      <c r="AM608" s="170"/>
      <c r="AN608" s="170"/>
      <c r="AO608" s="170"/>
      <c r="AP608" s="170"/>
      <c r="AQ608" s="170"/>
      <c r="AR608" s="170"/>
      <c r="AS608" s="170"/>
      <c r="AT608" s="170"/>
      <c r="AU608" s="170"/>
      <c r="AV608" s="170"/>
      <c r="AW608" s="170"/>
      <c r="AX608" s="170"/>
      <c r="AY608" s="170"/>
      <c r="AZ608" s="170"/>
      <c r="BA608" s="170"/>
      <c r="BB608" s="170"/>
      <c r="BC608" s="170"/>
      <c r="BD608" s="170"/>
      <c r="BE608" s="170"/>
      <c r="BF608" s="170"/>
      <c r="BG608" s="170"/>
      <c r="BH608" s="170"/>
      <c r="BI608" s="170"/>
      <c r="BJ608" s="170"/>
      <c r="BK608" s="170"/>
      <c r="BL608" s="170"/>
      <c r="BM608" s="170"/>
      <c r="BN608" s="170"/>
      <c r="BO608" s="170"/>
      <c r="BP608" s="170"/>
      <c r="BQ608" s="170"/>
      <c r="BR608" s="170"/>
      <c r="BS608" s="170"/>
      <c r="BT608" s="170"/>
      <c r="BU608" s="170"/>
      <c r="BV608" s="170"/>
      <c r="BW608" s="170"/>
      <c r="BX608" s="170"/>
      <c r="BY608" s="170"/>
      <c r="BZ608" s="170"/>
      <c r="CA608" s="170"/>
      <c r="CB608" s="170"/>
      <c r="CC608" s="170"/>
      <c r="CD608" s="170"/>
      <c r="CE608" s="170"/>
      <c r="CF608" s="170"/>
      <c r="CG608" s="170"/>
      <c r="CH608" s="170"/>
      <c r="CI608" s="170"/>
      <c r="CJ608" s="170"/>
      <c r="CK608" s="170"/>
      <c r="CL608" s="170"/>
      <c r="CM608" s="170"/>
      <c r="CN608" s="170"/>
      <c r="CO608" s="170"/>
      <c r="CP608" s="170"/>
      <c r="CQ608" s="170"/>
      <c r="CR608" s="170"/>
      <c r="CS608" s="170"/>
      <c r="CT608" s="170"/>
      <c r="CU608" s="170"/>
      <c r="CV608" s="170"/>
      <c r="CW608" s="170"/>
      <c r="CX608" s="170"/>
      <c r="CY608" s="170"/>
      <c r="CZ608" s="170"/>
      <c r="DA608" s="170"/>
      <c r="DB608" s="170"/>
      <c r="DC608" s="170"/>
      <c r="DD608" s="170"/>
      <c r="DE608" s="170"/>
      <c r="DF608" s="170"/>
      <c r="DG608" s="170"/>
      <c r="DH608" s="170"/>
      <c r="DI608" s="170"/>
      <c r="DJ608" s="170"/>
      <c r="DK608" s="170"/>
      <c r="DL608" s="170"/>
      <c r="DM608" s="170"/>
      <c r="DN608" s="170"/>
      <c r="DO608" s="170"/>
      <c r="DP608" s="170"/>
      <c r="DQ608" s="170"/>
      <c r="DR608" s="170"/>
      <c r="DS608" s="170"/>
      <c r="DT608" s="170"/>
      <c r="DU608" s="170"/>
      <c r="DV608" s="170"/>
      <c r="DW608" s="170"/>
      <c r="DX608" s="170"/>
      <c r="DY608" s="170"/>
      <c r="DZ608" s="170"/>
      <c r="EA608" s="170"/>
      <c r="EB608" s="170"/>
      <c r="EC608" s="170"/>
      <c r="ED608" s="170"/>
      <c r="EE608" s="170"/>
      <c r="EF608" s="170"/>
      <c r="EG608" s="170"/>
      <c r="EH608" s="170"/>
      <c r="EI608" s="170"/>
      <c r="EJ608" s="170"/>
      <c r="EK608" s="170"/>
      <c r="EL608" s="170"/>
      <c r="EM608" s="170"/>
      <c r="EN608" s="170"/>
      <c r="EO608" s="170"/>
      <c r="EP608" s="170"/>
      <c r="EQ608" s="170"/>
      <c r="ER608" s="185"/>
      <c r="ES608" s="185"/>
      <c r="ET608" s="171"/>
    </row>
    <row r="609" spans="1:150" s="173" customFormat="1" hidden="1" x14ac:dyDescent="0.25">
      <c r="A609" s="169"/>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c r="AL609" s="170"/>
      <c r="AM609" s="170"/>
      <c r="AN609" s="170"/>
      <c r="AO609" s="170"/>
      <c r="AP609" s="170"/>
      <c r="AQ609" s="170"/>
      <c r="AR609" s="170"/>
      <c r="AS609" s="170"/>
      <c r="AT609" s="170"/>
      <c r="AU609" s="170"/>
      <c r="AV609" s="170"/>
      <c r="AW609" s="170"/>
      <c r="AX609" s="170"/>
      <c r="AY609" s="170"/>
      <c r="AZ609" s="170"/>
      <c r="BA609" s="170"/>
      <c r="BB609" s="170"/>
      <c r="BC609" s="170"/>
      <c r="BD609" s="170"/>
      <c r="BE609" s="170"/>
      <c r="BF609" s="170"/>
      <c r="BG609" s="170"/>
      <c r="BH609" s="170"/>
      <c r="BI609" s="170"/>
      <c r="BJ609" s="170"/>
      <c r="BK609" s="170"/>
      <c r="BL609" s="170"/>
      <c r="BM609" s="170"/>
      <c r="BN609" s="170"/>
      <c r="BO609" s="170"/>
      <c r="BP609" s="170"/>
      <c r="BQ609" s="170"/>
      <c r="BR609" s="170"/>
      <c r="BS609" s="170"/>
      <c r="BT609" s="170"/>
      <c r="BU609" s="170"/>
      <c r="BV609" s="170"/>
      <c r="BW609" s="170"/>
      <c r="BX609" s="170"/>
      <c r="BY609" s="170"/>
      <c r="BZ609" s="170"/>
      <c r="CA609" s="170"/>
      <c r="CB609" s="170"/>
      <c r="CC609" s="170"/>
      <c r="CD609" s="170"/>
      <c r="CE609" s="170"/>
      <c r="CF609" s="170"/>
      <c r="CG609" s="170"/>
      <c r="CH609" s="170"/>
      <c r="CI609" s="170"/>
      <c r="CJ609" s="170"/>
      <c r="CK609" s="170"/>
      <c r="CL609" s="170"/>
      <c r="CM609" s="170"/>
      <c r="CN609" s="170"/>
      <c r="CO609" s="170"/>
      <c r="CP609" s="170"/>
      <c r="CQ609" s="170"/>
      <c r="CR609" s="170"/>
      <c r="CS609" s="170"/>
      <c r="CT609" s="170"/>
      <c r="CU609" s="170"/>
      <c r="CV609" s="170"/>
      <c r="CW609" s="170"/>
      <c r="CX609" s="170"/>
      <c r="CY609" s="170"/>
      <c r="CZ609" s="170"/>
      <c r="DA609" s="170"/>
      <c r="DB609" s="170"/>
      <c r="DC609" s="170"/>
      <c r="DD609" s="170"/>
      <c r="DE609" s="170"/>
      <c r="DF609" s="170"/>
      <c r="DG609" s="170"/>
      <c r="DH609" s="170"/>
      <c r="DI609" s="170"/>
      <c r="DJ609" s="170"/>
      <c r="DK609" s="170"/>
      <c r="DL609" s="170"/>
      <c r="DM609" s="170"/>
      <c r="DN609" s="170"/>
      <c r="DO609" s="170"/>
      <c r="DP609" s="170"/>
      <c r="DQ609" s="170"/>
      <c r="DR609" s="170"/>
      <c r="DS609" s="170"/>
      <c r="DT609" s="170"/>
      <c r="DU609" s="170"/>
      <c r="DV609" s="170"/>
      <c r="DW609" s="170"/>
      <c r="DX609" s="170"/>
      <c r="DY609" s="170"/>
      <c r="DZ609" s="170"/>
      <c r="EA609" s="170"/>
      <c r="EB609" s="170"/>
      <c r="EC609" s="170"/>
      <c r="ED609" s="170"/>
      <c r="EE609" s="170"/>
      <c r="EF609" s="170"/>
      <c r="EG609" s="170"/>
      <c r="EH609" s="170"/>
      <c r="EI609" s="170"/>
      <c r="EJ609" s="170"/>
      <c r="EK609" s="170"/>
      <c r="EL609" s="170"/>
      <c r="EM609" s="170"/>
      <c r="EN609" s="170"/>
      <c r="EO609" s="170"/>
      <c r="EP609" s="170"/>
      <c r="EQ609" s="170"/>
      <c r="ER609" s="185"/>
      <c r="ES609" s="185"/>
      <c r="ET609" s="171"/>
    </row>
    <row r="610" spans="1:150" s="173" customFormat="1" hidden="1" x14ac:dyDescent="0.25">
      <c r="A610" s="169"/>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c r="AL610" s="170"/>
      <c r="AM610" s="170"/>
      <c r="AN610" s="170"/>
      <c r="AO610" s="170"/>
      <c r="AP610" s="170"/>
      <c r="AQ610" s="170"/>
      <c r="AR610" s="170"/>
      <c r="AS610" s="170"/>
      <c r="AT610" s="170"/>
      <c r="AU610" s="170"/>
      <c r="AV610" s="170"/>
      <c r="AW610" s="170"/>
      <c r="AX610" s="170"/>
      <c r="AY610" s="170"/>
      <c r="AZ610" s="170"/>
      <c r="BA610" s="170"/>
      <c r="BB610" s="170"/>
      <c r="BC610" s="170"/>
      <c r="BD610" s="170"/>
      <c r="BE610" s="170"/>
      <c r="BF610" s="170"/>
      <c r="BG610" s="170"/>
      <c r="BH610" s="170"/>
      <c r="BI610" s="170"/>
      <c r="BJ610" s="170"/>
      <c r="BK610" s="170"/>
      <c r="BL610" s="170"/>
      <c r="BM610" s="170"/>
      <c r="BN610" s="170"/>
      <c r="BO610" s="170"/>
      <c r="BP610" s="170"/>
      <c r="BQ610" s="170"/>
      <c r="BR610" s="170"/>
      <c r="BS610" s="170"/>
      <c r="BT610" s="170"/>
      <c r="BU610" s="170"/>
      <c r="BV610" s="170"/>
      <c r="BW610" s="170"/>
      <c r="BX610" s="170"/>
      <c r="BY610" s="170"/>
      <c r="BZ610" s="170"/>
      <c r="CA610" s="170"/>
      <c r="CB610" s="170"/>
      <c r="CC610" s="170"/>
      <c r="CD610" s="170"/>
      <c r="CE610" s="170"/>
      <c r="CF610" s="170"/>
      <c r="CG610" s="170"/>
      <c r="CH610" s="170"/>
      <c r="CI610" s="170"/>
      <c r="CJ610" s="170"/>
      <c r="CK610" s="170"/>
      <c r="CL610" s="170"/>
      <c r="CM610" s="170"/>
      <c r="CN610" s="170"/>
      <c r="CO610" s="170"/>
      <c r="CP610" s="170"/>
      <c r="CQ610" s="170"/>
      <c r="CR610" s="170"/>
      <c r="CS610" s="170"/>
      <c r="CT610" s="170"/>
      <c r="CU610" s="170"/>
      <c r="CV610" s="170"/>
      <c r="CW610" s="170"/>
      <c r="CX610" s="170"/>
      <c r="CY610" s="170"/>
      <c r="CZ610" s="170"/>
      <c r="DA610" s="170"/>
      <c r="DB610" s="170"/>
      <c r="DC610" s="170"/>
      <c r="DD610" s="170"/>
      <c r="DE610" s="170"/>
      <c r="DF610" s="170"/>
      <c r="DG610" s="170"/>
      <c r="DH610" s="170"/>
      <c r="DI610" s="170"/>
      <c r="DJ610" s="170"/>
      <c r="DK610" s="170"/>
      <c r="DL610" s="170"/>
      <c r="DM610" s="170"/>
      <c r="DN610" s="170"/>
      <c r="DO610" s="170"/>
      <c r="DP610" s="170"/>
      <c r="DQ610" s="170"/>
      <c r="DR610" s="170"/>
      <c r="DS610" s="170"/>
      <c r="DT610" s="170"/>
      <c r="DU610" s="170"/>
      <c r="DV610" s="170"/>
      <c r="DW610" s="170"/>
      <c r="DX610" s="170"/>
      <c r="DY610" s="170"/>
      <c r="DZ610" s="170"/>
      <c r="EA610" s="170"/>
      <c r="EB610" s="170"/>
      <c r="EC610" s="170"/>
      <c r="ED610" s="170"/>
      <c r="EE610" s="170"/>
      <c r="EF610" s="170"/>
      <c r="EG610" s="170"/>
      <c r="EH610" s="170"/>
      <c r="EI610" s="170"/>
      <c r="EJ610" s="170"/>
      <c r="EK610" s="170"/>
      <c r="EL610" s="170"/>
      <c r="EM610" s="170"/>
      <c r="EN610" s="170"/>
      <c r="EO610" s="170"/>
      <c r="EP610" s="170"/>
      <c r="EQ610" s="170"/>
      <c r="ER610" s="185"/>
      <c r="ES610" s="185"/>
      <c r="ET610" s="171"/>
    </row>
    <row r="611" spans="1:150" s="173" customFormat="1" hidden="1" x14ac:dyDescent="0.25">
      <c r="A611" s="169"/>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c r="AL611" s="170"/>
      <c r="AM611" s="170"/>
      <c r="AN611" s="170"/>
      <c r="AO611" s="170"/>
      <c r="AP611" s="170"/>
      <c r="AQ611" s="170"/>
      <c r="AR611" s="170"/>
      <c r="AS611" s="170"/>
      <c r="AT611" s="170"/>
      <c r="AU611" s="170"/>
      <c r="AV611" s="170"/>
      <c r="AW611" s="170"/>
      <c r="AX611" s="170"/>
      <c r="AY611" s="170"/>
      <c r="AZ611" s="170"/>
      <c r="BA611" s="170"/>
      <c r="BB611" s="170"/>
      <c r="BC611" s="170"/>
      <c r="BD611" s="170"/>
      <c r="BE611" s="170"/>
      <c r="BF611" s="170"/>
      <c r="BG611" s="170"/>
      <c r="BH611" s="170"/>
      <c r="BI611" s="170"/>
      <c r="BJ611" s="170"/>
      <c r="BK611" s="170"/>
      <c r="BL611" s="170"/>
      <c r="BM611" s="170"/>
      <c r="BN611" s="170"/>
      <c r="BO611" s="170"/>
      <c r="BP611" s="170"/>
      <c r="BQ611" s="170"/>
      <c r="BR611" s="170"/>
      <c r="BS611" s="170"/>
      <c r="BT611" s="170"/>
      <c r="BU611" s="170"/>
      <c r="BV611" s="170"/>
      <c r="BW611" s="170"/>
      <c r="BX611" s="170"/>
      <c r="BY611" s="170"/>
      <c r="BZ611" s="170"/>
      <c r="CA611" s="170"/>
      <c r="CB611" s="170"/>
      <c r="CC611" s="170"/>
      <c r="CD611" s="170"/>
      <c r="CE611" s="170"/>
      <c r="CF611" s="170"/>
      <c r="CG611" s="170"/>
      <c r="CH611" s="170"/>
      <c r="CI611" s="170"/>
      <c r="CJ611" s="170"/>
      <c r="CK611" s="170"/>
      <c r="CL611" s="170"/>
      <c r="CM611" s="170"/>
      <c r="CN611" s="170"/>
      <c r="CO611" s="170"/>
      <c r="CP611" s="170"/>
      <c r="CQ611" s="170"/>
      <c r="CR611" s="170"/>
      <c r="CS611" s="170"/>
      <c r="CT611" s="170"/>
      <c r="CU611" s="170"/>
      <c r="CV611" s="170"/>
      <c r="CW611" s="170"/>
      <c r="CX611" s="170"/>
      <c r="CY611" s="170"/>
      <c r="CZ611" s="170"/>
      <c r="DA611" s="170"/>
      <c r="DB611" s="170"/>
      <c r="DC611" s="170"/>
      <c r="DD611" s="170"/>
      <c r="DE611" s="170"/>
      <c r="DF611" s="170"/>
      <c r="DG611" s="170"/>
      <c r="DH611" s="170"/>
      <c r="DI611" s="170"/>
      <c r="DJ611" s="170"/>
      <c r="DK611" s="170"/>
      <c r="DL611" s="170"/>
      <c r="DM611" s="170"/>
      <c r="DN611" s="170"/>
      <c r="DO611" s="170"/>
      <c r="DP611" s="170"/>
      <c r="DQ611" s="170"/>
      <c r="DR611" s="170"/>
      <c r="DS611" s="170"/>
      <c r="DT611" s="170"/>
      <c r="DU611" s="170"/>
      <c r="DV611" s="170"/>
      <c r="DW611" s="170"/>
      <c r="DX611" s="170"/>
      <c r="DY611" s="170"/>
      <c r="DZ611" s="170"/>
      <c r="EA611" s="170"/>
      <c r="EB611" s="170"/>
      <c r="EC611" s="170"/>
      <c r="ED611" s="170"/>
      <c r="EE611" s="170"/>
      <c r="EF611" s="170"/>
      <c r="EG611" s="170"/>
      <c r="EH611" s="170"/>
      <c r="EI611" s="170"/>
      <c r="EJ611" s="170"/>
      <c r="EK611" s="170"/>
      <c r="EL611" s="170"/>
      <c r="EM611" s="170"/>
      <c r="EN611" s="170"/>
      <c r="EO611" s="170"/>
      <c r="EP611" s="170"/>
      <c r="EQ611" s="170"/>
      <c r="ER611" s="185"/>
      <c r="ES611" s="185"/>
      <c r="ET611" s="171"/>
    </row>
    <row r="612" spans="1:150" s="173" customFormat="1" hidden="1" x14ac:dyDescent="0.25">
      <c r="A612" s="169"/>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c r="AL612" s="170"/>
      <c r="AM612" s="170"/>
      <c r="AN612" s="170"/>
      <c r="AO612" s="170"/>
      <c r="AP612" s="170"/>
      <c r="AQ612" s="170"/>
      <c r="AR612" s="170"/>
      <c r="AS612" s="170"/>
      <c r="AT612" s="170"/>
      <c r="AU612" s="170"/>
      <c r="AV612" s="170"/>
      <c r="AW612" s="170"/>
      <c r="AX612" s="170"/>
      <c r="AY612" s="170"/>
      <c r="AZ612" s="170"/>
      <c r="BA612" s="170"/>
      <c r="BB612" s="170"/>
      <c r="BC612" s="170"/>
      <c r="BD612" s="170"/>
      <c r="BE612" s="170"/>
      <c r="BF612" s="170"/>
      <c r="BG612" s="170"/>
      <c r="BH612" s="170"/>
      <c r="BI612" s="170"/>
      <c r="BJ612" s="170"/>
      <c r="BK612" s="170"/>
      <c r="BL612" s="170"/>
      <c r="BM612" s="170"/>
      <c r="BN612" s="170"/>
      <c r="BO612" s="170"/>
      <c r="BP612" s="170"/>
      <c r="BQ612" s="170"/>
      <c r="BR612" s="170"/>
      <c r="BS612" s="170"/>
      <c r="BT612" s="170"/>
      <c r="BU612" s="170"/>
      <c r="BV612" s="170"/>
      <c r="BW612" s="170"/>
      <c r="BX612" s="170"/>
      <c r="BY612" s="170"/>
      <c r="BZ612" s="170"/>
      <c r="CA612" s="170"/>
      <c r="CB612" s="170"/>
      <c r="CC612" s="170"/>
      <c r="CD612" s="170"/>
      <c r="CE612" s="170"/>
      <c r="CF612" s="170"/>
      <c r="CG612" s="170"/>
      <c r="CH612" s="170"/>
      <c r="CI612" s="170"/>
      <c r="CJ612" s="170"/>
      <c r="CK612" s="170"/>
      <c r="CL612" s="170"/>
      <c r="CM612" s="170"/>
      <c r="CN612" s="170"/>
      <c r="CO612" s="170"/>
      <c r="CP612" s="170"/>
      <c r="CQ612" s="170"/>
      <c r="CR612" s="170"/>
      <c r="CS612" s="170"/>
      <c r="CT612" s="170"/>
      <c r="CU612" s="170"/>
      <c r="CV612" s="170"/>
      <c r="CW612" s="170"/>
      <c r="CX612" s="170"/>
      <c r="CY612" s="170"/>
      <c r="CZ612" s="170"/>
      <c r="DA612" s="170"/>
      <c r="DB612" s="170"/>
      <c r="DC612" s="170"/>
      <c r="DD612" s="170"/>
      <c r="DE612" s="170"/>
      <c r="DF612" s="170"/>
      <c r="DG612" s="170"/>
      <c r="DH612" s="170"/>
      <c r="DI612" s="170"/>
      <c r="DJ612" s="170"/>
      <c r="DK612" s="170"/>
      <c r="DL612" s="170"/>
      <c r="DM612" s="170"/>
      <c r="DN612" s="170"/>
      <c r="DO612" s="170"/>
      <c r="DP612" s="170"/>
      <c r="DQ612" s="170"/>
      <c r="DR612" s="170"/>
      <c r="DS612" s="170"/>
      <c r="DT612" s="170"/>
      <c r="DU612" s="170"/>
      <c r="DV612" s="170"/>
      <c r="DW612" s="170"/>
      <c r="DX612" s="170"/>
      <c r="DY612" s="170"/>
      <c r="DZ612" s="170"/>
      <c r="EA612" s="170"/>
      <c r="EB612" s="170"/>
      <c r="EC612" s="170"/>
      <c r="ED612" s="170"/>
      <c r="EE612" s="170"/>
      <c r="EF612" s="170"/>
      <c r="EG612" s="170"/>
      <c r="EH612" s="170"/>
      <c r="EI612" s="170"/>
      <c r="EJ612" s="170"/>
      <c r="EK612" s="170"/>
      <c r="EL612" s="170"/>
      <c r="EM612" s="170"/>
      <c r="EN612" s="170"/>
      <c r="EO612" s="170"/>
      <c r="EP612" s="170"/>
      <c r="EQ612" s="170"/>
      <c r="ER612" s="185"/>
      <c r="ES612" s="185"/>
      <c r="ET612" s="171"/>
    </row>
    <row r="613" spans="1:150" s="173" customFormat="1" hidden="1" x14ac:dyDescent="0.25">
      <c r="A613" s="169"/>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c r="AL613" s="170"/>
      <c r="AM613" s="170"/>
      <c r="AN613" s="170"/>
      <c r="AO613" s="170"/>
      <c r="AP613" s="170"/>
      <c r="AQ613" s="170"/>
      <c r="AR613" s="170"/>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C613" s="170"/>
      <c r="CD613" s="170"/>
      <c r="CE613" s="170"/>
      <c r="CF613" s="170"/>
      <c r="CG613" s="170"/>
      <c r="CH613" s="170"/>
      <c r="CI613" s="170"/>
      <c r="CJ613" s="170"/>
      <c r="CK613" s="170"/>
      <c r="CL613" s="170"/>
      <c r="CM613" s="170"/>
      <c r="CN613" s="170"/>
      <c r="CO613" s="170"/>
      <c r="CP613" s="170"/>
      <c r="CQ613" s="170"/>
      <c r="CR613" s="170"/>
      <c r="CS613" s="170"/>
      <c r="CT613" s="170"/>
      <c r="CU613" s="170"/>
      <c r="CV613" s="170"/>
      <c r="CW613" s="170"/>
      <c r="CX613" s="170"/>
      <c r="CY613" s="170"/>
      <c r="CZ613" s="170"/>
      <c r="DA613" s="170"/>
      <c r="DB613" s="170"/>
      <c r="DC613" s="170"/>
      <c r="DD613" s="170"/>
      <c r="DE613" s="170"/>
      <c r="DF613" s="170"/>
      <c r="DG613" s="170"/>
      <c r="DH613" s="170"/>
      <c r="DI613" s="170"/>
      <c r="DJ613" s="170"/>
      <c r="DK613" s="170"/>
      <c r="DL613" s="170"/>
      <c r="DM613" s="170"/>
      <c r="DN613" s="170"/>
      <c r="DO613" s="170"/>
      <c r="DP613" s="170"/>
      <c r="DQ613" s="170"/>
      <c r="DR613" s="170"/>
      <c r="DS613" s="170"/>
      <c r="DT613" s="170"/>
      <c r="DU613" s="170"/>
      <c r="DV613" s="170"/>
      <c r="DW613" s="170"/>
      <c r="DX613" s="170"/>
      <c r="DY613" s="170"/>
      <c r="DZ613" s="170"/>
      <c r="EA613" s="170"/>
      <c r="EB613" s="170"/>
      <c r="EC613" s="170"/>
      <c r="ED613" s="170"/>
      <c r="EE613" s="170"/>
      <c r="EF613" s="170"/>
      <c r="EG613" s="170"/>
      <c r="EH613" s="170"/>
      <c r="EI613" s="170"/>
      <c r="EJ613" s="170"/>
      <c r="EK613" s="170"/>
      <c r="EL613" s="170"/>
      <c r="EM613" s="170"/>
      <c r="EN613" s="170"/>
      <c r="EO613" s="170"/>
      <c r="EP613" s="170"/>
      <c r="EQ613" s="170"/>
      <c r="ER613" s="185"/>
      <c r="ES613" s="185"/>
      <c r="ET613" s="171"/>
    </row>
    <row r="614" spans="1:150" s="173" customFormat="1" hidden="1" x14ac:dyDescent="0.25">
      <c r="A614" s="169"/>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c r="AL614" s="170"/>
      <c r="AM614" s="170"/>
      <c r="AN614" s="170"/>
      <c r="AO614" s="170"/>
      <c r="AP614" s="170"/>
      <c r="AQ614" s="170"/>
      <c r="AR614" s="170"/>
      <c r="AS614" s="170"/>
      <c r="AT614" s="170"/>
      <c r="AU614" s="170"/>
      <c r="AV614" s="170"/>
      <c r="AW614" s="170"/>
      <c r="AX614" s="170"/>
      <c r="AY614" s="170"/>
      <c r="AZ614" s="170"/>
      <c r="BA614" s="170"/>
      <c r="BB614" s="170"/>
      <c r="BC614" s="170"/>
      <c r="BD614" s="170"/>
      <c r="BE614" s="170"/>
      <c r="BF614" s="170"/>
      <c r="BG614" s="170"/>
      <c r="BH614" s="170"/>
      <c r="BI614" s="170"/>
      <c r="BJ614" s="170"/>
      <c r="BK614" s="170"/>
      <c r="BL614" s="170"/>
      <c r="BM614" s="170"/>
      <c r="BN614" s="170"/>
      <c r="BO614" s="170"/>
      <c r="BP614" s="170"/>
      <c r="BQ614" s="170"/>
      <c r="BR614" s="170"/>
      <c r="BS614" s="170"/>
      <c r="BT614" s="170"/>
      <c r="BU614" s="170"/>
      <c r="BV614" s="170"/>
      <c r="BW614" s="170"/>
      <c r="BX614" s="170"/>
      <c r="BY614" s="170"/>
      <c r="BZ614" s="170"/>
      <c r="CA614" s="170"/>
      <c r="CB614" s="170"/>
      <c r="CC614" s="170"/>
      <c r="CD614" s="170"/>
      <c r="CE614" s="170"/>
      <c r="CF614" s="170"/>
      <c r="CG614" s="170"/>
      <c r="CH614" s="170"/>
      <c r="CI614" s="170"/>
      <c r="CJ614" s="170"/>
      <c r="CK614" s="170"/>
      <c r="CL614" s="170"/>
      <c r="CM614" s="170"/>
      <c r="CN614" s="170"/>
      <c r="CO614" s="170"/>
      <c r="CP614" s="170"/>
      <c r="CQ614" s="170"/>
      <c r="CR614" s="170"/>
      <c r="CS614" s="170"/>
      <c r="CT614" s="170"/>
      <c r="CU614" s="170"/>
      <c r="CV614" s="170"/>
      <c r="CW614" s="170"/>
      <c r="CX614" s="170"/>
      <c r="CY614" s="170"/>
      <c r="CZ614" s="170"/>
      <c r="DA614" s="170"/>
      <c r="DB614" s="170"/>
      <c r="DC614" s="170"/>
      <c r="DD614" s="170"/>
      <c r="DE614" s="170"/>
      <c r="DF614" s="170"/>
      <c r="DG614" s="170"/>
      <c r="DH614" s="170"/>
      <c r="DI614" s="170"/>
      <c r="DJ614" s="170"/>
      <c r="DK614" s="170"/>
      <c r="DL614" s="170"/>
      <c r="DM614" s="170"/>
      <c r="DN614" s="170"/>
      <c r="DO614" s="170"/>
      <c r="DP614" s="170"/>
      <c r="DQ614" s="170"/>
      <c r="DR614" s="170"/>
      <c r="DS614" s="170"/>
      <c r="DT614" s="170"/>
      <c r="DU614" s="170"/>
      <c r="DV614" s="170"/>
      <c r="DW614" s="170"/>
      <c r="DX614" s="170"/>
      <c r="DY614" s="170"/>
      <c r="DZ614" s="170"/>
      <c r="EA614" s="170"/>
      <c r="EB614" s="170"/>
      <c r="EC614" s="170"/>
      <c r="ED614" s="170"/>
      <c r="EE614" s="170"/>
      <c r="EF614" s="170"/>
      <c r="EG614" s="170"/>
      <c r="EH614" s="170"/>
      <c r="EI614" s="170"/>
      <c r="EJ614" s="170"/>
      <c r="EK614" s="170"/>
      <c r="EL614" s="170"/>
      <c r="EM614" s="170"/>
      <c r="EN614" s="170"/>
      <c r="EO614" s="170"/>
      <c r="EP614" s="170"/>
      <c r="EQ614" s="170"/>
      <c r="ER614" s="185"/>
      <c r="ES614" s="185"/>
      <c r="ET614" s="171"/>
    </row>
    <row r="615" spans="1:150" s="173" customFormat="1" hidden="1" x14ac:dyDescent="0.25">
      <c r="A615" s="169"/>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c r="AL615" s="170"/>
      <c r="AM615" s="170"/>
      <c r="AN615" s="170"/>
      <c r="AO615" s="170"/>
      <c r="AP615" s="170"/>
      <c r="AQ615" s="170"/>
      <c r="AR615" s="170"/>
      <c r="AS615" s="170"/>
      <c r="AT615" s="170"/>
      <c r="AU615" s="170"/>
      <c r="AV615" s="170"/>
      <c r="AW615" s="170"/>
      <c r="AX615" s="170"/>
      <c r="AY615" s="170"/>
      <c r="AZ615" s="170"/>
      <c r="BA615" s="170"/>
      <c r="BB615" s="170"/>
      <c r="BC615" s="170"/>
      <c r="BD615" s="170"/>
      <c r="BE615" s="170"/>
      <c r="BF615" s="170"/>
      <c r="BG615" s="170"/>
      <c r="BH615" s="170"/>
      <c r="BI615" s="170"/>
      <c r="BJ615" s="170"/>
      <c r="BK615" s="170"/>
      <c r="BL615" s="170"/>
      <c r="BM615" s="170"/>
      <c r="BN615" s="170"/>
      <c r="BO615" s="170"/>
      <c r="BP615" s="170"/>
      <c r="BQ615" s="170"/>
      <c r="BR615" s="170"/>
      <c r="BS615" s="170"/>
      <c r="BT615" s="170"/>
      <c r="BU615" s="170"/>
      <c r="BV615" s="170"/>
      <c r="BW615" s="170"/>
      <c r="BX615" s="170"/>
      <c r="BY615" s="170"/>
      <c r="BZ615" s="170"/>
      <c r="CA615" s="170"/>
      <c r="CB615" s="170"/>
      <c r="CC615" s="170"/>
      <c r="CD615" s="170"/>
      <c r="CE615" s="170"/>
      <c r="CF615" s="170"/>
      <c r="CG615" s="170"/>
      <c r="CH615" s="170"/>
      <c r="CI615" s="170"/>
      <c r="CJ615" s="170"/>
      <c r="CK615" s="170"/>
      <c r="CL615" s="170"/>
      <c r="CM615" s="170"/>
      <c r="CN615" s="170"/>
      <c r="CO615" s="170"/>
      <c r="CP615" s="170"/>
      <c r="CQ615" s="170"/>
      <c r="CR615" s="170"/>
      <c r="CS615" s="170"/>
      <c r="CT615" s="170"/>
      <c r="CU615" s="170"/>
      <c r="CV615" s="170"/>
      <c r="CW615" s="170"/>
      <c r="CX615" s="170"/>
      <c r="CY615" s="170"/>
      <c r="CZ615" s="170"/>
      <c r="DA615" s="170"/>
      <c r="DB615" s="170"/>
      <c r="DC615" s="170"/>
      <c r="DD615" s="170"/>
      <c r="DE615" s="170"/>
      <c r="DF615" s="170"/>
      <c r="DG615" s="170"/>
      <c r="DH615" s="170"/>
      <c r="DI615" s="170"/>
      <c r="DJ615" s="170"/>
      <c r="DK615" s="170"/>
      <c r="DL615" s="170"/>
      <c r="DM615" s="170"/>
      <c r="DN615" s="170"/>
      <c r="DO615" s="170"/>
      <c r="DP615" s="170"/>
      <c r="DQ615" s="170"/>
      <c r="DR615" s="170"/>
      <c r="DS615" s="170"/>
      <c r="DT615" s="170"/>
      <c r="DU615" s="170"/>
      <c r="DV615" s="170"/>
      <c r="DW615" s="170"/>
      <c r="DX615" s="170"/>
      <c r="DY615" s="170"/>
      <c r="DZ615" s="170"/>
      <c r="EA615" s="170"/>
      <c r="EB615" s="170"/>
      <c r="EC615" s="170"/>
      <c r="ED615" s="170"/>
      <c r="EE615" s="170"/>
      <c r="EF615" s="170"/>
      <c r="EG615" s="170"/>
      <c r="EH615" s="170"/>
      <c r="EI615" s="170"/>
      <c r="EJ615" s="170"/>
      <c r="EK615" s="170"/>
      <c r="EL615" s="170"/>
      <c r="EM615" s="170"/>
      <c r="EN615" s="170"/>
      <c r="EO615" s="170"/>
      <c r="EP615" s="170"/>
      <c r="EQ615" s="170"/>
      <c r="ER615" s="185"/>
      <c r="ES615" s="185"/>
      <c r="ET615" s="171"/>
    </row>
    <row r="616" spans="1:150" s="173" customFormat="1" hidden="1" x14ac:dyDescent="0.25">
      <c r="A616" s="169"/>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c r="AL616" s="170"/>
      <c r="AM616" s="170"/>
      <c r="AN616" s="170"/>
      <c r="AO616" s="170"/>
      <c r="AP616" s="170"/>
      <c r="AQ616" s="170"/>
      <c r="AR616" s="170"/>
      <c r="AS616" s="170"/>
      <c r="AT616" s="170"/>
      <c r="AU616" s="170"/>
      <c r="AV616" s="170"/>
      <c r="AW616" s="170"/>
      <c r="AX616" s="170"/>
      <c r="AY616" s="170"/>
      <c r="AZ616" s="170"/>
      <c r="BA616" s="170"/>
      <c r="BB616" s="170"/>
      <c r="BC616" s="170"/>
      <c r="BD616" s="170"/>
      <c r="BE616" s="170"/>
      <c r="BF616" s="170"/>
      <c r="BG616" s="170"/>
      <c r="BH616" s="170"/>
      <c r="BI616" s="170"/>
      <c r="BJ616" s="170"/>
      <c r="BK616" s="170"/>
      <c r="BL616" s="170"/>
      <c r="BM616" s="170"/>
      <c r="BN616" s="170"/>
      <c r="BO616" s="170"/>
      <c r="BP616" s="170"/>
      <c r="BQ616" s="170"/>
      <c r="BR616" s="170"/>
      <c r="BS616" s="170"/>
      <c r="BT616" s="170"/>
      <c r="BU616" s="170"/>
      <c r="BV616" s="170"/>
      <c r="BW616" s="170"/>
      <c r="BX616" s="170"/>
      <c r="BY616" s="170"/>
      <c r="BZ616" s="170"/>
      <c r="CA616" s="170"/>
      <c r="CB616" s="170"/>
      <c r="CC616" s="170"/>
      <c r="CD616" s="170"/>
      <c r="CE616" s="170"/>
      <c r="CF616" s="170"/>
      <c r="CG616" s="170"/>
      <c r="CH616" s="170"/>
      <c r="CI616" s="170"/>
      <c r="CJ616" s="170"/>
      <c r="CK616" s="170"/>
      <c r="CL616" s="170"/>
      <c r="CM616" s="170"/>
      <c r="CN616" s="170"/>
      <c r="CO616" s="170"/>
      <c r="CP616" s="170"/>
      <c r="CQ616" s="170"/>
      <c r="CR616" s="170"/>
      <c r="CS616" s="170"/>
      <c r="CT616" s="170"/>
      <c r="CU616" s="170"/>
      <c r="CV616" s="170"/>
      <c r="CW616" s="170"/>
      <c r="CX616" s="170"/>
      <c r="CY616" s="170"/>
      <c r="CZ616" s="170"/>
      <c r="DA616" s="170"/>
      <c r="DB616" s="170"/>
      <c r="DC616" s="170"/>
      <c r="DD616" s="170"/>
      <c r="DE616" s="170"/>
      <c r="DF616" s="170"/>
      <c r="DG616" s="170"/>
      <c r="DH616" s="170"/>
      <c r="DI616" s="170"/>
      <c r="DJ616" s="170"/>
      <c r="DK616" s="170"/>
      <c r="DL616" s="170"/>
      <c r="DM616" s="170"/>
      <c r="DN616" s="170"/>
      <c r="DO616" s="170"/>
      <c r="DP616" s="170"/>
      <c r="DQ616" s="170"/>
      <c r="DR616" s="170"/>
      <c r="DS616" s="170"/>
      <c r="DT616" s="170"/>
      <c r="DU616" s="170"/>
      <c r="DV616" s="170"/>
      <c r="DW616" s="170"/>
      <c r="DX616" s="170"/>
      <c r="DY616" s="170"/>
      <c r="DZ616" s="170"/>
      <c r="EA616" s="170"/>
      <c r="EB616" s="170"/>
      <c r="EC616" s="170"/>
      <c r="ED616" s="170"/>
      <c r="EE616" s="170"/>
      <c r="EF616" s="170"/>
      <c r="EG616" s="170"/>
      <c r="EH616" s="170"/>
      <c r="EI616" s="170"/>
      <c r="EJ616" s="170"/>
      <c r="EK616" s="170"/>
      <c r="EL616" s="170"/>
      <c r="EM616" s="170"/>
      <c r="EN616" s="170"/>
      <c r="EO616" s="170"/>
      <c r="EP616" s="170"/>
      <c r="EQ616" s="170"/>
      <c r="ER616" s="185"/>
      <c r="ES616" s="185"/>
      <c r="ET616" s="171"/>
    </row>
    <row r="617" spans="1:150" s="173" customFormat="1" hidden="1" x14ac:dyDescent="0.25">
      <c r="A617" s="169"/>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c r="AL617" s="170"/>
      <c r="AM617" s="170"/>
      <c r="AN617" s="170"/>
      <c r="AO617" s="170"/>
      <c r="AP617" s="170"/>
      <c r="AQ617" s="170"/>
      <c r="AR617" s="170"/>
      <c r="AS617" s="170"/>
      <c r="AT617" s="170"/>
      <c r="AU617" s="170"/>
      <c r="AV617" s="170"/>
      <c r="AW617" s="170"/>
      <c r="AX617" s="170"/>
      <c r="AY617" s="170"/>
      <c r="AZ617" s="170"/>
      <c r="BA617" s="170"/>
      <c r="BB617" s="170"/>
      <c r="BC617" s="170"/>
      <c r="BD617" s="170"/>
      <c r="BE617" s="170"/>
      <c r="BF617" s="170"/>
      <c r="BG617" s="170"/>
      <c r="BH617" s="170"/>
      <c r="BI617" s="170"/>
      <c r="BJ617" s="170"/>
      <c r="BK617" s="170"/>
      <c r="BL617" s="170"/>
      <c r="BM617" s="170"/>
      <c r="BN617" s="170"/>
      <c r="BO617" s="170"/>
      <c r="BP617" s="170"/>
      <c r="BQ617" s="170"/>
      <c r="BR617" s="170"/>
      <c r="BS617" s="170"/>
      <c r="BT617" s="170"/>
      <c r="BU617" s="170"/>
      <c r="BV617" s="170"/>
      <c r="BW617" s="170"/>
      <c r="BX617" s="170"/>
      <c r="BY617" s="170"/>
      <c r="BZ617" s="170"/>
      <c r="CA617" s="170"/>
      <c r="CB617" s="170"/>
      <c r="CC617" s="170"/>
      <c r="CD617" s="170"/>
      <c r="CE617" s="170"/>
      <c r="CF617" s="170"/>
      <c r="CG617" s="170"/>
      <c r="CH617" s="170"/>
      <c r="CI617" s="170"/>
      <c r="CJ617" s="170"/>
      <c r="CK617" s="170"/>
      <c r="CL617" s="170"/>
      <c r="CM617" s="170"/>
      <c r="CN617" s="170"/>
      <c r="CO617" s="170"/>
      <c r="CP617" s="170"/>
      <c r="CQ617" s="170"/>
      <c r="CR617" s="170"/>
      <c r="CS617" s="170"/>
      <c r="CT617" s="170"/>
      <c r="CU617" s="170"/>
      <c r="CV617" s="170"/>
      <c r="CW617" s="170"/>
      <c r="CX617" s="170"/>
      <c r="CY617" s="170"/>
      <c r="CZ617" s="170"/>
      <c r="DA617" s="170"/>
      <c r="DB617" s="170"/>
      <c r="DC617" s="170"/>
      <c r="DD617" s="170"/>
      <c r="DE617" s="170"/>
      <c r="DF617" s="170"/>
      <c r="DG617" s="170"/>
      <c r="DH617" s="170"/>
      <c r="DI617" s="170"/>
      <c r="DJ617" s="170"/>
      <c r="DK617" s="170"/>
      <c r="DL617" s="170"/>
      <c r="DM617" s="170"/>
      <c r="DN617" s="170"/>
      <c r="DO617" s="170"/>
      <c r="DP617" s="170"/>
      <c r="DQ617" s="170"/>
      <c r="DR617" s="170"/>
      <c r="DS617" s="170"/>
      <c r="DT617" s="170"/>
      <c r="DU617" s="170"/>
      <c r="DV617" s="170"/>
      <c r="DW617" s="170"/>
      <c r="DX617" s="170"/>
      <c r="DY617" s="170"/>
      <c r="DZ617" s="170"/>
      <c r="EA617" s="170"/>
      <c r="EB617" s="170"/>
      <c r="EC617" s="170"/>
      <c r="ED617" s="170"/>
      <c r="EE617" s="170"/>
      <c r="EF617" s="170"/>
      <c r="EG617" s="170"/>
      <c r="EH617" s="170"/>
      <c r="EI617" s="170"/>
      <c r="EJ617" s="170"/>
      <c r="EK617" s="170"/>
      <c r="EL617" s="170"/>
      <c r="EM617" s="170"/>
      <c r="EN617" s="170"/>
      <c r="EO617" s="170"/>
      <c r="EP617" s="170"/>
      <c r="EQ617" s="170"/>
      <c r="ER617" s="185"/>
      <c r="ES617" s="185"/>
      <c r="ET617" s="171"/>
    </row>
    <row r="618" spans="1:150" s="173" customFormat="1" hidden="1" x14ac:dyDescent="0.25">
      <c r="A618" s="169"/>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c r="AL618" s="170"/>
      <c r="AM618" s="170"/>
      <c r="AN618" s="170"/>
      <c r="AO618" s="170"/>
      <c r="AP618" s="170"/>
      <c r="AQ618" s="170"/>
      <c r="AR618" s="170"/>
      <c r="AS618" s="170"/>
      <c r="AT618" s="170"/>
      <c r="AU618" s="170"/>
      <c r="AV618" s="170"/>
      <c r="AW618" s="170"/>
      <c r="AX618" s="170"/>
      <c r="AY618" s="170"/>
      <c r="AZ618" s="170"/>
      <c r="BA618" s="170"/>
      <c r="BB618" s="170"/>
      <c r="BC618" s="170"/>
      <c r="BD618" s="170"/>
      <c r="BE618" s="170"/>
      <c r="BF618" s="170"/>
      <c r="BG618" s="170"/>
      <c r="BH618" s="170"/>
      <c r="BI618" s="170"/>
      <c r="BJ618" s="170"/>
      <c r="BK618" s="170"/>
      <c r="BL618" s="170"/>
      <c r="BM618" s="170"/>
      <c r="BN618" s="170"/>
      <c r="BO618" s="170"/>
      <c r="BP618" s="170"/>
      <c r="BQ618" s="170"/>
      <c r="BR618" s="170"/>
      <c r="BS618" s="170"/>
      <c r="BT618" s="170"/>
      <c r="BU618" s="170"/>
      <c r="BV618" s="170"/>
      <c r="BW618" s="170"/>
      <c r="BX618" s="170"/>
      <c r="BY618" s="170"/>
      <c r="BZ618" s="170"/>
      <c r="CA618" s="170"/>
      <c r="CB618" s="170"/>
      <c r="CC618" s="170"/>
      <c r="CD618" s="170"/>
      <c r="CE618" s="170"/>
      <c r="CF618" s="170"/>
      <c r="CG618" s="170"/>
      <c r="CH618" s="170"/>
      <c r="CI618" s="170"/>
      <c r="CJ618" s="170"/>
      <c r="CK618" s="170"/>
      <c r="CL618" s="170"/>
      <c r="CM618" s="170"/>
      <c r="CN618" s="170"/>
      <c r="CO618" s="170"/>
      <c r="CP618" s="170"/>
      <c r="CQ618" s="170"/>
      <c r="CR618" s="170"/>
      <c r="CS618" s="170"/>
      <c r="CT618" s="170"/>
      <c r="CU618" s="170"/>
      <c r="CV618" s="170"/>
      <c r="CW618" s="170"/>
      <c r="CX618" s="170"/>
      <c r="CY618" s="170"/>
      <c r="CZ618" s="170"/>
      <c r="DA618" s="170"/>
      <c r="DB618" s="170"/>
      <c r="DC618" s="170"/>
      <c r="DD618" s="170"/>
      <c r="DE618" s="170"/>
      <c r="DF618" s="170"/>
      <c r="DG618" s="170"/>
      <c r="DH618" s="170"/>
      <c r="DI618" s="170"/>
      <c r="DJ618" s="170"/>
      <c r="DK618" s="170"/>
      <c r="DL618" s="170"/>
      <c r="DM618" s="170"/>
      <c r="DN618" s="170"/>
      <c r="DO618" s="170"/>
      <c r="DP618" s="170"/>
      <c r="DQ618" s="170"/>
      <c r="DR618" s="170"/>
      <c r="DS618" s="170"/>
      <c r="DT618" s="170"/>
      <c r="DU618" s="170"/>
      <c r="DV618" s="170"/>
      <c r="DW618" s="170"/>
      <c r="DX618" s="170"/>
      <c r="DY618" s="170"/>
      <c r="DZ618" s="170"/>
      <c r="EA618" s="170"/>
      <c r="EB618" s="170"/>
      <c r="EC618" s="170"/>
      <c r="ED618" s="170"/>
      <c r="EE618" s="170"/>
      <c r="EF618" s="170"/>
      <c r="EG618" s="170"/>
      <c r="EH618" s="170"/>
      <c r="EI618" s="170"/>
      <c r="EJ618" s="170"/>
      <c r="EK618" s="170"/>
      <c r="EL618" s="170"/>
      <c r="EM618" s="170"/>
      <c r="EN618" s="170"/>
      <c r="EO618" s="170"/>
      <c r="EP618" s="170"/>
      <c r="EQ618" s="170"/>
      <c r="ER618" s="185"/>
      <c r="ES618" s="185"/>
      <c r="ET618" s="171"/>
    </row>
    <row r="619" spans="1:150" s="173" customFormat="1" hidden="1" x14ac:dyDescent="0.25">
      <c r="A619" s="169"/>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c r="AL619" s="170"/>
      <c r="AM619" s="170"/>
      <c r="AN619" s="170"/>
      <c r="AO619" s="170"/>
      <c r="AP619" s="170"/>
      <c r="AQ619" s="170"/>
      <c r="AR619" s="170"/>
      <c r="AS619" s="170"/>
      <c r="AT619" s="170"/>
      <c r="AU619" s="170"/>
      <c r="AV619" s="170"/>
      <c r="AW619" s="170"/>
      <c r="AX619" s="170"/>
      <c r="AY619" s="170"/>
      <c r="AZ619" s="170"/>
      <c r="BA619" s="170"/>
      <c r="BB619" s="170"/>
      <c r="BC619" s="170"/>
      <c r="BD619" s="170"/>
      <c r="BE619" s="170"/>
      <c r="BF619" s="170"/>
      <c r="BG619" s="170"/>
      <c r="BH619" s="170"/>
      <c r="BI619" s="170"/>
      <c r="BJ619" s="170"/>
      <c r="BK619" s="170"/>
      <c r="BL619" s="170"/>
      <c r="BM619" s="170"/>
      <c r="BN619" s="170"/>
      <c r="BO619" s="170"/>
      <c r="BP619" s="170"/>
      <c r="BQ619" s="170"/>
      <c r="BR619" s="170"/>
      <c r="BS619" s="170"/>
      <c r="BT619" s="170"/>
      <c r="BU619" s="170"/>
      <c r="BV619" s="170"/>
      <c r="BW619" s="170"/>
      <c r="BX619" s="170"/>
      <c r="BY619" s="170"/>
      <c r="BZ619" s="170"/>
      <c r="CA619" s="170"/>
      <c r="CB619" s="170"/>
      <c r="CC619" s="170"/>
      <c r="CD619" s="170"/>
      <c r="CE619" s="170"/>
      <c r="CF619" s="170"/>
      <c r="CG619" s="170"/>
      <c r="CH619" s="170"/>
      <c r="CI619" s="170"/>
      <c r="CJ619" s="170"/>
      <c r="CK619" s="170"/>
      <c r="CL619" s="170"/>
      <c r="CM619" s="170"/>
      <c r="CN619" s="170"/>
      <c r="CO619" s="170"/>
      <c r="CP619" s="170"/>
      <c r="CQ619" s="170"/>
      <c r="CR619" s="170"/>
      <c r="CS619" s="170"/>
      <c r="CT619" s="170"/>
      <c r="CU619" s="170"/>
      <c r="CV619" s="170"/>
      <c r="CW619" s="170"/>
      <c r="CX619" s="170"/>
      <c r="CY619" s="170"/>
      <c r="CZ619" s="170"/>
      <c r="DA619" s="170"/>
      <c r="DB619" s="170"/>
      <c r="DC619" s="170"/>
      <c r="DD619" s="170"/>
      <c r="DE619" s="170"/>
      <c r="DF619" s="170"/>
      <c r="DG619" s="170"/>
      <c r="DH619" s="170"/>
      <c r="DI619" s="170"/>
      <c r="DJ619" s="170"/>
      <c r="DK619" s="170"/>
      <c r="DL619" s="170"/>
      <c r="DM619" s="170"/>
      <c r="DN619" s="170"/>
      <c r="DO619" s="170"/>
      <c r="DP619" s="170"/>
      <c r="DQ619" s="170"/>
      <c r="DR619" s="170"/>
      <c r="DS619" s="170"/>
      <c r="DT619" s="170"/>
      <c r="DU619" s="170"/>
      <c r="DV619" s="170"/>
      <c r="DW619" s="170"/>
      <c r="DX619" s="170"/>
      <c r="DY619" s="170"/>
      <c r="DZ619" s="170"/>
      <c r="EA619" s="170"/>
      <c r="EB619" s="170"/>
      <c r="EC619" s="170"/>
      <c r="ED619" s="170"/>
      <c r="EE619" s="170"/>
      <c r="EF619" s="170"/>
      <c r="EG619" s="170"/>
      <c r="EH619" s="170"/>
      <c r="EI619" s="170"/>
      <c r="EJ619" s="170"/>
      <c r="EK619" s="170"/>
      <c r="EL619" s="170"/>
      <c r="EM619" s="170"/>
      <c r="EN619" s="170"/>
      <c r="EO619" s="170"/>
      <c r="EP619" s="170"/>
      <c r="EQ619" s="170"/>
      <c r="ER619" s="185"/>
      <c r="ES619" s="185"/>
      <c r="ET619" s="171"/>
    </row>
    <row r="620" spans="1:150" s="173" customFormat="1" hidden="1" x14ac:dyDescent="0.25">
      <c r="A620" s="169"/>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c r="AL620" s="170"/>
      <c r="AM620" s="170"/>
      <c r="AN620" s="170"/>
      <c r="AO620" s="170"/>
      <c r="AP620" s="170"/>
      <c r="AQ620" s="170"/>
      <c r="AR620" s="170"/>
      <c r="AS620" s="170"/>
      <c r="AT620" s="170"/>
      <c r="AU620" s="170"/>
      <c r="AV620" s="170"/>
      <c r="AW620" s="170"/>
      <c r="AX620" s="170"/>
      <c r="AY620" s="170"/>
      <c r="AZ620" s="170"/>
      <c r="BA620" s="170"/>
      <c r="BB620" s="170"/>
      <c r="BC620" s="170"/>
      <c r="BD620" s="170"/>
      <c r="BE620" s="170"/>
      <c r="BF620" s="170"/>
      <c r="BG620" s="170"/>
      <c r="BH620" s="170"/>
      <c r="BI620" s="170"/>
      <c r="BJ620" s="170"/>
      <c r="BK620" s="170"/>
      <c r="BL620" s="170"/>
      <c r="BM620" s="170"/>
      <c r="BN620" s="170"/>
      <c r="BO620" s="170"/>
      <c r="BP620" s="170"/>
      <c r="BQ620" s="170"/>
      <c r="BR620" s="170"/>
      <c r="BS620" s="170"/>
      <c r="BT620" s="170"/>
      <c r="BU620" s="170"/>
      <c r="BV620" s="170"/>
      <c r="BW620" s="170"/>
      <c r="BX620" s="170"/>
      <c r="BY620" s="170"/>
      <c r="BZ620" s="170"/>
      <c r="CA620" s="170"/>
      <c r="CB620" s="170"/>
      <c r="CC620" s="170"/>
      <c r="CD620" s="170"/>
      <c r="CE620" s="170"/>
      <c r="CF620" s="170"/>
      <c r="CG620" s="170"/>
      <c r="CH620" s="170"/>
      <c r="CI620" s="170"/>
      <c r="CJ620" s="170"/>
      <c r="CK620" s="170"/>
      <c r="CL620" s="170"/>
      <c r="CM620" s="170"/>
      <c r="CN620" s="170"/>
      <c r="CO620" s="170"/>
      <c r="CP620" s="170"/>
      <c r="CQ620" s="170"/>
      <c r="CR620" s="170"/>
      <c r="CS620" s="170"/>
      <c r="CT620" s="170"/>
      <c r="CU620" s="170"/>
      <c r="CV620" s="170"/>
      <c r="CW620" s="170"/>
      <c r="CX620" s="170"/>
      <c r="CY620" s="170"/>
      <c r="CZ620" s="170"/>
      <c r="DA620" s="170"/>
      <c r="DB620" s="170"/>
      <c r="DC620" s="170"/>
      <c r="DD620" s="170"/>
      <c r="DE620" s="170"/>
      <c r="DF620" s="170"/>
      <c r="DG620" s="170"/>
      <c r="DH620" s="170"/>
      <c r="DI620" s="170"/>
      <c r="DJ620" s="170"/>
      <c r="DK620" s="170"/>
      <c r="DL620" s="170"/>
      <c r="DM620" s="170"/>
      <c r="DN620" s="170"/>
      <c r="DO620" s="170"/>
      <c r="DP620" s="170"/>
      <c r="DQ620" s="170"/>
      <c r="DR620" s="170"/>
      <c r="DS620" s="170"/>
      <c r="DT620" s="170"/>
      <c r="DU620" s="170"/>
      <c r="DV620" s="170"/>
      <c r="DW620" s="170"/>
      <c r="DX620" s="170"/>
      <c r="DY620" s="170"/>
      <c r="DZ620" s="170"/>
      <c r="EA620" s="170"/>
      <c r="EB620" s="170"/>
      <c r="EC620" s="170"/>
      <c r="ED620" s="170"/>
      <c r="EE620" s="170"/>
      <c r="EF620" s="170"/>
      <c r="EG620" s="170"/>
      <c r="EH620" s="170"/>
      <c r="EI620" s="170"/>
      <c r="EJ620" s="170"/>
      <c r="EK620" s="170"/>
      <c r="EL620" s="170"/>
      <c r="EM620" s="170"/>
      <c r="EN620" s="170"/>
      <c r="EO620" s="170"/>
      <c r="EP620" s="170"/>
      <c r="EQ620" s="170"/>
      <c r="ER620" s="185"/>
      <c r="ES620" s="185"/>
      <c r="ET620" s="171"/>
    </row>
    <row r="621" spans="1:150" s="173" customFormat="1" hidden="1" x14ac:dyDescent="0.25">
      <c r="A621" s="169"/>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c r="AL621" s="170"/>
      <c r="AM621" s="170"/>
      <c r="AN621" s="170"/>
      <c r="AO621" s="170"/>
      <c r="AP621" s="170"/>
      <c r="AQ621" s="170"/>
      <c r="AR621" s="170"/>
      <c r="AS621" s="170"/>
      <c r="AT621" s="170"/>
      <c r="AU621" s="170"/>
      <c r="AV621" s="170"/>
      <c r="AW621" s="170"/>
      <c r="AX621" s="170"/>
      <c r="AY621" s="170"/>
      <c r="AZ621" s="170"/>
      <c r="BA621" s="170"/>
      <c r="BB621" s="170"/>
      <c r="BC621" s="170"/>
      <c r="BD621" s="170"/>
      <c r="BE621" s="170"/>
      <c r="BF621" s="170"/>
      <c r="BG621" s="170"/>
      <c r="BH621" s="170"/>
      <c r="BI621" s="170"/>
      <c r="BJ621" s="170"/>
      <c r="BK621" s="170"/>
      <c r="BL621" s="170"/>
      <c r="BM621" s="170"/>
      <c r="BN621" s="170"/>
      <c r="BO621" s="170"/>
      <c r="BP621" s="170"/>
      <c r="BQ621" s="170"/>
      <c r="BR621" s="170"/>
      <c r="BS621" s="170"/>
      <c r="BT621" s="170"/>
      <c r="BU621" s="170"/>
      <c r="BV621" s="170"/>
      <c r="BW621" s="170"/>
      <c r="BX621" s="170"/>
      <c r="BY621" s="170"/>
      <c r="BZ621" s="170"/>
      <c r="CA621" s="170"/>
      <c r="CB621" s="170"/>
      <c r="CC621" s="170"/>
      <c r="CD621" s="170"/>
      <c r="CE621" s="170"/>
      <c r="CF621" s="170"/>
      <c r="CG621" s="170"/>
      <c r="CH621" s="170"/>
      <c r="CI621" s="170"/>
      <c r="CJ621" s="170"/>
      <c r="CK621" s="170"/>
      <c r="CL621" s="170"/>
      <c r="CM621" s="170"/>
      <c r="CN621" s="170"/>
      <c r="CO621" s="170"/>
      <c r="CP621" s="170"/>
      <c r="CQ621" s="170"/>
      <c r="CR621" s="170"/>
      <c r="CS621" s="170"/>
      <c r="CT621" s="170"/>
      <c r="CU621" s="170"/>
      <c r="CV621" s="170"/>
      <c r="CW621" s="170"/>
      <c r="CX621" s="170"/>
      <c r="CY621" s="170"/>
      <c r="CZ621" s="170"/>
      <c r="DA621" s="170"/>
      <c r="DB621" s="170"/>
      <c r="DC621" s="170"/>
      <c r="DD621" s="170"/>
      <c r="DE621" s="170"/>
      <c r="DF621" s="170"/>
      <c r="DG621" s="170"/>
      <c r="DH621" s="170"/>
      <c r="DI621" s="170"/>
      <c r="DJ621" s="170"/>
      <c r="DK621" s="170"/>
      <c r="DL621" s="170"/>
      <c r="DM621" s="170"/>
      <c r="DN621" s="170"/>
      <c r="DO621" s="170"/>
      <c r="DP621" s="170"/>
      <c r="DQ621" s="170"/>
      <c r="DR621" s="170"/>
      <c r="DS621" s="170"/>
      <c r="DT621" s="170"/>
      <c r="DU621" s="170"/>
      <c r="DV621" s="170"/>
      <c r="DW621" s="170"/>
      <c r="DX621" s="170"/>
      <c r="DY621" s="170"/>
      <c r="DZ621" s="170"/>
      <c r="EA621" s="170"/>
      <c r="EB621" s="170"/>
      <c r="EC621" s="170"/>
      <c r="ED621" s="170"/>
      <c r="EE621" s="170"/>
      <c r="EF621" s="170"/>
      <c r="EG621" s="170"/>
      <c r="EH621" s="170"/>
      <c r="EI621" s="170"/>
      <c r="EJ621" s="170"/>
      <c r="EK621" s="170"/>
      <c r="EL621" s="170"/>
      <c r="EM621" s="170"/>
      <c r="EN621" s="170"/>
      <c r="EO621" s="170"/>
      <c r="EP621" s="170"/>
      <c r="EQ621" s="170"/>
      <c r="ER621" s="185"/>
      <c r="ES621" s="185"/>
      <c r="ET621" s="171"/>
    </row>
    <row r="622" spans="1:150" s="173" customFormat="1" hidden="1" x14ac:dyDescent="0.25">
      <c r="A622" s="169"/>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c r="AL622" s="170"/>
      <c r="AM622" s="170"/>
      <c r="AN622" s="170"/>
      <c r="AO622" s="170"/>
      <c r="AP622" s="170"/>
      <c r="AQ622" s="170"/>
      <c r="AR622" s="170"/>
      <c r="AS622" s="170"/>
      <c r="AT622" s="170"/>
      <c r="AU622" s="170"/>
      <c r="AV622" s="170"/>
      <c r="AW622" s="170"/>
      <c r="AX622" s="170"/>
      <c r="AY622" s="170"/>
      <c r="AZ622" s="170"/>
      <c r="BA622" s="170"/>
      <c r="BB622" s="170"/>
      <c r="BC622" s="170"/>
      <c r="BD622" s="170"/>
      <c r="BE622" s="170"/>
      <c r="BF622" s="170"/>
      <c r="BG622" s="170"/>
      <c r="BH622" s="170"/>
      <c r="BI622" s="170"/>
      <c r="BJ622" s="170"/>
      <c r="BK622" s="170"/>
      <c r="BL622" s="170"/>
      <c r="BM622" s="170"/>
      <c r="BN622" s="170"/>
      <c r="BO622" s="170"/>
      <c r="BP622" s="170"/>
      <c r="BQ622" s="170"/>
      <c r="BR622" s="170"/>
      <c r="BS622" s="170"/>
      <c r="BT622" s="170"/>
      <c r="BU622" s="170"/>
      <c r="BV622" s="170"/>
      <c r="BW622" s="170"/>
      <c r="BX622" s="170"/>
      <c r="BY622" s="170"/>
      <c r="BZ622" s="170"/>
      <c r="CA622" s="170"/>
      <c r="CB622" s="170"/>
      <c r="CC622" s="170"/>
      <c r="CD622" s="170"/>
      <c r="CE622" s="170"/>
      <c r="CF622" s="170"/>
      <c r="CG622" s="170"/>
      <c r="CH622" s="170"/>
      <c r="CI622" s="170"/>
      <c r="CJ622" s="170"/>
      <c r="CK622" s="170"/>
      <c r="CL622" s="170"/>
      <c r="CM622" s="170"/>
      <c r="CN622" s="170"/>
      <c r="CO622" s="170"/>
      <c r="CP622" s="170"/>
      <c r="CQ622" s="170"/>
      <c r="CR622" s="170"/>
      <c r="CS622" s="170"/>
      <c r="CT622" s="170"/>
      <c r="CU622" s="170"/>
      <c r="CV622" s="170"/>
      <c r="CW622" s="170"/>
      <c r="CX622" s="170"/>
      <c r="CY622" s="170"/>
      <c r="CZ622" s="170"/>
      <c r="DA622" s="170"/>
      <c r="DB622" s="170"/>
      <c r="DC622" s="170"/>
      <c r="DD622" s="170"/>
      <c r="DE622" s="170"/>
      <c r="DF622" s="170"/>
      <c r="DG622" s="170"/>
      <c r="DH622" s="170"/>
      <c r="DI622" s="170"/>
      <c r="DJ622" s="170"/>
      <c r="DK622" s="170"/>
      <c r="DL622" s="170"/>
      <c r="DM622" s="170"/>
      <c r="DN622" s="170"/>
      <c r="DO622" s="170"/>
      <c r="DP622" s="170"/>
      <c r="DQ622" s="170"/>
      <c r="DR622" s="170"/>
      <c r="DS622" s="170"/>
      <c r="DT622" s="170"/>
      <c r="DU622" s="170"/>
      <c r="DV622" s="170"/>
      <c r="DW622" s="170"/>
      <c r="DX622" s="170"/>
      <c r="DY622" s="170"/>
      <c r="DZ622" s="170"/>
      <c r="EA622" s="170"/>
      <c r="EB622" s="170"/>
      <c r="EC622" s="170"/>
      <c r="ED622" s="170"/>
      <c r="EE622" s="170"/>
      <c r="EF622" s="170"/>
      <c r="EG622" s="170"/>
      <c r="EH622" s="170"/>
      <c r="EI622" s="170"/>
      <c r="EJ622" s="170"/>
      <c r="EK622" s="170"/>
      <c r="EL622" s="170"/>
      <c r="EM622" s="170"/>
      <c r="EN622" s="170"/>
      <c r="EO622" s="170"/>
      <c r="EP622" s="170"/>
      <c r="EQ622" s="170"/>
      <c r="ER622" s="185"/>
      <c r="ES622" s="185"/>
      <c r="ET622" s="171"/>
    </row>
    <row r="623" spans="1:150" s="173" customFormat="1" hidden="1" x14ac:dyDescent="0.25">
      <c r="A623" s="169"/>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c r="AL623" s="170"/>
      <c r="AM623" s="170"/>
      <c r="AN623" s="170"/>
      <c r="AO623" s="170"/>
      <c r="AP623" s="170"/>
      <c r="AQ623" s="170"/>
      <c r="AR623" s="170"/>
      <c r="AS623" s="170"/>
      <c r="AT623" s="170"/>
      <c r="AU623" s="170"/>
      <c r="AV623" s="170"/>
      <c r="AW623" s="170"/>
      <c r="AX623" s="170"/>
      <c r="AY623" s="170"/>
      <c r="AZ623" s="170"/>
      <c r="BA623" s="170"/>
      <c r="BB623" s="170"/>
      <c r="BC623" s="170"/>
      <c r="BD623" s="170"/>
      <c r="BE623" s="170"/>
      <c r="BF623" s="170"/>
      <c r="BG623" s="170"/>
      <c r="BH623" s="170"/>
      <c r="BI623" s="170"/>
      <c r="BJ623" s="170"/>
      <c r="BK623" s="170"/>
      <c r="BL623" s="170"/>
      <c r="BM623" s="170"/>
      <c r="BN623" s="170"/>
      <c r="BO623" s="170"/>
      <c r="BP623" s="170"/>
      <c r="BQ623" s="170"/>
      <c r="BR623" s="170"/>
      <c r="BS623" s="170"/>
      <c r="BT623" s="170"/>
      <c r="BU623" s="170"/>
      <c r="BV623" s="170"/>
      <c r="BW623" s="170"/>
      <c r="BX623" s="170"/>
      <c r="BY623" s="170"/>
      <c r="BZ623" s="170"/>
      <c r="CA623" s="170"/>
      <c r="CB623" s="170"/>
      <c r="CC623" s="170"/>
      <c r="CD623" s="170"/>
      <c r="CE623" s="170"/>
      <c r="CF623" s="170"/>
      <c r="CG623" s="170"/>
      <c r="CH623" s="170"/>
      <c r="CI623" s="170"/>
      <c r="CJ623" s="170"/>
      <c r="CK623" s="170"/>
      <c r="CL623" s="170"/>
      <c r="CM623" s="170"/>
      <c r="CN623" s="170"/>
      <c r="CO623" s="170"/>
      <c r="CP623" s="170"/>
      <c r="CQ623" s="170"/>
      <c r="CR623" s="170"/>
      <c r="CS623" s="170"/>
      <c r="CT623" s="170"/>
      <c r="CU623" s="170"/>
      <c r="CV623" s="170"/>
      <c r="CW623" s="170"/>
      <c r="CX623" s="170"/>
      <c r="CY623" s="170"/>
      <c r="CZ623" s="170"/>
      <c r="DA623" s="170"/>
      <c r="DB623" s="170"/>
      <c r="DC623" s="170"/>
      <c r="DD623" s="170"/>
      <c r="DE623" s="170"/>
      <c r="DF623" s="170"/>
      <c r="DG623" s="170"/>
      <c r="DH623" s="170"/>
      <c r="DI623" s="170"/>
      <c r="DJ623" s="170"/>
      <c r="DK623" s="170"/>
      <c r="DL623" s="170"/>
      <c r="DM623" s="170"/>
      <c r="DN623" s="170"/>
      <c r="DO623" s="170"/>
      <c r="DP623" s="170"/>
      <c r="DQ623" s="170"/>
      <c r="DR623" s="170"/>
      <c r="DS623" s="170"/>
      <c r="DT623" s="170"/>
      <c r="DU623" s="170"/>
      <c r="DV623" s="170"/>
      <c r="DW623" s="170"/>
      <c r="DX623" s="170"/>
      <c r="DY623" s="170"/>
      <c r="DZ623" s="170"/>
      <c r="EA623" s="170"/>
      <c r="EB623" s="170"/>
      <c r="EC623" s="170"/>
      <c r="ED623" s="170"/>
      <c r="EE623" s="170"/>
      <c r="EF623" s="170"/>
      <c r="EG623" s="170"/>
      <c r="EH623" s="170"/>
      <c r="EI623" s="170"/>
      <c r="EJ623" s="170"/>
      <c r="EK623" s="170"/>
      <c r="EL623" s="170"/>
      <c r="EM623" s="170"/>
      <c r="EN623" s="170"/>
      <c r="EO623" s="170"/>
      <c r="EP623" s="170"/>
      <c r="EQ623" s="170"/>
      <c r="ER623" s="185"/>
      <c r="ES623" s="185"/>
      <c r="ET623" s="171"/>
    </row>
    <row r="624" spans="1:150" s="173" customFormat="1" hidden="1" x14ac:dyDescent="0.25">
      <c r="A624" s="169"/>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c r="AL624" s="170"/>
      <c r="AM624" s="170"/>
      <c r="AN624" s="170"/>
      <c r="AO624" s="170"/>
      <c r="AP624" s="170"/>
      <c r="AQ624" s="170"/>
      <c r="AR624" s="170"/>
      <c r="AS624" s="170"/>
      <c r="AT624" s="170"/>
      <c r="AU624" s="170"/>
      <c r="AV624" s="170"/>
      <c r="AW624" s="170"/>
      <c r="AX624" s="170"/>
      <c r="AY624" s="170"/>
      <c r="AZ624" s="170"/>
      <c r="BA624" s="170"/>
      <c r="BB624" s="170"/>
      <c r="BC624" s="170"/>
      <c r="BD624" s="170"/>
      <c r="BE624" s="170"/>
      <c r="BF624" s="170"/>
      <c r="BG624" s="170"/>
      <c r="BH624" s="170"/>
      <c r="BI624" s="170"/>
      <c r="BJ624" s="170"/>
      <c r="BK624" s="170"/>
      <c r="BL624" s="170"/>
      <c r="BM624" s="170"/>
      <c r="BN624" s="170"/>
      <c r="BO624" s="170"/>
      <c r="BP624" s="170"/>
      <c r="BQ624" s="170"/>
      <c r="BR624" s="170"/>
      <c r="BS624" s="170"/>
      <c r="BT624" s="170"/>
      <c r="BU624" s="170"/>
      <c r="BV624" s="170"/>
      <c r="BW624" s="170"/>
      <c r="BX624" s="170"/>
      <c r="BY624" s="170"/>
      <c r="BZ624" s="170"/>
      <c r="CA624" s="170"/>
      <c r="CB624" s="170"/>
      <c r="CC624" s="170"/>
      <c r="CD624" s="170"/>
      <c r="CE624" s="170"/>
      <c r="CF624" s="170"/>
      <c r="CG624" s="170"/>
      <c r="CH624" s="170"/>
      <c r="CI624" s="170"/>
      <c r="CJ624" s="170"/>
      <c r="CK624" s="170"/>
      <c r="CL624" s="170"/>
      <c r="CM624" s="170"/>
      <c r="CN624" s="170"/>
      <c r="CO624" s="170"/>
      <c r="CP624" s="170"/>
      <c r="CQ624" s="170"/>
      <c r="CR624" s="170"/>
      <c r="CS624" s="170"/>
      <c r="CT624" s="170"/>
      <c r="CU624" s="170"/>
      <c r="CV624" s="170"/>
      <c r="CW624" s="170"/>
      <c r="CX624" s="170"/>
      <c r="CY624" s="170"/>
      <c r="CZ624" s="170"/>
      <c r="DA624" s="170"/>
      <c r="DB624" s="170"/>
      <c r="DC624" s="170"/>
      <c r="DD624" s="170"/>
      <c r="DE624" s="170"/>
      <c r="DF624" s="170"/>
      <c r="DG624" s="170"/>
      <c r="DH624" s="170"/>
      <c r="DI624" s="170"/>
      <c r="DJ624" s="170"/>
      <c r="DK624" s="170"/>
      <c r="DL624" s="170"/>
      <c r="DM624" s="170"/>
      <c r="DN624" s="170"/>
      <c r="DO624" s="170"/>
      <c r="DP624" s="170"/>
      <c r="DQ624" s="170"/>
      <c r="DR624" s="170"/>
      <c r="DS624" s="170"/>
      <c r="DT624" s="170"/>
      <c r="DU624" s="170"/>
      <c r="DV624" s="170"/>
      <c r="DW624" s="170"/>
      <c r="DX624" s="170"/>
      <c r="DY624" s="170"/>
      <c r="DZ624" s="170"/>
      <c r="EA624" s="170"/>
      <c r="EB624" s="170"/>
      <c r="EC624" s="170"/>
      <c r="ED624" s="170"/>
      <c r="EE624" s="170"/>
      <c r="EF624" s="170"/>
      <c r="EG624" s="170"/>
      <c r="EH624" s="170"/>
      <c r="EI624" s="170"/>
      <c r="EJ624" s="170"/>
      <c r="EK624" s="170"/>
      <c r="EL624" s="170"/>
      <c r="EM624" s="170"/>
      <c r="EN624" s="170"/>
      <c r="EO624" s="170"/>
      <c r="EP624" s="170"/>
      <c r="EQ624" s="170"/>
      <c r="ER624" s="185"/>
      <c r="ES624" s="185"/>
      <c r="ET624" s="171"/>
    </row>
    <row r="625" spans="1:150" s="173" customFormat="1" hidden="1" x14ac:dyDescent="0.25">
      <c r="A625" s="169"/>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c r="AL625" s="170"/>
      <c r="AM625" s="170"/>
      <c r="AN625" s="170"/>
      <c r="AO625" s="170"/>
      <c r="AP625" s="170"/>
      <c r="AQ625" s="170"/>
      <c r="AR625" s="170"/>
      <c r="AS625" s="170"/>
      <c r="AT625" s="170"/>
      <c r="AU625" s="170"/>
      <c r="AV625" s="170"/>
      <c r="AW625" s="170"/>
      <c r="AX625" s="170"/>
      <c r="AY625" s="170"/>
      <c r="AZ625" s="170"/>
      <c r="BA625" s="170"/>
      <c r="BB625" s="170"/>
      <c r="BC625" s="170"/>
      <c r="BD625" s="170"/>
      <c r="BE625" s="170"/>
      <c r="BF625" s="170"/>
      <c r="BG625" s="170"/>
      <c r="BH625" s="170"/>
      <c r="BI625" s="170"/>
      <c r="BJ625" s="170"/>
      <c r="BK625" s="170"/>
      <c r="BL625" s="170"/>
      <c r="BM625" s="170"/>
      <c r="BN625" s="170"/>
      <c r="BO625" s="170"/>
      <c r="BP625" s="170"/>
      <c r="BQ625" s="170"/>
      <c r="BR625" s="170"/>
      <c r="BS625" s="170"/>
      <c r="BT625" s="170"/>
      <c r="BU625" s="170"/>
      <c r="BV625" s="170"/>
      <c r="BW625" s="170"/>
      <c r="BX625" s="170"/>
      <c r="BY625" s="170"/>
      <c r="BZ625" s="170"/>
      <c r="CA625" s="170"/>
      <c r="CB625" s="170"/>
      <c r="CC625" s="170"/>
      <c r="CD625" s="170"/>
      <c r="CE625" s="170"/>
      <c r="CF625" s="170"/>
      <c r="CG625" s="170"/>
      <c r="CH625" s="170"/>
      <c r="CI625" s="170"/>
      <c r="CJ625" s="170"/>
      <c r="CK625" s="170"/>
      <c r="CL625" s="170"/>
      <c r="CM625" s="170"/>
      <c r="CN625" s="170"/>
      <c r="CO625" s="170"/>
      <c r="CP625" s="170"/>
      <c r="CQ625" s="170"/>
      <c r="CR625" s="170"/>
      <c r="CS625" s="170"/>
      <c r="CT625" s="170"/>
      <c r="CU625" s="170"/>
      <c r="CV625" s="170"/>
      <c r="CW625" s="170"/>
      <c r="CX625" s="170"/>
      <c r="CY625" s="170"/>
      <c r="CZ625" s="170"/>
      <c r="DA625" s="170"/>
      <c r="DB625" s="170"/>
      <c r="DC625" s="170"/>
      <c r="DD625" s="170"/>
      <c r="DE625" s="170"/>
      <c r="DF625" s="170"/>
      <c r="DG625" s="170"/>
      <c r="DH625" s="170"/>
      <c r="DI625" s="170"/>
      <c r="DJ625" s="170"/>
      <c r="DK625" s="170"/>
      <c r="DL625" s="170"/>
      <c r="DM625" s="170"/>
      <c r="DN625" s="170"/>
      <c r="DO625" s="170"/>
      <c r="DP625" s="170"/>
      <c r="DQ625" s="170"/>
      <c r="DR625" s="170"/>
      <c r="DS625" s="170"/>
      <c r="DT625" s="170"/>
      <c r="DU625" s="170"/>
      <c r="DV625" s="170"/>
      <c r="DW625" s="170"/>
      <c r="DX625" s="170"/>
      <c r="DY625" s="170"/>
      <c r="DZ625" s="170"/>
      <c r="EA625" s="170"/>
      <c r="EB625" s="170"/>
      <c r="EC625" s="170"/>
      <c r="ED625" s="170"/>
      <c r="EE625" s="170"/>
      <c r="EF625" s="170"/>
      <c r="EG625" s="170"/>
      <c r="EH625" s="170"/>
      <c r="EI625" s="170"/>
      <c r="EJ625" s="170"/>
      <c r="EK625" s="170"/>
      <c r="EL625" s="170"/>
      <c r="EM625" s="170"/>
      <c r="EN625" s="170"/>
      <c r="EO625" s="170"/>
      <c r="EP625" s="170"/>
      <c r="EQ625" s="170"/>
      <c r="ER625" s="185"/>
      <c r="ES625" s="185"/>
      <c r="ET625" s="171"/>
    </row>
    <row r="626" spans="1:150" s="173" customFormat="1" hidden="1" x14ac:dyDescent="0.25">
      <c r="A626" s="169"/>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c r="AL626" s="170"/>
      <c r="AM626" s="170"/>
      <c r="AN626" s="170"/>
      <c r="AO626" s="170"/>
      <c r="AP626" s="170"/>
      <c r="AQ626" s="170"/>
      <c r="AR626" s="170"/>
      <c r="AS626" s="170"/>
      <c r="AT626" s="170"/>
      <c r="AU626" s="170"/>
      <c r="AV626" s="170"/>
      <c r="AW626" s="170"/>
      <c r="AX626" s="170"/>
      <c r="AY626" s="170"/>
      <c r="AZ626" s="170"/>
      <c r="BA626" s="170"/>
      <c r="BB626" s="170"/>
      <c r="BC626" s="170"/>
      <c r="BD626" s="170"/>
      <c r="BE626" s="170"/>
      <c r="BF626" s="170"/>
      <c r="BG626" s="170"/>
      <c r="BH626" s="170"/>
      <c r="BI626" s="170"/>
      <c r="BJ626" s="170"/>
      <c r="BK626" s="170"/>
      <c r="BL626" s="170"/>
      <c r="BM626" s="170"/>
      <c r="BN626" s="170"/>
      <c r="BO626" s="170"/>
      <c r="BP626" s="170"/>
      <c r="BQ626" s="170"/>
      <c r="BR626" s="170"/>
      <c r="BS626" s="170"/>
      <c r="BT626" s="170"/>
      <c r="BU626" s="170"/>
      <c r="BV626" s="170"/>
      <c r="BW626" s="170"/>
      <c r="BX626" s="170"/>
      <c r="BY626" s="170"/>
      <c r="BZ626" s="170"/>
      <c r="CA626" s="170"/>
      <c r="CB626" s="170"/>
      <c r="CC626" s="170"/>
      <c r="CD626" s="170"/>
      <c r="CE626" s="170"/>
      <c r="CF626" s="170"/>
      <c r="CG626" s="170"/>
      <c r="CH626" s="170"/>
      <c r="CI626" s="170"/>
      <c r="CJ626" s="170"/>
      <c r="CK626" s="170"/>
      <c r="CL626" s="170"/>
      <c r="CM626" s="170"/>
      <c r="CN626" s="170"/>
      <c r="CO626" s="170"/>
      <c r="CP626" s="170"/>
      <c r="CQ626" s="170"/>
      <c r="CR626" s="170"/>
      <c r="CS626" s="170"/>
      <c r="CT626" s="170"/>
      <c r="CU626" s="170"/>
      <c r="CV626" s="170"/>
      <c r="CW626" s="170"/>
      <c r="CX626" s="170"/>
      <c r="CY626" s="170"/>
      <c r="CZ626" s="170"/>
      <c r="DA626" s="170"/>
      <c r="DB626" s="170"/>
      <c r="DC626" s="170"/>
      <c r="DD626" s="170"/>
      <c r="DE626" s="170"/>
      <c r="DF626" s="170"/>
      <c r="DG626" s="170"/>
      <c r="DH626" s="170"/>
      <c r="DI626" s="170"/>
      <c r="DJ626" s="170"/>
      <c r="DK626" s="170"/>
      <c r="DL626" s="170"/>
      <c r="DM626" s="170"/>
      <c r="DN626" s="170"/>
      <c r="DO626" s="170"/>
      <c r="DP626" s="170"/>
      <c r="DQ626" s="170"/>
      <c r="DR626" s="170"/>
      <c r="DS626" s="170"/>
      <c r="DT626" s="170"/>
      <c r="DU626" s="170"/>
      <c r="DV626" s="170"/>
      <c r="DW626" s="170"/>
      <c r="DX626" s="170"/>
      <c r="DY626" s="170"/>
      <c r="DZ626" s="170"/>
      <c r="EA626" s="170"/>
      <c r="EB626" s="170"/>
      <c r="EC626" s="170"/>
      <c r="ED626" s="170"/>
      <c r="EE626" s="170"/>
      <c r="EF626" s="170"/>
      <c r="EG626" s="170"/>
      <c r="EH626" s="170"/>
      <c r="EI626" s="170"/>
      <c r="EJ626" s="170"/>
      <c r="EK626" s="170"/>
      <c r="EL626" s="170"/>
      <c r="EM626" s="170"/>
      <c r="EN626" s="170"/>
      <c r="EO626" s="170"/>
      <c r="EP626" s="170"/>
      <c r="EQ626" s="170"/>
      <c r="ER626" s="185"/>
      <c r="ES626" s="185"/>
      <c r="ET626" s="171"/>
    </row>
    <row r="627" spans="1:150" s="173" customFormat="1" hidden="1" x14ac:dyDescent="0.25">
      <c r="A627" s="169"/>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c r="AL627" s="170"/>
      <c r="AM627" s="170"/>
      <c r="AN627" s="170"/>
      <c r="AO627" s="170"/>
      <c r="AP627" s="170"/>
      <c r="AQ627" s="170"/>
      <c r="AR627" s="170"/>
      <c r="AS627" s="170"/>
      <c r="AT627" s="170"/>
      <c r="AU627" s="170"/>
      <c r="AV627" s="170"/>
      <c r="AW627" s="170"/>
      <c r="AX627" s="170"/>
      <c r="AY627" s="170"/>
      <c r="AZ627" s="170"/>
      <c r="BA627" s="170"/>
      <c r="BB627" s="170"/>
      <c r="BC627" s="170"/>
      <c r="BD627" s="170"/>
      <c r="BE627" s="170"/>
      <c r="BF627" s="170"/>
      <c r="BG627" s="170"/>
      <c r="BH627" s="170"/>
      <c r="BI627" s="170"/>
      <c r="BJ627" s="170"/>
      <c r="BK627" s="170"/>
      <c r="BL627" s="170"/>
      <c r="BM627" s="170"/>
      <c r="BN627" s="170"/>
      <c r="BO627" s="170"/>
      <c r="BP627" s="170"/>
      <c r="BQ627" s="170"/>
      <c r="BR627" s="170"/>
      <c r="BS627" s="170"/>
      <c r="BT627" s="170"/>
      <c r="BU627" s="170"/>
      <c r="BV627" s="170"/>
      <c r="BW627" s="170"/>
      <c r="BX627" s="170"/>
      <c r="BY627" s="170"/>
      <c r="BZ627" s="170"/>
      <c r="CA627" s="170"/>
      <c r="CB627" s="170"/>
      <c r="CC627" s="170"/>
      <c r="CD627" s="170"/>
      <c r="CE627" s="170"/>
      <c r="CF627" s="170"/>
      <c r="CG627" s="170"/>
      <c r="CH627" s="170"/>
      <c r="CI627" s="170"/>
      <c r="CJ627" s="170"/>
      <c r="CK627" s="170"/>
      <c r="CL627" s="170"/>
      <c r="CM627" s="170"/>
      <c r="CN627" s="170"/>
      <c r="CO627" s="170"/>
      <c r="CP627" s="170"/>
      <c r="CQ627" s="170"/>
      <c r="CR627" s="170"/>
      <c r="CS627" s="170"/>
      <c r="CT627" s="170"/>
      <c r="CU627" s="170"/>
      <c r="CV627" s="170"/>
      <c r="CW627" s="170"/>
      <c r="CX627" s="170"/>
      <c r="CY627" s="170"/>
      <c r="CZ627" s="170"/>
      <c r="DA627" s="170"/>
      <c r="DB627" s="170"/>
      <c r="DC627" s="170"/>
      <c r="DD627" s="170"/>
      <c r="DE627" s="170"/>
      <c r="DF627" s="170"/>
      <c r="DG627" s="170"/>
      <c r="DH627" s="170"/>
      <c r="DI627" s="170"/>
      <c r="DJ627" s="170"/>
      <c r="DK627" s="170"/>
      <c r="DL627" s="170"/>
      <c r="DM627" s="170"/>
      <c r="DN627" s="170"/>
      <c r="DO627" s="170"/>
      <c r="DP627" s="170"/>
      <c r="DQ627" s="170"/>
      <c r="DR627" s="170"/>
      <c r="DS627" s="170"/>
      <c r="DT627" s="170"/>
      <c r="DU627" s="170"/>
      <c r="DV627" s="170"/>
      <c r="DW627" s="170"/>
      <c r="DX627" s="170"/>
      <c r="DY627" s="170"/>
      <c r="DZ627" s="170"/>
      <c r="EA627" s="170"/>
      <c r="EB627" s="170"/>
      <c r="EC627" s="170"/>
      <c r="ED627" s="170"/>
      <c r="EE627" s="170"/>
      <c r="EF627" s="170"/>
      <c r="EG627" s="170"/>
      <c r="EH627" s="170"/>
      <c r="EI627" s="170"/>
      <c r="EJ627" s="170"/>
      <c r="EK627" s="170"/>
      <c r="EL627" s="170"/>
      <c r="EM627" s="170"/>
      <c r="EN627" s="170"/>
      <c r="EO627" s="170"/>
      <c r="EP627" s="170"/>
      <c r="EQ627" s="170"/>
      <c r="ER627" s="185"/>
      <c r="ES627" s="185"/>
      <c r="ET627" s="171"/>
    </row>
    <row r="628" spans="1:150" s="173" customFormat="1" hidden="1" x14ac:dyDescent="0.25">
      <c r="A628" s="169"/>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c r="AL628" s="170"/>
      <c r="AM628" s="170"/>
      <c r="AN628" s="170"/>
      <c r="AO628" s="170"/>
      <c r="AP628" s="170"/>
      <c r="AQ628" s="170"/>
      <c r="AR628" s="170"/>
      <c r="AS628" s="170"/>
      <c r="AT628" s="170"/>
      <c r="AU628" s="170"/>
      <c r="AV628" s="170"/>
      <c r="AW628" s="170"/>
      <c r="AX628" s="170"/>
      <c r="AY628" s="170"/>
      <c r="AZ628" s="170"/>
      <c r="BA628" s="170"/>
      <c r="BB628" s="170"/>
      <c r="BC628" s="170"/>
      <c r="BD628" s="170"/>
      <c r="BE628" s="170"/>
      <c r="BF628" s="170"/>
      <c r="BG628" s="170"/>
      <c r="BH628" s="170"/>
      <c r="BI628" s="170"/>
      <c r="BJ628" s="170"/>
      <c r="BK628" s="170"/>
      <c r="BL628" s="170"/>
      <c r="BM628" s="170"/>
      <c r="BN628" s="170"/>
      <c r="BO628" s="170"/>
      <c r="BP628" s="170"/>
      <c r="BQ628" s="170"/>
      <c r="BR628" s="170"/>
      <c r="BS628" s="170"/>
      <c r="BT628" s="170"/>
      <c r="BU628" s="170"/>
      <c r="BV628" s="170"/>
      <c r="BW628" s="170"/>
      <c r="BX628" s="170"/>
      <c r="BY628" s="170"/>
      <c r="BZ628" s="170"/>
      <c r="CA628" s="170"/>
      <c r="CB628" s="170"/>
      <c r="CC628" s="170"/>
      <c r="CD628" s="170"/>
      <c r="CE628" s="170"/>
      <c r="CF628" s="170"/>
      <c r="CG628" s="170"/>
      <c r="CH628" s="170"/>
      <c r="CI628" s="170"/>
      <c r="CJ628" s="170"/>
      <c r="CK628" s="170"/>
      <c r="CL628" s="170"/>
      <c r="CM628" s="170"/>
      <c r="CN628" s="170"/>
      <c r="CO628" s="170"/>
      <c r="CP628" s="170"/>
      <c r="CQ628" s="170"/>
      <c r="CR628" s="170"/>
      <c r="CS628" s="170"/>
      <c r="CT628" s="170"/>
      <c r="CU628" s="170"/>
      <c r="CV628" s="170"/>
      <c r="CW628" s="170"/>
      <c r="CX628" s="170"/>
      <c r="CY628" s="170"/>
      <c r="CZ628" s="170"/>
      <c r="DA628" s="170"/>
      <c r="DB628" s="170"/>
      <c r="DC628" s="170"/>
      <c r="DD628" s="170"/>
      <c r="DE628" s="170"/>
      <c r="DF628" s="170"/>
      <c r="DG628" s="170"/>
      <c r="DH628" s="170"/>
      <c r="DI628" s="170"/>
      <c r="DJ628" s="170"/>
      <c r="DK628" s="170"/>
      <c r="DL628" s="170"/>
      <c r="DM628" s="170"/>
      <c r="DN628" s="170"/>
      <c r="DO628" s="170"/>
      <c r="DP628" s="170"/>
      <c r="DQ628" s="170"/>
      <c r="DR628" s="170"/>
      <c r="DS628" s="170"/>
      <c r="DT628" s="170"/>
      <c r="DU628" s="170"/>
      <c r="DV628" s="170"/>
      <c r="DW628" s="170"/>
      <c r="DX628" s="170"/>
      <c r="DY628" s="170"/>
      <c r="DZ628" s="170"/>
      <c r="EA628" s="170"/>
      <c r="EB628" s="170"/>
      <c r="EC628" s="170"/>
      <c r="ED628" s="170"/>
      <c r="EE628" s="170"/>
      <c r="EF628" s="170"/>
      <c r="EG628" s="170"/>
      <c r="EH628" s="170"/>
      <c r="EI628" s="170"/>
      <c r="EJ628" s="170"/>
      <c r="EK628" s="170"/>
      <c r="EL628" s="170"/>
      <c r="EM628" s="170"/>
      <c r="EN628" s="170"/>
      <c r="EO628" s="170"/>
      <c r="EP628" s="170"/>
      <c r="EQ628" s="170"/>
      <c r="ER628" s="185"/>
      <c r="ES628" s="185"/>
      <c r="ET628" s="171"/>
    </row>
    <row r="629" spans="1:150" s="173" customFormat="1" hidden="1" x14ac:dyDescent="0.25">
      <c r="A629" s="169"/>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c r="AL629" s="170"/>
      <c r="AM629" s="170"/>
      <c r="AN629" s="170"/>
      <c r="AO629" s="170"/>
      <c r="AP629" s="170"/>
      <c r="AQ629" s="170"/>
      <c r="AR629" s="170"/>
      <c r="AS629" s="170"/>
      <c r="AT629" s="170"/>
      <c r="AU629" s="170"/>
      <c r="AV629" s="170"/>
      <c r="AW629" s="170"/>
      <c r="AX629" s="170"/>
      <c r="AY629" s="170"/>
      <c r="AZ629" s="170"/>
      <c r="BA629" s="170"/>
      <c r="BB629" s="170"/>
      <c r="BC629" s="170"/>
      <c r="BD629" s="170"/>
      <c r="BE629" s="170"/>
      <c r="BF629" s="170"/>
      <c r="BG629" s="170"/>
      <c r="BH629" s="170"/>
      <c r="BI629" s="170"/>
      <c r="BJ629" s="170"/>
      <c r="BK629" s="170"/>
      <c r="BL629" s="170"/>
      <c r="BM629" s="170"/>
      <c r="BN629" s="170"/>
      <c r="BO629" s="170"/>
      <c r="BP629" s="170"/>
      <c r="BQ629" s="170"/>
      <c r="BR629" s="170"/>
      <c r="BS629" s="170"/>
      <c r="BT629" s="170"/>
      <c r="BU629" s="170"/>
      <c r="BV629" s="170"/>
      <c r="BW629" s="170"/>
      <c r="BX629" s="170"/>
      <c r="BY629" s="170"/>
      <c r="BZ629" s="170"/>
      <c r="CA629" s="170"/>
      <c r="CB629" s="170"/>
      <c r="CC629" s="170"/>
      <c r="CD629" s="170"/>
      <c r="CE629" s="170"/>
      <c r="CF629" s="170"/>
      <c r="CG629" s="170"/>
      <c r="CH629" s="170"/>
      <c r="CI629" s="170"/>
      <c r="CJ629" s="170"/>
      <c r="CK629" s="170"/>
      <c r="CL629" s="170"/>
      <c r="CM629" s="170"/>
      <c r="CN629" s="170"/>
      <c r="CO629" s="170"/>
      <c r="CP629" s="170"/>
      <c r="CQ629" s="170"/>
      <c r="CR629" s="170"/>
      <c r="CS629" s="170"/>
      <c r="CT629" s="170"/>
      <c r="CU629" s="170"/>
      <c r="CV629" s="170"/>
      <c r="CW629" s="170"/>
      <c r="CX629" s="170"/>
      <c r="CY629" s="170"/>
      <c r="CZ629" s="170"/>
      <c r="DA629" s="170"/>
      <c r="DB629" s="170"/>
      <c r="DC629" s="170"/>
      <c r="DD629" s="170"/>
      <c r="DE629" s="170"/>
      <c r="DF629" s="170"/>
      <c r="DG629" s="170"/>
      <c r="DH629" s="170"/>
      <c r="DI629" s="170"/>
      <c r="DJ629" s="170"/>
      <c r="DK629" s="170"/>
      <c r="DL629" s="170"/>
      <c r="DM629" s="170"/>
      <c r="DN629" s="170"/>
      <c r="DO629" s="170"/>
      <c r="DP629" s="170"/>
      <c r="DQ629" s="170"/>
      <c r="DR629" s="170"/>
      <c r="DS629" s="170"/>
      <c r="DT629" s="170"/>
      <c r="DU629" s="170"/>
      <c r="DV629" s="170"/>
      <c r="DW629" s="170"/>
      <c r="DX629" s="170"/>
      <c r="DY629" s="170"/>
      <c r="DZ629" s="170"/>
      <c r="EA629" s="170"/>
      <c r="EB629" s="170"/>
      <c r="EC629" s="170"/>
      <c r="ED629" s="170"/>
      <c r="EE629" s="170"/>
      <c r="EF629" s="170"/>
      <c r="EG629" s="170"/>
      <c r="EH629" s="170"/>
      <c r="EI629" s="170"/>
      <c r="EJ629" s="170"/>
      <c r="EK629" s="170"/>
      <c r="EL629" s="170"/>
      <c r="EM629" s="170"/>
      <c r="EN629" s="170"/>
      <c r="EO629" s="170"/>
      <c r="EP629" s="170"/>
      <c r="EQ629" s="170"/>
      <c r="ER629" s="185"/>
      <c r="ES629" s="185"/>
      <c r="ET629" s="171"/>
    </row>
    <row r="630" spans="1:150" s="173" customFormat="1" hidden="1" x14ac:dyDescent="0.25">
      <c r="A630" s="169"/>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c r="AL630" s="170"/>
      <c r="AM630" s="170"/>
      <c r="AN630" s="170"/>
      <c r="AO630" s="170"/>
      <c r="AP630" s="170"/>
      <c r="AQ630" s="170"/>
      <c r="AR630" s="170"/>
      <c r="AS630" s="170"/>
      <c r="AT630" s="170"/>
      <c r="AU630" s="170"/>
      <c r="AV630" s="170"/>
      <c r="AW630" s="170"/>
      <c r="AX630" s="170"/>
      <c r="AY630" s="170"/>
      <c r="AZ630" s="170"/>
      <c r="BA630" s="170"/>
      <c r="BB630" s="170"/>
      <c r="BC630" s="170"/>
      <c r="BD630" s="170"/>
      <c r="BE630" s="170"/>
      <c r="BF630" s="170"/>
      <c r="BG630" s="170"/>
      <c r="BH630" s="170"/>
      <c r="BI630" s="170"/>
      <c r="BJ630" s="170"/>
      <c r="BK630" s="170"/>
      <c r="BL630" s="170"/>
      <c r="BM630" s="170"/>
      <c r="BN630" s="170"/>
      <c r="BO630" s="170"/>
      <c r="BP630" s="170"/>
      <c r="BQ630" s="170"/>
      <c r="BR630" s="170"/>
      <c r="BS630" s="170"/>
      <c r="BT630" s="170"/>
      <c r="BU630" s="170"/>
      <c r="BV630" s="170"/>
      <c r="BW630" s="170"/>
      <c r="BX630" s="170"/>
      <c r="BY630" s="170"/>
      <c r="BZ630" s="170"/>
      <c r="CA630" s="170"/>
      <c r="CB630" s="170"/>
      <c r="CC630" s="170"/>
      <c r="CD630" s="170"/>
      <c r="CE630" s="170"/>
      <c r="CF630" s="170"/>
      <c r="CG630" s="170"/>
      <c r="CH630" s="170"/>
      <c r="CI630" s="170"/>
      <c r="CJ630" s="170"/>
      <c r="CK630" s="170"/>
      <c r="CL630" s="170"/>
      <c r="CM630" s="170"/>
      <c r="CN630" s="170"/>
      <c r="CO630" s="170"/>
      <c r="CP630" s="170"/>
      <c r="CQ630" s="170"/>
      <c r="CR630" s="170"/>
      <c r="CS630" s="170"/>
      <c r="CT630" s="170"/>
      <c r="CU630" s="170"/>
      <c r="CV630" s="170"/>
      <c r="CW630" s="170"/>
      <c r="CX630" s="170"/>
      <c r="CY630" s="170"/>
      <c r="CZ630" s="170"/>
      <c r="DA630" s="170"/>
      <c r="DB630" s="170"/>
      <c r="DC630" s="170"/>
      <c r="DD630" s="170"/>
      <c r="DE630" s="170"/>
      <c r="DF630" s="170"/>
      <c r="DG630" s="170"/>
      <c r="DH630" s="170"/>
      <c r="DI630" s="170"/>
      <c r="DJ630" s="170"/>
      <c r="DK630" s="170"/>
      <c r="DL630" s="170"/>
      <c r="DM630" s="170"/>
      <c r="DN630" s="170"/>
      <c r="DO630" s="170"/>
      <c r="DP630" s="170"/>
      <c r="DQ630" s="170"/>
      <c r="DR630" s="170"/>
      <c r="DS630" s="170"/>
      <c r="DT630" s="170"/>
      <c r="DU630" s="170"/>
      <c r="DV630" s="170"/>
      <c r="DW630" s="170"/>
      <c r="DX630" s="170"/>
      <c r="DY630" s="170"/>
      <c r="DZ630" s="170"/>
      <c r="EA630" s="170"/>
      <c r="EB630" s="170"/>
      <c r="EC630" s="170"/>
      <c r="ED630" s="170"/>
      <c r="EE630" s="170"/>
      <c r="EF630" s="170"/>
      <c r="EG630" s="170"/>
      <c r="EH630" s="170"/>
      <c r="EI630" s="170"/>
      <c r="EJ630" s="170"/>
      <c r="EK630" s="170"/>
      <c r="EL630" s="170"/>
      <c r="EM630" s="170"/>
      <c r="EN630" s="170"/>
      <c r="EO630" s="170"/>
      <c r="EP630" s="170"/>
      <c r="EQ630" s="170"/>
      <c r="ER630" s="185"/>
      <c r="ES630" s="185"/>
      <c r="ET630" s="171"/>
    </row>
    <row r="631" spans="1:150" s="173" customFormat="1" hidden="1" x14ac:dyDescent="0.25">
      <c r="A631" s="169"/>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c r="AL631" s="170"/>
      <c r="AM631" s="170"/>
      <c r="AN631" s="170"/>
      <c r="AO631" s="170"/>
      <c r="AP631" s="170"/>
      <c r="AQ631" s="170"/>
      <c r="AR631" s="170"/>
      <c r="AS631" s="170"/>
      <c r="AT631" s="170"/>
      <c r="AU631" s="170"/>
      <c r="AV631" s="170"/>
      <c r="AW631" s="170"/>
      <c r="AX631" s="170"/>
      <c r="AY631" s="170"/>
      <c r="AZ631" s="170"/>
      <c r="BA631" s="170"/>
      <c r="BB631" s="170"/>
      <c r="BC631" s="170"/>
      <c r="BD631" s="170"/>
      <c r="BE631" s="170"/>
      <c r="BF631" s="170"/>
      <c r="BG631" s="170"/>
      <c r="BH631" s="170"/>
      <c r="BI631" s="170"/>
      <c r="BJ631" s="170"/>
      <c r="BK631" s="170"/>
      <c r="BL631" s="170"/>
      <c r="BM631" s="170"/>
      <c r="BN631" s="170"/>
      <c r="BO631" s="170"/>
      <c r="BP631" s="170"/>
      <c r="BQ631" s="170"/>
      <c r="BR631" s="170"/>
      <c r="BS631" s="170"/>
      <c r="BT631" s="170"/>
      <c r="BU631" s="170"/>
      <c r="BV631" s="170"/>
      <c r="BW631" s="170"/>
      <c r="BX631" s="170"/>
      <c r="BY631" s="170"/>
      <c r="BZ631" s="170"/>
      <c r="CA631" s="170"/>
      <c r="CB631" s="170"/>
      <c r="CC631" s="170"/>
      <c r="CD631" s="170"/>
      <c r="CE631" s="170"/>
      <c r="CF631" s="170"/>
      <c r="CG631" s="170"/>
      <c r="CH631" s="170"/>
      <c r="CI631" s="170"/>
      <c r="CJ631" s="170"/>
      <c r="CK631" s="170"/>
      <c r="CL631" s="170"/>
      <c r="CM631" s="170"/>
      <c r="CN631" s="170"/>
      <c r="CO631" s="170"/>
      <c r="CP631" s="170"/>
      <c r="CQ631" s="170"/>
      <c r="CR631" s="170"/>
      <c r="CS631" s="170"/>
      <c r="CT631" s="170"/>
      <c r="CU631" s="170"/>
      <c r="CV631" s="170"/>
      <c r="CW631" s="170"/>
      <c r="CX631" s="170"/>
      <c r="CY631" s="170"/>
      <c r="CZ631" s="170"/>
      <c r="DA631" s="170"/>
      <c r="DB631" s="170"/>
      <c r="DC631" s="170"/>
      <c r="DD631" s="170"/>
      <c r="DE631" s="170"/>
      <c r="DF631" s="170"/>
      <c r="DG631" s="170"/>
      <c r="DH631" s="170"/>
      <c r="DI631" s="170"/>
      <c r="DJ631" s="170"/>
      <c r="DK631" s="170"/>
      <c r="DL631" s="170"/>
      <c r="DM631" s="170"/>
      <c r="DN631" s="170"/>
      <c r="DO631" s="170"/>
      <c r="DP631" s="170"/>
      <c r="DQ631" s="170"/>
      <c r="DR631" s="170"/>
      <c r="DS631" s="170"/>
      <c r="DT631" s="170"/>
      <c r="DU631" s="170"/>
      <c r="DV631" s="170"/>
      <c r="DW631" s="170"/>
      <c r="DX631" s="170"/>
      <c r="DY631" s="170"/>
      <c r="DZ631" s="170"/>
      <c r="EA631" s="170"/>
      <c r="EB631" s="170"/>
      <c r="EC631" s="170"/>
      <c r="ED631" s="170"/>
      <c r="EE631" s="170"/>
      <c r="EF631" s="170"/>
      <c r="EG631" s="170"/>
      <c r="EH631" s="170"/>
      <c r="EI631" s="170"/>
      <c r="EJ631" s="170"/>
      <c r="EK631" s="170"/>
      <c r="EL631" s="170"/>
      <c r="EM631" s="170"/>
      <c r="EN631" s="170"/>
      <c r="EO631" s="170"/>
      <c r="EP631" s="170"/>
      <c r="EQ631" s="170"/>
      <c r="ER631" s="185"/>
      <c r="ES631" s="185"/>
      <c r="ET631" s="171"/>
    </row>
    <row r="632" spans="1:150" s="173" customFormat="1" hidden="1" x14ac:dyDescent="0.25">
      <c r="A632" s="169"/>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c r="AL632" s="170"/>
      <c r="AM632" s="170"/>
      <c r="AN632" s="170"/>
      <c r="AO632" s="170"/>
      <c r="AP632" s="170"/>
      <c r="AQ632" s="170"/>
      <c r="AR632" s="170"/>
      <c r="AS632" s="170"/>
      <c r="AT632" s="170"/>
      <c r="AU632" s="170"/>
      <c r="AV632" s="170"/>
      <c r="AW632" s="170"/>
      <c r="AX632" s="170"/>
      <c r="AY632" s="170"/>
      <c r="AZ632" s="170"/>
      <c r="BA632" s="170"/>
      <c r="BB632" s="170"/>
      <c r="BC632" s="170"/>
      <c r="BD632" s="170"/>
      <c r="BE632" s="170"/>
      <c r="BF632" s="170"/>
      <c r="BG632" s="170"/>
      <c r="BH632" s="170"/>
      <c r="BI632" s="170"/>
      <c r="BJ632" s="170"/>
      <c r="BK632" s="170"/>
      <c r="BL632" s="170"/>
      <c r="BM632" s="170"/>
      <c r="BN632" s="170"/>
      <c r="BO632" s="170"/>
      <c r="BP632" s="170"/>
      <c r="BQ632" s="170"/>
      <c r="BR632" s="170"/>
      <c r="BS632" s="170"/>
      <c r="BT632" s="170"/>
      <c r="BU632" s="170"/>
      <c r="BV632" s="170"/>
      <c r="BW632" s="170"/>
      <c r="BX632" s="170"/>
      <c r="BY632" s="170"/>
      <c r="BZ632" s="170"/>
      <c r="CA632" s="170"/>
      <c r="CB632" s="170"/>
      <c r="CC632" s="170"/>
      <c r="CD632" s="170"/>
      <c r="CE632" s="170"/>
      <c r="CF632" s="170"/>
      <c r="CG632" s="170"/>
      <c r="CH632" s="170"/>
      <c r="CI632" s="170"/>
      <c r="CJ632" s="170"/>
      <c r="CK632" s="170"/>
      <c r="CL632" s="170"/>
      <c r="CM632" s="170"/>
      <c r="CN632" s="170"/>
      <c r="CO632" s="170"/>
      <c r="CP632" s="170"/>
      <c r="CQ632" s="170"/>
      <c r="CR632" s="170"/>
      <c r="CS632" s="170"/>
      <c r="CT632" s="170"/>
      <c r="CU632" s="170"/>
      <c r="CV632" s="170"/>
      <c r="CW632" s="170"/>
      <c r="CX632" s="170"/>
      <c r="CY632" s="170"/>
      <c r="CZ632" s="170"/>
      <c r="DA632" s="170"/>
      <c r="DB632" s="170"/>
      <c r="DC632" s="170"/>
      <c r="DD632" s="170"/>
      <c r="DE632" s="170"/>
      <c r="DF632" s="170"/>
      <c r="DG632" s="170"/>
      <c r="DH632" s="170"/>
      <c r="DI632" s="170"/>
      <c r="DJ632" s="170"/>
      <c r="DK632" s="170"/>
      <c r="DL632" s="170"/>
      <c r="DM632" s="170"/>
      <c r="DN632" s="170"/>
      <c r="DO632" s="170"/>
      <c r="DP632" s="170"/>
      <c r="DQ632" s="170"/>
      <c r="DR632" s="170"/>
      <c r="DS632" s="170"/>
      <c r="DT632" s="170"/>
      <c r="DU632" s="170"/>
      <c r="DV632" s="170"/>
      <c r="DW632" s="170"/>
      <c r="DX632" s="170"/>
      <c r="DY632" s="170"/>
      <c r="DZ632" s="170"/>
      <c r="EA632" s="170"/>
      <c r="EB632" s="170"/>
      <c r="EC632" s="170"/>
      <c r="ED632" s="170"/>
      <c r="EE632" s="170"/>
      <c r="EF632" s="170"/>
      <c r="EG632" s="170"/>
      <c r="EH632" s="170"/>
      <c r="EI632" s="170"/>
      <c r="EJ632" s="170"/>
      <c r="EK632" s="170"/>
      <c r="EL632" s="170"/>
      <c r="EM632" s="170"/>
      <c r="EN632" s="170"/>
      <c r="EO632" s="170"/>
      <c r="EP632" s="170"/>
      <c r="EQ632" s="170"/>
      <c r="ER632" s="185"/>
      <c r="ES632" s="185"/>
      <c r="ET632" s="171"/>
    </row>
    <row r="633" spans="1:150" s="173" customFormat="1" hidden="1" x14ac:dyDescent="0.25">
      <c r="A633" s="169"/>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c r="AL633" s="170"/>
      <c r="AM633" s="170"/>
      <c r="AN633" s="170"/>
      <c r="AO633" s="170"/>
      <c r="AP633" s="170"/>
      <c r="AQ633" s="170"/>
      <c r="AR633" s="170"/>
      <c r="AS633" s="170"/>
      <c r="AT633" s="170"/>
      <c r="AU633" s="170"/>
      <c r="AV633" s="170"/>
      <c r="AW633" s="170"/>
      <c r="AX633" s="170"/>
      <c r="AY633" s="170"/>
      <c r="AZ633" s="170"/>
      <c r="BA633" s="170"/>
      <c r="BB633" s="170"/>
      <c r="BC633" s="170"/>
      <c r="BD633" s="170"/>
      <c r="BE633" s="170"/>
      <c r="BF633" s="170"/>
      <c r="BG633" s="170"/>
      <c r="BH633" s="170"/>
      <c r="BI633" s="170"/>
      <c r="BJ633" s="170"/>
      <c r="BK633" s="170"/>
      <c r="BL633" s="170"/>
      <c r="BM633" s="170"/>
      <c r="BN633" s="170"/>
      <c r="BO633" s="170"/>
      <c r="BP633" s="170"/>
      <c r="BQ633" s="170"/>
      <c r="BR633" s="170"/>
      <c r="BS633" s="170"/>
      <c r="BT633" s="170"/>
      <c r="BU633" s="170"/>
      <c r="BV633" s="170"/>
      <c r="BW633" s="170"/>
      <c r="BX633" s="170"/>
      <c r="BY633" s="170"/>
      <c r="BZ633" s="170"/>
      <c r="CA633" s="170"/>
      <c r="CB633" s="170"/>
      <c r="CC633" s="170"/>
      <c r="CD633" s="170"/>
      <c r="CE633" s="170"/>
      <c r="CF633" s="170"/>
      <c r="CG633" s="170"/>
      <c r="CH633" s="170"/>
      <c r="CI633" s="170"/>
      <c r="CJ633" s="170"/>
      <c r="CK633" s="170"/>
      <c r="CL633" s="170"/>
      <c r="CM633" s="170"/>
      <c r="CN633" s="170"/>
      <c r="CO633" s="170"/>
      <c r="CP633" s="170"/>
      <c r="CQ633" s="170"/>
      <c r="CR633" s="170"/>
      <c r="CS633" s="170"/>
      <c r="CT633" s="170"/>
      <c r="CU633" s="170"/>
      <c r="CV633" s="170"/>
      <c r="CW633" s="170"/>
      <c r="CX633" s="170"/>
      <c r="CY633" s="170"/>
      <c r="CZ633" s="170"/>
      <c r="DA633" s="170"/>
      <c r="DB633" s="170"/>
      <c r="DC633" s="170"/>
      <c r="DD633" s="170"/>
      <c r="DE633" s="170"/>
      <c r="DF633" s="170"/>
      <c r="DG633" s="170"/>
      <c r="DH633" s="170"/>
      <c r="DI633" s="170"/>
      <c r="DJ633" s="170"/>
      <c r="DK633" s="170"/>
      <c r="DL633" s="170"/>
      <c r="DM633" s="170"/>
      <c r="DN633" s="170"/>
      <c r="DO633" s="170"/>
      <c r="DP633" s="170"/>
      <c r="DQ633" s="170"/>
      <c r="DR633" s="170"/>
      <c r="DS633" s="170"/>
      <c r="DT633" s="170"/>
      <c r="DU633" s="170"/>
      <c r="DV633" s="170"/>
      <c r="DW633" s="170"/>
      <c r="DX633" s="170"/>
      <c r="DY633" s="170"/>
      <c r="DZ633" s="170"/>
      <c r="EA633" s="170"/>
      <c r="EB633" s="170"/>
      <c r="EC633" s="170"/>
      <c r="ED633" s="170"/>
      <c r="EE633" s="170"/>
      <c r="EF633" s="170"/>
      <c r="EG633" s="170"/>
      <c r="EH633" s="170"/>
      <c r="EI633" s="170"/>
      <c r="EJ633" s="170"/>
      <c r="EK633" s="170"/>
      <c r="EL633" s="170"/>
      <c r="EM633" s="170"/>
      <c r="EN633" s="170"/>
      <c r="EO633" s="170"/>
      <c r="EP633" s="170"/>
      <c r="EQ633" s="170"/>
      <c r="ER633" s="185"/>
      <c r="ES633" s="185"/>
      <c r="ET633" s="171"/>
    </row>
    <row r="634" spans="1:150" s="173" customFormat="1" hidden="1" x14ac:dyDescent="0.25">
      <c r="A634" s="169"/>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c r="AL634" s="170"/>
      <c r="AM634" s="170"/>
      <c r="AN634" s="170"/>
      <c r="AO634" s="170"/>
      <c r="AP634" s="170"/>
      <c r="AQ634" s="170"/>
      <c r="AR634" s="170"/>
      <c r="AS634" s="170"/>
      <c r="AT634" s="170"/>
      <c r="AU634" s="170"/>
      <c r="AV634" s="170"/>
      <c r="AW634" s="170"/>
      <c r="AX634" s="170"/>
      <c r="AY634" s="170"/>
      <c r="AZ634" s="170"/>
      <c r="BA634" s="170"/>
      <c r="BB634" s="170"/>
      <c r="BC634" s="170"/>
      <c r="BD634" s="170"/>
      <c r="BE634" s="170"/>
      <c r="BF634" s="170"/>
      <c r="BG634" s="170"/>
      <c r="BH634" s="170"/>
      <c r="BI634" s="170"/>
      <c r="BJ634" s="170"/>
      <c r="BK634" s="170"/>
      <c r="BL634" s="170"/>
      <c r="BM634" s="170"/>
      <c r="BN634" s="170"/>
      <c r="BO634" s="170"/>
      <c r="BP634" s="170"/>
      <c r="BQ634" s="170"/>
      <c r="BR634" s="170"/>
      <c r="BS634" s="170"/>
      <c r="BT634" s="170"/>
      <c r="BU634" s="170"/>
      <c r="BV634" s="170"/>
      <c r="BW634" s="170"/>
      <c r="BX634" s="170"/>
      <c r="BY634" s="170"/>
      <c r="BZ634" s="170"/>
      <c r="CA634" s="170"/>
      <c r="CB634" s="170"/>
      <c r="CC634" s="170"/>
      <c r="CD634" s="170"/>
      <c r="CE634" s="170"/>
      <c r="CF634" s="170"/>
      <c r="CG634" s="170"/>
      <c r="CH634" s="170"/>
      <c r="CI634" s="170"/>
      <c r="CJ634" s="170"/>
      <c r="CK634" s="170"/>
      <c r="CL634" s="170"/>
      <c r="CM634" s="170"/>
      <c r="CN634" s="170"/>
      <c r="CO634" s="170"/>
      <c r="CP634" s="170"/>
      <c r="CQ634" s="170"/>
      <c r="CR634" s="170"/>
      <c r="CS634" s="170"/>
      <c r="CT634" s="170"/>
      <c r="CU634" s="170"/>
      <c r="CV634" s="170"/>
      <c r="CW634" s="170"/>
      <c r="CX634" s="170"/>
      <c r="CY634" s="170"/>
      <c r="CZ634" s="170"/>
      <c r="DA634" s="170"/>
      <c r="DB634" s="170"/>
      <c r="DC634" s="170"/>
      <c r="DD634" s="170"/>
      <c r="DE634" s="170"/>
      <c r="DF634" s="170"/>
      <c r="DG634" s="170"/>
      <c r="DH634" s="170"/>
      <c r="DI634" s="170"/>
      <c r="DJ634" s="170"/>
      <c r="DK634" s="170"/>
      <c r="DL634" s="170"/>
      <c r="DM634" s="170"/>
      <c r="DN634" s="170"/>
      <c r="DO634" s="170"/>
      <c r="DP634" s="170"/>
      <c r="DQ634" s="170"/>
      <c r="DR634" s="170"/>
      <c r="DS634" s="170"/>
      <c r="DT634" s="170"/>
      <c r="DU634" s="170"/>
      <c r="DV634" s="170"/>
      <c r="DW634" s="170"/>
      <c r="DX634" s="170"/>
      <c r="DY634" s="170"/>
      <c r="DZ634" s="170"/>
      <c r="EA634" s="170"/>
      <c r="EB634" s="170"/>
      <c r="EC634" s="170"/>
      <c r="ED634" s="170"/>
      <c r="EE634" s="170"/>
      <c r="EF634" s="170"/>
      <c r="EG634" s="170"/>
      <c r="EH634" s="170"/>
      <c r="EI634" s="170"/>
      <c r="EJ634" s="170"/>
      <c r="EK634" s="170"/>
      <c r="EL634" s="170"/>
      <c r="EM634" s="170"/>
      <c r="EN634" s="170"/>
      <c r="EO634" s="170"/>
      <c r="EP634" s="170"/>
      <c r="EQ634" s="170"/>
      <c r="ER634" s="185"/>
      <c r="ES634" s="185"/>
      <c r="ET634" s="171"/>
    </row>
    <row r="635" spans="1:150" s="173" customFormat="1" hidden="1" x14ac:dyDescent="0.25">
      <c r="A635" s="169"/>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c r="AL635" s="170"/>
      <c r="AM635" s="170"/>
      <c r="AN635" s="170"/>
      <c r="AO635" s="170"/>
      <c r="AP635" s="170"/>
      <c r="AQ635" s="170"/>
      <c r="AR635" s="170"/>
      <c r="AS635" s="170"/>
      <c r="AT635" s="170"/>
      <c r="AU635" s="170"/>
      <c r="AV635" s="170"/>
      <c r="AW635" s="170"/>
      <c r="AX635" s="170"/>
      <c r="AY635" s="170"/>
      <c r="AZ635" s="170"/>
      <c r="BA635" s="170"/>
      <c r="BB635" s="170"/>
      <c r="BC635" s="170"/>
      <c r="BD635" s="170"/>
      <c r="BE635" s="170"/>
      <c r="BF635" s="170"/>
      <c r="BG635" s="170"/>
      <c r="BH635" s="170"/>
      <c r="BI635" s="170"/>
      <c r="BJ635" s="170"/>
      <c r="BK635" s="170"/>
      <c r="BL635" s="170"/>
      <c r="BM635" s="170"/>
      <c r="BN635" s="170"/>
      <c r="BO635" s="170"/>
      <c r="BP635" s="170"/>
      <c r="BQ635" s="170"/>
      <c r="BR635" s="170"/>
      <c r="BS635" s="170"/>
      <c r="BT635" s="170"/>
      <c r="BU635" s="170"/>
      <c r="BV635" s="170"/>
      <c r="BW635" s="170"/>
      <c r="BX635" s="170"/>
      <c r="BY635" s="170"/>
      <c r="BZ635" s="170"/>
      <c r="CA635" s="170"/>
      <c r="CB635" s="170"/>
      <c r="CC635" s="170"/>
      <c r="CD635" s="170"/>
      <c r="CE635" s="170"/>
      <c r="CF635" s="170"/>
      <c r="CG635" s="170"/>
      <c r="CH635" s="170"/>
      <c r="CI635" s="170"/>
      <c r="CJ635" s="170"/>
      <c r="CK635" s="170"/>
      <c r="CL635" s="170"/>
      <c r="CM635" s="170"/>
      <c r="CN635" s="170"/>
      <c r="CO635" s="170"/>
      <c r="CP635" s="170"/>
      <c r="CQ635" s="170"/>
      <c r="CR635" s="170"/>
      <c r="CS635" s="170"/>
      <c r="CT635" s="170"/>
      <c r="CU635" s="170"/>
      <c r="CV635" s="170"/>
      <c r="CW635" s="170"/>
      <c r="CX635" s="170"/>
      <c r="CY635" s="170"/>
      <c r="CZ635" s="170"/>
      <c r="DA635" s="170"/>
      <c r="DB635" s="170"/>
      <c r="DC635" s="170"/>
      <c r="DD635" s="170"/>
      <c r="DE635" s="170"/>
      <c r="DF635" s="170"/>
      <c r="DG635" s="170"/>
      <c r="DH635" s="170"/>
      <c r="DI635" s="170"/>
      <c r="DJ635" s="170"/>
      <c r="DK635" s="170"/>
      <c r="DL635" s="170"/>
      <c r="DM635" s="170"/>
      <c r="DN635" s="170"/>
      <c r="DO635" s="170"/>
      <c r="DP635" s="170"/>
      <c r="DQ635" s="170"/>
      <c r="DR635" s="170"/>
      <c r="DS635" s="170"/>
      <c r="DT635" s="170"/>
      <c r="DU635" s="170"/>
      <c r="DV635" s="170"/>
      <c r="DW635" s="170"/>
      <c r="DX635" s="170"/>
      <c r="DY635" s="170"/>
      <c r="DZ635" s="170"/>
      <c r="EA635" s="170"/>
      <c r="EB635" s="170"/>
      <c r="EC635" s="170"/>
      <c r="ED635" s="170"/>
      <c r="EE635" s="170"/>
      <c r="EF635" s="170"/>
      <c r="EG635" s="170"/>
      <c r="EH635" s="170"/>
      <c r="EI635" s="170"/>
      <c r="EJ635" s="170"/>
      <c r="EK635" s="170"/>
      <c r="EL635" s="170"/>
      <c r="EM635" s="170"/>
      <c r="EN635" s="170"/>
      <c r="EO635" s="170"/>
      <c r="EP635" s="170"/>
      <c r="EQ635" s="170"/>
      <c r="ER635" s="185"/>
      <c r="ES635" s="185"/>
      <c r="ET635" s="171"/>
    </row>
    <row r="636" spans="1:150" s="173" customFormat="1" hidden="1" x14ac:dyDescent="0.25">
      <c r="A636" s="169"/>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c r="AL636" s="170"/>
      <c r="AM636" s="170"/>
      <c r="AN636" s="170"/>
      <c r="AO636" s="170"/>
      <c r="AP636" s="170"/>
      <c r="AQ636" s="170"/>
      <c r="AR636" s="170"/>
      <c r="AS636" s="170"/>
      <c r="AT636" s="170"/>
      <c r="AU636" s="170"/>
      <c r="AV636" s="170"/>
      <c r="AW636" s="170"/>
      <c r="AX636" s="170"/>
      <c r="AY636" s="170"/>
      <c r="AZ636" s="170"/>
      <c r="BA636" s="170"/>
      <c r="BB636" s="170"/>
      <c r="BC636" s="170"/>
      <c r="BD636" s="170"/>
      <c r="BE636" s="170"/>
      <c r="BF636" s="170"/>
      <c r="BG636" s="170"/>
      <c r="BH636" s="170"/>
      <c r="BI636" s="170"/>
      <c r="BJ636" s="170"/>
      <c r="BK636" s="170"/>
      <c r="BL636" s="170"/>
      <c r="BM636" s="170"/>
      <c r="BN636" s="170"/>
      <c r="BO636" s="170"/>
      <c r="BP636" s="170"/>
      <c r="BQ636" s="170"/>
      <c r="BR636" s="170"/>
      <c r="BS636" s="170"/>
      <c r="BT636" s="170"/>
      <c r="BU636" s="170"/>
      <c r="BV636" s="170"/>
      <c r="BW636" s="170"/>
      <c r="BX636" s="170"/>
      <c r="BY636" s="170"/>
      <c r="BZ636" s="170"/>
      <c r="CA636" s="170"/>
      <c r="CB636" s="170"/>
      <c r="CC636" s="170"/>
      <c r="CD636" s="170"/>
      <c r="CE636" s="170"/>
      <c r="CF636" s="170"/>
      <c r="CG636" s="170"/>
      <c r="CH636" s="170"/>
      <c r="CI636" s="170"/>
      <c r="CJ636" s="170"/>
      <c r="CK636" s="170"/>
      <c r="CL636" s="170"/>
      <c r="CM636" s="170"/>
      <c r="CN636" s="170"/>
      <c r="CO636" s="170"/>
      <c r="CP636" s="170"/>
      <c r="CQ636" s="170"/>
      <c r="CR636" s="170"/>
      <c r="CS636" s="170"/>
      <c r="CT636" s="170"/>
      <c r="CU636" s="170"/>
      <c r="CV636" s="170"/>
      <c r="CW636" s="170"/>
      <c r="CX636" s="170"/>
      <c r="CY636" s="170"/>
      <c r="CZ636" s="170"/>
      <c r="DA636" s="170"/>
      <c r="DB636" s="170"/>
      <c r="DC636" s="170"/>
      <c r="DD636" s="170"/>
      <c r="DE636" s="170"/>
      <c r="DF636" s="170"/>
      <c r="DG636" s="170"/>
      <c r="DH636" s="170"/>
      <c r="DI636" s="170"/>
      <c r="DJ636" s="170"/>
      <c r="DK636" s="170"/>
      <c r="DL636" s="170"/>
      <c r="DM636" s="170"/>
      <c r="DN636" s="170"/>
      <c r="DO636" s="170"/>
      <c r="DP636" s="170"/>
      <c r="DQ636" s="170"/>
      <c r="DR636" s="170"/>
      <c r="DS636" s="170"/>
      <c r="DT636" s="170"/>
      <c r="DU636" s="170"/>
      <c r="DV636" s="170"/>
      <c r="DW636" s="170"/>
      <c r="DX636" s="170"/>
      <c r="DY636" s="170"/>
      <c r="DZ636" s="170"/>
      <c r="EA636" s="170"/>
      <c r="EB636" s="170"/>
      <c r="EC636" s="170"/>
      <c r="ED636" s="170"/>
      <c r="EE636" s="170"/>
      <c r="EF636" s="170"/>
      <c r="EG636" s="170"/>
      <c r="EH636" s="170"/>
      <c r="EI636" s="170"/>
      <c r="EJ636" s="170"/>
      <c r="EK636" s="170"/>
      <c r="EL636" s="170"/>
      <c r="EM636" s="170"/>
      <c r="EN636" s="170"/>
      <c r="EO636" s="170"/>
      <c r="EP636" s="170"/>
      <c r="EQ636" s="170"/>
      <c r="ER636" s="185"/>
      <c r="ES636" s="185"/>
      <c r="ET636" s="171"/>
    </row>
    <row r="637" spans="1:150" s="173" customFormat="1" hidden="1" x14ac:dyDescent="0.25">
      <c r="A637" s="169"/>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c r="AL637" s="170"/>
      <c r="AM637" s="170"/>
      <c r="AN637" s="170"/>
      <c r="AO637" s="170"/>
      <c r="AP637" s="170"/>
      <c r="AQ637" s="170"/>
      <c r="AR637" s="170"/>
      <c r="AS637" s="170"/>
      <c r="AT637" s="170"/>
      <c r="AU637" s="170"/>
      <c r="AV637" s="170"/>
      <c r="AW637" s="170"/>
      <c r="AX637" s="170"/>
      <c r="AY637" s="170"/>
      <c r="AZ637" s="170"/>
      <c r="BA637" s="170"/>
      <c r="BB637" s="170"/>
      <c r="BC637" s="170"/>
      <c r="BD637" s="170"/>
      <c r="BE637" s="170"/>
      <c r="BF637" s="170"/>
      <c r="BG637" s="170"/>
      <c r="BH637" s="170"/>
      <c r="BI637" s="170"/>
      <c r="BJ637" s="170"/>
      <c r="BK637" s="170"/>
      <c r="BL637" s="170"/>
      <c r="BM637" s="170"/>
      <c r="BN637" s="170"/>
      <c r="BO637" s="170"/>
      <c r="BP637" s="170"/>
      <c r="BQ637" s="170"/>
      <c r="BR637" s="170"/>
      <c r="BS637" s="170"/>
      <c r="BT637" s="170"/>
      <c r="BU637" s="170"/>
      <c r="BV637" s="170"/>
      <c r="BW637" s="170"/>
      <c r="BX637" s="170"/>
      <c r="BY637" s="170"/>
      <c r="BZ637" s="170"/>
      <c r="CA637" s="170"/>
      <c r="CB637" s="170"/>
      <c r="CC637" s="170"/>
      <c r="CD637" s="170"/>
      <c r="CE637" s="170"/>
      <c r="CF637" s="170"/>
      <c r="CG637" s="170"/>
      <c r="CH637" s="170"/>
      <c r="CI637" s="170"/>
      <c r="CJ637" s="170"/>
      <c r="CK637" s="170"/>
      <c r="CL637" s="170"/>
      <c r="CM637" s="170"/>
      <c r="CN637" s="170"/>
      <c r="CO637" s="170"/>
      <c r="CP637" s="170"/>
      <c r="CQ637" s="170"/>
      <c r="CR637" s="170"/>
      <c r="CS637" s="170"/>
      <c r="CT637" s="170"/>
      <c r="CU637" s="170"/>
      <c r="CV637" s="170"/>
      <c r="CW637" s="170"/>
      <c r="CX637" s="170"/>
      <c r="CY637" s="170"/>
      <c r="CZ637" s="170"/>
      <c r="DA637" s="170"/>
      <c r="DB637" s="170"/>
      <c r="DC637" s="170"/>
      <c r="DD637" s="170"/>
      <c r="DE637" s="170"/>
      <c r="DF637" s="170"/>
      <c r="DG637" s="170"/>
      <c r="DH637" s="170"/>
      <c r="DI637" s="170"/>
      <c r="DJ637" s="170"/>
      <c r="DK637" s="170"/>
      <c r="DL637" s="170"/>
      <c r="DM637" s="170"/>
      <c r="DN637" s="170"/>
      <c r="DO637" s="170"/>
      <c r="DP637" s="170"/>
      <c r="DQ637" s="170"/>
      <c r="DR637" s="170"/>
      <c r="DS637" s="170"/>
      <c r="DT637" s="170"/>
      <c r="DU637" s="170"/>
      <c r="DV637" s="170"/>
      <c r="DW637" s="170"/>
      <c r="DX637" s="170"/>
      <c r="DY637" s="170"/>
      <c r="DZ637" s="170"/>
      <c r="EA637" s="170"/>
      <c r="EB637" s="170"/>
      <c r="EC637" s="170"/>
      <c r="ED637" s="170"/>
      <c r="EE637" s="170"/>
      <c r="EF637" s="170"/>
      <c r="EG637" s="170"/>
      <c r="EH637" s="170"/>
      <c r="EI637" s="170"/>
      <c r="EJ637" s="170"/>
      <c r="EK637" s="170"/>
      <c r="EL637" s="170"/>
      <c r="EM637" s="170"/>
      <c r="EN637" s="170"/>
      <c r="EO637" s="170"/>
      <c r="EP637" s="170"/>
      <c r="EQ637" s="170"/>
      <c r="ER637" s="185"/>
      <c r="ES637" s="185"/>
      <c r="ET637" s="171"/>
    </row>
    <row r="638" spans="1:150" s="173" customFormat="1" hidden="1" x14ac:dyDescent="0.25">
      <c r="A638" s="169"/>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c r="AL638" s="170"/>
      <c r="AM638" s="170"/>
      <c r="AN638" s="170"/>
      <c r="AO638" s="170"/>
      <c r="AP638" s="170"/>
      <c r="AQ638" s="170"/>
      <c r="AR638" s="170"/>
      <c r="AS638" s="170"/>
      <c r="AT638" s="170"/>
      <c r="AU638" s="170"/>
      <c r="AV638" s="170"/>
      <c r="AW638" s="170"/>
      <c r="AX638" s="170"/>
      <c r="AY638" s="170"/>
      <c r="AZ638" s="170"/>
      <c r="BA638" s="170"/>
      <c r="BB638" s="170"/>
      <c r="BC638" s="170"/>
      <c r="BD638" s="170"/>
      <c r="BE638" s="170"/>
      <c r="BF638" s="170"/>
      <c r="BG638" s="170"/>
      <c r="BH638" s="170"/>
      <c r="BI638" s="170"/>
      <c r="BJ638" s="170"/>
      <c r="BK638" s="170"/>
      <c r="BL638" s="170"/>
      <c r="BM638" s="170"/>
      <c r="BN638" s="170"/>
      <c r="BO638" s="170"/>
      <c r="BP638" s="170"/>
      <c r="BQ638" s="170"/>
      <c r="BR638" s="170"/>
      <c r="BS638" s="170"/>
      <c r="BT638" s="170"/>
      <c r="BU638" s="170"/>
      <c r="BV638" s="170"/>
      <c r="BW638" s="170"/>
      <c r="BX638" s="170"/>
      <c r="BY638" s="170"/>
      <c r="BZ638" s="170"/>
      <c r="CA638" s="170"/>
      <c r="CB638" s="170"/>
      <c r="CC638" s="170"/>
      <c r="CD638" s="170"/>
      <c r="CE638" s="170"/>
      <c r="CF638" s="170"/>
      <c r="CG638" s="170"/>
      <c r="CH638" s="170"/>
      <c r="CI638" s="170"/>
      <c r="CJ638" s="170"/>
      <c r="CK638" s="170"/>
      <c r="CL638" s="170"/>
      <c r="CM638" s="170"/>
      <c r="CN638" s="170"/>
      <c r="CO638" s="170"/>
      <c r="CP638" s="170"/>
      <c r="CQ638" s="170"/>
      <c r="CR638" s="170"/>
      <c r="CS638" s="170"/>
      <c r="CT638" s="170"/>
      <c r="CU638" s="170"/>
      <c r="CV638" s="170"/>
      <c r="CW638" s="170"/>
      <c r="CX638" s="170"/>
      <c r="CY638" s="170"/>
      <c r="CZ638" s="170"/>
      <c r="DA638" s="170"/>
      <c r="DB638" s="170"/>
      <c r="DC638" s="170"/>
      <c r="DD638" s="170"/>
      <c r="DE638" s="170"/>
      <c r="DF638" s="170"/>
      <c r="DG638" s="170"/>
      <c r="DH638" s="170"/>
      <c r="DI638" s="170"/>
      <c r="DJ638" s="170"/>
      <c r="DK638" s="170"/>
      <c r="DL638" s="170"/>
      <c r="DM638" s="170"/>
      <c r="DN638" s="170"/>
      <c r="DO638" s="170"/>
      <c r="DP638" s="170"/>
      <c r="DQ638" s="170"/>
      <c r="DR638" s="170"/>
      <c r="DS638" s="170"/>
      <c r="DT638" s="170"/>
      <c r="DU638" s="170"/>
      <c r="DV638" s="170"/>
      <c r="DW638" s="170"/>
      <c r="DX638" s="170"/>
      <c r="DY638" s="170"/>
      <c r="DZ638" s="170"/>
      <c r="EA638" s="170"/>
      <c r="EB638" s="170"/>
      <c r="EC638" s="170"/>
      <c r="ED638" s="170"/>
      <c r="EE638" s="170"/>
      <c r="EF638" s="170"/>
      <c r="EG638" s="170"/>
      <c r="EH638" s="170"/>
      <c r="EI638" s="170"/>
      <c r="EJ638" s="170"/>
      <c r="EK638" s="170"/>
      <c r="EL638" s="170"/>
      <c r="EM638" s="170"/>
      <c r="EN638" s="170"/>
      <c r="EO638" s="170"/>
      <c r="EP638" s="170"/>
      <c r="EQ638" s="170"/>
      <c r="ER638" s="185"/>
      <c r="ES638" s="185"/>
      <c r="ET638" s="171"/>
    </row>
    <row r="639" spans="1:150" s="173" customFormat="1" hidden="1" x14ac:dyDescent="0.25">
      <c r="A639" s="169"/>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c r="AL639" s="170"/>
      <c r="AM639" s="170"/>
      <c r="AN639" s="170"/>
      <c r="AO639" s="170"/>
      <c r="AP639" s="170"/>
      <c r="AQ639" s="170"/>
      <c r="AR639" s="170"/>
      <c r="AS639" s="170"/>
      <c r="AT639" s="170"/>
      <c r="AU639" s="170"/>
      <c r="AV639" s="170"/>
      <c r="AW639" s="170"/>
      <c r="AX639" s="170"/>
      <c r="AY639" s="170"/>
      <c r="AZ639" s="170"/>
      <c r="BA639" s="170"/>
      <c r="BB639" s="170"/>
      <c r="BC639" s="170"/>
      <c r="BD639" s="170"/>
      <c r="BE639" s="170"/>
      <c r="BF639" s="170"/>
      <c r="BG639" s="170"/>
      <c r="BH639" s="170"/>
      <c r="BI639" s="170"/>
      <c r="BJ639" s="170"/>
      <c r="BK639" s="170"/>
      <c r="BL639" s="170"/>
      <c r="BM639" s="170"/>
      <c r="BN639" s="170"/>
      <c r="BO639" s="170"/>
      <c r="BP639" s="170"/>
      <c r="BQ639" s="170"/>
      <c r="BR639" s="170"/>
      <c r="BS639" s="170"/>
      <c r="BT639" s="170"/>
      <c r="BU639" s="170"/>
      <c r="BV639" s="170"/>
      <c r="BW639" s="170"/>
      <c r="BX639" s="170"/>
      <c r="BY639" s="170"/>
      <c r="BZ639" s="170"/>
      <c r="CA639" s="170"/>
      <c r="CB639" s="170"/>
      <c r="CC639" s="170"/>
      <c r="CD639" s="170"/>
      <c r="CE639" s="170"/>
      <c r="CF639" s="170"/>
      <c r="CG639" s="170"/>
      <c r="CH639" s="170"/>
      <c r="CI639" s="170"/>
      <c r="CJ639" s="170"/>
      <c r="CK639" s="170"/>
      <c r="CL639" s="170"/>
      <c r="CM639" s="170"/>
      <c r="CN639" s="170"/>
      <c r="CO639" s="170"/>
      <c r="CP639" s="170"/>
      <c r="CQ639" s="170"/>
      <c r="CR639" s="170"/>
      <c r="CS639" s="170"/>
      <c r="CT639" s="170"/>
      <c r="CU639" s="170"/>
      <c r="CV639" s="170"/>
      <c r="CW639" s="170"/>
      <c r="CX639" s="170"/>
      <c r="CY639" s="170"/>
      <c r="CZ639" s="170"/>
      <c r="DA639" s="170"/>
      <c r="DB639" s="170"/>
      <c r="DC639" s="170"/>
      <c r="DD639" s="170"/>
      <c r="DE639" s="170"/>
      <c r="DF639" s="170"/>
      <c r="DG639" s="170"/>
      <c r="DH639" s="170"/>
      <c r="DI639" s="170"/>
      <c r="DJ639" s="170"/>
      <c r="DK639" s="170"/>
      <c r="DL639" s="170"/>
      <c r="DM639" s="170"/>
      <c r="DN639" s="170"/>
      <c r="DO639" s="170"/>
      <c r="DP639" s="170"/>
      <c r="DQ639" s="170"/>
      <c r="DR639" s="170"/>
      <c r="DS639" s="170"/>
      <c r="DT639" s="170"/>
      <c r="DU639" s="170"/>
      <c r="DV639" s="170"/>
      <c r="DW639" s="170"/>
      <c r="DX639" s="170"/>
      <c r="DY639" s="170"/>
      <c r="DZ639" s="170"/>
      <c r="EA639" s="170"/>
      <c r="EB639" s="170"/>
      <c r="EC639" s="170"/>
      <c r="ED639" s="170"/>
      <c r="EE639" s="170"/>
      <c r="EF639" s="170"/>
      <c r="EG639" s="170"/>
      <c r="EH639" s="170"/>
      <c r="EI639" s="170"/>
      <c r="EJ639" s="170"/>
      <c r="EK639" s="170"/>
      <c r="EL639" s="170"/>
      <c r="EM639" s="170"/>
      <c r="EN639" s="170"/>
      <c r="EO639" s="170"/>
      <c r="EP639" s="170"/>
      <c r="EQ639" s="170"/>
      <c r="ER639" s="185"/>
      <c r="ES639" s="185"/>
      <c r="ET639" s="171"/>
    </row>
    <row r="640" spans="1:150" s="173" customFormat="1" hidden="1" x14ac:dyDescent="0.25">
      <c r="A640" s="169"/>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c r="AL640" s="170"/>
      <c r="AM640" s="170"/>
      <c r="AN640" s="170"/>
      <c r="AO640" s="170"/>
      <c r="AP640" s="170"/>
      <c r="AQ640" s="170"/>
      <c r="AR640" s="170"/>
      <c r="AS640" s="170"/>
      <c r="AT640" s="170"/>
      <c r="AU640" s="170"/>
      <c r="AV640" s="170"/>
      <c r="AW640" s="170"/>
      <c r="AX640" s="170"/>
      <c r="AY640" s="170"/>
      <c r="AZ640" s="170"/>
      <c r="BA640" s="170"/>
      <c r="BB640" s="170"/>
      <c r="BC640" s="170"/>
      <c r="BD640" s="170"/>
      <c r="BE640" s="170"/>
      <c r="BF640" s="170"/>
      <c r="BG640" s="170"/>
      <c r="BH640" s="170"/>
      <c r="BI640" s="170"/>
      <c r="BJ640" s="170"/>
      <c r="BK640" s="170"/>
      <c r="BL640" s="170"/>
      <c r="BM640" s="170"/>
      <c r="BN640" s="170"/>
      <c r="BO640" s="170"/>
      <c r="BP640" s="170"/>
      <c r="BQ640" s="170"/>
      <c r="BR640" s="170"/>
      <c r="BS640" s="170"/>
      <c r="BT640" s="170"/>
      <c r="BU640" s="170"/>
      <c r="BV640" s="170"/>
      <c r="BW640" s="170"/>
      <c r="BX640" s="170"/>
      <c r="BY640" s="170"/>
      <c r="BZ640" s="170"/>
      <c r="CA640" s="170"/>
      <c r="CB640" s="170"/>
      <c r="CC640" s="170"/>
      <c r="CD640" s="170"/>
      <c r="CE640" s="170"/>
      <c r="CF640" s="170"/>
      <c r="CG640" s="170"/>
      <c r="CH640" s="170"/>
      <c r="CI640" s="170"/>
      <c r="CJ640" s="170"/>
      <c r="CK640" s="170"/>
      <c r="CL640" s="170"/>
      <c r="CM640" s="170"/>
      <c r="CN640" s="170"/>
      <c r="CO640" s="170"/>
      <c r="CP640" s="170"/>
      <c r="CQ640" s="170"/>
      <c r="CR640" s="170"/>
      <c r="CS640" s="170"/>
      <c r="CT640" s="170"/>
      <c r="CU640" s="170"/>
      <c r="CV640" s="170"/>
      <c r="CW640" s="170"/>
      <c r="CX640" s="170"/>
      <c r="CY640" s="170"/>
      <c r="CZ640" s="170"/>
      <c r="DA640" s="170"/>
      <c r="DB640" s="170"/>
      <c r="DC640" s="170"/>
      <c r="DD640" s="170"/>
      <c r="DE640" s="170"/>
      <c r="DF640" s="170"/>
      <c r="DG640" s="170"/>
      <c r="DH640" s="170"/>
      <c r="DI640" s="170"/>
      <c r="DJ640" s="170"/>
      <c r="DK640" s="170"/>
      <c r="DL640" s="170"/>
      <c r="DM640" s="170"/>
      <c r="DN640" s="170"/>
      <c r="DO640" s="170"/>
      <c r="DP640" s="170"/>
      <c r="DQ640" s="170"/>
      <c r="DR640" s="170"/>
      <c r="DS640" s="170"/>
      <c r="DT640" s="170"/>
      <c r="DU640" s="170"/>
      <c r="DV640" s="170"/>
      <c r="DW640" s="170"/>
      <c r="DX640" s="170"/>
      <c r="DY640" s="170"/>
      <c r="DZ640" s="170"/>
      <c r="EA640" s="170"/>
      <c r="EB640" s="170"/>
      <c r="EC640" s="170"/>
      <c r="ED640" s="170"/>
      <c r="EE640" s="170"/>
      <c r="EF640" s="170"/>
      <c r="EG640" s="170"/>
      <c r="EH640" s="170"/>
      <c r="EI640" s="170"/>
      <c r="EJ640" s="170"/>
      <c r="EK640" s="170"/>
      <c r="EL640" s="170"/>
      <c r="EM640" s="170"/>
      <c r="EN640" s="170"/>
      <c r="EO640" s="170"/>
      <c r="EP640" s="170"/>
      <c r="EQ640" s="170"/>
      <c r="ER640" s="185"/>
      <c r="ES640" s="185"/>
      <c r="ET640" s="171"/>
    </row>
    <row r="641" spans="1:150" s="173" customFormat="1" hidden="1" x14ac:dyDescent="0.25">
      <c r="A641" s="169"/>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c r="AL641" s="170"/>
      <c r="AM641" s="170"/>
      <c r="AN641" s="170"/>
      <c r="AO641" s="170"/>
      <c r="AP641" s="170"/>
      <c r="AQ641" s="170"/>
      <c r="AR641" s="170"/>
      <c r="AS641" s="170"/>
      <c r="AT641" s="170"/>
      <c r="AU641" s="170"/>
      <c r="AV641" s="170"/>
      <c r="AW641" s="170"/>
      <c r="AX641" s="170"/>
      <c r="AY641" s="170"/>
      <c r="AZ641" s="170"/>
      <c r="BA641" s="170"/>
      <c r="BB641" s="170"/>
      <c r="BC641" s="170"/>
      <c r="BD641" s="170"/>
      <c r="BE641" s="170"/>
      <c r="BF641" s="170"/>
      <c r="BG641" s="170"/>
      <c r="BH641" s="170"/>
      <c r="BI641" s="170"/>
      <c r="BJ641" s="170"/>
      <c r="BK641" s="170"/>
      <c r="BL641" s="170"/>
      <c r="BM641" s="170"/>
      <c r="BN641" s="170"/>
      <c r="BO641" s="170"/>
      <c r="BP641" s="170"/>
      <c r="BQ641" s="170"/>
      <c r="BR641" s="170"/>
      <c r="BS641" s="170"/>
      <c r="BT641" s="170"/>
      <c r="BU641" s="170"/>
      <c r="BV641" s="170"/>
      <c r="BW641" s="170"/>
      <c r="BX641" s="170"/>
      <c r="BY641" s="170"/>
      <c r="BZ641" s="170"/>
      <c r="CA641" s="170"/>
      <c r="CB641" s="170"/>
      <c r="CC641" s="170"/>
      <c r="CD641" s="170"/>
      <c r="CE641" s="170"/>
      <c r="CF641" s="170"/>
      <c r="CG641" s="170"/>
      <c r="CH641" s="170"/>
      <c r="CI641" s="170"/>
      <c r="CJ641" s="170"/>
      <c r="CK641" s="170"/>
      <c r="CL641" s="170"/>
      <c r="CM641" s="170"/>
      <c r="CN641" s="170"/>
      <c r="CO641" s="170"/>
      <c r="CP641" s="170"/>
      <c r="CQ641" s="170"/>
      <c r="CR641" s="170"/>
      <c r="CS641" s="170"/>
      <c r="CT641" s="170"/>
      <c r="CU641" s="170"/>
      <c r="CV641" s="170"/>
      <c r="CW641" s="170"/>
      <c r="CX641" s="170"/>
      <c r="CY641" s="170"/>
      <c r="CZ641" s="170"/>
      <c r="DA641" s="170"/>
      <c r="DB641" s="170"/>
      <c r="DC641" s="170"/>
      <c r="DD641" s="170"/>
      <c r="DE641" s="170"/>
      <c r="DF641" s="170"/>
      <c r="DG641" s="170"/>
      <c r="DH641" s="170"/>
      <c r="DI641" s="170"/>
      <c r="DJ641" s="170"/>
      <c r="DK641" s="170"/>
      <c r="DL641" s="170"/>
      <c r="DM641" s="170"/>
      <c r="DN641" s="170"/>
      <c r="DO641" s="170"/>
      <c r="DP641" s="170"/>
      <c r="DQ641" s="170"/>
      <c r="DR641" s="170"/>
      <c r="DS641" s="170"/>
      <c r="DT641" s="170"/>
      <c r="DU641" s="170"/>
      <c r="DV641" s="170"/>
      <c r="DW641" s="170"/>
      <c r="DX641" s="170"/>
      <c r="DY641" s="170"/>
      <c r="DZ641" s="170"/>
      <c r="EA641" s="170"/>
      <c r="EB641" s="170"/>
      <c r="EC641" s="170"/>
      <c r="ED641" s="170"/>
      <c r="EE641" s="170"/>
      <c r="EF641" s="170"/>
      <c r="EG641" s="170"/>
      <c r="EH641" s="170"/>
      <c r="EI641" s="170"/>
      <c r="EJ641" s="170"/>
      <c r="EK641" s="170"/>
      <c r="EL641" s="170"/>
      <c r="EM641" s="170"/>
      <c r="EN641" s="170"/>
      <c r="EO641" s="170"/>
      <c r="EP641" s="170"/>
      <c r="EQ641" s="170"/>
      <c r="ER641" s="185"/>
      <c r="ES641" s="185"/>
      <c r="ET641" s="171"/>
    </row>
    <row r="642" spans="1:150" s="173" customFormat="1" hidden="1" x14ac:dyDescent="0.25">
      <c r="A642" s="169"/>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c r="AL642" s="170"/>
      <c r="AM642" s="170"/>
      <c r="AN642" s="170"/>
      <c r="AO642" s="170"/>
      <c r="AP642" s="170"/>
      <c r="AQ642" s="170"/>
      <c r="AR642" s="170"/>
      <c r="AS642" s="170"/>
      <c r="AT642" s="170"/>
      <c r="AU642" s="170"/>
      <c r="AV642" s="170"/>
      <c r="AW642" s="170"/>
      <c r="AX642" s="170"/>
      <c r="AY642" s="170"/>
      <c r="AZ642" s="170"/>
      <c r="BA642" s="170"/>
      <c r="BB642" s="170"/>
      <c r="BC642" s="170"/>
      <c r="BD642" s="170"/>
      <c r="BE642" s="170"/>
      <c r="BF642" s="170"/>
      <c r="BG642" s="170"/>
      <c r="BH642" s="170"/>
      <c r="BI642" s="170"/>
      <c r="BJ642" s="170"/>
      <c r="BK642" s="170"/>
      <c r="BL642" s="170"/>
      <c r="BM642" s="170"/>
      <c r="BN642" s="170"/>
      <c r="BO642" s="170"/>
      <c r="BP642" s="170"/>
      <c r="BQ642" s="170"/>
      <c r="BR642" s="170"/>
      <c r="BS642" s="170"/>
      <c r="BT642" s="170"/>
      <c r="BU642" s="170"/>
      <c r="BV642" s="170"/>
      <c r="BW642" s="170"/>
      <c r="BX642" s="170"/>
      <c r="BY642" s="170"/>
      <c r="BZ642" s="170"/>
      <c r="CA642" s="170"/>
      <c r="CB642" s="170"/>
      <c r="CC642" s="170"/>
      <c r="CD642" s="170"/>
      <c r="CE642" s="170"/>
      <c r="CF642" s="170"/>
      <c r="CG642" s="170"/>
      <c r="CH642" s="170"/>
      <c r="CI642" s="170"/>
      <c r="CJ642" s="170"/>
      <c r="CK642" s="170"/>
      <c r="CL642" s="170"/>
      <c r="CM642" s="170"/>
      <c r="CN642" s="170"/>
      <c r="CO642" s="170"/>
      <c r="CP642" s="170"/>
      <c r="CQ642" s="170"/>
      <c r="CR642" s="170"/>
      <c r="CS642" s="170"/>
      <c r="CT642" s="170"/>
      <c r="CU642" s="170"/>
      <c r="CV642" s="170"/>
      <c r="CW642" s="170"/>
      <c r="CX642" s="170"/>
      <c r="CY642" s="170"/>
      <c r="CZ642" s="170"/>
      <c r="DA642" s="170"/>
      <c r="DB642" s="170"/>
      <c r="DC642" s="170"/>
      <c r="DD642" s="170"/>
      <c r="DE642" s="170"/>
      <c r="DF642" s="170"/>
      <c r="DG642" s="170"/>
      <c r="DH642" s="170"/>
      <c r="DI642" s="170"/>
      <c r="DJ642" s="170"/>
      <c r="DK642" s="170"/>
      <c r="DL642" s="170"/>
      <c r="DM642" s="170"/>
      <c r="DN642" s="170"/>
      <c r="DO642" s="170"/>
      <c r="DP642" s="170"/>
      <c r="DQ642" s="170"/>
      <c r="DR642" s="170"/>
      <c r="DS642" s="170"/>
      <c r="DT642" s="170"/>
      <c r="DU642" s="170"/>
      <c r="DV642" s="170"/>
      <c r="DW642" s="170"/>
      <c r="DX642" s="170"/>
      <c r="DY642" s="170"/>
      <c r="DZ642" s="170"/>
      <c r="EA642" s="170"/>
      <c r="EB642" s="170"/>
      <c r="EC642" s="170"/>
      <c r="ED642" s="170"/>
      <c r="EE642" s="170"/>
      <c r="EF642" s="170"/>
      <c r="EG642" s="170"/>
      <c r="EH642" s="170"/>
      <c r="EI642" s="170"/>
      <c r="EJ642" s="170"/>
      <c r="EK642" s="170"/>
      <c r="EL642" s="170"/>
      <c r="EM642" s="170"/>
      <c r="EN642" s="170"/>
      <c r="EO642" s="170"/>
      <c r="EP642" s="170"/>
      <c r="EQ642" s="170"/>
      <c r="ER642" s="185"/>
      <c r="ES642" s="185"/>
      <c r="ET642" s="171"/>
    </row>
    <row r="643" spans="1:150" s="173" customFormat="1" hidden="1" x14ac:dyDescent="0.25">
      <c r="A643" s="169"/>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c r="AL643" s="170"/>
      <c r="AM643" s="170"/>
      <c r="AN643" s="170"/>
      <c r="AO643" s="170"/>
      <c r="AP643" s="170"/>
      <c r="AQ643" s="170"/>
      <c r="AR643" s="170"/>
      <c r="AS643" s="170"/>
      <c r="AT643" s="170"/>
      <c r="AU643" s="170"/>
      <c r="AV643" s="170"/>
      <c r="AW643" s="170"/>
      <c r="AX643" s="170"/>
      <c r="AY643" s="170"/>
      <c r="AZ643" s="170"/>
      <c r="BA643" s="170"/>
      <c r="BB643" s="170"/>
      <c r="BC643" s="170"/>
      <c r="BD643" s="170"/>
      <c r="BE643" s="170"/>
      <c r="BF643" s="170"/>
      <c r="BG643" s="170"/>
      <c r="BH643" s="170"/>
      <c r="BI643" s="170"/>
      <c r="BJ643" s="170"/>
      <c r="BK643" s="170"/>
      <c r="BL643" s="170"/>
      <c r="BM643" s="170"/>
      <c r="BN643" s="170"/>
      <c r="BO643" s="170"/>
      <c r="BP643" s="170"/>
      <c r="BQ643" s="170"/>
      <c r="BR643" s="170"/>
      <c r="BS643" s="170"/>
      <c r="BT643" s="170"/>
      <c r="BU643" s="170"/>
      <c r="BV643" s="170"/>
      <c r="BW643" s="170"/>
      <c r="BX643" s="170"/>
      <c r="BY643" s="170"/>
      <c r="BZ643" s="170"/>
      <c r="CA643" s="170"/>
      <c r="CB643" s="170"/>
      <c r="CC643" s="170"/>
      <c r="CD643" s="170"/>
      <c r="CE643" s="170"/>
      <c r="CF643" s="170"/>
      <c r="CG643" s="170"/>
      <c r="CH643" s="170"/>
      <c r="CI643" s="170"/>
      <c r="CJ643" s="170"/>
      <c r="CK643" s="170"/>
      <c r="CL643" s="170"/>
      <c r="CM643" s="170"/>
      <c r="CN643" s="170"/>
      <c r="CO643" s="170"/>
      <c r="CP643" s="170"/>
      <c r="CQ643" s="170"/>
      <c r="CR643" s="170"/>
      <c r="CS643" s="170"/>
      <c r="CT643" s="170"/>
      <c r="CU643" s="170"/>
      <c r="CV643" s="170"/>
      <c r="CW643" s="170"/>
      <c r="CX643" s="170"/>
      <c r="CY643" s="170"/>
      <c r="CZ643" s="170"/>
      <c r="DA643" s="170"/>
      <c r="DB643" s="170"/>
      <c r="DC643" s="170"/>
      <c r="DD643" s="170"/>
      <c r="DE643" s="170"/>
      <c r="DF643" s="170"/>
      <c r="DG643" s="170"/>
      <c r="DH643" s="170"/>
      <c r="DI643" s="170"/>
      <c r="DJ643" s="170"/>
      <c r="DK643" s="170"/>
      <c r="DL643" s="170"/>
      <c r="DM643" s="170"/>
      <c r="DN643" s="170"/>
      <c r="DO643" s="170"/>
      <c r="DP643" s="170"/>
      <c r="DQ643" s="170"/>
      <c r="DR643" s="170"/>
      <c r="DS643" s="170"/>
      <c r="DT643" s="170"/>
      <c r="DU643" s="170"/>
      <c r="DV643" s="170"/>
      <c r="DW643" s="170"/>
      <c r="DX643" s="170"/>
      <c r="DY643" s="170"/>
      <c r="DZ643" s="170"/>
      <c r="EA643" s="170"/>
      <c r="EB643" s="170"/>
      <c r="EC643" s="170"/>
      <c r="ED643" s="170"/>
      <c r="EE643" s="170"/>
      <c r="EF643" s="170"/>
      <c r="EG643" s="170"/>
      <c r="EH643" s="170"/>
      <c r="EI643" s="170"/>
      <c r="EJ643" s="170"/>
      <c r="EK643" s="170"/>
      <c r="EL643" s="170"/>
      <c r="EM643" s="170"/>
      <c r="EN643" s="170"/>
      <c r="EO643" s="170"/>
      <c r="EP643" s="170"/>
      <c r="EQ643" s="170"/>
      <c r="ER643" s="185"/>
      <c r="ES643" s="185"/>
      <c r="ET643" s="171"/>
    </row>
    <row r="644" spans="1:150" s="173" customFormat="1" hidden="1" x14ac:dyDescent="0.25">
      <c r="A644" s="169"/>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c r="AL644" s="170"/>
      <c r="AM644" s="170"/>
      <c r="AN644" s="170"/>
      <c r="AO644" s="170"/>
      <c r="AP644" s="170"/>
      <c r="AQ644" s="170"/>
      <c r="AR644" s="170"/>
      <c r="AS644" s="170"/>
      <c r="AT644" s="170"/>
      <c r="AU644" s="170"/>
      <c r="AV644" s="170"/>
      <c r="AW644" s="170"/>
      <c r="AX644" s="170"/>
      <c r="AY644" s="170"/>
      <c r="AZ644" s="170"/>
      <c r="BA644" s="170"/>
      <c r="BB644" s="170"/>
      <c r="BC644" s="170"/>
      <c r="BD644" s="170"/>
      <c r="BE644" s="170"/>
      <c r="BF644" s="170"/>
      <c r="BG644" s="170"/>
      <c r="BH644" s="170"/>
      <c r="BI644" s="170"/>
      <c r="BJ644" s="170"/>
      <c r="BK644" s="170"/>
      <c r="BL644" s="170"/>
      <c r="BM644" s="170"/>
      <c r="BN644" s="170"/>
      <c r="BO644" s="170"/>
      <c r="BP644" s="170"/>
      <c r="BQ644" s="170"/>
      <c r="BR644" s="170"/>
      <c r="BS644" s="170"/>
      <c r="BT644" s="170"/>
      <c r="BU644" s="170"/>
      <c r="BV644" s="170"/>
      <c r="BW644" s="170"/>
      <c r="BX644" s="170"/>
      <c r="BY644" s="170"/>
      <c r="BZ644" s="170"/>
      <c r="CA644" s="170"/>
      <c r="CB644" s="170"/>
      <c r="CC644" s="170"/>
      <c r="CD644" s="170"/>
      <c r="CE644" s="170"/>
      <c r="CF644" s="170"/>
      <c r="CG644" s="170"/>
      <c r="CH644" s="170"/>
      <c r="CI644" s="170"/>
      <c r="CJ644" s="170"/>
      <c r="CK644" s="170"/>
      <c r="CL644" s="170"/>
      <c r="CM644" s="170"/>
      <c r="CN644" s="170"/>
      <c r="CO644" s="170"/>
      <c r="CP644" s="170"/>
      <c r="CQ644" s="170"/>
      <c r="CR644" s="170"/>
      <c r="CS644" s="170"/>
      <c r="CT644" s="170"/>
      <c r="CU644" s="170"/>
      <c r="CV644" s="170"/>
      <c r="CW644" s="170"/>
      <c r="CX644" s="170"/>
      <c r="CY644" s="170"/>
      <c r="CZ644" s="170"/>
      <c r="DA644" s="170"/>
      <c r="DB644" s="170"/>
      <c r="DC644" s="170"/>
      <c r="DD644" s="170"/>
      <c r="DE644" s="170"/>
      <c r="DF644" s="170"/>
      <c r="DG644" s="170"/>
      <c r="DH644" s="170"/>
      <c r="DI644" s="170"/>
      <c r="DJ644" s="170"/>
      <c r="DK644" s="170"/>
      <c r="DL644" s="170"/>
      <c r="DM644" s="170"/>
      <c r="DN644" s="170"/>
      <c r="DO644" s="170"/>
      <c r="DP644" s="170"/>
      <c r="DQ644" s="170"/>
      <c r="DR644" s="170"/>
      <c r="DS644" s="170"/>
      <c r="DT644" s="170"/>
      <c r="DU644" s="170"/>
      <c r="DV644" s="170"/>
      <c r="DW644" s="170"/>
      <c r="DX644" s="170"/>
      <c r="DY644" s="170"/>
      <c r="DZ644" s="170"/>
      <c r="EA644" s="170"/>
      <c r="EB644" s="170"/>
      <c r="EC644" s="170"/>
      <c r="ED644" s="170"/>
      <c r="EE644" s="170"/>
      <c r="EF644" s="170"/>
      <c r="EG644" s="170"/>
      <c r="EH644" s="170"/>
      <c r="EI644" s="170"/>
      <c r="EJ644" s="170"/>
      <c r="EK644" s="170"/>
      <c r="EL644" s="170"/>
      <c r="EM644" s="170"/>
      <c r="EN644" s="170"/>
      <c r="EO644" s="170"/>
      <c r="EP644" s="170"/>
      <c r="EQ644" s="170"/>
      <c r="ER644" s="185"/>
      <c r="ES644" s="185"/>
      <c r="ET644" s="171"/>
    </row>
    <row r="645" spans="1:150" s="173" customFormat="1" hidden="1" x14ac:dyDescent="0.25">
      <c r="A645" s="169"/>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c r="AL645" s="170"/>
      <c r="AM645" s="170"/>
      <c r="AN645" s="170"/>
      <c r="AO645" s="170"/>
      <c r="AP645" s="170"/>
      <c r="AQ645" s="170"/>
      <c r="AR645" s="170"/>
      <c r="AS645" s="170"/>
      <c r="AT645" s="170"/>
      <c r="AU645" s="170"/>
      <c r="AV645" s="170"/>
      <c r="AW645" s="170"/>
      <c r="AX645" s="170"/>
      <c r="AY645" s="170"/>
      <c r="AZ645" s="170"/>
      <c r="BA645" s="170"/>
      <c r="BB645" s="170"/>
      <c r="BC645" s="170"/>
      <c r="BD645" s="170"/>
      <c r="BE645" s="170"/>
      <c r="BF645" s="170"/>
      <c r="BG645" s="170"/>
      <c r="BH645" s="170"/>
      <c r="BI645" s="170"/>
      <c r="BJ645" s="170"/>
      <c r="BK645" s="170"/>
      <c r="BL645" s="170"/>
      <c r="BM645" s="170"/>
      <c r="BN645" s="170"/>
      <c r="BO645" s="170"/>
      <c r="BP645" s="170"/>
      <c r="BQ645" s="170"/>
      <c r="BR645" s="170"/>
      <c r="BS645" s="170"/>
      <c r="BT645" s="170"/>
      <c r="BU645" s="170"/>
      <c r="BV645" s="170"/>
      <c r="BW645" s="170"/>
      <c r="BX645" s="170"/>
      <c r="BY645" s="170"/>
      <c r="BZ645" s="170"/>
      <c r="CA645" s="170"/>
      <c r="CB645" s="170"/>
      <c r="CC645" s="170"/>
      <c r="CD645" s="170"/>
      <c r="CE645" s="170"/>
      <c r="CF645" s="170"/>
      <c r="CG645" s="170"/>
      <c r="CH645" s="170"/>
      <c r="CI645" s="170"/>
      <c r="CJ645" s="170"/>
      <c r="CK645" s="170"/>
      <c r="CL645" s="170"/>
      <c r="CM645" s="170"/>
      <c r="CN645" s="170"/>
      <c r="CO645" s="170"/>
      <c r="CP645" s="170"/>
      <c r="CQ645" s="170"/>
      <c r="CR645" s="170"/>
      <c r="CS645" s="170"/>
      <c r="CT645" s="170"/>
      <c r="CU645" s="170"/>
      <c r="CV645" s="170"/>
      <c r="CW645" s="170"/>
      <c r="CX645" s="170"/>
      <c r="CY645" s="170"/>
      <c r="CZ645" s="170"/>
      <c r="DA645" s="170"/>
      <c r="DB645" s="170"/>
      <c r="DC645" s="170"/>
      <c r="DD645" s="170"/>
      <c r="DE645" s="170"/>
      <c r="DF645" s="170"/>
      <c r="DG645" s="170"/>
      <c r="DH645" s="170"/>
      <c r="DI645" s="170"/>
      <c r="DJ645" s="170"/>
      <c r="DK645" s="170"/>
      <c r="DL645" s="170"/>
      <c r="DM645" s="170"/>
      <c r="DN645" s="170"/>
      <c r="DO645" s="170"/>
      <c r="DP645" s="170"/>
      <c r="DQ645" s="170"/>
      <c r="DR645" s="170"/>
      <c r="DS645" s="170"/>
      <c r="DT645" s="170"/>
      <c r="DU645" s="170"/>
      <c r="DV645" s="170"/>
      <c r="DW645" s="170"/>
      <c r="DX645" s="170"/>
      <c r="DY645" s="170"/>
      <c r="DZ645" s="170"/>
      <c r="EA645" s="170"/>
      <c r="EB645" s="170"/>
      <c r="EC645" s="170"/>
      <c r="ED645" s="170"/>
      <c r="EE645" s="170"/>
      <c r="EF645" s="170"/>
      <c r="EG645" s="170"/>
      <c r="EH645" s="170"/>
      <c r="EI645" s="170"/>
      <c r="EJ645" s="170"/>
      <c r="EK645" s="170"/>
      <c r="EL645" s="170"/>
      <c r="EM645" s="170"/>
      <c r="EN645" s="170"/>
      <c r="EO645" s="170"/>
      <c r="EP645" s="170"/>
      <c r="EQ645" s="170"/>
      <c r="ER645" s="185"/>
      <c r="ES645" s="185"/>
      <c r="ET645" s="171"/>
    </row>
    <row r="646" spans="1:150" s="173" customFormat="1" hidden="1" x14ac:dyDescent="0.25">
      <c r="A646" s="169"/>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c r="AL646" s="170"/>
      <c r="AM646" s="170"/>
      <c r="AN646" s="170"/>
      <c r="AO646" s="170"/>
      <c r="AP646" s="170"/>
      <c r="AQ646" s="170"/>
      <c r="AR646" s="170"/>
      <c r="AS646" s="170"/>
      <c r="AT646" s="170"/>
      <c r="AU646" s="170"/>
      <c r="AV646" s="170"/>
      <c r="AW646" s="170"/>
      <c r="AX646" s="170"/>
      <c r="AY646" s="170"/>
      <c r="AZ646" s="170"/>
      <c r="BA646" s="170"/>
      <c r="BB646" s="170"/>
      <c r="BC646" s="170"/>
      <c r="BD646" s="170"/>
      <c r="BE646" s="170"/>
      <c r="BF646" s="170"/>
      <c r="BG646" s="170"/>
      <c r="BH646" s="170"/>
      <c r="BI646" s="170"/>
      <c r="BJ646" s="170"/>
      <c r="BK646" s="170"/>
      <c r="BL646" s="170"/>
      <c r="BM646" s="170"/>
      <c r="BN646" s="170"/>
      <c r="BO646" s="170"/>
      <c r="BP646" s="170"/>
      <c r="BQ646" s="170"/>
      <c r="BR646" s="170"/>
      <c r="BS646" s="170"/>
      <c r="BT646" s="170"/>
      <c r="BU646" s="170"/>
      <c r="BV646" s="170"/>
      <c r="BW646" s="170"/>
      <c r="BX646" s="170"/>
      <c r="BY646" s="170"/>
      <c r="BZ646" s="170"/>
      <c r="CA646" s="170"/>
      <c r="CB646" s="170"/>
      <c r="CC646" s="170"/>
      <c r="CD646" s="170"/>
      <c r="CE646" s="170"/>
      <c r="CF646" s="170"/>
      <c r="CG646" s="170"/>
      <c r="CH646" s="170"/>
      <c r="CI646" s="170"/>
      <c r="CJ646" s="170"/>
      <c r="CK646" s="170"/>
      <c r="CL646" s="170"/>
      <c r="CM646" s="170"/>
      <c r="CN646" s="170"/>
      <c r="CO646" s="170"/>
      <c r="CP646" s="170"/>
      <c r="CQ646" s="170"/>
      <c r="CR646" s="170"/>
      <c r="CS646" s="170"/>
      <c r="CT646" s="170"/>
      <c r="CU646" s="170"/>
      <c r="CV646" s="170"/>
      <c r="CW646" s="170"/>
      <c r="CX646" s="170"/>
      <c r="CY646" s="170"/>
      <c r="CZ646" s="170"/>
      <c r="DA646" s="170"/>
      <c r="DB646" s="170"/>
      <c r="DC646" s="170"/>
      <c r="DD646" s="170"/>
      <c r="DE646" s="170"/>
      <c r="DF646" s="170"/>
      <c r="DG646" s="170"/>
      <c r="DH646" s="170"/>
      <c r="DI646" s="170"/>
      <c r="DJ646" s="170"/>
      <c r="DK646" s="170"/>
      <c r="DL646" s="170"/>
      <c r="DM646" s="170"/>
      <c r="DN646" s="170"/>
      <c r="DO646" s="170"/>
      <c r="DP646" s="170"/>
      <c r="DQ646" s="170"/>
      <c r="DR646" s="170"/>
      <c r="DS646" s="170"/>
      <c r="DT646" s="170"/>
      <c r="DU646" s="170"/>
      <c r="DV646" s="170"/>
      <c r="DW646" s="170"/>
      <c r="DX646" s="170"/>
      <c r="DY646" s="170"/>
      <c r="DZ646" s="170"/>
      <c r="EA646" s="170"/>
      <c r="EB646" s="170"/>
      <c r="EC646" s="170"/>
      <c r="ED646" s="170"/>
      <c r="EE646" s="170"/>
      <c r="EF646" s="170"/>
      <c r="EG646" s="170"/>
      <c r="EH646" s="170"/>
      <c r="EI646" s="170"/>
      <c r="EJ646" s="170"/>
      <c r="EK646" s="170"/>
      <c r="EL646" s="170"/>
      <c r="EM646" s="170"/>
      <c r="EN646" s="170"/>
      <c r="EO646" s="170"/>
      <c r="EP646" s="170"/>
      <c r="EQ646" s="170"/>
      <c r="ER646" s="185"/>
      <c r="ES646" s="185"/>
      <c r="ET646" s="171"/>
    </row>
    <row r="647" spans="1:150" s="173" customFormat="1" hidden="1" x14ac:dyDescent="0.25">
      <c r="A647" s="169"/>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c r="AL647" s="170"/>
      <c r="AM647" s="170"/>
      <c r="AN647" s="170"/>
      <c r="AO647" s="170"/>
      <c r="AP647" s="170"/>
      <c r="AQ647" s="170"/>
      <c r="AR647" s="170"/>
      <c r="AS647" s="170"/>
      <c r="AT647" s="170"/>
      <c r="AU647" s="170"/>
      <c r="AV647" s="170"/>
      <c r="AW647" s="170"/>
      <c r="AX647" s="170"/>
      <c r="AY647" s="170"/>
      <c r="AZ647" s="170"/>
      <c r="BA647" s="170"/>
      <c r="BB647" s="170"/>
      <c r="BC647" s="170"/>
      <c r="BD647" s="170"/>
      <c r="BE647" s="170"/>
      <c r="BF647" s="170"/>
      <c r="BG647" s="170"/>
      <c r="BH647" s="170"/>
      <c r="BI647" s="170"/>
      <c r="BJ647" s="170"/>
      <c r="BK647" s="170"/>
      <c r="BL647" s="170"/>
      <c r="BM647" s="170"/>
      <c r="BN647" s="170"/>
      <c r="BO647" s="170"/>
      <c r="BP647" s="170"/>
      <c r="BQ647" s="170"/>
      <c r="BR647" s="170"/>
      <c r="BS647" s="170"/>
      <c r="BT647" s="170"/>
      <c r="BU647" s="170"/>
      <c r="BV647" s="170"/>
      <c r="BW647" s="170"/>
      <c r="BX647" s="170"/>
      <c r="BY647" s="170"/>
      <c r="BZ647" s="170"/>
      <c r="CA647" s="170"/>
      <c r="CB647" s="170"/>
      <c r="CC647" s="170"/>
      <c r="CD647" s="170"/>
      <c r="CE647" s="170"/>
      <c r="CF647" s="170"/>
      <c r="CG647" s="170"/>
      <c r="CH647" s="170"/>
      <c r="CI647" s="170"/>
      <c r="CJ647" s="170"/>
      <c r="CK647" s="170"/>
      <c r="CL647" s="170"/>
      <c r="CM647" s="170"/>
      <c r="CN647" s="170"/>
      <c r="CO647" s="170"/>
      <c r="CP647" s="170"/>
      <c r="CQ647" s="170"/>
      <c r="CR647" s="170"/>
      <c r="CS647" s="170"/>
      <c r="CT647" s="170"/>
      <c r="CU647" s="170"/>
      <c r="CV647" s="170"/>
      <c r="CW647" s="170"/>
      <c r="CX647" s="170"/>
      <c r="CY647" s="170"/>
      <c r="CZ647" s="170"/>
      <c r="DA647" s="170"/>
      <c r="DB647" s="170"/>
      <c r="DC647" s="170"/>
      <c r="DD647" s="170"/>
      <c r="DE647" s="170"/>
      <c r="DF647" s="170"/>
      <c r="DG647" s="170"/>
      <c r="DH647" s="170"/>
      <c r="DI647" s="170"/>
      <c r="DJ647" s="170"/>
      <c r="DK647" s="170"/>
      <c r="DL647" s="170"/>
      <c r="DM647" s="170"/>
      <c r="DN647" s="170"/>
      <c r="DO647" s="170"/>
      <c r="DP647" s="170"/>
      <c r="DQ647" s="170"/>
      <c r="DR647" s="170"/>
      <c r="DS647" s="170"/>
      <c r="DT647" s="170"/>
      <c r="DU647" s="170"/>
      <c r="DV647" s="170"/>
      <c r="DW647" s="170"/>
      <c r="DX647" s="170"/>
      <c r="DY647" s="170"/>
      <c r="DZ647" s="170"/>
      <c r="EA647" s="170"/>
      <c r="EB647" s="170"/>
      <c r="EC647" s="170"/>
      <c r="ED647" s="170"/>
      <c r="EE647" s="170"/>
      <c r="EF647" s="170"/>
      <c r="EG647" s="170"/>
      <c r="EH647" s="170"/>
      <c r="EI647" s="170"/>
      <c r="EJ647" s="170"/>
      <c r="EK647" s="170"/>
      <c r="EL647" s="170"/>
      <c r="EM647" s="170"/>
      <c r="EN647" s="170"/>
      <c r="EO647" s="170"/>
      <c r="EP647" s="170"/>
      <c r="EQ647" s="170"/>
      <c r="ER647" s="185"/>
      <c r="ES647" s="185"/>
      <c r="ET647" s="171"/>
    </row>
    <row r="648" spans="1:150" s="173" customFormat="1" hidden="1" x14ac:dyDescent="0.25">
      <c r="A648" s="169"/>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c r="AL648" s="170"/>
      <c r="AM648" s="170"/>
      <c r="AN648" s="170"/>
      <c r="AO648" s="170"/>
      <c r="AP648" s="170"/>
      <c r="AQ648" s="170"/>
      <c r="AR648" s="170"/>
      <c r="AS648" s="170"/>
      <c r="AT648" s="170"/>
      <c r="AU648" s="170"/>
      <c r="AV648" s="170"/>
      <c r="AW648" s="170"/>
      <c r="AX648" s="170"/>
      <c r="AY648" s="170"/>
      <c r="AZ648" s="170"/>
      <c r="BA648" s="170"/>
      <c r="BB648" s="170"/>
      <c r="BC648" s="170"/>
      <c r="BD648" s="170"/>
      <c r="BE648" s="170"/>
      <c r="BF648" s="170"/>
      <c r="BG648" s="170"/>
      <c r="BH648" s="170"/>
      <c r="BI648" s="170"/>
      <c r="BJ648" s="170"/>
      <c r="BK648" s="170"/>
      <c r="BL648" s="170"/>
      <c r="BM648" s="170"/>
      <c r="BN648" s="170"/>
      <c r="BO648" s="170"/>
      <c r="BP648" s="170"/>
      <c r="BQ648" s="170"/>
      <c r="BR648" s="170"/>
      <c r="BS648" s="170"/>
      <c r="BT648" s="170"/>
      <c r="BU648" s="170"/>
      <c r="BV648" s="170"/>
      <c r="BW648" s="170"/>
      <c r="BX648" s="170"/>
      <c r="BY648" s="170"/>
      <c r="BZ648" s="170"/>
      <c r="CA648" s="170"/>
      <c r="CB648" s="170"/>
      <c r="CC648" s="170"/>
      <c r="CD648" s="170"/>
      <c r="CE648" s="170"/>
      <c r="CF648" s="170"/>
      <c r="CG648" s="170"/>
      <c r="CH648" s="170"/>
      <c r="CI648" s="170"/>
      <c r="CJ648" s="170"/>
      <c r="CK648" s="170"/>
      <c r="CL648" s="170"/>
      <c r="CM648" s="170"/>
      <c r="CN648" s="170"/>
      <c r="CO648" s="170"/>
      <c r="CP648" s="170"/>
      <c r="CQ648" s="170"/>
      <c r="CR648" s="170"/>
      <c r="CS648" s="170"/>
      <c r="CT648" s="170"/>
      <c r="CU648" s="170"/>
      <c r="CV648" s="170"/>
      <c r="CW648" s="170"/>
      <c r="CX648" s="170"/>
      <c r="CY648" s="170"/>
      <c r="CZ648" s="170"/>
      <c r="DA648" s="170"/>
      <c r="DB648" s="170"/>
      <c r="DC648" s="170"/>
      <c r="DD648" s="170"/>
      <c r="DE648" s="170"/>
      <c r="DF648" s="170"/>
      <c r="DG648" s="170"/>
      <c r="DH648" s="170"/>
      <c r="DI648" s="170"/>
      <c r="DJ648" s="170"/>
      <c r="DK648" s="170"/>
      <c r="DL648" s="170"/>
      <c r="DM648" s="170"/>
      <c r="DN648" s="170"/>
      <c r="DO648" s="170"/>
      <c r="DP648" s="170"/>
      <c r="DQ648" s="170"/>
      <c r="DR648" s="170"/>
      <c r="DS648" s="170"/>
      <c r="DT648" s="170"/>
      <c r="DU648" s="170"/>
      <c r="DV648" s="170"/>
      <c r="DW648" s="170"/>
      <c r="DX648" s="170"/>
      <c r="DY648" s="170"/>
      <c r="DZ648" s="170"/>
      <c r="EA648" s="170"/>
      <c r="EB648" s="170"/>
      <c r="EC648" s="170"/>
      <c r="ED648" s="170"/>
      <c r="EE648" s="170"/>
      <c r="EF648" s="170"/>
      <c r="EG648" s="170"/>
      <c r="EH648" s="170"/>
      <c r="EI648" s="170"/>
      <c r="EJ648" s="170"/>
      <c r="EK648" s="170"/>
      <c r="EL648" s="170"/>
      <c r="EM648" s="170"/>
      <c r="EN648" s="170"/>
      <c r="EO648" s="170"/>
      <c r="EP648" s="170"/>
      <c r="EQ648" s="170"/>
      <c r="ER648" s="185"/>
      <c r="ES648" s="185"/>
      <c r="ET648" s="171"/>
    </row>
    <row r="649" spans="1:150" s="173" customFormat="1" hidden="1" x14ac:dyDescent="0.25">
      <c r="A649" s="169"/>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c r="AL649" s="170"/>
      <c r="AM649" s="170"/>
      <c r="AN649" s="170"/>
      <c r="AO649" s="170"/>
      <c r="AP649" s="170"/>
      <c r="AQ649" s="170"/>
      <c r="AR649" s="170"/>
      <c r="AS649" s="170"/>
      <c r="AT649" s="170"/>
      <c r="AU649" s="170"/>
      <c r="AV649" s="170"/>
      <c r="AW649" s="170"/>
      <c r="AX649" s="170"/>
      <c r="AY649" s="170"/>
      <c r="AZ649" s="170"/>
      <c r="BA649" s="170"/>
      <c r="BB649" s="170"/>
      <c r="BC649" s="170"/>
      <c r="BD649" s="170"/>
      <c r="BE649" s="170"/>
      <c r="BF649" s="170"/>
      <c r="BG649" s="170"/>
      <c r="BH649" s="170"/>
      <c r="BI649" s="170"/>
      <c r="BJ649" s="170"/>
      <c r="BK649" s="170"/>
      <c r="BL649" s="170"/>
      <c r="BM649" s="170"/>
      <c r="BN649" s="170"/>
      <c r="BO649" s="170"/>
      <c r="BP649" s="170"/>
      <c r="BQ649" s="170"/>
      <c r="BR649" s="170"/>
      <c r="BS649" s="170"/>
      <c r="BT649" s="170"/>
      <c r="BU649" s="170"/>
      <c r="BV649" s="170"/>
      <c r="BW649" s="170"/>
      <c r="BX649" s="170"/>
      <c r="BY649" s="170"/>
      <c r="BZ649" s="170"/>
      <c r="CA649" s="170"/>
      <c r="CB649" s="170"/>
      <c r="CC649" s="170"/>
      <c r="CD649" s="170"/>
      <c r="CE649" s="170"/>
      <c r="CF649" s="170"/>
      <c r="CG649" s="170"/>
      <c r="CH649" s="170"/>
      <c r="CI649" s="170"/>
      <c r="CJ649" s="170"/>
      <c r="CK649" s="170"/>
      <c r="CL649" s="170"/>
      <c r="CM649" s="170"/>
      <c r="CN649" s="170"/>
      <c r="CO649" s="170"/>
      <c r="CP649" s="170"/>
      <c r="CQ649" s="170"/>
      <c r="CR649" s="170"/>
      <c r="CS649" s="170"/>
      <c r="CT649" s="170"/>
      <c r="CU649" s="170"/>
      <c r="CV649" s="170"/>
      <c r="CW649" s="170"/>
      <c r="CX649" s="170"/>
      <c r="CY649" s="170"/>
      <c r="CZ649" s="170"/>
      <c r="DA649" s="170"/>
      <c r="DB649" s="170"/>
      <c r="DC649" s="170"/>
      <c r="DD649" s="170"/>
      <c r="DE649" s="170"/>
      <c r="DF649" s="170"/>
      <c r="DG649" s="170"/>
      <c r="DH649" s="170"/>
      <c r="DI649" s="170"/>
      <c r="DJ649" s="170"/>
      <c r="DK649" s="170"/>
      <c r="DL649" s="170"/>
      <c r="DM649" s="170"/>
      <c r="DN649" s="170"/>
      <c r="DO649" s="170"/>
      <c r="DP649" s="170"/>
      <c r="DQ649" s="170"/>
      <c r="DR649" s="170"/>
      <c r="DS649" s="170"/>
      <c r="DT649" s="170"/>
      <c r="DU649" s="170"/>
      <c r="DV649" s="170"/>
      <c r="DW649" s="170"/>
      <c r="DX649" s="170"/>
      <c r="DY649" s="170"/>
      <c r="DZ649" s="170"/>
      <c r="EA649" s="170"/>
      <c r="EB649" s="170"/>
      <c r="EC649" s="170"/>
      <c r="ED649" s="170"/>
      <c r="EE649" s="170"/>
      <c r="EF649" s="170"/>
      <c r="EG649" s="170"/>
      <c r="EH649" s="170"/>
      <c r="EI649" s="170"/>
      <c r="EJ649" s="170"/>
      <c r="EK649" s="170"/>
      <c r="EL649" s="170"/>
      <c r="EM649" s="170"/>
      <c r="EN649" s="170"/>
      <c r="EO649" s="170"/>
      <c r="EP649" s="170"/>
      <c r="EQ649" s="170"/>
      <c r="ER649" s="185"/>
      <c r="ES649" s="185"/>
      <c r="ET649" s="171"/>
    </row>
    <row r="650" spans="1:150" s="173" customFormat="1" hidden="1" x14ac:dyDescent="0.25">
      <c r="A650" s="169"/>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c r="AL650" s="170"/>
      <c r="AM650" s="170"/>
      <c r="AN650" s="170"/>
      <c r="AO650" s="170"/>
      <c r="AP650" s="170"/>
      <c r="AQ650" s="170"/>
      <c r="AR650" s="170"/>
      <c r="AS650" s="170"/>
      <c r="AT650" s="170"/>
      <c r="AU650" s="170"/>
      <c r="AV650" s="170"/>
      <c r="AW650" s="170"/>
      <c r="AX650" s="170"/>
      <c r="AY650" s="170"/>
      <c r="AZ650" s="170"/>
      <c r="BA650" s="170"/>
      <c r="BB650" s="170"/>
      <c r="BC650" s="170"/>
      <c r="BD650" s="170"/>
      <c r="BE650" s="170"/>
      <c r="BF650" s="170"/>
      <c r="BG650" s="170"/>
      <c r="BH650" s="170"/>
      <c r="BI650" s="170"/>
      <c r="BJ650" s="170"/>
      <c r="BK650" s="170"/>
      <c r="BL650" s="170"/>
      <c r="BM650" s="170"/>
      <c r="BN650" s="170"/>
      <c r="BO650" s="170"/>
      <c r="BP650" s="170"/>
      <c r="BQ650" s="170"/>
      <c r="BR650" s="170"/>
      <c r="BS650" s="170"/>
      <c r="BT650" s="170"/>
      <c r="BU650" s="170"/>
      <c r="BV650" s="170"/>
      <c r="BW650" s="170"/>
      <c r="BX650" s="170"/>
      <c r="BY650" s="170"/>
      <c r="BZ650" s="170"/>
      <c r="CA650" s="170"/>
      <c r="CB650" s="170"/>
      <c r="CC650" s="170"/>
      <c r="CD650" s="170"/>
      <c r="CE650" s="170"/>
      <c r="CF650" s="170"/>
      <c r="CG650" s="170"/>
      <c r="CH650" s="170"/>
      <c r="CI650" s="170"/>
      <c r="CJ650" s="170"/>
      <c r="CK650" s="170"/>
      <c r="CL650" s="170"/>
      <c r="CM650" s="170"/>
      <c r="CN650" s="170"/>
      <c r="CO650" s="170"/>
      <c r="CP650" s="170"/>
      <c r="CQ650" s="170"/>
      <c r="CR650" s="170"/>
      <c r="CS650" s="170"/>
      <c r="CT650" s="170"/>
      <c r="CU650" s="170"/>
      <c r="CV650" s="170"/>
      <c r="CW650" s="170"/>
      <c r="CX650" s="170"/>
      <c r="CY650" s="170"/>
      <c r="CZ650" s="170"/>
      <c r="DA650" s="170"/>
      <c r="DB650" s="170"/>
      <c r="DC650" s="170"/>
      <c r="DD650" s="170"/>
      <c r="DE650" s="170"/>
      <c r="DF650" s="170"/>
      <c r="DG650" s="170"/>
      <c r="DH650" s="170"/>
      <c r="DI650" s="170"/>
      <c r="DJ650" s="170"/>
      <c r="DK650" s="170"/>
      <c r="DL650" s="170"/>
      <c r="DM650" s="170"/>
      <c r="DN650" s="170"/>
      <c r="DO650" s="170"/>
      <c r="DP650" s="170"/>
      <c r="DQ650" s="170"/>
      <c r="DR650" s="170"/>
      <c r="DS650" s="170"/>
      <c r="DT650" s="170"/>
      <c r="DU650" s="170"/>
      <c r="DV650" s="170"/>
      <c r="DW650" s="170"/>
      <c r="DX650" s="170"/>
      <c r="DY650" s="170"/>
      <c r="DZ650" s="170"/>
      <c r="EA650" s="170"/>
      <c r="EB650" s="170"/>
      <c r="EC650" s="170"/>
      <c r="ED650" s="170"/>
      <c r="EE650" s="170"/>
      <c r="EF650" s="170"/>
      <c r="EG650" s="170"/>
      <c r="EH650" s="170"/>
      <c r="EI650" s="170"/>
      <c r="EJ650" s="170"/>
      <c r="EK650" s="170"/>
      <c r="EL650" s="170"/>
      <c r="EM650" s="170"/>
      <c r="EN650" s="170"/>
      <c r="EO650" s="170"/>
      <c r="EP650" s="170"/>
      <c r="EQ650" s="170"/>
      <c r="ER650" s="185"/>
      <c r="ES650" s="185"/>
      <c r="ET650" s="171"/>
    </row>
    <row r="651" spans="1:150" s="173" customFormat="1" hidden="1" x14ac:dyDescent="0.25">
      <c r="A651" s="169"/>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c r="AL651" s="170"/>
      <c r="AM651" s="170"/>
      <c r="AN651" s="170"/>
      <c r="AO651" s="170"/>
      <c r="AP651" s="170"/>
      <c r="AQ651" s="170"/>
      <c r="AR651" s="170"/>
      <c r="AS651" s="170"/>
      <c r="AT651" s="170"/>
      <c r="AU651" s="170"/>
      <c r="AV651" s="170"/>
      <c r="AW651" s="170"/>
      <c r="AX651" s="170"/>
      <c r="AY651" s="170"/>
      <c r="AZ651" s="170"/>
      <c r="BA651" s="170"/>
      <c r="BB651" s="170"/>
      <c r="BC651" s="170"/>
      <c r="BD651" s="170"/>
      <c r="BE651" s="170"/>
      <c r="BF651" s="170"/>
      <c r="BG651" s="170"/>
      <c r="BH651" s="170"/>
      <c r="BI651" s="170"/>
      <c r="BJ651" s="170"/>
      <c r="BK651" s="170"/>
      <c r="BL651" s="170"/>
      <c r="BM651" s="170"/>
      <c r="BN651" s="170"/>
      <c r="BO651" s="170"/>
      <c r="BP651" s="170"/>
      <c r="BQ651" s="170"/>
      <c r="BR651" s="170"/>
      <c r="BS651" s="170"/>
      <c r="BT651" s="170"/>
      <c r="BU651" s="170"/>
      <c r="BV651" s="170"/>
      <c r="BW651" s="170"/>
      <c r="BX651" s="170"/>
      <c r="BY651" s="170"/>
      <c r="BZ651" s="170"/>
      <c r="CA651" s="170"/>
      <c r="CB651" s="170"/>
      <c r="CC651" s="170"/>
      <c r="CD651" s="170"/>
      <c r="CE651" s="170"/>
      <c r="CF651" s="170"/>
      <c r="CG651" s="170"/>
      <c r="CH651" s="170"/>
      <c r="CI651" s="170"/>
      <c r="CJ651" s="170"/>
      <c r="CK651" s="170"/>
      <c r="CL651" s="170"/>
      <c r="CM651" s="170"/>
      <c r="CN651" s="170"/>
      <c r="CO651" s="170"/>
      <c r="CP651" s="170"/>
      <c r="CQ651" s="170"/>
      <c r="CR651" s="170"/>
      <c r="CS651" s="170"/>
      <c r="CT651" s="170"/>
      <c r="CU651" s="170"/>
      <c r="CV651" s="170"/>
      <c r="CW651" s="170"/>
      <c r="CX651" s="170"/>
      <c r="CY651" s="170"/>
      <c r="CZ651" s="170"/>
      <c r="DA651" s="170"/>
      <c r="DB651" s="170"/>
      <c r="DC651" s="170"/>
      <c r="DD651" s="170"/>
      <c r="DE651" s="170"/>
      <c r="DF651" s="170"/>
      <c r="DG651" s="170"/>
      <c r="DH651" s="170"/>
      <c r="DI651" s="170"/>
      <c r="DJ651" s="170"/>
      <c r="DK651" s="170"/>
      <c r="DL651" s="170"/>
      <c r="DM651" s="170"/>
      <c r="DN651" s="170"/>
      <c r="DO651" s="170"/>
      <c r="DP651" s="170"/>
      <c r="DQ651" s="170"/>
      <c r="DR651" s="170"/>
      <c r="DS651" s="170"/>
      <c r="DT651" s="170"/>
      <c r="DU651" s="170"/>
      <c r="DV651" s="170"/>
      <c r="DW651" s="170"/>
      <c r="DX651" s="170"/>
      <c r="DY651" s="170"/>
      <c r="DZ651" s="170"/>
      <c r="EA651" s="170"/>
      <c r="EB651" s="170"/>
      <c r="EC651" s="170"/>
      <c r="ED651" s="170"/>
      <c r="EE651" s="170"/>
      <c r="EF651" s="170"/>
      <c r="EG651" s="170"/>
      <c r="EH651" s="170"/>
      <c r="EI651" s="170"/>
      <c r="EJ651" s="170"/>
      <c r="EK651" s="170"/>
      <c r="EL651" s="170"/>
      <c r="EM651" s="170"/>
      <c r="EN651" s="170"/>
      <c r="EO651" s="170"/>
      <c r="EP651" s="170"/>
      <c r="EQ651" s="170"/>
      <c r="ER651" s="185"/>
      <c r="ES651" s="185"/>
      <c r="ET651" s="171"/>
    </row>
    <row r="652" spans="1:150" s="173" customFormat="1" hidden="1" x14ac:dyDescent="0.25">
      <c r="A652" s="169"/>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c r="AL652" s="170"/>
      <c r="AM652" s="170"/>
      <c r="AN652" s="170"/>
      <c r="AO652" s="170"/>
      <c r="AP652" s="170"/>
      <c r="AQ652" s="170"/>
      <c r="AR652" s="170"/>
      <c r="AS652" s="170"/>
      <c r="AT652" s="170"/>
      <c r="AU652" s="170"/>
      <c r="AV652" s="170"/>
      <c r="AW652" s="170"/>
      <c r="AX652" s="170"/>
      <c r="AY652" s="170"/>
      <c r="AZ652" s="170"/>
      <c r="BA652" s="170"/>
      <c r="BB652" s="170"/>
      <c r="BC652" s="170"/>
      <c r="BD652" s="170"/>
      <c r="BE652" s="170"/>
      <c r="BF652" s="170"/>
      <c r="BG652" s="170"/>
      <c r="BH652" s="170"/>
      <c r="BI652" s="170"/>
      <c r="BJ652" s="170"/>
      <c r="BK652" s="170"/>
      <c r="BL652" s="170"/>
      <c r="BM652" s="170"/>
      <c r="BN652" s="170"/>
      <c r="BO652" s="170"/>
      <c r="BP652" s="170"/>
      <c r="BQ652" s="170"/>
      <c r="BR652" s="170"/>
      <c r="BS652" s="170"/>
      <c r="BT652" s="170"/>
      <c r="BU652" s="170"/>
      <c r="BV652" s="170"/>
      <c r="BW652" s="170"/>
      <c r="BX652" s="170"/>
      <c r="BY652" s="170"/>
      <c r="BZ652" s="170"/>
      <c r="CA652" s="170"/>
      <c r="CB652" s="170"/>
      <c r="CC652" s="170"/>
      <c r="CD652" s="170"/>
      <c r="CE652" s="170"/>
      <c r="CF652" s="170"/>
      <c r="CG652" s="170"/>
      <c r="CH652" s="170"/>
      <c r="CI652" s="170"/>
      <c r="CJ652" s="170"/>
      <c r="CK652" s="170"/>
      <c r="CL652" s="170"/>
      <c r="CM652" s="170"/>
      <c r="CN652" s="170"/>
      <c r="CO652" s="170"/>
      <c r="CP652" s="170"/>
      <c r="CQ652" s="170"/>
      <c r="CR652" s="170"/>
      <c r="CS652" s="170"/>
      <c r="CT652" s="170"/>
      <c r="CU652" s="170"/>
      <c r="CV652" s="170"/>
      <c r="CW652" s="170"/>
      <c r="CX652" s="170"/>
      <c r="CY652" s="170"/>
      <c r="CZ652" s="170"/>
      <c r="DA652" s="170"/>
      <c r="DB652" s="170"/>
      <c r="DC652" s="170"/>
      <c r="DD652" s="170"/>
      <c r="DE652" s="170"/>
      <c r="DF652" s="170"/>
      <c r="DG652" s="170"/>
      <c r="DH652" s="170"/>
      <c r="DI652" s="170"/>
      <c r="DJ652" s="170"/>
      <c r="DK652" s="170"/>
      <c r="DL652" s="170"/>
      <c r="DM652" s="170"/>
      <c r="DN652" s="170"/>
      <c r="DO652" s="170"/>
      <c r="DP652" s="170"/>
      <c r="DQ652" s="170"/>
      <c r="DR652" s="170"/>
      <c r="DS652" s="170"/>
      <c r="DT652" s="170"/>
      <c r="DU652" s="170"/>
      <c r="DV652" s="170"/>
      <c r="DW652" s="170"/>
      <c r="DX652" s="170"/>
      <c r="DY652" s="170"/>
      <c r="DZ652" s="170"/>
      <c r="EA652" s="170"/>
      <c r="EB652" s="170"/>
      <c r="EC652" s="170"/>
      <c r="ED652" s="170"/>
      <c r="EE652" s="170"/>
      <c r="EF652" s="170"/>
      <c r="EG652" s="170"/>
      <c r="EH652" s="170"/>
      <c r="EI652" s="170"/>
      <c r="EJ652" s="170"/>
      <c r="EK652" s="170"/>
      <c r="EL652" s="170"/>
      <c r="EM652" s="170"/>
      <c r="EN652" s="170"/>
      <c r="EO652" s="170"/>
      <c r="EP652" s="170"/>
      <c r="EQ652" s="170"/>
      <c r="ER652" s="185"/>
      <c r="ES652" s="185"/>
      <c r="ET652" s="171"/>
    </row>
    <row r="653" spans="1:150" s="173" customFormat="1" hidden="1" x14ac:dyDescent="0.25">
      <c r="A653" s="169"/>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c r="AL653" s="170"/>
      <c r="AM653" s="170"/>
      <c r="AN653" s="170"/>
      <c r="AO653" s="170"/>
      <c r="AP653" s="170"/>
      <c r="AQ653" s="170"/>
      <c r="AR653" s="170"/>
      <c r="AS653" s="170"/>
      <c r="AT653" s="170"/>
      <c r="AU653" s="170"/>
      <c r="AV653" s="170"/>
      <c r="AW653" s="170"/>
      <c r="AX653" s="170"/>
      <c r="AY653" s="170"/>
      <c r="AZ653" s="170"/>
      <c r="BA653" s="170"/>
      <c r="BB653" s="170"/>
      <c r="BC653" s="170"/>
      <c r="BD653" s="170"/>
      <c r="BE653" s="170"/>
      <c r="BF653" s="170"/>
      <c r="BG653" s="170"/>
      <c r="BH653" s="170"/>
      <c r="BI653" s="170"/>
      <c r="BJ653" s="170"/>
      <c r="BK653" s="170"/>
      <c r="BL653" s="170"/>
      <c r="BM653" s="170"/>
      <c r="BN653" s="170"/>
      <c r="BO653" s="170"/>
      <c r="BP653" s="170"/>
      <c r="BQ653" s="170"/>
      <c r="BR653" s="170"/>
      <c r="BS653" s="170"/>
      <c r="BT653" s="170"/>
      <c r="BU653" s="170"/>
      <c r="BV653" s="170"/>
      <c r="BW653" s="170"/>
      <c r="BX653" s="170"/>
      <c r="BY653" s="170"/>
      <c r="BZ653" s="170"/>
      <c r="CA653" s="170"/>
      <c r="CB653" s="170"/>
      <c r="CC653" s="170"/>
      <c r="CD653" s="170"/>
      <c r="CE653" s="170"/>
      <c r="CF653" s="170"/>
      <c r="CG653" s="170"/>
      <c r="CH653" s="170"/>
      <c r="CI653" s="170"/>
      <c r="CJ653" s="170"/>
      <c r="CK653" s="170"/>
      <c r="CL653" s="170"/>
      <c r="CM653" s="170"/>
      <c r="CN653" s="170"/>
      <c r="CO653" s="170"/>
      <c r="CP653" s="170"/>
      <c r="CQ653" s="170"/>
      <c r="CR653" s="170"/>
      <c r="CS653" s="170"/>
      <c r="CT653" s="170"/>
      <c r="CU653" s="170"/>
      <c r="CV653" s="170"/>
      <c r="CW653" s="170"/>
      <c r="CX653" s="170"/>
      <c r="CY653" s="170"/>
      <c r="CZ653" s="170"/>
      <c r="DA653" s="170"/>
      <c r="DB653" s="170"/>
      <c r="DC653" s="170"/>
      <c r="DD653" s="170"/>
      <c r="DE653" s="170"/>
      <c r="DF653" s="170"/>
      <c r="DG653" s="170"/>
      <c r="DH653" s="170"/>
      <c r="DI653" s="170"/>
      <c r="DJ653" s="170"/>
      <c r="DK653" s="170"/>
      <c r="DL653" s="170"/>
      <c r="DM653" s="170"/>
      <c r="DN653" s="170"/>
      <c r="DO653" s="170"/>
      <c r="DP653" s="170"/>
      <c r="DQ653" s="170"/>
      <c r="DR653" s="170"/>
      <c r="DS653" s="170"/>
      <c r="DT653" s="170"/>
      <c r="DU653" s="170"/>
      <c r="DV653" s="170"/>
      <c r="DW653" s="170"/>
      <c r="DX653" s="170"/>
      <c r="DY653" s="170"/>
      <c r="DZ653" s="170"/>
      <c r="EA653" s="170"/>
      <c r="EB653" s="170"/>
      <c r="EC653" s="170"/>
      <c r="ED653" s="170"/>
      <c r="EE653" s="170"/>
      <c r="EF653" s="170"/>
      <c r="EG653" s="170"/>
      <c r="EH653" s="170"/>
      <c r="EI653" s="170"/>
      <c r="EJ653" s="170"/>
      <c r="EK653" s="170"/>
      <c r="EL653" s="170"/>
      <c r="EM653" s="170"/>
      <c r="EN653" s="170"/>
      <c r="EO653" s="170"/>
      <c r="EP653" s="170"/>
      <c r="EQ653" s="170"/>
      <c r="ER653" s="185"/>
      <c r="ES653" s="185"/>
      <c r="ET653" s="171"/>
    </row>
    <row r="654" spans="1:150" s="173" customFormat="1" hidden="1" x14ac:dyDescent="0.25">
      <c r="A654" s="169"/>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c r="AL654" s="170"/>
      <c r="AM654" s="170"/>
      <c r="AN654" s="170"/>
      <c r="AO654" s="170"/>
      <c r="AP654" s="170"/>
      <c r="AQ654" s="170"/>
      <c r="AR654" s="170"/>
      <c r="AS654" s="170"/>
      <c r="AT654" s="170"/>
      <c r="AU654" s="170"/>
      <c r="AV654" s="170"/>
      <c r="AW654" s="170"/>
      <c r="AX654" s="170"/>
      <c r="AY654" s="170"/>
      <c r="AZ654" s="170"/>
      <c r="BA654" s="170"/>
      <c r="BB654" s="170"/>
      <c r="BC654" s="170"/>
      <c r="BD654" s="170"/>
      <c r="BE654" s="170"/>
      <c r="BF654" s="170"/>
      <c r="BG654" s="170"/>
      <c r="BH654" s="170"/>
      <c r="BI654" s="170"/>
      <c r="BJ654" s="170"/>
      <c r="BK654" s="170"/>
      <c r="BL654" s="170"/>
      <c r="BM654" s="170"/>
      <c r="BN654" s="170"/>
      <c r="BO654" s="170"/>
      <c r="BP654" s="170"/>
      <c r="BQ654" s="170"/>
      <c r="BR654" s="170"/>
      <c r="BS654" s="170"/>
      <c r="BT654" s="170"/>
      <c r="BU654" s="170"/>
      <c r="BV654" s="170"/>
      <c r="BW654" s="170"/>
      <c r="BX654" s="170"/>
      <c r="BY654" s="170"/>
      <c r="BZ654" s="170"/>
      <c r="CA654" s="170"/>
      <c r="CB654" s="170"/>
      <c r="CC654" s="170"/>
      <c r="CD654" s="170"/>
      <c r="CE654" s="170"/>
      <c r="CF654" s="170"/>
      <c r="CG654" s="170"/>
      <c r="CH654" s="170"/>
      <c r="CI654" s="170"/>
      <c r="CJ654" s="170"/>
      <c r="CK654" s="170"/>
      <c r="CL654" s="170"/>
      <c r="CM654" s="170"/>
      <c r="CN654" s="170"/>
      <c r="CO654" s="170"/>
      <c r="CP654" s="170"/>
      <c r="CQ654" s="170"/>
      <c r="CR654" s="170"/>
      <c r="CS654" s="170"/>
      <c r="CT654" s="170"/>
      <c r="CU654" s="170"/>
      <c r="CV654" s="170"/>
      <c r="CW654" s="170"/>
      <c r="CX654" s="170"/>
      <c r="CY654" s="170"/>
      <c r="CZ654" s="170"/>
      <c r="DA654" s="170"/>
      <c r="DB654" s="170"/>
      <c r="DC654" s="170"/>
      <c r="DD654" s="170"/>
      <c r="DE654" s="170"/>
      <c r="DF654" s="170"/>
      <c r="DG654" s="170"/>
      <c r="DH654" s="170"/>
      <c r="DI654" s="170"/>
      <c r="DJ654" s="170"/>
      <c r="DK654" s="170"/>
      <c r="DL654" s="170"/>
      <c r="DM654" s="170"/>
      <c r="DN654" s="170"/>
      <c r="DO654" s="170"/>
      <c r="DP654" s="170"/>
      <c r="DQ654" s="170"/>
      <c r="DR654" s="170"/>
      <c r="DS654" s="170"/>
      <c r="DT654" s="170"/>
      <c r="DU654" s="170"/>
      <c r="DV654" s="170"/>
      <c r="DW654" s="170"/>
      <c r="DX654" s="170"/>
      <c r="DY654" s="170"/>
      <c r="DZ654" s="170"/>
      <c r="EA654" s="170"/>
      <c r="EB654" s="170"/>
      <c r="EC654" s="170"/>
      <c r="ED654" s="170"/>
      <c r="EE654" s="170"/>
      <c r="EF654" s="170"/>
      <c r="EG654" s="170"/>
      <c r="EH654" s="170"/>
      <c r="EI654" s="170"/>
      <c r="EJ654" s="170"/>
      <c r="EK654" s="170"/>
      <c r="EL654" s="170"/>
      <c r="EM654" s="170"/>
      <c r="EN654" s="170"/>
      <c r="EO654" s="170"/>
      <c r="EP654" s="170"/>
      <c r="EQ654" s="170"/>
      <c r="ER654" s="185"/>
      <c r="ES654" s="185"/>
      <c r="ET654" s="171"/>
    </row>
    <row r="655" spans="1:150" s="173" customFormat="1" hidden="1" x14ac:dyDescent="0.25">
      <c r="A655" s="169"/>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c r="AL655" s="170"/>
      <c r="AM655" s="170"/>
      <c r="AN655" s="170"/>
      <c r="AO655" s="170"/>
      <c r="AP655" s="170"/>
      <c r="AQ655" s="170"/>
      <c r="AR655" s="170"/>
      <c r="AS655" s="170"/>
      <c r="AT655" s="170"/>
      <c r="AU655" s="170"/>
      <c r="AV655" s="170"/>
      <c r="AW655" s="170"/>
      <c r="AX655" s="170"/>
      <c r="AY655" s="170"/>
      <c r="AZ655" s="170"/>
      <c r="BA655" s="170"/>
      <c r="BB655" s="170"/>
      <c r="BC655" s="170"/>
      <c r="BD655" s="170"/>
      <c r="BE655" s="170"/>
      <c r="BF655" s="170"/>
      <c r="BG655" s="170"/>
      <c r="BH655" s="170"/>
      <c r="BI655" s="170"/>
      <c r="BJ655" s="170"/>
      <c r="BK655" s="170"/>
      <c r="BL655" s="170"/>
      <c r="BM655" s="170"/>
      <c r="BN655" s="170"/>
      <c r="BO655" s="170"/>
      <c r="BP655" s="170"/>
      <c r="BQ655" s="170"/>
      <c r="BR655" s="170"/>
      <c r="BS655" s="170"/>
      <c r="BT655" s="170"/>
      <c r="BU655" s="170"/>
      <c r="BV655" s="170"/>
      <c r="BW655" s="170"/>
      <c r="BX655" s="170"/>
      <c r="BY655" s="170"/>
      <c r="BZ655" s="170"/>
      <c r="CA655" s="170"/>
      <c r="CB655" s="170"/>
      <c r="CC655" s="170"/>
      <c r="CD655" s="170"/>
      <c r="CE655" s="170"/>
      <c r="CF655" s="170"/>
      <c r="CG655" s="170"/>
      <c r="CH655" s="170"/>
      <c r="CI655" s="170"/>
      <c r="CJ655" s="170"/>
      <c r="CK655" s="170"/>
      <c r="CL655" s="170"/>
      <c r="CM655" s="170"/>
      <c r="CN655" s="170"/>
      <c r="CO655" s="170"/>
      <c r="CP655" s="170"/>
      <c r="CQ655" s="170"/>
      <c r="CR655" s="170"/>
      <c r="CS655" s="170"/>
      <c r="CT655" s="170"/>
      <c r="CU655" s="170"/>
      <c r="CV655" s="170"/>
      <c r="CW655" s="170"/>
      <c r="CX655" s="170"/>
      <c r="CY655" s="170"/>
      <c r="CZ655" s="170"/>
      <c r="DA655" s="170"/>
      <c r="DB655" s="170"/>
      <c r="DC655" s="170"/>
      <c r="DD655" s="170"/>
      <c r="DE655" s="170"/>
      <c r="DF655" s="170"/>
      <c r="DG655" s="170"/>
      <c r="DH655" s="170"/>
      <c r="DI655" s="170"/>
      <c r="DJ655" s="170"/>
      <c r="DK655" s="170"/>
      <c r="DL655" s="170"/>
      <c r="DM655" s="170"/>
      <c r="DN655" s="170"/>
      <c r="DO655" s="170"/>
      <c r="DP655" s="170"/>
      <c r="DQ655" s="170"/>
      <c r="DR655" s="170"/>
      <c r="DS655" s="170"/>
      <c r="DT655" s="170"/>
      <c r="DU655" s="170"/>
      <c r="DV655" s="170"/>
      <c r="DW655" s="170"/>
      <c r="DX655" s="170"/>
      <c r="DY655" s="170"/>
      <c r="DZ655" s="170"/>
      <c r="EA655" s="170"/>
      <c r="EB655" s="170"/>
      <c r="EC655" s="170"/>
      <c r="ED655" s="170"/>
      <c r="EE655" s="170"/>
      <c r="EF655" s="170"/>
      <c r="EG655" s="170"/>
      <c r="EH655" s="170"/>
      <c r="EI655" s="170"/>
      <c r="EJ655" s="170"/>
      <c r="EK655" s="170"/>
      <c r="EL655" s="170"/>
      <c r="EM655" s="170"/>
      <c r="EN655" s="170"/>
      <c r="EO655" s="170"/>
      <c r="EP655" s="170"/>
      <c r="EQ655" s="170"/>
      <c r="ER655" s="185"/>
      <c r="ES655" s="185"/>
      <c r="ET655" s="171"/>
    </row>
    <row r="656" spans="1:150" s="173" customFormat="1" hidden="1" x14ac:dyDescent="0.25">
      <c r="A656" s="169"/>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c r="AL656" s="170"/>
      <c r="AM656" s="170"/>
      <c r="AN656" s="170"/>
      <c r="AO656" s="170"/>
      <c r="AP656" s="170"/>
      <c r="AQ656" s="170"/>
      <c r="AR656" s="170"/>
      <c r="AS656" s="170"/>
      <c r="AT656" s="170"/>
      <c r="AU656" s="170"/>
      <c r="AV656" s="170"/>
      <c r="AW656" s="170"/>
      <c r="AX656" s="170"/>
      <c r="AY656" s="170"/>
      <c r="AZ656" s="170"/>
      <c r="BA656" s="170"/>
      <c r="BB656" s="170"/>
      <c r="BC656" s="170"/>
      <c r="BD656" s="170"/>
      <c r="BE656" s="170"/>
      <c r="BF656" s="170"/>
      <c r="BG656" s="170"/>
      <c r="BH656" s="170"/>
      <c r="BI656" s="170"/>
      <c r="BJ656" s="170"/>
      <c r="BK656" s="170"/>
      <c r="BL656" s="170"/>
      <c r="BM656" s="170"/>
      <c r="BN656" s="170"/>
      <c r="BO656" s="170"/>
      <c r="BP656" s="170"/>
      <c r="BQ656" s="170"/>
      <c r="BR656" s="170"/>
      <c r="BS656" s="170"/>
      <c r="BT656" s="170"/>
      <c r="BU656" s="170"/>
      <c r="BV656" s="170"/>
      <c r="BW656" s="170"/>
      <c r="BX656" s="170"/>
      <c r="BY656" s="170"/>
      <c r="BZ656" s="170"/>
      <c r="CA656" s="170"/>
      <c r="CB656" s="170"/>
      <c r="CC656" s="170"/>
      <c r="CD656" s="170"/>
      <c r="CE656" s="170"/>
      <c r="CF656" s="170"/>
      <c r="CG656" s="170"/>
      <c r="CH656" s="170"/>
      <c r="CI656" s="170"/>
      <c r="CJ656" s="170"/>
      <c r="CK656" s="170"/>
      <c r="CL656" s="170"/>
      <c r="CM656" s="170"/>
      <c r="CN656" s="170"/>
      <c r="CO656" s="170"/>
      <c r="CP656" s="170"/>
      <c r="CQ656" s="170"/>
      <c r="CR656" s="170"/>
      <c r="CS656" s="170"/>
      <c r="CT656" s="170"/>
      <c r="CU656" s="170"/>
      <c r="CV656" s="170"/>
      <c r="CW656" s="170"/>
      <c r="CX656" s="170"/>
      <c r="CY656" s="170"/>
      <c r="CZ656" s="170"/>
      <c r="DA656" s="170"/>
      <c r="DB656" s="170"/>
      <c r="DC656" s="170"/>
      <c r="DD656" s="170"/>
      <c r="DE656" s="170"/>
      <c r="DF656" s="170"/>
      <c r="DG656" s="170"/>
      <c r="DH656" s="170"/>
      <c r="DI656" s="170"/>
      <c r="DJ656" s="170"/>
      <c r="DK656" s="170"/>
      <c r="DL656" s="170"/>
      <c r="DM656" s="170"/>
      <c r="DN656" s="170"/>
      <c r="DO656" s="170"/>
      <c r="DP656" s="170"/>
      <c r="DQ656" s="170"/>
      <c r="DR656" s="170"/>
      <c r="DS656" s="170"/>
      <c r="DT656" s="170"/>
      <c r="DU656" s="170"/>
      <c r="DV656" s="170"/>
      <c r="DW656" s="170"/>
      <c r="DX656" s="170"/>
      <c r="DY656" s="170"/>
      <c r="DZ656" s="170"/>
      <c r="EA656" s="170"/>
      <c r="EB656" s="170"/>
      <c r="EC656" s="170"/>
      <c r="ED656" s="170"/>
      <c r="EE656" s="170"/>
      <c r="EF656" s="170"/>
      <c r="EG656" s="170"/>
      <c r="EH656" s="170"/>
      <c r="EI656" s="170"/>
      <c r="EJ656" s="170"/>
      <c r="EK656" s="170"/>
      <c r="EL656" s="170"/>
      <c r="EM656" s="170"/>
      <c r="EN656" s="170"/>
      <c r="EO656" s="170"/>
      <c r="EP656" s="170"/>
      <c r="EQ656" s="170"/>
      <c r="ER656" s="185"/>
      <c r="ES656" s="185"/>
      <c r="ET656" s="171"/>
    </row>
    <row r="657" spans="1:150" s="173" customFormat="1" hidden="1" x14ac:dyDescent="0.25">
      <c r="A657" s="169"/>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c r="AL657" s="170"/>
      <c r="AM657" s="170"/>
      <c r="AN657" s="170"/>
      <c r="AO657" s="170"/>
      <c r="AP657" s="170"/>
      <c r="AQ657" s="170"/>
      <c r="AR657" s="170"/>
      <c r="AS657" s="170"/>
      <c r="AT657" s="170"/>
      <c r="AU657" s="170"/>
      <c r="AV657" s="170"/>
      <c r="AW657" s="170"/>
      <c r="AX657" s="170"/>
      <c r="AY657" s="170"/>
      <c r="AZ657" s="170"/>
      <c r="BA657" s="170"/>
      <c r="BB657" s="170"/>
      <c r="BC657" s="170"/>
      <c r="BD657" s="170"/>
      <c r="BE657" s="170"/>
      <c r="BF657" s="170"/>
      <c r="BG657" s="170"/>
      <c r="BH657" s="170"/>
      <c r="BI657" s="170"/>
      <c r="BJ657" s="170"/>
      <c r="BK657" s="170"/>
      <c r="BL657" s="170"/>
      <c r="BM657" s="170"/>
      <c r="BN657" s="170"/>
      <c r="BO657" s="170"/>
      <c r="BP657" s="170"/>
      <c r="BQ657" s="170"/>
      <c r="BR657" s="170"/>
      <c r="BS657" s="170"/>
      <c r="BT657" s="170"/>
      <c r="BU657" s="170"/>
      <c r="BV657" s="170"/>
      <c r="BW657" s="170"/>
      <c r="BX657" s="170"/>
      <c r="BY657" s="170"/>
      <c r="BZ657" s="170"/>
      <c r="CA657" s="170"/>
      <c r="CB657" s="170"/>
      <c r="CC657" s="170"/>
      <c r="CD657" s="170"/>
      <c r="CE657" s="170"/>
      <c r="CF657" s="170"/>
      <c r="CG657" s="170"/>
      <c r="CH657" s="170"/>
      <c r="CI657" s="170"/>
      <c r="CJ657" s="170"/>
      <c r="CK657" s="170"/>
      <c r="CL657" s="170"/>
      <c r="CM657" s="170"/>
      <c r="CN657" s="170"/>
      <c r="CO657" s="170"/>
      <c r="CP657" s="170"/>
      <c r="CQ657" s="170"/>
      <c r="CR657" s="170"/>
      <c r="CS657" s="170"/>
      <c r="CT657" s="170"/>
      <c r="CU657" s="170"/>
      <c r="CV657" s="170"/>
      <c r="CW657" s="170"/>
      <c r="CX657" s="170"/>
      <c r="CY657" s="170"/>
      <c r="CZ657" s="170"/>
      <c r="DA657" s="170"/>
      <c r="DB657" s="170"/>
      <c r="DC657" s="170"/>
      <c r="DD657" s="170"/>
      <c r="DE657" s="170"/>
      <c r="DF657" s="170"/>
      <c r="DG657" s="170"/>
      <c r="DH657" s="170"/>
      <c r="DI657" s="170"/>
      <c r="DJ657" s="170"/>
      <c r="DK657" s="170"/>
      <c r="DL657" s="170"/>
      <c r="DM657" s="170"/>
      <c r="DN657" s="170"/>
      <c r="DO657" s="170"/>
      <c r="DP657" s="170"/>
      <c r="DQ657" s="170"/>
      <c r="DR657" s="170"/>
      <c r="DS657" s="170"/>
      <c r="DT657" s="170"/>
      <c r="DU657" s="170"/>
      <c r="DV657" s="170"/>
      <c r="DW657" s="170"/>
      <c r="DX657" s="170"/>
      <c r="DY657" s="170"/>
      <c r="DZ657" s="170"/>
      <c r="EA657" s="170"/>
      <c r="EB657" s="170"/>
      <c r="EC657" s="170"/>
      <c r="ED657" s="170"/>
      <c r="EE657" s="170"/>
      <c r="EF657" s="170"/>
      <c r="EG657" s="170"/>
      <c r="EH657" s="170"/>
      <c r="EI657" s="170"/>
      <c r="EJ657" s="170"/>
      <c r="EK657" s="170"/>
      <c r="EL657" s="170"/>
      <c r="EM657" s="170"/>
      <c r="EN657" s="170"/>
      <c r="EO657" s="170"/>
      <c r="EP657" s="170"/>
      <c r="EQ657" s="170"/>
      <c r="ER657" s="185"/>
      <c r="ES657" s="185"/>
      <c r="ET657" s="171"/>
    </row>
    <row r="658" spans="1:150" s="173" customFormat="1" hidden="1" x14ac:dyDescent="0.25">
      <c r="A658" s="169"/>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c r="AL658" s="170"/>
      <c r="AM658" s="170"/>
      <c r="AN658" s="170"/>
      <c r="AO658" s="170"/>
      <c r="AP658" s="170"/>
      <c r="AQ658" s="170"/>
      <c r="AR658" s="170"/>
      <c r="AS658" s="170"/>
      <c r="AT658" s="170"/>
      <c r="AU658" s="170"/>
      <c r="AV658" s="170"/>
      <c r="AW658" s="170"/>
      <c r="AX658" s="170"/>
      <c r="AY658" s="170"/>
      <c r="AZ658" s="170"/>
      <c r="BA658" s="170"/>
      <c r="BB658" s="170"/>
      <c r="BC658" s="170"/>
      <c r="BD658" s="170"/>
      <c r="BE658" s="170"/>
      <c r="BF658" s="170"/>
      <c r="BG658" s="170"/>
      <c r="BH658" s="170"/>
      <c r="BI658" s="170"/>
      <c r="BJ658" s="170"/>
      <c r="BK658" s="170"/>
      <c r="BL658" s="170"/>
      <c r="BM658" s="170"/>
      <c r="BN658" s="170"/>
      <c r="BO658" s="170"/>
      <c r="BP658" s="170"/>
      <c r="BQ658" s="170"/>
      <c r="BR658" s="170"/>
      <c r="BS658" s="170"/>
      <c r="BT658" s="170"/>
      <c r="BU658" s="170"/>
      <c r="BV658" s="170"/>
      <c r="BW658" s="170"/>
      <c r="BX658" s="170"/>
      <c r="BY658" s="170"/>
      <c r="BZ658" s="170"/>
      <c r="CA658" s="170"/>
      <c r="CB658" s="170"/>
      <c r="CC658" s="170"/>
      <c r="CD658" s="170"/>
      <c r="CE658" s="170"/>
      <c r="CF658" s="170"/>
      <c r="CG658" s="170"/>
      <c r="CH658" s="170"/>
      <c r="CI658" s="170"/>
      <c r="CJ658" s="170"/>
      <c r="CK658" s="170"/>
      <c r="CL658" s="170"/>
      <c r="CM658" s="170"/>
      <c r="CN658" s="170"/>
      <c r="CO658" s="170"/>
      <c r="CP658" s="170"/>
      <c r="CQ658" s="170"/>
      <c r="CR658" s="170"/>
      <c r="CS658" s="170"/>
      <c r="CT658" s="170"/>
      <c r="CU658" s="170"/>
      <c r="CV658" s="170"/>
      <c r="CW658" s="170"/>
      <c r="CX658" s="170"/>
      <c r="CY658" s="170"/>
      <c r="CZ658" s="170"/>
      <c r="DA658" s="170"/>
      <c r="DB658" s="170"/>
      <c r="DC658" s="170"/>
      <c r="DD658" s="170"/>
      <c r="DE658" s="170"/>
      <c r="DF658" s="170"/>
      <c r="DG658" s="170"/>
      <c r="DH658" s="170"/>
      <c r="DI658" s="170"/>
      <c r="DJ658" s="170"/>
      <c r="DK658" s="170"/>
      <c r="DL658" s="170"/>
      <c r="DM658" s="170"/>
      <c r="DN658" s="170"/>
      <c r="DO658" s="170"/>
      <c r="DP658" s="170"/>
      <c r="DQ658" s="170"/>
      <c r="DR658" s="170"/>
      <c r="DS658" s="170"/>
      <c r="DT658" s="170"/>
      <c r="DU658" s="170"/>
      <c r="DV658" s="170"/>
      <c r="DW658" s="170"/>
      <c r="DX658" s="170"/>
      <c r="DY658" s="170"/>
      <c r="DZ658" s="170"/>
      <c r="EA658" s="170"/>
      <c r="EB658" s="170"/>
      <c r="EC658" s="170"/>
      <c r="ED658" s="170"/>
      <c r="EE658" s="170"/>
      <c r="EF658" s="170"/>
      <c r="EG658" s="170"/>
      <c r="EH658" s="170"/>
      <c r="EI658" s="170"/>
      <c r="EJ658" s="170"/>
      <c r="EK658" s="170"/>
      <c r="EL658" s="170"/>
      <c r="EM658" s="170"/>
      <c r="EN658" s="170"/>
      <c r="EO658" s="170"/>
      <c r="EP658" s="170"/>
      <c r="EQ658" s="170"/>
      <c r="ER658" s="185"/>
      <c r="ES658" s="185"/>
      <c r="ET658" s="171"/>
    </row>
    <row r="659" spans="1:150" s="173" customFormat="1" hidden="1" x14ac:dyDescent="0.25">
      <c r="A659" s="169"/>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c r="AL659" s="170"/>
      <c r="AM659" s="170"/>
      <c r="AN659" s="170"/>
      <c r="AO659" s="170"/>
      <c r="AP659" s="170"/>
      <c r="AQ659" s="170"/>
      <c r="AR659" s="170"/>
      <c r="AS659" s="170"/>
      <c r="AT659" s="170"/>
      <c r="AU659" s="170"/>
      <c r="AV659" s="170"/>
      <c r="AW659" s="170"/>
      <c r="AX659" s="170"/>
      <c r="AY659" s="170"/>
      <c r="AZ659" s="170"/>
      <c r="BA659" s="170"/>
      <c r="BB659" s="170"/>
      <c r="BC659" s="170"/>
      <c r="BD659" s="170"/>
      <c r="BE659" s="170"/>
      <c r="BF659" s="170"/>
      <c r="BG659" s="170"/>
      <c r="BH659" s="170"/>
      <c r="BI659" s="170"/>
      <c r="BJ659" s="170"/>
      <c r="BK659" s="170"/>
      <c r="BL659" s="170"/>
      <c r="BM659" s="170"/>
      <c r="BN659" s="170"/>
      <c r="BO659" s="170"/>
      <c r="BP659" s="170"/>
      <c r="BQ659" s="170"/>
      <c r="BR659" s="170"/>
      <c r="BS659" s="170"/>
      <c r="BT659" s="170"/>
      <c r="BU659" s="170"/>
      <c r="BV659" s="170"/>
      <c r="BW659" s="170"/>
      <c r="BX659" s="170"/>
      <c r="BY659" s="170"/>
      <c r="BZ659" s="170"/>
      <c r="CA659" s="170"/>
      <c r="CB659" s="170"/>
      <c r="CC659" s="170"/>
      <c r="CD659" s="170"/>
      <c r="CE659" s="170"/>
      <c r="CF659" s="170"/>
      <c r="CG659" s="170"/>
      <c r="CH659" s="170"/>
      <c r="CI659" s="170"/>
      <c r="CJ659" s="170"/>
      <c r="CK659" s="170"/>
      <c r="CL659" s="170"/>
      <c r="CM659" s="170"/>
      <c r="CN659" s="170"/>
      <c r="CO659" s="170"/>
      <c r="CP659" s="170"/>
      <c r="CQ659" s="170"/>
      <c r="CR659" s="170"/>
      <c r="CS659" s="170"/>
      <c r="CT659" s="170"/>
      <c r="CU659" s="170"/>
      <c r="CV659" s="170"/>
      <c r="CW659" s="170"/>
      <c r="CX659" s="170"/>
      <c r="CY659" s="170"/>
      <c r="CZ659" s="170"/>
      <c r="DA659" s="170"/>
      <c r="DB659" s="170"/>
      <c r="DC659" s="170"/>
      <c r="DD659" s="170"/>
      <c r="DE659" s="170"/>
      <c r="DF659" s="170"/>
      <c r="DG659" s="170"/>
      <c r="DH659" s="170"/>
      <c r="DI659" s="170"/>
      <c r="DJ659" s="170"/>
      <c r="DK659" s="170"/>
      <c r="DL659" s="170"/>
      <c r="DM659" s="170"/>
      <c r="DN659" s="170"/>
      <c r="DO659" s="170"/>
      <c r="DP659" s="170"/>
      <c r="DQ659" s="170"/>
      <c r="DR659" s="170"/>
      <c r="DS659" s="170"/>
      <c r="DT659" s="170"/>
      <c r="DU659" s="170"/>
      <c r="DV659" s="170"/>
      <c r="DW659" s="170"/>
      <c r="DX659" s="170"/>
      <c r="DY659" s="170"/>
      <c r="DZ659" s="170"/>
      <c r="EA659" s="170"/>
      <c r="EB659" s="170"/>
      <c r="EC659" s="170"/>
      <c r="ED659" s="170"/>
      <c r="EE659" s="170"/>
      <c r="EF659" s="170"/>
      <c r="EG659" s="170"/>
      <c r="EH659" s="170"/>
      <c r="EI659" s="170"/>
      <c r="EJ659" s="170"/>
      <c r="EK659" s="170"/>
      <c r="EL659" s="170"/>
      <c r="EM659" s="170"/>
      <c r="EN659" s="170"/>
      <c r="EO659" s="170"/>
      <c r="EP659" s="170"/>
      <c r="EQ659" s="170"/>
      <c r="ER659" s="185"/>
      <c r="ES659" s="185"/>
      <c r="ET659" s="171"/>
    </row>
    <row r="660" spans="1:150" s="173" customFormat="1" hidden="1" x14ac:dyDescent="0.25">
      <c r="A660" s="169"/>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c r="AL660" s="170"/>
      <c r="AM660" s="170"/>
      <c r="AN660" s="170"/>
      <c r="AO660" s="170"/>
      <c r="AP660" s="170"/>
      <c r="AQ660" s="170"/>
      <c r="AR660" s="170"/>
      <c r="AS660" s="170"/>
      <c r="AT660" s="170"/>
      <c r="AU660" s="170"/>
      <c r="AV660" s="170"/>
      <c r="AW660" s="170"/>
      <c r="AX660" s="170"/>
      <c r="AY660" s="170"/>
      <c r="AZ660" s="170"/>
      <c r="BA660" s="170"/>
      <c r="BB660" s="170"/>
      <c r="BC660" s="170"/>
      <c r="BD660" s="170"/>
      <c r="BE660" s="170"/>
      <c r="BF660" s="170"/>
      <c r="BG660" s="170"/>
      <c r="BH660" s="170"/>
      <c r="BI660" s="170"/>
      <c r="BJ660" s="170"/>
      <c r="BK660" s="170"/>
      <c r="BL660" s="170"/>
      <c r="BM660" s="170"/>
      <c r="BN660" s="170"/>
      <c r="BO660" s="170"/>
      <c r="BP660" s="170"/>
      <c r="BQ660" s="170"/>
      <c r="BR660" s="170"/>
      <c r="BS660" s="170"/>
      <c r="BT660" s="170"/>
      <c r="BU660" s="170"/>
      <c r="BV660" s="170"/>
      <c r="BW660" s="170"/>
      <c r="BX660" s="170"/>
      <c r="BY660" s="170"/>
      <c r="BZ660" s="170"/>
      <c r="CA660" s="170"/>
      <c r="CB660" s="170"/>
      <c r="CC660" s="170"/>
      <c r="CD660" s="170"/>
      <c r="CE660" s="170"/>
      <c r="CF660" s="170"/>
      <c r="CG660" s="170"/>
      <c r="CH660" s="170"/>
      <c r="CI660" s="170"/>
      <c r="CJ660" s="170"/>
      <c r="CK660" s="170"/>
      <c r="CL660" s="170"/>
      <c r="CM660" s="170"/>
      <c r="CN660" s="170"/>
      <c r="CO660" s="170"/>
      <c r="CP660" s="170"/>
      <c r="CQ660" s="170"/>
      <c r="CR660" s="170"/>
      <c r="CS660" s="170"/>
      <c r="CT660" s="170"/>
      <c r="CU660" s="170"/>
      <c r="CV660" s="170"/>
      <c r="CW660" s="170"/>
      <c r="CX660" s="170"/>
      <c r="CY660" s="170"/>
      <c r="CZ660" s="170"/>
      <c r="DA660" s="170"/>
      <c r="DB660" s="170"/>
      <c r="DC660" s="170"/>
      <c r="DD660" s="170"/>
      <c r="DE660" s="170"/>
      <c r="DF660" s="170"/>
      <c r="DG660" s="170"/>
      <c r="DH660" s="170"/>
      <c r="DI660" s="170"/>
      <c r="DJ660" s="170"/>
      <c r="DK660" s="170"/>
      <c r="DL660" s="170"/>
      <c r="DM660" s="170"/>
      <c r="DN660" s="170"/>
      <c r="DO660" s="170"/>
      <c r="DP660" s="170"/>
      <c r="DQ660" s="170"/>
      <c r="DR660" s="170"/>
      <c r="DS660" s="170"/>
      <c r="DT660" s="170"/>
      <c r="DU660" s="170"/>
      <c r="DV660" s="170"/>
      <c r="DW660" s="170"/>
      <c r="DX660" s="170"/>
      <c r="DY660" s="170"/>
      <c r="DZ660" s="170"/>
      <c r="EA660" s="170"/>
      <c r="EB660" s="170"/>
      <c r="EC660" s="170"/>
      <c r="ED660" s="170"/>
      <c r="EE660" s="170"/>
      <c r="EF660" s="170"/>
      <c r="EG660" s="170"/>
      <c r="EH660" s="170"/>
      <c r="EI660" s="170"/>
      <c r="EJ660" s="170"/>
      <c r="EK660" s="170"/>
      <c r="EL660" s="170"/>
      <c r="EM660" s="170"/>
      <c r="EN660" s="170"/>
      <c r="EO660" s="170"/>
      <c r="EP660" s="170"/>
      <c r="EQ660" s="170"/>
      <c r="ER660" s="185"/>
      <c r="ES660" s="185"/>
      <c r="ET660" s="171"/>
    </row>
    <row r="661" spans="1:150" s="173" customFormat="1" hidden="1" x14ac:dyDescent="0.25">
      <c r="A661" s="169"/>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c r="AL661" s="170"/>
      <c r="AM661" s="170"/>
      <c r="AN661" s="170"/>
      <c r="AO661" s="170"/>
      <c r="AP661" s="170"/>
      <c r="AQ661" s="170"/>
      <c r="AR661" s="170"/>
      <c r="AS661" s="170"/>
      <c r="AT661" s="170"/>
      <c r="AU661" s="170"/>
      <c r="AV661" s="170"/>
      <c r="AW661" s="170"/>
      <c r="AX661" s="170"/>
      <c r="AY661" s="170"/>
      <c r="AZ661" s="170"/>
      <c r="BA661" s="170"/>
      <c r="BB661" s="170"/>
      <c r="BC661" s="170"/>
      <c r="BD661" s="170"/>
      <c r="BE661" s="170"/>
      <c r="BF661" s="170"/>
      <c r="BG661" s="170"/>
      <c r="BH661" s="170"/>
      <c r="BI661" s="170"/>
      <c r="BJ661" s="170"/>
      <c r="BK661" s="170"/>
      <c r="BL661" s="170"/>
      <c r="BM661" s="170"/>
      <c r="BN661" s="170"/>
      <c r="BO661" s="170"/>
      <c r="BP661" s="170"/>
      <c r="BQ661" s="170"/>
      <c r="BR661" s="170"/>
      <c r="BS661" s="170"/>
      <c r="BT661" s="170"/>
      <c r="BU661" s="170"/>
      <c r="BV661" s="170"/>
      <c r="BW661" s="170"/>
      <c r="BX661" s="170"/>
      <c r="BY661" s="170"/>
      <c r="BZ661" s="170"/>
      <c r="CA661" s="170"/>
      <c r="CB661" s="170"/>
      <c r="CC661" s="170"/>
      <c r="CD661" s="170"/>
      <c r="CE661" s="170"/>
      <c r="CF661" s="170"/>
      <c r="CG661" s="170"/>
      <c r="CH661" s="170"/>
      <c r="CI661" s="170"/>
      <c r="CJ661" s="170"/>
      <c r="CK661" s="170"/>
      <c r="CL661" s="170"/>
      <c r="CM661" s="170"/>
      <c r="CN661" s="170"/>
      <c r="CO661" s="170"/>
      <c r="CP661" s="170"/>
      <c r="CQ661" s="170"/>
      <c r="CR661" s="170"/>
      <c r="CS661" s="170"/>
      <c r="CT661" s="170"/>
      <c r="CU661" s="170"/>
      <c r="CV661" s="170"/>
      <c r="CW661" s="170"/>
      <c r="CX661" s="170"/>
      <c r="CY661" s="170"/>
      <c r="CZ661" s="170"/>
      <c r="DA661" s="170"/>
      <c r="DB661" s="170"/>
      <c r="DC661" s="170"/>
      <c r="DD661" s="170"/>
      <c r="DE661" s="170"/>
      <c r="DF661" s="170"/>
      <c r="DG661" s="170"/>
      <c r="DH661" s="170"/>
      <c r="DI661" s="170"/>
      <c r="DJ661" s="170"/>
      <c r="DK661" s="170"/>
      <c r="DL661" s="170"/>
      <c r="DM661" s="170"/>
      <c r="DN661" s="170"/>
      <c r="DO661" s="170"/>
      <c r="DP661" s="170"/>
      <c r="DQ661" s="170"/>
      <c r="DR661" s="170"/>
      <c r="DS661" s="170"/>
      <c r="DT661" s="170"/>
      <c r="DU661" s="170"/>
      <c r="DV661" s="170"/>
      <c r="DW661" s="170"/>
      <c r="DX661" s="170"/>
      <c r="DY661" s="170"/>
      <c r="DZ661" s="170"/>
      <c r="EA661" s="170"/>
      <c r="EB661" s="170"/>
      <c r="EC661" s="170"/>
      <c r="ED661" s="170"/>
      <c r="EE661" s="170"/>
      <c r="EF661" s="170"/>
      <c r="EG661" s="170"/>
      <c r="EH661" s="170"/>
      <c r="EI661" s="170"/>
      <c r="EJ661" s="170"/>
      <c r="EK661" s="170"/>
      <c r="EL661" s="170"/>
      <c r="EM661" s="170"/>
      <c r="EN661" s="170"/>
      <c r="EO661" s="170"/>
      <c r="EP661" s="170"/>
      <c r="EQ661" s="170"/>
      <c r="ER661" s="185"/>
      <c r="ES661" s="185"/>
      <c r="ET661" s="171"/>
    </row>
    <row r="662" spans="1:150" s="173" customFormat="1" hidden="1" x14ac:dyDescent="0.25">
      <c r="A662" s="169"/>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c r="AL662" s="170"/>
      <c r="AM662" s="170"/>
      <c r="AN662" s="170"/>
      <c r="AO662" s="170"/>
      <c r="AP662" s="170"/>
      <c r="AQ662" s="170"/>
      <c r="AR662" s="170"/>
      <c r="AS662" s="170"/>
      <c r="AT662" s="170"/>
      <c r="AU662" s="170"/>
      <c r="AV662" s="170"/>
      <c r="AW662" s="170"/>
      <c r="AX662" s="170"/>
      <c r="AY662" s="170"/>
      <c r="AZ662" s="170"/>
      <c r="BA662" s="170"/>
      <c r="BB662" s="170"/>
      <c r="BC662" s="170"/>
      <c r="BD662" s="170"/>
      <c r="BE662" s="170"/>
      <c r="BF662" s="170"/>
      <c r="BG662" s="170"/>
      <c r="BH662" s="170"/>
      <c r="BI662" s="170"/>
      <c r="BJ662" s="170"/>
      <c r="BK662" s="170"/>
      <c r="BL662" s="170"/>
      <c r="BM662" s="170"/>
      <c r="BN662" s="170"/>
      <c r="BO662" s="170"/>
      <c r="BP662" s="170"/>
      <c r="BQ662" s="170"/>
      <c r="BR662" s="170"/>
      <c r="BS662" s="170"/>
      <c r="BT662" s="170"/>
      <c r="BU662" s="170"/>
      <c r="BV662" s="170"/>
      <c r="BW662" s="170"/>
      <c r="BX662" s="170"/>
      <c r="BY662" s="170"/>
      <c r="BZ662" s="170"/>
      <c r="CA662" s="170"/>
      <c r="CB662" s="170"/>
      <c r="CC662" s="170"/>
      <c r="CD662" s="170"/>
      <c r="CE662" s="170"/>
      <c r="CF662" s="170"/>
      <c r="CG662" s="170"/>
      <c r="CH662" s="170"/>
      <c r="CI662" s="170"/>
      <c r="CJ662" s="170"/>
      <c r="CK662" s="170"/>
      <c r="CL662" s="170"/>
      <c r="CM662" s="170"/>
      <c r="CN662" s="170"/>
      <c r="CO662" s="170"/>
      <c r="CP662" s="170"/>
      <c r="CQ662" s="170"/>
      <c r="CR662" s="170"/>
      <c r="CS662" s="170"/>
      <c r="CT662" s="170"/>
      <c r="CU662" s="170"/>
      <c r="CV662" s="170"/>
      <c r="CW662" s="170"/>
      <c r="CX662" s="170"/>
      <c r="CY662" s="170"/>
      <c r="CZ662" s="170"/>
      <c r="DA662" s="170"/>
      <c r="DB662" s="170"/>
      <c r="DC662" s="170"/>
      <c r="DD662" s="170"/>
      <c r="DE662" s="170"/>
      <c r="DF662" s="170"/>
      <c r="DG662" s="170"/>
      <c r="DH662" s="170"/>
      <c r="DI662" s="170"/>
      <c r="DJ662" s="170"/>
      <c r="DK662" s="170"/>
      <c r="DL662" s="170"/>
      <c r="DM662" s="170"/>
      <c r="DN662" s="170"/>
      <c r="DO662" s="170"/>
      <c r="DP662" s="170"/>
      <c r="DQ662" s="170"/>
      <c r="DR662" s="170"/>
      <c r="DS662" s="170"/>
      <c r="DT662" s="170"/>
      <c r="DU662" s="170"/>
      <c r="DV662" s="170"/>
      <c r="DW662" s="170"/>
      <c r="DX662" s="170"/>
      <c r="DY662" s="170"/>
      <c r="DZ662" s="170"/>
      <c r="EA662" s="170"/>
      <c r="EB662" s="170"/>
      <c r="EC662" s="170"/>
      <c r="ED662" s="170"/>
      <c r="EE662" s="170"/>
      <c r="EF662" s="170"/>
      <c r="EG662" s="170"/>
      <c r="EH662" s="170"/>
      <c r="EI662" s="170"/>
      <c r="EJ662" s="170"/>
      <c r="EK662" s="170"/>
      <c r="EL662" s="170"/>
      <c r="EM662" s="170"/>
      <c r="EN662" s="170"/>
      <c r="EO662" s="170"/>
      <c r="EP662" s="170"/>
      <c r="EQ662" s="170"/>
      <c r="ER662" s="185"/>
      <c r="ES662" s="185"/>
      <c r="ET662" s="171"/>
    </row>
    <row r="663" spans="1:150" s="173" customFormat="1" hidden="1" x14ac:dyDescent="0.25">
      <c r="A663" s="169"/>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c r="AL663" s="170"/>
      <c r="AM663" s="170"/>
      <c r="AN663" s="170"/>
      <c r="AO663" s="170"/>
      <c r="AP663" s="170"/>
      <c r="AQ663" s="170"/>
      <c r="AR663" s="170"/>
      <c r="AS663" s="170"/>
      <c r="AT663" s="170"/>
      <c r="AU663" s="170"/>
      <c r="AV663" s="170"/>
      <c r="AW663" s="170"/>
      <c r="AX663" s="170"/>
      <c r="AY663" s="170"/>
      <c r="AZ663" s="170"/>
      <c r="BA663" s="170"/>
      <c r="BB663" s="170"/>
      <c r="BC663" s="170"/>
      <c r="BD663" s="170"/>
      <c r="BE663" s="170"/>
      <c r="BF663" s="170"/>
      <c r="BG663" s="170"/>
      <c r="BH663" s="170"/>
      <c r="BI663" s="170"/>
      <c r="BJ663" s="170"/>
      <c r="BK663" s="170"/>
      <c r="BL663" s="170"/>
      <c r="BM663" s="170"/>
      <c r="BN663" s="170"/>
      <c r="BO663" s="170"/>
      <c r="BP663" s="170"/>
      <c r="BQ663" s="170"/>
      <c r="BR663" s="170"/>
      <c r="BS663" s="170"/>
      <c r="BT663" s="170"/>
      <c r="BU663" s="170"/>
      <c r="BV663" s="170"/>
      <c r="BW663" s="170"/>
      <c r="BX663" s="170"/>
      <c r="BY663" s="170"/>
      <c r="BZ663" s="170"/>
      <c r="CA663" s="170"/>
      <c r="CB663" s="170"/>
      <c r="CC663" s="170"/>
      <c r="CD663" s="170"/>
      <c r="CE663" s="170"/>
      <c r="CF663" s="170"/>
      <c r="CG663" s="170"/>
      <c r="CH663" s="170"/>
      <c r="CI663" s="170"/>
      <c r="CJ663" s="170"/>
      <c r="CK663" s="170"/>
      <c r="CL663" s="170"/>
      <c r="CM663" s="170"/>
      <c r="CN663" s="170"/>
      <c r="CO663" s="170"/>
      <c r="CP663" s="170"/>
      <c r="CQ663" s="170"/>
      <c r="CR663" s="170"/>
      <c r="CS663" s="170"/>
      <c r="CT663" s="170"/>
      <c r="CU663" s="170"/>
      <c r="CV663" s="170"/>
      <c r="CW663" s="170"/>
      <c r="CX663" s="170"/>
      <c r="CY663" s="170"/>
      <c r="CZ663" s="170"/>
      <c r="DA663" s="170"/>
      <c r="DB663" s="170"/>
      <c r="DC663" s="170"/>
      <c r="DD663" s="170"/>
      <c r="DE663" s="170"/>
      <c r="DF663" s="170"/>
      <c r="DG663" s="170"/>
      <c r="DH663" s="170"/>
      <c r="DI663" s="170"/>
      <c r="DJ663" s="170"/>
      <c r="DK663" s="170"/>
      <c r="DL663" s="170"/>
      <c r="DM663" s="170"/>
      <c r="DN663" s="170"/>
      <c r="DO663" s="170"/>
      <c r="DP663" s="170"/>
      <c r="DQ663" s="170"/>
      <c r="DR663" s="170"/>
      <c r="DS663" s="170"/>
      <c r="DT663" s="170"/>
      <c r="DU663" s="170"/>
      <c r="DV663" s="170"/>
      <c r="DW663" s="170"/>
      <c r="DX663" s="170"/>
      <c r="DY663" s="170"/>
      <c r="DZ663" s="170"/>
      <c r="EA663" s="170"/>
      <c r="EB663" s="170"/>
      <c r="EC663" s="170"/>
      <c r="ED663" s="170"/>
      <c r="EE663" s="170"/>
      <c r="EF663" s="170"/>
      <c r="EG663" s="170"/>
      <c r="EH663" s="170"/>
      <c r="EI663" s="170"/>
      <c r="EJ663" s="170"/>
      <c r="EK663" s="170"/>
      <c r="EL663" s="170"/>
      <c r="EM663" s="170"/>
      <c r="EN663" s="170"/>
      <c r="EO663" s="170"/>
      <c r="EP663" s="170"/>
      <c r="EQ663" s="170"/>
      <c r="ER663" s="185"/>
      <c r="ES663" s="185"/>
      <c r="ET663" s="171"/>
    </row>
    <row r="664" spans="1:150" s="173" customFormat="1" hidden="1" x14ac:dyDescent="0.25">
      <c r="A664" s="169"/>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c r="AL664" s="170"/>
      <c r="AM664" s="170"/>
      <c r="AN664" s="170"/>
      <c r="AO664" s="170"/>
      <c r="AP664" s="170"/>
      <c r="AQ664" s="170"/>
      <c r="AR664" s="170"/>
      <c r="AS664" s="170"/>
      <c r="AT664" s="170"/>
      <c r="AU664" s="170"/>
      <c r="AV664" s="170"/>
      <c r="AW664" s="170"/>
      <c r="AX664" s="170"/>
      <c r="AY664" s="170"/>
      <c r="AZ664" s="170"/>
      <c r="BA664" s="170"/>
      <c r="BB664" s="170"/>
      <c r="BC664" s="170"/>
      <c r="BD664" s="170"/>
      <c r="BE664" s="170"/>
      <c r="BF664" s="170"/>
      <c r="BG664" s="170"/>
      <c r="BH664" s="170"/>
      <c r="BI664" s="170"/>
      <c r="BJ664" s="170"/>
      <c r="BK664" s="170"/>
      <c r="BL664" s="170"/>
      <c r="BM664" s="170"/>
      <c r="BN664" s="170"/>
      <c r="BO664" s="170"/>
      <c r="BP664" s="170"/>
      <c r="BQ664" s="170"/>
      <c r="BR664" s="170"/>
      <c r="BS664" s="170"/>
      <c r="BT664" s="170"/>
      <c r="BU664" s="170"/>
      <c r="BV664" s="170"/>
      <c r="BW664" s="170"/>
      <c r="BX664" s="170"/>
      <c r="BY664" s="170"/>
      <c r="BZ664" s="170"/>
      <c r="CA664" s="170"/>
      <c r="CB664" s="170"/>
      <c r="CC664" s="170"/>
      <c r="CD664" s="170"/>
      <c r="CE664" s="170"/>
      <c r="CF664" s="170"/>
      <c r="CG664" s="170"/>
      <c r="CH664" s="170"/>
      <c r="CI664" s="170"/>
      <c r="CJ664" s="170"/>
      <c r="CK664" s="170"/>
      <c r="CL664" s="170"/>
      <c r="CM664" s="170"/>
      <c r="CN664" s="170"/>
      <c r="CO664" s="170"/>
      <c r="CP664" s="170"/>
      <c r="CQ664" s="170"/>
      <c r="CR664" s="170"/>
      <c r="CS664" s="170"/>
      <c r="CT664" s="170"/>
      <c r="CU664" s="170"/>
      <c r="CV664" s="170"/>
      <c r="CW664" s="170"/>
      <c r="CX664" s="170"/>
      <c r="CY664" s="170"/>
      <c r="CZ664" s="170"/>
      <c r="DA664" s="170"/>
      <c r="DB664" s="170"/>
      <c r="DC664" s="170"/>
      <c r="DD664" s="170"/>
      <c r="DE664" s="170"/>
      <c r="DF664" s="170"/>
      <c r="DG664" s="170"/>
      <c r="DH664" s="170"/>
      <c r="DI664" s="170"/>
      <c r="DJ664" s="170"/>
      <c r="DK664" s="170"/>
      <c r="DL664" s="170"/>
      <c r="DM664" s="170"/>
      <c r="DN664" s="170"/>
      <c r="DO664" s="170"/>
      <c r="DP664" s="170"/>
      <c r="DQ664" s="170"/>
      <c r="DR664" s="170"/>
      <c r="DS664" s="170"/>
      <c r="DT664" s="170"/>
      <c r="DU664" s="170"/>
      <c r="DV664" s="170"/>
      <c r="DW664" s="170"/>
      <c r="DX664" s="170"/>
      <c r="DY664" s="170"/>
      <c r="DZ664" s="170"/>
      <c r="EA664" s="170"/>
      <c r="EB664" s="170"/>
      <c r="EC664" s="170"/>
      <c r="ED664" s="170"/>
      <c r="EE664" s="170"/>
      <c r="EF664" s="170"/>
      <c r="EG664" s="170"/>
      <c r="EH664" s="170"/>
      <c r="EI664" s="170"/>
      <c r="EJ664" s="170"/>
      <c r="EK664" s="170"/>
      <c r="EL664" s="170"/>
      <c r="EM664" s="170"/>
      <c r="EN664" s="170"/>
      <c r="EO664" s="170"/>
      <c r="EP664" s="170"/>
      <c r="EQ664" s="170"/>
      <c r="ER664" s="185"/>
      <c r="ES664" s="185"/>
      <c r="ET664" s="171"/>
    </row>
    <row r="665" spans="1:150" s="173" customFormat="1" hidden="1" x14ac:dyDescent="0.25">
      <c r="A665" s="169"/>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c r="AL665" s="170"/>
      <c r="AM665" s="170"/>
      <c r="AN665" s="170"/>
      <c r="AO665" s="170"/>
      <c r="AP665" s="170"/>
      <c r="AQ665" s="170"/>
      <c r="AR665" s="170"/>
      <c r="AS665" s="170"/>
      <c r="AT665" s="170"/>
      <c r="AU665" s="170"/>
      <c r="AV665" s="170"/>
      <c r="AW665" s="170"/>
      <c r="AX665" s="170"/>
      <c r="AY665" s="170"/>
      <c r="AZ665" s="170"/>
      <c r="BA665" s="170"/>
      <c r="BB665" s="170"/>
      <c r="BC665" s="170"/>
      <c r="BD665" s="170"/>
      <c r="BE665" s="170"/>
      <c r="BF665" s="170"/>
      <c r="BG665" s="170"/>
      <c r="BH665" s="170"/>
      <c r="BI665" s="170"/>
      <c r="BJ665" s="170"/>
      <c r="BK665" s="170"/>
      <c r="BL665" s="170"/>
      <c r="BM665" s="170"/>
      <c r="BN665" s="170"/>
      <c r="BO665" s="170"/>
      <c r="BP665" s="170"/>
      <c r="BQ665" s="170"/>
      <c r="BR665" s="170"/>
      <c r="BS665" s="170"/>
      <c r="BT665" s="170"/>
      <c r="BU665" s="170"/>
      <c r="BV665" s="170"/>
      <c r="BW665" s="170"/>
      <c r="BX665" s="170"/>
      <c r="BY665" s="170"/>
      <c r="BZ665" s="170"/>
      <c r="CA665" s="170"/>
      <c r="CB665" s="170"/>
      <c r="CC665" s="170"/>
      <c r="CD665" s="170"/>
      <c r="CE665" s="170"/>
      <c r="CF665" s="170"/>
      <c r="CG665" s="170"/>
      <c r="CH665" s="170"/>
      <c r="CI665" s="170"/>
      <c r="CJ665" s="170"/>
      <c r="CK665" s="170"/>
      <c r="CL665" s="170"/>
      <c r="CM665" s="170"/>
      <c r="CN665" s="170"/>
      <c r="CO665" s="170"/>
      <c r="CP665" s="170"/>
      <c r="CQ665" s="170"/>
      <c r="CR665" s="170"/>
      <c r="CS665" s="170"/>
      <c r="CT665" s="170"/>
      <c r="CU665" s="170"/>
      <c r="CV665" s="170"/>
      <c r="CW665" s="170"/>
      <c r="CX665" s="170"/>
      <c r="CY665" s="170"/>
      <c r="CZ665" s="170"/>
      <c r="DA665" s="170"/>
      <c r="DB665" s="170"/>
      <c r="DC665" s="170"/>
      <c r="DD665" s="170"/>
      <c r="DE665" s="170"/>
      <c r="DF665" s="170"/>
      <c r="DG665" s="170"/>
      <c r="DH665" s="170"/>
      <c r="DI665" s="170"/>
      <c r="DJ665" s="170"/>
      <c r="DK665" s="170"/>
      <c r="DL665" s="170"/>
      <c r="DM665" s="170"/>
      <c r="DN665" s="170"/>
      <c r="DO665" s="170"/>
      <c r="DP665" s="170"/>
      <c r="DQ665" s="170"/>
      <c r="DR665" s="170"/>
      <c r="DS665" s="170"/>
      <c r="DT665" s="170"/>
      <c r="DU665" s="170"/>
      <c r="DV665" s="170"/>
      <c r="DW665" s="170"/>
      <c r="DX665" s="170"/>
      <c r="DY665" s="170"/>
      <c r="DZ665" s="170"/>
      <c r="EA665" s="170"/>
      <c r="EB665" s="170"/>
      <c r="EC665" s="170"/>
      <c r="ED665" s="170"/>
      <c r="EE665" s="170"/>
      <c r="EF665" s="170"/>
      <c r="EG665" s="170"/>
      <c r="EH665" s="170"/>
      <c r="EI665" s="170"/>
      <c r="EJ665" s="170"/>
      <c r="EK665" s="170"/>
      <c r="EL665" s="170"/>
      <c r="EM665" s="170"/>
      <c r="EN665" s="170"/>
      <c r="EO665" s="170"/>
      <c r="EP665" s="170"/>
      <c r="EQ665" s="170"/>
      <c r="ER665" s="185"/>
      <c r="ES665" s="185"/>
      <c r="ET665" s="171"/>
    </row>
    <row r="666" spans="1:150" s="173" customFormat="1" hidden="1" x14ac:dyDescent="0.25">
      <c r="A666" s="169"/>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c r="AL666" s="170"/>
      <c r="AM666" s="170"/>
      <c r="AN666" s="170"/>
      <c r="AO666" s="170"/>
      <c r="AP666" s="170"/>
      <c r="AQ666" s="170"/>
      <c r="AR666" s="170"/>
      <c r="AS666" s="170"/>
      <c r="AT666" s="170"/>
      <c r="AU666" s="170"/>
      <c r="AV666" s="170"/>
      <c r="AW666" s="170"/>
      <c r="AX666" s="170"/>
      <c r="AY666" s="170"/>
      <c r="AZ666" s="170"/>
      <c r="BA666" s="170"/>
      <c r="BB666" s="170"/>
      <c r="BC666" s="170"/>
      <c r="BD666" s="170"/>
      <c r="BE666" s="170"/>
      <c r="BF666" s="170"/>
      <c r="BG666" s="170"/>
      <c r="BH666" s="170"/>
      <c r="BI666" s="170"/>
      <c r="BJ666" s="170"/>
      <c r="BK666" s="170"/>
      <c r="BL666" s="170"/>
      <c r="BM666" s="170"/>
      <c r="BN666" s="170"/>
      <c r="BO666" s="170"/>
      <c r="BP666" s="170"/>
      <c r="BQ666" s="170"/>
      <c r="BR666" s="170"/>
      <c r="BS666" s="170"/>
      <c r="BT666" s="170"/>
      <c r="BU666" s="170"/>
      <c r="BV666" s="170"/>
      <c r="BW666" s="170"/>
      <c r="BX666" s="170"/>
      <c r="BY666" s="170"/>
      <c r="BZ666" s="170"/>
      <c r="CA666" s="170"/>
      <c r="CB666" s="170"/>
      <c r="CC666" s="170"/>
      <c r="CD666" s="170"/>
      <c r="CE666" s="170"/>
      <c r="CF666" s="170"/>
      <c r="CG666" s="170"/>
      <c r="CH666" s="170"/>
      <c r="CI666" s="170"/>
      <c r="CJ666" s="170"/>
      <c r="CK666" s="170"/>
      <c r="CL666" s="170"/>
      <c r="CM666" s="170"/>
      <c r="CN666" s="170"/>
      <c r="CO666" s="170"/>
      <c r="CP666" s="170"/>
      <c r="CQ666" s="170"/>
      <c r="CR666" s="170"/>
      <c r="CS666" s="170"/>
      <c r="CT666" s="170"/>
      <c r="CU666" s="170"/>
      <c r="CV666" s="170"/>
      <c r="CW666" s="170"/>
      <c r="CX666" s="170"/>
      <c r="CY666" s="170"/>
      <c r="CZ666" s="170"/>
      <c r="DA666" s="170"/>
      <c r="DB666" s="170"/>
      <c r="DC666" s="170"/>
      <c r="DD666" s="170"/>
      <c r="DE666" s="170"/>
      <c r="DF666" s="170"/>
      <c r="DG666" s="170"/>
      <c r="DH666" s="170"/>
      <c r="DI666" s="170"/>
      <c r="DJ666" s="170"/>
      <c r="DK666" s="170"/>
      <c r="DL666" s="170"/>
      <c r="DM666" s="170"/>
      <c r="DN666" s="170"/>
      <c r="DO666" s="170"/>
      <c r="DP666" s="170"/>
      <c r="DQ666" s="170"/>
      <c r="DR666" s="170"/>
      <c r="DS666" s="170"/>
      <c r="DT666" s="170"/>
      <c r="DU666" s="170"/>
      <c r="DV666" s="170"/>
      <c r="DW666" s="170"/>
      <c r="DX666" s="170"/>
      <c r="DY666" s="170"/>
      <c r="DZ666" s="170"/>
      <c r="EA666" s="170"/>
      <c r="EB666" s="170"/>
      <c r="EC666" s="170"/>
      <c r="ED666" s="170"/>
      <c r="EE666" s="170"/>
      <c r="EF666" s="170"/>
      <c r="EG666" s="170"/>
      <c r="EH666" s="170"/>
      <c r="EI666" s="170"/>
      <c r="EJ666" s="170"/>
      <c r="EK666" s="170"/>
      <c r="EL666" s="170"/>
      <c r="EM666" s="170"/>
      <c r="EN666" s="170"/>
      <c r="EO666" s="170"/>
      <c r="EP666" s="170"/>
      <c r="EQ666" s="170"/>
      <c r="ER666" s="185"/>
      <c r="ES666" s="185"/>
      <c r="ET666" s="171"/>
    </row>
    <row r="667" spans="1:150" s="173" customFormat="1" hidden="1" x14ac:dyDescent="0.25">
      <c r="A667" s="169"/>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c r="AL667" s="170"/>
      <c r="AM667" s="170"/>
      <c r="AN667" s="170"/>
      <c r="AO667" s="170"/>
      <c r="AP667" s="170"/>
      <c r="AQ667" s="170"/>
      <c r="AR667" s="170"/>
      <c r="AS667" s="170"/>
      <c r="AT667" s="170"/>
      <c r="AU667" s="170"/>
      <c r="AV667" s="170"/>
      <c r="AW667" s="170"/>
      <c r="AX667" s="170"/>
      <c r="AY667" s="170"/>
      <c r="AZ667" s="170"/>
      <c r="BA667" s="170"/>
      <c r="BB667" s="170"/>
      <c r="BC667" s="170"/>
      <c r="BD667" s="170"/>
      <c r="BE667" s="170"/>
      <c r="BF667" s="170"/>
      <c r="BG667" s="170"/>
      <c r="BH667" s="170"/>
      <c r="BI667" s="170"/>
      <c r="BJ667" s="170"/>
      <c r="BK667" s="170"/>
      <c r="BL667" s="170"/>
      <c r="BM667" s="170"/>
      <c r="BN667" s="170"/>
      <c r="BO667" s="170"/>
      <c r="BP667" s="170"/>
      <c r="BQ667" s="170"/>
      <c r="BR667" s="170"/>
      <c r="BS667" s="170"/>
      <c r="BT667" s="170"/>
      <c r="BU667" s="170"/>
      <c r="BV667" s="170"/>
      <c r="BW667" s="170"/>
      <c r="BX667" s="170"/>
      <c r="BY667" s="170"/>
      <c r="BZ667" s="170"/>
      <c r="CA667" s="170"/>
      <c r="CB667" s="170"/>
      <c r="CC667" s="170"/>
      <c r="CD667" s="170"/>
      <c r="CE667" s="170"/>
      <c r="CF667" s="170"/>
      <c r="CG667" s="170"/>
      <c r="CH667" s="170"/>
      <c r="CI667" s="170"/>
      <c r="CJ667" s="170"/>
      <c r="CK667" s="170"/>
      <c r="CL667" s="170"/>
      <c r="CM667" s="170"/>
      <c r="CN667" s="170"/>
      <c r="CO667" s="170"/>
      <c r="CP667" s="170"/>
      <c r="CQ667" s="170"/>
      <c r="CR667" s="170"/>
      <c r="CS667" s="170"/>
      <c r="CT667" s="170"/>
      <c r="CU667" s="170"/>
      <c r="CV667" s="170"/>
      <c r="CW667" s="170"/>
      <c r="CX667" s="170"/>
      <c r="CY667" s="170"/>
      <c r="CZ667" s="170"/>
      <c r="DA667" s="170"/>
      <c r="DB667" s="170"/>
      <c r="DC667" s="170"/>
      <c r="DD667" s="170"/>
      <c r="DE667" s="170"/>
      <c r="DF667" s="170"/>
      <c r="DG667" s="170"/>
      <c r="DH667" s="170"/>
      <c r="DI667" s="170"/>
      <c r="DJ667" s="170"/>
      <c r="DK667" s="170"/>
      <c r="DL667" s="170"/>
      <c r="DM667" s="170"/>
      <c r="DN667" s="170"/>
      <c r="DO667" s="170"/>
      <c r="DP667" s="170"/>
      <c r="DQ667" s="170"/>
      <c r="DR667" s="170"/>
      <c r="DS667" s="170"/>
      <c r="DT667" s="170"/>
      <c r="DU667" s="170"/>
      <c r="DV667" s="170"/>
      <c r="DW667" s="170"/>
      <c r="DX667" s="170"/>
      <c r="DY667" s="170"/>
      <c r="DZ667" s="170"/>
      <c r="EA667" s="170"/>
      <c r="EB667" s="170"/>
      <c r="EC667" s="170"/>
      <c r="ED667" s="170"/>
      <c r="EE667" s="170"/>
      <c r="EF667" s="170"/>
      <c r="EG667" s="170"/>
      <c r="EH667" s="170"/>
      <c r="EI667" s="170"/>
      <c r="EJ667" s="170"/>
      <c r="EK667" s="170"/>
      <c r="EL667" s="170"/>
      <c r="EM667" s="170"/>
      <c r="EN667" s="170"/>
      <c r="EO667" s="170"/>
      <c r="EP667" s="170"/>
      <c r="EQ667" s="170"/>
      <c r="ER667" s="185"/>
      <c r="ES667" s="185"/>
      <c r="ET667" s="171"/>
    </row>
    <row r="668" spans="1:150" s="173" customFormat="1" hidden="1" x14ac:dyDescent="0.25">
      <c r="A668" s="169"/>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c r="AL668" s="170"/>
      <c r="AM668" s="170"/>
      <c r="AN668" s="170"/>
      <c r="AO668" s="170"/>
      <c r="AP668" s="170"/>
      <c r="AQ668" s="170"/>
      <c r="AR668" s="170"/>
      <c r="AS668" s="170"/>
      <c r="AT668" s="170"/>
      <c r="AU668" s="170"/>
      <c r="AV668" s="170"/>
      <c r="AW668" s="170"/>
      <c r="AX668" s="170"/>
      <c r="AY668" s="170"/>
      <c r="AZ668" s="170"/>
      <c r="BA668" s="170"/>
      <c r="BB668" s="170"/>
      <c r="BC668" s="170"/>
      <c r="BD668" s="170"/>
      <c r="BE668" s="170"/>
      <c r="BF668" s="170"/>
      <c r="BG668" s="170"/>
      <c r="BH668" s="170"/>
      <c r="BI668" s="170"/>
      <c r="BJ668" s="170"/>
      <c r="BK668" s="170"/>
      <c r="BL668" s="170"/>
      <c r="BM668" s="170"/>
      <c r="BN668" s="170"/>
      <c r="BO668" s="170"/>
      <c r="BP668" s="170"/>
      <c r="BQ668" s="170"/>
      <c r="BR668" s="170"/>
      <c r="BS668" s="170"/>
      <c r="BT668" s="170"/>
      <c r="BU668" s="170"/>
      <c r="BV668" s="170"/>
      <c r="BW668" s="170"/>
      <c r="BX668" s="170"/>
      <c r="BY668" s="170"/>
      <c r="BZ668" s="170"/>
      <c r="CA668" s="170"/>
      <c r="CB668" s="170"/>
      <c r="CC668" s="170"/>
      <c r="CD668" s="170"/>
      <c r="CE668" s="170"/>
      <c r="CF668" s="170"/>
      <c r="CG668" s="170"/>
      <c r="CH668" s="170"/>
      <c r="CI668" s="170"/>
      <c r="CJ668" s="170"/>
      <c r="CK668" s="170"/>
      <c r="CL668" s="170"/>
      <c r="CM668" s="170"/>
      <c r="CN668" s="170"/>
      <c r="CO668" s="170"/>
      <c r="CP668" s="170"/>
      <c r="CQ668" s="170"/>
      <c r="CR668" s="170"/>
      <c r="CS668" s="170"/>
      <c r="CT668" s="170"/>
      <c r="CU668" s="170"/>
      <c r="CV668" s="170"/>
      <c r="CW668" s="170"/>
      <c r="CX668" s="170"/>
      <c r="CY668" s="170"/>
      <c r="CZ668" s="170"/>
      <c r="DA668" s="170"/>
      <c r="DB668" s="170"/>
      <c r="DC668" s="170"/>
      <c r="DD668" s="170"/>
      <c r="DE668" s="170"/>
      <c r="DF668" s="170"/>
      <c r="DG668" s="170"/>
      <c r="DH668" s="170"/>
      <c r="DI668" s="170"/>
      <c r="DJ668" s="170"/>
      <c r="DK668" s="170"/>
      <c r="DL668" s="170"/>
      <c r="DM668" s="170"/>
      <c r="DN668" s="170"/>
      <c r="DO668" s="170"/>
      <c r="DP668" s="170"/>
      <c r="DQ668" s="170"/>
      <c r="DR668" s="170"/>
      <c r="DS668" s="170"/>
      <c r="DT668" s="170"/>
      <c r="DU668" s="170"/>
      <c r="DV668" s="170"/>
      <c r="DW668" s="170"/>
      <c r="DX668" s="170"/>
      <c r="DY668" s="170"/>
      <c r="DZ668" s="170"/>
      <c r="EA668" s="170"/>
      <c r="EB668" s="170"/>
      <c r="EC668" s="170"/>
      <c r="ED668" s="170"/>
      <c r="EE668" s="170"/>
      <c r="EF668" s="170"/>
      <c r="EG668" s="170"/>
      <c r="EH668" s="170"/>
      <c r="EI668" s="170"/>
      <c r="EJ668" s="170"/>
      <c r="EK668" s="170"/>
      <c r="EL668" s="170"/>
      <c r="EM668" s="170"/>
      <c r="EN668" s="170"/>
      <c r="EO668" s="170"/>
      <c r="EP668" s="170"/>
      <c r="EQ668" s="170"/>
      <c r="ER668" s="185"/>
      <c r="ES668" s="185"/>
      <c r="ET668" s="171"/>
    </row>
    <row r="669" spans="1:150" s="173" customFormat="1" hidden="1" x14ac:dyDescent="0.25">
      <c r="A669" s="169"/>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c r="AL669" s="170"/>
      <c r="AM669" s="170"/>
      <c r="AN669" s="170"/>
      <c r="AO669" s="170"/>
      <c r="AP669" s="170"/>
      <c r="AQ669" s="170"/>
      <c r="AR669" s="170"/>
      <c r="AS669" s="170"/>
      <c r="AT669" s="170"/>
      <c r="AU669" s="170"/>
      <c r="AV669" s="170"/>
      <c r="AW669" s="170"/>
      <c r="AX669" s="170"/>
      <c r="AY669" s="170"/>
      <c r="AZ669" s="170"/>
      <c r="BA669" s="170"/>
      <c r="BB669" s="170"/>
      <c r="BC669" s="170"/>
      <c r="BD669" s="170"/>
      <c r="BE669" s="170"/>
      <c r="BF669" s="170"/>
      <c r="BG669" s="170"/>
      <c r="BH669" s="170"/>
      <c r="BI669" s="170"/>
      <c r="BJ669" s="170"/>
      <c r="BK669" s="170"/>
      <c r="BL669" s="170"/>
      <c r="BM669" s="170"/>
      <c r="BN669" s="170"/>
      <c r="BO669" s="170"/>
      <c r="BP669" s="170"/>
      <c r="BQ669" s="170"/>
      <c r="BR669" s="170"/>
      <c r="BS669" s="170"/>
      <c r="BT669" s="170"/>
      <c r="BU669" s="170"/>
      <c r="BV669" s="170"/>
      <c r="BW669" s="170"/>
      <c r="BX669" s="170"/>
      <c r="BY669" s="170"/>
      <c r="BZ669" s="170"/>
      <c r="CA669" s="170"/>
      <c r="CB669" s="170"/>
      <c r="CC669" s="170"/>
      <c r="CD669" s="170"/>
      <c r="CE669" s="170"/>
      <c r="CF669" s="170"/>
      <c r="CG669" s="170"/>
      <c r="CH669" s="170"/>
      <c r="CI669" s="170"/>
      <c r="CJ669" s="170"/>
      <c r="CK669" s="170"/>
      <c r="CL669" s="170"/>
      <c r="CM669" s="170"/>
      <c r="CN669" s="170"/>
      <c r="CO669" s="170"/>
      <c r="CP669" s="170"/>
      <c r="CQ669" s="170"/>
      <c r="CR669" s="170"/>
      <c r="CS669" s="170"/>
      <c r="CT669" s="170"/>
      <c r="CU669" s="170"/>
      <c r="CV669" s="170"/>
      <c r="CW669" s="170"/>
      <c r="CX669" s="170"/>
      <c r="CY669" s="170"/>
      <c r="CZ669" s="170"/>
      <c r="DA669" s="170"/>
      <c r="DB669" s="170"/>
      <c r="DC669" s="170"/>
      <c r="DD669" s="170"/>
      <c r="DE669" s="170"/>
      <c r="DF669" s="170"/>
      <c r="DG669" s="170"/>
      <c r="DH669" s="170"/>
      <c r="DI669" s="170"/>
      <c r="DJ669" s="170"/>
      <c r="DK669" s="170"/>
      <c r="DL669" s="170"/>
      <c r="DM669" s="170"/>
      <c r="DN669" s="170"/>
      <c r="DO669" s="170"/>
      <c r="DP669" s="170"/>
      <c r="DQ669" s="170"/>
      <c r="DR669" s="170"/>
      <c r="DS669" s="170"/>
      <c r="DT669" s="170"/>
      <c r="DU669" s="170"/>
      <c r="DV669" s="170"/>
      <c r="DW669" s="170"/>
      <c r="DX669" s="170"/>
      <c r="DY669" s="170"/>
      <c r="DZ669" s="170"/>
      <c r="EA669" s="170"/>
      <c r="EB669" s="170"/>
      <c r="EC669" s="170"/>
      <c r="ED669" s="170"/>
      <c r="EE669" s="170"/>
      <c r="EF669" s="170"/>
      <c r="EG669" s="170"/>
      <c r="EH669" s="170"/>
      <c r="EI669" s="170"/>
      <c r="EJ669" s="170"/>
      <c r="EK669" s="170"/>
      <c r="EL669" s="170"/>
      <c r="EM669" s="170"/>
      <c r="EN669" s="170"/>
      <c r="EO669" s="170"/>
      <c r="EP669" s="170"/>
      <c r="EQ669" s="170"/>
      <c r="ER669" s="185"/>
      <c r="ES669" s="185"/>
      <c r="ET669" s="171"/>
    </row>
    <row r="670" spans="1:150" s="173" customFormat="1" hidden="1" x14ac:dyDescent="0.25">
      <c r="A670" s="169"/>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c r="AL670" s="170"/>
      <c r="AM670" s="170"/>
      <c r="AN670" s="170"/>
      <c r="AO670" s="170"/>
      <c r="AP670" s="170"/>
      <c r="AQ670" s="170"/>
      <c r="AR670" s="170"/>
      <c r="AS670" s="170"/>
      <c r="AT670" s="170"/>
      <c r="AU670" s="170"/>
      <c r="AV670" s="170"/>
      <c r="AW670" s="170"/>
      <c r="AX670" s="170"/>
      <c r="AY670" s="170"/>
      <c r="AZ670" s="170"/>
      <c r="BA670" s="170"/>
      <c r="BB670" s="170"/>
      <c r="BC670" s="170"/>
      <c r="BD670" s="170"/>
      <c r="BE670" s="170"/>
      <c r="BF670" s="170"/>
      <c r="BG670" s="170"/>
      <c r="BH670" s="170"/>
      <c r="BI670" s="170"/>
      <c r="BJ670" s="170"/>
      <c r="BK670" s="170"/>
      <c r="BL670" s="170"/>
      <c r="BM670" s="170"/>
      <c r="BN670" s="170"/>
      <c r="BO670" s="170"/>
      <c r="BP670" s="170"/>
      <c r="BQ670" s="170"/>
      <c r="BR670" s="170"/>
      <c r="BS670" s="170"/>
      <c r="BT670" s="170"/>
      <c r="BU670" s="170"/>
      <c r="BV670" s="170"/>
      <c r="BW670" s="170"/>
      <c r="BX670" s="170"/>
      <c r="BY670" s="170"/>
      <c r="BZ670" s="170"/>
      <c r="CA670" s="170"/>
      <c r="CB670" s="170"/>
      <c r="CC670" s="170"/>
      <c r="CD670" s="170"/>
      <c r="CE670" s="170"/>
      <c r="CF670" s="170"/>
      <c r="CG670" s="170"/>
      <c r="CH670" s="170"/>
      <c r="CI670" s="170"/>
      <c r="CJ670" s="170"/>
      <c r="CK670" s="170"/>
      <c r="CL670" s="170"/>
      <c r="CM670" s="170"/>
      <c r="CN670" s="170"/>
      <c r="CO670" s="170"/>
      <c r="CP670" s="170"/>
      <c r="CQ670" s="170"/>
      <c r="CR670" s="170"/>
      <c r="CS670" s="170"/>
      <c r="CT670" s="170"/>
      <c r="CU670" s="170"/>
      <c r="CV670" s="170"/>
      <c r="CW670" s="170"/>
      <c r="CX670" s="170"/>
      <c r="CY670" s="170"/>
      <c r="CZ670" s="170"/>
      <c r="DA670" s="170"/>
      <c r="DB670" s="170"/>
      <c r="DC670" s="170"/>
      <c r="DD670" s="170"/>
      <c r="DE670" s="170"/>
      <c r="DF670" s="170"/>
      <c r="DG670" s="170"/>
      <c r="DH670" s="170"/>
      <c r="DI670" s="170"/>
      <c r="DJ670" s="170"/>
      <c r="DK670" s="170"/>
      <c r="DL670" s="170"/>
      <c r="DM670" s="170"/>
      <c r="DN670" s="170"/>
      <c r="DO670" s="170"/>
      <c r="DP670" s="170"/>
      <c r="DQ670" s="170"/>
      <c r="DR670" s="170"/>
      <c r="DS670" s="170"/>
      <c r="DT670" s="170"/>
      <c r="DU670" s="170"/>
      <c r="DV670" s="170"/>
      <c r="DW670" s="170"/>
      <c r="DX670" s="170"/>
      <c r="DY670" s="170"/>
      <c r="DZ670" s="170"/>
      <c r="EA670" s="170"/>
      <c r="EB670" s="170"/>
      <c r="EC670" s="170"/>
      <c r="ED670" s="170"/>
      <c r="EE670" s="170"/>
      <c r="EF670" s="170"/>
      <c r="EG670" s="170"/>
      <c r="EH670" s="170"/>
      <c r="EI670" s="170"/>
      <c r="EJ670" s="170"/>
      <c r="EK670" s="170"/>
      <c r="EL670" s="170"/>
      <c r="EM670" s="170"/>
      <c r="EN670" s="170"/>
      <c r="EO670" s="170"/>
      <c r="EP670" s="170"/>
      <c r="EQ670" s="170"/>
      <c r="ER670" s="185"/>
      <c r="ES670" s="185"/>
      <c r="ET670" s="171"/>
    </row>
    <row r="671" spans="1:150" s="173" customFormat="1" hidden="1" x14ac:dyDescent="0.25">
      <c r="A671" s="169"/>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c r="AL671" s="170"/>
      <c r="AM671" s="170"/>
      <c r="AN671" s="170"/>
      <c r="AO671" s="170"/>
      <c r="AP671" s="170"/>
      <c r="AQ671" s="170"/>
      <c r="AR671" s="170"/>
      <c r="AS671" s="170"/>
      <c r="AT671" s="170"/>
      <c r="AU671" s="170"/>
      <c r="AV671" s="170"/>
      <c r="AW671" s="170"/>
      <c r="AX671" s="170"/>
      <c r="AY671" s="170"/>
      <c r="AZ671" s="170"/>
      <c r="BA671" s="170"/>
      <c r="BB671" s="170"/>
      <c r="BC671" s="170"/>
      <c r="BD671" s="170"/>
      <c r="BE671" s="170"/>
      <c r="BF671" s="170"/>
      <c r="BG671" s="170"/>
      <c r="BH671" s="170"/>
      <c r="BI671" s="170"/>
      <c r="BJ671" s="170"/>
      <c r="BK671" s="170"/>
      <c r="BL671" s="170"/>
      <c r="BM671" s="170"/>
      <c r="BN671" s="170"/>
      <c r="BO671" s="170"/>
      <c r="BP671" s="170"/>
      <c r="BQ671" s="170"/>
      <c r="BR671" s="170"/>
      <c r="BS671" s="170"/>
      <c r="BT671" s="170"/>
      <c r="BU671" s="170"/>
      <c r="BV671" s="170"/>
      <c r="BW671" s="170"/>
      <c r="BX671" s="170"/>
      <c r="BY671" s="170"/>
      <c r="BZ671" s="170"/>
      <c r="CA671" s="170"/>
      <c r="CB671" s="170"/>
      <c r="CC671" s="170"/>
      <c r="CD671" s="170"/>
      <c r="CE671" s="170"/>
      <c r="CF671" s="170"/>
      <c r="CG671" s="170"/>
      <c r="CH671" s="170"/>
      <c r="CI671" s="170"/>
      <c r="CJ671" s="170"/>
      <c r="CK671" s="170"/>
      <c r="CL671" s="170"/>
      <c r="CM671" s="170"/>
      <c r="CN671" s="170"/>
      <c r="CO671" s="170"/>
      <c r="CP671" s="170"/>
      <c r="CQ671" s="170"/>
      <c r="CR671" s="170"/>
      <c r="CS671" s="170"/>
      <c r="CT671" s="170"/>
      <c r="CU671" s="170"/>
      <c r="CV671" s="170"/>
      <c r="CW671" s="170"/>
      <c r="CX671" s="170"/>
      <c r="CY671" s="170"/>
      <c r="CZ671" s="170"/>
      <c r="DA671" s="170"/>
      <c r="DB671" s="170"/>
      <c r="DC671" s="170"/>
      <c r="DD671" s="170"/>
      <c r="DE671" s="170"/>
      <c r="DF671" s="170"/>
      <c r="DG671" s="170"/>
      <c r="DH671" s="170"/>
      <c r="DI671" s="170"/>
      <c r="DJ671" s="170"/>
      <c r="DK671" s="170"/>
      <c r="DL671" s="170"/>
      <c r="DM671" s="170"/>
      <c r="DN671" s="170"/>
      <c r="DO671" s="170"/>
      <c r="DP671" s="170"/>
      <c r="DQ671" s="170"/>
      <c r="DR671" s="170"/>
      <c r="DS671" s="170"/>
      <c r="DT671" s="170"/>
      <c r="DU671" s="170"/>
      <c r="DV671" s="170"/>
      <c r="DW671" s="170"/>
      <c r="DX671" s="170"/>
      <c r="DY671" s="170"/>
      <c r="DZ671" s="170"/>
      <c r="EA671" s="170"/>
      <c r="EB671" s="170"/>
      <c r="EC671" s="170"/>
      <c r="ED671" s="170"/>
      <c r="EE671" s="170"/>
      <c r="EF671" s="170"/>
      <c r="EG671" s="170"/>
      <c r="EH671" s="170"/>
      <c r="EI671" s="170"/>
      <c r="EJ671" s="170"/>
      <c r="EK671" s="170"/>
      <c r="EL671" s="170"/>
      <c r="EM671" s="170"/>
      <c r="EN671" s="170"/>
      <c r="EO671" s="170"/>
      <c r="EP671" s="170"/>
      <c r="EQ671" s="170"/>
      <c r="ER671" s="185"/>
      <c r="ES671" s="185"/>
      <c r="ET671" s="171"/>
    </row>
    <row r="672" spans="1:150" s="173" customFormat="1" hidden="1" x14ac:dyDescent="0.25">
      <c r="A672" s="169"/>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c r="AL672" s="170"/>
      <c r="AM672" s="170"/>
      <c r="AN672" s="170"/>
      <c r="AO672" s="170"/>
      <c r="AP672" s="170"/>
      <c r="AQ672" s="170"/>
      <c r="AR672" s="170"/>
      <c r="AS672" s="170"/>
      <c r="AT672" s="170"/>
      <c r="AU672" s="170"/>
      <c r="AV672" s="170"/>
      <c r="AW672" s="170"/>
      <c r="AX672" s="170"/>
      <c r="AY672" s="170"/>
      <c r="AZ672" s="170"/>
      <c r="BA672" s="170"/>
      <c r="BB672" s="170"/>
      <c r="BC672" s="170"/>
      <c r="BD672" s="170"/>
      <c r="BE672" s="170"/>
      <c r="BF672" s="170"/>
      <c r="BG672" s="170"/>
      <c r="BH672" s="170"/>
      <c r="BI672" s="170"/>
      <c r="BJ672" s="170"/>
      <c r="BK672" s="170"/>
      <c r="BL672" s="170"/>
      <c r="BM672" s="170"/>
      <c r="BN672" s="170"/>
      <c r="BO672" s="170"/>
      <c r="BP672" s="170"/>
      <c r="BQ672" s="170"/>
      <c r="BR672" s="170"/>
      <c r="BS672" s="170"/>
      <c r="BT672" s="170"/>
      <c r="BU672" s="170"/>
      <c r="BV672" s="170"/>
      <c r="BW672" s="170"/>
      <c r="BX672" s="170"/>
      <c r="BY672" s="170"/>
      <c r="BZ672" s="170"/>
      <c r="CA672" s="170"/>
      <c r="CB672" s="170"/>
      <c r="CC672" s="170"/>
      <c r="CD672" s="170"/>
      <c r="CE672" s="170"/>
      <c r="CF672" s="170"/>
      <c r="CG672" s="170"/>
      <c r="CH672" s="170"/>
      <c r="CI672" s="170"/>
      <c r="CJ672" s="170"/>
      <c r="CK672" s="170"/>
      <c r="CL672" s="170"/>
      <c r="CM672" s="170"/>
      <c r="CN672" s="170"/>
      <c r="CO672" s="170"/>
      <c r="CP672" s="170"/>
      <c r="CQ672" s="170"/>
      <c r="CR672" s="170"/>
      <c r="CS672" s="170"/>
      <c r="CT672" s="170"/>
      <c r="CU672" s="170"/>
      <c r="CV672" s="170"/>
      <c r="CW672" s="170"/>
      <c r="CX672" s="170"/>
      <c r="CY672" s="170"/>
      <c r="CZ672" s="170"/>
      <c r="DA672" s="170"/>
      <c r="DB672" s="170"/>
      <c r="DC672" s="170"/>
      <c r="DD672" s="170"/>
      <c r="DE672" s="170"/>
      <c r="DF672" s="170"/>
      <c r="DG672" s="170"/>
      <c r="DH672" s="170"/>
      <c r="DI672" s="170"/>
      <c r="DJ672" s="170"/>
      <c r="DK672" s="170"/>
      <c r="DL672" s="170"/>
      <c r="DM672" s="170"/>
      <c r="DN672" s="170"/>
      <c r="DO672" s="170"/>
      <c r="DP672" s="170"/>
      <c r="DQ672" s="170"/>
      <c r="DR672" s="170"/>
      <c r="DS672" s="170"/>
      <c r="DT672" s="170"/>
      <c r="DU672" s="170"/>
      <c r="DV672" s="170"/>
      <c r="DW672" s="170"/>
      <c r="DX672" s="170"/>
      <c r="DY672" s="170"/>
      <c r="DZ672" s="170"/>
      <c r="EA672" s="170"/>
      <c r="EB672" s="170"/>
      <c r="EC672" s="170"/>
      <c r="ED672" s="170"/>
      <c r="EE672" s="170"/>
      <c r="EF672" s="170"/>
      <c r="EG672" s="170"/>
      <c r="EH672" s="170"/>
      <c r="EI672" s="170"/>
      <c r="EJ672" s="170"/>
      <c r="EK672" s="170"/>
      <c r="EL672" s="170"/>
      <c r="EM672" s="170"/>
      <c r="EN672" s="170"/>
      <c r="EO672" s="170"/>
      <c r="EP672" s="170"/>
      <c r="EQ672" s="170"/>
      <c r="ER672" s="185"/>
      <c r="ES672" s="185"/>
      <c r="ET672" s="171"/>
    </row>
    <row r="673" spans="1:150" s="173" customFormat="1" hidden="1" x14ac:dyDescent="0.25">
      <c r="A673" s="169"/>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c r="AL673" s="170"/>
      <c r="AM673" s="170"/>
      <c r="AN673" s="170"/>
      <c r="AO673" s="170"/>
      <c r="AP673" s="170"/>
      <c r="AQ673" s="170"/>
      <c r="AR673" s="170"/>
      <c r="AS673" s="170"/>
      <c r="AT673" s="170"/>
      <c r="AU673" s="170"/>
      <c r="AV673" s="170"/>
      <c r="AW673" s="170"/>
      <c r="AX673" s="170"/>
      <c r="AY673" s="170"/>
      <c r="AZ673" s="170"/>
      <c r="BA673" s="170"/>
      <c r="BB673" s="170"/>
      <c r="BC673" s="170"/>
      <c r="BD673" s="170"/>
      <c r="BE673" s="170"/>
      <c r="BF673" s="170"/>
      <c r="BG673" s="170"/>
      <c r="BH673" s="170"/>
      <c r="BI673" s="170"/>
      <c r="BJ673" s="170"/>
      <c r="BK673" s="170"/>
      <c r="BL673" s="170"/>
      <c r="BM673" s="170"/>
      <c r="BN673" s="170"/>
      <c r="BO673" s="170"/>
      <c r="BP673" s="170"/>
      <c r="BQ673" s="170"/>
      <c r="BR673" s="170"/>
      <c r="BS673" s="170"/>
      <c r="BT673" s="170"/>
      <c r="BU673" s="170"/>
      <c r="BV673" s="170"/>
      <c r="BW673" s="170"/>
      <c r="BX673" s="170"/>
      <c r="BY673" s="170"/>
      <c r="BZ673" s="170"/>
      <c r="CA673" s="170"/>
      <c r="CB673" s="170"/>
      <c r="CC673" s="170"/>
      <c r="CD673" s="170"/>
      <c r="CE673" s="170"/>
      <c r="CF673" s="170"/>
      <c r="CG673" s="170"/>
      <c r="CH673" s="170"/>
      <c r="CI673" s="170"/>
      <c r="CJ673" s="170"/>
      <c r="CK673" s="170"/>
      <c r="CL673" s="170"/>
      <c r="CM673" s="170"/>
      <c r="CN673" s="170"/>
      <c r="CO673" s="170"/>
      <c r="CP673" s="170"/>
      <c r="CQ673" s="170"/>
      <c r="CR673" s="170"/>
      <c r="CS673" s="170"/>
      <c r="CT673" s="170"/>
      <c r="CU673" s="170"/>
      <c r="CV673" s="170"/>
      <c r="CW673" s="170"/>
      <c r="CX673" s="170"/>
      <c r="CY673" s="170"/>
      <c r="CZ673" s="170"/>
      <c r="DA673" s="170"/>
      <c r="DB673" s="170"/>
      <c r="DC673" s="170"/>
      <c r="DD673" s="170"/>
      <c r="DE673" s="170"/>
      <c r="DF673" s="170"/>
      <c r="DG673" s="170"/>
      <c r="DH673" s="170"/>
      <c r="DI673" s="170"/>
      <c r="DJ673" s="170"/>
      <c r="DK673" s="170"/>
      <c r="DL673" s="170"/>
      <c r="DM673" s="170"/>
      <c r="DN673" s="170"/>
      <c r="DO673" s="170"/>
      <c r="DP673" s="170"/>
      <c r="DQ673" s="170"/>
      <c r="DR673" s="170"/>
      <c r="DS673" s="170"/>
      <c r="DT673" s="170"/>
      <c r="DU673" s="170"/>
      <c r="DV673" s="170"/>
      <c r="DW673" s="170"/>
      <c r="DX673" s="170"/>
      <c r="DY673" s="170"/>
      <c r="DZ673" s="170"/>
      <c r="EA673" s="170"/>
      <c r="EB673" s="170"/>
      <c r="EC673" s="170"/>
      <c r="ED673" s="170"/>
      <c r="EE673" s="170"/>
      <c r="EF673" s="170"/>
      <c r="EG673" s="170"/>
      <c r="EH673" s="170"/>
      <c r="EI673" s="170"/>
      <c r="EJ673" s="170"/>
      <c r="EK673" s="170"/>
      <c r="EL673" s="170"/>
      <c r="EM673" s="170"/>
      <c r="EN673" s="170"/>
      <c r="EO673" s="170"/>
      <c r="EP673" s="170"/>
      <c r="EQ673" s="170"/>
      <c r="ER673" s="185"/>
      <c r="ES673" s="185"/>
      <c r="ET673" s="171"/>
    </row>
    <row r="674" spans="1:150" s="173" customFormat="1" hidden="1" x14ac:dyDescent="0.25">
      <c r="A674" s="169"/>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c r="AL674" s="170"/>
      <c r="AM674" s="170"/>
      <c r="AN674" s="170"/>
      <c r="AO674" s="170"/>
      <c r="AP674" s="170"/>
      <c r="AQ674" s="170"/>
      <c r="AR674" s="170"/>
      <c r="AS674" s="170"/>
      <c r="AT674" s="170"/>
      <c r="AU674" s="170"/>
      <c r="AV674" s="170"/>
      <c r="AW674" s="170"/>
      <c r="AX674" s="170"/>
      <c r="AY674" s="170"/>
      <c r="AZ674" s="170"/>
      <c r="BA674" s="170"/>
      <c r="BB674" s="170"/>
      <c r="BC674" s="170"/>
      <c r="BD674" s="170"/>
      <c r="BE674" s="170"/>
      <c r="BF674" s="170"/>
      <c r="BG674" s="170"/>
      <c r="BH674" s="170"/>
      <c r="BI674" s="170"/>
      <c r="BJ674" s="170"/>
      <c r="BK674" s="170"/>
      <c r="BL674" s="170"/>
      <c r="BM674" s="170"/>
      <c r="BN674" s="170"/>
      <c r="BO674" s="170"/>
      <c r="BP674" s="170"/>
      <c r="BQ674" s="170"/>
      <c r="BR674" s="170"/>
      <c r="BS674" s="170"/>
      <c r="BT674" s="170"/>
      <c r="BU674" s="170"/>
      <c r="BV674" s="170"/>
      <c r="BW674" s="170"/>
      <c r="BX674" s="170"/>
      <c r="BY674" s="170"/>
      <c r="BZ674" s="170"/>
      <c r="CA674" s="170"/>
      <c r="CB674" s="170"/>
      <c r="CC674" s="170"/>
      <c r="CD674" s="170"/>
      <c r="CE674" s="170"/>
      <c r="CF674" s="170"/>
      <c r="CG674" s="170"/>
      <c r="CH674" s="170"/>
      <c r="CI674" s="170"/>
      <c r="CJ674" s="170"/>
      <c r="CK674" s="170"/>
      <c r="CL674" s="170"/>
      <c r="CM674" s="170"/>
      <c r="CN674" s="170"/>
      <c r="CO674" s="170"/>
      <c r="CP674" s="170"/>
      <c r="CQ674" s="170"/>
      <c r="CR674" s="170"/>
      <c r="CS674" s="170"/>
      <c r="CT674" s="170"/>
      <c r="CU674" s="170"/>
      <c r="CV674" s="170"/>
      <c r="CW674" s="170"/>
      <c r="CX674" s="170"/>
      <c r="CY674" s="170"/>
      <c r="CZ674" s="170"/>
      <c r="DA674" s="170"/>
      <c r="DB674" s="170"/>
      <c r="DC674" s="170"/>
      <c r="DD674" s="170"/>
      <c r="DE674" s="170"/>
      <c r="DF674" s="170"/>
      <c r="DG674" s="170"/>
      <c r="DH674" s="170"/>
      <c r="DI674" s="170"/>
      <c r="DJ674" s="170"/>
      <c r="DK674" s="170"/>
      <c r="DL674" s="170"/>
      <c r="DM674" s="170"/>
      <c r="DN674" s="170"/>
      <c r="DO674" s="170"/>
      <c r="DP674" s="170"/>
      <c r="DQ674" s="170"/>
      <c r="DR674" s="170"/>
      <c r="DS674" s="170"/>
      <c r="DT674" s="170"/>
      <c r="DU674" s="170"/>
      <c r="DV674" s="170"/>
      <c r="DW674" s="170"/>
      <c r="DX674" s="170"/>
      <c r="DY674" s="170"/>
      <c r="DZ674" s="170"/>
      <c r="EA674" s="170"/>
      <c r="EB674" s="170"/>
      <c r="EC674" s="170"/>
      <c r="ED674" s="170"/>
      <c r="EE674" s="170"/>
      <c r="EF674" s="170"/>
      <c r="EG674" s="170"/>
      <c r="EH674" s="170"/>
      <c r="EI674" s="170"/>
      <c r="EJ674" s="170"/>
      <c r="EK674" s="170"/>
      <c r="EL674" s="170"/>
      <c r="EM674" s="170"/>
      <c r="EN674" s="170"/>
      <c r="EO674" s="170"/>
      <c r="EP674" s="170"/>
      <c r="EQ674" s="170"/>
      <c r="ER674" s="185"/>
      <c r="ES674" s="185"/>
      <c r="ET674" s="171"/>
    </row>
    <row r="675" spans="1:150" s="173" customFormat="1" hidden="1" x14ac:dyDescent="0.25">
      <c r="A675" s="169"/>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c r="AL675" s="170"/>
      <c r="AM675" s="170"/>
      <c r="AN675" s="170"/>
      <c r="AO675" s="170"/>
      <c r="AP675" s="170"/>
      <c r="AQ675" s="170"/>
      <c r="AR675" s="170"/>
      <c r="AS675" s="170"/>
      <c r="AT675" s="170"/>
      <c r="AU675" s="170"/>
      <c r="AV675" s="170"/>
      <c r="AW675" s="170"/>
      <c r="AX675" s="170"/>
      <c r="AY675" s="170"/>
      <c r="AZ675" s="170"/>
      <c r="BA675" s="170"/>
      <c r="BB675" s="170"/>
      <c r="BC675" s="170"/>
      <c r="BD675" s="170"/>
      <c r="BE675" s="170"/>
      <c r="BF675" s="170"/>
      <c r="BG675" s="170"/>
      <c r="BH675" s="170"/>
      <c r="BI675" s="170"/>
      <c r="BJ675" s="170"/>
      <c r="BK675" s="170"/>
      <c r="BL675" s="170"/>
      <c r="BM675" s="170"/>
      <c r="BN675" s="170"/>
      <c r="BO675" s="170"/>
      <c r="BP675" s="170"/>
      <c r="BQ675" s="170"/>
      <c r="BR675" s="170"/>
      <c r="BS675" s="170"/>
      <c r="BT675" s="170"/>
      <c r="BU675" s="170"/>
      <c r="BV675" s="170"/>
      <c r="BW675" s="170"/>
      <c r="BX675" s="170"/>
      <c r="BY675" s="170"/>
      <c r="BZ675" s="170"/>
      <c r="CA675" s="170"/>
      <c r="CB675" s="170"/>
      <c r="CC675" s="170"/>
      <c r="CD675" s="170"/>
      <c r="CE675" s="170"/>
      <c r="CF675" s="170"/>
      <c r="CG675" s="170"/>
      <c r="CH675" s="170"/>
      <c r="CI675" s="170"/>
      <c r="CJ675" s="170"/>
      <c r="CK675" s="170"/>
      <c r="CL675" s="170"/>
      <c r="CM675" s="170"/>
      <c r="CN675" s="170"/>
      <c r="CO675" s="170"/>
      <c r="CP675" s="170"/>
      <c r="CQ675" s="170"/>
      <c r="CR675" s="170"/>
      <c r="CS675" s="170"/>
      <c r="CT675" s="170"/>
      <c r="CU675" s="170"/>
      <c r="CV675" s="170"/>
      <c r="CW675" s="170"/>
      <c r="CX675" s="170"/>
      <c r="CY675" s="170"/>
      <c r="CZ675" s="170"/>
      <c r="DA675" s="170"/>
      <c r="DB675" s="170"/>
      <c r="DC675" s="170"/>
      <c r="DD675" s="170"/>
      <c r="DE675" s="170"/>
      <c r="DF675" s="170"/>
      <c r="DG675" s="170"/>
      <c r="DH675" s="170"/>
      <c r="DI675" s="170"/>
      <c r="DJ675" s="170"/>
      <c r="DK675" s="170"/>
      <c r="DL675" s="170"/>
      <c r="DM675" s="170"/>
      <c r="DN675" s="170"/>
      <c r="DO675" s="170"/>
      <c r="DP675" s="170"/>
      <c r="DQ675" s="170"/>
      <c r="DR675" s="170"/>
      <c r="DS675" s="170"/>
      <c r="DT675" s="170"/>
      <c r="DU675" s="170"/>
      <c r="DV675" s="170"/>
      <c r="DW675" s="170"/>
      <c r="DX675" s="170"/>
      <c r="DY675" s="170"/>
      <c r="DZ675" s="170"/>
      <c r="EA675" s="170"/>
      <c r="EB675" s="170"/>
      <c r="EC675" s="170"/>
      <c r="ED675" s="170"/>
      <c r="EE675" s="170"/>
      <c r="EF675" s="170"/>
      <c r="EG675" s="170"/>
      <c r="EH675" s="170"/>
      <c r="EI675" s="170"/>
      <c r="EJ675" s="170"/>
      <c r="EK675" s="170"/>
      <c r="EL675" s="170"/>
      <c r="EM675" s="170"/>
      <c r="EN675" s="170"/>
      <c r="EO675" s="170"/>
      <c r="EP675" s="170"/>
      <c r="EQ675" s="170"/>
      <c r="ER675" s="185"/>
      <c r="ES675" s="185"/>
      <c r="ET675" s="171"/>
    </row>
    <row r="676" spans="1:150" s="173" customFormat="1" hidden="1" x14ac:dyDescent="0.25">
      <c r="A676" s="169"/>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c r="AL676" s="170"/>
      <c r="AM676" s="170"/>
      <c r="AN676" s="170"/>
      <c r="AO676" s="170"/>
      <c r="AP676" s="170"/>
      <c r="AQ676" s="170"/>
      <c r="AR676" s="170"/>
      <c r="AS676" s="170"/>
      <c r="AT676" s="170"/>
      <c r="AU676" s="170"/>
      <c r="AV676" s="170"/>
      <c r="AW676" s="170"/>
      <c r="AX676" s="170"/>
      <c r="AY676" s="170"/>
      <c r="AZ676" s="170"/>
      <c r="BA676" s="170"/>
      <c r="BB676" s="170"/>
      <c r="BC676" s="170"/>
      <c r="BD676" s="170"/>
      <c r="BE676" s="170"/>
      <c r="BF676" s="170"/>
      <c r="BG676" s="170"/>
      <c r="BH676" s="170"/>
      <c r="BI676" s="170"/>
      <c r="BJ676" s="170"/>
      <c r="BK676" s="170"/>
      <c r="BL676" s="170"/>
      <c r="BM676" s="170"/>
      <c r="BN676" s="170"/>
      <c r="BO676" s="170"/>
      <c r="BP676" s="170"/>
      <c r="BQ676" s="170"/>
      <c r="BR676" s="170"/>
      <c r="BS676" s="170"/>
      <c r="BT676" s="170"/>
      <c r="BU676" s="170"/>
      <c r="BV676" s="170"/>
      <c r="BW676" s="170"/>
      <c r="BX676" s="170"/>
      <c r="BY676" s="170"/>
      <c r="BZ676" s="170"/>
      <c r="CA676" s="170"/>
      <c r="CB676" s="170"/>
      <c r="CC676" s="170"/>
      <c r="CD676" s="170"/>
      <c r="CE676" s="170"/>
      <c r="CF676" s="170"/>
      <c r="CG676" s="170"/>
      <c r="CH676" s="170"/>
      <c r="CI676" s="170"/>
      <c r="CJ676" s="170"/>
      <c r="CK676" s="170"/>
      <c r="CL676" s="170"/>
      <c r="CM676" s="170"/>
      <c r="CN676" s="170"/>
      <c r="CO676" s="170"/>
      <c r="CP676" s="170"/>
      <c r="CQ676" s="170"/>
      <c r="CR676" s="170"/>
      <c r="CS676" s="170"/>
      <c r="CT676" s="170"/>
      <c r="CU676" s="170"/>
      <c r="CV676" s="170"/>
      <c r="CW676" s="170"/>
      <c r="CX676" s="170"/>
      <c r="CY676" s="170"/>
      <c r="CZ676" s="170"/>
      <c r="DA676" s="170"/>
      <c r="DB676" s="170"/>
      <c r="DC676" s="170"/>
      <c r="DD676" s="170"/>
      <c r="DE676" s="170"/>
      <c r="DF676" s="170"/>
      <c r="DG676" s="170"/>
      <c r="DH676" s="170"/>
      <c r="DI676" s="170"/>
      <c r="DJ676" s="170"/>
      <c r="DK676" s="170"/>
      <c r="DL676" s="170"/>
      <c r="DM676" s="170"/>
      <c r="DN676" s="170"/>
      <c r="DO676" s="170"/>
      <c r="DP676" s="170"/>
      <c r="DQ676" s="170"/>
      <c r="DR676" s="170"/>
      <c r="DS676" s="170"/>
      <c r="DT676" s="170"/>
      <c r="DU676" s="170"/>
      <c r="DV676" s="170"/>
      <c r="DW676" s="170"/>
      <c r="DX676" s="170"/>
      <c r="DY676" s="170"/>
      <c r="DZ676" s="170"/>
      <c r="EA676" s="170"/>
      <c r="EB676" s="170"/>
      <c r="EC676" s="170"/>
      <c r="ED676" s="170"/>
      <c r="EE676" s="170"/>
      <c r="EF676" s="170"/>
      <c r="EG676" s="170"/>
      <c r="EH676" s="170"/>
      <c r="EI676" s="170"/>
      <c r="EJ676" s="170"/>
      <c r="EK676" s="170"/>
      <c r="EL676" s="170"/>
      <c r="EM676" s="170"/>
      <c r="EN676" s="170"/>
      <c r="EO676" s="170"/>
      <c r="EP676" s="170"/>
      <c r="EQ676" s="170"/>
      <c r="ER676" s="185"/>
      <c r="ES676" s="185"/>
      <c r="ET676" s="171"/>
    </row>
    <row r="677" spans="1:150" s="173" customFormat="1" hidden="1" x14ac:dyDescent="0.25">
      <c r="A677" s="169"/>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c r="AL677" s="170"/>
      <c r="AM677" s="170"/>
      <c r="AN677" s="170"/>
      <c r="AO677" s="170"/>
      <c r="AP677" s="170"/>
      <c r="AQ677" s="170"/>
      <c r="AR677" s="170"/>
      <c r="AS677" s="170"/>
      <c r="AT677" s="170"/>
      <c r="AU677" s="170"/>
      <c r="AV677" s="170"/>
      <c r="AW677" s="170"/>
      <c r="AX677" s="170"/>
      <c r="AY677" s="170"/>
      <c r="AZ677" s="170"/>
      <c r="BA677" s="170"/>
      <c r="BB677" s="170"/>
      <c r="BC677" s="170"/>
      <c r="BD677" s="170"/>
      <c r="BE677" s="170"/>
      <c r="BF677" s="170"/>
      <c r="BG677" s="170"/>
      <c r="BH677" s="170"/>
      <c r="BI677" s="170"/>
      <c r="BJ677" s="170"/>
      <c r="BK677" s="170"/>
      <c r="BL677" s="170"/>
      <c r="BM677" s="170"/>
      <c r="BN677" s="170"/>
      <c r="BO677" s="170"/>
      <c r="BP677" s="170"/>
      <c r="BQ677" s="170"/>
      <c r="BR677" s="170"/>
      <c r="BS677" s="170"/>
      <c r="BT677" s="170"/>
      <c r="BU677" s="170"/>
      <c r="BV677" s="170"/>
      <c r="BW677" s="170"/>
      <c r="BX677" s="170"/>
      <c r="BY677" s="170"/>
      <c r="BZ677" s="170"/>
      <c r="CA677" s="170"/>
      <c r="CB677" s="170"/>
      <c r="CC677" s="170"/>
      <c r="CD677" s="170"/>
      <c r="CE677" s="170"/>
      <c r="CF677" s="170"/>
      <c r="CG677" s="170"/>
      <c r="CH677" s="170"/>
      <c r="CI677" s="170"/>
      <c r="CJ677" s="170"/>
      <c r="CK677" s="170"/>
      <c r="CL677" s="170"/>
      <c r="CM677" s="170"/>
      <c r="CN677" s="170"/>
      <c r="CO677" s="170"/>
      <c r="CP677" s="170"/>
      <c r="CQ677" s="170"/>
      <c r="CR677" s="170"/>
      <c r="CS677" s="170"/>
      <c r="CT677" s="170"/>
      <c r="CU677" s="170"/>
      <c r="CV677" s="170"/>
      <c r="CW677" s="170"/>
      <c r="CX677" s="170"/>
      <c r="CY677" s="170"/>
      <c r="CZ677" s="170"/>
      <c r="DA677" s="170"/>
      <c r="DB677" s="170"/>
      <c r="DC677" s="170"/>
      <c r="DD677" s="170"/>
      <c r="DE677" s="170"/>
      <c r="DF677" s="170"/>
      <c r="DG677" s="170"/>
      <c r="DH677" s="170"/>
      <c r="DI677" s="170"/>
      <c r="DJ677" s="170"/>
      <c r="DK677" s="170"/>
      <c r="DL677" s="170"/>
      <c r="DM677" s="170"/>
      <c r="DN677" s="170"/>
      <c r="DO677" s="170"/>
      <c r="DP677" s="170"/>
      <c r="DQ677" s="170"/>
      <c r="DR677" s="170"/>
      <c r="DS677" s="170"/>
      <c r="DT677" s="170"/>
      <c r="DU677" s="170"/>
      <c r="DV677" s="170"/>
      <c r="DW677" s="170"/>
      <c r="DX677" s="170"/>
      <c r="DY677" s="170"/>
      <c r="DZ677" s="170"/>
      <c r="EA677" s="170"/>
      <c r="EB677" s="170"/>
      <c r="EC677" s="170"/>
      <c r="ED677" s="170"/>
      <c r="EE677" s="170"/>
      <c r="EF677" s="170"/>
      <c r="EG677" s="170"/>
      <c r="EH677" s="170"/>
      <c r="EI677" s="170"/>
      <c r="EJ677" s="170"/>
      <c r="EK677" s="170"/>
      <c r="EL677" s="170"/>
      <c r="EM677" s="170"/>
      <c r="EN677" s="170"/>
      <c r="EO677" s="170"/>
      <c r="EP677" s="170"/>
      <c r="EQ677" s="170"/>
      <c r="ER677" s="185"/>
      <c r="ES677" s="185"/>
      <c r="ET677" s="171"/>
    </row>
    <row r="678" spans="1:150" s="173" customFormat="1" hidden="1" x14ac:dyDescent="0.25">
      <c r="A678" s="169"/>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c r="AL678" s="170"/>
      <c r="AM678" s="170"/>
      <c r="AN678" s="170"/>
      <c r="AO678" s="170"/>
      <c r="AP678" s="170"/>
      <c r="AQ678" s="170"/>
      <c r="AR678" s="170"/>
      <c r="AS678" s="170"/>
      <c r="AT678" s="170"/>
      <c r="AU678" s="170"/>
      <c r="AV678" s="170"/>
      <c r="AW678" s="170"/>
      <c r="AX678" s="170"/>
      <c r="AY678" s="170"/>
      <c r="AZ678" s="170"/>
      <c r="BA678" s="170"/>
      <c r="BB678" s="170"/>
      <c r="BC678" s="170"/>
      <c r="BD678" s="170"/>
      <c r="BE678" s="170"/>
      <c r="BF678" s="170"/>
      <c r="BG678" s="170"/>
      <c r="BH678" s="170"/>
      <c r="BI678" s="170"/>
      <c r="BJ678" s="170"/>
      <c r="BK678" s="170"/>
      <c r="BL678" s="170"/>
      <c r="BM678" s="170"/>
      <c r="BN678" s="170"/>
      <c r="BO678" s="170"/>
      <c r="BP678" s="170"/>
      <c r="BQ678" s="170"/>
      <c r="BR678" s="170"/>
      <c r="BS678" s="170"/>
      <c r="BT678" s="170"/>
      <c r="BU678" s="170"/>
      <c r="BV678" s="170"/>
      <c r="BW678" s="170"/>
      <c r="BX678" s="170"/>
      <c r="BY678" s="170"/>
      <c r="BZ678" s="170"/>
      <c r="CA678" s="170"/>
      <c r="CB678" s="170"/>
      <c r="CC678" s="170"/>
      <c r="CD678" s="170"/>
      <c r="CE678" s="170"/>
      <c r="CF678" s="170"/>
      <c r="CG678" s="170"/>
      <c r="CH678" s="170"/>
      <c r="CI678" s="170"/>
      <c r="CJ678" s="170"/>
      <c r="CK678" s="170"/>
      <c r="CL678" s="170"/>
      <c r="CM678" s="170"/>
      <c r="CN678" s="170"/>
      <c r="CO678" s="170"/>
      <c r="CP678" s="170"/>
      <c r="CQ678" s="170"/>
      <c r="CR678" s="170"/>
      <c r="CS678" s="170"/>
      <c r="CT678" s="170"/>
      <c r="CU678" s="170"/>
      <c r="CV678" s="170"/>
      <c r="CW678" s="170"/>
      <c r="CX678" s="170"/>
      <c r="CY678" s="170"/>
      <c r="CZ678" s="170"/>
      <c r="DA678" s="170"/>
      <c r="DB678" s="170"/>
      <c r="DC678" s="170"/>
      <c r="DD678" s="170"/>
      <c r="DE678" s="170"/>
      <c r="DF678" s="170"/>
      <c r="DG678" s="170"/>
      <c r="DH678" s="170"/>
      <c r="DI678" s="170"/>
      <c r="DJ678" s="170"/>
      <c r="DK678" s="170"/>
      <c r="DL678" s="170"/>
      <c r="DM678" s="170"/>
      <c r="DN678" s="170"/>
      <c r="DO678" s="170"/>
      <c r="DP678" s="170"/>
      <c r="DQ678" s="170"/>
      <c r="DR678" s="170"/>
      <c r="DS678" s="170"/>
      <c r="DT678" s="170"/>
      <c r="DU678" s="170"/>
      <c r="DV678" s="170"/>
      <c r="DW678" s="170"/>
      <c r="DX678" s="170"/>
      <c r="DY678" s="170"/>
      <c r="DZ678" s="170"/>
      <c r="EA678" s="170"/>
      <c r="EB678" s="170"/>
      <c r="EC678" s="170"/>
      <c r="ED678" s="170"/>
      <c r="EE678" s="170"/>
      <c r="EF678" s="170"/>
      <c r="EG678" s="170"/>
      <c r="EH678" s="170"/>
      <c r="EI678" s="170"/>
      <c r="EJ678" s="170"/>
      <c r="EK678" s="170"/>
      <c r="EL678" s="170"/>
      <c r="EM678" s="170"/>
      <c r="EN678" s="170"/>
      <c r="EO678" s="170"/>
      <c r="EP678" s="170"/>
      <c r="EQ678" s="170"/>
      <c r="ER678" s="185"/>
      <c r="ES678" s="185"/>
      <c r="ET678" s="171"/>
    </row>
    <row r="679" spans="1:150" s="173" customFormat="1" hidden="1" x14ac:dyDescent="0.25">
      <c r="A679" s="169"/>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c r="AL679" s="170"/>
      <c r="AM679" s="170"/>
      <c r="AN679" s="170"/>
      <c r="AO679" s="170"/>
      <c r="AP679" s="170"/>
      <c r="AQ679" s="170"/>
      <c r="AR679" s="170"/>
      <c r="AS679" s="170"/>
      <c r="AT679" s="170"/>
      <c r="AU679" s="170"/>
      <c r="AV679" s="170"/>
      <c r="AW679" s="170"/>
      <c r="AX679" s="170"/>
      <c r="AY679" s="170"/>
      <c r="AZ679" s="170"/>
      <c r="BA679" s="170"/>
      <c r="BB679" s="170"/>
      <c r="BC679" s="170"/>
      <c r="BD679" s="170"/>
      <c r="BE679" s="170"/>
      <c r="BF679" s="170"/>
      <c r="BG679" s="170"/>
      <c r="BH679" s="170"/>
      <c r="BI679" s="170"/>
      <c r="BJ679" s="170"/>
      <c r="BK679" s="170"/>
      <c r="BL679" s="170"/>
      <c r="BM679" s="170"/>
      <c r="BN679" s="170"/>
      <c r="BO679" s="170"/>
      <c r="BP679" s="170"/>
      <c r="BQ679" s="170"/>
      <c r="BR679" s="170"/>
      <c r="BS679" s="170"/>
      <c r="BT679" s="170"/>
      <c r="BU679" s="170"/>
      <c r="BV679" s="170"/>
      <c r="BW679" s="170"/>
      <c r="BX679" s="170"/>
      <c r="BY679" s="170"/>
      <c r="BZ679" s="170"/>
      <c r="CA679" s="170"/>
      <c r="CB679" s="170"/>
      <c r="CC679" s="170"/>
      <c r="CD679" s="170"/>
      <c r="CE679" s="170"/>
      <c r="CF679" s="170"/>
      <c r="CG679" s="170"/>
      <c r="CH679" s="170"/>
      <c r="CI679" s="170"/>
      <c r="CJ679" s="170"/>
      <c r="CK679" s="170"/>
      <c r="CL679" s="170"/>
      <c r="CM679" s="170"/>
      <c r="CN679" s="170"/>
      <c r="CO679" s="170"/>
      <c r="CP679" s="170"/>
      <c r="CQ679" s="170"/>
      <c r="CR679" s="170"/>
      <c r="CS679" s="170"/>
      <c r="CT679" s="170"/>
      <c r="CU679" s="170"/>
      <c r="CV679" s="170"/>
      <c r="CW679" s="170"/>
      <c r="CX679" s="170"/>
      <c r="CY679" s="170"/>
      <c r="CZ679" s="170"/>
      <c r="DA679" s="170"/>
      <c r="DB679" s="170"/>
      <c r="DC679" s="170"/>
      <c r="DD679" s="170"/>
      <c r="DE679" s="170"/>
      <c r="DF679" s="170"/>
      <c r="DG679" s="170"/>
      <c r="DH679" s="170"/>
      <c r="DI679" s="170"/>
      <c r="DJ679" s="170"/>
      <c r="DK679" s="170"/>
      <c r="DL679" s="170"/>
      <c r="DM679" s="170"/>
      <c r="DN679" s="170"/>
      <c r="DO679" s="170"/>
      <c r="DP679" s="170"/>
      <c r="DQ679" s="170"/>
      <c r="DR679" s="170"/>
      <c r="DS679" s="170"/>
      <c r="DT679" s="170"/>
      <c r="DU679" s="170"/>
      <c r="DV679" s="170"/>
      <c r="DW679" s="170"/>
      <c r="DX679" s="170"/>
      <c r="DY679" s="170"/>
      <c r="DZ679" s="170"/>
      <c r="EA679" s="170"/>
      <c r="EB679" s="170"/>
      <c r="EC679" s="170"/>
      <c r="ED679" s="170"/>
      <c r="EE679" s="170"/>
      <c r="EF679" s="170"/>
      <c r="EG679" s="170"/>
      <c r="EH679" s="170"/>
      <c r="EI679" s="170"/>
      <c r="EJ679" s="170"/>
      <c r="EK679" s="170"/>
      <c r="EL679" s="170"/>
      <c r="EM679" s="170"/>
      <c r="EN679" s="170"/>
      <c r="EO679" s="170"/>
      <c r="EP679" s="170"/>
      <c r="EQ679" s="170"/>
      <c r="ER679" s="185"/>
      <c r="ES679" s="185"/>
      <c r="ET679" s="171"/>
    </row>
    <row r="680" spans="1:150" s="173" customFormat="1" hidden="1" x14ac:dyDescent="0.25">
      <c r="A680" s="169"/>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c r="AL680" s="170"/>
      <c r="AM680" s="170"/>
      <c r="AN680" s="170"/>
      <c r="AO680" s="170"/>
      <c r="AP680" s="170"/>
      <c r="AQ680" s="170"/>
      <c r="AR680" s="170"/>
      <c r="AS680" s="170"/>
      <c r="AT680" s="170"/>
      <c r="AU680" s="170"/>
      <c r="AV680" s="170"/>
      <c r="AW680" s="170"/>
      <c r="AX680" s="170"/>
      <c r="AY680" s="170"/>
      <c r="AZ680" s="170"/>
      <c r="BA680" s="170"/>
      <c r="BB680" s="170"/>
      <c r="BC680" s="170"/>
      <c r="BD680" s="170"/>
      <c r="BE680" s="170"/>
      <c r="BF680" s="170"/>
      <c r="BG680" s="170"/>
      <c r="BH680" s="170"/>
      <c r="BI680" s="170"/>
      <c r="BJ680" s="170"/>
      <c r="BK680" s="170"/>
      <c r="BL680" s="170"/>
      <c r="BM680" s="170"/>
      <c r="BN680" s="170"/>
      <c r="BO680" s="170"/>
      <c r="BP680" s="170"/>
      <c r="BQ680" s="170"/>
      <c r="BR680" s="170"/>
      <c r="BS680" s="170"/>
      <c r="BT680" s="170"/>
      <c r="BU680" s="170"/>
      <c r="BV680" s="170"/>
      <c r="BW680" s="170"/>
      <c r="BX680" s="170"/>
      <c r="BY680" s="170"/>
      <c r="BZ680" s="170"/>
      <c r="CA680" s="170"/>
      <c r="CB680" s="170"/>
      <c r="CC680" s="170"/>
      <c r="CD680" s="170"/>
      <c r="CE680" s="170"/>
      <c r="CF680" s="170"/>
      <c r="CG680" s="170"/>
      <c r="CH680" s="170"/>
      <c r="CI680" s="170"/>
      <c r="CJ680" s="170"/>
      <c r="CK680" s="170"/>
      <c r="CL680" s="170"/>
      <c r="CM680" s="170"/>
      <c r="CN680" s="170"/>
      <c r="CO680" s="170"/>
      <c r="CP680" s="170"/>
      <c r="CQ680" s="170"/>
      <c r="CR680" s="170"/>
      <c r="CS680" s="170"/>
      <c r="CT680" s="170"/>
      <c r="CU680" s="170"/>
      <c r="CV680" s="170"/>
      <c r="CW680" s="170"/>
      <c r="CX680" s="170"/>
      <c r="CY680" s="170"/>
      <c r="CZ680" s="170"/>
      <c r="DA680" s="170"/>
      <c r="DB680" s="170"/>
      <c r="DC680" s="170"/>
      <c r="DD680" s="170"/>
      <c r="DE680" s="170"/>
      <c r="DF680" s="170"/>
      <c r="DG680" s="170"/>
      <c r="DH680" s="170"/>
      <c r="DI680" s="170"/>
      <c r="DJ680" s="170"/>
      <c r="DK680" s="170"/>
      <c r="DL680" s="170"/>
      <c r="DM680" s="170"/>
      <c r="DN680" s="170"/>
      <c r="DO680" s="170"/>
      <c r="DP680" s="170"/>
      <c r="DQ680" s="170"/>
      <c r="DR680" s="170"/>
      <c r="DS680" s="170"/>
      <c r="DT680" s="170"/>
      <c r="DU680" s="170"/>
      <c r="DV680" s="170"/>
      <c r="DW680" s="170"/>
      <c r="DX680" s="170"/>
      <c r="DY680" s="170"/>
      <c r="DZ680" s="170"/>
      <c r="EA680" s="170"/>
      <c r="EB680" s="170"/>
      <c r="EC680" s="170"/>
      <c r="ED680" s="170"/>
      <c r="EE680" s="170"/>
      <c r="EF680" s="170"/>
      <c r="EG680" s="170"/>
      <c r="EH680" s="170"/>
      <c r="EI680" s="170"/>
      <c r="EJ680" s="170"/>
      <c r="EK680" s="170"/>
      <c r="EL680" s="170"/>
      <c r="EM680" s="170"/>
      <c r="EN680" s="170"/>
      <c r="EO680" s="170"/>
      <c r="EP680" s="170"/>
      <c r="EQ680" s="170"/>
      <c r="ER680" s="185"/>
      <c r="ES680" s="185"/>
      <c r="ET680" s="171"/>
    </row>
    <row r="681" spans="1:150" s="173" customFormat="1" hidden="1" x14ac:dyDescent="0.25">
      <c r="A681" s="169"/>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c r="AL681" s="170"/>
      <c r="AM681" s="170"/>
      <c r="AN681" s="170"/>
      <c r="AO681" s="170"/>
      <c r="AP681" s="170"/>
      <c r="AQ681" s="170"/>
      <c r="AR681" s="170"/>
      <c r="AS681" s="170"/>
      <c r="AT681" s="170"/>
      <c r="AU681" s="170"/>
      <c r="AV681" s="170"/>
      <c r="AW681" s="170"/>
      <c r="AX681" s="170"/>
      <c r="AY681" s="170"/>
      <c r="AZ681" s="170"/>
      <c r="BA681" s="170"/>
      <c r="BB681" s="170"/>
      <c r="BC681" s="170"/>
      <c r="BD681" s="170"/>
      <c r="BE681" s="170"/>
      <c r="BF681" s="170"/>
      <c r="BG681" s="170"/>
      <c r="BH681" s="170"/>
      <c r="BI681" s="170"/>
      <c r="BJ681" s="170"/>
      <c r="BK681" s="170"/>
      <c r="BL681" s="170"/>
      <c r="BM681" s="170"/>
      <c r="BN681" s="170"/>
      <c r="BO681" s="170"/>
      <c r="BP681" s="170"/>
      <c r="BQ681" s="170"/>
      <c r="BR681" s="170"/>
      <c r="BS681" s="170"/>
      <c r="BT681" s="170"/>
      <c r="BU681" s="170"/>
      <c r="BV681" s="170"/>
      <c r="BW681" s="170"/>
      <c r="BX681" s="170"/>
      <c r="BY681" s="170"/>
      <c r="BZ681" s="170"/>
      <c r="CA681" s="170"/>
      <c r="CB681" s="170"/>
      <c r="CC681" s="170"/>
      <c r="CD681" s="170"/>
      <c r="CE681" s="170"/>
      <c r="CF681" s="170"/>
      <c r="CG681" s="170"/>
      <c r="CH681" s="170"/>
      <c r="CI681" s="170"/>
      <c r="CJ681" s="170"/>
      <c r="CK681" s="170"/>
      <c r="CL681" s="170"/>
      <c r="CM681" s="170"/>
      <c r="CN681" s="170"/>
      <c r="CO681" s="170"/>
      <c r="CP681" s="170"/>
      <c r="CQ681" s="170"/>
      <c r="CR681" s="170"/>
      <c r="CS681" s="170"/>
      <c r="CT681" s="170"/>
      <c r="CU681" s="170"/>
      <c r="CV681" s="170"/>
      <c r="CW681" s="170"/>
      <c r="CX681" s="170"/>
      <c r="CY681" s="170"/>
      <c r="CZ681" s="170"/>
      <c r="DA681" s="170"/>
      <c r="DB681" s="170"/>
      <c r="DC681" s="170"/>
      <c r="DD681" s="170"/>
      <c r="DE681" s="170"/>
      <c r="DF681" s="170"/>
      <c r="DG681" s="170"/>
      <c r="DH681" s="170"/>
      <c r="DI681" s="170"/>
      <c r="DJ681" s="170"/>
      <c r="DK681" s="170"/>
      <c r="DL681" s="170"/>
      <c r="DM681" s="170"/>
      <c r="DN681" s="170"/>
      <c r="DO681" s="170"/>
      <c r="DP681" s="170"/>
      <c r="DQ681" s="170"/>
      <c r="DR681" s="170"/>
      <c r="DS681" s="170"/>
      <c r="DT681" s="170"/>
      <c r="DU681" s="170"/>
      <c r="DV681" s="170"/>
      <c r="DW681" s="170"/>
      <c r="DX681" s="170"/>
      <c r="DY681" s="170"/>
      <c r="DZ681" s="170"/>
      <c r="EA681" s="170"/>
      <c r="EB681" s="170"/>
      <c r="EC681" s="170"/>
      <c r="ED681" s="170"/>
      <c r="EE681" s="170"/>
      <c r="EF681" s="170"/>
      <c r="EG681" s="170"/>
      <c r="EH681" s="170"/>
      <c r="EI681" s="170"/>
      <c r="EJ681" s="170"/>
      <c r="EK681" s="170"/>
      <c r="EL681" s="170"/>
      <c r="EM681" s="170"/>
      <c r="EN681" s="170"/>
      <c r="EO681" s="170"/>
      <c r="EP681" s="170"/>
      <c r="EQ681" s="170"/>
      <c r="ER681" s="185"/>
      <c r="ES681" s="185"/>
      <c r="ET681" s="171"/>
    </row>
    <row r="682" spans="1:150" s="173" customFormat="1" hidden="1" x14ac:dyDescent="0.25">
      <c r="A682" s="169"/>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c r="AL682" s="170"/>
      <c r="AM682" s="170"/>
      <c r="AN682" s="170"/>
      <c r="AO682" s="170"/>
      <c r="AP682" s="170"/>
      <c r="AQ682" s="170"/>
      <c r="AR682" s="170"/>
      <c r="AS682" s="170"/>
      <c r="AT682" s="170"/>
      <c r="AU682" s="170"/>
      <c r="AV682" s="170"/>
      <c r="AW682" s="170"/>
      <c r="AX682" s="170"/>
      <c r="AY682" s="170"/>
      <c r="AZ682" s="170"/>
      <c r="BA682" s="170"/>
      <c r="BB682" s="170"/>
      <c r="BC682" s="170"/>
      <c r="BD682" s="170"/>
      <c r="BE682" s="170"/>
      <c r="BF682" s="170"/>
      <c r="BG682" s="170"/>
      <c r="BH682" s="170"/>
      <c r="BI682" s="170"/>
      <c r="BJ682" s="170"/>
      <c r="BK682" s="170"/>
      <c r="BL682" s="170"/>
      <c r="BM682" s="170"/>
      <c r="BN682" s="170"/>
      <c r="BO682" s="170"/>
      <c r="BP682" s="170"/>
      <c r="BQ682" s="170"/>
      <c r="BR682" s="170"/>
      <c r="BS682" s="170"/>
      <c r="BT682" s="170"/>
      <c r="BU682" s="170"/>
      <c r="BV682" s="170"/>
      <c r="BW682" s="170"/>
      <c r="BX682" s="170"/>
      <c r="BY682" s="170"/>
      <c r="BZ682" s="170"/>
      <c r="CA682" s="170"/>
      <c r="CB682" s="170"/>
      <c r="CC682" s="170"/>
      <c r="CD682" s="170"/>
      <c r="CE682" s="170"/>
      <c r="CF682" s="170"/>
      <c r="CG682" s="170"/>
      <c r="CH682" s="170"/>
      <c r="CI682" s="170"/>
      <c r="CJ682" s="170"/>
      <c r="CK682" s="170"/>
      <c r="CL682" s="170"/>
      <c r="CM682" s="170"/>
      <c r="CN682" s="170"/>
      <c r="CO682" s="170"/>
      <c r="CP682" s="170"/>
      <c r="CQ682" s="170"/>
      <c r="CR682" s="170"/>
      <c r="CS682" s="170"/>
      <c r="CT682" s="170"/>
      <c r="CU682" s="170"/>
      <c r="CV682" s="170"/>
      <c r="CW682" s="170"/>
      <c r="CX682" s="170"/>
      <c r="CY682" s="170"/>
      <c r="CZ682" s="170"/>
      <c r="DA682" s="170"/>
      <c r="DB682" s="170"/>
      <c r="DC682" s="170"/>
      <c r="DD682" s="170"/>
      <c r="DE682" s="170"/>
      <c r="DF682" s="170"/>
      <c r="DG682" s="170"/>
      <c r="DH682" s="170"/>
      <c r="DI682" s="170"/>
      <c r="DJ682" s="170"/>
      <c r="DK682" s="170"/>
      <c r="DL682" s="170"/>
      <c r="DM682" s="170"/>
      <c r="DN682" s="170"/>
      <c r="DO682" s="170"/>
      <c r="DP682" s="170"/>
      <c r="DQ682" s="170"/>
      <c r="DR682" s="170"/>
      <c r="DS682" s="170"/>
      <c r="DT682" s="170"/>
      <c r="DU682" s="170"/>
      <c r="DV682" s="170"/>
      <c r="DW682" s="170"/>
      <c r="DX682" s="170"/>
      <c r="DY682" s="170"/>
      <c r="DZ682" s="170"/>
      <c r="EA682" s="170"/>
      <c r="EB682" s="170"/>
      <c r="EC682" s="170"/>
      <c r="ED682" s="170"/>
      <c r="EE682" s="170"/>
      <c r="EF682" s="170"/>
      <c r="EG682" s="170"/>
      <c r="EH682" s="170"/>
      <c r="EI682" s="170"/>
      <c r="EJ682" s="170"/>
      <c r="EK682" s="170"/>
      <c r="EL682" s="170"/>
      <c r="EM682" s="170"/>
      <c r="EN682" s="170"/>
      <c r="EO682" s="170"/>
      <c r="EP682" s="170"/>
      <c r="EQ682" s="170"/>
      <c r="ER682" s="185"/>
      <c r="ES682" s="185"/>
      <c r="ET682" s="171"/>
    </row>
    <row r="683" spans="1:150" s="173" customFormat="1" hidden="1" x14ac:dyDescent="0.25">
      <c r="A683" s="169"/>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c r="AL683" s="170"/>
      <c r="AM683" s="170"/>
      <c r="AN683" s="170"/>
      <c r="AO683" s="170"/>
      <c r="AP683" s="170"/>
      <c r="AQ683" s="170"/>
      <c r="AR683" s="170"/>
      <c r="AS683" s="170"/>
      <c r="AT683" s="170"/>
      <c r="AU683" s="170"/>
      <c r="AV683" s="170"/>
      <c r="AW683" s="170"/>
      <c r="AX683" s="170"/>
      <c r="AY683" s="170"/>
      <c r="AZ683" s="170"/>
      <c r="BA683" s="170"/>
      <c r="BB683" s="170"/>
      <c r="BC683" s="170"/>
      <c r="BD683" s="170"/>
      <c r="BE683" s="170"/>
      <c r="BF683" s="170"/>
      <c r="BG683" s="170"/>
      <c r="BH683" s="170"/>
      <c r="BI683" s="170"/>
      <c r="BJ683" s="170"/>
      <c r="BK683" s="170"/>
      <c r="BL683" s="170"/>
      <c r="BM683" s="170"/>
      <c r="BN683" s="170"/>
      <c r="BO683" s="170"/>
      <c r="BP683" s="170"/>
      <c r="BQ683" s="170"/>
      <c r="BR683" s="170"/>
      <c r="BS683" s="170"/>
      <c r="BT683" s="170"/>
      <c r="BU683" s="170"/>
      <c r="BV683" s="170"/>
      <c r="BW683" s="170"/>
      <c r="BX683" s="170"/>
      <c r="BY683" s="170"/>
      <c r="BZ683" s="170"/>
      <c r="CA683" s="170"/>
      <c r="CB683" s="170"/>
      <c r="CC683" s="170"/>
      <c r="CD683" s="170"/>
      <c r="CE683" s="170"/>
      <c r="CF683" s="170"/>
      <c r="CG683" s="170"/>
      <c r="CH683" s="170"/>
      <c r="CI683" s="170"/>
      <c r="CJ683" s="170"/>
      <c r="CK683" s="170"/>
      <c r="CL683" s="170"/>
      <c r="CM683" s="170"/>
      <c r="CN683" s="170"/>
      <c r="CO683" s="170"/>
      <c r="CP683" s="170"/>
      <c r="CQ683" s="170"/>
      <c r="CR683" s="170"/>
      <c r="CS683" s="170"/>
      <c r="CT683" s="170"/>
      <c r="CU683" s="170"/>
      <c r="CV683" s="170"/>
      <c r="CW683" s="170"/>
      <c r="CX683" s="170"/>
      <c r="CY683" s="170"/>
      <c r="CZ683" s="170"/>
      <c r="DA683" s="170"/>
      <c r="DB683" s="170"/>
      <c r="DC683" s="170"/>
      <c r="DD683" s="170"/>
      <c r="DE683" s="170"/>
      <c r="DF683" s="170"/>
      <c r="DG683" s="170"/>
      <c r="DH683" s="170"/>
      <c r="DI683" s="170"/>
      <c r="DJ683" s="170"/>
      <c r="DK683" s="170"/>
      <c r="DL683" s="170"/>
      <c r="DM683" s="170"/>
      <c r="DN683" s="170"/>
      <c r="DO683" s="170"/>
      <c r="DP683" s="170"/>
      <c r="DQ683" s="170"/>
      <c r="DR683" s="170"/>
      <c r="DS683" s="170"/>
      <c r="DT683" s="170"/>
      <c r="DU683" s="170"/>
      <c r="DV683" s="170"/>
      <c r="DW683" s="170"/>
      <c r="DX683" s="170"/>
      <c r="DY683" s="170"/>
      <c r="DZ683" s="170"/>
      <c r="EA683" s="170"/>
      <c r="EB683" s="170"/>
      <c r="EC683" s="170"/>
      <c r="ED683" s="170"/>
      <c r="EE683" s="170"/>
      <c r="EF683" s="170"/>
      <c r="EG683" s="170"/>
      <c r="EH683" s="170"/>
      <c r="EI683" s="170"/>
      <c r="EJ683" s="170"/>
      <c r="EK683" s="170"/>
      <c r="EL683" s="170"/>
      <c r="EM683" s="170"/>
      <c r="EN683" s="170"/>
      <c r="EO683" s="170"/>
      <c r="EP683" s="170"/>
      <c r="EQ683" s="170"/>
      <c r="ER683" s="185"/>
      <c r="ES683" s="185"/>
      <c r="ET683" s="171"/>
    </row>
    <row r="684" spans="1:150" s="173" customFormat="1" hidden="1" x14ac:dyDescent="0.25">
      <c r="A684" s="169"/>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c r="AL684" s="170"/>
      <c r="AM684" s="170"/>
      <c r="AN684" s="170"/>
      <c r="AO684" s="170"/>
      <c r="AP684" s="170"/>
      <c r="AQ684" s="170"/>
      <c r="AR684" s="170"/>
      <c r="AS684" s="170"/>
      <c r="AT684" s="170"/>
      <c r="AU684" s="170"/>
      <c r="AV684" s="170"/>
      <c r="AW684" s="170"/>
      <c r="AX684" s="170"/>
      <c r="AY684" s="170"/>
      <c r="AZ684" s="170"/>
      <c r="BA684" s="170"/>
      <c r="BB684" s="170"/>
      <c r="BC684" s="170"/>
      <c r="BD684" s="170"/>
      <c r="BE684" s="170"/>
      <c r="BF684" s="170"/>
      <c r="BG684" s="170"/>
      <c r="BH684" s="170"/>
      <c r="BI684" s="170"/>
      <c r="BJ684" s="170"/>
      <c r="BK684" s="170"/>
      <c r="BL684" s="170"/>
      <c r="BM684" s="170"/>
      <c r="BN684" s="170"/>
      <c r="BO684" s="170"/>
      <c r="BP684" s="170"/>
      <c r="BQ684" s="170"/>
      <c r="BR684" s="170"/>
      <c r="BS684" s="170"/>
      <c r="BT684" s="170"/>
      <c r="BU684" s="170"/>
      <c r="BV684" s="170"/>
      <c r="BW684" s="170"/>
      <c r="BX684" s="170"/>
      <c r="BY684" s="170"/>
      <c r="BZ684" s="170"/>
      <c r="CA684" s="170"/>
      <c r="CB684" s="170"/>
      <c r="CC684" s="170"/>
      <c r="CD684" s="170"/>
      <c r="CE684" s="170"/>
      <c r="CF684" s="170"/>
      <c r="CG684" s="170"/>
      <c r="CH684" s="170"/>
      <c r="CI684" s="170"/>
      <c r="CJ684" s="170"/>
      <c r="CK684" s="170"/>
      <c r="CL684" s="170"/>
      <c r="CM684" s="170"/>
      <c r="CN684" s="170"/>
      <c r="CO684" s="170"/>
      <c r="CP684" s="170"/>
      <c r="CQ684" s="170"/>
      <c r="CR684" s="170"/>
      <c r="CS684" s="170"/>
      <c r="CT684" s="170"/>
      <c r="CU684" s="170"/>
      <c r="CV684" s="170"/>
      <c r="CW684" s="170"/>
      <c r="CX684" s="170"/>
      <c r="CY684" s="170"/>
      <c r="CZ684" s="170"/>
      <c r="DA684" s="170"/>
      <c r="DB684" s="170"/>
      <c r="DC684" s="170"/>
      <c r="DD684" s="170"/>
      <c r="DE684" s="170"/>
      <c r="DF684" s="170"/>
      <c r="DG684" s="170"/>
      <c r="DH684" s="170"/>
      <c r="DI684" s="170"/>
      <c r="DJ684" s="170"/>
      <c r="DK684" s="170"/>
      <c r="DL684" s="170"/>
      <c r="DM684" s="170"/>
      <c r="DN684" s="170"/>
      <c r="DO684" s="170"/>
      <c r="DP684" s="170"/>
      <c r="DQ684" s="170"/>
      <c r="DR684" s="170"/>
      <c r="DS684" s="170"/>
      <c r="DT684" s="170"/>
      <c r="DU684" s="170"/>
      <c r="DV684" s="170"/>
      <c r="DW684" s="170"/>
      <c r="DX684" s="170"/>
      <c r="DY684" s="170"/>
      <c r="DZ684" s="170"/>
      <c r="EA684" s="170"/>
      <c r="EB684" s="170"/>
      <c r="EC684" s="170"/>
      <c r="ED684" s="170"/>
      <c r="EE684" s="170"/>
      <c r="EF684" s="170"/>
      <c r="EG684" s="170"/>
      <c r="EH684" s="170"/>
      <c r="EI684" s="170"/>
      <c r="EJ684" s="170"/>
      <c r="EK684" s="170"/>
      <c r="EL684" s="170"/>
      <c r="EM684" s="170"/>
      <c r="EN684" s="170"/>
      <c r="EO684" s="170"/>
      <c r="EP684" s="170"/>
      <c r="EQ684" s="170"/>
      <c r="ER684" s="185"/>
      <c r="ES684" s="185"/>
      <c r="ET684" s="171"/>
    </row>
    <row r="685" spans="1:150" s="173" customFormat="1" hidden="1" x14ac:dyDescent="0.25">
      <c r="A685" s="169"/>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c r="AL685" s="170"/>
      <c r="AM685" s="170"/>
      <c r="AN685" s="170"/>
      <c r="AO685" s="170"/>
      <c r="AP685" s="170"/>
      <c r="AQ685" s="170"/>
      <c r="AR685" s="170"/>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C685" s="170"/>
      <c r="CD685" s="170"/>
      <c r="CE685" s="170"/>
      <c r="CF685" s="170"/>
      <c r="CG685" s="170"/>
      <c r="CH685" s="170"/>
      <c r="CI685" s="170"/>
      <c r="CJ685" s="170"/>
      <c r="CK685" s="170"/>
      <c r="CL685" s="170"/>
      <c r="CM685" s="170"/>
      <c r="CN685" s="170"/>
      <c r="CO685" s="170"/>
      <c r="CP685" s="170"/>
      <c r="CQ685" s="170"/>
      <c r="CR685" s="170"/>
      <c r="CS685" s="170"/>
      <c r="CT685" s="170"/>
      <c r="CU685" s="170"/>
      <c r="CV685" s="170"/>
      <c r="CW685" s="170"/>
      <c r="CX685" s="170"/>
      <c r="CY685" s="170"/>
      <c r="CZ685" s="170"/>
      <c r="DA685" s="170"/>
      <c r="DB685" s="170"/>
      <c r="DC685" s="170"/>
      <c r="DD685" s="170"/>
      <c r="DE685" s="170"/>
      <c r="DF685" s="170"/>
      <c r="DG685" s="170"/>
      <c r="DH685" s="170"/>
      <c r="DI685" s="170"/>
      <c r="DJ685" s="170"/>
      <c r="DK685" s="170"/>
      <c r="DL685" s="170"/>
      <c r="DM685" s="170"/>
      <c r="DN685" s="170"/>
      <c r="DO685" s="170"/>
      <c r="DP685" s="170"/>
      <c r="DQ685" s="170"/>
      <c r="DR685" s="170"/>
      <c r="DS685" s="170"/>
      <c r="DT685" s="170"/>
      <c r="DU685" s="170"/>
      <c r="DV685" s="170"/>
      <c r="DW685" s="170"/>
      <c r="DX685" s="170"/>
      <c r="DY685" s="170"/>
      <c r="DZ685" s="170"/>
      <c r="EA685" s="170"/>
      <c r="EB685" s="170"/>
      <c r="EC685" s="170"/>
      <c r="ED685" s="170"/>
      <c r="EE685" s="170"/>
      <c r="EF685" s="170"/>
      <c r="EG685" s="170"/>
      <c r="EH685" s="170"/>
      <c r="EI685" s="170"/>
      <c r="EJ685" s="170"/>
      <c r="EK685" s="170"/>
      <c r="EL685" s="170"/>
      <c r="EM685" s="170"/>
      <c r="EN685" s="170"/>
      <c r="EO685" s="170"/>
      <c r="EP685" s="170"/>
      <c r="EQ685" s="170"/>
      <c r="ER685" s="185"/>
      <c r="ES685" s="185"/>
      <c r="ET685" s="171"/>
    </row>
    <row r="686" spans="1:150" s="173" customFormat="1" hidden="1" x14ac:dyDescent="0.25">
      <c r="A686" s="169"/>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c r="AL686" s="170"/>
      <c r="AM686" s="170"/>
      <c r="AN686" s="170"/>
      <c r="AO686" s="170"/>
      <c r="AP686" s="170"/>
      <c r="AQ686" s="170"/>
      <c r="AR686" s="170"/>
      <c r="AS686" s="170"/>
      <c r="AT686" s="170"/>
      <c r="AU686" s="170"/>
      <c r="AV686" s="170"/>
      <c r="AW686" s="170"/>
      <c r="AX686" s="170"/>
      <c r="AY686" s="170"/>
      <c r="AZ686" s="170"/>
      <c r="BA686" s="170"/>
      <c r="BB686" s="170"/>
      <c r="BC686" s="170"/>
      <c r="BD686" s="170"/>
      <c r="BE686" s="170"/>
      <c r="BF686" s="170"/>
      <c r="BG686" s="170"/>
      <c r="BH686" s="170"/>
      <c r="BI686" s="170"/>
      <c r="BJ686" s="170"/>
      <c r="BK686" s="170"/>
      <c r="BL686" s="170"/>
      <c r="BM686" s="170"/>
      <c r="BN686" s="170"/>
      <c r="BO686" s="170"/>
      <c r="BP686" s="170"/>
      <c r="BQ686" s="170"/>
      <c r="BR686" s="170"/>
      <c r="BS686" s="170"/>
      <c r="BT686" s="170"/>
      <c r="BU686" s="170"/>
      <c r="BV686" s="170"/>
      <c r="BW686" s="170"/>
      <c r="BX686" s="170"/>
      <c r="BY686" s="170"/>
      <c r="BZ686" s="170"/>
      <c r="CA686" s="170"/>
      <c r="CB686" s="170"/>
      <c r="CC686" s="170"/>
      <c r="CD686" s="170"/>
      <c r="CE686" s="170"/>
      <c r="CF686" s="170"/>
      <c r="CG686" s="170"/>
      <c r="CH686" s="170"/>
      <c r="CI686" s="170"/>
      <c r="CJ686" s="170"/>
      <c r="CK686" s="170"/>
      <c r="CL686" s="170"/>
      <c r="CM686" s="170"/>
      <c r="CN686" s="170"/>
      <c r="CO686" s="170"/>
      <c r="CP686" s="170"/>
      <c r="CQ686" s="170"/>
      <c r="CR686" s="170"/>
      <c r="CS686" s="170"/>
      <c r="CT686" s="170"/>
      <c r="CU686" s="170"/>
      <c r="CV686" s="170"/>
      <c r="CW686" s="170"/>
      <c r="CX686" s="170"/>
      <c r="CY686" s="170"/>
      <c r="CZ686" s="170"/>
      <c r="DA686" s="170"/>
      <c r="DB686" s="170"/>
      <c r="DC686" s="170"/>
      <c r="DD686" s="170"/>
      <c r="DE686" s="170"/>
      <c r="DF686" s="170"/>
      <c r="DG686" s="170"/>
      <c r="DH686" s="170"/>
      <c r="DI686" s="170"/>
      <c r="DJ686" s="170"/>
      <c r="DK686" s="170"/>
      <c r="DL686" s="170"/>
      <c r="DM686" s="170"/>
      <c r="DN686" s="170"/>
      <c r="DO686" s="170"/>
      <c r="DP686" s="170"/>
      <c r="DQ686" s="170"/>
      <c r="DR686" s="170"/>
      <c r="DS686" s="170"/>
      <c r="DT686" s="170"/>
      <c r="DU686" s="170"/>
      <c r="DV686" s="170"/>
      <c r="DW686" s="170"/>
      <c r="DX686" s="170"/>
      <c r="DY686" s="170"/>
      <c r="DZ686" s="170"/>
      <c r="EA686" s="170"/>
      <c r="EB686" s="170"/>
      <c r="EC686" s="170"/>
      <c r="ED686" s="170"/>
      <c r="EE686" s="170"/>
      <c r="EF686" s="170"/>
      <c r="EG686" s="170"/>
      <c r="EH686" s="170"/>
      <c r="EI686" s="170"/>
      <c r="EJ686" s="170"/>
      <c r="EK686" s="170"/>
      <c r="EL686" s="170"/>
      <c r="EM686" s="170"/>
      <c r="EN686" s="170"/>
      <c r="EO686" s="170"/>
      <c r="EP686" s="170"/>
      <c r="EQ686" s="170"/>
      <c r="ER686" s="185"/>
      <c r="ES686" s="185"/>
      <c r="ET686" s="171"/>
    </row>
    <row r="687" spans="1:150" s="173" customFormat="1" hidden="1" x14ac:dyDescent="0.25">
      <c r="A687" s="169"/>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c r="AL687" s="170"/>
      <c r="AM687" s="170"/>
      <c r="AN687" s="170"/>
      <c r="AO687" s="170"/>
      <c r="AP687" s="170"/>
      <c r="AQ687" s="170"/>
      <c r="AR687" s="170"/>
      <c r="AS687" s="170"/>
      <c r="AT687" s="170"/>
      <c r="AU687" s="170"/>
      <c r="AV687" s="170"/>
      <c r="AW687" s="170"/>
      <c r="AX687" s="170"/>
      <c r="AY687" s="170"/>
      <c r="AZ687" s="170"/>
      <c r="BA687" s="170"/>
      <c r="BB687" s="170"/>
      <c r="BC687" s="170"/>
      <c r="BD687" s="170"/>
      <c r="BE687" s="170"/>
      <c r="BF687" s="170"/>
      <c r="BG687" s="170"/>
      <c r="BH687" s="170"/>
      <c r="BI687" s="170"/>
      <c r="BJ687" s="170"/>
      <c r="BK687" s="170"/>
      <c r="BL687" s="170"/>
      <c r="BM687" s="170"/>
      <c r="BN687" s="170"/>
      <c r="BO687" s="170"/>
      <c r="BP687" s="170"/>
      <c r="BQ687" s="170"/>
      <c r="BR687" s="170"/>
      <c r="BS687" s="170"/>
      <c r="BT687" s="170"/>
      <c r="BU687" s="170"/>
      <c r="BV687" s="170"/>
      <c r="BW687" s="170"/>
      <c r="BX687" s="170"/>
      <c r="BY687" s="170"/>
      <c r="BZ687" s="170"/>
      <c r="CA687" s="170"/>
      <c r="CB687" s="170"/>
      <c r="CC687" s="170"/>
      <c r="CD687" s="170"/>
      <c r="CE687" s="170"/>
      <c r="CF687" s="170"/>
      <c r="CG687" s="170"/>
      <c r="CH687" s="170"/>
      <c r="CI687" s="170"/>
      <c r="CJ687" s="170"/>
      <c r="CK687" s="170"/>
      <c r="CL687" s="170"/>
      <c r="CM687" s="170"/>
      <c r="CN687" s="170"/>
      <c r="CO687" s="170"/>
      <c r="CP687" s="170"/>
      <c r="CQ687" s="170"/>
      <c r="CR687" s="170"/>
      <c r="CS687" s="170"/>
      <c r="CT687" s="170"/>
      <c r="CU687" s="170"/>
      <c r="CV687" s="170"/>
      <c r="CW687" s="170"/>
      <c r="CX687" s="170"/>
      <c r="CY687" s="170"/>
      <c r="CZ687" s="170"/>
      <c r="DA687" s="170"/>
      <c r="DB687" s="170"/>
      <c r="DC687" s="170"/>
      <c r="DD687" s="170"/>
      <c r="DE687" s="170"/>
      <c r="DF687" s="170"/>
      <c r="DG687" s="170"/>
      <c r="DH687" s="170"/>
      <c r="DI687" s="170"/>
      <c r="DJ687" s="170"/>
      <c r="DK687" s="170"/>
      <c r="DL687" s="170"/>
      <c r="DM687" s="170"/>
      <c r="DN687" s="170"/>
      <c r="DO687" s="170"/>
      <c r="DP687" s="170"/>
      <c r="DQ687" s="170"/>
      <c r="DR687" s="170"/>
      <c r="DS687" s="170"/>
      <c r="DT687" s="170"/>
      <c r="DU687" s="170"/>
      <c r="DV687" s="170"/>
      <c r="DW687" s="170"/>
      <c r="DX687" s="170"/>
      <c r="DY687" s="170"/>
      <c r="DZ687" s="170"/>
      <c r="EA687" s="170"/>
      <c r="EB687" s="170"/>
      <c r="EC687" s="170"/>
      <c r="ED687" s="170"/>
      <c r="EE687" s="170"/>
      <c r="EF687" s="170"/>
      <c r="EG687" s="170"/>
      <c r="EH687" s="170"/>
      <c r="EI687" s="170"/>
      <c r="EJ687" s="170"/>
      <c r="EK687" s="170"/>
      <c r="EL687" s="170"/>
      <c r="EM687" s="170"/>
      <c r="EN687" s="170"/>
      <c r="EO687" s="170"/>
      <c r="EP687" s="170"/>
      <c r="EQ687" s="170"/>
      <c r="ER687" s="185"/>
      <c r="ES687" s="185"/>
      <c r="ET687" s="171"/>
    </row>
    <row r="688" spans="1:150" s="173" customFormat="1" hidden="1" x14ac:dyDescent="0.25">
      <c r="A688" s="169"/>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c r="AL688" s="170"/>
      <c r="AM688" s="170"/>
      <c r="AN688" s="170"/>
      <c r="AO688" s="170"/>
      <c r="AP688" s="170"/>
      <c r="AQ688" s="170"/>
      <c r="AR688" s="170"/>
      <c r="AS688" s="170"/>
      <c r="AT688" s="170"/>
      <c r="AU688" s="170"/>
      <c r="AV688" s="170"/>
      <c r="AW688" s="170"/>
      <c r="AX688" s="170"/>
      <c r="AY688" s="170"/>
      <c r="AZ688" s="170"/>
      <c r="BA688" s="170"/>
      <c r="BB688" s="170"/>
      <c r="BC688" s="170"/>
      <c r="BD688" s="170"/>
      <c r="BE688" s="170"/>
      <c r="BF688" s="170"/>
      <c r="BG688" s="170"/>
      <c r="BH688" s="170"/>
      <c r="BI688" s="170"/>
      <c r="BJ688" s="170"/>
      <c r="BK688" s="170"/>
      <c r="BL688" s="170"/>
      <c r="BM688" s="170"/>
      <c r="BN688" s="170"/>
      <c r="BO688" s="170"/>
      <c r="BP688" s="170"/>
      <c r="BQ688" s="170"/>
      <c r="BR688" s="170"/>
      <c r="BS688" s="170"/>
      <c r="BT688" s="170"/>
      <c r="BU688" s="170"/>
      <c r="BV688" s="170"/>
      <c r="BW688" s="170"/>
      <c r="BX688" s="170"/>
      <c r="BY688" s="170"/>
      <c r="BZ688" s="170"/>
      <c r="CA688" s="170"/>
      <c r="CB688" s="170"/>
      <c r="CC688" s="170"/>
      <c r="CD688" s="170"/>
      <c r="CE688" s="170"/>
      <c r="CF688" s="170"/>
      <c r="CG688" s="170"/>
      <c r="CH688" s="170"/>
      <c r="CI688" s="170"/>
      <c r="CJ688" s="170"/>
      <c r="CK688" s="170"/>
      <c r="CL688" s="170"/>
      <c r="CM688" s="170"/>
      <c r="CN688" s="170"/>
      <c r="CO688" s="170"/>
      <c r="CP688" s="170"/>
      <c r="CQ688" s="170"/>
      <c r="CR688" s="170"/>
      <c r="CS688" s="170"/>
      <c r="CT688" s="170"/>
      <c r="CU688" s="170"/>
      <c r="CV688" s="170"/>
      <c r="CW688" s="170"/>
      <c r="CX688" s="170"/>
      <c r="CY688" s="170"/>
      <c r="CZ688" s="170"/>
      <c r="DA688" s="170"/>
      <c r="DB688" s="170"/>
      <c r="DC688" s="170"/>
      <c r="DD688" s="170"/>
      <c r="DE688" s="170"/>
      <c r="DF688" s="170"/>
      <c r="DG688" s="170"/>
      <c r="DH688" s="170"/>
      <c r="DI688" s="170"/>
      <c r="DJ688" s="170"/>
      <c r="DK688" s="170"/>
      <c r="DL688" s="170"/>
      <c r="DM688" s="170"/>
      <c r="DN688" s="170"/>
      <c r="DO688" s="170"/>
      <c r="DP688" s="170"/>
      <c r="DQ688" s="170"/>
      <c r="DR688" s="170"/>
      <c r="DS688" s="170"/>
      <c r="DT688" s="170"/>
      <c r="DU688" s="170"/>
      <c r="DV688" s="170"/>
      <c r="DW688" s="170"/>
      <c r="DX688" s="170"/>
      <c r="DY688" s="170"/>
      <c r="DZ688" s="170"/>
      <c r="EA688" s="170"/>
      <c r="EB688" s="170"/>
      <c r="EC688" s="170"/>
      <c r="ED688" s="170"/>
      <c r="EE688" s="170"/>
      <c r="EF688" s="170"/>
      <c r="EG688" s="170"/>
      <c r="EH688" s="170"/>
      <c r="EI688" s="170"/>
      <c r="EJ688" s="170"/>
      <c r="EK688" s="170"/>
      <c r="EL688" s="170"/>
      <c r="EM688" s="170"/>
      <c r="EN688" s="170"/>
      <c r="EO688" s="170"/>
      <c r="EP688" s="170"/>
      <c r="EQ688" s="170"/>
      <c r="ER688" s="185"/>
      <c r="ES688" s="185"/>
      <c r="ET688" s="171"/>
    </row>
    <row r="689" spans="1:150" s="173" customFormat="1" hidden="1" x14ac:dyDescent="0.25">
      <c r="A689" s="169"/>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c r="AL689" s="170"/>
      <c r="AM689" s="170"/>
      <c r="AN689" s="170"/>
      <c r="AO689" s="170"/>
      <c r="AP689" s="170"/>
      <c r="AQ689" s="170"/>
      <c r="AR689" s="170"/>
      <c r="AS689" s="170"/>
      <c r="AT689" s="170"/>
      <c r="AU689" s="170"/>
      <c r="AV689" s="170"/>
      <c r="AW689" s="170"/>
      <c r="AX689" s="170"/>
      <c r="AY689" s="170"/>
      <c r="AZ689" s="170"/>
      <c r="BA689" s="170"/>
      <c r="BB689" s="170"/>
      <c r="BC689" s="170"/>
      <c r="BD689" s="170"/>
      <c r="BE689" s="170"/>
      <c r="BF689" s="170"/>
      <c r="BG689" s="170"/>
      <c r="BH689" s="170"/>
      <c r="BI689" s="170"/>
      <c r="BJ689" s="170"/>
      <c r="BK689" s="170"/>
      <c r="BL689" s="170"/>
      <c r="BM689" s="170"/>
      <c r="BN689" s="170"/>
      <c r="BO689" s="170"/>
      <c r="BP689" s="170"/>
      <c r="BQ689" s="170"/>
      <c r="BR689" s="170"/>
      <c r="BS689" s="170"/>
      <c r="BT689" s="170"/>
      <c r="BU689" s="170"/>
      <c r="BV689" s="170"/>
      <c r="BW689" s="170"/>
      <c r="BX689" s="170"/>
      <c r="BY689" s="170"/>
      <c r="BZ689" s="170"/>
      <c r="CA689" s="170"/>
      <c r="CB689" s="170"/>
      <c r="CC689" s="170"/>
      <c r="CD689" s="170"/>
      <c r="CE689" s="170"/>
      <c r="CF689" s="170"/>
      <c r="CG689" s="170"/>
      <c r="CH689" s="170"/>
      <c r="CI689" s="170"/>
      <c r="CJ689" s="170"/>
      <c r="CK689" s="170"/>
      <c r="CL689" s="170"/>
      <c r="CM689" s="170"/>
      <c r="CN689" s="170"/>
      <c r="CO689" s="170"/>
      <c r="CP689" s="170"/>
      <c r="CQ689" s="170"/>
      <c r="CR689" s="170"/>
      <c r="CS689" s="170"/>
      <c r="CT689" s="170"/>
      <c r="CU689" s="170"/>
      <c r="CV689" s="170"/>
      <c r="CW689" s="170"/>
      <c r="CX689" s="170"/>
      <c r="CY689" s="170"/>
      <c r="CZ689" s="170"/>
      <c r="DA689" s="170"/>
      <c r="DB689" s="170"/>
      <c r="DC689" s="170"/>
      <c r="DD689" s="170"/>
      <c r="DE689" s="170"/>
      <c r="DF689" s="170"/>
      <c r="DG689" s="170"/>
      <c r="DH689" s="170"/>
      <c r="DI689" s="170"/>
      <c r="DJ689" s="170"/>
      <c r="DK689" s="170"/>
      <c r="DL689" s="170"/>
      <c r="DM689" s="170"/>
      <c r="DN689" s="170"/>
      <c r="DO689" s="170"/>
      <c r="DP689" s="170"/>
      <c r="DQ689" s="170"/>
      <c r="DR689" s="170"/>
      <c r="DS689" s="170"/>
      <c r="DT689" s="170"/>
      <c r="DU689" s="170"/>
      <c r="DV689" s="170"/>
      <c r="DW689" s="170"/>
      <c r="DX689" s="170"/>
      <c r="DY689" s="170"/>
      <c r="DZ689" s="170"/>
      <c r="EA689" s="170"/>
      <c r="EB689" s="170"/>
      <c r="EC689" s="170"/>
      <c r="ED689" s="170"/>
      <c r="EE689" s="170"/>
      <c r="EF689" s="170"/>
      <c r="EG689" s="170"/>
      <c r="EH689" s="170"/>
      <c r="EI689" s="170"/>
      <c r="EJ689" s="170"/>
      <c r="EK689" s="170"/>
      <c r="EL689" s="170"/>
      <c r="EM689" s="170"/>
      <c r="EN689" s="170"/>
      <c r="EO689" s="170"/>
      <c r="EP689" s="170"/>
      <c r="EQ689" s="170"/>
      <c r="ER689" s="185"/>
      <c r="ES689" s="185"/>
      <c r="ET689" s="171"/>
    </row>
    <row r="690" spans="1:150" s="173" customFormat="1" hidden="1" x14ac:dyDescent="0.25">
      <c r="A690" s="169"/>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c r="AL690" s="170"/>
      <c r="AM690" s="170"/>
      <c r="AN690" s="170"/>
      <c r="AO690" s="170"/>
      <c r="AP690" s="170"/>
      <c r="AQ690" s="170"/>
      <c r="AR690" s="170"/>
      <c r="AS690" s="170"/>
      <c r="AT690" s="170"/>
      <c r="AU690" s="170"/>
      <c r="AV690" s="170"/>
      <c r="AW690" s="170"/>
      <c r="AX690" s="170"/>
      <c r="AY690" s="170"/>
      <c r="AZ690" s="170"/>
      <c r="BA690" s="170"/>
      <c r="BB690" s="170"/>
      <c r="BC690" s="170"/>
      <c r="BD690" s="170"/>
      <c r="BE690" s="170"/>
      <c r="BF690" s="170"/>
      <c r="BG690" s="170"/>
      <c r="BH690" s="170"/>
      <c r="BI690" s="170"/>
      <c r="BJ690" s="170"/>
      <c r="BK690" s="170"/>
      <c r="BL690" s="170"/>
      <c r="BM690" s="170"/>
      <c r="BN690" s="170"/>
      <c r="BO690" s="170"/>
      <c r="BP690" s="170"/>
      <c r="BQ690" s="170"/>
      <c r="BR690" s="170"/>
      <c r="BS690" s="170"/>
      <c r="BT690" s="170"/>
      <c r="BU690" s="170"/>
      <c r="BV690" s="170"/>
      <c r="BW690" s="170"/>
      <c r="BX690" s="170"/>
      <c r="BY690" s="170"/>
      <c r="BZ690" s="170"/>
      <c r="CA690" s="170"/>
      <c r="CB690" s="170"/>
      <c r="CC690" s="170"/>
      <c r="CD690" s="170"/>
      <c r="CE690" s="170"/>
      <c r="CF690" s="170"/>
      <c r="CG690" s="170"/>
      <c r="CH690" s="170"/>
      <c r="CI690" s="170"/>
      <c r="CJ690" s="170"/>
      <c r="CK690" s="170"/>
      <c r="CL690" s="170"/>
      <c r="CM690" s="170"/>
      <c r="CN690" s="170"/>
      <c r="CO690" s="170"/>
      <c r="CP690" s="170"/>
      <c r="CQ690" s="170"/>
      <c r="CR690" s="170"/>
      <c r="CS690" s="170"/>
      <c r="CT690" s="170"/>
      <c r="CU690" s="170"/>
      <c r="CV690" s="170"/>
      <c r="CW690" s="170"/>
      <c r="CX690" s="170"/>
      <c r="CY690" s="170"/>
      <c r="CZ690" s="170"/>
      <c r="DA690" s="170"/>
      <c r="DB690" s="170"/>
      <c r="DC690" s="170"/>
      <c r="DD690" s="170"/>
      <c r="DE690" s="170"/>
      <c r="DF690" s="170"/>
      <c r="DG690" s="170"/>
      <c r="DH690" s="170"/>
      <c r="DI690" s="170"/>
      <c r="DJ690" s="170"/>
      <c r="DK690" s="170"/>
      <c r="DL690" s="170"/>
      <c r="DM690" s="170"/>
      <c r="DN690" s="170"/>
      <c r="DO690" s="170"/>
      <c r="DP690" s="170"/>
      <c r="DQ690" s="170"/>
      <c r="DR690" s="170"/>
      <c r="DS690" s="170"/>
      <c r="DT690" s="170"/>
      <c r="DU690" s="170"/>
      <c r="DV690" s="170"/>
      <c r="DW690" s="170"/>
      <c r="DX690" s="170"/>
      <c r="DY690" s="170"/>
      <c r="DZ690" s="170"/>
      <c r="EA690" s="170"/>
      <c r="EB690" s="170"/>
      <c r="EC690" s="170"/>
      <c r="ED690" s="170"/>
      <c r="EE690" s="170"/>
      <c r="EF690" s="170"/>
      <c r="EG690" s="170"/>
      <c r="EH690" s="170"/>
      <c r="EI690" s="170"/>
      <c r="EJ690" s="170"/>
      <c r="EK690" s="170"/>
      <c r="EL690" s="170"/>
      <c r="EM690" s="170"/>
      <c r="EN690" s="170"/>
      <c r="EO690" s="170"/>
      <c r="EP690" s="170"/>
      <c r="EQ690" s="170"/>
      <c r="ER690" s="185"/>
      <c r="ES690" s="185"/>
      <c r="ET690" s="171"/>
    </row>
    <row r="691" spans="1:150" s="173" customFormat="1" hidden="1" x14ac:dyDescent="0.25">
      <c r="A691" s="169"/>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c r="AL691" s="170"/>
      <c r="AM691" s="170"/>
      <c r="AN691" s="170"/>
      <c r="AO691" s="170"/>
      <c r="AP691" s="170"/>
      <c r="AQ691" s="170"/>
      <c r="AR691" s="170"/>
      <c r="AS691" s="170"/>
      <c r="AT691" s="170"/>
      <c r="AU691" s="170"/>
      <c r="AV691" s="170"/>
      <c r="AW691" s="170"/>
      <c r="AX691" s="170"/>
      <c r="AY691" s="170"/>
      <c r="AZ691" s="170"/>
      <c r="BA691" s="170"/>
      <c r="BB691" s="170"/>
      <c r="BC691" s="170"/>
      <c r="BD691" s="170"/>
      <c r="BE691" s="170"/>
      <c r="BF691" s="170"/>
      <c r="BG691" s="170"/>
      <c r="BH691" s="170"/>
      <c r="BI691" s="170"/>
      <c r="BJ691" s="170"/>
      <c r="BK691" s="170"/>
      <c r="BL691" s="170"/>
      <c r="BM691" s="170"/>
      <c r="BN691" s="170"/>
      <c r="BO691" s="170"/>
      <c r="BP691" s="170"/>
      <c r="BQ691" s="170"/>
      <c r="BR691" s="170"/>
      <c r="BS691" s="170"/>
      <c r="BT691" s="170"/>
      <c r="BU691" s="170"/>
      <c r="BV691" s="170"/>
      <c r="BW691" s="170"/>
      <c r="BX691" s="170"/>
      <c r="BY691" s="170"/>
      <c r="BZ691" s="170"/>
      <c r="CA691" s="170"/>
      <c r="CB691" s="170"/>
      <c r="CC691" s="170"/>
      <c r="CD691" s="170"/>
      <c r="CE691" s="170"/>
      <c r="CF691" s="170"/>
      <c r="CG691" s="170"/>
      <c r="CH691" s="170"/>
      <c r="CI691" s="170"/>
      <c r="CJ691" s="170"/>
      <c r="CK691" s="170"/>
      <c r="CL691" s="170"/>
      <c r="CM691" s="170"/>
      <c r="CN691" s="170"/>
      <c r="CO691" s="170"/>
      <c r="CP691" s="170"/>
      <c r="CQ691" s="170"/>
      <c r="CR691" s="170"/>
      <c r="CS691" s="170"/>
      <c r="CT691" s="170"/>
      <c r="CU691" s="170"/>
      <c r="CV691" s="170"/>
      <c r="CW691" s="170"/>
      <c r="CX691" s="170"/>
      <c r="CY691" s="170"/>
      <c r="CZ691" s="170"/>
      <c r="DA691" s="170"/>
      <c r="DB691" s="170"/>
      <c r="DC691" s="170"/>
      <c r="DD691" s="170"/>
      <c r="DE691" s="170"/>
      <c r="DF691" s="170"/>
      <c r="DG691" s="170"/>
      <c r="DH691" s="170"/>
      <c r="DI691" s="170"/>
      <c r="DJ691" s="170"/>
      <c r="DK691" s="170"/>
      <c r="DL691" s="170"/>
      <c r="DM691" s="170"/>
      <c r="DN691" s="170"/>
      <c r="DO691" s="170"/>
      <c r="DP691" s="170"/>
      <c r="DQ691" s="170"/>
      <c r="DR691" s="170"/>
      <c r="DS691" s="170"/>
      <c r="DT691" s="170"/>
      <c r="DU691" s="170"/>
      <c r="DV691" s="170"/>
      <c r="DW691" s="170"/>
      <c r="DX691" s="170"/>
      <c r="DY691" s="170"/>
      <c r="DZ691" s="170"/>
      <c r="EA691" s="170"/>
      <c r="EB691" s="170"/>
      <c r="EC691" s="170"/>
      <c r="ED691" s="170"/>
      <c r="EE691" s="170"/>
      <c r="EF691" s="170"/>
      <c r="EG691" s="170"/>
      <c r="EH691" s="170"/>
      <c r="EI691" s="170"/>
      <c r="EJ691" s="170"/>
      <c r="EK691" s="170"/>
      <c r="EL691" s="170"/>
      <c r="EM691" s="170"/>
      <c r="EN691" s="170"/>
      <c r="EO691" s="170"/>
      <c r="EP691" s="170"/>
      <c r="EQ691" s="170"/>
      <c r="ER691" s="185"/>
      <c r="ES691" s="185"/>
      <c r="ET691" s="171"/>
    </row>
    <row r="692" spans="1:150" s="173" customFormat="1" hidden="1" x14ac:dyDescent="0.25">
      <c r="A692" s="169"/>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c r="AL692" s="170"/>
      <c r="AM692" s="170"/>
      <c r="AN692" s="170"/>
      <c r="AO692" s="170"/>
      <c r="AP692" s="170"/>
      <c r="AQ692" s="170"/>
      <c r="AR692" s="170"/>
      <c r="AS692" s="170"/>
      <c r="AT692" s="170"/>
      <c r="AU692" s="170"/>
      <c r="AV692" s="170"/>
      <c r="AW692" s="170"/>
      <c r="AX692" s="170"/>
      <c r="AY692" s="170"/>
      <c r="AZ692" s="170"/>
      <c r="BA692" s="170"/>
      <c r="BB692" s="170"/>
      <c r="BC692" s="170"/>
      <c r="BD692" s="170"/>
      <c r="BE692" s="170"/>
      <c r="BF692" s="170"/>
      <c r="BG692" s="170"/>
      <c r="BH692" s="170"/>
      <c r="BI692" s="170"/>
      <c r="BJ692" s="170"/>
      <c r="BK692" s="170"/>
      <c r="BL692" s="170"/>
      <c r="BM692" s="170"/>
      <c r="BN692" s="170"/>
      <c r="BO692" s="170"/>
      <c r="BP692" s="170"/>
      <c r="BQ692" s="170"/>
      <c r="BR692" s="170"/>
      <c r="BS692" s="170"/>
      <c r="BT692" s="170"/>
      <c r="BU692" s="170"/>
      <c r="BV692" s="170"/>
      <c r="BW692" s="170"/>
      <c r="BX692" s="170"/>
      <c r="BY692" s="170"/>
      <c r="BZ692" s="170"/>
      <c r="CA692" s="170"/>
      <c r="CB692" s="170"/>
      <c r="CC692" s="170"/>
      <c r="CD692" s="170"/>
      <c r="CE692" s="170"/>
      <c r="CF692" s="170"/>
      <c r="CG692" s="170"/>
      <c r="CH692" s="170"/>
      <c r="CI692" s="170"/>
      <c r="CJ692" s="170"/>
      <c r="CK692" s="170"/>
      <c r="CL692" s="170"/>
      <c r="CM692" s="170"/>
      <c r="CN692" s="170"/>
      <c r="CO692" s="170"/>
      <c r="CP692" s="170"/>
      <c r="CQ692" s="170"/>
      <c r="CR692" s="170"/>
      <c r="CS692" s="170"/>
      <c r="CT692" s="170"/>
      <c r="CU692" s="170"/>
      <c r="CV692" s="170"/>
      <c r="CW692" s="170"/>
      <c r="CX692" s="170"/>
      <c r="CY692" s="170"/>
      <c r="CZ692" s="170"/>
      <c r="DA692" s="170"/>
      <c r="DB692" s="170"/>
      <c r="DC692" s="170"/>
      <c r="DD692" s="170"/>
      <c r="DE692" s="170"/>
      <c r="DF692" s="170"/>
      <c r="DG692" s="170"/>
      <c r="DH692" s="170"/>
      <c r="DI692" s="170"/>
      <c r="DJ692" s="170"/>
      <c r="DK692" s="170"/>
      <c r="DL692" s="170"/>
      <c r="DM692" s="170"/>
      <c r="DN692" s="170"/>
      <c r="DO692" s="170"/>
      <c r="DP692" s="170"/>
      <c r="DQ692" s="170"/>
      <c r="DR692" s="170"/>
      <c r="DS692" s="170"/>
      <c r="DT692" s="170"/>
      <c r="DU692" s="170"/>
      <c r="DV692" s="170"/>
      <c r="DW692" s="170"/>
      <c r="DX692" s="170"/>
      <c r="DY692" s="170"/>
      <c r="DZ692" s="170"/>
      <c r="EA692" s="170"/>
      <c r="EB692" s="170"/>
      <c r="EC692" s="170"/>
      <c r="ED692" s="170"/>
      <c r="EE692" s="170"/>
      <c r="EF692" s="170"/>
      <c r="EG692" s="170"/>
      <c r="EH692" s="170"/>
      <c r="EI692" s="170"/>
      <c r="EJ692" s="170"/>
      <c r="EK692" s="170"/>
      <c r="EL692" s="170"/>
      <c r="EM692" s="170"/>
      <c r="EN692" s="170"/>
      <c r="EO692" s="170"/>
      <c r="EP692" s="170"/>
      <c r="EQ692" s="170"/>
      <c r="ER692" s="185"/>
      <c r="ES692" s="185"/>
      <c r="ET692" s="171"/>
    </row>
    <row r="693" spans="1:150" s="173" customFormat="1" hidden="1" x14ac:dyDescent="0.25">
      <c r="A693" s="169"/>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c r="AL693" s="170"/>
      <c r="AM693" s="170"/>
      <c r="AN693" s="170"/>
      <c r="AO693" s="170"/>
      <c r="AP693" s="170"/>
      <c r="AQ693" s="170"/>
      <c r="AR693" s="170"/>
      <c r="AS693" s="170"/>
      <c r="AT693" s="170"/>
      <c r="AU693" s="170"/>
      <c r="AV693" s="170"/>
      <c r="AW693" s="170"/>
      <c r="AX693" s="170"/>
      <c r="AY693" s="170"/>
      <c r="AZ693" s="170"/>
      <c r="BA693" s="170"/>
      <c r="BB693" s="170"/>
      <c r="BC693" s="170"/>
      <c r="BD693" s="170"/>
      <c r="BE693" s="170"/>
      <c r="BF693" s="170"/>
      <c r="BG693" s="170"/>
      <c r="BH693" s="170"/>
      <c r="BI693" s="170"/>
      <c r="BJ693" s="170"/>
      <c r="BK693" s="170"/>
      <c r="BL693" s="170"/>
      <c r="BM693" s="170"/>
      <c r="BN693" s="170"/>
      <c r="BO693" s="170"/>
      <c r="BP693" s="170"/>
      <c r="BQ693" s="170"/>
      <c r="BR693" s="170"/>
      <c r="BS693" s="170"/>
      <c r="BT693" s="170"/>
      <c r="BU693" s="170"/>
      <c r="BV693" s="170"/>
      <c r="BW693" s="170"/>
      <c r="BX693" s="170"/>
      <c r="BY693" s="170"/>
      <c r="BZ693" s="170"/>
      <c r="CA693" s="170"/>
      <c r="CB693" s="170"/>
      <c r="CC693" s="170"/>
      <c r="CD693" s="170"/>
      <c r="CE693" s="170"/>
      <c r="CF693" s="170"/>
      <c r="CG693" s="170"/>
      <c r="CH693" s="170"/>
      <c r="CI693" s="170"/>
      <c r="CJ693" s="170"/>
      <c r="CK693" s="170"/>
      <c r="CL693" s="170"/>
      <c r="CM693" s="170"/>
      <c r="CN693" s="170"/>
      <c r="CO693" s="170"/>
      <c r="CP693" s="170"/>
      <c r="CQ693" s="170"/>
      <c r="CR693" s="170"/>
      <c r="CS693" s="170"/>
      <c r="CT693" s="170"/>
      <c r="CU693" s="170"/>
      <c r="CV693" s="170"/>
      <c r="CW693" s="170"/>
      <c r="CX693" s="170"/>
      <c r="CY693" s="170"/>
      <c r="CZ693" s="170"/>
      <c r="DA693" s="170"/>
      <c r="DB693" s="170"/>
      <c r="DC693" s="170"/>
      <c r="DD693" s="170"/>
      <c r="DE693" s="170"/>
      <c r="DF693" s="170"/>
      <c r="DG693" s="170"/>
      <c r="DH693" s="170"/>
      <c r="DI693" s="170"/>
      <c r="DJ693" s="170"/>
      <c r="DK693" s="170"/>
      <c r="DL693" s="170"/>
      <c r="DM693" s="170"/>
      <c r="DN693" s="170"/>
      <c r="DO693" s="170"/>
      <c r="DP693" s="170"/>
      <c r="DQ693" s="170"/>
      <c r="DR693" s="170"/>
      <c r="DS693" s="170"/>
      <c r="DT693" s="170"/>
      <c r="DU693" s="170"/>
      <c r="DV693" s="170"/>
      <c r="DW693" s="170"/>
      <c r="DX693" s="170"/>
      <c r="DY693" s="170"/>
      <c r="DZ693" s="170"/>
      <c r="EA693" s="170"/>
      <c r="EB693" s="170"/>
      <c r="EC693" s="170"/>
      <c r="ED693" s="170"/>
      <c r="EE693" s="170"/>
      <c r="EF693" s="170"/>
      <c r="EG693" s="170"/>
      <c r="EH693" s="170"/>
      <c r="EI693" s="170"/>
      <c r="EJ693" s="170"/>
      <c r="EK693" s="170"/>
      <c r="EL693" s="170"/>
      <c r="EM693" s="170"/>
      <c r="EN693" s="170"/>
      <c r="EO693" s="170"/>
      <c r="EP693" s="170"/>
      <c r="EQ693" s="170"/>
      <c r="ER693" s="185"/>
      <c r="ES693" s="185"/>
      <c r="ET693" s="171"/>
    </row>
    <row r="694" spans="1:150" s="173" customFormat="1" hidden="1" x14ac:dyDescent="0.25">
      <c r="A694" s="169"/>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c r="AL694" s="170"/>
      <c r="AM694" s="170"/>
      <c r="AN694" s="170"/>
      <c r="AO694" s="170"/>
      <c r="AP694" s="170"/>
      <c r="AQ694" s="170"/>
      <c r="AR694" s="170"/>
      <c r="AS694" s="170"/>
      <c r="AT694" s="170"/>
      <c r="AU694" s="170"/>
      <c r="AV694" s="170"/>
      <c r="AW694" s="170"/>
      <c r="AX694" s="170"/>
      <c r="AY694" s="170"/>
      <c r="AZ694" s="170"/>
      <c r="BA694" s="170"/>
      <c r="BB694" s="170"/>
      <c r="BC694" s="170"/>
      <c r="BD694" s="170"/>
      <c r="BE694" s="170"/>
      <c r="BF694" s="170"/>
      <c r="BG694" s="170"/>
      <c r="BH694" s="170"/>
      <c r="BI694" s="170"/>
      <c r="BJ694" s="170"/>
      <c r="BK694" s="170"/>
      <c r="BL694" s="170"/>
      <c r="BM694" s="170"/>
      <c r="BN694" s="170"/>
      <c r="BO694" s="170"/>
      <c r="BP694" s="170"/>
      <c r="BQ694" s="170"/>
      <c r="BR694" s="170"/>
      <c r="BS694" s="170"/>
      <c r="BT694" s="170"/>
      <c r="BU694" s="170"/>
      <c r="BV694" s="170"/>
      <c r="BW694" s="170"/>
      <c r="BX694" s="170"/>
      <c r="BY694" s="170"/>
      <c r="BZ694" s="170"/>
      <c r="CA694" s="170"/>
      <c r="CB694" s="170"/>
      <c r="CC694" s="170"/>
      <c r="CD694" s="170"/>
      <c r="CE694" s="170"/>
      <c r="CF694" s="170"/>
      <c r="CG694" s="170"/>
      <c r="CH694" s="170"/>
      <c r="CI694" s="170"/>
      <c r="CJ694" s="170"/>
      <c r="CK694" s="170"/>
      <c r="CL694" s="170"/>
      <c r="CM694" s="170"/>
      <c r="CN694" s="170"/>
      <c r="CO694" s="170"/>
      <c r="CP694" s="170"/>
      <c r="CQ694" s="170"/>
      <c r="CR694" s="170"/>
      <c r="CS694" s="170"/>
      <c r="CT694" s="170"/>
      <c r="CU694" s="170"/>
      <c r="CV694" s="170"/>
      <c r="CW694" s="170"/>
      <c r="CX694" s="170"/>
      <c r="CY694" s="170"/>
      <c r="CZ694" s="170"/>
      <c r="DA694" s="170"/>
      <c r="DB694" s="170"/>
      <c r="DC694" s="170"/>
      <c r="DD694" s="170"/>
      <c r="DE694" s="170"/>
      <c r="DF694" s="170"/>
      <c r="DG694" s="170"/>
      <c r="DH694" s="170"/>
      <c r="DI694" s="170"/>
      <c r="DJ694" s="170"/>
      <c r="DK694" s="170"/>
      <c r="DL694" s="170"/>
      <c r="DM694" s="170"/>
      <c r="DN694" s="170"/>
      <c r="DO694" s="170"/>
      <c r="DP694" s="170"/>
      <c r="DQ694" s="170"/>
      <c r="DR694" s="170"/>
      <c r="DS694" s="170"/>
      <c r="DT694" s="170"/>
      <c r="DU694" s="170"/>
      <c r="DV694" s="170"/>
      <c r="DW694" s="170"/>
      <c r="DX694" s="170"/>
      <c r="DY694" s="170"/>
      <c r="DZ694" s="170"/>
      <c r="EA694" s="170"/>
      <c r="EB694" s="170"/>
      <c r="EC694" s="170"/>
      <c r="ED694" s="170"/>
      <c r="EE694" s="170"/>
      <c r="EF694" s="170"/>
      <c r="EG694" s="170"/>
      <c r="EH694" s="170"/>
      <c r="EI694" s="170"/>
      <c r="EJ694" s="170"/>
      <c r="EK694" s="170"/>
      <c r="EL694" s="170"/>
      <c r="EM694" s="170"/>
      <c r="EN694" s="170"/>
      <c r="EO694" s="170"/>
      <c r="EP694" s="170"/>
      <c r="EQ694" s="170"/>
      <c r="ER694" s="185"/>
      <c r="ES694" s="185"/>
      <c r="ET694" s="171"/>
    </row>
    <row r="695" spans="1:150" s="173" customFormat="1" hidden="1" x14ac:dyDescent="0.25">
      <c r="A695" s="169"/>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c r="AL695" s="170"/>
      <c r="AM695" s="170"/>
      <c r="AN695" s="170"/>
      <c r="AO695" s="170"/>
      <c r="AP695" s="170"/>
      <c r="AQ695" s="170"/>
      <c r="AR695" s="170"/>
      <c r="AS695" s="170"/>
      <c r="AT695" s="170"/>
      <c r="AU695" s="170"/>
      <c r="AV695" s="170"/>
      <c r="AW695" s="170"/>
      <c r="AX695" s="170"/>
      <c r="AY695" s="170"/>
      <c r="AZ695" s="170"/>
      <c r="BA695" s="170"/>
      <c r="BB695" s="170"/>
      <c r="BC695" s="170"/>
      <c r="BD695" s="170"/>
      <c r="BE695" s="170"/>
      <c r="BF695" s="170"/>
      <c r="BG695" s="170"/>
      <c r="BH695" s="170"/>
      <c r="BI695" s="170"/>
      <c r="BJ695" s="170"/>
      <c r="BK695" s="170"/>
      <c r="BL695" s="170"/>
      <c r="BM695" s="170"/>
      <c r="BN695" s="170"/>
      <c r="BO695" s="170"/>
      <c r="BP695" s="170"/>
      <c r="BQ695" s="170"/>
      <c r="BR695" s="170"/>
      <c r="BS695" s="170"/>
      <c r="BT695" s="170"/>
      <c r="BU695" s="170"/>
      <c r="BV695" s="170"/>
      <c r="BW695" s="170"/>
      <c r="BX695" s="170"/>
      <c r="BY695" s="170"/>
      <c r="BZ695" s="170"/>
      <c r="CA695" s="170"/>
      <c r="CB695" s="170"/>
      <c r="CC695" s="170"/>
      <c r="CD695" s="170"/>
      <c r="CE695" s="170"/>
      <c r="CF695" s="170"/>
      <c r="CG695" s="170"/>
      <c r="CH695" s="170"/>
      <c r="CI695" s="170"/>
      <c r="CJ695" s="170"/>
      <c r="CK695" s="170"/>
      <c r="CL695" s="170"/>
      <c r="CM695" s="170"/>
      <c r="CN695" s="170"/>
      <c r="CO695" s="170"/>
      <c r="CP695" s="170"/>
      <c r="CQ695" s="170"/>
      <c r="CR695" s="170"/>
      <c r="CS695" s="170"/>
      <c r="CT695" s="170"/>
      <c r="CU695" s="170"/>
      <c r="CV695" s="170"/>
      <c r="CW695" s="170"/>
      <c r="CX695" s="170"/>
      <c r="CY695" s="170"/>
      <c r="CZ695" s="170"/>
      <c r="DA695" s="170"/>
      <c r="DB695" s="170"/>
      <c r="DC695" s="170"/>
      <c r="DD695" s="170"/>
      <c r="DE695" s="170"/>
      <c r="DF695" s="170"/>
      <c r="DG695" s="170"/>
      <c r="DH695" s="170"/>
      <c r="DI695" s="170"/>
      <c r="DJ695" s="170"/>
      <c r="DK695" s="170"/>
      <c r="DL695" s="170"/>
      <c r="DM695" s="170"/>
      <c r="DN695" s="170"/>
      <c r="DO695" s="170"/>
      <c r="DP695" s="170"/>
      <c r="DQ695" s="170"/>
      <c r="DR695" s="170"/>
      <c r="DS695" s="170"/>
      <c r="DT695" s="170"/>
      <c r="DU695" s="170"/>
      <c r="DV695" s="170"/>
      <c r="DW695" s="170"/>
      <c r="DX695" s="170"/>
      <c r="DY695" s="170"/>
      <c r="DZ695" s="170"/>
      <c r="EA695" s="170"/>
      <c r="EB695" s="170"/>
      <c r="EC695" s="170"/>
      <c r="ED695" s="170"/>
      <c r="EE695" s="170"/>
      <c r="EF695" s="170"/>
      <c r="EG695" s="170"/>
      <c r="EH695" s="170"/>
      <c r="EI695" s="170"/>
      <c r="EJ695" s="170"/>
      <c r="EK695" s="170"/>
      <c r="EL695" s="170"/>
      <c r="EM695" s="170"/>
      <c r="EN695" s="170"/>
      <c r="EO695" s="170"/>
      <c r="EP695" s="170"/>
      <c r="EQ695" s="170"/>
      <c r="ER695" s="185"/>
      <c r="ES695" s="185"/>
      <c r="ET695" s="171"/>
    </row>
    <row r="696" spans="1:150" s="173" customFormat="1" hidden="1" x14ac:dyDescent="0.25">
      <c r="A696" s="169"/>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c r="AL696" s="170"/>
      <c r="AM696" s="170"/>
      <c r="AN696" s="170"/>
      <c r="AO696" s="170"/>
      <c r="AP696" s="170"/>
      <c r="AQ696" s="170"/>
      <c r="AR696" s="170"/>
      <c r="AS696" s="170"/>
      <c r="AT696" s="170"/>
      <c r="AU696" s="170"/>
      <c r="AV696" s="170"/>
      <c r="AW696" s="170"/>
      <c r="AX696" s="170"/>
      <c r="AY696" s="170"/>
      <c r="AZ696" s="170"/>
      <c r="BA696" s="170"/>
      <c r="BB696" s="170"/>
      <c r="BC696" s="170"/>
      <c r="BD696" s="170"/>
      <c r="BE696" s="170"/>
      <c r="BF696" s="170"/>
      <c r="BG696" s="170"/>
      <c r="BH696" s="170"/>
      <c r="BI696" s="170"/>
      <c r="BJ696" s="170"/>
      <c r="BK696" s="170"/>
      <c r="BL696" s="170"/>
      <c r="BM696" s="170"/>
      <c r="BN696" s="170"/>
      <c r="BO696" s="170"/>
      <c r="BP696" s="170"/>
      <c r="BQ696" s="170"/>
      <c r="BR696" s="170"/>
      <c r="BS696" s="170"/>
      <c r="BT696" s="170"/>
      <c r="BU696" s="170"/>
      <c r="BV696" s="170"/>
      <c r="BW696" s="170"/>
      <c r="BX696" s="170"/>
      <c r="BY696" s="170"/>
      <c r="BZ696" s="170"/>
      <c r="CA696" s="170"/>
      <c r="CB696" s="170"/>
      <c r="CC696" s="170"/>
      <c r="CD696" s="170"/>
      <c r="CE696" s="170"/>
      <c r="CF696" s="170"/>
      <c r="CG696" s="170"/>
      <c r="CH696" s="170"/>
      <c r="CI696" s="170"/>
      <c r="CJ696" s="170"/>
      <c r="CK696" s="170"/>
      <c r="CL696" s="170"/>
      <c r="CM696" s="170"/>
      <c r="CN696" s="170"/>
      <c r="CO696" s="170"/>
      <c r="CP696" s="170"/>
      <c r="CQ696" s="170"/>
      <c r="CR696" s="170"/>
      <c r="CS696" s="170"/>
      <c r="CT696" s="170"/>
      <c r="CU696" s="170"/>
      <c r="CV696" s="170"/>
      <c r="CW696" s="170"/>
      <c r="CX696" s="170"/>
      <c r="CY696" s="170"/>
      <c r="CZ696" s="170"/>
      <c r="DA696" s="170"/>
      <c r="DB696" s="170"/>
      <c r="DC696" s="170"/>
      <c r="DD696" s="170"/>
      <c r="DE696" s="170"/>
      <c r="DF696" s="170"/>
      <c r="DG696" s="170"/>
      <c r="DH696" s="170"/>
      <c r="DI696" s="170"/>
      <c r="DJ696" s="170"/>
      <c r="DK696" s="170"/>
      <c r="DL696" s="170"/>
      <c r="DM696" s="170"/>
      <c r="DN696" s="170"/>
      <c r="DO696" s="170"/>
      <c r="DP696" s="170"/>
      <c r="DQ696" s="170"/>
      <c r="DR696" s="170"/>
      <c r="DS696" s="170"/>
      <c r="DT696" s="170"/>
      <c r="DU696" s="170"/>
      <c r="DV696" s="170"/>
      <c r="DW696" s="170"/>
      <c r="DX696" s="170"/>
      <c r="DY696" s="170"/>
      <c r="DZ696" s="170"/>
      <c r="EA696" s="170"/>
      <c r="EB696" s="170"/>
      <c r="EC696" s="170"/>
      <c r="ED696" s="170"/>
      <c r="EE696" s="170"/>
      <c r="EF696" s="170"/>
      <c r="EG696" s="170"/>
      <c r="EH696" s="170"/>
      <c r="EI696" s="170"/>
      <c r="EJ696" s="170"/>
      <c r="EK696" s="170"/>
      <c r="EL696" s="170"/>
      <c r="EM696" s="170"/>
      <c r="EN696" s="170"/>
      <c r="EO696" s="170"/>
      <c r="EP696" s="170"/>
      <c r="EQ696" s="170"/>
      <c r="ER696" s="185"/>
      <c r="ES696" s="185"/>
      <c r="ET696" s="171"/>
    </row>
    <row r="697" spans="1:150" s="173" customFormat="1" hidden="1" x14ac:dyDescent="0.25">
      <c r="A697" s="169"/>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c r="AL697" s="170"/>
      <c r="AM697" s="170"/>
      <c r="AN697" s="170"/>
      <c r="AO697" s="170"/>
      <c r="AP697" s="170"/>
      <c r="AQ697" s="170"/>
      <c r="AR697" s="170"/>
      <c r="AS697" s="170"/>
      <c r="AT697" s="170"/>
      <c r="AU697" s="170"/>
      <c r="AV697" s="170"/>
      <c r="AW697" s="170"/>
      <c r="AX697" s="170"/>
      <c r="AY697" s="170"/>
      <c r="AZ697" s="170"/>
      <c r="BA697" s="170"/>
      <c r="BB697" s="170"/>
      <c r="BC697" s="170"/>
      <c r="BD697" s="170"/>
      <c r="BE697" s="170"/>
      <c r="BF697" s="170"/>
      <c r="BG697" s="170"/>
      <c r="BH697" s="170"/>
      <c r="BI697" s="170"/>
      <c r="BJ697" s="170"/>
      <c r="BK697" s="170"/>
      <c r="BL697" s="170"/>
      <c r="BM697" s="170"/>
      <c r="BN697" s="170"/>
      <c r="BO697" s="170"/>
      <c r="BP697" s="170"/>
      <c r="BQ697" s="170"/>
      <c r="BR697" s="170"/>
      <c r="BS697" s="170"/>
      <c r="BT697" s="170"/>
      <c r="BU697" s="170"/>
      <c r="BV697" s="170"/>
      <c r="BW697" s="170"/>
      <c r="BX697" s="170"/>
      <c r="BY697" s="170"/>
      <c r="BZ697" s="170"/>
      <c r="CA697" s="170"/>
      <c r="CB697" s="170"/>
      <c r="CC697" s="170"/>
      <c r="CD697" s="170"/>
      <c r="CE697" s="170"/>
      <c r="CF697" s="170"/>
      <c r="CG697" s="170"/>
      <c r="CH697" s="170"/>
      <c r="CI697" s="170"/>
      <c r="CJ697" s="170"/>
      <c r="CK697" s="170"/>
      <c r="CL697" s="170"/>
      <c r="CM697" s="170"/>
      <c r="CN697" s="170"/>
      <c r="CO697" s="170"/>
      <c r="CP697" s="170"/>
      <c r="CQ697" s="170"/>
      <c r="CR697" s="170"/>
      <c r="CS697" s="170"/>
      <c r="CT697" s="170"/>
      <c r="CU697" s="170"/>
      <c r="CV697" s="170"/>
      <c r="CW697" s="170"/>
      <c r="CX697" s="170"/>
      <c r="CY697" s="170"/>
      <c r="CZ697" s="170"/>
      <c r="DA697" s="170"/>
      <c r="DB697" s="170"/>
      <c r="DC697" s="170"/>
      <c r="DD697" s="170"/>
      <c r="DE697" s="170"/>
      <c r="DF697" s="170"/>
      <c r="DG697" s="170"/>
      <c r="DH697" s="170"/>
      <c r="DI697" s="170"/>
      <c r="DJ697" s="170"/>
      <c r="DK697" s="170"/>
      <c r="DL697" s="170"/>
      <c r="DM697" s="170"/>
      <c r="DN697" s="170"/>
      <c r="DO697" s="170"/>
      <c r="DP697" s="170"/>
      <c r="DQ697" s="170"/>
      <c r="DR697" s="170"/>
      <c r="DS697" s="170"/>
      <c r="DT697" s="170"/>
      <c r="DU697" s="170"/>
      <c r="DV697" s="170"/>
      <c r="DW697" s="170"/>
      <c r="DX697" s="170"/>
      <c r="DY697" s="170"/>
      <c r="DZ697" s="170"/>
      <c r="EA697" s="170"/>
      <c r="EB697" s="170"/>
      <c r="EC697" s="170"/>
      <c r="ED697" s="170"/>
      <c r="EE697" s="170"/>
      <c r="EF697" s="170"/>
      <c r="EG697" s="170"/>
      <c r="EH697" s="170"/>
      <c r="EI697" s="170"/>
      <c r="EJ697" s="170"/>
      <c r="EK697" s="170"/>
      <c r="EL697" s="170"/>
      <c r="EM697" s="170"/>
      <c r="EN697" s="170"/>
      <c r="EO697" s="170"/>
      <c r="EP697" s="170"/>
      <c r="EQ697" s="170"/>
      <c r="ER697" s="185"/>
      <c r="ES697" s="185"/>
      <c r="ET697" s="171"/>
    </row>
    <row r="698" spans="1:150" s="173" customFormat="1" hidden="1" x14ac:dyDescent="0.25">
      <c r="A698" s="169"/>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c r="AL698" s="170"/>
      <c r="AM698" s="170"/>
      <c r="AN698" s="170"/>
      <c r="AO698" s="170"/>
      <c r="AP698" s="170"/>
      <c r="AQ698" s="170"/>
      <c r="AR698" s="170"/>
      <c r="AS698" s="170"/>
      <c r="AT698" s="170"/>
      <c r="AU698" s="170"/>
      <c r="AV698" s="170"/>
      <c r="AW698" s="170"/>
      <c r="AX698" s="170"/>
      <c r="AY698" s="170"/>
      <c r="AZ698" s="170"/>
      <c r="BA698" s="170"/>
      <c r="BB698" s="170"/>
      <c r="BC698" s="170"/>
      <c r="BD698" s="170"/>
      <c r="BE698" s="170"/>
      <c r="BF698" s="170"/>
      <c r="BG698" s="170"/>
      <c r="BH698" s="170"/>
      <c r="BI698" s="170"/>
      <c r="BJ698" s="170"/>
      <c r="BK698" s="170"/>
      <c r="BL698" s="170"/>
      <c r="BM698" s="170"/>
      <c r="BN698" s="170"/>
      <c r="BO698" s="170"/>
      <c r="BP698" s="170"/>
      <c r="BQ698" s="170"/>
      <c r="BR698" s="170"/>
      <c r="BS698" s="170"/>
      <c r="BT698" s="170"/>
      <c r="BU698" s="170"/>
      <c r="BV698" s="170"/>
      <c r="BW698" s="170"/>
      <c r="BX698" s="170"/>
      <c r="BY698" s="170"/>
      <c r="BZ698" s="170"/>
      <c r="CA698" s="170"/>
      <c r="CB698" s="170"/>
      <c r="CC698" s="170"/>
      <c r="CD698" s="170"/>
      <c r="CE698" s="170"/>
      <c r="CF698" s="170"/>
      <c r="CG698" s="170"/>
      <c r="CH698" s="170"/>
      <c r="CI698" s="170"/>
      <c r="CJ698" s="170"/>
      <c r="CK698" s="170"/>
      <c r="CL698" s="170"/>
      <c r="CM698" s="170"/>
      <c r="CN698" s="170"/>
      <c r="CO698" s="170"/>
      <c r="CP698" s="170"/>
      <c r="CQ698" s="170"/>
      <c r="CR698" s="170"/>
      <c r="CS698" s="170"/>
      <c r="CT698" s="170"/>
      <c r="CU698" s="170"/>
      <c r="CV698" s="170"/>
      <c r="CW698" s="170"/>
      <c r="CX698" s="170"/>
      <c r="CY698" s="170"/>
      <c r="CZ698" s="170"/>
      <c r="DA698" s="170"/>
      <c r="DB698" s="170"/>
      <c r="DC698" s="170"/>
      <c r="DD698" s="170"/>
      <c r="DE698" s="170"/>
      <c r="DF698" s="170"/>
      <c r="DG698" s="170"/>
      <c r="DH698" s="170"/>
      <c r="DI698" s="170"/>
      <c r="DJ698" s="170"/>
      <c r="DK698" s="170"/>
      <c r="DL698" s="170"/>
      <c r="DM698" s="170"/>
      <c r="DN698" s="170"/>
      <c r="DO698" s="170"/>
      <c r="DP698" s="170"/>
      <c r="DQ698" s="170"/>
      <c r="DR698" s="170"/>
      <c r="DS698" s="170"/>
      <c r="DT698" s="170"/>
      <c r="DU698" s="170"/>
      <c r="DV698" s="170"/>
      <c r="DW698" s="170"/>
      <c r="DX698" s="170"/>
      <c r="DY698" s="170"/>
      <c r="DZ698" s="170"/>
      <c r="EA698" s="170"/>
      <c r="EB698" s="170"/>
      <c r="EC698" s="170"/>
      <c r="ED698" s="170"/>
      <c r="EE698" s="170"/>
      <c r="EF698" s="170"/>
      <c r="EG698" s="170"/>
      <c r="EH698" s="170"/>
      <c r="EI698" s="170"/>
      <c r="EJ698" s="170"/>
      <c r="EK698" s="170"/>
      <c r="EL698" s="170"/>
      <c r="EM698" s="170"/>
      <c r="EN698" s="170"/>
      <c r="EO698" s="170"/>
      <c r="EP698" s="170"/>
      <c r="EQ698" s="170"/>
      <c r="ER698" s="185"/>
      <c r="ES698" s="185"/>
      <c r="ET698" s="171"/>
    </row>
    <row r="699" spans="1:150" s="173" customFormat="1" hidden="1" x14ac:dyDescent="0.25">
      <c r="A699" s="169"/>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c r="AL699" s="170"/>
      <c r="AM699" s="170"/>
      <c r="AN699" s="170"/>
      <c r="AO699" s="170"/>
      <c r="AP699" s="170"/>
      <c r="AQ699" s="170"/>
      <c r="AR699" s="170"/>
      <c r="AS699" s="170"/>
      <c r="AT699" s="170"/>
      <c r="AU699" s="170"/>
      <c r="AV699" s="170"/>
      <c r="AW699" s="170"/>
      <c r="AX699" s="170"/>
      <c r="AY699" s="170"/>
      <c r="AZ699" s="170"/>
      <c r="BA699" s="170"/>
      <c r="BB699" s="170"/>
      <c r="BC699" s="170"/>
      <c r="BD699" s="170"/>
      <c r="BE699" s="170"/>
      <c r="BF699" s="170"/>
      <c r="BG699" s="170"/>
      <c r="BH699" s="170"/>
      <c r="BI699" s="170"/>
      <c r="BJ699" s="170"/>
      <c r="BK699" s="170"/>
      <c r="BL699" s="170"/>
      <c r="BM699" s="170"/>
      <c r="BN699" s="170"/>
      <c r="BO699" s="170"/>
      <c r="BP699" s="170"/>
      <c r="BQ699" s="170"/>
      <c r="BR699" s="170"/>
      <c r="BS699" s="170"/>
      <c r="BT699" s="170"/>
      <c r="BU699" s="170"/>
      <c r="BV699" s="170"/>
      <c r="BW699" s="170"/>
      <c r="BX699" s="170"/>
      <c r="BY699" s="170"/>
      <c r="BZ699" s="170"/>
      <c r="CA699" s="170"/>
      <c r="CB699" s="170"/>
      <c r="CC699" s="170"/>
      <c r="CD699" s="170"/>
      <c r="CE699" s="170"/>
      <c r="CF699" s="170"/>
      <c r="CG699" s="170"/>
      <c r="CH699" s="170"/>
      <c r="CI699" s="170"/>
      <c r="CJ699" s="170"/>
      <c r="CK699" s="170"/>
      <c r="CL699" s="170"/>
      <c r="CM699" s="170"/>
      <c r="CN699" s="170"/>
      <c r="CO699" s="170"/>
      <c r="CP699" s="170"/>
      <c r="CQ699" s="170"/>
      <c r="CR699" s="170"/>
      <c r="CS699" s="170"/>
      <c r="CT699" s="170"/>
      <c r="CU699" s="170"/>
      <c r="CV699" s="170"/>
      <c r="CW699" s="170"/>
      <c r="CX699" s="170"/>
      <c r="CY699" s="170"/>
      <c r="CZ699" s="170"/>
      <c r="DA699" s="170"/>
      <c r="DB699" s="170"/>
      <c r="DC699" s="170"/>
      <c r="DD699" s="170"/>
      <c r="DE699" s="170"/>
      <c r="DF699" s="170"/>
      <c r="DG699" s="170"/>
      <c r="DH699" s="170"/>
      <c r="DI699" s="170"/>
      <c r="DJ699" s="170"/>
      <c r="DK699" s="170"/>
      <c r="DL699" s="170"/>
      <c r="DM699" s="170"/>
      <c r="DN699" s="170"/>
      <c r="DO699" s="170"/>
      <c r="DP699" s="170"/>
      <c r="DQ699" s="170"/>
      <c r="DR699" s="170"/>
      <c r="DS699" s="170"/>
      <c r="DT699" s="170"/>
      <c r="DU699" s="170"/>
      <c r="DV699" s="170"/>
      <c r="DW699" s="170"/>
      <c r="DX699" s="170"/>
      <c r="DY699" s="170"/>
      <c r="DZ699" s="170"/>
      <c r="EA699" s="170"/>
      <c r="EB699" s="170"/>
      <c r="EC699" s="170"/>
      <c r="ED699" s="170"/>
      <c r="EE699" s="170"/>
      <c r="EF699" s="170"/>
      <c r="EG699" s="170"/>
      <c r="EH699" s="170"/>
      <c r="EI699" s="170"/>
      <c r="EJ699" s="170"/>
      <c r="EK699" s="170"/>
      <c r="EL699" s="170"/>
      <c r="EM699" s="170"/>
      <c r="EN699" s="170"/>
      <c r="EO699" s="170"/>
      <c r="EP699" s="170"/>
      <c r="EQ699" s="170"/>
      <c r="ER699" s="185"/>
      <c r="ES699" s="185"/>
      <c r="ET699" s="171"/>
    </row>
    <row r="700" spans="1:150" s="173" customFormat="1" hidden="1" x14ac:dyDescent="0.25">
      <c r="A700" s="169"/>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c r="AL700" s="170"/>
      <c r="AM700" s="170"/>
      <c r="AN700" s="170"/>
      <c r="AO700" s="170"/>
      <c r="AP700" s="170"/>
      <c r="AQ700" s="170"/>
      <c r="AR700" s="170"/>
      <c r="AS700" s="170"/>
      <c r="AT700" s="170"/>
      <c r="AU700" s="170"/>
      <c r="AV700" s="170"/>
      <c r="AW700" s="170"/>
      <c r="AX700" s="170"/>
      <c r="AY700" s="170"/>
      <c r="AZ700" s="170"/>
      <c r="BA700" s="170"/>
      <c r="BB700" s="170"/>
      <c r="BC700" s="170"/>
      <c r="BD700" s="170"/>
      <c r="BE700" s="170"/>
      <c r="BF700" s="170"/>
      <c r="BG700" s="170"/>
      <c r="BH700" s="170"/>
      <c r="BI700" s="170"/>
      <c r="BJ700" s="170"/>
      <c r="BK700" s="170"/>
      <c r="BL700" s="170"/>
      <c r="BM700" s="170"/>
      <c r="BN700" s="170"/>
      <c r="BO700" s="170"/>
      <c r="BP700" s="170"/>
      <c r="BQ700" s="170"/>
      <c r="BR700" s="170"/>
      <c r="BS700" s="170"/>
      <c r="BT700" s="170"/>
      <c r="BU700" s="170"/>
      <c r="BV700" s="170"/>
      <c r="BW700" s="170"/>
      <c r="BX700" s="170"/>
      <c r="BY700" s="170"/>
      <c r="BZ700" s="170"/>
      <c r="CA700" s="170"/>
      <c r="CB700" s="170"/>
      <c r="CC700" s="170"/>
      <c r="CD700" s="170"/>
      <c r="CE700" s="170"/>
      <c r="CF700" s="170"/>
      <c r="CG700" s="170"/>
      <c r="CH700" s="170"/>
      <c r="CI700" s="170"/>
      <c r="CJ700" s="170"/>
      <c r="CK700" s="170"/>
      <c r="CL700" s="170"/>
      <c r="CM700" s="170"/>
      <c r="CN700" s="170"/>
      <c r="CO700" s="170"/>
      <c r="CP700" s="170"/>
      <c r="CQ700" s="170"/>
      <c r="CR700" s="170"/>
      <c r="CS700" s="170"/>
      <c r="CT700" s="170"/>
      <c r="CU700" s="170"/>
      <c r="CV700" s="170"/>
      <c r="CW700" s="170"/>
      <c r="CX700" s="170"/>
      <c r="CY700" s="170"/>
      <c r="CZ700" s="170"/>
      <c r="DA700" s="170"/>
      <c r="DB700" s="170"/>
      <c r="DC700" s="170"/>
      <c r="DD700" s="170"/>
      <c r="DE700" s="170"/>
      <c r="DF700" s="170"/>
      <c r="DG700" s="170"/>
      <c r="DH700" s="170"/>
      <c r="DI700" s="170"/>
      <c r="DJ700" s="170"/>
      <c r="DK700" s="170"/>
      <c r="DL700" s="170"/>
      <c r="DM700" s="170"/>
      <c r="DN700" s="170"/>
      <c r="DO700" s="170"/>
      <c r="DP700" s="170"/>
      <c r="DQ700" s="170"/>
      <c r="DR700" s="170"/>
      <c r="DS700" s="170"/>
      <c r="DT700" s="170"/>
      <c r="DU700" s="170"/>
      <c r="DV700" s="170"/>
      <c r="DW700" s="170"/>
      <c r="DX700" s="170"/>
      <c r="DY700" s="170"/>
      <c r="DZ700" s="170"/>
      <c r="EA700" s="170"/>
      <c r="EB700" s="170"/>
      <c r="EC700" s="170"/>
      <c r="ED700" s="170"/>
      <c r="EE700" s="170"/>
      <c r="EF700" s="170"/>
      <c r="EG700" s="170"/>
      <c r="EH700" s="170"/>
      <c r="EI700" s="170"/>
      <c r="EJ700" s="170"/>
      <c r="EK700" s="170"/>
      <c r="EL700" s="170"/>
      <c r="EM700" s="170"/>
      <c r="EN700" s="170"/>
      <c r="EO700" s="170"/>
      <c r="EP700" s="170"/>
      <c r="EQ700" s="170"/>
      <c r="ER700" s="185"/>
      <c r="ES700" s="185"/>
      <c r="ET700" s="171"/>
    </row>
    <row r="701" spans="1:150" s="173" customFormat="1" hidden="1" x14ac:dyDescent="0.25">
      <c r="A701" s="169"/>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c r="AL701" s="170"/>
      <c r="AM701" s="170"/>
      <c r="AN701" s="170"/>
      <c r="AO701" s="170"/>
      <c r="AP701" s="170"/>
      <c r="AQ701" s="170"/>
      <c r="AR701" s="170"/>
      <c r="AS701" s="170"/>
      <c r="AT701" s="170"/>
      <c r="AU701" s="170"/>
      <c r="AV701" s="170"/>
      <c r="AW701" s="170"/>
      <c r="AX701" s="170"/>
      <c r="AY701" s="170"/>
      <c r="AZ701" s="170"/>
      <c r="BA701" s="170"/>
      <c r="BB701" s="170"/>
      <c r="BC701" s="170"/>
      <c r="BD701" s="170"/>
      <c r="BE701" s="170"/>
      <c r="BF701" s="170"/>
      <c r="BG701" s="170"/>
      <c r="BH701" s="170"/>
      <c r="BI701" s="170"/>
      <c r="BJ701" s="170"/>
      <c r="BK701" s="170"/>
      <c r="BL701" s="170"/>
      <c r="BM701" s="170"/>
      <c r="BN701" s="170"/>
      <c r="BO701" s="170"/>
      <c r="BP701" s="170"/>
      <c r="BQ701" s="170"/>
      <c r="BR701" s="170"/>
      <c r="BS701" s="170"/>
      <c r="BT701" s="170"/>
      <c r="BU701" s="170"/>
      <c r="BV701" s="170"/>
      <c r="BW701" s="170"/>
      <c r="BX701" s="170"/>
      <c r="BY701" s="170"/>
      <c r="BZ701" s="170"/>
      <c r="CA701" s="170"/>
      <c r="CB701" s="170"/>
      <c r="CC701" s="170"/>
      <c r="CD701" s="170"/>
      <c r="CE701" s="170"/>
      <c r="CF701" s="170"/>
      <c r="CG701" s="170"/>
      <c r="CH701" s="170"/>
      <c r="CI701" s="170"/>
      <c r="CJ701" s="170"/>
      <c r="CK701" s="170"/>
      <c r="CL701" s="170"/>
      <c r="CM701" s="170"/>
      <c r="CN701" s="170"/>
      <c r="CO701" s="170"/>
      <c r="CP701" s="170"/>
      <c r="CQ701" s="170"/>
      <c r="CR701" s="170"/>
      <c r="CS701" s="170"/>
      <c r="CT701" s="170"/>
      <c r="CU701" s="170"/>
      <c r="CV701" s="170"/>
      <c r="CW701" s="170"/>
      <c r="CX701" s="170"/>
      <c r="CY701" s="170"/>
      <c r="CZ701" s="170"/>
      <c r="DA701" s="170"/>
      <c r="DB701" s="170"/>
      <c r="DC701" s="170"/>
      <c r="DD701" s="170"/>
      <c r="DE701" s="170"/>
      <c r="DF701" s="170"/>
      <c r="DG701" s="170"/>
      <c r="DH701" s="170"/>
      <c r="DI701" s="170"/>
      <c r="DJ701" s="170"/>
      <c r="DK701" s="170"/>
      <c r="DL701" s="170"/>
      <c r="DM701" s="170"/>
      <c r="DN701" s="170"/>
      <c r="DO701" s="170"/>
      <c r="DP701" s="170"/>
      <c r="DQ701" s="170"/>
      <c r="DR701" s="170"/>
      <c r="DS701" s="170"/>
      <c r="DT701" s="170"/>
      <c r="DU701" s="170"/>
      <c r="DV701" s="170"/>
      <c r="DW701" s="170"/>
      <c r="DX701" s="170"/>
      <c r="DY701" s="170"/>
      <c r="DZ701" s="170"/>
      <c r="EA701" s="170"/>
      <c r="EB701" s="170"/>
      <c r="EC701" s="170"/>
      <c r="ED701" s="170"/>
      <c r="EE701" s="170"/>
      <c r="EF701" s="170"/>
      <c r="EG701" s="170"/>
      <c r="EH701" s="170"/>
      <c r="EI701" s="170"/>
      <c r="EJ701" s="170"/>
      <c r="EK701" s="170"/>
      <c r="EL701" s="170"/>
      <c r="EM701" s="170"/>
      <c r="EN701" s="170"/>
      <c r="EO701" s="170"/>
      <c r="EP701" s="170"/>
      <c r="EQ701" s="170"/>
      <c r="ER701" s="185"/>
      <c r="ES701" s="185"/>
      <c r="ET701" s="171"/>
    </row>
    <row r="702" spans="1:150" s="173" customFormat="1" hidden="1" x14ac:dyDescent="0.25">
      <c r="A702" s="169"/>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c r="AL702" s="170"/>
      <c r="AM702" s="170"/>
      <c r="AN702" s="170"/>
      <c r="AO702" s="170"/>
      <c r="AP702" s="170"/>
      <c r="AQ702" s="170"/>
      <c r="AR702" s="170"/>
      <c r="AS702" s="170"/>
      <c r="AT702" s="170"/>
      <c r="AU702" s="170"/>
      <c r="AV702" s="170"/>
      <c r="AW702" s="170"/>
      <c r="AX702" s="170"/>
      <c r="AY702" s="170"/>
      <c r="AZ702" s="170"/>
      <c r="BA702" s="170"/>
      <c r="BB702" s="170"/>
      <c r="BC702" s="170"/>
      <c r="BD702" s="170"/>
      <c r="BE702" s="170"/>
      <c r="BF702" s="170"/>
      <c r="BG702" s="170"/>
      <c r="BH702" s="170"/>
      <c r="BI702" s="170"/>
      <c r="BJ702" s="170"/>
      <c r="BK702" s="170"/>
      <c r="BL702" s="170"/>
      <c r="BM702" s="170"/>
      <c r="BN702" s="170"/>
      <c r="BO702" s="170"/>
      <c r="BP702" s="170"/>
      <c r="BQ702" s="170"/>
      <c r="BR702" s="170"/>
      <c r="BS702" s="170"/>
      <c r="BT702" s="170"/>
      <c r="BU702" s="170"/>
      <c r="BV702" s="170"/>
      <c r="BW702" s="170"/>
      <c r="BX702" s="170"/>
      <c r="BY702" s="170"/>
      <c r="BZ702" s="170"/>
      <c r="CA702" s="170"/>
      <c r="CB702" s="170"/>
      <c r="CC702" s="170"/>
      <c r="CD702" s="170"/>
      <c r="CE702" s="170"/>
      <c r="CF702" s="170"/>
      <c r="CG702" s="170"/>
      <c r="CH702" s="170"/>
      <c r="CI702" s="170"/>
      <c r="CJ702" s="170"/>
      <c r="CK702" s="170"/>
      <c r="CL702" s="170"/>
      <c r="CM702" s="170"/>
      <c r="CN702" s="170"/>
      <c r="CO702" s="170"/>
      <c r="CP702" s="170"/>
      <c r="CQ702" s="170"/>
      <c r="CR702" s="170"/>
      <c r="CS702" s="170"/>
      <c r="CT702" s="170"/>
      <c r="CU702" s="170"/>
      <c r="CV702" s="170"/>
      <c r="CW702" s="170"/>
      <c r="CX702" s="170"/>
      <c r="CY702" s="170"/>
      <c r="CZ702" s="170"/>
      <c r="DA702" s="170"/>
      <c r="DB702" s="170"/>
      <c r="DC702" s="170"/>
      <c r="DD702" s="170"/>
      <c r="DE702" s="170"/>
      <c r="DF702" s="170"/>
      <c r="DG702" s="170"/>
      <c r="DH702" s="170"/>
      <c r="DI702" s="170"/>
      <c r="DJ702" s="170"/>
      <c r="DK702" s="170"/>
      <c r="DL702" s="170"/>
      <c r="DM702" s="170"/>
      <c r="DN702" s="170"/>
      <c r="DO702" s="170"/>
      <c r="DP702" s="170"/>
      <c r="DQ702" s="170"/>
      <c r="DR702" s="170"/>
      <c r="DS702" s="170"/>
      <c r="DT702" s="170"/>
      <c r="DU702" s="170"/>
      <c r="DV702" s="170"/>
      <c r="DW702" s="170"/>
      <c r="DX702" s="170"/>
      <c r="DY702" s="170"/>
      <c r="DZ702" s="170"/>
      <c r="EA702" s="170"/>
      <c r="EB702" s="170"/>
      <c r="EC702" s="170"/>
      <c r="ED702" s="170"/>
      <c r="EE702" s="170"/>
      <c r="EF702" s="170"/>
      <c r="EG702" s="170"/>
      <c r="EH702" s="170"/>
      <c r="EI702" s="170"/>
      <c r="EJ702" s="170"/>
      <c r="EK702" s="170"/>
      <c r="EL702" s="170"/>
      <c r="EM702" s="170"/>
      <c r="EN702" s="170"/>
      <c r="EO702" s="170"/>
      <c r="EP702" s="170"/>
      <c r="EQ702" s="170"/>
      <c r="ER702" s="185"/>
      <c r="ES702" s="185"/>
      <c r="ET702" s="171"/>
    </row>
    <row r="703" spans="1:150" s="173" customFormat="1" hidden="1" x14ac:dyDescent="0.25">
      <c r="A703" s="169"/>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c r="AL703" s="170"/>
      <c r="AM703" s="170"/>
      <c r="AN703" s="170"/>
      <c r="AO703" s="170"/>
      <c r="AP703" s="170"/>
      <c r="AQ703" s="170"/>
      <c r="AR703" s="170"/>
      <c r="AS703" s="170"/>
      <c r="AT703" s="170"/>
      <c r="AU703" s="170"/>
      <c r="AV703" s="170"/>
      <c r="AW703" s="170"/>
      <c r="AX703" s="170"/>
      <c r="AY703" s="170"/>
      <c r="AZ703" s="170"/>
      <c r="BA703" s="170"/>
      <c r="BB703" s="170"/>
      <c r="BC703" s="170"/>
      <c r="BD703" s="170"/>
      <c r="BE703" s="170"/>
      <c r="BF703" s="170"/>
      <c r="BG703" s="170"/>
      <c r="BH703" s="170"/>
      <c r="BI703" s="170"/>
      <c r="BJ703" s="170"/>
      <c r="BK703" s="170"/>
      <c r="BL703" s="170"/>
      <c r="BM703" s="170"/>
      <c r="BN703" s="170"/>
      <c r="BO703" s="170"/>
      <c r="BP703" s="170"/>
      <c r="BQ703" s="170"/>
      <c r="BR703" s="170"/>
      <c r="BS703" s="170"/>
      <c r="BT703" s="170"/>
      <c r="BU703" s="170"/>
      <c r="BV703" s="170"/>
      <c r="BW703" s="170"/>
      <c r="BX703" s="170"/>
      <c r="BY703" s="170"/>
      <c r="BZ703" s="170"/>
      <c r="CA703" s="170"/>
      <c r="CB703" s="170"/>
      <c r="CC703" s="170"/>
      <c r="CD703" s="170"/>
      <c r="CE703" s="170"/>
      <c r="CF703" s="170"/>
      <c r="CG703" s="170"/>
      <c r="CH703" s="170"/>
      <c r="CI703" s="170"/>
      <c r="CJ703" s="170"/>
      <c r="CK703" s="170"/>
      <c r="CL703" s="170"/>
      <c r="CM703" s="170"/>
      <c r="CN703" s="170"/>
      <c r="CO703" s="170"/>
      <c r="CP703" s="170"/>
      <c r="CQ703" s="170"/>
      <c r="CR703" s="170"/>
      <c r="CS703" s="170"/>
      <c r="CT703" s="170"/>
      <c r="CU703" s="170"/>
      <c r="CV703" s="170"/>
      <c r="CW703" s="170"/>
      <c r="CX703" s="170"/>
      <c r="CY703" s="170"/>
      <c r="CZ703" s="170"/>
      <c r="DA703" s="170"/>
      <c r="DB703" s="170"/>
      <c r="DC703" s="170"/>
      <c r="DD703" s="170"/>
      <c r="DE703" s="170"/>
      <c r="DF703" s="170"/>
      <c r="DG703" s="170"/>
      <c r="DH703" s="170"/>
      <c r="DI703" s="170"/>
      <c r="DJ703" s="170"/>
      <c r="DK703" s="170"/>
      <c r="DL703" s="170"/>
      <c r="DM703" s="170"/>
      <c r="DN703" s="170"/>
      <c r="DO703" s="170"/>
      <c r="DP703" s="170"/>
      <c r="DQ703" s="170"/>
      <c r="DR703" s="170"/>
      <c r="DS703" s="170"/>
      <c r="DT703" s="170"/>
      <c r="DU703" s="170"/>
      <c r="DV703" s="170"/>
      <c r="DW703" s="170"/>
      <c r="DX703" s="170"/>
      <c r="DY703" s="170"/>
      <c r="DZ703" s="170"/>
      <c r="EA703" s="170"/>
      <c r="EB703" s="170"/>
      <c r="EC703" s="170"/>
      <c r="ED703" s="170"/>
      <c r="EE703" s="170"/>
      <c r="EF703" s="170"/>
      <c r="EG703" s="170"/>
      <c r="EH703" s="170"/>
      <c r="EI703" s="170"/>
      <c r="EJ703" s="170"/>
      <c r="EK703" s="170"/>
      <c r="EL703" s="170"/>
      <c r="EM703" s="170"/>
      <c r="EN703" s="170"/>
      <c r="EO703" s="170"/>
      <c r="EP703" s="170"/>
      <c r="EQ703" s="170"/>
      <c r="ER703" s="185"/>
      <c r="ES703" s="185"/>
      <c r="ET703" s="171"/>
    </row>
    <row r="704" spans="1:150" s="173" customFormat="1" hidden="1" x14ac:dyDescent="0.25">
      <c r="A704" s="169"/>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c r="AL704" s="170"/>
      <c r="AM704" s="170"/>
      <c r="AN704" s="170"/>
      <c r="AO704" s="170"/>
      <c r="AP704" s="170"/>
      <c r="AQ704" s="170"/>
      <c r="AR704" s="170"/>
      <c r="AS704" s="170"/>
      <c r="AT704" s="170"/>
      <c r="AU704" s="170"/>
      <c r="AV704" s="170"/>
      <c r="AW704" s="170"/>
      <c r="AX704" s="170"/>
      <c r="AY704" s="170"/>
      <c r="AZ704" s="170"/>
      <c r="BA704" s="170"/>
      <c r="BB704" s="170"/>
      <c r="BC704" s="170"/>
      <c r="BD704" s="170"/>
      <c r="BE704" s="170"/>
      <c r="BF704" s="170"/>
      <c r="BG704" s="170"/>
      <c r="BH704" s="170"/>
      <c r="BI704" s="170"/>
      <c r="BJ704" s="170"/>
      <c r="BK704" s="170"/>
      <c r="BL704" s="170"/>
      <c r="BM704" s="170"/>
      <c r="BN704" s="170"/>
      <c r="BO704" s="170"/>
      <c r="BP704" s="170"/>
      <c r="BQ704" s="170"/>
      <c r="BR704" s="170"/>
      <c r="BS704" s="170"/>
      <c r="BT704" s="170"/>
      <c r="BU704" s="170"/>
      <c r="BV704" s="170"/>
      <c r="BW704" s="170"/>
      <c r="BX704" s="170"/>
      <c r="BY704" s="170"/>
      <c r="BZ704" s="170"/>
      <c r="CA704" s="170"/>
      <c r="CB704" s="170"/>
      <c r="CC704" s="170"/>
      <c r="CD704" s="170"/>
      <c r="CE704" s="170"/>
      <c r="CF704" s="170"/>
      <c r="CG704" s="170"/>
      <c r="CH704" s="170"/>
      <c r="CI704" s="170"/>
      <c r="CJ704" s="170"/>
      <c r="CK704" s="170"/>
      <c r="CL704" s="170"/>
      <c r="CM704" s="170"/>
      <c r="CN704" s="170"/>
      <c r="CO704" s="170"/>
      <c r="CP704" s="170"/>
      <c r="CQ704" s="170"/>
      <c r="CR704" s="170"/>
      <c r="CS704" s="170"/>
      <c r="CT704" s="170"/>
      <c r="CU704" s="170"/>
      <c r="CV704" s="170"/>
      <c r="CW704" s="170"/>
      <c r="CX704" s="170"/>
      <c r="CY704" s="170"/>
      <c r="CZ704" s="170"/>
      <c r="DA704" s="170"/>
      <c r="DB704" s="170"/>
      <c r="DC704" s="170"/>
      <c r="DD704" s="170"/>
      <c r="DE704" s="170"/>
      <c r="DF704" s="170"/>
      <c r="DG704" s="170"/>
      <c r="DH704" s="170"/>
      <c r="DI704" s="170"/>
      <c r="DJ704" s="170"/>
      <c r="DK704" s="170"/>
      <c r="DL704" s="170"/>
      <c r="DM704" s="170"/>
      <c r="DN704" s="170"/>
      <c r="DO704" s="170"/>
      <c r="DP704" s="170"/>
      <c r="DQ704" s="170"/>
      <c r="DR704" s="170"/>
      <c r="DS704" s="170"/>
      <c r="DT704" s="170"/>
      <c r="DU704" s="170"/>
      <c r="DV704" s="170"/>
      <c r="DW704" s="170"/>
      <c r="DX704" s="170"/>
      <c r="DY704" s="170"/>
      <c r="DZ704" s="170"/>
      <c r="EA704" s="170"/>
      <c r="EB704" s="170"/>
      <c r="EC704" s="170"/>
      <c r="ED704" s="170"/>
      <c r="EE704" s="170"/>
      <c r="EF704" s="170"/>
      <c r="EG704" s="170"/>
      <c r="EH704" s="170"/>
      <c r="EI704" s="170"/>
      <c r="EJ704" s="170"/>
      <c r="EK704" s="170"/>
      <c r="EL704" s="170"/>
      <c r="EM704" s="170"/>
      <c r="EN704" s="170"/>
      <c r="EO704" s="170"/>
      <c r="EP704" s="170"/>
      <c r="EQ704" s="170"/>
      <c r="ER704" s="185"/>
      <c r="ES704" s="185"/>
      <c r="ET704" s="171"/>
    </row>
    <row r="705" spans="1:150" s="173" customFormat="1" hidden="1" x14ac:dyDescent="0.25">
      <c r="A705" s="169"/>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c r="AL705" s="170"/>
      <c r="AM705" s="170"/>
      <c r="AN705" s="170"/>
      <c r="AO705" s="170"/>
      <c r="AP705" s="170"/>
      <c r="AQ705" s="170"/>
      <c r="AR705" s="170"/>
      <c r="AS705" s="170"/>
      <c r="AT705" s="170"/>
      <c r="AU705" s="170"/>
      <c r="AV705" s="170"/>
      <c r="AW705" s="170"/>
      <c r="AX705" s="170"/>
      <c r="AY705" s="170"/>
      <c r="AZ705" s="170"/>
      <c r="BA705" s="170"/>
      <c r="BB705" s="170"/>
      <c r="BC705" s="170"/>
      <c r="BD705" s="170"/>
      <c r="BE705" s="170"/>
      <c r="BF705" s="170"/>
      <c r="BG705" s="170"/>
      <c r="BH705" s="170"/>
      <c r="BI705" s="170"/>
      <c r="BJ705" s="170"/>
      <c r="BK705" s="170"/>
      <c r="BL705" s="170"/>
      <c r="BM705" s="170"/>
      <c r="BN705" s="170"/>
      <c r="BO705" s="170"/>
      <c r="BP705" s="170"/>
      <c r="BQ705" s="170"/>
      <c r="BR705" s="170"/>
      <c r="BS705" s="170"/>
      <c r="BT705" s="170"/>
      <c r="BU705" s="170"/>
      <c r="BV705" s="170"/>
      <c r="BW705" s="170"/>
      <c r="BX705" s="170"/>
      <c r="BY705" s="170"/>
      <c r="BZ705" s="170"/>
      <c r="CA705" s="170"/>
      <c r="CB705" s="170"/>
      <c r="CC705" s="170"/>
      <c r="CD705" s="170"/>
      <c r="CE705" s="170"/>
      <c r="CF705" s="170"/>
      <c r="CG705" s="170"/>
      <c r="CH705" s="170"/>
      <c r="CI705" s="170"/>
      <c r="CJ705" s="170"/>
      <c r="CK705" s="170"/>
      <c r="CL705" s="170"/>
      <c r="CM705" s="170"/>
      <c r="CN705" s="170"/>
      <c r="CO705" s="170"/>
      <c r="CP705" s="170"/>
      <c r="CQ705" s="170"/>
      <c r="CR705" s="170"/>
      <c r="CS705" s="170"/>
      <c r="CT705" s="170"/>
      <c r="CU705" s="170"/>
      <c r="CV705" s="170"/>
      <c r="CW705" s="170"/>
      <c r="CX705" s="170"/>
      <c r="CY705" s="170"/>
      <c r="CZ705" s="170"/>
      <c r="DA705" s="170"/>
      <c r="DB705" s="170"/>
      <c r="DC705" s="170"/>
      <c r="DD705" s="170"/>
      <c r="DE705" s="170"/>
      <c r="DF705" s="170"/>
      <c r="DG705" s="170"/>
      <c r="DH705" s="170"/>
      <c r="DI705" s="170"/>
      <c r="DJ705" s="170"/>
      <c r="DK705" s="170"/>
      <c r="DL705" s="170"/>
      <c r="DM705" s="170"/>
      <c r="DN705" s="170"/>
      <c r="DO705" s="170"/>
      <c r="DP705" s="170"/>
      <c r="DQ705" s="170"/>
      <c r="DR705" s="170"/>
      <c r="DS705" s="170"/>
      <c r="DT705" s="170"/>
      <c r="DU705" s="170"/>
      <c r="DV705" s="170"/>
      <c r="DW705" s="170"/>
      <c r="DX705" s="170"/>
      <c r="DY705" s="170"/>
      <c r="DZ705" s="170"/>
      <c r="EA705" s="170"/>
      <c r="EB705" s="170"/>
      <c r="EC705" s="170"/>
      <c r="ED705" s="170"/>
      <c r="EE705" s="170"/>
      <c r="EF705" s="170"/>
      <c r="EG705" s="170"/>
      <c r="EH705" s="170"/>
      <c r="EI705" s="170"/>
      <c r="EJ705" s="170"/>
      <c r="EK705" s="170"/>
      <c r="EL705" s="170"/>
      <c r="EM705" s="170"/>
      <c r="EN705" s="170"/>
      <c r="EO705" s="170"/>
      <c r="EP705" s="170"/>
      <c r="EQ705" s="170"/>
      <c r="ER705" s="185"/>
      <c r="ES705" s="185"/>
      <c r="ET705" s="171"/>
    </row>
    <row r="706" spans="1:150" s="173" customFormat="1" hidden="1" x14ac:dyDescent="0.25">
      <c r="A706" s="169"/>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c r="AL706" s="170"/>
      <c r="AM706" s="170"/>
      <c r="AN706" s="170"/>
      <c r="AO706" s="170"/>
      <c r="AP706" s="170"/>
      <c r="AQ706" s="170"/>
      <c r="AR706" s="170"/>
      <c r="AS706" s="170"/>
      <c r="AT706" s="170"/>
      <c r="AU706" s="170"/>
      <c r="AV706" s="170"/>
      <c r="AW706" s="170"/>
      <c r="AX706" s="170"/>
      <c r="AY706" s="170"/>
      <c r="AZ706" s="170"/>
      <c r="BA706" s="170"/>
      <c r="BB706" s="170"/>
      <c r="BC706" s="170"/>
      <c r="BD706" s="170"/>
      <c r="BE706" s="170"/>
      <c r="BF706" s="170"/>
      <c r="BG706" s="170"/>
      <c r="BH706" s="170"/>
      <c r="BI706" s="170"/>
      <c r="BJ706" s="170"/>
      <c r="BK706" s="170"/>
      <c r="BL706" s="170"/>
      <c r="BM706" s="170"/>
      <c r="BN706" s="170"/>
      <c r="BO706" s="170"/>
      <c r="BP706" s="170"/>
      <c r="BQ706" s="170"/>
      <c r="BR706" s="170"/>
      <c r="BS706" s="170"/>
      <c r="BT706" s="170"/>
      <c r="BU706" s="170"/>
      <c r="BV706" s="170"/>
      <c r="BW706" s="170"/>
      <c r="BX706" s="170"/>
      <c r="BY706" s="170"/>
      <c r="BZ706" s="170"/>
      <c r="CA706" s="170"/>
      <c r="CB706" s="170"/>
      <c r="CC706" s="170"/>
      <c r="CD706" s="170"/>
      <c r="CE706" s="170"/>
      <c r="CF706" s="170"/>
      <c r="CG706" s="170"/>
      <c r="CH706" s="170"/>
      <c r="CI706" s="170"/>
      <c r="CJ706" s="170"/>
      <c r="CK706" s="170"/>
      <c r="CL706" s="170"/>
      <c r="CM706" s="170"/>
      <c r="CN706" s="170"/>
      <c r="CO706" s="170"/>
      <c r="CP706" s="170"/>
      <c r="CQ706" s="170"/>
      <c r="CR706" s="170"/>
      <c r="CS706" s="170"/>
      <c r="CT706" s="170"/>
      <c r="CU706" s="170"/>
      <c r="CV706" s="170"/>
      <c r="CW706" s="170"/>
      <c r="CX706" s="170"/>
      <c r="CY706" s="170"/>
      <c r="CZ706" s="170"/>
      <c r="DA706" s="170"/>
      <c r="DB706" s="170"/>
      <c r="DC706" s="170"/>
      <c r="DD706" s="170"/>
      <c r="DE706" s="170"/>
      <c r="DF706" s="170"/>
      <c r="DG706" s="170"/>
      <c r="DH706" s="170"/>
      <c r="DI706" s="170"/>
      <c r="DJ706" s="170"/>
      <c r="DK706" s="170"/>
      <c r="DL706" s="170"/>
      <c r="DM706" s="170"/>
      <c r="DN706" s="170"/>
      <c r="DO706" s="170"/>
      <c r="DP706" s="170"/>
      <c r="DQ706" s="170"/>
      <c r="DR706" s="170"/>
      <c r="DS706" s="170"/>
      <c r="DT706" s="170"/>
      <c r="DU706" s="170"/>
      <c r="DV706" s="170"/>
      <c r="DW706" s="170"/>
      <c r="DX706" s="170"/>
      <c r="DY706" s="170"/>
      <c r="DZ706" s="170"/>
      <c r="EA706" s="170"/>
      <c r="EB706" s="170"/>
      <c r="EC706" s="170"/>
      <c r="ED706" s="170"/>
      <c r="EE706" s="170"/>
      <c r="EF706" s="170"/>
      <c r="EG706" s="170"/>
      <c r="EH706" s="170"/>
      <c r="EI706" s="170"/>
      <c r="EJ706" s="170"/>
      <c r="EK706" s="170"/>
      <c r="EL706" s="170"/>
      <c r="EM706" s="170"/>
      <c r="EN706" s="170"/>
      <c r="EO706" s="170"/>
      <c r="EP706" s="170"/>
      <c r="EQ706" s="170"/>
      <c r="ER706" s="185"/>
      <c r="ES706" s="185"/>
      <c r="ET706" s="171"/>
    </row>
    <row r="707" spans="1:150" s="173" customFormat="1" hidden="1" x14ac:dyDescent="0.25">
      <c r="A707" s="169"/>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c r="AL707" s="170"/>
      <c r="AM707" s="170"/>
      <c r="AN707" s="170"/>
      <c r="AO707" s="170"/>
      <c r="AP707" s="170"/>
      <c r="AQ707" s="170"/>
      <c r="AR707" s="170"/>
      <c r="AS707" s="170"/>
      <c r="AT707" s="170"/>
      <c r="AU707" s="170"/>
      <c r="AV707" s="170"/>
      <c r="AW707" s="170"/>
      <c r="AX707" s="170"/>
      <c r="AY707" s="170"/>
      <c r="AZ707" s="170"/>
      <c r="BA707" s="170"/>
      <c r="BB707" s="170"/>
      <c r="BC707" s="170"/>
      <c r="BD707" s="170"/>
      <c r="BE707" s="170"/>
      <c r="BF707" s="170"/>
      <c r="BG707" s="170"/>
      <c r="BH707" s="170"/>
      <c r="BI707" s="170"/>
      <c r="BJ707" s="170"/>
      <c r="BK707" s="170"/>
      <c r="BL707" s="170"/>
      <c r="BM707" s="170"/>
      <c r="BN707" s="170"/>
      <c r="BO707" s="170"/>
      <c r="BP707" s="170"/>
      <c r="BQ707" s="170"/>
      <c r="BR707" s="170"/>
      <c r="BS707" s="170"/>
      <c r="BT707" s="170"/>
      <c r="BU707" s="170"/>
      <c r="BV707" s="170"/>
      <c r="BW707" s="170"/>
      <c r="BX707" s="170"/>
      <c r="BY707" s="170"/>
      <c r="BZ707" s="170"/>
      <c r="CA707" s="170"/>
      <c r="CB707" s="170"/>
      <c r="CC707" s="170"/>
      <c r="CD707" s="170"/>
      <c r="CE707" s="170"/>
      <c r="CF707" s="170"/>
      <c r="CG707" s="170"/>
      <c r="CH707" s="170"/>
      <c r="CI707" s="170"/>
      <c r="CJ707" s="170"/>
      <c r="CK707" s="170"/>
      <c r="CL707" s="170"/>
      <c r="CM707" s="170"/>
      <c r="CN707" s="170"/>
      <c r="CO707" s="170"/>
      <c r="CP707" s="170"/>
      <c r="CQ707" s="170"/>
      <c r="CR707" s="170"/>
      <c r="CS707" s="170"/>
      <c r="CT707" s="170"/>
      <c r="CU707" s="170"/>
      <c r="CV707" s="170"/>
      <c r="CW707" s="170"/>
      <c r="CX707" s="170"/>
      <c r="CY707" s="170"/>
      <c r="CZ707" s="170"/>
      <c r="DA707" s="170"/>
      <c r="DB707" s="170"/>
      <c r="DC707" s="170"/>
      <c r="DD707" s="170"/>
      <c r="DE707" s="170"/>
      <c r="DF707" s="170"/>
      <c r="DG707" s="170"/>
      <c r="DH707" s="170"/>
      <c r="DI707" s="170"/>
      <c r="DJ707" s="170"/>
      <c r="DK707" s="170"/>
      <c r="DL707" s="170"/>
      <c r="DM707" s="170"/>
      <c r="DN707" s="170"/>
      <c r="DO707" s="170"/>
      <c r="DP707" s="170"/>
      <c r="DQ707" s="170"/>
      <c r="DR707" s="170"/>
      <c r="DS707" s="170"/>
      <c r="DT707" s="170"/>
      <c r="DU707" s="170"/>
      <c r="DV707" s="170"/>
      <c r="DW707" s="170"/>
      <c r="DX707" s="170"/>
      <c r="DY707" s="170"/>
      <c r="DZ707" s="170"/>
      <c r="EA707" s="170"/>
      <c r="EB707" s="170"/>
      <c r="EC707" s="170"/>
      <c r="ED707" s="170"/>
      <c r="EE707" s="170"/>
      <c r="EF707" s="170"/>
      <c r="EG707" s="170"/>
      <c r="EH707" s="170"/>
      <c r="EI707" s="170"/>
      <c r="EJ707" s="170"/>
      <c r="EK707" s="170"/>
      <c r="EL707" s="170"/>
      <c r="EM707" s="170"/>
      <c r="EN707" s="170"/>
      <c r="EO707" s="170"/>
      <c r="EP707" s="170"/>
      <c r="EQ707" s="170"/>
      <c r="ER707" s="185"/>
      <c r="ES707" s="185"/>
      <c r="ET707" s="171"/>
    </row>
    <row r="708" spans="1:150" s="173" customFormat="1" hidden="1" x14ac:dyDescent="0.25">
      <c r="A708" s="169"/>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c r="AL708" s="170"/>
      <c r="AM708" s="170"/>
      <c r="AN708" s="170"/>
      <c r="AO708" s="170"/>
      <c r="AP708" s="170"/>
      <c r="AQ708" s="170"/>
      <c r="AR708" s="170"/>
      <c r="AS708" s="170"/>
      <c r="AT708" s="170"/>
      <c r="AU708" s="170"/>
      <c r="AV708" s="170"/>
      <c r="AW708" s="170"/>
      <c r="AX708" s="170"/>
      <c r="AY708" s="170"/>
      <c r="AZ708" s="170"/>
      <c r="BA708" s="170"/>
      <c r="BB708" s="170"/>
      <c r="BC708" s="170"/>
      <c r="BD708" s="170"/>
      <c r="BE708" s="170"/>
      <c r="BF708" s="170"/>
      <c r="BG708" s="170"/>
      <c r="BH708" s="170"/>
      <c r="BI708" s="170"/>
      <c r="BJ708" s="170"/>
      <c r="BK708" s="170"/>
      <c r="BL708" s="170"/>
      <c r="BM708" s="170"/>
      <c r="BN708" s="170"/>
      <c r="BO708" s="170"/>
      <c r="BP708" s="170"/>
      <c r="BQ708" s="170"/>
      <c r="BR708" s="170"/>
      <c r="BS708" s="170"/>
      <c r="BT708" s="170"/>
      <c r="BU708" s="170"/>
      <c r="BV708" s="170"/>
      <c r="BW708" s="170"/>
      <c r="BX708" s="170"/>
      <c r="BY708" s="170"/>
      <c r="BZ708" s="170"/>
      <c r="CA708" s="170"/>
      <c r="CB708" s="170"/>
      <c r="CC708" s="170"/>
      <c r="CD708" s="170"/>
      <c r="CE708" s="170"/>
      <c r="CF708" s="170"/>
      <c r="CG708" s="170"/>
      <c r="CH708" s="170"/>
      <c r="CI708" s="170"/>
      <c r="CJ708" s="170"/>
      <c r="CK708" s="170"/>
      <c r="CL708" s="170"/>
      <c r="CM708" s="170"/>
      <c r="CN708" s="170"/>
      <c r="CO708" s="170"/>
      <c r="CP708" s="170"/>
      <c r="CQ708" s="170"/>
      <c r="CR708" s="170"/>
      <c r="CS708" s="170"/>
      <c r="CT708" s="170"/>
      <c r="CU708" s="170"/>
      <c r="CV708" s="170"/>
      <c r="CW708" s="170"/>
      <c r="CX708" s="170"/>
      <c r="CY708" s="170"/>
      <c r="CZ708" s="170"/>
      <c r="DA708" s="170"/>
      <c r="DB708" s="170"/>
      <c r="DC708" s="170"/>
      <c r="DD708" s="170"/>
      <c r="DE708" s="170"/>
      <c r="DF708" s="170"/>
      <c r="DG708" s="170"/>
      <c r="DH708" s="170"/>
      <c r="DI708" s="170"/>
      <c r="DJ708" s="170"/>
      <c r="DK708" s="170"/>
      <c r="DL708" s="170"/>
      <c r="DM708" s="170"/>
      <c r="DN708" s="170"/>
      <c r="DO708" s="170"/>
      <c r="DP708" s="170"/>
      <c r="DQ708" s="170"/>
      <c r="DR708" s="170"/>
      <c r="DS708" s="170"/>
      <c r="DT708" s="170"/>
      <c r="DU708" s="170"/>
      <c r="DV708" s="170"/>
      <c r="DW708" s="170"/>
      <c r="DX708" s="170"/>
      <c r="DY708" s="170"/>
      <c r="DZ708" s="170"/>
      <c r="EA708" s="170"/>
      <c r="EB708" s="170"/>
      <c r="EC708" s="170"/>
      <c r="ED708" s="170"/>
      <c r="EE708" s="170"/>
      <c r="EF708" s="170"/>
      <c r="EG708" s="170"/>
      <c r="EH708" s="170"/>
      <c r="EI708" s="170"/>
      <c r="EJ708" s="170"/>
      <c r="EK708" s="170"/>
      <c r="EL708" s="170"/>
      <c r="EM708" s="170"/>
      <c r="EN708" s="170"/>
      <c r="EO708" s="170"/>
      <c r="EP708" s="170"/>
      <c r="EQ708" s="170"/>
      <c r="ER708" s="185"/>
      <c r="ES708" s="185"/>
      <c r="ET708" s="171"/>
    </row>
    <row r="709" spans="1:150" s="173" customFormat="1" hidden="1" x14ac:dyDescent="0.25">
      <c r="A709" s="169"/>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c r="AL709" s="170"/>
      <c r="AM709" s="170"/>
      <c r="AN709" s="170"/>
      <c r="AO709" s="170"/>
      <c r="AP709" s="170"/>
      <c r="AQ709" s="170"/>
      <c r="AR709" s="170"/>
      <c r="AS709" s="170"/>
      <c r="AT709" s="170"/>
      <c r="AU709" s="170"/>
      <c r="AV709" s="170"/>
      <c r="AW709" s="170"/>
      <c r="AX709" s="170"/>
      <c r="AY709" s="170"/>
      <c r="AZ709" s="170"/>
      <c r="BA709" s="170"/>
      <c r="BB709" s="170"/>
      <c r="BC709" s="170"/>
      <c r="BD709" s="170"/>
      <c r="BE709" s="170"/>
      <c r="BF709" s="170"/>
      <c r="BG709" s="170"/>
      <c r="BH709" s="170"/>
      <c r="BI709" s="170"/>
      <c r="BJ709" s="170"/>
      <c r="BK709" s="170"/>
      <c r="BL709" s="170"/>
      <c r="BM709" s="170"/>
      <c r="BN709" s="170"/>
      <c r="BO709" s="170"/>
      <c r="BP709" s="170"/>
      <c r="BQ709" s="170"/>
      <c r="BR709" s="170"/>
      <c r="BS709" s="170"/>
      <c r="BT709" s="170"/>
      <c r="BU709" s="170"/>
      <c r="BV709" s="170"/>
      <c r="BW709" s="170"/>
      <c r="BX709" s="170"/>
      <c r="BY709" s="170"/>
      <c r="BZ709" s="170"/>
      <c r="CA709" s="170"/>
      <c r="CB709" s="170"/>
      <c r="CC709" s="170"/>
      <c r="CD709" s="170"/>
      <c r="CE709" s="170"/>
      <c r="CF709" s="170"/>
      <c r="CG709" s="170"/>
      <c r="CH709" s="170"/>
      <c r="CI709" s="170"/>
      <c r="CJ709" s="170"/>
      <c r="CK709" s="170"/>
      <c r="CL709" s="170"/>
      <c r="CM709" s="170"/>
      <c r="CN709" s="170"/>
      <c r="CO709" s="170"/>
      <c r="CP709" s="170"/>
      <c r="CQ709" s="170"/>
      <c r="CR709" s="170"/>
      <c r="CS709" s="170"/>
      <c r="CT709" s="170"/>
      <c r="CU709" s="170"/>
      <c r="CV709" s="170"/>
      <c r="CW709" s="170"/>
      <c r="CX709" s="170"/>
      <c r="CY709" s="170"/>
      <c r="CZ709" s="170"/>
      <c r="DA709" s="170"/>
      <c r="DB709" s="170"/>
      <c r="DC709" s="170"/>
      <c r="DD709" s="170"/>
      <c r="DE709" s="170"/>
      <c r="DF709" s="170"/>
      <c r="DG709" s="170"/>
      <c r="DH709" s="170"/>
      <c r="DI709" s="170"/>
      <c r="DJ709" s="170"/>
      <c r="DK709" s="170"/>
      <c r="DL709" s="170"/>
      <c r="DM709" s="170"/>
      <c r="DN709" s="170"/>
      <c r="DO709" s="170"/>
      <c r="DP709" s="170"/>
      <c r="DQ709" s="170"/>
      <c r="DR709" s="170"/>
      <c r="DS709" s="170"/>
      <c r="DT709" s="170"/>
      <c r="DU709" s="170"/>
      <c r="DV709" s="170"/>
      <c r="DW709" s="170"/>
      <c r="DX709" s="170"/>
      <c r="DY709" s="170"/>
      <c r="DZ709" s="170"/>
      <c r="EA709" s="170"/>
      <c r="EB709" s="170"/>
      <c r="EC709" s="170"/>
      <c r="ED709" s="170"/>
      <c r="EE709" s="170"/>
      <c r="EF709" s="170"/>
      <c r="EG709" s="170"/>
      <c r="EH709" s="170"/>
      <c r="EI709" s="170"/>
      <c r="EJ709" s="170"/>
      <c r="EK709" s="170"/>
      <c r="EL709" s="170"/>
      <c r="EM709" s="170"/>
      <c r="EN709" s="170"/>
      <c r="EO709" s="170"/>
      <c r="EP709" s="170"/>
      <c r="EQ709" s="170"/>
      <c r="ER709" s="185"/>
      <c r="ES709" s="185"/>
      <c r="ET709" s="171"/>
    </row>
    <row r="710" spans="1:150" s="173" customFormat="1" hidden="1" x14ac:dyDescent="0.25">
      <c r="A710" s="169"/>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c r="AL710" s="170"/>
      <c r="AM710" s="170"/>
      <c r="AN710" s="170"/>
      <c r="AO710" s="170"/>
      <c r="AP710" s="170"/>
      <c r="AQ710" s="170"/>
      <c r="AR710" s="170"/>
      <c r="AS710" s="170"/>
      <c r="AT710" s="170"/>
      <c r="AU710" s="170"/>
      <c r="AV710" s="170"/>
      <c r="AW710" s="170"/>
      <c r="AX710" s="170"/>
      <c r="AY710" s="170"/>
      <c r="AZ710" s="170"/>
      <c r="BA710" s="170"/>
      <c r="BB710" s="170"/>
      <c r="BC710" s="170"/>
      <c r="BD710" s="170"/>
      <c r="BE710" s="170"/>
      <c r="BF710" s="170"/>
      <c r="BG710" s="170"/>
      <c r="BH710" s="170"/>
      <c r="BI710" s="170"/>
      <c r="BJ710" s="170"/>
      <c r="BK710" s="170"/>
      <c r="BL710" s="170"/>
      <c r="BM710" s="170"/>
      <c r="BN710" s="170"/>
      <c r="BO710" s="170"/>
      <c r="BP710" s="170"/>
      <c r="BQ710" s="170"/>
      <c r="BR710" s="170"/>
      <c r="BS710" s="170"/>
      <c r="BT710" s="170"/>
      <c r="BU710" s="170"/>
      <c r="BV710" s="170"/>
      <c r="BW710" s="170"/>
      <c r="BX710" s="170"/>
      <c r="BY710" s="170"/>
      <c r="BZ710" s="170"/>
      <c r="CA710" s="170"/>
      <c r="CB710" s="170"/>
      <c r="CC710" s="170"/>
      <c r="CD710" s="170"/>
      <c r="CE710" s="170"/>
      <c r="CF710" s="170"/>
      <c r="CG710" s="170"/>
      <c r="CH710" s="170"/>
      <c r="CI710" s="170"/>
      <c r="CJ710" s="170"/>
      <c r="CK710" s="170"/>
      <c r="CL710" s="170"/>
      <c r="CM710" s="170"/>
      <c r="CN710" s="170"/>
      <c r="CO710" s="170"/>
      <c r="CP710" s="170"/>
      <c r="CQ710" s="170"/>
      <c r="CR710" s="170"/>
      <c r="CS710" s="170"/>
      <c r="CT710" s="170"/>
      <c r="CU710" s="170"/>
      <c r="CV710" s="170"/>
      <c r="CW710" s="170"/>
      <c r="CX710" s="170"/>
      <c r="CY710" s="170"/>
      <c r="CZ710" s="170"/>
      <c r="DA710" s="170"/>
      <c r="DB710" s="170"/>
      <c r="DC710" s="170"/>
      <c r="DD710" s="170"/>
      <c r="DE710" s="170"/>
      <c r="DF710" s="170"/>
      <c r="DG710" s="170"/>
      <c r="DH710" s="170"/>
      <c r="DI710" s="170"/>
      <c r="DJ710" s="170"/>
      <c r="DK710" s="170"/>
      <c r="DL710" s="170"/>
      <c r="DM710" s="170"/>
      <c r="DN710" s="170"/>
      <c r="DO710" s="170"/>
      <c r="DP710" s="170"/>
      <c r="DQ710" s="170"/>
      <c r="DR710" s="170"/>
      <c r="DS710" s="170"/>
      <c r="DT710" s="170"/>
      <c r="DU710" s="170"/>
      <c r="DV710" s="170"/>
      <c r="DW710" s="170"/>
      <c r="DX710" s="170"/>
      <c r="DY710" s="170"/>
      <c r="DZ710" s="170"/>
      <c r="EA710" s="170"/>
      <c r="EB710" s="170"/>
      <c r="EC710" s="170"/>
      <c r="ED710" s="170"/>
      <c r="EE710" s="170"/>
      <c r="EF710" s="170"/>
      <c r="EG710" s="170"/>
      <c r="EH710" s="170"/>
      <c r="EI710" s="170"/>
      <c r="EJ710" s="170"/>
      <c r="EK710" s="170"/>
      <c r="EL710" s="170"/>
      <c r="EM710" s="170"/>
      <c r="EN710" s="170"/>
      <c r="EO710" s="170"/>
      <c r="EP710" s="170"/>
      <c r="EQ710" s="170"/>
      <c r="ER710" s="185"/>
      <c r="ES710" s="185"/>
      <c r="ET710" s="171"/>
    </row>
    <row r="711" spans="1:150" s="173" customFormat="1" hidden="1" x14ac:dyDescent="0.25">
      <c r="A711" s="169"/>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c r="AL711" s="170"/>
      <c r="AM711" s="170"/>
      <c r="AN711" s="170"/>
      <c r="AO711" s="170"/>
      <c r="AP711" s="170"/>
      <c r="AQ711" s="170"/>
      <c r="AR711" s="170"/>
      <c r="AS711" s="170"/>
      <c r="AT711" s="170"/>
      <c r="AU711" s="170"/>
      <c r="AV711" s="170"/>
      <c r="AW711" s="170"/>
      <c r="AX711" s="170"/>
      <c r="AY711" s="170"/>
      <c r="AZ711" s="170"/>
      <c r="BA711" s="170"/>
      <c r="BB711" s="170"/>
      <c r="BC711" s="170"/>
      <c r="BD711" s="170"/>
      <c r="BE711" s="170"/>
      <c r="BF711" s="170"/>
      <c r="BG711" s="170"/>
      <c r="BH711" s="170"/>
      <c r="BI711" s="170"/>
      <c r="BJ711" s="170"/>
      <c r="BK711" s="170"/>
      <c r="BL711" s="170"/>
      <c r="BM711" s="170"/>
      <c r="BN711" s="170"/>
      <c r="BO711" s="170"/>
      <c r="BP711" s="170"/>
      <c r="BQ711" s="170"/>
      <c r="BR711" s="170"/>
      <c r="BS711" s="170"/>
      <c r="BT711" s="170"/>
      <c r="BU711" s="170"/>
      <c r="BV711" s="170"/>
      <c r="BW711" s="170"/>
      <c r="BX711" s="170"/>
      <c r="BY711" s="170"/>
      <c r="BZ711" s="170"/>
      <c r="CA711" s="170"/>
      <c r="CB711" s="170"/>
      <c r="CC711" s="170"/>
      <c r="CD711" s="170"/>
      <c r="CE711" s="170"/>
      <c r="CF711" s="170"/>
      <c r="CG711" s="170"/>
      <c r="CH711" s="170"/>
      <c r="CI711" s="170"/>
      <c r="CJ711" s="170"/>
      <c r="CK711" s="170"/>
      <c r="CL711" s="170"/>
      <c r="CM711" s="170"/>
      <c r="CN711" s="170"/>
      <c r="CO711" s="170"/>
      <c r="CP711" s="170"/>
      <c r="CQ711" s="170"/>
      <c r="CR711" s="170"/>
      <c r="CS711" s="170"/>
      <c r="CT711" s="170"/>
      <c r="CU711" s="170"/>
      <c r="CV711" s="170"/>
      <c r="CW711" s="170"/>
      <c r="CX711" s="170"/>
      <c r="CY711" s="170"/>
      <c r="CZ711" s="170"/>
      <c r="DA711" s="170"/>
      <c r="DB711" s="170"/>
      <c r="DC711" s="170"/>
      <c r="DD711" s="170"/>
      <c r="DE711" s="170"/>
      <c r="DF711" s="170"/>
      <c r="DG711" s="170"/>
      <c r="DH711" s="170"/>
      <c r="DI711" s="170"/>
      <c r="DJ711" s="170"/>
      <c r="DK711" s="170"/>
      <c r="DL711" s="170"/>
      <c r="DM711" s="170"/>
      <c r="DN711" s="170"/>
      <c r="DO711" s="170"/>
      <c r="DP711" s="170"/>
      <c r="DQ711" s="170"/>
      <c r="DR711" s="170"/>
      <c r="DS711" s="170"/>
      <c r="DT711" s="170"/>
      <c r="DU711" s="170"/>
      <c r="DV711" s="170"/>
      <c r="DW711" s="170"/>
      <c r="DX711" s="170"/>
      <c r="DY711" s="170"/>
      <c r="DZ711" s="170"/>
      <c r="EA711" s="170"/>
      <c r="EB711" s="170"/>
      <c r="EC711" s="170"/>
      <c r="ED711" s="170"/>
      <c r="EE711" s="170"/>
      <c r="EF711" s="170"/>
      <c r="EG711" s="170"/>
      <c r="EH711" s="170"/>
      <c r="EI711" s="170"/>
      <c r="EJ711" s="170"/>
      <c r="EK711" s="170"/>
      <c r="EL711" s="170"/>
      <c r="EM711" s="170"/>
      <c r="EN711" s="170"/>
      <c r="EO711" s="170"/>
      <c r="EP711" s="170"/>
      <c r="EQ711" s="170"/>
      <c r="ER711" s="185"/>
      <c r="ES711" s="185"/>
      <c r="ET711" s="171"/>
    </row>
    <row r="712" spans="1:150" s="173" customFormat="1" hidden="1" x14ac:dyDescent="0.25">
      <c r="A712" s="169"/>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c r="AL712" s="170"/>
      <c r="AM712" s="170"/>
      <c r="AN712" s="170"/>
      <c r="AO712" s="170"/>
      <c r="AP712" s="170"/>
      <c r="AQ712" s="170"/>
      <c r="AR712" s="170"/>
      <c r="AS712" s="170"/>
      <c r="AT712" s="170"/>
      <c r="AU712" s="170"/>
      <c r="AV712" s="170"/>
      <c r="AW712" s="170"/>
      <c r="AX712" s="170"/>
      <c r="AY712" s="170"/>
      <c r="AZ712" s="170"/>
      <c r="BA712" s="170"/>
      <c r="BB712" s="170"/>
      <c r="BC712" s="170"/>
      <c r="BD712" s="170"/>
      <c r="BE712" s="170"/>
      <c r="BF712" s="170"/>
      <c r="BG712" s="170"/>
      <c r="BH712" s="170"/>
      <c r="BI712" s="170"/>
      <c r="BJ712" s="170"/>
      <c r="BK712" s="170"/>
      <c r="BL712" s="170"/>
      <c r="BM712" s="170"/>
      <c r="BN712" s="170"/>
      <c r="BO712" s="170"/>
      <c r="BP712" s="170"/>
      <c r="BQ712" s="170"/>
      <c r="BR712" s="170"/>
      <c r="BS712" s="170"/>
      <c r="BT712" s="170"/>
      <c r="BU712" s="170"/>
      <c r="BV712" s="170"/>
      <c r="BW712" s="170"/>
      <c r="BX712" s="170"/>
      <c r="BY712" s="170"/>
      <c r="BZ712" s="170"/>
      <c r="CA712" s="170"/>
      <c r="CB712" s="170"/>
      <c r="CC712" s="170"/>
      <c r="CD712" s="170"/>
      <c r="CE712" s="170"/>
      <c r="CF712" s="170"/>
      <c r="CG712" s="170"/>
      <c r="CH712" s="170"/>
      <c r="CI712" s="170"/>
      <c r="CJ712" s="170"/>
      <c r="CK712" s="170"/>
      <c r="CL712" s="170"/>
      <c r="CM712" s="170"/>
      <c r="CN712" s="170"/>
      <c r="CO712" s="170"/>
      <c r="CP712" s="170"/>
      <c r="CQ712" s="170"/>
      <c r="CR712" s="170"/>
      <c r="CS712" s="170"/>
      <c r="CT712" s="170"/>
      <c r="CU712" s="170"/>
      <c r="CV712" s="170"/>
      <c r="CW712" s="170"/>
      <c r="CX712" s="170"/>
      <c r="CY712" s="170"/>
      <c r="CZ712" s="170"/>
      <c r="DA712" s="170"/>
      <c r="DB712" s="170"/>
      <c r="DC712" s="170"/>
      <c r="DD712" s="170"/>
      <c r="DE712" s="170"/>
      <c r="DF712" s="170"/>
      <c r="DG712" s="170"/>
      <c r="DH712" s="170"/>
      <c r="DI712" s="170"/>
      <c r="DJ712" s="170"/>
      <c r="DK712" s="170"/>
      <c r="DL712" s="170"/>
      <c r="DM712" s="170"/>
      <c r="DN712" s="170"/>
      <c r="DO712" s="170"/>
      <c r="DP712" s="170"/>
      <c r="DQ712" s="170"/>
      <c r="DR712" s="170"/>
      <c r="DS712" s="170"/>
      <c r="DT712" s="170"/>
      <c r="DU712" s="170"/>
      <c r="DV712" s="170"/>
      <c r="DW712" s="170"/>
      <c r="DX712" s="170"/>
      <c r="DY712" s="170"/>
      <c r="DZ712" s="170"/>
      <c r="EA712" s="170"/>
      <c r="EB712" s="170"/>
      <c r="EC712" s="170"/>
      <c r="ED712" s="170"/>
      <c r="EE712" s="170"/>
      <c r="EF712" s="170"/>
      <c r="EG712" s="170"/>
      <c r="EH712" s="170"/>
      <c r="EI712" s="170"/>
      <c r="EJ712" s="170"/>
      <c r="EK712" s="170"/>
      <c r="EL712" s="170"/>
      <c r="EM712" s="170"/>
      <c r="EN712" s="170"/>
      <c r="EO712" s="170"/>
      <c r="EP712" s="170"/>
      <c r="EQ712" s="170"/>
      <c r="ER712" s="185"/>
      <c r="ES712" s="185"/>
      <c r="ET712" s="171"/>
    </row>
    <row r="713" spans="1:150" s="173" customFormat="1" hidden="1" x14ac:dyDescent="0.25">
      <c r="A713" s="169"/>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c r="AL713" s="170"/>
      <c r="AM713" s="170"/>
      <c r="AN713" s="170"/>
      <c r="AO713" s="170"/>
      <c r="AP713" s="170"/>
      <c r="AQ713" s="170"/>
      <c r="AR713" s="170"/>
      <c r="AS713" s="170"/>
      <c r="AT713" s="170"/>
      <c r="AU713" s="170"/>
      <c r="AV713" s="170"/>
      <c r="AW713" s="170"/>
      <c r="AX713" s="170"/>
      <c r="AY713" s="170"/>
      <c r="AZ713" s="170"/>
      <c r="BA713" s="170"/>
      <c r="BB713" s="170"/>
      <c r="BC713" s="170"/>
      <c r="BD713" s="170"/>
      <c r="BE713" s="170"/>
      <c r="BF713" s="170"/>
      <c r="BG713" s="170"/>
      <c r="BH713" s="170"/>
      <c r="BI713" s="170"/>
      <c r="BJ713" s="170"/>
      <c r="BK713" s="170"/>
      <c r="BL713" s="170"/>
      <c r="BM713" s="170"/>
      <c r="BN713" s="170"/>
      <c r="BO713" s="170"/>
      <c r="BP713" s="170"/>
      <c r="BQ713" s="170"/>
      <c r="BR713" s="170"/>
      <c r="BS713" s="170"/>
      <c r="BT713" s="170"/>
      <c r="BU713" s="170"/>
      <c r="BV713" s="170"/>
      <c r="BW713" s="170"/>
      <c r="BX713" s="170"/>
      <c r="BY713" s="170"/>
      <c r="BZ713" s="170"/>
      <c r="CA713" s="170"/>
      <c r="CB713" s="170"/>
      <c r="CC713" s="170"/>
      <c r="CD713" s="170"/>
      <c r="CE713" s="170"/>
      <c r="CF713" s="170"/>
      <c r="CG713" s="170"/>
      <c r="CH713" s="170"/>
      <c r="CI713" s="170"/>
      <c r="CJ713" s="170"/>
      <c r="CK713" s="170"/>
      <c r="CL713" s="170"/>
      <c r="CM713" s="170"/>
      <c r="CN713" s="170"/>
      <c r="CO713" s="170"/>
      <c r="CP713" s="170"/>
      <c r="CQ713" s="170"/>
      <c r="CR713" s="170"/>
      <c r="CS713" s="170"/>
      <c r="CT713" s="170"/>
      <c r="CU713" s="170"/>
      <c r="CV713" s="170"/>
      <c r="CW713" s="170"/>
      <c r="CX713" s="170"/>
      <c r="CY713" s="170"/>
      <c r="CZ713" s="170"/>
      <c r="DA713" s="170"/>
      <c r="DB713" s="170"/>
      <c r="DC713" s="170"/>
      <c r="DD713" s="170"/>
      <c r="DE713" s="170"/>
      <c r="DF713" s="170"/>
      <c r="DG713" s="170"/>
      <c r="DH713" s="170"/>
      <c r="DI713" s="170"/>
      <c r="DJ713" s="170"/>
      <c r="DK713" s="170"/>
      <c r="DL713" s="170"/>
      <c r="DM713" s="170"/>
      <c r="DN713" s="170"/>
      <c r="DO713" s="170"/>
      <c r="DP713" s="170"/>
      <c r="DQ713" s="170"/>
      <c r="DR713" s="170"/>
      <c r="DS713" s="170"/>
      <c r="DT713" s="170"/>
      <c r="DU713" s="170"/>
      <c r="DV713" s="170"/>
      <c r="DW713" s="170"/>
      <c r="DX713" s="170"/>
      <c r="DY713" s="170"/>
      <c r="DZ713" s="170"/>
      <c r="EA713" s="170"/>
      <c r="EB713" s="170"/>
      <c r="EC713" s="170"/>
      <c r="ED713" s="170"/>
      <c r="EE713" s="170"/>
      <c r="EF713" s="170"/>
      <c r="EG713" s="170"/>
      <c r="EH713" s="170"/>
      <c r="EI713" s="170"/>
      <c r="EJ713" s="170"/>
      <c r="EK713" s="170"/>
      <c r="EL713" s="170"/>
      <c r="EM713" s="170"/>
      <c r="EN713" s="170"/>
      <c r="EO713" s="170"/>
      <c r="EP713" s="170"/>
      <c r="EQ713" s="170"/>
      <c r="ER713" s="185"/>
      <c r="ES713" s="185"/>
      <c r="ET713" s="171"/>
    </row>
    <row r="714" spans="1:150" s="173" customFormat="1" hidden="1" x14ac:dyDescent="0.25">
      <c r="A714" s="169"/>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c r="AL714" s="170"/>
      <c r="AM714" s="170"/>
      <c r="AN714" s="170"/>
      <c r="AO714" s="170"/>
      <c r="AP714" s="170"/>
      <c r="AQ714" s="170"/>
      <c r="AR714" s="170"/>
      <c r="AS714" s="170"/>
      <c r="AT714" s="170"/>
      <c r="AU714" s="170"/>
      <c r="AV714" s="170"/>
      <c r="AW714" s="170"/>
      <c r="AX714" s="170"/>
      <c r="AY714" s="170"/>
      <c r="AZ714" s="170"/>
      <c r="BA714" s="170"/>
      <c r="BB714" s="170"/>
      <c r="BC714" s="170"/>
      <c r="BD714" s="170"/>
      <c r="BE714" s="170"/>
      <c r="BF714" s="170"/>
      <c r="BG714" s="170"/>
      <c r="BH714" s="170"/>
      <c r="BI714" s="170"/>
      <c r="BJ714" s="170"/>
      <c r="BK714" s="170"/>
      <c r="BL714" s="170"/>
      <c r="BM714" s="170"/>
      <c r="BN714" s="170"/>
      <c r="BO714" s="170"/>
      <c r="BP714" s="170"/>
      <c r="BQ714" s="170"/>
      <c r="BR714" s="170"/>
      <c r="BS714" s="170"/>
      <c r="BT714" s="170"/>
      <c r="BU714" s="170"/>
      <c r="BV714" s="170"/>
      <c r="BW714" s="170"/>
      <c r="BX714" s="170"/>
      <c r="BY714" s="170"/>
      <c r="BZ714" s="170"/>
      <c r="CA714" s="170"/>
      <c r="CB714" s="170"/>
      <c r="CC714" s="170"/>
      <c r="CD714" s="170"/>
      <c r="CE714" s="170"/>
      <c r="CF714" s="170"/>
      <c r="CG714" s="170"/>
      <c r="CH714" s="170"/>
      <c r="CI714" s="170"/>
      <c r="CJ714" s="170"/>
      <c r="CK714" s="170"/>
      <c r="CL714" s="170"/>
      <c r="CM714" s="170"/>
      <c r="CN714" s="170"/>
      <c r="CO714" s="170"/>
      <c r="CP714" s="170"/>
      <c r="CQ714" s="170"/>
      <c r="CR714" s="170"/>
      <c r="CS714" s="170"/>
      <c r="CT714" s="170"/>
      <c r="CU714" s="170"/>
      <c r="CV714" s="170"/>
      <c r="CW714" s="170"/>
      <c r="CX714" s="170"/>
      <c r="CY714" s="170"/>
      <c r="CZ714" s="170"/>
      <c r="DA714" s="170"/>
      <c r="DB714" s="170"/>
      <c r="DC714" s="170"/>
      <c r="DD714" s="170"/>
      <c r="DE714" s="170"/>
      <c r="DF714" s="170"/>
      <c r="DG714" s="170"/>
      <c r="DH714" s="170"/>
      <c r="DI714" s="170"/>
      <c r="DJ714" s="170"/>
      <c r="DK714" s="170"/>
      <c r="DL714" s="170"/>
      <c r="DM714" s="170"/>
      <c r="DN714" s="170"/>
      <c r="DO714" s="170"/>
      <c r="DP714" s="170"/>
      <c r="DQ714" s="170"/>
      <c r="DR714" s="170"/>
      <c r="DS714" s="170"/>
      <c r="DT714" s="170"/>
      <c r="DU714" s="170"/>
      <c r="DV714" s="170"/>
      <c r="DW714" s="170"/>
      <c r="DX714" s="170"/>
      <c r="DY714" s="170"/>
      <c r="DZ714" s="170"/>
      <c r="EA714" s="170"/>
      <c r="EB714" s="170"/>
      <c r="EC714" s="170"/>
      <c r="ED714" s="170"/>
      <c r="EE714" s="170"/>
      <c r="EF714" s="170"/>
      <c r="EG714" s="170"/>
      <c r="EH714" s="170"/>
      <c r="EI714" s="170"/>
      <c r="EJ714" s="170"/>
      <c r="EK714" s="170"/>
      <c r="EL714" s="170"/>
      <c r="EM714" s="170"/>
      <c r="EN714" s="170"/>
      <c r="EO714" s="170"/>
      <c r="EP714" s="170"/>
      <c r="EQ714" s="170"/>
      <c r="ER714" s="185"/>
      <c r="ES714" s="185"/>
      <c r="ET714" s="171"/>
    </row>
    <row r="715" spans="1:150" s="173" customFormat="1" hidden="1" x14ac:dyDescent="0.25">
      <c r="A715" s="169"/>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c r="AL715" s="170"/>
      <c r="AM715" s="170"/>
      <c r="AN715" s="170"/>
      <c r="AO715" s="170"/>
      <c r="AP715" s="170"/>
      <c r="AQ715" s="170"/>
      <c r="AR715" s="170"/>
      <c r="AS715" s="170"/>
      <c r="AT715" s="170"/>
      <c r="AU715" s="170"/>
      <c r="AV715" s="170"/>
      <c r="AW715" s="170"/>
      <c r="AX715" s="170"/>
      <c r="AY715" s="170"/>
      <c r="AZ715" s="170"/>
      <c r="BA715" s="170"/>
      <c r="BB715" s="170"/>
      <c r="BC715" s="170"/>
      <c r="BD715" s="170"/>
      <c r="BE715" s="170"/>
      <c r="BF715" s="170"/>
      <c r="BG715" s="170"/>
      <c r="BH715" s="170"/>
      <c r="BI715" s="170"/>
      <c r="BJ715" s="170"/>
      <c r="BK715" s="170"/>
      <c r="BL715" s="170"/>
      <c r="BM715" s="170"/>
      <c r="BN715" s="170"/>
      <c r="BO715" s="170"/>
      <c r="BP715" s="170"/>
      <c r="BQ715" s="170"/>
      <c r="BR715" s="170"/>
      <c r="BS715" s="170"/>
      <c r="BT715" s="170"/>
      <c r="BU715" s="170"/>
      <c r="BV715" s="170"/>
      <c r="BW715" s="170"/>
      <c r="BX715" s="170"/>
      <c r="BY715" s="170"/>
      <c r="BZ715" s="170"/>
      <c r="CA715" s="170"/>
      <c r="CB715" s="170"/>
      <c r="CC715" s="170"/>
      <c r="CD715" s="170"/>
      <c r="CE715" s="170"/>
      <c r="CF715" s="170"/>
      <c r="CG715" s="170"/>
      <c r="CH715" s="170"/>
      <c r="CI715" s="170"/>
      <c r="CJ715" s="170"/>
      <c r="CK715" s="170"/>
      <c r="CL715" s="170"/>
      <c r="CM715" s="170"/>
      <c r="CN715" s="170"/>
      <c r="CO715" s="170"/>
      <c r="CP715" s="170"/>
      <c r="CQ715" s="170"/>
      <c r="CR715" s="170"/>
      <c r="CS715" s="170"/>
      <c r="CT715" s="170"/>
      <c r="CU715" s="170"/>
      <c r="CV715" s="170"/>
      <c r="CW715" s="170"/>
      <c r="CX715" s="170"/>
      <c r="CY715" s="170"/>
      <c r="CZ715" s="170"/>
      <c r="DA715" s="170"/>
      <c r="DB715" s="170"/>
      <c r="DC715" s="170"/>
      <c r="DD715" s="170"/>
      <c r="DE715" s="170"/>
      <c r="DF715" s="170"/>
      <c r="DG715" s="170"/>
      <c r="DH715" s="170"/>
      <c r="DI715" s="170"/>
      <c r="DJ715" s="170"/>
      <c r="DK715" s="170"/>
      <c r="DL715" s="170"/>
      <c r="DM715" s="170"/>
      <c r="DN715" s="170"/>
      <c r="DO715" s="170"/>
      <c r="DP715" s="170"/>
      <c r="DQ715" s="170"/>
      <c r="DR715" s="170"/>
      <c r="DS715" s="170"/>
      <c r="DT715" s="170"/>
      <c r="DU715" s="170"/>
      <c r="DV715" s="170"/>
      <c r="DW715" s="170"/>
      <c r="DX715" s="170"/>
      <c r="DY715" s="170"/>
      <c r="DZ715" s="170"/>
      <c r="EA715" s="170"/>
      <c r="EB715" s="170"/>
      <c r="EC715" s="170"/>
      <c r="ED715" s="170"/>
      <c r="EE715" s="170"/>
      <c r="EF715" s="170"/>
      <c r="EG715" s="170"/>
      <c r="EH715" s="170"/>
      <c r="EI715" s="170"/>
      <c r="EJ715" s="170"/>
      <c r="EK715" s="170"/>
      <c r="EL715" s="170"/>
      <c r="EM715" s="170"/>
      <c r="EN715" s="170"/>
      <c r="EO715" s="170"/>
      <c r="EP715" s="170"/>
      <c r="EQ715" s="170"/>
      <c r="ER715" s="185"/>
      <c r="ES715" s="185"/>
      <c r="ET715" s="171"/>
    </row>
    <row r="716" spans="1:150" s="173" customFormat="1" hidden="1" x14ac:dyDescent="0.25">
      <c r="A716" s="169"/>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c r="AL716" s="170"/>
      <c r="AM716" s="170"/>
      <c r="AN716" s="170"/>
      <c r="AO716" s="170"/>
      <c r="AP716" s="170"/>
      <c r="AQ716" s="170"/>
      <c r="AR716" s="170"/>
      <c r="AS716" s="170"/>
      <c r="AT716" s="170"/>
      <c r="AU716" s="170"/>
      <c r="AV716" s="170"/>
      <c r="AW716" s="170"/>
      <c r="AX716" s="170"/>
      <c r="AY716" s="170"/>
      <c r="AZ716" s="170"/>
      <c r="BA716" s="170"/>
      <c r="BB716" s="170"/>
      <c r="BC716" s="170"/>
      <c r="BD716" s="170"/>
      <c r="BE716" s="170"/>
      <c r="BF716" s="170"/>
      <c r="BG716" s="170"/>
      <c r="BH716" s="170"/>
      <c r="BI716" s="170"/>
      <c r="BJ716" s="170"/>
      <c r="BK716" s="170"/>
      <c r="BL716" s="170"/>
      <c r="BM716" s="170"/>
      <c r="BN716" s="170"/>
      <c r="BO716" s="170"/>
      <c r="BP716" s="170"/>
      <c r="BQ716" s="170"/>
      <c r="BR716" s="170"/>
      <c r="BS716" s="170"/>
      <c r="BT716" s="170"/>
      <c r="BU716" s="170"/>
      <c r="BV716" s="170"/>
      <c r="BW716" s="170"/>
      <c r="BX716" s="170"/>
      <c r="BY716" s="170"/>
      <c r="BZ716" s="170"/>
      <c r="CA716" s="170"/>
      <c r="CB716" s="170"/>
      <c r="CC716" s="170"/>
      <c r="CD716" s="170"/>
      <c r="CE716" s="170"/>
      <c r="CF716" s="170"/>
      <c r="CG716" s="170"/>
      <c r="CH716" s="170"/>
      <c r="CI716" s="170"/>
      <c r="CJ716" s="170"/>
      <c r="CK716" s="170"/>
      <c r="CL716" s="170"/>
      <c r="CM716" s="170"/>
      <c r="CN716" s="170"/>
      <c r="CO716" s="170"/>
      <c r="CP716" s="170"/>
      <c r="CQ716" s="170"/>
      <c r="CR716" s="170"/>
      <c r="CS716" s="170"/>
      <c r="CT716" s="170"/>
      <c r="CU716" s="170"/>
      <c r="CV716" s="170"/>
      <c r="CW716" s="170"/>
      <c r="CX716" s="170"/>
      <c r="CY716" s="170"/>
      <c r="CZ716" s="170"/>
      <c r="DA716" s="170"/>
      <c r="DB716" s="170"/>
      <c r="DC716" s="170"/>
      <c r="DD716" s="170"/>
      <c r="DE716" s="170"/>
      <c r="DF716" s="170"/>
      <c r="DG716" s="170"/>
      <c r="DH716" s="170"/>
      <c r="DI716" s="170"/>
      <c r="DJ716" s="170"/>
      <c r="DK716" s="170"/>
      <c r="DL716" s="170"/>
      <c r="DM716" s="170"/>
      <c r="DN716" s="170"/>
      <c r="DO716" s="170"/>
      <c r="DP716" s="170"/>
      <c r="DQ716" s="170"/>
      <c r="DR716" s="170"/>
      <c r="DS716" s="170"/>
      <c r="DT716" s="170"/>
      <c r="DU716" s="170"/>
      <c r="DV716" s="170"/>
      <c r="DW716" s="170"/>
      <c r="DX716" s="170"/>
      <c r="DY716" s="170"/>
      <c r="DZ716" s="170"/>
      <c r="EA716" s="170"/>
      <c r="EB716" s="170"/>
      <c r="EC716" s="170"/>
      <c r="ED716" s="170"/>
      <c r="EE716" s="170"/>
      <c r="EF716" s="170"/>
      <c r="EG716" s="170"/>
      <c r="EH716" s="170"/>
      <c r="EI716" s="170"/>
      <c r="EJ716" s="170"/>
      <c r="EK716" s="170"/>
      <c r="EL716" s="170"/>
      <c r="EM716" s="170"/>
      <c r="EN716" s="170"/>
      <c r="EO716" s="170"/>
      <c r="EP716" s="170"/>
      <c r="EQ716" s="170"/>
      <c r="ER716" s="185"/>
      <c r="ES716" s="185"/>
      <c r="ET716" s="171"/>
    </row>
    <row r="717" spans="1:150" s="173" customFormat="1" hidden="1" x14ac:dyDescent="0.25">
      <c r="A717" s="169"/>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c r="AL717" s="170"/>
      <c r="AM717" s="170"/>
      <c r="AN717" s="170"/>
      <c r="AO717" s="170"/>
      <c r="AP717" s="170"/>
      <c r="AQ717" s="170"/>
      <c r="AR717" s="170"/>
      <c r="AS717" s="170"/>
      <c r="AT717" s="170"/>
      <c r="AU717" s="170"/>
      <c r="AV717" s="170"/>
      <c r="AW717" s="170"/>
      <c r="AX717" s="170"/>
      <c r="AY717" s="170"/>
      <c r="AZ717" s="170"/>
      <c r="BA717" s="170"/>
      <c r="BB717" s="170"/>
      <c r="BC717" s="170"/>
      <c r="BD717" s="170"/>
      <c r="BE717" s="170"/>
      <c r="BF717" s="170"/>
      <c r="BG717" s="170"/>
      <c r="BH717" s="170"/>
      <c r="BI717" s="170"/>
      <c r="BJ717" s="170"/>
      <c r="BK717" s="170"/>
      <c r="BL717" s="170"/>
      <c r="BM717" s="170"/>
      <c r="BN717" s="170"/>
      <c r="BO717" s="170"/>
      <c r="BP717" s="170"/>
      <c r="BQ717" s="170"/>
      <c r="BR717" s="170"/>
      <c r="BS717" s="170"/>
      <c r="BT717" s="170"/>
      <c r="BU717" s="170"/>
      <c r="BV717" s="170"/>
      <c r="BW717" s="170"/>
      <c r="BX717" s="170"/>
      <c r="BY717" s="170"/>
      <c r="BZ717" s="170"/>
      <c r="CA717" s="170"/>
      <c r="CB717" s="170"/>
      <c r="CC717" s="170"/>
      <c r="CD717" s="170"/>
      <c r="CE717" s="170"/>
      <c r="CF717" s="170"/>
      <c r="CG717" s="170"/>
      <c r="CH717" s="170"/>
      <c r="CI717" s="170"/>
      <c r="CJ717" s="170"/>
      <c r="CK717" s="170"/>
      <c r="CL717" s="170"/>
      <c r="CM717" s="170"/>
      <c r="CN717" s="170"/>
      <c r="CO717" s="170"/>
      <c r="CP717" s="170"/>
      <c r="CQ717" s="170"/>
      <c r="CR717" s="170"/>
      <c r="CS717" s="170"/>
      <c r="CT717" s="170"/>
      <c r="CU717" s="170"/>
      <c r="CV717" s="170"/>
      <c r="CW717" s="170"/>
      <c r="CX717" s="170"/>
      <c r="CY717" s="170"/>
      <c r="CZ717" s="170"/>
      <c r="DA717" s="170"/>
      <c r="DB717" s="170"/>
      <c r="DC717" s="170"/>
      <c r="DD717" s="170"/>
      <c r="DE717" s="170"/>
      <c r="DF717" s="170"/>
      <c r="DG717" s="170"/>
      <c r="DH717" s="170"/>
      <c r="DI717" s="170"/>
      <c r="DJ717" s="170"/>
      <c r="DK717" s="170"/>
      <c r="DL717" s="170"/>
      <c r="DM717" s="170"/>
      <c r="DN717" s="170"/>
      <c r="DO717" s="170"/>
      <c r="DP717" s="170"/>
      <c r="DQ717" s="170"/>
      <c r="DR717" s="170"/>
      <c r="DS717" s="170"/>
      <c r="DT717" s="170"/>
      <c r="DU717" s="170"/>
      <c r="DV717" s="170"/>
      <c r="DW717" s="170"/>
      <c r="DX717" s="170"/>
      <c r="DY717" s="170"/>
      <c r="DZ717" s="170"/>
      <c r="EA717" s="170"/>
      <c r="EB717" s="170"/>
      <c r="EC717" s="170"/>
      <c r="ED717" s="170"/>
      <c r="EE717" s="170"/>
      <c r="EF717" s="170"/>
      <c r="EG717" s="170"/>
      <c r="EH717" s="170"/>
      <c r="EI717" s="170"/>
      <c r="EJ717" s="170"/>
      <c r="EK717" s="170"/>
      <c r="EL717" s="170"/>
      <c r="EM717" s="170"/>
      <c r="EN717" s="170"/>
      <c r="EO717" s="170"/>
      <c r="EP717" s="170"/>
      <c r="EQ717" s="170"/>
      <c r="ER717" s="185"/>
      <c r="ES717" s="185"/>
      <c r="ET717" s="171"/>
    </row>
    <row r="718" spans="1:150" s="173" customFormat="1" hidden="1" x14ac:dyDescent="0.25">
      <c r="A718" s="169"/>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0"/>
      <c r="BB718" s="170"/>
      <c r="BC718" s="170"/>
      <c r="BD718" s="170"/>
      <c r="BE718" s="170"/>
      <c r="BF718" s="170"/>
      <c r="BG718" s="170"/>
      <c r="BH718" s="170"/>
      <c r="BI718" s="170"/>
      <c r="BJ718" s="170"/>
      <c r="BK718" s="170"/>
      <c r="BL718" s="170"/>
      <c r="BM718" s="170"/>
      <c r="BN718" s="170"/>
      <c r="BO718" s="170"/>
      <c r="BP718" s="170"/>
      <c r="BQ718" s="170"/>
      <c r="BR718" s="170"/>
      <c r="BS718" s="170"/>
      <c r="BT718" s="170"/>
      <c r="BU718" s="170"/>
      <c r="BV718" s="170"/>
      <c r="BW718" s="170"/>
      <c r="BX718" s="170"/>
      <c r="BY718" s="170"/>
      <c r="BZ718" s="170"/>
      <c r="CA718" s="170"/>
      <c r="CB718" s="170"/>
      <c r="CC718" s="170"/>
      <c r="CD718" s="170"/>
      <c r="CE718" s="170"/>
      <c r="CF718" s="170"/>
      <c r="CG718" s="170"/>
      <c r="CH718" s="170"/>
      <c r="CI718" s="170"/>
      <c r="CJ718" s="170"/>
      <c r="CK718" s="170"/>
      <c r="CL718" s="170"/>
      <c r="CM718" s="170"/>
      <c r="CN718" s="170"/>
      <c r="CO718" s="170"/>
      <c r="CP718" s="170"/>
      <c r="CQ718" s="170"/>
      <c r="CR718" s="170"/>
      <c r="CS718" s="170"/>
      <c r="CT718" s="170"/>
      <c r="CU718" s="170"/>
      <c r="CV718" s="170"/>
      <c r="CW718" s="170"/>
      <c r="CX718" s="170"/>
      <c r="CY718" s="170"/>
      <c r="CZ718" s="170"/>
      <c r="DA718" s="170"/>
      <c r="DB718" s="170"/>
      <c r="DC718" s="170"/>
      <c r="DD718" s="170"/>
      <c r="DE718" s="170"/>
      <c r="DF718" s="170"/>
      <c r="DG718" s="170"/>
      <c r="DH718" s="170"/>
      <c r="DI718" s="170"/>
      <c r="DJ718" s="170"/>
      <c r="DK718" s="170"/>
      <c r="DL718" s="170"/>
      <c r="DM718" s="170"/>
      <c r="DN718" s="170"/>
      <c r="DO718" s="170"/>
      <c r="DP718" s="170"/>
      <c r="DQ718" s="170"/>
      <c r="DR718" s="170"/>
      <c r="DS718" s="170"/>
      <c r="DT718" s="170"/>
      <c r="DU718" s="170"/>
      <c r="DV718" s="170"/>
      <c r="DW718" s="170"/>
      <c r="DX718" s="170"/>
      <c r="DY718" s="170"/>
      <c r="DZ718" s="170"/>
      <c r="EA718" s="170"/>
      <c r="EB718" s="170"/>
      <c r="EC718" s="170"/>
      <c r="ED718" s="170"/>
      <c r="EE718" s="170"/>
      <c r="EF718" s="170"/>
      <c r="EG718" s="170"/>
      <c r="EH718" s="170"/>
      <c r="EI718" s="170"/>
      <c r="EJ718" s="170"/>
      <c r="EK718" s="170"/>
      <c r="EL718" s="170"/>
      <c r="EM718" s="170"/>
      <c r="EN718" s="170"/>
      <c r="EO718" s="170"/>
      <c r="EP718" s="170"/>
      <c r="EQ718" s="170"/>
      <c r="ER718" s="185"/>
      <c r="ES718" s="185"/>
      <c r="ET718" s="171"/>
    </row>
    <row r="719" spans="1:150" s="173" customFormat="1" hidden="1" x14ac:dyDescent="0.25">
      <c r="A719" s="169"/>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c r="AL719" s="170"/>
      <c r="AM719" s="170"/>
      <c r="AN719" s="170"/>
      <c r="AO719" s="170"/>
      <c r="AP719" s="170"/>
      <c r="AQ719" s="170"/>
      <c r="AR719" s="170"/>
      <c r="AS719" s="170"/>
      <c r="AT719" s="170"/>
      <c r="AU719" s="170"/>
      <c r="AV719" s="170"/>
      <c r="AW719" s="170"/>
      <c r="AX719" s="170"/>
      <c r="AY719" s="170"/>
      <c r="AZ719" s="170"/>
      <c r="BA719" s="170"/>
      <c r="BB719" s="170"/>
      <c r="BC719" s="170"/>
      <c r="BD719" s="170"/>
      <c r="BE719" s="170"/>
      <c r="BF719" s="170"/>
      <c r="BG719" s="170"/>
      <c r="BH719" s="170"/>
      <c r="BI719" s="170"/>
      <c r="BJ719" s="170"/>
      <c r="BK719" s="170"/>
      <c r="BL719" s="170"/>
      <c r="BM719" s="170"/>
      <c r="BN719" s="170"/>
      <c r="BO719" s="170"/>
      <c r="BP719" s="170"/>
      <c r="BQ719" s="170"/>
      <c r="BR719" s="170"/>
      <c r="BS719" s="170"/>
      <c r="BT719" s="170"/>
      <c r="BU719" s="170"/>
      <c r="BV719" s="170"/>
      <c r="BW719" s="170"/>
      <c r="BX719" s="170"/>
      <c r="BY719" s="170"/>
      <c r="BZ719" s="170"/>
      <c r="CA719" s="170"/>
      <c r="CB719" s="170"/>
      <c r="CC719" s="170"/>
      <c r="CD719" s="170"/>
      <c r="CE719" s="170"/>
      <c r="CF719" s="170"/>
      <c r="CG719" s="170"/>
      <c r="CH719" s="170"/>
      <c r="CI719" s="170"/>
      <c r="CJ719" s="170"/>
      <c r="CK719" s="170"/>
      <c r="CL719" s="170"/>
      <c r="CM719" s="170"/>
      <c r="CN719" s="170"/>
      <c r="CO719" s="170"/>
      <c r="CP719" s="170"/>
      <c r="CQ719" s="170"/>
      <c r="CR719" s="170"/>
      <c r="CS719" s="170"/>
      <c r="CT719" s="170"/>
      <c r="CU719" s="170"/>
      <c r="CV719" s="170"/>
      <c r="CW719" s="170"/>
      <c r="CX719" s="170"/>
      <c r="CY719" s="170"/>
      <c r="CZ719" s="170"/>
      <c r="DA719" s="170"/>
      <c r="DB719" s="170"/>
      <c r="DC719" s="170"/>
      <c r="DD719" s="170"/>
      <c r="DE719" s="170"/>
      <c r="DF719" s="170"/>
      <c r="DG719" s="170"/>
      <c r="DH719" s="170"/>
      <c r="DI719" s="170"/>
      <c r="DJ719" s="170"/>
      <c r="DK719" s="170"/>
      <c r="DL719" s="170"/>
      <c r="DM719" s="170"/>
      <c r="DN719" s="170"/>
      <c r="DO719" s="170"/>
      <c r="DP719" s="170"/>
      <c r="DQ719" s="170"/>
      <c r="DR719" s="170"/>
      <c r="DS719" s="170"/>
      <c r="DT719" s="170"/>
      <c r="DU719" s="170"/>
      <c r="DV719" s="170"/>
      <c r="DW719" s="170"/>
      <c r="DX719" s="170"/>
      <c r="DY719" s="170"/>
      <c r="DZ719" s="170"/>
      <c r="EA719" s="170"/>
      <c r="EB719" s="170"/>
      <c r="EC719" s="170"/>
      <c r="ED719" s="170"/>
      <c r="EE719" s="170"/>
      <c r="EF719" s="170"/>
      <c r="EG719" s="170"/>
      <c r="EH719" s="170"/>
      <c r="EI719" s="170"/>
      <c r="EJ719" s="170"/>
      <c r="EK719" s="170"/>
      <c r="EL719" s="170"/>
      <c r="EM719" s="170"/>
      <c r="EN719" s="170"/>
      <c r="EO719" s="170"/>
      <c r="EP719" s="170"/>
      <c r="EQ719" s="170"/>
      <c r="ER719" s="185"/>
      <c r="ES719" s="185"/>
      <c r="ET719" s="171"/>
    </row>
    <row r="720" spans="1:150" s="173" customFormat="1" hidden="1" x14ac:dyDescent="0.25">
      <c r="A720" s="169"/>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c r="AL720" s="170"/>
      <c r="AM720" s="170"/>
      <c r="AN720" s="170"/>
      <c r="AO720" s="170"/>
      <c r="AP720" s="170"/>
      <c r="AQ720" s="170"/>
      <c r="AR720" s="170"/>
      <c r="AS720" s="170"/>
      <c r="AT720" s="170"/>
      <c r="AU720" s="170"/>
      <c r="AV720" s="170"/>
      <c r="AW720" s="170"/>
      <c r="AX720" s="170"/>
      <c r="AY720" s="170"/>
      <c r="AZ720" s="170"/>
      <c r="BA720" s="170"/>
      <c r="BB720" s="170"/>
      <c r="BC720" s="170"/>
      <c r="BD720" s="170"/>
      <c r="BE720" s="170"/>
      <c r="BF720" s="170"/>
      <c r="BG720" s="170"/>
      <c r="BH720" s="170"/>
      <c r="BI720" s="170"/>
      <c r="BJ720" s="170"/>
      <c r="BK720" s="170"/>
      <c r="BL720" s="170"/>
      <c r="BM720" s="170"/>
      <c r="BN720" s="170"/>
      <c r="BO720" s="170"/>
      <c r="BP720" s="170"/>
      <c r="BQ720" s="170"/>
      <c r="BR720" s="170"/>
      <c r="BS720" s="170"/>
      <c r="BT720" s="170"/>
      <c r="BU720" s="170"/>
      <c r="BV720" s="170"/>
      <c r="BW720" s="170"/>
      <c r="BX720" s="170"/>
      <c r="BY720" s="170"/>
      <c r="BZ720" s="170"/>
      <c r="CA720" s="170"/>
      <c r="CB720" s="170"/>
      <c r="CC720" s="170"/>
      <c r="CD720" s="170"/>
      <c r="CE720" s="170"/>
      <c r="CF720" s="170"/>
      <c r="CG720" s="170"/>
      <c r="CH720" s="170"/>
      <c r="CI720" s="170"/>
      <c r="CJ720" s="170"/>
      <c r="CK720" s="170"/>
      <c r="CL720" s="170"/>
      <c r="CM720" s="170"/>
      <c r="CN720" s="170"/>
      <c r="CO720" s="170"/>
      <c r="CP720" s="170"/>
      <c r="CQ720" s="170"/>
      <c r="CR720" s="170"/>
      <c r="CS720" s="170"/>
      <c r="CT720" s="170"/>
      <c r="CU720" s="170"/>
      <c r="CV720" s="170"/>
      <c r="CW720" s="170"/>
      <c r="CX720" s="170"/>
      <c r="CY720" s="170"/>
      <c r="CZ720" s="170"/>
      <c r="DA720" s="170"/>
      <c r="DB720" s="170"/>
      <c r="DC720" s="170"/>
      <c r="DD720" s="170"/>
      <c r="DE720" s="170"/>
      <c r="DF720" s="170"/>
      <c r="DG720" s="170"/>
      <c r="DH720" s="170"/>
      <c r="DI720" s="170"/>
      <c r="DJ720" s="170"/>
      <c r="DK720" s="170"/>
      <c r="DL720" s="170"/>
      <c r="DM720" s="170"/>
      <c r="DN720" s="170"/>
      <c r="DO720" s="170"/>
      <c r="DP720" s="170"/>
      <c r="DQ720" s="170"/>
      <c r="DR720" s="170"/>
      <c r="DS720" s="170"/>
      <c r="DT720" s="170"/>
      <c r="DU720" s="170"/>
      <c r="DV720" s="170"/>
      <c r="DW720" s="170"/>
      <c r="DX720" s="170"/>
      <c r="DY720" s="170"/>
      <c r="DZ720" s="170"/>
      <c r="EA720" s="170"/>
      <c r="EB720" s="170"/>
      <c r="EC720" s="170"/>
      <c r="ED720" s="170"/>
      <c r="EE720" s="170"/>
      <c r="EF720" s="170"/>
      <c r="EG720" s="170"/>
      <c r="EH720" s="170"/>
      <c r="EI720" s="170"/>
      <c r="EJ720" s="170"/>
      <c r="EK720" s="170"/>
      <c r="EL720" s="170"/>
      <c r="EM720" s="170"/>
      <c r="EN720" s="170"/>
      <c r="EO720" s="170"/>
      <c r="EP720" s="170"/>
      <c r="EQ720" s="170"/>
      <c r="ER720" s="185"/>
      <c r="ES720" s="185"/>
      <c r="ET720" s="171"/>
    </row>
    <row r="721" spans="1:150" s="173" customFormat="1" hidden="1" x14ac:dyDescent="0.25">
      <c r="A721" s="169"/>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c r="AL721" s="170"/>
      <c r="AM721" s="170"/>
      <c r="AN721" s="170"/>
      <c r="AO721" s="170"/>
      <c r="AP721" s="170"/>
      <c r="AQ721" s="170"/>
      <c r="AR721" s="170"/>
      <c r="AS721" s="170"/>
      <c r="AT721" s="170"/>
      <c r="AU721" s="170"/>
      <c r="AV721" s="170"/>
      <c r="AW721" s="170"/>
      <c r="AX721" s="170"/>
      <c r="AY721" s="170"/>
      <c r="AZ721" s="170"/>
      <c r="BA721" s="170"/>
      <c r="BB721" s="170"/>
      <c r="BC721" s="170"/>
      <c r="BD721" s="170"/>
      <c r="BE721" s="170"/>
      <c r="BF721" s="170"/>
      <c r="BG721" s="170"/>
      <c r="BH721" s="170"/>
      <c r="BI721" s="170"/>
      <c r="BJ721" s="170"/>
      <c r="BK721" s="170"/>
      <c r="BL721" s="170"/>
      <c r="BM721" s="170"/>
      <c r="BN721" s="170"/>
      <c r="BO721" s="170"/>
      <c r="BP721" s="170"/>
      <c r="BQ721" s="170"/>
      <c r="BR721" s="170"/>
      <c r="BS721" s="170"/>
      <c r="BT721" s="170"/>
      <c r="BU721" s="170"/>
      <c r="BV721" s="170"/>
      <c r="BW721" s="170"/>
      <c r="BX721" s="170"/>
      <c r="BY721" s="170"/>
      <c r="BZ721" s="170"/>
      <c r="CA721" s="170"/>
      <c r="CB721" s="170"/>
      <c r="CC721" s="170"/>
      <c r="CD721" s="170"/>
      <c r="CE721" s="170"/>
      <c r="CF721" s="170"/>
      <c r="CG721" s="170"/>
      <c r="CH721" s="170"/>
      <c r="CI721" s="170"/>
      <c r="CJ721" s="170"/>
      <c r="CK721" s="170"/>
      <c r="CL721" s="170"/>
      <c r="CM721" s="170"/>
      <c r="CN721" s="170"/>
      <c r="CO721" s="170"/>
      <c r="CP721" s="170"/>
      <c r="CQ721" s="170"/>
      <c r="CR721" s="170"/>
      <c r="CS721" s="170"/>
      <c r="CT721" s="170"/>
      <c r="CU721" s="170"/>
      <c r="CV721" s="170"/>
      <c r="CW721" s="170"/>
      <c r="CX721" s="170"/>
      <c r="CY721" s="170"/>
      <c r="CZ721" s="170"/>
      <c r="DA721" s="170"/>
      <c r="DB721" s="170"/>
      <c r="DC721" s="170"/>
      <c r="DD721" s="170"/>
      <c r="DE721" s="170"/>
      <c r="DF721" s="170"/>
      <c r="DG721" s="170"/>
      <c r="DH721" s="170"/>
      <c r="DI721" s="170"/>
      <c r="DJ721" s="170"/>
      <c r="DK721" s="170"/>
      <c r="DL721" s="170"/>
      <c r="DM721" s="170"/>
      <c r="DN721" s="170"/>
      <c r="DO721" s="170"/>
      <c r="DP721" s="170"/>
      <c r="DQ721" s="170"/>
      <c r="DR721" s="170"/>
      <c r="DS721" s="170"/>
      <c r="DT721" s="170"/>
      <c r="DU721" s="170"/>
      <c r="DV721" s="170"/>
      <c r="DW721" s="170"/>
      <c r="DX721" s="170"/>
      <c r="DY721" s="170"/>
      <c r="DZ721" s="170"/>
      <c r="EA721" s="170"/>
      <c r="EB721" s="170"/>
      <c r="EC721" s="170"/>
      <c r="ED721" s="170"/>
      <c r="EE721" s="170"/>
      <c r="EF721" s="170"/>
      <c r="EG721" s="170"/>
      <c r="EH721" s="170"/>
      <c r="EI721" s="170"/>
      <c r="EJ721" s="170"/>
      <c r="EK721" s="170"/>
      <c r="EL721" s="170"/>
      <c r="EM721" s="170"/>
      <c r="EN721" s="170"/>
      <c r="EO721" s="170"/>
      <c r="EP721" s="170"/>
      <c r="EQ721" s="170"/>
      <c r="ER721" s="185"/>
      <c r="ES721" s="185"/>
      <c r="ET721" s="171"/>
    </row>
    <row r="722" spans="1:150" s="173" customFormat="1" hidden="1" x14ac:dyDescent="0.25">
      <c r="A722" s="169"/>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c r="AL722" s="170"/>
      <c r="AM722" s="170"/>
      <c r="AN722" s="170"/>
      <c r="AO722" s="170"/>
      <c r="AP722" s="170"/>
      <c r="AQ722" s="170"/>
      <c r="AR722" s="170"/>
      <c r="AS722" s="170"/>
      <c r="AT722" s="170"/>
      <c r="AU722" s="170"/>
      <c r="AV722" s="170"/>
      <c r="AW722" s="170"/>
      <c r="AX722" s="170"/>
      <c r="AY722" s="170"/>
      <c r="AZ722" s="170"/>
      <c r="BA722" s="170"/>
      <c r="BB722" s="170"/>
      <c r="BC722" s="170"/>
      <c r="BD722" s="170"/>
      <c r="BE722" s="170"/>
      <c r="BF722" s="170"/>
      <c r="BG722" s="170"/>
      <c r="BH722" s="170"/>
      <c r="BI722" s="170"/>
      <c r="BJ722" s="170"/>
      <c r="BK722" s="170"/>
      <c r="BL722" s="170"/>
      <c r="BM722" s="170"/>
      <c r="BN722" s="170"/>
      <c r="BO722" s="170"/>
      <c r="BP722" s="170"/>
      <c r="BQ722" s="170"/>
      <c r="BR722" s="170"/>
      <c r="BS722" s="170"/>
      <c r="BT722" s="170"/>
      <c r="BU722" s="170"/>
      <c r="BV722" s="170"/>
      <c r="BW722" s="170"/>
      <c r="BX722" s="170"/>
      <c r="BY722" s="170"/>
      <c r="BZ722" s="170"/>
      <c r="CA722" s="170"/>
      <c r="CB722" s="170"/>
      <c r="CC722" s="170"/>
      <c r="CD722" s="170"/>
      <c r="CE722" s="170"/>
      <c r="CF722" s="170"/>
      <c r="CG722" s="170"/>
      <c r="CH722" s="170"/>
      <c r="CI722" s="170"/>
      <c r="CJ722" s="170"/>
      <c r="CK722" s="170"/>
      <c r="CL722" s="170"/>
      <c r="CM722" s="170"/>
      <c r="CN722" s="170"/>
      <c r="CO722" s="170"/>
      <c r="CP722" s="170"/>
      <c r="CQ722" s="170"/>
      <c r="CR722" s="170"/>
      <c r="CS722" s="170"/>
      <c r="CT722" s="170"/>
      <c r="CU722" s="170"/>
      <c r="CV722" s="170"/>
      <c r="CW722" s="170"/>
      <c r="CX722" s="170"/>
      <c r="CY722" s="170"/>
      <c r="CZ722" s="170"/>
      <c r="DA722" s="170"/>
      <c r="DB722" s="170"/>
      <c r="DC722" s="170"/>
      <c r="DD722" s="170"/>
      <c r="DE722" s="170"/>
      <c r="DF722" s="170"/>
      <c r="DG722" s="170"/>
      <c r="DH722" s="170"/>
      <c r="DI722" s="170"/>
      <c r="DJ722" s="170"/>
      <c r="DK722" s="170"/>
      <c r="DL722" s="170"/>
      <c r="DM722" s="170"/>
      <c r="DN722" s="170"/>
      <c r="DO722" s="170"/>
      <c r="DP722" s="170"/>
      <c r="DQ722" s="170"/>
      <c r="DR722" s="170"/>
      <c r="DS722" s="170"/>
      <c r="DT722" s="170"/>
      <c r="DU722" s="170"/>
      <c r="DV722" s="170"/>
      <c r="DW722" s="170"/>
      <c r="DX722" s="170"/>
      <c r="DY722" s="170"/>
      <c r="DZ722" s="170"/>
      <c r="EA722" s="170"/>
      <c r="EB722" s="170"/>
      <c r="EC722" s="170"/>
      <c r="ED722" s="170"/>
      <c r="EE722" s="170"/>
      <c r="EF722" s="170"/>
      <c r="EG722" s="170"/>
      <c r="EH722" s="170"/>
      <c r="EI722" s="170"/>
      <c r="EJ722" s="170"/>
      <c r="EK722" s="170"/>
      <c r="EL722" s="170"/>
      <c r="EM722" s="170"/>
      <c r="EN722" s="170"/>
      <c r="EO722" s="170"/>
      <c r="EP722" s="170"/>
      <c r="EQ722" s="170"/>
      <c r="ER722" s="185"/>
      <c r="ES722" s="185"/>
      <c r="ET722" s="171"/>
    </row>
    <row r="723" spans="1:150" s="173" customFormat="1" hidden="1" x14ac:dyDescent="0.25">
      <c r="A723" s="169"/>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c r="AL723" s="170"/>
      <c r="AM723" s="170"/>
      <c r="AN723" s="170"/>
      <c r="AO723" s="170"/>
      <c r="AP723" s="170"/>
      <c r="AQ723" s="170"/>
      <c r="AR723" s="170"/>
      <c r="AS723" s="170"/>
      <c r="AT723" s="170"/>
      <c r="AU723" s="170"/>
      <c r="AV723" s="170"/>
      <c r="AW723" s="170"/>
      <c r="AX723" s="170"/>
      <c r="AY723" s="170"/>
      <c r="AZ723" s="170"/>
      <c r="BA723" s="170"/>
      <c r="BB723" s="170"/>
      <c r="BC723" s="170"/>
      <c r="BD723" s="170"/>
      <c r="BE723" s="170"/>
      <c r="BF723" s="170"/>
      <c r="BG723" s="170"/>
      <c r="BH723" s="170"/>
      <c r="BI723" s="170"/>
      <c r="BJ723" s="170"/>
      <c r="BK723" s="170"/>
      <c r="BL723" s="170"/>
      <c r="BM723" s="170"/>
      <c r="BN723" s="170"/>
      <c r="BO723" s="170"/>
      <c r="BP723" s="170"/>
      <c r="BQ723" s="170"/>
      <c r="BR723" s="170"/>
      <c r="BS723" s="170"/>
      <c r="BT723" s="170"/>
      <c r="BU723" s="170"/>
      <c r="BV723" s="170"/>
      <c r="BW723" s="170"/>
      <c r="BX723" s="170"/>
      <c r="BY723" s="170"/>
      <c r="BZ723" s="170"/>
      <c r="CA723" s="170"/>
      <c r="CB723" s="170"/>
      <c r="CC723" s="170"/>
      <c r="CD723" s="170"/>
      <c r="CE723" s="170"/>
      <c r="CF723" s="170"/>
      <c r="CG723" s="170"/>
      <c r="CH723" s="170"/>
      <c r="CI723" s="170"/>
      <c r="CJ723" s="170"/>
      <c r="CK723" s="170"/>
      <c r="CL723" s="170"/>
      <c r="CM723" s="170"/>
      <c r="CN723" s="170"/>
      <c r="CO723" s="170"/>
      <c r="CP723" s="170"/>
      <c r="CQ723" s="170"/>
      <c r="CR723" s="170"/>
      <c r="CS723" s="170"/>
      <c r="CT723" s="170"/>
      <c r="CU723" s="170"/>
      <c r="CV723" s="170"/>
      <c r="CW723" s="170"/>
      <c r="CX723" s="170"/>
      <c r="CY723" s="170"/>
      <c r="CZ723" s="170"/>
      <c r="DA723" s="170"/>
      <c r="DB723" s="170"/>
      <c r="DC723" s="170"/>
      <c r="DD723" s="170"/>
      <c r="DE723" s="170"/>
      <c r="DF723" s="170"/>
      <c r="DG723" s="170"/>
      <c r="DH723" s="170"/>
      <c r="DI723" s="170"/>
      <c r="DJ723" s="170"/>
      <c r="DK723" s="170"/>
      <c r="DL723" s="170"/>
      <c r="DM723" s="170"/>
      <c r="DN723" s="170"/>
      <c r="DO723" s="170"/>
      <c r="DP723" s="170"/>
      <c r="DQ723" s="170"/>
      <c r="DR723" s="170"/>
      <c r="DS723" s="170"/>
      <c r="DT723" s="170"/>
      <c r="DU723" s="170"/>
      <c r="DV723" s="170"/>
      <c r="DW723" s="170"/>
      <c r="DX723" s="170"/>
      <c r="DY723" s="170"/>
      <c r="DZ723" s="170"/>
      <c r="EA723" s="170"/>
      <c r="EB723" s="170"/>
      <c r="EC723" s="170"/>
      <c r="ED723" s="170"/>
      <c r="EE723" s="170"/>
      <c r="EF723" s="170"/>
      <c r="EG723" s="170"/>
      <c r="EH723" s="170"/>
      <c r="EI723" s="170"/>
      <c r="EJ723" s="170"/>
      <c r="EK723" s="170"/>
      <c r="EL723" s="170"/>
      <c r="EM723" s="170"/>
      <c r="EN723" s="170"/>
      <c r="EO723" s="170"/>
      <c r="EP723" s="170"/>
      <c r="EQ723" s="170"/>
      <c r="ER723" s="185"/>
      <c r="ES723" s="185"/>
      <c r="ET723" s="171"/>
    </row>
    <row r="724" spans="1:150" s="173" customFormat="1" hidden="1" x14ac:dyDescent="0.25">
      <c r="A724" s="169"/>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c r="AL724" s="170"/>
      <c r="AM724" s="170"/>
      <c r="AN724" s="170"/>
      <c r="AO724" s="170"/>
      <c r="AP724" s="170"/>
      <c r="AQ724" s="170"/>
      <c r="AR724" s="170"/>
      <c r="AS724" s="170"/>
      <c r="AT724" s="170"/>
      <c r="AU724" s="170"/>
      <c r="AV724" s="170"/>
      <c r="AW724" s="170"/>
      <c r="AX724" s="170"/>
      <c r="AY724" s="170"/>
      <c r="AZ724" s="170"/>
      <c r="BA724" s="170"/>
      <c r="BB724" s="170"/>
      <c r="BC724" s="170"/>
      <c r="BD724" s="170"/>
      <c r="BE724" s="170"/>
      <c r="BF724" s="170"/>
      <c r="BG724" s="170"/>
      <c r="BH724" s="170"/>
      <c r="BI724" s="170"/>
      <c r="BJ724" s="170"/>
      <c r="BK724" s="170"/>
      <c r="BL724" s="170"/>
      <c r="BM724" s="170"/>
      <c r="BN724" s="170"/>
      <c r="BO724" s="170"/>
      <c r="BP724" s="170"/>
      <c r="BQ724" s="170"/>
      <c r="BR724" s="170"/>
      <c r="BS724" s="170"/>
      <c r="BT724" s="170"/>
      <c r="BU724" s="170"/>
      <c r="BV724" s="170"/>
      <c r="BW724" s="170"/>
      <c r="BX724" s="170"/>
      <c r="BY724" s="170"/>
      <c r="BZ724" s="170"/>
      <c r="CA724" s="170"/>
      <c r="CB724" s="170"/>
      <c r="CC724" s="170"/>
      <c r="CD724" s="170"/>
      <c r="CE724" s="170"/>
      <c r="CF724" s="170"/>
      <c r="CG724" s="170"/>
      <c r="CH724" s="170"/>
      <c r="CI724" s="170"/>
      <c r="CJ724" s="170"/>
      <c r="CK724" s="170"/>
      <c r="CL724" s="170"/>
      <c r="CM724" s="170"/>
      <c r="CN724" s="170"/>
      <c r="CO724" s="170"/>
      <c r="CP724" s="170"/>
      <c r="CQ724" s="170"/>
      <c r="CR724" s="170"/>
      <c r="CS724" s="170"/>
      <c r="CT724" s="170"/>
      <c r="CU724" s="170"/>
      <c r="CV724" s="170"/>
      <c r="CW724" s="170"/>
      <c r="CX724" s="170"/>
      <c r="CY724" s="170"/>
      <c r="CZ724" s="170"/>
      <c r="DA724" s="170"/>
      <c r="DB724" s="170"/>
      <c r="DC724" s="170"/>
      <c r="DD724" s="170"/>
      <c r="DE724" s="170"/>
      <c r="DF724" s="170"/>
      <c r="DG724" s="170"/>
      <c r="DH724" s="170"/>
      <c r="DI724" s="170"/>
      <c r="DJ724" s="170"/>
      <c r="DK724" s="170"/>
      <c r="DL724" s="170"/>
      <c r="DM724" s="170"/>
      <c r="DN724" s="170"/>
      <c r="DO724" s="170"/>
      <c r="DP724" s="170"/>
      <c r="DQ724" s="170"/>
      <c r="DR724" s="170"/>
      <c r="DS724" s="170"/>
      <c r="DT724" s="170"/>
      <c r="DU724" s="170"/>
      <c r="DV724" s="170"/>
      <c r="DW724" s="170"/>
      <c r="DX724" s="170"/>
      <c r="DY724" s="170"/>
      <c r="DZ724" s="170"/>
      <c r="EA724" s="170"/>
      <c r="EB724" s="170"/>
      <c r="EC724" s="170"/>
      <c r="ED724" s="170"/>
      <c r="EE724" s="170"/>
      <c r="EF724" s="170"/>
      <c r="EG724" s="170"/>
      <c r="EH724" s="170"/>
      <c r="EI724" s="170"/>
      <c r="EJ724" s="170"/>
      <c r="EK724" s="170"/>
      <c r="EL724" s="170"/>
      <c r="EM724" s="170"/>
      <c r="EN724" s="170"/>
      <c r="EO724" s="170"/>
      <c r="EP724" s="170"/>
      <c r="EQ724" s="170"/>
      <c r="ER724" s="185"/>
      <c r="ES724" s="185"/>
      <c r="ET724" s="171"/>
    </row>
    <row r="725" spans="1:150" s="173" customFormat="1" hidden="1" x14ac:dyDescent="0.25">
      <c r="A725" s="169"/>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c r="AL725" s="170"/>
      <c r="AM725" s="170"/>
      <c r="AN725" s="170"/>
      <c r="AO725" s="170"/>
      <c r="AP725" s="170"/>
      <c r="AQ725" s="170"/>
      <c r="AR725" s="170"/>
      <c r="AS725" s="170"/>
      <c r="AT725" s="170"/>
      <c r="AU725" s="170"/>
      <c r="AV725" s="170"/>
      <c r="AW725" s="170"/>
      <c r="AX725" s="170"/>
      <c r="AY725" s="170"/>
      <c r="AZ725" s="170"/>
      <c r="BA725" s="170"/>
      <c r="BB725" s="170"/>
      <c r="BC725" s="170"/>
      <c r="BD725" s="170"/>
      <c r="BE725" s="170"/>
      <c r="BF725" s="170"/>
      <c r="BG725" s="170"/>
      <c r="BH725" s="170"/>
      <c r="BI725" s="170"/>
      <c r="BJ725" s="170"/>
      <c r="BK725" s="170"/>
      <c r="BL725" s="170"/>
      <c r="BM725" s="170"/>
      <c r="BN725" s="170"/>
      <c r="BO725" s="170"/>
      <c r="BP725" s="170"/>
      <c r="BQ725" s="170"/>
      <c r="BR725" s="170"/>
      <c r="BS725" s="170"/>
      <c r="BT725" s="170"/>
      <c r="BU725" s="170"/>
      <c r="BV725" s="170"/>
      <c r="BW725" s="170"/>
      <c r="BX725" s="170"/>
      <c r="BY725" s="170"/>
      <c r="BZ725" s="170"/>
      <c r="CA725" s="170"/>
      <c r="CB725" s="170"/>
      <c r="CC725" s="170"/>
      <c r="CD725" s="170"/>
      <c r="CE725" s="170"/>
      <c r="CF725" s="170"/>
      <c r="CG725" s="170"/>
      <c r="CH725" s="170"/>
      <c r="CI725" s="170"/>
      <c r="CJ725" s="170"/>
      <c r="CK725" s="170"/>
      <c r="CL725" s="170"/>
      <c r="CM725" s="170"/>
      <c r="CN725" s="170"/>
      <c r="CO725" s="170"/>
      <c r="CP725" s="170"/>
      <c r="CQ725" s="170"/>
      <c r="CR725" s="170"/>
      <c r="CS725" s="170"/>
      <c r="CT725" s="170"/>
      <c r="CU725" s="170"/>
      <c r="CV725" s="170"/>
      <c r="CW725" s="170"/>
      <c r="CX725" s="170"/>
      <c r="CY725" s="170"/>
      <c r="CZ725" s="170"/>
      <c r="DA725" s="170"/>
      <c r="DB725" s="170"/>
      <c r="DC725" s="170"/>
      <c r="DD725" s="170"/>
      <c r="DE725" s="170"/>
      <c r="DF725" s="170"/>
      <c r="DG725" s="170"/>
      <c r="DH725" s="170"/>
      <c r="DI725" s="170"/>
      <c r="DJ725" s="170"/>
      <c r="DK725" s="170"/>
      <c r="DL725" s="170"/>
      <c r="DM725" s="170"/>
      <c r="DN725" s="170"/>
      <c r="DO725" s="170"/>
      <c r="DP725" s="170"/>
      <c r="DQ725" s="170"/>
      <c r="DR725" s="170"/>
      <c r="DS725" s="170"/>
      <c r="DT725" s="170"/>
      <c r="DU725" s="170"/>
      <c r="DV725" s="170"/>
      <c r="DW725" s="170"/>
      <c r="DX725" s="170"/>
      <c r="DY725" s="170"/>
      <c r="DZ725" s="170"/>
      <c r="EA725" s="170"/>
      <c r="EB725" s="170"/>
      <c r="EC725" s="170"/>
      <c r="ED725" s="170"/>
      <c r="EE725" s="170"/>
      <c r="EF725" s="170"/>
      <c r="EG725" s="170"/>
      <c r="EH725" s="170"/>
      <c r="EI725" s="170"/>
      <c r="EJ725" s="170"/>
      <c r="EK725" s="170"/>
      <c r="EL725" s="170"/>
      <c r="EM725" s="170"/>
      <c r="EN725" s="170"/>
      <c r="EO725" s="170"/>
      <c r="EP725" s="170"/>
      <c r="EQ725" s="170"/>
      <c r="ER725" s="185"/>
      <c r="ES725" s="185"/>
      <c r="ET725" s="171"/>
    </row>
    <row r="726" spans="1:150" s="173" customFormat="1" hidden="1" x14ac:dyDescent="0.25">
      <c r="A726" s="169"/>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c r="AL726" s="170"/>
      <c r="AM726" s="170"/>
      <c r="AN726" s="170"/>
      <c r="AO726" s="170"/>
      <c r="AP726" s="170"/>
      <c r="AQ726" s="170"/>
      <c r="AR726" s="170"/>
      <c r="AS726" s="170"/>
      <c r="AT726" s="170"/>
      <c r="AU726" s="170"/>
      <c r="AV726" s="170"/>
      <c r="AW726" s="170"/>
      <c r="AX726" s="170"/>
      <c r="AY726" s="170"/>
      <c r="AZ726" s="170"/>
      <c r="BA726" s="170"/>
      <c r="BB726" s="170"/>
      <c r="BC726" s="170"/>
      <c r="BD726" s="170"/>
      <c r="BE726" s="170"/>
      <c r="BF726" s="170"/>
      <c r="BG726" s="170"/>
      <c r="BH726" s="170"/>
      <c r="BI726" s="170"/>
      <c r="BJ726" s="170"/>
      <c r="BK726" s="170"/>
      <c r="BL726" s="170"/>
      <c r="BM726" s="170"/>
      <c r="BN726" s="170"/>
      <c r="BO726" s="170"/>
      <c r="BP726" s="170"/>
      <c r="BQ726" s="170"/>
      <c r="BR726" s="170"/>
      <c r="BS726" s="170"/>
      <c r="BT726" s="170"/>
      <c r="BU726" s="170"/>
      <c r="BV726" s="170"/>
      <c r="BW726" s="170"/>
      <c r="BX726" s="170"/>
      <c r="BY726" s="170"/>
      <c r="BZ726" s="170"/>
      <c r="CA726" s="170"/>
      <c r="CB726" s="170"/>
      <c r="CC726" s="170"/>
      <c r="CD726" s="170"/>
      <c r="CE726" s="170"/>
      <c r="CF726" s="170"/>
      <c r="CG726" s="170"/>
      <c r="CH726" s="170"/>
      <c r="CI726" s="170"/>
      <c r="CJ726" s="170"/>
      <c r="CK726" s="170"/>
      <c r="CL726" s="170"/>
      <c r="CM726" s="170"/>
      <c r="CN726" s="170"/>
      <c r="CO726" s="170"/>
      <c r="CP726" s="170"/>
      <c r="CQ726" s="170"/>
      <c r="CR726" s="170"/>
      <c r="CS726" s="170"/>
      <c r="CT726" s="170"/>
      <c r="CU726" s="170"/>
      <c r="CV726" s="170"/>
      <c r="CW726" s="170"/>
      <c r="CX726" s="170"/>
      <c r="CY726" s="170"/>
      <c r="CZ726" s="170"/>
      <c r="DA726" s="170"/>
      <c r="DB726" s="170"/>
      <c r="DC726" s="170"/>
      <c r="DD726" s="170"/>
      <c r="DE726" s="170"/>
      <c r="DF726" s="170"/>
      <c r="DG726" s="170"/>
      <c r="DH726" s="170"/>
      <c r="DI726" s="170"/>
      <c r="DJ726" s="170"/>
      <c r="DK726" s="170"/>
      <c r="DL726" s="170"/>
      <c r="DM726" s="170"/>
      <c r="DN726" s="170"/>
      <c r="DO726" s="170"/>
      <c r="DP726" s="170"/>
      <c r="DQ726" s="170"/>
      <c r="DR726" s="170"/>
      <c r="DS726" s="170"/>
      <c r="DT726" s="170"/>
      <c r="DU726" s="170"/>
      <c r="DV726" s="170"/>
      <c r="DW726" s="170"/>
      <c r="DX726" s="170"/>
      <c r="DY726" s="170"/>
      <c r="DZ726" s="170"/>
      <c r="EA726" s="170"/>
      <c r="EB726" s="170"/>
      <c r="EC726" s="170"/>
      <c r="ED726" s="170"/>
      <c r="EE726" s="170"/>
      <c r="EF726" s="170"/>
      <c r="EG726" s="170"/>
      <c r="EH726" s="170"/>
      <c r="EI726" s="170"/>
      <c r="EJ726" s="170"/>
      <c r="EK726" s="170"/>
      <c r="EL726" s="170"/>
      <c r="EM726" s="170"/>
      <c r="EN726" s="170"/>
      <c r="EO726" s="170"/>
      <c r="EP726" s="170"/>
      <c r="EQ726" s="170"/>
      <c r="ER726" s="185"/>
      <c r="ES726" s="185"/>
      <c r="ET726" s="171"/>
    </row>
    <row r="727" spans="1:150" s="173" customFormat="1" hidden="1" x14ac:dyDescent="0.25">
      <c r="A727" s="169"/>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c r="AL727" s="170"/>
      <c r="AM727" s="170"/>
      <c r="AN727" s="170"/>
      <c r="AO727" s="170"/>
      <c r="AP727" s="170"/>
      <c r="AQ727" s="170"/>
      <c r="AR727" s="170"/>
      <c r="AS727" s="170"/>
      <c r="AT727" s="170"/>
      <c r="AU727" s="170"/>
      <c r="AV727" s="170"/>
      <c r="AW727" s="170"/>
      <c r="AX727" s="170"/>
      <c r="AY727" s="170"/>
      <c r="AZ727" s="170"/>
      <c r="BA727" s="170"/>
      <c r="BB727" s="170"/>
      <c r="BC727" s="170"/>
      <c r="BD727" s="170"/>
      <c r="BE727" s="170"/>
      <c r="BF727" s="170"/>
      <c r="BG727" s="170"/>
      <c r="BH727" s="170"/>
      <c r="BI727" s="170"/>
      <c r="BJ727" s="170"/>
      <c r="BK727" s="170"/>
      <c r="BL727" s="170"/>
      <c r="BM727" s="170"/>
      <c r="BN727" s="170"/>
      <c r="BO727" s="170"/>
      <c r="BP727" s="170"/>
      <c r="BQ727" s="170"/>
      <c r="BR727" s="170"/>
      <c r="BS727" s="170"/>
      <c r="BT727" s="170"/>
      <c r="BU727" s="170"/>
      <c r="BV727" s="170"/>
      <c r="BW727" s="170"/>
      <c r="BX727" s="170"/>
      <c r="BY727" s="170"/>
      <c r="BZ727" s="170"/>
      <c r="CA727" s="170"/>
      <c r="CB727" s="170"/>
      <c r="CC727" s="170"/>
      <c r="CD727" s="170"/>
      <c r="CE727" s="170"/>
      <c r="CF727" s="170"/>
      <c r="CG727" s="170"/>
      <c r="CH727" s="170"/>
      <c r="CI727" s="170"/>
      <c r="CJ727" s="170"/>
      <c r="CK727" s="170"/>
      <c r="CL727" s="170"/>
      <c r="CM727" s="170"/>
      <c r="CN727" s="170"/>
      <c r="CO727" s="170"/>
      <c r="CP727" s="170"/>
      <c r="CQ727" s="170"/>
      <c r="CR727" s="170"/>
      <c r="CS727" s="170"/>
      <c r="CT727" s="170"/>
      <c r="CU727" s="170"/>
      <c r="CV727" s="170"/>
      <c r="CW727" s="170"/>
      <c r="CX727" s="170"/>
      <c r="CY727" s="170"/>
      <c r="CZ727" s="170"/>
      <c r="DA727" s="170"/>
      <c r="DB727" s="170"/>
      <c r="DC727" s="170"/>
      <c r="DD727" s="170"/>
      <c r="DE727" s="170"/>
      <c r="DF727" s="170"/>
      <c r="DG727" s="170"/>
      <c r="DH727" s="170"/>
      <c r="DI727" s="170"/>
      <c r="DJ727" s="170"/>
      <c r="DK727" s="170"/>
      <c r="DL727" s="170"/>
      <c r="DM727" s="170"/>
      <c r="DN727" s="170"/>
      <c r="DO727" s="170"/>
      <c r="DP727" s="170"/>
      <c r="DQ727" s="170"/>
      <c r="DR727" s="170"/>
      <c r="DS727" s="170"/>
      <c r="DT727" s="170"/>
      <c r="DU727" s="170"/>
      <c r="DV727" s="170"/>
      <c r="DW727" s="170"/>
      <c r="DX727" s="170"/>
      <c r="DY727" s="170"/>
      <c r="DZ727" s="170"/>
      <c r="EA727" s="170"/>
      <c r="EB727" s="170"/>
      <c r="EC727" s="170"/>
      <c r="ED727" s="170"/>
      <c r="EE727" s="170"/>
      <c r="EF727" s="170"/>
      <c r="EG727" s="170"/>
      <c r="EH727" s="170"/>
      <c r="EI727" s="170"/>
      <c r="EJ727" s="170"/>
      <c r="EK727" s="170"/>
      <c r="EL727" s="170"/>
      <c r="EM727" s="170"/>
      <c r="EN727" s="170"/>
      <c r="EO727" s="170"/>
      <c r="EP727" s="170"/>
      <c r="EQ727" s="170"/>
      <c r="ER727" s="185"/>
      <c r="ES727" s="185"/>
      <c r="ET727" s="171"/>
    </row>
    <row r="728" spans="1:150" s="173" customFormat="1" hidden="1" x14ac:dyDescent="0.25">
      <c r="A728" s="169"/>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c r="AL728" s="170"/>
      <c r="AM728" s="170"/>
      <c r="AN728" s="170"/>
      <c r="AO728" s="170"/>
      <c r="AP728" s="170"/>
      <c r="AQ728" s="170"/>
      <c r="AR728" s="170"/>
      <c r="AS728" s="170"/>
      <c r="AT728" s="170"/>
      <c r="AU728" s="170"/>
      <c r="AV728" s="170"/>
      <c r="AW728" s="170"/>
      <c r="AX728" s="170"/>
      <c r="AY728" s="170"/>
      <c r="AZ728" s="170"/>
      <c r="BA728" s="170"/>
      <c r="BB728" s="170"/>
      <c r="BC728" s="170"/>
      <c r="BD728" s="170"/>
      <c r="BE728" s="170"/>
      <c r="BF728" s="170"/>
      <c r="BG728" s="170"/>
      <c r="BH728" s="170"/>
      <c r="BI728" s="170"/>
      <c r="BJ728" s="170"/>
      <c r="BK728" s="170"/>
      <c r="BL728" s="170"/>
      <c r="BM728" s="170"/>
      <c r="BN728" s="170"/>
      <c r="BO728" s="170"/>
      <c r="BP728" s="170"/>
      <c r="BQ728" s="170"/>
      <c r="BR728" s="170"/>
      <c r="BS728" s="170"/>
      <c r="BT728" s="170"/>
      <c r="BU728" s="170"/>
      <c r="BV728" s="170"/>
      <c r="BW728" s="170"/>
      <c r="BX728" s="170"/>
      <c r="BY728" s="170"/>
      <c r="BZ728" s="170"/>
      <c r="CA728" s="170"/>
      <c r="CB728" s="170"/>
      <c r="CC728" s="170"/>
      <c r="CD728" s="170"/>
      <c r="CE728" s="170"/>
      <c r="CF728" s="170"/>
      <c r="CG728" s="170"/>
      <c r="CH728" s="170"/>
      <c r="CI728" s="170"/>
      <c r="CJ728" s="170"/>
      <c r="CK728" s="170"/>
      <c r="CL728" s="170"/>
      <c r="CM728" s="170"/>
      <c r="CN728" s="170"/>
      <c r="CO728" s="170"/>
      <c r="CP728" s="170"/>
      <c r="CQ728" s="170"/>
      <c r="CR728" s="170"/>
      <c r="CS728" s="170"/>
      <c r="CT728" s="170"/>
      <c r="CU728" s="170"/>
      <c r="CV728" s="170"/>
      <c r="CW728" s="170"/>
      <c r="CX728" s="170"/>
      <c r="CY728" s="170"/>
      <c r="CZ728" s="170"/>
      <c r="DA728" s="170"/>
      <c r="DB728" s="170"/>
      <c r="DC728" s="170"/>
      <c r="DD728" s="170"/>
      <c r="DE728" s="170"/>
      <c r="DF728" s="170"/>
      <c r="DG728" s="170"/>
      <c r="DH728" s="170"/>
      <c r="DI728" s="170"/>
      <c r="DJ728" s="170"/>
      <c r="DK728" s="170"/>
      <c r="DL728" s="170"/>
      <c r="DM728" s="170"/>
      <c r="DN728" s="170"/>
      <c r="DO728" s="170"/>
      <c r="DP728" s="170"/>
      <c r="DQ728" s="170"/>
      <c r="DR728" s="170"/>
      <c r="DS728" s="170"/>
      <c r="DT728" s="170"/>
      <c r="DU728" s="170"/>
      <c r="DV728" s="170"/>
      <c r="DW728" s="170"/>
      <c r="DX728" s="170"/>
      <c r="DY728" s="170"/>
      <c r="DZ728" s="170"/>
      <c r="EA728" s="170"/>
      <c r="EB728" s="170"/>
      <c r="EC728" s="170"/>
      <c r="ED728" s="170"/>
      <c r="EE728" s="170"/>
      <c r="EF728" s="170"/>
      <c r="EG728" s="170"/>
      <c r="EH728" s="170"/>
      <c r="EI728" s="170"/>
      <c r="EJ728" s="170"/>
      <c r="EK728" s="170"/>
      <c r="EL728" s="170"/>
      <c r="EM728" s="170"/>
      <c r="EN728" s="170"/>
      <c r="EO728" s="170"/>
      <c r="EP728" s="170"/>
      <c r="EQ728" s="170"/>
      <c r="ER728" s="185"/>
      <c r="ES728" s="185"/>
      <c r="ET728" s="171"/>
    </row>
    <row r="729" spans="1:150" s="173" customFormat="1" hidden="1" x14ac:dyDescent="0.25">
      <c r="A729" s="169"/>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c r="AL729" s="170"/>
      <c r="AM729" s="170"/>
      <c r="AN729" s="170"/>
      <c r="AO729" s="170"/>
      <c r="AP729" s="170"/>
      <c r="AQ729" s="170"/>
      <c r="AR729" s="170"/>
      <c r="AS729" s="170"/>
      <c r="AT729" s="170"/>
      <c r="AU729" s="170"/>
      <c r="AV729" s="170"/>
      <c r="AW729" s="170"/>
      <c r="AX729" s="170"/>
      <c r="AY729" s="170"/>
      <c r="AZ729" s="170"/>
      <c r="BA729" s="170"/>
      <c r="BB729" s="170"/>
      <c r="BC729" s="170"/>
      <c r="BD729" s="170"/>
      <c r="BE729" s="170"/>
      <c r="BF729" s="170"/>
      <c r="BG729" s="170"/>
      <c r="BH729" s="170"/>
      <c r="BI729" s="170"/>
      <c r="BJ729" s="170"/>
      <c r="BK729" s="170"/>
      <c r="BL729" s="170"/>
      <c r="BM729" s="170"/>
      <c r="BN729" s="170"/>
      <c r="BO729" s="170"/>
      <c r="BP729" s="170"/>
      <c r="BQ729" s="170"/>
      <c r="BR729" s="170"/>
      <c r="BS729" s="170"/>
      <c r="BT729" s="170"/>
      <c r="BU729" s="170"/>
      <c r="BV729" s="170"/>
      <c r="BW729" s="170"/>
      <c r="BX729" s="170"/>
      <c r="BY729" s="170"/>
      <c r="BZ729" s="170"/>
      <c r="CA729" s="170"/>
      <c r="CB729" s="170"/>
      <c r="CC729" s="170"/>
      <c r="CD729" s="170"/>
      <c r="CE729" s="170"/>
      <c r="CF729" s="170"/>
      <c r="CG729" s="170"/>
      <c r="CH729" s="170"/>
      <c r="CI729" s="170"/>
      <c r="CJ729" s="170"/>
      <c r="CK729" s="170"/>
      <c r="CL729" s="170"/>
      <c r="CM729" s="170"/>
      <c r="CN729" s="170"/>
      <c r="CO729" s="170"/>
      <c r="CP729" s="170"/>
      <c r="CQ729" s="170"/>
      <c r="CR729" s="170"/>
      <c r="CS729" s="170"/>
      <c r="CT729" s="170"/>
      <c r="CU729" s="170"/>
      <c r="CV729" s="170"/>
      <c r="CW729" s="170"/>
      <c r="CX729" s="170"/>
      <c r="CY729" s="170"/>
      <c r="CZ729" s="170"/>
      <c r="DA729" s="170"/>
      <c r="DB729" s="170"/>
      <c r="DC729" s="170"/>
      <c r="DD729" s="170"/>
      <c r="DE729" s="170"/>
      <c r="DF729" s="170"/>
      <c r="DG729" s="170"/>
      <c r="DH729" s="170"/>
      <c r="DI729" s="170"/>
      <c r="DJ729" s="170"/>
      <c r="DK729" s="170"/>
      <c r="DL729" s="170"/>
      <c r="DM729" s="170"/>
      <c r="DN729" s="170"/>
      <c r="DO729" s="170"/>
      <c r="DP729" s="170"/>
      <c r="DQ729" s="170"/>
      <c r="DR729" s="170"/>
      <c r="DS729" s="170"/>
      <c r="DT729" s="170"/>
      <c r="DU729" s="170"/>
      <c r="DV729" s="170"/>
      <c r="DW729" s="170"/>
      <c r="DX729" s="170"/>
      <c r="DY729" s="170"/>
      <c r="DZ729" s="170"/>
      <c r="EA729" s="170"/>
      <c r="EB729" s="170"/>
      <c r="EC729" s="170"/>
      <c r="ED729" s="170"/>
      <c r="EE729" s="170"/>
      <c r="EF729" s="170"/>
      <c r="EG729" s="170"/>
      <c r="EH729" s="170"/>
      <c r="EI729" s="170"/>
      <c r="EJ729" s="170"/>
      <c r="EK729" s="170"/>
      <c r="EL729" s="170"/>
      <c r="EM729" s="170"/>
      <c r="EN729" s="170"/>
      <c r="EO729" s="170"/>
      <c r="EP729" s="170"/>
      <c r="EQ729" s="170"/>
      <c r="ER729" s="185"/>
      <c r="ES729" s="185"/>
      <c r="ET729" s="171"/>
    </row>
    <row r="730" spans="1:150" s="173" customFormat="1" hidden="1" x14ac:dyDescent="0.25">
      <c r="A730" s="169"/>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c r="AL730" s="170"/>
      <c r="AM730" s="170"/>
      <c r="AN730" s="170"/>
      <c r="AO730" s="170"/>
      <c r="AP730" s="170"/>
      <c r="AQ730" s="170"/>
      <c r="AR730" s="170"/>
      <c r="AS730" s="170"/>
      <c r="AT730" s="170"/>
      <c r="AU730" s="170"/>
      <c r="AV730" s="170"/>
      <c r="AW730" s="170"/>
      <c r="AX730" s="170"/>
      <c r="AY730" s="170"/>
      <c r="AZ730" s="170"/>
      <c r="BA730" s="170"/>
      <c r="BB730" s="170"/>
      <c r="BC730" s="170"/>
      <c r="BD730" s="170"/>
      <c r="BE730" s="170"/>
      <c r="BF730" s="170"/>
      <c r="BG730" s="170"/>
      <c r="BH730" s="170"/>
      <c r="BI730" s="170"/>
      <c r="BJ730" s="170"/>
      <c r="BK730" s="170"/>
      <c r="BL730" s="170"/>
      <c r="BM730" s="170"/>
      <c r="BN730" s="170"/>
      <c r="BO730" s="170"/>
      <c r="BP730" s="170"/>
      <c r="BQ730" s="170"/>
      <c r="BR730" s="170"/>
      <c r="BS730" s="170"/>
      <c r="BT730" s="170"/>
      <c r="BU730" s="170"/>
      <c r="BV730" s="170"/>
      <c r="BW730" s="170"/>
      <c r="BX730" s="170"/>
      <c r="BY730" s="170"/>
      <c r="BZ730" s="170"/>
      <c r="CA730" s="170"/>
      <c r="CB730" s="170"/>
      <c r="CC730" s="170"/>
      <c r="CD730" s="170"/>
      <c r="CE730" s="170"/>
      <c r="CF730" s="170"/>
      <c r="CG730" s="170"/>
      <c r="CH730" s="170"/>
      <c r="CI730" s="170"/>
      <c r="CJ730" s="170"/>
      <c r="CK730" s="170"/>
      <c r="CL730" s="170"/>
      <c r="CM730" s="170"/>
      <c r="CN730" s="170"/>
      <c r="CO730" s="170"/>
      <c r="CP730" s="170"/>
      <c r="CQ730" s="170"/>
      <c r="CR730" s="170"/>
      <c r="CS730" s="170"/>
      <c r="CT730" s="170"/>
      <c r="CU730" s="170"/>
      <c r="CV730" s="170"/>
      <c r="CW730" s="170"/>
      <c r="CX730" s="170"/>
      <c r="CY730" s="170"/>
      <c r="CZ730" s="170"/>
      <c r="DA730" s="170"/>
      <c r="DB730" s="170"/>
      <c r="DC730" s="170"/>
      <c r="DD730" s="170"/>
      <c r="DE730" s="170"/>
      <c r="DF730" s="170"/>
      <c r="DG730" s="170"/>
      <c r="DH730" s="170"/>
      <c r="DI730" s="170"/>
      <c r="DJ730" s="170"/>
      <c r="DK730" s="170"/>
      <c r="DL730" s="170"/>
      <c r="DM730" s="170"/>
      <c r="DN730" s="170"/>
      <c r="DO730" s="170"/>
      <c r="DP730" s="170"/>
      <c r="DQ730" s="170"/>
      <c r="DR730" s="170"/>
      <c r="DS730" s="170"/>
      <c r="DT730" s="170"/>
      <c r="DU730" s="170"/>
      <c r="DV730" s="170"/>
      <c r="DW730" s="170"/>
      <c r="DX730" s="170"/>
      <c r="DY730" s="170"/>
      <c r="DZ730" s="170"/>
      <c r="EA730" s="170"/>
      <c r="EB730" s="170"/>
      <c r="EC730" s="170"/>
      <c r="ED730" s="170"/>
      <c r="EE730" s="170"/>
      <c r="EF730" s="170"/>
      <c r="EG730" s="170"/>
      <c r="EH730" s="170"/>
      <c r="EI730" s="170"/>
      <c r="EJ730" s="170"/>
      <c r="EK730" s="170"/>
      <c r="EL730" s="170"/>
      <c r="EM730" s="170"/>
      <c r="EN730" s="170"/>
      <c r="EO730" s="170"/>
      <c r="EP730" s="170"/>
      <c r="EQ730" s="170"/>
      <c r="ER730" s="185"/>
      <c r="ES730" s="185"/>
      <c r="ET730" s="171"/>
    </row>
    <row r="731" spans="1:150" s="173" customFormat="1" hidden="1" x14ac:dyDescent="0.25">
      <c r="A731" s="169"/>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c r="AL731" s="170"/>
      <c r="AM731" s="170"/>
      <c r="AN731" s="170"/>
      <c r="AO731" s="170"/>
      <c r="AP731" s="170"/>
      <c r="AQ731" s="170"/>
      <c r="AR731" s="170"/>
      <c r="AS731" s="170"/>
      <c r="AT731" s="170"/>
      <c r="AU731" s="170"/>
      <c r="AV731" s="170"/>
      <c r="AW731" s="170"/>
      <c r="AX731" s="170"/>
      <c r="AY731" s="170"/>
      <c r="AZ731" s="170"/>
      <c r="BA731" s="170"/>
      <c r="BB731" s="170"/>
      <c r="BC731" s="170"/>
      <c r="BD731" s="170"/>
      <c r="BE731" s="170"/>
      <c r="BF731" s="170"/>
      <c r="BG731" s="170"/>
      <c r="BH731" s="170"/>
      <c r="BI731" s="170"/>
      <c r="BJ731" s="170"/>
      <c r="BK731" s="170"/>
      <c r="BL731" s="170"/>
      <c r="BM731" s="170"/>
      <c r="BN731" s="170"/>
      <c r="BO731" s="170"/>
      <c r="BP731" s="170"/>
      <c r="BQ731" s="170"/>
      <c r="BR731" s="170"/>
      <c r="BS731" s="170"/>
      <c r="BT731" s="170"/>
      <c r="BU731" s="170"/>
      <c r="BV731" s="170"/>
      <c r="BW731" s="170"/>
      <c r="BX731" s="170"/>
      <c r="BY731" s="170"/>
      <c r="BZ731" s="170"/>
      <c r="CA731" s="170"/>
      <c r="CB731" s="170"/>
      <c r="CC731" s="170"/>
      <c r="CD731" s="170"/>
      <c r="CE731" s="170"/>
      <c r="CF731" s="170"/>
      <c r="CG731" s="170"/>
      <c r="CH731" s="170"/>
      <c r="CI731" s="170"/>
      <c r="CJ731" s="170"/>
      <c r="CK731" s="170"/>
      <c r="CL731" s="170"/>
      <c r="CM731" s="170"/>
      <c r="CN731" s="170"/>
      <c r="CO731" s="170"/>
      <c r="CP731" s="170"/>
      <c r="CQ731" s="170"/>
      <c r="CR731" s="170"/>
      <c r="CS731" s="170"/>
      <c r="CT731" s="170"/>
      <c r="CU731" s="170"/>
      <c r="CV731" s="170"/>
      <c r="CW731" s="170"/>
      <c r="CX731" s="170"/>
      <c r="CY731" s="170"/>
      <c r="CZ731" s="170"/>
      <c r="DA731" s="170"/>
      <c r="DB731" s="170"/>
      <c r="DC731" s="170"/>
      <c r="DD731" s="170"/>
      <c r="DE731" s="170"/>
      <c r="DF731" s="170"/>
      <c r="DG731" s="170"/>
      <c r="DH731" s="170"/>
      <c r="DI731" s="170"/>
      <c r="DJ731" s="170"/>
      <c r="DK731" s="170"/>
      <c r="DL731" s="170"/>
      <c r="DM731" s="170"/>
      <c r="DN731" s="170"/>
      <c r="DO731" s="170"/>
      <c r="DP731" s="170"/>
      <c r="DQ731" s="170"/>
      <c r="DR731" s="170"/>
      <c r="DS731" s="170"/>
      <c r="DT731" s="170"/>
      <c r="DU731" s="170"/>
      <c r="DV731" s="170"/>
      <c r="DW731" s="170"/>
      <c r="DX731" s="170"/>
      <c r="DY731" s="170"/>
      <c r="DZ731" s="170"/>
      <c r="EA731" s="170"/>
      <c r="EB731" s="170"/>
      <c r="EC731" s="170"/>
      <c r="ED731" s="170"/>
      <c r="EE731" s="170"/>
      <c r="EF731" s="170"/>
      <c r="EG731" s="170"/>
      <c r="EH731" s="170"/>
      <c r="EI731" s="170"/>
      <c r="EJ731" s="170"/>
      <c r="EK731" s="170"/>
      <c r="EL731" s="170"/>
      <c r="EM731" s="170"/>
      <c r="EN731" s="170"/>
      <c r="EO731" s="170"/>
      <c r="EP731" s="170"/>
      <c r="EQ731" s="170"/>
      <c r="ER731" s="185"/>
      <c r="ES731" s="185"/>
      <c r="ET731" s="171"/>
    </row>
    <row r="732" spans="1:150" s="173" customFormat="1" hidden="1" x14ac:dyDescent="0.25">
      <c r="A732" s="169"/>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c r="AL732" s="170"/>
      <c r="AM732" s="170"/>
      <c r="AN732" s="170"/>
      <c r="AO732" s="170"/>
      <c r="AP732" s="170"/>
      <c r="AQ732" s="170"/>
      <c r="AR732" s="170"/>
      <c r="AS732" s="170"/>
      <c r="AT732" s="170"/>
      <c r="AU732" s="170"/>
      <c r="AV732" s="170"/>
      <c r="AW732" s="170"/>
      <c r="AX732" s="170"/>
      <c r="AY732" s="170"/>
      <c r="AZ732" s="170"/>
      <c r="BA732" s="170"/>
      <c r="BB732" s="170"/>
      <c r="BC732" s="170"/>
      <c r="BD732" s="170"/>
      <c r="BE732" s="170"/>
      <c r="BF732" s="170"/>
      <c r="BG732" s="170"/>
      <c r="BH732" s="170"/>
      <c r="BI732" s="170"/>
      <c r="BJ732" s="170"/>
      <c r="BK732" s="170"/>
      <c r="BL732" s="170"/>
      <c r="BM732" s="170"/>
      <c r="BN732" s="170"/>
      <c r="BO732" s="170"/>
      <c r="BP732" s="170"/>
      <c r="BQ732" s="170"/>
      <c r="BR732" s="170"/>
      <c r="BS732" s="170"/>
      <c r="BT732" s="170"/>
      <c r="BU732" s="170"/>
      <c r="BV732" s="170"/>
      <c r="BW732" s="170"/>
      <c r="BX732" s="170"/>
      <c r="BY732" s="170"/>
      <c r="BZ732" s="170"/>
      <c r="CA732" s="170"/>
      <c r="CB732" s="170"/>
      <c r="CC732" s="170"/>
      <c r="CD732" s="170"/>
      <c r="CE732" s="170"/>
      <c r="CF732" s="170"/>
      <c r="CG732" s="170"/>
      <c r="CH732" s="170"/>
      <c r="CI732" s="170"/>
      <c r="CJ732" s="170"/>
      <c r="CK732" s="170"/>
      <c r="CL732" s="170"/>
      <c r="CM732" s="170"/>
      <c r="CN732" s="170"/>
      <c r="CO732" s="170"/>
      <c r="CP732" s="170"/>
      <c r="CQ732" s="170"/>
      <c r="CR732" s="170"/>
      <c r="CS732" s="170"/>
      <c r="CT732" s="170"/>
      <c r="CU732" s="170"/>
      <c r="CV732" s="170"/>
      <c r="CW732" s="170"/>
      <c r="CX732" s="170"/>
      <c r="CY732" s="170"/>
      <c r="CZ732" s="170"/>
      <c r="DA732" s="170"/>
      <c r="DB732" s="170"/>
      <c r="DC732" s="170"/>
      <c r="DD732" s="170"/>
      <c r="DE732" s="170"/>
      <c r="DF732" s="170"/>
      <c r="DG732" s="170"/>
      <c r="DH732" s="170"/>
      <c r="DI732" s="170"/>
      <c r="DJ732" s="170"/>
      <c r="DK732" s="170"/>
      <c r="DL732" s="170"/>
      <c r="DM732" s="170"/>
      <c r="DN732" s="170"/>
      <c r="DO732" s="170"/>
      <c r="DP732" s="170"/>
      <c r="DQ732" s="170"/>
      <c r="DR732" s="170"/>
      <c r="DS732" s="170"/>
      <c r="DT732" s="170"/>
      <c r="DU732" s="170"/>
      <c r="DV732" s="170"/>
      <c r="DW732" s="170"/>
      <c r="DX732" s="170"/>
      <c r="DY732" s="170"/>
      <c r="DZ732" s="170"/>
      <c r="EA732" s="170"/>
      <c r="EB732" s="170"/>
      <c r="EC732" s="170"/>
      <c r="ED732" s="170"/>
      <c r="EE732" s="170"/>
      <c r="EF732" s="170"/>
      <c r="EG732" s="170"/>
      <c r="EH732" s="170"/>
      <c r="EI732" s="170"/>
      <c r="EJ732" s="170"/>
      <c r="EK732" s="170"/>
      <c r="EL732" s="170"/>
      <c r="EM732" s="170"/>
      <c r="EN732" s="170"/>
      <c r="EO732" s="170"/>
      <c r="EP732" s="170"/>
      <c r="EQ732" s="170"/>
      <c r="ER732" s="185"/>
      <c r="ES732" s="185"/>
      <c r="ET732" s="171"/>
    </row>
    <row r="733" spans="1:150" s="173" customFormat="1" hidden="1" x14ac:dyDescent="0.25">
      <c r="A733" s="169"/>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c r="AL733" s="170"/>
      <c r="AM733" s="170"/>
      <c r="AN733" s="170"/>
      <c r="AO733" s="170"/>
      <c r="AP733" s="170"/>
      <c r="AQ733" s="170"/>
      <c r="AR733" s="170"/>
      <c r="AS733" s="170"/>
      <c r="AT733" s="170"/>
      <c r="AU733" s="170"/>
      <c r="AV733" s="170"/>
      <c r="AW733" s="170"/>
      <c r="AX733" s="170"/>
      <c r="AY733" s="170"/>
      <c r="AZ733" s="170"/>
      <c r="BA733" s="170"/>
      <c r="BB733" s="170"/>
      <c r="BC733" s="170"/>
      <c r="BD733" s="170"/>
      <c r="BE733" s="170"/>
      <c r="BF733" s="170"/>
      <c r="BG733" s="170"/>
      <c r="BH733" s="170"/>
      <c r="BI733" s="170"/>
      <c r="BJ733" s="170"/>
      <c r="BK733" s="170"/>
      <c r="BL733" s="170"/>
      <c r="BM733" s="170"/>
      <c r="BN733" s="170"/>
      <c r="BO733" s="170"/>
      <c r="BP733" s="170"/>
      <c r="BQ733" s="170"/>
      <c r="BR733" s="170"/>
      <c r="BS733" s="170"/>
      <c r="BT733" s="170"/>
      <c r="BU733" s="170"/>
      <c r="BV733" s="170"/>
      <c r="BW733" s="170"/>
      <c r="BX733" s="170"/>
      <c r="BY733" s="170"/>
      <c r="BZ733" s="170"/>
      <c r="CA733" s="170"/>
      <c r="CB733" s="170"/>
      <c r="CC733" s="170"/>
      <c r="CD733" s="170"/>
      <c r="CE733" s="170"/>
      <c r="CF733" s="170"/>
      <c r="CG733" s="170"/>
      <c r="CH733" s="170"/>
      <c r="CI733" s="170"/>
      <c r="CJ733" s="170"/>
      <c r="CK733" s="170"/>
      <c r="CL733" s="170"/>
      <c r="CM733" s="170"/>
      <c r="CN733" s="170"/>
      <c r="CO733" s="170"/>
      <c r="CP733" s="170"/>
      <c r="CQ733" s="170"/>
      <c r="CR733" s="170"/>
      <c r="CS733" s="170"/>
      <c r="CT733" s="170"/>
      <c r="CU733" s="170"/>
      <c r="CV733" s="170"/>
      <c r="CW733" s="170"/>
      <c r="CX733" s="170"/>
      <c r="CY733" s="170"/>
      <c r="CZ733" s="170"/>
      <c r="DA733" s="170"/>
      <c r="DB733" s="170"/>
      <c r="DC733" s="170"/>
      <c r="DD733" s="170"/>
      <c r="DE733" s="170"/>
      <c r="DF733" s="170"/>
      <c r="DG733" s="170"/>
      <c r="DH733" s="170"/>
      <c r="DI733" s="170"/>
      <c r="DJ733" s="170"/>
      <c r="DK733" s="170"/>
      <c r="DL733" s="170"/>
      <c r="DM733" s="170"/>
      <c r="DN733" s="170"/>
      <c r="DO733" s="170"/>
      <c r="DP733" s="170"/>
      <c r="DQ733" s="170"/>
      <c r="DR733" s="170"/>
      <c r="DS733" s="170"/>
      <c r="DT733" s="170"/>
      <c r="DU733" s="170"/>
      <c r="DV733" s="170"/>
      <c r="DW733" s="170"/>
      <c r="DX733" s="170"/>
      <c r="DY733" s="170"/>
      <c r="DZ733" s="170"/>
      <c r="EA733" s="170"/>
      <c r="EB733" s="170"/>
      <c r="EC733" s="170"/>
      <c r="ED733" s="170"/>
      <c r="EE733" s="170"/>
      <c r="EF733" s="170"/>
      <c r="EG733" s="170"/>
      <c r="EH733" s="170"/>
      <c r="EI733" s="170"/>
      <c r="EJ733" s="170"/>
      <c r="EK733" s="170"/>
      <c r="EL733" s="170"/>
      <c r="EM733" s="170"/>
      <c r="EN733" s="170"/>
      <c r="EO733" s="170"/>
      <c r="EP733" s="170"/>
      <c r="EQ733" s="170"/>
      <c r="ER733" s="185"/>
      <c r="ES733" s="185"/>
      <c r="ET733" s="171"/>
    </row>
    <row r="734" spans="1:150" s="173" customFormat="1" hidden="1" x14ac:dyDescent="0.25">
      <c r="A734" s="169"/>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c r="AL734" s="170"/>
      <c r="AM734" s="170"/>
      <c r="AN734" s="170"/>
      <c r="AO734" s="170"/>
      <c r="AP734" s="170"/>
      <c r="AQ734" s="170"/>
      <c r="AR734" s="170"/>
      <c r="AS734" s="170"/>
      <c r="AT734" s="170"/>
      <c r="AU734" s="170"/>
      <c r="AV734" s="170"/>
      <c r="AW734" s="170"/>
      <c r="AX734" s="170"/>
      <c r="AY734" s="170"/>
      <c r="AZ734" s="170"/>
      <c r="BA734" s="170"/>
      <c r="BB734" s="170"/>
      <c r="BC734" s="170"/>
      <c r="BD734" s="170"/>
      <c r="BE734" s="170"/>
      <c r="BF734" s="170"/>
      <c r="BG734" s="170"/>
      <c r="BH734" s="170"/>
      <c r="BI734" s="170"/>
      <c r="BJ734" s="170"/>
      <c r="BK734" s="170"/>
      <c r="BL734" s="170"/>
      <c r="BM734" s="170"/>
      <c r="BN734" s="170"/>
      <c r="BO734" s="170"/>
      <c r="BP734" s="170"/>
      <c r="BQ734" s="170"/>
      <c r="BR734" s="170"/>
      <c r="BS734" s="170"/>
      <c r="BT734" s="170"/>
      <c r="BU734" s="170"/>
      <c r="BV734" s="170"/>
      <c r="BW734" s="170"/>
      <c r="BX734" s="170"/>
      <c r="BY734" s="170"/>
      <c r="BZ734" s="170"/>
      <c r="CA734" s="170"/>
      <c r="CB734" s="170"/>
      <c r="CC734" s="170"/>
      <c r="CD734" s="170"/>
      <c r="CE734" s="170"/>
      <c r="CF734" s="170"/>
      <c r="CG734" s="170"/>
      <c r="CH734" s="170"/>
      <c r="CI734" s="170"/>
      <c r="CJ734" s="170"/>
      <c r="CK734" s="170"/>
      <c r="CL734" s="170"/>
      <c r="CM734" s="170"/>
      <c r="CN734" s="170"/>
      <c r="CO734" s="170"/>
      <c r="CP734" s="170"/>
      <c r="CQ734" s="170"/>
      <c r="CR734" s="170"/>
      <c r="CS734" s="170"/>
      <c r="CT734" s="170"/>
      <c r="CU734" s="170"/>
      <c r="CV734" s="170"/>
      <c r="CW734" s="170"/>
      <c r="CX734" s="170"/>
      <c r="CY734" s="170"/>
      <c r="CZ734" s="170"/>
      <c r="DA734" s="170"/>
      <c r="DB734" s="170"/>
      <c r="DC734" s="170"/>
      <c r="DD734" s="170"/>
      <c r="DE734" s="170"/>
      <c r="DF734" s="170"/>
      <c r="DG734" s="170"/>
      <c r="DH734" s="170"/>
      <c r="DI734" s="170"/>
      <c r="DJ734" s="170"/>
      <c r="DK734" s="170"/>
      <c r="DL734" s="170"/>
      <c r="DM734" s="170"/>
      <c r="DN734" s="170"/>
      <c r="DO734" s="170"/>
      <c r="DP734" s="170"/>
      <c r="DQ734" s="170"/>
      <c r="DR734" s="170"/>
      <c r="DS734" s="170"/>
      <c r="DT734" s="170"/>
      <c r="DU734" s="170"/>
      <c r="DV734" s="170"/>
      <c r="DW734" s="170"/>
      <c r="DX734" s="170"/>
      <c r="DY734" s="170"/>
      <c r="DZ734" s="170"/>
      <c r="EA734" s="170"/>
      <c r="EB734" s="170"/>
      <c r="EC734" s="170"/>
      <c r="ED734" s="170"/>
      <c r="EE734" s="170"/>
      <c r="EF734" s="170"/>
      <c r="EG734" s="170"/>
      <c r="EH734" s="170"/>
      <c r="EI734" s="170"/>
      <c r="EJ734" s="170"/>
      <c r="EK734" s="170"/>
      <c r="EL734" s="170"/>
      <c r="EM734" s="170"/>
      <c r="EN734" s="170"/>
      <c r="EO734" s="170"/>
      <c r="EP734" s="170"/>
      <c r="EQ734" s="170"/>
      <c r="ER734" s="185"/>
      <c r="ES734" s="185"/>
      <c r="ET734" s="171"/>
    </row>
    <row r="735" spans="1:150" s="173" customFormat="1" hidden="1" x14ac:dyDescent="0.25">
      <c r="A735" s="169"/>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c r="AL735" s="170"/>
      <c r="AM735" s="170"/>
      <c r="AN735" s="170"/>
      <c r="AO735" s="170"/>
      <c r="AP735" s="170"/>
      <c r="AQ735" s="170"/>
      <c r="AR735" s="170"/>
      <c r="AS735" s="170"/>
      <c r="AT735" s="170"/>
      <c r="AU735" s="170"/>
      <c r="AV735" s="170"/>
      <c r="AW735" s="170"/>
      <c r="AX735" s="170"/>
      <c r="AY735" s="170"/>
      <c r="AZ735" s="170"/>
      <c r="BA735" s="170"/>
      <c r="BB735" s="170"/>
      <c r="BC735" s="170"/>
      <c r="BD735" s="170"/>
      <c r="BE735" s="170"/>
      <c r="BF735" s="170"/>
      <c r="BG735" s="170"/>
      <c r="BH735" s="170"/>
      <c r="BI735" s="170"/>
      <c r="BJ735" s="170"/>
      <c r="BK735" s="170"/>
      <c r="BL735" s="170"/>
      <c r="BM735" s="170"/>
      <c r="BN735" s="170"/>
      <c r="BO735" s="170"/>
      <c r="BP735" s="170"/>
      <c r="BQ735" s="170"/>
      <c r="BR735" s="170"/>
      <c r="BS735" s="170"/>
      <c r="BT735" s="170"/>
      <c r="BU735" s="170"/>
      <c r="BV735" s="170"/>
      <c r="BW735" s="170"/>
      <c r="BX735" s="170"/>
      <c r="BY735" s="170"/>
      <c r="BZ735" s="170"/>
      <c r="CA735" s="170"/>
      <c r="CB735" s="170"/>
      <c r="CC735" s="170"/>
      <c r="CD735" s="170"/>
      <c r="CE735" s="170"/>
      <c r="CF735" s="170"/>
      <c r="CG735" s="170"/>
      <c r="CH735" s="170"/>
      <c r="CI735" s="170"/>
      <c r="CJ735" s="170"/>
      <c r="CK735" s="170"/>
      <c r="CL735" s="170"/>
      <c r="CM735" s="170"/>
      <c r="CN735" s="170"/>
      <c r="CO735" s="170"/>
      <c r="CP735" s="170"/>
      <c r="CQ735" s="170"/>
      <c r="CR735" s="170"/>
      <c r="CS735" s="170"/>
      <c r="CT735" s="170"/>
      <c r="CU735" s="170"/>
      <c r="CV735" s="170"/>
      <c r="CW735" s="170"/>
      <c r="CX735" s="170"/>
      <c r="CY735" s="170"/>
      <c r="CZ735" s="170"/>
      <c r="DA735" s="170"/>
      <c r="DB735" s="170"/>
      <c r="DC735" s="170"/>
      <c r="DD735" s="170"/>
      <c r="DE735" s="170"/>
      <c r="DF735" s="170"/>
      <c r="DG735" s="170"/>
      <c r="DH735" s="170"/>
      <c r="DI735" s="170"/>
      <c r="DJ735" s="170"/>
      <c r="DK735" s="170"/>
      <c r="DL735" s="170"/>
      <c r="DM735" s="170"/>
      <c r="DN735" s="170"/>
      <c r="DO735" s="170"/>
      <c r="DP735" s="170"/>
      <c r="DQ735" s="170"/>
      <c r="DR735" s="170"/>
      <c r="DS735" s="170"/>
      <c r="DT735" s="170"/>
      <c r="DU735" s="170"/>
      <c r="DV735" s="170"/>
      <c r="DW735" s="170"/>
      <c r="DX735" s="170"/>
      <c r="DY735" s="170"/>
      <c r="DZ735" s="170"/>
      <c r="EA735" s="170"/>
      <c r="EB735" s="170"/>
      <c r="EC735" s="170"/>
      <c r="ED735" s="170"/>
      <c r="EE735" s="170"/>
      <c r="EF735" s="170"/>
      <c r="EG735" s="170"/>
      <c r="EH735" s="170"/>
      <c r="EI735" s="170"/>
      <c r="EJ735" s="170"/>
      <c r="EK735" s="170"/>
      <c r="EL735" s="170"/>
      <c r="EM735" s="170"/>
      <c r="EN735" s="170"/>
      <c r="EO735" s="170"/>
      <c r="EP735" s="170"/>
      <c r="EQ735" s="170"/>
      <c r="ER735" s="185"/>
      <c r="ES735" s="185"/>
      <c r="ET735" s="171"/>
    </row>
    <row r="736" spans="1:150" s="173" customFormat="1" hidden="1" x14ac:dyDescent="0.25">
      <c r="A736" s="169"/>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c r="AL736" s="170"/>
      <c r="AM736" s="170"/>
      <c r="AN736" s="170"/>
      <c r="AO736" s="170"/>
      <c r="AP736" s="170"/>
      <c r="AQ736" s="170"/>
      <c r="AR736" s="170"/>
      <c r="AS736" s="170"/>
      <c r="AT736" s="170"/>
      <c r="AU736" s="170"/>
      <c r="AV736" s="170"/>
      <c r="AW736" s="170"/>
      <c r="AX736" s="170"/>
      <c r="AY736" s="170"/>
      <c r="AZ736" s="170"/>
      <c r="BA736" s="170"/>
      <c r="BB736" s="170"/>
      <c r="BC736" s="170"/>
      <c r="BD736" s="170"/>
      <c r="BE736" s="170"/>
      <c r="BF736" s="170"/>
      <c r="BG736" s="170"/>
      <c r="BH736" s="170"/>
      <c r="BI736" s="170"/>
      <c r="BJ736" s="170"/>
      <c r="BK736" s="170"/>
      <c r="BL736" s="170"/>
      <c r="BM736" s="170"/>
      <c r="BN736" s="170"/>
      <c r="BO736" s="170"/>
      <c r="BP736" s="170"/>
      <c r="BQ736" s="170"/>
      <c r="BR736" s="170"/>
      <c r="BS736" s="170"/>
      <c r="BT736" s="170"/>
      <c r="BU736" s="170"/>
      <c r="BV736" s="170"/>
      <c r="BW736" s="170"/>
      <c r="BX736" s="170"/>
      <c r="BY736" s="170"/>
      <c r="BZ736" s="170"/>
      <c r="CA736" s="170"/>
      <c r="CB736" s="170"/>
      <c r="CC736" s="170"/>
      <c r="CD736" s="170"/>
      <c r="CE736" s="170"/>
      <c r="CF736" s="170"/>
      <c r="CG736" s="170"/>
      <c r="CH736" s="170"/>
      <c r="CI736" s="170"/>
      <c r="CJ736" s="170"/>
      <c r="CK736" s="170"/>
      <c r="CL736" s="170"/>
      <c r="CM736" s="170"/>
      <c r="CN736" s="170"/>
      <c r="CO736" s="170"/>
      <c r="CP736" s="170"/>
      <c r="CQ736" s="170"/>
      <c r="CR736" s="170"/>
      <c r="CS736" s="170"/>
      <c r="CT736" s="170"/>
      <c r="CU736" s="170"/>
      <c r="CV736" s="170"/>
      <c r="CW736" s="170"/>
      <c r="CX736" s="170"/>
      <c r="CY736" s="170"/>
      <c r="CZ736" s="170"/>
      <c r="DA736" s="170"/>
      <c r="DB736" s="170"/>
      <c r="DC736" s="170"/>
      <c r="DD736" s="170"/>
      <c r="DE736" s="170"/>
      <c r="DF736" s="170"/>
      <c r="DG736" s="170"/>
      <c r="DH736" s="170"/>
      <c r="DI736" s="170"/>
      <c r="DJ736" s="170"/>
      <c r="DK736" s="170"/>
      <c r="DL736" s="170"/>
      <c r="DM736" s="170"/>
      <c r="DN736" s="170"/>
      <c r="DO736" s="170"/>
      <c r="DP736" s="170"/>
      <c r="DQ736" s="170"/>
      <c r="DR736" s="170"/>
      <c r="DS736" s="170"/>
      <c r="DT736" s="170"/>
      <c r="DU736" s="170"/>
      <c r="DV736" s="170"/>
      <c r="DW736" s="170"/>
      <c r="DX736" s="170"/>
      <c r="DY736" s="170"/>
      <c r="DZ736" s="170"/>
      <c r="EA736" s="170"/>
      <c r="EB736" s="170"/>
      <c r="EC736" s="170"/>
      <c r="ED736" s="170"/>
      <c r="EE736" s="170"/>
      <c r="EF736" s="170"/>
      <c r="EG736" s="170"/>
      <c r="EH736" s="170"/>
      <c r="EI736" s="170"/>
      <c r="EJ736" s="170"/>
      <c r="EK736" s="170"/>
      <c r="EL736" s="170"/>
      <c r="EM736" s="170"/>
      <c r="EN736" s="170"/>
      <c r="EO736" s="170"/>
      <c r="EP736" s="170"/>
      <c r="EQ736" s="170"/>
      <c r="ER736" s="185"/>
      <c r="ES736" s="185"/>
      <c r="ET736" s="171"/>
    </row>
    <row r="737" spans="1:150" s="173" customFormat="1" hidden="1" x14ac:dyDescent="0.25">
      <c r="A737" s="169"/>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c r="AL737" s="170"/>
      <c r="AM737" s="170"/>
      <c r="AN737" s="170"/>
      <c r="AO737" s="170"/>
      <c r="AP737" s="170"/>
      <c r="AQ737" s="170"/>
      <c r="AR737" s="170"/>
      <c r="AS737" s="170"/>
      <c r="AT737" s="170"/>
      <c r="AU737" s="170"/>
      <c r="AV737" s="170"/>
      <c r="AW737" s="170"/>
      <c r="AX737" s="170"/>
      <c r="AY737" s="170"/>
      <c r="AZ737" s="170"/>
      <c r="BA737" s="170"/>
      <c r="BB737" s="170"/>
      <c r="BC737" s="170"/>
      <c r="BD737" s="170"/>
      <c r="BE737" s="170"/>
      <c r="BF737" s="170"/>
      <c r="BG737" s="170"/>
      <c r="BH737" s="170"/>
      <c r="BI737" s="170"/>
      <c r="BJ737" s="170"/>
      <c r="BK737" s="170"/>
      <c r="BL737" s="170"/>
      <c r="BM737" s="170"/>
      <c r="BN737" s="170"/>
      <c r="BO737" s="170"/>
      <c r="BP737" s="170"/>
      <c r="BQ737" s="170"/>
      <c r="BR737" s="170"/>
      <c r="BS737" s="170"/>
      <c r="BT737" s="170"/>
      <c r="BU737" s="170"/>
      <c r="BV737" s="170"/>
      <c r="BW737" s="170"/>
      <c r="BX737" s="170"/>
      <c r="BY737" s="170"/>
      <c r="BZ737" s="170"/>
      <c r="CA737" s="170"/>
      <c r="CB737" s="170"/>
      <c r="CC737" s="170"/>
      <c r="CD737" s="170"/>
      <c r="CE737" s="170"/>
      <c r="CF737" s="170"/>
      <c r="CG737" s="170"/>
      <c r="CH737" s="170"/>
      <c r="CI737" s="170"/>
      <c r="CJ737" s="170"/>
      <c r="CK737" s="170"/>
      <c r="CL737" s="170"/>
      <c r="CM737" s="170"/>
      <c r="CN737" s="170"/>
      <c r="CO737" s="170"/>
      <c r="CP737" s="170"/>
      <c r="CQ737" s="170"/>
      <c r="CR737" s="170"/>
      <c r="CS737" s="170"/>
      <c r="CT737" s="170"/>
      <c r="CU737" s="170"/>
      <c r="CV737" s="170"/>
      <c r="CW737" s="170"/>
      <c r="CX737" s="170"/>
      <c r="CY737" s="170"/>
      <c r="CZ737" s="170"/>
      <c r="DA737" s="170"/>
      <c r="DB737" s="170"/>
      <c r="DC737" s="170"/>
      <c r="DD737" s="170"/>
      <c r="DE737" s="170"/>
      <c r="DF737" s="170"/>
      <c r="DG737" s="170"/>
      <c r="DH737" s="170"/>
      <c r="DI737" s="170"/>
      <c r="DJ737" s="170"/>
      <c r="DK737" s="170"/>
      <c r="DL737" s="170"/>
      <c r="DM737" s="170"/>
      <c r="DN737" s="170"/>
      <c r="DO737" s="170"/>
      <c r="DP737" s="170"/>
      <c r="DQ737" s="170"/>
      <c r="DR737" s="170"/>
      <c r="DS737" s="170"/>
      <c r="DT737" s="170"/>
      <c r="DU737" s="170"/>
      <c r="DV737" s="170"/>
      <c r="DW737" s="170"/>
      <c r="DX737" s="170"/>
      <c r="DY737" s="170"/>
      <c r="DZ737" s="170"/>
      <c r="EA737" s="170"/>
      <c r="EB737" s="170"/>
      <c r="EC737" s="170"/>
      <c r="ED737" s="170"/>
      <c r="EE737" s="170"/>
      <c r="EF737" s="170"/>
      <c r="EG737" s="170"/>
      <c r="EH737" s="170"/>
      <c r="EI737" s="170"/>
      <c r="EJ737" s="170"/>
      <c r="EK737" s="170"/>
      <c r="EL737" s="170"/>
      <c r="EM737" s="170"/>
      <c r="EN737" s="170"/>
      <c r="EO737" s="170"/>
      <c r="EP737" s="170"/>
      <c r="EQ737" s="170"/>
      <c r="ER737" s="185"/>
      <c r="ES737" s="185"/>
      <c r="ET737" s="171"/>
    </row>
    <row r="738" spans="1:150" s="173" customFormat="1" hidden="1" x14ac:dyDescent="0.25">
      <c r="A738" s="169"/>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c r="AL738" s="170"/>
      <c r="AM738" s="170"/>
      <c r="AN738" s="170"/>
      <c r="AO738" s="170"/>
      <c r="AP738" s="170"/>
      <c r="AQ738" s="170"/>
      <c r="AR738" s="170"/>
      <c r="AS738" s="170"/>
      <c r="AT738" s="170"/>
      <c r="AU738" s="170"/>
      <c r="AV738" s="170"/>
      <c r="AW738" s="170"/>
      <c r="AX738" s="170"/>
      <c r="AY738" s="170"/>
      <c r="AZ738" s="170"/>
      <c r="BA738" s="170"/>
      <c r="BB738" s="170"/>
      <c r="BC738" s="170"/>
      <c r="BD738" s="170"/>
      <c r="BE738" s="170"/>
      <c r="BF738" s="170"/>
      <c r="BG738" s="170"/>
      <c r="BH738" s="170"/>
      <c r="BI738" s="170"/>
      <c r="BJ738" s="170"/>
      <c r="BK738" s="170"/>
      <c r="BL738" s="170"/>
      <c r="BM738" s="170"/>
      <c r="BN738" s="170"/>
      <c r="BO738" s="170"/>
      <c r="BP738" s="170"/>
      <c r="BQ738" s="170"/>
      <c r="BR738" s="170"/>
      <c r="BS738" s="170"/>
      <c r="BT738" s="170"/>
      <c r="BU738" s="170"/>
      <c r="BV738" s="170"/>
      <c r="BW738" s="170"/>
      <c r="BX738" s="170"/>
      <c r="BY738" s="170"/>
      <c r="BZ738" s="170"/>
      <c r="CA738" s="170"/>
      <c r="CB738" s="170"/>
      <c r="CC738" s="170"/>
      <c r="CD738" s="170"/>
      <c r="CE738" s="170"/>
      <c r="CF738" s="170"/>
      <c r="CG738" s="170"/>
      <c r="CH738" s="170"/>
      <c r="CI738" s="170"/>
      <c r="CJ738" s="170"/>
      <c r="CK738" s="170"/>
      <c r="CL738" s="170"/>
      <c r="CM738" s="170"/>
      <c r="CN738" s="170"/>
      <c r="CO738" s="170"/>
      <c r="CP738" s="170"/>
      <c r="CQ738" s="170"/>
      <c r="CR738" s="170"/>
      <c r="CS738" s="170"/>
      <c r="CT738" s="170"/>
      <c r="CU738" s="170"/>
      <c r="CV738" s="170"/>
      <c r="CW738" s="170"/>
      <c r="CX738" s="170"/>
      <c r="CY738" s="170"/>
      <c r="CZ738" s="170"/>
      <c r="DA738" s="170"/>
      <c r="DB738" s="170"/>
      <c r="DC738" s="170"/>
      <c r="DD738" s="170"/>
      <c r="DE738" s="170"/>
      <c r="DF738" s="170"/>
      <c r="DG738" s="170"/>
      <c r="DH738" s="170"/>
      <c r="DI738" s="170"/>
      <c r="DJ738" s="170"/>
      <c r="DK738" s="170"/>
      <c r="DL738" s="170"/>
      <c r="DM738" s="170"/>
      <c r="DN738" s="170"/>
      <c r="DO738" s="170"/>
      <c r="DP738" s="170"/>
      <c r="DQ738" s="170"/>
      <c r="DR738" s="170"/>
      <c r="DS738" s="170"/>
      <c r="DT738" s="170"/>
      <c r="DU738" s="170"/>
      <c r="DV738" s="170"/>
      <c r="DW738" s="170"/>
      <c r="DX738" s="170"/>
      <c r="DY738" s="170"/>
      <c r="DZ738" s="170"/>
      <c r="EA738" s="170"/>
      <c r="EB738" s="170"/>
      <c r="EC738" s="170"/>
      <c r="ED738" s="170"/>
      <c r="EE738" s="170"/>
      <c r="EF738" s="170"/>
      <c r="EG738" s="170"/>
      <c r="EH738" s="170"/>
      <c r="EI738" s="170"/>
      <c r="EJ738" s="170"/>
      <c r="EK738" s="170"/>
      <c r="EL738" s="170"/>
      <c r="EM738" s="170"/>
      <c r="EN738" s="170"/>
      <c r="EO738" s="170"/>
      <c r="EP738" s="170"/>
      <c r="EQ738" s="170"/>
      <c r="ER738" s="185"/>
      <c r="ES738" s="185"/>
      <c r="ET738" s="171"/>
    </row>
    <row r="739" spans="1:150" s="173" customFormat="1" hidden="1" x14ac:dyDescent="0.25">
      <c r="A739" s="169"/>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c r="AL739" s="170"/>
      <c r="AM739" s="170"/>
      <c r="AN739" s="170"/>
      <c r="AO739" s="170"/>
      <c r="AP739" s="170"/>
      <c r="AQ739" s="170"/>
      <c r="AR739" s="170"/>
      <c r="AS739" s="170"/>
      <c r="AT739" s="170"/>
      <c r="AU739" s="170"/>
      <c r="AV739" s="170"/>
      <c r="AW739" s="170"/>
      <c r="AX739" s="170"/>
      <c r="AY739" s="170"/>
      <c r="AZ739" s="170"/>
      <c r="BA739" s="170"/>
      <c r="BB739" s="170"/>
      <c r="BC739" s="170"/>
      <c r="BD739" s="170"/>
      <c r="BE739" s="170"/>
      <c r="BF739" s="170"/>
      <c r="BG739" s="170"/>
      <c r="BH739" s="170"/>
      <c r="BI739" s="170"/>
      <c r="BJ739" s="170"/>
      <c r="BK739" s="170"/>
      <c r="BL739" s="170"/>
      <c r="BM739" s="170"/>
      <c r="BN739" s="170"/>
      <c r="BO739" s="170"/>
      <c r="BP739" s="170"/>
      <c r="BQ739" s="170"/>
      <c r="BR739" s="170"/>
      <c r="BS739" s="170"/>
      <c r="BT739" s="170"/>
      <c r="BU739" s="170"/>
      <c r="BV739" s="170"/>
      <c r="BW739" s="170"/>
      <c r="BX739" s="170"/>
      <c r="BY739" s="170"/>
      <c r="BZ739" s="170"/>
      <c r="CA739" s="170"/>
      <c r="CB739" s="170"/>
      <c r="CC739" s="170"/>
      <c r="CD739" s="170"/>
      <c r="CE739" s="170"/>
      <c r="CF739" s="170"/>
      <c r="CG739" s="170"/>
      <c r="CH739" s="170"/>
      <c r="CI739" s="170"/>
      <c r="CJ739" s="170"/>
      <c r="CK739" s="170"/>
      <c r="CL739" s="170"/>
      <c r="CM739" s="170"/>
      <c r="CN739" s="170"/>
      <c r="CO739" s="170"/>
      <c r="CP739" s="170"/>
      <c r="CQ739" s="170"/>
      <c r="CR739" s="170"/>
      <c r="CS739" s="170"/>
      <c r="CT739" s="170"/>
      <c r="CU739" s="170"/>
      <c r="CV739" s="170"/>
      <c r="CW739" s="170"/>
      <c r="CX739" s="170"/>
      <c r="CY739" s="170"/>
      <c r="CZ739" s="170"/>
      <c r="DA739" s="170"/>
      <c r="DB739" s="170"/>
      <c r="DC739" s="170"/>
      <c r="DD739" s="170"/>
      <c r="DE739" s="170"/>
      <c r="DF739" s="170"/>
      <c r="DG739" s="170"/>
      <c r="DH739" s="170"/>
      <c r="DI739" s="170"/>
      <c r="DJ739" s="170"/>
      <c r="DK739" s="170"/>
      <c r="DL739" s="170"/>
      <c r="DM739" s="170"/>
      <c r="DN739" s="170"/>
      <c r="DO739" s="170"/>
      <c r="DP739" s="170"/>
      <c r="DQ739" s="170"/>
      <c r="DR739" s="170"/>
      <c r="DS739" s="170"/>
      <c r="DT739" s="170"/>
      <c r="DU739" s="170"/>
      <c r="DV739" s="170"/>
      <c r="DW739" s="170"/>
      <c r="DX739" s="170"/>
      <c r="DY739" s="170"/>
      <c r="DZ739" s="170"/>
      <c r="EA739" s="170"/>
      <c r="EB739" s="170"/>
      <c r="EC739" s="170"/>
      <c r="ED739" s="170"/>
      <c r="EE739" s="170"/>
      <c r="EF739" s="170"/>
      <c r="EG739" s="170"/>
      <c r="EH739" s="170"/>
      <c r="EI739" s="170"/>
      <c r="EJ739" s="170"/>
      <c r="EK739" s="170"/>
      <c r="EL739" s="170"/>
      <c r="EM739" s="170"/>
      <c r="EN739" s="170"/>
      <c r="EO739" s="170"/>
      <c r="EP739" s="170"/>
      <c r="EQ739" s="170"/>
      <c r="ER739" s="185"/>
      <c r="ES739" s="185"/>
      <c r="ET739" s="171"/>
    </row>
    <row r="740" spans="1:150" s="173" customFormat="1" hidden="1" x14ac:dyDescent="0.25">
      <c r="A740" s="169"/>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c r="AL740" s="170"/>
      <c r="AM740" s="170"/>
      <c r="AN740" s="170"/>
      <c r="AO740" s="170"/>
      <c r="AP740" s="170"/>
      <c r="AQ740" s="170"/>
      <c r="AR740" s="170"/>
      <c r="AS740" s="170"/>
      <c r="AT740" s="170"/>
      <c r="AU740" s="170"/>
      <c r="AV740" s="170"/>
      <c r="AW740" s="170"/>
      <c r="AX740" s="170"/>
      <c r="AY740" s="170"/>
      <c r="AZ740" s="170"/>
      <c r="BA740" s="170"/>
      <c r="BB740" s="170"/>
      <c r="BC740" s="170"/>
      <c r="BD740" s="170"/>
      <c r="BE740" s="170"/>
      <c r="BF740" s="170"/>
      <c r="BG740" s="170"/>
      <c r="BH740" s="170"/>
      <c r="BI740" s="170"/>
      <c r="BJ740" s="170"/>
      <c r="BK740" s="170"/>
      <c r="BL740" s="170"/>
      <c r="BM740" s="170"/>
      <c r="BN740" s="170"/>
      <c r="BO740" s="170"/>
      <c r="BP740" s="170"/>
      <c r="BQ740" s="170"/>
      <c r="BR740" s="170"/>
      <c r="BS740" s="170"/>
      <c r="BT740" s="170"/>
      <c r="BU740" s="170"/>
      <c r="BV740" s="170"/>
      <c r="BW740" s="170"/>
      <c r="BX740" s="170"/>
      <c r="BY740" s="170"/>
      <c r="BZ740" s="170"/>
      <c r="CA740" s="170"/>
      <c r="CB740" s="170"/>
      <c r="CC740" s="170"/>
      <c r="CD740" s="170"/>
      <c r="CE740" s="170"/>
      <c r="CF740" s="170"/>
      <c r="CG740" s="170"/>
      <c r="CH740" s="170"/>
      <c r="CI740" s="170"/>
      <c r="CJ740" s="170"/>
      <c r="CK740" s="170"/>
      <c r="CL740" s="170"/>
      <c r="CM740" s="170"/>
      <c r="CN740" s="170"/>
      <c r="CO740" s="170"/>
      <c r="CP740" s="170"/>
      <c r="CQ740" s="170"/>
      <c r="CR740" s="170"/>
      <c r="CS740" s="170"/>
      <c r="CT740" s="170"/>
      <c r="CU740" s="170"/>
      <c r="CV740" s="170"/>
      <c r="CW740" s="170"/>
      <c r="CX740" s="170"/>
      <c r="CY740" s="170"/>
      <c r="CZ740" s="170"/>
      <c r="DA740" s="170"/>
      <c r="DB740" s="170"/>
      <c r="DC740" s="170"/>
      <c r="DD740" s="170"/>
      <c r="DE740" s="170"/>
      <c r="DF740" s="170"/>
      <c r="DG740" s="170"/>
      <c r="DH740" s="170"/>
      <c r="DI740" s="170"/>
      <c r="DJ740" s="170"/>
      <c r="DK740" s="170"/>
      <c r="DL740" s="170"/>
      <c r="DM740" s="170"/>
      <c r="DN740" s="170"/>
      <c r="DO740" s="170"/>
      <c r="DP740" s="170"/>
      <c r="DQ740" s="170"/>
      <c r="DR740" s="170"/>
      <c r="DS740" s="170"/>
      <c r="DT740" s="170"/>
      <c r="DU740" s="170"/>
      <c r="DV740" s="170"/>
      <c r="DW740" s="170"/>
      <c r="DX740" s="170"/>
      <c r="DY740" s="170"/>
      <c r="DZ740" s="170"/>
      <c r="EA740" s="170"/>
      <c r="EB740" s="170"/>
      <c r="EC740" s="170"/>
      <c r="ED740" s="170"/>
      <c r="EE740" s="170"/>
      <c r="EF740" s="170"/>
      <c r="EG740" s="170"/>
      <c r="EH740" s="170"/>
      <c r="EI740" s="170"/>
      <c r="EJ740" s="170"/>
      <c r="EK740" s="170"/>
      <c r="EL740" s="170"/>
      <c r="EM740" s="170"/>
      <c r="EN740" s="170"/>
      <c r="EO740" s="170"/>
      <c r="EP740" s="170"/>
      <c r="EQ740" s="170"/>
      <c r="ER740" s="185"/>
      <c r="ES740" s="185"/>
      <c r="ET740" s="171"/>
    </row>
    <row r="741" spans="1:150" s="173" customFormat="1" hidden="1" x14ac:dyDescent="0.25">
      <c r="A741" s="169"/>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c r="AL741" s="170"/>
      <c r="AM741" s="170"/>
      <c r="AN741" s="170"/>
      <c r="AO741" s="170"/>
      <c r="AP741" s="170"/>
      <c r="AQ741" s="170"/>
      <c r="AR741" s="170"/>
      <c r="AS741" s="170"/>
      <c r="AT741" s="170"/>
      <c r="AU741" s="170"/>
      <c r="AV741" s="170"/>
      <c r="AW741" s="170"/>
      <c r="AX741" s="170"/>
      <c r="AY741" s="170"/>
      <c r="AZ741" s="170"/>
      <c r="BA741" s="170"/>
      <c r="BB741" s="170"/>
      <c r="BC741" s="170"/>
      <c r="BD741" s="170"/>
      <c r="BE741" s="170"/>
      <c r="BF741" s="170"/>
      <c r="BG741" s="170"/>
      <c r="BH741" s="170"/>
      <c r="BI741" s="170"/>
      <c r="BJ741" s="170"/>
      <c r="BK741" s="170"/>
      <c r="BL741" s="170"/>
      <c r="BM741" s="170"/>
      <c r="BN741" s="170"/>
      <c r="BO741" s="170"/>
      <c r="BP741" s="170"/>
      <c r="BQ741" s="170"/>
      <c r="BR741" s="170"/>
      <c r="BS741" s="170"/>
      <c r="BT741" s="170"/>
      <c r="BU741" s="170"/>
      <c r="BV741" s="170"/>
      <c r="BW741" s="170"/>
      <c r="BX741" s="170"/>
      <c r="BY741" s="170"/>
      <c r="BZ741" s="170"/>
      <c r="CA741" s="170"/>
      <c r="CB741" s="170"/>
      <c r="CC741" s="170"/>
      <c r="CD741" s="170"/>
      <c r="CE741" s="170"/>
      <c r="CF741" s="170"/>
      <c r="CG741" s="170"/>
      <c r="CH741" s="170"/>
      <c r="CI741" s="170"/>
      <c r="CJ741" s="170"/>
      <c r="CK741" s="170"/>
      <c r="CL741" s="170"/>
      <c r="CM741" s="170"/>
      <c r="CN741" s="170"/>
      <c r="CO741" s="170"/>
      <c r="CP741" s="170"/>
      <c r="CQ741" s="170"/>
      <c r="CR741" s="170"/>
      <c r="CS741" s="170"/>
      <c r="CT741" s="170"/>
      <c r="CU741" s="170"/>
      <c r="CV741" s="170"/>
      <c r="CW741" s="170"/>
      <c r="CX741" s="170"/>
      <c r="CY741" s="170"/>
      <c r="CZ741" s="170"/>
      <c r="DA741" s="170"/>
      <c r="DB741" s="170"/>
      <c r="DC741" s="170"/>
      <c r="DD741" s="170"/>
      <c r="DE741" s="170"/>
      <c r="DF741" s="170"/>
      <c r="DG741" s="170"/>
      <c r="DH741" s="170"/>
      <c r="DI741" s="170"/>
      <c r="DJ741" s="170"/>
      <c r="DK741" s="170"/>
      <c r="DL741" s="170"/>
      <c r="DM741" s="170"/>
      <c r="DN741" s="170"/>
      <c r="DO741" s="170"/>
      <c r="DP741" s="170"/>
      <c r="DQ741" s="170"/>
      <c r="DR741" s="170"/>
      <c r="DS741" s="170"/>
      <c r="DT741" s="170"/>
      <c r="DU741" s="170"/>
      <c r="DV741" s="170"/>
      <c r="DW741" s="170"/>
      <c r="DX741" s="170"/>
      <c r="DY741" s="170"/>
      <c r="DZ741" s="170"/>
      <c r="EA741" s="170"/>
      <c r="EB741" s="170"/>
      <c r="EC741" s="170"/>
      <c r="ED741" s="170"/>
      <c r="EE741" s="170"/>
      <c r="EF741" s="170"/>
      <c r="EG741" s="170"/>
      <c r="EH741" s="170"/>
      <c r="EI741" s="170"/>
      <c r="EJ741" s="170"/>
      <c r="EK741" s="170"/>
      <c r="EL741" s="170"/>
      <c r="EM741" s="170"/>
      <c r="EN741" s="170"/>
      <c r="EO741" s="170"/>
      <c r="EP741" s="170"/>
      <c r="EQ741" s="170"/>
      <c r="ER741" s="185"/>
      <c r="ES741" s="185"/>
      <c r="ET741" s="171"/>
    </row>
    <row r="742" spans="1:150" s="173" customFormat="1" hidden="1" x14ac:dyDescent="0.25">
      <c r="A742" s="169"/>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c r="AL742" s="170"/>
      <c r="AM742" s="170"/>
      <c r="AN742" s="170"/>
      <c r="AO742" s="170"/>
      <c r="AP742" s="170"/>
      <c r="AQ742" s="170"/>
      <c r="AR742" s="170"/>
      <c r="AS742" s="170"/>
      <c r="AT742" s="170"/>
      <c r="AU742" s="170"/>
      <c r="AV742" s="170"/>
      <c r="AW742" s="170"/>
      <c r="AX742" s="170"/>
      <c r="AY742" s="170"/>
      <c r="AZ742" s="170"/>
      <c r="BA742" s="170"/>
      <c r="BB742" s="170"/>
      <c r="BC742" s="170"/>
      <c r="BD742" s="170"/>
      <c r="BE742" s="170"/>
      <c r="BF742" s="170"/>
      <c r="BG742" s="170"/>
      <c r="BH742" s="170"/>
      <c r="BI742" s="170"/>
      <c r="BJ742" s="170"/>
      <c r="BK742" s="170"/>
      <c r="BL742" s="170"/>
      <c r="BM742" s="170"/>
      <c r="BN742" s="170"/>
      <c r="BO742" s="170"/>
      <c r="BP742" s="170"/>
      <c r="BQ742" s="170"/>
      <c r="BR742" s="170"/>
      <c r="BS742" s="170"/>
      <c r="BT742" s="170"/>
      <c r="BU742" s="170"/>
      <c r="BV742" s="170"/>
      <c r="BW742" s="170"/>
      <c r="BX742" s="170"/>
      <c r="BY742" s="170"/>
      <c r="BZ742" s="170"/>
      <c r="CA742" s="170"/>
      <c r="CB742" s="170"/>
      <c r="CC742" s="170"/>
      <c r="CD742" s="170"/>
      <c r="CE742" s="170"/>
      <c r="CF742" s="170"/>
      <c r="CG742" s="170"/>
      <c r="CH742" s="170"/>
      <c r="CI742" s="170"/>
      <c r="CJ742" s="170"/>
      <c r="CK742" s="170"/>
      <c r="CL742" s="170"/>
      <c r="CM742" s="170"/>
      <c r="CN742" s="170"/>
      <c r="CO742" s="170"/>
      <c r="CP742" s="170"/>
      <c r="CQ742" s="170"/>
      <c r="CR742" s="170"/>
      <c r="CS742" s="170"/>
      <c r="CT742" s="170"/>
      <c r="CU742" s="170"/>
      <c r="CV742" s="170"/>
      <c r="CW742" s="170"/>
      <c r="CX742" s="170"/>
      <c r="CY742" s="170"/>
      <c r="CZ742" s="170"/>
      <c r="DA742" s="170"/>
      <c r="DB742" s="170"/>
      <c r="DC742" s="170"/>
      <c r="DD742" s="170"/>
      <c r="DE742" s="170"/>
      <c r="DF742" s="170"/>
      <c r="DG742" s="170"/>
      <c r="DH742" s="170"/>
      <c r="DI742" s="170"/>
      <c r="DJ742" s="170"/>
      <c r="DK742" s="170"/>
      <c r="DL742" s="170"/>
      <c r="DM742" s="170"/>
      <c r="DN742" s="170"/>
      <c r="DO742" s="170"/>
      <c r="DP742" s="170"/>
      <c r="DQ742" s="170"/>
      <c r="DR742" s="170"/>
      <c r="DS742" s="170"/>
      <c r="DT742" s="170"/>
      <c r="DU742" s="170"/>
      <c r="DV742" s="170"/>
      <c r="DW742" s="170"/>
      <c r="DX742" s="170"/>
      <c r="DY742" s="170"/>
      <c r="DZ742" s="170"/>
      <c r="EA742" s="170"/>
      <c r="EB742" s="170"/>
      <c r="EC742" s="170"/>
      <c r="ED742" s="170"/>
      <c r="EE742" s="170"/>
      <c r="EF742" s="170"/>
      <c r="EG742" s="170"/>
      <c r="EH742" s="170"/>
      <c r="EI742" s="170"/>
      <c r="EJ742" s="170"/>
      <c r="EK742" s="170"/>
      <c r="EL742" s="170"/>
      <c r="EM742" s="170"/>
      <c r="EN742" s="170"/>
      <c r="EO742" s="170"/>
      <c r="EP742" s="170"/>
      <c r="EQ742" s="170"/>
      <c r="ER742" s="185"/>
      <c r="ES742" s="185"/>
      <c r="ET742" s="171"/>
    </row>
    <row r="743" spans="1:150" s="173" customFormat="1" hidden="1" x14ac:dyDescent="0.25">
      <c r="A743" s="169"/>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c r="AL743" s="170"/>
      <c r="AM743" s="170"/>
      <c r="AN743" s="170"/>
      <c r="AO743" s="170"/>
      <c r="AP743" s="170"/>
      <c r="AQ743" s="170"/>
      <c r="AR743" s="170"/>
      <c r="AS743" s="170"/>
      <c r="AT743" s="170"/>
      <c r="AU743" s="170"/>
      <c r="AV743" s="170"/>
      <c r="AW743" s="170"/>
      <c r="AX743" s="170"/>
      <c r="AY743" s="170"/>
      <c r="AZ743" s="170"/>
      <c r="BA743" s="170"/>
      <c r="BB743" s="170"/>
      <c r="BC743" s="170"/>
      <c r="BD743" s="170"/>
      <c r="BE743" s="170"/>
      <c r="BF743" s="170"/>
      <c r="BG743" s="170"/>
      <c r="BH743" s="170"/>
      <c r="BI743" s="170"/>
      <c r="BJ743" s="170"/>
      <c r="BK743" s="170"/>
      <c r="BL743" s="170"/>
      <c r="BM743" s="170"/>
      <c r="BN743" s="170"/>
      <c r="BO743" s="170"/>
      <c r="BP743" s="170"/>
      <c r="BQ743" s="170"/>
      <c r="BR743" s="170"/>
      <c r="BS743" s="170"/>
      <c r="BT743" s="170"/>
      <c r="BU743" s="170"/>
      <c r="BV743" s="170"/>
      <c r="BW743" s="170"/>
      <c r="BX743" s="170"/>
      <c r="BY743" s="170"/>
      <c r="BZ743" s="170"/>
      <c r="CA743" s="170"/>
      <c r="CB743" s="170"/>
      <c r="CC743" s="170"/>
      <c r="CD743" s="170"/>
      <c r="CE743" s="170"/>
      <c r="CF743" s="170"/>
      <c r="CG743" s="170"/>
      <c r="CH743" s="170"/>
      <c r="CI743" s="170"/>
      <c r="CJ743" s="170"/>
      <c r="CK743" s="170"/>
      <c r="CL743" s="170"/>
      <c r="CM743" s="170"/>
      <c r="CN743" s="170"/>
      <c r="CO743" s="170"/>
      <c r="CP743" s="170"/>
      <c r="CQ743" s="170"/>
      <c r="CR743" s="170"/>
      <c r="CS743" s="170"/>
      <c r="CT743" s="170"/>
      <c r="CU743" s="170"/>
      <c r="CV743" s="170"/>
      <c r="CW743" s="170"/>
      <c r="CX743" s="170"/>
      <c r="CY743" s="170"/>
      <c r="CZ743" s="170"/>
      <c r="DA743" s="170"/>
      <c r="DB743" s="170"/>
      <c r="DC743" s="170"/>
      <c r="DD743" s="170"/>
      <c r="DE743" s="170"/>
      <c r="DF743" s="170"/>
      <c r="DG743" s="170"/>
      <c r="DH743" s="170"/>
      <c r="DI743" s="170"/>
      <c r="DJ743" s="170"/>
      <c r="DK743" s="170"/>
      <c r="DL743" s="170"/>
      <c r="DM743" s="170"/>
      <c r="DN743" s="170"/>
      <c r="DO743" s="170"/>
      <c r="DP743" s="170"/>
      <c r="DQ743" s="170"/>
      <c r="DR743" s="170"/>
      <c r="DS743" s="170"/>
      <c r="DT743" s="170"/>
      <c r="DU743" s="170"/>
      <c r="DV743" s="170"/>
      <c r="DW743" s="170"/>
      <c r="DX743" s="170"/>
      <c r="DY743" s="170"/>
      <c r="DZ743" s="170"/>
      <c r="EA743" s="170"/>
      <c r="EB743" s="170"/>
      <c r="EC743" s="170"/>
      <c r="ED743" s="170"/>
      <c r="EE743" s="170"/>
      <c r="EF743" s="170"/>
      <c r="EG743" s="170"/>
      <c r="EH743" s="170"/>
      <c r="EI743" s="170"/>
      <c r="EJ743" s="170"/>
      <c r="EK743" s="170"/>
      <c r="EL743" s="170"/>
      <c r="EM743" s="170"/>
      <c r="EN743" s="170"/>
      <c r="EO743" s="170"/>
      <c r="EP743" s="170"/>
      <c r="EQ743" s="170"/>
      <c r="ER743" s="185"/>
      <c r="ES743" s="185"/>
      <c r="ET743" s="171"/>
    </row>
    <row r="744" spans="1:150" s="173" customFormat="1" hidden="1" x14ac:dyDescent="0.25">
      <c r="A744" s="169"/>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c r="AL744" s="170"/>
      <c r="AM744" s="170"/>
      <c r="AN744" s="170"/>
      <c r="AO744" s="170"/>
      <c r="AP744" s="170"/>
      <c r="AQ744" s="170"/>
      <c r="AR744" s="170"/>
      <c r="AS744" s="170"/>
      <c r="AT744" s="170"/>
      <c r="AU744" s="170"/>
      <c r="AV744" s="170"/>
      <c r="AW744" s="170"/>
      <c r="AX744" s="170"/>
      <c r="AY744" s="170"/>
      <c r="AZ744" s="170"/>
      <c r="BA744" s="170"/>
      <c r="BB744" s="170"/>
      <c r="BC744" s="170"/>
      <c r="BD744" s="170"/>
      <c r="BE744" s="170"/>
      <c r="BF744" s="170"/>
      <c r="BG744" s="170"/>
      <c r="BH744" s="170"/>
      <c r="BI744" s="170"/>
      <c r="BJ744" s="170"/>
      <c r="BK744" s="170"/>
      <c r="BL744" s="170"/>
      <c r="BM744" s="170"/>
      <c r="BN744" s="170"/>
      <c r="BO744" s="170"/>
      <c r="BP744" s="170"/>
      <c r="BQ744" s="170"/>
      <c r="BR744" s="170"/>
      <c r="BS744" s="170"/>
      <c r="BT744" s="170"/>
      <c r="BU744" s="170"/>
      <c r="BV744" s="170"/>
      <c r="BW744" s="170"/>
      <c r="BX744" s="170"/>
      <c r="BY744" s="170"/>
      <c r="BZ744" s="170"/>
      <c r="CA744" s="170"/>
      <c r="CB744" s="170"/>
      <c r="CC744" s="170"/>
      <c r="CD744" s="170"/>
      <c r="CE744" s="170"/>
      <c r="CF744" s="170"/>
      <c r="CG744" s="170"/>
      <c r="CH744" s="170"/>
      <c r="CI744" s="170"/>
      <c r="CJ744" s="170"/>
      <c r="CK744" s="170"/>
      <c r="CL744" s="170"/>
      <c r="CM744" s="170"/>
      <c r="CN744" s="170"/>
      <c r="CO744" s="170"/>
      <c r="CP744" s="170"/>
      <c r="CQ744" s="170"/>
      <c r="CR744" s="170"/>
      <c r="CS744" s="170"/>
      <c r="CT744" s="170"/>
      <c r="CU744" s="170"/>
      <c r="CV744" s="170"/>
      <c r="CW744" s="170"/>
      <c r="CX744" s="170"/>
      <c r="CY744" s="170"/>
      <c r="CZ744" s="170"/>
      <c r="DA744" s="170"/>
      <c r="DB744" s="170"/>
      <c r="DC744" s="170"/>
      <c r="DD744" s="170"/>
      <c r="DE744" s="170"/>
      <c r="DF744" s="170"/>
      <c r="DG744" s="170"/>
      <c r="DH744" s="170"/>
      <c r="DI744" s="170"/>
      <c r="DJ744" s="170"/>
      <c r="DK744" s="170"/>
      <c r="DL744" s="170"/>
      <c r="DM744" s="170"/>
      <c r="DN744" s="170"/>
      <c r="DO744" s="170"/>
      <c r="DP744" s="170"/>
      <c r="DQ744" s="170"/>
      <c r="DR744" s="170"/>
      <c r="DS744" s="170"/>
      <c r="DT744" s="170"/>
      <c r="DU744" s="170"/>
      <c r="DV744" s="170"/>
      <c r="DW744" s="170"/>
      <c r="DX744" s="170"/>
      <c r="DY744" s="170"/>
      <c r="DZ744" s="170"/>
      <c r="EA744" s="170"/>
      <c r="EB744" s="170"/>
      <c r="EC744" s="170"/>
      <c r="ED744" s="170"/>
      <c r="EE744" s="170"/>
      <c r="EF744" s="170"/>
      <c r="EG744" s="170"/>
      <c r="EH744" s="170"/>
      <c r="EI744" s="170"/>
      <c r="EJ744" s="170"/>
      <c r="EK744" s="170"/>
      <c r="EL744" s="170"/>
      <c r="EM744" s="170"/>
      <c r="EN744" s="170"/>
      <c r="EO744" s="170"/>
      <c r="EP744" s="170"/>
      <c r="EQ744" s="170"/>
      <c r="ER744" s="185"/>
      <c r="ES744" s="185"/>
      <c r="ET744" s="171"/>
    </row>
    <row r="745" spans="1:150" s="173" customFormat="1" hidden="1" x14ac:dyDescent="0.25">
      <c r="A745" s="169"/>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c r="AL745" s="170"/>
      <c r="AM745" s="170"/>
      <c r="AN745" s="170"/>
      <c r="AO745" s="170"/>
      <c r="AP745" s="170"/>
      <c r="AQ745" s="170"/>
      <c r="AR745" s="170"/>
      <c r="AS745" s="170"/>
      <c r="AT745" s="170"/>
      <c r="AU745" s="170"/>
      <c r="AV745" s="170"/>
      <c r="AW745" s="170"/>
      <c r="AX745" s="170"/>
      <c r="AY745" s="170"/>
      <c r="AZ745" s="170"/>
      <c r="BA745" s="170"/>
      <c r="BB745" s="170"/>
      <c r="BC745" s="170"/>
      <c r="BD745" s="170"/>
      <c r="BE745" s="170"/>
      <c r="BF745" s="170"/>
      <c r="BG745" s="170"/>
      <c r="BH745" s="170"/>
      <c r="BI745" s="170"/>
      <c r="BJ745" s="170"/>
      <c r="BK745" s="170"/>
      <c r="BL745" s="170"/>
      <c r="BM745" s="170"/>
      <c r="BN745" s="170"/>
      <c r="BO745" s="170"/>
      <c r="BP745" s="170"/>
      <c r="BQ745" s="170"/>
      <c r="BR745" s="170"/>
      <c r="BS745" s="170"/>
      <c r="BT745" s="170"/>
      <c r="BU745" s="170"/>
      <c r="BV745" s="170"/>
      <c r="BW745" s="170"/>
      <c r="BX745" s="170"/>
      <c r="BY745" s="170"/>
      <c r="BZ745" s="170"/>
      <c r="CA745" s="170"/>
      <c r="CB745" s="170"/>
      <c r="CC745" s="170"/>
      <c r="CD745" s="170"/>
      <c r="CE745" s="170"/>
      <c r="CF745" s="170"/>
      <c r="CG745" s="170"/>
      <c r="CH745" s="170"/>
      <c r="CI745" s="170"/>
      <c r="CJ745" s="170"/>
      <c r="CK745" s="170"/>
      <c r="CL745" s="170"/>
      <c r="CM745" s="170"/>
      <c r="CN745" s="170"/>
      <c r="CO745" s="170"/>
      <c r="CP745" s="170"/>
      <c r="CQ745" s="170"/>
      <c r="CR745" s="170"/>
      <c r="CS745" s="170"/>
      <c r="CT745" s="170"/>
      <c r="CU745" s="170"/>
      <c r="CV745" s="170"/>
      <c r="CW745" s="170"/>
      <c r="CX745" s="170"/>
      <c r="CY745" s="170"/>
      <c r="CZ745" s="170"/>
      <c r="DA745" s="170"/>
      <c r="DB745" s="170"/>
      <c r="DC745" s="170"/>
      <c r="DD745" s="170"/>
      <c r="DE745" s="170"/>
      <c r="DF745" s="170"/>
      <c r="DG745" s="170"/>
      <c r="DH745" s="170"/>
      <c r="DI745" s="170"/>
      <c r="DJ745" s="170"/>
      <c r="DK745" s="170"/>
      <c r="DL745" s="170"/>
      <c r="DM745" s="170"/>
      <c r="DN745" s="170"/>
      <c r="DO745" s="170"/>
      <c r="DP745" s="170"/>
      <c r="DQ745" s="170"/>
      <c r="DR745" s="170"/>
      <c r="DS745" s="170"/>
      <c r="DT745" s="170"/>
      <c r="DU745" s="170"/>
      <c r="DV745" s="170"/>
      <c r="DW745" s="170"/>
      <c r="DX745" s="170"/>
      <c r="DY745" s="170"/>
      <c r="DZ745" s="170"/>
      <c r="EA745" s="170"/>
      <c r="EB745" s="170"/>
      <c r="EC745" s="170"/>
      <c r="ED745" s="170"/>
      <c r="EE745" s="170"/>
      <c r="EF745" s="170"/>
      <c r="EG745" s="170"/>
      <c r="EH745" s="170"/>
      <c r="EI745" s="170"/>
      <c r="EJ745" s="170"/>
      <c r="EK745" s="170"/>
      <c r="EL745" s="170"/>
      <c r="EM745" s="170"/>
      <c r="EN745" s="170"/>
      <c r="EO745" s="170"/>
      <c r="EP745" s="170"/>
      <c r="EQ745" s="170"/>
      <c r="ER745" s="185"/>
      <c r="ES745" s="185"/>
      <c r="ET745" s="171"/>
    </row>
    <row r="746" spans="1:150" s="173" customFormat="1" hidden="1" x14ac:dyDescent="0.25">
      <c r="A746" s="169"/>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c r="AL746" s="170"/>
      <c r="AM746" s="170"/>
      <c r="AN746" s="170"/>
      <c r="AO746" s="170"/>
      <c r="AP746" s="170"/>
      <c r="AQ746" s="170"/>
      <c r="AR746" s="170"/>
      <c r="AS746" s="170"/>
      <c r="AT746" s="170"/>
      <c r="AU746" s="170"/>
      <c r="AV746" s="170"/>
      <c r="AW746" s="170"/>
      <c r="AX746" s="170"/>
      <c r="AY746" s="170"/>
      <c r="AZ746" s="170"/>
      <c r="BA746" s="170"/>
      <c r="BB746" s="170"/>
      <c r="BC746" s="170"/>
      <c r="BD746" s="170"/>
      <c r="BE746" s="170"/>
      <c r="BF746" s="170"/>
      <c r="BG746" s="170"/>
      <c r="BH746" s="170"/>
      <c r="BI746" s="170"/>
      <c r="BJ746" s="170"/>
      <c r="BK746" s="170"/>
      <c r="BL746" s="170"/>
      <c r="BM746" s="170"/>
      <c r="BN746" s="170"/>
      <c r="BO746" s="170"/>
      <c r="BP746" s="170"/>
      <c r="BQ746" s="170"/>
      <c r="BR746" s="170"/>
      <c r="BS746" s="170"/>
      <c r="BT746" s="170"/>
      <c r="BU746" s="170"/>
      <c r="BV746" s="170"/>
      <c r="BW746" s="170"/>
      <c r="BX746" s="170"/>
      <c r="BY746" s="170"/>
      <c r="BZ746" s="170"/>
      <c r="CA746" s="170"/>
      <c r="CB746" s="170"/>
      <c r="CC746" s="170"/>
      <c r="CD746" s="170"/>
      <c r="CE746" s="170"/>
      <c r="CF746" s="170"/>
      <c r="CG746" s="170"/>
      <c r="CH746" s="170"/>
      <c r="CI746" s="170"/>
      <c r="CJ746" s="170"/>
      <c r="CK746" s="170"/>
      <c r="CL746" s="170"/>
      <c r="CM746" s="170"/>
      <c r="CN746" s="170"/>
      <c r="CO746" s="170"/>
      <c r="CP746" s="170"/>
      <c r="CQ746" s="170"/>
      <c r="CR746" s="170"/>
      <c r="CS746" s="170"/>
      <c r="CT746" s="170"/>
      <c r="CU746" s="170"/>
      <c r="CV746" s="170"/>
      <c r="CW746" s="170"/>
      <c r="CX746" s="170"/>
      <c r="CY746" s="170"/>
      <c r="CZ746" s="170"/>
      <c r="DA746" s="170"/>
      <c r="DB746" s="170"/>
      <c r="DC746" s="170"/>
      <c r="DD746" s="170"/>
      <c r="DE746" s="170"/>
      <c r="DF746" s="170"/>
      <c r="DG746" s="170"/>
      <c r="DH746" s="170"/>
      <c r="DI746" s="170"/>
      <c r="DJ746" s="170"/>
      <c r="DK746" s="170"/>
      <c r="DL746" s="170"/>
      <c r="DM746" s="170"/>
      <c r="DN746" s="170"/>
      <c r="DO746" s="170"/>
      <c r="DP746" s="170"/>
      <c r="DQ746" s="170"/>
      <c r="DR746" s="170"/>
      <c r="DS746" s="170"/>
      <c r="DT746" s="170"/>
      <c r="DU746" s="170"/>
      <c r="DV746" s="170"/>
      <c r="DW746" s="170"/>
      <c r="DX746" s="170"/>
      <c r="DY746" s="170"/>
      <c r="DZ746" s="170"/>
      <c r="EA746" s="170"/>
      <c r="EB746" s="170"/>
      <c r="EC746" s="170"/>
      <c r="ED746" s="170"/>
      <c r="EE746" s="170"/>
      <c r="EF746" s="170"/>
      <c r="EG746" s="170"/>
      <c r="EH746" s="170"/>
      <c r="EI746" s="170"/>
      <c r="EJ746" s="170"/>
      <c r="EK746" s="170"/>
      <c r="EL746" s="170"/>
      <c r="EM746" s="170"/>
      <c r="EN746" s="170"/>
      <c r="EO746" s="170"/>
      <c r="EP746" s="170"/>
      <c r="EQ746" s="170"/>
      <c r="ER746" s="185"/>
      <c r="ES746" s="185"/>
      <c r="ET746" s="171"/>
    </row>
    <row r="747" spans="1:150" s="173" customFormat="1" hidden="1" x14ac:dyDescent="0.25">
      <c r="A747" s="169"/>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c r="AL747" s="170"/>
      <c r="AM747" s="170"/>
      <c r="AN747" s="170"/>
      <c r="AO747" s="170"/>
      <c r="AP747" s="170"/>
      <c r="AQ747" s="170"/>
      <c r="AR747" s="170"/>
      <c r="AS747" s="170"/>
      <c r="AT747" s="170"/>
      <c r="AU747" s="170"/>
      <c r="AV747" s="170"/>
      <c r="AW747" s="170"/>
      <c r="AX747" s="170"/>
      <c r="AY747" s="170"/>
      <c r="AZ747" s="170"/>
      <c r="BA747" s="170"/>
      <c r="BB747" s="170"/>
      <c r="BC747" s="170"/>
      <c r="BD747" s="170"/>
      <c r="BE747" s="170"/>
      <c r="BF747" s="170"/>
      <c r="BG747" s="170"/>
      <c r="BH747" s="170"/>
      <c r="BI747" s="170"/>
      <c r="BJ747" s="170"/>
      <c r="BK747" s="170"/>
      <c r="BL747" s="170"/>
      <c r="BM747" s="170"/>
      <c r="BN747" s="170"/>
      <c r="BO747" s="170"/>
      <c r="BP747" s="170"/>
      <c r="BQ747" s="170"/>
      <c r="BR747" s="170"/>
      <c r="BS747" s="170"/>
      <c r="BT747" s="170"/>
      <c r="BU747" s="170"/>
      <c r="BV747" s="170"/>
      <c r="BW747" s="170"/>
      <c r="BX747" s="170"/>
      <c r="BY747" s="170"/>
      <c r="BZ747" s="170"/>
      <c r="CA747" s="170"/>
      <c r="CB747" s="170"/>
      <c r="CC747" s="170"/>
      <c r="CD747" s="170"/>
      <c r="CE747" s="170"/>
      <c r="CF747" s="170"/>
      <c r="CG747" s="170"/>
      <c r="CH747" s="170"/>
      <c r="CI747" s="170"/>
      <c r="CJ747" s="170"/>
      <c r="CK747" s="170"/>
      <c r="CL747" s="170"/>
      <c r="CM747" s="170"/>
      <c r="CN747" s="170"/>
      <c r="CO747" s="170"/>
      <c r="CP747" s="170"/>
      <c r="CQ747" s="170"/>
      <c r="CR747" s="170"/>
      <c r="CS747" s="170"/>
      <c r="CT747" s="170"/>
      <c r="CU747" s="170"/>
      <c r="CV747" s="170"/>
      <c r="CW747" s="170"/>
      <c r="CX747" s="170"/>
      <c r="CY747" s="170"/>
      <c r="CZ747" s="170"/>
      <c r="DA747" s="170"/>
      <c r="DB747" s="170"/>
      <c r="DC747" s="170"/>
      <c r="DD747" s="170"/>
      <c r="DE747" s="170"/>
      <c r="DF747" s="170"/>
      <c r="DG747" s="170"/>
      <c r="DH747" s="170"/>
      <c r="DI747" s="170"/>
      <c r="DJ747" s="170"/>
      <c r="DK747" s="170"/>
      <c r="DL747" s="170"/>
      <c r="DM747" s="170"/>
      <c r="DN747" s="170"/>
      <c r="DO747" s="170"/>
      <c r="DP747" s="170"/>
      <c r="DQ747" s="170"/>
      <c r="DR747" s="170"/>
      <c r="DS747" s="170"/>
      <c r="DT747" s="170"/>
      <c r="DU747" s="170"/>
      <c r="DV747" s="170"/>
      <c r="DW747" s="170"/>
      <c r="DX747" s="170"/>
      <c r="DY747" s="170"/>
      <c r="DZ747" s="170"/>
      <c r="EA747" s="170"/>
      <c r="EB747" s="170"/>
      <c r="EC747" s="170"/>
      <c r="ED747" s="170"/>
      <c r="EE747" s="170"/>
      <c r="EF747" s="170"/>
      <c r="EG747" s="170"/>
      <c r="EH747" s="170"/>
      <c r="EI747" s="170"/>
      <c r="EJ747" s="170"/>
      <c r="EK747" s="170"/>
      <c r="EL747" s="170"/>
      <c r="EM747" s="170"/>
      <c r="EN747" s="170"/>
      <c r="EO747" s="170"/>
      <c r="EP747" s="170"/>
      <c r="EQ747" s="170"/>
      <c r="ER747" s="185"/>
      <c r="ES747" s="185"/>
      <c r="ET747" s="171"/>
    </row>
    <row r="748" spans="1:150" s="173" customFormat="1" hidden="1" x14ac:dyDescent="0.25">
      <c r="A748" s="169"/>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c r="AL748" s="170"/>
      <c r="AM748" s="170"/>
      <c r="AN748" s="170"/>
      <c r="AO748" s="170"/>
      <c r="AP748" s="170"/>
      <c r="AQ748" s="170"/>
      <c r="AR748" s="170"/>
      <c r="AS748" s="170"/>
      <c r="AT748" s="170"/>
      <c r="AU748" s="170"/>
      <c r="AV748" s="170"/>
      <c r="AW748" s="170"/>
      <c r="AX748" s="170"/>
      <c r="AY748" s="170"/>
      <c r="AZ748" s="170"/>
      <c r="BA748" s="170"/>
      <c r="BB748" s="170"/>
      <c r="BC748" s="170"/>
      <c r="BD748" s="170"/>
      <c r="BE748" s="170"/>
      <c r="BF748" s="170"/>
      <c r="BG748" s="170"/>
      <c r="BH748" s="170"/>
      <c r="BI748" s="170"/>
      <c r="BJ748" s="170"/>
      <c r="BK748" s="170"/>
      <c r="BL748" s="170"/>
      <c r="BM748" s="170"/>
      <c r="BN748" s="170"/>
      <c r="BO748" s="170"/>
      <c r="BP748" s="170"/>
      <c r="BQ748" s="170"/>
      <c r="BR748" s="170"/>
      <c r="BS748" s="170"/>
      <c r="BT748" s="170"/>
      <c r="BU748" s="170"/>
      <c r="BV748" s="170"/>
      <c r="BW748" s="170"/>
      <c r="BX748" s="170"/>
      <c r="BY748" s="170"/>
      <c r="BZ748" s="170"/>
      <c r="CA748" s="170"/>
      <c r="CB748" s="170"/>
      <c r="CC748" s="170"/>
      <c r="CD748" s="170"/>
      <c r="CE748" s="170"/>
      <c r="CF748" s="170"/>
      <c r="CG748" s="170"/>
      <c r="CH748" s="170"/>
      <c r="CI748" s="170"/>
      <c r="CJ748" s="170"/>
      <c r="CK748" s="170"/>
      <c r="CL748" s="170"/>
      <c r="CM748" s="170"/>
      <c r="CN748" s="170"/>
      <c r="CO748" s="170"/>
      <c r="CP748" s="170"/>
      <c r="CQ748" s="170"/>
      <c r="CR748" s="170"/>
      <c r="CS748" s="170"/>
      <c r="CT748" s="170"/>
      <c r="CU748" s="170"/>
      <c r="CV748" s="170"/>
      <c r="CW748" s="170"/>
      <c r="CX748" s="170"/>
      <c r="CY748" s="170"/>
      <c r="CZ748" s="170"/>
      <c r="DA748" s="170"/>
      <c r="DB748" s="170"/>
      <c r="DC748" s="170"/>
      <c r="DD748" s="170"/>
      <c r="DE748" s="170"/>
      <c r="DF748" s="170"/>
      <c r="DG748" s="170"/>
      <c r="DH748" s="170"/>
      <c r="DI748" s="170"/>
      <c r="DJ748" s="170"/>
      <c r="DK748" s="170"/>
      <c r="DL748" s="170"/>
      <c r="DM748" s="170"/>
      <c r="DN748" s="170"/>
      <c r="DO748" s="170"/>
      <c r="DP748" s="170"/>
      <c r="DQ748" s="170"/>
      <c r="DR748" s="170"/>
      <c r="DS748" s="170"/>
      <c r="DT748" s="170"/>
      <c r="DU748" s="170"/>
      <c r="DV748" s="170"/>
      <c r="DW748" s="170"/>
      <c r="DX748" s="170"/>
      <c r="DY748" s="170"/>
      <c r="DZ748" s="170"/>
      <c r="EA748" s="170"/>
      <c r="EB748" s="170"/>
      <c r="EC748" s="170"/>
      <c r="ED748" s="170"/>
      <c r="EE748" s="170"/>
      <c r="EF748" s="170"/>
      <c r="EG748" s="170"/>
      <c r="EH748" s="170"/>
      <c r="EI748" s="170"/>
      <c r="EJ748" s="170"/>
      <c r="EK748" s="170"/>
      <c r="EL748" s="170"/>
      <c r="EM748" s="170"/>
      <c r="EN748" s="170"/>
      <c r="EO748" s="170"/>
      <c r="EP748" s="170"/>
      <c r="EQ748" s="170"/>
      <c r="ER748" s="185"/>
      <c r="ES748" s="185"/>
      <c r="ET748" s="171"/>
    </row>
    <row r="749" spans="1:150" s="173" customFormat="1" hidden="1" x14ac:dyDescent="0.25">
      <c r="A749" s="169"/>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c r="AL749" s="170"/>
      <c r="AM749" s="170"/>
      <c r="AN749" s="170"/>
      <c r="AO749" s="170"/>
      <c r="AP749" s="170"/>
      <c r="AQ749" s="170"/>
      <c r="AR749" s="170"/>
      <c r="AS749" s="170"/>
      <c r="AT749" s="170"/>
      <c r="AU749" s="170"/>
      <c r="AV749" s="170"/>
      <c r="AW749" s="170"/>
      <c r="AX749" s="170"/>
      <c r="AY749" s="170"/>
      <c r="AZ749" s="170"/>
      <c r="BA749" s="170"/>
      <c r="BB749" s="170"/>
      <c r="BC749" s="170"/>
      <c r="BD749" s="170"/>
      <c r="BE749" s="170"/>
      <c r="BF749" s="170"/>
      <c r="BG749" s="170"/>
      <c r="BH749" s="170"/>
      <c r="BI749" s="170"/>
      <c r="BJ749" s="170"/>
      <c r="BK749" s="170"/>
      <c r="BL749" s="170"/>
      <c r="BM749" s="170"/>
      <c r="BN749" s="170"/>
      <c r="BO749" s="170"/>
      <c r="BP749" s="170"/>
      <c r="BQ749" s="170"/>
      <c r="BR749" s="170"/>
      <c r="BS749" s="170"/>
      <c r="BT749" s="170"/>
      <c r="BU749" s="170"/>
      <c r="BV749" s="170"/>
      <c r="BW749" s="170"/>
      <c r="BX749" s="170"/>
      <c r="BY749" s="170"/>
      <c r="BZ749" s="170"/>
      <c r="CA749" s="170"/>
      <c r="CB749" s="170"/>
      <c r="CC749" s="170"/>
      <c r="CD749" s="170"/>
      <c r="CE749" s="170"/>
      <c r="CF749" s="170"/>
      <c r="CG749" s="170"/>
      <c r="CH749" s="170"/>
      <c r="CI749" s="170"/>
      <c r="CJ749" s="170"/>
      <c r="CK749" s="170"/>
      <c r="CL749" s="170"/>
      <c r="CM749" s="170"/>
      <c r="CN749" s="170"/>
      <c r="CO749" s="170"/>
      <c r="CP749" s="170"/>
      <c r="CQ749" s="170"/>
      <c r="CR749" s="170"/>
      <c r="CS749" s="170"/>
      <c r="CT749" s="170"/>
      <c r="CU749" s="170"/>
      <c r="CV749" s="170"/>
      <c r="CW749" s="170"/>
      <c r="CX749" s="170"/>
      <c r="CY749" s="170"/>
      <c r="CZ749" s="170"/>
      <c r="DA749" s="170"/>
      <c r="DB749" s="170"/>
      <c r="DC749" s="170"/>
      <c r="DD749" s="170"/>
      <c r="DE749" s="170"/>
      <c r="DF749" s="170"/>
      <c r="DG749" s="170"/>
      <c r="DH749" s="170"/>
      <c r="DI749" s="170"/>
      <c r="DJ749" s="170"/>
      <c r="DK749" s="170"/>
      <c r="DL749" s="170"/>
      <c r="DM749" s="170"/>
      <c r="DN749" s="170"/>
      <c r="DO749" s="170"/>
      <c r="DP749" s="170"/>
      <c r="DQ749" s="170"/>
      <c r="DR749" s="170"/>
      <c r="DS749" s="170"/>
      <c r="DT749" s="170"/>
      <c r="DU749" s="170"/>
      <c r="DV749" s="170"/>
      <c r="DW749" s="170"/>
      <c r="DX749" s="170"/>
      <c r="DY749" s="170"/>
      <c r="DZ749" s="170"/>
      <c r="EA749" s="170"/>
      <c r="EB749" s="170"/>
      <c r="EC749" s="170"/>
      <c r="ED749" s="170"/>
      <c r="EE749" s="170"/>
      <c r="EF749" s="170"/>
      <c r="EG749" s="170"/>
      <c r="EH749" s="170"/>
      <c r="EI749" s="170"/>
      <c r="EJ749" s="170"/>
      <c r="EK749" s="170"/>
      <c r="EL749" s="170"/>
      <c r="EM749" s="170"/>
      <c r="EN749" s="170"/>
      <c r="EO749" s="170"/>
      <c r="EP749" s="170"/>
      <c r="EQ749" s="170"/>
      <c r="ER749" s="185"/>
      <c r="ES749" s="185"/>
      <c r="ET749" s="171"/>
    </row>
    <row r="750" spans="1:150" s="173" customFormat="1" hidden="1" x14ac:dyDescent="0.25">
      <c r="A750" s="169"/>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c r="AL750" s="170"/>
      <c r="AM750" s="170"/>
      <c r="AN750" s="170"/>
      <c r="AO750" s="170"/>
      <c r="AP750" s="170"/>
      <c r="AQ750" s="170"/>
      <c r="AR750" s="170"/>
      <c r="AS750" s="170"/>
      <c r="AT750" s="170"/>
      <c r="AU750" s="170"/>
      <c r="AV750" s="170"/>
      <c r="AW750" s="170"/>
      <c r="AX750" s="170"/>
      <c r="AY750" s="170"/>
      <c r="AZ750" s="170"/>
      <c r="BA750" s="170"/>
      <c r="BB750" s="170"/>
      <c r="BC750" s="170"/>
      <c r="BD750" s="170"/>
      <c r="BE750" s="170"/>
      <c r="BF750" s="170"/>
      <c r="BG750" s="170"/>
      <c r="BH750" s="170"/>
      <c r="BI750" s="170"/>
      <c r="BJ750" s="170"/>
      <c r="BK750" s="170"/>
      <c r="BL750" s="170"/>
      <c r="BM750" s="170"/>
      <c r="BN750" s="170"/>
      <c r="BO750" s="170"/>
      <c r="BP750" s="170"/>
      <c r="BQ750" s="170"/>
      <c r="BR750" s="170"/>
      <c r="BS750" s="170"/>
      <c r="BT750" s="170"/>
      <c r="BU750" s="170"/>
      <c r="BV750" s="170"/>
      <c r="BW750" s="170"/>
      <c r="BX750" s="170"/>
      <c r="BY750" s="170"/>
      <c r="BZ750" s="170"/>
      <c r="CA750" s="170"/>
      <c r="CB750" s="170"/>
      <c r="CC750" s="170"/>
      <c r="CD750" s="170"/>
      <c r="CE750" s="170"/>
      <c r="CF750" s="170"/>
      <c r="CG750" s="170"/>
      <c r="CH750" s="170"/>
      <c r="CI750" s="170"/>
      <c r="CJ750" s="170"/>
      <c r="CK750" s="170"/>
      <c r="CL750" s="170"/>
      <c r="CM750" s="170"/>
      <c r="CN750" s="170"/>
      <c r="CO750" s="170"/>
      <c r="CP750" s="170"/>
      <c r="CQ750" s="170"/>
      <c r="CR750" s="170"/>
      <c r="CS750" s="170"/>
      <c r="CT750" s="170"/>
      <c r="CU750" s="170"/>
      <c r="CV750" s="170"/>
      <c r="CW750" s="170"/>
      <c r="CX750" s="170"/>
      <c r="CY750" s="170"/>
      <c r="CZ750" s="170"/>
      <c r="DA750" s="170"/>
      <c r="DB750" s="170"/>
      <c r="DC750" s="170"/>
      <c r="DD750" s="170"/>
      <c r="DE750" s="170"/>
      <c r="DF750" s="170"/>
      <c r="DG750" s="170"/>
      <c r="DH750" s="170"/>
      <c r="DI750" s="170"/>
      <c r="DJ750" s="170"/>
      <c r="DK750" s="170"/>
      <c r="DL750" s="170"/>
      <c r="DM750" s="170"/>
      <c r="DN750" s="170"/>
      <c r="DO750" s="170"/>
      <c r="DP750" s="170"/>
      <c r="DQ750" s="170"/>
      <c r="DR750" s="170"/>
      <c r="DS750" s="170"/>
      <c r="DT750" s="170"/>
      <c r="DU750" s="170"/>
      <c r="DV750" s="170"/>
      <c r="DW750" s="170"/>
      <c r="DX750" s="170"/>
      <c r="DY750" s="170"/>
      <c r="DZ750" s="170"/>
      <c r="EA750" s="170"/>
      <c r="EB750" s="170"/>
      <c r="EC750" s="170"/>
      <c r="ED750" s="170"/>
      <c r="EE750" s="170"/>
      <c r="EF750" s="170"/>
      <c r="EG750" s="170"/>
      <c r="EH750" s="170"/>
      <c r="EI750" s="170"/>
      <c r="EJ750" s="170"/>
      <c r="EK750" s="170"/>
      <c r="EL750" s="170"/>
      <c r="EM750" s="170"/>
      <c r="EN750" s="170"/>
      <c r="EO750" s="170"/>
      <c r="EP750" s="170"/>
      <c r="EQ750" s="170"/>
      <c r="ER750" s="185"/>
      <c r="ES750" s="185"/>
      <c r="ET750" s="171"/>
    </row>
    <row r="751" spans="1:150" s="173" customFormat="1" hidden="1" x14ac:dyDescent="0.25">
      <c r="A751" s="169"/>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c r="AL751" s="170"/>
      <c r="AM751" s="170"/>
      <c r="AN751" s="170"/>
      <c r="AO751" s="170"/>
      <c r="AP751" s="170"/>
      <c r="AQ751" s="170"/>
      <c r="AR751" s="170"/>
      <c r="AS751" s="170"/>
      <c r="AT751" s="170"/>
      <c r="AU751" s="170"/>
      <c r="AV751" s="170"/>
      <c r="AW751" s="170"/>
      <c r="AX751" s="170"/>
      <c r="AY751" s="170"/>
      <c r="AZ751" s="170"/>
      <c r="BA751" s="170"/>
      <c r="BB751" s="170"/>
      <c r="BC751" s="170"/>
      <c r="BD751" s="170"/>
      <c r="BE751" s="170"/>
      <c r="BF751" s="170"/>
      <c r="BG751" s="170"/>
      <c r="BH751" s="170"/>
      <c r="BI751" s="170"/>
      <c r="BJ751" s="170"/>
      <c r="BK751" s="170"/>
      <c r="BL751" s="170"/>
      <c r="BM751" s="170"/>
      <c r="BN751" s="170"/>
      <c r="BO751" s="170"/>
      <c r="BP751" s="170"/>
      <c r="BQ751" s="170"/>
      <c r="BR751" s="170"/>
      <c r="BS751" s="170"/>
      <c r="BT751" s="170"/>
      <c r="BU751" s="170"/>
      <c r="BV751" s="170"/>
      <c r="BW751" s="170"/>
      <c r="BX751" s="170"/>
      <c r="BY751" s="170"/>
      <c r="BZ751" s="170"/>
      <c r="CA751" s="170"/>
      <c r="CB751" s="170"/>
      <c r="CC751" s="170"/>
      <c r="CD751" s="170"/>
      <c r="CE751" s="170"/>
      <c r="CF751" s="170"/>
      <c r="CG751" s="170"/>
      <c r="CH751" s="170"/>
      <c r="CI751" s="170"/>
      <c r="CJ751" s="170"/>
      <c r="CK751" s="170"/>
      <c r="CL751" s="170"/>
      <c r="CM751" s="170"/>
      <c r="CN751" s="170"/>
      <c r="CO751" s="170"/>
      <c r="CP751" s="170"/>
      <c r="CQ751" s="170"/>
      <c r="CR751" s="170"/>
      <c r="CS751" s="170"/>
      <c r="CT751" s="170"/>
      <c r="CU751" s="170"/>
      <c r="CV751" s="170"/>
      <c r="CW751" s="170"/>
      <c r="CX751" s="170"/>
      <c r="CY751" s="170"/>
      <c r="CZ751" s="170"/>
      <c r="DA751" s="170"/>
      <c r="DB751" s="170"/>
      <c r="DC751" s="170"/>
      <c r="DD751" s="170"/>
      <c r="DE751" s="170"/>
      <c r="DF751" s="170"/>
      <c r="DG751" s="170"/>
      <c r="DH751" s="170"/>
      <c r="DI751" s="170"/>
      <c r="DJ751" s="170"/>
      <c r="DK751" s="170"/>
      <c r="DL751" s="170"/>
      <c r="DM751" s="170"/>
      <c r="DN751" s="170"/>
      <c r="DO751" s="170"/>
      <c r="DP751" s="170"/>
      <c r="DQ751" s="170"/>
      <c r="DR751" s="170"/>
      <c r="DS751" s="170"/>
      <c r="DT751" s="170"/>
      <c r="DU751" s="170"/>
      <c r="DV751" s="170"/>
      <c r="DW751" s="170"/>
      <c r="DX751" s="170"/>
      <c r="DY751" s="170"/>
      <c r="DZ751" s="170"/>
      <c r="EA751" s="170"/>
      <c r="EB751" s="170"/>
      <c r="EC751" s="170"/>
      <c r="ED751" s="170"/>
      <c r="EE751" s="170"/>
      <c r="EF751" s="170"/>
      <c r="EG751" s="170"/>
      <c r="EH751" s="170"/>
      <c r="EI751" s="170"/>
      <c r="EJ751" s="170"/>
      <c r="EK751" s="170"/>
      <c r="EL751" s="170"/>
      <c r="EM751" s="170"/>
      <c r="EN751" s="170"/>
      <c r="EO751" s="170"/>
      <c r="EP751" s="170"/>
      <c r="EQ751" s="170"/>
      <c r="ER751" s="185"/>
      <c r="ES751" s="185"/>
      <c r="ET751" s="171"/>
    </row>
    <row r="752" spans="1:150" s="173" customFormat="1" hidden="1" x14ac:dyDescent="0.25">
      <c r="A752" s="169"/>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c r="AL752" s="170"/>
      <c r="AM752" s="170"/>
      <c r="AN752" s="170"/>
      <c r="AO752" s="170"/>
      <c r="AP752" s="170"/>
      <c r="AQ752" s="170"/>
      <c r="AR752" s="170"/>
      <c r="AS752" s="170"/>
      <c r="AT752" s="170"/>
      <c r="AU752" s="170"/>
      <c r="AV752" s="170"/>
      <c r="AW752" s="170"/>
      <c r="AX752" s="170"/>
      <c r="AY752" s="170"/>
      <c r="AZ752" s="170"/>
      <c r="BA752" s="170"/>
      <c r="BB752" s="170"/>
      <c r="BC752" s="170"/>
      <c r="BD752" s="170"/>
      <c r="BE752" s="170"/>
      <c r="BF752" s="170"/>
      <c r="BG752" s="170"/>
      <c r="BH752" s="170"/>
      <c r="BI752" s="170"/>
      <c r="BJ752" s="170"/>
      <c r="BK752" s="170"/>
      <c r="BL752" s="170"/>
      <c r="BM752" s="170"/>
      <c r="BN752" s="170"/>
      <c r="BO752" s="170"/>
      <c r="BP752" s="170"/>
      <c r="BQ752" s="170"/>
      <c r="BR752" s="170"/>
      <c r="BS752" s="170"/>
      <c r="BT752" s="170"/>
      <c r="BU752" s="170"/>
      <c r="BV752" s="170"/>
      <c r="BW752" s="170"/>
      <c r="BX752" s="170"/>
      <c r="BY752" s="170"/>
      <c r="BZ752" s="170"/>
      <c r="CA752" s="170"/>
      <c r="CB752" s="170"/>
      <c r="CC752" s="170"/>
      <c r="CD752" s="170"/>
      <c r="CE752" s="170"/>
      <c r="CF752" s="170"/>
      <c r="CG752" s="170"/>
      <c r="CH752" s="170"/>
      <c r="CI752" s="170"/>
      <c r="CJ752" s="170"/>
      <c r="CK752" s="170"/>
      <c r="CL752" s="170"/>
      <c r="CM752" s="170"/>
      <c r="CN752" s="170"/>
      <c r="CO752" s="170"/>
      <c r="CP752" s="170"/>
      <c r="CQ752" s="170"/>
      <c r="CR752" s="170"/>
      <c r="CS752" s="170"/>
      <c r="CT752" s="170"/>
      <c r="CU752" s="170"/>
      <c r="CV752" s="170"/>
      <c r="CW752" s="170"/>
      <c r="CX752" s="170"/>
      <c r="CY752" s="170"/>
      <c r="CZ752" s="170"/>
      <c r="DA752" s="170"/>
      <c r="DB752" s="170"/>
      <c r="DC752" s="170"/>
      <c r="DD752" s="170"/>
      <c r="DE752" s="170"/>
      <c r="DF752" s="170"/>
      <c r="DG752" s="170"/>
      <c r="DH752" s="170"/>
      <c r="DI752" s="170"/>
      <c r="DJ752" s="170"/>
      <c r="DK752" s="170"/>
      <c r="DL752" s="170"/>
      <c r="DM752" s="170"/>
      <c r="DN752" s="170"/>
      <c r="DO752" s="170"/>
      <c r="DP752" s="170"/>
      <c r="DQ752" s="170"/>
      <c r="DR752" s="170"/>
      <c r="DS752" s="170"/>
      <c r="DT752" s="170"/>
      <c r="DU752" s="170"/>
      <c r="DV752" s="170"/>
      <c r="DW752" s="170"/>
      <c r="DX752" s="170"/>
      <c r="DY752" s="170"/>
      <c r="DZ752" s="170"/>
      <c r="EA752" s="170"/>
      <c r="EB752" s="170"/>
      <c r="EC752" s="170"/>
      <c r="ED752" s="170"/>
      <c r="EE752" s="170"/>
      <c r="EF752" s="170"/>
      <c r="EG752" s="170"/>
      <c r="EH752" s="170"/>
      <c r="EI752" s="170"/>
      <c r="EJ752" s="170"/>
      <c r="EK752" s="170"/>
      <c r="EL752" s="170"/>
      <c r="EM752" s="170"/>
      <c r="EN752" s="170"/>
      <c r="EO752" s="170"/>
      <c r="EP752" s="170"/>
      <c r="EQ752" s="170"/>
      <c r="ER752" s="185"/>
      <c r="ES752" s="185"/>
      <c r="ET752" s="171"/>
    </row>
    <row r="753" spans="1:150" s="173" customFormat="1" hidden="1" x14ac:dyDescent="0.25">
      <c r="A753" s="169"/>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c r="AL753" s="170"/>
      <c r="AM753" s="170"/>
      <c r="AN753" s="170"/>
      <c r="AO753" s="170"/>
      <c r="AP753" s="170"/>
      <c r="AQ753" s="170"/>
      <c r="AR753" s="170"/>
      <c r="AS753" s="170"/>
      <c r="AT753" s="170"/>
      <c r="AU753" s="170"/>
      <c r="AV753" s="170"/>
      <c r="AW753" s="170"/>
      <c r="AX753" s="170"/>
      <c r="AY753" s="170"/>
      <c r="AZ753" s="170"/>
      <c r="BA753" s="170"/>
      <c r="BB753" s="170"/>
      <c r="BC753" s="170"/>
      <c r="BD753" s="170"/>
      <c r="BE753" s="170"/>
      <c r="BF753" s="170"/>
      <c r="BG753" s="170"/>
      <c r="BH753" s="170"/>
      <c r="BI753" s="170"/>
      <c r="BJ753" s="170"/>
      <c r="BK753" s="170"/>
      <c r="BL753" s="170"/>
      <c r="BM753" s="170"/>
      <c r="BN753" s="170"/>
      <c r="BO753" s="170"/>
      <c r="BP753" s="170"/>
      <c r="BQ753" s="170"/>
      <c r="BR753" s="170"/>
      <c r="BS753" s="170"/>
      <c r="BT753" s="170"/>
      <c r="BU753" s="170"/>
      <c r="BV753" s="170"/>
      <c r="BW753" s="170"/>
      <c r="BX753" s="170"/>
      <c r="BY753" s="170"/>
      <c r="BZ753" s="170"/>
      <c r="CA753" s="170"/>
      <c r="CB753" s="170"/>
      <c r="CC753" s="170"/>
      <c r="CD753" s="170"/>
      <c r="CE753" s="170"/>
      <c r="CF753" s="170"/>
      <c r="CG753" s="170"/>
      <c r="CH753" s="170"/>
      <c r="CI753" s="170"/>
      <c r="CJ753" s="170"/>
      <c r="CK753" s="170"/>
      <c r="CL753" s="170"/>
      <c r="CM753" s="170"/>
      <c r="CN753" s="170"/>
      <c r="CO753" s="170"/>
      <c r="CP753" s="170"/>
      <c r="CQ753" s="170"/>
      <c r="CR753" s="170"/>
      <c r="CS753" s="170"/>
      <c r="CT753" s="170"/>
      <c r="CU753" s="170"/>
      <c r="CV753" s="170"/>
      <c r="CW753" s="170"/>
      <c r="CX753" s="170"/>
      <c r="CY753" s="170"/>
      <c r="CZ753" s="170"/>
      <c r="DA753" s="170"/>
      <c r="DB753" s="170"/>
      <c r="DC753" s="170"/>
      <c r="DD753" s="170"/>
      <c r="DE753" s="170"/>
      <c r="DF753" s="170"/>
      <c r="DG753" s="170"/>
      <c r="DH753" s="170"/>
      <c r="DI753" s="170"/>
      <c r="DJ753" s="170"/>
      <c r="DK753" s="170"/>
      <c r="DL753" s="170"/>
      <c r="DM753" s="170"/>
      <c r="DN753" s="170"/>
      <c r="DO753" s="170"/>
      <c r="DP753" s="170"/>
      <c r="DQ753" s="170"/>
      <c r="DR753" s="170"/>
      <c r="DS753" s="170"/>
      <c r="DT753" s="170"/>
      <c r="DU753" s="170"/>
      <c r="DV753" s="170"/>
      <c r="DW753" s="170"/>
      <c r="DX753" s="170"/>
      <c r="DY753" s="170"/>
      <c r="DZ753" s="170"/>
      <c r="EA753" s="170"/>
      <c r="EB753" s="170"/>
      <c r="EC753" s="170"/>
      <c r="ED753" s="170"/>
      <c r="EE753" s="170"/>
      <c r="EF753" s="170"/>
      <c r="EG753" s="170"/>
      <c r="EH753" s="170"/>
      <c r="EI753" s="170"/>
      <c r="EJ753" s="170"/>
      <c r="EK753" s="170"/>
      <c r="EL753" s="170"/>
      <c r="EM753" s="170"/>
      <c r="EN753" s="170"/>
      <c r="EO753" s="170"/>
      <c r="EP753" s="170"/>
      <c r="EQ753" s="170"/>
      <c r="ER753" s="185"/>
      <c r="ES753" s="185"/>
      <c r="ET753" s="171"/>
    </row>
    <row r="754" spans="1:150" s="173" customFormat="1" hidden="1" x14ac:dyDescent="0.25">
      <c r="A754" s="169"/>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c r="AL754" s="170"/>
      <c r="AM754" s="170"/>
      <c r="AN754" s="170"/>
      <c r="AO754" s="170"/>
      <c r="AP754" s="170"/>
      <c r="AQ754" s="170"/>
      <c r="AR754" s="170"/>
      <c r="AS754" s="170"/>
      <c r="AT754" s="170"/>
      <c r="AU754" s="170"/>
      <c r="AV754" s="170"/>
      <c r="AW754" s="170"/>
      <c r="AX754" s="170"/>
      <c r="AY754" s="170"/>
      <c r="AZ754" s="170"/>
      <c r="BA754" s="170"/>
      <c r="BB754" s="170"/>
      <c r="BC754" s="170"/>
      <c r="BD754" s="170"/>
      <c r="BE754" s="170"/>
      <c r="BF754" s="170"/>
      <c r="BG754" s="170"/>
      <c r="BH754" s="170"/>
      <c r="BI754" s="170"/>
      <c r="BJ754" s="170"/>
      <c r="BK754" s="170"/>
      <c r="BL754" s="170"/>
      <c r="BM754" s="170"/>
      <c r="BN754" s="170"/>
      <c r="BO754" s="170"/>
      <c r="BP754" s="170"/>
      <c r="BQ754" s="170"/>
      <c r="BR754" s="170"/>
      <c r="BS754" s="170"/>
      <c r="BT754" s="170"/>
      <c r="BU754" s="170"/>
      <c r="BV754" s="170"/>
      <c r="BW754" s="170"/>
      <c r="BX754" s="170"/>
      <c r="BY754" s="170"/>
      <c r="BZ754" s="170"/>
      <c r="CA754" s="170"/>
      <c r="CB754" s="170"/>
      <c r="CC754" s="170"/>
      <c r="CD754" s="170"/>
      <c r="CE754" s="170"/>
      <c r="CF754" s="170"/>
      <c r="CG754" s="170"/>
      <c r="CH754" s="170"/>
      <c r="CI754" s="170"/>
      <c r="CJ754" s="170"/>
      <c r="CK754" s="170"/>
      <c r="CL754" s="170"/>
      <c r="CM754" s="170"/>
      <c r="CN754" s="170"/>
      <c r="CO754" s="170"/>
      <c r="CP754" s="170"/>
      <c r="CQ754" s="170"/>
      <c r="CR754" s="170"/>
      <c r="CS754" s="170"/>
      <c r="CT754" s="170"/>
      <c r="CU754" s="170"/>
      <c r="CV754" s="170"/>
      <c r="CW754" s="170"/>
      <c r="CX754" s="170"/>
      <c r="CY754" s="170"/>
      <c r="CZ754" s="170"/>
      <c r="DA754" s="170"/>
      <c r="DB754" s="170"/>
      <c r="DC754" s="170"/>
      <c r="DD754" s="170"/>
      <c r="DE754" s="170"/>
      <c r="DF754" s="170"/>
      <c r="DG754" s="170"/>
      <c r="DH754" s="170"/>
      <c r="DI754" s="170"/>
      <c r="DJ754" s="170"/>
      <c r="DK754" s="170"/>
      <c r="DL754" s="170"/>
      <c r="DM754" s="170"/>
      <c r="DN754" s="170"/>
      <c r="DO754" s="170"/>
      <c r="DP754" s="170"/>
      <c r="DQ754" s="170"/>
      <c r="DR754" s="170"/>
      <c r="DS754" s="170"/>
      <c r="DT754" s="170"/>
      <c r="DU754" s="170"/>
      <c r="DV754" s="170"/>
      <c r="DW754" s="170"/>
      <c r="DX754" s="170"/>
      <c r="DY754" s="170"/>
      <c r="DZ754" s="170"/>
      <c r="EA754" s="170"/>
      <c r="EB754" s="170"/>
      <c r="EC754" s="170"/>
      <c r="ED754" s="170"/>
      <c r="EE754" s="170"/>
      <c r="EF754" s="170"/>
      <c r="EG754" s="170"/>
      <c r="EH754" s="170"/>
      <c r="EI754" s="170"/>
      <c r="EJ754" s="170"/>
      <c r="EK754" s="170"/>
      <c r="EL754" s="170"/>
      <c r="EM754" s="170"/>
      <c r="EN754" s="170"/>
      <c r="EO754" s="170"/>
      <c r="EP754" s="170"/>
      <c r="EQ754" s="170"/>
      <c r="ER754" s="185"/>
      <c r="ES754" s="185"/>
      <c r="ET754" s="171"/>
    </row>
    <row r="755" spans="1:150" s="173" customFormat="1" hidden="1" x14ac:dyDescent="0.25">
      <c r="A755" s="169"/>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c r="AL755" s="170"/>
      <c r="AM755" s="170"/>
      <c r="AN755" s="170"/>
      <c r="AO755" s="170"/>
      <c r="AP755" s="170"/>
      <c r="AQ755" s="170"/>
      <c r="AR755" s="170"/>
      <c r="AS755" s="170"/>
      <c r="AT755" s="170"/>
      <c r="AU755" s="170"/>
      <c r="AV755" s="170"/>
      <c r="AW755" s="170"/>
      <c r="AX755" s="170"/>
      <c r="AY755" s="170"/>
      <c r="AZ755" s="170"/>
      <c r="BA755" s="170"/>
      <c r="BB755" s="170"/>
      <c r="BC755" s="170"/>
      <c r="BD755" s="170"/>
      <c r="BE755" s="170"/>
      <c r="BF755" s="170"/>
      <c r="BG755" s="170"/>
      <c r="BH755" s="170"/>
      <c r="BI755" s="170"/>
      <c r="BJ755" s="170"/>
      <c r="BK755" s="170"/>
      <c r="BL755" s="170"/>
      <c r="BM755" s="170"/>
      <c r="BN755" s="170"/>
      <c r="BO755" s="170"/>
      <c r="BP755" s="170"/>
      <c r="BQ755" s="170"/>
      <c r="BR755" s="170"/>
      <c r="BS755" s="170"/>
      <c r="BT755" s="170"/>
      <c r="BU755" s="170"/>
      <c r="BV755" s="170"/>
      <c r="BW755" s="170"/>
      <c r="BX755" s="170"/>
      <c r="BY755" s="170"/>
      <c r="BZ755" s="170"/>
      <c r="CA755" s="170"/>
      <c r="CB755" s="170"/>
      <c r="CC755" s="170"/>
      <c r="CD755" s="170"/>
      <c r="CE755" s="170"/>
      <c r="CF755" s="170"/>
      <c r="CG755" s="170"/>
      <c r="CH755" s="170"/>
      <c r="CI755" s="170"/>
      <c r="CJ755" s="170"/>
      <c r="CK755" s="170"/>
      <c r="CL755" s="170"/>
      <c r="CM755" s="170"/>
      <c r="CN755" s="170"/>
      <c r="CO755" s="170"/>
      <c r="CP755" s="170"/>
      <c r="CQ755" s="170"/>
      <c r="CR755" s="170"/>
      <c r="CS755" s="170"/>
      <c r="CT755" s="170"/>
      <c r="CU755" s="170"/>
      <c r="CV755" s="170"/>
      <c r="CW755" s="170"/>
      <c r="CX755" s="170"/>
      <c r="CY755" s="170"/>
      <c r="CZ755" s="170"/>
      <c r="DA755" s="170"/>
      <c r="DB755" s="170"/>
      <c r="DC755" s="170"/>
      <c r="DD755" s="170"/>
      <c r="DE755" s="170"/>
      <c r="DF755" s="170"/>
      <c r="DG755" s="170"/>
      <c r="DH755" s="170"/>
      <c r="DI755" s="170"/>
      <c r="DJ755" s="170"/>
      <c r="DK755" s="170"/>
      <c r="DL755" s="170"/>
      <c r="DM755" s="170"/>
      <c r="DN755" s="170"/>
      <c r="DO755" s="170"/>
      <c r="DP755" s="170"/>
      <c r="DQ755" s="170"/>
      <c r="DR755" s="170"/>
      <c r="DS755" s="170"/>
      <c r="DT755" s="170"/>
      <c r="DU755" s="170"/>
      <c r="DV755" s="170"/>
      <c r="DW755" s="170"/>
      <c r="DX755" s="170"/>
      <c r="DY755" s="170"/>
      <c r="DZ755" s="170"/>
      <c r="EA755" s="170"/>
      <c r="EB755" s="170"/>
      <c r="EC755" s="170"/>
      <c r="ED755" s="170"/>
      <c r="EE755" s="170"/>
      <c r="EF755" s="170"/>
      <c r="EG755" s="170"/>
      <c r="EH755" s="170"/>
      <c r="EI755" s="170"/>
      <c r="EJ755" s="170"/>
      <c r="EK755" s="170"/>
      <c r="EL755" s="170"/>
      <c r="EM755" s="170"/>
      <c r="EN755" s="170"/>
      <c r="EO755" s="170"/>
      <c r="EP755" s="170"/>
      <c r="EQ755" s="170"/>
      <c r="ER755" s="185"/>
      <c r="ES755" s="185"/>
      <c r="ET755" s="171"/>
    </row>
    <row r="756" spans="1:150" s="173" customFormat="1" hidden="1" x14ac:dyDescent="0.25">
      <c r="A756" s="169"/>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c r="AL756" s="170"/>
      <c r="AM756" s="170"/>
      <c r="AN756" s="170"/>
      <c r="AO756" s="170"/>
      <c r="AP756" s="170"/>
      <c r="AQ756" s="170"/>
      <c r="AR756" s="170"/>
      <c r="AS756" s="170"/>
      <c r="AT756" s="170"/>
      <c r="AU756" s="170"/>
      <c r="AV756" s="170"/>
      <c r="AW756" s="170"/>
      <c r="AX756" s="170"/>
      <c r="AY756" s="170"/>
      <c r="AZ756" s="170"/>
      <c r="BA756" s="170"/>
      <c r="BB756" s="170"/>
      <c r="BC756" s="170"/>
      <c r="BD756" s="170"/>
      <c r="BE756" s="170"/>
      <c r="BF756" s="170"/>
      <c r="BG756" s="170"/>
      <c r="BH756" s="170"/>
      <c r="BI756" s="170"/>
      <c r="BJ756" s="170"/>
      <c r="BK756" s="170"/>
      <c r="BL756" s="170"/>
      <c r="BM756" s="170"/>
      <c r="BN756" s="170"/>
      <c r="BO756" s="170"/>
      <c r="BP756" s="170"/>
      <c r="BQ756" s="170"/>
      <c r="BR756" s="170"/>
      <c r="BS756" s="170"/>
      <c r="BT756" s="170"/>
      <c r="BU756" s="170"/>
      <c r="BV756" s="170"/>
      <c r="BW756" s="170"/>
      <c r="BX756" s="170"/>
      <c r="BY756" s="170"/>
      <c r="BZ756" s="170"/>
      <c r="CA756" s="170"/>
      <c r="CB756" s="170"/>
      <c r="CC756" s="170"/>
      <c r="CD756" s="170"/>
      <c r="CE756" s="170"/>
      <c r="CF756" s="170"/>
      <c r="CG756" s="170"/>
      <c r="CH756" s="170"/>
      <c r="CI756" s="170"/>
      <c r="CJ756" s="170"/>
      <c r="CK756" s="170"/>
      <c r="CL756" s="170"/>
      <c r="CM756" s="170"/>
      <c r="CN756" s="170"/>
      <c r="CO756" s="170"/>
      <c r="CP756" s="170"/>
      <c r="CQ756" s="170"/>
      <c r="CR756" s="170"/>
      <c r="CS756" s="170"/>
      <c r="CT756" s="170"/>
      <c r="CU756" s="170"/>
      <c r="CV756" s="170"/>
      <c r="CW756" s="170"/>
      <c r="CX756" s="170"/>
      <c r="CY756" s="170"/>
      <c r="CZ756" s="170"/>
      <c r="DA756" s="170"/>
      <c r="DB756" s="170"/>
      <c r="DC756" s="170"/>
      <c r="DD756" s="170"/>
      <c r="DE756" s="170"/>
      <c r="DF756" s="170"/>
      <c r="DG756" s="170"/>
      <c r="DH756" s="170"/>
      <c r="DI756" s="170"/>
      <c r="DJ756" s="170"/>
      <c r="DK756" s="170"/>
      <c r="DL756" s="170"/>
      <c r="DM756" s="170"/>
      <c r="DN756" s="170"/>
      <c r="DO756" s="170"/>
      <c r="DP756" s="170"/>
      <c r="DQ756" s="170"/>
      <c r="DR756" s="170"/>
      <c r="DS756" s="170"/>
      <c r="DT756" s="170"/>
      <c r="DU756" s="170"/>
      <c r="DV756" s="170"/>
      <c r="DW756" s="170"/>
      <c r="DX756" s="170"/>
      <c r="DY756" s="170"/>
      <c r="DZ756" s="170"/>
      <c r="EA756" s="170"/>
      <c r="EB756" s="170"/>
      <c r="EC756" s="170"/>
      <c r="ED756" s="170"/>
      <c r="EE756" s="170"/>
      <c r="EF756" s="170"/>
      <c r="EG756" s="170"/>
      <c r="EH756" s="170"/>
      <c r="EI756" s="170"/>
      <c r="EJ756" s="170"/>
      <c r="EK756" s="170"/>
      <c r="EL756" s="170"/>
      <c r="EM756" s="170"/>
      <c r="EN756" s="170"/>
      <c r="EO756" s="170"/>
      <c r="EP756" s="170"/>
      <c r="EQ756" s="170"/>
      <c r="ER756" s="185"/>
      <c r="ES756" s="185"/>
      <c r="ET756" s="171"/>
    </row>
    <row r="757" spans="1:150" s="173" customFormat="1" hidden="1" x14ac:dyDescent="0.25">
      <c r="A757" s="169"/>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c r="AL757" s="170"/>
      <c r="AM757" s="170"/>
      <c r="AN757" s="170"/>
      <c r="AO757" s="170"/>
      <c r="AP757" s="170"/>
      <c r="AQ757" s="170"/>
      <c r="AR757" s="170"/>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C757" s="170"/>
      <c r="CD757" s="170"/>
      <c r="CE757" s="170"/>
      <c r="CF757" s="170"/>
      <c r="CG757" s="170"/>
      <c r="CH757" s="170"/>
      <c r="CI757" s="170"/>
      <c r="CJ757" s="170"/>
      <c r="CK757" s="170"/>
      <c r="CL757" s="170"/>
      <c r="CM757" s="170"/>
      <c r="CN757" s="170"/>
      <c r="CO757" s="170"/>
      <c r="CP757" s="170"/>
      <c r="CQ757" s="170"/>
      <c r="CR757" s="170"/>
      <c r="CS757" s="170"/>
      <c r="CT757" s="170"/>
      <c r="CU757" s="170"/>
      <c r="CV757" s="170"/>
      <c r="CW757" s="170"/>
      <c r="CX757" s="170"/>
      <c r="CY757" s="170"/>
      <c r="CZ757" s="170"/>
      <c r="DA757" s="170"/>
      <c r="DB757" s="170"/>
      <c r="DC757" s="170"/>
      <c r="DD757" s="170"/>
      <c r="DE757" s="170"/>
      <c r="DF757" s="170"/>
      <c r="DG757" s="170"/>
      <c r="DH757" s="170"/>
      <c r="DI757" s="170"/>
      <c r="DJ757" s="170"/>
      <c r="DK757" s="170"/>
      <c r="DL757" s="170"/>
      <c r="DM757" s="170"/>
      <c r="DN757" s="170"/>
      <c r="DO757" s="170"/>
      <c r="DP757" s="170"/>
      <c r="DQ757" s="170"/>
      <c r="DR757" s="170"/>
      <c r="DS757" s="170"/>
      <c r="DT757" s="170"/>
      <c r="DU757" s="170"/>
      <c r="DV757" s="170"/>
      <c r="DW757" s="170"/>
      <c r="DX757" s="170"/>
      <c r="DY757" s="170"/>
      <c r="DZ757" s="170"/>
      <c r="EA757" s="170"/>
      <c r="EB757" s="170"/>
      <c r="EC757" s="170"/>
      <c r="ED757" s="170"/>
      <c r="EE757" s="170"/>
      <c r="EF757" s="170"/>
      <c r="EG757" s="170"/>
      <c r="EH757" s="170"/>
      <c r="EI757" s="170"/>
      <c r="EJ757" s="170"/>
      <c r="EK757" s="170"/>
      <c r="EL757" s="170"/>
      <c r="EM757" s="170"/>
      <c r="EN757" s="170"/>
      <c r="EO757" s="170"/>
      <c r="EP757" s="170"/>
      <c r="EQ757" s="170"/>
      <c r="ER757" s="185"/>
      <c r="ES757" s="185"/>
      <c r="ET757" s="171"/>
    </row>
    <row r="758" spans="1:150" s="173" customFormat="1" hidden="1" x14ac:dyDescent="0.25">
      <c r="A758" s="169"/>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c r="AL758" s="170"/>
      <c r="AM758" s="170"/>
      <c r="AN758" s="170"/>
      <c r="AO758" s="170"/>
      <c r="AP758" s="170"/>
      <c r="AQ758" s="170"/>
      <c r="AR758" s="170"/>
      <c r="AS758" s="170"/>
      <c r="AT758" s="170"/>
      <c r="AU758" s="170"/>
      <c r="AV758" s="170"/>
      <c r="AW758" s="170"/>
      <c r="AX758" s="170"/>
      <c r="AY758" s="170"/>
      <c r="AZ758" s="170"/>
      <c r="BA758" s="170"/>
      <c r="BB758" s="170"/>
      <c r="BC758" s="170"/>
      <c r="BD758" s="170"/>
      <c r="BE758" s="170"/>
      <c r="BF758" s="170"/>
      <c r="BG758" s="170"/>
      <c r="BH758" s="170"/>
      <c r="BI758" s="170"/>
      <c r="BJ758" s="170"/>
      <c r="BK758" s="170"/>
      <c r="BL758" s="170"/>
      <c r="BM758" s="170"/>
      <c r="BN758" s="170"/>
      <c r="BO758" s="170"/>
      <c r="BP758" s="170"/>
      <c r="BQ758" s="170"/>
      <c r="BR758" s="170"/>
      <c r="BS758" s="170"/>
      <c r="BT758" s="170"/>
      <c r="BU758" s="170"/>
      <c r="BV758" s="170"/>
      <c r="BW758" s="170"/>
      <c r="BX758" s="170"/>
      <c r="BY758" s="170"/>
      <c r="BZ758" s="170"/>
      <c r="CA758" s="170"/>
      <c r="CB758" s="170"/>
      <c r="CC758" s="170"/>
      <c r="CD758" s="170"/>
      <c r="CE758" s="170"/>
      <c r="CF758" s="170"/>
      <c r="CG758" s="170"/>
      <c r="CH758" s="170"/>
      <c r="CI758" s="170"/>
      <c r="CJ758" s="170"/>
      <c r="CK758" s="170"/>
      <c r="CL758" s="170"/>
      <c r="CM758" s="170"/>
      <c r="CN758" s="170"/>
      <c r="CO758" s="170"/>
      <c r="CP758" s="170"/>
      <c r="CQ758" s="170"/>
      <c r="CR758" s="170"/>
      <c r="CS758" s="170"/>
      <c r="CT758" s="170"/>
      <c r="CU758" s="170"/>
      <c r="CV758" s="170"/>
      <c r="CW758" s="170"/>
      <c r="CX758" s="170"/>
      <c r="CY758" s="170"/>
      <c r="CZ758" s="170"/>
      <c r="DA758" s="170"/>
      <c r="DB758" s="170"/>
      <c r="DC758" s="170"/>
      <c r="DD758" s="170"/>
      <c r="DE758" s="170"/>
      <c r="DF758" s="170"/>
      <c r="DG758" s="170"/>
      <c r="DH758" s="170"/>
      <c r="DI758" s="170"/>
      <c r="DJ758" s="170"/>
      <c r="DK758" s="170"/>
      <c r="DL758" s="170"/>
      <c r="DM758" s="170"/>
      <c r="DN758" s="170"/>
      <c r="DO758" s="170"/>
      <c r="DP758" s="170"/>
      <c r="DQ758" s="170"/>
      <c r="DR758" s="170"/>
      <c r="DS758" s="170"/>
      <c r="DT758" s="170"/>
      <c r="DU758" s="170"/>
      <c r="DV758" s="170"/>
      <c r="DW758" s="170"/>
      <c r="DX758" s="170"/>
      <c r="DY758" s="170"/>
      <c r="DZ758" s="170"/>
      <c r="EA758" s="170"/>
      <c r="EB758" s="170"/>
      <c r="EC758" s="170"/>
      <c r="ED758" s="170"/>
      <c r="EE758" s="170"/>
      <c r="EF758" s="170"/>
      <c r="EG758" s="170"/>
      <c r="EH758" s="170"/>
      <c r="EI758" s="170"/>
      <c r="EJ758" s="170"/>
      <c r="EK758" s="170"/>
      <c r="EL758" s="170"/>
      <c r="EM758" s="170"/>
      <c r="EN758" s="170"/>
      <c r="EO758" s="170"/>
      <c r="EP758" s="170"/>
      <c r="EQ758" s="170"/>
      <c r="ER758" s="185"/>
      <c r="ES758" s="185"/>
      <c r="ET758" s="171"/>
    </row>
    <row r="759" spans="1:150" s="173" customFormat="1" hidden="1" x14ac:dyDescent="0.25">
      <c r="A759" s="169"/>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c r="AL759" s="170"/>
      <c r="AM759" s="170"/>
      <c r="AN759" s="170"/>
      <c r="AO759" s="170"/>
      <c r="AP759" s="170"/>
      <c r="AQ759" s="170"/>
      <c r="AR759" s="170"/>
      <c r="AS759" s="170"/>
      <c r="AT759" s="170"/>
      <c r="AU759" s="170"/>
      <c r="AV759" s="170"/>
      <c r="AW759" s="170"/>
      <c r="AX759" s="170"/>
      <c r="AY759" s="170"/>
      <c r="AZ759" s="170"/>
      <c r="BA759" s="170"/>
      <c r="BB759" s="170"/>
      <c r="BC759" s="170"/>
      <c r="BD759" s="170"/>
      <c r="BE759" s="170"/>
      <c r="BF759" s="170"/>
      <c r="BG759" s="170"/>
      <c r="BH759" s="170"/>
      <c r="BI759" s="170"/>
      <c r="BJ759" s="170"/>
      <c r="BK759" s="170"/>
      <c r="BL759" s="170"/>
      <c r="BM759" s="170"/>
      <c r="BN759" s="170"/>
      <c r="BO759" s="170"/>
      <c r="BP759" s="170"/>
      <c r="BQ759" s="170"/>
      <c r="BR759" s="170"/>
      <c r="BS759" s="170"/>
      <c r="BT759" s="170"/>
      <c r="BU759" s="170"/>
      <c r="BV759" s="170"/>
      <c r="BW759" s="170"/>
      <c r="BX759" s="170"/>
      <c r="BY759" s="170"/>
      <c r="BZ759" s="170"/>
      <c r="CA759" s="170"/>
      <c r="CB759" s="170"/>
      <c r="CC759" s="170"/>
      <c r="CD759" s="170"/>
      <c r="CE759" s="170"/>
      <c r="CF759" s="170"/>
      <c r="CG759" s="170"/>
      <c r="CH759" s="170"/>
      <c r="CI759" s="170"/>
      <c r="CJ759" s="170"/>
      <c r="CK759" s="170"/>
      <c r="CL759" s="170"/>
      <c r="CM759" s="170"/>
      <c r="CN759" s="170"/>
      <c r="CO759" s="170"/>
      <c r="CP759" s="170"/>
      <c r="CQ759" s="170"/>
      <c r="CR759" s="170"/>
      <c r="CS759" s="170"/>
      <c r="CT759" s="170"/>
      <c r="CU759" s="170"/>
      <c r="CV759" s="170"/>
      <c r="CW759" s="170"/>
      <c r="CX759" s="170"/>
      <c r="CY759" s="170"/>
      <c r="CZ759" s="170"/>
      <c r="DA759" s="170"/>
      <c r="DB759" s="170"/>
      <c r="DC759" s="170"/>
      <c r="DD759" s="170"/>
      <c r="DE759" s="170"/>
      <c r="DF759" s="170"/>
      <c r="DG759" s="170"/>
      <c r="DH759" s="170"/>
      <c r="DI759" s="170"/>
      <c r="DJ759" s="170"/>
      <c r="DK759" s="170"/>
      <c r="DL759" s="170"/>
      <c r="DM759" s="170"/>
      <c r="DN759" s="170"/>
      <c r="DO759" s="170"/>
      <c r="DP759" s="170"/>
      <c r="DQ759" s="170"/>
      <c r="DR759" s="170"/>
      <c r="DS759" s="170"/>
      <c r="DT759" s="170"/>
      <c r="DU759" s="170"/>
      <c r="DV759" s="170"/>
      <c r="DW759" s="170"/>
      <c r="DX759" s="170"/>
      <c r="DY759" s="170"/>
      <c r="DZ759" s="170"/>
      <c r="EA759" s="170"/>
      <c r="EB759" s="170"/>
      <c r="EC759" s="170"/>
      <c r="ED759" s="170"/>
      <c r="EE759" s="170"/>
      <c r="EF759" s="170"/>
      <c r="EG759" s="170"/>
      <c r="EH759" s="170"/>
      <c r="EI759" s="170"/>
      <c r="EJ759" s="170"/>
      <c r="EK759" s="170"/>
      <c r="EL759" s="170"/>
      <c r="EM759" s="170"/>
      <c r="EN759" s="170"/>
      <c r="EO759" s="170"/>
      <c r="EP759" s="170"/>
      <c r="EQ759" s="170"/>
      <c r="ER759" s="185"/>
      <c r="ES759" s="185"/>
      <c r="ET759" s="171"/>
    </row>
    <row r="760" spans="1:150" s="173" customFormat="1" hidden="1" x14ac:dyDescent="0.25">
      <c r="A760" s="169"/>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c r="AL760" s="170"/>
      <c r="AM760" s="170"/>
      <c r="AN760" s="170"/>
      <c r="AO760" s="170"/>
      <c r="AP760" s="170"/>
      <c r="AQ760" s="170"/>
      <c r="AR760" s="170"/>
      <c r="AS760" s="170"/>
      <c r="AT760" s="170"/>
      <c r="AU760" s="170"/>
      <c r="AV760" s="170"/>
      <c r="AW760" s="170"/>
      <c r="AX760" s="170"/>
      <c r="AY760" s="170"/>
      <c r="AZ760" s="170"/>
      <c r="BA760" s="170"/>
      <c r="BB760" s="170"/>
      <c r="BC760" s="170"/>
      <c r="BD760" s="170"/>
      <c r="BE760" s="170"/>
      <c r="BF760" s="170"/>
      <c r="BG760" s="170"/>
      <c r="BH760" s="170"/>
      <c r="BI760" s="170"/>
      <c r="BJ760" s="170"/>
      <c r="BK760" s="170"/>
      <c r="BL760" s="170"/>
      <c r="BM760" s="170"/>
      <c r="BN760" s="170"/>
      <c r="BO760" s="170"/>
      <c r="BP760" s="170"/>
      <c r="BQ760" s="170"/>
      <c r="BR760" s="170"/>
      <c r="BS760" s="170"/>
      <c r="BT760" s="170"/>
      <c r="BU760" s="170"/>
      <c r="BV760" s="170"/>
      <c r="BW760" s="170"/>
      <c r="BX760" s="170"/>
      <c r="BY760" s="170"/>
      <c r="BZ760" s="170"/>
      <c r="CA760" s="170"/>
      <c r="CB760" s="170"/>
      <c r="CC760" s="170"/>
      <c r="CD760" s="170"/>
      <c r="CE760" s="170"/>
      <c r="CF760" s="170"/>
      <c r="CG760" s="170"/>
      <c r="CH760" s="170"/>
      <c r="CI760" s="170"/>
      <c r="CJ760" s="170"/>
      <c r="CK760" s="170"/>
      <c r="CL760" s="170"/>
      <c r="CM760" s="170"/>
      <c r="CN760" s="170"/>
      <c r="CO760" s="170"/>
      <c r="CP760" s="170"/>
      <c r="CQ760" s="170"/>
      <c r="CR760" s="170"/>
      <c r="CS760" s="170"/>
      <c r="CT760" s="170"/>
      <c r="CU760" s="170"/>
      <c r="CV760" s="170"/>
      <c r="CW760" s="170"/>
      <c r="CX760" s="170"/>
      <c r="CY760" s="170"/>
      <c r="CZ760" s="170"/>
      <c r="DA760" s="170"/>
      <c r="DB760" s="170"/>
      <c r="DC760" s="170"/>
      <c r="DD760" s="170"/>
      <c r="DE760" s="170"/>
      <c r="DF760" s="170"/>
      <c r="DG760" s="170"/>
      <c r="DH760" s="170"/>
      <c r="DI760" s="170"/>
      <c r="DJ760" s="170"/>
      <c r="DK760" s="170"/>
      <c r="DL760" s="170"/>
      <c r="DM760" s="170"/>
      <c r="DN760" s="170"/>
      <c r="DO760" s="170"/>
      <c r="DP760" s="170"/>
      <c r="DQ760" s="170"/>
      <c r="DR760" s="170"/>
      <c r="DS760" s="170"/>
      <c r="DT760" s="170"/>
      <c r="DU760" s="170"/>
      <c r="DV760" s="170"/>
      <c r="DW760" s="170"/>
      <c r="DX760" s="170"/>
      <c r="DY760" s="170"/>
      <c r="DZ760" s="170"/>
      <c r="EA760" s="170"/>
      <c r="EB760" s="170"/>
      <c r="EC760" s="170"/>
      <c r="ED760" s="170"/>
      <c r="EE760" s="170"/>
      <c r="EF760" s="170"/>
      <c r="EG760" s="170"/>
      <c r="EH760" s="170"/>
      <c r="EI760" s="170"/>
      <c r="EJ760" s="170"/>
      <c r="EK760" s="170"/>
      <c r="EL760" s="170"/>
      <c r="EM760" s="170"/>
      <c r="EN760" s="170"/>
      <c r="EO760" s="170"/>
      <c r="EP760" s="170"/>
      <c r="EQ760" s="170"/>
      <c r="ER760" s="185"/>
      <c r="ES760" s="185"/>
      <c r="ET760" s="171"/>
    </row>
    <row r="761" spans="1:150" s="173" customFormat="1" hidden="1" x14ac:dyDescent="0.25">
      <c r="A761" s="169"/>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c r="AL761" s="170"/>
      <c r="AM761" s="170"/>
      <c r="AN761" s="170"/>
      <c r="AO761" s="170"/>
      <c r="AP761" s="170"/>
      <c r="AQ761" s="170"/>
      <c r="AR761" s="170"/>
      <c r="AS761" s="170"/>
      <c r="AT761" s="170"/>
      <c r="AU761" s="170"/>
      <c r="AV761" s="170"/>
      <c r="AW761" s="170"/>
      <c r="AX761" s="170"/>
      <c r="AY761" s="170"/>
      <c r="AZ761" s="170"/>
      <c r="BA761" s="170"/>
      <c r="BB761" s="170"/>
      <c r="BC761" s="170"/>
      <c r="BD761" s="170"/>
      <c r="BE761" s="170"/>
      <c r="BF761" s="170"/>
      <c r="BG761" s="170"/>
      <c r="BH761" s="170"/>
      <c r="BI761" s="170"/>
      <c r="BJ761" s="170"/>
      <c r="BK761" s="170"/>
      <c r="BL761" s="170"/>
      <c r="BM761" s="170"/>
      <c r="BN761" s="170"/>
      <c r="BO761" s="170"/>
      <c r="BP761" s="170"/>
      <c r="BQ761" s="170"/>
      <c r="BR761" s="170"/>
      <c r="BS761" s="170"/>
      <c r="BT761" s="170"/>
      <c r="BU761" s="170"/>
      <c r="BV761" s="170"/>
      <c r="BW761" s="170"/>
      <c r="BX761" s="170"/>
      <c r="BY761" s="170"/>
      <c r="BZ761" s="170"/>
      <c r="CA761" s="170"/>
      <c r="CB761" s="170"/>
      <c r="CC761" s="170"/>
      <c r="CD761" s="170"/>
      <c r="CE761" s="170"/>
      <c r="CF761" s="170"/>
      <c r="CG761" s="170"/>
      <c r="CH761" s="170"/>
      <c r="CI761" s="170"/>
      <c r="CJ761" s="170"/>
      <c r="CK761" s="170"/>
      <c r="CL761" s="170"/>
      <c r="CM761" s="170"/>
      <c r="CN761" s="170"/>
      <c r="CO761" s="170"/>
      <c r="CP761" s="170"/>
      <c r="CQ761" s="170"/>
      <c r="CR761" s="170"/>
      <c r="CS761" s="170"/>
      <c r="CT761" s="170"/>
      <c r="CU761" s="170"/>
      <c r="CV761" s="170"/>
      <c r="CW761" s="170"/>
      <c r="CX761" s="170"/>
      <c r="CY761" s="170"/>
      <c r="CZ761" s="170"/>
      <c r="DA761" s="170"/>
      <c r="DB761" s="170"/>
      <c r="DC761" s="170"/>
      <c r="DD761" s="170"/>
      <c r="DE761" s="170"/>
      <c r="DF761" s="170"/>
      <c r="DG761" s="170"/>
      <c r="DH761" s="170"/>
      <c r="DI761" s="170"/>
      <c r="DJ761" s="170"/>
      <c r="DK761" s="170"/>
      <c r="DL761" s="170"/>
      <c r="DM761" s="170"/>
      <c r="DN761" s="170"/>
      <c r="DO761" s="170"/>
      <c r="DP761" s="170"/>
      <c r="DQ761" s="170"/>
      <c r="DR761" s="170"/>
      <c r="DS761" s="170"/>
      <c r="DT761" s="170"/>
      <c r="DU761" s="170"/>
      <c r="DV761" s="170"/>
      <c r="DW761" s="170"/>
      <c r="DX761" s="170"/>
      <c r="DY761" s="170"/>
      <c r="DZ761" s="170"/>
      <c r="EA761" s="170"/>
      <c r="EB761" s="170"/>
      <c r="EC761" s="170"/>
      <c r="ED761" s="170"/>
      <c r="EE761" s="170"/>
      <c r="EF761" s="170"/>
      <c r="EG761" s="170"/>
      <c r="EH761" s="170"/>
      <c r="EI761" s="170"/>
      <c r="EJ761" s="170"/>
      <c r="EK761" s="170"/>
      <c r="EL761" s="170"/>
      <c r="EM761" s="170"/>
      <c r="EN761" s="170"/>
      <c r="EO761" s="170"/>
      <c r="EP761" s="170"/>
      <c r="EQ761" s="170"/>
      <c r="ER761" s="185"/>
      <c r="ES761" s="185"/>
      <c r="ET761" s="171"/>
    </row>
    <row r="762" spans="1:150" s="173" customFormat="1" hidden="1" x14ac:dyDescent="0.25">
      <c r="A762" s="169"/>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c r="AL762" s="170"/>
      <c r="AM762" s="170"/>
      <c r="AN762" s="170"/>
      <c r="AO762" s="170"/>
      <c r="AP762" s="170"/>
      <c r="AQ762" s="170"/>
      <c r="AR762" s="170"/>
      <c r="AS762" s="170"/>
      <c r="AT762" s="170"/>
      <c r="AU762" s="170"/>
      <c r="AV762" s="170"/>
      <c r="AW762" s="170"/>
      <c r="AX762" s="170"/>
      <c r="AY762" s="170"/>
      <c r="AZ762" s="170"/>
      <c r="BA762" s="170"/>
      <c r="BB762" s="170"/>
      <c r="BC762" s="170"/>
      <c r="BD762" s="170"/>
      <c r="BE762" s="170"/>
      <c r="BF762" s="170"/>
      <c r="BG762" s="170"/>
      <c r="BH762" s="170"/>
      <c r="BI762" s="170"/>
      <c r="BJ762" s="170"/>
      <c r="BK762" s="170"/>
      <c r="BL762" s="170"/>
      <c r="BM762" s="170"/>
      <c r="BN762" s="170"/>
      <c r="BO762" s="170"/>
      <c r="BP762" s="170"/>
      <c r="BQ762" s="170"/>
      <c r="BR762" s="170"/>
      <c r="BS762" s="170"/>
      <c r="BT762" s="170"/>
      <c r="BU762" s="170"/>
      <c r="BV762" s="170"/>
      <c r="BW762" s="170"/>
      <c r="BX762" s="170"/>
      <c r="BY762" s="170"/>
      <c r="BZ762" s="170"/>
      <c r="CA762" s="170"/>
      <c r="CB762" s="170"/>
      <c r="CC762" s="170"/>
      <c r="CD762" s="170"/>
      <c r="CE762" s="170"/>
      <c r="CF762" s="170"/>
      <c r="CG762" s="170"/>
      <c r="CH762" s="170"/>
      <c r="CI762" s="170"/>
      <c r="CJ762" s="170"/>
      <c r="CK762" s="170"/>
      <c r="CL762" s="170"/>
      <c r="CM762" s="170"/>
      <c r="CN762" s="170"/>
      <c r="CO762" s="170"/>
      <c r="CP762" s="170"/>
      <c r="CQ762" s="170"/>
      <c r="CR762" s="170"/>
      <c r="CS762" s="170"/>
      <c r="CT762" s="170"/>
      <c r="CU762" s="170"/>
      <c r="CV762" s="170"/>
      <c r="CW762" s="170"/>
      <c r="CX762" s="170"/>
      <c r="CY762" s="170"/>
      <c r="CZ762" s="170"/>
      <c r="DA762" s="170"/>
      <c r="DB762" s="170"/>
      <c r="DC762" s="170"/>
      <c r="DD762" s="170"/>
      <c r="DE762" s="170"/>
      <c r="DF762" s="170"/>
      <c r="DG762" s="170"/>
      <c r="DH762" s="170"/>
      <c r="DI762" s="170"/>
      <c r="DJ762" s="170"/>
      <c r="DK762" s="170"/>
      <c r="DL762" s="170"/>
      <c r="DM762" s="170"/>
      <c r="DN762" s="170"/>
      <c r="DO762" s="170"/>
      <c r="DP762" s="170"/>
      <c r="DQ762" s="170"/>
      <c r="DR762" s="170"/>
      <c r="DS762" s="170"/>
      <c r="DT762" s="170"/>
      <c r="DU762" s="170"/>
      <c r="DV762" s="170"/>
      <c r="DW762" s="170"/>
      <c r="DX762" s="170"/>
      <c r="DY762" s="170"/>
      <c r="DZ762" s="170"/>
      <c r="EA762" s="170"/>
      <c r="EB762" s="170"/>
      <c r="EC762" s="170"/>
      <c r="ED762" s="170"/>
      <c r="EE762" s="170"/>
      <c r="EF762" s="170"/>
      <c r="EG762" s="170"/>
      <c r="EH762" s="170"/>
      <c r="EI762" s="170"/>
      <c r="EJ762" s="170"/>
      <c r="EK762" s="170"/>
      <c r="EL762" s="170"/>
      <c r="EM762" s="170"/>
      <c r="EN762" s="170"/>
      <c r="EO762" s="170"/>
      <c r="EP762" s="170"/>
      <c r="EQ762" s="170"/>
      <c r="ER762" s="185"/>
      <c r="ES762" s="185"/>
      <c r="ET762" s="171"/>
    </row>
    <row r="763" spans="1:150" s="173" customFormat="1" hidden="1" x14ac:dyDescent="0.25">
      <c r="A763" s="169"/>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c r="AL763" s="170"/>
      <c r="AM763" s="170"/>
      <c r="AN763" s="170"/>
      <c r="AO763" s="170"/>
      <c r="AP763" s="170"/>
      <c r="AQ763" s="170"/>
      <c r="AR763" s="170"/>
      <c r="AS763" s="170"/>
      <c r="AT763" s="170"/>
      <c r="AU763" s="170"/>
      <c r="AV763" s="170"/>
      <c r="AW763" s="170"/>
      <c r="AX763" s="170"/>
      <c r="AY763" s="170"/>
      <c r="AZ763" s="170"/>
      <c r="BA763" s="170"/>
      <c r="BB763" s="170"/>
      <c r="BC763" s="170"/>
      <c r="BD763" s="170"/>
      <c r="BE763" s="170"/>
      <c r="BF763" s="170"/>
      <c r="BG763" s="170"/>
      <c r="BH763" s="170"/>
      <c r="BI763" s="170"/>
      <c r="BJ763" s="170"/>
      <c r="BK763" s="170"/>
      <c r="BL763" s="170"/>
      <c r="BM763" s="170"/>
      <c r="BN763" s="170"/>
      <c r="BO763" s="170"/>
      <c r="BP763" s="170"/>
      <c r="BQ763" s="170"/>
      <c r="BR763" s="170"/>
      <c r="BS763" s="170"/>
      <c r="BT763" s="170"/>
      <c r="BU763" s="170"/>
      <c r="BV763" s="170"/>
      <c r="BW763" s="170"/>
      <c r="BX763" s="170"/>
      <c r="BY763" s="170"/>
      <c r="BZ763" s="170"/>
      <c r="CA763" s="170"/>
      <c r="CB763" s="170"/>
      <c r="CC763" s="170"/>
      <c r="CD763" s="170"/>
      <c r="CE763" s="170"/>
      <c r="CF763" s="170"/>
      <c r="CG763" s="170"/>
      <c r="CH763" s="170"/>
      <c r="CI763" s="170"/>
      <c r="CJ763" s="170"/>
      <c r="CK763" s="170"/>
      <c r="CL763" s="170"/>
      <c r="CM763" s="170"/>
      <c r="CN763" s="170"/>
      <c r="CO763" s="170"/>
      <c r="CP763" s="170"/>
      <c r="CQ763" s="170"/>
      <c r="CR763" s="170"/>
      <c r="CS763" s="170"/>
      <c r="CT763" s="170"/>
      <c r="CU763" s="170"/>
      <c r="CV763" s="170"/>
      <c r="CW763" s="170"/>
      <c r="CX763" s="170"/>
      <c r="CY763" s="170"/>
      <c r="CZ763" s="170"/>
      <c r="DA763" s="170"/>
      <c r="DB763" s="170"/>
      <c r="DC763" s="170"/>
      <c r="DD763" s="170"/>
      <c r="DE763" s="170"/>
      <c r="DF763" s="170"/>
      <c r="DG763" s="170"/>
      <c r="DH763" s="170"/>
      <c r="DI763" s="170"/>
      <c r="DJ763" s="170"/>
      <c r="DK763" s="170"/>
      <c r="DL763" s="170"/>
      <c r="DM763" s="170"/>
      <c r="DN763" s="170"/>
      <c r="DO763" s="170"/>
      <c r="DP763" s="170"/>
      <c r="DQ763" s="170"/>
      <c r="DR763" s="170"/>
      <c r="DS763" s="170"/>
      <c r="DT763" s="170"/>
      <c r="DU763" s="170"/>
      <c r="DV763" s="170"/>
      <c r="DW763" s="170"/>
      <c r="DX763" s="170"/>
      <c r="DY763" s="170"/>
      <c r="DZ763" s="170"/>
      <c r="EA763" s="170"/>
      <c r="EB763" s="170"/>
      <c r="EC763" s="170"/>
      <c r="ED763" s="170"/>
      <c r="EE763" s="170"/>
      <c r="EF763" s="170"/>
      <c r="EG763" s="170"/>
      <c r="EH763" s="170"/>
      <c r="EI763" s="170"/>
      <c r="EJ763" s="170"/>
      <c r="EK763" s="170"/>
      <c r="EL763" s="170"/>
      <c r="EM763" s="170"/>
      <c r="EN763" s="170"/>
      <c r="EO763" s="170"/>
      <c r="EP763" s="170"/>
      <c r="EQ763" s="170"/>
      <c r="ER763" s="185"/>
      <c r="ES763" s="185"/>
      <c r="ET763" s="171"/>
    </row>
    <row r="764" spans="1:150" s="173" customFormat="1" hidden="1" x14ac:dyDescent="0.25">
      <c r="A764" s="169"/>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c r="AL764" s="170"/>
      <c r="AM764" s="170"/>
      <c r="AN764" s="170"/>
      <c r="AO764" s="170"/>
      <c r="AP764" s="170"/>
      <c r="AQ764" s="170"/>
      <c r="AR764" s="170"/>
      <c r="AS764" s="170"/>
      <c r="AT764" s="170"/>
      <c r="AU764" s="170"/>
      <c r="AV764" s="170"/>
      <c r="AW764" s="170"/>
      <c r="AX764" s="170"/>
      <c r="AY764" s="170"/>
      <c r="AZ764" s="170"/>
      <c r="BA764" s="170"/>
      <c r="BB764" s="170"/>
      <c r="BC764" s="170"/>
      <c r="BD764" s="170"/>
      <c r="BE764" s="170"/>
      <c r="BF764" s="170"/>
      <c r="BG764" s="170"/>
      <c r="BH764" s="170"/>
      <c r="BI764" s="170"/>
      <c r="BJ764" s="170"/>
      <c r="BK764" s="170"/>
      <c r="BL764" s="170"/>
      <c r="BM764" s="170"/>
      <c r="BN764" s="170"/>
      <c r="BO764" s="170"/>
      <c r="BP764" s="170"/>
      <c r="BQ764" s="170"/>
      <c r="BR764" s="170"/>
      <c r="BS764" s="170"/>
      <c r="BT764" s="170"/>
      <c r="BU764" s="170"/>
      <c r="BV764" s="170"/>
      <c r="BW764" s="170"/>
      <c r="BX764" s="170"/>
      <c r="BY764" s="170"/>
      <c r="BZ764" s="170"/>
      <c r="CA764" s="170"/>
      <c r="CB764" s="170"/>
      <c r="CC764" s="170"/>
      <c r="CD764" s="170"/>
      <c r="CE764" s="170"/>
      <c r="CF764" s="170"/>
      <c r="CG764" s="170"/>
      <c r="CH764" s="170"/>
      <c r="CI764" s="170"/>
      <c r="CJ764" s="170"/>
      <c r="CK764" s="170"/>
      <c r="CL764" s="170"/>
      <c r="CM764" s="170"/>
      <c r="CN764" s="170"/>
      <c r="CO764" s="170"/>
      <c r="CP764" s="170"/>
      <c r="CQ764" s="170"/>
      <c r="CR764" s="170"/>
      <c r="CS764" s="170"/>
      <c r="CT764" s="170"/>
      <c r="CU764" s="170"/>
      <c r="CV764" s="170"/>
      <c r="CW764" s="170"/>
      <c r="CX764" s="170"/>
      <c r="CY764" s="170"/>
      <c r="CZ764" s="170"/>
      <c r="DA764" s="170"/>
      <c r="DB764" s="170"/>
      <c r="DC764" s="170"/>
      <c r="DD764" s="170"/>
      <c r="DE764" s="170"/>
      <c r="DF764" s="170"/>
      <c r="DG764" s="170"/>
      <c r="DH764" s="170"/>
      <c r="DI764" s="170"/>
      <c r="DJ764" s="170"/>
      <c r="DK764" s="170"/>
      <c r="DL764" s="170"/>
      <c r="DM764" s="170"/>
      <c r="DN764" s="170"/>
      <c r="DO764" s="170"/>
      <c r="DP764" s="170"/>
      <c r="DQ764" s="170"/>
      <c r="DR764" s="170"/>
      <c r="DS764" s="170"/>
      <c r="DT764" s="170"/>
      <c r="DU764" s="170"/>
      <c r="DV764" s="170"/>
      <c r="DW764" s="170"/>
      <c r="DX764" s="170"/>
      <c r="DY764" s="170"/>
      <c r="DZ764" s="170"/>
      <c r="EA764" s="170"/>
      <c r="EB764" s="170"/>
      <c r="EC764" s="170"/>
      <c r="ED764" s="170"/>
      <c r="EE764" s="170"/>
      <c r="EF764" s="170"/>
      <c r="EG764" s="170"/>
      <c r="EH764" s="170"/>
      <c r="EI764" s="170"/>
      <c r="EJ764" s="170"/>
      <c r="EK764" s="170"/>
      <c r="EL764" s="170"/>
      <c r="EM764" s="170"/>
      <c r="EN764" s="170"/>
      <c r="EO764" s="170"/>
      <c r="EP764" s="170"/>
      <c r="EQ764" s="170"/>
      <c r="ER764" s="185"/>
      <c r="ES764" s="185"/>
      <c r="ET764" s="171"/>
    </row>
    <row r="765" spans="1:150" s="173" customFormat="1" hidden="1" x14ac:dyDescent="0.25">
      <c r="A765" s="169"/>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c r="AL765" s="170"/>
      <c r="AM765" s="170"/>
      <c r="AN765" s="170"/>
      <c r="AO765" s="170"/>
      <c r="AP765" s="170"/>
      <c r="AQ765" s="170"/>
      <c r="AR765" s="170"/>
      <c r="AS765" s="170"/>
      <c r="AT765" s="170"/>
      <c r="AU765" s="170"/>
      <c r="AV765" s="170"/>
      <c r="AW765" s="170"/>
      <c r="AX765" s="170"/>
      <c r="AY765" s="170"/>
      <c r="AZ765" s="170"/>
      <c r="BA765" s="170"/>
      <c r="BB765" s="170"/>
      <c r="BC765" s="170"/>
      <c r="BD765" s="170"/>
      <c r="BE765" s="170"/>
      <c r="BF765" s="170"/>
      <c r="BG765" s="170"/>
      <c r="BH765" s="170"/>
      <c r="BI765" s="170"/>
      <c r="BJ765" s="170"/>
      <c r="BK765" s="170"/>
      <c r="BL765" s="170"/>
      <c r="BM765" s="170"/>
      <c r="BN765" s="170"/>
      <c r="BO765" s="170"/>
      <c r="BP765" s="170"/>
      <c r="BQ765" s="170"/>
      <c r="BR765" s="170"/>
      <c r="BS765" s="170"/>
      <c r="BT765" s="170"/>
      <c r="BU765" s="170"/>
      <c r="BV765" s="170"/>
      <c r="BW765" s="170"/>
      <c r="BX765" s="170"/>
      <c r="BY765" s="170"/>
      <c r="BZ765" s="170"/>
      <c r="CA765" s="170"/>
      <c r="CB765" s="170"/>
      <c r="CC765" s="170"/>
      <c r="CD765" s="170"/>
      <c r="CE765" s="170"/>
      <c r="CF765" s="170"/>
      <c r="CG765" s="170"/>
      <c r="CH765" s="170"/>
      <c r="CI765" s="170"/>
      <c r="CJ765" s="170"/>
      <c r="CK765" s="170"/>
      <c r="CL765" s="170"/>
      <c r="CM765" s="170"/>
      <c r="CN765" s="170"/>
      <c r="CO765" s="170"/>
      <c r="CP765" s="170"/>
      <c r="CQ765" s="170"/>
      <c r="CR765" s="170"/>
      <c r="CS765" s="170"/>
      <c r="CT765" s="170"/>
      <c r="CU765" s="170"/>
      <c r="CV765" s="170"/>
      <c r="CW765" s="170"/>
      <c r="CX765" s="170"/>
      <c r="CY765" s="170"/>
      <c r="CZ765" s="170"/>
      <c r="DA765" s="170"/>
      <c r="DB765" s="170"/>
      <c r="DC765" s="170"/>
      <c r="DD765" s="170"/>
      <c r="DE765" s="170"/>
      <c r="DF765" s="170"/>
      <c r="DG765" s="170"/>
      <c r="DH765" s="170"/>
      <c r="DI765" s="170"/>
      <c r="DJ765" s="170"/>
      <c r="DK765" s="170"/>
      <c r="DL765" s="170"/>
      <c r="DM765" s="170"/>
      <c r="DN765" s="170"/>
      <c r="DO765" s="170"/>
      <c r="DP765" s="170"/>
      <c r="DQ765" s="170"/>
      <c r="DR765" s="170"/>
      <c r="DS765" s="170"/>
      <c r="DT765" s="170"/>
      <c r="DU765" s="170"/>
      <c r="DV765" s="170"/>
      <c r="DW765" s="170"/>
      <c r="DX765" s="170"/>
      <c r="DY765" s="170"/>
      <c r="DZ765" s="170"/>
      <c r="EA765" s="170"/>
      <c r="EB765" s="170"/>
      <c r="EC765" s="170"/>
      <c r="ED765" s="170"/>
      <c r="EE765" s="170"/>
      <c r="EF765" s="170"/>
      <c r="EG765" s="170"/>
      <c r="EH765" s="170"/>
      <c r="EI765" s="170"/>
      <c r="EJ765" s="170"/>
      <c r="EK765" s="170"/>
      <c r="EL765" s="170"/>
      <c r="EM765" s="170"/>
      <c r="EN765" s="170"/>
      <c r="EO765" s="170"/>
      <c r="EP765" s="170"/>
      <c r="EQ765" s="170"/>
      <c r="ER765" s="185"/>
      <c r="ES765" s="185"/>
      <c r="ET765" s="171"/>
    </row>
    <row r="766" spans="1:150" s="173" customFormat="1" hidden="1" x14ac:dyDescent="0.25">
      <c r="A766" s="169"/>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c r="AL766" s="170"/>
      <c r="AM766" s="170"/>
      <c r="AN766" s="170"/>
      <c r="AO766" s="170"/>
      <c r="AP766" s="170"/>
      <c r="AQ766" s="170"/>
      <c r="AR766" s="170"/>
      <c r="AS766" s="170"/>
      <c r="AT766" s="170"/>
      <c r="AU766" s="170"/>
      <c r="AV766" s="170"/>
      <c r="AW766" s="170"/>
      <c r="AX766" s="170"/>
      <c r="AY766" s="170"/>
      <c r="AZ766" s="170"/>
      <c r="BA766" s="170"/>
      <c r="BB766" s="170"/>
      <c r="BC766" s="170"/>
      <c r="BD766" s="170"/>
      <c r="BE766" s="170"/>
      <c r="BF766" s="170"/>
      <c r="BG766" s="170"/>
      <c r="BH766" s="170"/>
      <c r="BI766" s="170"/>
      <c r="BJ766" s="170"/>
      <c r="BK766" s="170"/>
      <c r="BL766" s="170"/>
      <c r="BM766" s="170"/>
      <c r="BN766" s="170"/>
      <c r="BO766" s="170"/>
      <c r="BP766" s="170"/>
      <c r="BQ766" s="170"/>
      <c r="BR766" s="170"/>
      <c r="BS766" s="170"/>
      <c r="BT766" s="170"/>
      <c r="BU766" s="170"/>
      <c r="BV766" s="170"/>
      <c r="BW766" s="170"/>
      <c r="BX766" s="170"/>
      <c r="BY766" s="170"/>
      <c r="BZ766" s="170"/>
      <c r="CA766" s="170"/>
      <c r="CB766" s="170"/>
      <c r="CC766" s="170"/>
      <c r="CD766" s="170"/>
      <c r="CE766" s="170"/>
      <c r="CF766" s="170"/>
      <c r="CG766" s="170"/>
      <c r="CH766" s="170"/>
      <c r="CI766" s="170"/>
      <c r="CJ766" s="170"/>
      <c r="CK766" s="170"/>
      <c r="CL766" s="170"/>
      <c r="CM766" s="170"/>
      <c r="CN766" s="170"/>
      <c r="CO766" s="170"/>
      <c r="CP766" s="170"/>
      <c r="CQ766" s="170"/>
      <c r="CR766" s="170"/>
      <c r="CS766" s="170"/>
      <c r="CT766" s="170"/>
      <c r="CU766" s="170"/>
      <c r="CV766" s="170"/>
      <c r="CW766" s="170"/>
      <c r="CX766" s="170"/>
      <c r="CY766" s="170"/>
      <c r="CZ766" s="170"/>
      <c r="DA766" s="170"/>
      <c r="DB766" s="170"/>
      <c r="DC766" s="170"/>
      <c r="DD766" s="170"/>
      <c r="DE766" s="170"/>
      <c r="DF766" s="170"/>
      <c r="DG766" s="170"/>
      <c r="DH766" s="170"/>
      <c r="DI766" s="170"/>
      <c r="DJ766" s="170"/>
      <c r="DK766" s="170"/>
      <c r="DL766" s="170"/>
      <c r="DM766" s="170"/>
      <c r="DN766" s="170"/>
      <c r="DO766" s="170"/>
      <c r="DP766" s="170"/>
      <c r="DQ766" s="170"/>
      <c r="DR766" s="170"/>
      <c r="DS766" s="170"/>
      <c r="DT766" s="170"/>
      <c r="DU766" s="170"/>
      <c r="DV766" s="170"/>
      <c r="DW766" s="170"/>
      <c r="DX766" s="170"/>
      <c r="DY766" s="170"/>
      <c r="DZ766" s="170"/>
      <c r="EA766" s="170"/>
      <c r="EB766" s="170"/>
      <c r="EC766" s="170"/>
      <c r="ED766" s="170"/>
      <c r="EE766" s="170"/>
      <c r="EF766" s="170"/>
      <c r="EG766" s="170"/>
      <c r="EH766" s="170"/>
      <c r="EI766" s="170"/>
      <c r="EJ766" s="170"/>
      <c r="EK766" s="170"/>
      <c r="EL766" s="170"/>
      <c r="EM766" s="170"/>
      <c r="EN766" s="170"/>
      <c r="EO766" s="170"/>
      <c r="EP766" s="170"/>
      <c r="EQ766" s="170"/>
      <c r="ER766" s="185"/>
      <c r="ES766" s="185"/>
      <c r="ET766" s="171"/>
    </row>
    <row r="767" spans="1:150" s="173" customFormat="1" hidden="1" x14ac:dyDescent="0.25">
      <c r="A767" s="169"/>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c r="AL767" s="170"/>
      <c r="AM767" s="170"/>
      <c r="AN767" s="170"/>
      <c r="AO767" s="170"/>
      <c r="AP767" s="170"/>
      <c r="AQ767" s="170"/>
      <c r="AR767" s="170"/>
      <c r="AS767" s="170"/>
      <c r="AT767" s="170"/>
      <c r="AU767" s="170"/>
      <c r="AV767" s="170"/>
      <c r="AW767" s="170"/>
      <c r="AX767" s="170"/>
      <c r="AY767" s="170"/>
      <c r="AZ767" s="170"/>
      <c r="BA767" s="170"/>
      <c r="BB767" s="170"/>
      <c r="BC767" s="170"/>
      <c r="BD767" s="170"/>
      <c r="BE767" s="170"/>
      <c r="BF767" s="170"/>
      <c r="BG767" s="170"/>
      <c r="BH767" s="170"/>
      <c r="BI767" s="170"/>
      <c r="BJ767" s="170"/>
      <c r="BK767" s="170"/>
      <c r="BL767" s="170"/>
      <c r="BM767" s="170"/>
      <c r="BN767" s="170"/>
      <c r="BO767" s="170"/>
      <c r="BP767" s="170"/>
      <c r="BQ767" s="170"/>
      <c r="BR767" s="170"/>
      <c r="BS767" s="170"/>
      <c r="BT767" s="170"/>
      <c r="BU767" s="170"/>
      <c r="BV767" s="170"/>
      <c r="BW767" s="170"/>
      <c r="BX767" s="170"/>
      <c r="BY767" s="170"/>
      <c r="BZ767" s="170"/>
      <c r="CA767" s="170"/>
      <c r="CB767" s="170"/>
      <c r="CC767" s="170"/>
      <c r="CD767" s="170"/>
      <c r="CE767" s="170"/>
      <c r="CF767" s="170"/>
      <c r="CG767" s="170"/>
      <c r="CH767" s="170"/>
      <c r="CI767" s="170"/>
      <c r="CJ767" s="170"/>
      <c r="CK767" s="170"/>
      <c r="CL767" s="170"/>
      <c r="CM767" s="170"/>
      <c r="CN767" s="170"/>
      <c r="CO767" s="170"/>
      <c r="CP767" s="170"/>
      <c r="CQ767" s="170"/>
      <c r="CR767" s="170"/>
      <c r="CS767" s="170"/>
      <c r="CT767" s="170"/>
      <c r="CU767" s="170"/>
      <c r="CV767" s="170"/>
      <c r="CW767" s="170"/>
      <c r="CX767" s="170"/>
      <c r="CY767" s="170"/>
      <c r="CZ767" s="170"/>
      <c r="DA767" s="170"/>
      <c r="DB767" s="170"/>
      <c r="DC767" s="170"/>
      <c r="DD767" s="170"/>
      <c r="DE767" s="170"/>
      <c r="DF767" s="170"/>
      <c r="DG767" s="170"/>
      <c r="DH767" s="170"/>
      <c r="DI767" s="170"/>
      <c r="DJ767" s="170"/>
      <c r="DK767" s="170"/>
      <c r="DL767" s="170"/>
      <c r="DM767" s="170"/>
      <c r="DN767" s="170"/>
      <c r="DO767" s="170"/>
      <c r="DP767" s="170"/>
      <c r="DQ767" s="170"/>
      <c r="DR767" s="170"/>
      <c r="DS767" s="170"/>
      <c r="DT767" s="170"/>
      <c r="DU767" s="170"/>
      <c r="DV767" s="170"/>
      <c r="DW767" s="170"/>
      <c r="DX767" s="170"/>
      <c r="DY767" s="170"/>
      <c r="DZ767" s="170"/>
      <c r="EA767" s="170"/>
      <c r="EB767" s="170"/>
      <c r="EC767" s="170"/>
      <c r="ED767" s="170"/>
      <c r="EE767" s="170"/>
      <c r="EF767" s="170"/>
      <c r="EG767" s="170"/>
      <c r="EH767" s="170"/>
      <c r="EI767" s="170"/>
      <c r="EJ767" s="170"/>
      <c r="EK767" s="170"/>
      <c r="EL767" s="170"/>
      <c r="EM767" s="170"/>
      <c r="EN767" s="170"/>
      <c r="EO767" s="170"/>
      <c r="EP767" s="170"/>
      <c r="EQ767" s="170"/>
      <c r="ER767" s="185"/>
      <c r="ES767" s="185"/>
      <c r="ET767" s="171"/>
    </row>
    <row r="768" spans="1:150" s="173" customFormat="1" hidden="1" x14ac:dyDescent="0.25">
      <c r="A768" s="169"/>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c r="AL768" s="170"/>
      <c r="AM768" s="170"/>
      <c r="AN768" s="170"/>
      <c r="AO768" s="170"/>
      <c r="AP768" s="170"/>
      <c r="AQ768" s="170"/>
      <c r="AR768" s="170"/>
      <c r="AS768" s="170"/>
      <c r="AT768" s="170"/>
      <c r="AU768" s="170"/>
      <c r="AV768" s="170"/>
      <c r="AW768" s="170"/>
      <c r="AX768" s="170"/>
      <c r="AY768" s="170"/>
      <c r="AZ768" s="170"/>
      <c r="BA768" s="170"/>
      <c r="BB768" s="170"/>
      <c r="BC768" s="170"/>
      <c r="BD768" s="170"/>
      <c r="BE768" s="170"/>
      <c r="BF768" s="170"/>
      <c r="BG768" s="170"/>
      <c r="BH768" s="170"/>
      <c r="BI768" s="170"/>
      <c r="BJ768" s="170"/>
      <c r="BK768" s="170"/>
      <c r="BL768" s="170"/>
      <c r="BM768" s="170"/>
      <c r="BN768" s="170"/>
      <c r="BO768" s="170"/>
      <c r="BP768" s="170"/>
      <c r="BQ768" s="170"/>
      <c r="BR768" s="170"/>
      <c r="BS768" s="170"/>
      <c r="BT768" s="170"/>
      <c r="BU768" s="170"/>
      <c r="BV768" s="170"/>
      <c r="BW768" s="170"/>
      <c r="BX768" s="170"/>
      <c r="BY768" s="170"/>
      <c r="BZ768" s="170"/>
      <c r="CA768" s="170"/>
      <c r="CB768" s="170"/>
      <c r="CC768" s="170"/>
      <c r="CD768" s="170"/>
      <c r="CE768" s="170"/>
      <c r="CF768" s="170"/>
      <c r="CG768" s="170"/>
      <c r="CH768" s="170"/>
      <c r="CI768" s="170"/>
      <c r="CJ768" s="170"/>
      <c r="CK768" s="170"/>
      <c r="CL768" s="170"/>
      <c r="CM768" s="170"/>
      <c r="CN768" s="170"/>
      <c r="CO768" s="170"/>
      <c r="CP768" s="170"/>
      <c r="CQ768" s="170"/>
      <c r="CR768" s="170"/>
      <c r="CS768" s="170"/>
      <c r="CT768" s="170"/>
      <c r="CU768" s="170"/>
      <c r="CV768" s="170"/>
      <c r="CW768" s="170"/>
      <c r="CX768" s="170"/>
      <c r="CY768" s="170"/>
      <c r="CZ768" s="170"/>
      <c r="DA768" s="170"/>
      <c r="DB768" s="170"/>
      <c r="DC768" s="170"/>
      <c r="DD768" s="170"/>
      <c r="DE768" s="170"/>
      <c r="DF768" s="170"/>
      <c r="DG768" s="170"/>
      <c r="DH768" s="170"/>
      <c r="DI768" s="170"/>
      <c r="DJ768" s="170"/>
      <c r="DK768" s="170"/>
      <c r="DL768" s="170"/>
      <c r="DM768" s="170"/>
      <c r="DN768" s="170"/>
      <c r="DO768" s="170"/>
      <c r="DP768" s="170"/>
      <c r="DQ768" s="170"/>
      <c r="DR768" s="170"/>
      <c r="DS768" s="170"/>
      <c r="DT768" s="170"/>
      <c r="DU768" s="170"/>
      <c r="DV768" s="170"/>
      <c r="DW768" s="170"/>
      <c r="DX768" s="170"/>
      <c r="DY768" s="170"/>
      <c r="DZ768" s="170"/>
      <c r="EA768" s="170"/>
      <c r="EB768" s="170"/>
      <c r="EC768" s="170"/>
      <c r="ED768" s="170"/>
      <c r="EE768" s="170"/>
      <c r="EF768" s="170"/>
      <c r="EG768" s="170"/>
      <c r="EH768" s="170"/>
      <c r="EI768" s="170"/>
      <c r="EJ768" s="170"/>
      <c r="EK768" s="170"/>
      <c r="EL768" s="170"/>
      <c r="EM768" s="170"/>
      <c r="EN768" s="170"/>
      <c r="EO768" s="170"/>
      <c r="EP768" s="170"/>
      <c r="EQ768" s="170"/>
      <c r="ER768" s="185"/>
      <c r="ES768" s="185"/>
      <c r="ET768" s="171"/>
    </row>
    <row r="769" spans="1:150" s="173" customFormat="1" hidden="1" x14ac:dyDescent="0.25">
      <c r="A769" s="169"/>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c r="AL769" s="170"/>
      <c r="AM769" s="170"/>
      <c r="AN769" s="170"/>
      <c r="AO769" s="170"/>
      <c r="AP769" s="170"/>
      <c r="AQ769" s="170"/>
      <c r="AR769" s="170"/>
      <c r="AS769" s="170"/>
      <c r="AT769" s="170"/>
      <c r="AU769" s="170"/>
      <c r="AV769" s="170"/>
      <c r="AW769" s="170"/>
      <c r="AX769" s="170"/>
      <c r="AY769" s="170"/>
      <c r="AZ769" s="170"/>
      <c r="BA769" s="170"/>
      <c r="BB769" s="170"/>
      <c r="BC769" s="170"/>
      <c r="BD769" s="170"/>
      <c r="BE769" s="170"/>
      <c r="BF769" s="170"/>
      <c r="BG769" s="170"/>
      <c r="BH769" s="170"/>
      <c r="BI769" s="170"/>
      <c r="BJ769" s="170"/>
      <c r="BK769" s="170"/>
      <c r="BL769" s="170"/>
      <c r="BM769" s="170"/>
      <c r="BN769" s="170"/>
      <c r="BO769" s="170"/>
      <c r="BP769" s="170"/>
      <c r="BQ769" s="170"/>
      <c r="BR769" s="170"/>
      <c r="BS769" s="170"/>
      <c r="BT769" s="170"/>
      <c r="BU769" s="170"/>
      <c r="BV769" s="170"/>
      <c r="BW769" s="170"/>
      <c r="BX769" s="170"/>
      <c r="BY769" s="170"/>
      <c r="BZ769" s="170"/>
      <c r="CA769" s="170"/>
      <c r="CB769" s="170"/>
      <c r="CC769" s="170"/>
      <c r="CD769" s="170"/>
      <c r="CE769" s="170"/>
      <c r="CF769" s="170"/>
      <c r="CG769" s="170"/>
      <c r="CH769" s="170"/>
      <c r="CI769" s="170"/>
      <c r="CJ769" s="170"/>
      <c r="CK769" s="170"/>
      <c r="CL769" s="170"/>
      <c r="CM769" s="170"/>
      <c r="CN769" s="170"/>
      <c r="CO769" s="170"/>
      <c r="CP769" s="170"/>
      <c r="CQ769" s="170"/>
      <c r="CR769" s="170"/>
      <c r="CS769" s="170"/>
      <c r="CT769" s="170"/>
      <c r="CU769" s="170"/>
      <c r="CV769" s="170"/>
      <c r="CW769" s="170"/>
      <c r="CX769" s="170"/>
      <c r="CY769" s="170"/>
      <c r="CZ769" s="170"/>
      <c r="DA769" s="170"/>
      <c r="DB769" s="170"/>
      <c r="DC769" s="170"/>
      <c r="DD769" s="170"/>
      <c r="DE769" s="170"/>
      <c r="DF769" s="170"/>
      <c r="DG769" s="170"/>
      <c r="DH769" s="170"/>
      <c r="DI769" s="170"/>
      <c r="DJ769" s="170"/>
      <c r="DK769" s="170"/>
      <c r="DL769" s="170"/>
      <c r="DM769" s="170"/>
      <c r="DN769" s="170"/>
      <c r="DO769" s="170"/>
      <c r="DP769" s="170"/>
      <c r="DQ769" s="170"/>
      <c r="DR769" s="170"/>
      <c r="DS769" s="170"/>
      <c r="DT769" s="170"/>
      <c r="DU769" s="170"/>
      <c r="DV769" s="170"/>
      <c r="DW769" s="170"/>
      <c r="DX769" s="170"/>
      <c r="DY769" s="170"/>
      <c r="DZ769" s="170"/>
      <c r="EA769" s="170"/>
      <c r="EB769" s="170"/>
      <c r="EC769" s="170"/>
      <c r="ED769" s="170"/>
      <c r="EE769" s="170"/>
      <c r="EF769" s="170"/>
      <c r="EG769" s="170"/>
      <c r="EH769" s="170"/>
      <c r="EI769" s="170"/>
      <c r="EJ769" s="170"/>
      <c r="EK769" s="170"/>
      <c r="EL769" s="170"/>
      <c r="EM769" s="170"/>
      <c r="EN769" s="170"/>
      <c r="EO769" s="170"/>
      <c r="EP769" s="170"/>
      <c r="EQ769" s="170"/>
      <c r="ER769" s="185"/>
      <c r="ES769" s="185"/>
      <c r="ET769" s="171"/>
    </row>
    <row r="770" spans="1:150" s="173" customFormat="1" hidden="1" x14ac:dyDescent="0.25">
      <c r="A770" s="169"/>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c r="AL770" s="170"/>
      <c r="AM770" s="170"/>
      <c r="AN770" s="170"/>
      <c r="AO770" s="170"/>
      <c r="AP770" s="170"/>
      <c r="AQ770" s="170"/>
      <c r="AR770" s="170"/>
      <c r="AS770" s="170"/>
      <c r="AT770" s="170"/>
      <c r="AU770" s="170"/>
      <c r="AV770" s="170"/>
      <c r="AW770" s="170"/>
      <c r="AX770" s="170"/>
      <c r="AY770" s="170"/>
      <c r="AZ770" s="170"/>
      <c r="BA770" s="170"/>
      <c r="BB770" s="170"/>
      <c r="BC770" s="170"/>
      <c r="BD770" s="170"/>
      <c r="BE770" s="170"/>
      <c r="BF770" s="170"/>
      <c r="BG770" s="170"/>
      <c r="BH770" s="170"/>
      <c r="BI770" s="170"/>
      <c r="BJ770" s="170"/>
      <c r="BK770" s="170"/>
      <c r="BL770" s="170"/>
      <c r="BM770" s="170"/>
      <c r="BN770" s="170"/>
      <c r="BO770" s="170"/>
      <c r="BP770" s="170"/>
      <c r="BQ770" s="170"/>
      <c r="BR770" s="170"/>
      <c r="BS770" s="170"/>
      <c r="BT770" s="170"/>
      <c r="BU770" s="170"/>
      <c r="BV770" s="170"/>
      <c r="BW770" s="170"/>
      <c r="BX770" s="170"/>
      <c r="BY770" s="170"/>
      <c r="BZ770" s="170"/>
      <c r="CA770" s="170"/>
      <c r="CB770" s="170"/>
      <c r="CC770" s="170"/>
      <c r="CD770" s="170"/>
      <c r="CE770" s="170"/>
      <c r="CF770" s="170"/>
      <c r="CG770" s="170"/>
      <c r="CH770" s="170"/>
      <c r="CI770" s="170"/>
      <c r="CJ770" s="170"/>
      <c r="CK770" s="170"/>
      <c r="CL770" s="170"/>
      <c r="CM770" s="170"/>
      <c r="CN770" s="170"/>
      <c r="CO770" s="170"/>
      <c r="CP770" s="170"/>
      <c r="CQ770" s="170"/>
      <c r="CR770" s="170"/>
      <c r="CS770" s="170"/>
      <c r="CT770" s="170"/>
      <c r="CU770" s="170"/>
      <c r="CV770" s="170"/>
      <c r="CW770" s="170"/>
      <c r="CX770" s="170"/>
      <c r="CY770" s="170"/>
      <c r="CZ770" s="170"/>
      <c r="DA770" s="170"/>
      <c r="DB770" s="170"/>
      <c r="DC770" s="170"/>
      <c r="DD770" s="170"/>
      <c r="DE770" s="170"/>
      <c r="DF770" s="170"/>
      <c r="DG770" s="170"/>
      <c r="DH770" s="170"/>
      <c r="DI770" s="170"/>
      <c r="DJ770" s="170"/>
      <c r="DK770" s="170"/>
      <c r="DL770" s="170"/>
      <c r="DM770" s="170"/>
      <c r="DN770" s="170"/>
      <c r="DO770" s="170"/>
      <c r="DP770" s="170"/>
      <c r="DQ770" s="170"/>
      <c r="DR770" s="170"/>
      <c r="DS770" s="170"/>
      <c r="DT770" s="170"/>
      <c r="DU770" s="170"/>
      <c r="DV770" s="170"/>
      <c r="DW770" s="170"/>
      <c r="DX770" s="170"/>
      <c r="DY770" s="170"/>
      <c r="DZ770" s="170"/>
      <c r="EA770" s="170"/>
      <c r="EB770" s="170"/>
      <c r="EC770" s="170"/>
      <c r="ED770" s="170"/>
      <c r="EE770" s="170"/>
      <c r="EF770" s="170"/>
      <c r="EG770" s="170"/>
      <c r="EH770" s="170"/>
      <c r="EI770" s="170"/>
      <c r="EJ770" s="170"/>
      <c r="EK770" s="170"/>
      <c r="EL770" s="170"/>
      <c r="EM770" s="170"/>
      <c r="EN770" s="170"/>
      <c r="EO770" s="170"/>
      <c r="EP770" s="170"/>
      <c r="EQ770" s="170"/>
      <c r="ER770" s="185"/>
      <c r="ES770" s="185"/>
      <c r="ET770" s="171"/>
    </row>
    <row r="771" spans="1:150" s="173" customFormat="1" hidden="1" x14ac:dyDescent="0.25">
      <c r="A771" s="169"/>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c r="AL771" s="170"/>
      <c r="AM771" s="170"/>
      <c r="AN771" s="170"/>
      <c r="AO771" s="170"/>
      <c r="AP771" s="170"/>
      <c r="AQ771" s="170"/>
      <c r="AR771" s="170"/>
      <c r="AS771" s="170"/>
      <c r="AT771" s="170"/>
      <c r="AU771" s="170"/>
      <c r="AV771" s="170"/>
      <c r="AW771" s="170"/>
      <c r="AX771" s="170"/>
      <c r="AY771" s="170"/>
      <c r="AZ771" s="170"/>
      <c r="BA771" s="170"/>
      <c r="BB771" s="170"/>
      <c r="BC771" s="170"/>
      <c r="BD771" s="170"/>
      <c r="BE771" s="170"/>
      <c r="BF771" s="170"/>
      <c r="BG771" s="170"/>
      <c r="BH771" s="170"/>
      <c r="BI771" s="170"/>
      <c r="BJ771" s="170"/>
      <c r="BK771" s="170"/>
      <c r="BL771" s="170"/>
      <c r="BM771" s="170"/>
      <c r="BN771" s="170"/>
      <c r="BO771" s="170"/>
      <c r="BP771" s="170"/>
      <c r="BQ771" s="170"/>
      <c r="BR771" s="170"/>
      <c r="BS771" s="170"/>
      <c r="BT771" s="170"/>
      <c r="BU771" s="170"/>
      <c r="BV771" s="170"/>
      <c r="BW771" s="170"/>
      <c r="BX771" s="170"/>
      <c r="BY771" s="170"/>
      <c r="BZ771" s="170"/>
      <c r="CA771" s="170"/>
      <c r="CB771" s="170"/>
      <c r="CC771" s="170"/>
      <c r="CD771" s="170"/>
      <c r="CE771" s="170"/>
      <c r="CF771" s="170"/>
      <c r="CG771" s="170"/>
      <c r="CH771" s="170"/>
      <c r="CI771" s="170"/>
      <c r="CJ771" s="170"/>
      <c r="CK771" s="170"/>
      <c r="CL771" s="170"/>
      <c r="CM771" s="170"/>
      <c r="CN771" s="170"/>
      <c r="CO771" s="170"/>
      <c r="CP771" s="170"/>
      <c r="CQ771" s="170"/>
      <c r="CR771" s="170"/>
      <c r="CS771" s="170"/>
      <c r="CT771" s="170"/>
      <c r="CU771" s="170"/>
      <c r="CV771" s="170"/>
      <c r="CW771" s="170"/>
      <c r="CX771" s="170"/>
      <c r="CY771" s="170"/>
      <c r="CZ771" s="170"/>
      <c r="DA771" s="170"/>
      <c r="DB771" s="170"/>
      <c r="DC771" s="170"/>
      <c r="DD771" s="170"/>
      <c r="DE771" s="170"/>
      <c r="DF771" s="170"/>
      <c r="DG771" s="170"/>
      <c r="DH771" s="170"/>
      <c r="DI771" s="170"/>
      <c r="DJ771" s="170"/>
      <c r="DK771" s="170"/>
      <c r="DL771" s="170"/>
      <c r="DM771" s="170"/>
      <c r="DN771" s="170"/>
      <c r="DO771" s="170"/>
      <c r="DP771" s="170"/>
      <c r="DQ771" s="170"/>
      <c r="DR771" s="170"/>
      <c r="DS771" s="170"/>
      <c r="DT771" s="170"/>
      <c r="DU771" s="170"/>
      <c r="DV771" s="170"/>
      <c r="DW771" s="170"/>
      <c r="DX771" s="170"/>
      <c r="DY771" s="170"/>
      <c r="DZ771" s="170"/>
      <c r="EA771" s="170"/>
      <c r="EB771" s="170"/>
      <c r="EC771" s="170"/>
      <c r="ED771" s="170"/>
      <c r="EE771" s="170"/>
      <c r="EF771" s="170"/>
      <c r="EG771" s="170"/>
      <c r="EH771" s="170"/>
      <c r="EI771" s="170"/>
      <c r="EJ771" s="170"/>
      <c r="EK771" s="170"/>
      <c r="EL771" s="170"/>
      <c r="EM771" s="170"/>
      <c r="EN771" s="170"/>
      <c r="EO771" s="170"/>
      <c r="EP771" s="170"/>
      <c r="EQ771" s="170"/>
      <c r="ER771" s="185"/>
      <c r="ES771" s="185"/>
      <c r="ET771" s="171"/>
    </row>
    <row r="772" spans="1:150" s="173" customFormat="1" hidden="1" x14ac:dyDescent="0.25">
      <c r="A772" s="169"/>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c r="AL772" s="170"/>
      <c r="AM772" s="170"/>
      <c r="AN772" s="170"/>
      <c r="AO772" s="170"/>
      <c r="AP772" s="170"/>
      <c r="AQ772" s="170"/>
      <c r="AR772" s="170"/>
      <c r="AS772" s="170"/>
      <c r="AT772" s="170"/>
      <c r="AU772" s="170"/>
      <c r="AV772" s="170"/>
      <c r="AW772" s="170"/>
      <c r="AX772" s="170"/>
      <c r="AY772" s="170"/>
      <c r="AZ772" s="170"/>
      <c r="BA772" s="170"/>
      <c r="BB772" s="170"/>
      <c r="BC772" s="170"/>
      <c r="BD772" s="170"/>
      <c r="BE772" s="170"/>
      <c r="BF772" s="170"/>
      <c r="BG772" s="170"/>
      <c r="BH772" s="170"/>
      <c r="BI772" s="170"/>
      <c r="BJ772" s="170"/>
      <c r="BK772" s="170"/>
      <c r="BL772" s="170"/>
      <c r="BM772" s="170"/>
      <c r="BN772" s="170"/>
      <c r="BO772" s="170"/>
      <c r="BP772" s="170"/>
      <c r="BQ772" s="170"/>
      <c r="BR772" s="170"/>
      <c r="BS772" s="170"/>
      <c r="BT772" s="170"/>
      <c r="BU772" s="170"/>
      <c r="BV772" s="170"/>
      <c r="BW772" s="170"/>
      <c r="BX772" s="170"/>
      <c r="BY772" s="170"/>
      <c r="BZ772" s="170"/>
      <c r="CA772" s="170"/>
      <c r="CB772" s="170"/>
      <c r="CC772" s="170"/>
      <c r="CD772" s="170"/>
      <c r="CE772" s="170"/>
      <c r="CF772" s="170"/>
      <c r="CG772" s="170"/>
      <c r="CH772" s="170"/>
      <c r="CI772" s="170"/>
      <c r="CJ772" s="170"/>
      <c r="CK772" s="170"/>
      <c r="CL772" s="170"/>
      <c r="CM772" s="170"/>
      <c r="CN772" s="170"/>
      <c r="CO772" s="170"/>
      <c r="CP772" s="170"/>
      <c r="CQ772" s="170"/>
      <c r="CR772" s="170"/>
      <c r="CS772" s="170"/>
      <c r="CT772" s="170"/>
      <c r="CU772" s="170"/>
      <c r="CV772" s="170"/>
      <c r="CW772" s="170"/>
      <c r="CX772" s="170"/>
      <c r="CY772" s="170"/>
      <c r="CZ772" s="170"/>
      <c r="DA772" s="170"/>
      <c r="DB772" s="170"/>
      <c r="DC772" s="170"/>
      <c r="DD772" s="170"/>
      <c r="DE772" s="170"/>
      <c r="DF772" s="170"/>
      <c r="DG772" s="170"/>
      <c r="DH772" s="170"/>
      <c r="DI772" s="170"/>
      <c r="DJ772" s="170"/>
      <c r="DK772" s="170"/>
      <c r="DL772" s="170"/>
      <c r="DM772" s="170"/>
      <c r="DN772" s="170"/>
      <c r="DO772" s="170"/>
      <c r="DP772" s="170"/>
      <c r="DQ772" s="170"/>
      <c r="DR772" s="170"/>
      <c r="DS772" s="170"/>
      <c r="DT772" s="170"/>
      <c r="DU772" s="170"/>
      <c r="DV772" s="170"/>
      <c r="DW772" s="170"/>
      <c r="DX772" s="170"/>
      <c r="DY772" s="170"/>
      <c r="DZ772" s="170"/>
      <c r="EA772" s="170"/>
      <c r="EB772" s="170"/>
      <c r="EC772" s="170"/>
      <c r="ED772" s="170"/>
      <c r="EE772" s="170"/>
      <c r="EF772" s="170"/>
      <c r="EG772" s="170"/>
      <c r="EH772" s="170"/>
      <c r="EI772" s="170"/>
      <c r="EJ772" s="170"/>
      <c r="EK772" s="170"/>
      <c r="EL772" s="170"/>
      <c r="EM772" s="170"/>
      <c r="EN772" s="170"/>
      <c r="EO772" s="170"/>
      <c r="EP772" s="170"/>
      <c r="EQ772" s="170"/>
      <c r="ER772" s="185"/>
      <c r="ES772" s="185"/>
      <c r="ET772" s="171"/>
    </row>
    <row r="773" spans="1:150" s="173" customFormat="1" hidden="1" x14ac:dyDescent="0.25">
      <c r="A773" s="169"/>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c r="AL773" s="170"/>
      <c r="AM773" s="170"/>
      <c r="AN773" s="170"/>
      <c r="AO773" s="170"/>
      <c r="AP773" s="170"/>
      <c r="AQ773" s="170"/>
      <c r="AR773" s="170"/>
      <c r="AS773" s="170"/>
      <c r="AT773" s="170"/>
      <c r="AU773" s="170"/>
      <c r="AV773" s="170"/>
      <c r="AW773" s="170"/>
      <c r="AX773" s="170"/>
      <c r="AY773" s="170"/>
      <c r="AZ773" s="170"/>
      <c r="BA773" s="170"/>
      <c r="BB773" s="170"/>
      <c r="BC773" s="170"/>
      <c r="BD773" s="170"/>
      <c r="BE773" s="170"/>
      <c r="BF773" s="170"/>
      <c r="BG773" s="170"/>
      <c r="BH773" s="170"/>
      <c r="BI773" s="170"/>
      <c r="BJ773" s="170"/>
      <c r="BK773" s="170"/>
      <c r="BL773" s="170"/>
      <c r="BM773" s="170"/>
      <c r="BN773" s="170"/>
      <c r="BO773" s="170"/>
      <c r="BP773" s="170"/>
      <c r="BQ773" s="170"/>
      <c r="BR773" s="170"/>
      <c r="BS773" s="170"/>
      <c r="BT773" s="170"/>
      <c r="BU773" s="170"/>
      <c r="BV773" s="170"/>
      <c r="BW773" s="170"/>
      <c r="BX773" s="170"/>
      <c r="BY773" s="170"/>
      <c r="BZ773" s="170"/>
      <c r="CA773" s="170"/>
      <c r="CB773" s="170"/>
      <c r="CC773" s="170"/>
      <c r="CD773" s="170"/>
      <c r="CE773" s="170"/>
      <c r="CF773" s="170"/>
      <c r="CG773" s="170"/>
      <c r="CH773" s="170"/>
      <c r="CI773" s="170"/>
      <c r="CJ773" s="170"/>
      <c r="CK773" s="170"/>
      <c r="CL773" s="170"/>
      <c r="CM773" s="170"/>
      <c r="CN773" s="170"/>
      <c r="CO773" s="170"/>
      <c r="CP773" s="170"/>
      <c r="CQ773" s="170"/>
      <c r="CR773" s="170"/>
      <c r="CS773" s="170"/>
      <c r="CT773" s="170"/>
      <c r="CU773" s="170"/>
      <c r="CV773" s="170"/>
      <c r="CW773" s="170"/>
      <c r="CX773" s="170"/>
      <c r="CY773" s="170"/>
      <c r="CZ773" s="170"/>
      <c r="DA773" s="170"/>
      <c r="DB773" s="170"/>
      <c r="DC773" s="170"/>
      <c r="DD773" s="170"/>
      <c r="DE773" s="170"/>
      <c r="DF773" s="170"/>
      <c r="DG773" s="170"/>
      <c r="DH773" s="170"/>
      <c r="DI773" s="170"/>
      <c r="DJ773" s="170"/>
      <c r="DK773" s="170"/>
      <c r="DL773" s="170"/>
      <c r="DM773" s="170"/>
      <c r="DN773" s="170"/>
      <c r="DO773" s="170"/>
      <c r="DP773" s="170"/>
      <c r="DQ773" s="170"/>
      <c r="DR773" s="170"/>
      <c r="DS773" s="170"/>
      <c r="DT773" s="170"/>
      <c r="DU773" s="170"/>
      <c r="DV773" s="170"/>
      <c r="DW773" s="170"/>
      <c r="DX773" s="170"/>
      <c r="DY773" s="170"/>
      <c r="DZ773" s="170"/>
      <c r="EA773" s="170"/>
      <c r="EB773" s="170"/>
      <c r="EC773" s="170"/>
      <c r="ED773" s="170"/>
      <c r="EE773" s="170"/>
      <c r="EF773" s="170"/>
      <c r="EG773" s="170"/>
      <c r="EH773" s="170"/>
      <c r="EI773" s="170"/>
      <c r="EJ773" s="170"/>
      <c r="EK773" s="170"/>
      <c r="EL773" s="170"/>
      <c r="EM773" s="170"/>
      <c r="EN773" s="170"/>
      <c r="EO773" s="170"/>
      <c r="EP773" s="170"/>
      <c r="EQ773" s="170"/>
      <c r="ER773" s="185"/>
      <c r="ES773" s="185"/>
      <c r="ET773" s="171"/>
    </row>
    <row r="774" spans="1:150" s="173" customFormat="1" hidden="1" x14ac:dyDescent="0.25">
      <c r="A774" s="169"/>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c r="AL774" s="170"/>
      <c r="AM774" s="170"/>
      <c r="AN774" s="170"/>
      <c r="AO774" s="170"/>
      <c r="AP774" s="170"/>
      <c r="AQ774" s="170"/>
      <c r="AR774" s="170"/>
      <c r="AS774" s="170"/>
      <c r="AT774" s="170"/>
      <c r="AU774" s="170"/>
      <c r="AV774" s="170"/>
      <c r="AW774" s="170"/>
      <c r="AX774" s="170"/>
      <c r="AY774" s="170"/>
      <c r="AZ774" s="170"/>
      <c r="BA774" s="170"/>
      <c r="BB774" s="170"/>
      <c r="BC774" s="170"/>
      <c r="BD774" s="170"/>
      <c r="BE774" s="170"/>
      <c r="BF774" s="170"/>
      <c r="BG774" s="170"/>
      <c r="BH774" s="170"/>
      <c r="BI774" s="170"/>
      <c r="BJ774" s="170"/>
      <c r="BK774" s="170"/>
      <c r="BL774" s="170"/>
      <c r="BM774" s="170"/>
      <c r="BN774" s="170"/>
      <c r="BO774" s="170"/>
      <c r="BP774" s="170"/>
      <c r="BQ774" s="170"/>
      <c r="BR774" s="170"/>
      <c r="BS774" s="170"/>
      <c r="BT774" s="170"/>
      <c r="BU774" s="170"/>
      <c r="BV774" s="170"/>
      <c r="BW774" s="170"/>
      <c r="BX774" s="170"/>
      <c r="BY774" s="170"/>
      <c r="BZ774" s="170"/>
      <c r="CA774" s="170"/>
      <c r="CB774" s="170"/>
      <c r="CC774" s="170"/>
      <c r="CD774" s="170"/>
      <c r="CE774" s="170"/>
      <c r="CF774" s="170"/>
      <c r="CG774" s="170"/>
      <c r="CH774" s="170"/>
      <c r="CI774" s="170"/>
      <c r="CJ774" s="170"/>
      <c r="CK774" s="170"/>
      <c r="CL774" s="170"/>
      <c r="CM774" s="170"/>
      <c r="CN774" s="170"/>
      <c r="CO774" s="170"/>
      <c r="CP774" s="170"/>
      <c r="CQ774" s="170"/>
      <c r="CR774" s="170"/>
      <c r="CS774" s="170"/>
      <c r="CT774" s="170"/>
      <c r="CU774" s="170"/>
      <c r="CV774" s="170"/>
      <c r="CW774" s="170"/>
      <c r="CX774" s="170"/>
      <c r="CY774" s="170"/>
      <c r="CZ774" s="170"/>
      <c r="DA774" s="170"/>
      <c r="DB774" s="170"/>
      <c r="DC774" s="170"/>
      <c r="DD774" s="170"/>
      <c r="DE774" s="170"/>
      <c r="DF774" s="170"/>
      <c r="DG774" s="170"/>
      <c r="DH774" s="170"/>
      <c r="DI774" s="170"/>
      <c r="DJ774" s="170"/>
      <c r="DK774" s="170"/>
      <c r="DL774" s="170"/>
      <c r="DM774" s="170"/>
      <c r="DN774" s="170"/>
      <c r="DO774" s="170"/>
      <c r="DP774" s="170"/>
      <c r="DQ774" s="170"/>
      <c r="DR774" s="170"/>
      <c r="DS774" s="170"/>
      <c r="DT774" s="170"/>
      <c r="DU774" s="170"/>
      <c r="DV774" s="170"/>
      <c r="DW774" s="170"/>
      <c r="DX774" s="170"/>
      <c r="DY774" s="170"/>
      <c r="DZ774" s="170"/>
      <c r="EA774" s="170"/>
      <c r="EB774" s="170"/>
      <c r="EC774" s="170"/>
      <c r="ED774" s="170"/>
      <c r="EE774" s="170"/>
      <c r="EF774" s="170"/>
      <c r="EG774" s="170"/>
      <c r="EH774" s="170"/>
      <c r="EI774" s="170"/>
      <c r="EJ774" s="170"/>
      <c r="EK774" s="170"/>
      <c r="EL774" s="170"/>
      <c r="EM774" s="170"/>
      <c r="EN774" s="170"/>
      <c r="EO774" s="170"/>
      <c r="EP774" s="170"/>
      <c r="EQ774" s="170"/>
      <c r="ER774" s="185"/>
      <c r="ES774" s="185"/>
      <c r="ET774" s="171"/>
    </row>
    <row r="775" spans="1:150" s="173" customFormat="1" hidden="1" x14ac:dyDescent="0.25">
      <c r="A775" s="169"/>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c r="AL775" s="170"/>
      <c r="AM775" s="170"/>
      <c r="AN775" s="170"/>
      <c r="AO775" s="170"/>
      <c r="AP775" s="170"/>
      <c r="AQ775" s="170"/>
      <c r="AR775" s="170"/>
      <c r="AS775" s="170"/>
      <c r="AT775" s="170"/>
      <c r="AU775" s="170"/>
      <c r="AV775" s="170"/>
      <c r="AW775" s="170"/>
      <c r="AX775" s="170"/>
      <c r="AY775" s="170"/>
      <c r="AZ775" s="170"/>
      <c r="BA775" s="170"/>
      <c r="BB775" s="170"/>
      <c r="BC775" s="170"/>
      <c r="BD775" s="170"/>
      <c r="BE775" s="170"/>
      <c r="BF775" s="170"/>
      <c r="BG775" s="170"/>
      <c r="BH775" s="170"/>
      <c r="BI775" s="170"/>
      <c r="BJ775" s="170"/>
      <c r="BK775" s="170"/>
      <c r="BL775" s="170"/>
      <c r="BM775" s="170"/>
      <c r="BN775" s="170"/>
      <c r="BO775" s="170"/>
      <c r="BP775" s="170"/>
      <c r="BQ775" s="170"/>
      <c r="BR775" s="170"/>
      <c r="BS775" s="170"/>
      <c r="BT775" s="170"/>
      <c r="BU775" s="170"/>
      <c r="BV775" s="170"/>
      <c r="BW775" s="170"/>
      <c r="BX775" s="170"/>
      <c r="BY775" s="170"/>
      <c r="BZ775" s="170"/>
      <c r="CA775" s="170"/>
      <c r="CB775" s="170"/>
      <c r="CC775" s="170"/>
      <c r="CD775" s="170"/>
      <c r="CE775" s="170"/>
      <c r="CF775" s="170"/>
      <c r="CG775" s="170"/>
      <c r="CH775" s="170"/>
      <c r="CI775" s="170"/>
      <c r="CJ775" s="170"/>
      <c r="CK775" s="170"/>
      <c r="CL775" s="170"/>
      <c r="CM775" s="170"/>
      <c r="CN775" s="170"/>
      <c r="CO775" s="170"/>
      <c r="CP775" s="170"/>
      <c r="CQ775" s="170"/>
      <c r="CR775" s="170"/>
      <c r="CS775" s="170"/>
      <c r="CT775" s="170"/>
      <c r="CU775" s="170"/>
      <c r="CV775" s="170"/>
      <c r="CW775" s="170"/>
      <c r="CX775" s="170"/>
      <c r="CY775" s="170"/>
      <c r="CZ775" s="170"/>
      <c r="DA775" s="170"/>
      <c r="DB775" s="170"/>
      <c r="DC775" s="170"/>
      <c r="DD775" s="170"/>
      <c r="DE775" s="170"/>
      <c r="DF775" s="170"/>
      <c r="DG775" s="170"/>
      <c r="DH775" s="170"/>
      <c r="DI775" s="170"/>
      <c r="DJ775" s="170"/>
      <c r="DK775" s="170"/>
      <c r="DL775" s="170"/>
      <c r="DM775" s="170"/>
      <c r="DN775" s="170"/>
      <c r="DO775" s="170"/>
      <c r="DP775" s="170"/>
      <c r="DQ775" s="170"/>
      <c r="DR775" s="170"/>
      <c r="DS775" s="170"/>
      <c r="DT775" s="170"/>
      <c r="DU775" s="170"/>
      <c r="DV775" s="170"/>
      <c r="DW775" s="170"/>
      <c r="DX775" s="170"/>
      <c r="DY775" s="170"/>
      <c r="DZ775" s="170"/>
      <c r="EA775" s="170"/>
      <c r="EB775" s="170"/>
      <c r="EC775" s="170"/>
      <c r="ED775" s="170"/>
      <c r="EE775" s="170"/>
      <c r="EF775" s="170"/>
      <c r="EG775" s="170"/>
      <c r="EH775" s="170"/>
      <c r="EI775" s="170"/>
      <c r="EJ775" s="170"/>
      <c r="EK775" s="170"/>
      <c r="EL775" s="170"/>
      <c r="EM775" s="170"/>
      <c r="EN775" s="170"/>
      <c r="EO775" s="170"/>
      <c r="EP775" s="170"/>
      <c r="EQ775" s="170"/>
      <c r="ER775" s="185"/>
      <c r="ES775" s="185"/>
      <c r="ET775" s="171"/>
    </row>
    <row r="776" spans="1:150" s="173" customFormat="1" hidden="1" x14ac:dyDescent="0.25">
      <c r="A776" s="169"/>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c r="AL776" s="170"/>
      <c r="AM776" s="170"/>
      <c r="AN776" s="170"/>
      <c r="AO776" s="170"/>
      <c r="AP776" s="170"/>
      <c r="AQ776" s="170"/>
      <c r="AR776" s="170"/>
      <c r="AS776" s="170"/>
      <c r="AT776" s="170"/>
      <c r="AU776" s="170"/>
      <c r="AV776" s="170"/>
      <c r="AW776" s="170"/>
      <c r="AX776" s="170"/>
      <c r="AY776" s="170"/>
      <c r="AZ776" s="170"/>
      <c r="BA776" s="170"/>
      <c r="BB776" s="170"/>
      <c r="BC776" s="170"/>
      <c r="BD776" s="170"/>
      <c r="BE776" s="170"/>
      <c r="BF776" s="170"/>
      <c r="BG776" s="170"/>
      <c r="BH776" s="170"/>
      <c r="BI776" s="170"/>
      <c r="BJ776" s="170"/>
      <c r="BK776" s="170"/>
      <c r="BL776" s="170"/>
      <c r="BM776" s="170"/>
      <c r="BN776" s="170"/>
      <c r="BO776" s="170"/>
      <c r="BP776" s="170"/>
      <c r="BQ776" s="170"/>
      <c r="BR776" s="170"/>
      <c r="BS776" s="170"/>
      <c r="BT776" s="170"/>
      <c r="BU776" s="170"/>
      <c r="BV776" s="170"/>
      <c r="BW776" s="170"/>
      <c r="BX776" s="170"/>
      <c r="BY776" s="170"/>
      <c r="BZ776" s="170"/>
      <c r="CA776" s="170"/>
      <c r="CB776" s="170"/>
      <c r="CC776" s="170"/>
      <c r="CD776" s="170"/>
      <c r="CE776" s="170"/>
      <c r="CF776" s="170"/>
      <c r="CG776" s="170"/>
      <c r="CH776" s="170"/>
      <c r="CI776" s="170"/>
      <c r="CJ776" s="170"/>
      <c r="CK776" s="170"/>
      <c r="CL776" s="170"/>
      <c r="CM776" s="170"/>
      <c r="CN776" s="170"/>
      <c r="CO776" s="170"/>
      <c r="CP776" s="170"/>
      <c r="CQ776" s="170"/>
      <c r="CR776" s="170"/>
      <c r="CS776" s="170"/>
      <c r="CT776" s="170"/>
      <c r="CU776" s="170"/>
      <c r="CV776" s="170"/>
      <c r="CW776" s="170"/>
      <c r="CX776" s="170"/>
      <c r="CY776" s="170"/>
      <c r="CZ776" s="170"/>
      <c r="DA776" s="170"/>
      <c r="DB776" s="170"/>
      <c r="DC776" s="170"/>
      <c r="DD776" s="170"/>
      <c r="DE776" s="170"/>
      <c r="DF776" s="170"/>
      <c r="DG776" s="170"/>
      <c r="DH776" s="170"/>
      <c r="DI776" s="170"/>
      <c r="DJ776" s="170"/>
      <c r="DK776" s="170"/>
      <c r="DL776" s="170"/>
      <c r="DM776" s="170"/>
      <c r="DN776" s="170"/>
      <c r="DO776" s="170"/>
      <c r="DP776" s="170"/>
      <c r="DQ776" s="170"/>
      <c r="DR776" s="170"/>
      <c r="DS776" s="170"/>
      <c r="DT776" s="170"/>
      <c r="DU776" s="170"/>
      <c r="DV776" s="170"/>
      <c r="DW776" s="170"/>
      <c r="DX776" s="170"/>
      <c r="DY776" s="170"/>
      <c r="DZ776" s="170"/>
      <c r="EA776" s="170"/>
      <c r="EB776" s="170"/>
      <c r="EC776" s="170"/>
      <c r="ED776" s="170"/>
      <c r="EE776" s="170"/>
      <c r="EF776" s="170"/>
      <c r="EG776" s="170"/>
      <c r="EH776" s="170"/>
      <c r="EI776" s="170"/>
      <c r="EJ776" s="170"/>
      <c r="EK776" s="170"/>
      <c r="EL776" s="170"/>
      <c r="EM776" s="170"/>
      <c r="EN776" s="170"/>
      <c r="EO776" s="170"/>
      <c r="EP776" s="170"/>
      <c r="EQ776" s="170"/>
      <c r="ER776" s="185"/>
      <c r="ES776" s="185"/>
      <c r="ET776" s="171"/>
    </row>
    <row r="777" spans="1:150" s="173" customFormat="1" hidden="1" x14ac:dyDescent="0.25">
      <c r="A777" s="169"/>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c r="AL777" s="170"/>
      <c r="AM777" s="170"/>
      <c r="AN777" s="170"/>
      <c r="AO777" s="170"/>
      <c r="AP777" s="170"/>
      <c r="AQ777" s="170"/>
      <c r="AR777" s="170"/>
      <c r="AS777" s="170"/>
      <c r="AT777" s="170"/>
      <c r="AU777" s="170"/>
      <c r="AV777" s="170"/>
      <c r="AW777" s="170"/>
      <c r="AX777" s="170"/>
      <c r="AY777" s="170"/>
      <c r="AZ777" s="170"/>
      <c r="BA777" s="170"/>
      <c r="BB777" s="170"/>
      <c r="BC777" s="170"/>
      <c r="BD777" s="170"/>
      <c r="BE777" s="170"/>
      <c r="BF777" s="170"/>
      <c r="BG777" s="170"/>
      <c r="BH777" s="170"/>
      <c r="BI777" s="170"/>
      <c r="BJ777" s="170"/>
      <c r="BK777" s="170"/>
      <c r="BL777" s="170"/>
      <c r="BM777" s="170"/>
      <c r="BN777" s="170"/>
      <c r="BO777" s="170"/>
      <c r="BP777" s="170"/>
      <c r="BQ777" s="170"/>
      <c r="BR777" s="170"/>
      <c r="BS777" s="170"/>
      <c r="BT777" s="170"/>
      <c r="BU777" s="170"/>
      <c r="BV777" s="170"/>
      <c r="BW777" s="170"/>
      <c r="BX777" s="170"/>
      <c r="BY777" s="170"/>
      <c r="BZ777" s="170"/>
      <c r="CA777" s="170"/>
      <c r="CB777" s="170"/>
      <c r="CC777" s="170"/>
      <c r="CD777" s="170"/>
      <c r="CE777" s="170"/>
      <c r="CF777" s="170"/>
      <c r="CG777" s="170"/>
      <c r="CH777" s="170"/>
      <c r="CI777" s="170"/>
      <c r="CJ777" s="170"/>
      <c r="CK777" s="170"/>
      <c r="CL777" s="170"/>
      <c r="CM777" s="170"/>
      <c r="CN777" s="170"/>
      <c r="CO777" s="170"/>
      <c r="CP777" s="170"/>
      <c r="CQ777" s="170"/>
      <c r="CR777" s="170"/>
      <c r="CS777" s="170"/>
      <c r="CT777" s="170"/>
      <c r="CU777" s="170"/>
      <c r="CV777" s="170"/>
      <c r="CW777" s="170"/>
      <c r="CX777" s="170"/>
      <c r="CY777" s="170"/>
      <c r="CZ777" s="170"/>
      <c r="DA777" s="170"/>
      <c r="DB777" s="170"/>
      <c r="DC777" s="170"/>
      <c r="DD777" s="170"/>
      <c r="DE777" s="170"/>
      <c r="DF777" s="170"/>
      <c r="DG777" s="170"/>
      <c r="DH777" s="170"/>
      <c r="DI777" s="170"/>
      <c r="DJ777" s="170"/>
      <c r="DK777" s="170"/>
      <c r="DL777" s="170"/>
      <c r="DM777" s="170"/>
      <c r="DN777" s="170"/>
      <c r="DO777" s="170"/>
      <c r="DP777" s="170"/>
      <c r="DQ777" s="170"/>
      <c r="DR777" s="170"/>
      <c r="DS777" s="170"/>
      <c r="DT777" s="170"/>
      <c r="DU777" s="170"/>
      <c r="DV777" s="170"/>
      <c r="DW777" s="170"/>
      <c r="DX777" s="170"/>
      <c r="DY777" s="170"/>
      <c r="DZ777" s="170"/>
      <c r="EA777" s="170"/>
      <c r="EB777" s="170"/>
      <c r="EC777" s="170"/>
      <c r="ED777" s="170"/>
      <c r="EE777" s="170"/>
      <c r="EF777" s="170"/>
      <c r="EG777" s="170"/>
      <c r="EH777" s="170"/>
      <c r="EI777" s="170"/>
      <c r="EJ777" s="170"/>
      <c r="EK777" s="170"/>
      <c r="EL777" s="170"/>
      <c r="EM777" s="170"/>
      <c r="EN777" s="170"/>
      <c r="EO777" s="170"/>
      <c r="EP777" s="170"/>
      <c r="EQ777" s="170"/>
      <c r="ER777" s="185"/>
      <c r="ES777" s="185"/>
      <c r="ET777" s="171"/>
    </row>
    <row r="778" spans="1:150" s="173" customFormat="1" hidden="1" x14ac:dyDescent="0.25">
      <c r="A778" s="169"/>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c r="AL778" s="170"/>
      <c r="AM778" s="170"/>
      <c r="AN778" s="170"/>
      <c r="AO778" s="170"/>
      <c r="AP778" s="170"/>
      <c r="AQ778" s="170"/>
      <c r="AR778" s="170"/>
      <c r="AS778" s="170"/>
      <c r="AT778" s="170"/>
      <c r="AU778" s="170"/>
      <c r="AV778" s="170"/>
      <c r="AW778" s="170"/>
      <c r="AX778" s="170"/>
      <c r="AY778" s="170"/>
      <c r="AZ778" s="170"/>
      <c r="BA778" s="170"/>
      <c r="BB778" s="170"/>
      <c r="BC778" s="170"/>
      <c r="BD778" s="170"/>
      <c r="BE778" s="170"/>
      <c r="BF778" s="170"/>
      <c r="BG778" s="170"/>
      <c r="BH778" s="170"/>
      <c r="BI778" s="170"/>
      <c r="BJ778" s="170"/>
      <c r="BK778" s="170"/>
      <c r="BL778" s="170"/>
      <c r="BM778" s="170"/>
      <c r="BN778" s="170"/>
      <c r="BO778" s="170"/>
      <c r="BP778" s="170"/>
      <c r="BQ778" s="170"/>
      <c r="BR778" s="170"/>
      <c r="BS778" s="170"/>
      <c r="BT778" s="170"/>
      <c r="BU778" s="170"/>
      <c r="BV778" s="170"/>
      <c r="BW778" s="170"/>
      <c r="BX778" s="170"/>
      <c r="BY778" s="170"/>
      <c r="BZ778" s="170"/>
      <c r="CA778" s="170"/>
      <c r="CB778" s="170"/>
      <c r="CC778" s="170"/>
      <c r="CD778" s="170"/>
      <c r="CE778" s="170"/>
      <c r="CF778" s="170"/>
      <c r="CG778" s="170"/>
      <c r="CH778" s="170"/>
      <c r="CI778" s="170"/>
      <c r="CJ778" s="170"/>
      <c r="CK778" s="170"/>
      <c r="CL778" s="170"/>
      <c r="CM778" s="170"/>
      <c r="CN778" s="170"/>
      <c r="CO778" s="170"/>
      <c r="CP778" s="170"/>
      <c r="CQ778" s="170"/>
      <c r="CR778" s="170"/>
      <c r="CS778" s="170"/>
      <c r="CT778" s="170"/>
      <c r="CU778" s="170"/>
      <c r="CV778" s="170"/>
      <c r="CW778" s="170"/>
      <c r="CX778" s="170"/>
      <c r="CY778" s="170"/>
      <c r="CZ778" s="170"/>
      <c r="DA778" s="170"/>
      <c r="DB778" s="170"/>
      <c r="DC778" s="170"/>
      <c r="DD778" s="170"/>
      <c r="DE778" s="170"/>
      <c r="DF778" s="170"/>
      <c r="DG778" s="170"/>
      <c r="DH778" s="170"/>
      <c r="DI778" s="170"/>
      <c r="DJ778" s="170"/>
      <c r="DK778" s="170"/>
      <c r="DL778" s="170"/>
      <c r="DM778" s="170"/>
      <c r="DN778" s="170"/>
      <c r="DO778" s="170"/>
      <c r="DP778" s="170"/>
      <c r="DQ778" s="170"/>
      <c r="DR778" s="170"/>
      <c r="DS778" s="170"/>
      <c r="DT778" s="170"/>
      <c r="DU778" s="170"/>
      <c r="DV778" s="170"/>
      <c r="DW778" s="170"/>
      <c r="DX778" s="170"/>
      <c r="DY778" s="170"/>
      <c r="DZ778" s="170"/>
      <c r="EA778" s="170"/>
      <c r="EB778" s="170"/>
      <c r="EC778" s="170"/>
      <c r="ED778" s="170"/>
      <c r="EE778" s="170"/>
      <c r="EF778" s="170"/>
      <c r="EG778" s="170"/>
      <c r="EH778" s="170"/>
      <c r="EI778" s="170"/>
      <c r="EJ778" s="170"/>
      <c r="EK778" s="170"/>
      <c r="EL778" s="170"/>
      <c r="EM778" s="170"/>
      <c r="EN778" s="170"/>
      <c r="EO778" s="170"/>
      <c r="EP778" s="170"/>
      <c r="EQ778" s="170"/>
      <c r="ER778" s="185"/>
      <c r="ES778" s="185"/>
      <c r="ET778" s="171"/>
    </row>
    <row r="779" spans="1:150" s="173" customFormat="1" hidden="1" x14ac:dyDescent="0.25">
      <c r="A779" s="169"/>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c r="AL779" s="170"/>
      <c r="AM779" s="170"/>
      <c r="AN779" s="170"/>
      <c r="AO779" s="170"/>
      <c r="AP779" s="170"/>
      <c r="AQ779" s="170"/>
      <c r="AR779" s="170"/>
      <c r="AS779" s="170"/>
      <c r="AT779" s="170"/>
      <c r="AU779" s="170"/>
      <c r="AV779" s="170"/>
      <c r="AW779" s="170"/>
      <c r="AX779" s="170"/>
      <c r="AY779" s="170"/>
      <c r="AZ779" s="170"/>
      <c r="BA779" s="170"/>
      <c r="BB779" s="170"/>
      <c r="BC779" s="170"/>
      <c r="BD779" s="170"/>
      <c r="BE779" s="170"/>
      <c r="BF779" s="170"/>
      <c r="BG779" s="170"/>
      <c r="BH779" s="170"/>
      <c r="BI779" s="170"/>
      <c r="BJ779" s="170"/>
      <c r="BK779" s="170"/>
      <c r="BL779" s="170"/>
      <c r="BM779" s="170"/>
      <c r="BN779" s="170"/>
      <c r="BO779" s="170"/>
      <c r="BP779" s="170"/>
      <c r="BQ779" s="170"/>
      <c r="BR779" s="170"/>
      <c r="BS779" s="170"/>
      <c r="BT779" s="170"/>
      <c r="BU779" s="170"/>
      <c r="BV779" s="170"/>
      <c r="BW779" s="170"/>
      <c r="BX779" s="170"/>
      <c r="BY779" s="170"/>
      <c r="BZ779" s="170"/>
      <c r="CA779" s="170"/>
      <c r="CB779" s="170"/>
      <c r="CC779" s="170"/>
      <c r="CD779" s="170"/>
      <c r="CE779" s="170"/>
      <c r="CF779" s="170"/>
      <c r="CG779" s="170"/>
      <c r="CH779" s="170"/>
      <c r="CI779" s="170"/>
      <c r="CJ779" s="170"/>
      <c r="CK779" s="170"/>
      <c r="CL779" s="170"/>
      <c r="CM779" s="170"/>
      <c r="CN779" s="170"/>
      <c r="CO779" s="170"/>
      <c r="CP779" s="170"/>
      <c r="CQ779" s="170"/>
      <c r="CR779" s="170"/>
      <c r="CS779" s="170"/>
      <c r="CT779" s="170"/>
      <c r="CU779" s="170"/>
      <c r="CV779" s="170"/>
      <c r="CW779" s="170"/>
      <c r="CX779" s="170"/>
      <c r="CY779" s="170"/>
      <c r="CZ779" s="170"/>
      <c r="DA779" s="170"/>
      <c r="DB779" s="170"/>
      <c r="DC779" s="170"/>
      <c r="DD779" s="170"/>
      <c r="DE779" s="170"/>
      <c r="DF779" s="170"/>
      <c r="DG779" s="170"/>
      <c r="DH779" s="170"/>
      <c r="DI779" s="170"/>
      <c r="DJ779" s="170"/>
      <c r="DK779" s="170"/>
      <c r="DL779" s="170"/>
      <c r="DM779" s="170"/>
      <c r="DN779" s="170"/>
      <c r="DO779" s="170"/>
      <c r="DP779" s="170"/>
      <c r="DQ779" s="170"/>
      <c r="DR779" s="170"/>
      <c r="DS779" s="170"/>
      <c r="DT779" s="170"/>
      <c r="DU779" s="170"/>
      <c r="DV779" s="170"/>
      <c r="DW779" s="170"/>
      <c r="DX779" s="170"/>
      <c r="DY779" s="170"/>
      <c r="DZ779" s="170"/>
      <c r="EA779" s="170"/>
      <c r="EB779" s="170"/>
      <c r="EC779" s="170"/>
      <c r="ED779" s="170"/>
      <c r="EE779" s="170"/>
      <c r="EF779" s="170"/>
      <c r="EG779" s="170"/>
      <c r="EH779" s="170"/>
      <c r="EI779" s="170"/>
      <c r="EJ779" s="170"/>
      <c r="EK779" s="170"/>
      <c r="EL779" s="170"/>
      <c r="EM779" s="170"/>
      <c r="EN779" s="170"/>
      <c r="EO779" s="170"/>
      <c r="EP779" s="170"/>
      <c r="EQ779" s="170"/>
      <c r="ER779" s="185"/>
      <c r="ES779" s="185"/>
      <c r="ET779" s="171"/>
    </row>
    <row r="780" spans="1:150" s="173" customFormat="1" hidden="1" x14ac:dyDescent="0.25">
      <c r="A780" s="169"/>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c r="AL780" s="170"/>
      <c r="AM780" s="170"/>
      <c r="AN780" s="170"/>
      <c r="AO780" s="170"/>
      <c r="AP780" s="170"/>
      <c r="AQ780" s="170"/>
      <c r="AR780" s="170"/>
      <c r="AS780" s="170"/>
      <c r="AT780" s="170"/>
      <c r="AU780" s="170"/>
      <c r="AV780" s="170"/>
      <c r="AW780" s="170"/>
      <c r="AX780" s="170"/>
      <c r="AY780" s="170"/>
      <c r="AZ780" s="170"/>
      <c r="BA780" s="170"/>
      <c r="BB780" s="170"/>
      <c r="BC780" s="170"/>
      <c r="BD780" s="170"/>
      <c r="BE780" s="170"/>
      <c r="BF780" s="170"/>
      <c r="BG780" s="170"/>
      <c r="BH780" s="170"/>
      <c r="BI780" s="170"/>
      <c r="BJ780" s="170"/>
      <c r="BK780" s="170"/>
      <c r="BL780" s="170"/>
      <c r="BM780" s="170"/>
      <c r="BN780" s="170"/>
      <c r="BO780" s="170"/>
      <c r="BP780" s="170"/>
      <c r="BQ780" s="170"/>
      <c r="BR780" s="170"/>
      <c r="BS780" s="170"/>
      <c r="BT780" s="170"/>
      <c r="BU780" s="170"/>
      <c r="BV780" s="170"/>
      <c r="BW780" s="170"/>
      <c r="BX780" s="170"/>
      <c r="BY780" s="170"/>
      <c r="BZ780" s="170"/>
      <c r="CA780" s="170"/>
      <c r="CB780" s="170"/>
      <c r="CC780" s="170"/>
      <c r="CD780" s="170"/>
      <c r="CE780" s="170"/>
      <c r="CF780" s="170"/>
      <c r="CG780" s="170"/>
      <c r="CH780" s="170"/>
      <c r="CI780" s="170"/>
      <c r="CJ780" s="170"/>
      <c r="CK780" s="170"/>
      <c r="CL780" s="170"/>
      <c r="CM780" s="170"/>
      <c r="CN780" s="170"/>
      <c r="CO780" s="170"/>
      <c r="CP780" s="170"/>
      <c r="CQ780" s="170"/>
      <c r="CR780" s="170"/>
      <c r="CS780" s="170"/>
      <c r="CT780" s="170"/>
      <c r="CU780" s="170"/>
      <c r="CV780" s="170"/>
      <c r="CW780" s="170"/>
      <c r="CX780" s="170"/>
      <c r="CY780" s="170"/>
      <c r="CZ780" s="170"/>
      <c r="DA780" s="170"/>
      <c r="DB780" s="170"/>
      <c r="DC780" s="170"/>
      <c r="DD780" s="170"/>
      <c r="DE780" s="170"/>
      <c r="DF780" s="170"/>
      <c r="DG780" s="170"/>
      <c r="DH780" s="170"/>
      <c r="DI780" s="170"/>
      <c r="DJ780" s="170"/>
      <c r="DK780" s="170"/>
      <c r="DL780" s="170"/>
      <c r="DM780" s="170"/>
      <c r="DN780" s="170"/>
      <c r="DO780" s="170"/>
      <c r="DP780" s="170"/>
      <c r="DQ780" s="170"/>
      <c r="DR780" s="170"/>
      <c r="DS780" s="170"/>
      <c r="DT780" s="170"/>
      <c r="DU780" s="170"/>
      <c r="DV780" s="170"/>
      <c r="DW780" s="170"/>
      <c r="DX780" s="170"/>
      <c r="DY780" s="170"/>
      <c r="DZ780" s="170"/>
      <c r="EA780" s="170"/>
      <c r="EB780" s="170"/>
      <c r="EC780" s="170"/>
      <c r="ED780" s="170"/>
      <c r="EE780" s="170"/>
      <c r="EF780" s="170"/>
      <c r="EG780" s="170"/>
      <c r="EH780" s="170"/>
      <c r="EI780" s="170"/>
      <c r="EJ780" s="170"/>
      <c r="EK780" s="170"/>
      <c r="EL780" s="170"/>
      <c r="EM780" s="170"/>
      <c r="EN780" s="170"/>
      <c r="EO780" s="170"/>
      <c r="EP780" s="170"/>
      <c r="EQ780" s="170"/>
      <c r="ER780" s="185"/>
      <c r="ES780" s="185"/>
      <c r="ET780" s="171"/>
    </row>
    <row r="781" spans="1:150" s="173" customFormat="1" hidden="1" x14ac:dyDescent="0.25">
      <c r="A781" s="169"/>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c r="AL781" s="170"/>
      <c r="AM781" s="170"/>
      <c r="AN781" s="170"/>
      <c r="AO781" s="170"/>
      <c r="AP781" s="170"/>
      <c r="AQ781" s="170"/>
      <c r="AR781" s="170"/>
      <c r="AS781" s="170"/>
      <c r="AT781" s="170"/>
      <c r="AU781" s="170"/>
      <c r="AV781" s="170"/>
      <c r="AW781" s="170"/>
      <c r="AX781" s="170"/>
      <c r="AY781" s="170"/>
      <c r="AZ781" s="170"/>
      <c r="BA781" s="170"/>
      <c r="BB781" s="170"/>
      <c r="BC781" s="170"/>
      <c r="BD781" s="170"/>
      <c r="BE781" s="170"/>
      <c r="BF781" s="170"/>
      <c r="BG781" s="170"/>
      <c r="BH781" s="170"/>
      <c r="BI781" s="170"/>
      <c r="BJ781" s="170"/>
      <c r="BK781" s="170"/>
      <c r="BL781" s="170"/>
      <c r="BM781" s="170"/>
      <c r="BN781" s="170"/>
      <c r="BO781" s="170"/>
      <c r="BP781" s="170"/>
      <c r="BQ781" s="170"/>
      <c r="BR781" s="170"/>
      <c r="BS781" s="170"/>
      <c r="BT781" s="170"/>
      <c r="BU781" s="170"/>
      <c r="BV781" s="170"/>
      <c r="BW781" s="170"/>
      <c r="BX781" s="170"/>
      <c r="BY781" s="170"/>
      <c r="BZ781" s="170"/>
      <c r="CA781" s="170"/>
      <c r="CB781" s="170"/>
      <c r="CC781" s="170"/>
      <c r="CD781" s="170"/>
      <c r="CE781" s="170"/>
      <c r="CF781" s="170"/>
      <c r="CG781" s="170"/>
      <c r="CH781" s="170"/>
      <c r="CI781" s="170"/>
      <c r="CJ781" s="170"/>
      <c r="CK781" s="170"/>
      <c r="CL781" s="170"/>
      <c r="CM781" s="170"/>
      <c r="CN781" s="170"/>
      <c r="CO781" s="170"/>
      <c r="CP781" s="170"/>
      <c r="CQ781" s="170"/>
      <c r="CR781" s="170"/>
      <c r="CS781" s="170"/>
      <c r="CT781" s="170"/>
      <c r="CU781" s="170"/>
      <c r="CV781" s="170"/>
      <c r="CW781" s="170"/>
      <c r="CX781" s="170"/>
      <c r="CY781" s="170"/>
      <c r="CZ781" s="170"/>
      <c r="DA781" s="170"/>
      <c r="DB781" s="170"/>
      <c r="DC781" s="170"/>
      <c r="DD781" s="170"/>
      <c r="DE781" s="170"/>
      <c r="DF781" s="170"/>
      <c r="DG781" s="170"/>
      <c r="DH781" s="170"/>
      <c r="DI781" s="170"/>
      <c r="DJ781" s="170"/>
      <c r="DK781" s="170"/>
      <c r="DL781" s="170"/>
      <c r="DM781" s="170"/>
      <c r="DN781" s="170"/>
      <c r="DO781" s="170"/>
      <c r="DP781" s="170"/>
      <c r="DQ781" s="170"/>
      <c r="DR781" s="170"/>
      <c r="DS781" s="170"/>
      <c r="DT781" s="170"/>
      <c r="DU781" s="170"/>
      <c r="DV781" s="170"/>
      <c r="DW781" s="170"/>
      <c r="DX781" s="170"/>
      <c r="DY781" s="170"/>
      <c r="DZ781" s="170"/>
      <c r="EA781" s="170"/>
      <c r="EB781" s="170"/>
      <c r="EC781" s="170"/>
      <c r="ED781" s="170"/>
      <c r="EE781" s="170"/>
      <c r="EF781" s="170"/>
      <c r="EG781" s="170"/>
      <c r="EH781" s="170"/>
      <c r="EI781" s="170"/>
      <c r="EJ781" s="170"/>
      <c r="EK781" s="170"/>
      <c r="EL781" s="170"/>
      <c r="EM781" s="170"/>
      <c r="EN781" s="170"/>
      <c r="EO781" s="170"/>
      <c r="EP781" s="170"/>
      <c r="EQ781" s="170"/>
      <c r="ER781" s="185"/>
      <c r="ES781" s="185"/>
      <c r="ET781" s="171"/>
    </row>
    <row r="782" spans="1:150" s="173" customFormat="1" hidden="1" x14ac:dyDescent="0.25">
      <c r="A782" s="169"/>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c r="AL782" s="170"/>
      <c r="AM782" s="170"/>
      <c r="AN782" s="170"/>
      <c r="AO782" s="170"/>
      <c r="AP782" s="170"/>
      <c r="AQ782" s="170"/>
      <c r="AR782" s="170"/>
      <c r="AS782" s="170"/>
      <c r="AT782" s="170"/>
      <c r="AU782" s="170"/>
      <c r="AV782" s="170"/>
      <c r="AW782" s="170"/>
      <c r="AX782" s="170"/>
      <c r="AY782" s="170"/>
      <c r="AZ782" s="170"/>
      <c r="BA782" s="170"/>
      <c r="BB782" s="170"/>
      <c r="BC782" s="170"/>
      <c r="BD782" s="170"/>
      <c r="BE782" s="170"/>
      <c r="BF782" s="170"/>
      <c r="BG782" s="170"/>
      <c r="BH782" s="170"/>
      <c r="BI782" s="170"/>
      <c r="BJ782" s="170"/>
      <c r="BK782" s="170"/>
      <c r="BL782" s="170"/>
      <c r="BM782" s="170"/>
      <c r="BN782" s="170"/>
      <c r="BO782" s="170"/>
      <c r="BP782" s="170"/>
      <c r="BQ782" s="170"/>
      <c r="BR782" s="170"/>
      <c r="BS782" s="170"/>
      <c r="BT782" s="170"/>
      <c r="BU782" s="170"/>
      <c r="BV782" s="170"/>
      <c r="BW782" s="170"/>
      <c r="BX782" s="170"/>
      <c r="BY782" s="170"/>
      <c r="BZ782" s="170"/>
      <c r="CA782" s="170"/>
      <c r="CB782" s="170"/>
      <c r="CC782" s="170"/>
      <c r="CD782" s="170"/>
      <c r="CE782" s="170"/>
      <c r="CF782" s="170"/>
      <c r="CG782" s="170"/>
      <c r="CH782" s="170"/>
      <c r="CI782" s="170"/>
      <c r="CJ782" s="170"/>
      <c r="CK782" s="170"/>
      <c r="CL782" s="170"/>
      <c r="CM782" s="170"/>
      <c r="CN782" s="170"/>
      <c r="CO782" s="170"/>
      <c r="CP782" s="170"/>
      <c r="CQ782" s="170"/>
      <c r="CR782" s="170"/>
      <c r="CS782" s="170"/>
      <c r="CT782" s="170"/>
      <c r="CU782" s="170"/>
      <c r="CV782" s="170"/>
      <c r="CW782" s="170"/>
      <c r="CX782" s="170"/>
      <c r="CY782" s="170"/>
      <c r="CZ782" s="170"/>
      <c r="DA782" s="170"/>
      <c r="DB782" s="170"/>
      <c r="DC782" s="170"/>
      <c r="DD782" s="170"/>
      <c r="DE782" s="170"/>
      <c r="DF782" s="170"/>
      <c r="DG782" s="170"/>
      <c r="DH782" s="170"/>
      <c r="DI782" s="170"/>
      <c r="DJ782" s="170"/>
      <c r="DK782" s="170"/>
      <c r="DL782" s="170"/>
      <c r="DM782" s="170"/>
      <c r="DN782" s="170"/>
      <c r="DO782" s="170"/>
      <c r="DP782" s="170"/>
      <c r="DQ782" s="170"/>
      <c r="DR782" s="170"/>
      <c r="DS782" s="170"/>
      <c r="DT782" s="170"/>
      <c r="DU782" s="170"/>
      <c r="DV782" s="170"/>
      <c r="DW782" s="170"/>
      <c r="DX782" s="170"/>
      <c r="DY782" s="170"/>
      <c r="DZ782" s="170"/>
      <c r="EA782" s="170"/>
      <c r="EB782" s="170"/>
      <c r="EC782" s="170"/>
      <c r="ED782" s="170"/>
      <c r="EE782" s="170"/>
      <c r="EF782" s="170"/>
      <c r="EG782" s="170"/>
      <c r="EH782" s="170"/>
      <c r="EI782" s="170"/>
      <c r="EJ782" s="170"/>
      <c r="EK782" s="170"/>
      <c r="EL782" s="170"/>
      <c r="EM782" s="170"/>
      <c r="EN782" s="170"/>
      <c r="EO782" s="170"/>
      <c r="EP782" s="170"/>
      <c r="EQ782" s="170"/>
      <c r="ER782" s="185"/>
      <c r="ES782" s="185"/>
      <c r="ET782" s="171"/>
    </row>
    <row r="783" spans="1:150" s="173" customFormat="1" hidden="1" x14ac:dyDescent="0.25">
      <c r="A783" s="169"/>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c r="AL783" s="170"/>
      <c r="AM783" s="170"/>
      <c r="AN783" s="170"/>
      <c r="AO783" s="170"/>
      <c r="AP783" s="170"/>
      <c r="AQ783" s="170"/>
      <c r="AR783" s="170"/>
      <c r="AS783" s="170"/>
      <c r="AT783" s="170"/>
      <c r="AU783" s="170"/>
      <c r="AV783" s="170"/>
      <c r="AW783" s="170"/>
      <c r="AX783" s="170"/>
      <c r="AY783" s="170"/>
      <c r="AZ783" s="170"/>
      <c r="BA783" s="170"/>
      <c r="BB783" s="170"/>
      <c r="BC783" s="170"/>
      <c r="BD783" s="170"/>
      <c r="BE783" s="170"/>
      <c r="BF783" s="170"/>
      <c r="BG783" s="170"/>
      <c r="BH783" s="170"/>
      <c r="BI783" s="170"/>
      <c r="BJ783" s="170"/>
      <c r="BK783" s="170"/>
      <c r="BL783" s="170"/>
      <c r="BM783" s="170"/>
      <c r="BN783" s="170"/>
      <c r="BO783" s="170"/>
      <c r="BP783" s="170"/>
      <c r="BQ783" s="170"/>
      <c r="BR783" s="170"/>
      <c r="BS783" s="170"/>
      <c r="BT783" s="170"/>
      <c r="BU783" s="170"/>
      <c r="BV783" s="170"/>
      <c r="BW783" s="170"/>
      <c r="BX783" s="170"/>
      <c r="BY783" s="170"/>
      <c r="BZ783" s="170"/>
      <c r="CA783" s="170"/>
      <c r="CB783" s="170"/>
      <c r="CC783" s="170"/>
      <c r="CD783" s="170"/>
      <c r="CE783" s="170"/>
      <c r="CF783" s="170"/>
      <c r="CG783" s="170"/>
      <c r="CH783" s="170"/>
      <c r="CI783" s="170"/>
      <c r="CJ783" s="170"/>
      <c r="CK783" s="170"/>
      <c r="CL783" s="170"/>
      <c r="CM783" s="170"/>
      <c r="CN783" s="170"/>
      <c r="CO783" s="170"/>
      <c r="CP783" s="170"/>
      <c r="CQ783" s="170"/>
      <c r="CR783" s="170"/>
      <c r="CS783" s="170"/>
      <c r="CT783" s="170"/>
      <c r="CU783" s="170"/>
      <c r="CV783" s="170"/>
      <c r="CW783" s="170"/>
      <c r="CX783" s="170"/>
      <c r="CY783" s="170"/>
      <c r="CZ783" s="170"/>
      <c r="DA783" s="170"/>
      <c r="DB783" s="170"/>
      <c r="DC783" s="170"/>
      <c r="DD783" s="170"/>
      <c r="DE783" s="170"/>
      <c r="DF783" s="170"/>
      <c r="DG783" s="170"/>
      <c r="DH783" s="170"/>
      <c r="DI783" s="170"/>
      <c r="DJ783" s="170"/>
      <c r="DK783" s="170"/>
      <c r="DL783" s="170"/>
      <c r="DM783" s="170"/>
      <c r="DN783" s="170"/>
      <c r="DO783" s="170"/>
      <c r="DP783" s="170"/>
      <c r="DQ783" s="170"/>
      <c r="DR783" s="170"/>
      <c r="DS783" s="170"/>
      <c r="DT783" s="170"/>
      <c r="DU783" s="170"/>
      <c r="DV783" s="170"/>
      <c r="DW783" s="170"/>
      <c r="DX783" s="170"/>
      <c r="DY783" s="170"/>
      <c r="DZ783" s="170"/>
      <c r="EA783" s="170"/>
      <c r="EB783" s="170"/>
      <c r="EC783" s="170"/>
      <c r="ED783" s="170"/>
      <c r="EE783" s="170"/>
      <c r="EF783" s="170"/>
      <c r="EG783" s="170"/>
      <c r="EH783" s="170"/>
      <c r="EI783" s="170"/>
      <c r="EJ783" s="170"/>
      <c r="EK783" s="170"/>
      <c r="EL783" s="170"/>
      <c r="EM783" s="170"/>
      <c r="EN783" s="170"/>
      <c r="EO783" s="170"/>
      <c r="EP783" s="170"/>
      <c r="EQ783" s="170"/>
      <c r="ER783" s="185"/>
      <c r="ES783" s="185"/>
      <c r="ET783" s="171"/>
    </row>
    <row r="784" spans="1:150" s="173" customFormat="1" hidden="1" x14ac:dyDescent="0.25">
      <c r="A784" s="169"/>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c r="AL784" s="170"/>
      <c r="AM784" s="170"/>
      <c r="AN784" s="170"/>
      <c r="AO784" s="170"/>
      <c r="AP784" s="170"/>
      <c r="AQ784" s="170"/>
      <c r="AR784" s="170"/>
      <c r="AS784" s="170"/>
      <c r="AT784" s="170"/>
      <c r="AU784" s="170"/>
      <c r="AV784" s="170"/>
      <c r="AW784" s="170"/>
      <c r="AX784" s="170"/>
      <c r="AY784" s="170"/>
      <c r="AZ784" s="170"/>
      <c r="BA784" s="170"/>
      <c r="BB784" s="170"/>
      <c r="BC784" s="170"/>
      <c r="BD784" s="170"/>
      <c r="BE784" s="170"/>
      <c r="BF784" s="170"/>
      <c r="BG784" s="170"/>
      <c r="BH784" s="170"/>
      <c r="BI784" s="170"/>
      <c r="BJ784" s="170"/>
      <c r="BK784" s="170"/>
      <c r="BL784" s="170"/>
      <c r="BM784" s="170"/>
      <c r="BN784" s="170"/>
      <c r="BO784" s="170"/>
      <c r="BP784" s="170"/>
      <c r="BQ784" s="170"/>
      <c r="BR784" s="170"/>
      <c r="BS784" s="170"/>
      <c r="BT784" s="170"/>
      <c r="BU784" s="170"/>
      <c r="BV784" s="170"/>
      <c r="BW784" s="170"/>
      <c r="BX784" s="170"/>
      <c r="BY784" s="170"/>
      <c r="BZ784" s="170"/>
      <c r="CA784" s="170"/>
      <c r="CB784" s="170"/>
      <c r="CC784" s="170"/>
      <c r="CD784" s="170"/>
      <c r="CE784" s="170"/>
      <c r="CF784" s="170"/>
      <c r="CG784" s="170"/>
      <c r="CH784" s="170"/>
      <c r="CI784" s="170"/>
      <c r="CJ784" s="170"/>
      <c r="CK784" s="170"/>
      <c r="CL784" s="170"/>
      <c r="CM784" s="170"/>
      <c r="CN784" s="170"/>
      <c r="CO784" s="170"/>
      <c r="CP784" s="170"/>
      <c r="CQ784" s="170"/>
      <c r="CR784" s="170"/>
      <c r="CS784" s="170"/>
      <c r="CT784" s="170"/>
      <c r="CU784" s="170"/>
      <c r="CV784" s="170"/>
      <c r="CW784" s="170"/>
      <c r="CX784" s="170"/>
      <c r="CY784" s="170"/>
      <c r="CZ784" s="170"/>
      <c r="DA784" s="170"/>
      <c r="DB784" s="170"/>
      <c r="DC784" s="170"/>
      <c r="DD784" s="170"/>
      <c r="DE784" s="170"/>
      <c r="DF784" s="170"/>
      <c r="DG784" s="170"/>
      <c r="DH784" s="170"/>
      <c r="DI784" s="170"/>
      <c r="DJ784" s="170"/>
      <c r="DK784" s="170"/>
      <c r="DL784" s="170"/>
      <c r="DM784" s="170"/>
      <c r="DN784" s="170"/>
      <c r="DO784" s="170"/>
      <c r="DP784" s="170"/>
      <c r="DQ784" s="170"/>
      <c r="DR784" s="170"/>
      <c r="DS784" s="170"/>
      <c r="DT784" s="170"/>
      <c r="DU784" s="170"/>
      <c r="DV784" s="170"/>
      <c r="DW784" s="170"/>
      <c r="DX784" s="170"/>
      <c r="DY784" s="170"/>
      <c r="DZ784" s="170"/>
      <c r="EA784" s="170"/>
      <c r="EB784" s="170"/>
      <c r="EC784" s="170"/>
      <c r="ED784" s="170"/>
      <c r="EE784" s="170"/>
      <c r="EF784" s="170"/>
      <c r="EG784" s="170"/>
      <c r="EH784" s="170"/>
      <c r="EI784" s="170"/>
      <c r="EJ784" s="170"/>
      <c r="EK784" s="170"/>
      <c r="EL784" s="170"/>
      <c r="EM784" s="170"/>
      <c r="EN784" s="170"/>
      <c r="EO784" s="170"/>
      <c r="EP784" s="170"/>
      <c r="EQ784" s="170"/>
      <c r="ER784" s="185"/>
      <c r="ES784" s="185"/>
      <c r="ET784" s="171"/>
    </row>
    <row r="785" spans="1:150" s="173" customFormat="1" hidden="1" x14ac:dyDescent="0.25">
      <c r="A785" s="169"/>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c r="AL785" s="170"/>
      <c r="AM785" s="170"/>
      <c r="AN785" s="170"/>
      <c r="AO785" s="170"/>
      <c r="AP785" s="170"/>
      <c r="AQ785" s="170"/>
      <c r="AR785" s="170"/>
      <c r="AS785" s="170"/>
      <c r="AT785" s="170"/>
      <c r="AU785" s="170"/>
      <c r="AV785" s="170"/>
      <c r="AW785" s="170"/>
      <c r="AX785" s="170"/>
      <c r="AY785" s="170"/>
      <c r="AZ785" s="170"/>
      <c r="BA785" s="170"/>
      <c r="BB785" s="170"/>
      <c r="BC785" s="170"/>
      <c r="BD785" s="170"/>
      <c r="BE785" s="170"/>
      <c r="BF785" s="170"/>
      <c r="BG785" s="170"/>
      <c r="BH785" s="170"/>
      <c r="BI785" s="170"/>
      <c r="BJ785" s="170"/>
      <c r="BK785" s="170"/>
      <c r="BL785" s="170"/>
      <c r="BM785" s="170"/>
      <c r="BN785" s="170"/>
      <c r="BO785" s="170"/>
      <c r="BP785" s="170"/>
      <c r="BQ785" s="170"/>
      <c r="BR785" s="170"/>
      <c r="BS785" s="170"/>
      <c r="BT785" s="170"/>
      <c r="BU785" s="170"/>
      <c r="BV785" s="170"/>
      <c r="BW785" s="170"/>
      <c r="BX785" s="170"/>
      <c r="BY785" s="170"/>
      <c r="BZ785" s="170"/>
      <c r="CA785" s="170"/>
      <c r="CB785" s="170"/>
      <c r="CC785" s="170"/>
      <c r="CD785" s="170"/>
      <c r="CE785" s="170"/>
      <c r="CF785" s="170"/>
      <c r="CG785" s="170"/>
      <c r="CH785" s="170"/>
      <c r="CI785" s="170"/>
      <c r="CJ785" s="170"/>
      <c r="CK785" s="170"/>
      <c r="CL785" s="170"/>
      <c r="CM785" s="170"/>
      <c r="CN785" s="170"/>
      <c r="CO785" s="170"/>
      <c r="CP785" s="170"/>
      <c r="CQ785" s="170"/>
      <c r="CR785" s="170"/>
      <c r="CS785" s="170"/>
      <c r="CT785" s="170"/>
      <c r="CU785" s="170"/>
      <c r="CV785" s="170"/>
      <c r="CW785" s="170"/>
      <c r="CX785" s="170"/>
      <c r="CY785" s="170"/>
      <c r="CZ785" s="170"/>
      <c r="DA785" s="170"/>
      <c r="DB785" s="170"/>
      <c r="DC785" s="170"/>
      <c r="DD785" s="170"/>
      <c r="DE785" s="170"/>
      <c r="DF785" s="170"/>
      <c r="DG785" s="170"/>
      <c r="DH785" s="170"/>
      <c r="DI785" s="170"/>
      <c r="DJ785" s="170"/>
      <c r="DK785" s="170"/>
      <c r="DL785" s="170"/>
      <c r="DM785" s="170"/>
      <c r="DN785" s="170"/>
      <c r="DO785" s="170"/>
      <c r="DP785" s="170"/>
      <c r="DQ785" s="170"/>
      <c r="DR785" s="170"/>
      <c r="DS785" s="170"/>
      <c r="DT785" s="170"/>
      <c r="DU785" s="170"/>
      <c r="DV785" s="170"/>
      <c r="DW785" s="170"/>
      <c r="DX785" s="170"/>
      <c r="DY785" s="170"/>
      <c r="DZ785" s="170"/>
      <c r="EA785" s="170"/>
      <c r="EB785" s="170"/>
      <c r="EC785" s="170"/>
      <c r="ED785" s="170"/>
      <c r="EE785" s="170"/>
      <c r="EF785" s="170"/>
      <c r="EG785" s="170"/>
      <c r="EH785" s="170"/>
      <c r="EI785" s="170"/>
      <c r="EJ785" s="170"/>
      <c r="EK785" s="170"/>
      <c r="EL785" s="170"/>
      <c r="EM785" s="170"/>
      <c r="EN785" s="170"/>
      <c r="EO785" s="170"/>
      <c r="EP785" s="170"/>
      <c r="EQ785" s="170"/>
      <c r="ER785" s="185"/>
      <c r="ES785" s="185"/>
      <c r="ET785" s="171"/>
    </row>
    <row r="786" spans="1:150" s="173" customFormat="1" hidden="1" x14ac:dyDescent="0.25">
      <c r="A786" s="169"/>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c r="AL786" s="170"/>
      <c r="AM786" s="170"/>
      <c r="AN786" s="170"/>
      <c r="AO786" s="170"/>
      <c r="AP786" s="170"/>
      <c r="AQ786" s="170"/>
      <c r="AR786" s="170"/>
      <c r="AS786" s="170"/>
      <c r="AT786" s="170"/>
      <c r="AU786" s="170"/>
      <c r="AV786" s="170"/>
      <c r="AW786" s="170"/>
      <c r="AX786" s="170"/>
      <c r="AY786" s="170"/>
      <c r="AZ786" s="170"/>
      <c r="BA786" s="170"/>
      <c r="BB786" s="170"/>
      <c r="BC786" s="170"/>
      <c r="BD786" s="170"/>
      <c r="BE786" s="170"/>
      <c r="BF786" s="170"/>
      <c r="BG786" s="170"/>
      <c r="BH786" s="170"/>
      <c r="BI786" s="170"/>
      <c r="BJ786" s="170"/>
      <c r="BK786" s="170"/>
      <c r="BL786" s="170"/>
      <c r="BM786" s="170"/>
      <c r="BN786" s="170"/>
      <c r="BO786" s="170"/>
      <c r="BP786" s="170"/>
      <c r="BQ786" s="170"/>
      <c r="BR786" s="170"/>
      <c r="BS786" s="170"/>
      <c r="BT786" s="170"/>
      <c r="BU786" s="170"/>
      <c r="BV786" s="170"/>
      <c r="BW786" s="170"/>
      <c r="BX786" s="170"/>
      <c r="BY786" s="170"/>
      <c r="BZ786" s="170"/>
      <c r="CA786" s="170"/>
      <c r="CB786" s="170"/>
      <c r="CC786" s="170"/>
      <c r="CD786" s="170"/>
      <c r="CE786" s="170"/>
      <c r="CF786" s="170"/>
      <c r="CG786" s="170"/>
      <c r="CH786" s="170"/>
      <c r="CI786" s="170"/>
      <c r="CJ786" s="170"/>
      <c r="CK786" s="170"/>
      <c r="CL786" s="170"/>
      <c r="CM786" s="170"/>
      <c r="CN786" s="170"/>
      <c r="CO786" s="170"/>
      <c r="CP786" s="170"/>
      <c r="CQ786" s="170"/>
      <c r="CR786" s="170"/>
      <c r="CS786" s="170"/>
      <c r="CT786" s="170"/>
      <c r="CU786" s="170"/>
      <c r="CV786" s="170"/>
      <c r="CW786" s="170"/>
      <c r="CX786" s="170"/>
      <c r="CY786" s="170"/>
      <c r="CZ786" s="170"/>
      <c r="DA786" s="170"/>
      <c r="DB786" s="170"/>
      <c r="DC786" s="170"/>
      <c r="DD786" s="170"/>
      <c r="DE786" s="170"/>
      <c r="DF786" s="170"/>
      <c r="DG786" s="170"/>
      <c r="DH786" s="170"/>
      <c r="DI786" s="170"/>
      <c r="DJ786" s="170"/>
      <c r="DK786" s="170"/>
      <c r="DL786" s="170"/>
      <c r="DM786" s="170"/>
      <c r="DN786" s="170"/>
      <c r="DO786" s="170"/>
      <c r="DP786" s="170"/>
      <c r="DQ786" s="170"/>
      <c r="DR786" s="170"/>
      <c r="DS786" s="170"/>
      <c r="DT786" s="170"/>
      <c r="DU786" s="170"/>
      <c r="DV786" s="170"/>
      <c r="DW786" s="170"/>
      <c r="DX786" s="170"/>
      <c r="DY786" s="170"/>
      <c r="DZ786" s="170"/>
      <c r="EA786" s="170"/>
      <c r="EB786" s="170"/>
      <c r="EC786" s="170"/>
      <c r="ED786" s="170"/>
      <c r="EE786" s="170"/>
      <c r="EF786" s="170"/>
      <c r="EG786" s="170"/>
      <c r="EH786" s="170"/>
      <c r="EI786" s="170"/>
      <c r="EJ786" s="170"/>
      <c r="EK786" s="170"/>
      <c r="EL786" s="170"/>
      <c r="EM786" s="170"/>
      <c r="EN786" s="170"/>
      <c r="EO786" s="170"/>
      <c r="EP786" s="170"/>
      <c r="EQ786" s="170"/>
      <c r="ER786" s="185"/>
      <c r="ES786" s="185"/>
      <c r="ET786" s="171"/>
    </row>
    <row r="787" spans="1:150" s="173" customFormat="1" hidden="1" x14ac:dyDescent="0.25">
      <c r="A787" s="169"/>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c r="AL787" s="170"/>
      <c r="AM787" s="170"/>
      <c r="AN787" s="170"/>
      <c r="AO787" s="170"/>
      <c r="AP787" s="170"/>
      <c r="AQ787" s="170"/>
      <c r="AR787" s="170"/>
      <c r="AS787" s="170"/>
      <c r="AT787" s="170"/>
      <c r="AU787" s="170"/>
      <c r="AV787" s="170"/>
      <c r="AW787" s="170"/>
      <c r="AX787" s="170"/>
      <c r="AY787" s="170"/>
      <c r="AZ787" s="170"/>
      <c r="BA787" s="170"/>
      <c r="BB787" s="170"/>
      <c r="BC787" s="170"/>
      <c r="BD787" s="170"/>
      <c r="BE787" s="170"/>
      <c r="BF787" s="170"/>
      <c r="BG787" s="170"/>
      <c r="BH787" s="170"/>
      <c r="BI787" s="170"/>
      <c r="BJ787" s="170"/>
      <c r="BK787" s="170"/>
      <c r="BL787" s="170"/>
      <c r="BM787" s="170"/>
      <c r="BN787" s="170"/>
      <c r="BO787" s="170"/>
      <c r="BP787" s="170"/>
      <c r="BQ787" s="170"/>
      <c r="BR787" s="170"/>
      <c r="BS787" s="170"/>
      <c r="BT787" s="170"/>
      <c r="BU787" s="170"/>
      <c r="BV787" s="170"/>
      <c r="BW787" s="170"/>
      <c r="BX787" s="170"/>
      <c r="BY787" s="170"/>
      <c r="BZ787" s="170"/>
      <c r="CA787" s="170"/>
      <c r="CB787" s="170"/>
      <c r="CC787" s="170"/>
      <c r="CD787" s="170"/>
      <c r="CE787" s="170"/>
      <c r="CF787" s="170"/>
      <c r="CG787" s="170"/>
      <c r="CH787" s="170"/>
      <c r="CI787" s="170"/>
      <c r="CJ787" s="170"/>
      <c r="CK787" s="170"/>
      <c r="CL787" s="170"/>
      <c r="CM787" s="170"/>
      <c r="CN787" s="170"/>
      <c r="CO787" s="170"/>
      <c r="CP787" s="170"/>
      <c r="CQ787" s="170"/>
      <c r="CR787" s="170"/>
      <c r="CS787" s="170"/>
      <c r="CT787" s="170"/>
      <c r="CU787" s="170"/>
      <c r="CV787" s="170"/>
      <c r="CW787" s="170"/>
      <c r="CX787" s="170"/>
      <c r="CY787" s="170"/>
      <c r="CZ787" s="170"/>
      <c r="DA787" s="170"/>
      <c r="DB787" s="170"/>
      <c r="DC787" s="170"/>
      <c r="DD787" s="170"/>
      <c r="DE787" s="170"/>
      <c r="DF787" s="170"/>
      <c r="DG787" s="170"/>
      <c r="DH787" s="170"/>
      <c r="DI787" s="170"/>
      <c r="DJ787" s="170"/>
      <c r="DK787" s="170"/>
      <c r="DL787" s="170"/>
      <c r="DM787" s="170"/>
      <c r="DN787" s="170"/>
      <c r="DO787" s="170"/>
      <c r="DP787" s="170"/>
      <c r="DQ787" s="170"/>
      <c r="DR787" s="170"/>
      <c r="DS787" s="170"/>
      <c r="DT787" s="170"/>
      <c r="DU787" s="170"/>
      <c r="DV787" s="170"/>
      <c r="DW787" s="170"/>
      <c r="DX787" s="170"/>
      <c r="DY787" s="170"/>
      <c r="DZ787" s="170"/>
      <c r="EA787" s="170"/>
      <c r="EB787" s="170"/>
      <c r="EC787" s="170"/>
      <c r="ED787" s="170"/>
      <c r="EE787" s="170"/>
      <c r="EF787" s="170"/>
      <c r="EG787" s="170"/>
      <c r="EH787" s="170"/>
      <c r="EI787" s="170"/>
      <c r="EJ787" s="170"/>
      <c r="EK787" s="170"/>
      <c r="EL787" s="170"/>
      <c r="EM787" s="170"/>
      <c r="EN787" s="170"/>
      <c r="EO787" s="170"/>
      <c r="EP787" s="170"/>
      <c r="EQ787" s="170"/>
      <c r="ER787" s="185"/>
      <c r="ES787" s="185"/>
      <c r="ET787" s="171"/>
    </row>
    <row r="788" spans="1:150" s="173" customFormat="1" hidden="1" x14ac:dyDescent="0.25">
      <c r="A788" s="169"/>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c r="AL788" s="170"/>
      <c r="AM788" s="170"/>
      <c r="AN788" s="170"/>
      <c r="AO788" s="170"/>
      <c r="AP788" s="170"/>
      <c r="AQ788" s="170"/>
      <c r="AR788" s="170"/>
      <c r="AS788" s="170"/>
      <c r="AT788" s="170"/>
      <c r="AU788" s="170"/>
      <c r="AV788" s="170"/>
      <c r="AW788" s="170"/>
      <c r="AX788" s="170"/>
      <c r="AY788" s="170"/>
      <c r="AZ788" s="170"/>
      <c r="BA788" s="170"/>
      <c r="BB788" s="170"/>
      <c r="BC788" s="170"/>
      <c r="BD788" s="170"/>
      <c r="BE788" s="170"/>
      <c r="BF788" s="170"/>
      <c r="BG788" s="170"/>
      <c r="BH788" s="170"/>
      <c r="BI788" s="170"/>
      <c r="BJ788" s="170"/>
      <c r="BK788" s="170"/>
      <c r="BL788" s="170"/>
      <c r="BM788" s="170"/>
      <c r="BN788" s="170"/>
      <c r="BO788" s="170"/>
      <c r="BP788" s="170"/>
      <c r="BQ788" s="170"/>
      <c r="BR788" s="170"/>
      <c r="BS788" s="170"/>
      <c r="BT788" s="170"/>
      <c r="BU788" s="170"/>
      <c r="BV788" s="170"/>
      <c r="BW788" s="170"/>
      <c r="BX788" s="170"/>
      <c r="BY788" s="170"/>
      <c r="BZ788" s="170"/>
      <c r="CA788" s="170"/>
      <c r="CB788" s="170"/>
      <c r="CC788" s="170"/>
      <c r="CD788" s="170"/>
      <c r="CE788" s="170"/>
      <c r="CF788" s="170"/>
      <c r="CG788" s="170"/>
      <c r="CH788" s="170"/>
      <c r="CI788" s="170"/>
      <c r="CJ788" s="170"/>
      <c r="CK788" s="170"/>
      <c r="CL788" s="170"/>
      <c r="CM788" s="170"/>
      <c r="CN788" s="170"/>
      <c r="CO788" s="170"/>
      <c r="CP788" s="170"/>
      <c r="CQ788" s="170"/>
      <c r="CR788" s="170"/>
      <c r="CS788" s="170"/>
      <c r="CT788" s="170"/>
      <c r="CU788" s="170"/>
      <c r="CV788" s="170"/>
      <c r="CW788" s="170"/>
      <c r="CX788" s="170"/>
      <c r="CY788" s="170"/>
      <c r="CZ788" s="170"/>
      <c r="DA788" s="170"/>
      <c r="DB788" s="170"/>
      <c r="DC788" s="170"/>
      <c r="DD788" s="170"/>
      <c r="DE788" s="170"/>
      <c r="DF788" s="170"/>
      <c r="DG788" s="170"/>
      <c r="DH788" s="170"/>
      <c r="DI788" s="170"/>
      <c r="DJ788" s="170"/>
      <c r="DK788" s="170"/>
      <c r="DL788" s="170"/>
      <c r="DM788" s="170"/>
      <c r="DN788" s="170"/>
      <c r="DO788" s="170"/>
      <c r="DP788" s="170"/>
      <c r="DQ788" s="170"/>
      <c r="DR788" s="170"/>
      <c r="DS788" s="170"/>
      <c r="DT788" s="170"/>
      <c r="DU788" s="170"/>
      <c r="DV788" s="170"/>
      <c r="DW788" s="170"/>
      <c r="DX788" s="170"/>
      <c r="DY788" s="170"/>
      <c r="DZ788" s="170"/>
      <c r="EA788" s="170"/>
      <c r="EB788" s="170"/>
      <c r="EC788" s="170"/>
      <c r="ED788" s="170"/>
      <c r="EE788" s="170"/>
      <c r="EF788" s="170"/>
      <c r="EG788" s="170"/>
      <c r="EH788" s="170"/>
      <c r="EI788" s="170"/>
      <c r="EJ788" s="170"/>
      <c r="EK788" s="170"/>
      <c r="EL788" s="170"/>
      <c r="EM788" s="170"/>
      <c r="EN788" s="170"/>
      <c r="EO788" s="170"/>
      <c r="EP788" s="170"/>
      <c r="EQ788" s="170"/>
      <c r="ER788" s="185"/>
      <c r="ES788" s="185"/>
      <c r="ET788" s="171"/>
    </row>
    <row r="789" spans="1:150" s="173" customFormat="1" hidden="1" x14ac:dyDescent="0.25">
      <c r="A789" s="169"/>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c r="AL789" s="170"/>
      <c r="AM789" s="170"/>
      <c r="AN789" s="170"/>
      <c r="AO789" s="170"/>
      <c r="AP789" s="170"/>
      <c r="AQ789" s="170"/>
      <c r="AR789" s="170"/>
      <c r="AS789" s="170"/>
      <c r="AT789" s="170"/>
      <c r="AU789" s="170"/>
      <c r="AV789" s="170"/>
      <c r="AW789" s="170"/>
      <c r="AX789" s="170"/>
      <c r="AY789" s="170"/>
      <c r="AZ789" s="170"/>
      <c r="BA789" s="170"/>
      <c r="BB789" s="170"/>
      <c r="BC789" s="170"/>
      <c r="BD789" s="170"/>
      <c r="BE789" s="170"/>
      <c r="BF789" s="170"/>
      <c r="BG789" s="170"/>
      <c r="BH789" s="170"/>
      <c r="BI789" s="170"/>
      <c r="BJ789" s="170"/>
      <c r="BK789" s="170"/>
      <c r="BL789" s="170"/>
      <c r="BM789" s="170"/>
      <c r="BN789" s="170"/>
      <c r="BO789" s="170"/>
      <c r="BP789" s="170"/>
      <c r="BQ789" s="170"/>
      <c r="BR789" s="170"/>
      <c r="BS789" s="170"/>
      <c r="BT789" s="170"/>
      <c r="BU789" s="170"/>
      <c r="BV789" s="170"/>
      <c r="BW789" s="170"/>
      <c r="BX789" s="170"/>
      <c r="BY789" s="170"/>
      <c r="BZ789" s="170"/>
      <c r="CA789" s="170"/>
      <c r="CB789" s="170"/>
      <c r="CC789" s="170"/>
      <c r="CD789" s="170"/>
      <c r="CE789" s="170"/>
      <c r="CF789" s="170"/>
      <c r="CG789" s="170"/>
      <c r="CH789" s="170"/>
      <c r="CI789" s="170"/>
      <c r="CJ789" s="170"/>
      <c r="CK789" s="170"/>
      <c r="CL789" s="170"/>
      <c r="CM789" s="170"/>
      <c r="CN789" s="170"/>
      <c r="CO789" s="170"/>
      <c r="CP789" s="170"/>
      <c r="CQ789" s="170"/>
      <c r="CR789" s="170"/>
      <c r="CS789" s="170"/>
      <c r="CT789" s="170"/>
      <c r="CU789" s="170"/>
      <c r="CV789" s="170"/>
      <c r="CW789" s="170"/>
      <c r="CX789" s="170"/>
      <c r="CY789" s="170"/>
      <c r="CZ789" s="170"/>
      <c r="DA789" s="170"/>
      <c r="DB789" s="170"/>
      <c r="DC789" s="170"/>
      <c r="DD789" s="170"/>
      <c r="DE789" s="170"/>
      <c r="DF789" s="170"/>
      <c r="DG789" s="170"/>
      <c r="DH789" s="170"/>
      <c r="DI789" s="170"/>
      <c r="DJ789" s="170"/>
      <c r="DK789" s="170"/>
      <c r="DL789" s="170"/>
      <c r="DM789" s="170"/>
      <c r="DN789" s="170"/>
      <c r="DO789" s="170"/>
      <c r="DP789" s="170"/>
      <c r="DQ789" s="170"/>
      <c r="DR789" s="170"/>
      <c r="DS789" s="170"/>
      <c r="DT789" s="170"/>
      <c r="DU789" s="170"/>
      <c r="DV789" s="170"/>
      <c r="DW789" s="170"/>
      <c r="DX789" s="170"/>
      <c r="DY789" s="170"/>
      <c r="DZ789" s="170"/>
      <c r="EA789" s="170"/>
      <c r="EB789" s="170"/>
      <c r="EC789" s="170"/>
      <c r="ED789" s="170"/>
      <c r="EE789" s="170"/>
      <c r="EF789" s="170"/>
      <c r="EG789" s="170"/>
      <c r="EH789" s="170"/>
      <c r="EI789" s="170"/>
      <c r="EJ789" s="170"/>
      <c r="EK789" s="170"/>
      <c r="EL789" s="170"/>
      <c r="EM789" s="170"/>
      <c r="EN789" s="170"/>
      <c r="EO789" s="170"/>
      <c r="EP789" s="170"/>
      <c r="EQ789" s="170"/>
      <c r="ER789" s="185"/>
      <c r="ES789" s="185"/>
      <c r="ET789" s="171"/>
    </row>
    <row r="790" spans="1:150" s="173" customFormat="1" hidden="1" x14ac:dyDescent="0.25">
      <c r="A790" s="169"/>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c r="AL790" s="170"/>
      <c r="AM790" s="170"/>
      <c r="AN790" s="170"/>
      <c r="AO790" s="170"/>
      <c r="AP790" s="170"/>
      <c r="AQ790" s="170"/>
      <c r="AR790" s="170"/>
      <c r="AS790" s="170"/>
      <c r="AT790" s="170"/>
      <c r="AU790" s="170"/>
      <c r="AV790" s="170"/>
      <c r="AW790" s="170"/>
      <c r="AX790" s="170"/>
      <c r="AY790" s="170"/>
      <c r="AZ790" s="170"/>
      <c r="BA790" s="170"/>
      <c r="BB790" s="170"/>
      <c r="BC790" s="170"/>
      <c r="BD790" s="170"/>
      <c r="BE790" s="170"/>
      <c r="BF790" s="170"/>
      <c r="BG790" s="170"/>
      <c r="BH790" s="170"/>
      <c r="BI790" s="170"/>
      <c r="BJ790" s="170"/>
      <c r="BK790" s="170"/>
      <c r="BL790" s="170"/>
      <c r="BM790" s="170"/>
      <c r="BN790" s="170"/>
      <c r="BO790" s="170"/>
      <c r="BP790" s="170"/>
      <c r="BQ790" s="170"/>
      <c r="BR790" s="170"/>
      <c r="BS790" s="170"/>
      <c r="BT790" s="170"/>
      <c r="BU790" s="170"/>
      <c r="BV790" s="170"/>
      <c r="BW790" s="170"/>
      <c r="BX790" s="170"/>
      <c r="BY790" s="170"/>
      <c r="BZ790" s="170"/>
      <c r="CA790" s="170"/>
      <c r="CB790" s="170"/>
      <c r="CC790" s="170"/>
      <c r="CD790" s="170"/>
      <c r="CE790" s="170"/>
      <c r="CF790" s="170"/>
      <c r="CG790" s="170"/>
      <c r="CH790" s="170"/>
      <c r="CI790" s="170"/>
      <c r="CJ790" s="170"/>
      <c r="CK790" s="170"/>
      <c r="CL790" s="170"/>
      <c r="CM790" s="170"/>
      <c r="CN790" s="170"/>
      <c r="CO790" s="170"/>
      <c r="CP790" s="170"/>
      <c r="CQ790" s="170"/>
      <c r="CR790" s="170"/>
      <c r="CS790" s="170"/>
      <c r="CT790" s="170"/>
      <c r="CU790" s="170"/>
      <c r="CV790" s="170"/>
      <c r="CW790" s="170"/>
      <c r="CX790" s="170"/>
      <c r="CY790" s="170"/>
      <c r="CZ790" s="170"/>
      <c r="DA790" s="170"/>
      <c r="DB790" s="170"/>
      <c r="DC790" s="170"/>
      <c r="DD790" s="170"/>
      <c r="DE790" s="170"/>
      <c r="DF790" s="170"/>
      <c r="DG790" s="170"/>
      <c r="DH790" s="170"/>
      <c r="DI790" s="170"/>
      <c r="DJ790" s="170"/>
      <c r="DK790" s="170"/>
      <c r="DL790" s="170"/>
      <c r="DM790" s="170"/>
      <c r="DN790" s="170"/>
      <c r="DO790" s="170"/>
      <c r="DP790" s="170"/>
      <c r="DQ790" s="170"/>
      <c r="DR790" s="170"/>
      <c r="DS790" s="170"/>
      <c r="DT790" s="170"/>
      <c r="DU790" s="170"/>
      <c r="DV790" s="170"/>
      <c r="DW790" s="170"/>
      <c r="DX790" s="170"/>
      <c r="DY790" s="170"/>
      <c r="DZ790" s="170"/>
      <c r="EA790" s="170"/>
      <c r="EB790" s="170"/>
      <c r="EC790" s="170"/>
      <c r="ED790" s="170"/>
      <c r="EE790" s="170"/>
      <c r="EF790" s="170"/>
      <c r="EG790" s="170"/>
      <c r="EH790" s="170"/>
      <c r="EI790" s="170"/>
      <c r="EJ790" s="170"/>
      <c r="EK790" s="170"/>
      <c r="EL790" s="170"/>
      <c r="EM790" s="170"/>
      <c r="EN790" s="170"/>
      <c r="EO790" s="170"/>
      <c r="EP790" s="170"/>
      <c r="EQ790" s="170"/>
      <c r="ER790" s="185"/>
      <c r="ES790" s="185"/>
      <c r="ET790" s="171"/>
    </row>
    <row r="791" spans="1:150" s="173" customFormat="1" hidden="1" x14ac:dyDescent="0.25">
      <c r="A791" s="169"/>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c r="AL791" s="170"/>
      <c r="AM791" s="170"/>
      <c r="AN791" s="170"/>
      <c r="AO791" s="170"/>
      <c r="AP791" s="170"/>
      <c r="AQ791" s="170"/>
      <c r="AR791" s="170"/>
      <c r="AS791" s="170"/>
      <c r="AT791" s="170"/>
      <c r="AU791" s="170"/>
      <c r="AV791" s="170"/>
      <c r="AW791" s="170"/>
      <c r="AX791" s="170"/>
      <c r="AY791" s="170"/>
      <c r="AZ791" s="170"/>
      <c r="BA791" s="170"/>
      <c r="BB791" s="170"/>
      <c r="BC791" s="170"/>
      <c r="BD791" s="170"/>
      <c r="BE791" s="170"/>
      <c r="BF791" s="170"/>
      <c r="BG791" s="170"/>
      <c r="BH791" s="170"/>
      <c r="BI791" s="170"/>
      <c r="BJ791" s="170"/>
      <c r="BK791" s="170"/>
      <c r="BL791" s="170"/>
      <c r="BM791" s="170"/>
      <c r="BN791" s="170"/>
      <c r="BO791" s="170"/>
      <c r="BP791" s="170"/>
      <c r="BQ791" s="170"/>
      <c r="BR791" s="170"/>
      <c r="BS791" s="170"/>
      <c r="BT791" s="170"/>
      <c r="BU791" s="170"/>
      <c r="BV791" s="170"/>
      <c r="BW791" s="170"/>
      <c r="BX791" s="170"/>
      <c r="BY791" s="170"/>
      <c r="BZ791" s="170"/>
      <c r="CA791" s="170"/>
      <c r="CB791" s="170"/>
      <c r="CC791" s="170"/>
      <c r="CD791" s="170"/>
      <c r="CE791" s="170"/>
      <c r="CF791" s="170"/>
      <c r="CG791" s="170"/>
      <c r="CH791" s="170"/>
      <c r="CI791" s="170"/>
      <c r="CJ791" s="170"/>
      <c r="CK791" s="170"/>
      <c r="CL791" s="170"/>
      <c r="CM791" s="170"/>
      <c r="CN791" s="170"/>
      <c r="CO791" s="170"/>
      <c r="CP791" s="170"/>
      <c r="CQ791" s="170"/>
      <c r="CR791" s="170"/>
      <c r="CS791" s="170"/>
      <c r="CT791" s="170"/>
      <c r="CU791" s="170"/>
      <c r="CV791" s="170"/>
      <c r="CW791" s="170"/>
      <c r="CX791" s="170"/>
      <c r="CY791" s="170"/>
      <c r="CZ791" s="170"/>
      <c r="DA791" s="170"/>
      <c r="DB791" s="170"/>
      <c r="DC791" s="170"/>
      <c r="DD791" s="170"/>
      <c r="DE791" s="170"/>
      <c r="DF791" s="170"/>
      <c r="DG791" s="170"/>
      <c r="DH791" s="170"/>
      <c r="DI791" s="170"/>
      <c r="DJ791" s="170"/>
      <c r="DK791" s="170"/>
      <c r="DL791" s="170"/>
      <c r="DM791" s="170"/>
      <c r="DN791" s="170"/>
      <c r="DO791" s="170"/>
      <c r="DP791" s="170"/>
      <c r="DQ791" s="170"/>
      <c r="DR791" s="170"/>
      <c r="DS791" s="170"/>
      <c r="DT791" s="170"/>
      <c r="DU791" s="170"/>
      <c r="DV791" s="170"/>
      <c r="DW791" s="170"/>
      <c r="DX791" s="170"/>
      <c r="DY791" s="170"/>
      <c r="DZ791" s="170"/>
      <c r="EA791" s="170"/>
      <c r="EB791" s="170"/>
      <c r="EC791" s="170"/>
      <c r="ED791" s="170"/>
      <c r="EE791" s="170"/>
      <c r="EF791" s="170"/>
      <c r="EG791" s="170"/>
      <c r="EH791" s="170"/>
      <c r="EI791" s="170"/>
      <c r="EJ791" s="170"/>
      <c r="EK791" s="170"/>
      <c r="EL791" s="170"/>
      <c r="EM791" s="170"/>
      <c r="EN791" s="170"/>
      <c r="EO791" s="170"/>
      <c r="EP791" s="170"/>
      <c r="EQ791" s="170"/>
      <c r="ER791" s="185"/>
      <c r="ES791" s="185"/>
      <c r="ET791" s="171"/>
    </row>
    <row r="792" spans="1:150" s="173" customFormat="1" hidden="1" x14ac:dyDescent="0.25">
      <c r="A792" s="169"/>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c r="AL792" s="170"/>
      <c r="AM792" s="170"/>
      <c r="AN792" s="170"/>
      <c r="AO792" s="170"/>
      <c r="AP792" s="170"/>
      <c r="AQ792" s="170"/>
      <c r="AR792" s="170"/>
      <c r="AS792" s="170"/>
      <c r="AT792" s="170"/>
      <c r="AU792" s="170"/>
      <c r="AV792" s="170"/>
      <c r="AW792" s="170"/>
      <c r="AX792" s="170"/>
      <c r="AY792" s="170"/>
      <c r="AZ792" s="170"/>
      <c r="BA792" s="170"/>
      <c r="BB792" s="170"/>
      <c r="BC792" s="170"/>
      <c r="BD792" s="170"/>
      <c r="BE792" s="170"/>
      <c r="BF792" s="170"/>
      <c r="BG792" s="170"/>
      <c r="BH792" s="170"/>
      <c r="BI792" s="170"/>
      <c r="BJ792" s="170"/>
      <c r="BK792" s="170"/>
      <c r="BL792" s="170"/>
      <c r="BM792" s="170"/>
      <c r="BN792" s="170"/>
      <c r="BO792" s="170"/>
      <c r="BP792" s="170"/>
      <c r="BQ792" s="170"/>
      <c r="BR792" s="170"/>
      <c r="BS792" s="170"/>
      <c r="BT792" s="170"/>
      <c r="BU792" s="170"/>
      <c r="BV792" s="170"/>
      <c r="BW792" s="170"/>
      <c r="BX792" s="170"/>
      <c r="BY792" s="170"/>
      <c r="BZ792" s="170"/>
      <c r="CA792" s="170"/>
      <c r="CB792" s="170"/>
      <c r="CC792" s="170"/>
      <c r="CD792" s="170"/>
      <c r="CE792" s="170"/>
      <c r="CF792" s="170"/>
      <c r="CG792" s="170"/>
      <c r="CH792" s="170"/>
      <c r="CI792" s="170"/>
      <c r="CJ792" s="170"/>
      <c r="CK792" s="170"/>
      <c r="CL792" s="170"/>
      <c r="CM792" s="170"/>
      <c r="CN792" s="170"/>
      <c r="CO792" s="170"/>
      <c r="CP792" s="170"/>
      <c r="CQ792" s="170"/>
      <c r="CR792" s="170"/>
      <c r="CS792" s="170"/>
      <c r="CT792" s="170"/>
      <c r="CU792" s="170"/>
      <c r="CV792" s="170"/>
      <c r="CW792" s="170"/>
      <c r="CX792" s="170"/>
      <c r="CY792" s="170"/>
      <c r="CZ792" s="170"/>
      <c r="DA792" s="170"/>
      <c r="DB792" s="170"/>
      <c r="DC792" s="170"/>
      <c r="DD792" s="170"/>
      <c r="DE792" s="170"/>
      <c r="DF792" s="170"/>
      <c r="DG792" s="170"/>
      <c r="DH792" s="170"/>
      <c r="DI792" s="170"/>
      <c r="DJ792" s="170"/>
      <c r="DK792" s="170"/>
      <c r="DL792" s="170"/>
      <c r="DM792" s="170"/>
      <c r="DN792" s="170"/>
      <c r="DO792" s="170"/>
      <c r="DP792" s="170"/>
      <c r="DQ792" s="170"/>
      <c r="DR792" s="170"/>
      <c r="DS792" s="170"/>
      <c r="DT792" s="170"/>
      <c r="DU792" s="170"/>
      <c r="DV792" s="170"/>
      <c r="DW792" s="170"/>
      <c r="DX792" s="170"/>
      <c r="DY792" s="170"/>
      <c r="DZ792" s="170"/>
      <c r="EA792" s="170"/>
      <c r="EB792" s="170"/>
      <c r="EC792" s="170"/>
      <c r="ED792" s="170"/>
      <c r="EE792" s="170"/>
      <c r="EF792" s="170"/>
      <c r="EG792" s="170"/>
      <c r="EH792" s="170"/>
      <c r="EI792" s="170"/>
      <c r="EJ792" s="170"/>
      <c r="EK792" s="170"/>
      <c r="EL792" s="170"/>
      <c r="EM792" s="170"/>
      <c r="EN792" s="170"/>
      <c r="EO792" s="170"/>
      <c r="EP792" s="170"/>
      <c r="EQ792" s="170"/>
      <c r="ER792" s="185"/>
      <c r="ES792" s="185"/>
      <c r="ET792" s="171"/>
    </row>
    <row r="793" spans="1:150" s="173" customFormat="1" hidden="1" x14ac:dyDescent="0.25">
      <c r="A793" s="169"/>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c r="AL793" s="170"/>
      <c r="AM793" s="170"/>
      <c r="AN793" s="170"/>
      <c r="AO793" s="170"/>
      <c r="AP793" s="170"/>
      <c r="AQ793" s="170"/>
      <c r="AR793" s="170"/>
      <c r="AS793" s="170"/>
      <c r="AT793" s="170"/>
      <c r="AU793" s="170"/>
      <c r="AV793" s="170"/>
      <c r="AW793" s="170"/>
      <c r="AX793" s="170"/>
      <c r="AY793" s="170"/>
      <c r="AZ793" s="170"/>
      <c r="BA793" s="170"/>
      <c r="BB793" s="170"/>
      <c r="BC793" s="170"/>
      <c r="BD793" s="170"/>
      <c r="BE793" s="170"/>
      <c r="BF793" s="170"/>
      <c r="BG793" s="170"/>
      <c r="BH793" s="170"/>
      <c r="BI793" s="170"/>
      <c r="BJ793" s="170"/>
      <c r="BK793" s="170"/>
      <c r="BL793" s="170"/>
      <c r="BM793" s="170"/>
      <c r="BN793" s="170"/>
      <c r="BO793" s="170"/>
      <c r="BP793" s="170"/>
      <c r="BQ793" s="170"/>
      <c r="BR793" s="170"/>
      <c r="BS793" s="170"/>
      <c r="BT793" s="170"/>
      <c r="BU793" s="170"/>
      <c r="BV793" s="170"/>
      <c r="BW793" s="170"/>
      <c r="BX793" s="170"/>
      <c r="BY793" s="170"/>
      <c r="BZ793" s="170"/>
      <c r="CA793" s="170"/>
      <c r="CB793" s="170"/>
      <c r="CC793" s="170"/>
      <c r="CD793" s="170"/>
      <c r="CE793" s="170"/>
      <c r="CF793" s="170"/>
      <c r="CG793" s="170"/>
      <c r="CH793" s="170"/>
      <c r="CI793" s="170"/>
      <c r="CJ793" s="170"/>
      <c r="CK793" s="170"/>
      <c r="CL793" s="170"/>
      <c r="CM793" s="170"/>
      <c r="CN793" s="170"/>
      <c r="CO793" s="170"/>
      <c r="CP793" s="170"/>
      <c r="CQ793" s="170"/>
      <c r="CR793" s="170"/>
      <c r="CS793" s="170"/>
      <c r="CT793" s="170"/>
      <c r="CU793" s="170"/>
      <c r="CV793" s="170"/>
      <c r="CW793" s="170"/>
      <c r="CX793" s="170"/>
      <c r="CY793" s="170"/>
      <c r="CZ793" s="170"/>
      <c r="DA793" s="170"/>
      <c r="DB793" s="170"/>
      <c r="DC793" s="170"/>
      <c r="DD793" s="170"/>
      <c r="DE793" s="170"/>
      <c r="DF793" s="170"/>
      <c r="DG793" s="170"/>
      <c r="DH793" s="170"/>
      <c r="DI793" s="170"/>
      <c r="DJ793" s="170"/>
      <c r="DK793" s="170"/>
      <c r="DL793" s="170"/>
      <c r="DM793" s="170"/>
      <c r="DN793" s="170"/>
      <c r="DO793" s="170"/>
      <c r="DP793" s="170"/>
      <c r="DQ793" s="170"/>
      <c r="DR793" s="170"/>
      <c r="DS793" s="170"/>
      <c r="DT793" s="170"/>
      <c r="DU793" s="170"/>
      <c r="DV793" s="170"/>
      <c r="DW793" s="170"/>
      <c r="DX793" s="170"/>
      <c r="DY793" s="170"/>
      <c r="DZ793" s="170"/>
      <c r="EA793" s="170"/>
      <c r="EB793" s="170"/>
      <c r="EC793" s="170"/>
      <c r="ED793" s="170"/>
      <c r="EE793" s="170"/>
      <c r="EF793" s="170"/>
      <c r="EG793" s="170"/>
      <c r="EH793" s="170"/>
      <c r="EI793" s="170"/>
      <c r="EJ793" s="170"/>
      <c r="EK793" s="170"/>
      <c r="EL793" s="170"/>
      <c r="EM793" s="170"/>
      <c r="EN793" s="170"/>
      <c r="EO793" s="170"/>
      <c r="EP793" s="170"/>
      <c r="EQ793" s="170"/>
      <c r="ER793" s="185"/>
      <c r="ES793" s="185"/>
      <c r="ET793" s="171"/>
    </row>
    <row r="794" spans="1:150" s="173" customFormat="1" hidden="1" x14ac:dyDescent="0.25">
      <c r="A794" s="169"/>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c r="AL794" s="170"/>
      <c r="AM794" s="170"/>
      <c r="AN794" s="170"/>
      <c r="AO794" s="170"/>
      <c r="AP794" s="170"/>
      <c r="AQ794" s="170"/>
      <c r="AR794" s="170"/>
      <c r="AS794" s="170"/>
      <c r="AT794" s="170"/>
      <c r="AU794" s="170"/>
      <c r="AV794" s="170"/>
      <c r="AW794" s="170"/>
      <c r="AX794" s="170"/>
      <c r="AY794" s="170"/>
      <c r="AZ794" s="170"/>
      <c r="BA794" s="170"/>
      <c r="BB794" s="170"/>
      <c r="BC794" s="170"/>
      <c r="BD794" s="170"/>
      <c r="BE794" s="170"/>
      <c r="BF794" s="170"/>
      <c r="BG794" s="170"/>
      <c r="BH794" s="170"/>
      <c r="BI794" s="170"/>
      <c r="BJ794" s="170"/>
      <c r="BK794" s="170"/>
      <c r="BL794" s="170"/>
      <c r="BM794" s="170"/>
      <c r="BN794" s="170"/>
      <c r="BO794" s="170"/>
      <c r="BP794" s="170"/>
      <c r="BQ794" s="170"/>
      <c r="BR794" s="170"/>
      <c r="BS794" s="170"/>
      <c r="BT794" s="170"/>
      <c r="BU794" s="170"/>
      <c r="BV794" s="170"/>
      <c r="BW794" s="170"/>
      <c r="BX794" s="170"/>
      <c r="BY794" s="170"/>
      <c r="BZ794" s="170"/>
      <c r="CA794" s="170"/>
      <c r="CB794" s="170"/>
      <c r="CC794" s="170"/>
      <c r="CD794" s="170"/>
      <c r="CE794" s="170"/>
      <c r="CF794" s="170"/>
      <c r="CG794" s="170"/>
      <c r="CH794" s="170"/>
      <c r="CI794" s="170"/>
      <c r="CJ794" s="170"/>
      <c r="CK794" s="170"/>
      <c r="CL794" s="170"/>
      <c r="CM794" s="170"/>
      <c r="CN794" s="170"/>
      <c r="CO794" s="170"/>
      <c r="CP794" s="170"/>
      <c r="CQ794" s="170"/>
      <c r="CR794" s="170"/>
      <c r="CS794" s="170"/>
      <c r="CT794" s="170"/>
      <c r="CU794" s="170"/>
      <c r="CV794" s="170"/>
      <c r="CW794" s="170"/>
      <c r="CX794" s="170"/>
      <c r="CY794" s="170"/>
      <c r="CZ794" s="170"/>
      <c r="DA794" s="170"/>
      <c r="DB794" s="170"/>
      <c r="DC794" s="170"/>
      <c r="DD794" s="170"/>
      <c r="DE794" s="170"/>
      <c r="DF794" s="170"/>
      <c r="DG794" s="170"/>
      <c r="DH794" s="170"/>
      <c r="DI794" s="170"/>
      <c r="DJ794" s="170"/>
      <c r="DK794" s="170"/>
      <c r="DL794" s="170"/>
      <c r="DM794" s="170"/>
      <c r="DN794" s="170"/>
      <c r="DO794" s="170"/>
      <c r="DP794" s="170"/>
      <c r="DQ794" s="170"/>
      <c r="DR794" s="170"/>
      <c r="DS794" s="170"/>
      <c r="DT794" s="170"/>
      <c r="DU794" s="170"/>
      <c r="DV794" s="170"/>
      <c r="DW794" s="170"/>
      <c r="DX794" s="170"/>
      <c r="DY794" s="170"/>
      <c r="DZ794" s="170"/>
      <c r="EA794" s="170"/>
      <c r="EB794" s="170"/>
      <c r="EC794" s="170"/>
      <c r="ED794" s="170"/>
      <c r="EE794" s="170"/>
      <c r="EF794" s="170"/>
      <c r="EG794" s="170"/>
      <c r="EH794" s="170"/>
      <c r="EI794" s="170"/>
      <c r="EJ794" s="170"/>
      <c r="EK794" s="170"/>
      <c r="EL794" s="170"/>
      <c r="EM794" s="170"/>
      <c r="EN794" s="170"/>
      <c r="EO794" s="170"/>
      <c r="EP794" s="170"/>
      <c r="EQ794" s="170"/>
      <c r="ER794" s="185"/>
      <c r="ES794" s="185"/>
      <c r="ET794" s="171"/>
    </row>
    <row r="795" spans="1:150" s="173" customFormat="1" hidden="1" x14ac:dyDescent="0.25">
      <c r="A795" s="169"/>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c r="AL795" s="170"/>
      <c r="AM795" s="170"/>
      <c r="AN795" s="170"/>
      <c r="AO795" s="170"/>
      <c r="AP795" s="170"/>
      <c r="AQ795" s="170"/>
      <c r="AR795" s="170"/>
      <c r="AS795" s="170"/>
      <c r="AT795" s="170"/>
      <c r="AU795" s="170"/>
      <c r="AV795" s="170"/>
      <c r="AW795" s="170"/>
      <c r="AX795" s="170"/>
      <c r="AY795" s="170"/>
      <c r="AZ795" s="170"/>
      <c r="BA795" s="170"/>
      <c r="BB795" s="170"/>
      <c r="BC795" s="170"/>
      <c r="BD795" s="170"/>
      <c r="BE795" s="170"/>
      <c r="BF795" s="170"/>
      <c r="BG795" s="170"/>
      <c r="BH795" s="170"/>
      <c r="BI795" s="170"/>
      <c r="BJ795" s="170"/>
      <c r="BK795" s="170"/>
      <c r="BL795" s="170"/>
      <c r="BM795" s="170"/>
      <c r="BN795" s="170"/>
      <c r="BO795" s="170"/>
      <c r="BP795" s="170"/>
      <c r="BQ795" s="170"/>
      <c r="BR795" s="170"/>
      <c r="BS795" s="170"/>
      <c r="BT795" s="170"/>
      <c r="BU795" s="170"/>
      <c r="BV795" s="170"/>
      <c r="BW795" s="170"/>
      <c r="BX795" s="170"/>
      <c r="BY795" s="170"/>
      <c r="BZ795" s="170"/>
      <c r="CA795" s="170"/>
      <c r="CB795" s="170"/>
      <c r="CC795" s="170"/>
      <c r="CD795" s="170"/>
      <c r="CE795" s="170"/>
      <c r="CF795" s="170"/>
      <c r="CG795" s="170"/>
      <c r="CH795" s="170"/>
      <c r="CI795" s="170"/>
      <c r="CJ795" s="170"/>
      <c r="CK795" s="170"/>
      <c r="CL795" s="170"/>
      <c r="CM795" s="170"/>
      <c r="CN795" s="170"/>
      <c r="CO795" s="170"/>
      <c r="CP795" s="170"/>
      <c r="CQ795" s="170"/>
      <c r="CR795" s="170"/>
      <c r="CS795" s="170"/>
      <c r="CT795" s="170"/>
      <c r="CU795" s="170"/>
      <c r="CV795" s="170"/>
      <c r="CW795" s="170"/>
      <c r="CX795" s="170"/>
      <c r="CY795" s="170"/>
      <c r="CZ795" s="170"/>
      <c r="DA795" s="170"/>
      <c r="DB795" s="170"/>
      <c r="DC795" s="170"/>
      <c r="DD795" s="170"/>
      <c r="DE795" s="170"/>
      <c r="DF795" s="170"/>
      <c r="DG795" s="170"/>
      <c r="DH795" s="170"/>
      <c r="DI795" s="170"/>
      <c r="DJ795" s="170"/>
      <c r="DK795" s="170"/>
      <c r="DL795" s="170"/>
      <c r="DM795" s="170"/>
      <c r="DN795" s="170"/>
      <c r="DO795" s="170"/>
      <c r="DP795" s="170"/>
      <c r="DQ795" s="170"/>
      <c r="DR795" s="170"/>
      <c r="DS795" s="170"/>
      <c r="DT795" s="170"/>
      <c r="DU795" s="170"/>
      <c r="DV795" s="170"/>
      <c r="DW795" s="170"/>
      <c r="DX795" s="170"/>
      <c r="DY795" s="170"/>
      <c r="DZ795" s="170"/>
      <c r="EA795" s="170"/>
      <c r="EB795" s="170"/>
      <c r="EC795" s="170"/>
      <c r="ED795" s="170"/>
      <c r="EE795" s="170"/>
      <c r="EF795" s="170"/>
      <c r="EG795" s="170"/>
      <c r="EH795" s="170"/>
      <c r="EI795" s="170"/>
      <c r="EJ795" s="170"/>
      <c r="EK795" s="170"/>
      <c r="EL795" s="170"/>
      <c r="EM795" s="170"/>
      <c r="EN795" s="170"/>
      <c r="EO795" s="170"/>
      <c r="EP795" s="170"/>
      <c r="EQ795" s="170"/>
      <c r="ER795" s="185"/>
      <c r="ES795" s="185"/>
      <c r="ET795" s="171"/>
    </row>
    <row r="796" spans="1:150" s="173" customFormat="1" hidden="1" x14ac:dyDescent="0.25">
      <c r="A796" s="169"/>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c r="AL796" s="170"/>
      <c r="AM796" s="170"/>
      <c r="AN796" s="170"/>
      <c r="AO796" s="170"/>
      <c r="AP796" s="170"/>
      <c r="AQ796" s="170"/>
      <c r="AR796" s="170"/>
      <c r="AS796" s="170"/>
      <c r="AT796" s="170"/>
      <c r="AU796" s="170"/>
      <c r="AV796" s="170"/>
      <c r="AW796" s="170"/>
      <c r="AX796" s="170"/>
      <c r="AY796" s="170"/>
      <c r="AZ796" s="170"/>
      <c r="BA796" s="170"/>
      <c r="BB796" s="170"/>
      <c r="BC796" s="170"/>
      <c r="BD796" s="170"/>
      <c r="BE796" s="170"/>
      <c r="BF796" s="170"/>
      <c r="BG796" s="170"/>
      <c r="BH796" s="170"/>
      <c r="BI796" s="170"/>
      <c r="BJ796" s="170"/>
      <c r="BK796" s="170"/>
      <c r="BL796" s="170"/>
      <c r="BM796" s="170"/>
      <c r="BN796" s="170"/>
      <c r="BO796" s="170"/>
      <c r="BP796" s="170"/>
      <c r="BQ796" s="170"/>
      <c r="BR796" s="170"/>
      <c r="BS796" s="170"/>
      <c r="BT796" s="170"/>
      <c r="BU796" s="170"/>
      <c r="BV796" s="170"/>
      <c r="BW796" s="170"/>
      <c r="BX796" s="170"/>
      <c r="BY796" s="170"/>
      <c r="BZ796" s="170"/>
      <c r="CA796" s="170"/>
      <c r="CB796" s="170"/>
      <c r="CC796" s="170"/>
      <c r="CD796" s="170"/>
      <c r="CE796" s="170"/>
      <c r="CF796" s="170"/>
      <c r="CG796" s="170"/>
      <c r="CH796" s="170"/>
      <c r="CI796" s="170"/>
      <c r="CJ796" s="170"/>
      <c r="CK796" s="170"/>
      <c r="CL796" s="170"/>
      <c r="CM796" s="170"/>
      <c r="CN796" s="170"/>
      <c r="CO796" s="170"/>
      <c r="CP796" s="170"/>
      <c r="CQ796" s="170"/>
      <c r="CR796" s="170"/>
      <c r="CS796" s="170"/>
      <c r="CT796" s="170"/>
      <c r="CU796" s="170"/>
      <c r="CV796" s="170"/>
      <c r="CW796" s="170"/>
      <c r="CX796" s="170"/>
      <c r="CY796" s="170"/>
      <c r="CZ796" s="170"/>
      <c r="DA796" s="170"/>
      <c r="DB796" s="170"/>
      <c r="DC796" s="170"/>
      <c r="DD796" s="170"/>
      <c r="DE796" s="170"/>
      <c r="DF796" s="170"/>
      <c r="DG796" s="170"/>
      <c r="DH796" s="170"/>
      <c r="DI796" s="170"/>
      <c r="DJ796" s="170"/>
      <c r="DK796" s="170"/>
      <c r="DL796" s="170"/>
      <c r="DM796" s="170"/>
      <c r="DN796" s="170"/>
      <c r="DO796" s="170"/>
      <c r="DP796" s="170"/>
      <c r="DQ796" s="170"/>
      <c r="DR796" s="170"/>
      <c r="DS796" s="170"/>
      <c r="DT796" s="170"/>
      <c r="DU796" s="170"/>
      <c r="DV796" s="170"/>
      <c r="DW796" s="170"/>
      <c r="DX796" s="170"/>
      <c r="DY796" s="170"/>
      <c r="DZ796" s="170"/>
      <c r="EA796" s="170"/>
      <c r="EB796" s="170"/>
      <c r="EC796" s="170"/>
      <c r="ED796" s="170"/>
      <c r="EE796" s="170"/>
      <c r="EF796" s="170"/>
      <c r="EG796" s="170"/>
      <c r="EH796" s="170"/>
      <c r="EI796" s="170"/>
      <c r="EJ796" s="170"/>
      <c r="EK796" s="170"/>
      <c r="EL796" s="170"/>
      <c r="EM796" s="170"/>
      <c r="EN796" s="170"/>
      <c r="EO796" s="170"/>
      <c r="EP796" s="170"/>
      <c r="EQ796" s="170"/>
      <c r="ER796" s="185"/>
      <c r="ES796" s="185"/>
      <c r="ET796" s="171"/>
    </row>
    <row r="797" spans="1:150" s="173" customFormat="1" hidden="1" x14ac:dyDescent="0.25">
      <c r="A797" s="169"/>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c r="AL797" s="170"/>
      <c r="AM797" s="170"/>
      <c r="AN797" s="170"/>
      <c r="AO797" s="170"/>
      <c r="AP797" s="170"/>
      <c r="AQ797" s="170"/>
      <c r="AR797" s="170"/>
      <c r="AS797" s="170"/>
      <c r="AT797" s="170"/>
      <c r="AU797" s="170"/>
      <c r="AV797" s="170"/>
      <c r="AW797" s="170"/>
      <c r="AX797" s="170"/>
      <c r="AY797" s="170"/>
      <c r="AZ797" s="170"/>
      <c r="BA797" s="170"/>
      <c r="BB797" s="170"/>
      <c r="BC797" s="170"/>
      <c r="BD797" s="170"/>
      <c r="BE797" s="170"/>
      <c r="BF797" s="170"/>
      <c r="BG797" s="170"/>
      <c r="BH797" s="170"/>
      <c r="BI797" s="170"/>
      <c r="BJ797" s="170"/>
      <c r="BK797" s="170"/>
      <c r="BL797" s="170"/>
      <c r="BM797" s="170"/>
      <c r="BN797" s="170"/>
      <c r="BO797" s="170"/>
      <c r="BP797" s="170"/>
      <c r="BQ797" s="170"/>
      <c r="BR797" s="170"/>
      <c r="BS797" s="170"/>
      <c r="BT797" s="170"/>
      <c r="BU797" s="170"/>
      <c r="BV797" s="170"/>
      <c r="BW797" s="170"/>
      <c r="BX797" s="170"/>
      <c r="BY797" s="170"/>
      <c r="BZ797" s="170"/>
      <c r="CA797" s="170"/>
      <c r="CB797" s="170"/>
      <c r="CC797" s="170"/>
      <c r="CD797" s="170"/>
      <c r="CE797" s="170"/>
      <c r="CF797" s="170"/>
      <c r="CG797" s="170"/>
      <c r="CH797" s="170"/>
      <c r="CI797" s="170"/>
      <c r="CJ797" s="170"/>
      <c r="CK797" s="170"/>
      <c r="CL797" s="170"/>
      <c r="CM797" s="170"/>
      <c r="CN797" s="170"/>
      <c r="CO797" s="170"/>
      <c r="CP797" s="170"/>
      <c r="CQ797" s="170"/>
      <c r="CR797" s="170"/>
      <c r="CS797" s="170"/>
      <c r="CT797" s="170"/>
      <c r="CU797" s="170"/>
      <c r="CV797" s="170"/>
      <c r="CW797" s="170"/>
      <c r="CX797" s="170"/>
      <c r="CY797" s="170"/>
      <c r="CZ797" s="170"/>
      <c r="DA797" s="170"/>
      <c r="DB797" s="170"/>
      <c r="DC797" s="170"/>
      <c r="DD797" s="170"/>
      <c r="DE797" s="170"/>
      <c r="DF797" s="170"/>
      <c r="DG797" s="170"/>
      <c r="DH797" s="170"/>
      <c r="DI797" s="170"/>
      <c r="DJ797" s="170"/>
      <c r="DK797" s="170"/>
      <c r="DL797" s="170"/>
      <c r="DM797" s="170"/>
      <c r="DN797" s="170"/>
      <c r="DO797" s="170"/>
      <c r="DP797" s="170"/>
      <c r="DQ797" s="170"/>
      <c r="DR797" s="170"/>
      <c r="DS797" s="170"/>
      <c r="DT797" s="170"/>
      <c r="DU797" s="170"/>
      <c r="DV797" s="170"/>
      <c r="DW797" s="170"/>
      <c r="DX797" s="170"/>
      <c r="DY797" s="170"/>
      <c r="DZ797" s="170"/>
      <c r="EA797" s="170"/>
      <c r="EB797" s="170"/>
      <c r="EC797" s="170"/>
      <c r="ED797" s="170"/>
      <c r="EE797" s="170"/>
      <c r="EF797" s="170"/>
      <c r="EG797" s="170"/>
      <c r="EH797" s="170"/>
      <c r="EI797" s="170"/>
      <c r="EJ797" s="170"/>
      <c r="EK797" s="170"/>
      <c r="EL797" s="170"/>
      <c r="EM797" s="170"/>
      <c r="EN797" s="170"/>
      <c r="EO797" s="170"/>
      <c r="EP797" s="170"/>
      <c r="EQ797" s="170"/>
      <c r="ER797" s="185"/>
      <c r="ES797" s="185"/>
      <c r="ET797" s="171"/>
    </row>
    <row r="798" spans="1:150" s="173" customFormat="1" hidden="1" x14ac:dyDescent="0.25">
      <c r="A798" s="169"/>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c r="AL798" s="170"/>
      <c r="AM798" s="170"/>
      <c r="AN798" s="170"/>
      <c r="AO798" s="170"/>
      <c r="AP798" s="170"/>
      <c r="AQ798" s="170"/>
      <c r="AR798" s="170"/>
      <c r="AS798" s="170"/>
      <c r="AT798" s="170"/>
      <c r="AU798" s="170"/>
      <c r="AV798" s="170"/>
      <c r="AW798" s="170"/>
      <c r="AX798" s="170"/>
      <c r="AY798" s="170"/>
      <c r="AZ798" s="170"/>
      <c r="BA798" s="170"/>
      <c r="BB798" s="170"/>
      <c r="BC798" s="170"/>
      <c r="BD798" s="170"/>
      <c r="BE798" s="170"/>
      <c r="BF798" s="170"/>
      <c r="BG798" s="170"/>
      <c r="BH798" s="170"/>
      <c r="BI798" s="170"/>
      <c r="BJ798" s="170"/>
      <c r="BK798" s="170"/>
      <c r="BL798" s="170"/>
      <c r="BM798" s="170"/>
      <c r="BN798" s="170"/>
      <c r="BO798" s="170"/>
      <c r="BP798" s="170"/>
      <c r="BQ798" s="170"/>
      <c r="BR798" s="170"/>
      <c r="BS798" s="170"/>
      <c r="BT798" s="170"/>
      <c r="BU798" s="170"/>
      <c r="BV798" s="170"/>
      <c r="BW798" s="170"/>
      <c r="BX798" s="170"/>
      <c r="BY798" s="170"/>
      <c r="BZ798" s="170"/>
      <c r="CA798" s="170"/>
      <c r="CB798" s="170"/>
      <c r="CC798" s="170"/>
      <c r="CD798" s="170"/>
      <c r="CE798" s="170"/>
      <c r="CF798" s="170"/>
      <c r="CG798" s="170"/>
      <c r="CH798" s="170"/>
      <c r="CI798" s="170"/>
      <c r="CJ798" s="170"/>
      <c r="CK798" s="170"/>
      <c r="CL798" s="170"/>
      <c r="CM798" s="170"/>
      <c r="CN798" s="170"/>
      <c r="CO798" s="170"/>
      <c r="CP798" s="170"/>
      <c r="CQ798" s="170"/>
      <c r="CR798" s="170"/>
      <c r="CS798" s="170"/>
      <c r="CT798" s="170"/>
      <c r="CU798" s="170"/>
      <c r="CV798" s="170"/>
      <c r="CW798" s="170"/>
      <c r="CX798" s="170"/>
      <c r="CY798" s="170"/>
      <c r="CZ798" s="170"/>
      <c r="DA798" s="170"/>
      <c r="DB798" s="170"/>
      <c r="DC798" s="170"/>
      <c r="DD798" s="170"/>
      <c r="DE798" s="170"/>
      <c r="DF798" s="170"/>
      <c r="DG798" s="170"/>
      <c r="DH798" s="170"/>
      <c r="DI798" s="170"/>
      <c r="DJ798" s="170"/>
      <c r="DK798" s="170"/>
      <c r="DL798" s="170"/>
      <c r="DM798" s="170"/>
      <c r="DN798" s="170"/>
      <c r="DO798" s="170"/>
      <c r="DP798" s="170"/>
      <c r="DQ798" s="170"/>
      <c r="DR798" s="170"/>
      <c r="DS798" s="170"/>
      <c r="DT798" s="170"/>
      <c r="DU798" s="170"/>
      <c r="DV798" s="170"/>
      <c r="DW798" s="170"/>
      <c r="DX798" s="170"/>
      <c r="DY798" s="170"/>
      <c r="DZ798" s="170"/>
      <c r="EA798" s="170"/>
      <c r="EB798" s="170"/>
      <c r="EC798" s="170"/>
      <c r="ED798" s="170"/>
      <c r="EE798" s="170"/>
      <c r="EF798" s="170"/>
      <c r="EG798" s="170"/>
      <c r="EH798" s="170"/>
      <c r="EI798" s="170"/>
      <c r="EJ798" s="170"/>
      <c r="EK798" s="170"/>
      <c r="EL798" s="170"/>
      <c r="EM798" s="170"/>
      <c r="EN798" s="170"/>
      <c r="EO798" s="170"/>
      <c r="EP798" s="170"/>
      <c r="EQ798" s="170"/>
      <c r="ER798" s="185"/>
      <c r="ES798" s="185"/>
      <c r="ET798" s="171"/>
    </row>
    <row r="799" spans="1:150" s="173" customFormat="1" hidden="1" x14ac:dyDescent="0.25">
      <c r="A799" s="169"/>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c r="AL799" s="170"/>
      <c r="AM799" s="170"/>
      <c r="AN799" s="170"/>
      <c r="AO799" s="170"/>
      <c r="AP799" s="170"/>
      <c r="AQ799" s="170"/>
      <c r="AR799" s="170"/>
      <c r="AS799" s="170"/>
      <c r="AT799" s="170"/>
      <c r="AU799" s="170"/>
      <c r="AV799" s="170"/>
      <c r="AW799" s="170"/>
      <c r="AX799" s="170"/>
      <c r="AY799" s="170"/>
      <c r="AZ799" s="170"/>
      <c r="BA799" s="170"/>
      <c r="BB799" s="170"/>
      <c r="BC799" s="170"/>
      <c r="BD799" s="170"/>
      <c r="BE799" s="170"/>
      <c r="BF799" s="170"/>
      <c r="BG799" s="170"/>
      <c r="BH799" s="170"/>
      <c r="BI799" s="170"/>
      <c r="BJ799" s="170"/>
      <c r="BK799" s="170"/>
      <c r="BL799" s="170"/>
      <c r="BM799" s="170"/>
      <c r="BN799" s="170"/>
      <c r="BO799" s="170"/>
      <c r="BP799" s="170"/>
      <c r="BQ799" s="170"/>
      <c r="BR799" s="170"/>
      <c r="BS799" s="170"/>
      <c r="BT799" s="170"/>
      <c r="BU799" s="170"/>
      <c r="BV799" s="170"/>
      <c r="BW799" s="170"/>
      <c r="BX799" s="170"/>
      <c r="BY799" s="170"/>
      <c r="BZ799" s="170"/>
      <c r="CA799" s="170"/>
      <c r="CB799" s="170"/>
      <c r="CC799" s="170"/>
      <c r="CD799" s="170"/>
      <c r="CE799" s="170"/>
      <c r="CF799" s="170"/>
      <c r="CG799" s="170"/>
      <c r="CH799" s="170"/>
      <c r="CI799" s="170"/>
      <c r="CJ799" s="170"/>
      <c r="CK799" s="170"/>
      <c r="CL799" s="170"/>
      <c r="CM799" s="170"/>
      <c r="CN799" s="170"/>
      <c r="CO799" s="170"/>
      <c r="CP799" s="170"/>
      <c r="CQ799" s="170"/>
      <c r="CR799" s="170"/>
      <c r="CS799" s="170"/>
      <c r="CT799" s="170"/>
      <c r="CU799" s="170"/>
      <c r="CV799" s="170"/>
      <c r="CW799" s="170"/>
      <c r="CX799" s="170"/>
      <c r="CY799" s="170"/>
      <c r="CZ799" s="170"/>
      <c r="DA799" s="170"/>
      <c r="DB799" s="170"/>
      <c r="DC799" s="170"/>
      <c r="DD799" s="170"/>
      <c r="DE799" s="170"/>
      <c r="DF799" s="170"/>
      <c r="DG799" s="170"/>
      <c r="DH799" s="170"/>
      <c r="DI799" s="170"/>
      <c r="DJ799" s="170"/>
      <c r="DK799" s="170"/>
      <c r="DL799" s="170"/>
      <c r="DM799" s="170"/>
      <c r="DN799" s="170"/>
      <c r="DO799" s="170"/>
      <c r="DP799" s="170"/>
      <c r="DQ799" s="170"/>
      <c r="DR799" s="170"/>
      <c r="DS799" s="170"/>
      <c r="DT799" s="170"/>
      <c r="DU799" s="170"/>
      <c r="DV799" s="170"/>
      <c r="DW799" s="170"/>
      <c r="DX799" s="170"/>
      <c r="DY799" s="170"/>
      <c r="DZ799" s="170"/>
      <c r="EA799" s="170"/>
      <c r="EB799" s="170"/>
      <c r="EC799" s="170"/>
      <c r="ED799" s="170"/>
      <c r="EE799" s="170"/>
      <c r="EF799" s="170"/>
      <c r="EG799" s="170"/>
      <c r="EH799" s="170"/>
      <c r="EI799" s="170"/>
      <c r="EJ799" s="170"/>
      <c r="EK799" s="170"/>
      <c r="EL799" s="170"/>
      <c r="EM799" s="170"/>
      <c r="EN799" s="170"/>
      <c r="EO799" s="170"/>
      <c r="EP799" s="170"/>
      <c r="EQ799" s="170"/>
      <c r="ER799" s="185"/>
      <c r="ES799" s="185"/>
      <c r="ET799" s="171"/>
    </row>
    <row r="800" spans="1:150" s="173" customFormat="1" hidden="1" x14ac:dyDescent="0.25">
      <c r="A800" s="169"/>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c r="AL800" s="170"/>
      <c r="AM800" s="170"/>
      <c r="AN800" s="170"/>
      <c r="AO800" s="170"/>
      <c r="AP800" s="170"/>
      <c r="AQ800" s="170"/>
      <c r="AR800" s="170"/>
      <c r="AS800" s="170"/>
      <c r="AT800" s="170"/>
      <c r="AU800" s="170"/>
      <c r="AV800" s="170"/>
      <c r="AW800" s="170"/>
      <c r="AX800" s="170"/>
      <c r="AY800" s="170"/>
      <c r="AZ800" s="170"/>
      <c r="BA800" s="170"/>
      <c r="BB800" s="170"/>
      <c r="BC800" s="170"/>
      <c r="BD800" s="170"/>
      <c r="BE800" s="170"/>
      <c r="BF800" s="170"/>
      <c r="BG800" s="170"/>
      <c r="BH800" s="170"/>
      <c r="BI800" s="170"/>
      <c r="BJ800" s="170"/>
      <c r="BK800" s="170"/>
      <c r="BL800" s="170"/>
      <c r="BM800" s="170"/>
      <c r="BN800" s="170"/>
      <c r="BO800" s="170"/>
      <c r="BP800" s="170"/>
      <c r="BQ800" s="170"/>
      <c r="BR800" s="170"/>
      <c r="BS800" s="170"/>
      <c r="BT800" s="170"/>
      <c r="BU800" s="170"/>
      <c r="BV800" s="170"/>
      <c r="BW800" s="170"/>
      <c r="BX800" s="170"/>
      <c r="BY800" s="170"/>
      <c r="BZ800" s="170"/>
      <c r="CA800" s="170"/>
      <c r="CB800" s="170"/>
      <c r="CC800" s="170"/>
      <c r="CD800" s="170"/>
      <c r="CE800" s="170"/>
      <c r="CF800" s="170"/>
      <c r="CG800" s="170"/>
      <c r="CH800" s="170"/>
      <c r="CI800" s="170"/>
      <c r="CJ800" s="170"/>
      <c r="CK800" s="170"/>
      <c r="CL800" s="170"/>
      <c r="CM800" s="170"/>
      <c r="CN800" s="170"/>
      <c r="CO800" s="170"/>
      <c r="CP800" s="170"/>
      <c r="CQ800" s="170"/>
      <c r="CR800" s="170"/>
      <c r="CS800" s="170"/>
      <c r="CT800" s="170"/>
      <c r="CU800" s="170"/>
      <c r="CV800" s="170"/>
      <c r="CW800" s="170"/>
      <c r="CX800" s="170"/>
      <c r="CY800" s="170"/>
      <c r="CZ800" s="170"/>
      <c r="DA800" s="170"/>
      <c r="DB800" s="170"/>
      <c r="DC800" s="170"/>
      <c r="DD800" s="170"/>
      <c r="DE800" s="170"/>
      <c r="DF800" s="170"/>
      <c r="DG800" s="170"/>
      <c r="DH800" s="170"/>
      <c r="DI800" s="170"/>
      <c r="DJ800" s="170"/>
      <c r="DK800" s="170"/>
      <c r="DL800" s="170"/>
      <c r="DM800" s="170"/>
      <c r="DN800" s="170"/>
      <c r="DO800" s="170"/>
      <c r="DP800" s="170"/>
      <c r="DQ800" s="170"/>
      <c r="DR800" s="170"/>
      <c r="DS800" s="170"/>
      <c r="DT800" s="170"/>
      <c r="DU800" s="170"/>
      <c r="DV800" s="170"/>
      <c r="DW800" s="170"/>
      <c r="DX800" s="170"/>
      <c r="DY800" s="170"/>
      <c r="DZ800" s="170"/>
      <c r="EA800" s="170"/>
      <c r="EB800" s="170"/>
      <c r="EC800" s="170"/>
      <c r="ED800" s="170"/>
      <c r="EE800" s="170"/>
      <c r="EF800" s="170"/>
      <c r="EG800" s="170"/>
      <c r="EH800" s="170"/>
      <c r="EI800" s="170"/>
      <c r="EJ800" s="170"/>
      <c r="EK800" s="170"/>
      <c r="EL800" s="170"/>
      <c r="EM800" s="170"/>
      <c r="EN800" s="170"/>
      <c r="EO800" s="170"/>
      <c r="EP800" s="170"/>
      <c r="EQ800" s="170"/>
      <c r="ER800" s="185"/>
      <c r="ES800" s="185"/>
      <c r="ET800" s="171"/>
    </row>
    <row r="801" spans="1:150" s="173" customFormat="1" hidden="1" x14ac:dyDescent="0.25">
      <c r="A801" s="169"/>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c r="AL801" s="170"/>
      <c r="AM801" s="170"/>
      <c r="AN801" s="170"/>
      <c r="AO801" s="170"/>
      <c r="AP801" s="170"/>
      <c r="AQ801" s="170"/>
      <c r="AR801" s="170"/>
      <c r="AS801" s="170"/>
      <c r="AT801" s="170"/>
      <c r="AU801" s="170"/>
      <c r="AV801" s="170"/>
      <c r="AW801" s="170"/>
      <c r="AX801" s="170"/>
      <c r="AY801" s="170"/>
      <c r="AZ801" s="170"/>
      <c r="BA801" s="170"/>
      <c r="BB801" s="170"/>
      <c r="BC801" s="170"/>
      <c r="BD801" s="170"/>
      <c r="BE801" s="170"/>
      <c r="BF801" s="170"/>
      <c r="BG801" s="170"/>
      <c r="BH801" s="170"/>
      <c r="BI801" s="170"/>
      <c r="BJ801" s="170"/>
      <c r="BK801" s="170"/>
      <c r="BL801" s="170"/>
      <c r="BM801" s="170"/>
      <c r="BN801" s="170"/>
      <c r="BO801" s="170"/>
      <c r="BP801" s="170"/>
      <c r="BQ801" s="170"/>
      <c r="BR801" s="170"/>
      <c r="BS801" s="170"/>
      <c r="BT801" s="170"/>
      <c r="BU801" s="170"/>
      <c r="BV801" s="170"/>
      <c r="BW801" s="170"/>
      <c r="BX801" s="170"/>
      <c r="BY801" s="170"/>
      <c r="BZ801" s="170"/>
      <c r="CA801" s="170"/>
      <c r="CB801" s="170"/>
      <c r="CC801" s="170"/>
      <c r="CD801" s="170"/>
      <c r="CE801" s="170"/>
      <c r="CF801" s="170"/>
      <c r="CG801" s="170"/>
      <c r="CH801" s="170"/>
      <c r="CI801" s="170"/>
      <c r="CJ801" s="170"/>
      <c r="CK801" s="170"/>
      <c r="CL801" s="170"/>
      <c r="CM801" s="170"/>
      <c r="CN801" s="170"/>
      <c r="CO801" s="170"/>
      <c r="CP801" s="170"/>
      <c r="CQ801" s="170"/>
      <c r="CR801" s="170"/>
      <c r="CS801" s="170"/>
      <c r="CT801" s="170"/>
      <c r="CU801" s="170"/>
      <c r="CV801" s="170"/>
      <c r="CW801" s="170"/>
      <c r="CX801" s="170"/>
      <c r="CY801" s="170"/>
      <c r="CZ801" s="170"/>
      <c r="DA801" s="170"/>
      <c r="DB801" s="170"/>
      <c r="DC801" s="170"/>
      <c r="DD801" s="170"/>
      <c r="DE801" s="170"/>
      <c r="DF801" s="170"/>
      <c r="DG801" s="170"/>
      <c r="DH801" s="170"/>
      <c r="DI801" s="170"/>
      <c r="DJ801" s="170"/>
      <c r="DK801" s="170"/>
      <c r="DL801" s="170"/>
      <c r="DM801" s="170"/>
      <c r="DN801" s="170"/>
      <c r="DO801" s="170"/>
      <c r="DP801" s="170"/>
      <c r="DQ801" s="170"/>
      <c r="DR801" s="170"/>
      <c r="DS801" s="170"/>
      <c r="DT801" s="170"/>
      <c r="DU801" s="170"/>
      <c r="DV801" s="170"/>
      <c r="DW801" s="170"/>
      <c r="DX801" s="170"/>
      <c r="DY801" s="170"/>
      <c r="DZ801" s="170"/>
      <c r="EA801" s="170"/>
      <c r="EB801" s="170"/>
      <c r="EC801" s="170"/>
      <c r="ED801" s="170"/>
      <c r="EE801" s="170"/>
      <c r="EF801" s="170"/>
      <c r="EG801" s="170"/>
      <c r="EH801" s="170"/>
      <c r="EI801" s="170"/>
      <c r="EJ801" s="170"/>
      <c r="EK801" s="170"/>
      <c r="EL801" s="170"/>
      <c r="EM801" s="170"/>
      <c r="EN801" s="170"/>
      <c r="EO801" s="170"/>
      <c r="EP801" s="170"/>
      <c r="EQ801" s="170"/>
      <c r="ER801" s="185"/>
      <c r="ES801" s="185"/>
      <c r="ET801" s="171"/>
    </row>
    <row r="802" spans="1:150" s="173" customFormat="1" hidden="1" x14ac:dyDescent="0.25">
      <c r="A802" s="169"/>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c r="AL802" s="170"/>
      <c r="AM802" s="170"/>
      <c r="AN802" s="170"/>
      <c r="AO802" s="170"/>
      <c r="AP802" s="170"/>
      <c r="AQ802" s="170"/>
      <c r="AR802" s="170"/>
      <c r="AS802" s="170"/>
      <c r="AT802" s="170"/>
      <c r="AU802" s="170"/>
      <c r="AV802" s="170"/>
      <c r="AW802" s="170"/>
      <c r="AX802" s="170"/>
      <c r="AY802" s="170"/>
      <c r="AZ802" s="170"/>
      <c r="BA802" s="170"/>
      <c r="BB802" s="170"/>
      <c r="BC802" s="170"/>
      <c r="BD802" s="170"/>
      <c r="BE802" s="170"/>
      <c r="BF802" s="170"/>
      <c r="BG802" s="170"/>
      <c r="BH802" s="170"/>
      <c r="BI802" s="170"/>
      <c r="BJ802" s="170"/>
      <c r="BK802" s="170"/>
      <c r="BL802" s="170"/>
      <c r="BM802" s="170"/>
      <c r="BN802" s="170"/>
      <c r="BO802" s="170"/>
      <c r="BP802" s="170"/>
      <c r="BQ802" s="170"/>
      <c r="BR802" s="170"/>
      <c r="BS802" s="170"/>
      <c r="BT802" s="170"/>
      <c r="BU802" s="170"/>
      <c r="BV802" s="170"/>
      <c r="BW802" s="170"/>
      <c r="BX802" s="170"/>
      <c r="BY802" s="170"/>
      <c r="BZ802" s="170"/>
      <c r="CA802" s="170"/>
      <c r="CB802" s="170"/>
      <c r="CC802" s="170"/>
      <c r="CD802" s="170"/>
      <c r="CE802" s="170"/>
      <c r="CF802" s="170"/>
      <c r="CG802" s="170"/>
      <c r="CH802" s="170"/>
      <c r="CI802" s="170"/>
      <c r="CJ802" s="170"/>
      <c r="CK802" s="170"/>
      <c r="CL802" s="170"/>
      <c r="CM802" s="170"/>
      <c r="CN802" s="170"/>
      <c r="CO802" s="170"/>
      <c r="CP802" s="170"/>
      <c r="CQ802" s="170"/>
      <c r="CR802" s="170"/>
      <c r="CS802" s="170"/>
      <c r="CT802" s="170"/>
      <c r="CU802" s="170"/>
      <c r="CV802" s="170"/>
      <c r="CW802" s="170"/>
      <c r="CX802" s="170"/>
      <c r="CY802" s="170"/>
      <c r="CZ802" s="170"/>
      <c r="DA802" s="170"/>
      <c r="DB802" s="170"/>
      <c r="DC802" s="170"/>
      <c r="DD802" s="170"/>
      <c r="DE802" s="170"/>
      <c r="DF802" s="170"/>
      <c r="DG802" s="170"/>
      <c r="DH802" s="170"/>
      <c r="DI802" s="170"/>
      <c r="DJ802" s="170"/>
      <c r="DK802" s="170"/>
      <c r="DL802" s="170"/>
      <c r="DM802" s="170"/>
      <c r="DN802" s="170"/>
      <c r="DO802" s="170"/>
      <c r="DP802" s="170"/>
      <c r="DQ802" s="170"/>
      <c r="DR802" s="170"/>
      <c r="DS802" s="170"/>
      <c r="DT802" s="170"/>
      <c r="DU802" s="170"/>
      <c r="DV802" s="170"/>
      <c r="DW802" s="170"/>
      <c r="DX802" s="170"/>
      <c r="DY802" s="170"/>
      <c r="DZ802" s="170"/>
      <c r="EA802" s="170"/>
      <c r="EB802" s="170"/>
      <c r="EC802" s="170"/>
      <c r="ED802" s="170"/>
      <c r="EE802" s="170"/>
      <c r="EF802" s="170"/>
      <c r="EG802" s="170"/>
      <c r="EH802" s="170"/>
      <c r="EI802" s="170"/>
      <c r="EJ802" s="170"/>
      <c r="EK802" s="170"/>
      <c r="EL802" s="170"/>
      <c r="EM802" s="170"/>
      <c r="EN802" s="170"/>
      <c r="EO802" s="170"/>
      <c r="EP802" s="170"/>
      <c r="EQ802" s="170"/>
      <c r="ER802" s="185"/>
      <c r="ES802" s="185"/>
      <c r="ET802" s="171"/>
    </row>
    <row r="803" spans="1:150" s="173" customFormat="1" hidden="1" x14ac:dyDescent="0.25">
      <c r="A803" s="169"/>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c r="AL803" s="170"/>
      <c r="AM803" s="170"/>
      <c r="AN803" s="170"/>
      <c r="AO803" s="170"/>
      <c r="AP803" s="170"/>
      <c r="AQ803" s="170"/>
      <c r="AR803" s="170"/>
      <c r="AS803" s="170"/>
      <c r="AT803" s="170"/>
      <c r="AU803" s="170"/>
      <c r="AV803" s="170"/>
      <c r="AW803" s="170"/>
      <c r="AX803" s="170"/>
      <c r="AY803" s="170"/>
      <c r="AZ803" s="170"/>
      <c r="BA803" s="170"/>
      <c r="BB803" s="170"/>
      <c r="BC803" s="170"/>
      <c r="BD803" s="170"/>
      <c r="BE803" s="170"/>
      <c r="BF803" s="170"/>
      <c r="BG803" s="170"/>
      <c r="BH803" s="170"/>
      <c r="BI803" s="170"/>
      <c r="BJ803" s="170"/>
      <c r="BK803" s="170"/>
      <c r="BL803" s="170"/>
      <c r="BM803" s="170"/>
      <c r="BN803" s="170"/>
      <c r="BO803" s="170"/>
      <c r="BP803" s="170"/>
      <c r="BQ803" s="170"/>
      <c r="BR803" s="170"/>
      <c r="BS803" s="170"/>
      <c r="BT803" s="170"/>
      <c r="BU803" s="170"/>
      <c r="BV803" s="170"/>
      <c r="BW803" s="170"/>
      <c r="BX803" s="170"/>
      <c r="BY803" s="170"/>
      <c r="BZ803" s="170"/>
      <c r="CA803" s="170"/>
      <c r="CB803" s="170"/>
      <c r="CC803" s="170"/>
      <c r="CD803" s="170"/>
      <c r="CE803" s="170"/>
      <c r="CF803" s="170"/>
      <c r="CG803" s="170"/>
      <c r="CH803" s="170"/>
      <c r="CI803" s="170"/>
      <c r="CJ803" s="170"/>
      <c r="CK803" s="170"/>
      <c r="CL803" s="170"/>
      <c r="CM803" s="170"/>
      <c r="CN803" s="170"/>
      <c r="CO803" s="170"/>
      <c r="CP803" s="170"/>
      <c r="CQ803" s="170"/>
      <c r="CR803" s="170"/>
      <c r="CS803" s="170"/>
      <c r="CT803" s="170"/>
      <c r="CU803" s="170"/>
      <c r="CV803" s="170"/>
      <c r="CW803" s="170"/>
      <c r="CX803" s="170"/>
      <c r="CY803" s="170"/>
      <c r="CZ803" s="170"/>
      <c r="DA803" s="170"/>
      <c r="DB803" s="170"/>
      <c r="DC803" s="170"/>
      <c r="DD803" s="170"/>
      <c r="DE803" s="170"/>
      <c r="DF803" s="170"/>
      <c r="DG803" s="170"/>
      <c r="DH803" s="170"/>
      <c r="DI803" s="170"/>
      <c r="DJ803" s="170"/>
      <c r="DK803" s="170"/>
      <c r="DL803" s="170"/>
      <c r="DM803" s="170"/>
      <c r="DN803" s="170"/>
      <c r="DO803" s="170"/>
      <c r="DP803" s="170"/>
      <c r="DQ803" s="170"/>
      <c r="DR803" s="170"/>
      <c r="DS803" s="170"/>
      <c r="DT803" s="170"/>
      <c r="DU803" s="170"/>
      <c r="DV803" s="170"/>
      <c r="DW803" s="170"/>
      <c r="DX803" s="170"/>
      <c r="DY803" s="170"/>
      <c r="DZ803" s="170"/>
      <c r="EA803" s="170"/>
      <c r="EB803" s="170"/>
      <c r="EC803" s="170"/>
      <c r="ED803" s="170"/>
      <c r="EE803" s="170"/>
      <c r="EF803" s="170"/>
      <c r="EG803" s="170"/>
      <c r="EH803" s="170"/>
      <c r="EI803" s="170"/>
      <c r="EJ803" s="170"/>
      <c r="EK803" s="170"/>
      <c r="EL803" s="170"/>
      <c r="EM803" s="170"/>
      <c r="EN803" s="170"/>
      <c r="EO803" s="170"/>
      <c r="EP803" s="170"/>
      <c r="EQ803" s="170"/>
      <c r="ER803" s="185"/>
      <c r="ES803" s="185"/>
      <c r="ET803" s="171"/>
    </row>
    <row r="804" spans="1:150" s="173" customFormat="1" hidden="1" x14ac:dyDescent="0.25">
      <c r="A804" s="169"/>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c r="AL804" s="170"/>
      <c r="AM804" s="170"/>
      <c r="AN804" s="170"/>
      <c r="AO804" s="170"/>
      <c r="AP804" s="170"/>
      <c r="AQ804" s="170"/>
      <c r="AR804" s="170"/>
      <c r="AS804" s="170"/>
      <c r="AT804" s="170"/>
      <c r="AU804" s="170"/>
      <c r="AV804" s="170"/>
      <c r="AW804" s="170"/>
      <c r="AX804" s="170"/>
      <c r="AY804" s="170"/>
      <c r="AZ804" s="170"/>
      <c r="BA804" s="170"/>
      <c r="BB804" s="170"/>
      <c r="BC804" s="170"/>
      <c r="BD804" s="170"/>
      <c r="BE804" s="170"/>
      <c r="BF804" s="170"/>
      <c r="BG804" s="170"/>
      <c r="BH804" s="170"/>
      <c r="BI804" s="170"/>
      <c r="BJ804" s="170"/>
      <c r="BK804" s="170"/>
      <c r="BL804" s="170"/>
      <c r="BM804" s="170"/>
      <c r="BN804" s="170"/>
      <c r="BO804" s="170"/>
      <c r="BP804" s="170"/>
      <c r="BQ804" s="170"/>
      <c r="BR804" s="170"/>
      <c r="BS804" s="170"/>
      <c r="BT804" s="170"/>
      <c r="BU804" s="170"/>
      <c r="BV804" s="170"/>
      <c r="BW804" s="170"/>
      <c r="BX804" s="170"/>
      <c r="BY804" s="170"/>
      <c r="BZ804" s="170"/>
      <c r="CA804" s="170"/>
      <c r="CB804" s="170"/>
      <c r="CC804" s="170"/>
      <c r="CD804" s="170"/>
      <c r="CE804" s="170"/>
      <c r="CF804" s="170"/>
      <c r="CG804" s="170"/>
      <c r="CH804" s="170"/>
      <c r="CI804" s="170"/>
      <c r="CJ804" s="170"/>
      <c r="CK804" s="170"/>
      <c r="CL804" s="170"/>
      <c r="CM804" s="170"/>
      <c r="CN804" s="170"/>
      <c r="CO804" s="170"/>
      <c r="CP804" s="170"/>
      <c r="CQ804" s="170"/>
      <c r="CR804" s="170"/>
      <c r="CS804" s="170"/>
      <c r="CT804" s="170"/>
      <c r="CU804" s="170"/>
      <c r="CV804" s="170"/>
      <c r="CW804" s="170"/>
      <c r="CX804" s="170"/>
      <c r="CY804" s="170"/>
      <c r="CZ804" s="170"/>
      <c r="DA804" s="170"/>
      <c r="DB804" s="170"/>
      <c r="DC804" s="170"/>
      <c r="DD804" s="170"/>
      <c r="DE804" s="170"/>
      <c r="DF804" s="170"/>
      <c r="DG804" s="170"/>
      <c r="DH804" s="170"/>
      <c r="DI804" s="170"/>
      <c r="DJ804" s="170"/>
      <c r="DK804" s="170"/>
      <c r="DL804" s="170"/>
      <c r="DM804" s="170"/>
      <c r="DN804" s="170"/>
      <c r="DO804" s="170"/>
      <c r="DP804" s="170"/>
      <c r="DQ804" s="170"/>
      <c r="DR804" s="170"/>
      <c r="DS804" s="170"/>
      <c r="DT804" s="170"/>
      <c r="DU804" s="170"/>
      <c r="DV804" s="170"/>
      <c r="DW804" s="170"/>
      <c r="DX804" s="170"/>
      <c r="DY804" s="170"/>
      <c r="DZ804" s="170"/>
      <c r="EA804" s="170"/>
      <c r="EB804" s="170"/>
      <c r="EC804" s="170"/>
      <c r="ED804" s="170"/>
      <c r="EE804" s="170"/>
      <c r="EF804" s="170"/>
      <c r="EG804" s="170"/>
      <c r="EH804" s="170"/>
      <c r="EI804" s="170"/>
      <c r="EJ804" s="170"/>
      <c r="EK804" s="170"/>
      <c r="EL804" s="170"/>
      <c r="EM804" s="170"/>
      <c r="EN804" s="170"/>
      <c r="EO804" s="170"/>
      <c r="EP804" s="170"/>
      <c r="EQ804" s="170"/>
      <c r="ER804" s="185"/>
      <c r="ES804" s="185"/>
      <c r="ET804" s="171"/>
    </row>
    <row r="805" spans="1:150" s="173" customFormat="1" hidden="1" x14ac:dyDescent="0.25">
      <c r="A805" s="169"/>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c r="AL805" s="170"/>
      <c r="AM805" s="170"/>
      <c r="AN805" s="170"/>
      <c r="AO805" s="170"/>
      <c r="AP805" s="170"/>
      <c r="AQ805" s="170"/>
      <c r="AR805" s="170"/>
      <c r="AS805" s="170"/>
      <c r="AT805" s="170"/>
      <c r="AU805" s="170"/>
      <c r="AV805" s="170"/>
      <c r="AW805" s="170"/>
      <c r="AX805" s="170"/>
      <c r="AY805" s="170"/>
      <c r="AZ805" s="170"/>
      <c r="BA805" s="170"/>
      <c r="BB805" s="170"/>
      <c r="BC805" s="170"/>
      <c r="BD805" s="170"/>
      <c r="BE805" s="170"/>
      <c r="BF805" s="170"/>
      <c r="BG805" s="170"/>
      <c r="BH805" s="170"/>
      <c r="BI805" s="170"/>
      <c r="BJ805" s="170"/>
      <c r="BK805" s="170"/>
      <c r="BL805" s="170"/>
      <c r="BM805" s="170"/>
      <c r="BN805" s="170"/>
      <c r="BO805" s="170"/>
      <c r="BP805" s="170"/>
      <c r="BQ805" s="170"/>
      <c r="BR805" s="170"/>
      <c r="BS805" s="170"/>
      <c r="BT805" s="170"/>
      <c r="BU805" s="170"/>
      <c r="BV805" s="170"/>
      <c r="BW805" s="170"/>
      <c r="BX805" s="170"/>
      <c r="BY805" s="170"/>
      <c r="BZ805" s="170"/>
      <c r="CA805" s="170"/>
      <c r="CB805" s="170"/>
      <c r="CC805" s="170"/>
      <c r="CD805" s="170"/>
      <c r="CE805" s="170"/>
      <c r="CF805" s="170"/>
      <c r="CG805" s="170"/>
      <c r="CH805" s="170"/>
      <c r="CI805" s="170"/>
      <c r="CJ805" s="170"/>
      <c r="CK805" s="170"/>
      <c r="CL805" s="170"/>
      <c r="CM805" s="170"/>
      <c r="CN805" s="170"/>
      <c r="CO805" s="170"/>
      <c r="CP805" s="170"/>
      <c r="CQ805" s="170"/>
      <c r="CR805" s="170"/>
      <c r="CS805" s="170"/>
      <c r="CT805" s="170"/>
      <c r="CU805" s="170"/>
      <c r="CV805" s="170"/>
      <c r="CW805" s="170"/>
      <c r="CX805" s="170"/>
      <c r="CY805" s="170"/>
      <c r="CZ805" s="170"/>
      <c r="DA805" s="170"/>
      <c r="DB805" s="170"/>
      <c r="DC805" s="170"/>
      <c r="DD805" s="170"/>
      <c r="DE805" s="170"/>
      <c r="DF805" s="170"/>
      <c r="DG805" s="170"/>
      <c r="DH805" s="170"/>
      <c r="DI805" s="170"/>
      <c r="DJ805" s="170"/>
      <c r="DK805" s="170"/>
      <c r="DL805" s="170"/>
      <c r="DM805" s="170"/>
      <c r="DN805" s="170"/>
      <c r="DO805" s="170"/>
      <c r="DP805" s="170"/>
      <c r="DQ805" s="170"/>
      <c r="DR805" s="170"/>
      <c r="DS805" s="170"/>
      <c r="DT805" s="170"/>
      <c r="DU805" s="170"/>
      <c r="DV805" s="170"/>
      <c r="DW805" s="170"/>
      <c r="DX805" s="170"/>
      <c r="DY805" s="170"/>
      <c r="DZ805" s="170"/>
      <c r="EA805" s="170"/>
      <c r="EB805" s="170"/>
      <c r="EC805" s="170"/>
      <c r="ED805" s="170"/>
      <c r="EE805" s="170"/>
      <c r="EF805" s="170"/>
      <c r="EG805" s="170"/>
      <c r="EH805" s="170"/>
      <c r="EI805" s="170"/>
      <c r="EJ805" s="170"/>
      <c r="EK805" s="170"/>
      <c r="EL805" s="170"/>
      <c r="EM805" s="170"/>
      <c r="EN805" s="170"/>
      <c r="EO805" s="170"/>
      <c r="EP805" s="170"/>
      <c r="EQ805" s="170"/>
      <c r="ER805" s="185"/>
      <c r="ES805" s="185"/>
      <c r="ET805" s="171"/>
    </row>
    <row r="806" spans="1:150" s="173" customFormat="1" hidden="1" x14ac:dyDescent="0.25">
      <c r="A806" s="169"/>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c r="AL806" s="170"/>
      <c r="AM806" s="170"/>
      <c r="AN806" s="170"/>
      <c r="AO806" s="170"/>
      <c r="AP806" s="170"/>
      <c r="AQ806" s="170"/>
      <c r="AR806" s="170"/>
      <c r="AS806" s="170"/>
      <c r="AT806" s="170"/>
      <c r="AU806" s="170"/>
      <c r="AV806" s="170"/>
      <c r="AW806" s="170"/>
      <c r="AX806" s="170"/>
      <c r="AY806" s="170"/>
      <c r="AZ806" s="170"/>
      <c r="BA806" s="170"/>
      <c r="BB806" s="170"/>
      <c r="BC806" s="170"/>
      <c r="BD806" s="170"/>
      <c r="BE806" s="170"/>
      <c r="BF806" s="170"/>
      <c r="BG806" s="170"/>
      <c r="BH806" s="170"/>
      <c r="BI806" s="170"/>
      <c r="BJ806" s="170"/>
      <c r="BK806" s="170"/>
      <c r="BL806" s="170"/>
      <c r="BM806" s="170"/>
      <c r="BN806" s="170"/>
      <c r="BO806" s="170"/>
      <c r="BP806" s="170"/>
      <c r="BQ806" s="170"/>
      <c r="BR806" s="170"/>
      <c r="BS806" s="170"/>
      <c r="BT806" s="170"/>
      <c r="BU806" s="170"/>
      <c r="BV806" s="170"/>
      <c r="BW806" s="170"/>
      <c r="BX806" s="170"/>
      <c r="BY806" s="170"/>
      <c r="BZ806" s="170"/>
      <c r="CA806" s="170"/>
      <c r="CB806" s="170"/>
      <c r="CC806" s="170"/>
      <c r="CD806" s="170"/>
      <c r="CE806" s="170"/>
      <c r="CF806" s="170"/>
      <c r="CG806" s="170"/>
      <c r="CH806" s="170"/>
      <c r="CI806" s="170"/>
      <c r="CJ806" s="170"/>
      <c r="CK806" s="170"/>
      <c r="CL806" s="170"/>
      <c r="CM806" s="170"/>
      <c r="CN806" s="170"/>
      <c r="CO806" s="170"/>
      <c r="CP806" s="170"/>
      <c r="CQ806" s="170"/>
      <c r="CR806" s="170"/>
      <c r="CS806" s="170"/>
      <c r="CT806" s="170"/>
      <c r="CU806" s="170"/>
      <c r="CV806" s="170"/>
      <c r="CW806" s="170"/>
      <c r="CX806" s="170"/>
      <c r="CY806" s="170"/>
      <c r="CZ806" s="170"/>
      <c r="DA806" s="170"/>
      <c r="DB806" s="170"/>
      <c r="DC806" s="170"/>
      <c r="DD806" s="170"/>
      <c r="DE806" s="170"/>
      <c r="DF806" s="170"/>
      <c r="DG806" s="170"/>
      <c r="DH806" s="170"/>
      <c r="DI806" s="170"/>
      <c r="DJ806" s="170"/>
      <c r="DK806" s="170"/>
      <c r="DL806" s="170"/>
      <c r="DM806" s="170"/>
      <c r="DN806" s="170"/>
      <c r="DO806" s="170"/>
      <c r="DP806" s="170"/>
      <c r="DQ806" s="170"/>
      <c r="DR806" s="170"/>
      <c r="DS806" s="170"/>
      <c r="DT806" s="170"/>
      <c r="DU806" s="170"/>
      <c r="DV806" s="170"/>
      <c r="DW806" s="170"/>
      <c r="DX806" s="170"/>
      <c r="DY806" s="170"/>
      <c r="DZ806" s="170"/>
      <c r="EA806" s="170"/>
      <c r="EB806" s="170"/>
      <c r="EC806" s="170"/>
      <c r="ED806" s="170"/>
      <c r="EE806" s="170"/>
      <c r="EF806" s="170"/>
      <c r="EG806" s="170"/>
      <c r="EH806" s="170"/>
      <c r="EI806" s="170"/>
      <c r="EJ806" s="170"/>
      <c r="EK806" s="170"/>
      <c r="EL806" s="170"/>
      <c r="EM806" s="170"/>
      <c r="EN806" s="170"/>
      <c r="EO806" s="170"/>
      <c r="EP806" s="170"/>
      <c r="EQ806" s="170"/>
      <c r="ER806" s="185"/>
      <c r="ES806" s="185"/>
      <c r="ET806" s="171"/>
    </row>
    <row r="807" spans="1:150" s="173" customFormat="1" hidden="1" x14ac:dyDescent="0.25">
      <c r="A807" s="169"/>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c r="AL807" s="170"/>
      <c r="AM807" s="170"/>
      <c r="AN807" s="170"/>
      <c r="AO807" s="170"/>
      <c r="AP807" s="170"/>
      <c r="AQ807" s="170"/>
      <c r="AR807" s="170"/>
      <c r="AS807" s="170"/>
      <c r="AT807" s="170"/>
      <c r="AU807" s="170"/>
      <c r="AV807" s="170"/>
      <c r="AW807" s="170"/>
      <c r="AX807" s="170"/>
      <c r="AY807" s="170"/>
      <c r="AZ807" s="170"/>
      <c r="BA807" s="170"/>
      <c r="BB807" s="170"/>
      <c r="BC807" s="170"/>
      <c r="BD807" s="170"/>
      <c r="BE807" s="170"/>
      <c r="BF807" s="170"/>
      <c r="BG807" s="170"/>
      <c r="BH807" s="170"/>
      <c r="BI807" s="170"/>
      <c r="BJ807" s="170"/>
      <c r="BK807" s="170"/>
      <c r="BL807" s="170"/>
      <c r="BM807" s="170"/>
      <c r="BN807" s="170"/>
      <c r="BO807" s="170"/>
      <c r="BP807" s="170"/>
      <c r="BQ807" s="170"/>
      <c r="BR807" s="170"/>
      <c r="BS807" s="170"/>
      <c r="BT807" s="170"/>
      <c r="BU807" s="170"/>
      <c r="BV807" s="170"/>
      <c r="BW807" s="170"/>
      <c r="BX807" s="170"/>
      <c r="BY807" s="170"/>
      <c r="BZ807" s="170"/>
      <c r="CA807" s="170"/>
      <c r="CB807" s="170"/>
      <c r="CC807" s="170"/>
      <c r="CD807" s="170"/>
      <c r="CE807" s="170"/>
      <c r="CF807" s="170"/>
      <c r="CG807" s="170"/>
      <c r="CH807" s="170"/>
      <c r="CI807" s="170"/>
      <c r="CJ807" s="170"/>
      <c r="CK807" s="170"/>
      <c r="CL807" s="170"/>
      <c r="CM807" s="170"/>
      <c r="CN807" s="170"/>
      <c r="CO807" s="170"/>
      <c r="CP807" s="170"/>
      <c r="CQ807" s="170"/>
      <c r="CR807" s="170"/>
      <c r="CS807" s="170"/>
      <c r="CT807" s="170"/>
      <c r="CU807" s="170"/>
      <c r="CV807" s="170"/>
      <c r="CW807" s="170"/>
      <c r="CX807" s="170"/>
      <c r="CY807" s="170"/>
      <c r="CZ807" s="170"/>
      <c r="DA807" s="170"/>
      <c r="DB807" s="170"/>
      <c r="DC807" s="170"/>
      <c r="DD807" s="170"/>
      <c r="DE807" s="170"/>
      <c r="DF807" s="170"/>
      <c r="DG807" s="170"/>
      <c r="DH807" s="170"/>
      <c r="DI807" s="170"/>
      <c r="DJ807" s="170"/>
      <c r="DK807" s="170"/>
      <c r="DL807" s="170"/>
      <c r="DM807" s="170"/>
      <c r="DN807" s="170"/>
      <c r="DO807" s="170"/>
      <c r="DP807" s="170"/>
      <c r="DQ807" s="170"/>
      <c r="DR807" s="170"/>
      <c r="DS807" s="170"/>
      <c r="DT807" s="170"/>
      <c r="DU807" s="170"/>
      <c r="DV807" s="170"/>
      <c r="DW807" s="170"/>
      <c r="DX807" s="170"/>
      <c r="DY807" s="170"/>
      <c r="DZ807" s="170"/>
      <c r="EA807" s="170"/>
      <c r="EB807" s="170"/>
      <c r="EC807" s="170"/>
      <c r="ED807" s="170"/>
      <c r="EE807" s="170"/>
      <c r="EF807" s="170"/>
      <c r="EG807" s="170"/>
      <c r="EH807" s="170"/>
      <c r="EI807" s="170"/>
      <c r="EJ807" s="170"/>
      <c r="EK807" s="170"/>
      <c r="EL807" s="170"/>
      <c r="EM807" s="170"/>
      <c r="EN807" s="170"/>
      <c r="EO807" s="170"/>
      <c r="EP807" s="170"/>
      <c r="EQ807" s="170"/>
      <c r="ER807" s="185"/>
      <c r="ES807" s="185"/>
      <c r="ET807" s="171"/>
    </row>
    <row r="808" spans="1:150" s="173" customFormat="1" hidden="1" x14ac:dyDescent="0.25">
      <c r="A808" s="169"/>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c r="AL808" s="170"/>
      <c r="AM808" s="170"/>
      <c r="AN808" s="170"/>
      <c r="AO808" s="170"/>
      <c r="AP808" s="170"/>
      <c r="AQ808" s="170"/>
      <c r="AR808" s="170"/>
      <c r="AS808" s="170"/>
      <c r="AT808" s="170"/>
      <c r="AU808" s="170"/>
      <c r="AV808" s="170"/>
      <c r="AW808" s="170"/>
      <c r="AX808" s="170"/>
      <c r="AY808" s="170"/>
      <c r="AZ808" s="170"/>
      <c r="BA808" s="170"/>
      <c r="BB808" s="170"/>
      <c r="BC808" s="170"/>
      <c r="BD808" s="170"/>
      <c r="BE808" s="170"/>
      <c r="BF808" s="170"/>
      <c r="BG808" s="170"/>
      <c r="BH808" s="170"/>
      <c r="BI808" s="170"/>
      <c r="BJ808" s="170"/>
      <c r="BK808" s="170"/>
      <c r="BL808" s="170"/>
      <c r="BM808" s="170"/>
      <c r="BN808" s="170"/>
      <c r="BO808" s="170"/>
      <c r="BP808" s="170"/>
      <c r="BQ808" s="170"/>
      <c r="BR808" s="170"/>
      <c r="BS808" s="170"/>
      <c r="BT808" s="170"/>
      <c r="BU808" s="170"/>
      <c r="BV808" s="170"/>
      <c r="BW808" s="170"/>
      <c r="BX808" s="170"/>
      <c r="BY808" s="170"/>
      <c r="BZ808" s="170"/>
      <c r="CA808" s="170"/>
      <c r="CB808" s="170"/>
      <c r="CC808" s="170"/>
      <c r="CD808" s="170"/>
      <c r="CE808" s="170"/>
      <c r="CF808" s="170"/>
      <c r="CG808" s="170"/>
      <c r="CH808" s="170"/>
      <c r="CI808" s="170"/>
      <c r="CJ808" s="170"/>
      <c r="CK808" s="170"/>
      <c r="CL808" s="170"/>
      <c r="CM808" s="170"/>
      <c r="CN808" s="170"/>
      <c r="CO808" s="170"/>
      <c r="CP808" s="170"/>
      <c r="CQ808" s="170"/>
      <c r="CR808" s="170"/>
      <c r="CS808" s="170"/>
      <c r="CT808" s="170"/>
      <c r="CU808" s="170"/>
      <c r="CV808" s="170"/>
      <c r="CW808" s="170"/>
      <c r="CX808" s="170"/>
      <c r="CY808" s="170"/>
      <c r="CZ808" s="170"/>
      <c r="DA808" s="170"/>
      <c r="DB808" s="170"/>
      <c r="DC808" s="170"/>
      <c r="DD808" s="170"/>
      <c r="DE808" s="170"/>
      <c r="DF808" s="170"/>
      <c r="DG808" s="170"/>
      <c r="DH808" s="170"/>
      <c r="DI808" s="170"/>
      <c r="DJ808" s="170"/>
      <c r="DK808" s="170"/>
      <c r="DL808" s="170"/>
      <c r="DM808" s="170"/>
      <c r="DN808" s="170"/>
      <c r="DO808" s="170"/>
      <c r="DP808" s="170"/>
      <c r="DQ808" s="170"/>
      <c r="DR808" s="170"/>
      <c r="DS808" s="170"/>
      <c r="DT808" s="170"/>
      <c r="DU808" s="170"/>
      <c r="DV808" s="170"/>
      <c r="DW808" s="170"/>
      <c r="DX808" s="170"/>
      <c r="DY808" s="170"/>
      <c r="DZ808" s="170"/>
      <c r="EA808" s="170"/>
      <c r="EB808" s="170"/>
      <c r="EC808" s="170"/>
      <c r="ED808" s="170"/>
      <c r="EE808" s="170"/>
      <c r="EF808" s="170"/>
      <c r="EG808" s="170"/>
      <c r="EH808" s="170"/>
      <c r="EI808" s="170"/>
      <c r="EJ808" s="170"/>
      <c r="EK808" s="170"/>
      <c r="EL808" s="170"/>
      <c r="EM808" s="170"/>
      <c r="EN808" s="170"/>
      <c r="EO808" s="170"/>
      <c r="EP808" s="170"/>
      <c r="EQ808" s="170"/>
      <c r="ER808" s="185"/>
      <c r="ES808" s="185"/>
      <c r="ET808" s="171"/>
    </row>
    <row r="809" spans="1:150" s="173" customFormat="1" hidden="1" x14ac:dyDescent="0.25">
      <c r="A809" s="169"/>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c r="AL809" s="170"/>
      <c r="AM809" s="170"/>
      <c r="AN809" s="170"/>
      <c r="AO809" s="170"/>
      <c r="AP809" s="170"/>
      <c r="AQ809" s="170"/>
      <c r="AR809" s="170"/>
      <c r="AS809" s="170"/>
      <c r="AT809" s="170"/>
      <c r="AU809" s="170"/>
      <c r="AV809" s="170"/>
      <c r="AW809" s="170"/>
      <c r="AX809" s="170"/>
      <c r="AY809" s="170"/>
      <c r="AZ809" s="170"/>
      <c r="BA809" s="170"/>
      <c r="BB809" s="170"/>
      <c r="BC809" s="170"/>
      <c r="BD809" s="170"/>
      <c r="BE809" s="170"/>
      <c r="BF809" s="170"/>
      <c r="BG809" s="170"/>
      <c r="BH809" s="170"/>
      <c r="BI809" s="170"/>
      <c r="BJ809" s="170"/>
      <c r="BK809" s="170"/>
      <c r="BL809" s="170"/>
      <c r="BM809" s="170"/>
      <c r="BN809" s="170"/>
      <c r="BO809" s="170"/>
      <c r="BP809" s="170"/>
      <c r="BQ809" s="170"/>
      <c r="BR809" s="170"/>
      <c r="BS809" s="170"/>
      <c r="BT809" s="170"/>
      <c r="BU809" s="170"/>
      <c r="BV809" s="170"/>
      <c r="BW809" s="170"/>
      <c r="BX809" s="170"/>
      <c r="BY809" s="170"/>
      <c r="BZ809" s="170"/>
      <c r="CA809" s="170"/>
      <c r="CB809" s="170"/>
      <c r="CC809" s="170"/>
      <c r="CD809" s="170"/>
      <c r="CE809" s="170"/>
      <c r="CF809" s="170"/>
      <c r="CG809" s="170"/>
      <c r="CH809" s="170"/>
      <c r="CI809" s="170"/>
      <c r="CJ809" s="170"/>
      <c r="CK809" s="170"/>
      <c r="CL809" s="170"/>
      <c r="CM809" s="170"/>
      <c r="CN809" s="170"/>
      <c r="CO809" s="170"/>
      <c r="CP809" s="170"/>
      <c r="CQ809" s="170"/>
      <c r="CR809" s="170"/>
      <c r="CS809" s="170"/>
      <c r="CT809" s="170"/>
      <c r="CU809" s="170"/>
      <c r="CV809" s="170"/>
      <c r="CW809" s="170"/>
      <c r="CX809" s="170"/>
      <c r="CY809" s="170"/>
      <c r="CZ809" s="170"/>
      <c r="DA809" s="170"/>
      <c r="DB809" s="170"/>
      <c r="DC809" s="170"/>
      <c r="DD809" s="170"/>
      <c r="DE809" s="170"/>
      <c r="DF809" s="170"/>
      <c r="DG809" s="170"/>
      <c r="DH809" s="170"/>
      <c r="DI809" s="170"/>
      <c r="DJ809" s="170"/>
      <c r="DK809" s="170"/>
      <c r="DL809" s="170"/>
      <c r="DM809" s="170"/>
      <c r="DN809" s="170"/>
      <c r="DO809" s="170"/>
      <c r="DP809" s="170"/>
      <c r="DQ809" s="170"/>
      <c r="DR809" s="170"/>
      <c r="DS809" s="170"/>
      <c r="DT809" s="170"/>
      <c r="DU809" s="170"/>
      <c r="DV809" s="170"/>
      <c r="DW809" s="170"/>
      <c r="DX809" s="170"/>
      <c r="DY809" s="170"/>
      <c r="DZ809" s="170"/>
      <c r="EA809" s="170"/>
      <c r="EB809" s="170"/>
      <c r="EC809" s="170"/>
      <c r="ED809" s="170"/>
      <c r="EE809" s="170"/>
      <c r="EF809" s="170"/>
      <c r="EG809" s="170"/>
      <c r="EH809" s="170"/>
      <c r="EI809" s="170"/>
      <c r="EJ809" s="170"/>
      <c r="EK809" s="170"/>
      <c r="EL809" s="170"/>
      <c r="EM809" s="170"/>
      <c r="EN809" s="170"/>
      <c r="EO809" s="170"/>
      <c r="EP809" s="170"/>
      <c r="EQ809" s="170"/>
      <c r="ER809" s="185"/>
      <c r="ES809" s="185"/>
      <c r="ET809" s="171"/>
    </row>
    <row r="810" spans="1:150" s="173" customFormat="1" hidden="1" x14ac:dyDescent="0.25">
      <c r="A810" s="169"/>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c r="AL810" s="170"/>
      <c r="AM810" s="170"/>
      <c r="AN810" s="170"/>
      <c r="AO810" s="170"/>
      <c r="AP810" s="170"/>
      <c r="AQ810" s="170"/>
      <c r="AR810" s="170"/>
      <c r="AS810" s="170"/>
      <c r="AT810" s="170"/>
      <c r="AU810" s="170"/>
      <c r="AV810" s="170"/>
      <c r="AW810" s="170"/>
      <c r="AX810" s="170"/>
      <c r="AY810" s="170"/>
      <c r="AZ810" s="170"/>
      <c r="BA810" s="170"/>
      <c r="BB810" s="170"/>
      <c r="BC810" s="170"/>
      <c r="BD810" s="170"/>
      <c r="BE810" s="170"/>
      <c r="BF810" s="170"/>
      <c r="BG810" s="170"/>
      <c r="BH810" s="170"/>
      <c r="BI810" s="170"/>
      <c r="BJ810" s="170"/>
      <c r="BK810" s="170"/>
      <c r="BL810" s="170"/>
      <c r="BM810" s="170"/>
      <c r="BN810" s="170"/>
      <c r="BO810" s="170"/>
      <c r="BP810" s="170"/>
      <c r="BQ810" s="170"/>
      <c r="BR810" s="170"/>
      <c r="BS810" s="170"/>
      <c r="BT810" s="170"/>
      <c r="BU810" s="170"/>
      <c r="BV810" s="170"/>
      <c r="BW810" s="170"/>
      <c r="BX810" s="170"/>
      <c r="BY810" s="170"/>
      <c r="BZ810" s="170"/>
      <c r="CA810" s="170"/>
      <c r="CB810" s="170"/>
      <c r="CC810" s="170"/>
      <c r="CD810" s="170"/>
      <c r="CE810" s="170"/>
      <c r="CF810" s="170"/>
      <c r="CG810" s="170"/>
      <c r="CH810" s="170"/>
      <c r="CI810" s="170"/>
      <c r="CJ810" s="170"/>
      <c r="CK810" s="170"/>
      <c r="CL810" s="170"/>
      <c r="CM810" s="170"/>
      <c r="CN810" s="170"/>
      <c r="CO810" s="170"/>
      <c r="CP810" s="170"/>
      <c r="CQ810" s="170"/>
      <c r="CR810" s="170"/>
      <c r="CS810" s="170"/>
      <c r="CT810" s="170"/>
      <c r="CU810" s="170"/>
      <c r="CV810" s="170"/>
      <c r="CW810" s="170"/>
      <c r="CX810" s="170"/>
      <c r="CY810" s="170"/>
      <c r="CZ810" s="170"/>
      <c r="DA810" s="170"/>
      <c r="DB810" s="170"/>
      <c r="DC810" s="170"/>
      <c r="DD810" s="170"/>
      <c r="DE810" s="170"/>
      <c r="DF810" s="170"/>
      <c r="DG810" s="170"/>
      <c r="DH810" s="170"/>
      <c r="DI810" s="170"/>
      <c r="DJ810" s="170"/>
      <c r="DK810" s="170"/>
      <c r="DL810" s="170"/>
      <c r="DM810" s="170"/>
      <c r="DN810" s="170"/>
      <c r="DO810" s="170"/>
      <c r="DP810" s="170"/>
      <c r="DQ810" s="170"/>
      <c r="DR810" s="170"/>
      <c r="DS810" s="170"/>
      <c r="DT810" s="170"/>
      <c r="DU810" s="170"/>
      <c r="DV810" s="170"/>
      <c r="DW810" s="170"/>
      <c r="DX810" s="170"/>
      <c r="DY810" s="170"/>
      <c r="DZ810" s="170"/>
      <c r="EA810" s="170"/>
      <c r="EB810" s="170"/>
      <c r="EC810" s="170"/>
      <c r="ED810" s="170"/>
      <c r="EE810" s="170"/>
      <c r="EF810" s="170"/>
      <c r="EG810" s="170"/>
      <c r="EH810" s="170"/>
      <c r="EI810" s="170"/>
      <c r="EJ810" s="170"/>
      <c r="EK810" s="170"/>
      <c r="EL810" s="170"/>
      <c r="EM810" s="170"/>
      <c r="EN810" s="170"/>
      <c r="EO810" s="170"/>
      <c r="EP810" s="170"/>
      <c r="EQ810" s="170"/>
      <c r="ER810" s="185"/>
      <c r="ES810" s="185"/>
      <c r="ET810" s="171"/>
    </row>
    <row r="811" spans="1:150" s="173" customFormat="1" hidden="1" x14ac:dyDescent="0.25">
      <c r="A811" s="169"/>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c r="AL811" s="170"/>
      <c r="AM811" s="170"/>
      <c r="AN811" s="170"/>
      <c r="AO811" s="170"/>
      <c r="AP811" s="170"/>
      <c r="AQ811" s="170"/>
      <c r="AR811" s="170"/>
      <c r="AS811" s="170"/>
      <c r="AT811" s="170"/>
      <c r="AU811" s="170"/>
      <c r="AV811" s="170"/>
      <c r="AW811" s="170"/>
      <c r="AX811" s="170"/>
      <c r="AY811" s="170"/>
      <c r="AZ811" s="170"/>
      <c r="BA811" s="170"/>
      <c r="BB811" s="170"/>
      <c r="BC811" s="170"/>
      <c r="BD811" s="170"/>
      <c r="BE811" s="170"/>
      <c r="BF811" s="170"/>
      <c r="BG811" s="170"/>
      <c r="BH811" s="170"/>
      <c r="BI811" s="170"/>
      <c r="BJ811" s="170"/>
      <c r="BK811" s="170"/>
      <c r="BL811" s="170"/>
      <c r="BM811" s="170"/>
      <c r="BN811" s="170"/>
      <c r="BO811" s="170"/>
      <c r="BP811" s="170"/>
      <c r="BQ811" s="170"/>
      <c r="BR811" s="170"/>
      <c r="BS811" s="170"/>
      <c r="BT811" s="170"/>
      <c r="BU811" s="170"/>
      <c r="BV811" s="170"/>
      <c r="BW811" s="170"/>
      <c r="BX811" s="170"/>
      <c r="BY811" s="170"/>
      <c r="BZ811" s="170"/>
      <c r="CA811" s="170"/>
      <c r="CB811" s="170"/>
      <c r="CC811" s="170"/>
      <c r="CD811" s="170"/>
      <c r="CE811" s="170"/>
      <c r="CF811" s="170"/>
      <c r="CG811" s="170"/>
      <c r="CH811" s="170"/>
      <c r="CI811" s="170"/>
      <c r="CJ811" s="170"/>
      <c r="CK811" s="170"/>
      <c r="CL811" s="170"/>
      <c r="CM811" s="170"/>
      <c r="CN811" s="170"/>
      <c r="CO811" s="170"/>
      <c r="CP811" s="170"/>
      <c r="CQ811" s="170"/>
      <c r="CR811" s="170"/>
      <c r="CS811" s="170"/>
      <c r="CT811" s="170"/>
      <c r="CU811" s="170"/>
      <c r="CV811" s="170"/>
      <c r="CW811" s="170"/>
      <c r="CX811" s="170"/>
      <c r="CY811" s="170"/>
      <c r="CZ811" s="170"/>
      <c r="DA811" s="170"/>
      <c r="DB811" s="170"/>
      <c r="DC811" s="170"/>
      <c r="DD811" s="170"/>
      <c r="DE811" s="170"/>
      <c r="DF811" s="170"/>
      <c r="DG811" s="170"/>
      <c r="DH811" s="170"/>
      <c r="DI811" s="170"/>
      <c r="DJ811" s="170"/>
      <c r="DK811" s="170"/>
      <c r="DL811" s="170"/>
      <c r="DM811" s="170"/>
      <c r="DN811" s="170"/>
      <c r="DO811" s="170"/>
      <c r="DP811" s="170"/>
      <c r="DQ811" s="170"/>
      <c r="DR811" s="170"/>
      <c r="DS811" s="170"/>
      <c r="DT811" s="170"/>
      <c r="DU811" s="170"/>
      <c r="DV811" s="170"/>
      <c r="DW811" s="170"/>
      <c r="DX811" s="170"/>
      <c r="DY811" s="170"/>
      <c r="DZ811" s="170"/>
      <c r="EA811" s="170"/>
      <c r="EB811" s="170"/>
      <c r="EC811" s="170"/>
      <c r="ED811" s="170"/>
      <c r="EE811" s="170"/>
      <c r="EF811" s="170"/>
      <c r="EG811" s="170"/>
      <c r="EH811" s="170"/>
      <c r="EI811" s="170"/>
      <c r="EJ811" s="170"/>
      <c r="EK811" s="170"/>
      <c r="EL811" s="170"/>
      <c r="EM811" s="170"/>
      <c r="EN811" s="170"/>
      <c r="EO811" s="170"/>
      <c r="EP811" s="170"/>
      <c r="EQ811" s="170"/>
      <c r="ER811" s="185"/>
      <c r="ES811" s="185"/>
      <c r="ET811" s="171"/>
    </row>
    <row r="812" spans="1:150" s="173" customFormat="1" hidden="1" x14ac:dyDescent="0.25">
      <c r="A812" s="169"/>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c r="AL812" s="170"/>
      <c r="AM812" s="170"/>
      <c r="AN812" s="170"/>
      <c r="AO812" s="170"/>
      <c r="AP812" s="170"/>
      <c r="AQ812" s="170"/>
      <c r="AR812" s="170"/>
      <c r="AS812" s="170"/>
      <c r="AT812" s="170"/>
      <c r="AU812" s="170"/>
      <c r="AV812" s="170"/>
      <c r="AW812" s="170"/>
      <c r="AX812" s="170"/>
      <c r="AY812" s="170"/>
      <c r="AZ812" s="170"/>
      <c r="BA812" s="170"/>
      <c r="BB812" s="170"/>
      <c r="BC812" s="170"/>
      <c r="BD812" s="170"/>
      <c r="BE812" s="170"/>
      <c r="BF812" s="170"/>
      <c r="BG812" s="170"/>
      <c r="BH812" s="170"/>
      <c r="BI812" s="170"/>
      <c r="BJ812" s="170"/>
      <c r="BK812" s="170"/>
      <c r="BL812" s="170"/>
      <c r="BM812" s="170"/>
      <c r="BN812" s="170"/>
      <c r="BO812" s="170"/>
      <c r="BP812" s="170"/>
      <c r="BQ812" s="170"/>
      <c r="BR812" s="170"/>
      <c r="BS812" s="170"/>
      <c r="BT812" s="170"/>
      <c r="BU812" s="170"/>
      <c r="BV812" s="170"/>
      <c r="BW812" s="170"/>
      <c r="BX812" s="170"/>
      <c r="BY812" s="170"/>
      <c r="BZ812" s="170"/>
      <c r="CA812" s="170"/>
      <c r="CB812" s="170"/>
      <c r="CC812" s="170"/>
      <c r="CD812" s="170"/>
      <c r="CE812" s="170"/>
      <c r="CF812" s="170"/>
      <c r="CG812" s="170"/>
      <c r="CH812" s="170"/>
      <c r="CI812" s="170"/>
      <c r="CJ812" s="170"/>
      <c r="CK812" s="170"/>
      <c r="CL812" s="170"/>
      <c r="CM812" s="170"/>
      <c r="CN812" s="170"/>
      <c r="CO812" s="170"/>
      <c r="CP812" s="170"/>
      <c r="CQ812" s="170"/>
      <c r="CR812" s="170"/>
      <c r="CS812" s="170"/>
      <c r="CT812" s="170"/>
      <c r="CU812" s="170"/>
      <c r="CV812" s="170"/>
      <c r="CW812" s="170"/>
      <c r="CX812" s="170"/>
      <c r="CY812" s="170"/>
      <c r="CZ812" s="170"/>
      <c r="DA812" s="170"/>
      <c r="DB812" s="170"/>
      <c r="DC812" s="170"/>
      <c r="DD812" s="170"/>
      <c r="DE812" s="170"/>
      <c r="DF812" s="170"/>
      <c r="DG812" s="170"/>
      <c r="DH812" s="170"/>
      <c r="DI812" s="170"/>
      <c r="DJ812" s="170"/>
      <c r="DK812" s="170"/>
      <c r="DL812" s="170"/>
      <c r="DM812" s="170"/>
      <c r="DN812" s="170"/>
      <c r="DO812" s="170"/>
      <c r="DP812" s="170"/>
      <c r="DQ812" s="170"/>
      <c r="DR812" s="170"/>
      <c r="DS812" s="170"/>
      <c r="DT812" s="170"/>
      <c r="DU812" s="170"/>
      <c r="DV812" s="170"/>
      <c r="DW812" s="170"/>
      <c r="DX812" s="170"/>
      <c r="DY812" s="170"/>
      <c r="DZ812" s="170"/>
      <c r="EA812" s="170"/>
      <c r="EB812" s="170"/>
      <c r="EC812" s="170"/>
      <c r="ED812" s="170"/>
      <c r="EE812" s="170"/>
      <c r="EF812" s="170"/>
      <c r="EG812" s="170"/>
      <c r="EH812" s="170"/>
      <c r="EI812" s="170"/>
      <c r="EJ812" s="170"/>
      <c r="EK812" s="170"/>
      <c r="EL812" s="170"/>
      <c r="EM812" s="170"/>
      <c r="EN812" s="170"/>
      <c r="EO812" s="170"/>
      <c r="EP812" s="170"/>
      <c r="EQ812" s="170"/>
      <c r="ER812" s="185"/>
      <c r="ES812" s="185"/>
      <c r="ET812" s="171"/>
    </row>
    <row r="813" spans="1:150" s="173" customFormat="1" hidden="1" x14ac:dyDescent="0.25">
      <c r="A813" s="169"/>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c r="AL813" s="170"/>
      <c r="AM813" s="170"/>
      <c r="AN813" s="170"/>
      <c r="AO813" s="170"/>
      <c r="AP813" s="170"/>
      <c r="AQ813" s="170"/>
      <c r="AR813" s="170"/>
      <c r="AS813" s="170"/>
      <c r="AT813" s="170"/>
      <c r="AU813" s="170"/>
      <c r="AV813" s="170"/>
      <c r="AW813" s="170"/>
      <c r="AX813" s="170"/>
      <c r="AY813" s="170"/>
      <c r="AZ813" s="170"/>
      <c r="BA813" s="170"/>
      <c r="BB813" s="170"/>
      <c r="BC813" s="170"/>
      <c r="BD813" s="170"/>
      <c r="BE813" s="170"/>
      <c r="BF813" s="170"/>
      <c r="BG813" s="170"/>
      <c r="BH813" s="170"/>
      <c r="BI813" s="170"/>
      <c r="BJ813" s="170"/>
      <c r="BK813" s="170"/>
      <c r="BL813" s="170"/>
      <c r="BM813" s="170"/>
      <c r="BN813" s="170"/>
      <c r="BO813" s="170"/>
      <c r="BP813" s="170"/>
      <c r="BQ813" s="170"/>
      <c r="BR813" s="170"/>
      <c r="BS813" s="170"/>
      <c r="BT813" s="170"/>
      <c r="BU813" s="170"/>
      <c r="BV813" s="170"/>
      <c r="BW813" s="170"/>
      <c r="BX813" s="170"/>
      <c r="BY813" s="170"/>
      <c r="BZ813" s="170"/>
      <c r="CA813" s="170"/>
      <c r="CB813" s="170"/>
      <c r="CC813" s="170"/>
      <c r="CD813" s="170"/>
      <c r="CE813" s="170"/>
      <c r="CF813" s="170"/>
      <c r="CG813" s="170"/>
      <c r="CH813" s="170"/>
      <c r="CI813" s="170"/>
      <c r="CJ813" s="170"/>
      <c r="CK813" s="170"/>
      <c r="CL813" s="170"/>
      <c r="CM813" s="170"/>
      <c r="CN813" s="170"/>
      <c r="CO813" s="170"/>
      <c r="CP813" s="170"/>
      <c r="CQ813" s="170"/>
      <c r="CR813" s="170"/>
      <c r="CS813" s="170"/>
      <c r="CT813" s="170"/>
      <c r="CU813" s="170"/>
      <c r="CV813" s="170"/>
      <c r="CW813" s="170"/>
      <c r="CX813" s="170"/>
      <c r="CY813" s="170"/>
      <c r="CZ813" s="170"/>
      <c r="DA813" s="170"/>
      <c r="DB813" s="170"/>
      <c r="DC813" s="170"/>
      <c r="DD813" s="170"/>
      <c r="DE813" s="170"/>
      <c r="DF813" s="170"/>
      <c r="DG813" s="170"/>
      <c r="DH813" s="170"/>
      <c r="DI813" s="170"/>
      <c r="DJ813" s="170"/>
      <c r="DK813" s="170"/>
      <c r="DL813" s="170"/>
      <c r="DM813" s="170"/>
      <c r="DN813" s="170"/>
      <c r="DO813" s="170"/>
      <c r="DP813" s="170"/>
      <c r="DQ813" s="170"/>
      <c r="DR813" s="170"/>
      <c r="DS813" s="170"/>
      <c r="DT813" s="170"/>
      <c r="DU813" s="170"/>
      <c r="DV813" s="170"/>
      <c r="DW813" s="170"/>
      <c r="DX813" s="170"/>
      <c r="DY813" s="170"/>
      <c r="DZ813" s="170"/>
      <c r="EA813" s="170"/>
      <c r="EB813" s="170"/>
      <c r="EC813" s="170"/>
      <c r="ED813" s="170"/>
      <c r="EE813" s="170"/>
      <c r="EF813" s="170"/>
      <c r="EG813" s="170"/>
      <c r="EH813" s="170"/>
      <c r="EI813" s="170"/>
      <c r="EJ813" s="170"/>
      <c r="EK813" s="170"/>
      <c r="EL813" s="170"/>
      <c r="EM813" s="170"/>
      <c r="EN813" s="170"/>
      <c r="EO813" s="170"/>
      <c r="EP813" s="170"/>
      <c r="EQ813" s="170"/>
      <c r="ER813" s="185"/>
      <c r="ES813" s="185"/>
      <c r="ET813" s="171"/>
    </row>
    <row r="814" spans="1:150" s="173" customFormat="1" hidden="1" x14ac:dyDescent="0.25">
      <c r="A814" s="169"/>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c r="AL814" s="170"/>
      <c r="AM814" s="170"/>
      <c r="AN814" s="170"/>
      <c r="AO814" s="170"/>
      <c r="AP814" s="170"/>
      <c r="AQ814" s="170"/>
      <c r="AR814" s="170"/>
      <c r="AS814" s="170"/>
      <c r="AT814" s="170"/>
      <c r="AU814" s="170"/>
      <c r="AV814" s="170"/>
      <c r="AW814" s="170"/>
      <c r="AX814" s="170"/>
      <c r="AY814" s="170"/>
      <c r="AZ814" s="170"/>
      <c r="BA814" s="170"/>
      <c r="BB814" s="170"/>
      <c r="BC814" s="170"/>
      <c r="BD814" s="170"/>
      <c r="BE814" s="170"/>
      <c r="BF814" s="170"/>
      <c r="BG814" s="170"/>
      <c r="BH814" s="170"/>
      <c r="BI814" s="170"/>
      <c r="BJ814" s="170"/>
      <c r="BK814" s="170"/>
      <c r="BL814" s="170"/>
      <c r="BM814" s="170"/>
      <c r="BN814" s="170"/>
      <c r="BO814" s="170"/>
      <c r="BP814" s="170"/>
      <c r="BQ814" s="170"/>
      <c r="BR814" s="170"/>
      <c r="BS814" s="170"/>
      <c r="BT814" s="170"/>
      <c r="BU814" s="170"/>
      <c r="BV814" s="170"/>
      <c r="BW814" s="170"/>
      <c r="BX814" s="170"/>
      <c r="BY814" s="170"/>
      <c r="BZ814" s="170"/>
      <c r="CA814" s="170"/>
      <c r="CB814" s="170"/>
      <c r="CC814" s="170"/>
      <c r="CD814" s="170"/>
      <c r="CE814" s="170"/>
      <c r="CF814" s="170"/>
      <c r="CG814" s="170"/>
      <c r="CH814" s="170"/>
      <c r="CI814" s="170"/>
      <c r="CJ814" s="170"/>
      <c r="CK814" s="170"/>
      <c r="CL814" s="170"/>
      <c r="CM814" s="170"/>
      <c r="CN814" s="170"/>
      <c r="CO814" s="170"/>
      <c r="CP814" s="170"/>
      <c r="CQ814" s="170"/>
      <c r="CR814" s="170"/>
      <c r="CS814" s="170"/>
      <c r="CT814" s="170"/>
      <c r="CU814" s="170"/>
      <c r="CV814" s="170"/>
      <c r="CW814" s="170"/>
      <c r="CX814" s="170"/>
      <c r="CY814" s="170"/>
      <c r="CZ814" s="170"/>
      <c r="DA814" s="170"/>
      <c r="DB814" s="170"/>
      <c r="DC814" s="170"/>
      <c r="DD814" s="170"/>
      <c r="DE814" s="170"/>
      <c r="DF814" s="170"/>
      <c r="DG814" s="170"/>
      <c r="DH814" s="170"/>
      <c r="DI814" s="170"/>
      <c r="DJ814" s="170"/>
      <c r="DK814" s="170"/>
      <c r="DL814" s="170"/>
      <c r="DM814" s="170"/>
      <c r="DN814" s="170"/>
      <c r="DO814" s="170"/>
      <c r="DP814" s="170"/>
      <c r="DQ814" s="170"/>
      <c r="DR814" s="170"/>
      <c r="DS814" s="170"/>
      <c r="DT814" s="170"/>
      <c r="DU814" s="170"/>
      <c r="DV814" s="170"/>
      <c r="DW814" s="170"/>
      <c r="DX814" s="170"/>
      <c r="DY814" s="170"/>
      <c r="DZ814" s="170"/>
      <c r="EA814" s="170"/>
      <c r="EB814" s="170"/>
      <c r="EC814" s="170"/>
      <c r="ED814" s="170"/>
      <c r="EE814" s="170"/>
      <c r="EF814" s="170"/>
      <c r="EG814" s="170"/>
      <c r="EH814" s="170"/>
      <c r="EI814" s="170"/>
      <c r="EJ814" s="170"/>
      <c r="EK814" s="170"/>
      <c r="EL814" s="170"/>
      <c r="EM814" s="170"/>
      <c r="EN814" s="170"/>
      <c r="EO814" s="170"/>
      <c r="EP814" s="170"/>
      <c r="EQ814" s="170"/>
      <c r="ER814" s="185"/>
      <c r="ES814" s="185"/>
      <c r="ET814" s="171"/>
    </row>
    <row r="815" spans="1:150" s="173" customFormat="1" hidden="1" x14ac:dyDescent="0.25">
      <c r="A815" s="169"/>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c r="AL815" s="170"/>
      <c r="AM815" s="170"/>
      <c r="AN815" s="170"/>
      <c r="AO815" s="170"/>
      <c r="AP815" s="170"/>
      <c r="AQ815" s="170"/>
      <c r="AR815" s="170"/>
      <c r="AS815" s="170"/>
      <c r="AT815" s="170"/>
      <c r="AU815" s="170"/>
      <c r="AV815" s="170"/>
      <c r="AW815" s="170"/>
      <c r="AX815" s="170"/>
      <c r="AY815" s="170"/>
      <c r="AZ815" s="170"/>
      <c r="BA815" s="170"/>
      <c r="BB815" s="170"/>
      <c r="BC815" s="170"/>
      <c r="BD815" s="170"/>
      <c r="BE815" s="170"/>
      <c r="BF815" s="170"/>
      <c r="BG815" s="170"/>
      <c r="BH815" s="170"/>
      <c r="BI815" s="170"/>
      <c r="BJ815" s="170"/>
      <c r="BK815" s="170"/>
      <c r="BL815" s="170"/>
      <c r="BM815" s="170"/>
      <c r="BN815" s="170"/>
      <c r="BO815" s="170"/>
      <c r="BP815" s="170"/>
      <c r="BQ815" s="170"/>
      <c r="BR815" s="170"/>
      <c r="BS815" s="170"/>
      <c r="BT815" s="170"/>
      <c r="BU815" s="170"/>
      <c r="BV815" s="170"/>
      <c r="BW815" s="170"/>
      <c r="BX815" s="170"/>
      <c r="BY815" s="170"/>
      <c r="BZ815" s="170"/>
      <c r="CA815" s="170"/>
      <c r="CB815" s="170"/>
      <c r="CC815" s="170"/>
      <c r="CD815" s="170"/>
      <c r="CE815" s="170"/>
      <c r="CF815" s="170"/>
      <c r="CG815" s="170"/>
      <c r="CH815" s="170"/>
      <c r="CI815" s="170"/>
      <c r="CJ815" s="170"/>
      <c r="CK815" s="170"/>
      <c r="CL815" s="170"/>
      <c r="CM815" s="170"/>
      <c r="CN815" s="170"/>
      <c r="CO815" s="170"/>
      <c r="CP815" s="170"/>
      <c r="CQ815" s="170"/>
      <c r="CR815" s="170"/>
      <c r="CS815" s="170"/>
      <c r="CT815" s="170"/>
      <c r="CU815" s="170"/>
      <c r="CV815" s="170"/>
      <c r="CW815" s="170"/>
      <c r="CX815" s="170"/>
      <c r="CY815" s="170"/>
      <c r="CZ815" s="170"/>
      <c r="DA815" s="170"/>
      <c r="DB815" s="170"/>
      <c r="DC815" s="170"/>
      <c r="DD815" s="170"/>
      <c r="DE815" s="170"/>
      <c r="DF815" s="170"/>
      <c r="DG815" s="170"/>
      <c r="DH815" s="170"/>
      <c r="DI815" s="170"/>
      <c r="DJ815" s="170"/>
      <c r="DK815" s="170"/>
      <c r="DL815" s="170"/>
      <c r="DM815" s="170"/>
      <c r="DN815" s="170"/>
      <c r="DO815" s="170"/>
      <c r="DP815" s="170"/>
      <c r="DQ815" s="170"/>
      <c r="DR815" s="170"/>
      <c r="DS815" s="170"/>
      <c r="DT815" s="170"/>
      <c r="DU815" s="170"/>
      <c r="DV815" s="170"/>
      <c r="DW815" s="170"/>
      <c r="DX815" s="170"/>
      <c r="DY815" s="170"/>
      <c r="DZ815" s="170"/>
      <c r="EA815" s="170"/>
      <c r="EB815" s="170"/>
      <c r="EC815" s="170"/>
      <c r="ED815" s="170"/>
      <c r="EE815" s="170"/>
      <c r="EF815" s="170"/>
      <c r="EG815" s="170"/>
      <c r="EH815" s="170"/>
      <c r="EI815" s="170"/>
      <c r="EJ815" s="170"/>
      <c r="EK815" s="170"/>
      <c r="EL815" s="170"/>
      <c r="EM815" s="170"/>
      <c r="EN815" s="170"/>
      <c r="EO815" s="170"/>
      <c r="EP815" s="170"/>
      <c r="EQ815" s="170"/>
      <c r="ER815" s="185"/>
      <c r="ES815" s="185"/>
      <c r="ET815" s="171"/>
    </row>
    <row r="816" spans="1:150" s="173" customFormat="1" hidden="1" x14ac:dyDescent="0.25">
      <c r="A816" s="169"/>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c r="AL816" s="170"/>
      <c r="AM816" s="170"/>
      <c r="AN816" s="170"/>
      <c r="AO816" s="170"/>
      <c r="AP816" s="170"/>
      <c r="AQ816" s="170"/>
      <c r="AR816" s="170"/>
      <c r="AS816" s="170"/>
      <c r="AT816" s="170"/>
      <c r="AU816" s="170"/>
      <c r="AV816" s="170"/>
      <c r="AW816" s="170"/>
      <c r="AX816" s="170"/>
      <c r="AY816" s="170"/>
      <c r="AZ816" s="170"/>
      <c r="BA816" s="170"/>
      <c r="BB816" s="170"/>
      <c r="BC816" s="170"/>
      <c r="BD816" s="170"/>
      <c r="BE816" s="170"/>
      <c r="BF816" s="170"/>
      <c r="BG816" s="170"/>
      <c r="BH816" s="170"/>
      <c r="BI816" s="170"/>
      <c r="BJ816" s="170"/>
      <c r="BK816" s="170"/>
      <c r="BL816" s="170"/>
      <c r="BM816" s="170"/>
      <c r="BN816" s="170"/>
      <c r="BO816" s="170"/>
      <c r="BP816" s="170"/>
      <c r="BQ816" s="170"/>
      <c r="BR816" s="170"/>
      <c r="BS816" s="170"/>
      <c r="BT816" s="170"/>
      <c r="BU816" s="170"/>
      <c r="BV816" s="170"/>
      <c r="BW816" s="170"/>
      <c r="BX816" s="170"/>
      <c r="BY816" s="170"/>
      <c r="BZ816" s="170"/>
      <c r="CA816" s="170"/>
      <c r="CB816" s="170"/>
      <c r="CC816" s="170"/>
      <c r="CD816" s="170"/>
      <c r="CE816" s="170"/>
      <c r="CF816" s="170"/>
      <c r="CG816" s="170"/>
      <c r="CH816" s="170"/>
      <c r="CI816" s="170"/>
      <c r="CJ816" s="170"/>
      <c r="CK816" s="170"/>
      <c r="CL816" s="170"/>
      <c r="CM816" s="170"/>
      <c r="CN816" s="170"/>
      <c r="CO816" s="170"/>
      <c r="CP816" s="170"/>
      <c r="CQ816" s="170"/>
      <c r="CR816" s="170"/>
      <c r="CS816" s="170"/>
      <c r="CT816" s="170"/>
      <c r="CU816" s="170"/>
      <c r="CV816" s="170"/>
      <c r="CW816" s="170"/>
      <c r="CX816" s="170"/>
      <c r="CY816" s="170"/>
      <c r="CZ816" s="170"/>
      <c r="DA816" s="170"/>
      <c r="DB816" s="170"/>
      <c r="DC816" s="170"/>
      <c r="DD816" s="170"/>
      <c r="DE816" s="170"/>
      <c r="DF816" s="170"/>
      <c r="DG816" s="170"/>
      <c r="DH816" s="170"/>
      <c r="DI816" s="170"/>
      <c r="DJ816" s="170"/>
      <c r="DK816" s="170"/>
      <c r="DL816" s="170"/>
      <c r="DM816" s="170"/>
      <c r="DN816" s="170"/>
      <c r="DO816" s="170"/>
      <c r="DP816" s="170"/>
      <c r="DQ816" s="170"/>
      <c r="DR816" s="170"/>
      <c r="DS816" s="170"/>
      <c r="DT816" s="170"/>
      <c r="DU816" s="170"/>
      <c r="DV816" s="170"/>
      <c r="DW816" s="170"/>
      <c r="DX816" s="170"/>
      <c r="DY816" s="170"/>
      <c r="DZ816" s="170"/>
      <c r="EA816" s="170"/>
      <c r="EB816" s="170"/>
      <c r="EC816" s="170"/>
      <c r="ED816" s="170"/>
      <c r="EE816" s="170"/>
      <c r="EF816" s="170"/>
      <c r="EG816" s="170"/>
      <c r="EH816" s="170"/>
      <c r="EI816" s="170"/>
      <c r="EJ816" s="170"/>
      <c r="EK816" s="170"/>
      <c r="EL816" s="170"/>
      <c r="EM816" s="170"/>
      <c r="EN816" s="170"/>
      <c r="EO816" s="170"/>
      <c r="EP816" s="170"/>
      <c r="EQ816" s="170"/>
      <c r="ER816" s="185"/>
      <c r="ES816" s="185"/>
      <c r="ET816" s="171"/>
    </row>
    <row r="817" spans="1:150" s="173" customFormat="1" hidden="1" x14ac:dyDescent="0.25">
      <c r="A817" s="169"/>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170"/>
      <c r="BD817" s="170"/>
      <c r="BE817" s="170"/>
      <c r="BF817" s="170"/>
      <c r="BG817" s="170"/>
      <c r="BH817" s="170"/>
      <c r="BI817" s="170"/>
      <c r="BJ817" s="170"/>
      <c r="BK817" s="170"/>
      <c r="BL817" s="170"/>
      <c r="BM817" s="170"/>
      <c r="BN817" s="170"/>
      <c r="BO817" s="170"/>
      <c r="BP817" s="170"/>
      <c r="BQ817" s="170"/>
      <c r="BR817" s="170"/>
      <c r="BS817" s="170"/>
      <c r="BT817" s="170"/>
      <c r="BU817" s="170"/>
      <c r="BV817" s="170"/>
      <c r="BW817" s="170"/>
      <c r="BX817" s="170"/>
      <c r="BY817" s="170"/>
      <c r="BZ817" s="170"/>
      <c r="CA817" s="170"/>
      <c r="CB817" s="170"/>
      <c r="CC817" s="170"/>
      <c r="CD817" s="170"/>
      <c r="CE817" s="170"/>
      <c r="CF817" s="170"/>
      <c r="CG817" s="170"/>
      <c r="CH817" s="170"/>
      <c r="CI817" s="170"/>
      <c r="CJ817" s="170"/>
      <c r="CK817" s="170"/>
      <c r="CL817" s="170"/>
      <c r="CM817" s="170"/>
      <c r="CN817" s="170"/>
      <c r="CO817" s="170"/>
      <c r="CP817" s="170"/>
      <c r="CQ817" s="170"/>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170"/>
      <c r="DR817" s="170"/>
      <c r="DS817" s="170"/>
      <c r="DT817" s="170"/>
      <c r="DU817" s="170"/>
      <c r="DV817" s="170"/>
      <c r="DW817" s="170"/>
      <c r="DX817" s="170"/>
      <c r="DY817" s="170"/>
      <c r="DZ817" s="170"/>
      <c r="EA817" s="170"/>
      <c r="EB817" s="170"/>
      <c r="EC817" s="170"/>
      <c r="ED817" s="170"/>
      <c r="EE817" s="170"/>
      <c r="EF817" s="170"/>
      <c r="EG817" s="170"/>
      <c r="EH817" s="170"/>
      <c r="EI817" s="170"/>
      <c r="EJ817" s="170"/>
      <c r="EK817" s="170"/>
      <c r="EL817" s="170"/>
      <c r="EM817" s="170"/>
      <c r="EN817" s="170"/>
      <c r="EO817" s="170"/>
      <c r="EP817" s="170"/>
      <c r="EQ817" s="170"/>
      <c r="ER817" s="185"/>
      <c r="ES817" s="185"/>
      <c r="ET817" s="171"/>
    </row>
    <row r="818" spans="1:150" s="173" customFormat="1" hidden="1" x14ac:dyDescent="0.25">
      <c r="A818" s="169"/>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c r="AL818" s="170"/>
      <c r="AM818" s="170"/>
      <c r="AN818" s="170"/>
      <c r="AO818" s="170"/>
      <c r="AP818" s="170"/>
      <c r="AQ818" s="170"/>
      <c r="AR818" s="170"/>
      <c r="AS818" s="170"/>
      <c r="AT818" s="170"/>
      <c r="AU818" s="170"/>
      <c r="AV818" s="170"/>
      <c r="AW818" s="170"/>
      <c r="AX818" s="170"/>
      <c r="AY818" s="170"/>
      <c r="AZ818" s="170"/>
      <c r="BA818" s="170"/>
      <c r="BB818" s="170"/>
      <c r="BC818" s="170"/>
      <c r="BD818" s="170"/>
      <c r="BE818" s="170"/>
      <c r="BF818" s="170"/>
      <c r="BG818" s="170"/>
      <c r="BH818" s="170"/>
      <c r="BI818" s="170"/>
      <c r="BJ818" s="170"/>
      <c r="BK818" s="170"/>
      <c r="BL818" s="170"/>
      <c r="BM818" s="170"/>
      <c r="BN818" s="170"/>
      <c r="BO818" s="170"/>
      <c r="BP818" s="170"/>
      <c r="BQ818" s="170"/>
      <c r="BR818" s="170"/>
      <c r="BS818" s="170"/>
      <c r="BT818" s="170"/>
      <c r="BU818" s="170"/>
      <c r="BV818" s="170"/>
      <c r="BW818" s="170"/>
      <c r="BX818" s="170"/>
      <c r="BY818" s="170"/>
      <c r="BZ818" s="170"/>
      <c r="CA818" s="170"/>
      <c r="CB818" s="170"/>
      <c r="CC818" s="170"/>
      <c r="CD818" s="170"/>
      <c r="CE818" s="170"/>
      <c r="CF818" s="170"/>
      <c r="CG818" s="170"/>
      <c r="CH818" s="170"/>
      <c r="CI818" s="170"/>
      <c r="CJ818" s="170"/>
      <c r="CK818" s="170"/>
      <c r="CL818" s="170"/>
      <c r="CM818" s="170"/>
      <c r="CN818" s="170"/>
      <c r="CO818" s="170"/>
      <c r="CP818" s="170"/>
      <c r="CQ818" s="170"/>
      <c r="CR818" s="170"/>
      <c r="CS818" s="170"/>
      <c r="CT818" s="170"/>
      <c r="CU818" s="170"/>
      <c r="CV818" s="170"/>
      <c r="CW818" s="170"/>
      <c r="CX818" s="170"/>
      <c r="CY818" s="170"/>
      <c r="CZ818" s="170"/>
      <c r="DA818" s="170"/>
      <c r="DB818" s="170"/>
      <c r="DC818" s="170"/>
      <c r="DD818" s="170"/>
      <c r="DE818" s="170"/>
      <c r="DF818" s="170"/>
      <c r="DG818" s="170"/>
      <c r="DH818" s="170"/>
      <c r="DI818" s="170"/>
      <c r="DJ818" s="170"/>
      <c r="DK818" s="170"/>
      <c r="DL818" s="170"/>
      <c r="DM818" s="170"/>
      <c r="DN818" s="170"/>
      <c r="DO818" s="170"/>
      <c r="DP818" s="170"/>
      <c r="DQ818" s="170"/>
      <c r="DR818" s="170"/>
      <c r="DS818" s="170"/>
      <c r="DT818" s="170"/>
      <c r="DU818" s="170"/>
      <c r="DV818" s="170"/>
      <c r="DW818" s="170"/>
      <c r="DX818" s="170"/>
      <c r="DY818" s="170"/>
      <c r="DZ818" s="170"/>
      <c r="EA818" s="170"/>
      <c r="EB818" s="170"/>
      <c r="EC818" s="170"/>
      <c r="ED818" s="170"/>
      <c r="EE818" s="170"/>
      <c r="EF818" s="170"/>
      <c r="EG818" s="170"/>
      <c r="EH818" s="170"/>
      <c r="EI818" s="170"/>
      <c r="EJ818" s="170"/>
      <c r="EK818" s="170"/>
      <c r="EL818" s="170"/>
      <c r="EM818" s="170"/>
      <c r="EN818" s="170"/>
      <c r="EO818" s="170"/>
      <c r="EP818" s="170"/>
      <c r="EQ818" s="170"/>
      <c r="ER818" s="185"/>
      <c r="ES818" s="185"/>
      <c r="ET818" s="171"/>
    </row>
    <row r="819" spans="1:150" s="173" customFormat="1" hidden="1" x14ac:dyDescent="0.25">
      <c r="A819" s="169"/>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c r="AL819" s="170"/>
      <c r="AM819" s="170"/>
      <c r="AN819" s="170"/>
      <c r="AO819" s="170"/>
      <c r="AP819" s="170"/>
      <c r="AQ819" s="170"/>
      <c r="AR819" s="170"/>
      <c r="AS819" s="170"/>
      <c r="AT819" s="170"/>
      <c r="AU819" s="170"/>
      <c r="AV819" s="170"/>
      <c r="AW819" s="170"/>
      <c r="AX819" s="170"/>
      <c r="AY819" s="170"/>
      <c r="AZ819" s="170"/>
      <c r="BA819" s="170"/>
      <c r="BB819" s="170"/>
      <c r="BC819" s="170"/>
      <c r="BD819" s="170"/>
      <c r="BE819" s="170"/>
      <c r="BF819" s="170"/>
      <c r="BG819" s="170"/>
      <c r="BH819" s="170"/>
      <c r="BI819" s="170"/>
      <c r="BJ819" s="170"/>
      <c r="BK819" s="170"/>
      <c r="BL819" s="170"/>
      <c r="BM819" s="170"/>
      <c r="BN819" s="170"/>
      <c r="BO819" s="170"/>
      <c r="BP819" s="170"/>
      <c r="BQ819" s="170"/>
      <c r="BR819" s="170"/>
      <c r="BS819" s="170"/>
      <c r="BT819" s="170"/>
      <c r="BU819" s="170"/>
      <c r="BV819" s="170"/>
      <c r="BW819" s="170"/>
      <c r="BX819" s="170"/>
      <c r="BY819" s="170"/>
      <c r="BZ819" s="170"/>
      <c r="CA819" s="170"/>
      <c r="CB819" s="170"/>
      <c r="CC819" s="170"/>
      <c r="CD819" s="170"/>
      <c r="CE819" s="170"/>
      <c r="CF819" s="170"/>
      <c r="CG819" s="170"/>
      <c r="CH819" s="170"/>
      <c r="CI819" s="170"/>
      <c r="CJ819" s="170"/>
      <c r="CK819" s="170"/>
      <c r="CL819" s="170"/>
      <c r="CM819" s="170"/>
      <c r="CN819" s="170"/>
      <c r="CO819" s="170"/>
      <c r="CP819" s="170"/>
      <c r="CQ819" s="170"/>
      <c r="CR819" s="170"/>
      <c r="CS819" s="170"/>
      <c r="CT819" s="170"/>
      <c r="CU819" s="170"/>
      <c r="CV819" s="170"/>
      <c r="CW819" s="170"/>
      <c r="CX819" s="170"/>
      <c r="CY819" s="170"/>
      <c r="CZ819" s="170"/>
      <c r="DA819" s="170"/>
      <c r="DB819" s="170"/>
      <c r="DC819" s="170"/>
      <c r="DD819" s="170"/>
      <c r="DE819" s="170"/>
      <c r="DF819" s="170"/>
      <c r="DG819" s="170"/>
      <c r="DH819" s="170"/>
      <c r="DI819" s="170"/>
      <c r="DJ819" s="170"/>
      <c r="DK819" s="170"/>
      <c r="DL819" s="170"/>
      <c r="DM819" s="170"/>
      <c r="DN819" s="170"/>
      <c r="DO819" s="170"/>
      <c r="DP819" s="170"/>
      <c r="DQ819" s="170"/>
      <c r="DR819" s="170"/>
      <c r="DS819" s="170"/>
      <c r="DT819" s="170"/>
      <c r="DU819" s="170"/>
      <c r="DV819" s="170"/>
      <c r="DW819" s="170"/>
      <c r="DX819" s="170"/>
      <c r="DY819" s="170"/>
      <c r="DZ819" s="170"/>
      <c r="EA819" s="170"/>
      <c r="EB819" s="170"/>
      <c r="EC819" s="170"/>
      <c r="ED819" s="170"/>
      <c r="EE819" s="170"/>
      <c r="EF819" s="170"/>
      <c r="EG819" s="170"/>
      <c r="EH819" s="170"/>
      <c r="EI819" s="170"/>
      <c r="EJ819" s="170"/>
      <c r="EK819" s="170"/>
      <c r="EL819" s="170"/>
      <c r="EM819" s="170"/>
      <c r="EN819" s="170"/>
      <c r="EO819" s="170"/>
      <c r="EP819" s="170"/>
      <c r="EQ819" s="170"/>
      <c r="ER819" s="185"/>
      <c r="ES819" s="185"/>
      <c r="ET819" s="171"/>
    </row>
    <row r="820" spans="1:150" s="173" customFormat="1" hidden="1" x14ac:dyDescent="0.25">
      <c r="A820" s="169"/>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c r="AL820" s="170"/>
      <c r="AM820" s="170"/>
      <c r="AN820" s="170"/>
      <c r="AO820" s="170"/>
      <c r="AP820" s="170"/>
      <c r="AQ820" s="170"/>
      <c r="AR820" s="170"/>
      <c r="AS820" s="170"/>
      <c r="AT820" s="170"/>
      <c r="AU820" s="170"/>
      <c r="AV820" s="170"/>
      <c r="AW820" s="170"/>
      <c r="AX820" s="170"/>
      <c r="AY820" s="170"/>
      <c r="AZ820" s="170"/>
      <c r="BA820" s="170"/>
      <c r="BB820" s="170"/>
      <c r="BC820" s="170"/>
      <c r="BD820" s="170"/>
      <c r="BE820" s="170"/>
      <c r="BF820" s="170"/>
      <c r="BG820" s="170"/>
      <c r="BH820" s="170"/>
      <c r="BI820" s="170"/>
      <c r="BJ820" s="170"/>
      <c r="BK820" s="170"/>
      <c r="BL820" s="170"/>
      <c r="BM820" s="170"/>
      <c r="BN820" s="170"/>
      <c r="BO820" s="170"/>
      <c r="BP820" s="170"/>
      <c r="BQ820" s="170"/>
      <c r="BR820" s="170"/>
      <c r="BS820" s="170"/>
      <c r="BT820" s="170"/>
      <c r="BU820" s="170"/>
      <c r="BV820" s="170"/>
      <c r="BW820" s="170"/>
      <c r="BX820" s="170"/>
      <c r="BY820" s="170"/>
      <c r="BZ820" s="170"/>
      <c r="CA820" s="170"/>
      <c r="CB820" s="170"/>
      <c r="CC820" s="170"/>
      <c r="CD820" s="170"/>
      <c r="CE820" s="170"/>
      <c r="CF820" s="170"/>
      <c r="CG820" s="170"/>
      <c r="CH820" s="170"/>
      <c r="CI820" s="170"/>
      <c r="CJ820" s="170"/>
      <c r="CK820" s="170"/>
      <c r="CL820" s="170"/>
      <c r="CM820" s="170"/>
      <c r="CN820" s="170"/>
      <c r="CO820" s="170"/>
      <c r="CP820" s="170"/>
      <c r="CQ820" s="170"/>
      <c r="CR820" s="170"/>
      <c r="CS820" s="170"/>
      <c r="CT820" s="170"/>
      <c r="CU820" s="170"/>
      <c r="CV820" s="170"/>
      <c r="CW820" s="170"/>
      <c r="CX820" s="170"/>
      <c r="CY820" s="170"/>
      <c r="CZ820" s="170"/>
      <c r="DA820" s="170"/>
      <c r="DB820" s="170"/>
      <c r="DC820" s="170"/>
      <c r="DD820" s="170"/>
      <c r="DE820" s="170"/>
      <c r="DF820" s="170"/>
      <c r="DG820" s="170"/>
      <c r="DH820" s="170"/>
      <c r="DI820" s="170"/>
      <c r="DJ820" s="170"/>
      <c r="DK820" s="170"/>
      <c r="DL820" s="170"/>
      <c r="DM820" s="170"/>
      <c r="DN820" s="170"/>
      <c r="DO820" s="170"/>
      <c r="DP820" s="170"/>
      <c r="DQ820" s="170"/>
      <c r="DR820" s="170"/>
      <c r="DS820" s="170"/>
      <c r="DT820" s="170"/>
      <c r="DU820" s="170"/>
      <c r="DV820" s="170"/>
      <c r="DW820" s="170"/>
      <c r="DX820" s="170"/>
      <c r="DY820" s="170"/>
      <c r="DZ820" s="170"/>
      <c r="EA820" s="170"/>
      <c r="EB820" s="170"/>
      <c r="EC820" s="170"/>
      <c r="ED820" s="170"/>
      <c r="EE820" s="170"/>
      <c r="EF820" s="170"/>
      <c r="EG820" s="170"/>
      <c r="EH820" s="170"/>
      <c r="EI820" s="170"/>
      <c r="EJ820" s="170"/>
      <c r="EK820" s="170"/>
      <c r="EL820" s="170"/>
      <c r="EM820" s="170"/>
      <c r="EN820" s="170"/>
      <c r="EO820" s="170"/>
      <c r="EP820" s="170"/>
      <c r="EQ820" s="170"/>
      <c r="ER820" s="185"/>
      <c r="ES820" s="185"/>
      <c r="ET820" s="171"/>
    </row>
    <row r="821" spans="1:150" s="173" customFormat="1" hidden="1" x14ac:dyDescent="0.25">
      <c r="A821" s="169"/>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c r="AL821" s="170"/>
      <c r="AM821" s="170"/>
      <c r="AN821" s="170"/>
      <c r="AO821" s="170"/>
      <c r="AP821" s="170"/>
      <c r="AQ821" s="170"/>
      <c r="AR821" s="170"/>
      <c r="AS821" s="170"/>
      <c r="AT821" s="170"/>
      <c r="AU821" s="170"/>
      <c r="AV821" s="170"/>
      <c r="AW821" s="170"/>
      <c r="AX821" s="170"/>
      <c r="AY821" s="170"/>
      <c r="AZ821" s="170"/>
      <c r="BA821" s="170"/>
      <c r="BB821" s="170"/>
      <c r="BC821" s="170"/>
      <c r="BD821" s="170"/>
      <c r="BE821" s="170"/>
      <c r="BF821" s="170"/>
      <c r="BG821" s="170"/>
      <c r="BH821" s="170"/>
      <c r="BI821" s="170"/>
      <c r="BJ821" s="170"/>
      <c r="BK821" s="170"/>
      <c r="BL821" s="170"/>
      <c r="BM821" s="170"/>
      <c r="BN821" s="170"/>
      <c r="BO821" s="170"/>
      <c r="BP821" s="170"/>
      <c r="BQ821" s="170"/>
      <c r="BR821" s="170"/>
      <c r="BS821" s="170"/>
      <c r="BT821" s="170"/>
      <c r="BU821" s="170"/>
      <c r="BV821" s="170"/>
      <c r="BW821" s="170"/>
      <c r="BX821" s="170"/>
      <c r="BY821" s="170"/>
      <c r="BZ821" s="170"/>
      <c r="CA821" s="170"/>
      <c r="CB821" s="170"/>
      <c r="CC821" s="170"/>
      <c r="CD821" s="170"/>
      <c r="CE821" s="170"/>
      <c r="CF821" s="170"/>
      <c r="CG821" s="170"/>
      <c r="CH821" s="170"/>
      <c r="CI821" s="170"/>
      <c r="CJ821" s="170"/>
      <c r="CK821" s="170"/>
      <c r="CL821" s="170"/>
      <c r="CM821" s="170"/>
      <c r="CN821" s="170"/>
      <c r="CO821" s="170"/>
      <c r="CP821" s="170"/>
      <c r="CQ821" s="170"/>
      <c r="CR821" s="170"/>
      <c r="CS821" s="170"/>
      <c r="CT821" s="170"/>
      <c r="CU821" s="170"/>
      <c r="CV821" s="170"/>
      <c r="CW821" s="170"/>
      <c r="CX821" s="170"/>
      <c r="CY821" s="170"/>
      <c r="CZ821" s="170"/>
      <c r="DA821" s="170"/>
      <c r="DB821" s="170"/>
      <c r="DC821" s="170"/>
      <c r="DD821" s="170"/>
      <c r="DE821" s="170"/>
      <c r="DF821" s="170"/>
      <c r="DG821" s="170"/>
      <c r="DH821" s="170"/>
      <c r="DI821" s="170"/>
      <c r="DJ821" s="170"/>
      <c r="DK821" s="170"/>
      <c r="DL821" s="170"/>
      <c r="DM821" s="170"/>
      <c r="DN821" s="170"/>
      <c r="DO821" s="170"/>
      <c r="DP821" s="170"/>
      <c r="DQ821" s="170"/>
      <c r="DR821" s="170"/>
      <c r="DS821" s="170"/>
      <c r="DT821" s="170"/>
      <c r="DU821" s="170"/>
      <c r="DV821" s="170"/>
      <c r="DW821" s="170"/>
      <c r="DX821" s="170"/>
      <c r="DY821" s="170"/>
      <c r="DZ821" s="170"/>
      <c r="EA821" s="170"/>
      <c r="EB821" s="170"/>
      <c r="EC821" s="170"/>
      <c r="ED821" s="170"/>
      <c r="EE821" s="170"/>
      <c r="EF821" s="170"/>
      <c r="EG821" s="170"/>
      <c r="EH821" s="170"/>
      <c r="EI821" s="170"/>
      <c r="EJ821" s="170"/>
      <c r="EK821" s="170"/>
      <c r="EL821" s="170"/>
      <c r="EM821" s="170"/>
      <c r="EN821" s="170"/>
      <c r="EO821" s="170"/>
      <c r="EP821" s="170"/>
      <c r="EQ821" s="170"/>
      <c r="ER821" s="185"/>
      <c r="ES821" s="185"/>
      <c r="ET821" s="171"/>
    </row>
    <row r="822" spans="1:150" s="173" customFormat="1" hidden="1" x14ac:dyDescent="0.25">
      <c r="A822" s="169"/>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c r="AL822" s="170"/>
      <c r="AM822" s="170"/>
      <c r="AN822" s="170"/>
      <c r="AO822" s="170"/>
      <c r="AP822" s="170"/>
      <c r="AQ822" s="170"/>
      <c r="AR822" s="170"/>
      <c r="AS822" s="170"/>
      <c r="AT822" s="170"/>
      <c r="AU822" s="170"/>
      <c r="AV822" s="170"/>
      <c r="AW822" s="170"/>
      <c r="AX822" s="170"/>
      <c r="AY822" s="170"/>
      <c r="AZ822" s="170"/>
      <c r="BA822" s="170"/>
      <c r="BB822" s="170"/>
      <c r="BC822" s="170"/>
      <c r="BD822" s="170"/>
      <c r="BE822" s="170"/>
      <c r="BF822" s="170"/>
      <c r="BG822" s="170"/>
      <c r="BH822" s="170"/>
      <c r="BI822" s="170"/>
      <c r="BJ822" s="170"/>
      <c r="BK822" s="170"/>
      <c r="BL822" s="170"/>
      <c r="BM822" s="170"/>
      <c r="BN822" s="170"/>
      <c r="BO822" s="170"/>
      <c r="BP822" s="170"/>
      <c r="BQ822" s="170"/>
      <c r="BR822" s="170"/>
      <c r="BS822" s="170"/>
      <c r="BT822" s="170"/>
      <c r="BU822" s="170"/>
      <c r="BV822" s="170"/>
      <c r="BW822" s="170"/>
      <c r="BX822" s="170"/>
      <c r="BY822" s="170"/>
      <c r="BZ822" s="170"/>
      <c r="CA822" s="170"/>
      <c r="CB822" s="170"/>
      <c r="CC822" s="170"/>
      <c r="CD822" s="170"/>
      <c r="CE822" s="170"/>
      <c r="CF822" s="170"/>
      <c r="CG822" s="170"/>
      <c r="CH822" s="170"/>
      <c r="CI822" s="170"/>
      <c r="CJ822" s="170"/>
      <c r="CK822" s="170"/>
      <c r="CL822" s="170"/>
      <c r="CM822" s="170"/>
      <c r="CN822" s="170"/>
      <c r="CO822" s="170"/>
      <c r="CP822" s="170"/>
      <c r="CQ822" s="170"/>
      <c r="CR822" s="170"/>
      <c r="CS822" s="170"/>
      <c r="CT822" s="170"/>
      <c r="CU822" s="170"/>
      <c r="CV822" s="170"/>
      <c r="CW822" s="170"/>
      <c r="CX822" s="170"/>
      <c r="CY822" s="170"/>
      <c r="CZ822" s="170"/>
      <c r="DA822" s="170"/>
      <c r="DB822" s="170"/>
      <c r="DC822" s="170"/>
      <c r="DD822" s="170"/>
      <c r="DE822" s="170"/>
      <c r="DF822" s="170"/>
      <c r="DG822" s="170"/>
      <c r="DH822" s="170"/>
      <c r="DI822" s="170"/>
      <c r="DJ822" s="170"/>
      <c r="DK822" s="170"/>
      <c r="DL822" s="170"/>
      <c r="DM822" s="170"/>
      <c r="DN822" s="170"/>
      <c r="DO822" s="170"/>
      <c r="DP822" s="170"/>
      <c r="DQ822" s="170"/>
      <c r="DR822" s="170"/>
      <c r="DS822" s="170"/>
      <c r="DT822" s="170"/>
      <c r="DU822" s="170"/>
      <c r="DV822" s="170"/>
      <c r="DW822" s="170"/>
      <c r="DX822" s="170"/>
      <c r="DY822" s="170"/>
      <c r="DZ822" s="170"/>
      <c r="EA822" s="170"/>
      <c r="EB822" s="170"/>
      <c r="EC822" s="170"/>
      <c r="ED822" s="170"/>
      <c r="EE822" s="170"/>
      <c r="EF822" s="170"/>
      <c r="EG822" s="170"/>
      <c r="EH822" s="170"/>
      <c r="EI822" s="170"/>
      <c r="EJ822" s="170"/>
      <c r="EK822" s="170"/>
      <c r="EL822" s="170"/>
      <c r="EM822" s="170"/>
      <c r="EN822" s="170"/>
      <c r="EO822" s="170"/>
      <c r="EP822" s="170"/>
      <c r="EQ822" s="170"/>
      <c r="ER822" s="185"/>
      <c r="ES822" s="185"/>
      <c r="ET822" s="171"/>
    </row>
    <row r="823" spans="1:150" s="173" customFormat="1" hidden="1" x14ac:dyDescent="0.25">
      <c r="A823" s="169"/>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c r="AL823" s="170"/>
      <c r="AM823" s="170"/>
      <c r="AN823" s="170"/>
      <c r="AO823" s="170"/>
      <c r="AP823" s="170"/>
      <c r="AQ823" s="170"/>
      <c r="AR823" s="170"/>
      <c r="AS823" s="170"/>
      <c r="AT823" s="170"/>
      <c r="AU823" s="170"/>
      <c r="AV823" s="170"/>
      <c r="AW823" s="170"/>
      <c r="AX823" s="170"/>
      <c r="AY823" s="170"/>
      <c r="AZ823" s="170"/>
      <c r="BA823" s="170"/>
      <c r="BB823" s="170"/>
      <c r="BC823" s="170"/>
      <c r="BD823" s="170"/>
      <c r="BE823" s="170"/>
      <c r="BF823" s="170"/>
      <c r="BG823" s="170"/>
      <c r="BH823" s="170"/>
      <c r="BI823" s="170"/>
      <c r="BJ823" s="170"/>
      <c r="BK823" s="170"/>
      <c r="BL823" s="170"/>
      <c r="BM823" s="170"/>
      <c r="BN823" s="170"/>
      <c r="BO823" s="170"/>
      <c r="BP823" s="170"/>
      <c r="BQ823" s="170"/>
      <c r="BR823" s="170"/>
      <c r="BS823" s="170"/>
      <c r="BT823" s="170"/>
      <c r="BU823" s="170"/>
      <c r="BV823" s="170"/>
      <c r="BW823" s="170"/>
      <c r="BX823" s="170"/>
      <c r="BY823" s="170"/>
      <c r="BZ823" s="170"/>
      <c r="CA823" s="170"/>
      <c r="CB823" s="170"/>
      <c r="CC823" s="170"/>
      <c r="CD823" s="170"/>
      <c r="CE823" s="170"/>
      <c r="CF823" s="170"/>
      <c r="CG823" s="170"/>
      <c r="CH823" s="170"/>
      <c r="CI823" s="170"/>
      <c r="CJ823" s="170"/>
      <c r="CK823" s="170"/>
      <c r="CL823" s="170"/>
      <c r="CM823" s="170"/>
      <c r="CN823" s="170"/>
      <c r="CO823" s="170"/>
      <c r="CP823" s="170"/>
      <c r="CQ823" s="170"/>
      <c r="CR823" s="170"/>
      <c r="CS823" s="170"/>
      <c r="CT823" s="170"/>
      <c r="CU823" s="170"/>
      <c r="CV823" s="170"/>
      <c r="CW823" s="170"/>
      <c r="CX823" s="170"/>
      <c r="CY823" s="170"/>
      <c r="CZ823" s="170"/>
      <c r="DA823" s="170"/>
      <c r="DB823" s="170"/>
      <c r="DC823" s="170"/>
      <c r="DD823" s="170"/>
      <c r="DE823" s="170"/>
      <c r="DF823" s="170"/>
      <c r="DG823" s="170"/>
      <c r="DH823" s="170"/>
      <c r="DI823" s="170"/>
      <c r="DJ823" s="170"/>
      <c r="DK823" s="170"/>
      <c r="DL823" s="170"/>
      <c r="DM823" s="170"/>
      <c r="DN823" s="170"/>
      <c r="DO823" s="170"/>
      <c r="DP823" s="170"/>
      <c r="DQ823" s="170"/>
      <c r="DR823" s="170"/>
      <c r="DS823" s="170"/>
      <c r="DT823" s="170"/>
      <c r="DU823" s="170"/>
      <c r="DV823" s="170"/>
      <c r="DW823" s="170"/>
      <c r="DX823" s="170"/>
      <c r="DY823" s="170"/>
      <c r="DZ823" s="170"/>
      <c r="EA823" s="170"/>
      <c r="EB823" s="170"/>
      <c r="EC823" s="170"/>
      <c r="ED823" s="170"/>
      <c r="EE823" s="170"/>
      <c r="EF823" s="170"/>
      <c r="EG823" s="170"/>
      <c r="EH823" s="170"/>
      <c r="EI823" s="170"/>
      <c r="EJ823" s="170"/>
      <c r="EK823" s="170"/>
      <c r="EL823" s="170"/>
      <c r="EM823" s="170"/>
      <c r="EN823" s="170"/>
      <c r="EO823" s="170"/>
      <c r="EP823" s="170"/>
      <c r="EQ823" s="170"/>
      <c r="ER823" s="185"/>
      <c r="ES823" s="185"/>
      <c r="ET823" s="171"/>
    </row>
    <row r="824" spans="1:150" s="173" customFormat="1" hidden="1" x14ac:dyDescent="0.25">
      <c r="A824" s="169"/>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c r="AL824" s="170"/>
      <c r="AM824" s="170"/>
      <c r="AN824" s="170"/>
      <c r="AO824" s="170"/>
      <c r="AP824" s="170"/>
      <c r="AQ824" s="170"/>
      <c r="AR824" s="170"/>
      <c r="AS824" s="170"/>
      <c r="AT824" s="170"/>
      <c r="AU824" s="170"/>
      <c r="AV824" s="170"/>
      <c r="AW824" s="170"/>
      <c r="AX824" s="170"/>
      <c r="AY824" s="170"/>
      <c r="AZ824" s="170"/>
      <c r="BA824" s="170"/>
      <c r="BB824" s="170"/>
      <c r="BC824" s="170"/>
      <c r="BD824" s="170"/>
      <c r="BE824" s="170"/>
      <c r="BF824" s="170"/>
      <c r="BG824" s="170"/>
      <c r="BH824" s="170"/>
      <c r="BI824" s="170"/>
      <c r="BJ824" s="170"/>
      <c r="BK824" s="170"/>
      <c r="BL824" s="170"/>
      <c r="BM824" s="170"/>
      <c r="BN824" s="170"/>
      <c r="BO824" s="170"/>
      <c r="BP824" s="170"/>
      <c r="BQ824" s="170"/>
      <c r="BR824" s="170"/>
      <c r="BS824" s="170"/>
      <c r="BT824" s="170"/>
      <c r="BU824" s="170"/>
      <c r="BV824" s="170"/>
      <c r="BW824" s="170"/>
      <c r="BX824" s="170"/>
      <c r="BY824" s="170"/>
      <c r="BZ824" s="170"/>
      <c r="CA824" s="170"/>
      <c r="CB824" s="170"/>
      <c r="CC824" s="170"/>
      <c r="CD824" s="170"/>
      <c r="CE824" s="170"/>
      <c r="CF824" s="170"/>
      <c r="CG824" s="170"/>
      <c r="CH824" s="170"/>
      <c r="CI824" s="170"/>
      <c r="CJ824" s="170"/>
      <c r="CK824" s="170"/>
      <c r="CL824" s="170"/>
      <c r="CM824" s="170"/>
      <c r="CN824" s="170"/>
      <c r="CO824" s="170"/>
      <c r="CP824" s="170"/>
      <c r="CQ824" s="170"/>
      <c r="CR824" s="170"/>
      <c r="CS824" s="170"/>
      <c r="CT824" s="170"/>
      <c r="CU824" s="170"/>
      <c r="CV824" s="170"/>
      <c r="CW824" s="170"/>
      <c r="CX824" s="170"/>
      <c r="CY824" s="170"/>
      <c r="CZ824" s="170"/>
      <c r="DA824" s="170"/>
      <c r="DB824" s="170"/>
      <c r="DC824" s="170"/>
      <c r="DD824" s="170"/>
      <c r="DE824" s="170"/>
      <c r="DF824" s="170"/>
      <c r="DG824" s="170"/>
      <c r="DH824" s="170"/>
      <c r="DI824" s="170"/>
      <c r="DJ824" s="170"/>
      <c r="DK824" s="170"/>
      <c r="DL824" s="170"/>
      <c r="DM824" s="170"/>
      <c r="DN824" s="170"/>
      <c r="DO824" s="170"/>
      <c r="DP824" s="170"/>
      <c r="DQ824" s="170"/>
      <c r="DR824" s="170"/>
      <c r="DS824" s="170"/>
      <c r="DT824" s="170"/>
      <c r="DU824" s="170"/>
      <c r="DV824" s="170"/>
      <c r="DW824" s="170"/>
      <c r="DX824" s="170"/>
      <c r="DY824" s="170"/>
      <c r="DZ824" s="170"/>
      <c r="EA824" s="170"/>
      <c r="EB824" s="170"/>
      <c r="EC824" s="170"/>
      <c r="ED824" s="170"/>
      <c r="EE824" s="170"/>
      <c r="EF824" s="170"/>
      <c r="EG824" s="170"/>
      <c r="EH824" s="170"/>
      <c r="EI824" s="170"/>
      <c r="EJ824" s="170"/>
      <c r="EK824" s="170"/>
      <c r="EL824" s="170"/>
      <c r="EM824" s="170"/>
      <c r="EN824" s="170"/>
      <c r="EO824" s="170"/>
      <c r="EP824" s="170"/>
      <c r="EQ824" s="170"/>
      <c r="ER824" s="185"/>
      <c r="ES824" s="185"/>
      <c r="ET824" s="171"/>
    </row>
    <row r="825" spans="1:150" s="173" customFormat="1" hidden="1" x14ac:dyDescent="0.25">
      <c r="A825" s="169"/>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c r="AL825" s="170"/>
      <c r="AM825" s="170"/>
      <c r="AN825" s="170"/>
      <c r="AO825" s="170"/>
      <c r="AP825" s="170"/>
      <c r="AQ825" s="170"/>
      <c r="AR825" s="170"/>
      <c r="AS825" s="170"/>
      <c r="AT825" s="170"/>
      <c r="AU825" s="170"/>
      <c r="AV825" s="170"/>
      <c r="AW825" s="170"/>
      <c r="AX825" s="170"/>
      <c r="AY825" s="170"/>
      <c r="AZ825" s="170"/>
      <c r="BA825" s="170"/>
      <c r="BB825" s="170"/>
      <c r="BC825" s="170"/>
      <c r="BD825" s="170"/>
      <c r="BE825" s="170"/>
      <c r="BF825" s="170"/>
      <c r="BG825" s="170"/>
      <c r="BH825" s="170"/>
      <c r="BI825" s="170"/>
      <c r="BJ825" s="170"/>
      <c r="BK825" s="170"/>
      <c r="BL825" s="170"/>
      <c r="BM825" s="170"/>
      <c r="BN825" s="170"/>
      <c r="BO825" s="170"/>
      <c r="BP825" s="170"/>
      <c r="BQ825" s="170"/>
      <c r="BR825" s="170"/>
      <c r="BS825" s="170"/>
      <c r="BT825" s="170"/>
      <c r="BU825" s="170"/>
      <c r="BV825" s="170"/>
      <c r="BW825" s="170"/>
      <c r="BX825" s="170"/>
      <c r="BY825" s="170"/>
      <c r="BZ825" s="170"/>
      <c r="CA825" s="170"/>
      <c r="CB825" s="170"/>
      <c r="CC825" s="170"/>
      <c r="CD825" s="170"/>
      <c r="CE825" s="170"/>
      <c r="CF825" s="170"/>
      <c r="CG825" s="170"/>
      <c r="CH825" s="170"/>
      <c r="CI825" s="170"/>
      <c r="CJ825" s="170"/>
      <c r="CK825" s="170"/>
      <c r="CL825" s="170"/>
      <c r="CM825" s="170"/>
      <c r="CN825" s="170"/>
      <c r="CO825" s="170"/>
      <c r="CP825" s="170"/>
      <c r="CQ825" s="170"/>
      <c r="CR825" s="170"/>
      <c r="CS825" s="170"/>
      <c r="CT825" s="170"/>
      <c r="CU825" s="170"/>
      <c r="CV825" s="170"/>
      <c r="CW825" s="170"/>
      <c r="CX825" s="170"/>
      <c r="CY825" s="170"/>
      <c r="CZ825" s="170"/>
      <c r="DA825" s="170"/>
      <c r="DB825" s="170"/>
      <c r="DC825" s="170"/>
      <c r="DD825" s="170"/>
      <c r="DE825" s="170"/>
      <c r="DF825" s="170"/>
      <c r="DG825" s="170"/>
      <c r="DH825" s="170"/>
      <c r="DI825" s="170"/>
      <c r="DJ825" s="170"/>
      <c r="DK825" s="170"/>
      <c r="DL825" s="170"/>
      <c r="DM825" s="170"/>
      <c r="DN825" s="170"/>
      <c r="DO825" s="170"/>
      <c r="DP825" s="170"/>
      <c r="DQ825" s="170"/>
      <c r="DR825" s="170"/>
      <c r="DS825" s="170"/>
      <c r="DT825" s="170"/>
      <c r="DU825" s="170"/>
      <c r="DV825" s="170"/>
      <c r="DW825" s="170"/>
      <c r="DX825" s="170"/>
      <c r="DY825" s="170"/>
      <c r="DZ825" s="170"/>
      <c r="EA825" s="170"/>
      <c r="EB825" s="170"/>
      <c r="EC825" s="170"/>
      <c r="ED825" s="170"/>
      <c r="EE825" s="170"/>
      <c r="EF825" s="170"/>
      <c r="EG825" s="170"/>
      <c r="EH825" s="170"/>
      <c r="EI825" s="170"/>
      <c r="EJ825" s="170"/>
      <c r="EK825" s="170"/>
      <c r="EL825" s="170"/>
      <c r="EM825" s="170"/>
      <c r="EN825" s="170"/>
      <c r="EO825" s="170"/>
      <c r="EP825" s="170"/>
      <c r="EQ825" s="170"/>
      <c r="ER825" s="185"/>
      <c r="ES825" s="185"/>
      <c r="ET825" s="171"/>
    </row>
    <row r="826" spans="1:150" s="173" customFormat="1" hidden="1" x14ac:dyDescent="0.25">
      <c r="A826" s="169"/>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c r="AL826" s="170"/>
      <c r="AM826" s="170"/>
      <c r="AN826" s="170"/>
      <c r="AO826" s="170"/>
      <c r="AP826" s="170"/>
      <c r="AQ826" s="170"/>
      <c r="AR826" s="170"/>
      <c r="AS826" s="170"/>
      <c r="AT826" s="170"/>
      <c r="AU826" s="170"/>
      <c r="AV826" s="170"/>
      <c r="AW826" s="170"/>
      <c r="AX826" s="170"/>
      <c r="AY826" s="170"/>
      <c r="AZ826" s="170"/>
      <c r="BA826" s="170"/>
      <c r="BB826" s="170"/>
      <c r="BC826" s="170"/>
      <c r="BD826" s="170"/>
      <c r="BE826" s="170"/>
      <c r="BF826" s="170"/>
      <c r="BG826" s="170"/>
      <c r="BH826" s="170"/>
      <c r="BI826" s="170"/>
      <c r="BJ826" s="170"/>
      <c r="BK826" s="170"/>
      <c r="BL826" s="170"/>
      <c r="BM826" s="170"/>
      <c r="BN826" s="170"/>
      <c r="BO826" s="170"/>
      <c r="BP826" s="170"/>
      <c r="BQ826" s="170"/>
      <c r="BR826" s="170"/>
      <c r="BS826" s="170"/>
      <c r="BT826" s="170"/>
      <c r="BU826" s="170"/>
      <c r="BV826" s="170"/>
      <c r="BW826" s="170"/>
      <c r="BX826" s="170"/>
      <c r="BY826" s="170"/>
      <c r="BZ826" s="170"/>
      <c r="CA826" s="170"/>
      <c r="CB826" s="170"/>
      <c r="CC826" s="170"/>
      <c r="CD826" s="170"/>
      <c r="CE826" s="170"/>
      <c r="CF826" s="170"/>
      <c r="CG826" s="170"/>
      <c r="CH826" s="170"/>
      <c r="CI826" s="170"/>
      <c r="CJ826" s="170"/>
      <c r="CK826" s="170"/>
      <c r="CL826" s="170"/>
      <c r="CM826" s="170"/>
      <c r="CN826" s="170"/>
      <c r="CO826" s="170"/>
      <c r="CP826" s="170"/>
      <c r="CQ826" s="170"/>
      <c r="CR826" s="170"/>
      <c r="CS826" s="170"/>
      <c r="CT826" s="170"/>
      <c r="CU826" s="170"/>
      <c r="CV826" s="170"/>
      <c r="CW826" s="170"/>
      <c r="CX826" s="170"/>
      <c r="CY826" s="170"/>
      <c r="CZ826" s="170"/>
      <c r="DA826" s="170"/>
      <c r="DB826" s="170"/>
      <c r="DC826" s="170"/>
      <c r="DD826" s="170"/>
      <c r="DE826" s="170"/>
      <c r="DF826" s="170"/>
      <c r="DG826" s="170"/>
      <c r="DH826" s="170"/>
      <c r="DI826" s="170"/>
      <c r="DJ826" s="170"/>
      <c r="DK826" s="170"/>
      <c r="DL826" s="170"/>
      <c r="DM826" s="170"/>
      <c r="DN826" s="170"/>
      <c r="DO826" s="170"/>
      <c r="DP826" s="170"/>
      <c r="DQ826" s="170"/>
      <c r="DR826" s="170"/>
      <c r="DS826" s="170"/>
      <c r="DT826" s="170"/>
      <c r="DU826" s="170"/>
      <c r="DV826" s="170"/>
      <c r="DW826" s="170"/>
      <c r="DX826" s="170"/>
      <c r="DY826" s="170"/>
      <c r="DZ826" s="170"/>
      <c r="EA826" s="170"/>
      <c r="EB826" s="170"/>
      <c r="EC826" s="170"/>
      <c r="ED826" s="170"/>
      <c r="EE826" s="170"/>
      <c r="EF826" s="170"/>
      <c r="EG826" s="170"/>
      <c r="EH826" s="170"/>
      <c r="EI826" s="170"/>
      <c r="EJ826" s="170"/>
      <c r="EK826" s="170"/>
      <c r="EL826" s="170"/>
      <c r="EM826" s="170"/>
      <c r="EN826" s="170"/>
      <c r="EO826" s="170"/>
      <c r="EP826" s="170"/>
      <c r="EQ826" s="170"/>
      <c r="ER826" s="185"/>
      <c r="ES826" s="185"/>
      <c r="ET826" s="171"/>
    </row>
    <row r="827" spans="1:150" s="173" customFormat="1" hidden="1" x14ac:dyDescent="0.25">
      <c r="A827" s="169"/>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c r="AL827" s="170"/>
      <c r="AM827" s="170"/>
      <c r="AN827" s="170"/>
      <c r="AO827" s="170"/>
      <c r="AP827" s="170"/>
      <c r="AQ827" s="170"/>
      <c r="AR827" s="170"/>
      <c r="AS827" s="170"/>
      <c r="AT827" s="170"/>
      <c r="AU827" s="170"/>
      <c r="AV827" s="170"/>
      <c r="AW827" s="170"/>
      <c r="AX827" s="170"/>
      <c r="AY827" s="170"/>
      <c r="AZ827" s="170"/>
      <c r="BA827" s="170"/>
      <c r="BB827" s="170"/>
      <c r="BC827" s="170"/>
      <c r="BD827" s="170"/>
      <c r="BE827" s="170"/>
      <c r="BF827" s="170"/>
      <c r="BG827" s="170"/>
      <c r="BH827" s="170"/>
      <c r="BI827" s="170"/>
      <c r="BJ827" s="170"/>
      <c r="BK827" s="170"/>
      <c r="BL827" s="170"/>
      <c r="BM827" s="170"/>
      <c r="BN827" s="170"/>
      <c r="BO827" s="170"/>
      <c r="BP827" s="170"/>
      <c r="BQ827" s="170"/>
      <c r="BR827" s="170"/>
      <c r="BS827" s="170"/>
      <c r="BT827" s="170"/>
      <c r="BU827" s="170"/>
      <c r="BV827" s="170"/>
      <c r="BW827" s="170"/>
      <c r="BX827" s="170"/>
      <c r="BY827" s="170"/>
      <c r="BZ827" s="170"/>
      <c r="CA827" s="170"/>
      <c r="CB827" s="170"/>
      <c r="CC827" s="170"/>
      <c r="CD827" s="170"/>
      <c r="CE827" s="170"/>
      <c r="CF827" s="170"/>
      <c r="CG827" s="170"/>
      <c r="CH827" s="170"/>
      <c r="CI827" s="170"/>
      <c r="CJ827" s="170"/>
      <c r="CK827" s="170"/>
      <c r="CL827" s="170"/>
      <c r="CM827" s="170"/>
      <c r="CN827" s="170"/>
      <c r="CO827" s="170"/>
      <c r="CP827" s="170"/>
      <c r="CQ827" s="170"/>
      <c r="CR827" s="170"/>
      <c r="CS827" s="170"/>
      <c r="CT827" s="170"/>
      <c r="CU827" s="170"/>
      <c r="CV827" s="170"/>
      <c r="CW827" s="170"/>
      <c r="CX827" s="170"/>
      <c r="CY827" s="170"/>
      <c r="CZ827" s="170"/>
      <c r="DA827" s="170"/>
      <c r="DB827" s="170"/>
      <c r="DC827" s="170"/>
      <c r="DD827" s="170"/>
      <c r="DE827" s="170"/>
      <c r="DF827" s="170"/>
      <c r="DG827" s="170"/>
      <c r="DH827" s="170"/>
      <c r="DI827" s="170"/>
      <c r="DJ827" s="170"/>
      <c r="DK827" s="170"/>
      <c r="DL827" s="170"/>
      <c r="DM827" s="170"/>
      <c r="DN827" s="170"/>
      <c r="DO827" s="170"/>
      <c r="DP827" s="170"/>
      <c r="DQ827" s="170"/>
      <c r="DR827" s="170"/>
      <c r="DS827" s="170"/>
      <c r="DT827" s="170"/>
      <c r="DU827" s="170"/>
      <c r="DV827" s="170"/>
      <c r="DW827" s="170"/>
      <c r="DX827" s="170"/>
      <c r="DY827" s="170"/>
      <c r="DZ827" s="170"/>
      <c r="EA827" s="170"/>
      <c r="EB827" s="170"/>
      <c r="EC827" s="170"/>
      <c r="ED827" s="170"/>
      <c r="EE827" s="170"/>
      <c r="EF827" s="170"/>
      <c r="EG827" s="170"/>
      <c r="EH827" s="170"/>
      <c r="EI827" s="170"/>
      <c r="EJ827" s="170"/>
      <c r="EK827" s="170"/>
      <c r="EL827" s="170"/>
      <c r="EM827" s="170"/>
      <c r="EN827" s="170"/>
      <c r="EO827" s="170"/>
      <c r="EP827" s="170"/>
      <c r="EQ827" s="170"/>
      <c r="ER827" s="185"/>
      <c r="ES827" s="185"/>
      <c r="ET827" s="171"/>
    </row>
    <row r="828" spans="1:150" s="173" customFormat="1" hidden="1" x14ac:dyDescent="0.25">
      <c r="A828" s="169"/>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c r="AL828" s="170"/>
      <c r="AM828" s="170"/>
      <c r="AN828" s="170"/>
      <c r="AO828" s="170"/>
      <c r="AP828" s="170"/>
      <c r="AQ828" s="170"/>
      <c r="AR828" s="170"/>
      <c r="AS828" s="170"/>
      <c r="AT828" s="170"/>
      <c r="AU828" s="170"/>
      <c r="AV828" s="170"/>
      <c r="AW828" s="170"/>
      <c r="AX828" s="170"/>
      <c r="AY828" s="170"/>
      <c r="AZ828" s="170"/>
      <c r="BA828" s="170"/>
      <c r="BB828" s="170"/>
      <c r="BC828" s="170"/>
      <c r="BD828" s="170"/>
      <c r="BE828" s="170"/>
      <c r="BF828" s="170"/>
      <c r="BG828" s="170"/>
      <c r="BH828" s="170"/>
      <c r="BI828" s="170"/>
      <c r="BJ828" s="170"/>
      <c r="BK828" s="170"/>
      <c r="BL828" s="170"/>
      <c r="BM828" s="170"/>
      <c r="BN828" s="170"/>
      <c r="BO828" s="170"/>
      <c r="BP828" s="170"/>
      <c r="BQ828" s="170"/>
      <c r="BR828" s="170"/>
      <c r="BS828" s="170"/>
      <c r="BT828" s="170"/>
      <c r="BU828" s="170"/>
      <c r="BV828" s="170"/>
      <c r="BW828" s="170"/>
      <c r="BX828" s="170"/>
      <c r="BY828" s="170"/>
      <c r="BZ828" s="170"/>
      <c r="CA828" s="170"/>
      <c r="CB828" s="170"/>
      <c r="CC828" s="170"/>
      <c r="CD828" s="170"/>
      <c r="CE828" s="170"/>
      <c r="CF828" s="170"/>
      <c r="CG828" s="170"/>
      <c r="CH828" s="170"/>
      <c r="CI828" s="170"/>
      <c r="CJ828" s="170"/>
      <c r="CK828" s="170"/>
      <c r="CL828" s="170"/>
      <c r="CM828" s="170"/>
      <c r="CN828" s="170"/>
      <c r="CO828" s="170"/>
      <c r="CP828" s="170"/>
      <c r="CQ828" s="170"/>
      <c r="CR828" s="170"/>
      <c r="CS828" s="170"/>
      <c r="CT828" s="170"/>
      <c r="CU828" s="170"/>
      <c r="CV828" s="170"/>
      <c r="CW828" s="170"/>
      <c r="CX828" s="170"/>
      <c r="CY828" s="170"/>
      <c r="CZ828" s="170"/>
      <c r="DA828" s="170"/>
      <c r="DB828" s="170"/>
      <c r="DC828" s="170"/>
      <c r="DD828" s="170"/>
      <c r="DE828" s="170"/>
      <c r="DF828" s="170"/>
      <c r="DG828" s="170"/>
      <c r="DH828" s="170"/>
      <c r="DI828" s="170"/>
      <c r="DJ828" s="170"/>
      <c r="DK828" s="170"/>
      <c r="DL828" s="170"/>
      <c r="DM828" s="170"/>
      <c r="DN828" s="170"/>
      <c r="DO828" s="170"/>
      <c r="DP828" s="170"/>
      <c r="DQ828" s="170"/>
      <c r="DR828" s="170"/>
      <c r="DS828" s="170"/>
      <c r="DT828" s="170"/>
      <c r="DU828" s="170"/>
      <c r="DV828" s="170"/>
      <c r="DW828" s="170"/>
      <c r="DX828" s="170"/>
      <c r="DY828" s="170"/>
      <c r="DZ828" s="170"/>
      <c r="EA828" s="170"/>
      <c r="EB828" s="170"/>
      <c r="EC828" s="170"/>
      <c r="ED828" s="170"/>
      <c r="EE828" s="170"/>
      <c r="EF828" s="170"/>
      <c r="EG828" s="170"/>
      <c r="EH828" s="170"/>
      <c r="EI828" s="170"/>
      <c r="EJ828" s="170"/>
      <c r="EK828" s="170"/>
      <c r="EL828" s="170"/>
      <c r="EM828" s="170"/>
      <c r="EN828" s="170"/>
      <c r="EO828" s="170"/>
      <c r="EP828" s="170"/>
      <c r="EQ828" s="170"/>
      <c r="ER828" s="185"/>
      <c r="ES828" s="185"/>
      <c r="ET828" s="171"/>
    </row>
    <row r="829" spans="1:150" s="173" customFormat="1" hidden="1" x14ac:dyDescent="0.25">
      <c r="A829" s="169"/>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c r="AL829" s="170"/>
      <c r="AM829" s="170"/>
      <c r="AN829" s="170"/>
      <c r="AO829" s="170"/>
      <c r="AP829" s="170"/>
      <c r="AQ829" s="170"/>
      <c r="AR829" s="170"/>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C829" s="170"/>
      <c r="CD829" s="170"/>
      <c r="CE829" s="170"/>
      <c r="CF829" s="170"/>
      <c r="CG829" s="170"/>
      <c r="CH829" s="170"/>
      <c r="CI829" s="170"/>
      <c r="CJ829" s="170"/>
      <c r="CK829" s="170"/>
      <c r="CL829" s="170"/>
      <c r="CM829" s="170"/>
      <c r="CN829" s="170"/>
      <c r="CO829" s="170"/>
      <c r="CP829" s="170"/>
      <c r="CQ829" s="170"/>
      <c r="CR829" s="170"/>
      <c r="CS829" s="170"/>
      <c r="CT829" s="170"/>
      <c r="CU829" s="170"/>
      <c r="CV829" s="170"/>
      <c r="CW829" s="170"/>
      <c r="CX829" s="170"/>
      <c r="CY829" s="170"/>
      <c r="CZ829" s="170"/>
      <c r="DA829" s="170"/>
      <c r="DB829" s="170"/>
      <c r="DC829" s="170"/>
      <c r="DD829" s="170"/>
      <c r="DE829" s="170"/>
      <c r="DF829" s="170"/>
      <c r="DG829" s="170"/>
      <c r="DH829" s="170"/>
      <c r="DI829" s="170"/>
      <c r="DJ829" s="170"/>
      <c r="DK829" s="170"/>
      <c r="DL829" s="170"/>
      <c r="DM829" s="170"/>
      <c r="DN829" s="170"/>
      <c r="DO829" s="170"/>
      <c r="DP829" s="170"/>
      <c r="DQ829" s="170"/>
      <c r="DR829" s="170"/>
      <c r="DS829" s="170"/>
      <c r="DT829" s="170"/>
      <c r="DU829" s="170"/>
      <c r="DV829" s="170"/>
      <c r="DW829" s="170"/>
      <c r="DX829" s="170"/>
      <c r="DY829" s="170"/>
      <c r="DZ829" s="170"/>
      <c r="EA829" s="170"/>
      <c r="EB829" s="170"/>
      <c r="EC829" s="170"/>
      <c r="ED829" s="170"/>
      <c r="EE829" s="170"/>
      <c r="EF829" s="170"/>
      <c r="EG829" s="170"/>
      <c r="EH829" s="170"/>
      <c r="EI829" s="170"/>
      <c r="EJ829" s="170"/>
      <c r="EK829" s="170"/>
      <c r="EL829" s="170"/>
      <c r="EM829" s="170"/>
      <c r="EN829" s="170"/>
      <c r="EO829" s="170"/>
      <c r="EP829" s="170"/>
      <c r="EQ829" s="170"/>
      <c r="ER829" s="185"/>
      <c r="ES829" s="185"/>
      <c r="ET829" s="171"/>
    </row>
    <row r="830" spans="1:150" s="173" customFormat="1" hidden="1" x14ac:dyDescent="0.25">
      <c r="A830" s="169"/>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c r="AL830" s="170"/>
      <c r="AM830" s="170"/>
      <c r="AN830" s="170"/>
      <c r="AO830" s="170"/>
      <c r="AP830" s="170"/>
      <c r="AQ830" s="170"/>
      <c r="AR830" s="170"/>
      <c r="AS830" s="170"/>
      <c r="AT830" s="170"/>
      <c r="AU830" s="170"/>
      <c r="AV830" s="170"/>
      <c r="AW830" s="170"/>
      <c r="AX830" s="170"/>
      <c r="AY830" s="170"/>
      <c r="AZ830" s="170"/>
      <c r="BA830" s="170"/>
      <c r="BB830" s="170"/>
      <c r="BC830" s="170"/>
      <c r="BD830" s="170"/>
      <c r="BE830" s="170"/>
      <c r="BF830" s="170"/>
      <c r="BG830" s="170"/>
      <c r="BH830" s="170"/>
      <c r="BI830" s="170"/>
      <c r="BJ830" s="170"/>
      <c r="BK830" s="170"/>
      <c r="BL830" s="170"/>
      <c r="BM830" s="170"/>
      <c r="BN830" s="170"/>
      <c r="BO830" s="170"/>
      <c r="BP830" s="170"/>
      <c r="BQ830" s="170"/>
      <c r="BR830" s="170"/>
      <c r="BS830" s="170"/>
      <c r="BT830" s="170"/>
      <c r="BU830" s="170"/>
      <c r="BV830" s="170"/>
      <c r="BW830" s="170"/>
      <c r="BX830" s="170"/>
      <c r="BY830" s="170"/>
      <c r="BZ830" s="170"/>
      <c r="CA830" s="170"/>
      <c r="CB830" s="170"/>
      <c r="CC830" s="170"/>
      <c r="CD830" s="170"/>
      <c r="CE830" s="170"/>
      <c r="CF830" s="170"/>
      <c r="CG830" s="170"/>
      <c r="CH830" s="170"/>
      <c r="CI830" s="170"/>
      <c r="CJ830" s="170"/>
      <c r="CK830" s="170"/>
      <c r="CL830" s="170"/>
      <c r="CM830" s="170"/>
      <c r="CN830" s="170"/>
      <c r="CO830" s="170"/>
      <c r="CP830" s="170"/>
      <c r="CQ830" s="170"/>
      <c r="CR830" s="170"/>
      <c r="CS830" s="170"/>
      <c r="CT830" s="170"/>
      <c r="CU830" s="170"/>
      <c r="CV830" s="170"/>
      <c r="CW830" s="170"/>
      <c r="CX830" s="170"/>
      <c r="CY830" s="170"/>
      <c r="CZ830" s="170"/>
      <c r="DA830" s="170"/>
      <c r="DB830" s="170"/>
      <c r="DC830" s="170"/>
      <c r="DD830" s="170"/>
      <c r="DE830" s="170"/>
      <c r="DF830" s="170"/>
      <c r="DG830" s="170"/>
      <c r="DH830" s="170"/>
      <c r="DI830" s="170"/>
      <c r="DJ830" s="170"/>
      <c r="DK830" s="170"/>
      <c r="DL830" s="170"/>
      <c r="DM830" s="170"/>
      <c r="DN830" s="170"/>
      <c r="DO830" s="170"/>
      <c r="DP830" s="170"/>
      <c r="DQ830" s="170"/>
      <c r="DR830" s="170"/>
      <c r="DS830" s="170"/>
      <c r="DT830" s="170"/>
      <c r="DU830" s="170"/>
      <c r="DV830" s="170"/>
      <c r="DW830" s="170"/>
      <c r="DX830" s="170"/>
      <c r="DY830" s="170"/>
      <c r="DZ830" s="170"/>
      <c r="EA830" s="170"/>
      <c r="EB830" s="170"/>
      <c r="EC830" s="170"/>
      <c r="ED830" s="170"/>
      <c r="EE830" s="170"/>
      <c r="EF830" s="170"/>
      <c r="EG830" s="170"/>
      <c r="EH830" s="170"/>
      <c r="EI830" s="170"/>
      <c r="EJ830" s="170"/>
      <c r="EK830" s="170"/>
      <c r="EL830" s="170"/>
      <c r="EM830" s="170"/>
      <c r="EN830" s="170"/>
      <c r="EO830" s="170"/>
      <c r="EP830" s="170"/>
      <c r="EQ830" s="170"/>
      <c r="ER830" s="185"/>
      <c r="ES830" s="185"/>
      <c r="ET830" s="171"/>
    </row>
    <row r="831" spans="1:150" s="173" customFormat="1" hidden="1" x14ac:dyDescent="0.25">
      <c r="A831" s="169"/>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c r="AL831" s="170"/>
      <c r="AM831" s="170"/>
      <c r="AN831" s="170"/>
      <c r="AO831" s="170"/>
      <c r="AP831" s="170"/>
      <c r="AQ831" s="170"/>
      <c r="AR831" s="170"/>
      <c r="AS831" s="170"/>
      <c r="AT831" s="170"/>
      <c r="AU831" s="170"/>
      <c r="AV831" s="170"/>
      <c r="AW831" s="170"/>
      <c r="AX831" s="170"/>
      <c r="AY831" s="170"/>
      <c r="AZ831" s="170"/>
      <c r="BA831" s="170"/>
      <c r="BB831" s="170"/>
      <c r="BC831" s="170"/>
      <c r="BD831" s="170"/>
      <c r="BE831" s="170"/>
      <c r="BF831" s="170"/>
      <c r="BG831" s="170"/>
      <c r="BH831" s="170"/>
      <c r="BI831" s="170"/>
      <c r="BJ831" s="170"/>
      <c r="BK831" s="170"/>
      <c r="BL831" s="170"/>
      <c r="BM831" s="170"/>
      <c r="BN831" s="170"/>
      <c r="BO831" s="170"/>
      <c r="BP831" s="170"/>
      <c r="BQ831" s="170"/>
      <c r="BR831" s="170"/>
      <c r="BS831" s="170"/>
      <c r="BT831" s="170"/>
      <c r="BU831" s="170"/>
      <c r="BV831" s="170"/>
      <c r="BW831" s="170"/>
      <c r="BX831" s="170"/>
      <c r="BY831" s="170"/>
      <c r="BZ831" s="170"/>
      <c r="CA831" s="170"/>
      <c r="CB831" s="170"/>
      <c r="CC831" s="170"/>
      <c r="CD831" s="170"/>
      <c r="CE831" s="170"/>
      <c r="CF831" s="170"/>
      <c r="CG831" s="170"/>
      <c r="CH831" s="170"/>
      <c r="CI831" s="170"/>
      <c r="CJ831" s="170"/>
      <c r="CK831" s="170"/>
      <c r="CL831" s="170"/>
      <c r="CM831" s="170"/>
      <c r="CN831" s="170"/>
      <c r="CO831" s="170"/>
      <c r="CP831" s="170"/>
      <c r="CQ831" s="170"/>
      <c r="CR831" s="170"/>
      <c r="CS831" s="170"/>
      <c r="CT831" s="170"/>
      <c r="CU831" s="170"/>
      <c r="CV831" s="170"/>
      <c r="CW831" s="170"/>
      <c r="CX831" s="170"/>
      <c r="CY831" s="170"/>
      <c r="CZ831" s="170"/>
      <c r="DA831" s="170"/>
      <c r="DB831" s="170"/>
      <c r="DC831" s="170"/>
      <c r="DD831" s="170"/>
      <c r="DE831" s="170"/>
      <c r="DF831" s="170"/>
      <c r="DG831" s="170"/>
      <c r="DH831" s="170"/>
      <c r="DI831" s="170"/>
      <c r="DJ831" s="170"/>
      <c r="DK831" s="170"/>
      <c r="DL831" s="170"/>
      <c r="DM831" s="170"/>
      <c r="DN831" s="170"/>
      <c r="DO831" s="170"/>
      <c r="DP831" s="170"/>
      <c r="DQ831" s="170"/>
      <c r="DR831" s="170"/>
      <c r="DS831" s="170"/>
      <c r="DT831" s="170"/>
      <c r="DU831" s="170"/>
      <c r="DV831" s="170"/>
      <c r="DW831" s="170"/>
      <c r="DX831" s="170"/>
      <c r="DY831" s="170"/>
      <c r="DZ831" s="170"/>
      <c r="EA831" s="170"/>
      <c r="EB831" s="170"/>
      <c r="EC831" s="170"/>
      <c r="ED831" s="170"/>
      <c r="EE831" s="170"/>
      <c r="EF831" s="170"/>
      <c r="EG831" s="170"/>
      <c r="EH831" s="170"/>
      <c r="EI831" s="170"/>
      <c r="EJ831" s="170"/>
      <c r="EK831" s="170"/>
      <c r="EL831" s="170"/>
      <c r="EM831" s="170"/>
      <c r="EN831" s="170"/>
      <c r="EO831" s="170"/>
      <c r="EP831" s="170"/>
      <c r="EQ831" s="170"/>
      <c r="ER831" s="185"/>
      <c r="ES831" s="185"/>
      <c r="ET831" s="171"/>
    </row>
    <row r="832" spans="1:150" s="173" customFormat="1" hidden="1" x14ac:dyDescent="0.25">
      <c r="A832" s="169"/>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c r="AL832" s="170"/>
      <c r="AM832" s="170"/>
      <c r="AN832" s="170"/>
      <c r="AO832" s="170"/>
      <c r="AP832" s="170"/>
      <c r="AQ832" s="170"/>
      <c r="AR832" s="170"/>
      <c r="AS832" s="170"/>
      <c r="AT832" s="170"/>
      <c r="AU832" s="170"/>
      <c r="AV832" s="170"/>
      <c r="AW832" s="170"/>
      <c r="AX832" s="170"/>
      <c r="AY832" s="170"/>
      <c r="AZ832" s="170"/>
      <c r="BA832" s="170"/>
      <c r="BB832" s="170"/>
      <c r="BC832" s="170"/>
      <c r="BD832" s="170"/>
      <c r="BE832" s="170"/>
      <c r="BF832" s="170"/>
      <c r="BG832" s="170"/>
      <c r="BH832" s="170"/>
      <c r="BI832" s="170"/>
      <c r="BJ832" s="170"/>
      <c r="BK832" s="170"/>
      <c r="BL832" s="170"/>
      <c r="BM832" s="170"/>
      <c r="BN832" s="170"/>
      <c r="BO832" s="170"/>
      <c r="BP832" s="170"/>
      <c r="BQ832" s="170"/>
      <c r="BR832" s="170"/>
      <c r="BS832" s="170"/>
      <c r="BT832" s="170"/>
      <c r="BU832" s="170"/>
      <c r="BV832" s="170"/>
      <c r="BW832" s="170"/>
      <c r="BX832" s="170"/>
      <c r="BY832" s="170"/>
      <c r="BZ832" s="170"/>
      <c r="CA832" s="170"/>
      <c r="CB832" s="170"/>
      <c r="CC832" s="170"/>
      <c r="CD832" s="170"/>
      <c r="CE832" s="170"/>
      <c r="CF832" s="170"/>
      <c r="CG832" s="170"/>
      <c r="CH832" s="170"/>
      <c r="CI832" s="170"/>
      <c r="CJ832" s="170"/>
      <c r="CK832" s="170"/>
      <c r="CL832" s="170"/>
      <c r="CM832" s="170"/>
      <c r="CN832" s="170"/>
      <c r="CO832" s="170"/>
      <c r="CP832" s="170"/>
      <c r="CQ832" s="170"/>
      <c r="CR832" s="170"/>
      <c r="CS832" s="170"/>
      <c r="CT832" s="170"/>
      <c r="CU832" s="170"/>
      <c r="CV832" s="170"/>
      <c r="CW832" s="170"/>
      <c r="CX832" s="170"/>
      <c r="CY832" s="170"/>
      <c r="CZ832" s="170"/>
      <c r="DA832" s="170"/>
      <c r="DB832" s="170"/>
      <c r="DC832" s="170"/>
      <c r="DD832" s="170"/>
      <c r="DE832" s="170"/>
      <c r="DF832" s="170"/>
      <c r="DG832" s="170"/>
      <c r="DH832" s="170"/>
      <c r="DI832" s="170"/>
      <c r="DJ832" s="170"/>
      <c r="DK832" s="170"/>
      <c r="DL832" s="170"/>
      <c r="DM832" s="170"/>
      <c r="DN832" s="170"/>
      <c r="DO832" s="170"/>
      <c r="DP832" s="170"/>
      <c r="DQ832" s="170"/>
      <c r="DR832" s="170"/>
      <c r="DS832" s="170"/>
      <c r="DT832" s="170"/>
      <c r="DU832" s="170"/>
      <c r="DV832" s="170"/>
      <c r="DW832" s="170"/>
      <c r="DX832" s="170"/>
      <c r="DY832" s="170"/>
      <c r="DZ832" s="170"/>
      <c r="EA832" s="170"/>
      <c r="EB832" s="170"/>
      <c r="EC832" s="170"/>
      <c r="ED832" s="170"/>
      <c r="EE832" s="170"/>
      <c r="EF832" s="170"/>
      <c r="EG832" s="170"/>
      <c r="EH832" s="170"/>
      <c r="EI832" s="170"/>
      <c r="EJ832" s="170"/>
      <c r="EK832" s="170"/>
      <c r="EL832" s="170"/>
      <c r="EM832" s="170"/>
      <c r="EN832" s="170"/>
      <c r="EO832" s="170"/>
      <c r="EP832" s="170"/>
      <c r="EQ832" s="170"/>
      <c r="ER832" s="185"/>
      <c r="ES832" s="185"/>
      <c r="ET832" s="171"/>
    </row>
    <row r="833" spans="1:150" s="173" customFormat="1" hidden="1" x14ac:dyDescent="0.25">
      <c r="A833" s="169"/>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c r="AL833" s="170"/>
      <c r="AM833" s="170"/>
      <c r="AN833" s="170"/>
      <c r="AO833" s="170"/>
      <c r="AP833" s="170"/>
      <c r="AQ833" s="170"/>
      <c r="AR833" s="170"/>
      <c r="AS833" s="170"/>
      <c r="AT833" s="170"/>
      <c r="AU833" s="170"/>
      <c r="AV833" s="170"/>
      <c r="AW833" s="170"/>
      <c r="AX833" s="170"/>
      <c r="AY833" s="170"/>
      <c r="AZ833" s="170"/>
      <c r="BA833" s="170"/>
      <c r="BB833" s="170"/>
      <c r="BC833" s="170"/>
      <c r="BD833" s="170"/>
      <c r="BE833" s="170"/>
      <c r="BF833" s="170"/>
      <c r="BG833" s="170"/>
      <c r="BH833" s="170"/>
      <c r="BI833" s="170"/>
      <c r="BJ833" s="170"/>
      <c r="BK833" s="170"/>
      <c r="BL833" s="170"/>
      <c r="BM833" s="170"/>
      <c r="BN833" s="170"/>
      <c r="BO833" s="170"/>
      <c r="BP833" s="170"/>
      <c r="BQ833" s="170"/>
      <c r="BR833" s="170"/>
      <c r="BS833" s="170"/>
      <c r="BT833" s="170"/>
      <c r="BU833" s="170"/>
      <c r="BV833" s="170"/>
      <c r="BW833" s="170"/>
      <c r="BX833" s="170"/>
      <c r="BY833" s="170"/>
      <c r="BZ833" s="170"/>
      <c r="CA833" s="170"/>
      <c r="CB833" s="170"/>
      <c r="CC833" s="170"/>
      <c r="CD833" s="170"/>
      <c r="CE833" s="170"/>
      <c r="CF833" s="170"/>
      <c r="CG833" s="170"/>
      <c r="CH833" s="170"/>
      <c r="CI833" s="170"/>
      <c r="CJ833" s="170"/>
      <c r="CK833" s="170"/>
      <c r="CL833" s="170"/>
      <c r="CM833" s="170"/>
      <c r="CN833" s="170"/>
      <c r="CO833" s="170"/>
      <c r="CP833" s="170"/>
      <c r="CQ833" s="170"/>
      <c r="CR833" s="170"/>
      <c r="CS833" s="170"/>
      <c r="CT833" s="170"/>
      <c r="CU833" s="170"/>
      <c r="CV833" s="170"/>
      <c r="CW833" s="170"/>
      <c r="CX833" s="170"/>
      <c r="CY833" s="170"/>
      <c r="CZ833" s="170"/>
      <c r="DA833" s="170"/>
      <c r="DB833" s="170"/>
      <c r="DC833" s="170"/>
      <c r="DD833" s="170"/>
      <c r="DE833" s="170"/>
      <c r="DF833" s="170"/>
      <c r="DG833" s="170"/>
      <c r="DH833" s="170"/>
      <c r="DI833" s="170"/>
      <c r="DJ833" s="170"/>
      <c r="DK833" s="170"/>
      <c r="DL833" s="170"/>
      <c r="DM833" s="170"/>
      <c r="DN833" s="170"/>
      <c r="DO833" s="170"/>
      <c r="DP833" s="170"/>
      <c r="DQ833" s="170"/>
      <c r="DR833" s="170"/>
      <c r="DS833" s="170"/>
      <c r="DT833" s="170"/>
      <c r="DU833" s="170"/>
      <c r="DV833" s="170"/>
      <c r="DW833" s="170"/>
      <c r="DX833" s="170"/>
      <c r="DY833" s="170"/>
      <c r="DZ833" s="170"/>
      <c r="EA833" s="170"/>
      <c r="EB833" s="170"/>
      <c r="EC833" s="170"/>
      <c r="ED833" s="170"/>
      <c r="EE833" s="170"/>
      <c r="EF833" s="170"/>
      <c r="EG833" s="170"/>
      <c r="EH833" s="170"/>
      <c r="EI833" s="170"/>
      <c r="EJ833" s="170"/>
      <c r="EK833" s="170"/>
      <c r="EL833" s="170"/>
      <c r="EM833" s="170"/>
      <c r="EN833" s="170"/>
      <c r="EO833" s="170"/>
      <c r="EP833" s="170"/>
      <c r="EQ833" s="170"/>
      <c r="ER833" s="185"/>
      <c r="ES833" s="185"/>
      <c r="ET833" s="171"/>
    </row>
    <row r="834" spans="1:150" s="173" customFormat="1" hidden="1" x14ac:dyDescent="0.25">
      <c r="A834" s="169"/>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c r="AL834" s="170"/>
      <c r="AM834" s="170"/>
      <c r="AN834" s="170"/>
      <c r="AO834" s="170"/>
      <c r="AP834" s="170"/>
      <c r="AQ834" s="170"/>
      <c r="AR834" s="170"/>
      <c r="AS834" s="170"/>
      <c r="AT834" s="170"/>
      <c r="AU834" s="170"/>
      <c r="AV834" s="170"/>
      <c r="AW834" s="170"/>
      <c r="AX834" s="170"/>
      <c r="AY834" s="170"/>
      <c r="AZ834" s="170"/>
      <c r="BA834" s="170"/>
      <c r="BB834" s="170"/>
      <c r="BC834" s="170"/>
      <c r="BD834" s="170"/>
      <c r="BE834" s="170"/>
      <c r="BF834" s="170"/>
      <c r="BG834" s="170"/>
      <c r="BH834" s="170"/>
      <c r="BI834" s="170"/>
      <c r="BJ834" s="170"/>
      <c r="BK834" s="170"/>
      <c r="BL834" s="170"/>
      <c r="BM834" s="170"/>
      <c r="BN834" s="170"/>
      <c r="BO834" s="170"/>
      <c r="BP834" s="170"/>
      <c r="BQ834" s="170"/>
      <c r="BR834" s="170"/>
      <c r="BS834" s="170"/>
      <c r="BT834" s="170"/>
      <c r="BU834" s="170"/>
      <c r="BV834" s="170"/>
      <c r="BW834" s="170"/>
      <c r="BX834" s="170"/>
      <c r="BY834" s="170"/>
      <c r="BZ834" s="170"/>
      <c r="CA834" s="170"/>
      <c r="CB834" s="170"/>
      <c r="CC834" s="170"/>
      <c r="CD834" s="170"/>
      <c r="CE834" s="170"/>
      <c r="CF834" s="170"/>
      <c r="CG834" s="170"/>
      <c r="CH834" s="170"/>
      <c r="CI834" s="170"/>
      <c r="CJ834" s="170"/>
      <c r="CK834" s="170"/>
      <c r="CL834" s="170"/>
      <c r="CM834" s="170"/>
      <c r="CN834" s="170"/>
      <c r="CO834" s="170"/>
      <c r="CP834" s="170"/>
      <c r="CQ834" s="170"/>
      <c r="CR834" s="170"/>
      <c r="CS834" s="170"/>
      <c r="CT834" s="170"/>
      <c r="CU834" s="170"/>
      <c r="CV834" s="170"/>
      <c r="CW834" s="170"/>
      <c r="CX834" s="170"/>
      <c r="CY834" s="170"/>
      <c r="CZ834" s="170"/>
      <c r="DA834" s="170"/>
      <c r="DB834" s="170"/>
      <c r="DC834" s="170"/>
      <c r="DD834" s="170"/>
      <c r="DE834" s="170"/>
      <c r="DF834" s="170"/>
      <c r="DG834" s="170"/>
      <c r="DH834" s="170"/>
      <c r="DI834" s="170"/>
      <c r="DJ834" s="170"/>
      <c r="DK834" s="170"/>
      <c r="DL834" s="170"/>
      <c r="DM834" s="170"/>
      <c r="DN834" s="170"/>
      <c r="DO834" s="170"/>
      <c r="DP834" s="170"/>
      <c r="DQ834" s="170"/>
      <c r="DR834" s="170"/>
      <c r="DS834" s="170"/>
      <c r="DT834" s="170"/>
      <c r="DU834" s="170"/>
      <c r="DV834" s="170"/>
      <c r="DW834" s="170"/>
      <c r="DX834" s="170"/>
      <c r="DY834" s="170"/>
      <c r="DZ834" s="170"/>
      <c r="EA834" s="170"/>
      <c r="EB834" s="170"/>
      <c r="EC834" s="170"/>
      <c r="ED834" s="170"/>
      <c r="EE834" s="170"/>
      <c r="EF834" s="170"/>
      <c r="EG834" s="170"/>
      <c r="EH834" s="170"/>
      <c r="EI834" s="170"/>
      <c r="EJ834" s="170"/>
      <c r="EK834" s="170"/>
      <c r="EL834" s="170"/>
      <c r="EM834" s="170"/>
      <c r="EN834" s="170"/>
      <c r="EO834" s="170"/>
      <c r="EP834" s="170"/>
      <c r="EQ834" s="170"/>
      <c r="ER834" s="185"/>
      <c r="ES834" s="185"/>
      <c r="ET834" s="171"/>
    </row>
    <row r="835" spans="1:150" s="173" customFormat="1" hidden="1" x14ac:dyDescent="0.25">
      <c r="A835" s="169"/>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c r="AL835" s="170"/>
      <c r="AM835" s="170"/>
      <c r="AN835" s="170"/>
      <c r="AO835" s="170"/>
      <c r="AP835" s="170"/>
      <c r="AQ835" s="170"/>
      <c r="AR835" s="170"/>
      <c r="AS835" s="170"/>
      <c r="AT835" s="170"/>
      <c r="AU835" s="170"/>
      <c r="AV835" s="170"/>
      <c r="AW835" s="170"/>
      <c r="AX835" s="170"/>
      <c r="AY835" s="170"/>
      <c r="AZ835" s="170"/>
      <c r="BA835" s="170"/>
      <c r="BB835" s="170"/>
      <c r="BC835" s="170"/>
      <c r="BD835" s="170"/>
      <c r="BE835" s="170"/>
      <c r="BF835" s="170"/>
      <c r="BG835" s="170"/>
      <c r="BH835" s="170"/>
      <c r="BI835" s="170"/>
      <c r="BJ835" s="170"/>
      <c r="BK835" s="170"/>
      <c r="BL835" s="170"/>
      <c r="BM835" s="170"/>
      <c r="BN835" s="170"/>
      <c r="BO835" s="170"/>
      <c r="BP835" s="170"/>
      <c r="BQ835" s="170"/>
      <c r="BR835" s="170"/>
      <c r="BS835" s="170"/>
      <c r="BT835" s="170"/>
      <c r="BU835" s="170"/>
      <c r="BV835" s="170"/>
      <c r="BW835" s="170"/>
      <c r="BX835" s="170"/>
      <c r="BY835" s="170"/>
      <c r="BZ835" s="170"/>
      <c r="CA835" s="170"/>
      <c r="CB835" s="170"/>
      <c r="CC835" s="170"/>
      <c r="CD835" s="170"/>
      <c r="CE835" s="170"/>
      <c r="CF835" s="170"/>
      <c r="CG835" s="170"/>
      <c r="CH835" s="170"/>
      <c r="CI835" s="170"/>
      <c r="CJ835" s="170"/>
      <c r="CK835" s="170"/>
      <c r="CL835" s="170"/>
      <c r="CM835" s="170"/>
      <c r="CN835" s="170"/>
      <c r="CO835" s="170"/>
      <c r="CP835" s="170"/>
      <c r="CQ835" s="170"/>
      <c r="CR835" s="170"/>
      <c r="CS835" s="170"/>
      <c r="CT835" s="170"/>
      <c r="CU835" s="170"/>
      <c r="CV835" s="170"/>
      <c r="CW835" s="170"/>
      <c r="CX835" s="170"/>
      <c r="CY835" s="170"/>
      <c r="CZ835" s="170"/>
      <c r="DA835" s="170"/>
      <c r="DB835" s="170"/>
      <c r="DC835" s="170"/>
      <c r="DD835" s="170"/>
      <c r="DE835" s="170"/>
      <c r="DF835" s="170"/>
      <c r="DG835" s="170"/>
      <c r="DH835" s="170"/>
      <c r="DI835" s="170"/>
      <c r="DJ835" s="170"/>
      <c r="DK835" s="170"/>
      <c r="DL835" s="170"/>
      <c r="DM835" s="170"/>
      <c r="DN835" s="170"/>
      <c r="DO835" s="170"/>
      <c r="DP835" s="170"/>
      <c r="DQ835" s="170"/>
      <c r="DR835" s="170"/>
      <c r="DS835" s="170"/>
      <c r="DT835" s="170"/>
      <c r="DU835" s="170"/>
      <c r="DV835" s="170"/>
      <c r="DW835" s="170"/>
      <c r="DX835" s="170"/>
      <c r="DY835" s="170"/>
      <c r="DZ835" s="170"/>
      <c r="EA835" s="170"/>
      <c r="EB835" s="170"/>
      <c r="EC835" s="170"/>
      <c r="ED835" s="170"/>
      <c r="EE835" s="170"/>
      <c r="EF835" s="170"/>
      <c r="EG835" s="170"/>
      <c r="EH835" s="170"/>
      <c r="EI835" s="170"/>
      <c r="EJ835" s="170"/>
      <c r="EK835" s="170"/>
      <c r="EL835" s="170"/>
      <c r="EM835" s="170"/>
      <c r="EN835" s="170"/>
      <c r="EO835" s="170"/>
      <c r="EP835" s="170"/>
      <c r="EQ835" s="170"/>
      <c r="ER835" s="185"/>
      <c r="ES835" s="185"/>
      <c r="ET835" s="171"/>
    </row>
    <row r="836" spans="1:150" s="173" customFormat="1" hidden="1" x14ac:dyDescent="0.25">
      <c r="A836" s="169"/>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c r="AL836" s="170"/>
      <c r="AM836" s="170"/>
      <c r="AN836" s="170"/>
      <c r="AO836" s="170"/>
      <c r="AP836" s="170"/>
      <c r="AQ836" s="170"/>
      <c r="AR836" s="170"/>
      <c r="AS836" s="170"/>
      <c r="AT836" s="170"/>
      <c r="AU836" s="170"/>
      <c r="AV836" s="170"/>
      <c r="AW836" s="170"/>
      <c r="AX836" s="170"/>
      <c r="AY836" s="170"/>
      <c r="AZ836" s="170"/>
      <c r="BA836" s="170"/>
      <c r="BB836" s="170"/>
      <c r="BC836" s="170"/>
      <c r="BD836" s="170"/>
      <c r="BE836" s="170"/>
      <c r="BF836" s="170"/>
      <c r="BG836" s="170"/>
      <c r="BH836" s="170"/>
      <c r="BI836" s="170"/>
      <c r="BJ836" s="170"/>
      <c r="BK836" s="170"/>
      <c r="BL836" s="170"/>
      <c r="BM836" s="170"/>
      <c r="BN836" s="170"/>
      <c r="BO836" s="170"/>
      <c r="BP836" s="170"/>
      <c r="BQ836" s="170"/>
      <c r="BR836" s="170"/>
      <c r="BS836" s="170"/>
      <c r="BT836" s="170"/>
      <c r="BU836" s="170"/>
      <c r="BV836" s="170"/>
      <c r="BW836" s="170"/>
      <c r="BX836" s="170"/>
      <c r="BY836" s="170"/>
      <c r="BZ836" s="170"/>
      <c r="CA836" s="170"/>
      <c r="CB836" s="170"/>
      <c r="CC836" s="170"/>
      <c r="CD836" s="170"/>
      <c r="CE836" s="170"/>
      <c r="CF836" s="170"/>
      <c r="CG836" s="170"/>
      <c r="CH836" s="170"/>
      <c r="CI836" s="170"/>
      <c r="CJ836" s="170"/>
      <c r="CK836" s="170"/>
      <c r="CL836" s="170"/>
      <c r="CM836" s="170"/>
      <c r="CN836" s="170"/>
      <c r="CO836" s="170"/>
      <c r="CP836" s="170"/>
      <c r="CQ836" s="170"/>
      <c r="CR836" s="170"/>
      <c r="CS836" s="170"/>
      <c r="CT836" s="170"/>
      <c r="CU836" s="170"/>
      <c r="CV836" s="170"/>
      <c r="CW836" s="170"/>
      <c r="CX836" s="170"/>
      <c r="CY836" s="170"/>
      <c r="CZ836" s="170"/>
      <c r="DA836" s="170"/>
      <c r="DB836" s="170"/>
      <c r="DC836" s="170"/>
      <c r="DD836" s="170"/>
      <c r="DE836" s="170"/>
      <c r="DF836" s="170"/>
      <c r="DG836" s="170"/>
      <c r="DH836" s="170"/>
      <c r="DI836" s="170"/>
      <c r="DJ836" s="170"/>
      <c r="DK836" s="170"/>
      <c r="DL836" s="170"/>
      <c r="DM836" s="170"/>
      <c r="DN836" s="170"/>
      <c r="DO836" s="170"/>
      <c r="DP836" s="170"/>
      <c r="DQ836" s="170"/>
      <c r="DR836" s="170"/>
      <c r="DS836" s="170"/>
      <c r="DT836" s="170"/>
      <c r="DU836" s="170"/>
      <c r="DV836" s="170"/>
      <c r="DW836" s="170"/>
      <c r="DX836" s="170"/>
      <c r="DY836" s="170"/>
      <c r="DZ836" s="170"/>
      <c r="EA836" s="170"/>
      <c r="EB836" s="170"/>
      <c r="EC836" s="170"/>
      <c r="ED836" s="170"/>
      <c r="EE836" s="170"/>
      <c r="EF836" s="170"/>
      <c r="EG836" s="170"/>
      <c r="EH836" s="170"/>
      <c r="EI836" s="170"/>
      <c r="EJ836" s="170"/>
      <c r="EK836" s="170"/>
      <c r="EL836" s="170"/>
      <c r="EM836" s="170"/>
      <c r="EN836" s="170"/>
      <c r="EO836" s="170"/>
      <c r="EP836" s="170"/>
      <c r="EQ836" s="170"/>
      <c r="ER836" s="185"/>
      <c r="ES836" s="185"/>
      <c r="ET836" s="171"/>
    </row>
    <row r="837" spans="1:150" s="173" customFormat="1" hidden="1" x14ac:dyDescent="0.25">
      <c r="A837" s="169"/>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c r="AL837" s="170"/>
      <c r="AM837" s="170"/>
      <c r="AN837" s="170"/>
      <c r="AO837" s="170"/>
      <c r="AP837" s="170"/>
      <c r="AQ837" s="170"/>
      <c r="AR837" s="170"/>
      <c r="AS837" s="170"/>
      <c r="AT837" s="170"/>
      <c r="AU837" s="170"/>
      <c r="AV837" s="170"/>
      <c r="AW837" s="170"/>
      <c r="AX837" s="170"/>
      <c r="AY837" s="170"/>
      <c r="AZ837" s="170"/>
      <c r="BA837" s="170"/>
      <c r="BB837" s="170"/>
      <c r="BC837" s="170"/>
      <c r="BD837" s="170"/>
      <c r="BE837" s="170"/>
      <c r="BF837" s="170"/>
      <c r="BG837" s="170"/>
      <c r="BH837" s="170"/>
      <c r="BI837" s="170"/>
      <c r="BJ837" s="170"/>
      <c r="BK837" s="170"/>
      <c r="BL837" s="170"/>
      <c r="BM837" s="170"/>
      <c r="BN837" s="170"/>
      <c r="BO837" s="170"/>
      <c r="BP837" s="170"/>
      <c r="BQ837" s="170"/>
      <c r="BR837" s="170"/>
      <c r="BS837" s="170"/>
      <c r="BT837" s="170"/>
      <c r="BU837" s="170"/>
      <c r="BV837" s="170"/>
      <c r="BW837" s="170"/>
      <c r="BX837" s="170"/>
      <c r="BY837" s="170"/>
      <c r="BZ837" s="170"/>
      <c r="CA837" s="170"/>
      <c r="CB837" s="170"/>
      <c r="CC837" s="170"/>
      <c r="CD837" s="170"/>
      <c r="CE837" s="170"/>
      <c r="CF837" s="170"/>
      <c r="CG837" s="170"/>
      <c r="CH837" s="170"/>
      <c r="CI837" s="170"/>
      <c r="CJ837" s="170"/>
      <c r="CK837" s="170"/>
      <c r="CL837" s="170"/>
      <c r="CM837" s="170"/>
      <c r="CN837" s="170"/>
      <c r="CO837" s="170"/>
      <c r="CP837" s="170"/>
      <c r="CQ837" s="170"/>
      <c r="CR837" s="170"/>
      <c r="CS837" s="170"/>
      <c r="CT837" s="170"/>
      <c r="CU837" s="170"/>
      <c r="CV837" s="170"/>
      <c r="CW837" s="170"/>
      <c r="CX837" s="170"/>
      <c r="CY837" s="170"/>
      <c r="CZ837" s="170"/>
      <c r="DA837" s="170"/>
      <c r="DB837" s="170"/>
      <c r="DC837" s="170"/>
      <c r="DD837" s="170"/>
      <c r="DE837" s="170"/>
      <c r="DF837" s="170"/>
      <c r="DG837" s="170"/>
      <c r="DH837" s="170"/>
      <c r="DI837" s="170"/>
      <c r="DJ837" s="170"/>
      <c r="DK837" s="170"/>
      <c r="DL837" s="170"/>
      <c r="DM837" s="170"/>
      <c r="DN837" s="170"/>
      <c r="DO837" s="170"/>
      <c r="DP837" s="170"/>
      <c r="DQ837" s="170"/>
      <c r="DR837" s="170"/>
      <c r="DS837" s="170"/>
      <c r="DT837" s="170"/>
      <c r="DU837" s="170"/>
      <c r="DV837" s="170"/>
      <c r="DW837" s="170"/>
      <c r="DX837" s="170"/>
      <c r="DY837" s="170"/>
      <c r="DZ837" s="170"/>
      <c r="EA837" s="170"/>
      <c r="EB837" s="170"/>
      <c r="EC837" s="170"/>
      <c r="ED837" s="170"/>
      <c r="EE837" s="170"/>
      <c r="EF837" s="170"/>
      <c r="EG837" s="170"/>
      <c r="EH837" s="170"/>
      <c r="EI837" s="170"/>
      <c r="EJ837" s="170"/>
      <c r="EK837" s="170"/>
      <c r="EL837" s="170"/>
      <c r="EM837" s="170"/>
      <c r="EN837" s="170"/>
      <c r="EO837" s="170"/>
      <c r="EP837" s="170"/>
      <c r="EQ837" s="170"/>
      <c r="ER837" s="185"/>
      <c r="ES837" s="185"/>
      <c r="ET837" s="171"/>
    </row>
    <row r="838" spans="1:150" s="173" customFormat="1" hidden="1" x14ac:dyDescent="0.25">
      <c r="A838" s="169"/>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c r="AL838" s="170"/>
      <c r="AM838" s="170"/>
      <c r="AN838" s="170"/>
      <c r="AO838" s="170"/>
      <c r="AP838" s="170"/>
      <c r="AQ838" s="170"/>
      <c r="AR838" s="170"/>
      <c r="AS838" s="170"/>
      <c r="AT838" s="170"/>
      <c r="AU838" s="170"/>
      <c r="AV838" s="170"/>
      <c r="AW838" s="170"/>
      <c r="AX838" s="170"/>
      <c r="AY838" s="170"/>
      <c r="AZ838" s="170"/>
      <c r="BA838" s="170"/>
      <c r="BB838" s="170"/>
      <c r="BC838" s="170"/>
      <c r="BD838" s="170"/>
      <c r="BE838" s="170"/>
      <c r="BF838" s="170"/>
      <c r="BG838" s="170"/>
      <c r="BH838" s="170"/>
      <c r="BI838" s="170"/>
      <c r="BJ838" s="170"/>
      <c r="BK838" s="170"/>
      <c r="BL838" s="170"/>
      <c r="BM838" s="170"/>
      <c r="BN838" s="170"/>
      <c r="BO838" s="170"/>
      <c r="BP838" s="170"/>
      <c r="BQ838" s="170"/>
      <c r="BR838" s="170"/>
      <c r="BS838" s="170"/>
      <c r="BT838" s="170"/>
      <c r="BU838" s="170"/>
      <c r="BV838" s="170"/>
      <c r="BW838" s="170"/>
      <c r="BX838" s="170"/>
      <c r="BY838" s="170"/>
      <c r="BZ838" s="170"/>
      <c r="CA838" s="170"/>
      <c r="CB838" s="170"/>
      <c r="CC838" s="170"/>
      <c r="CD838" s="170"/>
      <c r="CE838" s="170"/>
      <c r="CF838" s="170"/>
      <c r="CG838" s="170"/>
      <c r="CH838" s="170"/>
      <c r="CI838" s="170"/>
      <c r="CJ838" s="170"/>
      <c r="CK838" s="170"/>
      <c r="CL838" s="170"/>
      <c r="CM838" s="170"/>
      <c r="CN838" s="170"/>
      <c r="CO838" s="170"/>
      <c r="CP838" s="170"/>
      <c r="CQ838" s="170"/>
      <c r="CR838" s="170"/>
      <c r="CS838" s="170"/>
      <c r="CT838" s="170"/>
      <c r="CU838" s="170"/>
      <c r="CV838" s="170"/>
      <c r="CW838" s="170"/>
      <c r="CX838" s="170"/>
      <c r="CY838" s="170"/>
      <c r="CZ838" s="170"/>
      <c r="DA838" s="170"/>
      <c r="DB838" s="170"/>
      <c r="DC838" s="170"/>
      <c r="DD838" s="170"/>
      <c r="DE838" s="170"/>
      <c r="DF838" s="170"/>
      <c r="DG838" s="170"/>
      <c r="DH838" s="170"/>
      <c r="DI838" s="170"/>
      <c r="DJ838" s="170"/>
      <c r="DK838" s="170"/>
      <c r="DL838" s="170"/>
      <c r="DM838" s="170"/>
      <c r="DN838" s="170"/>
      <c r="DO838" s="170"/>
      <c r="DP838" s="170"/>
      <c r="DQ838" s="170"/>
      <c r="DR838" s="170"/>
      <c r="DS838" s="170"/>
      <c r="DT838" s="170"/>
      <c r="DU838" s="170"/>
      <c r="DV838" s="170"/>
      <c r="DW838" s="170"/>
      <c r="DX838" s="170"/>
      <c r="DY838" s="170"/>
      <c r="DZ838" s="170"/>
      <c r="EA838" s="170"/>
      <c r="EB838" s="170"/>
      <c r="EC838" s="170"/>
      <c r="ED838" s="170"/>
      <c r="EE838" s="170"/>
      <c r="EF838" s="170"/>
      <c r="EG838" s="170"/>
      <c r="EH838" s="170"/>
      <c r="EI838" s="170"/>
      <c r="EJ838" s="170"/>
      <c r="EK838" s="170"/>
      <c r="EL838" s="170"/>
      <c r="EM838" s="170"/>
      <c r="EN838" s="170"/>
      <c r="EO838" s="170"/>
      <c r="EP838" s="170"/>
      <c r="EQ838" s="170"/>
      <c r="ER838" s="185"/>
      <c r="ES838" s="185"/>
      <c r="ET838" s="171"/>
    </row>
    <row r="839" spans="1:150" s="173" customFormat="1" hidden="1" x14ac:dyDescent="0.25">
      <c r="A839" s="169"/>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c r="AL839" s="170"/>
      <c r="AM839" s="170"/>
      <c r="AN839" s="170"/>
      <c r="AO839" s="170"/>
      <c r="AP839" s="170"/>
      <c r="AQ839" s="170"/>
      <c r="AR839" s="170"/>
      <c r="AS839" s="170"/>
      <c r="AT839" s="170"/>
      <c r="AU839" s="170"/>
      <c r="AV839" s="170"/>
      <c r="AW839" s="170"/>
      <c r="AX839" s="170"/>
      <c r="AY839" s="170"/>
      <c r="AZ839" s="170"/>
      <c r="BA839" s="170"/>
      <c r="BB839" s="170"/>
      <c r="BC839" s="170"/>
      <c r="BD839" s="170"/>
      <c r="BE839" s="170"/>
      <c r="BF839" s="170"/>
      <c r="BG839" s="170"/>
      <c r="BH839" s="170"/>
      <c r="BI839" s="170"/>
      <c r="BJ839" s="170"/>
      <c r="BK839" s="170"/>
      <c r="BL839" s="170"/>
      <c r="BM839" s="170"/>
      <c r="BN839" s="170"/>
      <c r="BO839" s="170"/>
      <c r="BP839" s="170"/>
      <c r="BQ839" s="170"/>
      <c r="BR839" s="170"/>
      <c r="BS839" s="170"/>
      <c r="BT839" s="170"/>
      <c r="BU839" s="170"/>
      <c r="BV839" s="170"/>
      <c r="BW839" s="170"/>
      <c r="BX839" s="170"/>
      <c r="BY839" s="170"/>
      <c r="BZ839" s="170"/>
      <c r="CA839" s="170"/>
      <c r="CB839" s="170"/>
      <c r="CC839" s="170"/>
      <c r="CD839" s="170"/>
      <c r="CE839" s="170"/>
      <c r="CF839" s="170"/>
      <c r="CG839" s="170"/>
      <c r="CH839" s="170"/>
      <c r="CI839" s="170"/>
      <c r="CJ839" s="170"/>
      <c r="CK839" s="170"/>
      <c r="CL839" s="170"/>
      <c r="CM839" s="170"/>
      <c r="CN839" s="170"/>
      <c r="CO839" s="170"/>
      <c r="CP839" s="170"/>
      <c r="CQ839" s="170"/>
      <c r="CR839" s="170"/>
      <c r="CS839" s="170"/>
      <c r="CT839" s="170"/>
      <c r="CU839" s="170"/>
      <c r="CV839" s="170"/>
      <c r="CW839" s="170"/>
      <c r="CX839" s="170"/>
      <c r="CY839" s="170"/>
      <c r="CZ839" s="170"/>
      <c r="DA839" s="170"/>
      <c r="DB839" s="170"/>
      <c r="DC839" s="170"/>
      <c r="DD839" s="170"/>
      <c r="DE839" s="170"/>
      <c r="DF839" s="170"/>
      <c r="DG839" s="170"/>
      <c r="DH839" s="170"/>
      <c r="DI839" s="170"/>
      <c r="DJ839" s="170"/>
      <c r="DK839" s="170"/>
      <c r="DL839" s="170"/>
      <c r="DM839" s="170"/>
      <c r="DN839" s="170"/>
      <c r="DO839" s="170"/>
      <c r="DP839" s="170"/>
      <c r="DQ839" s="170"/>
      <c r="DR839" s="170"/>
      <c r="DS839" s="170"/>
      <c r="DT839" s="170"/>
      <c r="DU839" s="170"/>
      <c r="DV839" s="170"/>
      <c r="DW839" s="170"/>
      <c r="DX839" s="170"/>
      <c r="DY839" s="170"/>
      <c r="DZ839" s="170"/>
      <c r="EA839" s="170"/>
      <c r="EB839" s="170"/>
      <c r="EC839" s="170"/>
      <c r="ED839" s="170"/>
      <c r="EE839" s="170"/>
      <c r="EF839" s="170"/>
      <c r="EG839" s="170"/>
      <c r="EH839" s="170"/>
      <c r="EI839" s="170"/>
      <c r="EJ839" s="170"/>
      <c r="EK839" s="170"/>
      <c r="EL839" s="170"/>
      <c r="EM839" s="170"/>
      <c r="EN839" s="170"/>
      <c r="EO839" s="170"/>
      <c r="EP839" s="170"/>
      <c r="EQ839" s="170"/>
      <c r="ER839" s="185"/>
      <c r="ES839" s="185"/>
      <c r="ET839" s="171"/>
    </row>
    <row r="840" spans="1:150" s="173" customFormat="1" hidden="1" x14ac:dyDescent="0.25">
      <c r="A840" s="169"/>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c r="AL840" s="170"/>
      <c r="AM840" s="170"/>
      <c r="AN840" s="170"/>
      <c r="AO840" s="170"/>
      <c r="AP840" s="170"/>
      <c r="AQ840" s="170"/>
      <c r="AR840" s="170"/>
      <c r="AS840" s="170"/>
      <c r="AT840" s="170"/>
      <c r="AU840" s="170"/>
      <c r="AV840" s="170"/>
      <c r="AW840" s="170"/>
      <c r="AX840" s="170"/>
      <c r="AY840" s="170"/>
      <c r="AZ840" s="170"/>
      <c r="BA840" s="170"/>
      <c r="BB840" s="170"/>
      <c r="BC840" s="170"/>
      <c r="BD840" s="170"/>
      <c r="BE840" s="170"/>
      <c r="BF840" s="170"/>
      <c r="BG840" s="170"/>
      <c r="BH840" s="170"/>
      <c r="BI840" s="170"/>
      <c r="BJ840" s="170"/>
      <c r="BK840" s="170"/>
      <c r="BL840" s="170"/>
      <c r="BM840" s="170"/>
      <c r="BN840" s="170"/>
      <c r="BO840" s="170"/>
      <c r="BP840" s="170"/>
      <c r="BQ840" s="170"/>
      <c r="BR840" s="170"/>
      <c r="BS840" s="170"/>
      <c r="BT840" s="170"/>
      <c r="BU840" s="170"/>
      <c r="BV840" s="170"/>
      <c r="BW840" s="170"/>
      <c r="BX840" s="170"/>
      <c r="BY840" s="170"/>
      <c r="BZ840" s="170"/>
      <c r="CA840" s="170"/>
      <c r="CB840" s="170"/>
      <c r="CC840" s="170"/>
      <c r="CD840" s="170"/>
      <c r="CE840" s="170"/>
      <c r="CF840" s="170"/>
      <c r="CG840" s="170"/>
      <c r="CH840" s="170"/>
      <c r="CI840" s="170"/>
      <c r="CJ840" s="170"/>
      <c r="CK840" s="170"/>
      <c r="CL840" s="170"/>
      <c r="CM840" s="170"/>
      <c r="CN840" s="170"/>
      <c r="CO840" s="170"/>
      <c r="CP840" s="170"/>
      <c r="CQ840" s="170"/>
      <c r="CR840" s="170"/>
      <c r="CS840" s="170"/>
      <c r="CT840" s="170"/>
      <c r="CU840" s="170"/>
      <c r="CV840" s="170"/>
      <c r="CW840" s="170"/>
      <c r="CX840" s="170"/>
      <c r="CY840" s="170"/>
      <c r="CZ840" s="170"/>
      <c r="DA840" s="170"/>
      <c r="DB840" s="170"/>
      <c r="DC840" s="170"/>
      <c r="DD840" s="170"/>
      <c r="DE840" s="170"/>
      <c r="DF840" s="170"/>
      <c r="DG840" s="170"/>
      <c r="DH840" s="170"/>
      <c r="DI840" s="170"/>
      <c r="DJ840" s="170"/>
      <c r="DK840" s="170"/>
      <c r="DL840" s="170"/>
      <c r="DM840" s="170"/>
      <c r="DN840" s="170"/>
      <c r="DO840" s="170"/>
      <c r="DP840" s="170"/>
      <c r="DQ840" s="170"/>
      <c r="DR840" s="170"/>
      <c r="DS840" s="170"/>
      <c r="DT840" s="170"/>
      <c r="DU840" s="170"/>
      <c r="DV840" s="170"/>
      <c r="DW840" s="170"/>
      <c r="DX840" s="170"/>
      <c r="DY840" s="170"/>
      <c r="DZ840" s="170"/>
      <c r="EA840" s="170"/>
      <c r="EB840" s="170"/>
      <c r="EC840" s="170"/>
      <c r="ED840" s="170"/>
      <c r="EE840" s="170"/>
      <c r="EF840" s="170"/>
      <c r="EG840" s="170"/>
      <c r="EH840" s="170"/>
      <c r="EI840" s="170"/>
      <c r="EJ840" s="170"/>
      <c r="EK840" s="170"/>
      <c r="EL840" s="170"/>
      <c r="EM840" s="170"/>
      <c r="EN840" s="170"/>
      <c r="EO840" s="170"/>
      <c r="EP840" s="170"/>
      <c r="EQ840" s="170"/>
      <c r="ER840" s="185"/>
      <c r="ES840" s="185"/>
      <c r="ET840" s="171"/>
    </row>
    <row r="841" spans="1:150" s="173" customFormat="1" hidden="1" x14ac:dyDescent="0.25">
      <c r="A841" s="169"/>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c r="AL841" s="170"/>
      <c r="AM841" s="170"/>
      <c r="AN841" s="170"/>
      <c r="AO841" s="170"/>
      <c r="AP841" s="170"/>
      <c r="AQ841" s="170"/>
      <c r="AR841" s="170"/>
      <c r="AS841" s="170"/>
      <c r="AT841" s="170"/>
      <c r="AU841" s="170"/>
      <c r="AV841" s="170"/>
      <c r="AW841" s="170"/>
      <c r="AX841" s="170"/>
      <c r="AY841" s="170"/>
      <c r="AZ841" s="170"/>
      <c r="BA841" s="170"/>
      <c r="BB841" s="170"/>
      <c r="BC841" s="170"/>
      <c r="BD841" s="170"/>
      <c r="BE841" s="170"/>
      <c r="BF841" s="170"/>
      <c r="BG841" s="170"/>
      <c r="BH841" s="170"/>
      <c r="BI841" s="170"/>
      <c r="BJ841" s="170"/>
      <c r="BK841" s="170"/>
      <c r="BL841" s="170"/>
      <c r="BM841" s="170"/>
      <c r="BN841" s="170"/>
      <c r="BO841" s="170"/>
      <c r="BP841" s="170"/>
      <c r="BQ841" s="170"/>
      <c r="BR841" s="170"/>
      <c r="BS841" s="170"/>
      <c r="BT841" s="170"/>
      <c r="BU841" s="170"/>
      <c r="BV841" s="170"/>
      <c r="BW841" s="170"/>
      <c r="BX841" s="170"/>
      <c r="BY841" s="170"/>
      <c r="BZ841" s="170"/>
      <c r="CA841" s="170"/>
      <c r="CB841" s="170"/>
      <c r="CC841" s="170"/>
      <c r="CD841" s="170"/>
      <c r="CE841" s="170"/>
      <c r="CF841" s="170"/>
      <c r="CG841" s="170"/>
      <c r="CH841" s="170"/>
      <c r="CI841" s="170"/>
      <c r="CJ841" s="170"/>
      <c r="CK841" s="170"/>
      <c r="CL841" s="170"/>
      <c r="CM841" s="170"/>
      <c r="CN841" s="170"/>
      <c r="CO841" s="170"/>
      <c r="CP841" s="170"/>
      <c r="CQ841" s="170"/>
      <c r="CR841" s="170"/>
      <c r="CS841" s="170"/>
      <c r="CT841" s="170"/>
      <c r="CU841" s="170"/>
      <c r="CV841" s="170"/>
      <c r="CW841" s="170"/>
      <c r="CX841" s="170"/>
      <c r="CY841" s="170"/>
      <c r="CZ841" s="170"/>
      <c r="DA841" s="170"/>
      <c r="DB841" s="170"/>
      <c r="DC841" s="170"/>
      <c r="DD841" s="170"/>
      <c r="DE841" s="170"/>
      <c r="DF841" s="170"/>
      <c r="DG841" s="170"/>
      <c r="DH841" s="170"/>
      <c r="DI841" s="170"/>
      <c r="DJ841" s="170"/>
      <c r="DK841" s="170"/>
      <c r="DL841" s="170"/>
      <c r="DM841" s="170"/>
      <c r="DN841" s="170"/>
      <c r="DO841" s="170"/>
      <c r="DP841" s="170"/>
      <c r="DQ841" s="170"/>
      <c r="DR841" s="170"/>
      <c r="DS841" s="170"/>
      <c r="DT841" s="170"/>
      <c r="DU841" s="170"/>
      <c r="DV841" s="170"/>
      <c r="DW841" s="170"/>
      <c r="DX841" s="170"/>
      <c r="DY841" s="170"/>
      <c r="DZ841" s="170"/>
      <c r="EA841" s="170"/>
      <c r="EB841" s="170"/>
      <c r="EC841" s="170"/>
      <c r="ED841" s="170"/>
      <c r="EE841" s="170"/>
      <c r="EF841" s="170"/>
      <c r="EG841" s="170"/>
      <c r="EH841" s="170"/>
      <c r="EI841" s="170"/>
      <c r="EJ841" s="170"/>
      <c r="EK841" s="170"/>
      <c r="EL841" s="170"/>
      <c r="EM841" s="170"/>
      <c r="EN841" s="170"/>
      <c r="EO841" s="170"/>
      <c r="EP841" s="170"/>
      <c r="EQ841" s="170"/>
      <c r="ER841" s="185"/>
      <c r="ES841" s="185"/>
      <c r="ET841" s="171"/>
    </row>
    <row r="842" spans="1:150" s="173" customFormat="1" hidden="1" x14ac:dyDescent="0.25">
      <c r="A842" s="169"/>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c r="AL842" s="170"/>
      <c r="AM842" s="170"/>
      <c r="AN842" s="170"/>
      <c r="AO842" s="170"/>
      <c r="AP842" s="170"/>
      <c r="AQ842" s="170"/>
      <c r="AR842" s="170"/>
      <c r="AS842" s="170"/>
      <c r="AT842" s="170"/>
      <c r="AU842" s="170"/>
      <c r="AV842" s="170"/>
      <c r="AW842" s="170"/>
      <c r="AX842" s="170"/>
      <c r="AY842" s="170"/>
      <c r="AZ842" s="170"/>
      <c r="BA842" s="170"/>
      <c r="BB842" s="170"/>
      <c r="BC842" s="170"/>
      <c r="BD842" s="170"/>
      <c r="BE842" s="170"/>
      <c r="BF842" s="170"/>
      <c r="BG842" s="170"/>
      <c r="BH842" s="170"/>
      <c r="BI842" s="170"/>
      <c r="BJ842" s="170"/>
      <c r="BK842" s="170"/>
      <c r="BL842" s="170"/>
      <c r="BM842" s="170"/>
      <c r="BN842" s="170"/>
      <c r="BO842" s="170"/>
      <c r="BP842" s="170"/>
      <c r="BQ842" s="170"/>
      <c r="BR842" s="170"/>
      <c r="BS842" s="170"/>
      <c r="BT842" s="170"/>
      <c r="BU842" s="170"/>
      <c r="BV842" s="170"/>
      <c r="BW842" s="170"/>
      <c r="BX842" s="170"/>
      <c r="BY842" s="170"/>
      <c r="BZ842" s="170"/>
      <c r="CA842" s="170"/>
      <c r="CB842" s="170"/>
      <c r="CC842" s="170"/>
      <c r="CD842" s="170"/>
      <c r="CE842" s="170"/>
      <c r="CF842" s="170"/>
      <c r="CG842" s="170"/>
      <c r="CH842" s="170"/>
      <c r="CI842" s="170"/>
      <c r="CJ842" s="170"/>
      <c r="CK842" s="170"/>
      <c r="CL842" s="170"/>
      <c r="CM842" s="170"/>
      <c r="CN842" s="170"/>
      <c r="CO842" s="170"/>
      <c r="CP842" s="170"/>
      <c r="CQ842" s="170"/>
      <c r="CR842" s="170"/>
      <c r="CS842" s="170"/>
      <c r="CT842" s="170"/>
      <c r="CU842" s="170"/>
      <c r="CV842" s="170"/>
      <c r="CW842" s="170"/>
      <c r="CX842" s="170"/>
      <c r="CY842" s="170"/>
      <c r="CZ842" s="170"/>
      <c r="DA842" s="170"/>
      <c r="DB842" s="170"/>
      <c r="DC842" s="170"/>
      <c r="DD842" s="170"/>
      <c r="DE842" s="170"/>
      <c r="DF842" s="170"/>
      <c r="DG842" s="170"/>
      <c r="DH842" s="170"/>
      <c r="DI842" s="170"/>
      <c r="DJ842" s="170"/>
      <c r="DK842" s="170"/>
      <c r="DL842" s="170"/>
      <c r="DM842" s="170"/>
      <c r="DN842" s="170"/>
      <c r="DO842" s="170"/>
      <c r="DP842" s="170"/>
      <c r="DQ842" s="170"/>
      <c r="DR842" s="170"/>
      <c r="DS842" s="170"/>
      <c r="DT842" s="170"/>
      <c r="DU842" s="170"/>
      <c r="DV842" s="170"/>
      <c r="DW842" s="170"/>
      <c r="DX842" s="170"/>
      <c r="DY842" s="170"/>
      <c r="DZ842" s="170"/>
      <c r="EA842" s="170"/>
      <c r="EB842" s="170"/>
      <c r="EC842" s="170"/>
      <c r="ED842" s="170"/>
      <c r="EE842" s="170"/>
      <c r="EF842" s="170"/>
      <c r="EG842" s="170"/>
      <c r="EH842" s="170"/>
      <c r="EI842" s="170"/>
      <c r="EJ842" s="170"/>
      <c r="EK842" s="170"/>
      <c r="EL842" s="170"/>
      <c r="EM842" s="170"/>
      <c r="EN842" s="170"/>
      <c r="EO842" s="170"/>
      <c r="EP842" s="170"/>
      <c r="EQ842" s="170"/>
      <c r="ER842" s="185"/>
      <c r="ES842" s="185"/>
      <c r="ET842" s="171"/>
    </row>
    <row r="843" spans="1:150" s="173" customFormat="1" hidden="1" x14ac:dyDescent="0.25">
      <c r="A843" s="169"/>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c r="AL843" s="170"/>
      <c r="AM843" s="170"/>
      <c r="AN843" s="170"/>
      <c r="AO843" s="170"/>
      <c r="AP843" s="170"/>
      <c r="AQ843" s="170"/>
      <c r="AR843" s="170"/>
      <c r="AS843" s="170"/>
      <c r="AT843" s="170"/>
      <c r="AU843" s="170"/>
      <c r="AV843" s="170"/>
      <c r="AW843" s="170"/>
      <c r="AX843" s="170"/>
      <c r="AY843" s="170"/>
      <c r="AZ843" s="170"/>
      <c r="BA843" s="170"/>
      <c r="BB843" s="170"/>
      <c r="BC843" s="170"/>
      <c r="BD843" s="170"/>
      <c r="BE843" s="170"/>
      <c r="BF843" s="170"/>
      <c r="BG843" s="170"/>
      <c r="BH843" s="170"/>
      <c r="BI843" s="170"/>
      <c r="BJ843" s="170"/>
      <c r="BK843" s="170"/>
      <c r="BL843" s="170"/>
      <c r="BM843" s="170"/>
      <c r="BN843" s="170"/>
      <c r="BO843" s="170"/>
      <c r="BP843" s="170"/>
      <c r="BQ843" s="170"/>
      <c r="BR843" s="170"/>
      <c r="BS843" s="170"/>
      <c r="BT843" s="170"/>
      <c r="BU843" s="170"/>
      <c r="BV843" s="170"/>
      <c r="BW843" s="170"/>
      <c r="BX843" s="170"/>
      <c r="BY843" s="170"/>
      <c r="BZ843" s="170"/>
      <c r="CA843" s="170"/>
      <c r="CB843" s="170"/>
      <c r="CC843" s="170"/>
      <c r="CD843" s="170"/>
      <c r="CE843" s="170"/>
      <c r="CF843" s="170"/>
      <c r="CG843" s="170"/>
      <c r="CH843" s="170"/>
      <c r="CI843" s="170"/>
      <c r="CJ843" s="170"/>
      <c r="CK843" s="170"/>
      <c r="CL843" s="170"/>
      <c r="CM843" s="170"/>
      <c r="CN843" s="170"/>
      <c r="CO843" s="170"/>
      <c r="CP843" s="170"/>
      <c r="CQ843" s="170"/>
      <c r="CR843" s="170"/>
      <c r="CS843" s="170"/>
      <c r="CT843" s="170"/>
      <c r="CU843" s="170"/>
      <c r="CV843" s="170"/>
      <c r="CW843" s="170"/>
      <c r="CX843" s="170"/>
      <c r="CY843" s="170"/>
      <c r="CZ843" s="170"/>
      <c r="DA843" s="170"/>
      <c r="DB843" s="170"/>
      <c r="DC843" s="170"/>
      <c r="DD843" s="170"/>
      <c r="DE843" s="170"/>
      <c r="DF843" s="170"/>
      <c r="DG843" s="170"/>
      <c r="DH843" s="170"/>
      <c r="DI843" s="170"/>
      <c r="DJ843" s="170"/>
      <c r="DK843" s="170"/>
      <c r="DL843" s="170"/>
      <c r="DM843" s="170"/>
      <c r="DN843" s="170"/>
      <c r="DO843" s="170"/>
      <c r="DP843" s="170"/>
      <c r="DQ843" s="170"/>
      <c r="DR843" s="170"/>
      <c r="DS843" s="170"/>
      <c r="DT843" s="170"/>
      <c r="DU843" s="170"/>
      <c r="DV843" s="170"/>
      <c r="DW843" s="170"/>
      <c r="DX843" s="170"/>
      <c r="DY843" s="170"/>
      <c r="DZ843" s="170"/>
      <c r="EA843" s="170"/>
      <c r="EB843" s="170"/>
      <c r="EC843" s="170"/>
      <c r="ED843" s="170"/>
      <c r="EE843" s="170"/>
      <c r="EF843" s="170"/>
      <c r="EG843" s="170"/>
      <c r="EH843" s="170"/>
      <c r="EI843" s="170"/>
      <c r="EJ843" s="170"/>
      <c r="EK843" s="170"/>
      <c r="EL843" s="170"/>
      <c r="EM843" s="170"/>
      <c r="EN843" s="170"/>
      <c r="EO843" s="170"/>
      <c r="EP843" s="170"/>
      <c r="EQ843" s="170"/>
      <c r="ER843" s="185"/>
      <c r="ES843" s="185"/>
      <c r="ET843" s="171"/>
    </row>
    <row r="844" spans="1:150" s="173" customFormat="1" hidden="1" x14ac:dyDescent="0.25">
      <c r="A844" s="169"/>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c r="AL844" s="170"/>
      <c r="AM844" s="170"/>
      <c r="AN844" s="170"/>
      <c r="AO844" s="170"/>
      <c r="AP844" s="170"/>
      <c r="AQ844" s="170"/>
      <c r="AR844" s="170"/>
      <c r="AS844" s="170"/>
      <c r="AT844" s="170"/>
      <c r="AU844" s="170"/>
      <c r="AV844" s="170"/>
      <c r="AW844" s="170"/>
      <c r="AX844" s="170"/>
      <c r="AY844" s="170"/>
      <c r="AZ844" s="170"/>
      <c r="BA844" s="170"/>
      <c r="BB844" s="170"/>
      <c r="BC844" s="170"/>
      <c r="BD844" s="170"/>
      <c r="BE844" s="170"/>
      <c r="BF844" s="170"/>
      <c r="BG844" s="170"/>
      <c r="BH844" s="170"/>
      <c r="BI844" s="170"/>
      <c r="BJ844" s="170"/>
      <c r="BK844" s="170"/>
      <c r="BL844" s="170"/>
      <c r="BM844" s="170"/>
      <c r="BN844" s="170"/>
      <c r="BO844" s="170"/>
      <c r="BP844" s="170"/>
      <c r="BQ844" s="170"/>
      <c r="BR844" s="170"/>
      <c r="BS844" s="170"/>
      <c r="BT844" s="170"/>
      <c r="BU844" s="170"/>
      <c r="BV844" s="170"/>
      <c r="BW844" s="170"/>
      <c r="BX844" s="170"/>
      <c r="BY844" s="170"/>
      <c r="BZ844" s="170"/>
      <c r="CA844" s="170"/>
      <c r="CB844" s="170"/>
      <c r="CC844" s="170"/>
      <c r="CD844" s="170"/>
      <c r="CE844" s="170"/>
      <c r="CF844" s="170"/>
      <c r="CG844" s="170"/>
      <c r="CH844" s="170"/>
      <c r="CI844" s="170"/>
      <c r="CJ844" s="170"/>
      <c r="CK844" s="170"/>
      <c r="CL844" s="170"/>
      <c r="CM844" s="170"/>
      <c r="CN844" s="170"/>
      <c r="CO844" s="170"/>
      <c r="CP844" s="170"/>
      <c r="CQ844" s="170"/>
      <c r="CR844" s="170"/>
      <c r="CS844" s="170"/>
      <c r="CT844" s="170"/>
      <c r="CU844" s="170"/>
      <c r="CV844" s="170"/>
      <c r="CW844" s="170"/>
      <c r="CX844" s="170"/>
      <c r="CY844" s="170"/>
      <c r="CZ844" s="170"/>
      <c r="DA844" s="170"/>
      <c r="DB844" s="170"/>
      <c r="DC844" s="170"/>
      <c r="DD844" s="170"/>
      <c r="DE844" s="170"/>
      <c r="DF844" s="170"/>
      <c r="DG844" s="170"/>
      <c r="DH844" s="170"/>
      <c r="DI844" s="170"/>
      <c r="DJ844" s="170"/>
      <c r="DK844" s="170"/>
      <c r="DL844" s="170"/>
      <c r="DM844" s="170"/>
      <c r="DN844" s="170"/>
      <c r="DO844" s="170"/>
      <c r="DP844" s="170"/>
      <c r="DQ844" s="170"/>
      <c r="DR844" s="170"/>
      <c r="DS844" s="170"/>
      <c r="DT844" s="170"/>
      <c r="DU844" s="170"/>
      <c r="DV844" s="170"/>
      <c r="DW844" s="170"/>
      <c r="DX844" s="170"/>
      <c r="DY844" s="170"/>
      <c r="DZ844" s="170"/>
      <c r="EA844" s="170"/>
      <c r="EB844" s="170"/>
      <c r="EC844" s="170"/>
      <c r="ED844" s="170"/>
      <c r="EE844" s="170"/>
      <c r="EF844" s="170"/>
      <c r="EG844" s="170"/>
      <c r="EH844" s="170"/>
      <c r="EI844" s="170"/>
      <c r="EJ844" s="170"/>
      <c r="EK844" s="170"/>
      <c r="EL844" s="170"/>
      <c r="EM844" s="170"/>
      <c r="EN844" s="170"/>
      <c r="EO844" s="170"/>
      <c r="EP844" s="170"/>
      <c r="EQ844" s="170"/>
      <c r="ER844" s="185"/>
      <c r="ES844" s="185"/>
      <c r="ET844" s="171"/>
    </row>
    <row r="845" spans="1:150" s="173" customFormat="1" hidden="1" x14ac:dyDescent="0.25">
      <c r="A845" s="169"/>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c r="AL845" s="170"/>
      <c r="AM845" s="170"/>
      <c r="AN845" s="170"/>
      <c r="AO845" s="170"/>
      <c r="AP845" s="170"/>
      <c r="AQ845" s="170"/>
      <c r="AR845" s="170"/>
      <c r="AS845" s="170"/>
      <c r="AT845" s="170"/>
      <c r="AU845" s="170"/>
      <c r="AV845" s="170"/>
      <c r="AW845" s="170"/>
      <c r="AX845" s="170"/>
      <c r="AY845" s="170"/>
      <c r="AZ845" s="170"/>
      <c r="BA845" s="170"/>
      <c r="BB845" s="170"/>
      <c r="BC845" s="170"/>
      <c r="BD845" s="170"/>
      <c r="BE845" s="170"/>
      <c r="BF845" s="170"/>
      <c r="BG845" s="170"/>
      <c r="BH845" s="170"/>
      <c r="BI845" s="170"/>
      <c r="BJ845" s="170"/>
      <c r="BK845" s="170"/>
      <c r="BL845" s="170"/>
      <c r="BM845" s="170"/>
      <c r="BN845" s="170"/>
      <c r="BO845" s="170"/>
      <c r="BP845" s="170"/>
      <c r="BQ845" s="170"/>
      <c r="BR845" s="170"/>
      <c r="BS845" s="170"/>
      <c r="BT845" s="170"/>
      <c r="BU845" s="170"/>
      <c r="BV845" s="170"/>
      <c r="BW845" s="170"/>
      <c r="BX845" s="170"/>
      <c r="BY845" s="170"/>
      <c r="BZ845" s="170"/>
      <c r="CA845" s="170"/>
      <c r="CB845" s="170"/>
      <c r="CC845" s="170"/>
      <c r="CD845" s="170"/>
      <c r="CE845" s="170"/>
      <c r="CF845" s="170"/>
      <c r="CG845" s="170"/>
      <c r="CH845" s="170"/>
      <c r="CI845" s="170"/>
      <c r="CJ845" s="170"/>
      <c r="CK845" s="170"/>
      <c r="CL845" s="170"/>
      <c r="CM845" s="170"/>
      <c r="CN845" s="170"/>
      <c r="CO845" s="170"/>
      <c r="CP845" s="170"/>
      <c r="CQ845" s="170"/>
      <c r="CR845" s="170"/>
      <c r="CS845" s="170"/>
      <c r="CT845" s="170"/>
      <c r="CU845" s="170"/>
      <c r="CV845" s="170"/>
      <c r="CW845" s="170"/>
      <c r="CX845" s="170"/>
      <c r="CY845" s="170"/>
      <c r="CZ845" s="170"/>
      <c r="DA845" s="170"/>
      <c r="DB845" s="170"/>
      <c r="DC845" s="170"/>
      <c r="DD845" s="170"/>
      <c r="DE845" s="170"/>
      <c r="DF845" s="170"/>
      <c r="DG845" s="170"/>
      <c r="DH845" s="170"/>
      <c r="DI845" s="170"/>
      <c r="DJ845" s="170"/>
      <c r="DK845" s="170"/>
      <c r="DL845" s="170"/>
      <c r="DM845" s="170"/>
      <c r="DN845" s="170"/>
      <c r="DO845" s="170"/>
      <c r="DP845" s="170"/>
      <c r="DQ845" s="170"/>
      <c r="DR845" s="170"/>
      <c r="DS845" s="170"/>
      <c r="DT845" s="170"/>
      <c r="DU845" s="170"/>
      <c r="DV845" s="170"/>
      <c r="DW845" s="170"/>
      <c r="DX845" s="170"/>
      <c r="DY845" s="170"/>
      <c r="DZ845" s="170"/>
      <c r="EA845" s="170"/>
      <c r="EB845" s="170"/>
      <c r="EC845" s="170"/>
      <c r="ED845" s="170"/>
      <c r="EE845" s="170"/>
      <c r="EF845" s="170"/>
      <c r="EG845" s="170"/>
      <c r="EH845" s="170"/>
      <c r="EI845" s="170"/>
      <c r="EJ845" s="170"/>
      <c r="EK845" s="170"/>
      <c r="EL845" s="170"/>
      <c r="EM845" s="170"/>
      <c r="EN845" s="170"/>
      <c r="EO845" s="170"/>
      <c r="EP845" s="170"/>
      <c r="EQ845" s="170"/>
      <c r="ER845" s="185"/>
      <c r="ES845" s="185"/>
      <c r="ET845" s="171"/>
    </row>
    <row r="846" spans="1:150" s="173" customFormat="1" hidden="1" x14ac:dyDescent="0.25">
      <c r="A846" s="169"/>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c r="AL846" s="170"/>
      <c r="AM846" s="170"/>
      <c r="AN846" s="170"/>
      <c r="AO846" s="170"/>
      <c r="AP846" s="170"/>
      <c r="AQ846" s="170"/>
      <c r="AR846" s="170"/>
      <c r="AS846" s="170"/>
      <c r="AT846" s="170"/>
      <c r="AU846" s="170"/>
      <c r="AV846" s="170"/>
      <c r="AW846" s="170"/>
      <c r="AX846" s="170"/>
      <c r="AY846" s="170"/>
      <c r="AZ846" s="170"/>
      <c r="BA846" s="170"/>
      <c r="BB846" s="170"/>
      <c r="BC846" s="170"/>
      <c r="BD846" s="170"/>
      <c r="BE846" s="170"/>
      <c r="BF846" s="170"/>
      <c r="BG846" s="170"/>
      <c r="BH846" s="170"/>
      <c r="BI846" s="170"/>
      <c r="BJ846" s="170"/>
      <c r="BK846" s="170"/>
      <c r="BL846" s="170"/>
      <c r="BM846" s="170"/>
      <c r="BN846" s="170"/>
      <c r="BO846" s="170"/>
      <c r="BP846" s="170"/>
      <c r="BQ846" s="170"/>
      <c r="BR846" s="170"/>
      <c r="BS846" s="170"/>
      <c r="BT846" s="170"/>
      <c r="BU846" s="170"/>
      <c r="BV846" s="170"/>
      <c r="BW846" s="170"/>
      <c r="BX846" s="170"/>
      <c r="BY846" s="170"/>
      <c r="BZ846" s="170"/>
      <c r="CA846" s="170"/>
      <c r="CB846" s="170"/>
      <c r="CC846" s="170"/>
      <c r="CD846" s="170"/>
      <c r="CE846" s="170"/>
      <c r="CF846" s="170"/>
      <c r="CG846" s="170"/>
      <c r="CH846" s="170"/>
      <c r="CI846" s="170"/>
      <c r="CJ846" s="170"/>
      <c r="CK846" s="170"/>
      <c r="CL846" s="170"/>
      <c r="CM846" s="170"/>
      <c r="CN846" s="170"/>
      <c r="CO846" s="170"/>
      <c r="CP846" s="170"/>
      <c r="CQ846" s="170"/>
      <c r="CR846" s="170"/>
      <c r="CS846" s="170"/>
      <c r="CT846" s="170"/>
      <c r="CU846" s="170"/>
      <c r="CV846" s="170"/>
      <c r="CW846" s="170"/>
      <c r="CX846" s="170"/>
      <c r="CY846" s="170"/>
      <c r="CZ846" s="170"/>
      <c r="DA846" s="170"/>
      <c r="DB846" s="170"/>
      <c r="DC846" s="170"/>
      <c r="DD846" s="170"/>
      <c r="DE846" s="170"/>
      <c r="DF846" s="170"/>
      <c r="DG846" s="170"/>
      <c r="DH846" s="170"/>
      <c r="DI846" s="170"/>
      <c r="DJ846" s="170"/>
      <c r="DK846" s="170"/>
      <c r="DL846" s="170"/>
      <c r="DM846" s="170"/>
      <c r="DN846" s="170"/>
      <c r="DO846" s="170"/>
      <c r="DP846" s="170"/>
      <c r="DQ846" s="170"/>
      <c r="DR846" s="170"/>
      <c r="DS846" s="170"/>
      <c r="DT846" s="170"/>
      <c r="DU846" s="170"/>
      <c r="DV846" s="170"/>
      <c r="DW846" s="170"/>
      <c r="DX846" s="170"/>
      <c r="DY846" s="170"/>
      <c r="DZ846" s="170"/>
      <c r="EA846" s="170"/>
      <c r="EB846" s="170"/>
      <c r="EC846" s="170"/>
      <c r="ED846" s="170"/>
      <c r="EE846" s="170"/>
      <c r="EF846" s="170"/>
      <c r="EG846" s="170"/>
      <c r="EH846" s="170"/>
      <c r="EI846" s="170"/>
      <c r="EJ846" s="170"/>
      <c r="EK846" s="170"/>
      <c r="EL846" s="170"/>
      <c r="EM846" s="170"/>
      <c r="EN846" s="170"/>
      <c r="EO846" s="170"/>
      <c r="EP846" s="170"/>
      <c r="EQ846" s="170"/>
      <c r="ER846" s="185"/>
      <c r="ES846" s="185"/>
      <c r="ET846" s="171"/>
    </row>
    <row r="847" spans="1:150" s="173" customFormat="1" hidden="1" x14ac:dyDescent="0.25">
      <c r="A847" s="169"/>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c r="AL847" s="170"/>
      <c r="AM847" s="170"/>
      <c r="AN847" s="170"/>
      <c r="AO847" s="170"/>
      <c r="AP847" s="170"/>
      <c r="AQ847" s="170"/>
      <c r="AR847" s="170"/>
      <c r="AS847" s="170"/>
      <c r="AT847" s="170"/>
      <c r="AU847" s="170"/>
      <c r="AV847" s="170"/>
      <c r="AW847" s="170"/>
      <c r="AX847" s="170"/>
      <c r="AY847" s="170"/>
      <c r="AZ847" s="170"/>
      <c r="BA847" s="170"/>
      <c r="BB847" s="170"/>
      <c r="BC847" s="170"/>
      <c r="BD847" s="170"/>
      <c r="BE847" s="170"/>
      <c r="BF847" s="170"/>
      <c r="BG847" s="170"/>
      <c r="BH847" s="170"/>
      <c r="BI847" s="170"/>
      <c r="BJ847" s="170"/>
      <c r="BK847" s="170"/>
      <c r="BL847" s="170"/>
      <c r="BM847" s="170"/>
      <c r="BN847" s="170"/>
      <c r="BO847" s="170"/>
      <c r="BP847" s="170"/>
      <c r="BQ847" s="170"/>
      <c r="BR847" s="170"/>
      <c r="BS847" s="170"/>
      <c r="BT847" s="170"/>
      <c r="BU847" s="170"/>
      <c r="BV847" s="170"/>
      <c r="BW847" s="170"/>
      <c r="BX847" s="170"/>
      <c r="BY847" s="170"/>
      <c r="BZ847" s="170"/>
      <c r="CA847" s="170"/>
      <c r="CB847" s="170"/>
      <c r="CC847" s="170"/>
      <c r="CD847" s="170"/>
      <c r="CE847" s="170"/>
      <c r="CF847" s="170"/>
      <c r="CG847" s="170"/>
      <c r="CH847" s="170"/>
      <c r="CI847" s="170"/>
      <c r="CJ847" s="170"/>
      <c r="CK847" s="170"/>
      <c r="CL847" s="170"/>
      <c r="CM847" s="170"/>
      <c r="CN847" s="170"/>
      <c r="CO847" s="170"/>
      <c r="CP847" s="170"/>
      <c r="CQ847" s="170"/>
      <c r="CR847" s="170"/>
      <c r="CS847" s="170"/>
      <c r="CT847" s="170"/>
      <c r="CU847" s="170"/>
      <c r="CV847" s="170"/>
      <c r="CW847" s="170"/>
      <c r="CX847" s="170"/>
      <c r="CY847" s="170"/>
      <c r="CZ847" s="170"/>
      <c r="DA847" s="170"/>
      <c r="DB847" s="170"/>
      <c r="DC847" s="170"/>
      <c r="DD847" s="170"/>
      <c r="DE847" s="170"/>
      <c r="DF847" s="170"/>
      <c r="DG847" s="170"/>
      <c r="DH847" s="170"/>
      <c r="DI847" s="170"/>
      <c r="DJ847" s="170"/>
      <c r="DK847" s="170"/>
      <c r="DL847" s="170"/>
      <c r="DM847" s="170"/>
      <c r="DN847" s="170"/>
      <c r="DO847" s="170"/>
      <c r="DP847" s="170"/>
      <c r="DQ847" s="170"/>
      <c r="DR847" s="170"/>
      <c r="DS847" s="170"/>
      <c r="DT847" s="170"/>
      <c r="DU847" s="170"/>
      <c r="DV847" s="170"/>
      <c r="DW847" s="170"/>
      <c r="DX847" s="170"/>
      <c r="DY847" s="170"/>
      <c r="DZ847" s="170"/>
      <c r="EA847" s="170"/>
      <c r="EB847" s="170"/>
      <c r="EC847" s="170"/>
      <c r="ED847" s="170"/>
      <c r="EE847" s="170"/>
      <c r="EF847" s="170"/>
      <c r="EG847" s="170"/>
      <c r="EH847" s="170"/>
      <c r="EI847" s="170"/>
      <c r="EJ847" s="170"/>
      <c r="EK847" s="170"/>
      <c r="EL847" s="170"/>
      <c r="EM847" s="170"/>
      <c r="EN847" s="170"/>
      <c r="EO847" s="170"/>
      <c r="EP847" s="170"/>
      <c r="EQ847" s="170"/>
      <c r="ER847" s="185"/>
      <c r="ES847" s="185"/>
      <c r="ET847" s="171"/>
    </row>
    <row r="848" spans="1:150" s="173" customFormat="1" hidden="1" x14ac:dyDescent="0.25">
      <c r="A848" s="169"/>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c r="AL848" s="170"/>
      <c r="AM848" s="170"/>
      <c r="AN848" s="170"/>
      <c r="AO848" s="170"/>
      <c r="AP848" s="170"/>
      <c r="AQ848" s="170"/>
      <c r="AR848" s="170"/>
      <c r="AS848" s="170"/>
      <c r="AT848" s="170"/>
      <c r="AU848" s="170"/>
      <c r="AV848" s="170"/>
      <c r="AW848" s="170"/>
      <c r="AX848" s="170"/>
      <c r="AY848" s="170"/>
      <c r="AZ848" s="170"/>
      <c r="BA848" s="170"/>
      <c r="BB848" s="170"/>
      <c r="BC848" s="170"/>
      <c r="BD848" s="170"/>
      <c r="BE848" s="170"/>
      <c r="BF848" s="170"/>
      <c r="BG848" s="170"/>
      <c r="BH848" s="170"/>
      <c r="BI848" s="170"/>
      <c r="BJ848" s="170"/>
      <c r="BK848" s="170"/>
      <c r="BL848" s="170"/>
      <c r="BM848" s="170"/>
      <c r="BN848" s="170"/>
      <c r="BO848" s="170"/>
      <c r="BP848" s="170"/>
      <c r="BQ848" s="170"/>
      <c r="BR848" s="170"/>
      <c r="BS848" s="170"/>
      <c r="BT848" s="170"/>
      <c r="BU848" s="170"/>
      <c r="BV848" s="170"/>
      <c r="BW848" s="170"/>
      <c r="BX848" s="170"/>
      <c r="BY848" s="170"/>
      <c r="BZ848" s="170"/>
      <c r="CA848" s="170"/>
      <c r="CB848" s="170"/>
      <c r="CC848" s="170"/>
      <c r="CD848" s="170"/>
      <c r="CE848" s="170"/>
      <c r="CF848" s="170"/>
      <c r="CG848" s="170"/>
      <c r="CH848" s="170"/>
      <c r="CI848" s="170"/>
      <c r="CJ848" s="170"/>
      <c r="CK848" s="170"/>
      <c r="CL848" s="170"/>
      <c r="CM848" s="170"/>
      <c r="CN848" s="170"/>
      <c r="CO848" s="170"/>
      <c r="CP848" s="170"/>
      <c r="CQ848" s="170"/>
      <c r="CR848" s="170"/>
      <c r="CS848" s="170"/>
      <c r="CT848" s="170"/>
      <c r="CU848" s="170"/>
      <c r="CV848" s="170"/>
      <c r="CW848" s="170"/>
      <c r="CX848" s="170"/>
      <c r="CY848" s="170"/>
      <c r="CZ848" s="170"/>
      <c r="DA848" s="170"/>
      <c r="DB848" s="170"/>
      <c r="DC848" s="170"/>
      <c r="DD848" s="170"/>
      <c r="DE848" s="170"/>
      <c r="DF848" s="170"/>
      <c r="DG848" s="170"/>
      <c r="DH848" s="170"/>
      <c r="DI848" s="170"/>
      <c r="DJ848" s="170"/>
      <c r="DK848" s="170"/>
      <c r="DL848" s="170"/>
      <c r="DM848" s="170"/>
      <c r="DN848" s="170"/>
      <c r="DO848" s="170"/>
      <c r="DP848" s="170"/>
      <c r="DQ848" s="170"/>
      <c r="DR848" s="170"/>
      <c r="DS848" s="170"/>
      <c r="DT848" s="170"/>
      <c r="DU848" s="170"/>
      <c r="DV848" s="170"/>
      <c r="DW848" s="170"/>
      <c r="DX848" s="170"/>
      <c r="DY848" s="170"/>
      <c r="DZ848" s="170"/>
      <c r="EA848" s="170"/>
      <c r="EB848" s="170"/>
      <c r="EC848" s="170"/>
      <c r="ED848" s="170"/>
      <c r="EE848" s="170"/>
      <c r="EF848" s="170"/>
      <c r="EG848" s="170"/>
      <c r="EH848" s="170"/>
      <c r="EI848" s="170"/>
      <c r="EJ848" s="170"/>
      <c r="EK848" s="170"/>
      <c r="EL848" s="170"/>
      <c r="EM848" s="170"/>
      <c r="EN848" s="170"/>
      <c r="EO848" s="170"/>
      <c r="EP848" s="170"/>
      <c r="EQ848" s="170"/>
      <c r="ER848" s="185"/>
      <c r="ES848" s="185"/>
      <c r="ET848" s="171"/>
    </row>
    <row r="849" spans="1:150" s="173" customFormat="1" hidden="1" x14ac:dyDescent="0.25">
      <c r="A849" s="169"/>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c r="AL849" s="170"/>
      <c r="AM849" s="170"/>
      <c r="AN849" s="170"/>
      <c r="AO849" s="170"/>
      <c r="AP849" s="170"/>
      <c r="AQ849" s="170"/>
      <c r="AR849" s="170"/>
      <c r="AS849" s="170"/>
      <c r="AT849" s="170"/>
      <c r="AU849" s="170"/>
      <c r="AV849" s="170"/>
      <c r="AW849" s="170"/>
      <c r="AX849" s="170"/>
      <c r="AY849" s="170"/>
      <c r="AZ849" s="170"/>
      <c r="BA849" s="170"/>
      <c r="BB849" s="170"/>
      <c r="BC849" s="170"/>
      <c r="BD849" s="170"/>
      <c r="BE849" s="170"/>
      <c r="BF849" s="170"/>
      <c r="BG849" s="170"/>
      <c r="BH849" s="170"/>
      <c r="BI849" s="170"/>
      <c r="BJ849" s="170"/>
      <c r="BK849" s="170"/>
      <c r="BL849" s="170"/>
      <c r="BM849" s="170"/>
      <c r="BN849" s="170"/>
      <c r="BO849" s="170"/>
      <c r="BP849" s="170"/>
      <c r="BQ849" s="170"/>
      <c r="BR849" s="170"/>
      <c r="BS849" s="170"/>
      <c r="BT849" s="170"/>
      <c r="BU849" s="170"/>
      <c r="BV849" s="170"/>
      <c r="BW849" s="170"/>
      <c r="BX849" s="170"/>
      <c r="BY849" s="170"/>
      <c r="BZ849" s="170"/>
      <c r="CA849" s="170"/>
      <c r="CB849" s="170"/>
      <c r="CC849" s="170"/>
      <c r="CD849" s="170"/>
      <c r="CE849" s="170"/>
      <c r="CF849" s="170"/>
      <c r="CG849" s="170"/>
      <c r="CH849" s="170"/>
      <c r="CI849" s="170"/>
      <c r="CJ849" s="170"/>
      <c r="CK849" s="170"/>
      <c r="CL849" s="170"/>
      <c r="CM849" s="170"/>
      <c r="CN849" s="170"/>
      <c r="CO849" s="170"/>
      <c r="CP849" s="170"/>
      <c r="CQ849" s="170"/>
      <c r="CR849" s="170"/>
      <c r="CS849" s="170"/>
      <c r="CT849" s="170"/>
      <c r="CU849" s="170"/>
      <c r="CV849" s="170"/>
      <c r="CW849" s="170"/>
      <c r="CX849" s="170"/>
      <c r="CY849" s="170"/>
      <c r="CZ849" s="170"/>
      <c r="DA849" s="170"/>
      <c r="DB849" s="170"/>
      <c r="DC849" s="170"/>
      <c r="DD849" s="170"/>
      <c r="DE849" s="170"/>
      <c r="DF849" s="170"/>
      <c r="DG849" s="170"/>
      <c r="DH849" s="170"/>
      <c r="DI849" s="170"/>
      <c r="DJ849" s="170"/>
      <c r="DK849" s="170"/>
      <c r="DL849" s="170"/>
      <c r="DM849" s="170"/>
      <c r="DN849" s="170"/>
      <c r="DO849" s="170"/>
      <c r="DP849" s="170"/>
      <c r="DQ849" s="170"/>
      <c r="DR849" s="170"/>
      <c r="DS849" s="170"/>
      <c r="DT849" s="170"/>
      <c r="DU849" s="170"/>
      <c r="DV849" s="170"/>
      <c r="DW849" s="170"/>
      <c r="DX849" s="170"/>
      <c r="DY849" s="170"/>
      <c r="DZ849" s="170"/>
      <c r="EA849" s="170"/>
      <c r="EB849" s="170"/>
      <c r="EC849" s="170"/>
      <c r="ED849" s="170"/>
      <c r="EE849" s="170"/>
      <c r="EF849" s="170"/>
      <c r="EG849" s="170"/>
      <c r="EH849" s="170"/>
      <c r="EI849" s="170"/>
      <c r="EJ849" s="170"/>
      <c r="EK849" s="170"/>
      <c r="EL849" s="170"/>
      <c r="EM849" s="170"/>
      <c r="EN849" s="170"/>
      <c r="EO849" s="170"/>
      <c r="EP849" s="170"/>
      <c r="EQ849" s="170"/>
      <c r="ER849" s="185"/>
      <c r="ES849" s="185"/>
      <c r="ET849" s="171"/>
    </row>
    <row r="850" spans="1:150" s="173" customFormat="1" hidden="1" x14ac:dyDescent="0.25">
      <c r="A850" s="169"/>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c r="AL850" s="170"/>
      <c r="AM850" s="170"/>
      <c r="AN850" s="170"/>
      <c r="AO850" s="170"/>
      <c r="AP850" s="170"/>
      <c r="AQ850" s="170"/>
      <c r="AR850" s="170"/>
      <c r="AS850" s="170"/>
      <c r="AT850" s="170"/>
      <c r="AU850" s="170"/>
      <c r="AV850" s="170"/>
      <c r="AW850" s="170"/>
      <c r="AX850" s="170"/>
      <c r="AY850" s="170"/>
      <c r="AZ850" s="170"/>
      <c r="BA850" s="170"/>
      <c r="BB850" s="170"/>
      <c r="BC850" s="170"/>
      <c r="BD850" s="170"/>
      <c r="BE850" s="170"/>
      <c r="BF850" s="170"/>
      <c r="BG850" s="170"/>
      <c r="BH850" s="170"/>
      <c r="BI850" s="170"/>
      <c r="BJ850" s="170"/>
      <c r="BK850" s="170"/>
      <c r="BL850" s="170"/>
      <c r="BM850" s="170"/>
      <c r="BN850" s="170"/>
      <c r="BO850" s="170"/>
      <c r="BP850" s="170"/>
      <c r="BQ850" s="170"/>
      <c r="BR850" s="170"/>
      <c r="BS850" s="170"/>
      <c r="BT850" s="170"/>
      <c r="BU850" s="170"/>
      <c r="BV850" s="170"/>
      <c r="BW850" s="170"/>
      <c r="BX850" s="170"/>
      <c r="BY850" s="170"/>
      <c r="BZ850" s="170"/>
      <c r="CA850" s="170"/>
      <c r="CB850" s="170"/>
      <c r="CC850" s="170"/>
      <c r="CD850" s="170"/>
      <c r="CE850" s="170"/>
      <c r="CF850" s="170"/>
      <c r="CG850" s="170"/>
      <c r="CH850" s="170"/>
      <c r="CI850" s="170"/>
      <c r="CJ850" s="170"/>
      <c r="CK850" s="170"/>
      <c r="CL850" s="170"/>
      <c r="CM850" s="170"/>
      <c r="CN850" s="170"/>
      <c r="CO850" s="170"/>
      <c r="CP850" s="170"/>
      <c r="CQ850" s="170"/>
      <c r="CR850" s="170"/>
      <c r="CS850" s="170"/>
      <c r="CT850" s="170"/>
      <c r="CU850" s="170"/>
      <c r="CV850" s="170"/>
      <c r="CW850" s="170"/>
      <c r="CX850" s="170"/>
      <c r="CY850" s="170"/>
      <c r="CZ850" s="170"/>
      <c r="DA850" s="170"/>
      <c r="DB850" s="170"/>
      <c r="DC850" s="170"/>
      <c r="DD850" s="170"/>
      <c r="DE850" s="170"/>
      <c r="DF850" s="170"/>
      <c r="DG850" s="170"/>
      <c r="DH850" s="170"/>
      <c r="DI850" s="170"/>
      <c r="DJ850" s="170"/>
      <c r="DK850" s="170"/>
      <c r="DL850" s="170"/>
      <c r="DM850" s="170"/>
      <c r="DN850" s="170"/>
      <c r="DO850" s="170"/>
      <c r="DP850" s="170"/>
      <c r="DQ850" s="170"/>
      <c r="DR850" s="170"/>
      <c r="DS850" s="170"/>
      <c r="DT850" s="170"/>
      <c r="DU850" s="170"/>
      <c r="DV850" s="170"/>
      <c r="DW850" s="170"/>
      <c r="DX850" s="170"/>
      <c r="DY850" s="170"/>
      <c r="DZ850" s="170"/>
      <c r="EA850" s="170"/>
      <c r="EB850" s="170"/>
      <c r="EC850" s="170"/>
      <c r="ED850" s="170"/>
      <c r="EE850" s="170"/>
      <c r="EF850" s="170"/>
      <c r="EG850" s="170"/>
      <c r="EH850" s="170"/>
      <c r="EI850" s="170"/>
      <c r="EJ850" s="170"/>
      <c r="EK850" s="170"/>
      <c r="EL850" s="170"/>
      <c r="EM850" s="170"/>
      <c r="EN850" s="170"/>
      <c r="EO850" s="170"/>
      <c r="EP850" s="170"/>
      <c r="EQ850" s="170"/>
      <c r="ER850" s="185"/>
      <c r="ES850" s="185"/>
      <c r="ET850" s="171"/>
    </row>
    <row r="851" spans="1:150" s="173" customFormat="1" hidden="1" x14ac:dyDescent="0.25">
      <c r="A851" s="169"/>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c r="AL851" s="170"/>
      <c r="AM851" s="170"/>
      <c r="AN851" s="170"/>
      <c r="AO851" s="170"/>
      <c r="AP851" s="170"/>
      <c r="AQ851" s="170"/>
      <c r="AR851" s="170"/>
      <c r="AS851" s="170"/>
      <c r="AT851" s="170"/>
      <c r="AU851" s="170"/>
      <c r="AV851" s="170"/>
      <c r="AW851" s="170"/>
      <c r="AX851" s="170"/>
      <c r="AY851" s="170"/>
      <c r="AZ851" s="170"/>
      <c r="BA851" s="170"/>
      <c r="BB851" s="170"/>
      <c r="BC851" s="170"/>
      <c r="BD851" s="170"/>
      <c r="BE851" s="170"/>
      <c r="BF851" s="170"/>
      <c r="BG851" s="170"/>
      <c r="BH851" s="170"/>
      <c r="BI851" s="170"/>
      <c r="BJ851" s="170"/>
      <c r="BK851" s="170"/>
      <c r="BL851" s="170"/>
      <c r="BM851" s="170"/>
      <c r="BN851" s="170"/>
      <c r="BO851" s="170"/>
      <c r="BP851" s="170"/>
      <c r="BQ851" s="170"/>
      <c r="BR851" s="170"/>
      <c r="BS851" s="170"/>
      <c r="BT851" s="170"/>
      <c r="BU851" s="170"/>
      <c r="BV851" s="170"/>
      <c r="BW851" s="170"/>
      <c r="BX851" s="170"/>
      <c r="BY851" s="170"/>
      <c r="BZ851" s="170"/>
      <c r="CA851" s="170"/>
      <c r="CB851" s="170"/>
      <c r="CC851" s="170"/>
      <c r="CD851" s="170"/>
      <c r="CE851" s="170"/>
      <c r="CF851" s="170"/>
      <c r="CG851" s="170"/>
      <c r="CH851" s="170"/>
      <c r="CI851" s="170"/>
      <c r="CJ851" s="170"/>
      <c r="CK851" s="170"/>
      <c r="CL851" s="170"/>
      <c r="CM851" s="170"/>
      <c r="CN851" s="170"/>
      <c r="CO851" s="170"/>
      <c r="CP851" s="170"/>
      <c r="CQ851" s="170"/>
      <c r="CR851" s="170"/>
      <c r="CS851" s="170"/>
      <c r="CT851" s="170"/>
      <c r="CU851" s="170"/>
      <c r="CV851" s="170"/>
      <c r="CW851" s="170"/>
      <c r="CX851" s="170"/>
      <c r="CY851" s="170"/>
      <c r="CZ851" s="170"/>
      <c r="DA851" s="170"/>
      <c r="DB851" s="170"/>
      <c r="DC851" s="170"/>
      <c r="DD851" s="170"/>
      <c r="DE851" s="170"/>
      <c r="DF851" s="170"/>
      <c r="DG851" s="170"/>
      <c r="DH851" s="170"/>
      <c r="DI851" s="170"/>
      <c r="DJ851" s="170"/>
      <c r="DK851" s="170"/>
      <c r="DL851" s="170"/>
      <c r="DM851" s="170"/>
      <c r="DN851" s="170"/>
      <c r="DO851" s="170"/>
      <c r="DP851" s="170"/>
      <c r="DQ851" s="170"/>
      <c r="DR851" s="170"/>
      <c r="DS851" s="170"/>
      <c r="DT851" s="170"/>
      <c r="DU851" s="170"/>
      <c r="DV851" s="170"/>
      <c r="DW851" s="170"/>
      <c r="DX851" s="170"/>
      <c r="DY851" s="170"/>
      <c r="DZ851" s="170"/>
      <c r="EA851" s="170"/>
      <c r="EB851" s="170"/>
      <c r="EC851" s="170"/>
      <c r="ED851" s="170"/>
      <c r="EE851" s="170"/>
      <c r="EF851" s="170"/>
      <c r="EG851" s="170"/>
      <c r="EH851" s="170"/>
      <c r="EI851" s="170"/>
      <c r="EJ851" s="170"/>
      <c r="EK851" s="170"/>
      <c r="EL851" s="170"/>
      <c r="EM851" s="170"/>
      <c r="EN851" s="170"/>
      <c r="EO851" s="170"/>
      <c r="EP851" s="170"/>
      <c r="EQ851" s="170"/>
      <c r="ER851" s="185"/>
      <c r="ES851" s="185"/>
      <c r="ET851" s="171"/>
    </row>
    <row r="852" spans="1:150" s="173" customFormat="1" hidden="1" x14ac:dyDescent="0.25">
      <c r="A852" s="169"/>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c r="AL852" s="170"/>
      <c r="AM852" s="170"/>
      <c r="AN852" s="170"/>
      <c r="AO852" s="170"/>
      <c r="AP852" s="170"/>
      <c r="AQ852" s="170"/>
      <c r="AR852" s="170"/>
      <c r="AS852" s="170"/>
      <c r="AT852" s="170"/>
      <c r="AU852" s="170"/>
      <c r="AV852" s="170"/>
      <c r="AW852" s="170"/>
      <c r="AX852" s="170"/>
      <c r="AY852" s="170"/>
      <c r="AZ852" s="170"/>
      <c r="BA852" s="170"/>
      <c r="BB852" s="170"/>
      <c r="BC852" s="170"/>
      <c r="BD852" s="170"/>
      <c r="BE852" s="170"/>
      <c r="BF852" s="170"/>
      <c r="BG852" s="170"/>
      <c r="BH852" s="170"/>
      <c r="BI852" s="170"/>
      <c r="BJ852" s="170"/>
      <c r="BK852" s="170"/>
      <c r="BL852" s="170"/>
      <c r="BM852" s="170"/>
      <c r="BN852" s="170"/>
      <c r="BO852" s="170"/>
      <c r="BP852" s="170"/>
      <c r="BQ852" s="170"/>
      <c r="BR852" s="170"/>
      <c r="BS852" s="170"/>
      <c r="BT852" s="170"/>
      <c r="BU852" s="170"/>
      <c r="BV852" s="170"/>
      <c r="BW852" s="170"/>
      <c r="BX852" s="170"/>
      <c r="BY852" s="170"/>
      <c r="BZ852" s="170"/>
      <c r="CA852" s="170"/>
      <c r="CB852" s="170"/>
      <c r="CC852" s="170"/>
      <c r="CD852" s="170"/>
      <c r="CE852" s="170"/>
      <c r="CF852" s="170"/>
      <c r="CG852" s="170"/>
      <c r="CH852" s="170"/>
      <c r="CI852" s="170"/>
      <c r="CJ852" s="170"/>
      <c r="CK852" s="170"/>
      <c r="CL852" s="170"/>
      <c r="CM852" s="170"/>
      <c r="CN852" s="170"/>
      <c r="CO852" s="170"/>
      <c r="CP852" s="170"/>
      <c r="CQ852" s="170"/>
      <c r="CR852" s="170"/>
      <c r="CS852" s="170"/>
      <c r="CT852" s="170"/>
      <c r="CU852" s="170"/>
      <c r="CV852" s="170"/>
      <c r="CW852" s="170"/>
      <c r="CX852" s="170"/>
      <c r="CY852" s="170"/>
      <c r="CZ852" s="170"/>
      <c r="DA852" s="170"/>
      <c r="DB852" s="170"/>
      <c r="DC852" s="170"/>
      <c r="DD852" s="170"/>
      <c r="DE852" s="170"/>
      <c r="DF852" s="170"/>
      <c r="DG852" s="170"/>
      <c r="DH852" s="170"/>
      <c r="DI852" s="170"/>
      <c r="DJ852" s="170"/>
      <c r="DK852" s="170"/>
      <c r="DL852" s="170"/>
      <c r="DM852" s="170"/>
      <c r="DN852" s="170"/>
      <c r="DO852" s="170"/>
      <c r="DP852" s="170"/>
      <c r="DQ852" s="170"/>
      <c r="DR852" s="170"/>
      <c r="DS852" s="170"/>
      <c r="DT852" s="170"/>
      <c r="DU852" s="170"/>
      <c r="DV852" s="170"/>
      <c r="DW852" s="170"/>
      <c r="DX852" s="170"/>
      <c r="DY852" s="170"/>
      <c r="DZ852" s="170"/>
      <c r="EA852" s="170"/>
      <c r="EB852" s="170"/>
      <c r="EC852" s="170"/>
      <c r="ED852" s="170"/>
      <c r="EE852" s="170"/>
      <c r="EF852" s="170"/>
      <c r="EG852" s="170"/>
      <c r="EH852" s="170"/>
      <c r="EI852" s="170"/>
      <c r="EJ852" s="170"/>
      <c r="EK852" s="170"/>
      <c r="EL852" s="170"/>
      <c r="EM852" s="170"/>
      <c r="EN852" s="170"/>
      <c r="EO852" s="170"/>
      <c r="EP852" s="170"/>
      <c r="EQ852" s="170"/>
      <c r="ER852" s="185"/>
      <c r="ES852" s="185"/>
      <c r="ET852" s="171"/>
    </row>
    <row r="853" spans="1:150" s="173" customFormat="1" hidden="1" x14ac:dyDescent="0.25">
      <c r="A853" s="169"/>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c r="AL853" s="170"/>
      <c r="AM853" s="170"/>
      <c r="AN853" s="170"/>
      <c r="AO853" s="170"/>
      <c r="AP853" s="170"/>
      <c r="AQ853" s="170"/>
      <c r="AR853" s="170"/>
      <c r="AS853" s="170"/>
      <c r="AT853" s="170"/>
      <c r="AU853" s="170"/>
      <c r="AV853" s="170"/>
      <c r="AW853" s="170"/>
      <c r="AX853" s="170"/>
      <c r="AY853" s="170"/>
      <c r="AZ853" s="170"/>
      <c r="BA853" s="170"/>
      <c r="BB853" s="170"/>
      <c r="BC853" s="170"/>
      <c r="BD853" s="170"/>
      <c r="BE853" s="170"/>
      <c r="BF853" s="170"/>
      <c r="BG853" s="170"/>
      <c r="BH853" s="170"/>
      <c r="BI853" s="170"/>
      <c r="BJ853" s="170"/>
      <c r="BK853" s="170"/>
      <c r="BL853" s="170"/>
      <c r="BM853" s="170"/>
      <c r="BN853" s="170"/>
      <c r="BO853" s="170"/>
      <c r="BP853" s="170"/>
      <c r="BQ853" s="170"/>
      <c r="BR853" s="170"/>
      <c r="BS853" s="170"/>
      <c r="BT853" s="170"/>
      <c r="BU853" s="170"/>
      <c r="BV853" s="170"/>
      <c r="BW853" s="170"/>
      <c r="BX853" s="170"/>
      <c r="BY853" s="170"/>
      <c r="BZ853" s="170"/>
      <c r="CA853" s="170"/>
      <c r="CB853" s="170"/>
      <c r="CC853" s="170"/>
      <c r="CD853" s="170"/>
      <c r="CE853" s="170"/>
      <c r="CF853" s="170"/>
      <c r="CG853" s="170"/>
      <c r="CH853" s="170"/>
      <c r="CI853" s="170"/>
      <c r="CJ853" s="170"/>
      <c r="CK853" s="170"/>
      <c r="CL853" s="170"/>
      <c r="CM853" s="170"/>
      <c r="CN853" s="170"/>
      <c r="CO853" s="170"/>
      <c r="CP853" s="170"/>
      <c r="CQ853" s="170"/>
      <c r="CR853" s="170"/>
      <c r="CS853" s="170"/>
      <c r="CT853" s="170"/>
      <c r="CU853" s="170"/>
      <c r="CV853" s="170"/>
      <c r="CW853" s="170"/>
      <c r="CX853" s="170"/>
      <c r="CY853" s="170"/>
      <c r="CZ853" s="170"/>
      <c r="DA853" s="170"/>
      <c r="DB853" s="170"/>
      <c r="DC853" s="170"/>
      <c r="DD853" s="170"/>
      <c r="DE853" s="170"/>
      <c r="DF853" s="170"/>
      <c r="DG853" s="170"/>
      <c r="DH853" s="170"/>
      <c r="DI853" s="170"/>
      <c r="DJ853" s="170"/>
      <c r="DK853" s="170"/>
      <c r="DL853" s="170"/>
      <c r="DM853" s="170"/>
      <c r="DN853" s="170"/>
      <c r="DO853" s="170"/>
      <c r="DP853" s="170"/>
      <c r="DQ853" s="170"/>
      <c r="DR853" s="170"/>
      <c r="DS853" s="170"/>
      <c r="DT853" s="170"/>
      <c r="DU853" s="170"/>
      <c r="DV853" s="170"/>
      <c r="DW853" s="170"/>
      <c r="DX853" s="170"/>
      <c r="DY853" s="170"/>
      <c r="DZ853" s="170"/>
      <c r="EA853" s="170"/>
      <c r="EB853" s="170"/>
      <c r="EC853" s="170"/>
      <c r="ED853" s="170"/>
      <c r="EE853" s="170"/>
      <c r="EF853" s="170"/>
      <c r="EG853" s="170"/>
      <c r="EH853" s="170"/>
      <c r="EI853" s="170"/>
      <c r="EJ853" s="170"/>
      <c r="EK853" s="170"/>
      <c r="EL853" s="170"/>
      <c r="EM853" s="170"/>
      <c r="EN853" s="170"/>
      <c r="EO853" s="170"/>
      <c r="EP853" s="170"/>
      <c r="EQ853" s="170"/>
      <c r="ER853" s="185"/>
      <c r="ES853" s="185"/>
      <c r="ET853" s="171"/>
    </row>
    <row r="854" spans="1:150" s="173" customFormat="1" hidden="1" x14ac:dyDescent="0.25">
      <c r="A854" s="169"/>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c r="AL854" s="170"/>
      <c r="AM854" s="170"/>
      <c r="AN854" s="170"/>
      <c r="AO854" s="170"/>
      <c r="AP854" s="170"/>
      <c r="AQ854" s="170"/>
      <c r="AR854" s="170"/>
      <c r="AS854" s="170"/>
      <c r="AT854" s="170"/>
      <c r="AU854" s="170"/>
      <c r="AV854" s="170"/>
      <c r="AW854" s="170"/>
      <c r="AX854" s="170"/>
      <c r="AY854" s="170"/>
      <c r="AZ854" s="170"/>
      <c r="BA854" s="170"/>
      <c r="BB854" s="170"/>
      <c r="BC854" s="170"/>
      <c r="BD854" s="170"/>
      <c r="BE854" s="170"/>
      <c r="BF854" s="170"/>
      <c r="BG854" s="170"/>
      <c r="BH854" s="170"/>
      <c r="BI854" s="170"/>
      <c r="BJ854" s="170"/>
      <c r="BK854" s="170"/>
      <c r="BL854" s="170"/>
      <c r="BM854" s="170"/>
      <c r="BN854" s="170"/>
      <c r="BO854" s="170"/>
      <c r="BP854" s="170"/>
      <c r="BQ854" s="170"/>
      <c r="BR854" s="170"/>
      <c r="BS854" s="170"/>
      <c r="BT854" s="170"/>
      <c r="BU854" s="170"/>
      <c r="BV854" s="170"/>
      <c r="BW854" s="170"/>
      <c r="BX854" s="170"/>
      <c r="BY854" s="170"/>
      <c r="BZ854" s="170"/>
      <c r="CA854" s="170"/>
      <c r="CB854" s="170"/>
      <c r="CC854" s="170"/>
      <c r="CD854" s="170"/>
      <c r="CE854" s="170"/>
      <c r="CF854" s="170"/>
      <c r="CG854" s="170"/>
      <c r="CH854" s="170"/>
      <c r="CI854" s="170"/>
      <c r="CJ854" s="170"/>
      <c r="CK854" s="170"/>
      <c r="CL854" s="170"/>
      <c r="CM854" s="170"/>
      <c r="CN854" s="170"/>
      <c r="CO854" s="170"/>
      <c r="CP854" s="170"/>
      <c r="CQ854" s="170"/>
      <c r="CR854" s="170"/>
      <c r="CS854" s="170"/>
      <c r="CT854" s="170"/>
      <c r="CU854" s="170"/>
      <c r="CV854" s="170"/>
      <c r="CW854" s="170"/>
      <c r="CX854" s="170"/>
      <c r="CY854" s="170"/>
      <c r="CZ854" s="170"/>
      <c r="DA854" s="170"/>
      <c r="DB854" s="170"/>
      <c r="DC854" s="170"/>
      <c r="DD854" s="170"/>
      <c r="DE854" s="170"/>
      <c r="DF854" s="170"/>
      <c r="DG854" s="170"/>
      <c r="DH854" s="170"/>
      <c r="DI854" s="170"/>
      <c r="DJ854" s="170"/>
      <c r="DK854" s="170"/>
      <c r="DL854" s="170"/>
      <c r="DM854" s="170"/>
      <c r="DN854" s="170"/>
      <c r="DO854" s="170"/>
      <c r="DP854" s="170"/>
      <c r="DQ854" s="170"/>
      <c r="DR854" s="170"/>
      <c r="DS854" s="170"/>
      <c r="DT854" s="170"/>
      <c r="DU854" s="170"/>
      <c r="DV854" s="170"/>
      <c r="DW854" s="170"/>
      <c r="DX854" s="170"/>
      <c r="DY854" s="170"/>
      <c r="DZ854" s="170"/>
      <c r="EA854" s="170"/>
      <c r="EB854" s="170"/>
      <c r="EC854" s="170"/>
      <c r="ED854" s="170"/>
      <c r="EE854" s="170"/>
      <c r="EF854" s="170"/>
      <c r="EG854" s="170"/>
      <c r="EH854" s="170"/>
      <c r="EI854" s="170"/>
      <c r="EJ854" s="170"/>
      <c r="EK854" s="170"/>
      <c r="EL854" s="170"/>
      <c r="EM854" s="170"/>
      <c r="EN854" s="170"/>
      <c r="EO854" s="170"/>
      <c r="EP854" s="170"/>
      <c r="EQ854" s="170"/>
      <c r="ER854" s="185"/>
      <c r="ES854" s="185"/>
      <c r="ET854" s="171"/>
    </row>
    <row r="855" spans="1:150" s="173" customFormat="1" hidden="1" x14ac:dyDescent="0.25">
      <c r="A855" s="169"/>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c r="AL855" s="170"/>
      <c r="AM855" s="170"/>
      <c r="AN855" s="170"/>
      <c r="AO855" s="170"/>
      <c r="AP855" s="170"/>
      <c r="AQ855" s="170"/>
      <c r="AR855" s="170"/>
      <c r="AS855" s="170"/>
      <c r="AT855" s="170"/>
      <c r="AU855" s="170"/>
      <c r="AV855" s="170"/>
      <c r="AW855" s="170"/>
      <c r="AX855" s="170"/>
      <c r="AY855" s="170"/>
      <c r="AZ855" s="170"/>
      <c r="BA855" s="170"/>
      <c r="BB855" s="170"/>
      <c r="BC855" s="170"/>
      <c r="BD855" s="170"/>
      <c r="BE855" s="170"/>
      <c r="BF855" s="170"/>
      <c r="BG855" s="170"/>
      <c r="BH855" s="170"/>
      <c r="BI855" s="170"/>
      <c r="BJ855" s="170"/>
      <c r="BK855" s="170"/>
      <c r="BL855" s="170"/>
      <c r="BM855" s="170"/>
      <c r="BN855" s="170"/>
      <c r="BO855" s="170"/>
      <c r="BP855" s="170"/>
      <c r="BQ855" s="170"/>
      <c r="BR855" s="170"/>
      <c r="BS855" s="170"/>
      <c r="BT855" s="170"/>
      <c r="BU855" s="170"/>
      <c r="BV855" s="170"/>
      <c r="BW855" s="170"/>
      <c r="BX855" s="170"/>
      <c r="BY855" s="170"/>
      <c r="BZ855" s="170"/>
      <c r="CA855" s="170"/>
      <c r="CB855" s="170"/>
      <c r="CC855" s="170"/>
      <c r="CD855" s="170"/>
      <c r="CE855" s="170"/>
      <c r="CF855" s="170"/>
      <c r="CG855" s="170"/>
      <c r="CH855" s="170"/>
      <c r="CI855" s="170"/>
      <c r="CJ855" s="170"/>
      <c r="CK855" s="170"/>
      <c r="CL855" s="170"/>
      <c r="CM855" s="170"/>
      <c r="CN855" s="170"/>
      <c r="CO855" s="170"/>
      <c r="CP855" s="170"/>
      <c r="CQ855" s="170"/>
      <c r="CR855" s="170"/>
      <c r="CS855" s="170"/>
      <c r="CT855" s="170"/>
      <c r="CU855" s="170"/>
      <c r="CV855" s="170"/>
      <c r="CW855" s="170"/>
      <c r="CX855" s="170"/>
      <c r="CY855" s="170"/>
      <c r="CZ855" s="170"/>
      <c r="DA855" s="170"/>
      <c r="DB855" s="170"/>
      <c r="DC855" s="170"/>
      <c r="DD855" s="170"/>
      <c r="DE855" s="170"/>
      <c r="DF855" s="170"/>
      <c r="DG855" s="170"/>
      <c r="DH855" s="170"/>
      <c r="DI855" s="170"/>
      <c r="DJ855" s="170"/>
      <c r="DK855" s="170"/>
      <c r="DL855" s="170"/>
      <c r="DM855" s="170"/>
      <c r="DN855" s="170"/>
      <c r="DO855" s="170"/>
      <c r="DP855" s="170"/>
      <c r="DQ855" s="170"/>
      <c r="DR855" s="170"/>
      <c r="DS855" s="170"/>
      <c r="DT855" s="170"/>
      <c r="DU855" s="170"/>
      <c r="DV855" s="170"/>
      <c r="DW855" s="170"/>
      <c r="DX855" s="170"/>
      <c r="DY855" s="170"/>
      <c r="DZ855" s="170"/>
      <c r="EA855" s="170"/>
      <c r="EB855" s="170"/>
      <c r="EC855" s="170"/>
      <c r="ED855" s="170"/>
      <c r="EE855" s="170"/>
      <c r="EF855" s="170"/>
      <c r="EG855" s="170"/>
      <c r="EH855" s="170"/>
      <c r="EI855" s="170"/>
      <c r="EJ855" s="170"/>
      <c r="EK855" s="170"/>
      <c r="EL855" s="170"/>
      <c r="EM855" s="170"/>
      <c r="EN855" s="170"/>
      <c r="EO855" s="170"/>
      <c r="EP855" s="170"/>
      <c r="EQ855" s="170"/>
      <c r="ER855" s="185"/>
      <c r="ES855" s="185"/>
      <c r="ET855" s="171"/>
    </row>
    <row r="856" spans="1:150" s="173" customFormat="1" hidden="1" x14ac:dyDescent="0.25">
      <c r="A856" s="169"/>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c r="AL856" s="170"/>
      <c r="AM856" s="170"/>
      <c r="AN856" s="170"/>
      <c r="AO856" s="170"/>
      <c r="AP856" s="170"/>
      <c r="AQ856" s="170"/>
      <c r="AR856" s="170"/>
      <c r="AS856" s="170"/>
      <c r="AT856" s="170"/>
      <c r="AU856" s="170"/>
      <c r="AV856" s="170"/>
      <c r="AW856" s="170"/>
      <c r="AX856" s="170"/>
      <c r="AY856" s="170"/>
      <c r="AZ856" s="170"/>
      <c r="BA856" s="170"/>
      <c r="BB856" s="170"/>
      <c r="BC856" s="170"/>
      <c r="BD856" s="170"/>
      <c r="BE856" s="170"/>
      <c r="BF856" s="170"/>
      <c r="BG856" s="170"/>
      <c r="BH856" s="170"/>
      <c r="BI856" s="170"/>
      <c r="BJ856" s="170"/>
      <c r="BK856" s="170"/>
      <c r="BL856" s="170"/>
      <c r="BM856" s="170"/>
      <c r="BN856" s="170"/>
      <c r="BO856" s="170"/>
      <c r="BP856" s="170"/>
      <c r="BQ856" s="170"/>
      <c r="BR856" s="170"/>
      <c r="BS856" s="170"/>
      <c r="BT856" s="170"/>
      <c r="BU856" s="170"/>
      <c r="BV856" s="170"/>
      <c r="BW856" s="170"/>
      <c r="BX856" s="170"/>
      <c r="BY856" s="170"/>
      <c r="BZ856" s="170"/>
      <c r="CA856" s="170"/>
      <c r="CB856" s="170"/>
      <c r="CC856" s="170"/>
      <c r="CD856" s="170"/>
      <c r="CE856" s="170"/>
      <c r="CF856" s="170"/>
      <c r="CG856" s="170"/>
      <c r="CH856" s="170"/>
      <c r="CI856" s="170"/>
      <c r="CJ856" s="170"/>
      <c r="CK856" s="170"/>
      <c r="CL856" s="170"/>
      <c r="CM856" s="170"/>
      <c r="CN856" s="170"/>
      <c r="CO856" s="170"/>
      <c r="CP856" s="170"/>
      <c r="CQ856" s="170"/>
      <c r="CR856" s="170"/>
      <c r="CS856" s="170"/>
      <c r="CT856" s="170"/>
      <c r="CU856" s="170"/>
      <c r="CV856" s="170"/>
      <c r="CW856" s="170"/>
      <c r="CX856" s="170"/>
      <c r="CY856" s="170"/>
      <c r="CZ856" s="170"/>
      <c r="DA856" s="170"/>
      <c r="DB856" s="170"/>
      <c r="DC856" s="170"/>
      <c r="DD856" s="170"/>
      <c r="DE856" s="170"/>
      <c r="DF856" s="170"/>
      <c r="DG856" s="170"/>
      <c r="DH856" s="170"/>
      <c r="DI856" s="170"/>
      <c r="DJ856" s="170"/>
      <c r="DK856" s="170"/>
      <c r="DL856" s="170"/>
      <c r="DM856" s="170"/>
      <c r="DN856" s="170"/>
      <c r="DO856" s="170"/>
      <c r="DP856" s="170"/>
      <c r="DQ856" s="170"/>
      <c r="DR856" s="170"/>
      <c r="DS856" s="170"/>
      <c r="DT856" s="170"/>
      <c r="DU856" s="170"/>
      <c r="DV856" s="170"/>
      <c r="DW856" s="170"/>
      <c r="DX856" s="170"/>
      <c r="DY856" s="170"/>
      <c r="DZ856" s="170"/>
      <c r="EA856" s="170"/>
      <c r="EB856" s="170"/>
      <c r="EC856" s="170"/>
      <c r="ED856" s="170"/>
      <c r="EE856" s="170"/>
      <c r="EF856" s="170"/>
      <c r="EG856" s="170"/>
      <c r="EH856" s="170"/>
      <c r="EI856" s="170"/>
      <c r="EJ856" s="170"/>
      <c r="EK856" s="170"/>
      <c r="EL856" s="170"/>
      <c r="EM856" s="170"/>
      <c r="EN856" s="170"/>
      <c r="EO856" s="170"/>
      <c r="EP856" s="170"/>
      <c r="EQ856" s="170"/>
      <c r="ER856" s="185"/>
      <c r="ES856" s="185"/>
      <c r="ET856" s="171"/>
    </row>
    <row r="857" spans="1:150" s="173" customFormat="1" hidden="1" x14ac:dyDescent="0.25">
      <c r="A857" s="169"/>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c r="AL857" s="170"/>
      <c r="AM857" s="170"/>
      <c r="AN857" s="170"/>
      <c r="AO857" s="170"/>
      <c r="AP857" s="170"/>
      <c r="AQ857" s="170"/>
      <c r="AR857" s="170"/>
      <c r="AS857" s="170"/>
      <c r="AT857" s="170"/>
      <c r="AU857" s="170"/>
      <c r="AV857" s="170"/>
      <c r="AW857" s="170"/>
      <c r="AX857" s="170"/>
      <c r="AY857" s="170"/>
      <c r="AZ857" s="170"/>
      <c r="BA857" s="170"/>
      <c r="BB857" s="170"/>
      <c r="BC857" s="170"/>
      <c r="BD857" s="170"/>
      <c r="BE857" s="170"/>
      <c r="BF857" s="170"/>
      <c r="BG857" s="170"/>
      <c r="BH857" s="170"/>
      <c r="BI857" s="170"/>
      <c r="BJ857" s="170"/>
      <c r="BK857" s="170"/>
      <c r="BL857" s="170"/>
      <c r="BM857" s="170"/>
      <c r="BN857" s="170"/>
      <c r="BO857" s="170"/>
      <c r="BP857" s="170"/>
      <c r="BQ857" s="170"/>
      <c r="BR857" s="170"/>
      <c r="BS857" s="170"/>
      <c r="BT857" s="170"/>
      <c r="BU857" s="170"/>
      <c r="BV857" s="170"/>
      <c r="BW857" s="170"/>
      <c r="BX857" s="170"/>
      <c r="BY857" s="170"/>
      <c r="BZ857" s="170"/>
      <c r="CA857" s="170"/>
      <c r="CB857" s="170"/>
      <c r="CC857" s="170"/>
      <c r="CD857" s="170"/>
      <c r="CE857" s="170"/>
      <c r="CF857" s="170"/>
      <c r="CG857" s="170"/>
      <c r="CH857" s="170"/>
      <c r="CI857" s="170"/>
      <c r="CJ857" s="170"/>
      <c r="CK857" s="170"/>
      <c r="CL857" s="170"/>
      <c r="CM857" s="170"/>
      <c r="CN857" s="170"/>
      <c r="CO857" s="170"/>
      <c r="CP857" s="170"/>
      <c r="CQ857" s="170"/>
      <c r="CR857" s="170"/>
      <c r="CS857" s="170"/>
      <c r="CT857" s="170"/>
      <c r="CU857" s="170"/>
      <c r="CV857" s="170"/>
      <c r="CW857" s="170"/>
      <c r="CX857" s="170"/>
      <c r="CY857" s="170"/>
      <c r="CZ857" s="170"/>
      <c r="DA857" s="170"/>
      <c r="DB857" s="170"/>
      <c r="DC857" s="170"/>
      <c r="DD857" s="170"/>
      <c r="DE857" s="170"/>
      <c r="DF857" s="170"/>
      <c r="DG857" s="170"/>
      <c r="DH857" s="170"/>
      <c r="DI857" s="170"/>
      <c r="DJ857" s="170"/>
      <c r="DK857" s="170"/>
      <c r="DL857" s="170"/>
      <c r="DM857" s="170"/>
      <c r="DN857" s="170"/>
      <c r="DO857" s="170"/>
      <c r="DP857" s="170"/>
      <c r="DQ857" s="170"/>
      <c r="DR857" s="170"/>
      <c r="DS857" s="170"/>
      <c r="DT857" s="170"/>
      <c r="DU857" s="170"/>
      <c r="DV857" s="170"/>
      <c r="DW857" s="170"/>
      <c r="DX857" s="170"/>
      <c r="DY857" s="170"/>
      <c r="DZ857" s="170"/>
      <c r="EA857" s="170"/>
      <c r="EB857" s="170"/>
      <c r="EC857" s="170"/>
      <c r="ED857" s="170"/>
      <c r="EE857" s="170"/>
      <c r="EF857" s="170"/>
      <c r="EG857" s="170"/>
      <c r="EH857" s="170"/>
      <c r="EI857" s="170"/>
      <c r="EJ857" s="170"/>
      <c r="EK857" s="170"/>
      <c r="EL857" s="170"/>
      <c r="EM857" s="170"/>
      <c r="EN857" s="170"/>
      <c r="EO857" s="170"/>
      <c r="EP857" s="170"/>
      <c r="EQ857" s="170"/>
      <c r="ER857" s="185"/>
      <c r="ES857" s="185"/>
      <c r="ET857" s="171"/>
    </row>
    <row r="858" spans="1:150" s="173" customFormat="1" hidden="1" x14ac:dyDescent="0.25">
      <c r="A858" s="169"/>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c r="AL858" s="170"/>
      <c r="AM858" s="170"/>
      <c r="AN858" s="170"/>
      <c r="AO858" s="170"/>
      <c r="AP858" s="170"/>
      <c r="AQ858" s="170"/>
      <c r="AR858" s="170"/>
      <c r="AS858" s="170"/>
      <c r="AT858" s="170"/>
      <c r="AU858" s="170"/>
      <c r="AV858" s="170"/>
      <c r="AW858" s="170"/>
      <c r="AX858" s="170"/>
      <c r="AY858" s="170"/>
      <c r="AZ858" s="170"/>
      <c r="BA858" s="170"/>
      <c r="BB858" s="170"/>
      <c r="BC858" s="170"/>
      <c r="BD858" s="170"/>
      <c r="BE858" s="170"/>
      <c r="BF858" s="170"/>
      <c r="BG858" s="170"/>
      <c r="BH858" s="170"/>
      <c r="BI858" s="170"/>
      <c r="BJ858" s="170"/>
      <c r="BK858" s="170"/>
      <c r="BL858" s="170"/>
      <c r="BM858" s="170"/>
      <c r="BN858" s="170"/>
      <c r="BO858" s="170"/>
      <c r="BP858" s="170"/>
      <c r="BQ858" s="170"/>
      <c r="BR858" s="170"/>
      <c r="BS858" s="170"/>
      <c r="BT858" s="170"/>
      <c r="BU858" s="170"/>
      <c r="BV858" s="170"/>
      <c r="BW858" s="170"/>
      <c r="BX858" s="170"/>
      <c r="BY858" s="170"/>
      <c r="BZ858" s="170"/>
      <c r="CA858" s="170"/>
      <c r="CB858" s="170"/>
      <c r="CC858" s="170"/>
      <c r="CD858" s="170"/>
      <c r="CE858" s="170"/>
      <c r="CF858" s="170"/>
      <c r="CG858" s="170"/>
      <c r="CH858" s="170"/>
      <c r="CI858" s="170"/>
      <c r="CJ858" s="170"/>
      <c r="CK858" s="170"/>
      <c r="CL858" s="170"/>
      <c r="CM858" s="170"/>
      <c r="CN858" s="170"/>
      <c r="CO858" s="170"/>
      <c r="CP858" s="170"/>
      <c r="CQ858" s="170"/>
      <c r="CR858" s="170"/>
      <c r="CS858" s="170"/>
      <c r="CT858" s="170"/>
      <c r="CU858" s="170"/>
      <c r="CV858" s="170"/>
      <c r="CW858" s="170"/>
      <c r="CX858" s="170"/>
      <c r="CY858" s="170"/>
      <c r="CZ858" s="170"/>
      <c r="DA858" s="170"/>
      <c r="DB858" s="170"/>
      <c r="DC858" s="170"/>
      <c r="DD858" s="170"/>
      <c r="DE858" s="170"/>
      <c r="DF858" s="170"/>
      <c r="DG858" s="170"/>
      <c r="DH858" s="170"/>
      <c r="DI858" s="170"/>
      <c r="DJ858" s="170"/>
      <c r="DK858" s="170"/>
      <c r="DL858" s="170"/>
      <c r="DM858" s="170"/>
      <c r="DN858" s="170"/>
      <c r="DO858" s="170"/>
      <c r="DP858" s="170"/>
      <c r="DQ858" s="170"/>
      <c r="DR858" s="170"/>
      <c r="DS858" s="170"/>
      <c r="DT858" s="170"/>
      <c r="DU858" s="170"/>
      <c r="DV858" s="170"/>
      <c r="DW858" s="170"/>
      <c r="DX858" s="170"/>
      <c r="DY858" s="170"/>
      <c r="DZ858" s="170"/>
      <c r="EA858" s="170"/>
      <c r="EB858" s="170"/>
      <c r="EC858" s="170"/>
      <c r="ED858" s="170"/>
      <c r="EE858" s="170"/>
      <c r="EF858" s="170"/>
      <c r="EG858" s="170"/>
      <c r="EH858" s="170"/>
      <c r="EI858" s="170"/>
      <c r="EJ858" s="170"/>
      <c r="EK858" s="170"/>
      <c r="EL858" s="170"/>
      <c r="EM858" s="170"/>
      <c r="EN858" s="170"/>
      <c r="EO858" s="170"/>
      <c r="EP858" s="170"/>
      <c r="EQ858" s="170"/>
      <c r="ER858" s="185"/>
      <c r="ES858" s="185"/>
      <c r="ET858" s="171"/>
    </row>
    <row r="859" spans="1:150" s="173" customFormat="1" hidden="1" x14ac:dyDescent="0.25">
      <c r="A859" s="169"/>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c r="AL859" s="170"/>
      <c r="AM859" s="170"/>
      <c r="AN859" s="170"/>
      <c r="AO859" s="170"/>
      <c r="AP859" s="170"/>
      <c r="AQ859" s="170"/>
      <c r="AR859" s="170"/>
      <c r="AS859" s="170"/>
      <c r="AT859" s="170"/>
      <c r="AU859" s="170"/>
      <c r="AV859" s="170"/>
      <c r="AW859" s="170"/>
      <c r="AX859" s="170"/>
      <c r="AY859" s="170"/>
      <c r="AZ859" s="170"/>
      <c r="BA859" s="170"/>
      <c r="BB859" s="170"/>
      <c r="BC859" s="170"/>
      <c r="BD859" s="170"/>
      <c r="BE859" s="170"/>
      <c r="BF859" s="170"/>
      <c r="BG859" s="170"/>
      <c r="BH859" s="170"/>
      <c r="BI859" s="170"/>
      <c r="BJ859" s="170"/>
      <c r="BK859" s="170"/>
      <c r="BL859" s="170"/>
      <c r="BM859" s="170"/>
      <c r="BN859" s="170"/>
      <c r="BO859" s="170"/>
      <c r="BP859" s="170"/>
      <c r="BQ859" s="170"/>
      <c r="BR859" s="170"/>
      <c r="BS859" s="170"/>
      <c r="BT859" s="170"/>
      <c r="BU859" s="170"/>
      <c r="BV859" s="170"/>
      <c r="BW859" s="170"/>
      <c r="BX859" s="170"/>
      <c r="BY859" s="170"/>
      <c r="BZ859" s="170"/>
      <c r="CA859" s="170"/>
      <c r="CB859" s="170"/>
      <c r="CC859" s="170"/>
      <c r="CD859" s="170"/>
      <c r="CE859" s="170"/>
      <c r="CF859" s="170"/>
      <c r="CG859" s="170"/>
      <c r="CH859" s="170"/>
      <c r="CI859" s="170"/>
      <c r="CJ859" s="170"/>
      <c r="CK859" s="170"/>
      <c r="CL859" s="170"/>
      <c r="CM859" s="170"/>
      <c r="CN859" s="170"/>
      <c r="CO859" s="170"/>
      <c r="CP859" s="170"/>
      <c r="CQ859" s="170"/>
      <c r="CR859" s="170"/>
      <c r="CS859" s="170"/>
      <c r="CT859" s="170"/>
      <c r="CU859" s="170"/>
      <c r="CV859" s="170"/>
      <c r="CW859" s="170"/>
      <c r="CX859" s="170"/>
      <c r="CY859" s="170"/>
      <c r="CZ859" s="170"/>
      <c r="DA859" s="170"/>
      <c r="DB859" s="170"/>
      <c r="DC859" s="170"/>
      <c r="DD859" s="170"/>
      <c r="DE859" s="170"/>
      <c r="DF859" s="170"/>
      <c r="DG859" s="170"/>
      <c r="DH859" s="170"/>
      <c r="DI859" s="170"/>
      <c r="DJ859" s="170"/>
      <c r="DK859" s="170"/>
      <c r="DL859" s="170"/>
      <c r="DM859" s="170"/>
      <c r="DN859" s="170"/>
      <c r="DO859" s="170"/>
      <c r="DP859" s="170"/>
      <c r="DQ859" s="170"/>
      <c r="DR859" s="170"/>
      <c r="DS859" s="170"/>
      <c r="DT859" s="170"/>
      <c r="DU859" s="170"/>
      <c r="DV859" s="170"/>
      <c r="DW859" s="170"/>
      <c r="DX859" s="170"/>
      <c r="DY859" s="170"/>
      <c r="DZ859" s="170"/>
      <c r="EA859" s="170"/>
      <c r="EB859" s="170"/>
      <c r="EC859" s="170"/>
      <c r="ED859" s="170"/>
      <c r="EE859" s="170"/>
      <c r="EF859" s="170"/>
      <c r="EG859" s="170"/>
      <c r="EH859" s="170"/>
      <c r="EI859" s="170"/>
      <c r="EJ859" s="170"/>
      <c r="EK859" s="170"/>
      <c r="EL859" s="170"/>
      <c r="EM859" s="170"/>
      <c r="EN859" s="170"/>
      <c r="EO859" s="170"/>
      <c r="EP859" s="170"/>
      <c r="EQ859" s="170"/>
      <c r="ER859" s="185"/>
      <c r="ES859" s="185"/>
      <c r="ET859" s="171"/>
    </row>
    <row r="860" spans="1:150" s="173" customFormat="1" hidden="1" x14ac:dyDescent="0.25">
      <c r="A860" s="169"/>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c r="AL860" s="170"/>
      <c r="AM860" s="170"/>
      <c r="AN860" s="170"/>
      <c r="AO860" s="170"/>
      <c r="AP860" s="170"/>
      <c r="AQ860" s="170"/>
      <c r="AR860" s="170"/>
      <c r="AS860" s="170"/>
      <c r="AT860" s="170"/>
      <c r="AU860" s="170"/>
      <c r="AV860" s="170"/>
      <c r="AW860" s="170"/>
      <c r="AX860" s="170"/>
      <c r="AY860" s="170"/>
      <c r="AZ860" s="170"/>
      <c r="BA860" s="170"/>
      <c r="BB860" s="170"/>
      <c r="BC860" s="170"/>
      <c r="BD860" s="170"/>
      <c r="BE860" s="170"/>
      <c r="BF860" s="170"/>
      <c r="BG860" s="170"/>
      <c r="BH860" s="170"/>
      <c r="BI860" s="170"/>
      <c r="BJ860" s="170"/>
      <c r="BK860" s="170"/>
      <c r="BL860" s="170"/>
      <c r="BM860" s="170"/>
      <c r="BN860" s="170"/>
      <c r="BO860" s="170"/>
      <c r="BP860" s="170"/>
      <c r="BQ860" s="170"/>
      <c r="BR860" s="170"/>
      <c r="BS860" s="170"/>
      <c r="BT860" s="170"/>
      <c r="BU860" s="170"/>
      <c r="BV860" s="170"/>
      <c r="BW860" s="170"/>
      <c r="BX860" s="170"/>
      <c r="BY860" s="170"/>
      <c r="BZ860" s="170"/>
      <c r="CA860" s="170"/>
      <c r="CB860" s="170"/>
      <c r="CC860" s="170"/>
      <c r="CD860" s="170"/>
      <c r="CE860" s="170"/>
      <c r="CF860" s="170"/>
      <c r="CG860" s="170"/>
      <c r="CH860" s="170"/>
      <c r="CI860" s="170"/>
      <c r="CJ860" s="170"/>
      <c r="CK860" s="170"/>
      <c r="CL860" s="170"/>
      <c r="CM860" s="170"/>
      <c r="CN860" s="170"/>
      <c r="CO860" s="170"/>
      <c r="CP860" s="170"/>
      <c r="CQ860" s="170"/>
      <c r="CR860" s="170"/>
      <c r="CS860" s="170"/>
      <c r="CT860" s="170"/>
      <c r="CU860" s="170"/>
      <c r="CV860" s="170"/>
      <c r="CW860" s="170"/>
      <c r="CX860" s="170"/>
      <c r="CY860" s="170"/>
      <c r="CZ860" s="170"/>
      <c r="DA860" s="170"/>
      <c r="DB860" s="170"/>
      <c r="DC860" s="170"/>
      <c r="DD860" s="170"/>
      <c r="DE860" s="170"/>
      <c r="DF860" s="170"/>
      <c r="DG860" s="170"/>
      <c r="DH860" s="170"/>
      <c r="DI860" s="170"/>
      <c r="DJ860" s="170"/>
      <c r="DK860" s="170"/>
      <c r="DL860" s="170"/>
      <c r="DM860" s="170"/>
      <c r="DN860" s="170"/>
      <c r="DO860" s="170"/>
      <c r="DP860" s="170"/>
      <c r="DQ860" s="170"/>
      <c r="DR860" s="170"/>
      <c r="DS860" s="170"/>
      <c r="DT860" s="170"/>
      <c r="DU860" s="170"/>
      <c r="DV860" s="170"/>
      <c r="DW860" s="170"/>
      <c r="DX860" s="170"/>
      <c r="DY860" s="170"/>
      <c r="DZ860" s="170"/>
      <c r="EA860" s="170"/>
      <c r="EB860" s="170"/>
      <c r="EC860" s="170"/>
      <c r="ED860" s="170"/>
      <c r="EE860" s="170"/>
      <c r="EF860" s="170"/>
      <c r="EG860" s="170"/>
      <c r="EH860" s="170"/>
      <c r="EI860" s="170"/>
      <c r="EJ860" s="170"/>
      <c r="EK860" s="170"/>
      <c r="EL860" s="170"/>
      <c r="EM860" s="170"/>
      <c r="EN860" s="170"/>
      <c r="EO860" s="170"/>
      <c r="EP860" s="170"/>
      <c r="EQ860" s="170"/>
      <c r="ER860" s="185"/>
      <c r="ES860" s="185"/>
      <c r="ET860" s="171"/>
    </row>
    <row r="861" spans="1:150" s="173" customFormat="1" hidden="1" x14ac:dyDescent="0.25">
      <c r="A861" s="169"/>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c r="AL861" s="170"/>
      <c r="AM861" s="170"/>
      <c r="AN861" s="170"/>
      <c r="AO861" s="170"/>
      <c r="AP861" s="170"/>
      <c r="AQ861" s="170"/>
      <c r="AR861" s="170"/>
      <c r="AS861" s="170"/>
      <c r="AT861" s="170"/>
      <c r="AU861" s="170"/>
      <c r="AV861" s="170"/>
      <c r="AW861" s="170"/>
      <c r="AX861" s="170"/>
      <c r="AY861" s="170"/>
      <c r="AZ861" s="170"/>
      <c r="BA861" s="170"/>
      <c r="BB861" s="170"/>
      <c r="BC861" s="170"/>
      <c r="BD861" s="170"/>
      <c r="BE861" s="170"/>
      <c r="BF861" s="170"/>
      <c r="BG861" s="170"/>
      <c r="BH861" s="170"/>
      <c r="BI861" s="170"/>
      <c r="BJ861" s="170"/>
      <c r="BK861" s="170"/>
      <c r="BL861" s="170"/>
      <c r="BM861" s="170"/>
      <c r="BN861" s="170"/>
      <c r="BO861" s="170"/>
      <c r="BP861" s="170"/>
      <c r="BQ861" s="170"/>
      <c r="BR861" s="170"/>
      <c r="BS861" s="170"/>
      <c r="BT861" s="170"/>
      <c r="BU861" s="170"/>
      <c r="BV861" s="170"/>
      <c r="BW861" s="170"/>
      <c r="BX861" s="170"/>
      <c r="BY861" s="170"/>
      <c r="BZ861" s="170"/>
      <c r="CA861" s="170"/>
      <c r="CB861" s="170"/>
      <c r="CC861" s="170"/>
      <c r="CD861" s="170"/>
      <c r="CE861" s="170"/>
      <c r="CF861" s="170"/>
      <c r="CG861" s="170"/>
      <c r="CH861" s="170"/>
      <c r="CI861" s="170"/>
      <c r="CJ861" s="170"/>
      <c r="CK861" s="170"/>
      <c r="CL861" s="170"/>
      <c r="CM861" s="170"/>
      <c r="CN861" s="170"/>
      <c r="CO861" s="170"/>
      <c r="CP861" s="170"/>
      <c r="CQ861" s="170"/>
      <c r="CR861" s="170"/>
      <c r="CS861" s="170"/>
      <c r="CT861" s="170"/>
      <c r="CU861" s="170"/>
      <c r="CV861" s="170"/>
      <c r="CW861" s="170"/>
      <c r="CX861" s="170"/>
      <c r="CY861" s="170"/>
      <c r="CZ861" s="170"/>
      <c r="DA861" s="170"/>
      <c r="DB861" s="170"/>
      <c r="DC861" s="170"/>
      <c r="DD861" s="170"/>
      <c r="DE861" s="170"/>
      <c r="DF861" s="170"/>
      <c r="DG861" s="170"/>
      <c r="DH861" s="170"/>
      <c r="DI861" s="170"/>
      <c r="DJ861" s="170"/>
      <c r="DK861" s="170"/>
      <c r="DL861" s="170"/>
      <c r="DM861" s="170"/>
      <c r="DN861" s="170"/>
      <c r="DO861" s="170"/>
      <c r="DP861" s="170"/>
      <c r="DQ861" s="170"/>
      <c r="DR861" s="170"/>
      <c r="DS861" s="170"/>
      <c r="DT861" s="170"/>
      <c r="DU861" s="170"/>
      <c r="DV861" s="170"/>
      <c r="DW861" s="170"/>
      <c r="DX861" s="170"/>
      <c r="DY861" s="170"/>
      <c r="DZ861" s="170"/>
      <c r="EA861" s="170"/>
      <c r="EB861" s="170"/>
      <c r="EC861" s="170"/>
      <c r="ED861" s="170"/>
      <c r="EE861" s="170"/>
      <c r="EF861" s="170"/>
      <c r="EG861" s="170"/>
      <c r="EH861" s="170"/>
      <c r="EI861" s="170"/>
      <c r="EJ861" s="170"/>
      <c r="EK861" s="170"/>
      <c r="EL861" s="170"/>
      <c r="EM861" s="170"/>
      <c r="EN861" s="170"/>
      <c r="EO861" s="170"/>
      <c r="EP861" s="170"/>
      <c r="EQ861" s="170"/>
      <c r="ER861" s="185"/>
      <c r="ES861" s="185"/>
      <c r="ET861" s="171"/>
    </row>
    <row r="862" spans="1:150" s="173" customFormat="1" hidden="1" x14ac:dyDescent="0.25">
      <c r="A862" s="169"/>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c r="AL862" s="170"/>
      <c r="AM862" s="170"/>
      <c r="AN862" s="170"/>
      <c r="AO862" s="170"/>
      <c r="AP862" s="170"/>
      <c r="AQ862" s="170"/>
      <c r="AR862" s="170"/>
      <c r="AS862" s="170"/>
      <c r="AT862" s="170"/>
      <c r="AU862" s="170"/>
      <c r="AV862" s="170"/>
      <c r="AW862" s="170"/>
      <c r="AX862" s="170"/>
      <c r="AY862" s="170"/>
      <c r="AZ862" s="170"/>
      <c r="BA862" s="170"/>
      <c r="BB862" s="170"/>
      <c r="BC862" s="170"/>
      <c r="BD862" s="170"/>
      <c r="BE862" s="170"/>
      <c r="BF862" s="170"/>
      <c r="BG862" s="170"/>
      <c r="BH862" s="170"/>
      <c r="BI862" s="170"/>
      <c r="BJ862" s="170"/>
      <c r="BK862" s="170"/>
      <c r="BL862" s="170"/>
      <c r="BM862" s="170"/>
      <c r="BN862" s="170"/>
      <c r="BO862" s="170"/>
      <c r="BP862" s="170"/>
      <c r="BQ862" s="170"/>
      <c r="BR862" s="170"/>
      <c r="BS862" s="170"/>
      <c r="BT862" s="170"/>
      <c r="BU862" s="170"/>
      <c r="BV862" s="170"/>
      <c r="BW862" s="170"/>
      <c r="BX862" s="170"/>
      <c r="BY862" s="170"/>
      <c r="BZ862" s="170"/>
      <c r="CA862" s="170"/>
      <c r="CB862" s="170"/>
      <c r="CC862" s="170"/>
      <c r="CD862" s="170"/>
      <c r="CE862" s="170"/>
      <c r="CF862" s="170"/>
      <c r="CG862" s="170"/>
      <c r="CH862" s="170"/>
      <c r="CI862" s="170"/>
      <c r="CJ862" s="170"/>
      <c r="CK862" s="170"/>
      <c r="CL862" s="170"/>
      <c r="CM862" s="170"/>
      <c r="CN862" s="170"/>
      <c r="CO862" s="170"/>
      <c r="CP862" s="170"/>
      <c r="CQ862" s="170"/>
      <c r="CR862" s="170"/>
      <c r="CS862" s="170"/>
      <c r="CT862" s="170"/>
      <c r="CU862" s="170"/>
      <c r="CV862" s="170"/>
      <c r="CW862" s="170"/>
      <c r="CX862" s="170"/>
      <c r="CY862" s="170"/>
      <c r="CZ862" s="170"/>
      <c r="DA862" s="170"/>
      <c r="DB862" s="170"/>
      <c r="DC862" s="170"/>
      <c r="DD862" s="170"/>
      <c r="DE862" s="170"/>
      <c r="DF862" s="170"/>
      <c r="DG862" s="170"/>
      <c r="DH862" s="170"/>
      <c r="DI862" s="170"/>
      <c r="DJ862" s="170"/>
      <c r="DK862" s="170"/>
      <c r="DL862" s="170"/>
      <c r="DM862" s="170"/>
      <c r="DN862" s="170"/>
      <c r="DO862" s="170"/>
      <c r="DP862" s="170"/>
      <c r="DQ862" s="170"/>
      <c r="DR862" s="170"/>
      <c r="DS862" s="170"/>
      <c r="DT862" s="170"/>
      <c r="DU862" s="170"/>
      <c r="DV862" s="170"/>
      <c r="DW862" s="170"/>
      <c r="DX862" s="170"/>
      <c r="DY862" s="170"/>
      <c r="DZ862" s="170"/>
      <c r="EA862" s="170"/>
      <c r="EB862" s="170"/>
      <c r="EC862" s="170"/>
      <c r="ED862" s="170"/>
      <c r="EE862" s="170"/>
      <c r="EF862" s="170"/>
      <c r="EG862" s="170"/>
      <c r="EH862" s="170"/>
      <c r="EI862" s="170"/>
      <c r="EJ862" s="170"/>
      <c r="EK862" s="170"/>
      <c r="EL862" s="170"/>
      <c r="EM862" s="170"/>
      <c r="EN862" s="170"/>
      <c r="EO862" s="170"/>
      <c r="EP862" s="170"/>
      <c r="EQ862" s="170"/>
      <c r="ER862" s="185"/>
      <c r="ES862" s="185"/>
      <c r="ET862" s="171"/>
    </row>
    <row r="863" spans="1:150" s="173" customFormat="1" hidden="1" x14ac:dyDescent="0.25">
      <c r="A863" s="169"/>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c r="AL863" s="170"/>
      <c r="AM863" s="170"/>
      <c r="AN863" s="170"/>
      <c r="AO863" s="170"/>
      <c r="AP863" s="170"/>
      <c r="AQ863" s="170"/>
      <c r="AR863" s="170"/>
      <c r="AS863" s="170"/>
      <c r="AT863" s="170"/>
      <c r="AU863" s="170"/>
      <c r="AV863" s="170"/>
      <c r="AW863" s="170"/>
      <c r="AX863" s="170"/>
      <c r="AY863" s="170"/>
      <c r="AZ863" s="170"/>
      <c r="BA863" s="170"/>
      <c r="BB863" s="170"/>
      <c r="BC863" s="170"/>
      <c r="BD863" s="170"/>
      <c r="BE863" s="170"/>
      <c r="BF863" s="170"/>
      <c r="BG863" s="170"/>
      <c r="BH863" s="170"/>
      <c r="BI863" s="170"/>
      <c r="BJ863" s="170"/>
      <c r="BK863" s="170"/>
      <c r="BL863" s="170"/>
      <c r="BM863" s="170"/>
      <c r="BN863" s="170"/>
      <c r="BO863" s="170"/>
      <c r="BP863" s="170"/>
      <c r="BQ863" s="170"/>
      <c r="BR863" s="170"/>
      <c r="BS863" s="170"/>
      <c r="BT863" s="170"/>
      <c r="BU863" s="170"/>
      <c r="BV863" s="170"/>
      <c r="BW863" s="170"/>
      <c r="BX863" s="170"/>
      <c r="BY863" s="170"/>
      <c r="BZ863" s="170"/>
      <c r="CA863" s="170"/>
      <c r="CB863" s="170"/>
      <c r="CC863" s="170"/>
      <c r="CD863" s="170"/>
      <c r="CE863" s="170"/>
      <c r="CF863" s="170"/>
      <c r="CG863" s="170"/>
      <c r="CH863" s="170"/>
      <c r="CI863" s="170"/>
      <c r="CJ863" s="170"/>
      <c r="CK863" s="170"/>
      <c r="CL863" s="170"/>
      <c r="CM863" s="170"/>
      <c r="CN863" s="170"/>
      <c r="CO863" s="170"/>
      <c r="CP863" s="170"/>
      <c r="CQ863" s="170"/>
      <c r="CR863" s="170"/>
      <c r="CS863" s="170"/>
      <c r="CT863" s="170"/>
      <c r="CU863" s="170"/>
      <c r="CV863" s="170"/>
      <c r="CW863" s="170"/>
      <c r="CX863" s="170"/>
      <c r="CY863" s="170"/>
      <c r="CZ863" s="170"/>
      <c r="DA863" s="170"/>
      <c r="DB863" s="170"/>
      <c r="DC863" s="170"/>
      <c r="DD863" s="170"/>
      <c r="DE863" s="170"/>
      <c r="DF863" s="170"/>
      <c r="DG863" s="170"/>
      <c r="DH863" s="170"/>
      <c r="DI863" s="170"/>
      <c r="DJ863" s="170"/>
      <c r="DK863" s="170"/>
      <c r="DL863" s="170"/>
      <c r="DM863" s="170"/>
      <c r="DN863" s="170"/>
      <c r="DO863" s="170"/>
      <c r="DP863" s="170"/>
      <c r="DQ863" s="170"/>
      <c r="DR863" s="170"/>
      <c r="DS863" s="170"/>
      <c r="DT863" s="170"/>
      <c r="DU863" s="170"/>
      <c r="DV863" s="170"/>
      <c r="DW863" s="170"/>
      <c r="DX863" s="170"/>
      <c r="DY863" s="170"/>
      <c r="DZ863" s="170"/>
      <c r="EA863" s="170"/>
      <c r="EB863" s="170"/>
      <c r="EC863" s="170"/>
      <c r="ED863" s="170"/>
      <c r="EE863" s="170"/>
      <c r="EF863" s="170"/>
      <c r="EG863" s="170"/>
      <c r="EH863" s="170"/>
      <c r="EI863" s="170"/>
      <c r="EJ863" s="170"/>
      <c r="EK863" s="170"/>
      <c r="EL863" s="170"/>
      <c r="EM863" s="170"/>
      <c r="EN863" s="170"/>
      <c r="EO863" s="170"/>
      <c r="EP863" s="170"/>
      <c r="EQ863" s="170"/>
      <c r="ER863" s="185"/>
      <c r="ES863" s="185"/>
      <c r="ET863" s="171"/>
    </row>
    <row r="864" spans="1:150" s="173" customFormat="1" hidden="1" x14ac:dyDescent="0.25">
      <c r="A864" s="169"/>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c r="AL864" s="170"/>
      <c r="AM864" s="170"/>
      <c r="AN864" s="170"/>
      <c r="AO864" s="170"/>
      <c r="AP864" s="170"/>
      <c r="AQ864" s="170"/>
      <c r="AR864" s="170"/>
      <c r="AS864" s="170"/>
      <c r="AT864" s="170"/>
      <c r="AU864" s="170"/>
      <c r="AV864" s="170"/>
      <c r="AW864" s="170"/>
      <c r="AX864" s="170"/>
      <c r="AY864" s="170"/>
      <c r="AZ864" s="170"/>
      <c r="BA864" s="170"/>
      <c r="BB864" s="170"/>
      <c r="BC864" s="170"/>
      <c r="BD864" s="170"/>
      <c r="BE864" s="170"/>
      <c r="BF864" s="170"/>
      <c r="BG864" s="170"/>
      <c r="BH864" s="170"/>
      <c r="BI864" s="170"/>
      <c r="BJ864" s="170"/>
      <c r="BK864" s="170"/>
      <c r="BL864" s="170"/>
      <c r="BM864" s="170"/>
      <c r="BN864" s="170"/>
      <c r="BO864" s="170"/>
      <c r="BP864" s="170"/>
      <c r="BQ864" s="170"/>
      <c r="BR864" s="170"/>
      <c r="BS864" s="170"/>
      <c r="BT864" s="170"/>
      <c r="BU864" s="170"/>
      <c r="BV864" s="170"/>
      <c r="BW864" s="170"/>
      <c r="BX864" s="170"/>
      <c r="BY864" s="170"/>
      <c r="BZ864" s="170"/>
      <c r="CA864" s="170"/>
      <c r="CB864" s="170"/>
      <c r="CC864" s="170"/>
      <c r="CD864" s="170"/>
      <c r="CE864" s="170"/>
      <c r="CF864" s="170"/>
      <c r="CG864" s="170"/>
      <c r="CH864" s="170"/>
      <c r="CI864" s="170"/>
      <c r="CJ864" s="170"/>
      <c r="CK864" s="170"/>
      <c r="CL864" s="170"/>
      <c r="CM864" s="170"/>
      <c r="CN864" s="170"/>
      <c r="CO864" s="170"/>
      <c r="CP864" s="170"/>
      <c r="CQ864" s="170"/>
      <c r="CR864" s="170"/>
      <c r="CS864" s="170"/>
      <c r="CT864" s="170"/>
      <c r="CU864" s="170"/>
      <c r="CV864" s="170"/>
      <c r="CW864" s="170"/>
      <c r="CX864" s="170"/>
      <c r="CY864" s="170"/>
      <c r="CZ864" s="170"/>
      <c r="DA864" s="170"/>
      <c r="DB864" s="170"/>
      <c r="DC864" s="170"/>
      <c r="DD864" s="170"/>
      <c r="DE864" s="170"/>
      <c r="DF864" s="170"/>
      <c r="DG864" s="170"/>
      <c r="DH864" s="170"/>
      <c r="DI864" s="170"/>
      <c r="DJ864" s="170"/>
      <c r="DK864" s="170"/>
      <c r="DL864" s="170"/>
      <c r="DM864" s="170"/>
      <c r="DN864" s="170"/>
      <c r="DO864" s="170"/>
      <c r="DP864" s="170"/>
      <c r="DQ864" s="170"/>
      <c r="DR864" s="170"/>
      <c r="DS864" s="170"/>
      <c r="DT864" s="170"/>
      <c r="DU864" s="170"/>
      <c r="DV864" s="170"/>
      <c r="DW864" s="170"/>
      <c r="DX864" s="170"/>
      <c r="DY864" s="170"/>
      <c r="DZ864" s="170"/>
      <c r="EA864" s="170"/>
      <c r="EB864" s="170"/>
      <c r="EC864" s="170"/>
      <c r="ED864" s="170"/>
      <c r="EE864" s="170"/>
      <c r="EF864" s="170"/>
      <c r="EG864" s="170"/>
      <c r="EH864" s="170"/>
      <c r="EI864" s="170"/>
      <c r="EJ864" s="170"/>
      <c r="EK864" s="170"/>
      <c r="EL864" s="170"/>
      <c r="EM864" s="170"/>
      <c r="EN864" s="170"/>
      <c r="EO864" s="170"/>
      <c r="EP864" s="170"/>
      <c r="EQ864" s="170"/>
      <c r="ER864" s="185"/>
      <c r="ES864" s="185"/>
      <c r="ET864" s="171"/>
    </row>
    <row r="865" spans="1:150" s="173" customFormat="1" hidden="1" x14ac:dyDescent="0.25">
      <c r="A865" s="169"/>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c r="AL865" s="170"/>
      <c r="AM865" s="170"/>
      <c r="AN865" s="170"/>
      <c r="AO865" s="170"/>
      <c r="AP865" s="170"/>
      <c r="AQ865" s="170"/>
      <c r="AR865" s="170"/>
      <c r="AS865" s="170"/>
      <c r="AT865" s="170"/>
      <c r="AU865" s="170"/>
      <c r="AV865" s="170"/>
      <c r="AW865" s="170"/>
      <c r="AX865" s="170"/>
      <c r="AY865" s="170"/>
      <c r="AZ865" s="170"/>
      <c r="BA865" s="170"/>
      <c r="BB865" s="170"/>
      <c r="BC865" s="170"/>
      <c r="BD865" s="170"/>
      <c r="BE865" s="170"/>
      <c r="BF865" s="170"/>
      <c r="BG865" s="170"/>
      <c r="BH865" s="170"/>
      <c r="BI865" s="170"/>
      <c r="BJ865" s="170"/>
      <c r="BK865" s="170"/>
      <c r="BL865" s="170"/>
      <c r="BM865" s="170"/>
      <c r="BN865" s="170"/>
      <c r="BO865" s="170"/>
      <c r="BP865" s="170"/>
      <c r="BQ865" s="170"/>
      <c r="BR865" s="170"/>
      <c r="BS865" s="170"/>
      <c r="BT865" s="170"/>
      <c r="BU865" s="170"/>
      <c r="BV865" s="170"/>
      <c r="BW865" s="170"/>
      <c r="BX865" s="170"/>
      <c r="BY865" s="170"/>
      <c r="BZ865" s="170"/>
      <c r="CA865" s="170"/>
      <c r="CB865" s="170"/>
      <c r="CC865" s="170"/>
      <c r="CD865" s="170"/>
      <c r="CE865" s="170"/>
      <c r="CF865" s="170"/>
      <c r="CG865" s="170"/>
      <c r="CH865" s="170"/>
      <c r="CI865" s="170"/>
      <c r="CJ865" s="170"/>
      <c r="CK865" s="170"/>
      <c r="CL865" s="170"/>
      <c r="CM865" s="170"/>
      <c r="CN865" s="170"/>
      <c r="CO865" s="170"/>
      <c r="CP865" s="170"/>
      <c r="CQ865" s="170"/>
      <c r="CR865" s="170"/>
      <c r="CS865" s="170"/>
      <c r="CT865" s="170"/>
      <c r="CU865" s="170"/>
      <c r="CV865" s="170"/>
      <c r="CW865" s="170"/>
      <c r="CX865" s="170"/>
      <c r="CY865" s="170"/>
      <c r="CZ865" s="170"/>
      <c r="DA865" s="170"/>
      <c r="DB865" s="170"/>
      <c r="DC865" s="170"/>
      <c r="DD865" s="170"/>
      <c r="DE865" s="170"/>
      <c r="DF865" s="170"/>
      <c r="DG865" s="170"/>
      <c r="DH865" s="170"/>
      <c r="DI865" s="170"/>
      <c r="DJ865" s="170"/>
      <c r="DK865" s="170"/>
      <c r="DL865" s="170"/>
      <c r="DM865" s="170"/>
      <c r="DN865" s="170"/>
      <c r="DO865" s="170"/>
      <c r="DP865" s="170"/>
      <c r="DQ865" s="170"/>
      <c r="DR865" s="170"/>
      <c r="DS865" s="170"/>
      <c r="DT865" s="170"/>
      <c r="DU865" s="170"/>
      <c r="DV865" s="170"/>
      <c r="DW865" s="170"/>
      <c r="DX865" s="170"/>
      <c r="DY865" s="170"/>
      <c r="DZ865" s="170"/>
      <c r="EA865" s="170"/>
      <c r="EB865" s="170"/>
      <c r="EC865" s="170"/>
      <c r="ED865" s="170"/>
      <c r="EE865" s="170"/>
      <c r="EF865" s="170"/>
      <c r="EG865" s="170"/>
      <c r="EH865" s="170"/>
      <c r="EI865" s="170"/>
      <c r="EJ865" s="170"/>
      <c r="EK865" s="170"/>
      <c r="EL865" s="170"/>
      <c r="EM865" s="170"/>
      <c r="EN865" s="170"/>
      <c r="EO865" s="170"/>
      <c r="EP865" s="170"/>
      <c r="EQ865" s="170"/>
      <c r="ER865" s="185"/>
      <c r="ES865" s="185"/>
      <c r="ET865" s="171"/>
    </row>
    <row r="866" spans="1:150" s="173" customFormat="1" hidden="1" x14ac:dyDescent="0.25">
      <c r="A866" s="169"/>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c r="AL866" s="170"/>
      <c r="AM866" s="170"/>
      <c r="AN866" s="170"/>
      <c r="AO866" s="170"/>
      <c r="AP866" s="170"/>
      <c r="AQ866" s="170"/>
      <c r="AR866" s="170"/>
      <c r="AS866" s="170"/>
      <c r="AT866" s="170"/>
      <c r="AU866" s="170"/>
      <c r="AV866" s="170"/>
      <c r="AW866" s="170"/>
      <c r="AX866" s="170"/>
      <c r="AY866" s="170"/>
      <c r="AZ866" s="170"/>
      <c r="BA866" s="170"/>
      <c r="BB866" s="170"/>
      <c r="BC866" s="170"/>
      <c r="BD866" s="170"/>
      <c r="BE866" s="170"/>
      <c r="BF866" s="170"/>
      <c r="BG866" s="170"/>
      <c r="BH866" s="170"/>
      <c r="BI866" s="170"/>
      <c r="BJ866" s="170"/>
      <c r="BK866" s="170"/>
      <c r="BL866" s="170"/>
      <c r="BM866" s="170"/>
      <c r="BN866" s="170"/>
      <c r="BO866" s="170"/>
      <c r="BP866" s="170"/>
      <c r="BQ866" s="170"/>
      <c r="BR866" s="170"/>
      <c r="BS866" s="170"/>
      <c r="BT866" s="170"/>
      <c r="BU866" s="170"/>
      <c r="BV866" s="170"/>
      <c r="BW866" s="170"/>
      <c r="BX866" s="170"/>
      <c r="BY866" s="170"/>
      <c r="BZ866" s="170"/>
      <c r="CA866" s="170"/>
      <c r="CB866" s="170"/>
      <c r="CC866" s="170"/>
      <c r="CD866" s="170"/>
      <c r="CE866" s="170"/>
      <c r="CF866" s="170"/>
      <c r="CG866" s="170"/>
      <c r="CH866" s="170"/>
      <c r="CI866" s="170"/>
      <c r="CJ866" s="170"/>
      <c r="CK866" s="170"/>
      <c r="CL866" s="170"/>
      <c r="CM866" s="170"/>
      <c r="CN866" s="170"/>
      <c r="CO866" s="170"/>
      <c r="CP866" s="170"/>
      <c r="CQ866" s="170"/>
      <c r="CR866" s="170"/>
      <c r="CS866" s="170"/>
      <c r="CT866" s="170"/>
      <c r="CU866" s="170"/>
      <c r="CV866" s="170"/>
      <c r="CW866" s="170"/>
      <c r="CX866" s="170"/>
      <c r="CY866" s="170"/>
      <c r="CZ866" s="170"/>
      <c r="DA866" s="170"/>
      <c r="DB866" s="170"/>
      <c r="DC866" s="170"/>
      <c r="DD866" s="170"/>
      <c r="DE866" s="170"/>
      <c r="DF866" s="170"/>
      <c r="DG866" s="170"/>
      <c r="DH866" s="170"/>
      <c r="DI866" s="170"/>
      <c r="DJ866" s="170"/>
      <c r="DK866" s="170"/>
      <c r="DL866" s="170"/>
      <c r="DM866" s="170"/>
      <c r="DN866" s="170"/>
      <c r="DO866" s="170"/>
      <c r="DP866" s="170"/>
      <c r="DQ866" s="170"/>
      <c r="DR866" s="170"/>
      <c r="DS866" s="170"/>
      <c r="DT866" s="170"/>
      <c r="DU866" s="170"/>
      <c r="DV866" s="170"/>
      <c r="DW866" s="170"/>
      <c r="DX866" s="170"/>
      <c r="DY866" s="170"/>
      <c r="DZ866" s="170"/>
      <c r="EA866" s="170"/>
      <c r="EB866" s="170"/>
      <c r="EC866" s="170"/>
      <c r="ED866" s="170"/>
      <c r="EE866" s="170"/>
      <c r="EF866" s="170"/>
      <c r="EG866" s="170"/>
      <c r="EH866" s="170"/>
      <c r="EI866" s="170"/>
      <c r="EJ866" s="170"/>
      <c r="EK866" s="170"/>
      <c r="EL866" s="170"/>
      <c r="EM866" s="170"/>
      <c r="EN866" s="170"/>
      <c r="EO866" s="170"/>
      <c r="EP866" s="170"/>
      <c r="EQ866" s="170"/>
      <c r="ER866" s="185"/>
      <c r="ES866" s="185"/>
      <c r="ET866" s="171"/>
    </row>
    <row r="867" spans="1:150" s="173" customFormat="1" hidden="1" x14ac:dyDescent="0.25">
      <c r="A867" s="169"/>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c r="AL867" s="170"/>
      <c r="AM867" s="170"/>
      <c r="AN867" s="170"/>
      <c r="AO867" s="170"/>
      <c r="AP867" s="170"/>
      <c r="AQ867" s="170"/>
      <c r="AR867" s="170"/>
      <c r="AS867" s="170"/>
      <c r="AT867" s="170"/>
      <c r="AU867" s="170"/>
      <c r="AV867" s="170"/>
      <c r="AW867" s="170"/>
      <c r="AX867" s="170"/>
      <c r="AY867" s="170"/>
      <c r="AZ867" s="170"/>
      <c r="BA867" s="170"/>
      <c r="BB867" s="170"/>
      <c r="BC867" s="170"/>
      <c r="BD867" s="170"/>
      <c r="BE867" s="170"/>
      <c r="BF867" s="170"/>
      <c r="BG867" s="170"/>
      <c r="BH867" s="170"/>
      <c r="BI867" s="170"/>
      <c r="BJ867" s="170"/>
      <c r="BK867" s="170"/>
      <c r="BL867" s="170"/>
      <c r="BM867" s="170"/>
      <c r="BN867" s="170"/>
      <c r="BO867" s="170"/>
      <c r="BP867" s="170"/>
      <c r="BQ867" s="170"/>
      <c r="BR867" s="170"/>
      <c r="BS867" s="170"/>
      <c r="BT867" s="170"/>
      <c r="BU867" s="170"/>
      <c r="BV867" s="170"/>
      <c r="BW867" s="170"/>
      <c r="BX867" s="170"/>
      <c r="BY867" s="170"/>
      <c r="BZ867" s="170"/>
      <c r="CA867" s="170"/>
      <c r="CB867" s="170"/>
      <c r="CC867" s="170"/>
      <c r="CD867" s="170"/>
      <c r="CE867" s="170"/>
      <c r="CF867" s="170"/>
      <c r="CG867" s="170"/>
      <c r="CH867" s="170"/>
      <c r="CI867" s="170"/>
      <c r="CJ867" s="170"/>
      <c r="CK867" s="170"/>
      <c r="CL867" s="170"/>
      <c r="CM867" s="170"/>
      <c r="CN867" s="170"/>
      <c r="CO867" s="170"/>
      <c r="CP867" s="170"/>
      <c r="CQ867" s="170"/>
      <c r="CR867" s="170"/>
      <c r="CS867" s="170"/>
      <c r="CT867" s="170"/>
      <c r="CU867" s="170"/>
      <c r="CV867" s="170"/>
      <c r="CW867" s="170"/>
      <c r="CX867" s="170"/>
      <c r="CY867" s="170"/>
      <c r="CZ867" s="170"/>
      <c r="DA867" s="170"/>
      <c r="DB867" s="170"/>
      <c r="DC867" s="170"/>
      <c r="DD867" s="170"/>
      <c r="DE867" s="170"/>
      <c r="DF867" s="170"/>
      <c r="DG867" s="170"/>
      <c r="DH867" s="170"/>
      <c r="DI867" s="170"/>
      <c r="DJ867" s="170"/>
      <c r="DK867" s="170"/>
      <c r="DL867" s="170"/>
      <c r="DM867" s="170"/>
      <c r="DN867" s="170"/>
      <c r="DO867" s="170"/>
      <c r="DP867" s="170"/>
      <c r="DQ867" s="170"/>
      <c r="DR867" s="170"/>
      <c r="DS867" s="170"/>
      <c r="DT867" s="170"/>
      <c r="DU867" s="170"/>
      <c r="DV867" s="170"/>
      <c r="DW867" s="170"/>
      <c r="DX867" s="170"/>
      <c r="DY867" s="170"/>
      <c r="DZ867" s="170"/>
      <c r="EA867" s="170"/>
      <c r="EB867" s="170"/>
      <c r="EC867" s="170"/>
      <c r="ED867" s="170"/>
      <c r="EE867" s="170"/>
      <c r="EF867" s="170"/>
      <c r="EG867" s="170"/>
      <c r="EH867" s="170"/>
      <c r="EI867" s="170"/>
      <c r="EJ867" s="170"/>
      <c r="EK867" s="170"/>
      <c r="EL867" s="170"/>
      <c r="EM867" s="170"/>
      <c r="EN867" s="170"/>
      <c r="EO867" s="170"/>
      <c r="EP867" s="170"/>
      <c r="EQ867" s="170"/>
      <c r="ER867" s="185"/>
      <c r="ES867" s="185"/>
      <c r="ET867" s="171"/>
    </row>
    <row r="868" spans="1:150" s="173" customFormat="1" hidden="1" x14ac:dyDescent="0.25">
      <c r="A868" s="169"/>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c r="AL868" s="170"/>
      <c r="AM868" s="170"/>
      <c r="AN868" s="170"/>
      <c r="AO868" s="170"/>
      <c r="AP868" s="170"/>
      <c r="AQ868" s="170"/>
      <c r="AR868" s="170"/>
      <c r="AS868" s="170"/>
      <c r="AT868" s="170"/>
      <c r="AU868" s="170"/>
      <c r="AV868" s="170"/>
      <c r="AW868" s="170"/>
      <c r="AX868" s="170"/>
      <c r="AY868" s="170"/>
      <c r="AZ868" s="170"/>
      <c r="BA868" s="170"/>
      <c r="BB868" s="170"/>
      <c r="BC868" s="170"/>
      <c r="BD868" s="170"/>
      <c r="BE868" s="170"/>
      <c r="BF868" s="170"/>
      <c r="BG868" s="170"/>
      <c r="BH868" s="170"/>
      <c r="BI868" s="170"/>
      <c r="BJ868" s="170"/>
      <c r="BK868" s="170"/>
      <c r="BL868" s="170"/>
      <c r="BM868" s="170"/>
      <c r="BN868" s="170"/>
      <c r="BO868" s="170"/>
      <c r="BP868" s="170"/>
      <c r="BQ868" s="170"/>
      <c r="BR868" s="170"/>
      <c r="BS868" s="170"/>
      <c r="BT868" s="170"/>
      <c r="BU868" s="170"/>
      <c r="BV868" s="170"/>
      <c r="BW868" s="170"/>
      <c r="BX868" s="170"/>
      <c r="BY868" s="170"/>
      <c r="BZ868" s="170"/>
      <c r="CA868" s="170"/>
      <c r="CB868" s="170"/>
      <c r="CC868" s="170"/>
      <c r="CD868" s="170"/>
      <c r="CE868" s="170"/>
      <c r="CF868" s="170"/>
      <c r="CG868" s="170"/>
      <c r="CH868" s="170"/>
      <c r="CI868" s="170"/>
      <c r="CJ868" s="170"/>
      <c r="CK868" s="170"/>
      <c r="CL868" s="170"/>
      <c r="CM868" s="170"/>
      <c r="CN868" s="170"/>
      <c r="CO868" s="170"/>
      <c r="CP868" s="170"/>
      <c r="CQ868" s="170"/>
      <c r="CR868" s="170"/>
      <c r="CS868" s="170"/>
      <c r="CT868" s="170"/>
      <c r="CU868" s="170"/>
      <c r="CV868" s="170"/>
      <c r="CW868" s="170"/>
      <c r="CX868" s="170"/>
      <c r="CY868" s="170"/>
      <c r="CZ868" s="170"/>
      <c r="DA868" s="170"/>
      <c r="DB868" s="170"/>
      <c r="DC868" s="170"/>
      <c r="DD868" s="170"/>
      <c r="DE868" s="170"/>
      <c r="DF868" s="170"/>
      <c r="DG868" s="170"/>
      <c r="DH868" s="170"/>
      <c r="DI868" s="170"/>
      <c r="DJ868" s="170"/>
      <c r="DK868" s="170"/>
      <c r="DL868" s="170"/>
      <c r="DM868" s="170"/>
      <c r="DN868" s="170"/>
      <c r="DO868" s="170"/>
      <c r="DP868" s="170"/>
      <c r="DQ868" s="170"/>
      <c r="DR868" s="170"/>
      <c r="DS868" s="170"/>
      <c r="DT868" s="170"/>
      <c r="DU868" s="170"/>
      <c r="DV868" s="170"/>
      <c r="DW868" s="170"/>
      <c r="DX868" s="170"/>
      <c r="DY868" s="170"/>
      <c r="DZ868" s="170"/>
      <c r="EA868" s="170"/>
      <c r="EB868" s="170"/>
      <c r="EC868" s="170"/>
      <c r="ED868" s="170"/>
      <c r="EE868" s="170"/>
      <c r="EF868" s="170"/>
      <c r="EG868" s="170"/>
      <c r="EH868" s="170"/>
      <c r="EI868" s="170"/>
      <c r="EJ868" s="170"/>
      <c r="EK868" s="170"/>
      <c r="EL868" s="170"/>
      <c r="EM868" s="170"/>
      <c r="EN868" s="170"/>
      <c r="EO868" s="170"/>
      <c r="EP868" s="170"/>
      <c r="EQ868" s="170"/>
      <c r="ER868" s="185"/>
      <c r="ES868" s="185"/>
      <c r="ET868" s="171"/>
    </row>
    <row r="869" spans="1:150" s="173" customFormat="1" hidden="1" x14ac:dyDescent="0.25">
      <c r="A869" s="169"/>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c r="AL869" s="170"/>
      <c r="AM869" s="170"/>
      <c r="AN869" s="170"/>
      <c r="AO869" s="170"/>
      <c r="AP869" s="170"/>
      <c r="AQ869" s="170"/>
      <c r="AR869" s="170"/>
      <c r="AS869" s="170"/>
      <c r="AT869" s="170"/>
      <c r="AU869" s="170"/>
      <c r="AV869" s="170"/>
      <c r="AW869" s="170"/>
      <c r="AX869" s="170"/>
      <c r="AY869" s="170"/>
      <c r="AZ869" s="170"/>
      <c r="BA869" s="170"/>
      <c r="BB869" s="170"/>
      <c r="BC869" s="170"/>
      <c r="BD869" s="170"/>
      <c r="BE869" s="170"/>
      <c r="BF869" s="170"/>
      <c r="BG869" s="170"/>
      <c r="BH869" s="170"/>
      <c r="BI869" s="170"/>
      <c r="BJ869" s="170"/>
      <c r="BK869" s="170"/>
      <c r="BL869" s="170"/>
      <c r="BM869" s="170"/>
      <c r="BN869" s="170"/>
      <c r="BO869" s="170"/>
      <c r="BP869" s="170"/>
      <c r="BQ869" s="170"/>
      <c r="BR869" s="170"/>
      <c r="BS869" s="170"/>
      <c r="BT869" s="170"/>
      <c r="BU869" s="170"/>
      <c r="BV869" s="170"/>
      <c r="BW869" s="170"/>
      <c r="BX869" s="170"/>
      <c r="BY869" s="170"/>
      <c r="BZ869" s="170"/>
      <c r="CA869" s="170"/>
      <c r="CB869" s="170"/>
      <c r="CC869" s="170"/>
      <c r="CD869" s="170"/>
      <c r="CE869" s="170"/>
      <c r="CF869" s="170"/>
      <c r="CG869" s="170"/>
      <c r="CH869" s="170"/>
      <c r="CI869" s="170"/>
      <c r="CJ869" s="170"/>
      <c r="CK869" s="170"/>
      <c r="CL869" s="170"/>
      <c r="CM869" s="170"/>
      <c r="CN869" s="170"/>
      <c r="CO869" s="170"/>
      <c r="CP869" s="170"/>
      <c r="CQ869" s="170"/>
      <c r="CR869" s="170"/>
      <c r="CS869" s="170"/>
      <c r="CT869" s="170"/>
      <c r="CU869" s="170"/>
      <c r="CV869" s="170"/>
      <c r="CW869" s="170"/>
      <c r="CX869" s="170"/>
      <c r="CY869" s="170"/>
      <c r="CZ869" s="170"/>
      <c r="DA869" s="170"/>
      <c r="DB869" s="170"/>
      <c r="DC869" s="170"/>
      <c r="DD869" s="170"/>
      <c r="DE869" s="170"/>
      <c r="DF869" s="170"/>
      <c r="DG869" s="170"/>
      <c r="DH869" s="170"/>
      <c r="DI869" s="170"/>
      <c r="DJ869" s="170"/>
      <c r="DK869" s="170"/>
      <c r="DL869" s="170"/>
      <c r="DM869" s="170"/>
      <c r="DN869" s="170"/>
      <c r="DO869" s="170"/>
      <c r="DP869" s="170"/>
      <c r="DQ869" s="170"/>
      <c r="DR869" s="170"/>
      <c r="DS869" s="170"/>
      <c r="DT869" s="170"/>
      <c r="DU869" s="170"/>
      <c r="DV869" s="170"/>
      <c r="DW869" s="170"/>
      <c r="DX869" s="170"/>
      <c r="DY869" s="170"/>
      <c r="DZ869" s="170"/>
      <c r="EA869" s="170"/>
      <c r="EB869" s="170"/>
      <c r="EC869" s="170"/>
      <c r="ED869" s="170"/>
      <c r="EE869" s="170"/>
      <c r="EF869" s="170"/>
      <c r="EG869" s="170"/>
      <c r="EH869" s="170"/>
      <c r="EI869" s="170"/>
      <c r="EJ869" s="170"/>
      <c r="EK869" s="170"/>
      <c r="EL869" s="170"/>
      <c r="EM869" s="170"/>
      <c r="EN869" s="170"/>
      <c r="EO869" s="170"/>
      <c r="EP869" s="170"/>
      <c r="EQ869" s="170"/>
      <c r="ER869" s="185"/>
      <c r="ES869" s="185"/>
      <c r="ET869" s="171"/>
    </row>
    <row r="870" spans="1:150" s="173" customFormat="1" hidden="1" x14ac:dyDescent="0.25">
      <c r="A870" s="169"/>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c r="AL870" s="170"/>
      <c r="AM870" s="170"/>
      <c r="AN870" s="170"/>
      <c r="AO870" s="170"/>
      <c r="AP870" s="170"/>
      <c r="AQ870" s="170"/>
      <c r="AR870" s="170"/>
      <c r="AS870" s="170"/>
      <c r="AT870" s="170"/>
      <c r="AU870" s="170"/>
      <c r="AV870" s="170"/>
      <c r="AW870" s="170"/>
      <c r="AX870" s="170"/>
      <c r="AY870" s="170"/>
      <c r="AZ870" s="170"/>
      <c r="BA870" s="170"/>
      <c r="BB870" s="170"/>
      <c r="BC870" s="170"/>
      <c r="BD870" s="170"/>
      <c r="BE870" s="170"/>
      <c r="BF870" s="170"/>
      <c r="BG870" s="170"/>
      <c r="BH870" s="170"/>
      <c r="BI870" s="170"/>
      <c r="BJ870" s="170"/>
      <c r="BK870" s="170"/>
      <c r="BL870" s="170"/>
      <c r="BM870" s="170"/>
      <c r="BN870" s="170"/>
      <c r="BO870" s="170"/>
      <c r="BP870" s="170"/>
      <c r="BQ870" s="170"/>
      <c r="BR870" s="170"/>
      <c r="BS870" s="170"/>
      <c r="BT870" s="170"/>
      <c r="BU870" s="170"/>
      <c r="BV870" s="170"/>
      <c r="BW870" s="170"/>
      <c r="BX870" s="170"/>
      <c r="BY870" s="170"/>
      <c r="BZ870" s="170"/>
      <c r="CA870" s="170"/>
      <c r="CB870" s="170"/>
      <c r="CC870" s="170"/>
      <c r="CD870" s="170"/>
      <c r="CE870" s="170"/>
      <c r="CF870" s="170"/>
      <c r="CG870" s="170"/>
      <c r="CH870" s="170"/>
      <c r="CI870" s="170"/>
      <c r="CJ870" s="170"/>
      <c r="CK870" s="170"/>
      <c r="CL870" s="170"/>
      <c r="CM870" s="170"/>
      <c r="CN870" s="170"/>
      <c r="CO870" s="170"/>
      <c r="CP870" s="170"/>
      <c r="CQ870" s="170"/>
      <c r="CR870" s="170"/>
      <c r="CS870" s="170"/>
      <c r="CT870" s="170"/>
      <c r="CU870" s="170"/>
      <c r="CV870" s="170"/>
      <c r="CW870" s="170"/>
      <c r="CX870" s="170"/>
      <c r="CY870" s="170"/>
      <c r="CZ870" s="170"/>
      <c r="DA870" s="170"/>
      <c r="DB870" s="170"/>
      <c r="DC870" s="170"/>
      <c r="DD870" s="170"/>
      <c r="DE870" s="170"/>
      <c r="DF870" s="170"/>
      <c r="DG870" s="170"/>
      <c r="DH870" s="170"/>
      <c r="DI870" s="170"/>
      <c r="DJ870" s="170"/>
      <c r="DK870" s="170"/>
      <c r="DL870" s="170"/>
      <c r="DM870" s="170"/>
      <c r="DN870" s="170"/>
      <c r="DO870" s="170"/>
      <c r="DP870" s="170"/>
      <c r="DQ870" s="170"/>
      <c r="DR870" s="170"/>
      <c r="DS870" s="170"/>
      <c r="DT870" s="170"/>
      <c r="DU870" s="170"/>
      <c r="DV870" s="170"/>
      <c r="DW870" s="170"/>
      <c r="DX870" s="170"/>
      <c r="DY870" s="170"/>
      <c r="DZ870" s="170"/>
      <c r="EA870" s="170"/>
      <c r="EB870" s="170"/>
      <c r="EC870" s="170"/>
      <c r="ED870" s="170"/>
      <c r="EE870" s="170"/>
      <c r="EF870" s="170"/>
      <c r="EG870" s="170"/>
      <c r="EH870" s="170"/>
      <c r="EI870" s="170"/>
      <c r="EJ870" s="170"/>
      <c r="EK870" s="170"/>
      <c r="EL870" s="170"/>
      <c r="EM870" s="170"/>
      <c r="EN870" s="170"/>
      <c r="EO870" s="170"/>
      <c r="EP870" s="170"/>
      <c r="EQ870" s="170"/>
      <c r="ER870" s="185"/>
      <c r="ES870" s="185"/>
      <c r="ET870" s="171"/>
    </row>
    <row r="871" spans="1:150" s="173" customFormat="1" hidden="1" x14ac:dyDescent="0.25">
      <c r="A871" s="169"/>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U871" s="170"/>
      <c r="AV871" s="170"/>
      <c r="AW871" s="170"/>
      <c r="AX871" s="170"/>
      <c r="AY871" s="170"/>
      <c r="AZ871" s="170"/>
      <c r="BA871" s="170"/>
      <c r="BB871" s="170"/>
      <c r="BC871" s="170"/>
      <c r="BD871" s="170"/>
      <c r="BE871" s="170"/>
      <c r="BF871" s="170"/>
      <c r="BG871" s="170"/>
      <c r="BH871" s="170"/>
      <c r="BI871" s="170"/>
      <c r="BJ871" s="170"/>
      <c r="BK871" s="170"/>
      <c r="BL871" s="170"/>
      <c r="BM871" s="170"/>
      <c r="BN871" s="170"/>
      <c r="BO871" s="170"/>
      <c r="BP871" s="170"/>
      <c r="BQ871" s="170"/>
      <c r="BR871" s="170"/>
      <c r="BS871" s="170"/>
      <c r="BT871" s="170"/>
      <c r="BU871" s="170"/>
      <c r="BV871" s="170"/>
      <c r="BW871" s="170"/>
      <c r="BX871" s="170"/>
      <c r="BY871" s="170"/>
      <c r="BZ871" s="170"/>
      <c r="CA871" s="170"/>
      <c r="CB871" s="170"/>
      <c r="CC871" s="170"/>
      <c r="CD871" s="170"/>
      <c r="CE871" s="170"/>
      <c r="CF871" s="170"/>
      <c r="CG871" s="170"/>
      <c r="CH871" s="170"/>
      <c r="CI871" s="170"/>
      <c r="CJ871" s="170"/>
      <c r="CK871" s="170"/>
      <c r="CL871" s="170"/>
      <c r="CM871" s="170"/>
      <c r="CN871" s="170"/>
      <c r="CO871" s="170"/>
      <c r="CP871" s="170"/>
      <c r="CQ871" s="170"/>
      <c r="CR871" s="170"/>
      <c r="CS871" s="170"/>
      <c r="CT871" s="170"/>
      <c r="CU871" s="170"/>
      <c r="CV871" s="170"/>
      <c r="CW871" s="170"/>
      <c r="CX871" s="170"/>
      <c r="CY871" s="170"/>
      <c r="CZ871" s="170"/>
      <c r="DA871" s="170"/>
      <c r="DB871" s="170"/>
      <c r="DC871" s="170"/>
      <c r="DD871" s="170"/>
      <c r="DE871" s="170"/>
      <c r="DF871" s="170"/>
      <c r="DG871" s="170"/>
      <c r="DH871" s="170"/>
      <c r="DI871" s="170"/>
      <c r="DJ871" s="170"/>
      <c r="DK871" s="170"/>
      <c r="DL871" s="170"/>
      <c r="DM871" s="170"/>
      <c r="DN871" s="170"/>
      <c r="DO871" s="170"/>
      <c r="DP871" s="170"/>
      <c r="DQ871" s="170"/>
      <c r="DR871" s="170"/>
      <c r="DS871" s="170"/>
      <c r="DT871" s="170"/>
      <c r="DU871" s="170"/>
      <c r="DV871" s="170"/>
      <c r="DW871" s="170"/>
      <c r="DX871" s="170"/>
      <c r="DY871" s="170"/>
      <c r="DZ871" s="170"/>
      <c r="EA871" s="170"/>
      <c r="EB871" s="170"/>
      <c r="EC871" s="170"/>
      <c r="ED871" s="170"/>
      <c r="EE871" s="170"/>
      <c r="EF871" s="170"/>
      <c r="EG871" s="170"/>
      <c r="EH871" s="170"/>
      <c r="EI871" s="170"/>
      <c r="EJ871" s="170"/>
      <c r="EK871" s="170"/>
      <c r="EL871" s="170"/>
      <c r="EM871" s="170"/>
      <c r="EN871" s="170"/>
      <c r="EO871" s="170"/>
      <c r="EP871" s="170"/>
      <c r="EQ871" s="170"/>
      <c r="ER871" s="185"/>
      <c r="ES871" s="185"/>
      <c r="ET871" s="171"/>
    </row>
    <row r="872" spans="1:150" s="173" customFormat="1" hidden="1" x14ac:dyDescent="0.25">
      <c r="A872" s="169"/>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c r="AL872" s="170"/>
      <c r="AM872" s="170"/>
      <c r="AN872" s="170"/>
      <c r="AO872" s="170"/>
      <c r="AP872" s="170"/>
      <c r="AQ872" s="170"/>
      <c r="AR872" s="170"/>
      <c r="AS872" s="170"/>
      <c r="AT872" s="170"/>
      <c r="AU872" s="170"/>
      <c r="AV872" s="170"/>
      <c r="AW872" s="170"/>
      <c r="AX872" s="170"/>
      <c r="AY872" s="170"/>
      <c r="AZ872" s="170"/>
      <c r="BA872" s="170"/>
      <c r="BB872" s="170"/>
      <c r="BC872" s="170"/>
      <c r="BD872" s="170"/>
      <c r="BE872" s="170"/>
      <c r="BF872" s="170"/>
      <c r="BG872" s="170"/>
      <c r="BH872" s="170"/>
      <c r="BI872" s="170"/>
      <c r="BJ872" s="170"/>
      <c r="BK872" s="170"/>
      <c r="BL872" s="170"/>
      <c r="BM872" s="170"/>
      <c r="BN872" s="170"/>
      <c r="BO872" s="170"/>
      <c r="BP872" s="170"/>
      <c r="BQ872" s="170"/>
      <c r="BR872" s="170"/>
      <c r="BS872" s="170"/>
      <c r="BT872" s="170"/>
      <c r="BU872" s="170"/>
      <c r="BV872" s="170"/>
      <c r="BW872" s="170"/>
      <c r="BX872" s="170"/>
      <c r="BY872" s="170"/>
      <c r="BZ872" s="170"/>
      <c r="CA872" s="170"/>
      <c r="CB872" s="170"/>
      <c r="CC872" s="170"/>
      <c r="CD872" s="170"/>
      <c r="CE872" s="170"/>
      <c r="CF872" s="170"/>
      <c r="CG872" s="170"/>
      <c r="CH872" s="170"/>
      <c r="CI872" s="170"/>
      <c r="CJ872" s="170"/>
      <c r="CK872" s="170"/>
      <c r="CL872" s="170"/>
      <c r="CM872" s="170"/>
      <c r="CN872" s="170"/>
      <c r="CO872" s="170"/>
      <c r="CP872" s="170"/>
      <c r="CQ872" s="170"/>
      <c r="CR872" s="170"/>
      <c r="CS872" s="170"/>
      <c r="CT872" s="170"/>
      <c r="CU872" s="170"/>
      <c r="CV872" s="170"/>
      <c r="CW872" s="170"/>
      <c r="CX872" s="170"/>
      <c r="CY872" s="170"/>
      <c r="CZ872" s="170"/>
      <c r="DA872" s="170"/>
      <c r="DB872" s="170"/>
      <c r="DC872" s="170"/>
      <c r="DD872" s="170"/>
      <c r="DE872" s="170"/>
      <c r="DF872" s="170"/>
      <c r="DG872" s="170"/>
      <c r="DH872" s="170"/>
      <c r="DI872" s="170"/>
      <c r="DJ872" s="170"/>
      <c r="DK872" s="170"/>
      <c r="DL872" s="170"/>
      <c r="DM872" s="170"/>
      <c r="DN872" s="170"/>
      <c r="DO872" s="170"/>
      <c r="DP872" s="170"/>
      <c r="DQ872" s="170"/>
      <c r="DR872" s="170"/>
      <c r="DS872" s="170"/>
      <c r="DT872" s="170"/>
      <c r="DU872" s="170"/>
      <c r="DV872" s="170"/>
      <c r="DW872" s="170"/>
      <c r="DX872" s="170"/>
      <c r="DY872" s="170"/>
      <c r="DZ872" s="170"/>
      <c r="EA872" s="170"/>
      <c r="EB872" s="170"/>
      <c r="EC872" s="170"/>
      <c r="ED872" s="170"/>
      <c r="EE872" s="170"/>
      <c r="EF872" s="170"/>
      <c r="EG872" s="170"/>
      <c r="EH872" s="170"/>
      <c r="EI872" s="170"/>
      <c r="EJ872" s="170"/>
      <c r="EK872" s="170"/>
      <c r="EL872" s="170"/>
      <c r="EM872" s="170"/>
      <c r="EN872" s="170"/>
      <c r="EO872" s="170"/>
      <c r="EP872" s="170"/>
      <c r="EQ872" s="170"/>
      <c r="ER872" s="185"/>
      <c r="ES872" s="185"/>
      <c r="ET872" s="171"/>
    </row>
    <row r="873" spans="1:150" s="173" customFormat="1" hidden="1" x14ac:dyDescent="0.25">
      <c r="A873" s="169"/>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c r="AL873" s="170"/>
      <c r="AM873" s="170"/>
      <c r="AN873" s="170"/>
      <c r="AO873" s="170"/>
      <c r="AP873" s="170"/>
      <c r="AQ873" s="170"/>
      <c r="AR873" s="170"/>
      <c r="AS873" s="170"/>
      <c r="AT873" s="170"/>
      <c r="AU873" s="170"/>
      <c r="AV873" s="170"/>
      <c r="AW873" s="170"/>
      <c r="AX873" s="170"/>
      <c r="AY873" s="170"/>
      <c r="AZ873" s="170"/>
      <c r="BA873" s="170"/>
      <c r="BB873" s="170"/>
      <c r="BC873" s="170"/>
      <c r="BD873" s="170"/>
      <c r="BE873" s="170"/>
      <c r="BF873" s="170"/>
      <c r="BG873" s="170"/>
      <c r="BH873" s="170"/>
      <c r="BI873" s="170"/>
      <c r="BJ873" s="170"/>
      <c r="BK873" s="170"/>
      <c r="BL873" s="170"/>
      <c r="BM873" s="170"/>
      <c r="BN873" s="170"/>
      <c r="BO873" s="170"/>
      <c r="BP873" s="170"/>
      <c r="BQ873" s="170"/>
      <c r="BR873" s="170"/>
      <c r="BS873" s="170"/>
      <c r="BT873" s="170"/>
      <c r="BU873" s="170"/>
      <c r="BV873" s="170"/>
      <c r="BW873" s="170"/>
      <c r="BX873" s="170"/>
      <c r="BY873" s="170"/>
      <c r="BZ873" s="170"/>
      <c r="CA873" s="170"/>
      <c r="CB873" s="170"/>
      <c r="CC873" s="170"/>
      <c r="CD873" s="170"/>
      <c r="CE873" s="170"/>
      <c r="CF873" s="170"/>
      <c r="CG873" s="170"/>
      <c r="CH873" s="170"/>
      <c r="CI873" s="170"/>
      <c r="CJ873" s="170"/>
      <c r="CK873" s="170"/>
      <c r="CL873" s="170"/>
      <c r="CM873" s="170"/>
      <c r="CN873" s="170"/>
      <c r="CO873" s="170"/>
      <c r="CP873" s="170"/>
      <c r="CQ873" s="170"/>
      <c r="CR873" s="170"/>
      <c r="CS873" s="170"/>
      <c r="CT873" s="170"/>
      <c r="CU873" s="170"/>
      <c r="CV873" s="170"/>
      <c r="CW873" s="170"/>
      <c r="CX873" s="170"/>
      <c r="CY873" s="170"/>
      <c r="CZ873" s="170"/>
      <c r="DA873" s="170"/>
      <c r="DB873" s="170"/>
      <c r="DC873" s="170"/>
      <c r="DD873" s="170"/>
      <c r="DE873" s="170"/>
      <c r="DF873" s="170"/>
      <c r="DG873" s="170"/>
      <c r="DH873" s="170"/>
      <c r="DI873" s="170"/>
      <c r="DJ873" s="170"/>
      <c r="DK873" s="170"/>
      <c r="DL873" s="170"/>
      <c r="DM873" s="170"/>
      <c r="DN873" s="170"/>
      <c r="DO873" s="170"/>
      <c r="DP873" s="170"/>
      <c r="DQ873" s="170"/>
      <c r="DR873" s="170"/>
      <c r="DS873" s="170"/>
      <c r="DT873" s="170"/>
      <c r="DU873" s="170"/>
      <c r="DV873" s="170"/>
      <c r="DW873" s="170"/>
      <c r="DX873" s="170"/>
      <c r="DY873" s="170"/>
      <c r="DZ873" s="170"/>
      <c r="EA873" s="170"/>
      <c r="EB873" s="170"/>
      <c r="EC873" s="170"/>
      <c r="ED873" s="170"/>
      <c r="EE873" s="170"/>
      <c r="EF873" s="170"/>
      <c r="EG873" s="170"/>
      <c r="EH873" s="170"/>
      <c r="EI873" s="170"/>
      <c r="EJ873" s="170"/>
      <c r="EK873" s="170"/>
      <c r="EL873" s="170"/>
      <c r="EM873" s="170"/>
      <c r="EN873" s="170"/>
      <c r="EO873" s="170"/>
      <c r="EP873" s="170"/>
      <c r="EQ873" s="170"/>
      <c r="ER873" s="185"/>
      <c r="ES873" s="185"/>
      <c r="ET873" s="171"/>
    </row>
    <row r="874" spans="1:150" s="173" customFormat="1" hidden="1" x14ac:dyDescent="0.25">
      <c r="A874" s="169"/>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c r="AL874" s="170"/>
      <c r="AM874" s="170"/>
      <c r="AN874" s="170"/>
      <c r="AO874" s="170"/>
      <c r="AP874" s="170"/>
      <c r="AQ874" s="170"/>
      <c r="AR874" s="170"/>
      <c r="AS874" s="170"/>
      <c r="AT874" s="170"/>
      <c r="AU874" s="170"/>
      <c r="AV874" s="170"/>
      <c r="AW874" s="170"/>
      <c r="AX874" s="170"/>
      <c r="AY874" s="170"/>
      <c r="AZ874" s="170"/>
      <c r="BA874" s="170"/>
      <c r="BB874" s="170"/>
      <c r="BC874" s="170"/>
      <c r="BD874" s="170"/>
      <c r="BE874" s="170"/>
      <c r="BF874" s="170"/>
      <c r="BG874" s="170"/>
      <c r="BH874" s="170"/>
      <c r="BI874" s="170"/>
      <c r="BJ874" s="170"/>
      <c r="BK874" s="170"/>
      <c r="BL874" s="170"/>
      <c r="BM874" s="170"/>
      <c r="BN874" s="170"/>
      <c r="BO874" s="170"/>
      <c r="BP874" s="170"/>
      <c r="BQ874" s="170"/>
      <c r="BR874" s="170"/>
      <c r="BS874" s="170"/>
      <c r="BT874" s="170"/>
      <c r="BU874" s="170"/>
      <c r="BV874" s="170"/>
      <c r="BW874" s="170"/>
      <c r="BX874" s="170"/>
      <c r="BY874" s="170"/>
      <c r="BZ874" s="170"/>
      <c r="CA874" s="170"/>
      <c r="CB874" s="170"/>
      <c r="CC874" s="170"/>
      <c r="CD874" s="170"/>
      <c r="CE874" s="170"/>
      <c r="CF874" s="170"/>
      <c r="CG874" s="170"/>
      <c r="CH874" s="170"/>
      <c r="CI874" s="170"/>
      <c r="CJ874" s="170"/>
      <c r="CK874" s="170"/>
      <c r="CL874" s="170"/>
      <c r="CM874" s="170"/>
      <c r="CN874" s="170"/>
      <c r="CO874" s="170"/>
      <c r="CP874" s="170"/>
      <c r="CQ874" s="170"/>
      <c r="CR874" s="170"/>
      <c r="CS874" s="170"/>
      <c r="CT874" s="170"/>
      <c r="CU874" s="170"/>
      <c r="CV874" s="170"/>
      <c r="CW874" s="170"/>
      <c r="CX874" s="170"/>
      <c r="CY874" s="170"/>
      <c r="CZ874" s="170"/>
      <c r="DA874" s="170"/>
      <c r="DB874" s="170"/>
      <c r="DC874" s="170"/>
      <c r="DD874" s="170"/>
      <c r="DE874" s="170"/>
      <c r="DF874" s="170"/>
      <c r="DG874" s="170"/>
      <c r="DH874" s="170"/>
      <c r="DI874" s="170"/>
      <c r="DJ874" s="170"/>
      <c r="DK874" s="170"/>
      <c r="DL874" s="170"/>
      <c r="DM874" s="170"/>
      <c r="DN874" s="170"/>
      <c r="DO874" s="170"/>
      <c r="DP874" s="170"/>
      <c r="DQ874" s="170"/>
      <c r="DR874" s="170"/>
      <c r="DS874" s="170"/>
      <c r="DT874" s="170"/>
      <c r="DU874" s="170"/>
      <c r="DV874" s="170"/>
      <c r="DW874" s="170"/>
      <c r="DX874" s="170"/>
      <c r="DY874" s="170"/>
      <c r="DZ874" s="170"/>
      <c r="EA874" s="170"/>
      <c r="EB874" s="170"/>
      <c r="EC874" s="170"/>
      <c r="ED874" s="170"/>
      <c r="EE874" s="170"/>
      <c r="EF874" s="170"/>
      <c r="EG874" s="170"/>
      <c r="EH874" s="170"/>
      <c r="EI874" s="170"/>
      <c r="EJ874" s="170"/>
      <c r="EK874" s="170"/>
      <c r="EL874" s="170"/>
      <c r="EM874" s="170"/>
      <c r="EN874" s="170"/>
      <c r="EO874" s="170"/>
      <c r="EP874" s="170"/>
      <c r="EQ874" s="170"/>
      <c r="ER874" s="185"/>
      <c r="ES874" s="185"/>
      <c r="ET874" s="171"/>
    </row>
    <row r="875" spans="1:150" s="173" customFormat="1" hidden="1" x14ac:dyDescent="0.25">
      <c r="A875" s="169"/>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c r="AL875" s="170"/>
      <c r="AM875" s="170"/>
      <c r="AN875" s="170"/>
      <c r="AO875" s="170"/>
      <c r="AP875" s="170"/>
      <c r="AQ875" s="170"/>
      <c r="AR875" s="170"/>
      <c r="AS875" s="170"/>
      <c r="AT875" s="170"/>
      <c r="AU875" s="170"/>
      <c r="AV875" s="170"/>
      <c r="AW875" s="170"/>
      <c r="AX875" s="170"/>
      <c r="AY875" s="170"/>
      <c r="AZ875" s="170"/>
      <c r="BA875" s="170"/>
      <c r="BB875" s="170"/>
      <c r="BC875" s="170"/>
      <c r="BD875" s="170"/>
      <c r="BE875" s="170"/>
      <c r="BF875" s="170"/>
      <c r="BG875" s="170"/>
      <c r="BH875" s="170"/>
      <c r="BI875" s="170"/>
      <c r="BJ875" s="170"/>
      <c r="BK875" s="170"/>
      <c r="BL875" s="170"/>
      <c r="BM875" s="170"/>
      <c r="BN875" s="170"/>
      <c r="BO875" s="170"/>
      <c r="BP875" s="170"/>
      <c r="BQ875" s="170"/>
      <c r="BR875" s="170"/>
      <c r="BS875" s="170"/>
      <c r="BT875" s="170"/>
      <c r="BU875" s="170"/>
      <c r="BV875" s="170"/>
      <c r="BW875" s="170"/>
      <c r="BX875" s="170"/>
      <c r="BY875" s="170"/>
      <c r="BZ875" s="170"/>
      <c r="CA875" s="170"/>
      <c r="CB875" s="170"/>
      <c r="CC875" s="170"/>
      <c r="CD875" s="170"/>
      <c r="CE875" s="170"/>
      <c r="CF875" s="170"/>
      <c r="CG875" s="170"/>
      <c r="CH875" s="170"/>
      <c r="CI875" s="170"/>
      <c r="CJ875" s="170"/>
      <c r="CK875" s="170"/>
      <c r="CL875" s="170"/>
      <c r="CM875" s="170"/>
      <c r="CN875" s="170"/>
      <c r="CO875" s="170"/>
      <c r="CP875" s="170"/>
      <c r="CQ875" s="170"/>
      <c r="CR875" s="170"/>
      <c r="CS875" s="170"/>
      <c r="CT875" s="170"/>
      <c r="CU875" s="170"/>
      <c r="CV875" s="170"/>
      <c r="CW875" s="170"/>
      <c r="CX875" s="170"/>
      <c r="CY875" s="170"/>
      <c r="CZ875" s="170"/>
      <c r="DA875" s="170"/>
      <c r="DB875" s="170"/>
      <c r="DC875" s="170"/>
      <c r="DD875" s="170"/>
      <c r="DE875" s="170"/>
      <c r="DF875" s="170"/>
      <c r="DG875" s="170"/>
      <c r="DH875" s="170"/>
      <c r="DI875" s="170"/>
      <c r="DJ875" s="170"/>
      <c r="DK875" s="170"/>
      <c r="DL875" s="170"/>
      <c r="DM875" s="170"/>
      <c r="DN875" s="170"/>
      <c r="DO875" s="170"/>
      <c r="DP875" s="170"/>
      <c r="DQ875" s="170"/>
      <c r="DR875" s="170"/>
      <c r="DS875" s="170"/>
      <c r="DT875" s="170"/>
      <c r="DU875" s="170"/>
      <c r="DV875" s="170"/>
      <c r="DW875" s="170"/>
      <c r="DX875" s="170"/>
      <c r="DY875" s="170"/>
      <c r="DZ875" s="170"/>
      <c r="EA875" s="170"/>
      <c r="EB875" s="170"/>
      <c r="EC875" s="170"/>
      <c r="ED875" s="170"/>
      <c r="EE875" s="170"/>
      <c r="EF875" s="170"/>
      <c r="EG875" s="170"/>
      <c r="EH875" s="170"/>
      <c r="EI875" s="170"/>
      <c r="EJ875" s="170"/>
      <c r="EK875" s="170"/>
      <c r="EL875" s="170"/>
      <c r="EM875" s="170"/>
      <c r="EN875" s="170"/>
      <c r="EO875" s="170"/>
      <c r="EP875" s="170"/>
      <c r="EQ875" s="170"/>
      <c r="ER875" s="185"/>
      <c r="ES875" s="185"/>
      <c r="ET875" s="171"/>
    </row>
    <row r="876" spans="1:150" s="173" customFormat="1" hidden="1" x14ac:dyDescent="0.25">
      <c r="A876" s="169"/>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c r="AL876" s="170"/>
      <c r="AM876" s="170"/>
      <c r="AN876" s="170"/>
      <c r="AO876" s="170"/>
      <c r="AP876" s="170"/>
      <c r="AQ876" s="170"/>
      <c r="AR876" s="170"/>
      <c r="AS876" s="170"/>
      <c r="AT876" s="170"/>
      <c r="AU876" s="170"/>
      <c r="AV876" s="170"/>
      <c r="AW876" s="170"/>
      <c r="AX876" s="170"/>
      <c r="AY876" s="170"/>
      <c r="AZ876" s="170"/>
      <c r="BA876" s="170"/>
      <c r="BB876" s="170"/>
      <c r="BC876" s="170"/>
      <c r="BD876" s="170"/>
      <c r="BE876" s="170"/>
      <c r="BF876" s="170"/>
      <c r="BG876" s="170"/>
      <c r="BH876" s="170"/>
      <c r="BI876" s="170"/>
      <c r="BJ876" s="170"/>
      <c r="BK876" s="170"/>
      <c r="BL876" s="170"/>
      <c r="BM876" s="170"/>
      <c r="BN876" s="170"/>
      <c r="BO876" s="170"/>
      <c r="BP876" s="170"/>
      <c r="BQ876" s="170"/>
      <c r="BR876" s="170"/>
      <c r="BS876" s="170"/>
      <c r="BT876" s="170"/>
      <c r="BU876" s="170"/>
      <c r="BV876" s="170"/>
      <c r="BW876" s="170"/>
      <c r="BX876" s="170"/>
      <c r="BY876" s="170"/>
      <c r="BZ876" s="170"/>
      <c r="CA876" s="170"/>
      <c r="CB876" s="170"/>
      <c r="CC876" s="170"/>
      <c r="CD876" s="170"/>
      <c r="CE876" s="170"/>
      <c r="CF876" s="170"/>
      <c r="CG876" s="170"/>
      <c r="CH876" s="170"/>
      <c r="CI876" s="170"/>
      <c r="CJ876" s="170"/>
      <c r="CK876" s="170"/>
      <c r="CL876" s="170"/>
      <c r="CM876" s="170"/>
      <c r="CN876" s="170"/>
      <c r="CO876" s="170"/>
      <c r="CP876" s="170"/>
      <c r="CQ876" s="170"/>
      <c r="CR876" s="170"/>
      <c r="CS876" s="170"/>
      <c r="CT876" s="170"/>
      <c r="CU876" s="170"/>
      <c r="CV876" s="170"/>
      <c r="CW876" s="170"/>
      <c r="CX876" s="170"/>
      <c r="CY876" s="170"/>
      <c r="CZ876" s="170"/>
      <c r="DA876" s="170"/>
      <c r="DB876" s="170"/>
      <c r="DC876" s="170"/>
      <c r="DD876" s="170"/>
      <c r="DE876" s="170"/>
      <c r="DF876" s="170"/>
      <c r="DG876" s="170"/>
      <c r="DH876" s="170"/>
      <c r="DI876" s="170"/>
      <c r="DJ876" s="170"/>
      <c r="DK876" s="170"/>
      <c r="DL876" s="170"/>
      <c r="DM876" s="170"/>
      <c r="DN876" s="170"/>
      <c r="DO876" s="170"/>
      <c r="DP876" s="170"/>
      <c r="DQ876" s="170"/>
      <c r="DR876" s="170"/>
      <c r="DS876" s="170"/>
      <c r="DT876" s="170"/>
      <c r="DU876" s="170"/>
      <c r="DV876" s="170"/>
      <c r="DW876" s="170"/>
      <c r="DX876" s="170"/>
      <c r="DY876" s="170"/>
      <c r="DZ876" s="170"/>
      <c r="EA876" s="170"/>
      <c r="EB876" s="170"/>
      <c r="EC876" s="170"/>
      <c r="ED876" s="170"/>
      <c r="EE876" s="170"/>
      <c r="EF876" s="170"/>
      <c r="EG876" s="170"/>
      <c r="EH876" s="170"/>
      <c r="EI876" s="170"/>
      <c r="EJ876" s="170"/>
      <c r="EK876" s="170"/>
      <c r="EL876" s="170"/>
      <c r="EM876" s="170"/>
      <c r="EN876" s="170"/>
      <c r="EO876" s="170"/>
      <c r="EP876" s="170"/>
      <c r="EQ876" s="170"/>
      <c r="ER876" s="185"/>
      <c r="ES876" s="185"/>
      <c r="ET876" s="171"/>
    </row>
    <row r="877" spans="1:150" s="173" customFormat="1" hidden="1" x14ac:dyDescent="0.25">
      <c r="A877" s="169"/>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c r="AL877" s="170"/>
      <c r="AM877" s="170"/>
      <c r="AN877" s="170"/>
      <c r="AO877" s="170"/>
      <c r="AP877" s="170"/>
      <c r="AQ877" s="170"/>
      <c r="AR877" s="170"/>
      <c r="AS877" s="170"/>
      <c r="AT877" s="170"/>
      <c r="AU877" s="170"/>
      <c r="AV877" s="170"/>
      <c r="AW877" s="170"/>
      <c r="AX877" s="170"/>
      <c r="AY877" s="170"/>
      <c r="AZ877" s="170"/>
      <c r="BA877" s="170"/>
      <c r="BB877" s="170"/>
      <c r="BC877" s="170"/>
      <c r="BD877" s="170"/>
      <c r="BE877" s="170"/>
      <c r="BF877" s="170"/>
      <c r="BG877" s="170"/>
      <c r="BH877" s="170"/>
      <c r="BI877" s="170"/>
      <c r="BJ877" s="170"/>
      <c r="BK877" s="170"/>
      <c r="BL877" s="170"/>
      <c r="BM877" s="170"/>
      <c r="BN877" s="170"/>
      <c r="BO877" s="170"/>
      <c r="BP877" s="170"/>
      <c r="BQ877" s="170"/>
      <c r="BR877" s="170"/>
      <c r="BS877" s="170"/>
      <c r="BT877" s="170"/>
      <c r="BU877" s="170"/>
      <c r="BV877" s="170"/>
      <c r="BW877" s="170"/>
      <c r="BX877" s="170"/>
      <c r="BY877" s="170"/>
      <c r="BZ877" s="170"/>
      <c r="CA877" s="170"/>
      <c r="CB877" s="170"/>
      <c r="CC877" s="170"/>
      <c r="CD877" s="170"/>
      <c r="CE877" s="170"/>
      <c r="CF877" s="170"/>
      <c r="CG877" s="170"/>
      <c r="CH877" s="170"/>
      <c r="CI877" s="170"/>
      <c r="CJ877" s="170"/>
      <c r="CK877" s="170"/>
      <c r="CL877" s="170"/>
      <c r="CM877" s="170"/>
      <c r="CN877" s="170"/>
      <c r="CO877" s="170"/>
      <c r="CP877" s="170"/>
      <c r="CQ877" s="170"/>
      <c r="CR877" s="170"/>
      <c r="CS877" s="170"/>
      <c r="CT877" s="170"/>
      <c r="CU877" s="170"/>
      <c r="CV877" s="170"/>
      <c r="CW877" s="170"/>
      <c r="CX877" s="170"/>
      <c r="CY877" s="170"/>
      <c r="CZ877" s="170"/>
      <c r="DA877" s="170"/>
      <c r="DB877" s="170"/>
      <c r="DC877" s="170"/>
      <c r="DD877" s="170"/>
      <c r="DE877" s="170"/>
      <c r="DF877" s="170"/>
      <c r="DG877" s="170"/>
      <c r="DH877" s="170"/>
      <c r="DI877" s="170"/>
      <c r="DJ877" s="170"/>
      <c r="DK877" s="170"/>
      <c r="DL877" s="170"/>
      <c r="DM877" s="170"/>
      <c r="DN877" s="170"/>
      <c r="DO877" s="170"/>
      <c r="DP877" s="170"/>
      <c r="DQ877" s="170"/>
      <c r="DR877" s="170"/>
      <c r="DS877" s="170"/>
      <c r="DT877" s="170"/>
      <c r="DU877" s="170"/>
      <c r="DV877" s="170"/>
      <c r="DW877" s="170"/>
      <c r="DX877" s="170"/>
      <c r="DY877" s="170"/>
      <c r="DZ877" s="170"/>
      <c r="EA877" s="170"/>
      <c r="EB877" s="170"/>
      <c r="EC877" s="170"/>
      <c r="ED877" s="170"/>
      <c r="EE877" s="170"/>
      <c r="EF877" s="170"/>
      <c r="EG877" s="170"/>
      <c r="EH877" s="170"/>
      <c r="EI877" s="170"/>
      <c r="EJ877" s="170"/>
      <c r="EK877" s="170"/>
      <c r="EL877" s="170"/>
      <c r="EM877" s="170"/>
      <c r="EN877" s="170"/>
      <c r="EO877" s="170"/>
      <c r="EP877" s="170"/>
      <c r="EQ877" s="170"/>
      <c r="ER877" s="185"/>
      <c r="ES877" s="185"/>
      <c r="ET877" s="171"/>
    </row>
    <row r="878" spans="1:150" s="173" customFormat="1" hidden="1" x14ac:dyDescent="0.25">
      <c r="A878" s="169"/>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c r="AL878" s="170"/>
      <c r="AM878" s="170"/>
      <c r="AN878" s="170"/>
      <c r="AO878" s="170"/>
      <c r="AP878" s="170"/>
      <c r="AQ878" s="170"/>
      <c r="AR878" s="170"/>
      <c r="AS878" s="170"/>
      <c r="AT878" s="170"/>
      <c r="AU878" s="170"/>
      <c r="AV878" s="170"/>
      <c r="AW878" s="170"/>
      <c r="AX878" s="170"/>
      <c r="AY878" s="170"/>
      <c r="AZ878" s="170"/>
      <c r="BA878" s="170"/>
      <c r="BB878" s="170"/>
      <c r="BC878" s="170"/>
      <c r="BD878" s="170"/>
      <c r="BE878" s="170"/>
      <c r="BF878" s="170"/>
      <c r="BG878" s="170"/>
      <c r="BH878" s="170"/>
      <c r="BI878" s="170"/>
      <c r="BJ878" s="170"/>
      <c r="BK878" s="170"/>
      <c r="BL878" s="170"/>
      <c r="BM878" s="170"/>
      <c r="BN878" s="170"/>
      <c r="BO878" s="170"/>
      <c r="BP878" s="170"/>
      <c r="BQ878" s="170"/>
      <c r="BR878" s="170"/>
      <c r="BS878" s="170"/>
      <c r="BT878" s="170"/>
      <c r="BU878" s="170"/>
      <c r="BV878" s="170"/>
      <c r="BW878" s="170"/>
      <c r="BX878" s="170"/>
      <c r="BY878" s="170"/>
      <c r="BZ878" s="170"/>
      <c r="CA878" s="170"/>
      <c r="CB878" s="170"/>
      <c r="CC878" s="170"/>
      <c r="CD878" s="170"/>
      <c r="CE878" s="170"/>
      <c r="CF878" s="170"/>
      <c r="CG878" s="170"/>
      <c r="CH878" s="170"/>
      <c r="CI878" s="170"/>
      <c r="CJ878" s="170"/>
      <c r="CK878" s="170"/>
      <c r="CL878" s="170"/>
      <c r="CM878" s="170"/>
      <c r="CN878" s="170"/>
      <c r="CO878" s="170"/>
      <c r="CP878" s="170"/>
      <c r="CQ878" s="170"/>
      <c r="CR878" s="170"/>
      <c r="CS878" s="170"/>
      <c r="CT878" s="170"/>
      <c r="CU878" s="170"/>
      <c r="CV878" s="170"/>
      <c r="CW878" s="170"/>
      <c r="CX878" s="170"/>
      <c r="CY878" s="170"/>
      <c r="CZ878" s="170"/>
      <c r="DA878" s="170"/>
      <c r="DB878" s="170"/>
      <c r="DC878" s="170"/>
      <c r="DD878" s="170"/>
      <c r="DE878" s="170"/>
      <c r="DF878" s="170"/>
      <c r="DG878" s="170"/>
      <c r="DH878" s="170"/>
      <c r="DI878" s="170"/>
      <c r="DJ878" s="170"/>
      <c r="DK878" s="170"/>
      <c r="DL878" s="170"/>
      <c r="DM878" s="170"/>
      <c r="DN878" s="170"/>
      <c r="DO878" s="170"/>
      <c r="DP878" s="170"/>
      <c r="DQ878" s="170"/>
      <c r="DR878" s="170"/>
      <c r="DS878" s="170"/>
      <c r="DT878" s="170"/>
      <c r="DU878" s="170"/>
      <c r="DV878" s="170"/>
      <c r="DW878" s="170"/>
      <c r="DX878" s="170"/>
      <c r="DY878" s="170"/>
      <c r="DZ878" s="170"/>
      <c r="EA878" s="170"/>
      <c r="EB878" s="170"/>
      <c r="EC878" s="170"/>
      <c r="ED878" s="170"/>
      <c r="EE878" s="170"/>
      <c r="EF878" s="170"/>
      <c r="EG878" s="170"/>
      <c r="EH878" s="170"/>
      <c r="EI878" s="170"/>
      <c r="EJ878" s="170"/>
      <c r="EK878" s="170"/>
      <c r="EL878" s="170"/>
      <c r="EM878" s="170"/>
      <c r="EN878" s="170"/>
      <c r="EO878" s="170"/>
      <c r="EP878" s="170"/>
      <c r="EQ878" s="170"/>
      <c r="ER878" s="185"/>
      <c r="ES878" s="185"/>
      <c r="ET878" s="171"/>
    </row>
    <row r="879" spans="1:150" s="173" customFormat="1" hidden="1" x14ac:dyDescent="0.25">
      <c r="A879" s="169"/>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c r="AL879" s="170"/>
      <c r="AM879" s="170"/>
      <c r="AN879" s="170"/>
      <c r="AO879" s="170"/>
      <c r="AP879" s="170"/>
      <c r="AQ879" s="170"/>
      <c r="AR879" s="170"/>
      <c r="AS879" s="170"/>
      <c r="AT879" s="170"/>
      <c r="AU879" s="170"/>
      <c r="AV879" s="170"/>
      <c r="AW879" s="170"/>
      <c r="AX879" s="170"/>
      <c r="AY879" s="170"/>
      <c r="AZ879" s="170"/>
      <c r="BA879" s="170"/>
      <c r="BB879" s="170"/>
      <c r="BC879" s="170"/>
      <c r="BD879" s="170"/>
      <c r="BE879" s="170"/>
      <c r="BF879" s="170"/>
      <c r="BG879" s="170"/>
      <c r="BH879" s="170"/>
      <c r="BI879" s="170"/>
      <c r="BJ879" s="170"/>
      <c r="BK879" s="170"/>
      <c r="BL879" s="170"/>
      <c r="BM879" s="170"/>
      <c r="BN879" s="170"/>
      <c r="BO879" s="170"/>
      <c r="BP879" s="170"/>
      <c r="BQ879" s="170"/>
      <c r="BR879" s="170"/>
      <c r="BS879" s="170"/>
      <c r="BT879" s="170"/>
      <c r="BU879" s="170"/>
      <c r="BV879" s="170"/>
      <c r="BW879" s="170"/>
      <c r="BX879" s="170"/>
      <c r="BY879" s="170"/>
      <c r="BZ879" s="170"/>
      <c r="CA879" s="170"/>
      <c r="CB879" s="170"/>
      <c r="CC879" s="170"/>
      <c r="CD879" s="170"/>
      <c r="CE879" s="170"/>
      <c r="CF879" s="170"/>
      <c r="CG879" s="170"/>
      <c r="CH879" s="170"/>
      <c r="CI879" s="170"/>
      <c r="CJ879" s="170"/>
      <c r="CK879" s="170"/>
      <c r="CL879" s="170"/>
      <c r="CM879" s="170"/>
      <c r="CN879" s="170"/>
      <c r="CO879" s="170"/>
      <c r="CP879" s="170"/>
      <c r="CQ879" s="170"/>
      <c r="CR879" s="170"/>
      <c r="CS879" s="170"/>
      <c r="CT879" s="170"/>
      <c r="CU879" s="170"/>
      <c r="CV879" s="170"/>
      <c r="CW879" s="170"/>
      <c r="CX879" s="170"/>
      <c r="CY879" s="170"/>
      <c r="CZ879" s="170"/>
      <c r="DA879" s="170"/>
      <c r="DB879" s="170"/>
      <c r="DC879" s="170"/>
      <c r="DD879" s="170"/>
      <c r="DE879" s="170"/>
      <c r="DF879" s="170"/>
      <c r="DG879" s="170"/>
      <c r="DH879" s="170"/>
      <c r="DI879" s="170"/>
      <c r="DJ879" s="170"/>
      <c r="DK879" s="170"/>
      <c r="DL879" s="170"/>
      <c r="DM879" s="170"/>
      <c r="DN879" s="170"/>
      <c r="DO879" s="170"/>
      <c r="DP879" s="170"/>
      <c r="DQ879" s="170"/>
      <c r="DR879" s="170"/>
      <c r="DS879" s="170"/>
      <c r="DT879" s="170"/>
      <c r="DU879" s="170"/>
      <c r="DV879" s="170"/>
      <c r="DW879" s="170"/>
      <c r="DX879" s="170"/>
      <c r="DY879" s="170"/>
      <c r="DZ879" s="170"/>
      <c r="EA879" s="170"/>
      <c r="EB879" s="170"/>
      <c r="EC879" s="170"/>
      <c r="ED879" s="170"/>
      <c r="EE879" s="170"/>
      <c r="EF879" s="170"/>
      <c r="EG879" s="170"/>
      <c r="EH879" s="170"/>
      <c r="EI879" s="170"/>
      <c r="EJ879" s="170"/>
      <c r="EK879" s="170"/>
      <c r="EL879" s="170"/>
      <c r="EM879" s="170"/>
      <c r="EN879" s="170"/>
      <c r="EO879" s="170"/>
      <c r="EP879" s="170"/>
      <c r="EQ879" s="170"/>
      <c r="ER879" s="185"/>
      <c r="ES879" s="185"/>
      <c r="ET879" s="171"/>
    </row>
    <row r="880" spans="1:150" s="173" customFormat="1" hidden="1" x14ac:dyDescent="0.25">
      <c r="A880" s="169"/>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c r="AL880" s="170"/>
      <c r="AM880" s="170"/>
      <c r="AN880" s="170"/>
      <c r="AO880" s="170"/>
      <c r="AP880" s="170"/>
      <c r="AQ880" s="170"/>
      <c r="AR880" s="170"/>
      <c r="AS880" s="170"/>
      <c r="AT880" s="170"/>
      <c r="AU880" s="170"/>
      <c r="AV880" s="170"/>
      <c r="AW880" s="170"/>
      <c r="AX880" s="170"/>
      <c r="AY880" s="170"/>
      <c r="AZ880" s="170"/>
      <c r="BA880" s="170"/>
      <c r="BB880" s="170"/>
      <c r="BC880" s="170"/>
      <c r="BD880" s="170"/>
      <c r="BE880" s="170"/>
      <c r="BF880" s="170"/>
      <c r="BG880" s="170"/>
      <c r="BH880" s="170"/>
      <c r="BI880" s="170"/>
      <c r="BJ880" s="170"/>
      <c r="BK880" s="170"/>
      <c r="BL880" s="170"/>
      <c r="BM880" s="170"/>
      <c r="BN880" s="170"/>
      <c r="BO880" s="170"/>
      <c r="BP880" s="170"/>
      <c r="BQ880" s="170"/>
      <c r="BR880" s="170"/>
      <c r="BS880" s="170"/>
      <c r="BT880" s="170"/>
      <c r="BU880" s="170"/>
      <c r="BV880" s="170"/>
      <c r="BW880" s="170"/>
      <c r="BX880" s="170"/>
      <c r="BY880" s="170"/>
      <c r="BZ880" s="170"/>
      <c r="CA880" s="170"/>
      <c r="CB880" s="170"/>
      <c r="CC880" s="170"/>
      <c r="CD880" s="170"/>
      <c r="CE880" s="170"/>
      <c r="CF880" s="170"/>
      <c r="CG880" s="170"/>
      <c r="CH880" s="170"/>
      <c r="CI880" s="170"/>
      <c r="CJ880" s="170"/>
      <c r="CK880" s="170"/>
      <c r="CL880" s="170"/>
      <c r="CM880" s="170"/>
      <c r="CN880" s="170"/>
      <c r="CO880" s="170"/>
      <c r="CP880" s="170"/>
      <c r="CQ880" s="170"/>
      <c r="CR880" s="170"/>
      <c r="CS880" s="170"/>
      <c r="CT880" s="170"/>
      <c r="CU880" s="170"/>
      <c r="CV880" s="170"/>
      <c r="CW880" s="170"/>
      <c r="CX880" s="170"/>
      <c r="CY880" s="170"/>
      <c r="CZ880" s="170"/>
      <c r="DA880" s="170"/>
      <c r="DB880" s="170"/>
      <c r="DC880" s="170"/>
      <c r="DD880" s="170"/>
      <c r="DE880" s="170"/>
      <c r="DF880" s="170"/>
      <c r="DG880" s="170"/>
      <c r="DH880" s="170"/>
      <c r="DI880" s="170"/>
      <c r="DJ880" s="170"/>
      <c r="DK880" s="170"/>
      <c r="DL880" s="170"/>
      <c r="DM880" s="170"/>
      <c r="DN880" s="170"/>
      <c r="DO880" s="170"/>
      <c r="DP880" s="170"/>
      <c r="DQ880" s="170"/>
      <c r="DR880" s="170"/>
      <c r="DS880" s="170"/>
      <c r="DT880" s="170"/>
      <c r="DU880" s="170"/>
      <c r="DV880" s="170"/>
      <c r="DW880" s="170"/>
      <c r="DX880" s="170"/>
      <c r="DY880" s="170"/>
      <c r="DZ880" s="170"/>
      <c r="EA880" s="170"/>
      <c r="EB880" s="170"/>
      <c r="EC880" s="170"/>
      <c r="ED880" s="170"/>
      <c r="EE880" s="170"/>
      <c r="EF880" s="170"/>
      <c r="EG880" s="170"/>
      <c r="EH880" s="170"/>
      <c r="EI880" s="170"/>
      <c r="EJ880" s="170"/>
      <c r="EK880" s="170"/>
      <c r="EL880" s="170"/>
      <c r="EM880" s="170"/>
      <c r="EN880" s="170"/>
      <c r="EO880" s="170"/>
      <c r="EP880" s="170"/>
      <c r="EQ880" s="170"/>
      <c r="ER880" s="185"/>
      <c r="ES880" s="185"/>
      <c r="ET880" s="171"/>
    </row>
    <row r="881" spans="1:150" s="173" customFormat="1" hidden="1" x14ac:dyDescent="0.25">
      <c r="A881" s="169"/>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c r="AL881" s="170"/>
      <c r="AM881" s="170"/>
      <c r="AN881" s="170"/>
      <c r="AO881" s="170"/>
      <c r="AP881" s="170"/>
      <c r="AQ881" s="170"/>
      <c r="AR881" s="170"/>
      <c r="AS881" s="170"/>
      <c r="AT881" s="170"/>
      <c r="AU881" s="170"/>
      <c r="AV881" s="170"/>
      <c r="AW881" s="170"/>
      <c r="AX881" s="170"/>
      <c r="AY881" s="170"/>
      <c r="AZ881" s="170"/>
      <c r="BA881" s="170"/>
      <c r="BB881" s="170"/>
      <c r="BC881" s="170"/>
      <c r="BD881" s="170"/>
      <c r="BE881" s="170"/>
      <c r="BF881" s="170"/>
      <c r="BG881" s="170"/>
      <c r="BH881" s="170"/>
      <c r="BI881" s="170"/>
      <c r="BJ881" s="170"/>
      <c r="BK881" s="170"/>
      <c r="BL881" s="170"/>
      <c r="BM881" s="170"/>
      <c r="BN881" s="170"/>
      <c r="BO881" s="170"/>
      <c r="BP881" s="170"/>
      <c r="BQ881" s="170"/>
      <c r="BR881" s="170"/>
      <c r="BS881" s="170"/>
      <c r="BT881" s="170"/>
      <c r="BU881" s="170"/>
      <c r="BV881" s="170"/>
      <c r="BW881" s="170"/>
      <c r="BX881" s="170"/>
      <c r="BY881" s="170"/>
      <c r="BZ881" s="170"/>
      <c r="CA881" s="170"/>
      <c r="CB881" s="170"/>
      <c r="CC881" s="170"/>
      <c r="CD881" s="170"/>
      <c r="CE881" s="170"/>
      <c r="CF881" s="170"/>
      <c r="CG881" s="170"/>
      <c r="CH881" s="170"/>
      <c r="CI881" s="170"/>
      <c r="CJ881" s="170"/>
      <c r="CK881" s="170"/>
      <c r="CL881" s="170"/>
      <c r="CM881" s="170"/>
      <c r="CN881" s="170"/>
      <c r="CO881" s="170"/>
      <c r="CP881" s="170"/>
      <c r="CQ881" s="170"/>
      <c r="CR881" s="170"/>
      <c r="CS881" s="170"/>
      <c r="CT881" s="170"/>
      <c r="CU881" s="170"/>
      <c r="CV881" s="170"/>
      <c r="CW881" s="170"/>
      <c r="CX881" s="170"/>
      <c r="CY881" s="170"/>
      <c r="CZ881" s="170"/>
      <c r="DA881" s="170"/>
      <c r="DB881" s="170"/>
      <c r="DC881" s="170"/>
      <c r="DD881" s="170"/>
      <c r="DE881" s="170"/>
      <c r="DF881" s="170"/>
      <c r="DG881" s="170"/>
      <c r="DH881" s="170"/>
      <c r="DI881" s="170"/>
      <c r="DJ881" s="170"/>
      <c r="DK881" s="170"/>
      <c r="DL881" s="170"/>
      <c r="DM881" s="170"/>
      <c r="DN881" s="170"/>
      <c r="DO881" s="170"/>
      <c r="DP881" s="170"/>
      <c r="DQ881" s="170"/>
      <c r="DR881" s="170"/>
      <c r="DS881" s="170"/>
      <c r="DT881" s="170"/>
      <c r="DU881" s="170"/>
      <c r="DV881" s="170"/>
      <c r="DW881" s="170"/>
      <c r="DX881" s="170"/>
      <c r="DY881" s="170"/>
      <c r="DZ881" s="170"/>
      <c r="EA881" s="170"/>
      <c r="EB881" s="170"/>
      <c r="EC881" s="170"/>
      <c r="ED881" s="170"/>
      <c r="EE881" s="170"/>
      <c r="EF881" s="170"/>
      <c r="EG881" s="170"/>
      <c r="EH881" s="170"/>
      <c r="EI881" s="170"/>
      <c r="EJ881" s="170"/>
      <c r="EK881" s="170"/>
      <c r="EL881" s="170"/>
      <c r="EM881" s="170"/>
      <c r="EN881" s="170"/>
      <c r="EO881" s="170"/>
      <c r="EP881" s="170"/>
      <c r="EQ881" s="170"/>
      <c r="ER881" s="185"/>
      <c r="ES881" s="185"/>
      <c r="ET881" s="171"/>
    </row>
    <row r="882" spans="1:150" s="173" customFormat="1" hidden="1" x14ac:dyDescent="0.25">
      <c r="A882" s="169"/>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c r="AL882" s="170"/>
      <c r="AM882" s="170"/>
      <c r="AN882" s="170"/>
      <c r="AO882" s="170"/>
      <c r="AP882" s="170"/>
      <c r="AQ882" s="170"/>
      <c r="AR882" s="170"/>
      <c r="AS882" s="170"/>
      <c r="AT882" s="170"/>
      <c r="AU882" s="170"/>
      <c r="AV882" s="170"/>
      <c r="AW882" s="170"/>
      <c r="AX882" s="170"/>
      <c r="AY882" s="170"/>
      <c r="AZ882" s="170"/>
      <c r="BA882" s="170"/>
      <c r="BB882" s="170"/>
      <c r="BC882" s="170"/>
      <c r="BD882" s="170"/>
      <c r="BE882" s="170"/>
      <c r="BF882" s="170"/>
      <c r="BG882" s="170"/>
      <c r="BH882" s="170"/>
      <c r="BI882" s="170"/>
      <c r="BJ882" s="170"/>
      <c r="BK882" s="170"/>
      <c r="BL882" s="170"/>
      <c r="BM882" s="170"/>
      <c r="BN882" s="170"/>
      <c r="BO882" s="170"/>
      <c r="BP882" s="170"/>
      <c r="BQ882" s="170"/>
      <c r="BR882" s="170"/>
      <c r="BS882" s="170"/>
      <c r="BT882" s="170"/>
      <c r="BU882" s="170"/>
      <c r="BV882" s="170"/>
      <c r="BW882" s="170"/>
      <c r="BX882" s="170"/>
      <c r="BY882" s="170"/>
      <c r="BZ882" s="170"/>
      <c r="CA882" s="170"/>
      <c r="CB882" s="170"/>
      <c r="CC882" s="170"/>
      <c r="CD882" s="170"/>
      <c r="CE882" s="170"/>
      <c r="CF882" s="170"/>
      <c r="CG882" s="170"/>
      <c r="CH882" s="170"/>
      <c r="CI882" s="170"/>
      <c r="CJ882" s="170"/>
      <c r="CK882" s="170"/>
      <c r="CL882" s="170"/>
      <c r="CM882" s="170"/>
      <c r="CN882" s="170"/>
      <c r="CO882" s="170"/>
      <c r="CP882" s="170"/>
      <c r="CQ882" s="170"/>
      <c r="CR882" s="170"/>
      <c r="CS882" s="170"/>
      <c r="CT882" s="170"/>
      <c r="CU882" s="170"/>
      <c r="CV882" s="170"/>
      <c r="CW882" s="170"/>
      <c r="CX882" s="170"/>
      <c r="CY882" s="170"/>
      <c r="CZ882" s="170"/>
      <c r="DA882" s="170"/>
      <c r="DB882" s="170"/>
      <c r="DC882" s="170"/>
      <c r="DD882" s="170"/>
      <c r="DE882" s="170"/>
      <c r="DF882" s="170"/>
      <c r="DG882" s="170"/>
      <c r="DH882" s="170"/>
      <c r="DI882" s="170"/>
      <c r="DJ882" s="170"/>
      <c r="DK882" s="170"/>
      <c r="DL882" s="170"/>
      <c r="DM882" s="170"/>
      <c r="DN882" s="170"/>
      <c r="DO882" s="170"/>
      <c r="DP882" s="170"/>
      <c r="DQ882" s="170"/>
      <c r="DR882" s="170"/>
      <c r="DS882" s="170"/>
      <c r="DT882" s="170"/>
      <c r="DU882" s="170"/>
      <c r="DV882" s="170"/>
      <c r="DW882" s="170"/>
      <c r="DX882" s="170"/>
      <c r="DY882" s="170"/>
      <c r="DZ882" s="170"/>
      <c r="EA882" s="170"/>
      <c r="EB882" s="170"/>
      <c r="EC882" s="170"/>
      <c r="ED882" s="170"/>
      <c r="EE882" s="170"/>
      <c r="EF882" s="170"/>
      <c r="EG882" s="170"/>
      <c r="EH882" s="170"/>
      <c r="EI882" s="170"/>
      <c r="EJ882" s="170"/>
      <c r="EK882" s="170"/>
      <c r="EL882" s="170"/>
      <c r="EM882" s="170"/>
      <c r="EN882" s="170"/>
      <c r="EO882" s="170"/>
      <c r="EP882" s="170"/>
      <c r="EQ882" s="170"/>
      <c r="ER882" s="185"/>
      <c r="ES882" s="185"/>
      <c r="ET882" s="171"/>
    </row>
    <row r="883" spans="1:150" s="173" customFormat="1" hidden="1" x14ac:dyDescent="0.25">
      <c r="A883" s="169"/>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c r="AL883" s="170"/>
      <c r="AM883" s="170"/>
      <c r="AN883" s="170"/>
      <c r="AO883" s="170"/>
      <c r="AP883" s="170"/>
      <c r="AQ883" s="170"/>
      <c r="AR883" s="170"/>
      <c r="AS883" s="170"/>
      <c r="AT883" s="170"/>
      <c r="AU883" s="170"/>
      <c r="AV883" s="170"/>
      <c r="AW883" s="170"/>
      <c r="AX883" s="170"/>
      <c r="AY883" s="170"/>
      <c r="AZ883" s="170"/>
      <c r="BA883" s="170"/>
      <c r="BB883" s="170"/>
      <c r="BC883" s="170"/>
      <c r="BD883" s="170"/>
      <c r="BE883" s="170"/>
      <c r="BF883" s="170"/>
      <c r="BG883" s="170"/>
      <c r="BH883" s="170"/>
      <c r="BI883" s="170"/>
      <c r="BJ883" s="170"/>
      <c r="BK883" s="170"/>
      <c r="BL883" s="170"/>
      <c r="BM883" s="170"/>
      <c r="BN883" s="170"/>
      <c r="BO883" s="170"/>
      <c r="BP883" s="170"/>
      <c r="BQ883" s="170"/>
      <c r="BR883" s="170"/>
      <c r="BS883" s="170"/>
      <c r="BT883" s="170"/>
      <c r="BU883" s="170"/>
      <c r="BV883" s="170"/>
      <c r="BW883" s="170"/>
      <c r="BX883" s="170"/>
      <c r="BY883" s="170"/>
      <c r="BZ883" s="170"/>
      <c r="CA883" s="170"/>
      <c r="CB883" s="170"/>
      <c r="CC883" s="170"/>
      <c r="CD883" s="170"/>
      <c r="CE883" s="170"/>
      <c r="CF883" s="170"/>
      <c r="CG883" s="170"/>
      <c r="CH883" s="170"/>
      <c r="CI883" s="170"/>
      <c r="CJ883" s="170"/>
      <c r="CK883" s="170"/>
      <c r="CL883" s="170"/>
      <c r="CM883" s="170"/>
      <c r="CN883" s="170"/>
      <c r="CO883" s="170"/>
      <c r="CP883" s="170"/>
      <c r="CQ883" s="170"/>
      <c r="CR883" s="170"/>
      <c r="CS883" s="170"/>
      <c r="CT883" s="170"/>
      <c r="CU883" s="170"/>
      <c r="CV883" s="170"/>
      <c r="CW883" s="170"/>
      <c r="CX883" s="170"/>
      <c r="CY883" s="170"/>
      <c r="CZ883" s="170"/>
      <c r="DA883" s="170"/>
      <c r="DB883" s="170"/>
      <c r="DC883" s="170"/>
      <c r="DD883" s="170"/>
      <c r="DE883" s="170"/>
      <c r="DF883" s="170"/>
      <c r="DG883" s="170"/>
      <c r="DH883" s="170"/>
      <c r="DI883" s="170"/>
      <c r="DJ883" s="170"/>
      <c r="DK883" s="170"/>
      <c r="DL883" s="170"/>
      <c r="DM883" s="170"/>
      <c r="DN883" s="170"/>
      <c r="DO883" s="170"/>
      <c r="DP883" s="170"/>
      <c r="DQ883" s="170"/>
      <c r="DR883" s="170"/>
      <c r="DS883" s="170"/>
      <c r="DT883" s="170"/>
      <c r="DU883" s="170"/>
      <c r="DV883" s="170"/>
      <c r="DW883" s="170"/>
      <c r="DX883" s="170"/>
      <c r="DY883" s="170"/>
      <c r="DZ883" s="170"/>
      <c r="EA883" s="170"/>
      <c r="EB883" s="170"/>
      <c r="EC883" s="170"/>
      <c r="ED883" s="170"/>
      <c r="EE883" s="170"/>
      <c r="EF883" s="170"/>
      <c r="EG883" s="170"/>
      <c r="EH883" s="170"/>
      <c r="EI883" s="170"/>
      <c r="EJ883" s="170"/>
      <c r="EK883" s="170"/>
      <c r="EL883" s="170"/>
      <c r="EM883" s="170"/>
      <c r="EN883" s="170"/>
      <c r="EO883" s="170"/>
      <c r="EP883" s="170"/>
      <c r="EQ883" s="170"/>
      <c r="ER883" s="185"/>
      <c r="ES883" s="185"/>
      <c r="ET883" s="171"/>
    </row>
    <row r="884" spans="1:150" s="173" customFormat="1" hidden="1" x14ac:dyDescent="0.25">
      <c r="A884" s="169"/>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c r="AL884" s="170"/>
      <c r="AM884" s="170"/>
      <c r="AN884" s="170"/>
      <c r="AO884" s="170"/>
      <c r="AP884" s="170"/>
      <c r="AQ884" s="170"/>
      <c r="AR884" s="170"/>
      <c r="AS884" s="170"/>
      <c r="AT884" s="170"/>
      <c r="AU884" s="170"/>
      <c r="AV884" s="170"/>
      <c r="AW884" s="170"/>
      <c r="AX884" s="170"/>
      <c r="AY884" s="170"/>
      <c r="AZ884" s="170"/>
      <c r="BA884" s="170"/>
      <c r="BB884" s="170"/>
      <c r="BC884" s="170"/>
      <c r="BD884" s="170"/>
      <c r="BE884" s="170"/>
      <c r="BF884" s="170"/>
      <c r="BG884" s="170"/>
      <c r="BH884" s="170"/>
      <c r="BI884" s="170"/>
      <c r="BJ884" s="170"/>
      <c r="BK884" s="170"/>
      <c r="BL884" s="170"/>
      <c r="BM884" s="170"/>
      <c r="BN884" s="170"/>
      <c r="BO884" s="170"/>
      <c r="BP884" s="170"/>
      <c r="BQ884" s="170"/>
      <c r="BR884" s="170"/>
      <c r="BS884" s="170"/>
      <c r="BT884" s="170"/>
      <c r="BU884" s="170"/>
      <c r="BV884" s="170"/>
      <c r="BW884" s="170"/>
      <c r="BX884" s="170"/>
      <c r="BY884" s="170"/>
      <c r="BZ884" s="170"/>
      <c r="CA884" s="170"/>
      <c r="CB884" s="170"/>
      <c r="CC884" s="170"/>
      <c r="CD884" s="170"/>
      <c r="CE884" s="170"/>
      <c r="CF884" s="170"/>
      <c r="CG884" s="170"/>
      <c r="CH884" s="170"/>
      <c r="CI884" s="170"/>
      <c r="CJ884" s="170"/>
      <c r="CK884" s="170"/>
      <c r="CL884" s="170"/>
      <c r="CM884" s="170"/>
      <c r="CN884" s="170"/>
      <c r="CO884" s="170"/>
      <c r="CP884" s="170"/>
      <c r="CQ884" s="170"/>
      <c r="CR884" s="170"/>
      <c r="CS884" s="170"/>
      <c r="CT884" s="170"/>
      <c r="CU884" s="170"/>
      <c r="CV884" s="170"/>
      <c r="CW884" s="170"/>
      <c r="CX884" s="170"/>
      <c r="CY884" s="170"/>
      <c r="CZ884" s="170"/>
      <c r="DA884" s="170"/>
      <c r="DB884" s="170"/>
      <c r="DC884" s="170"/>
      <c r="DD884" s="170"/>
      <c r="DE884" s="170"/>
      <c r="DF884" s="170"/>
      <c r="DG884" s="170"/>
      <c r="DH884" s="170"/>
      <c r="DI884" s="170"/>
      <c r="DJ884" s="170"/>
      <c r="DK884" s="170"/>
      <c r="DL884" s="170"/>
      <c r="DM884" s="170"/>
      <c r="DN884" s="170"/>
      <c r="DO884" s="170"/>
      <c r="DP884" s="170"/>
      <c r="DQ884" s="170"/>
      <c r="DR884" s="170"/>
      <c r="DS884" s="170"/>
      <c r="DT884" s="170"/>
      <c r="DU884" s="170"/>
      <c r="DV884" s="170"/>
      <c r="DW884" s="170"/>
      <c r="DX884" s="170"/>
      <c r="DY884" s="170"/>
      <c r="DZ884" s="170"/>
      <c r="EA884" s="170"/>
      <c r="EB884" s="170"/>
      <c r="EC884" s="170"/>
      <c r="ED884" s="170"/>
      <c r="EE884" s="170"/>
      <c r="EF884" s="170"/>
      <c r="EG884" s="170"/>
      <c r="EH884" s="170"/>
      <c r="EI884" s="170"/>
      <c r="EJ884" s="170"/>
      <c r="EK884" s="170"/>
      <c r="EL884" s="170"/>
      <c r="EM884" s="170"/>
      <c r="EN884" s="170"/>
      <c r="EO884" s="170"/>
      <c r="EP884" s="170"/>
      <c r="EQ884" s="170"/>
      <c r="ER884" s="185"/>
      <c r="ES884" s="185"/>
      <c r="ET884" s="171"/>
    </row>
    <row r="885" spans="1:150" s="173" customFormat="1" hidden="1" x14ac:dyDescent="0.25">
      <c r="A885" s="169"/>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c r="AL885" s="170"/>
      <c r="AM885" s="170"/>
      <c r="AN885" s="170"/>
      <c r="AO885" s="170"/>
      <c r="AP885" s="170"/>
      <c r="AQ885" s="170"/>
      <c r="AR885" s="170"/>
      <c r="AS885" s="170"/>
      <c r="AT885" s="170"/>
      <c r="AU885" s="170"/>
      <c r="AV885" s="170"/>
      <c r="AW885" s="170"/>
      <c r="AX885" s="170"/>
      <c r="AY885" s="170"/>
      <c r="AZ885" s="170"/>
      <c r="BA885" s="170"/>
      <c r="BB885" s="170"/>
      <c r="BC885" s="170"/>
      <c r="BD885" s="170"/>
      <c r="BE885" s="170"/>
      <c r="BF885" s="170"/>
      <c r="BG885" s="170"/>
      <c r="BH885" s="170"/>
      <c r="BI885" s="170"/>
      <c r="BJ885" s="170"/>
      <c r="BK885" s="170"/>
      <c r="BL885" s="170"/>
      <c r="BM885" s="170"/>
      <c r="BN885" s="170"/>
      <c r="BO885" s="170"/>
      <c r="BP885" s="170"/>
      <c r="BQ885" s="170"/>
      <c r="BR885" s="170"/>
      <c r="BS885" s="170"/>
      <c r="BT885" s="170"/>
      <c r="BU885" s="170"/>
      <c r="BV885" s="170"/>
      <c r="BW885" s="170"/>
      <c r="BX885" s="170"/>
      <c r="BY885" s="170"/>
      <c r="BZ885" s="170"/>
      <c r="CA885" s="170"/>
      <c r="CB885" s="170"/>
      <c r="CC885" s="170"/>
      <c r="CD885" s="170"/>
      <c r="CE885" s="170"/>
      <c r="CF885" s="170"/>
      <c r="CG885" s="170"/>
      <c r="CH885" s="170"/>
      <c r="CI885" s="170"/>
      <c r="CJ885" s="170"/>
      <c r="CK885" s="170"/>
      <c r="CL885" s="170"/>
      <c r="CM885" s="170"/>
      <c r="CN885" s="170"/>
      <c r="CO885" s="170"/>
      <c r="CP885" s="170"/>
      <c r="CQ885" s="170"/>
      <c r="CR885" s="170"/>
      <c r="CS885" s="170"/>
      <c r="CT885" s="170"/>
      <c r="CU885" s="170"/>
      <c r="CV885" s="170"/>
      <c r="CW885" s="170"/>
      <c r="CX885" s="170"/>
      <c r="CY885" s="170"/>
      <c r="CZ885" s="170"/>
      <c r="DA885" s="170"/>
      <c r="DB885" s="170"/>
      <c r="DC885" s="170"/>
      <c r="DD885" s="170"/>
      <c r="DE885" s="170"/>
      <c r="DF885" s="170"/>
      <c r="DG885" s="170"/>
      <c r="DH885" s="170"/>
      <c r="DI885" s="170"/>
      <c r="DJ885" s="170"/>
      <c r="DK885" s="170"/>
      <c r="DL885" s="170"/>
      <c r="DM885" s="170"/>
      <c r="DN885" s="170"/>
      <c r="DO885" s="170"/>
      <c r="DP885" s="170"/>
      <c r="DQ885" s="170"/>
      <c r="DR885" s="170"/>
      <c r="DS885" s="170"/>
      <c r="DT885" s="170"/>
      <c r="DU885" s="170"/>
      <c r="DV885" s="170"/>
      <c r="DW885" s="170"/>
      <c r="DX885" s="170"/>
      <c r="DY885" s="170"/>
      <c r="DZ885" s="170"/>
      <c r="EA885" s="170"/>
      <c r="EB885" s="170"/>
      <c r="EC885" s="170"/>
      <c r="ED885" s="170"/>
      <c r="EE885" s="170"/>
      <c r="EF885" s="170"/>
      <c r="EG885" s="170"/>
      <c r="EH885" s="170"/>
      <c r="EI885" s="170"/>
      <c r="EJ885" s="170"/>
      <c r="EK885" s="170"/>
      <c r="EL885" s="170"/>
      <c r="EM885" s="170"/>
      <c r="EN885" s="170"/>
      <c r="EO885" s="170"/>
      <c r="EP885" s="170"/>
      <c r="EQ885" s="170"/>
      <c r="ER885" s="185"/>
      <c r="ES885" s="185"/>
      <c r="ET885" s="171"/>
    </row>
    <row r="886" spans="1:150" s="173" customFormat="1" hidden="1" x14ac:dyDescent="0.25">
      <c r="A886" s="169"/>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c r="AL886" s="170"/>
      <c r="AM886" s="170"/>
      <c r="AN886" s="170"/>
      <c r="AO886" s="170"/>
      <c r="AP886" s="170"/>
      <c r="AQ886" s="170"/>
      <c r="AR886" s="170"/>
      <c r="AS886" s="170"/>
      <c r="AT886" s="170"/>
      <c r="AU886" s="170"/>
      <c r="AV886" s="170"/>
      <c r="AW886" s="170"/>
      <c r="AX886" s="170"/>
      <c r="AY886" s="170"/>
      <c r="AZ886" s="170"/>
      <c r="BA886" s="170"/>
      <c r="BB886" s="170"/>
      <c r="BC886" s="170"/>
      <c r="BD886" s="170"/>
      <c r="BE886" s="170"/>
      <c r="BF886" s="170"/>
      <c r="BG886" s="170"/>
      <c r="BH886" s="170"/>
      <c r="BI886" s="170"/>
      <c r="BJ886" s="170"/>
      <c r="BK886" s="170"/>
      <c r="BL886" s="170"/>
      <c r="BM886" s="170"/>
      <c r="BN886" s="170"/>
      <c r="BO886" s="170"/>
      <c r="BP886" s="170"/>
      <c r="BQ886" s="170"/>
      <c r="BR886" s="170"/>
      <c r="BS886" s="170"/>
      <c r="BT886" s="170"/>
      <c r="BU886" s="170"/>
      <c r="BV886" s="170"/>
      <c r="BW886" s="170"/>
      <c r="BX886" s="170"/>
      <c r="BY886" s="170"/>
      <c r="BZ886" s="170"/>
      <c r="CA886" s="170"/>
      <c r="CB886" s="170"/>
      <c r="CC886" s="170"/>
      <c r="CD886" s="170"/>
      <c r="CE886" s="170"/>
      <c r="CF886" s="170"/>
      <c r="CG886" s="170"/>
      <c r="CH886" s="170"/>
      <c r="CI886" s="170"/>
      <c r="CJ886" s="170"/>
      <c r="CK886" s="170"/>
      <c r="CL886" s="170"/>
      <c r="CM886" s="170"/>
      <c r="CN886" s="170"/>
      <c r="CO886" s="170"/>
      <c r="CP886" s="170"/>
      <c r="CQ886" s="170"/>
      <c r="CR886" s="170"/>
      <c r="CS886" s="170"/>
      <c r="CT886" s="170"/>
      <c r="CU886" s="170"/>
      <c r="CV886" s="170"/>
      <c r="CW886" s="170"/>
      <c r="CX886" s="170"/>
      <c r="CY886" s="170"/>
      <c r="CZ886" s="170"/>
      <c r="DA886" s="170"/>
      <c r="DB886" s="170"/>
      <c r="DC886" s="170"/>
      <c r="DD886" s="170"/>
      <c r="DE886" s="170"/>
      <c r="DF886" s="170"/>
      <c r="DG886" s="170"/>
      <c r="DH886" s="170"/>
      <c r="DI886" s="170"/>
      <c r="DJ886" s="170"/>
      <c r="DK886" s="170"/>
      <c r="DL886" s="170"/>
      <c r="DM886" s="170"/>
      <c r="DN886" s="170"/>
      <c r="DO886" s="170"/>
      <c r="DP886" s="170"/>
      <c r="DQ886" s="170"/>
      <c r="DR886" s="170"/>
      <c r="DS886" s="170"/>
      <c r="DT886" s="170"/>
      <c r="DU886" s="170"/>
      <c r="DV886" s="170"/>
      <c r="DW886" s="170"/>
      <c r="DX886" s="170"/>
      <c r="DY886" s="170"/>
      <c r="DZ886" s="170"/>
      <c r="EA886" s="170"/>
      <c r="EB886" s="170"/>
      <c r="EC886" s="170"/>
      <c r="ED886" s="170"/>
      <c r="EE886" s="170"/>
      <c r="EF886" s="170"/>
      <c r="EG886" s="170"/>
      <c r="EH886" s="170"/>
      <c r="EI886" s="170"/>
      <c r="EJ886" s="170"/>
      <c r="EK886" s="170"/>
      <c r="EL886" s="170"/>
      <c r="EM886" s="170"/>
      <c r="EN886" s="170"/>
      <c r="EO886" s="170"/>
      <c r="EP886" s="170"/>
      <c r="EQ886" s="170"/>
      <c r="ER886" s="185"/>
      <c r="ES886" s="185"/>
      <c r="ET886" s="171"/>
    </row>
    <row r="887" spans="1:150" s="173" customFormat="1" hidden="1" x14ac:dyDescent="0.25">
      <c r="A887" s="169"/>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c r="AL887" s="170"/>
      <c r="AM887" s="170"/>
      <c r="AN887" s="170"/>
      <c r="AO887" s="170"/>
      <c r="AP887" s="170"/>
      <c r="AQ887" s="170"/>
      <c r="AR887" s="170"/>
      <c r="AS887" s="170"/>
      <c r="AT887" s="170"/>
      <c r="AU887" s="170"/>
      <c r="AV887" s="170"/>
      <c r="AW887" s="170"/>
      <c r="AX887" s="170"/>
      <c r="AY887" s="170"/>
      <c r="AZ887" s="170"/>
      <c r="BA887" s="170"/>
      <c r="BB887" s="170"/>
      <c r="BC887" s="170"/>
      <c r="BD887" s="170"/>
      <c r="BE887" s="170"/>
      <c r="BF887" s="170"/>
      <c r="BG887" s="170"/>
      <c r="BH887" s="170"/>
      <c r="BI887" s="170"/>
      <c r="BJ887" s="170"/>
      <c r="BK887" s="170"/>
      <c r="BL887" s="170"/>
      <c r="BM887" s="170"/>
      <c r="BN887" s="170"/>
      <c r="BO887" s="170"/>
      <c r="BP887" s="170"/>
      <c r="BQ887" s="170"/>
      <c r="BR887" s="170"/>
      <c r="BS887" s="170"/>
      <c r="BT887" s="170"/>
      <c r="BU887" s="170"/>
      <c r="BV887" s="170"/>
      <c r="BW887" s="170"/>
      <c r="BX887" s="170"/>
      <c r="BY887" s="170"/>
      <c r="BZ887" s="170"/>
      <c r="CA887" s="170"/>
      <c r="CB887" s="170"/>
      <c r="CC887" s="170"/>
      <c r="CD887" s="170"/>
      <c r="CE887" s="170"/>
      <c r="CF887" s="170"/>
      <c r="CG887" s="170"/>
      <c r="CH887" s="170"/>
      <c r="CI887" s="170"/>
      <c r="CJ887" s="170"/>
      <c r="CK887" s="170"/>
      <c r="CL887" s="170"/>
      <c r="CM887" s="170"/>
      <c r="CN887" s="170"/>
      <c r="CO887" s="170"/>
      <c r="CP887" s="170"/>
      <c r="CQ887" s="170"/>
      <c r="CR887" s="170"/>
      <c r="CS887" s="170"/>
      <c r="CT887" s="170"/>
      <c r="CU887" s="170"/>
      <c r="CV887" s="170"/>
      <c r="CW887" s="170"/>
      <c r="CX887" s="170"/>
      <c r="CY887" s="170"/>
      <c r="CZ887" s="170"/>
      <c r="DA887" s="170"/>
      <c r="DB887" s="170"/>
      <c r="DC887" s="170"/>
      <c r="DD887" s="170"/>
      <c r="DE887" s="170"/>
      <c r="DF887" s="170"/>
      <c r="DG887" s="170"/>
      <c r="DH887" s="170"/>
      <c r="DI887" s="170"/>
      <c r="DJ887" s="170"/>
      <c r="DK887" s="170"/>
      <c r="DL887" s="170"/>
      <c r="DM887" s="170"/>
      <c r="DN887" s="170"/>
      <c r="DO887" s="170"/>
      <c r="DP887" s="170"/>
      <c r="DQ887" s="170"/>
      <c r="DR887" s="170"/>
      <c r="DS887" s="170"/>
      <c r="DT887" s="170"/>
      <c r="DU887" s="170"/>
      <c r="DV887" s="170"/>
      <c r="DW887" s="170"/>
      <c r="DX887" s="170"/>
      <c r="DY887" s="170"/>
      <c r="DZ887" s="170"/>
      <c r="EA887" s="170"/>
      <c r="EB887" s="170"/>
      <c r="EC887" s="170"/>
      <c r="ED887" s="170"/>
      <c r="EE887" s="170"/>
      <c r="EF887" s="170"/>
      <c r="EG887" s="170"/>
      <c r="EH887" s="170"/>
      <c r="EI887" s="170"/>
      <c r="EJ887" s="170"/>
      <c r="EK887" s="170"/>
      <c r="EL887" s="170"/>
      <c r="EM887" s="170"/>
      <c r="EN887" s="170"/>
      <c r="EO887" s="170"/>
      <c r="EP887" s="170"/>
      <c r="EQ887" s="170"/>
      <c r="ER887" s="185"/>
      <c r="ES887" s="185"/>
      <c r="ET887" s="171"/>
    </row>
    <row r="888" spans="1:150" s="173" customFormat="1" hidden="1" x14ac:dyDescent="0.25">
      <c r="A888" s="169"/>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c r="AL888" s="170"/>
      <c r="AM888" s="170"/>
      <c r="AN888" s="170"/>
      <c r="AO888" s="170"/>
      <c r="AP888" s="170"/>
      <c r="AQ888" s="170"/>
      <c r="AR888" s="170"/>
      <c r="AS888" s="170"/>
      <c r="AT888" s="170"/>
      <c r="AU888" s="170"/>
      <c r="AV888" s="170"/>
      <c r="AW888" s="170"/>
      <c r="AX888" s="170"/>
      <c r="AY888" s="170"/>
      <c r="AZ888" s="170"/>
      <c r="BA888" s="170"/>
      <c r="BB888" s="170"/>
      <c r="BC888" s="170"/>
      <c r="BD888" s="170"/>
      <c r="BE888" s="170"/>
      <c r="BF888" s="170"/>
      <c r="BG888" s="170"/>
      <c r="BH888" s="170"/>
      <c r="BI888" s="170"/>
      <c r="BJ888" s="170"/>
      <c r="BK888" s="170"/>
      <c r="BL888" s="170"/>
      <c r="BM888" s="170"/>
      <c r="BN888" s="170"/>
      <c r="BO888" s="170"/>
      <c r="BP888" s="170"/>
      <c r="BQ888" s="170"/>
      <c r="BR888" s="170"/>
      <c r="BS888" s="170"/>
      <c r="BT888" s="170"/>
      <c r="BU888" s="170"/>
      <c r="BV888" s="170"/>
      <c r="BW888" s="170"/>
      <c r="BX888" s="170"/>
      <c r="BY888" s="170"/>
      <c r="BZ888" s="170"/>
      <c r="CA888" s="170"/>
      <c r="CB888" s="170"/>
      <c r="CC888" s="170"/>
      <c r="CD888" s="170"/>
      <c r="CE888" s="170"/>
      <c r="CF888" s="170"/>
      <c r="CG888" s="170"/>
      <c r="CH888" s="170"/>
      <c r="CI888" s="170"/>
      <c r="CJ888" s="170"/>
      <c r="CK888" s="170"/>
      <c r="CL888" s="170"/>
      <c r="CM888" s="170"/>
      <c r="CN888" s="170"/>
      <c r="CO888" s="170"/>
      <c r="CP888" s="170"/>
      <c r="CQ888" s="170"/>
      <c r="CR888" s="170"/>
      <c r="CS888" s="170"/>
      <c r="CT888" s="170"/>
      <c r="CU888" s="170"/>
      <c r="CV888" s="170"/>
      <c r="CW888" s="170"/>
      <c r="CX888" s="170"/>
      <c r="CY888" s="170"/>
      <c r="CZ888" s="170"/>
      <c r="DA888" s="170"/>
      <c r="DB888" s="170"/>
      <c r="DC888" s="170"/>
      <c r="DD888" s="170"/>
      <c r="DE888" s="170"/>
      <c r="DF888" s="170"/>
      <c r="DG888" s="170"/>
      <c r="DH888" s="170"/>
      <c r="DI888" s="170"/>
      <c r="DJ888" s="170"/>
      <c r="DK888" s="170"/>
      <c r="DL888" s="170"/>
      <c r="DM888" s="170"/>
      <c r="DN888" s="170"/>
      <c r="DO888" s="170"/>
      <c r="DP888" s="170"/>
      <c r="DQ888" s="170"/>
      <c r="DR888" s="170"/>
      <c r="DS888" s="170"/>
      <c r="DT888" s="170"/>
      <c r="DU888" s="170"/>
      <c r="DV888" s="170"/>
      <c r="DW888" s="170"/>
      <c r="DX888" s="170"/>
      <c r="DY888" s="170"/>
      <c r="DZ888" s="170"/>
      <c r="EA888" s="170"/>
      <c r="EB888" s="170"/>
      <c r="EC888" s="170"/>
      <c r="ED888" s="170"/>
      <c r="EE888" s="170"/>
      <c r="EF888" s="170"/>
      <c r="EG888" s="170"/>
      <c r="EH888" s="170"/>
      <c r="EI888" s="170"/>
      <c r="EJ888" s="170"/>
      <c r="EK888" s="170"/>
      <c r="EL888" s="170"/>
      <c r="EM888" s="170"/>
      <c r="EN888" s="170"/>
      <c r="EO888" s="170"/>
      <c r="EP888" s="170"/>
      <c r="EQ888" s="170"/>
      <c r="ER888" s="185"/>
      <c r="ES888" s="185"/>
      <c r="ET888" s="171"/>
    </row>
    <row r="889" spans="1:150" s="173" customFormat="1" hidden="1" x14ac:dyDescent="0.25">
      <c r="A889" s="169"/>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c r="AL889" s="170"/>
      <c r="AM889" s="170"/>
      <c r="AN889" s="170"/>
      <c r="AO889" s="170"/>
      <c r="AP889" s="170"/>
      <c r="AQ889" s="170"/>
      <c r="AR889" s="170"/>
      <c r="AS889" s="170"/>
      <c r="AT889" s="170"/>
      <c r="AU889" s="170"/>
      <c r="AV889" s="170"/>
      <c r="AW889" s="170"/>
      <c r="AX889" s="170"/>
      <c r="AY889" s="170"/>
      <c r="AZ889" s="170"/>
      <c r="BA889" s="170"/>
      <c r="BB889" s="170"/>
      <c r="BC889" s="170"/>
      <c r="BD889" s="170"/>
      <c r="BE889" s="170"/>
      <c r="BF889" s="170"/>
      <c r="BG889" s="170"/>
      <c r="BH889" s="170"/>
      <c r="BI889" s="170"/>
      <c r="BJ889" s="170"/>
      <c r="BK889" s="170"/>
      <c r="BL889" s="170"/>
      <c r="BM889" s="170"/>
      <c r="BN889" s="170"/>
      <c r="BO889" s="170"/>
      <c r="BP889" s="170"/>
      <c r="BQ889" s="170"/>
      <c r="BR889" s="170"/>
      <c r="BS889" s="170"/>
      <c r="BT889" s="170"/>
      <c r="BU889" s="170"/>
      <c r="BV889" s="170"/>
      <c r="BW889" s="170"/>
      <c r="BX889" s="170"/>
      <c r="BY889" s="170"/>
      <c r="BZ889" s="170"/>
      <c r="CA889" s="170"/>
      <c r="CB889" s="170"/>
      <c r="CC889" s="170"/>
      <c r="CD889" s="170"/>
      <c r="CE889" s="170"/>
      <c r="CF889" s="170"/>
      <c r="CG889" s="170"/>
      <c r="CH889" s="170"/>
      <c r="CI889" s="170"/>
      <c r="CJ889" s="170"/>
      <c r="CK889" s="170"/>
      <c r="CL889" s="170"/>
      <c r="CM889" s="170"/>
      <c r="CN889" s="170"/>
      <c r="CO889" s="170"/>
      <c r="CP889" s="170"/>
      <c r="CQ889" s="170"/>
      <c r="CR889" s="170"/>
      <c r="CS889" s="170"/>
      <c r="CT889" s="170"/>
      <c r="CU889" s="170"/>
      <c r="CV889" s="170"/>
      <c r="CW889" s="170"/>
      <c r="CX889" s="170"/>
      <c r="CY889" s="170"/>
      <c r="CZ889" s="170"/>
      <c r="DA889" s="170"/>
      <c r="DB889" s="170"/>
      <c r="DC889" s="170"/>
      <c r="DD889" s="170"/>
      <c r="DE889" s="170"/>
      <c r="DF889" s="170"/>
      <c r="DG889" s="170"/>
      <c r="DH889" s="170"/>
      <c r="DI889" s="170"/>
      <c r="DJ889" s="170"/>
      <c r="DK889" s="170"/>
      <c r="DL889" s="170"/>
      <c r="DM889" s="170"/>
      <c r="DN889" s="170"/>
      <c r="DO889" s="170"/>
      <c r="DP889" s="170"/>
      <c r="DQ889" s="170"/>
      <c r="DR889" s="170"/>
      <c r="DS889" s="170"/>
      <c r="DT889" s="170"/>
      <c r="DU889" s="170"/>
      <c r="DV889" s="170"/>
      <c r="DW889" s="170"/>
      <c r="DX889" s="170"/>
      <c r="DY889" s="170"/>
      <c r="DZ889" s="170"/>
      <c r="EA889" s="170"/>
      <c r="EB889" s="170"/>
      <c r="EC889" s="170"/>
      <c r="ED889" s="170"/>
      <c r="EE889" s="170"/>
      <c r="EF889" s="170"/>
      <c r="EG889" s="170"/>
      <c r="EH889" s="170"/>
      <c r="EI889" s="170"/>
      <c r="EJ889" s="170"/>
      <c r="EK889" s="170"/>
      <c r="EL889" s="170"/>
      <c r="EM889" s="170"/>
      <c r="EN889" s="170"/>
      <c r="EO889" s="170"/>
      <c r="EP889" s="170"/>
      <c r="EQ889" s="170"/>
      <c r="ER889" s="185"/>
      <c r="ES889" s="185"/>
      <c r="ET889" s="171"/>
    </row>
    <row r="890" spans="1:150" s="173" customFormat="1" hidden="1" x14ac:dyDescent="0.25">
      <c r="A890" s="169"/>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c r="AL890" s="170"/>
      <c r="AM890" s="170"/>
      <c r="AN890" s="170"/>
      <c r="AO890" s="170"/>
      <c r="AP890" s="170"/>
      <c r="AQ890" s="170"/>
      <c r="AR890" s="170"/>
      <c r="AS890" s="170"/>
      <c r="AT890" s="170"/>
      <c r="AU890" s="170"/>
      <c r="AV890" s="170"/>
      <c r="AW890" s="170"/>
      <c r="AX890" s="170"/>
      <c r="AY890" s="170"/>
      <c r="AZ890" s="170"/>
      <c r="BA890" s="170"/>
      <c r="BB890" s="170"/>
      <c r="BC890" s="170"/>
      <c r="BD890" s="170"/>
      <c r="BE890" s="170"/>
      <c r="BF890" s="170"/>
      <c r="BG890" s="170"/>
      <c r="BH890" s="170"/>
      <c r="BI890" s="170"/>
      <c r="BJ890" s="170"/>
      <c r="BK890" s="170"/>
      <c r="BL890" s="170"/>
      <c r="BM890" s="170"/>
      <c r="BN890" s="170"/>
      <c r="BO890" s="170"/>
      <c r="BP890" s="170"/>
      <c r="BQ890" s="170"/>
      <c r="BR890" s="170"/>
      <c r="BS890" s="170"/>
      <c r="BT890" s="170"/>
      <c r="BU890" s="170"/>
      <c r="BV890" s="170"/>
      <c r="BW890" s="170"/>
      <c r="BX890" s="170"/>
      <c r="BY890" s="170"/>
      <c r="BZ890" s="170"/>
      <c r="CA890" s="170"/>
      <c r="CB890" s="170"/>
      <c r="CC890" s="170"/>
      <c r="CD890" s="170"/>
      <c r="CE890" s="170"/>
      <c r="CF890" s="170"/>
      <c r="CG890" s="170"/>
      <c r="CH890" s="170"/>
      <c r="CI890" s="170"/>
      <c r="CJ890" s="170"/>
      <c r="CK890" s="170"/>
      <c r="CL890" s="170"/>
      <c r="CM890" s="170"/>
      <c r="CN890" s="170"/>
      <c r="CO890" s="170"/>
      <c r="CP890" s="170"/>
      <c r="CQ890" s="170"/>
      <c r="CR890" s="170"/>
      <c r="CS890" s="170"/>
      <c r="CT890" s="170"/>
      <c r="CU890" s="170"/>
      <c r="CV890" s="170"/>
      <c r="CW890" s="170"/>
      <c r="CX890" s="170"/>
      <c r="CY890" s="170"/>
      <c r="CZ890" s="170"/>
      <c r="DA890" s="170"/>
      <c r="DB890" s="170"/>
      <c r="DC890" s="170"/>
      <c r="DD890" s="170"/>
      <c r="DE890" s="170"/>
      <c r="DF890" s="170"/>
      <c r="DG890" s="170"/>
      <c r="DH890" s="170"/>
      <c r="DI890" s="170"/>
      <c r="DJ890" s="170"/>
      <c r="DK890" s="170"/>
      <c r="DL890" s="170"/>
      <c r="DM890" s="170"/>
      <c r="DN890" s="170"/>
      <c r="DO890" s="170"/>
      <c r="DP890" s="170"/>
      <c r="DQ890" s="170"/>
      <c r="DR890" s="170"/>
      <c r="DS890" s="170"/>
      <c r="DT890" s="170"/>
      <c r="DU890" s="170"/>
      <c r="DV890" s="170"/>
      <c r="DW890" s="170"/>
      <c r="DX890" s="170"/>
      <c r="DY890" s="170"/>
      <c r="DZ890" s="170"/>
      <c r="EA890" s="170"/>
      <c r="EB890" s="170"/>
      <c r="EC890" s="170"/>
      <c r="ED890" s="170"/>
      <c r="EE890" s="170"/>
      <c r="EF890" s="170"/>
      <c r="EG890" s="170"/>
      <c r="EH890" s="170"/>
      <c r="EI890" s="170"/>
      <c r="EJ890" s="170"/>
      <c r="EK890" s="170"/>
      <c r="EL890" s="170"/>
      <c r="EM890" s="170"/>
      <c r="EN890" s="170"/>
      <c r="EO890" s="170"/>
      <c r="EP890" s="170"/>
      <c r="EQ890" s="170"/>
      <c r="ER890" s="185"/>
      <c r="ES890" s="185"/>
      <c r="ET890" s="171"/>
    </row>
    <row r="891" spans="1:150" s="173" customFormat="1" hidden="1" x14ac:dyDescent="0.25">
      <c r="A891" s="169"/>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c r="AL891" s="170"/>
      <c r="AM891" s="170"/>
      <c r="AN891" s="170"/>
      <c r="AO891" s="170"/>
      <c r="AP891" s="170"/>
      <c r="AQ891" s="170"/>
      <c r="AR891" s="170"/>
      <c r="AS891" s="170"/>
      <c r="AT891" s="170"/>
      <c r="AU891" s="170"/>
      <c r="AV891" s="170"/>
      <c r="AW891" s="170"/>
      <c r="AX891" s="170"/>
      <c r="AY891" s="170"/>
      <c r="AZ891" s="170"/>
      <c r="BA891" s="170"/>
      <c r="BB891" s="170"/>
      <c r="BC891" s="170"/>
      <c r="BD891" s="170"/>
      <c r="BE891" s="170"/>
      <c r="BF891" s="170"/>
      <c r="BG891" s="170"/>
      <c r="BH891" s="170"/>
      <c r="BI891" s="170"/>
      <c r="BJ891" s="170"/>
      <c r="BK891" s="170"/>
      <c r="BL891" s="170"/>
      <c r="BM891" s="170"/>
      <c r="BN891" s="170"/>
      <c r="BO891" s="170"/>
      <c r="BP891" s="170"/>
      <c r="BQ891" s="170"/>
      <c r="BR891" s="170"/>
      <c r="BS891" s="170"/>
      <c r="BT891" s="170"/>
      <c r="BU891" s="170"/>
      <c r="BV891" s="170"/>
      <c r="BW891" s="170"/>
      <c r="BX891" s="170"/>
      <c r="BY891" s="170"/>
      <c r="BZ891" s="170"/>
      <c r="CA891" s="170"/>
      <c r="CB891" s="170"/>
      <c r="CC891" s="170"/>
      <c r="CD891" s="170"/>
      <c r="CE891" s="170"/>
      <c r="CF891" s="170"/>
      <c r="CG891" s="170"/>
      <c r="CH891" s="170"/>
      <c r="CI891" s="170"/>
      <c r="CJ891" s="170"/>
      <c r="CK891" s="170"/>
      <c r="CL891" s="170"/>
      <c r="CM891" s="170"/>
      <c r="CN891" s="170"/>
      <c r="CO891" s="170"/>
      <c r="CP891" s="170"/>
      <c r="CQ891" s="170"/>
      <c r="CR891" s="170"/>
      <c r="CS891" s="170"/>
      <c r="CT891" s="170"/>
      <c r="CU891" s="170"/>
      <c r="CV891" s="170"/>
      <c r="CW891" s="170"/>
      <c r="CX891" s="170"/>
      <c r="CY891" s="170"/>
      <c r="CZ891" s="170"/>
      <c r="DA891" s="170"/>
      <c r="DB891" s="170"/>
      <c r="DC891" s="170"/>
      <c r="DD891" s="170"/>
      <c r="DE891" s="170"/>
      <c r="DF891" s="170"/>
      <c r="DG891" s="170"/>
      <c r="DH891" s="170"/>
      <c r="DI891" s="170"/>
      <c r="DJ891" s="170"/>
      <c r="DK891" s="170"/>
      <c r="DL891" s="170"/>
      <c r="DM891" s="170"/>
      <c r="DN891" s="170"/>
      <c r="DO891" s="170"/>
      <c r="DP891" s="170"/>
      <c r="DQ891" s="170"/>
      <c r="DR891" s="170"/>
      <c r="DS891" s="170"/>
      <c r="DT891" s="170"/>
      <c r="DU891" s="170"/>
      <c r="DV891" s="170"/>
      <c r="DW891" s="170"/>
      <c r="DX891" s="170"/>
      <c r="DY891" s="170"/>
      <c r="DZ891" s="170"/>
      <c r="EA891" s="170"/>
      <c r="EB891" s="170"/>
      <c r="EC891" s="170"/>
      <c r="ED891" s="170"/>
      <c r="EE891" s="170"/>
      <c r="EF891" s="170"/>
      <c r="EG891" s="170"/>
      <c r="EH891" s="170"/>
      <c r="EI891" s="170"/>
      <c r="EJ891" s="170"/>
      <c r="EK891" s="170"/>
      <c r="EL891" s="170"/>
      <c r="EM891" s="170"/>
      <c r="EN891" s="170"/>
      <c r="EO891" s="170"/>
      <c r="EP891" s="170"/>
      <c r="EQ891" s="170"/>
      <c r="ER891" s="185"/>
      <c r="ES891" s="185"/>
      <c r="ET891" s="171"/>
    </row>
    <row r="892" spans="1:150" s="173" customFormat="1" hidden="1" x14ac:dyDescent="0.25">
      <c r="A892" s="169"/>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c r="AL892" s="170"/>
      <c r="AM892" s="170"/>
      <c r="AN892" s="170"/>
      <c r="AO892" s="170"/>
      <c r="AP892" s="170"/>
      <c r="AQ892" s="170"/>
      <c r="AR892" s="170"/>
      <c r="AS892" s="170"/>
      <c r="AT892" s="170"/>
      <c r="AU892" s="170"/>
      <c r="AV892" s="170"/>
      <c r="AW892" s="170"/>
      <c r="AX892" s="170"/>
      <c r="AY892" s="170"/>
      <c r="AZ892" s="170"/>
      <c r="BA892" s="170"/>
      <c r="BB892" s="170"/>
      <c r="BC892" s="170"/>
      <c r="BD892" s="170"/>
      <c r="BE892" s="170"/>
      <c r="BF892" s="170"/>
      <c r="BG892" s="170"/>
      <c r="BH892" s="170"/>
      <c r="BI892" s="170"/>
      <c r="BJ892" s="170"/>
      <c r="BK892" s="170"/>
      <c r="BL892" s="170"/>
      <c r="BM892" s="170"/>
      <c r="BN892" s="170"/>
      <c r="BO892" s="170"/>
      <c r="BP892" s="170"/>
      <c r="BQ892" s="170"/>
      <c r="BR892" s="170"/>
      <c r="BS892" s="170"/>
      <c r="BT892" s="170"/>
      <c r="BU892" s="170"/>
      <c r="BV892" s="170"/>
      <c r="BW892" s="170"/>
      <c r="BX892" s="170"/>
      <c r="BY892" s="170"/>
      <c r="BZ892" s="170"/>
      <c r="CA892" s="170"/>
      <c r="CB892" s="170"/>
      <c r="CC892" s="170"/>
      <c r="CD892" s="170"/>
      <c r="CE892" s="170"/>
      <c r="CF892" s="170"/>
      <c r="CG892" s="170"/>
      <c r="CH892" s="170"/>
      <c r="CI892" s="170"/>
      <c r="CJ892" s="170"/>
      <c r="CK892" s="170"/>
      <c r="CL892" s="170"/>
      <c r="CM892" s="170"/>
      <c r="CN892" s="170"/>
      <c r="CO892" s="170"/>
      <c r="CP892" s="170"/>
      <c r="CQ892" s="170"/>
      <c r="CR892" s="170"/>
      <c r="CS892" s="170"/>
      <c r="CT892" s="170"/>
      <c r="CU892" s="170"/>
      <c r="CV892" s="170"/>
      <c r="CW892" s="170"/>
      <c r="CX892" s="170"/>
      <c r="CY892" s="170"/>
      <c r="CZ892" s="170"/>
      <c r="DA892" s="170"/>
      <c r="DB892" s="170"/>
      <c r="DC892" s="170"/>
      <c r="DD892" s="170"/>
      <c r="DE892" s="170"/>
      <c r="DF892" s="170"/>
      <c r="DG892" s="170"/>
      <c r="DH892" s="170"/>
      <c r="DI892" s="170"/>
      <c r="DJ892" s="170"/>
      <c r="DK892" s="170"/>
      <c r="DL892" s="170"/>
      <c r="DM892" s="170"/>
      <c r="DN892" s="170"/>
      <c r="DO892" s="170"/>
      <c r="DP892" s="170"/>
      <c r="DQ892" s="170"/>
      <c r="DR892" s="170"/>
      <c r="DS892" s="170"/>
      <c r="DT892" s="170"/>
      <c r="DU892" s="170"/>
      <c r="DV892" s="170"/>
      <c r="DW892" s="170"/>
      <c r="DX892" s="170"/>
      <c r="DY892" s="170"/>
      <c r="DZ892" s="170"/>
      <c r="EA892" s="170"/>
      <c r="EB892" s="170"/>
      <c r="EC892" s="170"/>
      <c r="ED892" s="170"/>
      <c r="EE892" s="170"/>
      <c r="EF892" s="170"/>
      <c r="EG892" s="170"/>
      <c r="EH892" s="170"/>
      <c r="EI892" s="170"/>
      <c r="EJ892" s="170"/>
      <c r="EK892" s="170"/>
      <c r="EL892" s="170"/>
      <c r="EM892" s="170"/>
      <c r="EN892" s="170"/>
      <c r="EO892" s="170"/>
      <c r="EP892" s="170"/>
      <c r="EQ892" s="170"/>
      <c r="ER892" s="185"/>
      <c r="ES892" s="185"/>
      <c r="ET892" s="171"/>
    </row>
    <row r="893" spans="1:150" s="173" customFormat="1" hidden="1" x14ac:dyDescent="0.25">
      <c r="A893" s="169"/>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c r="AL893" s="170"/>
      <c r="AM893" s="170"/>
      <c r="AN893" s="170"/>
      <c r="AO893" s="170"/>
      <c r="AP893" s="170"/>
      <c r="AQ893" s="170"/>
      <c r="AR893" s="170"/>
      <c r="AS893" s="170"/>
      <c r="AT893" s="170"/>
      <c r="AU893" s="170"/>
      <c r="AV893" s="170"/>
      <c r="AW893" s="170"/>
      <c r="AX893" s="170"/>
      <c r="AY893" s="170"/>
      <c r="AZ893" s="170"/>
      <c r="BA893" s="170"/>
      <c r="BB893" s="170"/>
      <c r="BC893" s="170"/>
      <c r="BD893" s="170"/>
      <c r="BE893" s="170"/>
      <c r="BF893" s="170"/>
      <c r="BG893" s="170"/>
      <c r="BH893" s="170"/>
      <c r="BI893" s="170"/>
      <c r="BJ893" s="170"/>
      <c r="BK893" s="170"/>
      <c r="BL893" s="170"/>
      <c r="BM893" s="170"/>
      <c r="BN893" s="170"/>
      <c r="BO893" s="170"/>
      <c r="BP893" s="170"/>
      <c r="BQ893" s="170"/>
      <c r="BR893" s="170"/>
      <c r="BS893" s="170"/>
      <c r="BT893" s="170"/>
      <c r="BU893" s="170"/>
      <c r="BV893" s="170"/>
      <c r="BW893" s="170"/>
      <c r="BX893" s="170"/>
      <c r="BY893" s="170"/>
      <c r="BZ893" s="170"/>
      <c r="CA893" s="170"/>
      <c r="CB893" s="170"/>
      <c r="CC893" s="170"/>
      <c r="CD893" s="170"/>
      <c r="CE893" s="170"/>
      <c r="CF893" s="170"/>
      <c r="CG893" s="170"/>
      <c r="CH893" s="170"/>
      <c r="CI893" s="170"/>
      <c r="CJ893" s="170"/>
      <c r="CK893" s="170"/>
      <c r="CL893" s="170"/>
      <c r="CM893" s="170"/>
      <c r="CN893" s="170"/>
      <c r="CO893" s="170"/>
      <c r="CP893" s="170"/>
      <c r="CQ893" s="170"/>
      <c r="CR893" s="170"/>
      <c r="CS893" s="170"/>
      <c r="CT893" s="170"/>
      <c r="CU893" s="170"/>
      <c r="CV893" s="170"/>
      <c r="CW893" s="170"/>
      <c r="CX893" s="170"/>
      <c r="CY893" s="170"/>
      <c r="CZ893" s="170"/>
      <c r="DA893" s="170"/>
      <c r="DB893" s="170"/>
      <c r="DC893" s="170"/>
      <c r="DD893" s="170"/>
      <c r="DE893" s="170"/>
      <c r="DF893" s="170"/>
      <c r="DG893" s="170"/>
      <c r="DH893" s="170"/>
      <c r="DI893" s="170"/>
      <c r="DJ893" s="170"/>
      <c r="DK893" s="170"/>
      <c r="DL893" s="170"/>
      <c r="DM893" s="170"/>
      <c r="DN893" s="170"/>
      <c r="DO893" s="170"/>
      <c r="DP893" s="170"/>
      <c r="DQ893" s="170"/>
      <c r="DR893" s="170"/>
      <c r="DS893" s="170"/>
      <c r="DT893" s="170"/>
      <c r="DU893" s="170"/>
      <c r="DV893" s="170"/>
      <c r="DW893" s="170"/>
      <c r="DX893" s="170"/>
      <c r="DY893" s="170"/>
      <c r="DZ893" s="170"/>
      <c r="EA893" s="170"/>
      <c r="EB893" s="170"/>
      <c r="EC893" s="170"/>
      <c r="ED893" s="170"/>
      <c r="EE893" s="170"/>
      <c r="EF893" s="170"/>
      <c r="EG893" s="170"/>
      <c r="EH893" s="170"/>
      <c r="EI893" s="170"/>
      <c r="EJ893" s="170"/>
      <c r="EK893" s="170"/>
      <c r="EL893" s="170"/>
      <c r="EM893" s="170"/>
      <c r="EN893" s="170"/>
      <c r="EO893" s="170"/>
      <c r="EP893" s="170"/>
      <c r="EQ893" s="170"/>
      <c r="ER893" s="185"/>
      <c r="ES893" s="185"/>
      <c r="ET893" s="171"/>
    </row>
    <row r="894" spans="1:150" s="173" customFormat="1" hidden="1" x14ac:dyDescent="0.25">
      <c r="A894" s="169"/>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c r="AL894" s="170"/>
      <c r="AM894" s="170"/>
      <c r="AN894" s="170"/>
      <c r="AO894" s="170"/>
      <c r="AP894" s="170"/>
      <c r="AQ894" s="170"/>
      <c r="AR894" s="170"/>
      <c r="AS894" s="170"/>
      <c r="AT894" s="170"/>
      <c r="AU894" s="170"/>
      <c r="AV894" s="170"/>
      <c r="AW894" s="170"/>
      <c r="AX894" s="170"/>
      <c r="AY894" s="170"/>
      <c r="AZ894" s="170"/>
      <c r="BA894" s="170"/>
      <c r="BB894" s="170"/>
      <c r="BC894" s="170"/>
      <c r="BD894" s="170"/>
      <c r="BE894" s="170"/>
      <c r="BF894" s="170"/>
      <c r="BG894" s="170"/>
      <c r="BH894" s="170"/>
      <c r="BI894" s="170"/>
      <c r="BJ894" s="170"/>
      <c r="BK894" s="170"/>
      <c r="BL894" s="170"/>
      <c r="BM894" s="170"/>
      <c r="BN894" s="170"/>
      <c r="BO894" s="170"/>
      <c r="BP894" s="170"/>
      <c r="BQ894" s="170"/>
      <c r="BR894" s="170"/>
      <c r="BS894" s="170"/>
      <c r="BT894" s="170"/>
      <c r="BU894" s="170"/>
      <c r="BV894" s="170"/>
      <c r="BW894" s="170"/>
      <c r="BX894" s="170"/>
      <c r="BY894" s="170"/>
      <c r="BZ894" s="170"/>
      <c r="CA894" s="170"/>
      <c r="CB894" s="170"/>
      <c r="CC894" s="170"/>
      <c r="CD894" s="170"/>
      <c r="CE894" s="170"/>
      <c r="CF894" s="170"/>
      <c r="CG894" s="170"/>
      <c r="CH894" s="170"/>
      <c r="CI894" s="170"/>
      <c r="CJ894" s="170"/>
      <c r="CK894" s="170"/>
      <c r="CL894" s="170"/>
      <c r="CM894" s="170"/>
      <c r="CN894" s="170"/>
      <c r="CO894" s="170"/>
      <c r="CP894" s="170"/>
      <c r="CQ894" s="170"/>
      <c r="CR894" s="170"/>
      <c r="CS894" s="170"/>
      <c r="CT894" s="170"/>
      <c r="CU894" s="170"/>
      <c r="CV894" s="170"/>
      <c r="CW894" s="170"/>
      <c r="CX894" s="170"/>
      <c r="CY894" s="170"/>
      <c r="CZ894" s="170"/>
      <c r="DA894" s="170"/>
      <c r="DB894" s="170"/>
      <c r="DC894" s="170"/>
      <c r="DD894" s="170"/>
      <c r="DE894" s="170"/>
      <c r="DF894" s="170"/>
      <c r="DG894" s="170"/>
      <c r="DH894" s="170"/>
      <c r="DI894" s="170"/>
      <c r="DJ894" s="170"/>
      <c r="DK894" s="170"/>
      <c r="DL894" s="170"/>
      <c r="DM894" s="170"/>
      <c r="DN894" s="170"/>
      <c r="DO894" s="170"/>
      <c r="DP894" s="170"/>
      <c r="DQ894" s="170"/>
      <c r="DR894" s="170"/>
      <c r="DS894" s="170"/>
      <c r="DT894" s="170"/>
      <c r="DU894" s="170"/>
      <c r="DV894" s="170"/>
      <c r="DW894" s="170"/>
      <c r="DX894" s="170"/>
      <c r="DY894" s="170"/>
      <c r="DZ894" s="170"/>
      <c r="EA894" s="170"/>
      <c r="EB894" s="170"/>
      <c r="EC894" s="170"/>
      <c r="ED894" s="170"/>
      <c r="EE894" s="170"/>
      <c r="EF894" s="170"/>
      <c r="EG894" s="170"/>
      <c r="EH894" s="170"/>
      <c r="EI894" s="170"/>
      <c r="EJ894" s="170"/>
      <c r="EK894" s="170"/>
      <c r="EL894" s="170"/>
      <c r="EM894" s="170"/>
      <c r="EN894" s="170"/>
      <c r="EO894" s="170"/>
      <c r="EP894" s="170"/>
      <c r="EQ894" s="170"/>
      <c r="ER894" s="185"/>
      <c r="ES894" s="185"/>
      <c r="ET894" s="171"/>
    </row>
    <row r="895" spans="1:150" s="173" customFormat="1" hidden="1" x14ac:dyDescent="0.25">
      <c r="A895" s="169"/>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c r="AL895" s="170"/>
      <c r="AM895" s="170"/>
      <c r="AN895" s="170"/>
      <c r="AO895" s="170"/>
      <c r="AP895" s="170"/>
      <c r="AQ895" s="170"/>
      <c r="AR895" s="170"/>
      <c r="AS895" s="170"/>
      <c r="AT895" s="170"/>
      <c r="AU895" s="170"/>
      <c r="AV895" s="170"/>
      <c r="AW895" s="170"/>
      <c r="AX895" s="170"/>
      <c r="AY895" s="170"/>
      <c r="AZ895" s="170"/>
      <c r="BA895" s="170"/>
      <c r="BB895" s="170"/>
      <c r="BC895" s="170"/>
      <c r="BD895" s="170"/>
      <c r="BE895" s="170"/>
      <c r="BF895" s="170"/>
      <c r="BG895" s="170"/>
      <c r="BH895" s="170"/>
      <c r="BI895" s="170"/>
      <c r="BJ895" s="170"/>
      <c r="BK895" s="170"/>
      <c r="BL895" s="170"/>
      <c r="BM895" s="170"/>
      <c r="BN895" s="170"/>
      <c r="BO895" s="170"/>
      <c r="BP895" s="170"/>
      <c r="BQ895" s="170"/>
      <c r="BR895" s="170"/>
      <c r="BS895" s="170"/>
      <c r="BT895" s="170"/>
      <c r="BU895" s="170"/>
      <c r="BV895" s="170"/>
      <c r="BW895" s="170"/>
      <c r="BX895" s="170"/>
      <c r="BY895" s="170"/>
      <c r="BZ895" s="170"/>
      <c r="CA895" s="170"/>
      <c r="CB895" s="170"/>
      <c r="CC895" s="170"/>
      <c r="CD895" s="170"/>
      <c r="CE895" s="170"/>
      <c r="CF895" s="170"/>
      <c r="CG895" s="170"/>
      <c r="CH895" s="170"/>
      <c r="CI895" s="170"/>
      <c r="CJ895" s="170"/>
      <c r="CK895" s="170"/>
      <c r="CL895" s="170"/>
      <c r="CM895" s="170"/>
      <c r="CN895" s="170"/>
      <c r="CO895" s="170"/>
      <c r="CP895" s="170"/>
      <c r="CQ895" s="170"/>
      <c r="CR895" s="170"/>
      <c r="CS895" s="170"/>
      <c r="CT895" s="170"/>
      <c r="CU895" s="170"/>
      <c r="CV895" s="170"/>
      <c r="CW895" s="170"/>
      <c r="CX895" s="170"/>
      <c r="CY895" s="170"/>
      <c r="CZ895" s="170"/>
      <c r="DA895" s="170"/>
      <c r="DB895" s="170"/>
      <c r="DC895" s="170"/>
      <c r="DD895" s="170"/>
      <c r="DE895" s="170"/>
      <c r="DF895" s="170"/>
      <c r="DG895" s="170"/>
      <c r="DH895" s="170"/>
      <c r="DI895" s="170"/>
      <c r="DJ895" s="170"/>
      <c r="DK895" s="170"/>
      <c r="DL895" s="170"/>
      <c r="DM895" s="170"/>
      <c r="DN895" s="170"/>
      <c r="DO895" s="170"/>
      <c r="DP895" s="170"/>
      <c r="DQ895" s="170"/>
      <c r="DR895" s="170"/>
      <c r="DS895" s="170"/>
      <c r="DT895" s="170"/>
      <c r="DU895" s="170"/>
      <c r="DV895" s="170"/>
      <c r="DW895" s="170"/>
      <c r="DX895" s="170"/>
      <c r="DY895" s="170"/>
      <c r="DZ895" s="170"/>
      <c r="EA895" s="170"/>
      <c r="EB895" s="170"/>
      <c r="EC895" s="170"/>
      <c r="ED895" s="170"/>
      <c r="EE895" s="170"/>
      <c r="EF895" s="170"/>
      <c r="EG895" s="170"/>
      <c r="EH895" s="170"/>
      <c r="EI895" s="170"/>
      <c r="EJ895" s="170"/>
      <c r="EK895" s="170"/>
      <c r="EL895" s="170"/>
      <c r="EM895" s="170"/>
      <c r="EN895" s="170"/>
      <c r="EO895" s="170"/>
      <c r="EP895" s="170"/>
      <c r="EQ895" s="170"/>
      <c r="ER895" s="185"/>
      <c r="ES895" s="185"/>
      <c r="ET895" s="171"/>
    </row>
    <row r="896" spans="1:150" s="173" customFormat="1" hidden="1" x14ac:dyDescent="0.25">
      <c r="A896" s="169"/>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c r="AL896" s="170"/>
      <c r="AM896" s="170"/>
      <c r="AN896" s="170"/>
      <c r="AO896" s="170"/>
      <c r="AP896" s="170"/>
      <c r="AQ896" s="170"/>
      <c r="AR896" s="170"/>
      <c r="AS896" s="170"/>
      <c r="AT896" s="170"/>
      <c r="AU896" s="170"/>
      <c r="AV896" s="170"/>
      <c r="AW896" s="170"/>
      <c r="AX896" s="170"/>
      <c r="AY896" s="170"/>
      <c r="AZ896" s="170"/>
      <c r="BA896" s="170"/>
      <c r="BB896" s="170"/>
      <c r="BC896" s="170"/>
      <c r="BD896" s="170"/>
      <c r="BE896" s="170"/>
      <c r="BF896" s="170"/>
      <c r="BG896" s="170"/>
      <c r="BH896" s="170"/>
      <c r="BI896" s="170"/>
      <c r="BJ896" s="170"/>
      <c r="BK896" s="170"/>
      <c r="BL896" s="170"/>
      <c r="BM896" s="170"/>
      <c r="BN896" s="170"/>
      <c r="BO896" s="170"/>
      <c r="BP896" s="170"/>
      <c r="BQ896" s="170"/>
      <c r="BR896" s="170"/>
      <c r="BS896" s="170"/>
      <c r="BT896" s="170"/>
      <c r="BU896" s="170"/>
      <c r="BV896" s="170"/>
      <c r="BW896" s="170"/>
      <c r="BX896" s="170"/>
      <c r="BY896" s="170"/>
      <c r="BZ896" s="170"/>
      <c r="CA896" s="170"/>
      <c r="CB896" s="170"/>
      <c r="CC896" s="170"/>
      <c r="CD896" s="170"/>
      <c r="CE896" s="170"/>
      <c r="CF896" s="170"/>
      <c r="CG896" s="170"/>
      <c r="CH896" s="170"/>
      <c r="CI896" s="170"/>
      <c r="CJ896" s="170"/>
      <c r="CK896" s="170"/>
      <c r="CL896" s="170"/>
      <c r="CM896" s="170"/>
      <c r="CN896" s="170"/>
      <c r="CO896" s="170"/>
      <c r="CP896" s="170"/>
      <c r="CQ896" s="170"/>
      <c r="CR896" s="170"/>
      <c r="CS896" s="170"/>
      <c r="CT896" s="170"/>
      <c r="CU896" s="170"/>
      <c r="CV896" s="170"/>
      <c r="CW896" s="170"/>
      <c r="CX896" s="170"/>
      <c r="CY896" s="170"/>
      <c r="CZ896" s="170"/>
      <c r="DA896" s="170"/>
      <c r="DB896" s="170"/>
      <c r="DC896" s="170"/>
      <c r="DD896" s="170"/>
      <c r="DE896" s="170"/>
      <c r="DF896" s="170"/>
      <c r="DG896" s="170"/>
      <c r="DH896" s="170"/>
      <c r="DI896" s="170"/>
      <c r="DJ896" s="170"/>
      <c r="DK896" s="170"/>
      <c r="DL896" s="170"/>
      <c r="DM896" s="170"/>
      <c r="DN896" s="170"/>
      <c r="DO896" s="170"/>
      <c r="DP896" s="170"/>
      <c r="DQ896" s="170"/>
      <c r="DR896" s="170"/>
      <c r="DS896" s="170"/>
      <c r="DT896" s="170"/>
      <c r="DU896" s="170"/>
      <c r="DV896" s="170"/>
      <c r="DW896" s="170"/>
      <c r="DX896" s="170"/>
      <c r="DY896" s="170"/>
      <c r="DZ896" s="170"/>
      <c r="EA896" s="170"/>
      <c r="EB896" s="170"/>
      <c r="EC896" s="170"/>
      <c r="ED896" s="170"/>
      <c r="EE896" s="170"/>
      <c r="EF896" s="170"/>
      <c r="EG896" s="170"/>
      <c r="EH896" s="170"/>
      <c r="EI896" s="170"/>
      <c r="EJ896" s="170"/>
      <c r="EK896" s="170"/>
      <c r="EL896" s="170"/>
      <c r="EM896" s="170"/>
      <c r="EN896" s="170"/>
      <c r="EO896" s="170"/>
      <c r="EP896" s="170"/>
      <c r="EQ896" s="170"/>
      <c r="ER896" s="185"/>
      <c r="ES896" s="185"/>
      <c r="ET896" s="171"/>
    </row>
    <row r="897" spans="1:150" s="173" customFormat="1" hidden="1" x14ac:dyDescent="0.25">
      <c r="A897" s="169"/>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c r="AL897" s="170"/>
      <c r="AM897" s="170"/>
      <c r="AN897" s="170"/>
      <c r="AO897" s="170"/>
      <c r="AP897" s="170"/>
      <c r="AQ897" s="170"/>
      <c r="AR897" s="170"/>
      <c r="AS897" s="170"/>
      <c r="AT897" s="170"/>
      <c r="AU897" s="170"/>
      <c r="AV897" s="170"/>
      <c r="AW897" s="170"/>
      <c r="AX897" s="170"/>
      <c r="AY897" s="170"/>
      <c r="AZ897" s="170"/>
      <c r="BA897" s="170"/>
      <c r="BB897" s="170"/>
      <c r="BC897" s="170"/>
      <c r="BD897" s="170"/>
      <c r="BE897" s="170"/>
      <c r="BF897" s="170"/>
      <c r="BG897" s="170"/>
      <c r="BH897" s="170"/>
      <c r="BI897" s="170"/>
      <c r="BJ897" s="170"/>
      <c r="BK897" s="170"/>
      <c r="BL897" s="170"/>
      <c r="BM897" s="170"/>
      <c r="BN897" s="170"/>
      <c r="BO897" s="170"/>
      <c r="BP897" s="170"/>
      <c r="BQ897" s="170"/>
      <c r="BR897" s="170"/>
      <c r="BS897" s="170"/>
      <c r="BT897" s="170"/>
      <c r="BU897" s="170"/>
      <c r="BV897" s="170"/>
      <c r="BW897" s="170"/>
      <c r="BX897" s="170"/>
      <c r="BY897" s="170"/>
      <c r="BZ897" s="170"/>
      <c r="CA897" s="170"/>
      <c r="CB897" s="170"/>
      <c r="CC897" s="170"/>
      <c r="CD897" s="170"/>
      <c r="CE897" s="170"/>
      <c r="CF897" s="170"/>
      <c r="CG897" s="170"/>
      <c r="CH897" s="170"/>
      <c r="CI897" s="170"/>
      <c r="CJ897" s="170"/>
      <c r="CK897" s="170"/>
      <c r="CL897" s="170"/>
      <c r="CM897" s="170"/>
      <c r="CN897" s="170"/>
      <c r="CO897" s="170"/>
      <c r="CP897" s="170"/>
      <c r="CQ897" s="170"/>
      <c r="CR897" s="170"/>
      <c r="CS897" s="170"/>
      <c r="CT897" s="170"/>
      <c r="CU897" s="170"/>
      <c r="CV897" s="170"/>
      <c r="CW897" s="170"/>
      <c r="CX897" s="170"/>
      <c r="CY897" s="170"/>
      <c r="CZ897" s="170"/>
      <c r="DA897" s="170"/>
      <c r="DB897" s="170"/>
      <c r="DC897" s="170"/>
      <c r="DD897" s="170"/>
      <c r="DE897" s="170"/>
      <c r="DF897" s="170"/>
      <c r="DG897" s="170"/>
      <c r="DH897" s="170"/>
      <c r="DI897" s="170"/>
      <c r="DJ897" s="170"/>
      <c r="DK897" s="170"/>
      <c r="DL897" s="170"/>
      <c r="DM897" s="170"/>
      <c r="DN897" s="170"/>
      <c r="DO897" s="170"/>
      <c r="DP897" s="170"/>
      <c r="DQ897" s="170"/>
      <c r="DR897" s="170"/>
      <c r="DS897" s="170"/>
      <c r="DT897" s="170"/>
      <c r="DU897" s="170"/>
      <c r="DV897" s="170"/>
      <c r="DW897" s="170"/>
      <c r="DX897" s="170"/>
      <c r="DY897" s="170"/>
      <c r="DZ897" s="170"/>
      <c r="EA897" s="170"/>
      <c r="EB897" s="170"/>
      <c r="EC897" s="170"/>
      <c r="ED897" s="170"/>
      <c r="EE897" s="170"/>
      <c r="EF897" s="170"/>
      <c r="EG897" s="170"/>
      <c r="EH897" s="170"/>
      <c r="EI897" s="170"/>
      <c r="EJ897" s="170"/>
      <c r="EK897" s="170"/>
      <c r="EL897" s="170"/>
      <c r="EM897" s="170"/>
      <c r="EN897" s="170"/>
      <c r="EO897" s="170"/>
      <c r="EP897" s="170"/>
      <c r="EQ897" s="170"/>
      <c r="ER897" s="185"/>
      <c r="ES897" s="185"/>
      <c r="ET897" s="171"/>
    </row>
    <row r="898" spans="1:150" s="173" customFormat="1" hidden="1" x14ac:dyDescent="0.25">
      <c r="A898" s="169"/>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c r="AL898" s="170"/>
      <c r="AM898" s="170"/>
      <c r="AN898" s="170"/>
      <c r="AO898" s="170"/>
      <c r="AP898" s="170"/>
      <c r="AQ898" s="170"/>
      <c r="AR898" s="170"/>
      <c r="AS898" s="170"/>
      <c r="AT898" s="170"/>
      <c r="AU898" s="170"/>
      <c r="AV898" s="170"/>
      <c r="AW898" s="170"/>
      <c r="AX898" s="170"/>
      <c r="AY898" s="170"/>
      <c r="AZ898" s="170"/>
      <c r="BA898" s="170"/>
      <c r="BB898" s="170"/>
      <c r="BC898" s="170"/>
      <c r="BD898" s="170"/>
      <c r="BE898" s="170"/>
      <c r="BF898" s="170"/>
      <c r="BG898" s="170"/>
      <c r="BH898" s="170"/>
      <c r="BI898" s="170"/>
      <c r="BJ898" s="170"/>
      <c r="BK898" s="170"/>
      <c r="BL898" s="170"/>
      <c r="BM898" s="170"/>
      <c r="BN898" s="170"/>
      <c r="BO898" s="170"/>
      <c r="BP898" s="170"/>
      <c r="BQ898" s="170"/>
      <c r="BR898" s="170"/>
      <c r="BS898" s="170"/>
      <c r="BT898" s="170"/>
      <c r="BU898" s="170"/>
      <c r="BV898" s="170"/>
      <c r="BW898" s="170"/>
      <c r="BX898" s="170"/>
      <c r="BY898" s="170"/>
      <c r="BZ898" s="170"/>
      <c r="CA898" s="170"/>
      <c r="CB898" s="170"/>
      <c r="CC898" s="170"/>
      <c r="CD898" s="170"/>
      <c r="CE898" s="170"/>
      <c r="CF898" s="170"/>
      <c r="CG898" s="170"/>
      <c r="CH898" s="170"/>
      <c r="CI898" s="170"/>
      <c r="CJ898" s="170"/>
      <c r="CK898" s="170"/>
      <c r="CL898" s="170"/>
      <c r="CM898" s="170"/>
      <c r="CN898" s="170"/>
      <c r="CO898" s="170"/>
      <c r="CP898" s="170"/>
      <c r="CQ898" s="170"/>
      <c r="CR898" s="170"/>
      <c r="CS898" s="170"/>
      <c r="CT898" s="170"/>
      <c r="CU898" s="170"/>
      <c r="CV898" s="170"/>
      <c r="CW898" s="170"/>
      <c r="CX898" s="170"/>
      <c r="CY898" s="170"/>
      <c r="CZ898" s="170"/>
      <c r="DA898" s="170"/>
      <c r="DB898" s="170"/>
      <c r="DC898" s="170"/>
      <c r="DD898" s="170"/>
      <c r="DE898" s="170"/>
      <c r="DF898" s="170"/>
      <c r="DG898" s="170"/>
      <c r="DH898" s="170"/>
      <c r="DI898" s="170"/>
      <c r="DJ898" s="170"/>
      <c r="DK898" s="170"/>
      <c r="DL898" s="170"/>
      <c r="DM898" s="170"/>
      <c r="DN898" s="170"/>
      <c r="DO898" s="170"/>
      <c r="DP898" s="170"/>
      <c r="DQ898" s="170"/>
      <c r="DR898" s="170"/>
      <c r="DS898" s="170"/>
      <c r="DT898" s="170"/>
      <c r="DU898" s="170"/>
      <c r="DV898" s="170"/>
      <c r="DW898" s="170"/>
      <c r="DX898" s="170"/>
      <c r="DY898" s="170"/>
      <c r="DZ898" s="170"/>
      <c r="EA898" s="170"/>
      <c r="EB898" s="170"/>
      <c r="EC898" s="170"/>
      <c r="ED898" s="170"/>
      <c r="EE898" s="170"/>
      <c r="EF898" s="170"/>
      <c r="EG898" s="170"/>
      <c r="EH898" s="170"/>
      <c r="EI898" s="170"/>
      <c r="EJ898" s="170"/>
      <c r="EK898" s="170"/>
      <c r="EL898" s="170"/>
      <c r="EM898" s="170"/>
      <c r="EN898" s="170"/>
      <c r="EO898" s="170"/>
      <c r="EP898" s="170"/>
      <c r="EQ898" s="170"/>
      <c r="ER898" s="185"/>
      <c r="ES898" s="185"/>
      <c r="ET898" s="171"/>
    </row>
    <row r="899" spans="1:150" s="173" customFormat="1" hidden="1" x14ac:dyDescent="0.25">
      <c r="A899" s="169"/>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c r="AL899" s="170"/>
      <c r="AM899" s="170"/>
      <c r="AN899" s="170"/>
      <c r="AO899" s="170"/>
      <c r="AP899" s="170"/>
      <c r="AQ899" s="170"/>
      <c r="AR899" s="170"/>
      <c r="AS899" s="170"/>
      <c r="AT899" s="170"/>
      <c r="AU899" s="170"/>
      <c r="AV899" s="170"/>
      <c r="AW899" s="170"/>
      <c r="AX899" s="170"/>
      <c r="AY899" s="170"/>
      <c r="AZ899" s="170"/>
      <c r="BA899" s="170"/>
      <c r="BB899" s="170"/>
      <c r="BC899" s="170"/>
      <c r="BD899" s="170"/>
      <c r="BE899" s="170"/>
      <c r="BF899" s="170"/>
      <c r="BG899" s="170"/>
      <c r="BH899" s="170"/>
      <c r="BI899" s="170"/>
      <c r="BJ899" s="170"/>
      <c r="BK899" s="170"/>
      <c r="BL899" s="170"/>
      <c r="BM899" s="170"/>
      <c r="BN899" s="170"/>
      <c r="BO899" s="170"/>
      <c r="BP899" s="170"/>
      <c r="BQ899" s="170"/>
      <c r="BR899" s="170"/>
      <c r="BS899" s="170"/>
      <c r="BT899" s="170"/>
      <c r="BU899" s="170"/>
      <c r="BV899" s="170"/>
      <c r="BW899" s="170"/>
      <c r="BX899" s="170"/>
      <c r="BY899" s="170"/>
      <c r="BZ899" s="170"/>
      <c r="CA899" s="170"/>
      <c r="CB899" s="170"/>
      <c r="CC899" s="170"/>
      <c r="CD899" s="170"/>
      <c r="CE899" s="170"/>
      <c r="CF899" s="170"/>
      <c r="CG899" s="170"/>
      <c r="CH899" s="170"/>
      <c r="CI899" s="170"/>
      <c r="CJ899" s="170"/>
      <c r="CK899" s="170"/>
      <c r="CL899" s="170"/>
      <c r="CM899" s="170"/>
      <c r="CN899" s="170"/>
      <c r="CO899" s="170"/>
      <c r="CP899" s="170"/>
      <c r="CQ899" s="170"/>
      <c r="CR899" s="170"/>
      <c r="CS899" s="170"/>
      <c r="CT899" s="170"/>
      <c r="CU899" s="170"/>
      <c r="CV899" s="170"/>
      <c r="CW899" s="170"/>
      <c r="CX899" s="170"/>
      <c r="CY899" s="170"/>
      <c r="CZ899" s="170"/>
      <c r="DA899" s="170"/>
      <c r="DB899" s="170"/>
      <c r="DC899" s="170"/>
      <c r="DD899" s="170"/>
      <c r="DE899" s="170"/>
      <c r="DF899" s="170"/>
      <c r="DG899" s="170"/>
      <c r="DH899" s="170"/>
      <c r="DI899" s="170"/>
      <c r="DJ899" s="170"/>
      <c r="DK899" s="170"/>
      <c r="DL899" s="170"/>
      <c r="DM899" s="170"/>
      <c r="DN899" s="170"/>
      <c r="DO899" s="170"/>
      <c r="DP899" s="170"/>
      <c r="DQ899" s="170"/>
      <c r="DR899" s="170"/>
      <c r="DS899" s="170"/>
      <c r="DT899" s="170"/>
      <c r="DU899" s="170"/>
      <c r="DV899" s="170"/>
      <c r="DW899" s="170"/>
      <c r="DX899" s="170"/>
      <c r="DY899" s="170"/>
      <c r="DZ899" s="170"/>
      <c r="EA899" s="170"/>
      <c r="EB899" s="170"/>
      <c r="EC899" s="170"/>
      <c r="ED899" s="170"/>
      <c r="EE899" s="170"/>
      <c r="EF899" s="170"/>
      <c r="EG899" s="170"/>
      <c r="EH899" s="170"/>
      <c r="EI899" s="170"/>
      <c r="EJ899" s="170"/>
      <c r="EK899" s="170"/>
      <c r="EL899" s="170"/>
      <c r="EM899" s="170"/>
      <c r="EN899" s="170"/>
      <c r="EO899" s="170"/>
      <c r="EP899" s="170"/>
      <c r="EQ899" s="170"/>
      <c r="ER899" s="185"/>
      <c r="ES899" s="185"/>
      <c r="ET899" s="171"/>
    </row>
    <row r="900" spans="1:150" s="173" customFormat="1" hidden="1" x14ac:dyDescent="0.25">
      <c r="A900" s="169"/>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c r="AL900" s="170"/>
      <c r="AM900" s="170"/>
      <c r="AN900" s="170"/>
      <c r="AO900" s="170"/>
      <c r="AP900" s="170"/>
      <c r="AQ900" s="170"/>
      <c r="AR900" s="170"/>
      <c r="AS900" s="170"/>
      <c r="AT900" s="170"/>
      <c r="AU900" s="170"/>
      <c r="AV900" s="170"/>
      <c r="AW900" s="170"/>
      <c r="AX900" s="170"/>
      <c r="AY900" s="170"/>
      <c r="AZ900" s="170"/>
      <c r="BA900" s="170"/>
      <c r="BB900" s="170"/>
      <c r="BC900" s="170"/>
      <c r="BD900" s="170"/>
      <c r="BE900" s="170"/>
      <c r="BF900" s="170"/>
      <c r="BG900" s="170"/>
      <c r="BH900" s="170"/>
      <c r="BI900" s="170"/>
      <c r="BJ900" s="170"/>
      <c r="BK900" s="170"/>
      <c r="BL900" s="170"/>
      <c r="BM900" s="170"/>
      <c r="BN900" s="170"/>
      <c r="BO900" s="170"/>
      <c r="BP900" s="170"/>
      <c r="BQ900" s="170"/>
      <c r="BR900" s="170"/>
      <c r="BS900" s="170"/>
      <c r="BT900" s="170"/>
      <c r="BU900" s="170"/>
      <c r="BV900" s="170"/>
      <c r="BW900" s="170"/>
      <c r="BX900" s="170"/>
      <c r="BY900" s="170"/>
      <c r="BZ900" s="170"/>
      <c r="CA900" s="170"/>
      <c r="CB900" s="170"/>
      <c r="CC900" s="170"/>
      <c r="CD900" s="170"/>
      <c r="CE900" s="170"/>
      <c r="CF900" s="170"/>
      <c r="CG900" s="170"/>
      <c r="CH900" s="170"/>
      <c r="CI900" s="170"/>
      <c r="CJ900" s="170"/>
      <c r="CK900" s="170"/>
      <c r="CL900" s="170"/>
      <c r="CM900" s="170"/>
      <c r="CN900" s="170"/>
      <c r="CO900" s="170"/>
      <c r="CP900" s="170"/>
      <c r="CQ900" s="170"/>
      <c r="CR900" s="170"/>
      <c r="CS900" s="170"/>
      <c r="CT900" s="170"/>
      <c r="CU900" s="170"/>
      <c r="CV900" s="170"/>
      <c r="CW900" s="170"/>
      <c r="CX900" s="170"/>
      <c r="CY900" s="170"/>
      <c r="CZ900" s="170"/>
      <c r="DA900" s="170"/>
      <c r="DB900" s="170"/>
      <c r="DC900" s="170"/>
      <c r="DD900" s="170"/>
      <c r="DE900" s="170"/>
      <c r="DF900" s="170"/>
      <c r="DG900" s="170"/>
      <c r="DH900" s="170"/>
      <c r="DI900" s="170"/>
      <c r="DJ900" s="170"/>
      <c r="DK900" s="170"/>
      <c r="DL900" s="170"/>
      <c r="DM900" s="170"/>
      <c r="DN900" s="170"/>
      <c r="DO900" s="170"/>
      <c r="DP900" s="170"/>
      <c r="DQ900" s="170"/>
      <c r="DR900" s="170"/>
      <c r="DS900" s="170"/>
      <c r="DT900" s="170"/>
      <c r="DU900" s="170"/>
      <c r="DV900" s="170"/>
      <c r="DW900" s="170"/>
      <c r="DX900" s="170"/>
      <c r="DY900" s="170"/>
      <c r="DZ900" s="170"/>
      <c r="EA900" s="170"/>
      <c r="EB900" s="170"/>
      <c r="EC900" s="170"/>
      <c r="ED900" s="170"/>
      <c r="EE900" s="170"/>
      <c r="EF900" s="170"/>
      <c r="EG900" s="170"/>
      <c r="EH900" s="170"/>
      <c r="EI900" s="170"/>
      <c r="EJ900" s="170"/>
      <c r="EK900" s="170"/>
      <c r="EL900" s="170"/>
      <c r="EM900" s="170"/>
      <c r="EN900" s="170"/>
      <c r="EO900" s="170"/>
      <c r="EP900" s="170"/>
      <c r="EQ900" s="170"/>
      <c r="ER900" s="185"/>
      <c r="ES900" s="185"/>
      <c r="ET900" s="171"/>
    </row>
    <row r="901" spans="1:150" s="173" customFormat="1" hidden="1" x14ac:dyDescent="0.25">
      <c r="A901" s="169"/>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c r="AL901" s="170"/>
      <c r="AM901" s="170"/>
      <c r="AN901" s="170"/>
      <c r="AO901" s="170"/>
      <c r="AP901" s="170"/>
      <c r="AQ901" s="170"/>
      <c r="AR901" s="170"/>
      <c r="AS901" s="170"/>
      <c r="AT901" s="170"/>
      <c r="AU901" s="170"/>
      <c r="AV901" s="170"/>
      <c r="AW901" s="170"/>
      <c r="AX901" s="170"/>
      <c r="AY901" s="170"/>
      <c r="AZ901" s="170"/>
      <c r="BA901" s="170"/>
      <c r="BB901" s="170"/>
      <c r="BC901" s="170"/>
      <c r="BD901" s="170"/>
      <c r="BE901" s="170"/>
      <c r="BF901" s="170"/>
      <c r="BG901" s="170"/>
      <c r="BH901" s="170"/>
      <c r="BI901" s="170"/>
      <c r="BJ901" s="170"/>
      <c r="BK901" s="170"/>
      <c r="BL901" s="170"/>
      <c r="BM901" s="170"/>
      <c r="BN901" s="170"/>
      <c r="BO901" s="170"/>
      <c r="BP901" s="170"/>
      <c r="BQ901" s="170"/>
      <c r="BR901" s="170"/>
      <c r="BS901" s="170"/>
      <c r="BT901" s="170"/>
      <c r="BU901" s="170"/>
      <c r="BV901" s="170"/>
      <c r="BW901" s="170"/>
      <c r="BX901" s="170"/>
      <c r="BY901" s="170"/>
      <c r="BZ901" s="170"/>
      <c r="CA901" s="170"/>
      <c r="CB901" s="170"/>
      <c r="CC901" s="170"/>
      <c r="CD901" s="170"/>
      <c r="CE901" s="170"/>
      <c r="CF901" s="170"/>
      <c r="CG901" s="170"/>
      <c r="CH901" s="170"/>
      <c r="CI901" s="170"/>
      <c r="CJ901" s="170"/>
      <c r="CK901" s="170"/>
      <c r="CL901" s="170"/>
      <c r="CM901" s="170"/>
      <c r="CN901" s="170"/>
      <c r="CO901" s="170"/>
      <c r="CP901" s="170"/>
      <c r="CQ901" s="170"/>
      <c r="CR901" s="170"/>
      <c r="CS901" s="170"/>
      <c r="CT901" s="170"/>
      <c r="CU901" s="170"/>
      <c r="CV901" s="170"/>
      <c r="CW901" s="170"/>
      <c r="CX901" s="170"/>
      <c r="CY901" s="170"/>
      <c r="CZ901" s="170"/>
      <c r="DA901" s="170"/>
      <c r="DB901" s="170"/>
      <c r="DC901" s="170"/>
      <c r="DD901" s="170"/>
      <c r="DE901" s="170"/>
      <c r="DF901" s="170"/>
      <c r="DG901" s="170"/>
      <c r="DH901" s="170"/>
      <c r="DI901" s="170"/>
      <c r="DJ901" s="170"/>
      <c r="DK901" s="170"/>
      <c r="DL901" s="170"/>
      <c r="DM901" s="170"/>
      <c r="DN901" s="170"/>
      <c r="DO901" s="170"/>
      <c r="DP901" s="170"/>
      <c r="DQ901" s="170"/>
      <c r="DR901" s="170"/>
      <c r="DS901" s="170"/>
      <c r="DT901" s="170"/>
      <c r="DU901" s="170"/>
      <c r="DV901" s="170"/>
      <c r="DW901" s="170"/>
      <c r="DX901" s="170"/>
      <c r="DY901" s="170"/>
      <c r="DZ901" s="170"/>
      <c r="EA901" s="170"/>
      <c r="EB901" s="170"/>
      <c r="EC901" s="170"/>
      <c r="ED901" s="170"/>
      <c r="EE901" s="170"/>
      <c r="EF901" s="170"/>
      <c r="EG901" s="170"/>
      <c r="EH901" s="170"/>
      <c r="EI901" s="170"/>
      <c r="EJ901" s="170"/>
      <c r="EK901" s="170"/>
      <c r="EL901" s="170"/>
      <c r="EM901" s="170"/>
      <c r="EN901" s="170"/>
      <c r="EO901" s="170"/>
      <c r="EP901" s="170"/>
      <c r="EQ901" s="170"/>
      <c r="ER901" s="185"/>
      <c r="ES901" s="185"/>
      <c r="ET901" s="171"/>
    </row>
    <row r="902" spans="1:150" s="173" customFormat="1" hidden="1" x14ac:dyDescent="0.25">
      <c r="A902" s="169"/>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c r="AL902" s="170"/>
      <c r="AM902" s="170"/>
      <c r="AN902" s="170"/>
      <c r="AO902" s="170"/>
      <c r="AP902" s="170"/>
      <c r="AQ902" s="170"/>
      <c r="AR902" s="170"/>
      <c r="AS902" s="170"/>
      <c r="AT902" s="170"/>
      <c r="AU902" s="170"/>
      <c r="AV902" s="170"/>
      <c r="AW902" s="170"/>
      <c r="AX902" s="170"/>
      <c r="AY902" s="170"/>
      <c r="AZ902" s="170"/>
      <c r="BA902" s="170"/>
      <c r="BB902" s="170"/>
      <c r="BC902" s="170"/>
      <c r="BD902" s="170"/>
      <c r="BE902" s="170"/>
      <c r="BF902" s="170"/>
      <c r="BG902" s="170"/>
      <c r="BH902" s="170"/>
      <c r="BI902" s="170"/>
      <c r="BJ902" s="170"/>
      <c r="BK902" s="170"/>
      <c r="BL902" s="170"/>
      <c r="BM902" s="170"/>
      <c r="BN902" s="170"/>
      <c r="BO902" s="170"/>
      <c r="BP902" s="170"/>
      <c r="BQ902" s="170"/>
      <c r="BR902" s="170"/>
      <c r="BS902" s="170"/>
      <c r="BT902" s="170"/>
      <c r="BU902" s="170"/>
      <c r="BV902" s="170"/>
      <c r="BW902" s="170"/>
      <c r="BX902" s="170"/>
      <c r="BY902" s="170"/>
      <c r="BZ902" s="170"/>
      <c r="CA902" s="170"/>
      <c r="CB902" s="170"/>
      <c r="CC902" s="170"/>
      <c r="CD902" s="170"/>
      <c r="CE902" s="170"/>
      <c r="CF902" s="170"/>
      <c r="CG902" s="170"/>
      <c r="CH902" s="170"/>
      <c r="CI902" s="170"/>
      <c r="CJ902" s="170"/>
      <c r="CK902" s="170"/>
      <c r="CL902" s="170"/>
      <c r="CM902" s="170"/>
      <c r="CN902" s="170"/>
      <c r="CO902" s="170"/>
      <c r="CP902" s="170"/>
      <c r="CQ902" s="170"/>
      <c r="CR902" s="170"/>
      <c r="CS902" s="170"/>
      <c r="CT902" s="170"/>
      <c r="CU902" s="170"/>
      <c r="CV902" s="170"/>
      <c r="CW902" s="170"/>
      <c r="CX902" s="170"/>
      <c r="CY902" s="170"/>
      <c r="CZ902" s="170"/>
      <c r="DA902" s="170"/>
      <c r="DB902" s="170"/>
      <c r="DC902" s="170"/>
      <c r="DD902" s="170"/>
      <c r="DE902" s="170"/>
      <c r="DF902" s="170"/>
      <c r="DG902" s="170"/>
      <c r="DH902" s="170"/>
      <c r="DI902" s="170"/>
      <c r="DJ902" s="170"/>
      <c r="DK902" s="170"/>
      <c r="DL902" s="170"/>
      <c r="DM902" s="170"/>
      <c r="DN902" s="170"/>
      <c r="DO902" s="170"/>
      <c r="DP902" s="170"/>
      <c r="DQ902" s="170"/>
      <c r="DR902" s="170"/>
      <c r="DS902" s="170"/>
      <c r="DT902" s="170"/>
      <c r="DU902" s="170"/>
      <c r="DV902" s="170"/>
      <c r="DW902" s="170"/>
      <c r="DX902" s="170"/>
      <c r="DY902" s="170"/>
      <c r="DZ902" s="170"/>
      <c r="EA902" s="170"/>
      <c r="EB902" s="170"/>
      <c r="EC902" s="170"/>
      <c r="ED902" s="170"/>
      <c r="EE902" s="170"/>
      <c r="EF902" s="170"/>
      <c r="EG902" s="170"/>
      <c r="EH902" s="170"/>
      <c r="EI902" s="170"/>
      <c r="EJ902" s="170"/>
      <c r="EK902" s="170"/>
      <c r="EL902" s="170"/>
      <c r="EM902" s="170"/>
      <c r="EN902" s="170"/>
      <c r="EO902" s="170"/>
      <c r="EP902" s="170"/>
      <c r="EQ902" s="170"/>
      <c r="ER902" s="185"/>
      <c r="ES902" s="185"/>
      <c r="ET902" s="171"/>
    </row>
    <row r="903" spans="1:150" s="173" customFormat="1" hidden="1" x14ac:dyDescent="0.25">
      <c r="A903" s="169"/>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c r="AL903" s="170"/>
      <c r="AM903" s="170"/>
      <c r="AN903" s="170"/>
      <c r="AO903" s="170"/>
      <c r="AP903" s="170"/>
      <c r="AQ903" s="170"/>
      <c r="AR903" s="170"/>
      <c r="AS903" s="170"/>
      <c r="AT903" s="170"/>
      <c r="AU903" s="170"/>
      <c r="AV903" s="170"/>
      <c r="AW903" s="170"/>
      <c r="AX903" s="170"/>
      <c r="AY903" s="170"/>
      <c r="AZ903" s="170"/>
      <c r="BA903" s="170"/>
      <c r="BB903" s="170"/>
      <c r="BC903" s="170"/>
      <c r="BD903" s="170"/>
      <c r="BE903" s="170"/>
      <c r="BF903" s="170"/>
      <c r="BG903" s="170"/>
      <c r="BH903" s="170"/>
      <c r="BI903" s="170"/>
      <c r="BJ903" s="170"/>
      <c r="BK903" s="170"/>
      <c r="BL903" s="170"/>
      <c r="BM903" s="170"/>
      <c r="BN903" s="170"/>
      <c r="BO903" s="170"/>
      <c r="BP903" s="170"/>
      <c r="BQ903" s="170"/>
      <c r="BR903" s="170"/>
      <c r="BS903" s="170"/>
      <c r="BT903" s="170"/>
      <c r="BU903" s="170"/>
      <c r="BV903" s="170"/>
      <c r="BW903" s="170"/>
      <c r="BX903" s="170"/>
      <c r="BY903" s="170"/>
      <c r="BZ903" s="170"/>
      <c r="CA903" s="170"/>
      <c r="CB903" s="170"/>
      <c r="CC903" s="170"/>
      <c r="CD903" s="170"/>
      <c r="CE903" s="170"/>
      <c r="CF903" s="170"/>
      <c r="CG903" s="170"/>
      <c r="CH903" s="170"/>
      <c r="CI903" s="170"/>
      <c r="CJ903" s="170"/>
      <c r="CK903" s="170"/>
      <c r="CL903" s="170"/>
      <c r="CM903" s="170"/>
      <c r="CN903" s="170"/>
      <c r="CO903" s="170"/>
      <c r="CP903" s="170"/>
      <c r="CQ903" s="170"/>
      <c r="CR903" s="170"/>
      <c r="CS903" s="170"/>
      <c r="CT903" s="170"/>
      <c r="CU903" s="170"/>
      <c r="CV903" s="170"/>
      <c r="CW903" s="170"/>
      <c r="CX903" s="170"/>
      <c r="CY903" s="170"/>
      <c r="CZ903" s="170"/>
      <c r="DA903" s="170"/>
      <c r="DB903" s="170"/>
      <c r="DC903" s="170"/>
      <c r="DD903" s="170"/>
      <c r="DE903" s="170"/>
      <c r="DF903" s="170"/>
      <c r="DG903" s="170"/>
      <c r="DH903" s="170"/>
      <c r="DI903" s="170"/>
      <c r="DJ903" s="170"/>
      <c r="DK903" s="170"/>
      <c r="DL903" s="170"/>
      <c r="DM903" s="170"/>
      <c r="DN903" s="170"/>
      <c r="DO903" s="170"/>
      <c r="DP903" s="170"/>
      <c r="DQ903" s="170"/>
      <c r="DR903" s="170"/>
      <c r="DS903" s="170"/>
      <c r="DT903" s="170"/>
      <c r="DU903" s="170"/>
      <c r="DV903" s="170"/>
      <c r="DW903" s="170"/>
      <c r="DX903" s="170"/>
      <c r="DY903" s="170"/>
      <c r="DZ903" s="170"/>
      <c r="EA903" s="170"/>
      <c r="EB903" s="170"/>
      <c r="EC903" s="170"/>
      <c r="ED903" s="170"/>
      <c r="EE903" s="170"/>
      <c r="EF903" s="170"/>
      <c r="EG903" s="170"/>
      <c r="EH903" s="170"/>
      <c r="EI903" s="170"/>
      <c r="EJ903" s="170"/>
      <c r="EK903" s="170"/>
      <c r="EL903" s="170"/>
      <c r="EM903" s="170"/>
      <c r="EN903" s="170"/>
      <c r="EO903" s="170"/>
      <c r="EP903" s="170"/>
      <c r="EQ903" s="170"/>
      <c r="ER903" s="185"/>
      <c r="ES903" s="185"/>
      <c r="ET903" s="171"/>
    </row>
    <row r="904" spans="1:150" s="173" customFormat="1" hidden="1" x14ac:dyDescent="0.25">
      <c r="A904" s="169"/>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c r="AL904" s="170"/>
      <c r="AM904" s="170"/>
      <c r="AN904" s="170"/>
      <c r="AO904" s="170"/>
      <c r="AP904" s="170"/>
      <c r="AQ904" s="170"/>
      <c r="AR904" s="170"/>
      <c r="AS904" s="170"/>
      <c r="AT904" s="170"/>
      <c r="AU904" s="170"/>
      <c r="AV904" s="170"/>
      <c r="AW904" s="170"/>
      <c r="AX904" s="170"/>
      <c r="AY904" s="170"/>
      <c r="AZ904" s="170"/>
      <c r="BA904" s="170"/>
      <c r="BB904" s="170"/>
      <c r="BC904" s="170"/>
      <c r="BD904" s="170"/>
      <c r="BE904" s="170"/>
      <c r="BF904" s="170"/>
      <c r="BG904" s="170"/>
      <c r="BH904" s="170"/>
      <c r="BI904" s="170"/>
      <c r="BJ904" s="170"/>
      <c r="BK904" s="170"/>
      <c r="BL904" s="170"/>
      <c r="BM904" s="170"/>
      <c r="BN904" s="170"/>
      <c r="BO904" s="170"/>
      <c r="BP904" s="170"/>
      <c r="BQ904" s="170"/>
      <c r="BR904" s="170"/>
      <c r="BS904" s="170"/>
      <c r="BT904" s="170"/>
      <c r="BU904" s="170"/>
      <c r="BV904" s="170"/>
      <c r="BW904" s="170"/>
      <c r="BX904" s="170"/>
      <c r="BY904" s="170"/>
      <c r="BZ904" s="170"/>
      <c r="CA904" s="170"/>
      <c r="CB904" s="170"/>
      <c r="CC904" s="170"/>
      <c r="CD904" s="170"/>
      <c r="CE904" s="170"/>
      <c r="CF904" s="170"/>
      <c r="CG904" s="170"/>
      <c r="CH904" s="170"/>
      <c r="CI904" s="170"/>
      <c r="CJ904" s="170"/>
      <c r="CK904" s="170"/>
      <c r="CL904" s="170"/>
      <c r="CM904" s="170"/>
      <c r="CN904" s="170"/>
      <c r="CO904" s="170"/>
      <c r="CP904" s="170"/>
      <c r="CQ904" s="170"/>
      <c r="CR904" s="170"/>
      <c r="CS904" s="170"/>
      <c r="CT904" s="170"/>
      <c r="CU904" s="170"/>
      <c r="CV904" s="170"/>
      <c r="CW904" s="170"/>
      <c r="CX904" s="170"/>
      <c r="CY904" s="170"/>
      <c r="CZ904" s="170"/>
      <c r="DA904" s="170"/>
      <c r="DB904" s="170"/>
      <c r="DC904" s="170"/>
      <c r="DD904" s="170"/>
      <c r="DE904" s="170"/>
      <c r="DF904" s="170"/>
      <c r="DG904" s="170"/>
      <c r="DH904" s="170"/>
      <c r="DI904" s="170"/>
      <c r="DJ904" s="170"/>
      <c r="DK904" s="170"/>
      <c r="DL904" s="170"/>
      <c r="DM904" s="170"/>
      <c r="DN904" s="170"/>
      <c r="DO904" s="170"/>
      <c r="DP904" s="170"/>
      <c r="DQ904" s="170"/>
      <c r="DR904" s="170"/>
      <c r="DS904" s="170"/>
      <c r="DT904" s="170"/>
      <c r="DU904" s="170"/>
      <c r="DV904" s="170"/>
      <c r="DW904" s="170"/>
      <c r="DX904" s="170"/>
      <c r="DY904" s="170"/>
      <c r="DZ904" s="170"/>
      <c r="EA904" s="170"/>
      <c r="EB904" s="170"/>
      <c r="EC904" s="170"/>
      <c r="ED904" s="170"/>
      <c r="EE904" s="170"/>
      <c r="EF904" s="170"/>
      <c r="EG904" s="170"/>
      <c r="EH904" s="170"/>
      <c r="EI904" s="170"/>
      <c r="EJ904" s="170"/>
      <c r="EK904" s="170"/>
      <c r="EL904" s="170"/>
      <c r="EM904" s="170"/>
      <c r="EN904" s="170"/>
      <c r="EO904" s="170"/>
      <c r="EP904" s="170"/>
      <c r="EQ904" s="170"/>
      <c r="ER904" s="185"/>
      <c r="ES904" s="185"/>
      <c r="ET904" s="171"/>
    </row>
    <row r="905" spans="1:150" s="173" customFormat="1" hidden="1" x14ac:dyDescent="0.25">
      <c r="A905" s="169"/>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c r="AL905" s="170"/>
      <c r="AM905" s="170"/>
      <c r="AN905" s="170"/>
      <c r="AO905" s="170"/>
      <c r="AP905" s="170"/>
      <c r="AQ905" s="170"/>
      <c r="AR905" s="170"/>
      <c r="AS905" s="170"/>
      <c r="AT905" s="170"/>
      <c r="AU905" s="170"/>
      <c r="AV905" s="170"/>
      <c r="AW905" s="170"/>
      <c r="AX905" s="170"/>
      <c r="AY905" s="170"/>
      <c r="AZ905" s="170"/>
      <c r="BA905" s="170"/>
      <c r="BB905" s="170"/>
      <c r="BC905" s="170"/>
      <c r="BD905" s="170"/>
      <c r="BE905" s="170"/>
      <c r="BF905" s="170"/>
      <c r="BG905" s="170"/>
      <c r="BH905" s="170"/>
      <c r="BI905" s="170"/>
      <c r="BJ905" s="170"/>
      <c r="BK905" s="170"/>
      <c r="BL905" s="170"/>
      <c r="BM905" s="170"/>
      <c r="BN905" s="170"/>
      <c r="BO905" s="170"/>
      <c r="BP905" s="170"/>
      <c r="BQ905" s="170"/>
      <c r="BR905" s="170"/>
      <c r="BS905" s="170"/>
      <c r="BT905" s="170"/>
      <c r="BU905" s="170"/>
      <c r="BV905" s="170"/>
      <c r="BW905" s="170"/>
      <c r="BX905" s="170"/>
      <c r="BY905" s="170"/>
      <c r="BZ905" s="170"/>
      <c r="CA905" s="170"/>
      <c r="CB905" s="170"/>
      <c r="CC905" s="170"/>
      <c r="CD905" s="170"/>
      <c r="CE905" s="170"/>
      <c r="CF905" s="170"/>
      <c r="CG905" s="170"/>
      <c r="CH905" s="170"/>
      <c r="CI905" s="170"/>
      <c r="CJ905" s="170"/>
      <c r="CK905" s="170"/>
      <c r="CL905" s="170"/>
      <c r="CM905" s="170"/>
      <c r="CN905" s="170"/>
      <c r="CO905" s="170"/>
      <c r="CP905" s="170"/>
      <c r="CQ905" s="170"/>
      <c r="CR905" s="170"/>
      <c r="CS905" s="170"/>
      <c r="CT905" s="170"/>
      <c r="CU905" s="170"/>
      <c r="CV905" s="170"/>
      <c r="CW905" s="170"/>
      <c r="CX905" s="170"/>
      <c r="CY905" s="170"/>
      <c r="CZ905" s="170"/>
      <c r="DA905" s="170"/>
      <c r="DB905" s="170"/>
      <c r="DC905" s="170"/>
      <c r="DD905" s="170"/>
      <c r="DE905" s="170"/>
      <c r="DF905" s="170"/>
      <c r="DG905" s="170"/>
      <c r="DH905" s="170"/>
      <c r="DI905" s="170"/>
      <c r="DJ905" s="170"/>
      <c r="DK905" s="170"/>
      <c r="DL905" s="170"/>
      <c r="DM905" s="170"/>
      <c r="DN905" s="170"/>
      <c r="DO905" s="170"/>
      <c r="DP905" s="170"/>
      <c r="DQ905" s="170"/>
      <c r="DR905" s="170"/>
      <c r="DS905" s="170"/>
      <c r="DT905" s="170"/>
      <c r="DU905" s="170"/>
      <c r="DV905" s="170"/>
      <c r="DW905" s="170"/>
      <c r="DX905" s="170"/>
      <c r="DY905" s="170"/>
      <c r="DZ905" s="170"/>
      <c r="EA905" s="170"/>
      <c r="EB905" s="170"/>
      <c r="EC905" s="170"/>
      <c r="ED905" s="170"/>
      <c r="EE905" s="170"/>
      <c r="EF905" s="170"/>
      <c r="EG905" s="170"/>
      <c r="EH905" s="170"/>
      <c r="EI905" s="170"/>
      <c r="EJ905" s="170"/>
      <c r="EK905" s="170"/>
      <c r="EL905" s="170"/>
      <c r="EM905" s="170"/>
      <c r="EN905" s="170"/>
      <c r="EO905" s="170"/>
      <c r="EP905" s="170"/>
      <c r="EQ905" s="170"/>
      <c r="ER905" s="185"/>
      <c r="ES905" s="185"/>
      <c r="ET905" s="171"/>
    </row>
    <row r="906" spans="1:150" s="173" customFormat="1" hidden="1" x14ac:dyDescent="0.25">
      <c r="A906" s="169"/>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c r="AL906" s="170"/>
      <c r="AM906" s="170"/>
      <c r="AN906" s="170"/>
      <c r="AO906" s="170"/>
      <c r="AP906" s="170"/>
      <c r="AQ906" s="170"/>
      <c r="AR906" s="170"/>
      <c r="AS906" s="170"/>
      <c r="AT906" s="170"/>
      <c r="AU906" s="170"/>
      <c r="AV906" s="170"/>
      <c r="AW906" s="170"/>
      <c r="AX906" s="170"/>
      <c r="AY906" s="170"/>
      <c r="AZ906" s="170"/>
      <c r="BA906" s="170"/>
      <c r="BB906" s="170"/>
      <c r="BC906" s="170"/>
      <c r="BD906" s="170"/>
      <c r="BE906" s="170"/>
      <c r="BF906" s="170"/>
      <c r="BG906" s="170"/>
      <c r="BH906" s="170"/>
      <c r="BI906" s="170"/>
      <c r="BJ906" s="170"/>
      <c r="BK906" s="170"/>
      <c r="BL906" s="170"/>
      <c r="BM906" s="170"/>
      <c r="BN906" s="170"/>
      <c r="BO906" s="170"/>
      <c r="BP906" s="170"/>
      <c r="BQ906" s="170"/>
      <c r="BR906" s="170"/>
      <c r="BS906" s="170"/>
      <c r="BT906" s="170"/>
      <c r="BU906" s="170"/>
      <c r="BV906" s="170"/>
      <c r="BW906" s="170"/>
      <c r="BX906" s="170"/>
      <c r="BY906" s="170"/>
      <c r="BZ906" s="170"/>
      <c r="CA906" s="170"/>
      <c r="CB906" s="170"/>
      <c r="CC906" s="170"/>
      <c r="CD906" s="170"/>
      <c r="CE906" s="170"/>
      <c r="CF906" s="170"/>
      <c r="CG906" s="170"/>
      <c r="CH906" s="170"/>
      <c r="CI906" s="170"/>
      <c r="CJ906" s="170"/>
      <c r="CK906" s="170"/>
      <c r="CL906" s="170"/>
      <c r="CM906" s="170"/>
      <c r="CN906" s="170"/>
      <c r="CO906" s="170"/>
      <c r="CP906" s="170"/>
      <c r="CQ906" s="170"/>
      <c r="CR906" s="170"/>
      <c r="CS906" s="170"/>
      <c r="CT906" s="170"/>
      <c r="CU906" s="170"/>
      <c r="CV906" s="170"/>
      <c r="CW906" s="170"/>
      <c r="CX906" s="170"/>
      <c r="CY906" s="170"/>
      <c r="CZ906" s="170"/>
      <c r="DA906" s="170"/>
      <c r="DB906" s="170"/>
      <c r="DC906" s="170"/>
      <c r="DD906" s="170"/>
      <c r="DE906" s="170"/>
      <c r="DF906" s="170"/>
      <c r="DG906" s="170"/>
      <c r="DH906" s="170"/>
      <c r="DI906" s="170"/>
      <c r="DJ906" s="170"/>
      <c r="DK906" s="170"/>
      <c r="DL906" s="170"/>
      <c r="DM906" s="170"/>
      <c r="DN906" s="170"/>
      <c r="DO906" s="170"/>
      <c r="DP906" s="170"/>
      <c r="DQ906" s="170"/>
      <c r="DR906" s="170"/>
      <c r="DS906" s="170"/>
      <c r="DT906" s="170"/>
      <c r="DU906" s="170"/>
      <c r="DV906" s="170"/>
      <c r="DW906" s="170"/>
      <c r="DX906" s="170"/>
      <c r="DY906" s="170"/>
      <c r="DZ906" s="170"/>
      <c r="EA906" s="170"/>
      <c r="EB906" s="170"/>
      <c r="EC906" s="170"/>
      <c r="ED906" s="170"/>
      <c r="EE906" s="170"/>
      <c r="EF906" s="170"/>
      <c r="EG906" s="170"/>
      <c r="EH906" s="170"/>
      <c r="EI906" s="170"/>
      <c r="EJ906" s="170"/>
      <c r="EK906" s="170"/>
      <c r="EL906" s="170"/>
      <c r="EM906" s="170"/>
      <c r="EN906" s="170"/>
      <c r="EO906" s="170"/>
      <c r="EP906" s="170"/>
      <c r="EQ906" s="170"/>
      <c r="ER906" s="185"/>
      <c r="ES906" s="185"/>
      <c r="ET906" s="171"/>
    </row>
    <row r="907" spans="1:150" s="173" customFormat="1" hidden="1" x14ac:dyDescent="0.25">
      <c r="A907" s="169"/>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c r="AL907" s="170"/>
      <c r="AM907" s="170"/>
      <c r="AN907" s="170"/>
      <c r="AO907" s="170"/>
      <c r="AP907" s="170"/>
      <c r="AQ907" s="170"/>
      <c r="AR907" s="170"/>
      <c r="AS907" s="170"/>
      <c r="AT907" s="170"/>
      <c r="AU907" s="170"/>
      <c r="AV907" s="170"/>
      <c r="AW907" s="170"/>
      <c r="AX907" s="170"/>
      <c r="AY907" s="170"/>
      <c r="AZ907" s="170"/>
      <c r="BA907" s="170"/>
      <c r="BB907" s="170"/>
      <c r="BC907" s="170"/>
      <c r="BD907" s="170"/>
      <c r="BE907" s="170"/>
      <c r="BF907" s="170"/>
      <c r="BG907" s="170"/>
      <c r="BH907" s="170"/>
      <c r="BI907" s="170"/>
      <c r="BJ907" s="170"/>
      <c r="BK907" s="170"/>
      <c r="BL907" s="170"/>
      <c r="BM907" s="170"/>
      <c r="BN907" s="170"/>
      <c r="BO907" s="170"/>
      <c r="BP907" s="170"/>
      <c r="BQ907" s="170"/>
      <c r="BR907" s="170"/>
      <c r="BS907" s="170"/>
      <c r="BT907" s="170"/>
      <c r="BU907" s="170"/>
      <c r="BV907" s="170"/>
      <c r="BW907" s="170"/>
      <c r="BX907" s="170"/>
      <c r="BY907" s="170"/>
      <c r="BZ907" s="170"/>
      <c r="CA907" s="170"/>
      <c r="CB907" s="170"/>
      <c r="CC907" s="170"/>
      <c r="CD907" s="170"/>
      <c r="CE907" s="170"/>
      <c r="CF907" s="170"/>
      <c r="CG907" s="170"/>
      <c r="CH907" s="170"/>
      <c r="CI907" s="170"/>
      <c r="CJ907" s="170"/>
      <c r="CK907" s="170"/>
      <c r="CL907" s="170"/>
      <c r="CM907" s="170"/>
      <c r="CN907" s="170"/>
      <c r="CO907" s="170"/>
      <c r="CP907" s="170"/>
      <c r="CQ907" s="170"/>
      <c r="CR907" s="170"/>
      <c r="CS907" s="170"/>
      <c r="CT907" s="170"/>
      <c r="CU907" s="170"/>
      <c r="CV907" s="170"/>
      <c r="CW907" s="170"/>
      <c r="CX907" s="170"/>
      <c r="CY907" s="170"/>
      <c r="CZ907" s="170"/>
      <c r="DA907" s="170"/>
      <c r="DB907" s="170"/>
      <c r="DC907" s="170"/>
      <c r="DD907" s="170"/>
      <c r="DE907" s="170"/>
      <c r="DF907" s="170"/>
      <c r="DG907" s="170"/>
      <c r="DH907" s="170"/>
      <c r="DI907" s="170"/>
      <c r="DJ907" s="170"/>
      <c r="DK907" s="170"/>
      <c r="DL907" s="170"/>
      <c r="DM907" s="170"/>
      <c r="DN907" s="170"/>
      <c r="DO907" s="170"/>
      <c r="DP907" s="170"/>
      <c r="DQ907" s="170"/>
      <c r="DR907" s="170"/>
      <c r="DS907" s="170"/>
      <c r="DT907" s="170"/>
      <c r="DU907" s="170"/>
      <c r="DV907" s="170"/>
      <c r="DW907" s="170"/>
      <c r="DX907" s="170"/>
      <c r="DY907" s="170"/>
      <c r="DZ907" s="170"/>
      <c r="EA907" s="170"/>
      <c r="EB907" s="170"/>
      <c r="EC907" s="170"/>
      <c r="ED907" s="170"/>
      <c r="EE907" s="170"/>
      <c r="EF907" s="170"/>
      <c r="EG907" s="170"/>
      <c r="EH907" s="170"/>
      <c r="EI907" s="170"/>
      <c r="EJ907" s="170"/>
      <c r="EK907" s="170"/>
      <c r="EL907" s="170"/>
      <c r="EM907" s="170"/>
      <c r="EN907" s="170"/>
      <c r="EO907" s="170"/>
      <c r="EP907" s="170"/>
      <c r="EQ907" s="170"/>
      <c r="ER907" s="185"/>
      <c r="ES907" s="185"/>
      <c r="ET907" s="171"/>
    </row>
    <row r="908" spans="1:150" s="173" customFormat="1" hidden="1" x14ac:dyDescent="0.25">
      <c r="A908" s="169"/>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c r="AL908" s="170"/>
      <c r="AM908" s="170"/>
      <c r="AN908" s="170"/>
      <c r="AO908" s="170"/>
      <c r="AP908" s="170"/>
      <c r="AQ908" s="170"/>
      <c r="AR908" s="170"/>
      <c r="AS908" s="170"/>
      <c r="AT908" s="170"/>
      <c r="AU908" s="170"/>
      <c r="AV908" s="170"/>
      <c r="AW908" s="170"/>
      <c r="AX908" s="170"/>
      <c r="AY908" s="170"/>
      <c r="AZ908" s="170"/>
      <c r="BA908" s="170"/>
      <c r="BB908" s="170"/>
      <c r="BC908" s="170"/>
      <c r="BD908" s="170"/>
      <c r="BE908" s="170"/>
      <c r="BF908" s="170"/>
      <c r="BG908" s="170"/>
      <c r="BH908" s="170"/>
      <c r="BI908" s="170"/>
      <c r="BJ908" s="170"/>
      <c r="BK908" s="170"/>
      <c r="BL908" s="170"/>
      <c r="BM908" s="170"/>
      <c r="BN908" s="170"/>
      <c r="BO908" s="170"/>
      <c r="BP908" s="170"/>
      <c r="BQ908" s="170"/>
      <c r="BR908" s="170"/>
      <c r="BS908" s="170"/>
      <c r="BT908" s="170"/>
      <c r="BU908" s="170"/>
      <c r="BV908" s="170"/>
      <c r="BW908" s="170"/>
      <c r="BX908" s="170"/>
      <c r="BY908" s="170"/>
      <c r="BZ908" s="170"/>
      <c r="CA908" s="170"/>
      <c r="CB908" s="170"/>
      <c r="CC908" s="170"/>
      <c r="CD908" s="170"/>
      <c r="CE908" s="170"/>
      <c r="CF908" s="170"/>
      <c r="CG908" s="170"/>
      <c r="CH908" s="170"/>
      <c r="CI908" s="170"/>
      <c r="CJ908" s="170"/>
      <c r="CK908" s="170"/>
      <c r="CL908" s="170"/>
      <c r="CM908" s="170"/>
      <c r="CN908" s="170"/>
      <c r="CO908" s="170"/>
      <c r="CP908" s="170"/>
      <c r="CQ908" s="170"/>
      <c r="CR908" s="170"/>
      <c r="CS908" s="170"/>
      <c r="CT908" s="170"/>
      <c r="CU908" s="170"/>
      <c r="CV908" s="170"/>
      <c r="CW908" s="170"/>
      <c r="CX908" s="170"/>
      <c r="CY908" s="170"/>
      <c r="CZ908" s="170"/>
      <c r="DA908" s="170"/>
      <c r="DB908" s="170"/>
      <c r="DC908" s="170"/>
      <c r="DD908" s="170"/>
      <c r="DE908" s="170"/>
      <c r="DF908" s="170"/>
      <c r="DG908" s="170"/>
      <c r="DH908" s="170"/>
      <c r="DI908" s="170"/>
      <c r="DJ908" s="170"/>
      <c r="DK908" s="170"/>
      <c r="DL908" s="170"/>
      <c r="DM908" s="170"/>
      <c r="DN908" s="170"/>
      <c r="DO908" s="170"/>
      <c r="DP908" s="170"/>
      <c r="DQ908" s="170"/>
      <c r="DR908" s="170"/>
      <c r="DS908" s="170"/>
      <c r="DT908" s="170"/>
      <c r="DU908" s="170"/>
      <c r="DV908" s="170"/>
      <c r="DW908" s="170"/>
      <c r="DX908" s="170"/>
      <c r="DY908" s="170"/>
      <c r="DZ908" s="170"/>
      <c r="EA908" s="170"/>
      <c r="EB908" s="170"/>
      <c r="EC908" s="170"/>
      <c r="ED908" s="170"/>
      <c r="EE908" s="170"/>
      <c r="EF908" s="170"/>
      <c r="EG908" s="170"/>
      <c r="EH908" s="170"/>
      <c r="EI908" s="170"/>
      <c r="EJ908" s="170"/>
      <c r="EK908" s="170"/>
      <c r="EL908" s="170"/>
      <c r="EM908" s="170"/>
      <c r="EN908" s="170"/>
      <c r="EO908" s="170"/>
      <c r="EP908" s="170"/>
      <c r="EQ908" s="170"/>
      <c r="ER908" s="185"/>
      <c r="ES908" s="185"/>
      <c r="ET908" s="171"/>
    </row>
    <row r="909" spans="1:150" s="173" customFormat="1" hidden="1" x14ac:dyDescent="0.25">
      <c r="A909" s="169"/>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c r="AL909" s="170"/>
      <c r="AM909" s="170"/>
      <c r="AN909" s="170"/>
      <c r="AO909" s="170"/>
      <c r="AP909" s="170"/>
      <c r="AQ909" s="170"/>
      <c r="AR909" s="170"/>
      <c r="AS909" s="170"/>
      <c r="AT909" s="170"/>
      <c r="AU909" s="170"/>
      <c r="AV909" s="170"/>
      <c r="AW909" s="170"/>
      <c r="AX909" s="170"/>
      <c r="AY909" s="170"/>
      <c r="AZ909" s="170"/>
      <c r="BA909" s="170"/>
      <c r="BB909" s="170"/>
      <c r="BC909" s="170"/>
      <c r="BD909" s="170"/>
      <c r="BE909" s="170"/>
      <c r="BF909" s="170"/>
      <c r="BG909" s="170"/>
      <c r="BH909" s="170"/>
      <c r="BI909" s="170"/>
      <c r="BJ909" s="170"/>
      <c r="BK909" s="170"/>
      <c r="BL909" s="170"/>
      <c r="BM909" s="170"/>
      <c r="BN909" s="170"/>
      <c r="BO909" s="170"/>
      <c r="BP909" s="170"/>
      <c r="BQ909" s="170"/>
      <c r="BR909" s="170"/>
      <c r="BS909" s="170"/>
      <c r="BT909" s="170"/>
      <c r="BU909" s="170"/>
      <c r="BV909" s="170"/>
      <c r="BW909" s="170"/>
      <c r="BX909" s="170"/>
      <c r="BY909" s="170"/>
      <c r="BZ909" s="170"/>
      <c r="CA909" s="170"/>
      <c r="CB909" s="170"/>
      <c r="CC909" s="170"/>
      <c r="CD909" s="170"/>
      <c r="CE909" s="170"/>
      <c r="CF909" s="170"/>
      <c r="CG909" s="170"/>
      <c r="CH909" s="170"/>
      <c r="CI909" s="170"/>
      <c r="CJ909" s="170"/>
      <c r="CK909" s="170"/>
      <c r="CL909" s="170"/>
      <c r="CM909" s="170"/>
      <c r="CN909" s="170"/>
      <c r="CO909" s="170"/>
      <c r="CP909" s="170"/>
      <c r="CQ909" s="170"/>
      <c r="CR909" s="170"/>
      <c r="CS909" s="170"/>
      <c r="CT909" s="170"/>
      <c r="CU909" s="170"/>
      <c r="CV909" s="170"/>
      <c r="CW909" s="170"/>
      <c r="CX909" s="170"/>
      <c r="CY909" s="170"/>
      <c r="CZ909" s="170"/>
      <c r="DA909" s="170"/>
      <c r="DB909" s="170"/>
      <c r="DC909" s="170"/>
      <c r="DD909" s="170"/>
      <c r="DE909" s="170"/>
      <c r="DF909" s="170"/>
      <c r="DG909" s="170"/>
      <c r="DH909" s="170"/>
      <c r="DI909" s="170"/>
      <c r="DJ909" s="170"/>
      <c r="DK909" s="170"/>
      <c r="DL909" s="170"/>
      <c r="DM909" s="170"/>
      <c r="DN909" s="170"/>
      <c r="DO909" s="170"/>
      <c r="DP909" s="170"/>
      <c r="DQ909" s="170"/>
      <c r="DR909" s="170"/>
      <c r="DS909" s="170"/>
      <c r="DT909" s="170"/>
      <c r="DU909" s="170"/>
      <c r="DV909" s="170"/>
      <c r="DW909" s="170"/>
      <c r="DX909" s="170"/>
      <c r="DY909" s="170"/>
      <c r="DZ909" s="170"/>
      <c r="EA909" s="170"/>
      <c r="EB909" s="170"/>
      <c r="EC909" s="170"/>
      <c r="ED909" s="170"/>
      <c r="EE909" s="170"/>
      <c r="EF909" s="170"/>
      <c r="EG909" s="170"/>
      <c r="EH909" s="170"/>
      <c r="EI909" s="170"/>
      <c r="EJ909" s="170"/>
      <c r="EK909" s="170"/>
      <c r="EL909" s="170"/>
      <c r="EM909" s="170"/>
      <c r="EN909" s="170"/>
      <c r="EO909" s="170"/>
      <c r="EP909" s="170"/>
      <c r="EQ909" s="170"/>
      <c r="ER909" s="185"/>
      <c r="ES909" s="185"/>
      <c r="ET909" s="171"/>
    </row>
    <row r="910" spans="1:150" s="173" customFormat="1" hidden="1" x14ac:dyDescent="0.25">
      <c r="A910" s="169"/>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c r="AL910" s="170"/>
      <c r="AM910" s="170"/>
      <c r="AN910" s="170"/>
      <c r="AO910" s="170"/>
      <c r="AP910" s="170"/>
      <c r="AQ910" s="170"/>
      <c r="AR910" s="170"/>
      <c r="AS910" s="170"/>
      <c r="AT910" s="170"/>
      <c r="AU910" s="170"/>
      <c r="AV910" s="170"/>
      <c r="AW910" s="170"/>
      <c r="AX910" s="170"/>
      <c r="AY910" s="170"/>
      <c r="AZ910" s="170"/>
      <c r="BA910" s="170"/>
      <c r="BB910" s="170"/>
      <c r="BC910" s="170"/>
      <c r="BD910" s="170"/>
      <c r="BE910" s="170"/>
      <c r="BF910" s="170"/>
      <c r="BG910" s="170"/>
      <c r="BH910" s="170"/>
      <c r="BI910" s="170"/>
      <c r="BJ910" s="170"/>
      <c r="BK910" s="170"/>
      <c r="BL910" s="170"/>
      <c r="BM910" s="170"/>
      <c r="BN910" s="170"/>
      <c r="BO910" s="170"/>
      <c r="BP910" s="170"/>
      <c r="BQ910" s="170"/>
      <c r="BR910" s="170"/>
      <c r="BS910" s="170"/>
      <c r="BT910" s="170"/>
      <c r="BU910" s="170"/>
      <c r="BV910" s="170"/>
      <c r="BW910" s="170"/>
      <c r="BX910" s="170"/>
      <c r="BY910" s="170"/>
      <c r="BZ910" s="170"/>
      <c r="CA910" s="170"/>
      <c r="CB910" s="170"/>
      <c r="CC910" s="170"/>
      <c r="CD910" s="170"/>
      <c r="CE910" s="170"/>
      <c r="CF910" s="170"/>
      <c r="CG910" s="170"/>
      <c r="CH910" s="170"/>
      <c r="CI910" s="170"/>
      <c r="CJ910" s="170"/>
      <c r="CK910" s="170"/>
      <c r="CL910" s="170"/>
      <c r="CM910" s="170"/>
      <c r="CN910" s="170"/>
      <c r="CO910" s="170"/>
      <c r="CP910" s="170"/>
      <c r="CQ910" s="170"/>
      <c r="CR910" s="170"/>
      <c r="CS910" s="170"/>
      <c r="CT910" s="170"/>
      <c r="CU910" s="170"/>
      <c r="CV910" s="170"/>
      <c r="CW910" s="170"/>
      <c r="CX910" s="170"/>
      <c r="CY910" s="170"/>
      <c r="CZ910" s="170"/>
      <c r="DA910" s="170"/>
      <c r="DB910" s="170"/>
      <c r="DC910" s="170"/>
      <c r="DD910" s="170"/>
      <c r="DE910" s="170"/>
      <c r="DF910" s="170"/>
      <c r="DG910" s="170"/>
      <c r="DH910" s="170"/>
      <c r="DI910" s="170"/>
      <c r="DJ910" s="170"/>
      <c r="DK910" s="170"/>
      <c r="DL910" s="170"/>
      <c r="DM910" s="170"/>
      <c r="DN910" s="170"/>
      <c r="DO910" s="170"/>
      <c r="DP910" s="170"/>
      <c r="DQ910" s="170"/>
      <c r="DR910" s="170"/>
      <c r="DS910" s="170"/>
      <c r="DT910" s="170"/>
      <c r="DU910" s="170"/>
      <c r="DV910" s="170"/>
      <c r="DW910" s="170"/>
      <c r="DX910" s="170"/>
      <c r="DY910" s="170"/>
      <c r="DZ910" s="170"/>
      <c r="EA910" s="170"/>
      <c r="EB910" s="170"/>
      <c r="EC910" s="170"/>
      <c r="ED910" s="170"/>
      <c r="EE910" s="170"/>
      <c r="EF910" s="170"/>
      <c r="EG910" s="170"/>
      <c r="EH910" s="170"/>
      <c r="EI910" s="170"/>
      <c r="EJ910" s="170"/>
      <c r="EK910" s="170"/>
      <c r="EL910" s="170"/>
      <c r="EM910" s="170"/>
      <c r="EN910" s="170"/>
      <c r="EO910" s="170"/>
      <c r="EP910" s="170"/>
      <c r="EQ910" s="170"/>
      <c r="ER910" s="185"/>
      <c r="ES910" s="185"/>
      <c r="ET910" s="171"/>
    </row>
    <row r="911" spans="1:150" s="173" customFormat="1" hidden="1" x14ac:dyDescent="0.25">
      <c r="A911" s="169"/>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c r="AL911" s="170"/>
      <c r="AM911" s="170"/>
      <c r="AN911" s="170"/>
      <c r="AO911" s="170"/>
      <c r="AP911" s="170"/>
      <c r="AQ911" s="170"/>
      <c r="AR911" s="170"/>
      <c r="AS911" s="170"/>
      <c r="AT911" s="170"/>
      <c r="AU911" s="170"/>
      <c r="AV911" s="170"/>
      <c r="AW911" s="170"/>
      <c r="AX911" s="170"/>
      <c r="AY911" s="170"/>
      <c r="AZ911" s="170"/>
      <c r="BA911" s="170"/>
      <c r="BB911" s="170"/>
      <c r="BC911" s="170"/>
      <c r="BD911" s="170"/>
      <c r="BE911" s="170"/>
      <c r="BF911" s="170"/>
      <c r="BG911" s="170"/>
      <c r="BH911" s="170"/>
      <c r="BI911" s="170"/>
      <c r="BJ911" s="170"/>
      <c r="BK911" s="170"/>
      <c r="BL911" s="170"/>
      <c r="BM911" s="170"/>
      <c r="BN911" s="170"/>
      <c r="BO911" s="170"/>
      <c r="BP911" s="170"/>
      <c r="BQ911" s="170"/>
      <c r="BR911" s="170"/>
      <c r="BS911" s="170"/>
      <c r="BT911" s="170"/>
      <c r="BU911" s="170"/>
      <c r="BV911" s="170"/>
      <c r="BW911" s="170"/>
      <c r="BX911" s="170"/>
      <c r="BY911" s="170"/>
      <c r="BZ911" s="170"/>
      <c r="CA911" s="170"/>
      <c r="CB911" s="170"/>
      <c r="CC911" s="170"/>
      <c r="CD911" s="170"/>
      <c r="CE911" s="170"/>
      <c r="CF911" s="170"/>
      <c r="CG911" s="170"/>
      <c r="CH911" s="170"/>
      <c r="CI911" s="170"/>
      <c r="CJ911" s="170"/>
      <c r="CK911" s="170"/>
      <c r="CL911" s="170"/>
      <c r="CM911" s="170"/>
      <c r="CN911" s="170"/>
      <c r="CO911" s="170"/>
      <c r="CP911" s="170"/>
      <c r="CQ911" s="170"/>
      <c r="CR911" s="170"/>
      <c r="CS911" s="170"/>
      <c r="CT911" s="170"/>
      <c r="CU911" s="170"/>
      <c r="CV911" s="170"/>
      <c r="CW911" s="170"/>
      <c r="CX911" s="170"/>
      <c r="CY911" s="170"/>
      <c r="CZ911" s="170"/>
      <c r="DA911" s="170"/>
      <c r="DB911" s="170"/>
      <c r="DC911" s="170"/>
      <c r="DD911" s="170"/>
      <c r="DE911" s="170"/>
      <c r="DF911" s="170"/>
      <c r="DG911" s="170"/>
      <c r="DH911" s="170"/>
      <c r="DI911" s="170"/>
      <c r="DJ911" s="170"/>
      <c r="DK911" s="170"/>
      <c r="DL911" s="170"/>
      <c r="DM911" s="170"/>
      <c r="DN911" s="170"/>
      <c r="DO911" s="170"/>
      <c r="DP911" s="170"/>
      <c r="DQ911" s="170"/>
      <c r="DR911" s="170"/>
      <c r="DS911" s="170"/>
      <c r="DT911" s="170"/>
      <c r="DU911" s="170"/>
      <c r="DV911" s="170"/>
      <c r="DW911" s="170"/>
      <c r="DX911" s="170"/>
      <c r="DY911" s="170"/>
      <c r="DZ911" s="170"/>
      <c r="EA911" s="170"/>
      <c r="EB911" s="170"/>
      <c r="EC911" s="170"/>
      <c r="ED911" s="170"/>
      <c r="EE911" s="170"/>
      <c r="EF911" s="170"/>
      <c r="EG911" s="170"/>
      <c r="EH911" s="170"/>
      <c r="EI911" s="170"/>
      <c r="EJ911" s="170"/>
      <c r="EK911" s="170"/>
      <c r="EL911" s="170"/>
      <c r="EM911" s="170"/>
      <c r="EN911" s="170"/>
      <c r="EO911" s="170"/>
      <c r="EP911" s="170"/>
      <c r="EQ911" s="170"/>
      <c r="ER911" s="185"/>
      <c r="ES911" s="185"/>
      <c r="ET911" s="171"/>
    </row>
    <row r="912" spans="1:150" s="173" customFormat="1" hidden="1" x14ac:dyDescent="0.25">
      <c r="A912" s="169"/>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c r="AL912" s="170"/>
      <c r="AM912" s="170"/>
      <c r="AN912" s="170"/>
      <c r="AO912" s="170"/>
      <c r="AP912" s="170"/>
      <c r="AQ912" s="170"/>
      <c r="AR912" s="170"/>
      <c r="AS912" s="170"/>
      <c r="AT912" s="170"/>
      <c r="AU912" s="170"/>
      <c r="AV912" s="170"/>
      <c r="AW912" s="170"/>
      <c r="AX912" s="170"/>
      <c r="AY912" s="170"/>
      <c r="AZ912" s="170"/>
      <c r="BA912" s="170"/>
      <c r="BB912" s="170"/>
      <c r="BC912" s="170"/>
      <c r="BD912" s="170"/>
      <c r="BE912" s="170"/>
      <c r="BF912" s="170"/>
      <c r="BG912" s="170"/>
      <c r="BH912" s="170"/>
      <c r="BI912" s="170"/>
      <c r="BJ912" s="170"/>
      <c r="BK912" s="170"/>
      <c r="BL912" s="170"/>
      <c r="BM912" s="170"/>
      <c r="BN912" s="170"/>
      <c r="BO912" s="170"/>
      <c r="BP912" s="170"/>
      <c r="BQ912" s="170"/>
      <c r="BR912" s="170"/>
      <c r="BS912" s="170"/>
      <c r="BT912" s="170"/>
      <c r="BU912" s="170"/>
      <c r="BV912" s="170"/>
      <c r="BW912" s="170"/>
      <c r="BX912" s="170"/>
      <c r="BY912" s="170"/>
      <c r="BZ912" s="170"/>
      <c r="CA912" s="170"/>
      <c r="CB912" s="170"/>
      <c r="CC912" s="170"/>
      <c r="CD912" s="170"/>
      <c r="CE912" s="170"/>
      <c r="CF912" s="170"/>
      <c r="CG912" s="170"/>
      <c r="CH912" s="170"/>
      <c r="CI912" s="170"/>
      <c r="CJ912" s="170"/>
      <c r="CK912" s="170"/>
      <c r="CL912" s="170"/>
      <c r="CM912" s="170"/>
      <c r="CN912" s="170"/>
      <c r="CO912" s="170"/>
      <c r="CP912" s="170"/>
      <c r="CQ912" s="170"/>
      <c r="CR912" s="170"/>
      <c r="CS912" s="170"/>
      <c r="CT912" s="170"/>
      <c r="CU912" s="170"/>
      <c r="CV912" s="170"/>
      <c r="CW912" s="170"/>
      <c r="CX912" s="170"/>
      <c r="CY912" s="170"/>
      <c r="CZ912" s="170"/>
      <c r="DA912" s="170"/>
      <c r="DB912" s="170"/>
      <c r="DC912" s="170"/>
      <c r="DD912" s="170"/>
      <c r="DE912" s="170"/>
      <c r="DF912" s="170"/>
      <c r="DG912" s="170"/>
      <c r="DH912" s="170"/>
      <c r="DI912" s="170"/>
      <c r="DJ912" s="170"/>
      <c r="DK912" s="170"/>
      <c r="DL912" s="170"/>
      <c r="DM912" s="170"/>
      <c r="DN912" s="170"/>
      <c r="DO912" s="170"/>
      <c r="DP912" s="170"/>
      <c r="DQ912" s="170"/>
      <c r="DR912" s="170"/>
      <c r="DS912" s="170"/>
      <c r="DT912" s="170"/>
      <c r="DU912" s="170"/>
      <c r="DV912" s="170"/>
      <c r="DW912" s="170"/>
      <c r="DX912" s="170"/>
      <c r="DY912" s="170"/>
      <c r="DZ912" s="170"/>
      <c r="EA912" s="170"/>
      <c r="EB912" s="170"/>
      <c r="EC912" s="170"/>
      <c r="ED912" s="170"/>
      <c r="EE912" s="170"/>
      <c r="EF912" s="170"/>
      <c r="EG912" s="170"/>
      <c r="EH912" s="170"/>
      <c r="EI912" s="170"/>
      <c r="EJ912" s="170"/>
      <c r="EK912" s="170"/>
      <c r="EL912" s="170"/>
      <c r="EM912" s="170"/>
      <c r="EN912" s="170"/>
      <c r="EO912" s="170"/>
      <c r="EP912" s="170"/>
      <c r="EQ912" s="170"/>
      <c r="ER912" s="185"/>
      <c r="ES912" s="185"/>
      <c r="ET912" s="171"/>
    </row>
    <row r="913" spans="1:150" s="173" customFormat="1" hidden="1" x14ac:dyDescent="0.25">
      <c r="A913" s="169"/>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c r="AL913" s="170"/>
      <c r="AM913" s="170"/>
      <c r="AN913" s="170"/>
      <c r="AO913" s="170"/>
      <c r="AP913" s="170"/>
      <c r="AQ913" s="170"/>
      <c r="AR913" s="170"/>
      <c r="AS913" s="170"/>
      <c r="AT913" s="170"/>
      <c r="AU913" s="170"/>
      <c r="AV913" s="170"/>
      <c r="AW913" s="170"/>
      <c r="AX913" s="170"/>
      <c r="AY913" s="170"/>
      <c r="AZ913" s="170"/>
      <c r="BA913" s="170"/>
      <c r="BB913" s="170"/>
      <c r="BC913" s="170"/>
      <c r="BD913" s="170"/>
      <c r="BE913" s="170"/>
      <c r="BF913" s="170"/>
      <c r="BG913" s="170"/>
      <c r="BH913" s="170"/>
      <c r="BI913" s="170"/>
      <c r="BJ913" s="170"/>
      <c r="BK913" s="170"/>
      <c r="BL913" s="170"/>
      <c r="BM913" s="170"/>
      <c r="BN913" s="170"/>
      <c r="BO913" s="170"/>
      <c r="BP913" s="170"/>
      <c r="BQ913" s="170"/>
      <c r="BR913" s="170"/>
      <c r="BS913" s="170"/>
      <c r="BT913" s="170"/>
      <c r="BU913" s="170"/>
      <c r="BV913" s="170"/>
      <c r="BW913" s="170"/>
      <c r="BX913" s="170"/>
      <c r="BY913" s="170"/>
      <c r="BZ913" s="170"/>
      <c r="CA913" s="170"/>
      <c r="CB913" s="170"/>
      <c r="CC913" s="170"/>
      <c r="CD913" s="170"/>
      <c r="CE913" s="170"/>
      <c r="CF913" s="170"/>
      <c r="CG913" s="170"/>
      <c r="CH913" s="170"/>
      <c r="CI913" s="170"/>
      <c r="CJ913" s="170"/>
      <c r="CK913" s="170"/>
      <c r="CL913" s="170"/>
      <c r="CM913" s="170"/>
      <c r="CN913" s="170"/>
      <c r="CO913" s="170"/>
      <c r="CP913" s="170"/>
      <c r="CQ913" s="170"/>
      <c r="CR913" s="170"/>
      <c r="CS913" s="170"/>
      <c r="CT913" s="170"/>
      <c r="CU913" s="170"/>
      <c r="CV913" s="170"/>
      <c r="CW913" s="170"/>
      <c r="CX913" s="170"/>
      <c r="CY913" s="170"/>
      <c r="CZ913" s="170"/>
      <c r="DA913" s="170"/>
      <c r="DB913" s="170"/>
      <c r="DC913" s="170"/>
      <c r="DD913" s="170"/>
      <c r="DE913" s="170"/>
      <c r="DF913" s="170"/>
      <c r="DG913" s="170"/>
      <c r="DH913" s="170"/>
      <c r="DI913" s="170"/>
      <c r="DJ913" s="170"/>
      <c r="DK913" s="170"/>
      <c r="DL913" s="170"/>
      <c r="DM913" s="170"/>
      <c r="DN913" s="170"/>
      <c r="DO913" s="170"/>
      <c r="DP913" s="170"/>
      <c r="DQ913" s="170"/>
      <c r="DR913" s="170"/>
      <c r="DS913" s="170"/>
      <c r="DT913" s="170"/>
      <c r="DU913" s="170"/>
      <c r="DV913" s="170"/>
      <c r="DW913" s="170"/>
      <c r="DX913" s="170"/>
      <c r="DY913" s="170"/>
      <c r="DZ913" s="170"/>
      <c r="EA913" s="170"/>
      <c r="EB913" s="170"/>
      <c r="EC913" s="170"/>
      <c r="ED913" s="170"/>
      <c r="EE913" s="170"/>
      <c r="EF913" s="170"/>
      <c r="EG913" s="170"/>
      <c r="EH913" s="170"/>
      <c r="EI913" s="170"/>
      <c r="EJ913" s="170"/>
      <c r="EK913" s="170"/>
      <c r="EL913" s="170"/>
      <c r="EM913" s="170"/>
      <c r="EN913" s="170"/>
      <c r="EO913" s="170"/>
      <c r="EP913" s="170"/>
      <c r="EQ913" s="170"/>
      <c r="ER913" s="185"/>
      <c r="ES913" s="185"/>
      <c r="ET913" s="171"/>
    </row>
    <row r="914" spans="1:150" s="173" customFormat="1" hidden="1" x14ac:dyDescent="0.25">
      <c r="A914" s="169"/>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c r="AL914" s="170"/>
      <c r="AM914" s="170"/>
      <c r="AN914" s="170"/>
      <c r="AO914" s="170"/>
      <c r="AP914" s="170"/>
      <c r="AQ914" s="170"/>
      <c r="AR914" s="170"/>
      <c r="AS914" s="170"/>
      <c r="AT914" s="170"/>
      <c r="AU914" s="170"/>
      <c r="AV914" s="170"/>
      <c r="AW914" s="170"/>
      <c r="AX914" s="170"/>
      <c r="AY914" s="170"/>
      <c r="AZ914" s="170"/>
      <c r="BA914" s="170"/>
      <c r="BB914" s="170"/>
      <c r="BC914" s="170"/>
      <c r="BD914" s="170"/>
      <c r="BE914" s="170"/>
      <c r="BF914" s="170"/>
      <c r="BG914" s="170"/>
      <c r="BH914" s="170"/>
      <c r="BI914" s="170"/>
      <c r="BJ914" s="170"/>
      <c r="BK914" s="170"/>
      <c r="BL914" s="170"/>
      <c r="BM914" s="170"/>
      <c r="BN914" s="170"/>
      <c r="BO914" s="170"/>
      <c r="BP914" s="170"/>
      <c r="BQ914" s="170"/>
      <c r="BR914" s="170"/>
      <c r="BS914" s="170"/>
      <c r="BT914" s="170"/>
      <c r="BU914" s="170"/>
      <c r="BV914" s="170"/>
      <c r="BW914" s="170"/>
      <c r="BX914" s="170"/>
      <c r="BY914" s="170"/>
      <c r="BZ914" s="170"/>
      <c r="CA914" s="170"/>
      <c r="CB914" s="170"/>
      <c r="CC914" s="170"/>
      <c r="CD914" s="170"/>
      <c r="CE914" s="170"/>
      <c r="CF914" s="170"/>
      <c r="CG914" s="170"/>
      <c r="CH914" s="170"/>
      <c r="CI914" s="170"/>
      <c r="CJ914" s="170"/>
      <c r="CK914" s="170"/>
      <c r="CL914" s="170"/>
      <c r="CM914" s="170"/>
      <c r="CN914" s="170"/>
      <c r="CO914" s="170"/>
      <c r="CP914" s="170"/>
      <c r="CQ914" s="170"/>
      <c r="CR914" s="170"/>
      <c r="CS914" s="170"/>
      <c r="CT914" s="170"/>
      <c r="CU914" s="170"/>
      <c r="CV914" s="170"/>
      <c r="CW914" s="170"/>
      <c r="CX914" s="170"/>
      <c r="CY914" s="170"/>
      <c r="CZ914" s="170"/>
      <c r="DA914" s="170"/>
      <c r="DB914" s="170"/>
      <c r="DC914" s="170"/>
      <c r="DD914" s="170"/>
      <c r="DE914" s="170"/>
      <c r="DF914" s="170"/>
      <c r="DG914" s="170"/>
      <c r="DH914" s="170"/>
      <c r="DI914" s="170"/>
      <c r="DJ914" s="170"/>
      <c r="DK914" s="170"/>
      <c r="DL914" s="170"/>
      <c r="DM914" s="170"/>
      <c r="DN914" s="170"/>
      <c r="DO914" s="170"/>
      <c r="DP914" s="170"/>
      <c r="DQ914" s="170"/>
      <c r="DR914" s="170"/>
      <c r="DS914" s="170"/>
      <c r="DT914" s="170"/>
      <c r="DU914" s="170"/>
      <c r="DV914" s="170"/>
      <c r="DW914" s="170"/>
      <c r="DX914" s="170"/>
      <c r="DY914" s="170"/>
      <c r="DZ914" s="170"/>
      <c r="EA914" s="170"/>
      <c r="EB914" s="170"/>
      <c r="EC914" s="170"/>
      <c r="ED914" s="170"/>
      <c r="EE914" s="170"/>
      <c r="EF914" s="170"/>
      <c r="EG914" s="170"/>
      <c r="EH914" s="170"/>
      <c r="EI914" s="170"/>
      <c r="EJ914" s="170"/>
      <c r="EK914" s="170"/>
      <c r="EL914" s="170"/>
      <c r="EM914" s="170"/>
      <c r="EN914" s="170"/>
      <c r="EO914" s="170"/>
      <c r="EP914" s="170"/>
      <c r="EQ914" s="170"/>
      <c r="ER914" s="185"/>
      <c r="ES914" s="185"/>
      <c r="ET914" s="171"/>
    </row>
    <row r="915" spans="1:150" s="173" customFormat="1" hidden="1" x14ac:dyDescent="0.25">
      <c r="A915" s="169"/>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c r="AL915" s="170"/>
      <c r="AM915" s="170"/>
      <c r="AN915" s="170"/>
      <c r="AO915" s="170"/>
      <c r="AP915" s="170"/>
      <c r="AQ915" s="170"/>
      <c r="AR915" s="170"/>
      <c r="AS915" s="170"/>
      <c r="AT915" s="170"/>
      <c r="AU915" s="170"/>
      <c r="AV915" s="170"/>
      <c r="AW915" s="170"/>
      <c r="AX915" s="170"/>
      <c r="AY915" s="170"/>
      <c r="AZ915" s="170"/>
      <c r="BA915" s="170"/>
      <c r="BB915" s="170"/>
      <c r="BC915" s="170"/>
      <c r="BD915" s="170"/>
      <c r="BE915" s="170"/>
      <c r="BF915" s="170"/>
      <c r="BG915" s="170"/>
      <c r="BH915" s="170"/>
      <c r="BI915" s="170"/>
      <c r="BJ915" s="170"/>
      <c r="BK915" s="170"/>
      <c r="BL915" s="170"/>
      <c r="BM915" s="170"/>
      <c r="BN915" s="170"/>
      <c r="BO915" s="170"/>
      <c r="BP915" s="170"/>
      <c r="BQ915" s="170"/>
      <c r="BR915" s="170"/>
      <c r="BS915" s="170"/>
      <c r="BT915" s="170"/>
      <c r="BU915" s="170"/>
      <c r="BV915" s="170"/>
      <c r="BW915" s="170"/>
      <c r="BX915" s="170"/>
      <c r="BY915" s="170"/>
      <c r="BZ915" s="170"/>
      <c r="CA915" s="170"/>
      <c r="CB915" s="170"/>
      <c r="CC915" s="170"/>
      <c r="CD915" s="170"/>
      <c r="CE915" s="170"/>
      <c r="CF915" s="170"/>
      <c r="CG915" s="170"/>
      <c r="CH915" s="170"/>
      <c r="CI915" s="170"/>
      <c r="CJ915" s="170"/>
      <c r="CK915" s="170"/>
      <c r="CL915" s="170"/>
      <c r="CM915" s="170"/>
      <c r="CN915" s="170"/>
      <c r="CO915" s="170"/>
      <c r="CP915" s="170"/>
      <c r="CQ915" s="170"/>
      <c r="CR915" s="170"/>
      <c r="CS915" s="170"/>
      <c r="CT915" s="170"/>
      <c r="CU915" s="170"/>
      <c r="CV915" s="170"/>
      <c r="CW915" s="170"/>
      <c r="CX915" s="170"/>
      <c r="CY915" s="170"/>
      <c r="CZ915" s="170"/>
      <c r="DA915" s="170"/>
      <c r="DB915" s="170"/>
      <c r="DC915" s="170"/>
      <c r="DD915" s="170"/>
      <c r="DE915" s="170"/>
      <c r="DF915" s="170"/>
      <c r="DG915" s="170"/>
      <c r="DH915" s="170"/>
      <c r="DI915" s="170"/>
      <c r="DJ915" s="170"/>
      <c r="DK915" s="170"/>
      <c r="DL915" s="170"/>
      <c r="DM915" s="170"/>
      <c r="DN915" s="170"/>
      <c r="DO915" s="170"/>
      <c r="DP915" s="170"/>
      <c r="DQ915" s="170"/>
      <c r="DR915" s="170"/>
      <c r="DS915" s="170"/>
      <c r="DT915" s="170"/>
      <c r="DU915" s="170"/>
      <c r="DV915" s="170"/>
      <c r="DW915" s="170"/>
      <c r="DX915" s="170"/>
      <c r="DY915" s="170"/>
      <c r="DZ915" s="170"/>
      <c r="EA915" s="170"/>
      <c r="EB915" s="170"/>
      <c r="EC915" s="170"/>
      <c r="ED915" s="170"/>
      <c r="EE915" s="170"/>
      <c r="EF915" s="170"/>
      <c r="EG915" s="170"/>
      <c r="EH915" s="170"/>
      <c r="EI915" s="170"/>
      <c r="EJ915" s="170"/>
      <c r="EK915" s="170"/>
      <c r="EL915" s="170"/>
      <c r="EM915" s="170"/>
      <c r="EN915" s="170"/>
      <c r="EO915" s="170"/>
      <c r="EP915" s="170"/>
      <c r="EQ915" s="170"/>
      <c r="ER915" s="185"/>
      <c r="ES915" s="185"/>
      <c r="ET915" s="171"/>
    </row>
    <row r="916" spans="1:150" s="173" customFormat="1" hidden="1" x14ac:dyDescent="0.25">
      <c r="A916" s="169"/>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c r="AL916" s="170"/>
      <c r="AM916" s="170"/>
      <c r="AN916" s="170"/>
      <c r="AO916" s="170"/>
      <c r="AP916" s="170"/>
      <c r="AQ916" s="170"/>
      <c r="AR916" s="170"/>
      <c r="AS916" s="170"/>
      <c r="AT916" s="170"/>
      <c r="AU916" s="170"/>
      <c r="AV916" s="170"/>
      <c r="AW916" s="170"/>
      <c r="AX916" s="170"/>
      <c r="AY916" s="170"/>
      <c r="AZ916" s="170"/>
      <c r="BA916" s="170"/>
      <c r="BB916" s="170"/>
      <c r="BC916" s="170"/>
      <c r="BD916" s="170"/>
      <c r="BE916" s="170"/>
      <c r="BF916" s="170"/>
      <c r="BG916" s="170"/>
      <c r="BH916" s="170"/>
      <c r="BI916" s="170"/>
      <c r="BJ916" s="170"/>
      <c r="BK916" s="170"/>
      <c r="BL916" s="170"/>
      <c r="BM916" s="170"/>
      <c r="BN916" s="170"/>
      <c r="BO916" s="170"/>
      <c r="BP916" s="170"/>
      <c r="BQ916" s="170"/>
      <c r="BR916" s="170"/>
      <c r="BS916" s="170"/>
      <c r="BT916" s="170"/>
      <c r="BU916" s="170"/>
      <c r="BV916" s="170"/>
      <c r="BW916" s="170"/>
      <c r="BX916" s="170"/>
      <c r="BY916" s="170"/>
      <c r="BZ916" s="170"/>
      <c r="CA916" s="170"/>
      <c r="CB916" s="170"/>
      <c r="CC916" s="170"/>
      <c r="CD916" s="170"/>
      <c r="CE916" s="170"/>
      <c r="CF916" s="170"/>
      <c r="CG916" s="170"/>
      <c r="CH916" s="170"/>
      <c r="CI916" s="170"/>
      <c r="CJ916" s="170"/>
      <c r="CK916" s="170"/>
      <c r="CL916" s="170"/>
      <c r="CM916" s="170"/>
      <c r="CN916" s="170"/>
      <c r="CO916" s="170"/>
      <c r="CP916" s="170"/>
      <c r="CQ916" s="170"/>
      <c r="CR916" s="170"/>
      <c r="CS916" s="170"/>
      <c r="CT916" s="170"/>
      <c r="CU916" s="170"/>
      <c r="CV916" s="170"/>
      <c r="CW916" s="170"/>
      <c r="CX916" s="170"/>
      <c r="CY916" s="170"/>
      <c r="CZ916" s="170"/>
      <c r="DA916" s="170"/>
      <c r="DB916" s="170"/>
      <c r="DC916" s="170"/>
      <c r="DD916" s="170"/>
      <c r="DE916" s="170"/>
      <c r="DF916" s="170"/>
      <c r="DG916" s="170"/>
      <c r="DH916" s="170"/>
      <c r="DI916" s="170"/>
      <c r="DJ916" s="170"/>
      <c r="DK916" s="170"/>
      <c r="DL916" s="170"/>
      <c r="DM916" s="170"/>
      <c r="DN916" s="170"/>
      <c r="DO916" s="170"/>
      <c r="DP916" s="170"/>
      <c r="DQ916" s="170"/>
      <c r="DR916" s="170"/>
      <c r="DS916" s="170"/>
      <c r="DT916" s="170"/>
      <c r="DU916" s="170"/>
      <c r="DV916" s="170"/>
      <c r="DW916" s="170"/>
      <c r="DX916" s="170"/>
      <c r="DY916" s="170"/>
      <c r="DZ916" s="170"/>
      <c r="EA916" s="170"/>
      <c r="EB916" s="170"/>
      <c r="EC916" s="170"/>
      <c r="ED916" s="170"/>
      <c r="EE916" s="170"/>
      <c r="EF916" s="170"/>
      <c r="EG916" s="170"/>
      <c r="EH916" s="170"/>
      <c r="EI916" s="170"/>
      <c r="EJ916" s="170"/>
      <c r="EK916" s="170"/>
      <c r="EL916" s="170"/>
      <c r="EM916" s="170"/>
      <c r="EN916" s="170"/>
      <c r="EO916" s="170"/>
      <c r="EP916" s="170"/>
      <c r="EQ916" s="170"/>
      <c r="ER916" s="185"/>
      <c r="ES916" s="185"/>
      <c r="ET916" s="171"/>
    </row>
    <row r="917" spans="1:150" s="173" customFormat="1" hidden="1" x14ac:dyDescent="0.25">
      <c r="A917" s="169"/>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c r="AL917" s="170"/>
      <c r="AM917" s="170"/>
      <c r="AN917" s="170"/>
      <c r="AO917" s="170"/>
      <c r="AP917" s="170"/>
      <c r="AQ917" s="170"/>
      <c r="AR917" s="170"/>
      <c r="AS917" s="170"/>
      <c r="AT917" s="170"/>
      <c r="AU917" s="170"/>
      <c r="AV917" s="170"/>
      <c r="AW917" s="170"/>
      <c r="AX917" s="170"/>
      <c r="AY917" s="170"/>
      <c r="AZ917" s="170"/>
      <c r="BA917" s="170"/>
      <c r="BB917" s="170"/>
      <c r="BC917" s="170"/>
      <c r="BD917" s="170"/>
      <c r="BE917" s="170"/>
      <c r="BF917" s="170"/>
      <c r="BG917" s="170"/>
      <c r="BH917" s="170"/>
      <c r="BI917" s="170"/>
      <c r="BJ917" s="170"/>
      <c r="BK917" s="170"/>
      <c r="BL917" s="170"/>
      <c r="BM917" s="170"/>
      <c r="BN917" s="170"/>
      <c r="BO917" s="170"/>
      <c r="BP917" s="170"/>
      <c r="BQ917" s="170"/>
      <c r="BR917" s="170"/>
      <c r="BS917" s="170"/>
      <c r="BT917" s="170"/>
      <c r="BU917" s="170"/>
      <c r="BV917" s="170"/>
      <c r="BW917" s="170"/>
      <c r="BX917" s="170"/>
      <c r="BY917" s="170"/>
      <c r="BZ917" s="170"/>
      <c r="CA917" s="170"/>
      <c r="CB917" s="170"/>
      <c r="CC917" s="170"/>
      <c r="CD917" s="170"/>
      <c r="CE917" s="170"/>
      <c r="CF917" s="170"/>
      <c r="CG917" s="170"/>
      <c r="CH917" s="170"/>
      <c r="CI917" s="170"/>
      <c r="CJ917" s="170"/>
      <c r="CK917" s="170"/>
      <c r="CL917" s="170"/>
      <c r="CM917" s="170"/>
      <c r="CN917" s="170"/>
      <c r="CO917" s="170"/>
      <c r="CP917" s="170"/>
      <c r="CQ917" s="170"/>
      <c r="CR917" s="170"/>
      <c r="CS917" s="170"/>
      <c r="CT917" s="170"/>
      <c r="CU917" s="170"/>
      <c r="CV917" s="170"/>
      <c r="CW917" s="170"/>
      <c r="CX917" s="170"/>
      <c r="CY917" s="170"/>
      <c r="CZ917" s="170"/>
      <c r="DA917" s="170"/>
      <c r="DB917" s="170"/>
      <c r="DC917" s="170"/>
      <c r="DD917" s="170"/>
      <c r="DE917" s="170"/>
      <c r="DF917" s="170"/>
      <c r="DG917" s="170"/>
      <c r="DH917" s="170"/>
      <c r="DI917" s="170"/>
      <c r="DJ917" s="170"/>
      <c r="DK917" s="170"/>
      <c r="DL917" s="170"/>
      <c r="DM917" s="170"/>
      <c r="DN917" s="170"/>
      <c r="DO917" s="170"/>
      <c r="DP917" s="170"/>
      <c r="DQ917" s="170"/>
      <c r="DR917" s="170"/>
      <c r="DS917" s="170"/>
      <c r="DT917" s="170"/>
      <c r="DU917" s="170"/>
      <c r="DV917" s="170"/>
      <c r="DW917" s="170"/>
      <c r="DX917" s="170"/>
      <c r="DY917" s="170"/>
      <c r="DZ917" s="170"/>
      <c r="EA917" s="170"/>
      <c r="EB917" s="170"/>
      <c r="EC917" s="170"/>
      <c r="ED917" s="170"/>
      <c r="EE917" s="170"/>
      <c r="EF917" s="170"/>
      <c r="EG917" s="170"/>
      <c r="EH917" s="170"/>
      <c r="EI917" s="170"/>
      <c r="EJ917" s="170"/>
      <c r="EK917" s="170"/>
      <c r="EL917" s="170"/>
      <c r="EM917" s="170"/>
      <c r="EN917" s="170"/>
      <c r="EO917" s="170"/>
      <c r="EP917" s="170"/>
      <c r="EQ917" s="170"/>
      <c r="ER917" s="185"/>
      <c r="ES917" s="185"/>
      <c r="ET917" s="171"/>
    </row>
    <row r="918" spans="1:150" s="173" customFormat="1" hidden="1" x14ac:dyDescent="0.25">
      <c r="A918" s="169"/>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c r="AL918" s="170"/>
      <c r="AM918" s="170"/>
      <c r="AN918" s="170"/>
      <c r="AO918" s="170"/>
      <c r="AP918" s="170"/>
      <c r="AQ918" s="170"/>
      <c r="AR918" s="170"/>
      <c r="AS918" s="170"/>
      <c r="AT918" s="170"/>
      <c r="AU918" s="170"/>
      <c r="AV918" s="170"/>
      <c r="AW918" s="170"/>
      <c r="AX918" s="170"/>
      <c r="AY918" s="170"/>
      <c r="AZ918" s="170"/>
      <c r="BA918" s="170"/>
      <c r="BB918" s="170"/>
      <c r="BC918" s="170"/>
      <c r="BD918" s="170"/>
      <c r="BE918" s="170"/>
      <c r="BF918" s="170"/>
      <c r="BG918" s="170"/>
      <c r="BH918" s="170"/>
      <c r="BI918" s="170"/>
      <c r="BJ918" s="170"/>
      <c r="BK918" s="170"/>
      <c r="BL918" s="170"/>
      <c r="BM918" s="170"/>
      <c r="BN918" s="170"/>
      <c r="BO918" s="170"/>
      <c r="BP918" s="170"/>
      <c r="BQ918" s="170"/>
      <c r="BR918" s="170"/>
      <c r="BS918" s="170"/>
      <c r="BT918" s="170"/>
      <c r="BU918" s="170"/>
      <c r="BV918" s="170"/>
      <c r="BW918" s="170"/>
      <c r="BX918" s="170"/>
      <c r="BY918" s="170"/>
      <c r="BZ918" s="170"/>
      <c r="CA918" s="170"/>
      <c r="CB918" s="170"/>
      <c r="CC918" s="170"/>
      <c r="CD918" s="170"/>
      <c r="CE918" s="170"/>
      <c r="CF918" s="170"/>
      <c r="CG918" s="170"/>
      <c r="CH918" s="170"/>
      <c r="CI918" s="170"/>
      <c r="CJ918" s="170"/>
      <c r="CK918" s="170"/>
      <c r="CL918" s="170"/>
      <c r="CM918" s="170"/>
      <c r="CN918" s="170"/>
      <c r="CO918" s="170"/>
      <c r="CP918" s="170"/>
      <c r="CQ918" s="170"/>
      <c r="CR918" s="170"/>
      <c r="CS918" s="170"/>
      <c r="CT918" s="170"/>
      <c r="CU918" s="170"/>
      <c r="CV918" s="170"/>
      <c r="CW918" s="170"/>
      <c r="CX918" s="170"/>
      <c r="CY918" s="170"/>
      <c r="CZ918" s="170"/>
      <c r="DA918" s="170"/>
      <c r="DB918" s="170"/>
      <c r="DC918" s="170"/>
      <c r="DD918" s="170"/>
      <c r="DE918" s="170"/>
      <c r="DF918" s="170"/>
      <c r="DG918" s="170"/>
      <c r="DH918" s="170"/>
      <c r="DI918" s="170"/>
      <c r="DJ918" s="170"/>
      <c r="DK918" s="170"/>
      <c r="DL918" s="170"/>
      <c r="DM918" s="170"/>
      <c r="DN918" s="170"/>
      <c r="DO918" s="170"/>
      <c r="DP918" s="170"/>
      <c r="DQ918" s="170"/>
      <c r="DR918" s="170"/>
      <c r="DS918" s="170"/>
      <c r="DT918" s="170"/>
      <c r="DU918" s="170"/>
      <c r="DV918" s="170"/>
      <c r="DW918" s="170"/>
      <c r="DX918" s="170"/>
      <c r="DY918" s="170"/>
      <c r="DZ918" s="170"/>
      <c r="EA918" s="170"/>
      <c r="EB918" s="170"/>
      <c r="EC918" s="170"/>
      <c r="ED918" s="170"/>
      <c r="EE918" s="170"/>
      <c r="EF918" s="170"/>
      <c r="EG918" s="170"/>
      <c r="EH918" s="170"/>
      <c r="EI918" s="170"/>
      <c r="EJ918" s="170"/>
      <c r="EK918" s="170"/>
      <c r="EL918" s="170"/>
      <c r="EM918" s="170"/>
      <c r="EN918" s="170"/>
      <c r="EO918" s="170"/>
      <c r="EP918" s="170"/>
      <c r="EQ918" s="170"/>
      <c r="ER918" s="185"/>
      <c r="ES918" s="185"/>
      <c r="ET918" s="171"/>
    </row>
    <row r="919" spans="1:150" s="173" customFormat="1" hidden="1" x14ac:dyDescent="0.25">
      <c r="A919" s="169"/>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c r="AL919" s="170"/>
      <c r="AM919" s="170"/>
      <c r="AN919" s="170"/>
      <c r="AO919" s="170"/>
      <c r="AP919" s="170"/>
      <c r="AQ919" s="170"/>
      <c r="AR919" s="170"/>
      <c r="AS919" s="170"/>
      <c r="AT919" s="170"/>
      <c r="AU919" s="170"/>
      <c r="AV919" s="170"/>
      <c r="AW919" s="170"/>
      <c r="AX919" s="170"/>
      <c r="AY919" s="170"/>
      <c r="AZ919" s="170"/>
      <c r="BA919" s="170"/>
      <c r="BB919" s="170"/>
      <c r="BC919" s="170"/>
      <c r="BD919" s="170"/>
      <c r="BE919" s="170"/>
      <c r="BF919" s="170"/>
      <c r="BG919" s="170"/>
      <c r="BH919" s="170"/>
      <c r="BI919" s="170"/>
      <c r="BJ919" s="170"/>
      <c r="BK919" s="170"/>
      <c r="BL919" s="170"/>
      <c r="BM919" s="170"/>
      <c r="BN919" s="170"/>
      <c r="BO919" s="170"/>
      <c r="BP919" s="170"/>
      <c r="BQ919" s="170"/>
      <c r="BR919" s="170"/>
      <c r="BS919" s="170"/>
      <c r="BT919" s="170"/>
      <c r="BU919" s="170"/>
      <c r="BV919" s="170"/>
      <c r="BW919" s="170"/>
      <c r="BX919" s="170"/>
      <c r="BY919" s="170"/>
      <c r="BZ919" s="170"/>
      <c r="CA919" s="170"/>
      <c r="CB919" s="170"/>
      <c r="CC919" s="170"/>
      <c r="CD919" s="170"/>
      <c r="CE919" s="170"/>
      <c r="CF919" s="170"/>
      <c r="CG919" s="170"/>
      <c r="CH919" s="170"/>
      <c r="CI919" s="170"/>
      <c r="CJ919" s="170"/>
      <c r="CK919" s="170"/>
      <c r="CL919" s="170"/>
      <c r="CM919" s="170"/>
      <c r="CN919" s="170"/>
      <c r="CO919" s="170"/>
      <c r="CP919" s="170"/>
      <c r="CQ919" s="170"/>
      <c r="CR919" s="170"/>
      <c r="CS919" s="170"/>
      <c r="CT919" s="170"/>
      <c r="CU919" s="170"/>
      <c r="CV919" s="170"/>
      <c r="CW919" s="170"/>
      <c r="CX919" s="170"/>
      <c r="CY919" s="170"/>
      <c r="CZ919" s="170"/>
      <c r="DA919" s="170"/>
      <c r="DB919" s="170"/>
      <c r="DC919" s="170"/>
      <c r="DD919" s="170"/>
      <c r="DE919" s="170"/>
      <c r="DF919" s="170"/>
      <c r="DG919" s="170"/>
      <c r="DH919" s="170"/>
      <c r="DI919" s="170"/>
      <c r="DJ919" s="170"/>
      <c r="DK919" s="170"/>
      <c r="DL919" s="170"/>
      <c r="DM919" s="170"/>
      <c r="DN919" s="170"/>
      <c r="DO919" s="170"/>
      <c r="DP919" s="170"/>
      <c r="DQ919" s="170"/>
      <c r="DR919" s="170"/>
      <c r="DS919" s="170"/>
      <c r="DT919" s="170"/>
      <c r="DU919" s="170"/>
      <c r="DV919" s="170"/>
      <c r="DW919" s="170"/>
      <c r="DX919" s="170"/>
      <c r="DY919" s="170"/>
      <c r="DZ919" s="170"/>
      <c r="EA919" s="170"/>
      <c r="EB919" s="170"/>
      <c r="EC919" s="170"/>
      <c r="ED919" s="170"/>
      <c r="EE919" s="170"/>
      <c r="EF919" s="170"/>
      <c r="EG919" s="170"/>
      <c r="EH919" s="170"/>
      <c r="EI919" s="170"/>
      <c r="EJ919" s="170"/>
      <c r="EK919" s="170"/>
      <c r="EL919" s="170"/>
      <c r="EM919" s="170"/>
      <c r="EN919" s="170"/>
      <c r="EO919" s="170"/>
      <c r="EP919" s="170"/>
      <c r="EQ919" s="170"/>
      <c r="ER919" s="185"/>
      <c r="ES919" s="185"/>
      <c r="ET919" s="171"/>
    </row>
    <row r="920" spans="1:150" s="173" customFormat="1" hidden="1" x14ac:dyDescent="0.25">
      <c r="A920" s="169"/>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c r="AL920" s="170"/>
      <c r="AM920" s="170"/>
      <c r="AN920" s="170"/>
      <c r="AO920" s="170"/>
      <c r="AP920" s="170"/>
      <c r="AQ920" s="170"/>
      <c r="AR920" s="170"/>
      <c r="AS920" s="170"/>
      <c r="AT920" s="170"/>
      <c r="AU920" s="170"/>
      <c r="AV920" s="170"/>
      <c r="AW920" s="170"/>
      <c r="AX920" s="170"/>
      <c r="AY920" s="170"/>
      <c r="AZ920" s="170"/>
      <c r="BA920" s="170"/>
      <c r="BB920" s="170"/>
      <c r="BC920" s="170"/>
      <c r="BD920" s="170"/>
      <c r="BE920" s="170"/>
      <c r="BF920" s="170"/>
      <c r="BG920" s="170"/>
      <c r="BH920" s="170"/>
      <c r="BI920" s="170"/>
      <c r="BJ920" s="170"/>
      <c r="BK920" s="170"/>
      <c r="BL920" s="170"/>
      <c r="BM920" s="170"/>
      <c r="BN920" s="170"/>
      <c r="BO920" s="170"/>
      <c r="BP920" s="170"/>
      <c r="BQ920" s="170"/>
      <c r="BR920" s="170"/>
      <c r="BS920" s="170"/>
      <c r="BT920" s="170"/>
      <c r="BU920" s="170"/>
      <c r="BV920" s="170"/>
      <c r="BW920" s="170"/>
      <c r="BX920" s="170"/>
      <c r="BY920" s="170"/>
      <c r="BZ920" s="170"/>
      <c r="CA920" s="170"/>
      <c r="CB920" s="170"/>
      <c r="CC920" s="170"/>
      <c r="CD920" s="170"/>
      <c r="CE920" s="170"/>
      <c r="CF920" s="170"/>
      <c r="CG920" s="170"/>
      <c r="CH920" s="170"/>
      <c r="CI920" s="170"/>
      <c r="CJ920" s="170"/>
      <c r="CK920" s="170"/>
      <c r="CL920" s="170"/>
      <c r="CM920" s="170"/>
      <c r="CN920" s="170"/>
      <c r="CO920" s="170"/>
      <c r="CP920" s="170"/>
      <c r="CQ920" s="170"/>
      <c r="CR920" s="170"/>
      <c r="CS920" s="170"/>
      <c r="CT920" s="170"/>
      <c r="CU920" s="170"/>
      <c r="CV920" s="170"/>
      <c r="CW920" s="170"/>
      <c r="CX920" s="170"/>
      <c r="CY920" s="170"/>
      <c r="CZ920" s="170"/>
      <c r="DA920" s="170"/>
      <c r="DB920" s="170"/>
      <c r="DC920" s="170"/>
      <c r="DD920" s="170"/>
      <c r="DE920" s="170"/>
      <c r="DF920" s="170"/>
      <c r="DG920" s="170"/>
      <c r="DH920" s="170"/>
      <c r="DI920" s="170"/>
      <c r="DJ920" s="170"/>
      <c r="DK920" s="170"/>
      <c r="DL920" s="170"/>
      <c r="DM920" s="170"/>
      <c r="DN920" s="170"/>
      <c r="DO920" s="170"/>
      <c r="DP920" s="170"/>
      <c r="DQ920" s="170"/>
      <c r="DR920" s="170"/>
      <c r="DS920" s="170"/>
      <c r="DT920" s="170"/>
      <c r="DU920" s="170"/>
      <c r="DV920" s="170"/>
      <c r="DW920" s="170"/>
      <c r="DX920" s="170"/>
      <c r="DY920" s="170"/>
      <c r="DZ920" s="170"/>
      <c r="EA920" s="170"/>
      <c r="EB920" s="170"/>
      <c r="EC920" s="170"/>
      <c r="ED920" s="170"/>
      <c r="EE920" s="170"/>
      <c r="EF920" s="170"/>
      <c r="EG920" s="170"/>
      <c r="EH920" s="170"/>
      <c r="EI920" s="170"/>
      <c r="EJ920" s="170"/>
      <c r="EK920" s="170"/>
      <c r="EL920" s="170"/>
      <c r="EM920" s="170"/>
      <c r="EN920" s="170"/>
      <c r="EO920" s="170"/>
      <c r="EP920" s="170"/>
      <c r="EQ920" s="170"/>
      <c r="ER920" s="185"/>
      <c r="ES920" s="185"/>
      <c r="ET920" s="171"/>
    </row>
    <row r="921" spans="1:150" s="173" customFormat="1" hidden="1" x14ac:dyDescent="0.25">
      <c r="A921" s="169"/>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c r="AL921" s="170"/>
      <c r="AM921" s="170"/>
      <c r="AN921" s="170"/>
      <c r="AO921" s="170"/>
      <c r="AP921" s="170"/>
      <c r="AQ921" s="170"/>
      <c r="AR921" s="170"/>
      <c r="AS921" s="170"/>
      <c r="AT921" s="170"/>
      <c r="AU921" s="170"/>
      <c r="AV921" s="170"/>
      <c r="AW921" s="170"/>
      <c r="AX921" s="170"/>
      <c r="AY921" s="170"/>
      <c r="AZ921" s="170"/>
      <c r="BA921" s="170"/>
      <c r="BB921" s="170"/>
      <c r="BC921" s="170"/>
      <c r="BD921" s="170"/>
      <c r="BE921" s="170"/>
      <c r="BF921" s="170"/>
      <c r="BG921" s="170"/>
      <c r="BH921" s="170"/>
      <c r="BI921" s="170"/>
      <c r="BJ921" s="170"/>
      <c r="BK921" s="170"/>
      <c r="BL921" s="170"/>
      <c r="BM921" s="170"/>
      <c r="BN921" s="170"/>
      <c r="BO921" s="170"/>
      <c r="BP921" s="170"/>
      <c r="BQ921" s="170"/>
      <c r="BR921" s="170"/>
      <c r="BS921" s="170"/>
      <c r="BT921" s="170"/>
      <c r="BU921" s="170"/>
      <c r="BV921" s="170"/>
      <c r="BW921" s="170"/>
      <c r="BX921" s="170"/>
      <c r="BY921" s="170"/>
      <c r="BZ921" s="170"/>
      <c r="CA921" s="170"/>
      <c r="CB921" s="170"/>
      <c r="CC921" s="170"/>
      <c r="CD921" s="170"/>
      <c r="CE921" s="170"/>
      <c r="CF921" s="170"/>
      <c r="CG921" s="170"/>
      <c r="CH921" s="170"/>
      <c r="CI921" s="170"/>
      <c r="CJ921" s="170"/>
      <c r="CK921" s="170"/>
      <c r="CL921" s="170"/>
      <c r="CM921" s="170"/>
      <c r="CN921" s="170"/>
      <c r="CO921" s="170"/>
      <c r="CP921" s="170"/>
      <c r="CQ921" s="170"/>
      <c r="CR921" s="170"/>
      <c r="CS921" s="170"/>
      <c r="CT921" s="170"/>
      <c r="CU921" s="170"/>
      <c r="CV921" s="170"/>
      <c r="CW921" s="170"/>
      <c r="CX921" s="170"/>
      <c r="CY921" s="170"/>
      <c r="CZ921" s="170"/>
      <c r="DA921" s="170"/>
      <c r="DB921" s="170"/>
      <c r="DC921" s="170"/>
      <c r="DD921" s="170"/>
      <c r="DE921" s="170"/>
      <c r="DF921" s="170"/>
      <c r="DG921" s="170"/>
      <c r="DH921" s="170"/>
      <c r="DI921" s="170"/>
      <c r="DJ921" s="170"/>
      <c r="DK921" s="170"/>
      <c r="DL921" s="170"/>
      <c r="DM921" s="170"/>
      <c r="DN921" s="170"/>
      <c r="DO921" s="170"/>
      <c r="DP921" s="170"/>
      <c r="DQ921" s="170"/>
      <c r="DR921" s="170"/>
      <c r="DS921" s="170"/>
      <c r="DT921" s="170"/>
      <c r="DU921" s="170"/>
      <c r="DV921" s="170"/>
      <c r="DW921" s="170"/>
      <c r="DX921" s="170"/>
      <c r="DY921" s="170"/>
      <c r="DZ921" s="170"/>
      <c r="EA921" s="170"/>
      <c r="EB921" s="170"/>
      <c r="EC921" s="170"/>
      <c r="ED921" s="170"/>
      <c r="EE921" s="170"/>
      <c r="EF921" s="170"/>
      <c r="EG921" s="170"/>
      <c r="EH921" s="170"/>
      <c r="EI921" s="170"/>
      <c r="EJ921" s="170"/>
      <c r="EK921" s="170"/>
      <c r="EL921" s="170"/>
      <c r="EM921" s="170"/>
      <c r="EN921" s="170"/>
      <c r="EO921" s="170"/>
      <c r="EP921" s="170"/>
      <c r="EQ921" s="170"/>
      <c r="ER921" s="185"/>
      <c r="ES921" s="185"/>
      <c r="ET921" s="171"/>
    </row>
    <row r="922" spans="1:150" s="173" customFormat="1" hidden="1" x14ac:dyDescent="0.25">
      <c r="A922" s="169"/>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c r="AL922" s="170"/>
      <c r="AM922" s="170"/>
      <c r="AN922" s="170"/>
      <c r="AO922" s="170"/>
      <c r="AP922" s="170"/>
      <c r="AQ922" s="170"/>
      <c r="AR922" s="170"/>
      <c r="AS922" s="170"/>
      <c r="AT922" s="170"/>
      <c r="AU922" s="170"/>
      <c r="AV922" s="170"/>
      <c r="AW922" s="170"/>
      <c r="AX922" s="170"/>
      <c r="AY922" s="170"/>
      <c r="AZ922" s="170"/>
      <c r="BA922" s="170"/>
      <c r="BB922" s="170"/>
      <c r="BC922" s="170"/>
      <c r="BD922" s="170"/>
      <c r="BE922" s="170"/>
      <c r="BF922" s="170"/>
      <c r="BG922" s="170"/>
      <c r="BH922" s="170"/>
      <c r="BI922" s="170"/>
      <c r="BJ922" s="170"/>
      <c r="BK922" s="170"/>
      <c r="BL922" s="170"/>
      <c r="BM922" s="170"/>
      <c r="BN922" s="170"/>
      <c r="BO922" s="170"/>
      <c r="BP922" s="170"/>
      <c r="BQ922" s="170"/>
      <c r="BR922" s="170"/>
      <c r="BS922" s="170"/>
      <c r="BT922" s="170"/>
      <c r="BU922" s="170"/>
      <c r="BV922" s="170"/>
      <c r="BW922" s="170"/>
      <c r="BX922" s="170"/>
      <c r="BY922" s="170"/>
      <c r="BZ922" s="170"/>
      <c r="CA922" s="170"/>
      <c r="CB922" s="170"/>
      <c r="CC922" s="170"/>
      <c r="CD922" s="170"/>
      <c r="CE922" s="170"/>
      <c r="CF922" s="170"/>
      <c r="CG922" s="170"/>
      <c r="CH922" s="170"/>
      <c r="CI922" s="170"/>
      <c r="CJ922" s="170"/>
      <c r="CK922" s="170"/>
      <c r="CL922" s="170"/>
      <c r="CM922" s="170"/>
      <c r="CN922" s="170"/>
      <c r="CO922" s="170"/>
      <c r="CP922" s="170"/>
      <c r="CQ922" s="170"/>
      <c r="CR922" s="170"/>
      <c r="CS922" s="170"/>
      <c r="CT922" s="170"/>
      <c r="CU922" s="170"/>
      <c r="CV922" s="170"/>
      <c r="CW922" s="170"/>
      <c r="CX922" s="170"/>
      <c r="CY922" s="170"/>
      <c r="CZ922" s="170"/>
      <c r="DA922" s="170"/>
      <c r="DB922" s="170"/>
      <c r="DC922" s="170"/>
      <c r="DD922" s="170"/>
      <c r="DE922" s="170"/>
      <c r="DF922" s="170"/>
      <c r="DG922" s="170"/>
      <c r="DH922" s="170"/>
      <c r="DI922" s="170"/>
      <c r="DJ922" s="170"/>
      <c r="DK922" s="170"/>
      <c r="DL922" s="170"/>
      <c r="DM922" s="170"/>
      <c r="DN922" s="170"/>
      <c r="DO922" s="170"/>
      <c r="DP922" s="170"/>
      <c r="DQ922" s="170"/>
      <c r="DR922" s="170"/>
      <c r="DS922" s="170"/>
      <c r="DT922" s="170"/>
      <c r="DU922" s="170"/>
      <c r="DV922" s="170"/>
      <c r="DW922" s="170"/>
      <c r="DX922" s="170"/>
      <c r="DY922" s="170"/>
      <c r="DZ922" s="170"/>
      <c r="EA922" s="170"/>
      <c r="EB922" s="170"/>
      <c r="EC922" s="170"/>
      <c r="ED922" s="170"/>
      <c r="EE922" s="170"/>
      <c r="EF922" s="170"/>
      <c r="EG922" s="170"/>
      <c r="EH922" s="170"/>
      <c r="EI922" s="170"/>
      <c r="EJ922" s="170"/>
      <c r="EK922" s="170"/>
      <c r="EL922" s="170"/>
      <c r="EM922" s="170"/>
      <c r="EN922" s="170"/>
      <c r="EO922" s="170"/>
      <c r="EP922" s="170"/>
      <c r="EQ922" s="170"/>
      <c r="ER922" s="185"/>
      <c r="ES922" s="185"/>
      <c r="ET922" s="171"/>
    </row>
    <row r="923" spans="1:150" s="173" customFormat="1" hidden="1" x14ac:dyDescent="0.25">
      <c r="A923" s="169"/>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c r="AL923" s="170"/>
      <c r="AM923" s="170"/>
      <c r="AN923" s="170"/>
      <c r="AO923" s="170"/>
      <c r="AP923" s="170"/>
      <c r="AQ923" s="170"/>
      <c r="AR923" s="170"/>
      <c r="AS923" s="170"/>
      <c r="AT923" s="170"/>
      <c r="AU923" s="170"/>
      <c r="AV923" s="170"/>
      <c r="AW923" s="170"/>
      <c r="AX923" s="170"/>
      <c r="AY923" s="170"/>
      <c r="AZ923" s="170"/>
      <c r="BA923" s="170"/>
      <c r="BB923" s="170"/>
      <c r="BC923" s="170"/>
      <c r="BD923" s="170"/>
      <c r="BE923" s="170"/>
      <c r="BF923" s="170"/>
      <c r="BG923" s="170"/>
      <c r="BH923" s="170"/>
      <c r="BI923" s="170"/>
      <c r="BJ923" s="170"/>
      <c r="BK923" s="170"/>
      <c r="BL923" s="170"/>
      <c r="BM923" s="170"/>
      <c r="BN923" s="170"/>
      <c r="BO923" s="170"/>
      <c r="BP923" s="170"/>
      <c r="BQ923" s="170"/>
      <c r="BR923" s="170"/>
      <c r="BS923" s="170"/>
      <c r="BT923" s="170"/>
      <c r="BU923" s="170"/>
      <c r="BV923" s="170"/>
      <c r="BW923" s="170"/>
      <c r="BX923" s="170"/>
      <c r="BY923" s="170"/>
      <c r="BZ923" s="170"/>
      <c r="CA923" s="170"/>
      <c r="CB923" s="170"/>
      <c r="CC923" s="170"/>
      <c r="CD923" s="170"/>
      <c r="CE923" s="170"/>
      <c r="CF923" s="170"/>
      <c r="CG923" s="170"/>
      <c r="CH923" s="170"/>
      <c r="CI923" s="170"/>
      <c r="CJ923" s="170"/>
      <c r="CK923" s="170"/>
      <c r="CL923" s="170"/>
      <c r="CM923" s="170"/>
      <c r="CN923" s="170"/>
      <c r="CO923" s="170"/>
      <c r="CP923" s="170"/>
      <c r="CQ923" s="170"/>
      <c r="CR923" s="170"/>
      <c r="CS923" s="170"/>
      <c r="CT923" s="170"/>
      <c r="CU923" s="170"/>
      <c r="CV923" s="170"/>
      <c r="CW923" s="170"/>
      <c r="CX923" s="170"/>
      <c r="CY923" s="170"/>
      <c r="CZ923" s="170"/>
      <c r="DA923" s="170"/>
      <c r="DB923" s="170"/>
      <c r="DC923" s="170"/>
      <c r="DD923" s="170"/>
      <c r="DE923" s="170"/>
      <c r="DF923" s="170"/>
      <c r="DG923" s="170"/>
      <c r="DH923" s="170"/>
      <c r="DI923" s="170"/>
      <c r="DJ923" s="170"/>
      <c r="DK923" s="170"/>
      <c r="DL923" s="170"/>
      <c r="DM923" s="170"/>
      <c r="DN923" s="170"/>
      <c r="DO923" s="170"/>
      <c r="DP923" s="170"/>
      <c r="DQ923" s="170"/>
      <c r="DR923" s="170"/>
      <c r="DS923" s="170"/>
      <c r="DT923" s="170"/>
      <c r="DU923" s="170"/>
      <c r="DV923" s="170"/>
      <c r="DW923" s="170"/>
      <c r="DX923" s="170"/>
      <c r="DY923" s="170"/>
      <c r="DZ923" s="170"/>
      <c r="EA923" s="170"/>
      <c r="EB923" s="170"/>
      <c r="EC923" s="170"/>
      <c r="ED923" s="170"/>
      <c r="EE923" s="170"/>
      <c r="EF923" s="170"/>
      <c r="EG923" s="170"/>
      <c r="EH923" s="170"/>
      <c r="EI923" s="170"/>
      <c r="EJ923" s="170"/>
      <c r="EK923" s="170"/>
      <c r="EL923" s="170"/>
      <c r="EM923" s="170"/>
      <c r="EN923" s="170"/>
      <c r="EO923" s="170"/>
      <c r="EP923" s="170"/>
      <c r="EQ923" s="170"/>
      <c r="ER923" s="185"/>
      <c r="ES923" s="185"/>
      <c r="ET923" s="171"/>
    </row>
    <row r="924" spans="1:150" s="173" customFormat="1" hidden="1" x14ac:dyDescent="0.25">
      <c r="A924" s="169"/>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c r="AL924" s="170"/>
      <c r="AM924" s="170"/>
      <c r="AN924" s="170"/>
      <c r="AO924" s="170"/>
      <c r="AP924" s="170"/>
      <c r="AQ924" s="170"/>
      <c r="AR924" s="170"/>
      <c r="AS924" s="170"/>
      <c r="AT924" s="170"/>
      <c r="AU924" s="170"/>
      <c r="AV924" s="170"/>
      <c r="AW924" s="170"/>
      <c r="AX924" s="170"/>
      <c r="AY924" s="170"/>
      <c r="AZ924" s="170"/>
      <c r="BA924" s="170"/>
      <c r="BB924" s="170"/>
      <c r="BC924" s="170"/>
      <c r="BD924" s="170"/>
      <c r="BE924" s="170"/>
      <c r="BF924" s="170"/>
      <c r="BG924" s="170"/>
      <c r="BH924" s="170"/>
      <c r="BI924" s="170"/>
      <c r="BJ924" s="170"/>
      <c r="BK924" s="170"/>
      <c r="BL924" s="170"/>
      <c r="BM924" s="170"/>
      <c r="BN924" s="170"/>
      <c r="BO924" s="170"/>
      <c r="BP924" s="170"/>
      <c r="BQ924" s="170"/>
      <c r="BR924" s="170"/>
      <c r="BS924" s="170"/>
      <c r="BT924" s="170"/>
      <c r="BU924" s="170"/>
      <c r="BV924" s="170"/>
      <c r="BW924" s="170"/>
      <c r="BX924" s="170"/>
      <c r="BY924" s="170"/>
      <c r="BZ924" s="170"/>
      <c r="CA924" s="170"/>
      <c r="CB924" s="170"/>
      <c r="CC924" s="170"/>
      <c r="CD924" s="170"/>
      <c r="CE924" s="170"/>
      <c r="CF924" s="170"/>
      <c r="CG924" s="170"/>
      <c r="CH924" s="170"/>
      <c r="CI924" s="170"/>
      <c r="CJ924" s="170"/>
      <c r="CK924" s="170"/>
      <c r="CL924" s="170"/>
      <c r="CM924" s="170"/>
      <c r="CN924" s="170"/>
      <c r="CO924" s="170"/>
      <c r="CP924" s="170"/>
      <c r="CQ924" s="170"/>
      <c r="CR924" s="170"/>
      <c r="CS924" s="170"/>
      <c r="CT924" s="170"/>
      <c r="CU924" s="170"/>
      <c r="CV924" s="170"/>
      <c r="CW924" s="170"/>
      <c r="CX924" s="170"/>
      <c r="CY924" s="170"/>
      <c r="CZ924" s="170"/>
      <c r="DA924" s="170"/>
      <c r="DB924" s="170"/>
      <c r="DC924" s="170"/>
      <c r="DD924" s="170"/>
      <c r="DE924" s="170"/>
      <c r="DF924" s="170"/>
      <c r="DG924" s="170"/>
      <c r="DH924" s="170"/>
      <c r="DI924" s="170"/>
      <c r="DJ924" s="170"/>
      <c r="DK924" s="170"/>
      <c r="DL924" s="170"/>
      <c r="DM924" s="170"/>
      <c r="DN924" s="170"/>
      <c r="DO924" s="170"/>
      <c r="DP924" s="170"/>
      <c r="DQ924" s="170"/>
      <c r="DR924" s="170"/>
      <c r="DS924" s="170"/>
      <c r="DT924" s="170"/>
      <c r="DU924" s="170"/>
      <c r="DV924" s="170"/>
      <c r="DW924" s="170"/>
      <c r="DX924" s="170"/>
      <c r="DY924" s="170"/>
      <c r="DZ924" s="170"/>
      <c r="EA924" s="170"/>
      <c r="EB924" s="170"/>
      <c r="EC924" s="170"/>
      <c r="ED924" s="170"/>
      <c r="EE924" s="170"/>
      <c r="EF924" s="170"/>
      <c r="EG924" s="170"/>
      <c r="EH924" s="170"/>
      <c r="EI924" s="170"/>
      <c r="EJ924" s="170"/>
      <c r="EK924" s="170"/>
      <c r="EL924" s="170"/>
      <c r="EM924" s="170"/>
      <c r="EN924" s="170"/>
      <c r="EO924" s="170"/>
      <c r="EP924" s="170"/>
      <c r="EQ924" s="170"/>
      <c r="ER924" s="185"/>
      <c r="ES924" s="185"/>
      <c r="ET924" s="171"/>
    </row>
    <row r="925" spans="1:150" s="173" customFormat="1" hidden="1" x14ac:dyDescent="0.25">
      <c r="A925" s="169"/>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c r="AL925" s="170"/>
      <c r="AM925" s="170"/>
      <c r="AN925" s="170"/>
      <c r="AO925" s="170"/>
      <c r="AP925" s="170"/>
      <c r="AQ925" s="170"/>
      <c r="AR925" s="170"/>
      <c r="AS925" s="170"/>
      <c r="AT925" s="170"/>
      <c r="AU925" s="170"/>
      <c r="AV925" s="170"/>
      <c r="AW925" s="170"/>
      <c r="AX925" s="170"/>
      <c r="AY925" s="170"/>
      <c r="AZ925" s="170"/>
      <c r="BA925" s="170"/>
      <c r="BB925" s="170"/>
      <c r="BC925" s="170"/>
      <c r="BD925" s="170"/>
      <c r="BE925" s="170"/>
      <c r="BF925" s="170"/>
      <c r="BG925" s="170"/>
      <c r="BH925" s="170"/>
      <c r="BI925" s="170"/>
      <c r="BJ925" s="170"/>
      <c r="BK925" s="170"/>
      <c r="BL925" s="170"/>
      <c r="BM925" s="170"/>
      <c r="BN925" s="170"/>
      <c r="BO925" s="170"/>
      <c r="BP925" s="170"/>
      <c r="BQ925" s="170"/>
      <c r="BR925" s="170"/>
      <c r="BS925" s="170"/>
      <c r="BT925" s="170"/>
      <c r="BU925" s="170"/>
      <c r="BV925" s="170"/>
      <c r="BW925" s="170"/>
      <c r="BX925" s="170"/>
      <c r="BY925" s="170"/>
      <c r="BZ925" s="170"/>
      <c r="CA925" s="170"/>
      <c r="CB925" s="170"/>
      <c r="CC925" s="170"/>
      <c r="CD925" s="170"/>
      <c r="CE925" s="170"/>
      <c r="CF925" s="170"/>
      <c r="CG925" s="170"/>
      <c r="CH925" s="170"/>
      <c r="CI925" s="170"/>
      <c r="CJ925" s="170"/>
      <c r="CK925" s="170"/>
      <c r="CL925" s="170"/>
      <c r="CM925" s="170"/>
      <c r="CN925" s="170"/>
      <c r="CO925" s="170"/>
      <c r="CP925" s="170"/>
      <c r="CQ925" s="170"/>
      <c r="CR925" s="170"/>
      <c r="CS925" s="170"/>
      <c r="CT925" s="170"/>
      <c r="CU925" s="170"/>
      <c r="CV925" s="170"/>
      <c r="CW925" s="170"/>
      <c r="CX925" s="170"/>
      <c r="CY925" s="170"/>
      <c r="CZ925" s="170"/>
      <c r="DA925" s="170"/>
      <c r="DB925" s="170"/>
      <c r="DC925" s="170"/>
      <c r="DD925" s="170"/>
      <c r="DE925" s="170"/>
      <c r="DF925" s="170"/>
      <c r="DG925" s="170"/>
      <c r="DH925" s="170"/>
      <c r="DI925" s="170"/>
      <c r="DJ925" s="170"/>
      <c r="DK925" s="170"/>
      <c r="DL925" s="170"/>
      <c r="DM925" s="170"/>
      <c r="DN925" s="170"/>
      <c r="DO925" s="170"/>
      <c r="DP925" s="170"/>
      <c r="DQ925" s="170"/>
      <c r="DR925" s="170"/>
      <c r="DS925" s="170"/>
      <c r="DT925" s="170"/>
      <c r="DU925" s="170"/>
      <c r="DV925" s="170"/>
      <c r="DW925" s="170"/>
      <c r="DX925" s="170"/>
      <c r="DY925" s="170"/>
      <c r="DZ925" s="170"/>
      <c r="EA925" s="170"/>
      <c r="EB925" s="170"/>
      <c r="EC925" s="170"/>
      <c r="ED925" s="170"/>
      <c r="EE925" s="170"/>
      <c r="EF925" s="170"/>
      <c r="EG925" s="170"/>
      <c r="EH925" s="170"/>
      <c r="EI925" s="170"/>
      <c r="EJ925" s="170"/>
      <c r="EK925" s="170"/>
      <c r="EL925" s="170"/>
      <c r="EM925" s="170"/>
      <c r="EN925" s="170"/>
      <c r="EO925" s="170"/>
      <c r="EP925" s="170"/>
      <c r="EQ925" s="170"/>
      <c r="ER925" s="185"/>
      <c r="ES925" s="185"/>
      <c r="ET925" s="171"/>
    </row>
    <row r="926" spans="1:150" s="173" customFormat="1" hidden="1" x14ac:dyDescent="0.25">
      <c r="A926" s="169"/>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c r="AL926" s="170"/>
      <c r="AM926" s="170"/>
      <c r="AN926" s="170"/>
      <c r="AO926" s="170"/>
      <c r="AP926" s="170"/>
      <c r="AQ926" s="170"/>
      <c r="AR926" s="170"/>
      <c r="AS926" s="170"/>
      <c r="AT926" s="170"/>
      <c r="AU926" s="170"/>
      <c r="AV926" s="170"/>
      <c r="AW926" s="170"/>
      <c r="AX926" s="170"/>
      <c r="AY926" s="170"/>
      <c r="AZ926" s="170"/>
      <c r="BA926" s="170"/>
      <c r="BB926" s="170"/>
      <c r="BC926" s="170"/>
      <c r="BD926" s="170"/>
      <c r="BE926" s="170"/>
      <c r="BF926" s="170"/>
      <c r="BG926" s="170"/>
      <c r="BH926" s="170"/>
      <c r="BI926" s="170"/>
      <c r="BJ926" s="170"/>
      <c r="BK926" s="170"/>
      <c r="BL926" s="170"/>
      <c r="BM926" s="170"/>
      <c r="BN926" s="170"/>
      <c r="BO926" s="170"/>
      <c r="BP926" s="170"/>
      <c r="BQ926" s="170"/>
      <c r="BR926" s="170"/>
      <c r="BS926" s="170"/>
      <c r="BT926" s="170"/>
      <c r="BU926" s="170"/>
      <c r="BV926" s="170"/>
      <c r="BW926" s="170"/>
      <c r="BX926" s="170"/>
      <c r="BY926" s="170"/>
      <c r="BZ926" s="170"/>
      <c r="CA926" s="170"/>
      <c r="CB926" s="170"/>
      <c r="CC926" s="170"/>
      <c r="CD926" s="170"/>
      <c r="CE926" s="170"/>
      <c r="CF926" s="170"/>
      <c r="CG926" s="170"/>
      <c r="CH926" s="170"/>
      <c r="CI926" s="170"/>
      <c r="CJ926" s="170"/>
      <c r="CK926" s="170"/>
      <c r="CL926" s="170"/>
      <c r="CM926" s="170"/>
      <c r="CN926" s="170"/>
      <c r="CO926" s="170"/>
      <c r="CP926" s="170"/>
      <c r="CQ926" s="170"/>
      <c r="CR926" s="170"/>
      <c r="CS926" s="170"/>
      <c r="CT926" s="170"/>
      <c r="CU926" s="170"/>
      <c r="CV926" s="170"/>
      <c r="CW926" s="170"/>
      <c r="CX926" s="170"/>
      <c r="CY926" s="170"/>
      <c r="CZ926" s="170"/>
      <c r="DA926" s="170"/>
      <c r="DB926" s="170"/>
      <c r="DC926" s="170"/>
      <c r="DD926" s="170"/>
      <c r="DE926" s="170"/>
      <c r="DF926" s="170"/>
      <c r="DG926" s="170"/>
      <c r="DH926" s="170"/>
      <c r="DI926" s="170"/>
      <c r="DJ926" s="170"/>
      <c r="DK926" s="170"/>
      <c r="DL926" s="170"/>
      <c r="DM926" s="170"/>
      <c r="DN926" s="170"/>
      <c r="DO926" s="170"/>
      <c r="DP926" s="170"/>
      <c r="DQ926" s="170"/>
      <c r="DR926" s="170"/>
      <c r="DS926" s="170"/>
      <c r="DT926" s="170"/>
      <c r="DU926" s="170"/>
      <c r="DV926" s="170"/>
      <c r="DW926" s="170"/>
      <c r="DX926" s="170"/>
      <c r="DY926" s="170"/>
      <c r="DZ926" s="170"/>
      <c r="EA926" s="170"/>
      <c r="EB926" s="170"/>
      <c r="EC926" s="170"/>
      <c r="ED926" s="170"/>
      <c r="EE926" s="170"/>
      <c r="EF926" s="170"/>
      <c r="EG926" s="170"/>
      <c r="EH926" s="170"/>
      <c r="EI926" s="170"/>
      <c r="EJ926" s="170"/>
      <c r="EK926" s="170"/>
      <c r="EL926" s="170"/>
      <c r="EM926" s="170"/>
      <c r="EN926" s="170"/>
      <c r="EO926" s="170"/>
      <c r="EP926" s="170"/>
      <c r="EQ926" s="170"/>
      <c r="ER926" s="185"/>
      <c r="ES926" s="185"/>
      <c r="ET926" s="171"/>
    </row>
    <row r="927" spans="1:150" s="173" customFormat="1" hidden="1" x14ac:dyDescent="0.25">
      <c r="A927" s="169"/>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c r="AL927" s="170"/>
      <c r="AM927" s="170"/>
      <c r="AN927" s="170"/>
      <c r="AO927" s="170"/>
      <c r="AP927" s="170"/>
      <c r="AQ927" s="170"/>
      <c r="AR927" s="170"/>
      <c r="AS927" s="170"/>
      <c r="AT927" s="170"/>
      <c r="AU927" s="170"/>
      <c r="AV927" s="170"/>
      <c r="AW927" s="170"/>
      <c r="AX927" s="170"/>
      <c r="AY927" s="170"/>
      <c r="AZ927" s="170"/>
      <c r="BA927" s="170"/>
      <c r="BB927" s="170"/>
      <c r="BC927" s="170"/>
      <c r="BD927" s="170"/>
      <c r="BE927" s="170"/>
      <c r="BF927" s="170"/>
      <c r="BG927" s="170"/>
      <c r="BH927" s="170"/>
      <c r="BI927" s="170"/>
      <c r="BJ927" s="170"/>
      <c r="BK927" s="170"/>
      <c r="BL927" s="170"/>
      <c r="BM927" s="170"/>
      <c r="BN927" s="170"/>
      <c r="BO927" s="170"/>
      <c r="BP927" s="170"/>
      <c r="BQ927" s="170"/>
      <c r="BR927" s="170"/>
      <c r="BS927" s="170"/>
      <c r="BT927" s="170"/>
      <c r="BU927" s="170"/>
      <c r="BV927" s="170"/>
      <c r="BW927" s="170"/>
      <c r="BX927" s="170"/>
      <c r="BY927" s="170"/>
      <c r="BZ927" s="170"/>
      <c r="CA927" s="170"/>
      <c r="CB927" s="170"/>
      <c r="CC927" s="170"/>
      <c r="CD927" s="170"/>
      <c r="CE927" s="170"/>
      <c r="CF927" s="170"/>
      <c r="CG927" s="170"/>
      <c r="CH927" s="170"/>
      <c r="CI927" s="170"/>
      <c r="CJ927" s="170"/>
      <c r="CK927" s="170"/>
      <c r="CL927" s="170"/>
      <c r="CM927" s="170"/>
      <c r="CN927" s="170"/>
      <c r="CO927" s="170"/>
      <c r="CP927" s="170"/>
      <c r="CQ927" s="170"/>
      <c r="CR927" s="170"/>
      <c r="CS927" s="170"/>
      <c r="CT927" s="170"/>
      <c r="CU927" s="170"/>
      <c r="CV927" s="170"/>
      <c r="CW927" s="170"/>
      <c r="CX927" s="170"/>
      <c r="CY927" s="170"/>
      <c r="CZ927" s="170"/>
      <c r="DA927" s="170"/>
      <c r="DB927" s="170"/>
      <c r="DC927" s="170"/>
      <c r="DD927" s="170"/>
      <c r="DE927" s="170"/>
      <c r="DF927" s="170"/>
      <c r="DG927" s="170"/>
      <c r="DH927" s="170"/>
      <c r="DI927" s="170"/>
      <c r="DJ927" s="170"/>
      <c r="DK927" s="170"/>
      <c r="DL927" s="170"/>
      <c r="DM927" s="170"/>
      <c r="DN927" s="170"/>
      <c r="DO927" s="170"/>
      <c r="DP927" s="170"/>
      <c r="DQ927" s="170"/>
      <c r="DR927" s="170"/>
      <c r="DS927" s="170"/>
      <c r="DT927" s="170"/>
      <c r="DU927" s="170"/>
      <c r="DV927" s="170"/>
      <c r="DW927" s="170"/>
      <c r="DX927" s="170"/>
      <c r="DY927" s="170"/>
      <c r="DZ927" s="170"/>
      <c r="EA927" s="170"/>
      <c r="EB927" s="170"/>
      <c r="EC927" s="170"/>
      <c r="ED927" s="170"/>
      <c r="EE927" s="170"/>
      <c r="EF927" s="170"/>
      <c r="EG927" s="170"/>
      <c r="EH927" s="170"/>
      <c r="EI927" s="170"/>
      <c r="EJ927" s="170"/>
      <c r="EK927" s="170"/>
      <c r="EL927" s="170"/>
      <c r="EM927" s="170"/>
      <c r="EN927" s="170"/>
      <c r="EO927" s="170"/>
      <c r="EP927" s="170"/>
      <c r="EQ927" s="170"/>
      <c r="ER927" s="185"/>
      <c r="ES927" s="185"/>
      <c r="ET927" s="171"/>
    </row>
    <row r="928" spans="1:150" s="173" customFormat="1" hidden="1" x14ac:dyDescent="0.25">
      <c r="A928" s="169"/>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c r="AL928" s="170"/>
      <c r="AM928" s="170"/>
      <c r="AN928" s="170"/>
      <c r="AO928" s="170"/>
      <c r="AP928" s="170"/>
      <c r="AQ928" s="170"/>
      <c r="AR928" s="170"/>
      <c r="AS928" s="170"/>
      <c r="AT928" s="170"/>
      <c r="AU928" s="170"/>
      <c r="AV928" s="170"/>
      <c r="AW928" s="170"/>
      <c r="AX928" s="170"/>
      <c r="AY928" s="170"/>
      <c r="AZ928" s="170"/>
      <c r="BA928" s="170"/>
      <c r="BB928" s="170"/>
      <c r="BC928" s="170"/>
      <c r="BD928" s="170"/>
      <c r="BE928" s="170"/>
      <c r="BF928" s="170"/>
      <c r="BG928" s="170"/>
      <c r="BH928" s="170"/>
      <c r="BI928" s="170"/>
      <c r="BJ928" s="170"/>
      <c r="BK928" s="170"/>
      <c r="BL928" s="170"/>
      <c r="BM928" s="170"/>
      <c r="BN928" s="170"/>
      <c r="BO928" s="170"/>
      <c r="BP928" s="170"/>
      <c r="BQ928" s="170"/>
      <c r="BR928" s="170"/>
      <c r="BS928" s="170"/>
      <c r="BT928" s="170"/>
      <c r="BU928" s="170"/>
      <c r="BV928" s="170"/>
      <c r="BW928" s="170"/>
      <c r="BX928" s="170"/>
      <c r="BY928" s="170"/>
      <c r="BZ928" s="170"/>
      <c r="CA928" s="170"/>
      <c r="CB928" s="170"/>
      <c r="CC928" s="170"/>
      <c r="CD928" s="170"/>
      <c r="CE928" s="170"/>
      <c r="CF928" s="170"/>
      <c r="CG928" s="170"/>
      <c r="CH928" s="170"/>
      <c r="CI928" s="170"/>
      <c r="CJ928" s="170"/>
      <c r="CK928" s="170"/>
      <c r="CL928" s="170"/>
      <c r="CM928" s="170"/>
      <c r="CN928" s="170"/>
      <c r="CO928" s="170"/>
      <c r="CP928" s="170"/>
      <c r="CQ928" s="170"/>
      <c r="CR928" s="170"/>
      <c r="CS928" s="170"/>
      <c r="CT928" s="170"/>
      <c r="CU928" s="170"/>
      <c r="CV928" s="170"/>
      <c r="CW928" s="170"/>
      <c r="CX928" s="170"/>
      <c r="CY928" s="170"/>
      <c r="CZ928" s="170"/>
      <c r="DA928" s="170"/>
      <c r="DB928" s="170"/>
      <c r="DC928" s="170"/>
      <c r="DD928" s="170"/>
      <c r="DE928" s="170"/>
      <c r="DF928" s="170"/>
      <c r="DG928" s="170"/>
      <c r="DH928" s="170"/>
      <c r="DI928" s="170"/>
      <c r="DJ928" s="170"/>
      <c r="DK928" s="170"/>
      <c r="DL928" s="170"/>
      <c r="DM928" s="170"/>
      <c r="DN928" s="170"/>
      <c r="DO928" s="170"/>
      <c r="DP928" s="170"/>
      <c r="DQ928" s="170"/>
      <c r="DR928" s="170"/>
      <c r="DS928" s="170"/>
      <c r="DT928" s="170"/>
      <c r="DU928" s="170"/>
      <c r="DV928" s="170"/>
      <c r="DW928" s="170"/>
      <c r="DX928" s="170"/>
      <c r="DY928" s="170"/>
      <c r="DZ928" s="170"/>
      <c r="EA928" s="170"/>
      <c r="EB928" s="170"/>
      <c r="EC928" s="170"/>
      <c r="ED928" s="170"/>
      <c r="EE928" s="170"/>
      <c r="EF928" s="170"/>
      <c r="EG928" s="170"/>
      <c r="EH928" s="170"/>
      <c r="EI928" s="170"/>
      <c r="EJ928" s="170"/>
      <c r="EK928" s="170"/>
      <c r="EL928" s="170"/>
      <c r="EM928" s="170"/>
      <c r="EN928" s="170"/>
      <c r="EO928" s="170"/>
      <c r="EP928" s="170"/>
      <c r="EQ928" s="170"/>
      <c r="ER928" s="185"/>
      <c r="ES928" s="185"/>
      <c r="ET928" s="171"/>
    </row>
    <row r="929" spans="1:150" s="173" customFormat="1" hidden="1" x14ac:dyDescent="0.25">
      <c r="A929" s="169"/>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c r="AL929" s="170"/>
      <c r="AM929" s="170"/>
      <c r="AN929" s="170"/>
      <c r="AO929" s="170"/>
      <c r="AP929" s="170"/>
      <c r="AQ929" s="170"/>
      <c r="AR929" s="170"/>
      <c r="AS929" s="170"/>
      <c r="AT929" s="170"/>
      <c r="AU929" s="170"/>
      <c r="AV929" s="170"/>
      <c r="AW929" s="170"/>
      <c r="AX929" s="170"/>
      <c r="AY929" s="170"/>
      <c r="AZ929" s="170"/>
      <c r="BA929" s="170"/>
      <c r="BB929" s="170"/>
      <c r="BC929" s="170"/>
      <c r="BD929" s="170"/>
      <c r="BE929" s="170"/>
      <c r="BF929" s="170"/>
      <c r="BG929" s="170"/>
      <c r="BH929" s="170"/>
      <c r="BI929" s="170"/>
      <c r="BJ929" s="170"/>
      <c r="BK929" s="170"/>
      <c r="BL929" s="170"/>
      <c r="BM929" s="170"/>
      <c r="BN929" s="170"/>
      <c r="BO929" s="170"/>
      <c r="BP929" s="170"/>
      <c r="BQ929" s="170"/>
      <c r="BR929" s="170"/>
      <c r="BS929" s="170"/>
      <c r="BT929" s="170"/>
      <c r="BU929" s="170"/>
      <c r="BV929" s="170"/>
      <c r="BW929" s="170"/>
      <c r="BX929" s="170"/>
      <c r="BY929" s="170"/>
      <c r="BZ929" s="170"/>
      <c r="CA929" s="170"/>
      <c r="CB929" s="170"/>
      <c r="CC929" s="170"/>
      <c r="CD929" s="170"/>
      <c r="CE929" s="170"/>
      <c r="CF929" s="170"/>
      <c r="CG929" s="170"/>
      <c r="CH929" s="170"/>
      <c r="CI929" s="170"/>
      <c r="CJ929" s="170"/>
      <c r="CK929" s="170"/>
      <c r="CL929" s="170"/>
      <c r="CM929" s="170"/>
      <c r="CN929" s="170"/>
      <c r="CO929" s="170"/>
      <c r="CP929" s="170"/>
      <c r="CQ929" s="170"/>
      <c r="CR929" s="170"/>
      <c r="CS929" s="170"/>
      <c r="CT929" s="170"/>
      <c r="CU929" s="170"/>
      <c r="CV929" s="170"/>
      <c r="CW929" s="170"/>
      <c r="CX929" s="170"/>
      <c r="CY929" s="170"/>
      <c r="CZ929" s="170"/>
      <c r="DA929" s="170"/>
      <c r="DB929" s="170"/>
      <c r="DC929" s="170"/>
      <c r="DD929" s="170"/>
      <c r="DE929" s="170"/>
      <c r="DF929" s="170"/>
      <c r="DG929" s="170"/>
      <c r="DH929" s="170"/>
      <c r="DI929" s="170"/>
      <c r="DJ929" s="170"/>
      <c r="DK929" s="170"/>
      <c r="DL929" s="170"/>
      <c r="DM929" s="170"/>
      <c r="DN929" s="170"/>
      <c r="DO929" s="170"/>
      <c r="DP929" s="170"/>
      <c r="DQ929" s="170"/>
      <c r="DR929" s="170"/>
      <c r="DS929" s="170"/>
      <c r="DT929" s="170"/>
      <c r="DU929" s="170"/>
      <c r="DV929" s="170"/>
      <c r="DW929" s="170"/>
      <c r="DX929" s="170"/>
      <c r="DY929" s="170"/>
      <c r="DZ929" s="170"/>
      <c r="EA929" s="170"/>
      <c r="EB929" s="170"/>
      <c r="EC929" s="170"/>
      <c r="ED929" s="170"/>
      <c r="EE929" s="170"/>
      <c r="EF929" s="170"/>
      <c r="EG929" s="170"/>
      <c r="EH929" s="170"/>
      <c r="EI929" s="170"/>
      <c r="EJ929" s="170"/>
      <c r="EK929" s="170"/>
      <c r="EL929" s="170"/>
      <c r="EM929" s="170"/>
      <c r="EN929" s="170"/>
      <c r="EO929" s="170"/>
      <c r="EP929" s="170"/>
      <c r="EQ929" s="170"/>
      <c r="ER929" s="185"/>
      <c r="ES929" s="185"/>
      <c r="ET929" s="171"/>
    </row>
    <row r="930" spans="1:150" s="173" customFormat="1" hidden="1" x14ac:dyDescent="0.25">
      <c r="A930" s="169"/>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c r="AL930" s="170"/>
      <c r="AM930" s="170"/>
      <c r="AN930" s="170"/>
      <c r="AO930" s="170"/>
      <c r="AP930" s="170"/>
      <c r="AQ930" s="170"/>
      <c r="AR930" s="170"/>
      <c r="AS930" s="170"/>
      <c r="AT930" s="170"/>
      <c r="AU930" s="170"/>
      <c r="AV930" s="170"/>
      <c r="AW930" s="170"/>
      <c r="AX930" s="170"/>
      <c r="AY930" s="170"/>
      <c r="AZ930" s="170"/>
      <c r="BA930" s="170"/>
      <c r="BB930" s="170"/>
      <c r="BC930" s="170"/>
      <c r="BD930" s="170"/>
      <c r="BE930" s="170"/>
      <c r="BF930" s="170"/>
      <c r="BG930" s="170"/>
      <c r="BH930" s="170"/>
      <c r="BI930" s="170"/>
      <c r="BJ930" s="170"/>
      <c r="BK930" s="170"/>
      <c r="BL930" s="170"/>
      <c r="BM930" s="170"/>
      <c r="BN930" s="170"/>
      <c r="BO930" s="170"/>
      <c r="BP930" s="170"/>
      <c r="BQ930" s="170"/>
      <c r="BR930" s="170"/>
      <c r="BS930" s="170"/>
      <c r="BT930" s="170"/>
      <c r="BU930" s="170"/>
      <c r="BV930" s="170"/>
      <c r="BW930" s="170"/>
      <c r="BX930" s="170"/>
      <c r="BY930" s="170"/>
      <c r="BZ930" s="170"/>
      <c r="CA930" s="170"/>
      <c r="CB930" s="170"/>
      <c r="CC930" s="170"/>
      <c r="CD930" s="170"/>
      <c r="CE930" s="170"/>
      <c r="CF930" s="170"/>
      <c r="CG930" s="170"/>
      <c r="CH930" s="170"/>
      <c r="CI930" s="170"/>
      <c r="CJ930" s="170"/>
      <c r="CK930" s="170"/>
      <c r="CL930" s="170"/>
      <c r="CM930" s="170"/>
      <c r="CN930" s="170"/>
      <c r="CO930" s="170"/>
      <c r="CP930" s="170"/>
      <c r="CQ930" s="170"/>
      <c r="CR930" s="170"/>
      <c r="CS930" s="170"/>
      <c r="CT930" s="170"/>
      <c r="CU930" s="170"/>
      <c r="CV930" s="170"/>
      <c r="CW930" s="170"/>
      <c r="CX930" s="170"/>
      <c r="CY930" s="170"/>
      <c r="CZ930" s="170"/>
      <c r="DA930" s="170"/>
      <c r="DB930" s="170"/>
      <c r="DC930" s="170"/>
      <c r="DD930" s="170"/>
      <c r="DE930" s="170"/>
      <c r="DF930" s="170"/>
      <c r="DG930" s="170"/>
      <c r="DH930" s="170"/>
      <c r="DI930" s="170"/>
      <c r="DJ930" s="170"/>
      <c r="DK930" s="170"/>
      <c r="DL930" s="170"/>
      <c r="DM930" s="170"/>
      <c r="DN930" s="170"/>
      <c r="DO930" s="170"/>
      <c r="DP930" s="170"/>
      <c r="DQ930" s="170"/>
      <c r="DR930" s="170"/>
      <c r="DS930" s="170"/>
      <c r="DT930" s="170"/>
      <c r="DU930" s="170"/>
      <c r="DV930" s="170"/>
      <c r="DW930" s="170"/>
      <c r="DX930" s="170"/>
      <c r="DY930" s="170"/>
      <c r="DZ930" s="170"/>
      <c r="EA930" s="170"/>
      <c r="EB930" s="170"/>
      <c r="EC930" s="170"/>
      <c r="ED930" s="170"/>
      <c r="EE930" s="170"/>
      <c r="EF930" s="170"/>
      <c r="EG930" s="170"/>
      <c r="EH930" s="170"/>
      <c r="EI930" s="170"/>
      <c r="EJ930" s="170"/>
      <c r="EK930" s="170"/>
      <c r="EL930" s="170"/>
      <c r="EM930" s="170"/>
      <c r="EN930" s="170"/>
      <c r="EO930" s="170"/>
      <c r="EP930" s="170"/>
      <c r="EQ930" s="170"/>
      <c r="ER930" s="185"/>
      <c r="ES930" s="185"/>
      <c r="ET930" s="171"/>
    </row>
    <row r="931" spans="1:150" s="173" customFormat="1" hidden="1" x14ac:dyDescent="0.25">
      <c r="A931" s="169"/>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c r="AL931" s="170"/>
      <c r="AM931" s="170"/>
      <c r="AN931" s="170"/>
      <c r="AO931" s="170"/>
      <c r="AP931" s="170"/>
      <c r="AQ931" s="170"/>
      <c r="AR931" s="170"/>
      <c r="AS931" s="170"/>
      <c r="AT931" s="170"/>
      <c r="AU931" s="170"/>
      <c r="AV931" s="170"/>
      <c r="AW931" s="170"/>
      <c r="AX931" s="170"/>
      <c r="AY931" s="170"/>
      <c r="AZ931" s="170"/>
      <c r="BA931" s="170"/>
      <c r="BB931" s="170"/>
      <c r="BC931" s="170"/>
      <c r="BD931" s="170"/>
      <c r="BE931" s="170"/>
      <c r="BF931" s="170"/>
      <c r="BG931" s="170"/>
      <c r="BH931" s="170"/>
      <c r="BI931" s="170"/>
      <c r="BJ931" s="170"/>
      <c r="BK931" s="170"/>
      <c r="BL931" s="170"/>
      <c r="BM931" s="170"/>
      <c r="BN931" s="170"/>
      <c r="BO931" s="170"/>
      <c r="BP931" s="170"/>
      <c r="BQ931" s="170"/>
      <c r="BR931" s="170"/>
      <c r="BS931" s="170"/>
      <c r="BT931" s="170"/>
      <c r="BU931" s="170"/>
      <c r="BV931" s="170"/>
      <c r="BW931" s="170"/>
      <c r="BX931" s="170"/>
      <c r="BY931" s="170"/>
      <c r="BZ931" s="170"/>
      <c r="CA931" s="170"/>
      <c r="CB931" s="170"/>
      <c r="CC931" s="170"/>
      <c r="CD931" s="170"/>
      <c r="CE931" s="170"/>
      <c r="CF931" s="170"/>
      <c r="CG931" s="170"/>
      <c r="CH931" s="170"/>
      <c r="CI931" s="170"/>
      <c r="CJ931" s="170"/>
      <c r="CK931" s="170"/>
      <c r="CL931" s="170"/>
      <c r="CM931" s="170"/>
      <c r="CN931" s="170"/>
      <c r="CO931" s="170"/>
      <c r="CP931" s="170"/>
      <c r="CQ931" s="170"/>
      <c r="CR931" s="170"/>
      <c r="CS931" s="170"/>
      <c r="CT931" s="170"/>
      <c r="CU931" s="170"/>
      <c r="CV931" s="170"/>
      <c r="CW931" s="170"/>
      <c r="CX931" s="170"/>
      <c r="CY931" s="170"/>
      <c r="CZ931" s="170"/>
      <c r="DA931" s="170"/>
      <c r="DB931" s="170"/>
      <c r="DC931" s="170"/>
      <c r="DD931" s="170"/>
      <c r="DE931" s="170"/>
      <c r="DF931" s="170"/>
      <c r="DG931" s="170"/>
      <c r="DH931" s="170"/>
      <c r="DI931" s="170"/>
      <c r="DJ931" s="170"/>
      <c r="DK931" s="170"/>
      <c r="DL931" s="170"/>
      <c r="DM931" s="170"/>
      <c r="DN931" s="170"/>
      <c r="DO931" s="170"/>
      <c r="DP931" s="170"/>
      <c r="DQ931" s="170"/>
      <c r="DR931" s="170"/>
      <c r="DS931" s="170"/>
      <c r="DT931" s="170"/>
      <c r="DU931" s="170"/>
      <c r="DV931" s="170"/>
      <c r="DW931" s="170"/>
      <c r="DX931" s="170"/>
      <c r="DY931" s="170"/>
      <c r="DZ931" s="170"/>
      <c r="EA931" s="170"/>
      <c r="EB931" s="170"/>
      <c r="EC931" s="170"/>
      <c r="ED931" s="170"/>
      <c r="EE931" s="170"/>
      <c r="EF931" s="170"/>
      <c r="EG931" s="170"/>
      <c r="EH931" s="170"/>
      <c r="EI931" s="170"/>
      <c r="EJ931" s="170"/>
      <c r="EK931" s="170"/>
      <c r="EL931" s="170"/>
      <c r="EM931" s="170"/>
      <c r="EN931" s="170"/>
      <c r="EO931" s="170"/>
      <c r="EP931" s="170"/>
      <c r="EQ931" s="170"/>
      <c r="ER931" s="185"/>
      <c r="ES931" s="185"/>
      <c r="ET931" s="171"/>
    </row>
    <row r="932" spans="1:150" s="173" customFormat="1" hidden="1" x14ac:dyDescent="0.25">
      <c r="A932" s="169"/>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c r="AL932" s="170"/>
      <c r="AM932" s="170"/>
      <c r="AN932" s="170"/>
      <c r="AO932" s="170"/>
      <c r="AP932" s="170"/>
      <c r="AQ932" s="170"/>
      <c r="AR932" s="170"/>
      <c r="AS932" s="170"/>
      <c r="AT932" s="170"/>
      <c r="AU932" s="170"/>
      <c r="AV932" s="170"/>
      <c r="AW932" s="170"/>
      <c r="AX932" s="170"/>
      <c r="AY932" s="170"/>
      <c r="AZ932" s="170"/>
      <c r="BA932" s="170"/>
      <c r="BB932" s="170"/>
      <c r="BC932" s="170"/>
      <c r="BD932" s="170"/>
      <c r="BE932" s="170"/>
      <c r="BF932" s="170"/>
      <c r="BG932" s="170"/>
      <c r="BH932" s="170"/>
      <c r="BI932" s="170"/>
      <c r="BJ932" s="170"/>
      <c r="BK932" s="170"/>
      <c r="BL932" s="170"/>
      <c r="BM932" s="170"/>
      <c r="BN932" s="170"/>
      <c r="BO932" s="170"/>
      <c r="BP932" s="170"/>
      <c r="BQ932" s="170"/>
      <c r="BR932" s="170"/>
      <c r="BS932" s="170"/>
      <c r="BT932" s="170"/>
      <c r="BU932" s="170"/>
      <c r="BV932" s="170"/>
      <c r="BW932" s="170"/>
      <c r="BX932" s="170"/>
      <c r="BY932" s="170"/>
      <c r="BZ932" s="170"/>
      <c r="CA932" s="170"/>
      <c r="CB932" s="170"/>
      <c r="CC932" s="170"/>
      <c r="CD932" s="170"/>
      <c r="CE932" s="170"/>
      <c r="CF932" s="170"/>
      <c r="CG932" s="170"/>
      <c r="CH932" s="170"/>
      <c r="CI932" s="170"/>
      <c r="CJ932" s="170"/>
      <c r="CK932" s="170"/>
      <c r="CL932" s="170"/>
      <c r="CM932" s="170"/>
      <c r="CN932" s="170"/>
      <c r="CO932" s="170"/>
      <c r="CP932" s="170"/>
      <c r="CQ932" s="170"/>
      <c r="CR932" s="170"/>
      <c r="CS932" s="170"/>
      <c r="CT932" s="170"/>
      <c r="CU932" s="170"/>
      <c r="CV932" s="170"/>
      <c r="CW932" s="170"/>
      <c r="CX932" s="170"/>
      <c r="CY932" s="170"/>
      <c r="CZ932" s="170"/>
      <c r="DA932" s="170"/>
      <c r="DB932" s="170"/>
      <c r="DC932" s="170"/>
      <c r="DD932" s="170"/>
      <c r="DE932" s="170"/>
      <c r="DF932" s="170"/>
      <c r="DG932" s="170"/>
      <c r="DH932" s="170"/>
      <c r="DI932" s="170"/>
      <c r="DJ932" s="170"/>
      <c r="DK932" s="170"/>
      <c r="DL932" s="170"/>
      <c r="DM932" s="170"/>
      <c r="DN932" s="170"/>
      <c r="DO932" s="170"/>
      <c r="DP932" s="170"/>
      <c r="DQ932" s="170"/>
      <c r="DR932" s="170"/>
      <c r="DS932" s="170"/>
      <c r="DT932" s="170"/>
      <c r="DU932" s="170"/>
      <c r="DV932" s="170"/>
      <c r="DW932" s="170"/>
      <c r="DX932" s="170"/>
      <c r="DY932" s="170"/>
      <c r="DZ932" s="170"/>
      <c r="EA932" s="170"/>
      <c r="EB932" s="170"/>
      <c r="EC932" s="170"/>
      <c r="ED932" s="170"/>
      <c r="EE932" s="170"/>
      <c r="EF932" s="170"/>
      <c r="EG932" s="170"/>
      <c r="EH932" s="170"/>
      <c r="EI932" s="170"/>
      <c r="EJ932" s="170"/>
      <c r="EK932" s="170"/>
      <c r="EL932" s="170"/>
      <c r="EM932" s="170"/>
      <c r="EN932" s="170"/>
      <c r="EO932" s="170"/>
      <c r="EP932" s="170"/>
      <c r="EQ932" s="170"/>
      <c r="ER932" s="185"/>
      <c r="ES932" s="185"/>
      <c r="ET932" s="171"/>
    </row>
    <row r="933" spans="1:150" s="173" customFormat="1" hidden="1" x14ac:dyDescent="0.25">
      <c r="A933" s="169"/>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c r="AL933" s="170"/>
      <c r="AM933" s="170"/>
      <c r="AN933" s="170"/>
      <c r="AO933" s="170"/>
      <c r="AP933" s="170"/>
      <c r="AQ933" s="170"/>
      <c r="AR933" s="170"/>
      <c r="AS933" s="170"/>
      <c r="AT933" s="170"/>
      <c r="AU933" s="170"/>
      <c r="AV933" s="170"/>
      <c r="AW933" s="170"/>
      <c r="AX933" s="170"/>
      <c r="AY933" s="170"/>
      <c r="AZ933" s="170"/>
      <c r="BA933" s="170"/>
      <c r="BB933" s="170"/>
      <c r="BC933" s="170"/>
      <c r="BD933" s="170"/>
      <c r="BE933" s="170"/>
      <c r="BF933" s="170"/>
      <c r="BG933" s="170"/>
      <c r="BH933" s="170"/>
      <c r="BI933" s="170"/>
      <c r="BJ933" s="170"/>
      <c r="BK933" s="170"/>
      <c r="BL933" s="170"/>
      <c r="BM933" s="170"/>
      <c r="BN933" s="170"/>
      <c r="BO933" s="170"/>
      <c r="BP933" s="170"/>
      <c r="BQ933" s="170"/>
      <c r="BR933" s="170"/>
      <c r="BS933" s="170"/>
      <c r="BT933" s="170"/>
      <c r="BU933" s="170"/>
      <c r="BV933" s="170"/>
      <c r="BW933" s="170"/>
      <c r="BX933" s="170"/>
      <c r="BY933" s="170"/>
      <c r="BZ933" s="170"/>
      <c r="CA933" s="170"/>
      <c r="CB933" s="170"/>
      <c r="CC933" s="170"/>
      <c r="CD933" s="170"/>
      <c r="CE933" s="170"/>
      <c r="CF933" s="170"/>
      <c r="CG933" s="170"/>
      <c r="CH933" s="170"/>
      <c r="CI933" s="170"/>
      <c r="CJ933" s="170"/>
      <c r="CK933" s="170"/>
      <c r="CL933" s="170"/>
      <c r="CM933" s="170"/>
      <c r="CN933" s="170"/>
      <c r="CO933" s="170"/>
      <c r="CP933" s="170"/>
      <c r="CQ933" s="170"/>
      <c r="CR933" s="170"/>
      <c r="CS933" s="170"/>
      <c r="CT933" s="170"/>
      <c r="CU933" s="170"/>
      <c r="CV933" s="170"/>
      <c r="CW933" s="170"/>
      <c r="CX933" s="170"/>
      <c r="CY933" s="170"/>
      <c r="CZ933" s="170"/>
      <c r="DA933" s="170"/>
      <c r="DB933" s="170"/>
      <c r="DC933" s="170"/>
      <c r="DD933" s="170"/>
      <c r="DE933" s="170"/>
      <c r="DF933" s="170"/>
      <c r="DG933" s="170"/>
      <c r="DH933" s="170"/>
      <c r="DI933" s="170"/>
      <c r="DJ933" s="170"/>
      <c r="DK933" s="170"/>
      <c r="DL933" s="170"/>
      <c r="DM933" s="170"/>
      <c r="DN933" s="170"/>
      <c r="DO933" s="170"/>
      <c r="DP933" s="170"/>
      <c r="DQ933" s="170"/>
      <c r="DR933" s="170"/>
      <c r="DS933" s="170"/>
      <c r="DT933" s="170"/>
      <c r="DU933" s="170"/>
      <c r="DV933" s="170"/>
      <c r="DW933" s="170"/>
      <c r="DX933" s="170"/>
      <c r="DY933" s="170"/>
      <c r="DZ933" s="170"/>
      <c r="EA933" s="170"/>
      <c r="EB933" s="170"/>
      <c r="EC933" s="170"/>
      <c r="ED933" s="170"/>
      <c r="EE933" s="170"/>
      <c r="EF933" s="170"/>
      <c r="EG933" s="170"/>
      <c r="EH933" s="170"/>
      <c r="EI933" s="170"/>
      <c r="EJ933" s="170"/>
      <c r="EK933" s="170"/>
      <c r="EL933" s="170"/>
      <c r="EM933" s="170"/>
      <c r="EN933" s="170"/>
      <c r="EO933" s="170"/>
      <c r="EP933" s="170"/>
      <c r="EQ933" s="170"/>
      <c r="ER933" s="185"/>
      <c r="ES933" s="185"/>
      <c r="ET933" s="171"/>
    </row>
    <row r="934" spans="1:150" s="173" customFormat="1" hidden="1" x14ac:dyDescent="0.25">
      <c r="A934" s="169"/>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c r="AL934" s="170"/>
      <c r="AM934" s="170"/>
      <c r="AN934" s="170"/>
      <c r="AO934" s="170"/>
      <c r="AP934" s="170"/>
      <c r="AQ934" s="170"/>
      <c r="AR934" s="170"/>
      <c r="AS934" s="170"/>
      <c r="AT934" s="170"/>
      <c r="AU934" s="170"/>
      <c r="AV934" s="170"/>
      <c r="AW934" s="170"/>
      <c r="AX934" s="170"/>
      <c r="AY934" s="170"/>
      <c r="AZ934" s="170"/>
      <c r="BA934" s="170"/>
      <c r="BB934" s="170"/>
      <c r="BC934" s="170"/>
      <c r="BD934" s="170"/>
      <c r="BE934" s="170"/>
      <c r="BF934" s="170"/>
      <c r="BG934" s="170"/>
      <c r="BH934" s="170"/>
      <c r="BI934" s="170"/>
      <c r="BJ934" s="170"/>
      <c r="BK934" s="170"/>
      <c r="BL934" s="170"/>
      <c r="BM934" s="170"/>
      <c r="BN934" s="170"/>
      <c r="BO934" s="170"/>
      <c r="BP934" s="170"/>
      <c r="BQ934" s="170"/>
      <c r="BR934" s="170"/>
      <c r="BS934" s="170"/>
      <c r="BT934" s="170"/>
      <c r="BU934" s="170"/>
      <c r="BV934" s="170"/>
      <c r="BW934" s="170"/>
      <c r="BX934" s="170"/>
      <c r="BY934" s="170"/>
      <c r="BZ934" s="170"/>
      <c r="CA934" s="170"/>
      <c r="CB934" s="170"/>
      <c r="CC934" s="170"/>
      <c r="CD934" s="170"/>
      <c r="CE934" s="170"/>
      <c r="CF934" s="170"/>
      <c r="CG934" s="170"/>
      <c r="CH934" s="170"/>
      <c r="CI934" s="170"/>
      <c r="CJ934" s="170"/>
      <c r="CK934" s="170"/>
      <c r="CL934" s="170"/>
      <c r="CM934" s="170"/>
      <c r="CN934" s="170"/>
      <c r="CO934" s="170"/>
      <c r="CP934" s="170"/>
      <c r="CQ934" s="170"/>
      <c r="CR934" s="170"/>
      <c r="CS934" s="170"/>
      <c r="CT934" s="170"/>
      <c r="CU934" s="170"/>
      <c r="CV934" s="170"/>
      <c r="CW934" s="170"/>
      <c r="CX934" s="170"/>
      <c r="CY934" s="170"/>
      <c r="CZ934" s="170"/>
      <c r="DA934" s="170"/>
      <c r="DB934" s="170"/>
      <c r="DC934" s="170"/>
      <c r="DD934" s="170"/>
      <c r="DE934" s="170"/>
      <c r="DF934" s="170"/>
      <c r="DG934" s="170"/>
      <c r="DH934" s="170"/>
      <c r="DI934" s="170"/>
      <c r="DJ934" s="170"/>
      <c r="DK934" s="170"/>
      <c r="DL934" s="170"/>
      <c r="DM934" s="170"/>
      <c r="DN934" s="170"/>
      <c r="DO934" s="170"/>
      <c r="DP934" s="170"/>
      <c r="DQ934" s="170"/>
      <c r="DR934" s="170"/>
      <c r="DS934" s="170"/>
      <c r="DT934" s="170"/>
      <c r="DU934" s="170"/>
      <c r="DV934" s="170"/>
      <c r="DW934" s="170"/>
      <c r="DX934" s="170"/>
      <c r="DY934" s="170"/>
      <c r="DZ934" s="170"/>
      <c r="EA934" s="170"/>
      <c r="EB934" s="170"/>
      <c r="EC934" s="170"/>
      <c r="ED934" s="170"/>
      <c r="EE934" s="170"/>
      <c r="EF934" s="170"/>
      <c r="EG934" s="170"/>
      <c r="EH934" s="170"/>
      <c r="EI934" s="170"/>
      <c r="EJ934" s="170"/>
      <c r="EK934" s="170"/>
      <c r="EL934" s="170"/>
      <c r="EM934" s="170"/>
      <c r="EN934" s="170"/>
      <c r="EO934" s="170"/>
      <c r="EP934" s="170"/>
      <c r="EQ934" s="170"/>
      <c r="ER934" s="185"/>
      <c r="ES934" s="185"/>
      <c r="ET934" s="171"/>
    </row>
    <row r="935" spans="1:150" s="173" customFormat="1" hidden="1" x14ac:dyDescent="0.25">
      <c r="A935" s="169"/>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c r="AL935" s="170"/>
      <c r="AM935" s="170"/>
      <c r="AN935" s="170"/>
      <c r="AO935" s="170"/>
      <c r="AP935" s="170"/>
      <c r="AQ935" s="170"/>
      <c r="AR935" s="170"/>
      <c r="AS935" s="170"/>
      <c r="AT935" s="170"/>
      <c r="AU935" s="170"/>
      <c r="AV935" s="170"/>
      <c r="AW935" s="170"/>
      <c r="AX935" s="170"/>
      <c r="AY935" s="170"/>
      <c r="AZ935" s="170"/>
      <c r="BA935" s="170"/>
      <c r="BB935" s="170"/>
      <c r="BC935" s="170"/>
      <c r="BD935" s="170"/>
      <c r="BE935" s="170"/>
      <c r="BF935" s="170"/>
      <c r="BG935" s="170"/>
      <c r="BH935" s="170"/>
      <c r="BI935" s="170"/>
      <c r="BJ935" s="170"/>
      <c r="BK935" s="170"/>
      <c r="BL935" s="170"/>
      <c r="BM935" s="170"/>
      <c r="BN935" s="170"/>
      <c r="BO935" s="170"/>
      <c r="BP935" s="170"/>
      <c r="BQ935" s="170"/>
      <c r="BR935" s="170"/>
      <c r="BS935" s="170"/>
      <c r="BT935" s="170"/>
      <c r="BU935" s="170"/>
      <c r="BV935" s="170"/>
      <c r="BW935" s="170"/>
      <c r="BX935" s="170"/>
      <c r="BY935" s="170"/>
      <c r="BZ935" s="170"/>
      <c r="CA935" s="170"/>
      <c r="CB935" s="170"/>
      <c r="CC935" s="170"/>
      <c r="CD935" s="170"/>
      <c r="CE935" s="170"/>
      <c r="CF935" s="170"/>
      <c r="CG935" s="170"/>
      <c r="CH935" s="170"/>
      <c r="CI935" s="170"/>
      <c r="CJ935" s="170"/>
      <c r="CK935" s="170"/>
      <c r="CL935" s="170"/>
      <c r="CM935" s="170"/>
      <c r="CN935" s="170"/>
      <c r="CO935" s="170"/>
      <c r="CP935" s="170"/>
      <c r="CQ935" s="170"/>
      <c r="CR935" s="170"/>
      <c r="CS935" s="170"/>
      <c r="CT935" s="170"/>
      <c r="CU935" s="170"/>
      <c r="CV935" s="170"/>
      <c r="CW935" s="170"/>
      <c r="CX935" s="170"/>
      <c r="CY935" s="170"/>
      <c r="CZ935" s="170"/>
      <c r="DA935" s="170"/>
      <c r="DB935" s="170"/>
      <c r="DC935" s="170"/>
      <c r="DD935" s="170"/>
      <c r="DE935" s="170"/>
      <c r="DF935" s="170"/>
      <c r="DG935" s="170"/>
      <c r="DH935" s="170"/>
      <c r="DI935" s="170"/>
      <c r="DJ935" s="170"/>
      <c r="DK935" s="170"/>
      <c r="DL935" s="170"/>
      <c r="DM935" s="170"/>
      <c r="DN935" s="170"/>
      <c r="DO935" s="170"/>
      <c r="DP935" s="170"/>
      <c r="DQ935" s="170"/>
      <c r="DR935" s="170"/>
      <c r="DS935" s="170"/>
      <c r="DT935" s="170"/>
      <c r="DU935" s="170"/>
      <c r="DV935" s="170"/>
      <c r="DW935" s="170"/>
      <c r="DX935" s="170"/>
      <c r="DY935" s="170"/>
      <c r="DZ935" s="170"/>
      <c r="EA935" s="170"/>
      <c r="EB935" s="170"/>
      <c r="EC935" s="170"/>
      <c r="ED935" s="170"/>
      <c r="EE935" s="170"/>
      <c r="EF935" s="170"/>
      <c r="EG935" s="170"/>
      <c r="EH935" s="170"/>
      <c r="EI935" s="170"/>
      <c r="EJ935" s="170"/>
      <c r="EK935" s="170"/>
      <c r="EL935" s="170"/>
      <c r="EM935" s="170"/>
      <c r="EN935" s="170"/>
      <c r="EO935" s="170"/>
      <c r="EP935" s="170"/>
      <c r="EQ935" s="170"/>
      <c r="ER935" s="185"/>
      <c r="ES935" s="185"/>
      <c r="ET935" s="171"/>
    </row>
    <row r="936" spans="1:150" s="173" customFormat="1" hidden="1" x14ac:dyDescent="0.25">
      <c r="A936" s="169"/>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c r="AL936" s="170"/>
      <c r="AM936" s="170"/>
      <c r="AN936" s="170"/>
      <c r="AO936" s="170"/>
      <c r="AP936" s="170"/>
      <c r="AQ936" s="170"/>
      <c r="AR936" s="170"/>
      <c r="AS936" s="170"/>
      <c r="AT936" s="170"/>
      <c r="AU936" s="170"/>
      <c r="AV936" s="170"/>
      <c r="AW936" s="170"/>
      <c r="AX936" s="170"/>
      <c r="AY936" s="170"/>
      <c r="AZ936" s="170"/>
      <c r="BA936" s="170"/>
      <c r="BB936" s="170"/>
      <c r="BC936" s="170"/>
      <c r="BD936" s="170"/>
      <c r="BE936" s="170"/>
      <c r="BF936" s="170"/>
      <c r="BG936" s="170"/>
      <c r="BH936" s="170"/>
      <c r="BI936" s="170"/>
      <c r="BJ936" s="170"/>
      <c r="BK936" s="170"/>
      <c r="BL936" s="170"/>
      <c r="BM936" s="170"/>
      <c r="BN936" s="170"/>
      <c r="BO936" s="170"/>
      <c r="BP936" s="170"/>
      <c r="BQ936" s="170"/>
      <c r="BR936" s="170"/>
      <c r="BS936" s="170"/>
      <c r="BT936" s="170"/>
      <c r="BU936" s="170"/>
      <c r="BV936" s="170"/>
      <c r="BW936" s="170"/>
      <c r="BX936" s="170"/>
      <c r="BY936" s="170"/>
      <c r="BZ936" s="170"/>
      <c r="CA936" s="170"/>
      <c r="CB936" s="170"/>
      <c r="CC936" s="170"/>
      <c r="CD936" s="170"/>
      <c r="CE936" s="170"/>
      <c r="CF936" s="170"/>
      <c r="CG936" s="170"/>
      <c r="CH936" s="170"/>
      <c r="CI936" s="170"/>
      <c r="CJ936" s="170"/>
      <c r="CK936" s="170"/>
      <c r="CL936" s="170"/>
      <c r="CM936" s="170"/>
      <c r="CN936" s="170"/>
      <c r="CO936" s="170"/>
      <c r="CP936" s="170"/>
      <c r="CQ936" s="170"/>
      <c r="CR936" s="170"/>
      <c r="CS936" s="170"/>
      <c r="CT936" s="170"/>
      <c r="CU936" s="170"/>
      <c r="CV936" s="170"/>
      <c r="CW936" s="170"/>
      <c r="CX936" s="170"/>
      <c r="CY936" s="170"/>
      <c r="CZ936" s="170"/>
      <c r="DA936" s="170"/>
      <c r="DB936" s="170"/>
      <c r="DC936" s="170"/>
      <c r="DD936" s="170"/>
      <c r="DE936" s="170"/>
      <c r="DF936" s="170"/>
      <c r="DG936" s="170"/>
      <c r="DH936" s="170"/>
      <c r="DI936" s="170"/>
      <c r="DJ936" s="170"/>
      <c r="DK936" s="170"/>
      <c r="DL936" s="170"/>
      <c r="DM936" s="170"/>
      <c r="DN936" s="170"/>
      <c r="DO936" s="170"/>
      <c r="DP936" s="170"/>
      <c r="DQ936" s="170"/>
      <c r="DR936" s="170"/>
      <c r="DS936" s="170"/>
      <c r="DT936" s="170"/>
      <c r="DU936" s="170"/>
      <c r="DV936" s="170"/>
      <c r="DW936" s="170"/>
      <c r="DX936" s="170"/>
      <c r="DY936" s="170"/>
      <c r="DZ936" s="170"/>
      <c r="EA936" s="170"/>
      <c r="EB936" s="170"/>
      <c r="EC936" s="170"/>
      <c r="ED936" s="170"/>
      <c r="EE936" s="170"/>
      <c r="EF936" s="170"/>
      <c r="EG936" s="170"/>
      <c r="EH936" s="170"/>
      <c r="EI936" s="170"/>
      <c r="EJ936" s="170"/>
      <c r="EK936" s="170"/>
      <c r="EL936" s="170"/>
      <c r="EM936" s="170"/>
      <c r="EN936" s="170"/>
      <c r="EO936" s="170"/>
      <c r="EP936" s="170"/>
      <c r="EQ936" s="170"/>
      <c r="ER936" s="185"/>
      <c r="ES936" s="185"/>
      <c r="ET936" s="171"/>
    </row>
    <row r="937" spans="1:150" s="173" customFormat="1" hidden="1" x14ac:dyDescent="0.25">
      <c r="A937" s="169"/>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c r="AL937" s="170"/>
      <c r="AM937" s="170"/>
      <c r="AN937" s="170"/>
      <c r="AO937" s="170"/>
      <c r="AP937" s="170"/>
      <c r="AQ937" s="170"/>
      <c r="AR937" s="170"/>
      <c r="AS937" s="170"/>
      <c r="AT937" s="170"/>
      <c r="AU937" s="170"/>
      <c r="AV937" s="170"/>
      <c r="AW937" s="170"/>
      <c r="AX937" s="170"/>
      <c r="AY937" s="170"/>
      <c r="AZ937" s="170"/>
      <c r="BA937" s="170"/>
      <c r="BB937" s="170"/>
      <c r="BC937" s="170"/>
      <c r="BD937" s="170"/>
      <c r="BE937" s="170"/>
      <c r="BF937" s="170"/>
      <c r="BG937" s="170"/>
      <c r="BH937" s="170"/>
      <c r="BI937" s="170"/>
      <c r="BJ937" s="170"/>
      <c r="BK937" s="170"/>
      <c r="BL937" s="170"/>
      <c r="BM937" s="170"/>
      <c r="BN937" s="170"/>
      <c r="BO937" s="170"/>
      <c r="BP937" s="170"/>
      <c r="BQ937" s="170"/>
      <c r="BR937" s="170"/>
      <c r="BS937" s="170"/>
      <c r="BT937" s="170"/>
      <c r="BU937" s="170"/>
      <c r="BV937" s="170"/>
      <c r="BW937" s="170"/>
      <c r="BX937" s="170"/>
      <c r="BY937" s="170"/>
      <c r="BZ937" s="170"/>
      <c r="CA937" s="170"/>
      <c r="CB937" s="170"/>
      <c r="CC937" s="170"/>
      <c r="CD937" s="170"/>
      <c r="CE937" s="170"/>
      <c r="CF937" s="170"/>
      <c r="CG937" s="170"/>
      <c r="CH937" s="170"/>
      <c r="CI937" s="170"/>
      <c r="CJ937" s="170"/>
      <c r="CK937" s="170"/>
      <c r="CL937" s="170"/>
      <c r="CM937" s="170"/>
      <c r="CN937" s="170"/>
      <c r="CO937" s="170"/>
      <c r="CP937" s="170"/>
      <c r="CQ937" s="170"/>
      <c r="CR937" s="170"/>
      <c r="CS937" s="170"/>
      <c r="CT937" s="170"/>
      <c r="CU937" s="170"/>
      <c r="CV937" s="170"/>
      <c r="CW937" s="170"/>
      <c r="CX937" s="170"/>
      <c r="CY937" s="170"/>
      <c r="CZ937" s="170"/>
      <c r="DA937" s="170"/>
      <c r="DB937" s="170"/>
      <c r="DC937" s="170"/>
      <c r="DD937" s="170"/>
      <c r="DE937" s="170"/>
      <c r="DF937" s="170"/>
      <c r="DG937" s="170"/>
      <c r="DH937" s="170"/>
      <c r="DI937" s="170"/>
      <c r="DJ937" s="170"/>
      <c r="DK937" s="170"/>
      <c r="DL937" s="170"/>
      <c r="DM937" s="170"/>
      <c r="DN937" s="170"/>
      <c r="DO937" s="170"/>
      <c r="DP937" s="170"/>
      <c r="DQ937" s="170"/>
      <c r="DR937" s="170"/>
      <c r="DS937" s="170"/>
      <c r="DT937" s="170"/>
      <c r="DU937" s="170"/>
      <c r="DV937" s="170"/>
      <c r="DW937" s="170"/>
      <c r="DX937" s="170"/>
      <c r="DY937" s="170"/>
      <c r="DZ937" s="170"/>
      <c r="EA937" s="170"/>
      <c r="EB937" s="170"/>
      <c r="EC937" s="170"/>
      <c r="ED937" s="170"/>
      <c r="EE937" s="170"/>
      <c r="EF937" s="170"/>
      <c r="EG937" s="170"/>
      <c r="EH937" s="170"/>
      <c r="EI937" s="170"/>
      <c r="EJ937" s="170"/>
      <c r="EK937" s="170"/>
      <c r="EL937" s="170"/>
      <c r="EM937" s="170"/>
      <c r="EN937" s="170"/>
      <c r="EO937" s="170"/>
      <c r="EP937" s="170"/>
      <c r="EQ937" s="170"/>
      <c r="ER937" s="185"/>
      <c r="ES937" s="185"/>
      <c r="ET937" s="171"/>
    </row>
    <row r="938" spans="1:150" s="173" customFormat="1" hidden="1" x14ac:dyDescent="0.25">
      <c r="A938" s="169"/>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c r="AL938" s="170"/>
      <c r="AM938" s="170"/>
      <c r="AN938" s="170"/>
      <c r="AO938" s="170"/>
      <c r="AP938" s="170"/>
      <c r="AQ938" s="170"/>
      <c r="AR938" s="170"/>
      <c r="AS938" s="170"/>
      <c r="AT938" s="170"/>
      <c r="AU938" s="170"/>
      <c r="AV938" s="170"/>
      <c r="AW938" s="170"/>
      <c r="AX938" s="170"/>
      <c r="AY938" s="170"/>
      <c r="AZ938" s="170"/>
      <c r="BA938" s="170"/>
      <c r="BB938" s="170"/>
      <c r="BC938" s="170"/>
      <c r="BD938" s="170"/>
      <c r="BE938" s="170"/>
      <c r="BF938" s="170"/>
      <c r="BG938" s="170"/>
      <c r="BH938" s="170"/>
      <c r="BI938" s="170"/>
      <c r="BJ938" s="170"/>
      <c r="BK938" s="170"/>
      <c r="BL938" s="170"/>
      <c r="BM938" s="170"/>
      <c r="BN938" s="170"/>
      <c r="BO938" s="170"/>
      <c r="BP938" s="170"/>
      <c r="BQ938" s="170"/>
      <c r="BR938" s="170"/>
      <c r="BS938" s="170"/>
      <c r="BT938" s="170"/>
      <c r="BU938" s="170"/>
      <c r="BV938" s="170"/>
      <c r="BW938" s="170"/>
      <c r="BX938" s="170"/>
      <c r="BY938" s="170"/>
      <c r="BZ938" s="170"/>
      <c r="CA938" s="170"/>
      <c r="CB938" s="170"/>
      <c r="CC938" s="170"/>
      <c r="CD938" s="170"/>
      <c r="CE938" s="170"/>
      <c r="CF938" s="170"/>
      <c r="CG938" s="170"/>
      <c r="CH938" s="170"/>
      <c r="CI938" s="170"/>
      <c r="CJ938" s="170"/>
      <c r="CK938" s="170"/>
      <c r="CL938" s="170"/>
      <c r="CM938" s="170"/>
      <c r="CN938" s="170"/>
      <c r="CO938" s="170"/>
      <c r="CP938" s="170"/>
      <c r="CQ938" s="170"/>
      <c r="CR938" s="170"/>
      <c r="CS938" s="170"/>
      <c r="CT938" s="170"/>
      <c r="CU938" s="170"/>
      <c r="CV938" s="170"/>
      <c r="CW938" s="170"/>
      <c r="CX938" s="170"/>
      <c r="CY938" s="170"/>
      <c r="CZ938" s="170"/>
      <c r="DA938" s="170"/>
      <c r="DB938" s="170"/>
      <c r="DC938" s="170"/>
      <c r="DD938" s="170"/>
      <c r="DE938" s="170"/>
      <c r="DF938" s="170"/>
      <c r="DG938" s="170"/>
      <c r="DH938" s="170"/>
      <c r="DI938" s="170"/>
      <c r="DJ938" s="170"/>
      <c r="DK938" s="170"/>
      <c r="DL938" s="170"/>
      <c r="DM938" s="170"/>
      <c r="DN938" s="170"/>
      <c r="DO938" s="170"/>
      <c r="DP938" s="170"/>
      <c r="DQ938" s="170"/>
      <c r="DR938" s="170"/>
      <c r="DS938" s="170"/>
      <c r="DT938" s="170"/>
      <c r="DU938" s="170"/>
      <c r="DV938" s="170"/>
      <c r="DW938" s="170"/>
      <c r="DX938" s="170"/>
      <c r="DY938" s="170"/>
      <c r="DZ938" s="170"/>
      <c r="EA938" s="170"/>
      <c r="EB938" s="170"/>
      <c r="EC938" s="170"/>
      <c r="ED938" s="170"/>
      <c r="EE938" s="170"/>
      <c r="EF938" s="170"/>
      <c r="EG938" s="170"/>
      <c r="EH938" s="170"/>
      <c r="EI938" s="170"/>
      <c r="EJ938" s="170"/>
      <c r="EK938" s="170"/>
      <c r="EL938" s="170"/>
      <c r="EM938" s="170"/>
      <c r="EN938" s="170"/>
      <c r="EO938" s="170"/>
      <c r="EP938" s="170"/>
      <c r="EQ938" s="170"/>
      <c r="ER938" s="185"/>
      <c r="ES938" s="185"/>
      <c r="ET938" s="171"/>
    </row>
    <row r="939" spans="1:150" s="173" customFormat="1" hidden="1" x14ac:dyDescent="0.25">
      <c r="A939" s="169"/>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c r="AL939" s="170"/>
      <c r="AM939" s="170"/>
      <c r="AN939" s="170"/>
      <c r="AO939" s="170"/>
      <c r="AP939" s="170"/>
      <c r="AQ939" s="170"/>
      <c r="AR939" s="170"/>
      <c r="AS939" s="170"/>
      <c r="AT939" s="170"/>
      <c r="AU939" s="170"/>
      <c r="AV939" s="170"/>
      <c r="AW939" s="170"/>
      <c r="AX939" s="170"/>
      <c r="AY939" s="170"/>
      <c r="AZ939" s="170"/>
      <c r="BA939" s="170"/>
      <c r="BB939" s="170"/>
      <c r="BC939" s="170"/>
      <c r="BD939" s="170"/>
      <c r="BE939" s="170"/>
      <c r="BF939" s="170"/>
      <c r="BG939" s="170"/>
      <c r="BH939" s="170"/>
      <c r="BI939" s="170"/>
      <c r="BJ939" s="170"/>
      <c r="BK939" s="170"/>
      <c r="BL939" s="170"/>
      <c r="BM939" s="170"/>
      <c r="BN939" s="170"/>
      <c r="BO939" s="170"/>
      <c r="BP939" s="170"/>
      <c r="BQ939" s="170"/>
      <c r="BR939" s="170"/>
      <c r="BS939" s="170"/>
      <c r="BT939" s="170"/>
      <c r="BU939" s="170"/>
      <c r="BV939" s="170"/>
      <c r="BW939" s="170"/>
      <c r="BX939" s="170"/>
      <c r="BY939" s="170"/>
      <c r="BZ939" s="170"/>
      <c r="CA939" s="170"/>
      <c r="CB939" s="170"/>
      <c r="CC939" s="170"/>
      <c r="CD939" s="170"/>
      <c r="CE939" s="170"/>
      <c r="CF939" s="170"/>
      <c r="CG939" s="170"/>
      <c r="CH939" s="170"/>
      <c r="CI939" s="170"/>
      <c r="CJ939" s="170"/>
      <c r="CK939" s="170"/>
      <c r="CL939" s="170"/>
      <c r="CM939" s="170"/>
      <c r="CN939" s="170"/>
      <c r="CO939" s="170"/>
      <c r="CP939" s="170"/>
      <c r="CQ939" s="170"/>
      <c r="CR939" s="170"/>
      <c r="CS939" s="170"/>
      <c r="CT939" s="170"/>
      <c r="CU939" s="170"/>
      <c r="CV939" s="170"/>
      <c r="CW939" s="170"/>
      <c r="CX939" s="170"/>
      <c r="CY939" s="170"/>
      <c r="CZ939" s="170"/>
      <c r="DA939" s="170"/>
      <c r="DB939" s="170"/>
      <c r="DC939" s="170"/>
      <c r="DD939" s="170"/>
      <c r="DE939" s="170"/>
      <c r="DF939" s="170"/>
      <c r="DG939" s="170"/>
      <c r="DH939" s="170"/>
      <c r="DI939" s="170"/>
      <c r="DJ939" s="170"/>
      <c r="DK939" s="170"/>
      <c r="DL939" s="170"/>
      <c r="DM939" s="170"/>
      <c r="DN939" s="170"/>
      <c r="DO939" s="170"/>
      <c r="DP939" s="170"/>
      <c r="DQ939" s="170"/>
      <c r="DR939" s="170"/>
      <c r="DS939" s="170"/>
      <c r="DT939" s="170"/>
      <c r="DU939" s="170"/>
      <c r="DV939" s="170"/>
      <c r="DW939" s="170"/>
      <c r="DX939" s="170"/>
      <c r="DY939" s="170"/>
      <c r="DZ939" s="170"/>
      <c r="EA939" s="170"/>
      <c r="EB939" s="170"/>
      <c r="EC939" s="170"/>
      <c r="ED939" s="170"/>
      <c r="EE939" s="170"/>
      <c r="EF939" s="170"/>
      <c r="EG939" s="170"/>
      <c r="EH939" s="170"/>
      <c r="EI939" s="170"/>
      <c r="EJ939" s="170"/>
      <c r="EK939" s="170"/>
      <c r="EL939" s="170"/>
      <c r="EM939" s="170"/>
      <c r="EN939" s="170"/>
      <c r="EO939" s="170"/>
      <c r="EP939" s="170"/>
      <c r="EQ939" s="170"/>
      <c r="ER939" s="185"/>
      <c r="ES939" s="185"/>
      <c r="ET939" s="171"/>
    </row>
    <row r="940" spans="1:150" s="173" customFormat="1" hidden="1" x14ac:dyDescent="0.25">
      <c r="A940" s="169"/>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c r="AL940" s="170"/>
      <c r="AM940" s="170"/>
      <c r="AN940" s="170"/>
      <c r="AO940" s="170"/>
      <c r="AP940" s="170"/>
      <c r="AQ940" s="170"/>
      <c r="AR940" s="170"/>
      <c r="AS940" s="170"/>
      <c r="AT940" s="170"/>
      <c r="AU940" s="170"/>
      <c r="AV940" s="170"/>
      <c r="AW940" s="170"/>
      <c r="AX940" s="170"/>
      <c r="AY940" s="170"/>
      <c r="AZ940" s="170"/>
      <c r="BA940" s="170"/>
      <c r="BB940" s="170"/>
      <c r="BC940" s="170"/>
      <c r="BD940" s="170"/>
      <c r="BE940" s="170"/>
      <c r="BF940" s="170"/>
      <c r="BG940" s="170"/>
      <c r="BH940" s="170"/>
      <c r="BI940" s="170"/>
      <c r="BJ940" s="170"/>
      <c r="BK940" s="170"/>
      <c r="BL940" s="170"/>
      <c r="BM940" s="170"/>
      <c r="BN940" s="170"/>
      <c r="BO940" s="170"/>
      <c r="BP940" s="170"/>
      <c r="BQ940" s="170"/>
      <c r="BR940" s="170"/>
      <c r="BS940" s="170"/>
      <c r="BT940" s="170"/>
      <c r="BU940" s="170"/>
      <c r="BV940" s="170"/>
      <c r="BW940" s="170"/>
      <c r="BX940" s="170"/>
      <c r="BY940" s="170"/>
      <c r="BZ940" s="170"/>
      <c r="CA940" s="170"/>
      <c r="CB940" s="170"/>
      <c r="CC940" s="170"/>
      <c r="CD940" s="170"/>
      <c r="CE940" s="170"/>
      <c r="CF940" s="170"/>
      <c r="CG940" s="170"/>
      <c r="CH940" s="170"/>
      <c r="CI940" s="170"/>
      <c r="CJ940" s="170"/>
      <c r="CK940" s="170"/>
      <c r="CL940" s="170"/>
      <c r="CM940" s="170"/>
      <c r="CN940" s="170"/>
      <c r="CO940" s="170"/>
      <c r="CP940" s="170"/>
      <c r="CQ940" s="170"/>
      <c r="CR940" s="170"/>
      <c r="CS940" s="170"/>
      <c r="CT940" s="170"/>
      <c r="CU940" s="170"/>
      <c r="CV940" s="170"/>
      <c r="CW940" s="170"/>
      <c r="CX940" s="170"/>
      <c r="CY940" s="170"/>
      <c r="CZ940" s="170"/>
      <c r="DA940" s="170"/>
      <c r="DB940" s="170"/>
      <c r="DC940" s="170"/>
      <c r="DD940" s="170"/>
      <c r="DE940" s="170"/>
      <c r="DF940" s="170"/>
      <c r="DG940" s="170"/>
      <c r="DH940" s="170"/>
      <c r="DI940" s="170"/>
      <c r="DJ940" s="170"/>
      <c r="DK940" s="170"/>
      <c r="DL940" s="170"/>
      <c r="DM940" s="170"/>
      <c r="DN940" s="170"/>
      <c r="DO940" s="170"/>
      <c r="DP940" s="170"/>
      <c r="DQ940" s="170"/>
      <c r="DR940" s="170"/>
      <c r="DS940" s="170"/>
      <c r="DT940" s="170"/>
      <c r="DU940" s="170"/>
      <c r="DV940" s="170"/>
      <c r="DW940" s="170"/>
      <c r="DX940" s="170"/>
      <c r="DY940" s="170"/>
      <c r="DZ940" s="170"/>
      <c r="EA940" s="170"/>
      <c r="EB940" s="170"/>
      <c r="EC940" s="170"/>
      <c r="ED940" s="170"/>
      <c r="EE940" s="170"/>
      <c r="EF940" s="170"/>
      <c r="EG940" s="170"/>
      <c r="EH940" s="170"/>
      <c r="EI940" s="170"/>
      <c r="EJ940" s="170"/>
      <c r="EK940" s="170"/>
      <c r="EL940" s="170"/>
      <c r="EM940" s="170"/>
      <c r="EN940" s="170"/>
      <c r="EO940" s="170"/>
      <c r="EP940" s="170"/>
      <c r="EQ940" s="170"/>
      <c r="ER940" s="185"/>
      <c r="ES940" s="185"/>
      <c r="ET940" s="171"/>
    </row>
    <row r="941" spans="1:150" s="173" customFormat="1" hidden="1" x14ac:dyDescent="0.25">
      <c r="A941" s="169"/>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c r="AL941" s="170"/>
      <c r="AM941" s="170"/>
      <c r="AN941" s="170"/>
      <c r="AO941" s="170"/>
      <c r="AP941" s="170"/>
      <c r="AQ941" s="170"/>
      <c r="AR941" s="170"/>
      <c r="AS941" s="170"/>
      <c r="AT941" s="170"/>
      <c r="AU941" s="170"/>
      <c r="AV941" s="170"/>
      <c r="AW941" s="170"/>
      <c r="AX941" s="170"/>
      <c r="AY941" s="170"/>
      <c r="AZ941" s="170"/>
      <c r="BA941" s="170"/>
      <c r="BB941" s="170"/>
      <c r="BC941" s="170"/>
      <c r="BD941" s="170"/>
      <c r="BE941" s="170"/>
      <c r="BF941" s="170"/>
      <c r="BG941" s="170"/>
      <c r="BH941" s="170"/>
      <c r="BI941" s="170"/>
      <c r="BJ941" s="170"/>
      <c r="BK941" s="170"/>
      <c r="BL941" s="170"/>
      <c r="BM941" s="170"/>
      <c r="BN941" s="170"/>
      <c r="BO941" s="170"/>
      <c r="BP941" s="170"/>
      <c r="BQ941" s="170"/>
      <c r="BR941" s="170"/>
      <c r="BS941" s="170"/>
      <c r="BT941" s="170"/>
      <c r="BU941" s="170"/>
      <c r="BV941" s="170"/>
      <c r="BW941" s="170"/>
      <c r="BX941" s="170"/>
      <c r="BY941" s="170"/>
      <c r="BZ941" s="170"/>
      <c r="CA941" s="170"/>
      <c r="CB941" s="170"/>
      <c r="CC941" s="170"/>
      <c r="CD941" s="170"/>
      <c r="CE941" s="170"/>
      <c r="CF941" s="170"/>
      <c r="CG941" s="170"/>
      <c r="CH941" s="170"/>
      <c r="CI941" s="170"/>
      <c r="CJ941" s="170"/>
      <c r="CK941" s="170"/>
      <c r="CL941" s="170"/>
      <c r="CM941" s="170"/>
      <c r="CN941" s="170"/>
      <c r="CO941" s="170"/>
      <c r="CP941" s="170"/>
      <c r="CQ941" s="170"/>
      <c r="CR941" s="170"/>
      <c r="CS941" s="170"/>
      <c r="CT941" s="170"/>
      <c r="CU941" s="170"/>
      <c r="CV941" s="170"/>
      <c r="CW941" s="170"/>
      <c r="CX941" s="170"/>
      <c r="CY941" s="170"/>
      <c r="CZ941" s="170"/>
      <c r="DA941" s="170"/>
      <c r="DB941" s="170"/>
      <c r="DC941" s="170"/>
      <c r="DD941" s="170"/>
      <c r="DE941" s="170"/>
      <c r="DF941" s="170"/>
      <c r="DG941" s="170"/>
      <c r="DH941" s="170"/>
      <c r="DI941" s="170"/>
      <c r="DJ941" s="170"/>
      <c r="DK941" s="170"/>
      <c r="DL941" s="170"/>
      <c r="DM941" s="170"/>
      <c r="DN941" s="170"/>
      <c r="DO941" s="170"/>
      <c r="DP941" s="170"/>
      <c r="DQ941" s="170"/>
      <c r="DR941" s="170"/>
      <c r="DS941" s="170"/>
      <c r="DT941" s="170"/>
      <c r="DU941" s="170"/>
      <c r="DV941" s="170"/>
      <c r="DW941" s="170"/>
      <c r="DX941" s="170"/>
      <c r="DY941" s="170"/>
      <c r="DZ941" s="170"/>
      <c r="EA941" s="170"/>
      <c r="EB941" s="170"/>
      <c r="EC941" s="170"/>
      <c r="ED941" s="170"/>
      <c r="EE941" s="170"/>
      <c r="EF941" s="170"/>
      <c r="EG941" s="170"/>
      <c r="EH941" s="170"/>
      <c r="EI941" s="170"/>
      <c r="EJ941" s="170"/>
      <c r="EK941" s="170"/>
      <c r="EL941" s="170"/>
      <c r="EM941" s="170"/>
      <c r="EN941" s="170"/>
      <c r="EO941" s="170"/>
      <c r="EP941" s="170"/>
      <c r="EQ941" s="170"/>
      <c r="ER941" s="185"/>
      <c r="ES941" s="185"/>
      <c r="ET941" s="171"/>
    </row>
    <row r="942" spans="1:150" s="173" customFormat="1" hidden="1" x14ac:dyDescent="0.25">
      <c r="A942" s="169"/>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c r="AL942" s="170"/>
      <c r="AM942" s="170"/>
      <c r="AN942" s="170"/>
      <c r="AO942" s="170"/>
      <c r="AP942" s="170"/>
      <c r="AQ942" s="170"/>
      <c r="AR942" s="170"/>
      <c r="AS942" s="170"/>
      <c r="AT942" s="170"/>
      <c r="AU942" s="170"/>
      <c r="AV942" s="170"/>
      <c r="AW942" s="170"/>
      <c r="AX942" s="170"/>
      <c r="AY942" s="170"/>
      <c r="AZ942" s="170"/>
      <c r="BA942" s="170"/>
      <c r="BB942" s="170"/>
      <c r="BC942" s="170"/>
      <c r="BD942" s="170"/>
      <c r="BE942" s="170"/>
      <c r="BF942" s="170"/>
      <c r="BG942" s="170"/>
      <c r="BH942" s="170"/>
      <c r="BI942" s="170"/>
      <c r="BJ942" s="170"/>
      <c r="BK942" s="170"/>
      <c r="BL942" s="170"/>
      <c r="BM942" s="170"/>
      <c r="BN942" s="170"/>
      <c r="BO942" s="170"/>
      <c r="BP942" s="170"/>
      <c r="BQ942" s="170"/>
      <c r="BR942" s="170"/>
      <c r="BS942" s="170"/>
      <c r="BT942" s="170"/>
      <c r="BU942" s="170"/>
      <c r="BV942" s="170"/>
      <c r="BW942" s="170"/>
      <c r="BX942" s="170"/>
      <c r="BY942" s="170"/>
      <c r="BZ942" s="170"/>
      <c r="CA942" s="170"/>
      <c r="CB942" s="170"/>
      <c r="CC942" s="170"/>
      <c r="CD942" s="170"/>
      <c r="CE942" s="170"/>
      <c r="CF942" s="170"/>
      <c r="CG942" s="170"/>
      <c r="CH942" s="170"/>
      <c r="CI942" s="170"/>
      <c r="CJ942" s="170"/>
      <c r="CK942" s="170"/>
      <c r="CL942" s="170"/>
      <c r="CM942" s="170"/>
      <c r="CN942" s="170"/>
      <c r="CO942" s="170"/>
      <c r="CP942" s="170"/>
      <c r="CQ942" s="170"/>
      <c r="CR942" s="170"/>
      <c r="CS942" s="170"/>
      <c r="CT942" s="170"/>
      <c r="CU942" s="170"/>
      <c r="CV942" s="170"/>
      <c r="CW942" s="170"/>
      <c r="CX942" s="170"/>
      <c r="CY942" s="170"/>
      <c r="CZ942" s="170"/>
      <c r="DA942" s="170"/>
      <c r="DB942" s="170"/>
      <c r="DC942" s="170"/>
      <c r="DD942" s="170"/>
      <c r="DE942" s="170"/>
      <c r="DF942" s="170"/>
      <c r="DG942" s="170"/>
      <c r="DH942" s="170"/>
      <c r="DI942" s="170"/>
      <c r="DJ942" s="170"/>
      <c r="DK942" s="170"/>
      <c r="DL942" s="170"/>
      <c r="DM942" s="170"/>
      <c r="DN942" s="170"/>
      <c r="DO942" s="170"/>
      <c r="DP942" s="170"/>
      <c r="DQ942" s="170"/>
      <c r="DR942" s="170"/>
      <c r="DS942" s="170"/>
      <c r="DT942" s="170"/>
      <c r="DU942" s="170"/>
      <c r="DV942" s="170"/>
      <c r="DW942" s="170"/>
      <c r="DX942" s="170"/>
      <c r="DY942" s="170"/>
      <c r="DZ942" s="170"/>
      <c r="EA942" s="170"/>
      <c r="EB942" s="170"/>
      <c r="EC942" s="170"/>
      <c r="ED942" s="170"/>
      <c r="EE942" s="170"/>
      <c r="EF942" s="170"/>
      <c r="EG942" s="170"/>
      <c r="EH942" s="170"/>
      <c r="EI942" s="170"/>
      <c r="EJ942" s="170"/>
      <c r="EK942" s="170"/>
      <c r="EL942" s="170"/>
      <c r="EM942" s="170"/>
      <c r="EN942" s="170"/>
      <c r="EO942" s="170"/>
      <c r="EP942" s="170"/>
      <c r="EQ942" s="170"/>
      <c r="ER942" s="185"/>
      <c r="ES942" s="185"/>
      <c r="ET942" s="171"/>
    </row>
    <row r="943" spans="1:150" s="173" customFormat="1" hidden="1" x14ac:dyDescent="0.25">
      <c r="A943" s="169"/>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c r="AL943" s="170"/>
      <c r="AM943" s="170"/>
      <c r="AN943" s="170"/>
      <c r="AO943" s="170"/>
      <c r="AP943" s="170"/>
      <c r="AQ943" s="170"/>
      <c r="AR943" s="170"/>
      <c r="AS943" s="170"/>
      <c r="AT943" s="170"/>
      <c r="AU943" s="170"/>
      <c r="AV943" s="170"/>
      <c r="AW943" s="170"/>
      <c r="AX943" s="170"/>
      <c r="AY943" s="170"/>
      <c r="AZ943" s="170"/>
      <c r="BA943" s="170"/>
      <c r="BB943" s="170"/>
      <c r="BC943" s="170"/>
      <c r="BD943" s="170"/>
      <c r="BE943" s="170"/>
      <c r="BF943" s="170"/>
      <c r="BG943" s="170"/>
      <c r="BH943" s="170"/>
      <c r="BI943" s="170"/>
      <c r="BJ943" s="170"/>
      <c r="BK943" s="170"/>
      <c r="BL943" s="170"/>
      <c r="BM943" s="170"/>
      <c r="BN943" s="170"/>
      <c r="BO943" s="170"/>
      <c r="BP943" s="170"/>
      <c r="BQ943" s="170"/>
      <c r="BR943" s="170"/>
      <c r="BS943" s="170"/>
      <c r="BT943" s="170"/>
      <c r="BU943" s="170"/>
      <c r="BV943" s="170"/>
      <c r="BW943" s="170"/>
      <c r="BX943" s="170"/>
      <c r="BY943" s="170"/>
      <c r="BZ943" s="170"/>
      <c r="CA943" s="170"/>
      <c r="CB943" s="170"/>
      <c r="CC943" s="170"/>
      <c r="CD943" s="170"/>
      <c r="CE943" s="170"/>
      <c r="CF943" s="170"/>
      <c r="CG943" s="170"/>
      <c r="CH943" s="170"/>
      <c r="CI943" s="170"/>
      <c r="CJ943" s="170"/>
      <c r="CK943" s="170"/>
      <c r="CL943" s="170"/>
      <c r="CM943" s="170"/>
      <c r="CN943" s="170"/>
      <c r="CO943" s="170"/>
      <c r="CP943" s="170"/>
      <c r="CQ943" s="170"/>
      <c r="CR943" s="170"/>
      <c r="CS943" s="170"/>
      <c r="CT943" s="170"/>
      <c r="CU943" s="170"/>
      <c r="CV943" s="170"/>
      <c r="CW943" s="170"/>
      <c r="CX943" s="170"/>
      <c r="CY943" s="170"/>
      <c r="CZ943" s="170"/>
      <c r="DA943" s="170"/>
      <c r="DB943" s="170"/>
      <c r="DC943" s="170"/>
      <c r="DD943" s="170"/>
      <c r="DE943" s="170"/>
      <c r="DF943" s="170"/>
      <c r="DG943" s="170"/>
      <c r="DH943" s="170"/>
      <c r="DI943" s="170"/>
      <c r="DJ943" s="170"/>
      <c r="DK943" s="170"/>
      <c r="DL943" s="170"/>
      <c r="DM943" s="170"/>
      <c r="DN943" s="170"/>
      <c r="DO943" s="170"/>
      <c r="DP943" s="170"/>
      <c r="DQ943" s="170"/>
      <c r="DR943" s="170"/>
      <c r="DS943" s="170"/>
      <c r="DT943" s="170"/>
      <c r="DU943" s="170"/>
      <c r="DV943" s="170"/>
      <c r="DW943" s="170"/>
      <c r="DX943" s="170"/>
      <c r="DY943" s="170"/>
      <c r="DZ943" s="170"/>
      <c r="EA943" s="170"/>
      <c r="EB943" s="170"/>
      <c r="EC943" s="170"/>
      <c r="ED943" s="170"/>
      <c r="EE943" s="170"/>
      <c r="EF943" s="170"/>
      <c r="EG943" s="170"/>
      <c r="EH943" s="170"/>
      <c r="EI943" s="170"/>
      <c r="EJ943" s="170"/>
      <c r="EK943" s="170"/>
      <c r="EL943" s="170"/>
      <c r="EM943" s="170"/>
      <c r="EN943" s="170"/>
      <c r="EO943" s="170"/>
      <c r="EP943" s="170"/>
      <c r="EQ943" s="170"/>
      <c r="ER943" s="185"/>
      <c r="ES943" s="185"/>
      <c r="ET943" s="171"/>
    </row>
    <row r="944" spans="1:150" s="173" customFormat="1" hidden="1" x14ac:dyDescent="0.25">
      <c r="A944" s="169"/>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c r="AL944" s="170"/>
      <c r="AM944" s="170"/>
      <c r="AN944" s="170"/>
      <c r="AO944" s="170"/>
      <c r="AP944" s="170"/>
      <c r="AQ944" s="170"/>
      <c r="AR944" s="170"/>
      <c r="AS944" s="170"/>
      <c r="AT944" s="170"/>
      <c r="AU944" s="170"/>
      <c r="AV944" s="170"/>
      <c r="AW944" s="170"/>
      <c r="AX944" s="170"/>
      <c r="AY944" s="170"/>
      <c r="AZ944" s="170"/>
      <c r="BA944" s="170"/>
      <c r="BB944" s="170"/>
      <c r="BC944" s="170"/>
      <c r="BD944" s="170"/>
      <c r="BE944" s="170"/>
      <c r="BF944" s="170"/>
      <c r="BG944" s="170"/>
      <c r="BH944" s="170"/>
      <c r="BI944" s="170"/>
      <c r="BJ944" s="170"/>
      <c r="BK944" s="170"/>
      <c r="BL944" s="170"/>
      <c r="BM944" s="170"/>
      <c r="BN944" s="170"/>
      <c r="BO944" s="170"/>
      <c r="BP944" s="170"/>
      <c r="BQ944" s="170"/>
      <c r="BR944" s="170"/>
      <c r="BS944" s="170"/>
      <c r="BT944" s="170"/>
      <c r="BU944" s="170"/>
      <c r="BV944" s="170"/>
      <c r="BW944" s="170"/>
      <c r="BX944" s="170"/>
      <c r="BY944" s="170"/>
      <c r="BZ944" s="170"/>
      <c r="CA944" s="170"/>
      <c r="CB944" s="170"/>
      <c r="CC944" s="170"/>
      <c r="CD944" s="170"/>
      <c r="CE944" s="170"/>
      <c r="CF944" s="170"/>
      <c r="CG944" s="170"/>
      <c r="CH944" s="170"/>
      <c r="CI944" s="170"/>
      <c r="CJ944" s="170"/>
      <c r="CK944" s="170"/>
      <c r="CL944" s="170"/>
      <c r="CM944" s="170"/>
      <c r="CN944" s="170"/>
      <c r="CO944" s="170"/>
      <c r="CP944" s="170"/>
      <c r="CQ944" s="170"/>
      <c r="CR944" s="170"/>
      <c r="CS944" s="170"/>
      <c r="CT944" s="170"/>
      <c r="CU944" s="170"/>
      <c r="CV944" s="170"/>
      <c r="CW944" s="170"/>
      <c r="CX944" s="170"/>
      <c r="CY944" s="170"/>
      <c r="CZ944" s="170"/>
      <c r="DA944" s="170"/>
      <c r="DB944" s="170"/>
      <c r="DC944" s="170"/>
      <c r="DD944" s="170"/>
      <c r="DE944" s="170"/>
      <c r="DF944" s="170"/>
      <c r="DG944" s="170"/>
      <c r="DH944" s="170"/>
      <c r="DI944" s="170"/>
      <c r="DJ944" s="170"/>
      <c r="DK944" s="170"/>
      <c r="DL944" s="170"/>
      <c r="DM944" s="170"/>
      <c r="DN944" s="170"/>
      <c r="DO944" s="170"/>
      <c r="DP944" s="170"/>
      <c r="DQ944" s="170"/>
      <c r="DR944" s="170"/>
      <c r="DS944" s="170"/>
      <c r="DT944" s="170"/>
      <c r="DU944" s="170"/>
      <c r="DV944" s="170"/>
      <c r="DW944" s="170"/>
      <c r="DX944" s="170"/>
      <c r="DY944" s="170"/>
      <c r="DZ944" s="170"/>
      <c r="EA944" s="170"/>
      <c r="EB944" s="170"/>
      <c r="EC944" s="170"/>
      <c r="ED944" s="170"/>
      <c r="EE944" s="170"/>
      <c r="EF944" s="170"/>
      <c r="EG944" s="170"/>
      <c r="EH944" s="170"/>
      <c r="EI944" s="170"/>
      <c r="EJ944" s="170"/>
      <c r="EK944" s="170"/>
      <c r="EL944" s="170"/>
      <c r="EM944" s="170"/>
      <c r="EN944" s="170"/>
      <c r="EO944" s="170"/>
      <c r="EP944" s="170"/>
      <c r="EQ944" s="170"/>
      <c r="ER944" s="185"/>
      <c r="ES944" s="185"/>
      <c r="ET944" s="171"/>
    </row>
    <row r="945" spans="1:150" s="173" customFormat="1" hidden="1" x14ac:dyDescent="0.25">
      <c r="A945" s="169"/>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c r="AL945" s="170"/>
      <c r="AM945" s="170"/>
      <c r="AN945" s="170"/>
      <c r="AO945" s="170"/>
      <c r="AP945" s="170"/>
      <c r="AQ945" s="170"/>
      <c r="AR945" s="170"/>
      <c r="AS945" s="170"/>
      <c r="AT945" s="170"/>
      <c r="AU945" s="170"/>
      <c r="AV945" s="170"/>
      <c r="AW945" s="170"/>
      <c r="AX945" s="170"/>
      <c r="AY945" s="170"/>
      <c r="AZ945" s="170"/>
      <c r="BA945" s="170"/>
      <c r="BB945" s="170"/>
      <c r="BC945" s="170"/>
      <c r="BD945" s="170"/>
      <c r="BE945" s="170"/>
      <c r="BF945" s="170"/>
      <c r="BG945" s="170"/>
      <c r="BH945" s="170"/>
      <c r="BI945" s="170"/>
      <c r="BJ945" s="170"/>
      <c r="BK945" s="170"/>
      <c r="BL945" s="170"/>
      <c r="BM945" s="170"/>
      <c r="BN945" s="170"/>
      <c r="BO945" s="170"/>
      <c r="BP945" s="170"/>
      <c r="BQ945" s="170"/>
      <c r="BR945" s="170"/>
      <c r="BS945" s="170"/>
      <c r="BT945" s="170"/>
      <c r="BU945" s="170"/>
      <c r="BV945" s="170"/>
      <c r="BW945" s="170"/>
      <c r="BX945" s="170"/>
      <c r="BY945" s="170"/>
      <c r="BZ945" s="170"/>
      <c r="CA945" s="170"/>
      <c r="CB945" s="170"/>
      <c r="CC945" s="170"/>
      <c r="CD945" s="170"/>
      <c r="CE945" s="170"/>
      <c r="CF945" s="170"/>
      <c r="CG945" s="170"/>
      <c r="CH945" s="170"/>
      <c r="CI945" s="170"/>
      <c r="CJ945" s="170"/>
      <c r="CK945" s="170"/>
      <c r="CL945" s="170"/>
      <c r="CM945" s="170"/>
      <c r="CN945" s="170"/>
      <c r="CO945" s="170"/>
      <c r="CP945" s="170"/>
      <c r="CQ945" s="170"/>
      <c r="CR945" s="170"/>
      <c r="CS945" s="170"/>
      <c r="CT945" s="170"/>
      <c r="CU945" s="170"/>
      <c r="CV945" s="170"/>
      <c r="CW945" s="170"/>
      <c r="CX945" s="170"/>
      <c r="CY945" s="170"/>
      <c r="CZ945" s="170"/>
      <c r="DA945" s="170"/>
      <c r="DB945" s="170"/>
      <c r="DC945" s="170"/>
      <c r="DD945" s="170"/>
      <c r="DE945" s="170"/>
      <c r="DF945" s="170"/>
      <c r="DG945" s="170"/>
      <c r="DH945" s="170"/>
      <c r="DI945" s="170"/>
      <c r="DJ945" s="170"/>
      <c r="DK945" s="170"/>
      <c r="DL945" s="170"/>
      <c r="DM945" s="170"/>
      <c r="DN945" s="170"/>
      <c r="DO945" s="170"/>
      <c r="DP945" s="170"/>
      <c r="DQ945" s="170"/>
      <c r="DR945" s="170"/>
      <c r="DS945" s="170"/>
      <c r="DT945" s="170"/>
      <c r="DU945" s="170"/>
      <c r="DV945" s="170"/>
      <c r="DW945" s="170"/>
      <c r="DX945" s="170"/>
      <c r="DY945" s="170"/>
      <c r="DZ945" s="170"/>
      <c r="EA945" s="170"/>
      <c r="EB945" s="170"/>
      <c r="EC945" s="170"/>
      <c r="ED945" s="170"/>
      <c r="EE945" s="170"/>
      <c r="EF945" s="170"/>
      <c r="EG945" s="170"/>
      <c r="EH945" s="170"/>
      <c r="EI945" s="170"/>
      <c r="EJ945" s="170"/>
      <c r="EK945" s="170"/>
      <c r="EL945" s="170"/>
      <c r="EM945" s="170"/>
      <c r="EN945" s="170"/>
      <c r="EO945" s="170"/>
      <c r="EP945" s="170"/>
      <c r="EQ945" s="170"/>
      <c r="ER945" s="185"/>
      <c r="ES945" s="185"/>
      <c r="ET945" s="171"/>
    </row>
    <row r="946" spans="1:150" s="173" customFormat="1" hidden="1" x14ac:dyDescent="0.25">
      <c r="A946" s="169"/>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c r="AL946" s="170"/>
      <c r="AM946" s="170"/>
      <c r="AN946" s="170"/>
      <c r="AO946" s="170"/>
      <c r="AP946" s="170"/>
      <c r="AQ946" s="170"/>
      <c r="AR946" s="170"/>
      <c r="AS946" s="170"/>
      <c r="AT946" s="170"/>
      <c r="AU946" s="170"/>
      <c r="AV946" s="170"/>
      <c r="AW946" s="170"/>
      <c r="AX946" s="170"/>
      <c r="AY946" s="170"/>
      <c r="AZ946" s="170"/>
      <c r="BA946" s="170"/>
      <c r="BB946" s="170"/>
      <c r="BC946" s="170"/>
      <c r="BD946" s="170"/>
      <c r="BE946" s="170"/>
      <c r="BF946" s="170"/>
      <c r="BG946" s="170"/>
      <c r="BH946" s="170"/>
      <c r="BI946" s="170"/>
      <c r="BJ946" s="170"/>
      <c r="BK946" s="170"/>
      <c r="BL946" s="170"/>
      <c r="BM946" s="170"/>
      <c r="BN946" s="170"/>
      <c r="BO946" s="170"/>
      <c r="BP946" s="170"/>
      <c r="BQ946" s="170"/>
      <c r="BR946" s="170"/>
      <c r="BS946" s="170"/>
      <c r="BT946" s="170"/>
      <c r="BU946" s="170"/>
      <c r="BV946" s="170"/>
      <c r="BW946" s="170"/>
      <c r="BX946" s="170"/>
      <c r="BY946" s="170"/>
      <c r="BZ946" s="170"/>
      <c r="CA946" s="170"/>
      <c r="CB946" s="170"/>
      <c r="CC946" s="170"/>
      <c r="CD946" s="170"/>
      <c r="CE946" s="170"/>
      <c r="CF946" s="170"/>
      <c r="CG946" s="170"/>
      <c r="CH946" s="170"/>
      <c r="CI946" s="170"/>
      <c r="CJ946" s="170"/>
      <c r="CK946" s="170"/>
      <c r="CL946" s="170"/>
      <c r="CM946" s="170"/>
      <c r="CN946" s="170"/>
      <c r="CO946" s="170"/>
      <c r="CP946" s="170"/>
      <c r="CQ946" s="170"/>
      <c r="CR946" s="170"/>
      <c r="CS946" s="170"/>
      <c r="CT946" s="170"/>
      <c r="CU946" s="170"/>
      <c r="CV946" s="170"/>
      <c r="CW946" s="170"/>
      <c r="CX946" s="170"/>
      <c r="CY946" s="170"/>
      <c r="CZ946" s="170"/>
      <c r="DA946" s="170"/>
      <c r="DB946" s="170"/>
      <c r="DC946" s="170"/>
      <c r="DD946" s="170"/>
      <c r="DE946" s="170"/>
      <c r="DF946" s="170"/>
      <c r="DG946" s="170"/>
      <c r="DH946" s="170"/>
      <c r="DI946" s="170"/>
      <c r="DJ946" s="170"/>
      <c r="DK946" s="170"/>
      <c r="DL946" s="170"/>
      <c r="DM946" s="170"/>
      <c r="DN946" s="170"/>
      <c r="DO946" s="170"/>
      <c r="DP946" s="170"/>
      <c r="DQ946" s="170"/>
      <c r="DR946" s="170"/>
      <c r="DS946" s="170"/>
      <c r="DT946" s="170"/>
      <c r="DU946" s="170"/>
      <c r="DV946" s="170"/>
      <c r="DW946" s="170"/>
      <c r="DX946" s="170"/>
      <c r="DY946" s="170"/>
      <c r="DZ946" s="170"/>
      <c r="EA946" s="170"/>
      <c r="EB946" s="170"/>
      <c r="EC946" s="170"/>
      <c r="ED946" s="170"/>
      <c r="EE946" s="170"/>
      <c r="EF946" s="170"/>
      <c r="EG946" s="170"/>
      <c r="EH946" s="170"/>
      <c r="EI946" s="170"/>
      <c r="EJ946" s="170"/>
      <c r="EK946" s="170"/>
      <c r="EL946" s="170"/>
      <c r="EM946" s="170"/>
      <c r="EN946" s="170"/>
      <c r="EO946" s="170"/>
      <c r="EP946" s="170"/>
      <c r="EQ946" s="170"/>
      <c r="ER946" s="185"/>
      <c r="ES946" s="185"/>
      <c r="ET946" s="171"/>
    </row>
    <row r="947" spans="1:150" s="173" customFormat="1" hidden="1" x14ac:dyDescent="0.25">
      <c r="A947" s="169"/>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c r="AL947" s="170"/>
      <c r="AM947" s="170"/>
      <c r="AN947" s="170"/>
      <c r="AO947" s="170"/>
      <c r="AP947" s="170"/>
      <c r="AQ947" s="170"/>
      <c r="AR947" s="170"/>
      <c r="AS947" s="170"/>
      <c r="AT947" s="170"/>
      <c r="AU947" s="170"/>
      <c r="AV947" s="170"/>
      <c r="AW947" s="170"/>
      <c r="AX947" s="170"/>
      <c r="AY947" s="170"/>
      <c r="AZ947" s="170"/>
      <c r="BA947" s="170"/>
      <c r="BB947" s="170"/>
      <c r="BC947" s="170"/>
      <c r="BD947" s="170"/>
      <c r="BE947" s="170"/>
      <c r="BF947" s="170"/>
      <c r="BG947" s="170"/>
      <c r="BH947" s="170"/>
      <c r="BI947" s="170"/>
      <c r="BJ947" s="170"/>
      <c r="BK947" s="170"/>
      <c r="BL947" s="170"/>
      <c r="BM947" s="170"/>
      <c r="BN947" s="170"/>
      <c r="BO947" s="170"/>
      <c r="BP947" s="170"/>
      <c r="BQ947" s="170"/>
      <c r="BR947" s="170"/>
      <c r="BS947" s="170"/>
      <c r="BT947" s="170"/>
      <c r="BU947" s="170"/>
      <c r="BV947" s="170"/>
      <c r="BW947" s="170"/>
      <c r="BX947" s="170"/>
      <c r="BY947" s="170"/>
      <c r="BZ947" s="170"/>
      <c r="CA947" s="170"/>
      <c r="CB947" s="170"/>
      <c r="CC947" s="170"/>
      <c r="CD947" s="170"/>
      <c r="CE947" s="170"/>
      <c r="CF947" s="170"/>
      <c r="CG947" s="170"/>
      <c r="CH947" s="170"/>
      <c r="CI947" s="170"/>
      <c r="CJ947" s="170"/>
      <c r="CK947" s="170"/>
      <c r="CL947" s="170"/>
      <c r="CM947" s="170"/>
      <c r="CN947" s="170"/>
      <c r="CO947" s="170"/>
      <c r="CP947" s="170"/>
      <c r="CQ947" s="170"/>
      <c r="CR947" s="170"/>
      <c r="CS947" s="170"/>
      <c r="CT947" s="170"/>
      <c r="CU947" s="170"/>
      <c r="CV947" s="170"/>
      <c r="CW947" s="170"/>
      <c r="CX947" s="170"/>
      <c r="CY947" s="170"/>
      <c r="CZ947" s="170"/>
      <c r="DA947" s="170"/>
      <c r="DB947" s="170"/>
      <c r="DC947" s="170"/>
      <c r="DD947" s="170"/>
      <c r="DE947" s="170"/>
      <c r="DF947" s="170"/>
      <c r="DG947" s="170"/>
      <c r="DH947" s="170"/>
      <c r="DI947" s="170"/>
      <c r="DJ947" s="170"/>
      <c r="DK947" s="170"/>
      <c r="DL947" s="170"/>
      <c r="DM947" s="170"/>
      <c r="DN947" s="170"/>
      <c r="DO947" s="170"/>
      <c r="DP947" s="170"/>
      <c r="DQ947" s="170"/>
      <c r="DR947" s="170"/>
      <c r="DS947" s="170"/>
      <c r="DT947" s="170"/>
      <c r="DU947" s="170"/>
      <c r="DV947" s="170"/>
      <c r="DW947" s="170"/>
      <c r="DX947" s="170"/>
      <c r="DY947" s="170"/>
      <c r="DZ947" s="170"/>
      <c r="EA947" s="170"/>
      <c r="EB947" s="170"/>
      <c r="EC947" s="170"/>
      <c r="ED947" s="170"/>
      <c r="EE947" s="170"/>
      <c r="EF947" s="170"/>
      <c r="EG947" s="170"/>
      <c r="EH947" s="170"/>
      <c r="EI947" s="170"/>
      <c r="EJ947" s="170"/>
      <c r="EK947" s="170"/>
      <c r="EL947" s="170"/>
      <c r="EM947" s="170"/>
      <c r="EN947" s="170"/>
      <c r="EO947" s="170"/>
      <c r="EP947" s="170"/>
      <c r="EQ947" s="170"/>
      <c r="ER947" s="185"/>
      <c r="ES947" s="185"/>
      <c r="ET947" s="171"/>
    </row>
    <row r="948" spans="1:150" s="173" customFormat="1" hidden="1" x14ac:dyDescent="0.25">
      <c r="A948" s="169"/>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c r="AL948" s="170"/>
      <c r="AM948" s="170"/>
      <c r="AN948" s="170"/>
      <c r="AO948" s="170"/>
      <c r="AP948" s="170"/>
      <c r="AQ948" s="170"/>
      <c r="AR948" s="170"/>
      <c r="AS948" s="170"/>
      <c r="AT948" s="170"/>
      <c r="AU948" s="170"/>
      <c r="AV948" s="170"/>
      <c r="AW948" s="170"/>
      <c r="AX948" s="170"/>
      <c r="AY948" s="170"/>
      <c r="AZ948" s="170"/>
      <c r="BA948" s="170"/>
      <c r="BB948" s="170"/>
      <c r="BC948" s="170"/>
      <c r="BD948" s="170"/>
      <c r="BE948" s="170"/>
      <c r="BF948" s="170"/>
      <c r="BG948" s="170"/>
      <c r="BH948" s="170"/>
      <c r="BI948" s="170"/>
      <c r="BJ948" s="170"/>
      <c r="BK948" s="170"/>
      <c r="BL948" s="170"/>
      <c r="BM948" s="170"/>
      <c r="BN948" s="170"/>
      <c r="BO948" s="170"/>
      <c r="BP948" s="170"/>
      <c r="BQ948" s="170"/>
      <c r="BR948" s="170"/>
      <c r="BS948" s="170"/>
      <c r="BT948" s="170"/>
      <c r="BU948" s="170"/>
      <c r="BV948" s="170"/>
      <c r="BW948" s="170"/>
      <c r="BX948" s="170"/>
      <c r="BY948" s="170"/>
      <c r="BZ948" s="170"/>
      <c r="CA948" s="170"/>
      <c r="CB948" s="170"/>
      <c r="CC948" s="170"/>
      <c r="CD948" s="170"/>
      <c r="CE948" s="170"/>
      <c r="CF948" s="170"/>
      <c r="CG948" s="170"/>
      <c r="CH948" s="170"/>
      <c r="CI948" s="170"/>
      <c r="CJ948" s="170"/>
      <c r="CK948" s="170"/>
      <c r="CL948" s="170"/>
      <c r="CM948" s="170"/>
      <c r="CN948" s="170"/>
      <c r="CO948" s="170"/>
      <c r="CP948" s="170"/>
      <c r="CQ948" s="170"/>
      <c r="CR948" s="170"/>
      <c r="CS948" s="170"/>
      <c r="CT948" s="170"/>
      <c r="CU948" s="170"/>
      <c r="CV948" s="170"/>
      <c r="CW948" s="170"/>
      <c r="CX948" s="170"/>
      <c r="CY948" s="170"/>
      <c r="CZ948" s="170"/>
      <c r="DA948" s="170"/>
      <c r="DB948" s="170"/>
      <c r="DC948" s="170"/>
      <c r="DD948" s="170"/>
      <c r="DE948" s="170"/>
      <c r="DF948" s="170"/>
      <c r="DG948" s="170"/>
      <c r="DH948" s="170"/>
      <c r="DI948" s="170"/>
      <c r="DJ948" s="170"/>
      <c r="DK948" s="170"/>
      <c r="DL948" s="170"/>
      <c r="DM948" s="170"/>
      <c r="DN948" s="170"/>
      <c r="DO948" s="170"/>
      <c r="DP948" s="170"/>
      <c r="DQ948" s="170"/>
      <c r="DR948" s="170"/>
      <c r="DS948" s="170"/>
      <c r="DT948" s="170"/>
      <c r="DU948" s="170"/>
      <c r="DV948" s="170"/>
      <c r="DW948" s="170"/>
      <c r="DX948" s="170"/>
      <c r="DY948" s="170"/>
      <c r="DZ948" s="170"/>
      <c r="EA948" s="170"/>
      <c r="EB948" s="170"/>
      <c r="EC948" s="170"/>
      <c r="ED948" s="170"/>
      <c r="EE948" s="170"/>
      <c r="EF948" s="170"/>
      <c r="EG948" s="170"/>
      <c r="EH948" s="170"/>
      <c r="EI948" s="170"/>
      <c r="EJ948" s="170"/>
      <c r="EK948" s="170"/>
      <c r="EL948" s="170"/>
      <c r="EM948" s="170"/>
      <c r="EN948" s="170"/>
      <c r="EO948" s="170"/>
      <c r="EP948" s="170"/>
      <c r="EQ948" s="170"/>
      <c r="ER948" s="185"/>
      <c r="ES948" s="185"/>
      <c r="ET948" s="171"/>
    </row>
    <row r="949" spans="1:150" s="173" customFormat="1" hidden="1" x14ac:dyDescent="0.25">
      <c r="A949" s="169"/>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c r="AL949" s="170"/>
      <c r="AM949" s="170"/>
      <c r="AN949" s="170"/>
      <c r="AO949" s="170"/>
      <c r="AP949" s="170"/>
      <c r="AQ949" s="170"/>
      <c r="AR949" s="170"/>
      <c r="AS949" s="170"/>
      <c r="AT949" s="170"/>
      <c r="AU949" s="170"/>
      <c r="AV949" s="170"/>
      <c r="AW949" s="170"/>
      <c r="AX949" s="170"/>
      <c r="AY949" s="170"/>
      <c r="AZ949" s="170"/>
      <c r="BA949" s="170"/>
      <c r="BB949" s="170"/>
      <c r="BC949" s="170"/>
      <c r="BD949" s="170"/>
      <c r="BE949" s="170"/>
      <c r="BF949" s="170"/>
      <c r="BG949" s="170"/>
      <c r="BH949" s="170"/>
      <c r="BI949" s="170"/>
      <c r="BJ949" s="170"/>
      <c r="BK949" s="170"/>
      <c r="BL949" s="170"/>
      <c r="BM949" s="170"/>
      <c r="BN949" s="170"/>
      <c r="BO949" s="170"/>
      <c r="BP949" s="170"/>
      <c r="BQ949" s="170"/>
      <c r="BR949" s="170"/>
      <c r="BS949" s="170"/>
      <c r="BT949" s="170"/>
      <c r="BU949" s="170"/>
      <c r="BV949" s="170"/>
      <c r="BW949" s="170"/>
      <c r="BX949" s="170"/>
      <c r="BY949" s="170"/>
      <c r="BZ949" s="170"/>
      <c r="CA949" s="170"/>
      <c r="CB949" s="170"/>
      <c r="CC949" s="170"/>
      <c r="CD949" s="170"/>
      <c r="CE949" s="170"/>
      <c r="CF949" s="170"/>
      <c r="CG949" s="170"/>
      <c r="CH949" s="170"/>
      <c r="CI949" s="170"/>
      <c r="CJ949" s="170"/>
      <c r="CK949" s="170"/>
      <c r="CL949" s="170"/>
      <c r="CM949" s="170"/>
      <c r="CN949" s="170"/>
      <c r="CO949" s="170"/>
      <c r="CP949" s="170"/>
      <c r="CQ949" s="170"/>
      <c r="CR949" s="170"/>
      <c r="CS949" s="170"/>
      <c r="CT949" s="170"/>
      <c r="CU949" s="170"/>
      <c r="CV949" s="170"/>
      <c r="CW949" s="170"/>
      <c r="CX949" s="170"/>
      <c r="CY949" s="170"/>
      <c r="CZ949" s="170"/>
      <c r="DA949" s="170"/>
      <c r="DB949" s="170"/>
      <c r="DC949" s="170"/>
      <c r="DD949" s="170"/>
      <c r="DE949" s="170"/>
      <c r="DF949" s="170"/>
      <c r="DG949" s="170"/>
      <c r="DH949" s="170"/>
      <c r="DI949" s="170"/>
      <c r="DJ949" s="170"/>
      <c r="DK949" s="170"/>
      <c r="DL949" s="170"/>
      <c r="DM949" s="170"/>
      <c r="DN949" s="170"/>
      <c r="DO949" s="170"/>
      <c r="DP949" s="170"/>
      <c r="DQ949" s="170"/>
      <c r="DR949" s="170"/>
      <c r="DS949" s="170"/>
      <c r="DT949" s="170"/>
      <c r="DU949" s="170"/>
      <c r="DV949" s="170"/>
      <c r="DW949" s="170"/>
      <c r="DX949" s="170"/>
      <c r="DY949" s="170"/>
      <c r="DZ949" s="170"/>
      <c r="EA949" s="170"/>
      <c r="EB949" s="170"/>
      <c r="EC949" s="170"/>
      <c r="ED949" s="170"/>
      <c r="EE949" s="170"/>
      <c r="EF949" s="170"/>
      <c r="EG949" s="170"/>
      <c r="EH949" s="170"/>
      <c r="EI949" s="170"/>
      <c r="EJ949" s="170"/>
      <c r="EK949" s="170"/>
      <c r="EL949" s="170"/>
      <c r="EM949" s="170"/>
      <c r="EN949" s="170"/>
      <c r="EO949" s="170"/>
      <c r="EP949" s="170"/>
      <c r="EQ949" s="170"/>
      <c r="ER949" s="185"/>
      <c r="ES949" s="185"/>
      <c r="ET949" s="171"/>
    </row>
    <row r="950" spans="1:150" s="173" customFormat="1" hidden="1" x14ac:dyDescent="0.25">
      <c r="A950" s="169"/>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c r="AL950" s="170"/>
      <c r="AM950" s="170"/>
      <c r="AN950" s="170"/>
      <c r="AO950" s="170"/>
      <c r="AP950" s="170"/>
      <c r="AQ950" s="170"/>
      <c r="AR950" s="170"/>
      <c r="AS950" s="170"/>
      <c r="AT950" s="170"/>
      <c r="AU950" s="170"/>
      <c r="AV950" s="170"/>
      <c r="AW950" s="170"/>
      <c r="AX950" s="170"/>
      <c r="AY950" s="170"/>
      <c r="AZ950" s="170"/>
      <c r="BA950" s="170"/>
      <c r="BB950" s="170"/>
      <c r="BC950" s="170"/>
      <c r="BD950" s="170"/>
      <c r="BE950" s="170"/>
      <c r="BF950" s="170"/>
      <c r="BG950" s="170"/>
      <c r="BH950" s="170"/>
      <c r="BI950" s="170"/>
      <c r="BJ950" s="170"/>
      <c r="BK950" s="170"/>
      <c r="BL950" s="170"/>
      <c r="BM950" s="170"/>
      <c r="BN950" s="170"/>
      <c r="BO950" s="170"/>
      <c r="BP950" s="170"/>
      <c r="BQ950" s="170"/>
      <c r="BR950" s="170"/>
      <c r="BS950" s="170"/>
      <c r="BT950" s="170"/>
      <c r="BU950" s="170"/>
      <c r="BV950" s="170"/>
      <c r="BW950" s="170"/>
      <c r="BX950" s="170"/>
      <c r="BY950" s="170"/>
      <c r="BZ950" s="170"/>
      <c r="CA950" s="170"/>
      <c r="CB950" s="170"/>
      <c r="CC950" s="170"/>
      <c r="CD950" s="170"/>
      <c r="CE950" s="170"/>
      <c r="CF950" s="170"/>
      <c r="CG950" s="170"/>
      <c r="CH950" s="170"/>
      <c r="CI950" s="170"/>
      <c r="CJ950" s="170"/>
      <c r="CK950" s="170"/>
      <c r="CL950" s="170"/>
      <c r="CM950" s="170"/>
      <c r="CN950" s="170"/>
      <c r="CO950" s="170"/>
      <c r="CP950" s="170"/>
      <c r="CQ950" s="170"/>
      <c r="CR950" s="170"/>
      <c r="CS950" s="170"/>
      <c r="CT950" s="170"/>
      <c r="CU950" s="170"/>
      <c r="CV950" s="170"/>
      <c r="CW950" s="170"/>
      <c r="CX950" s="170"/>
      <c r="CY950" s="170"/>
      <c r="CZ950" s="170"/>
      <c r="DA950" s="170"/>
      <c r="DB950" s="170"/>
      <c r="DC950" s="170"/>
      <c r="DD950" s="170"/>
      <c r="DE950" s="170"/>
      <c r="DF950" s="170"/>
      <c r="DG950" s="170"/>
      <c r="DH950" s="170"/>
      <c r="DI950" s="170"/>
      <c r="DJ950" s="170"/>
      <c r="DK950" s="170"/>
      <c r="DL950" s="170"/>
      <c r="DM950" s="170"/>
      <c r="DN950" s="170"/>
      <c r="DO950" s="170"/>
      <c r="DP950" s="170"/>
      <c r="DQ950" s="170"/>
      <c r="DR950" s="170"/>
      <c r="DS950" s="170"/>
      <c r="DT950" s="170"/>
      <c r="DU950" s="170"/>
      <c r="DV950" s="170"/>
      <c r="DW950" s="170"/>
      <c r="DX950" s="170"/>
      <c r="DY950" s="170"/>
      <c r="DZ950" s="170"/>
      <c r="EA950" s="170"/>
      <c r="EB950" s="170"/>
      <c r="EC950" s="170"/>
      <c r="ED950" s="170"/>
      <c r="EE950" s="170"/>
      <c r="EF950" s="170"/>
      <c r="EG950" s="170"/>
      <c r="EH950" s="170"/>
      <c r="EI950" s="170"/>
      <c r="EJ950" s="170"/>
      <c r="EK950" s="170"/>
      <c r="EL950" s="170"/>
      <c r="EM950" s="170"/>
      <c r="EN950" s="170"/>
      <c r="EO950" s="170"/>
      <c r="EP950" s="170"/>
      <c r="EQ950" s="170"/>
      <c r="ER950" s="185"/>
      <c r="ES950" s="185"/>
      <c r="ET950" s="171"/>
    </row>
    <row r="951" spans="1:150" s="173" customFormat="1" hidden="1" x14ac:dyDescent="0.25">
      <c r="A951" s="169"/>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c r="AL951" s="170"/>
      <c r="AM951" s="170"/>
      <c r="AN951" s="170"/>
      <c r="AO951" s="170"/>
      <c r="AP951" s="170"/>
      <c r="AQ951" s="170"/>
      <c r="AR951" s="170"/>
      <c r="AS951" s="170"/>
      <c r="AT951" s="170"/>
      <c r="AU951" s="170"/>
      <c r="AV951" s="170"/>
      <c r="AW951" s="170"/>
      <c r="AX951" s="170"/>
      <c r="AY951" s="170"/>
      <c r="AZ951" s="170"/>
      <c r="BA951" s="170"/>
      <c r="BB951" s="170"/>
      <c r="BC951" s="170"/>
      <c r="BD951" s="170"/>
      <c r="BE951" s="170"/>
      <c r="BF951" s="170"/>
      <c r="BG951" s="170"/>
      <c r="BH951" s="170"/>
      <c r="BI951" s="170"/>
      <c r="BJ951" s="170"/>
      <c r="BK951" s="170"/>
      <c r="BL951" s="170"/>
      <c r="BM951" s="170"/>
      <c r="BN951" s="170"/>
      <c r="BO951" s="170"/>
      <c r="BP951" s="170"/>
      <c r="BQ951" s="170"/>
      <c r="BR951" s="170"/>
      <c r="BS951" s="170"/>
      <c r="BT951" s="170"/>
      <c r="BU951" s="170"/>
      <c r="BV951" s="170"/>
      <c r="BW951" s="170"/>
      <c r="BX951" s="170"/>
      <c r="BY951" s="170"/>
      <c r="BZ951" s="170"/>
      <c r="CA951" s="170"/>
      <c r="CB951" s="170"/>
      <c r="CC951" s="170"/>
      <c r="CD951" s="170"/>
      <c r="CE951" s="170"/>
      <c r="CF951" s="170"/>
      <c r="CG951" s="170"/>
      <c r="CH951" s="170"/>
      <c r="CI951" s="170"/>
      <c r="CJ951" s="170"/>
      <c r="CK951" s="170"/>
      <c r="CL951" s="170"/>
      <c r="CM951" s="170"/>
      <c r="CN951" s="170"/>
      <c r="CO951" s="170"/>
      <c r="CP951" s="170"/>
      <c r="CQ951" s="170"/>
      <c r="CR951" s="170"/>
      <c r="CS951" s="170"/>
      <c r="CT951" s="170"/>
      <c r="CU951" s="170"/>
      <c r="CV951" s="170"/>
      <c r="CW951" s="170"/>
      <c r="CX951" s="170"/>
      <c r="CY951" s="170"/>
      <c r="CZ951" s="170"/>
      <c r="DA951" s="170"/>
      <c r="DB951" s="170"/>
      <c r="DC951" s="170"/>
      <c r="DD951" s="170"/>
      <c r="DE951" s="170"/>
      <c r="DF951" s="170"/>
      <c r="DG951" s="170"/>
      <c r="DH951" s="170"/>
      <c r="DI951" s="170"/>
      <c r="DJ951" s="170"/>
      <c r="DK951" s="170"/>
      <c r="DL951" s="170"/>
      <c r="DM951" s="170"/>
      <c r="DN951" s="170"/>
      <c r="DO951" s="170"/>
      <c r="DP951" s="170"/>
      <c r="DQ951" s="170"/>
      <c r="DR951" s="170"/>
      <c r="DS951" s="170"/>
      <c r="DT951" s="170"/>
      <c r="DU951" s="170"/>
      <c r="DV951" s="170"/>
      <c r="DW951" s="170"/>
      <c r="DX951" s="170"/>
      <c r="DY951" s="170"/>
      <c r="DZ951" s="170"/>
      <c r="EA951" s="170"/>
      <c r="EB951" s="170"/>
      <c r="EC951" s="170"/>
      <c r="ED951" s="170"/>
      <c r="EE951" s="170"/>
      <c r="EF951" s="170"/>
      <c r="EG951" s="170"/>
      <c r="EH951" s="170"/>
      <c r="EI951" s="170"/>
      <c r="EJ951" s="170"/>
      <c r="EK951" s="170"/>
      <c r="EL951" s="170"/>
      <c r="EM951" s="170"/>
      <c r="EN951" s="170"/>
      <c r="EO951" s="170"/>
      <c r="EP951" s="170"/>
      <c r="EQ951" s="170"/>
      <c r="ER951" s="185"/>
      <c r="ES951" s="185"/>
      <c r="ET951" s="171"/>
    </row>
    <row r="952" spans="1:150" s="173" customFormat="1" hidden="1" x14ac:dyDescent="0.25">
      <c r="A952" s="169"/>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c r="AL952" s="170"/>
      <c r="AM952" s="170"/>
      <c r="AN952" s="170"/>
      <c r="AO952" s="170"/>
      <c r="AP952" s="170"/>
      <c r="AQ952" s="170"/>
      <c r="AR952" s="170"/>
      <c r="AS952" s="170"/>
      <c r="AT952" s="170"/>
      <c r="AU952" s="170"/>
      <c r="AV952" s="170"/>
      <c r="AW952" s="170"/>
      <c r="AX952" s="170"/>
      <c r="AY952" s="170"/>
      <c r="AZ952" s="170"/>
      <c r="BA952" s="170"/>
      <c r="BB952" s="170"/>
      <c r="BC952" s="170"/>
      <c r="BD952" s="170"/>
      <c r="BE952" s="170"/>
      <c r="BF952" s="170"/>
      <c r="BG952" s="170"/>
      <c r="BH952" s="170"/>
      <c r="BI952" s="170"/>
      <c r="BJ952" s="170"/>
      <c r="BK952" s="170"/>
      <c r="BL952" s="170"/>
      <c r="BM952" s="170"/>
      <c r="BN952" s="170"/>
      <c r="BO952" s="170"/>
      <c r="BP952" s="170"/>
      <c r="BQ952" s="170"/>
      <c r="BR952" s="170"/>
      <c r="BS952" s="170"/>
      <c r="BT952" s="170"/>
      <c r="BU952" s="170"/>
      <c r="BV952" s="170"/>
      <c r="BW952" s="170"/>
      <c r="BX952" s="170"/>
      <c r="BY952" s="170"/>
      <c r="BZ952" s="170"/>
      <c r="CA952" s="170"/>
      <c r="CB952" s="170"/>
      <c r="CC952" s="170"/>
      <c r="CD952" s="170"/>
      <c r="CE952" s="170"/>
      <c r="CF952" s="170"/>
      <c r="CG952" s="170"/>
      <c r="CH952" s="170"/>
      <c r="CI952" s="170"/>
      <c r="CJ952" s="170"/>
      <c r="CK952" s="170"/>
      <c r="CL952" s="170"/>
      <c r="CM952" s="170"/>
      <c r="CN952" s="170"/>
      <c r="CO952" s="170"/>
      <c r="CP952" s="170"/>
      <c r="CQ952" s="170"/>
      <c r="CR952" s="170"/>
      <c r="CS952" s="170"/>
      <c r="CT952" s="170"/>
      <c r="CU952" s="170"/>
      <c r="CV952" s="170"/>
      <c r="CW952" s="170"/>
      <c r="CX952" s="170"/>
      <c r="CY952" s="170"/>
      <c r="CZ952" s="170"/>
      <c r="DA952" s="170"/>
      <c r="DB952" s="170"/>
      <c r="DC952" s="170"/>
      <c r="DD952" s="170"/>
      <c r="DE952" s="170"/>
      <c r="DF952" s="170"/>
      <c r="DG952" s="170"/>
      <c r="DH952" s="170"/>
      <c r="DI952" s="170"/>
      <c r="DJ952" s="170"/>
      <c r="DK952" s="170"/>
      <c r="DL952" s="170"/>
      <c r="DM952" s="170"/>
      <c r="DN952" s="170"/>
      <c r="DO952" s="170"/>
      <c r="DP952" s="170"/>
      <c r="DQ952" s="170"/>
      <c r="DR952" s="170"/>
      <c r="DS952" s="170"/>
      <c r="DT952" s="170"/>
      <c r="DU952" s="170"/>
      <c r="DV952" s="170"/>
      <c r="DW952" s="170"/>
      <c r="DX952" s="170"/>
      <c r="DY952" s="170"/>
      <c r="DZ952" s="170"/>
      <c r="EA952" s="170"/>
      <c r="EB952" s="170"/>
      <c r="EC952" s="170"/>
      <c r="ED952" s="170"/>
      <c r="EE952" s="170"/>
      <c r="EF952" s="170"/>
      <c r="EG952" s="170"/>
      <c r="EH952" s="170"/>
      <c r="EI952" s="170"/>
      <c r="EJ952" s="170"/>
      <c r="EK952" s="170"/>
      <c r="EL952" s="170"/>
      <c r="EM952" s="170"/>
      <c r="EN952" s="170"/>
      <c r="EO952" s="170"/>
      <c r="EP952" s="170"/>
      <c r="EQ952" s="170"/>
      <c r="ER952" s="185"/>
      <c r="ES952" s="185"/>
      <c r="ET952" s="171"/>
    </row>
    <row r="953" spans="1:150" s="173" customFormat="1" hidden="1" x14ac:dyDescent="0.25">
      <c r="A953" s="169"/>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c r="AL953" s="170"/>
      <c r="AM953" s="170"/>
      <c r="AN953" s="170"/>
      <c r="AO953" s="170"/>
      <c r="AP953" s="170"/>
      <c r="AQ953" s="170"/>
      <c r="AR953" s="170"/>
      <c r="AS953" s="170"/>
      <c r="AT953" s="170"/>
      <c r="AU953" s="170"/>
      <c r="AV953" s="170"/>
      <c r="AW953" s="170"/>
      <c r="AX953" s="170"/>
      <c r="AY953" s="170"/>
      <c r="AZ953" s="170"/>
      <c r="BA953" s="170"/>
      <c r="BB953" s="170"/>
      <c r="BC953" s="170"/>
      <c r="BD953" s="170"/>
      <c r="BE953" s="170"/>
      <c r="BF953" s="170"/>
      <c r="BG953" s="170"/>
      <c r="BH953" s="170"/>
      <c r="BI953" s="170"/>
      <c r="BJ953" s="170"/>
      <c r="BK953" s="170"/>
      <c r="BL953" s="170"/>
      <c r="BM953" s="170"/>
      <c r="BN953" s="170"/>
      <c r="BO953" s="170"/>
      <c r="BP953" s="170"/>
      <c r="BQ953" s="170"/>
      <c r="BR953" s="170"/>
      <c r="BS953" s="170"/>
      <c r="BT953" s="170"/>
      <c r="BU953" s="170"/>
      <c r="BV953" s="170"/>
      <c r="BW953" s="170"/>
      <c r="BX953" s="170"/>
      <c r="BY953" s="170"/>
      <c r="BZ953" s="170"/>
      <c r="CA953" s="170"/>
      <c r="CB953" s="170"/>
      <c r="CC953" s="170"/>
      <c r="CD953" s="170"/>
      <c r="CE953" s="170"/>
      <c r="CF953" s="170"/>
      <c r="CG953" s="170"/>
      <c r="CH953" s="170"/>
      <c r="CI953" s="170"/>
      <c r="CJ953" s="170"/>
      <c r="CK953" s="170"/>
      <c r="CL953" s="170"/>
      <c r="CM953" s="170"/>
      <c r="CN953" s="170"/>
      <c r="CO953" s="170"/>
      <c r="CP953" s="170"/>
      <c r="CQ953" s="170"/>
      <c r="CR953" s="170"/>
      <c r="CS953" s="170"/>
      <c r="CT953" s="170"/>
      <c r="CU953" s="170"/>
      <c r="CV953" s="170"/>
      <c r="CW953" s="170"/>
      <c r="CX953" s="170"/>
      <c r="CY953" s="170"/>
      <c r="CZ953" s="170"/>
      <c r="DA953" s="170"/>
      <c r="DB953" s="170"/>
      <c r="DC953" s="170"/>
      <c r="DD953" s="170"/>
      <c r="DE953" s="170"/>
      <c r="DF953" s="170"/>
      <c r="DG953" s="170"/>
      <c r="DH953" s="170"/>
      <c r="DI953" s="170"/>
      <c r="DJ953" s="170"/>
      <c r="DK953" s="170"/>
      <c r="DL953" s="170"/>
      <c r="DM953" s="170"/>
      <c r="DN953" s="170"/>
      <c r="DO953" s="170"/>
      <c r="DP953" s="170"/>
      <c r="DQ953" s="170"/>
      <c r="DR953" s="170"/>
      <c r="DS953" s="170"/>
      <c r="DT953" s="170"/>
      <c r="DU953" s="170"/>
      <c r="DV953" s="170"/>
      <c r="DW953" s="170"/>
      <c r="DX953" s="170"/>
      <c r="DY953" s="170"/>
      <c r="DZ953" s="170"/>
      <c r="EA953" s="170"/>
      <c r="EB953" s="170"/>
      <c r="EC953" s="170"/>
      <c r="ED953" s="170"/>
      <c r="EE953" s="170"/>
      <c r="EF953" s="170"/>
      <c r="EG953" s="170"/>
      <c r="EH953" s="170"/>
      <c r="EI953" s="170"/>
      <c r="EJ953" s="170"/>
      <c r="EK953" s="170"/>
      <c r="EL953" s="170"/>
      <c r="EM953" s="170"/>
      <c r="EN953" s="170"/>
      <c r="EO953" s="170"/>
      <c r="EP953" s="170"/>
      <c r="EQ953" s="170"/>
      <c r="ER953" s="185"/>
      <c r="ES953" s="185"/>
      <c r="ET953" s="171"/>
    </row>
    <row r="954" spans="1:150" s="173" customFormat="1" hidden="1" x14ac:dyDescent="0.25">
      <c r="A954" s="169"/>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c r="AL954" s="170"/>
      <c r="AM954" s="170"/>
      <c r="AN954" s="170"/>
      <c r="AO954" s="170"/>
      <c r="AP954" s="170"/>
      <c r="AQ954" s="170"/>
      <c r="AR954" s="170"/>
      <c r="AS954" s="170"/>
      <c r="AT954" s="170"/>
      <c r="AU954" s="170"/>
      <c r="AV954" s="170"/>
      <c r="AW954" s="170"/>
      <c r="AX954" s="170"/>
      <c r="AY954" s="170"/>
      <c r="AZ954" s="170"/>
      <c r="BA954" s="170"/>
      <c r="BB954" s="170"/>
      <c r="BC954" s="170"/>
      <c r="BD954" s="170"/>
      <c r="BE954" s="170"/>
      <c r="BF954" s="170"/>
      <c r="BG954" s="170"/>
      <c r="BH954" s="170"/>
      <c r="BI954" s="170"/>
      <c r="BJ954" s="170"/>
      <c r="BK954" s="170"/>
      <c r="BL954" s="170"/>
      <c r="BM954" s="170"/>
      <c r="BN954" s="170"/>
      <c r="BO954" s="170"/>
      <c r="BP954" s="170"/>
      <c r="BQ954" s="170"/>
      <c r="BR954" s="170"/>
      <c r="BS954" s="170"/>
      <c r="BT954" s="170"/>
      <c r="BU954" s="170"/>
      <c r="BV954" s="170"/>
      <c r="BW954" s="170"/>
      <c r="BX954" s="170"/>
      <c r="BY954" s="170"/>
      <c r="BZ954" s="170"/>
      <c r="CA954" s="170"/>
      <c r="CB954" s="170"/>
      <c r="CC954" s="170"/>
      <c r="CD954" s="170"/>
      <c r="CE954" s="170"/>
      <c r="CF954" s="170"/>
      <c r="CG954" s="170"/>
      <c r="CH954" s="170"/>
      <c r="CI954" s="170"/>
      <c r="CJ954" s="170"/>
      <c r="CK954" s="170"/>
      <c r="CL954" s="170"/>
      <c r="CM954" s="170"/>
      <c r="CN954" s="170"/>
      <c r="CO954" s="170"/>
      <c r="CP954" s="170"/>
      <c r="CQ954" s="170"/>
      <c r="CR954" s="170"/>
      <c r="CS954" s="170"/>
      <c r="CT954" s="170"/>
      <c r="CU954" s="170"/>
      <c r="CV954" s="170"/>
      <c r="CW954" s="170"/>
      <c r="CX954" s="170"/>
      <c r="CY954" s="170"/>
      <c r="CZ954" s="170"/>
      <c r="DA954" s="170"/>
      <c r="DB954" s="170"/>
      <c r="DC954" s="170"/>
      <c r="DD954" s="170"/>
      <c r="DE954" s="170"/>
      <c r="DF954" s="170"/>
      <c r="DG954" s="170"/>
      <c r="DH954" s="170"/>
      <c r="DI954" s="170"/>
      <c r="DJ954" s="170"/>
      <c r="DK954" s="170"/>
      <c r="DL954" s="170"/>
      <c r="DM954" s="170"/>
      <c r="DN954" s="170"/>
      <c r="DO954" s="170"/>
      <c r="DP954" s="170"/>
      <c r="DQ954" s="170"/>
      <c r="DR954" s="170"/>
      <c r="DS954" s="170"/>
      <c r="DT954" s="170"/>
      <c r="DU954" s="170"/>
      <c r="DV954" s="170"/>
      <c r="DW954" s="170"/>
      <c r="DX954" s="170"/>
      <c r="DY954" s="170"/>
      <c r="DZ954" s="170"/>
      <c r="EA954" s="170"/>
      <c r="EB954" s="170"/>
      <c r="EC954" s="170"/>
      <c r="ED954" s="170"/>
      <c r="EE954" s="170"/>
      <c r="EF954" s="170"/>
      <c r="EG954" s="170"/>
      <c r="EH954" s="170"/>
      <c r="EI954" s="170"/>
      <c r="EJ954" s="170"/>
      <c r="EK954" s="170"/>
      <c r="EL954" s="170"/>
      <c r="EM954" s="170"/>
      <c r="EN954" s="170"/>
      <c r="EO954" s="170"/>
      <c r="EP954" s="170"/>
      <c r="EQ954" s="170"/>
      <c r="ER954" s="185"/>
      <c r="ES954" s="185"/>
      <c r="ET954" s="171"/>
    </row>
    <row r="955" spans="1:150" s="173" customFormat="1" hidden="1" x14ac:dyDescent="0.25">
      <c r="A955" s="169"/>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c r="AL955" s="170"/>
      <c r="AM955" s="170"/>
      <c r="AN955" s="170"/>
      <c r="AO955" s="170"/>
      <c r="AP955" s="170"/>
      <c r="AQ955" s="170"/>
      <c r="AR955" s="170"/>
      <c r="AS955" s="170"/>
      <c r="AT955" s="170"/>
      <c r="AU955" s="170"/>
      <c r="AV955" s="170"/>
      <c r="AW955" s="170"/>
      <c r="AX955" s="170"/>
      <c r="AY955" s="170"/>
      <c r="AZ955" s="170"/>
      <c r="BA955" s="170"/>
      <c r="BB955" s="170"/>
      <c r="BC955" s="170"/>
      <c r="BD955" s="170"/>
      <c r="BE955" s="170"/>
      <c r="BF955" s="170"/>
      <c r="BG955" s="170"/>
      <c r="BH955" s="170"/>
      <c r="BI955" s="170"/>
      <c r="BJ955" s="170"/>
      <c r="BK955" s="170"/>
      <c r="BL955" s="170"/>
      <c r="BM955" s="170"/>
      <c r="BN955" s="170"/>
      <c r="BO955" s="170"/>
      <c r="BP955" s="170"/>
      <c r="BQ955" s="170"/>
      <c r="BR955" s="170"/>
      <c r="BS955" s="170"/>
      <c r="BT955" s="170"/>
      <c r="BU955" s="170"/>
      <c r="BV955" s="170"/>
      <c r="BW955" s="170"/>
      <c r="BX955" s="170"/>
      <c r="BY955" s="170"/>
      <c r="BZ955" s="170"/>
      <c r="CA955" s="170"/>
      <c r="CB955" s="170"/>
      <c r="CC955" s="170"/>
      <c r="CD955" s="170"/>
      <c r="CE955" s="170"/>
      <c r="CF955" s="170"/>
      <c r="CG955" s="170"/>
      <c r="CH955" s="170"/>
      <c r="CI955" s="170"/>
      <c r="CJ955" s="170"/>
      <c r="CK955" s="170"/>
      <c r="CL955" s="170"/>
      <c r="CM955" s="170"/>
      <c r="CN955" s="170"/>
      <c r="CO955" s="170"/>
      <c r="CP955" s="170"/>
      <c r="CQ955" s="170"/>
      <c r="CR955" s="170"/>
      <c r="CS955" s="170"/>
      <c r="CT955" s="170"/>
      <c r="CU955" s="170"/>
      <c r="CV955" s="170"/>
      <c r="CW955" s="170"/>
      <c r="CX955" s="170"/>
      <c r="CY955" s="170"/>
      <c r="CZ955" s="170"/>
      <c r="DA955" s="170"/>
      <c r="DB955" s="170"/>
      <c r="DC955" s="170"/>
      <c r="DD955" s="170"/>
      <c r="DE955" s="170"/>
      <c r="DF955" s="170"/>
      <c r="DG955" s="170"/>
      <c r="DH955" s="170"/>
      <c r="DI955" s="170"/>
      <c r="DJ955" s="170"/>
      <c r="DK955" s="170"/>
      <c r="DL955" s="170"/>
      <c r="DM955" s="170"/>
      <c r="DN955" s="170"/>
      <c r="DO955" s="170"/>
      <c r="DP955" s="170"/>
      <c r="DQ955" s="170"/>
      <c r="DR955" s="170"/>
      <c r="DS955" s="170"/>
      <c r="DT955" s="170"/>
      <c r="DU955" s="170"/>
      <c r="DV955" s="170"/>
      <c r="DW955" s="170"/>
      <c r="DX955" s="170"/>
      <c r="DY955" s="170"/>
      <c r="DZ955" s="170"/>
      <c r="EA955" s="170"/>
      <c r="EB955" s="170"/>
      <c r="EC955" s="170"/>
      <c r="ED955" s="170"/>
      <c r="EE955" s="170"/>
      <c r="EF955" s="170"/>
      <c r="EG955" s="170"/>
      <c r="EH955" s="170"/>
      <c r="EI955" s="170"/>
      <c r="EJ955" s="170"/>
      <c r="EK955" s="170"/>
      <c r="EL955" s="170"/>
      <c r="EM955" s="170"/>
      <c r="EN955" s="170"/>
      <c r="EO955" s="170"/>
      <c r="EP955" s="170"/>
      <c r="EQ955" s="170"/>
      <c r="ER955" s="185"/>
      <c r="ES955" s="185"/>
      <c r="ET955" s="171"/>
    </row>
    <row r="956" spans="1:150" s="173" customFormat="1" hidden="1" x14ac:dyDescent="0.25">
      <c r="A956" s="169"/>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c r="AL956" s="170"/>
      <c r="AM956" s="170"/>
      <c r="AN956" s="170"/>
      <c r="AO956" s="170"/>
      <c r="AP956" s="170"/>
      <c r="AQ956" s="170"/>
      <c r="AR956" s="170"/>
      <c r="AS956" s="170"/>
      <c r="AT956" s="170"/>
      <c r="AU956" s="170"/>
      <c r="AV956" s="170"/>
      <c r="AW956" s="170"/>
      <c r="AX956" s="170"/>
      <c r="AY956" s="170"/>
      <c r="AZ956" s="170"/>
      <c r="BA956" s="170"/>
      <c r="BB956" s="170"/>
      <c r="BC956" s="170"/>
      <c r="BD956" s="170"/>
      <c r="BE956" s="170"/>
      <c r="BF956" s="170"/>
      <c r="BG956" s="170"/>
      <c r="BH956" s="170"/>
      <c r="BI956" s="170"/>
      <c r="BJ956" s="170"/>
      <c r="BK956" s="170"/>
      <c r="BL956" s="170"/>
      <c r="BM956" s="170"/>
      <c r="BN956" s="170"/>
      <c r="BO956" s="170"/>
      <c r="BP956" s="170"/>
      <c r="BQ956" s="170"/>
      <c r="BR956" s="170"/>
      <c r="BS956" s="170"/>
      <c r="BT956" s="170"/>
      <c r="BU956" s="170"/>
      <c r="BV956" s="170"/>
      <c r="BW956" s="170"/>
      <c r="BX956" s="170"/>
      <c r="BY956" s="170"/>
      <c r="BZ956" s="170"/>
      <c r="CA956" s="170"/>
      <c r="CB956" s="170"/>
      <c r="CC956" s="170"/>
      <c r="CD956" s="170"/>
      <c r="CE956" s="170"/>
      <c r="CF956" s="170"/>
      <c r="CG956" s="170"/>
      <c r="CH956" s="170"/>
      <c r="CI956" s="170"/>
      <c r="CJ956" s="170"/>
      <c r="CK956" s="170"/>
      <c r="CL956" s="170"/>
      <c r="CM956" s="170"/>
      <c r="CN956" s="170"/>
      <c r="CO956" s="170"/>
      <c r="CP956" s="170"/>
      <c r="CQ956" s="170"/>
      <c r="CR956" s="170"/>
      <c r="CS956" s="170"/>
      <c r="CT956" s="170"/>
      <c r="CU956" s="170"/>
      <c r="CV956" s="170"/>
      <c r="CW956" s="170"/>
      <c r="CX956" s="170"/>
      <c r="CY956" s="170"/>
      <c r="CZ956" s="170"/>
      <c r="DA956" s="170"/>
      <c r="DB956" s="170"/>
      <c r="DC956" s="170"/>
      <c r="DD956" s="170"/>
      <c r="DE956" s="170"/>
      <c r="DF956" s="170"/>
      <c r="DG956" s="170"/>
      <c r="DH956" s="170"/>
      <c r="DI956" s="170"/>
      <c r="DJ956" s="170"/>
      <c r="DK956" s="170"/>
      <c r="DL956" s="170"/>
      <c r="DM956" s="170"/>
      <c r="DN956" s="170"/>
      <c r="DO956" s="170"/>
      <c r="DP956" s="170"/>
      <c r="DQ956" s="170"/>
      <c r="DR956" s="170"/>
      <c r="DS956" s="170"/>
      <c r="DT956" s="170"/>
      <c r="DU956" s="170"/>
      <c r="DV956" s="170"/>
      <c r="DW956" s="170"/>
      <c r="DX956" s="170"/>
      <c r="DY956" s="170"/>
      <c r="DZ956" s="170"/>
      <c r="EA956" s="170"/>
      <c r="EB956" s="170"/>
      <c r="EC956" s="170"/>
      <c r="ED956" s="170"/>
      <c r="EE956" s="170"/>
      <c r="EF956" s="170"/>
      <c r="EG956" s="170"/>
      <c r="EH956" s="170"/>
      <c r="EI956" s="170"/>
      <c r="EJ956" s="170"/>
      <c r="EK956" s="170"/>
      <c r="EL956" s="170"/>
      <c r="EM956" s="170"/>
      <c r="EN956" s="170"/>
      <c r="EO956" s="170"/>
      <c r="EP956" s="170"/>
      <c r="EQ956" s="170"/>
      <c r="ER956" s="185"/>
      <c r="ES956" s="185"/>
      <c r="ET956" s="171"/>
    </row>
    <row r="957" spans="1:150" s="173" customFormat="1" hidden="1" x14ac:dyDescent="0.25">
      <c r="A957" s="169"/>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c r="AL957" s="170"/>
      <c r="AM957" s="170"/>
      <c r="AN957" s="170"/>
      <c r="AO957" s="170"/>
      <c r="AP957" s="170"/>
      <c r="AQ957" s="170"/>
      <c r="AR957" s="170"/>
      <c r="AS957" s="170"/>
      <c r="AT957" s="170"/>
      <c r="AU957" s="170"/>
      <c r="AV957" s="170"/>
      <c r="AW957" s="170"/>
      <c r="AX957" s="170"/>
      <c r="AY957" s="170"/>
      <c r="AZ957" s="170"/>
      <c r="BA957" s="170"/>
      <c r="BB957" s="170"/>
      <c r="BC957" s="170"/>
      <c r="BD957" s="170"/>
      <c r="BE957" s="170"/>
      <c r="BF957" s="170"/>
      <c r="BG957" s="170"/>
      <c r="BH957" s="170"/>
      <c r="BI957" s="170"/>
      <c r="BJ957" s="170"/>
      <c r="BK957" s="170"/>
      <c r="BL957" s="170"/>
      <c r="BM957" s="170"/>
      <c r="BN957" s="170"/>
      <c r="BO957" s="170"/>
      <c r="BP957" s="170"/>
      <c r="BQ957" s="170"/>
      <c r="BR957" s="170"/>
      <c r="BS957" s="170"/>
      <c r="BT957" s="170"/>
      <c r="BU957" s="170"/>
      <c r="BV957" s="170"/>
      <c r="BW957" s="170"/>
      <c r="BX957" s="170"/>
      <c r="BY957" s="170"/>
      <c r="BZ957" s="170"/>
      <c r="CA957" s="170"/>
      <c r="CB957" s="170"/>
      <c r="CC957" s="170"/>
      <c r="CD957" s="170"/>
      <c r="CE957" s="170"/>
      <c r="CF957" s="170"/>
      <c r="CG957" s="170"/>
      <c r="CH957" s="170"/>
      <c r="CI957" s="170"/>
      <c r="CJ957" s="170"/>
      <c r="CK957" s="170"/>
      <c r="CL957" s="170"/>
      <c r="CM957" s="170"/>
      <c r="CN957" s="170"/>
      <c r="CO957" s="170"/>
      <c r="CP957" s="170"/>
      <c r="CQ957" s="170"/>
      <c r="CR957" s="170"/>
      <c r="CS957" s="170"/>
      <c r="CT957" s="170"/>
      <c r="CU957" s="170"/>
      <c r="CV957" s="170"/>
      <c r="CW957" s="170"/>
      <c r="CX957" s="170"/>
      <c r="CY957" s="170"/>
      <c r="CZ957" s="170"/>
      <c r="DA957" s="170"/>
      <c r="DB957" s="170"/>
      <c r="DC957" s="170"/>
      <c r="DD957" s="170"/>
      <c r="DE957" s="170"/>
      <c r="DF957" s="170"/>
      <c r="DG957" s="170"/>
      <c r="DH957" s="170"/>
      <c r="DI957" s="170"/>
      <c r="DJ957" s="170"/>
      <c r="DK957" s="170"/>
      <c r="DL957" s="170"/>
      <c r="DM957" s="170"/>
      <c r="DN957" s="170"/>
      <c r="DO957" s="170"/>
      <c r="DP957" s="170"/>
      <c r="DQ957" s="170"/>
      <c r="DR957" s="170"/>
      <c r="DS957" s="170"/>
      <c r="DT957" s="170"/>
      <c r="DU957" s="170"/>
      <c r="DV957" s="170"/>
      <c r="DW957" s="170"/>
      <c r="DX957" s="170"/>
      <c r="DY957" s="170"/>
      <c r="DZ957" s="170"/>
      <c r="EA957" s="170"/>
      <c r="EB957" s="170"/>
      <c r="EC957" s="170"/>
      <c r="ED957" s="170"/>
      <c r="EE957" s="170"/>
      <c r="EF957" s="170"/>
      <c r="EG957" s="170"/>
      <c r="EH957" s="170"/>
      <c r="EI957" s="170"/>
      <c r="EJ957" s="170"/>
      <c r="EK957" s="170"/>
      <c r="EL957" s="170"/>
      <c r="EM957" s="170"/>
      <c r="EN957" s="170"/>
      <c r="EO957" s="170"/>
      <c r="EP957" s="170"/>
      <c r="EQ957" s="170"/>
      <c r="ER957" s="185"/>
      <c r="ES957" s="185"/>
      <c r="ET957" s="171"/>
    </row>
    <row r="958" spans="1:150" s="173" customFormat="1" hidden="1" x14ac:dyDescent="0.25">
      <c r="A958" s="169"/>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c r="AL958" s="170"/>
      <c r="AM958" s="170"/>
      <c r="AN958" s="170"/>
      <c r="AO958" s="170"/>
      <c r="AP958" s="170"/>
      <c r="AQ958" s="170"/>
      <c r="AR958" s="170"/>
      <c r="AS958" s="170"/>
      <c r="AT958" s="170"/>
      <c r="AU958" s="170"/>
      <c r="AV958" s="170"/>
      <c r="AW958" s="170"/>
      <c r="AX958" s="170"/>
      <c r="AY958" s="170"/>
      <c r="AZ958" s="170"/>
      <c r="BA958" s="170"/>
      <c r="BB958" s="170"/>
      <c r="BC958" s="170"/>
      <c r="BD958" s="170"/>
      <c r="BE958" s="170"/>
      <c r="BF958" s="170"/>
      <c r="BG958" s="170"/>
      <c r="BH958" s="170"/>
      <c r="BI958" s="170"/>
      <c r="BJ958" s="170"/>
      <c r="BK958" s="170"/>
      <c r="BL958" s="170"/>
      <c r="BM958" s="170"/>
      <c r="BN958" s="170"/>
      <c r="BO958" s="170"/>
      <c r="BP958" s="170"/>
      <c r="BQ958" s="170"/>
      <c r="BR958" s="170"/>
      <c r="BS958" s="170"/>
      <c r="BT958" s="170"/>
      <c r="BU958" s="170"/>
      <c r="BV958" s="170"/>
      <c r="BW958" s="170"/>
      <c r="BX958" s="170"/>
      <c r="BY958" s="170"/>
      <c r="BZ958" s="170"/>
      <c r="CA958" s="170"/>
      <c r="CB958" s="170"/>
      <c r="CC958" s="170"/>
      <c r="CD958" s="170"/>
      <c r="CE958" s="170"/>
      <c r="CF958" s="170"/>
      <c r="CG958" s="170"/>
      <c r="CH958" s="170"/>
      <c r="CI958" s="170"/>
      <c r="CJ958" s="170"/>
      <c r="CK958" s="170"/>
      <c r="CL958" s="170"/>
      <c r="CM958" s="170"/>
      <c r="CN958" s="170"/>
      <c r="CO958" s="170"/>
      <c r="CP958" s="170"/>
      <c r="CQ958" s="170"/>
      <c r="CR958" s="170"/>
      <c r="CS958" s="170"/>
      <c r="CT958" s="170"/>
      <c r="CU958" s="170"/>
      <c r="CV958" s="170"/>
      <c r="CW958" s="170"/>
      <c r="CX958" s="170"/>
      <c r="CY958" s="170"/>
      <c r="CZ958" s="170"/>
      <c r="DA958" s="170"/>
      <c r="DB958" s="170"/>
      <c r="DC958" s="170"/>
      <c r="DD958" s="170"/>
      <c r="DE958" s="170"/>
      <c r="DF958" s="170"/>
      <c r="DG958" s="170"/>
      <c r="DH958" s="170"/>
      <c r="DI958" s="170"/>
      <c r="DJ958" s="170"/>
      <c r="DK958" s="170"/>
      <c r="DL958" s="170"/>
      <c r="DM958" s="170"/>
      <c r="DN958" s="170"/>
      <c r="DO958" s="170"/>
      <c r="DP958" s="170"/>
      <c r="DQ958" s="170"/>
      <c r="DR958" s="170"/>
      <c r="DS958" s="170"/>
      <c r="DT958" s="170"/>
      <c r="DU958" s="170"/>
      <c r="DV958" s="170"/>
      <c r="DW958" s="170"/>
      <c r="DX958" s="170"/>
      <c r="DY958" s="170"/>
      <c r="DZ958" s="170"/>
      <c r="EA958" s="170"/>
      <c r="EB958" s="170"/>
      <c r="EC958" s="170"/>
      <c r="ED958" s="170"/>
      <c r="EE958" s="170"/>
      <c r="EF958" s="170"/>
      <c r="EG958" s="170"/>
      <c r="EH958" s="170"/>
      <c r="EI958" s="170"/>
      <c r="EJ958" s="170"/>
      <c r="EK958" s="170"/>
      <c r="EL958" s="170"/>
      <c r="EM958" s="170"/>
      <c r="EN958" s="170"/>
      <c r="EO958" s="170"/>
      <c r="EP958" s="170"/>
      <c r="EQ958" s="170"/>
      <c r="ER958" s="185"/>
      <c r="ES958" s="185"/>
      <c r="ET958" s="171"/>
    </row>
    <row r="959" spans="1:150" s="173" customFormat="1" hidden="1" x14ac:dyDescent="0.25">
      <c r="A959" s="169"/>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c r="AL959" s="170"/>
      <c r="AM959" s="170"/>
      <c r="AN959" s="170"/>
      <c r="AO959" s="170"/>
      <c r="AP959" s="170"/>
      <c r="AQ959" s="170"/>
      <c r="AR959" s="170"/>
      <c r="AS959" s="170"/>
      <c r="AT959" s="170"/>
      <c r="AU959" s="170"/>
      <c r="AV959" s="170"/>
      <c r="AW959" s="170"/>
      <c r="AX959" s="170"/>
      <c r="AY959" s="170"/>
      <c r="AZ959" s="170"/>
      <c r="BA959" s="170"/>
      <c r="BB959" s="170"/>
      <c r="BC959" s="170"/>
      <c r="BD959" s="170"/>
      <c r="BE959" s="170"/>
      <c r="BF959" s="170"/>
      <c r="BG959" s="170"/>
      <c r="BH959" s="170"/>
      <c r="BI959" s="170"/>
      <c r="BJ959" s="170"/>
      <c r="BK959" s="170"/>
      <c r="BL959" s="170"/>
      <c r="BM959" s="170"/>
      <c r="BN959" s="170"/>
      <c r="BO959" s="170"/>
      <c r="BP959" s="170"/>
      <c r="BQ959" s="170"/>
      <c r="BR959" s="170"/>
      <c r="BS959" s="170"/>
      <c r="BT959" s="170"/>
      <c r="BU959" s="170"/>
      <c r="BV959" s="170"/>
      <c r="BW959" s="170"/>
      <c r="BX959" s="170"/>
      <c r="BY959" s="170"/>
      <c r="BZ959" s="170"/>
      <c r="CA959" s="170"/>
      <c r="CB959" s="170"/>
      <c r="CC959" s="170"/>
      <c r="CD959" s="170"/>
      <c r="CE959" s="170"/>
      <c r="CF959" s="170"/>
      <c r="CG959" s="170"/>
      <c r="CH959" s="170"/>
      <c r="CI959" s="170"/>
      <c r="CJ959" s="170"/>
      <c r="CK959" s="170"/>
      <c r="CL959" s="170"/>
      <c r="CM959" s="170"/>
      <c r="CN959" s="170"/>
      <c r="CO959" s="170"/>
      <c r="CP959" s="170"/>
      <c r="CQ959" s="170"/>
      <c r="CR959" s="170"/>
      <c r="CS959" s="170"/>
      <c r="CT959" s="170"/>
      <c r="CU959" s="170"/>
      <c r="CV959" s="170"/>
      <c r="CW959" s="170"/>
      <c r="CX959" s="170"/>
      <c r="CY959" s="170"/>
      <c r="CZ959" s="170"/>
      <c r="DA959" s="170"/>
      <c r="DB959" s="170"/>
      <c r="DC959" s="170"/>
      <c r="DD959" s="170"/>
      <c r="DE959" s="170"/>
      <c r="DF959" s="170"/>
      <c r="DG959" s="170"/>
      <c r="DH959" s="170"/>
      <c r="DI959" s="170"/>
      <c r="DJ959" s="170"/>
      <c r="DK959" s="170"/>
      <c r="DL959" s="170"/>
      <c r="DM959" s="170"/>
      <c r="DN959" s="170"/>
      <c r="DO959" s="170"/>
      <c r="DP959" s="170"/>
      <c r="DQ959" s="170"/>
      <c r="DR959" s="170"/>
      <c r="DS959" s="170"/>
      <c r="DT959" s="170"/>
      <c r="DU959" s="170"/>
      <c r="DV959" s="170"/>
      <c r="DW959" s="170"/>
      <c r="DX959" s="170"/>
      <c r="DY959" s="170"/>
      <c r="DZ959" s="170"/>
      <c r="EA959" s="170"/>
      <c r="EB959" s="170"/>
      <c r="EC959" s="170"/>
      <c r="ED959" s="170"/>
      <c r="EE959" s="170"/>
      <c r="EF959" s="170"/>
      <c r="EG959" s="170"/>
      <c r="EH959" s="170"/>
      <c r="EI959" s="170"/>
      <c r="EJ959" s="170"/>
      <c r="EK959" s="170"/>
      <c r="EL959" s="170"/>
      <c r="EM959" s="170"/>
      <c r="EN959" s="170"/>
      <c r="EO959" s="170"/>
      <c r="EP959" s="170"/>
      <c r="EQ959" s="170"/>
      <c r="ER959" s="185"/>
      <c r="ES959" s="185"/>
      <c r="ET959" s="171"/>
    </row>
    <row r="960" spans="1:150" s="173" customFormat="1" hidden="1" x14ac:dyDescent="0.25">
      <c r="A960" s="169"/>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c r="AL960" s="170"/>
      <c r="AM960" s="170"/>
      <c r="AN960" s="170"/>
      <c r="AO960" s="170"/>
      <c r="AP960" s="170"/>
      <c r="AQ960" s="170"/>
      <c r="AR960" s="170"/>
      <c r="AS960" s="170"/>
      <c r="AT960" s="170"/>
      <c r="AU960" s="170"/>
      <c r="AV960" s="170"/>
      <c r="AW960" s="170"/>
      <c r="AX960" s="170"/>
      <c r="AY960" s="170"/>
      <c r="AZ960" s="170"/>
      <c r="BA960" s="170"/>
      <c r="BB960" s="170"/>
      <c r="BC960" s="170"/>
      <c r="BD960" s="170"/>
      <c r="BE960" s="170"/>
      <c r="BF960" s="170"/>
      <c r="BG960" s="170"/>
      <c r="BH960" s="170"/>
      <c r="BI960" s="170"/>
      <c r="BJ960" s="170"/>
      <c r="BK960" s="170"/>
      <c r="BL960" s="170"/>
      <c r="BM960" s="170"/>
      <c r="BN960" s="170"/>
      <c r="BO960" s="170"/>
      <c r="BP960" s="170"/>
      <c r="BQ960" s="170"/>
      <c r="BR960" s="170"/>
      <c r="BS960" s="170"/>
      <c r="BT960" s="170"/>
      <c r="BU960" s="170"/>
      <c r="BV960" s="170"/>
      <c r="BW960" s="170"/>
      <c r="BX960" s="170"/>
      <c r="BY960" s="170"/>
      <c r="BZ960" s="170"/>
      <c r="CA960" s="170"/>
      <c r="CB960" s="170"/>
      <c r="CC960" s="170"/>
      <c r="CD960" s="170"/>
      <c r="CE960" s="170"/>
      <c r="CF960" s="170"/>
      <c r="CG960" s="170"/>
      <c r="CH960" s="170"/>
      <c r="CI960" s="170"/>
      <c r="CJ960" s="170"/>
      <c r="CK960" s="170"/>
      <c r="CL960" s="170"/>
      <c r="CM960" s="170"/>
      <c r="CN960" s="170"/>
      <c r="CO960" s="170"/>
      <c r="CP960" s="170"/>
      <c r="CQ960" s="170"/>
      <c r="CR960" s="170"/>
      <c r="CS960" s="170"/>
      <c r="CT960" s="170"/>
      <c r="CU960" s="170"/>
      <c r="CV960" s="170"/>
      <c r="CW960" s="170"/>
      <c r="CX960" s="170"/>
      <c r="CY960" s="170"/>
      <c r="CZ960" s="170"/>
      <c r="DA960" s="170"/>
      <c r="DB960" s="170"/>
      <c r="DC960" s="170"/>
      <c r="DD960" s="170"/>
      <c r="DE960" s="170"/>
      <c r="DF960" s="170"/>
      <c r="DG960" s="170"/>
      <c r="DH960" s="170"/>
      <c r="DI960" s="170"/>
      <c r="DJ960" s="170"/>
      <c r="DK960" s="170"/>
      <c r="DL960" s="170"/>
      <c r="DM960" s="170"/>
      <c r="DN960" s="170"/>
      <c r="DO960" s="170"/>
      <c r="DP960" s="170"/>
      <c r="DQ960" s="170"/>
      <c r="DR960" s="170"/>
      <c r="DS960" s="170"/>
      <c r="DT960" s="170"/>
      <c r="DU960" s="170"/>
      <c r="DV960" s="170"/>
      <c r="DW960" s="170"/>
      <c r="DX960" s="170"/>
      <c r="DY960" s="170"/>
      <c r="DZ960" s="170"/>
      <c r="EA960" s="170"/>
      <c r="EB960" s="170"/>
      <c r="EC960" s="170"/>
      <c r="ED960" s="170"/>
      <c r="EE960" s="170"/>
      <c r="EF960" s="170"/>
      <c r="EG960" s="170"/>
      <c r="EH960" s="170"/>
      <c r="EI960" s="170"/>
      <c r="EJ960" s="170"/>
      <c r="EK960" s="170"/>
      <c r="EL960" s="170"/>
      <c r="EM960" s="170"/>
      <c r="EN960" s="170"/>
      <c r="EO960" s="170"/>
      <c r="EP960" s="170"/>
      <c r="EQ960" s="170"/>
      <c r="ER960" s="185"/>
      <c r="ES960" s="185"/>
      <c r="ET960" s="171"/>
    </row>
    <row r="961" spans="1:150" s="173" customFormat="1" hidden="1" x14ac:dyDescent="0.25">
      <c r="A961" s="169"/>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c r="AL961" s="170"/>
      <c r="AM961" s="170"/>
      <c r="AN961" s="170"/>
      <c r="AO961" s="170"/>
      <c r="AP961" s="170"/>
      <c r="AQ961" s="170"/>
      <c r="AR961" s="170"/>
      <c r="AS961" s="170"/>
      <c r="AT961" s="170"/>
      <c r="AU961" s="170"/>
      <c r="AV961" s="170"/>
      <c r="AW961" s="170"/>
      <c r="AX961" s="170"/>
      <c r="AY961" s="170"/>
      <c r="AZ961" s="170"/>
      <c r="BA961" s="170"/>
      <c r="BB961" s="170"/>
      <c r="BC961" s="170"/>
      <c r="BD961" s="170"/>
      <c r="BE961" s="170"/>
      <c r="BF961" s="170"/>
      <c r="BG961" s="170"/>
      <c r="BH961" s="170"/>
      <c r="BI961" s="170"/>
      <c r="BJ961" s="170"/>
      <c r="BK961" s="170"/>
      <c r="BL961" s="170"/>
      <c r="BM961" s="170"/>
      <c r="BN961" s="170"/>
      <c r="BO961" s="170"/>
      <c r="BP961" s="170"/>
      <c r="BQ961" s="170"/>
      <c r="BR961" s="170"/>
      <c r="BS961" s="170"/>
      <c r="BT961" s="170"/>
      <c r="BU961" s="170"/>
      <c r="BV961" s="170"/>
      <c r="BW961" s="170"/>
      <c r="BX961" s="170"/>
      <c r="BY961" s="170"/>
      <c r="BZ961" s="170"/>
      <c r="CA961" s="170"/>
      <c r="CB961" s="170"/>
      <c r="CC961" s="170"/>
      <c r="CD961" s="170"/>
      <c r="CE961" s="170"/>
      <c r="CF961" s="170"/>
      <c r="CG961" s="170"/>
      <c r="CH961" s="170"/>
      <c r="CI961" s="170"/>
      <c r="CJ961" s="170"/>
      <c r="CK961" s="170"/>
      <c r="CL961" s="170"/>
      <c r="CM961" s="170"/>
      <c r="CN961" s="170"/>
      <c r="CO961" s="170"/>
      <c r="CP961" s="170"/>
      <c r="CQ961" s="170"/>
      <c r="CR961" s="170"/>
      <c r="CS961" s="170"/>
      <c r="CT961" s="170"/>
      <c r="CU961" s="170"/>
      <c r="CV961" s="170"/>
      <c r="CW961" s="170"/>
      <c r="CX961" s="170"/>
      <c r="CY961" s="170"/>
      <c r="CZ961" s="170"/>
      <c r="DA961" s="170"/>
      <c r="DB961" s="170"/>
      <c r="DC961" s="170"/>
      <c r="DD961" s="170"/>
      <c r="DE961" s="170"/>
      <c r="DF961" s="170"/>
      <c r="DG961" s="170"/>
      <c r="DH961" s="170"/>
      <c r="DI961" s="170"/>
      <c r="DJ961" s="170"/>
      <c r="DK961" s="170"/>
      <c r="DL961" s="170"/>
      <c r="DM961" s="170"/>
      <c r="DN961" s="170"/>
      <c r="DO961" s="170"/>
      <c r="DP961" s="170"/>
      <c r="DQ961" s="170"/>
      <c r="DR961" s="170"/>
      <c r="DS961" s="170"/>
      <c r="DT961" s="170"/>
      <c r="DU961" s="170"/>
      <c r="DV961" s="170"/>
      <c r="DW961" s="170"/>
      <c r="DX961" s="170"/>
      <c r="DY961" s="170"/>
      <c r="DZ961" s="170"/>
      <c r="EA961" s="170"/>
      <c r="EB961" s="170"/>
      <c r="EC961" s="170"/>
      <c r="ED961" s="170"/>
      <c r="EE961" s="170"/>
      <c r="EF961" s="170"/>
      <c r="EG961" s="170"/>
      <c r="EH961" s="170"/>
      <c r="EI961" s="170"/>
      <c r="EJ961" s="170"/>
      <c r="EK961" s="170"/>
      <c r="EL961" s="170"/>
      <c r="EM961" s="170"/>
      <c r="EN961" s="170"/>
      <c r="EO961" s="170"/>
      <c r="EP961" s="170"/>
      <c r="EQ961" s="170"/>
      <c r="ER961" s="185"/>
      <c r="ES961" s="185"/>
      <c r="ET961" s="171"/>
    </row>
    <row r="962" spans="1:150" s="173" customFormat="1" hidden="1" x14ac:dyDescent="0.25">
      <c r="A962" s="169"/>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c r="AL962" s="170"/>
      <c r="AM962" s="170"/>
      <c r="AN962" s="170"/>
      <c r="AO962" s="170"/>
      <c r="AP962" s="170"/>
      <c r="AQ962" s="170"/>
      <c r="AR962" s="170"/>
      <c r="AS962" s="170"/>
      <c r="AT962" s="170"/>
      <c r="AU962" s="170"/>
      <c r="AV962" s="170"/>
      <c r="AW962" s="170"/>
      <c r="AX962" s="170"/>
      <c r="AY962" s="170"/>
      <c r="AZ962" s="170"/>
      <c r="BA962" s="170"/>
      <c r="BB962" s="170"/>
      <c r="BC962" s="170"/>
      <c r="BD962" s="170"/>
      <c r="BE962" s="170"/>
      <c r="BF962" s="170"/>
      <c r="BG962" s="170"/>
      <c r="BH962" s="170"/>
      <c r="BI962" s="170"/>
      <c r="BJ962" s="170"/>
      <c r="BK962" s="170"/>
      <c r="BL962" s="170"/>
      <c r="BM962" s="170"/>
      <c r="BN962" s="170"/>
      <c r="BO962" s="170"/>
      <c r="BP962" s="170"/>
      <c r="BQ962" s="170"/>
      <c r="BR962" s="170"/>
      <c r="BS962" s="170"/>
      <c r="BT962" s="170"/>
      <c r="BU962" s="170"/>
      <c r="BV962" s="170"/>
      <c r="BW962" s="170"/>
      <c r="BX962" s="170"/>
      <c r="BY962" s="170"/>
      <c r="BZ962" s="170"/>
      <c r="CA962" s="170"/>
      <c r="CB962" s="170"/>
      <c r="CC962" s="170"/>
      <c r="CD962" s="170"/>
      <c r="CE962" s="170"/>
      <c r="CF962" s="170"/>
      <c r="CG962" s="170"/>
      <c r="CH962" s="170"/>
      <c r="CI962" s="170"/>
      <c r="CJ962" s="170"/>
      <c r="CK962" s="170"/>
      <c r="CL962" s="170"/>
      <c r="CM962" s="170"/>
      <c r="CN962" s="170"/>
      <c r="CO962" s="170"/>
      <c r="CP962" s="170"/>
      <c r="CQ962" s="170"/>
      <c r="CR962" s="170"/>
      <c r="CS962" s="170"/>
      <c r="CT962" s="170"/>
      <c r="CU962" s="170"/>
      <c r="CV962" s="170"/>
      <c r="CW962" s="170"/>
      <c r="CX962" s="170"/>
      <c r="CY962" s="170"/>
      <c r="CZ962" s="170"/>
      <c r="DA962" s="170"/>
      <c r="DB962" s="170"/>
      <c r="DC962" s="170"/>
      <c r="DD962" s="170"/>
      <c r="DE962" s="170"/>
      <c r="DF962" s="170"/>
      <c r="DG962" s="170"/>
      <c r="DH962" s="170"/>
      <c r="DI962" s="170"/>
      <c r="DJ962" s="170"/>
      <c r="DK962" s="170"/>
      <c r="DL962" s="170"/>
      <c r="DM962" s="170"/>
      <c r="DN962" s="170"/>
      <c r="DO962" s="170"/>
      <c r="DP962" s="170"/>
      <c r="DQ962" s="170"/>
      <c r="DR962" s="170"/>
      <c r="DS962" s="170"/>
      <c r="DT962" s="170"/>
      <c r="DU962" s="170"/>
      <c r="DV962" s="170"/>
      <c r="DW962" s="170"/>
      <c r="DX962" s="170"/>
      <c r="DY962" s="170"/>
      <c r="DZ962" s="170"/>
      <c r="EA962" s="170"/>
      <c r="EB962" s="170"/>
      <c r="EC962" s="170"/>
      <c r="ED962" s="170"/>
      <c r="EE962" s="170"/>
      <c r="EF962" s="170"/>
      <c r="EG962" s="170"/>
      <c r="EH962" s="170"/>
      <c r="EI962" s="170"/>
      <c r="EJ962" s="170"/>
      <c r="EK962" s="170"/>
      <c r="EL962" s="170"/>
      <c r="EM962" s="170"/>
      <c r="EN962" s="170"/>
      <c r="EO962" s="170"/>
      <c r="EP962" s="170"/>
      <c r="EQ962" s="170"/>
      <c r="ER962" s="185"/>
      <c r="ES962" s="185"/>
      <c r="ET962" s="171"/>
    </row>
    <row r="963" spans="1:150" s="173" customFormat="1" hidden="1" x14ac:dyDescent="0.25">
      <c r="A963" s="169"/>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c r="AL963" s="170"/>
      <c r="AM963" s="170"/>
      <c r="AN963" s="170"/>
      <c r="AO963" s="170"/>
      <c r="AP963" s="170"/>
      <c r="AQ963" s="170"/>
      <c r="AR963" s="170"/>
      <c r="AS963" s="170"/>
      <c r="AT963" s="170"/>
      <c r="AU963" s="170"/>
      <c r="AV963" s="170"/>
      <c r="AW963" s="170"/>
      <c r="AX963" s="170"/>
      <c r="AY963" s="170"/>
      <c r="AZ963" s="170"/>
      <c r="BA963" s="170"/>
      <c r="BB963" s="170"/>
      <c r="BC963" s="170"/>
      <c r="BD963" s="170"/>
      <c r="BE963" s="170"/>
      <c r="BF963" s="170"/>
      <c r="BG963" s="170"/>
      <c r="BH963" s="170"/>
      <c r="BI963" s="170"/>
      <c r="BJ963" s="170"/>
      <c r="BK963" s="170"/>
      <c r="BL963" s="170"/>
      <c r="BM963" s="170"/>
      <c r="BN963" s="170"/>
      <c r="BO963" s="170"/>
      <c r="BP963" s="170"/>
      <c r="BQ963" s="170"/>
      <c r="BR963" s="170"/>
      <c r="BS963" s="170"/>
      <c r="BT963" s="170"/>
      <c r="BU963" s="170"/>
      <c r="BV963" s="170"/>
      <c r="BW963" s="170"/>
      <c r="BX963" s="170"/>
      <c r="BY963" s="170"/>
      <c r="BZ963" s="170"/>
      <c r="CA963" s="170"/>
      <c r="CB963" s="170"/>
      <c r="CC963" s="170"/>
      <c r="CD963" s="170"/>
      <c r="CE963" s="170"/>
      <c r="CF963" s="170"/>
      <c r="CG963" s="170"/>
      <c r="CH963" s="170"/>
      <c r="CI963" s="170"/>
      <c r="CJ963" s="170"/>
      <c r="CK963" s="170"/>
      <c r="CL963" s="170"/>
      <c r="CM963" s="170"/>
      <c r="CN963" s="170"/>
      <c r="CO963" s="170"/>
      <c r="CP963" s="170"/>
      <c r="CQ963" s="170"/>
      <c r="CR963" s="170"/>
      <c r="CS963" s="170"/>
      <c r="CT963" s="170"/>
      <c r="CU963" s="170"/>
      <c r="CV963" s="170"/>
      <c r="CW963" s="170"/>
      <c r="CX963" s="170"/>
      <c r="CY963" s="170"/>
      <c r="CZ963" s="170"/>
      <c r="DA963" s="170"/>
      <c r="DB963" s="170"/>
      <c r="DC963" s="170"/>
      <c r="DD963" s="170"/>
      <c r="DE963" s="170"/>
      <c r="DF963" s="170"/>
      <c r="DG963" s="170"/>
      <c r="DH963" s="170"/>
      <c r="DI963" s="170"/>
      <c r="DJ963" s="170"/>
      <c r="DK963" s="170"/>
      <c r="DL963" s="170"/>
      <c r="DM963" s="170"/>
      <c r="DN963" s="170"/>
      <c r="DO963" s="170"/>
      <c r="DP963" s="170"/>
      <c r="DQ963" s="170"/>
      <c r="DR963" s="170"/>
      <c r="DS963" s="170"/>
      <c r="DT963" s="170"/>
      <c r="DU963" s="170"/>
      <c r="DV963" s="170"/>
      <c r="DW963" s="170"/>
      <c r="DX963" s="170"/>
      <c r="DY963" s="170"/>
      <c r="DZ963" s="170"/>
      <c r="EA963" s="170"/>
      <c r="EB963" s="170"/>
      <c r="EC963" s="170"/>
      <c r="ED963" s="170"/>
      <c r="EE963" s="170"/>
      <c r="EF963" s="170"/>
      <c r="EG963" s="170"/>
      <c r="EH963" s="170"/>
      <c r="EI963" s="170"/>
      <c r="EJ963" s="170"/>
      <c r="EK963" s="170"/>
      <c r="EL963" s="170"/>
      <c r="EM963" s="170"/>
      <c r="EN963" s="170"/>
      <c r="EO963" s="170"/>
      <c r="EP963" s="170"/>
      <c r="EQ963" s="170"/>
      <c r="ER963" s="185"/>
      <c r="ES963" s="185"/>
      <c r="ET963" s="171"/>
    </row>
    <row r="964" spans="1:150" s="173" customFormat="1" hidden="1" x14ac:dyDescent="0.25">
      <c r="A964" s="169"/>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c r="AL964" s="170"/>
      <c r="AM964" s="170"/>
      <c r="AN964" s="170"/>
      <c r="AO964" s="170"/>
      <c r="AP964" s="170"/>
      <c r="AQ964" s="170"/>
      <c r="AR964" s="170"/>
      <c r="AS964" s="170"/>
      <c r="AT964" s="170"/>
      <c r="AU964" s="170"/>
      <c r="AV964" s="170"/>
      <c r="AW964" s="170"/>
      <c r="AX964" s="170"/>
      <c r="AY964" s="170"/>
      <c r="AZ964" s="170"/>
      <c r="BA964" s="170"/>
      <c r="BB964" s="170"/>
      <c r="BC964" s="170"/>
      <c r="BD964" s="170"/>
      <c r="BE964" s="170"/>
      <c r="BF964" s="170"/>
      <c r="BG964" s="170"/>
      <c r="BH964" s="170"/>
      <c r="BI964" s="170"/>
      <c r="BJ964" s="170"/>
      <c r="BK964" s="170"/>
      <c r="BL964" s="170"/>
      <c r="BM964" s="170"/>
      <c r="BN964" s="170"/>
      <c r="BO964" s="170"/>
      <c r="BP964" s="170"/>
      <c r="BQ964" s="170"/>
      <c r="BR964" s="170"/>
      <c r="BS964" s="170"/>
      <c r="BT964" s="170"/>
      <c r="BU964" s="170"/>
      <c r="BV964" s="170"/>
      <c r="BW964" s="170"/>
      <c r="BX964" s="170"/>
      <c r="BY964" s="170"/>
      <c r="BZ964" s="170"/>
      <c r="CA964" s="170"/>
      <c r="CB964" s="170"/>
      <c r="CC964" s="170"/>
      <c r="CD964" s="170"/>
      <c r="CE964" s="170"/>
      <c r="CF964" s="170"/>
      <c r="CG964" s="170"/>
      <c r="CH964" s="170"/>
      <c r="CI964" s="170"/>
      <c r="CJ964" s="170"/>
      <c r="CK964" s="170"/>
      <c r="CL964" s="170"/>
      <c r="CM964" s="170"/>
      <c r="CN964" s="170"/>
      <c r="CO964" s="170"/>
      <c r="CP964" s="170"/>
      <c r="CQ964" s="170"/>
      <c r="CR964" s="170"/>
      <c r="CS964" s="170"/>
      <c r="CT964" s="170"/>
      <c r="CU964" s="170"/>
      <c r="CV964" s="170"/>
      <c r="CW964" s="170"/>
      <c r="CX964" s="170"/>
      <c r="CY964" s="170"/>
      <c r="CZ964" s="170"/>
      <c r="DA964" s="170"/>
      <c r="DB964" s="170"/>
      <c r="DC964" s="170"/>
      <c r="DD964" s="170"/>
      <c r="DE964" s="170"/>
      <c r="DF964" s="170"/>
      <c r="DG964" s="170"/>
      <c r="DH964" s="170"/>
      <c r="DI964" s="170"/>
      <c r="DJ964" s="170"/>
      <c r="DK964" s="170"/>
      <c r="DL964" s="170"/>
      <c r="DM964" s="170"/>
      <c r="DN964" s="170"/>
      <c r="DO964" s="170"/>
      <c r="DP964" s="170"/>
      <c r="DQ964" s="170"/>
      <c r="DR964" s="170"/>
      <c r="DS964" s="170"/>
      <c r="DT964" s="170"/>
      <c r="DU964" s="170"/>
      <c r="DV964" s="170"/>
      <c r="DW964" s="170"/>
      <c r="DX964" s="170"/>
      <c r="DY964" s="170"/>
      <c r="DZ964" s="170"/>
      <c r="EA964" s="170"/>
      <c r="EB964" s="170"/>
      <c r="EC964" s="170"/>
      <c r="ED964" s="170"/>
      <c r="EE964" s="170"/>
      <c r="EF964" s="170"/>
      <c r="EG964" s="170"/>
      <c r="EH964" s="170"/>
      <c r="EI964" s="170"/>
      <c r="EJ964" s="170"/>
      <c r="EK964" s="170"/>
      <c r="EL964" s="170"/>
      <c r="EM964" s="170"/>
      <c r="EN964" s="170"/>
      <c r="EO964" s="170"/>
      <c r="EP964" s="170"/>
      <c r="EQ964" s="170"/>
      <c r="ER964" s="185"/>
      <c r="ES964" s="185"/>
      <c r="ET964" s="171"/>
    </row>
    <row r="965" spans="1:150" s="173" customFormat="1" hidden="1" x14ac:dyDescent="0.25">
      <c r="A965" s="169"/>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c r="AL965" s="170"/>
      <c r="AM965" s="170"/>
      <c r="AN965" s="170"/>
      <c r="AO965" s="170"/>
      <c r="AP965" s="170"/>
      <c r="AQ965" s="170"/>
      <c r="AR965" s="170"/>
      <c r="AS965" s="170"/>
      <c r="AT965" s="170"/>
      <c r="AU965" s="170"/>
      <c r="AV965" s="170"/>
      <c r="AW965" s="170"/>
      <c r="AX965" s="170"/>
      <c r="AY965" s="170"/>
      <c r="AZ965" s="170"/>
      <c r="BA965" s="170"/>
      <c r="BB965" s="170"/>
      <c r="BC965" s="170"/>
      <c r="BD965" s="170"/>
      <c r="BE965" s="170"/>
      <c r="BF965" s="170"/>
      <c r="BG965" s="170"/>
      <c r="BH965" s="170"/>
      <c r="BI965" s="170"/>
      <c r="BJ965" s="170"/>
      <c r="BK965" s="170"/>
      <c r="BL965" s="170"/>
      <c r="BM965" s="170"/>
      <c r="BN965" s="170"/>
      <c r="BO965" s="170"/>
      <c r="BP965" s="170"/>
      <c r="BQ965" s="170"/>
      <c r="BR965" s="170"/>
      <c r="BS965" s="170"/>
      <c r="BT965" s="170"/>
      <c r="BU965" s="170"/>
      <c r="BV965" s="170"/>
      <c r="BW965" s="170"/>
      <c r="BX965" s="170"/>
      <c r="BY965" s="170"/>
      <c r="BZ965" s="170"/>
      <c r="CA965" s="170"/>
      <c r="CB965" s="170"/>
      <c r="CC965" s="170"/>
      <c r="CD965" s="170"/>
      <c r="CE965" s="170"/>
      <c r="CF965" s="170"/>
      <c r="CG965" s="170"/>
      <c r="CH965" s="170"/>
      <c r="CI965" s="170"/>
      <c r="CJ965" s="170"/>
      <c r="CK965" s="170"/>
      <c r="CL965" s="170"/>
      <c r="CM965" s="170"/>
      <c r="CN965" s="170"/>
      <c r="CO965" s="170"/>
      <c r="CP965" s="170"/>
      <c r="CQ965" s="170"/>
      <c r="CR965" s="170"/>
      <c r="CS965" s="170"/>
      <c r="CT965" s="170"/>
      <c r="CU965" s="170"/>
      <c r="CV965" s="170"/>
      <c r="CW965" s="170"/>
      <c r="CX965" s="170"/>
      <c r="CY965" s="170"/>
      <c r="CZ965" s="170"/>
      <c r="DA965" s="170"/>
      <c r="DB965" s="170"/>
      <c r="DC965" s="170"/>
      <c r="DD965" s="170"/>
      <c r="DE965" s="170"/>
      <c r="DF965" s="170"/>
      <c r="DG965" s="170"/>
      <c r="DH965" s="170"/>
      <c r="DI965" s="170"/>
      <c r="DJ965" s="170"/>
      <c r="DK965" s="170"/>
      <c r="DL965" s="170"/>
      <c r="DM965" s="170"/>
      <c r="DN965" s="170"/>
      <c r="DO965" s="170"/>
      <c r="DP965" s="170"/>
      <c r="DQ965" s="170"/>
      <c r="DR965" s="170"/>
      <c r="DS965" s="170"/>
      <c r="DT965" s="170"/>
      <c r="DU965" s="170"/>
      <c r="DV965" s="170"/>
      <c r="DW965" s="170"/>
      <c r="DX965" s="170"/>
      <c r="DY965" s="170"/>
      <c r="DZ965" s="170"/>
      <c r="EA965" s="170"/>
      <c r="EB965" s="170"/>
      <c r="EC965" s="170"/>
      <c r="ED965" s="170"/>
      <c r="EE965" s="170"/>
      <c r="EF965" s="170"/>
      <c r="EG965" s="170"/>
      <c r="EH965" s="170"/>
      <c r="EI965" s="170"/>
      <c r="EJ965" s="170"/>
      <c r="EK965" s="170"/>
      <c r="EL965" s="170"/>
      <c r="EM965" s="170"/>
      <c r="EN965" s="170"/>
      <c r="EO965" s="170"/>
      <c r="EP965" s="170"/>
      <c r="EQ965" s="170"/>
      <c r="ER965" s="185"/>
      <c r="ES965" s="185"/>
      <c r="ET965" s="171"/>
    </row>
    <row r="966" spans="1:150" s="173" customFormat="1" hidden="1" x14ac:dyDescent="0.25">
      <c r="A966" s="169"/>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c r="AL966" s="170"/>
      <c r="AM966" s="170"/>
      <c r="AN966" s="170"/>
      <c r="AO966" s="170"/>
      <c r="AP966" s="170"/>
      <c r="AQ966" s="170"/>
      <c r="AR966" s="170"/>
      <c r="AS966" s="170"/>
      <c r="AT966" s="170"/>
      <c r="AU966" s="170"/>
      <c r="AV966" s="170"/>
      <c r="AW966" s="170"/>
      <c r="AX966" s="170"/>
      <c r="AY966" s="170"/>
      <c r="AZ966" s="170"/>
      <c r="BA966" s="170"/>
      <c r="BB966" s="170"/>
      <c r="BC966" s="170"/>
      <c r="BD966" s="170"/>
      <c r="BE966" s="170"/>
      <c r="BF966" s="170"/>
      <c r="BG966" s="170"/>
      <c r="BH966" s="170"/>
      <c r="BI966" s="170"/>
      <c r="BJ966" s="170"/>
      <c r="BK966" s="170"/>
      <c r="BL966" s="170"/>
      <c r="BM966" s="170"/>
      <c r="BN966" s="170"/>
      <c r="BO966" s="170"/>
      <c r="BP966" s="170"/>
      <c r="BQ966" s="170"/>
      <c r="BR966" s="170"/>
      <c r="BS966" s="170"/>
      <c r="BT966" s="170"/>
      <c r="BU966" s="170"/>
      <c r="BV966" s="170"/>
      <c r="BW966" s="170"/>
      <c r="BX966" s="170"/>
      <c r="BY966" s="170"/>
      <c r="BZ966" s="170"/>
      <c r="CA966" s="170"/>
      <c r="CB966" s="170"/>
      <c r="CC966" s="170"/>
      <c r="CD966" s="170"/>
      <c r="CE966" s="170"/>
      <c r="CF966" s="170"/>
      <c r="CG966" s="170"/>
      <c r="CH966" s="170"/>
      <c r="CI966" s="170"/>
      <c r="CJ966" s="170"/>
      <c r="CK966" s="170"/>
      <c r="CL966" s="170"/>
      <c r="CM966" s="170"/>
      <c r="CN966" s="170"/>
      <c r="CO966" s="170"/>
      <c r="CP966" s="170"/>
      <c r="CQ966" s="170"/>
      <c r="CR966" s="170"/>
      <c r="CS966" s="170"/>
      <c r="CT966" s="170"/>
      <c r="CU966" s="170"/>
      <c r="CV966" s="170"/>
      <c r="CW966" s="170"/>
      <c r="CX966" s="170"/>
      <c r="CY966" s="170"/>
      <c r="CZ966" s="170"/>
      <c r="DA966" s="170"/>
      <c r="DB966" s="170"/>
      <c r="DC966" s="170"/>
      <c r="DD966" s="170"/>
      <c r="DE966" s="170"/>
      <c r="DF966" s="170"/>
      <c r="DG966" s="170"/>
      <c r="DH966" s="170"/>
      <c r="DI966" s="170"/>
      <c r="DJ966" s="170"/>
      <c r="DK966" s="170"/>
      <c r="DL966" s="170"/>
      <c r="DM966" s="170"/>
      <c r="DN966" s="170"/>
      <c r="DO966" s="170"/>
      <c r="DP966" s="170"/>
      <c r="DQ966" s="170"/>
      <c r="DR966" s="170"/>
      <c r="DS966" s="170"/>
      <c r="DT966" s="170"/>
      <c r="DU966" s="170"/>
      <c r="DV966" s="170"/>
      <c r="DW966" s="170"/>
      <c r="DX966" s="170"/>
      <c r="DY966" s="170"/>
      <c r="DZ966" s="170"/>
      <c r="EA966" s="170"/>
      <c r="EB966" s="170"/>
      <c r="EC966" s="170"/>
      <c r="ED966" s="170"/>
      <c r="EE966" s="170"/>
      <c r="EF966" s="170"/>
      <c r="EG966" s="170"/>
      <c r="EH966" s="170"/>
      <c r="EI966" s="170"/>
      <c r="EJ966" s="170"/>
      <c r="EK966" s="170"/>
      <c r="EL966" s="170"/>
      <c r="EM966" s="170"/>
      <c r="EN966" s="170"/>
      <c r="EO966" s="170"/>
      <c r="EP966" s="170"/>
      <c r="EQ966" s="170"/>
      <c r="ER966" s="185"/>
      <c r="ES966" s="185"/>
      <c r="ET966" s="171"/>
    </row>
    <row r="967" spans="1:150" s="173" customFormat="1" hidden="1" x14ac:dyDescent="0.25">
      <c r="A967" s="169"/>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c r="AL967" s="170"/>
      <c r="AM967" s="170"/>
      <c r="AN967" s="170"/>
      <c r="AO967" s="170"/>
      <c r="AP967" s="170"/>
      <c r="AQ967" s="170"/>
      <c r="AR967" s="170"/>
      <c r="AS967" s="170"/>
      <c r="AT967" s="170"/>
      <c r="AU967" s="170"/>
      <c r="AV967" s="170"/>
      <c r="AW967" s="170"/>
      <c r="AX967" s="170"/>
      <c r="AY967" s="170"/>
      <c r="AZ967" s="170"/>
      <c r="BA967" s="170"/>
      <c r="BB967" s="170"/>
      <c r="BC967" s="170"/>
      <c r="BD967" s="170"/>
      <c r="BE967" s="170"/>
      <c r="BF967" s="170"/>
      <c r="BG967" s="170"/>
      <c r="BH967" s="170"/>
      <c r="BI967" s="170"/>
      <c r="BJ967" s="170"/>
      <c r="BK967" s="170"/>
      <c r="BL967" s="170"/>
      <c r="BM967" s="170"/>
      <c r="BN967" s="170"/>
      <c r="BO967" s="170"/>
      <c r="BP967" s="170"/>
      <c r="BQ967" s="170"/>
      <c r="BR967" s="170"/>
      <c r="BS967" s="170"/>
      <c r="BT967" s="170"/>
      <c r="BU967" s="170"/>
      <c r="BV967" s="170"/>
      <c r="BW967" s="170"/>
      <c r="BX967" s="170"/>
      <c r="BY967" s="170"/>
      <c r="BZ967" s="170"/>
      <c r="CA967" s="170"/>
      <c r="CB967" s="170"/>
      <c r="CC967" s="170"/>
      <c r="CD967" s="170"/>
      <c r="CE967" s="170"/>
      <c r="CF967" s="170"/>
      <c r="CG967" s="170"/>
      <c r="CH967" s="170"/>
      <c r="CI967" s="170"/>
      <c r="CJ967" s="170"/>
      <c r="CK967" s="170"/>
      <c r="CL967" s="170"/>
      <c r="CM967" s="170"/>
      <c r="CN967" s="170"/>
      <c r="CO967" s="170"/>
      <c r="CP967" s="170"/>
      <c r="CQ967" s="170"/>
      <c r="CR967" s="170"/>
      <c r="CS967" s="170"/>
      <c r="CT967" s="170"/>
      <c r="CU967" s="170"/>
      <c r="CV967" s="170"/>
      <c r="CW967" s="170"/>
      <c r="CX967" s="170"/>
      <c r="CY967" s="170"/>
      <c r="CZ967" s="170"/>
      <c r="DA967" s="170"/>
      <c r="DB967" s="170"/>
      <c r="DC967" s="170"/>
      <c r="DD967" s="170"/>
      <c r="DE967" s="170"/>
      <c r="DF967" s="170"/>
      <c r="DG967" s="170"/>
      <c r="DH967" s="170"/>
      <c r="DI967" s="170"/>
      <c r="DJ967" s="170"/>
      <c r="DK967" s="170"/>
      <c r="DL967" s="170"/>
      <c r="DM967" s="170"/>
      <c r="DN967" s="170"/>
      <c r="DO967" s="170"/>
      <c r="DP967" s="170"/>
      <c r="DQ967" s="170"/>
      <c r="DR967" s="170"/>
      <c r="DS967" s="170"/>
      <c r="DT967" s="170"/>
      <c r="DU967" s="170"/>
      <c r="DV967" s="170"/>
      <c r="DW967" s="170"/>
      <c r="DX967" s="170"/>
      <c r="DY967" s="170"/>
      <c r="DZ967" s="170"/>
      <c r="EA967" s="170"/>
      <c r="EB967" s="170"/>
      <c r="EC967" s="170"/>
      <c r="ED967" s="170"/>
      <c r="EE967" s="170"/>
      <c r="EF967" s="170"/>
      <c r="EG967" s="170"/>
      <c r="EH967" s="170"/>
      <c r="EI967" s="170"/>
      <c r="EJ967" s="170"/>
      <c r="EK967" s="170"/>
      <c r="EL967" s="170"/>
      <c r="EM967" s="170"/>
      <c r="EN967" s="170"/>
      <c r="EO967" s="170"/>
      <c r="EP967" s="170"/>
      <c r="EQ967" s="170"/>
      <c r="ER967" s="185"/>
      <c r="ES967" s="185"/>
      <c r="ET967" s="171"/>
    </row>
    <row r="968" spans="1:150" s="173" customFormat="1" hidden="1" x14ac:dyDescent="0.25">
      <c r="A968" s="169"/>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c r="AL968" s="170"/>
      <c r="AM968" s="170"/>
      <c r="AN968" s="170"/>
      <c r="AO968" s="170"/>
      <c r="AP968" s="170"/>
      <c r="AQ968" s="170"/>
      <c r="AR968" s="170"/>
      <c r="AS968" s="170"/>
      <c r="AT968" s="170"/>
      <c r="AU968" s="170"/>
      <c r="AV968" s="170"/>
      <c r="AW968" s="170"/>
      <c r="AX968" s="170"/>
      <c r="AY968" s="170"/>
      <c r="AZ968" s="170"/>
      <c r="BA968" s="170"/>
      <c r="BB968" s="170"/>
      <c r="BC968" s="170"/>
      <c r="BD968" s="170"/>
      <c r="BE968" s="170"/>
      <c r="BF968" s="170"/>
      <c r="BG968" s="170"/>
      <c r="BH968" s="170"/>
      <c r="BI968" s="170"/>
      <c r="BJ968" s="170"/>
      <c r="BK968" s="170"/>
      <c r="BL968" s="170"/>
      <c r="BM968" s="170"/>
      <c r="BN968" s="170"/>
      <c r="BO968" s="170"/>
      <c r="BP968" s="170"/>
      <c r="BQ968" s="170"/>
      <c r="BR968" s="170"/>
      <c r="BS968" s="170"/>
      <c r="BT968" s="170"/>
      <c r="BU968" s="170"/>
      <c r="BV968" s="170"/>
      <c r="BW968" s="170"/>
      <c r="BX968" s="170"/>
      <c r="BY968" s="170"/>
      <c r="BZ968" s="170"/>
      <c r="CA968" s="170"/>
      <c r="CB968" s="170"/>
      <c r="CC968" s="170"/>
      <c r="CD968" s="170"/>
      <c r="CE968" s="170"/>
      <c r="CF968" s="170"/>
      <c r="CG968" s="170"/>
      <c r="CH968" s="170"/>
      <c r="CI968" s="170"/>
      <c r="CJ968" s="170"/>
      <c r="CK968" s="170"/>
      <c r="CL968" s="170"/>
      <c r="CM968" s="170"/>
      <c r="CN968" s="170"/>
      <c r="CO968" s="170"/>
      <c r="CP968" s="170"/>
      <c r="CQ968" s="170"/>
      <c r="CR968" s="170"/>
      <c r="CS968" s="170"/>
      <c r="CT968" s="170"/>
      <c r="CU968" s="170"/>
      <c r="CV968" s="170"/>
      <c r="CW968" s="170"/>
      <c r="CX968" s="170"/>
      <c r="CY968" s="170"/>
      <c r="CZ968" s="170"/>
      <c r="DA968" s="170"/>
      <c r="DB968" s="170"/>
      <c r="DC968" s="170"/>
      <c r="DD968" s="170"/>
      <c r="DE968" s="170"/>
      <c r="DF968" s="170"/>
      <c r="DG968" s="170"/>
      <c r="DH968" s="170"/>
      <c r="DI968" s="170"/>
      <c r="DJ968" s="170"/>
      <c r="DK968" s="170"/>
      <c r="DL968" s="170"/>
      <c r="DM968" s="170"/>
      <c r="DN968" s="170"/>
      <c r="DO968" s="170"/>
      <c r="DP968" s="170"/>
      <c r="DQ968" s="170"/>
      <c r="DR968" s="170"/>
      <c r="DS968" s="170"/>
      <c r="DT968" s="170"/>
      <c r="DU968" s="170"/>
      <c r="DV968" s="170"/>
      <c r="DW968" s="170"/>
      <c r="DX968" s="170"/>
      <c r="DY968" s="170"/>
      <c r="DZ968" s="170"/>
      <c r="EA968" s="170"/>
      <c r="EB968" s="170"/>
      <c r="EC968" s="170"/>
      <c r="ED968" s="170"/>
      <c r="EE968" s="170"/>
      <c r="EF968" s="170"/>
      <c r="EG968" s="170"/>
      <c r="EH968" s="170"/>
      <c r="EI968" s="170"/>
      <c r="EJ968" s="170"/>
      <c r="EK968" s="170"/>
      <c r="EL968" s="170"/>
      <c r="EM968" s="170"/>
      <c r="EN968" s="170"/>
      <c r="EO968" s="170"/>
      <c r="EP968" s="170"/>
      <c r="EQ968" s="170"/>
      <c r="ER968" s="185"/>
      <c r="ES968" s="185"/>
      <c r="ET968" s="171"/>
    </row>
    <row r="969" spans="1:150" s="173" customFormat="1" hidden="1" x14ac:dyDescent="0.25">
      <c r="A969" s="169"/>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c r="AL969" s="170"/>
      <c r="AM969" s="170"/>
      <c r="AN969" s="170"/>
      <c r="AO969" s="170"/>
      <c r="AP969" s="170"/>
      <c r="AQ969" s="170"/>
      <c r="AR969" s="170"/>
      <c r="AS969" s="170"/>
      <c r="AT969" s="170"/>
      <c r="AU969" s="170"/>
      <c r="AV969" s="170"/>
      <c r="AW969" s="170"/>
      <c r="AX969" s="170"/>
      <c r="AY969" s="170"/>
      <c r="AZ969" s="170"/>
      <c r="BA969" s="170"/>
      <c r="BB969" s="170"/>
      <c r="BC969" s="170"/>
      <c r="BD969" s="170"/>
      <c r="BE969" s="170"/>
      <c r="BF969" s="170"/>
      <c r="BG969" s="170"/>
      <c r="BH969" s="170"/>
      <c r="BI969" s="170"/>
      <c r="BJ969" s="170"/>
      <c r="BK969" s="170"/>
      <c r="BL969" s="170"/>
      <c r="BM969" s="170"/>
      <c r="BN969" s="170"/>
      <c r="BO969" s="170"/>
      <c r="BP969" s="170"/>
      <c r="BQ969" s="170"/>
      <c r="BR969" s="170"/>
      <c r="BS969" s="170"/>
      <c r="BT969" s="170"/>
      <c r="BU969" s="170"/>
      <c r="BV969" s="170"/>
      <c r="BW969" s="170"/>
      <c r="BX969" s="170"/>
      <c r="BY969" s="170"/>
      <c r="BZ969" s="170"/>
      <c r="CA969" s="170"/>
      <c r="CB969" s="170"/>
      <c r="CC969" s="170"/>
      <c r="CD969" s="170"/>
      <c r="CE969" s="170"/>
      <c r="CF969" s="170"/>
      <c r="CG969" s="170"/>
      <c r="CH969" s="170"/>
      <c r="CI969" s="170"/>
      <c r="CJ969" s="170"/>
      <c r="CK969" s="170"/>
      <c r="CL969" s="170"/>
      <c r="CM969" s="170"/>
      <c r="CN969" s="170"/>
      <c r="CO969" s="170"/>
      <c r="CP969" s="170"/>
      <c r="CQ969" s="170"/>
      <c r="CR969" s="170"/>
      <c r="CS969" s="170"/>
      <c r="CT969" s="170"/>
      <c r="CU969" s="170"/>
      <c r="CV969" s="170"/>
      <c r="CW969" s="170"/>
      <c r="CX969" s="170"/>
      <c r="CY969" s="170"/>
      <c r="CZ969" s="170"/>
      <c r="DA969" s="170"/>
      <c r="DB969" s="170"/>
      <c r="DC969" s="170"/>
      <c r="DD969" s="170"/>
      <c r="DE969" s="170"/>
      <c r="DF969" s="170"/>
      <c r="DG969" s="170"/>
      <c r="DH969" s="170"/>
      <c r="DI969" s="170"/>
      <c r="DJ969" s="170"/>
      <c r="DK969" s="170"/>
      <c r="DL969" s="170"/>
      <c r="DM969" s="170"/>
      <c r="DN969" s="170"/>
      <c r="DO969" s="170"/>
      <c r="DP969" s="170"/>
      <c r="DQ969" s="170"/>
      <c r="DR969" s="170"/>
      <c r="DS969" s="170"/>
      <c r="DT969" s="170"/>
      <c r="DU969" s="170"/>
      <c r="DV969" s="170"/>
      <c r="DW969" s="170"/>
      <c r="DX969" s="170"/>
      <c r="DY969" s="170"/>
      <c r="DZ969" s="170"/>
      <c r="EA969" s="170"/>
      <c r="EB969" s="170"/>
      <c r="EC969" s="170"/>
      <c r="ED969" s="170"/>
      <c r="EE969" s="170"/>
      <c r="EF969" s="170"/>
      <c r="EG969" s="170"/>
      <c r="EH969" s="170"/>
      <c r="EI969" s="170"/>
      <c r="EJ969" s="170"/>
      <c r="EK969" s="170"/>
      <c r="EL969" s="170"/>
      <c r="EM969" s="170"/>
      <c r="EN969" s="170"/>
      <c r="EO969" s="170"/>
      <c r="EP969" s="170"/>
      <c r="EQ969" s="170"/>
      <c r="ER969" s="185"/>
      <c r="ES969" s="185"/>
      <c r="ET969" s="171"/>
    </row>
    <row r="970" spans="1:150" s="173" customFormat="1" hidden="1" x14ac:dyDescent="0.25">
      <c r="A970" s="169"/>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c r="AL970" s="170"/>
      <c r="AM970" s="170"/>
      <c r="AN970" s="170"/>
      <c r="AO970" s="170"/>
      <c r="AP970" s="170"/>
      <c r="AQ970" s="170"/>
      <c r="AR970" s="170"/>
      <c r="AS970" s="170"/>
      <c r="AT970" s="170"/>
      <c r="AU970" s="170"/>
      <c r="AV970" s="170"/>
      <c r="AW970" s="170"/>
      <c r="AX970" s="170"/>
      <c r="AY970" s="170"/>
      <c r="AZ970" s="170"/>
      <c r="BA970" s="170"/>
      <c r="BB970" s="170"/>
      <c r="BC970" s="170"/>
      <c r="BD970" s="170"/>
      <c r="BE970" s="170"/>
      <c r="BF970" s="170"/>
      <c r="BG970" s="170"/>
      <c r="BH970" s="170"/>
      <c r="BI970" s="170"/>
      <c r="BJ970" s="170"/>
      <c r="BK970" s="170"/>
      <c r="BL970" s="170"/>
      <c r="BM970" s="170"/>
      <c r="BN970" s="170"/>
      <c r="BO970" s="170"/>
      <c r="BP970" s="170"/>
      <c r="BQ970" s="170"/>
      <c r="BR970" s="170"/>
      <c r="BS970" s="170"/>
      <c r="BT970" s="170"/>
      <c r="BU970" s="170"/>
      <c r="BV970" s="170"/>
      <c r="BW970" s="170"/>
      <c r="BX970" s="170"/>
      <c r="BY970" s="170"/>
      <c r="BZ970" s="170"/>
      <c r="CA970" s="170"/>
      <c r="CB970" s="170"/>
      <c r="CC970" s="170"/>
      <c r="CD970" s="170"/>
      <c r="CE970" s="170"/>
      <c r="CF970" s="170"/>
      <c r="CG970" s="170"/>
      <c r="CH970" s="170"/>
      <c r="CI970" s="170"/>
      <c r="CJ970" s="170"/>
      <c r="CK970" s="170"/>
      <c r="CL970" s="170"/>
      <c r="CM970" s="170"/>
      <c r="CN970" s="170"/>
      <c r="CO970" s="170"/>
      <c r="CP970" s="170"/>
      <c r="CQ970" s="170"/>
      <c r="CR970" s="170"/>
      <c r="CS970" s="170"/>
      <c r="CT970" s="170"/>
      <c r="CU970" s="170"/>
      <c r="CV970" s="170"/>
      <c r="CW970" s="170"/>
      <c r="CX970" s="170"/>
      <c r="CY970" s="170"/>
      <c r="CZ970" s="170"/>
      <c r="DA970" s="170"/>
      <c r="DB970" s="170"/>
      <c r="DC970" s="170"/>
      <c r="DD970" s="170"/>
      <c r="DE970" s="170"/>
      <c r="DF970" s="170"/>
      <c r="DG970" s="170"/>
      <c r="DH970" s="170"/>
      <c r="DI970" s="170"/>
      <c r="DJ970" s="170"/>
      <c r="DK970" s="170"/>
      <c r="DL970" s="170"/>
      <c r="DM970" s="170"/>
      <c r="DN970" s="170"/>
      <c r="DO970" s="170"/>
      <c r="DP970" s="170"/>
      <c r="DQ970" s="170"/>
      <c r="DR970" s="170"/>
      <c r="DS970" s="170"/>
      <c r="DT970" s="170"/>
      <c r="DU970" s="170"/>
      <c r="DV970" s="170"/>
      <c r="DW970" s="170"/>
      <c r="DX970" s="170"/>
      <c r="DY970" s="170"/>
      <c r="DZ970" s="170"/>
      <c r="EA970" s="170"/>
      <c r="EB970" s="170"/>
      <c r="EC970" s="170"/>
      <c r="ED970" s="170"/>
      <c r="EE970" s="170"/>
      <c r="EF970" s="170"/>
      <c r="EG970" s="170"/>
      <c r="EH970" s="170"/>
      <c r="EI970" s="170"/>
      <c r="EJ970" s="170"/>
      <c r="EK970" s="170"/>
      <c r="EL970" s="170"/>
      <c r="EM970" s="170"/>
      <c r="EN970" s="170"/>
      <c r="EO970" s="170"/>
      <c r="EP970" s="170"/>
      <c r="EQ970" s="170"/>
      <c r="ER970" s="185"/>
      <c r="ES970" s="185"/>
      <c r="ET970" s="171"/>
    </row>
    <row r="971" spans="1:150" s="173" customFormat="1" hidden="1" x14ac:dyDescent="0.25">
      <c r="A971" s="169"/>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c r="AL971" s="170"/>
      <c r="AM971" s="170"/>
      <c r="AN971" s="170"/>
      <c r="AO971" s="170"/>
      <c r="AP971" s="170"/>
      <c r="AQ971" s="170"/>
      <c r="AR971" s="170"/>
      <c r="AS971" s="170"/>
      <c r="AT971" s="170"/>
      <c r="AU971" s="170"/>
      <c r="AV971" s="170"/>
      <c r="AW971" s="170"/>
      <c r="AX971" s="170"/>
      <c r="AY971" s="170"/>
      <c r="AZ971" s="170"/>
      <c r="BA971" s="170"/>
      <c r="BB971" s="170"/>
      <c r="BC971" s="170"/>
      <c r="BD971" s="170"/>
      <c r="BE971" s="170"/>
      <c r="BF971" s="170"/>
      <c r="BG971" s="170"/>
      <c r="BH971" s="170"/>
      <c r="BI971" s="170"/>
      <c r="BJ971" s="170"/>
      <c r="BK971" s="170"/>
      <c r="BL971" s="170"/>
      <c r="BM971" s="170"/>
      <c r="BN971" s="170"/>
      <c r="BO971" s="170"/>
      <c r="BP971" s="170"/>
      <c r="BQ971" s="170"/>
      <c r="BR971" s="170"/>
      <c r="BS971" s="170"/>
      <c r="BT971" s="170"/>
      <c r="BU971" s="170"/>
      <c r="BV971" s="170"/>
      <c r="BW971" s="170"/>
      <c r="BX971" s="170"/>
      <c r="BY971" s="170"/>
      <c r="BZ971" s="170"/>
      <c r="CA971" s="170"/>
      <c r="CB971" s="170"/>
      <c r="CC971" s="170"/>
      <c r="CD971" s="170"/>
      <c r="CE971" s="170"/>
      <c r="CF971" s="170"/>
      <c r="CG971" s="170"/>
      <c r="CH971" s="170"/>
      <c r="CI971" s="170"/>
      <c r="CJ971" s="170"/>
      <c r="CK971" s="170"/>
      <c r="CL971" s="170"/>
      <c r="CM971" s="170"/>
      <c r="CN971" s="170"/>
      <c r="CO971" s="170"/>
      <c r="CP971" s="170"/>
      <c r="CQ971" s="170"/>
      <c r="CR971" s="170"/>
      <c r="CS971" s="170"/>
      <c r="CT971" s="170"/>
      <c r="CU971" s="170"/>
      <c r="CV971" s="170"/>
      <c r="CW971" s="170"/>
      <c r="CX971" s="170"/>
      <c r="CY971" s="170"/>
      <c r="CZ971" s="170"/>
      <c r="DA971" s="170"/>
      <c r="DB971" s="170"/>
      <c r="DC971" s="170"/>
      <c r="DD971" s="170"/>
      <c r="DE971" s="170"/>
      <c r="DF971" s="170"/>
      <c r="DG971" s="170"/>
      <c r="DH971" s="170"/>
      <c r="DI971" s="170"/>
      <c r="DJ971" s="170"/>
      <c r="DK971" s="170"/>
      <c r="DL971" s="170"/>
      <c r="DM971" s="170"/>
      <c r="DN971" s="170"/>
      <c r="DO971" s="170"/>
      <c r="DP971" s="170"/>
      <c r="DQ971" s="170"/>
      <c r="DR971" s="170"/>
      <c r="DS971" s="170"/>
      <c r="DT971" s="170"/>
      <c r="DU971" s="170"/>
      <c r="DV971" s="170"/>
      <c r="DW971" s="170"/>
      <c r="DX971" s="170"/>
      <c r="DY971" s="170"/>
      <c r="DZ971" s="170"/>
      <c r="EA971" s="170"/>
      <c r="EB971" s="170"/>
      <c r="EC971" s="170"/>
      <c r="ED971" s="170"/>
      <c r="EE971" s="170"/>
      <c r="EF971" s="170"/>
      <c r="EG971" s="170"/>
      <c r="EH971" s="170"/>
      <c r="EI971" s="170"/>
      <c r="EJ971" s="170"/>
      <c r="EK971" s="170"/>
      <c r="EL971" s="170"/>
      <c r="EM971" s="170"/>
      <c r="EN971" s="170"/>
      <c r="EO971" s="170"/>
      <c r="EP971" s="170"/>
      <c r="EQ971" s="170"/>
      <c r="ER971" s="185"/>
      <c r="ES971" s="185"/>
      <c r="ET971" s="171"/>
    </row>
    <row r="972" spans="1:150" s="173" customFormat="1" hidden="1" x14ac:dyDescent="0.25">
      <c r="A972" s="169"/>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c r="AL972" s="170"/>
      <c r="AM972" s="170"/>
      <c r="AN972" s="170"/>
      <c r="AO972" s="170"/>
      <c r="AP972" s="170"/>
      <c r="AQ972" s="170"/>
      <c r="AR972" s="170"/>
      <c r="AS972" s="170"/>
      <c r="AT972" s="170"/>
      <c r="AU972" s="170"/>
      <c r="AV972" s="170"/>
      <c r="AW972" s="170"/>
      <c r="AX972" s="170"/>
      <c r="AY972" s="170"/>
      <c r="AZ972" s="170"/>
      <c r="BA972" s="170"/>
      <c r="BB972" s="170"/>
      <c r="BC972" s="170"/>
      <c r="BD972" s="170"/>
      <c r="BE972" s="170"/>
      <c r="BF972" s="170"/>
      <c r="BG972" s="170"/>
      <c r="BH972" s="170"/>
      <c r="BI972" s="170"/>
      <c r="BJ972" s="170"/>
      <c r="BK972" s="170"/>
      <c r="BL972" s="170"/>
      <c r="BM972" s="170"/>
      <c r="BN972" s="170"/>
      <c r="BO972" s="170"/>
      <c r="BP972" s="170"/>
      <c r="BQ972" s="170"/>
      <c r="BR972" s="170"/>
      <c r="BS972" s="170"/>
      <c r="BT972" s="170"/>
      <c r="BU972" s="170"/>
      <c r="BV972" s="170"/>
      <c r="BW972" s="170"/>
      <c r="BX972" s="170"/>
      <c r="BY972" s="170"/>
      <c r="BZ972" s="170"/>
      <c r="CA972" s="170"/>
      <c r="CB972" s="170"/>
      <c r="CC972" s="170"/>
      <c r="CD972" s="170"/>
      <c r="CE972" s="170"/>
      <c r="CF972" s="170"/>
      <c r="CG972" s="170"/>
      <c r="CH972" s="170"/>
      <c r="CI972" s="170"/>
      <c r="CJ972" s="170"/>
      <c r="CK972" s="170"/>
      <c r="CL972" s="170"/>
      <c r="CM972" s="170"/>
      <c r="CN972" s="170"/>
      <c r="CO972" s="170"/>
      <c r="CP972" s="170"/>
      <c r="CQ972" s="170"/>
      <c r="CR972" s="170"/>
      <c r="CS972" s="170"/>
      <c r="CT972" s="170"/>
      <c r="CU972" s="170"/>
      <c r="CV972" s="170"/>
      <c r="CW972" s="170"/>
      <c r="CX972" s="170"/>
      <c r="CY972" s="170"/>
      <c r="CZ972" s="170"/>
      <c r="DA972" s="170"/>
      <c r="DB972" s="170"/>
      <c r="DC972" s="170"/>
      <c r="DD972" s="170"/>
      <c r="DE972" s="170"/>
      <c r="DF972" s="170"/>
      <c r="DG972" s="170"/>
      <c r="DH972" s="170"/>
      <c r="DI972" s="170"/>
      <c r="DJ972" s="170"/>
      <c r="DK972" s="170"/>
      <c r="DL972" s="170"/>
      <c r="DM972" s="170"/>
      <c r="DN972" s="170"/>
      <c r="DO972" s="170"/>
      <c r="DP972" s="170"/>
      <c r="DQ972" s="170"/>
      <c r="DR972" s="170"/>
      <c r="DS972" s="170"/>
      <c r="DT972" s="170"/>
      <c r="DU972" s="170"/>
      <c r="DV972" s="170"/>
      <c r="DW972" s="170"/>
      <c r="DX972" s="170"/>
      <c r="DY972" s="170"/>
      <c r="DZ972" s="170"/>
      <c r="EA972" s="170"/>
      <c r="EB972" s="170"/>
      <c r="EC972" s="170"/>
      <c r="ED972" s="170"/>
      <c r="EE972" s="170"/>
      <c r="EF972" s="170"/>
      <c r="EG972" s="170"/>
      <c r="EH972" s="170"/>
      <c r="EI972" s="170"/>
      <c r="EJ972" s="170"/>
      <c r="EK972" s="170"/>
      <c r="EL972" s="170"/>
      <c r="EM972" s="170"/>
      <c r="EN972" s="170"/>
      <c r="EO972" s="170"/>
      <c r="EP972" s="170"/>
      <c r="EQ972" s="170"/>
      <c r="ER972" s="185"/>
      <c r="ES972" s="185"/>
      <c r="ET972" s="171"/>
    </row>
    <row r="973" spans="1:150" s="173" customFormat="1" hidden="1" x14ac:dyDescent="0.25">
      <c r="A973" s="169"/>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c r="AL973" s="170"/>
      <c r="AM973" s="170"/>
      <c r="AN973" s="170"/>
      <c r="AO973" s="170"/>
      <c r="AP973" s="170"/>
      <c r="AQ973" s="170"/>
      <c r="AR973" s="170"/>
      <c r="AS973" s="170"/>
      <c r="AT973" s="170"/>
      <c r="AU973" s="170"/>
      <c r="AV973" s="170"/>
      <c r="AW973" s="170"/>
      <c r="AX973" s="170"/>
      <c r="AY973" s="170"/>
      <c r="AZ973" s="170"/>
      <c r="BA973" s="170"/>
      <c r="BB973" s="170"/>
      <c r="BC973" s="170"/>
      <c r="BD973" s="170"/>
      <c r="BE973" s="170"/>
      <c r="BF973" s="170"/>
      <c r="BG973" s="170"/>
      <c r="BH973" s="170"/>
      <c r="BI973" s="170"/>
      <c r="BJ973" s="170"/>
      <c r="BK973" s="170"/>
      <c r="BL973" s="170"/>
      <c r="BM973" s="170"/>
      <c r="BN973" s="170"/>
      <c r="BO973" s="170"/>
      <c r="BP973" s="170"/>
      <c r="BQ973" s="170"/>
      <c r="BR973" s="170"/>
      <c r="BS973" s="170"/>
      <c r="BT973" s="170"/>
      <c r="BU973" s="170"/>
      <c r="BV973" s="170"/>
      <c r="BW973" s="170"/>
      <c r="BX973" s="170"/>
      <c r="BY973" s="170"/>
      <c r="BZ973" s="170"/>
      <c r="CA973" s="170"/>
      <c r="CB973" s="170"/>
      <c r="CC973" s="170"/>
      <c r="CD973" s="170"/>
      <c r="CE973" s="170"/>
      <c r="CF973" s="170"/>
      <c r="CG973" s="170"/>
      <c r="CH973" s="170"/>
      <c r="CI973" s="170"/>
      <c r="CJ973" s="170"/>
      <c r="CK973" s="170"/>
      <c r="CL973" s="170"/>
      <c r="CM973" s="170"/>
      <c r="CN973" s="170"/>
      <c r="CO973" s="170"/>
      <c r="CP973" s="170"/>
      <c r="CQ973" s="170"/>
      <c r="CR973" s="170"/>
      <c r="CS973" s="170"/>
      <c r="CT973" s="170"/>
      <c r="CU973" s="170"/>
      <c r="CV973" s="170"/>
      <c r="CW973" s="170"/>
      <c r="CX973" s="170"/>
      <c r="CY973" s="170"/>
      <c r="CZ973" s="170"/>
      <c r="DA973" s="170"/>
      <c r="DB973" s="170"/>
      <c r="DC973" s="170"/>
      <c r="DD973" s="170"/>
      <c r="DE973" s="170"/>
      <c r="DF973" s="170"/>
      <c r="DG973" s="170"/>
      <c r="DH973" s="170"/>
      <c r="DI973" s="170"/>
      <c r="DJ973" s="170"/>
      <c r="DK973" s="170"/>
      <c r="DL973" s="170"/>
      <c r="DM973" s="170"/>
      <c r="DN973" s="170"/>
      <c r="DO973" s="170"/>
      <c r="DP973" s="170"/>
      <c r="DQ973" s="170"/>
      <c r="DR973" s="170"/>
      <c r="DS973" s="170"/>
      <c r="DT973" s="170"/>
      <c r="DU973" s="170"/>
      <c r="DV973" s="170"/>
      <c r="DW973" s="170"/>
      <c r="DX973" s="170"/>
      <c r="DY973" s="170"/>
      <c r="DZ973" s="170"/>
      <c r="EA973" s="170"/>
      <c r="EB973" s="170"/>
      <c r="EC973" s="170"/>
      <c r="ED973" s="170"/>
      <c r="EE973" s="170"/>
      <c r="EF973" s="170"/>
      <c r="EG973" s="170"/>
      <c r="EH973" s="170"/>
      <c r="EI973" s="170"/>
      <c r="EJ973" s="170"/>
      <c r="EK973" s="170"/>
      <c r="EL973" s="170"/>
      <c r="EM973" s="170"/>
      <c r="EN973" s="170"/>
      <c r="EO973" s="170"/>
      <c r="EP973" s="170"/>
      <c r="EQ973" s="170"/>
      <c r="ER973" s="185"/>
      <c r="ES973" s="185"/>
      <c r="ET973" s="171"/>
    </row>
    <row r="974" spans="1:150" s="173" customFormat="1" hidden="1" x14ac:dyDescent="0.25">
      <c r="A974" s="169"/>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c r="AL974" s="170"/>
      <c r="AM974" s="170"/>
      <c r="AN974" s="170"/>
      <c r="AO974" s="170"/>
      <c r="AP974" s="170"/>
      <c r="AQ974" s="170"/>
      <c r="AR974" s="170"/>
      <c r="AS974" s="170"/>
      <c r="AT974" s="170"/>
      <c r="AU974" s="170"/>
      <c r="AV974" s="170"/>
      <c r="AW974" s="170"/>
      <c r="AX974" s="170"/>
      <c r="AY974" s="170"/>
      <c r="AZ974" s="170"/>
      <c r="BA974" s="170"/>
      <c r="BB974" s="170"/>
      <c r="BC974" s="170"/>
      <c r="BD974" s="170"/>
      <c r="BE974" s="170"/>
      <c r="BF974" s="170"/>
      <c r="BG974" s="170"/>
      <c r="BH974" s="170"/>
      <c r="BI974" s="170"/>
      <c r="BJ974" s="170"/>
      <c r="BK974" s="170"/>
      <c r="BL974" s="170"/>
      <c r="BM974" s="170"/>
      <c r="BN974" s="170"/>
      <c r="BO974" s="170"/>
      <c r="BP974" s="170"/>
      <c r="BQ974" s="170"/>
      <c r="BR974" s="170"/>
      <c r="BS974" s="170"/>
      <c r="BT974" s="170"/>
      <c r="BU974" s="170"/>
      <c r="BV974" s="170"/>
      <c r="BW974" s="170"/>
      <c r="BX974" s="170"/>
      <c r="BY974" s="170"/>
      <c r="BZ974" s="170"/>
      <c r="CA974" s="170"/>
      <c r="CB974" s="170"/>
      <c r="CC974" s="170"/>
      <c r="CD974" s="170"/>
      <c r="CE974" s="170"/>
      <c r="CF974" s="170"/>
      <c r="CG974" s="170"/>
      <c r="CH974" s="170"/>
      <c r="CI974" s="170"/>
      <c r="CJ974" s="170"/>
      <c r="CK974" s="170"/>
      <c r="CL974" s="170"/>
      <c r="CM974" s="170"/>
      <c r="CN974" s="170"/>
      <c r="CO974" s="170"/>
      <c r="CP974" s="170"/>
      <c r="CQ974" s="170"/>
      <c r="CR974" s="170"/>
      <c r="CS974" s="170"/>
      <c r="CT974" s="170"/>
      <c r="CU974" s="170"/>
      <c r="CV974" s="170"/>
      <c r="CW974" s="170"/>
      <c r="CX974" s="170"/>
      <c r="CY974" s="170"/>
      <c r="CZ974" s="170"/>
      <c r="DA974" s="170"/>
      <c r="DB974" s="170"/>
      <c r="DC974" s="170"/>
      <c r="DD974" s="170"/>
      <c r="DE974" s="170"/>
      <c r="DF974" s="170"/>
      <c r="DG974" s="170"/>
      <c r="DH974" s="170"/>
      <c r="DI974" s="170"/>
      <c r="DJ974" s="170"/>
      <c r="DK974" s="170"/>
      <c r="DL974" s="170"/>
      <c r="DM974" s="170"/>
      <c r="DN974" s="170"/>
      <c r="DO974" s="170"/>
      <c r="DP974" s="170"/>
      <c r="DQ974" s="170"/>
      <c r="DR974" s="170"/>
      <c r="DS974" s="170"/>
      <c r="DT974" s="170"/>
      <c r="DU974" s="170"/>
      <c r="DV974" s="170"/>
      <c r="DW974" s="170"/>
      <c r="DX974" s="170"/>
      <c r="DY974" s="170"/>
      <c r="DZ974" s="170"/>
      <c r="EA974" s="170"/>
      <c r="EB974" s="170"/>
      <c r="EC974" s="170"/>
      <c r="ED974" s="170"/>
      <c r="EE974" s="170"/>
      <c r="EF974" s="170"/>
      <c r="EG974" s="170"/>
      <c r="EH974" s="170"/>
      <c r="EI974" s="170"/>
      <c r="EJ974" s="170"/>
      <c r="EK974" s="170"/>
      <c r="EL974" s="170"/>
      <c r="EM974" s="170"/>
      <c r="EN974" s="170"/>
      <c r="EO974" s="170"/>
      <c r="EP974" s="170"/>
      <c r="EQ974" s="170"/>
      <c r="ER974" s="185"/>
      <c r="ES974" s="185"/>
      <c r="ET974" s="171"/>
    </row>
    <row r="975" spans="1:150" s="173" customFormat="1" hidden="1" x14ac:dyDescent="0.25">
      <c r="A975" s="169"/>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c r="AL975" s="170"/>
      <c r="AM975" s="170"/>
      <c r="AN975" s="170"/>
      <c r="AO975" s="170"/>
      <c r="AP975" s="170"/>
      <c r="AQ975" s="170"/>
      <c r="AR975" s="170"/>
      <c r="AS975" s="170"/>
      <c r="AT975" s="170"/>
      <c r="AU975" s="170"/>
      <c r="AV975" s="170"/>
      <c r="AW975" s="170"/>
      <c r="AX975" s="170"/>
      <c r="AY975" s="170"/>
      <c r="AZ975" s="170"/>
      <c r="BA975" s="170"/>
      <c r="BB975" s="170"/>
      <c r="BC975" s="170"/>
      <c r="BD975" s="170"/>
      <c r="BE975" s="170"/>
      <c r="BF975" s="170"/>
      <c r="BG975" s="170"/>
      <c r="BH975" s="170"/>
      <c r="BI975" s="170"/>
      <c r="BJ975" s="170"/>
      <c r="BK975" s="170"/>
      <c r="BL975" s="170"/>
      <c r="BM975" s="170"/>
      <c r="BN975" s="170"/>
      <c r="BO975" s="170"/>
      <c r="BP975" s="170"/>
      <c r="BQ975" s="170"/>
      <c r="BR975" s="170"/>
      <c r="BS975" s="170"/>
      <c r="BT975" s="170"/>
      <c r="BU975" s="170"/>
      <c r="BV975" s="170"/>
      <c r="BW975" s="170"/>
      <c r="BX975" s="170"/>
      <c r="BY975" s="170"/>
      <c r="BZ975" s="170"/>
      <c r="CA975" s="170"/>
      <c r="CB975" s="170"/>
      <c r="CC975" s="170"/>
      <c r="CD975" s="170"/>
      <c r="CE975" s="170"/>
      <c r="CF975" s="170"/>
      <c r="CG975" s="170"/>
      <c r="CH975" s="170"/>
      <c r="CI975" s="170"/>
      <c r="CJ975" s="170"/>
      <c r="CK975" s="170"/>
      <c r="CL975" s="170"/>
      <c r="CM975" s="170"/>
      <c r="CN975" s="170"/>
      <c r="CO975" s="170"/>
      <c r="CP975" s="170"/>
      <c r="CQ975" s="170"/>
      <c r="CR975" s="170"/>
      <c r="CS975" s="170"/>
      <c r="CT975" s="170"/>
      <c r="CU975" s="170"/>
      <c r="CV975" s="170"/>
      <c r="CW975" s="170"/>
      <c r="CX975" s="170"/>
      <c r="CY975" s="170"/>
      <c r="CZ975" s="170"/>
      <c r="DA975" s="170"/>
      <c r="DB975" s="170"/>
      <c r="DC975" s="170"/>
      <c r="DD975" s="170"/>
      <c r="DE975" s="170"/>
      <c r="DF975" s="170"/>
      <c r="DG975" s="170"/>
      <c r="DH975" s="170"/>
      <c r="DI975" s="170"/>
      <c r="DJ975" s="170"/>
      <c r="DK975" s="170"/>
      <c r="DL975" s="170"/>
      <c r="DM975" s="170"/>
      <c r="DN975" s="170"/>
      <c r="DO975" s="170"/>
      <c r="DP975" s="170"/>
      <c r="DQ975" s="170"/>
      <c r="DR975" s="170"/>
      <c r="DS975" s="170"/>
      <c r="DT975" s="170"/>
      <c r="DU975" s="170"/>
      <c r="DV975" s="170"/>
      <c r="DW975" s="170"/>
      <c r="DX975" s="170"/>
      <c r="DY975" s="170"/>
      <c r="DZ975" s="170"/>
      <c r="EA975" s="170"/>
      <c r="EB975" s="170"/>
      <c r="EC975" s="170"/>
      <c r="ED975" s="170"/>
      <c r="EE975" s="170"/>
      <c r="EF975" s="170"/>
      <c r="EG975" s="170"/>
      <c r="EH975" s="170"/>
      <c r="EI975" s="170"/>
      <c r="EJ975" s="170"/>
      <c r="EK975" s="170"/>
      <c r="EL975" s="170"/>
      <c r="EM975" s="170"/>
      <c r="EN975" s="170"/>
      <c r="EO975" s="170"/>
      <c r="EP975" s="170"/>
      <c r="EQ975" s="170"/>
      <c r="ER975" s="185"/>
      <c r="ES975" s="185"/>
      <c r="ET975" s="171"/>
    </row>
    <row r="976" spans="1:150" s="173" customFormat="1" hidden="1" x14ac:dyDescent="0.25">
      <c r="A976" s="169"/>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c r="AL976" s="170"/>
      <c r="AM976" s="170"/>
      <c r="AN976" s="170"/>
      <c r="AO976" s="170"/>
      <c r="AP976" s="170"/>
      <c r="AQ976" s="170"/>
      <c r="AR976" s="170"/>
      <c r="AS976" s="170"/>
      <c r="AT976" s="170"/>
      <c r="AU976" s="170"/>
      <c r="AV976" s="170"/>
      <c r="AW976" s="170"/>
      <c r="AX976" s="170"/>
      <c r="AY976" s="170"/>
      <c r="AZ976" s="170"/>
      <c r="BA976" s="170"/>
      <c r="BB976" s="170"/>
      <c r="BC976" s="170"/>
      <c r="BD976" s="170"/>
      <c r="BE976" s="170"/>
      <c r="BF976" s="170"/>
      <c r="BG976" s="170"/>
      <c r="BH976" s="170"/>
      <c r="BI976" s="170"/>
      <c r="BJ976" s="170"/>
      <c r="BK976" s="170"/>
      <c r="BL976" s="170"/>
      <c r="BM976" s="170"/>
      <c r="BN976" s="170"/>
      <c r="BO976" s="170"/>
      <c r="BP976" s="170"/>
      <c r="BQ976" s="170"/>
      <c r="BR976" s="170"/>
      <c r="BS976" s="170"/>
      <c r="BT976" s="170"/>
      <c r="BU976" s="170"/>
      <c r="BV976" s="170"/>
      <c r="BW976" s="170"/>
      <c r="BX976" s="170"/>
      <c r="BY976" s="170"/>
      <c r="BZ976" s="170"/>
      <c r="CA976" s="170"/>
      <c r="CB976" s="170"/>
      <c r="CC976" s="170"/>
      <c r="CD976" s="170"/>
      <c r="CE976" s="170"/>
      <c r="CF976" s="170"/>
      <c r="CG976" s="170"/>
      <c r="CH976" s="170"/>
      <c r="CI976" s="170"/>
      <c r="CJ976" s="170"/>
      <c r="CK976" s="170"/>
      <c r="CL976" s="170"/>
      <c r="CM976" s="170"/>
      <c r="CN976" s="170"/>
      <c r="CO976" s="170"/>
      <c r="CP976" s="170"/>
      <c r="CQ976" s="170"/>
      <c r="CR976" s="170"/>
      <c r="CS976" s="170"/>
      <c r="CT976" s="170"/>
      <c r="CU976" s="170"/>
      <c r="CV976" s="170"/>
      <c r="CW976" s="170"/>
      <c r="CX976" s="170"/>
      <c r="CY976" s="170"/>
      <c r="CZ976" s="170"/>
      <c r="DA976" s="170"/>
      <c r="DB976" s="170"/>
      <c r="DC976" s="170"/>
      <c r="DD976" s="170"/>
      <c r="DE976" s="170"/>
      <c r="DF976" s="170"/>
      <c r="DG976" s="170"/>
      <c r="DH976" s="170"/>
      <c r="DI976" s="170"/>
      <c r="DJ976" s="170"/>
      <c r="DK976" s="170"/>
      <c r="DL976" s="170"/>
      <c r="DM976" s="170"/>
      <c r="DN976" s="170"/>
      <c r="DO976" s="170"/>
      <c r="DP976" s="170"/>
      <c r="DQ976" s="170"/>
      <c r="DR976" s="170"/>
      <c r="DS976" s="170"/>
      <c r="DT976" s="170"/>
      <c r="DU976" s="170"/>
      <c r="DV976" s="170"/>
      <c r="DW976" s="170"/>
      <c r="DX976" s="170"/>
      <c r="DY976" s="170"/>
      <c r="DZ976" s="170"/>
      <c r="EA976" s="170"/>
      <c r="EB976" s="170"/>
      <c r="EC976" s="170"/>
      <c r="ED976" s="170"/>
      <c r="EE976" s="170"/>
      <c r="EF976" s="170"/>
      <c r="EG976" s="170"/>
      <c r="EH976" s="170"/>
      <c r="EI976" s="170"/>
      <c r="EJ976" s="170"/>
      <c r="EK976" s="170"/>
      <c r="EL976" s="170"/>
      <c r="EM976" s="170"/>
      <c r="EN976" s="170"/>
      <c r="EO976" s="170"/>
      <c r="EP976" s="170"/>
      <c r="EQ976" s="170"/>
      <c r="ER976" s="185"/>
      <c r="ES976" s="185"/>
      <c r="ET976" s="171"/>
    </row>
    <row r="977" spans="1:150" s="173" customFormat="1" hidden="1" x14ac:dyDescent="0.25">
      <c r="A977" s="169"/>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c r="AL977" s="170"/>
      <c r="AM977" s="170"/>
      <c r="AN977" s="170"/>
      <c r="AO977" s="170"/>
      <c r="AP977" s="170"/>
      <c r="AQ977" s="170"/>
      <c r="AR977" s="170"/>
      <c r="AS977" s="170"/>
      <c r="AT977" s="170"/>
      <c r="AU977" s="170"/>
      <c r="AV977" s="170"/>
      <c r="AW977" s="170"/>
      <c r="AX977" s="170"/>
      <c r="AY977" s="170"/>
      <c r="AZ977" s="170"/>
      <c r="BA977" s="170"/>
      <c r="BB977" s="170"/>
      <c r="BC977" s="170"/>
      <c r="BD977" s="170"/>
      <c r="BE977" s="170"/>
      <c r="BF977" s="170"/>
      <c r="BG977" s="170"/>
      <c r="BH977" s="170"/>
      <c r="BI977" s="170"/>
      <c r="BJ977" s="170"/>
      <c r="BK977" s="170"/>
      <c r="BL977" s="170"/>
      <c r="BM977" s="170"/>
      <c r="BN977" s="170"/>
      <c r="BO977" s="170"/>
      <c r="BP977" s="170"/>
      <c r="BQ977" s="170"/>
      <c r="BR977" s="170"/>
      <c r="BS977" s="170"/>
      <c r="BT977" s="170"/>
      <c r="BU977" s="170"/>
      <c r="BV977" s="170"/>
      <c r="BW977" s="170"/>
      <c r="BX977" s="170"/>
      <c r="BY977" s="170"/>
      <c r="BZ977" s="170"/>
      <c r="CA977" s="170"/>
      <c r="CB977" s="170"/>
      <c r="CC977" s="170"/>
      <c r="CD977" s="170"/>
      <c r="CE977" s="170"/>
      <c r="CF977" s="170"/>
      <c r="CG977" s="170"/>
      <c r="CH977" s="170"/>
      <c r="CI977" s="170"/>
      <c r="CJ977" s="170"/>
      <c r="CK977" s="170"/>
      <c r="CL977" s="170"/>
      <c r="CM977" s="170"/>
      <c r="CN977" s="170"/>
      <c r="CO977" s="170"/>
      <c r="CP977" s="170"/>
      <c r="CQ977" s="170"/>
      <c r="CR977" s="170"/>
      <c r="CS977" s="170"/>
      <c r="CT977" s="170"/>
      <c r="CU977" s="170"/>
      <c r="CV977" s="170"/>
      <c r="CW977" s="170"/>
      <c r="CX977" s="170"/>
      <c r="CY977" s="170"/>
      <c r="CZ977" s="170"/>
      <c r="DA977" s="170"/>
      <c r="DB977" s="170"/>
      <c r="DC977" s="170"/>
      <c r="DD977" s="170"/>
      <c r="DE977" s="170"/>
      <c r="DF977" s="170"/>
      <c r="DG977" s="170"/>
      <c r="DH977" s="170"/>
      <c r="DI977" s="170"/>
      <c r="DJ977" s="170"/>
      <c r="DK977" s="170"/>
      <c r="DL977" s="170"/>
      <c r="DM977" s="170"/>
      <c r="DN977" s="170"/>
      <c r="DO977" s="170"/>
      <c r="DP977" s="170"/>
      <c r="DQ977" s="170"/>
      <c r="DR977" s="170"/>
      <c r="DS977" s="170"/>
      <c r="DT977" s="170"/>
      <c r="DU977" s="170"/>
      <c r="DV977" s="170"/>
      <c r="DW977" s="170"/>
      <c r="DX977" s="170"/>
      <c r="DY977" s="170"/>
      <c r="DZ977" s="170"/>
      <c r="EA977" s="170"/>
      <c r="EB977" s="170"/>
      <c r="EC977" s="170"/>
      <c r="ED977" s="170"/>
      <c r="EE977" s="170"/>
      <c r="EF977" s="170"/>
      <c r="EG977" s="170"/>
      <c r="EH977" s="170"/>
      <c r="EI977" s="170"/>
      <c r="EJ977" s="170"/>
      <c r="EK977" s="170"/>
      <c r="EL977" s="170"/>
      <c r="EM977" s="170"/>
      <c r="EN977" s="170"/>
      <c r="EO977" s="170"/>
      <c r="EP977" s="170"/>
      <c r="EQ977" s="170"/>
      <c r="ER977" s="185"/>
      <c r="ES977" s="185"/>
      <c r="ET977" s="171"/>
    </row>
    <row r="978" spans="1:150" s="173" customFormat="1" hidden="1" x14ac:dyDescent="0.25">
      <c r="A978" s="169"/>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c r="AL978" s="170"/>
      <c r="AM978" s="170"/>
      <c r="AN978" s="170"/>
      <c r="AO978" s="170"/>
      <c r="AP978" s="170"/>
      <c r="AQ978" s="170"/>
      <c r="AR978" s="170"/>
      <c r="AS978" s="170"/>
      <c r="AT978" s="170"/>
      <c r="AU978" s="170"/>
      <c r="AV978" s="170"/>
      <c r="AW978" s="170"/>
      <c r="AX978" s="170"/>
      <c r="AY978" s="170"/>
      <c r="AZ978" s="170"/>
      <c r="BA978" s="170"/>
      <c r="BB978" s="170"/>
      <c r="BC978" s="170"/>
      <c r="BD978" s="170"/>
      <c r="BE978" s="170"/>
      <c r="BF978" s="170"/>
      <c r="BG978" s="170"/>
      <c r="BH978" s="170"/>
      <c r="BI978" s="170"/>
      <c r="BJ978" s="170"/>
      <c r="BK978" s="170"/>
      <c r="BL978" s="170"/>
      <c r="BM978" s="170"/>
      <c r="BN978" s="170"/>
      <c r="BO978" s="170"/>
      <c r="BP978" s="170"/>
      <c r="BQ978" s="170"/>
      <c r="BR978" s="170"/>
      <c r="BS978" s="170"/>
      <c r="BT978" s="170"/>
      <c r="BU978" s="170"/>
      <c r="BV978" s="170"/>
      <c r="BW978" s="170"/>
      <c r="BX978" s="170"/>
      <c r="BY978" s="170"/>
      <c r="BZ978" s="170"/>
      <c r="CA978" s="170"/>
      <c r="CB978" s="170"/>
      <c r="CC978" s="170"/>
      <c r="CD978" s="170"/>
      <c r="CE978" s="170"/>
      <c r="CF978" s="170"/>
      <c r="CG978" s="170"/>
      <c r="CH978" s="170"/>
      <c r="CI978" s="170"/>
      <c r="CJ978" s="170"/>
      <c r="CK978" s="170"/>
      <c r="CL978" s="170"/>
      <c r="CM978" s="170"/>
      <c r="CN978" s="170"/>
      <c r="CO978" s="170"/>
      <c r="CP978" s="170"/>
      <c r="CQ978" s="170"/>
      <c r="CR978" s="170"/>
      <c r="CS978" s="170"/>
      <c r="CT978" s="170"/>
      <c r="CU978" s="170"/>
      <c r="CV978" s="170"/>
      <c r="CW978" s="170"/>
      <c r="CX978" s="170"/>
      <c r="CY978" s="170"/>
      <c r="CZ978" s="170"/>
      <c r="DA978" s="170"/>
      <c r="DB978" s="170"/>
      <c r="DC978" s="170"/>
      <c r="DD978" s="170"/>
      <c r="DE978" s="170"/>
      <c r="DF978" s="170"/>
      <c r="DG978" s="170"/>
      <c r="DH978" s="170"/>
      <c r="DI978" s="170"/>
      <c r="DJ978" s="170"/>
      <c r="DK978" s="170"/>
      <c r="DL978" s="170"/>
      <c r="DM978" s="170"/>
      <c r="DN978" s="170"/>
      <c r="DO978" s="170"/>
      <c r="DP978" s="170"/>
      <c r="DQ978" s="170"/>
      <c r="DR978" s="170"/>
      <c r="DS978" s="170"/>
      <c r="DT978" s="170"/>
      <c r="DU978" s="170"/>
      <c r="DV978" s="170"/>
      <c r="DW978" s="170"/>
      <c r="DX978" s="170"/>
      <c r="DY978" s="170"/>
      <c r="DZ978" s="170"/>
      <c r="EA978" s="170"/>
      <c r="EB978" s="170"/>
      <c r="EC978" s="170"/>
      <c r="ED978" s="170"/>
      <c r="EE978" s="170"/>
      <c r="EF978" s="170"/>
      <c r="EG978" s="170"/>
      <c r="EH978" s="170"/>
      <c r="EI978" s="170"/>
      <c r="EJ978" s="170"/>
      <c r="EK978" s="170"/>
      <c r="EL978" s="170"/>
      <c r="EM978" s="170"/>
      <c r="EN978" s="170"/>
      <c r="EO978" s="170"/>
      <c r="EP978" s="170"/>
      <c r="EQ978" s="170"/>
      <c r="ER978" s="185"/>
      <c r="ES978" s="185"/>
      <c r="ET978" s="171"/>
    </row>
    <row r="979" spans="1:150" s="173" customFormat="1" hidden="1" x14ac:dyDescent="0.25">
      <c r="A979" s="169"/>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c r="AL979" s="170"/>
      <c r="AM979" s="170"/>
      <c r="AN979" s="170"/>
      <c r="AO979" s="170"/>
      <c r="AP979" s="170"/>
      <c r="AQ979" s="170"/>
      <c r="AR979" s="170"/>
      <c r="AS979" s="170"/>
      <c r="AT979" s="170"/>
      <c r="AU979" s="170"/>
      <c r="AV979" s="170"/>
      <c r="AW979" s="170"/>
      <c r="AX979" s="170"/>
      <c r="AY979" s="170"/>
      <c r="AZ979" s="170"/>
      <c r="BA979" s="170"/>
      <c r="BB979" s="170"/>
      <c r="BC979" s="170"/>
      <c r="BD979" s="170"/>
      <c r="BE979" s="170"/>
      <c r="BF979" s="170"/>
      <c r="BG979" s="170"/>
      <c r="BH979" s="170"/>
      <c r="BI979" s="170"/>
      <c r="BJ979" s="170"/>
      <c r="BK979" s="170"/>
      <c r="BL979" s="170"/>
      <c r="BM979" s="170"/>
      <c r="BN979" s="170"/>
      <c r="BO979" s="170"/>
      <c r="BP979" s="170"/>
      <c r="BQ979" s="170"/>
      <c r="BR979" s="170"/>
      <c r="BS979" s="170"/>
      <c r="BT979" s="170"/>
      <c r="BU979" s="170"/>
      <c r="BV979" s="170"/>
      <c r="BW979" s="170"/>
      <c r="BX979" s="170"/>
      <c r="BY979" s="170"/>
      <c r="BZ979" s="170"/>
      <c r="CA979" s="170"/>
      <c r="CB979" s="170"/>
      <c r="CC979" s="170"/>
      <c r="CD979" s="170"/>
      <c r="CE979" s="170"/>
      <c r="CF979" s="170"/>
      <c r="CG979" s="170"/>
      <c r="CH979" s="170"/>
      <c r="CI979" s="170"/>
      <c r="CJ979" s="170"/>
      <c r="CK979" s="170"/>
      <c r="CL979" s="170"/>
      <c r="CM979" s="170"/>
      <c r="CN979" s="170"/>
      <c r="CO979" s="170"/>
      <c r="CP979" s="170"/>
      <c r="CQ979" s="170"/>
      <c r="CR979" s="170"/>
      <c r="CS979" s="170"/>
      <c r="CT979" s="170"/>
      <c r="CU979" s="170"/>
      <c r="CV979" s="170"/>
      <c r="CW979" s="170"/>
      <c r="CX979" s="170"/>
      <c r="CY979" s="170"/>
      <c r="CZ979" s="170"/>
      <c r="DA979" s="170"/>
      <c r="DB979" s="170"/>
      <c r="DC979" s="170"/>
      <c r="DD979" s="170"/>
      <c r="DE979" s="170"/>
      <c r="DF979" s="170"/>
      <c r="DG979" s="170"/>
      <c r="DH979" s="170"/>
      <c r="DI979" s="170"/>
      <c r="DJ979" s="170"/>
      <c r="DK979" s="170"/>
      <c r="DL979" s="170"/>
      <c r="DM979" s="170"/>
      <c r="DN979" s="170"/>
      <c r="DO979" s="170"/>
      <c r="DP979" s="170"/>
      <c r="DQ979" s="170"/>
      <c r="DR979" s="170"/>
      <c r="DS979" s="170"/>
      <c r="DT979" s="170"/>
      <c r="DU979" s="170"/>
      <c r="DV979" s="170"/>
      <c r="DW979" s="170"/>
      <c r="DX979" s="170"/>
      <c r="DY979" s="170"/>
      <c r="DZ979" s="170"/>
      <c r="EA979" s="170"/>
      <c r="EB979" s="170"/>
      <c r="EC979" s="170"/>
      <c r="ED979" s="170"/>
      <c r="EE979" s="170"/>
      <c r="EF979" s="170"/>
      <c r="EG979" s="170"/>
      <c r="EH979" s="170"/>
      <c r="EI979" s="170"/>
      <c r="EJ979" s="170"/>
      <c r="EK979" s="170"/>
      <c r="EL979" s="170"/>
      <c r="EM979" s="170"/>
      <c r="EN979" s="170"/>
      <c r="EO979" s="170"/>
      <c r="EP979" s="170"/>
      <c r="EQ979" s="170"/>
      <c r="ER979" s="185"/>
      <c r="ES979" s="185"/>
      <c r="ET979" s="171"/>
    </row>
    <row r="980" spans="1:150" s="173" customFormat="1" hidden="1" x14ac:dyDescent="0.25">
      <c r="A980" s="169"/>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c r="AL980" s="170"/>
      <c r="AM980" s="170"/>
      <c r="AN980" s="170"/>
      <c r="AO980" s="170"/>
      <c r="AP980" s="170"/>
      <c r="AQ980" s="170"/>
      <c r="AR980" s="170"/>
      <c r="AS980" s="170"/>
      <c r="AT980" s="170"/>
      <c r="AU980" s="170"/>
      <c r="AV980" s="170"/>
      <c r="AW980" s="170"/>
      <c r="AX980" s="170"/>
      <c r="AY980" s="170"/>
      <c r="AZ980" s="170"/>
      <c r="BA980" s="170"/>
      <c r="BB980" s="170"/>
      <c r="BC980" s="170"/>
      <c r="BD980" s="170"/>
      <c r="BE980" s="170"/>
      <c r="BF980" s="170"/>
      <c r="BG980" s="170"/>
      <c r="BH980" s="170"/>
      <c r="BI980" s="170"/>
      <c r="BJ980" s="170"/>
      <c r="BK980" s="170"/>
      <c r="BL980" s="170"/>
      <c r="BM980" s="170"/>
      <c r="BN980" s="170"/>
      <c r="BO980" s="170"/>
      <c r="BP980" s="170"/>
      <c r="BQ980" s="170"/>
      <c r="BR980" s="170"/>
      <c r="BS980" s="170"/>
      <c r="BT980" s="170"/>
      <c r="BU980" s="170"/>
      <c r="BV980" s="170"/>
      <c r="BW980" s="170"/>
      <c r="BX980" s="170"/>
      <c r="BY980" s="170"/>
      <c r="BZ980" s="170"/>
      <c r="CA980" s="170"/>
      <c r="CB980" s="170"/>
      <c r="CC980" s="170"/>
      <c r="CD980" s="170"/>
      <c r="CE980" s="170"/>
      <c r="CF980" s="170"/>
      <c r="CG980" s="170"/>
      <c r="CH980" s="170"/>
      <c r="CI980" s="170"/>
      <c r="CJ980" s="170"/>
      <c r="CK980" s="170"/>
      <c r="CL980" s="170"/>
      <c r="CM980" s="170"/>
      <c r="CN980" s="170"/>
      <c r="CO980" s="170"/>
      <c r="CP980" s="170"/>
      <c r="CQ980" s="170"/>
      <c r="CR980" s="170"/>
      <c r="CS980" s="170"/>
      <c r="CT980" s="170"/>
      <c r="CU980" s="170"/>
      <c r="CV980" s="170"/>
      <c r="CW980" s="170"/>
      <c r="CX980" s="170"/>
      <c r="CY980" s="170"/>
      <c r="CZ980" s="170"/>
      <c r="DA980" s="170"/>
      <c r="DB980" s="170"/>
      <c r="DC980" s="170"/>
      <c r="DD980" s="170"/>
      <c r="DE980" s="170"/>
      <c r="DF980" s="170"/>
      <c r="DG980" s="170"/>
      <c r="DH980" s="170"/>
      <c r="DI980" s="170"/>
      <c r="DJ980" s="170"/>
      <c r="DK980" s="170"/>
      <c r="DL980" s="170"/>
      <c r="DM980" s="170"/>
      <c r="DN980" s="170"/>
      <c r="DO980" s="170"/>
      <c r="DP980" s="170"/>
      <c r="DQ980" s="170"/>
      <c r="DR980" s="170"/>
      <c r="DS980" s="170"/>
      <c r="DT980" s="170"/>
      <c r="DU980" s="170"/>
      <c r="DV980" s="170"/>
      <c r="DW980" s="170"/>
      <c r="DX980" s="170"/>
      <c r="DY980" s="170"/>
      <c r="DZ980" s="170"/>
      <c r="EA980" s="170"/>
      <c r="EB980" s="170"/>
      <c r="EC980" s="170"/>
      <c r="ED980" s="170"/>
      <c r="EE980" s="170"/>
      <c r="EF980" s="170"/>
      <c r="EG980" s="170"/>
      <c r="EH980" s="170"/>
      <c r="EI980" s="170"/>
      <c r="EJ980" s="170"/>
      <c r="EK980" s="170"/>
      <c r="EL980" s="170"/>
      <c r="EM980" s="170"/>
      <c r="EN980" s="170"/>
      <c r="EO980" s="170"/>
      <c r="EP980" s="170"/>
      <c r="EQ980" s="170"/>
      <c r="ER980" s="185"/>
      <c r="ES980" s="185"/>
      <c r="ET980" s="171"/>
    </row>
    <row r="981" spans="1:150" s="173" customFormat="1" hidden="1" x14ac:dyDescent="0.25">
      <c r="A981" s="169"/>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c r="AL981" s="170"/>
      <c r="AM981" s="170"/>
      <c r="AN981" s="170"/>
      <c r="AO981" s="170"/>
      <c r="AP981" s="170"/>
      <c r="AQ981" s="170"/>
      <c r="AR981" s="170"/>
      <c r="AS981" s="170"/>
      <c r="AT981" s="170"/>
      <c r="AU981" s="170"/>
      <c r="AV981" s="170"/>
      <c r="AW981" s="170"/>
      <c r="AX981" s="170"/>
      <c r="AY981" s="170"/>
      <c r="AZ981" s="170"/>
      <c r="BA981" s="170"/>
      <c r="BB981" s="170"/>
      <c r="BC981" s="170"/>
      <c r="BD981" s="170"/>
      <c r="BE981" s="170"/>
      <c r="BF981" s="170"/>
      <c r="BG981" s="170"/>
      <c r="BH981" s="170"/>
      <c r="BI981" s="170"/>
      <c r="BJ981" s="170"/>
      <c r="BK981" s="170"/>
      <c r="BL981" s="170"/>
      <c r="BM981" s="170"/>
      <c r="BN981" s="170"/>
      <c r="BO981" s="170"/>
      <c r="BP981" s="170"/>
      <c r="BQ981" s="170"/>
      <c r="BR981" s="170"/>
      <c r="BS981" s="170"/>
      <c r="BT981" s="170"/>
      <c r="BU981" s="170"/>
      <c r="BV981" s="170"/>
      <c r="BW981" s="170"/>
      <c r="BX981" s="170"/>
      <c r="BY981" s="170"/>
      <c r="BZ981" s="170"/>
      <c r="CA981" s="170"/>
      <c r="CB981" s="170"/>
      <c r="CC981" s="170"/>
      <c r="CD981" s="170"/>
      <c r="CE981" s="170"/>
      <c r="CF981" s="170"/>
      <c r="CG981" s="170"/>
      <c r="CH981" s="170"/>
      <c r="CI981" s="170"/>
      <c r="CJ981" s="170"/>
      <c r="CK981" s="170"/>
      <c r="CL981" s="170"/>
      <c r="CM981" s="170"/>
      <c r="CN981" s="170"/>
      <c r="CO981" s="170"/>
      <c r="CP981" s="170"/>
      <c r="CQ981" s="170"/>
      <c r="CR981" s="170"/>
      <c r="CS981" s="170"/>
      <c r="CT981" s="170"/>
      <c r="CU981" s="170"/>
      <c r="CV981" s="170"/>
      <c r="CW981" s="170"/>
      <c r="CX981" s="170"/>
      <c r="CY981" s="170"/>
      <c r="CZ981" s="170"/>
      <c r="DA981" s="170"/>
      <c r="DB981" s="170"/>
      <c r="DC981" s="170"/>
      <c r="DD981" s="170"/>
      <c r="DE981" s="170"/>
      <c r="DF981" s="170"/>
      <c r="DG981" s="170"/>
      <c r="DH981" s="170"/>
      <c r="DI981" s="170"/>
      <c r="DJ981" s="170"/>
      <c r="DK981" s="170"/>
      <c r="DL981" s="170"/>
      <c r="DM981" s="170"/>
      <c r="DN981" s="170"/>
      <c r="DO981" s="170"/>
      <c r="DP981" s="170"/>
      <c r="DQ981" s="170"/>
      <c r="DR981" s="170"/>
      <c r="DS981" s="170"/>
      <c r="DT981" s="170"/>
      <c r="DU981" s="170"/>
      <c r="DV981" s="170"/>
      <c r="DW981" s="170"/>
      <c r="DX981" s="170"/>
      <c r="DY981" s="170"/>
      <c r="DZ981" s="170"/>
      <c r="EA981" s="170"/>
      <c r="EB981" s="170"/>
      <c r="EC981" s="170"/>
      <c r="ED981" s="170"/>
      <c r="EE981" s="170"/>
      <c r="EF981" s="170"/>
      <c r="EG981" s="170"/>
      <c r="EH981" s="170"/>
      <c r="EI981" s="170"/>
      <c r="EJ981" s="170"/>
      <c r="EK981" s="170"/>
      <c r="EL981" s="170"/>
      <c r="EM981" s="170"/>
      <c r="EN981" s="170"/>
      <c r="EO981" s="170"/>
      <c r="EP981" s="170"/>
      <c r="EQ981" s="170"/>
      <c r="ER981" s="185"/>
      <c r="ES981" s="185"/>
      <c r="ET981" s="171"/>
    </row>
    <row r="982" spans="1:150" s="173" customFormat="1" hidden="1" x14ac:dyDescent="0.25">
      <c r="A982" s="169"/>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c r="AL982" s="170"/>
      <c r="AM982" s="170"/>
      <c r="AN982" s="170"/>
      <c r="AO982" s="170"/>
      <c r="AP982" s="170"/>
      <c r="AQ982" s="170"/>
      <c r="AR982" s="170"/>
      <c r="AS982" s="170"/>
      <c r="AT982" s="170"/>
      <c r="AU982" s="170"/>
      <c r="AV982" s="170"/>
      <c r="AW982" s="170"/>
      <c r="AX982" s="170"/>
      <c r="AY982" s="170"/>
      <c r="AZ982" s="170"/>
      <c r="BA982" s="170"/>
      <c r="BB982" s="170"/>
      <c r="BC982" s="170"/>
      <c r="BD982" s="170"/>
      <c r="BE982" s="170"/>
      <c r="BF982" s="170"/>
      <c r="BG982" s="170"/>
      <c r="BH982" s="170"/>
      <c r="BI982" s="170"/>
      <c r="BJ982" s="170"/>
      <c r="BK982" s="170"/>
      <c r="BL982" s="170"/>
      <c r="BM982" s="170"/>
      <c r="BN982" s="170"/>
      <c r="BO982" s="170"/>
      <c r="BP982" s="170"/>
      <c r="BQ982" s="170"/>
      <c r="BR982" s="170"/>
      <c r="BS982" s="170"/>
      <c r="BT982" s="170"/>
      <c r="BU982" s="170"/>
      <c r="BV982" s="170"/>
      <c r="BW982" s="170"/>
      <c r="BX982" s="170"/>
      <c r="BY982" s="170"/>
      <c r="BZ982" s="170"/>
      <c r="CA982" s="170"/>
      <c r="CB982" s="170"/>
      <c r="CC982" s="170"/>
      <c r="CD982" s="170"/>
      <c r="CE982" s="170"/>
      <c r="CF982" s="170"/>
      <c r="CG982" s="170"/>
      <c r="CH982" s="170"/>
      <c r="CI982" s="170"/>
      <c r="CJ982" s="170"/>
      <c r="CK982" s="170"/>
      <c r="CL982" s="170"/>
      <c r="CM982" s="170"/>
      <c r="CN982" s="170"/>
      <c r="CO982" s="170"/>
      <c r="CP982" s="170"/>
      <c r="CQ982" s="170"/>
      <c r="CR982" s="170"/>
      <c r="CS982" s="170"/>
      <c r="CT982" s="170"/>
      <c r="CU982" s="170"/>
      <c r="CV982" s="170"/>
      <c r="CW982" s="170"/>
      <c r="CX982" s="170"/>
      <c r="CY982" s="170"/>
      <c r="CZ982" s="170"/>
      <c r="DA982" s="170"/>
      <c r="DB982" s="170"/>
      <c r="DC982" s="170"/>
      <c r="DD982" s="170"/>
      <c r="DE982" s="170"/>
      <c r="DF982" s="170"/>
      <c r="DG982" s="170"/>
      <c r="DH982" s="170"/>
      <c r="DI982" s="170"/>
      <c r="DJ982" s="170"/>
      <c r="DK982" s="170"/>
      <c r="DL982" s="170"/>
      <c r="DM982" s="170"/>
      <c r="DN982" s="170"/>
      <c r="DO982" s="170"/>
      <c r="DP982" s="170"/>
      <c r="DQ982" s="170"/>
      <c r="DR982" s="170"/>
      <c r="DS982" s="170"/>
      <c r="DT982" s="170"/>
      <c r="DU982" s="170"/>
      <c r="DV982" s="170"/>
      <c r="DW982" s="170"/>
      <c r="DX982" s="170"/>
      <c r="DY982" s="170"/>
      <c r="DZ982" s="170"/>
      <c r="EA982" s="170"/>
      <c r="EB982" s="170"/>
      <c r="EC982" s="170"/>
      <c r="ED982" s="170"/>
      <c r="EE982" s="170"/>
      <c r="EF982" s="170"/>
      <c r="EG982" s="170"/>
      <c r="EH982" s="170"/>
      <c r="EI982" s="170"/>
      <c r="EJ982" s="170"/>
      <c r="EK982" s="170"/>
      <c r="EL982" s="170"/>
      <c r="EM982" s="170"/>
      <c r="EN982" s="170"/>
      <c r="EO982" s="170"/>
      <c r="EP982" s="170"/>
      <c r="EQ982" s="170"/>
      <c r="ER982" s="185"/>
      <c r="ES982" s="185"/>
      <c r="ET982" s="171"/>
    </row>
    <row r="983" spans="1:150" s="173" customFormat="1" hidden="1" x14ac:dyDescent="0.25">
      <c r="A983" s="169"/>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c r="AL983" s="170"/>
      <c r="AM983" s="170"/>
      <c r="AN983" s="170"/>
      <c r="AO983" s="170"/>
      <c r="AP983" s="170"/>
      <c r="AQ983" s="170"/>
      <c r="AR983" s="170"/>
      <c r="AS983" s="170"/>
      <c r="AT983" s="170"/>
      <c r="AU983" s="170"/>
      <c r="AV983" s="170"/>
      <c r="AW983" s="170"/>
      <c r="AX983" s="170"/>
      <c r="AY983" s="170"/>
      <c r="AZ983" s="170"/>
      <c r="BA983" s="170"/>
      <c r="BB983" s="170"/>
      <c r="BC983" s="170"/>
      <c r="BD983" s="170"/>
      <c r="BE983" s="170"/>
      <c r="BF983" s="170"/>
      <c r="BG983" s="170"/>
      <c r="BH983" s="170"/>
      <c r="BI983" s="170"/>
      <c r="BJ983" s="170"/>
      <c r="BK983" s="170"/>
      <c r="BL983" s="170"/>
      <c r="BM983" s="170"/>
      <c r="BN983" s="170"/>
      <c r="BO983" s="170"/>
      <c r="BP983" s="170"/>
      <c r="BQ983" s="170"/>
      <c r="BR983" s="170"/>
      <c r="BS983" s="170"/>
      <c r="BT983" s="170"/>
      <c r="BU983" s="170"/>
      <c r="BV983" s="170"/>
      <c r="BW983" s="170"/>
      <c r="BX983" s="170"/>
      <c r="BY983" s="170"/>
      <c r="BZ983" s="170"/>
      <c r="CA983" s="170"/>
      <c r="CB983" s="170"/>
      <c r="CC983" s="170"/>
      <c r="CD983" s="170"/>
      <c r="CE983" s="170"/>
      <c r="CF983" s="170"/>
      <c r="CG983" s="170"/>
      <c r="CH983" s="170"/>
      <c r="CI983" s="170"/>
      <c r="CJ983" s="170"/>
      <c r="CK983" s="170"/>
      <c r="CL983" s="170"/>
      <c r="CM983" s="170"/>
      <c r="CN983" s="170"/>
      <c r="CO983" s="170"/>
      <c r="CP983" s="170"/>
      <c r="CQ983" s="170"/>
      <c r="CR983" s="170"/>
      <c r="CS983" s="170"/>
      <c r="CT983" s="170"/>
      <c r="CU983" s="170"/>
      <c r="CV983" s="170"/>
      <c r="CW983" s="170"/>
      <c r="CX983" s="170"/>
      <c r="CY983" s="170"/>
      <c r="CZ983" s="170"/>
      <c r="DA983" s="170"/>
      <c r="DB983" s="170"/>
      <c r="DC983" s="170"/>
      <c r="DD983" s="170"/>
      <c r="DE983" s="170"/>
      <c r="DF983" s="170"/>
      <c r="DG983" s="170"/>
      <c r="DH983" s="170"/>
      <c r="DI983" s="170"/>
      <c r="DJ983" s="170"/>
      <c r="DK983" s="170"/>
      <c r="DL983" s="170"/>
      <c r="DM983" s="170"/>
      <c r="DN983" s="170"/>
      <c r="DO983" s="170"/>
      <c r="DP983" s="170"/>
      <c r="DQ983" s="170"/>
      <c r="DR983" s="170"/>
      <c r="DS983" s="170"/>
      <c r="DT983" s="170"/>
      <c r="DU983" s="170"/>
      <c r="DV983" s="170"/>
      <c r="DW983" s="170"/>
      <c r="DX983" s="170"/>
      <c r="DY983" s="170"/>
      <c r="DZ983" s="170"/>
      <c r="EA983" s="170"/>
      <c r="EB983" s="170"/>
      <c r="EC983" s="170"/>
      <c r="ED983" s="170"/>
      <c r="EE983" s="170"/>
      <c r="EF983" s="170"/>
      <c r="EG983" s="170"/>
      <c r="EH983" s="170"/>
      <c r="EI983" s="170"/>
      <c r="EJ983" s="170"/>
      <c r="EK983" s="170"/>
      <c r="EL983" s="170"/>
      <c r="EM983" s="170"/>
      <c r="EN983" s="170"/>
      <c r="EO983" s="170"/>
      <c r="EP983" s="170"/>
      <c r="EQ983" s="170"/>
      <c r="ER983" s="185"/>
      <c r="ES983" s="185"/>
      <c r="ET983" s="171"/>
    </row>
    <row r="984" spans="1:150" s="173" customFormat="1" hidden="1" x14ac:dyDescent="0.25">
      <c r="A984" s="169"/>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c r="AL984" s="170"/>
      <c r="AM984" s="170"/>
      <c r="AN984" s="170"/>
      <c r="AO984" s="170"/>
      <c r="AP984" s="170"/>
      <c r="AQ984" s="170"/>
      <c r="AR984" s="170"/>
      <c r="AS984" s="170"/>
      <c r="AT984" s="170"/>
      <c r="AU984" s="170"/>
      <c r="AV984" s="170"/>
      <c r="AW984" s="170"/>
      <c r="AX984" s="170"/>
      <c r="AY984" s="170"/>
      <c r="AZ984" s="170"/>
      <c r="BA984" s="170"/>
      <c r="BB984" s="170"/>
      <c r="BC984" s="170"/>
      <c r="BD984" s="170"/>
      <c r="BE984" s="170"/>
      <c r="BF984" s="170"/>
      <c r="BG984" s="170"/>
      <c r="BH984" s="170"/>
      <c r="BI984" s="170"/>
      <c r="BJ984" s="170"/>
      <c r="BK984" s="170"/>
      <c r="BL984" s="170"/>
      <c r="BM984" s="170"/>
      <c r="BN984" s="170"/>
      <c r="BO984" s="170"/>
      <c r="BP984" s="170"/>
      <c r="BQ984" s="170"/>
      <c r="BR984" s="170"/>
      <c r="BS984" s="170"/>
      <c r="BT984" s="170"/>
      <c r="BU984" s="170"/>
      <c r="BV984" s="170"/>
      <c r="BW984" s="170"/>
      <c r="BX984" s="170"/>
      <c r="BY984" s="170"/>
      <c r="BZ984" s="170"/>
      <c r="CA984" s="170"/>
      <c r="CB984" s="170"/>
      <c r="CC984" s="170"/>
      <c r="CD984" s="170"/>
      <c r="CE984" s="170"/>
      <c r="CF984" s="170"/>
      <c r="CG984" s="170"/>
      <c r="CH984" s="170"/>
      <c r="CI984" s="170"/>
      <c r="CJ984" s="170"/>
      <c r="CK984" s="170"/>
      <c r="CL984" s="170"/>
      <c r="CM984" s="170"/>
      <c r="CN984" s="170"/>
      <c r="CO984" s="170"/>
      <c r="CP984" s="170"/>
      <c r="CQ984" s="170"/>
      <c r="CR984" s="170"/>
      <c r="CS984" s="170"/>
      <c r="CT984" s="170"/>
      <c r="CU984" s="170"/>
      <c r="CV984" s="170"/>
      <c r="CW984" s="170"/>
      <c r="CX984" s="170"/>
      <c r="CY984" s="170"/>
      <c r="CZ984" s="170"/>
      <c r="DA984" s="170"/>
      <c r="DB984" s="170"/>
      <c r="DC984" s="170"/>
      <c r="DD984" s="170"/>
      <c r="DE984" s="170"/>
      <c r="DF984" s="170"/>
      <c r="DG984" s="170"/>
      <c r="DH984" s="170"/>
      <c r="DI984" s="170"/>
      <c r="DJ984" s="170"/>
      <c r="DK984" s="170"/>
      <c r="DL984" s="170"/>
      <c r="DM984" s="170"/>
      <c r="DN984" s="170"/>
      <c r="DO984" s="170"/>
      <c r="DP984" s="170"/>
      <c r="DQ984" s="170"/>
      <c r="DR984" s="170"/>
      <c r="DS984" s="170"/>
      <c r="DT984" s="170"/>
      <c r="DU984" s="170"/>
      <c r="DV984" s="170"/>
      <c r="DW984" s="170"/>
      <c r="DX984" s="170"/>
      <c r="DY984" s="170"/>
      <c r="DZ984" s="170"/>
      <c r="EA984" s="170"/>
      <c r="EB984" s="170"/>
      <c r="EC984" s="170"/>
      <c r="ED984" s="170"/>
      <c r="EE984" s="170"/>
      <c r="EF984" s="170"/>
      <c r="EG984" s="170"/>
      <c r="EH984" s="170"/>
      <c r="EI984" s="170"/>
      <c r="EJ984" s="170"/>
      <c r="EK984" s="170"/>
      <c r="EL984" s="170"/>
      <c r="EM984" s="170"/>
      <c r="EN984" s="170"/>
      <c r="EO984" s="170"/>
      <c r="EP984" s="170"/>
      <c r="EQ984" s="170"/>
      <c r="ER984" s="185"/>
      <c r="ES984" s="185"/>
      <c r="ET984" s="171"/>
    </row>
    <row r="985" spans="1:150" s="173" customFormat="1" hidden="1" x14ac:dyDescent="0.25">
      <c r="A985" s="169"/>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c r="AL985" s="170"/>
      <c r="AM985" s="170"/>
      <c r="AN985" s="170"/>
      <c r="AO985" s="170"/>
      <c r="AP985" s="170"/>
      <c r="AQ985" s="170"/>
      <c r="AR985" s="170"/>
      <c r="AS985" s="170"/>
      <c r="AT985" s="170"/>
      <c r="AU985" s="170"/>
      <c r="AV985" s="170"/>
      <c r="AW985" s="170"/>
      <c r="AX985" s="170"/>
      <c r="AY985" s="170"/>
      <c r="AZ985" s="170"/>
      <c r="BA985" s="170"/>
      <c r="BB985" s="170"/>
      <c r="BC985" s="170"/>
      <c r="BD985" s="170"/>
      <c r="BE985" s="170"/>
      <c r="BF985" s="170"/>
      <c r="BG985" s="170"/>
      <c r="BH985" s="170"/>
      <c r="BI985" s="170"/>
      <c r="BJ985" s="170"/>
      <c r="BK985" s="170"/>
      <c r="BL985" s="170"/>
      <c r="BM985" s="170"/>
      <c r="BN985" s="170"/>
      <c r="BO985" s="170"/>
      <c r="BP985" s="170"/>
      <c r="BQ985" s="170"/>
      <c r="BR985" s="170"/>
      <c r="BS985" s="170"/>
      <c r="BT985" s="170"/>
      <c r="BU985" s="170"/>
      <c r="BV985" s="170"/>
      <c r="BW985" s="170"/>
      <c r="BX985" s="170"/>
      <c r="BY985" s="170"/>
      <c r="BZ985" s="170"/>
      <c r="CA985" s="170"/>
      <c r="CB985" s="170"/>
      <c r="CC985" s="170"/>
      <c r="CD985" s="170"/>
      <c r="CE985" s="170"/>
      <c r="CF985" s="170"/>
      <c r="CG985" s="170"/>
      <c r="CH985" s="170"/>
      <c r="CI985" s="170"/>
      <c r="CJ985" s="170"/>
      <c r="CK985" s="170"/>
      <c r="CL985" s="170"/>
      <c r="CM985" s="170"/>
      <c r="CN985" s="170"/>
      <c r="CO985" s="170"/>
      <c r="CP985" s="170"/>
      <c r="CQ985" s="170"/>
      <c r="CR985" s="170"/>
      <c r="CS985" s="170"/>
      <c r="CT985" s="170"/>
      <c r="CU985" s="170"/>
      <c r="CV985" s="170"/>
      <c r="CW985" s="170"/>
      <c r="CX985" s="170"/>
      <c r="CY985" s="170"/>
      <c r="CZ985" s="170"/>
      <c r="DA985" s="170"/>
      <c r="DB985" s="170"/>
      <c r="DC985" s="170"/>
      <c r="DD985" s="170"/>
      <c r="DE985" s="170"/>
      <c r="DF985" s="170"/>
      <c r="DG985" s="170"/>
      <c r="DH985" s="170"/>
      <c r="DI985" s="170"/>
      <c r="DJ985" s="170"/>
      <c r="DK985" s="170"/>
      <c r="DL985" s="170"/>
      <c r="DM985" s="170"/>
      <c r="DN985" s="170"/>
      <c r="DO985" s="170"/>
      <c r="DP985" s="170"/>
      <c r="DQ985" s="170"/>
      <c r="DR985" s="170"/>
      <c r="DS985" s="170"/>
      <c r="DT985" s="170"/>
      <c r="DU985" s="170"/>
      <c r="DV985" s="170"/>
      <c r="DW985" s="170"/>
      <c r="DX985" s="170"/>
      <c r="DY985" s="170"/>
      <c r="DZ985" s="170"/>
      <c r="EA985" s="170"/>
      <c r="EB985" s="170"/>
      <c r="EC985" s="170"/>
      <c r="ED985" s="170"/>
      <c r="EE985" s="170"/>
      <c r="EF985" s="170"/>
      <c r="EG985" s="170"/>
      <c r="EH985" s="170"/>
      <c r="EI985" s="170"/>
      <c r="EJ985" s="170"/>
      <c r="EK985" s="170"/>
      <c r="EL985" s="170"/>
      <c r="EM985" s="170"/>
      <c r="EN985" s="170"/>
      <c r="EO985" s="170"/>
      <c r="EP985" s="170"/>
      <c r="EQ985" s="170"/>
      <c r="ER985" s="185"/>
      <c r="ES985" s="185"/>
      <c r="ET985" s="171"/>
    </row>
    <row r="986" spans="1:150" s="173" customFormat="1" hidden="1" x14ac:dyDescent="0.25">
      <c r="A986" s="169"/>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c r="AL986" s="170"/>
      <c r="AM986" s="170"/>
      <c r="AN986" s="170"/>
      <c r="AO986" s="170"/>
      <c r="AP986" s="170"/>
      <c r="AQ986" s="170"/>
      <c r="AR986" s="170"/>
      <c r="AS986" s="170"/>
      <c r="AT986" s="170"/>
      <c r="AU986" s="170"/>
      <c r="AV986" s="170"/>
      <c r="AW986" s="170"/>
      <c r="AX986" s="170"/>
      <c r="AY986" s="170"/>
      <c r="AZ986" s="170"/>
      <c r="BA986" s="170"/>
      <c r="BB986" s="170"/>
      <c r="BC986" s="170"/>
      <c r="BD986" s="170"/>
      <c r="BE986" s="170"/>
      <c r="BF986" s="170"/>
      <c r="BG986" s="170"/>
      <c r="BH986" s="170"/>
      <c r="BI986" s="170"/>
      <c r="BJ986" s="170"/>
      <c r="BK986" s="170"/>
      <c r="BL986" s="170"/>
      <c r="BM986" s="170"/>
      <c r="BN986" s="170"/>
      <c r="BO986" s="170"/>
      <c r="BP986" s="170"/>
      <c r="BQ986" s="170"/>
      <c r="BR986" s="170"/>
      <c r="BS986" s="170"/>
      <c r="BT986" s="170"/>
      <c r="BU986" s="170"/>
      <c r="BV986" s="170"/>
      <c r="BW986" s="170"/>
      <c r="BX986" s="170"/>
      <c r="BY986" s="170"/>
      <c r="BZ986" s="170"/>
      <c r="CA986" s="170"/>
      <c r="CB986" s="170"/>
      <c r="CC986" s="170"/>
      <c r="CD986" s="170"/>
      <c r="CE986" s="170"/>
      <c r="CF986" s="170"/>
      <c r="CG986" s="170"/>
      <c r="CH986" s="170"/>
      <c r="CI986" s="170"/>
      <c r="CJ986" s="170"/>
      <c r="CK986" s="170"/>
      <c r="CL986" s="170"/>
      <c r="CM986" s="170"/>
      <c r="CN986" s="170"/>
      <c r="CO986" s="170"/>
      <c r="CP986" s="170"/>
      <c r="CQ986" s="170"/>
      <c r="CR986" s="170"/>
      <c r="CS986" s="170"/>
      <c r="CT986" s="170"/>
      <c r="CU986" s="170"/>
      <c r="CV986" s="170"/>
      <c r="CW986" s="170"/>
      <c r="CX986" s="170"/>
      <c r="CY986" s="170"/>
      <c r="CZ986" s="170"/>
      <c r="DA986" s="170"/>
      <c r="DB986" s="170"/>
      <c r="DC986" s="170"/>
      <c r="DD986" s="170"/>
      <c r="DE986" s="170"/>
      <c r="DF986" s="170"/>
      <c r="DG986" s="170"/>
      <c r="DH986" s="170"/>
      <c r="DI986" s="170"/>
      <c r="DJ986" s="170"/>
      <c r="DK986" s="170"/>
      <c r="DL986" s="170"/>
      <c r="DM986" s="170"/>
      <c r="DN986" s="170"/>
      <c r="DO986" s="170"/>
      <c r="DP986" s="170"/>
      <c r="DQ986" s="170"/>
      <c r="DR986" s="170"/>
      <c r="DS986" s="170"/>
      <c r="DT986" s="170"/>
      <c r="DU986" s="170"/>
      <c r="DV986" s="170"/>
      <c r="DW986" s="170"/>
      <c r="DX986" s="170"/>
      <c r="DY986" s="170"/>
      <c r="DZ986" s="170"/>
      <c r="EA986" s="170"/>
      <c r="EB986" s="170"/>
      <c r="EC986" s="170"/>
      <c r="ED986" s="170"/>
      <c r="EE986" s="170"/>
      <c r="EF986" s="170"/>
      <c r="EG986" s="170"/>
      <c r="EH986" s="170"/>
      <c r="EI986" s="170"/>
      <c r="EJ986" s="170"/>
      <c r="EK986" s="170"/>
      <c r="EL986" s="170"/>
      <c r="EM986" s="170"/>
      <c r="EN986" s="170"/>
      <c r="EO986" s="170"/>
      <c r="EP986" s="170"/>
      <c r="EQ986" s="170"/>
      <c r="ER986" s="185"/>
      <c r="ES986" s="185"/>
      <c r="ET986" s="171"/>
    </row>
    <row r="987" spans="1:150" s="173" customFormat="1" hidden="1" x14ac:dyDescent="0.25">
      <c r="A987" s="169"/>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c r="AL987" s="170"/>
      <c r="AM987" s="170"/>
      <c r="AN987" s="170"/>
      <c r="AO987" s="170"/>
      <c r="AP987" s="170"/>
      <c r="AQ987" s="170"/>
      <c r="AR987" s="170"/>
      <c r="AS987" s="170"/>
      <c r="AT987" s="170"/>
      <c r="AU987" s="170"/>
      <c r="AV987" s="170"/>
      <c r="AW987" s="170"/>
      <c r="AX987" s="170"/>
      <c r="AY987" s="170"/>
      <c r="AZ987" s="170"/>
      <c r="BA987" s="170"/>
      <c r="BB987" s="170"/>
      <c r="BC987" s="170"/>
      <c r="BD987" s="170"/>
      <c r="BE987" s="170"/>
      <c r="BF987" s="170"/>
      <c r="BG987" s="170"/>
      <c r="BH987" s="170"/>
      <c r="BI987" s="170"/>
      <c r="BJ987" s="170"/>
      <c r="BK987" s="170"/>
      <c r="BL987" s="170"/>
      <c r="BM987" s="170"/>
      <c r="BN987" s="170"/>
      <c r="BO987" s="170"/>
      <c r="BP987" s="170"/>
      <c r="BQ987" s="170"/>
      <c r="BR987" s="170"/>
      <c r="BS987" s="170"/>
      <c r="BT987" s="170"/>
      <c r="BU987" s="170"/>
      <c r="BV987" s="170"/>
      <c r="BW987" s="170"/>
      <c r="BX987" s="170"/>
      <c r="BY987" s="170"/>
      <c r="BZ987" s="170"/>
      <c r="CA987" s="170"/>
      <c r="CB987" s="170"/>
      <c r="CC987" s="170"/>
      <c r="CD987" s="170"/>
      <c r="CE987" s="170"/>
      <c r="CF987" s="170"/>
      <c r="CG987" s="170"/>
      <c r="CH987" s="170"/>
      <c r="CI987" s="170"/>
      <c r="CJ987" s="170"/>
      <c r="CK987" s="170"/>
      <c r="CL987" s="170"/>
      <c r="CM987" s="170"/>
      <c r="CN987" s="170"/>
      <c r="CO987" s="170"/>
      <c r="CP987" s="170"/>
      <c r="CQ987" s="170"/>
      <c r="CR987" s="170"/>
      <c r="CS987" s="170"/>
      <c r="CT987" s="170"/>
      <c r="CU987" s="170"/>
      <c r="CV987" s="170"/>
      <c r="CW987" s="170"/>
      <c r="CX987" s="170"/>
      <c r="CY987" s="170"/>
      <c r="CZ987" s="170"/>
      <c r="DA987" s="170"/>
      <c r="DB987" s="170"/>
      <c r="DC987" s="170"/>
      <c r="DD987" s="170"/>
      <c r="DE987" s="170"/>
      <c r="DF987" s="170"/>
      <c r="DG987" s="170"/>
      <c r="DH987" s="170"/>
      <c r="DI987" s="170"/>
      <c r="DJ987" s="170"/>
      <c r="DK987" s="170"/>
      <c r="DL987" s="170"/>
      <c r="DM987" s="170"/>
      <c r="DN987" s="170"/>
      <c r="DO987" s="170"/>
      <c r="DP987" s="170"/>
      <c r="DQ987" s="170"/>
      <c r="DR987" s="170"/>
      <c r="DS987" s="170"/>
      <c r="DT987" s="170"/>
      <c r="DU987" s="170"/>
      <c r="DV987" s="170"/>
      <c r="DW987" s="170"/>
      <c r="DX987" s="170"/>
      <c r="DY987" s="170"/>
      <c r="DZ987" s="170"/>
      <c r="EA987" s="170"/>
      <c r="EB987" s="170"/>
      <c r="EC987" s="170"/>
      <c r="ED987" s="170"/>
      <c r="EE987" s="170"/>
      <c r="EF987" s="170"/>
      <c r="EG987" s="170"/>
      <c r="EH987" s="170"/>
      <c r="EI987" s="170"/>
      <c r="EJ987" s="170"/>
      <c r="EK987" s="170"/>
      <c r="EL987" s="170"/>
      <c r="EM987" s="170"/>
      <c r="EN987" s="170"/>
      <c r="EO987" s="170"/>
      <c r="EP987" s="170"/>
      <c r="EQ987" s="170"/>
      <c r="ER987" s="185"/>
      <c r="ES987" s="185"/>
      <c r="ET987" s="171"/>
    </row>
    <row r="988" spans="1:150" s="173" customFormat="1" hidden="1" x14ac:dyDescent="0.25">
      <c r="A988" s="169"/>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c r="AL988" s="170"/>
      <c r="AM988" s="170"/>
      <c r="AN988" s="170"/>
      <c r="AO988" s="170"/>
      <c r="AP988" s="170"/>
      <c r="AQ988" s="170"/>
      <c r="AR988" s="170"/>
      <c r="AS988" s="170"/>
      <c r="AT988" s="170"/>
      <c r="AU988" s="170"/>
      <c r="AV988" s="170"/>
      <c r="AW988" s="170"/>
      <c r="AX988" s="170"/>
      <c r="AY988" s="170"/>
      <c r="AZ988" s="170"/>
      <c r="BA988" s="170"/>
      <c r="BB988" s="170"/>
      <c r="BC988" s="170"/>
      <c r="BD988" s="170"/>
      <c r="BE988" s="170"/>
      <c r="BF988" s="170"/>
      <c r="BG988" s="170"/>
      <c r="BH988" s="170"/>
      <c r="BI988" s="170"/>
      <c r="BJ988" s="170"/>
      <c r="BK988" s="170"/>
      <c r="BL988" s="170"/>
      <c r="BM988" s="170"/>
      <c r="BN988" s="170"/>
      <c r="BO988" s="170"/>
      <c r="BP988" s="170"/>
      <c r="BQ988" s="170"/>
      <c r="BR988" s="170"/>
      <c r="BS988" s="170"/>
      <c r="BT988" s="170"/>
      <c r="BU988" s="170"/>
      <c r="BV988" s="170"/>
      <c r="BW988" s="170"/>
      <c r="BX988" s="170"/>
      <c r="BY988" s="170"/>
      <c r="BZ988" s="170"/>
      <c r="CA988" s="170"/>
      <c r="CB988" s="170"/>
      <c r="CC988" s="170"/>
      <c r="CD988" s="170"/>
      <c r="CE988" s="170"/>
      <c r="CF988" s="170"/>
      <c r="CG988" s="170"/>
      <c r="CH988" s="170"/>
      <c r="CI988" s="170"/>
      <c r="CJ988" s="170"/>
      <c r="CK988" s="170"/>
      <c r="CL988" s="170"/>
      <c r="CM988" s="170"/>
      <c r="CN988" s="170"/>
      <c r="CO988" s="170"/>
      <c r="CP988" s="170"/>
      <c r="CQ988" s="170"/>
      <c r="CR988" s="170"/>
      <c r="CS988" s="170"/>
      <c r="CT988" s="170"/>
      <c r="CU988" s="170"/>
      <c r="CV988" s="170"/>
      <c r="CW988" s="170"/>
      <c r="CX988" s="170"/>
      <c r="CY988" s="170"/>
      <c r="CZ988" s="170"/>
      <c r="DA988" s="170"/>
      <c r="DB988" s="170"/>
      <c r="DC988" s="170"/>
      <c r="DD988" s="170"/>
      <c r="DE988" s="170"/>
      <c r="DF988" s="170"/>
      <c r="DG988" s="170"/>
      <c r="DH988" s="170"/>
      <c r="DI988" s="170"/>
      <c r="DJ988" s="170"/>
      <c r="DK988" s="170"/>
      <c r="DL988" s="170"/>
      <c r="DM988" s="170"/>
      <c r="DN988" s="170"/>
      <c r="DO988" s="170"/>
      <c r="DP988" s="170"/>
      <c r="DQ988" s="170"/>
      <c r="DR988" s="170"/>
      <c r="DS988" s="170"/>
      <c r="DT988" s="170"/>
      <c r="DU988" s="170"/>
      <c r="DV988" s="170"/>
      <c r="DW988" s="170"/>
      <c r="DX988" s="170"/>
      <c r="DY988" s="170"/>
      <c r="DZ988" s="170"/>
      <c r="EA988" s="170"/>
      <c r="EB988" s="170"/>
      <c r="EC988" s="170"/>
      <c r="ED988" s="170"/>
      <c r="EE988" s="170"/>
      <c r="EF988" s="170"/>
      <c r="EG988" s="170"/>
      <c r="EH988" s="170"/>
      <c r="EI988" s="170"/>
      <c r="EJ988" s="170"/>
      <c r="EK988" s="170"/>
      <c r="EL988" s="170"/>
      <c r="EM988" s="170"/>
      <c r="EN988" s="170"/>
      <c r="EO988" s="170"/>
      <c r="EP988" s="170"/>
      <c r="EQ988" s="170"/>
      <c r="ER988" s="185"/>
      <c r="ES988" s="185"/>
      <c r="ET988" s="171"/>
    </row>
    <row r="989" spans="1:150" s="173" customFormat="1" hidden="1" x14ac:dyDescent="0.25">
      <c r="A989" s="169"/>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c r="AL989" s="170"/>
      <c r="AM989" s="170"/>
      <c r="AN989" s="170"/>
      <c r="AO989" s="170"/>
      <c r="AP989" s="170"/>
      <c r="AQ989" s="170"/>
      <c r="AR989" s="170"/>
      <c r="AS989" s="170"/>
      <c r="AT989" s="170"/>
      <c r="AU989" s="170"/>
      <c r="AV989" s="170"/>
      <c r="AW989" s="170"/>
      <c r="AX989" s="170"/>
      <c r="AY989" s="170"/>
      <c r="AZ989" s="170"/>
      <c r="BA989" s="170"/>
      <c r="BB989" s="170"/>
      <c r="BC989" s="170"/>
      <c r="BD989" s="170"/>
      <c r="BE989" s="170"/>
      <c r="BF989" s="170"/>
      <c r="BG989" s="170"/>
      <c r="BH989" s="170"/>
      <c r="BI989" s="170"/>
      <c r="BJ989" s="170"/>
      <c r="BK989" s="170"/>
      <c r="BL989" s="170"/>
      <c r="BM989" s="170"/>
      <c r="BN989" s="170"/>
      <c r="BO989" s="170"/>
      <c r="BP989" s="170"/>
      <c r="BQ989" s="170"/>
      <c r="BR989" s="170"/>
      <c r="BS989" s="170"/>
      <c r="BT989" s="170"/>
      <c r="BU989" s="170"/>
      <c r="BV989" s="170"/>
      <c r="BW989" s="170"/>
      <c r="BX989" s="170"/>
      <c r="BY989" s="170"/>
      <c r="BZ989" s="170"/>
      <c r="CA989" s="170"/>
      <c r="CB989" s="170"/>
      <c r="CC989" s="170"/>
      <c r="CD989" s="170"/>
      <c r="CE989" s="170"/>
      <c r="CF989" s="170"/>
      <c r="CG989" s="170"/>
      <c r="CH989" s="170"/>
      <c r="CI989" s="170"/>
      <c r="CJ989" s="170"/>
      <c r="CK989" s="170"/>
      <c r="CL989" s="170"/>
      <c r="CM989" s="170"/>
      <c r="CN989" s="170"/>
      <c r="CO989" s="170"/>
      <c r="CP989" s="170"/>
      <c r="CQ989" s="170"/>
      <c r="CR989" s="170"/>
      <c r="CS989" s="170"/>
      <c r="CT989" s="170"/>
      <c r="CU989" s="170"/>
      <c r="CV989" s="170"/>
      <c r="CW989" s="170"/>
      <c r="CX989" s="170"/>
      <c r="CY989" s="170"/>
      <c r="CZ989" s="170"/>
      <c r="DA989" s="170"/>
      <c r="DB989" s="170"/>
      <c r="DC989" s="170"/>
      <c r="DD989" s="170"/>
      <c r="DE989" s="170"/>
      <c r="DF989" s="170"/>
      <c r="DG989" s="170"/>
      <c r="DH989" s="170"/>
      <c r="DI989" s="170"/>
      <c r="DJ989" s="170"/>
      <c r="DK989" s="170"/>
      <c r="DL989" s="170"/>
      <c r="DM989" s="170"/>
      <c r="DN989" s="170"/>
      <c r="DO989" s="170"/>
      <c r="DP989" s="170"/>
      <c r="DQ989" s="170"/>
      <c r="DR989" s="170"/>
      <c r="DS989" s="170"/>
      <c r="DT989" s="170"/>
      <c r="DU989" s="170"/>
      <c r="DV989" s="170"/>
      <c r="DW989" s="170"/>
      <c r="DX989" s="170"/>
      <c r="DY989" s="170"/>
      <c r="DZ989" s="170"/>
      <c r="EA989" s="170"/>
      <c r="EB989" s="170"/>
      <c r="EC989" s="170"/>
      <c r="ED989" s="170"/>
      <c r="EE989" s="170"/>
      <c r="EF989" s="170"/>
      <c r="EG989" s="170"/>
      <c r="EH989" s="170"/>
      <c r="EI989" s="170"/>
      <c r="EJ989" s="170"/>
      <c r="EK989" s="170"/>
      <c r="EL989" s="170"/>
      <c r="EM989" s="170"/>
      <c r="EN989" s="170"/>
      <c r="EO989" s="170"/>
      <c r="EP989" s="170"/>
      <c r="EQ989" s="170"/>
      <c r="ER989" s="185"/>
      <c r="ES989" s="185"/>
      <c r="ET989" s="171"/>
    </row>
    <row r="990" spans="1:150" s="173" customFormat="1" hidden="1" x14ac:dyDescent="0.25">
      <c r="A990" s="169"/>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c r="AL990" s="170"/>
      <c r="AM990" s="170"/>
      <c r="AN990" s="170"/>
      <c r="AO990" s="170"/>
      <c r="AP990" s="170"/>
      <c r="AQ990" s="170"/>
      <c r="AR990" s="170"/>
      <c r="AS990" s="170"/>
      <c r="AT990" s="170"/>
      <c r="AU990" s="170"/>
      <c r="AV990" s="170"/>
      <c r="AW990" s="170"/>
      <c r="AX990" s="170"/>
      <c r="AY990" s="170"/>
      <c r="AZ990" s="170"/>
      <c r="BA990" s="170"/>
      <c r="BB990" s="170"/>
      <c r="BC990" s="170"/>
      <c r="BD990" s="170"/>
      <c r="BE990" s="170"/>
      <c r="BF990" s="170"/>
      <c r="BG990" s="170"/>
      <c r="BH990" s="170"/>
      <c r="BI990" s="170"/>
      <c r="BJ990" s="170"/>
      <c r="BK990" s="170"/>
      <c r="BL990" s="170"/>
      <c r="BM990" s="170"/>
      <c r="BN990" s="170"/>
      <c r="BO990" s="170"/>
      <c r="BP990" s="170"/>
      <c r="BQ990" s="170"/>
      <c r="BR990" s="170"/>
      <c r="BS990" s="170"/>
      <c r="BT990" s="170"/>
      <c r="BU990" s="170"/>
      <c r="BV990" s="170"/>
      <c r="BW990" s="170"/>
      <c r="BX990" s="170"/>
      <c r="BY990" s="170"/>
      <c r="BZ990" s="170"/>
      <c r="CA990" s="170"/>
      <c r="CB990" s="170"/>
      <c r="CC990" s="170"/>
      <c r="CD990" s="170"/>
      <c r="CE990" s="170"/>
      <c r="CF990" s="170"/>
      <c r="CG990" s="170"/>
      <c r="CH990" s="170"/>
      <c r="CI990" s="170"/>
      <c r="CJ990" s="170"/>
      <c r="CK990" s="170"/>
      <c r="CL990" s="170"/>
      <c r="CM990" s="170"/>
      <c r="CN990" s="170"/>
      <c r="CO990" s="170"/>
      <c r="CP990" s="170"/>
      <c r="CQ990" s="170"/>
      <c r="CR990" s="170"/>
      <c r="CS990" s="170"/>
      <c r="CT990" s="170"/>
      <c r="CU990" s="170"/>
      <c r="CV990" s="170"/>
      <c r="CW990" s="170"/>
      <c r="CX990" s="170"/>
      <c r="CY990" s="170"/>
      <c r="CZ990" s="170"/>
      <c r="DA990" s="170"/>
      <c r="DB990" s="170"/>
      <c r="DC990" s="170"/>
      <c r="DD990" s="170"/>
      <c r="DE990" s="170"/>
      <c r="DF990" s="170"/>
      <c r="DG990" s="170"/>
      <c r="DH990" s="170"/>
      <c r="DI990" s="170"/>
      <c r="DJ990" s="170"/>
      <c r="DK990" s="170"/>
      <c r="DL990" s="170"/>
      <c r="DM990" s="170"/>
      <c r="DN990" s="170"/>
      <c r="DO990" s="170"/>
      <c r="DP990" s="170"/>
      <c r="DQ990" s="170"/>
      <c r="DR990" s="170"/>
      <c r="DS990" s="170"/>
      <c r="DT990" s="170"/>
      <c r="DU990" s="170"/>
      <c r="DV990" s="170"/>
      <c r="DW990" s="170"/>
      <c r="DX990" s="170"/>
      <c r="DY990" s="170"/>
      <c r="DZ990" s="170"/>
      <c r="EA990" s="170"/>
      <c r="EB990" s="170"/>
      <c r="EC990" s="170"/>
      <c r="ED990" s="170"/>
      <c r="EE990" s="170"/>
      <c r="EF990" s="170"/>
      <c r="EG990" s="170"/>
      <c r="EH990" s="170"/>
      <c r="EI990" s="170"/>
      <c r="EJ990" s="170"/>
      <c r="EK990" s="170"/>
      <c r="EL990" s="170"/>
      <c r="EM990" s="170"/>
      <c r="EN990" s="170"/>
      <c r="EO990" s="170"/>
      <c r="EP990" s="170"/>
      <c r="EQ990" s="170"/>
      <c r="ER990" s="185"/>
      <c r="ES990" s="185"/>
      <c r="ET990" s="171"/>
    </row>
    <row r="991" spans="1:150" s="173" customFormat="1" hidden="1" x14ac:dyDescent="0.25">
      <c r="A991" s="169"/>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c r="AL991" s="170"/>
      <c r="AM991" s="170"/>
      <c r="AN991" s="170"/>
      <c r="AO991" s="170"/>
      <c r="AP991" s="170"/>
      <c r="AQ991" s="170"/>
      <c r="AR991" s="170"/>
      <c r="AS991" s="170"/>
      <c r="AT991" s="170"/>
      <c r="AU991" s="170"/>
      <c r="AV991" s="170"/>
      <c r="AW991" s="170"/>
      <c r="AX991" s="170"/>
      <c r="AY991" s="170"/>
      <c r="AZ991" s="170"/>
      <c r="BA991" s="170"/>
      <c r="BB991" s="170"/>
      <c r="BC991" s="170"/>
      <c r="BD991" s="170"/>
      <c r="BE991" s="170"/>
      <c r="BF991" s="170"/>
      <c r="BG991" s="170"/>
      <c r="BH991" s="170"/>
      <c r="BI991" s="170"/>
      <c r="BJ991" s="170"/>
      <c r="BK991" s="170"/>
      <c r="BL991" s="170"/>
      <c r="BM991" s="170"/>
      <c r="BN991" s="170"/>
      <c r="BO991" s="170"/>
      <c r="BP991" s="170"/>
      <c r="BQ991" s="170"/>
      <c r="BR991" s="170"/>
      <c r="BS991" s="170"/>
      <c r="BT991" s="170"/>
      <c r="BU991" s="170"/>
      <c r="BV991" s="170"/>
      <c r="BW991" s="170"/>
      <c r="BX991" s="170"/>
      <c r="BY991" s="170"/>
      <c r="BZ991" s="170"/>
      <c r="CA991" s="170"/>
      <c r="CB991" s="170"/>
      <c r="CC991" s="170"/>
      <c r="CD991" s="170"/>
      <c r="CE991" s="170"/>
      <c r="CF991" s="170"/>
      <c r="CG991" s="170"/>
      <c r="CH991" s="170"/>
      <c r="CI991" s="170"/>
      <c r="CJ991" s="170"/>
      <c r="CK991" s="170"/>
      <c r="CL991" s="170"/>
      <c r="CM991" s="170"/>
      <c r="CN991" s="170"/>
      <c r="CO991" s="170"/>
      <c r="CP991" s="170"/>
      <c r="CQ991" s="170"/>
      <c r="CR991" s="170"/>
      <c r="CS991" s="170"/>
      <c r="CT991" s="170"/>
      <c r="CU991" s="170"/>
      <c r="CV991" s="170"/>
      <c r="CW991" s="170"/>
      <c r="CX991" s="170"/>
      <c r="CY991" s="170"/>
      <c r="CZ991" s="170"/>
      <c r="DA991" s="170"/>
      <c r="DB991" s="170"/>
      <c r="DC991" s="170"/>
      <c r="DD991" s="170"/>
      <c r="DE991" s="170"/>
      <c r="DF991" s="170"/>
      <c r="DG991" s="170"/>
      <c r="DH991" s="170"/>
      <c r="DI991" s="170"/>
      <c r="DJ991" s="170"/>
      <c r="DK991" s="170"/>
      <c r="DL991" s="170"/>
      <c r="DM991" s="170"/>
      <c r="DN991" s="170"/>
      <c r="DO991" s="170"/>
      <c r="DP991" s="170"/>
      <c r="DQ991" s="170"/>
      <c r="DR991" s="170"/>
      <c r="DS991" s="170"/>
      <c r="DT991" s="170"/>
      <c r="DU991" s="170"/>
      <c r="DV991" s="170"/>
      <c r="DW991" s="170"/>
      <c r="DX991" s="170"/>
      <c r="DY991" s="170"/>
      <c r="DZ991" s="170"/>
      <c r="EA991" s="170"/>
      <c r="EB991" s="170"/>
      <c r="EC991" s="170"/>
      <c r="ED991" s="170"/>
      <c r="EE991" s="170"/>
      <c r="EF991" s="170"/>
      <c r="EG991" s="170"/>
      <c r="EH991" s="170"/>
      <c r="EI991" s="170"/>
      <c r="EJ991" s="170"/>
      <c r="EK991" s="170"/>
      <c r="EL991" s="170"/>
      <c r="EM991" s="170"/>
      <c r="EN991" s="170"/>
      <c r="EO991" s="170"/>
      <c r="EP991" s="170"/>
      <c r="EQ991" s="170"/>
      <c r="ER991" s="185"/>
      <c r="ES991" s="185"/>
      <c r="ET991" s="171"/>
    </row>
    <row r="992" spans="1:150" s="173" customFormat="1" hidden="1" x14ac:dyDescent="0.25">
      <c r="A992" s="169"/>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c r="AL992" s="170"/>
      <c r="AM992" s="170"/>
      <c r="AN992" s="170"/>
      <c r="AO992" s="170"/>
      <c r="AP992" s="170"/>
      <c r="AQ992" s="170"/>
      <c r="AR992" s="170"/>
      <c r="AS992" s="170"/>
      <c r="AT992" s="170"/>
      <c r="AU992" s="170"/>
      <c r="AV992" s="170"/>
      <c r="AW992" s="170"/>
      <c r="AX992" s="170"/>
      <c r="AY992" s="170"/>
      <c r="AZ992" s="170"/>
      <c r="BA992" s="170"/>
      <c r="BB992" s="170"/>
      <c r="BC992" s="170"/>
      <c r="BD992" s="170"/>
      <c r="BE992" s="170"/>
      <c r="BF992" s="170"/>
      <c r="BG992" s="170"/>
      <c r="BH992" s="170"/>
      <c r="BI992" s="170"/>
      <c r="BJ992" s="170"/>
      <c r="BK992" s="170"/>
      <c r="BL992" s="170"/>
      <c r="BM992" s="170"/>
      <c r="BN992" s="170"/>
      <c r="BO992" s="170"/>
      <c r="BP992" s="170"/>
      <c r="BQ992" s="170"/>
      <c r="BR992" s="170"/>
      <c r="BS992" s="170"/>
      <c r="BT992" s="170"/>
      <c r="BU992" s="170"/>
      <c r="BV992" s="170"/>
      <c r="BW992" s="170"/>
      <c r="BX992" s="170"/>
      <c r="BY992" s="170"/>
      <c r="BZ992" s="170"/>
      <c r="CA992" s="170"/>
      <c r="CB992" s="170"/>
      <c r="CC992" s="170"/>
      <c r="CD992" s="170"/>
      <c r="CE992" s="170"/>
      <c r="CF992" s="170"/>
      <c r="CG992" s="170"/>
      <c r="CH992" s="170"/>
      <c r="CI992" s="170"/>
      <c r="CJ992" s="170"/>
      <c r="CK992" s="170"/>
      <c r="CL992" s="170"/>
      <c r="CM992" s="170"/>
      <c r="CN992" s="170"/>
      <c r="CO992" s="170"/>
      <c r="CP992" s="170"/>
      <c r="CQ992" s="170"/>
      <c r="CR992" s="170"/>
      <c r="CS992" s="170"/>
      <c r="CT992" s="170"/>
      <c r="CU992" s="170"/>
      <c r="CV992" s="170"/>
      <c r="CW992" s="170"/>
      <c r="CX992" s="170"/>
      <c r="CY992" s="170"/>
      <c r="CZ992" s="170"/>
      <c r="DA992" s="170"/>
      <c r="DB992" s="170"/>
      <c r="DC992" s="170"/>
      <c r="DD992" s="170"/>
      <c r="DE992" s="170"/>
      <c r="DF992" s="170"/>
      <c r="DG992" s="170"/>
      <c r="DH992" s="170"/>
      <c r="DI992" s="170"/>
      <c r="DJ992" s="170"/>
      <c r="DK992" s="170"/>
      <c r="DL992" s="170"/>
      <c r="DM992" s="170"/>
      <c r="DN992" s="170"/>
      <c r="DO992" s="170"/>
      <c r="DP992" s="170"/>
      <c r="DQ992" s="170"/>
      <c r="DR992" s="170"/>
      <c r="DS992" s="170"/>
      <c r="DT992" s="170"/>
      <c r="DU992" s="170"/>
      <c r="DV992" s="170"/>
      <c r="DW992" s="170"/>
      <c r="DX992" s="170"/>
      <c r="DY992" s="170"/>
      <c r="DZ992" s="170"/>
      <c r="EA992" s="170"/>
      <c r="EB992" s="170"/>
      <c r="EC992" s="170"/>
      <c r="ED992" s="170"/>
      <c r="EE992" s="170"/>
      <c r="EF992" s="170"/>
      <c r="EG992" s="170"/>
      <c r="EH992" s="170"/>
      <c r="EI992" s="170"/>
      <c r="EJ992" s="170"/>
      <c r="EK992" s="170"/>
      <c r="EL992" s="170"/>
      <c r="EM992" s="170"/>
      <c r="EN992" s="170"/>
      <c r="EO992" s="170"/>
      <c r="EP992" s="170"/>
      <c r="EQ992" s="170"/>
      <c r="ER992" s="185"/>
      <c r="ES992" s="185"/>
      <c r="ET992" s="171"/>
    </row>
    <row r="993" spans="1:161" s="173" customFormat="1" hidden="1" x14ac:dyDescent="0.25">
      <c r="A993" s="169"/>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c r="AL993" s="170"/>
      <c r="AM993" s="170"/>
      <c r="AN993" s="170"/>
      <c r="AO993" s="170"/>
      <c r="AP993" s="170"/>
      <c r="AQ993" s="170"/>
      <c r="AR993" s="170"/>
      <c r="AS993" s="170"/>
      <c r="AT993" s="170"/>
      <c r="AU993" s="170"/>
      <c r="AV993" s="170"/>
      <c r="AW993" s="170"/>
      <c r="AX993" s="170"/>
      <c r="AY993" s="170"/>
      <c r="AZ993" s="170"/>
      <c r="BA993" s="170"/>
      <c r="BB993" s="170"/>
      <c r="BC993" s="170"/>
      <c r="BD993" s="170"/>
      <c r="BE993" s="170"/>
      <c r="BF993" s="170"/>
      <c r="BG993" s="170"/>
      <c r="BH993" s="170"/>
      <c r="BI993" s="170"/>
      <c r="BJ993" s="170"/>
      <c r="BK993" s="170"/>
      <c r="BL993" s="170"/>
      <c r="BM993" s="170"/>
      <c r="BN993" s="170"/>
      <c r="BO993" s="170"/>
      <c r="BP993" s="170"/>
      <c r="BQ993" s="170"/>
      <c r="BR993" s="170"/>
      <c r="BS993" s="170"/>
      <c r="BT993" s="170"/>
      <c r="BU993" s="170"/>
      <c r="BV993" s="170"/>
      <c r="BW993" s="170"/>
      <c r="BX993" s="170"/>
      <c r="BY993" s="170"/>
      <c r="BZ993" s="170"/>
      <c r="CA993" s="170"/>
      <c r="CB993" s="170"/>
      <c r="CC993" s="170"/>
      <c r="CD993" s="170"/>
      <c r="CE993" s="170"/>
      <c r="CF993" s="170"/>
      <c r="CG993" s="170"/>
      <c r="CH993" s="170"/>
      <c r="CI993" s="170"/>
      <c r="CJ993" s="170"/>
      <c r="CK993" s="170"/>
      <c r="CL993" s="170"/>
      <c r="CM993" s="170"/>
      <c r="CN993" s="170"/>
      <c r="CO993" s="170"/>
      <c r="CP993" s="170"/>
      <c r="CQ993" s="170"/>
      <c r="CR993" s="170"/>
      <c r="CS993" s="170"/>
      <c r="CT993" s="170"/>
      <c r="CU993" s="170"/>
      <c r="CV993" s="170"/>
      <c r="CW993" s="170"/>
      <c r="CX993" s="170"/>
      <c r="CY993" s="170"/>
      <c r="CZ993" s="170"/>
      <c r="DA993" s="170"/>
      <c r="DB993" s="170"/>
      <c r="DC993" s="170"/>
      <c r="DD993" s="170"/>
      <c r="DE993" s="170"/>
      <c r="DF993" s="170"/>
      <c r="DG993" s="170"/>
      <c r="DH993" s="170"/>
      <c r="DI993" s="170"/>
      <c r="DJ993" s="170"/>
      <c r="DK993" s="170"/>
      <c r="DL993" s="170"/>
      <c r="DM993" s="170"/>
      <c r="DN993" s="170"/>
      <c r="DO993" s="170"/>
      <c r="DP993" s="170"/>
      <c r="DQ993" s="170"/>
      <c r="DR993" s="170"/>
      <c r="DS993" s="170"/>
      <c r="DT993" s="170"/>
      <c r="DU993" s="170"/>
      <c r="DV993" s="170"/>
      <c r="DW993" s="170"/>
      <c r="DX993" s="170"/>
      <c r="DY993" s="170"/>
      <c r="DZ993" s="170"/>
      <c r="EA993" s="170"/>
      <c r="EB993" s="170"/>
      <c r="EC993" s="170"/>
      <c r="ED993" s="170"/>
      <c r="EE993" s="170"/>
      <c r="EF993" s="170"/>
      <c r="EG993" s="170"/>
      <c r="EH993" s="170"/>
      <c r="EI993" s="170"/>
      <c r="EJ993" s="170"/>
      <c r="EK993" s="170"/>
      <c r="EL993" s="170"/>
      <c r="EM993" s="170"/>
      <c r="EN993" s="170"/>
      <c r="EO993" s="170"/>
      <c r="EP993" s="170"/>
      <c r="EQ993" s="170"/>
      <c r="ER993" s="185"/>
      <c r="ES993" s="185"/>
      <c r="ET993" s="171"/>
    </row>
    <row r="994" spans="1:161" s="173" customFormat="1" hidden="1" x14ac:dyDescent="0.25">
      <c r="A994" s="169"/>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c r="AL994" s="170"/>
      <c r="AM994" s="170"/>
      <c r="AN994" s="170"/>
      <c r="AO994" s="170"/>
      <c r="AP994" s="170"/>
      <c r="AQ994" s="170"/>
      <c r="AR994" s="170"/>
      <c r="AS994" s="170"/>
      <c r="AT994" s="170"/>
      <c r="AU994" s="170"/>
      <c r="AV994" s="170"/>
      <c r="AW994" s="170"/>
      <c r="AX994" s="170"/>
      <c r="AY994" s="170"/>
      <c r="AZ994" s="170"/>
      <c r="BA994" s="170"/>
      <c r="BB994" s="170"/>
      <c r="BC994" s="170"/>
      <c r="BD994" s="170"/>
      <c r="BE994" s="170"/>
      <c r="BF994" s="170"/>
      <c r="BG994" s="170"/>
      <c r="BH994" s="170"/>
      <c r="BI994" s="170"/>
      <c r="BJ994" s="170"/>
      <c r="BK994" s="170"/>
      <c r="BL994" s="170"/>
      <c r="BM994" s="170"/>
      <c r="BN994" s="170"/>
      <c r="BO994" s="170"/>
      <c r="BP994" s="170"/>
      <c r="BQ994" s="170"/>
      <c r="BR994" s="170"/>
      <c r="BS994" s="170"/>
      <c r="BT994" s="170"/>
      <c r="BU994" s="170"/>
      <c r="BV994" s="170"/>
      <c r="BW994" s="170"/>
      <c r="BX994" s="170"/>
      <c r="BY994" s="170"/>
      <c r="BZ994" s="170"/>
      <c r="CA994" s="170"/>
      <c r="CB994" s="170"/>
      <c r="CC994" s="170"/>
      <c r="CD994" s="170"/>
      <c r="CE994" s="170"/>
      <c r="CF994" s="170"/>
      <c r="CG994" s="170"/>
      <c r="CH994" s="170"/>
      <c r="CI994" s="170"/>
      <c r="CJ994" s="170"/>
      <c r="CK994" s="170"/>
      <c r="CL994" s="170"/>
      <c r="CM994" s="170"/>
      <c r="CN994" s="170"/>
      <c r="CO994" s="170"/>
      <c r="CP994" s="170"/>
      <c r="CQ994" s="170"/>
      <c r="CR994" s="170"/>
      <c r="CS994" s="170"/>
      <c r="CT994" s="170"/>
      <c r="CU994" s="170"/>
      <c r="CV994" s="170"/>
      <c r="CW994" s="170"/>
      <c r="CX994" s="170"/>
      <c r="CY994" s="170"/>
      <c r="CZ994" s="170"/>
      <c r="DA994" s="170"/>
      <c r="DB994" s="170"/>
      <c r="DC994" s="170"/>
      <c r="DD994" s="170"/>
      <c r="DE994" s="170"/>
      <c r="DF994" s="170"/>
      <c r="DG994" s="170"/>
      <c r="DH994" s="170"/>
      <c r="DI994" s="170"/>
      <c r="DJ994" s="170"/>
      <c r="DK994" s="170"/>
      <c r="DL994" s="170"/>
      <c r="DM994" s="170"/>
      <c r="DN994" s="170"/>
      <c r="DO994" s="170"/>
      <c r="DP994" s="170"/>
      <c r="DQ994" s="170"/>
      <c r="DR994" s="170"/>
      <c r="DS994" s="170"/>
      <c r="DT994" s="170"/>
      <c r="DU994" s="170"/>
      <c r="DV994" s="170"/>
      <c r="DW994" s="170"/>
      <c r="DX994" s="170"/>
      <c r="DY994" s="170"/>
      <c r="DZ994" s="170"/>
      <c r="EA994" s="170"/>
      <c r="EB994" s="170"/>
      <c r="EC994" s="170"/>
      <c r="ED994" s="170"/>
      <c r="EE994" s="170"/>
      <c r="EF994" s="170"/>
      <c r="EG994" s="170"/>
      <c r="EH994" s="170"/>
      <c r="EI994" s="170"/>
      <c r="EJ994" s="170"/>
      <c r="EK994" s="170"/>
      <c r="EL994" s="170"/>
      <c r="EM994" s="170"/>
      <c r="EN994" s="170"/>
      <c r="EO994" s="170"/>
      <c r="EP994" s="170"/>
      <c r="EQ994" s="170"/>
      <c r="ER994" s="185"/>
      <c r="ES994" s="185"/>
      <c r="ET994" s="171"/>
    </row>
    <row r="995" spans="1:161" s="173" customFormat="1" hidden="1" x14ac:dyDescent="0.25">
      <c r="A995" s="169"/>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c r="AL995" s="170"/>
      <c r="AM995" s="170"/>
      <c r="AN995" s="170"/>
      <c r="AO995" s="170"/>
      <c r="AP995" s="170"/>
      <c r="AQ995" s="170"/>
      <c r="AR995" s="170"/>
      <c r="AS995" s="170"/>
      <c r="AT995" s="170"/>
      <c r="AU995" s="170"/>
      <c r="AV995" s="170"/>
      <c r="AW995" s="170"/>
      <c r="AX995" s="170"/>
      <c r="AY995" s="170"/>
      <c r="AZ995" s="170"/>
      <c r="BA995" s="170"/>
      <c r="BB995" s="170"/>
      <c r="BC995" s="170"/>
      <c r="BD995" s="170"/>
      <c r="BE995" s="170"/>
      <c r="BF995" s="170"/>
      <c r="BG995" s="170"/>
      <c r="BH995" s="170"/>
      <c r="BI995" s="170"/>
      <c r="BJ995" s="170"/>
      <c r="BK995" s="170"/>
      <c r="BL995" s="170"/>
      <c r="BM995" s="170"/>
      <c r="BN995" s="170"/>
      <c r="BO995" s="170"/>
      <c r="BP995" s="170"/>
      <c r="BQ995" s="170"/>
      <c r="BR995" s="170"/>
      <c r="BS995" s="170"/>
      <c r="BT995" s="170"/>
      <c r="BU995" s="170"/>
      <c r="BV995" s="170"/>
      <c r="BW995" s="170"/>
      <c r="BX995" s="170"/>
      <c r="BY995" s="170"/>
      <c r="BZ995" s="170"/>
      <c r="CA995" s="170"/>
      <c r="CB995" s="170"/>
      <c r="CC995" s="170"/>
      <c r="CD995" s="170"/>
      <c r="CE995" s="170"/>
      <c r="CF995" s="170"/>
      <c r="CG995" s="170"/>
      <c r="CH995" s="170"/>
      <c r="CI995" s="170"/>
      <c r="CJ995" s="170"/>
      <c r="CK995" s="170"/>
      <c r="CL995" s="170"/>
      <c r="CM995" s="170"/>
      <c r="CN995" s="170"/>
      <c r="CO995" s="170"/>
      <c r="CP995" s="170"/>
      <c r="CQ995" s="170"/>
      <c r="CR995" s="170"/>
      <c r="CS995" s="170"/>
      <c r="CT995" s="170"/>
      <c r="CU995" s="170"/>
      <c r="CV995" s="170"/>
      <c r="CW995" s="170"/>
      <c r="CX995" s="170"/>
      <c r="CY995" s="170"/>
      <c r="CZ995" s="170"/>
      <c r="DA995" s="170"/>
      <c r="DB995" s="170"/>
      <c r="DC995" s="170"/>
      <c r="DD995" s="170"/>
      <c r="DE995" s="170"/>
      <c r="DF995" s="170"/>
      <c r="DG995" s="170"/>
      <c r="DH995" s="170"/>
      <c r="DI995" s="170"/>
      <c r="DJ995" s="170"/>
      <c r="DK995" s="170"/>
      <c r="DL995" s="170"/>
      <c r="DM995" s="170"/>
      <c r="DN995" s="170"/>
      <c r="DO995" s="170"/>
      <c r="DP995" s="170"/>
      <c r="DQ995" s="170"/>
      <c r="DR995" s="170"/>
      <c r="DS995" s="170"/>
      <c r="DT995" s="170"/>
      <c r="DU995" s="170"/>
      <c r="DV995" s="170"/>
      <c r="DW995" s="170"/>
      <c r="DX995" s="170"/>
      <c r="DY995" s="170"/>
      <c r="DZ995" s="170"/>
      <c r="EA995" s="170"/>
      <c r="EB995" s="170"/>
      <c r="EC995" s="170"/>
      <c r="ED995" s="170"/>
      <c r="EE995" s="170"/>
      <c r="EF995" s="170"/>
      <c r="EG995" s="170"/>
      <c r="EH995" s="170"/>
      <c r="EI995" s="170"/>
      <c r="EJ995" s="170"/>
      <c r="EK995" s="170"/>
      <c r="EL995" s="170"/>
      <c r="EM995" s="170"/>
      <c r="EN995" s="170"/>
      <c r="EO995" s="170"/>
      <c r="EP995" s="170"/>
      <c r="EQ995" s="170"/>
      <c r="ER995" s="185"/>
      <c r="ES995" s="185"/>
      <c r="ET995" s="171"/>
    </row>
    <row r="996" spans="1:161" s="173" customFormat="1" hidden="1" x14ac:dyDescent="0.25">
      <c r="A996" s="169"/>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c r="AL996" s="170"/>
      <c r="AM996" s="170"/>
      <c r="AN996" s="170"/>
      <c r="AO996" s="170"/>
      <c r="AP996" s="170"/>
      <c r="AQ996" s="170"/>
      <c r="AR996" s="170"/>
      <c r="AS996" s="170"/>
      <c r="AT996" s="170"/>
      <c r="AU996" s="170"/>
      <c r="AV996" s="170"/>
      <c r="AW996" s="170"/>
      <c r="AX996" s="170"/>
      <c r="AY996" s="170"/>
      <c r="AZ996" s="170"/>
      <c r="BA996" s="170"/>
      <c r="BB996" s="170"/>
      <c r="BC996" s="170"/>
      <c r="BD996" s="170"/>
      <c r="BE996" s="170"/>
      <c r="BF996" s="170"/>
      <c r="BG996" s="170"/>
      <c r="BH996" s="170"/>
      <c r="BI996" s="170"/>
      <c r="BJ996" s="170"/>
      <c r="BK996" s="170"/>
      <c r="BL996" s="170"/>
      <c r="BM996" s="170"/>
      <c r="BN996" s="170"/>
      <c r="BO996" s="170"/>
      <c r="BP996" s="170"/>
      <c r="BQ996" s="170"/>
      <c r="BR996" s="170"/>
      <c r="BS996" s="170"/>
      <c r="BT996" s="170"/>
      <c r="BU996" s="170"/>
      <c r="BV996" s="170"/>
      <c r="BW996" s="170"/>
      <c r="BX996" s="170"/>
      <c r="BY996" s="170"/>
      <c r="BZ996" s="170"/>
      <c r="CA996" s="170"/>
      <c r="CB996" s="170"/>
      <c r="CC996" s="170"/>
      <c r="CD996" s="170"/>
      <c r="CE996" s="170"/>
      <c r="CF996" s="170"/>
      <c r="CG996" s="170"/>
      <c r="CH996" s="170"/>
      <c r="CI996" s="170"/>
      <c r="CJ996" s="170"/>
      <c r="CK996" s="170"/>
      <c r="CL996" s="170"/>
      <c r="CM996" s="170"/>
      <c r="CN996" s="170"/>
      <c r="CO996" s="170"/>
      <c r="CP996" s="170"/>
      <c r="CQ996" s="170"/>
      <c r="CR996" s="170"/>
      <c r="CS996" s="170"/>
      <c r="CT996" s="170"/>
      <c r="CU996" s="170"/>
      <c r="CV996" s="170"/>
      <c r="CW996" s="170"/>
      <c r="CX996" s="170"/>
      <c r="CY996" s="170"/>
      <c r="CZ996" s="170"/>
      <c r="DA996" s="170"/>
      <c r="DB996" s="170"/>
      <c r="DC996" s="170"/>
      <c r="DD996" s="170"/>
      <c r="DE996" s="170"/>
      <c r="DF996" s="170"/>
      <c r="DG996" s="170"/>
      <c r="DH996" s="170"/>
      <c r="DI996" s="170"/>
      <c r="DJ996" s="170"/>
      <c r="DK996" s="170"/>
      <c r="DL996" s="170"/>
      <c r="DM996" s="170"/>
      <c r="DN996" s="170"/>
      <c r="DO996" s="170"/>
      <c r="DP996" s="170"/>
      <c r="DQ996" s="170"/>
      <c r="DR996" s="170"/>
      <c r="DS996" s="170"/>
      <c r="DT996" s="170"/>
      <c r="DU996" s="170"/>
      <c r="DV996" s="170"/>
      <c r="DW996" s="170"/>
      <c r="DX996" s="170"/>
      <c r="DY996" s="170"/>
      <c r="DZ996" s="170"/>
      <c r="EA996" s="170"/>
      <c r="EB996" s="170"/>
      <c r="EC996" s="170"/>
      <c r="ED996" s="170"/>
      <c r="EE996" s="170"/>
      <c r="EF996" s="170"/>
      <c r="EG996" s="170"/>
      <c r="EH996" s="170"/>
      <c r="EI996" s="170"/>
      <c r="EJ996" s="170"/>
      <c r="EK996" s="170"/>
      <c r="EL996" s="170"/>
      <c r="EM996" s="170"/>
      <c r="EN996" s="170"/>
      <c r="EO996" s="170"/>
      <c r="EP996" s="170"/>
      <c r="EQ996" s="170"/>
      <c r="ER996" s="185"/>
      <c r="ES996" s="185"/>
      <c r="ET996" s="171"/>
    </row>
    <row r="997" spans="1:161" s="173" customFormat="1" hidden="1" x14ac:dyDescent="0.25">
      <c r="A997" s="169"/>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c r="AL997" s="170"/>
      <c r="AM997" s="170"/>
      <c r="AN997" s="170"/>
      <c r="AO997" s="170"/>
      <c r="AP997" s="170"/>
      <c r="AQ997" s="170"/>
      <c r="AR997" s="170"/>
      <c r="AS997" s="170"/>
      <c r="AT997" s="170"/>
      <c r="AU997" s="170"/>
      <c r="AV997" s="170"/>
      <c r="AW997" s="170"/>
      <c r="AX997" s="170"/>
      <c r="AY997" s="170"/>
      <c r="AZ997" s="170"/>
      <c r="BA997" s="170"/>
      <c r="BB997" s="170"/>
      <c r="BC997" s="170"/>
      <c r="BD997" s="170"/>
      <c r="BE997" s="170"/>
      <c r="BF997" s="170"/>
      <c r="BG997" s="170"/>
      <c r="BH997" s="170"/>
      <c r="BI997" s="170"/>
      <c r="BJ997" s="170"/>
      <c r="BK997" s="170"/>
      <c r="BL997" s="170"/>
      <c r="BM997" s="170"/>
      <c r="BN997" s="170"/>
      <c r="BO997" s="170"/>
      <c r="BP997" s="170"/>
      <c r="BQ997" s="170"/>
      <c r="BR997" s="170"/>
      <c r="BS997" s="170"/>
      <c r="BT997" s="170"/>
      <c r="BU997" s="170"/>
      <c r="BV997" s="170"/>
      <c r="BW997" s="170"/>
      <c r="BX997" s="170"/>
      <c r="BY997" s="170"/>
      <c r="BZ997" s="170"/>
      <c r="CA997" s="170"/>
      <c r="CB997" s="170"/>
      <c r="CC997" s="170"/>
      <c r="CD997" s="170"/>
      <c r="CE997" s="170"/>
      <c r="CF997" s="170"/>
      <c r="CG997" s="170"/>
      <c r="CH997" s="170"/>
      <c r="CI997" s="170"/>
      <c r="CJ997" s="170"/>
      <c r="CK997" s="170"/>
      <c r="CL997" s="170"/>
      <c r="CM997" s="170"/>
      <c r="CN997" s="170"/>
      <c r="CO997" s="170"/>
      <c r="CP997" s="170"/>
      <c r="CQ997" s="170"/>
      <c r="CR997" s="170"/>
      <c r="CS997" s="170"/>
      <c r="CT997" s="170"/>
      <c r="CU997" s="170"/>
      <c r="CV997" s="170"/>
      <c r="CW997" s="170"/>
      <c r="CX997" s="170"/>
      <c r="CY997" s="170"/>
      <c r="CZ997" s="170"/>
      <c r="DA997" s="170"/>
      <c r="DB997" s="170"/>
      <c r="DC997" s="170"/>
      <c r="DD997" s="170"/>
      <c r="DE997" s="170"/>
      <c r="DF997" s="170"/>
      <c r="DG997" s="170"/>
      <c r="DH997" s="170"/>
      <c r="DI997" s="170"/>
      <c r="DJ997" s="170"/>
      <c r="DK997" s="170"/>
      <c r="DL997" s="170"/>
      <c r="DM997" s="170"/>
      <c r="DN997" s="170"/>
      <c r="DO997" s="170"/>
      <c r="DP997" s="170"/>
      <c r="DQ997" s="170"/>
      <c r="DR997" s="170"/>
      <c r="DS997" s="170"/>
      <c r="DT997" s="170"/>
      <c r="DU997" s="170"/>
      <c r="DV997" s="170"/>
      <c r="DW997" s="170"/>
      <c r="DX997" s="170"/>
      <c r="DY997" s="170"/>
      <c r="DZ997" s="170"/>
      <c r="EA997" s="170"/>
      <c r="EB997" s="170"/>
      <c r="EC997" s="170"/>
      <c r="ED997" s="170"/>
      <c r="EE997" s="170"/>
      <c r="EF997" s="170"/>
      <c r="EG997" s="170"/>
      <c r="EH997" s="170"/>
      <c r="EI997" s="170"/>
      <c r="EJ997" s="170"/>
      <c r="EK997" s="170"/>
      <c r="EL997" s="170"/>
      <c r="EM997" s="170"/>
      <c r="EN997" s="170"/>
      <c r="EO997" s="170"/>
      <c r="EP997" s="170"/>
      <c r="EQ997" s="170"/>
      <c r="ER997" s="185"/>
      <c r="ES997" s="185"/>
      <c r="ET997" s="171"/>
    </row>
    <row r="998" spans="1:161" s="173" customFormat="1" hidden="1" x14ac:dyDescent="0.25">
      <c r="A998" s="169"/>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c r="AL998" s="170"/>
      <c r="AM998" s="170"/>
      <c r="AN998" s="170"/>
      <c r="AO998" s="170"/>
      <c r="AP998" s="170"/>
      <c r="AQ998" s="170"/>
      <c r="AR998" s="170"/>
      <c r="AS998" s="170"/>
      <c r="AT998" s="170"/>
      <c r="AU998" s="170"/>
      <c r="AV998" s="170"/>
      <c r="AW998" s="170"/>
      <c r="AX998" s="170"/>
      <c r="AY998" s="170"/>
      <c r="AZ998" s="170"/>
      <c r="BA998" s="170"/>
      <c r="BB998" s="170"/>
      <c r="BC998" s="170"/>
      <c r="BD998" s="170"/>
      <c r="BE998" s="170"/>
      <c r="BF998" s="170"/>
      <c r="BG998" s="170"/>
      <c r="BH998" s="170"/>
      <c r="BI998" s="170"/>
      <c r="BJ998" s="170"/>
      <c r="BK998" s="170"/>
      <c r="BL998" s="170"/>
      <c r="BM998" s="170"/>
      <c r="BN998" s="170"/>
      <c r="BO998" s="170"/>
      <c r="BP998" s="170"/>
      <c r="BQ998" s="170"/>
      <c r="BR998" s="170"/>
      <c r="BS998" s="170"/>
      <c r="BT998" s="170"/>
      <c r="BU998" s="170"/>
      <c r="BV998" s="170"/>
      <c r="BW998" s="170"/>
      <c r="BX998" s="170"/>
      <c r="BY998" s="170"/>
      <c r="BZ998" s="170"/>
      <c r="CA998" s="170"/>
      <c r="CB998" s="170"/>
      <c r="CC998" s="170"/>
      <c r="CD998" s="170"/>
      <c r="CE998" s="170"/>
      <c r="CF998" s="170"/>
      <c r="CG998" s="170"/>
      <c r="CH998" s="170"/>
      <c r="CI998" s="170"/>
      <c r="CJ998" s="170"/>
      <c r="CK998" s="170"/>
      <c r="CL998" s="170"/>
      <c r="CM998" s="170"/>
      <c r="CN998" s="170"/>
      <c r="CO998" s="170"/>
      <c r="CP998" s="170"/>
      <c r="CQ998" s="170"/>
      <c r="CR998" s="170"/>
      <c r="CS998" s="170"/>
      <c r="CT998" s="170"/>
      <c r="CU998" s="170"/>
      <c r="CV998" s="170"/>
      <c r="CW998" s="170"/>
      <c r="CX998" s="170"/>
      <c r="CY998" s="170"/>
      <c r="CZ998" s="170"/>
      <c r="DA998" s="170"/>
      <c r="DB998" s="170"/>
      <c r="DC998" s="170"/>
      <c r="DD998" s="170"/>
      <c r="DE998" s="170"/>
      <c r="DF998" s="170"/>
      <c r="DG998" s="170"/>
      <c r="DH998" s="170"/>
      <c r="DI998" s="170"/>
      <c r="DJ998" s="170"/>
      <c r="DK998" s="170"/>
      <c r="DL998" s="170"/>
      <c r="DM998" s="170"/>
      <c r="DN998" s="170"/>
      <c r="DO998" s="170"/>
      <c r="DP998" s="170"/>
      <c r="DQ998" s="170"/>
      <c r="DR998" s="170"/>
      <c r="DS998" s="170"/>
      <c r="DT998" s="170"/>
      <c r="DU998" s="170"/>
      <c r="DV998" s="170"/>
      <c r="DW998" s="170"/>
      <c r="DX998" s="170"/>
      <c r="DY998" s="170"/>
      <c r="DZ998" s="170"/>
      <c r="EA998" s="170"/>
      <c r="EB998" s="170"/>
      <c r="EC998" s="170"/>
      <c r="ED998" s="170"/>
      <c r="EE998" s="170"/>
      <c r="EF998" s="170"/>
      <c r="EG998" s="170"/>
      <c r="EH998" s="170"/>
      <c r="EI998" s="170"/>
      <c r="EJ998" s="170"/>
      <c r="EK998" s="170"/>
      <c r="EL998" s="170"/>
      <c r="EM998" s="170"/>
      <c r="EN998" s="170"/>
      <c r="EO998" s="170"/>
      <c r="EP998" s="170"/>
      <c r="EQ998" s="170"/>
      <c r="ER998" s="185"/>
      <c r="ES998" s="185"/>
      <c r="ET998" s="171"/>
    </row>
    <row r="999" spans="1:161" s="173" customFormat="1" hidden="1" x14ac:dyDescent="0.25">
      <c r="A999" s="169"/>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c r="AL999" s="170"/>
      <c r="AM999" s="170"/>
      <c r="AN999" s="170"/>
      <c r="AO999" s="170"/>
      <c r="AP999" s="170"/>
      <c r="AQ999" s="170"/>
      <c r="AR999" s="170"/>
      <c r="AS999" s="170"/>
      <c r="AT999" s="170"/>
      <c r="AU999" s="170"/>
      <c r="AV999" s="170"/>
      <c r="AW999" s="170"/>
      <c r="AX999" s="170"/>
      <c r="AY999" s="170"/>
      <c r="AZ999" s="170"/>
      <c r="BA999" s="170"/>
      <c r="BB999" s="170"/>
      <c r="BC999" s="170"/>
      <c r="BD999" s="170"/>
      <c r="BE999" s="170"/>
      <c r="BF999" s="170"/>
      <c r="BG999" s="170"/>
      <c r="BH999" s="170"/>
      <c r="BI999" s="170"/>
      <c r="BJ999" s="170"/>
      <c r="BK999" s="170"/>
      <c r="BL999" s="170"/>
      <c r="BM999" s="170"/>
      <c r="BN999" s="170"/>
      <c r="BO999" s="170"/>
      <c r="BP999" s="170"/>
      <c r="BQ999" s="170"/>
      <c r="BR999" s="170"/>
      <c r="BS999" s="170"/>
      <c r="BT999" s="170"/>
      <c r="BU999" s="170"/>
      <c r="BV999" s="170"/>
      <c r="BW999" s="170"/>
      <c r="BX999" s="170"/>
      <c r="BY999" s="170"/>
      <c r="BZ999" s="170"/>
      <c r="CA999" s="170"/>
      <c r="CB999" s="170"/>
      <c r="CC999" s="170"/>
      <c r="CD999" s="170"/>
      <c r="CE999" s="170"/>
      <c r="CF999" s="170"/>
      <c r="CG999" s="170"/>
      <c r="CH999" s="170"/>
      <c r="CI999" s="170"/>
      <c r="CJ999" s="170"/>
      <c r="CK999" s="170"/>
      <c r="CL999" s="170"/>
      <c r="CM999" s="170"/>
      <c r="CN999" s="170"/>
      <c r="CO999" s="170"/>
      <c r="CP999" s="170"/>
      <c r="CQ999" s="170"/>
      <c r="CR999" s="170"/>
      <c r="CS999" s="170"/>
      <c r="CT999" s="170"/>
      <c r="CU999" s="170"/>
      <c r="CV999" s="170"/>
      <c r="CW999" s="170"/>
      <c r="CX999" s="170"/>
      <c r="CY999" s="170"/>
      <c r="CZ999" s="170"/>
      <c r="DA999" s="170"/>
      <c r="DB999" s="170"/>
      <c r="DC999" s="170"/>
      <c r="DD999" s="170"/>
      <c r="DE999" s="170"/>
      <c r="DF999" s="170"/>
      <c r="DG999" s="170"/>
      <c r="DH999" s="170"/>
      <c r="DI999" s="170"/>
      <c r="DJ999" s="170"/>
      <c r="DK999" s="170"/>
      <c r="DL999" s="170"/>
      <c r="DM999" s="170"/>
      <c r="DN999" s="170"/>
      <c r="DO999" s="170"/>
      <c r="DP999" s="170"/>
      <c r="DQ999" s="170"/>
      <c r="DR999" s="170"/>
      <c r="DS999" s="170"/>
      <c r="DT999" s="170"/>
      <c r="DU999" s="170"/>
      <c r="DV999" s="170"/>
      <c r="DW999" s="170"/>
      <c r="DX999" s="170"/>
      <c r="DY999" s="170"/>
      <c r="DZ999" s="170"/>
      <c r="EA999" s="170"/>
      <c r="EB999" s="170"/>
      <c r="EC999" s="170"/>
      <c r="ED999" s="170"/>
      <c r="EE999" s="170"/>
      <c r="EF999" s="170"/>
      <c r="EG999" s="170"/>
      <c r="EH999" s="170"/>
      <c r="EI999" s="170"/>
      <c r="EJ999" s="170"/>
      <c r="EK999" s="170"/>
      <c r="EL999" s="170"/>
      <c r="EM999" s="170"/>
      <c r="EN999" s="170"/>
      <c r="EO999" s="170"/>
      <c r="EP999" s="170"/>
      <c r="EQ999" s="170"/>
      <c r="ER999" s="185"/>
      <c r="ES999" s="185"/>
      <c r="ET999" s="171"/>
    </row>
    <row r="1000" spans="1:161" s="173" customFormat="1" hidden="1" x14ac:dyDescent="0.25">
      <c r="A1000" s="169"/>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c r="AL1000" s="170"/>
      <c r="AM1000" s="170"/>
      <c r="AN1000" s="170"/>
      <c r="AO1000" s="170"/>
      <c r="AP1000" s="170"/>
      <c r="AQ1000" s="170"/>
      <c r="AR1000" s="170"/>
      <c r="AS1000" s="170"/>
      <c r="AT1000" s="170"/>
      <c r="AU1000" s="170"/>
      <c r="AV1000" s="170"/>
      <c r="AW1000" s="170"/>
      <c r="AX1000" s="170"/>
      <c r="AY1000" s="170"/>
      <c r="AZ1000" s="170"/>
      <c r="BA1000" s="170"/>
      <c r="BB1000" s="170"/>
      <c r="BC1000" s="170"/>
      <c r="BD1000" s="170"/>
      <c r="BE1000" s="170"/>
      <c r="BF1000" s="170"/>
      <c r="BG1000" s="170"/>
      <c r="BH1000" s="170"/>
      <c r="BI1000" s="170"/>
      <c r="BJ1000" s="170"/>
      <c r="BK1000" s="170"/>
      <c r="BL1000" s="170"/>
      <c r="BM1000" s="170"/>
      <c r="BN1000" s="170"/>
      <c r="BO1000" s="170"/>
      <c r="BP1000" s="170"/>
      <c r="BQ1000" s="170"/>
      <c r="BR1000" s="170"/>
      <c r="BS1000" s="170"/>
      <c r="BT1000" s="170"/>
      <c r="BU1000" s="170"/>
      <c r="BV1000" s="170"/>
      <c r="BW1000" s="170"/>
      <c r="BX1000" s="170"/>
      <c r="BY1000" s="170"/>
      <c r="BZ1000" s="170"/>
      <c r="CA1000" s="170"/>
      <c r="CB1000" s="170"/>
      <c r="CC1000" s="170"/>
      <c r="CD1000" s="170"/>
      <c r="CE1000" s="170"/>
      <c r="CF1000" s="170"/>
      <c r="CG1000" s="170"/>
      <c r="CH1000" s="170"/>
      <c r="CI1000" s="170"/>
      <c r="CJ1000" s="170"/>
      <c r="CK1000" s="170"/>
      <c r="CL1000" s="170"/>
      <c r="CM1000" s="170"/>
      <c r="CN1000" s="170"/>
      <c r="CO1000" s="170"/>
      <c r="CP1000" s="170"/>
      <c r="CQ1000" s="170"/>
      <c r="CR1000" s="170"/>
      <c r="CS1000" s="170"/>
      <c r="CT1000" s="170"/>
      <c r="CU1000" s="170"/>
      <c r="CV1000" s="170"/>
      <c r="CW1000" s="170"/>
      <c r="CX1000" s="170"/>
      <c r="CY1000" s="170"/>
      <c r="CZ1000" s="170"/>
      <c r="DA1000" s="170"/>
      <c r="DB1000" s="170"/>
      <c r="DC1000" s="170"/>
      <c r="DD1000" s="170"/>
      <c r="DE1000" s="170"/>
      <c r="DF1000" s="170"/>
      <c r="DG1000" s="170"/>
      <c r="DH1000" s="170"/>
      <c r="DI1000" s="170"/>
      <c r="DJ1000" s="170"/>
      <c r="DK1000" s="170"/>
      <c r="DL1000" s="170"/>
      <c r="DM1000" s="170"/>
      <c r="DN1000" s="170"/>
      <c r="DO1000" s="170"/>
      <c r="DP1000" s="170"/>
      <c r="DQ1000" s="170"/>
      <c r="DR1000" s="170"/>
      <c r="DS1000" s="170"/>
      <c r="DT1000" s="170"/>
      <c r="DU1000" s="170"/>
      <c r="DV1000" s="170"/>
      <c r="DW1000" s="170"/>
      <c r="DX1000" s="170"/>
      <c r="DY1000" s="170"/>
      <c r="DZ1000" s="170"/>
      <c r="EA1000" s="170"/>
      <c r="EB1000" s="170"/>
      <c r="EC1000" s="170"/>
      <c r="ED1000" s="170"/>
      <c r="EE1000" s="170"/>
      <c r="EF1000" s="170"/>
      <c r="EG1000" s="170"/>
      <c r="EH1000" s="170"/>
      <c r="EI1000" s="170"/>
      <c r="EJ1000" s="170"/>
      <c r="EK1000" s="170"/>
      <c r="EL1000" s="170"/>
      <c r="EM1000" s="170"/>
      <c r="EN1000" s="170"/>
      <c r="EO1000" s="170"/>
      <c r="EP1000" s="170"/>
      <c r="EQ1000" s="170"/>
      <c r="ER1000" s="185"/>
      <c r="ES1000" s="185"/>
      <c r="ET1000" s="171"/>
    </row>
    <row r="1001" spans="1:161" s="173" customFormat="1" hidden="1" x14ac:dyDescent="0.25">
      <c r="A1001" s="169"/>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0"/>
      <c r="AC1001" s="170"/>
      <c r="AD1001" s="170"/>
      <c r="AE1001" s="170"/>
      <c r="AF1001" s="170"/>
      <c r="AG1001" s="170"/>
      <c r="AH1001" s="170"/>
      <c r="AI1001" s="170"/>
      <c r="AJ1001" s="170"/>
      <c r="AK1001" s="170"/>
      <c r="AL1001" s="170"/>
      <c r="AM1001" s="170"/>
      <c r="AN1001" s="170"/>
      <c r="AO1001" s="170"/>
      <c r="AP1001" s="170"/>
      <c r="AQ1001" s="170"/>
      <c r="AR1001" s="170"/>
      <c r="AS1001" s="170"/>
      <c r="AT1001" s="170"/>
      <c r="AU1001" s="170"/>
      <c r="AV1001" s="170"/>
      <c r="AW1001" s="170"/>
      <c r="AX1001" s="170"/>
      <c r="AY1001" s="170"/>
      <c r="AZ1001" s="170"/>
      <c r="BA1001" s="170"/>
      <c r="BB1001" s="170"/>
      <c r="BC1001" s="170"/>
      <c r="BD1001" s="170"/>
      <c r="BE1001" s="170"/>
      <c r="BF1001" s="170"/>
      <c r="BG1001" s="170"/>
      <c r="BH1001" s="170"/>
      <c r="BI1001" s="170"/>
      <c r="BJ1001" s="170"/>
      <c r="BK1001" s="170"/>
      <c r="BL1001" s="170"/>
      <c r="BM1001" s="170"/>
      <c r="BN1001" s="170"/>
      <c r="BO1001" s="170"/>
      <c r="BP1001" s="170"/>
      <c r="BQ1001" s="170"/>
      <c r="BR1001" s="170"/>
      <c r="BS1001" s="170"/>
      <c r="BT1001" s="170"/>
      <c r="BU1001" s="170"/>
      <c r="BV1001" s="170"/>
      <c r="BW1001" s="170"/>
      <c r="BX1001" s="170"/>
      <c r="BY1001" s="170"/>
      <c r="BZ1001" s="170"/>
      <c r="CA1001" s="170"/>
      <c r="CB1001" s="170"/>
      <c r="CC1001" s="170"/>
      <c r="CD1001" s="170"/>
      <c r="CE1001" s="170"/>
      <c r="CF1001" s="170"/>
      <c r="CG1001" s="170"/>
      <c r="CH1001" s="170"/>
      <c r="CI1001" s="170"/>
      <c r="CJ1001" s="170"/>
      <c r="CK1001" s="170"/>
      <c r="CL1001" s="170"/>
      <c r="CM1001" s="170"/>
      <c r="CN1001" s="170"/>
      <c r="CO1001" s="170"/>
      <c r="CP1001" s="170"/>
      <c r="CQ1001" s="170"/>
      <c r="CR1001" s="170"/>
      <c r="CS1001" s="170"/>
      <c r="CT1001" s="170"/>
      <c r="CU1001" s="170"/>
      <c r="CV1001" s="170"/>
      <c r="CW1001" s="170"/>
      <c r="CX1001" s="170"/>
      <c r="CY1001" s="170"/>
      <c r="CZ1001" s="170"/>
      <c r="DA1001" s="170"/>
      <c r="DB1001" s="170"/>
      <c r="DC1001" s="170"/>
      <c r="DD1001" s="170"/>
      <c r="DE1001" s="170"/>
      <c r="DF1001" s="170"/>
      <c r="DG1001" s="170"/>
      <c r="DH1001" s="170"/>
      <c r="DI1001" s="170"/>
      <c r="DJ1001" s="170"/>
      <c r="DK1001" s="170"/>
      <c r="DL1001" s="170"/>
      <c r="DM1001" s="170"/>
      <c r="DN1001" s="170"/>
      <c r="DO1001" s="170"/>
      <c r="DP1001" s="170"/>
      <c r="DQ1001" s="170"/>
      <c r="DR1001" s="170"/>
      <c r="DS1001" s="170"/>
      <c r="DT1001" s="170"/>
      <c r="DU1001" s="170"/>
      <c r="DV1001" s="170"/>
      <c r="DW1001" s="170"/>
      <c r="DX1001" s="170"/>
      <c r="DY1001" s="170"/>
      <c r="DZ1001" s="170"/>
      <c r="EA1001" s="170"/>
      <c r="EB1001" s="170"/>
      <c r="EC1001" s="170"/>
      <c r="ED1001" s="170"/>
      <c r="EE1001" s="170"/>
      <c r="EF1001" s="170"/>
      <c r="EG1001" s="170"/>
      <c r="EH1001" s="170"/>
      <c r="EI1001" s="170"/>
      <c r="EJ1001" s="170"/>
      <c r="EK1001" s="170"/>
      <c r="EL1001" s="170"/>
      <c r="EM1001" s="170"/>
      <c r="EN1001" s="170"/>
      <c r="EO1001" s="170"/>
      <c r="EP1001" s="170"/>
      <c r="EQ1001" s="170"/>
      <c r="ER1001" s="185"/>
      <c r="ES1001" s="185"/>
      <c r="ET1001" s="171"/>
    </row>
    <row r="1002" spans="1:161" s="173" customFormat="1" hidden="1" x14ac:dyDescent="0.25">
      <c r="A1002" s="169"/>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c r="AA1002" s="170"/>
      <c r="AB1002" s="170"/>
      <c r="AC1002" s="170"/>
      <c r="AD1002" s="170"/>
      <c r="AE1002" s="170"/>
      <c r="AF1002" s="170"/>
      <c r="AG1002" s="170"/>
      <c r="AH1002" s="170"/>
      <c r="AI1002" s="170"/>
      <c r="AJ1002" s="170"/>
      <c r="AK1002" s="170"/>
      <c r="AL1002" s="170"/>
      <c r="AM1002" s="170"/>
      <c r="AN1002" s="170"/>
      <c r="AO1002" s="170"/>
      <c r="AP1002" s="170"/>
      <c r="AQ1002" s="170"/>
      <c r="AR1002" s="170"/>
      <c r="AS1002" s="170"/>
      <c r="AT1002" s="170"/>
      <c r="AU1002" s="170"/>
      <c r="AV1002" s="170"/>
      <c r="AW1002" s="170"/>
      <c r="AX1002" s="170"/>
      <c r="AY1002" s="170"/>
      <c r="AZ1002" s="170"/>
      <c r="BA1002" s="170"/>
      <c r="BB1002" s="170"/>
      <c r="BC1002" s="170"/>
      <c r="BD1002" s="170"/>
      <c r="BE1002" s="170"/>
      <c r="BF1002" s="170"/>
      <c r="BG1002" s="170"/>
      <c r="BH1002" s="170"/>
      <c r="BI1002" s="170"/>
      <c r="BJ1002" s="170"/>
      <c r="BK1002" s="170"/>
      <c r="BL1002" s="170"/>
      <c r="BM1002" s="170"/>
      <c r="BN1002" s="170"/>
      <c r="BO1002" s="170"/>
      <c r="BP1002" s="170"/>
      <c r="BQ1002" s="170"/>
      <c r="BR1002" s="170"/>
      <c r="BS1002" s="170"/>
      <c r="BT1002" s="170"/>
      <c r="BU1002" s="170"/>
      <c r="BV1002" s="170"/>
      <c r="BW1002" s="170"/>
      <c r="BX1002" s="170"/>
      <c r="BY1002" s="170"/>
      <c r="BZ1002" s="170"/>
      <c r="CA1002" s="170"/>
      <c r="CB1002" s="170"/>
      <c r="CC1002" s="170"/>
      <c r="CD1002" s="170"/>
      <c r="CE1002" s="170"/>
      <c r="CF1002" s="170"/>
      <c r="CG1002" s="170"/>
      <c r="CH1002" s="170"/>
      <c r="CI1002" s="170"/>
      <c r="CJ1002" s="170"/>
      <c r="CK1002" s="170"/>
      <c r="CL1002" s="170"/>
      <c r="CM1002" s="170"/>
      <c r="CN1002" s="170"/>
      <c r="CO1002" s="170"/>
      <c r="CP1002" s="170"/>
      <c r="CQ1002" s="170"/>
      <c r="CR1002" s="170"/>
      <c r="CS1002" s="170"/>
      <c r="CT1002" s="170"/>
      <c r="CU1002" s="170"/>
      <c r="CV1002" s="170"/>
      <c r="CW1002" s="170"/>
      <c r="CX1002" s="170"/>
      <c r="CY1002" s="170"/>
      <c r="CZ1002" s="170"/>
      <c r="DA1002" s="170"/>
      <c r="DB1002" s="170"/>
      <c r="DC1002" s="170"/>
      <c r="DD1002" s="170"/>
      <c r="DE1002" s="170"/>
      <c r="DF1002" s="170"/>
      <c r="DG1002" s="170"/>
      <c r="DH1002" s="170"/>
      <c r="DI1002" s="170"/>
      <c r="DJ1002" s="170"/>
      <c r="DK1002" s="170"/>
      <c r="DL1002" s="170"/>
      <c r="DM1002" s="170"/>
      <c r="DN1002" s="170"/>
      <c r="DO1002" s="170"/>
      <c r="DP1002" s="170"/>
      <c r="DQ1002" s="170"/>
      <c r="DR1002" s="170"/>
      <c r="DS1002" s="170"/>
      <c r="DT1002" s="170"/>
      <c r="DU1002" s="170"/>
      <c r="DV1002" s="170"/>
      <c r="DW1002" s="170"/>
      <c r="DX1002" s="170"/>
      <c r="DY1002" s="170"/>
      <c r="DZ1002" s="170"/>
      <c r="EA1002" s="170"/>
      <c r="EB1002" s="170"/>
      <c r="EC1002" s="170"/>
      <c r="ED1002" s="170"/>
      <c r="EE1002" s="170"/>
      <c r="EF1002" s="170"/>
      <c r="EG1002" s="170"/>
      <c r="EH1002" s="170"/>
      <c r="EI1002" s="170"/>
      <c r="EJ1002" s="170"/>
      <c r="EK1002" s="170"/>
      <c r="EL1002" s="170"/>
      <c r="EM1002" s="170"/>
      <c r="EN1002" s="170"/>
      <c r="EO1002" s="170"/>
      <c r="EP1002" s="170"/>
      <c r="EQ1002" s="170"/>
      <c r="ER1002" s="185"/>
      <c r="ES1002" s="185"/>
      <c r="ET1002" s="171"/>
    </row>
    <row r="1003" spans="1:161" s="173" customFormat="1" ht="12" hidden="1" customHeight="1" x14ac:dyDescent="0.25">
      <c r="A1003" s="169"/>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c r="AF1003" s="170"/>
      <c r="AG1003" s="170"/>
      <c r="AH1003" s="170"/>
      <c r="AI1003" s="170"/>
      <c r="AJ1003" s="170"/>
      <c r="AK1003" s="170"/>
      <c r="AL1003" s="170"/>
      <c r="AM1003" s="170"/>
      <c r="AN1003" s="170"/>
      <c r="AO1003" s="170"/>
      <c r="AP1003" s="170"/>
      <c r="AQ1003" s="170"/>
      <c r="AR1003" s="170"/>
      <c r="AS1003" s="170"/>
      <c r="AT1003" s="170"/>
      <c r="AU1003" s="170"/>
      <c r="AV1003" s="170"/>
      <c r="AW1003" s="170"/>
      <c r="AX1003" s="170"/>
      <c r="AY1003" s="170"/>
      <c r="AZ1003" s="170"/>
      <c r="BA1003" s="170"/>
      <c r="BB1003" s="170"/>
      <c r="BC1003" s="170"/>
      <c r="BD1003" s="170"/>
      <c r="BE1003" s="170"/>
      <c r="BF1003" s="170"/>
      <c r="BG1003" s="170"/>
      <c r="BH1003" s="170"/>
      <c r="BI1003" s="170"/>
      <c r="BJ1003" s="170"/>
      <c r="BK1003" s="170"/>
      <c r="BL1003" s="170"/>
      <c r="BM1003" s="170"/>
      <c r="BN1003" s="170"/>
      <c r="BO1003" s="170"/>
      <c r="BP1003" s="170"/>
      <c r="BQ1003" s="170"/>
      <c r="BR1003" s="170"/>
      <c r="BS1003" s="170"/>
      <c r="BT1003" s="170"/>
      <c r="BU1003" s="170"/>
      <c r="BV1003" s="170"/>
      <c r="BW1003" s="170"/>
      <c r="BX1003" s="170"/>
      <c r="BY1003" s="170"/>
      <c r="BZ1003" s="170"/>
      <c r="CA1003" s="170"/>
      <c r="CB1003" s="170"/>
      <c r="CC1003" s="170"/>
      <c r="CD1003" s="170"/>
      <c r="CE1003" s="170"/>
      <c r="CF1003" s="170"/>
      <c r="CG1003" s="170"/>
      <c r="CH1003" s="170"/>
      <c r="CI1003" s="170"/>
      <c r="CJ1003" s="170"/>
      <c r="CK1003" s="170"/>
      <c r="CL1003" s="170"/>
      <c r="CM1003" s="170"/>
      <c r="CN1003" s="170"/>
      <c r="CO1003" s="170"/>
      <c r="CP1003" s="170"/>
      <c r="CQ1003" s="170"/>
      <c r="CR1003" s="170"/>
      <c r="CS1003" s="170"/>
      <c r="CT1003" s="170"/>
      <c r="CU1003" s="170"/>
      <c r="CV1003" s="170"/>
      <c r="CW1003" s="170"/>
      <c r="CX1003" s="170"/>
      <c r="CY1003" s="170"/>
      <c r="CZ1003" s="170"/>
      <c r="DA1003" s="170"/>
      <c r="DB1003" s="170"/>
      <c r="DC1003" s="170"/>
      <c r="DD1003" s="170"/>
      <c r="DE1003" s="170"/>
      <c r="DF1003" s="170"/>
      <c r="DG1003" s="170"/>
      <c r="DH1003" s="170"/>
      <c r="DI1003" s="170"/>
      <c r="DJ1003" s="170"/>
      <c r="DK1003" s="170"/>
      <c r="DL1003" s="170"/>
      <c r="DM1003" s="170"/>
      <c r="DN1003" s="170"/>
      <c r="DO1003" s="170"/>
      <c r="DP1003" s="170"/>
      <c r="DQ1003" s="170"/>
      <c r="DR1003" s="170"/>
      <c r="DS1003" s="170"/>
      <c r="DT1003" s="170"/>
      <c r="DU1003" s="170"/>
      <c r="DV1003" s="170"/>
      <c r="DW1003" s="170"/>
      <c r="DX1003" s="170"/>
      <c r="DY1003" s="170"/>
      <c r="DZ1003" s="170"/>
      <c r="EA1003" s="170"/>
      <c r="EB1003" s="170"/>
      <c r="EC1003" s="170"/>
      <c r="ED1003" s="170"/>
      <c r="EE1003" s="170"/>
      <c r="EF1003" s="170"/>
      <c r="EG1003" s="170"/>
      <c r="EH1003" s="170"/>
      <c r="EI1003" s="170"/>
      <c r="EJ1003" s="170"/>
      <c r="EK1003" s="170"/>
      <c r="EL1003" s="170"/>
      <c r="EM1003" s="170"/>
      <c r="EN1003" s="170"/>
      <c r="EO1003" s="170"/>
      <c r="EP1003" s="170"/>
      <c r="EQ1003" s="170"/>
      <c r="ER1003" s="185"/>
      <c r="ES1003" s="185"/>
      <c r="ET1003" s="171"/>
    </row>
    <row r="1004" spans="1:161" s="173" customFormat="1" ht="12" hidden="1" customHeight="1" x14ac:dyDescent="0.25">
      <c r="A1004" s="169"/>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0"/>
      <c r="Y1004" s="170"/>
      <c r="Z1004" s="170"/>
      <c r="AA1004" s="170"/>
      <c r="AB1004" s="170"/>
      <c r="AC1004" s="170"/>
      <c r="AD1004" s="170"/>
      <c r="AE1004" s="170"/>
      <c r="AF1004" s="170"/>
      <c r="AG1004" s="170"/>
      <c r="AH1004" s="170"/>
      <c r="AI1004" s="170"/>
      <c r="AJ1004" s="170"/>
      <c r="AK1004" s="170"/>
      <c r="AL1004" s="170"/>
      <c r="AM1004" s="170"/>
      <c r="AN1004" s="170"/>
      <c r="AO1004" s="170"/>
      <c r="AP1004" s="170"/>
      <c r="AQ1004" s="170"/>
      <c r="AR1004" s="170"/>
      <c r="AS1004" s="170"/>
      <c r="AT1004" s="170"/>
      <c r="AU1004" s="170"/>
      <c r="AV1004" s="170"/>
      <c r="AW1004" s="170"/>
      <c r="AX1004" s="170"/>
      <c r="AY1004" s="170"/>
      <c r="AZ1004" s="170"/>
      <c r="BA1004" s="170"/>
      <c r="BB1004" s="170"/>
      <c r="BC1004" s="170"/>
      <c r="BD1004" s="170"/>
      <c r="BE1004" s="170"/>
      <c r="BF1004" s="170"/>
      <c r="BG1004" s="170"/>
      <c r="BH1004" s="170"/>
      <c r="BI1004" s="170"/>
      <c r="BJ1004" s="170"/>
      <c r="BK1004" s="170"/>
      <c r="BL1004" s="170"/>
      <c r="BM1004" s="170"/>
      <c r="BN1004" s="170"/>
      <c r="BO1004" s="170"/>
      <c r="BP1004" s="170"/>
      <c r="BQ1004" s="170"/>
      <c r="BR1004" s="170"/>
      <c r="BS1004" s="170"/>
      <c r="BT1004" s="170"/>
      <c r="BU1004" s="170"/>
      <c r="BV1004" s="170"/>
      <c r="BW1004" s="170"/>
      <c r="BX1004" s="170"/>
      <c r="BY1004" s="170"/>
      <c r="BZ1004" s="170"/>
      <c r="CA1004" s="170"/>
      <c r="CB1004" s="170"/>
      <c r="CC1004" s="170"/>
      <c r="CD1004" s="170"/>
      <c r="CE1004" s="170"/>
      <c r="CF1004" s="170"/>
      <c r="CG1004" s="170"/>
      <c r="CH1004" s="170"/>
      <c r="CI1004" s="170"/>
      <c r="CJ1004" s="170"/>
      <c r="CK1004" s="170"/>
      <c r="CL1004" s="170"/>
      <c r="CM1004" s="170"/>
      <c r="CN1004" s="170"/>
      <c r="CO1004" s="170"/>
      <c r="CP1004" s="170"/>
      <c r="CQ1004" s="170"/>
      <c r="CR1004" s="170"/>
      <c r="CS1004" s="170"/>
      <c r="CT1004" s="170"/>
      <c r="CU1004" s="170"/>
      <c r="CV1004" s="170"/>
      <c r="CW1004" s="170"/>
      <c r="CX1004" s="170"/>
      <c r="CY1004" s="170"/>
      <c r="CZ1004" s="170"/>
      <c r="DA1004" s="170"/>
      <c r="DB1004" s="170"/>
      <c r="DC1004" s="170"/>
      <c r="DD1004" s="170"/>
      <c r="DE1004" s="170"/>
      <c r="DF1004" s="170"/>
      <c r="DG1004" s="170"/>
      <c r="DH1004" s="170"/>
      <c r="DI1004" s="170"/>
      <c r="DJ1004" s="170"/>
      <c r="DK1004" s="170"/>
      <c r="DL1004" s="170"/>
      <c r="DM1004" s="170"/>
      <c r="DN1004" s="170"/>
      <c r="DO1004" s="170"/>
      <c r="DP1004" s="170"/>
      <c r="DQ1004" s="170"/>
      <c r="DR1004" s="170"/>
      <c r="DS1004" s="170"/>
      <c r="DT1004" s="170"/>
      <c r="DU1004" s="170"/>
      <c r="DV1004" s="170"/>
      <c r="DW1004" s="170"/>
      <c r="DX1004" s="170"/>
      <c r="DY1004" s="170"/>
      <c r="DZ1004" s="170"/>
      <c r="EA1004" s="170"/>
      <c r="EB1004" s="170"/>
      <c r="EC1004" s="170"/>
      <c r="ED1004" s="170"/>
      <c r="EE1004" s="170"/>
      <c r="EF1004" s="170"/>
      <c r="EG1004" s="170"/>
      <c r="EH1004" s="170"/>
      <c r="EI1004" s="170"/>
      <c r="EJ1004" s="170"/>
      <c r="EK1004" s="170"/>
      <c r="EL1004" s="170"/>
      <c r="EM1004" s="170"/>
      <c r="EN1004" s="170"/>
      <c r="EO1004" s="170"/>
      <c r="EP1004" s="170"/>
      <c r="EQ1004" s="170"/>
      <c r="ER1004" s="170"/>
      <c r="ES1004" s="170"/>
    </row>
    <row r="1005" spans="1:161" s="178" customFormat="1" ht="12" hidden="1" customHeight="1" x14ac:dyDescent="0.2">
      <c r="A1005" s="174"/>
      <c r="B1005" s="175"/>
      <c r="C1005" s="175"/>
      <c r="D1005" s="175"/>
      <c r="E1005" s="175"/>
      <c r="F1005" s="175"/>
      <c r="G1005" s="175"/>
      <c r="H1005" s="175"/>
      <c r="I1005" s="175"/>
      <c r="J1005" s="175"/>
      <c r="K1005" s="175"/>
      <c r="L1005" s="175"/>
      <c r="M1005" s="175"/>
      <c r="N1005" s="175"/>
      <c r="O1005" s="175"/>
      <c r="P1005" s="175"/>
      <c r="Q1005" s="175"/>
      <c r="R1005" s="175"/>
      <c r="S1005" s="175"/>
      <c r="T1005" s="175"/>
      <c r="U1005" s="175"/>
      <c r="V1005" s="175"/>
      <c r="W1005" s="175"/>
      <c r="X1005" s="175"/>
      <c r="Y1005" s="175"/>
      <c r="Z1005" s="175"/>
      <c r="AA1005" s="175"/>
      <c r="AB1005" s="175"/>
      <c r="AC1005" s="175"/>
      <c r="AD1005" s="175"/>
      <c r="AE1005" s="175"/>
      <c r="AF1005" s="175"/>
      <c r="AG1005" s="175"/>
      <c r="AH1005" s="175"/>
      <c r="AI1005" s="175"/>
      <c r="AJ1005" s="175"/>
      <c r="AK1005" s="175"/>
      <c r="AL1005" s="175"/>
      <c r="AM1005" s="175"/>
      <c r="AN1005" s="175"/>
      <c r="AO1005" s="175"/>
      <c r="AP1005" s="175"/>
      <c r="AQ1005" s="175"/>
      <c r="AR1005" s="175"/>
      <c r="AS1005" s="175"/>
      <c r="AT1005" s="175"/>
      <c r="AU1005" s="175"/>
      <c r="AV1005" s="175"/>
      <c r="AW1005" s="175"/>
      <c r="AX1005" s="175"/>
      <c r="AY1005" s="175"/>
      <c r="AZ1005" s="175"/>
      <c r="BA1005" s="175"/>
      <c r="BB1005" s="175"/>
      <c r="BC1005" s="175"/>
      <c r="BD1005" s="175"/>
      <c r="BE1005" s="175"/>
      <c r="BF1005" s="175"/>
      <c r="BG1005" s="175"/>
      <c r="BH1005" s="175"/>
      <c r="BI1005" s="175"/>
      <c r="BJ1005" s="175"/>
      <c r="BK1005" s="175"/>
      <c r="BL1005" s="175"/>
      <c r="BM1005" s="175"/>
      <c r="BN1005" s="175"/>
      <c r="BO1005" s="175"/>
      <c r="BP1005" s="175"/>
      <c r="BQ1005" s="175"/>
      <c r="BR1005" s="175"/>
      <c r="BS1005" s="175"/>
      <c r="BT1005" s="175"/>
      <c r="BU1005" s="175"/>
      <c r="BV1005" s="175"/>
      <c r="BW1005" s="175"/>
      <c r="BX1005" s="175"/>
      <c r="BY1005" s="175"/>
      <c r="BZ1005" s="175"/>
      <c r="CA1005" s="175"/>
      <c r="CB1005" s="175"/>
      <c r="CC1005" s="175"/>
      <c r="CD1005" s="175"/>
      <c r="CE1005" s="175"/>
      <c r="CF1005" s="175"/>
      <c r="CG1005" s="175"/>
      <c r="CH1005" s="175"/>
      <c r="CI1005" s="175"/>
      <c r="CJ1005" s="175"/>
      <c r="CK1005" s="175"/>
      <c r="CL1005" s="175"/>
      <c r="CM1005" s="175"/>
      <c r="CN1005" s="175"/>
      <c r="CO1005" s="175"/>
      <c r="CP1005" s="175"/>
      <c r="CQ1005" s="175"/>
      <c r="CR1005" s="175"/>
      <c r="CS1005" s="175"/>
      <c r="CT1005" s="175"/>
      <c r="CU1005" s="175"/>
      <c r="CV1005" s="175"/>
      <c r="CW1005" s="175"/>
      <c r="CX1005" s="175"/>
      <c r="CY1005" s="175"/>
      <c r="CZ1005" s="175"/>
      <c r="DA1005" s="175"/>
      <c r="DB1005" s="175"/>
      <c r="DC1005" s="175"/>
      <c r="DD1005" s="175"/>
      <c r="DE1005" s="175"/>
      <c r="DF1005" s="175"/>
      <c r="DG1005" s="175"/>
      <c r="DH1005" s="175"/>
      <c r="DI1005" s="175"/>
      <c r="DJ1005" s="175"/>
      <c r="DK1005" s="175"/>
      <c r="DL1005" s="175"/>
      <c r="DM1005" s="175"/>
      <c r="DN1005" s="175"/>
      <c r="DO1005" s="175"/>
      <c r="DP1005" s="175"/>
      <c r="DQ1005" s="175"/>
      <c r="DR1005" s="175"/>
      <c r="DS1005" s="175"/>
      <c r="DT1005" s="175"/>
      <c r="DU1005" s="175"/>
      <c r="DV1005" s="175"/>
      <c r="DW1005" s="175"/>
      <c r="DX1005" s="175"/>
      <c r="DY1005" s="175"/>
      <c r="DZ1005" s="175"/>
      <c r="EA1005" s="175"/>
      <c r="EB1005" s="175"/>
      <c r="EC1005" s="175"/>
      <c r="ED1005" s="175"/>
      <c r="EE1005" s="175"/>
      <c r="EF1005" s="175"/>
      <c r="EG1005" s="175"/>
      <c r="EH1005" s="175"/>
      <c r="EI1005" s="175"/>
      <c r="EJ1005" s="175"/>
      <c r="EK1005" s="175"/>
      <c r="EL1005" s="175"/>
      <c r="EM1005" s="175"/>
      <c r="EN1005" s="175"/>
      <c r="EO1005" s="175"/>
      <c r="EP1005" s="175"/>
      <c r="EQ1005" s="175"/>
      <c r="ER1005" s="186"/>
      <c r="ES1005" s="184"/>
      <c r="ET1005" s="176"/>
      <c r="EU1005" s="177"/>
      <c r="EV1005" s="177"/>
      <c r="EW1005" s="177"/>
      <c r="EX1005" s="177"/>
      <c r="EY1005" s="177"/>
      <c r="EZ1005" s="177"/>
      <c r="FA1005" s="177"/>
      <c r="FB1005" s="177"/>
      <c r="FC1005" s="177"/>
      <c r="FD1005" s="177"/>
      <c r="FE1005" s="177"/>
    </row>
    <row r="1006" spans="1:161" ht="12" hidden="1" customHeight="1" x14ac:dyDescent="0.25"/>
    <row r="1007" spans="1:161" ht="12" hidden="1" customHeight="1" x14ac:dyDescent="0.25"/>
    <row r="1008" spans="1:161" ht="12" hidden="1" customHeight="1" x14ac:dyDescent="0.25"/>
    <row r="1009" ht="12" hidden="1" customHeight="1" x14ac:dyDescent="0.25"/>
    <row r="1010" ht="12" hidden="1" customHeight="1" x14ac:dyDescent="0.25"/>
    <row r="1011" ht="12" hidden="1" customHeight="1" x14ac:dyDescent="0.25"/>
    <row r="1012" ht="12" hidden="1" customHeight="1" x14ac:dyDescent="0.25"/>
    <row r="1013" ht="12" hidden="1" customHeight="1" x14ac:dyDescent="0.25"/>
    <row r="1014" ht="12" hidden="1" customHeight="1" x14ac:dyDescent="0.25"/>
    <row r="1015" ht="12" hidden="1" customHeight="1" x14ac:dyDescent="0.25"/>
    <row r="1016" ht="12" hidden="1" customHeight="1" x14ac:dyDescent="0.25"/>
    <row r="1017" ht="12" hidden="1" customHeight="1" x14ac:dyDescent="0.25"/>
    <row r="1018" ht="12" hidden="1" customHeight="1" x14ac:dyDescent="0.25"/>
    <row r="1019" ht="12" hidden="1" customHeight="1" x14ac:dyDescent="0.25"/>
    <row r="1020" ht="12" hidden="1" customHeight="1" x14ac:dyDescent="0.25"/>
    <row r="1021" ht="12" hidden="1" customHeight="1" x14ac:dyDescent="0.25"/>
    <row r="1022" ht="12" hidden="1" customHeight="1" x14ac:dyDescent="0.25"/>
    <row r="1023" ht="12" hidden="1" customHeight="1" x14ac:dyDescent="0.25"/>
    <row r="1024" ht="12" hidden="1" customHeight="1" x14ac:dyDescent="0.25"/>
    <row r="1025" ht="12" hidden="1" customHeight="1" x14ac:dyDescent="0.25"/>
    <row r="1026" ht="12" hidden="1" customHeight="1" x14ac:dyDescent="0.25"/>
    <row r="1027" ht="12" hidden="1" customHeight="1" x14ac:dyDescent="0.25"/>
    <row r="1028" ht="12" hidden="1" customHeight="1" x14ac:dyDescent="0.25"/>
    <row r="1029" ht="12" hidden="1" customHeight="1" x14ac:dyDescent="0.25"/>
    <row r="1030" ht="12" hidden="1" customHeight="1" x14ac:dyDescent="0.25"/>
    <row r="1031" ht="12" hidden="1" customHeight="1" x14ac:dyDescent="0.25"/>
    <row r="1032" ht="12" hidden="1" customHeight="1" x14ac:dyDescent="0.25"/>
    <row r="1033" ht="12" hidden="1" customHeight="1" x14ac:dyDescent="0.25"/>
    <row r="1034" ht="12" hidden="1" customHeight="1" x14ac:dyDescent="0.25"/>
    <row r="1035" ht="12" hidden="1" customHeight="1" x14ac:dyDescent="0.25"/>
    <row r="1036" ht="12" hidden="1" customHeight="1" x14ac:dyDescent="0.25"/>
    <row r="1037" ht="12" hidden="1" customHeight="1" x14ac:dyDescent="0.25"/>
    <row r="1038" ht="12" hidden="1" customHeight="1" x14ac:dyDescent="0.25"/>
    <row r="1039" ht="12" hidden="1" customHeight="1" x14ac:dyDescent="0.25"/>
    <row r="1040" ht="12" hidden="1" customHeight="1" x14ac:dyDescent="0.25"/>
    <row r="1041" ht="12" hidden="1" customHeight="1" x14ac:dyDescent="0.25"/>
    <row r="1042" ht="12" hidden="1" customHeight="1" x14ac:dyDescent="0.25"/>
    <row r="1043" ht="12" hidden="1" customHeight="1" x14ac:dyDescent="0.25"/>
    <row r="1044" ht="12" hidden="1" customHeight="1" x14ac:dyDescent="0.25"/>
    <row r="1045" ht="12" hidden="1" customHeight="1" x14ac:dyDescent="0.25"/>
    <row r="1046" ht="12" hidden="1" customHeight="1" x14ac:dyDescent="0.25"/>
    <row r="1047" ht="12" hidden="1" customHeight="1" x14ac:dyDescent="0.25"/>
    <row r="1048" ht="12" hidden="1" customHeight="1" x14ac:dyDescent="0.25"/>
    <row r="1049" ht="12" hidden="1" customHeight="1" x14ac:dyDescent="0.25"/>
    <row r="1050" ht="12" hidden="1" customHeight="1" x14ac:dyDescent="0.25"/>
    <row r="1051" ht="12" hidden="1" customHeight="1" x14ac:dyDescent="0.25"/>
    <row r="1052" ht="12" hidden="1" customHeight="1" x14ac:dyDescent="0.25"/>
    <row r="1053" ht="12" hidden="1" customHeight="1" x14ac:dyDescent="0.25"/>
    <row r="1054" ht="12" hidden="1" customHeight="1" x14ac:dyDescent="0.25"/>
    <row r="1055" ht="12" hidden="1" customHeight="1" x14ac:dyDescent="0.25"/>
    <row r="1056" ht="12" hidden="1" customHeight="1" x14ac:dyDescent="0.25"/>
    <row r="1057" ht="12" hidden="1" customHeight="1" x14ac:dyDescent="0.25"/>
    <row r="1058" ht="12" hidden="1" customHeight="1" x14ac:dyDescent="0.25"/>
    <row r="1059" ht="12" hidden="1" customHeight="1" x14ac:dyDescent="0.25"/>
    <row r="1060" ht="12" hidden="1" customHeight="1" x14ac:dyDescent="0.25"/>
    <row r="1061" ht="12" hidden="1" customHeight="1" x14ac:dyDescent="0.25"/>
    <row r="1062" ht="12" hidden="1" customHeight="1" x14ac:dyDescent="0.25"/>
    <row r="1063" ht="12" hidden="1" customHeight="1" x14ac:dyDescent="0.25"/>
    <row r="1064" ht="12" hidden="1" customHeight="1" x14ac:dyDescent="0.25"/>
    <row r="1065" ht="12" hidden="1" customHeight="1" x14ac:dyDescent="0.25"/>
    <row r="1066" ht="12" hidden="1" customHeight="1" x14ac:dyDescent="0.25"/>
    <row r="1067" ht="12" hidden="1" customHeight="1" x14ac:dyDescent="0.25"/>
    <row r="1068" ht="12" hidden="1" customHeight="1" x14ac:dyDescent="0.25"/>
    <row r="1069" ht="12" hidden="1" customHeight="1" x14ac:dyDescent="0.25"/>
    <row r="1070" ht="12" hidden="1" customHeight="1" x14ac:dyDescent="0.25"/>
    <row r="1071" ht="12" hidden="1" customHeight="1" x14ac:dyDescent="0.25"/>
    <row r="1072" ht="12" hidden="1" customHeight="1" x14ac:dyDescent="0.25"/>
    <row r="1073" ht="12" hidden="1" customHeight="1" x14ac:dyDescent="0.25"/>
    <row r="1074" ht="12" hidden="1" customHeight="1" x14ac:dyDescent="0.25"/>
    <row r="1075" ht="12" hidden="1" customHeight="1" x14ac:dyDescent="0.25"/>
    <row r="1076" ht="12" hidden="1" customHeight="1" x14ac:dyDescent="0.25"/>
    <row r="1077" ht="12" hidden="1" customHeight="1" x14ac:dyDescent="0.25"/>
    <row r="1078" ht="12" hidden="1" customHeight="1" x14ac:dyDescent="0.25"/>
    <row r="1079" ht="12" hidden="1" customHeight="1" x14ac:dyDescent="0.25"/>
    <row r="1080" ht="12" hidden="1" customHeight="1" x14ac:dyDescent="0.25"/>
    <row r="1081" ht="12" hidden="1" customHeight="1" x14ac:dyDescent="0.25"/>
    <row r="1082" ht="12" hidden="1" customHeight="1" x14ac:dyDescent="0.25"/>
    <row r="1083" ht="12" hidden="1" customHeight="1" x14ac:dyDescent="0.25"/>
    <row r="1084" ht="12" hidden="1" customHeight="1" x14ac:dyDescent="0.25"/>
    <row r="1085" ht="12" hidden="1" customHeight="1" x14ac:dyDescent="0.25"/>
    <row r="1086" ht="12" hidden="1" customHeight="1" x14ac:dyDescent="0.25"/>
    <row r="1087" ht="12" hidden="1" customHeight="1" x14ac:dyDescent="0.25"/>
    <row r="1088" ht="12" hidden="1" customHeight="1" x14ac:dyDescent="0.25"/>
    <row r="1089" ht="12" hidden="1" customHeight="1" x14ac:dyDescent="0.25"/>
    <row r="1090" ht="12" hidden="1" customHeight="1" x14ac:dyDescent="0.25"/>
    <row r="1091" ht="12" hidden="1" customHeight="1" x14ac:dyDescent="0.25"/>
    <row r="1092" ht="12" hidden="1" customHeight="1" x14ac:dyDescent="0.25"/>
    <row r="1093" ht="12" hidden="1" customHeight="1" x14ac:dyDescent="0.25"/>
    <row r="1094" ht="12" hidden="1" customHeight="1" x14ac:dyDescent="0.25"/>
    <row r="1095" ht="12" hidden="1" customHeight="1" x14ac:dyDescent="0.25"/>
    <row r="1096" ht="12" hidden="1" customHeight="1" x14ac:dyDescent="0.25"/>
    <row r="1097" ht="12" hidden="1" customHeight="1" x14ac:dyDescent="0.25"/>
    <row r="1098" ht="12" hidden="1" customHeight="1" x14ac:dyDescent="0.25"/>
    <row r="1099" ht="12" hidden="1" customHeight="1" x14ac:dyDescent="0.25"/>
    <row r="1100" ht="12" hidden="1" customHeight="1" x14ac:dyDescent="0.25"/>
    <row r="1101" ht="12" hidden="1" customHeight="1" x14ac:dyDescent="0.25"/>
    <row r="1102" ht="12" hidden="1" customHeight="1" x14ac:dyDescent="0.25"/>
    <row r="1103" ht="12" hidden="1" customHeight="1" x14ac:dyDescent="0.25"/>
    <row r="1104" ht="12" hidden="1" customHeight="1" x14ac:dyDescent="0.25"/>
    <row r="1105" ht="12" hidden="1" customHeight="1" x14ac:dyDescent="0.25"/>
    <row r="1106" ht="12" hidden="1" customHeight="1" x14ac:dyDescent="0.25"/>
    <row r="1107" ht="12" hidden="1" customHeight="1" x14ac:dyDescent="0.25"/>
    <row r="1108" ht="12" hidden="1" customHeight="1" x14ac:dyDescent="0.25"/>
    <row r="1109" ht="12" hidden="1" customHeight="1" x14ac:dyDescent="0.25"/>
    <row r="1110" ht="12" hidden="1" customHeight="1" x14ac:dyDescent="0.25"/>
    <row r="1111" ht="12" hidden="1" customHeight="1" x14ac:dyDescent="0.25"/>
    <row r="1112" ht="12" hidden="1" customHeight="1" x14ac:dyDescent="0.25"/>
    <row r="1113" ht="12" hidden="1" customHeight="1" x14ac:dyDescent="0.25"/>
    <row r="1114" ht="12" hidden="1" customHeight="1" x14ac:dyDescent="0.25"/>
    <row r="1115" ht="12" hidden="1" customHeight="1" x14ac:dyDescent="0.25"/>
    <row r="1116" ht="12" hidden="1" customHeight="1" x14ac:dyDescent="0.25"/>
    <row r="1117" ht="12" hidden="1" customHeight="1" x14ac:dyDescent="0.25"/>
    <row r="1118" ht="12" hidden="1" customHeight="1" x14ac:dyDescent="0.25"/>
    <row r="1119" ht="12" hidden="1" customHeight="1" x14ac:dyDescent="0.25"/>
    <row r="1120" ht="12" hidden="1" customHeight="1" x14ac:dyDescent="0.25"/>
    <row r="1121" ht="12" hidden="1" customHeight="1" x14ac:dyDescent="0.25"/>
    <row r="1122" ht="12" hidden="1" customHeight="1" x14ac:dyDescent="0.25"/>
    <row r="1123" ht="12" hidden="1" customHeight="1" x14ac:dyDescent="0.25"/>
    <row r="1124" ht="12" hidden="1" customHeight="1" x14ac:dyDescent="0.25"/>
    <row r="1125" ht="12" hidden="1" customHeight="1" x14ac:dyDescent="0.25"/>
    <row r="1126" ht="12" hidden="1" customHeight="1" x14ac:dyDescent="0.25"/>
    <row r="1127" ht="12" hidden="1" customHeight="1" x14ac:dyDescent="0.25"/>
    <row r="1128" ht="12" hidden="1" customHeight="1" x14ac:dyDescent="0.25"/>
    <row r="1129" ht="12" hidden="1" customHeight="1" x14ac:dyDescent="0.25"/>
    <row r="1130" ht="12" hidden="1" customHeight="1" x14ac:dyDescent="0.25"/>
    <row r="1131" ht="12" hidden="1" customHeight="1" x14ac:dyDescent="0.25"/>
    <row r="1132" ht="12" hidden="1" customHeight="1" x14ac:dyDescent="0.25"/>
    <row r="1133" ht="12" hidden="1" customHeight="1" x14ac:dyDescent="0.25"/>
    <row r="1134" ht="12" hidden="1" customHeight="1" x14ac:dyDescent="0.25"/>
    <row r="1135" ht="12" hidden="1" customHeight="1" x14ac:dyDescent="0.25"/>
    <row r="1136" ht="12" hidden="1" customHeight="1" x14ac:dyDescent="0.25"/>
    <row r="1137" ht="12" hidden="1" customHeight="1" x14ac:dyDescent="0.25"/>
    <row r="1138" ht="12" hidden="1" customHeight="1" x14ac:dyDescent="0.25"/>
    <row r="1139" ht="12" hidden="1" customHeight="1" x14ac:dyDescent="0.25"/>
    <row r="1140" ht="12" hidden="1" customHeight="1" x14ac:dyDescent="0.25"/>
    <row r="1141" ht="12" hidden="1" customHeight="1" x14ac:dyDescent="0.25"/>
    <row r="1142" ht="12" hidden="1" customHeight="1" x14ac:dyDescent="0.25"/>
    <row r="1143" ht="12" hidden="1" customHeight="1" x14ac:dyDescent="0.25"/>
    <row r="1144" ht="12" hidden="1" customHeight="1" x14ac:dyDescent="0.25"/>
    <row r="1145" ht="12" hidden="1" customHeight="1" x14ac:dyDescent="0.25"/>
    <row r="1146" ht="12" hidden="1" customHeight="1" x14ac:dyDescent="0.25"/>
    <row r="1147" ht="12" hidden="1" customHeight="1" x14ac:dyDescent="0.25"/>
    <row r="1148" ht="12" hidden="1" customHeight="1" x14ac:dyDescent="0.25"/>
    <row r="1149" ht="12" hidden="1" customHeight="1" x14ac:dyDescent="0.25"/>
    <row r="1150" ht="12" hidden="1" customHeight="1" x14ac:dyDescent="0.25"/>
    <row r="1151" ht="12" hidden="1" customHeight="1" x14ac:dyDescent="0.25"/>
    <row r="1152" ht="12" hidden="1" customHeight="1" x14ac:dyDescent="0.25"/>
    <row r="1153" ht="12" hidden="1" customHeight="1" x14ac:dyDescent="0.25"/>
    <row r="1154" ht="12" hidden="1" customHeight="1" x14ac:dyDescent="0.25"/>
    <row r="1155" ht="12" hidden="1" customHeight="1" x14ac:dyDescent="0.25"/>
    <row r="1156" ht="12" hidden="1" customHeight="1" x14ac:dyDescent="0.25"/>
    <row r="1157" ht="12" hidden="1" customHeight="1" x14ac:dyDescent="0.25"/>
    <row r="1158" ht="12" hidden="1" customHeight="1" x14ac:dyDescent="0.25"/>
    <row r="1159" ht="12" hidden="1" customHeight="1" x14ac:dyDescent="0.25"/>
    <row r="1160" ht="12" hidden="1" customHeight="1" x14ac:dyDescent="0.25"/>
    <row r="1161" ht="12" hidden="1" customHeight="1" x14ac:dyDescent="0.25"/>
    <row r="1162" ht="12" hidden="1" customHeight="1" x14ac:dyDescent="0.25"/>
    <row r="1163" ht="12" hidden="1" customHeight="1" x14ac:dyDescent="0.25"/>
    <row r="1164" ht="12" hidden="1" customHeight="1" x14ac:dyDescent="0.25"/>
    <row r="1165" ht="12" hidden="1" customHeight="1" x14ac:dyDescent="0.25"/>
    <row r="1166" ht="12" hidden="1" customHeight="1" x14ac:dyDescent="0.25"/>
    <row r="1167" ht="12" hidden="1" customHeight="1" x14ac:dyDescent="0.25"/>
    <row r="1168" ht="12" hidden="1" customHeight="1" x14ac:dyDescent="0.25"/>
    <row r="1169" ht="12" hidden="1" customHeight="1" x14ac:dyDescent="0.25"/>
    <row r="1170" ht="12" hidden="1" customHeight="1" x14ac:dyDescent="0.25"/>
    <row r="1171" ht="12" hidden="1" customHeight="1" x14ac:dyDescent="0.25"/>
    <row r="1172" ht="12" hidden="1" customHeight="1" x14ac:dyDescent="0.25"/>
    <row r="1173" ht="12" hidden="1" customHeight="1" x14ac:dyDescent="0.25"/>
    <row r="1174" ht="12" hidden="1" customHeight="1" x14ac:dyDescent="0.25"/>
    <row r="1175" ht="12" hidden="1" customHeight="1" x14ac:dyDescent="0.25"/>
    <row r="1176" ht="12" hidden="1" customHeight="1" x14ac:dyDescent="0.25"/>
    <row r="1177" ht="12" hidden="1" customHeight="1" x14ac:dyDescent="0.25"/>
    <row r="1178" ht="12" hidden="1" customHeight="1" x14ac:dyDescent="0.25"/>
    <row r="1179" ht="12" hidden="1" customHeight="1" x14ac:dyDescent="0.25"/>
    <row r="1180" ht="12" hidden="1" customHeight="1" x14ac:dyDescent="0.25"/>
    <row r="1181" ht="12" hidden="1" customHeight="1" x14ac:dyDescent="0.25"/>
    <row r="1182" ht="12" hidden="1" customHeight="1" x14ac:dyDescent="0.25"/>
    <row r="1183" ht="12" hidden="1" customHeight="1" x14ac:dyDescent="0.25"/>
    <row r="1184" ht="12" hidden="1" customHeight="1" x14ac:dyDescent="0.25"/>
    <row r="1185" ht="12" hidden="1" customHeight="1" x14ac:dyDescent="0.25"/>
    <row r="1186" ht="12" hidden="1" customHeight="1" x14ac:dyDescent="0.25"/>
    <row r="1187" ht="12" hidden="1" customHeight="1" x14ac:dyDescent="0.25"/>
    <row r="1188" ht="12" hidden="1" customHeight="1" x14ac:dyDescent="0.25"/>
    <row r="1189" ht="12" hidden="1" customHeight="1" x14ac:dyDescent="0.25"/>
    <row r="1190" ht="12" hidden="1" customHeight="1" x14ac:dyDescent="0.25"/>
    <row r="1191" ht="12" hidden="1" customHeight="1" x14ac:dyDescent="0.25"/>
    <row r="1192" ht="12" hidden="1" customHeight="1" x14ac:dyDescent="0.25"/>
    <row r="1193" ht="12" hidden="1" customHeight="1" x14ac:dyDescent="0.25"/>
    <row r="1194" ht="12" hidden="1" customHeight="1" x14ac:dyDescent="0.25"/>
    <row r="1195" ht="12" hidden="1" customHeight="1" x14ac:dyDescent="0.25"/>
    <row r="1196" ht="12" hidden="1" customHeight="1" x14ac:dyDescent="0.25"/>
    <row r="1197" ht="12" hidden="1" customHeight="1" x14ac:dyDescent="0.25"/>
    <row r="1198" ht="12" hidden="1" customHeight="1" x14ac:dyDescent="0.25"/>
    <row r="1199" ht="12" hidden="1" customHeight="1" x14ac:dyDescent="0.25"/>
    <row r="1200" ht="12" hidden="1" customHeight="1" x14ac:dyDescent="0.25"/>
    <row r="1201" ht="12" hidden="1" customHeight="1" x14ac:dyDescent="0.25"/>
    <row r="1202" ht="12" hidden="1" customHeight="1" x14ac:dyDescent="0.25"/>
    <row r="1203" ht="12" hidden="1" customHeight="1" x14ac:dyDescent="0.25"/>
    <row r="1204" ht="12" hidden="1" customHeight="1" x14ac:dyDescent="0.25"/>
    <row r="1205" ht="12" hidden="1" customHeight="1" x14ac:dyDescent="0.25"/>
    <row r="1206" ht="12" hidden="1" customHeight="1" x14ac:dyDescent="0.25"/>
    <row r="1207" ht="12" hidden="1" customHeight="1" x14ac:dyDescent="0.25"/>
    <row r="1208" ht="12" hidden="1" customHeight="1" x14ac:dyDescent="0.25"/>
    <row r="1209" ht="12" hidden="1" customHeight="1" x14ac:dyDescent="0.25"/>
    <row r="1210" ht="12" hidden="1" customHeight="1" x14ac:dyDescent="0.25"/>
    <row r="1211" ht="12" hidden="1" customHeight="1" x14ac:dyDescent="0.25"/>
    <row r="1212" ht="12" hidden="1" customHeight="1" x14ac:dyDescent="0.25"/>
    <row r="1213" ht="12" hidden="1" customHeight="1" x14ac:dyDescent="0.25"/>
    <row r="1214" ht="12" hidden="1" customHeight="1" x14ac:dyDescent="0.25"/>
    <row r="1215" ht="12" hidden="1" customHeight="1" x14ac:dyDescent="0.25"/>
    <row r="1216" ht="12" hidden="1" customHeight="1" x14ac:dyDescent="0.25"/>
    <row r="1217" ht="12" hidden="1" customHeight="1" x14ac:dyDescent="0.25"/>
    <row r="1218" ht="12" hidden="1" customHeight="1" x14ac:dyDescent="0.25"/>
    <row r="1219" ht="12" hidden="1" customHeight="1" x14ac:dyDescent="0.25"/>
    <row r="1220" ht="12" hidden="1" customHeight="1" x14ac:dyDescent="0.25"/>
    <row r="1221" ht="12" hidden="1" customHeight="1" x14ac:dyDescent="0.25"/>
    <row r="1222" ht="12" hidden="1" customHeight="1" x14ac:dyDescent="0.25"/>
    <row r="1223" ht="12" hidden="1" customHeight="1" x14ac:dyDescent="0.25"/>
    <row r="1224" ht="12" hidden="1" customHeight="1" x14ac:dyDescent="0.25"/>
    <row r="1225" ht="12" hidden="1" customHeight="1" x14ac:dyDescent="0.25"/>
    <row r="1226" ht="12" hidden="1" customHeight="1" x14ac:dyDescent="0.25"/>
    <row r="1227" ht="12" hidden="1" customHeight="1" x14ac:dyDescent="0.25"/>
    <row r="1228" ht="12" hidden="1" customHeight="1" x14ac:dyDescent="0.25"/>
    <row r="1229" ht="12" hidden="1" customHeight="1" x14ac:dyDescent="0.25"/>
    <row r="1230" ht="12" hidden="1" customHeight="1" x14ac:dyDescent="0.25"/>
    <row r="1231" ht="12" hidden="1" customHeight="1" x14ac:dyDescent="0.25"/>
    <row r="1232" ht="12" hidden="1" customHeight="1" x14ac:dyDescent="0.25"/>
    <row r="1233" ht="12" hidden="1" customHeight="1" x14ac:dyDescent="0.25"/>
    <row r="1234" ht="12" hidden="1" customHeight="1" x14ac:dyDescent="0.25"/>
    <row r="1235" ht="12" hidden="1" customHeight="1" x14ac:dyDescent="0.25"/>
    <row r="1236" ht="12" hidden="1" customHeight="1" x14ac:dyDescent="0.25"/>
    <row r="1237" ht="12" hidden="1" customHeight="1" x14ac:dyDescent="0.25"/>
    <row r="1238" ht="12" hidden="1" customHeight="1" x14ac:dyDescent="0.25"/>
    <row r="1239" ht="12" hidden="1" customHeight="1" x14ac:dyDescent="0.25"/>
    <row r="1240" ht="12" hidden="1" customHeight="1" x14ac:dyDescent="0.25"/>
    <row r="1241" ht="12" hidden="1" customHeight="1" x14ac:dyDescent="0.25"/>
    <row r="1242" ht="12" hidden="1" customHeight="1" x14ac:dyDescent="0.25"/>
    <row r="1243" ht="12" hidden="1" customHeight="1" x14ac:dyDescent="0.25"/>
    <row r="1244" ht="12" hidden="1" customHeight="1" x14ac:dyDescent="0.25"/>
    <row r="1245" ht="12" hidden="1" customHeight="1" x14ac:dyDescent="0.25"/>
    <row r="1246" ht="12" hidden="1" customHeight="1" x14ac:dyDescent="0.25"/>
    <row r="1247" ht="12" hidden="1" customHeight="1" x14ac:dyDescent="0.25"/>
    <row r="1248" ht="12" hidden="1" customHeight="1" x14ac:dyDescent="0.25"/>
    <row r="1249" ht="12" hidden="1" customHeight="1" x14ac:dyDescent="0.25"/>
    <row r="1250" ht="12" hidden="1" customHeight="1" x14ac:dyDescent="0.25"/>
    <row r="1251" ht="12" hidden="1" customHeight="1" x14ac:dyDescent="0.25"/>
    <row r="1252" ht="12" hidden="1" customHeight="1" x14ac:dyDescent="0.25"/>
    <row r="1253" ht="12" hidden="1" customHeight="1" x14ac:dyDescent="0.25"/>
    <row r="1254" ht="12" hidden="1" customHeight="1" x14ac:dyDescent="0.25"/>
    <row r="1255" ht="12" hidden="1" customHeight="1" x14ac:dyDescent="0.25"/>
    <row r="1256" ht="12" hidden="1" customHeight="1" x14ac:dyDescent="0.25"/>
    <row r="1257" ht="12" hidden="1" customHeight="1" x14ac:dyDescent="0.25"/>
    <row r="1258" ht="12" hidden="1" customHeight="1" x14ac:dyDescent="0.25"/>
    <row r="1259" ht="12" hidden="1" customHeight="1" x14ac:dyDescent="0.25"/>
    <row r="1260" ht="12" hidden="1" customHeight="1" x14ac:dyDescent="0.25"/>
    <row r="1261" ht="12" hidden="1" customHeight="1" x14ac:dyDescent="0.25"/>
    <row r="1262" ht="12" hidden="1" customHeight="1" x14ac:dyDescent="0.25"/>
    <row r="1263" ht="12" hidden="1" customHeight="1" x14ac:dyDescent="0.25"/>
    <row r="1264" ht="12" hidden="1" customHeight="1" x14ac:dyDescent="0.25"/>
    <row r="1265" ht="12" hidden="1" customHeight="1" x14ac:dyDescent="0.25"/>
    <row r="1266" ht="12" hidden="1" customHeight="1" x14ac:dyDescent="0.25"/>
    <row r="1267" ht="12" hidden="1" customHeight="1" x14ac:dyDescent="0.25"/>
    <row r="1268" ht="12" hidden="1" customHeight="1" x14ac:dyDescent="0.25"/>
    <row r="1269" ht="12" hidden="1" customHeight="1" x14ac:dyDescent="0.25"/>
    <row r="1270" ht="12" hidden="1" customHeight="1" x14ac:dyDescent="0.25"/>
    <row r="1271" ht="12" hidden="1" customHeight="1" x14ac:dyDescent="0.25"/>
    <row r="1272" ht="12" hidden="1" customHeight="1" x14ac:dyDescent="0.25"/>
    <row r="1273" ht="12" hidden="1" customHeight="1" x14ac:dyDescent="0.25"/>
    <row r="1274" ht="12" hidden="1" customHeight="1" x14ac:dyDescent="0.25"/>
    <row r="1275" ht="12" hidden="1" customHeight="1" x14ac:dyDescent="0.25"/>
    <row r="1276" ht="12" hidden="1" customHeight="1" x14ac:dyDescent="0.25"/>
    <row r="1277" ht="12" hidden="1" customHeight="1" x14ac:dyDescent="0.25"/>
    <row r="1278" ht="12" hidden="1" customHeight="1" x14ac:dyDescent="0.25"/>
    <row r="1279" ht="12" hidden="1" customHeight="1" x14ac:dyDescent="0.25"/>
    <row r="1280" ht="12" hidden="1" customHeight="1" x14ac:dyDescent="0.25"/>
    <row r="1281" ht="12" hidden="1" customHeight="1" x14ac:dyDescent="0.25"/>
    <row r="1282" ht="12" hidden="1" customHeight="1" x14ac:dyDescent="0.25"/>
    <row r="1283" ht="12" hidden="1" customHeight="1" x14ac:dyDescent="0.25"/>
    <row r="1284" ht="12" hidden="1" customHeight="1" x14ac:dyDescent="0.25"/>
    <row r="1285" ht="12" hidden="1" customHeight="1" x14ac:dyDescent="0.25"/>
    <row r="1286" ht="12" hidden="1" customHeight="1" x14ac:dyDescent="0.25"/>
    <row r="1287" ht="12" hidden="1" customHeight="1" x14ac:dyDescent="0.25"/>
    <row r="1288" ht="12" hidden="1" customHeight="1" x14ac:dyDescent="0.25"/>
    <row r="1289" ht="12" hidden="1" customHeight="1" x14ac:dyDescent="0.25"/>
    <row r="1290" ht="12" hidden="1" customHeight="1" x14ac:dyDescent="0.25"/>
    <row r="1291" ht="12" hidden="1" customHeight="1" x14ac:dyDescent="0.25"/>
    <row r="1292" ht="12" hidden="1" customHeight="1" x14ac:dyDescent="0.25"/>
    <row r="1293" ht="12" hidden="1" customHeight="1" x14ac:dyDescent="0.25"/>
    <row r="1294" ht="12" hidden="1" customHeight="1" x14ac:dyDescent="0.25"/>
    <row r="1295" ht="12" hidden="1" customHeight="1" x14ac:dyDescent="0.25"/>
    <row r="1296" ht="12" hidden="1" customHeight="1" x14ac:dyDescent="0.25"/>
    <row r="1297" ht="12" hidden="1" customHeight="1" x14ac:dyDescent="0.25"/>
    <row r="1298" ht="12" hidden="1" customHeight="1" x14ac:dyDescent="0.25"/>
    <row r="1299" ht="12" hidden="1" customHeight="1" x14ac:dyDescent="0.25"/>
    <row r="1300" ht="12" hidden="1" customHeight="1" x14ac:dyDescent="0.25"/>
    <row r="1301" ht="12" hidden="1" customHeight="1" x14ac:dyDescent="0.25"/>
    <row r="1302" ht="12" hidden="1" customHeight="1" x14ac:dyDescent="0.25"/>
    <row r="1303" ht="12" hidden="1" customHeight="1" x14ac:dyDescent="0.25"/>
    <row r="1304" ht="12" hidden="1" customHeight="1" x14ac:dyDescent="0.25"/>
    <row r="1305" ht="12" hidden="1" customHeight="1" x14ac:dyDescent="0.25"/>
    <row r="1306" ht="12" hidden="1" customHeight="1" x14ac:dyDescent="0.25"/>
    <row r="1307" ht="12" hidden="1" customHeight="1" x14ac:dyDescent="0.25"/>
    <row r="1308" ht="12" hidden="1" customHeight="1" x14ac:dyDescent="0.25"/>
    <row r="1309" ht="12" hidden="1" customHeight="1" x14ac:dyDescent="0.25"/>
    <row r="1310" ht="12" hidden="1" customHeight="1" x14ac:dyDescent="0.25"/>
    <row r="1311" ht="12" hidden="1" customHeight="1" x14ac:dyDescent="0.25"/>
    <row r="1312" ht="12" hidden="1" customHeight="1" x14ac:dyDescent="0.25"/>
    <row r="1313" ht="12" hidden="1" customHeight="1" x14ac:dyDescent="0.25"/>
    <row r="1314" ht="12" hidden="1" customHeight="1" x14ac:dyDescent="0.25"/>
    <row r="1315" ht="12" hidden="1" customHeight="1" x14ac:dyDescent="0.25"/>
    <row r="1316" ht="12" hidden="1" customHeight="1" x14ac:dyDescent="0.25"/>
    <row r="1317" ht="12" hidden="1" customHeight="1" x14ac:dyDescent="0.25"/>
    <row r="1318" ht="12" hidden="1" customHeight="1" x14ac:dyDescent="0.25"/>
    <row r="1319" ht="12" hidden="1" customHeight="1" x14ac:dyDescent="0.25"/>
    <row r="1320" ht="12" hidden="1" customHeight="1" x14ac:dyDescent="0.25"/>
    <row r="1321" ht="12" hidden="1" customHeight="1" x14ac:dyDescent="0.25"/>
    <row r="1322" ht="12" hidden="1" customHeight="1" x14ac:dyDescent="0.25"/>
    <row r="1323" ht="12" hidden="1" customHeight="1" x14ac:dyDescent="0.25"/>
    <row r="1324" ht="12" hidden="1" customHeight="1" x14ac:dyDescent="0.25"/>
    <row r="1325" ht="12" hidden="1" customHeight="1" x14ac:dyDescent="0.25"/>
    <row r="1326" ht="12" hidden="1" customHeight="1" x14ac:dyDescent="0.25"/>
    <row r="1327" ht="12" hidden="1" customHeight="1" x14ac:dyDescent="0.25"/>
    <row r="1328" ht="12" hidden="1" customHeight="1" x14ac:dyDescent="0.25"/>
    <row r="1329" ht="12" hidden="1" customHeight="1" x14ac:dyDescent="0.25"/>
    <row r="1330" ht="12" hidden="1" customHeight="1" x14ac:dyDescent="0.25"/>
    <row r="1331" ht="12" hidden="1" customHeight="1" x14ac:dyDescent="0.25"/>
    <row r="1332" ht="12" hidden="1" customHeight="1" x14ac:dyDescent="0.25"/>
    <row r="1333" ht="12" hidden="1" customHeight="1" x14ac:dyDescent="0.25"/>
    <row r="1334" ht="12" hidden="1" customHeight="1" x14ac:dyDescent="0.25"/>
    <row r="1335" ht="12" hidden="1" customHeight="1" x14ac:dyDescent="0.25"/>
    <row r="1336" ht="12" hidden="1" customHeight="1" x14ac:dyDescent="0.25"/>
    <row r="1337" ht="12" hidden="1" customHeight="1" x14ac:dyDescent="0.25"/>
    <row r="1338" ht="12" hidden="1" customHeight="1" x14ac:dyDescent="0.25"/>
    <row r="1339" ht="12" hidden="1" customHeight="1" x14ac:dyDescent="0.25"/>
    <row r="1340" ht="12" hidden="1" customHeight="1" x14ac:dyDescent="0.25"/>
    <row r="1341" ht="12" hidden="1" customHeight="1" x14ac:dyDescent="0.25"/>
    <row r="1342" ht="12" hidden="1" customHeight="1" x14ac:dyDescent="0.25"/>
    <row r="1343" ht="12" hidden="1" customHeight="1" x14ac:dyDescent="0.25"/>
    <row r="1344" ht="12" hidden="1" customHeight="1" x14ac:dyDescent="0.25"/>
    <row r="1345" ht="12" hidden="1" customHeight="1" x14ac:dyDescent="0.25"/>
    <row r="1346" ht="12" hidden="1" customHeight="1" x14ac:dyDescent="0.25"/>
    <row r="1347" ht="12" hidden="1" customHeight="1" x14ac:dyDescent="0.25"/>
    <row r="1348" ht="12" hidden="1" customHeight="1" x14ac:dyDescent="0.25"/>
    <row r="1349" ht="12" hidden="1" customHeight="1" x14ac:dyDescent="0.25"/>
    <row r="1350" ht="12" hidden="1" customHeight="1" x14ac:dyDescent="0.25"/>
    <row r="1351" ht="12" hidden="1" customHeight="1" x14ac:dyDescent="0.25"/>
    <row r="1352" ht="12" hidden="1" customHeight="1" x14ac:dyDescent="0.25"/>
    <row r="1353" ht="12" hidden="1" customHeight="1" x14ac:dyDescent="0.25"/>
    <row r="1354" ht="12" hidden="1" customHeight="1" x14ac:dyDescent="0.25"/>
    <row r="1355" ht="12" hidden="1" customHeight="1" x14ac:dyDescent="0.25"/>
    <row r="1356" ht="12" hidden="1" customHeight="1" x14ac:dyDescent="0.25"/>
    <row r="1357" ht="12" hidden="1" customHeight="1" x14ac:dyDescent="0.25"/>
    <row r="1358" ht="12" hidden="1" customHeight="1" x14ac:dyDescent="0.25"/>
    <row r="1359" ht="12" hidden="1" customHeight="1" x14ac:dyDescent="0.25"/>
    <row r="1360" ht="12" hidden="1" customHeight="1" x14ac:dyDescent="0.25"/>
    <row r="1361" ht="12" hidden="1" customHeight="1" x14ac:dyDescent="0.25"/>
    <row r="1362" ht="12" hidden="1" customHeight="1" x14ac:dyDescent="0.25"/>
    <row r="1363" ht="12" hidden="1" customHeight="1" x14ac:dyDescent="0.25"/>
    <row r="1364" ht="12" hidden="1" customHeight="1" x14ac:dyDescent="0.25"/>
    <row r="1365" ht="12" hidden="1" customHeight="1" x14ac:dyDescent="0.25"/>
    <row r="1366" ht="12" hidden="1" customHeight="1" x14ac:dyDescent="0.25"/>
    <row r="1367" ht="12" hidden="1" customHeight="1" x14ac:dyDescent="0.25"/>
    <row r="1368" ht="12" hidden="1" customHeight="1" x14ac:dyDescent="0.25"/>
    <row r="1369" ht="12" hidden="1" customHeight="1" x14ac:dyDescent="0.25"/>
    <row r="1370" ht="12" hidden="1" customHeight="1" x14ac:dyDescent="0.25"/>
    <row r="1371" ht="12" hidden="1" customHeight="1" x14ac:dyDescent="0.25"/>
    <row r="1372" ht="12" hidden="1" customHeight="1" x14ac:dyDescent="0.25"/>
    <row r="1373" ht="12" hidden="1" customHeight="1" x14ac:dyDescent="0.25"/>
    <row r="1374" ht="12" hidden="1" customHeight="1" x14ac:dyDescent="0.25"/>
    <row r="1375" ht="12" hidden="1" customHeight="1" x14ac:dyDescent="0.25"/>
    <row r="1376" ht="12" hidden="1" customHeight="1" x14ac:dyDescent="0.25"/>
    <row r="1377" ht="12" hidden="1" customHeight="1" x14ac:dyDescent="0.25"/>
    <row r="1378" ht="12" hidden="1" customHeight="1" x14ac:dyDescent="0.25"/>
    <row r="1379" ht="12" hidden="1" customHeight="1" x14ac:dyDescent="0.25"/>
    <row r="1380" ht="12" hidden="1" customHeight="1" x14ac:dyDescent="0.25"/>
    <row r="1381" ht="12" hidden="1" customHeight="1" x14ac:dyDescent="0.25"/>
    <row r="1382" ht="12" hidden="1" customHeight="1" x14ac:dyDescent="0.25"/>
    <row r="1383" ht="12" hidden="1" customHeight="1" x14ac:dyDescent="0.25"/>
    <row r="1384" ht="12" hidden="1" customHeight="1" x14ac:dyDescent="0.25"/>
    <row r="1385" ht="12" hidden="1" customHeight="1" x14ac:dyDescent="0.25"/>
    <row r="1386" ht="12" hidden="1" customHeight="1" x14ac:dyDescent="0.25"/>
    <row r="1387" ht="12" hidden="1" customHeight="1" x14ac:dyDescent="0.25"/>
    <row r="1388" ht="12" hidden="1" customHeight="1" x14ac:dyDescent="0.25"/>
    <row r="1389" ht="12" hidden="1" customHeight="1" x14ac:dyDescent="0.25"/>
    <row r="1390" ht="12" hidden="1" customHeight="1" x14ac:dyDescent="0.25"/>
    <row r="1391" ht="12" hidden="1" customHeight="1" x14ac:dyDescent="0.25"/>
    <row r="1392" ht="12" hidden="1" customHeight="1" x14ac:dyDescent="0.25"/>
    <row r="1393" ht="12" hidden="1" customHeight="1" x14ac:dyDescent="0.25"/>
    <row r="1394" ht="12" hidden="1" customHeight="1" x14ac:dyDescent="0.25"/>
    <row r="1395" ht="12" hidden="1" customHeight="1" x14ac:dyDescent="0.25"/>
    <row r="1396" ht="12" hidden="1" customHeight="1" x14ac:dyDescent="0.25"/>
    <row r="1397" ht="12" hidden="1" customHeight="1" x14ac:dyDescent="0.25"/>
    <row r="1398" ht="12" hidden="1" customHeight="1" x14ac:dyDescent="0.25"/>
    <row r="1399" ht="12" hidden="1" customHeight="1" x14ac:dyDescent="0.25"/>
    <row r="1400" ht="12" hidden="1" customHeight="1" x14ac:dyDescent="0.25"/>
    <row r="1401" ht="12" hidden="1" customHeight="1" x14ac:dyDescent="0.25"/>
    <row r="1402" ht="12" hidden="1" customHeight="1" x14ac:dyDescent="0.25"/>
    <row r="1403" ht="12" hidden="1" customHeight="1" x14ac:dyDescent="0.25"/>
    <row r="1404" ht="12" hidden="1" customHeight="1" x14ac:dyDescent="0.25"/>
    <row r="1405" ht="12" hidden="1" customHeight="1" x14ac:dyDescent="0.25"/>
    <row r="1406" ht="12" hidden="1" customHeight="1" x14ac:dyDescent="0.25"/>
    <row r="1407" ht="12" hidden="1" customHeight="1" x14ac:dyDescent="0.25"/>
    <row r="1408" ht="12" hidden="1" customHeight="1" x14ac:dyDescent="0.25"/>
    <row r="1409" ht="12" hidden="1" customHeight="1" x14ac:dyDescent="0.25"/>
    <row r="1410" ht="12" hidden="1" customHeight="1" x14ac:dyDescent="0.25"/>
    <row r="1411" ht="12" hidden="1" customHeight="1" x14ac:dyDescent="0.25"/>
    <row r="1412" ht="12" hidden="1" customHeight="1" x14ac:dyDescent="0.25"/>
    <row r="1413" ht="12" hidden="1" customHeight="1" x14ac:dyDescent="0.25"/>
    <row r="1414" ht="12" hidden="1" customHeight="1" x14ac:dyDescent="0.25"/>
    <row r="1415" ht="12" hidden="1" customHeight="1" x14ac:dyDescent="0.25"/>
    <row r="1416" ht="12" hidden="1" customHeight="1" x14ac:dyDescent="0.25"/>
    <row r="1417" ht="12" hidden="1" customHeight="1" x14ac:dyDescent="0.25"/>
    <row r="1418" ht="12" hidden="1" customHeight="1" x14ac:dyDescent="0.25"/>
    <row r="1419" ht="12" hidden="1" customHeight="1" x14ac:dyDescent="0.25"/>
    <row r="1420" ht="12" hidden="1" customHeight="1" x14ac:dyDescent="0.25"/>
    <row r="1421" ht="12" hidden="1" customHeight="1" x14ac:dyDescent="0.25"/>
    <row r="1422" ht="12" hidden="1" customHeight="1" x14ac:dyDescent="0.25"/>
    <row r="1423" ht="12" hidden="1" customHeight="1" x14ac:dyDescent="0.25"/>
    <row r="1424" ht="12" hidden="1" customHeight="1" x14ac:dyDescent="0.25"/>
    <row r="1425" ht="12" hidden="1" customHeight="1" x14ac:dyDescent="0.25"/>
    <row r="1426" ht="12" hidden="1" customHeight="1" x14ac:dyDescent="0.25"/>
    <row r="1427" ht="12" hidden="1" customHeight="1" x14ac:dyDescent="0.25"/>
    <row r="1428" ht="12" hidden="1" customHeight="1" x14ac:dyDescent="0.25"/>
    <row r="1429" ht="12" hidden="1" customHeight="1" x14ac:dyDescent="0.25"/>
    <row r="1430" ht="12" hidden="1" customHeight="1" x14ac:dyDescent="0.25"/>
    <row r="1431" ht="12" hidden="1" customHeight="1" x14ac:dyDescent="0.25"/>
    <row r="1432" ht="12" hidden="1" customHeight="1" x14ac:dyDescent="0.25"/>
    <row r="1433" ht="12" hidden="1" customHeight="1" x14ac:dyDescent="0.25"/>
    <row r="1434" ht="12" hidden="1" customHeight="1" x14ac:dyDescent="0.25"/>
    <row r="1435" ht="12" hidden="1" customHeight="1" x14ac:dyDescent="0.25"/>
    <row r="1436" ht="12" hidden="1" customHeight="1" x14ac:dyDescent="0.25"/>
    <row r="1437" ht="12" hidden="1" customHeight="1" x14ac:dyDescent="0.25"/>
    <row r="1438" ht="12" hidden="1" customHeight="1" x14ac:dyDescent="0.25"/>
    <row r="1439" ht="12" hidden="1" customHeight="1" x14ac:dyDescent="0.25"/>
    <row r="1440" ht="12" hidden="1" customHeight="1" x14ac:dyDescent="0.25"/>
    <row r="1441" ht="12" hidden="1" customHeight="1" x14ac:dyDescent="0.25"/>
    <row r="1442" ht="12" hidden="1" customHeight="1" x14ac:dyDescent="0.25"/>
    <row r="1443" ht="12" hidden="1" customHeight="1" x14ac:dyDescent="0.25"/>
    <row r="1444" ht="12" hidden="1" customHeight="1" x14ac:dyDescent="0.25"/>
    <row r="1445" ht="12" hidden="1" customHeight="1" x14ac:dyDescent="0.25"/>
    <row r="1446" ht="12" hidden="1" customHeight="1" x14ac:dyDescent="0.25"/>
    <row r="1447" ht="12" hidden="1" customHeight="1" x14ac:dyDescent="0.25"/>
    <row r="1448" ht="12" hidden="1" customHeight="1" x14ac:dyDescent="0.25"/>
    <row r="1449" ht="12" hidden="1" customHeight="1" x14ac:dyDescent="0.25"/>
    <row r="1450" ht="12" hidden="1" customHeight="1" x14ac:dyDescent="0.25"/>
    <row r="1451" ht="12" hidden="1" customHeight="1" x14ac:dyDescent="0.25"/>
    <row r="1452" ht="12" hidden="1" customHeight="1" x14ac:dyDescent="0.25"/>
    <row r="1453" ht="12" hidden="1" customHeight="1" x14ac:dyDescent="0.25"/>
    <row r="1454" ht="12" hidden="1" customHeight="1" x14ac:dyDescent="0.25"/>
    <row r="1455" ht="12" hidden="1" customHeight="1" x14ac:dyDescent="0.25"/>
    <row r="1456" ht="12" hidden="1" customHeight="1" x14ac:dyDescent="0.25"/>
    <row r="1457" ht="12" hidden="1" customHeight="1" x14ac:dyDescent="0.25"/>
    <row r="1458" ht="12" hidden="1" customHeight="1" x14ac:dyDescent="0.25"/>
    <row r="1459" ht="12" hidden="1" customHeight="1" x14ac:dyDescent="0.25"/>
    <row r="1460" ht="12" hidden="1" customHeight="1" x14ac:dyDescent="0.25"/>
    <row r="1461" ht="12" hidden="1" customHeight="1" x14ac:dyDescent="0.25"/>
    <row r="1462" ht="12" hidden="1" customHeight="1" x14ac:dyDescent="0.25"/>
    <row r="1463" ht="12" hidden="1" customHeight="1" x14ac:dyDescent="0.25"/>
    <row r="1464" ht="12" hidden="1" customHeight="1" x14ac:dyDescent="0.25"/>
    <row r="1465" ht="12" hidden="1" customHeight="1" x14ac:dyDescent="0.25"/>
    <row r="1466" ht="12" hidden="1" customHeight="1" x14ac:dyDescent="0.25"/>
    <row r="1467" ht="12" hidden="1" customHeight="1" x14ac:dyDescent="0.25"/>
    <row r="1468" ht="12" hidden="1" customHeight="1" x14ac:dyDescent="0.25"/>
    <row r="1469" ht="12" hidden="1" customHeight="1" x14ac:dyDescent="0.25"/>
    <row r="1470" ht="12" hidden="1" customHeight="1" x14ac:dyDescent="0.25"/>
    <row r="1471" ht="12" hidden="1" customHeight="1" x14ac:dyDescent="0.25"/>
    <row r="1472" ht="12" hidden="1" customHeight="1" x14ac:dyDescent="0.25"/>
    <row r="1473" ht="12" hidden="1" customHeight="1" x14ac:dyDescent="0.25"/>
    <row r="1474" ht="12" hidden="1" customHeight="1" x14ac:dyDescent="0.25"/>
    <row r="1475" ht="12" hidden="1" customHeight="1" x14ac:dyDescent="0.25"/>
    <row r="1476" ht="12" hidden="1" customHeight="1" x14ac:dyDescent="0.25"/>
    <row r="1477" ht="12" hidden="1" customHeight="1" x14ac:dyDescent="0.25"/>
    <row r="1478" ht="12" hidden="1" customHeight="1" x14ac:dyDescent="0.25"/>
    <row r="1479" ht="12" hidden="1" customHeight="1" x14ac:dyDescent="0.25"/>
    <row r="1480" ht="12" hidden="1" customHeight="1" x14ac:dyDescent="0.25"/>
    <row r="1481" ht="12" hidden="1" customHeight="1" x14ac:dyDescent="0.25"/>
    <row r="1482" ht="12" hidden="1" customHeight="1" x14ac:dyDescent="0.25"/>
    <row r="1483" ht="12" hidden="1" customHeight="1" x14ac:dyDescent="0.25"/>
    <row r="1484" ht="12" hidden="1" customHeight="1" x14ac:dyDescent="0.25"/>
    <row r="1485" ht="12" hidden="1" customHeight="1" x14ac:dyDescent="0.25"/>
    <row r="1486" ht="12" hidden="1" customHeight="1" x14ac:dyDescent="0.25"/>
    <row r="1487" ht="12" hidden="1" customHeight="1" x14ac:dyDescent="0.25"/>
    <row r="1488" ht="12" hidden="1" customHeight="1" x14ac:dyDescent="0.25"/>
    <row r="1489" ht="12" hidden="1" customHeight="1" x14ac:dyDescent="0.25"/>
    <row r="1490" ht="12" hidden="1" customHeight="1" x14ac:dyDescent="0.25"/>
    <row r="1491" ht="12" hidden="1" customHeight="1" x14ac:dyDescent="0.25"/>
    <row r="1492" ht="12" hidden="1" customHeight="1" x14ac:dyDescent="0.25"/>
    <row r="1493" ht="12" hidden="1" customHeight="1" x14ac:dyDescent="0.25"/>
    <row r="1494" ht="12" hidden="1" customHeight="1" x14ac:dyDescent="0.25"/>
    <row r="1495" ht="12" hidden="1" customHeight="1" x14ac:dyDescent="0.25"/>
    <row r="1496" ht="12" hidden="1" customHeight="1" x14ac:dyDescent="0.25"/>
    <row r="1497" ht="12" hidden="1" customHeight="1" x14ac:dyDescent="0.25"/>
    <row r="1498" ht="12" hidden="1" customHeight="1" x14ac:dyDescent="0.25"/>
    <row r="1499" ht="12" hidden="1" customHeight="1" x14ac:dyDescent="0.25"/>
    <row r="1500" ht="12" hidden="1" customHeight="1" x14ac:dyDescent="0.25"/>
    <row r="1501" ht="12" hidden="1" customHeight="1" x14ac:dyDescent="0.25"/>
    <row r="1502" ht="12" hidden="1" customHeight="1" x14ac:dyDescent="0.25"/>
    <row r="1503" ht="12" hidden="1" customHeight="1" x14ac:dyDescent="0.25"/>
    <row r="1504" ht="12" hidden="1" customHeight="1" x14ac:dyDescent="0.25"/>
    <row r="1505" ht="12" hidden="1" customHeight="1" x14ac:dyDescent="0.25"/>
    <row r="1506" ht="12" hidden="1" customHeight="1" x14ac:dyDescent="0.25"/>
    <row r="1507" ht="12" hidden="1" customHeight="1" x14ac:dyDescent="0.25"/>
    <row r="1508" ht="12" hidden="1" customHeight="1" x14ac:dyDescent="0.25"/>
    <row r="1509" ht="12" hidden="1" customHeight="1" x14ac:dyDescent="0.25"/>
    <row r="1510" ht="12" hidden="1" customHeight="1" x14ac:dyDescent="0.25"/>
    <row r="1511" ht="12" hidden="1" customHeight="1" x14ac:dyDescent="0.25"/>
    <row r="1512" ht="12" hidden="1" customHeight="1" x14ac:dyDescent="0.25"/>
    <row r="1513" ht="12" hidden="1" customHeight="1" x14ac:dyDescent="0.25"/>
    <row r="1514" ht="12" hidden="1" customHeight="1" x14ac:dyDescent="0.25"/>
    <row r="1515" ht="12" hidden="1" customHeight="1" x14ac:dyDescent="0.25"/>
    <row r="1516" ht="12" hidden="1" customHeight="1" x14ac:dyDescent="0.25"/>
    <row r="1517" ht="12" hidden="1" customHeight="1" x14ac:dyDescent="0.25"/>
    <row r="1518" ht="12" hidden="1" customHeight="1" x14ac:dyDescent="0.25"/>
    <row r="1519" ht="12" hidden="1" customHeight="1" x14ac:dyDescent="0.25"/>
    <row r="1520" ht="12" hidden="1" customHeight="1" x14ac:dyDescent="0.25"/>
    <row r="1521" ht="12" hidden="1" customHeight="1" x14ac:dyDescent="0.25"/>
    <row r="1522" ht="12" hidden="1" customHeight="1" x14ac:dyDescent="0.25"/>
    <row r="1523" ht="12" hidden="1" customHeight="1" x14ac:dyDescent="0.25"/>
    <row r="1524" ht="12" hidden="1" customHeight="1" x14ac:dyDescent="0.25"/>
    <row r="1525" ht="12" hidden="1" customHeight="1" x14ac:dyDescent="0.25"/>
    <row r="1526" ht="12" hidden="1" customHeight="1" x14ac:dyDescent="0.25"/>
    <row r="1527" ht="12" hidden="1" customHeight="1" x14ac:dyDescent="0.25"/>
    <row r="1528" ht="12" hidden="1" customHeight="1" x14ac:dyDescent="0.25"/>
    <row r="1529" ht="12" hidden="1" customHeight="1" x14ac:dyDescent="0.25"/>
    <row r="1530" ht="12" hidden="1" customHeight="1" x14ac:dyDescent="0.25"/>
    <row r="1531" ht="12" hidden="1" customHeight="1" x14ac:dyDescent="0.25"/>
    <row r="1532" ht="12" hidden="1" customHeight="1" x14ac:dyDescent="0.25"/>
    <row r="1533" ht="12" hidden="1" customHeight="1" x14ac:dyDescent="0.25"/>
    <row r="1534" ht="12" hidden="1" customHeight="1" x14ac:dyDescent="0.25"/>
    <row r="1535" ht="12" hidden="1" customHeight="1" x14ac:dyDescent="0.25"/>
    <row r="1536" ht="12" hidden="1" customHeight="1" x14ac:dyDescent="0.25"/>
    <row r="1537" ht="12" hidden="1" customHeight="1" x14ac:dyDescent="0.25"/>
    <row r="1538" ht="12" hidden="1" customHeight="1" x14ac:dyDescent="0.25"/>
    <row r="1539" ht="12" hidden="1" customHeight="1" x14ac:dyDescent="0.25"/>
    <row r="1540" ht="12" hidden="1" customHeight="1" x14ac:dyDescent="0.25"/>
    <row r="1541" ht="12" hidden="1" customHeight="1" x14ac:dyDescent="0.25"/>
    <row r="1542" ht="12" hidden="1" customHeight="1" x14ac:dyDescent="0.25"/>
    <row r="1543" ht="12" hidden="1" customHeight="1" x14ac:dyDescent="0.25"/>
    <row r="1544" ht="12" hidden="1" customHeight="1" x14ac:dyDescent="0.25"/>
    <row r="1545" ht="12" hidden="1" customHeight="1" x14ac:dyDescent="0.25"/>
    <row r="1546" ht="12" hidden="1" customHeight="1" x14ac:dyDescent="0.25"/>
    <row r="1547" ht="12" hidden="1" customHeight="1" x14ac:dyDescent="0.25"/>
    <row r="1548" ht="12" hidden="1" customHeight="1" x14ac:dyDescent="0.25"/>
    <row r="1549" ht="12" hidden="1" customHeight="1" x14ac:dyDescent="0.25"/>
    <row r="1550" ht="12" hidden="1" customHeight="1" x14ac:dyDescent="0.25"/>
    <row r="1551" ht="12" hidden="1" customHeight="1" x14ac:dyDescent="0.25"/>
    <row r="1552" ht="12" hidden="1" customHeight="1" x14ac:dyDescent="0.25"/>
    <row r="1553" ht="12" hidden="1" customHeight="1" x14ac:dyDescent="0.25"/>
    <row r="1554" ht="12" hidden="1" customHeight="1" x14ac:dyDescent="0.25"/>
    <row r="1555" ht="12" hidden="1" customHeight="1" x14ac:dyDescent="0.25"/>
    <row r="1556" ht="12" hidden="1" customHeight="1" x14ac:dyDescent="0.25"/>
    <row r="1557" ht="12" hidden="1" customHeight="1" x14ac:dyDescent="0.25"/>
    <row r="1558" ht="12" hidden="1" customHeight="1" x14ac:dyDescent="0.25"/>
    <row r="1559" ht="12" hidden="1" customHeight="1" x14ac:dyDescent="0.25"/>
    <row r="1560" ht="12" hidden="1" customHeight="1" x14ac:dyDescent="0.25"/>
    <row r="1561" ht="12" hidden="1" customHeight="1" x14ac:dyDescent="0.25"/>
    <row r="1562" ht="12" hidden="1" customHeight="1" x14ac:dyDescent="0.25"/>
    <row r="1563" ht="12" hidden="1" customHeight="1" x14ac:dyDescent="0.25"/>
    <row r="1564" ht="12" hidden="1" customHeight="1" x14ac:dyDescent="0.25"/>
    <row r="1565" ht="12" hidden="1" customHeight="1" x14ac:dyDescent="0.25"/>
    <row r="1566" ht="12" hidden="1" customHeight="1" x14ac:dyDescent="0.25"/>
    <row r="1567" ht="12" hidden="1" customHeight="1" x14ac:dyDescent="0.25"/>
    <row r="1568" ht="12" hidden="1" customHeight="1" x14ac:dyDescent="0.25"/>
    <row r="1569" ht="12" hidden="1" customHeight="1" x14ac:dyDescent="0.25"/>
    <row r="1570" ht="12" hidden="1" customHeight="1" x14ac:dyDescent="0.25"/>
    <row r="1571" ht="12" hidden="1" customHeight="1" x14ac:dyDescent="0.25"/>
    <row r="1572" ht="12" hidden="1" customHeight="1" x14ac:dyDescent="0.25"/>
    <row r="1573" ht="12" hidden="1" customHeight="1" x14ac:dyDescent="0.25"/>
    <row r="1574" ht="12" hidden="1" customHeight="1" x14ac:dyDescent="0.25"/>
    <row r="1575" ht="12" hidden="1" customHeight="1" x14ac:dyDescent="0.25"/>
    <row r="1576" ht="12" hidden="1" customHeight="1" x14ac:dyDescent="0.25"/>
    <row r="1577" ht="12" hidden="1" customHeight="1" x14ac:dyDescent="0.25"/>
    <row r="1578" ht="12" hidden="1" customHeight="1" x14ac:dyDescent="0.25"/>
    <row r="1579" ht="12" hidden="1" customHeight="1" x14ac:dyDescent="0.25"/>
    <row r="1580" ht="12" hidden="1" customHeight="1" x14ac:dyDescent="0.25"/>
    <row r="1581" ht="12" hidden="1" customHeight="1" x14ac:dyDescent="0.25"/>
    <row r="1582" ht="12" hidden="1" customHeight="1" x14ac:dyDescent="0.25"/>
    <row r="1583" ht="12" hidden="1" customHeight="1" x14ac:dyDescent="0.25"/>
    <row r="1584" ht="12" hidden="1" customHeight="1" x14ac:dyDescent="0.25"/>
    <row r="1585" ht="12" hidden="1" customHeight="1" x14ac:dyDescent="0.25"/>
    <row r="1586" ht="12" hidden="1" customHeight="1" x14ac:dyDescent="0.25"/>
    <row r="1587" ht="12" hidden="1" customHeight="1" x14ac:dyDescent="0.25"/>
    <row r="1588" ht="12" hidden="1" customHeight="1" x14ac:dyDescent="0.25"/>
    <row r="1589" ht="12" hidden="1" customHeight="1" x14ac:dyDescent="0.25"/>
    <row r="1590" ht="12" hidden="1" customHeight="1" x14ac:dyDescent="0.25"/>
    <row r="1591" ht="12" hidden="1" customHeight="1" x14ac:dyDescent="0.25"/>
    <row r="1592" ht="12" hidden="1" customHeight="1" x14ac:dyDescent="0.25"/>
    <row r="1593" ht="12" hidden="1" customHeight="1" x14ac:dyDescent="0.25"/>
    <row r="1594" ht="12" hidden="1" customHeight="1" x14ac:dyDescent="0.25"/>
    <row r="1595" ht="12" hidden="1" customHeight="1" x14ac:dyDescent="0.25"/>
    <row r="1596" ht="12" hidden="1" customHeight="1" x14ac:dyDescent="0.25"/>
    <row r="1597" ht="12" hidden="1" customHeight="1" x14ac:dyDescent="0.25"/>
    <row r="1598" ht="12" hidden="1" customHeight="1" x14ac:dyDescent="0.25"/>
    <row r="1599" ht="12" hidden="1" customHeight="1" x14ac:dyDescent="0.25"/>
    <row r="1600" ht="12" hidden="1" customHeight="1" x14ac:dyDescent="0.25"/>
    <row r="1601" ht="12" hidden="1" customHeight="1" x14ac:dyDescent="0.25"/>
    <row r="1602" ht="12" hidden="1" customHeight="1" x14ac:dyDescent="0.25"/>
    <row r="1603" ht="12" hidden="1" customHeight="1" x14ac:dyDescent="0.25"/>
    <row r="1604" ht="12" hidden="1" customHeight="1" x14ac:dyDescent="0.25"/>
    <row r="1605" ht="12" hidden="1" customHeight="1" x14ac:dyDescent="0.25"/>
    <row r="1606" ht="12" hidden="1" customHeight="1" x14ac:dyDescent="0.25"/>
    <row r="1607" ht="12" hidden="1" customHeight="1" x14ac:dyDescent="0.25"/>
    <row r="1608" ht="12" hidden="1" customHeight="1" x14ac:dyDescent="0.25"/>
    <row r="1609" ht="12" hidden="1" customHeight="1" x14ac:dyDescent="0.25"/>
    <row r="1610" ht="12" hidden="1" customHeight="1" x14ac:dyDescent="0.25"/>
    <row r="1611" ht="12" hidden="1" customHeight="1" x14ac:dyDescent="0.25"/>
    <row r="1612" ht="12" hidden="1" customHeight="1" x14ac:dyDescent="0.25"/>
    <row r="1613" ht="12" hidden="1" customHeight="1" x14ac:dyDescent="0.25"/>
    <row r="1614" ht="12" hidden="1" customHeight="1" x14ac:dyDescent="0.25"/>
    <row r="1615" ht="12" hidden="1" customHeight="1" x14ac:dyDescent="0.25"/>
    <row r="1616" ht="12" hidden="1" customHeight="1" x14ac:dyDescent="0.25"/>
    <row r="1617" ht="12" hidden="1" customHeight="1" x14ac:dyDescent="0.25"/>
    <row r="1618" ht="12" hidden="1" customHeight="1" x14ac:dyDescent="0.25"/>
    <row r="1619" ht="12" hidden="1" customHeight="1" x14ac:dyDescent="0.25"/>
    <row r="1620" ht="12" hidden="1" customHeight="1" x14ac:dyDescent="0.25"/>
    <row r="1621" ht="12" hidden="1" customHeight="1" x14ac:dyDescent="0.25"/>
    <row r="1622" ht="12" hidden="1" customHeight="1" x14ac:dyDescent="0.25"/>
    <row r="1623" ht="12" hidden="1" customHeight="1" x14ac:dyDescent="0.25"/>
    <row r="1624" ht="12" hidden="1" customHeight="1" x14ac:dyDescent="0.25"/>
    <row r="1625" ht="12" hidden="1" customHeight="1" x14ac:dyDescent="0.25"/>
    <row r="1626" ht="12" hidden="1" customHeight="1" x14ac:dyDescent="0.25"/>
    <row r="1627" ht="12" hidden="1" customHeight="1" x14ac:dyDescent="0.25"/>
    <row r="1628" ht="12" hidden="1" customHeight="1" x14ac:dyDescent="0.25"/>
    <row r="1629" ht="12" hidden="1" customHeight="1" x14ac:dyDescent="0.25"/>
    <row r="1630" ht="12" hidden="1" customHeight="1" x14ac:dyDescent="0.25"/>
    <row r="1631" ht="12" hidden="1" customHeight="1" x14ac:dyDescent="0.25"/>
    <row r="1632" ht="12" hidden="1" customHeight="1" x14ac:dyDescent="0.25"/>
    <row r="1633" ht="12" hidden="1" customHeight="1" x14ac:dyDescent="0.25"/>
    <row r="1634" ht="12" hidden="1" customHeight="1" x14ac:dyDescent="0.25"/>
    <row r="1635" ht="12" hidden="1" customHeight="1" x14ac:dyDescent="0.25"/>
    <row r="1636" ht="12" hidden="1" customHeight="1" x14ac:dyDescent="0.25"/>
    <row r="1637" ht="12" hidden="1" customHeight="1" x14ac:dyDescent="0.25"/>
    <row r="1638" ht="12" hidden="1" customHeight="1" x14ac:dyDescent="0.25"/>
    <row r="1639" ht="12" hidden="1" customHeight="1" x14ac:dyDescent="0.25"/>
    <row r="1640" ht="12" hidden="1" customHeight="1" x14ac:dyDescent="0.25"/>
    <row r="1641" ht="12" hidden="1" customHeight="1" x14ac:dyDescent="0.25"/>
    <row r="1642" ht="12" hidden="1" customHeight="1" x14ac:dyDescent="0.25"/>
    <row r="1643" ht="12" hidden="1" customHeight="1" x14ac:dyDescent="0.25"/>
    <row r="1644" ht="12" hidden="1" customHeight="1" x14ac:dyDescent="0.25"/>
    <row r="1645" ht="12" hidden="1" customHeight="1" x14ac:dyDescent="0.25"/>
    <row r="1646" ht="12" hidden="1" customHeight="1" x14ac:dyDescent="0.25"/>
    <row r="1647" ht="12" hidden="1" customHeight="1" x14ac:dyDescent="0.25"/>
    <row r="1648" ht="12" hidden="1" customHeight="1" x14ac:dyDescent="0.25"/>
    <row r="1649" ht="12" hidden="1" customHeight="1" x14ac:dyDescent="0.25"/>
    <row r="1650" ht="12" hidden="1" customHeight="1" x14ac:dyDescent="0.25"/>
    <row r="1651" ht="12" hidden="1" customHeight="1" x14ac:dyDescent="0.25"/>
    <row r="1652" ht="12" hidden="1" customHeight="1" x14ac:dyDescent="0.25"/>
    <row r="1653" ht="12" hidden="1" customHeight="1" x14ac:dyDescent="0.25"/>
    <row r="1654" ht="12" hidden="1" customHeight="1" x14ac:dyDescent="0.25"/>
    <row r="1655" ht="12" hidden="1" customHeight="1" x14ac:dyDescent="0.25"/>
    <row r="1656" ht="12" hidden="1" customHeight="1" x14ac:dyDescent="0.25"/>
    <row r="1657" ht="12" hidden="1" customHeight="1" x14ac:dyDescent="0.25"/>
    <row r="1658" ht="12" hidden="1" customHeight="1" x14ac:dyDescent="0.25"/>
    <row r="1659" ht="12" hidden="1" customHeight="1" x14ac:dyDescent="0.25"/>
    <row r="1660" ht="12" hidden="1" customHeight="1" x14ac:dyDescent="0.25"/>
    <row r="1661" ht="12" hidden="1" customHeight="1" x14ac:dyDescent="0.25"/>
    <row r="1662" ht="12" hidden="1" customHeight="1" x14ac:dyDescent="0.25"/>
    <row r="1663" ht="12" hidden="1" customHeight="1" x14ac:dyDescent="0.25"/>
    <row r="1664" ht="12" hidden="1" customHeight="1" x14ac:dyDescent="0.25"/>
    <row r="1665" ht="12" hidden="1" customHeight="1" x14ac:dyDescent="0.25"/>
    <row r="1666" ht="12" hidden="1" customHeight="1" x14ac:dyDescent="0.25"/>
    <row r="1667" ht="12" hidden="1" customHeight="1" x14ac:dyDescent="0.25"/>
    <row r="1668" ht="12" hidden="1" customHeight="1" x14ac:dyDescent="0.25"/>
    <row r="1669" ht="12" hidden="1" customHeight="1" x14ac:dyDescent="0.25"/>
    <row r="1670" ht="12" hidden="1" customHeight="1" x14ac:dyDescent="0.25"/>
    <row r="1671" ht="12" hidden="1" customHeight="1" x14ac:dyDescent="0.25"/>
    <row r="1672" ht="12" hidden="1" customHeight="1" x14ac:dyDescent="0.25"/>
    <row r="1673" ht="12" hidden="1" customHeight="1" x14ac:dyDescent="0.25"/>
    <row r="1674" ht="12" hidden="1" customHeight="1" x14ac:dyDescent="0.25"/>
    <row r="1675" ht="12" hidden="1" customHeight="1" x14ac:dyDescent="0.25"/>
    <row r="1676" ht="12" hidden="1" customHeight="1" x14ac:dyDescent="0.25"/>
    <row r="1677" ht="12" hidden="1" customHeight="1" x14ac:dyDescent="0.25"/>
    <row r="1678" ht="12" hidden="1" customHeight="1" x14ac:dyDescent="0.25"/>
    <row r="1679" ht="12" hidden="1" customHeight="1" x14ac:dyDescent="0.25"/>
    <row r="1680" ht="12" hidden="1" customHeight="1" x14ac:dyDescent="0.25"/>
    <row r="1681" ht="12" hidden="1" customHeight="1" x14ac:dyDescent="0.25"/>
    <row r="1682" ht="12" hidden="1" customHeight="1" x14ac:dyDescent="0.25"/>
    <row r="1683" ht="12" hidden="1" customHeight="1" x14ac:dyDescent="0.25"/>
    <row r="1684" ht="12" hidden="1" customHeight="1" x14ac:dyDescent="0.25"/>
    <row r="1685" ht="12" hidden="1" customHeight="1" x14ac:dyDescent="0.25"/>
    <row r="1686" ht="12" hidden="1" customHeight="1" x14ac:dyDescent="0.25"/>
    <row r="1687" ht="12" hidden="1" customHeight="1" x14ac:dyDescent="0.25"/>
    <row r="1688" ht="12" hidden="1" customHeight="1" x14ac:dyDescent="0.25"/>
    <row r="1689" ht="12" hidden="1" customHeight="1" x14ac:dyDescent="0.25"/>
    <row r="1690" ht="12" hidden="1" customHeight="1" x14ac:dyDescent="0.25"/>
    <row r="1691" ht="12" hidden="1" customHeight="1" x14ac:dyDescent="0.25"/>
    <row r="1692" ht="12" hidden="1" customHeight="1" x14ac:dyDescent="0.25"/>
    <row r="1693" ht="12" hidden="1" customHeight="1" x14ac:dyDescent="0.25"/>
    <row r="1694" ht="12" hidden="1" customHeight="1" x14ac:dyDescent="0.25"/>
    <row r="1695" ht="12" hidden="1" customHeight="1" x14ac:dyDescent="0.25"/>
    <row r="1696" ht="12" hidden="1" customHeight="1" x14ac:dyDescent="0.25"/>
    <row r="1697" ht="12" hidden="1" customHeight="1" x14ac:dyDescent="0.25"/>
    <row r="1698" ht="12" hidden="1" customHeight="1" x14ac:dyDescent="0.25"/>
    <row r="1699" ht="12" hidden="1" customHeight="1" x14ac:dyDescent="0.25"/>
    <row r="1700" ht="12" hidden="1" customHeight="1" x14ac:dyDescent="0.25"/>
    <row r="1701" ht="12" hidden="1" customHeight="1" x14ac:dyDescent="0.25"/>
    <row r="1702" ht="12" hidden="1" customHeight="1" x14ac:dyDescent="0.25"/>
    <row r="1703" ht="12" hidden="1" customHeight="1" x14ac:dyDescent="0.25"/>
    <row r="1704" ht="12" hidden="1" customHeight="1" x14ac:dyDescent="0.25"/>
    <row r="1705" ht="12" hidden="1" customHeight="1" x14ac:dyDescent="0.25"/>
    <row r="1706" ht="12" hidden="1" customHeight="1" x14ac:dyDescent="0.25"/>
    <row r="1707" ht="12" hidden="1" customHeight="1" x14ac:dyDescent="0.25"/>
    <row r="1708" ht="12" hidden="1" customHeight="1" x14ac:dyDescent="0.25"/>
    <row r="1709" ht="12" hidden="1" customHeight="1" x14ac:dyDescent="0.25"/>
    <row r="1710" ht="12" hidden="1" customHeight="1" x14ac:dyDescent="0.25"/>
    <row r="1711" ht="12" hidden="1" customHeight="1" x14ac:dyDescent="0.25"/>
    <row r="1712" ht="12" hidden="1" customHeight="1" x14ac:dyDescent="0.25"/>
    <row r="1713" ht="12" hidden="1" customHeight="1" x14ac:dyDescent="0.25"/>
    <row r="1714" ht="12" hidden="1" customHeight="1" x14ac:dyDescent="0.25"/>
    <row r="1715" ht="12" hidden="1" customHeight="1" x14ac:dyDescent="0.25"/>
    <row r="1716" ht="12" hidden="1" customHeight="1" x14ac:dyDescent="0.25"/>
    <row r="1717" ht="12" hidden="1" customHeight="1" x14ac:dyDescent="0.25"/>
    <row r="1718" ht="12" hidden="1" customHeight="1" x14ac:dyDescent="0.25"/>
    <row r="1719" ht="12" hidden="1" customHeight="1" x14ac:dyDescent="0.25"/>
    <row r="1720" ht="12" hidden="1" customHeight="1" x14ac:dyDescent="0.25"/>
    <row r="1721" ht="12" hidden="1" customHeight="1" x14ac:dyDescent="0.25"/>
    <row r="1722" ht="12" hidden="1" customHeight="1" x14ac:dyDescent="0.25"/>
    <row r="1723" ht="12" hidden="1" customHeight="1" x14ac:dyDescent="0.25"/>
    <row r="1724" ht="12" hidden="1" customHeight="1" x14ac:dyDescent="0.25"/>
    <row r="1725" ht="12" hidden="1" customHeight="1" x14ac:dyDescent="0.25"/>
    <row r="1726" ht="12" hidden="1" customHeight="1" x14ac:dyDescent="0.25"/>
    <row r="1727" ht="12" hidden="1" customHeight="1" x14ac:dyDescent="0.25"/>
    <row r="1728" ht="12" hidden="1" customHeight="1" x14ac:dyDescent="0.25"/>
    <row r="1729" ht="12" hidden="1" customHeight="1" x14ac:dyDescent="0.25"/>
    <row r="1730" ht="12" hidden="1" customHeight="1" x14ac:dyDescent="0.25"/>
    <row r="1731" ht="12" hidden="1" customHeight="1" x14ac:dyDescent="0.25"/>
    <row r="1732" ht="12" hidden="1" customHeight="1" x14ac:dyDescent="0.25"/>
    <row r="1733" ht="12" hidden="1" customHeight="1" x14ac:dyDescent="0.25"/>
    <row r="1734" ht="12" hidden="1" customHeight="1" x14ac:dyDescent="0.25"/>
    <row r="1735" ht="12" hidden="1" customHeight="1" x14ac:dyDescent="0.25"/>
    <row r="1736" ht="12" hidden="1" customHeight="1" x14ac:dyDescent="0.25"/>
    <row r="1737" ht="12" hidden="1" customHeight="1" x14ac:dyDescent="0.25"/>
    <row r="1738" ht="12" hidden="1" customHeight="1" x14ac:dyDescent="0.25"/>
    <row r="1739" ht="12" hidden="1" customHeight="1" x14ac:dyDescent="0.25"/>
    <row r="1740" ht="12" hidden="1" customHeight="1" x14ac:dyDescent="0.25"/>
    <row r="1741" ht="12" hidden="1" customHeight="1" x14ac:dyDescent="0.25"/>
    <row r="1742" ht="12" hidden="1" customHeight="1" x14ac:dyDescent="0.25"/>
    <row r="1743" ht="12" hidden="1" customHeight="1" x14ac:dyDescent="0.25"/>
    <row r="1744" ht="12" hidden="1" customHeight="1" x14ac:dyDescent="0.25"/>
    <row r="1745" ht="12" hidden="1" customHeight="1" x14ac:dyDescent="0.25"/>
    <row r="1746" ht="12" hidden="1" customHeight="1" x14ac:dyDescent="0.25"/>
    <row r="1747" ht="12" hidden="1" customHeight="1" x14ac:dyDescent="0.25"/>
    <row r="1748" ht="12" hidden="1" customHeight="1" x14ac:dyDescent="0.25"/>
    <row r="1749" ht="12" hidden="1" customHeight="1" x14ac:dyDescent="0.25"/>
    <row r="1750" ht="12" hidden="1" customHeight="1" x14ac:dyDescent="0.25"/>
    <row r="1751" ht="12" hidden="1" customHeight="1" x14ac:dyDescent="0.25"/>
    <row r="1752" ht="12" hidden="1" customHeight="1" x14ac:dyDescent="0.25"/>
    <row r="1753" ht="12" hidden="1" customHeight="1" x14ac:dyDescent="0.25"/>
    <row r="1754" ht="12" hidden="1" customHeight="1" x14ac:dyDescent="0.25"/>
    <row r="1755" ht="12" hidden="1" customHeight="1" x14ac:dyDescent="0.25"/>
    <row r="1756" ht="12" hidden="1" customHeight="1" x14ac:dyDescent="0.25"/>
    <row r="1757" ht="12" hidden="1" customHeight="1" x14ac:dyDescent="0.25"/>
    <row r="1758" ht="12" hidden="1" customHeight="1" x14ac:dyDescent="0.25"/>
    <row r="1759" ht="12" hidden="1" customHeight="1" x14ac:dyDescent="0.25"/>
    <row r="1760" ht="12" hidden="1" customHeight="1" x14ac:dyDescent="0.25"/>
    <row r="1761" ht="12" hidden="1" customHeight="1" x14ac:dyDescent="0.25"/>
    <row r="1762" ht="12" hidden="1" customHeight="1" x14ac:dyDescent="0.25"/>
    <row r="1763" ht="12" hidden="1" customHeight="1" x14ac:dyDescent="0.25"/>
    <row r="1764" ht="12" hidden="1" customHeight="1" x14ac:dyDescent="0.25"/>
    <row r="1765" ht="12" hidden="1" customHeight="1" x14ac:dyDescent="0.25"/>
    <row r="1766" ht="12" hidden="1" customHeight="1" x14ac:dyDescent="0.25"/>
    <row r="1767" ht="12" hidden="1" customHeight="1" x14ac:dyDescent="0.25"/>
    <row r="1768" ht="12" hidden="1" customHeight="1" x14ac:dyDescent="0.25"/>
    <row r="1769" ht="12" hidden="1" customHeight="1" x14ac:dyDescent="0.25"/>
    <row r="1770" ht="12" hidden="1" customHeight="1" x14ac:dyDescent="0.25"/>
    <row r="1771" ht="12" hidden="1" customHeight="1" x14ac:dyDescent="0.25"/>
    <row r="1772" ht="12" hidden="1" customHeight="1" x14ac:dyDescent="0.25"/>
    <row r="1773" ht="12" hidden="1" customHeight="1" x14ac:dyDescent="0.25"/>
    <row r="1774" ht="12" hidden="1" customHeight="1" x14ac:dyDescent="0.25"/>
    <row r="1775" ht="12" hidden="1" customHeight="1" x14ac:dyDescent="0.25"/>
    <row r="1776" ht="12" hidden="1" customHeight="1" x14ac:dyDescent="0.25"/>
    <row r="1777" ht="12" hidden="1" customHeight="1" x14ac:dyDescent="0.25"/>
    <row r="1778" ht="12" hidden="1" customHeight="1" x14ac:dyDescent="0.25"/>
    <row r="1779" ht="12" hidden="1" customHeight="1" x14ac:dyDescent="0.25"/>
    <row r="1780" ht="12" hidden="1" customHeight="1" x14ac:dyDescent="0.25"/>
    <row r="1781" ht="12" hidden="1" customHeight="1" x14ac:dyDescent="0.25"/>
    <row r="1782" ht="12" hidden="1" customHeight="1" x14ac:dyDescent="0.25"/>
    <row r="1783" ht="12" hidden="1" customHeight="1" x14ac:dyDescent="0.25"/>
    <row r="1784" ht="12" hidden="1" customHeight="1" x14ac:dyDescent="0.25"/>
    <row r="1785" ht="12" hidden="1" customHeight="1" x14ac:dyDescent="0.25"/>
    <row r="1786" ht="12" hidden="1" customHeight="1" x14ac:dyDescent="0.25"/>
    <row r="1787" ht="12" hidden="1" customHeight="1" x14ac:dyDescent="0.25"/>
    <row r="1788" ht="12" hidden="1" customHeight="1" x14ac:dyDescent="0.25"/>
    <row r="1789" ht="12" hidden="1" customHeight="1" x14ac:dyDescent="0.25"/>
    <row r="1790" ht="12" hidden="1" customHeight="1" x14ac:dyDescent="0.25"/>
    <row r="1791" ht="12" hidden="1" customHeight="1" x14ac:dyDescent="0.25"/>
    <row r="1792" ht="12" hidden="1" customHeight="1" x14ac:dyDescent="0.25"/>
    <row r="1793" ht="12" hidden="1" customHeight="1" x14ac:dyDescent="0.25"/>
    <row r="1794" ht="12" hidden="1" customHeight="1" x14ac:dyDescent="0.25"/>
    <row r="1795" ht="12" hidden="1" customHeight="1" x14ac:dyDescent="0.25"/>
    <row r="1796" ht="12" hidden="1" customHeight="1" x14ac:dyDescent="0.25"/>
    <row r="1797" ht="12" hidden="1" customHeight="1" x14ac:dyDescent="0.25"/>
    <row r="1798" ht="12" hidden="1" customHeight="1" x14ac:dyDescent="0.25"/>
    <row r="1799" ht="12" hidden="1" customHeight="1" x14ac:dyDescent="0.25"/>
    <row r="1800" ht="12" hidden="1" customHeight="1" x14ac:dyDescent="0.25"/>
    <row r="1801" ht="12" hidden="1" customHeight="1" x14ac:dyDescent="0.25"/>
    <row r="1802" ht="12" hidden="1" customHeight="1" x14ac:dyDescent="0.25"/>
    <row r="1803" ht="12" hidden="1" customHeight="1" x14ac:dyDescent="0.25"/>
    <row r="1804" ht="12" hidden="1" customHeight="1" x14ac:dyDescent="0.25"/>
    <row r="1805" ht="12" hidden="1" customHeight="1" x14ac:dyDescent="0.25"/>
    <row r="1806" ht="12" hidden="1" customHeight="1" x14ac:dyDescent="0.25"/>
    <row r="1807" ht="12" hidden="1" customHeight="1" x14ac:dyDescent="0.25"/>
    <row r="1808" ht="12" hidden="1" customHeight="1" x14ac:dyDescent="0.25"/>
    <row r="1809" ht="12" hidden="1" customHeight="1" x14ac:dyDescent="0.25"/>
    <row r="1810" ht="12" hidden="1" customHeight="1" x14ac:dyDescent="0.25"/>
    <row r="1811" ht="12" hidden="1" customHeight="1" x14ac:dyDescent="0.25"/>
    <row r="1812" ht="12" hidden="1" customHeight="1" x14ac:dyDescent="0.25"/>
    <row r="1813" ht="12" hidden="1" customHeight="1" x14ac:dyDescent="0.25"/>
    <row r="1814" ht="12" hidden="1" customHeight="1" x14ac:dyDescent="0.25"/>
    <row r="1815" ht="12" hidden="1" customHeight="1" x14ac:dyDescent="0.25"/>
    <row r="1816" ht="12" hidden="1" customHeight="1" x14ac:dyDescent="0.25"/>
    <row r="1817" ht="12" hidden="1" customHeight="1" x14ac:dyDescent="0.25"/>
    <row r="1818" ht="12" hidden="1" customHeight="1" x14ac:dyDescent="0.25"/>
    <row r="1819" ht="12" hidden="1" customHeight="1" x14ac:dyDescent="0.25"/>
    <row r="1820" ht="12" hidden="1" customHeight="1" x14ac:dyDescent="0.25"/>
    <row r="1821" ht="12" hidden="1" customHeight="1" x14ac:dyDescent="0.25"/>
    <row r="1822" ht="12" hidden="1" customHeight="1" x14ac:dyDescent="0.25"/>
    <row r="1823" ht="12" hidden="1" customHeight="1" x14ac:dyDescent="0.25"/>
    <row r="1824" ht="12" hidden="1" customHeight="1" x14ac:dyDescent="0.25"/>
    <row r="1825" ht="12" hidden="1" customHeight="1" x14ac:dyDescent="0.25"/>
    <row r="1826" ht="12" hidden="1" customHeight="1" x14ac:dyDescent="0.25"/>
    <row r="1827" ht="12" hidden="1" customHeight="1" x14ac:dyDescent="0.25"/>
    <row r="1828" ht="12" hidden="1" customHeight="1" x14ac:dyDescent="0.25"/>
    <row r="1829" ht="12" hidden="1" customHeight="1" x14ac:dyDescent="0.25"/>
    <row r="1830" ht="12" hidden="1" customHeight="1" x14ac:dyDescent="0.25"/>
    <row r="1831" ht="12" hidden="1" customHeight="1" x14ac:dyDescent="0.25"/>
    <row r="1832" ht="12" hidden="1" customHeight="1" x14ac:dyDescent="0.25"/>
    <row r="1833" ht="12" hidden="1" customHeight="1" x14ac:dyDescent="0.25"/>
    <row r="1834" ht="12" hidden="1" customHeight="1" x14ac:dyDescent="0.25"/>
    <row r="1835" ht="12" hidden="1" customHeight="1" x14ac:dyDescent="0.25"/>
    <row r="1836" ht="12" hidden="1" customHeight="1" x14ac:dyDescent="0.25"/>
    <row r="1837" ht="12" hidden="1" customHeight="1" x14ac:dyDescent="0.25"/>
    <row r="1838" ht="12" hidden="1" customHeight="1" x14ac:dyDescent="0.25"/>
    <row r="1839" ht="12" hidden="1" customHeight="1" x14ac:dyDescent="0.25"/>
    <row r="1840" ht="12" hidden="1" customHeight="1" x14ac:dyDescent="0.25"/>
    <row r="1841" ht="12" hidden="1" customHeight="1" x14ac:dyDescent="0.25"/>
    <row r="1842" ht="12" hidden="1" customHeight="1" x14ac:dyDescent="0.25"/>
    <row r="1843" ht="12" hidden="1" customHeight="1" x14ac:dyDescent="0.25"/>
    <row r="1844" ht="12" hidden="1" customHeight="1" x14ac:dyDescent="0.25"/>
    <row r="1845" ht="12" hidden="1" customHeight="1" x14ac:dyDescent="0.25"/>
    <row r="1846" ht="12" hidden="1" customHeight="1" x14ac:dyDescent="0.25"/>
    <row r="1847" ht="12" hidden="1" customHeight="1" x14ac:dyDescent="0.25"/>
    <row r="1848" ht="12" hidden="1" customHeight="1" x14ac:dyDescent="0.25"/>
    <row r="1849" ht="12" hidden="1" customHeight="1" x14ac:dyDescent="0.25"/>
    <row r="1850" ht="12" hidden="1" customHeight="1" x14ac:dyDescent="0.25"/>
    <row r="1851" ht="12" hidden="1" customHeight="1" x14ac:dyDescent="0.25"/>
    <row r="1852" ht="12" hidden="1" customHeight="1" x14ac:dyDescent="0.25"/>
    <row r="1853" ht="12" hidden="1" customHeight="1" x14ac:dyDescent="0.25"/>
    <row r="1854" ht="12" hidden="1" customHeight="1" x14ac:dyDescent="0.25"/>
    <row r="1855" ht="12" hidden="1" customHeight="1" x14ac:dyDescent="0.25"/>
    <row r="1856" ht="12" hidden="1" customHeight="1" x14ac:dyDescent="0.25"/>
    <row r="1857" ht="12" hidden="1" customHeight="1" x14ac:dyDescent="0.25"/>
    <row r="1858" ht="12" hidden="1" customHeight="1" x14ac:dyDescent="0.25"/>
    <row r="1859" ht="12" hidden="1" customHeight="1" x14ac:dyDescent="0.25"/>
    <row r="1860" ht="12" hidden="1" customHeight="1" x14ac:dyDescent="0.25"/>
    <row r="1861" ht="12" hidden="1" customHeight="1" x14ac:dyDescent="0.25"/>
    <row r="1862" ht="12" hidden="1" customHeight="1" x14ac:dyDescent="0.25"/>
    <row r="1863" ht="12" hidden="1" customHeight="1" x14ac:dyDescent="0.25"/>
    <row r="1864" ht="12" hidden="1" customHeight="1" x14ac:dyDescent="0.25"/>
    <row r="1865" ht="12" hidden="1" customHeight="1" x14ac:dyDescent="0.25"/>
    <row r="1866" ht="12" hidden="1" customHeight="1" x14ac:dyDescent="0.25"/>
    <row r="1867" ht="12" hidden="1" customHeight="1" x14ac:dyDescent="0.25"/>
    <row r="1868" ht="12" hidden="1" customHeight="1" x14ac:dyDescent="0.25"/>
    <row r="1869" ht="12" hidden="1" customHeight="1" x14ac:dyDescent="0.25"/>
    <row r="1870" ht="12" hidden="1" customHeight="1" x14ac:dyDescent="0.25"/>
    <row r="1871" ht="12" hidden="1" customHeight="1" x14ac:dyDescent="0.25"/>
    <row r="1872" ht="12" hidden="1" customHeight="1" x14ac:dyDescent="0.25"/>
    <row r="1873" ht="12" hidden="1" customHeight="1" x14ac:dyDescent="0.25"/>
    <row r="1874" ht="12" hidden="1" customHeight="1" x14ac:dyDescent="0.25"/>
    <row r="1875" ht="12" hidden="1" customHeight="1" x14ac:dyDescent="0.25"/>
    <row r="1876" ht="12" hidden="1" customHeight="1" x14ac:dyDescent="0.25"/>
    <row r="1877" ht="12" hidden="1" customHeight="1" x14ac:dyDescent="0.25"/>
    <row r="1878" ht="12" hidden="1" customHeight="1" x14ac:dyDescent="0.25"/>
    <row r="1879" ht="12" hidden="1" customHeight="1" x14ac:dyDescent="0.25"/>
    <row r="1880" ht="12" hidden="1" customHeight="1" x14ac:dyDescent="0.25"/>
    <row r="1881" ht="12" hidden="1" customHeight="1" x14ac:dyDescent="0.25"/>
    <row r="1882" ht="12" hidden="1" customHeight="1" x14ac:dyDescent="0.25"/>
    <row r="1883" ht="12" hidden="1" customHeight="1" x14ac:dyDescent="0.25"/>
    <row r="1884" ht="12" hidden="1" customHeight="1" x14ac:dyDescent="0.25"/>
    <row r="1885" ht="12" hidden="1" customHeight="1" x14ac:dyDescent="0.25"/>
    <row r="1886" ht="12" hidden="1" customHeight="1" x14ac:dyDescent="0.25"/>
    <row r="1887" ht="12" hidden="1" customHeight="1" x14ac:dyDescent="0.25"/>
    <row r="1888" ht="12" hidden="1" customHeight="1" x14ac:dyDescent="0.25"/>
    <row r="1889" ht="12" hidden="1" customHeight="1" x14ac:dyDescent="0.25"/>
    <row r="1890" ht="12" hidden="1" customHeight="1" x14ac:dyDescent="0.25"/>
    <row r="1891" ht="12" hidden="1" customHeight="1" x14ac:dyDescent="0.25"/>
    <row r="1892" ht="12" hidden="1" customHeight="1" x14ac:dyDescent="0.25"/>
    <row r="1893" ht="12" hidden="1" customHeight="1" x14ac:dyDescent="0.25"/>
    <row r="1894" ht="12" hidden="1" customHeight="1" x14ac:dyDescent="0.25"/>
    <row r="1895" ht="12" hidden="1" customHeight="1" x14ac:dyDescent="0.25"/>
    <row r="1896" ht="12" hidden="1" customHeight="1" x14ac:dyDescent="0.25"/>
    <row r="1897" ht="12" hidden="1" customHeight="1" x14ac:dyDescent="0.25"/>
    <row r="1898" ht="12" hidden="1" customHeight="1" x14ac:dyDescent="0.25"/>
    <row r="1899" ht="12" hidden="1" customHeight="1" x14ac:dyDescent="0.25"/>
    <row r="1900" ht="12" hidden="1" customHeight="1" x14ac:dyDescent="0.25"/>
    <row r="1901" ht="12" hidden="1" customHeight="1" x14ac:dyDescent="0.25"/>
    <row r="1902" ht="12" hidden="1" customHeight="1" x14ac:dyDescent="0.25"/>
    <row r="1903" ht="12" hidden="1" customHeight="1" x14ac:dyDescent="0.25"/>
    <row r="1904" ht="12" hidden="1" customHeight="1" x14ac:dyDescent="0.25"/>
    <row r="1905" ht="12" hidden="1" customHeight="1" x14ac:dyDescent="0.25"/>
    <row r="1906" ht="12" hidden="1" customHeight="1" x14ac:dyDescent="0.25"/>
    <row r="1907" ht="12" hidden="1" customHeight="1" x14ac:dyDescent="0.25"/>
    <row r="1908" ht="12" hidden="1" customHeight="1" x14ac:dyDescent="0.25"/>
    <row r="1909" ht="12" hidden="1" customHeight="1" x14ac:dyDescent="0.25"/>
    <row r="1910" ht="12" hidden="1" customHeight="1" x14ac:dyDescent="0.25"/>
    <row r="1911" ht="12" hidden="1" customHeight="1" x14ac:dyDescent="0.25"/>
    <row r="1912" ht="12" hidden="1" customHeight="1" x14ac:dyDescent="0.25"/>
    <row r="1913" ht="12" hidden="1" customHeight="1" x14ac:dyDescent="0.25"/>
    <row r="1914" ht="12" hidden="1" customHeight="1" x14ac:dyDescent="0.25"/>
    <row r="1915" ht="12" hidden="1" customHeight="1" x14ac:dyDescent="0.25"/>
    <row r="1916" ht="12" hidden="1" customHeight="1" x14ac:dyDescent="0.25"/>
    <row r="1917" ht="12" hidden="1" customHeight="1" x14ac:dyDescent="0.25"/>
    <row r="1918" ht="12" hidden="1" customHeight="1" x14ac:dyDescent="0.25"/>
    <row r="1919" ht="12" hidden="1" customHeight="1" x14ac:dyDescent="0.25"/>
    <row r="1920" ht="12" hidden="1" customHeight="1" x14ac:dyDescent="0.25"/>
    <row r="1921" ht="12" hidden="1" customHeight="1" x14ac:dyDescent="0.25"/>
    <row r="1922" ht="12" hidden="1" customHeight="1" x14ac:dyDescent="0.25"/>
    <row r="1923" ht="12" hidden="1" customHeight="1" x14ac:dyDescent="0.25"/>
    <row r="1924" ht="12" hidden="1" customHeight="1" x14ac:dyDescent="0.25"/>
    <row r="1925" ht="12" hidden="1" customHeight="1" x14ac:dyDescent="0.25"/>
    <row r="1926" ht="12" hidden="1" customHeight="1" x14ac:dyDescent="0.25"/>
    <row r="1927" ht="12" hidden="1" customHeight="1" x14ac:dyDescent="0.25"/>
    <row r="1928" ht="12" hidden="1" customHeight="1" x14ac:dyDescent="0.25"/>
    <row r="1929" ht="12" hidden="1" customHeight="1" x14ac:dyDescent="0.25"/>
    <row r="1930" ht="12" hidden="1" customHeight="1" x14ac:dyDescent="0.25"/>
    <row r="1931" ht="12" hidden="1" customHeight="1" x14ac:dyDescent="0.25"/>
    <row r="1932" ht="12" hidden="1" customHeight="1" x14ac:dyDescent="0.25"/>
    <row r="1933" ht="12" hidden="1" customHeight="1" x14ac:dyDescent="0.25"/>
    <row r="1934" ht="12" hidden="1" customHeight="1" x14ac:dyDescent="0.25"/>
    <row r="1935" ht="12" hidden="1" customHeight="1" x14ac:dyDescent="0.25"/>
    <row r="1936" ht="12" hidden="1" customHeight="1" x14ac:dyDescent="0.25"/>
    <row r="1937" ht="12" hidden="1" customHeight="1" x14ac:dyDescent="0.25"/>
    <row r="1938" ht="12" hidden="1" customHeight="1" x14ac:dyDescent="0.25"/>
    <row r="1939" ht="12" hidden="1" customHeight="1" x14ac:dyDescent="0.25"/>
    <row r="1940" ht="12" hidden="1" customHeight="1" x14ac:dyDescent="0.25"/>
    <row r="1941" ht="12" hidden="1" customHeight="1" x14ac:dyDescent="0.25"/>
    <row r="1942" ht="12" hidden="1" customHeight="1" x14ac:dyDescent="0.25"/>
    <row r="1943" ht="12" hidden="1" customHeight="1" x14ac:dyDescent="0.25"/>
    <row r="1944" ht="12" hidden="1" customHeight="1" x14ac:dyDescent="0.25"/>
    <row r="1945" ht="12" hidden="1" customHeight="1" x14ac:dyDescent="0.25"/>
    <row r="1946" ht="12" hidden="1" customHeight="1" x14ac:dyDescent="0.25"/>
    <row r="1947" ht="12" hidden="1" customHeight="1" x14ac:dyDescent="0.25"/>
    <row r="1948" ht="12" hidden="1" customHeight="1" x14ac:dyDescent="0.25"/>
    <row r="1949" ht="12" hidden="1" customHeight="1" x14ac:dyDescent="0.25"/>
    <row r="1950" ht="12" hidden="1" customHeight="1" x14ac:dyDescent="0.25"/>
    <row r="1951" ht="12" hidden="1" customHeight="1" x14ac:dyDescent="0.25"/>
    <row r="1952" ht="12" hidden="1" customHeight="1" x14ac:dyDescent="0.25"/>
    <row r="1953" ht="12" hidden="1" customHeight="1" x14ac:dyDescent="0.25"/>
    <row r="1954" ht="12" hidden="1" customHeight="1" x14ac:dyDescent="0.25"/>
    <row r="1955" ht="12" hidden="1" customHeight="1" x14ac:dyDescent="0.25"/>
    <row r="1956" ht="12" hidden="1" customHeight="1" x14ac:dyDescent="0.25"/>
    <row r="1957" ht="12" hidden="1" customHeight="1" x14ac:dyDescent="0.25"/>
    <row r="1958" ht="12" hidden="1" customHeight="1" x14ac:dyDescent="0.25"/>
    <row r="1959" ht="12" hidden="1" customHeight="1" x14ac:dyDescent="0.25"/>
    <row r="1960" ht="12" hidden="1" customHeight="1" x14ac:dyDescent="0.25"/>
    <row r="1961" ht="12" hidden="1" customHeight="1" x14ac:dyDescent="0.25"/>
    <row r="1962" ht="12" hidden="1" customHeight="1" x14ac:dyDescent="0.25"/>
    <row r="1963" ht="12" hidden="1" customHeight="1" x14ac:dyDescent="0.25"/>
    <row r="1964" ht="12" hidden="1" customHeight="1" x14ac:dyDescent="0.25"/>
    <row r="1965" ht="12" hidden="1" customHeight="1" x14ac:dyDescent="0.25"/>
    <row r="1966" ht="12" hidden="1" customHeight="1" x14ac:dyDescent="0.25"/>
    <row r="1967" ht="12" hidden="1" customHeight="1" x14ac:dyDescent="0.25"/>
    <row r="1968" ht="12" hidden="1" customHeight="1" x14ac:dyDescent="0.25"/>
    <row r="1969" ht="12" hidden="1" customHeight="1" x14ac:dyDescent="0.25"/>
    <row r="1970" ht="12" hidden="1" customHeight="1" x14ac:dyDescent="0.25"/>
    <row r="1971" ht="12" hidden="1" customHeight="1" x14ac:dyDescent="0.25"/>
    <row r="1972" ht="12" hidden="1" customHeight="1" x14ac:dyDescent="0.25"/>
    <row r="1973" ht="12" hidden="1" customHeight="1" x14ac:dyDescent="0.25"/>
    <row r="1974" ht="12" hidden="1" customHeight="1" x14ac:dyDescent="0.25"/>
    <row r="1975" ht="12" hidden="1" customHeight="1" x14ac:dyDescent="0.25"/>
    <row r="1976" ht="12" hidden="1" customHeight="1" x14ac:dyDescent="0.25"/>
    <row r="1977" ht="12" hidden="1" customHeight="1" x14ac:dyDescent="0.25"/>
    <row r="1978" ht="12" hidden="1" customHeight="1" x14ac:dyDescent="0.25"/>
    <row r="1979" ht="12" hidden="1" customHeight="1" x14ac:dyDescent="0.25"/>
    <row r="1980" ht="12" hidden="1" customHeight="1" x14ac:dyDescent="0.25"/>
    <row r="1981" ht="12" hidden="1" customHeight="1" x14ac:dyDescent="0.25"/>
    <row r="1982" ht="12" hidden="1" customHeight="1" x14ac:dyDescent="0.25"/>
    <row r="1983" ht="12" hidden="1" customHeight="1" x14ac:dyDescent="0.25"/>
    <row r="1984" ht="12" hidden="1" customHeight="1" x14ac:dyDescent="0.25"/>
    <row r="1985" ht="12" hidden="1" customHeight="1" x14ac:dyDescent="0.25"/>
    <row r="1986" ht="12" hidden="1" customHeight="1" x14ac:dyDescent="0.25"/>
    <row r="1987" ht="12" hidden="1" customHeight="1" x14ac:dyDescent="0.25"/>
    <row r="1988" ht="12" hidden="1" customHeight="1" x14ac:dyDescent="0.25"/>
    <row r="1989" ht="12" hidden="1" customHeight="1" x14ac:dyDescent="0.25"/>
    <row r="1990" ht="12" hidden="1" customHeight="1" x14ac:dyDescent="0.25"/>
    <row r="1991" ht="12" hidden="1" customHeight="1" x14ac:dyDescent="0.25"/>
    <row r="1992" ht="12" hidden="1" customHeight="1" x14ac:dyDescent="0.25"/>
    <row r="1993" ht="12" hidden="1" customHeight="1" x14ac:dyDescent="0.25"/>
    <row r="1994" ht="12" hidden="1" customHeight="1" x14ac:dyDescent="0.25"/>
    <row r="1995" ht="12" hidden="1" customHeight="1" x14ac:dyDescent="0.25"/>
    <row r="1996" ht="12" hidden="1" customHeight="1" x14ac:dyDescent="0.25"/>
    <row r="1997" ht="12" hidden="1" customHeight="1" x14ac:dyDescent="0.25"/>
    <row r="1998" ht="12" hidden="1" customHeight="1" x14ac:dyDescent="0.25"/>
    <row r="1999" ht="12" hidden="1" customHeight="1" x14ac:dyDescent="0.25"/>
    <row r="2000" ht="12" hidden="1" customHeight="1" x14ac:dyDescent="0.25"/>
    <row r="2001" ht="12" hidden="1" customHeight="1" x14ac:dyDescent="0.25"/>
    <row r="2002" ht="12" hidden="1" customHeight="1" x14ac:dyDescent="0.25"/>
    <row r="2003" ht="12" hidden="1" customHeight="1" x14ac:dyDescent="0.25"/>
    <row r="2004" ht="12" hidden="1" customHeight="1" x14ac:dyDescent="0.25"/>
    <row r="2005" ht="12" hidden="1" customHeight="1" x14ac:dyDescent="0.25"/>
    <row r="2006" ht="12" hidden="1" customHeight="1" x14ac:dyDescent="0.25"/>
    <row r="2007" ht="12" hidden="1" customHeight="1" x14ac:dyDescent="0.25"/>
    <row r="2008" ht="12" hidden="1" customHeight="1" x14ac:dyDescent="0.25"/>
    <row r="2009" ht="12" hidden="1" customHeight="1" x14ac:dyDescent="0.25"/>
    <row r="2010" ht="12" hidden="1" customHeight="1" x14ac:dyDescent="0.25"/>
    <row r="2011" ht="12" hidden="1" customHeight="1" x14ac:dyDescent="0.25"/>
    <row r="2012" ht="12" hidden="1" customHeight="1" x14ac:dyDescent="0.25"/>
    <row r="2013" ht="12" hidden="1" customHeight="1" x14ac:dyDescent="0.25"/>
    <row r="2014" ht="12" hidden="1" customHeight="1" x14ac:dyDescent="0.25"/>
    <row r="2015" ht="12" hidden="1" customHeight="1" x14ac:dyDescent="0.25"/>
    <row r="2016" ht="12" hidden="1" customHeight="1" x14ac:dyDescent="0.25"/>
    <row r="2017" ht="12" hidden="1" customHeight="1" x14ac:dyDescent="0.25"/>
    <row r="2018" ht="12" hidden="1" customHeight="1" x14ac:dyDescent="0.25"/>
    <row r="2019" ht="12" hidden="1" customHeight="1" x14ac:dyDescent="0.25"/>
    <row r="2020" ht="12" hidden="1" customHeight="1" x14ac:dyDescent="0.25"/>
    <row r="2021" ht="12" hidden="1" customHeight="1" x14ac:dyDescent="0.25"/>
    <row r="2022" ht="12" hidden="1" customHeight="1" x14ac:dyDescent="0.25"/>
    <row r="2023" ht="12" hidden="1" customHeight="1" x14ac:dyDescent="0.25"/>
    <row r="2024" ht="12" hidden="1" customHeight="1" x14ac:dyDescent="0.25"/>
    <row r="2025" ht="12" hidden="1" customHeight="1" x14ac:dyDescent="0.25"/>
    <row r="2026" ht="12" hidden="1" customHeight="1" x14ac:dyDescent="0.25"/>
    <row r="2027" ht="12" hidden="1" customHeight="1" x14ac:dyDescent="0.25"/>
    <row r="2028" ht="12" hidden="1" customHeight="1" x14ac:dyDescent="0.25"/>
    <row r="2029" ht="12" hidden="1" customHeight="1" x14ac:dyDescent="0.25"/>
    <row r="2030" ht="12" hidden="1" customHeight="1" x14ac:dyDescent="0.25"/>
    <row r="2031" ht="12" hidden="1" customHeight="1" x14ac:dyDescent="0.25"/>
    <row r="2032" ht="12" hidden="1" customHeight="1" x14ac:dyDescent="0.25"/>
    <row r="2033" ht="12" hidden="1" customHeight="1" x14ac:dyDescent="0.25"/>
    <row r="2034" ht="12" hidden="1" customHeight="1" x14ac:dyDescent="0.25"/>
    <row r="2035" ht="12" hidden="1" customHeight="1" x14ac:dyDescent="0.25"/>
    <row r="2036" ht="12" hidden="1" customHeight="1" x14ac:dyDescent="0.25"/>
    <row r="2037" ht="12" hidden="1" customHeight="1" x14ac:dyDescent="0.25"/>
    <row r="2038" ht="12" hidden="1" customHeight="1" x14ac:dyDescent="0.25"/>
    <row r="2039" ht="12" hidden="1" customHeight="1" x14ac:dyDescent="0.25"/>
    <row r="2040" ht="12" hidden="1" customHeight="1" x14ac:dyDescent="0.25"/>
    <row r="2041" ht="12" hidden="1" customHeight="1" x14ac:dyDescent="0.25"/>
    <row r="2042" ht="12" hidden="1" customHeight="1" x14ac:dyDescent="0.25"/>
    <row r="2043" ht="12" hidden="1" customHeight="1" x14ac:dyDescent="0.25"/>
    <row r="2044" ht="12" hidden="1" customHeight="1" x14ac:dyDescent="0.25"/>
    <row r="2045" ht="12" hidden="1" customHeight="1" x14ac:dyDescent="0.25"/>
    <row r="2046" ht="12" hidden="1" customHeight="1" x14ac:dyDescent="0.25"/>
    <row r="2047" ht="12" hidden="1" customHeight="1" x14ac:dyDescent="0.25"/>
    <row r="2048" ht="12" hidden="1" customHeight="1" x14ac:dyDescent="0.25"/>
    <row r="2049" ht="12" hidden="1" customHeight="1" x14ac:dyDescent="0.25"/>
    <row r="2050" ht="12" hidden="1" customHeight="1" x14ac:dyDescent="0.25"/>
    <row r="2051" ht="12" hidden="1" customHeight="1" x14ac:dyDescent="0.25"/>
    <row r="2052" ht="12" hidden="1" customHeight="1" x14ac:dyDescent="0.25"/>
    <row r="2053" ht="12" hidden="1" customHeight="1" x14ac:dyDescent="0.25"/>
    <row r="2054" ht="12" hidden="1" customHeight="1" x14ac:dyDescent="0.25"/>
    <row r="2055" ht="12" hidden="1" customHeight="1" x14ac:dyDescent="0.25"/>
    <row r="2056" ht="12" hidden="1" customHeight="1" x14ac:dyDescent="0.25"/>
    <row r="2057" ht="12" hidden="1" customHeight="1" x14ac:dyDescent="0.25"/>
    <row r="2058" ht="12" hidden="1" customHeight="1" x14ac:dyDescent="0.25"/>
    <row r="2059" ht="12" hidden="1" customHeight="1" x14ac:dyDescent="0.25"/>
    <row r="2060" ht="12" hidden="1" customHeight="1" x14ac:dyDescent="0.25"/>
    <row r="2061" ht="12" hidden="1" customHeight="1" x14ac:dyDescent="0.25"/>
    <row r="2062" ht="12" hidden="1" customHeight="1" x14ac:dyDescent="0.25"/>
    <row r="2063" ht="12" hidden="1" customHeight="1" x14ac:dyDescent="0.25"/>
    <row r="2064" ht="12" hidden="1" customHeight="1" x14ac:dyDescent="0.25"/>
    <row r="2065" ht="12" hidden="1" customHeight="1" x14ac:dyDescent="0.25"/>
    <row r="2066" ht="12" hidden="1" customHeight="1" x14ac:dyDescent="0.25"/>
    <row r="2067" ht="12" hidden="1" customHeight="1" x14ac:dyDescent="0.25"/>
    <row r="2068" ht="12" hidden="1" customHeight="1" x14ac:dyDescent="0.25"/>
    <row r="2069" ht="12" hidden="1" customHeight="1" x14ac:dyDescent="0.25"/>
    <row r="2070" ht="12" hidden="1" customHeight="1" x14ac:dyDescent="0.25"/>
    <row r="2071" ht="12" hidden="1" customHeight="1" x14ac:dyDescent="0.25"/>
    <row r="2072" ht="12" hidden="1" customHeight="1" x14ac:dyDescent="0.25"/>
    <row r="2073" ht="12" hidden="1" customHeight="1" x14ac:dyDescent="0.25"/>
    <row r="2074" ht="12" hidden="1" customHeight="1" x14ac:dyDescent="0.25"/>
    <row r="2075" ht="12" hidden="1" customHeight="1" x14ac:dyDescent="0.25"/>
    <row r="2076" ht="12" hidden="1" customHeight="1" x14ac:dyDescent="0.25"/>
    <row r="2077" ht="12" hidden="1" customHeight="1" x14ac:dyDescent="0.25"/>
    <row r="2078" ht="12" hidden="1" customHeight="1" x14ac:dyDescent="0.25"/>
    <row r="2079" ht="12" hidden="1" customHeight="1" x14ac:dyDescent="0.25"/>
    <row r="2080" ht="12" hidden="1" customHeight="1" x14ac:dyDescent="0.25"/>
    <row r="2081" ht="12" hidden="1" customHeight="1" x14ac:dyDescent="0.25"/>
    <row r="2082" ht="12" hidden="1" customHeight="1" x14ac:dyDescent="0.25"/>
    <row r="2083" ht="12" hidden="1" customHeight="1" x14ac:dyDescent="0.25"/>
    <row r="2084" ht="12" hidden="1" customHeight="1" x14ac:dyDescent="0.25"/>
    <row r="2085" ht="12" hidden="1" customHeight="1" x14ac:dyDescent="0.25"/>
    <row r="2086" ht="12" hidden="1" customHeight="1" x14ac:dyDescent="0.25"/>
    <row r="2087" ht="12" hidden="1" customHeight="1" x14ac:dyDescent="0.25"/>
    <row r="2088" ht="12" hidden="1" customHeight="1" x14ac:dyDescent="0.25"/>
    <row r="2089" ht="12" hidden="1" customHeight="1" x14ac:dyDescent="0.25"/>
    <row r="2090" ht="12" hidden="1" customHeight="1" x14ac:dyDescent="0.25"/>
    <row r="2091" ht="12" hidden="1" customHeight="1" x14ac:dyDescent="0.25"/>
    <row r="2092" ht="12" hidden="1" customHeight="1" x14ac:dyDescent="0.25"/>
    <row r="2093" ht="12" hidden="1" customHeight="1" x14ac:dyDescent="0.25"/>
    <row r="2094" ht="12" hidden="1" customHeight="1" x14ac:dyDescent="0.25"/>
    <row r="2095" ht="12" hidden="1" customHeight="1" x14ac:dyDescent="0.25"/>
    <row r="2096" ht="12" hidden="1" customHeight="1" x14ac:dyDescent="0.25"/>
    <row r="2097" ht="12" hidden="1" customHeight="1" x14ac:dyDescent="0.25"/>
    <row r="2098" ht="12" hidden="1" customHeight="1" x14ac:dyDescent="0.25"/>
    <row r="2099" ht="12" hidden="1" customHeight="1" x14ac:dyDescent="0.25"/>
    <row r="2100" ht="12" hidden="1" customHeight="1" x14ac:dyDescent="0.25"/>
    <row r="2101" ht="12" hidden="1" customHeight="1" x14ac:dyDescent="0.25"/>
    <row r="2102" ht="12" hidden="1" customHeight="1" x14ac:dyDescent="0.25"/>
    <row r="2103" ht="12" hidden="1" customHeight="1" x14ac:dyDescent="0.25"/>
    <row r="2104" ht="12" hidden="1" customHeight="1" x14ac:dyDescent="0.25"/>
    <row r="2105" ht="12" hidden="1" customHeight="1" x14ac:dyDescent="0.25"/>
    <row r="2106" ht="12" hidden="1" customHeight="1" x14ac:dyDescent="0.25"/>
    <row r="2107" ht="12" hidden="1" customHeight="1" x14ac:dyDescent="0.25"/>
    <row r="2108" ht="12" hidden="1" customHeight="1" x14ac:dyDescent="0.25"/>
    <row r="2109" ht="12" hidden="1" customHeight="1" x14ac:dyDescent="0.25"/>
    <row r="2110" ht="12" hidden="1" customHeight="1" x14ac:dyDescent="0.25"/>
    <row r="2111" ht="12" hidden="1" customHeight="1" x14ac:dyDescent="0.25"/>
    <row r="2112" ht="12" hidden="1" customHeight="1" x14ac:dyDescent="0.25"/>
    <row r="2113" ht="12" hidden="1" customHeight="1" x14ac:dyDescent="0.25"/>
    <row r="2114" ht="12" hidden="1" customHeight="1" x14ac:dyDescent="0.25"/>
    <row r="2115" ht="12" hidden="1" customHeight="1" x14ac:dyDescent="0.25"/>
    <row r="2116" ht="12" hidden="1" customHeight="1" x14ac:dyDescent="0.25"/>
    <row r="2117" ht="12" hidden="1" customHeight="1" x14ac:dyDescent="0.25"/>
    <row r="2118" ht="12" hidden="1" customHeight="1" x14ac:dyDescent="0.25"/>
    <row r="2119" ht="12" hidden="1" customHeight="1" x14ac:dyDescent="0.25"/>
    <row r="2120" ht="12" hidden="1" customHeight="1" x14ac:dyDescent="0.25"/>
    <row r="2121" ht="12" hidden="1" customHeight="1" x14ac:dyDescent="0.25"/>
    <row r="2122" ht="12" hidden="1" customHeight="1" x14ac:dyDescent="0.25"/>
    <row r="2123" ht="12" hidden="1" customHeight="1" x14ac:dyDescent="0.25"/>
    <row r="2124" ht="12" hidden="1" customHeight="1" x14ac:dyDescent="0.25"/>
    <row r="2125" ht="12" hidden="1" customHeight="1" x14ac:dyDescent="0.25"/>
    <row r="2126" ht="12" hidden="1" customHeight="1" x14ac:dyDescent="0.25"/>
    <row r="2127" ht="12" hidden="1" customHeight="1" x14ac:dyDescent="0.25"/>
    <row r="2128" ht="12" hidden="1" customHeight="1" x14ac:dyDescent="0.25"/>
    <row r="2129" ht="12" hidden="1" customHeight="1" x14ac:dyDescent="0.25"/>
    <row r="2130" ht="12" hidden="1" customHeight="1" x14ac:dyDescent="0.25"/>
    <row r="2131" ht="12" hidden="1" customHeight="1" x14ac:dyDescent="0.25"/>
    <row r="2132" ht="12" hidden="1" customHeight="1" x14ac:dyDescent="0.25"/>
    <row r="2133" ht="12" hidden="1" customHeight="1" x14ac:dyDescent="0.25"/>
    <row r="2134" ht="12" hidden="1" customHeight="1" x14ac:dyDescent="0.25"/>
    <row r="2135" ht="12" hidden="1" customHeight="1" x14ac:dyDescent="0.25"/>
    <row r="2136" ht="12" hidden="1" customHeight="1" x14ac:dyDescent="0.25"/>
    <row r="2137" ht="12" hidden="1" customHeight="1" x14ac:dyDescent="0.25"/>
    <row r="2138" ht="12" hidden="1" customHeight="1" x14ac:dyDescent="0.25"/>
    <row r="2139" ht="12" hidden="1" customHeight="1" x14ac:dyDescent="0.25"/>
    <row r="2140" ht="12" hidden="1" customHeight="1" x14ac:dyDescent="0.25"/>
    <row r="2141" ht="12" hidden="1" customHeight="1" x14ac:dyDescent="0.25"/>
    <row r="2142" ht="12" hidden="1" customHeight="1" x14ac:dyDescent="0.25"/>
    <row r="2143" ht="12" hidden="1" customHeight="1" x14ac:dyDescent="0.25"/>
    <row r="2144" ht="12" hidden="1" customHeight="1" x14ac:dyDescent="0.25"/>
    <row r="2145" ht="12" hidden="1" customHeight="1" x14ac:dyDescent="0.25"/>
    <row r="2146" ht="12" hidden="1" customHeight="1" x14ac:dyDescent="0.25"/>
    <row r="2147" ht="12" hidden="1" customHeight="1" x14ac:dyDescent="0.25"/>
    <row r="2148" ht="12" hidden="1" customHeight="1" x14ac:dyDescent="0.25"/>
    <row r="2149" ht="12" hidden="1" customHeight="1" x14ac:dyDescent="0.25"/>
    <row r="2150" ht="12" hidden="1" customHeight="1" x14ac:dyDescent="0.25"/>
    <row r="2151" ht="12" hidden="1" customHeight="1" x14ac:dyDescent="0.25"/>
    <row r="2152" ht="12" hidden="1" customHeight="1" x14ac:dyDescent="0.25"/>
    <row r="2153" ht="12" hidden="1" customHeight="1" x14ac:dyDescent="0.25"/>
    <row r="2154" ht="12" hidden="1" customHeight="1" x14ac:dyDescent="0.25"/>
    <row r="2155" ht="12" hidden="1" customHeight="1" x14ac:dyDescent="0.25"/>
    <row r="2156" ht="12" hidden="1" customHeight="1" x14ac:dyDescent="0.25"/>
    <row r="2157" ht="12" hidden="1" customHeight="1" x14ac:dyDescent="0.25"/>
    <row r="2158" ht="12" hidden="1" customHeight="1" x14ac:dyDescent="0.25"/>
    <row r="2159" ht="12" hidden="1" customHeight="1" x14ac:dyDescent="0.25"/>
    <row r="2160" ht="12" hidden="1" customHeight="1" x14ac:dyDescent="0.25"/>
    <row r="2161" ht="12" hidden="1" customHeight="1" x14ac:dyDescent="0.25"/>
    <row r="2162" ht="12" hidden="1" customHeight="1" x14ac:dyDescent="0.25"/>
    <row r="2163" ht="12" hidden="1" customHeight="1" x14ac:dyDescent="0.25"/>
    <row r="2164" ht="12" hidden="1" customHeight="1" x14ac:dyDescent="0.25"/>
    <row r="2165" ht="12" hidden="1" customHeight="1" x14ac:dyDescent="0.25"/>
    <row r="2166" ht="12" hidden="1" customHeight="1" x14ac:dyDescent="0.25"/>
    <row r="2167" ht="12" hidden="1" customHeight="1" x14ac:dyDescent="0.25"/>
    <row r="2168" ht="12" hidden="1" customHeight="1" x14ac:dyDescent="0.25"/>
    <row r="2169" ht="12" hidden="1" customHeight="1" x14ac:dyDescent="0.25"/>
    <row r="2170" ht="12" hidden="1" customHeight="1" x14ac:dyDescent="0.25"/>
    <row r="2171" ht="12" hidden="1" customHeight="1" x14ac:dyDescent="0.25"/>
    <row r="2172" ht="12" hidden="1" customHeight="1" x14ac:dyDescent="0.25"/>
    <row r="2173" ht="12" hidden="1" customHeight="1" x14ac:dyDescent="0.25"/>
    <row r="2174" ht="12" hidden="1" customHeight="1" x14ac:dyDescent="0.25"/>
    <row r="2175" ht="12" hidden="1" customHeight="1" x14ac:dyDescent="0.25"/>
    <row r="2176" ht="12" hidden="1" customHeight="1" x14ac:dyDescent="0.25"/>
    <row r="2177" ht="12" hidden="1" customHeight="1" x14ac:dyDescent="0.25"/>
    <row r="2178" ht="12" hidden="1" customHeight="1" x14ac:dyDescent="0.25"/>
    <row r="2179" ht="12" hidden="1" customHeight="1" x14ac:dyDescent="0.25"/>
    <row r="2180" ht="12" hidden="1" customHeight="1" x14ac:dyDescent="0.25"/>
    <row r="2181" ht="12" hidden="1" customHeight="1" x14ac:dyDescent="0.25"/>
    <row r="2182" ht="12" hidden="1" customHeight="1" x14ac:dyDescent="0.25"/>
    <row r="2183" ht="12" hidden="1" customHeight="1" x14ac:dyDescent="0.25"/>
    <row r="2184" ht="12" hidden="1" customHeight="1" x14ac:dyDescent="0.25"/>
    <row r="2185" ht="12" hidden="1" customHeight="1" x14ac:dyDescent="0.25"/>
    <row r="2186" ht="12" hidden="1" customHeight="1" x14ac:dyDescent="0.25"/>
    <row r="2187" ht="12" hidden="1" customHeight="1" x14ac:dyDescent="0.25"/>
    <row r="2188" ht="12" hidden="1" customHeight="1" x14ac:dyDescent="0.25"/>
    <row r="2189" ht="12" hidden="1" customHeight="1" x14ac:dyDescent="0.25"/>
    <row r="2190" ht="12" hidden="1" customHeight="1" x14ac:dyDescent="0.25"/>
    <row r="2191" ht="12" hidden="1" customHeight="1" x14ac:dyDescent="0.25"/>
    <row r="2192" ht="12" hidden="1" customHeight="1" x14ac:dyDescent="0.25"/>
    <row r="2193" ht="12" hidden="1" customHeight="1" x14ac:dyDescent="0.25"/>
    <row r="2194" ht="12" hidden="1" customHeight="1" x14ac:dyDescent="0.25"/>
    <row r="2195" ht="12" hidden="1" customHeight="1" x14ac:dyDescent="0.25"/>
    <row r="2196" ht="12" hidden="1" customHeight="1" x14ac:dyDescent="0.25"/>
    <row r="2197" ht="12" hidden="1" customHeight="1" x14ac:dyDescent="0.25"/>
    <row r="2198" ht="12" hidden="1" customHeight="1" x14ac:dyDescent="0.25"/>
    <row r="2199" ht="12" hidden="1" customHeight="1" x14ac:dyDescent="0.25"/>
    <row r="2200" ht="12" hidden="1" customHeight="1" x14ac:dyDescent="0.25"/>
    <row r="2201" ht="12" hidden="1" customHeight="1" x14ac:dyDescent="0.25"/>
    <row r="2202" ht="12" hidden="1" customHeight="1" x14ac:dyDescent="0.25"/>
    <row r="2203" ht="12" hidden="1" customHeight="1" x14ac:dyDescent="0.25"/>
    <row r="2204" ht="12" hidden="1" customHeight="1" x14ac:dyDescent="0.25"/>
    <row r="2205" ht="12" hidden="1" customHeight="1" x14ac:dyDescent="0.25"/>
    <row r="2206" ht="12" hidden="1" customHeight="1" x14ac:dyDescent="0.25"/>
    <row r="2207" ht="12" hidden="1" customHeight="1" x14ac:dyDescent="0.25"/>
    <row r="2208" ht="12" hidden="1" customHeight="1" x14ac:dyDescent="0.25"/>
    <row r="2209" ht="12" hidden="1" customHeight="1" x14ac:dyDescent="0.25"/>
    <row r="2210" ht="12" hidden="1" customHeight="1" x14ac:dyDescent="0.25"/>
    <row r="2211" ht="12" hidden="1" customHeight="1" x14ac:dyDescent="0.25"/>
    <row r="2212" ht="12" hidden="1" customHeight="1" x14ac:dyDescent="0.25"/>
    <row r="2213" ht="12" hidden="1" customHeight="1" x14ac:dyDescent="0.25"/>
    <row r="2214" ht="12" hidden="1" customHeight="1" x14ac:dyDescent="0.25"/>
    <row r="2215" ht="12" hidden="1" customHeight="1" x14ac:dyDescent="0.25"/>
    <row r="2216" ht="12" hidden="1" customHeight="1" x14ac:dyDescent="0.25"/>
    <row r="2217" ht="12" hidden="1" customHeight="1" x14ac:dyDescent="0.25"/>
    <row r="2218" ht="12" hidden="1" customHeight="1" x14ac:dyDescent="0.25"/>
    <row r="2219" ht="12" hidden="1" customHeight="1" x14ac:dyDescent="0.25"/>
    <row r="2220" ht="12" hidden="1" customHeight="1" x14ac:dyDescent="0.25"/>
    <row r="2221" ht="12" hidden="1" customHeight="1" x14ac:dyDescent="0.25"/>
    <row r="2222" ht="12" hidden="1" customHeight="1" x14ac:dyDescent="0.25"/>
    <row r="2223" ht="12" hidden="1" customHeight="1" x14ac:dyDescent="0.25"/>
    <row r="2224" ht="12" hidden="1" customHeight="1" x14ac:dyDescent="0.25"/>
    <row r="2225" ht="12" hidden="1" customHeight="1" x14ac:dyDescent="0.25"/>
    <row r="2226" ht="12" hidden="1" customHeight="1" x14ac:dyDescent="0.25"/>
    <row r="2227" ht="12" hidden="1" customHeight="1" x14ac:dyDescent="0.25"/>
    <row r="2228" ht="12" hidden="1" customHeight="1" x14ac:dyDescent="0.25"/>
    <row r="2229" ht="12" hidden="1" customHeight="1" x14ac:dyDescent="0.25"/>
    <row r="2230" ht="12" hidden="1" customHeight="1" x14ac:dyDescent="0.25"/>
    <row r="2231" ht="12" hidden="1" customHeight="1" x14ac:dyDescent="0.25"/>
    <row r="2232" ht="12" hidden="1" customHeight="1" x14ac:dyDescent="0.25"/>
    <row r="2233" ht="12" hidden="1" customHeight="1" x14ac:dyDescent="0.25"/>
    <row r="2234" ht="12" hidden="1" customHeight="1" x14ac:dyDescent="0.25"/>
    <row r="2235" ht="12" hidden="1" customHeight="1" x14ac:dyDescent="0.25"/>
    <row r="2236" ht="12" hidden="1" customHeight="1" x14ac:dyDescent="0.25"/>
    <row r="2237" ht="12" hidden="1" customHeight="1" x14ac:dyDescent="0.25"/>
    <row r="2238" ht="12" hidden="1" customHeight="1" x14ac:dyDescent="0.25"/>
    <row r="2239" ht="12" hidden="1" customHeight="1" x14ac:dyDescent="0.25"/>
    <row r="2240" ht="12" hidden="1" customHeight="1" x14ac:dyDescent="0.25"/>
    <row r="2241" ht="12" hidden="1" customHeight="1" x14ac:dyDescent="0.25"/>
    <row r="2242" ht="12" hidden="1" customHeight="1" x14ac:dyDescent="0.25"/>
    <row r="2243" ht="12" hidden="1" customHeight="1" x14ac:dyDescent="0.25"/>
    <row r="2244" ht="12" hidden="1" customHeight="1" x14ac:dyDescent="0.25"/>
    <row r="2245" ht="12" hidden="1" customHeight="1" x14ac:dyDescent="0.25"/>
    <row r="2246" ht="12" hidden="1" customHeight="1" x14ac:dyDescent="0.25"/>
    <row r="2247" ht="12" hidden="1" customHeight="1" x14ac:dyDescent="0.25"/>
    <row r="2248" ht="12" hidden="1" customHeight="1" x14ac:dyDescent="0.25"/>
    <row r="2249" ht="12" hidden="1" customHeight="1" x14ac:dyDescent="0.25"/>
    <row r="2250" ht="12" hidden="1" customHeight="1" x14ac:dyDescent="0.25"/>
    <row r="2251" ht="12" hidden="1" customHeight="1" x14ac:dyDescent="0.25"/>
    <row r="2252" ht="12" hidden="1" customHeight="1" x14ac:dyDescent="0.25"/>
    <row r="2253" ht="12" hidden="1" customHeight="1" x14ac:dyDescent="0.25"/>
    <row r="2254" ht="12" hidden="1" customHeight="1" x14ac:dyDescent="0.25"/>
    <row r="2255" ht="12" hidden="1" customHeight="1" x14ac:dyDescent="0.25"/>
    <row r="2256" ht="12" hidden="1" customHeight="1" x14ac:dyDescent="0.25"/>
    <row r="2257" ht="12" hidden="1" customHeight="1" x14ac:dyDescent="0.25"/>
    <row r="2258" ht="12" hidden="1" customHeight="1" x14ac:dyDescent="0.25"/>
    <row r="2259" ht="12" hidden="1" customHeight="1" x14ac:dyDescent="0.25"/>
    <row r="2260" ht="12" hidden="1" customHeight="1" x14ac:dyDescent="0.25"/>
    <row r="2261" ht="12" hidden="1" customHeight="1" x14ac:dyDescent="0.25"/>
    <row r="2262" ht="12" hidden="1" customHeight="1" x14ac:dyDescent="0.25"/>
    <row r="2263" ht="12" hidden="1" customHeight="1" x14ac:dyDescent="0.25"/>
    <row r="2264" ht="12" hidden="1" customHeight="1" x14ac:dyDescent="0.25"/>
    <row r="2265" ht="12" hidden="1" customHeight="1" x14ac:dyDescent="0.25"/>
    <row r="2266" ht="12" hidden="1" customHeight="1" x14ac:dyDescent="0.25"/>
    <row r="2267" ht="12" hidden="1" customHeight="1" x14ac:dyDescent="0.25"/>
    <row r="2268" ht="12" hidden="1" customHeight="1" x14ac:dyDescent="0.25"/>
    <row r="2269" ht="12" hidden="1" customHeight="1" x14ac:dyDescent="0.25"/>
    <row r="2270" ht="12" hidden="1" customHeight="1" x14ac:dyDescent="0.25"/>
    <row r="2271" ht="12" hidden="1" customHeight="1" x14ac:dyDescent="0.25"/>
    <row r="2272" ht="12" hidden="1" customHeight="1" x14ac:dyDescent="0.25"/>
    <row r="2273" ht="12" hidden="1" customHeight="1" x14ac:dyDescent="0.25"/>
    <row r="2274" ht="12" hidden="1" customHeight="1" x14ac:dyDescent="0.25"/>
    <row r="2275" ht="12" hidden="1" customHeight="1" x14ac:dyDescent="0.25"/>
    <row r="2276" ht="12" hidden="1" customHeight="1" x14ac:dyDescent="0.25"/>
    <row r="2277" ht="12" hidden="1" customHeight="1" x14ac:dyDescent="0.25"/>
    <row r="2278" ht="12" hidden="1" customHeight="1" x14ac:dyDescent="0.25"/>
    <row r="2279" ht="12" hidden="1" customHeight="1" x14ac:dyDescent="0.25"/>
    <row r="2280" ht="12" hidden="1" customHeight="1" x14ac:dyDescent="0.25"/>
    <row r="2281" ht="12" hidden="1" customHeight="1" x14ac:dyDescent="0.25"/>
    <row r="2282" ht="12" hidden="1" customHeight="1" x14ac:dyDescent="0.25"/>
    <row r="2283" ht="12" hidden="1" customHeight="1" x14ac:dyDescent="0.25"/>
    <row r="2284" ht="12" hidden="1" customHeight="1" x14ac:dyDescent="0.25"/>
    <row r="2285" ht="12" hidden="1" customHeight="1" x14ac:dyDescent="0.25"/>
    <row r="2286" ht="12" hidden="1" customHeight="1" x14ac:dyDescent="0.25"/>
    <row r="2287" ht="12" hidden="1" customHeight="1" x14ac:dyDescent="0.25"/>
    <row r="2288" ht="12" hidden="1" customHeight="1" x14ac:dyDescent="0.25"/>
    <row r="2289" ht="12" hidden="1" customHeight="1" x14ac:dyDescent="0.25"/>
    <row r="2290" ht="12" hidden="1" customHeight="1" x14ac:dyDescent="0.25"/>
    <row r="2291" ht="12" hidden="1" customHeight="1" x14ac:dyDescent="0.25"/>
    <row r="2292" ht="12" hidden="1" customHeight="1" x14ac:dyDescent="0.25"/>
    <row r="2293" ht="12" hidden="1" customHeight="1" x14ac:dyDescent="0.25"/>
    <row r="2294" ht="12" hidden="1" customHeight="1" x14ac:dyDescent="0.25"/>
    <row r="2295" ht="12" hidden="1" customHeight="1" x14ac:dyDescent="0.25"/>
    <row r="2296" ht="12" hidden="1" customHeight="1" x14ac:dyDescent="0.25"/>
    <row r="2297" ht="12" hidden="1" customHeight="1" x14ac:dyDescent="0.25"/>
    <row r="2298" ht="12" hidden="1" customHeight="1" x14ac:dyDescent="0.25"/>
    <row r="2299" ht="12" hidden="1" customHeight="1" x14ac:dyDescent="0.25"/>
    <row r="2300" ht="12" hidden="1" customHeight="1" x14ac:dyDescent="0.25"/>
    <row r="2301" ht="12" hidden="1" customHeight="1" x14ac:dyDescent="0.25"/>
    <row r="2302" ht="12" hidden="1" customHeight="1" x14ac:dyDescent="0.25"/>
    <row r="2303" ht="12" hidden="1" customHeight="1" x14ac:dyDescent="0.25"/>
    <row r="2304" ht="12" hidden="1" customHeight="1" x14ac:dyDescent="0.25"/>
    <row r="2305" ht="12" hidden="1" customHeight="1" x14ac:dyDescent="0.25"/>
    <row r="2306" ht="12" hidden="1" customHeight="1" x14ac:dyDescent="0.25"/>
    <row r="2307" ht="12" hidden="1" customHeight="1" x14ac:dyDescent="0.25"/>
    <row r="2308" ht="12" hidden="1" customHeight="1" x14ac:dyDescent="0.25"/>
    <row r="2309" ht="12" hidden="1" customHeight="1" x14ac:dyDescent="0.25"/>
    <row r="2310" ht="12" hidden="1" customHeight="1" x14ac:dyDescent="0.25"/>
    <row r="2311" ht="12" hidden="1" customHeight="1" x14ac:dyDescent="0.25"/>
    <row r="2312" ht="12" hidden="1" customHeight="1" x14ac:dyDescent="0.25"/>
    <row r="2313" ht="12" hidden="1" customHeight="1" x14ac:dyDescent="0.25"/>
    <row r="2314" ht="12" hidden="1" customHeight="1" x14ac:dyDescent="0.25"/>
    <row r="2315" ht="12" hidden="1" customHeight="1" x14ac:dyDescent="0.25"/>
    <row r="2316" ht="12" hidden="1" customHeight="1" x14ac:dyDescent="0.25"/>
    <row r="2317" ht="12" hidden="1" customHeight="1" x14ac:dyDescent="0.25"/>
    <row r="2318" ht="12" hidden="1" customHeight="1" x14ac:dyDescent="0.25"/>
    <row r="2319" ht="12" hidden="1" customHeight="1" x14ac:dyDescent="0.25"/>
    <row r="2320" ht="12" hidden="1" customHeight="1" x14ac:dyDescent="0.25"/>
    <row r="2321" ht="12" hidden="1" customHeight="1" x14ac:dyDescent="0.25"/>
    <row r="2322" ht="12" hidden="1" customHeight="1" x14ac:dyDescent="0.25"/>
    <row r="2323" ht="12" hidden="1" customHeight="1" x14ac:dyDescent="0.25"/>
    <row r="2324" ht="12" hidden="1" customHeight="1" x14ac:dyDescent="0.25"/>
    <row r="2325" ht="12" hidden="1" customHeight="1" x14ac:dyDescent="0.25"/>
    <row r="2326" ht="12" hidden="1" customHeight="1" x14ac:dyDescent="0.25"/>
    <row r="2327" ht="12" hidden="1" customHeight="1" x14ac:dyDescent="0.25"/>
    <row r="2328" ht="12" hidden="1" customHeight="1" x14ac:dyDescent="0.25"/>
    <row r="2329" ht="12" hidden="1" customHeight="1" x14ac:dyDescent="0.25"/>
    <row r="2330" ht="12" hidden="1" customHeight="1" x14ac:dyDescent="0.25"/>
    <row r="2331" ht="12" hidden="1" customHeight="1" x14ac:dyDescent="0.25"/>
    <row r="2332" ht="12" hidden="1" customHeight="1" x14ac:dyDescent="0.25"/>
    <row r="2333" ht="12" hidden="1" customHeight="1" x14ac:dyDescent="0.25"/>
    <row r="2334" ht="12" hidden="1" customHeight="1" x14ac:dyDescent="0.25"/>
    <row r="2335" ht="12" hidden="1" customHeight="1" x14ac:dyDescent="0.25"/>
    <row r="2336" ht="12" hidden="1" customHeight="1" x14ac:dyDescent="0.25"/>
    <row r="2337" ht="12" hidden="1" customHeight="1" x14ac:dyDescent="0.25"/>
    <row r="2338" ht="12" hidden="1" customHeight="1" x14ac:dyDescent="0.25"/>
    <row r="2339" ht="12" hidden="1" customHeight="1" x14ac:dyDescent="0.25"/>
    <row r="2340" ht="12" hidden="1" customHeight="1" x14ac:dyDescent="0.25"/>
    <row r="2341" ht="12" hidden="1" customHeight="1" x14ac:dyDescent="0.25"/>
    <row r="2342" ht="12" hidden="1" customHeight="1" x14ac:dyDescent="0.25"/>
    <row r="2343" ht="12" hidden="1" customHeight="1" x14ac:dyDescent="0.25"/>
    <row r="2344" ht="12" hidden="1" customHeight="1" x14ac:dyDescent="0.25"/>
    <row r="2345" ht="12" hidden="1" customHeight="1" x14ac:dyDescent="0.25"/>
    <row r="2346" ht="12" hidden="1" customHeight="1" x14ac:dyDescent="0.25"/>
    <row r="2347" ht="12" hidden="1" customHeight="1" x14ac:dyDescent="0.25"/>
    <row r="2348" ht="12" hidden="1" customHeight="1" x14ac:dyDescent="0.25"/>
    <row r="2349" ht="12" hidden="1" customHeight="1" x14ac:dyDescent="0.25"/>
    <row r="2350" ht="12" hidden="1" customHeight="1" x14ac:dyDescent="0.25"/>
    <row r="2351" ht="12" hidden="1" customHeight="1" x14ac:dyDescent="0.25"/>
    <row r="2352" ht="12" hidden="1" customHeight="1" x14ac:dyDescent="0.25"/>
    <row r="2353" ht="12" hidden="1" customHeight="1" x14ac:dyDescent="0.25"/>
    <row r="2354" ht="12" hidden="1" customHeight="1" x14ac:dyDescent="0.25"/>
    <row r="2355" ht="12" hidden="1" customHeight="1" x14ac:dyDescent="0.25"/>
    <row r="2356" ht="12" hidden="1" customHeight="1" x14ac:dyDescent="0.25"/>
    <row r="2357" ht="12" hidden="1" customHeight="1" x14ac:dyDescent="0.25"/>
    <row r="2358" ht="12" hidden="1" customHeight="1" x14ac:dyDescent="0.25"/>
    <row r="2359" ht="12" hidden="1" customHeight="1" x14ac:dyDescent="0.25"/>
    <row r="2360" ht="12" hidden="1" customHeight="1" x14ac:dyDescent="0.25"/>
    <row r="2361" ht="12" hidden="1" customHeight="1" x14ac:dyDescent="0.25"/>
    <row r="2362" ht="12" hidden="1" customHeight="1" x14ac:dyDescent="0.25"/>
    <row r="2363" ht="12" hidden="1" customHeight="1" x14ac:dyDescent="0.25"/>
    <row r="2364" ht="12" hidden="1" customHeight="1" x14ac:dyDescent="0.25"/>
    <row r="2365" ht="12" hidden="1" customHeight="1" x14ac:dyDescent="0.25"/>
    <row r="2366" ht="12" hidden="1" customHeight="1" x14ac:dyDescent="0.25"/>
    <row r="2367" ht="12" hidden="1" customHeight="1" x14ac:dyDescent="0.25"/>
    <row r="2368" ht="12" hidden="1" customHeight="1" x14ac:dyDescent="0.25"/>
    <row r="2369" ht="12" hidden="1" customHeight="1" x14ac:dyDescent="0.25"/>
    <row r="2370" ht="12" hidden="1" customHeight="1" x14ac:dyDescent="0.25"/>
    <row r="2371" ht="12" hidden="1" customHeight="1" x14ac:dyDescent="0.25"/>
    <row r="2372" ht="12" hidden="1" customHeight="1" x14ac:dyDescent="0.25"/>
    <row r="2373" ht="12" hidden="1" customHeight="1" x14ac:dyDescent="0.25"/>
    <row r="2374" ht="12" hidden="1" customHeight="1" x14ac:dyDescent="0.25"/>
    <row r="2375" ht="12" hidden="1" customHeight="1" x14ac:dyDescent="0.25"/>
    <row r="2376" ht="12" hidden="1" customHeight="1" x14ac:dyDescent="0.25"/>
    <row r="2377" ht="12" hidden="1" customHeight="1" x14ac:dyDescent="0.25"/>
    <row r="2378" ht="12" hidden="1" customHeight="1" x14ac:dyDescent="0.25"/>
    <row r="2379" ht="12" hidden="1" customHeight="1" x14ac:dyDescent="0.25"/>
    <row r="2380" ht="12" hidden="1" customHeight="1" x14ac:dyDescent="0.25"/>
    <row r="2381" ht="12" hidden="1" customHeight="1" x14ac:dyDescent="0.25"/>
    <row r="2382" ht="12" hidden="1" customHeight="1" x14ac:dyDescent="0.25"/>
    <row r="2383" ht="12" hidden="1" customHeight="1" x14ac:dyDescent="0.25"/>
    <row r="2384" ht="12" hidden="1" customHeight="1" x14ac:dyDescent="0.25"/>
    <row r="2385" ht="12" hidden="1" customHeight="1" x14ac:dyDescent="0.25"/>
    <row r="2386" ht="12" hidden="1" customHeight="1" x14ac:dyDescent="0.25"/>
    <row r="2387" ht="12" hidden="1" customHeight="1" x14ac:dyDescent="0.25"/>
    <row r="2388" ht="12" hidden="1" customHeight="1" x14ac:dyDescent="0.25"/>
    <row r="2389" ht="12" hidden="1" customHeight="1" x14ac:dyDescent="0.25"/>
    <row r="2390" ht="12" hidden="1" customHeight="1" x14ac:dyDescent="0.25"/>
    <row r="2391" ht="12" hidden="1" customHeight="1" x14ac:dyDescent="0.25"/>
    <row r="2392" ht="12" hidden="1" customHeight="1" x14ac:dyDescent="0.25"/>
    <row r="2393" ht="12" hidden="1" customHeight="1" x14ac:dyDescent="0.25"/>
    <row r="2394" ht="12" hidden="1" customHeight="1" x14ac:dyDescent="0.25"/>
    <row r="2395" ht="12" hidden="1" customHeight="1" x14ac:dyDescent="0.25"/>
    <row r="2396" ht="12" hidden="1" customHeight="1" x14ac:dyDescent="0.25"/>
    <row r="2397" ht="12" hidden="1" customHeight="1" x14ac:dyDescent="0.25"/>
    <row r="2398" ht="12" hidden="1" customHeight="1" x14ac:dyDescent="0.25"/>
    <row r="2399" ht="12" hidden="1" customHeight="1" x14ac:dyDescent="0.25"/>
    <row r="2400" ht="12" hidden="1" customHeight="1" x14ac:dyDescent="0.25"/>
    <row r="2401" ht="12" hidden="1" customHeight="1" x14ac:dyDescent="0.25"/>
    <row r="2402" ht="12" hidden="1" customHeight="1" x14ac:dyDescent="0.25"/>
    <row r="2403" ht="12" hidden="1" customHeight="1" x14ac:dyDescent="0.25"/>
    <row r="2404" ht="12" hidden="1" customHeight="1" x14ac:dyDescent="0.25"/>
    <row r="2405" ht="12" hidden="1" customHeight="1" x14ac:dyDescent="0.25"/>
    <row r="2406" ht="12" hidden="1" customHeight="1" x14ac:dyDescent="0.25"/>
    <row r="2407" ht="12" hidden="1" customHeight="1" x14ac:dyDescent="0.25"/>
    <row r="2408" ht="12" hidden="1" customHeight="1" x14ac:dyDescent="0.25"/>
    <row r="2409" ht="12" hidden="1" customHeight="1" x14ac:dyDescent="0.25"/>
    <row r="2410" ht="12" hidden="1" customHeight="1" x14ac:dyDescent="0.25"/>
    <row r="2411" ht="12" hidden="1" customHeight="1" x14ac:dyDescent="0.25"/>
    <row r="2412" ht="12" hidden="1" customHeight="1" x14ac:dyDescent="0.25"/>
    <row r="2413" ht="12" hidden="1" customHeight="1" x14ac:dyDescent="0.25"/>
    <row r="2414" ht="12" hidden="1" customHeight="1" x14ac:dyDescent="0.25"/>
    <row r="2415" ht="12" hidden="1" customHeight="1" x14ac:dyDescent="0.25"/>
    <row r="2416" ht="12" hidden="1" customHeight="1" x14ac:dyDescent="0.25"/>
    <row r="2417" ht="12" hidden="1" customHeight="1" x14ac:dyDescent="0.25"/>
    <row r="2418" ht="12" hidden="1" customHeight="1" x14ac:dyDescent="0.25"/>
    <row r="2419" ht="12" hidden="1" customHeight="1" x14ac:dyDescent="0.25"/>
    <row r="2420" ht="12" hidden="1" customHeight="1" x14ac:dyDescent="0.25"/>
    <row r="2421" ht="12" hidden="1" customHeight="1" x14ac:dyDescent="0.25"/>
    <row r="2422" ht="12" hidden="1" customHeight="1" x14ac:dyDescent="0.25"/>
    <row r="2423" ht="12" hidden="1" customHeight="1" x14ac:dyDescent="0.25"/>
    <row r="2424" ht="12" hidden="1" customHeight="1" x14ac:dyDescent="0.25"/>
    <row r="2425" ht="12" hidden="1" customHeight="1" x14ac:dyDescent="0.25"/>
    <row r="2426" ht="12" hidden="1" customHeight="1" x14ac:dyDescent="0.25"/>
    <row r="2427" ht="12" hidden="1" customHeight="1" x14ac:dyDescent="0.25"/>
    <row r="2428" ht="12" hidden="1" customHeight="1" x14ac:dyDescent="0.25"/>
    <row r="2429" ht="12" hidden="1" customHeight="1" x14ac:dyDescent="0.25"/>
    <row r="2430" ht="12" hidden="1" customHeight="1" x14ac:dyDescent="0.25"/>
    <row r="2431" ht="12" hidden="1" customHeight="1" x14ac:dyDescent="0.25"/>
    <row r="2432" ht="12" hidden="1" customHeight="1" x14ac:dyDescent="0.25"/>
    <row r="2433" ht="12" hidden="1" customHeight="1" x14ac:dyDescent="0.25"/>
    <row r="2434" ht="12" hidden="1" customHeight="1" x14ac:dyDescent="0.25"/>
    <row r="2435" ht="12" hidden="1" customHeight="1" x14ac:dyDescent="0.25"/>
    <row r="2436" ht="12" hidden="1" customHeight="1" x14ac:dyDescent="0.25"/>
    <row r="2437" ht="12" hidden="1" customHeight="1" x14ac:dyDescent="0.25"/>
    <row r="2438" ht="12" hidden="1" customHeight="1" x14ac:dyDescent="0.25"/>
    <row r="2439" ht="12" hidden="1" customHeight="1" x14ac:dyDescent="0.25"/>
    <row r="2440" ht="12" hidden="1" customHeight="1" x14ac:dyDescent="0.25"/>
    <row r="2441" ht="12" hidden="1" customHeight="1" x14ac:dyDescent="0.25"/>
    <row r="2442" ht="12" hidden="1" customHeight="1" x14ac:dyDescent="0.25"/>
    <row r="2443" ht="12" hidden="1" customHeight="1" x14ac:dyDescent="0.25"/>
    <row r="2444" ht="12" hidden="1" customHeight="1" x14ac:dyDescent="0.25"/>
    <row r="2445" ht="12" hidden="1" customHeight="1" x14ac:dyDescent="0.25"/>
    <row r="2446" ht="12" hidden="1" customHeight="1" x14ac:dyDescent="0.25"/>
    <row r="2447" ht="12" hidden="1" customHeight="1" x14ac:dyDescent="0.25"/>
    <row r="2448" ht="12" hidden="1" customHeight="1" x14ac:dyDescent="0.25"/>
    <row r="2449" ht="12" hidden="1" customHeight="1" x14ac:dyDescent="0.25"/>
    <row r="2450" ht="12" hidden="1" customHeight="1" x14ac:dyDescent="0.25"/>
    <row r="2451" ht="12" hidden="1" customHeight="1" x14ac:dyDescent="0.25"/>
    <row r="2452" ht="12" hidden="1" customHeight="1" x14ac:dyDescent="0.25"/>
    <row r="2453" ht="12" hidden="1" customHeight="1" x14ac:dyDescent="0.25"/>
    <row r="2454" ht="12" hidden="1" customHeight="1" x14ac:dyDescent="0.25"/>
    <row r="2455" ht="12" hidden="1" customHeight="1" x14ac:dyDescent="0.25"/>
    <row r="2456" ht="12" hidden="1" customHeight="1" x14ac:dyDescent="0.25"/>
    <row r="2457" ht="12" hidden="1" customHeight="1" x14ac:dyDescent="0.25"/>
    <row r="2458" ht="12" hidden="1" customHeight="1" x14ac:dyDescent="0.25"/>
    <row r="2459" ht="12" hidden="1" customHeight="1" x14ac:dyDescent="0.25"/>
    <row r="2460" ht="12" hidden="1" customHeight="1" x14ac:dyDescent="0.25"/>
    <row r="2461" ht="12" hidden="1" customHeight="1" x14ac:dyDescent="0.25"/>
    <row r="2462" ht="12" hidden="1" customHeight="1" x14ac:dyDescent="0.25"/>
    <row r="2463" ht="12" hidden="1" customHeight="1" x14ac:dyDescent="0.25"/>
    <row r="2464" ht="12" hidden="1" customHeight="1" x14ac:dyDescent="0.25"/>
    <row r="2465" ht="12" hidden="1" customHeight="1" x14ac:dyDescent="0.25"/>
    <row r="2466" ht="12" hidden="1" customHeight="1" x14ac:dyDescent="0.25"/>
    <row r="2467" ht="12" hidden="1" customHeight="1" x14ac:dyDescent="0.25"/>
    <row r="2468" ht="12" hidden="1" customHeight="1" x14ac:dyDescent="0.25"/>
    <row r="2469" ht="12" hidden="1" customHeight="1" x14ac:dyDescent="0.25"/>
    <row r="2470" ht="12" hidden="1" customHeight="1" x14ac:dyDescent="0.25"/>
    <row r="2471" ht="12" hidden="1" customHeight="1" x14ac:dyDescent="0.25"/>
    <row r="2472" ht="12" hidden="1" customHeight="1" x14ac:dyDescent="0.25"/>
    <row r="2473" ht="12" hidden="1" customHeight="1" x14ac:dyDescent="0.25"/>
    <row r="2474" ht="12" hidden="1" customHeight="1" x14ac:dyDescent="0.25"/>
    <row r="2475" ht="12" hidden="1" customHeight="1" x14ac:dyDescent="0.25"/>
    <row r="2476" ht="12" hidden="1" customHeight="1" x14ac:dyDescent="0.25"/>
    <row r="2477" ht="12" hidden="1" customHeight="1" x14ac:dyDescent="0.25"/>
    <row r="2478" ht="12" hidden="1" customHeight="1" x14ac:dyDescent="0.25"/>
    <row r="2479" ht="12" hidden="1" customHeight="1" x14ac:dyDescent="0.25"/>
    <row r="2480" ht="12" hidden="1" customHeight="1" x14ac:dyDescent="0.25"/>
    <row r="2481" ht="12" hidden="1" customHeight="1" x14ac:dyDescent="0.25"/>
    <row r="2482" ht="12" hidden="1" customHeight="1" x14ac:dyDescent="0.25"/>
    <row r="2483" ht="12" hidden="1" customHeight="1" x14ac:dyDescent="0.25"/>
    <row r="2484" ht="12" hidden="1" customHeight="1" x14ac:dyDescent="0.25"/>
    <row r="2485" ht="12" hidden="1" customHeight="1" x14ac:dyDescent="0.25"/>
    <row r="2486" ht="12" hidden="1" customHeight="1" x14ac:dyDescent="0.25"/>
    <row r="2487" ht="12" hidden="1" customHeight="1" x14ac:dyDescent="0.25"/>
    <row r="2488" ht="12" hidden="1" customHeight="1" x14ac:dyDescent="0.25"/>
    <row r="2489" ht="12" hidden="1" customHeight="1" x14ac:dyDescent="0.25"/>
    <row r="2490" ht="12" hidden="1" customHeight="1" x14ac:dyDescent="0.25"/>
    <row r="2491" ht="12" hidden="1" customHeight="1" x14ac:dyDescent="0.25"/>
    <row r="2492" ht="12" hidden="1" customHeight="1" x14ac:dyDescent="0.25"/>
    <row r="2493" ht="12" hidden="1" customHeight="1" x14ac:dyDescent="0.25"/>
    <row r="2494" ht="12" hidden="1" customHeight="1" x14ac:dyDescent="0.25"/>
    <row r="2495" ht="12" hidden="1" customHeight="1" x14ac:dyDescent="0.25"/>
    <row r="2496" ht="12" hidden="1" customHeight="1" x14ac:dyDescent="0.25"/>
    <row r="2497" ht="12" hidden="1" customHeight="1" x14ac:dyDescent="0.25"/>
    <row r="2498" ht="12" hidden="1" customHeight="1" x14ac:dyDescent="0.25"/>
    <row r="2499" ht="12" hidden="1" customHeight="1" x14ac:dyDescent="0.25"/>
    <row r="2500" ht="12" hidden="1" customHeight="1" x14ac:dyDescent="0.25"/>
    <row r="2501" ht="12" hidden="1" customHeight="1" x14ac:dyDescent="0.25"/>
    <row r="2502" ht="12" hidden="1" customHeight="1" x14ac:dyDescent="0.25"/>
    <row r="2503" ht="12" hidden="1" customHeight="1" x14ac:dyDescent="0.25"/>
    <row r="2504" ht="12" hidden="1" customHeight="1" x14ac:dyDescent="0.25"/>
    <row r="2505" ht="12" hidden="1" customHeight="1" x14ac:dyDescent="0.25"/>
    <row r="2506" ht="12" hidden="1" customHeight="1" x14ac:dyDescent="0.25"/>
    <row r="2507" ht="12" hidden="1" customHeight="1" x14ac:dyDescent="0.25"/>
    <row r="2508" ht="12" hidden="1" customHeight="1" x14ac:dyDescent="0.25"/>
    <row r="2509" ht="12" hidden="1" customHeight="1" x14ac:dyDescent="0.25"/>
    <row r="2510" ht="12" hidden="1" customHeight="1" x14ac:dyDescent="0.25"/>
    <row r="2511" ht="12" hidden="1" customHeight="1" x14ac:dyDescent="0.25"/>
    <row r="2512" ht="12" hidden="1" customHeight="1" x14ac:dyDescent="0.25"/>
    <row r="2513" ht="12" hidden="1" customHeight="1" x14ac:dyDescent="0.25"/>
    <row r="2514" ht="12" hidden="1" customHeight="1" x14ac:dyDescent="0.25"/>
    <row r="2515" ht="12" hidden="1" customHeight="1" x14ac:dyDescent="0.25"/>
    <row r="2516" ht="12" hidden="1" customHeight="1" x14ac:dyDescent="0.25"/>
    <row r="2517" ht="12" hidden="1" customHeight="1" x14ac:dyDescent="0.25"/>
    <row r="2518" ht="12" hidden="1" customHeight="1" x14ac:dyDescent="0.25"/>
    <row r="2519" ht="12" hidden="1" customHeight="1" x14ac:dyDescent="0.25"/>
    <row r="2520" ht="12" hidden="1" customHeight="1" x14ac:dyDescent="0.25"/>
    <row r="2521" ht="12" hidden="1" customHeight="1" x14ac:dyDescent="0.25"/>
    <row r="2522" ht="12" hidden="1" customHeight="1" x14ac:dyDescent="0.25"/>
    <row r="2523" ht="12" hidden="1" customHeight="1" x14ac:dyDescent="0.25"/>
    <row r="2524" ht="12" hidden="1" customHeight="1" x14ac:dyDescent="0.25"/>
    <row r="2525" ht="12" hidden="1" customHeight="1" x14ac:dyDescent="0.25"/>
    <row r="2526" ht="12" hidden="1" customHeight="1" x14ac:dyDescent="0.25"/>
    <row r="2527" ht="12" hidden="1" customHeight="1" x14ac:dyDescent="0.25"/>
    <row r="2528" ht="12" hidden="1" customHeight="1" x14ac:dyDescent="0.25"/>
    <row r="2529" ht="12" hidden="1" customHeight="1" x14ac:dyDescent="0.25"/>
    <row r="2530" ht="12" hidden="1" customHeight="1" x14ac:dyDescent="0.25"/>
    <row r="2531" ht="12" hidden="1" customHeight="1" x14ac:dyDescent="0.25"/>
    <row r="2532" ht="12" hidden="1" customHeight="1" x14ac:dyDescent="0.25"/>
    <row r="2533" ht="12" hidden="1" customHeight="1" x14ac:dyDescent="0.25"/>
    <row r="2534" ht="12" hidden="1" customHeight="1" x14ac:dyDescent="0.25"/>
    <row r="2535" ht="12" hidden="1" customHeight="1" x14ac:dyDescent="0.25"/>
    <row r="2536" ht="12" hidden="1" customHeight="1" x14ac:dyDescent="0.25"/>
    <row r="2537" ht="12" hidden="1" customHeight="1" x14ac:dyDescent="0.25"/>
    <row r="2538" ht="12" hidden="1" customHeight="1" x14ac:dyDescent="0.25"/>
    <row r="2539" ht="12" hidden="1" customHeight="1" x14ac:dyDescent="0.25"/>
    <row r="2540" ht="12" hidden="1" customHeight="1" x14ac:dyDescent="0.25"/>
    <row r="2541" ht="12" hidden="1" customHeight="1" x14ac:dyDescent="0.25"/>
    <row r="2542" ht="12" hidden="1" customHeight="1" x14ac:dyDescent="0.25"/>
    <row r="2543" ht="12" hidden="1" customHeight="1" x14ac:dyDescent="0.25"/>
    <row r="2544" ht="12" hidden="1" customHeight="1" x14ac:dyDescent="0.25"/>
    <row r="2545" ht="12" hidden="1" customHeight="1" x14ac:dyDescent="0.25"/>
    <row r="2546" ht="12" hidden="1" customHeight="1" x14ac:dyDescent="0.25"/>
    <row r="2547" ht="12" hidden="1" customHeight="1" x14ac:dyDescent="0.25"/>
    <row r="2548" ht="12" hidden="1" customHeight="1" x14ac:dyDescent="0.25"/>
    <row r="2549" ht="12" hidden="1" customHeight="1" x14ac:dyDescent="0.25"/>
    <row r="2550" ht="12" hidden="1" customHeight="1" x14ac:dyDescent="0.25"/>
    <row r="2551" ht="12" hidden="1" customHeight="1" x14ac:dyDescent="0.25"/>
    <row r="2552" ht="12" hidden="1" customHeight="1" x14ac:dyDescent="0.25"/>
    <row r="2553" ht="12" hidden="1" customHeight="1" x14ac:dyDescent="0.25"/>
    <row r="2554" ht="12" hidden="1" customHeight="1" x14ac:dyDescent="0.25"/>
    <row r="2555" ht="12" hidden="1" customHeight="1" x14ac:dyDescent="0.25"/>
    <row r="2556" ht="12" hidden="1" customHeight="1" x14ac:dyDescent="0.25"/>
    <row r="2557" ht="12" hidden="1" customHeight="1" x14ac:dyDescent="0.25"/>
    <row r="2558" ht="12" hidden="1" customHeight="1" x14ac:dyDescent="0.25"/>
    <row r="2559" ht="12" hidden="1" customHeight="1" x14ac:dyDescent="0.25"/>
    <row r="2560" ht="12" hidden="1" customHeight="1" x14ac:dyDescent="0.25"/>
    <row r="2561" ht="12" hidden="1" customHeight="1" x14ac:dyDescent="0.25"/>
    <row r="2562" ht="12" hidden="1" customHeight="1" x14ac:dyDescent="0.25"/>
    <row r="2563" ht="12" hidden="1" customHeight="1" x14ac:dyDescent="0.25"/>
    <row r="2564" ht="12" hidden="1" customHeight="1" x14ac:dyDescent="0.25"/>
    <row r="2565" ht="12" hidden="1" customHeight="1" x14ac:dyDescent="0.25"/>
    <row r="2566" ht="12" hidden="1" customHeight="1" x14ac:dyDescent="0.25"/>
    <row r="2567" ht="12" hidden="1" customHeight="1" x14ac:dyDescent="0.25"/>
    <row r="2568" ht="12" hidden="1" customHeight="1" x14ac:dyDescent="0.25"/>
    <row r="2569" ht="12" hidden="1" customHeight="1" x14ac:dyDescent="0.25"/>
    <row r="2570" ht="12" hidden="1" customHeight="1" x14ac:dyDescent="0.25"/>
    <row r="2571" ht="12" hidden="1" customHeight="1" x14ac:dyDescent="0.25"/>
    <row r="2572" ht="12" hidden="1" customHeight="1" x14ac:dyDescent="0.25"/>
    <row r="2573" ht="12" hidden="1" customHeight="1" x14ac:dyDescent="0.25"/>
    <row r="2574" ht="12" hidden="1" customHeight="1" x14ac:dyDescent="0.25"/>
    <row r="2575" ht="12" hidden="1" customHeight="1" x14ac:dyDescent="0.25"/>
    <row r="2576" ht="12" hidden="1" customHeight="1" x14ac:dyDescent="0.25"/>
    <row r="2577" ht="12" hidden="1" customHeight="1" x14ac:dyDescent="0.25"/>
    <row r="2578" ht="12" hidden="1" customHeight="1" x14ac:dyDescent="0.25"/>
    <row r="2579" ht="12" hidden="1" customHeight="1" x14ac:dyDescent="0.25"/>
    <row r="2580" ht="12" hidden="1" customHeight="1" x14ac:dyDescent="0.25"/>
    <row r="2581" ht="12" hidden="1" customHeight="1" x14ac:dyDescent="0.25"/>
    <row r="2582" ht="12" hidden="1" customHeight="1" x14ac:dyDescent="0.25"/>
    <row r="2583" ht="12" hidden="1" customHeight="1" x14ac:dyDescent="0.25"/>
    <row r="2584" ht="12" hidden="1" customHeight="1" x14ac:dyDescent="0.25"/>
    <row r="2585" ht="12" hidden="1" customHeight="1" x14ac:dyDescent="0.25"/>
    <row r="2586" ht="12" hidden="1" customHeight="1" x14ac:dyDescent="0.25"/>
    <row r="2587" ht="12" hidden="1" customHeight="1" x14ac:dyDescent="0.25"/>
    <row r="2588" ht="12" hidden="1" customHeight="1" x14ac:dyDescent="0.25"/>
    <row r="2589" ht="12" hidden="1" customHeight="1" x14ac:dyDescent="0.25"/>
    <row r="2590" ht="12" hidden="1" customHeight="1" x14ac:dyDescent="0.25"/>
    <row r="2591" ht="12" hidden="1" customHeight="1" x14ac:dyDescent="0.25"/>
    <row r="2592" ht="12" hidden="1" customHeight="1" x14ac:dyDescent="0.25"/>
    <row r="2593" ht="12" hidden="1" customHeight="1" x14ac:dyDescent="0.25"/>
    <row r="2594" ht="12" hidden="1" customHeight="1" x14ac:dyDescent="0.25"/>
    <row r="2595" ht="12" hidden="1" customHeight="1" x14ac:dyDescent="0.25"/>
    <row r="2596" ht="12" hidden="1" customHeight="1" x14ac:dyDescent="0.25"/>
    <row r="2597" ht="12" hidden="1" customHeight="1" x14ac:dyDescent="0.25"/>
    <row r="2598" ht="12" hidden="1" customHeight="1" x14ac:dyDescent="0.25"/>
    <row r="2599" ht="12" hidden="1" customHeight="1" x14ac:dyDescent="0.25"/>
    <row r="2600" ht="12" hidden="1" customHeight="1" x14ac:dyDescent="0.25"/>
    <row r="2601" ht="12" hidden="1" customHeight="1" x14ac:dyDescent="0.25"/>
    <row r="2602" ht="12" hidden="1" customHeight="1" x14ac:dyDescent="0.25"/>
    <row r="2603" ht="12" hidden="1" customHeight="1" x14ac:dyDescent="0.25"/>
    <row r="2604" ht="12" hidden="1" customHeight="1" x14ac:dyDescent="0.25"/>
    <row r="2605" ht="12" hidden="1" customHeight="1" x14ac:dyDescent="0.25"/>
    <row r="2606" ht="12" hidden="1" customHeight="1" x14ac:dyDescent="0.25"/>
    <row r="2607" ht="12" hidden="1" customHeight="1" x14ac:dyDescent="0.25"/>
    <row r="2608" ht="12" hidden="1" customHeight="1" x14ac:dyDescent="0.25"/>
    <row r="2609" ht="12" hidden="1" customHeight="1" x14ac:dyDescent="0.25"/>
    <row r="2610" ht="12" hidden="1" customHeight="1" x14ac:dyDescent="0.25"/>
    <row r="2611" ht="12" hidden="1" customHeight="1" x14ac:dyDescent="0.25"/>
    <row r="2612" ht="12" hidden="1" customHeight="1" x14ac:dyDescent="0.25"/>
    <row r="2613" ht="12" hidden="1" customHeight="1" x14ac:dyDescent="0.25"/>
    <row r="2614" ht="12" hidden="1" customHeight="1" x14ac:dyDescent="0.25"/>
    <row r="2615" ht="12" hidden="1" customHeight="1" x14ac:dyDescent="0.25"/>
    <row r="2616" ht="12" hidden="1" customHeight="1" x14ac:dyDescent="0.25"/>
    <row r="2617" ht="12" hidden="1" customHeight="1" x14ac:dyDescent="0.25"/>
    <row r="2618" ht="12" hidden="1" customHeight="1" x14ac:dyDescent="0.25"/>
    <row r="2619" ht="12" hidden="1" customHeight="1" x14ac:dyDescent="0.25"/>
    <row r="2620" ht="12" hidden="1" customHeight="1" x14ac:dyDescent="0.25"/>
    <row r="2621" ht="12" hidden="1" customHeight="1" x14ac:dyDescent="0.25"/>
    <row r="2622" ht="12" hidden="1" customHeight="1" x14ac:dyDescent="0.25"/>
    <row r="2623" ht="12" hidden="1" customHeight="1" x14ac:dyDescent="0.25"/>
    <row r="2624" ht="12" hidden="1" customHeight="1" x14ac:dyDescent="0.25"/>
    <row r="2625" ht="12" hidden="1" customHeight="1" x14ac:dyDescent="0.25"/>
    <row r="2626" ht="12" hidden="1" customHeight="1" x14ac:dyDescent="0.25"/>
    <row r="2627" ht="12" hidden="1" customHeight="1" x14ac:dyDescent="0.25"/>
    <row r="2628" ht="12" hidden="1" customHeight="1" x14ac:dyDescent="0.25"/>
    <row r="2629" ht="12" hidden="1" customHeight="1" x14ac:dyDescent="0.25"/>
    <row r="2630" ht="12" hidden="1" customHeight="1" x14ac:dyDescent="0.25"/>
    <row r="2631" ht="12" hidden="1" customHeight="1" x14ac:dyDescent="0.25"/>
    <row r="2632" ht="12" hidden="1" customHeight="1" x14ac:dyDescent="0.25"/>
    <row r="2633" ht="12" hidden="1" customHeight="1" x14ac:dyDescent="0.25"/>
    <row r="2634" ht="12" hidden="1" customHeight="1" x14ac:dyDescent="0.25"/>
    <row r="2635" ht="12" hidden="1" customHeight="1" x14ac:dyDescent="0.25"/>
    <row r="2636" ht="12" hidden="1" customHeight="1" x14ac:dyDescent="0.25"/>
    <row r="2637" ht="12" hidden="1" customHeight="1" x14ac:dyDescent="0.25"/>
    <row r="2638" ht="12" hidden="1" customHeight="1" x14ac:dyDescent="0.25"/>
    <row r="2639" ht="12" hidden="1" customHeight="1" x14ac:dyDescent="0.25"/>
    <row r="2640" ht="12" hidden="1" customHeight="1" x14ac:dyDescent="0.25"/>
    <row r="2641" ht="12" hidden="1" customHeight="1" x14ac:dyDescent="0.25"/>
    <row r="2642" ht="12" hidden="1" customHeight="1" x14ac:dyDescent="0.25"/>
    <row r="2643" ht="12" hidden="1" customHeight="1" x14ac:dyDescent="0.25"/>
    <row r="2644" ht="12" hidden="1" customHeight="1" x14ac:dyDescent="0.25"/>
    <row r="2645" ht="12" hidden="1" customHeight="1" x14ac:dyDescent="0.25"/>
    <row r="2646" ht="12" hidden="1" customHeight="1" x14ac:dyDescent="0.25"/>
    <row r="2647" ht="12" hidden="1" customHeight="1" x14ac:dyDescent="0.25"/>
    <row r="2648" ht="12" hidden="1" customHeight="1" x14ac:dyDescent="0.25"/>
    <row r="2649" ht="12" hidden="1" customHeight="1" x14ac:dyDescent="0.25"/>
    <row r="2650" ht="12" hidden="1" customHeight="1" x14ac:dyDescent="0.25"/>
    <row r="2651" ht="12" hidden="1" customHeight="1" x14ac:dyDescent="0.25"/>
    <row r="2652" ht="12" hidden="1" customHeight="1" x14ac:dyDescent="0.25"/>
    <row r="2653" ht="12" hidden="1" customHeight="1" x14ac:dyDescent="0.25"/>
    <row r="2654" ht="12" hidden="1" customHeight="1" x14ac:dyDescent="0.25"/>
    <row r="2655" ht="12" hidden="1" customHeight="1" x14ac:dyDescent="0.25"/>
    <row r="2656" ht="12" hidden="1" customHeight="1" x14ac:dyDescent="0.25"/>
    <row r="2657" ht="12" hidden="1" customHeight="1" x14ac:dyDescent="0.25"/>
    <row r="2658" ht="12" hidden="1" customHeight="1" x14ac:dyDescent="0.25"/>
    <row r="2659" ht="12" hidden="1" customHeight="1" x14ac:dyDescent="0.25"/>
    <row r="2660" ht="12" hidden="1" customHeight="1" x14ac:dyDescent="0.25"/>
    <row r="2661" ht="12" hidden="1" customHeight="1" x14ac:dyDescent="0.25"/>
    <row r="2662" ht="12" hidden="1" customHeight="1" x14ac:dyDescent="0.25"/>
    <row r="2663" ht="12" hidden="1" customHeight="1" x14ac:dyDescent="0.25"/>
    <row r="2664" ht="12" hidden="1" customHeight="1" x14ac:dyDescent="0.25"/>
    <row r="2665" ht="12" hidden="1" customHeight="1" x14ac:dyDescent="0.25"/>
    <row r="2666" ht="12" hidden="1" customHeight="1" x14ac:dyDescent="0.25"/>
    <row r="2667" ht="12" hidden="1" customHeight="1" x14ac:dyDescent="0.25"/>
    <row r="2668" ht="12" hidden="1" customHeight="1" x14ac:dyDescent="0.25"/>
    <row r="2669" ht="12" hidden="1" customHeight="1" x14ac:dyDescent="0.25"/>
    <row r="2670" ht="12" hidden="1" customHeight="1" x14ac:dyDescent="0.25"/>
    <row r="2671" ht="12" hidden="1" customHeight="1" x14ac:dyDescent="0.25"/>
    <row r="2672" ht="12" hidden="1" customHeight="1" x14ac:dyDescent="0.25"/>
    <row r="2673" ht="12" hidden="1" customHeight="1" x14ac:dyDescent="0.25"/>
    <row r="2674" ht="12" hidden="1" customHeight="1" x14ac:dyDescent="0.25"/>
    <row r="2675" ht="12" hidden="1" customHeight="1" x14ac:dyDescent="0.25"/>
    <row r="2676" ht="12" hidden="1" customHeight="1" x14ac:dyDescent="0.25"/>
    <row r="2677" ht="12" hidden="1" customHeight="1" x14ac:dyDescent="0.25"/>
    <row r="2678" ht="12" hidden="1" customHeight="1" x14ac:dyDescent="0.25"/>
    <row r="2679" ht="12" hidden="1" customHeight="1" x14ac:dyDescent="0.25"/>
    <row r="2680" ht="12" hidden="1" customHeight="1" x14ac:dyDescent="0.25"/>
    <row r="2681" ht="12" hidden="1" customHeight="1" x14ac:dyDescent="0.25"/>
    <row r="2682" ht="12" hidden="1" customHeight="1" x14ac:dyDescent="0.25"/>
    <row r="2683" ht="12" hidden="1" customHeight="1" x14ac:dyDescent="0.25"/>
    <row r="2684" ht="12" hidden="1" customHeight="1" x14ac:dyDescent="0.25"/>
    <row r="2685" ht="12" hidden="1" customHeight="1" x14ac:dyDescent="0.25"/>
    <row r="2686" ht="12" hidden="1" customHeight="1" x14ac:dyDescent="0.25"/>
    <row r="2687" ht="12" hidden="1" customHeight="1" x14ac:dyDescent="0.25"/>
    <row r="2688" ht="12" hidden="1" customHeight="1" x14ac:dyDescent="0.25"/>
    <row r="2689" ht="12" hidden="1" customHeight="1" x14ac:dyDescent="0.25"/>
    <row r="2690" ht="12" hidden="1" customHeight="1" x14ac:dyDescent="0.25"/>
    <row r="2691" ht="12" hidden="1" customHeight="1" x14ac:dyDescent="0.25"/>
    <row r="2692" ht="12" hidden="1" customHeight="1" x14ac:dyDescent="0.25"/>
    <row r="2693" ht="12" hidden="1" customHeight="1" x14ac:dyDescent="0.25"/>
    <row r="2694" ht="12" hidden="1" customHeight="1" x14ac:dyDescent="0.25"/>
    <row r="2695" ht="12" hidden="1" customHeight="1" x14ac:dyDescent="0.25"/>
    <row r="2696" ht="12" hidden="1" customHeight="1" x14ac:dyDescent="0.25"/>
    <row r="2697" ht="12" hidden="1" customHeight="1" x14ac:dyDescent="0.25"/>
    <row r="2698" ht="12" hidden="1" customHeight="1" x14ac:dyDescent="0.25"/>
    <row r="2699" ht="12" hidden="1" customHeight="1" x14ac:dyDescent="0.25"/>
    <row r="2700" ht="12" hidden="1" customHeight="1" x14ac:dyDescent="0.25"/>
    <row r="2701" ht="12" hidden="1" customHeight="1" x14ac:dyDescent="0.25"/>
    <row r="2702" ht="12" hidden="1" customHeight="1" x14ac:dyDescent="0.25"/>
    <row r="2703" ht="12" hidden="1" customHeight="1" x14ac:dyDescent="0.25"/>
    <row r="2704" ht="12" hidden="1" customHeight="1" x14ac:dyDescent="0.25"/>
    <row r="2705" ht="12" hidden="1" customHeight="1" x14ac:dyDescent="0.25"/>
    <row r="2706" ht="12" hidden="1" customHeight="1" x14ac:dyDescent="0.25"/>
    <row r="2707" ht="12" hidden="1" customHeight="1" x14ac:dyDescent="0.25"/>
    <row r="2708" ht="12" hidden="1" customHeight="1" x14ac:dyDescent="0.25"/>
    <row r="2709" ht="12" hidden="1" customHeight="1" x14ac:dyDescent="0.25"/>
    <row r="2710" ht="12" hidden="1" customHeight="1" x14ac:dyDescent="0.25"/>
    <row r="2711" ht="12" hidden="1" customHeight="1" x14ac:dyDescent="0.25"/>
    <row r="2712" ht="12" hidden="1" customHeight="1" x14ac:dyDescent="0.25"/>
    <row r="2713" ht="12" hidden="1" customHeight="1" x14ac:dyDescent="0.25"/>
    <row r="2714" ht="12" hidden="1" customHeight="1" x14ac:dyDescent="0.25"/>
    <row r="2715" ht="12" hidden="1" customHeight="1" x14ac:dyDescent="0.25"/>
    <row r="2716" ht="12" hidden="1" customHeight="1" x14ac:dyDescent="0.25"/>
    <row r="2717" ht="12" hidden="1" customHeight="1" x14ac:dyDescent="0.25"/>
    <row r="2718" ht="12" hidden="1" customHeight="1" x14ac:dyDescent="0.25"/>
    <row r="2719" ht="12" hidden="1" customHeight="1" x14ac:dyDescent="0.25"/>
    <row r="2720" ht="12" hidden="1" customHeight="1" x14ac:dyDescent="0.25"/>
    <row r="2721" ht="12" hidden="1" customHeight="1" x14ac:dyDescent="0.25"/>
    <row r="2722" ht="12" hidden="1" customHeight="1" x14ac:dyDescent="0.25"/>
    <row r="2723" ht="12" hidden="1" customHeight="1" x14ac:dyDescent="0.25"/>
    <row r="2724" ht="12" hidden="1" customHeight="1" x14ac:dyDescent="0.25"/>
    <row r="2725" ht="12" hidden="1" customHeight="1" x14ac:dyDescent="0.25"/>
    <row r="2726" ht="12" hidden="1" customHeight="1" x14ac:dyDescent="0.25"/>
    <row r="2727" ht="12" hidden="1" customHeight="1" x14ac:dyDescent="0.25"/>
    <row r="2728" ht="12" hidden="1" customHeight="1" x14ac:dyDescent="0.25"/>
    <row r="2729" ht="12" hidden="1" customHeight="1" x14ac:dyDescent="0.25"/>
    <row r="2730" ht="12" hidden="1" customHeight="1" x14ac:dyDescent="0.25"/>
    <row r="2731" ht="12" hidden="1" customHeight="1" x14ac:dyDescent="0.25"/>
    <row r="2732" ht="12" hidden="1" customHeight="1" x14ac:dyDescent="0.25"/>
    <row r="2733" ht="12" hidden="1" customHeight="1" x14ac:dyDescent="0.25"/>
    <row r="2734" ht="12" hidden="1" customHeight="1" x14ac:dyDescent="0.25"/>
    <row r="2735" ht="12" hidden="1" customHeight="1" x14ac:dyDescent="0.25"/>
    <row r="2736" ht="12" hidden="1" customHeight="1" x14ac:dyDescent="0.25"/>
    <row r="2737" ht="12" hidden="1" customHeight="1" x14ac:dyDescent="0.25"/>
    <row r="2738" ht="12" hidden="1" customHeight="1" x14ac:dyDescent="0.25"/>
    <row r="2739" ht="12" hidden="1" customHeight="1" x14ac:dyDescent="0.25"/>
    <row r="2740" ht="12" hidden="1" customHeight="1" x14ac:dyDescent="0.25"/>
    <row r="2741" ht="12" hidden="1" customHeight="1" x14ac:dyDescent="0.25"/>
    <row r="2742" ht="12" hidden="1" customHeight="1" x14ac:dyDescent="0.25"/>
    <row r="2743" ht="12" hidden="1" customHeight="1" x14ac:dyDescent="0.25"/>
    <row r="2744" ht="12" hidden="1" customHeight="1" x14ac:dyDescent="0.25"/>
    <row r="2745" ht="12" hidden="1" customHeight="1" x14ac:dyDescent="0.25"/>
    <row r="2746" ht="12" hidden="1" customHeight="1" x14ac:dyDescent="0.25"/>
    <row r="2747" ht="12" hidden="1" customHeight="1" x14ac:dyDescent="0.25"/>
    <row r="2748" ht="12" hidden="1" customHeight="1" x14ac:dyDescent="0.25"/>
    <row r="2749" ht="12" hidden="1" customHeight="1" x14ac:dyDescent="0.25"/>
    <row r="2750" ht="12" hidden="1" customHeight="1" x14ac:dyDescent="0.25"/>
    <row r="2751" ht="12" hidden="1" customHeight="1" x14ac:dyDescent="0.25"/>
    <row r="2752" ht="12" hidden="1" customHeight="1" x14ac:dyDescent="0.25"/>
    <row r="2753" ht="12" hidden="1" customHeight="1" x14ac:dyDescent="0.25"/>
    <row r="2754" ht="12" hidden="1" customHeight="1" x14ac:dyDescent="0.25"/>
    <row r="2755" ht="12" hidden="1" customHeight="1" x14ac:dyDescent="0.25"/>
    <row r="2756" ht="12" hidden="1" customHeight="1" x14ac:dyDescent="0.25"/>
    <row r="2757" ht="12" hidden="1" customHeight="1" x14ac:dyDescent="0.25"/>
    <row r="2758" ht="12" hidden="1" customHeight="1" x14ac:dyDescent="0.25"/>
    <row r="2759" ht="12" hidden="1" customHeight="1" x14ac:dyDescent="0.25"/>
    <row r="2760" ht="12" hidden="1" customHeight="1" x14ac:dyDescent="0.25"/>
    <row r="2761" ht="12" hidden="1" customHeight="1" x14ac:dyDescent="0.25"/>
    <row r="2762" ht="12" hidden="1" customHeight="1" x14ac:dyDescent="0.25"/>
    <row r="2763" ht="12" hidden="1" customHeight="1" x14ac:dyDescent="0.25"/>
    <row r="2764" ht="12" hidden="1" customHeight="1" x14ac:dyDescent="0.25"/>
    <row r="2765" ht="12" hidden="1" customHeight="1" x14ac:dyDescent="0.25"/>
    <row r="2766" ht="12" hidden="1" customHeight="1" x14ac:dyDescent="0.25"/>
    <row r="2767" ht="12" hidden="1" customHeight="1" x14ac:dyDescent="0.25"/>
    <row r="2768" ht="12" hidden="1" customHeight="1" x14ac:dyDescent="0.25"/>
    <row r="2769" ht="12" hidden="1" customHeight="1" x14ac:dyDescent="0.25"/>
    <row r="2770" ht="12" hidden="1" customHeight="1" x14ac:dyDescent="0.25"/>
    <row r="2771" ht="12" hidden="1" customHeight="1" x14ac:dyDescent="0.25"/>
    <row r="2772" ht="12" hidden="1" customHeight="1" x14ac:dyDescent="0.25"/>
    <row r="2773" ht="12" hidden="1" customHeight="1" x14ac:dyDescent="0.25"/>
    <row r="2774" ht="12" hidden="1" customHeight="1" x14ac:dyDescent="0.25"/>
    <row r="2775" ht="12" hidden="1" customHeight="1" x14ac:dyDescent="0.25"/>
    <row r="2776" ht="12" hidden="1" customHeight="1" x14ac:dyDescent="0.25"/>
    <row r="2777" ht="12" hidden="1" customHeight="1" x14ac:dyDescent="0.25"/>
    <row r="2778" ht="12" hidden="1" customHeight="1" x14ac:dyDescent="0.25"/>
    <row r="2779" ht="12" hidden="1" customHeight="1" x14ac:dyDescent="0.25"/>
    <row r="2780" ht="12" hidden="1" customHeight="1" x14ac:dyDescent="0.25"/>
    <row r="2781" ht="12" hidden="1" customHeight="1" x14ac:dyDescent="0.25"/>
    <row r="2782" ht="12" hidden="1" customHeight="1" x14ac:dyDescent="0.25"/>
    <row r="2783" ht="12" hidden="1" customHeight="1" x14ac:dyDescent="0.25"/>
    <row r="2784" ht="12" hidden="1" customHeight="1" x14ac:dyDescent="0.25"/>
    <row r="2785" ht="12" hidden="1" customHeight="1" x14ac:dyDescent="0.25"/>
    <row r="2786" ht="12" hidden="1" customHeight="1" x14ac:dyDescent="0.25"/>
    <row r="2787" ht="12" hidden="1" customHeight="1" x14ac:dyDescent="0.25"/>
    <row r="2788" ht="12" hidden="1" customHeight="1" x14ac:dyDescent="0.25"/>
    <row r="2789" ht="12" hidden="1" customHeight="1" x14ac:dyDescent="0.25"/>
    <row r="2790" ht="12" hidden="1" customHeight="1" x14ac:dyDescent="0.25"/>
    <row r="2791" ht="12" hidden="1" customHeight="1" x14ac:dyDescent="0.25"/>
    <row r="2792" ht="12" hidden="1" customHeight="1" x14ac:dyDescent="0.25"/>
    <row r="2793" ht="12" hidden="1" customHeight="1" x14ac:dyDescent="0.25"/>
    <row r="2794" ht="12" hidden="1" customHeight="1" x14ac:dyDescent="0.25"/>
    <row r="2795" ht="12" hidden="1" customHeight="1" x14ac:dyDescent="0.25"/>
    <row r="2796" ht="12" hidden="1" customHeight="1" x14ac:dyDescent="0.25"/>
    <row r="2797" ht="12" hidden="1" customHeight="1" x14ac:dyDescent="0.25"/>
    <row r="2798" ht="12" hidden="1" customHeight="1" x14ac:dyDescent="0.25"/>
    <row r="2799" ht="12" hidden="1" customHeight="1" x14ac:dyDescent="0.25"/>
    <row r="2800" ht="12" hidden="1" customHeight="1" x14ac:dyDescent="0.25"/>
    <row r="2801" ht="12" hidden="1" customHeight="1" x14ac:dyDescent="0.25"/>
    <row r="2802" ht="12" hidden="1" customHeight="1" x14ac:dyDescent="0.25"/>
    <row r="2803" ht="12" hidden="1" customHeight="1" x14ac:dyDescent="0.25"/>
    <row r="2804" ht="12" hidden="1" customHeight="1" x14ac:dyDescent="0.25"/>
    <row r="2805" ht="12" hidden="1" customHeight="1" x14ac:dyDescent="0.25"/>
    <row r="2806" ht="12" hidden="1" customHeight="1" x14ac:dyDescent="0.25"/>
    <row r="2807" ht="12" hidden="1" customHeight="1" x14ac:dyDescent="0.25"/>
    <row r="2808" ht="12" hidden="1" customHeight="1" x14ac:dyDescent="0.25"/>
    <row r="2809" ht="12" hidden="1" customHeight="1" x14ac:dyDescent="0.25"/>
    <row r="2810" ht="12" hidden="1" customHeight="1" x14ac:dyDescent="0.25"/>
    <row r="2811" ht="12" hidden="1" customHeight="1" x14ac:dyDescent="0.25"/>
    <row r="2812" ht="12" hidden="1" customHeight="1" x14ac:dyDescent="0.25"/>
    <row r="2813" ht="12" hidden="1" customHeight="1" x14ac:dyDescent="0.25"/>
    <row r="2814" ht="12" hidden="1" customHeight="1" x14ac:dyDescent="0.25"/>
    <row r="2815" ht="12" hidden="1" customHeight="1" x14ac:dyDescent="0.25"/>
    <row r="2816" ht="12" hidden="1" customHeight="1" x14ac:dyDescent="0.25"/>
    <row r="2817" ht="12" hidden="1" customHeight="1" x14ac:dyDescent="0.25"/>
    <row r="2818" ht="12" hidden="1" customHeight="1" x14ac:dyDescent="0.25"/>
    <row r="2819" ht="12" hidden="1" customHeight="1" x14ac:dyDescent="0.25"/>
    <row r="2820" ht="12" hidden="1" customHeight="1" x14ac:dyDescent="0.25"/>
    <row r="2821" ht="12" hidden="1" customHeight="1" x14ac:dyDescent="0.25"/>
    <row r="2822" ht="12" hidden="1" customHeight="1" x14ac:dyDescent="0.25"/>
    <row r="2823" ht="12" hidden="1" customHeight="1" x14ac:dyDescent="0.25"/>
    <row r="2824" ht="12" hidden="1" customHeight="1" x14ac:dyDescent="0.25"/>
    <row r="2825" ht="12" hidden="1" customHeight="1" x14ac:dyDescent="0.25"/>
    <row r="2826" ht="12" hidden="1" customHeight="1" x14ac:dyDescent="0.25"/>
    <row r="2827" ht="12" hidden="1" customHeight="1" x14ac:dyDescent="0.25"/>
    <row r="2828" ht="12" hidden="1" customHeight="1" x14ac:dyDescent="0.25"/>
    <row r="2829" ht="12" hidden="1" customHeight="1" x14ac:dyDescent="0.25"/>
    <row r="2830" ht="12" hidden="1" customHeight="1" x14ac:dyDescent="0.25"/>
    <row r="2831" ht="12" hidden="1" customHeight="1" x14ac:dyDescent="0.25"/>
    <row r="2832" ht="12" hidden="1" customHeight="1" x14ac:dyDescent="0.25"/>
    <row r="2833" ht="12" hidden="1" customHeight="1" x14ac:dyDescent="0.25"/>
    <row r="2834" ht="12" hidden="1" customHeight="1" x14ac:dyDescent="0.25"/>
    <row r="2835" ht="12" hidden="1" customHeight="1" x14ac:dyDescent="0.25"/>
    <row r="2836" ht="12" hidden="1" customHeight="1" x14ac:dyDescent="0.25"/>
    <row r="2837" ht="12" hidden="1" customHeight="1" x14ac:dyDescent="0.25"/>
    <row r="2838" ht="12" hidden="1" customHeight="1" x14ac:dyDescent="0.25"/>
    <row r="2839" ht="12" hidden="1" customHeight="1" x14ac:dyDescent="0.25"/>
    <row r="2840" ht="12" hidden="1" customHeight="1" x14ac:dyDescent="0.25"/>
    <row r="2841" ht="12" hidden="1" customHeight="1" x14ac:dyDescent="0.25"/>
    <row r="2842" ht="12" hidden="1" customHeight="1" x14ac:dyDescent="0.25"/>
    <row r="2843" ht="12" hidden="1" customHeight="1" x14ac:dyDescent="0.25"/>
    <row r="2844" ht="12" hidden="1" customHeight="1" x14ac:dyDescent="0.25"/>
    <row r="2845" ht="12" hidden="1" customHeight="1" x14ac:dyDescent="0.25"/>
    <row r="2846" ht="12" hidden="1" customHeight="1" x14ac:dyDescent="0.25"/>
    <row r="2847" ht="12" hidden="1" customHeight="1" x14ac:dyDescent="0.25"/>
    <row r="2848" ht="12" hidden="1" customHeight="1" x14ac:dyDescent="0.25"/>
    <row r="2849" ht="12" hidden="1" customHeight="1" x14ac:dyDescent="0.25"/>
    <row r="2850" ht="12" hidden="1" customHeight="1" x14ac:dyDescent="0.25"/>
    <row r="2851" ht="12" hidden="1" customHeight="1" x14ac:dyDescent="0.25"/>
    <row r="2852" ht="12" hidden="1" customHeight="1" x14ac:dyDescent="0.25"/>
    <row r="2853" ht="12" hidden="1" customHeight="1" x14ac:dyDescent="0.25"/>
    <row r="2854" ht="12" hidden="1" customHeight="1" x14ac:dyDescent="0.25"/>
    <row r="2855" ht="12" hidden="1" customHeight="1" x14ac:dyDescent="0.25"/>
    <row r="2856" ht="12" hidden="1" customHeight="1" x14ac:dyDescent="0.25"/>
    <row r="2857" ht="12" hidden="1" customHeight="1" x14ac:dyDescent="0.25"/>
    <row r="2858" ht="12" hidden="1" customHeight="1" x14ac:dyDescent="0.25"/>
    <row r="2859" ht="12" hidden="1" customHeight="1" x14ac:dyDescent="0.25"/>
    <row r="2860" ht="12" hidden="1" customHeight="1" x14ac:dyDescent="0.25"/>
    <row r="2861" ht="12" hidden="1" customHeight="1" x14ac:dyDescent="0.25"/>
    <row r="2862" ht="12" hidden="1" customHeight="1" x14ac:dyDescent="0.25"/>
    <row r="2863" ht="12" hidden="1" customHeight="1" x14ac:dyDescent="0.25"/>
    <row r="2864" ht="12" hidden="1" customHeight="1" x14ac:dyDescent="0.25"/>
    <row r="2865" ht="12" hidden="1" customHeight="1" x14ac:dyDescent="0.25"/>
    <row r="2866" ht="12" hidden="1" customHeight="1" x14ac:dyDescent="0.25"/>
    <row r="2867" ht="12" hidden="1" customHeight="1" x14ac:dyDescent="0.25"/>
    <row r="2868" ht="12" hidden="1" customHeight="1" x14ac:dyDescent="0.25"/>
    <row r="2869" ht="12" hidden="1" customHeight="1" x14ac:dyDescent="0.25"/>
    <row r="2870" ht="12" hidden="1" customHeight="1" x14ac:dyDescent="0.25"/>
    <row r="2871" ht="12" hidden="1" customHeight="1" x14ac:dyDescent="0.25"/>
    <row r="2872" ht="12" hidden="1" customHeight="1" x14ac:dyDescent="0.25"/>
    <row r="2873" ht="12" hidden="1" customHeight="1" x14ac:dyDescent="0.25"/>
    <row r="2874" ht="12" hidden="1" customHeight="1" x14ac:dyDescent="0.25"/>
    <row r="2875" ht="12" hidden="1" customHeight="1" x14ac:dyDescent="0.25"/>
    <row r="2876" ht="12" hidden="1" customHeight="1" x14ac:dyDescent="0.25"/>
    <row r="2877" ht="12" hidden="1" customHeight="1" x14ac:dyDescent="0.25"/>
    <row r="2878" ht="12" hidden="1" customHeight="1" x14ac:dyDescent="0.25"/>
    <row r="2879" ht="12" hidden="1" customHeight="1" x14ac:dyDescent="0.25"/>
    <row r="2880" ht="12" hidden="1" customHeight="1" x14ac:dyDescent="0.25"/>
    <row r="2881" ht="12" hidden="1" customHeight="1" x14ac:dyDescent="0.25"/>
    <row r="2882" ht="12" hidden="1" customHeight="1" x14ac:dyDescent="0.25"/>
    <row r="2883" ht="12" hidden="1" customHeight="1" x14ac:dyDescent="0.25"/>
    <row r="2884" ht="12" hidden="1" customHeight="1" x14ac:dyDescent="0.25"/>
    <row r="2885" ht="12" hidden="1" customHeight="1" x14ac:dyDescent="0.25"/>
    <row r="2886" ht="12" hidden="1" customHeight="1" x14ac:dyDescent="0.25"/>
    <row r="2887" ht="12" hidden="1" customHeight="1" x14ac:dyDescent="0.25"/>
    <row r="2888" ht="12" hidden="1" customHeight="1" x14ac:dyDescent="0.25"/>
    <row r="2889" ht="12" hidden="1" customHeight="1" x14ac:dyDescent="0.25"/>
    <row r="2890" ht="12" hidden="1" customHeight="1" x14ac:dyDescent="0.25"/>
    <row r="2891" ht="12" hidden="1" customHeight="1" x14ac:dyDescent="0.25"/>
    <row r="2892" ht="12" hidden="1" customHeight="1" x14ac:dyDescent="0.25"/>
    <row r="2893" ht="12" hidden="1" customHeight="1" x14ac:dyDescent="0.25"/>
    <row r="2894" ht="12" hidden="1" customHeight="1" x14ac:dyDescent="0.25"/>
    <row r="2895" ht="12" hidden="1" customHeight="1" x14ac:dyDescent="0.25"/>
    <row r="2896" ht="12" hidden="1" customHeight="1" x14ac:dyDescent="0.25"/>
    <row r="2897" ht="12" hidden="1" customHeight="1" x14ac:dyDescent="0.25"/>
    <row r="2898" ht="12" hidden="1" customHeight="1" x14ac:dyDescent="0.25"/>
    <row r="2899" ht="12" hidden="1" customHeight="1" x14ac:dyDescent="0.25"/>
    <row r="2900" ht="12" hidden="1" customHeight="1" x14ac:dyDescent="0.25"/>
    <row r="2901" ht="12" hidden="1" customHeight="1" x14ac:dyDescent="0.25"/>
    <row r="2902" ht="12" hidden="1" customHeight="1" x14ac:dyDescent="0.25"/>
    <row r="2903" ht="12" hidden="1" customHeight="1" x14ac:dyDescent="0.25"/>
    <row r="2904" ht="12" hidden="1" customHeight="1" x14ac:dyDescent="0.25"/>
    <row r="2905" ht="12" hidden="1" customHeight="1" x14ac:dyDescent="0.25"/>
    <row r="2906" ht="12" hidden="1" customHeight="1" x14ac:dyDescent="0.25"/>
    <row r="2907" ht="12" hidden="1" customHeight="1" x14ac:dyDescent="0.25"/>
    <row r="2908" ht="12" hidden="1" customHeight="1" x14ac:dyDescent="0.25"/>
    <row r="2909" ht="12" hidden="1" customHeight="1" x14ac:dyDescent="0.25"/>
    <row r="2910" ht="12" hidden="1" customHeight="1" x14ac:dyDescent="0.25"/>
    <row r="2911" ht="12" hidden="1" customHeight="1" x14ac:dyDescent="0.25"/>
    <row r="2912" ht="12" hidden="1" customHeight="1" x14ac:dyDescent="0.25"/>
    <row r="2913" ht="12" hidden="1" customHeight="1" x14ac:dyDescent="0.25"/>
    <row r="2914" ht="12" hidden="1" customHeight="1" x14ac:dyDescent="0.25"/>
    <row r="2915" ht="12" hidden="1" customHeight="1" x14ac:dyDescent="0.25"/>
    <row r="2916" ht="12" hidden="1" customHeight="1" x14ac:dyDescent="0.25"/>
    <row r="2917" ht="12" hidden="1" customHeight="1" x14ac:dyDescent="0.25"/>
    <row r="2918" ht="12" hidden="1" customHeight="1" x14ac:dyDescent="0.25"/>
    <row r="2919" ht="12" hidden="1" customHeight="1" x14ac:dyDescent="0.25"/>
    <row r="2920" ht="12" hidden="1" customHeight="1" x14ac:dyDescent="0.25"/>
    <row r="2921" ht="12" hidden="1" customHeight="1" x14ac:dyDescent="0.25"/>
    <row r="2922" ht="12" hidden="1" customHeight="1" x14ac:dyDescent="0.25"/>
    <row r="2923" ht="12" hidden="1" customHeight="1" x14ac:dyDescent="0.25"/>
    <row r="2924" ht="12" hidden="1" customHeight="1" x14ac:dyDescent="0.25"/>
    <row r="2925" ht="12" hidden="1" customHeight="1" x14ac:dyDescent="0.25"/>
    <row r="2926" ht="12" hidden="1" customHeight="1" x14ac:dyDescent="0.25"/>
    <row r="2927" ht="12" hidden="1" customHeight="1" x14ac:dyDescent="0.25"/>
    <row r="2928" ht="12" hidden="1" customHeight="1" x14ac:dyDescent="0.25"/>
    <row r="2929" ht="12" hidden="1" customHeight="1" x14ac:dyDescent="0.25"/>
    <row r="2930" ht="12" hidden="1" customHeight="1" x14ac:dyDescent="0.25"/>
    <row r="2931" ht="12" hidden="1" customHeight="1" x14ac:dyDescent="0.25"/>
    <row r="2932" ht="12" hidden="1" customHeight="1" x14ac:dyDescent="0.25"/>
    <row r="2933" ht="12" hidden="1" customHeight="1" x14ac:dyDescent="0.25"/>
    <row r="2934" ht="12" hidden="1" customHeight="1" x14ac:dyDescent="0.25"/>
    <row r="2935" ht="12" hidden="1" customHeight="1" x14ac:dyDescent="0.25"/>
    <row r="2936" ht="12" hidden="1" customHeight="1" x14ac:dyDescent="0.25"/>
    <row r="2937" ht="12" hidden="1" customHeight="1" x14ac:dyDescent="0.25"/>
    <row r="2938" ht="12" hidden="1" customHeight="1" x14ac:dyDescent="0.25"/>
    <row r="2939" ht="12" hidden="1" customHeight="1" x14ac:dyDescent="0.25"/>
    <row r="2940" ht="12" hidden="1" customHeight="1" x14ac:dyDescent="0.25"/>
    <row r="2941" ht="12" hidden="1" customHeight="1" x14ac:dyDescent="0.25"/>
    <row r="2942" ht="12" hidden="1" customHeight="1" x14ac:dyDescent="0.25"/>
    <row r="2943" ht="12" hidden="1" customHeight="1" x14ac:dyDescent="0.25"/>
    <row r="2944" ht="12" hidden="1" customHeight="1" x14ac:dyDescent="0.25"/>
    <row r="2945" ht="12" hidden="1" customHeight="1" x14ac:dyDescent="0.25"/>
    <row r="2946" ht="12" hidden="1" customHeight="1" x14ac:dyDescent="0.25"/>
    <row r="2947" ht="12" hidden="1" customHeight="1" x14ac:dyDescent="0.25"/>
    <row r="2948" ht="12" hidden="1" customHeight="1" x14ac:dyDescent="0.25"/>
    <row r="2949" ht="12" hidden="1" customHeight="1" x14ac:dyDescent="0.25"/>
    <row r="2950" ht="12" hidden="1" customHeight="1" x14ac:dyDescent="0.25"/>
    <row r="2951" ht="12" hidden="1" customHeight="1" x14ac:dyDescent="0.25"/>
    <row r="2952" ht="12" hidden="1" customHeight="1" x14ac:dyDescent="0.25"/>
    <row r="2953" ht="12" hidden="1" customHeight="1" x14ac:dyDescent="0.25"/>
    <row r="2954" ht="12" hidden="1" customHeight="1" x14ac:dyDescent="0.25"/>
    <row r="2955" ht="12" hidden="1" customHeight="1" x14ac:dyDescent="0.25"/>
    <row r="2956" ht="12" hidden="1" customHeight="1" x14ac:dyDescent="0.25"/>
    <row r="2957" ht="12" hidden="1" customHeight="1" x14ac:dyDescent="0.25"/>
    <row r="2958" ht="12" hidden="1" customHeight="1" x14ac:dyDescent="0.25"/>
    <row r="2959" ht="12" hidden="1" customHeight="1" x14ac:dyDescent="0.25"/>
    <row r="2960" ht="12" hidden="1" customHeight="1" x14ac:dyDescent="0.25"/>
    <row r="2961" ht="12" hidden="1" customHeight="1" x14ac:dyDescent="0.25"/>
    <row r="2962" ht="12" hidden="1" customHeight="1" x14ac:dyDescent="0.25"/>
    <row r="2963" ht="12" hidden="1" customHeight="1" x14ac:dyDescent="0.25"/>
    <row r="2964" ht="12" hidden="1" customHeight="1" x14ac:dyDescent="0.25"/>
    <row r="2965" ht="12" hidden="1" customHeight="1" x14ac:dyDescent="0.25"/>
    <row r="2966" ht="12" hidden="1" customHeight="1" x14ac:dyDescent="0.25"/>
    <row r="2967" ht="12" hidden="1" customHeight="1" x14ac:dyDescent="0.25"/>
    <row r="2968" ht="12" hidden="1" customHeight="1" x14ac:dyDescent="0.25"/>
    <row r="2969" ht="12" hidden="1" customHeight="1" x14ac:dyDescent="0.25"/>
    <row r="2970" ht="12" hidden="1" customHeight="1" x14ac:dyDescent="0.25"/>
    <row r="2971" ht="12" hidden="1" customHeight="1" x14ac:dyDescent="0.25"/>
    <row r="2972" ht="12" hidden="1" customHeight="1" x14ac:dyDescent="0.25"/>
    <row r="2973" ht="12" hidden="1" customHeight="1" x14ac:dyDescent="0.25"/>
    <row r="2974" ht="12" hidden="1" customHeight="1" x14ac:dyDescent="0.25"/>
    <row r="2975" ht="12" hidden="1" customHeight="1" x14ac:dyDescent="0.25"/>
    <row r="2976" ht="12" hidden="1" customHeight="1" x14ac:dyDescent="0.25"/>
    <row r="2977" ht="12" hidden="1" customHeight="1" x14ac:dyDescent="0.25"/>
    <row r="2978" ht="12" hidden="1" customHeight="1" x14ac:dyDescent="0.25"/>
    <row r="2979" ht="12" hidden="1" customHeight="1" x14ac:dyDescent="0.25"/>
    <row r="2980" ht="12" hidden="1" customHeight="1" x14ac:dyDescent="0.25"/>
    <row r="2981" ht="12" hidden="1" customHeight="1" x14ac:dyDescent="0.25"/>
    <row r="2982" ht="12" hidden="1" customHeight="1" x14ac:dyDescent="0.25"/>
    <row r="2983" ht="12" hidden="1" customHeight="1" x14ac:dyDescent="0.25"/>
    <row r="2984" ht="12" hidden="1" customHeight="1" x14ac:dyDescent="0.25"/>
    <row r="2985" ht="12" hidden="1" customHeight="1" x14ac:dyDescent="0.25"/>
    <row r="2986" ht="12" hidden="1" customHeight="1" x14ac:dyDescent="0.25"/>
    <row r="2987" ht="12" hidden="1" customHeight="1" x14ac:dyDescent="0.25"/>
    <row r="2988" ht="12" hidden="1" customHeight="1" x14ac:dyDescent="0.25"/>
    <row r="2989" ht="12" hidden="1" customHeight="1" x14ac:dyDescent="0.25"/>
    <row r="2990" ht="12" hidden="1" customHeight="1" x14ac:dyDescent="0.25"/>
    <row r="2991" ht="12" hidden="1" customHeight="1" x14ac:dyDescent="0.25"/>
    <row r="2992" ht="12" hidden="1" customHeight="1" x14ac:dyDescent="0.25"/>
    <row r="2993" ht="12" hidden="1" customHeight="1" x14ac:dyDescent="0.25"/>
    <row r="2994" ht="12" hidden="1" customHeight="1" x14ac:dyDescent="0.25"/>
    <row r="2995" ht="12" hidden="1" customHeight="1" x14ac:dyDescent="0.25"/>
    <row r="2996" ht="12" hidden="1" customHeight="1" x14ac:dyDescent="0.25"/>
    <row r="2997" ht="12" hidden="1" customHeight="1" x14ac:dyDescent="0.25"/>
    <row r="2998" ht="12" hidden="1" customHeight="1" x14ac:dyDescent="0.25"/>
    <row r="2999" ht="12" hidden="1" customHeight="1" x14ac:dyDescent="0.25"/>
    <row r="3000" ht="12" hidden="1" customHeight="1" x14ac:dyDescent="0.25"/>
    <row r="3001" ht="12" hidden="1" customHeight="1" x14ac:dyDescent="0.25"/>
    <row r="3002" ht="12" hidden="1" customHeight="1" x14ac:dyDescent="0.25"/>
    <row r="3003" ht="12" hidden="1" customHeight="1" x14ac:dyDescent="0.25"/>
    <row r="3004" ht="12" hidden="1" customHeight="1" x14ac:dyDescent="0.25"/>
    <row r="3005" ht="12" hidden="1" customHeight="1" x14ac:dyDescent="0.25"/>
    <row r="3006" ht="12" hidden="1" customHeight="1" x14ac:dyDescent="0.25"/>
    <row r="3007" ht="12" hidden="1" customHeight="1" x14ac:dyDescent="0.25"/>
    <row r="3008" ht="12" hidden="1" customHeight="1" x14ac:dyDescent="0.25"/>
    <row r="3009" ht="12" hidden="1" customHeight="1" x14ac:dyDescent="0.25"/>
    <row r="3010" ht="12" hidden="1" customHeight="1" x14ac:dyDescent="0.25"/>
    <row r="3011" ht="12" hidden="1" customHeight="1" x14ac:dyDescent="0.25"/>
    <row r="3012" ht="12" hidden="1" customHeight="1" x14ac:dyDescent="0.25"/>
    <row r="3013" ht="12" hidden="1" customHeight="1" x14ac:dyDescent="0.25"/>
    <row r="3014" ht="12" hidden="1" customHeight="1" x14ac:dyDescent="0.25"/>
    <row r="3015" ht="12" hidden="1" customHeight="1" x14ac:dyDescent="0.25"/>
    <row r="3016" ht="12" hidden="1" customHeight="1" x14ac:dyDescent="0.25"/>
    <row r="3017" ht="12" hidden="1" customHeight="1" x14ac:dyDescent="0.25"/>
    <row r="3018" ht="12" hidden="1" customHeight="1" x14ac:dyDescent="0.25"/>
    <row r="3019" ht="12" hidden="1" customHeight="1" x14ac:dyDescent="0.25"/>
    <row r="3020" ht="12" hidden="1" customHeight="1" x14ac:dyDescent="0.25"/>
    <row r="3021" ht="12" hidden="1" customHeight="1" x14ac:dyDescent="0.25"/>
    <row r="3022" ht="12" hidden="1" customHeight="1" x14ac:dyDescent="0.25"/>
    <row r="3023" ht="12" hidden="1" customHeight="1" x14ac:dyDescent="0.25"/>
    <row r="3024" ht="12" hidden="1" customHeight="1" x14ac:dyDescent="0.25"/>
    <row r="3025" ht="12" hidden="1" customHeight="1" x14ac:dyDescent="0.25"/>
    <row r="3026" ht="12" hidden="1" customHeight="1" x14ac:dyDescent="0.25"/>
    <row r="3027" ht="12" hidden="1" customHeight="1" x14ac:dyDescent="0.25"/>
    <row r="3028" ht="12" hidden="1" customHeight="1" x14ac:dyDescent="0.25"/>
    <row r="3029" ht="12" hidden="1" customHeight="1" x14ac:dyDescent="0.25"/>
    <row r="3030" ht="12" hidden="1" customHeight="1" x14ac:dyDescent="0.25"/>
    <row r="3031" ht="12" hidden="1" customHeight="1" x14ac:dyDescent="0.25"/>
    <row r="3032" ht="12" hidden="1" customHeight="1" x14ac:dyDescent="0.25"/>
    <row r="3033" ht="12" hidden="1" customHeight="1" x14ac:dyDescent="0.25"/>
    <row r="3034" ht="12" hidden="1" customHeight="1" x14ac:dyDescent="0.25"/>
    <row r="3035" ht="12" hidden="1" customHeight="1" x14ac:dyDescent="0.25"/>
    <row r="3036" ht="12" hidden="1" customHeight="1" x14ac:dyDescent="0.25"/>
    <row r="3037" ht="12" hidden="1" customHeight="1" x14ac:dyDescent="0.25"/>
    <row r="3038" ht="12" hidden="1" customHeight="1" x14ac:dyDescent="0.25"/>
    <row r="3039" ht="12" hidden="1" customHeight="1" x14ac:dyDescent="0.25"/>
    <row r="3040" ht="12" hidden="1" customHeight="1" x14ac:dyDescent="0.25"/>
    <row r="3041" ht="12" hidden="1" customHeight="1" x14ac:dyDescent="0.25"/>
    <row r="3042" ht="12" hidden="1" customHeight="1" x14ac:dyDescent="0.25"/>
    <row r="3043" ht="12" hidden="1" customHeight="1" x14ac:dyDescent="0.25"/>
    <row r="3044" ht="12" hidden="1" customHeight="1" x14ac:dyDescent="0.25"/>
    <row r="3045" ht="12" hidden="1" customHeight="1" x14ac:dyDescent="0.25"/>
    <row r="3046" ht="12" hidden="1" customHeight="1" x14ac:dyDescent="0.25"/>
    <row r="3047" ht="12" hidden="1" customHeight="1" x14ac:dyDescent="0.25"/>
    <row r="3048" ht="12" hidden="1" customHeight="1" x14ac:dyDescent="0.25"/>
    <row r="3049" ht="12" hidden="1" customHeight="1" x14ac:dyDescent="0.25"/>
    <row r="3050" ht="12" hidden="1" customHeight="1" x14ac:dyDescent="0.25"/>
    <row r="3051" ht="12" hidden="1" customHeight="1" x14ac:dyDescent="0.25"/>
    <row r="3052" ht="12" hidden="1" customHeight="1" x14ac:dyDescent="0.25"/>
    <row r="3053" ht="12" hidden="1" customHeight="1" x14ac:dyDescent="0.25"/>
    <row r="3054" ht="12" hidden="1" customHeight="1" x14ac:dyDescent="0.25"/>
    <row r="3055" ht="12" hidden="1" customHeight="1" x14ac:dyDescent="0.25"/>
    <row r="3056" ht="12" hidden="1" customHeight="1" x14ac:dyDescent="0.25"/>
    <row r="3057" ht="12" hidden="1" customHeight="1" x14ac:dyDescent="0.25"/>
    <row r="3058" ht="12" hidden="1" customHeight="1" x14ac:dyDescent="0.25"/>
    <row r="3059" ht="12" hidden="1" customHeight="1" x14ac:dyDescent="0.25"/>
    <row r="3060" ht="12" hidden="1" customHeight="1" x14ac:dyDescent="0.25"/>
    <row r="3061" ht="12" hidden="1" customHeight="1" x14ac:dyDescent="0.25"/>
    <row r="3062" ht="12" hidden="1" customHeight="1" x14ac:dyDescent="0.25"/>
    <row r="3063" ht="12" hidden="1" customHeight="1" x14ac:dyDescent="0.25"/>
    <row r="3064" ht="12" hidden="1" customHeight="1" x14ac:dyDescent="0.25"/>
    <row r="3065" ht="12" hidden="1" customHeight="1" x14ac:dyDescent="0.25"/>
    <row r="3066" ht="12" hidden="1" customHeight="1" x14ac:dyDescent="0.25"/>
    <row r="3067" ht="12" hidden="1" customHeight="1" x14ac:dyDescent="0.25"/>
    <row r="3068" ht="12" hidden="1" customHeight="1" x14ac:dyDescent="0.25"/>
    <row r="3069" ht="12" hidden="1" customHeight="1" x14ac:dyDescent="0.25"/>
    <row r="3070" ht="12" hidden="1" customHeight="1" x14ac:dyDescent="0.25"/>
    <row r="3071" ht="12" hidden="1" customHeight="1" x14ac:dyDescent="0.25"/>
    <row r="3072" ht="12" hidden="1" customHeight="1" x14ac:dyDescent="0.25"/>
    <row r="3073" ht="12" hidden="1" customHeight="1" x14ac:dyDescent="0.25"/>
    <row r="3074" ht="12" hidden="1" customHeight="1" x14ac:dyDescent="0.25"/>
    <row r="3075" ht="12" hidden="1" customHeight="1" x14ac:dyDescent="0.25"/>
    <row r="3076" ht="12" hidden="1" customHeight="1" x14ac:dyDescent="0.25"/>
    <row r="3077" ht="12" hidden="1" customHeight="1" x14ac:dyDescent="0.25"/>
    <row r="3078" ht="12" hidden="1" customHeight="1" x14ac:dyDescent="0.25"/>
    <row r="3079" ht="12" hidden="1" customHeight="1" x14ac:dyDescent="0.25"/>
    <row r="3080" ht="12" hidden="1" customHeight="1" x14ac:dyDescent="0.25"/>
    <row r="3081" ht="12" hidden="1" customHeight="1" x14ac:dyDescent="0.25"/>
    <row r="3082" ht="12" hidden="1" customHeight="1" x14ac:dyDescent="0.25"/>
    <row r="3083" ht="12" hidden="1" customHeight="1" x14ac:dyDescent="0.25"/>
    <row r="3084" ht="12" hidden="1" customHeight="1" x14ac:dyDescent="0.25"/>
    <row r="3085" ht="12" hidden="1" customHeight="1" x14ac:dyDescent="0.25"/>
    <row r="3086" ht="12" hidden="1" customHeight="1" x14ac:dyDescent="0.25"/>
    <row r="3087" ht="12" hidden="1" customHeight="1" x14ac:dyDescent="0.25"/>
    <row r="3088" ht="12" hidden="1" customHeight="1" x14ac:dyDescent="0.25"/>
    <row r="3089" ht="12" hidden="1" customHeight="1" x14ac:dyDescent="0.25"/>
    <row r="3090" ht="12" hidden="1" customHeight="1" x14ac:dyDescent="0.25"/>
    <row r="3091" ht="12" hidden="1" customHeight="1" x14ac:dyDescent="0.25"/>
    <row r="3092" ht="12" hidden="1" customHeight="1" x14ac:dyDescent="0.25"/>
    <row r="3093" ht="12" hidden="1" customHeight="1" x14ac:dyDescent="0.25"/>
    <row r="3094" ht="12" hidden="1" customHeight="1" x14ac:dyDescent="0.25"/>
    <row r="3095" ht="12" hidden="1" customHeight="1" x14ac:dyDescent="0.25"/>
    <row r="3096" ht="12" hidden="1" customHeight="1" x14ac:dyDescent="0.25"/>
    <row r="3097" ht="12" hidden="1" customHeight="1" x14ac:dyDescent="0.25"/>
    <row r="3098" ht="12" hidden="1" customHeight="1" x14ac:dyDescent="0.25"/>
    <row r="3099" ht="12" hidden="1" customHeight="1" x14ac:dyDescent="0.25"/>
    <row r="3100" ht="12" hidden="1" customHeight="1" x14ac:dyDescent="0.25"/>
    <row r="3101" ht="12" hidden="1" customHeight="1" x14ac:dyDescent="0.25"/>
    <row r="3102" ht="12" hidden="1" customHeight="1" x14ac:dyDescent="0.25"/>
    <row r="3103" ht="12" hidden="1" customHeight="1" x14ac:dyDescent="0.25"/>
    <row r="3104" ht="12" hidden="1" customHeight="1" x14ac:dyDescent="0.25"/>
    <row r="3105" ht="12" hidden="1" customHeight="1" x14ac:dyDescent="0.25"/>
    <row r="3106" ht="12" hidden="1" customHeight="1" x14ac:dyDescent="0.25"/>
    <row r="3107" ht="12" hidden="1" customHeight="1" x14ac:dyDescent="0.25"/>
    <row r="3108" ht="12" hidden="1" customHeight="1" x14ac:dyDescent="0.25"/>
    <row r="3109" ht="12" hidden="1" customHeight="1" x14ac:dyDescent="0.25"/>
    <row r="3110" ht="12" hidden="1" customHeight="1" x14ac:dyDescent="0.25"/>
    <row r="3111" ht="12" hidden="1" customHeight="1" x14ac:dyDescent="0.25"/>
    <row r="3112" ht="12" hidden="1" customHeight="1" x14ac:dyDescent="0.25"/>
    <row r="3113" ht="12" hidden="1" customHeight="1" x14ac:dyDescent="0.25"/>
    <row r="3114" ht="12" hidden="1" customHeight="1" x14ac:dyDescent="0.25"/>
    <row r="3115" ht="12" hidden="1" customHeight="1" x14ac:dyDescent="0.25"/>
    <row r="3116" ht="12" hidden="1" customHeight="1" x14ac:dyDescent="0.25"/>
    <row r="3117" ht="12" hidden="1" customHeight="1" x14ac:dyDescent="0.25"/>
    <row r="3118" ht="12" hidden="1" customHeight="1" x14ac:dyDescent="0.25"/>
    <row r="3119" ht="12" hidden="1" customHeight="1" x14ac:dyDescent="0.25"/>
    <row r="3120" ht="12" hidden="1" customHeight="1" x14ac:dyDescent="0.25"/>
    <row r="3121" ht="12" hidden="1" customHeight="1" x14ac:dyDescent="0.25"/>
    <row r="3122" ht="12" hidden="1" customHeight="1" x14ac:dyDescent="0.25"/>
    <row r="3123" ht="12" hidden="1" customHeight="1" x14ac:dyDescent="0.25"/>
    <row r="3124" ht="12" hidden="1" customHeight="1" x14ac:dyDescent="0.25"/>
    <row r="3125" ht="12" hidden="1" customHeight="1" x14ac:dyDescent="0.25"/>
    <row r="3126" ht="12" hidden="1" customHeight="1" x14ac:dyDescent="0.25"/>
    <row r="3127" ht="12" hidden="1" customHeight="1" x14ac:dyDescent="0.25"/>
    <row r="3128" ht="12" hidden="1" customHeight="1" x14ac:dyDescent="0.25"/>
    <row r="3129" ht="12" hidden="1" customHeight="1" x14ac:dyDescent="0.25"/>
    <row r="3130" ht="12" hidden="1" customHeight="1" x14ac:dyDescent="0.25"/>
    <row r="3131" ht="12" hidden="1" customHeight="1" x14ac:dyDescent="0.25"/>
    <row r="3132" ht="12" hidden="1" customHeight="1" x14ac:dyDescent="0.25"/>
    <row r="3133" ht="12" hidden="1" customHeight="1" x14ac:dyDescent="0.25"/>
    <row r="3134" ht="12" hidden="1" customHeight="1" x14ac:dyDescent="0.25"/>
    <row r="3135" ht="12" hidden="1" customHeight="1" x14ac:dyDescent="0.25"/>
    <row r="3136" ht="12" hidden="1" customHeight="1" x14ac:dyDescent="0.25"/>
    <row r="3137" ht="12" hidden="1" customHeight="1" x14ac:dyDescent="0.25"/>
    <row r="3138" ht="12" hidden="1" customHeight="1" x14ac:dyDescent="0.25"/>
    <row r="3139" ht="12" hidden="1" customHeight="1" x14ac:dyDescent="0.25"/>
    <row r="3140" ht="12" hidden="1" customHeight="1" x14ac:dyDescent="0.25"/>
    <row r="3141" ht="12" hidden="1" customHeight="1" x14ac:dyDescent="0.25"/>
    <row r="3142" ht="12" hidden="1" customHeight="1" x14ac:dyDescent="0.25"/>
    <row r="3143" ht="12" hidden="1" customHeight="1" x14ac:dyDescent="0.25"/>
    <row r="3144" ht="12" hidden="1" customHeight="1" x14ac:dyDescent="0.25"/>
    <row r="3145" ht="12" hidden="1" customHeight="1" x14ac:dyDescent="0.25"/>
    <row r="3146" ht="12" hidden="1" customHeight="1" x14ac:dyDescent="0.25"/>
    <row r="3147" ht="12" hidden="1" customHeight="1" x14ac:dyDescent="0.25"/>
    <row r="3148" ht="12" hidden="1" customHeight="1" x14ac:dyDescent="0.25"/>
    <row r="3149" ht="12" hidden="1" customHeight="1" x14ac:dyDescent="0.25"/>
    <row r="3150" ht="12" hidden="1" customHeight="1" x14ac:dyDescent="0.25"/>
    <row r="3151" ht="12" hidden="1" customHeight="1" x14ac:dyDescent="0.25"/>
    <row r="3152" ht="12" hidden="1" customHeight="1" x14ac:dyDescent="0.25"/>
    <row r="3153" ht="12" hidden="1" customHeight="1" x14ac:dyDescent="0.25"/>
    <row r="3154" ht="12" hidden="1" customHeight="1" x14ac:dyDescent="0.25"/>
    <row r="3155" ht="12" hidden="1" customHeight="1" x14ac:dyDescent="0.25"/>
    <row r="3156" ht="12" hidden="1" customHeight="1" x14ac:dyDescent="0.25"/>
    <row r="3157" ht="12" hidden="1" customHeight="1" x14ac:dyDescent="0.25"/>
    <row r="3158" ht="12" hidden="1" customHeight="1" x14ac:dyDescent="0.25"/>
    <row r="3159" ht="12" hidden="1" customHeight="1" x14ac:dyDescent="0.25"/>
    <row r="3160" ht="12" hidden="1" customHeight="1" x14ac:dyDescent="0.25"/>
    <row r="3161" ht="12" hidden="1" customHeight="1" x14ac:dyDescent="0.25"/>
    <row r="3162" ht="12" hidden="1" customHeight="1" x14ac:dyDescent="0.25"/>
    <row r="3163" ht="12" hidden="1" customHeight="1" x14ac:dyDescent="0.25"/>
    <row r="3164" ht="12" hidden="1" customHeight="1" x14ac:dyDescent="0.25"/>
    <row r="3165" ht="12" hidden="1" customHeight="1" x14ac:dyDescent="0.25"/>
    <row r="3166" ht="12" hidden="1" customHeight="1" x14ac:dyDescent="0.25"/>
    <row r="3167" ht="12" hidden="1" customHeight="1" x14ac:dyDescent="0.25"/>
    <row r="3168" ht="12" hidden="1" customHeight="1" x14ac:dyDescent="0.25"/>
    <row r="3169" ht="12" hidden="1" customHeight="1" x14ac:dyDescent="0.25"/>
    <row r="3170" ht="12" hidden="1" customHeight="1" x14ac:dyDescent="0.25"/>
    <row r="3171" ht="12" hidden="1" customHeight="1" x14ac:dyDescent="0.25"/>
    <row r="3172" ht="12" hidden="1" customHeight="1" x14ac:dyDescent="0.25"/>
    <row r="3173" ht="12" hidden="1" customHeight="1" x14ac:dyDescent="0.25"/>
    <row r="3174" ht="12" hidden="1" customHeight="1" x14ac:dyDescent="0.25"/>
    <row r="3175" ht="12" hidden="1" customHeight="1" x14ac:dyDescent="0.25"/>
    <row r="3176" ht="12" hidden="1" customHeight="1" x14ac:dyDescent="0.25"/>
    <row r="3177" ht="12" hidden="1" customHeight="1" x14ac:dyDescent="0.25"/>
    <row r="3178" ht="12" hidden="1" customHeight="1" x14ac:dyDescent="0.25"/>
    <row r="3179" ht="12" hidden="1" customHeight="1" x14ac:dyDescent="0.25"/>
    <row r="3180" ht="12" hidden="1" customHeight="1" x14ac:dyDescent="0.25"/>
    <row r="3181" ht="12" hidden="1" customHeight="1" x14ac:dyDescent="0.25"/>
    <row r="3182" ht="12" hidden="1" customHeight="1" x14ac:dyDescent="0.25"/>
    <row r="3183" ht="12" hidden="1" customHeight="1" x14ac:dyDescent="0.25"/>
    <row r="3184" ht="12" hidden="1" customHeight="1" x14ac:dyDescent="0.25"/>
    <row r="3185" ht="12" hidden="1" customHeight="1" x14ac:dyDescent="0.25"/>
    <row r="3186" ht="12" hidden="1" customHeight="1" x14ac:dyDescent="0.25"/>
    <row r="3187" ht="12" hidden="1" customHeight="1" x14ac:dyDescent="0.25"/>
    <row r="3188" ht="12" hidden="1" customHeight="1" x14ac:dyDescent="0.25"/>
    <row r="3189" ht="12" hidden="1" customHeight="1" x14ac:dyDescent="0.25"/>
    <row r="3190" ht="12" hidden="1" customHeight="1" x14ac:dyDescent="0.25"/>
    <row r="3191" ht="12" hidden="1" customHeight="1" x14ac:dyDescent="0.25"/>
    <row r="3192" ht="12" hidden="1" customHeight="1" x14ac:dyDescent="0.25"/>
    <row r="3193" ht="12" hidden="1" customHeight="1" x14ac:dyDescent="0.25"/>
    <row r="3194" ht="12" hidden="1" customHeight="1" x14ac:dyDescent="0.25"/>
    <row r="3195" ht="12" hidden="1" customHeight="1" x14ac:dyDescent="0.25"/>
    <row r="3196" ht="12" hidden="1" customHeight="1" x14ac:dyDescent="0.25"/>
    <row r="3197" ht="12" hidden="1" customHeight="1" x14ac:dyDescent="0.25"/>
    <row r="3198" ht="12" hidden="1" customHeight="1" x14ac:dyDescent="0.25"/>
    <row r="3199" ht="12" hidden="1" customHeight="1" x14ac:dyDescent="0.25"/>
    <row r="3200" ht="12" hidden="1" customHeight="1" x14ac:dyDescent="0.25"/>
    <row r="3201" ht="12" hidden="1" customHeight="1" x14ac:dyDescent="0.25"/>
    <row r="3202" ht="12" hidden="1" customHeight="1" x14ac:dyDescent="0.25"/>
    <row r="3203" ht="12" hidden="1" customHeight="1" x14ac:dyDescent="0.25"/>
    <row r="3204" ht="12" hidden="1" customHeight="1" x14ac:dyDescent="0.25"/>
    <row r="3205" ht="12" hidden="1" customHeight="1" x14ac:dyDescent="0.25"/>
    <row r="3206" ht="12" hidden="1" customHeight="1" x14ac:dyDescent="0.25"/>
    <row r="3207" ht="12" hidden="1" customHeight="1" x14ac:dyDescent="0.25"/>
    <row r="3208" ht="12" hidden="1" customHeight="1" x14ac:dyDescent="0.25"/>
    <row r="3209" ht="12" hidden="1" customHeight="1" x14ac:dyDescent="0.25"/>
    <row r="3210" ht="12" hidden="1" customHeight="1" x14ac:dyDescent="0.25"/>
    <row r="3211" ht="12" hidden="1" customHeight="1" x14ac:dyDescent="0.25"/>
    <row r="3212" ht="12" hidden="1" customHeight="1" x14ac:dyDescent="0.25"/>
    <row r="3213" ht="12" hidden="1" customHeight="1" x14ac:dyDescent="0.25"/>
    <row r="3214" ht="12" hidden="1" customHeight="1" x14ac:dyDescent="0.25"/>
    <row r="3215" ht="12" hidden="1" customHeight="1" x14ac:dyDescent="0.25"/>
    <row r="3216" ht="12" hidden="1" customHeight="1" x14ac:dyDescent="0.25"/>
    <row r="3217" ht="12" hidden="1" customHeight="1" x14ac:dyDescent="0.25"/>
    <row r="3218" ht="12" hidden="1" customHeight="1" x14ac:dyDescent="0.25"/>
    <row r="3219" ht="12" hidden="1" customHeight="1" x14ac:dyDescent="0.25"/>
    <row r="3220" ht="12" hidden="1" customHeight="1" x14ac:dyDescent="0.25"/>
    <row r="3221" ht="12" hidden="1" customHeight="1" x14ac:dyDescent="0.25"/>
    <row r="3222" ht="12" hidden="1" customHeight="1" x14ac:dyDescent="0.25"/>
    <row r="3223" ht="12" hidden="1" customHeight="1" x14ac:dyDescent="0.25"/>
    <row r="3224" ht="12" hidden="1" customHeight="1" x14ac:dyDescent="0.25"/>
    <row r="3225" ht="12" hidden="1" customHeight="1" x14ac:dyDescent="0.25"/>
    <row r="3226" ht="12" hidden="1" customHeight="1" x14ac:dyDescent="0.25"/>
    <row r="3227" ht="12" hidden="1" customHeight="1" x14ac:dyDescent="0.25"/>
    <row r="3228" ht="12" hidden="1" customHeight="1" x14ac:dyDescent="0.25"/>
    <row r="3229" ht="12" hidden="1" customHeight="1" x14ac:dyDescent="0.25"/>
    <row r="3230" ht="12" hidden="1" customHeight="1" x14ac:dyDescent="0.25"/>
    <row r="3231" ht="12" hidden="1" customHeight="1" x14ac:dyDescent="0.25"/>
    <row r="3232" ht="12" hidden="1" customHeight="1" x14ac:dyDescent="0.25"/>
    <row r="3233" ht="12" hidden="1" customHeight="1" x14ac:dyDescent="0.25"/>
    <row r="3234" ht="12" hidden="1" customHeight="1" x14ac:dyDescent="0.25"/>
    <row r="3235" ht="12" hidden="1" customHeight="1" x14ac:dyDescent="0.25"/>
    <row r="3236" ht="12" hidden="1" customHeight="1" x14ac:dyDescent="0.25"/>
    <row r="3237" ht="12" hidden="1" customHeight="1" x14ac:dyDescent="0.25"/>
    <row r="3238" ht="12" hidden="1" customHeight="1" x14ac:dyDescent="0.25"/>
    <row r="3239" ht="12" hidden="1" customHeight="1" x14ac:dyDescent="0.25"/>
    <row r="3240" ht="12" hidden="1" customHeight="1" x14ac:dyDescent="0.25"/>
    <row r="3241" ht="12" hidden="1" customHeight="1" x14ac:dyDescent="0.25"/>
    <row r="3242" ht="12" hidden="1" customHeight="1" x14ac:dyDescent="0.25"/>
    <row r="3243" ht="12" hidden="1" customHeight="1" x14ac:dyDescent="0.25"/>
    <row r="3244" ht="12" hidden="1" customHeight="1" x14ac:dyDescent="0.25"/>
    <row r="3245" ht="12" hidden="1" customHeight="1" x14ac:dyDescent="0.25"/>
    <row r="3246" ht="12" hidden="1" customHeight="1" x14ac:dyDescent="0.25"/>
    <row r="3247" ht="12" hidden="1" customHeight="1" x14ac:dyDescent="0.25"/>
    <row r="3248" ht="12" hidden="1" customHeight="1" x14ac:dyDescent="0.25"/>
    <row r="3249" ht="12" hidden="1" customHeight="1" x14ac:dyDescent="0.25"/>
    <row r="3250" ht="12" hidden="1" customHeight="1" x14ac:dyDescent="0.25"/>
    <row r="3251" ht="12" hidden="1" customHeight="1" x14ac:dyDescent="0.25"/>
    <row r="3252" ht="12" hidden="1" customHeight="1" x14ac:dyDescent="0.25"/>
    <row r="3253" ht="12" hidden="1" customHeight="1" x14ac:dyDescent="0.25"/>
    <row r="3254" ht="12" hidden="1" customHeight="1" x14ac:dyDescent="0.25"/>
    <row r="3255" ht="12" hidden="1" customHeight="1" x14ac:dyDescent="0.25"/>
    <row r="3256" ht="12" hidden="1" customHeight="1" x14ac:dyDescent="0.25"/>
    <row r="3257" ht="12" hidden="1" customHeight="1" x14ac:dyDescent="0.25"/>
    <row r="3258" ht="12" hidden="1" customHeight="1" x14ac:dyDescent="0.25"/>
    <row r="3259" ht="12" hidden="1" customHeight="1" x14ac:dyDescent="0.25"/>
    <row r="3260" ht="12" hidden="1" customHeight="1" x14ac:dyDescent="0.25"/>
    <row r="3261" ht="12" hidden="1" customHeight="1" x14ac:dyDescent="0.25"/>
    <row r="3262" ht="12" hidden="1" customHeight="1" x14ac:dyDescent="0.25"/>
    <row r="3263" ht="12" hidden="1" customHeight="1" x14ac:dyDescent="0.25"/>
    <row r="3264" ht="12" hidden="1" customHeight="1" x14ac:dyDescent="0.25"/>
    <row r="3265" ht="12" hidden="1" customHeight="1" x14ac:dyDescent="0.25"/>
    <row r="3266" ht="12" hidden="1" customHeight="1" x14ac:dyDescent="0.25"/>
    <row r="3267" ht="12" hidden="1" customHeight="1" x14ac:dyDescent="0.25"/>
    <row r="3268" ht="12" hidden="1" customHeight="1" x14ac:dyDescent="0.25"/>
    <row r="3269" ht="12" hidden="1" customHeight="1" x14ac:dyDescent="0.25"/>
    <row r="3270" ht="12" hidden="1" customHeight="1" x14ac:dyDescent="0.25"/>
    <row r="3271" ht="12" hidden="1" customHeight="1" x14ac:dyDescent="0.25"/>
    <row r="3272" ht="12" hidden="1" customHeight="1" x14ac:dyDescent="0.25"/>
    <row r="3273" ht="12" hidden="1" customHeight="1" x14ac:dyDescent="0.25"/>
    <row r="3274" ht="12" hidden="1" customHeight="1" x14ac:dyDescent="0.25"/>
    <row r="3275" ht="12" hidden="1" customHeight="1" x14ac:dyDescent="0.25"/>
    <row r="3276" ht="12" hidden="1" customHeight="1" x14ac:dyDescent="0.25"/>
    <row r="3277" ht="12" hidden="1" customHeight="1" x14ac:dyDescent="0.25"/>
    <row r="3278" ht="12" hidden="1" customHeight="1" x14ac:dyDescent="0.25"/>
    <row r="3279" ht="12" hidden="1" customHeight="1" x14ac:dyDescent="0.25"/>
    <row r="3280" ht="12" hidden="1" customHeight="1" x14ac:dyDescent="0.25"/>
    <row r="3281" ht="12" hidden="1" customHeight="1" x14ac:dyDescent="0.25"/>
    <row r="3282" ht="12" hidden="1" customHeight="1" x14ac:dyDescent="0.25"/>
    <row r="3283" ht="12" hidden="1" customHeight="1" x14ac:dyDescent="0.25"/>
    <row r="3284" ht="12" hidden="1" customHeight="1" x14ac:dyDescent="0.25"/>
    <row r="3285" ht="12" hidden="1" customHeight="1" x14ac:dyDescent="0.25"/>
    <row r="3286" ht="12" hidden="1" customHeight="1" x14ac:dyDescent="0.25"/>
    <row r="3287" ht="12" hidden="1" customHeight="1" x14ac:dyDescent="0.25"/>
    <row r="3288" ht="12" hidden="1" customHeight="1" x14ac:dyDescent="0.25"/>
    <row r="3289" ht="12" hidden="1" customHeight="1" x14ac:dyDescent="0.25"/>
    <row r="3290" ht="12" hidden="1" customHeight="1" x14ac:dyDescent="0.25"/>
    <row r="3291" ht="12" hidden="1" customHeight="1" x14ac:dyDescent="0.25"/>
    <row r="3292" ht="12" hidden="1" customHeight="1" x14ac:dyDescent="0.25"/>
    <row r="3293" ht="12" hidden="1" customHeight="1" x14ac:dyDescent="0.25"/>
    <row r="3294" ht="12" hidden="1" customHeight="1" x14ac:dyDescent="0.25"/>
    <row r="3295" ht="12" hidden="1" customHeight="1" x14ac:dyDescent="0.25"/>
    <row r="3296" ht="12" hidden="1" customHeight="1" x14ac:dyDescent="0.25"/>
    <row r="3297" ht="12" hidden="1" customHeight="1" x14ac:dyDescent="0.25"/>
    <row r="3298" ht="12" hidden="1" customHeight="1" x14ac:dyDescent="0.25"/>
    <row r="3299" ht="12" hidden="1" customHeight="1" x14ac:dyDescent="0.25"/>
    <row r="3300" ht="12" hidden="1" customHeight="1" x14ac:dyDescent="0.25"/>
    <row r="3301" ht="12" hidden="1" customHeight="1" x14ac:dyDescent="0.25"/>
    <row r="3302" ht="12" hidden="1" customHeight="1" x14ac:dyDescent="0.25"/>
    <row r="3303" ht="12" hidden="1" customHeight="1" x14ac:dyDescent="0.25"/>
    <row r="3304" ht="12" hidden="1" customHeight="1" x14ac:dyDescent="0.25"/>
    <row r="3305" ht="12" hidden="1" customHeight="1" x14ac:dyDescent="0.25"/>
    <row r="3306" ht="12" hidden="1" customHeight="1" x14ac:dyDescent="0.25"/>
    <row r="3307" ht="12" hidden="1" customHeight="1" x14ac:dyDescent="0.25"/>
    <row r="3308" ht="12" hidden="1" customHeight="1" x14ac:dyDescent="0.25"/>
    <row r="3309" ht="12" hidden="1" customHeight="1" x14ac:dyDescent="0.25"/>
    <row r="3310" ht="12" hidden="1" customHeight="1" x14ac:dyDescent="0.25"/>
    <row r="3311" ht="12" hidden="1" customHeight="1" x14ac:dyDescent="0.25"/>
    <row r="3312" ht="12" hidden="1" customHeight="1" x14ac:dyDescent="0.25"/>
    <row r="3313" ht="12" hidden="1" customHeight="1" x14ac:dyDescent="0.25"/>
    <row r="3314" ht="12" hidden="1" customHeight="1" x14ac:dyDescent="0.25"/>
    <row r="3315" ht="12" hidden="1" customHeight="1" x14ac:dyDescent="0.25"/>
    <row r="3316" ht="12" hidden="1" customHeight="1" x14ac:dyDescent="0.25"/>
    <row r="3317" ht="12" hidden="1" customHeight="1" x14ac:dyDescent="0.25"/>
    <row r="3318" ht="12" hidden="1" customHeight="1" x14ac:dyDescent="0.25"/>
    <row r="3319" ht="12" hidden="1" customHeight="1" x14ac:dyDescent="0.25"/>
    <row r="3320" ht="12" hidden="1" customHeight="1" x14ac:dyDescent="0.25"/>
    <row r="3321" ht="12" hidden="1" customHeight="1" x14ac:dyDescent="0.25"/>
    <row r="3322" ht="12" hidden="1" customHeight="1" x14ac:dyDescent="0.25"/>
    <row r="3323" ht="12" hidden="1" customHeight="1" x14ac:dyDescent="0.25"/>
    <row r="3324" ht="12" hidden="1" customHeight="1" x14ac:dyDescent="0.25"/>
    <row r="3325" ht="12" hidden="1" customHeight="1" x14ac:dyDescent="0.25"/>
    <row r="3326" ht="12" hidden="1" customHeight="1" x14ac:dyDescent="0.25"/>
    <row r="3327" ht="12" hidden="1" customHeight="1" x14ac:dyDescent="0.25"/>
    <row r="3328" ht="12" hidden="1" customHeight="1" x14ac:dyDescent="0.25"/>
    <row r="3329" ht="12" hidden="1" customHeight="1" x14ac:dyDescent="0.25"/>
    <row r="3330" ht="12" hidden="1" customHeight="1" x14ac:dyDescent="0.25"/>
    <row r="3331" ht="12" hidden="1" customHeight="1" x14ac:dyDescent="0.25"/>
    <row r="3332" ht="12" hidden="1" customHeight="1" x14ac:dyDescent="0.25"/>
    <row r="3333" ht="12" hidden="1" customHeight="1" x14ac:dyDescent="0.25"/>
    <row r="3334" ht="12" hidden="1" customHeight="1" x14ac:dyDescent="0.25"/>
    <row r="3335" ht="12" hidden="1" customHeight="1" x14ac:dyDescent="0.25"/>
    <row r="3336" ht="12" hidden="1" customHeight="1" x14ac:dyDescent="0.25"/>
    <row r="3337" ht="12" hidden="1" customHeight="1" x14ac:dyDescent="0.25"/>
    <row r="3338" ht="12" hidden="1" customHeight="1" x14ac:dyDescent="0.25"/>
    <row r="3339" ht="12" hidden="1" customHeight="1" x14ac:dyDescent="0.25"/>
    <row r="3340" ht="12" hidden="1" customHeight="1" x14ac:dyDescent="0.25"/>
    <row r="3341" ht="12" hidden="1" customHeight="1" x14ac:dyDescent="0.25"/>
    <row r="3342" ht="12" hidden="1" customHeight="1" x14ac:dyDescent="0.25"/>
    <row r="3343" ht="12" hidden="1" customHeight="1" x14ac:dyDescent="0.25"/>
    <row r="3344" ht="12" hidden="1" customHeight="1" x14ac:dyDescent="0.25"/>
    <row r="3345" ht="12" hidden="1" customHeight="1" x14ac:dyDescent="0.25"/>
    <row r="3346" ht="12" hidden="1" customHeight="1" x14ac:dyDescent="0.25"/>
    <row r="3347" ht="12" hidden="1" customHeight="1" x14ac:dyDescent="0.25"/>
    <row r="3348" ht="12" hidden="1" customHeight="1" x14ac:dyDescent="0.25"/>
    <row r="3349" ht="12" hidden="1" customHeight="1" x14ac:dyDescent="0.25"/>
    <row r="3350" ht="12" hidden="1" customHeight="1" x14ac:dyDescent="0.25"/>
    <row r="3351" ht="12" hidden="1" customHeight="1" x14ac:dyDescent="0.25"/>
    <row r="3352" ht="12" hidden="1" customHeight="1" x14ac:dyDescent="0.25"/>
    <row r="3353" ht="12" hidden="1" customHeight="1" x14ac:dyDescent="0.25"/>
    <row r="3354" ht="12" hidden="1" customHeight="1" x14ac:dyDescent="0.25"/>
    <row r="3355" ht="12" hidden="1" customHeight="1" x14ac:dyDescent="0.25"/>
    <row r="3356" ht="12" hidden="1" customHeight="1" x14ac:dyDescent="0.25"/>
    <row r="3357" ht="12" hidden="1" customHeight="1" x14ac:dyDescent="0.25"/>
    <row r="3358" ht="12" hidden="1" customHeight="1" x14ac:dyDescent="0.25"/>
    <row r="3359" ht="12" hidden="1" customHeight="1" x14ac:dyDescent="0.25"/>
    <row r="3360" ht="12" hidden="1" customHeight="1" x14ac:dyDescent="0.25"/>
    <row r="3361" ht="12" hidden="1" customHeight="1" x14ac:dyDescent="0.25"/>
    <row r="3362" ht="12" hidden="1" customHeight="1" x14ac:dyDescent="0.25"/>
    <row r="3363" ht="12" hidden="1" customHeight="1" x14ac:dyDescent="0.25"/>
    <row r="3364" ht="12" hidden="1" customHeight="1" x14ac:dyDescent="0.25"/>
    <row r="3365" ht="12" hidden="1" customHeight="1" x14ac:dyDescent="0.25"/>
    <row r="3366" ht="12" hidden="1" customHeight="1" x14ac:dyDescent="0.25"/>
    <row r="3367" ht="12" hidden="1" customHeight="1" x14ac:dyDescent="0.25"/>
    <row r="3368" ht="12" hidden="1" customHeight="1" x14ac:dyDescent="0.25"/>
    <row r="3369" ht="12" hidden="1" customHeight="1" x14ac:dyDescent="0.25"/>
    <row r="3370" ht="12" hidden="1" customHeight="1" x14ac:dyDescent="0.25"/>
    <row r="3371" ht="12" hidden="1" customHeight="1" x14ac:dyDescent="0.25"/>
    <row r="3372" ht="12" hidden="1" customHeight="1" x14ac:dyDescent="0.25"/>
    <row r="3373" ht="12" hidden="1" customHeight="1" x14ac:dyDescent="0.25"/>
    <row r="3374" ht="12" hidden="1" customHeight="1" x14ac:dyDescent="0.25"/>
    <row r="3375" ht="12" hidden="1" customHeight="1" x14ac:dyDescent="0.25"/>
    <row r="3376" ht="12" hidden="1" customHeight="1" x14ac:dyDescent="0.25"/>
    <row r="3377" ht="12" hidden="1" customHeight="1" x14ac:dyDescent="0.25"/>
    <row r="3378" ht="12" hidden="1" customHeight="1" x14ac:dyDescent="0.25"/>
    <row r="3379" ht="12" hidden="1" customHeight="1" x14ac:dyDescent="0.25"/>
    <row r="3380" ht="12" hidden="1" customHeight="1" x14ac:dyDescent="0.25"/>
    <row r="3381" ht="12" hidden="1" customHeight="1" x14ac:dyDescent="0.25"/>
    <row r="3382" ht="12" hidden="1" customHeight="1" x14ac:dyDescent="0.25"/>
    <row r="3383" ht="12" hidden="1" customHeight="1" x14ac:dyDescent="0.25"/>
    <row r="3384" ht="12" hidden="1" customHeight="1" x14ac:dyDescent="0.25"/>
    <row r="3385" ht="12" hidden="1" customHeight="1" x14ac:dyDescent="0.25"/>
    <row r="3386" ht="12" hidden="1" customHeight="1" x14ac:dyDescent="0.25"/>
    <row r="3387" ht="12" hidden="1" customHeight="1" x14ac:dyDescent="0.25"/>
    <row r="3388" ht="12" hidden="1" customHeight="1" x14ac:dyDescent="0.25"/>
    <row r="3389" ht="12" hidden="1" customHeight="1" x14ac:dyDescent="0.25"/>
    <row r="3390" ht="12" hidden="1" customHeight="1" x14ac:dyDescent="0.25"/>
    <row r="3391" ht="12" hidden="1" customHeight="1" x14ac:dyDescent="0.25"/>
    <row r="3392" ht="12" hidden="1" customHeight="1" x14ac:dyDescent="0.25"/>
    <row r="3393" ht="12" hidden="1" customHeight="1" x14ac:dyDescent="0.25"/>
    <row r="3394" ht="12" hidden="1" customHeight="1" x14ac:dyDescent="0.25"/>
    <row r="3395" ht="12" hidden="1" customHeight="1" x14ac:dyDescent="0.25"/>
    <row r="3396" ht="12" hidden="1" customHeight="1" x14ac:dyDescent="0.25"/>
    <row r="3397" ht="12" hidden="1" customHeight="1" x14ac:dyDescent="0.25"/>
    <row r="3398" ht="12" hidden="1" customHeight="1" x14ac:dyDescent="0.25"/>
    <row r="3399" ht="12" hidden="1" customHeight="1" x14ac:dyDescent="0.25"/>
    <row r="3400" ht="12" hidden="1" customHeight="1" x14ac:dyDescent="0.25"/>
    <row r="3401" ht="12" hidden="1" customHeight="1" x14ac:dyDescent="0.25"/>
    <row r="3402" ht="12" hidden="1" customHeight="1" x14ac:dyDescent="0.25"/>
    <row r="3403" ht="12" hidden="1" customHeight="1" x14ac:dyDescent="0.25"/>
    <row r="3404" ht="12" hidden="1" customHeight="1" x14ac:dyDescent="0.25"/>
    <row r="3405" ht="12" hidden="1" customHeight="1" x14ac:dyDescent="0.25"/>
    <row r="3406" ht="12" hidden="1" customHeight="1" x14ac:dyDescent="0.25"/>
    <row r="3407" ht="12" hidden="1" customHeight="1" x14ac:dyDescent="0.25"/>
    <row r="3408" ht="12" hidden="1" customHeight="1" x14ac:dyDescent="0.25"/>
    <row r="3409" ht="12" hidden="1" customHeight="1" x14ac:dyDescent="0.25"/>
    <row r="3410" ht="12" hidden="1" customHeight="1" x14ac:dyDescent="0.25"/>
    <row r="3411" ht="12" hidden="1" customHeight="1" x14ac:dyDescent="0.25"/>
    <row r="3412" ht="12" hidden="1" customHeight="1" x14ac:dyDescent="0.25"/>
    <row r="3413" ht="12" hidden="1" customHeight="1" x14ac:dyDescent="0.25"/>
    <row r="3414" ht="12" hidden="1" customHeight="1" x14ac:dyDescent="0.25"/>
    <row r="3415" ht="12" hidden="1" customHeight="1" x14ac:dyDescent="0.25"/>
    <row r="3416" ht="12" hidden="1" customHeight="1" x14ac:dyDescent="0.25"/>
    <row r="3417" ht="12" hidden="1" customHeight="1" x14ac:dyDescent="0.25"/>
    <row r="3418" ht="12" hidden="1" customHeight="1" x14ac:dyDescent="0.25"/>
    <row r="3419" ht="12" hidden="1" customHeight="1" x14ac:dyDescent="0.25"/>
    <row r="3420" ht="12" hidden="1" customHeight="1" x14ac:dyDescent="0.25"/>
    <row r="3421" ht="12" hidden="1" customHeight="1" x14ac:dyDescent="0.25"/>
    <row r="3422" ht="12" hidden="1" customHeight="1" x14ac:dyDescent="0.25"/>
    <row r="3423" ht="12" hidden="1" customHeight="1" x14ac:dyDescent="0.25"/>
    <row r="3424" ht="12" hidden="1" customHeight="1" x14ac:dyDescent="0.25"/>
    <row r="3425" ht="12" hidden="1" customHeight="1" x14ac:dyDescent="0.25"/>
    <row r="3426" ht="12" hidden="1" customHeight="1" x14ac:dyDescent="0.25"/>
    <row r="3427" ht="12" hidden="1" customHeight="1" x14ac:dyDescent="0.25"/>
    <row r="3428" ht="12" hidden="1" customHeight="1" x14ac:dyDescent="0.25"/>
    <row r="3429" ht="12" hidden="1" customHeight="1" x14ac:dyDescent="0.25"/>
    <row r="3430" ht="12" hidden="1" customHeight="1" x14ac:dyDescent="0.25"/>
    <row r="3431" ht="12" hidden="1" customHeight="1" x14ac:dyDescent="0.25"/>
    <row r="3432" ht="12" hidden="1" customHeight="1" x14ac:dyDescent="0.25"/>
    <row r="3433" ht="12" hidden="1" customHeight="1" x14ac:dyDescent="0.25"/>
    <row r="3434" ht="12" hidden="1" customHeight="1" x14ac:dyDescent="0.25"/>
    <row r="3435" ht="12" hidden="1" customHeight="1" x14ac:dyDescent="0.25"/>
    <row r="3436" ht="12" hidden="1" customHeight="1" x14ac:dyDescent="0.25"/>
    <row r="3437" ht="12" hidden="1" customHeight="1" x14ac:dyDescent="0.25"/>
    <row r="3438" ht="12" hidden="1" customHeight="1" x14ac:dyDescent="0.25"/>
    <row r="3439" ht="12" hidden="1" customHeight="1" x14ac:dyDescent="0.25"/>
    <row r="3440" ht="12" hidden="1" customHeight="1" x14ac:dyDescent="0.25"/>
    <row r="3441" ht="12" hidden="1" customHeight="1" x14ac:dyDescent="0.25"/>
    <row r="3442" ht="12" hidden="1" customHeight="1" x14ac:dyDescent="0.25"/>
    <row r="3443" ht="12" hidden="1" customHeight="1" x14ac:dyDescent="0.25"/>
    <row r="3444" ht="12" hidden="1" customHeight="1" x14ac:dyDescent="0.25"/>
    <row r="3445" ht="12" hidden="1" customHeight="1" x14ac:dyDescent="0.25"/>
    <row r="3446" ht="12" hidden="1" customHeight="1" x14ac:dyDescent="0.25"/>
    <row r="3447" ht="12" hidden="1" customHeight="1" x14ac:dyDescent="0.25"/>
    <row r="3448" ht="12" hidden="1" customHeight="1" x14ac:dyDescent="0.25"/>
    <row r="3449" ht="12" hidden="1" customHeight="1" x14ac:dyDescent="0.25"/>
    <row r="3450" ht="12" hidden="1" customHeight="1" x14ac:dyDescent="0.25"/>
    <row r="3451" ht="12" hidden="1" customHeight="1" x14ac:dyDescent="0.25"/>
    <row r="3452" ht="12" hidden="1" customHeight="1" x14ac:dyDescent="0.25"/>
    <row r="3453" ht="12" hidden="1" customHeight="1" x14ac:dyDescent="0.25"/>
    <row r="3454" ht="12" hidden="1" customHeight="1" x14ac:dyDescent="0.25"/>
    <row r="3455" ht="12" hidden="1" customHeight="1" x14ac:dyDescent="0.25"/>
    <row r="3456" ht="12" hidden="1" customHeight="1" x14ac:dyDescent="0.25"/>
    <row r="3457" ht="12" hidden="1" customHeight="1" x14ac:dyDescent="0.25"/>
    <row r="3458" ht="12" hidden="1" customHeight="1" x14ac:dyDescent="0.25"/>
    <row r="3459" ht="12" hidden="1" customHeight="1" x14ac:dyDescent="0.25"/>
    <row r="3460" ht="12" hidden="1" customHeight="1" x14ac:dyDescent="0.25"/>
    <row r="3461" ht="12" hidden="1" customHeight="1" x14ac:dyDescent="0.25"/>
    <row r="3462" ht="12" hidden="1" customHeight="1" x14ac:dyDescent="0.25"/>
    <row r="3463" ht="12" hidden="1" customHeight="1" x14ac:dyDescent="0.25"/>
    <row r="3464" ht="12" hidden="1" customHeight="1" x14ac:dyDescent="0.25"/>
    <row r="3465" ht="12" hidden="1" customHeight="1" x14ac:dyDescent="0.25"/>
    <row r="3466" ht="12" hidden="1" customHeight="1" x14ac:dyDescent="0.25"/>
    <row r="3467" ht="12" hidden="1" customHeight="1" x14ac:dyDescent="0.25"/>
    <row r="3468" ht="12" hidden="1" customHeight="1" x14ac:dyDescent="0.25"/>
    <row r="3469" ht="12" hidden="1" customHeight="1" x14ac:dyDescent="0.25"/>
    <row r="3470" ht="12" hidden="1" customHeight="1" x14ac:dyDescent="0.25"/>
    <row r="3471" ht="12" hidden="1" customHeight="1" x14ac:dyDescent="0.25"/>
    <row r="3472" ht="12" hidden="1" customHeight="1" x14ac:dyDescent="0.25"/>
    <row r="3473" ht="12" hidden="1" customHeight="1" x14ac:dyDescent="0.25"/>
    <row r="3474" ht="12" hidden="1" customHeight="1" x14ac:dyDescent="0.25"/>
    <row r="3475" ht="12" hidden="1" customHeight="1" x14ac:dyDescent="0.25"/>
    <row r="3476" ht="12" hidden="1" customHeight="1" x14ac:dyDescent="0.25"/>
    <row r="3477" ht="12" hidden="1" customHeight="1" x14ac:dyDescent="0.25"/>
    <row r="3478" ht="12" hidden="1" customHeight="1" x14ac:dyDescent="0.25"/>
    <row r="3479" ht="12" hidden="1" customHeight="1" x14ac:dyDescent="0.25"/>
    <row r="3480" ht="12" hidden="1" customHeight="1" x14ac:dyDescent="0.25"/>
    <row r="3481" ht="12" hidden="1" customHeight="1" x14ac:dyDescent="0.25"/>
    <row r="3482" ht="12" hidden="1" customHeight="1" x14ac:dyDescent="0.25"/>
    <row r="3483" ht="12" hidden="1" customHeight="1" x14ac:dyDescent="0.25"/>
    <row r="3484" ht="12" hidden="1" customHeight="1" x14ac:dyDescent="0.25"/>
    <row r="3485" ht="12" hidden="1" customHeight="1" x14ac:dyDescent="0.25"/>
    <row r="3486" ht="12" hidden="1" customHeight="1" x14ac:dyDescent="0.25"/>
    <row r="3487" ht="12" hidden="1" customHeight="1" x14ac:dyDescent="0.25"/>
    <row r="3488" ht="12" hidden="1" customHeight="1" x14ac:dyDescent="0.25"/>
    <row r="3489" ht="12" hidden="1" customHeight="1" x14ac:dyDescent="0.25"/>
    <row r="3490" ht="12" hidden="1" customHeight="1" x14ac:dyDescent="0.25"/>
    <row r="3491" ht="12" hidden="1" customHeight="1" x14ac:dyDescent="0.25"/>
    <row r="3492" ht="12" hidden="1" customHeight="1" x14ac:dyDescent="0.25"/>
    <row r="3493" ht="12" hidden="1" customHeight="1" x14ac:dyDescent="0.25"/>
    <row r="3494" ht="12" hidden="1" customHeight="1" x14ac:dyDescent="0.25"/>
    <row r="3495" ht="12" hidden="1" customHeight="1" x14ac:dyDescent="0.25"/>
    <row r="3496" ht="12" hidden="1" customHeight="1" x14ac:dyDescent="0.25"/>
    <row r="3497" ht="12" hidden="1" customHeight="1" x14ac:dyDescent="0.25"/>
    <row r="3498" ht="12" hidden="1" customHeight="1" x14ac:dyDescent="0.25"/>
    <row r="3499" ht="12" hidden="1" customHeight="1" x14ac:dyDescent="0.25"/>
    <row r="3500" ht="12" hidden="1" customHeight="1" x14ac:dyDescent="0.25"/>
    <row r="3501" ht="12" hidden="1" customHeight="1" x14ac:dyDescent="0.25"/>
    <row r="3502" ht="12" hidden="1" customHeight="1" x14ac:dyDescent="0.25"/>
    <row r="3503" ht="12" hidden="1" customHeight="1" x14ac:dyDescent="0.25"/>
    <row r="3504" ht="12" hidden="1" customHeight="1" x14ac:dyDescent="0.25"/>
    <row r="3505" ht="12" hidden="1" customHeight="1" x14ac:dyDescent="0.25"/>
    <row r="3506" ht="12" hidden="1" customHeight="1" x14ac:dyDescent="0.25"/>
    <row r="3507" ht="12" hidden="1" customHeight="1" x14ac:dyDescent="0.25"/>
    <row r="3508" ht="12" hidden="1" customHeight="1" x14ac:dyDescent="0.25"/>
    <row r="3509" ht="12" hidden="1" customHeight="1" x14ac:dyDescent="0.25"/>
    <row r="3510" ht="12" hidden="1" customHeight="1" x14ac:dyDescent="0.25"/>
    <row r="3511" ht="12" hidden="1" customHeight="1" x14ac:dyDescent="0.25"/>
    <row r="3512" ht="12" hidden="1" customHeight="1" x14ac:dyDescent="0.25"/>
    <row r="3513" ht="12" hidden="1" customHeight="1" x14ac:dyDescent="0.25"/>
    <row r="3514" ht="12" hidden="1" customHeight="1" x14ac:dyDescent="0.25"/>
    <row r="3515" ht="12" hidden="1" customHeight="1" x14ac:dyDescent="0.25"/>
    <row r="3516" ht="12" hidden="1" customHeight="1" x14ac:dyDescent="0.25"/>
    <row r="3517" ht="12" hidden="1" customHeight="1" x14ac:dyDescent="0.25"/>
    <row r="3518" ht="12" hidden="1" customHeight="1" x14ac:dyDescent="0.25"/>
    <row r="3519" ht="12" hidden="1" customHeight="1" x14ac:dyDescent="0.25"/>
    <row r="3520" ht="12" hidden="1" customHeight="1" x14ac:dyDescent="0.25"/>
    <row r="3521" ht="12" hidden="1" customHeight="1" x14ac:dyDescent="0.25"/>
    <row r="3522" ht="12" hidden="1" customHeight="1" x14ac:dyDescent="0.25"/>
    <row r="3523" ht="12" hidden="1" customHeight="1" x14ac:dyDescent="0.25"/>
    <row r="3524" ht="12" hidden="1" customHeight="1" x14ac:dyDescent="0.25"/>
    <row r="3525" ht="12" hidden="1" customHeight="1" x14ac:dyDescent="0.25"/>
    <row r="3526" ht="12" hidden="1" customHeight="1" x14ac:dyDescent="0.25"/>
    <row r="3527" ht="12" hidden="1" customHeight="1" x14ac:dyDescent="0.25"/>
    <row r="3528" ht="12" hidden="1" customHeight="1" x14ac:dyDescent="0.25"/>
    <row r="3529" ht="12" hidden="1" customHeight="1" x14ac:dyDescent="0.25"/>
    <row r="3530" ht="12" hidden="1" customHeight="1" x14ac:dyDescent="0.25"/>
    <row r="3531" ht="12" hidden="1" customHeight="1" x14ac:dyDescent="0.25"/>
    <row r="3532" ht="12" hidden="1" customHeight="1" x14ac:dyDescent="0.25"/>
    <row r="3533" ht="12" hidden="1" customHeight="1" x14ac:dyDescent="0.25"/>
    <row r="3534" ht="12" hidden="1" customHeight="1" x14ac:dyDescent="0.25"/>
    <row r="3535" ht="12" hidden="1" customHeight="1" x14ac:dyDescent="0.25"/>
    <row r="3536" ht="12" hidden="1" customHeight="1" x14ac:dyDescent="0.25"/>
    <row r="3537" ht="12" hidden="1" customHeight="1" x14ac:dyDescent="0.25"/>
    <row r="3538" ht="12" hidden="1" customHeight="1" x14ac:dyDescent="0.25"/>
    <row r="3539" ht="12" hidden="1" customHeight="1" x14ac:dyDescent="0.25"/>
    <row r="3540" ht="12" hidden="1" customHeight="1" x14ac:dyDescent="0.25"/>
    <row r="3541" ht="12" hidden="1" customHeight="1" x14ac:dyDescent="0.25"/>
    <row r="3542" ht="12" hidden="1" customHeight="1" x14ac:dyDescent="0.25"/>
    <row r="3543" ht="12" hidden="1" customHeight="1" x14ac:dyDescent="0.25"/>
    <row r="3544" ht="12" hidden="1" customHeight="1" x14ac:dyDescent="0.25"/>
    <row r="3545" ht="12" hidden="1" customHeight="1" x14ac:dyDescent="0.25"/>
    <row r="3546" ht="12" hidden="1" customHeight="1" x14ac:dyDescent="0.25"/>
    <row r="3547" ht="12" hidden="1" customHeight="1" x14ac:dyDescent="0.25"/>
    <row r="3548" ht="12" hidden="1" customHeight="1" x14ac:dyDescent="0.25"/>
    <row r="3549" ht="12" hidden="1" customHeight="1" x14ac:dyDescent="0.25"/>
    <row r="3550" ht="12" hidden="1" customHeight="1" x14ac:dyDescent="0.25"/>
    <row r="3551" ht="12" hidden="1" customHeight="1" x14ac:dyDescent="0.25"/>
    <row r="3552" ht="12" hidden="1" customHeight="1" x14ac:dyDescent="0.25"/>
    <row r="3553" ht="12" hidden="1" customHeight="1" x14ac:dyDescent="0.25"/>
    <row r="3554" ht="12" hidden="1" customHeight="1" x14ac:dyDescent="0.25"/>
    <row r="3555" ht="12" hidden="1" customHeight="1" x14ac:dyDescent="0.25"/>
    <row r="3556" ht="12" hidden="1" customHeight="1" x14ac:dyDescent="0.25"/>
    <row r="3557" ht="12" hidden="1" customHeight="1" x14ac:dyDescent="0.25"/>
    <row r="3558" ht="12" hidden="1" customHeight="1" x14ac:dyDescent="0.25"/>
    <row r="3559" ht="12" hidden="1" customHeight="1" x14ac:dyDescent="0.25"/>
    <row r="3560" ht="12" hidden="1" customHeight="1" x14ac:dyDescent="0.25"/>
    <row r="3561" ht="12" hidden="1" customHeight="1" x14ac:dyDescent="0.25"/>
    <row r="3562" ht="12" hidden="1" customHeight="1" x14ac:dyDescent="0.25"/>
    <row r="3563" ht="12" hidden="1" customHeight="1" x14ac:dyDescent="0.25"/>
    <row r="3564" ht="12" hidden="1" customHeight="1" x14ac:dyDescent="0.25"/>
    <row r="3565" ht="12" hidden="1" customHeight="1" x14ac:dyDescent="0.25"/>
    <row r="3566" ht="12" hidden="1" customHeight="1" x14ac:dyDescent="0.25"/>
    <row r="3567" ht="12" hidden="1" customHeight="1" x14ac:dyDescent="0.25"/>
    <row r="3568" ht="12" hidden="1" customHeight="1" x14ac:dyDescent="0.25"/>
    <row r="3569" ht="12" hidden="1" customHeight="1" x14ac:dyDescent="0.25"/>
    <row r="3570" ht="12" hidden="1" customHeight="1" x14ac:dyDescent="0.25"/>
    <row r="3571" ht="12" hidden="1" customHeight="1" x14ac:dyDescent="0.25"/>
    <row r="3572" ht="12" hidden="1" customHeight="1" x14ac:dyDescent="0.25"/>
    <row r="3573" ht="12" hidden="1" customHeight="1" x14ac:dyDescent="0.25"/>
    <row r="3574" ht="12" hidden="1" customHeight="1" x14ac:dyDescent="0.25"/>
    <row r="3575" ht="12" hidden="1" customHeight="1" x14ac:dyDescent="0.25"/>
    <row r="3576" ht="12" hidden="1" customHeight="1" x14ac:dyDescent="0.25"/>
    <row r="3577" ht="12" hidden="1" customHeight="1" x14ac:dyDescent="0.25"/>
    <row r="3578" ht="12" hidden="1" customHeight="1" x14ac:dyDescent="0.25"/>
    <row r="3579" ht="12" hidden="1" customHeight="1" x14ac:dyDescent="0.25"/>
    <row r="3580" ht="12" hidden="1" customHeight="1" x14ac:dyDescent="0.25"/>
    <row r="3581" ht="12" hidden="1" customHeight="1" x14ac:dyDescent="0.25"/>
    <row r="3582" ht="12" hidden="1" customHeight="1" x14ac:dyDescent="0.25"/>
    <row r="3583" ht="12" hidden="1" customHeight="1" x14ac:dyDescent="0.25"/>
    <row r="3584" ht="12" hidden="1" customHeight="1" x14ac:dyDescent="0.25"/>
    <row r="3585" ht="12" hidden="1" customHeight="1" x14ac:dyDescent="0.25"/>
    <row r="3586" ht="12" hidden="1" customHeight="1" x14ac:dyDescent="0.25"/>
    <row r="3587" ht="12" hidden="1" customHeight="1" x14ac:dyDescent="0.25"/>
    <row r="3588" ht="12" hidden="1" customHeight="1" x14ac:dyDescent="0.25"/>
    <row r="3589" ht="12" hidden="1" customHeight="1" x14ac:dyDescent="0.25"/>
    <row r="3590" ht="12" hidden="1" customHeight="1" x14ac:dyDescent="0.25"/>
    <row r="3591" ht="12" hidden="1" customHeight="1" x14ac:dyDescent="0.25"/>
    <row r="3592" ht="12" hidden="1" customHeight="1" x14ac:dyDescent="0.25"/>
    <row r="3593" ht="12" hidden="1" customHeight="1" x14ac:dyDescent="0.25"/>
    <row r="3594" ht="12" hidden="1" customHeight="1" x14ac:dyDescent="0.25"/>
    <row r="3595" ht="12" hidden="1" customHeight="1" x14ac:dyDescent="0.25"/>
    <row r="3596" ht="12" hidden="1" customHeight="1" x14ac:dyDescent="0.25"/>
    <row r="3597" ht="12" hidden="1" customHeight="1" x14ac:dyDescent="0.25"/>
    <row r="3598" ht="12" hidden="1" customHeight="1" x14ac:dyDescent="0.25"/>
    <row r="3599" ht="12" hidden="1" customHeight="1" x14ac:dyDescent="0.25"/>
    <row r="3600" ht="12" hidden="1" customHeight="1" x14ac:dyDescent="0.25"/>
    <row r="3601" ht="12" hidden="1" customHeight="1" x14ac:dyDescent="0.25"/>
    <row r="3602" ht="12" hidden="1" customHeight="1" x14ac:dyDescent="0.25"/>
    <row r="3603" ht="12" hidden="1" customHeight="1" x14ac:dyDescent="0.25"/>
    <row r="3604" ht="12" hidden="1" customHeight="1" x14ac:dyDescent="0.25"/>
    <row r="3605" ht="12" hidden="1" customHeight="1" x14ac:dyDescent="0.25"/>
    <row r="3606" ht="12" hidden="1" customHeight="1" x14ac:dyDescent="0.25"/>
    <row r="3607" ht="12" hidden="1" customHeight="1" x14ac:dyDescent="0.25"/>
    <row r="3608" ht="12" hidden="1" customHeight="1" x14ac:dyDescent="0.25"/>
    <row r="3609" ht="12" hidden="1" customHeight="1" x14ac:dyDescent="0.25"/>
    <row r="3610" ht="12" hidden="1" customHeight="1" x14ac:dyDescent="0.25"/>
    <row r="3611" ht="12" hidden="1" customHeight="1" x14ac:dyDescent="0.25"/>
    <row r="3612" ht="12" hidden="1" customHeight="1" x14ac:dyDescent="0.25"/>
    <row r="3613" ht="12" hidden="1" customHeight="1" x14ac:dyDescent="0.25"/>
    <row r="3614" ht="12" hidden="1" customHeight="1" x14ac:dyDescent="0.25"/>
    <row r="3615" ht="12" hidden="1" customHeight="1" x14ac:dyDescent="0.25"/>
    <row r="3616" ht="12" hidden="1" customHeight="1" x14ac:dyDescent="0.25"/>
    <row r="3617" ht="12" hidden="1" customHeight="1" x14ac:dyDescent="0.25"/>
    <row r="3618" ht="12" hidden="1" customHeight="1" x14ac:dyDescent="0.25"/>
    <row r="3619" ht="12" hidden="1" customHeight="1" x14ac:dyDescent="0.25"/>
    <row r="3620" ht="12" hidden="1" customHeight="1" x14ac:dyDescent="0.25"/>
    <row r="3621" ht="12" hidden="1" customHeight="1" x14ac:dyDescent="0.25"/>
    <row r="3622" ht="12" hidden="1" customHeight="1" x14ac:dyDescent="0.25"/>
    <row r="3623" ht="12" hidden="1" customHeight="1" x14ac:dyDescent="0.25"/>
    <row r="3624" ht="12" hidden="1" customHeight="1" x14ac:dyDescent="0.25"/>
    <row r="3625" ht="12" hidden="1" customHeight="1" x14ac:dyDescent="0.25"/>
    <row r="3626" ht="12" hidden="1" customHeight="1" x14ac:dyDescent="0.25"/>
    <row r="3627" ht="12" hidden="1" customHeight="1" x14ac:dyDescent="0.25"/>
    <row r="3628" ht="12" hidden="1" customHeight="1" x14ac:dyDescent="0.25"/>
    <row r="3629" ht="12" hidden="1" customHeight="1" x14ac:dyDescent="0.25"/>
    <row r="3630" ht="12" hidden="1" customHeight="1" x14ac:dyDescent="0.25"/>
    <row r="3631" ht="12" hidden="1" customHeight="1" x14ac:dyDescent="0.25"/>
    <row r="3632" ht="12" hidden="1" customHeight="1" x14ac:dyDescent="0.25"/>
    <row r="3633" ht="12" hidden="1" customHeight="1" x14ac:dyDescent="0.25"/>
    <row r="3634" ht="12" hidden="1" customHeight="1" x14ac:dyDescent="0.25"/>
    <row r="3635" ht="12" hidden="1" customHeight="1" x14ac:dyDescent="0.25"/>
    <row r="3636" ht="12" hidden="1" customHeight="1" x14ac:dyDescent="0.25"/>
    <row r="3637" ht="12" hidden="1" customHeight="1" x14ac:dyDescent="0.25"/>
    <row r="3638" ht="12" hidden="1" customHeight="1" x14ac:dyDescent="0.25"/>
    <row r="3639" ht="12" hidden="1" customHeight="1" x14ac:dyDescent="0.25"/>
    <row r="3640" ht="12" hidden="1" customHeight="1" x14ac:dyDescent="0.25"/>
    <row r="3641" ht="12" hidden="1" customHeight="1" x14ac:dyDescent="0.25"/>
    <row r="3642" ht="12" hidden="1" customHeight="1" x14ac:dyDescent="0.25"/>
    <row r="3643" ht="12" hidden="1" customHeight="1" x14ac:dyDescent="0.25"/>
    <row r="3644" ht="12" hidden="1" customHeight="1" x14ac:dyDescent="0.25"/>
    <row r="3645" ht="12" hidden="1" customHeight="1" x14ac:dyDescent="0.25"/>
    <row r="3646" ht="12" hidden="1" customHeight="1" x14ac:dyDescent="0.25"/>
    <row r="3647" ht="12" hidden="1" customHeight="1" x14ac:dyDescent="0.25"/>
    <row r="3648" ht="12" hidden="1" customHeight="1" x14ac:dyDescent="0.25"/>
    <row r="3649" ht="12" hidden="1" customHeight="1" x14ac:dyDescent="0.25"/>
    <row r="3650" ht="12" hidden="1" customHeight="1" x14ac:dyDescent="0.25"/>
    <row r="3651" ht="12" hidden="1" customHeight="1" x14ac:dyDescent="0.25"/>
    <row r="3652" ht="12" hidden="1" customHeight="1" x14ac:dyDescent="0.25"/>
    <row r="3653" ht="12" hidden="1" customHeight="1" x14ac:dyDescent="0.25"/>
    <row r="3654" ht="12" hidden="1" customHeight="1" x14ac:dyDescent="0.25"/>
    <row r="3655" ht="12" hidden="1" customHeight="1" x14ac:dyDescent="0.25"/>
    <row r="3656" ht="12" hidden="1" customHeight="1" x14ac:dyDescent="0.25"/>
    <row r="3657" ht="12" hidden="1" customHeight="1" x14ac:dyDescent="0.25"/>
    <row r="3658" ht="12" hidden="1" customHeight="1" x14ac:dyDescent="0.25"/>
    <row r="3659" ht="12" hidden="1" customHeight="1" x14ac:dyDescent="0.25"/>
    <row r="3660" ht="12" hidden="1" customHeight="1" x14ac:dyDescent="0.25"/>
    <row r="3661" ht="12" hidden="1" customHeight="1" x14ac:dyDescent="0.25"/>
    <row r="3662" ht="12" hidden="1" customHeight="1" x14ac:dyDescent="0.25"/>
    <row r="3663" ht="12" hidden="1" customHeight="1" x14ac:dyDescent="0.25"/>
    <row r="3664" ht="12" hidden="1" customHeight="1" x14ac:dyDescent="0.25"/>
    <row r="3665" ht="12" hidden="1" customHeight="1" x14ac:dyDescent="0.25"/>
    <row r="3666" ht="12" hidden="1" customHeight="1" x14ac:dyDescent="0.25"/>
    <row r="3667" ht="12" hidden="1" customHeight="1" x14ac:dyDescent="0.25"/>
    <row r="3668" ht="12" hidden="1" customHeight="1" x14ac:dyDescent="0.25"/>
    <row r="3669" ht="12" hidden="1" customHeight="1" x14ac:dyDescent="0.25"/>
    <row r="3670" ht="12" hidden="1" customHeight="1" x14ac:dyDescent="0.25"/>
    <row r="3671" ht="12" hidden="1" customHeight="1" x14ac:dyDescent="0.25"/>
    <row r="3672" ht="12" hidden="1" customHeight="1" x14ac:dyDescent="0.25"/>
    <row r="3673" ht="12" hidden="1" customHeight="1" x14ac:dyDescent="0.25"/>
    <row r="3674" ht="12" hidden="1" customHeight="1" x14ac:dyDescent="0.25"/>
    <row r="3675" ht="12" hidden="1" customHeight="1" x14ac:dyDescent="0.25"/>
    <row r="3676" ht="12" hidden="1" customHeight="1" x14ac:dyDescent="0.25"/>
    <row r="3677" ht="12" hidden="1" customHeight="1" x14ac:dyDescent="0.25"/>
    <row r="3678" ht="12" hidden="1" customHeight="1" x14ac:dyDescent="0.25"/>
    <row r="3679" ht="12" hidden="1" customHeight="1" x14ac:dyDescent="0.25"/>
    <row r="3680" ht="12" hidden="1" customHeight="1" x14ac:dyDescent="0.25"/>
    <row r="3681" ht="12" hidden="1" customHeight="1" x14ac:dyDescent="0.25"/>
    <row r="3682" ht="12" hidden="1" customHeight="1" x14ac:dyDescent="0.25"/>
    <row r="3683" ht="12" hidden="1" customHeight="1" x14ac:dyDescent="0.25"/>
    <row r="3684" ht="12" hidden="1" customHeight="1" x14ac:dyDescent="0.25"/>
    <row r="3685" ht="12" hidden="1" customHeight="1" x14ac:dyDescent="0.25"/>
    <row r="3686" ht="12" hidden="1" customHeight="1" x14ac:dyDescent="0.25"/>
    <row r="3687" ht="12" hidden="1" customHeight="1" x14ac:dyDescent="0.25"/>
    <row r="3688" ht="12" hidden="1" customHeight="1" x14ac:dyDescent="0.25"/>
    <row r="3689" ht="12" hidden="1" customHeight="1" x14ac:dyDescent="0.25"/>
    <row r="3690" ht="12" hidden="1" customHeight="1" x14ac:dyDescent="0.25"/>
    <row r="3691" ht="12" hidden="1" customHeight="1" x14ac:dyDescent="0.25"/>
    <row r="3692" ht="12" hidden="1" customHeight="1" x14ac:dyDescent="0.25"/>
    <row r="3693" ht="12" hidden="1" customHeight="1" x14ac:dyDescent="0.25"/>
    <row r="3694" ht="12" hidden="1" customHeight="1" x14ac:dyDescent="0.25"/>
    <row r="3695" ht="12" hidden="1" customHeight="1" x14ac:dyDescent="0.25"/>
    <row r="3696" ht="12" hidden="1" customHeight="1" x14ac:dyDescent="0.25"/>
    <row r="3697" ht="12" hidden="1" customHeight="1" x14ac:dyDescent="0.25"/>
    <row r="3698" ht="12" hidden="1" customHeight="1" x14ac:dyDescent="0.25"/>
    <row r="3699" ht="12" hidden="1" customHeight="1" x14ac:dyDescent="0.25"/>
    <row r="3700" ht="12" hidden="1" customHeight="1" x14ac:dyDescent="0.25"/>
    <row r="3701" ht="12" hidden="1" customHeight="1" x14ac:dyDescent="0.25"/>
    <row r="3702" ht="12" hidden="1" customHeight="1" x14ac:dyDescent="0.25"/>
    <row r="3703" ht="12" hidden="1" customHeight="1" x14ac:dyDescent="0.25"/>
    <row r="3704" ht="12" hidden="1" customHeight="1" x14ac:dyDescent="0.25"/>
    <row r="3705" ht="12" hidden="1" customHeight="1" x14ac:dyDescent="0.25"/>
    <row r="3706" ht="12" hidden="1" customHeight="1" x14ac:dyDescent="0.25"/>
    <row r="3707" ht="12" hidden="1" customHeight="1" x14ac:dyDescent="0.25"/>
    <row r="3708" ht="12" hidden="1" customHeight="1" x14ac:dyDescent="0.25"/>
    <row r="3709" ht="12" hidden="1" customHeight="1" x14ac:dyDescent="0.25"/>
    <row r="3710" ht="12" hidden="1" customHeight="1" x14ac:dyDescent="0.25"/>
    <row r="3711" ht="12" hidden="1" customHeight="1" x14ac:dyDescent="0.25"/>
    <row r="3712" ht="12" hidden="1" customHeight="1" x14ac:dyDescent="0.25"/>
    <row r="3713" ht="12" hidden="1" customHeight="1" x14ac:dyDescent="0.25"/>
    <row r="3714" ht="12" hidden="1" customHeight="1" x14ac:dyDescent="0.25"/>
    <row r="3715" ht="12" hidden="1" customHeight="1" x14ac:dyDescent="0.25"/>
    <row r="3716" ht="12" hidden="1" customHeight="1" x14ac:dyDescent="0.25"/>
    <row r="3717" ht="12" hidden="1" customHeight="1" x14ac:dyDescent="0.25"/>
    <row r="3718" ht="12" hidden="1" customHeight="1" x14ac:dyDescent="0.25"/>
    <row r="3719" ht="12" hidden="1" customHeight="1" x14ac:dyDescent="0.25"/>
    <row r="3720" ht="12" hidden="1" customHeight="1" x14ac:dyDescent="0.25"/>
    <row r="3721" ht="12" hidden="1" customHeight="1" x14ac:dyDescent="0.25"/>
    <row r="3722" ht="12" hidden="1" customHeight="1" x14ac:dyDescent="0.25"/>
    <row r="3723" ht="12" hidden="1" customHeight="1" x14ac:dyDescent="0.25"/>
    <row r="3724" ht="12" hidden="1" customHeight="1" x14ac:dyDescent="0.25"/>
    <row r="3725" ht="12" hidden="1" customHeight="1" x14ac:dyDescent="0.25"/>
    <row r="3726" ht="12" hidden="1" customHeight="1" x14ac:dyDescent="0.25"/>
    <row r="3727" ht="12" hidden="1" customHeight="1" x14ac:dyDescent="0.25"/>
    <row r="3728" ht="12" hidden="1" customHeight="1" x14ac:dyDescent="0.25"/>
    <row r="3729" ht="12" hidden="1" customHeight="1" x14ac:dyDescent="0.25"/>
    <row r="3730" ht="12" hidden="1" customHeight="1" x14ac:dyDescent="0.25"/>
    <row r="3731" ht="12" hidden="1" customHeight="1" x14ac:dyDescent="0.25"/>
    <row r="3732" ht="12" hidden="1" customHeight="1" x14ac:dyDescent="0.25"/>
    <row r="3733" ht="12" hidden="1" customHeight="1" x14ac:dyDescent="0.25"/>
    <row r="3734" ht="12" hidden="1" customHeight="1" x14ac:dyDescent="0.25"/>
    <row r="3735" ht="12" hidden="1" customHeight="1" x14ac:dyDescent="0.25"/>
    <row r="3736" ht="12" hidden="1" customHeight="1" x14ac:dyDescent="0.25"/>
    <row r="3737" ht="12" hidden="1" customHeight="1" x14ac:dyDescent="0.25"/>
    <row r="3738" ht="12" hidden="1" customHeight="1" x14ac:dyDescent="0.25"/>
    <row r="3739" ht="12" hidden="1" customHeight="1" x14ac:dyDescent="0.25"/>
    <row r="3740" ht="12" hidden="1" customHeight="1" x14ac:dyDescent="0.25"/>
    <row r="3741" ht="12" hidden="1" customHeight="1" x14ac:dyDescent="0.25"/>
    <row r="3742" ht="12" hidden="1" customHeight="1" x14ac:dyDescent="0.25"/>
    <row r="3743" ht="12" hidden="1" customHeight="1" x14ac:dyDescent="0.25"/>
    <row r="3744" ht="12" hidden="1" customHeight="1" x14ac:dyDescent="0.25"/>
    <row r="3745" ht="12" hidden="1" customHeight="1" x14ac:dyDescent="0.25"/>
    <row r="3746" ht="12" hidden="1" customHeight="1" x14ac:dyDescent="0.25"/>
    <row r="3747" ht="12" hidden="1" customHeight="1" x14ac:dyDescent="0.25"/>
    <row r="3748" ht="12" hidden="1" customHeight="1" x14ac:dyDescent="0.25"/>
    <row r="3749" ht="12" hidden="1" customHeight="1" x14ac:dyDescent="0.25"/>
    <row r="3750" ht="12" hidden="1" customHeight="1" x14ac:dyDescent="0.25"/>
    <row r="3751" ht="12" hidden="1" customHeight="1" x14ac:dyDescent="0.25"/>
    <row r="3752" ht="12" hidden="1" customHeight="1" x14ac:dyDescent="0.25"/>
    <row r="3753" ht="12" hidden="1" customHeight="1" x14ac:dyDescent="0.25"/>
    <row r="3754" ht="12" hidden="1" customHeight="1" x14ac:dyDescent="0.25"/>
    <row r="3755" ht="12" hidden="1" customHeight="1" x14ac:dyDescent="0.25"/>
    <row r="3756" ht="12" hidden="1" customHeight="1" x14ac:dyDescent="0.25"/>
    <row r="3757" ht="12" hidden="1" customHeight="1" x14ac:dyDescent="0.25"/>
    <row r="3758" ht="12" hidden="1" customHeight="1" x14ac:dyDescent="0.25"/>
    <row r="3759" ht="12" hidden="1" customHeight="1" x14ac:dyDescent="0.25"/>
    <row r="3760" ht="12" hidden="1" customHeight="1" x14ac:dyDescent="0.25"/>
    <row r="3761" ht="12" hidden="1" customHeight="1" x14ac:dyDescent="0.25"/>
    <row r="3762" ht="12" hidden="1" customHeight="1" x14ac:dyDescent="0.25"/>
    <row r="3763" ht="12" hidden="1" customHeight="1" x14ac:dyDescent="0.25"/>
    <row r="3764" ht="12" hidden="1" customHeight="1" x14ac:dyDescent="0.25"/>
    <row r="3765" ht="12" hidden="1" customHeight="1" x14ac:dyDescent="0.25"/>
    <row r="3766" ht="12" hidden="1" customHeight="1" x14ac:dyDescent="0.25"/>
    <row r="3767" ht="12" hidden="1" customHeight="1" x14ac:dyDescent="0.25"/>
    <row r="3768" ht="12" hidden="1" customHeight="1" x14ac:dyDescent="0.25"/>
    <row r="3769" ht="12" hidden="1" customHeight="1" x14ac:dyDescent="0.25"/>
    <row r="3770" ht="12" hidden="1" customHeight="1" x14ac:dyDescent="0.25"/>
    <row r="3771" ht="12" hidden="1" customHeight="1" x14ac:dyDescent="0.25"/>
    <row r="3772" ht="12" hidden="1" customHeight="1" x14ac:dyDescent="0.25"/>
    <row r="3773" ht="12" hidden="1" customHeight="1" x14ac:dyDescent="0.25"/>
    <row r="3774" ht="12" hidden="1" customHeight="1" x14ac:dyDescent="0.25"/>
    <row r="3775" ht="12" hidden="1" customHeight="1" x14ac:dyDescent="0.25"/>
    <row r="3776" ht="12" hidden="1" customHeight="1" x14ac:dyDescent="0.25"/>
    <row r="3777" ht="12" hidden="1" customHeight="1" x14ac:dyDescent="0.25"/>
    <row r="3778" ht="12" hidden="1" customHeight="1" x14ac:dyDescent="0.25"/>
    <row r="3779" ht="12" hidden="1" customHeight="1" x14ac:dyDescent="0.25"/>
    <row r="3780" ht="12" hidden="1" customHeight="1" x14ac:dyDescent="0.25"/>
    <row r="3781" ht="12" hidden="1" customHeight="1" x14ac:dyDescent="0.25"/>
    <row r="3782" ht="12" hidden="1" customHeight="1" x14ac:dyDescent="0.25"/>
    <row r="3783" ht="12" hidden="1" customHeight="1" x14ac:dyDescent="0.25"/>
    <row r="3784" ht="12" hidden="1" customHeight="1" x14ac:dyDescent="0.25"/>
    <row r="3785" ht="12" hidden="1" customHeight="1" x14ac:dyDescent="0.25"/>
    <row r="3786" ht="12" hidden="1" customHeight="1" x14ac:dyDescent="0.25"/>
    <row r="3787" ht="12" hidden="1" customHeight="1" x14ac:dyDescent="0.25"/>
    <row r="3788" ht="12" hidden="1" customHeight="1" x14ac:dyDescent="0.25"/>
    <row r="3789" ht="12" hidden="1" customHeight="1" x14ac:dyDescent="0.25"/>
    <row r="3790" ht="12" hidden="1" customHeight="1" x14ac:dyDescent="0.25"/>
    <row r="3791" ht="12" hidden="1" customHeight="1" x14ac:dyDescent="0.25"/>
    <row r="3792" ht="12" hidden="1" customHeight="1" x14ac:dyDescent="0.25"/>
    <row r="3793" ht="12" hidden="1" customHeight="1" x14ac:dyDescent="0.25"/>
    <row r="3794" ht="12" hidden="1" customHeight="1" x14ac:dyDescent="0.25"/>
    <row r="3795" ht="12" hidden="1" customHeight="1" x14ac:dyDescent="0.25"/>
    <row r="3796" ht="12" hidden="1" customHeight="1" x14ac:dyDescent="0.25"/>
    <row r="3797" ht="12" hidden="1" customHeight="1" x14ac:dyDescent="0.25"/>
    <row r="3798" ht="12" hidden="1" customHeight="1" x14ac:dyDescent="0.25"/>
    <row r="3799" ht="12" hidden="1" customHeight="1" x14ac:dyDescent="0.25"/>
    <row r="3800" ht="12" hidden="1" customHeight="1" x14ac:dyDescent="0.25"/>
    <row r="3801" ht="12" hidden="1" customHeight="1" x14ac:dyDescent="0.25"/>
    <row r="3802" ht="12" hidden="1" customHeight="1" x14ac:dyDescent="0.25"/>
    <row r="3803" ht="12" hidden="1" customHeight="1" x14ac:dyDescent="0.25"/>
    <row r="3804" ht="12" hidden="1" customHeight="1" x14ac:dyDescent="0.25"/>
    <row r="3805" ht="12" hidden="1" customHeight="1" x14ac:dyDescent="0.25"/>
    <row r="3806" ht="12" hidden="1" customHeight="1" x14ac:dyDescent="0.25"/>
    <row r="3807" ht="12" hidden="1" customHeight="1" x14ac:dyDescent="0.25"/>
    <row r="3808" ht="12" hidden="1" customHeight="1" x14ac:dyDescent="0.25"/>
    <row r="3809" ht="12" hidden="1" customHeight="1" x14ac:dyDescent="0.25"/>
    <row r="3810" ht="12" hidden="1" customHeight="1" x14ac:dyDescent="0.25"/>
    <row r="3811" ht="12" hidden="1" customHeight="1" x14ac:dyDescent="0.25"/>
    <row r="3812" ht="12" hidden="1" customHeight="1" x14ac:dyDescent="0.25"/>
    <row r="3813" ht="12" hidden="1" customHeight="1" x14ac:dyDescent="0.25"/>
    <row r="3814" ht="12" hidden="1" customHeight="1" x14ac:dyDescent="0.25"/>
    <row r="3815" ht="12" hidden="1" customHeight="1" x14ac:dyDescent="0.25"/>
    <row r="3816" ht="12" hidden="1" customHeight="1" x14ac:dyDescent="0.25"/>
    <row r="3817" ht="12" hidden="1" customHeight="1" x14ac:dyDescent="0.25"/>
    <row r="3818" ht="12" hidden="1" customHeight="1" x14ac:dyDescent="0.25"/>
    <row r="3819" ht="12" hidden="1" customHeight="1" x14ac:dyDescent="0.25"/>
    <row r="3820" ht="12" hidden="1" customHeight="1" x14ac:dyDescent="0.25"/>
    <row r="3821" ht="12" hidden="1" customHeight="1" x14ac:dyDescent="0.25"/>
    <row r="3822" ht="12" hidden="1" customHeight="1" x14ac:dyDescent="0.25"/>
    <row r="3823" ht="12" hidden="1" customHeight="1" x14ac:dyDescent="0.25"/>
    <row r="3824" ht="12" hidden="1" customHeight="1" x14ac:dyDescent="0.25"/>
    <row r="3825" ht="12" hidden="1" customHeight="1" x14ac:dyDescent="0.25"/>
    <row r="3826" ht="12" hidden="1" customHeight="1" x14ac:dyDescent="0.25"/>
    <row r="3827" ht="12" hidden="1" customHeight="1" x14ac:dyDescent="0.25"/>
    <row r="3828" ht="12" hidden="1" customHeight="1" x14ac:dyDescent="0.25"/>
    <row r="3829" ht="12" hidden="1" customHeight="1" x14ac:dyDescent="0.25"/>
    <row r="3830" ht="12" hidden="1" customHeight="1" x14ac:dyDescent="0.25"/>
    <row r="3831" ht="12" hidden="1" customHeight="1" x14ac:dyDescent="0.25"/>
    <row r="3832" ht="12" hidden="1" customHeight="1" x14ac:dyDescent="0.25"/>
    <row r="3833" ht="12" hidden="1" customHeight="1" x14ac:dyDescent="0.25"/>
    <row r="3834" ht="12" hidden="1" customHeight="1" x14ac:dyDescent="0.25"/>
    <row r="3835" ht="12" hidden="1" customHeight="1" x14ac:dyDescent="0.25"/>
    <row r="3836" ht="12" hidden="1" customHeight="1" x14ac:dyDescent="0.25"/>
    <row r="3837" ht="12" hidden="1" customHeight="1" x14ac:dyDescent="0.25"/>
    <row r="3838" ht="12" hidden="1" customHeight="1" x14ac:dyDescent="0.25"/>
    <row r="3839" ht="12" hidden="1" customHeight="1" x14ac:dyDescent="0.25"/>
    <row r="3840" ht="12" hidden="1" customHeight="1" x14ac:dyDescent="0.25"/>
    <row r="3841" ht="12" hidden="1" customHeight="1" x14ac:dyDescent="0.25"/>
    <row r="3842" ht="12" hidden="1" customHeight="1" x14ac:dyDescent="0.25"/>
    <row r="3843" ht="12" hidden="1" customHeight="1" x14ac:dyDescent="0.25"/>
    <row r="3844" ht="12" hidden="1" customHeight="1" x14ac:dyDescent="0.25"/>
    <row r="3845" ht="12" hidden="1" customHeight="1" x14ac:dyDescent="0.25"/>
    <row r="3846" ht="12" hidden="1" customHeight="1" x14ac:dyDescent="0.25"/>
    <row r="3847" ht="12" hidden="1" customHeight="1" x14ac:dyDescent="0.25"/>
    <row r="3848" ht="12" hidden="1" customHeight="1" x14ac:dyDescent="0.25"/>
    <row r="3849" ht="12" hidden="1" customHeight="1" x14ac:dyDescent="0.25"/>
    <row r="3850" ht="12" hidden="1" customHeight="1" x14ac:dyDescent="0.25"/>
    <row r="3851" ht="12" hidden="1" customHeight="1" x14ac:dyDescent="0.25"/>
    <row r="3852" ht="12" hidden="1" customHeight="1" x14ac:dyDescent="0.25"/>
    <row r="3853" ht="12" hidden="1" customHeight="1" x14ac:dyDescent="0.25"/>
    <row r="3854" ht="12" hidden="1" customHeight="1" x14ac:dyDescent="0.25"/>
    <row r="3855" ht="12" hidden="1" customHeight="1" x14ac:dyDescent="0.25"/>
    <row r="3856" ht="12" hidden="1" customHeight="1" x14ac:dyDescent="0.25"/>
    <row r="3857" ht="12" hidden="1" customHeight="1" x14ac:dyDescent="0.25"/>
    <row r="3858" ht="12" hidden="1" customHeight="1" x14ac:dyDescent="0.25"/>
    <row r="3859" ht="12" hidden="1" customHeight="1" x14ac:dyDescent="0.25"/>
    <row r="3860" ht="12" hidden="1" customHeight="1" x14ac:dyDescent="0.25"/>
    <row r="3861" ht="12" hidden="1" customHeight="1" x14ac:dyDescent="0.25"/>
    <row r="3862" ht="12" hidden="1" customHeight="1" x14ac:dyDescent="0.25"/>
    <row r="3863" ht="12" hidden="1" customHeight="1" x14ac:dyDescent="0.25"/>
    <row r="3864" ht="12" hidden="1" customHeight="1" x14ac:dyDescent="0.25"/>
    <row r="3865" ht="12" hidden="1" customHeight="1" x14ac:dyDescent="0.25"/>
    <row r="3866" ht="12" hidden="1" customHeight="1" x14ac:dyDescent="0.25"/>
    <row r="3867" ht="12" hidden="1" customHeight="1" x14ac:dyDescent="0.25"/>
    <row r="3868" ht="12" hidden="1" customHeight="1" x14ac:dyDescent="0.25"/>
    <row r="3869" ht="12" hidden="1" customHeight="1" x14ac:dyDescent="0.25"/>
    <row r="3870" ht="12" hidden="1" customHeight="1" x14ac:dyDescent="0.25"/>
    <row r="3871" ht="12" hidden="1" customHeight="1" x14ac:dyDescent="0.25"/>
    <row r="3872" ht="12" hidden="1" customHeight="1" x14ac:dyDescent="0.25"/>
    <row r="3873" ht="12" hidden="1" customHeight="1" x14ac:dyDescent="0.25"/>
    <row r="3874" ht="12" hidden="1" customHeight="1" x14ac:dyDescent="0.25"/>
    <row r="3875" ht="12" hidden="1" customHeight="1" x14ac:dyDescent="0.25"/>
    <row r="3876" ht="12" hidden="1" customHeight="1" x14ac:dyDescent="0.25"/>
    <row r="3877" ht="12" hidden="1" customHeight="1" x14ac:dyDescent="0.25"/>
    <row r="3878" ht="12" hidden="1" customHeight="1" x14ac:dyDescent="0.25"/>
    <row r="3879" ht="12" hidden="1" customHeight="1" x14ac:dyDescent="0.25"/>
    <row r="3880" ht="12" hidden="1" customHeight="1" x14ac:dyDescent="0.25"/>
    <row r="3881" ht="12" hidden="1" customHeight="1" x14ac:dyDescent="0.25"/>
    <row r="3882" ht="12" hidden="1" customHeight="1" x14ac:dyDescent="0.25"/>
    <row r="3883" ht="12" hidden="1" customHeight="1" x14ac:dyDescent="0.25"/>
    <row r="3884" ht="12" hidden="1" customHeight="1" x14ac:dyDescent="0.25"/>
    <row r="3885" ht="12" hidden="1" customHeight="1" x14ac:dyDescent="0.25"/>
    <row r="3886" ht="12" hidden="1" customHeight="1" x14ac:dyDescent="0.25"/>
    <row r="3887" ht="12" hidden="1" customHeight="1" x14ac:dyDescent="0.25"/>
    <row r="3888" ht="12" hidden="1" customHeight="1" x14ac:dyDescent="0.25"/>
    <row r="3889" ht="12" hidden="1" customHeight="1" x14ac:dyDescent="0.25"/>
    <row r="3890" ht="12" hidden="1" customHeight="1" x14ac:dyDescent="0.25"/>
    <row r="3891" ht="12" hidden="1" customHeight="1" x14ac:dyDescent="0.25"/>
    <row r="3892" ht="12" hidden="1" customHeight="1" x14ac:dyDescent="0.25"/>
    <row r="3893" ht="12" hidden="1" customHeight="1" x14ac:dyDescent="0.25"/>
    <row r="3894" ht="12" hidden="1" customHeight="1" x14ac:dyDescent="0.25"/>
    <row r="3895" ht="12" hidden="1" customHeight="1" x14ac:dyDescent="0.25"/>
    <row r="3896" ht="12" hidden="1" customHeight="1" x14ac:dyDescent="0.25"/>
    <row r="3897" ht="12" hidden="1" customHeight="1" x14ac:dyDescent="0.25"/>
    <row r="3898" ht="12" hidden="1" customHeight="1" x14ac:dyDescent="0.25"/>
    <row r="3899" ht="12" hidden="1" customHeight="1" x14ac:dyDescent="0.25"/>
    <row r="3900" ht="12" hidden="1" customHeight="1" x14ac:dyDescent="0.25"/>
    <row r="3901" ht="12" hidden="1" customHeight="1" x14ac:dyDescent="0.25"/>
    <row r="3902" ht="12" hidden="1" customHeight="1" x14ac:dyDescent="0.25"/>
    <row r="3903" ht="12" hidden="1" customHeight="1" x14ac:dyDescent="0.25"/>
    <row r="3904" ht="12" hidden="1" customHeight="1" x14ac:dyDescent="0.25"/>
    <row r="3905" ht="12" hidden="1" customHeight="1" x14ac:dyDescent="0.25"/>
    <row r="3906" ht="12" hidden="1" customHeight="1" x14ac:dyDescent="0.25"/>
    <row r="3907" ht="12" hidden="1" customHeight="1" x14ac:dyDescent="0.25"/>
    <row r="3908" ht="12" hidden="1" customHeight="1" x14ac:dyDescent="0.25"/>
    <row r="3909" ht="12" hidden="1" customHeight="1" x14ac:dyDescent="0.25"/>
    <row r="3910" ht="12" hidden="1" customHeight="1" x14ac:dyDescent="0.25"/>
    <row r="3911" ht="12" hidden="1" customHeight="1" x14ac:dyDescent="0.25"/>
    <row r="3912" ht="12" hidden="1" customHeight="1" x14ac:dyDescent="0.25"/>
    <row r="3913" ht="12" hidden="1" customHeight="1" x14ac:dyDescent="0.25"/>
    <row r="3914" ht="12" hidden="1" customHeight="1" x14ac:dyDescent="0.25"/>
    <row r="3915" ht="12" hidden="1" customHeight="1" x14ac:dyDescent="0.25"/>
    <row r="3916" ht="12" hidden="1" customHeight="1" x14ac:dyDescent="0.25"/>
    <row r="3917" ht="12" hidden="1" customHeight="1" x14ac:dyDescent="0.25"/>
    <row r="3918" ht="12" hidden="1" customHeight="1" x14ac:dyDescent="0.25"/>
    <row r="3919" ht="12" hidden="1" customHeight="1" x14ac:dyDescent="0.25"/>
    <row r="3920" ht="12" hidden="1" customHeight="1" x14ac:dyDescent="0.25"/>
    <row r="3921" ht="12" hidden="1" customHeight="1" x14ac:dyDescent="0.25"/>
    <row r="3922" ht="12" hidden="1" customHeight="1" x14ac:dyDescent="0.25"/>
    <row r="3923" ht="12" hidden="1" customHeight="1" x14ac:dyDescent="0.25"/>
    <row r="3924" ht="12" hidden="1" customHeight="1" x14ac:dyDescent="0.25"/>
    <row r="3925" ht="12" hidden="1" customHeight="1" x14ac:dyDescent="0.25"/>
    <row r="3926" ht="12" hidden="1" customHeight="1" x14ac:dyDescent="0.25"/>
    <row r="3927" ht="12" hidden="1" customHeight="1" x14ac:dyDescent="0.25"/>
    <row r="3928" ht="12" hidden="1" customHeight="1" x14ac:dyDescent="0.25"/>
    <row r="3929" ht="12" hidden="1" customHeight="1" x14ac:dyDescent="0.25"/>
    <row r="3930" ht="12" hidden="1" customHeight="1" x14ac:dyDescent="0.25"/>
    <row r="3931" ht="12" hidden="1" customHeight="1" x14ac:dyDescent="0.25"/>
    <row r="3932" ht="12" hidden="1" customHeight="1" x14ac:dyDescent="0.25"/>
    <row r="3933" ht="12" hidden="1" customHeight="1" x14ac:dyDescent="0.25"/>
    <row r="3934" ht="12" hidden="1" customHeight="1" x14ac:dyDescent="0.25"/>
    <row r="3935" ht="12" hidden="1" customHeight="1" x14ac:dyDescent="0.25"/>
    <row r="3936" ht="12" hidden="1" customHeight="1" x14ac:dyDescent="0.25"/>
    <row r="3937" ht="12" hidden="1" customHeight="1" x14ac:dyDescent="0.25"/>
    <row r="3938" ht="12" hidden="1" customHeight="1" x14ac:dyDescent="0.25"/>
    <row r="3939" ht="12" hidden="1" customHeight="1" x14ac:dyDescent="0.25"/>
    <row r="3940" ht="12" hidden="1" customHeight="1" x14ac:dyDescent="0.25"/>
    <row r="3941" ht="12" hidden="1" customHeight="1" x14ac:dyDescent="0.25"/>
    <row r="3942" ht="12" hidden="1" customHeight="1" x14ac:dyDescent="0.25"/>
    <row r="3943" ht="12" hidden="1" customHeight="1" x14ac:dyDescent="0.25"/>
    <row r="3944" ht="12" hidden="1" customHeight="1" x14ac:dyDescent="0.25"/>
    <row r="3945" ht="12" hidden="1" customHeight="1" x14ac:dyDescent="0.25"/>
    <row r="3946" ht="12" hidden="1" customHeight="1" x14ac:dyDescent="0.25"/>
    <row r="3947" ht="12" hidden="1" customHeight="1" x14ac:dyDescent="0.25"/>
    <row r="3948" ht="12" hidden="1" customHeight="1" x14ac:dyDescent="0.25"/>
    <row r="3949" ht="12" hidden="1" customHeight="1" x14ac:dyDescent="0.25"/>
    <row r="3950" ht="12" hidden="1" customHeight="1" x14ac:dyDescent="0.25"/>
    <row r="3951" ht="12" hidden="1" customHeight="1" x14ac:dyDescent="0.25"/>
    <row r="3952" ht="12" hidden="1" customHeight="1" x14ac:dyDescent="0.25"/>
    <row r="3953" ht="12" hidden="1" customHeight="1" x14ac:dyDescent="0.25"/>
    <row r="3954" ht="12" hidden="1" customHeight="1" x14ac:dyDescent="0.25"/>
    <row r="3955" ht="12" hidden="1" customHeight="1" x14ac:dyDescent="0.25"/>
    <row r="3956" ht="12" hidden="1" customHeight="1" x14ac:dyDescent="0.25"/>
    <row r="3957" ht="12" hidden="1" customHeight="1" x14ac:dyDescent="0.25"/>
    <row r="3958" ht="12" hidden="1" customHeight="1" x14ac:dyDescent="0.25"/>
    <row r="3959" ht="12" hidden="1" customHeight="1" x14ac:dyDescent="0.25"/>
    <row r="3960" ht="12" hidden="1" customHeight="1" x14ac:dyDescent="0.25"/>
    <row r="3961" ht="12" hidden="1" customHeight="1" x14ac:dyDescent="0.25"/>
    <row r="3962" ht="12" hidden="1" customHeight="1" x14ac:dyDescent="0.25"/>
    <row r="3963" ht="12" hidden="1" customHeight="1" x14ac:dyDescent="0.25"/>
    <row r="3964" ht="12" hidden="1" customHeight="1" x14ac:dyDescent="0.25"/>
    <row r="3965" ht="12" hidden="1" customHeight="1" x14ac:dyDescent="0.25"/>
    <row r="3966" ht="12" hidden="1" customHeight="1" x14ac:dyDescent="0.25"/>
    <row r="3967" ht="12" hidden="1" customHeight="1" x14ac:dyDescent="0.25"/>
    <row r="3968" ht="12" hidden="1" customHeight="1" x14ac:dyDescent="0.25"/>
    <row r="3969" ht="12" hidden="1" customHeight="1" x14ac:dyDescent="0.25"/>
    <row r="3970" ht="12" hidden="1" customHeight="1" x14ac:dyDescent="0.25"/>
    <row r="3971" ht="12" hidden="1" customHeight="1" x14ac:dyDescent="0.25"/>
    <row r="3972" ht="12" hidden="1" customHeight="1" x14ac:dyDescent="0.25"/>
    <row r="3973" ht="12" hidden="1" customHeight="1" x14ac:dyDescent="0.25"/>
    <row r="3974" ht="12" hidden="1" customHeight="1" x14ac:dyDescent="0.25"/>
    <row r="3975" ht="12" hidden="1" customHeight="1" x14ac:dyDescent="0.25"/>
    <row r="3976" ht="12" hidden="1" customHeight="1" x14ac:dyDescent="0.25"/>
    <row r="3977" ht="12" hidden="1" customHeight="1" x14ac:dyDescent="0.25"/>
    <row r="3978" ht="12" hidden="1" customHeight="1" x14ac:dyDescent="0.25"/>
    <row r="3979" ht="12" hidden="1" customHeight="1" x14ac:dyDescent="0.25"/>
    <row r="3980" ht="12" hidden="1" customHeight="1" x14ac:dyDescent="0.25"/>
    <row r="3981" ht="12" hidden="1" customHeight="1" x14ac:dyDescent="0.25"/>
    <row r="3982" ht="12" hidden="1" customHeight="1" x14ac:dyDescent="0.25"/>
    <row r="3983" ht="12" hidden="1" customHeight="1" x14ac:dyDescent="0.25"/>
    <row r="3984" ht="12" hidden="1" customHeight="1" x14ac:dyDescent="0.25"/>
    <row r="3985" ht="12" hidden="1" customHeight="1" x14ac:dyDescent="0.25"/>
    <row r="3986" ht="12" hidden="1" customHeight="1" x14ac:dyDescent="0.25"/>
    <row r="3987" ht="12" hidden="1" customHeight="1" x14ac:dyDescent="0.25"/>
    <row r="3988" ht="12" hidden="1" customHeight="1" x14ac:dyDescent="0.25"/>
    <row r="3989" ht="12" hidden="1" customHeight="1" x14ac:dyDescent="0.25"/>
    <row r="3990" ht="12" hidden="1" customHeight="1" x14ac:dyDescent="0.25"/>
    <row r="3991" ht="12" hidden="1" customHeight="1" x14ac:dyDescent="0.25"/>
    <row r="3992" ht="12" hidden="1" customHeight="1" x14ac:dyDescent="0.25"/>
    <row r="3993" ht="12" hidden="1" customHeight="1" x14ac:dyDescent="0.25"/>
    <row r="3994" ht="12" hidden="1" customHeight="1" x14ac:dyDescent="0.25"/>
    <row r="3995" ht="12" hidden="1" customHeight="1" x14ac:dyDescent="0.25"/>
    <row r="3996" ht="12" hidden="1" customHeight="1" x14ac:dyDescent="0.25"/>
    <row r="3997" ht="12" hidden="1" customHeight="1" x14ac:dyDescent="0.25"/>
    <row r="3998" ht="12" hidden="1" customHeight="1" x14ac:dyDescent="0.25"/>
    <row r="3999" ht="12" hidden="1" customHeight="1" x14ac:dyDescent="0.25"/>
    <row r="4000" ht="12" hidden="1" customHeight="1" x14ac:dyDescent="0.25"/>
    <row r="4001" ht="12" hidden="1" customHeight="1" x14ac:dyDescent="0.25"/>
    <row r="4002" ht="12" hidden="1" customHeight="1" x14ac:dyDescent="0.25"/>
    <row r="4003" ht="12" hidden="1" customHeight="1" x14ac:dyDescent="0.25"/>
    <row r="4004" ht="12" hidden="1" customHeight="1" x14ac:dyDescent="0.25"/>
    <row r="4005" ht="12" hidden="1" customHeight="1" x14ac:dyDescent="0.25"/>
    <row r="4006" ht="12" hidden="1" customHeight="1" x14ac:dyDescent="0.25"/>
    <row r="4007" ht="12" hidden="1" customHeight="1" x14ac:dyDescent="0.25"/>
    <row r="4008" ht="12" hidden="1" customHeight="1" x14ac:dyDescent="0.25"/>
    <row r="4009" ht="12" hidden="1" customHeight="1" x14ac:dyDescent="0.25"/>
    <row r="4010" ht="12" hidden="1" customHeight="1" x14ac:dyDescent="0.25"/>
    <row r="4011" ht="12" hidden="1" customHeight="1" x14ac:dyDescent="0.25"/>
    <row r="4012" ht="12" hidden="1" customHeight="1" x14ac:dyDescent="0.25"/>
    <row r="4013" ht="12" hidden="1" customHeight="1" x14ac:dyDescent="0.25"/>
    <row r="4014" ht="12" hidden="1" customHeight="1" x14ac:dyDescent="0.25"/>
    <row r="4015" ht="12" hidden="1" customHeight="1" x14ac:dyDescent="0.25"/>
    <row r="4016" ht="12" hidden="1" customHeight="1" x14ac:dyDescent="0.25"/>
    <row r="4017" ht="12" hidden="1" customHeight="1" x14ac:dyDescent="0.25"/>
    <row r="4018" ht="12" hidden="1" customHeight="1" x14ac:dyDescent="0.25"/>
    <row r="4019" ht="12" hidden="1" customHeight="1" x14ac:dyDescent="0.25"/>
    <row r="4020" ht="12" hidden="1" customHeight="1" x14ac:dyDescent="0.25"/>
    <row r="4021" ht="12" hidden="1" customHeight="1" x14ac:dyDescent="0.25"/>
    <row r="4022" ht="12" hidden="1" customHeight="1" x14ac:dyDescent="0.25"/>
    <row r="4023" ht="12" hidden="1" customHeight="1" x14ac:dyDescent="0.25"/>
    <row r="4024" ht="12" hidden="1" customHeight="1" x14ac:dyDescent="0.25"/>
    <row r="4025" ht="12" hidden="1" customHeight="1" x14ac:dyDescent="0.25"/>
    <row r="4026" ht="12" hidden="1" customHeight="1" x14ac:dyDescent="0.25"/>
    <row r="4027" ht="12" hidden="1" customHeight="1" x14ac:dyDescent="0.25"/>
    <row r="4028" ht="12" hidden="1" customHeight="1" x14ac:dyDescent="0.25"/>
    <row r="4029" ht="12" hidden="1" customHeight="1" x14ac:dyDescent="0.25"/>
    <row r="4030" ht="12" hidden="1" customHeight="1" x14ac:dyDescent="0.25"/>
    <row r="4031" ht="12" hidden="1" customHeight="1" x14ac:dyDescent="0.25"/>
    <row r="4032" ht="12" hidden="1" customHeight="1" x14ac:dyDescent="0.25"/>
    <row r="4033" ht="12" hidden="1" customHeight="1" x14ac:dyDescent="0.25"/>
    <row r="4034" ht="12" hidden="1" customHeight="1" x14ac:dyDescent="0.25"/>
    <row r="4035" ht="12" hidden="1" customHeight="1" x14ac:dyDescent="0.25"/>
    <row r="4036" ht="12" hidden="1" customHeight="1" x14ac:dyDescent="0.25"/>
    <row r="4037" ht="12" hidden="1" customHeight="1" x14ac:dyDescent="0.25"/>
    <row r="4038" ht="12" hidden="1" customHeight="1" x14ac:dyDescent="0.25"/>
    <row r="4039" ht="12" hidden="1" customHeight="1" x14ac:dyDescent="0.25"/>
    <row r="4040" ht="12" hidden="1" customHeight="1" x14ac:dyDescent="0.25"/>
    <row r="4041" ht="12" hidden="1" customHeight="1" x14ac:dyDescent="0.25"/>
    <row r="4042" ht="12" hidden="1" customHeight="1" x14ac:dyDescent="0.25"/>
    <row r="4043" ht="12" hidden="1" customHeight="1" x14ac:dyDescent="0.25"/>
    <row r="4044" ht="12" hidden="1" customHeight="1" x14ac:dyDescent="0.25"/>
    <row r="4045" ht="12" hidden="1" customHeight="1" x14ac:dyDescent="0.25"/>
    <row r="4046" ht="12" hidden="1" customHeight="1" x14ac:dyDescent="0.25"/>
    <row r="4047" ht="12" hidden="1" customHeight="1" x14ac:dyDescent="0.25"/>
    <row r="4048" ht="12" hidden="1" customHeight="1" x14ac:dyDescent="0.25"/>
    <row r="4049" ht="12" hidden="1" customHeight="1" x14ac:dyDescent="0.25"/>
    <row r="4050" ht="12" hidden="1" customHeight="1" x14ac:dyDescent="0.25"/>
    <row r="4051" ht="12" hidden="1" customHeight="1" x14ac:dyDescent="0.25"/>
    <row r="4052" ht="12" hidden="1" customHeight="1" x14ac:dyDescent="0.25"/>
    <row r="4053" ht="12" hidden="1" customHeight="1" x14ac:dyDescent="0.25"/>
    <row r="4054" ht="12" hidden="1" customHeight="1" x14ac:dyDescent="0.25"/>
    <row r="4055" ht="12" hidden="1" customHeight="1" x14ac:dyDescent="0.25"/>
    <row r="4056" ht="12" hidden="1" customHeight="1" x14ac:dyDescent="0.25"/>
    <row r="4057" ht="12" hidden="1" customHeight="1" x14ac:dyDescent="0.25"/>
    <row r="4058" ht="12" hidden="1" customHeight="1" x14ac:dyDescent="0.25"/>
    <row r="4059" ht="12" hidden="1" customHeight="1" x14ac:dyDescent="0.25"/>
    <row r="4060" ht="12" hidden="1" customHeight="1" x14ac:dyDescent="0.25"/>
    <row r="4061" ht="12" hidden="1" customHeight="1" x14ac:dyDescent="0.25"/>
    <row r="4062" ht="12" hidden="1" customHeight="1" x14ac:dyDescent="0.25"/>
    <row r="4063" ht="12" hidden="1" customHeight="1" x14ac:dyDescent="0.25"/>
    <row r="4064" ht="12" hidden="1" customHeight="1" x14ac:dyDescent="0.25"/>
    <row r="4065" ht="12" hidden="1" customHeight="1" x14ac:dyDescent="0.25"/>
    <row r="4066" ht="12" hidden="1" customHeight="1" x14ac:dyDescent="0.25"/>
    <row r="4067" ht="12" hidden="1" customHeight="1" x14ac:dyDescent="0.25"/>
    <row r="4068" ht="12" hidden="1" customHeight="1" x14ac:dyDescent="0.25"/>
    <row r="4069" ht="12" hidden="1" customHeight="1" x14ac:dyDescent="0.25"/>
    <row r="4070" ht="12" hidden="1" customHeight="1" x14ac:dyDescent="0.25"/>
    <row r="4071" ht="12" hidden="1" customHeight="1" x14ac:dyDescent="0.25"/>
    <row r="4072" ht="12" hidden="1" customHeight="1" x14ac:dyDescent="0.25"/>
    <row r="4073" ht="12" hidden="1" customHeight="1" x14ac:dyDescent="0.25"/>
    <row r="4074" ht="12" hidden="1" customHeight="1" x14ac:dyDescent="0.25"/>
    <row r="4075" ht="12" hidden="1" customHeight="1" x14ac:dyDescent="0.25"/>
    <row r="4076" ht="12" hidden="1" customHeight="1" x14ac:dyDescent="0.25"/>
    <row r="4077" ht="12" hidden="1" customHeight="1" x14ac:dyDescent="0.25"/>
    <row r="4078" ht="12" hidden="1" customHeight="1" x14ac:dyDescent="0.25"/>
    <row r="4079" ht="12" hidden="1" customHeight="1" x14ac:dyDescent="0.25"/>
    <row r="4080" ht="12" hidden="1" customHeight="1" x14ac:dyDescent="0.25"/>
    <row r="4081" ht="12" hidden="1" customHeight="1" x14ac:dyDescent="0.25"/>
    <row r="4082" ht="12" hidden="1" customHeight="1" x14ac:dyDescent="0.25"/>
    <row r="4083" ht="12" hidden="1" customHeight="1" x14ac:dyDescent="0.25"/>
    <row r="4084" ht="12" hidden="1" customHeight="1" x14ac:dyDescent="0.25"/>
    <row r="4085" ht="12" hidden="1" customHeight="1" x14ac:dyDescent="0.25"/>
    <row r="4086" ht="12" hidden="1" customHeight="1" x14ac:dyDescent="0.25"/>
    <row r="4087" ht="12" hidden="1" customHeight="1" x14ac:dyDescent="0.25"/>
    <row r="4088" ht="12" hidden="1" customHeight="1" x14ac:dyDescent="0.25"/>
    <row r="4089" ht="12" hidden="1" customHeight="1" x14ac:dyDescent="0.25"/>
    <row r="4090" ht="12" hidden="1" customHeight="1" x14ac:dyDescent="0.25"/>
    <row r="4091" ht="12" hidden="1" customHeight="1" x14ac:dyDescent="0.25"/>
    <row r="4092" ht="12" hidden="1" customHeight="1" x14ac:dyDescent="0.25"/>
    <row r="4093" ht="12" hidden="1" customHeight="1" x14ac:dyDescent="0.25"/>
    <row r="4094" ht="12" hidden="1" customHeight="1" x14ac:dyDescent="0.25"/>
    <row r="4095" ht="12" hidden="1" customHeight="1" x14ac:dyDescent="0.25"/>
    <row r="4096" ht="12" hidden="1" customHeight="1" x14ac:dyDescent="0.25"/>
    <row r="4097" ht="12" hidden="1" customHeight="1" x14ac:dyDescent="0.25"/>
    <row r="4098" ht="12" hidden="1" customHeight="1" x14ac:dyDescent="0.25"/>
    <row r="4099" ht="12" hidden="1" customHeight="1" x14ac:dyDescent="0.25"/>
    <row r="4100" ht="12" hidden="1" customHeight="1" x14ac:dyDescent="0.25"/>
    <row r="4101" ht="12" hidden="1" customHeight="1" x14ac:dyDescent="0.25"/>
    <row r="4102" ht="12" hidden="1" customHeight="1" x14ac:dyDescent="0.25"/>
    <row r="4103" ht="12" hidden="1" customHeight="1" x14ac:dyDescent="0.25"/>
    <row r="4104" ht="12" hidden="1" customHeight="1" x14ac:dyDescent="0.25"/>
    <row r="4105" ht="12" hidden="1" customHeight="1" x14ac:dyDescent="0.25"/>
    <row r="4106" ht="12" hidden="1" customHeight="1" x14ac:dyDescent="0.25"/>
    <row r="4107" ht="12" hidden="1" customHeight="1" x14ac:dyDescent="0.25"/>
    <row r="4108" ht="12" hidden="1" customHeight="1" x14ac:dyDescent="0.25"/>
    <row r="4109" ht="12" hidden="1" customHeight="1" x14ac:dyDescent="0.25"/>
    <row r="4110" ht="12" hidden="1" customHeight="1" x14ac:dyDescent="0.25"/>
    <row r="4111" ht="12" hidden="1" customHeight="1" x14ac:dyDescent="0.25"/>
    <row r="4112" ht="12" hidden="1" customHeight="1" x14ac:dyDescent="0.25"/>
    <row r="4113" ht="12" hidden="1" customHeight="1" x14ac:dyDescent="0.25"/>
    <row r="4114" ht="12" hidden="1" customHeight="1" x14ac:dyDescent="0.25"/>
    <row r="4115" ht="12" hidden="1" customHeight="1" x14ac:dyDescent="0.25"/>
    <row r="4116" ht="12" hidden="1" customHeight="1" x14ac:dyDescent="0.25"/>
    <row r="4117" ht="12" hidden="1" customHeight="1" x14ac:dyDescent="0.25"/>
    <row r="4118" ht="12" hidden="1" customHeight="1" x14ac:dyDescent="0.25"/>
    <row r="4119" ht="12" hidden="1" customHeight="1" x14ac:dyDescent="0.25"/>
    <row r="4120" ht="12" hidden="1" customHeight="1" x14ac:dyDescent="0.25"/>
    <row r="4121" ht="12" hidden="1" customHeight="1" x14ac:dyDescent="0.25"/>
    <row r="4122" ht="12" hidden="1" customHeight="1" x14ac:dyDescent="0.25"/>
    <row r="4123" ht="12" hidden="1" customHeight="1" x14ac:dyDescent="0.25"/>
    <row r="4124" ht="12" hidden="1" customHeight="1" x14ac:dyDescent="0.25"/>
    <row r="4125" ht="12" hidden="1" customHeight="1" x14ac:dyDescent="0.25"/>
    <row r="4126" ht="12" hidden="1" customHeight="1" x14ac:dyDescent="0.25"/>
    <row r="4127" ht="12" hidden="1" customHeight="1" x14ac:dyDescent="0.25"/>
    <row r="4128" ht="12" hidden="1" customHeight="1" x14ac:dyDescent="0.25"/>
    <row r="4129" ht="12" hidden="1" customHeight="1" x14ac:dyDescent="0.25"/>
    <row r="4130" ht="12" hidden="1" customHeight="1" x14ac:dyDescent="0.25"/>
    <row r="4131" ht="12" hidden="1" customHeight="1" x14ac:dyDescent="0.25"/>
    <row r="4132" ht="12" hidden="1" customHeight="1" x14ac:dyDescent="0.25"/>
    <row r="4133" ht="12" hidden="1" customHeight="1" x14ac:dyDescent="0.25"/>
    <row r="4134" ht="12" hidden="1" customHeight="1" x14ac:dyDescent="0.25"/>
    <row r="4135" ht="12" hidden="1" customHeight="1" x14ac:dyDescent="0.25"/>
    <row r="4136" ht="12" hidden="1" customHeight="1" x14ac:dyDescent="0.25"/>
    <row r="4137" ht="12" hidden="1" customHeight="1" x14ac:dyDescent="0.25"/>
    <row r="4138" ht="12" hidden="1" customHeight="1" x14ac:dyDescent="0.25"/>
    <row r="4139" ht="12" hidden="1" customHeight="1" x14ac:dyDescent="0.25"/>
    <row r="4140" ht="12" hidden="1" customHeight="1" x14ac:dyDescent="0.25"/>
    <row r="4141" ht="12" hidden="1" customHeight="1" x14ac:dyDescent="0.25"/>
    <row r="4142" ht="12" hidden="1" customHeight="1" x14ac:dyDescent="0.25"/>
    <row r="4143" ht="12" hidden="1" customHeight="1" x14ac:dyDescent="0.25"/>
    <row r="4144" ht="12" hidden="1" customHeight="1" x14ac:dyDescent="0.25"/>
    <row r="4145" ht="12" hidden="1" customHeight="1" x14ac:dyDescent="0.25"/>
    <row r="4146" ht="12" hidden="1" customHeight="1" x14ac:dyDescent="0.25"/>
    <row r="4147" ht="12" hidden="1" customHeight="1" x14ac:dyDescent="0.25"/>
    <row r="4148" ht="12" hidden="1" customHeight="1" x14ac:dyDescent="0.25"/>
    <row r="4149" ht="12" hidden="1" customHeight="1" x14ac:dyDescent="0.25"/>
    <row r="4150" ht="12" hidden="1" customHeight="1" x14ac:dyDescent="0.25"/>
    <row r="4151" ht="12" hidden="1" customHeight="1" x14ac:dyDescent="0.25"/>
    <row r="4152" ht="12" hidden="1" customHeight="1" x14ac:dyDescent="0.25"/>
    <row r="4153" ht="12" hidden="1" customHeight="1" x14ac:dyDescent="0.25"/>
    <row r="4154" ht="12" hidden="1" customHeight="1" x14ac:dyDescent="0.25"/>
    <row r="4155" ht="12" hidden="1" customHeight="1" x14ac:dyDescent="0.25"/>
    <row r="4156" ht="12" hidden="1" customHeight="1" x14ac:dyDescent="0.25"/>
    <row r="4157" ht="12" hidden="1" customHeight="1" x14ac:dyDescent="0.25"/>
    <row r="4158" ht="12" hidden="1" customHeight="1" x14ac:dyDescent="0.25"/>
    <row r="4159" ht="12" hidden="1" customHeight="1" x14ac:dyDescent="0.25"/>
    <row r="4160" ht="12" hidden="1" customHeight="1" x14ac:dyDescent="0.25"/>
    <row r="4161" ht="12" hidden="1" customHeight="1" x14ac:dyDescent="0.25"/>
    <row r="4162" ht="12" hidden="1" customHeight="1" x14ac:dyDescent="0.25"/>
    <row r="4163" ht="12" hidden="1" customHeight="1" x14ac:dyDescent="0.25"/>
    <row r="4164" ht="12" hidden="1" customHeight="1" x14ac:dyDescent="0.25"/>
    <row r="4165" ht="12" hidden="1" customHeight="1" x14ac:dyDescent="0.25"/>
    <row r="4166" ht="12" hidden="1" customHeight="1" x14ac:dyDescent="0.25"/>
    <row r="4167" ht="12" hidden="1" customHeight="1" x14ac:dyDescent="0.25"/>
    <row r="4168" ht="12" hidden="1" customHeight="1" x14ac:dyDescent="0.25"/>
    <row r="4169" ht="12" hidden="1" customHeight="1" x14ac:dyDescent="0.25"/>
    <row r="4170" ht="12" hidden="1" customHeight="1" x14ac:dyDescent="0.25"/>
    <row r="4171" ht="12" hidden="1" customHeight="1" x14ac:dyDescent="0.25"/>
    <row r="4172" ht="12" hidden="1" customHeight="1" x14ac:dyDescent="0.25"/>
    <row r="4173" ht="12" hidden="1" customHeight="1" x14ac:dyDescent="0.25"/>
    <row r="4174" ht="12" hidden="1" customHeight="1" x14ac:dyDescent="0.25"/>
    <row r="4175" ht="12" hidden="1" customHeight="1" x14ac:dyDescent="0.25"/>
    <row r="4176" ht="12" hidden="1" customHeight="1" x14ac:dyDescent="0.25"/>
    <row r="4177" ht="12" hidden="1" customHeight="1" x14ac:dyDescent="0.25"/>
    <row r="4178" ht="12" hidden="1" customHeight="1" x14ac:dyDescent="0.25"/>
    <row r="4179" ht="12" hidden="1" customHeight="1" x14ac:dyDescent="0.25"/>
    <row r="4180" ht="12" hidden="1" customHeight="1" x14ac:dyDescent="0.25"/>
    <row r="4181" ht="12" hidden="1" customHeight="1" x14ac:dyDescent="0.25"/>
    <row r="4182" ht="12" hidden="1" customHeight="1" x14ac:dyDescent="0.25"/>
    <row r="4183" ht="12" hidden="1" customHeight="1" x14ac:dyDescent="0.25"/>
    <row r="4184" ht="12" hidden="1" customHeight="1" x14ac:dyDescent="0.25"/>
    <row r="4185" ht="12" hidden="1" customHeight="1" x14ac:dyDescent="0.25"/>
    <row r="4186" ht="12" hidden="1" customHeight="1" x14ac:dyDescent="0.25"/>
    <row r="4187" ht="12" hidden="1" customHeight="1" x14ac:dyDescent="0.25"/>
    <row r="4188" ht="12" hidden="1" customHeight="1" x14ac:dyDescent="0.25"/>
    <row r="4189" ht="12" hidden="1" customHeight="1" x14ac:dyDescent="0.25"/>
    <row r="4190" ht="12" hidden="1" customHeight="1" x14ac:dyDescent="0.25"/>
    <row r="4191" ht="12" hidden="1" customHeight="1" x14ac:dyDescent="0.25"/>
    <row r="4192" ht="12" hidden="1" customHeight="1" x14ac:dyDescent="0.25"/>
    <row r="4193" ht="12" hidden="1" customHeight="1" x14ac:dyDescent="0.25"/>
    <row r="4194" ht="12" hidden="1" customHeight="1" x14ac:dyDescent="0.25"/>
    <row r="4195" ht="12" hidden="1" customHeight="1" x14ac:dyDescent="0.25"/>
    <row r="4196" ht="12" hidden="1" customHeight="1" x14ac:dyDescent="0.25"/>
    <row r="4197" ht="12" hidden="1" customHeight="1" x14ac:dyDescent="0.25"/>
    <row r="4198" ht="12" hidden="1" customHeight="1" x14ac:dyDescent="0.25"/>
    <row r="4199" ht="12" hidden="1" customHeight="1" x14ac:dyDescent="0.25"/>
    <row r="4200" ht="12" hidden="1" customHeight="1" x14ac:dyDescent="0.25"/>
    <row r="4201" ht="12" hidden="1" customHeight="1" x14ac:dyDescent="0.25"/>
    <row r="4202" ht="12" hidden="1" customHeight="1" x14ac:dyDescent="0.25"/>
    <row r="4203" ht="12" hidden="1" customHeight="1" x14ac:dyDescent="0.25"/>
    <row r="4204" ht="12" hidden="1" customHeight="1" x14ac:dyDescent="0.25"/>
    <row r="4205" ht="12" hidden="1" customHeight="1" x14ac:dyDescent="0.25"/>
    <row r="4206" ht="12" hidden="1" customHeight="1" x14ac:dyDescent="0.25"/>
    <row r="4207" ht="12" hidden="1" customHeight="1" x14ac:dyDescent="0.25"/>
    <row r="4208" ht="12" hidden="1" customHeight="1" x14ac:dyDescent="0.25"/>
    <row r="4209" ht="12" hidden="1" customHeight="1" x14ac:dyDescent="0.25"/>
    <row r="4210" ht="12" hidden="1" customHeight="1" x14ac:dyDescent="0.25"/>
    <row r="4211" ht="12" hidden="1" customHeight="1" x14ac:dyDescent="0.25"/>
    <row r="4212" ht="12" hidden="1" customHeight="1" x14ac:dyDescent="0.25"/>
    <row r="4213" ht="12" hidden="1" customHeight="1" x14ac:dyDescent="0.25"/>
    <row r="4214" ht="12" hidden="1" customHeight="1" x14ac:dyDescent="0.25"/>
    <row r="4215" ht="12" hidden="1" customHeight="1" x14ac:dyDescent="0.25"/>
    <row r="4216" ht="12" hidden="1" customHeight="1" x14ac:dyDescent="0.25"/>
    <row r="4217" ht="12" hidden="1" customHeight="1" x14ac:dyDescent="0.25"/>
    <row r="4218" ht="12" hidden="1" customHeight="1" x14ac:dyDescent="0.25"/>
    <row r="4219" ht="12" hidden="1" customHeight="1" x14ac:dyDescent="0.25"/>
    <row r="4220" ht="12" hidden="1" customHeight="1" x14ac:dyDescent="0.25"/>
    <row r="4221" ht="12" hidden="1" customHeight="1" x14ac:dyDescent="0.25"/>
    <row r="4222" ht="12" hidden="1" customHeight="1" x14ac:dyDescent="0.25"/>
    <row r="4223" ht="12" hidden="1" customHeight="1" x14ac:dyDescent="0.25"/>
    <row r="4224" ht="12" hidden="1" customHeight="1" x14ac:dyDescent="0.25"/>
    <row r="4225" ht="12" hidden="1" customHeight="1" x14ac:dyDescent="0.25"/>
    <row r="4226" ht="12" hidden="1" customHeight="1" x14ac:dyDescent="0.25"/>
    <row r="4227" ht="12" hidden="1" customHeight="1" x14ac:dyDescent="0.25"/>
    <row r="4228" ht="12" hidden="1" customHeight="1" x14ac:dyDescent="0.25"/>
    <row r="4229" ht="12" hidden="1" customHeight="1" x14ac:dyDescent="0.25"/>
    <row r="4230" ht="12" hidden="1" customHeight="1" x14ac:dyDescent="0.25"/>
    <row r="4231" ht="12" hidden="1" customHeight="1" x14ac:dyDescent="0.25"/>
    <row r="4232" ht="12" hidden="1" customHeight="1" x14ac:dyDescent="0.25"/>
    <row r="4233" ht="12" hidden="1" customHeight="1" x14ac:dyDescent="0.25"/>
    <row r="4234" ht="12" hidden="1" customHeight="1" x14ac:dyDescent="0.25"/>
    <row r="4235" ht="12" hidden="1" customHeight="1" x14ac:dyDescent="0.25"/>
    <row r="4236" ht="12" hidden="1" customHeight="1" x14ac:dyDescent="0.25"/>
    <row r="4237" ht="12" hidden="1" customHeight="1" x14ac:dyDescent="0.25"/>
    <row r="4238" ht="12" hidden="1" customHeight="1" x14ac:dyDescent="0.25"/>
    <row r="4239" ht="12" hidden="1" customHeight="1" x14ac:dyDescent="0.25"/>
    <row r="4240" ht="12" hidden="1" customHeight="1" x14ac:dyDescent="0.25"/>
    <row r="4241" ht="12" hidden="1" customHeight="1" x14ac:dyDescent="0.25"/>
    <row r="4242" ht="12" hidden="1" customHeight="1" x14ac:dyDescent="0.25"/>
    <row r="4243" ht="12" hidden="1" customHeight="1" x14ac:dyDescent="0.25"/>
    <row r="4244" ht="12" hidden="1" customHeight="1" x14ac:dyDescent="0.25"/>
    <row r="4245" ht="12" hidden="1" customHeight="1" x14ac:dyDescent="0.25"/>
    <row r="4246" ht="12" hidden="1" customHeight="1" x14ac:dyDescent="0.25"/>
    <row r="4247" ht="12" hidden="1" customHeight="1" x14ac:dyDescent="0.25"/>
    <row r="4248" ht="12" hidden="1" customHeight="1" x14ac:dyDescent="0.25"/>
    <row r="4249" ht="12" hidden="1" customHeight="1" x14ac:dyDescent="0.25"/>
    <row r="4250" ht="12" hidden="1" customHeight="1" x14ac:dyDescent="0.25"/>
    <row r="4251" ht="12" hidden="1" customHeight="1" x14ac:dyDescent="0.25"/>
    <row r="4252" ht="12" hidden="1" customHeight="1" x14ac:dyDescent="0.25"/>
    <row r="4253" ht="12" hidden="1" customHeight="1" x14ac:dyDescent="0.25"/>
    <row r="4254" ht="12" hidden="1" customHeight="1" x14ac:dyDescent="0.25"/>
    <row r="4255" ht="12" hidden="1" customHeight="1" x14ac:dyDescent="0.25"/>
    <row r="4256" ht="12" hidden="1" customHeight="1" x14ac:dyDescent="0.25"/>
    <row r="4257" ht="12" hidden="1" customHeight="1" x14ac:dyDescent="0.25"/>
    <row r="4258" ht="12" hidden="1" customHeight="1" x14ac:dyDescent="0.25"/>
    <row r="4259" ht="12" hidden="1" customHeight="1" x14ac:dyDescent="0.25"/>
    <row r="4260" ht="12" hidden="1" customHeight="1" x14ac:dyDescent="0.25"/>
    <row r="4261" ht="12" hidden="1" customHeight="1" x14ac:dyDescent="0.25"/>
    <row r="4262" ht="12" hidden="1" customHeight="1" x14ac:dyDescent="0.25"/>
    <row r="4263" ht="12" hidden="1" customHeight="1" x14ac:dyDescent="0.25"/>
    <row r="4264" ht="12" hidden="1" customHeight="1" x14ac:dyDescent="0.25"/>
    <row r="4265" ht="12" hidden="1" customHeight="1" x14ac:dyDescent="0.25"/>
    <row r="4266" ht="12" hidden="1" customHeight="1" x14ac:dyDescent="0.25"/>
    <row r="4267" ht="12" hidden="1" customHeight="1" x14ac:dyDescent="0.25"/>
    <row r="4268" ht="12" hidden="1" customHeight="1" x14ac:dyDescent="0.25"/>
    <row r="4269" ht="12" hidden="1" customHeight="1" x14ac:dyDescent="0.25"/>
    <row r="4270" ht="12" hidden="1" customHeight="1" x14ac:dyDescent="0.25"/>
    <row r="4271" ht="12" hidden="1" customHeight="1" x14ac:dyDescent="0.25"/>
    <row r="4272" ht="12" hidden="1" customHeight="1" x14ac:dyDescent="0.25"/>
    <row r="4273" ht="12" hidden="1" customHeight="1" x14ac:dyDescent="0.25"/>
    <row r="4274" ht="12" hidden="1" customHeight="1" x14ac:dyDescent="0.25"/>
    <row r="4275" ht="12" hidden="1" customHeight="1" x14ac:dyDescent="0.25"/>
    <row r="4276" ht="12" hidden="1" customHeight="1" x14ac:dyDescent="0.25"/>
    <row r="4277" ht="12" hidden="1" customHeight="1" x14ac:dyDescent="0.25"/>
    <row r="4278" ht="12" hidden="1" customHeight="1" x14ac:dyDescent="0.25"/>
    <row r="4279" ht="12" hidden="1" customHeight="1" x14ac:dyDescent="0.25"/>
    <row r="4280" ht="12" hidden="1" customHeight="1" x14ac:dyDescent="0.25"/>
    <row r="4281" ht="12" hidden="1" customHeight="1" x14ac:dyDescent="0.25"/>
    <row r="4282" ht="12" hidden="1" customHeight="1" x14ac:dyDescent="0.25"/>
    <row r="4283" ht="12" hidden="1" customHeight="1" x14ac:dyDescent="0.25"/>
    <row r="4284" ht="12" hidden="1" customHeight="1" x14ac:dyDescent="0.25"/>
    <row r="4285" ht="12" hidden="1" customHeight="1" x14ac:dyDescent="0.25"/>
    <row r="4286" ht="12" hidden="1" customHeight="1" x14ac:dyDescent="0.25"/>
    <row r="4287" ht="12" hidden="1" customHeight="1" x14ac:dyDescent="0.25"/>
    <row r="4288" ht="12" hidden="1" customHeight="1" x14ac:dyDescent="0.25"/>
    <row r="4289" ht="12" hidden="1" customHeight="1" x14ac:dyDescent="0.25"/>
    <row r="4290" ht="12" hidden="1" customHeight="1" x14ac:dyDescent="0.25"/>
    <row r="4291" ht="12" hidden="1" customHeight="1" x14ac:dyDescent="0.25"/>
    <row r="4292" ht="12" hidden="1" customHeight="1" x14ac:dyDescent="0.25"/>
    <row r="4293" ht="12" hidden="1" customHeight="1" x14ac:dyDescent="0.25"/>
    <row r="4294" ht="12" hidden="1" customHeight="1" x14ac:dyDescent="0.25"/>
    <row r="4295" ht="12" hidden="1" customHeight="1" x14ac:dyDescent="0.25"/>
    <row r="4296" ht="12" hidden="1" customHeight="1" x14ac:dyDescent="0.25"/>
    <row r="4297" ht="12" hidden="1" customHeight="1" x14ac:dyDescent="0.25"/>
    <row r="4298" ht="12" hidden="1" customHeight="1" x14ac:dyDescent="0.25"/>
    <row r="4299" ht="12" hidden="1" customHeight="1" x14ac:dyDescent="0.25"/>
    <row r="4300" ht="12" hidden="1" customHeight="1" x14ac:dyDescent="0.25"/>
    <row r="4301" ht="12" hidden="1" customHeight="1" x14ac:dyDescent="0.25"/>
    <row r="4302" ht="12" hidden="1" customHeight="1" x14ac:dyDescent="0.25"/>
    <row r="4303" ht="12" hidden="1" customHeight="1" x14ac:dyDescent="0.25"/>
    <row r="4304" ht="12" hidden="1" customHeight="1" x14ac:dyDescent="0.25"/>
    <row r="4305" ht="12" hidden="1" customHeight="1" x14ac:dyDescent="0.25"/>
    <row r="4306" ht="12" hidden="1" customHeight="1" x14ac:dyDescent="0.25"/>
    <row r="4307" ht="12" hidden="1" customHeight="1" x14ac:dyDescent="0.25"/>
    <row r="4308" ht="12" hidden="1" customHeight="1" x14ac:dyDescent="0.25"/>
    <row r="4309" ht="12" hidden="1" customHeight="1" x14ac:dyDescent="0.25"/>
    <row r="4310" ht="12" hidden="1" customHeight="1" x14ac:dyDescent="0.25"/>
    <row r="4311" ht="12" hidden="1" customHeight="1" x14ac:dyDescent="0.25"/>
    <row r="4312" ht="12" hidden="1" customHeight="1" x14ac:dyDescent="0.25"/>
    <row r="4313" ht="12" hidden="1" customHeight="1" x14ac:dyDescent="0.25"/>
    <row r="4314" ht="12" hidden="1" customHeight="1" x14ac:dyDescent="0.25"/>
    <row r="4315" ht="12" hidden="1" customHeight="1" x14ac:dyDescent="0.25"/>
    <row r="4316" ht="12" hidden="1" customHeight="1" x14ac:dyDescent="0.25"/>
    <row r="4317" ht="12" hidden="1" customHeight="1" x14ac:dyDescent="0.25"/>
    <row r="4318" ht="12" hidden="1" customHeight="1" x14ac:dyDescent="0.25"/>
    <row r="4319" ht="12" hidden="1" customHeight="1" x14ac:dyDescent="0.25"/>
    <row r="4320" ht="12" hidden="1" customHeight="1" x14ac:dyDescent="0.25"/>
    <row r="4321" ht="12" hidden="1" customHeight="1" x14ac:dyDescent="0.25"/>
    <row r="4322" ht="12" hidden="1" customHeight="1" x14ac:dyDescent="0.25"/>
    <row r="4323" ht="12" hidden="1" customHeight="1" x14ac:dyDescent="0.25"/>
    <row r="4324" ht="12" hidden="1" customHeight="1" x14ac:dyDescent="0.25"/>
    <row r="4325" ht="12" hidden="1" customHeight="1" x14ac:dyDescent="0.25"/>
    <row r="4326" ht="12" hidden="1" customHeight="1" x14ac:dyDescent="0.25"/>
    <row r="4327" ht="12" hidden="1" customHeight="1" x14ac:dyDescent="0.25"/>
    <row r="4328" ht="12" hidden="1" customHeight="1" x14ac:dyDescent="0.25"/>
    <row r="4329" ht="12" hidden="1" customHeight="1" x14ac:dyDescent="0.25"/>
    <row r="4330" ht="12" hidden="1" customHeight="1" x14ac:dyDescent="0.25"/>
    <row r="4331" ht="12" hidden="1" customHeight="1" x14ac:dyDescent="0.25"/>
    <row r="4332" ht="12" hidden="1" customHeight="1" x14ac:dyDescent="0.25"/>
    <row r="4333" ht="12" hidden="1" customHeight="1" x14ac:dyDescent="0.25"/>
    <row r="4334" ht="12" hidden="1" customHeight="1" x14ac:dyDescent="0.25"/>
    <row r="4335" ht="12" hidden="1" customHeight="1" x14ac:dyDescent="0.25"/>
    <row r="4336" ht="12" hidden="1" customHeight="1" x14ac:dyDescent="0.25"/>
    <row r="4337" ht="12" hidden="1" customHeight="1" x14ac:dyDescent="0.25"/>
    <row r="4338" ht="12" hidden="1" customHeight="1" x14ac:dyDescent="0.25"/>
    <row r="4339" ht="12" hidden="1" customHeight="1" x14ac:dyDescent="0.25"/>
    <row r="4340" ht="12" hidden="1" customHeight="1" x14ac:dyDescent="0.25"/>
    <row r="4341" ht="12" hidden="1" customHeight="1" x14ac:dyDescent="0.25"/>
    <row r="4342" ht="12" hidden="1" customHeight="1" x14ac:dyDescent="0.25"/>
    <row r="4343" ht="12" hidden="1" customHeight="1" x14ac:dyDescent="0.25"/>
    <row r="4344" ht="12" hidden="1" customHeight="1" x14ac:dyDescent="0.25"/>
    <row r="4345" ht="12" hidden="1" customHeight="1" x14ac:dyDescent="0.25"/>
    <row r="4346" ht="12" hidden="1" customHeight="1" x14ac:dyDescent="0.25"/>
    <row r="4347" ht="12" hidden="1" customHeight="1" x14ac:dyDescent="0.25"/>
    <row r="4348" ht="12" hidden="1" customHeight="1" x14ac:dyDescent="0.25"/>
    <row r="4349" ht="12" hidden="1" customHeight="1" x14ac:dyDescent="0.25"/>
    <row r="4350" ht="12" hidden="1" customHeight="1" x14ac:dyDescent="0.25"/>
    <row r="4351" ht="12" hidden="1" customHeight="1" x14ac:dyDescent="0.25"/>
    <row r="4352" ht="12" hidden="1" customHeight="1" x14ac:dyDescent="0.25"/>
    <row r="4353" ht="12" hidden="1" customHeight="1" x14ac:dyDescent="0.25"/>
    <row r="4354" ht="12" hidden="1" customHeight="1" x14ac:dyDescent="0.25"/>
    <row r="4355" ht="12" hidden="1" customHeight="1" x14ac:dyDescent="0.25"/>
    <row r="4356" ht="12" hidden="1" customHeight="1" x14ac:dyDescent="0.25"/>
    <row r="4357" ht="12" hidden="1" customHeight="1" x14ac:dyDescent="0.25"/>
    <row r="4358" ht="12" hidden="1" customHeight="1" x14ac:dyDescent="0.25"/>
    <row r="4359" ht="12" hidden="1" customHeight="1" x14ac:dyDescent="0.25"/>
    <row r="4360" ht="12" hidden="1" customHeight="1" x14ac:dyDescent="0.25"/>
    <row r="4361" ht="12" hidden="1" customHeight="1" x14ac:dyDescent="0.25"/>
    <row r="4362" ht="12" hidden="1" customHeight="1" x14ac:dyDescent="0.25"/>
    <row r="4363" ht="12" hidden="1" customHeight="1" x14ac:dyDescent="0.25"/>
    <row r="4364" ht="12" hidden="1" customHeight="1" x14ac:dyDescent="0.25"/>
    <row r="4365" ht="12" hidden="1" customHeight="1" x14ac:dyDescent="0.25"/>
    <row r="4366" ht="12" hidden="1" customHeight="1" x14ac:dyDescent="0.25"/>
    <row r="4367" ht="12" hidden="1" customHeight="1" x14ac:dyDescent="0.25"/>
    <row r="4368" ht="12" hidden="1" customHeight="1" x14ac:dyDescent="0.25"/>
    <row r="4369" ht="12" hidden="1" customHeight="1" x14ac:dyDescent="0.25"/>
    <row r="4370" ht="12" hidden="1" customHeight="1" x14ac:dyDescent="0.25"/>
    <row r="4371" ht="12" hidden="1" customHeight="1" x14ac:dyDescent="0.25"/>
    <row r="4372" ht="12" hidden="1" customHeight="1" x14ac:dyDescent="0.25"/>
    <row r="4373" ht="12" hidden="1" customHeight="1" x14ac:dyDescent="0.25"/>
    <row r="4374" ht="12" hidden="1" customHeight="1" x14ac:dyDescent="0.25"/>
    <row r="4375" ht="12" hidden="1" customHeight="1" x14ac:dyDescent="0.25"/>
    <row r="4376" ht="12" hidden="1" customHeight="1" x14ac:dyDescent="0.25"/>
    <row r="4377" ht="12" hidden="1" customHeight="1" x14ac:dyDescent="0.25"/>
    <row r="4378" ht="12" hidden="1" customHeight="1" x14ac:dyDescent="0.25"/>
    <row r="4379" ht="12" hidden="1" customHeight="1" x14ac:dyDescent="0.25"/>
    <row r="4380" ht="12" hidden="1" customHeight="1" x14ac:dyDescent="0.25"/>
    <row r="4381" ht="12" hidden="1" customHeight="1" x14ac:dyDescent="0.25"/>
    <row r="4382" ht="12" hidden="1" customHeight="1" x14ac:dyDescent="0.25"/>
    <row r="4383" ht="12" hidden="1" customHeight="1" x14ac:dyDescent="0.25"/>
    <row r="4384" ht="12" hidden="1" customHeight="1" x14ac:dyDescent="0.25"/>
    <row r="4385" ht="12" hidden="1" customHeight="1" x14ac:dyDescent="0.25"/>
    <row r="4386" ht="12" hidden="1" customHeight="1" x14ac:dyDescent="0.25"/>
    <row r="4387" ht="12" hidden="1" customHeight="1" x14ac:dyDescent="0.25"/>
    <row r="4388" ht="12" hidden="1" customHeight="1" x14ac:dyDescent="0.25"/>
    <row r="4389" ht="12" hidden="1" customHeight="1" x14ac:dyDescent="0.25"/>
    <row r="4390" ht="12" hidden="1" customHeight="1" x14ac:dyDescent="0.25"/>
    <row r="4391" ht="12" hidden="1" customHeight="1" x14ac:dyDescent="0.25"/>
    <row r="4392" ht="12" hidden="1" customHeight="1" x14ac:dyDescent="0.25"/>
    <row r="4393" ht="12" hidden="1" customHeight="1" x14ac:dyDescent="0.25"/>
    <row r="4394" ht="12" hidden="1" customHeight="1" x14ac:dyDescent="0.25"/>
    <row r="4395" ht="12" hidden="1" customHeight="1" x14ac:dyDescent="0.25"/>
    <row r="4396" ht="12" hidden="1" customHeight="1" x14ac:dyDescent="0.25"/>
    <row r="4397" ht="12" hidden="1" customHeight="1" x14ac:dyDescent="0.25"/>
    <row r="4398" ht="12" hidden="1" customHeight="1" x14ac:dyDescent="0.25"/>
    <row r="4399" ht="12" hidden="1" customHeight="1" x14ac:dyDescent="0.25"/>
    <row r="4400" ht="12" hidden="1" customHeight="1" x14ac:dyDescent="0.25"/>
    <row r="4401" ht="12" hidden="1" customHeight="1" x14ac:dyDescent="0.25"/>
    <row r="4402" ht="12" hidden="1" customHeight="1" x14ac:dyDescent="0.25"/>
    <row r="4403" ht="12" hidden="1" customHeight="1" x14ac:dyDescent="0.25"/>
    <row r="4404" ht="12" hidden="1" customHeight="1" x14ac:dyDescent="0.25"/>
    <row r="4405" ht="12" hidden="1" customHeight="1" x14ac:dyDescent="0.25"/>
    <row r="4406" ht="12" hidden="1" customHeight="1" x14ac:dyDescent="0.25"/>
    <row r="4407" ht="12" hidden="1" customHeight="1" x14ac:dyDescent="0.25"/>
    <row r="4408" ht="12" hidden="1" customHeight="1" x14ac:dyDescent="0.25"/>
    <row r="4409" ht="12" hidden="1" customHeight="1" x14ac:dyDescent="0.25"/>
    <row r="4410" ht="12" hidden="1" customHeight="1" x14ac:dyDescent="0.25"/>
    <row r="4411" ht="12" hidden="1" customHeight="1" x14ac:dyDescent="0.25"/>
    <row r="4412" ht="12" hidden="1" customHeight="1" x14ac:dyDescent="0.25"/>
    <row r="4413" ht="12" hidden="1" customHeight="1" x14ac:dyDescent="0.25"/>
    <row r="4414" ht="12" hidden="1" customHeight="1" x14ac:dyDescent="0.25"/>
    <row r="4415" ht="12" hidden="1" customHeight="1" x14ac:dyDescent="0.25"/>
    <row r="4416" ht="12" hidden="1" customHeight="1" x14ac:dyDescent="0.25"/>
    <row r="4417" ht="12" hidden="1" customHeight="1" x14ac:dyDescent="0.25"/>
    <row r="4418" ht="12" hidden="1" customHeight="1" x14ac:dyDescent="0.25"/>
    <row r="4419" ht="12" hidden="1" customHeight="1" x14ac:dyDescent="0.25"/>
    <row r="4420" ht="12" hidden="1" customHeight="1" x14ac:dyDescent="0.25"/>
    <row r="4421" ht="12" hidden="1" customHeight="1" x14ac:dyDescent="0.25"/>
    <row r="4422" ht="12" hidden="1" customHeight="1" x14ac:dyDescent="0.25"/>
    <row r="4423" ht="12" hidden="1" customHeight="1" x14ac:dyDescent="0.25"/>
    <row r="4424" ht="12" hidden="1" customHeight="1" x14ac:dyDescent="0.25"/>
    <row r="4425" ht="12" hidden="1" customHeight="1" x14ac:dyDescent="0.25"/>
    <row r="4426" ht="12" hidden="1" customHeight="1" x14ac:dyDescent="0.25"/>
    <row r="4427" ht="12" hidden="1" customHeight="1" x14ac:dyDescent="0.25"/>
    <row r="4428" ht="12" hidden="1" customHeight="1" x14ac:dyDescent="0.25"/>
    <row r="4429" ht="12" hidden="1" customHeight="1" x14ac:dyDescent="0.25"/>
    <row r="4430" ht="12" hidden="1" customHeight="1" x14ac:dyDescent="0.25"/>
    <row r="4431" ht="12" hidden="1" customHeight="1" x14ac:dyDescent="0.25"/>
    <row r="4432" ht="12" hidden="1" customHeight="1" x14ac:dyDescent="0.25"/>
    <row r="4433" ht="12" hidden="1" customHeight="1" x14ac:dyDescent="0.25"/>
    <row r="4434" ht="12" hidden="1" customHeight="1" x14ac:dyDescent="0.25"/>
    <row r="4435" ht="12" hidden="1" customHeight="1" x14ac:dyDescent="0.25"/>
    <row r="4436" ht="12" hidden="1" customHeight="1" x14ac:dyDescent="0.25"/>
    <row r="4437" ht="12" hidden="1" customHeight="1" x14ac:dyDescent="0.25"/>
    <row r="4438" ht="12" hidden="1" customHeight="1" x14ac:dyDescent="0.25"/>
    <row r="4439" ht="12" hidden="1" customHeight="1" x14ac:dyDescent="0.25"/>
    <row r="4440" ht="12" hidden="1" customHeight="1" x14ac:dyDescent="0.25"/>
    <row r="4441" ht="12" hidden="1" customHeight="1" x14ac:dyDescent="0.25"/>
    <row r="4442" ht="12" hidden="1" customHeight="1" x14ac:dyDescent="0.25"/>
    <row r="4443" ht="12" hidden="1" customHeight="1" x14ac:dyDescent="0.25"/>
    <row r="4444" ht="12" hidden="1" customHeight="1" x14ac:dyDescent="0.25"/>
    <row r="4445" ht="12" hidden="1" customHeight="1" x14ac:dyDescent="0.25"/>
    <row r="4446" ht="12" hidden="1" customHeight="1" x14ac:dyDescent="0.25"/>
    <row r="4447" ht="12" hidden="1" customHeight="1" x14ac:dyDescent="0.25"/>
    <row r="4448" ht="12" hidden="1" customHeight="1" x14ac:dyDescent="0.25"/>
    <row r="4449" ht="12" hidden="1" customHeight="1" x14ac:dyDescent="0.25"/>
    <row r="4450" ht="12" hidden="1" customHeight="1" x14ac:dyDescent="0.25"/>
    <row r="4451" ht="12" hidden="1" customHeight="1" x14ac:dyDescent="0.25"/>
    <row r="4452" ht="12" hidden="1" customHeight="1" x14ac:dyDescent="0.25"/>
    <row r="4453" ht="12" hidden="1" customHeight="1" x14ac:dyDescent="0.25"/>
    <row r="4454" ht="12" hidden="1" customHeight="1" x14ac:dyDescent="0.25"/>
    <row r="4455" ht="12" hidden="1" customHeight="1" x14ac:dyDescent="0.25"/>
    <row r="4456" ht="12" hidden="1" customHeight="1" x14ac:dyDescent="0.25"/>
    <row r="4457" ht="12" hidden="1" customHeight="1" x14ac:dyDescent="0.25"/>
    <row r="4458" ht="12" hidden="1" customHeight="1" x14ac:dyDescent="0.25"/>
    <row r="4459" ht="12" hidden="1" customHeight="1" x14ac:dyDescent="0.25"/>
    <row r="4460" ht="12" hidden="1" customHeight="1" x14ac:dyDescent="0.25"/>
    <row r="4461" ht="12" hidden="1" customHeight="1" x14ac:dyDescent="0.25"/>
    <row r="4462" ht="12" hidden="1" customHeight="1" x14ac:dyDescent="0.25"/>
    <row r="4463" ht="12" hidden="1" customHeight="1" x14ac:dyDescent="0.25"/>
    <row r="4464" ht="12" hidden="1" customHeight="1" x14ac:dyDescent="0.25"/>
    <row r="4465" ht="12" hidden="1" customHeight="1" x14ac:dyDescent="0.25"/>
    <row r="4466" ht="12" hidden="1" customHeight="1" x14ac:dyDescent="0.25"/>
    <row r="4467" ht="12" hidden="1" customHeight="1" x14ac:dyDescent="0.25"/>
    <row r="4468" ht="12" hidden="1" customHeight="1" x14ac:dyDescent="0.25"/>
    <row r="4469" ht="12" hidden="1" customHeight="1" x14ac:dyDescent="0.25"/>
    <row r="4470" ht="12" hidden="1" customHeight="1" x14ac:dyDescent="0.25"/>
    <row r="4471" ht="12" hidden="1" customHeight="1" x14ac:dyDescent="0.25"/>
    <row r="4472" ht="12" hidden="1" customHeight="1" x14ac:dyDescent="0.25"/>
    <row r="4473" ht="12" hidden="1" customHeight="1" x14ac:dyDescent="0.25"/>
    <row r="4474" ht="12" hidden="1" customHeight="1" x14ac:dyDescent="0.25"/>
    <row r="4475" ht="12" hidden="1" customHeight="1" x14ac:dyDescent="0.25"/>
    <row r="4476" ht="12" hidden="1" customHeight="1" x14ac:dyDescent="0.25"/>
    <row r="4477" ht="12" hidden="1" customHeight="1" x14ac:dyDescent="0.25"/>
    <row r="4478" ht="12" hidden="1" customHeight="1" x14ac:dyDescent="0.25"/>
    <row r="4479" ht="12" hidden="1" customHeight="1" x14ac:dyDescent="0.25"/>
    <row r="4480" ht="12" hidden="1" customHeight="1" x14ac:dyDescent="0.25"/>
    <row r="4481" ht="12" hidden="1" customHeight="1" x14ac:dyDescent="0.25"/>
    <row r="4482" ht="12" hidden="1" customHeight="1" x14ac:dyDescent="0.25"/>
    <row r="4483" ht="12" hidden="1" customHeight="1" x14ac:dyDescent="0.25"/>
    <row r="4484" ht="12" hidden="1" customHeight="1" x14ac:dyDescent="0.25"/>
    <row r="4485" ht="12" hidden="1" customHeight="1" x14ac:dyDescent="0.25"/>
    <row r="4486" ht="12" hidden="1" customHeight="1" x14ac:dyDescent="0.25"/>
    <row r="4487" ht="12" hidden="1" customHeight="1" x14ac:dyDescent="0.25"/>
    <row r="4488" ht="12" hidden="1" customHeight="1" x14ac:dyDescent="0.25"/>
    <row r="4489" ht="12" hidden="1" customHeight="1" x14ac:dyDescent="0.25"/>
    <row r="4490" ht="12" hidden="1" customHeight="1" x14ac:dyDescent="0.25"/>
    <row r="4491" ht="12" hidden="1" customHeight="1" x14ac:dyDescent="0.25"/>
    <row r="4492" ht="12" hidden="1" customHeight="1" x14ac:dyDescent="0.25"/>
    <row r="4493" ht="12" hidden="1" customHeight="1" x14ac:dyDescent="0.25"/>
    <row r="4494" ht="12" hidden="1" customHeight="1" x14ac:dyDescent="0.25"/>
    <row r="4495" ht="12" hidden="1" customHeight="1" x14ac:dyDescent="0.25"/>
    <row r="4496" ht="12" hidden="1" customHeight="1" x14ac:dyDescent="0.25"/>
    <row r="4497" ht="12" hidden="1" customHeight="1" x14ac:dyDescent="0.25"/>
    <row r="4498" ht="12" hidden="1" customHeight="1" x14ac:dyDescent="0.25"/>
    <row r="4499" ht="12" hidden="1" customHeight="1" x14ac:dyDescent="0.25"/>
    <row r="4500" ht="12" hidden="1" customHeight="1" x14ac:dyDescent="0.25"/>
    <row r="4501" ht="12" hidden="1" customHeight="1" x14ac:dyDescent="0.25"/>
    <row r="4502" ht="12" hidden="1" customHeight="1" x14ac:dyDescent="0.25"/>
    <row r="4503" ht="12" hidden="1" customHeight="1" x14ac:dyDescent="0.25"/>
    <row r="4504" ht="12" hidden="1" customHeight="1" x14ac:dyDescent="0.25"/>
    <row r="4505" ht="12" hidden="1" customHeight="1" x14ac:dyDescent="0.25"/>
    <row r="4506" ht="12" hidden="1" customHeight="1" x14ac:dyDescent="0.25"/>
    <row r="4507" ht="12" hidden="1" customHeight="1" x14ac:dyDescent="0.25"/>
    <row r="4508" ht="12" hidden="1" customHeight="1" x14ac:dyDescent="0.25"/>
    <row r="4509" ht="12" hidden="1" customHeight="1" x14ac:dyDescent="0.25"/>
    <row r="4510" ht="12" hidden="1" customHeight="1" x14ac:dyDescent="0.25"/>
    <row r="4511" ht="12" hidden="1" customHeight="1" x14ac:dyDescent="0.25"/>
    <row r="4512" ht="12" hidden="1" customHeight="1" x14ac:dyDescent="0.25"/>
    <row r="4513" ht="12" hidden="1" customHeight="1" x14ac:dyDescent="0.25"/>
    <row r="4514" ht="12" hidden="1" customHeight="1" x14ac:dyDescent="0.25"/>
    <row r="4515" ht="12" hidden="1" customHeight="1" x14ac:dyDescent="0.25"/>
    <row r="4516" ht="12" hidden="1" customHeight="1" x14ac:dyDescent="0.25"/>
    <row r="4517" ht="12" hidden="1" customHeight="1" x14ac:dyDescent="0.25"/>
    <row r="4518" ht="12" hidden="1" customHeight="1" x14ac:dyDescent="0.25"/>
    <row r="4519" ht="12" hidden="1" customHeight="1" x14ac:dyDescent="0.25"/>
    <row r="4520" ht="12" hidden="1" customHeight="1" x14ac:dyDescent="0.25"/>
    <row r="4521" ht="12" hidden="1" customHeight="1" x14ac:dyDescent="0.25"/>
    <row r="4522" ht="12" hidden="1" customHeight="1" x14ac:dyDescent="0.25"/>
    <row r="4523" ht="12" hidden="1" customHeight="1" x14ac:dyDescent="0.25"/>
    <row r="4524" ht="12" hidden="1" customHeight="1" x14ac:dyDescent="0.25"/>
    <row r="4525" ht="12" hidden="1" customHeight="1" x14ac:dyDescent="0.25"/>
    <row r="4526" ht="12" hidden="1" customHeight="1" x14ac:dyDescent="0.25"/>
    <row r="4527" ht="12" hidden="1" customHeight="1" x14ac:dyDescent="0.25"/>
    <row r="4528" ht="12" hidden="1" customHeight="1" x14ac:dyDescent="0.25"/>
    <row r="4529" ht="12" hidden="1" customHeight="1" x14ac:dyDescent="0.25"/>
    <row r="4530" ht="12" hidden="1" customHeight="1" x14ac:dyDescent="0.25"/>
    <row r="4531" ht="12" hidden="1" customHeight="1" x14ac:dyDescent="0.25"/>
    <row r="4532" ht="12" hidden="1" customHeight="1" x14ac:dyDescent="0.25"/>
    <row r="4533" ht="12" hidden="1" customHeight="1" x14ac:dyDescent="0.25"/>
    <row r="4534" ht="12" hidden="1" customHeight="1" x14ac:dyDescent="0.25"/>
    <row r="4535" ht="12" hidden="1" customHeight="1" x14ac:dyDescent="0.25"/>
    <row r="4536" ht="12" hidden="1" customHeight="1" x14ac:dyDescent="0.25"/>
    <row r="4537" ht="12" hidden="1" customHeight="1" x14ac:dyDescent="0.25"/>
    <row r="4538" ht="12" hidden="1" customHeight="1" x14ac:dyDescent="0.25"/>
    <row r="4539" ht="12" hidden="1" customHeight="1" x14ac:dyDescent="0.25"/>
    <row r="4540" ht="12" hidden="1" customHeight="1" x14ac:dyDescent="0.25"/>
    <row r="4541" ht="12" hidden="1" customHeight="1" x14ac:dyDescent="0.25"/>
    <row r="4542" ht="12" hidden="1" customHeight="1" x14ac:dyDescent="0.25"/>
    <row r="4543" ht="12" hidden="1" customHeight="1" x14ac:dyDescent="0.25"/>
    <row r="4544" ht="12" hidden="1" customHeight="1" x14ac:dyDescent="0.25"/>
    <row r="4545" ht="12" hidden="1" customHeight="1" x14ac:dyDescent="0.25"/>
    <row r="4546" ht="12" hidden="1" customHeight="1" x14ac:dyDescent="0.25"/>
    <row r="4547" ht="12" hidden="1" customHeight="1" x14ac:dyDescent="0.25"/>
    <row r="4548" ht="12" hidden="1" customHeight="1" x14ac:dyDescent="0.25"/>
    <row r="4549" ht="12" hidden="1" customHeight="1" x14ac:dyDescent="0.25"/>
    <row r="4550" ht="12" hidden="1" customHeight="1" x14ac:dyDescent="0.25"/>
    <row r="4551" ht="12" hidden="1" customHeight="1" x14ac:dyDescent="0.25"/>
    <row r="4552" ht="12" hidden="1" customHeight="1" x14ac:dyDescent="0.25"/>
    <row r="4553" ht="12" hidden="1" customHeight="1" x14ac:dyDescent="0.25"/>
    <row r="4554" ht="12" hidden="1" customHeight="1" x14ac:dyDescent="0.25"/>
    <row r="4555" ht="12" hidden="1" customHeight="1" x14ac:dyDescent="0.25"/>
    <row r="4556" ht="12" hidden="1" customHeight="1" x14ac:dyDescent="0.25"/>
    <row r="4557" ht="12" hidden="1" customHeight="1" x14ac:dyDescent="0.25"/>
    <row r="4558" ht="12" hidden="1" customHeight="1" x14ac:dyDescent="0.25"/>
    <row r="4559" ht="12" hidden="1" customHeight="1" x14ac:dyDescent="0.25"/>
    <row r="4560" ht="12" hidden="1" customHeight="1" x14ac:dyDescent="0.25"/>
    <row r="4561" ht="12" hidden="1" customHeight="1" x14ac:dyDescent="0.25"/>
    <row r="4562" ht="12" hidden="1" customHeight="1" x14ac:dyDescent="0.25"/>
    <row r="4563" ht="12" hidden="1" customHeight="1" x14ac:dyDescent="0.25"/>
    <row r="4564" ht="12" hidden="1" customHeight="1" x14ac:dyDescent="0.25"/>
    <row r="4565" ht="12" hidden="1" customHeight="1" x14ac:dyDescent="0.25"/>
    <row r="4566" ht="12" hidden="1" customHeight="1" x14ac:dyDescent="0.25"/>
    <row r="4567" ht="12" hidden="1" customHeight="1" x14ac:dyDescent="0.25"/>
    <row r="4568" ht="12" hidden="1" customHeight="1" x14ac:dyDescent="0.25"/>
    <row r="4569" ht="12" hidden="1" customHeight="1" x14ac:dyDescent="0.25"/>
    <row r="4570" ht="12" hidden="1" customHeight="1" x14ac:dyDescent="0.25"/>
    <row r="4571" ht="12" hidden="1" customHeight="1" x14ac:dyDescent="0.25"/>
    <row r="4572" ht="12" hidden="1" customHeight="1" x14ac:dyDescent="0.25"/>
    <row r="4573" ht="12" hidden="1" customHeight="1" x14ac:dyDescent="0.25"/>
    <row r="4574" ht="12" hidden="1" customHeight="1" x14ac:dyDescent="0.25"/>
    <row r="4575" ht="12" hidden="1" customHeight="1" x14ac:dyDescent="0.25"/>
    <row r="4576" ht="12" hidden="1" customHeight="1" x14ac:dyDescent="0.25"/>
    <row r="4577" ht="12" hidden="1" customHeight="1" x14ac:dyDescent="0.25"/>
    <row r="4578" ht="12" hidden="1" customHeight="1" x14ac:dyDescent="0.25"/>
    <row r="4579" ht="12" hidden="1" customHeight="1" x14ac:dyDescent="0.25"/>
    <row r="4580" ht="12" hidden="1" customHeight="1" x14ac:dyDescent="0.25"/>
    <row r="4581" ht="12" hidden="1" customHeight="1" x14ac:dyDescent="0.25"/>
    <row r="4582" ht="12" hidden="1" customHeight="1" x14ac:dyDescent="0.25"/>
    <row r="4583" ht="12" hidden="1" customHeight="1" x14ac:dyDescent="0.25"/>
    <row r="4584" ht="12" hidden="1" customHeight="1" x14ac:dyDescent="0.25"/>
    <row r="4585" ht="12" hidden="1" customHeight="1" x14ac:dyDescent="0.25"/>
    <row r="4586" ht="12" hidden="1" customHeight="1" x14ac:dyDescent="0.25"/>
    <row r="4587" ht="12" hidden="1" customHeight="1" x14ac:dyDescent="0.25"/>
    <row r="4588" ht="12" hidden="1" customHeight="1" x14ac:dyDescent="0.25"/>
    <row r="4589" ht="12" hidden="1" customHeight="1" x14ac:dyDescent="0.25"/>
    <row r="4590" ht="12" hidden="1" customHeight="1" x14ac:dyDescent="0.25"/>
    <row r="4591" ht="12" hidden="1" customHeight="1" x14ac:dyDescent="0.25"/>
    <row r="4592" ht="12" hidden="1" customHeight="1" x14ac:dyDescent="0.25"/>
    <row r="4593" ht="12" hidden="1" customHeight="1" x14ac:dyDescent="0.25"/>
    <row r="4594" ht="12" hidden="1" customHeight="1" x14ac:dyDescent="0.25"/>
    <row r="4595" ht="12" hidden="1" customHeight="1" x14ac:dyDescent="0.25"/>
    <row r="4596" ht="12" hidden="1" customHeight="1" x14ac:dyDescent="0.25"/>
    <row r="4597" ht="12" hidden="1" customHeight="1" x14ac:dyDescent="0.25"/>
    <row r="4598" ht="12" hidden="1" customHeight="1" x14ac:dyDescent="0.25"/>
    <row r="4599" ht="12" hidden="1" customHeight="1" x14ac:dyDescent="0.25"/>
    <row r="4600" ht="12" hidden="1" customHeight="1" x14ac:dyDescent="0.25"/>
    <row r="4601" ht="12" hidden="1" customHeight="1" x14ac:dyDescent="0.25"/>
    <row r="4602" ht="12" hidden="1" customHeight="1" x14ac:dyDescent="0.25"/>
    <row r="4603" ht="12" hidden="1" customHeight="1" x14ac:dyDescent="0.25"/>
    <row r="4604" ht="12" hidden="1" customHeight="1" x14ac:dyDescent="0.25"/>
    <row r="4605" ht="12" hidden="1" customHeight="1" x14ac:dyDescent="0.25"/>
    <row r="4606" ht="12" hidden="1" customHeight="1" x14ac:dyDescent="0.25"/>
    <row r="4607" ht="12" hidden="1" customHeight="1" x14ac:dyDescent="0.25"/>
    <row r="4608" ht="12" hidden="1" customHeight="1" x14ac:dyDescent="0.25"/>
    <row r="4609" ht="12" hidden="1" customHeight="1" x14ac:dyDescent="0.25"/>
    <row r="4610" ht="12" hidden="1" customHeight="1" x14ac:dyDescent="0.25"/>
    <row r="4611" ht="12" hidden="1" customHeight="1" x14ac:dyDescent="0.25"/>
    <row r="4612" ht="12" hidden="1" customHeight="1" x14ac:dyDescent="0.25"/>
    <row r="4613" ht="12" hidden="1" customHeight="1" x14ac:dyDescent="0.25"/>
    <row r="4614" ht="12" hidden="1" customHeight="1" x14ac:dyDescent="0.25"/>
    <row r="4615" ht="12" hidden="1" customHeight="1" x14ac:dyDescent="0.25"/>
    <row r="4616" ht="12" hidden="1" customHeight="1" x14ac:dyDescent="0.25"/>
    <row r="4617" ht="12" hidden="1" customHeight="1" x14ac:dyDescent="0.25"/>
    <row r="4618" ht="12" hidden="1" customHeight="1" x14ac:dyDescent="0.25"/>
    <row r="4619" ht="12" hidden="1" customHeight="1" x14ac:dyDescent="0.25"/>
    <row r="4620" ht="12" hidden="1" customHeight="1" x14ac:dyDescent="0.25"/>
    <row r="4621" ht="12" hidden="1" customHeight="1" x14ac:dyDescent="0.25"/>
    <row r="4622" ht="12" hidden="1" customHeight="1" x14ac:dyDescent="0.25"/>
    <row r="4623" ht="12" hidden="1" customHeight="1" x14ac:dyDescent="0.25"/>
    <row r="4624" ht="12" hidden="1" customHeight="1" x14ac:dyDescent="0.25"/>
    <row r="4625" ht="12" hidden="1" customHeight="1" x14ac:dyDescent="0.25"/>
    <row r="4626" ht="12" hidden="1" customHeight="1" x14ac:dyDescent="0.25"/>
    <row r="4627" ht="12" hidden="1" customHeight="1" x14ac:dyDescent="0.25"/>
    <row r="4628" ht="12" hidden="1" customHeight="1" x14ac:dyDescent="0.25"/>
    <row r="4629" ht="12" hidden="1" customHeight="1" x14ac:dyDescent="0.25"/>
    <row r="4630" ht="12" hidden="1" customHeight="1" x14ac:dyDescent="0.25"/>
    <row r="4631" ht="12" hidden="1" customHeight="1" x14ac:dyDescent="0.25"/>
    <row r="4632" ht="12" hidden="1" customHeight="1" x14ac:dyDescent="0.25"/>
    <row r="4633" ht="12" hidden="1" customHeight="1" x14ac:dyDescent="0.25"/>
    <row r="4634" ht="12" hidden="1" customHeight="1" x14ac:dyDescent="0.25"/>
    <row r="4635" ht="12" hidden="1" customHeight="1" x14ac:dyDescent="0.25"/>
    <row r="4636" ht="12" hidden="1" customHeight="1" x14ac:dyDescent="0.25"/>
    <row r="4637" ht="12" hidden="1" customHeight="1" x14ac:dyDescent="0.25"/>
    <row r="4638" ht="12" hidden="1" customHeight="1" x14ac:dyDescent="0.25"/>
    <row r="4639" ht="12" hidden="1" customHeight="1" x14ac:dyDescent="0.25"/>
    <row r="4640" ht="12" hidden="1" customHeight="1" x14ac:dyDescent="0.25"/>
    <row r="4641" ht="12" hidden="1" customHeight="1" x14ac:dyDescent="0.25"/>
    <row r="4642" ht="12" hidden="1" customHeight="1" x14ac:dyDescent="0.25"/>
    <row r="4643" ht="12" hidden="1" customHeight="1" x14ac:dyDescent="0.25"/>
    <row r="4644" ht="12" hidden="1" customHeight="1" x14ac:dyDescent="0.25"/>
    <row r="4645" ht="12" hidden="1" customHeight="1" x14ac:dyDescent="0.25"/>
    <row r="4646" ht="12" hidden="1" customHeight="1" x14ac:dyDescent="0.25"/>
    <row r="4647" ht="12" hidden="1" customHeight="1" x14ac:dyDescent="0.25"/>
    <row r="4648" ht="12" hidden="1" customHeight="1" x14ac:dyDescent="0.25"/>
    <row r="4649" ht="12" hidden="1" customHeight="1" x14ac:dyDescent="0.25"/>
    <row r="4650" ht="12" hidden="1" customHeight="1" x14ac:dyDescent="0.25"/>
    <row r="4651" ht="12" hidden="1" customHeight="1" x14ac:dyDescent="0.25"/>
    <row r="4652" ht="12" hidden="1" customHeight="1" x14ac:dyDescent="0.25"/>
    <row r="4653" ht="12" hidden="1" customHeight="1" x14ac:dyDescent="0.25"/>
    <row r="4654" ht="12" hidden="1" customHeight="1" x14ac:dyDescent="0.25"/>
    <row r="4655" ht="12" hidden="1" customHeight="1" x14ac:dyDescent="0.25"/>
    <row r="4656" ht="12" hidden="1" customHeight="1" x14ac:dyDescent="0.25"/>
    <row r="4657" ht="12" hidden="1" customHeight="1" x14ac:dyDescent="0.25"/>
    <row r="4658" ht="12" hidden="1" customHeight="1" x14ac:dyDescent="0.25"/>
    <row r="4659" ht="12" hidden="1" customHeight="1" x14ac:dyDescent="0.25"/>
    <row r="4660" ht="12" hidden="1" customHeight="1" x14ac:dyDescent="0.25"/>
    <row r="4661" ht="12" hidden="1" customHeight="1" x14ac:dyDescent="0.25"/>
    <row r="4662" ht="12" hidden="1" customHeight="1" x14ac:dyDescent="0.25"/>
    <row r="4663" ht="12" hidden="1" customHeight="1" x14ac:dyDescent="0.25"/>
    <row r="4664" ht="12" hidden="1" customHeight="1" x14ac:dyDescent="0.25"/>
    <row r="4665" ht="12" hidden="1" customHeight="1" x14ac:dyDescent="0.25"/>
    <row r="4666" ht="12" hidden="1" customHeight="1" x14ac:dyDescent="0.25"/>
    <row r="4667" ht="12" hidden="1" customHeight="1" x14ac:dyDescent="0.25"/>
    <row r="4668" ht="12" hidden="1" customHeight="1" x14ac:dyDescent="0.25"/>
    <row r="4669" ht="12" hidden="1" customHeight="1" x14ac:dyDescent="0.25"/>
    <row r="4670" ht="12" hidden="1" customHeight="1" x14ac:dyDescent="0.25"/>
    <row r="4671" ht="12" hidden="1" customHeight="1" x14ac:dyDescent="0.25"/>
    <row r="4672" ht="12" hidden="1" customHeight="1" x14ac:dyDescent="0.25"/>
    <row r="4673" ht="12" hidden="1" customHeight="1" x14ac:dyDescent="0.25"/>
    <row r="4674" ht="12" hidden="1" customHeight="1" x14ac:dyDescent="0.25"/>
    <row r="4675" ht="12" hidden="1" customHeight="1" x14ac:dyDescent="0.25"/>
    <row r="4676" ht="12" hidden="1" customHeight="1" x14ac:dyDescent="0.25"/>
    <row r="4677" ht="12" hidden="1" customHeight="1" x14ac:dyDescent="0.25"/>
    <row r="4678" ht="12" hidden="1" customHeight="1" x14ac:dyDescent="0.25"/>
    <row r="4679" ht="12" hidden="1" customHeight="1" x14ac:dyDescent="0.25"/>
    <row r="4680" ht="12" hidden="1" customHeight="1" x14ac:dyDescent="0.25"/>
    <row r="4681" ht="12" hidden="1" customHeight="1" x14ac:dyDescent="0.25"/>
    <row r="4682" ht="12" hidden="1" customHeight="1" x14ac:dyDescent="0.25"/>
    <row r="4683" ht="12" hidden="1" customHeight="1" x14ac:dyDescent="0.25"/>
    <row r="4684" ht="12" hidden="1" customHeight="1" x14ac:dyDescent="0.25"/>
    <row r="4685" ht="12" hidden="1" customHeight="1" x14ac:dyDescent="0.25"/>
    <row r="4686" ht="12" hidden="1" customHeight="1" x14ac:dyDescent="0.25"/>
    <row r="4687" ht="12" hidden="1" customHeight="1" x14ac:dyDescent="0.25"/>
    <row r="4688" ht="12" hidden="1" customHeight="1" x14ac:dyDescent="0.25"/>
    <row r="4689" ht="12" hidden="1" customHeight="1" x14ac:dyDescent="0.25"/>
    <row r="4690" ht="12" hidden="1" customHeight="1" x14ac:dyDescent="0.25"/>
    <row r="4691" ht="12" hidden="1" customHeight="1" x14ac:dyDescent="0.25"/>
    <row r="4692" ht="12" hidden="1" customHeight="1" x14ac:dyDescent="0.25"/>
    <row r="4693" ht="12" hidden="1" customHeight="1" x14ac:dyDescent="0.25"/>
    <row r="4694" ht="12" hidden="1" customHeight="1" x14ac:dyDescent="0.25"/>
    <row r="4695" ht="12" hidden="1" customHeight="1" x14ac:dyDescent="0.25"/>
    <row r="4696" ht="12" hidden="1" customHeight="1" x14ac:dyDescent="0.25"/>
    <row r="4697" ht="12" hidden="1" customHeight="1" x14ac:dyDescent="0.25"/>
    <row r="4698" ht="12" hidden="1" customHeight="1" x14ac:dyDescent="0.25"/>
    <row r="4699" ht="12" hidden="1" customHeight="1" x14ac:dyDescent="0.25"/>
    <row r="4700" ht="12" hidden="1" customHeight="1" x14ac:dyDescent="0.25"/>
    <row r="4701" ht="12" hidden="1" customHeight="1" x14ac:dyDescent="0.25"/>
    <row r="4702" ht="12" hidden="1" customHeight="1" x14ac:dyDescent="0.25"/>
    <row r="4703" ht="12" hidden="1" customHeight="1" x14ac:dyDescent="0.25"/>
    <row r="4704" ht="12" hidden="1" customHeight="1" x14ac:dyDescent="0.25"/>
    <row r="4705" ht="12" hidden="1" customHeight="1" x14ac:dyDescent="0.25"/>
    <row r="4706" ht="12" hidden="1" customHeight="1" x14ac:dyDescent="0.25"/>
    <row r="4707" ht="12" hidden="1" customHeight="1" x14ac:dyDescent="0.25"/>
    <row r="4708" ht="12" hidden="1" customHeight="1" x14ac:dyDescent="0.25"/>
    <row r="4709" ht="12" hidden="1" customHeight="1" x14ac:dyDescent="0.25"/>
    <row r="4710" ht="12" hidden="1" customHeight="1" x14ac:dyDescent="0.25"/>
    <row r="4711" ht="12" hidden="1" customHeight="1" x14ac:dyDescent="0.25"/>
    <row r="4712" ht="12" hidden="1" customHeight="1" x14ac:dyDescent="0.25"/>
    <row r="4713" ht="12" hidden="1" customHeight="1" x14ac:dyDescent="0.25"/>
    <row r="4714" ht="12" hidden="1" customHeight="1" x14ac:dyDescent="0.25"/>
    <row r="4715" ht="12" hidden="1" customHeight="1" x14ac:dyDescent="0.25"/>
    <row r="4716" ht="12" hidden="1" customHeight="1" x14ac:dyDescent="0.25"/>
    <row r="4717" ht="12" hidden="1" customHeight="1" x14ac:dyDescent="0.25"/>
    <row r="4718" ht="12" hidden="1" customHeight="1" x14ac:dyDescent="0.25"/>
    <row r="4719" ht="12" hidden="1" customHeight="1" x14ac:dyDescent="0.25"/>
    <row r="4720" ht="12" hidden="1" customHeight="1" x14ac:dyDescent="0.25"/>
    <row r="4721" ht="12" hidden="1" customHeight="1" x14ac:dyDescent="0.25"/>
    <row r="4722" ht="12" hidden="1" customHeight="1" x14ac:dyDescent="0.25"/>
    <row r="4723" ht="12" hidden="1" customHeight="1" x14ac:dyDescent="0.25"/>
    <row r="4724" ht="12" hidden="1" customHeight="1" x14ac:dyDescent="0.25"/>
    <row r="4725" ht="12" hidden="1" customHeight="1" x14ac:dyDescent="0.25"/>
    <row r="4726" ht="12" hidden="1" customHeight="1" x14ac:dyDescent="0.25"/>
    <row r="4727" ht="12" hidden="1" customHeight="1" x14ac:dyDescent="0.25"/>
    <row r="4728" ht="12" hidden="1" customHeight="1" x14ac:dyDescent="0.25"/>
    <row r="4729" ht="12" hidden="1" customHeight="1" x14ac:dyDescent="0.25"/>
    <row r="4730" ht="12" hidden="1" customHeight="1" x14ac:dyDescent="0.25"/>
    <row r="4731" ht="12" hidden="1" customHeight="1" x14ac:dyDescent="0.25"/>
    <row r="4732" ht="12" hidden="1" customHeight="1" x14ac:dyDescent="0.25"/>
    <row r="4733" ht="12" hidden="1" customHeight="1" x14ac:dyDescent="0.25"/>
    <row r="4734" ht="12" hidden="1" customHeight="1" x14ac:dyDescent="0.25"/>
    <row r="4735" ht="12" hidden="1" customHeight="1" x14ac:dyDescent="0.25"/>
    <row r="4736" ht="12" hidden="1" customHeight="1" x14ac:dyDescent="0.25"/>
    <row r="4737" ht="12" hidden="1" customHeight="1" x14ac:dyDescent="0.25"/>
    <row r="4738" ht="12" hidden="1" customHeight="1" x14ac:dyDescent="0.25"/>
    <row r="4739" ht="12" hidden="1" customHeight="1" x14ac:dyDescent="0.25"/>
    <row r="4740" ht="12" hidden="1" customHeight="1" x14ac:dyDescent="0.25"/>
    <row r="4741" ht="12" hidden="1" customHeight="1" x14ac:dyDescent="0.25"/>
    <row r="4742" ht="12" hidden="1" customHeight="1" x14ac:dyDescent="0.25"/>
    <row r="4743" ht="12" hidden="1" customHeight="1" x14ac:dyDescent="0.25"/>
    <row r="4744" ht="12" hidden="1" customHeight="1" x14ac:dyDescent="0.25"/>
    <row r="4745" ht="12" hidden="1" customHeight="1" x14ac:dyDescent="0.25"/>
    <row r="4746" ht="12" hidden="1" customHeight="1" x14ac:dyDescent="0.25"/>
    <row r="4747" ht="12" hidden="1" customHeight="1" x14ac:dyDescent="0.25"/>
    <row r="4748" ht="12" hidden="1" customHeight="1" x14ac:dyDescent="0.25"/>
    <row r="4749" ht="12" hidden="1" customHeight="1" x14ac:dyDescent="0.25"/>
    <row r="4750" ht="12" hidden="1" customHeight="1" x14ac:dyDescent="0.25"/>
    <row r="4751" ht="12" hidden="1" customHeight="1" x14ac:dyDescent="0.25"/>
    <row r="4752" ht="12" hidden="1" customHeight="1" x14ac:dyDescent="0.25"/>
    <row r="4753" ht="12" hidden="1" customHeight="1" x14ac:dyDescent="0.25"/>
    <row r="4754" ht="12" hidden="1" customHeight="1" x14ac:dyDescent="0.25"/>
    <row r="4755" ht="12" hidden="1" customHeight="1" x14ac:dyDescent="0.25"/>
    <row r="4756" ht="12" hidden="1" customHeight="1" x14ac:dyDescent="0.25"/>
    <row r="4757" ht="12" hidden="1" customHeight="1" x14ac:dyDescent="0.25"/>
    <row r="4758" ht="12" hidden="1" customHeight="1" x14ac:dyDescent="0.25"/>
    <row r="4759" ht="12" hidden="1" customHeight="1" x14ac:dyDescent="0.25"/>
    <row r="4760" ht="12" hidden="1" customHeight="1" x14ac:dyDescent="0.25"/>
    <row r="4761" ht="12" hidden="1" customHeight="1" x14ac:dyDescent="0.25"/>
    <row r="4762" ht="12" hidden="1" customHeight="1" x14ac:dyDescent="0.25"/>
    <row r="4763" ht="12" hidden="1" customHeight="1" x14ac:dyDescent="0.25"/>
    <row r="4764" ht="12" hidden="1" customHeight="1" x14ac:dyDescent="0.25"/>
    <row r="4765" ht="12" hidden="1" customHeight="1" x14ac:dyDescent="0.25"/>
    <row r="4766" ht="12" hidden="1" customHeight="1" x14ac:dyDescent="0.25"/>
    <row r="4767" ht="12" hidden="1" customHeight="1" x14ac:dyDescent="0.25"/>
    <row r="4768" ht="12" hidden="1" customHeight="1" x14ac:dyDescent="0.25"/>
    <row r="4769" ht="12" hidden="1" customHeight="1" x14ac:dyDescent="0.25"/>
    <row r="4770" ht="12" hidden="1" customHeight="1" x14ac:dyDescent="0.25"/>
    <row r="4771" ht="12" hidden="1" customHeight="1" x14ac:dyDescent="0.25"/>
    <row r="4772" ht="12" hidden="1" customHeight="1" x14ac:dyDescent="0.25"/>
    <row r="4773" ht="12" hidden="1" customHeight="1" x14ac:dyDescent="0.25"/>
    <row r="4774" ht="12" hidden="1" customHeight="1" x14ac:dyDescent="0.25"/>
    <row r="4775" ht="12" hidden="1" customHeight="1" x14ac:dyDescent="0.25"/>
    <row r="4776" ht="12" hidden="1" customHeight="1" x14ac:dyDescent="0.25"/>
    <row r="4777" ht="12" hidden="1" customHeight="1" x14ac:dyDescent="0.25"/>
    <row r="4778" ht="12" hidden="1" customHeight="1" x14ac:dyDescent="0.25"/>
    <row r="4779" ht="12" hidden="1" customHeight="1" x14ac:dyDescent="0.25"/>
    <row r="4780" ht="12" hidden="1" customHeight="1" x14ac:dyDescent="0.25"/>
    <row r="4781" ht="12" hidden="1" customHeight="1" x14ac:dyDescent="0.25"/>
    <row r="4782" ht="12" hidden="1" customHeight="1" x14ac:dyDescent="0.25"/>
    <row r="4783" ht="12" hidden="1" customHeight="1" x14ac:dyDescent="0.25"/>
    <row r="4784" ht="12" hidden="1" customHeight="1" x14ac:dyDescent="0.25"/>
    <row r="4785" ht="12" hidden="1" customHeight="1" x14ac:dyDescent="0.25"/>
    <row r="4786" ht="12" hidden="1" customHeight="1" x14ac:dyDescent="0.25"/>
    <row r="4787" ht="12" hidden="1" customHeight="1" x14ac:dyDescent="0.25"/>
    <row r="4788" ht="12" hidden="1" customHeight="1" x14ac:dyDescent="0.25"/>
    <row r="4789" ht="12" hidden="1" customHeight="1" x14ac:dyDescent="0.25"/>
    <row r="4790" ht="12" hidden="1" customHeight="1" x14ac:dyDescent="0.25"/>
    <row r="4791" ht="12" hidden="1" customHeight="1" x14ac:dyDescent="0.25"/>
    <row r="4792" ht="12" hidden="1" customHeight="1" x14ac:dyDescent="0.25"/>
    <row r="4793" ht="12" hidden="1" customHeight="1" x14ac:dyDescent="0.25"/>
    <row r="4794" ht="12" hidden="1" customHeight="1" x14ac:dyDescent="0.25"/>
    <row r="4795" ht="12" hidden="1" customHeight="1" x14ac:dyDescent="0.25"/>
    <row r="4796" ht="12" hidden="1" customHeight="1" x14ac:dyDescent="0.25"/>
    <row r="4797" ht="12" hidden="1" customHeight="1" x14ac:dyDescent="0.25"/>
    <row r="4798" ht="12" hidden="1" customHeight="1" x14ac:dyDescent="0.25"/>
    <row r="4799" ht="12" hidden="1" customHeight="1" x14ac:dyDescent="0.25"/>
    <row r="4800" ht="12" hidden="1" customHeight="1" x14ac:dyDescent="0.25"/>
    <row r="4801" ht="12" hidden="1" customHeight="1" x14ac:dyDescent="0.25"/>
    <row r="4802" ht="12" hidden="1" customHeight="1" x14ac:dyDescent="0.25"/>
    <row r="4803" ht="12" hidden="1" customHeight="1" x14ac:dyDescent="0.25"/>
    <row r="4804" ht="12" hidden="1" customHeight="1" x14ac:dyDescent="0.25"/>
    <row r="4805" ht="12" hidden="1" customHeight="1" x14ac:dyDescent="0.25"/>
    <row r="4806" ht="12" hidden="1" customHeight="1" x14ac:dyDescent="0.25"/>
    <row r="4807" ht="12" hidden="1" customHeight="1" x14ac:dyDescent="0.25"/>
    <row r="4808" ht="12" hidden="1" customHeight="1" x14ac:dyDescent="0.25"/>
    <row r="4809" ht="12" hidden="1" customHeight="1" x14ac:dyDescent="0.25"/>
    <row r="4810" ht="12" hidden="1" customHeight="1" x14ac:dyDescent="0.25"/>
    <row r="4811" ht="12" hidden="1" customHeight="1" x14ac:dyDescent="0.25"/>
    <row r="4812" ht="12" hidden="1" customHeight="1" x14ac:dyDescent="0.25"/>
    <row r="4813" ht="12" hidden="1" customHeight="1" x14ac:dyDescent="0.25"/>
    <row r="4814" ht="12" hidden="1" customHeight="1" x14ac:dyDescent="0.25"/>
    <row r="4815" ht="12" hidden="1" customHeight="1" x14ac:dyDescent="0.25"/>
    <row r="4816" ht="12" hidden="1" customHeight="1" x14ac:dyDescent="0.25"/>
    <row r="4817" ht="12" hidden="1" customHeight="1" x14ac:dyDescent="0.25"/>
    <row r="4818" ht="12" hidden="1" customHeight="1" x14ac:dyDescent="0.25"/>
    <row r="4819" ht="12" hidden="1" customHeight="1" x14ac:dyDescent="0.25"/>
    <row r="4820" ht="12" hidden="1" customHeight="1" x14ac:dyDescent="0.25"/>
    <row r="4821" ht="12" hidden="1" customHeight="1" x14ac:dyDescent="0.25"/>
    <row r="4822" ht="12" hidden="1" customHeight="1" x14ac:dyDescent="0.25"/>
    <row r="4823" ht="12" hidden="1" customHeight="1" x14ac:dyDescent="0.25"/>
    <row r="4824" ht="12" hidden="1" customHeight="1" x14ac:dyDescent="0.25"/>
    <row r="4825" ht="12" hidden="1" customHeight="1" x14ac:dyDescent="0.25"/>
    <row r="4826" ht="12" hidden="1" customHeight="1" x14ac:dyDescent="0.25"/>
    <row r="4827" ht="12" hidden="1" customHeight="1" x14ac:dyDescent="0.25"/>
    <row r="4828" ht="12" hidden="1" customHeight="1" x14ac:dyDescent="0.25"/>
    <row r="4829" ht="12" hidden="1" customHeight="1" x14ac:dyDescent="0.25"/>
    <row r="4830" ht="12" hidden="1" customHeight="1" x14ac:dyDescent="0.25"/>
    <row r="4831" ht="12" hidden="1" customHeight="1" x14ac:dyDescent="0.25"/>
    <row r="4832" ht="12" hidden="1" customHeight="1" x14ac:dyDescent="0.25"/>
    <row r="4833" ht="12" hidden="1" customHeight="1" x14ac:dyDescent="0.25"/>
    <row r="4834" ht="12" hidden="1" customHeight="1" x14ac:dyDescent="0.25"/>
    <row r="4835" ht="12" hidden="1" customHeight="1" x14ac:dyDescent="0.25"/>
    <row r="4836" ht="12" hidden="1" customHeight="1" x14ac:dyDescent="0.25"/>
    <row r="4837" ht="12" hidden="1" customHeight="1" x14ac:dyDescent="0.25"/>
    <row r="4838" ht="12" hidden="1" customHeight="1" x14ac:dyDescent="0.25"/>
    <row r="4839" ht="12" hidden="1" customHeight="1" x14ac:dyDescent="0.25"/>
    <row r="4840" ht="12" hidden="1" customHeight="1" x14ac:dyDescent="0.25"/>
    <row r="4841" ht="12" hidden="1" customHeight="1" x14ac:dyDescent="0.25"/>
    <row r="4842" ht="12" hidden="1" customHeight="1" x14ac:dyDescent="0.25"/>
    <row r="4843" ht="12" hidden="1" customHeight="1" x14ac:dyDescent="0.25"/>
    <row r="4844" ht="12" hidden="1" customHeight="1" x14ac:dyDescent="0.25"/>
    <row r="4845" ht="12" hidden="1" customHeight="1" x14ac:dyDescent="0.25"/>
    <row r="4846" ht="12" hidden="1" customHeight="1" x14ac:dyDescent="0.25"/>
    <row r="4847" ht="12" hidden="1" customHeight="1" x14ac:dyDescent="0.25"/>
    <row r="4848" ht="12" hidden="1" customHeight="1" x14ac:dyDescent="0.25"/>
    <row r="4849" ht="12" hidden="1" customHeight="1" x14ac:dyDescent="0.25"/>
    <row r="4850" ht="12" hidden="1" customHeight="1" x14ac:dyDescent="0.25"/>
    <row r="4851" ht="12" hidden="1" customHeight="1" x14ac:dyDescent="0.25"/>
    <row r="4852" ht="12" hidden="1" customHeight="1" x14ac:dyDescent="0.25"/>
    <row r="4853" ht="12" hidden="1" customHeight="1" x14ac:dyDescent="0.25"/>
    <row r="4854" ht="12" hidden="1" customHeight="1" x14ac:dyDescent="0.25"/>
    <row r="4855" ht="12" hidden="1" customHeight="1" x14ac:dyDescent="0.25"/>
    <row r="4856" ht="12" hidden="1" customHeight="1" x14ac:dyDescent="0.25"/>
    <row r="4857" ht="12" hidden="1" customHeight="1" x14ac:dyDescent="0.25"/>
    <row r="4858" ht="12" hidden="1" customHeight="1" x14ac:dyDescent="0.25"/>
    <row r="4859" ht="12" hidden="1" customHeight="1" x14ac:dyDescent="0.25"/>
    <row r="4860" ht="12" hidden="1" customHeight="1" x14ac:dyDescent="0.25"/>
    <row r="4861" ht="12" hidden="1" customHeight="1" x14ac:dyDescent="0.25"/>
    <row r="4862" ht="12" hidden="1" customHeight="1" x14ac:dyDescent="0.25"/>
    <row r="4863" ht="12" hidden="1" customHeight="1" x14ac:dyDescent="0.25"/>
    <row r="4864" ht="12" hidden="1" customHeight="1" x14ac:dyDescent="0.25"/>
    <row r="4865" ht="12" hidden="1" customHeight="1" x14ac:dyDescent="0.25"/>
    <row r="4866" ht="12" hidden="1" customHeight="1" x14ac:dyDescent="0.25"/>
    <row r="4867" ht="12" hidden="1" customHeight="1" x14ac:dyDescent="0.25"/>
    <row r="4868" ht="12" hidden="1" customHeight="1" x14ac:dyDescent="0.25"/>
    <row r="4869" ht="12" hidden="1" customHeight="1" x14ac:dyDescent="0.25"/>
    <row r="4870" ht="12" hidden="1" customHeight="1" x14ac:dyDescent="0.25"/>
    <row r="4871" ht="12" hidden="1" customHeight="1" x14ac:dyDescent="0.25"/>
    <row r="4872" ht="12" hidden="1" customHeight="1" x14ac:dyDescent="0.25"/>
    <row r="4873" ht="12" hidden="1" customHeight="1" x14ac:dyDescent="0.25"/>
    <row r="4874" ht="12" hidden="1" customHeight="1" x14ac:dyDescent="0.25"/>
    <row r="4875" ht="12" hidden="1" customHeight="1" x14ac:dyDescent="0.25"/>
    <row r="4876" ht="12" hidden="1" customHeight="1" x14ac:dyDescent="0.25"/>
    <row r="4877" ht="12" hidden="1" customHeight="1" x14ac:dyDescent="0.25"/>
    <row r="4878" ht="12" hidden="1" customHeight="1" x14ac:dyDescent="0.25"/>
    <row r="4879" ht="12" hidden="1" customHeight="1" x14ac:dyDescent="0.25"/>
    <row r="4880" ht="12" hidden="1" customHeight="1" x14ac:dyDescent="0.25"/>
    <row r="4881" ht="12" hidden="1" customHeight="1" x14ac:dyDescent="0.25"/>
    <row r="4882" ht="12" hidden="1" customHeight="1" x14ac:dyDescent="0.25"/>
    <row r="4883" ht="12" hidden="1" customHeight="1" x14ac:dyDescent="0.25"/>
    <row r="4884" ht="12" hidden="1" customHeight="1" x14ac:dyDescent="0.25"/>
    <row r="4885" ht="12" hidden="1" customHeight="1" x14ac:dyDescent="0.25"/>
    <row r="4886" ht="12" hidden="1" customHeight="1" x14ac:dyDescent="0.25"/>
    <row r="4887" ht="12" hidden="1" customHeight="1" x14ac:dyDescent="0.25"/>
    <row r="4888" ht="12" hidden="1" customHeight="1" x14ac:dyDescent="0.25"/>
    <row r="4889" ht="12" hidden="1" customHeight="1" x14ac:dyDescent="0.25"/>
    <row r="4890" ht="12" hidden="1" customHeight="1" x14ac:dyDescent="0.25"/>
    <row r="4891" ht="12" hidden="1" customHeight="1" x14ac:dyDescent="0.25"/>
    <row r="4892" ht="12" hidden="1" customHeight="1" x14ac:dyDescent="0.25"/>
    <row r="4893" ht="12" hidden="1" customHeight="1" x14ac:dyDescent="0.25"/>
    <row r="4894" ht="12" hidden="1" customHeight="1" x14ac:dyDescent="0.25"/>
    <row r="4895" ht="12" hidden="1" customHeight="1" x14ac:dyDescent="0.25"/>
    <row r="4896" ht="12" hidden="1" customHeight="1" x14ac:dyDescent="0.25"/>
    <row r="4897" ht="12" hidden="1" customHeight="1" x14ac:dyDescent="0.25"/>
    <row r="4898" ht="12" hidden="1" customHeight="1" x14ac:dyDescent="0.25"/>
    <row r="4899" ht="12" hidden="1" customHeight="1" x14ac:dyDescent="0.25"/>
    <row r="4900" ht="12" hidden="1" customHeight="1" x14ac:dyDescent="0.25"/>
    <row r="4901" ht="12" hidden="1" customHeight="1" x14ac:dyDescent="0.25"/>
    <row r="4902" ht="12" hidden="1" customHeight="1" x14ac:dyDescent="0.25"/>
    <row r="4903" ht="12" hidden="1" customHeight="1" x14ac:dyDescent="0.25"/>
    <row r="4904" ht="12" hidden="1" customHeight="1" x14ac:dyDescent="0.25"/>
    <row r="4905" ht="12" hidden="1" customHeight="1" x14ac:dyDescent="0.25"/>
    <row r="4906" ht="12" hidden="1" customHeight="1" x14ac:dyDescent="0.25"/>
    <row r="4907" ht="12" hidden="1" customHeight="1" x14ac:dyDescent="0.25"/>
    <row r="4908" ht="12" hidden="1" customHeight="1" x14ac:dyDescent="0.25"/>
    <row r="4909" ht="12" hidden="1" customHeight="1" x14ac:dyDescent="0.25"/>
    <row r="4910" ht="12" hidden="1" customHeight="1" x14ac:dyDescent="0.25"/>
    <row r="4911" ht="12" hidden="1" customHeight="1" x14ac:dyDescent="0.25"/>
    <row r="4912" ht="12" hidden="1" customHeight="1" x14ac:dyDescent="0.25"/>
    <row r="4913" ht="12" hidden="1" customHeight="1" x14ac:dyDescent="0.25"/>
    <row r="4914" ht="12" hidden="1" customHeight="1" x14ac:dyDescent="0.25"/>
    <row r="4915" ht="12" hidden="1" customHeight="1" x14ac:dyDescent="0.25"/>
    <row r="4916" ht="12" hidden="1" customHeight="1" x14ac:dyDescent="0.25"/>
    <row r="4917" ht="12" hidden="1" customHeight="1" x14ac:dyDescent="0.25"/>
    <row r="4918" ht="12" hidden="1" customHeight="1" x14ac:dyDescent="0.25"/>
    <row r="4919" ht="12" hidden="1" customHeight="1" x14ac:dyDescent="0.25"/>
    <row r="4920" ht="12" hidden="1" customHeight="1" x14ac:dyDescent="0.25"/>
    <row r="4921" ht="12" hidden="1" customHeight="1" x14ac:dyDescent="0.25"/>
    <row r="4922" ht="12" hidden="1" customHeight="1" x14ac:dyDescent="0.25"/>
    <row r="4923" ht="12" hidden="1" customHeight="1" x14ac:dyDescent="0.25"/>
    <row r="4924" ht="12" hidden="1" customHeight="1" x14ac:dyDescent="0.25"/>
    <row r="4925" ht="12" hidden="1" customHeight="1" x14ac:dyDescent="0.25"/>
    <row r="4926" ht="12" hidden="1" customHeight="1" x14ac:dyDescent="0.25"/>
    <row r="4927" ht="12" hidden="1" customHeight="1" x14ac:dyDescent="0.25"/>
    <row r="4928" ht="12" hidden="1" customHeight="1" x14ac:dyDescent="0.25"/>
    <row r="4929" ht="12" hidden="1" customHeight="1" x14ac:dyDescent="0.25"/>
    <row r="4930" ht="12" hidden="1" customHeight="1" x14ac:dyDescent="0.25"/>
    <row r="4931" ht="12" hidden="1" customHeight="1" x14ac:dyDescent="0.25"/>
    <row r="4932" ht="12" hidden="1" customHeight="1" x14ac:dyDescent="0.25"/>
    <row r="4933" ht="12" hidden="1" customHeight="1" x14ac:dyDescent="0.25"/>
    <row r="4934" ht="12" hidden="1" customHeight="1" x14ac:dyDescent="0.25"/>
    <row r="4935" ht="12" hidden="1" customHeight="1" x14ac:dyDescent="0.25"/>
    <row r="4936" ht="12" hidden="1" customHeight="1" x14ac:dyDescent="0.25"/>
    <row r="4937" ht="12" hidden="1" customHeight="1" x14ac:dyDescent="0.25"/>
    <row r="4938" ht="12" hidden="1" customHeight="1" x14ac:dyDescent="0.25"/>
    <row r="4939" ht="12" hidden="1" customHeight="1" x14ac:dyDescent="0.25"/>
    <row r="4940" ht="12" hidden="1" customHeight="1" x14ac:dyDescent="0.25"/>
    <row r="4941" ht="12" hidden="1" customHeight="1" x14ac:dyDescent="0.25"/>
    <row r="4942" ht="12" hidden="1" customHeight="1" x14ac:dyDescent="0.25"/>
    <row r="4943" ht="12" hidden="1" customHeight="1" x14ac:dyDescent="0.25"/>
    <row r="4944" ht="12" hidden="1" customHeight="1" x14ac:dyDescent="0.25"/>
    <row r="4945" ht="12" hidden="1" customHeight="1" x14ac:dyDescent="0.25"/>
    <row r="4946" ht="12" hidden="1" customHeight="1" x14ac:dyDescent="0.25"/>
    <row r="4947" ht="12" hidden="1" customHeight="1" x14ac:dyDescent="0.25"/>
    <row r="4948" ht="12" hidden="1" customHeight="1" x14ac:dyDescent="0.25"/>
    <row r="4949" ht="12" hidden="1" customHeight="1" x14ac:dyDescent="0.25"/>
    <row r="4950" ht="12" hidden="1" customHeight="1" x14ac:dyDescent="0.25"/>
    <row r="4951" ht="12" hidden="1" customHeight="1" x14ac:dyDescent="0.25"/>
    <row r="4952" ht="12" hidden="1" customHeight="1" x14ac:dyDescent="0.25"/>
    <row r="4953" ht="12" hidden="1" customHeight="1" x14ac:dyDescent="0.25"/>
    <row r="4954" ht="12" hidden="1" customHeight="1" x14ac:dyDescent="0.25"/>
    <row r="4955" ht="12" hidden="1" customHeight="1" x14ac:dyDescent="0.25"/>
    <row r="4956" ht="12" hidden="1" customHeight="1" x14ac:dyDescent="0.25"/>
    <row r="4957" ht="12" hidden="1" customHeight="1" x14ac:dyDescent="0.25"/>
    <row r="4958" ht="12" hidden="1" customHeight="1" x14ac:dyDescent="0.25"/>
    <row r="4959" ht="12" hidden="1" customHeight="1" x14ac:dyDescent="0.25"/>
    <row r="4960" ht="12" hidden="1" customHeight="1" x14ac:dyDescent="0.25"/>
    <row r="4961" ht="12" hidden="1" customHeight="1" x14ac:dyDescent="0.25"/>
    <row r="4962" ht="12" hidden="1" customHeight="1" x14ac:dyDescent="0.25"/>
    <row r="4963" ht="12" hidden="1" customHeight="1" x14ac:dyDescent="0.25"/>
    <row r="4964" ht="12" hidden="1" customHeight="1" x14ac:dyDescent="0.25"/>
    <row r="4965" ht="12" hidden="1" customHeight="1" x14ac:dyDescent="0.25"/>
    <row r="4966" ht="12" hidden="1" customHeight="1" x14ac:dyDescent="0.25"/>
    <row r="4967" ht="12" hidden="1" customHeight="1" x14ac:dyDescent="0.25"/>
    <row r="4968" ht="12" hidden="1" customHeight="1" x14ac:dyDescent="0.25"/>
    <row r="4969" ht="12" hidden="1" customHeight="1" x14ac:dyDescent="0.25"/>
    <row r="4970" ht="12" hidden="1" customHeight="1" x14ac:dyDescent="0.25"/>
    <row r="4971" ht="12" hidden="1" customHeight="1" x14ac:dyDescent="0.25"/>
    <row r="4972" ht="12" hidden="1" customHeight="1" x14ac:dyDescent="0.25"/>
    <row r="4973" ht="12" hidden="1" customHeight="1" x14ac:dyDescent="0.25"/>
    <row r="4974" ht="12" hidden="1" customHeight="1" x14ac:dyDescent="0.25"/>
    <row r="4975" ht="12" hidden="1" customHeight="1" x14ac:dyDescent="0.25"/>
    <row r="4976" ht="12" hidden="1" customHeight="1" x14ac:dyDescent="0.25"/>
    <row r="4977" ht="12" hidden="1" customHeight="1" x14ac:dyDescent="0.25"/>
    <row r="4978" ht="12" hidden="1" customHeight="1" x14ac:dyDescent="0.25"/>
    <row r="4979" ht="12" hidden="1" customHeight="1" x14ac:dyDescent="0.25"/>
    <row r="4980" ht="12" hidden="1" customHeight="1" x14ac:dyDescent="0.25"/>
    <row r="4981" ht="12" hidden="1" customHeight="1" x14ac:dyDescent="0.25"/>
    <row r="4982" ht="12" hidden="1" customHeight="1" x14ac:dyDescent="0.25"/>
    <row r="4983" ht="12" hidden="1" customHeight="1" x14ac:dyDescent="0.25"/>
    <row r="4984" ht="12" hidden="1" customHeight="1" x14ac:dyDescent="0.25"/>
    <row r="4985" ht="12" hidden="1" customHeight="1" x14ac:dyDescent="0.25"/>
    <row r="4986" ht="12" hidden="1" customHeight="1" x14ac:dyDescent="0.25"/>
    <row r="4987" ht="12" hidden="1" customHeight="1" x14ac:dyDescent="0.25"/>
    <row r="4988" ht="12" hidden="1" customHeight="1" x14ac:dyDescent="0.25"/>
    <row r="4989" ht="12" hidden="1" customHeight="1" x14ac:dyDescent="0.25"/>
    <row r="4990" ht="12" hidden="1" customHeight="1" x14ac:dyDescent="0.25"/>
    <row r="4991" ht="12" hidden="1" customHeight="1" x14ac:dyDescent="0.25"/>
    <row r="4992" ht="12" hidden="1" customHeight="1" x14ac:dyDescent="0.25"/>
    <row r="4993" ht="12" hidden="1" customHeight="1" x14ac:dyDescent="0.25"/>
    <row r="4994" ht="12" hidden="1" customHeight="1" x14ac:dyDescent="0.25"/>
    <row r="4995" ht="12" hidden="1" customHeight="1" x14ac:dyDescent="0.25"/>
    <row r="4996" ht="12" hidden="1" customHeight="1" x14ac:dyDescent="0.25"/>
    <row r="4997" ht="12" hidden="1" customHeight="1" x14ac:dyDescent="0.25"/>
    <row r="4998" ht="12" hidden="1" customHeight="1" x14ac:dyDescent="0.25"/>
    <row r="4999" ht="12" hidden="1" customHeight="1" x14ac:dyDescent="0.25"/>
    <row r="5000" ht="12" hidden="1" customHeight="1" x14ac:dyDescent="0.25"/>
    <row r="5001" ht="12" hidden="1" customHeight="1" x14ac:dyDescent="0.25"/>
    <row r="5002" ht="12" hidden="1" customHeight="1" x14ac:dyDescent="0.25"/>
    <row r="5003" ht="12" hidden="1" customHeight="1" x14ac:dyDescent="0.25"/>
    <row r="5004" ht="12" hidden="1" customHeight="1" x14ac:dyDescent="0.25"/>
    <row r="5005" ht="12" hidden="1" customHeight="1" x14ac:dyDescent="0.25"/>
    <row r="5006" ht="12" hidden="1" customHeight="1" x14ac:dyDescent="0.25"/>
    <row r="5007" ht="12" hidden="1" customHeight="1" x14ac:dyDescent="0.25"/>
    <row r="5008" ht="12" hidden="1" customHeight="1" x14ac:dyDescent="0.25"/>
    <row r="5009" ht="12" hidden="1" customHeight="1" x14ac:dyDescent="0.25"/>
    <row r="5010" ht="12" hidden="1" customHeight="1" x14ac:dyDescent="0.25"/>
    <row r="5011" ht="12" hidden="1" customHeight="1" x14ac:dyDescent="0.25"/>
    <row r="5012" ht="12" hidden="1" customHeight="1" x14ac:dyDescent="0.25"/>
    <row r="5013" ht="12" hidden="1" customHeight="1" x14ac:dyDescent="0.25"/>
    <row r="5014" ht="12" hidden="1" customHeight="1" x14ac:dyDescent="0.25"/>
    <row r="5015" ht="12" hidden="1" customHeight="1" x14ac:dyDescent="0.25"/>
    <row r="5016" ht="12" hidden="1" customHeight="1" x14ac:dyDescent="0.25"/>
    <row r="5017" ht="12" hidden="1" customHeight="1" x14ac:dyDescent="0.25"/>
    <row r="5018" ht="12" hidden="1" customHeight="1" x14ac:dyDescent="0.25"/>
    <row r="5019" ht="12" hidden="1" customHeight="1" x14ac:dyDescent="0.25"/>
    <row r="5020" ht="12" hidden="1" customHeight="1" x14ac:dyDescent="0.25"/>
    <row r="5021" ht="12" hidden="1" customHeight="1" x14ac:dyDescent="0.25"/>
    <row r="5022" ht="12" hidden="1" customHeight="1" x14ac:dyDescent="0.25"/>
    <row r="5023" ht="12" hidden="1" customHeight="1" x14ac:dyDescent="0.25"/>
    <row r="5024" ht="12" hidden="1" customHeight="1" x14ac:dyDescent="0.25"/>
    <row r="5025" ht="12" hidden="1" customHeight="1" x14ac:dyDescent="0.25"/>
    <row r="5026" ht="12" hidden="1" customHeight="1" x14ac:dyDescent="0.25"/>
    <row r="5027" ht="12" hidden="1" customHeight="1" x14ac:dyDescent="0.25"/>
    <row r="5028" ht="12" hidden="1" customHeight="1" x14ac:dyDescent="0.25"/>
    <row r="5029" ht="12" hidden="1" customHeight="1" x14ac:dyDescent="0.25"/>
    <row r="5030" ht="12" hidden="1" customHeight="1" x14ac:dyDescent="0.25"/>
    <row r="5031" ht="12" hidden="1" customHeight="1" x14ac:dyDescent="0.25"/>
    <row r="5032" ht="12" hidden="1" customHeight="1" x14ac:dyDescent="0.25"/>
    <row r="5033" ht="12" hidden="1" customHeight="1" x14ac:dyDescent="0.25"/>
    <row r="5034" ht="12" hidden="1" customHeight="1" x14ac:dyDescent="0.25"/>
    <row r="5035" ht="12" hidden="1" customHeight="1" x14ac:dyDescent="0.25"/>
    <row r="5036" ht="12" hidden="1" customHeight="1" x14ac:dyDescent="0.25"/>
    <row r="5037" ht="12" hidden="1" customHeight="1" x14ac:dyDescent="0.25"/>
    <row r="5038" ht="12" hidden="1" customHeight="1" x14ac:dyDescent="0.25"/>
    <row r="5039" ht="12" hidden="1" customHeight="1" x14ac:dyDescent="0.25"/>
    <row r="5040" ht="12" hidden="1" customHeight="1" x14ac:dyDescent="0.25"/>
    <row r="5041" ht="12" hidden="1" customHeight="1" x14ac:dyDescent="0.25"/>
    <row r="5042" ht="12" hidden="1" customHeight="1" x14ac:dyDescent="0.25"/>
    <row r="5043" ht="12" hidden="1" customHeight="1" x14ac:dyDescent="0.25"/>
    <row r="5044" ht="12" hidden="1" customHeight="1" x14ac:dyDescent="0.25"/>
    <row r="5045" ht="12" hidden="1" customHeight="1" x14ac:dyDescent="0.25"/>
    <row r="5046" ht="12" hidden="1" customHeight="1" x14ac:dyDescent="0.25"/>
    <row r="5047" ht="12" hidden="1" customHeight="1" x14ac:dyDescent="0.25"/>
    <row r="5048" ht="12" hidden="1" customHeight="1" x14ac:dyDescent="0.25"/>
    <row r="5049" ht="12" hidden="1" customHeight="1" x14ac:dyDescent="0.25"/>
    <row r="5050" ht="12" hidden="1" customHeight="1" x14ac:dyDescent="0.25"/>
    <row r="5051" ht="12" hidden="1" customHeight="1" x14ac:dyDescent="0.25"/>
    <row r="5052" ht="12" hidden="1" customHeight="1" x14ac:dyDescent="0.25"/>
    <row r="5053" ht="12" hidden="1" customHeight="1" x14ac:dyDescent="0.25"/>
    <row r="5054" ht="12" hidden="1" customHeight="1" x14ac:dyDescent="0.25"/>
    <row r="5055" ht="12" hidden="1" customHeight="1" x14ac:dyDescent="0.25"/>
    <row r="5056" ht="12" hidden="1" customHeight="1" x14ac:dyDescent="0.25"/>
    <row r="5057" ht="12" hidden="1" customHeight="1" x14ac:dyDescent="0.25"/>
    <row r="5058" ht="12" hidden="1" customHeight="1" x14ac:dyDescent="0.25"/>
    <row r="5059" ht="12" hidden="1" customHeight="1" x14ac:dyDescent="0.25"/>
    <row r="5060" ht="12" hidden="1" customHeight="1" x14ac:dyDescent="0.25"/>
    <row r="5061" ht="12" hidden="1" customHeight="1" x14ac:dyDescent="0.25"/>
    <row r="5062" ht="12" hidden="1" customHeight="1" x14ac:dyDescent="0.25"/>
    <row r="5063" ht="12" hidden="1" customHeight="1" x14ac:dyDescent="0.25"/>
    <row r="5064" ht="12" hidden="1" customHeight="1" x14ac:dyDescent="0.25"/>
    <row r="5065" ht="12" hidden="1" customHeight="1" x14ac:dyDescent="0.25"/>
    <row r="5066" ht="12" hidden="1" customHeight="1" x14ac:dyDescent="0.25"/>
    <row r="5067" ht="12" hidden="1" customHeight="1" x14ac:dyDescent="0.25"/>
    <row r="5068" ht="12" hidden="1" customHeight="1" x14ac:dyDescent="0.25"/>
    <row r="5069" ht="12" hidden="1" customHeight="1" x14ac:dyDescent="0.25"/>
    <row r="5070" ht="12" hidden="1" customHeight="1" x14ac:dyDescent="0.25"/>
    <row r="5071" ht="12" hidden="1" customHeight="1" x14ac:dyDescent="0.25"/>
    <row r="5072" ht="12" hidden="1" customHeight="1" x14ac:dyDescent="0.25"/>
    <row r="5073" ht="12" hidden="1" customHeight="1" x14ac:dyDescent="0.25"/>
    <row r="5074" ht="12" hidden="1" customHeight="1" x14ac:dyDescent="0.25"/>
    <row r="5075" ht="12" hidden="1" customHeight="1" x14ac:dyDescent="0.25"/>
    <row r="5076" ht="12" hidden="1" customHeight="1" x14ac:dyDescent="0.25"/>
    <row r="5077" ht="12" hidden="1" customHeight="1" x14ac:dyDescent="0.25"/>
    <row r="5078" ht="12" hidden="1" customHeight="1" x14ac:dyDescent="0.25"/>
    <row r="5079" ht="12" hidden="1" customHeight="1" x14ac:dyDescent="0.25"/>
    <row r="5080" ht="12" hidden="1" customHeight="1" x14ac:dyDescent="0.25"/>
    <row r="5081" ht="12" hidden="1" customHeight="1" x14ac:dyDescent="0.25"/>
    <row r="5082" ht="12" hidden="1" customHeight="1" x14ac:dyDescent="0.25"/>
    <row r="5083" ht="12" hidden="1" customHeight="1" x14ac:dyDescent="0.25"/>
    <row r="5084" ht="12" hidden="1" customHeight="1" x14ac:dyDescent="0.25"/>
    <row r="5085" ht="12" hidden="1" customHeight="1" x14ac:dyDescent="0.25"/>
    <row r="5086" ht="12" hidden="1" customHeight="1" x14ac:dyDescent="0.25"/>
    <row r="5087" ht="12" hidden="1" customHeight="1" x14ac:dyDescent="0.25"/>
    <row r="5088" ht="12" hidden="1" customHeight="1" x14ac:dyDescent="0.25"/>
    <row r="5089" ht="12" hidden="1" customHeight="1" x14ac:dyDescent="0.25"/>
    <row r="5090" ht="12" hidden="1" customHeight="1" x14ac:dyDescent="0.25"/>
    <row r="5091" ht="12" hidden="1" customHeight="1" x14ac:dyDescent="0.25"/>
    <row r="5092" ht="12" hidden="1" customHeight="1" x14ac:dyDescent="0.25"/>
    <row r="5093" ht="12" hidden="1" customHeight="1" x14ac:dyDescent="0.25"/>
    <row r="5094" ht="12" hidden="1" customHeight="1" x14ac:dyDescent="0.25"/>
    <row r="5095" ht="12" hidden="1" customHeight="1" x14ac:dyDescent="0.25"/>
    <row r="5096" ht="12" hidden="1" customHeight="1" x14ac:dyDescent="0.25"/>
    <row r="5097" ht="12" hidden="1" customHeight="1" x14ac:dyDescent="0.25"/>
    <row r="5098" ht="12" hidden="1" customHeight="1" x14ac:dyDescent="0.25"/>
    <row r="5099" ht="12" hidden="1" customHeight="1" x14ac:dyDescent="0.25"/>
    <row r="5100" ht="12" hidden="1" customHeight="1" x14ac:dyDescent="0.25"/>
    <row r="5101" ht="12" hidden="1" customHeight="1" x14ac:dyDescent="0.25"/>
    <row r="5102" ht="12" hidden="1" customHeight="1" x14ac:dyDescent="0.25"/>
    <row r="5103" ht="12" hidden="1" customHeight="1" x14ac:dyDescent="0.25"/>
    <row r="5104" ht="12" hidden="1" customHeight="1" x14ac:dyDescent="0.25"/>
    <row r="5105" ht="12" hidden="1" customHeight="1" x14ac:dyDescent="0.25"/>
    <row r="5106" ht="12" hidden="1" customHeight="1" x14ac:dyDescent="0.25"/>
    <row r="5107" ht="12" hidden="1" customHeight="1" x14ac:dyDescent="0.25"/>
    <row r="5108" ht="12" hidden="1" customHeight="1" x14ac:dyDescent="0.25"/>
    <row r="5109" ht="12" hidden="1" customHeight="1" x14ac:dyDescent="0.25"/>
    <row r="5110" ht="12" hidden="1" customHeight="1" x14ac:dyDescent="0.25"/>
    <row r="5111" ht="12" hidden="1" customHeight="1" x14ac:dyDescent="0.25"/>
    <row r="5112" ht="12" hidden="1" customHeight="1" x14ac:dyDescent="0.25"/>
    <row r="5113" ht="12" hidden="1" customHeight="1" x14ac:dyDescent="0.25"/>
    <row r="5114" ht="12" hidden="1" customHeight="1" x14ac:dyDescent="0.25"/>
    <row r="5115" ht="12" hidden="1" customHeight="1" x14ac:dyDescent="0.25"/>
    <row r="5116" ht="12" hidden="1" customHeight="1" x14ac:dyDescent="0.25"/>
    <row r="5117" ht="12" hidden="1" customHeight="1" x14ac:dyDescent="0.25"/>
    <row r="5118" ht="12" hidden="1" customHeight="1" x14ac:dyDescent="0.25"/>
    <row r="5119" ht="12" hidden="1" customHeight="1" x14ac:dyDescent="0.25"/>
    <row r="5120" ht="12" hidden="1" customHeight="1" x14ac:dyDescent="0.25"/>
    <row r="5121" ht="12" hidden="1" customHeight="1" x14ac:dyDescent="0.25"/>
    <row r="5122" ht="12" hidden="1" customHeight="1" x14ac:dyDescent="0.25"/>
    <row r="5123" ht="12" hidden="1" customHeight="1" x14ac:dyDescent="0.25"/>
    <row r="5124" ht="12" hidden="1" customHeight="1" x14ac:dyDescent="0.25"/>
    <row r="5125" ht="12" hidden="1" customHeight="1" x14ac:dyDescent="0.25"/>
    <row r="5126" ht="12" hidden="1" customHeight="1" x14ac:dyDescent="0.25"/>
    <row r="5127" ht="12" hidden="1" customHeight="1" x14ac:dyDescent="0.25"/>
    <row r="5128" ht="12" hidden="1" customHeight="1" x14ac:dyDescent="0.25"/>
    <row r="5129" ht="12" hidden="1" customHeight="1" x14ac:dyDescent="0.25"/>
    <row r="5130" ht="12" hidden="1" customHeight="1" x14ac:dyDescent="0.25"/>
    <row r="5131" ht="12" hidden="1" customHeight="1" x14ac:dyDescent="0.25"/>
    <row r="5132" ht="12" hidden="1" customHeight="1" x14ac:dyDescent="0.25"/>
    <row r="5133" ht="12" hidden="1" customHeight="1" x14ac:dyDescent="0.25"/>
    <row r="5134" ht="12" hidden="1" customHeight="1" x14ac:dyDescent="0.25"/>
    <row r="5135" ht="12" hidden="1" customHeight="1" x14ac:dyDescent="0.25"/>
    <row r="5136" ht="12" hidden="1" customHeight="1" x14ac:dyDescent="0.25"/>
    <row r="5137" ht="12" hidden="1" customHeight="1" x14ac:dyDescent="0.25"/>
    <row r="5138" ht="12" hidden="1" customHeight="1" x14ac:dyDescent="0.25"/>
    <row r="5139" ht="12" hidden="1" customHeight="1" x14ac:dyDescent="0.25"/>
    <row r="5140" ht="12" hidden="1" customHeight="1" x14ac:dyDescent="0.25"/>
    <row r="5141" ht="12" hidden="1" customHeight="1" x14ac:dyDescent="0.25"/>
    <row r="5142" ht="12" hidden="1" customHeight="1" x14ac:dyDescent="0.25"/>
    <row r="5143" ht="12" hidden="1" customHeight="1" x14ac:dyDescent="0.25"/>
    <row r="5144" ht="12" hidden="1" customHeight="1" x14ac:dyDescent="0.25"/>
    <row r="5145" ht="12" hidden="1" customHeight="1" x14ac:dyDescent="0.25"/>
    <row r="5146" ht="12" hidden="1" customHeight="1" x14ac:dyDescent="0.25"/>
    <row r="5147" ht="12" hidden="1" customHeight="1" x14ac:dyDescent="0.25"/>
    <row r="5148" ht="12" hidden="1" customHeight="1" x14ac:dyDescent="0.25"/>
    <row r="5149" ht="12" hidden="1" customHeight="1" x14ac:dyDescent="0.25"/>
    <row r="5150" ht="12" hidden="1" customHeight="1" x14ac:dyDescent="0.25"/>
    <row r="5151" ht="12" hidden="1" customHeight="1" x14ac:dyDescent="0.25"/>
    <row r="5152" ht="12" hidden="1" customHeight="1" x14ac:dyDescent="0.25"/>
    <row r="5153" ht="12" hidden="1" customHeight="1" x14ac:dyDescent="0.25"/>
    <row r="5154" ht="12" hidden="1" customHeight="1" x14ac:dyDescent="0.25"/>
    <row r="5155" ht="12" hidden="1" customHeight="1" x14ac:dyDescent="0.25"/>
    <row r="5156" ht="12" hidden="1" customHeight="1" x14ac:dyDescent="0.25"/>
    <row r="5157" ht="12" hidden="1" customHeight="1" x14ac:dyDescent="0.25"/>
    <row r="5158" ht="12" hidden="1" customHeight="1" x14ac:dyDescent="0.25"/>
    <row r="5159" ht="12" hidden="1" customHeight="1" x14ac:dyDescent="0.25"/>
    <row r="5160" ht="12" hidden="1" customHeight="1" x14ac:dyDescent="0.25"/>
    <row r="5161" ht="12" hidden="1" customHeight="1" x14ac:dyDescent="0.25"/>
    <row r="5162" ht="12" hidden="1" customHeight="1" x14ac:dyDescent="0.25"/>
    <row r="5163" ht="12" hidden="1" customHeight="1" x14ac:dyDescent="0.25"/>
    <row r="5164" ht="12" hidden="1" customHeight="1" x14ac:dyDescent="0.25"/>
    <row r="5165" ht="12" hidden="1" customHeight="1" x14ac:dyDescent="0.25"/>
    <row r="5166" ht="12" hidden="1" customHeight="1" x14ac:dyDescent="0.25"/>
    <row r="5167" ht="12" hidden="1" customHeight="1" x14ac:dyDescent="0.25"/>
    <row r="5168" ht="12" hidden="1" customHeight="1" x14ac:dyDescent="0.25"/>
    <row r="5169" ht="12" hidden="1" customHeight="1" x14ac:dyDescent="0.25"/>
    <row r="5170" ht="12" hidden="1" customHeight="1" x14ac:dyDescent="0.25"/>
    <row r="5171" ht="12" hidden="1" customHeight="1" x14ac:dyDescent="0.25"/>
    <row r="5172" ht="12" hidden="1" customHeight="1" x14ac:dyDescent="0.25"/>
    <row r="5173" ht="12" hidden="1" customHeight="1" x14ac:dyDescent="0.25"/>
    <row r="5174" ht="12" hidden="1" customHeight="1" x14ac:dyDescent="0.25"/>
    <row r="5175" ht="12" hidden="1" customHeight="1" x14ac:dyDescent="0.25"/>
    <row r="5176" ht="12" hidden="1" customHeight="1" x14ac:dyDescent="0.25"/>
    <row r="5177" ht="12" hidden="1" customHeight="1" x14ac:dyDescent="0.25"/>
    <row r="5178" ht="12" hidden="1" customHeight="1" x14ac:dyDescent="0.25"/>
    <row r="5179" ht="12" hidden="1" customHeight="1" x14ac:dyDescent="0.25"/>
    <row r="5180" ht="12" hidden="1" customHeight="1" x14ac:dyDescent="0.25"/>
    <row r="5181" ht="12" hidden="1" customHeight="1" x14ac:dyDescent="0.25"/>
    <row r="5182" ht="12" hidden="1" customHeight="1" x14ac:dyDescent="0.25"/>
    <row r="5183" ht="12" hidden="1" customHeight="1" x14ac:dyDescent="0.25"/>
    <row r="5184" ht="12" hidden="1" customHeight="1" x14ac:dyDescent="0.25"/>
    <row r="5185" ht="12" hidden="1" customHeight="1" x14ac:dyDescent="0.25"/>
    <row r="5186" ht="12" hidden="1" customHeight="1" x14ac:dyDescent="0.25"/>
    <row r="5187" ht="12" hidden="1" customHeight="1" x14ac:dyDescent="0.25"/>
    <row r="5188" ht="12" hidden="1" customHeight="1" x14ac:dyDescent="0.25"/>
    <row r="5189" ht="12" hidden="1" customHeight="1" x14ac:dyDescent="0.25"/>
    <row r="5190" ht="12" hidden="1" customHeight="1" x14ac:dyDescent="0.25"/>
    <row r="5191" ht="12" hidden="1" customHeight="1" x14ac:dyDescent="0.25"/>
    <row r="5192" ht="12" hidden="1" customHeight="1" x14ac:dyDescent="0.25"/>
    <row r="5193" ht="12" hidden="1" customHeight="1" x14ac:dyDescent="0.25"/>
    <row r="5194" ht="12" hidden="1" customHeight="1" x14ac:dyDescent="0.25"/>
    <row r="5195" ht="12" hidden="1" customHeight="1" x14ac:dyDescent="0.25"/>
    <row r="5196" ht="12" hidden="1" customHeight="1" x14ac:dyDescent="0.25"/>
    <row r="5197" ht="12" hidden="1" customHeight="1" x14ac:dyDescent="0.25"/>
    <row r="5198" ht="12" hidden="1" customHeight="1" x14ac:dyDescent="0.25"/>
    <row r="5199" ht="12" hidden="1" customHeight="1" x14ac:dyDescent="0.25"/>
    <row r="5200" ht="12" hidden="1" customHeight="1" x14ac:dyDescent="0.25"/>
    <row r="5201" ht="12" hidden="1" customHeight="1" x14ac:dyDescent="0.25"/>
    <row r="5202" ht="12" hidden="1" customHeight="1" x14ac:dyDescent="0.25"/>
    <row r="5203" ht="12" hidden="1" customHeight="1" x14ac:dyDescent="0.25"/>
    <row r="5204" ht="12" hidden="1" customHeight="1" x14ac:dyDescent="0.25"/>
    <row r="5205" ht="12" hidden="1" customHeight="1" x14ac:dyDescent="0.25"/>
    <row r="5206" ht="12" hidden="1" customHeight="1" x14ac:dyDescent="0.25"/>
    <row r="5207" ht="12" hidden="1" customHeight="1" x14ac:dyDescent="0.25"/>
    <row r="5208" ht="12" hidden="1" customHeight="1" x14ac:dyDescent="0.25"/>
    <row r="5209" ht="12" hidden="1" customHeight="1" x14ac:dyDescent="0.25"/>
    <row r="5210" ht="12" hidden="1" customHeight="1" x14ac:dyDescent="0.25"/>
    <row r="5211" ht="12" hidden="1" customHeight="1" x14ac:dyDescent="0.25"/>
    <row r="5212" ht="12" hidden="1" customHeight="1" x14ac:dyDescent="0.25"/>
    <row r="5213" ht="12" hidden="1" customHeight="1" x14ac:dyDescent="0.25"/>
    <row r="5214" ht="12" hidden="1" customHeight="1" x14ac:dyDescent="0.25"/>
    <row r="5215" ht="12" hidden="1" customHeight="1" x14ac:dyDescent="0.25"/>
    <row r="5216" ht="12" hidden="1" customHeight="1" x14ac:dyDescent="0.25"/>
    <row r="5217" ht="12" hidden="1" customHeight="1" x14ac:dyDescent="0.25"/>
    <row r="5218" ht="12" hidden="1" customHeight="1" x14ac:dyDescent="0.25"/>
    <row r="5219" ht="12" hidden="1" customHeight="1" x14ac:dyDescent="0.25"/>
    <row r="5220" ht="12" hidden="1" customHeight="1" x14ac:dyDescent="0.25"/>
    <row r="5221" ht="12" hidden="1" customHeight="1" x14ac:dyDescent="0.25"/>
    <row r="5222" ht="12" hidden="1" customHeight="1" x14ac:dyDescent="0.25"/>
    <row r="5223" ht="12" hidden="1" customHeight="1" x14ac:dyDescent="0.25"/>
    <row r="5224" ht="12" hidden="1" customHeight="1" x14ac:dyDescent="0.25"/>
    <row r="5225" ht="12" hidden="1" customHeight="1" x14ac:dyDescent="0.25"/>
    <row r="5226" ht="12" hidden="1" customHeight="1" x14ac:dyDescent="0.25"/>
    <row r="5227" ht="12" hidden="1" customHeight="1" x14ac:dyDescent="0.25"/>
    <row r="5228" ht="12" hidden="1" customHeight="1" x14ac:dyDescent="0.25"/>
    <row r="5229" ht="12" hidden="1" customHeight="1" x14ac:dyDescent="0.25"/>
    <row r="5230" ht="12" hidden="1" customHeight="1" x14ac:dyDescent="0.25"/>
    <row r="5231" ht="12" hidden="1" customHeight="1" x14ac:dyDescent="0.25"/>
    <row r="5232" ht="12" hidden="1" customHeight="1" x14ac:dyDescent="0.25"/>
    <row r="5233" ht="12" hidden="1" customHeight="1" x14ac:dyDescent="0.25"/>
    <row r="5234" ht="12" hidden="1" customHeight="1" x14ac:dyDescent="0.25"/>
    <row r="5235" ht="12" hidden="1" customHeight="1" x14ac:dyDescent="0.25"/>
    <row r="5236" ht="12" hidden="1" customHeight="1" x14ac:dyDescent="0.25"/>
    <row r="5237" ht="12" hidden="1" customHeight="1" x14ac:dyDescent="0.25"/>
    <row r="5238" ht="12" hidden="1" customHeight="1" x14ac:dyDescent="0.25"/>
    <row r="5239" ht="12" hidden="1" customHeight="1" x14ac:dyDescent="0.25"/>
    <row r="5240" ht="12" hidden="1" customHeight="1" x14ac:dyDescent="0.25"/>
    <row r="5241" ht="12" hidden="1" customHeight="1" x14ac:dyDescent="0.25"/>
    <row r="5242" ht="12" hidden="1" customHeight="1" x14ac:dyDescent="0.25"/>
    <row r="5243" ht="12" hidden="1" customHeight="1" x14ac:dyDescent="0.25"/>
    <row r="5244" ht="12" hidden="1" customHeight="1" x14ac:dyDescent="0.25"/>
    <row r="5245" ht="12" hidden="1" customHeight="1" x14ac:dyDescent="0.25"/>
    <row r="5246" ht="12" hidden="1" customHeight="1" x14ac:dyDescent="0.25"/>
    <row r="5247" ht="12" hidden="1" customHeight="1" x14ac:dyDescent="0.25"/>
    <row r="5248" ht="12" hidden="1" customHeight="1" x14ac:dyDescent="0.25"/>
    <row r="5249" ht="12" hidden="1" customHeight="1" x14ac:dyDescent="0.25"/>
    <row r="5250" ht="12" hidden="1" customHeight="1" x14ac:dyDescent="0.25"/>
    <row r="5251" ht="12" hidden="1" customHeight="1" x14ac:dyDescent="0.25"/>
    <row r="5252" ht="12" hidden="1" customHeight="1" x14ac:dyDescent="0.25"/>
    <row r="5253" ht="12" hidden="1" customHeight="1" x14ac:dyDescent="0.25"/>
    <row r="5254" ht="12" hidden="1" customHeight="1" x14ac:dyDescent="0.25"/>
    <row r="5255" ht="12" hidden="1" customHeight="1" x14ac:dyDescent="0.25"/>
    <row r="5256" ht="12" hidden="1" customHeight="1" x14ac:dyDescent="0.25"/>
    <row r="5257" ht="12" hidden="1" customHeight="1" x14ac:dyDescent="0.25"/>
    <row r="5258" ht="12" hidden="1" customHeight="1" x14ac:dyDescent="0.25"/>
    <row r="5259" ht="12" hidden="1" customHeight="1" x14ac:dyDescent="0.25"/>
    <row r="5260" ht="12" hidden="1" customHeight="1" x14ac:dyDescent="0.25"/>
    <row r="5261" ht="12" hidden="1" customHeight="1" x14ac:dyDescent="0.25"/>
    <row r="5262" ht="12" hidden="1" customHeight="1" x14ac:dyDescent="0.25"/>
    <row r="5263" ht="12" hidden="1" customHeight="1" x14ac:dyDescent="0.25"/>
    <row r="5264" ht="12" hidden="1" customHeight="1" x14ac:dyDescent="0.25"/>
    <row r="5265" ht="12" hidden="1" customHeight="1" x14ac:dyDescent="0.25"/>
    <row r="5266" ht="12" hidden="1" customHeight="1" x14ac:dyDescent="0.25"/>
    <row r="5267" ht="12" hidden="1" customHeight="1" x14ac:dyDescent="0.25"/>
    <row r="5268" ht="12" hidden="1" customHeight="1" x14ac:dyDescent="0.25"/>
    <row r="5269" ht="12" hidden="1" customHeight="1" x14ac:dyDescent="0.25"/>
    <row r="5270" ht="12" hidden="1" customHeight="1" x14ac:dyDescent="0.25"/>
    <row r="5271" ht="12" hidden="1" customHeight="1" x14ac:dyDescent="0.25"/>
    <row r="5272" ht="12" hidden="1" customHeight="1" x14ac:dyDescent="0.25"/>
    <row r="5273" ht="12" hidden="1" customHeight="1" x14ac:dyDescent="0.25"/>
    <row r="5274" ht="12" hidden="1" customHeight="1" x14ac:dyDescent="0.25"/>
    <row r="5275" ht="12" hidden="1" customHeight="1" x14ac:dyDescent="0.25"/>
    <row r="5276" ht="12" hidden="1" customHeight="1" x14ac:dyDescent="0.25"/>
    <row r="5277" ht="12" hidden="1" customHeight="1" x14ac:dyDescent="0.25"/>
    <row r="5278" ht="12" hidden="1" customHeight="1" x14ac:dyDescent="0.25"/>
    <row r="5279" ht="12" hidden="1" customHeight="1" x14ac:dyDescent="0.25"/>
    <row r="5280" ht="12" hidden="1" customHeight="1" x14ac:dyDescent="0.25"/>
    <row r="5281" ht="12" hidden="1" customHeight="1" x14ac:dyDescent="0.25"/>
    <row r="5282" ht="12" hidden="1" customHeight="1" x14ac:dyDescent="0.25"/>
    <row r="5283" ht="12" hidden="1" customHeight="1" x14ac:dyDescent="0.25"/>
    <row r="5284" ht="12" hidden="1" customHeight="1" x14ac:dyDescent="0.25"/>
    <row r="5285" ht="12" hidden="1" customHeight="1" x14ac:dyDescent="0.25"/>
    <row r="5286" ht="12" hidden="1" customHeight="1" x14ac:dyDescent="0.25"/>
    <row r="5287" ht="12" hidden="1" customHeight="1" x14ac:dyDescent="0.25"/>
    <row r="5288" ht="12" hidden="1" customHeight="1" x14ac:dyDescent="0.25"/>
    <row r="5289" ht="12" hidden="1" customHeight="1" x14ac:dyDescent="0.25"/>
    <row r="5290" ht="12" hidden="1" customHeight="1" x14ac:dyDescent="0.25"/>
    <row r="5291" ht="12" hidden="1" customHeight="1" x14ac:dyDescent="0.25"/>
    <row r="5292" ht="12" hidden="1" customHeight="1" x14ac:dyDescent="0.25"/>
    <row r="5293" ht="12" hidden="1" customHeight="1" x14ac:dyDescent="0.25"/>
    <row r="5294" ht="12" hidden="1" customHeight="1" x14ac:dyDescent="0.25"/>
    <row r="5295" ht="12" hidden="1" customHeight="1" x14ac:dyDescent="0.25"/>
    <row r="5296" ht="12" hidden="1" customHeight="1" x14ac:dyDescent="0.25"/>
    <row r="5297" ht="12" hidden="1" customHeight="1" x14ac:dyDescent="0.25"/>
    <row r="5298" ht="12" hidden="1" customHeight="1" x14ac:dyDescent="0.25"/>
    <row r="5299" ht="12" hidden="1" customHeight="1" x14ac:dyDescent="0.25"/>
    <row r="5300" ht="12" hidden="1" customHeight="1" x14ac:dyDescent="0.25"/>
    <row r="5301" ht="12" hidden="1" customHeight="1" x14ac:dyDescent="0.25"/>
    <row r="5302" ht="12" hidden="1" customHeight="1" x14ac:dyDescent="0.25"/>
    <row r="5303" ht="12" hidden="1" customHeight="1" x14ac:dyDescent="0.25"/>
    <row r="5304" ht="12" hidden="1" customHeight="1" x14ac:dyDescent="0.25"/>
    <row r="5305" ht="12" hidden="1" customHeight="1" x14ac:dyDescent="0.25"/>
    <row r="5306" ht="12" hidden="1" customHeight="1" x14ac:dyDescent="0.25"/>
    <row r="5307" ht="12" hidden="1" customHeight="1" x14ac:dyDescent="0.25"/>
    <row r="5308" ht="12" hidden="1" customHeight="1" x14ac:dyDescent="0.25"/>
    <row r="5309" ht="12" hidden="1" customHeight="1" x14ac:dyDescent="0.25"/>
    <row r="5310" ht="12" hidden="1" customHeight="1" x14ac:dyDescent="0.25"/>
    <row r="5311" ht="12" hidden="1" customHeight="1" x14ac:dyDescent="0.25"/>
    <row r="5312" ht="12" hidden="1" customHeight="1" x14ac:dyDescent="0.25"/>
    <row r="5313" ht="12" hidden="1" customHeight="1" x14ac:dyDescent="0.25"/>
    <row r="5314" ht="12" hidden="1" customHeight="1" x14ac:dyDescent="0.25"/>
    <row r="5315" ht="12" hidden="1" customHeight="1" x14ac:dyDescent="0.25"/>
    <row r="5316" ht="12" hidden="1" customHeight="1" x14ac:dyDescent="0.25"/>
    <row r="5317" ht="12" hidden="1" customHeight="1" x14ac:dyDescent="0.25"/>
    <row r="5318" ht="12" hidden="1" customHeight="1" x14ac:dyDescent="0.25"/>
    <row r="5319" ht="12" hidden="1" customHeight="1" x14ac:dyDescent="0.25"/>
    <row r="5320" ht="12" hidden="1" customHeight="1" x14ac:dyDescent="0.25"/>
    <row r="5321" ht="12" hidden="1" customHeight="1" x14ac:dyDescent="0.25"/>
    <row r="5322" ht="12" hidden="1" customHeight="1" x14ac:dyDescent="0.25"/>
    <row r="5323" ht="12" hidden="1" customHeight="1" x14ac:dyDescent="0.25"/>
    <row r="5324" ht="12" hidden="1" customHeight="1" x14ac:dyDescent="0.25"/>
    <row r="5325" ht="12" hidden="1" customHeight="1" x14ac:dyDescent="0.25"/>
    <row r="5326" ht="12" hidden="1" customHeight="1" x14ac:dyDescent="0.25"/>
    <row r="5327" ht="12" hidden="1" customHeight="1" x14ac:dyDescent="0.25"/>
    <row r="5328" ht="12" hidden="1" customHeight="1" x14ac:dyDescent="0.25"/>
    <row r="5329" ht="12" hidden="1" customHeight="1" x14ac:dyDescent="0.25"/>
    <row r="5330" ht="12" hidden="1" customHeight="1" x14ac:dyDescent="0.25"/>
    <row r="5331" ht="12" hidden="1" customHeight="1" x14ac:dyDescent="0.25"/>
    <row r="5332" ht="12" hidden="1" customHeight="1" x14ac:dyDescent="0.25"/>
    <row r="5333" ht="12" hidden="1" customHeight="1" x14ac:dyDescent="0.25"/>
    <row r="5334" ht="12" hidden="1" customHeight="1" x14ac:dyDescent="0.25"/>
    <row r="5335" ht="12" hidden="1" customHeight="1" x14ac:dyDescent="0.25"/>
    <row r="5336" ht="12" hidden="1" customHeight="1" x14ac:dyDescent="0.25"/>
    <row r="5337" ht="12" hidden="1" customHeight="1" x14ac:dyDescent="0.25"/>
    <row r="5338" ht="12" hidden="1" customHeight="1" x14ac:dyDescent="0.25"/>
    <row r="5339" ht="12" hidden="1" customHeight="1" x14ac:dyDescent="0.25"/>
    <row r="5340" ht="12" hidden="1" customHeight="1" x14ac:dyDescent="0.25"/>
    <row r="5341" ht="12" hidden="1" customHeight="1" x14ac:dyDescent="0.25"/>
    <row r="5342" ht="12" hidden="1" customHeight="1" x14ac:dyDescent="0.25"/>
    <row r="5343" ht="12" hidden="1" customHeight="1" x14ac:dyDescent="0.25"/>
    <row r="5344" ht="12" hidden="1" customHeight="1" x14ac:dyDescent="0.25"/>
    <row r="5345" ht="12" hidden="1" customHeight="1" x14ac:dyDescent="0.25"/>
    <row r="5346" ht="12" hidden="1" customHeight="1" x14ac:dyDescent="0.25"/>
    <row r="5347" ht="12" hidden="1" customHeight="1" x14ac:dyDescent="0.25"/>
    <row r="5348" ht="12" hidden="1" customHeight="1" x14ac:dyDescent="0.25"/>
    <row r="5349" ht="12" hidden="1" customHeight="1" x14ac:dyDescent="0.25"/>
    <row r="5350" ht="12" hidden="1" customHeight="1" x14ac:dyDescent="0.25"/>
    <row r="5351" ht="12" hidden="1" customHeight="1" x14ac:dyDescent="0.25"/>
    <row r="5352" ht="12" hidden="1" customHeight="1" x14ac:dyDescent="0.25"/>
    <row r="5353" ht="12" hidden="1" customHeight="1" x14ac:dyDescent="0.25"/>
    <row r="5354" ht="12" hidden="1" customHeight="1" x14ac:dyDescent="0.25"/>
    <row r="5355" ht="12" hidden="1" customHeight="1" x14ac:dyDescent="0.25"/>
    <row r="5356" ht="12" hidden="1" customHeight="1" x14ac:dyDescent="0.25"/>
    <row r="5357" ht="12" hidden="1" customHeight="1" x14ac:dyDescent="0.25"/>
    <row r="5358" ht="12" hidden="1" customHeight="1" x14ac:dyDescent="0.25"/>
    <row r="5359" ht="12" hidden="1" customHeight="1" x14ac:dyDescent="0.25"/>
    <row r="5360" ht="12" hidden="1" customHeight="1" x14ac:dyDescent="0.25"/>
    <row r="5361" ht="12" hidden="1" customHeight="1" x14ac:dyDescent="0.25"/>
    <row r="5362" ht="12" hidden="1" customHeight="1" x14ac:dyDescent="0.25"/>
    <row r="5363" ht="12" hidden="1" customHeight="1" x14ac:dyDescent="0.25"/>
    <row r="5364" ht="12" hidden="1" customHeight="1" x14ac:dyDescent="0.25"/>
    <row r="5365" ht="12" hidden="1" customHeight="1" x14ac:dyDescent="0.25"/>
    <row r="5366" ht="12" hidden="1" customHeight="1" x14ac:dyDescent="0.25"/>
    <row r="5367" ht="12" hidden="1" customHeight="1" x14ac:dyDescent="0.25"/>
    <row r="5368" ht="12" hidden="1" customHeight="1" x14ac:dyDescent="0.25"/>
    <row r="5369" ht="12" hidden="1" customHeight="1" x14ac:dyDescent="0.25"/>
    <row r="5370" ht="12" hidden="1" customHeight="1" x14ac:dyDescent="0.25"/>
    <row r="5371" ht="12" hidden="1" customHeight="1" x14ac:dyDescent="0.25"/>
    <row r="5372" ht="12" hidden="1" customHeight="1" x14ac:dyDescent="0.25"/>
    <row r="5373" ht="12" hidden="1" customHeight="1" x14ac:dyDescent="0.25"/>
    <row r="5374" ht="12" hidden="1" customHeight="1" x14ac:dyDescent="0.25"/>
    <row r="5375" ht="12" hidden="1" customHeight="1" x14ac:dyDescent="0.25"/>
    <row r="5376" ht="12" hidden="1" customHeight="1" x14ac:dyDescent="0.25"/>
    <row r="5377" ht="12" hidden="1" customHeight="1" x14ac:dyDescent="0.25"/>
    <row r="5378" ht="12" hidden="1" customHeight="1" x14ac:dyDescent="0.25"/>
    <row r="5379" ht="12" hidden="1" customHeight="1" x14ac:dyDescent="0.25"/>
    <row r="5380" ht="12" hidden="1" customHeight="1" x14ac:dyDescent="0.25"/>
    <row r="5381" ht="12" hidden="1" customHeight="1" x14ac:dyDescent="0.25"/>
    <row r="5382" ht="12" hidden="1" customHeight="1" x14ac:dyDescent="0.25"/>
    <row r="5383" ht="12" hidden="1" customHeight="1" x14ac:dyDescent="0.25"/>
    <row r="5384" ht="12" hidden="1" customHeight="1" x14ac:dyDescent="0.25"/>
    <row r="5385" ht="12" hidden="1" customHeight="1" x14ac:dyDescent="0.25"/>
    <row r="5386" ht="12" hidden="1" customHeight="1" x14ac:dyDescent="0.25"/>
    <row r="5387" ht="12" hidden="1" customHeight="1" x14ac:dyDescent="0.25"/>
    <row r="5388" ht="12" hidden="1" customHeight="1" x14ac:dyDescent="0.25"/>
    <row r="5389" ht="12" hidden="1" customHeight="1" x14ac:dyDescent="0.25"/>
    <row r="5390" ht="12" hidden="1" customHeight="1" x14ac:dyDescent="0.25"/>
    <row r="5391" ht="12" hidden="1" customHeight="1" x14ac:dyDescent="0.25"/>
    <row r="5392" ht="12" hidden="1" customHeight="1" x14ac:dyDescent="0.25"/>
    <row r="5393" ht="12" hidden="1" customHeight="1" x14ac:dyDescent="0.25"/>
    <row r="5394" ht="12" hidden="1" customHeight="1" x14ac:dyDescent="0.25"/>
    <row r="5395" ht="12" hidden="1" customHeight="1" x14ac:dyDescent="0.25"/>
    <row r="5396" ht="12" hidden="1" customHeight="1" x14ac:dyDescent="0.25"/>
    <row r="5397" ht="12" hidden="1" customHeight="1" x14ac:dyDescent="0.25"/>
    <row r="5398" ht="12" hidden="1" customHeight="1" x14ac:dyDescent="0.25"/>
    <row r="5399" ht="12" hidden="1" customHeight="1" x14ac:dyDescent="0.25"/>
    <row r="5400" ht="12" hidden="1" customHeight="1" x14ac:dyDescent="0.25"/>
    <row r="5401" ht="12" hidden="1" customHeight="1" x14ac:dyDescent="0.25"/>
    <row r="5402" ht="12" hidden="1" customHeight="1" x14ac:dyDescent="0.25"/>
    <row r="5403" ht="12" hidden="1" customHeight="1" x14ac:dyDescent="0.25"/>
    <row r="5404" ht="12" hidden="1" customHeight="1" x14ac:dyDescent="0.25"/>
    <row r="5405" ht="12" hidden="1" customHeight="1" x14ac:dyDescent="0.25"/>
    <row r="5406" ht="12" hidden="1" customHeight="1" x14ac:dyDescent="0.25"/>
    <row r="5407" ht="12" hidden="1" customHeight="1" x14ac:dyDescent="0.25"/>
    <row r="5408" ht="12" hidden="1" customHeight="1" x14ac:dyDescent="0.25"/>
    <row r="5409" ht="12" hidden="1" customHeight="1" x14ac:dyDescent="0.25"/>
    <row r="5410" ht="12" hidden="1" customHeight="1" x14ac:dyDescent="0.25"/>
    <row r="5411" ht="12" hidden="1" customHeight="1" x14ac:dyDescent="0.25"/>
    <row r="5412" ht="12" hidden="1" customHeight="1" x14ac:dyDescent="0.25"/>
    <row r="5413" ht="12" hidden="1" customHeight="1" x14ac:dyDescent="0.25"/>
    <row r="5414" ht="12" hidden="1" customHeight="1" x14ac:dyDescent="0.25"/>
    <row r="5415" ht="12" hidden="1" customHeight="1" x14ac:dyDescent="0.25"/>
    <row r="5416" ht="12" hidden="1" customHeight="1" x14ac:dyDescent="0.25"/>
    <row r="5417" ht="12" hidden="1" customHeight="1" x14ac:dyDescent="0.25"/>
    <row r="5418" ht="12" hidden="1" customHeight="1" x14ac:dyDescent="0.25"/>
    <row r="5419" ht="12" hidden="1" customHeight="1" x14ac:dyDescent="0.25"/>
    <row r="5420" ht="12" hidden="1" customHeight="1" x14ac:dyDescent="0.25"/>
    <row r="5421" ht="12" hidden="1" customHeight="1" x14ac:dyDescent="0.25"/>
    <row r="5422" ht="12" hidden="1" customHeight="1" x14ac:dyDescent="0.25"/>
    <row r="5423" ht="12" hidden="1" customHeight="1" x14ac:dyDescent="0.25"/>
    <row r="5424" ht="12" hidden="1" customHeight="1" x14ac:dyDescent="0.25"/>
    <row r="5425" ht="12" hidden="1" customHeight="1" x14ac:dyDescent="0.25"/>
    <row r="5426" ht="12" hidden="1" customHeight="1" x14ac:dyDescent="0.25"/>
    <row r="5427" ht="12" hidden="1" customHeight="1" x14ac:dyDescent="0.25"/>
    <row r="5428" ht="12" hidden="1" customHeight="1" x14ac:dyDescent="0.25"/>
    <row r="5429" ht="12" hidden="1" customHeight="1" x14ac:dyDescent="0.25"/>
    <row r="5430" ht="12" hidden="1" customHeight="1" x14ac:dyDescent="0.25"/>
    <row r="5431" ht="12" hidden="1" customHeight="1" x14ac:dyDescent="0.25"/>
    <row r="5432" ht="12" hidden="1" customHeight="1" x14ac:dyDescent="0.25"/>
    <row r="5433" ht="12" hidden="1" customHeight="1" x14ac:dyDescent="0.25"/>
    <row r="5434" ht="12" hidden="1" customHeight="1" x14ac:dyDescent="0.25"/>
    <row r="5435" ht="12" hidden="1" customHeight="1" x14ac:dyDescent="0.25"/>
    <row r="5436" ht="12" hidden="1" customHeight="1" x14ac:dyDescent="0.25"/>
    <row r="5437" ht="12" hidden="1" customHeight="1" x14ac:dyDescent="0.25"/>
    <row r="5438" ht="12" hidden="1" customHeight="1" x14ac:dyDescent="0.25"/>
    <row r="5439" ht="12" hidden="1" customHeight="1" x14ac:dyDescent="0.25"/>
    <row r="5440" ht="12" hidden="1" customHeight="1" x14ac:dyDescent="0.25"/>
    <row r="5441" ht="12" hidden="1" customHeight="1" x14ac:dyDescent="0.25"/>
    <row r="5442" ht="12" hidden="1" customHeight="1" x14ac:dyDescent="0.25"/>
    <row r="5443" ht="12" hidden="1" customHeight="1" x14ac:dyDescent="0.25"/>
    <row r="5444" ht="12" hidden="1" customHeight="1" x14ac:dyDescent="0.25"/>
    <row r="5445" ht="12" hidden="1" customHeight="1" x14ac:dyDescent="0.25"/>
    <row r="5446" ht="12" hidden="1" customHeight="1" x14ac:dyDescent="0.25"/>
    <row r="5447" ht="12" hidden="1" customHeight="1" x14ac:dyDescent="0.25"/>
    <row r="5448" ht="12" hidden="1" customHeight="1" x14ac:dyDescent="0.25"/>
    <row r="5449" ht="12" hidden="1" customHeight="1" x14ac:dyDescent="0.25"/>
    <row r="5450" ht="12" hidden="1" customHeight="1" x14ac:dyDescent="0.25"/>
    <row r="5451" ht="12" hidden="1" customHeight="1" x14ac:dyDescent="0.25"/>
    <row r="5452" ht="12" hidden="1" customHeight="1" x14ac:dyDescent="0.25"/>
    <row r="5453" ht="12" hidden="1" customHeight="1" x14ac:dyDescent="0.25"/>
    <row r="5454" ht="12" hidden="1" customHeight="1" x14ac:dyDescent="0.25"/>
    <row r="5455" ht="12" hidden="1" customHeight="1" x14ac:dyDescent="0.25"/>
    <row r="5456" ht="12" hidden="1" customHeight="1" x14ac:dyDescent="0.25"/>
    <row r="5457" ht="12" hidden="1" customHeight="1" x14ac:dyDescent="0.25"/>
    <row r="5458" ht="12" hidden="1" customHeight="1" x14ac:dyDescent="0.25"/>
    <row r="5459" ht="12" hidden="1" customHeight="1" x14ac:dyDescent="0.25"/>
    <row r="5460" ht="12" hidden="1" customHeight="1" x14ac:dyDescent="0.25"/>
    <row r="5461" ht="12" hidden="1" customHeight="1" x14ac:dyDescent="0.25"/>
    <row r="5462" ht="12" hidden="1" customHeight="1" x14ac:dyDescent="0.25"/>
    <row r="5463" ht="12" hidden="1" customHeight="1" x14ac:dyDescent="0.25"/>
    <row r="5464" ht="12" hidden="1" customHeight="1" x14ac:dyDescent="0.25"/>
    <row r="5465" ht="12" hidden="1" customHeight="1" x14ac:dyDescent="0.25"/>
    <row r="5466" ht="12" hidden="1" customHeight="1" x14ac:dyDescent="0.25"/>
    <row r="5467" ht="12" hidden="1" customHeight="1" x14ac:dyDescent="0.25"/>
    <row r="5468" ht="12" hidden="1" customHeight="1" x14ac:dyDescent="0.25"/>
    <row r="5469" ht="12" hidden="1" customHeight="1" x14ac:dyDescent="0.25"/>
    <row r="5470" ht="12" hidden="1" customHeight="1" x14ac:dyDescent="0.25"/>
    <row r="5471" ht="12" hidden="1" customHeight="1" x14ac:dyDescent="0.25"/>
    <row r="5472" ht="12" hidden="1" customHeight="1" x14ac:dyDescent="0.25"/>
    <row r="5473" ht="12" hidden="1" customHeight="1" x14ac:dyDescent="0.25"/>
    <row r="5474" ht="12" hidden="1" customHeight="1" x14ac:dyDescent="0.25"/>
    <row r="5475" ht="12" hidden="1" customHeight="1" x14ac:dyDescent="0.25"/>
    <row r="5476" ht="12" hidden="1" customHeight="1" x14ac:dyDescent="0.25"/>
    <row r="5477" ht="12" hidden="1" customHeight="1" x14ac:dyDescent="0.25"/>
    <row r="5478" ht="12" hidden="1" customHeight="1" x14ac:dyDescent="0.25"/>
    <row r="5479" ht="12" hidden="1" customHeight="1" x14ac:dyDescent="0.25"/>
    <row r="5480" ht="12" hidden="1" customHeight="1" x14ac:dyDescent="0.25"/>
    <row r="5481" ht="12" hidden="1" customHeight="1" x14ac:dyDescent="0.25"/>
    <row r="5482" ht="12" hidden="1" customHeight="1" x14ac:dyDescent="0.25"/>
    <row r="5483" ht="12" hidden="1" customHeight="1" x14ac:dyDescent="0.25"/>
    <row r="5484" ht="12" hidden="1" customHeight="1" x14ac:dyDescent="0.25"/>
    <row r="5485" ht="12" hidden="1" customHeight="1" x14ac:dyDescent="0.25"/>
    <row r="5486" ht="12" hidden="1" customHeight="1" x14ac:dyDescent="0.25"/>
    <row r="5487" ht="12" hidden="1" customHeight="1" x14ac:dyDescent="0.25"/>
    <row r="5488" ht="12" hidden="1" customHeight="1" x14ac:dyDescent="0.25"/>
    <row r="5489" ht="12" hidden="1" customHeight="1" x14ac:dyDescent="0.25"/>
    <row r="5490" ht="12" hidden="1" customHeight="1" x14ac:dyDescent="0.25"/>
    <row r="5491" ht="12" hidden="1" customHeight="1" x14ac:dyDescent="0.25"/>
    <row r="5492" ht="12" hidden="1" customHeight="1" x14ac:dyDescent="0.25"/>
    <row r="5493" ht="12" hidden="1" customHeight="1" x14ac:dyDescent="0.25"/>
    <row r="5494" ht="12" hidden="1" customHeight="1" x14ac:dyDescent="0.25"/>
    <row r="5495" ht="12" hidden="1" customHeight="1" x14ac:dyDescent="0.25"/>
    <row r="5496" ht="12" hidden="1" customHeight="1" x14ac:dyDescent="0.25"/>
    <row r="5497" ht="12" hidden="1" customHeight="1" x14ac:dyDescent="0.25"/>
    <row r="5498" ht="12" hidden="1" customHeight="1" x14ac:dyDescent="0.25"/>
    <row r="5499" ht="12" hidden="1" customHeight="1" x14ac:dyDescent="0.25"/>
    <row r="5500" ht="12" hidden="1" customHeight="1" x14ac:dyDescent="0.25"/>
    <row r="5501" ht="12" hidden="1" customHeight="1" x14ac:dyDescent="0.25"/>
    <row r="5502" ht="12" hidden="1" customHeight="1" x14ac:dyDescent="0.25"/>
    <row r="5503" ht="12" hidden="1" customHeight="1" x14ac:dyDescent="0.25"/>
    <row r="5504" ht="12" hidden="1" customHeight="1" x14ac:dyDescent="0.25"/>
    <row r="5505" ht="12" hidden="1" customHeight="1" x14ac:dyDescent="0.25"/>
    <row r="5506" ht="12" hidden="1" customHeight="1" x14ac:dyDescent="0.25"/>
    <row r="5507" ht="12" hidden="1" customHeight="1" x14ac:dyDescent="0.25"/>
    <row r="5508" ht="12" hidden="1" customHeight="1" x14ac:dyDescent="0.25"/>
    <row r="5509" ht="12" hidden="1" customHeight="1" x14ac:dyDescent="0.25"/>
    <row r="5510" ht="12" hidden="1" customHeight="1" x14ac:dyDescent="0.25"/>
    <row r="5511" ht="12" hidden="1" customHeight="1" x14ac:dyDescent="0.25"/>
    <row r="5512" ht="12" hidden="1" customHeight="1" x14ac:dyDescent="0.25"/>
    <row r="5513" ht="12" hidden="1" customHeight="1" x14ac:dyDescent="0.25"/>
    <row r="5514" ht="12" hidden="1" customHeight="1" x14ac:dyDescent="0.25"/>
    <row r="5515" ht="12" hidden="1" customHeight="1" x14ac:dyDescent="0.25"/>
    <row r="5516" ht="12" hidden="1" customHeight="1" x14ac:dyDescent="0.25"/>
    <row r="5517" ht="12" hidden="1" customHeight="1" x14ac:dyDescent="0.25"/>
    <row r="5518" ht="12" hidden="1" customHeight="1" x14ac:dyDescent="0.25"/>
    <row r="5519" ht="12" hidden="1" customHeight="1" x14ac:dyDescent="0.25"/>
    <row r="5520" ht="12" hidden="1" customHeight="1" x14ac:dyDescent="0.25"/>
    <row r="5521" ht="12" hidden="1" customHeight="1" x14ac:dyDescent="0.25"/>
    <row r="5522" ht="12" hidden="1" customHeight="1" x14ac:dyDescent="0.25"/>
    <row r="5523" ht="12" hidden="1" customHeight="1" x14ac:dyDescent="0.25"/>
    <row r="5524" ht="12" hidden="1" customHeight="1" x14ac:dyDescent="0.25"/>
    <row r="5525" ht="12" hidden="1" customHeight="1" x14ac:dyDescent="0.25"/>
    <row r="5526" ht="12" hidden="1" customHeight="1" x14ac:dyDescent="0.25"/>
    <row r="5527" ht="12" hidden="1" customHeight="1" x14ac:dyDescent="0.25"/>
    <row r="5528" ht="12" hidden="1" customHeight="1" x14ac:dyDescent="0.25"/>
    <row r="5529" ht="12" hidden="1" customHeight="1" x14ac:dyDescent="0.25"/>
    <row r="5530" ht="12" hidden="1" customHeight="1" x14ac:dyDescent="0.25"/>
    <row r="5531" ht="12" hidden="1" customHeight="1" x14ac:dyDescent="0.25"/>
    <row r="5532" ht="12" hidden="1" customHeight="1" x14ac:dyDescent="0.25"/>
    <row r="5533" ht="12" hidden="1" customHeight="1" x14ac:dyDescent="0.25"/>
    <row r="5534" ht="12" hidden="1" customHeight="1" x14ac:dyDescent="0.25"/>
    <row r="5535" ht="12" hidden="1" customHeight="1" x14ac:dyDescent="0.25"/>
    <row r="5536" ht="12" hidden="1" customHeight="1" x14ac:dyDescent="0.25"/>
    <row r="5537" ht="12" hidden="1" customHeight="1" x14ac:dyDescent="0.25"/>
    <row r="5538" ht="12" hidden="1" customHeight="1" x14ac:dyDescent="0.25"/>
    <row r="5539" ht="12" hidden="1" customHeight="1" x14ac:dyDescent="0.25"/>
    <row r="5540" ht="12" hidden="1" customHeight="1" x14ac:dyDescent="0.25"/>
    <row r="5541" ht="12" hidden="1" customHeight="1" x14ac:dyDescent="0.25"/>
    <row r="5542" ht="12" hidden="1" customHeight="1" x14ac:dyDescent="0.25"/>
    <row r="5543" ht="12" hidden="1" customHeight="1" x14ac:dyDescent="0.25"/>
    <row r="5544" ht="12" hidden="1" customHeight="1" x14ac:dyDescent="0.25"/>
    <row r="5545" ht="12" hidden="1" customHeight="1" x14ac:dyDescent="0.25"/>
    <row r="5546" ht="12" hidden="1" customHeight="1" x14ac:dyDescent="0.25"/>
    <row r="5547" ht="12" hidden="1" customHeight="1" x14ac:dyDescent="0.25"/>
    <row r="5548" ht="12" hidden="1" customHeight="1" x14ac:dyDescent="0.25"/>
    <row r="5549" ht="12" hidden="1" customHeight="1" x14ac:dyDescent="0.25"/>
    <row r="5550" ht="12" hidden="1" customHeight="1" x14ac:dyDescent="0.25"/>
    <row r="5551" ht="12" hidden="1" customHeight="1" x14ac:dyDescent="0.25"/>
    <row r="5552" ht="12" hidden="1" customHeight="1" x14ac:dyDescent="0.25"/>
    <row r="5553" ht="12" hidden="1" customHeight="1" x14ac:dyDescent="0.25"/>
    <row r="5554" ht="12" hidden="1" customHeight="1" x14ac:dyDescent="0.25"/>
    <row r="5555" ht="12" hidden="1" customHeight="1" x14ac:dyDescent="0.25"/>
    <row r="5556" ht="12" hidden="1" customHeight="1" x14ac:dyDescent="0.25"/>
    <row r="5557" ht="12" hidden="1" customHeight="1" x14ac:dyDescent="0.25"/>
    <row r="5558" ht="12" hidden="1" customHeight="1" x14ac:dyDescent="0.25"/>
    <row r="5559" ht="12" hidden="1" customHeight="1" x14ac:dyDescent="0.25"/>
    <row r="5560" ht="12" hidden="1" customHeight="1" x14ac:dyDescent="0.25"/>
    <row r="5561" ht="12" hidden="1" customHeight="1" x14ac:dyDescent="0.25"/>
    <row r="5562" ht="12" hidden="1" customHeight="1" x14ac:dyDescent="0.25"/>
    <row r="5563" ht="12" hidden="1" customHeight="1" x14ac:dyDescent="0.25"/>
    <row r="5564" ht="12" hidden="1" customHeight="1" x14ac:dyDescent="0.25"/>
    <row r="5565" ht="12" hidden="1" customHeight="1" x14ac:dyDescent="0.25"/>
    <row r="5566" ht="12" hidden="1" customHeight="1" x14ac:dyDescent="0.25"/>
    <row r="5567" ht="12" hidden="1" customHeight="1" x14ac:dyDescent="0.25"/>
    <row r="5568" ht="12" hidden="1" customHeight="1" x14ac:dyDescent="0.25"/>
    <row r="5569" ht="12" hidden="1" customHeight="1" x14ac:dyDescent="0.25"/>
    <row r="5570" ht="12" hidden="1" customHeight="1" x14ac:dyDescent="0.25"/>
    <row r="5571" ht="12" hidden="1" customHeight="1" x14ac:dyDescent="0.25"/>
    <row r="5572" ht="12" hidden="1" customHeight="1" x14ac:dyDescent="0.25"/>
    <row r="5573" ht="12" hidden="1" customHeight="1" x14ac:dyDescent="0.25"/>
    <row r="5574" ht="12" hidden="1" customHeight="1" x14ac:dyDescent="0.25"/>
    <row r="5575" ht="12" hidden="1" customHeight="1" x14ac:dyDescent="0.25"/>
    <row r="5576" ht="12" hidden="1" customHeight="1" x14ac:dyDescent="0.25"/>
    <row r="5577" ht="12" hidden="1" customHeight="1" x14ac:dyDescent="0.25"/>
    <row r="5578" ht="12" hidden="1" customHeight="1" x14ac:dyDescent="0.25"/>
    <row r="5579" ht="12" hidden="1" customHeight="1" x14ac:dyDescent="0.25"/>
    <row r="5580" ht="12" hidden="1" customHeight="1" x14ac:dyDescent="0.25"/>
    <row r="5581" ht="12" hidden="1" customHeight="1" x14ac:dyDescent="0.25"/>
    <row r="5582" ht="12" hidden="1" customHeight="1" x14ac:dyDescent="0.25"/>
    <row r="5583" ht="12" hidden="1" customHeight="1" x14ac:dyDescent="0.25"/>
    <row r="5584" ht="12" hidden="1" customHeight="1" x14ac:dyDescent="0.25"/>
    <row r="5585" ht="12" hidden="1" customHeight="1" x14ac:dyDescent="0.25"/>
    <row r="5586" ht="12" hidden="1" customHeight="1" x14ac:dyDescent="0.25"/>
    <row r="5587" ht="12" hidden="1" customHeight="1" x14ac:dyDescent="0.25"/>
    <row r="5588" ht="12" hidden="1" customHeight="1" x14ac:dyDescent="0.25"/>
    <row r="5589" ht="12" hidden="1" customHeight="1" x14ac:dyDescent="0.25"/>
    <row r="5590" ht="12" hidden="1" customHeight="1" x14ac:dyDescent="0.25"/>
    <row r="5591" ht="12" hidden="1" customHeight="1" x14ac:dyDescent="0.25"/>
    <row r="5592" ht="12" hidden="1" customHeight="1" x14ac:dyDescent="0.25"/>
    <row r="5593" ht="12" hidden="1" customHeight="1" x14ac:dyDescent="0.25"/>
    <row r="5594" ht="12" hidden="1" customHeight="1" x14ac:dyDescent="0.25"/>
    <row r="5595" ht="12" hidden="1" customHeight="1" x14ac:dyDescent="0.25"/>
    <row r="5596" ht="12" hidden="1" customHeight="1" x14ac:dyDescent="0.25"/>
    <row r="5597" ht="12" hidden="1" customHeight="1" x14ac:dyDescent="0.25"/>
    <row r="5598" ht="12" hidden="1" customHeight="1" x14ac:dyDescent="0.25"/>
    <row r="5599" ht="12" hidden="1" customHeight="1" x14ac:dyDescent="0.25"/>
    <row r="5600" ht="12" hidden="1" customHeight="1" x14ac:dyDescent="0.25"/>
    <row r="5601" ht="12" hidden="1" customHeight="1" x14ac:dyDescent="0.25"/>
    <row r="5602" ht="12" hidden="1" customHeight="1" x14ac:dyDescent="0.25"/>
    <row r="5603" ht="12" hidden="1" customHeight="1" x14ac:dyDescent="0.25"/>
    <row r="5604" ht="12" hidden="1" customHeight="1" x14ac:dyDescent="0.25"/>
    <row r="5605" ht="12" hidden="1" customHeight="1" x14ac:dyDescent="0.25"/>
    <row r="5606" ht="12" hidden="1" customHeight="1" x14ac:dyDescent="0.25"/>
    <row r="5607" ht="12" hidden="1" customHeight="1" x14ac:dyDescent="0.25"/>
    <row r="5608" ht="12" hidden="1" customHeight="1" x14ac:dyDescent="0.25"/>
    <row r="5609" ht="12" hidden="1" customHeight="1" x14ac:dyDescent="0.25"/>
    <row r="5610" ht="12" hidden="1" customHeight="1" x14ac:dyDescent="0.25"/>
    <row r="5611" ht="12" hidden="1" customHeight="1" x14ac:dyDescent="0.25"/>
    <row r="5612" ht="12" hidden="1" customHeight="1" x14ac:dyDescent="0.25"/>
    <row r="5613" ht="12" hidden="1" customHeight="1" x14ac:dyDescent="0.25"/>
    <row r="5614" ht="12" hidden="1" customHeight="1" x14ac:dyDescent="0.25"/>
    <row r="5615" ht="12" hidden="1" customHeight="1" x14ac:dyDescent="0.25"/>
    <row r="5616" ht="12" hidden="1" customHeight="1" x14ac:dyDescent="0.25"/>
    <row r="5617" ht="12" hidden="1" customHeight="1" x14ac:dyDescent="0.25"/>
    <row r="5618" ht="12" hidden="1" customHeight="1" x14ac:dyDescent="0.25"/>
    <row r="5619" ht="12" hidden="1" customHeight="1" x14ac:dyDescent="0.25"/>
    <row r="5620" ht="12" hidden="1" customHeight="1" x14ac:dyDescent="0.25"/>
    <row r="5621" ht="12" hidden="1" customHeight="1" x14ac:dyDescent="0.25"/>
    <row r="5622" ht="12" hidden="1" customHeight="1" x14ac:dyDescent="0.25"/>
    <row r="5623" ht="12" hidden="1" customHeight="1" x14ac:dyDescent="0.25"/>
    <row r="5624" ht="12" hidden="1" customHeight="1" x14ac:dyDescent="0.25"/>
    <row r="5625" ht="12" hidden="1" customHeight="1" x14ac:dyDescent="0.25"/>
    <row r="5626" ht="12" hidden="1" customHeight="1" x14ac:dyDescent="0.25"/>
    <row r="5627" ht="12" hidden="1" customHeight="1" x14ac:dyDescent="0.25"/>
    <row r="5628" ht="12" hidden="1" customHeight="1" x14ac:dyDescent="0.25"/>
    <row r="5629" ht="12" hidden="1" customHeight="1" x14ac:dyDescent="0.25"/>
    <row r="5630" ht="12" hidden="1" customHeight="1" x14ac:dyDescent="0.25"/>
    <row r="5631" ht="12" hidden="1" customHeight="1" x14ac:dyDescent="0.25"/>
    <row r="5632" ht="12" hidden="1" customHeight="1" x14ac:dyDescent="0.25"/>
    <row r="5633" ht="12" hidden="1" customHeight="1" x14ac:dyDescent="0.25"/>
    <row r="5634" ht="12" hidden="1" customHeight="1" x14ac:dyDescent="0.25"/>
    <row r="5635" ht="12" hidden="1" customHeight="1" x14ac:dyDescent="0.25"/>
    <row r="5636" ht="12" hidden="1" customHeight="1" x14ac:dyDescent="0.25"/>
    <row r="5637" ht="12" hidden="1" customHeight="1" x14ac:dyDescent="0.25"/>
    <row r="5638" ht="12" hidden="1" customHeight="1" x14ac:dyDescent="0.25"/>
    <row r="5639" ht="12" hidden="1" customHeight="1" x14ac:dyDescent="0.25"/>
    <row r="5640" ht="12" hidden="1" customHeight="1" x14ac:dyDescent="0.25"/>
    <row r="5641" ht="12" hidden="1" customHeight="1" x14ac:dyDescent="0.25"/>
    <row r="5642" ht="12" hidden="1" customHeight="1" x14ac:dyDescent="0.25"/>
    <row r="5643" ht="12" hidden="1" customHeight="1" x14ac:dyDescent="0.25"/>
    <row r="5644" ht="12" hidden="1" customHeight="1" x14ac:dyDescent="0.25"/>
    <row r="5645" ht="12" hidden="1" customHeight="1" x14ac:dyDescent="0.25"/>
    <row r="5646" ht="12" hidden="1" customHeight="1" x14ac:dyDescent="0.25"/>
    <row r="5647" ht="12" hidden="1" customHeight="1" x14ac:dyDescent="0.25"/>
    <row r="5648" ht="12" hidden="1" customHeight="1" x14ac:dyDescent="0.25"/>
    <row r="5649" ht="12" hidden="1" customHeight="1" x14ac:dyDescent="0.25"/>
    <row r="5650" ht="12" hidden="1" customHeight="1" x14ac:dyDescent="0.25"/>
    <row r="5651" ht="12" hidden="1" customHeight="1" x14ac:dyDescent="0.25"/>
    <row r="5652" ht="12" hidden="1" customHeight="1" x14ac:dyDescent="0.25"/>
    <row r="5653" ht="12" hidden="1" customHeight="1" x14ac:dyDescent="0.25"/>
    <row r="5654" ht="12" hidden="1" customHeight="1" x14ac:dyDescent="0.25"/>
    <row r="5655" ht="12" hidden="1" customHeight="1" x14ac:dyDescent="0.25"/>
    <row r="5656" ht="12" hidden="1" customHeight="1" x14ac:dyDescent="0.25"/>
    <row r="5657" ht="12" hidden="1" customHeight="1" x14ac:dyDescent="0.25"/>
    <row r="5658" ht="12" hidden="1" customHeight="1" x14ac:dyDescent="0.25"/>
    <row r="5659" ht="12" hidden="1" customHeight="1" x14ac:dyDescent="0.25"/>
    <row r="5660" ht="12" hidden="1" customHeight="1" x14ac:dyDescent="0.25"/>
    <row r="5661" ht="12" hidden="1" customHeight="1" x14ac:dyDescent="0.25"/>
    <row r="5662" ht="12" hidden="1" customHeight="1" x14ac:dyDescent="0.25"/>
    <row r="5663" ht="12" hidden="1" customHeight="1" x14ac:dyDescent="0.25"/>
    <row r="5664" ht="12" hidden="1" customHeight="1" x14ac:dyDescent="0.25"/>
    <row r="5665" ht="12" hidden="1" customHeight="1" x14ac:dyDescent="0.25"/>
    <row r="5666" ht="12" hidden="1" customHeight="1" x14ac:dyDescent="0.25"/>
    <row r="5667" ht="12" hidden="1" customHeight="1" x14ac:dyDescent="0.25"/>
    <row r="5668" ht="12" hidden="1" customHeight="1" x14ac:dyDescent="0.25"/>
    <row r="5669" ht="12" hidden="1" customHeight="1" x14ac:dyDescent="0.25"/>
    <row r="5670" ht="12" hidden="1" customHeight="1" x14ac:dyDescent="0.25"/>
    <row r="5671" ht="12" hidden="1" customHeight="1" x14ac:dyDescent="0.25"/>
    <row r="5672" ht="12" hidden="1" customHeight="1" x14ac:dyDescent="0.25"/>
    <row r="5673" ht="12" hidden="1" customHeight="1" x14ac:dyDescent="0.25"/>
    <row r="5674" ht="12" hidden="1" customHeight="1" x14ac:dyDescent="0.25"/>
    <row r="5675" ht="12" hidden="1" customHeight="1" x14ac:dyDescent="0.25"/>
    <row r="5676" ht="12" hidden="1" customHeight="1" x14ac:dyDescent="0.25"/>
    <row r="5677" ht="12" hidden="1" customHeight="1" x14ac:dyDescent="0.25"/>
    <row r="5678" ht="12" hidden="1" customHeight="1" x14ac:dyDescent="0.25"/>
    <row r="5679" ht="12" hidden="1" customHeight="1" x14ac:dyDescent="0.25"/>
    <row r="5680" ht="12" hidden="1" customHeight="1" x14ac:dyDescent="0.25"/>
    <row r="5681" ht="12" hidden="1" customHeight="1" x14ac:dyDescent="0.25"/>
    <row r="5682" ht="12" hidden="1" customHeight="1" x14ac:dyDescent="0.25"/>
    <row r="5683" ht="12" hidden="1" customHeight="1" x14ac:dyDescent="0.25"/>
    <row r="5684" ht="12" hidden="1" customHeight="1" x14ac:dyDescent="0.25"/>
    <row r="5685" ht="12" hidden="1" customHeight="1" x14ac:dyDescent="0.25"/>
    <row r="5686" ht="12" hidden="1" customHeight="1" x14ac:dyDescent="0.25"/>
    <row r="5687" ht="12" hidden="1" customHeight="1" x14ac:dyDescent="0.25"/>
    <row r="5688" ht="12" hidden="1" customHeight="1" x14ac:dyDescent="0.25"/>
    <row r="5689" ht="12" hidden="1" customHeight="1" x14ac:dyDescent="0.25"/>
    <row r="5690" ht="12" hidden="1" customHeight="1" x14ac:dyDescent="0.25"/>
    <row r="5691" ht="12" hidden="1" customHeight="1" x14ac:dyDescent="0.25"/>
    <row r="5692" ht="12" hidden="1" customHeight="1" x14ac:dyDescent="0.25"/>
    <row r="5693" ht="12" hidden="1" customHeight="1" x14ac:dyDescent="0.25"/>
    <row r="5694" ht="12" hidden="1" customHeight="1" x14ac:dyDescent="0.25"/>
    <row r="5695" ht="12" hidden="1" customHeight="1" x14ac:dyDescent="0.25"/>
    <row r="5696" ht="12" hidden="1" customHeight="1" x14ac:dyDescent="0.25"/>
    <row r="5697" ht="12" hidden="1" customHeight="1" x14ac:dyDescent="0.25"/>
    <row r="5698" ht="12" hidden="1" customHeight="1" x14ac:dyDescent="0.25"/>
    <row r="5699" ht="12" hidden="1" customHeight="1" x14ac:dyDescent="0.25"/>
    <row r="5700" ht="12" hidden="1" customHeight="1" x14ac:dyDescent="0.25"/>
    <row r="5701" ht="12" hidden="1" customHeight="1" x14ac:dyDescent="0.25"/>
    <row r="5702" ht="12" hidden="1" customHeight="1" x14ac:dyDescent="0.25"/>
    <row r="5703" ht="12" hidden="1" customHeight="1" x14ac:dyDescent="0.25"/>
    <row r="5704" ht="12" hidden="1" customHeight="1" x14ac:dyDescent="0.25"/>
    <row r="5705" ht="12" hidden="1" customHeight="1" x14ac:dyDescent="0.25"/>
    <row r="5706" ht="12" hidden="1" customHeight="1" x14ac:dyDescent="0.25"/>
    <row r="5707" ht="12" hidden="1" customHeight="1" x14ac:dyDescent="0.25"/>
    <row r="5708" ht="12" hidden="1" customHeight="1" x14ac:dyDescent="0.25"/>
    <row r="5709" ht="12" hidden="1" customHeight="1" x14ac:dyDescent="0.25"/>
    <row r="5710" ht="12" hidden="1" customHeight="1" x14ac:dyDescent="0.25"/>
    <row r="5711" ht="12" hidden="1" customHeight="1" x14ac:dyDescent="0.25"/>
    <row r="5712" ht="12" hidden="1" customHeight="1" x14ac:dyDescent="0.25"/>
    <row r="5713" ht="12" hidden="1" customHeight="1" x14ac:dyDescent="0.25"/>
    <row r="5714" ht="12" hidden="1" customHeight="1" x14ac:dyDescent="0.25"/>
    <row r="5715" ht="12" hidden="1" customHeight="1" x14ac:dyDescent="0.25"/>
    <row r="5716" ht="12" hidden="1" customHeight="1" x14ac:dyDescent="0.25"/>
    <row r="5717" ht="12" hidden="1" customHeight="1" x14ac:dyDescent="0.25"/>
    <row r="5718" ht="12" hidden="1" customHeight="1" x14ac:dyDescent="0.25"/>
    <row r="5719" ht="12" hidden="1" customHeight="1" x14ac:dyDescent="0.25"/>
    <row r="5720" ht="12" hidden="1" customHeight="1" x14ac:dyDescent="0.25"/>
    <row r="5721" ht="12" hidden="1" customHeight="1" x14ac:dyDescent="0.25"/>
    <row r="5722" ht="12" hidden="1" customHeight="1" x14ac:dyDescent="0.25"/>
    <row r="5723" ht="12" hidden="1" customHeight="1" x14ac:dyDescent="0.25"/>
    <row r="5724" ht="12" hidden="1" customHeight="1" x14ac:dyDescent="0.25"/>
    <row r="5725" ht="12" hidden="1" customHeight="1" x14ac:dyDescent="0.25"/>
    <row r="5726" ht="12" hidden="1" customHeight="1" x14ac:dyDescent="0.25"/>
    <row r="5727" ht="12" hidden="1" customHeight="1" x14ac:dyDescent="0.25"/>
    <row r="5728" ht="12" hidden="1" customHeight="1" x14ac:dyDescent="0.25"/>
    <row r="5729" ht="12" hidden="1" customHeight="1" x14ac:dyDescent="0.25"/>
    <row r="5730" ht="12" hidden="1" customHeight="1" x14ac:dyDescent="0.25"/>
    <row r="5731" ht="12" hidden="1" customHeight="1" x14ac:dyDescent="0.25"/>
    <row r="5732" ht="12" hidden="1" customHeight="1" x14ac:dyDescent="0.25"/>
    <row r="5733" ht="12" hidden="1" customHeight="1" x14ac:dyDescent="0.25"/>
    <row r="5734" ht="12" hidden="1" customHeight="1" x14ac:dyDescent="0.25"/>
    <row r="5735" ht="12" hidden="1" customHeight="1" x14ac:dyDescent="0.25"/>
    <row r="5736" ht="12" hidden="1" customHeight="1" x14ac:dyDescent="0.25"/>
    <row r="5737" ht="12" hidden="1" customHeight="1" x14ac:dyDescent="0.25"/>
    <row r="5738" ht="12" hidden="1" customHeight="1" x14ac:dyDescent="0.25"/>
    <row r="5739" ht="12" hidden="1" customHeight="1" x14ac:dyDescent="0.25"/>
    <row r="5740" ht="12" hidden="1" customHeight="1" x14ac:dyDescent="0.25"/>
    <row r="5741" ht="12" hidden="1" customHeight="1" x14ac:dyDescent="0.25"/>
    <row r="5742" ht="12" hidden="1" customHeight="1" x14ac:dyDescent="0.25"/>
    <row r="5743" ht="12" hidden="1" customHeight="1" x14ac:dyDescent="0.25"/>
    <row r="5744" ht="12" hidden="1" customHeight="1" x14ac:dyDescent="0.25"/>
    <row r="5745" ht="12" hidden="1" customHeight="1" x14ac:dyDescent="0.25"/>
    <row r="5746" ht="12" hidden="1" customHeight="1" x14ac:dyDescent="0.25"/>
    <row r="5747" ht="12" hidden="1" customHeight="1" x14ac:dyDescent="0.25"/>
    <row r="5748" ht="12" hidden="1" customHeight="1" x14ac:dyDescent="0.25"/>
    <row r="5749" ht="12" hidden="1" customHeight="1" x14ac:dyDescent="0.25"/>
    <row r="5750" ht="12" hidden="1" customHeight="1" x14ac:dyDescent="0.25"/>
    <row r="5751" ht="12" hidden="1" customHeight="1" x14ac:dyDescent="0.25"/>
    <row r="5752" ht="12" hidden="1" customHeight="1" x14ac:dyDescent="0.25"/>
    <row r="5753" ht="12" hidden="1" customHeight="1" x14ac:dyDescent="0.25"/>
    <row r="5754" ht="12" hidden="1" customHeight="1" x14ac:dyDescent="0.25"/>
    <row r="5755" ht="12" hidden="1" customHeight="1" x14ac:dyDescent="0.25"/>
    <row r="5756" ht="12" hidden="1" customHeight="1" x14ac:dyDescent="0.25"/>
    <row r="5757" ht="12" hidden="1" customHeight="1" x14ac:dyDescent="0.25"/>
    <row r="5758" ht="12" hidden="1" customHeight="1" x14ac:dyDescent="0.25"/>
    <row r="5759" ht="12" hidden="1" customHeight="1" x14ac:dyDescent="0.25"/>
    <row r="5760" ht="12" hidden="1" customHeight="1" x14ac:dyDescent="0.25"/>
    <row r="5761" ht="12" hidden="1" customHeight="1" x14ac:dyDescent="0.25"/>
    <row r="5762" ht="12" hidden="1" customHeight="1" x14ac:dyDescent="0.25"/>
    <row r="5763" ht="12" hidden="1" customHeight="1" x14ac:dyDescent="0.25"/>
    <row r="5764" ht="12" hidden="1" customHeight="1" x14ac:dyDescent="0.25"/>
    <row r="5765" ht="12" hidden="1" customHeight="1" x14ac:dyDescent="0.25"/>
    <row r="5766" ht="12" hidden="1" customHeight="1" x14ac:dyDescent="0.25"/>
    <row r="5767" ht="12" hidden="1" customHeight="1" x14ac:dyDescent="0.25"/>
    <row r="5768" ht="12" hidden="1" customHeight="1" x14ac:dyDescent="0.25"/>
    <row r="5769" ht="12" hidden="1" customHeight="1" x14ac:dyDescent="0.25"/>
    <row r="5770" ht="12" hidden="1" customHeight="1" x14ac:dyDescent="0.25"/>
    <row r="5771" ht="12" hidden="1" customHeight="1" x14ac:dyDescent="0.25"/>
    <row r="5772" ht="12" hidden="1" customHeight="1" x14ac:dyDescent="0.25"/>
    <row r="5773" ht="12" hidden="1" customHeight="1" x14ac:dyDescent="0.25"/>
    <row r="5774" ht="12" hidden="1" customHeight="1" x14ac:dyDescent="0.25"/>
    <row r="5775" ht="12" hidden="1" customHeight="1" x14ac:dyDescent="0.25"/>
    <row r="5776" ht="12" hidden="1" customHeight="1" x14ac:dyDescent="0.25"/>
    <row r="5777" ht="12" hidden="1" customHeight="1" x14ac:dyDescent="0.25"/>
    <row r="5778" ht="12" hidden="1" customHeight="1" x14ac:dyDescent="0.25"/>
    <row r="5779" ht="12" hidden="1" customHeight="1" x14ac:dyDescent="0.25"/>
    <row r="5780" ht="12" hidden="1" customHeight="1" x14ac:dyDescent="0.25"/>
    <row r="5781" ht="12" hidden="1" customHeight="1" x14ac:dyDescent="0.25"/>
    <row r="5782" ht="12" hidden="1" customHeight="1" x14ac:dyDescent="0.25"/>
    <row r="5783" ht="12" hidden="1" customHeight="1" x14ac:dyDescent="0.25"/>
    <row r="5784" ht="12" hidden="1" customHeight="1" x14ac:dyDescent="0.25"/>
    <row r="5785" ht="12" hidden="1" customHeight="1" x14ac:dyDescent="0.25"/>
    <row r="5786" ht="12" hidden="1" customHeight="1" x14ac:dyDescent="0.25"/>
    <row r="5787" ht="12" hidden="1" customHeight="1" x14ac:dyDescent="0.25"/>
    <row r="5788" ht="12" hidden="1" customHeight="1" x14ac:dyDescent="0.25"/>
    <row r="5789" ht="12" hidden="1" customHeight="1" x14ac:dyDescent="0.25"/>
    <row r="5790" ht="12" hidden="1" customHeight="1" x14ac:dyDescent="0.25"/>
    <row r="5791" ht="12" hidden="1" customHeight="1" x14ac:dyDescent="0.25"/>
    <row r="5792" ht="12" hidden="1" customHeight="1" x14ac:dyDescent="0.25"/>
    <row r="5793" ht="12" hidden="1" customHeight="1" x14ac:dyDescent="0.25"/>
    <row r="5794" ht="12" hidden="1" customHeight="1" x14ac:dyDescent="0.25"/>
    <row r="5795" ht="12" hidden="1" customHeight="1" x14ac:dyDescent="0.25"/>
    <row r="5796" ht="12" hidden="1" customHeight="1" x14ac:dyDescent="0.25"/>
    <row r="5797" ht="12" hidden="1" customHeight="1" x14ac:dyDescent="0.25"/>
    <row r="5798" ht="12" hidden="1" customHeight="1" x14ac:dyDescent="0.25"/>
    <row r="5799" ht="12" hidden="1" customHeight="1" x14ac:dyDescent="0.25"/>
    <row r="5800" ht="12" hidden="1" customHeight="1" x14ac:dyDescent="0.25"/>
    <row r="5801" ht="12" hidden="1" customHeight="1" x14ac:dyDescent="0.25"/>
    <row r="5802" ht="12" hidden="1" customHeight="1" x14ac:dyDescent="0.25"/>
    <row r="5803" ht="12" hidden="1" customHeight="1" x14ac:dyDescent="0.25"/>
    <row r="5804" ht="12" hidden="1" customHeight="1" x14ac:dyDescent="0.25"/>
    <row r="5805" ht="12" hidden="1" customHeight="1" x14ac:dyDescent="0.25"/>
    <row r="5806" ht="12" hidden="1" customHeight="1" x14ac:dyDescent="0.25"/>
    <row r="5807" ht="12" hidden="1" customHeight="1" x14ac:dyDescent="0.25"/>
    <row r="5808" ht="12" hidden="1" customHeight="1" x14ac:dyDescent="0.25"/>
    <row r="5809" ht="12" hidden="1" customHeight="1" x14ac:dyDescent="0.25"/>
    <row r="5810" ht="12" hidden="1" customHeight="1" x14ac:dyDescent="0.25"/>
    <row r="5811" ht="12" hidden="1" customHeight="1" x14ac:dyDescent="0.25"/>
    <row r="5812" ht="12" hidden="1" customHeight="1" x14ac:dyDescent="0.25"/>
    <row r="5813" ht="12" hidden="1" customHeight="1" x14ac:dyDescent="0.25"/>
    <row r="5814" ht="12" hidden="1" customHeight="1" x14ac:dyDescent="0.25"/>
    <row r="5815" ht="12" hidden="1" customHeight="1" x14ac:dyDescent="0.25"/>
    <row r="5816" ht="12" hidden="1" customHeight="1" x14ac:dyDescent="0.25"/>
    <row r="5817" ht="12" hidden="1" customHeight="1" x14ac:dyDescent="0.25"/>
    <row r="5818" ht="12" hidden="1" customHeight="1" x14ac:dyDescent="0.25"/>
    <row r="5819" ht="12" hidden="1" customHeight="1" x14ac:dyDescent="0.25"/>
    <row r="5820" ht="12" hidden="1" customHeight="1" x14ac:dyDescent="0.25"/>
    <row r="5821" ht="12" hidden="1" customHeight="1" x14ac:dyDescent="0.25"/>
    <row r="5822" ht="12" hidden="1" customHeight="1" x14ac:dyDescent="0.25"/>
    <row r="5823" ht="12" hidden="1" customHeight="1" x14ac:dyDescent="0.25"/>
    <row r="5824" ht="12" hidden="1" customHeight="1" x14ac:dyDescent="0.25"/>
    <row r="5825" ht="12" hidden="1" customHeight="1" x14ac:dyDescent="0.25"/>
    <row r="5826" ht="12" hidden="1" customHeight="1" x14ac:dyDescent="0.25"/>
    <row r="5827" ht="12" hidden="1" customHeight="1" x14ac:dyDescent="0.25"/>
    <row r="5828" ht="12" hidden="1" customHeight="1" x14ac:dyDescent="0.25"/>
    <row r="5829" ht="12" hidden="1" customHeight="1" x14ac:dyDescent="0.25"/>
    <row r="5830" ht="12" hidden="1" customHeight="1" x14ac:dyDescent="0.25"/>
    <row r="5831" ht="12" hidden="1" customHeight="1" x14ac:dyDescent="0.25"/>
    <row r="5832" ht="12" hidden="1" customHeight="1" x14ac:dyDescent="0.25"/>
    <row r="5833" ht="12" hidden="1" customHeight="1" x14ac:dyDescent="0.25"/>
    <row r="5834" ht="12" hidden="1" customHeight="1" x14ac:dyDescent="0.25"/>
    <row r="5835" ht="12" hidden="1" customHeight="1" x14ac:dyDescent="0.25"/>
    <row r="5836" ht="12" hidden="1" customHeight="1" x14ac:dyDescent="0.25"/>
    <row r="5837" ht="12" hidden="1" customHeight="1" x14ac:dyDescent="0.25"/>
    <row r="5838" ht="12" hidden="1" customHeight="1" x14ac:dyDescent="0.25"/>
    <row r="5839" ht="12" hidden="1" customHeight="1" x14ac:dyDescent="0.25"/>
    <row r="5840" ht="12" hidden="1" customHeight="1" x14ac:dyDescent="0.25"/>
    <row r="5841" ht="12" hidden="1" customHeight="1" x14ac:dyDescent="0.25"/>
    <row r="5842" ht="12" hidden="1" customHeight="1" x14ac:dyDescent="0.25"/>
    <row r="5843" ht="12" hidden="1" customHeight="1" x14ac:dyDescent="0.25"/>
    <row r="5844" ht="12" hidden="1" customHeight="1" x14ac:dyDescent="0.25"/>
    <row r="5845" ht="12" hidden="1" customHeight="1" x14ac:dyDescent="0.25"/>
    <row r="5846" ht="12" hidden="1" customHeight="1" x14ac:dyDescent="0.25"/>
    <row r="5847" ht="12" hidden="1" customHeight="1" x14ac:dyDescent="0.25"/>
    <row r="5848" ht="12" hidden="1" customHeight="1" x14ac:dyDescent="0.25"/>
    <row r="5849" ht="12" hidden="1" customHeight="1" x14ac:dyDescent="0.25"/>
    <row r="5850" ht="12" hidden="1" customHeight="1" x14ac:dyDescent="0.25"/>
    <row r="5851" ht="12" hidden="1" customHeight="1" x14ac:dyDescent="0.25"/>
    <row r="5852" ht="12" hidden="1" customHeight="1" x14ac:dyDescent="0.25"/>
    <row r="5853" ht="12" hidden="1" customHeight="1" x14ac:dyDescent="0.25"/>
    <row r="5854" ht="12" hidden="1" customHeight="1" x14ac:dyDescent="0.25"/>
    <row r="5855" ht="12" hidden="1" customHeight="1" x14ac:dyDescent="0.25"/>
    <row r="5856" ht="12" hidden="1" customHeight="1" x14ac:dyDescent="0.25"/>
    <row r="5857" ht="12" hidden="1" customHeight="1" x14ac:dyDescent="0.25"/>
    <row r="5858" ht="12" hidden="1" customHeight="1" x14ac:dyDescent="0.25"/>
    <row r="5859" ht="12" hidden="1" customHeight="1" x14ac:dyDescent="0.25"/>
    <row r="5860" ht="12" hidden="1" customHeight="1" x14ac:dyDescent="0.25"/>
    <row r="5861" ht="12" hidden="1" customHeight="1" x14ac:dyDescent="0.25"/>
    <row r="5862" ht="12" hidden="1" customHeight="1" x14ac:dyDescent="0.25"/>
    <row r="5863" ht="12" hidden="1" customHeight="1" x14ac:dyDescent="0.25"/>
    <row r="5864" ht="12" hidden="1" customHeight="1" x14ac:dyDescent="0.25"/>
    <row r="5865" ht="12" hidden="1" customHeight="1" x14ac:dyDescent="0.25"/>
    <row r="5866" ht="12" hidden="1" customHeight="1" x14ac:dyDescent="0.25"/>
    <row r="5867" ht="12" hidden="1" customHeight="1" x14ac:dyDescent="0.25"/>
    <row r="5868" ht="12" hidden="1" customHeight="1" x14ac:dyDescent="0.25"/>
    <row r="5869" ht="12" hidden="1" customHeight="1" x14ac:dyDescent="0.25"/>
    <row r="5870" ht="12" hidden="1" customHeight="1" x14ac:dyDescent="0.25"/>
    <row r="5871" ht="12" hidden="1" customHeight="1" x14ac:dyDescent="0.25"/>
    <row r="5872" ht="12" hidden="1" customHeight="1" x14ac:dyDescent="0.25"/>
    <row r="5873" ht="12" hidden="1" customHeight="1" x14ac:dyDescent="0.25"/>
    <row r="5874" ht="12" hidden="1" customHeight="1" x14ac:dyDescent="0.25"/>
    <row r="5875" ht="12" hidden="1" customHeight="1" x14ac:dyDescent="0.25"/>
    <row r="5876" ht="12" hidden="1" customHeight="1" x14ac:dyDescent="0.25"/>
    <row r="5877" ht="12" hidden="1" customHeight="1" x14ac:dyDescent="0.25"/>
    <row r="5878" ht="12" hidden="1" customHeight="1" x14ac:dyDescent="0.25"/>
    <row r="5879" ht="12" hidden="1" customHeight="1" x14ac:dyDescent="0.25"/>
    <row r="5880" ht="12" hidden="1" customHeight="1" x14ac:dyDescent="0.25"/>
    <row r="5881" ht="12" hidden="1" customHeight="1" x14ac:dyDescent="0.25"/>
    <row r="5882" ht="12" hidden="1" customHeight="1" x14ac:dyDescent="0.25"/>
    <row r="5883" ht="12" hidden="1" customHeight="1" x14ac:dyDescent="0.25"/>
    <row r="5884" ht="12" hidden="1" customHeight="1" x14ac:dyDescent="0.25"/>
    <row r="5885" ht="12" hidden="1" customHeight="1" x14ac:dyDescent="0.25"/>
    <row r="5886" ht="12" hidden="1" customHeight="1" x14ac:dyDescent="0.25"/>
    <row r="5887" ht="12" hidden="1" customHeight="1" x14ac:dyDescent="0.25"/>
    <row r="5888" ht="12" hidden="1" customHeight="1" x14ac:dyDescent="0.25"/>
    <row r="5889" ht="12" hidden="1" customHeight="1" x14ac:dyDescent="0.25"/>
    <row r="5890" ht="12" hidden="1" customHeight="1" x14ac:dyDescent="0.25"/>
    <row r="5891" ht="12" hidden="1" customHeight="1" x14ac:dyDescent="0.25"/>
    <row r="5892" ht="12" hidden="1" customHeight="1" x14ac:dyDescent="0.25"/>
    <row r="5893" ht="12" hidden="1" customHeight="1" x14ac:dyDescent="0.25"/>
    <row r="5894" ht="12" hidden="1" customHeight="1" x14ac:dyDescent="0.25"/>
    <row r="5895" ht="12" hidden="1" customHeight="1" x14ac:dyDescent="0.25"/>
    <row r="5896" ht="12" hidden="1" customHeight="1" x14ac:dyDescent="0.25"/>
    <row r="5897" ht="12" hidden="1" customHeight="1" x14ac:dyDescent="0.25"/>
    <row r="5898" ht="12" hidden="1" customHeight="1" x14ac:dyDescent="0.25"/>
    <row r="5899" ht="12" hidden="1" customHeight="1" x14ac:dyDescent="0.25"/>
    <row r="5900" ht="12" hidden="1" customHeight="1" x14ac:dyDescent="0.25"/>
    <row r="5901" ht="12" hidden="1" customHeight="1" x14ac:dyDescent="0.25"/>
    <row r="5902" ht="12" hidden="1" customHeight="1" x14ac:dyDescent="0.25"/>
    <row r="5903" ht="12" hidden="1" customHeight="1" x14ac:dyDescent="0.25"/>
    <row r="5904" ht="12" hidden="1" customHeight="1" x14ac:dyDescent="0.25"/>
    <row r="5905" ht="12" hidden="1" customHeight="1" x14ac:dyDescent="0.25"/>
    <row r="5906" ht="12" hidden="1" customHeight="1" x14ac:dyDescent="0.25"/>
    <row r="5907" ht="12" hidden="1" customHeight="1" x14ac:dyDescent="0.25"/>
    <row r="5908" ht="12" hidden="1" customHeight="1" x14ac:dyDescent="0.25"/>
    <row r="5909" ht="12" hidden="1" customHeight="1" x14ac:dyDescent="0.25"/>
    <row r="5910" ht="12" hidden="1" customHeight="1" x14ac:dyDescent="0.25"/>
    <row r="5911" ht="12" hidden="1" customHeight="1" x14ac:dyDescent="0.25"/>
    <row r="5912" ht="12" hidden="1" customHeight="1" x14ac:dyDescent="0.25"/>
    <row r="5913" ht="12" hidden="1" customHeight="1" x14ac:dyDescent="0.25"/>
    <row r="5914" ht="12" hidden="1" customHeight="1" x14ac:dyDescent="0.25"/>
    <row r="5915" ht="12" hidden="1" customHeight="1" x14ac:dyDescent="0.25"/>
    <row r="5916" ht="12" hidden="1" customHeight="1" x14ac:dyDescent="0.25"/>
    <row r="5917" ht="12" hidden="1" customHeight="1" x14ac:dyDescent="0.25"/>
    <row r="5918" ht="12" hidden="1" customHeight="1" x14ac:dyDescent="0.25"/>
    <row r="5919" ht="12" hidden="1" customHeight="1" x14ac:dyDescent="0.25"/>
    <row r="5920" ht="12" hidden="1" customHeight="1" x14ac:dyDescent="0.25"/>
    <row r="5921" ht="12" hidden="1" customHeight="1" x14ac:dyDescent="0.25"/>
    <row r="5922" ht="12" hidden="1" customHeight="1" x14ac:dyDescent="0.25"/>
    <row r="5923" ht="12" hidden="1" customHeight="1" x14ac:dyDescent="0.25"/>
    <row r="5924" ht="12" hidden="1" customHeight="1" x14ac:dyDescent="0.25"/>
    <row r="5925" ht="12" hidden="1" customHeight="1" x14ac:dyDescent="0.25"/>
    <row r="5926" ht="12" hidden="1" customHeight="1" x14ac:dyDescent="0.25"/>
    <row r="5927" ht="12" hidden="1" customHeight="1" x14ac:dyDescent="0.25"/>
    <row r="5928" ht="12" hidden="1" customHeight="1" x14ac:dyDescent="0.25"/>
    <row r="5929" ht="12" hidden="1" customHeight="1" x14ac:dyDescent="0.25"/>
    <row r="5930" ht="12" hidden="1" customHeight="1" x14ac:dyDescent="0.25"/>
    <row r="5931" ht="12" hidden="1" customHeight="1" x14ac:dyDescent="0.25"/>
    <row r="5932" ht="12" hidden="1" customHeight="1" x14ac:dyDescent="0.25"/>
    <row r="5933" ht="12" hidden="1" customHeight="1" x14ac:dyDescent="0.25"/>
    <row r="5934" ht="12" hidden="1" customHeight="1" x14ac:dyDescent="0.25"/>
    <row r="5935" ht="12" hidden="1" customHeight="1" x14ac:dyDescent="0.25"/>
    <row r="5936" ht="12" hidden="1" customHeight="1" x14ac:dyDescent="0.25"/>
    <row r="5937" ht="12" hidden="1" customHeight="1" x14ac:dyDescent="0.25"/>
    <row r="5938" ht="12" hidden="1" customHeight="1" x14ac:dyDescent="0.25"/>
    <row r="5939" ht="12" hidden="1" customHeight="1" x14ac:dyDescent="0.25"/>
    <row r="5940" ht="12" hidden="1" customHeight="1" x14ac:dyDescent="0.25"/>
    <row r="5941" ht="12" hidden="1" customHeight="1" x14ac:dyDescent="0.25"/>
    <row r="5942" ht="12" hidden="1" customHeight="1" x14ac:dyDescent="0.25"/>
    <row r="5943" ht="12" hidden="1" customHeight="1" x14ac:dyDescent="0.25"/>
    <row r="5944" ht="12" hidden="1" customHeight="1" x14ac:dyDescent="0.25"/>
    <row r="5945" ht="12" hidden="1" customHeight="1" x14ac:dyDescent="0.25"/>
    <row r="5946" ht="12" hidden="1" customHeight="1" x14ac:dyDescent="0.25"/>
    <row r="5947" ht="12" hidden="1" customHeight="1" x14ac:dyDescent="0.25"/>
    <row r="5948" ht="12" hidden="1" customHeight="1" x14ac:dyDescent="0.25"/>
    <row r="5949" ht="12" hidden="1" customHeight="1" x14ac:dyDescent="0.25"/>
    <row r="5950" ht="12" hidden="1" customHeight="1" x14ac:dyDescent="0.25"/>
    <row r="5951" ht="12" hidden="1" customHeight="1" x14ac:dyDescent="0.25"/>
    <row r="5952" ht="12" hidden="1" customHeight="1" x14ac:dyDescent="0.25"/>
    <row r="5953" ht="12" hidden="1" customHeight="1" x14ac:dyDescent="0.25"/>
    <row r="5954" ht="12" hidden="1" customHeight="1" x14ac:dyDescent="0.25"/>
    <row r="5955" ht="12" hidden="1" customHeight="1" x14ac:dyDescent="0.25"/>
    <row r="5956" ht="12" hidden="1" customHeight="1" x14ac:dyDescent="0.25"/>
    <row r="5957" ht="12" hidden="1" customHeight="1" x14ac:dyDescent="0.25"/>
    <row r="5958" ht="12" hidden="1" customHeight="1" x14ac:dyDescent="0.25"/>
    <row r="5959" ht="12" hidden="1" customHeight="1" x14ac:dyDescent="0.25"/>
    <row r="5960" ht="12" hidden="1" customHeight="1" x14ac:dyDescent="0.25"/>
    <row r="5961" ht="12" hidden="1" customHeight="1" x14ac:dyDescent="0.25"/>
    <row r="5962" ht="12" hidden="1" customHeight="1" x14ac:dyDescent="0.25"/>
    <row r="5963" ht="12" hidden="1" customHeight="1" x14ac:dyDescent="0.25"/>
    <row r="5964" ht="12" hidden="1" customHeight="1" x14ac:dyDescent="0.25"/>
    <row r="5965" ht="12" hidden="1" customHeight="1" x14ac:dyDescent="0.25"/>
    <row r="5966" ht="12" hidden="1" customHeight="1" x14ac:dyDescent="0.25"/>
    <row r="5967" ht="12" hidden="1" customHeight="1" x14ac:dyDescent="0.25"/>
    <row r="5968" ht="12" hidden="1" customHeight="1" x14ac:dyDescent="0.25"/>
    <row r="5969" ht="12" hidden="1" customHeight="1" x14ac:dyDescent="0.25"/>
    <row r="5970" ht="12" hidden="1" customHeight="1" x14ac:dyDescent="0.25"/>
    <row r="5971" ht="12" hidden="1" customHeight="1" x14ac:dyDescent="0.25"/>
    <row r="5972" ht="12" hidden="1" customHeight="1" x14ac:dyDescent="0.25"/>
    <row r="5973" ht="12" hidden="1" customHeight="1" x14ac:dyDescent="0.25"/>
    <row r="5974" ht="12" hidden="1" customHeight="1" x14ac:dyDescent="0.25"/>
    <row r="5975" ht="12" hidden="1" customHeight="1" x14ac:dyDescent="0.25"/>
    <row r="5976" ht="12" hidden="1" customHeight="1" x14ac:dyDescent="0.25"/>
    <row r="5977" ht="12" hidden="1" customHeight="1" x14ac:dyDescent="0.25"/>
    <row r="5978" ht="12" hidden="1" customHeight="1" x14ac:dyDescent="0.25"/>
    <row r="5979" ht="12" hidden="1" customHeight="1" x14ac:dyDescent="0.25"/>
    <row r="5980" ht="12" hidden="1" customHeight="1" x14ac:dyDescent="0.25"/>
    <row r="5981" ht="12" hidden="1" customHeight="1" x14ac:dyDescent="0.25"/>
    <row r="5982" ht="12" hidden="1" customHeight="1" x14ac:dyDescent="0.25"/>
    <row r="5983" ht="12" hidden="1" customHeight="1" x14ac:dyDescent="0.25"/>
    <row r="5984" ht="12" hidden="1" customHeight="1" x14ac:dyDescent="0.25"/>
    <row r="5985" ht="12" hidden="1" customHeight="1" x14ac:dyDescent="0.25"/>
    <row r="5986" ht="12" hidden="1" customHeight="1" x14ac:dyDescent="0.25"/>
    <row r="5987" ht="12" hidden="1" customHeight="1" x14ac:dyDescent="0.25"/>
    <row r="5988" ht="12" hidden="1" customHeight="1" x14ac:dyDescent="0.25"/>
    <row r="5989" ht="12" hidden="1" customHeight="1" x14ac:dyDescent="0.25"/>
    <row r="5990" ht="12" hidden="1" customHeight="1" x14ac:dyDescent="0.25"/>
    <row r="5991" ht="12" hidden="1" customHeight="1" x14ac:dyDescent="0.25"/>
    <row r="5992" ht="12" hidden="1" customHeight="1" x14ac:dyDescent="0.25"/>
    <row r="5993" ht="12" hidden="1" customHeight="1" x14ac:dyDescent="0.25"/>
    <row r="5994" ht="12" hidden="1" customHeight="1" x14ac:dyDescent="0.25"/>
    <row r="5995" ht="12" hidden="1" customHeight="1" x14ac:dyDescent="0.25"/>
    <row r="5996" ht="12" hidden="1" customHeight="1" x14ac:dyDescent="0.25"/>
    <row r="5997" ht="12" hidden="1" customHeight="1" x14ac:dyDescent="0.25"/>
    <row r="5998" ht="12" hidden="1" customHeight="1" x14ac:dyDescent="0.25"/>
    <row r="5999" ht="12" hidden="1" customHeight="1" x14ac:dyDescent="0.25"/>
    <row r="6000" ht="12" hidden="1" customHeight="1" x14ac:dyDescent="0.25"/>
    <row r="6001" ht="12" hidden="1" customHeight="1" x14ac:dyDescent="0.25"/>
    <row r="6002" ht="12" hidden="1" customHeight="1" x14ac:dyDescent="0.25"/>
    <row r="6003" ht="12" hidden="1" customHeight="1" x14ac:dyDescent="0.25"/>
    <row r="6004" ht="12" hidden="1" customHeight="1" x14ac:dyDescent="0.25"/>
    <row r="6005" ht="12" hidden="1" customHeight="1" x14ac:dyDescent="0.25"/>
    <row r="6006" ht="12" hidden="1" customHeight="1" x14ac:dyDescent="0.25"/>
    <row r="6007" ht="12" hidden="1" customHeight="1" x14ac:dyDescent="0.25"/>
    <row r="6008" ht="12" hidden="1" customHeight="1" x14ac:dyDescent="0.25"/>
    <row r="6009" ht="12" hidden="1" customHeight="1" x14ac:dyDescent="0.25"/>
    <row r="6010" ht="12" hidden="1" customHeight="1" x14ac:dyDescent="0.25"/>
    <row r="6011" ht="12" hidden="1" customHeight="1" x14ac:dyDescent="0.25"/>
    <row r="6012" ht="12" hidden="1" customHeight="1" x14ac:dyDescent="0.25"/>
    <row r="6013" ht="12" hidden="1" customHeight="1" x14ac:dyDescent="0.25"/>
    <row r="6014" ht="12" hidden="1" customHeight="1" x14ac:dyDescent="0.25"/>
    <row r="6015" ht="12" hidden="1" customHeight="1" x14ac:dyDescent="0.25"/>
    <row r="6016" ht="12" hidden="1" customHeight="1" x14ac:dyDescent="0.25"/>
    <row r="6017" ht="12" hidden="1" customHeight="1" x14ac:dyDescent="0.25"/>
    <row r="6018" ht="12" hidden="1" customHeight="1" x14ac:dyDescent="0.25"/>
    <row r="6019" ht="12" hidden="1" customHeight="1" x14ac:dyDescent="0.25"/>
    <row r="6020" ht="12" hidden="1" customHeight="1" x14ac:dyDescent="0.25"/>
    <row r="6021" ht="12" hidden="1" customHeight="1" x14ac:dyDescent="0.25"/>
    <row r="6022" ht="12" hidden="1" customHeight="1" x14ac:dyDescent="0.25"/>
    <row r="6023" ht="12" hidden="1" customHeight="1" x14ac:dyDescent="0.25"/>
    <row r="6024" ht="12" hidden="1" customHeight="1" x14ac:dyDescent="0.25"/>
    <row r="6025" ht="12" hidden="1" customHeight="1" x14ac:dyDescent="0.25"/>
    <row r="6026" ht="12" hidden="1" customHeight="1" x14ac:dyDescent="0.25"/>
    <row r="6027" ht="12" hidden="1" customHeight="1" x14ac:dyDescent="0.25"/>
    <row r="6028" ht="12" hidden="1" customHeight="1" x14ac:dyDescent="0.25"/>
    <row r="6029" ht="12" hidden="1" customHeight="1" x14ac:dyDescent="0.25"/>
    <row r="6030" ht="12" hidden="1" customHeight="1" x14ac:dyDescent="0.25"/>
    <row r="6031" ht="12" hidden="1" customHeight="1" x14ac:dyDescent="0.25"/>
    <row r="6032" ht="12" hidden="1" customHeight="1" x14ac:dyDescent="0.25"/>
    <row r="6033" ht="12" hidden="1" customHeight="1" x14ac:dyDescent="0.25"/>
    <row r="6034" ht="12" hidden="1" customHeight="1" x14ac:dyDescent="0.25"/>
    <row r="6035" ht="12" hidden="1" customHeight="1" x14ac:dyDescent="0.25"/>
    <row r="6036" ht="12" hidden="1" customHeight="1" x14ac:dyDescent="0.25"/>
    <row r="6037" ht="12" hidden="1" customHeight="1" x14ac:dyDescent="0.25"/>
    <row r="6038" ht="12" hidden="1" customHeight="1" x14ac:dyDescent="0.25"/>
    <row r="6039" ht="12" hidden="1" customHeight="1" x14ac:dyDescent="0.25"/>
    <row r="6040" ht="12" hidden="1" customHeight="1" x14ac:dyDescent="0.25"/>
    <row r="6041" ht="12" hidden="1" customHeight="1" x14ac:dyDescent="0.25"/>
    <row r="6042" ht="12" hidden="1" customHeight="1" x14ac:dyDescent="0.25"/>
    <row r="6043" ht="12" hidden="1" customHeight="1" x14ac:dyDescent="0.25"/>
    <row r="6044" ht="12" hidden="1" customHeight="1" x14ac:dyDescent="0.25"/>
    <row r="6045" ht="12" hidden="1" customHeight="1" x14ac:dyDescent="0.25"/>
    <row r="6046" ht="12" hidden="1" customHeight="1" x14ac:dyDescent="0.25"/>
    <row r="6047" ht="12" hidden="1" customHeight="1" x14ac:dyDescent="0.25"/>
    <row r="6048" ht="12" hidden="1" customHeight="1" x14ac:dyDescent="0.25"/>
    <row r="6049" ht="12" hidden="1" customHeight="1" x14ac:dyDescent="0.25"/>
    <row r="6050" ht="12" hidden="1" customHeight="1" x14ac:dyDescent="0.25"/>
    <row r="6051" ht="12" hidden="1" customHeight="1" x14ac:dyDescent="0.25"/>
    <row r="6052" ht="12" hidden="1" customHeight="1" x14ac:dyDescent="0.25"/>
    <row r="6053" ht="12" hidden="1" customHeight="1" x14ac:dyDescent="0.25"/>
    <row r="6054" ht="12" hidden="1" customHeight="1" x14ac:dyDescent="0.25"/>
    <row r="6055" ht="12" hidden="1" customHeight="1" x14ac:dyDescent="0.25"/>
    <row r="6056" ht="12" hidden="1" customHeight="1" x14ac:dyDescent="0.25"/>
    <row r="6057" ht="12" hidden="1" customHeight="1" x14ac:dyDescent="0.25"/>
    <row r="6058" ht="12" hidden="1" customHeight="1" x14ac:dyDescent="0.25"/>
    <row r="6059" ht="12" hidden="1" customHeight="1" x14ac:dyDescent="0.25"/>
    <row r="6060" ht="12" hidden="1" customHeight="1" x14ac:dyDescent="0.25"/>
    <row r="6061" ht="12" hidden="1" customHeight="1" x14ac:dyDescent="0.25"/>
    <row r="6062" ht="12" hidden="1" customHeight="1" x14ac:dyDescent="0.25"/>
    <row r="6063" ht="12" hidden="1" customHeight="1" x14ac:dyDescent="0.25"/>
    <row r="6064" ht="12" hidden="1" customHeight="1" x14ac:dyDescent="0.25"/>
    <row r="6065" ht="12" hidden="1" customHeight="1" x14ac:dyDescent="0.25"/>
    <row r="6066" ht="12" hidden="1" customHeight="1" x14ac:dyDescent="0.25"/>
    <row r="6067" ht="12" hidden="1" customHeight="1" x14ac:dyDescent="0.25"/>
    <row r="6068" ht="12" hidden="1" customHeight="1" x14ac:dyDescent="0.25"/>
    <row r="6069" ht="12" hidden="1" customHeight="1" x14ac:dyDescent="0.25"/>
    <row r="6070" ht="12" hidden="1" customHeight="1" x14ac:dyDescent="0.25"/>
    <row r="6071" ht="12" hidden="1" customHeight="1" x14ac:dyDescent="0.25"/>
    <row r="6072" ht="12" hidden="1" customHeight="1" x14ac:dyDescent="0.25"/>
    <row r="6073" ht="12" hidden="1" customHeight="1" x14ac:dyDescent="0.25"/>
    <row r="6074" ht="12" hidden="1" customHeight="1" x14ac:dyDescent="0.25"/>
    <row r="6075" ht="12" hidden="1" customHeight="1" x14ac:dyDescent="0.25"/>
    <row r="6076" ht="12" hidden="1" customHeight="1" x14ac:dyDescent="0.25"/>
    <row r="6077" ht="12" hidden="1" customHeight="1" x14ac:dyDescent="0.25"/>
    <row r="6078" ht="12" hidden="1" customHeight="1" x14ac:dyDescent="0.25"/>
    <row r="6079" ht="12" hidden="1" customHeight="1" x14ac:dyDescent="0.25"/>
    <row r="6080" ht="12" hidden="1" customHeight="1" x14ac:dyDescent="0.25"/>
    <row r="6081" ht="12" hidden="1" customHeight="1" x14ac:dyDescent="0.25"/>
    <row r="6082" ht="12" hidden="1" customHeight="1" x14ac:dyDescent="0.25"/>
    <row r="6083" ht="12" hidden="1" customHeight="1" x14ac:dyDescent="0.25"/>
    <row r="6084" ht="12" hidden="1" customHeight="1" x14ac:dyDescent="0.25"/>
    <row r="6085" ht="12" hidden="1" customHeight="1" x14ac:dyDescent="0.25"/>
    <row r="6086" ht="12" hidden="1" customHeight="1" x14ac:dyDescent="0.25"/>
    <row r="6087" ht="12" hidden="1" customHeight="1" x14ac:dyDescent="0.25"/>
    <row r="6088" ht="12" hidden="1" customHeight="1" x14ac:dyDescent="0.25"/>
    <row r="6089" ht="12" hidden="1" customHeight="1" x14ac:dyDescent="0.25"/>
    <row r="6090" ht="12" hidden="1" customHeight="1" x14ac:dyDescent="0.25"/>
    <row r="6091" ht="12" hidden="1" customHeight="1" x14ac:dyDescent="0.25"/>
    <row r="6092" ht="12" hidden="1" customHeight="1" x14ac:dyDescent="0.25"/>
    <row r="6093" ht="12" hidden="1" customHeight="1" x14ac:dyDescent="0.25"/>
    <row r="6094" ht="12" hidden="1" customHeight="1" x14ac:dyDescent="0.25"/>
    <row r="6095" ht="12" hidden="1" customHeight="1" x14ac:dyDescent="0.25"/>
    <row r="6096" ht="12" hidden="1" customHeight="1" x14ac:dyDescent="0.25"/>
    <row r="6097" ht="12" hidden="1" customHeight="1" x14ac:dyDescent="0.25"/>
    <row r="6098" ht="12" hidden="1" customHeight="1" x14ac:dyDescent="0.25"/>
    <row r="6099" ht="12" hidden="1" customHeight="1" x14ac:dyDescent="0.25"/>
    <row r="6100" ht="12" hidden="1" customHeight="1" x14ac:dyDescent="0.25"/>
    <row r="6101" ht="12" hidden="1" customHeight="1" x14ac:dyDescent="0.25"/>
    <row r="6102" ht="12" hidden="1" customHeight="1" x14ac:dyDescent="0.25"/>
    <row r="6103" ht="12" hidden="1" customHeight="1" x14ac:dyDescent="0.25"/>
    <row r="6104" ht="12" hidden="1" customHeight="1" x14ac:dyDescent="0.25"/>
    <row r="6105" ht="12" hidden="1" customHeight="1" x14ac:dyDescent="0.25"/>
    <row r="6106" ht="12" hidden="1" customHeight="1" x14ac:dyDescent="0.25"/>
    <row r="6107" ht="12" hidden="1" customHeight="1" x14ac:dyDescent="0.25"/>
    <row r="6108" ht="12" hidden="1" customHeight="1" x14ac:dyDescent="0.25"/>
    <row r="6109" ht="12" hidden="1" customHeight="1" x14ac:dyDescent="0.25"/>
    <row r="6110" ht="12" hidden="1" customHeight="1" x14ac:dyDescent="0.25"/>
    <row r="6111" ht="12" hidden="1" customHeight="1" x14ac:dyDescent="0.25"/>
    <row r="6112" ht="12" hidden="1" customHeight="1" x14ac:dyDescent="0.25"/>
    <row r="6113" ht="12" hidden="1" customHeight="1" x14ac:dyDescent="0.25"/>
    <row r="6114" ht="12" hidden="1" customHeight="1" x14ac:dyDescent="0.25"/>
    <row r="6115" ht="12" hidden="1" customHeight="1" x14ac:dyDescent="0.25"/>
    <row r="6116" ht="12" hidden="1" customHeight="1" x14ac:dyDescent="0.25"/>
    <row r="6117" ht="12" hidden="1" customHeight="1" x14ac:dyDescent="0.25"/>
    <row r="6118" ht="12" hidden="1" customHeight="1" x14ac:dyDescent="0.25"/>
    <row r="6119" ht="12" hidden="1" customHeight="1" x14ac:dyDescent="0.25"/>
    <row r="6120" ht="12" hidden="1" customHeight="1" x14ac:dyDescent="0.25"/>
    <row r="6121" ht="12" hidden="1" customHeight="1" x14ac:dyDescent="0.25"/>
    <row r="6122" ht="12" hidden="1" customHeight="1" x14ac:dyDescent="0.25"/>
    <row r="6123" ht="12" hidden="1" customHeight="1" x14ac:dyDescent="0.25"/>
    <row r="6124" ht="12" hidden="1" customHeight="1" x14ac:dyDescent="0.25"/>
    <row r="6125" ht="12" hidden="1" customHeight="1" x14ac:dyDescent="0.25"/>
    <row r="6126" ht="12" hidden="1" customHeight="1" x14ac:dyDescent="0.25"/>
    <row r="6127" ht="12" hidden="1" customHeight="1" x14ac:dyDescent="0.25"/>
    <row r="6128" ht="12" hidden="1" customHeight="1" x14ac:dyDescent="0.25"/>
    <row r="6129" ht="12" hidden="1" customHeight="1" x14ac:dyDescent="0.25"/>
    <row r="6130" ht="12" hidden="1" customHeight="1" x14ac:dyDescent="0.25"/>
    <row r="6131" ht="12" hidden="1" customHeight="1" x14ac:dyDescent="0.25"/>
    <row r="6132" ht="12" hidden="1" customHeight="1" x14ac:dyDescent="0.25"/>
    <row r="6133" ht="12" hidden="1" customHeight="1" x14ac:dyDescent="0.25"/>
    <row r="6134" ht="12" hidden="1" customHeight="1" x14ac:dyDescent="0.25"/>
    <row r="6135" ht="12" hidden="1" customHeight="1" x14ac:dyDescent="0.25"/>
    <row r="6136" ht="12" hidden="1" customHeight="1" x14ac:dyDescent="0.25"/>
    <row r="6137" ht="12" hidden="1" customHeight="1" x14ac:dyDescent="0.25"/>
    <row r="6138" ht="12" hidden="1" customHeight="1" x14ac:dyDescent="0.25"/>
    <row r="6139" ht="12" hidden="1" customHeight="1" x14ac:dyDescent="0.25"/>
    <row r="6140" ht="12" hidden="1" customHeight="1" x14ac:dyDescent="0.25"/>
    <row r="6141" ht="12" hidden="1" customHeight="1" x14ac:dyDescent="0.25"/>
    <row r="6142" ht="12" hidden="1" customHeight="1" x14ac:dyDescent="0.25"/>
    <row r="6143" ht="12" hidden="1" customHeight="1" x14ac:dyDescent="0.25"/>
    <row r="6144" ht="12" hidden="1" customHeight="1" x14ac:dyDescent="0.25"/>
    <row r="6145" ht="12" hidden="1" customHeight="1" x14ac:dyDescent="0.25"/>
    <row r="6146" ht="12" hidden="1" customHeight="1" x14ac:dyDescent="0.25"/>
    <row r="6147" ht="12" hidden="1" customHeight="1" x14ac:dyDescent="0.25"/>
    <row r="6148" ht="12" hidden="1" customHeight="1" x14ac:dyDescent="0.25"/>
    <row r="6149" ht="12" hidden="1" customHeight="1" x14ac:dyDescent="0.25"/>
    <row r="6150" ht="12" hidden="1" customHeight="1" x14ac:dyDescent="0.25"/>
    <row r="6151" ht="12" hidden="1" customHeight="1" x14ac:dyDescent="0.25"/>
    <row r="6152" ht="12" hidden="1" customHeight="1" x14ac:dyDescent="0.25"/>
    <row r="6153" ht="12" hidden="1" customHeight="1" x14ac:dyDescent="0.25"/>
    <row r="6154" ht="12" hidden="1" customHeight="1" x14ac:dyDescent="0.25"/>
    <row r="6155" ht="12" hidden="1" customHeight="1" x14ac:dyDescent="0.25"/>
    <row r="6156" ht="12" hidden="1" customHeight="1" x14ac:dyDescent="0.25"/>
    <row r="6157" ht="12" hidden="1" customHeight="1" x14ac:dyDescent="0.25"/>
    <row r="6158" ht="12" hidden="1" customHeight="1" x14ac:dyDescent="0.25"/>
    <row r="6159" ht="12" hidden="1" customHeight="1" x14ac:dyDescent="0.25"/>
    <row r="6160" ht="12" hidden="1" customHeight="1" x14ac:dyDescent="0.25"/>
    <row r="6161" ht="12" hidden="1" customHeight="1" x14ac:dyDescent="0.25"/>
    <row r="6162" ht="12" hidden="1" customHeight="1" x14ac:dyDescent="0.25"/>
    <row r="6163" ht="12" hidden="1" customHeight="1" x14ac:dyDescent="0.25"/>
    <row r="6164" ht="12" hidden="1" customHeight="1" x14ac:dyDescent="0.25"/>
    <row r="6165" ht="12" hidden="1" customHeight="1" x14ac:dyDescent="0.25"/>
    <row r="6166" ht="12" hidden="1" customHeight="1" x14ac:dyDescent="0.25"/>
    <row r="6167" ht="12" hidden="1" customHeight="1" x14ac:dyDescent="0.25"/>
    <row r="6168" ht="12" hidden="1" customHeight="1" x14ac:dyDescent="0.25"/>
    <row r="6169" ht="12" hidden="1" customHeight="1" x14ac:dyDescent="0.25"/>
    <row r="6170" ht="12" hidden="1" customHeight="1" x14ac:dyDescent="0.25"/>
    <row r="6171" ht="12" hidden="1" customHeight="1" x14ac:dyDescent="0.25"/>
    <row r="6172" ht="12" hidden="1" customHeight="1" x14ac:dyDescent="0.25"/>
    <row r="6173" ht="12" hidden="1" customHeight="1" x14ac:dyDescent="0.25"/>
    <row r="6174" ht="12" hidden="1" customHeight="1" x14ac:dyDescent="0.25"/>
    <row r="6175" ht="12" hidden="1" customHeight="1" x14ac:dyDescent="0.25"/>
    <row r="6176" ht="12" hidden="1" customHeight="1" x14ac:dyDescent="0.25"/>
    <row r="6177" ht="12" hidden="1" customHeight="1" x14ac:dyDescent="0.25"/>
    <row r="6178" ht="12" hidden="1" customHeight="1" x14ac:dyDescent="0.25"/>
    <row r="6179" ht="12" hidden="1" customHeight="1" x14ac:dyDescent="0.25"/>
    <row r="6180" ht="12" hidden="1" customHeight="1" x14ac:dyDescent="0.25"/>
    <row r="6181" ht="12" hidden="1" customHeight="1" x14ac:dyDescent="0.25"/>
    <row r="6182" ht="12" hidden="1" customHeight="1" x14ac:dyDescent="0.25"/>
    <row r="6183" ht="12" hidden="1" customHeight="1" x14ac:dyDescent="0.25"/>
    <row r="6184" ht="12" hidden="1" customHeight="1" x14ac:dyDescent="0.25"/>
    <row r="6185" ht="12" hidden="1" customHeight="1" x14ac:dyDescent="0.25"/>
    <row r="6186" ht="12" hidden="1" customHeight="1" x14ac:dyDescent="0.25"/>
    <row r="6187" ht="12" hidden="1" customHeight="1" x14ac:dyDescent="0.25"/>
    <row r="6188" ht="12" hidden="1" customHeight="1" x14ac:dyDescent="0.25"/>
    <row r="6189" ht="12" hidden="1" customHeight="1" x14ac:dyDescent="0.25"/>
    <row r="6190" ht="12" hidden="1" customHeight="1" x14ac:dyDescent="0.25"/>
    <row r="6191" ht="12" hidden="1" customHeight="1" x14ac:dyDescent="0.25"/>
    <row r="6192" ht="12" hidden="1" customHeight="1" x14ac:dyDescent="0.25"/>
    <row r="6193" ht="12" hidden="1" customHeight="1" x14ac:dyDescent="0.25"/>
    <row r="6194" ht="12" hidden="1" customHeight="1" x14ac:dyDescent="0.25"/>
    <row r="6195" ht="12" hidden="1" customHeight="1" x14ac:dyDescent="0.25"/>
    <row r="6196" ht="12" hidden="1" customHeight="1" x14ac:dyDescent="0.25"/>
    <row r="6197" ht="12" hidden="1" customHeight="1" x14ac:dyDescent="0.25"/>
    <row r="6198" ht="12" hidden="1" customHeight="1" x14ac:dyDescent="0.25"/>
    <row r="6199" ht="12" hidden="1" customHeight="1" x14ac:dyDescent="0.25"/>
    <row r="6200" ht="12" hidden="1" customHeight="1" x14ac:dyDescent="0.25"/>
    <row r="6201" ht="12" hidden="1" customHeight="1" x14ac:dyDescent="0.25"/>
    <row r="6202" ht="12" hidden="1" customHeight="1" x14ac:dyDescent="0.25"/>
    <row r="6203" ht="12" hidden="1" customHeight="1" x14ac:dyDescent="0.25"/>
    <row r="6204" ht="12" hidden="1" customHeight="1" x14ac:dyDescent="0.25"/>
    <row r="6205" ht="12" hidden="1" customHeight="1" x14ac:dyDescent="0.25"/>
    <row r="6206" ht="12" hidden="1" customHeight="1" x14ac:dyDescent="0.25"/>
    <row r="6207" ht="12" hidden="1" customHeight="1" x14ac:dyDescent="0.25"/>
    <row r="6208" ht="12" hidden="1" customHeight="1" x14ac:dyDescent="0.25"/>
    <row r="6209" ht="12" hidden="1" customHeight="1" x14ac:dyDescent="0.25"/>
    <row r="6210" ht="12" hidden="1" customHeight="1" x14ac:dyDescent="0.25"/>
    <row r="6211" ht="12" hidden="1" customHeight="1" x14ac:dyDescent="0.25"/>
    <row r="6212" ht="12" hidden="1" customHeight="1" x14ac:dyDescent="0.25"/>
    <row r="6213" ht="12" hidden="1" customHeight="1" x14ac:dyDescent="0.25"/>
    <row r="6214" ht="12" hidden="1" customHeight="1" x14ac:dyDescent="0.25"/>
    <row r="6215" ht="12" hidden="1" customHeight="1" x14ac:dyDescent="0.25"/>
    <row r="6216" ht="12" hidden="1" customHeight="1" x14ac:dyDescent="0.25"/>
    <row r="6217" ht="12" hidden="1" customHeight="1" x14ac:dyDescent="0.25"/>
    <row r="6218" ht="12" hidden="1" customHeight="1" x14ac:dyDescent="0.25"/>
    <row r="6219" ht="12" hidden="1" customHeight="1" x14ac:dyDescent="0.25"/>
    <row r="6220" ht="12" hidden="1" customHeight="1" x14ac:dyDescent="0.25"/>
    <row r="6221" ht="12" hidden="1" customHeight="1" x14ac:dyDescent="0.25"/>
    <row r="6222" ht="12" hidden="1" customHeight="1" x14ac:dyDescent="0.25"/>
    <row r="6223" ht="12" hidden="1" customHeight="1" x14ac:dyDescent="0.25"/>
    <row r="6224" ht="12" hidden="1" customHeight="1" x14ac:dyDescent="0.25"/>
    <row r="6225" ht="12" hidden="1" customHeight="1" x14ac:dyDescent="0.25"/>
    <row r="6226" ht="12" hidden="1" customHeight="1" x14ac:dyDescent="0.25"/>
    <row r="6227" ht="12" hidden="1" customHeight="1" x14ac:dyDescent="0.25"/>
    <row r="6228" ht="12" hidden="1" customHeight="1" x14ac:dyDescent="0.25"/>
    <row r="6229" ht="12" hidden="1" customHeight="1" x14ac:dyDescent="0.25"/>
    <row r="6230" ht="12" hidden="1" customHeight="1" x14ac:dyDescent="0.25"/>
    <row r="6231" ht="12" hidden="1" customHeight="1" x14ac:dyDescent="0.25"/>
    <row r="6232" ht="12" hidden="1" customHeight="1" x14ac:dyDescent="0.25"/>
    <row r="6233" ht="12" hidden="1" customHeight="1" x14ac:dyDescent="0.25"/>
    <row r="6234" ht="12" hidden="1" customHeight="1" x14ac:dyDescent="0.25"/>
    <row r="6235" ht="12" hidden="1" customHeight="1" x14ac:dyDescent="0.25"/>
    <row r="6236" ht="12" hidden="1" customHeight="1" x14ac:dyDescent="0.25"/>
    <row r="6237" ht="12" hidden="1" customHeight="1" x14ac:dyDescent="0.25"/>
    <row r="6238" ht="12" hidden="1" customHeight="1" x14ac:dyDescent="0.25"/>
    <row r="6239" ht="12" hidden="1" customHeight="1" x14ac:dyDescent="0.25"/>
    <row r="6240" ht="12" hidden="1" customHeight="1" x14ac:dyDescent="0.25"/>
    <row r="6241" ht="12" hidden="1" customHeight="1" x14ac:dyDescent="0.25"/>
    <row r="6242" ht="12" hidden="1" customHeight="1" x14ac:dyDescent="0.25"/>
    <row r="6243" ht="12" hidden="1" customHeight="1" x14ac:dyDescent="0.25"/>
    <row r="6244" ht="12" hidden="1" customHeight="1" x14ac:dyDescent="0.25"/>
    <row r="6245" ht="12" hidden="1" customHeight="1" x14ac:dyDescent="0.25"/>
    <row r="6246" ht="12" hidden="1" customHeight="1" x14ac:dyDescent="0.25"/>
    <row r="6247" ht="12" hidden="1" customHeight="1" x14ac:dyDescent="0.25"/>
    <row r="6248" ht="12" hidden="1" customHeight="1" x14ac:dyDescent="0.25"/>
    <row r="6249" ht="12" hidden="1" customHeight="1" x14ac:dyDescent="0.25"/>
    <row r="6250" ht="12" hidden="1" customHeight="1" x14ac:dyDescent="0.25"/>
    <row r="6251" ht="12" hidden="1" customHeight="1" x14ac:dyDescent="0.25"/>
    <row r="6252" ht="12" hidden="1" customHeight="1" x14ac:dyDescent="0.25"/>
    <row r="6253" ht="12" hidden="1" customHeight="1" x14ac:dyDescent="0.25"/>
    <row r="6254" ht="12" hidden="1" customHeight="1" x14ac:dyDescent="0.25"/>
    <row r="6255" ht="12" hidden="1" customHeight="1" x14ac:dyDescent="0.25"/>
    <row r="6256" ht="12" hidden="1" customHeight="1" x14ac:dyDescent="0.25"/>
    <row r="6257" ht="12" hidden="1" customHeight="1" x14ac:dyDescent="0.25"/>
    <row r="6258" ht="12" hidden="1" customHeight="1" x14ac:dyDescent="0.25"/>
    <row r="6259" ht="12" hidden="1" customHeight="1" x14ac:dyDescent="0.25"/>
    <row r="6260" ht="12" hidden="1" customHeight="1" x14ac:dyDescent="0.25"/>
    <row r="6261" ht="12" hidden="1" customHeight="1" x14ac:dyDescent="0.25"/>
    <row r="6262" ht="12" hidden="1" customHeight="1" x14ac:dyDescent="0.25"/>
    <row r="6263" ht="12" hidden="1" customHeight="1" x14ac:dyDescent="0.25"/>
    <row r="6264" ht="12" hidden="1" customHeight="1" x14ac:dyDescent="0.25"/>
    <row r="6265" ht="12" hidden="1" customHeight="1" x14ac:dyDescent="0.25"/>
    <row r="6266" ht="12" hidden="1" customHeight="1" x14ac:dyDescent="0.25"/>
    <row r="6267" ht="12" hidden="1" customHeight="1" x14ac:dyDescent="0.25"/>
    <row r="6268" ht="12" hidden="1" customHeight="1" x14ac:dyDescent="0.25"/>
    <row r="6269" ht="12" hidden="1" customHeight="1" x14ac:dyDescent="0.25"/>
    <row r="6270" ht="12" hidden="1" customHeight="1" x14ac:dyDescent="0.25"/>
    <row r="6271" ht="12" hidden="1" customHeight="1" x14ac:dyDescent="0.25"/>
    <row r="6272" ht="12" hidden="1" customHeight="1" x14ac:dyDescent="0.25"/>
    <row r="6273" ht="12" hidden="1" customHeight="1" x14ac:dyDescent="0.25"/>
    <row r="6274" ht="12" hidden="1" customHeight="1" x14ac:dyDescent="0.25"/>
    <row r="6275" ht="12" hidden="1" customHeight="1" x14ac:dyDescent="0.25"/>
    <row r="6276" ht="12" hidden="1" customHeight="1" x14ac:dyDescent="0.25"/>
    <row r="6277" ht="12" hidden="1" customHeight="1" x14ac:dyDescent="0.25"/>
    <row r="6278" ht="12" hidden="1" customHeight="1" x14ac:dyDescent="0.25"/>
    <row r="6279" ht="12" hidden="1" customHeight="1" x14ac:dyDescent="0.25"/>
    <row r="6280" ht="12" hidden="1" customHeight="1" x14ac:dyDescent="0.25"/>
    <row r="6281" ht="12" hidden="1" customHeight="1" x14ac:dyDescent="0.25"/>
    <row r="6282" ht="12" hidden="1" customHeight="1" x14ac:dyDescent="0.25"/>
    <row r="6283" ht="12" hidden="1" customHeight="1" x14ac:dyDescent="0.25"/>
    <row r="6284" ht="12" hidden="1" customHeight="1" x14ac:dyDescent="0.25"/>
    <row r="6285" ht="12" hidden="1" customHeight="1" x14ac:dyDescent="0.25"/>
    <row r="6286" ht="12" hidden="1" customHeight="1" x14ac:dyDescent="0.25"/>
    <row r="6287" ht="12" hidden="1" customHeight="1" x14ac:dyDescent="0.25"/>
    <row r="6288" ht="12" hidden="1" customHeight="1" x14ac:dyDescent="0.25"/>
    <row r="6289" ht="12" hidden="1" customHeight="1" x14ac:dyDescent="0.25"/>
    <row r="6290" ht="12" hidden="1" customHeight="1" x14ac:dyDescent="0.25"/>
    <row r="6291" ht="12" hidden="1" customHeight="1" x14ac:dyDescent="0.25"/>
    <row r="6292" ht="12" hidden="1" customHeight="1" x14ac:dyDescent="0.25"/>
    <row r="6293" ht="12" hidden="1" customHeight="1" x14ac:dyDescent="0.25"/>
    <row r="6294" ht="12" hidden="1" customHeight="1" x14ac:dyDescent="0.25"/>
    <row r="6295" ht="12" hidden="1" customHeight="1" x14ac:dyDescent="0.25"/>
    <row r="6296" ht="12" hidden="1" customHeight="1" x14ac:dyDescent="0.25"/>
    <row r="6297" ht="12" hidden="1" customHeight="1" x14ac:dyDescent="0.25"/>
    <row r="6298" ht="12" hidden="1" customHeight="1" x14ac:dyDescent="0.25"/>
    <row r="6299" ht="12" hidden="1" customHeight="1" x14ac:dyDescent="0.25"/>
    <row r="6300" ht="12" hidden="1" customHeight="1" x14ac:dyDescent="0.25"/>
    <row r="6301" ht="12" hidden="1" customHeight="1" x14ac:dyDescent="0.25"/>
    <row r="6302" ht="12" hidden="1" customHeight="1" x14ac:dyDescent="0.25"/>
    <row r="6303" ht="12" hidden="1" customHeight="1" x14ac:dyDescent="0.25"/>
    <row r="6304" ht="12" hidden="1" customHeight="1" x14ac:dyDescent="0.25"/>
    <row r="6305" ht="12" hidden="1" customHeight="1" x14ac:dyDescent="0.25"/>
    <row r="6306" ht="12" hidden="1" customHeight="1" x14ac:dyDescent="0.25"/>
    <row r="6307" ht="12" hidden="1" customHeight="1" x14ac:dyDescent="0.25"/>
    <row r="6308" ht="12" hidden="1" customHeight="1" x14ac:dyDescent="0.25"/>
    <row r="6309" ht="12" hidden="1" customHeight="1" x14ac:dyDescent="0.25"/>
    <row r="6310" ht="12" hidden="1" customHeight="1" x14ac:dyDescent="0.25"/>
    <row r="6311" ht="12" hidden="1" customHeight="1" x14ac:dyDescent="0.25"/>
    <row r="6312" ht="12" hidden="1" customHeight="1" x14ac:dyDescent="0.25"/>
    <row r="6313" ht="12" hidden="1" customHeight="1" x14ac:dyDescent="0.25"/>
    <row r="6314" ht="12" hidden="1" customHeight="1" x14ac:dyDescent="0.25"/>
    <row r="6315" ht="12" hidden="1" customHeight="1" x14ac:dyDescent="0.25"/>
    <row r="6316" ht="12" hidden="1" customHeight="1" x14ac:dyDescent="0.25"/>
    <row r="6317" ht="12" hidden="1" customHeight="1" x14ac:dyDescent="0.25"/>
    <row r="6318" ht="12" hidden="1" customHeight="1" x14ac:dyDescent="0.25"/>
    <row r="6319" ht="12" hidden="1" customHeight="1" x14ac:dyDescent="0.25"/>
    <row r="6320" ht="12" hidden="1" customHeight="1" x14ac:dyDescent="0.25"/>
    <row r="6321" ht="12" hidden="1" customHeight="1" x14ac:dyDescent="0.25"/>
    <row r="6322" ht="12" hidden="1" customHeight="1" x14ac:dyDescent="0.25"/>
    <row r="6323" ht="12" hidden="1" customHeight="1" x14ac:dyDescent="0.25"/>
    <row r="6324" ht="12" hidden="1" customHeight="1" x14ac:dyDescent="0.25"/>
    <row r="6325" ht="12" hidden="1" customHeight="1" x14ac:dyDescent="0.25"/>
    <row r="6326" ht="12" hidden="1" customHeight="1" x14ac:dyDescent="0.25"/>
    <row r="6327" ht="12" hidden="1" customHeight="1" x14ac:dyDescent="0.25"/>
    <row r="6328" ht="12" hidden="1" customHeight="1" x14ac:dyDescent="0.25"/>
    <row r="6329" ht="12" hidden="1" customHeight="1" x14ac:dyDescent="0.25"/>
    <row r="6330" ht="12" hidden="1" customHeight="1" x14ac:dyDescent="0.25"/>
    <row r="6331" ht="12" hidden="1" customHeight="1" x14ac:dyDescent="0.25"/>
    <row r="6332" ht="12" hidden="1" customHeight="1" x14ac:dyDescent="0.25"/>
    <row r="6333" ht="12" hidden="1" customHeight="1" x14ac:dyDescent="0.25"/>
    <row r="6334" ht="12" hidden="1" customHeight="1" x14ac:dyDescent="0.25"/>
    <row r="6335" ht="12" hidden="1" customHeight="1" x14ac:dyDescent="0.25"/>
    <row r="6336" ht="12" hidden="1" customHeight="1" x14ac:dyDescent="0.25"/>
    <row r="6337" ht="12" hidden="1" customHeight="1" x14ac:dyDescent="0.25"/>
    <row r="6338" ht="12" hidden="1" customHeight="1" x14ac:dyDescent="0.25"/>
    <row r="6339" ht="12" hidden="1" customHeight="1" x14ac:dyDescent="0.25"/>
    <row r="6340" ht="12" hidden="1" customHeight="1" x14ac:dyDescent="0.25"/>
    <row r="6341" ht="12" hidden="1" customHeight="1" x14ac:dyDescent="0.25"/>
    <row r="6342" ht="12" hidden="1" customHeight="1" x14ac:dyDescent="0.25"/>
    <row r="6343" ht="12" hidden="1" customHeight="1" x14ac:dyDescent="0.25"/>
    <row r="6344" ht="12" hidden="1" customHeight="1" x14ac:dyDescent="0.25"/>
    <row r="6345" ht="12" hidden="1" customHeight="1" x14ac:dyDescent="0.25"/>
    <row r="6346" ht="12" hidden="1" customHeight="1" x14ac:dyDescent="0.25"/>
    <row r="6347" ht="12" hidden="1" customHeight="1" x14ac:dyDescent="0.25"/>
    <row r="6348" ht="12" hidden="1" customHeight="1" x14ac:dyDescent="0.25"/>
    <row r="6349" ht="12" hidden="1" customHeight="1" x14ac:dyDescent="0.25"/>
    <row r="6350" ht="12" hidden="1" customHeight="1" x14ac:dyDescent="0.25"/>
    <row r="6351" ht="12" hidden="1" customHeight="1" x14ac:dyDescent="0.25"/>
    <row r="6352" ht="12" hidden="1" customHeight="1" x14ac:dyDescent="0.25"/>
    <row r="6353" ht="12" hidden="1" customHeight="1" x14ac:dyDescent="0.25"/>
    <row r="6354" ht="12" hidden="1" customHeight="1" x14ac:dyDescent="0.25"/>
    <row r="6355" ht="12" hidden="1" customHeight="1" x14ac:dyDescent="0.25"/>
    <row r="6356" ht="12" hidden="1" customHeight="1" x14ac:dyDescent="0.25"/>
    <row r="6357" ht="12" hidden="1" customHeight="1" x14ac:dyDescent="0.25"/>
    <row r="6358" ht="12" hidden="1" customHeight="1" x14ac:dyDescent="0.25"/>
    <row r="6359" ht="12" hidden="1" customHeight="1" x14ac:dyDescent="0.25"/>
    <row r="6360" ht="12" hidden="1" customHeight="1" x14ac:dyDescent="0.25"/>
    <row r="6361" ht="12" hidden="1" customHeight="1" x14ac:dyDescent="0.25"/>
    <row r="6362" ht="12" hidden="1" customHeight="1" x14ac:dyDescent="0.25"/>
    <row r="6363" ht="12" hidden="1" customHeight="1" x14ac:dyDescent="0.25"/>
    <row r="6364" ht="12" hidden="1" customHeight="1" x14ac:dyDescent="0.25"/>
    <row r="6365" ht="12" hidden="1" customHeight="1" x14ac:dyDescent="0.25"/>
    <row r="6366" ht="12" hidden="1" customHeight="1" x14ac:dyDescent="0.25"/>
    <row r="6367" ht="12" hidden="1" customHeight="1" x14ac:dyDescent="0.25"/>
    <row r="6368" ht="12" hidden="1" customHeight="1" x14ac:dyDescent="0.25"/>
    <row r="6369" ht="12" hidden="1" customHeight="1" x14ac:dyDescent="0.25"/>
    <row r="6370" ht="12" hidden="1" customHeight="1" x14ac:dyDescent="0.25"/>
    <row r="6371" ht="12" hidden="1" customHeight="1" x14ac:dyDescent="0.25"/>
    <row r="6372" ht="12" hidden="1" customHeight="1" x14ac:dyDescent="0.25"/>
    <row r="6373" ht="12" hidden="1" customHeight="1" x14ac:dyDescent="0.25"/>
    <row r="6374" ht="12" hidden="1" customHeight="1" x14ac:dyDescent="0.25"/>
    <row r="6375" ht="12" hidden="1" customHeight="1" x14ac:dyDescent="0.25"/>
    <row r="6376" ht="12" hidden="1" customHeight="1" x14ac:dyDescent="0.25"/>
    <row r="6377" ht="12" hidden="1" customHeight="1" x14ac:dyDescent="0.25"/>
    <row r="6378" ht="12" hidden="1" customHeight="1" x14ac:dyDescent="0.25"/>
    <row r="6379" ht="12" hidden="1" customHeight="1" x14ac:dyDescent="0.25"/>
    <row r="6380" ht="12" hidden="1" customHeight="1" x14ac:dyDescent="0.25"/>
    <row r="6381" ht="12" hidden="1" customHeight="1" x14ac:dyDescent="0.25"/>
    <row r="6382" ht="12" hidden="1" customHeight="1" x14ac:dyDescent="0.25"/>
    <row r="6383" ht="12" hidden="1" customHeight="1" x14ac:dyDescent="0.25"/>
    <row r="6384" ht="12" hidden="1" customHeight="1" x14ac:dyDescent="0.25"/>
    <row r="6385" ht="12" hidden="1" customHeight="1" x14ac:dyDescent="0.25"/>
    <row r="6386" ht="12" hidden="1" customHeight="1" x14ac:dyDescent="0.25"/>
    <row r="6387" ht="12" hidden="1" customHeight="1" x14ac:dyDescent="0.25"/>
    <row r="6388" ht="12" hidden="1" customHeight="1" x14ac:dyDescent="0.25"/>
    <row r="6389" ht="12" hidden="1" customHeight="1" x14ac:dyDescent="0.25"/>
    <row r="6390" ht="12" hidden="1" customHeight="1" x14ac:dyDescent="0.25"/>
    <row r="6391" ht="12" hidden="1" customHeight="1" x14ac:dyDescent="0.25"/>
    <row r="6392" ht="12" hidden="1" customHeight="1" x14ac:dyDescent="0.25"/>
    <row r="6393" ht="12" hidden="1" customHeight="1" x14ac:dyDescent="0.25"/>
    <row r="6394" ht="12" hidden="1" customHeight="1" x14ac:dyDescent="0.25"/>
    <row r="6395" ht="12" hidden="1" customHeight="1" x14ac:dyDescent="0.25"/>
    <row r="6396" ht="12" hidden="1" customHeight="1" x14ac:dyDescent="0.25"/>
    <row r="6397" ht="12" hidden="1" customHeight="1" x14ac:dyDescent="0.25"/>
    <row r="6398" ht="12" hidden="1" customHeight="1" x14ac:dyDescent="0.25"/>
    <row r="6399" ht="12" hidden="1" customHeight="1" x14ac:dyDescent="0.25"/>
    <row r="6400" ht="12" hidden="1" customHeight="1" x14ac:dyDescent="0.25"/>
    <row r="6401" ht="12" hidden="1" customHeight="1" x14ac:dyDescent="0.25"/>
    <row r="6402" ht="12" hidden="1" customHeight="1" x14ac:dyDescent="0.25"/>
    <row r="6403" ht="12" hidden="1" customHeight="1" x14ac:dyDescent="0.25"/>
    <row r="6404" ht="12" hidden="1" customHeight="1" x14ac:dyDescent="0.25"/>
    <row r="6405" ht="12" hidden="1" customHeight="1" x14ac:dyDescent="0.25"/>
    <row r="6406" ht="12" hidden="1" customHeight="1" x14ac:dyDescent="0.25"/>
    <row r="6407" ht="12" hidden="1" customHeight="1" x14ac:dyDescent="0.25"/>
    <row r="6408" ht="12" hidden="1" customHeight="1" x14ac:dyDescent="0.25"/>
    <row r="6409" ht="12" hidden="1" customHeight="1" x14ac:dyDescent="0.25"/>
    <row r="6410" ht="12" hidden="1" customHeight="1" x14ac:dyDescent="0.25"/>
    <row r="6411" ht="12" hidden="1" customHeight="1" x14ac:dyDescent="0.25"/>
    <row r="6412" ht="12" hidden="1" customHeight="1" x14ac:dyDescent="0.25"/>
    <row r="6413" ht="12" hidden="1" customHeight="1" x14ac:dyDescent="0.25"/>
    <row r="6414" ht="12" hidden="1" customHeight="1" x14ac:dyDescent="0.25"/>
    <row r="6415" ht="12" hidden="1" customHeight="1" x14ac:dyDescent="0.25"/>
    <row r="6416" ht="12" hidden="1" customHeight="1" x14ac:dyDescent="0.25"/>
    <row r="6417" ht="12" hidden="1" customHeight="1" x14ac:dyDescent="0.25"/>
    <row r="6418" ht="12" hidden="1" customHeight="1" x14ac:dyDescent="0.25"/>
    <row r="6419" ht="12" hidden="1" customHeight="1" x14ac:dyDescent="0.25"/>
    <row r="6420" ht="12" hidden="1" customHeight="1" x14ac:dyDescent="0.25"/>
    <row r="6421" ht="12" hidden="1" customHeight="1" x14ac:dyDescent="0.25"/>
    <row r="6422" ht="12" hidden="1" customHeight="1" x14ac:dyDescent="0.25"/>
    <row r="6423" ht="12" hidden="1" customHeight="1" x14ac:dyDescent="0.25"/>
    <row r="6424" ht="12" hidden="1" customHeight="1" x14ac:dyDescent="0.25"/>
    <row r="6425" ht="12" hidden="1" customHeight="1" x14ac:dyDescent="0.25"/>
    <row r="6426" ht="12" hidden="1" customHeight="1" x14ac:dyDescent="0.25"/>
    <row r="6427" ht="12" hidden="1" customHeight="1" x14ac:dyDescent="0.25"/>
    <row r="6428" ht="12" hidden="1" customHeight="1" x14ac:dyDescent="0.25"/>
    <row r="6429" ht="12" hidden="1" customHeight="1" x14ac:dyDescent="0.25"/>
    <row r="6430" ht="12" hidden="1" customHeight="1" x14ac:dyDescent="0.25"/>
    <row r="6431" ht="12" hidden="1" customHeight="1" x14ac:dyDescent="0.25"/>
    <row r="6432" ht="12" hidden="1" customHeight="1" x14ac:dyDescent="0.25"/>
    <row r="6433" ht="12" hidden="1" customHeight="1" x14ac:dyDescent="0.25"/>
    <row r="6434" ht="12" hidden="1" customHeight="1" x14ac:dyDescent="0.25"/>
    <row r="6435" ht="12" hidden="1" customHeight="1" x14ac:dyDescent="0.25"/>
    <row r="6436" ht="12" hidden="1" customHeight="1" x14ac:dyDescent="0.25"/>
    <row r="6437" ht="12" hidden="1" customHeight="1" x14ac:dyDescent="0.25"/>
    <row r="6438" ht="12" hidden="1" customHeight="1" x14ac:dyDescent="0.25"/>
    <row r="6439" ht="12" hidden="1" customHeight="1" x14ac:dyDescent="0.25"/>
    <row r="6440" ht="12" hidden="1" customHeight="1" x14ac:dyDescent="0.25"/>
    <row r="6441" ht="12" hidden="1" customHeight="1" x14ac:dyDescent="0.25"/>
    <row r="6442" ht="12" hidden="1" customHeight="1" x14ac:dyDescent="0.25"/>
    <row r="6443" ht="12" hidden="1" customHeight="1" x14ac:dyDescent="0.25"/>
    <row r="6444" ht="12" hidden="1" customHeight="1" x14ac:dyDescent="0.25"/>
    <row r="6445" ht="12" hidden="1" customHeight="1" x14ac:dyDescent="0.25"/>
    <row r="6446" ht="12" hidden="1" customHeight="1" x14ac:dyDescent="0.25"/>
    <row r="6447" ht="12" hidden="1" customHeight="1" x14ac:dyDescent="0.25"/>
    <row r="6448" ht="12" hidden="1" customHeight="1" x14ac:dyDescent="0.25"/>
    <row r="6449" ht="12" hidden="1" customHeight="1" x14ac:dyDescent="0.25"/>
    <row r="6450" ht="12" hidden="1" customHeight="1" x14ac:dyDescent="0.25"/>
    <row r="6451" ht="12" hidden="1" customHeight="1" x14ac:dyDescent="0.25"/>
    <row r="6452" ht="12" hidden="1" customHeight="1" x14ac:dyDescent="0.25"/>
    <row r="6453" ht="12" hidden="1" customHeight="1" x14ac:dyDescent="0.25"/>
    <row r="6454" ht="12" hidden="1" customHeight="1" x14ac:dyDescent="0.25"/>
    <row r="6455" ht="12" hidden="1" customHeight="1" x14ac:dyDescent="0.25"/>
    <row r="6456" ht="12" hidden="1" customHeight="1" x14ac:dyDescent="0.25"/>
    <row r="6457" ht="12" hidden="1" customHeight="1" x14ac:dyDescent="0.25"/>
    <row r="6458" ht="12" hidden="1" customHeight="1" x14ac:dyDescent="0.25"/>
    <row r="6459" ht="12" hidden="1" customHeight="1" x14ac:dyDescent="0.25"/>
    <row r="6460" ht="12" hidden="1" customHeight="1" x14ac:dyDescent="0.25"/>
    <row r="6461" ht="12" hidden="1" customHeight="1" x14ac:dyDescent="0.25"/>
    <row r="6462" ht="12" hidden="1" customHeight="1" x14ac:dyDescent="0.25"/>
    <row r="6463" ht="12" hidden="1" customHeight="1" x14ac:dyDescent="0.25"/>
    <row r="6464" ht="12" hidden="1" customHeight="1" x14ac:dyDescent="0.25"/>
    <row r="6465" ht="12" hidden="1" customHeight="1" x14ac:dyDescent="0.25"/>
    <row r="6466" ht="12" hidden="1" customHeight="1" x14ac:dyDescent="0.25"/>
    <row r="6467" ht="12" hidden="1" customHeight="1" x14ac:dyDescent="0.25"/>
    <row r="6468" ht="12" hidden="1" customHeight="1" x14ac:dyDescent="0.25"/>
    <row r="6469" ht="12" hidden="1" customHeight="1" x14ac:dyDescent="0.25"/>
    <row r="6470" ht="12" hidden="1" customHeight="1" x14ac:dyDescent="0.25"/>
    <row r="6471" ht="12" hidden="1" customHeight="1" x14ac:dyDescent="0.25"/>
    <row r="6472" ht="12" hidden="1" customHeight="1" x14ac:dyDescent="0.25"/>
    <row r="6473" ht="12" hidden="1" customHeight="1" x14ac:dyDescent="0.25"/>
    <row r="6474" ht="12" hidden="1" customHeight="1" x14ac:dyDescent="0.25"/>
    <row r="6475" ht="12" hidden="1" customHeight="1" x14ac:dyDescent="0.25"/>
    <row r="6476" ht="12" hidden="1" customHeight="1" x14ac:dyDescent="0.25"/>
    <row r="6477" ht="12" hidden="1" customHeight="1" x14ac:dyDescent="0.25"/>
    <row r="6478" ht="12" hidden="1" customHeight="1" x14ac:dyDescent="0.25"/>
    <row r="6479" ht="12" hidden="1" customHeight="1" x14ac:dyDescent="0.25"/>
    <row r="6480" ht="12" hidden="1" customHeight="1" x14ac:dyDescent="0.25"/>
    <row r="6481" ht="12" hidden="1" customHeight="1" x14ac:dyDescent="0.25"/>
    <row r="6482" ht="12" hidden="1" customHeight="1" x14ac:dyDescent="0.25"/>
    <row r="6483" ht="12" hidden="1" customHeight="1" x14ac:dyDescent="0.25"/>
    <row r="6484" ht="12" hidden="1" customHeight="1" x14ac:dyDescent="0.25"/>
    <row r="6485" ht="12" hidden="1" customHeight="1" x14ac:dyDescent="0.25"/>
    <row r="6486" ht="12" hidden="1" customHeight="1" x14ac:dyDescent="0.25"/>
    <row r="6487" ht="12" hidden="1" customHeight="1" x14ac:dyDescent="0.25"/>
    <row r="6488" ht="12" hidden="1" customHeight="1" x14ac:dyDescent="0.25"/>
    <row r="6489" ht="12" hidden="1" customHeight="1" x14ac:dyDescent="0.25"/>
    <row r="6490" ht="12" hidden="1" customHeight="1" x14ac:dyDescent="0.25"/>
    <row r="6491" ht="12" hidden="1" customHeight="1" x14ac:dyDescent="0.25"/>
    <row r="6492" ht="12" hidden="1" customHeight="1" x14ac:dyDescent="0.25"/>
    <row r="6493" ht="12" hidden="1" customHeight="1" x14ac:dyDescent="0.25"/>
    <row r="6494" ht="12" hidden="1" customHeight="1" x14ac:dyDescent="0.25"/>
    <row r="6495" ht="12" hidden="1" customHeight="1" x14ac:dyDescent="0.25"/>
    <row r="6496" ht="12" hidden="1" customHeight="1" x14ac:dyDescent="0.25"/>
    <row r="6497" ht="12" hidden="1" customHeight="1" x14ac:dyDescent="0.25"/>
    <row r="6498" ht="12" hidden="1" customHeight="1" x14ac:dyDescent="0.25"/>
    <row r="6499" ht="12" hidden="1" customHeight="1" x14ac:dyDescent="0.25"/>
    <row r="6500" ht="12" hidden="1" customHeight="1" x14ac:dyDescent="0.25"/>
    <row r="6501" ht="12" hidden="1" customHeight="1" x14ac:dyDescent="0.25"/>
    <row r="6502" ht="12" hidden="1" customHeight="1" x14ac:dyDescent="0.25"/>
    <row r="6503" ht="12" hidden="1" customHeight="1" x14ac:dyDescent="0.25"/>
    <row r="6504" ht="12" hidden="1" customHeight="1" x14ac:dyDescent="0.25"/>
    <row r="6505" ht="12" hidden="1" customHeight="1" x14ac:dyDescent="0.25"/>
    <row r="6506" ht="12" hidden="1" customHeight="1" x14ac:dyDescent="0.25"/>
    <row r="6507" ht="12" hidden="1" customHeight="1" x14ac:dyDescent="0.25"/>
    <row r="6508" ht="12" hidden="1" customHeight="1" x14ac:dyDescent="0.25"/>
    <row r="6509" ht="12" hidden="1" customHeight="1" x14ac:dyDescent="0.25"/>
    <row r="6510" ht="12" hidden="1" customHeight="1" x14ac:dyDescent="0.25"/>
    <row r="6511" ht="12" hidden="1" customHeight="1" x14ac:dyDescent="0.25"/>
    <row r="6512" ht="12" hidden="1" customHeight="1" x14ac:dyDescent="0.25"/>
    <row r="6513" ht="12" hidden="1" customHeight="1" x14ac:dyDescent="0.25"/>
    <row r="6514" ht="12" hidden="1" customHeight="1" x14ac:dyDescent="0.25"/>
    <row r="6515" ht="12" hidden="1" customHeight="1" x14ac:dyDescent="0.25"/>
    <row r="6516" ht="12" hidden="1" customHeight="1" x14ac:dyDescent="0.25"/>
    <row r="6517" ht="12" hidden="1" customHeight="1" x14ac:dyDescent="0.25"/>
    <row r="6518" ht="12" hidden="1" customHeight="1" x14ac:dyDescent="0.25"/>
    <row r="6519" ht="12" hidden="1" customHeight="1" x14ac:dyDescent="0.25"/>
    <row r="6520" ht="12" hidden="1" customHeight="1" x14ac:dyDescent="0.25"/>
    <row r="6521" ht="12" hidden="1" customHeight="1" x14ac:dyDescent="0.25"/>
    <row r="6522" ht="12" hidden="1" customHeight="1" x14ac:dyDescent="0.25"/>
    <row r="6523" ht="12" hidden="1" customHeight="1" x14ac:dyDescent="0.25"/>
    <row r="6524" ht="12" hidden="1" customHeight="1" x14ac:dyDescent="0.25"/>
    <row r="6525" ht="12" hidden="1" customHeight="1" x14ac:dyDescent="0.25"/>
    <row r="6526" ht="12" hidden="1" customHeight="1" x14ac:dyDescent="0.25"/>
    <row r="6527" ht="12" hidden="1" customHeight="1" x14ac:dyDescent="0.25"/>
    <row r="6528" ht="12" hidden="1" customHeight="1" x14ac:dyDescent="0.25"/>
    <row r="6529" ht="12" hidden="1" customHeight="1" x14ac:dyDescent="0.25"/>
    <row r="6530" ht="12" hidden="1" customHeight="1" x14ac:dyDescent="0.25"/>
    <row r="6531" ht="12" hidden="1" customHeight="1" x14ac:dyDescent="0.25"/>
    <row r="6532" ht="12" hidden="1" customHeight="1" x14ac:dyDescent="0.25"/>
    <row r="6533" ht="12" hidden="1" customHeight="1" x14ac:dyDescent="0.25"/>
    <row r="6534" ht="12" hidden="1" customHeight="1" x14ac:dyDescent="0.25"/>
    <row r="6535" ht="12" hidden="1" customHeight="1" x14ac:dyDescent="0.25"/>
    <row r="6536" ht="12" hidden="1" customHeight="1" x14ac:dyDescent="0.25"/>
    <row r="6537" ht="12" hidden="1" customHeight="1" x14ac:dyDescent="0.25"/>
    <row r="6538" ht="12" hidden="1" customHeight="1" x14ac:dyDescent="0.25"/>
    <row r="6539" ht="12" hidden="1" customHeight="1" x14ac:dyDescent="0.25"/>
    <row r="6540" ht="12" hidden="1" customHeight="1" x14ac:dyDescent="0.25"/>
    <row r="6541" ht="12" hidden="1" customHeight="1" x14ac:dyDescent="0.25"/>
    <row r="6542" ht="12" hidden="1" customHeight="1" x14ac:dyDescent="0.25"/>
    <row r="6543" ht="12" hidden="1" customHeight="1" x14ac:dyDescent="0.25"/>
    <row r="6544" ht="12" hidden="1" customHeight="1" x14ac:dyDescent="0.25"/>
    <row r="6545" ht="12" hidden="1" customHeight="1" x14ac:dyDescent="0.25"/>
    <row r="6546" ht="12" hidden="1" customHeight="1" x14ac:dyDescent="0.25"/>
    <row r="6547" ht="12" hidden="1" customHeight="1" x14ac:dyDescent="0.25"/>
    <row r="6548" ht="12" hidden="1" customHeight="1" x14ac:dyDescent="0.25"/>
    <row r="6549" ht="12" hidden="1" customHeight="1" x14ac:dyDescent="0.25"/>
    <row r="6550" ht="12" hidden="1" customHeight="1" x14ac:dyDescent="0.25"/>
    <row r="6551" ht="12" hidden="1" customHeight="1" x14ac:dyDescent="0.25"/>
    <row r="6552" ht="12" hidden="1" customHeight="1" x14ac:dyDescent="0.25"/>
    <row r="6553" ht="12" hidden="1" customHeight="1" x14ac:dyDescent="0.25"/>
    <row r="6554" ht="12" hidden="1" customHeight="1" x14ac:dyDescent="0.25"/>
    <row r="6555" ht="12" hidden="1" customHeight="1" x14ac:dyDescent="0.25"/>
    <row r="6556" ht="12" hidden="1" customHeight="1" x14ac:dyDescent="0.25"/>
    <row r="6557" ht="12" hidden="1" customHeight="1" x14ac:dyDescent="0.25"/>
    <row r="6558" ht="12" hidden="1" customHeight="1" x14ac:dyDescent="0.25"/>
    <row r="6559" ht="12" hidden="1" customHeight="1" x14ac:dyDescent="0.25"/>
    <row r="6560" ht="12" hidden="1" customHeight="1" x14ac:dyDescent="0.25"/>
    <row r="6561" ht="12" hidden="1" customHeight="1" x14ac:dyDescent="0.25"/>
    <row r="6562" ht="12" hidden="1" customHeight="1" x14ac:dyDescent="0.25"/>
    <row r="6563" ht="12" hidden="1" customHeight="1" x14ac:dyDescent="0.25"/>
    <row r="6564" ht="12" hidden="1" customHeight="1" x14ac:dyDescent="0.25"/>
    <row r="6565" ht="12" hidden="1" customHeight="1" x14ac:dyDescent="0.25"/>
    <row r="6566" ht="12" hidden="1" customHeight="1" x14ac:dyDescent="0.25"/>
    <row r="6567" ht="12" hidden="1" customHeight="1" x14ac:dyDescent="0.25"/>
    <row r="6568" ht="12" hidden="1" customHeight="1" x14ac:dyDescent="0.25"/>
    <row r="6569" ht="12" hidden="1" customHeight="1" x14ac:dyDescent="0.25"/>
    <row r="6570" ht="12" hidden="1" customHeight="1" x14ac:dyDescent="0.25"/>
    <row r="6571" ht="12" hidden="1" customHeight="1" x14ac:dyDescent="0.25"/>
    <row r="6572" ht="12" hidden="1" customHeight="1" x14ac:dyDescent="0.25"/>
    <row r="6573" ht="12" hidden="1" customHeight="1" x14ac:dyDescent="0.25"/>
    <row r="6574" ht="12" hidden="1" customHeight="1" x14ac:dyDescent="0.25"/>
    <row r="6575" ht="12" hidden="1" customHeight="1" x14ac:dyDescent="0.25"/>
    <row r="6576" ht="12" hidden="1" customHeight="1" x14ac:dyDescent="0.25"/>
    <row r="6577" ht="12" hidden="1" customHeight="1" x14ac:dyDescent="0.25"/>
    <row r="6578" ht="12" hidden="1" customHeight="1" x14ac:dyDescent="0.25"/>
    <row r="6579" ht="12" hidden="1" customHeight="1" x14ac:dyDescent="0.25"/>
    <row r="6580" ht="12" hidden="1" customHeight="1" x14ac:dyDescent="0.25"/>
    <row r="6581" ht="12" hidden="1" customHeight="1" x14ac:dyDescent="0.25"/>
    <row r="6582" ht="12" hidden="1" customHeight="1" x14ac:dyDescent="0.25"/>
    <row r="6583" ht="12" hidden="1" customHeight="1" x14ac:dyDescent="0.25"/>
    <row r="6584" ht="12" hidden="1" customHeight="1" x14ac:dyDescent="0.25"/>
    <row r="6585" ht="12" hidden="1" customHeight="1" x14ac:dyDescent="0.25"/>
    <row r="6586" ht="12" hidden="1" customHeight="1" x14ac:dyDescent="0.25"/>
    <row r="6587" ht="12" hidden="1" customHeight="1" x14ac:dyDescent="0.25"/>
    <row r="6588" ht="12" hidden="1" customHeight="1" x14ac:dyDescent="0.25"/>
    <row r="6589" ht="12" hidden="1" customHeight="1" x14ac:dyDescent="0.25"/>
    <row r="6590" ht="12" hidden="1" customHeight="1" x14ac:dyDescent="0.25"/>
    <row r="6591" ht="12" hidden="1" customHeight="1" x14ac:dyDescent="0.25"/>
    <row r="6592" ht="12" hidden="1" customHeight="1" x14ac:dyDescent="0.25"/>
    <row r="6593" ht="12" hidden="1" customHeight="1" x14ac:dyDescent="0.25"/>
    <row r="6594" ht="12" hidden="1" customHeight="1" x14ac:dyDescent="0.25"/>
    <row r="6595" ht="12" hidden="1" customHeight="1" x14ac:dyDescent="0.25"/>
    <row r="6596" ht="12" hidden="1" customHeight="1" x14ac:dyDescent="0.25"/>
    <row r="6597" ht="12" hidden="1" customHeight="1" x14ac:dyDescent="0.25"/>
    <row r="6598" ht="12" hidden="1" customHeight="1" x14ac:dyDescent="0.25"/>
    <row r="6599" ht="12" hidden="1" customHeight="1" x14ac:dyDescent="0.25"/>
    <row r="6600" ht="12" hidden="1" customHeight="1" x14ac:dyDescent="0.25"/>
    <row r="6601" ht="12" hidden="1" customHeight="1" x14ac:dyDescent="0.25"/>
    <row r="6602" ht="12" hidden="1" customHeight="1" x14ac:dyDescent="0.25"/>
    <row r="6603" ht="12" hidden="1" customHeight="1" x14ac:dyDescent="0.25"/>
    <row r="6604" ht="12" hidden="1" customHeight="1" x14ac:dyDescent="0.25"/>
    <row r="6605" ht="12" hidden="1" customHeight="1" x14ac:dyDescent="0.25"/>
    <row r="6606" ht="12" hidden="1" customHeight="1" x14ac:dyDescent="0.25"/>
    <row r="6607" ht="12" hidden="1" customHeight="1" x14ac:dyDescent="0.25"/>
    <row r="6608" ht="12" hidden="1" customHeight="1" x14ac:dyDescent="0.25"/>
    <row r="6609" ht="12" hidden="1" customHeight="1" x14ac:dyDescent="0.25"/>
    <row r="6610" ht="12" hidden="1" customHeight="1" x14ac:dyDescent="0.25"/>
    <row r="6611" ht="12" hidden="1" customHeight="1" x14ac:dyDescent="0.25"/>
    <row r="6612" ht="12" hidden="1" customHeight="1" x14ac:dyDescent="0.25"/>
    <row r="6613" ht="12" hidden="1" customHeight="1" x14ac:dyDescent="0.25"/>
    <row r="6614" ht="12" hidden="1" customHeight="1" x14ac:dyDescent="0.25"/>
    <row r="6615" ht="12" hidden="1" customHeight="1" x14ac:dyDescent="0.25"/>
    <row r="6616" ht="12" hidden="1" customHeight="1" x14ac:dyDescent="0.25"/>
    <row r="6617" ht="12" hidden="1" customHeight="1" x14ac:dyDescent="0.25"/>
    <row r="6618" ht="12" hidden="1" customHeight="1" x14ac:dyDescent="0.25"/>
    <row r="6619" ht="12" hidden="1" customHeight="1" x14ac:dyDescent="0.25"/>
    <row r="6620" ht="12" hidden="1" customHeight="1" x14ac:dyDescent="0.25"/>
    <row r="6621" ht="12" hidden="1" customHeight="1" x14ac:dyDescent="0.25"/>
    <row r="6622" ht="12" hidden="1" customHeight="1" x14ac:dyDescent="0.25"/>
    <row r="6623" ht="12" hidden="1" customHeight="1" x14ac:dyDescent="0.25"/>
    <row r="6624" ht="12" hidden="1" customHeight="1" x14ac:dyDescent="0.25"/>
    <row r="6625" ht="12" hidden="1" customHeight="1" x14ac:dyDescent="0.25"/>
    <row r="6626" ht="12" hidden="1" customHeight="1" x14ac:dyDescent="0.25"/>
    <row r="6627" ht="12" hidden="1" customHeight="1" x14ac:dyDescent="0.25"/>
    <row r="6628" ht="12" hidden="1" customHeight="1" x14ac:dyDescent="0.25"/>
    <row r="6629" ht="12" hidden="1" customHeight="1" x14ac:dyDescent="0.25"/>
    <row r="6630" ht="12" hidden="1" customHeight="1" x14ac:dyDescent="0.25"/>
    <row r="6631" ht="12" hidden="1" customHeight="1" x14ac:dyDescent="0.25"/>
    <row r="6632" ht="12" hidden="1" customHeight="1" x14ac:dyDescent="0.25"/>
    <row r="6633" ht="12" hidden="1" customHeight="1" x14ac:dyDescent="0.25"/>
    <row r="6634" ht="12" hidden="1" customHeight="1" x14ac:dyDescent="0.25"/>
    <row r="6635" ht="12" hidden="1" customHeight="1" x14ac:dyDescent="0.25"/>
    <row r="6636" ht="12" hidden="1" customHeight="1" x14ac:dyDescent="0.25"/>
    <row r="6637" ht="12" hidden="1" customHeight="1" x14ac:dyDescent="0.25"/>
    <row r="6638" ht="12" hidden="1" customHeight="1" x14ac:dyDescent="0.25"/>
    <row r="6639" ht="12" hidden="1" customHeight="1" x14ac:dyDescent="0.25"/>
    <row r="6640" ht="12" hidden="1" customHeight="1" x14ac:dyDescent="0.25"/>
    <row r="6641" ht="12" hidden="1" customHeight="1" x14ac:dyDescent="0.25"/>
    <row r="6642" ht="12" hidden="1" customHeight="1" x14ac:dyDescent="0.25"/>
    <row r="6643" ht="12" hidden="1" customHeight="1" x14ac:dyDescent="0.25"/>
    <row r="6644" ht="12" hidden="1" customHeight="1" x14ac:dyDescent="0.25"/>
    <row r="6645" ht="12" hidden="1" customHeight="1" x14ac:dyDescent="0.25"/>
    <row r="6646" ht="12" hidden="1" customHeight="1" x14ac:dyDescent="0.25"/>
    <row r="6647" ht="12" hidden="1" customHeight="1" x14ac:dyDescent="0.25"/>
    <row r="6648" ht="12" hidden="1" customHeight="1" x14ac:dyDescent="0.25"/>
    <row r="6649" ht="12" hidden="1" customHeight="1" x14ac:dyDescent="0.25"/>
    <row r="6650" ht="12" hidden="1" customHeight="1" x14ac:dyDescent="0.25"/>
    <row r="6651" ht="12" hidden="1" customHeight="1" x14ac:dyDescent="0.25"/>
    <row r="6652" ht="12" hidden="1" customHeight="1" x14ac:dyDescent="0.25"/>
    <row r="6653" ht="12" hidden="1" customHeight="1" x14ac:dyDescent="0.25"/>
    <row r="6654" ht="12" hidden="1" customHeight="1" x14ac:dyDescent="0.25"/>
    <row r="6655" ht="12" hidden="1" customHeight="1" x14ac:dyDescent="0.25"/>
    <row r="6656" ht="12" hidden="1" customHeight="1" x14ac:dyDescent="0.25"/>
    <row r="6657" ht="12" hidden="1" customHeight="1" x14ac:dyDescent="0.25"/>
    <row r="6658" ht="12" hidden="1" customHeight="1" x14ac:dyDescent="0.25"/>
    <row r="6659" ht="12" hidden="1" customHeight="1" x14ac:dyDescent="0.25"/>
    <row r="6660" ht="12" hidden="1" customHeight="1" x14ac:dyDescent="0.25"/>
    <row r="6661" ht="12" hidden="1" customHeight="1" x14ac:dyDescent="0.25"/>
    <row r="6662" ht="12" hidden="1" customHeight="1" x14ac:dyDescent="0.25"/>
    <row r="6663" ht="12" hidden="1" customHeight="1" x14ac:dyDescent="0.25"/>
    <row r="6664" ht="12" hidden="1" customHeight="1" x14ac:dyDescent="0.25"/>
    <row r="6665" ht="12" hidden="1" customHeight="1" x14ac:dyDescent="0.25"/>
    <row r="6666" ht="12" hidden="1" customHeight="1" x14ac:dyDescent="0.25"/>
    <row r="6667" ht="12" hidden="1" customHeight="1" x14ac:dyDescent="0.25"/>
    <row r="6668" ht="12" hidden="1" customHeight="1" x14ac:dyDescent="0.25"/>
    <row r="6669" ht="12" hidden="1" customHeight="1" x14ac:dyDescent="0.25"/>
    <row r="6670" ht="12" hidden="1" customHeight="1" x14ac:dyDescent="0.25"/>
    <row r="6671" ht="12" hidden="1" customHeight="1" x14ac:dyDescent="0.25"/>
    <row r="6672" ht="12" hidden="1" customHeight="1" x14ac:dyDescent="0.25"/>
    <row r="6673" ht="12" hidden="1" customHeight="1" x14ac:dyDescent="0.25"/>
    <row r="6674" ht="12" hidden="1" customHeight="1" x14ac:dyDescent="0.25"/>
    <row r="6675" ht="12" hidden="1" customHeight="1" x14ac:dyDescent="0.25"/>
    <row r="6676" ht="12" hidden="1" customHeight="1" x14ac:dyDescent="0.25"/>
    <row r="6677" ht="12" hidden="1" customHeight="1" x14ac:dyDescent="0.25"/>
    <row r="6678" ht="12" hidden="1" customHeight="1" x14ac:dyDescent="0.25"/>
    <row r="6679" ht="12" hidden="1" customHeight="1" x14ac:dyDescent="0.25"/>
    <row r="6680" ht="12" hidden="1" customHeight="1" x14ac:dyDescent="0.25"/>
    <row r="6681" ht="12" hidden="1" customHeight="1" x14ac:dyDescent="0.25"/>
    <row r="6682" ht="12" hidden="1" customHeight="1" x14ac:dyDescent="0.25"/>
    <row r="6683" ht="12" hidden="1" customHeight="1" x14ac:dyDescent="0.25"/>
    <row r="6684" ht="12" hidden="1" customHeight="1" x14ac:dyDescent="0.25"/>
    <row r="6685" ht="12" hidden="1" customHeight="1" x14ac:dyDescent="0.25"/>
    <row r="6686" ht="12" hidden="1" customHeight="1" x14ac:dyDescent="0.25"/>
    <row r="6687" ht="12" hidden="1" customHeight="1" x14ac:dyDescent="0.25"/>
    <row r="6688" ht="12" hidden="1" customHeight="1" x14ac:dyDescent="0.25"/>
    <row r="6689" ht="12" hidden="1" customHeight="1" x14ac:dyDescent="0.25"/>
    <row r="6690" ht="12" hidden="1" customHeight="1" x14ac:dyDescent="0.25"/>
    <row r="6691" ht="12" hidden="1" customHeight="1" x14ac:dyDescent="0.25"/>
    <row r="6692" ht="12" hidden="1" customHeight="1" x14ac:dyDescent="0.25"/>
    <row r="6693" ht="12" hidden="1" customHeight="1" x14ac:dyDescent="0.25"/>
    <row r="6694" ht="12" hidden="1" customHeight="1" x14ac:dyDescent="0.25"/>
    <row r="6695" ht="12" hidden="1" customHeight="1" x14ac:dyDescent="0.25"/>
    <row r="6696" ht="12" hidden="1" customHeight="1" x14ac:dyDescent="0.25"/>
    <row r="6697" ht="12" hidden="1" customHeight="1" x14ac:dyDescent="0.25"/>
    <row r="6698" ht="12" hidden="1" customHeight="1" x14ac:dyDescent="0.25"/>
    <row r="6699" ht="12" hidden="1" customHeight="1" x14ac:dyDescent="0.25"/>
    <row r="6700" ht="12" hidden="1" customHeight="1" x14ac:dyDescent="0.25"/>
    <row r="6701" ht="12" hidden="1" customHeight="1" x14ac:dyDescent="0.25"/>
    <row r="6702" ht="12" hidden="1" customHeight="1" x14ac:dyDescent="0.25"/>
    <row r="6703" ht="12" hidden="1" customHeight="1" x14ac:dyDescent="0.25"/>
    <row r="6704" ht="12" hidden="1" customHeight="1" x14ac:dyDescent="0.25"/>
    <row r="6705" ht="12" hidden="1" customHeight="1" x14ac:dyDescent="0.25"/>
    <row r="6706" ht="12" hidden="1" customHeight="1" x14ac:dyDescent="0.25"/>
    <row r="6707" ht="12" hidden="1" customHeight="1" x14ac:dyDescent="0.25"/>
    <row r="6708" ht="12" hidden="1" customHeight="1" x14ac:dyDescent="0.25"/>
    <row r="6709" ht="12" hidden="1" customHeight="1" x14ac:dyDescent="0.25"/>
    <row r="6710" ht="12" hidden="1" customHeight="1" x14ac:dyDescent="0.25"/>
    <row r="6711" ht="12" hidden="1" customHeight="1" x14ac:dyDescent="0.25"/>
    <row r="6712" ht="12" hidden="1" customHeight="1" x14ac:dyDescent="0.25"/>
    <row r="6713" ht="12" hidden="1" customHeight="1" x14ac:dyDescent="0.25"/>
    <row r="6714" ht="12" hidden="1" customHeight="1" x14ac:dyDescent="0.25"/>
    <row r="6715" ht="12" hidden="1" customHeight="1" x14ac:dyDescent="0.25"/>
    <row r="6716" ht="12" hidden="1" customHeight="1" x14ac:dyDescent="0.25"/>
    <row r="6717" ht="12" hidden="1" customHeight="1" x14ac:dyDescent="0.25"/>
    <row r="6718" ht="12" hidden="1" customHeight="1" x14ac:dyDescent="0.25"/>
    <row r="6719" ht="12" hidden="1" customHeight="1" x14ac:dyDescent="0.25"/>
    <row r="6720" ht="12" hidden="1" customHeight="1" x14ac:dyDescent="0.25"/>
    <row r="6721" ht="12" hidden="1" customHeight="1" x14ac:dyDescent="0.25"/>
    <row r="6722" ht="12" hidden="1" customHeight="1" x14ac:dyDescent="0.25"/>
    <row r="6723" ht="12" hidden="1" customHeight="1" x14ac:dyDescent="0.25"/>
    <row r="6724" ht="12" hidden="1" customHeight="1" x14ac:dyDescent="0.25"/>
    <row r="6725" ht="12" hidden="1" customHeight="1" x14ac:dyDescent="0.25"/>
    <row r="6726" ht="12" hidden="1" customHeight="1" x14ac:dyDescent="0.25"/>
    <row r="6727" ht="12" hidden="1" customHeight="1" x14ac:dyDescent="0.25"/>
    <row r="6728" ht="12" hidden="1" customHeight="1" x14ac:dyDescent="0.25"/>
    <row r="6729" ht="12" hidden="1" customHeight="1" x14ac:dyDescent="0.25"/>
    <row r="6730" ht="12" hidden="1" customHeight="1" x14ac:dyDescent="0.25"/>
    <row r="6731" ht="12" hidden="1" customHeight="1" x14ac:dyDescent="0.25"/>
    <row r="6732" ht="12" hidden="1" customHeight="1" x14ac:dyDescent="0.25"/>
    <row r="6733" ht="12" hidden="1" customHeight="1" x14ac:dyDescent="0.25"/>
    <row r="6734" ht="12" hidden="1" customHeight="1" x14ac:dyDescent="0.25"/>
    <row r="6735" ht="12" hidden="1" customHeight="1" x14ac:dyDescent="0.25"/>
    <row r="6736" ht="12" hidden="1" customHeight="1" x14ac:dyDescent="0.25"/>
    <row r="6737" ht="12" hidden="1" customHeight="1" x14ac:dyDescent="0.25"/>
    <row r="6738" ht="12" hidden="1" customHeight="1" x14ac:dyDescent="0.25"/>
    <row r="6739" ht="12" hidden="1" customHeight="1" x14ac:dyDescent="0.25"/>
    <row r="6740" ht="12" hidden="1" customHeight="1" x14ac:dyDescent="0.25"/>
    <row r="6741" ht="12" hidden="1" customHeight="1" x14ac:dyDescent="0.25"/>
    <row r="6742" ht="12" hidden="1" customHeight="1" x14ac:dyDescent="0.25"/>
    <row r="6743" ht="12" hidden="1" customHeight="1" x14ac:dyDescent="0.25"/>
    <row r="6744" ht="12" hidden="1" customHeight="1" x14ac:dyDescent="0.25"/>
    <row r="6745" ht="12" hidden="1" customHeight="1" x14ac:dyDescent="0.25"/>
    <row r="6746" ht="12" hidden="1" customHeight="1" x14ac:dyDescent="0.25"/>
    <row r="6747" ht="12" hidden="1" customHeight="1" x14ac:dyDescent="0.25"/>
    <row r="6748" ht="12" hidden="1" customHeight="1" x14ac:dyDescent="0.25"/>
    <row r="6749" ht="12" hidden="1" customHeight="1" x14ac:dyDescent="0.25"/>
    <row r="6750" ht="12" hidden="1" customHeight="1" x14ac:dyDescent="0.25"/>
    <row r="6751" ht="12" hidden="1" customHeight="1" x14ac:dyDescent="0.25"/>
    <row r="6752" ht="12" hidden="1" customHeight="1" x14ac:dyDescent="0.25"/>
    <row r="6753" ht="12" hidden="1" customHeight="1" x14ac:dyDescent="0.25"/>
    <row r="6754" ht="12" hidden="1" customHeight="1" x14ac:dyDescent="0.25"/>
    <row r="6755" ht="12" hidden="1" customHeight="1" x14ac:dyDescent="0.25"/>
    <row r="6756" ht="12" hidden="1" customHeight="1" x14ac:dyDescent="0.25"/>
    <row r="6757" ht="12" hidden="1" customHeight="1" x14ac:dyDescent="0.25"/>
    <row r="6758" ht="12" hidden="1" customHeight="1" x14ac:dyDescent="0.25"/>
    <row r="6759" ht="12" hidden="1" customHeight="1" x14ac:dyDescent="0.25"/>
    <row r="6760" ht="12" hidden="1" customHeight="1" x14ac:dyDescent="0.25"/>
    <row r="6761" ht="12" hidden="1" customHeight="1" x14ac:dyDescent="0.25"/>
    <row r="6762" ht="12" hidden="1" customHeight="1" x14ac:dyDescent="0.25"/>
    <row r="6763" ht="12" hidden="1" customHeight="1" x14ac:dyDescent="0.25"/>
    <row r="6764" ht="12" hidden="1" customHeight="1" x14ac:dyDescent="0.25"/>
    <row r="6765" ht="12" hidden="1" customHeight="1" x14ac:dyDescent="0.25"/>
    <row r="6766" ht="12" hidden="1" customHeight="1" x14ac:dyDescent="0.25"/>
    <row r="6767" ht="12" hidden="1" customHeight="1" x14ac:dyDescent="0.25"/>
    <row r="6768" ht="12" hidden="1" customHeight="1" x14ac:dyDescent="0.25"/>
    <row r="6769" ht="12" hidden="1" customHeight="1" x14ac:dyDescent="0.25"/>
    <row r="6770" ht="12" hidden="1" customHeight="1" x14ac:dyDescent="0.25"/>
    <row r="6771" ht="12" hidden="1" customHeight="1" x14ac:dyDescent="0.25"/>
    <row r="6772" ht="12" hidden="1" customHeight="1" x14ac:dyDescent="0.25"/>
    <row r="6773" ht="12" hidden="1" customHeight="1" x14ac:dyDescent="0.25"/>
    <row r="6774" ht="12" hidden="1" customHeight="1" x14ac:dyDescent="0.25"/>
    <row r="6775" ht="12" hidden="1" customHeight="1" x14ac:dyDescent="0.25"/>
    <row r="6776" ht="12" hidden="1" customHeight="1" x14ac:dyDescent="0.25"/>
    <row r="6777" ht="12" hidden="1" customHeight="1" x14ac:dyDescent="0.25"/>
    <row r="6778" ht="12" hidden="1" customHeight="1" x14ac:dyDescent="0.25"/>
    <row r="6779" ht="12" hidden="1" customHeight="1" x14ac:dyDescent="0.25"/>
    <row r="6780" ht="12" hidden="1" customHeight="1" x14ac:dyDescent="0.25"/>
    <row r="6781" ht="12" hidden="1" customHeight="1" x14ac:dyDescent="0.25"/>
    <row r="6782" ht="12" hidden="1" customHeight="1" x14ac:dyDescent="0.25"/>
    <row r="6783" ht="12" hidden="1" customHeight="1" x14ac:dyDescent="0.25"/>
    <row r="6784" ht="12" hidden="1" customHeight="1" x14ac:dyDescent="0.25"/>
    <row r="6785" ht="12" hidden="1" customHeight="1" x14ac:dyDescent="0.25"/>
    <row r="6786" ht="12" hidden="1" customHeight="1" x14ac:dyDescent="0.25"/>
    <row r="6787" ht="12" hidden="1" customHeight="1" x14ac:dyDescent="0.25"/>
    <row r="6788" ht="12" hidden="1" customHeight="1" x14ac:dyDescent="0.25"/>
    <row r="6789" ht="12" hidden="1" customHeight="1" x14ac:dyDescent="0.25"/>
    <row r="6790" ht="12" hidden="1" customHeight="1" x14ac:dyDescent="0.25"/>
    <row r="6791" ht="12" hidden="1" customHeight="1" x14ac:dyDescent="0.25"/>
    <row r="6792" ht="12" hidden="1" customHeight="1" x14ac:dyDescent="0.25"/>
    <row r="6793" ht="12" hidden="1" customHeight="1" x14ac:dyDescent="0.25"/>
    <row r="6794" ht="12" hidden="1" customHeight="1" x14ac:dyDescent="0.25"/>
    <row r="6795" ht="12" hidden="1" customHeight="1" x14ac:dyDescent="0.25"/>
    <row r="6796" ht="12" hidden="1" customHeight="1" x14ac:dyDescent="0.25"/>
    <row r="6797" ht="12" hidden="1" customHeight="1" x14ac:dyDescent="0.25"/>
    <row r="6798" ht="12" hidden="1" customHeight="1" x14ac:dyDescent="0.25"/>
    <row r="6799" ht="12" hidden="1" customHeight="1" x14ac:dyDescent="0.25"/>
    <row r="6800" ht="12" hidden="1" customHeight="1" x14ac:dyDescent="0.25"/>
    <row r="6801" ht="12" hidden="1" customHeight="1" x14ac:dyDescent="0.25"/>
    <row r="6802" ht="12" hidden="1" customHeight="1" x14ac:dyDescent="0.25"/>
    <row r="6803" ht="12" hidden="1" customHeight="1" x14ac:dyDescent="0.25"/>
    <row r="6804" ht="12" hidden="1" customHeight="1" x14ac:dyDescent="0.25"/>
    <row r="6805" ht="12" hidden="1" customHeight="1" x14ac:dyDescent="0.25"/>
    <row r="6806" ht="12" hidden="1" customHeight="1" x14ac:dyDescent="0.25"/>
    <row r="6807" ht="12" hidden="1" customHeight="1" x14ac:dyDescent="0.25"/>
    <row r="6808" ht="12" hidden="1" customHeight="1" x14ac:dyDescent="0.25"/>
    <row r="6809" ht="12" hidden="1" customHeight="1" x14ac:dyDescent="0.25"/>
    <row r="6810" ht="12" hidden="1" customHeight="1" x14ac:dyDescent="0.25"/>
    <row r="6811" ht="12" hidden="1" customHeight="1" x14ac:dyDescent="0.25"/>
    <row r="6812" ht="12" hidden="1" customHeight="1" x14ac:dyDescent="0.25"/>
    <row r="6813" ht="12" hidden="1" customHeight="1" x14ac:dyDescent="0.25"/>
    <row r="6814" ht="12" hidden="1" customHeight="1" x14ac:dyDescent="0.25"/>
    <row r="6815" ht="12" hidden="1" customHeight="1" x14ac:dyDescent="0.25"/>
    <row r="6816" ht="12" hidden="1" customHeight="1" x14ac:dyDescent="0.25"/>
    <row r="6817" ht="12" hidden="1" customHeight="1" x14ac:dyDescent="0.25"/>
    <row r="6818" ht="12" hidden="1" customHeight="1" x14ac:dyDescent="0.25"/>
    <row r="6819" ht="12" hidden="1" customHeight="1" x14ac:dyDescent="0.25"/>
    <row r="6820" ht="12" hidden="1" customHeight="1" x14ac:dyDescent="0.25"/>
    <row r="6821" ht="12" hidden="1" customHeight="1" x14ac:dyDescent="0.25"/>
    <row r="6822" ht="12" hidden="1" customHeight="1" x14ac:dyDescent="0.25"/>
    <row r="6823" ht="12" hidden="1" customHeight="1" x14ac:dyDescent="0.25"/>
    <row r="6824" ht="12" hidden="1" customHeight="1" x14ac:dyDescent="0.25"/>
    <row r="6825" ht="12" hidden="1" customHeight="1" x14ac:dyDescent="0.25"/>
    <row r="6826" ht="12" hidden="1" customHeight="1" x14ac:dyDescent="0.25"/>
    <row r="6827" ht="12" hidden="1" customHeight="1" x14ac:dyDescent="0.25"/>
    <row r="6828" ht="12" hidden="1" customHeight="1" x14ac:dyDescent="0.25"/>
    <row r="6829" ht="12" hidden="1" customHeight="1" x14ac:dyDescent="0.25"/>
    <row r="6830" ht="12" hidden="1" customHeight="1" x14ac:dyDescent="0.25"/>
    <row r="6831" ht="12" hidden="1" customHeight="1" x14ac:dyDescent="0.25"/>
    <row r="6832" ht="12" hidden="1" customHeight="1" x14ac:dyDescent="0.25"/>
    <row r="6833" ht="12" hidden="1" customHeight="1" x14ac:dyDescent="0.25"/>
    <row r="6834" ht="12" hidden="1" customHeight="1" x14ac:dyDescent="0.25"/>
    <row r="6835" ht="12" hidden="1" customHeight="1" x14ac:dyDescent="0.25"/>
    <row r="6836" ht="12" hidden="1" customHeight="1" x14ac:dyDescent="0.25"/>
    <row r="6837" ht="12" hidden="1" customHeight="1" x14ac:dyDescent="0.25"/>
    <row r="6838" ht="12" hidden="1" customHeight="1" x14ac:dyDescent="0.25"/>
    <row r="6839" ht="12" hidden="1" customHeight="1" x14ac:dyDescent="0.25"/>
    <row r="6840" ht="12" hidden="1" customHeight="1" x14ac:dyDescent="0.25"/>
    <row r="6841" ht="12" hidden="1" customHeight="1" x14ac:dyDescent="0.25"/>
    <row r="6842" ht="12" hidden="1" customHeight="1" x14ac:dyDescent="0.25"/>
    <row r="6843" ht="12" hidden="1" customHeight="1" x14ac:dyDescent="0.25"/>
    <row r="6844" ht="12" hidden="1" customHeight="1" x14ac:dyDescent="0.25"/>
    <row r="6845" ht="12" hidden="1" customHeight="1" x14ac:dyDescent="0.25"/>
    <row r="6846" ht="12" hidden="1" customHeight="1" x14ac:dyDescent="0.25"/>
    <row r="6847" ht="12" hidden="1" customHeight="1" x14ac:dyDescent="0.25"/>
    <row r="6848" ht="12" hidden="1" customHeight="1" x14ac:dyDescent="0.25"/>
    <row r="6849" ht="12" hidden="1" customHeight="1" x14ac:dyDescent="0.25"/>
    <row r="6850" ht="12" hidden="1" customHeight="1" x14ac:dyDescent="0.25"/>
    <row r="6851" ht="12" hidden="1" customHeight="1" x14ac:dyDescent="0.25"/>
    <row r="6852" ht="12" hidden="1" customHeight="1" x14ac:dyDescent="0.25"/>
    <row r="6853" ht="12" hidden="1" customHeight="1" x14ac:dyDescent="0.25"/>
    <row r="6854" ht="12" hidden="1" customHeight="1" x14ac:dyDescent="0.25"/>
    <row r="6855" ht="12" hidden="1" customHeight="1" x14ac:dyDescent="0.25"/>
    <row r="6856" ht="12" hidden="1" customHeight="1" x14ac:dyDescent="0.25"/>
    <row r="6857" ht="12" hidden="1" customHeight="1" x14ac:dyDescent="0.25"/>
    <row r="6858" ht="12" hidden="1" customHeight="1" x14ac:dyDescent="0.25"/>
    <row r="6859" ht="12" hidden="1" customHeight="1" x14ac:dyDescent="0.25"/>
    <row r="6860" ht="12" hidden="1" customHeight="1" x14ac:dyDescent="0.25"/>
    <row r="6861" ht="12" hidden="1" customHeight="1" x14ac:dyDescent="0.25"/>
    <row r="6862" ht="12" hidden="1" customHeight="1" x14ac:dyDescent="0.25"/>
    <row r="6863" ht="12" hidden="1" customHeight="1" x14ac:dyDescent="0.25"/>
    <row r="6864" ht="12" hidden="1" customHeight="1" x14ac:dyDescent="0.25"/>
    <row r="6865" ht="12" hidden="1" customHeight="1" x14ac:dyDescent="0.25"/>
    <row r="6866" ht="12" hidden="1" customHeight="1" x14ac:dyDescent="0.25"/>
    <row r="6867" ht="12" hidden="1" customHeight="1" x14ac:dyDescent="0.25"/>
    <row r="6868" ht="12" hidden="1" customHeight="1" x14ac:dyDescent="0.25"/>
    <row r="6869" ht="12" hidden="1" customHeight="1" x14ac:dyDescent="0.25"/>
    <row r="6870" ht="12" hidden="1" customHeight="1" x14ac:dyDescent="0.25"/>
    <row r="6871" ht="12" hidden="1" customHeight="1" x14ac:dyDescent="0.25"/>
    <row r="6872" ht="12" hidden="1" customHeight="1" x14ac:dyDescent="0.25"/>
    <row r="6873" ht="12" hidden="1" customHeight="1" x14ac:dyDescent="0.25"/>
    <row r="6874" ht="12" hidden="1" customHeight="1" x14ac:dyDescent="0.25"/>
    <row r="6875" ht="12" hidden="1" customHeight="1" x14ac:dyDescent="0.25"/>
    <row r="6876" ht="12" hidden="1" customHeight="1" x14ac:dyDescent="0.25"/>
    <row r="6877" ht="12" hidden="1" customHeight="1" x14ac:dyDescent="0.25"/>
    <row r="6878" ht="12" hidden="1" customHeight="1" x14ac:dyDescent="0.25"/>
    <row r="6879" ht="12" hidden="1" customHeight="1" x14ac:dyDescent="0.25"/>
    <row r="6880" ht="12" hidden="1" customHeight="1" x14ac:dyDescent="0.25"/>
    <row r="6881" ht="12" hidden="1" customHeight="1" x14ac:dyDescent="0.25"/>
    <row r="6882" ht="12" hidden="1" customHeight="1" x14ac:dyDescent="0.25"/>
    <row r="6883" ht="12" hidden="1" customHeight="1" x14ac:dyDescent="0.25"/>
    <row r="6884" ht="12" hidden="1" customHeight="1" x14ac:dyDescent="0.25"/>
    <row r="6885" ht="12" hidden="1" customHeight="1" x14ac:dyDescent="0.25"/>
    <row r="6886" ht="12" hidden="1" customHeight="1" x14ac:dyDescent="0.25"/>
    <row r="6887" ht="12" hidden="1" customHeight="1" x14ac:dyDescent="0.25"/>
    <row r="6888" ht="12" hidden="1" customHeight="1" x14ac:dyDescent="0.25"/>
    <row r="6889" ht="12" hidden="1" customHeight="1" x14ac:dyDescent="0.25"/>
    <row r="6890" ht="12" hidden="1" customHeight="1" x14ac:dyDescent="0.25"/>
    <row r="6891" ht="12" hidden="1" customHeight="1" x14ac:dyDescent="0.25"/>
    <row r="6892" ht="12" hidden="1" customHeight="1" x14ac:dyDescent="0.25"/>
    <row r="6893" ht="12" hidden="1" customHeight="1" x14ac:dyDescent="0.25"/>
    <row r="6894" ht="12" hidden="1" customHeight="1" x14ac:dyDescent="0.25"/>
    <row r="6895" ht="12" hidden="1" customHeight="1" x14ac:dyDescent="0.25"/>
    <row r="6896" ht="12" hidden="1" customHeight="1" x14ac:dyDescent="0.25"/>
    <row r="6897" ht="12" hidden="1" customHeight="1" x14ac:dyDescent="0.25"/>
    <row r="6898" ht="12" hidden="1" customHeight="1" x14ac:dyDescent="0.25"/>
    <row r="6899" ht="12" hidden="1" customHeight="1" x14ac:dyDescent="0.25"/>
    <row r="6900" ht="12" hidden="1" customHeight="1" x14ac:dyDescent="0.25"/>
    <row r="6901" ht="12" hidden="1" customHeight="1" x14ac:dyDescent="0.25"/>
    <row r="6902" ht="12" hidden="1" customHeight="1" x14ac:dyDescent="0.25"/>
    <row r="6903" ht="12" hidden="1" customHeight="1" x14ac:dyDescent="0.25"/>
    <row r="6904" ht="12" hidden="1" customHeight="1" x14ac:dyDescent="0.25"/>
    <row r="6905" ht="12" hidden="1" customHeight="1" x14ac:dyDescent="0.25"/>
    <row r="6906" ht="12" hidden="1" customHeight="1" x14ac:dyDescent="0.25"/>
    <row r="6907" ht="12" hidden="1" customHeight="1" x14ac:dyDescent="0.25"/>
    <row r="6908" ht="12" hidden="1" customHeight="1" x14ac:dyDescent="0.25"/>
    <row r="6909" ht="12" hidden="1" customHeight="1" x14ac:dyDescent="0.25"/>
    <row r="6910" ht="12" hidden="1" customHeight="1" x14ac:dyDescent="0.25"/>
    <row r="6911" ht="12" hidden="1" customHeight="1" x14ac:dyDescent="0.25"/>
    <row r="6912" ht="12" hidden="1" customHeight="1" x14ac:dyDescent="0.25"/>
    <row r="6913" ht="12" hidden="1" customHeight="1" x14ac:dyDescent="0.25"/>
    <row r="6914" ht="12" hidden="1" customHeight="1" x14ac:dyDescent="0.25"/>
    <row r="6915" ht="12" hidden="1" customHeight="1" x14ac:dyDescent="0.25"/>
    <row r="6916" ht="12" hidden="1" customHeight="1" x14ac:dyDescent="0.25"/>
    <row r="6917" ht="12" hidden="1" customHeight="1" x14ac:dyDescent="0.25"/>
    <row r="6918" ht="12" hidden="1" customHeight="1" x14ac:dyDescent="0.25"/>
    <row r="6919" ht="12" hidden="1" customHeight="1" x14ac:dyDescent="0.25"/>
    <row r="6920" ht="12" hidden="1" customHeight="1" x14ac:dyDescent="0.25"/>
    <row r="6921" ht="12" hidden="1" customHeight="1" x14ac:dyDescent="0.25"/>
    <row r="6922" ht="12" hidden="1" customHeight="1" x14ac:dyDescent="0.25"/>
    <row r="6923" ht="12" hidden="1" customHeight="1" x14ac:dyDescent="0.25"/>
    <row r="6924" ht="12" hidden="1" customHeight="1" x14ac:dyDescent="0.25"/>
    <row r="6925" ht="12" hidden="1" customHeight="1" x14ac:dyDescent="0.25"/>
    <row r="6926" ht="12" hidden="1" customHeight="1" x14ac:dyDescent="0.25"/>
    <row r="6927" ht="12" hidden="1" customHeight="1" x14ac:dyDescent="0.25"/>
    <row r="6928" ht="12" hidden="1" customHeight="1" x14ac:dyDescent="0.25"/>
    <row r="6929" ht="12" hidden="1" customHeight="1" x14ac:dyDescent="0.25"/>
    <row r="6930" ht="12" hidden="1" customHeight="1" x14ac:dyDescent="0.25"/>
    <row r="6931" ht="12" hidden="1" customHeight="1" x14ac:dyDescent="0.25"/>
    <row r="6932" ht="12" hidden="1" customHeight="1" x14ac:dyDescent="0.25"/>
    <row r="6933" ht="12" hidden="1" customHeight="1" x14ac:dyDescent="0.25"/>
    <row r="6934" ht="12" hidden="1" customHeight="1" x14ac:dyDescent="0.25"/>
    <row r="6935" ht="12" hidden="1" customHeight="1" x14ac:dyDescent="0.25"/>
    <row r="6936" ht="12" hidden="1" customHeight="1" x14ac:dyDescent="0.25"/>
    <row r="6937" ht="12" hidden="1" customHeight="1" x14ac:dyDescent="0.25"/>
    <row r="6938" ht="12" hidden="1" customHeight="1" x14ac:dyDescent="0.25"/>
    <row r="6939" ht="12" hidden="1" customHeight="1" x14ac:dyDescent="0.25"/>
    <row r="6940" ht="12" hidden="1" customHeight="1" x14ac:dyDescent="0.25"/>
    <row r="6941" ht="12" hidden="1" customHeight="1" x14ac:dyDescent="0.25"/>
    <row r="6942" ht="12" hidden="1" customHeight="1" x14ac:dyDescent="0.25"/>
    <row r="6943" ht="12" hidden="1" customHeight="1" x14ac:dyDescent="0.25"/>
    <row r="6944" ht="12" hidden="1" customHeight="1" x14ac:dyDescent="0.25"/>
    <row r="6945" ht="12" hidden="1" customHeight="1" x14ac:dyDescent="0.25"/>
    <row r="6946" ht="12" hidden="1" customHeight="1" x14ac:dyDescent="0.25"/>
    <row r="6947" ht="12" hidden="1" customHeight="1" x14ac:dyDescent="0.25"/>
    <row r="6948" ht="12" hidden="1" customHeight="1" x14ac:dyDescent="0.25"/>
    <row r="6949" ht="12" hidden="1" customHeight="1" x14ac:dyDescent="0.25"/>
    <row r="6950" ht="12" hidden="1" customHeight="1" x14ac:dyDescent="0.25"/>
    <row r="6951" ht="12" hidden="1" customHeight="1" x14ac:dyDescent="0.25"/>
    <row r="6952" ht="12" hidden="1" customHeight="1" x14ac:dyDescent="0.25"/>
    <row r="6953" ht="12" hidden="1" customHeight="1" x14ac:dyDescent="0.25"/>
    <row r="6954" ht="12" hidden="1" customHeight="1" x14ac:dyDescent="0.25"/>
    <row r="6955" ht="12" hidden="1" customHeight="1" x14ac:dyDescent="0.25"/>
    <row r="6956" ht="12" hidden="1" customHeight="1" x14ac:dyDescent="0.25"/>
    <row r="6957" ht="12" hidden="1" customHeight="1" x14ac:dyDescent="0.25"/>
    <row r="6958" ht="12" hidden="1" customHeight="1" x14ac:dyDescent="0.25"/>
    <row r="6959" ht="12" hidden="1" customHeight="1" x14ac:dyDescent="0.25"/>
    <row r="6960" ht="12" hidden="1" customHeight="1" x14ac:dyDescent="0.25"/>
    <row r="6961" ht="12" hidden="1" customHeight="1" x14ac:dyDescent="0.25"/>
    <row r="6962" ht="12" hidden="1" customHeight="1" x14ac:dyDescent="0.25"/>
    <row r="6963" ht="12" hidden="1" customHeight="1" x14ac:dyDescent="0.25"/>
    <row r="6964" ht="12" hidden="1" customHeight="1" x14ac:dyDescent="0.25"/>
    <row r="6965" ht="12" hidden="1" customHeight="1" x14ac:dyDescent="0.25"/>
    <row r="6966" ht="12" hidden="1" customHeight="1" x14ac:dyDescent="0.25"/>
    <row r="6967" ht="12" hidden="1" customHeight="1" x14ac:dyDescent="0.25"/>
    <row r="6968" ht="12" hidden="1" customHeight="1" x14ac:dyDescent="0.25"/>
    <row r="6969" ht="12" hidden="1" customHeight="1" x14ac:dyDescent="0.25"/>
    <row r="6970" ht="12" hidden="1" customHeight="1" x14ac:dyDescent="0.25"/>
    <row r="6971" ht="12" hidden="1" customHeight="1" x14ac:dyDescent="0.25"/>
    <row r="6972" ht="12" hidden="1" customHeight="1" x14ac:dyDescent="0.25"/>
    <row r="6973" ht="12" hidden="1" customHeight="1" x14ac:dyDescent="0.25"/>
    <row r="6974" ht="12" hidden="1" customHeight="1" x14ac:dyDescent="0.25"/>
    <row r="6975" ht="12" hidden="1" customHeight="1" x14ac:dyDescent="0.25"/>
    <row r="6976" ht="12" hidden="1" customHeight="1" x14ac:dyDescent="0.25"/>
    <row r="6977" ht="12" hidden="1" customHeight="1" x14ac:dyDescent="0.25"/>
    <row r="6978" ht="12" hidden="1" customHeight="1" x14ac:dyDescent="0.25"/>
    <row r="6979" ht="12" hidden="1" customHeight="1" x14ac:dyDescent="0.25"/>
    <row r="6980" ht="12" hidden="1" customHeight="1" x14ac:dyDescent="0.25"/>
    <row r="6981" ht="12" hidden="1" customHeight="1" x14ac:dyDescent="0.25"/>
    <row r="6982" ht="12" hidden="1" customHeight="1" x14ac:dyDescent="0.25"/>
    <row r="6983" ht="12" hidden="1" customHeight="1" x14ac:dyDescent="0.25"/>
    <row r="6984" ht="12" hidden="1" customHeight="1" x14ac:dyDescent="0.25"/>
    <row r="6985" ht="12" hidden="1" customHeight="1" x14ac:dyDescent="0.25"/>
    <row r="6986" ht="12" hidden="1" customHeight="1" x14ac:dyDescent="0.25"/>
    <row r="6987" ht="12" hidden="1" customHeight="1" x14ac:dyDescent="0.25"/>
    <row r="6988" ht="12" hidden="1" customHeight="1" x14ac:dyDescent="0.25"/>
    <row r="6989" ht="12" hidden="1" customHeight="1" x14ac:dyDescent="0.25"/>
    <row r="6990" ht="12" hidden="1" customHeight="1" x14ac:dyDescent="0.25"/>
    <row r="6991" ht="12" hidden="1" customHeight="1" x14ac:dyDescent="0.25"/>
    <row r="6992" ht="12" hidden="1" customHeight="1" x14ac:dyDescent="0.25"/>
    <row r="6993" ht="12" hidden="1" customHeight="1" x14ac:dyDescent="0.25"/>
    <row r="6994" ht="12" hidden="1" customHeight="1" x14ac:dyDescent="0.25"/>
    <row r="6995" ht="12" hidden="1" customHeight="1" x14ac:dyDescent="0.25"/>
    <row r="6996" ht="12" hidden="1" customHeight="1" x14ac:dyDescent="0.25"/>
    <row r="6997" ht="12" hidden="1" customHeight="1" x14ac:dyDescent="0.25"/>
    <row r="6998" ht="12" hidden="1" customHeight="1" x14ac:dyDescent="0.25"/>
    <row r="6999" ht="12" hidden="1" customHeight="1" x14ac:dyDescent="0.25"/>
    <row r="7000" ht="12" hidden="1" customHeight="1" x14ac:dyDescent="0.25"/>
    <row r="7001" ht="12" hidden="1" customHeight="1" x14ac:dyDescent="0.25"/>
    <row r="7002" ht="12" hidden="1" customHeight="1" x14ac:dyDescent="0.25"/>
    <row r="7003" ht="12" hidden="1" customHeight="1" x14ac:dyDescent="0.25"/>
    <row r="7004" ht="12" hidden="1" customHeight="1" x14ac:dyDescent="0.25"/>
    <row r="7005" ht="12" hidden="1" customHeight="1" x14ac:dyDescent="0.25"/>
    <row r="7006" ht="12" hidden="1" customHeight="1" x14ac:dyDescent="0.25"/>
    <row r="7007" ht="12" hidden="1" customHeight="1" x14ac:dyDescent="0.25"/>
    <row r="7008" ht="12" hidden="1" customHeight="1" x14ac:dyDescent="0.25"/>
    <row r="7009" ht="12" hidden="1" customHeight="1" x14ac:dyDescent="0.25"/>
    <row r="7010" ht="12" hidden="1" customHeight="1" x14ac:dyDescent="0.25"/>
    <row r="7011" ht="12" hidden="1" customHeight="1" x14ac:dyDescent="0.25"/>
    <row r="7012" ht="12" hidden="1" customHeight="1" x14ac:dyDescent="0.25"/>
    <row r="7013" ht="12" hidden="1" customHeight="1" x14ac:dyDescent="0.25"/>
    <row r="7014" ht="12" hidden="1" customHeight="1" x14ac:dyDescent="0.25"/>
    <row r="7015" ht="12" hidden="1" customHeight="1" x14ac:dyDescent="0.25"/>
    <row r="7016" ht="12" hidden="1" customHeight="1" x14ac:dyDescent="0.25"/>
    <row r="7017" ht="12" hidden="1" customHeight="1" x14ac:dyDescent="0.25"/>
    <row r="7018" ht="12" hidden="1" customHeight="1" x14ac:dyDescent="0.25"/>
    <row r="7019" ht="12" hidden="1" customHeight="1" x14ac:dyDescent="0.25"/>
    <row r="7020" ht="12" hidden="1" customHeight="1" x14ac:dyDescent="0.25"/>
    <row r="7021" ht="12" hidden="1" customHeight="1" x14ac:dyDescent="0.25"/>
    <row r="7022" ht="12" hidden="1" customHeight="1" x14ac:dyDescent="0.25"/>
    <row r="7023" ht="12" hidden="1" customHeight="1" x14ac:dyDescent="0.25"/>
    <row r="7024" ht="12" hidden="1" customHeight="1" x14ac:dyDescent="0.25"/>
    <row r="7025" ht="12" hidden="1" customHeight="1" x14ac:dyDescent="0.25"/>
    <row r="7026" ht="12" hidden="1" customHeight="1" x14ac:dyDescent="0.25"/>
    <row r="7027" ht="12" hidden="1" customHeight="1" x14ac:dyDescent="0.25"/>
    <row r="7028" ht="12" hidden="1" customHeight="1" x14ac:dyDescent="0.25"/>
    <row r="7029" ht="12" hidden="1" customHeight="1" x14ac:dyDescent="0.25"/>
    <row r="7030" ht="12" hidden="1" customHeight="1" x14ac:dyDescent="0.25"/>
    <row r="7031" ht="12" hidden="1" customHeight="1" x14ac:dyDescent="0.25"/>
    <row r="7032" ht="12" hidden="1" customHeight="1" x14ac:dyDescent="0.25"/>
    <row r="7033" ht="12" hidden="1" customHeight="1" x14ac:dyDescent="0.25"/>
    <row r="7034" ht="12" hidden="1" customHeight="1" x14ac:dyDescent="0.25"/>
    <row r="7035" ht="12" hidden="1" customHeight="1" x14ac:dyDescent="0.25"/>
    <row r="7036" ht="12" hidden="1" customHeight="1" x14ac:dyDescent="0.25"/>
    <row r="7037" ht="12" hidden="1" customHeight="1" x14ac:dyDescent="0.25"/>
    <row r="7038" ht="12" hidden="1" customHeight="1" x14ac:dyDescent="0.25"/>
    <row r="7039" ht="12" hidden="1" customHeight="1" x14ac:dyDescent="0.25"/>
    <row r="7040" ht="12" hidden="1" customHeight="1" x14ac:dyDescent="0.25"/>
    <row r="7041" ht="12" hidden="1" customHeight="1" x14ac:dyDescent="0.25"/>
    <row r="7042" ht="12" hidden="1" customHeight="1" x14ac:dyDescent="0.25"/>
    <row r="7043" ht="12" hidden="1" customHeight="1" x14ac:dyDescent="0.25"/>
    <row r="7044" ht="12" hidden="1" customHeight="1" x14ac:dyDescent="0.25"/>
    <row r="7045" ht="12" hidden="1" customHeight="1" x14ac:dyDescent="0.25"/>
    <row r="7046" ht="12" hidden="1" customHeight="1" x14ac:dyDescent="0.25"/>
    <row r="7047" ht="12" hidden="1" customHeight="1" x14ac:dyDescent="0.25"/>
    <row r="7048" ht="12" hidden="1" customHeight="1" x14ac:dyDescent="0.25"/>
    <row r="7049" ht="12" hidden="1" customHeight="1" x14ac:dyDescent="0.25"/>
    <row r="7050" ht="12" hidden="1" customHeight="1" x14ac:dyDescent="0.25"/>
    <row r="7051" ht="12" hidden="1" customHeight="1" x14ac:dyDescent="0.25"/>
    <row r="7052" ht="12" hidden="1" customHeight="1" x14ac:dyDescent="0.25"/>
    <row r="7053" ht="12" hidden="1" customHeight="1" x14ac:dyDescent="0.25"/>
    <row r="7054" ht="12" hidden="1" customHeight="1" x14ac:dyDescent="0.25"/>
    <row r="7055" ht="12" hidden="1" customHeight="1" x14ac:dyDescent="0.25"/>
    <row r="7056" ht="12" hidden="1" customHeight="1" x14ac:dyDescent="0.25"/>
    <row r="7057" ht="12" hidden="1" customHeight="1" x14ac:dyDescent="0.25"/>
    <row r="7058" ht="12" hidden="1" customHeight="1" x14ac:dyDescent="0.25"/>
    <row r="7059" ht="12" hidden="1" customHeight="1" x14ac:dyDescent="0.25"/>
    <row r="7060" ht="12" hidden="1" customHeight="1" x14ac:dyDescent="0.25"/>
    <row r="7061" ht="12" hidden="1" customHeight="1" x14ac:dyDescent="0.25"/>
    <row r="7062" ht="12" hidden="1" customHeight="1" x14ac:dyDescent="0.25"/>
    <row r="7063" ht="12" hidden="1" customHeight="1" x14ac:dyDescent="0.25"/>
    <row r="7064" ht="12" hidden="1" customHeight="1" x14ac:dyDescent="0.25"/>
    <row r="7065" ht="12" hidden="1" customHeight="1" x14ac:dyDescent="0.25"/>
    <row r="7066" ht="12" hidden="1" customHeight="1" x14ac:dyDescent="0.25"/>
    <row r="7067" ht="12" hidden="1" customHeight="1" x14ac:dyDescent="0.25"/>
    <row r="7068" ht="12" hidden="1" customHeight="1" x14ac:dyDescent="0.25"/>
    <row r="7069" ht="12" hidden="1" customHeight="1" x14ac:dyDescent="0.25"/>
    <row r="7070" ht="12" hidden="1" customHeight="1" x14ac:dyDescent="0.25"/>
    <row r="7071" ht="12" hidden="1" customHeight="1" x14ac:dyDescent="0.25"/>
    <row r="7072" ht="12" hidden="1" customHeight="1" x14ac:dyDescent="0.25"/>
    <row r="7073" ht="12" hidden="1" customHeight="1" x14ac:dyDescent="0.25"/>
    <row r="7074" ht="12" hidden="1" customHeight="1" x14ac:dyDescent="0.25"/>
    <row r="7075" ht="12" hidden="1" customHeight="1" x14ac:dyDescent="0.25"/>
    <row r="7076" ht="12" hidden="1" customHeight="1" x14ac:dyDescent="0.25"/>
    <row r="7077" ht="12" hidden="1" customHeight="1" x14ac:dyDescent="0.25"/>
    <row r="7078" ht="12" hidden="1" customHeight="1" x14ac:dyDescent="0.25"/>
    <row r="7079" ht="12" hidden="1" customHeight="1" x14ac:dyDescent="0.25"/>
    <row r="7080" ht="12" hidden="1" customHeight="1" x14ac:dyDescent="0.25"/>
    <row r="7081" ht="12" hidden="1" customHeight="1" x14ac:dyDescent="0.25"/>
    <row r="7082" ht="12" hidden="1" customHeight="1" x14ac:dyDescent="0.25"/>
    <row r="7083" ht="12" hidden="1" customHeight="1" x14ac:dyDescent="0.25"/>
    <row r="7084" ht="12" hidden="1" customHeight="1" x14ac:dyDescent="0.25"/>
    <row r="7085" ht="12" hidden="1" customHeight="1" x14ac:dyDescent="0.25"/>
    <row r="7086" ht="12" hidden="1" customHeight="1" x14ac:dyDescent="0.25"/>
    <row r="7087" ht="12" hidden="1" customHeight="1" x14ac:dyDescent="0.25"/>
    <row r="7088" ht="12" hidden="1" customHeight="1" x14ac:dyDescent="0.25"/>
    <row r="7089" ht="12" hidden="1" customHeight="1" x14ac:dyDescent="0.25"/>
    <row r="7090" ht="12" hidden="1" customHeight="1" x14ac:dyDescent="0.25"/>
    <row r="7091" ht="12" hidden="1" customHeight="1" x14ac:dyDescent="0.25"/>
    <row r="7092" ht="12" hidden="1" customHeight="1" x14ac:dyDescent="0.25"/>
    <row r="7093" ht="12" hidden="1" customHeight="1" x14ac:dyDescent="0.25"/>
    <row r="7094" ht="12" hidden="1" customHeight="1" x14ac:dyDescent="0.25"/>
    <row r="7095" ht="12" hidden="1" customHeight="1" x14ac:dyDescent="0.25"/>
    <row r="7096" ht="12" hidden="1" customHeight="1" x14ac:dyDescent="0.25"/>
    <row r="7097" ht="12" hidden="1" customHeight="1" x14ac:dyDescent="0.25"/>
    <row r="7098" ht="12" hidden="1" customHeight="1" x14ac:dyDescent="0.25"/>
    <row r="7099" ht="12" hidden="1" customHeight="1" x14ac:dyDescent="0.25"/>
    <row r="7100" ht="12" hidden="1" customHeight="1" x14ac:dyDescent="0.25"/>
    <row r="7101" ht="12" hidden="1" customHeight="1" x14ac:dyDescent="0.25"/>
    <row r="7102" ht="12" hidden="1" customHeight="1" x14ac:dyDescent="0.25"/>
    <row r="7103" ht="12" hidden="1" customHeight="1" x14ac:dyDescent="0.25"/>
    <row r="7104" ht="12" hidden="1" customHeight="1" x14ac:dyDescent="0.25"/>
    <row r="7105" ht="12" hidden="1" customHeight="1" x14ac:dyDescent="0.25"/>
    <row r="7106" ht="12" hidden="1" customHeight="1" x14ac:dyDescent="0.25"/>
    <row r="7107" ht="12" hidden="1" customHeight="1" x14ac:dyDescent="0.25"/>
    <row r="7108" ht="12" hidden="1" customHeight="1" x14ac:dyDescent="0.25"/>
    <row r="7109" ht="12" hidden="1" customHeight="1" x14ac:dyDescent="0.25"/>
    <row r="7110" ht="12" hidden="1" customHeight="1" x14ac:dyDescent="0.25"/>
    <row r="7111" ht="12" hidden="1" customHeight="1" x14ac:dyDescent="0.25"/>
    <row r="7112" ht="12" hidden="1" customHeight="1" x14ac:dyDescent="0.25"/>
    <row r="7113" ht="12" hidden="1" customHeight="1" x14ac:dyDescent="0.25"/>
    <row r="7114" ht="12" hidden="1" customHeight="1" x14ac:dyDescent="0.25"/>
    <row r="7115" ht="12" hidden="1" customHeight="1" x14ac:dyDescent="0.25"/>
    <row r="7116" ht="12" hidden="1" customHeight="1" x14ac:dyDescent="0.25"/>
    <row r="7117" ht="12" hidden="1" customHeight="1" x14ac:dyDescent="0.25"/>
    <row r="7118" ht="12" hidden="1" customHeight="1" x14ac:dyDescent="0.25"/>
    <row r="7119" ht="12" hidden="1" customHeight="1" x14ac:dyDescent="0.25"/>
    <row r="7120" ht="12" hidden="1" customHeight="1" x14ac:dyDescent="0.25"/>
    <row r="7121" ht="12" hidden="1" customHeight="1" x14ac:dyDescent="0.25"/>
    <row r="7122" ht="12" hidden="1" customHeight="1" x14ac:dyDescent="0.25"/>
    <row r="7123" ht="12" hidden="1" customHeight="1" x14ac:dyDescent="0.25"/>
    <row r="7124" ht="12" hidden="1" customHeight="1" x14ac:dyDescent="0.25"/>
    <row r="7125" ht="12" hidden="1" customHeight="1" x14ac:dyDescent="0.25"/>
    <row r="7126" ht="12" hidden="1" customHeight="1" x14ac:dyDescent="0.25"/>
    <row r="7127" ht="12" hidden="1" customHeight="1" x14ac:dyDescent="0.25"/>
    <row r="7128" ht="12" hidden="1" customHeight="1" x14ac:dyDescent="0.25"/>
    <row r="7129" ht="12" hidden="1" customHeight="1" x14ac:dyDescent="0.25"/>
    <row r="7130" ht="12" hidden="1" customHeight="1" x14ac:dyDescent="0.25"/>
    <row r="7131" ht="12" hidden="1" customHeight="1" x14ac:dyDescent="0.25"/>
    <row r="7132" ht="12" hidden="1" customHeight="1" x14ac:dyDescent="0.25"/>
    <row r="7133" ht="12" hidden="1" customHeight="1" x14ac:dyDescent="0.25"/>
    <row r="7134" ht="12" hidden="1" customHeight="1" x14ac:dyDescent="0.25"/>
    <row r="7135" ht="12" hidden="1" customHeight="1" x14ac:dyDescent="0.25"/>
    <row r="7136" ht="12" hidden="1" customHeight="1" x14ac:dyDescent="0.25"/>
    <row r="7137" ht="12" hidden="1" customHeight="1" x14ac:dyDescent="0.25"/>
    <row r="7138" ht="12" hidden="1" customHeight="1" x14ac:dyDescent="0.25"/>
    <row r="7139" ht="12" hidden="1" customHeight="1" x14ac:dyDescent="0.25"/>
    <row r="7140" ht="12" hidden="1" customHeight="1" x14ac:dyDescent="0.25"/>
    <row r="7141" ht="12" hidden="1" customHeight="1" x14ac:dyDescent="0.25"/>
    <row r="7142" ht="12" hidden="1" customHeight="1" x14ac:dyDescent="0.25"/>
    <row r="7143" ht="12" hidden="1" customHeight="1" x14ac:dyDescent="0.25"/>
    <row r="7144" ht="12" hidden="1" customHeight="1" x14ac:dyDescent="0.25"/>
    <row r="7145" ht="12" hidden="1" customHeight="1" x14ac:dyDescent="0.25"/>
    <row r="7146" ht="12" hidden="1" customHeight="1" x14ac:dyDescent="0.25"/>
    <row r="7147" ht="12" hidden="1" customHeight="1" x14ac:dyDescent="0.25"/>
    <row r="7148" ht="12" hidden="1" customHeight="1" x14ac:dyDescent="0.25"/>
    <row r="7149" ht="12" hidden="1" customHeight="1" x14ac:dyDescent="0.25"/>
    <row r="7150" ht="12" hidden="1" customHeight="1" x14ac:dyDescent="0.25"/>
    <row r="7151" ht="12" hidden="1" customHeight="1" x14ac:dyDescent="0.25"/>
    <row r="7152" ht="12" hidden="1" customHeight="1" x14ac:dyDescent="0.25"/>
    <row r="7153" ht="12" hidden="1" customHeight="1" x14ac:dyDescent="0.25"/>
    <row r="7154" ht="12" hidden="1" customHeight="1" x14ac:dyDescent="0.25"/>
    <row r="7155" ht="12" hidden="1" customHeight="1" x14ac:dyDescent="0.25"/>
    <row r="7156" ht="12" hidden="1" customHeight="1" x14ac:dyDescent="0.25"/>
    <row r="7157" ht="12" hidden="1" customHeight="1" x14ac:dyDescent="0.25"/>
    <row r="7158" ht="12" hidden="1" customHeight="1" x14ac:dyDescent="0.25"/>
    <row r="7159" ht="12" hidden="1" customHeight="1" x14ac:dyDescent="0.25"/>
    <row r="7160" ht="12" hidden="1" customHeight="1" x14ac:dyDescent="0.25"/>
    <row r="7161" ht="12" hidden="1" customHeight="1" x14ac:dyDescent="0.25"/>
    <row r="7162" ht="12" hidden="1" customHeight="1" x14ac:dyDescent="0.25"/>
    <row r="7163" ht="12" hidden="1" customHeight="1" x14ac:dyDescent="0.25"/>
    <row r="7164" ht="12" hidden="1" customHeight="1" x14ac:dyDescent="0.25"/>
    <row r="7165" ht="12" hidden="1" customHeight="1" x14ac:dyDescent="0.25"/>
    <row r="7166" ht="12" hidden="1" customHeight="1" x14ac:dyDescent="0.25"/>
    <row r="7167" ht="12" hidden="1" customHeight="1" x14ac:dyDescent="0.25"/>
    <row r="7168" ht="12" hidden="1" customHeight="1" x14ac:dyDescent="0.25"/>
    <row r="7169" ht="12" hidden="1" customHeight="1" x14ac:dyDescent="0.25"/>
    <row r="7170" ht="12" hidden="1" customHeight="1" x14ac:dyDescent="0.25"/>
    <row r="7171" ht="12" hidden="1" customHeight="1" x14ac:dyDescent="0.25"/>
    <row r="7172" ht="12" hidden="1" customHeight="1" x14ac:dyDescent="0.25"/>
    <row r="7173" ht="12" hidden="1" customHeight="1" x14ac:dyDescent="0.25"/>
    <row r="7174" ht="12" hidden="1" customHeight="1" x14ac:dyDescent="0.25"/>
    <row r="7175" ht="12" hidden="1" customHeight="1" x14ac:dyDescent="0.25"/>
    <row r="7176" ht="12" hidden="1" customHeight="1" x14ac:dyDescent="0.25"/>
    <row r="7177" ht="12" hidden="1" customHeight="1" x14ac:dyDescent="0.25"/>
    <row r="7178" ht="12" hidden="1" customHeight="1" x14ac:dyDescent="0.25"/>
    <row r="7179" ht="12" hidden="1" customHeight="1" x14ac:dyDescent="0.25"/>
    <row r="7180" ht="12" hidden="1" customHeight="1" x14ac:dyDescent="0.25"/>
    <row r="7181" ht="12" hidden="1" customHeight="1" x14ac:dyDescent="0.25"/>
    <row r="7182" ht="12" hidden="1" customHeight="1" x14ac:dyDescent="0.25"/>
    <row r="7183" ht="12" hidden="1" customHeight="1" x14ac:dyDescent="0.25"/>
    <row r="7184" ht="12" hidden="1" customHeight="1" x14ac:dyDescent="0.25"/>
    <row r="7185" ht="12" hidden="1" customHeight="1" x14ac:dyDescent="0.25"/>
    <row r="7186" ht="12" hidden="1" customHeight="1" x14ac:dyDescent="0.25"/>
    <row r="7187" ht="12" hidden="1" customHeight="1" x14ac:dyDescent="0.25"/>
    <row r="7188" ht="12" hidden="1" customHeight="1" x14ac:dyDescent="0.25"/>
    <row r="7189" ht="12" hidden="1" customHeight="1" x14ac:dyDescent="0.25"/>
    <row r="7190" ht="12" hidden="1" customHeight="1" x14ac:dyDescent="0.25"/>
    <row r="7191" ht="12" hidden="1" customHeight="1" x14ac:dyDescent="0.25"/>
    <row r="7192" ht="12" hidden="1" customHeight="1" x14ac:dyDescent="0.25"/>
    <row r="7193" ht="12" hidden="1" customHeight="1" x14ac:dyDescent="0.25"/>
    <row r="7194" ht="12" hidden="1" customHeight="1" x14ac:dyDescent="0.25"/>
    <row r="7195" ht="12" hidden="1" customHeight="1" x14ac:dyDescent="0.25"/>
    <row r="7196" ht="12" hidden="1" customHeight="1" x14ac:dyDescent="0.25"/>
    <row r="7197" ht="12" hidden="1" customHeight="1" x14ac:dyDescent="0.25"/>
    <row r="7198" ht="12" hidden="1" customHeight="1" x14ac:dyDescent="0.25"/>
    <row r="7199" ht="12" hidden="1" customHeight="1" x14ac:dyDescent="0.25"/>
    <row r="7200" ht="12" hidden="1" customHeight="1" x14ac:dyDescent="0.25"/>
    <row r="7201" ht="12" hidden="1" customHeight="1" x14ac:dyDescent="0.25"/>
    <row r="7202" ht="12" hidden="1" customHeight="1" x14ac:dyDescent="0.25"/>
    <row r="7203" ht="12" hidden="1" customHeight="1" x14ac:dyDescent="0.25"/>
    <row r="7204" ht="12" hidden="1" customHeight="1" x14ac:dyDescent="0.25"/>
    <row r="7205" ht="12" hidden="1" customHeight="1" x14ac:dyDescent="0.25"/>
    <row r="7206" ht="12" hidden="1" customHeight="1" x14ac:dyDescent="0.25"/>
    <row r="7207" ht="12" hidden="1" customHeight="1" x14ac:dyDescent="0.25"/>
    <row r="7208" ht="12" hidden="1" customHeight="1" x14ac:dyDescent="0.25"/>
    <row r="7209" ht="12" hidden="1" customHeight="1" x14ac:dyDescent="0.25"/>
    <row r="7210" ht="12" hidden="1" customHeight="1" x14ac:dyDescent="0.25"/>
    <row r="7211" ht="12" hidden="1" customHeight="1" x14ac:dyDescent="0.25"/>
    <row r="7212" ht="12" hidden="1" customHeight="1" x14ac:dyDescent="0.25"/>
    <row r="7213" ht="12" hidden="1" customHeight="1" x14ac:dyDescent="0.25"/>
    <row r="7214" ht="12" hidden="1" customHeight="1" x14ac:dyDescent="0.25"/>
    <row r="7215" ht="12" hidden="1" customHeight="1" x14ac:dyDescent="0.25"/>
    <row r="7216" ht="12" hidden="1" customHeight="1" x14ac:dyDescent="0.25"/>
    <row r="7217" ht="12" hidden="1" customHeight="1" x14ac:dyDescent="0.25"/>
    <row r="7218" ht="12" hidden="1" customHeight="1" x14ac:dyDescent="0.25"/>
    <row r="7219" ht="12" hidden="1" customHeight="1" x14ac:dyDescent="0.25"/>
    <row r="7220" ht="12" hidden="1" customHeight="1" x14ac:dyDescent="0.25"/>
    <row r="7221" ht="12" hidden="1" customHeight="1" x14ac:dyDescent="0.25"/>
    <row r="7222" ht="12" hidden="1" customHeight="1" x14ac:dyDescent="0.25"/>
    <row r="7223" ht="12" hidden="1" customHeight="1" x14ac:dyDescent="0.25"/>
    <row r="7224" ht="12" hidden="1" customHeight="1" x14ac:dyDescent="0.25"/>
    <row r="7225" ht="12" hidden="1" customHeight="1" x14ac:dyDescent="0.25"/>
    <row r="7226" ht="12" hidden="1" customHeight="1" x14ac:dyDescent="0.25"/>
    <row r="7227" ht="12" hidden="1" customHeight="1" x14ac:dyDescent="0.25"/>
    <row r="7228" ht="12" hidden="1" customHeight="1" x14ac:dyDescent="0.25"/>
    <row r="7229" ht="12" hidden="1" customHeight="1" x14ac:dyDescent="0.25"/>
    <row r="7230" ht="12" hidden="1" customHeight="1" x14ac:dyDescent="0.25"/>
    <row r="7231" ht="12" hidden="1" customHeight="1" x14ac:dyDescent="0.25"/>
    <row r="7232" ht="12" hidden="1" customHeight="1" x14ac:dyDescent="0.25"/>
    <row r="7233" ht="12" hidden="1" customHeight="1" x14ac:dyDescent="0.25"/>
    <row r="7234" ht="12" hidden="1" customHeight="1" x14ac:dyDescent="0.25"/>
    <row r="7235" ht="12" hidden="1" customHeight="1" x14ac:dyDescent="0.25"/>
    <row r="7236" ht="12" hidden="1" customHeight="1" x14ac:dyDescent="0.25"/>
    <row r="7237" ht="12" hidden="1" customHeight="1" x14ac:dyDescent="0.25"/>
    <row r="7238" ht="12" hidden="1" customHeight="1" x14ac:dyDescent="0.25"/>
    <row r="7239" ht="12" hidden="1" customHeight="1" x14ac:dyDescent="0.25"/>
    <row r="7240" ht="12" hidden="1" customHeight="1" x14ac:dyDescent="0.25"/>
    <row r="7241" ht="12" hidden="1" customHeight="1" x14ac:dyDescent="0.25"/>
    <row r="7242" ht="12" hidden="1" customHeight="1" x14ac:dyDescent="0.25"/>
    <row r="7243" ht="12" hidden="1" customHeight="1" x14ac:dyDescent="0.25"/>
    <row r="7244" ht="12" hidden="1" customHeight="1" x14ac:dyDescent="0.25"/>
    <row r="7245" ht="12" hidden="1" customHeight="1" x14ac:dyDescent="0.25"/>
    <row r="7246" ht="12" hidden="1" customHeight="1" x14ac:dyDescent="0.25"/>
    <row r="7247" ht="12" hidden="1" customHeight="1" x14ac:dyDescent="0.25"/>
    <row r="7248" ht="12" hidden="1" customHeight="1" x14ac:dyDescent="0.25"/>
    <row r="7249" ht="12" hidden="1" customHeight="1" x14ac:dyDescent="0.25"/>
    <row r="7250" ht="12" hidden="1" customHeight="1" x14ac:dyDescent="0.25"/>
    <row r="7251" ht="12" hidden="1" customHeight="1" x14ac:dyDescent="0.25"/>
    <row r="7252" ht="12" hidden="1" customHeight="1" x14ac:dyDescent="0.25"/>
    <row r="7253" ht="12" hidden="1" customHeight="1" x14ac:dyDescent="0.25"/>
    <row r="7254" ht="12" hidden="1" customHeight="1" x14ac:dyDescent="0.25"/>
    <row r="7255" ht="12" hidden="1" customHeight="1" x14ac:dyDescent="0.25"/>
    <row r="7256" ht="12" hidden="1" customHeight="1" x14ac:dyDescent="0.25"/>
    <row r="7257" ht="12" hidden="1" customHeight="1" x14ac:dyDescent="0.25"/>
    <row r="7258" ht="12" hidden="1" customHeight="1" x14ac:dyDescent="0.25"/>
    <row r="7259" ht="12" hidden="1" customHeight="1" x14ac:dyDescent="0.25"/>
    <row r="7260" ht="12" hidden="1" customHeight="1" x14ac:dyDescent="0.25"/>
    <row r="7261" ht="12" hidden="1" customHeight="1" x14ac:dyDescent="0.25"/>
    <row r="7262" ht="12" hidden="1" customHeight="1" x14ac:dyDescent="0.25"/>
    <row r="7263" ht="12" hidden="1" customHeight="1" x14ac:dyDescent="0.25"/>
    <row r="7264" ht="12" hidden="1" customHeight="1" x14ac:dyDescent="0.25"/>
    <row r="7265" ht="12" hidden="1" customHeight="1" x14ac:dyDescent="0.25"/>
    <row r="7266" ht="12" hidden="1" customHeight="1" x14ac:dyDescent="0.25"/>
    <row r="7267" ht="12" hidden="1" customHeight="1" x14ac:dyDescent="0.25"/>
    <row r="7268" ht="12" hidden="1" customHeight="1" x14ac:dyDescent="0.25"/>
    <row r="7269" ht="12" hidden="1" customHeight="1" x14ac:dyDescent="0.25"/>
    <row r="7270" ht="12" hidden="1" customHeight="1" x14ac:dyDescent="0.25"/>
    <row r="7271" ht="12" hidden="1" customHeight="1" x14ac:dyDescent="0.25"/>
    <row r="7272" ht="12" hidden="1" customHeight="1" x14ac:dyDescent="0.25"/>
    <row r="7273" ht="12" hidden="1" customHeight="1" x14ac:dyDescent="0.25"/>
    <row r="7274" ht="12" hidden="1" customHeight="1" x14ac:dyDescent="0.25"/>
    <row r="7275" ht="12" hidden="1" customHeight="1" x14ac:dyDescent="0.25"/>
    <row r="7276" ht="12" hidden="1" customHeight="1" x14ac:dyDescent="0.25"/>
    <row r="7277" ht="12" hidden="1" customHeight="1" x14ac:dyDescent="0.25"/>
    <row r="7278" ht="12" hidden="1" customHeight="1" x14ac:dyDescent="0.25"/>
    <row r="7279" ht="12" hidden="1" customHeight="1" x14ac:dyDescent="0.25"/>
    <row r="7280" ht="12" hidden="1" customHeight="1" x14ac:dyDescent="0.25"/>
    <row r="7281" ht="12" hidden="1" customHeight="1" x14ac:dyDescent="0.25"/>
    <row r="7282" ht="12" hidden="1" customHeight="1" x14ac:dyDescent="0.25"/>
    <row r="7283" ht="12" hidden="1" customHeight="1" x14ac:dyDescent="0.25"/>
    <row r="7284" ht="12" hidden="1" customHeight="1" x14ac:dyDescent="0.25"/>
    <row r="7285" ht="12" hidden="1" customHeight="1" x14ac:dyDescent="0.25"/>
    <row r="7286" ht="12" hidden="1" customHeight="1" x14ac:dyDescent="0.25"/>
    <row r="7287" ht="12" hidden="1" customHeight="1" x14ac:dyDescent="0.25"/>
    <row r="7288" ht="12" hidden="1" customHeight="1" x14ac:dyDescent="0.25"/>
    <row r="7289" ht="12" hidden="1" customHeight="1" x14ac:dyDescent="0.25"/>
    <row r="7290" ht="12" hidden="1" customHeight="1" x14ac:dyDescent="0.25"/>
    <row r="7291" ht="12" hidden="1" customHeight="1" x14ac:dyDescent="0.25"/>
    <row r="7292" ht="12" hidden="1" customHeight="1" x14ac:dyDescent="0.25"/>
    <row r="7293" ht="12" hidden="1" customHeight="1" x14ac:dyDescent="0.25"/>
    <row r="7294" ht="12" hidden="1" customHeight="1" x14ac:dyDescent="0.25"/>
    <row r="7295" ht="12" hidden="1" customHeight="1" x14ac:dyDescent="0.25"/>
    <row r="7296" ht="12" hidden="1" customHeight="1" x14ac:dyDescent="0.25"/>
    <row r="7297" ht="12" hidden="1" customHeight="1" x14ac:dyDescent="0.25"/>
    <row r="7298" ht="12" hidden="1" customHeight="1" x14ac:dyDescent="0.25"/>
    <row r="7299" ht="12" hidden="1" customHeight="1" x14ac:dyDescent="0.25"/>
    <row r="7300" ht="12" hidden="1" customHeight="1" x14ac:dyDescent="0.25"/>
    <row r="7301" ht="12" hidden="1" customHeight="1" x14ac:dyDescent="0.25"/>
    <row r="7302" ht="12" hidden="1" customHeight="1" x14ac:dyDescent="0.25"/>
    <row r="7303" ht="12" hidden="1" customHeight="1" x14ac:dyDescent="0.25"/>
    <row r="7304" ht="12" hidden="1" customHeight="1" x14ac:dyDescent="0.25"/>
    <row r="7305" ht="12" hidden="1" customHeight="1" x14ac:dyDescent="0.25"/>
    <row r="7306" ht="12" hidden="1" customHeight="1" x14ac:dyDescent="0.25"/>
    <row r="7307" ht="12" hidden="1" customHeight="1" x14ac:dyDescent="0.25"/>
    <row r="7308" ht="12" hidden="1" customHeight="1" x14ac:dyDescent="0.25"/>
    <row r="7309" ht="12" hidden="1" customHeight="1" x14ac:dyDescent="0.25"/>
    <row r="7310" ht="12" hidden="1" customHeight="1" x14ac:dyDescent="0.25"/>
    <row r="7311" ht="12" hidden="1" customHeight="1" x14ac:dyDescent="0.25"/>
    <row r="7312" ht="12" hidden="1" customHeight="1" x14ac:dyDescent="0.25"/>
    <row r="7313" ht="12" hidden="1" customHeight="1" x14ac:dyDescent="0.25"/>
    <row r="7314" ht="12" hidden="1" customHeight="1" x14ac:dyDescent="0.25"/>
    <row r="7315" ht="12" hidden="1" customHeight="1" x14ac:dyDescent="0.25"/>
    <row r="7316" ht="12" hidden="1" customHeight="1" x14ac:dyDescent="0.25"/>
    <row r="7317" ht="12" hidden="1" customHeight="1" x14ac:dyDescent="0.25"/>
    <row r="7318" ht="12" hidden="1" customHeight="1" x14ac:dyDescent="0.25"/>
    <row r="7319" ht="12" hidden="1" customHeight="1" x14ac:dyDescent="0.25"/>
    <row r="7320" ht="12" hidden="1" customHeight="1" x14ac:dyDescent="0.25"/>
    <row r="7321" ht="12" hidden="1" customHeight="1" x14ac:dyDescent="0.25"/>
    <row r="7322" ht="12" hidden="1" customHeight="1" x14ac:dyDescent="0.25"/>
    <row r="7323" ht="12" hidden="1" customHeight="1" x14ac:dyDescent="0.25"/>
    <row r="7324" ht="12" hidden="1" customHeight="1" x14ac:dyDescent="0.25"/>
    <row r="7325" ht="12" hidden="1" customHeight="1" x14ac:dyDescent="0.25"/>
    <row r="7326" ht="12" hidden="1" customHeight="1" x14ac:dyDescent="0.25"/>
    <row r="7327" ht="12" hidden="1" customHeight="1" x14ac:dyDescent="0.25"/>
    <row r="7328" ht="12" hidden="1" customHeight="1" x14ac:dyDescent="0.25"/>
    <row r="7329" ht="12" hidden="1" customHeight="1" x14ac:dyDescent="0.25"/>
    <row r="7330" ht="12" hidden="1" customHeight="1" x14ac:dyDescent="0.25"/>
    <row r="7331" ht="12" hidden="1" customHeight="1" x14ac:dyDescent="0.25"/>
    <row r="7332" ht="12" hidden="1" customHeight="1" x14ac:dyDescent="0.25"/>
    <row r="7333" ht="12" hidden="1" customHeight="1" x14ac:dyDescent="0.25"/>
    <row r="7334" ht="12" hidden="1" customHeight="1" x14ac:dyDescent="0.25"/>
    <row r="7335" ht="12" hidden="1" customHeight="1" x14ac:dyDescent="0.25"/>
    <row r="7336" ht="12" hidden="1" customHeight="1" x14ac:dyDescent="0.25"/>
    <row r="7337" ht="12" hidden="1" customHeight="1" x14ac:dyDescent="0.25"/>
    <row r="7338" ht="12" hidden="1" customHeight="1" x14ac:dyDescent="0.25"/>
    <row r="7339" ht="12" hidden="1" customHeight="1" x14ac:dyDescent="0.25"/>
    <row r="7340" ht="12" hidden="1" customHeight="1" x14ac:dyDescent="0.25"/>
    <row r="7341" ht="12" hidden="1" customHeight="1" x14ac:dyDescent="0.25"/>
    <row r="7342" ht="12" hidden="1" customHeight="1" x14ac:dyDescent="0.25"/>
    <row r="7343" ht="12" hidden="1" customHeight="1" x14ac:dyDescent="0.25"/>
    <row r="7344" ht="12" hidden="1" customHeight="1" x14ac:dyDescent="0.25"/>
    <row r="7345" ht="12" hidden="1" customHeight="1" x14ac:dyDescent="0.25"/>
    <row r="7346" ht="12" hidden="1" customHeight="1" x14ac:dyDescent="0.25"/>
    <row r="7347" ht="12" hidden="1" customHeight="1" x14ac:dyDescent="0.25"/>
    <row r="7348" ht="12" hidden="1" customHeight="1" x14ac:dyDescent="0.25"/>
    <row r="7349" ht="12" hidden="1" customHeight="1" x14ac:dyDescent="0.25"/>
    <row r="7350" ht="12" hidden="1" customHeight="1" x14ac:dyDescent="0.25"/>
    <row r="7351" ht="12" hidden="1" customHeight="1" x14ac:dyDescent="0.25"/>
    <row r="7352" ht="12" hidden="1" customHeight="1" x14ac:dyDescent="0.25"/>
    <row r="7353" ht="12" hidden="1" customHeight="1" x14ac:dyDescent="0.25"/>
    <row r="7354" ht="12" hidden="1" customHeight="1" x14ac:dyDescent="0.25"/>
    <row r="7355" ht="12" hidden="1" customHeight="1" x14ac:dyDescent="0.25"/>
    <row r="7356" ht="12" hidden="1" customHeight="1" x14ac:dyDescent="0.25"/>
    <row r="7357" ht="12" hidden="1" customHeight="1" x14ac:dyDescent="0.25"/>
    <row r="7358" ht="12" hidden="1" customHeight="1" x14ac:dyDescent="0.25"/>
    <row r="7359" ht="12" hidden="1" customHeight="1" x14ac:dyDescent="0.25"/>
    <row r="7360" ht="12" hidden="1" customHeight="1" x14ac:dyDescent="0.25"/>
    <row r="7361" ht="12" hidden="1" customHeight="1" x14ac:dyDescent="0.25"/>
    <row r="7362" ht="12" hidden="1" customHeight="1" x14ac:dyDescent="0.25"/>
    <row r="7363" ht="12" hidden="1" customHeight="1" x14ac:dyDescent="0.25"/>
    <row r="7364" ht="12" hidden="1" customHeight="1" x14ac:dyDescent="0.25"/>
    <row r="7365" ht="12" hidden="1" customHeight="1" x14ac:dyDescent="0.25"/>
    <row r="7366" ht="12" hidden="1" customHeight="1" x14ac:dyDescent="0.25"/>
    <row r="7367" ht="12" hidden="1" customHeight="1" x14ac:dyDescent="0.25"/>
    <row r="7368" ht="12" hidden="1" customHeight="1" x14ac:dyDescent="0.25"/>
    <row r="7369" ht="12" hidden="1" customHeight="1" x14ac:dyDescent="0.25"/>
    <row r="7370" ht="12" hidden="1" customHeight="1" x14ac:dyDescent="0.25"/>
    <row r="7371" ht="12" hidden="1" customHeight="1" x14ac:dyDescent="0.25"/>
    <row r="7372" ht="12" hidden="1" customHeight="1" x14ac:dyDescent="0.25"/>
    <row r="7373" ht="12" hidden="1" customHeight="1" x14ac:dyDescent="0.25"/>
    <row r="7374" ht="12" hidden="1" customHeight="1" x14ac:dyDescent="0.25"/>
    <row r="7375" ht="12" hidden="1" customHeight="1" x14ac:dyDescent="0.25"/>
    <row r="7376" ht="12" hidden="1" customHeight="1" x14ac:dyDescent="0.25"/>
    <row r="7377" ht="12" hidden="1" customHeight="1" x14ac:dyDescent="0.25"/>
    <row r="7378" ht="12" hidden="1" customHeight="1" x14ac:dyDescent="0.25"/>
    <row r="7379" ht="12" hidden="1" customHeight="1" x14ac:dyDescent="0.25"/>
    <row r="7380" ht="12" hidden="1" customHeight="1" x14ac:dyDescent="0.25"/>
    <row r="7381" ht="12" hidden="1" customHeight="1" x14ac:dyDescent="0.25"/>
    <row r="7382" ht="12" hidden="1" customHeight="1" x14ac:dyDescent="0.25"/>
    <row r="7383" ht="12" hidden="1" customHeight="1" x14ac:dyDescent="0.25"/>
    <row r="7384" ht="12" hidden="1" customHeight="1" x14ac:dyDescent="0.25"/>
    <row r="7385" ht="12" hidden="1" customHeight="1" x14ac:dyDescent="0.25"/>
    <row r="7386" ht="12" hidden="1" customHeight="1" x14ac:dyDescent="0.25"/>
    <row r="7387" ht="12" hidden="1" customHeight="1" x14ac:dyDescent="0.25"/>
    <row r="7388" ht="12" hidden="1" customHeight="1" x14ac:dyDescent="0.25"/>
    <row r="7389" ht="12" hidden="1" customHeight="1" x14ac:dyDescent="0.25"/>
    <row r="7390" ht="12" hidden="1" customHeight="1" x14ac:dyDescent="0.25"/>
    <row r="7391" ht="12" hidden="1" customHeight="1" x14ac:dyDescent="0.25"/>
    <row r="7392" ht="12" hidden="1" customHeight="1" x14ac:dyDescent="0.25"/>
    <row r="7393" ht="12" hidden="1" customHeight="1" x14ac:dyDescent="0.25"/>
    <row r="7394" ht="12" hidden="1" customHeight="1" x14ac:dyDescent="0.25"/>
    <row r="7395" ht="12" hidden="1" customHeight="1" x14ac:dyDescent="0.25"/>
    <row r="7396" ht="12" hidden="1" customHeight="1" x14ac:dyDescent="0.25"/>
    <row r="7397" ht="12" hidden="1" customHeight="1" x14ac:dyDescent="0.25"/>
    <row r="7398" ht="12" hidden="1" customHeight="1" x14ac:dyDescent="0.25"/>
    <row r="7399" ht="12" hidden="1" customHeight="1" x14ac:dyDescent="0.25"/>
    <row r="7400" ht="12" hidden="1" customHeight="1" x14ac:dyDescent="0.25"/>
    <row r="7401" ht="12" hidden="1" customHeight="1" x14ac:dyDescent="0.25"/>
    <row r="7402" ht="12" hidden="1" customHeight="1" x14ac:dyDescent="0.25"/>
    <row r="7403" ht="12" hidden="1" customHeight="1" x14ac:dyDescent="0.25"/>
    <row r="7404" ht="12" hidden="1" customHeight="1" x14ac:dyDescent="0.25"/>
    <row r="7405" ht="12" hidden="1" customHeight="1" x14ac:dyDescent="0.25"/>
    <row r="7406" ht="12" hidden="1" customHeight="1" x14ac:dyDescent="0.25"/>
    <row r="7407" ht="12" hidden="1" customHeight="1" x14ac:dyDescent="0.25"/>
    <row r="7408" ht="12" hidden="1" customHeight="1" x14ac:dyDescent="0.25"/>
    <row r="7409" ht="12" hidden="1" customHeight="1" x14ac:dyDescent="0.25"/>
    <row r="7410" ht="12" hidden="1" customHeight="1" x14ac:dyDescent="0.25"/>
    <row r="7411" ht="12" hidden="1" customHeight="1" x14ac:dyDescent="0.25"/>
    <row r="7412" ht="12" hidden="1" customHeight="1" x14ac:dyDescent="0.25"/>
    <row r="7413" ht="12" hidden="1" customHeight="1" x14ac:dyDescent="0.25"/>
    <row r="7414" ht="12" hidden="1" customHeight="1" x14ac:dyDescent="0.25"/>
    <row r="7415" ht="12" hidden="1" customHeight="1" x14ac:dyDescent="0.25"/>
    <row r="7416" ht="12" hidden="1" customHeight="1" x14ac:dyDescent="0.25"/>
    <row r="7417" ht="12" hidden="1" customHeight="1" x14ac:dyDescent="0.25"/>
    <row r="7418" ht="12" hidden="1" customHeight="1" x14ac:dyDescent="0.25"/>
    <row r="7419" ht="12" hidden="1" customHeight="1" x14ac:dyDescent="0.25"/>
    <row r="7420" ht="12" hidden="1" customHeight="1" x14ac:dyDescent="0.25"/>
    <row r="7421" ht="12" hidden="1" customHeight="1" x14ac:dyDescent="0.25"/>
    <row r="7422" ht="12" hidden="1" customHeight="1" x14ac:dyDescent="0.25"/>
    <row r="7423" ht="12" hidden="1" customHeight="1" x14ac:dyDescent="0.25"/>
    <row r="7424" ht="12" hidden="1" customHeight="1" x14ac:dyDescent="0.25"/>
    <row r="7425" ht="12" hidden="1" customHeight="1" x14ac:dyDescent="0.25"/>
    <row r="7426" ht="12" hidden="1" customHeight="1" x14ac:dyDescent="0.25"/>
    <row r="7427" ht="12" hidden="1" customHeight="1" x14ac:dyDescent="0.25"/>
    <row r="7428" ht="12" hidden="1" customHeight="1" x14ac:dyDescent="0.25"/>
    <row r="7429" ht="12" hidden="1" customHeight="1" x14ac:dyDescent="0.25"/>
    <row r="7430" ht="12" hidden="1" customHeight="1" x14ac:dyDescent="0.25"/>
    <row r="7431" ht="12" hidden="1" customHeight="1" x14ac:dyDescent="0.25"/>
    <row r="7432" ht="12" hidden="1" customHeight="1" x14ac:dyDescent="0.25"/>
    <row r="7433" ht="12" hidden="1" customHeight="1" x14ac:dyDescent="0.25"/>
    <row r="7434" ht="12" hidden="1" customHeight="1" x14ac:dyDescent="0.25"/>
    <row r="7435" ht="12" hidden="1" customHeight="1" x14ac:dyDescent="0.25"/>
    <row r="7436" ht="12" hidden="1" customHeight="1" x14ac:dyDescent="0.25"/>
    <row r="7437" ht="12" hidden="1" customHeight="1" x14ac:dyDescent="0.25"/>
    <row r="7438" ht="12" hidden="1" customHeight="1" x14ac:dyDescent="0.25"/>
    <row r="7439" ht="12" hidden="1" customHeight="1" x14ac:dyDescent="0.25"/>
    <row r="7440" ht="12" hidden="1" customHeight="1" x14ac:dyDescent="0.25"/>
    <row r="7441" ht="12" hidden="1" customHeight="1" x14ac:dyDescent="0.25"/>
    <row r="7442" ht="12" hidden="1" customHeight="1" x14ac:dyDescent="0.25"/>
    <row r="7443" ht="12" hidden="1" customHeight="1" x14ac:dyDescent="0.25"/>
    <row r="7444" ht="12" hidden="1" customHeight="1" x14ac:dyDescent="0.25"/>
    <row r="7445" ht="12" hidden="1" customHeight="1" x14ac:dyDescent="0.25"/>
    <row r="7446" ht="12" hidden="1" customHeight="1" x14ac:dyDescent="0.25"/>
    <row r="7447" ht="12" hidden="1" customHeight="1" x14ac:dyDescent="0.25"/>
    <row r="7448" ht="12" hidden="1" customHeight="1" x14ac:dyDescent="0.25"/>
    <row r="7449" ht="12" hidden="1" customHeight="1" x14ac:dyDescent="0.25"/>
    <row r="7450" ht="12" hidden="1" customHeight="1" x14ac:dyDescent="0.25"/>
    <row r="7451" ht="12" hidden="1" customHeight="1" x14ac:dyDescent="0.25"/>
    <row r="7452" ht="12" hidden="1" customHeight="1" x14ac:dyDescent="0.25"/>
    <row r="7453" ht="12" hidden="1" customHeight="1" x14ac:dyDescent="0.25"/>
    <row r="7454" ht="12" hidden="1" customHeight="1" x14ac:dyDescent="0.25"/>
    <row r="7455" ht="12" hidden="1" customHeight="1" x14ac:dyDescent="0.25"/>
    <row r="7456" ht="12" hidden="1" customHeight="1" x14ac:dyDescent="0.25"/>
    <row r="7457" ht="12" hidden="1" customHeight="1" x14ac:dyDescent="0.25"/>
    <row r="7458" ht="12" hidden="1" customHeight="1" x14ac:dyDescent="0.25"/>
    <row r="7459" ht="12" hidden="1" customHeight="1" x14ac:dyDescent="0.25"/>
    <row r="7460" ht="12" hidden="1" customHeight="1" x14ac:dyDescent="0.25"/>
    <row r="7461" ht="12" hidden="1" customHeight="1" x14ac:dyDescent="0.25"/>
    <row r="7462" ht="12" hidden="1" customHeight="1" x14ac:dyDescent="0.25"/>
    <row r="7463" ht="12" hidden="1" customHeight="1" x14ac:dyDescent="0.25"/>
    <row r="7464" ht="12" hidden="1" customHeight="1" x14ac:dyDescent="0.25"/>
    <row r="7465" ht="12" hidden="1" customHeight="1" x14ac:dyDescent="0.25"/>
    <row r="7466" ht="12" hidden="1" customHeight="1" x14ac:dyDescent="0.25"/>
    <row r="7467" ht="12" hidden="1" customHeight="1" x14ac:dyDescent="0.25"/>
    <row r="7468" ht="12" hidden="1" customHeight="1" x14ac:dyDescent="0.25"/>
    <row r="7469" ht="12" hidden="1" customHeight="1" x14ac:dyDescent="0.25"/>
    <row r="7470" ht="12" hidden="1" customHeight="1" x14ac:dyDescent="0.25"/>
    <row r="7471" ht="12" hidden="1" customHeight="1" x14ac:dyDescent="0.25"/>
    <row r="7472" ht="12" hidden="1" customHeight="1" x14ac:dyDescent="0.25"/>
    <row r="7473" ht="12" hidden="1" customHeight="1" x14ac:dyDescent="0.25"/>
    <row r="7474" ht="12" hidden="1" customHeight="1" x14ac:dyDescent="0.25"/>
    <row r="7475" ht="12" hidden="1" customHeight="1" x14ac:dyDescent="0.25"/>
    <row r="7476" ht="12" hidden="1" customHeight="1" x14ac:dyDescent="0.25"/>
    <row r="7477" ht="12" hidden="1" customHeight="1" x14ac:dyDescent="0.25"/>
    <row r="7478" ht="12" hidden="1" customHeight="1" x14ac:dyDescent="0.25"/>
    <row r="7479" ht="12" hidden="1" customHeight="1" x14ac:dyDescent="0.25"/>
    <row r="7480" ht="12" hidden="1" customHeight="1" x14ac:dyDescent="0.25"/>
    <row r="7481" ht="12" hidden="1" customHeight="1" x14ac:dyDescent="0.25"/>
    <row r="7482" ht="12" hidden="1" customHeight="1" x14ac:dyDescent="0.25"/>
    <row r="7483" ht="12" hidden="1" customHeight="1" x14ac:dyDescent="0.25"/>
    <row r="7484" ht="12" hidden="1" customHeight="1" x14ac:dyDescent="0.25"/>
    <row r="7485" ht="12" hidden="1" customHeight="1" x14ac:dyDescent="0.25"/>
    <row r="7486" ht="12" hidden="1" customHeight="1" x14ac:dyDescent="0.25"/>
    <row r="7487" ht="12" hidden="1" customHeight="1" x14ac:dyDescent="0.25"/>
    <row r="7488" ht="12" hidden="1" customHeight="1" x14ac:dyDescent="0.25"/>
    <row r="7489" ht="12" hidden="1" customHeight="1" x14ac:dyDescent="0.25"/>
    <row r="7490" ht="12" hidden="1" customHeight="1" x14ac:dyDescent="0.25"/>
    <row r="7491" ht="12" hidden="1" customHeight="1" x14ac:dyDescent="0.25"/>
    <row r="7492" ht="12" hidden="1" customHeight="1" x14ac:dyDescent="0.25"/>
    <row r="7493" ht="12" hidden="1" customHeight="1" x14ac:dyDescent="0.25"/>
    <row r="7494" ht="12" hidden="1" customHeight="1" x14ac:dyDescent="0.25"/>
    <row r="7495" ht="12" hidden="1" customHeight="1" x14ac:dyDescent="0.25"/>
    <row r="7496" ht="12" hidden="1" customHeight="1" x14ac:dyDescent="0.25"/>
    <row r="7497" ht="12" hidden="1" customHeight="1" x14ac:dyDescent="0.25"/>
    <row r="7498" ht="12" hidden="1" customHeight="1" x14ac:dyDescent="0.25"/>
    <row r="7499" ht="12" hidden="1" customHeight="1" x14ac:dyDescent="0.25"/>
    <row r="7500" ht="12" hidden="1" customHeight="1" x14ac:dyDescent="0.25"/>
    <row r="7501" ht="12" hidden="1" customHeight="1" x14ac:dyDescent="0.25"/>
    <row r="7502" ht="12" hidden="1" customHeight="1" x14ac:dyDescent="0.25"/>
    <row r="7503" ht="12" hidden="1" customHeight="1" x14ac:dyDescent="0.25"/>
    <row r="7504" ht="12" hidden="1" customHeight="1" x14ac:dyDescent="0.25"/>
    <row r="7505" ht="12" hidden="1" customHeight="1" x14ac:dyDescent="0.25"/>
    <row r="7506" ht="12" hidden="1" customHeight="1" x14ac:dyDescent="0.25"/>
    <row r="7507" ht="12" hidden="1" customHeight="1" x14ac:dyDescent="0.25"/>
    <row r="7508" ht="12" hidden="1" customHeight="1" x14ac:dyDescent="0.25"/>
    <row r="7509" ht="12" hidden="1" customHeight="1" x14ac:dyDescent="0.25"/>
    <row r="7510" ht="12" hidden="1" customHeight="1" x14ac:dyDescent="0.25"/>
    <row r="7511" ht="12" hidden="1" customHeight="1" x14ac:dyDescent="0.25"/>
    <row r="7512" ht="12" hidden="1" customHeight="1" x14ac:dyDescent="0.25"/>
    <row r="7513" ht="12" hidden="1" customHeight="1" x14ac:dyDescent="0.25"/>
    <row r="7514" ht="12" hidden="1" customHeight="1" x14ac:dyDescent="0.25"/>
    <row r="7515" ht="12" hidden="1" customHeight="1" x14ac:dyDescent="0.25"/>
    <row r="7516" ht="12" hidden="1" customHeight="1" x14ac:dyDescent="0.25"/>
    <row r="7517" ht="12" hidden="1" customHeight="1" x14ac:dyDescent="0.25"/>
    <row r="7518" ht="12" hidden="1" customHeight="1" x14ac:dyDescent="0.25"/>
    <row r="7519" ht="12" hidden="1" customHeight="1" x14ac:dyDescent="0.25"/>
    <row r="7520" ht="12" hidden="1" customHeight="1" x14ac:dyDescent="0.25"/>
    <row r="7521" ht="12" hidden="1" customHeight="1" x14ac:dyDescent="0.25"/>
    <row r="7522" ht="12" hidden="1" customHeight="1" x14ac:dyDescent="0.25"/>
    <row r="7523" ht="12" hidden="1" customHeight="1" x14ac:dyDescent="0.25"/>
    <row r="7524" ht="12" hidden="1" customHeight="1" x14ac:dyDescent="0.25"/>
    <row r="7525" ht="12" hidden="1" customHeight="1" x14ac:dyDescent="0.25"/>
    <row r="7526" ht="12" hidden="1" customHeight="1" x14ac:dyDescent="0.25"/>
    <row r="7527" ht="12" hidden="1" customHeight="1" x14ac:dyDescent="0.25"/>
    <row r="7528" ht="12" hidden="1" customHeight="1" x14ac:dyDescent="0.25"/>
    <row r="7529" ht="12" hidden="1" customHeight="1" x14ac:dyDescent="0.25"/>
    <row r="7530" ht="12" hidden="1" customHeight="1" x14ac:dyDescent="0.25"/>
    <row r="7531" ht="12" hidden="1" customHeight="1" x14ac:dyDescent="0.25"/>
    <row r="7532" ht="12" hidden="1" customHeight="1" x14ac:dyDescent="0.25"/>
    <row r="7533" ht="12" hidden="1" customHeight="1" x14ac:dyDescent="0.25"/>
    <row r="7534" ht="12" hidden="1" customHeight="1" x14ac:dyDescent="0.25"/>
    <row r="7535" ht="12" hidden="1" customHeight="1" x14ac:dyDescent="0.25"/>
    <row r="7536" ht="12" hidden="1" customHeight="1" x14ac:dyDescent="0.25"/>
    <row r="7537" ht="12" hidden="1" customHeight="1" x14ac:dyDescent="0.25"/>
    <row r="7538" ht="12" hidden="1" customHeight="1" x14ac:dyDescent="0.25"/>
    <row r="7539" ht="12" hidden="1" customHeight="1" x14ac:dyDescent="0.25"/>
    <row r="7540" ht="12" hidden="1" customHeight="1" x14ac:dyDescent="0.25"/>
    <row r="7541" ht="12" hidden="1" customHeight="1" x14ac:dyDescent="0.25"/>
    <row r="7542" ht="12" hidden="1" customHeight="1" x14ac:dyDescent="0.25"/>
    <row r="7543" ht="12" hidden="1" customHeight="1" x14ac:dyDescent="0.25"/>
    <row r="7544" ht="12" hidden="1" customHeight="1" x14ac:dyDescent="0.25"/>
    <row r="7545" ht="12" hidden="1" customHeight="1" x14ac:dyDescent="0.25"/>
    <row r="7546" ht="12" hidden="1" customHeight="1" x14ac:dyDescent="0.25"/>
    <row r="7547" ht="12" hidden="1" customHeight="1" x14ac:dyDescent="0.25"/>
    <row r="7548" ht="12" hidden="1" customHeight="1" x14ac:dyDescent="0.25"/>
    <row r="7549" ht="12" hidden="1" customHeight="1" x14ac:dyDescent="0.25"/>
    <row r="7550" ht="12" hidden="1" customHeight="1" x14ac:dyDescent="0.25"/>
    <row r="7551" ht="12" hidden="1" customHeight="1" x14ac:dyDescent="0.25"/>
    <row r="7552" ht="12" hidden="1" customHeight="1" x14ac:dyDescent="0.25"/>
    <row r="7553" ht="12" hidden="1" customHeight="1" x14ac:dyDescent="0.25"/>
    <row r="7554" ht="12" hidden="1" customHeight="1" x14ac:dyDescent="0.25"/>
    <row r="7555" ht="12" hidden="1" customHeight="1" x14ac:dyDescent="0.25"/>
    <row r="7556" ht="12" hidden="1" customHeight="1" x14ac:dyDescent="0.25"/>
    <row r="7557" ht="12" hidden="1" customHeight="1" x14ac:dyDescent="0.25"/>
    <row r="7558" ht="12" hidden="1" customHeight="1" x14ac:dyDescent="0.25"/>
    <row r="7559" ht="12" hidden="1" customHeight="1" x14ac:dyDescent="0.25"/>
    <row r="7560" ht="12" hidden="1" customHeight="1" x14ac:dyDescent="0.25"/>
    <row r="7561" ht="12" hidden="1" customHeight="1" x14ac:dyDescent="0.25"/>
    <row r="7562" ht="12" hidden="1" customHeight="1" x14ac:dyDescent="0.25"/>
    <row r="7563" ht="12" hidden="1" customHeight="1" x14ac:dyDescent="0.25"/>
    <row r="7564" ht="12" hidden="1" customHeight="1" x14ac:dyDescent="0.25"/>
    <row r="7565" ht="12" hidden="1" customHeight="1" x14ac:dyDescent="0.25"/>
    <row r="7566" ht="12" hidden="1" customHeight="1" x14ac:dyDescent="0.25"/>
    <row r="7567" ht="12" hidden="1" customHeight="1" x14ac:dyDescent="0.25"/>
    <row r="7568" ht="12" hidden="1" customHeight="1" x14ac:dyDescent="0.25"/>
    <row r="7569" ht="12" hidden="1" customHeight="1" x14ac:dyDescent="0.25"/>
    <row r="7570" ht="12" hidden="1" customHeight="1" x14ac:dyDescent="0.25"/>
    <row r="7571" ht="12" hidden="1" customHeight="1" x14ac:dyDescent="0.25"/>
    <row r="7572" ht="12" hidden="1" customHeight="1" x14ac:dyDescent="0.25"/>
    <row r="7573" ht="12" hidden="1" customHeight="1" x14ac:dyDescent="0.25"/>
    <row r="7574" ht="12" hidden="1" customHeight="1" x14ac:dyDescent="0.25"/>
    <row r="7575" ht="12" hidden="1" customHeight="1" x14ac:dyDescent="0.25"/>
    <row r="7576" ht="12" hidden="1" customHeight="1" x14ac:dyDescent="0.25"/>
    <row r="7577" ht="12" hidden="1" customHeight="1" x14ac:dyDescent="0.25"/>
    <row r="7578" ht="12" hidden="1" customHeight="1" x14ac:dyDescent="0.25"/>
    <row r="7579" ht="12" hidden="1" customHeight="1" x14ac:dyDescent="0.25"/>
    <row r="7580" ht="12" hidden="1" customHeight="1" x14ac:dyDescent="0.25"/>
    <row r="7581" ht="12" hidden="1" customHeight="1" x14ac:dyDescent="0.25"/>
    <row r="7582" ht="12" hidden="1" customHeight="1" x14ac:dyDescent="0.25"/>
    <row r="7583" ht="12" hidden="1" customHeight="1" x14ac:dyDescent="0.25"/>
    <row r="7584" ht="12" hidden="1" customHeight="1" x14ac:dyDescent="0.25"/>
    <row r="7585" ht="12" hidden="1" customHeight="1" x14ac:dyDescent="0.25"/>
    <row r="7586" ht="12" hidden="1" customHeight="1" x14ac:dyDescent="0.25"/>
    <row r="7587" ht="12" hidden="1" customHeight="1" x14ac:dyDescent="0.25"/>
    <row r="7588" ht="12" hidden="1" customHeight="1" x14ac:dyDescent="0.25"/>
    <row r="7589" ht="12" hidden="1" customHeight="1" x14ac:dyDescent="0.25"/>
    <row r="7590" ht="12" hidden="1" customHeight="1" x14ac:dyDescent="0.25"/>
    <row r="7591" ht="12" hidden="1" customHeight="1" x14ac:dyDescent="0.25"/>
    <row r="7592" ht="12" hidden="1" customHeight="1" x14ac:dyDescent="0.25"/>
    <row r="7593" ht="12" hidden="1" customHeight="1" x14ac:dyDescent="0.25"/>
    <row r="7594" ht="12" hidden="1" customHeight="1" x14ac:dyDescent="0.25"/>
    <row r="7595" ht="12" hidden="1" customHeight="1" x14ac:dyDescent="0.25"/>
    <row r="7596" ht="12" hidden="1" customHeight="1" x14ac:dyDescent="0.25"/>
    <row r="7597" ht="12" hidden="1" customHeight="1" x14ac:dyDescent="0.25"/>
    <row r="7598" ht="12" hidden="1" customHeight="1" x14ac:dyDescent="0.25"/>
    <row r="7599" ht="12" hidden="1" customHeight="1" x14ac:dyDescent="0.25"/>
    <row r="7600" ht="12" hidden="1" customHeight="1" x14ac:dyDescent="0.25"/>
    <row r="7601" ht="12" hidden="1" customHeight="1" x14ac:dyDescent="0.25"/>
    <row r="7602" ht="12" hidden="1" customHeight="1" x14ac:dyDescent="0.25"/>
    <row r="7603" ht="12" hidden="1" customHeight="1" x14ac:dyDescent="0.25"/>
    <row r="7604" ht="12" hidden="1" customHeight="1" x14ac:dyDescent="0.25"/>
    <row r="7605" ht="12" hidden="1" customHeight="1" x14ac:dyDescent="0.25"/>
    <row r="7606" ht="12" hidden="1" customHeight="1" x14ac:dyDescent="0.25"/>
    <row r="7607" ht="12" hidden="1" customHeight="1" x14ac:dyDescent="0.25"/>
    <row r="7608" ht="12" hidden="1" customHeight="1" x14ac:dyDescent="0.25"/>
    <row r="7609" ht="12" hidden="1" customHeight="1" x14ac:dyDescent="0.25"/>
    <row r="7610" ht="12" hidden="1" customHeight="1" x14ac:dyDescent="0.25"/>
    <row r="7611" ht="12" hidden="1" customHeight="1" x14ac:dyDescent="0.25"/>
    <row r="7612" ht="12" hidden="1" customHeight="1" x14ac:dyDescent="0.25"/>
    <row r="7613" ht="12" hidden="1" customHeight="1" x14ac:dyDescent="0.25"/>
    <row r="7614" ht="12" hidden="1" customHeight="1" x14ac:dyDescent="0.25"/>
    <row r="7615" ht="12" hidden="1" customHeight="1" x14ac:dyDescent="0.25"/>
    <row r="7616" ht="12" hidden="1" customHeight="1" x14ac:dyDescent="0.25"/>
    <row r="7617" ht="12" hidden="1" customHeight="1" x14ac:dyDescent="0.25"/>
    <row r="7618" ht="12" hidden="1" customHeight="1" x14ac:dyDescent="0.25"/>
    <row r="7619" ht="12" hidden="1" customHeight="1" x14ac:dyDescent="0.25"/>
    <row r="7620" ht="12" hidden="1" customHeight="1" x14ac:dyDescent="0.25"/>
    <row r="7621" ht="12" hidden="1" customHeight="1" x14ac:dyDescent="0.25"/>
    <row r="7622" ht="12" hidden="1" customHeight="1" x14ac:dyDescent="0.25"/>
    <row r="7623" ht="12" hidden="1" customHeight="1" x14ac:dyDescent="0.25"/>
    <row r="7624" ht="12" hidden="1" customHeight="1" x14ac:dyDescent="0.25"/>
    <row r="7625" ht="12" hidden="1" customHeight="1" x14ac:dyDescent="0.25"/>
    <row r="7626" ht="12" hidden="1" customHeight="1" x14ac:dyDescent="0.25"/>
    <row r="7627" ht="12" hidden="1" customHeight="1" x14ac:dyDescent="0.25"/>
    <row r="7628" ht="12" hidden="1" customHeight="1" x14ac:dyDescent="0.25"/>
    <row r="7629" ht="12" hidden="1" customHeight="1" x14ac:dyDescent="0.25"/>
    <row r="7630" ht="12" hidden="1" customHeight="1" x14ac:dyDescent="0.25"/>
    <row r="7631" ht="12" hidden="1" customHeight="1" x14ac:dyDescent="0.25"/>
    <row r="7632" ht="12" hidden="1" customHeight="1" x14ac:dyDescent="0.25"/>
    <row r="7633" ht="12" hidden="1" customHeight="1" x14ac:dyDescent="0.25"/>
    <row r="7634" ht="12" hidden="1" customHeight="1" x14ac:dyDescent="0.25"/>
    <row r="7635" ht="12" hidden="1" customHeight="1" x14ac:dyDescent="0.25"/>
    <row r="7636" ht="12" hidden="1" customHeight="1" x14ac:dyDescent="0.25"/>
    <row r="7637" ht="12" hidden="1" customHeight="1" x14ac:dyDescent="0.25"/>
    <row r="7638" ht="12" hidden="1" customHeight="1" x14ac:dyDescent="0.25"/>
    <row r="7639" ht="12" hidden="1" customHeight="1" x14ac:dyDescent="0.25"/>
    <row r="7640" ht="12" hidden="1" customHeight="1" x14ac:dyDescent="0.25"/>
    <row r="7641" ht="12" hidden="1" customHeight="1" x14ac:dyDescent="0.25"/>
    <row r="7642" ht="12" hidden="1" customHeight="1" x14ac:dyDescent="0.25"/>
    <row r="7643" ht="12" hidden="1" customHeight="1" x14ac:dyDescent="0.25"/>
    <row r="7644" ht="12" hidden="1" customHeight="1" x14ac:dyDescent="0.25"/>
    <row r="7645" ht="12" hidden="1" customHeight="1" x14ac:dyDescent="0.25"/>
    <row r="7646" ht="12" hidden="1" customHeight="1" x14ac:dyDescent="0.25"/>
    <row r="7647" ht="12" hidden="1" customHeight="1" x14ac:dyDescent="0.25"/>
    <row r="7648" ht="12" hidden="1" customHeight="1" x14ac:dyDescent="0.25"/>
    <row r="7649" ht="12" hidden="1" customHeight="1" x14ac:dyDescent="0.25"/>
    <row r="7650" ht="12" hidden="1" customHeight="1" x14ac:dyDescent="0.25"/>
    <row r="7651" ht="12" hidden="1" customHeight="1" x14ac:dyDescent="0.25"/>
    <row r="7652" ht="12" hidden="1" customHeight="1" x14ac:dyDescent="0.25"/>
    <row r="7653" ht="12" hidden="1" customHeight="1" x14ac:dyDescent="0.25"/>
    <row r="7654" ht="12" hidden="1" customHeight="1" x14ac:dyDescent="0.25"/>
    <row r="7655" ht="12" hidden="1" customHeight="1" x14ac:dyDescent="0.25"/>
    <row r="7656" ht="12" hidden="1" customHeight="1" x14ac:dyDescent="0.25"/>
    <row r="7657" ht="12" hidden="1" customHeight="1" x14ac:dyDescent="0.25"/>
    <row r="7658" ht="12" hidden="1" customHeight="1" x14ac:dyDescent="0.25"/>
    <row r="7659" ht="12" hidden="1" customHeight="1" x14ac:dyDescent="0.25"/>
    <row r="7660" ht="12" hidden="1" customHeight="1" x14ac:dyDescent="0.25"/>
    <row r="7661" ht="12" hidden="1" customHeight="1" x14ac:dyDescent="0.25"/>
    <row r="7662" ht="12" hidden="1" customHeight="1" x14ac:dyDescent="0.25"/>
    <row r="7663" ht="12" hidden="1" customHeight="1" x14ac:dyDescent="0.25"/>
    <row r="7664" ht="12" hidden="1" customHeight="1" x14ac:dyDescent="0.25"/>
    <row r="7665" ht="12" hidden="1" customHeight="1" x14ac:dyDescent="0.25"/>
    <row r="7666" ht="12" hidden="1" customHeight="1" x14ac:dyDescent="0.25"/>
    <row r="7667" ht="12" hidden="1" customHeight="1" x14ac:dyDescent="0.25"/>
    <row r="7668" ht="12" hidden="1" customHeight="1" x14ac:dyDescent="0.25"/>
    <row r="7669" ht="12" hidden="1" customHeight="1" x14ac:dyDescent="0.25"/>
    <row r="7670" ht="12" hidden="1" customHeight="1" x14ac:dyDescent="0.25"/>
    <row r="7671" ht="12" hidden="1" customHeight="1" x14ac:dyDescent="0.25"/>
    <row r="7672" ht="12" hidden="1" customHeight="1" x14ac:dyDescent="0.25"/>
    <row r="7673" ht="12" hidden="1" customHeight="1" x14ac:dyDescent="0.25"/>
    <row r="7674" ht="12" hidden="1" customHeight="1" x14ac:dyDescent="0.25"/>
    <row r="7675" ht="12" hidden="1" customHeight="1" x14ac:dyDescent="0.25"/>
    <row r="7676" ht="12" hidden="1" customHeight="1" x14ac:dyDescent="0.25"/>
    <row r="7677" ht="12" hidden="1" customHeight="1" x14ac:dyDescent="0.25"/>
    <row r="7678" ht="12" hidden="1" customHeight="1" x14ac:dyDescent="0.25"/>
    <row r="7679" ht="12" hidden="1" customHeight="1" x14ac:dyDescent="0.25"/>
    <row r="7680" ht="12" hidden="1" customHeight="1" x14ac:dyDescent="0.25"/>
    <row r="7681" ht="12" hidden="1" customHeight="1" x14ac:dyDescent="0.25"/>
    <row r="7682" ht="12" hidden="1" customHeight="1" x14ac:dyDescent="0.25"/>
    <row r="7683" ht="12" hidden="1" customHeight="1" x14ac:dyDescent="0.25"/>
    <row r="7684" ht="12" hidden="1" customHeight="1" x14ac:dyDescent="0.25"/>
    <row r="7685" ht="12" hidden="1" customHeight="1" x14ac:dyDescent="0.25"/>
    <row r="7686" ht="12" hidden="1" customHeight="1" x14ac:dyDescent="0.25"/>
    <row r="7687" ht="12" hidden="1" customHeight="1" x14ac:dyDescent="0.25"/>
    <row r="7688" ht="12" hidden="1" customHeight="1" x14ac:dyDescent="0.25"/>
    <row r="7689" ht="12" hidden="1" customHeight="1" x14ac:dyDescent="0.25"/>
    <row r="7690" ht="12" hidden="1" customHeight="1" x14ac:dyDescent="0.25"/>
    <row r="7691" ht="12" hidden="1" customHeight="1" x14ac:dyDescent="0.25"/>
    <row r="7692" ht="12" hidden="1" customHeight="1" x14ac:dyDescent="0.25"/>
    <row r="7693" ht="12" hidden="1" customHeight="1" x14ac:dyDescent="0.25"/>
    <row r="7694" ht="12" hidden="1" customHeight="1" x14ac:dyDescent="0.25"/>
    <row r="7695" ht="12" hidden="1" customHeight="1" x14ac:dyDescent="0.25"/>
    <row r="7696" ht="12" hidden="1" customHeight="1" x14ac:dyDescent="0.25"/>
    <row r="7697" ht="12" hidden="1" customHeight="1" x14ac:dyDescent="0.25"/>
    <row r="7698" ht="12" hidden="1" customHeight="1" x14ac:dyDescent="0.25"/>
    <row r="7699" ht="12" hidden="1" customHeight="1" x14ac:dyDescent="0.25"/>
    <row r="7700" ht="12" hidden="1" customHeight="1" x14ac:dyDescent="0.25"/>
    <row r="7701" ht="12" hidden="1" customHeight="1" x14ac:dyDescent="0.25"/>
    <row r="7702" ht="12" hidden="1" customHeight="1" x14ac:dyDescent="0.25"/>
    <row r="7703" ht="12" hidden="1" customHeight="1" x14ac:dyDescent="0.25"/>
    <row r="7704" ht="12" hidden="1" customHeight="1" x14ac:dyDescent="0.25"/>
    <row r="7705" ht="12" hidden="1" customHeight="1" x14ac:dyDescent="0.25"/>
    <row r="7706" ht="12" hidden="1" customHeight="1" x14ac:dyDescent="0.25"/>
    <row r="7707" ht="12" hidden="1" customHeight="1" x14ac:dyDescent="0.25"/>
    <row r="7708" ht="12" hidden="1" customHeight="1" x14ac:dyDescent="0.25"/>
    <row r="7709" ht="12" hidden="1" customHeight="1" x14ac:dyDescent="0.25"/>
    <row r="7710" ht="12" hidden="1" customHeight="1" x14ac:dyDescent="0.25"/>
    <row r="7711" ht="12" hidden="1" customHeight="1" x14ac:dyDescent="0.25"/>
    <row r="7712" ht="12" hidden="1" customHeight="1" x14ac:dyDescent="0.25"/>
    <row r="7713" ht="12" hidden="1" customHeight="1" x14ac:dyDescent="0.25"/>
    <row r="7714" ht="12" hidden="1" customHeight="1" x14ac:dyDescent="0.25"/>
    <row r="7715" ht="12" hidden="1" customHeight="1" x14ac:dyDescent="0.25"/>
    <row r="7716" ht="12" hidden="1" customHeight="1" x14ac:dyDescent="0.25"/>
    <row r="7717" ht="12" hidden="1" customHeight="1" x14ac:dyDescent="0.25"/>
    <row r="7718" ht="12" hidden="1" customHeight="1" x14ac:dyDescent="0.25"/>
    <row r="7719" ht="12" hidden="1" customHeight="1" x14ac:dyDescent="0.25"/>
    <row r="7720" ht="12" hidden="1" customHeight="1" x14ac:dyDescent="0.25"/>
    <row r="7721" ht="12" hidden="1" customHeight="1" x14ac:dyDescent="0.25"/>
    <row r="7722" ht="12" hidden="1" customHeight="1" x14ac:dyDescent="0.25"/>
    <row r="7723" ht="12" hidden="1" customHeight="1" x14ac:dyDescent="0.25"/>
    <row r="7724" ht="12" hidden="1" customHeight="1" x14ac:dyDescent="0.25"/>
    <row r="7725" ht="12" hidden="1" customHeight="1" x14ac:dyDescent="0.25"/>
    <row r="7726" ht="12" hidden="1" customHeight="1" x14ac:dyDescent="0.25"/>
    <row r="7727" ht="12" hidden="1" customHeight="1" x14ac:dyDescent="0.25"/>
    <row r="7728" ht="12" hidden="1" customHeight="1" x14ac:dyDescent="0.25"/>
    <row r="7729" ht="12" hidden="1" customHeight="1" x14ac:dyDescent="0.25"/>
    <row r="7730" ht="12" hidden="1" customHeight="1" x14ac:dyDescent="0.25"/>
    <row r="7731" ht="12" hidden="1" customHeight="1" x14ac:dyDescent="0.25"/>
    <row r="7732" ht="12" hidden="1" customHeight="1" x14ac:dyDescent="0.25"/>
    <row r="7733" ht="12" hidden="1" customHeight="1" x14ac:dyDescent="0.25"/>
    <row r="7734" ht="12" hidden="1" customHeight="1" x14ac:dyDescent="0.25"/>
    <row r="7735" ht="12" hidden="1" customHeight="1" x14ac:dyDescent="0.25"/>
    <row r="7736" ht="12" hidden="1" customHeight="1" x14ac:dyDescent="0.25"/>
    <row r="7737" ht="12" hidden="1" customHeight="1" x14ac:dyDescent="0.25"/>
    <row r="7738" ht="12" hidden="1" customHeight="1" x14ac:dyDescent="0.25"/>
    <row r="7739" ht="12" hidden="1" customHeight="1" x14ac:dyDescent="0.25"/>
    <row r="7740" ht="12" hidden="1" customHeight="1" x14ac:dyDescent="0.25"/>
    <row r="7741" ht="12" hidden="1" customHeight="1" x14ac:dyDescent="0.25"/>
    <row r="7742" ht="12" hidden="1" customHeight="1" x14ac:dyDescent="0.25"/>
    <row r="7743" ht="12" hidden="1" customHeight="1" x14ac:dyDescent="0.25"/>
    <row r="7744" ht="12" hidden="1" customHeight="1" x14ac:dyDescent="0.25"/>
    <row r="7745" ht="12" hidden="1" customHeight="1" x14ac:dyDescent="0.25"/>
    <row r="7746" ht="12" hidden="1" customHeight="1" x14ac:dyDescent="0.25"/>
    <row r="7747" ht="12" hidden="1" customHeight="1" x14ac:dyDescent="0.25"/>
    <row r="7748" ht="12" hidden="1" customHeight="1" x14ac:dyDescent="0.25"/>
    <row r="7749" ht="12" hidden="1" customHeight="1" x14ac:dyDescent="0.25"/>
    <row r="7750" ht="12" hidden="1" customHeight="1" x14ac:dyDescent="0.25"/>
    <row r="7751" ht="12" hidden="1" customHeight="1" x14ac:dyDescent="0.25"/>
    <row r="7752" ht="12" hidden="1" customHeight="1" x14ac:dyDescent="0.25"/>
    <row r="7753" ht="12" hidden="1" customHeight="1" x14ac:dyDescent="0.25"/>
    <row r="7754" ht="12" hidden="1" customHeight="1" x14ac:dyDescent="0.25"/>
    <row r="7755" ht="12" hidden="1" customHeight="1" x14ac:dyDescent="0.25"/>
    <row r="7756" ht="12" hidden="1" customHeight="1" x14ac:dyDescent="0.25"/>
    <row r="7757" ht="12" hidden="1" customHeight="1" x14ac:dyDescent="0.25"/>
    <row r="7758" ht="12" hidden="1" customHeight="1" x14ac:dyDescent="0.25"/>
    <row r="7759" ht="12" hidden="1" customHeight="1" x14ac:dyDescent="0.25"/>
    <row r="7760" ht="12" hidden="1" customHeight="1" x14ac:dyDescent="0.25"/>
    <row r="7761" ht="12" hidden="1" customHeight="1" x14ac:dyDescent="0.25"/>
    <row r="7762" ht="12" hidden="1" customHeight="1" x14ac:dyDescent="0.25"/>
    <row r="7763" ht="12" hidden="1" customHeight="1" x14ac:dyDescent="0.25"/>
    <row r="7764" ht="12" hidden="1" customHeight="1" x14ac:dyDescent="0.25"/>
    <row r="7765" ht="12" hidden="1" customHeight="1" x14ac:dyDescent="0.25"/>
    <row r="7766" ht="12" hidden="1" customHeight="1" x14ac:dyDescent="0.25"/>
    <row r="7767" ht="12" hidden="1" customHeight="1" x14ac:dyDescent="0.25"/>
    <row r="7768" ht="12" hidden="1" customHeight="1" x14ac:dyDescent="0.25"/>
    <row r="7769" ht="12" hidden="1" customHeight="1" x14ac:dyDescent="0.25"/>
    <row r="7770" ht="12" hidden="1" customHeight="1" x14ac:dyDescent="0.25"/>
    <row r="7771" ht="12" hidden="1" customHeight="1" x14ac:dyDescent="0.25"/>
    <row r="7772" ht="12" hidden="1" customHeight="1" x14ac:dyDescent="0.25"/>
    <row r="7773" ht="12" hidden="1" customHeight="1" x14ac:dyDescent="0.25"/>
    <row r="7774" ht="12" hidden="1" customHeight="1" x14ac:dyDescent="0.25"/>
    <row r="7775" ht="12" hidden="1" customHeight="1" x14ac:dyDescent="0.25"/>
    <row r="7776" ht="12" hidden="1" customHeight="1" x14ac:dyDescent="0.25"/>
    <row r="7777" ht="12" hidden="1" customHeight="1" x14ac:dyDescent="0.25"/>
    <row r="7778" ht="12" hidden="1" customHeight="1" x14ac:dyDescent="0.25"/>
    <row r="7779" ht="12" hidden="1" customHeight="1" x14ac:dyDescent="0.25"/>
    <row r="7780" ht="12" hidden="1" customHeight="1" x14ac:dyDescent="0.25"/>
    <row r="7781" ht="12" hidden="1" customHeight="1" x14ac:dyDescent="0.25"/>
    <row r="7782" ht="12" hidden="1" customHeight="1" x14ac:dyDescent="0.25"/>
    <row r="7783" ht="12" hidden="1" customHeight="1" x14ac:dyDescent="0.25"/>
    <row r="7784" ht="12" hidden="1" customHeight="1" x14ac:dyDescent="0.25"/>
    <row r="7785" ht="12" hidden="1" customHeight="1" x14ac:dyDescent="0.25"/>
    <row r="7786" ht="12" hidden="1" customHeight="1" x14ac:dyDescent="0.25"/>
    <row r="7787" ht="12" hidden="1" customHeight="1" x14ac:dyDescent="0.25"/>
    <row r="7788" ht="12" hidden="1" customHeight="1" x14ac:dyDescent="0.25"/>
    <row r="7789" ht="12" hidden="1" customHeight="1" x14ac:dyDescent="0.25"/>
    <row r="7790" ht="12" hidden="1" customHeight="1" x14ac:dyDescent="0.25"/>
    <row r="7791" ht="12" hidden="1" customHeight="1" x14ac:dyDescent="0.25"/>
    <row r="7792" ht="12" hidden="1" customHeight="1" x14ac:dyDescent="0.25"/>
    <row r="7793" ht="12" hidden="1" customHeight="1" x14ac:dyDescent="0.25"/>
    <row r="7794" ht="12" hidden="1" customHeight="1" x14ac:dyDescent="0.25"/>
    <row r="7795" ht="12" hidden="1" customHeight="1" x14ac:dyDescent="0.25"/>
    <row r="7796" ht="12" hidden="1" customHeight="1" x14ac:dyDescent="0.25"/>
    <row r="7797" ht="12" hidden="1" customHeight="1" x14ac:dyDescent="0.25"/>
    <row r="7798" ht="12" hidden="1" customHeight="1" x14ac:dyDescent="0.25"/>
    <row r="7799" ht="12" hidden="1" customHeight="1" x14ac:dyDescent="0.25"/>
    <row r="7800" ht="12" hidden="1" customHeight="1" x14ac:dyDescent="0.25"/>
    <row r="7801" ht="12" hidden="1" customHeight="1" x14ac:dyDescent="0.25"/>
    <row r="7802" ht="12" hidden="1" customHeight="1" x14ac:dyDescent="0.25"/>
    <row r="7803" ht="12" hidden="1" customHeight="1" x14ac:dyDescent="0.25"/>
    <row r="7804" ht="12" hidden="1" customHeight="1" x14ac:dyDescent="0.25"/>
    <row r="7805" ht="12" hidden="1" customHeight="1" x14ac:dyDescent="0.25"/>
    <row r="7806" ht="12" hidden="1" customHeight="1" x14ac:dyDescent="0.25"/>
    <row r="7807" ht="12" hidden="1" customHeight="1" x14ac:dyDescent="0.25"/>
    <row r="7808" ht="12" hidden="1" customHeight="1" x14ac:dyDescent="0.25"/>
    <row r="7809" ht="12" hidden="1" customHeight="1" x14ac:dyDescent="0.25"/>
    <row r="7810" ht="12" hidden="1" customHeight="1" x14ac:dyDescent="0.25"/>
    <row r="7811" ht="12" hidden="1" customHeight="1" x14ac:dyDescent="0.25"/>
    <row r="7812" ht="12" hidden="1" customHeight="1" x14ac:dyDescent="0.25"/>
    <row r="7813" ht="12" hidden="1" customHeight="1" x14ac:dyDescent="0.25"/>
    <row r="7814" ht="12" hidden="1" customHeight="1" x14ac:dyDescent="0.25"/>
    <row r="7815" ht="12" hidden="1" customHeight="1" x14ac:dyDescent="0.25"/>
    <row r="7816" ht="12" hidden="1" customHeight="1" x14ac:dyDescent="0.25"/>
    <row r="7817" ht="12" hidden="1" customHeight="1" x14ac:dyDescent="0.25"/>
    <row r="7818" ht="12" hidden="1" customHeight="1" x14ac:dyDescent="0.25"/>
    <row r="7819" ht="12" hidden="1" customHeight="1" x14ac:dyDescent="0.25"/>
    <row r="7820" ht="12" hidden="1" customHeight="1" x14ac:dyDescent="0.25"/>
    <row r="7821" ht="12" hidden="1" customHeight="1" x14ac:dyDescent="0.25"/>
    <row r="7822" ht="12" hidden="1" customHeight="1" x14ac:dyDescent="0.25"/>
    <row r="7823" ht="12" hidden="1" customHeight="1" x14ac:dyDescent="0.25"/>
    <row r="7824" ht="12" hidden="1" customHeight="1" x14ac:dyDescent="0.25"/>
    <row r="7825" ht="12" hidden="1" customHeight="1" x14ac:dyDescent="0.25"/>
    <row r="7826" ht="12" hidden="1" customHeight="1" x14ac:dyDescent="0.25"/>
    <row r="7827" ht="12" hidden="1" customHeight="1" x14ac:dyDescent="0.25"/>
    <row r="7828" ht="12" hidden="1" customHeight="1" x14ac:dyDescent="0.25"/>
    <row r="7829" ht="12" hidden="1" customHeight="1" x14ac:dyDescent="0.25"/>
    <row r="7830" ht="12" hidden="1" customHeight="1" x14ac:dyDescent="0.25"/>
    <row r="7831" ht="12" hidden="1" customHeight="1" x14ac:dyDescent="0.25"/>
    <row r="7832" ht="12" hidden="1" customHeight="1" x14ac:dyDescent="0.25"/>
    <row r="7833" ht="12" hidden="1" customHeight="1" x14ac:dyDescent="0.25"/>
    <row r="7834" ht="12" hidden="1" customHeight="1" x14ac:dyDescent="0.25"/>
    <row r="7835" ht="12" hidden="1" customHeight="1" x14ac:dyDescent="0.25"/>
    <row r="7836" ht="12" hidden="1" customHeight="1" x14ac:dyDescent="0.25"/>
    <row r="7837" ht="12" hidden="1" customHeight="1" x14ac:dyDescent="0.25"/>
    <row r="7838" ht="12" hidden="1" customHeight="1" x14ac:dyDescent="0.25"/>
    <row r="7839" ht="12" hidden="1" customHeight="1" x14ac:dyDescent="0.25"/>
    <row r="7840" ht="12" hidden="1" customHeight="1" x14ac:dyDescent="0.25"/>
    <row r="7841" ht="12" hidden="1" customHeight="1" x14ac:dyDescent="0.25"/>
    <row r="7842" ht="12" hidden="1" customHeight="1" x14ac:dyDescent="0.25"/>
    <row r="7843" ht="12" hidden="1" customHeight="1" x14ac:dyDescent="0.25"/>
    <row r="7844" ht="12" hidden="1" customHeight="1" x14ac:dyDescent="0.25"/>
    <row r="7845" ht="12" hidden="1" customHeight="1" x14ac:dyDescent="0.25"/>
    <row r="7846" ht="12" hidden="1" customHeight="1" x14ac:dyDescent="0.25"/>
    <row r="7847" ht="12" hidden="1" customHeight="1" x14ac:dyDescent="0.25"/>
    <row r="7848" ht="12" hidden="1" customHeight="1" x14ac:dyDescent="0.25"/>
    <row r="7849" ht="12" hidden="1" customHeight="1" x14ac:dyDescent="0.25"/>
    <row r="7850" ht="12" hidden="1" customHeight="1" x14ac:dyDescent="0.25"/>
    <row r="7851" ht="12" hidden="1" customHeight="1" x14ac:dyDescent="0.25"/>
    <row r="7852" ht="12" hidden="1" customHeight="1" x14ac:dyDescent="0.25"/>
    <row r="7853" ht="12" hidden="1" customHeight="1" x14ac:dyDescent="0.25"/>
    <row r="7854" ht="12" hidden="1" customHeight="1" x14ac:dyDescent="0.25"/>
    <row r="7855" ht="12" hidden="1" customHeight="1" x14ac:dyDescent="0.25"/>
    <row r="7856" ht="12" hidden="1" customHeight="1" x14ac:dyDescent="0.25"/>
    <row r="7857" ht="12" hidden="1" customHeight="1" x14ac:dyDescent="0.25"/>
    <row r="7858" ht="12" hidden="1" customHeight="1" x14ac:dyDescent="0.25"/>
    <row r="7859" ht="12" hidden="1" customHeight="1" x14ac:dyDescent="0.25"/>
    <row r="7860" ht="12" hidden="1" customHeight="1" x14ac:dyDescent="0.25"/>
    <row r="7861" ht="12" hidden="1" customHeight="1" x14ac:dyDescent="0.25"/>
    <row r="7862" ht="12" hidden="1" customHeight="1" x14ac:dyDescent="0.25"/>
    <row r="7863" ht="12" hidden="1" customHeight="1" x14ac:dyDescent="0.25"/>
    <row r="7864" ht="12" hidden="1" customHeight="1" x14ac:dyDescent="0.25"/>
    <row r="7865" ht="12" hidden="1" customHeight="1" x14ac:dyDescent="0.25"/>
    <row r="7866" ht="12" hidden="1" customHeight="1" x14ac:dyDescent="0.25"/>
    <row r="7867" ht="12" hidden="1" customHeight="1" x14ac:dyDescent="0.25"/>
    <row r="7868" ht="12" hidden="1" customHeight="1" x14ac:dyDescent="0.25"/>
    <row r="7869" ht="12" hidden="1" customHeight="1" x14ac:dyDescent="0.25"/>
    <row r="7870" ht="12" hidden="1" customHeight="1" x14ac:dyDescent="0.25"/>
    <row r="7871" ht="12" hidden="1" customHeight="1" x14ac:dyDescent="0.25"/>
    <row r="7872" ht="12" hidden="1" customHeight="1" x14ac:dyDescent="0.25"/>
    <row r="7873" ht="12" hidden="1" customHeight="1" x14ac:dyDescent="0.25"/>
    <row r="7874" ht="12" hidden="1" customHeight="1" x14ac:dyDescent="0.25"/>
    <row r="7875" ht="12" hidden="1" customHeight="1" x14ac:dyDescent="0.25"/>
    <row r="7876" ht="12" hidden="1" customHeight="1" x14ac:dyDescent="0.25"/>
    <row r="7877" ht="12" hidden="1" customHeight="1" x14ac:dyDescent="0.25"/>
    <row r="7878" ht="12" hidden="1" customHeight="1" x14ac:dyDescent="0.25"/>
    <row r="7879" ht="12" hidden="1" customHeight="1" x14ac:dyDescent="0.25"/>
    <row r="7880" ht="12" hidden="1" customHeight="1" x14ac:dyDescent="0.25"/>
    <row r="7881" ht="12" hidden="1" customHeight="1" x14ac:dyDescent="0.25"/>
    <row r="7882" ht="12" hidden="1" customHeight="1" x14ac:dyDescent="0.25"/>
    <row r="7883" ht="12" hidden="1" customHeight="1" x14ac:dyDescent="0.25"/>
    <row r="7884" ht="12" hidden="1" customHeight="1" x14ac:dyDescent="0.25"/>
    <row r="7885" ht="12" hidden="1" customHeight="1" x14ac:dyDescent="0.25"/>
    <row r="7886" ht="12" hidden="1" customHeight="1" x14ac:dyDescent="0.25"/>
    <row r="7887" ht="12" hidden="1" customHeight="1" x14ac:dyDescent="0.25"/>
    <row r="7888" ht="12" hidden="1" customHeight="1" x14ac:dyDescent="0.25"/>
    <row r="7889" ht="12" hidden="1" customHeight="1" x14ac:dyDescent="0.25"/>
    <row r="7890" ht="12" hidden="1" customHeight="1" x14ac:dyDescent="0.25"/>
    <row r="7891" ht="12" hidden="1" customHeight="1" x14ac:dyDescent="0.25"/>
    <row r="7892" ht="12" hidden="1" customHeight="1" x14ac:dyDescent="0.25"/>
    <row r="7893" ht="12" hidden="1" customHeight="1" x14ac:dyDescent="0.25"/>
    <row r="7894" ht="12" hidden="1" customHeight="1" x14ac:dyDescent="0.25"/>
    <row r="7895" ht="12" hidden="1" customHeight="1" x14ac:dyDescent="0.25"/>
    <row r="7896" ht="12" hidden="1" customHeight="1" x14ac:dyDescent="0.25"/>
    <row r="7897" ht="12" hidden="1" customHeight="1" x14ac:dyDescent="0.25"/>
    <row r="7898" ht="12" hidden="1" customHeight="1" x14ac:dyDescent="0.25"/>
    <row r="7899" ht="12" hidden="1" customHeight="1" x14ac:dyDescent="0.25"/>
    <row r="7900" ht="12" hidden="1" customHeight="1" x14ac:dyDescent="0.25"/>
    <row r="7901" ht="12" hidden="1" customHeight="1" x14ac:dyDescent="0.25"/>
    <row r="7902" ht="12" hidden="1" customHeight="1" x14ac:dyDescent="0.25"/>
    <row r="7903" ht="12" hidden="1" customHeight="1" x14ac:dyDescent="0.25"/>
    <row r="7904" ht="12" hidden="1" customHeight="1" x14ac:dyDescent="0.25"/>
    <row r="7905" ht="12" hidden="1" customHeight="1" x14ac:dyDescent="0.25"/>
    <row r="7906" ht="12" hidden="1" customHeight="1" x14ac:dyDescent="0.25"/>
    <row r="7907" ht="12" hidden="1" customHeight="1" x14ac:dyDescent="0.25"/>
    <row r="7908" ht="12" hidden="1" customHeight="1" x14ac:dyDescent="0.25"/>
    <row r="7909" ht="12" hidden="1" customHeight="1" x14ac:dyDescent="0.25"/>
    <row r="7910" ht="12" hidden="1" customHeight="1" x14ac:dyDescent="0.25"/>
    <row r="7911" ht="12" hidden="1" customHeight="1" x14ac:dyDescent="0.25"/>
    <row r="7912" ht="12" hidden="1" customHeight="1" x14ac:dyDescent="0.25"/>
    <row r="7913" ht="12" hidden="1" customHeight="1" x14ac:dyDescent="0.25"/>
    <row r="7914" ht="12" hidden="1" customHeight="1" x14ac:dyDescent="0.25"/>
    <row r="7915" ht="12" hidden="1" customHeight="1" x14ac:dyDescent="0.25"/>
    <row r="7916" ht="12" hidden="1" customHeight="1" x14ac:dyDescent="0.25"/>
    <row r="7917" ht="12" hidden="1" customHeight="1" x14ac:dyDescent="0.25"/>
    <row r="7918" ht="12" hidden="1" customHeight="1" x14ac:dyDescent="0.25"/>
    <row r="7919" ht="12" hidden="1" customHeight="1" x14ac:dyDescent="0.25"/>
    <row r="7920" ht="12" hidden="1" customHeight="1" x14ac:dyDescent="0.25"/>
    <row r="7921" ht="12" hidden="1" customHeight="1" x14ac:dyDescent="0.25"/>
    <row r="7922" ht="12" hidden="1" customHeight="1" x14ac:dyDescent="0.25"/>
    <row r="7923" ht="12" hidden="1" customHeight="1" x14ac:dyDescent="0.25"/>
    <row r="7924" ht="12" hidden="1" customHeight="1" x14ac:dyDescent="0.25"/>
    <row r="7925" ht="12" hidden="1" customHeight="1" x14ac:dyDescent="0.25"/>
    <row r="7926" ht="12" hidden="1" customHeight="1" x14ac:dyDescent="0.25"/>
    <row r="7927" ht="12" hidden="1" customHeight="1" x14ac:dyDescent="0.25"/>
    <row r="7928" ht="12" hidden="1" customHeight="1" x14ac:dyDescent="0.25"/>
    <row r="7929" ht="12" hidden="1" customHeight="1" x14ac:dyDescent="0.25"/>
    <row r="7930" ht="12" hidden="1" customHeight="1" x14ac:dyDescent="0.25"/>
    <row r="7931" ht="12" hidden="1" customHeight="1" x14ac:dyDescent="0.25"/>
    <row r="7932" ht="12" hidden="1" customHeight="1" x14ac:dyDescent="0.25"/>
    <row r="7933" ht="12" hidden="1" customHeight="1" x14ac:dyDescent="0.25"/>
    <row r="7934" ht="12" hidden="1" customHeight="1" x14ac:dyDescent="0.25"/>
    <row r="7935" ht="12" hidden="1" customHeight="1" x14ac:dyDescent="0.25"/>
    <row r="7936" ht="12" hidden="1" customHeight="1" x14ac:dyDescent="0.25"/>
    <row r="7937" ht="12" hidden="1" customHeight="1" x14ac:dyDescent="0.25"/>
    <row r="7938" ht="12" hidden="1" customHeight="1" x14ac:dyDescent="0.25"/>
    <row r="7939" ht="12" hidden="1" customHeight="1" x14ac:dyDescent="0.25"/>
    <row r="7940" ht="12" hidden="1" customHeight="1" x14ac:dyDescent="0.25"/>
    <row r="7941" ht="12" hidden="1" customHeight="1" x14ac:dyDescent="0.25"/>
    <row r="7942" ht="12" hidden="1" customHeight="1" x14ac:dyDescent="0.25"/>
    <row r="7943" ht="12" hidden="1" customHeight="1" x14ac:dyDescent="0.25"/>
    <row r="7944" ht="12" hidden="1" customHeight="1" x14ac:dyDescent="0.25"/>
    <row r="7945" ht="12" hidden="1" customHeight="1" x14ac:dyDescent="0.25"/>
    <row r="7946" ht="12" hidden="1" customHeight="1" x14ac:dyDescent="0.25"/>
    <row r="7947" ht="12" hidden="1" customHeight="1" x14ac:dyDescent="0.25"/>
    <row r="7948" ht="12" hidden="1" customHeight="1" x14ac:dyDescent="0.25"/>
    <row r="7949" ht="12" hidden="1" customHeight="1" x14ac:dyDescent="0.25"/>
    <row r="7950" ht="12" hidden="1" customHeight="1" x14ac:dyDescent="0.25"/>
    <row r="7951" ht="12" hidden="1" customHeight="1" x14ac:dyDescent="0.25"/>
    <row r="7952" ht="12" hidden="1" customHeight="1" x14ac:dyDescent="0.25"/>
    <row r="7953" ht="12" hidden="1" customHeight="1" x14ac:dyDescent="0.25"/>
    <row r="7954" ht="12" hidden="1" customHeight="1" x14ac:dyDescent="0.25"/>
    <row r="7955" ht="12" hidden="1" customHeight="1" x14ac:dyDescent="0.25"/>
    <row r="7956" ht="12" hidden="1" customHeight="1" x14ac:dyDescent="0.25"/>
    <row r="7957" ht="12" hidden="1" customHeight="1" x14ac:dyDescent="0.25"/>
    <row r="7958" ht="12" hidden="1" customHeight="1" x14ac:dyDescent="0.25"/>
    <row r="7959" ht="12" hidden="1" customHeight="1" x14ac:dyDescent="0.25"/>
    <row r="7960" ht="12" hidden="1" customHeight="1" x14ac:dyDescent="0.25"/>
    <row r="7961" ht="12" hidden="1" customHeight="1" x14ac:dyDescent="0.25"/>
    <row r="7962" ht="12" hidden="1" customHeight="1" x14ac:dyDescent="0.25"/>
    <row r="7963" ht="12" hidden="1" customHeight="1" x14ac:dyDescent="0.25"/>
    <row r="7964" ht="12" hidden="1" customHeight="1" x14ac:dyDescent="0.25"/>
    <row r="7965" ht="12" hidden="1" customHeight="1" x14ac:dyDescent="0.25"/>
    <row r="7966" ht="12" hidden="1" customHeight="1" x14ac:dyDescent="0.25"/>
    <row r="7967" ht="12" hidden="1" customHeight="1" x14ac:dyDescent="0.25"/>
    <row r="7968" ht="12" hidden="1" customHeight="1" x14ac:dyDescent="0.25"/>
    <row r="7969" ht="12" hidden="1" customHeight="1" x14ac:dyDescent="0.25"/>
    <row r="7970" ht="12" hidden="1" customHeight="1" x14ac:dyDescent="0.25"/>
    <row r="7971" ht="12" hidden="1" customHeight="1" x14ac:dyDescent="0.25"/>
    <row r="7972" ht="12" hidden="1" customHeight="1" x14ac:dyDescent="0.25"/>
    <row r="7973" ht="12" hidden="1" customHeight="1" x14ac:dyDescent="0.25"/>
    <row r="7974" ht="12" hidden="1" customHeight="1" x14ac:dyDescent="0.25"/>
    <row r="7975" ht="12" hidden="1" customHeight="1" x14ac:dyDescent="0.25"/>
    <row r="7976" ht="12" hidden="1" customHeight="1" x14ac:dyDescent="0.25"/>
    <row r="7977" ht="12" hidden="1" customHeight="1" x14ac:dyDescent="0.25"/>
    <row r="7978" ht="12" hidden="1" customHeight="1" x14ac:dyDescent="0.25"/>
    <row r="7979" ht="12" hidden="1" customHeight="1" x14ac:dyDescent="0.25"/>
    <row r="7980" ht="12" hidden="1" customHeight="1" x14ac:dyDescent="0.25"/>
    <row r="7981" ht="12" hidden="1" customHeight="1" x14ac:dyDescent="0.25"/>
    <row r="7982" ht="12" hidden="1" customHeight="1" x14ac:dyDescent="0.25"/>
    <row r="7983" ht="12" hidden="1" customHeight="1" x14ac:dyDescent="0.25"/>
    <row r="7984" ht="12" hidden="1" customHeight="1" x14ac:dyDescent="0.25"/>
    <row r="7985" ht="12" hidden="1" customHeight="1" x14ac:dyDescent="0.25"/>
    <row r="7986" ht="12" hidden="1" customHeight="1" x14ac:dyDescent="0.25"/>
    <row r="7987" ht="12" hidden="1" customHeight="1" x14ac:dyDescent="0.25"/>
    <row r="7988" ht="12" hidden="1" customHeight="1" x14ac:dyDescent="0.25"/>
    <row r="7989" ht="12" hidden="1" customHeight="1" x14ac:dyDescent="0.25"/>
    <row r="7990" ht="12" hidden="1" customHeight="1" x14ac:dyDescent="0.25"/>
    <row r="7991" ht="12" hidden="1" customHeight="1" x14ac:dyDescent="0.25"/>
    <row r="7992" ht="12" hidden="1" customHeight="1" x14ac:dyDescent="0.25"/>
    <row r="7993" ht="12" hidden="1" customHeight="1" x14ac:dyDescent="0.25"/>
    <row r="7994" ht="12" hidden="1" customHeight="1" x14ac:dyDescent="0.25"/>
    <row r="7995" ht="12" hidden="1" customHeight="1" x14ac:dyDescent="0.25"/>
    <row r="7996" ht="12" hidden="1" customHeight="1" x14ac:dyDescent="0.25"/>
    <row r="7997" ht="12" hidden="1" customHeight="1" x14ac:dyDescent="0.25"/>
    <row r="7998" ht="12" hidden="1" customHeight="1" x14ac:dyDescent="0.25"/>
    <row r="7999" ht="12" hidden="1" customHeight="1" x14ac:dyDescent="0.25"/>
    <row r="8000" ht="12" hidden="1" customHeight="1" x14ac:dyDescent="0.25"/>
    <row r="8001" ht="12" hidden="1" customHeight="1" x14ac:dyDescent="0.25"/>
    <row r="8002" ht="12" hidden="1" customHeight="1" x14ac:dyDescent="0.25"/>
    <row r="8003" ht="12" hidden="1" customHeight="1" x14ac:dyDescent="0.25"/>
    <row r="8004" ht="12" hidden="1" customHeight="1" x14ac:dyDescent="0.25"/>
    <row r="8005" ht="12" hidden="1" customHeight="1" x14ac:dyDescent="0.25"/>
    <row r="8006" ht="12" hidden="1" customHeight="1" x14ac:dyDescent="0.25"/>
    <row r="8007" ht="12" hidden="1" customHeight="1" x14ac:dyDescent="0.25"/>
    <row r="8008" ht="12" hidden="1" customHeight="1" x14ac:dyDescent="0.25"/>
    <row r="8009" ht="12" hidden="1" customHeight="1" x14ac:dyDescent="0.25"/>
    <row r="8010" ht="12" hidden="1" customHeight="1" x14ac:dyDescent="0.25"/>
    <row r="8011" ht="12" hidden="1" customHeight="1" x14ac:dyDescent="0.25"/>
    <row r="8012" ht="12" hidden="1" customHeight="1" x14ac:dyDescent="0.25"/>
    <row r="8013" ht="12" hidden="1" customHeight="1" x14ac:dyDescent="0.25"/>
    <row r="8014" ht="12" hidden="1" customHeight="1" x14ac:dyDescent="0.25"/>
    <row r="8015" ht="12" hidden="1" customHeight="1" x14ac:dyDescent="0.25"/>
    <row r="8016" ht="12" hidden="1" customHeight="1" x14ac:dyDescent="0.25"/>
    <row r="8017" ht="12" hidden="1" customHeight="1" x14ac:dyDescent="0.25"/>
    <row r="8018" ht="12" hidden="1" customHeight="1" x14ac:dyDescent="0.25"/>
    <row r="8019" ht="12" hidden="1" customHeight="1" x14ac:dyDescent="0.25"/>
    <row r="8020" ht="12" hidden="1" customHeight="1" x14ac:dyDescent="0.25"/>
    <row r="8021" ht="12" hidden="1" customHeight="1" x14ac:dyDescent="0.25"/>
    <row r="8022" ht="12" hidden="1" customHeight="1" x14ac:dyDescent="0.25"/>
    <row r="8023" ht="12" hidden="1" customHeight="1" x14ac:dyDescent="0.25"/>
    <row r="8024" ht="12" hidden="1" customHeight="1" x14ac:dyDescent="0.25"/>
    <row r="8025" ht="12" hidden="1" customHeight="1" x14ac:dyDescent="0.25"/>
    <row r="8026" ht="12" hidden="1" customHeight="1" x14ac:dyDescent="0.25"/>
    <row r="8027" ht="12" hidden="1" customHeight="1" x14ac:dyDescent="0.25"/>
    <row r="8028" ht="12" hidden="1" customHeight="1" x14ac:dyDescent="0.25"/>
    <row r="8029" ht="12" hidden="1" customHeight="1" x14ac:dyDescent="0.25"/>
    <row r="8030" ht="12" hidden="1" customHeight="1" x14ac:dyDescent="0.25"/>
    <row r="8031" ht="12" hidden="1" customHeight="1" x14ac:dyDescent="0.25"/>
    <row r="8032" ht="12" hidden="1" customHeight="1" x14ac:dyDescent="0.25"/>
    <row r="8033" ht="12" hidden="1" customHeight="1" x14ac:dyDescent="0.25"/>
    <row r="8034" ht="12" hidden="1" customHeight="1" x14ac:dyDescent="0.25"/>
    <row r="8035" ht="12" hidden="1" customHeight="1" x14ac:dyDescent="0.25"/>
    <row r="8036" ht="12" hidden="1" customHeight="1" x14ac:dyDescent="0.25"/>
    <row r="8037" ht="12" hidden="1" customHeight="1" x14ac:dyDescent="0.25"/>
    <row r="8038" ht="12" hidden="1" customHeight="1" x14ac:dyDescent="0.25"/>
    <row r="8039" ht="12" hidden="1" customHeight="1" x14ac:dyDescent="0.25"/>
    <row r="8040" ht="12" hidden="1" customHeight="1" x14ac:dyDescent="0.25"/>
    <row r="8041" ht="12" hidden="1" customHeight="1" x14ac:dyDescent="0.25"/>
    <row r="8042" ht="12" hidden="1" customHeight="1" x14ac:dyDescent="0.25"/>
    <row r="8043" ht="12" hidden="1" customHeight="1" x14ac:dyDescent="0.25"/>
    <row r="8044" ht="12" hidden="1" customHeight="1" x14ac:dyDescent="0.25"/>
    <row r="8045" ht="12" hidden="1" customHeight="1" x14ac:dyDescent="0.25"/>
    <row r="8046" ht="12" hidden="1" customHeight="1" x14ac:dyDescent="0.25"/>
    <row r="8047" ht="12" hidden="1" customHeight="1" x14ac:dyDescent="0.25"/>
    <row r="8048" ht="12" hidden="1" customHeight="1" x14ac:dyDescent="0.25"/>
    <row r="8049" ht="12" hidden="1" customHeight="1" x14ac:dyDescent="0.25"/>
    <row r="8050" ht="12" hidden="1" customHeight="1" x14ac:dyDescent="0.25"/>
    <row r="8051" ht="12" hidden="1" customHeight="1" x14ac:dyDescent="0.25"/>
    <row r="8052" ht="12" hidden="1" customHeight="1" x14ac:dyDescent="0.25"/>
    <row r="8053" ht="12" hidden="1" customHeight="1" x14ac:dyDescent="0.25"/>
    <row r="8054" ht="12" hidden="1" customHeight="1" x14ac:dyDescent="0.25"/>
    <row r="8055" ht="12" hidden="1" customHeight="1" x14ac:dyDescent="0.25"/>
    <row r="8056" ht="12" hidden="1" customHeight="1" x14ac:dyDescent="0.25"/>
    <row r="8057" ht="12" hidden="1" customHeight="1" x14ac:dyDescent="0.25"/>
    <row r="8058" ht="12" hidden="1" customHeight="1" x14ac:dyDescent="0.25"/>
    <row r="8059" ht="12" hidden="1" customHeight="1" x14ac:dyDescent="0.25"/>
    <row r="8060" ht="12" hidden="1" customHeight="1" x14ac:dyDescent="0.25"/>
    <row r="8061" ht="12" hidden="1" customHeight="1" x14ac:dyDescent="0.25"/>
    <row r="8062" ht="12" hidden="1" customHeight="1" x14ac:dyDescent="0.25"/>
    <row r="8063" ht="12" hidden="1" customHeight="1" x14ac:dyDescent="0.25"/>
    <row r="8064" ht="12" hidden="1" customHeight="1" x14ac:dyDescent="0.25"/>
    <row r="8065" ht="12" hidden="1" customHeight="1" x14ac:dyDescent="0.25"/>
    <row r="8066" ht="12" hidden="1" customHeight="1" x14ac:dyDescent="0.25"/>
    <row r="8067" ht="12" hidden="1" customHeight="1" x14ac:dyDescent="0.25"/>
    <row r="8068" ht="12" hidden="1" customHeight="1" x14ac:dyDescent="0.25"/>
    <row r="8069" ht="12" hidden="1" customHeight="1" x14ac:dyDescent="0.25"/>
    <row r="8070" ht="12" hidden="1" customHeight="1" x14ac:dyDescent="0.25"/>
    <row r="8071" ht="12" hidden="1" customHeight="1" x14ac:dyDescent="0.25"/>
    <row r="8072" ht="12" hidden="1" customHeight="1" x14ac:dyDescent="0.25"/>
    <row r="8073" ht="12" hidden="1" customHeight="1" x14ac:dyDescent="0.25"/>
    <row r="8074" ht="12" hidden="1" customHeight="1" x14ac:dyDescent="0.25"/>
    <row r="8075" ht="12" hidden="1" customHeight="1" x14ac:dyDescent="0.25"/>
    <row r="8076" ht="12" hidden="1" customHeight="1" x14ac:dyDescent="0.25"/>
    <row r="8077" ht="12" hidden="1" customHeight="1" x14ac:dyDescent="0.25"/>
    <row r="8078" ht="12" hidden="1" customHeight="1" x14ac:dyDescent="0.25"/>
    <row r="8079" ht="12" hidden="1" customHeight="1" x14ac:dyDescent="0.25"/>
    <row r="8080" ht="12" hidden="1" customHeight="1" x14ac:dyDescent="0.25"/>
    <row r="8081" ht="12" hidden="1" customHeight="1" x14ac:dyDescent="0.25"/>
    <row r="8082" ht="12" hidden="1" customHeight="1" x14ac:dyDescent="0.25"/>
    <row r="8083" ht="12" hidden="1" customHeight="1" x14ac:dyDescent="0.25"/>
    <row r="8084" ht="12" hidden="1" customHeight="1" x14ac:dyDescent="0.25"/>
    <row r="8085" ht="12" hidden="1" customHeight="1" x14ac:dyDescent="0.25"/>
    <row r="8086" ht="12" hidden="1" customHeight="1" x14ac:dyDescent="0.25"/>
    <row r="8087" ht="12" hidden="1" customHeight="1" x14ac:dyDescent="0.25"/>
    <row r="8088" ht="12" hidden="1" customHeight="1" x14ac:dyDescent="0.25"/>
    <row r="8089" ht="12" hidden="1" customHeight="1" x14ac:dyDescent="0.25"/>
    <row r="8090" ht="12" hidden="1" customHeight="1" x14ac:dyDescent="0.25"/>
    <row r="8091" ht="12" hidden="1" customHeight="1" x14ac:dyDescent="0.25"/>
    <row r="8092" ht="12" hidden="1" customHeight="1" x14ac:dyDescent="0.25"/>
    <row r="8093" ht="12" hidden="1" customHeight="1" x14ac:dyDescent="0.25"/>
    <row r="8094" ht="12" hidden="1" customHeight="1" x14ac:dyDescent="0.25"/>
    <row r="8095" ht="12" hidden="1" customHeight="1" x14ac:dyDescent="0.25"/>
    <row r="8096" ht="12" hidden="1" customHeight="1" x14ac:dyDescent="0.25"/>
    <row r="8097" ht="12" hidden="1" customHeight="1" x14ac:dyDescent="0.25"/>
    <row r="8098" ht="12" hidden="1" customHeight="1" x14ac:dyDescent="0.25"/>
    <row r="8099" ht="12" hidden="1" customHeight="1" x14ac:dyDescent="0.25"/>
    <row r="8100" ht="12" hidden="1" customHeight="1" x14ac:dyDescent="0.25"/>
    <row r="8101" ht="12" hidden="1" customHeight="1" x14ac:dyDescent="0.25"/>
    <row r="8102" ht="12" hidden="1" customHeight="1" x14ac:dyDescent="0.25"/>
    <row r="8103" ht="12" hidden="1" customHeight="1" x14ac:dyDescent="0.25"/>
    <row r="8104" ht="12" hidden="1" customHeight="1" x14ac:dyDescent="0.25"/>
    <row r="8105" ht="12" hidden="1" customHeight="1" x14ac:dyDescent="0.25"/>
    <row r="8106" ht="12" hidden="1" customHeight="1" x14ac:dyDescent="0.25"/>
    <row r="8107" ht="12" hidden="1" customHeight="1" x14ac:dyDescent="0.25"/>
    <row r="8108" ht="12" hidden="1" customHeight="1" x14ac:dyDescent="0.25"/>
    <row r="8109" ht="12" hidden="1" customHeight="1" x14ac:dyDescent="0.25"/>
    <row r="8110" ht="12" hidden="1" customHeight="1" x14ac:dyDescent="0.25"/>
    <row r="8111" ht="12" hidden="1" customHeight="1" x14ac:dyDescent="0.25"/>
    <row r="8112" ht="12" hidden="1" customHeight="1" x14ac:dyDescent="0.25"/>
    <row r="8113" ht="12" hidden="1" customHeight="1" x14ac:dyDescent="0.25"/>
    <row r="8114" ht="12" hidden="1" customHeight="1" x14ac:dyDescent="0.25"/>
    <row r="8115" ht="12" hidden="1" customHeight="1" x14ac:dyDescent="0.25"/>
    <row r="8116" ht="12" hidden="1" customHeight="1" x14ac:dyDescent="0.25"/>
    <row r="8117" ht="12" hidden="1" customHeight="1" x14ac:dyDescent="0.25"/>
    <row r="8118" ht="12" hidden="1" customHeight="1" x14ac:dyDescent="0.25"/>
    <row r="8119" ht="12" hidden="1" customHeight="1" x14ac:dyDescent="0.25"/>
    <row r="8120" ht="12" hidden="1" customHeight="1" x14ac:dyDescent="0.25"/>
    <row r="8121" ht="12" hidden="1" customHeight="1" x14ac:dyDescent="0.25"/>
    <row r="8122" ht="12" hidden="1" customHeight="1" x14ac:dyDescent="0.25"/>
    <row r="8123" ht="12" hidden="1" customHeight="1" x14ac:dyDescent="0.25"/>
    <row r="8124" ht="12" hidden="1" customHeight="1" x14ac:dyDescent="0.25"/>
    <row r="8125" ht="12" hidden="1" customHeight="1" x14ac:dyDescent="0.25"/>
    <row r="8126" ht="12" hidden="1" customHeight="1" x14ac:dyDescent="0.25"/>
    <row r="8127" ht="12" hidden="1" customHeight="1" x14ac:dyDescent="0.25"/>
    <row r="8128" ht="12" hidden="1" customHeight="1" x14ac:dyDescent="0.25"/>
    <row r="8129" ht="12" hidden="1" customHeight="1" x14ac:dyDescent="0.25"/>
    <row r="8130" ht="12" hidden="1" customHeight="1" x14ac:dyDescent="0.25"/>
    <row r="8131" ht="12" hidden="1" customHeight="1" x14ac:dyDescent="0.25"/>
    <row r="8132" ht="12" hidden="1" customHeight="1" x14ac:dyDescent="0.25"/>
    <row r="8133" ht="12" hidden="1" customHeight="1" x14ac:dyDescent="0.25"/>
    <row r="8134" ht="12" hidden="1" customHeight="1" x14ac:dyDescent="0.25"/>
    <row r="8135" ht="12" hidden="1" customHeight="1" x14ac:dyDescent="0.25"/>
    <row r="8136" ht="12" hidden="1" customHeight="1" x14ac:dyDescent="0.25"/>
    <row r="8137" ht="12" hidden="1" customHeight="1" x14ac:dyDescent="0.25"/>
    <row r="8138" ht="12" hidden="1" customHeight="1" x14ac:dyDescent="0.25"/>
    <row r="8139" ht="12" hidden="1" customHeight="1" x14ac:dyDescent="0.25"/>
    <row r="8140" ht="12" hidden="1" customHeight="1" x14ac:dyDescent="0.25"/>
    <row r="8141" ht="12" hidden="1" customHeight="1" x14ac:dyDescent="0.25"/>
    <row r="8142" ht="12" hidden="1" customHeight="1" x14ac:dyDescent="0.25"/>
    <row r="8143" ht="12" hidden="1" customHeight="1" x14ac:dyDescent="0.25"/>
    <row r="8144" ht="12" hidden="1" customHeight="1" x14ac:dyDescent="0.25"/>
    <row r="8145" ht="12" hidden="1" customHeight="1" x14ac:dyDescent="0.25"/>
    <row r="8146" ht="12" hidden="1" customHeight="1" x14ac:dyDescent="0.25"/>
    <row r="8147" ht="12" hidden="1" customHeight="1" x14ac:dyDescent="0.25"/>
    <row r="8148" ht="12" hidden="1" customHeight="1" x14ac:dyDescent="0.25"/>
    <row r="8149" ht="12" hidden="1" customHeight="1" x14ac:dyDescent="0.25"/>
    <row r="8150" ht="12" hidden="1" customHeight="1" x14ac:dyDescent="0.25"/>
    <row r="8151" ht="12" hidden="1" customHeight="1" x14ac:dyDescent="0.25"/>
    <row r="8152" ht="12" hidden="1" customHeight="1" x14ac:dyDescent="0.25"/>
    <row r="8153" ht="12" hidden="1" customHeight="1" x14ac:dyDescent="0.25"/>
    <row r="8154" ht="12" hidden="1" customHeight="1" x14ac:dyDescent="0.25"/>
    <row r="8155" ht="12" hidden="1" customHeight="1" x14ac:dyDescent="0.25"/>
    <row r="8156" ht="12" hidden="1" customHeight="1" x14ac:dyDescent="0.25"/>
    <row r="8157" ht="12" hidden="1" customHeight="1" x14ac:dyDescent="0.25"/>
    <row r="8158" ht="12" hidden="1" customHeight="1" x14ac:dyDescent="0.25"/>
    <row r="8159" ht="12" hidden="1" customHeight="1" x14ac:dyDescent="0.25"/>
    <row r="8160" ht="12" hidden="1" customHeight="1" x14ac:dyDescent="0.25"/>
    <row r="8161" ht="12" hidden="1" customHeight="1" x14ac:dyDescent="0.25"/>
    <row r="8162" ht="12" hidden="1" customHeight="1" x14ac:dyDescent="0.25"/>
    <row r="8163" ht="12" hidden="1" customHeight="1" x14ac:dyDescent="0.25"/>
    <row r="8164" ht="12" hidden="1" customHeight="1" x14ac:dyDescent="0.25"/>
    <row r="8165" ht="12" hidden="1" customHeight="1" x14ac:dyDescent="0.25"/>
    <row r="8166" ht="12" hidden="1" customHeight="1" x14ac:dyDescent="0.25"/>
    <row r="8167" ht="12" hidden="1" customHeight="1" x14ac:dyDescent="0.25"/>
    <row r="8168" ht="12" hidden="1" customHeight="1" x14ac:dyDescent="0.25"/>
    <row r="8169" ht="12" hidden="1" customHeight="1" x14ac:dyDescent="0.25"/>
    <row r="8170" ht="12" hidden="1" customHeight="1" x14ac:dyDescent="0.25"/>
    <row r="8171" ht="12" hidden="1" customHeight="1" x14ac:dyDescent="0.25"/>
    <row r="8172" ht="12" hidden="1" customHeight="1" x14ac:dyDescent="0.25"/>
    <row r="8173" ht="12" hidden="1" customHeight="1" x14ac:dyDescent="0.25"/>
    <row r="8174" ht="12" hidden="1" customHeight="1" x14ac:dyDescent="0.25"/>
    <row r="8175" ht="12" hidden="1" customHeight="1" x14ac:dyDescent="0.25"/>
    <row r="8176" ht="12" hidden="1" customHeight="1" x14ac:dyDescent="0.25"/>
    <row r="8177" ht="12" hidden="1" customHeight="1" x14ac:dyDescent="0.25"/>
    <row r="8178" ht="12" hidden="1" customHeight="1" x14ac:dyDescent="0.25"/>
    <row r="8179" ht="12" hidden="1" customHeight="1" x14ac:dyDescent="0.25"/>
    <row r="8180" ht="12" hidden="1" customHeight="1" x14ac:dyDescent="0.25"/>
    <row r="8181" ht="12" hidden="1" customHeight="1" x14ac:dyDescent="0.25"/>
    <row r="8182" ht="12" hidden="1" customHeight="1" x14ac:dyDescent="0.25"/>
    <row r="8183" ht="12" hidden="1" customHeight="1" x14ac:dyDescent="0.25"/>
    <row r="8184" ht="12" hidden="1" customHeight="1" x14ac:dyDescent="0.25"/>
    <row r="8185" ht="12" hidden="1" customHeight="1" x14ac:dyDescent="0.25"/>
    <row r="8186" ht="12" hidden="1" customHeight="1" x14ac:dyDescent="0.25"/>
    <row r="8187" ht="12" hidden="1" customHeight="1" x14ac:dyDescent="0.25"/>
    <row r="8188" ht="12" hidden="1" customHeight="1" x14ac:dyDescent="0.25"/>
    <row r="8189" ht="12" hidden="1" customHeight="1" x14ac:dyDescent="0.25"/>
    <row r="8190" ht="12" hidden="1" customHeight="1" x14ac:dyDescent="0.25"/>
    <row r="8191" ht="12" hidden="1" customHeight="1" x14ac:dyDescent="0.25"/>
    <row r="8192" ht="12" hidden="1" customHeight="1" x14ac:dyDescent="0.25"/>
    <row r="8193" ht="12" hidden="1" customHeight="1" x14ac:dyDescent="0.25"/>
    <row r="8194" ht="12" hidden="1" customHeight="1" x14ac:dyDescent="0.25"/>
    <row r="8195" ht="12" hidden="1" customHeight="1" x14ac:dyDescent="0.25"/>
    <row r="8196" ht="12" hidden="1" customHeight="1" x14ac:dyDescent="0.25"/>
    <row r="8197" ht="12" hidden="1" customHeight="1" x14ac:dyDescent="0.25"/>
    <row r="8198" ht="12" hidden="1" customHeight="1" x14ac:dyDescent="0.25"/>
    <row r="8199" ht="12" hidden="1" customHeight="1" x14ac:dyDescent="0.25"/>
    <row r="8200" ht="12" hidden="1" customHeight="1" x14ac:dyDescent="0.25"/>
    <row r="8201" ht="12" hidden="1" customHeight="1" x14ac:dyDescent="0.25"/>
    <row r="8202" ht="12" hidden="1" customHeight="1" x14ac:dyDescent="0.25"/>
    <row r="8203" ht="12" hidden="1" customHeight="1" x14ac:dyDescent="0.25"/>
    <row r="8204" ht="12" hidden="1" customHeight="1" x14ac:dyDescent="0.25"/>
    <row r="8205" ht="12" hidden="1" customHeight="1" x14ac:dyDescent="0.25"/>
    <row r="8206" ht="12" hidden="1" customHeight="1" x14ac:dyDescent="0.25"/>
    <row r="8207" ht="12" hidden="1" customHeight="1" x14ac:dyDescent="0.25"/>
    <row r="8208" ht="12" hidden="1" customHeight="1" x14ac:dyDescent="0.25"/>
    <row r="8209" ht="12" hidden="1" customHeight="1" x14ac:dyDescent="0.25"/>
    <row r="8210" ht="12" hidden="1" customHeight="1" x14ac:dyDescent="0.25"/>
    <row r="8211" ht="12" hidden="1" customHeight="1" x14ac:dyDescent="0.25"/>
    <row r="8212" ht="12" hidden="1" customHeight="1" x14ac:dyDescent="0.25"/>
    <row r="8213" ht="12" hidden="1" customHeight="1" x14ac:dyDescent="0.25"/>
    <row r="8214" ht="12" hidden="1" customHeight="1" x14ac:dyDescent="0.25"/>
    <row r="8215" ht="12" hidden="1" customHeight="1" x14ac:dyDescent="0.25"/>
    <row r="8216" ht="12" hidden="1" customHeight="1" x14ac:dyDescent="0.25"/>
    <row r="8217" ht="12" hidden="1" customHeight="1" x14ac:dyDescent="0.25"/>
    <row r="8218" ht="12" hidden="1" customHeight="1" x14ac:dyDescent="0.25"/>
    <row r="8219" ht="12" hidden="1" customHeight="1" x14ac:dyDescent="0.25"/>
    <row r="8220" ht="12" hidden="1" customHeight="1" x14ac:dyDescent="0.25"/>
    <row r="8221" ht="12" hidden="1" customHeight="1" x14ac:dyDescent="0.25"/>
    <row r="8222" ht="12" hidden="1" customHeight="1" x14ac:dyDescent="0.25"/>
    <row r="8223" ht="12" hidden="1" customHeight="1" x14ac:dyDescent="0.25"/>
    <row r="8224" ht="12" hidden="1" customHeight="1" x14ac:dyDescent="0.25"/>
    <row r="8225" ht="12" hidden="1" customHeight="1" x14ac:dyDescent="0.25"/>
    <row r="8226" ht="12" hidden="1" customHeight="1" x14ac:dyDescent="0.25"/>
    <row r="8227" ht="12" hidden="1" customHeight="1" x14ac:dyDescent="0.25"/>
    <row r="8228" ht="12" hidden="1" customHeight="1" x14ac:dyDescent="0.25"/>
    <row r="8229" ht="12" hidden="1" customHeight="1" x14ac:dyDescent="0.25"/>
    <row r="8230" ht="12" hidden="1" customHeight="1" x14ac:dyDescent="0.25"/>
    <row r="8231" ht="12" hidden="1" customHeight="1" x14ac:dyDescent="0.25"/>
    <row r="8232" ht="12" hidden="1" customHeight="1" x14ac:dyDescent="0.25"/>
    <row r="8233" ht="12" hidden="1" customHeight="1" x14ac:dyDescent="0.25"/>
    <row r="8234" ht="12" hidden="1" customHeight="1" x14ac:dyDescent="0.25"/>
    <row r="8235" ht="12" hidden="1" customHeight="1" x14ac:dyDescent="0.25"/>
    <row r="8236" ht="12" hidden="1" customHeight="1" x14ac:dyDescent="0.25"/>
    <row r="8237" ht="12" hidden="1" customHeight="1" x14ac:dyDescent="0.25"/>
    <row r="8238" ht="12" hidden="1" customHeight="1" x14ac:dyDescent="0.25"/>
    <row r="8239" ht="12" hidden="1" customHeight="1" x14ac:dyDescent="0.25"/>
    <row r="8240" ht="12" hidden="1" customHeight="1" x14ac:dyDescent="0.25"/>
    <row r="8241" ht="12" hidden="1" customHeight="1" x14ac:dyDescent="0.25"/>
    <row r="8242" ht="12" hidden="1" customHeight="1" x14ac:dyDescent="0.25"/>
    <row r="8243" ht="12" hidden="1" customHeight="1" x14ac:dyDescent="0.25"/>
    <row r="8244" ht="12" hidden="1" customHeight="1" x14ac:dyDescent="0.25"/>
    <row r="8245" ht="12" hidden="1" customHeight="1" x14ac:dyDescent="0.25"/>
    <row r="8246" ht="12" hidden="1" customHeight="1" x14ac:dyDescent="0.25"/>
    <row r="8247" ht="12" hidden="1" customHeight="1" x14ac:dyDescent="0.25"/>
    <row r="8248" ht="12" hidden="1" customHeight="1" x14ac:dyDescent="0.25"/>
    <row r="8249" ht="12" hidden="1" customHeight="1" x14ac:dyDescent="0.25"/>
    <row r="8250" ht="12" hidden="1" customHeight="1" x14ac:dyDescent="0.25"/>
    <row r="8251" ht="12" hidden="1" customHeight="1" x14ac:dyDescent="0.25"/>
    <row r="8252" ht="12" hidden="1" customHeight="1" x14ac:dyDescent="0.25"/>
    <row r="8253" ht="12" hidden="1" customHeight="1" x14ac:dyDescent="0.25"/>
    <row r="8254" ht="12" hidden="1" customHeight="1" x14ac:dyDescent="0.25"/>
    <row r="8255" ht="12" hidden="1" customHeight="1" x14ac:dyDescent="0.25"/>
    <row r="8256" ht="12" hidden="1" customHeight="1" x14ac:dyDescent="0.25"/>
    <row r="8257" ht="12" hidden="1" customHeight="1" x14ac:dyDescent="0.25"/>
    <row r="8258" ht="12" hidden="1" customHeight="1" x14ac:dyDescent="0.25"/>
    <row r="8259" ht="12" hidden="1" customHeight="1" x14ac:dyDescent="0.25"/>
    <row r="8260" ht="12" hidden="1" customHeight="1" x14ac:dyDescent="0.25"/>
    <row r="8261" ht="12" hidden="1" customHeight="1" x14ac:dyDescent="0.25"/>
    <row r="8262" ht="12" hidden="1" customHeight="1" x14ac:dyDescent="0.25"/>
    <row r="8263" ht="12" hidden="1" customHeight="1" x14ac:dyDescent="0.25"/>
    <row r="8264" ht="12" hidden="1" customHeight="1" x14ac:dyDescent="0.25"/>
    <row r="8265" ht="12" hidden="1" customHeight="1" x14ac:dyDescent="0.25"/>
    <row r="8266" ht="12" hidden="1" customHeight="1" x14ac:dyDescent="0.25"/>
    <row r="8267" ht="12" hidden="1" customHeight="1" x14ac:dyDescent="0.25"/>
    <row r="8268" ht="12" hidden="1" customHeight="1" x14ac:dyDescent="0.25"/>
    <row r="8269" ht="12" hidden="1" customHeight="1" x14ac:dyDescent="0.25"/>
    <row r="8270" ht="12" hidden="1" customHeight="1" x14ac:dyDescent="0.25"/>
    <row r="8271" ht="12" hidden="1" customHeight="1" x14ac:dyDescent="0.25"/>
    <row r="8272" ht="12" hidden="1" customHeight="1" x14ac:dyDescent="0.25"/>
    <row r="8273" ht="12" hidden="1" customHeight="1" x14ac:dyDescent="0.25"/>
    <row r="8274" ht="12" hidden="1" customHeight="1" x14ac:dyDescent="0.25"/>
    <row r="8275" ht="12" hidden="1" customHeight="1" x14ac:dyDescent="0.25"/>
    <row r="8276" ht="12" hidden="1" customHeight="1" x14ac:dyDescent="0.25"/>
    <row r="8277" ht="12" hidden="1" customHeight="1" x14ac:dyDescent="0.25"/>
    <row r="8278" ht="12" hidden="1" customHeight="1" x14ac:dyDescent="0.25"/>
    <row r="8279" ht="12" hidden="1" customHeight="1" x14ac:dyDescent="0.25"/>
    <row r="8280" ht="12" hidden="1" customHeight="1" x14ac:dyDescent="0.25"/>
    <row r="8281" ht="12" hidden="1" customHeight="1" x14ac:dyDescent="0.25"/>
    <row r="8282" ht="12" hidden="1" customHeight="1" x14ac:dyDescent="0.25"/>
    <row r="8283" ht="12" hidden="1" customHeight="1" x14ac:dyDescent="0.25"/>
    <row r="8284" ht="12" hidden="1" customHeight="1" x14ac:dyDescent="0.25"/>
    <row r="8285" ht="12" hidden="1" customHeight="1" x14ac:dyDescent="0.25"/>
    <row r="8286" ht="12" hidden="1" customHeight="1" x14ac:dyDescent="0.25"/>
    <row r="8287" ht="12" hidden="1" customHeight="1" x14ac:dyDescent="0.25"/>
    <row r="8288" ht="12" hidden="1" customHeight="1" x14ac:dyDescent="0.25"/>
    <row r="8289" ht="12" hidden="1" customHeight="1" x14ac:dyDescent="0.25"/>
    <row r="8290" ht="12" hidden="1" customHeight="1" x14ac:dyDescent="0.25"/>
    <row r="8291" ht="12" hidden="1" customHeight="1" x14ac:dyDescent="0.25"/>
    <row r="8292" ht="12" hidden="1" customHeight="1" x14ac:dyDescent="0.25"/>
    <row r="8293" ht="12" hidden="1" customHeight="1" x14ac:dyDescent="0.25"/>
    <row r="8294" ht="12" hidden="1" customHeight="1" x14ac:dyDescent="0.25"/>
    <row r="8295" ht="12" hidden="1" customHeight="1" x14ac:dyDescent="0.25"/>
    <row r="8296" ht="12" hidden="1" customHeight="1" x14ac:dyDescent="0.25"/>
    <row r="8297" ht="12" hidden="1" customHeight="1" x14ac:dyDescent="0.25"/>
    <row r="8298" ht="12" hidden="1" customHeight="1" x14ac:dyDescent="0.25"/>
    <row r="8299" ht="12" hidden="1" customHeight="1" x14ac:dyDescent="0.25"/>
    <row r="8300" ht="12" hidden="1" customHeight="1" x14ac:dyDescent="0.25"/>
    <row r="8301" ht="12" hidden="1" customHeight="1" x14ac:dyDescent="0.25"/>
    <row r="8302" ht="12" hidden="1" customHeight="1" x14ac:dyDescent="0.25"/>
    <row r="8303" ht="12" hidden="1" customHeight="1" x14ac:dyDescent="0.25"/>
    <row r="8304" ht="12" hidden="1" customHeight="1" x14ac:dyDescent="0.25"/>
    <row r="8305" ht="12" hidden="1" customHeight="1" x14ac:dyDescent="0.25"/>
    <row r="8306" ht="12" hidden="1" customHeight="1" x14ac:dyDescent="0.25"/>
    <row r="8307" ht="12" hidden="1" customHeight="1" x14ac:dyDescent="0.25"/>
    <row r="8308" ht="12" hidden="1" customHeight="1" x14ac:dyDescent="0.25"/>
    <row r="8309" ht="12" hidden="1" customHeight="1" x14ac:dyDescent="0.25"/>
    <row r="8310" ht="12" hidden="1" customHeight="1" x14ac:dyDescent="0.25"/>
    <row r="8311" ht="12" hidden="1" customHeight="1" x14ac:dyDescent="0.25"/>
    <row r="8312" ht="12" hidden="1" customHeight="1" x14ac:dyDescent="0.25"/>
    <row r="8313" ht="12" hidden="1" customHeight="1" x14ac:dyDescent="0.25"/>
    <row r="8314" ht="12" hidden="1" customHeight="1" x14ac:dyDescent="0.25"/>
    <row r="8315" ht="12" hidden="1" customHeight="1" x14ac:dyDescent="0.25"/>
    <row r="8316" ht="12" hidden="1" customHeight="1" x14ac:dyDescent="0.25"/>
    <row r="8317" ht="12" hidden="1" customHeight="1" x14ac:dyDescent="0.25"/>
    <row r="8318" ht="12" hidden="1" customHeight="1" x14ac:dyDescent="0.25"/>
    <row r="8319" ht="12" hidden="1" customHeight="1" x14ac:dyDescent="0.25"/>
    <row r="8320" ht="12" hidden="1" customHeight="1" x14ac:dyDescent="0.25"/>
    <row r="8321" ht="12" hidden="1" customHeight="1" x14ac:dyDescent="0.25"/>
    <row r="8322" ht="12" hidden="1" customHeight="1" x14ac:dyDescent="0.25"/>
    <row r="8323" ht="12" hidden="1" customHeight="1" x14ac:dyDescent="0.25"/>
    <row r="8324" ht="12" hidden="1" customHeight="1" x14ac:dyDescent="0.25"/>
    <row r="8325" ht="12" hidden="1" customHeight="1" x14ac:dyDescent="0.25"/>
    <row r="8326" ht="12" hidden="1" customHeight="1" x14ac:dyDescent="0.25"/>
    <row r="8327" ht="12" hidden="1" customHeight="1" x14ac:dyDescent="0.25"/>
    <row r="8328" ht="12" hidden="1" customHeight="1" x14ac:dyDescent="0.25"/>
    <row r="8329" ht="12" hidden="1" customHeight="1" x14ac:dyDescent="0.25"/>
    <row r="8330" ht="12" hidden="1" customHeight="1" x14ac:dyDescent="0.25"/>
    <row r="8331" ht="12" hidden="1" customHeight="1" x14ac:dyDescent="0.25"/>
    <row r="8332" ht="12" hidden="1" customHeight="1" x14ac:dyDescent="0.25"/>
    <row r="8333" ht="12" hidden="1" customHeight="1" x14ac:dyDescent="0.25"/>
    <row r="8334" ht="12" hidden="1" customHeight="1" x14ac:dyDescent="0.25"/>
    <row r="8335" ht="12" hidden="1" customHeight="1" x14ac:dyDescent="0.25"/>
    <row r="8336" ht="12" hidden="1" customHeight="1" x14ac:dyDescent="0.25"/>
    <row r="8337" ht="12" hidden="1" customHeight="1" x14ac:dyDescent="0.25"/>
    <row r="8338" ht="12" hidden="1" customHeight="1" x14ac:dyDescent="0.25"/>
    <row r="8339" ht="12" hidden="1" customHeight="1" x14ac:dyDescent="0.25"/>
    <row r="8340" ht="12" hidden="1" customHeight="1" x14ac:dyDescent="0.25"/>
    <row r="8341" ht="12" hidden="1" customHeight="1" x14ac:dyDescent="0.25"/>
    <row r="8342" ht="12" hidden="1" customHeight="1" x14ac:dyDescent="0.25"/>
    <row r="8343" ht="12" hidden="1" customHeight="1" x14ac:dyDescent="0.25"/>
    <row r="8344" ht="12" hidden="1" customHeight="1" x14ac:dyDescent="0.25"/>
    <row r="8345" ht="12" hidden="1" customHeight="1" x14ac:dyDescent="0.25"/>
    <row r="8346" ht="12" hidden="1" customHeight="1" x14ac:dyDescent="0.25"/>
    <row r="8347" ht="12" hidden="1" customHeight="1" x14ac:dyDescent="0.25"/>
    <row r="8348" ht="12" hidden="1" customHeight="1" x14ac:dyDescent="0.25"/>
    <row r="8349" ht="12" hidden="1" customHeight="1" x14ac:dyDescent="0.25"/>
    <row r="8350" ht="12" hidden="1" customHeight="1" x14ac:dyDescent="0.25"/>
    <row r="8351" ht="12" hidden="1" customHeight="1" x14ac:dyDescent="0.25"/>
    <row r="8352" ht="12" hidden="1" customHeight="1" x14ac:dyDescent="0.25"/>
    <row r="8353" ht="12" hidden="1" customHeight="1" x14ac:dyDescent="0.25"/>
    <row r="8354" ht="12" hidden="1" customHeight="1" x14ac:dyDescent="0.25"/>
    <row r="8355" ht="12" hidden="1" customHeight="1" x14ac:dyDescent="0.25"/>
    <row r="8356" ht="12" hidden="1" customHeight="1" x14ac:dyDescent="0.25"/>
    <row r="8357" ht="12" hidden="1" customHeight="1" x14ac:dyDescent="0.25"/>
    <row r="8358" ht="12" hidden="1" customHeight="1" x14ac:dyDescent="0.25"/>
    <row r="8359" ht="12" hidden="1" customHeight="1" x14ac:dyDescent="0.25"/>
    <row r="8360" ht="12" hidden="1" customHeight="1" x14ac:dyDescent="0.25"/>
    <row r="8361" ht="12" hidden="1" customHeight="1" x14ac:dyDescent="0.25"/>
    <row r="8362" ht="12" hidden="1" customHeight="1" x14ac:dyDescent="0.25"/>
    <row r="8363" ht="12" hidden="1" customHeight="1" x14ac:dyDescent="0.25"/>
    <row r="8364" ht="12" hidden="1" customHeight="1" x14ac:dyDescent="0.25"/>
    <row r="8365" ht="12" hidden="1" customHeight="1" x14ac:dyDescent="0.25"/>
    <row r="8366" ht="12" hidden="1" customHeight="1" x14ac:dyDescent="0.25"/>
    <row r="8367" ht="12" hidden="1" customHeight="1" x14ac:dyDescent="0.25"/>
    <row r="8368" ht="12" hidden="1" customHeight="1" x14ac:dyDescent="0.25"/>
    <row r="8369" ht="12" hidden="1" customHeight="1" x14ac:dyDescent="0.25"/>
    <row r="8370" ht="12" hidden="1" customHeight="1" x14ac:dyDescent="0.25"/>
    <row r="8371" ht="12" hidden="1" customHeight="1" x14ac:dyDescent="0.25"/>
    <row r="8372" ht="12" hidden="1" customHeight="1" x14ac:dyDescent="0.25"/>
    <row r="8373" ht="12" hidden="1" customHeight="1" x14ac:dyDescent="0.25"/>
    <row r="8374" ht="12" hidden="1" customHeight="1" x14ac:dyDescent="0.25"/>
    <row r="8375" ht="12" hidden="1" customHeight="1" x14ac:dyDescent="0.25"/>
    <row r="8376" ht="12" hidden="1" customHeight="1" x14ac:dyDescent="0.25"/>
    <row r="8377" ht="12" hidden="1" customHeight="1" x14ac:dyDescent="0.25"/>
    <row r="8378" ht="12" hidden="1" customHeight="1" x14ac:dyDescent="0.25"/>
    <row r="8379" ht="12" hidden="1" customHeight="1" x14ac:dyDescent="0.25"/>
    <row r="8380" ht="12" hidden="1" customHeight="1" x14ac:dyDescent="0.25"/>
    <row r="8381" ht="12" hidden="1" customHeight="1" x14ac:dyDescent="0.25"/>
    <row r="8382" ht="12" hidden="1" customHeight="1" x14ac:dyDescent="0.25"/>
    <row r="8383" ht="12" hidden="1" customHeight="1" x14ac:dyDescent="0.25"/>
    <row r="8384" ht="12" hidden="1" customHeight="1" x14ac:dyDescent="0.25"/>
    <row r="8385" ht="12" hidden="1" customHeight="1" x14ac:dyDescent="0.25"/>
    <row r="8386" ht="12" hidden="1" customHeight="1" x14ac:dyDescent="0.25"/>
    <row r="8387" ht="12" hidden="1" customHeight="1" x14ac:dyDescent="0.25"/>
    <row r="8388" ht="12" hidden="1" customHeight="1" x14ac:dyDescent="0.25"/>
    <row r="8389" ht="12" hidden="1" customHeight="1" x14ac:dyDescent="0.25"/>
    <row r="8390" ht="12" hidden="1" customHeight="1" x14ac:dyDescent="0.25"/>
    <row r="8391" ht="12" hidden="1" customHeight="1" x14ac:dyDescent="0.25"/>
    <row r="8392" ht="12" hidden="1" customHeight="1" x14ac:dyDescent="0.25"/>
    <row r="8393" ht="12" hidden="1" customHeight="1" x14ac:dyDescent="0.25"/>
    <row r="8394" ht="12" hidden="1" customHeight="1" x14ac:dyDescent="0.25"/>
    <row r="8395" ht="12" hidden="1" customHeight="1" x14ac:dyDescent="0.25"/>
    <row r="8396" ht="12" hidden="1" customHeight="1" x14ac:dyDescent="0.25"/>
    <row r="8397" ht="12" hidden="1" customHeight="1" x14ac:dyDescent="0.25"/>
    <row r="8398" ht="12" hidden="1" customHeight="1" x14ac:dyDescent="0.25"/>
    <row r="8399" ht="12" hidden="1" customHeight="1" x14ac:dyDescent="0.25"/>
    <row r="8400" ht="12" hidden="1" customHeight="1" x14ac:dyDescent="0.25"/>
    <row r="8401" ht="12" hidden="1" customHeight="1" x14ac:dyDescent="0.25"/>
    <row r="8402" ht="12" hidden="1" customHeight="1" x14ac:dyDescent="0.25"/>
    <row r="8403" ht="12" hidden="1" customHeight="1" x14ac:dyDescent="0.25"/>
    <row r="8404" ht="12" hidden="1" customHeight="1" x14ac:dyDescent="0.25"/>
    <row r="8405" ht="12" hidden="1" customHeight="1" x14ac:dyDescent="0.25"/>
    <row r="8406" ht="12" hidden="1" customHeight="1" x14ac:dyDescent="0.25"/>
    <row r="8407" ht="12" hidden="1" customHeight="1" x14ac:dyDescent="0.25"/>
    <row r="8408" ht="12" hidden="1" customHeight="1" x14ac:dyDescent="0.25"/>
    <row r="8409" ht="12" hidden="1" customHeight="1" x14ac:dyDescent="0.25"/>
    <row r="8410" ht="12" hidden="1" customHeight="1" x14ac:dyDescent="0.25"/>
    <row r="8411" ht="12" hidden="1" customHeight="1" x14ac:dyDescent="0.25"/>
    <row r="8412" ht="12" hidden="1" customHeight="1" x14ac:dyDescent="0.25"/>
    <row r="8413" ht="12" hidden="1" customHeight="1" x14ac:dyDescent="0.25"/>
    <row r="8414" ht="12" hidden="1" customHeight="1" x14ac:dyDescent="0.25"/>
    <row r="8415" ht="12" hidden="1" customHeight="1" x14ac:dyDescent="0.25"/>
    <row r="8416" ht="12" hidden="1" customHeight="1" x14ac:dyDescent="0.25"/>
    <row r="8417" ht="12" hidden="1" customHeight="1" x14ac:dyDescent="0.25"/>
    <row r="8418" ht="12" hidden="1" customHeight="1" x14ac:dyDescent="0.25"/>
    <row r="8419" ht="12" hidden="1" customHeight="1" x14ac:dyDescent="0.25"/>
    <row r="8420" ht="12" hidden="1" customHeight="1" x14ac:dyDescent="0.25"/>
    <row r="8421" ht="12" hidden="1" customHeight="1" x14ac:dyDescent="0.25"/>
    <row r="8422" ht="12" hidden="1" customHeight="1" x14ac:dyDescent="0.25"/>
    <row r="8423" ht="12" hidden="1" customHeight="1" x14ac:dyDescent="0.25"/>
    <row r="8424" ht="12" hidden="1" customHeight="1" x14ac:dyDescent="0.25"/>
    <row r="8425" ht="12" hidden="1" customHeight="1" x14ac:dyDescent="0.25"/>
    <row r="8426" ht="12" hidden="1" customHeight="1" x14ac:dyDescent="0.25"/>
    <row r="8427" ht="12" hidden="1" customHeight="1" x14ac:dyDescent="0.25"/>
    <row r="8428" ht="12" hidden="1" customHeight="1" x14ac:dyDescent="0.25"/>
    <row r="8429" ht="12" hidden="1" customHeight="1" x14ac:dyDescent="0.25"/>
    <row r="8430" ht="12" hidden="1" customHeight="1" x14ac:dyDescent="0.25"/>
    <row r="8431" ht="12" hidden="1" customHeight="1" x14ac:dyDescent="0.25"/>
    <row r="8432" ht="12" hidden="1" customHeight="1" x14ac:dyDescent="0.25"/>
    <row r="8433" ht="12" hidden="1" customHeight="1" x14ac:dyDescent="0.25"/>
    <row r="8434" ht="12" hidden="1" customHeight="1" x14ac:dyDescent="0.25"/>
    <row r="8435" ht="12" hidden="1" customHeight="1" x14ac:dyDescent="0.25"/>
    <row r="8436" ht="12" hidden="1" customHeight="1" x14ac:dyDescent="0.25"/>
    <row r="8437" ht="12" hidden="1" customHeight="1" x14ac:dyDescent="0.25"/>
    <row r="8438" ht="12" hidden="1" customHeight="1" x14ac:dyDescent="0.25"/>
    <row r="8439" ht="12" hidden="1" customHeight="1" x14ac:dyDescent="0.25"/>
    <row r="8440" ht="12" hidden="1" customHeight="1" x14ac:dyDescent="0.25"/>
    <row r="8441" ht="12" hidden="1" customHeight="1" x14ac:dyDescent="0.25"/>
    <row r="8442" ht="12" hidden="1" customHeight="1" x14ac:dyDescent="0.25"/>
    <row r="8443" ht="12" hidden="1" customHeight="1" x14ac:dyDescent="0.25"/>
    <row r="8444" ht="12" hidden="1" customHeight="1" x14ac:dyDescent="0.25"/>
    <row r="8445" ht="12" hidden="1" customHeight="1" x14ac:dyDescent="0.25"/>
    <row r="8446" ht="12" hidden="1" customHeight="1" x14ac:dyDescent="0.25"/>
    <row r="8447" ht="12" hidden="1" customHeight="1" x14ac:dyDescent="0.25"/>
    <row r="8448" ht="12" hidden="1" customHeight="1" x14ac:dyDescent="0.25"/>
    <row r="8449" ht="12" hidden="1" customHeight="1" x14ac:dyDescent="0.25"/>
    <row r="8450" ht="12" hidden="1" customHeight="1" x14ac:dyDescent="0.25"/>
    <row r="8451" ht="12" hidden="1" customHeight="1" x14ac:dyDescent="0.25"/>
    <row r="8452" ht="12" hidden="1" customHeight="1" x14ac:dyDescent="0.25"/>
    <row r="8453" ht="12" hidden="1" customHeight="1" x14ac:dyDescent="0.25"/>
    <row r="8454" ht="12" hidden="1" customHeight="1" x14ac:dyDescent="0.25"/>
    <row r="8455" ht="12" hidden="1" customHeight="1" x14ac:dyDescent="0.25"/>
    <row r="8456" ht="12" hidden="1" customHeight="1" x14ac:dyDescent="0.25"/>
    <row r="8457" ht="12" hidden="1" customHeight="1" x14ac:dyDescent="0.25"/>
    <row r="8458" ht="12" hidden="1" customHeight="1" x14ac:dyDescent="0.25"/>
    <row r="8459" ht="12" hidden="1" customHeight="1" x14ac:dyDescent="0.25"/>
    <row r="8460" ht="12" hidden="1" customHeight="1" x14ac:dyDescent="0.25"/>
    <row r="8461" ht="12" hidden="1" customHeight="1" x14ac:dyDescent="0.25"/>
    <row r="8462" ht="12" hidden="1" customHeight="1" x14ac:dyDescent="0.25"/>
    <row r="8463" ht="12" hidden="1" customHeight="1" x14ac:dyDescent="0.25"/>
    <row r="8464" ht="12" hidden="1" customHeight="1" x14ac:dyDescent="0.25"/>
    <row r="8465" ht="12" hidden="1" customHeight="1" x14ac:dyDescent="0.25"/>
    <row r="8466" ht="12" hidden="1" customHeight="1" x14ac:dyDescent="0.25"/>
    <row r="8467" ht="12" hidden="1" customHeight="1" x14ac:dyDescent="0.25"/>
    <row r="8468" ht="12" hidden="1" customHeight="1" x14ac:dyDescent="0.25"/>
    <row r="8469" ht="12" hidden="1" customHeight="1" x14ac:dyDescent="0.25"/>
    <row r="8470" ht="12" hidden="1" customHeight="1" x14ac:dyDescent="0.25"/>
    <row r="8471" ht="12" hidden="1" customHeight="1" x14ac:dyDescent="0.25"/>
    <row r="8472" ht="12" hidden="1" customHeight="1" x14ac:dyDescent="0.25"/>
    <row r="8473" ht="12" hidden="1" customHeight="1" x14ac:dyDescent="0.25"/>
    <row r="8474" ht="12" hidden="1" customHeight="1" x14ac:dyDescent="0.25"/>
    <row r="8475" ht="12" hidden="1" customHeight="1" x14ac:dyDescent="0.25"/>
    <row r="8476" ht="12" hidden="1" customHeight="1" x14ac:dyDescent="0.25"/>
    <row r="8477" ht="12" hidden="1" customHeight="1" x14ac:dyDescent="0.25"/>
    <row r="8478" ht="12" hidden="1" customHeight="1" x14ac:dyDescent="0.25"/>
    <row r="8479" ht="12" hidden="1" customHeight="1" x14ac:dyDescent="0.25"/>
    <row r="8480" ht="12" hidden="1" customHeight="1" x14ac:dyDescent="0.25"/>
    <row r="8481" ht="12" hidden="1" customHeight="1" x14ac:dyDescent="0.25"/>
    <row r="8482" ht="12" hidden="1" customHeight="1" x14ac:dyDescent="0.25"/>
    <row r="8483" ht="12" hidden="1" customHeight="1" x14ac:dyDescent="0.25"/>
    <row r="8484" ht="12" hidden="1" customHeight="1" x14ac:dyDescent="0.25"/>
    <row r="8485" ht="12" hidden="1" customHeight="1" x14ac:dyDescent="0.25"/>
    <row r="8486" ht="12" hidden="1" customHeight="1" x14ac:dyDescent="0.25"/>
    <row r="8487" ht="12" hidden="1" customHeight="1" x14ac:dyDescent="0.25"/>
    <row r="8488" ht="12" hidden="1" customHeight="1" x14ac:dyDescent="0.25"/>
    <row r="8489" ht="12" hidden="1" customHeight="1" x14ac:dyDescent="0.25"/>
    <row r="8490" ht="12" hidden="1" customHeight="1" x14ac:dyDescent="0.25"/>
    <row r="8491" ht="12" hidden="1" customHeight="1" x14ac:dyDescent="0.25"/>
    <row r="8492" ht="12" hidden="1" customHeight="1" x14ac:dyDescent="0.25"/>
    <row r="8493" ht="12" hidden="1" customHeight="1" x14ac:dyDescent="0.25"/>
    <row r="8494" ht="12" hidden="1" customHeight="1" x14ac:dyDescent="0.25"/>
    <row r="8495" ht="12" hidden="1" customHeight="1" x14ac:dyDescent="0.25"/>
    <row r="8496" ht="12" hidden="1" customHeight="1" x14ac:dyDescent="0.25"/>
    <row r="8497" ht="12" hidden="1" customHeight="1" x14ac:dyDescent="0.25"/>
    <row r="8498" ht="12" hidden="1" customHeight="1" x14ac:dyDescent="0.25"/>
    <row r="8499" ht="12" hidden="1" customHeight="1" x14ac:dyDescent="0.25"/>
    <row r="8500" ht="12" hidden="1" customHeight="1" x14ac:dyDescent="0.25"/>
    <row r="8501" ht="12" hidden="1" customHeight="1" x14ac:dyDescent="0.25"/>
    <row r="8502" ht="12" hidden="1" customHeight="1" x14ac:dyDescent="0.25"/>
    <row r="8503" ht="12" hidden="1" customHeight="1" x14ac:dyDescent="0.25"/>
    <row r="8504" ht="12" hidden="1" customHeight="1" x14ac:dyDescent="0.25"/>
    <row r="8505" ht="12" hidden="1" customHeight="1" x14ac:dyDescent="0.25"/>
    <row r="8506" ht="12" hidden="1" customHeight="1" x14ac:dyDescent="0.25"/>
    <row r="8507" ht="12" hidden="1" customHeight="1" x14ac:dyDescent="0.25"/>
    <row r="8508" ht="12" hidden="1" customHeight="1" x14ac:dyDescent="0.25"/>
    <row r="8509" ht="12" hidden="1" customHeight="1" x14ac:dyDescent="0.25"/>
    <row r="8510" ht="12" hidden="1" customHeight="1" x14ac:dyDescent="0.25"/>
    <row r="8511" ht="12" hidden="1" customHeight="1" x14ac:dyDescent="0.25"/>
    <row r="8512" ht="12" hidden="1" customHeight="1" x14ac:dyDescent="0.25"/>
    <row r="8513" ht="12" hidden="1" customHeight="1" x14ac:dyDescent="0.25"/>
    <row r="8514" ht="12" hidden="1" customHeight="1" x14ac:dyDescent="0.25"/>
    <row r="8515" ht="12" hidden="1" customHeight="1" x14ac:dyDescent="0.25"/>
    <row r="8516" ht="12" hidden="1" customHeight="1" x14ac:dyDescent="0.25"/>
    <row r="8517" ht="12" hidden="1" customHeight="1" x14ac:dyDescent="0.25"/>
    <row r="8518" ht="12" hidden="1" customHeight="1" x14ac:dyDescent="0.25"/>
    <row r="8519" ht="12" hidden="1" customHeight="1" x14ac:dyDescent="0.25"/>
    <row r="8520" ht="12" hidden="1" customHeight="1" x14ac:dyDescent="0.25"/>
    <row r="8521" ht="12" hidden="1" customHeight="1" x14ac:dyDescent="0.25"/>
    <row r="8522" ht="12" hidden="1" customHeight="1" x14ac:dyDescent="0.25"/>
    <row r="8523" ht="12" hidden="1" customHeight="1" x14ac:dyDescent="0.25"/>
    <row r="8524" ht="12" hidden="1" customHeight="1" x14ac:dyDescent="0.25"/>
    <row r="8525" ht="12" hidden="1" customHeight="1" x14ac:dyDescent="0.25"/>
    <row r="8526" ht="12" hidden="1" customHeight="1" x14ac:dyDescent="0.25"/>
    <row r="8527" ht="12" hidden="1" customHeight="1" x14ac:dyDescent="0.25"/>
    <row r="8528" ht="12" hidden="1" customHeight="1" x14ac:dyDescent="0.25"/>
    <row r="8529" ht="12" hidden="1" customHeight="1" x14ac:dyDescent="0.25"/>
    <row r="8530" ht="12" hidden="1" customHeight="1" x14ac:dyDescent="0.25"/>
    <row r="8531" ht="12" hidden="1" customHeight="1" x14ac:dyDescent="0.25"/>
    <row r="8532" ht="12" hidden="1" customHeight="1" x14ac:dyDescent="0.25"/>
    <row r="8533" ht="12" hidden="1" customHeight="1" x14ac:dyDescent="0.25"/>
    <row r="8534" ht="12" hidden="1" customHeight="1" x14ac:dyDescent="0.25"/>
    <row r="8535" ht="12" hidden="1" customHeight="1" x14ac:dyDescent="0.25"/>
    <row r="8536" ht="12" hidden="1" customHeight="1" x14ac:dyDescent="0.25"/>
    <row r="8537" ht="12" hidden="1" customHeight="1" x14ac:dyDescent="0.25"/>
    <row r="8538" ht="12" hidden="1" customHeight="1" x14ac:dyDescent="0.25"/>
    <row r="8539" ht="12" hidden="1" customHeight="1" x14ac:dyDescent="0.25"/>
    <row r="8540" ht="12" hidden="1" customHeight="1" x14ac:dyDescent="0.25"/>
    <row r="8541" ht="12" hidden="1" customHeight="1" x14ac:dyDescent="0.25"/>
    <row r="8542" ht="12" hidden="1" customHeight="1" x14ac:dyDescent="0.25"/>
    <row r="8543" ht="12" hidden="1" customHeight="1" x14ac:dyDescent="0.25"/>
    <row r="8544" ht="12" hidden="1" customHeight="1" x14ac:dyDescent="0.25"/>
    <row r="8545" ht="12" hidden="1" customHeight="1" x14ac:dyDescent="0.25"/>
    <row r="8546" ht="12" hidden="1" customHeight="1" x14ac:dyDescent="0.25"/>
    <row r="8547" ht="12" hidden="1" customHeight="1" x14ac:dyDescent="0.25"/>
    <row r="8548" ht="12" hidden="1" customHeight="1" x14ac:dyDescent="0.25"/>
    <row r="8549" ht="12" hidden="1" customHeight="1" x14ac:dyDescent="0.25"/>
    <row r="8550" ht="12" hidden="1" customHeight="1" x14ac:dyDescent="0.25"/>
    <row r="8551" ht="12" hidden="1" customHeight="1" x14ac:dyDescent="0.25"/>
    <row r="8552" ht="12" hidden="1" customHeight="1" x14ac:dyDescent="0.25"/>
    <row r="8553" ht="12" hidden="1" customHeight="1" x14ac:dyDescent="0.25"/>
    <row r="8554" ht="12" hidden="1" customHeight="1" x14ac:dyDescent="0.25"/>
    <row r="8555" ht="12" hidden="1" customHeight="1" x14ac:dyDescent="0.25"/>
    <row r="8556" ht="12" hidden="1" customHeight="1" x14ac:dyDescent="0.25"/>
    <row r="8557" ht="12" hidden="1" customHeight="1" x14ac:dyDescent="0.25"/>
    <row r="8558" ht="12" hidden="1" customHeight="1" x14ac:dyDescent="0.25"/>
    <row r="8559" ht="12" hidden="1" customHeight="1" x14ac:dyDescent="0.25"/>
    <row r="8560" ht="12" hidden="1" customHeight="1" x14ac:dyDescent="0.25"/>
    <row r="8561" ht="12" hidden="1" customHeight="1" x14ac:dyDescent="0.25"/>
    <row r="8562" ht="12" hidden="1" customHeight="1" x14ac:dyDescent="0.25"/>
    <row r="8563" ht="12" hidden="1" customHeight="1" x14ac:dyDescent="0.25"/>
    <row r="8564" ht="12" hidden="1" customHeight="1" x14ac:dyDescent="0.25"/>
    <row r="8565" ht="12" hidden="1" customHeight="1" x14ac:dyDescent="0.25"/>
    <row r="8566" ht="12" hidden="1" customHeight="1" x14ac:dyDescent="0.25"/>
    <row r="8567" ht="12" hidden="1" customHeight="1" x14ac:dyDescent="0.25"/>
    <row r="8568" ht="12" hidden="1" customHeight="1" x14ac:dyDescent="0.25"/>
    <row r="8569" ht="12" hidden="1" customHeight="1" x14ac:dyDescent="0.25"/>
    <row r="8570" ht="12" hidden="1" customHeight="1" x14ac:dyDescent="0.25"/>
    <row r="8571" ht="12" hidden="1" customHeight="1" x14ac:dyDescent="0.25"/>
    <row r="8572" ht="12" hidden="1" customHeight="1" x14ac:dyDescent="0.25"/>
    <row r="8573" ht="12" hidden="1" customHeight="1" x14ac:dyDescent="0.25"/>
    <row r="8574" ht="12" hidden="1" customHeight="1" x14ac:dyDescent="0.25"/>
    <row r="8575" ht="12" hidden="1" customHeight="1" x14ac:dyDescent="0.25"/>
    <row r="8576" ht="12" hidden="1" customHeight="1" x14ac:dyDescent="0.25"/>
    <row r="8577" ht="12" hidden="1" customHeight="1" x14ac:dyDescent="0.25"/>
    <row r="8578" ht="12" hidden="1" customHeight="1" x14ac:dyDescent="0.25"/>
    <row r="8579" ht="12" hidden="1" customHeight="1" x14ac:dyDescent="0.25"/>
    <row r="8580" ht="12" hidden="1" customHeight="1" x14ac:dyDescent="0.25"/>
    <row r="8581" ht="12" hidden="1" customHeight="1" x14ac:dyDescent="0.25"/>
    <row r="8582" ht="12" hidden="1" customHeight="1" x14ac:dyDescent="0.25"/>
    <row r="8583" ht="12" hidden="1" customHeight="1" x14ac:dyDescent="0.25"/>
    <row r="8584" ht="12" hidden="1" customHeight="1" x14ac:dyDescent="0.25"/>
    <row r="8585" ht="12" hidden="1" customHeight="1" x14ac:dyDescent="0.25"/>
    <row r="8586" ht="12" hidden="1" customHeight="1" x14ac:dyDescent="0.25"/>
    <row r="8587" ht="12" hidden="1" customHeight="1" x14ac:dyDescent="0.25"/>
    <row r="8588" ht="12" hidden="1" customHeight="1" x14ac:dyDescent="0.25"/>
    <row r="8589" ht="12" hidden="1" customHeight="1" x14ac:dyDescent="0.25"/>
    <row r="8590" ht="12" hidden="1" customHeight="1" x14ac:dyDescent="0.25"/>
    <row r="8591" ht="12" hidden="1" customHeight="1" x14ac:dyDescent="0.25"/>
    <row r="8592" ht="12" hidden="1" customHeight="1" x14ac:dyDescent="0.25"/>
    <row r="8593" ht="12" hidden="1" customHeight="1" x14ac:dyDescent="0.25"/>
    <row r="8594" ht="12" hidden="1" customHeight="1" x14ac:dyDescent="0.25"/>
    <row r="8595" ht="12" hidden="1" customHeight="1" x14ac:dyDescent="0.25"/>
    <row r="8596" ht="12" hidden="1" customHeight="1" x14ac:dyDescent="0.25"/>
    <row r="8597" ht="12" hidden="1" customHeight="1" x14ac:dyDescent="0.25"/>
    <row r="8598" ht="12" hidden="1" customHeight="1" x14ac:dyDescent="0.25"/>
    <row r="8599" ht="12" hidden="1" customHeight="1" x14ac:dyDescent="0.25"/>
    <row r="8600" ht="12" hidden="1" customHeight="1" x14ac:dyDescent="0.25"/>
    <row r="8601" ht="12" hidden="1" customHeight="1" x14ac:dyDescent="0.25"/>
    <row r="8602" ht="12" hidden="1" customHeight="1" x14ac:dyDescent="0.25"/>
    <row r="8603" ht="12" hidden="1" customHeight="1" x14ac:dyDescent="0.25"/>
    <row r="8604" ht="12" hidden="1" customHeight="1" x14ac:dyDescent="0.25"/>
    <row r="8605" ht="12" hidden="1" customHeight="1" x14ac:dyDescent="0.25"/>
    <row r="8606" ht="12" hidden="1" customHeight="1" x14ac:dyDescent="0.25"/>
    <row r="8607" ht="12" hidden="1" customHeight="1" x14ac:dyDescent="0.25"/>
    <row r="8608" ht="12" hidden="1" customHeight="1" x14ac:dyDescent="0.25"/>
    <row r="8609" ht="12" hidden="1" customHeight="1" x14ac:dyDescent="0.25"/>
    <row r="8610" ht="12" hidden="1" customHeight="1" x14ac:dyDescent="0.25"/>
    <row r="8611" ht="12" hidden="1" customHeight="1" x14ac:dyDescent="0.25"/>
    <row r="8612" ht="12" hidden="1" customHeight="1" x14ac:dyDescent="0.25"/>
    <row r="8613" ht="12" hidden="1" customHeight="1" x14ac:dyDescent="0.25"/>
    <row r="8614" ht="12" hidden="1" customHeight="1" x14ac:dyDescent="0.25"/>
    <row r="8615" ht="12" hidden="1" customHeight="1" x14ac:dyDescent="0.25"/>
    <row r="8616" ht="12" hidden="1" customHeight="1" x14ac:dyDescent="0.25"/>
    <row r="8617" ht="12" hidden="1" customHeight="1" x14ac:dyDescent="0.25"/>
    <row r="8618" ht="12" hidden="1" customHeight="1" x14ac:dyDescent="0.25"/>
    <row r="8619" ht="12" hidden="1" customHeight="1" x14ac:dyDescent="0.25"/>
    <row r="8620" ht="12" hidden="1" customHeight="1" x14ac:dyDescent="0.25"/>
    <row r="8621" ht="12" hidden="1" customHeight="1" x14ac:dyDescent="0.25"/>
    <row r="8622" ht="12" hidden="1" customHeight="1" x14ac:dyDescent="0.25"/>
    <row r="8623" ht="12" hidden="1" customHeight="1" x14ac:dyDescent="0.25"/>
    <row r="8624" ht="12" hidden="1" customHeight="1" x14ac:dyDescent="0.25"/>
    <row r="8625" ht="12" hidden="1" customHeight="1" x14ac:dyDescent="0.25"/>
    <row r="8626" ht="12" hidden="1" customHeight="1" x14ac:dyDescent="0.25"/>
    <row r="8627" ht="12" hidden="1" customHeight="1" x14ac:dyDescent="0.25"/>
    <row r="8628" ht="12" hidden="1" customHeight="1" x14ac:dyDescent="0.25"/>
    <row r="8629" ht="12" hidden="1" customHeight="1" x14ac:dyDescent="0.25"/>
    <row r="8630" ht="12" hidden="1" customHeight="1" x14ac:dyDescent="0.25"/>
    <row r="8631" ht="12" hidden="1" customHeight="1" x14ac:dyDescent="0.25"/>
    <row r="8632" ht="12" hidden="1" customHeight="1" x14ac:dyDescent="0.25"/>
    <row r="8633" ht="12" hidden="1" customHeight="1" x14ac:dyDescent="0.25"/>
    <row r="8634" ht="12" hidden="1" customHeight="1" x14ac:dyDescent="0.25"/>
    <row r="8635" ht="12" hidden="1" customHeight="1" x14ac:dyDescent="0.25"/>
    <row r="8636" ht="12" hidden="1" customHeight="1" x14ac:dyDescent="0.25"/>
    <row r="8637" ht="12" hidden="1" customHeight="1" x14ac:dyDescent="0.25"/>
    <row r="8638" ht="12" hidden="1" customHeight="1" x14ac:dyDescent="0.25"/>
    <row r="8639" ht="12" hidden="1" customHeight="1" x14ac:dyDescent="0.25"/>
    <row r="8640" ht="12" hidden="1" customHeight="1" x14ac:dyDescent="0.25"/>
    <row r="8641" ht="12" hidden="1" customHeight="1" x14ac:dyDescent="0.25"/>
    <row r="8642" ht="12" hidden="1" customHeight="1" x14ac:dyDescent="0.25"/>
    <row r="8643" ht="12" hidden="1" customHeight="1" x14ac:dyDescent="0.25"/>
    <row r="8644" ht="12" hidden="1" customHeight="1" x14ac:dyDescent="0.25"/>
    <row r="8645" ht="12" hidden="1" customHeight="1" x14ac:dyDescent="0.25"/>
    <row r="8646" ht="12" hidden="1" customHeight="1" x14ac:dyDescent="0.25"/>
    <row r="8647" ht="12" hidden="1" customHeight="1" x14ac:dyDescent="0.25"/>
    <row r="8648" ht="12" hidden="1" customHeight="1" x14ac:dyDescent="0.25"/>
    <row r="8649" ht="12" hidden="1" customHeight="1" x14ac:dyDescent="0.25"/>
    <row r="8650" ht="12" hidden="1" customHeight="1" x14ac:dyDescent="0.25"/>
    <row r="8651" ht="12" hidden="1" customHeight="1" x14ac:dyDescent="0.25"/>
    <row r="8652" ht="12" hidden="1" customHeight="1" x14ac:dyDescent="0.25"/>
    <row r="8653" ht="12" hidden="1" customHeight="1" x14ac:dyDescent="0.25"/>
    <row r="8654" ht="12" hidden="1" customHeight="1" x14ac:dyDescent="0.25"/>
    <row r="8655" ht="12" hidden="1" customHeight="1" x14ac:dyDescent="0.25"/>
    <row r="8656" ht="12" hidden="1" customHeight="1" x14ac:dyDescent="0.25"/>
    <row r="8657" ht="12" hidden="1" customHeight="1" x14ac:dyDescent="0.25"/>
    <row r="8658" ht="12" hidden="1" customHeight="1" x14ac:dyDescent="0.25"/>
    <row r="8659" ht="12" hidden="1" customHeight="1" x14ac:dyDescent="0.25"/>
    <row r="8660" ht="12" hidden="1" customHeight="1" x14ac:dyDescent="0.25"/>
    <row r="8661" ht="12" hidden="1" customHeight="1" x14ac:dyDescent="0.25"/>
    <row r="8662" ht="12" hidden="1" customHeight="1" x14ac:dyDescent="0.25"/>
    <row r="8663" ht="12" hidden="1" customHeight="1" x14ac:dyDescent="0.25"/>
    <row r="8664" ht="12" hidden="1" customHeight="1" x14ac:dyDescent="0.25"/>
    <row r="8665" ht="12" hidden="1" customHeight="1" x14ac:dyDescent="0.25"/>
    <row r="8666" ht="12" hidden="1" customHeight="1" x14ac:dyDescent="0.25"/>
    <row r="8667" ht="12" hidden="1" customHeight="1" x14ac:dyDescent="0.25"/>
    <row r="8668" ht="12" hidden="1" customHeight="1" x14ac:dyDescent="0.25"/>
    <row r="8669" ht="12" hidden="1" customHeight="1" x14ac:dyDescent="0.25"/>
    <row r="8670" ht="12" hidden="1" customHeight="1" x14ac:dyDescent="0.25"/>
    <row r="8671" ht="12" hidden="1" customHeight="1" x14ac:dyDescent="0.25"/>
    <row r="8672" ht="12" hidden="1" customHeight="1" x14ac:dyDescent="0.25"/>
    <row r="8673" ht="12" hidden="1" customHeight="1" x14ac:dyDescent="0.25"/>
    <row r="8674" ht="12" hidden="1" customHeight="1" x14ac:dyDescent="0.25"/>
    <row r="8675" ht="12" hidden="1" customHeight="1" x14ac:dyDescent="0.25"/>
    <row r="8676" ht="12" hidden="1" customHeight="1" x14ac:dyDescent="0.25"/>
    <row r="8677" ht="12" hidden="1" customHeight="1" x14ac:dyDescent="0.25"/>
    <row r="8678" ht="12" hidden="1" customHeight="1" x14ac:dyDescent="0.25"/>
    <row r="8679" ht="12" hidden="1" customHeight="1" x14ac:dyDescent="0.25"/>
    <row r="8680" ht="12" hidden="1" customHeight="1" x14ac:dyDescent="0.25"/>
    <row r="8681" ht="12" hidden="1" customHeight="1" x14ac:dyDescent="0.25"/>
    <row r="8682" ht="12" hidden="1" customHeight="1" x14ac:dyDescent="0.25"/>
    <row r="8683" ht="12" hidden="1" customHeight="1" x14ac:dyDescent="0.25"/>
    <row r="8684" ht="12" hidden="1" customHeight="1" x14ac:dyDescent="0.25"/>
    <row r="8685" ht="12" hidden="1" customHeight="1" x14ac:dyDescent="0.25"/>
    <row r="8686" ht="12" hidden="1" customHeight="1" x14ac:dyDescent="0.25"/>
    <row r="8687" ht="12" hidden="1" customHeight="1" x14ac:dyDescent="0.25"/>
    <row r="8688" ht="12" hidden="1" customHeight="1" x14ac:dyDescent="0.25"/>
    <row r="8689" ht="12" hidden="1" customHeight="1" x14ac:dyDescent="0.25"/>
    <row r="8690" ht="12" hidden="1" customHeight="1" x14ac:dyDescent="0.25"/>
    <row r="8691" ht="12" hidden="1" customHeight="1" x14ac:dyDescent="0.25"/>
    <row r="8692" ht="12" hidden="1" customHeight="1" x14ac:dyDescent="0.25"/>
    <row r="8693" ht="12" hidden="1" customHeight="1" x14ac:dyDescent="0.25"/>
    <row r="8694" ht="12" hidden="1" customHeight="1" x14ac:dyDescent="0.25"/>
    <row r="8695" ht="12" hidden="1" customHeight="1" x14ac:dyDescent="0.25"/>
    <row r="8696" ht="12" hidden="1" customHeight="1" x14ac:dyDescent="0.25"/>
    <row r="8697" ht="12" hidden="1" customHeight="1" x14ac:dyDescent="0.25"/>
    <row r="8698" ht="12" hidden="1" customHeight="1" x14ac:dyDescent="0.25"/>
    <row r="8699" ht="12" hidden="1" customHeight="1" x14ac:dyDescent="0.25"/>
    <row r="8700" ht="12" hidden="1" customHeight="1" x14ac:dyDescent="0.25"/>
    <row r="8701" ht="12" hidden="1" customHeight="1" x14ac:dyDescent="0.25"/>
    <row r="8702" ht="12" hidden="1" customHeight="1" x14ac:dyDescent="0.25"/>
    <row r="8703" ht="12" hidden="1" customHeight="1" x14ac:dyDescent="0.25"/>
    <row r="8704" ht="12" hidden="1" customHeight="1" x14ac:dyDescent="0.25"/>
    <row r="8705" ht="12" hidden="1" customHeight="1" x14ac:dyDescent="0.25"/>
    <row r="8706" ht="12" hidden="1" customHeight="1" x14ac:dyDescent="0.25"/>
    <row r="8707" ht="12" hidden="1" customHeight="1" x14ac:dyDescent="0.25"/>
    <row r="8708" ht="12" hidden="1" customHeight="1" x14ac:dyDescent="0.25"/>
    <row r="8709" ht="12" hidden="1" customHeight="1" x14ac:dyDescent="0.25"/>
    <row r="8710" ht="12" hidden="1" customHeight="1" x14ac:dyDescent="0.25"/>
    <row r="8711" ht="12" hidden="1" customHeight="1" x14ac:dyDescent="0.25"/>
    <row r="8712" ht="12" hidden="1" customHeight="1" x14ac:dyDescent="0.25"/>
    <row r="8713" ht="12" hidden="1" customHeight="1" x14ac:dyDescent="0.25"/>
    <row r="8714" ht="12" hidden="1" customHeight="1" x14ac:dyDescent="0.25"/>
    <row r="8715" ht="12" hidden="1" customHeight="1" x14ac:dyDescent="0.25"/>
    <row r="8716" ht="12" hidden="1" customHeight="1" x14ac:dyDescent="0.25"/>
    <row r="8717" ht="12" hidden="1" customHeight="1" x14ac:dyDescent="0.25"/>
    <row r="8718" ht="12" hidden="1" customHeight="1" x14ac:dyDescent="0.25"/>
    <row r="8719" ht="12" hidden="1" customHeight="1" x14ac:dyDescent="0.25"/>
    <row r="8720" ht="12" hidden="1" customHeight="1" x14ac:dyDescent="0.25"/>
    <row r="8721" ht="12" hidden="1" customHeight="1" x14ac:dyDescent="0.25"/>
    <row r="8722" ht="12" hidden="1" customHeight="1" x14ac:dyDescent="0.25"/>
    <row r="8723" ht="12" hidden="1" customHeight="1" x14ac:dyDescent="0.25"/>
    <row r="8724" ht="12" hidden="1" customHeight="1" x14ac:dyDescent="0.25"/>
    <row r="8725" ht="12" hidden="1" customHeight="1" x14ac:dyDescent="0.25"/>
    <row r="8726" ht="12" hidden="1" customHeight="1" x14ac:dyDescent="0.25"/>
    <row r="8727" ht="12" hidden="1" customHeight="1" x14ac:dyDescent="0.25"/>
    <row r="8728" ht="12" hidden="1" customHeight="1" x14ac:dyDescent="0.25"/>
    <row r="8729" ht="12" hidden="1" customHeight="1" x14ac:dyDescent="0.25"/>
    <row r="8730" ht="12" hidden="1" customHeight="1" x14ac:dyDescent="0.25"/>
    <row r="8731" ht="12" hidden="1" customHeight="1" x14ac:dyDescent="0.25"/>
    <row r="8732" ht="12" hidden="1" customHeight="1" x14ac:dyDescent="0.25"/>
    <row r="8733" ht="12" hidden="1" customHeight="1" x14ac:dyDescent="0.25"/>
    <row r="8734" ht="12" hidden="1" customHeight="1" x14ac:dyDescent="0.25"/>
    <row r="8735" ht="12" hidden="1" customHeight="1" x14ac:dyDescent="0.25"/>
    <row r="8736" ht="12" hidden="1" customHeight="1" x14ac:dyDescent="0.25"/>
    <row r="8737" ht="12" hidden="1" customHeight="1" x14ac:dyDescent="0.25"/>
    <row r="8738" ht="12" hidden="1" customHeight="1" x14ac:dyDescent="0.25"/>
    <row r="8739" ht="12" hidden="1" customHeight="1" x14ac:dyDescent="0.25"/>
    <row r="8740" ht="12" hidden="1" customHeight="1" x14ac:dyDescent="0.25"/>
    <row r="8741" ht="12" hidden="1" customHeight="1" x14ac:dyDescent="0.25"/>
    <row r="8742" ht="12" hidden="1" customHeight="1" x14ac:dyDescent="0.25"/>
    <row r="8743" ht="12" hidden="1" customHeight="1" x14ac:dyDescent="0.25"/>
    <row r="8744" ht="12" hidden="1" customHeight="1" x14ac:dyDescent="0.25"/>
    <row r="8745" ht="12" hidden="1" customHeight="1" x14ac:dyDescent="0.25"/>
    <row r="8746" ht="12" hidden="1" customHeight="1" x14ac:dyDescent="0.25"/>
    <row r="8747" ht="12" hidden="1" customHeight="1" x14ac:dyDescent="0.25"/>
    <row r="8748" ht="12" hidden="1" customHeight="1" x14ac:dyDescent="0.25"/>
    <row r="8749" ht="12" hidden="1" customHeight="1" x14ac:dyDescent="0.25"/>
    <row r="8750" ht="12" hidden="1" customHeight="1" x14ac:dyDescent="0.25"/>
    <row r="8751" ht="12" hidden="1" customHeight="1" x14ac:dyDescent="0.25"/>
    <row r="8752" ht="12" hidden="1" customHeight="1" x14ac:dyDescent="0.25"/>
    <row r="8753" ht="12" hidden="1" customHeight="1" x14ac:dyDescent="0.25"/>
    <row r="8754" ht="12" hidden="1" customHeight="1" x14ac:dyDescent="0.25"/>
    <row r="8755" ht="12" hidden="1" customHeight="1" x14ac:dyDescent="0.25"/>
    <row r="8756" ht="12" hidden="1" customHeight="1" x14ac:dyDescent="0.25"/>
    <row r="8757" ht="12" hidden="1" customHeight="1" x14ac:dyDescent="0.25"/>
    <row r="8758" ht="12" hidden="1" customHeight="1" x14ac:dyDescent="0.25"/>
    <row r="8759" ht="12" hidden="1" customHeight="1" x14ac:dyDescent="0.25"/>
    <row r="8760" ht="12" hidden="1" customHeight="1" x14ac:dyDescent="0.25"/>
    <row r="8761" ht="12" hidden="1" customHeight="1" x14ac:dyDescent="0.25"/>
    <row r="8762" ht="12" hidden="1" customHeight="1" x14ac:dyDescent="0.25"/>
    <row r="8763" ht="12" hidden="1" customHeight="1" x14ac:dyDescent="0.25"/>
    <row r="8764" ht="12" hidden="1" customHeight="1" x14ac:dyDescent="0.25"/>
    <row r="8765" ht="12" hidden="1" customHeight="1" x14ac:dyDescent="0.25"/>
    <row r="8766" ht="12" hidden="1" customHeight="1" x14ac:dyDescent="0.25"/>
    <row r="8767" ht="12" hidden="1" customHeight="1" x14ac:dyDescent="0.25"/>
    <row r="8768" ht="12" hidden="1" customHeight="1" x14ac:dyDescent="0.25"/>
    <row r="8769" ht="12" hidden="1" customHeight="1" x14ac:dyDescent="0.25"/>
    <row r="8770" ht="12" hidden="1" customHeight="1" x14ac:dyDescent="0.25"/>
    <row r="8771" ht="12" hidden="1" customHeight="1" x14ac:dyDescent="0.25"/>
    <row r="8772" ht="12" hidden="1" customHeight="1" x14ac:dyDescent="0.25"/>
    <row r="8773" ht="12" hidden="1" customHeight="1" x14ac:dyDescent="0.25"/>
    <row r="8774" ht="12" hidden="1" customHeight="1" x14ac:dyDescent="0.25"/>
    <row r="8775" ht="12" hidden="1" customHeight="1" x14ac:dyDescent="0.25"/>
    <row r="8776" ht="12" hidden="1" customHeight="1" x14ac:dyDescent="0.25"/>
    <row r="8777" ht="12" hidden="1" customHeight="1" x14ac:dyDescent="0.25"/>
    <row r="8778" ht="12" hidden="1" customHeight="1" x14ac:dyDescent="0.25"/>
    <row r="8779" ht="12" hidden="1" customHeight="1" x14ac:dyDescent="0.25"/>
    <row r="8780" ht="12" hidden="1" customHeight="1" x14ac:dyDescent="0.25"/>
    <row r="8781" ht="12" hidden="1" customHeight="1" x14ac:dyDescent="0.25"/>
    <row r="8782" ht="12" hidden="1" customHeight="1" x14ac:dyDescent="0.25"/>
    <row r="8783" ht="12" hidden="1" customHeight="1" x14ac:dyDescent="0.25"/>
    <row r="8784" ht="12" hidden="1" customHeight="1" x14ac:dyDescent="0.25"/>
    <row r="8785" ht="12" hidden="1" customHeight="1" x14ac:dyDescent="0.25"/>
    <row r="8786" ht="12" hidden="1" customHeight="1" x14ac:dyDescent="0.25"/>
    <row r="8787" ht="12" hidden="1" customHeight="1" x14ac:dyDescent="0.25"/>
    <row r="8788" ht="12" hidden="1" customHeight="1" x14ac:dyDescent="0.25"/>
    <row r="8789" ht="12" hidden="1" customHeight="1" x14ac:dyDescent="0.25"/>
    <row r="8790" ht="12" hidden="1" customHeight="1" x14ac:dyDescent="0.25"/>
    <row r="8791" ht="12" hidden="1" customHeight="1" x14ac:dyDescent="0.25"/>
    <row r="8792" ht="12" hidden="1" customHeight="1" x14ac:dyDescent="0.25"/>
    <row r="8793" ht="12" hidden="1" customHeight="1" x14ac:dyDescent="0.25"/>
    <row r="8794" ht="12" hidden="1" customHeight="1" x14ac:dyDescent="0.25"/>
    <row r="8795" ht="12" hidden="1" customHeight="1" x14ac:dyDescent="0.25"/>
    <row r="8796" ht="12" hidden="1" customHeight="1" x14ac:dyDescent="0.25"/>
    <row r="8797" ht="12" hidden="1" customHeight="1" x14ac:dyDescent="0.25"/>
    <row r="8798" ht="12" hidden="1" customHeight="1" x14ac:dyDescent="0.25"/>
    <row r="8799" ht="12" hidden="1" customHeight="1" x14ac:dyDescent="0.25"/>
    <row r="8800" ht="12" hidden="1" customHeight="1" x14ac:dyDescent="0.25"/>
    <row r="8801" ht="12" hidden="1" customHeight="1" x14ac:dyDescent="0.25"/>
    <row r="8802" ht="12" hidden="1" customHeight="1" x14ac:dyDescent="0.25"/>
    <row r="8803" ht="12" hidden="1" customHeight="1" x14ac:dyDescent="0.25"/>
    <row r="8804" ht="12" hidden="1" customHeight="1" x14ac:dyDescent="0.25"/>
    <row r="8805" ht="12" hidden="1" customHeight="1" x14ac:dyDescent="0.25"/>
    <row r="8806" ht="12" hidden="1" customHeight="1" x14ac:dyDescent="0.25"/>
    <row r="8807" ht="12" hidden="1" customHeight="1" x14ac:dyDescent="0.25"/>
    <row r="8808" ht="12" hidden="1" customHeight="1" x14ac:dyDescent="0.25"/>
    <row r="8809" ht="12" hidden="1" customHeight="1" x14ac:dyDescent="0.25"/>
    <row r="8810" ht="12" hidden="1" customHeight="1" x14ac:dyDescent="0.25"/>
    <row r="8811" ht="12" hidden="1" customHeight="1" x14ac:dyDescent="0.25"/>
    <row r="8812" ht="12" hidden="1" customHeight="1" x14ac:dyDescent="0.25"/>
    <row r="8813" ht="12" hidden="1" customHeight="1" x14ac:dyDescent="0.25"/>
    <row r="8814" ht="12" hidden="1" customHeight="1" x14ac:dyDescent="0.25"/>
    <row r="8815" ht="12" hidden="1" customHeight="1" x14ac:dyDescent="0.25"/>
    <row r="8816" ht="12" hidden="1" customHeight="1" x14ac:dyDescent="0.25"/>
    <row r="8817" ht="12" hidden="1" customHeight="1" x14ac:dyDescent="0.25"/>
    <row r="8818" ht="12" hidden="1" customHeight="1" x14ac:dyDescent="0.25"/>
    <row r="8819" ht="12" hidden="1" customHeight="1" x14ac:dyDescent="0.25"/>
    <row r="8820" ht="12" hidden="1" customHeight="1" x14ac:dyDescent="0.25"/>
    <row r="8821" ht="12" hidden="1" customHeight="1" x14ac:dyDescent="0.25"/>
    <row r="8822" ht="12" hidden="1" customHeight="1" x14ac:dyDescent="0.25"/>
    <row r="8823" ht="12" hidden="1" customHeight="1" x14ac:dyDescent="0.25"/>
    <row r="8824" ht="12" hidden="1" customHeight="1" x14ac:dyDescent="0.25"/>
    <row r="8825" ht="12" hidden="1" customHeight="1" x14ac:dyDescent="0.25"/>
    <row r="8826" ht="12" hidden="1" customHeight="1" x14ac:dyDescent="0.25"/>
    <row r="8827" ht="12" hidden="1" customHeight="1" x14ac:dyDescent="0.25"/>
    <row r="8828" ht="12" hidden="1" customHeight="1" x14ac:dyDescent="0.25"/>
    <row r="8829" ht="12" hidden="1" customHeight="1" x14ac:dyDescent="0.25"/>
    <row r="8830" ht="12" hidden="1" customHeight="1" x14ac:dyDescent="0.25"/>
    <row r="8831" ht="12" hidden="1" customHeight="1" x14ac:dyDescent="0.25"/>
    <row r="8832" ht="12" hidden="1" customHeight="1" x14ac:dyDescent="0.25"/>
    <row r="8833" ht="12" hidden="1" customHeight="1" x14ac:dyDescent="0.25"/>
    <row r="8834" ht="12" hidden="1" customHeight="1" x14ac:dyDescent="0.25"/>
    <row r="8835" ht="12" hidden="1" customHeight="1" x14ac:dyDescent="0.25"/>
    <row r="8836" ht="12" hidden="1" customHeight="1" x14ac:dyDescent="0.25"/>
    <row r="8837" ht="12" hidden="1" customHeight="1" x14ac:dyDescent="0.25"/>
    <row r="8838" ht="12" hidden="1" customHeight="1" x14ac:dyDescent="0.25"/>
    <row r="8839" ht="12" hidden="1" customHeight="1" x14ac:dyDescent="0.25"/>
    <row r="8840" ht="12" hidden="1" customHeight="1" x14ac:dyDescent="0.25"/>
    <row r="8841" ht="12" hidden="1" customHeight="1" x14ac:dyDescent="0.25"/>
    <row r="8842" ht="12" hidden="1" customHeight="1" x14ac:dyDescent="0.25"/>
    <row r="8843" ht="12" hidden="1" customHeight="1" x14ac:dyDescent="0.25"/>
    <row r="8844" ht="12" hidden="1" customHeight="1" x14ac:dyDescent="0.25"/>
    <row r="8845" ht="12" hidden="1" customHeight="1" x14ac:dyDescent="0.25"/>
    <row r="8846" ht="12" hidden="1" customHeight="1" x14ac:dyDescent="0.25"/>
    <row r="8847" ht="12" hidden="1" customHeight="1" x14ac:dyDescent="0.25"/>
    <row r="8848" ht="12" hidden="1" customHeight="1" x14ac:dyDescent="0.25"/>
    <row r="8849" ht="12" hidden="1" customHeight="1" x14ac:dyDescent="0.25"/>
    <row r="8850" ht="12" hidden="1" customHeight="1" x14ac:dyDescent="0.25"/>
    <row r="8851" ht="12" hidden="1" customHeight="1" x14ac:dyDescent="0.25"/>
    <row r="8852" ht="12" hidden="1" customHeight="1" x14ac:dyDescent="0.25"/>
    <row r="8853" ht="12" hidden="1" customHeight="1" x14ac:dyDescent="0.25"/>
    <row r="8854" ht="12" hidden="1" customHeight="1" x14ac:dyDescent="0.25"/>
    <row r="8855" ht="12" hidden="1" customHeight="1" x14ac:dyDescent="0.25"/>
    <row r="8856" ht="12" hidden="1" customHeight="1" x14ac:dyDescent="0.25"/>
    <row r="8857" ht="12" hidden="1" customHeight="1" x14ac:dyDescent="0.25"/>
    <row r="8858" ht="12" hidden="1" customHeight="1" x14ac:dyDescent="0.25"/>
    <row r="8859" ht="12" hidden="1" customHeight="1" x14ac:dyDescent="0.25"/>
    <row r="8860" ht="12" hidden="1" customHeight="1" x14ac:dyDescent="0.25"/>
    <row r="8861" ht="12" hidden="1" customHeight="1" x14ac:dyDescent="0.25"/>
    <row r="8862" ht="12" hidden="1" customHeight="1" x14ac:dyDescent="0.25"/>
    <row r="8863" ht="12" hidden="1" customHeight="1" x14ac:dyDescent="0.25"/>
    <row r="8864" ht="12" hidden="1" customHeight="1" x14ac:dyDescent="0.25"/>
    <row r="8865" ht="12" hidden="1" customHeight="1" x14ac:dyDescent="0.25"/>
    <row r="8866" ht="12" hidden="1" customHeight="1" x14ac:dyDescent="0.25"/>
    <row r="8867" ht="12" hidden="1" customHeight="1" x14ac:dyDescent="0.25"/>
    <row r="8868" ht="12" hidden="1" customHeight="1" x14ac:dyDescent="0.25"/>
    <row r="8869" ht="12" hidden="1" customHeight="1" x14ac:dyDescent="0.25"/>
    <row r="8870" ht="12" hidden="1" customHeight="1" x14ac:dyDescent="0.25"/>
    <row r="8871" ht="12" hidden="1" customHeight="1" x14ac:dyDescent="0.25"/>
    <row r="8872" ht="12" hidden="1" customHeight="1" x14ac:dyDescent="0.25"/>
    <row r="8873" ht="12" hidden="1" customHeight="1" x14ac:dyDescent="0.25"/>
    <row r="8874" ht="12" hidden="1" customHeight="1" x14ac:dyDescent="0.25"/>
    <row r="8875" ht="12" hidden="1" customHeight="1" x14ac:dyDescent="0.25"/>
    <row r="8876" ht="12" hidden="1" customHeight="1" x14ac:dyDescent="0.25"/>
    <row r="8877" ht="12" hidden="1" customHeight="1" x14ac:dyDescent="0.25"/>
    <row r="8878" ht="12" hidden="1" customHeight="1" x14ac:dyDescent="0.25"/>
    <row r="8879" ht="12" hidden="1" customHeight="1" x14ac:dyDescent="0.25"/>
    <row r="8880" ht="12" hidden="1" customHeight="1" x14ac:dyDescent="0.25"/>
    <row r="8881" ht="12" hidden="1" customHeight="1" x14ac:dyDescent="0.25"/>
    <row r="8882" ht="12" hidden="1" customHeight="1" x14ac:dyDescent="0.25"/>
    <row r="8883" ht="12" hidden="1" customHeight="1" x14ac:dyDescent="0.25"/>
    <row r="8884" ht="12" hidden="1" customHeight="1" x14ac:dyDescent="0.25"/>
    <row r="8885" ht="12" hidden="1" customHeight="1" x14ac:dyDescent="0.25"/>
    <row r="8886" ht="12" hidden="1" customHeight="1" x14ac:dyDescent="0.25"/>
    <row r="8887" ht="12" hidden="1" customHeight="1" x14ac:dyDescent="0.25"/>
    <row r="8888" ht="12" hidden="1" customHeight="1" x14ac:dyDescent="0.25"/>
    <row r="8889" ht="12" hidden="1" customHeight="1" x14ac:dyDescent="0.25"/>
    <row r="8890" ht="12" hidden="1" customHeight="1" x14ac:dyDescent="0.25"/>
    <row r="8891" ht="12" hidden="1" customHeight="1" x14ac:dyDescent="0.25"/>
    <row r="8892" ht="12" hidden="1" customHeight="1" x14ac:dyDescent="0.25"/>
    <row r="8893" ht="12" hidden="1" customHeight="1" x14ac:dyDescent="0.25"/>
    <row r="8894" ht="12" hidden="1" customHeight="1" x14ac:dyDescent="0.25"/>
    <row r="8895" ht="12" hidden="1" customHeight="1" x14ac:dyDescent="0.25"/>
    <row r="8896" ht="12" hidden="1" customHeight="1" x14ac:dyDescent="0.25"/>
    <row r="8897" ht="12" hidden="1" customHeight="1" x14ac:dyDescent="0.25"/>
    <row r="8898" ht="12" hidden="1" customHeight="1" x14ac:dyDescent="0.25"/>
    <row r="8899" ht="12" hidden="1" customHeight="1" x14ac:dyDescent="0.25"/>
    <row r="8900" ht="12" hidden="1" customHeight="1" x14ac:dyDescent="0.25"/>
    <row r="8901" ht="12" hidden="1" customHeight="1" x14ac:dyDescent="0.25"/>
    <row r="8902" ht="12" hidden="1" customHeight="1" x14ac:dyDescent="0.25"/>
    <row r="8903" ht="12" hidden="1" customHeight="1" x14ac:dyDescent="0.25"/>
    <row r="8904" ht="12" hidden="1" customHeight="1" x14ac:dyDescent="0.25"/>
    <row r="8905" ht="12" hidden="1" customHeight="1" x14ac:dyDescent="0.25"/>
    <row r="8906" ht="12" hidden="1" customHeight="1" x14ac:dyDescent="0.25"/>
    <row r="8907" ht="12" hidden="1" customHeight="1" x14ac:dyDescent="0.25"/>
    <row r="8908" ht="12" hidden="1" customHeight="1" x14ac:dyDescent="0.25"/>
    <row r="8909" ht="12" hidden="1" customHeight="1" x14ac:dyDescent="0.25"/>
    <row r="8910" ht="12" hidden="1" customHeight="1" x14ac:dyDescent="0.25"/>
    <row r="8911" ht="12" hidden="1" customHeight="1" x14ac:dyDescent="0.25"/>
    <row r="8912" ht="12" hidden="1" customHeight="1" x14ac:dyDescent="0.25"/>
    <row r="8913" ht="12" hidden="1" customHeight="1" x14ac:dyDescent="0.25"/>
    <row r="8914" ht="12" hidden="1" customHeight="1" x14ac:dyDescent="0.25"/>
    <row r="8915" ht="12" hidden="1" customHeight="1" x14ac:dyDescent="0.25"/>
    <row r="8916" ht="12" hidden="1" customHeight="1" x14ac:dyDescent="0.25"/>
    <row r="8917" ht="12" hidden="1" customHeight="1" x14ac:dyDescent="0.25"/>
    <row r="8918" ht="12" hidden="1" customHeight="1" x14ac:dyDescent="0.25"/>
    <row r="8919" ht="12" hidden="1" customHeight="1" x14ac:dyDescent="0.25"/>
    <row r="8920" ht="12" hidden="1" customHeight="1" x14ac:dyDescent="0.25"/>
    <row r="8921" ht="12" hidden="1" customHeight="1" x14ac:dyDescent="0.25"/>
    <row r="8922" ht="12" hidden="1" customHeight="1" x14ac:dyDescent="0.25"/>
    <row r="8923" ht="12" hidden="1" customHeight="1" x14ac:dyDescent="0.25"/>
    <row r="8924" ht="12" hidden="1" customHeight="1" x14ac:dyDescent="0.25"/>
    <row r="8925" ht="12" hidden="1" customHeight="1" x14ac:dyDescent="0.25"/>
    <row r="8926" ht="12" hidden="1" customHeight="1" x14ac:dyDescent="0.25"/>
    <row r="8927" ht="12" hidden="1" customHeight="1" x14ac:dyDescent="0.25"/>
    <row r="8928" ht="12" hidden="1" customHeight="1" x14ac:dyDescent="0.25"/>
    <row r="8929" ht="12" hidden="1" customHeight="1" x14ac:dyDescent="0.25"/>
    <row r="8930" ht="12" hidden="1" customHeight="1" x14ac:dyDescent="0.25"/>
    <row r="8931" ht="12" hidden="1" customHeight="1" x14ac:dyDescent="0.25"/>
    <row r="8932" ht="12" hidden="1" customHeight="1" x14ac:dyDescent="0.25"/>
    <row r="8933" ht="12" hidden="1" customHeight="1" x14ac:dyDescent="0.25"/>
    <row r="8934" ht="12" hidden="1" customHeight="1" x14ac:dyDescent="0.25"/>
    <row r="8935" ht="12" hidden="1" customHeight="1" x14ac:dyDescent="0.25"/>
    <row r="8936" ht="12" hidden="1" customHeight="1" x14ac:dyDescent="0.25"/>
    <row r="8937" ht="12" hidden="1" customHeight="1" x14ac:dyDescent="0.25"/>
    <row r="8938" ht="12" hidden="1" customHeight="1" x14ac:dyDescent="0.25"/>
    <row r="8939" ht="12" hidden="1" customHeight="1" x14ac:dyDescent="0.25"/>
    <row r="8940" ht="12" hidden="1" customHeight="1" x14ac:dyDescent="0.25"/>
    <row r="8941" ht="12" hidden="1" customHeight="1" x14ac:dyDescent="0.25"/>
    <row r="8942" ht="12" hidden="1" customHeight="1" x14ac:dyDescent="0.25"/>
    <row r="8943" ht="12" hidden="1" customHeight="1" x14ac:dyDescent="0.25"/>
    <row r="8944" ht="12" hidden="1" customHeight="1" x14ac:dyDescent="0.25"/>
    <row r="8945" ht="12" hidden="1" customHeight="1" x14ac:dyDescent="0.25"/>
    <row r="8946" ht="12" hidden="1" customHeight="1" x14ac:dyDescent="0.25"/>
    <row r="8947" ht="12" hidden="1" customHeight="1" x14ac:dyDescent="0.25"/>
    <row r="8948" ht="12" hidden="1" customHeight="1" x14ac:dyDescent="0.25"/>
    <row r="8949" ht="12" hidden="1" customHeight="1" x14ac:dyDescent="0.25"/>
    <row r="8950" ht="12" hidden="1" customHeight="1" x14ac:dyDescent="0.25"/>
    <row r="8951" ht="12" hidden="1" customHeight="1" x14ac:dyDescent="0.25"/>
    <row r="8952" ht="12" hidden="1" customHeight="1" x14ac:dyDescent="0.25"/>
    <row r="8953" ht="12" hidden="1" customHeight="1" x14ac:dyDescent="0.25"/>
    <row r="8954" ht="12" hidden="1" customHeight="1" x14ac:dyDescent="0.25"/>
    <row r="8955" ht="12" hidden="1" customHeight="1" x14ac:dyDescent="0.25"/>
    <row r="8956" ht="12" hidden="1" customHeight="1" x14ac:dyDescent="0.25"/>
    <row r="8957" ht="12" hidden="1" customHeight="1" x14ac:dyDescent="0.25"/>
    <row r="8958" ht="12" hidden="1" customHeight="1" x14ac:dyDescent="0.25"/>
    <row r="8959" ht="12" hidden="1" customHeight="1" x14ac:dyDescent="0.25"/>
    <row r="8960" ht="12" hidden="1" customHeight="1" x14ac:dyDescent="0.25"/>
    <row r="8961" ht="12" hidden="1" customHeight="1" x14ac:dyDescent="0.25"/>
    <row r="8962" ht="12" hidden="1" customHeight="1" x14ac:dyDescent="0.25"/>
    <row r="8963" ht="12" hidden="1" customHeight="1" x14ac:dyDescent="0.25"/>
    <row r="8964" ht="12" hidden="1" customHeight="1" x14ac:dyDescent="0.25"/>
    <row r="8965" ht="12" hidden="1" customHeight="1" x14ac:dyDescent="0.25"/>
    <row r="8966" ht="12" hidden="1" customHeight="1" x14ac:dyDescent="0.25"/>
    <row r="8967" ht="12" hidden="1" customHeight="1" x14ac:dyDescent="0.25"/>
    <row r="8968" ht="12" hidden="1" customHeight="1" x14ac:dyDescent="0.25"/>
    <row r="8969" ht="12" hidden="1" customHeight="1" x14ac:dyDescent="0.25"/>
    <row r="8970" ht="12" hidden="1" customHeight="1" x14ac:dyDescent="0.25"/>
    <row r="8971" ht="12" hidden="1" customHeight="1" x14ac:dyDescent="0.25"/>
    <row r="8972" ht="12" hidden="1" customHeight="1" x14ac:dyDescent="0.25"/>
    <row r="8973" ht="12" hidden="1" customHeight="1" x14ac:dyDescent="0.25"/>
    <row r="8974" ht="12" hidden="1" customHeight="1" x14ac:dyDescent="0.25"/>
    <row r="8975" ht="12" hidden="1" customHeight="1" x14ac:dyDescent="0.25"/>
    <row r="8976" ht="12" hidden="1" customHeight="1" x14ac:dyDescent="0.25"/>
    <row r="8977" ht="12" hidden="1" customHeight="1" x14ac:dyDescent="0.25"/>
    <row r="8978" ht="12" hidden="1" customHeight="1" x14ac:dyDescent="0.25"/>
    <row r="8979" ht="12" hidden="1" customHeight="1" x14ac:dyDescent="0.25"/>
    <row r="8980" ht="12" hidden="1" customHeight="1" x14ac:dyDescent="0.25"/>
    <row r="8981" ht="12" hidden="1" customHeight="1" x14ac:dyDescent="0.25"/>
    <row r="8982" ht="12" hidden="1" customHeight="1" x14ac:dyDescent="0.25"/>
    <row r="8983" ht="12" hidden="1" customHeight="1" x14ac:dyDescent="0.25"/>
    <row r="8984" ht="12" hidden="1" customHeight="1" x14ac:dyDescent="0.25"/>
    <row r="8985" ht="12" hidden="1" customHeight="1" x14ac:dyDescent="0.25"/>
    <row r="8986" ht="12" hidden="1" customHeight="1" x14ac:dyDescent="0.25"/>
    <row r="8987" ht="12" hidden="1" customHeight="1" x14ac:dyDescent="0.25"/>
    <row r="8988" ht="12" hidden="1" customHeight="1" x14ac:dyDescent="0.25"/>
    <row r="8989" ht="12" hidden="1" customHeight="1" x14ac:dyDescent="0.25"/>
    <row r="8990" ht="12" hidden="1" customHeight="1" x14ac:dyDescent="0.25"/>
    <row r="8991" ht="12" hidden="1" customHeight="1" x14ac:dyDescent="0.25"/>
    <row r="8992" ht="12" hidden="1" customHeight="1" x14ac:dyDescent="0.25"/>
    <row r="8993" ht="12" hidden="1" customHeight="1" x14ac:dyDescent="0.25"/>
    <row r="8994" ht="12" hidden="1" customHeight="1" x14ac:dyDescent="0.25"/>
    <row r="8995" ht="12" hidden="1" customHeight="1" x14ac:dyDescent="0.25"/>
    <row r="8996" ht="12" hidden="1" customHeight="1" x14ac:dyDescent="0.25"/>
    <row r="8997" ht="12" hidden="1" customHeight="1" x14ac:dyDescent="0.25"/>
    <row r="8998" ht="12" hidden="1" customHeight="1" x14ac:dyDescent="0.25"/>
    <row r="8999" ht="12" hidden="1" customHeight="1" x14ac:dyDescent="0.25"/>
    <row r="9000" ht="12" hidden="1" customHeight="1" x14ac:dyDescent="0.25"/>
    <row r="9001" ht="12" hidden="1" customHeight="1" x14ac:dyDescent="0.25"/>
    <row r="9002" ht="12" hidden="1" customHeight="1" x14ac:dyDescent="0.25"/>
    <row r="9003" ht="12" hidden="1" customHeight="1" x14ac:dyDescent="0.25"/>
    <row r="9004" ht="12" hidden="1" customHeight="1" x14ac:dyDescent="0.25"/>
    <row r="9005" ht="12" hidden="1" customHeight="1" x14ac:dyDescent="0.25"/>
    <row r="9006" ht="12" hidden="1" customHeight="1" x14ac:dyDescent="0.25"/>
    <row r="9007" ht="12" hidden="1" customHeight="1" x14ac:dyDescent="0.25"/>
    <row r="9008" ht="12" hidden="1" customHeight="1" x14ac:dyDescent="0.25"/>
    <row r="9009" ht="12" hidden="1" customHeight="1" x14ac:dyDescent="0.25"/>
    <row r="9010" ht="12" hidden="1" customHeight="1" x14ac:dyDescent="0.25"/>
    <row r="9011" ht="12" hidden="1" customHeight="1" x14ac:dyDescent="0.25"/>
    <row r="9012" ht="12" hidden="1" customHeight="1" x14ac:dyDescent="0.25"/>
    <row r="9013" ht="12" hidden="1" customHeight="1" x14ac:dyDescent="0.25"/>
    <row r="9014" ht="12" hidden="1" customHeight="1" x14ac:dyDescent="0.25"/>
    <row r="9015" ht="12" hidden="1" customHeight="1" x14ac:dyDescent="0.25"/>
    <row r="9016" ht="12" hidden="1" customHeight="1" x14ac:dyDescent="0.25"/>
    <row r="9017" ht="12" hidden="1" customHeight="1" x14ac:dyDescent="0.25"/>
    <row r="9018" ht="12" hidden="1" customHeight="1" x14ac:dyDescent="0.25"/>
    <row r="9019" ht="12" hidden="1" customHeight="1" x14ac:dyDescent="0.25"/>
    <row r="9020" ht="12" hidden="1" customHeight="1" x14ac:dyDescent="0.25"/>
    <row r="9021" ht="12" hidden="1" customHeight="1" x14ac:dyDescent="0.25"/>
    <row r="9022" ht="12" hidden="1" customHeight="1" x14ac:dyDescent="0.25"/>
    <row r="9023" ht="12" hidden="1" customHeight="1" x14ac:dyDescent="0.25"/>
    <row r="9024" ht="12" hidden="1" customHeight="1" x14ac:dyDescent="0.25"/>
    <row r="9025" ht="12" hidden="1" customHeight="1" x14ac:dyDescent="0.25"/>
    <row r="9026" ht="12" hidden="1" customHeight="1" x14ac:dyDescent="0.25"/>
    <row r="9027" ht="12" hidden="1" customHeight="1" x14ac:dyDescent="0.25"/>
    <row r="9028" ht="12" hidden="1" customHeight="1" x14ac:dyDescent="0.25"/>
    <row r="9029" ht="12" hidden="1" customHeight="1" x14ac:dyDescent="0.25"/>
    <row r="9030" ht="12" hidden="1" customHeight="1" x14ac:dyDescent="0.25"/>
    <row r="9031" ht="12" hidden="1" customHeight="1" x14ac:dyDescent="0.25"/>
    <row r="9032" ht="12" hidden="1" customHeight="1" x14ac:dyDescent="0.25"/>
    <row r="9033" ht="12" hidden="1" customHeight="1" x14ac:dyDescent="0.25"/>
    <row r="9034" ht="12" hidden="1" customHeight="1" x14ac:dyDescent="0.25"/>
    <row r="9035" ht="12" hidden="1" customHeight="1" x14ac:dyDescent="0.25"/>
    <row r="9036" ht="12" hidden="1" customHeight="1" x14ac:dyDescent="0.25"/>
    <row r="9037" ht="12" hidden="1" customHeight="1" x14ac:dyDescent="0.25"/>
    <row r="9038" ht="12" hidden="1" customHeight="1" x14ac:dyDescent="0.25"/>
    <row r="9039" ht="12" hidden="1" customHeight="1" x14ac:dyDescent="0.25"/>
    <row r="9040" ht="12" hidden="1" customHeight="1" x14ac:dyDescent="0.25"/>
    <row r="9041" ht="12" hidden="1" customHeight="1" x14ac:dyDescent="0.25"/>
    <row r="9042" ht="12" hidden="1" customHeight="1" x14ac:dyDescent="0.25"/>
    <row r="9043" ht="12" hidden="1" customHeight="1" x14ac:dyDescent="0.25"/>
    <row r="9044" ht="12" hidden="1" customHeight="1" x14ac:dyDescent="0.25"/>
    <row r="9045" ht="12" hidden="1" customHeight="1" x14ac:dyDescent="0.25"/>
    <row r="9046" ht="12" hidden="1" customHeight="1" x14ac:dyDescent="0.25"/>
    <row r="9047" ht="12" hidden="1" customHeight="1" x14ac:dyDescent="0.25"/>
    <row r="9048" ht="12" hidden="1" customHeight="1" x14ac:dyDescent="0.25"/>
    <row r="9049" ht="12" hidden="1" customHeight="1" x14ac:dyDescent="0.25"/>
    <row r="9050" ht="12" hidden="1" customHeight="1" x14ac:dyDescent="0.25"/>
    <row r="9051" ht="12" hidden="1" customHeight="1" x14ac:dyDescent="0.25"/>
    <row r="9052" ht="12" hidden="1" customHeight="1" x14ac:dyDescent="0.25"/>
    <row r="9053" ht="12" hidden="1" customHeight="1" x14ac:dyDescent="0.25"/>
    <row r="9054" ht="12" hidden="1" customHeight="1" x14ac:dyDescent="0.25"/>
    <row r="9055" ht="12" hidden="1" customHeight="1" x14ac:dyDescent="0.25"/>
    <row r="9056" ht="12" hidden="1" customHeight="1" x14ac:dyDescent="0.25"/>
    <row r="9057" ht="12" hidden="1" customHeight="1" x14ac:dyDescent="0.25"/>
    <row r="9058" ht="12" hidden="1" customHeight="1" x14ac:dyDescent="0.25"/>
    <row r="9059" ht="12" hidden="1" customHeight="1" x14ac:dyDescent="0.25"/>
    <row r="9060" ht="12" hidden="1" customHeight="1" x14ac:dyDescent="0.25"/>
    <row r="9061" ht="12" hidden="1" customHeight="1" x14ac:dyDescent="0.25"/>
    <row r="9062" ht="12" hidden="1" customHeight="1" x14ac:dyDescent="0.25"/>
    <row r="9063" ht="12" hidden="1" customHeight="1" x14ac:dyDescent="0.25"/>
    <row r="9064" ht="12" hidden="1" customHeight="1" x14ac:dyDescent="0.25"/>
    <row r="9065" ht="12" hidden="1" customHeight="1" x14ac:dyDescent="0.25"/>
    <row r="9066" ht="12" hidden="1" customHeight="1" x14ac:dyDescent="0.25"/>
    <row r="9067" ht="12" hidden="1" customHeight="1" x14ac:dyDescent="0.25"/>
    <row r="9068" ht="12" hidden="1" customHeight="1" x14ac:dyDescent="0.25"/>
    <row r="9069" ht="12" hidden="1" customHeight="1" x14ac:dyDescent="0.25"/>
    <row r="9070" ht="12" hidden="1" customHeight="1" x14ac:dyDescent="0.25"/>
    <row r="9071" ht="12" hidden="1" customHeight="1" x14ac:dyDescent="0.25"/>
    <row r="9072" ht="12" hidden="1" customHeight="1" x14ac:dyDescent="0.25"/>
    <row r="9073" ht="12" hidden="1" customHeight="1" x14ac:dyDescent="0.25"/>
    <row r="9074" ht="12" hidden="1" customHeight="1" x14ac:dyDescent="0.25"/>
    <row r="9075" ht="12" hidden="1" customHeight="1" x14ac:dyDescent="0.25"/>
    <row r="9076" ht="12" hidden="1" customHeight="1" x14ac:dyDescent="0.25"/>
    <row r="9077" ht="12" hidden="1" customHeight="1" x14ac:dyDescent="0.25"/>
    <row r="9078" ht="12" hidden="1" customHeight="1" x14ac:dyDescent="0.25"/>
    <row r="9079" ht="12" hidden="1" customHeight="1" x14ac:dyDescent="0.25"/>
    <row r="9080" ht="12" hidden="1" customHeight="1" x14ac:dyDescent="0.25"/>
    <row r="9081" ht="12" hidden="1" customHeight="1" x14ac:dyDescent="0.25"/>
    <row r="9082" ht="12" hidden="1" customHeight="1" x14ac:dyDescent="0.25"/>
    <row r="9083" ht="12" hidden="1" customHeight="1" x14ac:dyDescent="0.25"/>
    <row r="9084" ht="12" hidden="1" customHeight="1" x14ac:dyDescent="0.25"/>
    <row r="9085" ht="12" hidden="1" customHeight="1" x14ac:dyDescent="0.25"/>
    <row r="9086" ht="12" hidden="1" customHeight="1" x14ac:dyDescent="0.25"/>
    <row r="9087" ht="12" hidden="1" customHeight="1" x14ac:dyDescent="0.25"/>
    <row r="9088" ht="12" hidden="1" customHeight="1" x14ac:dyDescent="0.25"/>
    <row r="9089" ht="12" hidden="1" customHeight="1" x14ac:dyDescent="0.25"/>
    <row r="9090" ht="12" hidden="1" customHeight="1" x14ac:dyDescent="0.25"/>
    <row r="9091" ht="12" hidden="1" customHeight="1" x14ac:dyDescent="0.25"/>
    <row r="9092" ht="12" hidden="1" customHeight="1" x14ac:dyDescent="0.25"/>
    <row r="9093" ht="12" hidden="1" customHeight="1" x14ac:dyDescent="0.25"/>
    <row r="9094" ht="12" hidden="1" customHeight="1" x14ac:dyDescent="0.25"/>
    <row r="9095" ht="12" hidden="1" customHeight="1" x14ac:dyDescent="0.25"/>
    <row r="9096" ht="12" hidden="1" customHeight="1" x14ac:dyDescent="0.25"/>
    <row r="9097" ht="12" hidden="1" customHeight="1" x14ac:dyDescent="0.25"/>
    <row r="9098" ht="12" hidden="1" customHeight="1" x14ac:dyDescent="0.25"/>
    <row r="9099" ht="12" hidden="1" customHeight="1" x14ac:dyDescent="0.25"/>
    <row r="9100" ht="12" hidden="1" customHeight="1" x14ac:dyDescent="0.25"/>
    <row r="9101" ht="12" hidden="1" customHeight="1" x14ac:dyDescent="0.25"/>
    <row r="9102" ht="12" hidden="1" customHeight="1" x14ac:dyDescent="0.25"/>
    <row r="9103" ht="12" hidden="1" customHeight="1" x14ac:dyDescent="0.25"/>
    <row r="9104" ht="12" hidden="1" customHeight="1" x14ac:dyDescent="0.25"/>
    <row r="9105" ht="12" hidden="1" customHeight="1" x14ac:dyDescent="0.25"/>
    <row r="9106" ht="12" hidden="1" customHeight="1" x14ac:dyDescent="0.25"/>
    <row r="9107" ht="12" hidden="1" customHeight="1" x14ac:dyDescent="0.25"/>
    <row r="9108" ht="12" hidden="1" customHeight="1" x14ac:dyDescent="0.25"/>
    <row r="9109" ht="12" hidden="1" customHeight="1" x14ac:dyDescent="0.25"/>
    <row r="9110" ht="12" hidden="1" customHeight="1" x14ac:dyDescent="0.25"/>
    <row r="9111" ht="12" hidden="1" customHeight="1" x14ac:dyDescent="0.25"/>
    <row r="9112" ht="12" hidden="1" customHeight="1" x14ac:dyDescent="0.25"/>
    <row r="9113" ht="12" hidden="1" customHeight="1" x14ac:dyDescent="0.25"/>
    <row r="9114" ht="12" hidden="1" customHeight="1" x14ac:dyDescent="0.25"/>
    <row r="9115" ht="12" hidden="1" customHeight="1" x14ac:dyDescent="0.25"/>
    <row r="9116" ht="12" hidden="1" customHeight="1" x14ac:dyDescent="0.25"/>
    <row r="9117" ht="12" hidden="1" customHeight="1" x14ac:dyDescent="0.25"/>
    <row r="9118" ht="12" hidden="1" customHeight="1" x14ac:dyDescent="0.25"/>
    <row r="9119" ht="12" hidden="1" customHeight="1" x14ac:dyDescent="0.25"/>
    <row r="9120" ht="12" hidden="1" customHeight="1" x14ac:dyDescent="0.25"/>
    <row r="9121" ht="12" hidden="1" customHeight="1" x14ac:dyDescent="0.25"/>
    <row r="9122" ht="12" hidden="1" customHeight="1" x14ac:dyDescent="0.25"/>
    <row r="9123" ht="12" hidden="1" customHeight="1" x14ac:dyDescent="0.25"/>
    <row r="9124" ht="12" hidden="1" customHeight="1" x14ac:dyDescent="0.25"/>
    <row r="9125" ht="12" hidden="1" customHeight="1" x14ac:dyDescent="0.25"/>
    <row r="9126" ht="12" hidden="1" customHeight="1" x14ac:dyDescent="0.25"/>
    <row r="9127" ht="12" hidden="1" customHeight="1" x14ac:dyDescent="0.25"/>
    <row r="9128" ht="12" hidden="1" customHeight="1" x14ac:dyDescent="0.25"/>
    <row r="9129" ht="12" hidden="1" customHeight="1" x14ac:dyDescent="0.25"/>
    <row r="9130" ht="12" hidden="1" customHeight="1" x14ac:dyDescent="0.25"/>
    <row r="9131" ht="12" hidden="1" customHeight="1" x14ac:dyDescent="0.25"/>
    <row r="9132" ht="12" hidden="1" customHeight="1" x14ac:dyDescent="0.25"/>
    <row r="9133" ht="12" hidden="1" customHeight="1" x14ac:dyDescent="0.25"/>
    <row r="9134" ht="12" hidden="1" customHeight="1" x14ac:dyDescent="0.25"/>
    <row r="9135" ht="12" hidden="1" customHeight="1" x14ac:dyDescent="0.25"/>
    <row r="9136" ht="12" hidden="1" customHeight="1" x14ac:dyDescent="0.25"/>
    <row r="9137" ht="12" hidden="1" customHeight="1" x14ac:dyDescent="0.25"/>
    <row r="9138" ht="12" hidden="1" customHeight="1" x14ac:dyDescent="0.25"/>
    <row r="9139" ht="12" hidden="1" customHeight="1" x14ac:dyDescent="0.25"/>
    <row r="9140" ht="12" hidden="1" customHeight="1" x14ac:dyDescent="0.25"/>
    <row r="9141" ht="12" hidden="1" customHeight="1" x14ac:dyDescent="0.25"/>
    <row r="9142" ht="12" hidden="1" customHeight="1" x14ac:dyDescent="0.25"/>
    <row r="9143" ht="12" hidden="1" customHeight="1" x14ac:dyDescent="0.25"/>
    <row r="9144" ht="12" hidden="1" customHeight="1" x14ac:dyDescent="0.25"/>
    <row r="9145" ht="12" hidden="1" customHeight="1" x14ac:dyDescent="0.25"/>
    <row r="9146" ht="12" hidden="1" customHeight="1" x14ac:dyDescent="0.25"/>
    <row r="9147" ht="12" hidden="1" customHeight="1" x14ac:dyDescent="0.25"/>
    <row r="9148" ht="12" hidden="1" customHeight="1" x14ac:dyDescent="0.25"/>
    <row r="9149" ht="12" hidden="1" customHeight="1" x14ac:dyDescent="0.25"/>
    <row r="9150" ht="12" hidden="1" customHeight="1" x14ac:dyDescent="0.25"/>
    <row r="9151" ht="12" hidden="1" customHeight="1" x14ac:dyDescent="0.25"/>
    <row r="9152" ht="12" hidden="1" customHeight="1" x14ac:dyDescent="0.25"/>
    <row r="9153" ht="12" hidden="1" customHeight="1" x14ac:dyDescent="0.25"/>
    <row r="9154" ht="12" hidden="1" customHeight="1" x14ac:dyDescent="0.25"/>
    <row r="9155" ht="12" hidden="1" customHeight="1" x14ac:dyDescent="0.25"/>
    <row r="9156" ht="12" hidden="1" customHeight="1" x14ac:dyDescent="0.25"/>
    <row r="9157" ht="12" hidden="1" customHeight="1" x14ac:dyDescent="0.25"/>
    <row r="9158" ht="12" hidden="1" customHeight="1" x14ac:dyDescent="0.25"/>
    <row r="9159" ht="12" hidden="1" customHeight="1" x14ac:dyDescent="0.25"/>
    <row r="9160" ht="12" hidden="1" customHeight="1" x14ac:dyDescent="0.25"/>
    <row r="9161" ht="12" hidden="1" customHeight="1" x14ac:dyDescent="0.25"/>
    <row r="9162" ht="12" hidden="1" customHeight="1" x14ac:dyDescent="0.25"/>
    <row r="9163" ht="12" hidden="1" customHeight="1" x14ac:dyDescent="0.25"/>
    <row r="9164" ht="12" hidden="1" customHeight="1" x14ac:dyDescent="0.25"/>
    <row r="9165" ht="12" hidden="1" customHeight="1" x14ac:dyDescent="0.25"/>
    <row r="9166" ht="12" hidden="1" customHeight="1" x14ac:dyDescent="0.25"/>
    <row r="9167" ht="12" hidden="1" customHeight="1" x14ac:dyDescent="0.25"/>
    <row r="9168" ht="12" hidden="1" customHeight="1" x14ac:dyDescent="0.25"/>
    <row r="9169" ht="12" hidden="1" customHeight="1" x14ac:dyDescent="0.25"/>
    <row r="9170" ht="12" hidden="1" customHeight="1" x14ac:dyDescent="0.25"/>
    <row r="9171" ht="12" hidden="1" customHeight="1" x14ac:dyDescent="0.25"/>
    <row r="9172" ht="12" hidden="1" customHeight="1" x14ac:dyDescent="0.25"/>
    <row r="9173" ht="12" hidden="1" customHeight="1" x14ac:dyDescent="0.25"/>
    <row r="9174" ht="12" hidden="1" customHeight="1" x14ac:dyDescent="0.25"/>
    <row r="9175" ht="12" hidden="1" customHeight="1" x14ac:dyDescent="0.25"/>
    <row r="9176" ht="12" hidden="1" customHeight="1" x14ac:dyDescent="0.25"/>
    <row r="9177" ht="12" hidden="1" customHeight="1" x14ac:dyDescent="0.25"/>
    <row r="9178" ht="12" hidden="1" customHeight="1" x14ac:dyDescent="0.25"/>
    <row r="9179" ht="12" hidden="1" customHeight="1" x14ac:dyDescent="0.25"/>
    <row r="9180" ht="12" hidden="1" customHeight="1" x14ac:dyDescent="0.25"/>
    <row r="9181" ht="12" hidden="1" customHeight="1" x14ac:dyDescent="0.25"/>
    <row r="9182" ht="12" hidden="1" customHeight="1" x14ac:dyDescent="0.25"/>
    <row r="9183" ht="12" hidden="1" customHeight="1" x14ac:dyDescent="0.25"/>
    <row r="9184" ht="12" hidden="1" customHeight="1" x14ac:dyDescent="0.25"/>
    <row r="9185" ht="12" hidden="1" customHeight="1" x14ac:dyDescent="0.25"/>
    <row r="9186" ht="12" hidden="1" customHeight="1" x14ac:dyDescent="0.25"/>
    <row r="9187" ht="12" hidden="1" customHeight="1" x14ac:dyDescent="0.25"/>
    <row r="9188" ht="12" hidden="1" customHeight="1" x14ac:dyDescent="0.25"/>
    <row r="9189" ht="12" hidden="1" customHeight="1" x14ac:dyDescent="0.25"/>
    <row r="9190" ht="12" hidden="1" customHeight="1" x14ac:dyDescent="0.25"/>
    <row r="9191" ht="12" hidden="1" customHeight="1" x14ac:dyDescent="0.25"/>
    <row r="9192" ht="12" hidden="1" customHeight="1" x14ac:dyDescent="0.25"/>
    <row r="9193" ht="12" hidden="1" customHeight="1" x14ac:dyDescent="0.25"/>
    <row r="9194" ht="12" hidden="1" customHeight="1" x14ac:dyDescent="0.25"/>
    <row r="9195" ht="12" hidden="1" customHeight="1" x14ac:dyDescent="0.25"/>
    <row r="9196" ht="12" hidden="1" customHeight="1" x14ac:dyDescent="0.25"/>
    <row r="9197" ht="12" hidden="1" customHeight="1" x14ac:dyDescent="0.25"/>
    <row r="9198" ht="12" hidden="1" customHeight="1" x14ac:dyDescent="0.25"/>
    <row r="9199" ht="12" hidden="1" customHeight="1" x14ac:dyDescent="0.25"/>
    <row r="9200" ht="12" hidden="1" customHeight="1" x14ac:dyDescent="0.25"/>
    <row r="9201" ht="12" hidden="1" customHeight="1" x14ac:dyDescent="0.25"/>
    <row r="9202" ht="12" hidden="1" customHeight="1" x14ac:dyDescent="0.25"/>
    <row r="9203" ht="12" hidden="1" customHeight="1" x14ac:dyDescent="0.25"/>
    <row r="9204" ht="12" hidden="1" customHeight="1" x14ac:dyDescent="0.25"/>
    <row r="9205" ht="12" hidden="1" customHeight="1" x14ac:dyDescent="0.25"/>
    <row r="9206" ht="12" hidden="1" customHeight="1" x14ac:dyDescent="0.25"/>
    <row r="9207" ht="12" hidden="1" customHeight="1" x14ac:dyDescent="0.25"/>
    <row r="9208" ht="12" hidden="1" customHeight="1" x14ac:dyDescent="0.25"/>
    <row r="9209" ht="12" hidden="1" customHeight="1" x14ac:dyDescent="0.25"/>
    <row r="9210" ht="12" hidden="1" customHeight="1" x14ac:dyDescent="0.25"/>
    <row r="9211" ht="12" hidden="1" customHeight="1" x14ac:dyDescent="0.25"/>
    <row r="9212" ht="12" hidden="1" customHeight="1" x14ac:dyDescent="0.25"/>
    <row r="9213" ht="12" hidden="1" customHeight="1" x14ac:dyDescent="0.25"/>
    <row r="9214" ht="12" hidden="1" customHeight="1" x14ac:dyDescent="0.25"/>
    <row r="9215" ht="12" hidden="1" customHeight="1" x14ac:dyDescent="0.25"/>
    <row r="9216" ht="12" hidden="1" customHeight="1" x14ac:dyDescent="0.25"/>
    <row r="9217" ht="12" hidden="1" customHeight="1" x14ac:dyDescent="0.25"/>
    <row r="9218" ht="12" hidden="1" customHeight="1" x14ac:dyDescent="0.25"/>
    <row r="9219" ht="12" hidden="1" customHeight="1" x14ac:dyDescent="0.25"/>
    <row r="9220" ht="12" hidden="1" customHeight="1" x14ac:dyDescent="0.25"/>
    <row r="9221" ht="12" hidden="1" customHeight="1" x14ac:dyDescent="0.25"/>
    <row r="9222" ht="12" hidden="1" customHeight="1" x14ac:dyDescent="0.25"/>
    <row r="9223" ht="12" hidden="1" customHeight="1" x14ac:dyDescent="0.25"/>
    <row r="9224" ht="12" hidden="1" customHeight="1" x14ac:dyDescent="0.25"/>
    <row r="9225" ht="12" hidden="1" customHeight="1" x14ac:dyDescent="0.25"/>
    <row r="9226" ht="12" hidden="1" customHeight="1" x14ac:dyDescent="0.25"/>
    <row r="9227" ht="12" hidden="1" customHeight="1" x14ac:dyDescent="0.25"/>
    <row r="9228" ht="12" hidden="1" customHeight="1" x14ac:dyDescent="0.25"/>
    <row r="9229" ht="12" hidden="1" customHeight="1" x14ac:dyDescent="0.25"/>
    <row r="9230" ht="12" hidden="1" customHeight="1" x14ac:dyDescent="0.25"/>
    <row r="9231" ht="12" hidden="1" customHeight="1" x14ac:dyDescent="0.25"/>
    <row r="9232" ht="12" hidden="1" customHeight="1" x14ac:dyDescent="0.25"/>
    <row r="9233" ht="12" hidden="1" customHeight="1" x14ac:dyDescent="0.25"/>
    <row r="9234" ht="12" hidden="1" customHeight="1" x14ac:dyDescent="0.25"/>
    <row r="9235" ht="12" hidden="1" customHeight="1" x14ac:dyDescent="0.25"/>
    <row r="9236" ht="12" hidden="1" customHeight="1" x14ac:dyDescent="0.25"/>
    <row r="9237" ht="12" hidden="1" customHeight="1" x14ac:dyDescent="0.25"/>
    <row r="9238" ht="12" hidden="1" customHeight="1" x14ac:dyDescent="0.25"/>
    <row r="9239" ht="12" hidden="1" customHeight="1" x14ac:dyDescent="0.25"/>
    <row r="9240" ht="12" hidden="1" customHeight="1" x14ac:dyDescent="0.25"/>
    <row r="9241" ht="12" hidden="1" customHeight="1" x14ac:dyDescent="0.25"/>
    <row r="9242" ht="12" hidden="1" customHeight="1" x14ac:dyDescent="0.25"/>
    <row r="9243" ht="12" hidden="1" customHeight="1" x14ac:dyDescent="0.25"/>
    <row r="9244" ht="12" hidden="1" customHeight="1" x14ac:dyDescent="0.25"/>
    <row r="9245" ht="12" hidden="1" customHeight="1" x14ac:dyDescent="0.25"/>
    <row r="9246" ht="12" hidden="1" customHeight="1" x14ac:dyDescent="0.25"/>
    <row r="9247" ht="12" hidden="1" customHeight="1" x14ac:dyDescent="0.25"/>
    <row r="9248" ht="12" hidden="1" customHeight="1" x14ac:dyDescent="0.25"/>
    <row r="9249" ht="12" hidden="1" customHeight="1" x14ac:dyDescent="0.25"/>
    <row r="9250" ht="12" hidden="1" customHeight="1" x14ac:dyDescent="0.25"/>
    <row r="9251" ht="12" hidden="1" customHeight="1" x14ac:dyDescent="0.25"/>
    <row r="9252" ht="12" hidden="1" customHeight="1" x14ac:dyDescent="0.25"/>
    <row r="9253" ht="12" hidden="1" customHeight="1" x14ac:dyDescent="0.25"/>
    <row r="9254" ht="12" hidden="1" customHeight="1" x14ac:dyDescent="0.25"/>
    <row r="9255" ht="12" hidden="1" customHeight="1" x14ac:dyDescent="0.25"/>
    <row r="9256" ht="12" hidden="1" customHeight="1" x14ac:dyDescent="0.25"/>
    <row r="9257" ht="12" hidden="1" customHeight="1" x14ac:dyDescent="0.25"/>
    <row r="9258" ht="12" hidden="1" customHeight="1" x14ac:dyDescent="0.25"/>
    <row r="9259" ht="12" hidden="1" customHeight="1" x14ac:dyDescent="0.25"/>
    <row r="9260" ht="12" hidden="1" customHeight="1" x14ac:dyDescent="0.25"/>
    <row r="9261" ht="12" hidden="1" customHeight="1" x14ac:dyDescent="0.25"/>
    <row r="9262" ht="12" hidden="1" customHeight="1" x14ac:dyDescent="0.25"/>
    <row r="9263" ht="12" hidden="1" customHeight="1" x14ac:dyDescent="0.25"/>
    <row r="9264" ht="12" hidden="1" customHeight="1" x14ac:dyDescent="0.25"/>
    <row r="9265" ht="12" hidden="1" customHeight="1" x14ac:dyDescent="0.25"/>
    <row r="9266" ht="12" hidden="1" customHeight="1" x14ac:dyDescent="0.25"/>
    <row r="9267" ht="12" hidden="1" customHeight="1" x14ac:dyDescent="0.25"/>
    <row r="9268" ht="12" hidden="1" customHeight="1" x14ac:dyDescent="0.25"/>
    <row r="9269" ht="12" hidden="1" customHeight="1" x14ac:dyDescent="0.25"/>
    <row r="9270" ht="12" hidden="1" customHeight="1" x14ac:dyDescent="0.25"/>
    <row r="9271" ht="12" hidden="1" customHeight="1" x14ac:dyDescent="0.25"/>
    <row r="9272" ht="12" hidden="1" customHeight="1" x14ac:dyDescent="0.25"/>
    <row r="9273" ht="12" hidden="1" customHeight="1" x14ac:dyDescent="0.25"/>
    <row r="9274" ht="12" hidden="1" customHeight="1" x14ac:dyDescent="0.25"/>
    <row r="9275" ht="12" hidden="1" customHeight="1" x14ac:dyDescent="0.25"/>
    <row r="9276" ht="12" hidden="1" customHeight="1" x14ac:dyDescent="0.25"/>
    <row r="9277" ht="12" hidden="1" customHeight="1" x14ac:dyDescent="0.25"/>
    <row r="9278" ht="12" hidden="1" customHeight="1" x14ac:dyDescent="0.25"/>
    <row r="9279" ht="12" hidden="1" customHeight="1" x14ac:dyDescent="0.25"/>
    <row r="9280" ht="12" hidden="1" customHeight="1" x14ac:dyDescent="0.25"/>
    <row r="9281" ht="12" hidden="1" customHeight="1" x14ac:dyDescent="0.25"/>
    <row r="9282" ht="12" hidden="1" customHeight="1" x14ac:dyDescent="0.25"/>
    <row r="9283" ht="12" hidden="1" customHeight="1" x14ac:dyDescent="0.25"/>
    <row r="9284" ht="12" hidden="1" customHeight="1" x14ac:dyDescent="0.25"/>
    <row r="9285" ht="12" hidden="1" customHeight="1" x14ac:dyDescent="0.25"/>
    <row r="9286" ht="12" hidden="1" customHeight="1" x14ac:dyDescent="0.25"/>
    <row r="9287" ht="12" hidden="1" customHeight="1" x14ac:dyDescent="0.25"/>
    <row r="9288" ht="12" hidden="1" customHeight="1" x14ac:dyDescent="0.25"/>
    <row r="9289" ht="12" hidden="1" customHeight="1" x14ac:dyDescent="0.25"/>
    <row r="9290" ht="12" hidden="1" customHeight="1" x14ac:dyDescent="0.25"/>
    <row r="9291" ht="12" hidden="1" customHeight="1" x14ac:dyDescent="0.25"/>
    <row r="9292" ht="12" hidden="1" customHeight="1" x14ac:dyDescent="0.25"/>
    <row r="9293" ht="12" hidden="1" customHeight="1" x14ac:dyDescent="0.25"/>
    <row r="9294" ht="12" hidden="1" customHeight="1" x14ac:dyDescent="0.25"/>
    <row r="9295" ht="12" hidden="1" customHeight="1" x14ac:dyDescent="0.25"/>
    <row r="9296" ht="12" hidden="1" customHeight="1" x14ac:dyDescent="0.25"/>
    <row r="9297" ht="12" hidden="1" customHeight="1" x14ac:dyDescent="0.25"/>
    <row r="9298" ht="12" hidden="1" customHeight="1" x14ac:dyDescent="0.25"/>
    <row r="9299" ht="12" hidden="1" customHeight="1" x14ac:dyDescent="0.25"/>
    <row r="9300" ht="12" hidden="1" customHeight="1" x14ac:dyDescent="0.25"/>
    <row r="9301" ht="12" hidden="1" customHeight="1" x14ac:dyDescent="0.25"/>
    <row r="9302" ht="12" hidden="1" customHeight="1" x14ac:dyDescent="0.25"/>
    <row r="9303" ht="12" hidden="1" customHeight="1" x14ac:dyDescent="0.25"/>
    <row r="9304" ht="12" hidden="1" customHeight="1" x14ac:dyDescent="0.25"/>
    <row r="9305" ht="12" hidden="1" customHeight="1" x14ac:dyDescent="0.25"/>
    <row r="9306" ht="12" hidden="1" customHeight="1" x14ac:dyDescent="0.25"/>
    <row r="9307" ht="12" hidden="1" customHeight="1" x14ac:dyDescent="0.25"/>
    <row r="9308" ht="12" hidden="1" customHeight="1" x14ac:dyDescent="0.25"/>
    <row r="9309" ht="12" hidden="1" customHeight="1" x14ac:dyDescent="0.25"/>
    <row r="9310" ht="12" hidden="1" customHeight="1" x14ac:dyDescent="0.25"/>
    <row r="9311" ht="12" hidden="1" customHeight="1" x14ac:dyDescent="0.25"/>
    <row r="9312" ht="12" hidden="1" customHeight="1" x14ac:dyDescent="0.25"/>
    <row r="9313" ht="12" hidden="1" customHeight="1" x14ac:dyDescent="0.25"/>
    <row r="9314" ht="12" hidden="1" customHeight="1" x14ac:dyDescent="0.25"/>
    <row r="9315" ht="12" hidden="1" customHeight="1" x14ac:dyDescent="0.25"/>
    <row r="9316" ht="12" hidden="1" customHeight="1" x14ac:dyDescent="0.25"/>
    <row r="9317" ht="12" hidden="1" customHeight="1" x14ac:dyDescent="0.25"/>
    <row r="9318" ht="12" hidden="1" customHeight="1" x14ac:dyDescent="0.25"/>
    <row r="9319" ht="12" hidden="1" customHeight="1" x14ac:dyDescent="0.25"/>
    <row r="9320" ht="12" hidden="1" customHeight="1" x14ac:dyDescent="0.25"/>
    <row r="9321" ht="12" hidden="1" customHeight="1" x14ac:dyDescent="0.25"/>
    <row r="9322" ht="12" hidden="1" customHeight="1" x14ac:dyDescent="0.25"/>
    <row r="9323" ht="12" hidden="1" customHeight="1" x14ac:dyDescent="0.25"/>
    <row r="9324" ht="12" hidden="1" customHeight="1" x14ac:dyDescent="0.25"/>
    <row r="9325" ht="12" hidden="1" customHeight="1" x14ac:dyDescent="0.25"/>
    <row r="9326" ht="12" hidden="1" customHeight="1" x14ac:dyDescent="0.25"/>
    <row r="9327" ht="12" hidden="1" customHeight="1" x14ac:dyDescent="0.25"/>
    <row r="9328" ht="12" hidden="1" customHeight="1" x14ac:dyDescent="0.25"/>
    <row r="9329" ht="12" hidden="1" customHeight="1" x14ac:dyDescent="0.25"/>
    <row r="9330" ht="12" hidden="1" customHeight="1" x14ac:dyDescent="0.25"/>
    <row r="9331" ht="12" hidden="1" customHeight="1" x14ac:dyDescent="0.25"/>
    <row r="9332" ht="12" hidden="1" customHeight="1" x14ac:dyDescent="0.25"/>
    <row r="9333" ht="12" hidden="1" customHeight="1" x14ac:dyDescent="0.25"/>
    <row r="9334" ht="12" hidden="1" customHeight="1" x14ac:dyDescent="0.25"/>
    <row r="9335" ht="12" hidden="1" customHeight="1" x14ac:dyDescent="0.25"/>
    <row r="9336" ht="12" hidden="1" customHeight="1" x14ac:dyDescent="0.25"/>
    <row r="9337" ht="12" hidden="1" customHeight="1" x14ac:dyDescent="0.25"/>
    <row r="9338" ht="12" hidden="1" customHeight="1" x14ac:dyDescent="0.25"/>
    <row r="9339" ht="12" hidden="1" customHeight="1" x14ac:dyDescent="0.25"/>
    <row r="9340" ht="12" hidden="1" customHeight="1" x14ac:dyDescent="0.25"/>
    <row r="9341" ht="12" hidden="1" customHeight="1" x14ac:dyDescent="0.25"/>
    <row r="9342" ht="12" hidden="1" customHeight="1" x14ac:dyDescent="0.25"/>
    <row r="9343" ht="12" hidden="1" customHeight="1" x14ac:dyDescent="0.25"/>
    <row r="9344" ht="12" hidden="1" customHeight="1" x14ac:dyDescent="0.25"/>
    <row r="9345" ht="12" hidden="1" customHeight="1" x14ac:dyDescent="0.25"/>
    <row r="9346" ht="12" hidden="1" customHeight="1" x14ac:dyDescent="0.25"/>
    <row r="9347" ht="12" hidden="1" customHeight="1" x14ac:dyDescent="0.25"/>
    <row r="9348" ht="12" hidden="1" customHeight="1" x14ac:dyDescent="0.25"/>
    <row r="9349" ht="12" hidden="1" customHeight="1" x14ac:dyDescent="0.25"/>
    <row r="9350" ht="12" hidden="1" customHeight="1" x14ac:dyDescent="0.25"/>
    <row r="9351" ht="12" hidden="1" customHeight="1" x14ac:dyDescent="0.25"/>
    <row r="9352" ht="12" hidden="1" customHeight="1" x14ac:dyDescent="0.25"/>
    <row r="9353" ht="12" hidden="1" customHeight="1" x14ac:dyDescent="0.25"/>
    <row r="9354" ht="12" hidden="1" customHeight="1" x14ac:dyDescent="0.25"/>
    <row r="9355" ht="12" hidden="1" customHeight="1" x14ac:dyDescent="0.25"/>
    <row r="9356" ht="12" hidden="1" customHeight="1" x14ac:dyDescent="0.25"/>
    <row r="9357" ht="12" hidden="1" customHeight="1" x14ac:dyDescent="0.25"/>
    <row r="9358" ht="12" hidden="1" customHeight="1" x14ac:dyDescent="0.25"/>
    <row r="9359" ht="12" hidden="1" customHeight="1" x14ac:dyDescent="0.25"/>
    <row r="9360" ht="12" hidden="1" customHeight="1" x14ac:dyDescent="0.25"/>
    <row r="9361" ht="12" hidden="1" customHeight="1" x14ac:dyDescent="0.25"/>
    <row r="9362" ht="12" hidden="1" customHeight="1" x14ac:dyDescent="0.25"/>
    <row r="9363" ht="12" hidden="1" customHeight="1" x14ac:dyDescent="0.25"/>
    <row r="9364" ht="12" hidden="1" customHeight="1" x14ac:dyDescent="0.25"/>
    <row r="9365" ht="12" hidden="1" customHeight="1" x14ac:dyDescent="0.25"/>
    <row r="9366" ht="12" hidden="1" customHeight="1" x14ac:dyDescent="0.25"/>
    <row r="9367" ht="12" hidden="1" customHeight="1" x14ac:dyDescent="0.25"/>
    <row r="9368" ht="12" hidden="1" customHeight="1" x14ac:dyDescent="0.25"/>
    <row r="9369" ht="12" hidden="1" customHeight="1" x14ac:dyDescent="0.25"/>
    <row r="9370" ht="12" hidden="1" customHeight="1" x14ac:dyDescent="0.25"/>
    <row r="9371" ht="12" hidden="1" customHeight="1" x14ac:dyDescent="0.25"/>
    <row r="9372" ht="12" hidden="1" customHeight="1" x14ac:dyDescent="0.25"/>
    <row r="9373" ht="12" hidden="1" customHeight="1" x14ac:dyDescent="0.25"/>
    <row r="9374" ht="12" hidden="1" customHeight="1" x14ac:dyDescent="0.25"/>
    <row r="9375" ht="12" hidden="1" customHeight="1" x14ac:dyDescent="0.25"/>
    <row r="9376" ht="12" hidden="1" customHeight="1" x14ac:dyDescent="0.25"/>
    <row r="9377" ht="12" hidden="1" customHeight="1" x14ac:dyDescent="0.25"/>
    <row r="9378" ht="12" hidden="1" customHeight="1" x14ac:dyDescent="0.25"/>
    <row r="9379" ht="12" hidden="1" customHeight="1" x14ac:dyDescent="0.25"/>
    <row r="9380" ht="12" hidden="1" customHeight="1" x14ac:dyDescent="0.25"/>
    <row r="9381" ht="12" hidden="1" customHeight="1" x14ac:dyDescent="0.25"/>
    <row r="9382" ht="12" hidden="1" customHeight="1" x14ac:dyDescent="0.25"/>
    <row r="9383" ht="12" hidden="1" customHeight="1" x14ac:dyDescent="0.25"/>
    <row r="9384" ht="12" hidden="1" customHeight="1" x14ac:dyDescent="0.25"/>
    <row r="9385" ht="12" hidden="1" customHeight="1" x14ac:dyDescent="0.25"/>
    <row r="9386" ht="12" hidden="1" customHeight="1" x14ac:dyDescent="0.25"/>
    <row r="9387" ht="12" hidden="1" customHeight="1" x14ac:dyDescent="0.25"/>
    <row r="9388" ht="12" hidden="1" customHeight="1" x14ac:dyDescent="0.25"/>
    <row r="9389" ht="12" hidden="1" customHeight="1" x14ac:dyDescent="0.25"/>
    <row r="9390" ht="12" hidden="1" customHeight="1" x14ac:dyDescent="0.25"/>
    <row r="9391" ht="12" hidden="1" customHeight="1" x14ac:dyDescent="0.25"/>
    <row r="9392" ht="12" hidden="1" customHeight="1" x14ac:dyDescent="0.25"/>
    <row r="9393" ht="12" hidden="1" customHeight="1" x14ac:dyDescent="0.25"/>
    <row r="9394" ht="12" hidden="1" customHeight="1" x14ac:dyDescent="0.25"/>
    <row r="9395" ht="12" hidden="1" customHeight="1" x14ac:dyDescent="0.25"/>
    <row r="9396" ht="12" hidden="1" customHeight="1" x14ac:dyDescent="0.25"/>
    <row r="9397" ht="12" hidden="1" customHeight="1" x14ac:dyDescent="0.25"/>
    <row r="9398" ht="12" hidden="1" customHeight="1" x14ac:dyDescent="0.25"/>
    <row r="9399" ht="12" hidden="1" customHeight="1" x14ac:dyDescent="0.25"/>
    <row r="9400" ht="12" hidden="1" customHeight="1" x14ac:dyDescent="0.25"/>
    <row r="9401" ht="12" hidden="1" customHeight="1" x14ac:dyDescent="0.25"/>
    <row r="9402" ht="12" hidden="1" customHeight="1" x14ac:dyDescent="0.25"/>
    <row r="9403" ht="12" hidden="1" customHeight="1" x14ac:dyDescent="0.25"/>
    <row r="9404" ht="12" hidden="1" customHeight="1" x14ac:dyDescent="0.25"/>
    <row r="9405" ht="12" hidden="1" customHeight="1" x14ac:dyDescent="0.25"/>
    <row r="9406" ht="12" hidden="1" customHeight="1" x14ac:dyDescent="0.25"/>
    <row r="9407" ht="12" hidden="1" customHeight="1" x14ac:dyDescent="0.25"/>
    <row r="9408" ht="12" hidden="1" customHeight="1" x14ac:dyDescent="0.25"/>
    <row r="9409" ht="12" hidden="1" customHeight="1" x14ac:dyDescent="0.25"/>
    <row r="9410" ht="12" hidden="1" customHeight="1" x14ac:dyDescent="0.25"/>
    <row r="9411" ht="12" hidden="1" customHeight="1" x14ac:dyDescent="0.25"/>
    <row r="9412" ht="12" hidden="1" customHeight="1" x14ac:dyDescent="0.25"/>
    <row r="9413" ht="12" hidden="1" customHeight="1" x14ac:dyDescent="0.25"/>
    <row r="9414" ht="12" hidden="1" customHeight="1" x14ac:dyDescent="0.25"/>
    <row r="9415" ht="12" hidden="1" customHeight="1" x14ac:dyDescent="0.25"/>
    <row r="9416" ht="12" hidden="1" customHeight="1" x14ac:dyDescent="0.25"/>
    <row r="9417" ht="12" hidden="1" customHeight="1" x14ac:dyDescent="0.25"/>
    <row r="9418" ht="12" hidden="1" customHeight="1" x14ac:dyDescent="0.25"/>
    <row r="9419" ht="12" hidden="1" customHeight="1" x14ac:dyDescent="0.25"/>
    <row r="9420" ht="12" hidden="1" customHeight="1" x14ac:dyDescent="0.25"/>
    <row r="9421" ht="12" hidden="1" customHeight="1" x14ac:dyDescent="0.25"/>
    <row r="9422" ht="12" hidden="1" customHeight="1" x14ac:dyDescent="0.25"/>
    <row r="9423" ht="12" hidden="1" customHeight="1" x14ac:dyDescent="0.25"/>
    <row r="9424" ht="12" hidden="1" customHeight="1" x14ac:dyDescent="0.25"/>
    <row r="9425" ht="12" hidden="1" customHeight="1" x14ac:dyDescent="0.25"/>
    <row r="9426" ht="12" hidden="1" customHeight="1" x14ac:dyDescent="0.25"/>
    <row r="9427" ht="12" hidden="1" customHeight="1" x14ac:dyDescent="0.25"/>
    <row r="9428" ht="12" hidden="1" customHeight="1" x14ac:dyDescent="0.25"/>
    <row r="9429" ht="12" hidden="1" customHeight="1" x14ac:dyDescent="0.25"/>
    <row r="9430" ht="12" hidden="1" customHeight="1" x14ac:dyDescent="0.25"/>
    <row r="9431" ht="12" hidden="1" customHeight="1" x14ac:dyDescent="0.25"/>
    <row r="9432" ht="12" hidden="1" customHeight="1" x14ac:dyDescent="0.25"/>
    <row r="9433" ht="12" hidden="1" customHeight="1" x14ac:dyDescent="0.25"/>
    <row r="9434" ht="12" hidden="1" customHeight="1" x14ac:dyDescent="0.25"/>
    <row r="9435" ht="12" hidden="1" customHeight="1" x14ac:dyDescent="0.25"/>
    <row r="9436" ht="12" hidden="1" customHeight="1" x14ac:dyDescent="0.25"/>
    <row r="9437" ht="12" hidden="1" customHeight="1" x14ac:dyDescent="0.25"/>
    <row r="9438" ht="12" hidden="1" customHeight="1" x14ac:dyDescent="0.25"/>
    <row r="9439" ht="12" hidden="1" customHeight="1" x14ac:dyDescent="0.25"/>
    <row r="9440" ht="12" hidden="1" customHeight="1" x14ac:dyDescent="0.25"/>
    <row r="9441" ht="12" hidden="1" customHeight="1" x14ac:dyDescent="0.25"/>
    <row r="9442" ht="12" hidden="1" customHeight="1" x14ac:dyDescent="0.25"/>
    <row r="9443" ht="12" hidden="1" customHeight="1" x14ac:dyDescent="0.25"/>
    <row r="9444" ht="12" hidden="1" customHeight="1" x14ac:dyDescent="0.25"/>
    <row r="9445" ht="12" hidden="1" customHeight="1" x14ac:dyDescent="0.25"/>
    <row r="9446" ht="12" hidden="1" customHeight="1" x14ac:dyDescent="0.25"/>
    <row r="9447" ht="12" hidden="1" customHeight="1" x14ac:dyDescent="0.25"/>
    <row r="9448" ht="12" hidden="1" customHeight="1" x14ac:dyDescent="0.25"/>
    <row r="9449" ht="12" hidden="1" customHeight="1" x14ac:dyDescent="0.25"/>
    <row r="9450" ht="12" hidden="1" customHeight="1" x14ac:dyDescent="0.25"/>
    <row r="9451" ht="12" hidden="1" customHeight="1" x14ac:dyDescent="0.25"/>
    <row r="9452" ht="12" hidden="1" customHeight="1" x14ac:dyDescent="0.25"/>
    <row r="9453" ht="12" hidden="1" customHeight="1" x14ac:dyDescent="0.25"/>
    <row r="9454" ht="12" hidden="1" customHeight="1" x14ac:dyDescent="0.25"/>
    <row r="9455" ht="12" hidden="1" customHeight="1" x14ac:dyDescent="0.25"/>
    <row r="9456" ht="12" hidden="1" customHeight="1" x14ac:dyDescent="0.25"/>
    <row r="9457" ht="12" hidden="1" customHeight="1" x14ac:dyDescent="0.25"/>
    <row r="9458" ht="12" hidden="1" customHeight="1" x14ac:dyDescent="0.25"/>
    <row r="9459" ht="12" hidden="1" customHeight="1" x14ac:dyDescent="0.25"/>
    <row r="9460" ht="12" hidden="1" customHeight="1" x14ac:dyDescent="0.25"/>
    <row r="9461" ht="12" hidden="1" customHeight="1" x14ac:dyDescent="0.25"/>
    <row r="9462" ht="12" hidden="1" customHeight="1" x14ac:dyDescent="0.25"/>
    <row r="9463" ht="12" hidden="1" customHeight="1" x14ac:dyDescent="0.25"/>
    <row r="9464" ht="12" hidden="1" customHeight="1" x14ac:dyDescent="0.25"/>
    <row r="9465" ht="12" hidden="1" customHeight="1" x14ac:dyDescent="0.25"/>
    <row r="9466" ht="12" hidden="1" customHeight="1" x14ac:dyDescent="0.25"/>
    <row r="9467" ht="12" hidden="1" customHeight="1" x14ac:dyDescent="0.25"/>
    <row r="9468" ht="12" hidden="1" customHeight="1" x14ac:dyDescent="0.25"/>
    <row r="9469" ht="12" hidden="1" customHeight="1" x14ac:dyDescent="0.25"/>
    <row r="9470" ht="12" hidden="1" customHeight="1" x14ac:dyDescent="0.25"/>
    <row r="9471" ht="12" hidden="1" customHeight="1" x14ac:dyDescent="0.25"/>
    <row r="9472" ht="12" hidden="1" customHeight="1" x14ac:dyDescent="0.25"/>
    <row r="9473" ht="12" hidden="1" customHeight="1" x14ac:dyDescent="0.25"/>
    <row r="9474" ht="12" hidden="1" customHeight="1" x14ac:dyDescent="0.25"/>
    <row r="9475" ht="12" hidden="1" customHeight="1" x14ac:dyDescent="0.25"/>
    <row r="9476" ht="12" hidden="1" customHeight="1" x14ac:dyDescent="0.25"/>
    <row r="9477" ht="12" hidden="1" customHeight="1" x14ac:dyDescent="0.25"/>
    <row r="9478" ht="12" hidden="1" customHeight="1" x14ac:dyDescent="0.25"/>
    <row r="9479" ht="12" hidden="1" customHeight="1" x14ac:dyDescent="0.25"/>
    <row r="9480" ht="12" hidden="1" customHeight="1" x14ac:dyDescent="0.25"/>
    <row r="9481" ht="12" hidden="1" customHeight="1" x14ac:dyDescent="0.25"/>
    <row r="9482" ht="12" hidden="1" customHeight="1" x14ac:dyDescent="0.25"/>
    <row r="9483" ht="12" hidden="1" customHeight="1" x14ac:dyDescent="0.25"/>
    <row r="9484" ht="12" hidden="1" customHeight="1" x14ac:dyDescent="0.25"/>
    <row r="9485" ht="12" hidden="1" customHeight="1" x14ac:dyDescent="0.25"/>
    <row r="9486" ht="12" hidden="1" customHeight="1" x14ac:dyDescent="0.25"/>
    <row r="9487" ht="12" hidden="1" customHeight="1" x14ac:dyDescent="0.25"/>
    <row r="9488" ht="12" hidden="1" customHeight="1" x14ac:dyDescent="0.25"/>
    <row r="9489" ht="12" hidden="1" customHeight="1" x14ac:dyDescent="0.25"/>
    <row r="9490" ht="12" hidden="1" customHeight="1" x14ac:dyDescent="0.25"/>
    <row r="9491" ht="12" hidden="1" customHeight="1" x14ac:dyDescent="0.25"/>
    <row r="9492" ht="12" hidden="1" customHeight="1" x14ac:dyDescent="0.25"/>
    <row r="9493" ht="12" hidden="1" customHeight="1" x14ac:dyDescent="0.25"/>
    <row r="9494" ht="12" hidden="1" customHeight="1" x14ac:dyDescent="0.25"/>
    <row r="9495" ht="12" hidden="1" customHeight="1" x14ac:dyDescent="0.25"/>
    <row r="9496" ht="12" hidden="1" customHeight="1" x14ac:dyDescent="0.25"/>
    <row r="9497" ht="12" hidden="1" customHeight="1" x14ac:dyDescent="0.25"/>
    <row r="9498" ht="12" hidden="1" customHeight="1" x14ac:dyDescent="0.25"/>
    <row r="9499" ht="12" hidden="1" customHeight="1" x14ac:dyDescent="0.25"/>
    <row r="9500" ht="12" hidden="1" customHeight="1" x14ac:dyDescent="0.25"/>
    <row r="9501" ht="12" hidden="1" customHeight="1" x14ac:dyDescent="0.25"/>
    <row r="9502" ht="12" hidden="1" customHeight="1" x14ac:dyDescent="0.25"/>
    <row r="9503" ht="12" hidden="1" customHeight="1" x14ac:dyDescent="0.25"/>
    <row r="9504" ht="12" hidden="1" customHeight="1" x14ac:dyDescent="0.25"/>
    <row r="9505" ht="12" hidden="1" customHeight="1" x14ac:dyDescent="0.25"/>
    <row r="9506" ht="12" hidden="1" customHeight="1" x14ac:dyDescent="0.25"/>
    <row r="9507" ht="12" hidden="1" customHeight="1" x14ac:dyDescent="0.25"/>
    <row r="9508" ht="12" hidden="1" customHeight="1" x14ac:dyDescent="0.25"/>
    <row r="9509" ht="12" hidden="1" customHeight="1" x14ac:dyDescent="0.25"/>
    <row r="9510" ht="12" hidden="1" customHeight="1" x14ac:dyDescent="0.25"/>
    <row r="9511" ht="12" hidden="1" customHeight="1" x14ac:dyDescent="0.25"/>
    <row r="9512" ht="12" hidden="1" customHeight="1" x14ac:dyDescent="0.25"/>
    <row r="9513" ht="12" hidden="1" customHeight="1" x14ac:dyDescent="0.25"/>
    <row r="9514" ht="12" hidden="1" customHeight="1" x14ac:dyDescent="0.25"/>
    <row r="9515" ht="12" hidden="1" customHeight="1" x14ac:dyDescent="0.25"/>
    <row r="9516" ht="12" hidden="1" customHeight="1" x14ac:dyDescent="0.25"/>
    <row r="9517" ht="12" hidden="1" customHeight="1" x14ac:dyDescent="0.25"/>
    <row r="9518" ht="12" hidden="1" customHeight="1" x14ac:dyDescent="0.25"/>
    <row r="9519" ht="12" hidden="1" customHeight="1" x14ac:dyDescent="0.25"/>
    <row r="9520" ht="12" hidden="1" customHeight="1" x14ac:dyDescent="0.25"/>
    <row r="9521" ht="12" hidden="1" customHeight="1" x14ac:dyDescent="0.25"/>
    <row r="9522" ht="12" hidden="1" customHeight="1" x14ac:dyDescent="0.25"/>
    <row r="9523" ht="12" hidden="1" customHeight="1" x14ac:dyDescent="0.25"/>
    <row r="9524" ht="12" hidden="1" customHeight="1" x14ac:dyDescent="0.25"/>
    <row r="9525" ht="12" hidden="1" customHeight="1" x14ac:dyDescent="0.25"/>
    <row r="9526" ht="12" hidden="1" customHeight="1" x14ac:dyDescent="0.25"/>
    <row r="9527" ht="12" hidden="1" customHeight="1" x14ac:dyDescent="0.25"/>
    <row r="9528" ht="12" hidden="1" customHeight="1" x14ac:dyDescent="0.25"/>
    <row r="9529" ht="12" hidden="1" customHeight="1" x14ac:dyDescent="0.25"/>
    <row r="9530" ht="12" hidden="1" customHeight="1" x14ac:dyDescent="0.25"/>
    <row r="9531" ht="12" hidden="1" customHeight="1" x14ac:dyDescent="0.25"/>
    <row r="9532" ht="12" hidden="1" customHeight="1" x14ac:dyDescent="0.25"/>
    <row r="9533" ht="12" hidden="1" customHeight="1" x14ac:dyDescent="0.25"/>
    <row r="9534" ht="12" hidden="1" customHeight="1" x14ac:dyDescent="0.25"/>
    <row r="9535" ht="12" hidden="1" customHeight="1" x14ac:dyDescent="0.25"/>
    <row r="9536" ht="12" hidden="1" customHeight="1" x14ac:dyDescent="0.25"/>
    <row r="9537" ht="12" hidden="1" customHeight="1" x14ac:dyDescent="0.25"/>
    <row r="9538" ht="12" hidden="1" customHeight="1" x14ac:dyDescent="0.25"/>
    <row r="9539" ht="12" hidden="1" customHeight="1" x14ac:dyDescent="0.25"/>
    <row r="9540" ht="12" hidden="1" customHeight="1" x14ac:dyDescent="0.25"/>
    <row r="9541" ht="12" hidden="1" customHeight="1" x14ac:dyDescent="0.25"/>
    <row r="9542" ht="12" hidden="1" customHeight="1" x14ac:dyDescent="0.25"/>
    <row r="9543" ht="12" hidden="1" customHeight="1" x14ac:dyDescent="0.25"/>
    <row r="9544" ht="12" hidden="1" customHeight="1" x14ac:dyDescent="0.25"/>
    <row r="9545" ht="12" hidden="1" customHeight="1" x14ac:dyDescent="0.25"/>
    <row r="9546" ht="12" hidden="1" customHeight="1" x14ac:dyDescent="0.25"/>
    <row r="9547" ht="12" hidden="1" customHeight="1" x14ac:dyDescent="0.25"/>
    <row r="9548" ht="12" hidden="1" customHeight="1" x14ac:dyDescent="0.25"/>
    <row r="9549" ht="12" hidden="1" customHeight="1" x14ac:dyDescent="0.25"/>
    <row r="9550" ht="12" hidden="1" customHeight="1" x14ac:dyDescent="0.25"/>
    <row r="9551" ht="12" hidden="1" customHeight="1" x14ac:dyDescent="0.25"/>
    <row r="9552" ht="12" hidden="1" customHeight="1" x14ac:dyDescent="0.25"/>
    <row r="9553" ht="12" hidden="1" customHeight="1" x14ac:dyDescent="0.25"/>
    <row r="9554" ht="12" hidden="1" customHeight="1" x14ac:dyDescent="0.25"/>
    <row r="9555" ht="12" hidden="1" customHeight="1" x14ac:dyDescent="0.25"/>
    <row r="9556" ht="12" hidden="1" customHeight="1" x14ac:dyDescent="0.25"/>
    <row r="9557" ht="12" hidden="1" customHeight="1" x14ac:dyDescent="0.25"/>
    <row r="9558" ht="12" hidden="1" customHeight="1" x14ac:dyDescent="0.25"/>
    <row r="9559" ht="12" hidden="1" customHeight="1" x14ac:dyDescent="0.25"/>
    <row r="9560" ht="12" hidden="1" customHeight="1" x14ac:dyDescent="0.25"/>
    <row r="9561" ht="12" hidden="1" customHeight="1" x14ac:dyDescent="0.25"/>
    <row r="9562" ht="12" hidden="1" customHeight="1" x14ac:dyDescent="0.25"/>
    <row r="9563" ht="12" hidden="1" customHeight="1" x14ac:dyDescent="0.25"/>
    <row r="9564" ht="12" hidden="1" customHeight="1" x14ac:dyDescent="0.25"/>
    <row r="9565" ht="12" hidden="1" customHeight="1" x14ac:dyDescent="0.25"/>
    <row r="9566" ht="12" hidden="1" customHeight="1" x14ac:dyDescent="0.25"/>
    <row r="9567" ht="12" hidden="1" customHeight="1" x14ac:dyDescent="0.25"/>
    <row r="9568" ht="12" hidden="1" customHeight="1" x14ac:dyDescent="0.25"/>
    <row r="9569" ht="12" hidden="1" customHeight="1" x14ac:dyDescent="0.25"/>
    <row r="9570" ht="12" hidden="1" customHeight="1" x14ac:dyDescent="0.25"/>
    <row r="9571" ht="12" hidden="1" customHeight="1" x14ac:dyDescent="0.25"/>
    <row r="9572" ht="12" hidden="1" customHeight="1" x14ac:dyDescent="0.25"/>
    <row r="9573" ht="12" hidden="1" customHeight="1" x14ac:dyDescent="0.25"/>
    <row r="9574" ht="12" hidden="1" customHeight="1" x14ac:dyDescent="0.25"/>
    <row r="9575" ht="12" hidden="1" customHeight="1" x14ac:dyDescent="0.25"/>
    <row r="9576" ht="12" hidden="1" customHeight="1" x14ac:dyDescent="0.25"/>
    <row r="9577" ht="12" hidden="1" customHeight="1" x14ac:dyDescent="0.25"/>
    <row r="9578" ht="12" hidden="1" customHeight="1" x14ac:dyDescent="0.25"/>
    <row r="9579" ht="12" hidden="1" customHeight="1" x14ac:dyDescent="0.25"/>
    <row r="9580" ht="12" hidden="1" customHeight="1" x14ac:dyDescent="0.25"/>
    <row r="9581" ht="12" hidden="1" customHeight="1" x14ac:dyDescent="0.25"/>
    <row r="9582" ht="12" hidden="1" customHeight="1" x14ac:dyDescent="0.25"/>
    <row r="9583" ht="12" hidden="1" customHeight="1" x14ac:dyDescent="0.25"/>
    <row r="9584" ht="12" hidden="1" customHeight="1" x14ac:dyDescent="0.25"/>
    <row r="9585" ht="12" hidden="1" customHeight="1" x14ac:dyDescent="0.25"/>
    <row r="9586" ht="12" hidden="1" customHeight="1" x14ac:dyDescent="0.25"/>
    <row r="9587" ht="12" hidden="1" customHeight="1" x14ac:dyDescent="0.25"/>
    <row r="9588" ht="12" hidden="1" customHeight="1" x14ac:dyDescent="0.25"/>
    <row r="9589" ht="12" hidden="1" customHeight="1" x14ac:dyDescent="0.25"/>
    <row r="9590" ht="12" hidden="1" customHeight="1" x14ac:dyDescent="0.25"/>
    <row r="9591" ht="12" hidden="1" customHeight="1" x14ac:dyDescent="0.25"/>
    <row r="9592" ht="12" hidden="1" customHeight="1" x14ac:dyDescent="0.25"/>
    <row r="9593" ht="12" hidden="1" customHeight="1" x14ac:dyDescent="0.25"/>
    <row r="9594" ht="12" hidden="1" customHeight="1" x14ac:dyDescent="0.25"/>
    <row r="9595" ht="12" hidden="1" customHeight="1" x14ac:dyDescent="0.25"/>
    <row r="9596" ht="12" hidden="1" customHeight="1" x14ac:dyDescent="0.25"/>
    <row r="9597" ht="12" hidden="1" customHeight="1" x14ac:dyDescent="0.25"/>
    <row r="9598" ht="12" hidden="1" customHeight="1" x14ac:dyDescent="0.25"/>
    <row r="9599" ht="12" hidden="1" customHeight="1" x14ac:dyDescent="0.25"/>
    <row r="9600" ht="12" hidden="1" customHeight="1" x14ac:dyDescent="0.25"/>
    <row r="9601" ht="12" hidden="1" customHeight="1" x14ac:dyDescent="0.25"/>
    <row r="9602" ht="12" hidden="1" customHeight="1" x14ac:dyDescent="0.25"/>
    <row r="9603" ht="12" hidden="1" customHeight="1" x14ac:dyDescent="0.25"/>
    <row r="9604" ht="12" hidden="1" customHeight="1" x14ac:dyDescent="0.25"/>
    <row r="9605" ht="12" hidden="1" customHeight="1" x14ac:dyDescent="0.25"/>
    <row r="9606" ht="12" hidden="1" customHeight="1" x14ac:dyDescent="0.25"/>
    <row r="9607" ht="12" hidden="1" customHeight="1" x14ac:dyDescent="0.25"/>
    <row r="9608" ht="12" hidden="1" customHeight="1" x14ac:dyDescent="0.25"/>
    <row r="9609" ht="12" hidden="1" customHeight="1" x14ac:dyDescent="0.25"/>
    <row r="9610" ht="12" hidden="1" customHeight="1" x14ac:dyDescent="0.25"/>
    <row r="9611" ht="12" hidden="1" customHeight="1" x14ac:dyDescent="0.25"/>
    <row r="9612" ht="12" hidden="1" customHeight="1" x14ac:dyDescent="0.25"/>
    <row r="9613" ht="12" hidden="1" customHeight="1" x14ac:dyDescent="0.25"/>
    <row r="9614" ht="12" hidden="1" customHeight="1" x14ac:dyDescent="0.25"/>
    <row r="9615" ht="12" hidden="1" customHeight="1" x14ac:dyDescent="0.25"/>
    <row r="9616" ht="12" hidden="1" customHeight="1" x14ac:dyDescent="0.25"/>
    <row r="9617" ht="12" hidden="1" customHeight="1" x14ac:dyDescent="0.25"/>
    <row r="9618" ht="12" hidden="1" customHeight="1" x14ac:dyDescent="0.25"/>
    <row r="9619" ht="12" hidden="1" customHeight="1" x14ac:dyDescent="0.25"/>
    <row r="9620" ht="12" hidden="1" customHeight="1" x14ac:dyDescent="0.25"/>
    <row r="9621" ht="12" hidden="1" customHeight="1" x14ac:dyDescent="0.25"/>
    <row r="9622" ht="12" hidden="1" customHeight="1" x14ac:dyDescent="0.25"/>
    <row r="9623" ht="12" hidden="1" customHeight="1" x14ac:dyDescent="0.25"/>
    <row r="9624" ht="12" hidden="1" customHeight="1" x14ac:dyDescent="0.25"/>
    <row r="9625" ht="12" hidden="1" customHeight="1" x14ac:dyDescent="0.25"/>
    <row r="9626" ht="12" hidden="1" customHeight="1" x14ac:dyDescent="0.25"/>
    <row r="9627" ht="12" hidden="1" customHeight="1" x14ac:dyDescent="0.25"/>
    <row r="9628" ht="12" hidden="1" customHeight="1" x14ac:dyDescent="0.25"/>
    <row r="9629" ht="12" hidden="1" customHeight="1" x14ac:dyDescent="0.25"/>
    <row r="9630" ht="12" hidden="1" customHeight="1" x14ac:dyDescent="0.25"/>
    <row r="9631" ht="12" hidden="1" customHeight="1" x14ac:dyDescent="0.25"/>
    <row r="9632" ht="12" hidden="1" customHeight="1" x14ac:dyDescent="0.25"/>
    <row r="9633" ht="12" hidden="1" customHeight="1" x14ac:dyDescent="0.25"/>
    <row r="9634" ht="12" hidden="1" customHeight="1" x14ac:dyDescent="0.25"/>
    <row r="9635" ht="12" hidden="1" customHeight="1" x14ac:dyDescent="0.25"/>
    <row r="9636" ht="12" hidden="1" customHeight="1" x14ac:dyDescent="0.25"/>
    <row r="9637" ht="12" hidden="1" customHeight="1" x14ac:dyDescent="0.25"/>
    <row r="9638" ht="12" hidden="1" customHeight="1" x14ac:dyDescent="0.25"/>
    <row r="9639" ht="12" hidden="1" customHeight="1" x14ac:dyDescent="0.25"/>
    <row r="9640" ht="12" hidden="1" customHeight="1" x14ac:dyDescent="0.25"/>
    <row r="9641" ht="12" hidden="1" customHeight="1" x14ac:dyDescent="0.25"/>
    <row r="9642" ht="12" hidden="1" customHeight="1" x14ac:dyDescent="0.25"/>
    <row r="9643" ht="12" hidden="1" customHeight="1" x14ac:dyDescent="0.25"/>
    <row r="9644" ht="12" hidden="1" customHeight="1" x14ac:dyDescent="0.25"/>
    <row r="9645" ht="12" hidden="1" customHeight="1" x14ac:dyDescent="0.25"/>
    <row r="9646" ht="12" hidden="1" customHeight="1" x14ac:dyDescent="0.25"/>
    <row r="9647" ht="12" hidden="1" customHeight="1" x14ac:dyDescent="0.25"/>
    <row r="9648" ht="12" hidden="1" customHeight="1" x14ac:dyDescent="0.25"/>
    <row r="9649" ht="12" hidden="1" customHeight="1" x14ac:dyDescent="0.25"/>
    <row r="9650" ht="12" hidden="1" customHeight="1" x14ac:dyDescent="0.25"/>
    <row r="9651" ht="12" hidden="1" customHeight="1" x14ac:dyDescent="0.25"/>
    <row r="9652" ht="12" hidden="1" customHeight="1" x14ac:dyDescent="0.25"/>
    <row r="9653" ht="12" hidden="1" customHeight="1" x14ac:dyDescent="0.25"/>
    <row r="9654" ht="12" hidden="1" customHeight="1" x14ac:dyDescent="0.25"/>
    <row r="9655" ht="12" hidden="1" customHeight="1" x14ac:dyDescent="0.25"/>
    <row r="9656" ht="12" hidden="1" customHeight="1" x14ac:dyDescent="0.25"/>
    <row r="9657" ht="12" hidden="1" customHeight="1" x14ac:dyDescent="0.25"/>
    <row r="9658" ht="12" hidden="1" customHeight="1" x14ac:dyDescent="0.25"/>
    <row r="9659" ht="12" hidden="1" customHeight="1" x14ac:dyDescent="0.25"/>
    <row r="9660" ht="12" hidden="1" customHeight="1" x14ac:dyDescent="0.25"/>
    <row r="9661" ht="12" hidden="1" customHeight="1" x14ac:dyDescent="0.25"/>
    <row r="9662" ht="12" hidden="1" customHeight="1" x14ac:dyDescent="0.25"/>
    <row r="9663" ht="12" hidden="1" customHeight="1" x14ac:dyDescent="0.25"/>
    <row r="9664" ht="12" hidden="1" customHeight="1" x14ac:dyDescent="0.25"/>
    <row r="9665" ht="12" hidden="1" customHeight="1" x14ac:dyDescent="0.25"/>
    <row r="9666" ht="12" hidden="1" customHeight="1" x14ac:dyDescent="0.25"/>
    <row r="9667" ht="12" hidden="1" customHeight="1" x14ac:dyDescent="0.25"/>
    <row r="9668" ht="12" hidden="1" customHeight="1" x14ac:dyDescent="0.25"/>
    <row r="9669" ht="12" hidden="1" customHeight="1" x14ac:dyDescent="0.25"/>
    <row r="9670" ht="12" hidden="1" customHeight="1" x14ac:dyDescent="0.25"/>
    <row r="9671" ht="12" hidden="1" customHeight="1" x14ac:dyDescent="0.25"/>
    <row r="9672" ht="12" hidden="1" customHeight="1" x14ac:dyDescent="0.25"/>
    <row r="9673" ht="12" hidden="1" customHeight="1" x14ac:dyDescent="0.25"/>
    <row r="9674" ht="12" hidden="1" customHeight="1" x14ac:dyDescent="0.25"/>
    <row r="9675" ht="12" hidden="1" customHeight="1" x14ac:dyDescent="0.25"/>
    <row r="9676" ht="12" hidden="1" customHeight="1" x14ac:dyDescent="0.25"/>
    <row r="9677" ht="12" hidden="1" customHeight="1" x14ac:dyDescent="0.25"/>
    <row r="9678" ht="12" hidden="1" customHeight="1" x14ac:dyDescent="0.25"/>
    <row r="9679" ht="12" hidden="1" customHeight="1" x14ac:dyDescent="0.25"/>
    <row r="9680" ht="12" hidden="1" customHeight="1" x14ac:dyDescent="0.25"/>
    <row r="9681" ht="12" hidden="1" customHeight="1" x14ac:dyDescent="0.25"/>
    <row r="9682" ht="12" hidden="1" customHeight="1" x14ac:dyDescent="0.25"/>
    <row r="9683" ht="12" hidden="1" customHeight="1" x14ac:dyDescent="0.25"/>
    <row r="9684" ht="12" hidden="1" customHeight="1" x14ac:dyDescent="0.25"/>
    <row r="9685" ht="12" hidden="1" customHeight="1" x14ac:dyDescent="0.25"/>
    <row r="9686" ht="12" hidden="1" customHeight="1" x14ac:dyDescent="0.25"/>
    <row r="9687" ht="12" hidden="1" customHeight="1" x14ac:dyDescent="0.25"/>
    <row r="9688" ht="12" hidden="1" customHeight="1" x14ac:dyDescent="0.25"/>
    <row r="9689" ht="12" hidden="1" customHeight="1" x14ac:dyDescent="0.25"/>
    <row r="9690" ht="12" hidden="1" customHeight="1" x14ac:dyDescent="0.25"/>
    <row r="9691" ht="12" hidden="1" customHeight="1" x14ac:dyDescent="0.25"/>
    <row r="9692" ht="12" hidden="1" customHeight="1" x14ac:dyDescent="0.25"/>
    <row r="9693" ht="12" hidden="1" customHeight="1" x14ac:dyDescent="0.25"/>
    <row r="9694" ht="12" hidden="1" customHeight="1" x14ac:dyDescent="0.25"/>
    <row r="9695" ht="12" hidden="1" customHeight="1" x14ac:dyDescent="0.25"/>
    <row r="9696" ht="12" hidden="1" customHeight="1" x14ac:dyDescent="0.25"/>
    <row r="9697" ht="12" hidden="1" customHeight="1" x14ac:dyDescent="0.25"/>
    <row r="9698" ht="12" hidden="1" customHeight="1" x14ac:dyDescent="0.25"/>
    <row r="9699" ht="12" hidden="1" customHeight="1" x14ac:dyDescent="0.25"/>
    <row r="9700" ht="12" hidden="1" customHeight="1" x14ac:dyDescent="0.25"/>
    <row r="9701" ht="12" hidden="1" customHeight="1" x14ac:dyDescent="0.25"/>
    <row r="9702" ht="12" hidden="1" customHeight="1" x14ac:dyDescent="0.25"/>
    <row r="9703" ht="12" hidden="1" customHeight="1" x14ac:dyDescent="0.25"/>
    <row r="9704" ht="12" hidden="1" customHeight="1" x14ac:dyDescent="0.25"/>
    <row r="9705" ht="12" hidden="1" customHeight="1" x14ac:dyDescent="0.25"/>
    <row r="9706" ht="12" hidden="1" customHeight="1" x14ac:dyDescent="0.25"/>
    <row r="9707" ht="12" hidden="1" customHeight="1" x14ac:dyDescent="0.25"/>
    <row r="9708" ht="12" hidden="1" customHeight="1" x14ac:dyDescent="0.25"/>
    <row r="9709" ht="12" hidden="1" customHeight="1" x14ac:dyDescent="0.25"/>
    <row r="9710" ht="12" hidden="1" customHeight="1" x14ac:dyDescent="0.25"/>
    <row r="9711" ht="12" hidden="1" customHeight="1" x14ac:dyDescent="0.25"/>
    <row r="9712" ht="12" hidden="1" customHeight="1" x14ac:dyDescent="0.25"/>
    <row r="9713" ht="12" hidden="1" customHeight="1" x14ac:dyDescent="0.25"/>
    <row r="9714" ht="12" hidden="1" customHeight="1" x14ac:dyDescent="0.25"/>
    <row r="9715" ht="12" hidden="1" customHeight="1" x14ac:dyDescent="0.25"/>
    <row r="9716" ht="12" hidden="1" customHeight="1" x14ac:dyDescent="0.25"/>
    <row r="9717" ht="12" hidden="1" customHeight="1" x14ac:dyDescent="0.25"/>
    <row r="9718" ht="12" hidden="1" customHeight="1" x14ac:dyDescent="0.25"/>
    <row r="9719" ht="12" hidden="1" customHeight="1" x14ac:dyDescent="0.25"/>
    <row r="9720" ht="12" hidden="1" customHeight="1" x14ac:dyDescent="0.25"/>
    <row r="9721" ht="12" hidden="1" customHeight="1" x14ac:dyDescent="0.25"/>
    <row r="9722" ht="12" hidden="1" customHeight="1" x14ac:dyDescent="0.25"/>
    <row r="9723" ht="12" hidden="1" customHeight="1" x14ac:dyDescent="0.25"/>
    <row r="9724" ht="12" hidden="1" customHeight="1" x14ac:dyDescent="0.25"/>
    <row r="9725" ht="12" hidden="1" customHeight="1" x14ac:dyDescent="0.25"/>
    <row r="9726" ht="12" hidden="1" customHeight="1" x14ac:dyDescent="0.25"/>
    <row r="9727" ht="12" hidden="1" customHeight="1" x14ac:dyDescent="0.25"/>
    <row r="9728" ht="12" hidden="1" customHeight="1" x14ac:dyDescent="0.25"/>
    <row r="9729" ht="12" hidden="1" customHeight="1" x14ac:dyDescent="0.25"/>
    <row r="9730" ht="12" hidden="1" customHeight="1" x14ac:dyDescent="0.25"/>
    <row r="9731" ht="12" hidden="1" customHeight="1" x14ac:dyDescent="0.25"/>
    <row r="9732" ht="12" hidden="1" customHeight="1" x14ac:dyDescent="0.25"/>
    <row r="9733" ht="12" hidden="1" customHeight="1" x14ac:dyDescent="0.25"/>
    <row r="9734" ht="12" hidden="1" customHeight="1" x14ac:dyDescent="0.25"/>
    <row r="9735" ht="12" hidden="1" customHeight="1" x14ac:dyDescent="0.25"/>
    <row r="9736" ht="12" hidden="1" customHeight="1" x14ac:dyDescent="0.25"/>
    <row r="9737" ht="12" hidden="1" customHeight="1" x14ac:dyDescent="0.25"/>
    <row r="9738" ht="12" hidden="1" customHeight="1" x14ac:dyDescent="0.25"/>
    <row r="9739" ht="12" hidden="1" customHeight="1" x14ac:dyDescent="0.25"/>
    <row r="9740" ht="12" hidden="1" customHeight="1" x14ac:dyDescent="0.25"/>
    <row r="9741" ht="12" hidden="1" customHeight="1" x14ac:dyDescent="0.25"/>
    <row r="9742" ht="12" hidden="1" customHeight="1" x14ac:dyDescent="0.25"/>
    <row r="9743" ht="12" hidden="1" customHeight="1" x14ac:dyDescent="0.25"/>
    <row r="9744" ht="12" hidden="1" customHeight="1" x14ac:dyDescent="0.25"/>
    <row r="9745" ht="12" hidden="1" customHeight="1" x14ac:dyDescent="0.25"/>
    <row r="9746" ht="12" hidden="1" customHeight="1" x14ac:dyDescent="0.25"/>
    <row r="9747" ht="12" hidden="1" customHeight="1" x14ac:dyDescent="0.25"/>
    <row r="9748" ht="12" hidden="1" customHeight="1" x14ac:dyDescent="0.25"/>
    <row r="9749" ht="12" hidden="1" customHeight="1" x14ac:dyDescent="0.25"/>
    <row r="9750" ht="12" hidden="1" customHeight="1" x14ac:dyDescent="0.25"/>
    <row r="9751" ht="12" hidden="1" customHeight="1" x14ac:dyDescent="0.25"/>
    <row r="9752" ht="12" hidden="1" customHeight="1" x14ac:dyDescent="0.25"/>
    <row r="9753" ht="12" hidden="1" customHeight="1" x14ac:dyDescent="0.25"/>
    <row r="9754" ht="12" hidden="1" customHeight="1" x14ac:dyDescent="0.25"/>
    <row r="9755" ht="12" hidden="1" customHeight="1" x14ac:dyDescent="0.25"/>
    <row r="9756" ht="12" hidden="1" customHeight="1" x14ac:dyDescent="0.25"/>
    <row r="9757" ht="12" hidden="1" customHeight="1" x14ac:dyDescent="0.25"/>
    <row r="9758" ht="12" hidden="1" customHeight="1" x14ac:dyDescent="0.25"/>
    <row r="9759" ht="12" hidden="1" customHeight="1" x14ac:dyDescent="0.25"/>
    <row r="9760" ht="12" hidden="1" customHeight="1" x14ac:dyDescent="0.25"/>
    <row r="9761" ht="12" hidden="1" customHeight="1" x14ac:dyDescent="0.25"/>
    <row r="9762" ht="12" hidden="1" customHeight="1" x14ac:dyDescent="0.25"/>
    <row r="9763" ht="12" hidden="1" customHeight="1" x14ac:dyDescent="0.25"/>
    <row r="9764" ht="12" hidden="1" customHeight="1" x14ac:dyDescent="0.25"/>
    <row r="9765" ht="12" hidden="1" customHeight="1" x14ac:dyDescent="0.25"/>
    <row r="9766" ht="12" hidden="1" customHeight="1" x14ac:dyDescent="0.25"/>
    <row r="9767" ht="12" hidden="1" customHeight="1" x14ac:dyDescent="0.25"/>
    <row r="9768" ht="12" hidden="1" customHeight="1" x14ac:dyDescent="0.25"/>
    <row r="9769" ht="12" hidden="1" customHeight="1" x14ac:dyDescent="0.25"/>
    <row r="9770" ht="12" hidden="1" customHeight="1" x14ac:dyDescent="0.25"/>
    <row r="9771" ht="12" hidden="1" customHeight="1" x14ac:dyDescent="0.25"/>
    <row r="9772" ht="12" hidden="1" customHeight="1" x14ac:dyDescent="0.25"/>
    <row r="9773" ht="12" hidden="1" customHeight="1" x14ac:dyDescent="0.25"/>
    <row r="9774" ht="12" hidden="1" customHeight="1" x14ac:dyDescent="0.25"/>
    <row r="9775" ht="12" hidden="1" customHeight="1" x14ac:dyDescent="0.25"/>
    <row r="9776" ht="12" hidden="1" customHeight="1" x14ac:dyDescent="0.25"/>
    <row r="9777" ht="12" hidden="1" customHeight="1" x14ac:dyDescent="0.25"/>
    <row r="9778" ht="12" hidden="1" customHeight="1" x14ac:dyDescent="0.25"/>
    <row r="9779" ht="12" hidden="1" customHeight="1" x14ac:dyDescent="0.25"/>
    <row r="9780" ht="12" hidden="1" customHeight="1" x14ac:dyDescent="0.25"/>
    <row r="9781" ht="12" hidden="1" customHeight="1" x14ac:dyDescent="0.25"/>
    <row r="9782" ht="12" hidden="1" customHeight="1" x14ac:dyDescent="0.25"/>
    <row r="9783" ht="12" hidden="1" customHeight="1" x14ac:dyDescent="0.25"/>
    <row r="9784" ht="12" hidden="1" customHeight="1" x14ac:dyDescent="0.25"/>
    <row r="9785" ht="12" hidden="1" customHeight="1" x14ac:dyDescent="0.25"/>
    <row r="9786" ht="12" hidden="1" customHeight="1" x14ac:dyDescent="0.25"/>
    <row r="9787" ht="12" hidden="1" customHeight="1" x14ac:dyDescent="0.25"/>
    <row r="9788" ht="12" hidden="1" customHeight="1" x14ac:dyDescent="0.25"/>
    <row r="9789" ht="12" hidden="1" customHeight="1" x14ac:dyDescent="0.25"/>
    <row r="9790" ht="12" hidden="1" customHeight="1" x14ac:dyDescent="0.25"/>
    <row r="9791" ht="12" hidden="1" customHeight="1" x14ac:dyDescent="0.25"/>
    <row r="9792" ht="12" hidden="1" customHeight="1" x14ac:dyDescent="0.25"/>
    <row r="9793" ht="12" hidden="1" customHeight="1" x14ac:dyDescent="0.25"/>
    <row r="9794" ht="12" hidden="1" customHeight="1" x14ac:dyDescent="0.25"/>
    <row r="9795" ht="12" hidden="1" customHeight="1" x14ac:dyDescent="0.25"/>
    <row r="9796" ht="12" hidden="1" customHeight="1" x14ac:dyDescent="0.25"/>
    <row r="9797" ht="12" hidden="1" customHeight="1" x14ac:dyDescent="0.25"/>
    <row r="9798" ht="12" hidden="1" customHeight="1" x14ac:dyDescent="0.25"/>
    <row r="9799" ht="12" hidden="1" customHeight="1" x14ac:dyDescent="0.25"/>
    <row r="9800" ht="12" hidden="1" customHeight="1" x14ac:dyDescent="0.25"/>
    <row r="9801" ht="12" hidden="1" customHeight="1" x14ac:dyDescent="0.25"/>
    <row r="9802" ht="12" hidden="1" customHeight="1" x14ac:dyDescent="0.25"/>
    <row r="9803" ht="12" hidden="1" customHeight="1" x14ac:dyDescent="0.25"/>
    <row r="9804" ht="12" hidden="1" customHeight="1" x14ac:dyDescent="0.25"/>
    <row r="9805" ht="12" hidden="1" customHeight="1" x14ac:dyDescent="0.25"/>
    <row r="9806" ht="12" hidden="1" customHeight="1" x14ac:dyDescent="0.25"/>
    <row r="9807" ht="12" hidden="1" customHeight="1" x14ac:dyDescent="0.25"/>
    <row r="9808" ht="12" hidden="1" customHeight="1" x14ac:dyDescent="0.25"/>
    <row r="9809" ht="12" hidden="1" customHeight="1" x14ac:dyDescent="0.25"/>
    <row r="9810" ht="12" hidden="1" customHeight="1" x14ac:dyDescent="0.25"/>
    <row r="9811" ht="12" hidden="1" customHeight="1" x14ac:dyDescent="0.25"/>
    <row r="9812" ht="12" hidden="1" customHeight="1" x14ac:dyDescent="0.25"/>
    <row r="9813" ht="12" hidden="1" customHeight="1" x14ac:dyDescent="0.25"/>
    <row r="9814" ht="12" hidden="1" customHeight="1" x14ac:dyDescent="0.25"/>
    <row r="9815" ht="12" hidden="1" customHeight="1" x14ac:dyDescent="0.25"/>
    <row r="9816" ht="12" hidden="1" customHeight="1" x14ac:dyDescent="0.25"/>
    <row r="9817" ht="12" hidden="1" customHeight="1" x14ac:dyDescent="0.25"/>
    <row r="9818" ht="12" hidden="1" customHeight="1" x14ac:dyDescent="0.25"/>
    <row r="9819" ht="12" hidden="1" customHeight="1" x14ac:dyDescent="0.25"/>
    <row r="9820" ht="12" hidden="1" customHeight="1" x14ac:dyDescent="0.25"/>
    <row r="9821" ht="12" hidden="1" customHeight="1" x14ac:dyDescent="0.25"/>
    <row r="9822" ht="12" hidden="1" customHeight="1" x14ac:dyDescent="0.25"/>
    <row r="9823" ht="12" hidden="1" customHeight="1" x14ac:dyDescent="0.25"/>
    <row r="9824" ht="12" hidden="1" customHeight="1" x14ac:dyDescent="0.25"/>
    <row r="9825" ht="12" hidden="1" customHeight="1" x14ac:dyDescent="0.25"/>
    <row r="9826" ht="12" hidden="1" customHeight="1" x14ac:dyDescent="0.25"/>
    <row r="9827" ht="12" hidden="1" customHeight="1" x14ac:dyDescent="0.25"/>
    <row r="9828" ht="12" hidden="1" customHeight="1" x14ac:dyDescent="0.25"/>
    <row r="9829" ht="12" hidden="1" customHeight="1" x14ac:dyDescent="0.25"/>
    <row r="9830" ht="12" hidden="1" customHeight="1" x14ac:dyDescent="0.25"/>
    <row r="9831" ht="12" hidden="1" customHeight="1" x14ac:dyDescent="0.25"/>
    <row r="9832" ht="12" hidden="1" customHeight="1" x14ac:dyDescent="0.25"/>
    <row r="9833" ht="12" hidden="1" customHeight="1" x14ac:dyDescent="0.25"/>
    <row r="9834" ht="12" hidden="1" customHeight="1" x14ac:dyDescent="0.25"/>
    <row r="9835" ht="12" hidden="1" customHeight="1" x14ac:dyDescent="0.25"/>
    <row r="9836" ht="12" hidden="1" customHeight="1" x14ac:dyDescent="0.25"/>
    <row r="9837" ht="12" hidden="1" customHeight="1" x14ac:dyDescent="0.25"/>
    <row r="9838" ht="12" hidden="1" customHeight="1" x14ac:dyDescent="0.25"/>
    <row r="9839" ht="12" hidden="1" customHeight="1" x14ac:dyDescent="0.25"/>
    <row r="9840" ht="12" hidden="1" customHeight="1" x14ac:dyDescent="0.25"/>
    <row r="9841" ht="12" hidden="1" customHeight="1" x14ac:dyDescent="0.25"/>
    <row r="9842" ht="12" hidden="1" customHeight="1" x14ac:dyDescent="0.25"/>
    <row r="9843" ht="12" hidden="1" customHeight="1" x14ac:dyDescent="0.25"/>
    <row r="9844" ht="12" hidden="1" customHeight="1" x14ac:dyDescent="0.25"/>
    <row r="9845" ht="12" hidden="1" customHeight="1" x14ac:dyDescent="0.25"/>
    <row r="9846" ht="12" hidden="1" customHeight="1" x14ac:dyDescent="0.25"/>
    <row r="9847" ht="12" hidden="1" customHeight="1" x14ac:dyDescent="0.25"/>
    <row r="9848" ht="12" hidden="1" customHeight="1" x14ac:dyDescent="0.25"/>
    <row r="9849" ht="12" hidden="1" customHeight="1" x14ac:dyDescent="0.25"/>
    <row r="9850" ht="12" hidden="1" customHeight="1" x14ac:dyDescent="0.25"/>
    <row r="9851" ht="12" hidden="1" customHeight="1" x14ac:dyDescent="0.25"/>
    <row r="9852" ht="12" hidden="1" customHeight="1" x14ac:dyDescent="0.25"/>
    <row r="9853" ht="12" hidden="1" customHeight="1" x14ac:dyDescent="0.25"/>
    <row r="9854" ht="12" hidden="1" customHeight="1" x14ac:dyDescent="0.25"/>
    <row r="9855" ht="12" hidden="1" customHeight="1" x14ac:dyDescent="0.25"/>
    <row r="9856" ht="12" hidden="1" customHeight="1" x14ac:dyDescent="0.25"/>
    <row r="9857" ht="12" hidden="1" customHeight="1" x14ac:dyDescent="0.25"/>
    <row r="9858" ht="12" hidden="1" customHeight="1" x14ac:dyDescent="0.25"/>
    <row r="9859" ht="12" hidden="1" customHeight="1" x14ac:dyDescent="0.25"/>
    <row r="9860" ht="12" hidden="1" customHeight="1" x14ac:dyDescent="0.25"/>
    <row r="9861" ht="12" hidden="1" customHeight="1" x14ac:dyDescent="0.25"/>
    <row r="9862" ht="12" hidden="1" customHeight="1" x14ac:dyDescent="0.25"/>
    <row r="9863" ht="12" hidden="1" customHeight="1" x14ac:dyDescent="0.25"/>
    <row r="9864" ht="12" hidden="1" customHeight="1" x14ac:dyDescent="0.25"/>
    <row r="9865" ht="12" hidden="1" customHeight="1" x14ac:dyDescent="0.25"/>
    <row r="9866" ht="12" hidden="1" customHeight="1" x14ac:dyDescent="0.25"/>
    <row r="9867" ht="12" hidden="1" customHeight="1" x14ac:dyDescent="0.25"/>
    <row r="9868" ht="12" hidden="1" customHeight="1" x14ac:dyDescent="0.25"/>
    <row r="9869" ht="12" hidden="1" customHeight="1" x14ac:dyDescent="0.25"/>
    <row r="9870" ht="12" hidden="1" customHeight="1" x14ac:dyDescent="0.25"/>
    <row r="9871" ht="12" hidden="1" customHeight="1" x14ac:dyDescent="0.25"/>
    <row r="9872" ht="12" hidden="1" customHeight="1" x14ac:dyDescent="0.25"/>
    <row r="9873" ht="12" hidden="1" customHeight="1" x14ac:dyDescent="0.25"/>
    <row r="9874" ht="12" hidden="1" customHeight="1" x14ac:dyDescent="0.25"/>
    <row r="9875" ht="12" hidden="1" customHeight="1" x14ac:dyDescent="0.25"/>
    <row r="9876" ht="12" hidden="1" customHeight="1" x14ac:dyDescent="0.25"/>
    <row r="9877" ht="12" hidden="1" customHeight="1" x14ac:dyDescent="0.25"/>
    <row r="9878" ht="12" hidden="1" customHeight="1" x14ac:dyDescent="0.25"/>
    <row r="9879" ht="12" hidden="1" customHeight="1" x14ac:dyDescent="0.25"/>
    <row r="9880" ht="12" hidden="1" customHeight="1" x14ac:dyDescent="0.25"/>
    <row r="9881" ht="12" hidden="1" customHeight="1" x14ac:dyDescent="0.25"/>
    <row r="9882" ht="12" hidden="1" customHeight="1" x14ac:dyDescent="0.25"/>
    <row r="9883" ht="12" hidden="1" customHeight="1" x14ac:dyDescent="0.25"/>
    <row r="9884" ht="12" hidden="1" customHeight="1" x14ac:dyDescent="0.25"/>
    <row r="9885" ht="12" hidden="1" customHeight="1" x14ac:dyDescent="0.25"/>
    <row r="9886" ht="12" hidden="1" customHeight="1" x14ac:dyDescent="0.25"/>
    <row r="9887" ht="12" hidden="1" customHeight="1" x14ac:dyDescent="0.25"/>
    <row r="9888" ht="12" hidden="1" customHeight="1" x14ac:dyDescent="0.25"/>
    <row r="9889" ht="12" hidden="1" customHeight="1" x14ac:dyDescent="0.25"/>
    <row r="9890" ht="12" hidden="1" customHeight="1" x14ac:dyDescent="0.25"/>
    <row r="9891" ht="12" hidden="1" customHeight="1" x14ac:dyDescent="0.25"/>
    <row r="9892" ht="12" hidden="1" customHeight="1" x14ac:dyDescent="0.25"/>
    <row r="9893" ht="12" hidden="1" customHeight="1" x14ac:dyDescent="0.25"/>
    <row r="9894" ht="12" hidden="1" customHeight="1" x14ac:dyDescent="0.25"/>
    <row r="9895" ht="12" hidden="1" customHeight="1" x14ac:dyDescent="0.25"/>
    <row r="9896" ht="12" hidden="1" customHeight="1" x14ac:dyDescent="0.25"/>
    <row r="9897" ht="12" hidden="1" customHeight="1" x14ac:dyDescent="0.25"/>
    <row r="9898" ht="12" hidden="1" customHeight="1" x14ac:dyDescent="0.25"/>
    <row r="9899" ht="12" hidden="1" customHeight="1" x14ac:dyDescent="0.25"/>
    <row r="9900" ht="12" hidden="1" customHeight="1" x14ac:dyDescent="0.25"/>
    <row r="9901" ht="12" hidden="1" customHeight="1" x14ac:dyDescent="0.25"/>
    <row r="9902" ht="12" hidden="1" customHeight="1" x14ac:dyDescent="0.25"/>
    <row r="9903" ht="12" hidden="1" customHeight="1" x14ac:dyDescent="0.25"/>
    <row r="9904" ht="12" hidden="1" customHeight="1" x14ac:dyDescent="0.25"/>
    <row r="9905" ht="12" hidden="1" customHeight="1" x14ac:dyDescent="0.25"/>
    <row r="9906" ht="12" hidden="1" customHeight="1" x14ac:dyDescent="0.25"/>
    <row r="9907" ht="12" hidden="1" customHeight="1" x14ac:dyDescent="0.25"/>
    <row r="9908" ht="12" hidden="1" customHeight="1" x14ac:dyDescent="0.25"/>
    <row r="9909" ht="12" hidden="1" customHeight="1" x14ac:dyDescent="0.25"/>
    <row r="9910" ht="12" hidden="1" customHeight="1" x14ac:dyDescent="0.25"/>
    <row r="9911" ht="12" hidden="1" customHeight="1" x14ac:dyDescent="0.25"/>
    <row r="9912" ht="12" hidden="1" customHeight="1" x14ac:dyDescent="0.25"/>
    <row r="9913" ht="12" hidden="1" customHeight="1" x14ac:dyDescent="0.25"/>
    <row r="9914" ht="12" hidden="1" customHeight="1" x14ac:dyDescent="0.25"/>
    <row r="9915" ht="12" hidden="1" customHeight="1" x14ac:dyDescent="0.25"/>
    <row r="9916" ht="12" hidden="1" customHeight="1" x14ac:dyDescent="0.25"/>
    <row r="9917" ht="12" hidden="1" customHeight="1" x14ac:dyDescent="0.25"/>
    <row r="9918" ht="12" hidden="1" customHeight="1" x14ac:dyDescent="0.25"/>
    <row r="9919" ht="12" hidden="1" customHeight="1" x14ac:dyDescent="0.25"/>
    <row r="9920" ht="12" hidden="1" customHeight="1" x14ac:dyDescent="0.25"/>
    <row r="9921" ht="12" hidden="1" customHeight="1" x14ac:dyDescent="0.25"/>
    <row r="9922" ht="12" hidden="1" customHeight="1" x14ac:dyDescent="0.25"/>
    <row r="9923" ht="12" hidden="1" customHeight="1" x14ac:dyDescent="0.25"/>
    <row r="9924" ht="12" hidden="1" customHeight="1" x14ac:dyDescent="0.25"/>
    <row r="9925" ht="12" hidden="1" customHeight="1" x14ac:dyDescent="0.25"/>
    <row r="9926" ht="12" hidden="1" customHeight="1" x14ac:dyDescent="0.25"/>
    <row r="9927" ht="12" hidden="1" customHeight="1" x14ac:dyDescent="0.25"/>
    <row r="9928" ht="12" hidden="1" customHeight="1" x14ac:dyDescent="0.25"/>
    <row r="9929" ht="12" hidden="1" customHeight="1" x14ac:dyDescent="0.25"/>
    <row r="9930" ht="12" hidden="1" customHeight="1" x14ac:dyDescent="0.25"/>
    <row r="9931" ht="12" hidden="1" customHeight="1" x14ac:dyDescent="0.25"/>
    <row r="9932" ht="12" hidden="1" customHeight="1" x14ac:dyDescent="0.25"/>
    <row r="9933" ht="12" hidden="1" customHeight="1" x14ac:dyDescent="0.25"/>
    <row r="9934" ht="12" hidden="1" customHeight="1" x14ac:dyDescent="0.25"/>
    <row r="9935" ht="12" hidden="1" customHeight="1" x14ac:dyDescent="0.25"/>
    <row r="9936" ht="12" hidden="1" customHeight="1" x14ac:dyDescent="0.25"/>
    <row r="9937" ht="12" hidden="1" customHeight="1" x14ac:dyDescent="0.25"/>
    <row r="9938" ht="12" hidden="1" customHeight="1" x14ac:dyDescent="0.25"/>
    <row r="9939" ht="12" hidden="1" customHeight="1" x14ac:dyDescent="0.25"/>
    <row r="9940" ht="12" hidden="1" customHeight="1" x14ac:dyDescent="0.25"/>
    <row r="9941" ht="12" hidden="1" customHeight="1" x14ac:dyDescent="0.25"/>
    <row r="9942" ht="12" hidden="1" customHeight="1" x14ac:dyDescent="0.25"/>
    <row r="9943" ht="12" hidden="1" customHeight="1" x14ac:dyDescent="0.25"/>
    <row r="9944" ht="12" hidden="1" customHeight="1" x14ac:dyDescent="0.25"/>
    <row r="9945" ht="12" hidden="1" customHeight="1" x14ac:dyDescent="0.25"/>
    <row r="9946" ht="12" hidden="1" customHeight="1" x14ac:dyDescent="0.25"/>
    <row r="9947" ht="12" hidden="1" customHeight="1" x14ac:dyDescent="0.25"/>
    <row r="9948" ht="12" hidden="1" customHeight="1" x14ac:dyDescent="0.25"/>
    <row r="9949" ht="12" hidden="1" customHeight="1" x14ac:dyDescent="0.25"/>
    <row r="9950" ht="12" hidden="1" customHeight="1" x14ac:dyDescent="0.25"/>
    <row r="9951" ht="12" hidden="1" customHeight="1" x14ac:dyDescent="0.25"/>
    <row r="9952" ht="12" hidden="1" customHeight="1" x14ac:dyDescent="0.25"/>
    <row r="9953" ht="12" hidden="1" customHeight="1" x14ac:dyDescent="0.25"/>
    <row r="9954" ht="12" hidden="1" customHeight="1" x14ac:dyDescent="0.25"/>
    <row r="9955" ht="12" hidden="1" customHeight="1" x14ac:dyDescent="0.25"/>
    <row r="9956" ht="12" hidden="1" customHeight="1" x14ac:dyDescent="0.25"/>
    <row r="9957" ht="12" hidden="1" customHeight="1" x14ac:dyDescent="0.25"/>
    <row r="9958" ht="12" hidden="1" customHeight="1" x14ac:dyDescent="0.25"/>
    <row r="9959" ht="12" hidden="1" customHeight="1" x14ac:dyDescent="0.25"/>
    <row r="9960" ht="12" hidden="1" customHeight="1" x14ac:dyDescent="0.25"/>
    <row r="9961" ht="12" hidden="1" customHeight="1" x14ac:dyDescent="0.25"/>
    <row r="9962" ht="12" hidden="1" customHeight="1" x14ac:dyDescent="0.25"/>
    <row r="9963" ht="12" hidden="1" customHeight="1" x14ac:dyDescent="0.25"/>
    <row r="9964" ht="12" hidden="1" customHeight="1" x14ac:dyDescent="0.25"/>
    <row r="9965" ht="12" hidden="1" customHeight="1" x14ac:dyDescent="0.25"/>
    <row r="9966" ht="12" hidden="1" customHeight="1" x14ac:dyDescent="0.25"/>
    <row r="9967" ht="12" hidden="1" customHeight="1" x14ac:dyDescent="0.25"/>
    <row r="9968" ht="12" hidden="1" customHeight="1" x14ac:dyDescent="0.25"/>
    <row r="9969" ht="12" hidden="1" customHeight="1" x14ac:dyDescent="0.25"/>
    <row r="9970" ht="12" hidden="1" customHeight="1" x14ac:dyDescent="0.25"/>
    <row r="9971" ht="12" hidden="1" customHeight="1" x14ac:dyDescent="0.25"/>
    <row r="9972" ht="12" hidden="1" customHeight="1" x14ac:dyDescent="0.25"/>
    <row r="9973" ht="12" hidden="1" customHeight="1" x14ac:dyDescent="0.25"/>
    <row r="9974" ht="12" hidden="1" customHeight="1" x14ac:dyDescent="0.25"/>
    <row r="9975" ht="12" hidden="1" customHeight="1" x14ac:dyDescent="0.25"/>
    <row r="9976" ht="12" hidden="1" customHeight="1" x14ac:dyDescent="0.25"/>
    <row r="9977" ht="12" hidden="1" customHeight="1" x14ac:dyDescent="0.25"/>
    <row r="9978" ht="12" hidden="1" customHeight="1" x14ac:dyDescent="0.25"/>
    <row r="9979" ht="12" hidden="1" customHeight="1" x14ac:dyDescent="0.25"/>
    <row r="9980" ht="12" hidden="1" customHeight="1" x14ac:dyDescent="0.25"/>
    <row r="9981" ht="12" hidden="1" customHeight="1" x14ac:dyDescent="0.25"/>
    <row r="9982" ht="12" hidden="1" customHeight="1" x14ac:dyDescent="0.25"/>
    <row r="9983" ht="12" hidden="1" customHeight="1" x14ac:dyDescent="0.25"/>
    <row r="9984" ht="12" hidden="1" customHeight="1" x14ac:dyDescent="0.25"/>
    <row r="9985" ht="12" hidden="1" customHeight="1" x14ac:dyDescent="0.25"/>
    <row r="9986" ht="12" hidden="1" customHeight="1" x14ac:dyDescent="0.25"/>
    <row r="9987" ht="12" hidden="1" customHeight="1" x14ac:dyDescent="0.25"/>
    <row r="9988" ht="12" hidden="1" customHeight="1" x14ac:dyDescent="0.25"/>
    <row r="9989" ht="12" hidden="1" customHeight="1" x14ac:dyDescent="0.25"/>
    <row r="9990" ht="12" hidden="1" customHeight="1" x14ac:dyDescent="0.25"/>
    <row r="9991" ht="12" hidden="1" customHeight="1" x14ac:dyDescent="0.25"/>
    <row r="9992" ht="12" hidden="1" customHeight="1" x14ac:dyDescent="0.25"/>
    <row r="9993" ht="12" hidden="1" customHeight="1" x14ac:dyDescent="0.25"/>
    <row r="9994" ht="12" hidden="1" customHeight="1" x14ac:dyDescent="0.25"/>
    <row r="9995" ht="12" hidden="1" customHeight="1" x14ac:dyDescent="0.25"/>
    <row r="9996" ht="12" hidden="1" customHeight="1" x14ac:dyDescent="0.25"/>
    <row r="9997" ht="12" hidden="1" customHeight="1" x14ac:dyDescent="0.25"/>
    <row r="9998" ht="12" hidden="1" customHeight="1" x14ac:dyDescent="0.25"/>
    <row r="9999" ht="12" hidden="1" customHeight="1" x14ac:dyDescent="0.25"/>
    <row r="10000" ht="12" hidden="1" customHeight="1" x14ac:dyDescent="0.25"/>
    <row r="10001" ht="12" hidden="1" customHeight="1" x14ac:dyDescent="0.25"/>
    <row r="10002" ht="12" hidden="1" customHeight="1" x14ac:dyDescent="0.25"/>
    <row r="10003" ht="12" hidden="1" customHeight="1" x14ac:dyDescent="0.25"/>
    <row r="10004" ht="12" hidden="1" customHeight="1" x14ac:dyDescent="0.25"/>
    <row r="10005" ht="12" hidden="1" customHeight="1" x14ac:dyDescent="0.25"/>
    <row r="10006" ht="12" hidden="1" customHeight="1" x14ac:dyDescent="0.25"/>
    <row r="10007" ht="12" hidden="1" customHeight="1" x14ac:dyDescent="0.25"/>
    <row r="10008" ht="12" hidden="1" customHeight="1" x14ac:dyDescent="0.25"/>
    <row r="10009" ht="12" hidden="1" customHeight="1" x14ac:dyDescent="0.25"/>
    <row r="10010" ht="12" hidden="1" customHeight="1" x14ac:dyDescent="0.25"/>
    <row r="10011" ht="12" hidden="1" customHeight="1" x14ac:dyDescent="0.25"/>
    <row r="10012" ht="12" hidden="1" customHeight="1" x14ac:dyDescent="0.25"/>
    <row r="10013" ht="12" hidden="1" customHeight="1" x14ac:dyDescent="0.25"/>
    <row r="10014" ht="12" hidden="1" customHeight="1" x14ac:dyDescent="0.25"/>
    <row r="10015" ht="12" hidden="1" customHeight="1" x14ac:dyDescent="0.25"/>
    <row r="10016" ht="12" hidden="1" customHeight="1" x14ac:dyDescent="0.25"/>
    <row r="10017" ht="12" hidden="1" customHeight="1" x14ac:dyDescent="0.25"/>
    <row r="10018" ht="12" hidden="1" customHeight="1" x14ac:dyDescent="0.25"/>
    <row r="10019" ht="12" hidden="1" customHeight="1" x14ac:dyDescent="0.25"/>
    <row r="10020" ht="12" hidden="1" customHeight="1" x14ac:dyDescent="0.25"/>
    <row r="10021" ht="12" hidden="1" customHeight="1" x14ac:dyDescent="0.25"/>
    <row r="10022" ht="12" hidden="1" customHeight="1" x14ac:dyDescent="0.25"/>
    <row r="10023" ht="12" hidden="1" customHeight="1" x14ac:dyDescent="0.25"/>
    <row r="10024" ht="12" hidden="1" customHeight="1" x14ac:dyDescent="0.25"/>
    <row r="10025" ht="12" hidden="1" customHeight="1" x14ac:dyDescent="0.25"/>
    <row r="10026" ht="12" hidden="1" customHeight="1" x14ac:dyDescent="0.25"/>
    <row r="10027" ht="12" hidden="1" customHeight="1" x14ac:dyDescent="0.25"/>
    <row r="10028" ht="12" hidden="1" customHeight="1" x14ac:dyDescent="0.25"/>
    <row r="10029" ht="12" hidden="1" customHeight="1" x14ac:dyDescent="0.25"/>
    <row r="10030" ht="12" hidden="1" customHeight="1" x14ac:dyDescent="0.25"/>
    <row r="10031" ht="12" hidden="1" customHeight="1" x14ac:dyDescent="0.25"/>
    <row r="10032" ht="12" hidden="1" customHeight="1" x14ac:dyDescent="0.25"/>
    <row r="10033" ht="12" hidden="1" customHeight="1" x14ac:dyDescent="0.25"/>
    <row r="10034" ht="12" hidden="1" customHeight="1" x14ac:dyDescent="0.25"/>
    <row r="10035" ht="12" hidden="1" customHeight="1" x14ac:dyDescent="0.25"/>
    <row r="10036" ht="12" hidden="1" customHeight="1" x14ac:dyDescent="0.25"/>
    <row r="10037" ht="12" hidden="1" customHeight="1" x14ac:dyDescent="0.25"/>
    <row r="10038" ht="12" hidden="1" customHeight="1" x14ac:dyDescent="0.25"/>
    <row r="10039" ht="12" hidden="1" customHeight="1" x14ac:dyDescent="0.25"/>
    <row r="10040" ht="12" hidden="1" customHeight="1" x14ac:dyDescent="0.25"/>
    <row r="10041" ht="12" hidden="1" customHeight="1" x14ac:dyDescent="0.25"/>
    <row r="10042" ht="12" hidden="1" customHeight="1" x14ac:dyDescent="0.25"/>
    <row r="10043" ht="12" hidden="1" customHeight="1" x14ac:dyDescent="0.25"/>
    <row r="10044" ht="12" hidden="1" customHeight="1" x14ac:dyDescent="0.25"/>
    <row r="10045" ht="12" hidden="1" customHeight="1" x14ac:dyDescent="0.25"/>
    <row r="10046" ht="12" hidden="1" customHeight="1" x14ac:dyDescent="0.25"/>
    <row r="10047" ht="12" hidden="1" customHeight="1" x14ac:dyDescent="0.25"/>
    <row r="10048" ht="12" hidden="1" customHeight="1" x14ac:dyDescent="0.25"/>
    <row r="10049" ht="12" hidden="1" customHeight="1" x14ac:dyDescent="0.25"/>
    <row r="10050" ht="12" hidden="1" customHeight="1" x14ac:dyDescent="0.25"/>
    <row r="10051" ht="12" hidden="1" customHeight="1" x14ac:dyDescent="0.25"/>
    <row r="10052" ht="12" hidden="1" customHeight="1" x14ac:dyDescent="0.25"/>
    <row r="10053" ht="12" hidden="1" customHeight="1" x14ac:dyDescent="0.25"/>
    <row r="10054" ht="12" hidden="1" customHeight="1" x14ac:dyDescent="0.25"/>
    <row r="10055" ht="12" hidden="1" customHeight="1" x14ac:dyDescent="0.25"/>
    <row r="10056" ht="12" hidden="1" customHeight="1" x14ac:dyDescent="0.25"/>
    <row r="10057" ht="12" hidden="1" customHeight="1" x14ac:dyDescent="0.25"/>
    <row r="10058" ht="12" hidden="1" customHeight="1" x14ac:dyDescent="0.25"/>
    <row r="10059" ht="12" hidden="1" customHeight="1" x14ac:dyDescent="0.25"/>
    <row r="10060" ht="12" hidden="1" customHeight="1" x14ac:dyDescent="0.25"/>
    <row r="10061" ht="12" hidden="1" customHeight="1" x14ac:dyDescent="0.25"/>
    <row r="10062" ht="12" hidden="1" customHeight="1" x14ac:dyDescent="0.25"/>
    <row r="10063" ht="12" hidden="1" customHeight="1" x14ac:dyDescent="0.25"/>
    <row r="10064" ht="12" hidden="1" customHeight="1" x14ac:dyDescent="0.25"/>
    <row r="10065" ht="12" hidden="1" customHeight="1" x14ac:dyDescent="0.25"/>
    <row r="10066" ht="12" hidden="1" customHeight="1" x14ac:dyDescent="0.25"/>
    <row r="10067" ht="12" hidden="1" customHeight="1" x14ac:dyDescent="0.25"/>
    <row r="10068" ht="12" hidden="1" customHeight="1" x14ac:dyDescent="0.25"/>
    <row r="10069" ht="12" hidden="1" customHeight="1" x14ac:dyDescent="0.25"/>
    <row r="10070" ht="12" hidden="1" customHeight="1" x14ac:dyDescent="0.25"/>
    <row r="10071" ht="12" hidden="1" customHeight="1" x14ac:dyDescent="0.25"/>
    <row r="10072" ht="12" hidden="1" customHeight="1" x14ac:dyDescent="0.25"/>
    <row r="10073" ht="12" hidden="1" customHeight="1" x14ac:dyDescent="0.25"/>
    <row r="10074" ht="12" hidden="1" customHeight="1" x14ac:dyDescent="0.25"/>
    <row r="10075" ht="12" hidden="1" customHeight="1" x14ac:dyDescent="0.25"/>
    <row r="10076" ht="12" hidden="1" customHeight="1" x14ac:dyDescent="0.25"/>
    <row r="10077" ht="12" hidden="1" customHeight="1" x14ac:dyDescent="0.25"/>
    <row r="10078" ht="12" hidden="1" customHeight="1" x14ac:dyDescent="0.25"/>
    <row r="10079" ht="12" hidden="1" customHeight="1" x14ac:dyDescent="0.25"/>
    <row r="10080" ht="12" hidden="1" customHeight="1" x14ac:dyDescent="0.25"/>
    <row r="10081" ht="12" hidden="1" customHeight="1" x14ac:dyDescent="0.25"/>
    <row r="10082" ht="12" hidden="1" customHeight="1" x14ac:dyDescent="0.25"/>
    <row r="10083" ht="12" hidden="1" customHeight="1" x14ac:dyDescent="0.25"/>
    <row r="10084" ht="12" hidden="1" customHeight="1" x14ac:dyDescent="0.25"/>
    <row r="10085" ht="12" hidden="1" customHeight="1" x14ac:dyDescent="0.25"/>
    <row r="10086" ht="12" hidden="1" customHeight="1" x14ac:dyDescent="0.25"/>
    <row r="10087" ht="12" hidden="1" customHeight="1" x14ac:dyDescent="0.25"/>
    <row r="10088" ht="12" hidden="1" customHeight="1" x14ac:dyDescent="0.25"/>
    <row r="10089" ht="12" hidden="1" customHeight="1" x14ac:dyDescent="0.25"/>
    <row r="10090" ht="12" hidden="1" customHeight="1" x14ac:dyDescent="0.25"/>
    <row r="10091" ht="12" hidden="1" customHeight="1" x14ac:dyDescent="0.25"/>
    <row r="10092" ht="12" hidden="1" customHeight="1" x14ac:dyDescent="0.25"/>
    <row r="10093" ht="12" hidden="1" customHeight="1" x14ac:dyDescent="0.25"/>
    <row r="10094" ht="12" hidden="1" customHeight="1" x14ac:dyDescent="0.25"/>
    <row r="10095" ht="12" hidden="1" customHeight="1" x14ac:dyDescent="0.25"/>
    <row r="10096" ht="12" hidden="1" customHeight="1" x14ac:dyDescent="0.25"/>
    <row r="10097" ht="12" hidden="1" customHeight="1" x14ac:dyDescent="0.25"/>
    <row r="10098" ht="12" hidden="1" customHeight="1" x14ac:dyDescent="0.25"/>
    <row r="10099" ht="12" hidden="1" customHeight="1" x14ac:dyDescent="0.25"/>
    <row r="10100" ht="12" hidden="1" customHeight="1" x14ac:dyDescent="0.25"/>
    <row r="10101" ht="12" hidden="1" customHeight="1" x14ac:dyDescent="0.25"/>
    <row r="10102" ht="12" hidden="1" customHeight="1" x14ac:dyDescent="0.25"/>
    <row r="10103" ht="12" hidden="1" customHeight="1" x14ac:dyDescent="0.25"/>
    <row r="10104" ht="12" hidden="1" customHeight="1" x14ac:dyDescent="0.25"/>
    <row r="10105" ht="12" hidden="1" customHeight="1" x14ac:dyDescent="0.25"/>
    <row r="10106" ht="12" hidden="1" customHeight="1" x14ac:dyDescent="0.25"/>
    <row r="10107" ht="12" hidden="1" customHeight="1" x14ac:dyDescent="0.25"/>
    <row r="10108" ht="12" hidden="1" customHeight="1" x14ac:dyDescent="0.25"/>
    <row r="10109" ht="12" hidden="1" customHeight="1" x14ac:dyDescent="0.25"/>
    <row r="10110" ht="12" hidden="1" customHeight="1" x14ac:dyDescent="0.25"/>
    <row r="10111" ht="12" hidden="1" customHeight="1" x14ac:dyDescent="0.25"/>
    <row r="10112" ht="12" hidden="1" customHeight="1" x14ac:dyDescent="0.25"/>
    <row r="10113" ht="12" hidden="1" customHeight="1" x14ac:dyDescent="0.25"/>
    <row r="10114" ht="12" hidden="1" customHeight="1" x14ac:dyDescent="0.25"/>
    <row r="10115" ht="12" hidden="1" customHeight="1" x14ac:dyDescent="0.25"/>
    <row r="10116" ht="12" hidden="1" customHeight="1" x14ac:dyDescent="0.25"/>
    <row r="10117" ht="12" hidden="1" customHeight="1" x14ac:dyDescent="0.25"/>
    <row r="10118" ht="12" hidden="1" customHeight="1" x14ac:dyDescent="0.25"/>
    <row r="10119" ht="12" hidden="1" customHeight="1" x14ac:dyDescent="0.25"/>
    <row r="10120" ht="12" hidden="1" customHeight="1" x14ac:dyDescent="0.25"/>
    <row r="10121" ht="12" hidden="1" customHeight="1" x14ac:dyDescent="0.25"/>
    <row r="10122" ht="12" hidden="1" customHeight="1" x14ac:dyDescent="0.25"/>
    <row r="10123" ht="12" hidden="1" customHeight="1" x14ac:dyDescent="0.25"/>
    <row r="10124" ht="12" hidden="1" customHeight="1" x14ac:dyDescent="0.25"/>
    <row r="10125" ht="12" hidden="1" customHeight="1" x14ac:dyDescent="0.25"/>
    <row r="10126" ht="12" hidden="1" customHeight="1" x14ac:dyDescent="0.25"/>
    <row r="10127" ht="12" hidden="1" customHeight="1" x14ac:dyDescent="0.25"/>
    <row r="10128" ht="12" hidden="1" customHeight="1" x14ac:dyDescent="0.25"/>
    <row r="10129" ht="12" hidden="1" customHeight="1" x14ac:dyDescent="0.25"/>
    <row r="10130" ht="12" hidden="1" customHeight="1" x14ac:dyDescent="0.25"/>
    <row r="10131" ht="12" hidden="1" customHeight="1" x14ac:dyDescent="0.25"/>
    <row r="10132" ht="12" hidden="1" customHeight="1" x14ac:dyDescent="0.25"/>
    <row r="10133" ht="12" hidden="1" customHeight="1" x14ac:dyDescent="0.25"/>
    <row r="10134" ht="12" hidden="1" customHeight="1" x14ac:dyDescent="0.25"/>
    <row r="10135" ht="12" hidden="1" customHeight="1" x14ac:dyDescent="0.25"/>
    <row r="10136" ht="12" hidden="1" customHeight="1" x14ac:dyDescent="0.25"/>
    <row r="10137" ht="12" hidden="1" customHeight="1" x14ac:dyDescent="0.25"/>
    <row r="10138" ht="12" hidden="1" customHeight="1" x14ac:dyDescent="0.25"/>
    <row r="10139" ht="12" hidden="1" customHeight="1" x14ac:dyDescent="0.25"/>
    <row r="10140" ht="12" hidden="1" customHeight="1" x14ac:dyDescent="0.25"/>
    <row r="10141" ht="12" hidden="1" customHeight="1" x14ac:dyDescent="0.25"/>
    <row r="10142" ht="12" hidden="1" customHeight="1" x14ac:dyDescent="0.25"/>
    <row r="10143" ht="12" hidden="1" customHeight="1" x14ac:dyDescent="0.25"/>
    <row r="10144" ht="12" hidden="1" customHeight="1" x14ac:dyDescent="0.25"/>
    <row r="10145" ht="12" hidden="1" customHeight="1" x14ac:dyDescent="0.25"/>
    <row r="10146" ht="12" hidden="1" customHeight="1" x14ac:dyDescent="0.25"/>
    <row r="10147" ht="12" hidden="1" customHeight="1" x14ac:dyDescent="0.25"/>
    <row r="10148" ht="12" hidden="1" customHeight="1" x14ac:dyDescent="0.25"/>
    <row r="10149" ht="12" hidden="1" customHeight="1" x14ac:dyDescent="0.25"/>
    <row r="10150" ht="12" hidden="1" customHeight="1" x14ac:dyDescent="0.25"/>
    <row r="10151" ht="12" hidden="1" customHeight="1" x14ac:dyDescent="0.25"/>
    <row r="10152" ht="12" hidden="1" customHeight="1" x14ac:dyDescent="0.25"/>
    <row r="10153" ht="12" hidden="1" customHeight="1" x14ac:dyDescent="0.25"/>
    <row r="10154" ht="12" hidden="1" customHeight="1" x14ac:dyDescent="0.25"/>
    <row r="10155" ht="12" hidden="1" customHeight="1" x14ac:dyDescent="0.25"/>
    <row r="10156" ht="12" hidden="1" customHeight="1" x14ac:dyDescent="0.25"/>
    <row r="10157" ht="12" hidden="1" customHeight="1" x14ac:dyDescent="0.25"/>
    <row r="10158" ht="12" hidden="1" customHeight="1" x14ac:dyDescent="0.25"/>
    <row r="10159" ht="12" hidden="1" customHeight="1" x14ac:dyDescent="0.25"/>
    <row r="10160" ht="12" hidden="1" customHeight="1" x14ac:dyDescent="0.25"/>
    <row r="10161" ht="12" hidden="1" customHeight="1" x14ac:dyDescent="0.25"/>
    <row r="10162" ht="12" hidden="1" customHeight="1" x14ac:dyDescent="0.25"/>
    <row r="10163" ht="12" hidden="1" customHeight="1" x14ac:dyDescent="0.25"/>
    <row r="10164" ht="12" hidden="1" customHeight="1" x14ac:dyDescent="0.25"/>
    <row r="10165" ht="12" hidden="1" customHeight="1" x14ac:dyDescent="0.25"/>
    <row r="10166" ht="12" hidden="1" customHeight="1" x14ac:dyDescent="0.25"/>
    <row r="10167" ht="12" hidden="1" customHeight="1" x14ac:dyDescent="0.25"/>
    <row r="10168" ht="12" hidden="1" customHeight="1" x14ac:dyDescent="0.25"/>
    <row r="10169" ht="12" hidden="1" customHeight="1" x14ac:dyDescent="0.25"/>
    <row r="10170" ht="12" hidden="1" customHeight="1" x14ac:dyDescent="0.25"/>
    <row r="10171" ht="12" hidden="1" customHeight="1" x14ac:dyDescent="0.25"/>
    <row r="10172" ht="12" hidden="1" customHeight="1" x14ac:dyDescent="0.25"/>
    <row r="10173" ht="12" hidden="1" customHeight="1" x14ac:dyDescent="0.25"/>
    <row r="10174" ht="12" hidden="1" customHeight="1" x14ac:dyDescent="0.25"/>
    <row r="10175" ht="12" hidden="1" customHeight="1" x14ac:dyDescent="0.25"/>
    <row r="10176" ht="12" hidden="1" customHeight="1" x14ac:dyDescent="0.25"/>
    <row r="10177" ht="12" hidden="1" customHeight="1" x14ac:dyDescent="0.25"/>
    <row r="10178" ht="12" hidden="1" customHeight="1" x14ac:dyDescent="0.25"/>
    <row r="10179" ht="12" hidden="1" customHeight="1" x14ac:dyDescent="0.25"/>
    <row r="10180" ht="12" hidden="1" customHeight="1" x14ac:dyDescent="0.25"/>
    <row r="10181" ht="12" hidden="1" customHeight="1" x14ac:dyDescent="0.25"/>
    <row r="10182" ht="12" hidden="1" customHeight="1" x14ac:dyDescent="0.25"/>
    <row r="10183" ht="12" hidden="1" customHeight="1" x14ac:dyDescent="0.25"/>
    <row r="10184" ht="12" hidden="1" customHeight="1" x14ac:dyDescent="0.25"/>
    <row r="10185" ht="12" hidden="1" customHeight="1" x14ac:dyDescent="0.25"/>
    <row r="10186" ht="12" hidden="1" customHeight="1" x14ac:dyDescent="0.25"/>
    <row r="10187" ht="12" hidden="1" customHeight="1" x14ac:dyDescent="0.25"/>
    <row r="10188" ht="12" hidden="1" customHeight="1" x14ac:dyDescent="0.25"/>
    <row r="10189" ht="12" hidden="1" customHeight="1" x14ac:dyDescent="0.25"/>
    <row r="10190" ht="12" hidden="1" customHeight="1" x14ac:dyDescent="0.25"/>
    <row r="10191" ht="12" hidden="1" customHeight="1" x14ac:dyDescent="0.25"/>
    <row r="10192" ht="12" hidden="1" customHeight="1" x14ac:dyDescent="0.25"/>
    <row r="10193" ht="12" hidden="1" customHeight="1" x14ac:dyDescent="0.25"/>
    <row r="10194" ht="12" hidden="1" customHeight="1" x14ac:dyDescent="0.25"/>
    <row r="10195" ht="12" hidden="1" customHeight="1" x14ac:dyDescent="0.25"/>
    <row r="10196" ht="12" hidden="1" customHeight="1" x14ac:dyDescent="0.25"/>
    <row r="10197" ht="12" hidden="1" customHeight="1" x14ac:dyDescent="0.25"/>
    <row r="10198" ht="12" hidden="1" customHeight="1" x14ac:dyDescent="0.25"/>
    <row r="10199" ht="12" hidden="1" customHeight="1" x14ac:dyDescent="0.25"/>
    <row r="10200" ht="12" hidden="1" customHeight="1" x14ac:dyDescent="0.25"/>
    <row r="10201" ht="12" hidden="1" customHeight="1" x14ac:dyDescent="0.25"/>
    <row r="10202" ht="12" hidden="1" customHeight="1" x14ac:dyDescent="0.25"/>
    <row r="10203" ht="12" hidden="1" customHeight="1" x14ac:dyDescent="0.25"/>
    <row r="10204" ht="12" hidden="1" customHeight="1" x14ac:dyDescent="0.25"/>
    <row r="10205" ht="12" hidden="1" customHeight="1" x14ac:dyDescent="0.25"/>
    <row r="10206" ht="12" hidden="1" customHeight="1" x14ac:dyDescent="0.25"/>
    <row r="10207" ht="12" hidden="1" customHeight="1" x14ac:dyDescent="0.25"/>
    <row r="10208" ht="12" hidden="1" customHeight="1" x14ac:dyDescent="0.25"/>
    <row r="10209" ht="12" hidden="1" customHeight="1" x14ac:dyDescent="0.25"/>
    <row r="10210" ht="12" hidden="1" customHeight="1" x14ac:dyDescent="0.25"/>
    <row r="10211" ht="12" hidden="1" customHeight="1" x14ac:dyDescent="0.25"/>
    <row r="10212" ht="12" hidden="1" customHeight="1" x14ac:dyDescent="0.25"/>
    <row r="10213" ht="12" hidden="1" customHeight="1" x14ac:dyDescent="0.25"/>
    <row r="10214" ht="12" hidden="1" customHeight="1" x14ac:dyDescent="0.25"/>
    <row r="10215" ht="12" hidden="1" customHeight="1" x14ac:dyDescent="0.25"/>
    <row r="10216" ht="12" hidden="1" customHeight="1" x14ac:dyDescent="0.25"/>
    <row r="10217" ht="12" hidden="1" customHeight="1" x14ac:dyDescent="0.25"/>
    <row r="10218" ht="12" hidden="1" customHeight="1" x14ac:dyDescent="0.25"/>
    <row r="10219" ht="12" hidden="1" customHeight="1" x14ac:dyDescent="0.25"/>
    <row r="10220" ht="12" hidden="1" customHeight="1" x14ac:dyDescent="0.25"/>
    <row r="10221" ht="12" hidden="1" customHeight="1" x14ac:dyDescent="0.25"/>
    <row r="10222" ht="12" hidden="1" customHeight="1" x14ac:dyDescent="0.25"/>
    <row r="10223" ht="12" hidden="1" customHeight="1" x14ac:dyDescent="0.25"/>
    <row r="10224" ht="12" hidden="1" customHeight="1" x14ac:dyDescent="0.25"/>
    <row r="10225" ht="12" hidden="1" customHeight="1" x14ac:dyDescent="0.25"/>
    <row r="10226" ht="12" hidden="1" customHeight="1" x14ac:dyDescent="0.25"/>
    <row r="10227" ht="12" hidden="1" customHeight="1" x14ac:dyDescent="0.25"/>
    <row r="10228" ht="12" hidden="1" customHeight="1" x14ac:dyDescent="0.25"/>
    <row r="10229" ht="12" hidden="1" customHeight="1" x14ac:dyDescent="0.25"/>
    <row r="10230" ht="12" hidden="1" customHeight="1" x14ac:dyDescent="0.25"/>
    <row r="10231" ht="12" hidden="1" customHeight="1" x14ac:dyDescent="0.25"/>
    <row r="10232" ht="12" hidden="1" customHeight="1" x14ac:dyDescent="0.25"/>
    <row r="10233" ht="12" hidden="1" customHeight="1" x14ac:dyDescent="0.25"/>
    <row r="10234" ht="12" hidden="1" customHeight="1" x14ac:dyDescent="0.25"/>
    <row r="10235" ht="12" hidden="1" customHeight="1" x14ac:dyDescent="0.25"/>
    <row r="10236" ht="12" hidden="1" customHeight="1" x14ac:dyDescent="0.25"/>
    <row r="10237" ht="12" hidden="1" customHeight="1" x14ac:dyDescent="0.25"/>
    <row r="10238" ht="12" hidden="1" customHeight="1" x14ac:dyDescent="0.25"/>
    <row r="10239" ht="12" hidden="1" customHeight="1" x14ac:dyDescent="0.25"/>
    <row r="10240" ht="12" hidden="1" customHeight="1" x14ac:dyDescent="0.25"/>
    <row r="10241" ht="12" hidden="1" customHeight="1" x14ac:dyDescent="0.25"/>
    <row r="10242" ht="12" hidden="1" customHeight="1" x14ac:dyDescent="0.25"/>
    <row r="10243" ht="12" hidden="1" customHeight="1" x14ac:dyDescent="0.25"/>
    <row r="10244" ht="12" hidden="1" customHeight="1" x14ac:dyDescent="0.25"/>
    <row r="10245" ht="12" hidden="1" customHeight="1" x14ac:dyDescent="0.25"/>
    <row r="10246" ht="12" hidden="1" customHeight="1" x14ac:dyDescent="0.25"/>
    <row r="10247" ht="12" hidden="1" customHeight="1" x14ac:dyDescent="0.25"/>
    <row r="10248" ht="12" hidden="1" customHeight="1" x14ac:dyDescent="0.25"/>
    <row r="10249" ht="12" hidden="1" customHeight="1" x14ac:dyDescent="0.25"/>
    <row r="10250" ht="12" hidden="1" customHeight="1" x14ac:dyDescent="0.25"/>
    <row r="10251" ht="12" hidden="1" customHeight="1" x14ac:dyDescent="0.25"/>
    <row r="10252" ht="12" hidden="1" customHeight="1" x14ac:dyDescent="0.25"/>
    <row r="10253" ht="12" hidden="1" customHeight="1" x14ac:dyDescent="0.25"/>
    <row r="10254" ht="12" hidden="1" customHeight="1" x14ac:dyDescent="0.25"/>
    <row r="10255" ht="12" hidden="1" customHeight="1" x14ac:dyDescent="0.25"/>
    <row r="10256" ht="12" hidden="1" customHeight="1" x14ac:dyDescent="0.25"/>
    <row r="10257" ht="12" hidden="1" customHeight="1" x14ac:dyDescent="0.25"/>
    <row r="10258" ht="12" hidden="1" customHeight="1" x14ac:dyDescent="0.25"/>
    <row r="10259" ht="12" hidden="1" customHeight="1" x14ac:dyDescent="0.25"/>
    <row r="10260" ht="12" hidden="1" customHeight="1" x14ac:dyDescent="0.25"/>
    <row r="10261" ht="12" hidden="1" customHeight="1" x14ac:dyDescent="0.25"/>
    <row r="10262" ht="12" hidden="1" customHeight="1" x14ac:dyDescent="0.25"/>
    <row r="10263" ht="12" hidden="1" customHeight="1" x14ac:dyDescent="0.25"/>
    <row r="10264" ht="12" hidden="1" customHeight="1" x14ac:dyDescent="0.25"/>
    <row r="10265" ht="12" hidden="1" customHeight="1" x14ac:dyDescent="0.25"/>
    <row r="10266" ht="12" hidden="1" customHeight="1" x14ac:dyDescent="0.25"/>
    <row r="10267" ht="12" hidden="1" customHeight="1" x14ac:dyDescent="0.25"/>
    <row r="10268" ht="12" hidden="1" customHeight="1" x14ac:dyDescent="0.25"/>
    <row r="10269" ht="12" hidden="1" customHeight="1" x14ac:dyDescent="0.25"/>
    <row r="10270" ht="12" hidden="1" customHeight="1" x14ac:dyDescent="0.25"/>
    <row r="10271" ht="12" hidden="1" customHeight="1" x14ac:dyDescent="0.25"/>
    <row r="10272" ht="12" hidden="1" customHeight="1" x14ac:dyDescent="0.25"/>
    <row r="10273" ht="12" hidden="1" customHeight="1" x14ac:dyDescent="0.25"/>
    <row r="10274" ht="12" hidden="1" customHeight="1" x14ac:dyDescent="0.25"/>
    <row r="10275" ht="12" hidden="1" customHeight="1" x14ac:dyDescent="0.25"/>
    <row r="10276" ht="12" hidden="1" customHeight="1" x14ac:dyDescent="0.25"/>
    <row r="10277" ht="12" hidden="1" customHeight="1" x14ac:dyDescent="0.25"/>
    <row r="10278" ht="12" hidden="1" customHeight="1" x14ac:dyDescent="0.25"/>
    <row r="10279" ht="12" hidden="1" customHeight="1" x14ac:dyDescent="0.25"/>
    <row r="10280" ht="12" hidden="1" customHeight="1" x14ac:dyDescent="0.25"/>
    <row r="10281" ht="12" hidden="1" customHeight="1" x14ac:dyDescent="0.25"/>
    <row r="10282" ht="12" hidden="1" customHeight="1" x14ac:dyDescent="0.25"/>
    <row r="10283" ht="12" hidden="1" customHeight="1" x14ac:dyDescent="0.25"/>
    <row r="10284" ht="12" hidden="1" customHeight="1" x14ac:dyDescent="0.25"/>
    <row r="10285" ht="12" hidden="1" customHeight="1" x14ac:dyDescent="0.25"/>
    <row r="10286" ht="12" hidden="1" customHeight="1" x14ac:dyDescent="0.25"/>
    <row r="10287" ht="12" hidden="1" customHeight="1" x14ac:dyDescent="0.25"/>
    <row r="10288" ht="12" hidden="1" customHeight="1" x14ac:dyDescent="0.25"/>
    <row r="10289" ht="12" hidden="1" customHeight="1" x14ac:dyDescent="0.25"/>
    <row r="10290" ht="12" hidden="1" customHeight="1" x14ac:dyDescent="0.25"/>
    <row r="10291" ht="12" hidden="1" customHeight="1" x14ac:dyDescent="0.25"/>
    <row r="10292" ht="12" hidden="1" customHeight="1" x14ac:dyDescent="0.25"/>
    <row r="10293" ht="12" hidden="1" customHeight="1" x14ac:dyDescent="0.25"/>
    <row r="10294" ht="12" hidden="1" customHeight="1" x14ac:dyDescent="0.25"/>
    <row r="10295" ht="12" hidden="1" customHeight="1" x14ac:dyDescent="0.25"/>
    <row r="10296" ht="12" hidden="1" customHeight="1" x14ac:dyDescent="0.25"/>
    <row r="10297" ht="12" hidden="1" customHeight="1" x14ac:dyDescent="0.25"/>
    <row r="10298" ht="12" hidden="1" customHeight="1" x14ac:dyDescent="0.25"/>
    <row r="10299" ht="12" hidden="1" customHeight="1" x14ac:dyDescent="0.25"/>
    <row r="10300" ht="12" hidden="1" customHeight="1" x14ac:dyDescent="0.25"/>
    <row r="10301" ht="12" hidden="1" customHeight="1" x14ac:dyDescent="0.25"/>
    <row r="10302" ht="12" hidden="1" customHeight="1" x14ac:dyDescent="0.25"/>
    <row r="10303" ht="12" hidden="1" customHeight="1" x14ac:dyDescent="0.25"/>
    <row r="10304" ht="12" hidden="1" customHeight="1" x14ac:dyDescent="0.25"/>
    <row r="10305" ht="12" hidden="1" customHeight="1" x14ac:dyDescent="0.25"/>
    <row r="10306" ht="12" hidden="1" customHeight="1" x14ac:dyDescent="0.25"/>
    <row r="10307" ht="12" hidden="1" customHeight="1" x14ac:dyDescent="0.25"/>
    <row r="10308" ht="12" hidden="1" customHeight="1" x14ac:dyDescent="0.25"/>
    <row r="10309" ht="12" hidden="1" customHeight="1" x14ac:dyDescent="0.25"/>
    <row r="10310" ht="12" hidden="1" customHeight="1" x14ac:dyDescent="0.25"/>
    <row r="10311" ht="12" hidden="1" customHeight="1" x14ac:dyDescent="0.25"/>
    <row r="10312" ht="12" hidden="1" customHeight="1" x14ac:dyDescent="0.25"/>
    <row r="10313" ht="12" hidden="1" customHeight="1" x14ac:dyDescent="0.25"/>
    <row r="10314" ht="12" hidden="1" customHeight="1" x14ac:dyDescent="0.25"/>
    <row r="10315" ht="12" hidden="1" customHeight="1" x14ac:dyDescent="0.25"/>
    <row r="10316" ht="12" hidden="1" customHeight="1" x14ac:dyDescent="0.25"/>
    <row r="10317" ht="12" hidden="1" customHeight="1" x14ac:dyDescent="0.25"/>
    <row r="10318" ht="12" hidden="1" customHeight="1" x14ac:dyDescent="0.25"/>
    <row r="10319" ht="12" hidden="1" customHeight="1" x14ac:dyDescent="0.25"/>
    <row r="10320" ht="12" hidden="1" customHeight="1" x14ac:dyDescent="0.25"/>
    <row r="10321" ht="12" hidden="1" customHeight="1" x14ac:dyDescent="0.25"/>
    <row r="10322" ht="12" hidden="1" customHeight="1" x14ac:dyDescent="0.25"/>
    <row r="10323" ht="12" hidden="1" customHeight="1" x14ac:dyDescent="0.25"/>
    <row r="10324" ht="12" hidden="1" customHeight="1" x14ac:dyDescent="0.25"/>
    <row r="10325" ht="12" hidden="1" customHeight="1" x14ac:dyDescent="0.25"/>
    <row r="10326" ht="12" hidden="1" customHeight="1" x14ac:dyDescent="0.25"/>
    <row r="10327" ht="12" hidden="1" customHeight="1" x14ac:dyDescent="0.25"/>
    <row r="10328" ht="12" hidden="1" customHeight="1" x14ac:dyDescent="0.25"/>
    <row r="10329" ht="12" hidden="1" customHeight="1" x14ac:dyDescent="0.25"/>
    <row r="10330" ht="12" hidden="1" customHeight="1" x14ac:dyDescent="0.25"/>
    <row r="10331" ht="12" hidden="1" customHeight="1" x14ac:dyDescent="0.25"/>
    <row r="10332" ht="12" hidden="1" customHeight="1" x14ac:dyDescent="0.25"/>
    <row r="10333" ht="12" hidden="1" customHeight="1" x14ac:dyDescent="0.25"/>
    <row r="10334" ht="12" hidden="1" customHeight="1" x14ac:dyDescent="0.25"/>
    <row r="10335" ht="12" hidden="1" customHeight="1" x14ac:dyDescent="0.25"/>
    <row r="10336" ht="12" hidden="1" customHeight="1" x14ac:dyDescent="0.25"/>
    <row r="10337" ht="12" hidden="1" customHeight="1" x14ac:dyDescent="0.25"/>
    <row r="10338" ht="12" hidden="1" customHeight="1" x14ac:dyDescent="0.25"/>
    <row r="10339" ht="12" hidden="1" customHeight="1" x14ac:dyDescent="0.25"/>
    <row r="10340" ht="12" hidden="1" customHeight="1" x14ac:dyDescent="0.25"/>
    <row r="10341" ht="12" hidden="1" customHeight="1" x14ac:dyDescent="0.25"/>
    <row r="10342" ht="12" hidden="1" customHeight="1" x14ac:dyDescent="0.25"/>
    <row r="10343" ht="12" hidden="1" customHeight="1" x14ac:dyDescent="0.25"/>
    <row r="10344" ht="12" hidden="1" customHeight="1" x14ac:dyDescent="0.25"/>
    <row r="10345" ht="12" hidden="1" customHeight="1" x14ac:dyDescent="0.25"/>
    <row r="10346" ht="12" hidden="1" customHeight="1" x14ac:dyDescent="0.25"/>
    <row r="10347" ht="12" hidden="1" customHeight="1" x14ac:dyDescent="0.25"/>
    <row r="10348" ht="12" hidden="1" customHeight="1" x14ac:dyDescent="0.25"/>
    <row r="10349" ht="12" hidden="1" customHeight="1" x14ac:dyDescent="0.25"/>
    <row r="10350" ht="12" hidden="1" customHeight="1" x14ac:dyDescent="0.25"/>
    <row r="10351" ht="12" hidden="1" customHeight="1" x14ac:dyDescent="0.25"/>
    <row r="10352" ht="12" hidden="1" customHeight="1" x14ac:dyDescent="0.25"/>
    <row r="10353" ht="12" hidden="1" customHeight="1" x14ac:dyDescent="0.25"/>
    <row r="10354" ht="12" hidden="1" customHeight="1" x14ac:dyDescent="0.25"/>
    <row r="10355" ht="12" hidden="1" customHeight="1" x14ac:dyDescent="0.25"/>
    <row r="10356" ht="12" hidden="1" customHeight="1" x14ac:dyDescent="0.25"/>
    <row r="10357" ht="12" hidden="1" customHeight="1" x14ac:dyDescent="0.25"/>
    <row r="10358" ht="12" hidden="1" customHeight="1" x14ac:dyDescent="0.25"/>
    <row r="10359" ht="12" hidden="1" customHeight="1" x14ac:dyDescent="0.25"/>
    <row r="10360" ht="12" hidden="1" customHeight="1" x14ac:dyDescent="0.25"/>
    <row r="10361" ht="12" hidden="1" customHeight="1" x14ac:dyDescent="0.25"/>
    <row r="10362" ht="12" hidden="1" customHeight="1" x14ac:dyDescent="0.25"/>
    <row r="10363" ht="12" hidden="1" customHeight="1" x14ac:dyDescent="0.25"/>
    <row r="10364" ht="12" hidden="1" customHeight="1" x14ac:dyDescent="0.25"/>
    <row r="10365" ht="12" hidden="1" customHeight="1" x14ac:dyDescent="0.25"/>
    <row r="10366" ht="12" hidden="1" customHeight="1" x14ac:dyDescent="0.25"/>
    <row r="10367" ht="12" hidden="1" customHeight="1" x14ac:dyDescent="0.25"/>
    <row r="10368" ht="12" hidden="1" customHeight="1" x14ac:dyDescent="0.25"/>
    <row r="10369" ht="12" hidden="1" customHeight="1" x14ac:dyDescent="0.25"/>
    <row r="10370" ht="12" hidden="1" customHeight="1" x14ac:dyDescent="0.25"/>
    <row r="10371" ht="12" hidden="1" customHeight="1" x14ac:dyDescent="0.25"/>
    <row r="10372" ht="12" hidden="1" customHeight="1" x14ac:dyDescent="0.25"/>
    <row r="10373" ht="12" hidden="1" customHeight="1" x14ac:dyDescent="0.25"/>
    <row r="10374" ht="12" hidden="1" customHeight="1" x14ac:dyDescent="0.25"/>
    <row r="10375" ht="12" hidden="1" customHeight="1" x14ac:dyDescent="0.25"/>
    <row r="10376" ht="12" hidden="1" customHeight="1" x14ac:dyDescent="0.25"/>
    <row r="10377" ht="12" hidden="1" customHeight="1" x14ac:dyDescent="0.25"/>
    <row r="10378" ht="12" hidden="1" customHeight="1" x14ac:dyDescent="0.25"/>
    <row r="10379" ht="12" hidden="1" customHeight="1" x14ac:dyDescent="0.25"/>
    <row r="10380" ht="12" hidden="1" customHeight="1" x14ac:dyDescent="0.25"/>
    <row r="10381" ht="12" hidden="1" customHeight="1" x14ac:dyDescent="0.25"/>
    <row r="10382" ht="12" hidden="1" customHeight="1" x14ac:dyDescent="0.25"/>
    <row r="10383" ht="12" hidden="1" customHeight="1" x14ac:dyDescent="0.25"/>
    <row r="10384" ht="12" hidden="1" customHeight="1" x14ac:dyDescent="0.25"/>
    <row r="10385" ht="12" hidden="1" customHeight="1" x14ac:dyDescent="0.25"/>
    <row r="10386" ht="12" hidden="1" customHeight="1" x14ac:dyDescent="0.25"/>
    <row r="10387" ht="12" hidden="1" customHeight="1" x14ac:dyDescent="0.25"/>
    <row r="10388" ht="12" hidden="1" customHeight="1" x14ac:dyDescent="0.25"/>
    <row r="10389" ht="12" hidden="1" customHeight="1" x14ac:dyDescent="0.25"/>
    <row r="10390" ht="12" hidden="1" customHeight="1" x14ac:dyDescent="0.25"/>
    <row r="10391" ht="12" hidden="1" customHeight="1" x14ac:dyDescent="0.25"/>
    <row r="10392" ht="12" hidden="1" customHeight="1" x14ac:dyDescent="0.25"/>
    <row r="10393" ht="12" hidden="1" customHeight="1" x14ac:dyDescent="0.25"/>
    <row r="10394" ht="12" hidden="1" customHeight="1" x14ac:dyDescent="0.25"/>
    <row r="10395" ht="12" hidden="1" customHeight="1" x14ac:dyDescent="0.25"/>
    <row r="10396" ht="12" hidden="1" customHeight="1" x14ac:dyDescent="0.25"/>
    <row r="10397" ht="12" hidden="1" customHeight="1" x14ac:dyDescent="0.25"/>
    <row r="10398" ht="12" hidden="1" customHeight="1" x14ac:dyDescent="0.25"/>
    <row r="10399" ht="12" hidden="1" customHeight="1" x14ac:dyDescent="0.25"/>
    <row r="10400" ht="12" hidden="1" customHeight="1" x14ac:dyDescent="0.25"/>
    <row r="10401" ht="12" hidden="1" customHeight="1" x14ac:dyDescent="0.25"/>
    <row r="10402" ht="12" hidden="1" customHeight="1" x14ac:dyDescent="0.25"/>
    <row r="10403" ht="12" hidden="1" customHeight="1" x14ac:dyDescent="0.25"/>
    <row r="10404" ht="12" hidden="1" customHeight="1" x14ac:dyDescent="0.25"/>
    <row r="10405" ht="12" hidden="1" customHeight="1" x14ac:dyDescent="0.25"/>
    <row r="10406" ht="12" hidden="1" customHeight="1" x14ac:dyDescent="0.25"/>
    <row r="10407" ht="12" hidden="1" customHeight="1" x14ac:dyDescent="0.25"/>
    <row r="10408" ht="12" hidden="1" customHeight="1" x14ac:dyDescent="0.25"/>
    <row r="10409" ht="12" hidden="1" customHeight="1" x14ac:dyDescent="0.25"/>
    <row r="10410" ht="12" hidden="1" customHeight="1" x14ac:dyDescent="0.25"/>
    <row r="10411" ht="12" hidden="1" customHeight="1" x14ac:dyDescent="0.25"/>
    <row r="10412" ht="12" hidden="1" customHeight="1" x14ac:dyDescent="0.25"/>
    <row r="10413" ht="12" hidden="1" customHeight="1" x14ac:dyDescent="0.25"/>
    <row r="10414" ht="12" hidden="1" customHeight="1" x14ac:dyDescent="0.25"/>
    <row r="10415" ht="12" hidden="1" customHeight="1" x14ac:dyDescent="0.25"/>
    <row r="10416" ht="12" hidden="1" customHeight="1" x14ac:dyDescent="0.25"/>
    <row r="10417" ht="12" hidden="1" customHeight="1" x14ac:dyDescent="0.25"/>
    <row r="10418" ht="12" hidden="1" customHeight="1" x14ac:dyDescent="0.25"/>
    <row r="10419" ht="12" hidden="1" customHeight="1" x14ac:dyDescent="0.25"/>
    <row r="10420" ht="12" hidden="1" customHeight="1" x14ac:dyDescent="0.25"/>
    <row r="10421" ht="12" hidden="1" customHeight="1" x14ac:dyDescent="0.25"/>
    <row r="10422" ht="12" hidden="1" customHeight="1" x14ac:dyDescent="0.25"/>
    <row r="10423" ht="12" hidden="1" customHeight="1" x14ac:dyDescent="0.25"/>
    <row r="10424" ht="12" hidden="1" customHeight="1" x14ac:dyDescent="0.25"/>
    <row r="10425" ht="12" hidden="1" customHeight="1" x14ac:dyDescent="0.25"/>
    <row r="10426" ht="12" hidden="1" customHeight="1" x14ac:dyDescent="0.25"/>
    <row r="10427" ht="12" hidden="1" customHeight="1" x14ac:dyDescent="0.25"/>
    <row r="10428" ht="12" hidden="1" customHeight="1" x14ac:dyDescent="0.25"/>
    <row r="10429" ht="12" hidden="1" customHeight="1" x14ac:dyDescent="0.25"/>
    <row r="10430" ht="12" hidden="1" customHeight="1" x14ac:dyDescent="0.25"/>
    <row r="10431" ht="12" hidden="1" customHeight="1" x14ac:dyDescent="0.25"/>
    <row r="10432" ht="12" hidden="1" customHeight="1" x14ac:dyDescent="0.25"/>
    <row r="10433" ht="12" hidden="1" customHeight="1" x14ac:dyDescent="0.25"/>
    <row r="10434" ht="12" hidden="1" customHeight="1" x14ac:dyDescent="0.25"/>
    <row r="10435" ht="12" hidden="1" customHeight="1" x14ac:dyDescent="0.25"/>
    <row r="10436" ht="12" hidden="1" customHeight="1" x14ac:dyDescent="0.25"/>
    <row r="10437" ht="12" hidden="1" customHeight="1" x14ac:dyDescent="0.25"/>
    <row r="10438" ht="12" hidden="1" customHeight="1" x14ac:dyDescent="0.25"/>
    <row r="10439" ht="12" hidden="1" customHeight="1" x14ac:dyDescent="0.25"/>
    <row r="10440" ht="12" hidden="1" customHeight="1" x14ac:dyDescent="0.25"/>
    <row r="10441" ht="12" hidden="1" customHeight="1" x14ac:dyDescent="0.25"/>
    <row r="10442" ht="12" hidden="1" customHeight="1" x14ac:dyDescent="0.25"/>
    <row r="10443" ht="12" hidden="1" customHeight="1" x14ac:dyDescent="0.25"/>
    <row r="10444" ht="12" hidden="1" customHeight="1" x14ac:dyDescent="0.25"/>
    <row r="10445" ht="12" hidden="1" customHeight="1" x14ac:dyDescent="0.25"/>
    <row r="10446" ht="12" hidden="1" customHeight="1" x14ac:dyDescent="0.25"/>
    <row r="10447" ht="12" hidden="1" customHeight="1" x14ac:dyDescent="0.25"/>
    <row r="10448" ht="12" hidden="1" customHeight="1" x14ac:dyDescent="0.25"/>
    <row r="10449" ht="12" hidden="1" customHeight="1" x14ac:dyDescent="0.25"/>
    <row r="10450" ht="12" hidden="1" customHeight="1" x14ac:dyDescent="0.25"/>
    <row r="10451" ht="12" hidden="1" customHeight="1" x14ac:dyDescent="0.25"/>
    <row r="10452" ht="12" hidden="1" customHeight="1" x14ac:dyDescent="0.25"/>
    <row r="10453" ht="12" hidden="1" customHeight="1" x14ac:dyDescent="0.25"/>
    <row r="10454" ht="12" hidden="1" customHeight="1" x14ac:dyDescent="0.25"/>
    <row r="10455" ht="12" hidden="1" customHeight="1" x14ac:dyDescent="0.25"/>
    <row r="10456" ht="12" hidden="1" customHeight="1" x14ac:dyDescent="0.25"/>
    <row r="10457" ht="12" hidden="1" customHeight="1" x14ac:dyDescent="0.25"/>
    <row r="10458" ht="12" hidden="1" customHeight="1" x14ac:dyDescent="0.25"/>
    <row r="10459" ht="12" hidden="1" customHeight="1" x14ac:dyDescent="0.25"/>
    <row r="10460" ht="12" hidden="1" customHeight="1" x14ac:dyDescent="0.25"/>
    <row r="10461" ht="12" hidden="1" customHeight="1" x14ac:dyDescent="0.25"/>
    <row r="10462" ht="12" hidden="1" customHeight="1" x14ac:dyDescent="0.25"/>
    <row r="10463" ht="12" hidden="1" customHeight="1" x14ac:dyDescent="0.25"/>
    <row r="10464" ht="12" hidden="1" customHeight="1" x14ac:dyDescent="0.25"/>
    <row r="10465" ht="12" hidden="1" customHeight="1" x14ac:dyDescent="0.25"/>
    <row r="10466" ht="12" hidden="1" customHeight="1" x14ac:dyDescent="0.25"/>
    <row r="10467" ht="12" hidden="1" customHeight="1" x14ac:dyDescent="0.25"/>
    <row r="10468" ht="12" hidden="1" customHeight="1" x14ac:dyDescent="0.25"/>
    <row r="10469" ht="12" hidden="1" customHeight="1" x14ac:dyDescent="0.25"/>
    <row r="10470" ht="12" hidden="1" customHeight="1" x14ac:dyDescent="0.25"/>
    <row r="10471" ht="12" hidden="1" customHeight="1" x14ac:dyDescent="0.25"/>
    <row r="10472" ht="12" hidden="1" customHeight="1" x14ac:dyDescent="0.25"/>
    <row r="10473" ht="12" hidden="1" customHeight="1" x14ac:dyDescent="0.25"/>
    <row r="10474" ht="12" hidden="1" customHeight="1" x14ac:dyDescent="0.25"/>
    <row r="10475" ht="12" hidden="1" customHeight="1" x14ac:dyDescent="0.25"/>
    <row r="10476" ht="12" hidden="1" customHeight="1" x14ac:dyDescent="0.25"/>
    <row r="10477" ht="12" hidden="1" customHeight="1" x14ac:dyDescent="0.25"/>
    <row r="10478" ht="12" hidden="1" customHeight="1" x14ac:dyDescent="0.25"/>
    <row r="10479" ht="12" hidden="1" customHeight="1" x14ac:dyDescent="0.25"/>
    <row r="10480" ht="12" hidden="1" customHeight="1" x14ac:dyDescent="0.25"/>
    <row r="10481" ht="12" hidden="1" customHeight="1" x14ac:dyDescent="0.25"/>
    <row r="10482" ht="12" hidden="1" customHeight="1" x14ac:dyDescent="0.25"/>
    <row r="10483" ht="12" hidden="1" customHeight="1" x14ac:dyDescent="0.25"/>
    <row r="10484" ht="12" hidden="1" customHeight="1" x14ac:dyDescent="0.25"/>
    <row r="10485" ht="12" hidden="1" customHeight="1" x14ac:dyDescent="0.25"/>
    <row r="10486" ht="12" hidden="1" customHeight="1" x14ac:dyDescent="0.25"/>
    <row r="10487" ht="12" hidden="1" customHeight="1" x14ac:dyDescent="0.25"/>
    <row r="10488" ht="12" hidden="1" customHeight="1" x14ac:dyDescent="0.25"/>
    <row r="10489" ht="12" hidden="1" customHeight="1" x14ac:dyDescent="0.25"/>
    <row r="10490" ht="12" hidden="1" customHeight="1" x14ac:dyDescent="0.25"/>
    <row r="10491" ht="12" hidden="1" customHeight="1" x14ac:dyDescent="0.25"/>
    <row r="10492" ht="12" hidden="1" customHeight="1" x14ac:dyDescent="0.25"/>
    <row r="10493" ht="12" hidden="1" customHeight="1" x14ac:dyDescent="0.25"/>
    <row r="10494" ht="12" hidden="1" customHeight="1" x14ac:dyDescent="0.25"/>
    <row r="10495" ht="12" hidden="1" customHeight="1" x14ac:dyDescent="0.25"/>
    <row r="10496" ht="12" hidden="1" customHeight="1" x14ac:dyDescent="0.25"/>
    <row r="10497" ht="12" hidden="1" customHeight="1" x14ac:dyDescent="0.25"/>
    <row r="10498" ht="12" hidden="1" customHeight="1" x14ac:dyDescent="0.25"/>
    <row r="10499" ht="12" hidden="1" customHeight="1" x14ac:dyDescent="0.25"/>
    <row r="10500" ht="12" hidden="1" customHeight="1" x14ac:dyDescent="0.25"/>
    <row r="10501" ht="12" hidden="1" customHeight="1" x14ac:dyDescent="0.25"/>
    <row r="10502" ht="12" hidden="1" customHeight="1" x14ac:dyDescent="0.25"/>
    <row r="10503" ht="12" hidden="1" customHeight="1" x14ac:dyDescent="0.25"/>
    <row r="10504" ht="12" hidden="1" customHeight="1" x14ac:dyDescent="0.25"/>
    <row r="10505" ht="12" hidden="1" customHeight="1" x14ac:dyDescent="0.25"/>
    <row r="10506" ht="12" hidden="1" customHeight="1" x14ac:dyDescent="0.25"/>
    <row r="10507" ht="12" hidden="1" customHeight="1" x14ac:dyDescent="0.25"/>
    <row r="10508" ht="12" hidden="1" customHeight="1" x14ac:dyDescent="0.25"/>
    <row r="10509" ht="12" hidden="1" customHeight="1" x14ac:dyDescent="0.25"/>
    <row r="10510" ht="12" hidden="1" customHeight="1" x14ac:dyDescent="0.25"/>
    <row r="10511" ht="12" hidden="1" customHeight="1" x14ac:dyDescent="0.25"/>
    <row r="10512" ht="12" hidden="1" customHeight="1" x14ac:dyDescent="0.25"/>
    <row r="10513" ht="12" hidden="1" customHeight="1" x14ac:dyDescent="0.25"/>
    <row r="10514" ht="12" hidden="1" customHeight="1" x14ac:dyDescent="0.25"/>
    <row r="10515" ht="12" hidden="1" customHeight="1" x14ac:dyDescent="0.25"/>
    <row r="10516" ht="12" hidden="1" customHeight="1" x14ac:dyDescent="0.25"/>
    <row r="10517" ht="12" hidden="1" customHeight="1" x14ac:dyDescent="0.25"/>
    <row r="10518" ht="12" hidden="1" customHeight="1" x14ac:dyDescent="0.25"/>
    <row r="10519" ht="12" hidden="1" customHeight="1" x14ac:dyDescent="0.25"/>
    <row r="10520" ht="12" hidden="1" customHeight="1" x14ac:dyDescent="0.25"/>
    <row r="10521" ht="12" hidden="1" customHeight="1" x14ac:dyDescent="0.25"/>
    <row r="10522" ht="12" hidden="1" customHeight="1" x14ac:dyDescent="0.25"/>
    <row r="10523" ht="12" hidden="1" customHeight="1" x14ac:dyDescent="0.25"/>
    <row r="10524" ht="12" hidden="1" customHeight="1" x14ac:dyDescent="0.25"/>
    <row r="10525" ht="12" hidden="1" customHeight="1" x14ac:dyDescent="0.25"/>
    <row r="10526" ht="12" hidden="1" customHeight="1" x14ac:dyDescent="0.25"/>
    <row r="10527" ht="12" hidden="1" customHeight="1" x14ac:dyDescent="0.25"/>
    <row r="10528" ht="12" hidden="1" customHeight="1" x14ac:dyDescent="0.25"/>
    <row r="10529" ht="12" hidden="1" customHeight="1" x14ac:dyDescent="0.25"/>
    <row r="10530" ht="12" hidden="1" customHeight="1" x14ac:dyDescent="0.25"/>
    <row r="10531" ht="12" hidden="1" customHeight="1" x14ac:dyDescent="0.25"/>
    <row r="10532" ht="12" hidden="1" customHeight="1" x14ac:dyDescent="0.25"/>
    <row r="10533" ht="12" hidden="1" customHeight="1" x14ac:dyDescent="0.25"/>
    <row r="10534" ht="12" hidden="1" customHeight="1" x14ac:dyDescent="0.25"/>
    <row r="10535" ht="12" hidden="1" customHeight="1" x14ac:dyDescent="0.25"/>
    <row r="10536" ht="12" hidden="1" customHeight="1" x14ac:dyDescent="0.25"/>
    <row r="10537" ht="12" hidden="1" customHeight="1" x14ac:dyDescent="0.25"/>
    <row r="10538" ht="12" hidden="1" customHeight="1" x14ac:dyDescent="0.25"/>
    <row r="10539" ht="12" hidden="1" customHeight="1" x14ac:dyDescent="0.25"/>
    <row r="10540" ht="12" hidden="1" customHeight="1" x14ac:dyDescent="0.25"/>
    <row r="10541" ht="12" hidden="1" customHeight="1" x14ac:dyDescent="0.25"/>
    <row r="10542" ht="12" hidden="1" customHeight="1" x14ac:dyDescent="0.25"/>
    <row r="10543" ht="12" hidden="1" customHeight="1" x14ac:dyDescent="0.25"/>
    <row r="10544" ht="12" hidden="1" customHeight="1" x14ac:dyDescent="0.25"/>
    <row r="10545" ht="12" hidden="1" customHeight="1" x14ac:dyDescent="0.25"/>
    <row r="10546" ht="12" hidden="1" customHeight="1" x14ac:dyDescent="0.25"/>
    <row r="10547" ht="12" hidden="1" customHeight="1" x14ac:dyDescent="0.25"/>
    <row r="10548" ht="12" hidden="1" customHeight="1" x14ac:dyDescent="0.25"/>
    <row r="10549" ht="12" hidden="1" customHeight="1" x14ac:dyDescent="0.25"/>
    <row r="10550" ht="12" hidden="1" customHeight="1" x14ac:dyDescent="0.25"/>
    <row r="10551" ht="12" hidden="1" customHeight="1" x14ac:dyDescent="0.25"/>
    <row r="10552" ht="12" hidden="1" customHeight="1" x14ac:dyDescent="0.25"/>
    <row r="10553" ht="12" hidden="1" customHeight="1" x14ac:dyDescent="0.25"/>
    <row r="10554" ht="12" hidden="1" customHeight="1" x14ac:dyDescent="0.25"/>
    <row r="10555" ht="12" hidden="1" customHeight="1" x14ac:dyDescent="0.25"/>
    <row r="10556" ht="12" hidden="1" customHeight="1" x14ac:dyDescent="0.25"/>
    <row r="10557" ht="12" hidden="1" customHeight="1" x14ac:dyDescent="0.25"/>
    <row r="10558" ht="12" hidden="1" customHeight="1" x14ac:dyDescent="0.25"/>
    <row r="10559" ht="12" hidden="1" customHeight="1" x14ac:dyDescent="0.25"/>
    <row r="10560" ht="12" hidden="1" customHeight="1" x14ac:dyDescent="0.25"/>
    <row r="10561" ht="12" hidden="1" customHeight="1" x14ac:dyDescent="0.25"/>
    <row r="10562" ht="12" hidden="1" customHeight="1" x14ac:dyDescent="0.25"/>
    <row r="10563" ht="12" hidden="1" customHeight="1" x14ac:dyDescent="0.25"/>
    <row r="10564" ht="12" hidden="1" customHeight="1" x14ac:dyDescent="0.25"/>
    <row r="10565" ht="12" hidden="1" customHeight="1" x14ac:dyDescent="0.25"/>
    <row r="10566" ht="12" hidden="1" customHeight="1" x14ac:dyDescent="0.25"/>
    <row r="10567" ht="12" hidden="1" customHeight="1" x14ac:dyDescent="0.25"/>
    <row r="10568" ht="12" hidden="1" customHeight="1" x14ac:dyDescent="0.25"/>
    <row r="10569" ht="12" hidden="1" customHeight="1" x14ac:dyDescent="0.25"/>
    <row r="10570" ht="12" hidden="1" customHeight="1" x14ac:dyDescent="0.25"/>
    <row r="10571" ht="12" hidden="1" customHeight="1" x14ac:dyDescent="0.25"/>
    <row r="10572" ht="12" hidden="1" customHeight="1" x14ac:dyDescent="0.25"/>
    <row r="10573" ht="12" hidden="1" customHeight="1" x14ac:dyDescent="0.25"/>
    <row r="10574" ht="12" hidden="1" customHeight="1" x14ac:dyDescent="0.25"/>
    <row r="10575" ht="12" hidden="1" customHeight="1" x14ac:dyDescent="0.25"/>
    <row r="10576" ht="12" hidden="1" customHeight="1" x14ac:dyDescent="0.25"/>
    <row r="10577" ht="12" hidden="1" customHeight="1" x14ac:dyDescent="0.25"/>
    <row r="10578" ht="12" hidden="1" customHeight="1" x14ac:dyDescent="0.25"/>
    <row r="10579" ht="12" hidden="1" customHeight="1" x14ac:dyDescent="0.25"/>
    <row r="10580" ht="12" hidden="1" customHeight="1" x14ac:dyDescent="0.25"/>
    <row r="10581" ht="12" hidden="1" customHeight="1" x14ac:dyDescent="0.25"/>
    <row r="10582" ht="12" hidden="1" customHeight="1" x14ac:dyDescent="0.25"/>
    <row r="10583" ht="12" hidden="1" customHeight="1" x14ac:dyDescent="0.25"/>
    <row r="10584" ht="12" hidden="1" customHeight="1" x14ac:dyDescent="0.25"/>
    <row r="10585" ht="12" hidden="1" customHeight="1" x14ac:dyDescent="0.25"/>
    <row r="10586" ht="12" hidden="1" customHeight="1" x14ac:dyDescent="0.25"/>
    <row r="10587" ht="12" hidden="1" customHeight="1" x14ac:dyDescent="0.25"/>
    <row r="10588" ht="12" hidden="1" customHeight="1" x14ac:dyDescent="0.25"/>
    <row r="10589" ht="12" hidden="1" customHeight="1" x14ac:dyDescent="0.25"/>
    <row r="10590" ht="12" hidden="1" customHeight="1" x14ac:dyDescent="0.25"/>
    <row r="10591" ht="12" hidden="1" customHeight="1" x14ac:dyDescent="0.25"/>
    <row r="10592" ht="12" hidden="1" customHeight="1" x14ac:dyDescent="0.25"/>
    <row r="10593" ht="12" hidden="1" customHeight="1" x14ac:dyDescent="0.25"/>
    <row r="10594" ht="12" hidden="1" customHeight="1" x14ac:dyDescent="0.25"/>
    <row r="10595" ht="12" hidden="1" customHeight="1" x14ac:dyDescent="0.25"/>
    <row r="10596" ht="12" hidden="1" customHeight="1" x14ac:dyDescent="0.25"/>
    <row r="10597" ht="12" hidden="1" customHeight="1" x14ac:dyDescent="0.25"/>
    <row r="10598" ht="12" hidden="1" customHeight="1" x14ac:dyDescent="0.25"/>
    <row r="10599" ht="12" hidden="1" customHeight="1" x14ac:dyDescent="0.25"/>
    <row r="10600" ht="12" hidden="1" customHeight="1" x14ac:dyDescent="0.25"/>
    <row r="10601" ht="12" hidden="1" customHeight="1" x14ac:dyDescent="0.25"/>
    <row r="10602" ht="12" hidden="1" customHeight="1" x14ac:dyDescent="0.25"/>
    <row r="10603" ht="12" hidden="1" customHeight="1" x14ac:dyDescent="0.25"/>
    <row r="10604" ht="12" hidden="1" customHeight="1" x14ac:dyDescent="0.25"/>
    <row r="10605" ht="12" hidden="1" customHeight="1" x14ac:dyDescent="0.25"/>
    <row r="10606" ht="12" hidden="1" customHeight="1" x14ac:dyDescent="0.25"/>
    <row r="10607" ht="12" hidden="1" customHeight="1" x14ac:dyDescent="0.25"/>
    <row r="10608" ht="12" hidden="1" customHeight="1" x14ac:dyDescent="0.25"/>
    <row r="10609" ht="12" hidden="1" customHeight="1" x14ac:dyDescent="0.25"/>
    <row r="10610" ht="12" hidden="1" customHeight="1" x14ac:dyDescent="0.25"/>
    <row r="10611" ht="12" hidden="1" customHeight="1" x14ac:dyDescent="0.25"/>
    <row r="10612" ht="12" hidden="1" customHeight="1" x14ac:dyDescent="0.25"/>
    <row r="10613" ht="12" hidden="1" customHeight="1" x14ac:dyDescent="0.25"/>
    <row r="10614" ht="12" hidden="1" customHeight="1" x14ac:dyDescent="0.25"/>
    <row r="10615" ht="12" hidden="1" customHeight="1" x14ac:dyDescent="0.25"/>
    <row r="10616" ht="12" hidden="1" customHeight="1" x14ac:dyDescent="0.25"/>
    <row r="10617" ht="12" hidden="1" customHeight="1" x14ac:dyDescent="0.25"/>
    <row r="10618" ht="12" hidden="1" customHeight="1" x14ac:dyDescent="0.25"/>
    <row r="10619" ht="12" hidden="1" customHeight="1" x14ac:dyDescent="0.25"/>
    <row r="10620" ht="12" hidden="1" customHeight="1" x14ac:dyDescent="0.25"/>
    <row r="10621" ht="12" hidden="1" customHeight="1" x14ac:dyDescent="0.25"/>
    <row r="10622" ht="12" hidden="1" customHeight="1" x14ac:dyDescent="0.25"/>
    <row r="10623" ht="12" hidden="1" customHeight="1" x14ac:dyDescent="0.25"/>
    <row r="10624" ht="12" hidden="1" customHeight="1" x14ac:dyDescent="0.25"/>
    <row r="10625" ht="12" hidden="1" customHeight="1" x14ac:dyDescent="0.25"/>
    <row r="10626" ht="12" hidden="1" customHeight="1" x14ac:dyDescent="0.25"/>
    <row r="10627" ht="12" hidden="1" customHeight="1" x14ac:dyDescent="0.25"/>
    <row r="10628" ht="12" hidden="1" customHeight="1" x14ac:dyDescent="0.25"/>
    <row r="10629" ht="12" hidden="1" customHeight="1" x14ac:dyDescent="0.25"/>
    <row r="10630" ht="12" hidden="1" customHeight="1" x14ac:dyDescent="0.25"/>
    <row r="10631" ht="12" hidden="1" customHeight="1" x14ac:dyDescent="0.25"/>
    <row r="10632" ht="12" hidden="1" customHeight="1" x14ac:dyDescent="0.25"/>
    <row r="10633" ht="12" hidden="1" customHeight="1" x14ac:dyDescent="0.25"/>
    <row r="10634" ht="12" hidden="1" customHeight="1" x14ac:dyDescent="0.25"/>
    <row r="10635" ht="12" hidden="1" customHeight="1" x14ac:dyDescent="0.25"/>
    <row r="10636" ht="12" hidden="1" customHeight="1" x14ac:dyDescent="0.25"/>
    <row r="10637" ht="12" hidden="1" customHeight="1" x14ac:dyDescent="0.25"/>
    <row r="10638" ht="12" hidden="1" customHeight="1" x14ac:dyDescent="0.25"/>
    <row r="10639" ht="12" hidden="1" customHeight="1" x14ac:dyDescent="0.25"/>
    <row r="10640" ht="12" hidden="1" customHeight="1" x14ac:dyDescent="0.25"/>
    <row r="10641" ht="12" hidden="1" customHeight="1" x14ac:dyDescent="0.25"/>
    <row r="10642" ht="12" hidden="1" customHeight="1" x14ac:dyDescent="0.25"/>
    <row r="10643" ht="12" hidden="1" customHeight="1" x14ac:dyDescent="0.25"/>
    <row r="10644" ht="12" hidden="1" customHeight="1" x14ac:dyDescent="0.25"/>
    <row r="10645" ht="12" hidden="1" customHeight="1" x14ac:dyDescent="0.25"/>
    <row r="10646" ht="12" hidden="1" customHeight="1" x14ac:dyDescent="0.25"/>
    <row r="10647" ht="12" hidden="1" customHeight="1" x14ac:dyDescent="0.25"/>
    <row r="10648" ht="12" hidden="1" customHeight="1" x14ac:dyDescent="0.25"/>
    <row r="10649" ht="12" hidden="1" customHeight="1" x14ac:dyDescent="0.25"/>
    <row r="10650" ht="12" hidden="1" customHeight="1" x14ac:dyDescent="0.25"/>
    <row r="10651" ht="12" hidden="1" customHeight="1" x14ac:dyDescent="0.25"/>
    <row r="10652" ht="12" hidden="1" customHeight="1" x14ac:dyDescent="0.25"/>
    <row r="10653" ht="12" hidden="1" customHeight="1" x14ac:dyDescent="0.25"/>
    <row r="10654" ht="12" hidden="1" customHeight="1" x14ac:dyDescent="0.25"/>
    <row r="10655" ht="12" hidden="1" customHeight="1" x14ac:dyDescent="0.25"/>
    <row r="10656" ht="12" hidden="1" customHeight="1" x14ac:dyDescent="0.25"/>
    <row r="10657" ht="12" hidden="1" customHeight="1" x14ac:dyDescent="0.25"/>
    <row r="10658" ht="12" hidden="1" customHeight="1" x14ac:dyDescent="0.25"/>
    <row r="10659" ht="12" hidden="1" customHeight="1" x14ac:dyDescent="0.25"/>
    <row r="10660" ht="12" hidden="1" customHeight="1" x14ac:dyDescent="0.25"/>
    <row r="10661" ht="12" hidden="1" customHeight="1" x14ac:dyDescent="0.25"/>
    <row r="10662" ht="12" hidden="1" customHeight="1" x14ac:dyDescent="0.25"/>
    <row r="10663" ht="12" hidden="1" customHeight="1" x14ac:dyDescent="0.25"/>
    <row r="10664" ht="12" hidden="1" customHeight="1" x14ac:dyDescent="0.25"/>
    <row r="10665" ht="12" hidden="1" customHeight="1" x14ac:dyDescent="0.25"/>
    <row r="10666" ht="12" hidden="1" customHeight="1" x14ac:dyDescent="0.25"/>
    <row r="10667" ht="12" hidden="1" customHeight="1" x14ac:dyDescent="0.25"/>
    <row r="10668" ht="12" hidden="1" customHeight="1" x14ac:dyDescent="0.25"/>
    <row r="10669" ht="12" hidden="1" customHeight="1" x14ac:dyDescent="0.25"/>
    <row r="10670" ht="12" hidden="1" customHeight="1" x14ac:dyDescent="0.25"/>
    <row r="10671" ht="12" hidden="1" customHeight="1" x14ac:dyDescent="0.25"/>
    <row r="10672" ht="12" hidden="1" customHeight="1" x14ac:dyDescent="0.25"/>
    <row r="10673" ht="12" hidden="1" customHeight="1" x14ac:dyDescent="0.25"/>
    <row r="10674" ht="12" hidden="1" customHeight="1" x14ac:dyDescent="0.25"/>
    <row r="10675" ht="12" hidden="1" customHeight="1" x14ac:dyDescent="0.25"/>
    <row r="10676" ht="12" hidden="1" customHeight="1" x14ac:dyDescent="0.25"/>
    <row r="10677" ht="12" hidden="1" customHeight="1" x14ac:dyDescent="0.25"/>
    <row r="10678" ht="12" hidden="1" customHeight="1" x14ac:dyDescent="0.25"/>
    <row r="10679" ht="12" hidden="1" customHeight="1" x14ac:dyDescent="0.25"/>
    <row r="10680" ht="12" hidden="1" customHeight="1" x14ac:dyDescent="0.25"/>
    <row r="10681" ht="12" hidden="1" customHeight="1" x14ac:dyDescent="0.25"/>
    <row r="10682" ht="12" hidden="1" customHeight="1" x14ac:dyDescent="0.25"/>
    <row r="10683" ht="12" hidden="1" customHeight="1" x14ac:dyDescent="0.25"/>
    <row r="10684" ht="12" hidden="1" customHeight="1" x14ac:dyDescent="0.25"/>
    <row r="10685" ht="12" hidden="1" customHeight="1" x14ac:dyDescent="0.25"/>
    <row r="10686" ht="12" hidden="1" customHeight="1" x14ac:dyDescent="0.25"/>
    <row r="10687" ht="12" hidden="1" customHeight="1" x14ac:dyDescent="0.25"/>
    <row r="10688" ht="12" hidden="1" customHeight="1" x14ac:dyDescent="0.25"/>
    <row r="10689" ht="12" hidden="1" customHeight="1" x14ac:dyDescent="0.25"/>
    <row r="10690" ht="12" hidden="1" customHeight="1" x14ac:dyDescent="0.25"/>
    <row r="10691" ht="12" hidden="1" customHeight="1" x14ac:dyDescent="0.25"/>
    <row r="10692" ht="12" hidden="1" customHeight="1" x14ac:dyDescent="0.25"/>
    <row r="10693" ht="12" hidden="1" customHeight="1" x14ac:dyDescent="0.25"/>
    <row r="10694" ht="12" hidden="1" customHeight="1" x14ac:dyDescent="0.25"/>
    <row r="10695" ht="12" hidden="1" customHeight="1" x14ac:dyDescent="0.25"/>
    <row r="10696" ht="12" hidden="1" customHeight="1" x14ac:dyDescent="0.25"/>
    <row r="10697" ht="12" hidden="1" customHeight="1" x14ac:dyDescent="0.25"/>
    <row r="10698" ht="12" hidden="1" customHeight="1" x14ac:dyDescent="0.25"/>
    <row r="10699" ht="12" hidden="1" customHeight="1" x14ac:dyDescent="0.25"/>
    <row r="10700" ht="12" hidden="1" customHeight="1" x14ac:dyDescent="0.25"/>
    <row r="10701" ht="12" hidden="1" customHeight="1" x14ac:dyDescent="0.25"/>
    <row r="10702" ht="12" hidden="1" customHeight="1" x14ac:dyDescent="0.25"/>
    <row r="10703" ht="12" hidden="1" customHeight="1" x14ac:dyDescent="0.25"/>
    <row r="10704" ht="12" hidden="1" customHeight="1" x14ac:dyDescent="0.25"/>
    <row r="10705" ht="12" hidden="1" customHeight="1" x14ac:dyDescent="0.25"/>
    <row r="10706" ht="12" hidden="1" customHeight="1" x14ac:dyDescent="0.25"/>
    <row r="10707" ht="12" hidden="1" customHeight="1" x14ac:dyDescent="0.25"/>
    <row r="10708" ht="12" hidden="1" customHeight="1" x14ac:dyDescent="0.25"/>
    <row r="10709" ht="12" hidden="1" customHeight="1" x14ac:dyDescent="0.25"/>
    <row r="10710" ht="12" hidden="1" customHeight="1" x14ac:dyDescent="0.25"/>
    <row r="10711" ht="12" hidden="1" customHeight="1" x14ac:dyDescent="0.25"/>
    <row r="10712" ht="12" hidden="1" customHeight="1" x14ac:dyDescent="0.25"/>
    <row r="10713" ht="12" hidden="1" customHeight="1" x14ac:dyDescent="0.25"/>
    <row r="10714" ht="12" hidden="1" customHeight="1" x14ac:dyDescent="0.25"/>
    <row r="10715" ht="12" hidden="1" customHeight="1" x14ac:dyDescent="0.25"/>
    <row r="10716" ht="12" hidden="1" customHeight="1" x14ac:dyDescent="0.25"/>
    <row r="10717" ht="12" hidden="1" customHeight="1" x14ac:dyDescent="0.25"/>
    <row r="10718" ht="12" hidden="1" customHeight="1" x14ac:dyDescent="0.25"/>
    <row r="10719" ht="12" hidden="1" customHeight="1" x14ac:dyDescent="0.25"/>
    <row r="10720" ht="12" hidden="1" customHeight="1" x14ac:dyDescent="0.25"/>
    <row r="10721" ht="12" hidden="1" customHeight="1" x14ac:dyDescent="0.25"/>
    <row r="10722" ht="12" hidden="1" customHeight="1" x14ac:dyDescent="0.25"/>
    <row r="10723" ht="12" hidden="1" customHeight="1" x14ac:dyDescent="0.25"/>
    <row r="10724" ht="12" hidden="1" customHeight="1" x14ac:dyDescent="0.25"/>
    <row r="10725" ht="12" hidden="1" customHeight="1" x14ac:dyDescent="0.25"/>
    <row r="10726" ht="12" hidden="1" customHeight="1" x14ac:dyDescent="0.25"/>
    <row r="10727" ht="12" hidden="1" customHeight="1" x14ac:dyDescent="0.25"/>
    <row r="10728" ht="12" hidden="1" customHeight="1" x14ac:dyDescent="0.25"/>
    <row r="10729" ht="12" hidden="1" customHeight="1" x14ac:dyDescent="0.25"/>
    <row r="10730" ht="12" hidden="1" customHeight="1" x14ac:dyDescent="0.25"/>
    <row r="10731" ht="12" hidden="1" customHeight="1" x14ac:dyDescent="0.25"/>
    <row r="10732" ht="12" hidden="1" customHeight="1" x14ac:dyDescent="0.25"/>
    <row r="10733" ht="12" hidden="1" customHeight="1" x14ac:dyDescent="0.25"/>
    <row r="10734" ht="12" hidden="1" customHeight="1" x14ac:dyDescent="0.25"/>
    <row r="10735" ht="12" hidden="1" customHeight="1" x14ac:dyDescent="0.25"/>
    <row r="10736" ht="12" hidden="1" customHeight="1" x14ac:dyDescent="0.25"/>
    <row r="10737" ht="12" hidden="1" customHeight="1" x14ac:dyDescent="0.25"/>
    <row r="10738" ht="12" hidden="1" customHeight="1" x14ac:dyDescent="0.25"/>
    <row r="10739" ht="12" hidden="1" customHeight="1" x14ac:dyDescent="0.25"/>
    <row r="10740" ht="12" hidden="1" customHeight="1" x14ac:dyDescent="0.25"/>
    <row r="10741" ht="12" hidden="1" customHeight="1" x14ac:dyDescent="0.25"/>
    <row r="10742" ht="12" hidden="1" customHeight="1" x14ac:dyDescent="0.25"/>
    <row r="10743" ht="12" hidden="1" customHeight="1" x14ac:dyDescent="0.25"/>
    <row r="10744" ht="12" hidden="1" customHeight="1" x14ac:dyDescent="0.25"/>
    <row r="10745" ht="12" hidden="1" customHeight="1" x14ac:dyDescent="0.25"/>
    <row r="10746" ht="12" hidden="1" customHeight="1" x14ac:dyDescent="0.25"/>
    <row r="10747" ht="12" hidden="1" customHeight="1" x14ac:dyDescent="0.25"/>
    <row r="10748" ht="12" hidden="1" customHeight="1" x14ac:dyDescent="0.25"/>
    <row r="10749" ht="12" hidden="1" customHeight="1" x14ac:dyDescent="0.25"/>
    <row r="10750" ht="12" hidden="1" customHeight="1" x14ac:dyDescent="0.25"/>
    <row r="10751" ht="12" hidden="1" customHeight="1" x14ac:dyDescent="0.25"/>
    <row r="10752" ht="12" hidden="1" customHeight="1" x14ac:dyDescent="0.25"/>
    <row r="10753" ht="12" hidden="1" customHeight="1" x14ac:dyDescent="0.25"/>
    <row r="10754" ht="12" hidden="1" customHeight="1" x14ac:dyDescent="0.25"/>
    <row r="10755" ht="12" hidden="1" customHeight="1" x14ac:dyDescent="0.25"/>
    <row r="10756" ht="12" hidden="1" customHeight="1" x14ac:dyDescent="0.25"/>
    <row r="10757" ht="12" hidden="1" customHeight="1" x14ac:dyDescent="0.25"/>
    <row r="10758" ht="12" hidden="1" customHeight="1" x14ac:dyDescent="0.25"/>
    <row r="10759" ht="12" hidden="1" customHeight="1" x14ac:dyDescent="0.25"/>
    <row r="10760" ht="12" hidden="1" customHeight="1" x14ac:dyDescent="0.25"/>
    <row r="10761" ht="12" hidden="1" customHeight="1" x14ac:dyDescent="0.25"/>
    <row r="10762" ht="12" hidden="1" customHeight="1" x14ac:dyDescent="0.25"/>
    <row r="10763" ht="12" hidden="1" customHeight="1" x14ac:dyDescent="0.25"/>
    <row r="10764" ht="12" hidden="1" customHeight="1" x14ac:dyDescent="0.25"/>
    <row r="10765" ht="12" hidden="1" customHeight="1" x14ac:dyDescent="0.25"/>
    <row r="10766" ht="12" hidden="1" customHeight="1" x14ac:dyDescent="0.25"/>
    <row r="10767" ht="12" hidden="1" customHeight="1" x14ac:dyDescent="0.25"/>
    <row r="10768" ht="12" hidden="1" customHeight="1" x14ac:dyDescent="0.25"/>
    <row r="10769" ht="12" hidden="1" customHeight="1" x14ac:dyDescent="0.25"/>
    <row r="10770" ht="12" hidden="1" customHeight="1" x14ac:dyDescent="0.25"/>
    <row r="10771" ht="12" hidden="1" customHeight="1" x14ac:dyDescent="0.25"/>
    <row r="10772" ht="12" hidden="1" customHeight="1" x14ac:dyDescent="0.25"/>
    <row r="10773" ht="12" hidden="1" customHeight="1" x14ac:dyDescent="0.25"/>
    <row r="10774" ht="12" hidden="1" customHeight="1" x14ac:dyDescent="0.25"/>
    <row r="10775" ht="12" hidden="1" customHeight="1" x14ac:dyDescent="0.25"/>
    <row r="10776" ht="12" hidden="1" customHeight="1" x14ac:dyDescent="0.25"/>
    <row r="10777" ht="12" hidden="1" customHeight="1" x14ac:dyDescent="0.25"/>
    <row r="10778" ht="12" hidden="1" customHeight="1" x14ac:dyDescent="0.25"/>
    <row r="10779" ht="12" hidden="1" customHeight="1" x14ac:dyDescent="0.25"/>
    <row r="10780" ht="12" hidden="1" customHeight="1" x14ac:dyDescent="0.25"/>
    <row r="10781" ht="12" hidden="1" customHeight="1" x14ac:dyDescent="0.25"/>
    <row r="10782" ht="12" hidden="1" customHeight="1" x14ac:dyDescent="0.25"/>
    <row r="10783" ht="12" hidden="1" customHeight="1" x14ac:dyDescent="0.25"/>
    <row r="10784" ht="12" hidden="1" customHeight="1" x14ac:dyDescent="0.25"/>
    <row r="10785" ht="12" hidden="1" customHeight="1" x14ac:dyDescent="0.25"/>
    <row r="10786" ht="12" hidden="1" customHeight="1" x14ac:dyDescent="0.25"/>
    <row r="10787" ht="12" hidden="1" customHeight="1" x14ac:dyDescent="0.25"/>
    <row r="10788" ht="12" hidden="1" customHeight="1" x14ac:dyDescent="0.25"/>
    <row r="10789" ht="12" hidden="1" customHeight="1" x14ac:dyDescent="0.25"/>
    <row r="10790" ht="12" hidden="1" customHeight="1" x14ac:dyDescent="0.25"/>
    <row r="10791" ht="12" hidden="1" customHeight="1" x14ac:dyDescent="0.25"/>
    <row r="10792" ht="12" hidden="1" customHeight="1" x14ac:dyDescent="0.25"/>
    <row r="10793" ht="12" hidden="1" customHeight="1" x14ac:dyDescent="0.25"/>
    <row r="10794" ht="12" hidden="1" customHeight="1" x14ac:dyDescent="0.25"/>
    <row r="10795" ht="12" hidden="1" customHeight="1" x14ac:dyDescent="0.25"/>
    <row r="10796" ht="12" hidden="1" customHeight="1" x14ac:dyDescent="0.25"/>
    <row r="10797" ht="12" hidden="1" customHeight="1" x14ac:dyDescent="0.25"/>
    <row r="10798" ht="12" hidden="1" customHeight="1" x14ac:dyDescent="0.25"/>
    <row r="10799" ht="12" hidden="1" customHeight="1" x14ac:dyDescent="0.25"/>
    <row r="10800" ht="12" hidden="1" customHeight="1" x14ac:dyDescent="0.25"/>
    <row r="10801" ht="12" hidden="1" customHeight="1" x14ac:dyDescent="0.25"/>
    <row r="10802" ht="12" hidden="1" customHeight="1" x14ac:dyDescent="0.25"/>
    <row r="10803" ht="12" hidden="1" customHeight="1" x14ac:dyDescent="0.25"/>
    <row r="10804" ht="12" hidden="1" customHeight="1" x14ac:dyDescent="0.25"/>
    <row r="10805" ht="12" hidden="1" customHeight="1" x14ac:dyDescent="0.25"/>
    <row r="10806" ht="12" hidden="1" customHeight="1" x14ac:dyDescent="0.25"/>
    <row r="10807" ht="12" hidden="1" customHeight="1" x14ac:dyDescent="0.25"/>
    <row r="10808" ht="12" hidden="1" customHeight="1" x14ac:dyDescent="0.25"/>
    <row r="10809" ht="12" hidden="1" customHeight="1" x14ac:dyDescent="0.25"/>
    <row r="10810" ht="12" hidden="1" customHeight="1" x14ac:dyDescent="0.25"/>
    <row r="10811" ht="12" hidden="1" customHeight="1" x14ac:dyDescent="0.25"/>
    <row r="10812" ht="12" hidden="1" customHeight="1" x14ac:dyDescent="0.25"/>
    <row r="10813" ht="12" hidden="1" customHeight="1" x14ac:dyDescent="0.25"/>
    <row r="10814" ht="12" hidden="1" customHeight="1" x14ac:dyDescent="0.25"/>
    <row r="10815" ht="12" hidden="1" customHeight="1" x14ac:dyDescent="0.25"/>
    <row r="10816" ht="12" hidden="1" customHeight="1" x14ac:dyDescent="0.25"/>
    <row r="10817" ht="12" hidden="1" customHeight="1" x14ac:dyDescent="0.25"/>
    <row r="10818" ht="12" hidden="1" customHeight="1" x14ac:dyDescent="0.25"/>
    <row r="10819" ht="12" hidden="1" customHeight="1" x14ac:dyDescent="0.25"/>
    <row r="10820" ht="12" hidden="1" customHeight="1" x14ac:dyDescent="0.25"/>
    <row r="10821" ht="12" hidden="1" customHeight="1" x14ac:dyDescent="0.25"/>
    <row r="10822" ht="12" hidden="1" customHeight="1" x14ac:dyDescent="0.25"/>
    <row r="10823" ht="12" hidden="1" customHeight="1" x14ac:dyDescent="0.25"/>
    <row r="10824" ht="12" hidden="1" customHeight="1" x14ac:dyDescent="0.25"/>
    <row r="10825" ht="12" hidden="1" customHeight="1" x14ac:dyDescent="0.25"/>
    <row r="10826" ht="12" hidden="1" customHeight="1" x14ac:dyDescent="0.25"/>
    <row r="10827" ht="12" hidden="1" customHeight="1" x14ac:dyDescent="0.25"/>
    <row r="10828" ht="12" hidden="1" customHeight="1" x14ac:dyDescent="0.25"/>
    <row r="10829" ht="12" hidden="1" customHeight="1" x14ac:dyDescent="0.25"/>
    <row r="10830" ht="12" hidden="1" customHeight="1" x14ac:dyDescent="0.25"/>
    <row r="10831" ht="12" hidden="1" customHeight="1" x14ac:dyDescent="0.25"/>
    <row r="10832" ht="12" hidden="1" customHeight="1" x14ac:dyDescent="0.25"/>
    <row r="10833" ht="12" hidden="1" customHeight="1" x14ac:dyDescent="0.25"/>
    <row r="10834" ht="12" hidden="1" customHeight="1" x14ac:dyDescent="0.25"/>
    <row r="10835" ht="12" hidden="1" customHeight="1" x14ac:dyDescent="0.25"/>
    <row r="10836" ht="12" hidden="1" customHeight="1" x14ac:dyDescent="0.25"/>
    <row r="10837" ht="12" hidden="1" customHeight="1" x14ac:dyDescent="0.25"/>
    <row r="10838" ht="12" hidden="1" customHeight="1" x14ac:dyDescent="0.25"/>
    <row r="10839" ht="12" hidden="1" customHeight="1" x14ac:dyDescent="0.25"/>
    <row r="10840" ht="12" hidden="1" customHeight="1" x14ac:dyDescent="0.25"/>
    <row r="10841" ht="12" hidden="1" customHeight="1" x14ac:dyDescent="0.25"/>
    <row r="10842" ht="12" hidden="1" customHeight="1" x14ac:dyDescent="0.25"/>
    <row r="10843" ht="12" hidden="1" customHeight="1" x14ac:dyDescent="0.25"/>
    <row r="10844" ht="12" hidden="1" customHeight="1" x14ac:dyDescent="0.25"/>
    <row r="10845" ht="12" hidden="1" customHeight="1" x14ac:dyDescent="0.25"/>
    <row r="10846" ht="12" hidden="1" customHeight="1" x14ac:dyDescent="0.25"/>
    <row r="10847" ht="12" hidden="1" customHeight="1" x14ac:dyDescent="0.25"/>
    <row r="10848" ht="12" hidden="1" customHeight="1" x14ac:dyDescent="0.25"/>
    <row r="10849" ht="12" hidden="1" customHeight="1" x14ac:dyDescent="0.25"/>
    <row r="10850" ht="12" hidden="1" customHeight="1" x14ac:dyDescent="0.25"/>
    <row r="10851" ht="12" hidden="1" customHeight="1" x14ac:dyDescent="0.25"/>
    <row r="10852" ht="12" hidden="1" customHeight="1" x14ac:dyDescent="0.25"/>
    <row r="10853" ht="12" hidden="1" customHeight="1" x14ac:dyDescent="0.25"/>
    <row r="10854" ht="12" hidden="1" customHeight="1" x14ac:dyDescent="0.25"/>
    <row r="10855" ht="12" hidden="1" customHeight="1" x14ac:dyDescent="0.25"/>
    <row r="10856" ht="12" hidden="1" customHeight="1" x14ac:dyDescent="0.25"/>
    <row r="10857" ht="12" hidden="1" customHeight="1" x14ac:dyDescent="0.25"/>
    <row r="10858" ht="12" hidden="1" customHeight="1" x14ac:dyDescent="0.25"/>
    <row r="10859" ht="12" hidden="1" customHeight="1" x14ac:dyDescent="0.25"/>
    <row r="10860" ht="12" hidden="1" customHeight="1" x14ac:dyDescent="0.25"/>
    <row r="10861" ht="12" hidden="1" customHeight="1" x14ac:dyDescent="0.25"/>
    <row r="10862" ht="12" hidden="1" customHeight="1" x14ac:dyDescent="0.25"/>
    <row r="10863" ht="12" hidden="1" customHeight="1" x14ac:dyDescent="0.25"/>
    <row r="10864" ht="12" hidden="1" customHeight="1" x14ac:dyDescent="0.25"/>
    <row r="10865" ht="12" hidden="1" customHeight="1" x14ac:dyDescent="0.25"/>
    <row r="10866" ht="12" hidden="1" customHeight="1" x14ac:dyDescent="0.25"/>
    <row r="10867" ht="12" hidden="1" customHeight="1" x14ac:dyDescent="0.25"/>
    <row r="10868" ht="12" hidden="1" customHeight="1" x14ac:dyDescent="0.25"/>
    <row r="10869" ht="12" hidden="1" customHeight="1" x14ac:dyDescent="0.25"/>
    <row r="10870" ht="12" hidden="1" customHeight="1" x14ac:dyDescent="0.25"/>
    <row r="10871" ht="12" hidden="1" customHeight="1" x14ac:dyDescent="0.25"/>
    <row r="10872" ht="12" hidden="1" customHeight="1" x14ac:dyDescent="0.25"/>
    <row r="10873" ht="12" hidden="1" customHeight="1" x14ac:dyDescent="0.25"/>
    <row r="10874" ht="12" hidden="1" customHeight="1" x14ac:dyDescent="0.25"/>
    <row r="10875" ht="12" hidden="1" customHeight="1" x14ac:dyDescent="0.25"/>
    <row r="10876" ht="12" hidden="1" customHeight="1" x14ac:dyDescent="0.25"/>
    <row r="10877" ht="12" hidden="1" customHeight="1" x14ac:dyDescent="0.25"/>
    <row r="10878" ht="12" hidden="1" customHeight="1" x14ac:dyDescent="0.25"/>
    <row r="10879" ht="12" hidden="1" customHeight="1" x14ac:dyDescent="0.25"/>
    <row r="10880" ht="12" hidden="1" customHeight="1" x14ac:dyDescent="0.25"/>
    <row r="10881" ht="12" hidden="1" customHeight="1" x14ac:dyDescent="0.25"/>
    <row r="10882" ht="12" hidden="1" customHeight="1" x14ac:dyDescent="0.25"/>
    <row r="10883" ht="12" hidden="1" customHeight="1" x14ac:dyDescent="0.25"/>
    <row r="10884" ht="12" hidden="1" customHeight="1" x14ac:dyDescent="0.25"/>
    <row r="10885" ht="12" hidden="1" customHeight="1" x14ac:dyDescent="0.25"/>
    <row r="10886" ht="12" hidden="1" customHeight="1" x14ac:dyDescent="0.25"/>
    <row r="10887" ht="12" hidden="1" customHeight="1" x14ac:dyDescent="0.25"/>
    <row r="10888" ht="12" hidden="1" customHeight="1" x14ac:dyDescent="0.25"/>
    <row r="10889" ht="12" hidden="1" customHeight="1" x14ac:dyDescent="0.25"/>
    <row r="10890" ht="12" hidden="1" customHeight="1" x14ac:dyDescent="0.25"/>
    <row r="10891" ht="12" hidden="1" customHeight="1" x14ac:dyDescent="0.25"/>
    <row r="10892" ht="12" hidden="1" customHeight="1" x14ac:dyDescent="0.25"/>
    <row r="10893" ht="12" hidden="1" customHeight="1" x14ac:dyDescent="0.25"/>
    <row r="10894" ht="12" hidden="1" customHeight="1" x14ac:dyDescent="0.25"/>
    <row r="10895" ht="12" hidden="1" customHeight="1" x14ac:dyDescent="0.25"/>
    <row r="10896" ht="12" hidden="1" customHeight="1" x14ac:dyDescent="0.25"/>
    <row r="10897" ht="12" hidden="1" customHeight="1" x14ac:dyDescent="0.25"/>
    <row r="10898" ht="12" hidden="1" customHeight="1" x14ac:dyDescent="0.25"/>
    <row r="10899" ht="12" hidden="1" customHeight="1" x14ac:dyDescent="0.25"/>
    <row r="10900" ht="12" hidden="1" customHeight="1" x14ac:dyDescent="0.25"/>
    <row r="10901" ht="12" hidden="1" customHeight="1" x14ac:dyDescent="0.25"/>
    <row r="10902" ht="12" hidden="1" customHeight="1" x14ac:dyDescent="0.25"/>
    <row r="10903" ht="12" hidden="1" customHeight="1" x14ac:dyDescent="0.25"/>
    <row r="10904" ht="12" hidden="1" customHeight="1" x14ac:dyDescent="0.25"/>
    <row r="10905" ht="12" hidden="1" customHeight="1" x14ac:dyDescent="0.25"/>
    <row r="10906" ht="12" hidden="1" customHeight="1" x14ac:dyDescent="0.25"/>
    <row r="10907" ht="12" hidden="1" customHeight="1" x14ac:dyDescent="0.25"/>
    <row r="10908" ht="12" hidden="1" customHeight="1" x14ac:dyDescent="0.25"/>
    <row r="10909" ht="12" hidden="1" customHeight="1" x14ac:dyDescent="0.25"/>
    <row r="10910" ht="12" hidden="1" customHeight="1" x14ac:dyDescent="0.25"/>
    <row r="10911" ht="12" hidden="1" customHeight="1" x14ac:dyDescent="0.25"/>
    <row r="10912" ht="12" hidden="1" customHeight="1" x14ac:dyDescent="0.25"/>
    <row r="10913" ht="12" hidden="1" customHeight="1" x14ac:dyDescent="0.25"/>
    <row r="10914" ht="12" hidden="1" customHeight="1" x14ac:dyDescent="0.25"/>
    <row r="10915" ht="12" hidden="1" customHeight="1" x14ac:dyDescent="0.25"/>
    <row r="10916" ht="12" hidden="1" customHeight="1" x14ac:dyDescent="0.25"/>
    <row r="10917" ht="12" hidden="1" customHeight="1" x14ac:dyDescent="0.25"/>
    <row r="10918" ht="12" hidden="1" customHeight="1" x14ac:dyDescent="0.25"/>
    <row r="10919" ht="12" hidden="1" customHeight="1" x14ac:dyDescent="0.25"/>
    <row r="10920" ht="12" hidden="1" customHeight="1" x14ac:dyDescent="0.25"/>
    <row r="10921" ht="12" hidden="1" customHeight="1" x14ac:dyDescent="0.25"/>
    <row r="10922" ht="12" hidden="1" customHeight="1" x14ac:dyDescent="0.25"/>
    <row r="10923" ht="12" hidden="1" customHeight="1" x14ac:dyDescent="0.25"/>
    <row r="10924" ht="12" hidden="1" customHeight="1" x14ac:dyDescent="0.25"/>
    <row r="10925" ht="12" hidden="1" customHeight="1" x14ac:dyDescent="0.25"/>
    <row r="10926" ht="12" hidden="1" customHeight="1" x14ac:dyDescent="0.25"/>
    <row r="10927" ht="12" hidden="1" customHeight="1" x14ac:dyDescent="0.25"/>
    <row r="10928" ht="12" hidden="1" customHeight="1" x14ac:dyDescent="0.25"/>
    <row r="10929" ht="12" hidden="1" customHeight="1" x14ac:dyDescent="0.25"/>
    <row r="10930" ht="12" hidden="1" customHeight="1" x14ac:dyDescent="0.25"/>
    <row r="10931" ht="12" hidden="1" customHeight="1" x14ac:dyDescent="0.25"/>
    <row r="10932" ht="12" hidden="1" customHeight="1" x14ac:dyDescent="0.25"/>
    <row r="10933" ht="12" hidden="1" customHeight="1" x14ac:dyDescent="0.25"/>
    <row r="10934" ht="12" hidden="1" customHeight="1" x14ac:dyDescent="0.25"/>
    <row r="10935" ht="12" hidden="1" customHeight="1" x14ac:dyDescent="0.25"/>
    <row r="10936" ht="12" hidden="1" customHeight="1" x14ac:dyDescent="0.25"/>
    <row r="10937" ht="12" hidden="1" customHeight="1" x14ac:dyDescent="0.25"/>
    <row r="10938" ht="12" hidden="1" customHeight="1" x14ac:dyDescent="0.25"/>
    <row r="10939" ht="12" hidden="1" customHeight="1" x14ac:dyDescent="0.25"/>
    <row r="10940" ht="12" hidden="1" customHeight="1" x14ac:dyDescent="0.25"/>
    <row r="10941" ht="12" hidden="1" customHeight="1" x14ac:dyDescent="0.25"/>
    <row r="10942" ht="12" hidden="1" customHeight="1" x14ac:dyDescent="0.25"/>
    <row r="10943" ht="12" hidden="1" customHeight="1" x14ac:dyDescent="0.25"/>
    <row r="10944" ht="12" hidden="1" customHeight="1" x14ac:dyDescent="0.25"/>
    <row r="10945" ht="12" hidden="1" customHeight="1" x14ac:dyDescent="0.25"/>
    <row r="10946" ht="12" hidden="1" customHeight="1" x14ac:dyDescent="0.25"/>
    <row r="10947" ht="12" hidden="1" customHeight="1" x14ac:dyDescent="0.25"/>
    <row r="10948" ht="12" hidden="1" customHeight="1" x14ac:dyDescent="0.25"/>
    <row r="10949" ht="12" hidden="1" customHeight="1" x14ac:dyDescent="0.25"/>
    <row r="10950" ht="12" hidden="1" customHeight="1" x14ac:dyDescent="0.25"/>
    <row r="10951" ht="12" hidden="1" customHeight="1" x14ac:dyDescent="0.25"/>
    <row r="10952" ht="12" hidden="1" customHeight="1" x14ac:dyDescent="0.25"/>
    <row r="10953" ht="12" hidden="1" customHeight="1" x14ac:dyDescent="0.25"/>
    <row r="10954" ht="12" hidden="1" customHeight="1" x14ac:dyDescent="0.25"/>
    <row r="10955" ht="12" hidden="1" customHeight="1" x14ac:dyDescent="0.25"/>
    <row r="10956" ht="12" hidden="1" customHeight="1" x14ac:dyDescent="0.25"/>
    <row r="10957" ht="12" hidden="1" customHeight="1" x14ac:dyDescent="0.25"/>
    <row r="10958" ht="12" hidden="1" customHeight="1" x14ac:dyDescent="0.25"/>
    <row r="10959" ht="12" hidden="1" customHeight="1" x14ac:dyDescent="0.25"/>
    <row r="10960" ht="12" hidden="1" customHeight="1" x14ac:dyDescent="0.25"/>
    <row r="10961" ht="12" hidden="1" customHeight="1" x14ac:dyDescent="0.25"/>
    <row r="10962" ht="12" hidden="1" customHeight="1" x14ac:dyDescent="0.25"/>
    <row r="10963" ht="12" hidden="1" customHeight="1" x14ac:dyDescent="0.25"/>
    <row r="10964" ht="12" hidden="1" customHeight="1" x14ac:dyDescent="0.25"/>
    <row r="10965" ht="12" hidden="1" customHeight="1" x14ac:dyDescent="0.25"/>
    <row r="10966" ht="12" hidden="1" customHeight="1" x14ac:dyDescent="0.25"/>
    <row r="10967" ht="12" hidden="1" customHeight="1" x14ac:dyDescent="0.25"/>
    <row r="10968" ht="12" hidden="1" customHeight="1" x14ac:dyDescent="0.25"/>
    <row r="10969" ht="12" hidden="1" customHeight="1" x14ac:dyDescent="0.25"/>
    <row r="10970" ht="12" hidden="1" customHeight="1" x14ac:dyDescent="0.25"/>
    <row r="10971" ht="12" hidden="1" customHeight="1" x14ac:dyDescent="0.25"/>
    <row r="10972" ht="12" hidden="1" customHeight="1" x14ac:dyDescent="0.25"/>
    <row r="10973" ht="12" hidden="1" customHeight="1" x14ac:dyDescent="0.25"/>
    <row r="10974" ht="12" hidden="1" customHeight="1" x14ac:dyDescent="0.25"/>
    <row r="10975" ht="12" hidden="1" customHeight="1" x14ac:dyDescent="0.25"/>
    <row r="10976" ht="12" hidden="1" customHeight="1" x14ac:dyDescent="0.25"/>
    <row r="10977" ht="12" hidden="1" customHeight="1" x14ac:dyDescent="0.25"/>
    <row r="10978" ht="12" hidden="1" customHeight="1" x14ac:dyDescent="0.25"/>
    <row r="10979" ht="12" hidden="1" customHeight="1" x14ac:dyDescent="0.25"/>
    <row r="10980" ht="12" hidden="1" customHeight="1" x14ac:dyDescent="0.25"/>
    <row r="10981" ht="12" hidden="1" customHeight="1" x14ac:dyDescent="0.25"/>
    <row r="10982" ht="12" hidden="1" customHeight="1" x14ac:dyDescent="0.25"/>
    <row r="10983" ht="12" hidden="1" customHeight="1" x14ac:dyDescent="0.25"/>
    <row r="10984" ht="12" hidden="1" customHeight="1" x14ac:dyDescent="0.25"/>
    <row r="10985" ht="12" hidden="1" customHeight="1" x14ac:dyDescent="0.25"/>
    <row r="10986" ht="12" hidden="1" customHeight="1" x14ac:dyDescent="0.25"/>
    <row r="10987" ht="12" hidden="1" customHeight="1" x14ac:dyDescent="0.25"/>
    <row r="10988" ht="12" hidden="1" customHeight="1" x14ac:dyDescent="0.25"/>
    <row r="10989" ht="12" hidden="1" customHeight="1" x14ac:dyDescent="0.25"/>
    <row r="10990" ht="12" hidden="1" customHeight="1" x14ac:dyDescent="0.25"/>
    <row r="10991" ht="12" hidden="1" customHeight="1" x14ac:dyDescent="0.25"/>
    <row r="10992" ht="12" hidden="1" customHeight="1" x14ac:dyDescent="0.25"/>
    <row r="10993" ht="12" hidden="1" customHeight="1" x14ac:dyDescent="0.25"/>
    <row r="10994" ht="12" hidden="1" customHeight="1" x14ac:dyDescent="0.25"/>
    <row r="10995" ht="12" hidden="1" customHeight="1" x14ac:dyDescent="0.25"/>
    <row r="10996" ht="12" hidden="1" customHeight="1" x14ac:dyDescent="0.25"/>
    <row r="10997" ht="12" hidden="1" customHeight="1" x14ac:dyDescent="0.25"/>
    <row r="10998" ht="12" hidden="1" customHeight="1" x14ac:dyDescent="0.25"/>
    <row r="10999" ht="12" hidden="1" customHeight="1" x14ac:dyDescent="0.25"/>
    <row r="11000" ht="12" hidden="1" customHeight="1" x14ac:dyDescent="0.25"/>
    <row r="11001" ht="12" hidden="1" customHeight="1" x14ac:dyDescent="0.25"/>
    <row r="11002" ht="12" hidden="1" customHeight="1" x14ac:dyDescent="0.25"/>
    <row r="11003" ht="12" hidden="1" customHeight="1" x14ac:dyDescent="0.25"/>
    <row r="11004" ht="12" hidden="1" customHeight="1" x14ac:dyDescent="0.25"/>
    <row r="11005" ht="12" hidden="1" customHeight="1" x14ac:dyDescent="0.25"/>
    <row r="11006" ht="12" hidden="1" customHeight="1" x14ac:dyDescent="0.25"/>
    <row r="11007" ht="12" hidden="1" customHeight="1" x14ac:dyDescent="0.25"/>
    <row r="11008" ht="12" hidden="1" customHeight="1" x14ac:dyDescent="0.25"/>
    <row r="11009" ht="12" hidden="1" customHeight="1" x14ac:dyDescent="0.25"/>
    <row r="11010" ht="12" hidden="1" customHeight="1" x14ac:dyDescent="0.25"/>
    <row r="11011" ht="12" hidden="1" customHeight="1" x14ac:dyDescent="0.25"/>
    <row r="11012" ht="12" hidden="1" customHeight="1" x14ac:dyDescent="0.25"/>
    <row r="11013" ht="12" hidden="1" customHeight="1" x14ac:dyDescent="0.25"/>
    <row r="11014" ht="12" hidden="1" customHeight="1" x14ac:dyDescent="0.25"/>
    <row r="11015" ht="12" hidden="1" customHeight="1" x14ac:dyDescent="0.25"/>
    <row r="11016" ht="12" hidden="1" customHeight="1" x14ac:dyDescent="0.25"/>
    <row r="11017" ht="12" hidden="1" customHeight="1" x14ac:dyDescent="0.25"/>
    <row r="11018" ht="12" hidden="1" customHeight="1" x14ac:dyDescent="0.25"/>
    <row r="11019" ht="12" hidden="1" customHeight="1" x14ac:dyDescent="0.25"/>
    <row r="11020" ht="12" hidden="1" customHeight="1" x14ac:dyDescent="0.25"/>
    <row r="11021" ht="12" hidden="1" customHeight="1" x14ac:dyDescent="0.25"/>
    <row r="11022" ht="12" hidden="1" customHeight="1" x14ac:dyDescent="0.25"/>
    <row r="11023" ht="12" hidden="1" customHeight="1" x14ac:dyDescent="0.25"/>
    <row r="11024" ht="12" hidden="1" customHeight="1" x14ac:dyDescent="0.25"/>
    <row r="11025" ht="12" hidden="1" customHeight="1" x14ac:dyDescent="0.25"/>
    <row r="11026" ht="12" hidden="1" customHeight="1" x14ac:dyDescent="0.25"/>
    <row r="11027" ht="12" hidden="1" customHeight="1" x14ac:dyDescent="0.25"/>
    <row r="11028" ht="12" hidden="1" customHeight="1" x14ac:dyDescent="0.25"/>
    <row r="11029" ht="12" hidden="1" customHeight="1" x14ac:dyDescent="0.25"/>
    <row r="11030" ht="12" hidden="1" customHeight="1" x14ac:dyDescent="0.25"/>
    <row r="11031" ht="12" hidden="1" customHeight="1" x14ac:dyDescent="0.25"/>
    <row r="11032" ht="12" hidden="1" customHeight="1" x14ac:dyDescent="0.25"/>
    <row r="11033" ht="12" hidden="1" customHeight="1" x14ac:dyDescent="0.25"/>
    <row r="11034" ht="12" hidden="1" customHeight="1" x14ac:dyDescent="0.25"/>
    <row r="11035" ht="12" hidden="1" customHeight="1" x14ac:dyDescent="0.25"/>
    <row r="11036" ht="12" hidden="1" customHeight="1" x14ac:dyDescent="0.25"/>
    <row r="11037" ht="12" hidden="1" customHeight="1" x14ac:dyDescent="0.25"/>
    <row r="11038" ht="12" hidden="1" customHeight="1" x14ac:dyDescent="0.25"/>
    <row r="11039" ht="12" hidden="1" customHeight="1" x14ac:dyDescent="0.25"/>
    <row r="11040" ht="12" hidden="1" customHeight="1" x14ac:dyDescent="0.25"/>
    <row r="11041" ht="12" hidden="1" customHeight="1" x14ac:dyDescent="0.25"/>
    <row r="11042" ht="12" hidden="1" customHeight="1" x14ac:dyDescent="0.25"/>
    <row r="11043" ht="12" hidden="1" customHeight="1" x14ac:dyDescent="0.25"/>
    <row r="11044" ht="12" hidden="1" customHeight="1" x14ac:dyDescent="0.25"/>
    <row r="11045" ht="12" hidden="1" customHeight="1" x14ac:dyDescent="0.25"/>
    <row r="11046" ht="12" hidden="1" customHeight="1" x14ac:dyDescent="0.25"/>
    <row r="11047" ht="12" hidden="1" customHeight="1" x14ac:dyDescent="0.25"/>
    <row r="11048" ht="12" hidden="1" customHeight="1" x14ac:dyDescent="0.25"/>
    <row r="11049" ht="12" hidden="1" customHeight="1" x14ac:dyDescent="0.25"/>
    <row r="11050" ht="12" hidden="1" customHeight="1" x14ac:dyDescent="0.25"/>
    <row r="11051" ht="12" hidden="1" customHeight="1" x14ac:dyDescent="0.25"/>
    <row r="11052" ht="12" hidden="1" customHeight="1" x14ac:dyDescent="0.25"/>
    <row r="11053" ht="12" hidden="1" customHeight="1" x14ac:dyDescent="0.25"/>
    <row r="11054" ht="12" hidden="1" customHeight="1" x14ac:dyDescent="0.25"/>
    <row r="11055" ht="12" hidden="1" customHeight="1" x14ac:dyDescent="0.25"/>
    <row r="11056" ht="12" hidden="1" customHeight="1" x14ac:dyDescent="0.25"/>
    <row r="11057" ht="12" hidden="1" customHeight="1" x14ac:dyDescent="0.25"/>
    <row r="11058" ht="12" hidden="1" customHeight="1" x14ac:dyDescent="0.25"/>
    <row r="11059" ht="12" hidden="1" customHeight="1" x14ac:dyDescent="0.25"/>
    <row r="11060" ht="12" hidden="1" customHeight="1" x14ac:dyDescent="0.25"/>
    <row r="11061" ht="12" hidden="1" customHeight="1" x14ac:dyDescent="0.25"/>
    <row r="11062" ht="12" hidden="1" customHeight="1" x14ac:dyDescent="0.25"/>
    <row r="11063" ht="12" hidden="1" customHeight="1" x14ac:dyDescent="0.25"/>
    <row r="11064" ht="12" hidden="1" customHeight="1" x14ac:dyDescent="0.25"/>
    <row r="11065" ht="12" hidden="1" customHeight="1" x14ac:dyDescent="0.25"/>
    <row r="11066" ht="12" hidden="1" customHeight="1" x14ac:dyDescent="0.25"/>
    <row r="11067" ht="12" hidden="1" customHeight="1" x14ac:dyDescent="0.25"/>
    <row r="11068" ht="12" hidden="1" customHeight="1" x14ac:dyDescent="0.25"/>
    <row r="11069" ht="12" hidden="1" customHeight="1" x14ac:dyDescent="0.25"/>
    <row r="11070" ht="12" hidden="1" customHeight="1" x14ac:dyDescent="0.25"/>
    <row r="11071" ht="12" hidden="1" customHeight="1" x14ac:dyDescent="0.25"/>
    <row r="11072" ht="12" hidden="1" customHeight="1" x14ac:dyDescent="0.25"/>
    <row r="11073" ht="12" hidden="1" customHeight="1" x14ac:dyDescent="0.25"/>
    <row r="11074" ht="12" hidden="1" customHeight="1" x14ac:dyDescent="0.25"/>
    <row r="11075" ht="12" hidden="1" customHeight="1" x14ac:dyDescent="0.25"/>
    <row r="11076" ht="12" hidden="1" customHeight="1" x14ac:dyDescent="0.25"/>
    <row r="11077" ht="12" hidden="1" customHeight="1" x14ac:dyDescent="0.25"/>
    <row r="11078" ht="12" hidden="1" customHeight="1" x14ac:dyDescent="0.25"/>
    <row r="11079" ht="12" hidden="1" customHeight="1" x14ac:dyDescent="0.25"/>
    <row r="11080" ht="12" hidden="1" customHeight="1" x14ac:dyDescent="0.25"/>
    <row r="11081" ht="12" hidden="1" customHeight="1" x14ac:dyDescent="0.25"/>
    <row r="11082" ht="12" hidden="1" customHeight="1" x14ac:dyDescent="0.25"/>
    <row r="11083" ht="12" hidden="1" customHeight="1" x14ac:dyDescent="0.25"/>
    <row r="11084" ht="12" hidden="1" customHeight="1" x14ac:dyDescent="0.25"/>
    <row r="11085" ht="12" hidden="1" customHeight="1" x14ac:dyDescent="0.25"/>
    <row r="11086" ht="12" hidden="1" customHeight="1" x14ac:dyDescent="0.25"/>
    <row r="11087" ht="12" hidden="1" customHeight="1" x14ac:dyDescent="0.25"/>
    <row r="11088" ht="12" hidden="1" customHeight="1" x14ac:dyDescent="0.25"/>
    <row r="11089" ht="12" hidden="1" customHeight="1" x14ac:dyDescent="0.25"/>
    <row r="11090" ht="12" hidden="1" customHeight="1" x14ac:dyDescent="0.25"/>
    <row r="11091" ht="12" hidden="1" customHeight="1" x14ac:dyDescent="0.25"/>
    <row r="11092" ht="12" hidden="1" customHeight="1" x14ac:dyDescent="0.25"/>
    <row r="11093" ht="12" hidden="1" customHeight="1" x14ac:dyDescent="0.25"/>
    <row r="11094" ht="12" hidden="1" customHeight="1" x14ac:dyDescent="0.25"/>
    <row r="11095" ht="12" hidden="1" customHeight="1" x14ac:dyDescent="0.25"/>
    <row r="11096" ht="12" hidden="1" customHeight="1" x14ac:dyDescent="0.25"/>
    <row r="11097" ht="12" hidden="1" customHeight="1" x14ac:dyDescent="0.25"/>
    <row r="11098" ht="12" hidden="1" customHeight="1" x14ac:dyDescent="0.25"/>
    <row r="11099" ht="12" hidden="1" customHeight="1" x14ac:dyDescent="0.25"/>
    <row r="11100" ht="12" hidden="1" customHeight="1" x14ac:dyDescent="0.25"/>
    <row r="11101" ht="12" hidden="1" customHeight="1" x14ac:dyDescent="0.25"/>
    <row r="11102" ht="12" hidden="1" customHeight="1" x14ac:dyDescent="0.25"/>
    <row r="11103" ht="12" hidden="1" customHeight="1" x14ac:dyDescent="0.25"/>
    <row r="11104" ht="12" hidden="1" customHeight="1" x14ac:dyDescent="0.25"/>
    <row r="11105" ht="12" hidden="1" customHeight="1" x14ac:dyDescent="0.25"/>
    <row r="11106" ht="12" hidden="1" customHeight="1" x14ac:dyDescent="0.25"/>
    <row r="11107" ht="12" hidden="1" customHeight="1" x14ac:dyDescent="0.25"/>
    <row r="11108" ht="12" hidden="1" customHeight="1" x14ac:dyDescent="0.25"/>
    <row r="11109" ht="12" hidden="1" customHeight="1" x14ac:dyDescent="0.25"/>
    <row r="11110" ht="12" hidden="1" customHeight="1" x14ac:dyDescent="0.25"/>
    <row r="11111" ht="12" hidden="1" customHeight="1" x14ac:dyDescent="0.25"/>
    <row r="11112" ht="12" hidden="1" customHeight="1" x14ac:dyDescent="0.25"/>
    <row r="11113" ht="12" hidden="1" customHeight="1" x14ac:dyDescent="0.25"/>
    <row r="11114" ht="12" hidden="1" customHeight="1" x14ac:dyDescent="0.25"/>
    <row r="11115" ht="12" hidden="1" customHeight="1" x14ac:dyDescent="0.25"/>
    <row r="11116" ht="12" hidden="1" customHeight="1" x14ac:dyDescent="0.25"/>
    <row r="11117" ht="12" hidden="1" customHeight="1" x14ac:dyDescent="0.25"/>
    <row r="11118" ht="12" hidden="1" customHeight="1" x14ac:dyDescent="0.25"/>
    <row r="11119" ht="12" hidden="1" customHeight="1" x14ac:dyDescent="0.25"/>
    <row r="11120" ht="12" hidden="1" customHeight="1" x14ac:dyDescent="0.25"/>
    <row r="11121" ht="12" hidden="1" customHeight="1" x14ac:dyDescent="0.25"/>
    <row r="11122" ht="12" hidden="1" customHeight="1" x14ac:dyDescent="0.25"/>
    <row r="11123" ht="12" hidden="1" customHeight="1" x14ac:dyDescent="0.25"/>
    <row r="11124" ht="12" hidden="1" customHeight="1" x14ac:dyDescent="0.25"/>
    <row r="11125" ht="12" hidden="1" customHeight="1" x14ac:dyDescent="0.25"/>
    <row r="11126" ht="12" hidden="1" customHeight="1" x14ac:dyDescent="0.25"/>
    <row r="11127" ht="12" hidden="1" customHeight="1" x14ac:dyDescent="0.25"/>
    <row r="11128" ht="12" hidden="1" customHeight="1" x14ac:dyDescent="0.25"/>
    <row r="11129" ht="12" hidden="1" customHeight="1" x14ac:dyDescent="0.25"/>
    <row r="11130" ht="12" hidden="1" customHeight="1" x14ac:dyDescent="0.25"/>
    <row r="11131" ht="12" hidden="1" customHeight="1" x14ac:dyDescent="0.25"/>
    <row r="11132" ht="12" hidden="1" customHeight="1" x14ac:dyDescent="0.25"/>
    <row r="11133" ht="12" hidden="1" customHeight="1" x14ac:dyDescent="0.25"/>
    <row r="11134" ht="12" hidden="1" customHeight="1" x14ac:dyDescent="0.25"/>
    <row r="11135" ht="12" hidden="1" customHeight="1" x14ac:dyDescent="0.25"/>
    <row r="11136" ht="12" hidden="1" customHeight="1" x14ac:dyDescent="0.25"/>
    <row r="11137" ht="12" hidden="1" customHeight="1" x14ac:dyDescent="0.25"/>
    <row r="11138" ht="12" hidden="1" customHeight="1" x14ac:dyDescent="0.25"/>
    <row r="11139" ht="12" hidden="1" customHeight="1" x14ac:dyDescent="0.25"/>
    <row r="11140" ht="12" hidden="1" customHeight="1" x14ac:dyDescent="0.25"/>
    <row r="11141" ht="12" hidden="1" customHeight="1" x14ac:dyDescent="0.25"/>
    <row r="11142" ht="12" hidden="1" customHeight="1" x14ac:dyDescent="0.25"/>
    <row r="11143" ht="12" hidden="1" customHeight="1" x14ac:dyDescent="0.25"/>
    <row r="11144" ht="12" hidden="1" customHeight="1" x14ac:dyDescent="0.25"/>
    <row r="11145" ht="12" hidden="1" customHeight="1" x14ac:dyDescent="0.25"/>
    <row r="11146" ht="12" hidden="1" customHeight="1" x14ac:dyDescent="0.25"/>
    <row r="11147" ht="12" hidden="1" customHeight="1" x14ac:dyDescent="0.25"/>
    <row r="11148" ht="12" hidden="1" customHeight="1" x14ac:dyDescent="0.25"/>
    <row r="11149" ht="12" hidden="1" customHeight="1" x14ac:dyDescent="0.25"/>
    <row r="11150" ht="12" hidden="1" customHeight="1" x14ac:dyDescent="0.25"/>
    <row r="11151" ht="12" hidden="1" customHeight="1" x14ac:dyDescent="0.25"/>
    <row r="11152" ht="12" hidden="1" customHeight="1" x14ac:dyDescent="0.25"/>
    <row r="11153" ht="12" hidden="1" customHeight="1" x14ac:dyDescent="0.25"/>
    <row r="11154" ht="12" hidden="1" customHeight="1" x14ac:dyDescent="0.25"/>
    <row r="11155" ht="12" hidden="1" customHeight="1" x14ac:dyDescent="0.25"/>
    <row r="11156" ht="12" hidden="1" customHeight="1" x14ac:dyDescent="0.25"/>
    <row r="11157" ht="12" hidden="1" customHeight="1" x14ac:dyDescent="0.25"/>
    <row r="11158" ht="12" hidden="1" customHeight="1" x14ac:dyDescent="0.25"/>
    <row r="11159" ht="12" hidden="1" customHeight="1" x14ac:dyDescent="0.25"/>
    <row r="11160" ht="12" hidden="1" customHeight="1" x14ac:dyDescent="0.25"/>
    <row r="11161" ht="12" hidden="1" customHeight="1" x14ac:dyDescent="0.25"/>
    <row r="11162" ht="12" hidden="1" customHeight="1" x14ac:dyDescent="0.25"/>
    <row r="11163" ht="12" hidden="1" customHeight="1" x14ac:dyDescent="0.25"/>
    <row r="11164" ht="12" hidden="1" customHeight="1" x14ac:dyDescent="0.25"/>
    <row r="11165" ht="12" hidden="1" customHeight="1" x14ac:dyDescent="0.25"/>
    <row r="11166" ht="12" hidden="1" customHeight="1" x14ac:dyDescent="0.25"/>
    <row r="11167" ht="12" hidden="1" customHeight="1" x14ac:dyDescent="0.25"/>
    <row r="11168" ht="12" hidden="1" customHeight="1" x14ac:dyDescent="0.25"/>
    <row r="11169" ht="12" hidden="1" customHeight="1" x14ac:dyDescent="0.25"/>
    <row r="11170" ht="12" hidden="1" customHeight="1" x14ac:dyDescent="0.25"/>
    <row r="11171" ht="12" hidden="1" customHeight="1" x14ac:dyDescent="0.25"/>
    <row r="11172" ht="12" hidden="1" customHeight="1" x14ac:dyDescent="0.25"/>
    <row r="11173" ht="12" hidden="1" customHeight="1" x14ac:dyDescent="0.25"/>
    <row r="11174" ht="12" hidden="1" customHeight="1" x14ac:dyDescent="0.25"/>
    <row r="11175" ht="12" hidden="1" customHeight="1" x14ac:dyDescent="0.25"/>
    <row r="11176" ht="12" hidden="1" customHeight="1" x14ac:dyDescent="0.25"/>
    <row r="11177" ht="12" hidden="1" customHeight="1" x14ac:dyDescent="0.25"/>
    <row r="11178" ht="12" hidden="1" customHeight="1" x14ac:dyDescent="0.25"/>
    <row r="11179" ht="12" hidden="1" customHeight="1" x14ac:dyDescent="0.25"/>
    <row r="11180" ht="12" hidden="1" customHeight="1" x14ac:dyDescent="0.25"/>
    <row r="11181" ht="12" hidden="1" customHeight="1" x14ac:dyDescent="0.25"/>
    <row r="11182" ht="12" hidden="1" customHeight="1" x14ac:dyDescent="0.25"/>
    <row r="11183" ht="12" hidden="1" customHeight="1" x14ac:dyDescent="0.25"/>
    <row r="11184" ht="12" hidden="1" customHeight="1" x14ac:dyDescent="0.25"/>
    <row r="11185" ht="12" hidden="1" customHeight="1" x14ac:dyDescent="0.25"/>
    <row r="11186" ht="12" hidden="1" customHeight="1" x14ac:dyDescent="0.25"/>
    <row r="11187" ht="12" hidden="1" customHeight="1" x14ac:dyDescent="0.25"/>
    <row r="11188" ht="12" hidden="1" customHeight="1" x14ac:dyDescent="0.25"/>
    <row r="11189" ht="12" hidden="1" customHeight="1" x14ac:dyDescent="0.25"/>
    <row r="11190" ht="12" hidden="1" customHeight="1" x14ac:dyDescent="0.25"/>
    <row r="11191" ht="12" hidden="1" customHeight="1" x14ac:dyDescent="0.25"/>
    <row r="11192" ht="12" hidden="1" customHeight="1" x14ac:dyDescent="0.25"/>
    <row r="11193" ht="12" hidden="1" customHeight="1" x14ac:dyDescent="0.25"/>
    <row r="11194" ht="12" hidden="1" customHeight="1" x14ac:dyDescent="0.25"/>
    <row r="11195" ht="12" hidden="1" customHeight="1" x14ac:dyDescent="0.25"/>
    <row r="11196" ht="12" hidden="1" customHeight="1" x14ac:dyDescent="0.25"/>
    <row r="11197" ht="12" hidden="1" customHeight="1" x14ac:dyDescent="0.25"/>
    <row r="11198" ht="12" hidden="1" customHeight="1" x14ac:dyDescent="0.25"/>
    <row r="11199" ht="12" hidden="1" customHeight="1" x14ac:dyDescent="0.25"/>
    <row r="11200" ht="12" hidden="1" customHeight="1" x14ac:dyDescent="0.25"/>
    <row r="11201" ht="12" hidden="1" customHeight="1" x14ac:dyDescent="0.25"/>
    <row r="11202" ht="12" hidden="1" customHeight="1" x14ac:dyDescent="0.25"/>
    <row r="11203" ht="12" hidden="1" customHeight="1" x14ac:dyDescent="0.25"/>
    <row r="11204" ht="12" hidden="1" customHeight="1" x14ac:dyDescent="0.25"/>
    <row r="11205" ht="12" hidden="1" customHeight="1" x14ac:dyDescent="0.25"/>
    <row r="11206" ht="12" hidden="1" customHeight="1" x14ac:dyDescent="0.25"/>
    <row r="11207" ht="12" hidden="1" customHeight="1" x14ac:dyDescent="0.25"/>
    <row r="11208" ht="12" hidden="1" customHeight="1" x14ac:dyDescent="0.25"/>
    <row r="11209" ht="12" hidden="1" customHeight="1" x14ac:dyDescent="0.25"/>
    <row r="11210" ht="12" hidden="1" customHeight="1" x14ac:dyDescent="0.25"/>
    <row r="11211" ht="12" hidden="1" customHeight="1" x14ac:dyDescent="0.25"/>
    <row r="11212" ht="12" hidden="1" customHeight="1" x14ac:dyDescent="0.25"/>
    <row r="11213" ht="12" hidden="1" customHeight="1" x14ac:dyDescent="0.25"/>
    <row r="11214" ht="12" hidden="1" customHeight="1" x14ac:dyDescent="0.25"/>
    <row r="11215" ht="12" hidden="1" customHeight="1" x14ac:dyDescent="0.25"/>
    <row r="11216" ht="12" hidden="1" customHeight="1" x14ac:dyDescent="0.25"/>
    <row r="11217" ht="12" hidden="1" customHeight="1" x14ac:dyDescent="0.25"/>
    <row r="11218" ht="12" hidden="1" customHeight="1" x14ac:dyDescent="0.25"/>
    <row r="11219" ht="12" hidden="1" customHeight="1" x14ac:dyDescent="0.25"/>
    <row r="11220" ht="12" hidden="1" customHeight="1" x14ac:dyDescent="0.25"/>
    <row r="11221" ht="12" hidden="1" customHeight="1" x14ac:dyDescent="0.25"/>
    <row r="11222" ht="12" hidden="1" customHeight="1" x14ac:dyDescent="0.25"/>
    <row r="11223" ht="12" hidden="1" customHeight="1" x14ac:dyDescent="0.25"/>
    <row r="11224" ht="12" hidden="1" customHeight="1" x14ac:dyDescent="0.25"/>
    <row r="11225" ht="12" hidden="1" customHeight="1" x14ac:dyDescent="0.25"/>
    <row r="11226" ht="12" hidden="1" customHeight="1" x14ac:dyDescent="0.25"/>
    <row r="11227" ht="12" hidden="1" customHeight="1" x14ac:dyDescent="0.25"/>
    <row r="11228" ht="12" hidden="1" customHeight="1" x14ac:dyDescent="0.25"/>
    <row r="11229" ht="12" hidden="1" customHeight="1" x14ac:dyDescent="0.25"/>
    <row r="11230" ht="12" hidden="1" customHeight="1" x14ac:dyDescent="0.25"/>
    <row r="11231" ht="12" hidden="1" customHeight="1" x14ac:dyDescent="0.25"/>
    <row r="11232" ht="12" hidden="1" customHeight="1" x14ac:dyDescent="0.25"/>
    <row r="11233" ht="12" hidden="1" customHeight="1" x14ac:dyDescent="0.25"/>
    <row r="11234" ht="12" hidden="1" customHeight="1" x14ac:dyDescent="0.25"/>
    <row r="11235" ht="12" hidden="1" customHeight="1" x14ac:dyDescent="0.25"/>
    <row r="11236" ht="12" hidden="1" customHeight="1" x14ac:dyDescent="0.25"/>
    <row r="11237" ht="12" hidden="1" customHeight="1" x14ac:dyDescent="0.25"/>
    <row r="11238" ht="12" hidden="1" customHeight="1" x14ac:dyDescent="0.25"/>
    <row r="11239" ht="12" hidden="1" customHeight="1" x14ac:dyDescent="0.25"/>
    <row r="11240" ht="12" hidden="1" customHeight="1" x14ac:dyDescent="0.25"/>
    <row r="11241" ht="12" hidden="1" customHeight="1" x14ac:dyDescent="0.25"/>
    <row r="11242" ht="12" hidden="1" customHeight="1" x14ac:dyDescent="0.25"/>
    <row r="11243" ht="12" hidden="1" customHeight="1" x14ac:dyDescent="0.25"/>
    <row r="11244" ht="12" hidden="1" customHeight="1" x14ac:dyDescent="0.25"/>
    <row r="11245" ht="12" hidden="1" customHeight="1" x14ac:dyDescent="0.25"/>
    <row r="11246" ht="12" hidden="1" customHeight="1" x14ac:dyDescent="0.25"/>
    <row r="11247" ht="12" hidden="1" customHeight="1" x14ac:dyDescent="0.25"/>
    <row r="11248" ht="12" hidden="1" customHeight="1" x14ac:dyDescent="0.25"/>
    <row r="11249" ht="12" hidden="1" customHeight="1" x14ac:dyDescent="0.25"/>
    <row r="11250" ht="12" hidden="1" customHeight="1" x14ac:dyDescent="0.25"/>
    <row r="11251" ht="12" hidden="1" customHeight="1" x14ac:dyDescent="0.25"/>
    <row r="11252" ht="12" hidden="1" customHeight="1" x14ac:dyDescent="0.25"/>
    <row r="11253" ht="12" hidden="1" customHeight="1" x14ac:dyDescent="0.25"/>
    <row r="11254" ht="12" hidden="1" customHeight="1" x14ac:dyDescent="0.25"/>
    <row r="11255" ht="12" hidden="1" customHeight="1" x14ac:dyDescent="0.25"/>
    <row r="11256" ht="12" hidden="1" customHeight="1" x14ac:dyDescent="0.25"/>
    <row r="11257" ht="12" hidden="1" customHeight="1" x14ac:dyDescent="0.25"/>
    <row r="11258" ht="12" hidden="1" customHeight="1" x14ac:dyDescent="0.25"/>
    <row r="11259" ht="12" hidden="1" customHeight="1" x14ac:dyDescent="0.25"/>
    <row r="11260" ht="12" hidden="1" customHeight="1" x14ac:dyDescent="0.25"/>
    <row r="11261" ht="12" hidden="1" customHeight="1" x14ac:dyDescent="0.25"/>
    <row r="11262" ht="12" hidden="1" customHeight="1" x14ac:dyDescent="0.25"/>
    <row r="11263" ht="12" hidden="1" customHeight="1" x14ac:dyDescent="0.25"/>
    <row r="11264" ht="12" hidden="1" customHeight="1" x14ac:dyDescent="0.25"/>
    <row r="11265" ht="12" hidden="1" customHeight="1" x14ac:dyDescent="0.25"/>
    <row r="11266" ht="12" hidden="1" customHeight="1" x14ac:dyDescent="0.25"/>
    <row r="11267" ht="12" hidden="1" customHeight="1" x14ac:dyDescent="0.25"/>
    <row r="11268" ht="12" hidden="1" customHeight="1" x14ac:dyDescent="0.25"/>
    <row r="11269" ht="12" hidden="1" customHeight="1" x14ac:dyDescent="0.25"/>
    <row r="11270" ht="12" hidden="1" customHeight="1" x14ac:dyDescent="0.25"/>
    <row r="11271" ht="12" hidden="1" customHeight="1" x14ac:dyDescent="0.25"/>
    <row r="11272" ht="12" hidden="1" customHeight="1" x14ac:dyDescent="0.25"/>
    <row r="11273" ht="12" hidden="1" customHeight="1" x14ac:dyDescent="0.25"/>
    <row r="11274" ht="12" hidden="1" customHeight="1" x14ac:dyDescent="0.25"/>
    <row r="11275" ht="12" hidden="1" customHeight="1" x14ac:dyDescent="0.25"/>
    <row r="11276" ht="12" hidden="1" customHeight="1" x14ac:dyDescent="0.25"/>
    <row r="11277" ht="12" hidden="1" customHeight="1" x14ac:dyDescent="0.25"/>
    <row r="11278" ht="12" hidden="1" customHeight="1" x14ac:dyDescent="0.25"/>
    <row r="11279" ht="12" hidden="1" customHeight="1" x14ac:dyDescent="0.25"/>
    <row r="11280" ht="12" hidden="1" customHeight="1" x14ac:dyDescent="0.25"/>
    <row r="11281" ht="12" hidden="1" customHeight="1" x14ac:dyDescent="0.25"/>
    <row r="11282" ht="12" hidden="1" customHeight="1" x14ac:dyDescent="0.25"/>
    <row r="11283" ht="12" hidden="1" customHeight="1" x14ac:dyDescent="0.25"/>
    <row r="11284" ht="12" hidden="1" customHeight="1" x14ac:dyDescent="0.25"/>
    <row r="11285" ht="12" hidden="1" customHeight="1" x14ac:dyDescent="0.25"/>
    <row r="11286" ht="12" hidden="1" customHeight="1" x14ac:dyDescent="0.25"/>
    <row r="11287" ht="12" hidden="1" customHeight="1" x14ac:dyDescent="0.25"/>
    <row r="11288" ht="12" hidden="1" customHeight="1" x14ac:dyDescent="0.25"/>
    <row r="11289" ht="12" hidden="1" customHeight="1" x14ac:dyDescent="0.25"/>
    <row r="11290" ht="12" hidden="1" customHeight="1" x14ac:dyDescent="0.25"/>
    <row r="11291" ht="12" hidden="1" customHeight="1" x14ac:dyDescent="0.25"/>
    <row r="11292" ht="12" hidden="1" customHeight="1" x14ac:dyDescent="0.25"/>
    <row r="11293" ht="12" hidden="1" customHeight="1" x14ac:dyDescent="0.25"/>
    <row r="11294" ht="12" hidden="1" customHeight="1" x14ac:dyDescent="0.25"/>
    <row r="11295" ht="12" hidden="1" customHeight="1" x14ac:dyDescent="0.25"/>
    <row r="11296" ht="12" hidden="1" customHeight="1" x14ac:dyDescent="0.25"/>
    <row r="11297" ht="12" hidden="1" customHeight="1" x14ac:dyDescent="0.25"/>
    <row r="11298" ht="12" hidden="1" customHeight="1" x14ac:dyDescent="0.25"/>
    <row r="11299" ht="12" hidden="1" customHeight="1" x14ac:dyDescent="0.25"/>
    <row r="11300" ht="12" hidden="1" customHeight="1" x14ac:dyDescent="0.25"/>
    <row r="11301" ht="12" hidden="1" customHeight="1" x14ac:dyDescent="0.25"/>
    <row r="11302" ht="12" hidden="1" customHeight="1" x14ac:dyDescent="0.25"/>
    <row r="11303" ht="12" hidden="1" customHeight="1" x14ac:dyDescent="0.25"/>
    <row r="11304" ht="12" hidden="1" customHeight="1" x14ac:dyDescent="0.25"/>
    <row r="11305" ht="12" hidden="1" customHeight="1" x14ac:dyDescent="0.25"/>
    <row r="11306" ht="12" hidden="1" customHeight="1" x14ac:dyDescent="0.25"/>
    <row r="11307" ht="12" hidden="1" customHeight="1" x14ac:dyDescent="0.25"/>
    <row r="11308" ht="12" hidden="1" customHeight="1" x14ac:dyDescent="0.25"/>
    <row r="11309" ht="12" hidden="1" customHeight="1" x14ac:dyDescent="0.25"/>
    <row r="11310" ht="12" hidden="1" customHeight="1" x14ac:dyDescent="0.25"/>
    <row r="11311" ht="12" hidden="1" customHeight="1" x14ac:dyDescent="0.25"/>
    <row r="11312" ht="12" hidden="1" customHeight="1" x14ac:dyDescent="0.25"/>
    <row r="11313" ht="12" hidden="1" customHeight="1" x14ac:dyDescent="0.25"/>
    <row r="11314" ht="12" hidden="1" customHeight="1" x14ac:dyDescent="0.25"/>
    <row r="11315" ht="12" hidden="1" customHeight="1" x14ac:dyDescent="0.25"/>
    <row r="11316" ht="12" hidden="1" customHeight="1" x14ac:dyDescent="0.25"/>
    <row r="11317" ht="12" hidden="1" customHeight="1" x14ac:dyDescent="0.25"/>
    <row r="11318" ht="12" hidden="1" customHeight="1" x14ac:dyDescent="0.25"/>
    <row r="11319" ht="12" hidden="1" customHeight="1" x14ac:dyDescent="0.25"/>
    <row r="11320" ht="12" hidden="1" customHeight="1" x14ac:dyDescent="0.25"/>
    <row r="11321" ht="12" hidden="1" customHeight="1" x14ac:dyDescent="0.25"/>
    <row r="11322" ht="12" hidden="1" customHeight="1" x14ac:dyDescent="0.25"/>
    <row r="11323" ht="12" hidden="1" customHeight="1" x14ac:dyDescent="0.25"/>
    <row r="11324" ht="12" hidden="1" customHeight="1" x14ac:dyDescent="0.25"/>
    <row r="11325" ht="12" hidden="1" customHeight="1" x14ac:dyDescent="0.25"/>
    <row r="11326" ht="12" hidden="1" customHeight="1" x14ac:dyDescent="0.25"/>
    <row r="11327" ht="12" hidden="1" customHeight="1" x14ac:dyDescent="0.25"/>
    <row r="11328" ht="12" hidden="1" customHeight="1" x14ac:dyDescent="0.25"/>
    <row r="11329" ht="12" hidden="1" customHeight="1" x14ac:dyDescent="0.25"/>
    <row r="11330" ht="12" hidden="1" customHeight="1" x14ac:dyDescent="0.25"/>
    <row r="11331" ht="12" hidden="1" customHeight="1" x14ac:dyDescent="0.25"/>
    <row r="11332" ht="12" hidden="1" customHeight="1" x14ac:dyDescent="0.25"/>
    <row r="11333" ht="12" hidden="1" customHeight="1" x14ac:dyDescent="0.25"/>
    <row r="11334" ht="12" hidden="1" customHeight="1" x14ac:dyDescent="0.25"/>
    <row r="11335" ht="12" hidden="1" customHeight="1" x14ac:dyDescent="0.25"/>
    <row r="11336" ht="12" hidden="1" customHeight="1" x14ac:dyDescent="0.25"/>
    <row r="11337" ht="12" hidden="1" customHeight="1" x14ac:dyDescent="0.25"/>
    <row r="11338" ht="12" hidden="1" customHeight="1" x14ac:dyDescent="0.25"/>
    <row r="11339" ht="12" hidden="1" customHeight="1" x14ac:dyDescent="0.25"/>
    <row r="11340" ht="12" hidden="1" customHeight="1" x14ac:dyDescent="0.25"/>
    <row r="11341" ht="12" hidden="1" customHeight="1" x14ac:dyDescent="0.25"/>
    <row r="11342" ht="12" hidden="1" customHeight="1" x14ac:dyDescent="0.25"/>
    <row r="11343" ht="12" hidden="1" customHeight="1" x14ac:dyDescent="0.25"/>
    <row r="11344" ht="12" hidden="1" customHeight="1" x14ac:dyDescent="0.25"/>
    <row r="11345" ht="12" hidden="1" customHeight="1" x14ac:dyDescent="0.25"/>
    <row r="11346" ht="12" hidden="1" customHeight="1" x14ac:dyDescent="0.25"/>
    <row r="11347" ht="12" hidden="1" customHeight="1" x14ac:dyDescent="0.25"/>
    <row r="11348" ht="12" hidden="1" customHeight="1" x14ac:dyDescent="0.25"/>
    <row r="11349" ht="12" hidden="1" customHeight="1" x14ac:dyDescent="0.25"/>
    <row r="11350" ht="12" hidden="1" customHeight="1" x14ac:dyDescent="0.25"/>
    <row r="11351" ht="12" hidden="1" customHeight="1" x14ac:dyDescent="0.25"/>
    <row r="11352" ht="12" hidden="1" customHeight="1" x14ac:dyDescent="0.25"/>
    <row r="11353" ht="12" hidden="1" customHeight="1" x14ac:dyDescent="0.25"/>
    <row r="11354" ht="12" hidden="1" customHeight="1" x14ac:dyDescent="0.25"/>
    <row r="11355" ht="12" hidden="1" customHeight="1" x14ac:dyDescent="0.25"/>
    <row r="11356" ht="12" hidden="1" customHeight="1" x14ac:dyDescent="0.25"/>
    <row r="11357" ht="12" hidden="1" customHeight="1" x14ac:dyDescent="0.25"/>
    <row r="11358" ht="12" hidden="1" customHeight="1" x14ac:dyDescent="0.25"/>
    <row r="11359" ht="12" hidden="1" customHeight="1" x14ac:dyDescent="0.25"/>
    <row r="11360" ht="12" hidden="1" customHeight="1" x14ac:dyDescent="0.25"/>
    <row r="11361" ht="12" hidden="1" customHeight="1" x14ac:dyDescent="0.25"/>
    <row r="11362" ht="12" hidden="1" customHeight="1" x14ac:dyDescent="0.25"/>
    <row r="11363" ht="12" hidden="1" customHeight="1" x14ac:dyDescent="0.25"/>
    <row r="11364" ht="12" hidden="1" customHeight="1" x14ac:dyDescent="0.25"/>
    <row r="11365" ht="12" hidden="1" customHeight="1" x14ac:dyDescent="0.25"/>
    <row r="11366" ht="12" hidden="1" customHeight="1" x14ac:dyDescent="0.25"/>
    <row r="11367" ht="12" hidden="1" customHeight="1" x14ac:dyDescent="0.25"/>
    <row r="11368" ht="12" hidden="1" customHeight="1" x14ac:dyDescent="0.25"/>
    <row r="11369" ht="12" hidden="1" customHeight="1" x14ac:dyDescent="0.25"/>
    <row r="11370" ht="12" hidden="1" customHeight="1" x14ac:dyDescent="0.25"/>
    <row r="11371" ht="12" hidden="1" customHeight="1" x14ac:dyDescent="0.25"/>
    <row r="11372" ht="12" hidden="1" customHeight="1" x14ac:dyDescent="0.25"/>
    <row r="11373" ht="12" hidden="1" customHeight="1" x14ac:dyDescent="0.25"/>
    <row r="11374" ht="12" hidden="1" customHeight="1" x14ac:dyDescent="0.25"/>
    <row r="11375" ht="12" hidden="1" customHeight="1" x14ac:dyDescent="0.25"/>
    <row r="11376" ht="12" hidden="1" customHeight="1" x14ac:dyDescent="0.25"/>
    <row r="11377" ht="12" hidden="1" customHeight="1" x14ac:dyDescent="0.25"/>
    <row r="11378" ht="12" hidden="1" customHeight="1" x14ac:dyDescent="0.25"/>
    <row r="11379" ht="12" hidden="1" customHeight="1" x14ac:dyDescent="0.25"/>
    <row r="11380" ht="12" hidden="1" customHeight="1" x14ac:dyDescent="0.25"/>
    <row r="11381" ht="12" hidden="1" customHeight="1" x14ac:dyDescent="0.25"/>
    <row r="11382" ht="12" hidden="1" customHeight="1" x14ac:dyDescent="0.25"/>
    <row r="11383" ht="12" hidden="1" customHeight="1" x14ac:dyDescent="0.25"/>
    <row r="11384" ht="12" hidden="1" customHeight="1" x14ac:dyDescent="0.25"/>
    <row r="11385" ht="12" hidden="1" customHeight="1" x14ac:dyDescent="0.25"/>
    <row r="11386" ht="12" hidden="1" customHeight="1" x14ac:dyDescent="0.25"/>
    <row r="11387" ht="12" hidden="1" customHeight="1" x14ac:dyDescent="0.25"/>
    <row r="11388" ht="12" hidden="1" customHeight="1" x14ac:dyDescent="0.25"/>
    <row r="11389" ht="12" hidden="1" customHeight="1" x14ac:dyDescent="0.25"/>
    <row r="11390" ht="12" hidden="1" customHeight="1" x14ac:dyDescent="0.25"/>
    <row r="11391" ht="12" hidden="1" customHeight="1" x14ac:dyDescent="0.25"/>
    <row r="11392" ht="12" hidden="1" customHeight="1" x14ac:dyDescent="0.25"/>
    <row r="11393" ht="12" hidden="1" customHeight="1" x14ac:dyDescent="0.25"/>
    <row r="11394" ht="12" hidden="1" customHeight="1" x14ac:dyDescent="0.25"/>
    <row r="11395" ht="12" hidden="1" customHeight="1" x14ac:dyDescent="0.25"/>
    <row r="11396" ht="12" hidden="1" customHeight="1" x14ac:dyDescent="0.25"/>
    <row r="11397" ht="12" hidden="1" customHeight="1" x14ac:dyDescent="0.25"/>
    <row r="11398" ht="12" hidden="1" customHeight="1" x14ac:dyDescent="0.25"/>
    <row r="11399" ht="12" hidden="1" customHeight="1" x14ac:dyDescent="0.25"/>
    <row r="11400" ht="12" hidden="1" customHeight="1" x14ac:dyDescent="0.25"/>
    <row r="11401" ht="12" hidden="1" customHeight="1" x14ac:dyDescent="0.25"/>
    <row r="11402" ht="12" hidden="1" customHeight="1" x14ac:dyDescent="0.25"/>
    <row r="11403" ht="12" hidden="1" customHeight="1" x14ac:dyDescent="0.25"/>
    <row r="11404" ht="12" hidden="1" customHeight="1" x14ac:dyDescent="0.25"/>
    <row r="11405" ht="12" hidden="1" customHeight="1" x14ac:dyDescent="0.25"/>
    <row r="11406" ht="12" hidden="1" customHeight="1" x14ac:dyDescent="0.25"/>
    <row r="11407" ht="12" hidden="1" customHeight="1" x14ac:dyDescent="0.25"/>
    <row r="11408" ht="12" hidden="1" customHeight="1" x14ac:dyDescent="0.25"/>
    <row r="11409" ht="12" hidden="1" customHeight="1" x14ac:dyDescent="0.25"/>
    <row r="11410" ht="12" hidden="1" customHeight="1" x14ac:dyDescent="0.25"/>
    <row r="11411" ht="12" hidden="1" customHeight="1" x14ac:dyDescent="0.25"/>
    <row r="11412" ht="12" hidden="1" customHeight="1" x14ac:dyDescent="0.25"/>
    <row r="11413" ht="12" hidden="1" customHeight="1" x14ac:dyDescent="0.25"/>
    <row r="11414" ht="12" hidden="1" customHeight="1" x14ac:dyDescent="0.25"/>
    <row r="11415" ht="12" hidden="1" customHeight="1" x14ac:dyDescent="0.25"/>
    <row r="11416" ht="12" hidden="1" customHeight="1" x14ac:dyDescent="0.25"/>
    <row r="11417" ht="12" hidden="1" customHeight="1" x14ac:dyDescent="0.25"/>
    <row r="11418" ht="12" hidden="1" customHeight="1" x14ac:dyDescent="0.25"/>
    <row r="11419" ht="12" hidden="1" customHeight="1" x14ac:dyDescent="0.25"/>
    <row r="11420" ht="12" hidden="1" customHeight="1" x14ac:dyDescent="0.25"/>
    <row r="11421" ht="12" hidden="1" customHeight="1" x14ac:dyDescent="0.25"/>
    <row r="11422" ht="12" hidden="1" customHeight="1" x14ac:dyDescent="0.25"/>
    <row r="11423" ht="12" hidden="1" customHeight="1" x14ac:dyDescent="0.25"/>
    <row r="11424" ht="12" hidden="1" customHeight="1" x14ac:dyDescent="0.25"/>
    <row r="11425" ht="12" hidden="1" customHeight="1" x14ac:dyDescent="0.25"/>
    <row r="11426" ht="12" hidden="1" customHeight="1" x14ac:dyDescent="0.25"/>
    <row r="11427" ht="12" hidden="1" customHeight="1" x14ac:dyDescent="0.25"/>
    <row r="11428" ht="12" hidden="1" customHeight="1" x14ac:dyDescent="0.25"/>
    <row r="11429" ht="12" hidden="1" customHeight="1" x14ac:dyDescent="0.25"/>
    <row r="11430" ht="12" hidden="1" customHeight="1" x14ac:dyDescent="0.25"/>
    <row r="11431" ht="12" hidden="1" customHeight="1" x14ac:dyDescent="0.25"/>
    <row r="11432" ht="12" hidden="1" customHeight="1" x14ac:dyDescent="0.25"/>
    <row r="11433" ht="12" hidden="1" customHeight="1" x14ac:dyDescent="0.25"/>
    <row r="11434" ht="12" hidden="1" customHeight="1" x14ac:dyDescent="0.25"/>
    <row r="11435" ht="12" hidden="1" customHeight="1" x14ac:dyDescent="0.25"/>
    <row r="11436" ht="12" hidden="1" customHeight="1" x14ac:dyDescent="0.25"/>
    <row r="11437" ht="12" hidden="1" customHeight="1" x14ac:dyDescent="0.25"/>
    <row r="11438" ht="12" hidden="1" customHeight="1" x14ac:dyDescent="0.25"/>
    <row r="11439" ht="12" hidden="1" customHeight="1" x14ac:dyDescent="0.25"/>
    <row r="11440" ht="12" hidden="1" customHeight="1" x14ac:dyDescent="0.25"/>
    <row r="11441" ht="12" hidden="1" customHeight="1" x14ac:dyDescent="0.25"/>
    <row r="11442" ht="12" hidden="1" customHeight="1" x14ac:dyDescent="0.25"/>
    <row r="11443" ht="12" hidden="1" customHeight="1" x14ac:dyDescent="0.25"/>
    <row r="11444" ht="12" hidden="1" customHeight="1" x14ac:dyDescent="0.25"/>
    <row r="11445" ht="12" hidden="1" customHeight="1" x14ac:dyDescent="0.25"/>
    <row r="11446" ht="12" hidden="1" customHeight="1" x14ac:dyDescent="0.25"/>
    <row r="11447" ht="12" hidden="1" customHeight="1" x14ac:dyDescent="0.25"/>
    <row r="11448" ht="12" hidden="1" customHeight="1" x14ac:dyDescent="0.25"/>
    <row r="11449" ht="12" hidden="1" customHeight="1" x14ac:dyDescent="0.25"/>
    <row r="11450" ht="12" hidden="1" customHeight="1" x14ac:dyDescent="0.25"/>
    <row r="11451" ht="12" hidden="1" customHeight="1" x14ac:dyDescent="0.25"/>
    <row r="11452" ht="12" hidden="1" customHeight="1" x14ac:dyDescent="0.25"/>
    <row r="11453" ht="12" hidden="1" customHeight="1" x14ac:dyDescent="0.25"/>
    <row r="11454" ht="12" hidden="1" customHeight="1" x14ac:dyDescent="0.25"/>
    <row r="11455" ht="12" hidden="1" customHeight="1" x14ac:dyDescent="0.25"/>
    <row r="11456" ht="12" hidden="1" customHeight="1" x14ac:dyDescent="0.25"/>
    <row r="11457" ht="12" hidden="1" customHeight="1" x14ac:dyDescent="0.25"/>
    <row r="11458" ht="12" hidden="1" customHeight="1" x14ac:dyDescent="0.25"/>
    <row r="11459" ht="12" hidden="1" customHeight="1" x14ac:dyDescent="0.25"/>
    <row r="11460" ht="12" hidden="1" customHeight="1" x14ac:dyDescent="0.25"/>
    <row r="11461" ht="12" hidden="1" customHeight="1" x14ac:dyDescent="0.25"/>
    <row r="11462" ht="12" hidden="1" customHeight="1" x14ac:dyDescent="0.25"/>
    <row r="11463" ht="12" hidden="1" customHeight="1" x14ac:dyDescent="0.25"/>
    <row r="11464" ht="12" hidden="1" customHeight="1" x14ac:dyDescent="0.25"/>
    <row r="11465" ht="12" hidden="1" customHeight="1" x14ac:dyDescent="0.25"/>
    <row r="11466" ht="12" hidden="1" customHeight="1" x14ac:dyDescent="0.25"/>
    <row r="11467" ht="12" hidden="1" customHeight="1" x14ac:dyDescent="0.25"/>
    <row r="11468" ht="12" hidden="1" customHeight="1" x14ac:dyDescent="0.25"/>
    <row r="11469" ht="12" hidden="1" customHeight="1" x14ac:dyDescent="0.25"/>
    <row r="11470" ht="12" hidden="1" customHeight="1" x14ac:dyDescent="0.25"/>
    <row r="11471" ht="12" hidden="1" customHeight="1" x14ac:dyDescent="0.25"/>
    <row r="11472" ht="12" hidden="1" customHeight="1" x14ac:dyDescent="0.25"/>
    <row r="11473" ht="12" hidden="1" customHeight="1" x14ac:dyDescent="0.25"/>
    <row r="11474" ht="12" hidden="1" customHeight="1" x14ac:dyDescent="0.25"/>
    <row r="11475" ht="12" hidden="1" customHeight="1" x14ac:dyDescent="0.25"/>
    <row r="11476" ht="12" hidden="1" customHeight="1" x14ac:dyDescent="0.25"/>
    <row r="11477" ht="12" hidden="1" customHeight="1" x14ac:dyDescent="0.25"/>
    <row r="11478" ht="12" hidden="1" customHeight="1" x14ac:dyDescent="0.25"/>
    <row r="11479" ht="12" hidden="1" customHeight="1" x14ac:dyDescent="0.25"/>
    <row r="11480" ht="12" hidden="1" customHeight="1" x14ac:dyDescent="0.25"/>
    <row r="11481" ht="12" hidden="1" customHeight="1" x14ac:dyDescent="0.25"/>
    <row r="11482" ht="12" hidden="1" customHeight="1" x14ac:dyDescent="0.25"/>
    <row r="11483" ht="12" hidden="1" customHeight="1" x14ac:dyDescent="0.25"/>
    <row r="11484" ht="12" hidden="1" customHeight="1" x14ac:dyDescent="0.25"/>
    <row r="11485" ht="12" hidden="1" customHeight="1" x14ac:dyDescent="0.25"/>
    <row r="11486" ht="12" hidden="1" customHeight="1" x14ac:dyDescent="0.25"/>
    <row r="11487" ht="12" hidden="1" customHeight="1" x14ac:dyDescent="0.25"/>
    <row r="11488" ht="12" hidden="1" customHeight="1" x14ac:dyDescent="0.25"/>
    <row r="11489" ht="12" hidden="1" customHeight="1" x14ac:dyDescent="0.25"/>
    <row r="11490" ht="12" hidden="1" customHeight="1" x14ac:dyDescent="0.25"/>
    <row r="11491" ht="12" hidden="1" customHeight="1" x14ac:dyDescent="0.25"/>
    <row r="11492" ht="12" hidden="1" customHeight="1" x14ac:dyDescent="0.25"/>
    <row r="11493" ht="12" hidden="1" customHeight="1" x14ac:dyDescent="0.25"/>
    <row r="11494" ht="12" hidden="1" customHeight="1" x14ac:dyDescent="0.25"/>
    <row r="11495" ht="12" hidden="1" customHeight="1" x14ac:dyDescent="0.25"/>
    <row r="11496" ht="12" hidden="1" customHeight="1" x14ac:dyDescent="0.25"/>
    <row r="11497" ht="12" hidden="1" customHeight="1" x14ac:dyDescent="0.25"/>
    <row r="11498" ht="12" hidden="1" customHeight="1" x14ac:dyDescent="0.25"/>
    <row r="11499" ht="12" hidden="1" customHeight="1" x14ac:dyDescent="0.25"/>
    <row r="11500" ht="12" hidden="1" customHeight="1" x14ac:dyDescent="0.25"/>
    <row r="11501" ht="12" hidden="1" customHeight="1" x14ac:dyDescent="0.25"/>
    <row r="11502" ht="12" hidden="1" customHeight="1" x14ac:dyDescent="0.25"/>
    <row r="11503" ht="12" hidden="1" customHeight="1" x14ac:dyDescent="0.25"/>
    <row r="11504" ht="12" hidden="1" customHeight="1" x14ac:dyDescent="0.25"/>
    <row r="11505" ht="12" hidden="1" customHeight="1" x14ac:dyDescent="0.25"/>
    <row r="11506" ht="12" hidden="1" customHeight="1" x14ac:dyDescent="0.25"/>
    <row r="11507" ht="12" hidden="1" customHeight="1" x14ac:dyDescent="0.25"/>
    <row r="11508" ht="12" hidden="1" customHeight="1" x14ac:dyDescent="0.25"/>
    <row r="11509" ht="12" hidden="1" customHeight="1" x14ac:dyDescent="0.25"/>
    <row r="11510" ht="12" hidden="1" customHeight="1" x14ac:dyDescent="0.25"/>
    <row r="11511" ht="12" hidden="1" customHeight="1" x14ac:dyDescent="0.25"/>
    <row r="11512" ht="12" hidden="1" customHeight="1" x14ac:dyDescent="0.25"/>
    <row r="11513" ht="12" hidden="1" customHeight="1" x14ac:dyDescent="0.25"/>
    <row r="11514" ht="12" hidden="1" customHeight="1" x14ac:dyDescent="0.25"/>
    <row r="11515" ht="12" hidden="1" customHeight="1" x14ac:dyDescent="0.25"/>
    <row r="11516" ht="12" hidden="1" customHeight="1" x14ac:dyDescent="0.25"/>
    <row r="11517" ht="12" hidden="1" customHeight="1" x14ac:dyDescent="0.25"/>
    <row r="11518" ht="12" hidden="1" customHeight="1" x14ac:dyDescent="0.25"/>
    <row r="11519" ht="12" hidden="1" customHeight="1" x14ac:dyDescent="0.25"/>
    <row r="11520" ht="12" hidden="1" customHeight="1" x14ac:dyDescent="0.25"/>
    <row r="11521" ht="12" hidden="1" customHeight="1" x14ac:dyDescent="0.25"/>
    <row r="11522" ht="12" hidden="1" customHeight="1" x14ac:dyDescent="0.25"/>
    <row r="11523" ht="12" hidden="1" customHeight="1" x14ac:dyDescent="0.25"/>
    <row r="11524" ht="12" hidden="1" customHeight="1" x14ac:dyDescent="0.25"/>
    <row r="11525" ht="12" hidden="1" customHeight="1" x14ac:dyDescent="0.25"/>
    <row r="11526" ht="12" hidden="1" customHeight="1" x14ac:dyDescent="0.25"/>
    <row r="11527" ht="12" hidden="1" customHeight="1" x14ac:dyDescent="0.25"/>
    <row r="11528" ht="12" hidden="1" customHeight="1" x14ac:dyDescent="0.25"/>
    <row r="11529" ht="12" hidden="1" customHeight="1" x14ac:dyDescent="0.25"/>
    <row r="11530" ht="12" hidden="1" customHeight="1" x14ac:dyDescent="0.25"/>
    <row r="11531" ht="12" hidden="1" customHeight="1" x14ac:dyDescent="0.25"/>
    <row r="11532" ht="12" hidden="1" customHeight="1" x14ac:dyDescent="0.25"/>
    <row r="11533" ht="12" hidden="1" customHeight="1" x14ac:dyDescent="0.25"/>
    <row r="11534" ht="12" hidden="1" customHeight="1" x14ac:dyDescent="0.25"/>
    <row r="11535" ht="12" hidden="1" customHeight="1" x14ac:dyDescent="0.25"/>
    <row r="11536" ht="12" hidden="1" customHeight="1" x14ac:dyDescent="0.25"/>
    <row r="11537" ht="12" hidden="1" customHeight="1" x14ac:dyDescent="0.25"/>
    <row r="11538" ht="12" hidden="1" customHeight="1" x14ac:dyDescent="0.25"/>
    <row r="11539" ht="12" hidden="1" customHeight="1" x14ac:dyDescent="0.25"/>
    <row r="11540" ht="12" hidden="1" customHeight="1" x14ac:dyDescent="0.25"/>
    <row r="11541" ht="12" hidden="1" customHeight="1" x14ac:dyDescent="0.25"/>
    <row r="11542" ht="12" hidden="1" customHeight="1" x14ac:dyDescent="0.25"/>
    <row r="11543" ht="12" hidden="1" customHeight="1" x14ac:dyDescent="0.25"/>
    <row r="11544" ht="12" hidden="1" customHeight="1" x14ac:dyDescent="0.25"/>
    <row r="11545" ht="12" hidden="1" customHeight="1" x14ac:dyDescent="0.25"/>
    <row r="11546" ht="12" hidden="1" customHeight="1" x14ac:dyDescent="0.25"/>
    <row r="11547" ht="12" hidden="1" customHeight="1" x14ac:dyDescent="0.25"/>
    <row r="11548" ht="12" hidden="1" customHeight="1" x14ac:dyDescent="0.25"/>
    <row r="11549" ht="12" hidden="1" customHeight="1" x14ac:dyDescent="0.25"/>
    <row r="11550" ht="12" hidden="1" customHeight="1" x14ac:dyDescent="0.25"/>
    <row r="11551" ht="12" hidden="1" customHeight="1" x14ac:dyDescent="0.25"/>
    <row r="11552" ht="12" hidden="1" customHeight="1" x14ac:dyDescent="0.25"/>
    <row r="11553" ht="12" hidden="1" customHeight="1" x14ac:dyDescent="0.25"/>
    <row r="11554" ht="12" hidden="1" customHeight="1" x14ac:dyDescent="0.25"/>
    <row r="11555" ht="12" hidden="1" customHeight="1" x14ac:dyDescent="0.25"/>
    <row r="11556" ht="12" hidden="1" customHeight="1" x14ac:dyDescent="0.25"/>
    <row r="11557" ht="12" hidden="1" customHeight="1" x14ac:dyDescent="0.25"/>
    <row r="11558" ht="12" hidden="1" customHeight="1" x14ac:dyDescent="0.25"/>
    <row r="11559" ht="12" hidden="1" customHeight="1" x14ac:dyDescent="0.25"/>
    <row r="11560" ht="12" hidden="1" customHeight="1" x14ac:dyDescent="0.25"/>
    <row r="11561" ht="12" hidden="1" customHeight="1" x14ac:dyDescent="0.25"/>
    <row r="11562" ht="12" hidden="1" customHeight="1" x14ac:dyDescent="0.25"/>
    <row r="11563" ht="12" hidden="1" customHeight="1" x14ac:dyDescent="0.25"/>
    <row r="11564" ht="12" hidden="1" customHeight="1" x14ac:dyDescent="0.25"/>
    <row r="11565" ht="12" hidden="1" customHeight="1" x14ac:dyDescent="0.25"/>
    <row r="11566" ht="12" hidden="1" customHeight="1" x14ac:dyDescent="0.25"/>
    <row r="11567" ht="12" hidden="1" customHeight="1" x14ac:dyDescent="0.25"/>
    <row r="11568" ht="12" hidden="1" customHeight="1" x14ac:dyDescent="0.25"/>
    <row r="11569" ht="12" hidden="1" customHeight="1" x14ac:dyDescent="0.25"/>
    <row r="11570" ht="12" hidden="1" customHeight="1" x14ac:dyDescent="0.25"/>
    <row r="11571" ht="12" hidden="1" customHeight="1" x14ac:dyDescent="0.25"/>
    <row r="11572" ht="12" hidden="1" customHeight="1" x14ac:dyDescent="0.25"/>
    <row r="11573" ht="12" hidden="1" customHeight="1" x14ac:dyDescent="0.25"/>
    <row r="11574" ht="12" hidden="1" customHeight="1" x14ac:dyDescent="0.25"/>
    <row r="11575" ht="12" hidden="1" customHeight="1" x14ac:dyDescent="0.25"/>
    <row r="11576" ht="12" hidden="1" customHeight="1" x14ac:dyDescent="0.25"/>
    <row r="11577" ht="12" hidden="1" customHeight="1" x14ac:dyDescent="0.25"/>
    <row r="11578" ht="12" hidden="1" customHeight="1" x14ac:dyDescent="0.25"/>
    <row r="11579" ht="12" hidden="1" customHeight="1" x14ac:dyDescent="0.25"/>
    <row r="11580" ht="12" hidden="1" customHeight="1" x14ac:dyDescent="0.25"/>
    <row r="11581" ht="12" hidden="1" customHeight="1" x14ac:dyDescent="0.25"/>
    <row r="11582" ht="12" hidden="1" customHeight="1" x14ac:dyDescent="0.25"/>
    <row r="11583" ht="12" hidden="1" customHeight="1" x14ac:dyDescent="0.25"/>
    <row r="11584" ht="12" hidden="1" customHeight="1" x14ac:dyDescent="0.25"/>
    <row r="11585" ht="12" hidden="1" customHeight="1" x14ac:dyDescent="0.25"/>
    <row r="11586" ht="12" hidden="1" customHeight="1" x14ac:dyDescent="0.25"/>
    <row r="11587" ht="12" hidden="1" customHeight="1" x14ac:dyDescent="0.25"/>
    <row r="11588" ht="12" hidden="1" customHeight="1" x14ac:dyDescent="0.25"/>
    <row r="11589" ht="12" hidden="1" customHeight="1" x14ac:dyDescent="0.25"/>
    <row r="11590" ht="12" hidden="1" customHeight="1" x14ac:dyDescent="0.25"/>
    <row r="11591" ht="12" hidden="1" customHeight="1" x14ac:dyDescent="0.25"/>
    <row r="11592" ht="12" hidden="1" customHeight="1" x14ac:dyDescent="0.25"/>
    <row r="11593" ht="12" hidden="1" customHeight="1" x14ac:dyDescent="0.25"/>
    <row r="11594" ht="12" hidden="1" customHeight="1" x14ac:dyDescent="0.25"/>
    <row r="11595" ht="12" hidden="1" customHeight="1" x14ac:dyDescent="0.25"/>
    <row r="11596" ht="12" hidden="1" customHeight="1" x14ac:dyDescent="0.25"/>
    <row r="11597" ht="12" hidden="1" customHeight="1" x14ac:dyDescent="0.25"/>
    <row r="11598" ht="12" hidden="1" customHeight="1" x14ac:dyDescent="0.25"/>
    <row r="11599" ht="12" hidden="1" customHeight="1" x14ac:dyDescent="0.25"/>
    <row r="11600" ht="12" hidden="1" customHeight="1" x14ac:dyDescent="0.25"/>
    <row r="11601" ht="12" hidden="1" customHeight="1" x14ac:dyDescent="0.25"/>
    <row r="11602" ht="12" hidden="1" customHeight="1" x14ac:dyDescent="0.25"/>
    <row r="11603" ht="12" hidden="1" customHeight="1" x14ac:dyDescent="0.25"/>
    <row r="11604" ht="12" hidden="1" customHeight="1" x14ac:dyDescent="0.25"/>
    <row r="11605" ht="12" hidden="1" customHeight="1" x14ac:dyDescent="0.25"/>
    <row r="11606" ht="12" hidden="1" customHeight="1" x14ac:dyDescent="0.25"/>
    <row r="11607" ht="12" hidden="1" customHeight="1" x14ac:dyDescent="0.25"/>
    <row r="11608" ht="12" hidden="1" customHeight="1" x14ac:dyDescent="0.25"/>
    <row r="11609" ht="12" hidden="1" customHeight="1" x14ac:dyDescent="0.25"/>
    <row r="11610" ht="12" hidden="1" customHeight="1" x14ac:dyDescent="0.25"/>
    <row r="11611" ht="12" hidden="1" customHeight="1" x14ac:dyDescent="0.25"/>
    <row r="11612" ht="12" hidden="1" customHeight="1" x14ac:dyDescent="0.25"/>
    <row r="11613" ht="12" hidden="1" customHeight="1" x14ac:dyDescent="0.25"/>
    <row r="11614" ht="12" hidden="1" customHeight="1" x14ac:dyDescent="0.25"/>
    <row r="11615" ht="12" hidden="1" customHeight="1" x14ac:dyDescent="0.25"/>
    <row r="11616" ht="12" hidden="1" customHeight="1" x14ac:dyDescent="0.25"/>
    <row r="11617" ht="12" hidden="1" customHeight="1" x14ac:dyDescent="0.25"/>
    <row r="11618" ht="12" hidden="1" customHeight="1" x14ac:dyDescent="0.25"/>
    <row r="11619" ht="12" hidden="1" customHeight="1" x14ac:dyDescent="0.25"/>
    <row r="11620" ht="12" hidden="1" customHeight="1" x14ac:dyDescent="0.25"/>
    <row r="11621" ht="12" hidden="1" customHeight="1" x14ac:dyDescent="0.25"/>
    <row r="11622" ht="12" hidden="1" customHeight="1" x14ac:dyDescent="0.25"/>
    <row r="11623" ht="12" hidden="1" customHeight="1" x14ac:dyDescent="0.25"/>
    <row r="11624" ht="12" hidden="1" customHeight="1" x14ac:dyDescent="0.25"/>
    <row r="11625" ht="12" hidden="1" customHeight="1" x14ac:dyDescent="0.25"/>
    <row r="11626" ht="12" hidden="1" customHeight="1" x14ac:dyDescent="0.25"/>
    <row r="11627" ht="12" hidden="1" customHeight="1" x14ac:dyDescent="0.25"/>
    <row r="11628" ht="12" hidden="1" customHeight="1" x14ac:dyDescent="0.25"/>
    <row r="11629" ht="12" hidden="1" customHeight="1" x14ac:dyDescent="0.25"/>
    <row r="11630" ht="12" hidden="1" customHeight="1" x14ac:dyDescent="0.25"/>
    <row r="11631" ht="12" hidden="1" customHeight="1" x14ac:dyDescent="0.25"/>
    <row r="11632" ht="12" hidden="1" customHeight="1" x14ac:dyDescent="0.25"/>
    <row r="11633" ht="12" hidden="1" customHeight="1" x14ac:dyDescent="0.25"/>
    <row r="11634" ht="12" hidden="1" customHeight="1" x14ac:dyDescent="0.25"/>
    <row r="11635" ht="12" hidden="1" customHeight="1" x14ac:dyDescent="0.25"/>
    <row r="11636" ht="12" hidden="1" customHeight="1" x14ac:dyDescent="0.25"/>
    <row r="11637" ht="12" hidden="1" customHeight="1" x14ac:dyDescent="0.25"/>
    <row r="11638" ht="12" hidden="1" customHeight="1" x14ac:dyDescent="0.25"/>
    <row r="11639" ht="12" hidden="1" customHeight="1" x14ac:dyDescent="0.25"/>
    <row r="11640" ht="12" hidden="1" customHeight="1" x14ac:dyDescent="0.25"/>
    <row r="11641" ht="12" hidden="1" customHeight="1" x14ac:dyDescent="0.25"/>
    <row r="11642" ht="12" hidden="1" customHeight="1" x14ac:dyDescent="0.25"/>
    <row r="11643" ht="12" hidden="1" customHeight="1" x14ac:dyDescent="0.25"/>
    <row r="11644" ht="12" hidden="1" customHeight="1" x14ac:dyDescent="0.25"/>
    <row r="11645" ht="12" hidden="1" customHeight="1" x14ac:dyDescent="0.25"/>
    <row r="11646" ht="12" hidden="1" customHeight="1" x14ac:dyDescent="0.25"/>
    <row r="11647" ht="12" hidden="1" customHeight="1" x14ac:dyDescent="0.25"/>
    <row r="11648" ht="12" hidden="1" customHeight="1" x14ac:dyDescent="0.25"/>
    <row r="11649" ht="12" hidden="1" customHeight="1" x14ac:dyDescent="0.25"/>
    <row r="11650" ht="12" hidden="1" customHeight="1" x14ac:dyDescent="0.25"/>
    <row r="11651" ht="12" hidden="1" customHeight="1" x14ac:dyDescent="0.25"/>
    <row r="11652" ht="12" hidden="1" customHeight="1" x14ac:dyDescent="0.25"/>
    <row r="11653" ht="12" hidden="1" customHeight="1" x14ac:dyDescent="0.25"/>
    <row r="11654" ht="12" hidden="1" customHeight="1" x14ac:dyDescent="0.25"/>
    <row r="11655" ht="12" hidden="1" customHeight="1" x14ac:dyDescent="0.25"/>
    <row r="11656" ht="12" hidden="1" customHeight="1" x14ac:dyDescent="0.25"/>
    <row r="11657" ht="12" hidden="1" customHeight="1" x14ac:dyDescent="0.25"/>
    <row r="11658" ht="12" hidden="1" customHeight="1" x14ac:dyDescent="0.25"/>
    <row r="11659" ht="12" hidden="1" customHeight="1" x14ac:dyDescent="0.25"/>
    <row r="11660" ht="12" hidden="1" customHeight="1" x14ac:dyDescent="0.25"/>
    <row r="11661" ht="12" hidden="1" customHeight="1" x14ac:dyDescent="0.25"/>
    <row r="11662" ht="12" hidden="1" customHeight="1" x14ac:dyDescent="0.25"/>
    <row r="11663" ht="12" hidden="1" customHeight="1" x14ac:dyDescent="0.25"/>
    <row r="11664" ht="12" hidden="1" customHeight="1" x14ac:dyDescent="0.25"/>
    <row r="11665" ht="12" hidden="1" customHeight="1" x14ac:dyDescent="0.25"/>
    <row r="11666" ht="12" hidden="1" customHeight="1" x14ac:dyDescent="0.25"/>
    <row r="11667" ht="12" hidden="1" customHeight="1" x14ac:dyDescent="0.25"/>
    <row r="11668" ht="12" hidden="1" customHeight="1" x14ac:dyDescent="0.25"/>
    <row r="11669" ht="12" hidden="1" customHeight="1" x14ac:dyDescent="0.25"/>
    <row r="11670" ht="12" hidden="1" customHeight="1" x14ac:dyDescent="0.25"/>
    <row r="11671" ht="12" hidden="1" customHeight="1" x14ac:dyDescent="0.25"/>
    <row r="11672" ht="12" hidden="1" customHeight="1" x14ac:dyDescent="0.25"/>
    <row r="11673" ht="12" hidden="1" customHeight="1" x14ac:dyDescent="0.25"/>
    <row r="11674" ht="12" hidden="1" customHeight="1" x14ac:dyDescent="0.25"/>
    <row r="11675" ht="12" hidden="1" customHeight="1" x14ac:dyDescent="0.25"/>
    <row r="11676" ht="12" hidden="1" customHeight="1" x14ac:dyDescent="0.25"/>
    <row r="11677" ht="12" hidden="1" customHeight="1" x14ac:dyDescent="0.25"/>
    <row r="11678" ht="12" hidden="1" customHeight="1" x14ac:dyDescent="0.25"/>
    <row r="11679" ht="12" hidden="1" customHeight="1" x14ac:dyDescent="0.25"/>
    <row r="11680" ht="12" hidden="1" customHeight="1" x14ac:dyDescent="0.25"/>
    <row r="11681" ht="12" hidden="1" customHeight="1" x14ac:dyDescent="0.25"/>
    <row r="11682" ht="12" hidden="1" customHeight="1" x14ac:dyDescent="0.25"/>
    <row r="11683" ht="12" hidden="1" customHeight="1" x14ac:dyDescent="0.25"/>
    <row r="11684" ht="12" hidden="1" customHeight="1" x14ac:dyDescent="0.25"/>
    <row r="11685" ht="12" hidden="1" customHeight="1" x14ac:dyDescent="0.25"/>
    <row r="11686" ht="12" hidden="1" customHeight="1" x14ac:dyDescent="0.25"/>
    <row r="11687" ht="12" hidden="1" customHeight="1" x14ac:dyDescent="0.25"/>
    <row r="11688" ht="12" hidden="1" customHeight="1" x14ac:dyDescent="0.25"/>
    <row r="11689" ht="12" hidden="1" customHeight="1" x14ac:dyDescent="0.25"/>
    <row r="11690" ht="12" hidden="1" customHeight="1" x14ac:dyDescent="0.25"/>
    <row r="11691" ht="12" hidden="1" customHeight="1" x14ac:dyDescent="0.25"/>
    <row r="11692" ht="12" hidden="1" customHeight="1" x14ac:dyDescent="0.25"/>
    <row r="11693" ht="12" hidden="1" customHeight="1" x14ac:dyDescent="0.25"/>
    <row r="11694" ht="12" hidden="1" customHeight="1" x14ac:dyDescent="0.25"/>
    <row r="11695" ht="12" hidden="1" customHeight="1" x14ac:dyDescent="0.25"/>
    <row r="11696" ht="12" hidden="1" customHeight="1" x14ac:dyDescent="0.25"/>
    <row r="11697" ht="12" hidden="1" customHeight="1" x14ac:dyDescent="0.25"/>
    <row r="11698" ht="12" hidden="1" customHeight="1" x14ac:dyDescent="0.25"/>
    <row r="11699" ht="12" hidden="1" customHeight="1" x14ac:dyDescent="0.25"/>
    <row r="11700" ht="12" hidden="1" customHeight="1" x14ac:dyDescent="0.25"/>
    <row r="11701" ht="12" hidden="1" customHeight="1" x14ac:dyDescent="0.25"/>
    <row r="11702" ht="12" hidden="1" customHeight="1" x14ac:dyDescent="0.25"/>
    <row r="11703" ht="12" hidden="1" customHeight="1" x14ac:dyDescent="0.25"/>
    <row r="11704" ht="12" hidden="1" customHeight="1" x14ac:dyDescent="0.25"/>
    <row r="11705" ht="12" hidden="1" customHeight="1" x14ac:dyDescent="0.25"/>
    <row r="11706" ht="12" hidden="1" customHeight="1" x14ac:dyDescent="0.25"/>
    <row r="11707" ht="12" hidden="1" customHeight="1" x14ac:dyDescent="0.25"/>
    <row r="11708" ht="12" hidden="1" customHeight="1" x14ac:dyDescent="0.25"/>
    <row r="11709" ht="12" hidden="1" customHeight="1" x14ac:dyDescent="0.25"/>
    <row r="11710" ht="12" hidden="1" customHeight="1" x14ac:dyDescent="0.25"/>
    <row r="11711" ht="12" hidden="1" customHeight="1" x14ac:dyDescent="0.25"/>
    <row r="11712" ht="12" hidden="1" customHeight="1" x14ac:dyDescent="0.25"/>
    <row r="11713" ht="12" hidden="1" customHeight="1" x14ac:dyDescent="0.25"/>
    <row r="11714" ht="12" hidden="1" customHeight="1" x14ac:dyDescent="0.25"/>
    <row r="11715" ht="12" hidden="1" customHeight="1" x14ac:dyDescent="0.25"/>
    <row r="11716" ht="12" hidden="1" customHeight="1" x14ac:dyDescent="0.25"/>
    <row r="11717" ht="12" hidden="1" customHeight="1" x14ac:dyDescent="0.25"/>
    <row r="11718" ht="12" hidden="1" customHeight="1" x14ac:dyDescent="0.25"/>
    <row r="11719" ht="12" hidden="1" customHeight="1" x14ac:dyDescent="0.25"/>
    <row r="11720" ht="12" hidden="1" customHeight="1" x14ac:dyDescent="0.25"/>
    <row r="11721" ht="12" hidden="1" customHeight="1" x14ac:dyDescent="0.25"/>
    <row r="11722" ht="12" hidden="1" customHeight="1" x14ac:dyDescent="0.25"/>
    <row r="11723" ht="12" hidden="1" customHeight="1" x14ac:dyDescent="0.25"/>
    <row r="11724" ht="12" hidden="1" customHeight="1" x14ac:dyDescent="0.25"/>
    <row r="11725" ht="12" hidden="1" customHeight="1" x14ac:dyDescent="0.25"/>
    <row r="11726" ht="12" hidden="1" customHeight="1" x14ac:dyDescent="0.25"/>
    <row r="11727" ht="12" hidden="1" customHeight="1" x14ac:dyDescent="0.25"/>
    <row r="11728" ht="12" hidden="1" customHeight="1" x14ac:dyDescent="0.25"/>
    <row r="11729" ht="12" hidden="1" customHeight="1" x14ac:dyDescent="0.25"/>
    <row r="11730" ht="12" hidden="1" customHeight="1" x14ac:dyDescent="0.25"/>
    <row r="11731" ht="12" hidden="1" customHeight="1" x14ac:dyDescent="0.25"/>
    <row r="11732" ht="12" hidden="1" customHeight="1" x14ac:dyDescent="0.25"/>
    <row r="11733" ht="12" hidden="1" customHeight="1" x14ac:dyDescent="0.25"/>
    <row r="11734" ht="12" hidden="1" customHeight="1" x14ac:dyDescent="0.25"/>
    <row r="11735" ht="12" hidden="1" customHeight="1" x14ac:dyDescent="0.25"/>
    <row r="11736" ht="12" hidden="1" customHeight="1" x14ac:dyDescent="0.25"/>
    <row r="11737" ht="12" hidden="1" customHeight="1" x14ac:dyDescent="0.25"/>
    <row r="11738" ht="12" hidden="1" customHeight="1" x14ac:dyDescent="0.25"/>
    <row r="11739" ht="12" hidden="1" customHeight="1" x14ac:dyDescent="0.25"/>
    <row r="11740" ht="12" hidden="1" customHeight="1" x14ac:dyDescent="0.25"/>
    <row r="11741" ht="12" hidden="1" customHeight="1" x14ac:dyDescent="0.25"/>
    <row r="11742" ht="12" hidden="1" customHeight="1" x14ac:dyDescent="0.25"/>
    <row r="11743" ht="12" hidden="1" customHeight="1" x14ac:dyDescent="0.25"/>
    <row r="11744" ht="12" hidden="1" customHeight="1" x14ac:dyDescent="0.25"/>
    <row r="11745" ht="12" hidden="1" customHeight="1" x14ac:dyDescent="0.25"/>
    <row r="11746" ht="12" hidden="1" customHeight="1" x14ac:dyDescent="0.25"/>
    <row r="11747" ht="12" hidden="1" customHeight="1" x14ac:dyDescent="0.25"/>
    <row r="11748" ht="12" hidden="1" customHeight="1" x14ac:dyDescent="0.25"/>
    <row r="11749" ht="12" hidden="1" customHeight="1" x14ac:dyDescent="0.25"/>
    <row r="11750" ht="12" hidden="1" customHeight="1" x14ac:dyDescent="0.25"/>
    <row r="11751" ht="12" hidden="1" customHeight="1" x14ac:dyDescent="0.25"/>
    <row r="11752" ht="12" hidden="1" customHeight="1" x14ac:dyDescent="0.25"/>
    <row r="11753" ht="12" hidden="1" customHeight="1" x14ac:dyDescent="0.25"/>
    <row r="11754" ht="12" hidden="1" customHeight="1" x14ac:dyDescent="0.25"/>
    <row r="11755" ht="12" hidden="1" customHeight="1" x14ac:dyDescent="0.25"/>
    <row r="11756" ht="12" hidden="1" customHeight="1" x14ac:dyDescent="0.25"/>
    <row r="11757" ht="12" hidden="1" customHeight="1" x14ac:dyDescent="0.25"/>
    <row r="11758" ht="12" hidden="1" customHeight="1" x14ac:dyDescent="0.25"/>
    <row r="11759" ht="12" hidden="1" customHeight="1" x14ac:dyDescent="0.25"/>
    <row r="11760" ht="12" hidden="1" customHeight="1" x14ac:dyDescent="0.25"/>
    <row r="11761" ht="12" hidden="1" customHeight="1" x14ac:dyDescent="0.25"/>
    <row r="11762" ht="12" hidden="1" customHeight="1" x14ac:dyDescent="0.25"/>
    <row r="11763" ht="12" hidden="1" customHeight="1" x14ac:dyDescent="0.25"/>
    <row r="11764" ht="12" hidden="1" customHeight="1" x14ac:dyDescent="0.25"/>
    <row r="11765" ht="12" hidden="1" customHeight="1" x14ac:dyDescent="0.25"/>
    <row r="11766" ht="12" hidden="1" customHeight="1" x14ac:dyDescent="0.25"/>
    <row r="11767" ht="12" hidden="1" customHeight="1" x14ac:dyDescent="0.25"/>
    <row r="11768" ht="12" hidden="1" customHeight="1" x14ac:dyDescent="0.25"/>
    <row r="11769" ht="12" hidden="1" customHeight="1" x14ac:dyDescent="0.25"/>
    <row r="11770" ht="12" hidden="1" customHeight="1" x14ac:dyDescent="0.25"/>
    <row r="11771" ht="12" hidden="1" customHeight="1" x14ac:dyDescent="0.25"/>
    <row r="11772" ht="12" hidden="1" customHeight="1" x14ac:dyDescent="0.25"/>
    <row r="11773" ht="12" hidden="1" customHeight="1" x14ac:dyDescent="0.25"/>
    <row r="11774" ht="12" hidden="1" customHeight="1" x14ac:dyDescent="0.25"/>
    <row r="11775" ht="12" hidden="1" customHeight="1" x14ac:dyDescent="0.25"/>
    <row r="11776" ht="12" hidden="1" customHeight="1" x14ac:dyDescent="0.25"/>
    <row r="11777" ht="12" hidden="1" customHeight="1" x14ac:dyDescent="0.25"/>
    <row r="11778" ht="12" hidden="1" customHeight="1" x14ac:dyDescent="0.25"/>
    <row r="11779" ht="12" hidden="1" customHeight="1" x14ac:dyDescent="0.25"/>
    <row r="11780" ht="12" hidden="1" customHeight="1" x14ac:dyDescent="0.25"/>
    <row r="11781" ht="12" hidden="1" customHeight="1" x14ac:dyDescent="0.25"/>
    <row r="11782" ht="12" hidden="1" customHeight="1" x14ac:dyDescent="0.25"/>
    <row r="11783" ht="12" hidden="1" customHeight="1" x14ac:dyDescent="0.25"/>
    <row r="11784" ht="12" hidden="1" customHeight="1" x14ac:dyDescent="0.25"/>
    <row r="11785" ht="12" hidden="1" customHeight="1" x14ac:dyDescent="0.25"/>
    <row r="11786" ht="12" hidden="1" customHeight="1" x14ac:dyDescent="0.25"/>
    <row r="11787" ht="12" hidden="1" customHeight="1" x14ac:dyDescent="0.25"/>
    <row r="11788" ht="12" hidden="1" customHeight="1" x14ac:dyDescent="0.25"/>
    <row r="11789" ht="12" hidden="1" customHeight="1" x14ac:dyDescent="0.25"/>
    <row r="11790" ht="12" hidden="1" customHeight="1" x14ac:dyDescent="0.25"/>
    <row r="11791" ht="12" hidden="1" customHeight="1" x14ac:dyDescent="0.25"/>
    <row r="11792" ht="12" hidden="1" customHeight="1" x14ac:dyDescent="0.25"/>
    <row r="11793" ht="12" hidden="1" customHeight="1" x14ac:dyDescent="0.25"/>
    <row r="11794" ht="12" hidden="1" customHeight="1" x14ac:dyDescent="0.25"/>
    <row r="11795" ht="12" hidden="1" customHeight="1" x14ac:dyDescent="0.25"/>
    <row r="11796" ht="12" hidden="1" customHeight="1" x14ac:dyDescent="0.25"/>
    <row r="11797" ht="12" hidden="1" customHeight="1" x14ac:dyDescent="0.25"/>
    <row r="11798" ht="12" hidden="1" customHeight="1" x14ac:dyDescent="0.25"/>
    <row r="11799" ht="12" hidden="1" customHeight="1" x14ac:dyDescent="0.25"/>
    <row r="11800" ht="12" hidden="1" customHeight="1" x14ac:dyDescent="0.25"/>
    <row r="11801" ht="12" hidden="1" customHeight="1" x14ac:dyDescent="0.25"/>
    <row r="11802" ht="12" hidden="1" customHeight="1" x14ac:dyDescent="0.25"/>
    <row r="11803" ht="12" hidden="1" customHeight="1" x14ac:dyDescent="0.25"/>
    <row r="11804" ht="12" hidden="1" customHeight="1" x14ac:dyDescent="0.25"/>
    <row r="11805" ht="12" hidden="1" customHeight="1" x14ac:dyDescent="0.25"/>
    <row r="11806" ht="12" hidden="1" customHeight="1" x14ac:dyDescent="0.25"/>
    <row r="11807" ht="12" hidden="1" customHeight="1" x14ac:dyDescent="0.25"/>
    <row r="11808" ht="12" hidden="1" customHeight="1" x14ac:dyDescent="0.25"/>
    <row r="11809" ht="12" hidden="1" customHeight="1" x14ac:dyDescent="0.25"/>
    <row r="11810" ht="12" hidden="1" customHeight="1" x14ac:dyDescent="0.25"/>
    <row r="11811" ht="12" hidden="1" customHeight="1" x14ac:dyDescent="0.25"/>
    <row r="11812" ht="12" hidden="1" customHeight="1" x14ac:dyDescent="0.25"/>
    <row r="11813" ht="12" hidden="1" customHeight="1" x14ac:dyDescent="0.25"/>
    <row r="11814" ht="12" hidden="1" customHeight="1" x14ac:dyDescent="0.25"/>
    <row r="11815" ht="12" hidden="1" customHeight="1" x14ac:dyDescent="0.25"/>
    <row r="11816" ht="12" hidden="1" customHeight="1" x14ac:dyDescent="0.25"/>
    <row r="11817" ht="12" hidden="1" customHeight="1" x14ac:dyDescent="0.25"/>
    <row r="11818" ht="12" hidden="1" customHeight="1" x14ac:dyDescent="0.25"/>
    <row r="11819" ht="12" hidden="1" customHeight="1" x14ac:dyDescent="0.25"/>
    <row r="11820" ht="12" hidden="1" customHeight="1" x14ac:dyDescent="0.25"/>
    <row r="11821" ht="12" hidden="1" customHeight="1" x14ac:dyDescent="0.25"/>
    <row r="11822" ht="12" hidden="1" customHeight="1" x14ac:dyDescent="0.25"/>
    <row r="11823" ht="12" hidden="1" customHeight="1" x14ac:dyDescent="0.25"/>
    <row r="11824" ht="12" hidden="1" customHeight="1" x14ac:dyDescent="0.25"/>
    <row r="11825" ht="12" hidden="1" customHeight="1" x14ac:dyDescent="0.25"/>
    <row r="11826" ht="12" hidden="1" customHeight="1" x14ac:dyDescent="0.25"/>
    <row r="11827" ht="12" hidden="1" customHeight="1" x14ac:dyDescent="0.25"/>
    <row r="11828" ht="12" hidden="1" customHeight="1" x14ac:dyDescent="0.25"/>
    <row r="11829" ht="12" hidden="1" customHeight="1" x14ac:dyDescent="0.25"/>
    <row r="11830" ht="12" hidden="1" customHeight="1" x14ac:dyDescent="0.25"/>
    <row r="11831" ht="12" hidden="1" customHeight="1" x14ac:dyDescent="0.25"/>
    <row r="11832" ht="12" hidden="1" customHeight="1" x14ac:dyDescent="0.25"/>
    <row r="11833" ht="12" hidden="1" customHeight="1" x14ac:dyDescent="0.25"/>
    <row r="11834" ht="12" hidden="1" customHeight="1" x14ac:dyDescent="0.25"/>
    <row r="11835" ht="12" hidden="1" customHeight="1" x14ac:dyDescent="0.25"/>
    <row r="11836" ht="12" hidden="1" customHeight="1" x14ac:dyDescent="0.25"/>
    <row r="11837" ht="12" hidden="1" customHeight="1" x14ac:dyDescent="0.25"/>
    <row r="11838" ht="12" hidden="1" customHeight="1" x14ac:dyDescent="0.25"/>
    <row r="11839" ht="12" hidden="1" customHeight="1" x14ac:dyDescent="0.25"/>
    <row r="11840" ht="12" hidden="1" customHeight="1" x14ac:dyDescent="0.25"/>
    <row r="11841" ht="12" hidden="1" customHeight="1" x14ac:dyDescent="0.25"/>
    <row r="11842" ht="12" hidden="1" customHeight="1" x14ac:dyDescent="0.25"/>
    <row r="11843" ht="12" hidden="1" customHeight="1" x14ac:dyDescent="0.25"/>
    <row r="11844" ht="12" hidden="1" customHeight="1" x14ac:dyDescent="0.25"/>
    <row r="11845" ht="12" hidden="1" customHeight="1" x14ac:dyDescent="0.25"/>
    <row r="11846" ht="12" hidden="1" customHeight="1" x14ac:dyDescent="0.25"/>
    <row r="11847" ht="12" hidden="1" customHeight="1" x14ac:dyDescent="0.25"/>
    <row r="11848" ht="12" hidden="1" customHeight="1" x14ac:dyDescent="0.25"/>
    <row r="11849" ht="12" hidden="1" customHeight="1" x14ac:dyDescent="0.25"/>
    <row r="11850" ht="12" hidden="1" customHeight="1" x14ac:dyDescent="0.25"/>
    <row r="11851" ht="12" hidden="1" customHeight="1" x14ac:dyDescent="0.25"/>
    <row r="11852" ht="12" hidden="1" customHeight="1" x14ac:dyDescent="0.25"/>
    <row r="11853" ht="12" hidden="1" customHeight="1" x14ac:dyDescent="0.25"/>
    <row r="11854" ht="12" hidden="1" customHeight="1" x14ac:dyDescent="0.25"/>
    <row r="11855" ht="12" hidden="1" customHeight="1" x14ac:dyDescent="0.25"/>
    <row r="11856" ht="12" hidden="1" customHeight="1" x14ac:dyDescent="0.25"/>
    <row r="11857" ht="12" hidden="1" customHeight="1" x14ac:dyDescent="0.25"/>
    <row r="11858" ht="12" hidden="1" customHeight="1" x14ac:dyDescent="0.25"/>
    <row r="11859" ht="12" hidden="1" customHeight="1" x14ac:dyDescent="0.25"/>
    <row r="11860" ht="12" hidden="1" customHeight="1" x14ac:dyDescent="0.25"/>
    <row r="11861" ht="12" hidden="1" customHeight="1" x14ac:dyDescent="0.25"/>
    <row r="11862" ht="12" hidden="1" customHeight="1" x14ac:dyDescent="0.25"/>
    <row r="11863" ht="12" hidden="1" customHeight="1" x14ac:dyDescent="0.25"/>
    <row r="11864" ht="12" hidden="1" customHeight="1" x14ac:dyDescent="0.25"/>
    <row r="11865" ht="12" hidden="1" customHeight="1" x14ac:dyDescent="0.25"/>
    <row r="11866" ht="12" hidden="1" customHeight="1" x14ac:dyDescent="0.25"/>
    <row r="11867" ht="12" hidden="1" customHeight="1" x14ac:dyDescent="0.25"/>
    <row r="11868" ht="12" hidden="1" customHeight="1" x14ac:dyDescent="0.25"/>
    <row r="11869" ht="12" hidden="1" customHeight="1" x14ac:dyDescent="0.25"/>
    <row r="11870" ht="12" hidden="1" customHeight="1" x14ac:dyDescent="0.25"/>
    <row r="11871" ht="12" hidden="1" customHeight="1" x14ac:dyDescent="0.25"/>
    <row r="11872" ht="12" hidden="1" customHeight="1" x14ac:dyDescent="0.25"/>
    <row r="11873" ht="12" hidden="1" customHeight="1" x14ac:dyDescent="0.25"/>
    <row r="11874" ht="12" hidden="1" customHeight="1" x14ac:dyDescent="0.25"/>
    <row r="11875" ht="12" hidden="1" customHeight="1" x14ac:dyDescent="0.25"/>
    <row r="11876" ht="12" hidden="1" customHeight="1" x14ac:dyDescent="0.25"/>
    <row r="11877" ht="12" hidden="1" customHeight="1" x14ac:dyDescent="0.25"/>
    <row r="11878" ht="12" hidden="1" customHeight="1" x14ac:dyDescent="0.25"/>
    <row r="11879" ht="12" hidden="1" customHeight="1" x14ac:dyDescent="0.25"/>
    <row r="11880" ht="12" hidden="1" customHeight="1" x14ac:dyDescent="0.25"/>
    <row r="11881" ht="12" hidden="1" customHeight="1" x14ac:dyDescent="0.25"/>
    <row r="11882" ht="12" hidden="1" customHeight="1" x14ac:dyDescent="0.25"/>
    <row r="11883" ht="12" hidden="1" customHeight="1" x14ac:dyDescent="0.25"/>
    <row r="11884" ht="12" hidden="1" customHeight="1" x14ac:dyDescent="0.25"/>
    <row r="11885" ht="12" hidden="1" customHeight="1" x14ac:dyDescent="0.25"/>
    <row r="11886" ht="12" hidden="1" customHeight="1" x14ac:dyDescent="0.25"/>
    <row r="11887" ht="12" hidden="1" customHeight="1" x14ac:dyDescent="0.25"/>
    <row r="11888" ht="12" hidden="1" customHeight="1" x14ac:dyDescent="0.25"/>
    <row r="11889" ht="12" hidden="1" customHeight="1" x14ac:dyDescent="0.25"/>
    <row r="11890" ht="12" hidden="1" customHeight="1" x14ac:dyDescent="0.25"/>
    <row r="11891" ht="12" hidden="1" customHeight="1" x14ac:dyDescent="0.25"/>
    <row r="11892" ht="12" hidden="1" customHeight="1" x14ac:dyDescent="0.25"/>
    <row r="11893" ht="12" hidden="1" customHeight="1" x14ac:dyDescent="0.25"/>
    <row r="11894" ht="12" hidden="1" customHeight="1" x14ac:dyDescent="0.25"/>
    <row r="11895" ht="12" hidden="1" customHeight="1" x14ac:dyDescent="0.25"/>
    <row r="11896" ht="12" hidden="1" customHeight="1" x14ac:dyDescent="0.25"/>
    <row r="11897" ht="12" hidden="1" customHeight="1" x14ac:dyDescent="0.25"/>
    <row r="11898" ht="12" hidden="1" customHeight="1" x14ac:dyDescent="0.25"/>
    <row r="11899" ht="12" hidden="1" customHeight="1" x14ac:dyDescent="0.25"/>
    <row r="11900" ht="12" hidden="1" customHeight="1" x14ac:dyDescent="0.25"/>
    <row r="11901" ht="12" hidden="1" customHeight="1" x14ac:dyDescent="0.25"/>
    <row r="11902" ht="12" hidden="1" customHeight="1" x14ac:dyDescent="0.25"/>
    <row r="11903" ht="12" hidden="1" customHeight="1" x14ac:dyDescent="0.25"/>
    <row r="11904" ht="12" hidden="1" customHeight="1" x14ac:dyDescent="0.25"/>
    <row r="11905" ht="12" hidden="1" customHeight="1" x14ac:dyDescent="0.25"/>
    <row r="11906" ht="12" hidden="1" customHeight="1" x14ac:dyDescent="0.25"/>
    <row r="11907" ht="12" hidden="1" customHeight="1" x14ac:dyDescent="0.25"/>
    <row r="11908" ht="12" hidden="1" customHeight="1" x14ac:dyDescent="0.25"/>
    <row r="11909" ht="12" hidden="1" customHeight="1" x14ac:dyDescent="0.25"/>
    <row r="11910" ht="12" hidden="1" customHeight="1" x14ac:dyDescent="0.25"/>
    <row r="11911" ht="12" hidden="1" customHeight="1" x14ac:dyDescent="0.25"/>
    <row r="11912" ht="12" hidden="1" customHeight="1" x14ac:dyDescent="0.25"/>
    <row r="11913" ht="12" hidden="1" customHeight="1" x14ac:dyDescent="0.25"/>
    <row r="11914" ht="12" hidden="1" customHeight="1" x14ac:dyDescent="0.25"/>
    <row r="11915" ht="12" hidden="1" customHeight="1" x14ac:dyDescent="0.25"/>
    <row r="11916" ht="12" hidden="1" customHeight="1" x14ac:dyDescent="0.25"/>
    <row r="11917" ht="12" hidden="1" customHeight="1" x14ac:dyDescent="0.25"/>
    <row r="11918" ht="12" hidden="1" customHeight="1" x14ac:dyDescent="0.25"/>
    <row r="11919" ht="12" hidden="1" customHeight="1" x14ac:dyDescent="0.25"/>
    <row r="11920" ht="12" hidden="1" customHeight="1" x14ac:dyDescent="0.25"/>
    <row r="11921" ht="12" hidden="1" customHeight="1" x14ac:dyDescent="0.25"/>
    <row r="11922" ht="12" hidden="1" customHeight="1" x14ac:dyDescent="0.25"/>
    <row r="11923" ht="12" hidden="1" customHeight="1" x14ac:dyDescent="0.25"/>
    <row r="11924" ht="12" hidden="1" customHeight="1" x14ac:dyDescent="0.25"/>
    <row r="11925" ht="12" hidden="1" customHeight="1" x14ac:dyDescent="0.25"/>
    <row r="11926" ht="12" hidden="1" customHeight="1" x14ac:dyDescent="0.25"/>
    <row r="11927" ht="12" hidden="1" customHeight="1" x14ac:dyDescent="0.25"/>
    <row r="11928" ht="12" hidden="1" customHeight="1" x14ac:dyDescent="0.25"/>
    <row r="11929" ht="12" hidden="1" customHeight="1" x14ac:dyDescent="0.25"/>
    <row r="11930" ht="12" hidden="1" customHeight="1" x14ac:dyDescent="0.25"/>
    <row r="11931" ht="12" hidden="1" customHeight="1" x14ac:dyDescent="0.25"/>
    <row r="11932" ht="12" hidden="1" customHeight="1" x14ac:dyDescent="0.25"/>
    <row r="11933" ht="12" hidden="1" customHeight="1" x14ac:dyDescent="0.25"/>
    <row r="11934" ht="12" hidden="1" customHeight="1" x14ac:dyDescent="0.25"/>
    <row r="11935" ht="12" hidden="1" customHeight="1" x14ac:dyDescent="0.25"/>
    <row r="11936" ht="12" hidden="1" customHeight="1" x14ac:dyDescent="0.25"/>
    <row r="11937" ht="12" hidden="1" customHeight="1" x14ac:dyDescent="0.25"/>
    <row r="11938" ht="12" hidden="1" customHeight="1" x14ac:dyDescent="0.25"/>
    <row r="11939" ht="12" hidden="1" customHeight="1" x14ac:dyDescent="0.25"/>
    <row r="11940" ht="12" hidden="1" customHeight="1" x14ac:dyDescent="0.25"/>
    <row r="11941" ht="12" hidden="1" customHeight="1" x14ac:dyDescent="0.25"/>
    <row r="11942" ht="12" hidden="1" customHeight="1" x14ac:dyDescent="0.25"/>
    <row r="11943" ht="12" hidden="1" customHeight="1" x14ac:dyDescent="0.25"/>
    <row r="11944" ht="12" hidden="1" customHeight="1" x14ac:dyDescent="0.25"/>
    <row r="11945" ht="12" hidden="1" customHeight="1" x14ac:dyDescent="0.25"/>
    <row r="11946" ht="12" hidden="1" customHeight="1" x14ac:dyDescent="0.25"/>
    <row r="11947" ht="12" hidden="1" customHeight="1" x14ac:dyDescent="0.25"/>
    <row r="11948" ht="12" hidden="1" customHeight="1" x14ac:dyDescent="0.25"/>
    <row r="11949" ht="12" hidden="1" customHeight="1" x14ac:dyDescent="0.25"/>
    <row r="11950" ht="12" hidden="1" customHeight="1" x14ac:dyDescent="0.25"/>
    <row r="11951" ht="12" hidden="1" customHeight="1" x14ac:dyDescent="0.25"/>
    <row r="11952" ht="12" hidden="1" customHeight="1" x14ac:dyDescent="0.25"/>
    <row r="11953" ht="12" hidden="1" customHeight="1" x14ac:dyDescent="0.25"/>
    <row r="11954" ht="12" hidden="1" customHeight="1" x14ac:dyDescent="0.25"/>
    <row r="11955" ht="12" hidden="1" customHeight="1" x14ac:dyDescent="0.25"/>
    <row r="11956" ht="12" hidden="1" customHeight="1" x14ac:dyDescent="0.25"/>
    <row r="11957" ht="12" hidden="1" customHeight="1" x14ac:dyDescent="0.25"/>
    <row r="11958" ht="12" hidden="1" customHeight="1" x14ac:dyDescent="0.25"/>
    <row r="11959" ht="12" hidden="1" customHeight="1" x14ac:dyDescent="0.25"/>
    <row r="11960" ht="12" hidden="1" customHeight="1" x14ac:dyDescent="0.25"/>
    <row r="11961" ht="12" hidden="1" customHeight="1" x14ac:dyDescent="0.25"/>
    <row r="11962" ht="12" hidden="1" customHeight="1" x14ac:dyDescent="0.25"/>
    <row r="11963" ht="12" hidden="1" customHeight="1" x14ac:dyDescent="0.25"/>
    <row r="11964" ht="12" hidden="1" customHeight="1" x14ac:dyDescent="0.25"/>
    <row r="11965" ht="12" hidden="1" customHeight="1" x14ac:dyDescent="0.25"/>
    <row r="11966" ht="12" hidden="1" customHeight="1" x14ac:dyDescent="0.25"/>
    <row r="11967" ht="12" hidden="1" customHeight="1" x14ac:dyDescent="0.25"/>
    <row r="11968" ht="12" hidden="1" customHeight="1" x14ac:dyDescent="0.25"/>
    <row r="11969" ht="12" hidden="1" customHeight="1" x14ac:dyDescent="0.25"/>
    <row r="11970" ht="12" hidden="1" customHeight="1" x14ac:dyDescent="0.25"/>
    <row r="11971" ht="12" hidden="1" customHeight="1" x14ac:dyDescent="0.25"/>
    <row r="11972" ht="12" hidden="1" customHeight="1" x14ac:dyDescent="0.25"/>
    <row r="11973" ht="12" hidden="1" customHeight="1" x14ac:dyDescent="0.25"/>
    <row r="11974" ht="12" hidden="1" customHeight="1" x14ac:dyDescent="0.25"/>
    <row r="11975" ht="12" hidden="1" customHeight="1" x14ac:dyDescent="0.25"/>
    <row r="11976" ht="12" hidden="1" customHeight="1" x14ac:dyDescent="0.25"/>
    <row r="11977" ht="12" hidden="1" customHeight="1" x14ac:dyDescent="0.25"/>
    <row r="11978" ht="12" hidden="1" customHeight="1" x14ac:dyDescent="0.25"/>
    <row r="11979" ht="12" hidden="1" customHeight="1" x14ac:dyDescent="0.25"/>
    <row r="11980" ht="12" hidden="1" customHeight="1" x14ac:dyDescent="0.25"/>
    <row r="11981" ht="12" hidden="1" customHeight="1" x14ac:dyDescent="0.25"/>
    <row r="11982" ht="12" hidden="1" customHeight="1" x14ac:dyDescent="0.25"/>
    <row r="11983" ht="12" hidden="1" customHeight="1" x14ac:dyDescent="0.25"/>
    <row r="11984" ht="12" hidden="1" customHeight="1" x14ac:dyDescent="0.25"/>
    <row r="11985" ht="12" hidden="1" customHeight="1" x14ac:dyDescent="0.25"/>
    <row r="11986" ht="12" hidden="1" customHeight="1" x14ac:dyDescent="0.25"/>
    <row r="11987" ht="12" hidden="1" customHeight="1" x14ac:dyDescent="0.25"/>
    <row r="11988" ht="12" hidden="1" customHeight="1" x14ac:dyDescent="0.25"/>
    <row r="11989" ht="12" hidden="1" customHeight="1" x14ac:dyDescent="0.25"/>
    <row r="11990" ht="12" hidden="1" customHeight="1" x14ac:dyDescent="0.25"/>
    <row r="11991" ht="12" hidden="1" customHeight="1" x14ac:dyDescent="0.25"/>
    <row r="11992" ht="12" hidden="1" customHeight="1" x14ac:dyDescent="0.25"/>
    <row r="11993" ht="12" hidden="1" customHeight="1" x14ac:dyDescent="0.25"/>
    <row r="11994" ht="12" hidden="1" customHeight="1" x14ac:dyDescent="0.25"/>
    <row r="11995" ht="12" hidden="1" customHeight="1" x14ac:dyDescent="0.25"/>
    <row r="11996" ht="12" hidden="1" customHeight="1" x14ac:dyDescent="0.25"/>
    <row r="11997" ht="12" hidden="1" customHeight="1" x14ac:dyDescent="0.25"/>
    <row r="11998" ht="12" hidden="1" customHeight="1" x14ac:dyDescent="0.25"/>
    <row r="11999" ht="12" hidden="1" customHeight="1" x14ac:dyDescent="0.25"/>
    <row r="12000" ht="12" hidden="1" customHeight="1" x14ac:dyDescent="0.25"/>
    <row r="12001" ht="12" hidden="1" customHeight="1" x14ac:dyDescent="0.25"/>
    <row r="12002" ht="12" hidden="1" customHeight="1" x14ac:dyDescent="0.25"/>
    <row r="12003" ht="12" hidden="1" customHeight="1" x14ac:dyDescent="0.25"/>
    <row r="12004" ht="12" hidden="1" customHeight="1" x14ac:dyDescent="0.25"/>
    <row r="12005" ht="12" hidden="1" customHeight="1" x14ac:dyDescent="0.25"/>
    <row r="12006" ht="12" hidden="1" customHeight="1" x14ac:dyDescent="0.25"/>
    <row r="12007" ht="12" hidden="1" customHeight="1" x14ac:dyDescent="0.25"/>
    <row r="12008" ht="12" hidden="1" customHeight="1" x14ac:dyDescent="0.25"/>
    <row r="12009" ht="12" hidden="1" customHeight="1" x14ac:dyDescent="0.25"/>
    <row r="12010" ht="12" hidden="1" customHeight="1" x14ac:dyDescent="0.25"/>
    <row r="12011" ht="12" hidden="1" customHeight="1" x14ac:dyDescent="0.25"/>
    <row r="12012" ht="12" hidden="1" customHeight="1" x14ac:dyDescent="0.25"/>
    <row r="12013" ht="12" hidden="1" customHeight="1" x14ac:dyDescent="0.25"/>
    <row r="12014" ht="12" hidden="1" customHeight="1" x14ac:dyDescent="0.25"/>
    <row r="12015" ht="12" hidden="1" customHeight="1" x14ac:dyDescent="0.25"/>
    <row r="12016" ht="12" hidden="1" customHeight="1" x14ac:dyDescent="0.25"/>
    <row r="12017" ht="12" hidden="1" customHeight="1" x14ac:dyDescent="0.25"/>
    <row r="12018" ht="12" hidden="1" customHeight="1" x14ac:dyDescent="0.25"/>
    <row r="12019" ht="12" hidden="1" customHeight="1" x14ac:dyDescent="0.25"/>
    <row r="12020" ht="12" hidden="1" customHeight="1" x14ac:dyDescent="0.25"/>
    <row r="12021" ht="12" hidden="1" customHeight="1" x14ac:dyDescent="0.25"/>
    <row r="12022" ht="12" hidden="1" customHeight="1" x14ac:dyDescent="0.25"/>
    <row r="12023" ht="12" hidden="1" customHeight="1" x14ac:dyDescent="0.25"/>
    <row r="12024" ht="12" hidden="1" customHeight="1" x14ac:dyDescent="0.25"/>
    <row r="12025" ht="12" hidden="1" customHeight="1" x14ac:dyDescent="0.25"/>
    <row r="12026" ht="12" hidden="1" customHeight="1" x14ac:dyDescent="0.25"/>
    <row r="12027" ht="12" hidden="1" customHeight="1" x14ac:dyDescent="0.25"/>
    <row r="12028" ht="12" hidden="1" customHeight="1" x14ac:dyDescent="0.25"/>
    <row r="12029" ht="12" hidden="1" customHeight="1" x14ac:dyDescent="0.25"/>
    <row r="12030" ht="12" hidden="1" customHeight="1" x14ac:dyDescent="0.25"/>
    <row r="12031" ht="12" hidden="1" customHeight="1" x14ac:dyDescent="0.25"/>
    <row r="12032" ht="12" hidden="1" customHeight="1" x14ac:dyDescent="0.25"/>
    <row r="12033" ht="12" hidden="1" customHeight="1" x14ac:dyDescent="0.25"/>
    <row r="12034" ht="12" hidden="1" customHeight="1" x14ac:dyDescent="0.25"/>
    <row r="12035" ht="12" hidden="1" customHeight="1" x14ac:dyDescent="0.25"/>
    <row r="12036" ht="12" hidden="1" customHeight="1" x14ac:dyDescent="0.25"/>
    <row r="12037" ht="12" hidden="1" customHeight="1" x14ac:dyDescent="0.25"/>
    <row r="12038" ht="12" hidden="1" customHeight="1" x14ac:dyDescent="0.25"/>
    <row r="12039" ht="12" hidden="1" customHeight="1" x14ac:dyDescent="0.25"/>
    <row r="12040" ht="12" hidden="1" customHeight="1" x14ac:dyDescent="0.25"/>
    <row r="12041" ht="12" hidden="1" customHeight="1" x14ac:dyDescent="0.25"/>
    <row r="12042" ht="12" hidden="1" customHeight="1" x14ac:dyDescent="0.25"/>
    <row r="12043" ht="12" hidden="1" customHeight="1" x14ac:dyDescent="0.25"/>
    <row r="12044" ht="12" hidden="1" customHeight="1" x14ac:dyDescent="0.25"/>
    <row r="12045" ht="12" hidden="1" customHeight="1" x14ac:dyDescent="0.25"/>
    <row r="12046" ht="12" hidden="1" customHeight="1" x14ac:dyDescent="0.25"/>
    <row r="12047" ht="12" hidden="1" customHeight="1" x14ac:dyDescent="0.25"/>
    <row r="12048" ht="12" hidden="1" customHeight="1" x14ac:dyDescent="0.25"/>
    <row r="12049" ht="12" hidden="1" customHeight="1" x14ac:dyDescent="0.25"/>
    <row r="12050" ht="12" hidden="1" customHeight="1" x14ac:dyDescent="0.25"/>
    <row r="12051" ht="12" hidden="1" customHeight="1" x14ac:dyDescent="0.25"/>
    <row r="12052" ht="12" hidden="1" customHeight="1" x14ac:dyDescent="0.25"/>
    <row r="12053" ht="12" hidden="1" customHeight="1" x14ac:dyDescent="0.25"/>
    <row r="12054" ht="12" hidden="1" customHeight="1" x14ac:dyDescent="0.25"/>
    <row r="12055" ht="12" hidden="1" customHeight="1" x14ac:dyDescent="0.25"/>
    <row r="12056" ht="12" hidden="1" customHeight="1" x14ac:dyDescent="0.25"/>
    <row r="12057" ht="12" hidden="1" customHeight="1" x14ac:dyDescent="0.25"/>
    <row r="12058" ht="12" hidden="1" customHeight="1" x14ac:dyDescent="0.25"/>
    <row r="12059" ht="12" hidden="1" customHeight="1" x14ac:dyDescent="0.25"/>
    <row r="12060" ht="12" hidden="1" customHeight="1" x14ac:dyDescent="0.25"/>
    <row r="12061" ht="12" hidden="1" customHeight="1" x14ac:dyDescent="0.25"/>
    <row r="12062" ht="12" hidden="1" customHeight="1" x14ac:dyDescent="0.25"/>
    <row r="12063" ht="12" hidden="1" customHeight="1" x14ac:dyDescent="0.25"/>
    <row r="12064" ht="12" hidden="1" customHeight="1" x14ac:dyDescent="0.25"/>
    <row r="12065" ht="12" hidden="1" customHeight="1" x14ac:dyDescent="0.25"/>
    <row r="12066" ht="12" hidden="1" customHeight="1" x14ac:dyDescent="0.25"/>
    <row r="12067" ht="12" hidden="1" customHeight="1" x14ac:dyDescent="0.25"/>
    <row r="12068" ht="12" hidden="1" customHeight="1" x14ac:dyDescent="0.25"/>
    <row r="12069" ht="12" hidden="1" customHeight="1" x14ac:dyDescent="0.25"/>
    <row r="12070" ht="12" hidden="1" customHeight="1" x14ac:dyDescent="0.25"/>
    <row r="12071" ht="12" hidden="1" customHeight="1" x14ac:dyDescent="0.25"/>
    <row r="12072" ht="12" hidden="1" customHeight="1" x14ac:dyDescent="0.25"/>
    <row r="12073" ht="12" hidden="1" customHeight="1" x14ac:dyDescent="0.25"/>
    <row r="12074" ht="12" hidden="1" customHeight="1" x14ac:dyDescent="0.25"/>
    <row r="12075" ht="12" hidden="1" customHeight="1" x14ac:dyDescent="0.25"/>
    <row r="12076" ht="12" hidden="1" customHeight="1" x14ac:dyDescent="0.25"/>
    <row r="12077" ht="12" hidden="1" customHeight="1" x14ac:dyDescent="0.25"/>
    <row r="12078" ht="12" hidden="1" customHeight="1" x14ac:dyDescent="0.25"/>
    <row r="12079" ht="12" hidden="1" customHeight="1" x14ac:dyDescent="0.25"/>
    <row r="12080" ht="12" hidden="1" customHeight="1" x14ac:dyDescent="0.25"/>
    <row r="12081" ht="12" hidden="1" customHeight="1" x14ac:dyDescent="0.25"/>
    <row r="12082" ht="12" hidden="1" customHeight="1" x14ac:dyDescent="0.25"/>
    <row r="12083" ht="12" hidden="1" customHeight="1" x14ac:dyDescent="0.25"/>
    <row r="12084" ht="12" hidden="1" customHeight="1" x14ac:dyDescent="0.25"/>
    <row r="12085" ht="12" hidden="1" customHeight="1" x14ac:dyDescent="0.25"/>
    <row r="12086" ht="12" hidden="1" customHeight="1" x14ac:dyDescent="0.25"/>
    <row r="12087" ht="12" hidden="1" customHeight="1" x14ac:dyDescent="0.25"/>
    <row r="12088" ht="12" hidden="1" customHeight="1" x14ac:dyDescent="0.25"/>
    <row r="12089" ht="12" hidden="1" customHeight="1" x14ac:dyDescent="0.25"/>
    <row r="12090" ht="12" hidden="1" customHeight="1" x14ac:dyDescent="0.25"/>
    <row r="12091" ht="12" hidden="1" customHeight="1" x14ac:dyDescent="0.25"/>
    <row r="12092" ht="12" hidden="1" customHeight="1" x14ac:dyDescent="0.25"/>
    <row r="12093" ht="12" hidden="1" customHeight="1" x14ac:dyDescent="0.25"/>
    <row r="12094" ht="12" hidden="1" customHeight="1" x14ac:dyDescent="0.25"/>
    <row r="12095" ht="12" hidden="1" customHeight="1" x14ac:dyDescent="0.25"/>
    <row r="12096" ht="12" hidden="1" customHeight="1" x14ac:dyDescent="0.25"/>
    <row r="12097" ht="12" hidden="1" customHeight="1" x14ac:dyDescent="0.25"/>
    <row r="12098" ht="12" hidden="1" customHeight="1" x14ac:dyDescent="0.25"/>
    <row r="12099" ht="12" hidden="1" customHeight="1" x14ac:dyDescent="0.25"/>
    <row r="12100" ht="12" hidden="1" customHeight="1" x14ac:dyDescent="0.25"/>
    <row r="12101" ht="12" hidden="1" customHeight="1" x14ac:dyDescent="0.25"/>
    <row r="12102" ht="12" hidden="1" customHeight="1" x14ac:dyDescent="0.25"/>
    <row r="12103" ht="12" hidden="1" customHeight="1" x14ac:dyDescent="0.25"/>
    <row r="12104" ht="12" hidden="1" customHeight="1" x14ac:dyDescent="0.25"/>
    <row r="12105" ht="12" hidden="1" customHeight="1" x14ac:dyDescent="0.25"/>
    <row r="12106" ht="12" hidden="1" customHeight="1" x14ac:dyDescent="0.25"/>
    <row r="12107" ht="12" hidden="1" customHeight="1" x14ac:dyDescent="0.25"/>
    <row r="12108" ht="12" hidden="1" customHeight="1" x14ac:dyDescent="0.25"/>
    <row r="12109" ht="12" hidden="1" customHeight="1" x14ac:dyDescent="0.25"/>
    <row r="12110" ht="12" hidden="1" customHeight="1" x14ac:dyDescent="0.25"/>
    <row r="12111" ht="12" hidden="1" customHeight="1" x14ac:dyDescent="0.25"/>
    <row r="12112" ht="12" hidden="1" customHeight="1" x14ac:dyDescent="0.25"/>
    <row r="12113" ht="12" hidden="1" customHeight="1" x14ac:dyDescent="0.25"/>
    <row r="12114" ht="12" hidden="1" customHeight="1" x14ac:dyDescent="0.25"/>
    <row r="12115" ht="12" hidden="1" customHeight="1" x14ac:dyDescent="0.25"/>
    <row r="12116" ht="12" hidden="1" customHeight="1" x14ac:dyDescent="0.25"/>
    <row r="12117" ht="12" hidden="1" customHeight="1" x14ac:dyDescent="0.25"/>
    <row r="12118" ht="12" hidden="1" customHeight="1" x14ac:dyDescent="0.25"/>
    <row r="12119" ht="12" hidden="1" customHeight="1" x14ac:dyDescent="0.25"/>
    <row r="12120" ht="12" hidden="1" customHeight="1" x14ac:dyDescent="0.25"/>
    <row r="12121" ht="12" hidden="1" customHeight="1" x14ac:dyDescent="0.25"/>
    <row r="12122" ht="12" hidden="1" customHeight="1" x14ac:dyDescent="0.25"/>
    <row r="12123" ht="12" hidden="1" customHeight="1" x14ac:dyDescent="0.25"/>
    <row r="12124" ht="12" hidden="1" customHeight="1" x14ac:dyDescent="0.25"/>
    <row r="12125" ht="12" hidden="1" customHeight="1" x14ac:dyDescent="0.25"/>
    <row r="12126" ht="12" hidden="1" customHeight="1" x14ac:dyDescent="0.25"/>
    <row r="12127" ht="12" hidden="1" customHeight="1" x14ac:dyDescent="0.25"/>
    <row r="12128" ht="12" hidden="1" customHeight="1" x14ac:dyDescent="0.25"/>
    <row r="12129" ht="12" hidden="1" customHeight="1" x14ac:dyDescent="0.25"/>
    <row r="12130" ht="12" hidden="1" customHeight="1" x14ac:dyDescent="0.25"/>
    <row r="12131" ht="12" hidden="1" customHeight="1" x14ac:dyDescent="0.25"/>
    <row r="12132" ht="12" hidden="1" customHeight="1" x14ac:dyDescent="0.25"/>
    <row r="12133" ht="12" hidden="1" customHeight="1" x14ac:dyDescent="0.25"/>
    <row r="12134" ht="12" hidden="1" customHeight="1" x14ac:dyDescent="0.25"/>
    <row r="12135" ht="12" hidden="1" customHeight="1" x14ac:dyDescent="0.25"/>
    <row r="12136" ht="12" hidden="1" customHeight="1" x14ac:dyDescent="0.25"/>
    <row r="12137" ht="12" hidden="1" customHeight="1" x14ac:dyDescent="0.25"/>
    <row r="12138" ht="12" hidden="1" customHeight="1" x14ac:dyDescent="0.25"/>
    <row r="12139" ht="12" hidden="1" customHeight="1" x14ac:dyDescent="0.25"/>
    <row r="12140" ht="12" hidden="1" customHeight="1" x14ac:dyDescent="0.25"/>
    <row r="12141" ht="12" hidden="1" customHeight="1" x14ac:dyDescent="0.25"/>
    <row r="12142" ht="12" hidden="1" customHeight="1" x14ac:dyDescent="0.25"/>
    <row r="12143" ht="12" hidden="1" customHeight="1" x14ac:dyDescent="0.25"/>
    <row r="12144" ht="12" hidden="1" customHeight="1" x14ac:dyDescent="0.25"/>
    <row r="12145" ht="12" hidden="1" customHeight="1" x14ac:dyDescent="0.25"/>
    <row r="12146" ht="12" hidden="1" customHeight="1" x14ac:dyDescent="0.25"/>
    <row r="12147" ht="12" hidden="1" customHeight="1" x14ac:dyDescent="0.25"/>
    <row r="12148" ht="12" hidden="1" customHeight="1" x14ac:dyDescent="0.25"/>
    <row r="12149" ht="12" hidden="1" customHeight="1" x14ac:dyDescent="0.25"/>
    <row r="12150" ht="12" hidden="1" customHeight="1" x14ac:dyDescent="0.25"/>
    <row r="12151" ht="12" hidden="1" customHeight="1" x14ac:dyDescent="0.25"/>
    <row r="12152" ht="12" hidden="1" customHeight="1" x14ac:dyDescent="0.25"/>
    <row r="12153" ht="12" hidden="1" customHeight="1" x14ac:dyDescent="0.25"/>
    <row r="12154" ht="12" hidden="1" customHeight="1" x14ac:dyDescent="0.25"/>
    <row r="12155" ht="12" hidden="1" customHeight="1" x14ac:dyDescent="0.25"/>
    <row r="12156" ht="12" hidden="1" customHeight="1" x14ac:dyDescent="0.25"/>
    <row r="12157" ht="12" hidden="1" customHeight="1" x14ac:dyDescent="0.25"/>
    <row r="12158" ht="12" hidden="1" customHeight="1" x14ac:dyDescent="0.25"/>
    <row r="12159" ht="12" hidden="1" customHeight="1" x14ac:dyDescent="0.25"/>
    <row r="12160" ht="12" hidden="1" customHeight="1" x14ac:dyDescent="0.25"/>
    <row r="12161" ht="12" hidden="1" customHeight="1" x14ac:dyDescent="0.25"/>
    <row r="12162" ht="12" hidden="1" customHeight="1" x14ac:dyDescent="0.25"/>
    <row r="12163" ht="12" hidden="1" customHeight="1" x14ac:dyDescent="0.25"/>
    <row r="12164" ht="12" hidden="1" customHeight="1" x14ac:dyDescent="0.25"/>
    <row r="12165" ht="12" hidden="1" customHeight="1" x14ac:dyDescent="0.25"/>
    <row r="12166" ht="12" hidden="1" customHeight="1" x14ac:dyDescent="0.25"/>
    <row r="12167" ht="12" hidden="1" customHeight="1" x14ac:dyDescent="0.25"/>
    <row r="12168" ht="12" hidden="1" customHeight="1" x14ac:dyDescent="0.25"/>
    <row r="12169" ht="12" hidden="1" customHeight="1" x14ac:dyDescent="0.25"/>
    <row r="12170" ht="12" hidden="1" customHeight="1" x14ac:dyDescent="0.25"/>
    <row r="12171" ht="12" hidden="1" customHeight="1" x14ac:dyDescent="0.25"/>
    <row r="12172" ht="12" hidden="1" customHeight="1" x14ac:dyDescent="0.25"/>
    <row r="12173" ht="12" hidden="1" customHeight="1" x14ac:dyDescent="0.25"/>
    <row r="12174" ht="12" hidden="1" customHeight="1" x14ac:dyDescent="0.25"/>
    <row r="12175" ht="12" hidden="1" customHeight="1" x14ac:dyDescent="0.25"/>
    <row r="12176" ht="12" hidden="1" customHeight="1" x14ac:dyDescent="0.25"/>
    <row r="12177" ht="12" hidden="1" customHeight="1" x14ac:dyDescent="0.25"/>
    <row r="12178" ht="12" hidden="1" customHeight="1" x14ac:dyDescent="0.25"/>
    <row r="12179" ht="12" hidden="1" customHeight="1" x14ac:dyDescent="0.25"/>
    <row r="12180" ht="12" hidden="1" customHeight="1" x14ac:dyDescent="0.25"/>
    <row r="12181" ht="12" hidden="1" customHeight="1" x14ac:dyDescent="0.25"/>
    <row r="12182" ht="12" hidden="1" customHeight="1" x14ac:dyDescent="0.25"/>
    <row r="12183" ht="12" hidden="1" customHeight="1" x14ac:dyDescent="0.25"/>
    <row r="12184" ht="12" hidden="1" customHeight="1" x14ac:dyDescent="0.25"/>
    <row r="12185" ht="12" hidden="1" customHeight="1" x14ac:dyDescent="0.25"/>
    <row r="12186" ht="12" hidden="1" customHeight="1" x14ac:dyDescent="0.25"/>
    <row r="12187" ht="12" hidden="1" customHeight="1" x14ac:dyDescent="0.25"/>
    <row r="12188" ht="12" hidden="1" customHeight="1" x14ac:dyDescent="0.25"/>
    <row r="12189" ht="12" hidden="1" customHeight="1" x14ac:dyDescent="0.25"/>
    <row r="12190" ht="12" hidden="1" customHeight="1" x14ac:dyDescent="0.25"/>
    <row r="12191" ht="12" hidden="1" customHeight="1" x14ac:dyDescent="0.25"/>
    <row r="12192" ht="12" hidden="1" customHeight="1" x14ac:dyDescent="0.25"/>
    <row r="12193" ht="12" hidden="1" customHeight="1" x14ac:dyDescent="0.25"/>
    <row r="12194" ht="12" hidden="1" customHeight="1" x14ac:dyDescent="0.25"/>
    <row r="12195" ht="12" hidden="1" customHeight="1" x14ac:dyDescent="0.25"/>
    <row r="12196" ht="12" hidden="1" customHeight="1" x14ac:dyDescent="0.25"/>
    <row r="12197" ht="12" hidden="1" customHeight="1" x14ac:dyDescent="0.25"/>
    <row r="12198" ht="12" hidden="1" customHeight="1" x14ac:dyDescent="0.25"/>
    <row r="12199" ht="12" hidden="1" customHeight="1" x14ac:dyDescent="0.25"/>
    <row r="12200" ht="12" hidden="1" customHeight="1" x14ac:dyDescent="0.25"/>
    <row r="12201" ht="12" hidden="1" customHeight="1" x14ac:dyDescent="0.25"/>
    <row r="12202" ht="12" hidden="1" customHeight="1" x14ac:dyDescent="0.25"/>
    <row r="12203" ht="12" hidden="1" customHeight="1" x14ac:dyDescent="0.25"/>
    <row r="12204" ht="12" hidden="1" customHeight="1" x14ac:dyDescent="0.25"/>
    <row r="12205" ht="12" hidden="1" customHeight="1" x14ac:dyDescent="0.25"/>
    <row r="12206" ht="12" hidden="1" customHeight="1" x14ac:dyDescent="0.25"/>
    <row r="12207" ht="12" hidden="1" customHeight="1" x14ac:dyDescent="0.25"/>
    <row r="12208" ht="12" hidden="1" customHeight="1" x14ac:dyDescent="0.25"/>
    <row r="12209" ht="12" hidden="1" customHeight="1" x14ac:dyDescent="0.25"/>
    <row r="12210" ht="12" hidden="1" customHeight="1" x14ac:dyDescent="0.25"/>
    <row r="12211" ht="12" hidden="1" customHeight="1" x14ac:dyDescent="0.25"/>
    <row r="12212" ht="12" hidden="1" customHeight="1" x14ac:dyDescent="0.25"/>
    <row r="12213" ht="12" hidden="1" customHeight="1" x14ac:dyDescent="0.25"/>
    <row r="12214" ht="12" hidden="1" customHeight="1" x14ac:dyDescent="0.25"/>
    <row r="12215" ht="12" hidden="1" customHeight="1" x14ac:dyDescent="0.25"/>
    <row r="12216" ht="12" hidden="1" customHeight="1" x14ac:dyDescent="0.25"/>
    <row r="12217" ht="12" hidden="1" customHeight="1" x14ac:dyDescent="0.25"/>
    <row r="12218" ht="12" hidden="1" customHeight="1" x14ac:dyDescent="0.25"/>
    <row r="12219" ht="12" hidden="1" customHeight="1" x14ac:dyDescent="0.25"/>
    <row r="12220" ht="12" hidden="1" customHeight="1" x14ac:dyDescent="0.25"/>
    <row r="12221" ht="12" hidden="1" customHeight="1" x14ac:dyDescent="0.25"/>
    <row r="12222" ht="12" hidden="1" customHeight="1" x14ac:dyDescent="0.25"/>
    <row r="12223" ht="12" hidden="1" customHeight="1" x14ac:dyDescent="0.25"/>
    <row r="12224" ht="12" hidden="1" customHeight="1" x14ac:dyDescent="0.25"/>
    <row r="12225" ht="12" hidden="1" customHeight="1" x14ac:dyDescent="0.25"/>
    <row r="12226" ht="12" hidden="1" customHeight="1" x14ac:dyDescent="0.25"/>
    <row r="12227" ht="12" hidden="1" customHeight="1" x14ac:dyDescent="0.25"/>
    <row r="12228" ht="12" hidden="1" customHeight="1" x14ac:dyDescent="0.25"/>
    <row r="12229" ht="12" hidden="1" customHeight="1" x14ac:dyDescent="0.25"/>
    <row r="12230" ht="12" hidden="1" customHeight="1" x14ac:dyDescent="0.25"/>
    <row r="12231" ht="12" hidden="1" customHeight="1" x14ac:dyDescent="0.25"/>
    <row r="12232" ht="12" hidden="1" customHeight="1" x14ac:dyDescent="0.25"/>
    <row r="12233" ht="12" hidden="1" customHeight="1" x14ac:dyDescent="0.25"/>
    <row r="12234" ht="12" hidden="1" customHeight="1" x14ac:dyDescent="0.25"/>
    <row r="12235" ht="12" hidden="1" customHeight="1" x14ac:dyDescent="0.25"/>
    <row r="12236" ht="12" hidden="1" customHeight="1" x14ac:dyDescent="0.25"/>
    <row r="12237" ht="12" hidden="1" customHeight="1" x14ac:dyDescent="0.25"/>
    <row r="12238" ht="12" hidden="1" customHeight="1" x14ac:dyDescent="0.25"/>
    <row r="12239" ht="12" hidden="1" customHeight="1" x14ac:dyDescent="0.25"/>
    <row r="12240" ht="12" hidden="1" customHeight="1" x14ac:dyDescent="0.25"/>
    <row r="12241" ht="12" hidden="1" customHeight="1" x14ac:dyDescent="0.25"/>
    <row r="12242" ht="12" hidden="1" customHeight="1" x14ac:dyDescent="0.25"/>
    <row r="12243" ht="12" hidden="1" customHeight="1" x14ac:dyDescent="0.25"/>
    <row r="12244" ht="12" hidden="1" customHeight="1" x14ac:dyDescent="0.25"/>
    <row r="12245" ht="12" hidden="1" customHeight="1" x14ac:dyDescent="0.25"/>
    <row r="12246" ht="12" hidden="1" customHeight="1" x14ac:dyDescent="0.25"/>
    <row r="12247" ht="12" hidden="1" customHeight="1" x14ac:dyDescent="0.25"/>
    <row r="12248" ht="12" hidden="1" customHeight="1" x14ac:dyDescent="0.25"/>
    <row r="12249" ht="12" hidden="1" customHeight="1" x14ac:dyDescent="0.25"/>
    <row r="12250" ht="12" hidden="1" customHeight="1" x14ac:dyDescent="0.25"/>
    <row r="12251" ht="12" hidden="1" customHeight="1" x14ac:dyDescent="0.25"/>
    <row r="12252" ht="12" hidden="1" customHeight="1" x14ac:dyDescent="0.25"/>
    <row r="12253" ht="12" hidden="1" customHeight="1" x14ac:dyDescent="0.25"/>
    <row r="12254" ht="12" hidden="1" customHeight="1" x14ac:dyDescent="0.25"/>
    <row r="12255" ht="12" hidden="1" customHeight="1" x14ac:dyDescent="0.25"/>
    <row r="12256" ht="12" hidden="1" customHeight="1" x14ac:dyDescent="0.25"/>
    <row r="12257" ht="12" hidden="1" customHeight="1" x14ac:dyDescent="0.25"/>
    <row r="12258" ht="12" hidden="1" customHeight="1" x14ac:dyDescent="0.25"/>
    <row r="12259" ht="12" hidden="1" customHeight="1" x14ac:dyDescent="0.25"/>
    <row r="12260" ht="12" hidden="1" customHeight="1" x14ac:dyDescent="0.25"/>
    <row r="12261" ht="12" hidden="1" customHeight="1" x14ac:dyDescent="0.25"/>
    <row r="12262" ht="12" hidden="1" customHeight="1" x14ac:dyDescent="0.25"/>
    <row r="12263" ht="12" hidden="1" customHeight="1" x14ac:dyDescent="0.25"/>
    <row r="12264" ht="12" hidden="1" customHeight="1" x14ac:dyDescent="0.25"/>
    <row r="12265" ht="12" hidden="1" customHeight="1" x14ac:dyDescent="0.25"/>
    <row r="12266" ht="12" hidden="1" customHeight="1" x14ac:dyDescent="0.25"/>
    <row r="12267" ht="12" hidden="1" customHeight="1" x14ac:dyDescent="0.25"/>
    <row r="12268" ht="12" hidden="1" customHeight="1" x14ac:dyDescent="0.25"/>
    <row r="12269" ht="12" hidden="1" customHeight="1" x14ac:dyDescent="0.25"/>
    <row r="12270" ht="12" hidden="1" customHeight="1" x14ac:dyDescent="0.25"/>
    <row r="12271" ht="12" hidden="1" customHeight="1" x14ac:dyDescent="0.25"/>
    <row r="12272" ht="12" hidden="1" customHeight="1" x14ac:dyDescent="0.25"/>
    <row r="12273" ht="12" hidden="1" customHeight="1" x14ac:dyDescent="0.25"/>
    <row r="12274" ht="12" hidden="1" customHeight="1" x14ac:dyDescent="0.25"/>
    <row r="12275" ht="12" hidden="1" customHeight="1" x14ac:dyDescent="0.25"/>
    <row r="12276" ht="12" hidden="1" customHeight="1" x14ac:dyDescent="0.25"/>
    <row r="12277" ht="12" hidden="1" customHeight="1" x14ac:dyDescent="0.25"/>
    <row r="12278" ht="12" hidden="1" customHeight="1" x14ac:dyDescent="0.25"/>
    <row r="12279" ht="12" hidden="1" customHeight="1" x14ac:dyDescent="0.25"/>
    <row r="12280" ht="12" hidden="1" customHeight="1" x14ac:dyDescent="0.25"/>
    <row r="12281" ht="12" hidden="1" customHeight="1" x14ac:dyDescent="0.25"/>
    <row r="12282" ht="12" hidden="1" customHeight="1" x14ac:dyDescent="0.25"/>
    <row r="12283" ht="12" hidden="1" customHeight="1" x14ac:dyDescent="0.25"/>
    <row r="12284" ht="12" hidden="1" customHeight="1" x14ac:dyDescent="0.25"/>
    <row r="12285" ht="12" hidden="1" customHeight="1" x14ac:dyDescent="0.25"/>
    <row r="12286" ht="12" hidden="1" customHeight="1" x14ac:dyDescent="0.25"/>
    <row r="12287" ht="12" hidden="1" customHeight="1" x14ac:dyDescent="0.25"/>
    <row r="12288" ht="12" hidden="1" customHeight="1" x14ac:dyDescent="0.25"/>
    <row r="12289" ht="12" hidden="1" customHeight="1" x14ac:dyDescent="0.25"/>
    <row r="12290" ht="12" hidden="1" customHeight="1" x14ac:dyDescent="0.25"/>
    <row r="12291" ht="12" hidden="1" customHeight="1" x14ac:dyDescent="0.25"/>
    <row r="12292" ht="12" hidden="1" customHeight="1" x14ac:dyDescent="0.25"/>
    <row r="12293" ht="12" hidden="1" customHeight="1" x14ac:dyDescent="0.25"/>
    <row r="12294" ht="12" hidden="1" customHeight="1" x14ac:dyDescent="0.25"/>
    <row r="12295" ht="12" hidden="1" customHeight="1" x14ac:dyDescent="0.25"/>
    <row r="12296" ht="12" hidden="1" customHeight="1" x14ac:dyDescent="0.25"/>
    <row r="12297" ht="12" hidden="1" customHeight="1" x14ac:dyDescent="0.25"/>
    <row r="12298" ht="12" hidden="1" customHeight="1" x14ac:dyDescent="0.25"/>
    <row r="12299" ht="12" hidden="1" customHeight="1" x14ac:dyDescent="0.25"/>
    <row r="12300" ht="12" hidden="1" customHeight="1" x14ac:dyDescent="0.25"/>
    <row r="12301" ht="12" hidden="1" customHeight="1" x14ac:dyDescent="0.25"/>
    <row r="12302" ht="12" hidden="1" customHeight="1" x14ac:dyDescent="0.25"/>
    <row r="12303" ht="12" hidden="1" customHeight="1" x14ac:dyDescent="0.25"/>
    <row r="12304" ht="12" hidden="1" customHeight="1" x14ac:dyDescent="0.25"/>
    <row r="12305" ht="12" hidden="1" customHeight="1" x14ac:dyDescent="0.25"/>
    <row r="12306" ht="12" hidden="1" customHeight="1" x14ac:dyDescent="0.25"/>
    <row r="12307" ht="12" hidden="1" customHeight="1" x14ac:dyDescent="0.25"/>
    <row r="12308" ht="12" hidden="1" customHeight="1" x14ac:dyDescent="0.25"/>
    <row r="12309" ht="12" hidden="1" customHeight="1" x14ac:dyDescent="0.25"/>
    <row r="12310" ht="12" hidden="1" customHeight="1" x14ac:dyDescent="0.25"/>
    <row r="12311" ht="12" hidden="1" customHeight="1" x14ac:dyDescent="0.25"/>
    <row r="12312" ht="12" hidden="1" customHeight="1" x14ac:dyDescent="0.25"/>
    <row r="12313" ht="12" hidden="1" customHeight="1" x14ac:dyDescent="0.25"/>
    <row r="12314" ht="12" hidden="1" customHeight="1" x14ac:dyDescent="0.25"/>
    <row r="12315" ht="12" hidden="1" customHeight="1" x14ac:dyDescent="0.25"/>
    <row r="12316" ht="12" hidden="1" customHeight="1" x14ac:dyDescent="0.25"/>
    <row r="12317" ht="12" hidden="1" customHeight="1" x14ac:dyDescent="0.25"/>
    <row r="12318" ht="12" hidden="1" customHeight="1" x14ac:dyDescent="0.25"/>
    <row r="12319" ht="12" hidden="1" customHeight="1" x14ac:dyDescent="0.25"/>
    <row r="12320" ht="12" hidden="1" customHeight="1" x14ac:dyDescent="0.25"/>
    <row r="12321" ht="12" hidden="1" customHeight="1" x14ac:dyDescent="0.25"/>
    <row r="12322" ht="12" hidden="1" customHeight="1" x14ac:dyDescent="0.25"/>
    <row r="12323" ht="12" hidden="1" customHeight="1" x14ac:dyDescent="0.25"/>
    <row r="12324" ht="12" hidden="1" customHeight="1" x14ac:dyDescent="0.25"/>
    <row r="12325" ht="12" hidden="1" customHeight="1" x14ac:dyDescent="0.25"/>
    <row r="12326" ht="12" hidden="1" customHeight="1" x14ac:dyDescent="0.25"/>
    <row r="12327" ht="12" hidden="1" customHeight="1" x14ac:dyDescent="0.25"/>
    <row r="12328" ht="12" hidden="1" customHeight="1" x14ac:dyDescent="0.25"/>
    <row r="12329" ht="12" hidden="1" customHeight="1" x14ac:dyDescent="0.25"/>
    <row r="12330" ht="12" hidden="1" customHeight="1" x14ac:dyDescent="0.25"/>
    <row r="12331" ht="12" hidden="1" customHeight="1" x14ac:dyDescent="0.25"/>
    <row r="12332" ht="12" hidden="1" customHeight="1" x14ac:dyDescent="0.25"/>
    <row r="12333" ht="12" hidden="1" customHeight="1" x14ac:dyDescent="0.25"/>
    <row r="12334" ht="12" hidden="1" customHeight="1" x14ac:dyDescent="0.25"/>
    <row r="12335" ht="12" hidden="1" customHeight="1" x14ac:dyDescent="0.25"/>
    <row r="12336" ht="12" hidden="1" customHeight="1" x14ac:dyDescent="0.25"/>
    <row r="12337" ht="12" hidden="1" customHeight="1" x14ac:dyDescent="0.25"/>
    <row r="12338" ht="12" hidden="1" customHeight="1" x14ac:dyDescent="0.25"/>
    <row r="12339" ht="12" hidden="1" customHeight="1" x14ac:dyDescent="0.25"/>
    <row r="12340" ht="12" hidden="1" customHeight="1" x14ac:dyDescent="0.25"/>
    <row r="12341" ht="12" hidden="1" customHeight="1" x14ac:dyDescent="0.25"/>
    <row r="12342" ht="12" hidden="1" customHeight="1" x14ac:dyDescent="0.25"/>
    <row r="12343" ht="12" hidden="1" customHeight="1" x14ac:dyDescent="0.25"/>
    <row r="12344" ht="12" hidden="1" customHeight="1" x14ac:dyDescent="0.25"/>
    <row r="12345" ht="12" hidden="1" customHeight="1" x14ac:dyDescent="0.25"/>
    <row r="12346" ht="12" hidden="1" customHeight="1" x14ac:dyDescent="0.25"/>
    <row r="12347" ht="12" hidden="1" customHeight="1" x14ac:dyDescent="0.25"/>
    <row r="12348" ht="12" hidden="1" customHeight="1" x14ac:dyDescent="0.25"/>
    <row r="12349" ht="12" hidden="1" customHeight="1" x14ac:dyDescent="0.25"/>
    <row r="12350" ht="12" hidden="1" customHeight="1" x14ac:dyDescent="0.25"/>
    <row r="12351" ht="12" hidden="1" customHeight="1" x14ac:dyDescent="0.25"/>
    <row r="12352" ht="12" hidden="1" customHeight="1" x14ac:dyDescent="0.25"/>
    <row r="12353" ht="12" hidden="1" customHeight="1" x14ac:dyDescent="0.25"/>
    <row r="12354" ht="12" hidden="1" customHeight="1" x14ac:dyDescent="0.25"/>
    <row r="12355" ht="12" hidden="1" customHeight="1" x14ac:dyDescent="0.25"/>
    <row r="12356" ht="12" hidden="1" customHeight="1" x14ac:dyDescent="0.25"/>
    <row r="12357" ht="12" hidden="1" customHeight="1" x14ac:dyDescent="0.25"/>
    <row r="12358" ht="12" hidden="1" customHeight="1" x14ac:dyDescent="0.25"/>
    <row r="12359" ht="12" hidden="1" customHeight="1" x14ac:dyDescent="0.25"/>
    <row r="12360" ht="12" hidden="1" customHeight="1" x14ac:dyDescent="0.25"/>
    <row r="12361" ht="12" hidden="1" customHeight="1" x14ac:dyDescent="0.25"/>
    <row r="12362" ht="12" hidden="1" customHeight="1" x14ac:dyDescent="0.25"/>
    <row r="12363" ht="12" hidden="1" customHeight="1" x14ac:dyDescent="0.25"/>
    <row r="12364" ht="12" hidden="1" customHeight="1" x14ac:dyDescent="0.25"/>
    <row r="12365" ht="12" hidden="1" customHeight="1" x14ac:dyDescent="0.25"/>
    <row r="12366" ht="12" hidden="1" customHeight="1" x14ac:dyDescent="0.25"/>
    <row r="12367" ht="12" hidden="1" customHeight="1" x14ac:dyDescent="0.25"/>
    <row r="12368" ht="12" hidden="1" customHeight="1" x14ac:dyDescent="0.25"/>
    <row r="12369" ht="12" hidden="1" customHeight="1" x14ac:dyDescent="0.25"/>
    <row r="12370" ht="12" hidden="1" customHeight="1" x14ac:dyDescent="0.25"/>
    <row r="12371" ht="12" hidden="1" customHeight="1" x14ac:dyDescent="0.25"/>
    <row r="12372" ht="12" hidden="1" customHeight="1" x14ac:dyDescent="0.25"/>
    <row r="12373" ht="12" hidden="1" customHeight="1" x14ac:dyDescent="0.25"/>
    <row r="12374" ht="12" hidden="1" customHeight="1" x14ac:dyDescent="0.25"/>
    <row r="12375" ht="12" hidden="1" customHeight="1" x14ac:dyDescent="0.25"/>
    <row r="12376" ht="12" hidden="1" customHeight="1" x14ac:dyDescent="0.25"/>
    <row r="12377" ht="12" hidden="1" customHeight="1" x14ac:dyDescent="0.25"/>
    <row r="12378" ht="12" hidden="1" customHeight="1" x14ac:dyDescent="0.25"/>
    <row r="12379" ht="12" hidden="1" customHeight="1" x14ac:dyDescent="0.25"/>
    <row r="12380" ht="12" hidden="1" customHeight="1" x14ac:dyDescent="0.25"/>
    <row r="12381" ht="12" hidden="1" customHeight="1" x14ac:dyDescent="0.25"/>
    <row r="12382" ht="12" hidden="1" customHeight="1" x14ac:dyDescent="0.25"/>
    <row r="12383" ht="12" hidden="1" customHeight="1" x14ac:dyDescent="0.25"/>
    <row r="12384" ht="12" hidden="1" customHeight="1" x14ac:dyDescent="0.25"/>
    <row r="12385" ht="12" hidden="1" customHeight="1" x14ac:dyDescent="0.25"/>
    <row r="12386" ht="12" hidden="1" customHeight="1" x14ac:dyDescent="0.25"/>
    <row r="12387" ht="12" hidden="1" customHeight="1" x14ac:dyDescent="0.25"/>
    <row r="12388" ht="12" hidden="1" customHeight="1" x14ac:dyDescent="0.25"/>
    <row r="12389" ht="12" hidden="1" customHeight="1" x14ac:dyDescent="0.25"/>
    <row r="12390" ht="12" hidden="1" customHeight="1" x14ac:dyDescent="0.25"/>
    <row r="12391" ht="12" hidden="1" customHeight="1" x14ac:dyDescent="0.25"/>
    <row r="12392" ht="12" hidden="1" customHeight="1" x14ac:dyDescent="0.25"/>
    <row r="12393" ht="12" hidden="1" customHeight="1" x14ac:dyDescent="0.25"/>
    <row r="12394" ht="12" hidden="1" customHeight="1" x14ac:dyDescent="0.25"/>
    <row r="12395" ht="12" hidden="1" customHeight="1" x14ac:dyDescent="0.25"/>
    <row r="12396" ht="12" hidden="1" customHeight="1" x14ac:dyDescent="0.25"/>
    <row r="12397" ht="12" hidden="1" customHeight="1" x14ac:dyDescent="0.25"/>
    <row r="12398" ht="12" hidden="1" customHeight="1" x14ac:dyDescent="0.25"/>
    <row r="12399" ht="12" hidden="1" customHeight="1" x14ac:dyDescent="0.25"/>
    <row r="12400" ht="12" hidden="1" customHeight="1" x14ac:dyDescent="0.25"/>
    <row r="12401" ht="12" hidden="1" customHeight="1" x14ac:dyDescent="0.25"/>
    <row r="12402" ht="12" hidden="1" customHeight="1" x14ac:dyDescent="0.25"/>
    <row r="12403" ht="12" hidden="1" customHeight="1" x14ac:dyDescent="0.25"/>
    <row r="12404" ht="12" hidden="1" customHeight="1" x14ac:dyDescent="0.25"/>
    <row r="12405" ht="12" hidden="1" customHeight="1" x14ac:dyDescent="0.25"/>
    <row r="12406" ht="12" hidden="1" customHeight="1" x14ac:dyDescent="0.25"/>
    <row r="12407" ht="12" hidden="1" customHeight="1" x14ac:dyDescent="0.25"/>
    <row r="12408" ht="12" hidden="1" customHeight="1" x14ac:dyDescent="0.25"/>
    <row r="12409" ht="12" hidden="1" customHeight="1" x14ac:dyDescent="0.25"/>
    <row r="12410" ht="12" hidden="1" customHeight="1" x14ac:dyDescent="0.25"/>
    <row r="12411" ht="12" hidden="1" customHeight="1" x14ac:dyDescent="0.25"/>
    <row r="12412" ht="12" hidden="1" customHeight="1" x14ac:dyDescent="0.25"/>
    <row r="12413" ht="12" hidden="1" customHeight="1" x14ac:dyDescent="0.25"/>
    <row r="12414" ht="12" hidden="1" customHeight="1" x14ac:dyDescent="0.25"/>
    <row r="12415" ht="12" hidden="1" customHeight="1" x14ac:dyDescent="0.25"/>
    <row r="12416" ht="12" hidden="1" customHeight="1" x14ac:dyDescent="0.25"/>
    <row r="12417" ht="12" hidden="1" customHeight="1" x14ac:dyDescent="0.25"/>
    <row r="12418" ht="12" hidden="1" customHeight="1" x14ac:dyDescent="0.25"/>
    <row r="12419" ht="12" hidden="1" customHeight="1" x14ac:dyDescent="0.25"/>
    <row r="12420" ht="12" hidden="1" customHeight="1" x14ac:dyDescent="0.25"/>
    <row r="12421" ht="12" hidden="1" customHeight="1" x14ac:dyDescent="0.25"/>
    <row r="12422" ht="12" hidden="1" customHeight="1" x14ac:dyDescent="0.25"/>
    <row r="12423" ht="12" hidden="1" customHeight="1" x14ac:dyDescent="0.25"/>
    <row r="12424" ht="12" hidden="1" customHeight="1" x14ac:dyDescent="0.25"/>
    <row r="12425" ht="12" hidden="1" customHeight="1" x14ac:dyDescent="0.25"/>
    <row r="12426" ht="12" hidden="1" customHeight="1" x14ac:dyDescent="0.25"/>
    <row r="12427" ht="12" hidden="1" customHeight="1" x14ac:dyDescent="0.25"/>
    <row r="12428" ht="12" hidden="1" customHeight="1" x14ac:dyDescent="0.25"/>
    <row r="12429" ht="12" hidden="1" customHeight="1" x14ac:dyDescent="0.25"/>
    <row r="12430" ht="12" hidden="1" customHeight="1" x14ac:dyDescent="0.25"/>
    <row r="12431" ht="12" hidden="1" customHeight="1" x14ac:dyDescent="0.25"/>
    <row r="12432" ht="12" hidden="1" customHeight="1" x14ac:dyDescent="0.25"/>
    <row r="12433" ht="12" hidden="1" customHeight="1" x14ac:dyDescent="0.25"/>
    <row r="12434" ht="12" hidden="1" customHeight="1" x14ac:dyDescent="0.25"/>
    <row r="12435" ht="12" hidden="1" customHeight="1" x14ac:dyDescent="0.25"/>
    <row r="12436" ht="12" hidden="1" customHeight="1" x14ac:dyDescent="0.25"/>
    <row r="12437" ht="12" hidden="1" customHeight="1" x14ac:dyDescent="0.25"/>
    <row r="12438" ht="12" hidden="1" customHeight="1" x14ac:dyDescent="0.25"/>
    <row r="12439" ht="12" hidden="1" customHeight="1" x14ac:dyDescent="0.25"/>
    <row r="12440" ht="12" hidden="1" customHeight="1" x14ac:dyDescent="0.25"/>
    <row r="12441" ht="12" hidden="1" customHeight="1" x14ac:dyDescent="0.25"/>
    <row r="12442" ht="12" hidden="1" customHeight="1" x14ac:dyDescent="0.25"/>
    <row r="12443" ht="12" hidden="1" customHeight="1" x14ac:dyDescent="0.25"/>
    <row r="12444" ht="12" hidden="1" customHeight="1" x14ac:dyDescent="0.25"/>
    <row r="12445" ht="12" hidden="1" customHeight="1" x14ac:dyDescent="0.25"/>
    <row r="12446" ht="12" hidden="1" customHeight="1" x14ac:dyDescent="0.25"/>
    <row r="12447" ht="12" hidden="1" customHeight="1" x14ac:dyDescent="0.25"/>
    <row r="12448" ht="12" hidden="1" customHeight="1" x14ac:dyDescent="0.25"/>
    <row r="12449" ht="12" hidden="1" customHeight="1" x14ac:dyDescent="0.25"/>
    <row r="12450" ht="12" hidden="1" customHeight="1" x14ac:dyDescent="0.25"/>
    <row r="12451" ht="12" hidden="1" customHeight="1" x14ac:dyDescent="0.25"/>
    <row r="12452" ht="12" hidden="1" customHeight="1" x14ac:dyDescent="0.25"/>
    <row r="12453" ht="12" hidden="1" customHeight="1" x14ac:dyDescent="0.25"/>
    <row r="12454" ht="12" hidden="1" customHeight="1" x14ac:dyDescent="0.25"/>
    <row r="12455" ht="12" hidden="1" customHeight="1" x14ac:dyDescent="0.25"/>
    <row r="12456" ht="12" hidden="1" customHeight="1" x14ac:dyDescent="0.25"/>
    <row r="12457" ht="12" hidden="1" customHeight="1" x14ac:dyDescent="0.25"/>
    <row r="12458" ht="12" hidden="1" customHeight="1" x14ac:dyDescent="0.25"/>
    <row r="12459" ht="12" hidden="1" customHeight="1" x14ac:dyDescent="0.25"/>
    <row r="12460" ht="12" hidden="1" customHeight="1" x14ac:dyDescent="0.25"/>
    <row r="12461" ht="12" hidden="1" customHeight="1" x14ac:dyDescent="0.25"/>
    <row r="12462" ht="12" hidden="1" customHeight="1" x14ac:dyDescent="0.25"/>
    <row r="12463" ht="12" hidden="1" customHeight="1" x14ac:dyDescent="0.25"/>
    <row r="12464" ht="12" hidden="1" customHeight="1" x14ac:dyDescent="0.25"/>
    <row r="12465" ht="12" hidden="1" customHeight="1" x14ac:dyDescent="0.25"/>
    <row r="12466" ht="12" hidden="1" customHeight="1" x14ac:dyDescent="0.25"/>
    <row r="12467" ht="12" hidden="1" customHeight="1" x14ac:dyDescent="0.25"/>
    <row r="12468" ht="12" hidden="1" customHeight="1" x14ac:dyDescent="0.25"/>
    <row r="12469" ht="12" hidden="1" customHeight="1" x14ac:dyDescent="0.25"/>
    <row r="12470" ht="12" hidden="1" customHeight="1" x14ac:dyDescent="0.25"/>
    <row r="12471" ht="12" hidden="1" customHeight="1" x14ac:dyDescent="0.25"/>
    <row r="12472" ht="12" hidden="1" customHeight="1" x14ac:dyDescent="0.25"/>
    <row r="12473" ht="12" hidden="1" customHeight="1" x14ac:dyDescent="0.25"/>
    <row r="12474" ht="12" hidden="1" customHeight="1" x14ac:dyDescent="0.25"/>
    <row r="12475" ht="12" hidden="1" customHeight="1" x14ac:dyDescent="0.25"/>
    <row r="12476" ht="12" hidden="1" customHeight="1" x14ac:dyDescent="0.25"/>
    <row r="12477" ht="12" hidden="1" customHeight="1" x14ac:dyDescent="0.25"/>
    <row r="12478" ht="12" hidden="1" customHeight="1" x14ac:dyDescent="0.25"/>
    <row r="12479" ht="12" hidden="1" customHeight="1" x14ac:dyDescent="0.25"/>
    <row r="12480" ht="12" hidden="1" customHeight="1" x14ac:dyDescent="0.25"/>
    <row r="12481" ht="12" hidden="1" customHeight="1" x14ac:dyDescent="0.25"/>
    <row r="12482" ht="12" hidden="1" customHeight="1" x14ac:dyDescent="0.25"/>
    <row r="12483" ht="12" hidden="1" customHeight="1" x14ac:dyDescent="0.25"/>
    <row r="12484" ht="12" hidden="1" customHeight="1" x14ac:dyDescent="0.25"/>
    <row r="12485" ht="12" hidden="1" customHeight="1" x14ac:dyDescent="0.25"/>
    <row r="12486" ht="12" hidden="1" customHeight="1" x14ac:dyDescent="0.25"/>
    <row r="12487" ht="12" hidden="1" customHeight="1" x14ac:dyDescent="0.25"/>
    <row r="12488" ht="12" hidden="1" customHeight="1" x14ac:dyDescent="0.25"/>
    <row r="12489" ht="12" hidden="1" customHeight="1" x14ac:dyDescent="0.25"/>
    <row r="12490" ht="12" hidden="1" customHeight="1" x14ac:dyDescent="0.25"/>
    <row r="12491" ht="12" hidden="1" customHeight="1" x14ac:dyDescent="0.25"/>
    <row r="12492" ht="12" hidden="1" customHeight="1" x14ac:dyDescent="0.25"/>
    <row r="12493" ht="12" hidden="1" customHeight="1" x14ac:dyDescent="0.25"/>
    <row r="12494" ht="12" hidden="1" customHeight="1" x14ac:dyDescent="0.25"/>
    <row r="12495" ht="12" hidden="1" customHeight="1" x14ac:dyDescent="0.25"/>
    <row r="12496" ht="12" hidden="1" customHeight="1" x14ac:dyDescent="0.25"/>
    <row r="12497" ht="12" hidden="1" customHeight="1" x14ac:dyDescent="0.25"/>
    <row r="12498" ht="12" hidden="1" customHeight="1" x14ac:dyDescent="0.25"/>
    <row r="12499" ht="12" hidden="1" customHeight="1" x14ac:dyDescent="0.25"/>
    <row r="12500" ht="12" hidden="1" customHeight="1" x14ac:dyDescent="0.25"/>
    <row r="12501" ht="12" hidden="1" customHeight="1" x14ac:dyDescent="0.25"/>
    <row r="12502" ht="12" hidden="1" customHeight="1" x14ac:dyDescent="0.25"/>
    <row r="12503" ht="12" hidden="1" customHeight="1" x14ac:dyDescent="0.25"/>
    <row r="12504" ht="12" hidden="1" customHeight="1" x14ac:dyDescent="0.25"/>
    <row r="12505" ht="12" hidden="1" customHeight="1" x14ac:dyDescent="0.25"/>
    <row r="12506" ht="12" hidden="1" customHeight="1" x14ac:dyDescent="0.25"/>
    <row r="12507" ht="12" hidden="1" customHeight="1" x14ac:dyDescent="0.25"/>
    <row r="12508" ht="12" hidden="1" customHeight="1" x14ac:dyDescent="0.25"/>
    <row r="12509" ht="12" hidden="1" customHeight="1" x14ac:dyDescent="0.25"/>
    <row r="12510" ht="12" hidden="1" customHeight="1" x14ac:dyDescent="0.25"/>
    <row r="12511" ht="12" hidden="1" customHeight="1" x14ac:dyDescent="0.25"/>
    <row r="12512" ht="12" hidden="1" customHeight="1" x14ac:dyDescent="0.25"/>
    <row r="12513" ht="12" hidden="1" customHeight="1" x14ac:dyDescent="0.25"/>
    <row r="12514" ht="12" hidden="1" customHeight="1" x14ac:dyDescent="0.25"/>
    <row r="12515" ht="12" hidden="1" customHeight="1" x14ac:dyDescent="0.25"/>
    <row r="12516" ht="12" hidden="1" customHeight="1" x14ac:dyDescent="0.25"/>
    <row r="12517" ht="12" hidden="1" customHeight="1" x14ac:dyDescent="0.25"/>
    <row r="12518" ht="12" hidden="1" customHeight="1" x14ac:dyDescent="0.25"/>
    <row r="12519" ht="12" hidden="1" customHeight="1" x14ac:dyDescent="0.25"/>
    <row r="12520" ht="12" hidden="1" customHeight="1" x14ac:dyDescent="0.25"/>
    <row r="12521" ht="12" hidden="1" customHeight="1" x14ac:dyDescent="0.25"/>
    <row r="12522" ht="12" hidden="1" customHeight="1" x14ac:dyDescent="0.25"/>
    <row r="12523" ht="12" hidden="1" customHeight="1" x14ac:dyDescent="0.25"/>
    <row r="12524" ht="12" hidden="1" customHeight="1" x14ac:dyDescent="0.25"/>
    <row r="12525" ht="12" hidden="1" customHeight="1" x14ac:dyDescent="0.25"/>
    <row r="12526" ht="12" hidden="1" customHeight="1" x14ac:dyDescent="0.25"/>
    <row r="12527" ht="12" hidden="1" customHeight="1" x14ac:dyDescent="0.25"/>
    <row r="12528" ht="12" hidden="1" customHeight="1" x14ac:dyDescent="0.25"/>
    <row r="12529" ht="12" hidden="1" customHeight="1" x14ac:dyDescent="0.25"/>
    <row r="12530" ht="12" hidden="1" customHeight="1" x14ac:dyDescent="0.25"/>
    <row r="12531" ht="12" hidden="1" customHeight="1" x14ac:dyDescent="0.25"/>
    <row r="12532" ht="12" hidden="1" customHeight="1" x14ac:dyDescent="0.25"/>
    <row r="12533" ht="12" hidden="1" customHeight="1" x14ac:dyDescent="0.25"/>
    <row r="12534" ht="12" hidden="1" customHeight="1" x14ac:dyDescent="0.25"/>
    <row r="12535" ht="12" hidden="1" customHeight="1" x14ac:dyDescent="0.25"/>
    <row r="12536" ht="12" hidden="1" customHeight="1" x14ac:dyDescent="0.25"/>
    <row r="12537" ht="12" hidden="1" customHeight="1" x14ac:dyDescent="0.25"/>
    <row r="12538" ht="12" hidden="1" customHeight="1" x14ac:dyDescent="0.25"/>
    <row r="12539" ht="12" hidden="1" customHeight="1" x14ac:dyDescent="0.25"/>
    <row r="12540" ht="12" hidden="1" customHeight="1" x14ac:dyDescent="0.25"/>
    <row r="12541" ht="12" hidden="1" customHeight="1" x14ac:dyDescent="0.25"/>
    <row r="12542" ht="12" hidden="1" customHeight="1" x14ac:dyDescent="0.25"/>
    <row r="12543" ht="12" hidden="1" customHeight="1" x14ac:dyDescent="0.25"/>
    <row r="12544" ht="12" hidden="1" customHeight="1" x14ac:dyDescent="0.25"/>
    <row r="12545" ht="12" hidden="1" customHeight="1" x14ac:dyDescent="0.25"/>
    <row r="12546" ht="12" hidden="1" customHeight="1" x14ac:dyDescent="0.25"/>
    <row r="12547" ht="12" hidden="1" customHeight="1" x14ac:dyDescent="0.25"/>
    <row r="12548" ht="12" hidden="1" customHeight="1" x14ac:dyDescent="0.25"/>
    <row r="12549" ht="12" hidden="1" customHeight="1" x14ac:dyDescent="0.25"/>
    <row r="12550" ht="12" hidden="1" customHeight="1" x14ac:dyDescent="0.25"/>
    <row r="12551" ht="12" hidden="1" customHeight="1" x14ac:dyDescent="0.25"/>
    <row r="12552" ht="12" hidden="1" customHeight="1" x14ac:dyDescent="0.25"/>
    <row r="12553" ht="12" hidden="1" customHeight="1" x14ac:dyDescent="0.25"/>
    <row r="12554" ht="12" hidden="1" customHeight="1" x14ac:dyDescent="0.25"/>
    <row r="12555" ht="12" hidden="1" customHeight="1" x14ac:dyDescent="0.25"/>
    <row r="12556" ht="12" hidden="1" customHeight="1" x14ac:dyDescent="0.25"/>
    <row r="12557" ht="12" hidden="1" customHeight="1" x14ac:dyDescent="0.25"/>
    <row r="12558" ht="12" hidden="1" customHeight="1" x14ac:dyDescent="0.25"/>
    <row r="12559" ht="12" hidden="1" customHeight="1" x14ac:dyDescent="0.25"/>
    <row r="12560" ht="12" hidden="1" customHeight="1" x14ac:dyDescent="0.25"/>
    <row r="12561" ht="12" hidden="1" customHeight="1" x14ac:dyDescent="0.25"/>
    <row r="12562" ht="12" hidden="1" customHeight="1" x14ac:dyDescent="0.25"/>
    <row r="12563" ht="12" hidden="1" customHeight="1" x14ac:dyDescent="0.25"/>
    <row r="12564" ht="12" hidden="1" customHeight="1" x14ac:dyDescent="0.25"/>
    <row r="12565" ht="12" hidden="1" customHeight="1" x14ac:dyDescent="0.25"/>
    <row r="12566" ht="12" hidden="1" customHeight="1" x14ac:dyDescent="0.25"/>
    <row r="12567" ht="12" hidden="1" customHeight="1" x14ac:dyDescent="0.25"/>
    <row r="12568" ht="12" hidden="1" customHeight="1" x14ac:dyDescent="0.25"/>
    <row r="12569" ht="12" hidden="1" customHeight="1" x14ac:dyDescent="0.25"/>
    <row r="12570" ht="12" hidden="1" customHeight="1" x14ac:dyDescent="0.25"/>
    <row r="12571" ht="12" hidden="1" customHeight="1" x14ac:dyDescent="0.25"/>
    <row r="12572" ht="12" hidden="1" customHeight="1" x14ac:dyDescent="0.25"/>
    <row r="12573" ht="12" hidden="1" customHeight="1" x14ac:dyDescent="0.25"/>
    <row r="12574" ht="12" hidden="1" customHeight="1" x14ac:dyDescent="0.25"/>
    <row r="12575" ht="12" hidden="1" customHeight="1" x14ac:dyDescent="0.25"/>
    <row r="12576" ht="12" hidden="1" customHeight="1" x14ac:dyDescent="0.25"/>
    <row r="12577" ht="12" hidden="1" customHeight="1" x14ac:dyDescent="0.25"/>
    <row r="12578" ht="12" hidden="1" customHeight="1" x14ac:dyDescent="0.25"/>
    <row r="12579" ht="12" hidden="1" customHeight="1" x14ac:dyDescent="0.25"/>
    <row r="12580" ht="12" hidden="1" customHeight="1" x14ac:dyDescent="0.25"/>
    <row r="12581" ht="12" hidden="1" customHeight="1" x14ac:dyDescent="0.25"/>
    <row r="12582" ht="12" hidden="1" customHeight="1" x14ac:dyDescent="0.25"/>
    <row r="12583" ht="12" hidden="1" customHeight="1" x14ac:dyDescent="0.25"/>
    <row r="12584" ht="12" hidden="1" customHeight="1" x14ac:dyDescent="0.25"/>
    <row r="12585" ht="12" hidden="1" customHeight="1" x14ac:dyDescent="0.25"/>
    <row r="12586" ht="12" hidden="1" customHeight="1" x14ac:dyDescent="0.25"/>
    <row r="12587" ht="12" hidden="1" customHeight="1" x14ac:dyDescent="0.25"/>
    <row r="12588" ht="12" hidden="1" customHeight="1" x14ac:dyDescent="0.25"/>
    <row r="12589" ht="12" hidden="1" customHeight="1" x14ac:dyDescent="0.25"/>
    <row r="12590" ht="12" hidden="1" customHeight="1" x14ac:dyDescent="0.25"/>
    <row r="12591" ht="12" hidden="1" customHeight="1" x14ac:dyDescent="0.25"/>
    <row r="12592" ht="12" hidden="1" customHeight="1" x14ac:dyDescent="0.25"/>
    <row r="12593" ht="12" hidden="1" customHeight="1" x14ac:dyDescent="0.25"/>
    <row r="12594" ht="12" hidden="1" customHeight="1" x14ac:dyDescent="0.25"/>
    <row r="12595" ht="12" hidden="1" customHeight="1" x14ac:dyDescent="0.25"/>
    <row r="12596" ht="12" hidden="1" customHeight="1" x14ac:dyDescent="0.25"/>
    <row r="12597" ht="12" hidden="1" customHeight="1" x14ac:dyDescent="0.25"/>
    <row r="12598" ht="12" hidden="1" customHeight="1" x14ac:dyDescent="0.25"/>
    <row r="12599" ht="12" hidden="1" customHeight="1" x14ac:dyDescent="0.25"/>
    <row r="12600" ht="12" hidden="1" customHeight="1" x14ac:dyDescent="0.25"/>
    <row r="12601" ht="12" hidden="1" customHeight="1" x14ac:dyDescent="0.25"/>
    <row r="12602" ht="12" hidden="1" customHeight="1" x14ac:dyDescent="0.25"/>
    <row r="12603" ht="12" hidden="1" customHeight="1" x14ac:dyDescent="0.25"/>
    <row r="12604" ht="12" hidden="1" customHeight="1" x14ac:dyDescent="0.25"/>
    <row r="12605" ht="12" hidden="1" customHeight="1" x14ac:dyDescent="0.25"/>
    <row r="12606" ht="12" hidden="1" customHeight="1" x14ac:dyDescent="0.25"/>
    <row r="12607" ht="12" hidden="1" customHeight="1" x14ac:dyDescent="0.25"/>
    <row r="12608" ht="12" hidden="1" customHeight="1" x14ac:dyDescent="0.25"/>
    <row r="12609" ht="12" hidden="1" customHeight="1" x14ac:dyDescent="0.25"/>
    <row r="12610" ht="12" hidden="1" customHeight="1" x14ac:dyDescent="0.25"/>
    <row r="12611" ht="12" hidden="1" customHeight="1" x14ac:dyDescent="0.25"/>
    <row r="12612" ht="12" hidden="1" customHeight="1" x14ac:dyDescent="0.25"/>
    <row r="12613" ht="12" hidden="1" customHeight="1" x14ac:dyDescent="0.25"/>
    <row r="12614" ht="12" hidden="1" customHeight="1" x14ac:dyDescent="0.25"/>
    <row r="12615" ht="12" hidden="1" customHeight="1" x14ac:dyDescent="0.25"/>
    <row r="12616" ht="12" hidden="1" customHeight="1" x14ac:dyDescent="0.25"/>
    <row r="12617" ht="12" hidden="1" customHeight="1" x14ac:dyDescent="0.25"/>
    <row r="12618" ht="12" hidden="1" customHeight="1" x14ac:dyDescent="0.25"/>
    <row r="12619" ht="12" hidden="1" customHeight="1" x14ac:dyDescent="0.25"/>
    <row r="12620" ht="12" hidden="1" customHeight="1" x14ac:dyDescent="0.25"/>
    <row r="12621" ht="12" hidden="1" customHeight="1" x14ac:dyDescent="0.25"/>
    <row r="12622" ht="12" hidden="1" customHeight="1" x14ac:dyDescent="0.25"/>
    <row r="12623" ht="12" hidden="1" customHeight="1" x14ac:dyDescent="0.25"/>
    <row r="12624" ht="12" hidden="1" customHeight="1" x14ac:dyDescent="0.25"/>
    <row r="12625" ht="12" hidden="1" customHeight="1" x14ac:dyDescent="0.25"/>
    <row r="12626" ht="12" hidden="1" customHeight="1" x14ac:dyDescent="0.25"/>
    <row r="12627" ht="12" hidden="1" customHeight="1" x14ac:dyDescent="0.25"/>
    <row r="12628" ht="12" hidden="1" customHeight="1" x14ac:dyDescent="0.25"/>
    <row r="12629" ht="12" hidden="1" customHeight="1" x14ac:dyDescent="0.25"/>
    <row r="12630" ht="12" hidden="1" customHeight="1" x14ac:dyDescent="0.25"/>
    <row r="12631" ht="12" hidden="1" customHeight="1" x14ac:dyDescent="0.25"/>
    <row r="12632" ht="12" hidden="1" customHeight="1" x14ac:dyDescent="0.25"/>
    <row r="12633" ht="12" hidden="1" customHeight="1" x14ac:dyDescent="0.25"/>
    <row r="12634" ht="12" hidden="1" customHeight="1" x14ac:dyDescent="0.25"/>
    <row r="12635" ht="12" hidden="1" customHeight="1" x14ac:dyDescent="0.25"/>
    <row r="12636" ht="12" hidden="1" customHeight="1" x14ac:dyDescent="0.25"/>
    <row r="12637" ht="12" hidden="1" customHeight="1" x14ac:dyDescent="0.25"/>
    <row r="12638" ht="12" hidden="1" customHeight="1" x14ac:dyDescent="0.25"/>
    <row r="12639" ht="12" hidden="1" customHeight="1" x14ac:dyDescent="0.25"/>
    <row r="12640" ht="12" hidden="1" customHeight="1" x14ac:dyDescent="0.25"/>
    <row r="12641" ht="12" hidden="1" customHeight="1" x14ac:dyDescent="0.25"/>
    <row r="12642" ht="12" hidden="1" customHeight="1" x14ac:dyDescent="0.25"/>
    <row r="12643" ht="12" hidden="1" customHeight="1" x14ac:dyDescent="0.25"/>
    <row r="12644" ht="12" hidden="1" customHeight="1" x14ac:dyDescent="0.25"/>
    <row r="12645" ht="12" hidden="1" customHeight="1" x14ac:dyDescent="0.25"/>
    <row r="12646" ht="12" hidden="1" customHeight="1" x14ac:dyDescent="0.25"/>
    <row r="12647" ht="12" hidden="1" customHeight="1" x14ac:dyDescent="0.25"/>
    <row r="12648" ht="12" hidden="1" customHeight="1" x14ac:dyDescent="0.25"/>
    <row r="12649" ht="12" hidden="1" customHeight="1" x14ac:dyDescent="0.25"/>
    <row r="12650" ht="12" hidden="1" customHeight="1" x14ac:dyDescent="0.25"/>
    <row r="12651" ht="12" hidden="1" customHeight="1" x14ac:dyDescent="0.25"/>
    <row r="12652" ht="12" hidden="1" customHeight="1" x14ac:dyDescent="0.25"/>
    <row r="12653" ht="12" hidden="1" customHeight="1" x14ac:dyDescent="0.25"/>
    <row r="12654" ht="12" hidden="1" customHeight="1" x14ac:dyDescent="0.25"/>
    <row r="12655" ht="12" hidden="1" customHeight="1" x14ac:dyDescent="0.25"/>
    <row r="12656" ht="12" hidden="1" customHeight="1" x14ac:dyDescent="0.25"/>
    <row r="12657" ht="12" hidden="1" customHeight="1" x14ac:dyDescent="0.25"/>
    <row r="12658" ht="12" hidden="1" customHeight="1" x14ac:dyDescent="0.25"/>
    <row r="12659" ht="12" hidden="1" customHeight="1" x14ac:dyDescent="0.25"/>
    <row r="12660" ht="12" hidden="1" customHeight="1" x14ac:dyDescent="0.25"/>
    <row r="12661" ht="12" hidden="1" customHeight="1" x14ac:dyDescent="0.25"/>
    <row r="12662" ht="12" hidden="1" customHeight="1" x14ac:dyDescent="0.25"/>
    <row r="12663" ht="12" hidden="1" customHeight="1" x14ac:dyDescent="0.25"/>
    <row r="12664" ht="12" hidden="1" customHeight="1" x14ac:dyDescent="0.25"/>
    <row r="12665" ht="12" hidden="1" customHeight="1" x14ac:dyDescent="0.25"/>
    <row r="12666" ht="12" hidden="1" customHeight="1" x14ac:dyDescent="0.25"/>
    <row r="12667" ht="12" hidden="1" customHeight="1" x14ac:dyDescent="0.25"/>
    <row r="12668" ht="12" hidden="1" customHeight="1" x14ac:dyDescent="0.25"/>
    <row r="12669" ht="12" hidden="1" customHeight="1" x14ac:dyDescent="0.25"/>
    <row r="12670" ht="12" hidden="1" customHeight="1" x14ac:dyDescent="0.25"/>
    <row r="12671" ht="12" hidden="1" customHeight="1" x14ac:dyDescent="0.25"/>
    <row r="12672" ht="12" hidden="1" customHeight="1" x14ac:dyDescent="0.25"/>
    <row r="12673" ht="12" hidden="1" customHeight="1" x14ac:dyDescent="0.25"/>
    <row r="12674" ht="12" hidden="1" customHeight="1" x14ac:dyDescent="0.25"/>
    <row r="12675" ht="12" hidden="1" customHeight="1" x14ac:dyDescent="0.25"/>
    <row r="12676" ht="12" hidden="1" customHeight="1" x14ac:dyDescent="0.25"/>
    <row r="12677" ht="12" hidden="1" customHeight="1" x14ac:dyDescent="0.25"/>
    <row r="12678" ht="12" hidden="1" customHeight="1" x14ac:dyDescent="0.25"/>
    <row r="12679" ht="12" hidden="1" customHeight="1" x14ac:dyDescent="0.25"/>
    <row r="12680" ht="12" hidden="1" customHeight="1" x14ac:dyDescent="0.25"/>
    <row r="12681" ht="12" hidden="1" customHeight="1" x14ac:dyDescent="0.25"/>
    <row r="12682" ht="12" hidden="1" customHeight="1" x14ac:dyDescent="0.25"/>
    <row r="12683" ht="12" hidden="1" customHeight="1" x14ac:dyDescent="0.25"/>
    <row r="12684" ht="12" hidden="1" customHeight="1" x14ac:dyDescent="0.25"/>
    <row r="12685" ht="12" hidden="1" customHeight="1" x14ac:dyDescent="0.25"/>
    <row r="12686" ht="12" hidden="1" customHeight="1" x14ac:dyDescent="0.25"/>
    <row r="12687" ht="12" hidden="1" customHeight="1" x14ac:dyDescent="0.25"/>
    <row r="12688" ht="12" hidden="1" customHeight="1" x14ac:dyDescent="0.25"/>
    <row r="12689" ht="12" hidden="1" customHeight="1" x14ac:dyDescent="0.25"/>
    <row r="12690" ht="12" hidden="1" customHeight="1" x14ac:dyDescent="0.25"/>
    <row r="12691" ht="12" hidden="1" customHeight="1" x14ac:dyDescent="0.25"/>
    <row r="12692" ht="12" hidden="1" customHeight="1" x14ac:dyDescent="0.25"/>
    <row r="12693" ht="12" hidden="1" customHeight="1" x14ac:dyDescent="0.25"/>
    <row r="12694" ht="12" hidden="1" customHeight="1" x14ac:dyDescent="0.25"/>
    <row r="12695" ht="12" hidden="1" customHeight="1" x14ac:dyDescent="0.25"/>
    <row r="12696" ht="12" hidden="1" customHeight="1" x14ac:dyDescent="0.25"/>
    <row r="12697" ht="12" hidden="1" customHeight="1" x14ac:dyDescent="0.25"/>
    <row r="12698" ht="12" hidden="1" customHeight="1" x14ac:dyDescent="0.25"/>
    <row r="12699" ht="12" hidden="1" customHeight="1" x14ac:dyDescent="0.25"/>
    <row r="12700" ht="12" hidden="1" customHeight="1" x14ac:dyDescent="0.25"/>
    <row r="12701" ht="12" hidden="1" customHeight="1" x14ac:dyDescent="0.25"/>
    <row r="12702" ht="12" hidden="1" customHeight="1" x14ac:dyDescent="0.25"/>
    <row r="12703" ht="12" hidden="1" customHeight="1" x14ac:dyDescent="0.25"/>
    <row r="12704" ht="12" hidden="1" customHeight="1" x14ac:dyDescent="0.25"/>
    <row r="12705" ht="12" hidden="1" customHeight="1" x14ac:dyDescent="0.25"/>
    <row r="12706" ht="12" hidden="1" customHeight="1" x14ac:dyDescent="0.25"/>
    <row r="12707" ht="12" hidden="1" customHeight="1" x14ac:dyDescent="0.25"/>
    <row r="12708" ht="12" hidden="1" customHeight="1" x14ac:dyDescent="0.25"/>
    <row r="12709" ht="12" hidden="1" customHeight="1" x14ac:dyDescent="0.25"/>
    <row r="12710" ht="12" hidden="1" customHeight="1" x14ac:dyDescent="0.25"/>
    <row r="12711" ht="12" hidden="1" customHeight="1" x14ac:dyDescent="0.25"/>
    <row r="12712" ht="12" hidden="1" customHeight="1" x14ac:dyDescent="0.25"/>
    <row r="12713" ht="12" hidden="1" customHeight="1" x14ac:dyDescent="0.25"/>
    <row r="12714" ht="12" hidden="1" customHeight="1" x14ac:dyDescent="0.25"/>
    <row r="12715" ht="12" hidden="1" customHeight="1" x14ac:dyDescent="0.25"/>
    <row r="12716" ht="12" hidden="1" customHeight="1" x14ac:dyDescent="0.25"/>
    <row r="12717" ht="12" hidden="1" customHeight="1" x14ac:dyDescent="0.25"/>
    <row r="12718" ht="12" hidden="1" customHeight="1" x14ac:dyDescent="0.25"/>
    <row r="12719" ht="12" hidden="1" customHeight="1" x14ac:dyDescent="0.25"/>
    <row r="12720" ht="12" hidden="1" customHeight="1" x14ac:dyDescent="0.25"/>
    <row r="12721" ht="12" hidden="1" customHeight="1" x14ac:dyDescent="0.25"/>
    <row r="12722" ht="12" hidden="1" customHeight="1" x14ac:dyDescent="0.25"/>
    <row r="12723" ht="12" hidden="1" customHeight="1" x14ac:dyDescent="0.25"/>
    <row r="12724" ht="12" hidden="1" customHeight="1" x14ac:dyDescent="0.25"/>
    <row r="12725" ht="12" hidden="1" customHeight="1" x14ac:dyDescent="0.25"/>
    <row r="12726" ht="12" hidden="1" customHeight="1" x14ac:dyDescent="0.25"/>
    <row r="12727" ht="12" hidden="1" customHeight="1" x14ac:dyDescent="0.25"/>
    <row r="12728" ht="12" hidden="1" customHeight="1" x14ac:dyDescent="0.25"/>
    <row r="12729" ht="12" hidden="1" customHeight="1" x14ac:dyDescent="0.25"/>
    <row r="12730" ht="12" hidden="1" customHeight="1" x14ac:dyDescent="0.25"/>
    <row r="12731" ht="12" hidden="1" customHeight="1" x14ac:dyDescent="0.25"/>
    <row r="12732" ht="12" hidden="1" customHeight="1" x14ac:dyDescent="0.25"/>
    <row r="12733" ht="12" hidden="1" customHeight="1" x14ac:dyDescent="0.25"/>
    <row r="12734" ht="12" hidden="1" customHeight="1" x14ac:dyDescent="0.25"/>
    <row r="12735" ht="12" hidden="1" customHeight="1" x14ac:dyDescent="0.25"/>
    <row r="12736" ht="12" hidden="1" customHeight="1" x14ac:dyDescent="0.25"/>
    <row r="12737" ht="12" hidden="1" customHeight="1" x14ac:dyDescent="0.25"/>
    <row r="12738" ht="12" hidden="1" customHeight="1" x14ac:dyDescent="0.25"/>
    <row r="12739" ht="12" hidden="1" customHeight="1" x14ac:dyDescent="0.25"/>
    <row r="12740" ht="12" hidden="1" customHeight="1" x14ac:dyDescent="0.25"/>
    <row r="12741" ht="12" hidden="1" customHeight="1" x14ac:dyDescent="0.25"/>
    <row r="12742" ht="12" hidden="1" customHeight="1" x14ac:dyDescent="0.25"/>
    <row r="12743" ht="12" hidden="1" customHeight="1" x14ac:dyDescent="0.25"/>
    <row r="12744" ht="12" hidden="1" customHeight="1" x14ac:dyDescent="0.25"/>
    <row r="12745" ht="12" hidden="1" customHeight="1" x14ac:dyDescent="0.25"/>
    <row r="12746" ht="12" hidden="1" customHeight="1" x14ac:dyDescent="0.25"/>
    <row r="12747" ht="12" hidden="1" customHeight="1" x14ac:dyDescent="0.25"/>
    <row r="12748" ht="12" hidden="1" customHeight="1" x14ac:dyDescent="0.25"/>
    <row r="12749" ht="12" hidden="1" customHeight="1" x14ac:dyDescent="0.25"/>
    <row r="12750" ht="12" hidden="1" customHeight="1" x14ac:dyDescent="0.25"/>
    <row r="12751" ht="12" hidden="1" customHeight="1" x14ac:dyDescent="0.25"/>
    <row r="12752" ht="12" hidden="1" customHeight="1" x14ac:dyDescent="0.25"/>
    <row r="12753" ht="12" hidden="1" customHeight="1" x14ac:dyDescent="0.25"/>
    <row r="12754" ht="12" hidden="1" customHeight="1" x14ac:dyDescent="0.25"/>
    <row r="12755" ht="12" hidden="1" customHeight="1" x14ac:dyDescent="0.25"/>
    <row r="12756" ht="12" hidden="1" customHeight="1" x14ac:dyDescent="0.25"/>
    <row r="12757" ht="12" hidden="1" customHeight="1" x14ac:dyDescent="0.25"/>
    <row r="12758" ht="12" hidden="1" customHeight="1" x14ac:dyDescent="0.25"/>
    <row r="12759" ht="12" hidden="1" customHeight="1" x14ac:dyDescent="0.25"/>
    <row r="12760" ht="12" hidden="1" customHeight="1" x14ac:dyDescent="0.25"/>
    <row r="12761" ht="12" hidden="1" customHeight="1" x14ac:dyDescent="0.25"/>
    <row r="12762" ht="12" hidden="1" customHeight="1" x14ac:dyDescent="0.25"/>
    <row r="12763" ht="12" hidden="1" customHeight="1" x14ac:dyDescent="0.25"/>
    <row r="12764" ht="12" hidden="1" customHeight="1" x14ac:dyDescent="0.25"/>
    <row r="12765" ht="12" hidden="1" customHeight="1" x14ac:dyDescent="0.25"/>
    <row r="12766" ht="12" hidden="1" customHeight="1" x14ac:dyDescent="0.25"/>
    <row r="12767" ht="12" hidden="1" customHeight="1" x14ac:dyDescent="0.25"/>
    <row r="12768" ht="12" hidden="1" customHeight="1" x14ac:dyDescent="0.25"/>
    <row r="12769" ht="12" hidden="1" customHeight="1" x14ac:dyDescent="0.25"/>
    <row r="12770" ht="12" hidden="1" customHeight="1" x14ac:dyDescent="0.25"/>
    <row r="12771" ht="12" hidden="1" customHeight="1" x14ac:dyDescent="0.25"/>
    <row r="12772" ht="12" hidden="1" customHeight="1" x14ac:dyDescent="0.25"/>
    <row r="12773" ht="12" hidden="1" customHeight="1" x14ac:dyDescent="0.25"/>
    <row r="12774" ht="12" hidden="1" customHeight="1" x14ac:dyDescent="0.25"/>
    <row r="12775" ht="12" hidden="1" customHeight="1" x14ac:dyDescent="0.25"/>
    <row r="12776" ht="12" hidden="1" customHeight="1" x14ac:dyDescent="0.25"/>
    <row r="12777" ht="12" hidden="1" customHeight="1" x14ac:dyDescent="0.25"/>
    <row r="12778" ht="12" hidden="1" customHeight="1" x14ac:dyDescent="0.25"/>
    <row r="12779" ht="12" hidden="1" customHeight="1" x14ac:dyDescent="0.25"/>
    <row r="12780" ht="12" hidden="1" customHeight="1" x14ac:dyDescent="0.25"/>
    <row r="12781" ht="12" hidden="1" customHeight="1" x14ac:dyDescent="0.25"/>
    <row r="12782" ht="12" hidden="1" customHeight="1" x14ac:dyDescent="0.25"/>
    <row r="12783" ht="12" hidden="1" customHeight="1" x14ac:dyDescent="0.25"/>
    <row r="12784" ht="12" hidden="1" customHeight="1" x14ac:dyDescent="0.25"/>
    <row r="12785" ht="12" hidden="1" customHeight="1" x14ac:dyDescent="0.25"/>
    <row r="12786" ht="12" hidden="1" customHeight="1" x14ac:dyDescent="0.25"/>
    <row r="12787" ht="12" hidden="1" customHeight="1" x14ac:dyDescent="0.25"/>
    <row r="12788" ht="12" hidden="1" customHeight="1" x14ac:dyDescent="0.25"/>
    <row r="12789" ht="12" hidden="1" customHeight="1" x14ac:dyDescent="0.25"/>
    <row r="12790" ht="12" hidden="1" customHeight="1" x14ac:dyDescent="0.25"/>
    <row r="12791" ht="12" hidden="1" customHeight="1" x14ac:dyDescent="0.25"/>
    <row r="12792" ht="12" hidden="1" customHeight="1" x14ac:dyDescent="0.25"/>
    <row r="12793" ht="12" hidden="1" customHeight="1" x14ac:dyDescent="0.25"/>
    <row r="12794" ht="12" hidden="1" customHeight="1" x14ac:dyDescent="0.25"/>
    <row r="12795" ht="12" hidden="1" customHeight="1" x14ac:dyDescent="0.25"/>
    <row r="12796" ht="12" hidden="1" customHeight="1" x14ac:dyDescent="0.25"/>
    <row r="12797" ht="12" hidden="1" customHeight="1" x14ac:dyDescent="0.25"/>
    <row r="12798" ht="12" hidden="1" customHeight="1" x14ac:dyDescent="0.25"/>
    <row r="12799" ht="12" hidden="1" customHeight="1" x14ac:dyDescent="0.25"/>
    <row r="12800" ht="12" hidden="1" customHeight="1" x14ac:dyDescent="0.25"/>
    <row r="12801" ht="12" hidden="1" customHeight="1" x14ac:dyDescent="0.25"/>
    <row r="12802" ht="12" hidden="1" customHeight="1" x14ac:dyDescent="0.25"/>
    <row r="12803" ht="12" hidden="1" customHeight="1" x14ac:dyDescent="0.25"/>
    <row r="12804" ht="12" hidden="1" customHeight="1" x14ac:dyDescent="0.25"/>
    <row r="12805" ht="12" hidden="1" customHeight="1" x14ac:dyDescent="0.25"/>
    <row r="12806" ht="12" hidden="1" customHeight="1" x14ac:dyDescent="0.25"/>
    <row r="12807" ht="12" hidden="1" customHeight="1" x14ac:dyDescent="0.25"/>
    <row r="12808" ht="12" hidden="1" customHeight="1" x14ac:dyDescent="0.25"/>
    <row r="12809" ht="12" hidden="1" customHeight="1" x14ac:dyDescent="0.25"/>
    <row r="12810" ht="12" hidden="1" customHeight="1" x14ac:dyDescent="0.25"/>
    <row r="12811" ht="12" hidden="1" customHeight="1" x14ac:dyDescent="0.25"/>
    <row r="12812" ht="12" hidden="1" customHeight="1" x14ac:dyDescent="0.25"/>
    <row r="12813" ht="12" hidden="1" customHeight="1" x14ac:dyDescent="0.25"/>
    <row r="12814" ht="12" hidden="1" customHeight="1" x14ac:dyDescent="0.25"/>
    <row r="12815" ht="12" hidden="1" customHeight="1" x14ac:dyDescent="0.25"/>
    <row r="12816" ht="12" hidden="1" customHeight="1" x14ac:dyDescent="0.25"/>
    <row r="12817" ht="12" hidden="1" customHeight="1" x14ac:dyDescent="0.25"/>
    <row r="12818" ht="12" hidden="1" customHeight="1" x14ac:dyDescent="0.25"/>
    <row r="12819" ht="12" hidden="1" customHeight="1" x14ac:dyDescent="0.25"/>
    <row r="12820" ht="12" hidden="1" customHeight="1" x14ac:dyDescent="0.25"/>
    <row r="12821" ht="12" hidden="1" customHeight="1" x14ac:dyDescent="0.25"/>
    <row r="12822" ht="12" hidden="1" customHeight="1" x14ac:dyDescent="0.25"/>
    <row r="12823" ht="12" hidden="1" customHeight="1" x14ac:dyDescent="0.25"/>
    <row r="12824" ht="12" hidden="1" customHeight="1" x14ac:dyDescent="0.25"/>
    <row r="12825" ht="12" hidden="1" customHeight="1" x14ac:dyDescent="0.25"/>
    <row r="12826" ht="12" hidden="1" customHeight="1" x14ac:dyDescent="0.25"/>
    <row r="12827" ht="12" hidden="1" customHeight="1" x14ac:dyDescent="0.25"/>
    <row r="12828" ht="12" hidden="1" customHeight="1" x14ac:dyDescent="0.25"/>
    <row r="12829" ht="12" hidden="1" customHeight="1" x14ac:dyDescent="0.25"/>
    <row r="12830" ht="12" hidden="1" customHeight="1" x14ac:dyDescent="0.25"/>
    <row r="12831" ht="12" hidden="1" customHeight="1" x14ac:dyDescent="0.25"/>
    <row r="12832" ht="12" hidden="1" customHeight="1" x14ac:dyDescent="0.25"/>
    <row r="12833" ht="12" hidden="1" customHeight="1" x14ac:dyDescent="0.25"/>
    <row r="12834" ht="12" hidden="1" customHeight="1" x14ac:dyDescent="0.25"/>
    <row r="12835" ht="12" hidden="1" customHeight="1" x14ac:dyDescent="0.25"/>
    <row r="12836" ht="12" hidden="1" customHeight="1" x14ac:dyDescent="0.25"/>
    <row r="12837" ht="12" hidden="1" customHeight="1" x14ac:dyDescent="0.25"/>
    <row r="12838" ht="12" hidden="1" customHeight="1" x14ac:dyDescent="0.25"/>
    <row r="12839" ht="12" hidden="1" customHeight="1" x14ac:dyDescent="0.25"/>
    <row r="12840" ht="12" hidden="1" customHeight="1" x14ac:dyDescent="0.25"/>
    <row r="12841" ht="12" hidden="1" customHeight="1" x14ac:dyDescent="0.25"/>
    <row r="12842" ht="12" hidden="1" customHeight="1" x14ac:dyDescent="0.25"/>
    <row r="12843" ht="12" hidden="1" customHeight="1" x14ac:dyDescent="0.25"/>
    <row r="12844" ht="12" hidden="1" customHeight="1" x14ac:dyDescent="0.25"/>
    <row r="12845" ht="12" hidden="1" customHeight="1" x14ac:dyDescent="0.25"/>
    <row r="12846" ht="12" hidden="1" customHeight="1" x14ac:dyDescent="0.25"/>
    <row r="12847" ht="12" hidden="1" customHeight="1" x14ac:dyDescent="0.25"/>
    <row r="12848" ht="12" hidden="1" customHeight="1" x14ac:dyDescent="0.25"/>
    <row r="12849" ht="12" hidden="1" customHeight="1" x14ac:dyDescent="0.25"/>
    <row r="12850" ht="12" hidden="1" customHeight="1" x14ac:dyDescent="0.25"/>
    <row r="12851" ht="12" hidden="1" customHeight="1" x14ac:dyDescent="0.25"/>
    <row r="12852" ht="12" hidden="1" customHeight="1" x14ac:dyDescent="0.25"/>
    <row r="12853" ht="12" hidden="1" customHeight="1" x14ac:dyDescent="0.25"/>
    <row r="12854" ht="12" hidden="1" customHeight="1" x14ac:dyDescent="0.25"/>
    <row r="12855" ht="12" hidden="1" customHeight="1" x14ac:dyDescent="0.25"/>
    <row r="12856" ht="12" hidden="1" customHeight="1" x14ac:dyDescent="0.25"/>
    <row r="12857" ht="12" hidden="1" customHeight="1" x14ac:dyDescent="0.25"/>
    <row r="12858" ht="12" hidden="1" customHeight="1" x14ac:dyDescent="0.25"/>
    <row r="12859" ht="12" hidden="1" customHeight="1" x14ac:dyDescent="0.25"/>
    <row r="12860" ht="12" hidden="1" customHeight="1" x14ac:dyDescent="0.25"/>
    <row r="12861" ht="12" hidden="1" customHeight="1" x14ac:dyDescent="0.25"/>
    <row r="12862" ht="12" hidden="1" customHeight="1" x14ac:dyDescent="0.25"/>
    <row r="12863" ht="12" hidden="1" customHeight="1" x14ac:dyDescent="0.25"/>
    <row r="12864" ht="12" hidden="1" customHeight="1" x14ac:dyDescent="0.25"/>
    <row r="12865" ht="12" hidden="1" customHeight="1" x14ac:dyDescent="0.25"/>
    <row r="12866" ht="12" hidden="1" customHeight="1" x14ac:dyDescent="0.25"/>
    <row r="12867" ht="12" hidden="1" customHeight="1" x14ac:dyDescent="0.25"/>
    <row r="12868" ht="12" hidden="1" customHeight="1" x14ac:dyDescent="0.25"/>
    <row r="12869" ht="12" hidden="1" customHeight="1" x14ac:dyDescent="0.25"/>
    <row r="12870" ht="12" hidden="1" customHeight="1" x14ac:dyDescent="0.25"/>
    <row r="12871" ht="12" hidden="1" customHeight="1" x14ac:dyDescent="0.25"/>
    <row r="12872" ht="12" hidden="1" customHeight="1" x14ac:dyDescent="0.25"/>
    <row r="12873" ht="12" hidden="1" customHeight="1" x14ac:dyDescent="0.25"/>
    <row r="12874" ht="12" hidden="1" customHeight="1" x14ac:dyDescent="0.25"/>
    <row r="12875" ht="12" hidden="1" customHeight="1" x14ac:dyDescent="0.25"/>
    <row r="12876" ht="12" hidden="1" customHeight="1" x14ac:dyDescent="0.25"/>
    <row r="12877" ht="12" hidden="1" customHeight="1" x14ac:dyDescent="0.25"/>
    <row r="12878" ht="12" hidden="1" customHeight="1" x14ac:dyDescent="0.25"/>
    <row r="12879" ht="12" hidden="1" customHeight="1" x14ac:dyDescent="0.25"/>
    <row r="12880" ht="12" hidden="1" customHeight="1" x14ac:dyDescent="0.25"/>
    <row r="12881" ht="12" hidden="1" customHeight="1" x14ac:dyDescent="0.25"/>
    <row r="12882" ht="12" hidden="1" customHeight="1" x14ac:dyDescent="0.25"/>
    <row r="12883" ht="12" hidden="1" customHeight="1" x14ac:dyDescent="0.25"/>
    <row r="12884" ht="12" hidden="1" customHeight="1" x14ac:dyDescent="0.25"/>
    <row r="12885" ht="12" hidden="1" customHeight="1" x14ac:dyDescent="0.25"/>
    <row r="12886" ht="12" hidden="1" customHeight="1" x14ac:dyDescent="0.25"/>
    <row r="12887" ht="12" hidden="1" customHeight="1" x14ac:dyDescent="0.25"/>
    <row r="12888" ht="12" hidden="1" customHeight="1" x14ac:dyDescent="0.25"/>
    <row r="12889" ht="12" hidden="1" customHeight="1" x14ac:dyDescent="0.25"/>
    <row r="12890" ht="12" hidden="1" customHeight="1" x14ac:dyDescent="0.25"/>
    <row r="12891" ht="12" hidden="1" customHeight="1" x14ac:dyDescent="0.25"/>
    <row r="12892" ht="12" hidden="1" customHeight="1" x14ac:dyDescent="0.25"/>
    <row r="12893" ht="12" hidden="1" customHeight="1" x14ac:dyDescent="0.25"/>
    <row r="12894" ht="12" hidden="1" customHeight="1" x14ac:dyDescent="0.25"/>
    <row r="12895" ht="12" hidden="1" customHeight="1" x14ac:dyDescent="0.25"/>
    <row r="12896" ht="12" hidden="1" customHeight="1" x14ac:dyDescent="0.25"/>
    <row r="12897" ht="12" hidden="1" customHeight="1" x14ac:dyDescent="0.25"/>
    <row r="12898" ht="12" hidden="1" customHeight="1" x14ac:dyDescent="0.25"/>
    <row r="12899" ht="12" hidden="1" customHeight="1" x14ac:dyDescent="0.25"/>
    <row r="12900" ht="12" hidden="1" customHeight="1" x14ac:dyDescent="0.25"/>
    <row r="12901" ht="12" hidden="1" customHeight="1" x14ac:dyDescent="0.25"/>
    <row r="12902" ht="12" hidden="1" customHeight="1" x14ac:dyDescent="0.25"/>
    <row r="12903" ht="12" hidden="1" customHeight="1" x14ac:dyDescent="0.25"/>
    <row r="12904" ht="12" hidden="1" customHeight="1" x14ac:dyDescent="0.25"/>
    <row r="12905" ht="12" hidden="1" customHeight="1" x14ac:dyDescent="0.25"/>
    <row r="12906" ht="12" hidden="1" customHeight="1" x14ac:dyDescent="0.25"/>
    <row r="12907" ht="12" hidden="1" customHeight="1" x14ac:dyDescent="0.25"/>
    <row r="12908" ht="12" hidden="1" customHeight="1" x14ac:dyDescent="0.25"/>
    <row r="12909" ht="12" hidden="1" customHeight="1" x14ac:dyDescent="0.25"/>
    <row r="12910" ht="12" hidden="1" customHeight="1" x14ac:dyDescent="0.25"/>
    <row r="12911" ht="12" hidden="1" customHeight="1" x14ac:dyDescent="0.25"/>
    <row r="12912" ht="12" hidden="1" customHeight="1" x14ac:dyDescent="0.25"/>
    <row r="12913" ht="12" hidden="1" customHeight="1" x14ac:dyDescent="0.25"/>
    <row r="12914" ht="12" hidden="1" customHeight="1" x14ac:dyDescent="0.25"/>
    <row r="12915" ht="12" hidden="1" customHeight="1" x14ac:dyDescent="0.25"/>
    <row r="12916" ht="12" hidden="1" customHeight="1" x14ac:dyDescent="0.25"/>
    <row r="12917" ht="12" hidden="1" customHeight="1" x14ac:dyDescent="0.25"/>
    <row r="12918" ht="12" hidden="1" customHeight="1" x14ac:dyDescent="0.25"/>
    <row r="12919" ht="12" hidden="1" customHeight="1" x14ac:dyDescent="0.25"/>
    <row r="12920" ht="12" hidden="1" customHeight="1" x14ac:dyDescent="0.25"/>
    <row r="12921" ht="12" hidden="1" customHeight="1" x14ac:dyDescent="0.25"/>
    <row r="12922" ht="12" hidden="1" customHeight="1" x14ac:dyDescent="0.25"/>
    <row r="12923" ht="12" hidden="1" customHeight="1" x14ac:dyDescent="0.25"/>
    <row r="12924" ht="12" hidden="1" customHeight="1" x14ac:dyDescent="0.25"/>
    <row r="12925" ht="12" hidden="1" customHeight="1" x14ac:dyDescent="0.25"/>
    <row r="12926" ht="12" hidden="1" customHeight="1" x14ac:dyDescent="0.25"/>
    <row r="12927" ht="12" hidden="1" customHeight="1" x14ac:dyDescent="0.25"/>
    <row r="12928" ht="12" hidden="1" customHeight="1" x14ac:dyDescent="0.25"/>
    <row r="12929" ht="12" hidden="1" customHeight="1" x14ac:dyDescent="0.25"/>
    <row r="12930" ht="12" hidden="1" customHeight="1" x14ac:dyDescent="0.25"/>
    <row r="12931" ht="12" hidden="1" customHeight="1" x14ac:dyDescent="0.25"/>
    <row r="12932" ht="12" hidden="1" customHeight="1" x14ac:dyDescent="0.25"/>
    <row r="12933" ht="12" hidden="1" customHeight="1" x14ac:dyDescent="0.25"/>
    <row r="12934" ht="12" hidden="1" customHeight="1" x14ac:dyDescent="0.25"/>
    <row r="12935" ht="12" hidden="1" customHeight="1" x14ac:dyDescent="0.25"/>
    <row r="12936" ht="12" hidden="1" customHeight="1" x14ac:dyDescent="0.25"/>
    <row r="12937" ht="12" hidden="1" customHeight="1" x14ac:dyDescent="0.25"/>
    <row r="12938" ht="12" hidden="1" customHeight="1" x14ac:dyDescent="0.25"/>
    <row r="12939" ht="12" hidden="1" customHeight="1" x14ac:dyDescent="0.25"/>
    <row r="12940" ht="12" hidden="1" customHeight="1" x14ac:dyDescent="0.25"/>
    <row r="12941" ht="12" hidden="1" customHeight="1" x14ac:dyDescent="0.25"/>
    <row r="12942" ht="12" hidden="1" customHeight="1" x14ac:dyDescent="0.25"/>
    <row r="12943" ht="12" hidden="1" customHeight="1" x14ac:dyDescent="0.25"/>
    <row r="12944" ht="12" hidden="1" customHeight="1" x14ac:dyDescent="0.25"/>
    <row r="12945" ht="12" hidden="1" customHeight="1" x14ac:dyDescent="0.25"/>
    <row r="12946" ht="12" hidden="1" customHeight="1" x14ac:dyDescent="0.25"/>
    <row r="12947" ht="12" hidden="1" customHeight="1" x14ac:dyDescent="0.25"/>
    <row r="12948" ht="12" hidden="1" customHeight="1" x14ac:dyDescent="0.25"/>
    <row r="12949" ht="12" hidden="1" customHeight="1" x14ac:dyDescent="0.25"/>
    <row r="12950" ht="12" hidden="1" customHeight="1" x14ac:dyDescent="0.25"/>
    <row r="12951" ht="12" hidden="1" customHeight="1" x14ac:dyDescent="0.25"/>
    <row r="12952" ht="12" hidden="1" customHeight="1" x14ac:dyDescent="0.25"/>
    <row r="12953" ht="12" hidden="1" customHeight="1" x14ac:dyDescent="0.25"/>
    <row r="12954" ht="12" hidden="1" customHeight="1" x14ac:dyDescent="0.25"/>
    <row r="12955" ht="12" hidden="1" customHeight="1" x14ac:dyDescent="0.25"/>
    <row r="12956" ht="12" hidden="1" customHeight="1" x14ac:dyDescent="0.25"/>
    <row r="12957" ht="12" hidden="1" customHeight="1" x14ac:dyDescent="0.25"/>
    <row r="12958" ht="12" hidden="1" customHeight="1" x14ac:dyDescent="0.25"/>
    <row r="12959" ht="12" hidden="1" customHeight="1" x14ac:dyDescent="0.25"/>
    <row r="12960" ht="12" hidden="1" customHeight="1" x14ac:dyDescent="0.25"/>
    <row r="12961" ht="12" hidden="1" customHeight="1" x14ac:dyDescent="0.25"/>
    <row r="12962" ht="12" hidden="1" customHeight="1" x14ac:dyDescent="0.25"/>
    <row r="12963" ht="12" hidden="1" customHeight="1" x14ac:dyDescent="0.25"/>
    <row r="12964" ht="12" hidden="1" customHeight="1" x14ac:dyDescent="0.25"/>
    <row r="12965" ht="12" hidden="1" customHeight="1" x14ac:dyDescent="0.25"/>
    <row r="12966" ht="12" hidden="1" customHeight="1" x14ac:dyDescent="0.25"/>
    <row r="12967" ht="12" hidden="1" customHeight="1" x14ac:dyDescent="0.25"/>
    <row r="12968" ht="12" hidden="1" customHeight="1" x14ac:dyDescent="0.25"/>
    <row r="12969" ht="12" hidden="1" customHeight="1" x14ac:dyDescent="0.25"/>
    <row r="12970" ht="12" hidden="1" customHeight="1" x14ac:dyDescent="0.25"/>
    <row r="12971" ht="12" hidden="1" customHeight="1" x14ac:dyDescent="0.25"/>
    <row r="12972" ht="12" hidden="1" customHeight="1" x14ac:dyDescent="0.25"/>
    <row r="12973" ht="12" hidden="1" customHeight="1" x14ac:dyDescent="0.25"/>
    <row r="12974" ht="12" hidden="1" customHeight="1" x14ac:dyDescent="0.25"/>
    <row r="12975" ht="12" hidden="1" customHeight="1" x14ac:dyDescent="0.25"/>
    <row r="12976" ht="12" hidden="1" customHeight="1" x14ac:dyDescent="0.25"/>
    <row r="12977" ht="12" hidden="1" customHeight="1" x14ac:dyDescent="0.25"/>
    <row r="12978" ht="12" hidden="1" customHeight="1" x14ac:dyDescent="0.25"/>
    <row r="12979" ht="12" hidden="1" customHeight="1" x14ac:dyDescent="0.25"/>
    <row r="12980" ht="12" hidden="1" customHeight="1" x14ac:dyDescent="0.25"/>
    <row r="12981" ht="12" hidden="1" customHeight="1" x14ac:dyDescent="0.25"/>
    <row r="12982" ht="12" hidden="1" customHeight="1" x14ac:dyDescent="0.25"/>
    <row r="12983" ht="12" hidden="1" customHeight="1" x14ac:dyDescent="0.25"/>
    <row r="12984" ht="12" hidden="1" customHeight="1" x14ac:dyDescent="0.25"/>
    <row r="12985" ht="12" hidden="1" customHeight="1" x14ac:dyDescent="0.25"/>
    <row r="12986" ht="12" hidden="1" customHeight="1" x14ac:dyDescent="0.25"/>
    <row r="12987" ht="12" hidden="1" customHeight="1" x14ac:dyDescent="0.25"/>
    <row r="12988" ht="12" hidden="1" customHeight="1" x14ac:dyDescent="0.25"/>
    <row r="12989" ht="12" hidden="1" customHeight="1" x14ac:dyDescent="0.25"/>
    <row r="12990" ht="12" hidden="1" customHeight="1" x14ac:dyDescent="0.25"/>
    <row r="12991" ht="12" hidden="1" customHeight="1" x14ac:dyDescent="0.25"/>
    <row r="12992" ht="12" hidden="1" customHeight="1" x14ac:dyDescent="0.25"/>
    <row r="12993" ht="12" hidden="1" customHeight="1" x14ac:dyDescent="0.25"/>
    <row r="12994" ht="12" hidden="1" customHeight="1" x14ac:dyDescent="0.25"/>
    <row r="12995" ht="12" hidden="1" customHeight="1" x14ac:dyDescent="0.25"/>
    <row r="12996" ht="12" hidden="1" customHeight="1" x14ac:dyDescent="0.25"/>
    <row r="12997" ht="12" hidden="1" customHeight="1" x14ac:dyDescent="0.25"/>
    <row r="12998" ht="12" hidden="1" customHeight="1" x14ac:dyDescent="0.25"/>
    <row r="12999" ht="12" hidden="1" customHeight="1" x14ac:dyDescent="0.25"/>
    <row r="13000" ht="12" hidden="1" customHeight="1" x14ac:dyDescent="0.25"/>
    <row r="13001" ht="12" hidden="1" customHeight="1" x14ac:dyDescent="0.25"/>
    <row r="13002" ht="12" hidden="1" customHeight="1" x14ac:dyDescent="0.25"/>
    <row r="13003" ht="12" hidden="1" customHeight="1" x14ac:dyDescent="0.25"/>
    <row r="13004" ht="12" hidden="1" customHeight="1" x14ac:dyDescent="0.25"/>
    <row r="13005" ht="12" hidden="1" customHeight="1" x14ac:dyDescent="0.25"/>
    <row r="13006" ht="12" hidden="1" customHeight="1" x14ac:dyDescent="0.25"/>
    <row r="13007" ht="12" hidden="1" customHeight="1" x14ac:dyDescent="0.25"/>
    <row r="13008" ht="12" hidden="1" customHeight="1" x14ac:dyDescent="0.25"/>
    <row r="13009" ht="12" hidden="1" customHeight="1" x14ac:dyDescent="0.25"/>
    <row r="13010" ht="12" hidden="1" customHeight="1" x14ac:dyDescent="0.25"/>
    <row r="13011" ht="12" hidden="1" customHeight="1" x14ac:dyDescent="0.25"/>
    <row r="13012" ht="12" hidden="1" customHeight="1" x14ac:dyDescent="0.25"/>
    <row r="13013" ht="12" hidden="1" customHeight="1" x14ac:dyDescent="0.25"/>
    <row r="13014" ht="12" hidden="1" customHeight="1" x14ac:dyDescent="0.25"/>
    <row r="13015" ht="12" hidden="1" customHeight="1" x14ac:dyDescent="0.25"/>
    <row r="13016" ht="12" hidden="1" customHeight="1" x14ac:dyDescent="0.25"/>
    <row r="13017" ht="12" hidden="1" customHeight="1" x14ac:dyDescent="0.25"/>
    <row r="13018" ht="12" hidden="1" customHeight="1" x14ac:dyDescent="0.25"/>
    <row r="13019" ht="12" hidden="1" customHeight="1" x14ac:dyDescent="0.25"/>
    <row r="13020" ht="12" hidden="1" customHeight="1" x14ac:dyDescent="0.25"/>
    <row r="13021" ht="12" hidden="1" customHeight="1" x14ac:dyDescent="0.25"/>
    <row r="13022" ht="12" hidden="1" customHeight="1" x14ac:dyDescent="0.25"/>
    <row r="13023" ht="12" hidden="1" customHeight="1" x14ac:dyDescent="0.25"/>
    <row r="13024" ht="12" hidden="1" customHeight="1" x14ac:dyDescent="0.25"/>
    <row r="13025" ht="12" hidden="1" customHeight="1" x14ac:dyDescent="0.25"/>
    <row r="13026" ht="12" hidden="1" customHeight="1" x14ac:dyDescent="0.25"/>
    <row r="13027" ht="12" hidden="1" customHeight="1" x14ac:dyDescent="0.25"/>
    <row r="13028" ht="12" hidden="1" customHeight="1" x14ac:dyDescent="0.25"/>
    <row r="13029" ht="12" hidden="1" customHeight="1" x14ac:dyDescent="0.25"/>
    <row r="13030" ht="12" hidden="1" customHeight="1" x14ac:dyDescent="0.25"/>
    <row r="13031" ht="12" hidden="1" customHeight="1" x14ac:dyDescent="0.25"/>
    <row r="13032" ht="12" hidden="1" customHeight="1" x14ac:dyDescent="0.25"/>
    <row r="13033" ht="12" hidden="1" customHeight="1" x14ac:dyDescent="0.25"/>
    <row r="13034" ht="12" hidden="1" customHeight="1" x14ac:dyDescent="0.25"/>
    <row r="13035" ht="12" hidden="1" customHeight="1" x14ac:dyDescent="0.25"/>
    <row r="13036" ht="12" hidden="1" customHeight="1" x14ac:dyDescent="0.25"/>
    <row r="13037" ht="12" hidden="1" customHeight="1" x14ac:dyDescent="0.25"/>
    <row r="13038" ht="12" hidden="1" customHeight="1" x14ac:dyDescent="0.25"/>
    <row r="13039" ht="12" hidden="1" customHeight="1" x14ac:dyDescent="0.25"/>
    <row r="13040" ht="12" hidden="1" customHeight="1" x14ac:dyDescent="0.25"/>
    <row r="13041" ht="12" hidden="1" customHeight="1" x14ac:dyDescent="0.25"/>
    <row r="13042" ht="12" hidden="1" customHeight="1" x14ac:dyDescent="0.25"/>
    <row r="13043" ht="12" hidden="1" customHeight="1" x14ac:dyDescent="0.25"/>
    <row r="13044" ht="12" hidden="1" customHeight="1" x14ac:dyDescent="0.25"/>
    <row r="13045" ht="12" hidden="1" customHeight="1" x14ac:dyDescent="0.25"/>
    <row r="13046" ht="12" hidden="1" customHeight="1" x14ac:dyDescent="0.25"/>
    <row r="13047" ht="12" hidden="1" customHeight="1" x14ac:dyDescent="0.25"/>
    <row r="13048" ht="12" hidden="1" customHeight="1" x14ac:dyDescent="0.25"/>
    <row r="13049" ht="12" hidden="1" customHeight="1" x14ac:dyDescent="0.25"/>
    <row r="13050" ht="12" hidden="1" customHeight="1" x14ac:dyDescent="0.25"/>
    <row r="13051" ht="12" hidden="1" customHeight="1" x14ac:dyDescent="0.25"/>
    <row r="13052" ht="12" hidden="1" customHeight="1" x14ac:dyDescent="0.25"/>
    <row r="13053" ht="12" hidden="1" customHeight="1" x14ac:dyDescent="0.25"/>
    <row r="13054" ht="12" hidden="1" customHeight="1" x14ac:dyDescent="0.25"/>
    <row r="13055" ht="12" hidden="1" customHeight="1" x14ac:dyDescent="0.25"/>
    <row r="13056" ht="12" hidden="1" customHeight="1" x14ac:dyDescent="0.25"/>
    <row r="13057" ht="12" hidden="1" customHeight="1" x14ac:dyDescent="0.25"/>
    <row r="13058" ht="12" hidden="1" customHeight="1" x14ac:dyDescent="0.25"/>
    <row r="13059" ht="12" hidden="1" customHeight="1" x14ac:dyDescent="0.25"/>
    <row r="13060" ht="12" hidden="1" customHeight="1" x14ac:dyDescent="0.25"/>
    <row r="13061" ht="12" hidden="1" customHeight="1" x14ac:dyDescent="0.25"/>
    <row r="13062" ht="12" hidden="1" customHeight="1" x14ac:dyDescent="0.25"/>
    <row r="13063" ht="12" hidden="1" customHeight="1" x14ac:dyDescent="0.25"/>
    <row r="13064" ht="12" hidden="1" customHeight="1" x14ac:dyDescent="0.25"/>
    <row r="13065" ht="12" hidden="1" customHeight="1" x14ac:dyDescent="0.25"/>
    <row r="13066" ht="12" hidden="1" customHeight="1" x14ac:dyDescent="0.25"/>
    <row r="13067" ht="12" hidden="1" customHeight="1" x14ac:dyDescent="0.25"/>
    <row r="13068" ht="12" hidden="1" customHeight="1" x14ac:dyDescent="0.25"/>
    <row r="13069" ht="12" hidden="1" customHeight="1" x14ac:dyDescent="0.25"/>
    <row r="13070" ht="12" hidden="1" customHeight="1" x14ac:dyDescent="0.25"/>
    <row r="13071" ht="12" hidden="1" customHeight="1" x14ac:dyDescent="0.25"/>
    <row r="13072" ht="12" hidden="1" customHeight="1" x14ac:dyDescent="0.25"/>
    <row r="13073" ht="12" hidden="1" customHeight="1" x14ac:dyDescent="0.25"/>
    <row r="13074" ht="12" hidden="1" customHeight="1" x14ac:dyDescent="0.25"/>
    <row r="13075" ht="12" hidden="1" customHeight="1" x14ac:dyDescent="0.25"/>
    <row r="13076" ht="12" hidden="1" customHeight="1" x14ac:dyDescent="0.25"/>
    <row r="13077" ht="12" hidden="1" customHeight="1" x14ac:dyDescent="0.25"/>
    <row r="13078" ht="12" hidden="1" customHeight="1" x14ac:dyDescent="0.25"/>
    <row r="13079" ht="12" hidden="1" customHeight="1" x14ac:dyDescent="0.25"/>
    <row r="13080" ht="12" hidden="1" customHeight="1" x14ac:dyDescent="0.25"/>
    <row r="13081" ht="12" hidden="1" customHeight="1" x14ac:dyDescent="0.25"/>
    <row r="13082" ht="12" hidden="1" customHeight="1" x14ac:dyDescent="0.25"/>
    <row r="13083" ht="12" hidden="1" customHeight="1" x14ac:dyDescent="0.25"/>
    <row r="13084" ht="12" hidden="1" customHeight="1" x14ac:dyDescent="0.25"/>
    <row r="13085" ht="12" hidden="1" customHeight="1" x14ac:dyDescent="0.25"/>
    <row r="13086" ht="12" hidden="1" customHeight="1" x14ac:dyDescent="0.25"/>
    <row r="13087" ht="12" hidden="1" customHeight="1" x14ac:dyDescent="0.25"/>
    <row r="13088" ht="12" hidden="1" customHeight="1" x14ac:dyDescent="0.25"/>
    <row r="13089" ht="12" hidden="1" customHeight="1" x14ac:dyDescent="0.25"/>
    <row r="13090" ht="12" hidden="1" customHeight="1" x14ac:dyDescent="0.25"/>
    <row r="13091" ht="12" hidden="1" customHeight="1" x14ac:dyDescent="0.25"/>
    <row r="13092" ht="12" hidden="1" customHeight="1" x14ac:dyDescent="0.25"/>
    <row r="13093" ht="12" hidden="1" customHeight="1" x14ac:dyDescent="0.25"/>
    <row r="13094" ht="12" hidden="1" customHeight="1" x14ac:dyDescent="0.25"/>
    <row r="13095" ht="12" hidden="1" customHeight="1" x14ac:dyDescent="0.25"/>
    <row r="13096" ht="12" hidden="1" customHeight="1" x14ac:dyDescent="0.25"/>
    <row r="13097" ht="12" hidden="1" customHeight="1" x14ac:dyDescent="0.25"/>
    <row r="13098" ht="12" hidden="1" customHeight="1" x14ac:dyDescent="0.25"/>
    <row r="13099" ht="12" hidden="1" customHeight="1" x14ac:dyDescent="0.25"/>
    <row r="13100" ht="12" hidden="1" customHeight="1" x14ac:dyDescent="0.25"/>
    <row r="13101" ht="12" hidden="1" customHeight="1" x14ac:dyDescent="0.25"/>
    <row r="13102" ht="12" hidden="1" customHeight="1" x14ac:dyDescent="0.25"/>
    <row r="13103" ht="12" hidden="1" customHeight="1" x14ac:dyDescent="0.25"/>
    <row r="13104" ht="12" hidden="1" customHeight="1" x14ac:dyDescent="0.25"/>
    <row r="13105" ht="12" hidden="1" customHeight="1" x14ac:dyDescent="0.25"/>
    <row r="13106" ht="12" hidden="1" customHeight="1" x14ac:dyDescent="0.25"/>
    <row r="13107" ht="12" hidden="1" customHeight="1" x14ac:dyDescent="0.25"/>
    <row r="13108" ht="12" hidden="1" customHeight="1" x14ac:dyDescent="0.25"/>
    <row r="13109" ht="12" hidden="1" customHeight="1" x14ac:dyDescent="0.25"/>
    <row r="13110" ht="12" hidden="1" customHeight="1" x14ac:dyDescent="0.25"/>
    <row r="13111" ht="12" hidden="1" customHeight="1" x14ac:dyDescent="0.25"/>
    <row r="13112" ht="12" hidden="1" customHeight="1" x14ac:dyDescent="0.25"/>
    <row r="13113" ht="12" hidden="1" customHeight="1" x14ac:dyDescent="0.25"/>
    <row r="13114" ht="12" hidden="1" customHeight="1" x14ac:dyDescent="0.25"/>
    <row r="13115" ht="12" hidden="1" customHeight="1" x14ac:dyDescent="0.25"/>
    <row r="13116" ht="12" hidden="1" customHeight="1" x14ac:dyDescent="0.25"/>
    <row r="13117" ht="12" hidden="1" customHeight="1" x14ac:dyDescent="0.25"/>
    <row r="13118" ht="12" hidden="1" customHeight="1" x14ac:dyDescent="0.25"/>
    <row r="13119" ht="12" hidden="1" customHeight="1" x14ac:dyDescent="0.25"/>
    <row r="13120" ht="12" hidden="1" customHeight="1" x14ac:dyDescent="0.25"/>
    <row r="13121" ht="12" hidden="1" customHeight="1" x14ac:dyDescent="0.25"/>
    <row r="13122" ht="12" hidden="1" customHeight="1" x14ac:dyDescent="0.25"/>
    <row r="13123" ht="12" hidden="1" customHeight="1" x14ac:dyDescent="0.25"/>
    <row r="13124" ht="12" hidden="1" customHeight="1" x14ac:dyDescent="0.25"/>
    <row r="13125" ht="12" hidden="1" customHeight="1" x14ac:dyDescent="0.25"/>
    <row r="13126" ht="12" hidden="1" customHeight="1" x14ac:dyDescent="0.25"/>
    <row r="13127" ht="12" hidden="1" customHeight="1" x14ac:dyDescent="0.25"/>
    <row r="13128" ht="12" hidden="1" customHeight="1" x14ac:dyDescent="0.25"/>
    <row r="13129" ht="12" hidden="1" customHeight="1" x14ac:dyDescent="0.25"/>
    <row r="13130" ht="12" hidden="1" customHeight="1" x14ac:dyDescent="0.25"/>
    <row r="13131" ht="12" hidden="1" customHeight="1" x14ac:dyDescent="0.25"/>
    <row r="13132" ht="12" hidden="1" customHeight="1" x14ac:dyDescent="0.25"/>
    <row r="13133" ht="12" hidden="1" customHeight="1" x14ac:dyDescent="0.25"/>
    <row r="13134" ht="12" hidden="1" customHeight="1" x14ac:dyDescent="0.25"/>
    <row r="13135" ht="12" hidden="1" customHeight="1" x14ac:dyDescent="0.25"/>
    <row r="13136" ht="12" hidden="1" customHeight="1" x14ac:dyDescent="0.25"/>
    <row r="13137" ht="12" hidden="1" customHeight="1" x14ac:dyDescent="0.25"/>
    <row r="13138" ht="12" hidden="1" customHeight="1" x14ac:dyDescent="0.25"/>
    <row r="13139" ht="12" hidden="1" customHeight="1" x14ac:dyDescent="0.25"/>
    <row r="13140" ht="12" hidden="1" customHeight="1" x14ac:dyDescent="0.25"/>
    <row r="13141" ht="12" hidden="1" customHeight="1" x14ac:dyDescent="0.25"/>
    <row r="13142" ht="12" hidden="1" customHeight="1" x14ac:dyDescent="0.25"/>
    <row r="13143" ht="12" hidden="1" customHeight="1" x14ac:dyDescent="0.25"/>
    <row r="13144" ht="12" hidden="1" customHeight="1" x14ac:dyDescent="0.25"/>
    <row r="13145" ht="12" hidden="1" customHeight="1" x14ac:dyDescent="0.25"/>
    <row r="13146" ht="12" hidden="1" customHeight="1" x14ac:dyDescent="0.25"/>
    <row r="13147" ht="12" hidden="1" customHeight="1" x14ac:dyDescent="0.25"/>
    <row r="13148" ht="12" hidden="1" customHeight="1" x14ac:dyDescent="0.25"/>
    <row r="13149" ht="12" hidden="1" customHeight="1" x14ac:dyDescent="0.25"/>
    <row r="13150" ht="12" hidden="1" customHeight="1" x14ac:dyDescent="0.25"/>
    <row r="13151" ht="12" hidden="1" customHeight="1" x14ac:dyDescent="0.25"/>
    <row r="13152" ht="12" hidden="1" customHeight="1" x14ac:dyDescent="0.25"/>
    <row r="13153" ht="12" hidden="1" customHeight="1" x14ac:dyDescent="0.25"/>
    <row r="13154" ht="12" hidden="1" customHeight="1" x14ac:dyDescent="0.25"/>
    <row r="13155" ht="12" hidden="1" customHeight="1" x14ac:dyDescent="0.25"/>
    <row r="13156" ht="12" hidden="1" customHeight="1" x14ac:dyDescent="0.25"/>
    <row r="13157" ht="12" hidden="1" customHeight="1" x14ac:dyDescent="0.25"/>
    <row r="13158" ht="12" hidden="1" customHeight="1" x14ac:dyDescent="0.25"/>
    <row r="13159" ht="12" hidden="1" customHeight="1" x14ac:dyDescent="0.25"/>
    <row r="13160" ht="12" hidden="1" customHeight="1" x14ac:dyDescent="0.25"/>
    <row r="13161" ht="12" hidden="1" customHeight="1" x14ac:dyDescent="0.25"/>
    <row r="13162" ht="12" hidden="1" customHeight="1" x14ac:dyDescent="0.25"/>
    <row r="13163" ht="12" hidden="1" customHeight="1" x14ac:dyDescent="0.25"/>
    <row r="13164" ht="12" hidden="1" customHeight="1" x14ac:dyDescent="0.25"/>
    <row r="13165" ht="12" hidden="1" customHeight="1" x14ac:dyDescent="0.25"/>
    <row r="13166" ht="12" hidden="1" customHeight="1" x14ac:dyDescent="0.25"/>
    <row r="13167" ht="12" hidden="1" customHeight="1" x14ac:dyDescent="0.25"/>
    <row r="13168" ht="12" hidden="1" customHeight="1" x14ac:dyDescent="0.25"/>
    <row r="13169" ht="12" hidden="1" customHeight="1" x14ac:dyDescent="0.25"/>
    <row r="13170" ht="12" hidden="1" customHeight="1" x14ac:dyDescent="0.25"/>
    <row r="13171" ht="12" hidden="1" customHeight="1" x14ac:dyDescent="0.25"/>
    <row r="13172" ht="12" hidden="1" customHeight="1" x14ac:dyDescent="0.25"/>
    <row r="13173" ht="12" hidden="1" customHeight="1" x14ac:dyDescent="0.25"/>
    <row r="13174" ht="12" hidden="1" customHeight="1" x14ac:dyDescent="0.25"/>
    <row r="13175" ht="12" hidden="1" customHeight="1" x14ac:dyDescent="0.25"/>
    <row r="13176" ht="12" hidden="1" customHeight="1" x14ac:dyDescent="0.25"/>
    <row r="13177" ht="12" hidden="1" customHeight="1" x14ac:dyDescent="0.25"/>
    <row r="13178" ht="12" hidden="1" customHeight="1" x14ac:dyDescent="0.25"/>
    <row r="13179" ht="12" hidden="1" customHeight="1" x14ac:dyDescent="0.25"/>
    <row r="13180" ht="12" hidden="1" customHeight="1" x14ac:dyDescent="0.25"/>
    <row r="13181" ht="12" hidden="1" customHeight="1" x14ac:dyDescent="0.25"/>
    <row r="13182" ht="12" hidden="1" customHeight="1" x14ac:dyDescent="0.25"/>
    <row r="13183" ht="12" hidden="1" customHeight="1" x14ac:dyDescent="0.25"/>
    <row r="13184" ht="12" hidden="1" customHeight="1" x14ac:dyDescent="0.25"/>
    <row r="13185" ht="12" hidden="1" customHeight="1" x14ac:dyDescent="0.25"/>
    <row r="13186" ht="12" hidden="1" customHeight="1" x14ac:dyDescent="0.25"/>
    <row r="13187" ht="12" hidden="1" customHeight="1" x14ac:dyDescent="0.25"/>
    <row r="13188" ht="12" hidden="1" customHeight="1" x14ac:dyDescent="0.25"/>
    <row r="13189" ht="12" hidden="1" customHeight="1" x14ac:dyDescent="0.25"/>
    <row r="13190" ht="12" hidden="1" customHeight="1" x14ac:dyDescent="0.25"/>
    <row r="13191" ht="12" hidden="1" customHeight="1" x14ac:dyDescent="0.25"/>
    <row r="13192" ht="12" hidden="1" customHeight="1" x14ac:dyDescent="0.25"/>
    <row r="13193" ht="12" hidden="1" customHeight="1" x14ac:dyDescent="0.25"/>
    <row r="13194" ht="12" hidden="1" customHeight="1" x14ac:dyDescent="0.25"/>
    <row r="13195" ht="12" hidden="1" customHeight="1" x14ac:dyDescent="0.25"/>
    <row r="13196" ht="12" hidden="1" customHeight="1" x14ac:dyDescent="0.25"/>
    <row r="13197" ht="12" hidden="1" customHeight="1" x14ac:dyDescent="0.25"/>
    <row r="13198" ht="12" hidden="1" customHeight="1" x14ac:dyDescent="0.25"/>
    <row r="13199" ht="12" hidden="1" customHeight="1" x14ac:dyDescent="0.25"/>
    <row r="13200" ht="12" hidden="1" customHeight="1" x14ac:dyDescent="0.25"/>
    <row r="13201" ht="12" hidden="1" customHeight="1" x14ac:dyDescent="0.25"/>
    <row r="13202" ht="12" hidden="1" customHeight="1" x14ac:dyDescent="0.25"/>
    <row r="13203" ht="12" hidden="1" customHeight="1" x14ac:dyDescent="0.25"/>
    <row r="13204" ht="12" hidden="1" customHeight="1" x14ac:dyDescent="0.25"/>
    <row r="13205" ht="12" hidden="1" customHeight="1" x14ac:dyDescent="0.25"/>
    <row r="13206" ht="12" hidden="1" customHeight="1" x14ac:dyDescent="0.25"/>
    <row r="13207" ht="12" hidden="1" customHeight="1" x14ac:dyDescent="0.25"/>
    <row r="13208" ht="12" hidden="1" customHeight="1" x14ac:dyDescent="0.25"/>
    <row r="13209" ht="12" hidden="1" customHeight="1" x14ac:dyDescent="0.25"/>
    <row r="13210" ht="12" hidden="1" customHeight="1" x14ac:dyDescent="0.25"/>
    <row r="13211" ht="12" hidden="1" customHeight="1" x14ac:dyDescent="0.25"/>
    <row r="13212" ht="12" hidden="1" customHeight="1" x14ac:dyDescent="0.25"/>
    <row r="13213" ht="12" hidden="1" customHeight="1" x14ac:dyDescent="0.25"/>
    <row r="13214" ht="12" hidden="1" customHeight="1" x14ac:dyDescent="0.25"/>
    <row r="13215" ht="12" hidden="1" customHeight="1" x14ac:dyDescent="0.25"/>
    <row r="13216" ht="12" hidden="1" customHeight="1" x14ac:dyDescent="0.25"/>
    <row r="13217" ht="12" hidden="1" customHeight="1" x14ac:dyDescent="0.25"/>
    <row r="13218" ht="12" hidden="1" customHeight="1" x14ac:dyDescent="0.25"/>
    <row r="13219" ht="12" hidden="1" customHeight="1" x14ac:dyDescent="0.25"/>
    <row r="13220" ht="12" hidden="1" customHeight="1" x14ac:dyDescent="0.25"/>
    <row r="13221" ht="12" hidden="1" customHeight="1" x14ac:dyDescent="0.25"/>
    <row r="13222" ht="12" hidden="1" customHeight="1" x14ac:dyDescent="0.25"/>
    <row r="13223" ht="12" hidden="1" customHeight="1" x14ac:dyDescent="0.25"/>
    <row r="13224" ht="12" hidden="1" customHeight="1" x14ac:dyDescent="0.25"/>
    <row r="13225" ht="12" hidden="1" customHeight="1" x14ac:dyDescent="0.25"/>
    <row r="13226" ht="12" hidden="1" customHeight="1" x14ac:dyDescent="0.25"/>
    <row r="13227" ht="12" hidden="1" customHeight="1" x14ac:dyDescent="0.25"/>
    <row r="13228" ht="12" hidden="1" customHeight="1" x14ac:dyDescent="0.25"/>
    <row r="13229" ht="12" hidden="1" customHeight="1" x14ac:dyDescent="0.25"/>
    <row r="13230" ht="12" hidden="1" customHeight="1" x14ac:dyDescent="0.25"/>
    <row r="13231" ht="12" hidden="1" customHeight="1" x14ac:dyDescent="0.25"/>
    <row r="13232" ht="12" hidden="1" customHeight="1" x14ac:dyDescent="0.25"/>
    <row r="13233" ht="12" hidden="1" customHeight="1" x14ac:dyDescent="0.25"/>
    <row r="13234" ht="12" hidden="1" customHeight="1" x14ac:dyDescent="0.25"/>
    <row r="13235" ht="12" hidden="1" customHeight="1" x14ac:dyDescent="0.25"/>
    <row r="13236" ht="12" hidden="1" customHeight="1" x14ac:dyDescent="0.25"/>
    <row r="13237" ht="12" hidden="1" customHeight="1" x14ac:dyDescent="0.25"/>
    <row r="13238" ht="12" hidden="1" customHeight="1" x14ac:dyDescent="0.25"/>
    <row r="13239" ht="12" hidden="1" customHeight="1" x14ac:dyDescent="0.25"/>
    <row r="13240" ht="12" hidden="1" customHeight="1" x14ac:dyDescent="0.25"/>
    <row r="13241" ht="12" hidden="1" customHeight="1" x14ac:dyDescent="0.25"/>
    <row r="13242" ht="12" hidden="1" customHeight="1" x14ac:dyDescent="0.25"/>
    <row r="13243" ht="12" hidden="1" customHeight="1" x14ac:dyDescent="0.25"/>
    <row r="13244" ht="12" hidden="1" customHeight="1" x14ac:dyDescent="0.25"/>
    <row r="13245" ht="12" hidden="1" customHeight="1" x14ac:dyDescent="0.25"/>
    <row r="13246" ht="12" hidden="1" customHeight="1" x14ac:dyDescent="0.25"/>
    <row r="13247" ht="12" hidden="1" customHeight="1" x14ac:dyDescent="0.25"/>
    <row r="13248" ht="12" hidden="1" customHeight="1" x14ac:dyDescent="0.25"/>
    <row r="13249" ht="12" hidden="1" customHeight="1" x14ac:dyDescent="0.25"/>
    <row r="13250" ht="12" hidden="1" customHeight="1" x14ac:dyDescent="0.25"/>
    <row r="13251" ht="12" hidden="1" customHeight="1" x14ac:dyDescent="0.25"/>
    <row r="13252" ht="12" hidden="1" customHeight="1" x14ac:dyDescent="0.25"/>
    <row r="13253" ht="12" hidden="1" customHeight="1" x14ac:dyDescent="0.25"/>
    <row r="13254" ht="12" hidden="1" customHeight="1" x14ac:dyDescent="0.25"/>
    <row r="13255" ht="12" hidden="1" customHeight="1" x14ac:dyDescent="0.25"/>
    <row r="13256" ht="12" hidden="1" customHeight="1" x14ac:dyDescent="0.25"/>
    <row r="13257" ht="12" hidden="1" customHeight="1" x14ac:dyDescent="0.25"/>
    <row r="13258" ht="12" hidden="1" customHeight="1" x14ac:dyDescent="0.25"/>
    <row r="13259" ht="12" hidden="1" customHeight="1" x14ac:dyDescent="0.25"/>
    <row r="13260" ht="12" hidden="1" customHeight="1" x14ac:dyDescent="0.25"/>
    <row r="13261" ht="12" hidden="1" customHeight="1" x14ac:dyDescent="0.25"/>
    <row r="13262" ht="12" hidden="1" customHeight="1" x14ac:dyDescent="0.25"/>
    <row r="13263" ht="12" hidden="1" customHeight="1" x14ac:dyDescent="0.25"/>
    <row r="13264" ht="12" hidden="1" customHeight="1" x14ac:dyDescent="0.25"/>
    <row r="13265" ht="12" hidden="1" customHeight="1" x14ac:dyDescent="0.25"/>
    <row r="13266" ht="12" hidden="1" customHeight="1" x14ac:dyDescent="0.25"/>
    <row r="13267" ht="12" hidden="1" customHeight="1" x14ac:dyDescent="0.25"/>
    <row r="13268" ht="12" hidden="1" customHeight="1" x14ac:dyDescent="0.25"/>
    <row r="13269" ht="12" hidden="1" customHeight="1" x14ac:dyDescent="0.25"/>
    <row r="13270" ht="12" hidden="1" customHeight="1" x14ac:dyDescent="0.25"/>
    <row r="13271" ht="12" hidden="1" customHeight="1" x14ac:dyDescent="0.25"/>
    <row r="13272" ht="12" hidden="1" customHeight="1" x14ac:dyDescent="0.25"/>
    <row r="13273" ht="12" hidden="1" customHeight="1" x14ac:dyDescent="0.25"/>
    <row r="13274" ht="12" hidden="1" customHeight="1" x14ac:dyDescent="0.25"/>
    <row r="13275" ht="12" hidden="1" customHeight="1" x14ac:dyDescent="0.25"/>
    <row r="13276" ht="12" hidden="1" customHeight="1" x14ac:dyDescent="0.25"/>
    <row r="13277" ht="12" hidden="1" customHeight="1" x14ac:dyDescent="0.25"/>
    <row r="13278" ht="12" hidden="1" customHeight="1" x14ac:dyDescent="0.25"/>
    <row r="13279" ht="12" hidden="1" customHeight="1" x14ac:dyDescent="0.25"/>
    <row r="13280" ht="12" hidden="1" customHeight="1" x14ac:dyDescent="0.25"/>
    <row r="13281" ht="12" hidden="1" customHeight="1" x14ac:dyDescent="0.25"/>
    <row r="13282" ht="12" hidden="1" customHeight="1" x14ac:dyDescent="0.25"/>
    <row r="13283" ht="12" hidden="1" customHeight="1" x14ac:dyDescent="0.25"/>
    <row r="13284" ht="12" hidden="1" customHeight="1" x14ac:dyDescent="0.25"/>
    <row r="13285" ht="12" hidden="1" customHeight="1" x14ac:dyDescent="0.25"/>
    <row r="13286" ht="12" hidden="1" customHeight="1" x14ac:dyDescent="0.25"/>
    <row r="13287" ht="12" hidden="1" customHeight="1" x14ac:dyDescent="0.25"/>
    <row r="13288" ht="12" hidden="1" customHeight="1" x14ac:dyDescent="0.25"/>
    <row r="13289" ht="12" hidden="1" customHeight="1" x14ac:dyDescent="0.25"/>
    <row r="13290" ht="12" hidden="1" customHeight="1" x14ac:dyDescent="0.25"/>
    <row r="13291" ht="12" hidden="1" customHeight="1" x14ac:dyDescent="0.25"/>
    <row r="13292" ht="12" hidden="1" customHeight="1" x14ac:dyDescent="0.25"/>
    <row r="13293" ht="12" hidden="1" customHeight="1" x14ac:dyDescent="0.25"/>
    <row r="13294" ht="12" hidden="1" customHeight="1" x14ac:dyDescent="0.25"/>
    <row r="13295" ht="12" hidden="1" customHeight="1" x14ac:dyDescent="0.25"/>
    <row r="13296" ht="12" hidden="1" customHeight="1" x14ac:dyDescent="0.25"/>
    <row r="13297" ht="12" hidden="1" customHeight="1" x14ac:dyDescent="0.25"/>
    <row r="13298" ht="12" hidden="1" customHeight="1" x14ac:dyDescent="0.25"/>
    <row r="13299" ht="12" hidden="1" customHeight="1" x14ac:dyDescent="0.25"/>
    <row r="13300" ht="12" hidden="1" customHeight="1" x14ac:dyDescent="0.25"/>
    <row r="13301" ht="12" hidden="1" customHeight="1" x14ac:dyDescent="0.25"/>
    <row r="13302" ht="12" hidden="1" customHeight="1" x14ac:dyDescent="0.25"/>
    <row r="13303" ht="12" hidden="1" customHeight="1" x14ac:dyDescent="0.25"/>
    <row r="13304" ht="12" hidden="1" customHeight="1" x14ac:dyDescent="0.25"/>
    <row r="13305" ht="12" hidden="1" customHeight="1" x14ac:dyDescent="0.25"/>
    <row r="13306" ht="12" hidden="1" customHeight="1" x14ac:dyDescent="0.25"/>
    <row r="13307" ht="12" hidden="1" customHeight="1" x14ac:dyDescent="0.25"/>
    <row r="13308" ht="12" hidden="1" customHeight="1" x14ac:dyDescent="0.25"/>
    <row r="13309" ht="12" hidden="1" customHeight="1" x14ac:dyDescent="0.25"/>
    <row r="13310" ht="12" hidden="1" customHeight="1" x14ac:dyDescent="0.25"/>
    <row r="13311" ht="12" hidden="1" customHeight="1" x14ac:dyDescent="0.25"/>
    <row r="13312" ht="12" hidden="1" customHeight="1" x14ac:dyDescent="0.25"/>
    <row r="13313" ht="12" hidden="1" customHeight="1" x14ac:dyDescent="0.25"/>
    <row r="13314" ht="12" hidden="1" customHeight="1" x14ac:dyDescent="0.25"/>
    <row r="13315" ht="12" hidden="1" customHeight="1" x14ac:dyDescent="0.25"/>
    <row r="13316" ht="12" hidden="1" customHeight="1" x14ac:dyDescent="0.25"/>
    <row r="13317" ht="12" hidden="1" customHeight="1" x14ac:dyDescent="0.25"/>
    <row r="13318" ht="12" hidden="1" customHeight="1" x14ac:dyDescent="0.25"/>
    <row r="13319" ht="12" hidden="1" customHeight="1" x14ac:dyDescent="0.25"/>
    <row r="13320" ht="12" hidden="1" customHeight="1" x14ac:dyDescent="0.25"/>
    <row r="13321" ht="12" hidden="1" customHeight="1" x14ac:dyDescent="0.25"/>
    <row r="13322" ht="12" hidden="1" customHeight="1" x14ac:dyDescent="0.25"/>
    <row r="13323" ht="12" hidden="1" customHeight="1" x14ac:dyDescent="0.25"/>
    <row r="13324" ht="12" hidden="1" customHeight="1" x14ac:dyDescent="0.25"/>
    <row r="13325" ht="12" hidden="1" customHeight="1" x14ac:dyDescent="0.25"/>
    <row r="13326" ht="12" hidden="1" customHeight="1" x14ac:dyDescent="0.25"/>
    <row r="13327" ht="12" hidden="1" customHeight="1" x14ac:dyDescent="0.25"/>
    <row r="13328" ht="12" hidden="1" customHeight="1" x14ac:dyDescent="0.25"/>
    <row r="13329" ht="12" hidden="1" customHeight="1" x14ac:dyDescent="0.25"/>
    <row r="13330" ht="12" hidden="1" customHeight="1" x14ac:dyDescent="0.25"/>
    <row r="13331" ht="12" hidden="1" customHeight="1" x14ac:dyDescent="0.25"/>
    <row r="13332" ht="12" hidden="1" customHeight="1" x14ac:dyDescent="0.25"/>
    <row r="13333" ht="12" hidden="1" customHeight="1" x14ac:dyDescent="0.25"/>
    <row r="13334" ht="12" hidden="1" customHeight="1" x14ac:dyDescent="0.25"/>
    <row r="13335" ht="12" hidden="1" customHeight="1" x14ac:dyDescent="0.25"/>
    <row r="13336" ht="12" hidden="1" customHeight="1" x14ac:dyDescent="0.25"/>
    <row r="13337" ht="12" hidden="1" customHeight="1" x14ac:dyDescent="0.25"/>
    <row r="13338" ht="12" hidden="1" customHeight="1" x14ac:dyDescent="0.25"/>
    <row r="13339" ht="12" hidden="1" customHeight="1" x14ac:dyDescent="0.25"/>
    <row r="13340" ht="12" hidden="1" customHeight="1" x14ac:dyDescent="0.25"/>
    <row r="13341" ht="12" hidden="1" customHeight="1" x14ac:dyDescent="0.25"/>
    <row r="13342" ht="12" hidden="1" customHeight="1" x14ac:dyDescent="0.25"/>
    <row r="13343" ht="12" hidden="1" customHeight="1" x14ac:dyDescent="0.25"/>
    <row r="13344" ht="12" hidden="1" customHeight="1" x14ac:dyDescent="0.25"/>
    <row r="13345" ht="12" hidden="1" customHeight="1" x14ac:dyDescent="0.25"/>
    <row r="13346" ht="12" hidden="1" customHeight="1" x14ac:dyDescent="0.25"/>
    <row r="13347" ht="12" hidden="1" customHeight="1" x14ac:dyDescent="0.25"/>
    <row r="13348" ht="12" hidden="1" customHeight="1" x14ac:dyDescent="0.25"/>
    <row r="13349" ht="12" hidden="1" customHeight="1" x14ac:dyDescent="0.25"/>
    <row r="13350" ht="12" hidden="1" customHeight="1" x14ac:dyDescent="0.25"/>
    <row r="13351" ht="12" hidden="1" customHeight="1" x14ac:dyDescent="0.25"/>
    <row r="13352" ht="12" hidden="1" customHeight="1" x14ac:dyDescent="0.25"/>
    <row r="13353" ht="12" hidden="1" customHeight="1" x14ac:dyDescent="0.25"/>
    <row r="13354" ht="12" hidden="1" customHeight="1" x14ac:dyDescent="0.25"/>
    <row r="13355" ht="12" hidden="1" customHeight="1" x14ac:dyDescent="0.25"/>
    <row r="13356" ht="12" hidden="1" customHeight="1" x14ac:dyDescent="0.25"/>
    <row r="13357" ht="12" hidden="1" customHeight="1" x14ac:dyDescent="0.25"/>
    <row r="13358" ht="12" hidden="1" customHeight="1" x14ac:dyDescent="0.25"/>
    <row r="13359" ht="12" hidden="1" customHeight="1" x14ac:dyDescent="0.25"/>
    <row r="13360" ht="12" hidden="1" customHeight="1" x14ac:dyDescent="0.25"/>
    <row r="13361" ht="12" hidden="1" customHeight="1" x14ac:dyDescent="0.25"/>
    <row r="13362" ht="12" hidden="1" customHeight="1" x14ac:dyDescent="0.25"/>
    <row r="13363" ht="12" hidden="1" customHeight="1" x14ac:dyDescent="0.25"/>
    <row r="13364" ht="12" hidden="1" customHeight="1" x14ac:dyDescent="0.25"/>
    <row r="13365" ht="12" hidden="1" customHeight="1" x14ac:dyDescent="0.25"/>
    <row r="13366" ht="12" hidden="1" customHeight="1" x14ac:dyDescent="0.25"/>
    <row r="13367" ht="12" hidden="1" customHeight="1" x14ac:dyDescent="0.25"/>
    <row r="13368" ht="12" hidden="1" customHeight="1" x14ac:dyDescent="0.25"/>
    <row r="13369" ht="12" hidden="1" customHeight="1" x14ac:dyDescent="0.25"/>
    <row r="13370" ht="12" hidden="1" customHeight="1" x14ac:dyDescent="0.25"/>
    <row r="13371" ht="12" hidden="1" customHeight="1" x14ac:dyDescent="0.25"/>
    <row r="13372" ht="12" hidden="1" customHeight="1" x14ac:dyDescent="0.25"/>
    <row r="13373" ht="12" hidden="1" customHeight="1" x14ac:dyDescent="0.25"/>
    <row r="13374" ht="12" hidden="1" customHeight="1" x14ac:dyDescent="0.25"/>
    <row r="13375" ht="12" hidden="1" customHeight="1" x14ac:dyDescent="0.25"/>
    <row r="13376" ht="12" hidden="1" customHeight="1" x14ac:dyDescent="0.25"/>
    <row r="13377" ht="12" hidden="1" customHeight="1" x14ac:dyDescent="0.25"/>
    <row r="13378" ht="12" hidden="1" customHeight="1" x14ac:dyDescent="0.25"/>
    <row r="13379" ht="12" hidden="1" customHeight="1" x14ac:dyDescent="0.25"/>
    <row r="13380" ht="12" hidden="1" customHeight="1" x14ac:dyDescent="0.25"/>
    <row r="13381" ht="12" hidden="1" customHeight="1" x14ac:dyDescent="0.25"/>
    <row r="13382" ht="12" hidden="1" customHeight="1" x14ac:dyDescent="0.25"/>
    <row r="13383" ht="12" hidden="1" customHeight="1" x14ac:dyDescent="0.25"/>
    <row r="13384" ht="12" hidden="1" customHeight="1" x14ac:dyDescent="0.25"/>
    <row r="13385" ht="12" hidden="1" customHeight="1" x14ac:dyDescent="0.25"/>
    <row r="13386" ht="12" hidden="1" customHeight="1" x14ac:dyDescent="0.25"/>
    <row r="13387" ht="12" hidden="1" customHeight="1" x14ac:dyDescent="0.25"/>
    <row r="13388" ht="12" hidden="1" customHeight="1" x14ac:dyDescent="0.25"/>
    <row r="13389" ht="12" hidden="1" customHeight="1" x14ac:dyDescent="0.25"/>
    <row r="13390" ht="12" hidden="1" customHeight="1" x14ac:dyDescent="0.25"/>
    <row r="13391" ht="12" hidden="1" customHeight="1" x14ac:dyDescent="0.25"/>
    <row r="13392" ht="12" hidden="1" customHeight="1" x14ac:dyDescent="0.25"/>
    <row r="13393" ht="12" hidden="1" customHeight="1" x14ac:dyDescent="0.25"/>
    <row r="13394" ht="12" hidden="1" customHeight="1" x14ac:dyDescent="0.25"/>
    <row r="13395" ht="12" hidden="1" customHeight="1" x14ac:dyDescent="0.25"/>
    <row r="13396" ht="12" hidden="1" customHeight="1" x14ac:dyDescent="0.25"/>
    <row r="13397" ht="12" hidden="1" customHeight="1" x14ac:dyDescent="0.25"/>
    <row r="13398" ht="12" hidden="1" customHeight="1" x14ac:dyDescent="0.25"/>
    <row r="13399" ht="12" hidden="1" customHeight="1" x14ac:dyDescent="0.25"/>
    <row r="13400" ht="12" hidden="1" customHeight="1" x14ac:dyDescent="0.25"/>
    <row r="13401" ht="12" hidden="1" customHeight="1" x14ac:dyDescent="0.25"/>
    <row r="13402" ht="12" hidden="1" customHeight="1" x14ac:dyDescent="0.25"/>
    <row r="13403" ht="12" hidden="1" customHeight="1" x14ac:dyDescent="0.25"/>
    <row r="13404" ht="12" hidden="1" customHeight="1" x14ac:dyDescent="0.25"/>
    <row r="13405" ht="12" hidden="1" customHeight="1" x14ac:dyDescent="0.25"/>
    <row r="13406" ht="12" hidden="1" customHeight="1" x14ac:dyDescent="0.25"/>
    <row r="13407" ht="12" hidden="1" customHeight="1" x14ac:dyDescent="0.25"/>
    <row r="13408" ht="12" hidden="1" customHeight="1" x14ac:dyDescent="0.25"/>
    <row r="13409" ht="12" hidden="1" customHeight="1" x14ac:dyDescent="0.25"/>
    <row r="13410" ht="12" hidden="1" customHeight="1" x14ac:dyDescent="0.25"/>
    <row r="13411" ht="12" hidden="1" customHeight="1" x14ac:dyDescent="0.25"/>
    <row r="13412" ht="12" hidden="1" customHeight="1" x14ac:dyDescent="0.25"/>
    <row r="13413" ht="12" hidden="1" customHeight="1" x14ac:dyDescent="0.25"/>
    <row r="13414" ht="12" hidden="1" customHeight="1" x14ac:dyDescent="0.25"/>
    <row r="13415" ht="12" hidden="1" customHeight="1" x14ac:dyDescent="0.25"/>
    <row r="13416" ht="12" hidden="1" customHeight="1" x14ac:dyDescent="0.25"/>
    <row r="13417" ht="12" hidden="1" customHeight="1" x14ac:dyDescent="0.25"/>
    <row r="13418" ht="12" hidden="1" customHeight="1" x14ac:dyDescent="0.25"/>
    <row r="13419" ht="12" hidden="1" customHeight="1" x14ac:dyDescent="0.25"/>
    <row r="13420" ht="12" hidden="1" customHeight="1" x14ac:dyDescent="0.25"/>
    <row r="13421" ht="12" hidden="1" customHeight="1" x14ac:dyDescent="0.25"/>
    <row r="13422" ht="12" hidden="1" customHeight="1" x14ac:dyDescent="0.25"/>
    <row r="13423" ht="12" hidden="1" customHeight="1" x14ac:dyDescent="0.25"/>
    <row r="13424" ht="12" hidden="1" customHeight="1" x14ac:dyDescent="0.25"/>
    <row r="13425" ht="12" hidden="1" customHeight="1" x14ac:dyDescent="0.25"/>
    <row r="13426" ht="12" hidden="1" customHeight="1" x14ac:dyDescent="0.25"/>
    <row r="13427" ht="12" hidden="1" customHeight="1" x14ac:dyDescent="0.25"/>
    <row r="13428" ht="12" hidden="1" customHeight="1" x14ac:dyDescent="0.25"/>
    <row r="13429" ht="12" hidden="1" customHeight="1" x14ac:dyDescent="0.25"/>
    <row r="13430" ht="12" hidden="1" customHeight="1" x14ac:dyDescent="0.25"/>
    <row r="13431" ht="12" hidden="1" customHeight="1" x14ac:dyDescent="0.25"/>
    <row r="13432" ht="12" hidden="1" customHeight="1" x14ac:dyDescent="0.25"/>
    <row r="13433" ht="12" hidden="1" customHeight="1" x14ac:dyDescent="0.25"/>
    <row r="13434" ht="12" hidden="1" customHeight="1" x14ac:dyDescent="0.25"/>
    <row r="13435" ht="12" hidden="1" customHeight="1" x14ac:dyDescent="0.25"/>
    <row r="13436" ht="12" hidden="1" customHeight="1" x14ac:dyDescent="0.25"/>
    <row r="13437" ht="12" hidden="1" customHeight="1" x14ac:dyDescent="0.25"/>
    <row r="13438" ht="12" hidden="1" customHeight="1" x14ac:dyDescent="0.25"/>
    <row r="13439" ht="12" hidden="1" customHeight="1" x14ac:dyDescent="0.25"/>
    <row r="13440" ht="12" hidden="1" customHeight="1" x14ac:dyDescent="0.25"/>
    <row r="13441" ht="12" hidden="1" customHeight="1" x14ac:dyDescent="0.25"/>
    <row r="13442" ht="12" hidden="1" customHeight="1" x14ac:dyDescent="0.25"/>
    <row r="13443" ht="12" hidden="1" customHeight="1" x14ac:dyDescent="0.25"/>
    <row r="13444" ht="12" hidden="1" customHeight="1" x14ac:dyDescent="0.25"/>
    <row r="13445" ht="12" hidden="1" customHeight="1" x14ac:dyDescent="0.25"/>
    <row r="13446" ht="12" hidden="1" customHeight="1" x14ac:dyDescent="0.25"/>
    <row r="13447" ht="12" hidden="1" customHeight="1" x14ac:dyDescent="0.25"/>
    <row r="13448" ht="12" hidden="1" customHeight="1" x14ac:dyDescent="0.25"/>
    <row r="13449" ht="12" hidden="1" customHeight="1" x14ac:dyDescent="0.25"/>
    <row r="13450" ht="12" hidden="1" customHeight="1" x14ac:dyDescent="0.25"/>
    <row r="13451" ht="12" hidden="1" customHeight="1" x14ac:dyDescent="0.25"/>
    <row r="13452" ht="12" hidden="1" customHeight="1" x14ac:dyDescent="0.25"/>
    <row r="13453" ht="12" hidden="1" customHeight="1" x14ac:dyDescent="0.25"/>
    <row r="13454" ht="12" hidden="1" customHeight="1" x14ac:dyDescent="0.25"/>
    <row r="13455" ht="12" hidden="1" customHeight="1" x14ac:dyDescent="0.25"/>
    <row r="13456" ht="12" hidden="1" customHeight="1" x14ac:dyDescent="0.25"/>
    <row r="13457" ht="12" hidden="1" customHeight="1" x14ac:dyDescent="0.25"/>
    <row r="13458" ht="12" hidden="1" customHeight="1" x14ac:dyDescent="0.25"/>
    <row r="13459" ht="12" hidden="1" customHeight="1" x14ac:dyDescent="0.25"/>
    <row r="13460" ht="12" hidden="1" customHeight="1" x14ac:dyDescent="0.25"/>
    <row r="13461" ht="12" hidden="1" customHeight="1" x14ac:dyDescent="0.25"/>
    <row r="13462" ht="12" hidden="1" customHeight="1" x14ac:dyDescent="0.25"/>
    <row r="13463" ht="12" hidden="1" customHeight="1" x14ac:dyDescent="0.25"/>
    <row r="13464" ht="12" hidden="1" customHeight="1" x14ac:dyDescent="0.25"/>
    <row r="13465" ht="12" hidden="1" customHeight="1" x14ac:dyDescent="0.25"/>
    <row r="13466" ht="12" hidden="1" customHeight="1" x14ac:dyDescent="0.25"/>
    <row r="13467" ht="12" hidden="1" customHeight="1" x14ac:dyDescent="0.25"/>
    <row r="13468" ht="12" hidden="1" customHeight="1" x14ac:dyDescent="0.25"/>
    <row r="13469" ht="12" hidden="1" customHeight="1" x14ac:dyDescent="0.25"/>
    <row r="13470" ht="12" hidden="1" customHeight="1" x14ac:dyDescent="0.25"/>
    <row r="13471" ht="12" hidden="1" customHeight="1" x14ac:dyDescent="0.25"/>
    <row r="13472" ht="12" hidden="1" customHeight="1" x14ac:dyDescent="0.25"/>
    <row r="13473" ht="12" hidden="1" customHeight="1" x14ac:dyDescent="0.25"/>
    <row r="13474" ht="12" hidden="1" customHeight="1" x14ac:dyDescent="0.25"/>
    <row r="13475" ht="12" hidden="1" customHeight="1" x14ac:dyDescent="0.25"/>
    <row r="13476" ht="12" hidden="1" customHeight="1" x14ac:dyDescent="0.25"/>
    <row r="13477" ht="12" hidden="1" customHeight="1" x14ac:dyDescent="0.25"/>
    <row r="13478" ht="12" hidden="1" customHeight="1" x14ac:dyDescent="0.25"/>
    <row r="13479" ht="12" hidden="1" customHeight="1" x14ac:dyDescent="0.25"/>
    <row r="13480" ht="12" hidden="1" customHeight="1" x14ac:dyDescent="0.25"/>
    <row r="13481" ht="12" hidden="1" customHeight="1" x14ac:dyDescent="0.25"/>
    <row r="13482" ht="12" hidden="1" customHeight="1" x14ac:dyDescent="0.25"/>
    <row r="13483" ht="12" hidden="1" customHeight="1" x14ac:dyDescent="0.25"/>
    <row r="13484" ht="12" hidden="1" customHeight="1" x14ac:dyDescent="0.25"/>
    <row r="13485" ht="12" hidden="1" customHeight="1" x14ac:dyDescent="0.25"/>
    <row r="13486" ht="12" hidden="1" customHeight="1" x14ac:dyDescent="0.25"/>
    <row r="13487" ht="12" hidden="1" customHeight="1" x14ac:dyDescent="0.25"/>
    <row r="13488" ht="12" hidden="1" customHeight="1" x14ac:dyDescent="0.25"/>
    <row r="13489" ht="12" hidden="1" customHeight="1" x14ac:dyDescent="0.25"/>
    <row r="13490" ht="12" hidden="1" customHeight="1" x14ac:dyDescent="0.25"/>
    <row r="13491" ht="12" hidden="1" customHeight="1" x14ac:dyDescent="0.25"/>
    <row r="13492" ht="12" hidden="1" customHeight="1" x14ac:dyDescent="0.25"/>
    <row r="13493" ht="12" hidden="1" customHeight="1" x14ac:dyDescent="0.25"/>
    <row r="13494" ht="12" hidden="1" customHeight="1" x14ac:dyDescent="0.25"/>
    <row r="13495" ht="12" hidden="1" customHeight="1" x14ac:dyDescent="0.25"/>
    <row r="13496" ht="12" hidden="1" customHeight="1" x14ac:dyDescent="0.25"/>
    <row r="13497" ht="12" hidden="1" customHeight="1" x14ac:dyDescent="0.25"/>
    <row r="13498" ht="12" hidden="1" customHeight="1" x14ac:dyDescent="0.25"/>
    <row r="13499" ht="12" hidden="1" customHeight="1" x14ac:dyDescent="0.25"/>
    <row r="13500" ht="12" hidden="1" customHeight="1" x14ac:dyDescent="0.25"/>
    <row r="13501" ht="12" hidden="1" customHeight="1" x14ac:dyDescent="0.25"/>
    <row r="13502" ht="12" hidden="1" customHeight="1" x14ac:dyDescent="0.25"/>
    <row r="13503" ht="12" hidden="1" customHeight="1" x14ac:dyDescent="0.25"/>
    <row r="13504" ht="12" hidden="1" customHeight="1" x14ac:dyDescent="0.25"/>
    <row r="13505" ht="12" hidden="1" customHeight="1" x14ac:dyDescent="0.25"/>
    <row r="13506" ht="12" hidden="1" customHeight="1" x14ac:dyDescent="0.25"/>
    <row r="13507" ht="12" hidden="1" customHeight="1" x14ac:dyDescent="0.25"/>
    <row r="13508" ht="12" hidden="1" customHeight="1" x14ac:dyDescent="0.25"/>
    <row r="13509" ht="12" hidden="1" customHeight="1" x14ac:dyDescent="0.25"/>
    <row r="13510" ht="12" hidden="1" customHeight="1" x14ac:dyDescent="0.25"/>
    <row r="13511" ht="12" hidden="1" customHeight="1" x14ac:dyDescent="0.25"/>
    <row r="13512" ht="12" hidden="1" customHeight="1" x14ac:dyDescent="0.25"/>
    <row r="13513" ht="12" hidden="1" customHeight="1" x14ac:dyDescent="0.25"/>
    <row r="13514" ht="12" hidden="1" customHeight="1" x14ac:dyDescent="0.25"/>
    <row r="13515" ht="12" hidden="1" customHeight="1" x14ac:dyDescent="0.25"/>
    <row r="13516" ht="12" hidden="1" customHeight="1" x14ac:dyDescent="0.25"/>
    <row r="13517" ht="12" hidden="1" customHeight="1" x14ac:dyDescent="0.25"/>
    <row r="13518" ht="12" hidden="1" customHeight="1" x14ac:dyDescent="0.25"/>
    <row r="13519" ht="12" hidden="1" customHeight="1" x14ac:dyDescent="0.25"/>
    <row r="13520" ht="12" hidden="1" customHeight="1" x14ac:dyDescent="0.25"/>
    <row r="13521" ht="12" hidden="1" customHeight="1" x14ac:dyDescent="0.25"/>
    <row r="13522" ht="12" hidden="1" customHeight="1" x14ac:dyDescent="0.25"/>
    <row r="13523" ht="12" hidden="1" customHeight="1" x14ac:dyDescent="0.25"/>
    <row r="13524" ht="12" hidden="1" customHeight="1" x14ac:dyDescent="0.25"/>
    <row r="13525" ht="12" hidden="1" customHeight="1" x14ac:dyDescent="0.25"/>
    <row r="13526" ht="12" hidden="1" customHeight="1" x14ac:dyDescent="0.25"/>
    <row r="13527" ht="12" hidden="1" customHeight="1" x14ac:dyDescent="0.25"/>
    <row r="13528" ht="12" hidden="1" customHeight="1" x14ac:dyDescent="0.25"/>
    <row r="13529" ht="12" hidden="1" customHeight="1" x14ac:dyDescent="0.25"/>
    <row r="13530" ht="12" hidden="1" customHeight="1" x14ac:dyDescent="0.25"/>
    <row r="13531" ht="12" hidden="1" customHeight="1" x14ac:dyDescent="0.25"/>
    <row r="13532" ht="12" hidden="1" customHeight="1" x14ac:dyDescent="0.25"/>
    <row r="13533" ht="12" hidden="1" customHeight="1" x14ac:dyDescent="0.25"/>
    <row r="13534" ht="12" hidden="1" customHeight="1" x14ac:dyDescent="0.25"/>
    <row r="13535" ht="12" hidden="1" customHeight="1" x14ac:dyDescent="0.25"/>
    <row r="13536" ht="12" hidden="1" customHeight="1" x14ac:dyDescent="0.25"/>
    <row r="13537" ht="12" hidden="1" customHeight="1" x14ac:dyDescent="0.25"/>
    <row r="13538" ht="12" hidden="1" customHeight="1" x14ac:dyDescent="0.25"/>
    <row r="13539" ht="12" hidden="1" customHeight="1" x14ac:dyDescent="0.25"/>
    <row r="13540" ht="12" hidden="1" customHeight="1" x14ac:dyDescent="0.25"/>
    <row r="13541" ht="12" hidden="1" customHeight="1" x14ac:dyDescent="0.25"/>
    <row r="13542" ht="12" hidden="1" customHeight="1" x14ac:dyDescent="0.25"/>
    <row r="13543" ht="12" hidden="1" customHeight="1" x14ac:dyDescent="0.25"/>
    <row r="13544" ht="12" hidden="1" customHeight="1" x14ac:dyDescent="0.25"/>
    <row r="13545" ht="12" hidden="1" customHeight="1" x14ac:dyDescent="0.25"/>
    <row r="13546" ht="12" hidden="1" customHeight="1" x14ac:dyDescent="0.25"/>
    <row r="13547" ht="12" hidden="1" customHeight="1" x14ac:dyDescent="0.25"/>
    <row r="13548" ht="12" hidden="1" customHeight="1" x14ac:dyDescent="0.25"/>
    <row r="13549" ht="12" hidden="1" customHeight="1" x14ac:dyDescent="0.25"/>
    <row r="13550" ht="12" hidden="1" customHeight="1" x14ac:dyDescent="0.25"/>
    <row r="13551" ht="12" hidden="1" customHeight="1" x14ac:dyDescent="0.25"/>
    <row r="13552" ht="12" hidden="1" customHeight="1" x14ac:dyDescent="0.25"/>
    <row r="13553" ht="12" hidden="1" customHeight="1" x14ac:dyDescent="0.25"/>
    <row r="13554" ht="12" hidden="1" customHeight="1" x14ac:dyDescent="0.25"/>
    <row r="13555" ht="12" hidden="1" customHeight="1" x14ac:dyDescent="0.25"/>
    <row r="13556" ht="12" hidden="1" customHeight="1" x14ac:dyDescent="0.25"/>
    <row r="13557" ht="12" hidden="1" customHeight="1" x14ac:dyDescent="0.25"/>
    <row r="13558" ht="12" hidden="1" customHeight="1" x14ac:dyDescent="0.25"/>
    <row r="13559" ht="12" hidden="1" customHeight="1" x14ac:dyDescent="0.25"/>
    <row r="13560" ht="12" hidden="1" customHeight="1" x14ac:dyDescent="0.25"/>
    <row r="13561" ht="12" hidden="1" customHeight="1" x14ac:dyDescent="0.25"/>
    <row r="13562" ht="12" hidden="1" customHeight="1" x14ac:dyDescent="0.25"/>
    <row r="13563" ht="12" hidden="1" customHeight="1" x14ac:dyDescent="0.25"/>
    <row r="13564" ht="12" hidden="1" customHeight="1" x14ac:dyDescent="0.25"/>
    <row r="13565" ht="12" hidden="1" customHeight="1" x14ac:dyDescent="0.25"/>
    <row r="13566" ht="12" hidden="1" customHeight="1" x14ac:dyDescent="0.25"/>
    <row r="13567" ht="12" hidden="1" customHeight="1" x14ac:dyDescent="0.25"/>
    <row r="13568" ht="12" hidden="1" customHeight="1" x14ac:dyDescent="0.25"/>
    <row r="13569" ht="12" hidden="1" customHeight="1" x14ac:dyDescent="0.25"/>
    <row r="13570" ht="12" hidden="1" customHeight="1" x14ac:dyDescent="0.25"/>
    <row r="13571" ht="12" hidden="1" customHeight="1" x14ac:dyDescent="0.25"/>
    <row r="13572" ht="12" hidden="1" customHeight="1" x14ac:dyDescent="0.25"/>
    <row r="13573" ht="12" hidden="1" customHeight="1" x14ac:dyDescent="0.25"/>
    <row r="13574" ht="12" hidden="1" customHeight="1" x14ac:dyDescent="0.25"/>
    <row r="13575" ht="12" hidden="1" customHeight="1" x14ac:dyDescent="0.25"/>
    <row r="13576" ht="12" hidden="1" customHeight="1" x14ac:dyDescent="0.25"/>
    <row r="13577" ht="12" hidden="1" customHeight="1" x14ac:dyDescent="0.25"/>
    <row r="13578" ht="12" hidden="1" customHeight="1" x14ac:dyDescent="0.25"/>
    <row r="13579" ht="12" hidden="1" customHeight="1" x14ac:dyDescent="0.25"/>
    <row r="13580" ht="12" hidden="1" customHeight="1" x14ac:dyDescent="0.25"/>
    <row r="13581" ht="12" hidden="1" customHeight="1" x14ac:dyDescent="0.25"/>
    <row r="13582" ht="12" hidden="1" customHeight="1" x14ac:dyDescent="0.25"/>
    <row r="13583" ht="12" hidden="1" customHeight="1" x14ac:dyDescent="0.25"/>
    <row r="13584" ht="12" hidden="1" customHeight="1" x14ac:dyDescent="0.25"/>
    <row r="13585" ht="12" hidden="1" customHeight="1" x14ac:dyDescent="0.25"/>
    <row r="13586" ht="12" hidden="1" customHeight="1" x14ac:dyDescent="0.25"/>
    <row r="13587" ht="12" hidden="1" customHeight="1" x14ac:dyDescent="0.25"/>
    <row r="13588" ht="12" hidden="1" customHeight="1" x14ac:dyDescent="0.25"/>
    <row r="13589" ht="12" hidden="1" customHeight="1" x14ac:dyDescent="0.25"/>
    <row r="13590" ht="12" hidden="1" customHeight="1" x14ac:dyDescent="0.25"/>
    <row r="13591" ht="12" hidden="1" customHeight="1" x14ac:dyDescent="0.25"/>
    <row r="13592" ht="12" hidden="1" customHeight="1" x14ac:dyDescent="0.25"/>
    <row r="13593" ht="12" hidden="1" customHeight="1" x14ac:dyDescent="0.25"/>
    <row r="13594" ht="12" hidden="1" customHeight="1" x14ac:dyDescent="0.25"/>
    <row r="13595" ht="12" hidden="1" customHeight="1" x14ac:dyDescent="0.25"/>
    <row r="13596" ht="12" hidden="1" customHeight="1" x14ac:dyDescent="0.25"/>
    <row r="13597" ht="12" hidden="1" customHeight="1" x14ac:dyDescent="0.25"/>
    <row r="13598" ht="12" hidden="1" customHeight="1" x14ac:dyDescent="0.25"/>
    <row r="13599" ht="12" hidden="1" customHeight="1" x14ac:dyDescent="0.25"/>
    <row r="13600" ht="12" hidden="1" customHeight="1" x14ac:dyDescent="0.25"/>
    <row r="13601" ht="12" hidden="1" customHeight="1" x14ac:dyDescent="0.25"/>
    <row r="13602" ht="12" hidden="1" customHeight="1" x14ac:dyDescent="0.25"/>
    <row r="13603" ht="12" hidden="1" customHeight="1" x14ac:dyDescent="0.25"/>
    <row r="13604" ht="12" hidden="1" customHeight="1" x14ac:dyDescent="0.25"/>
    <row r="13605" ht="12" hidden="1" customHeight="1" x14ac:dyDescent="0.25"/>
    <row r="13606" ht="12" hidden="1" customHeight="1" x14ac:dyDescent="0.25"/>
    <row r="13607" ht="12" hidden="1" customHeight="1" x14ac:dyDescent="0.25"/>
    <row r="13608" ht="12" hidden="1" customHeight="1" x14ac:dyDescent="0.25"/>
    <row r="13609" ht="12" hidden="1" customHeight="1" x14ac:dyDescent="0.25"/>
    <row r="13610" ht="12" hidden="1" customHeight="1" x14ac:dyDescent="0.25"/>
    <row r="13611" ht="12" hidden="1" customHeight="1" x14ac:dyDescent="0.25"/>
    <row r="13612" ht="12" hidden="1" customHeight="1" x14ac:dyDescent="0.25"/>
    <row r="13613" ht="12" hidden="1" customHeight="1" x14ac:dyDescent="0.25"/>
    <row r="13614" ht="12" hidden="1" customHeight="1" x14ac:dyDescent="0.25"/>
    <row r="13615" ht="12" hidden="1" customHeight="1" x14ac:dyDescent="0.25"/>
    <row r="13616" ht="12" hidden="1" customHeight="1" x14ac:dyDescent="0.25"/>
    <row r="13617" ht="12" hidden="1" customHeight="1" x14ac:dyDescent="0.25"/>
    <row r="13618" ht="12" hidden="1" customHeight="1" x14ac:dyDescent="0.25"/>
    <row r="13619" ht="12" hidden="1" customHeight="1" x14ac:dyDescent="0.25"/>
    <row r="13620" ht="12" hidden="1" customHeight="1" x14ac:dyDescent="0.25"/>
    <row r="13621" ht="12" hidden="1" customHeight="1" x14ac:dyDescent="0.25"/>
    <row r="13622" ht="12" hidden="1" customHeight="1" x14ac:dyDescent="0.25"/>
    <row r="13623" ht="12" hidden="1" customHeight="1" x14ac:dyDescent="0.25"/>
    <row r="13624" ht="12" hidden="1" customHeight="1" x14ac:dyDescent="0.25"/>
    <row r="13625" ht="12" hidden="1" customHeight="1" x14ac:dyDescent="0.25"/>
    <row r="13626" ht="12" hidden="1" customHeight="1" x14ac:dyDescent="0.25"/>
    <row r="13627" ht="12" hidden="1" customHeight="1" x14ac:dyDescent="0.25"/>
    <row r="13628" ht="12" hidden="1" customHeight="1" x14ac:dyDescent="0.25"/>
    <row r="13629" ht="12" hidden="1" customHeight="1" x14ac:dyDescent="0.25"/>
    <row r="13630" ht="12" hidden="1" customHeight="1" x14ac:dyDescent="0.25"/>
    <row r="13631" ht="12" hidden="1" customHeight="1" x14ac:dyDescent="0.25"/>
    <row r="13632" ht="12" hidden="1" customHeight="1" x14ac:dyDescent="0.25"/>
    <row r="13633" ht="12" hidden="1" customHeight="1" x14ac:dyDescent="0.25"/>
    <row r="13634" ht="12" hidden="1" customHeight="1" x14ac:dyDescent="0.25"/>
    <row r="13635" ht="12" hidden="1" customHeight="1" x14ac:dyDescent="0.25"/>
    <row r="13636" ht="12" hidden="1" customHeight="1" x14ac:dyDescent="0.25"/>
    <row r="13637" ht="12" hidden="1" customHeight="1" x14ac:dyDescent="0.25"/>
    <row r="13638" ht="12" hidden="1" customHeight="1" x14ac:dyDescent="0.25"/>
    <row r="13639" ht="12" hidden="1" customHeight="1" x14ac:dyDescent="0.25"/>
    <row r="13640" ht="12" hidden="1" customHeight="1" x14ac:dyDescent="0.25"/>
    <row r="13641" ht="12" hidden="1" customHeight="1" x14ac:dyDescent="0.25"/>
    <row r="13642" ht="12" hidden="1" customHeight="1" x14ac:dyDescent="0.25"/>
    <row r="13643" ht="12" hidden="1" customHeight="1" x14ac:dyDescent="0.25"/>
    <row r="13644" ht="12" hidden="1" customHeight="1" x14ac:dyDescent="0.25"/>
    <row r="13645" ht="12" hidden="1" customHeight="1" x14ac:dyDescent="0.25"/>
    <row r="13646" ht="12" hidden="1" customHeight="1" x14ac:dyDescent="0.25"/>
    <row r="13647" ht="12" hidden="1" customHeight="1" x14ac:dyDescent="0.25"/>
    <row r="13648" ht="12" hidden="1" customHeight="1" x14ac:dyDescent="0.25"/>
    <row r="13649" ht="12" hidden="1" customHeight="1" x14ac:dyDescent="0.25"/>
    <row r="13650" ht="12" hidden="1" customHeight="1" x14ac:dyDescent="0.25"/>
    <row r="13651" ht="12" hidden="1" customHeight="1" x14ac:dyDescent="0.25"/>
    <row r="13652" ht="12" hidden="1" customHeight="1" x14ac:dyDescent="0.25"/>
    <row r="13653" ht="12" hidden="1" customHeight="1" x14ac:dyDescent="0.25"/>
    <row r="13654" ht="12" hidden="1" customHeight="1" x14ac:dyDescent="0.25"/>
    <row r="13655" ht="12" hidden="1" customHeight="1" x14ac:dyDescent="0.25"/>
    <row r="13656" ht="12" hidden="1" customHeight="1" x14ac:dyDescent="0.25"/>
    <row r="13657" ht="12" hidden="1" customHeight="1" x14ac:dyDescent="0.25"/>
    <row r="13658" ht="12" hidden="1" customHeight="1" x14ac:dyDescent="0.25"/>
    <row r="13659" ht="12" hidden="1" customHeight="1" x14ac:dyDescent="0.25"/>
    <row r="13660" ht="12" hidden="1" customHeight="1" x14ac:dyDescent="0.25"/>
    <row r="13661" ht="12" hidden="1" customHeight="1" x14ac:dyDescent="0.25"/>
    <row r="13662" ht="12" hidden="1" customHeight="1" x14ac:dyDescent="0.25"/>
    <row r="13663" ht="12" hidden="1" customHeight="1" x14ac:dyDescent="0.25"/>
    <row r="13664" ht="12" hidden="1" customHeight="1" x14ac:dyDescent="0.25"/>
    <row r="13665" ht="12" hidden="1" customHeight="1" x14ac:dyDescent="0.25"/>
    <row r="13666" ht="12" hidden="1" customHeight="1" x14ac:dyDescent="0.25"/>
    <row r="13667" ht="12" hidden="1" customHeight="1" x14ac:dyDescent="0.25"/>
    <row r="13668" ht="12" hidden="1" customHeight="1" x14ac:dyDescent="0.25"/>
    <row r="13669" ht="12" hidden="1" customHeight="1" x14ac:dyDescent="0.25"/>
    <row r="13670" ht="12" hidden="1" customHeight="1" x14ac:dyDescent="0.25"/>
    <row r="13671" ht="12" hidden="1" customHeight="1" x14ac:dyDescent="0.25"/>
    <row r="13672" ht="12" hidden="1" customHeight="1" x14ac:dyDescent="0.25"/>
    <row r="13673" ht="12" hidden="1" customHeight="1" x14ac:dyDescent="0.25"/>
    <row r="13674" ht="12" hidden="1" customHeight="1" x14ac:dyDescent="0.25"/>
    <row r="13675" ht="12" hidden="1" customHeight="1" x14ac:dyDescent="0.25"/>
    <row r="13676" ht="12" hidden="1" customHeight="1" x14ac:dyDescent="0.25"/>
    <row r="13677" ht="12" hidden="1" customHeight="1" x14ac:dyDescent="0.25"/>
    <row r="13678" ht="12" hidden="1" customHeight="1" x14ac:dyDescent="0.25"/>
    <row r="13679" ht="12" hidden="1" customHeight="1" x14ac:dyDescent="0.25"/>
    <row r="13680" ht="12" hidden="1" customHeight="1" x14ac:dyDescent="0.25"/>
    <row r="13681" ht="12" hidden="1" customHeight="1" x14ac:dyDescent="0.25"/>
    <row r="13682" ht="12" hidden="1" customHeight="1" x14ac:dyDescent="0.25"/>
    <row r="13683" ht="12" hidden="1" customHeight="1" x14ac:dyDescent="0.25"/>
    <row r="13684" ht="12" hidden="1" customHeight="1" x14ac:dyDescent="0.25"/>
    <row r="13685" ht="12" hidden="1" customHeight="1" x14ac:dyDescent="0.25"/>
    <row r="13686" ht="12" hidden="1" customHeight="1" x14ac:dyDescent="0.25"/>
    <row r="13687" ht="12" hidden="1" customHeight="1" x14ac:dyDescent="0.25"/>
    <row r="13688" ht="12" hidden="1" customHeight="1" x14ac:dyDescent="0.25"/>
    <row r="13689" ht="12" hidden="1" customHeight="1" x14ac:dyDescent="0.25"/>
    <row r="13690" ht="12" hidden="1" customHeight="1" x14ac:dyDescent="0.25"/>
    <row r="13691" ht="12" hidden="1" customHeight="1" x14ac:dyDescent="0.25"/>
    <row r="13692" ht="12" hidden="1" customHeight="1" x14ac:dyDescent="0.25"/>
    <row r="13693" ht="12" hidden="1" customHeight="1" x14ac:dyDescent="0.25"/>
    <row r="13694" ht="12" hidden="1" customHeight="1" x14ac:dyDescent="0.25"/>
    <row r="13695" ht="12" hidden="1" customHeight="1" x14ac:dyDescent="0.25"/>
    <row r="13696" ht="12" hidden="1" customHeight="1" x14ac:dyDescent="0.25"/>
    <row r="13697" ht="12" hidden="1" customHeight="1" x14ac:dyDescent="0.25"/>
    <row r="13698" ht="12" hidden="1" customHeight="1" x14ac:dyDescent="0.25"/>
    <row r="13699" ht="12" hidden="1" customHeight="1" x14ac:dyDescent="0.25"/>
    <row r="13700" ht="12" hidden="1" customHeight="1" x14ac:dyDescent="0.25"/>
    <row r="13701" ht="12" hidden="1" customHeight="1" x14ac:dyDescent="0.25"/>
    <row r="13702" ht="12" hidden="1" customHeight="1" x14ac:dyDescent="0.25"/>
    <row r="13703" ht="12" hidden="1" customHeight="1" x14ac:dyDescent="0.25"/>
    <row r="13704" ht="12" hidden="1" customHeight="1" x14ac:dyDescent="0.25"/>
    <row r="13705" ht="12" hidden="1" customHeight="1" x14ac:dyDescent="0.25"/>
    <row r="13706" ht="12" hidden="1" customHeight="1" x14ac:dyDescent="0.25"/>
    <row r="13707" ht="12" hidden="1" customHeight="1" x14ac:dyDescent="0.25"/>
    <row r="13708" ht="12" hidden="1" customHeight="1" x14ac:dyDescent="0.25"/>
    <row r="13709" ht="12" hidden="1" customHeight="1" x14ac:dyDescent="0.25"/>
    <row r="13710" ht="12" hidden="1" customHeight="1" x14ac:dyDescent="0.25"/>
    <row r="13711" ht="12" hidden="1" customHeight="1" x14ac:dyDescent="0.25"/>
    <row r="13712" ht="12" hidden="1" customHeight="1" x14ac:dyDescent="0.25"/>
    <row r="13713" ht="12" hidden="1" customHeight="1" x14ac:dyDescent="0.25"/>
    <row r="13714" ht="12" hidden="1" customHeight="1" x14ac:dyDescent="0.25"/>
    <row r="13715" ht="12" hidden="1" customHeight="1" x14ac:dyDescent="0.25"/>
    <row r="13716" ht="12" hidden="1" customHeight="1" x14ac:dyDescent="0.25"/>
    <row r="13717" ht="12" hidden="1" customHeight="1" x14ac:dyDescent="0.25"/>
    <row r="13718" ht="12" hidden="1" customHeight="1" x14ac:dyDescent="0.25"/>
    <row r="13719" ht="12" hidden="1" customHeight="1" x14ac:dyDescent="0.25"/>
    <row r="13720" ht="12" hidden="1" customHeight="1" x14ac:dyDescent="0.25"/>
    <row r="13721" ht="12" hidden="1" customHeight="1" x14ac:dyDescent="0.25"/>
    <row r="13722" ht="12" hidden="1" customHeight="1" x14ac:dyDescent="0.25"/>
    <row r="13723" ht="12" hidden="1" customHeight="1" x14ac:dyDescent="0.25"/>
    <row r="13724" ht="12" hidden="1" customHeight="1" x14ac:dyDescent="0.25"/>
    <row r="13725" ht="12" hidden="1" customHeight="1" x14ac:dyDescent="0.25"/>
    <row r="13726" ht="12" hidden="1" customHeight="1" x14ac:dyDescent="0.25"/>
    <row r="13727" ht="12" hidden="1" customHeight="1" x14ac:dyDescent="0.25"/>
    <row r="13728" ht="12" hidden="1" customHeight="1" x14ac:dyDescent="0.25"/>
    <row r="13729" ht="12" hidden="1" customHeight="1" x14ac:dyDescent="0.25"/>
    <row r="13730" ht="12" hidden="1" customHeight="1" x14ac:dyDescent="0.25"/>
    <row r="13731" ht="12" hidden="1" customHeight="1" x14ac:dyDescent="0.25"/>
    <row r="13732" ht="12" hidden="1" customHeight="1" x14ac:dyDescent="0.25"/>
    <row r="13733" ht="12" hidden="1" customHeight="1" x14ac:dyDescent="0.25"/>
    <row r="13734" ht="12" hidden="1" customHeight="1" x14ac:dyDescent="0.25"/>
    <row r="13735" ht="12" hidden="1" customHeight="1" x14ac:dyDescent="0.25"/>
    <row r="13736" ht="12" hidden="1" customHeight="1" x14ac:dyDescent="0.25"/>
    <row r="13737" ht="12" hidden="1" customHeight="1" x14ac:dyDescent="0.25"/>
    <row r="13738" ht="12" hidden="1" customHeight="1" x14ac:dyDescent="0.25"/>
    <row r="13739" ht="12" hidden="1" customHeight="1" x14ac:dyDescent="0.25"/>
    <row r="13740" ht="12" hidden="1" customHeight="1" x14ac:dyDescent="0.25"/>
    <row r="13741" ht="12" hidden="1" customHeight="1" x14ac:dyDescent="0.25"/>
    <row r="13742" ht="12" hidden="1" customHeight="1" x14ac:dyDescent="0.25"/>
    <row r="13743" ht="12" hidden="1" customHeight="1" x14ac:dyDescent="0.25"/>
    <row r="13744" ht="12" hidden="1" customHeight="1" x14ac:dyDescent="0.25"/>
    <row r="13745" ht="12" hidden="1" customHeight="1" x14ac:dyDescent="0.25"/>
    <row r="13746" ht="12" hidden="1" customHeight="1" x14ac:dyDescent="0.25"/>
    <row r="13747" ht="12" hidden="1" customHeight="1" x14ac:dyDescent="0.25"/>
    <row r="13748" ht="12" hidden="1" customHeight="1" x14ac:dyDescent="0.25"/>
    <row r="13749" ht="12" hidden="1" customHeight="1" x14ac:dyDescent="0.25"/>
    <row r="13750" ht="12" hidden="1" customHeight="1" x14ac:dyDescent="0.25"/>
    <row r="13751" ht="12" hidden="1" customHeight="1" x14ac:dyDescent="0.25"/>
    <row r="13752" ht="12" hidden="1" customHeight="1" x14ac:dyDescent="0.25"/>
    <row r="13753" ht="12" hidden="1" customHeight="1" x14ac:dyDescent="0.25"/>
    <row r="13754" ht="12" hidden="1" customHeight="1" x14ac:dyDescent="0.25"/>
    <row r="13755" ht="12" hidden="1" customHeight="1" x14ac:dyDescent="0.25"/>
    <row r="13756" ht="12" hidden="1" customHeight="1" x14ac:dyDescent="0.25"/>
    <row r="13757" ht="12" hidden="1" customHeight="1" x14ac:dyDescent="0.25"/>
    <row r="13758" ht="12" hidden="1" customHeight="1" x14ac:dyDescent="0.25"/>
    <row r="13759" ht="12" hidden="1" customHeight="1" x14ac:dyDescent="0.25"/>
    <row r="13760" ht="12" hidden="1" customHeight="1" x14ac:dyDescent="0.25"/>
    <row r="13761" ht="12" hidden="1" customHeight="1" x14ac:dyDescent="0.25"/>
    <row r="13762" ht="12" hidden="1" customHeight="1" x14ac:dyDescent="0.25"/>
    <row r="13763" ht="12" hidden="1" customHeight="1" x14ac:dyDescent="0.25"/>
    <row r="13764" ht="12" hidden="1" customHeight="1" x14ac:dyDescent="0.25"/>
    <row r="13765" ht="12" hidden="1" customHeight="1" x14ac:dyDescent="0.25"/>
    <row r="13766" ht="12" hidden="1" customHeight="1" x14ac:dyDescent="0.25"/>
    <row r="13767" ht="12" hidden="1" customHeight="1" x14ac:dyDescent="0.25"/>
    <row r="13768" ht="12" hidden="1" customHeight="1" x14ac:dyDescent="0.25"/>
    <row r="13769" ht="12" hidden="1" customHeight="1" x14ac:dyDescent="0.25"/>
    <row r="13770" ht="12" hidden="1" customHeight="1" x14ac:dyDescent="0.25"/>
    <row r="13771" ht="12" hidden="1" customHeight="1" x14ac:dyDescent="0.25"/>
    <row r="13772" ht="12" hidden="1" customHeight="1" x14ac:dyDescent="0.25"/>
    <row r="13773" ht="12" hidden="1" customHeight="1" x14ac:dyDescent="0.25"/>
    <row r="13774" ht="12" hidden="1" customHeight="1" x14ac:dyDescent="0.25"/>
    <row r="13775" ht="12" hidden="1" customHeight="1" x14ac:dyDescent="0.25"/>
    <row r="13776" ht="12" hidden="1" customHeight="1" x14ac:dyDescent="0.25"/>
    <row r="13777" ht="12" hidden="1" customHeight="1" x14ac:dyDescent="0.25"/>
    <row r="13778" ht="12" hidden="1" customHeight="1" x14ac:dyDescent="0.25"/>
    <row r="13779" ht="12" hidden="1" customHeight="1" x14ac:dyDescent="0.25"/>
    <row r="13780" ht="12" hidden="1" customHeight="1" x14ac:dyDescent="0.25"/>
    <row r="13781" ht="12" hidden="1" customHeight="1" x14ac:dyDescent="0.25"/>
    <row r="13782" ht="12" hidden="1" customHeight="1" x14ac:dyDescent="0.25"/>
    <row r="13783" ht="12" hidden="1" customHeight="1" x14ac:dyDescent="0.25"/>
    <row r="13784" ht="12" hidden="1" customHeight="1" x14ac:dyDescent="0.25"/>
    <row r="13785" ht="12" hidden="1" customHeight="1" x14ac:dyDescent="0.25"/>
    <row r="13786" ht="12" hidden="1" customHeight="1" x14ac:dyDescent="0.25"/>
    <row r="13787" ht="12" hidden="1" customHeight="1" x14ac:dyDescent="0.25"/>
    <row r="13788" ht="12" hidden="1" customHeight="1" x14ac:dyDescent="0.25"/>
    <row r="13789" ht="12" hidden="1" customHeight="1" x14ac:dyDescent="0.25"/>
    <row r="13790" ht="12" hidden="1" customHeight="1" x14ac:dyDescent="0.25"/>
    <row r="13791" ht="12" hidden="1" customHeight="1" x14ac:dyDescent="0.25"/>
    <row r="13792" ht="12" hidden="1" customHeight="1" x14ac:dyDescent="0.25"/>
    <row r="13793" ht="12" hidden="1" customHeight="1" x14ac:dyDescent="0.25"/>
    <row r="13794" ht="12" hidden="1" customHeight="1" x14ac:dyDescent="0.25"/>
    <row r="13795" ht="12" hidden="1" customHeight="1" x14ac:dyDescent="0.25"/>
    <row r="13796" ht="12" hidden="1" customHeight="1" x14ac:dyDescent="0.25"/>
    <row r="13797" ht="12" hidden="1" customHeight="1" x14ac:dyDescent="0.25"/>
    <row r="13798" ht="12" hidden="1" customHeight="1" x14ac:dyDescent="0.25"/>
    <row r="13799" ht="12" hidden="1" customHeight="1" x14ac:dyDescent="0.25"/>
    <row r="13800" ht="12" hidden="1" customHeight="1" x14ac:dyDescent="0.25"/>
    <row r="13801" ht="12" hidden="1" customHeight="1" x14ac:dyDescent="0.25"/>
    <row r="13802" ht="12" hidden="1" customHeight="1" x14ac:dyDescent="0.25"/>
    <row r="13803" ht="12" hidden="1" customHeight="1" x14ac:dyDescent="0.25"/>
    <row r="13804" ht="12" hidden="1" customHeight="1" x14ac:dyDescent="0.25"/>
    <row r="13805" ht="12" hidden="1" customHeight="1" x14ac:dyDescent="0.25"/>
    <row r="13806" ht="12" hidden="1" customHeight="1" x14ac:dyDescent="0.25"/>
    <row r="13807" ht="12" hidden="1" customHeight="1" x14ac:dyDescent="0.25"/>
    <row r="13808" ht="12" hidden="1" customHeight="1" x14ac:dyDescent="0.25"/>
    <row r="13809" ht="12" hidden="1" customHeight="1" x14ac:dyDescent="0.25"/>
    <row r="13810" ht="12" hidden="1" customHeight="1" x14ac:dyDescent="0.25"/>
    <row r="13811" ht="12" hidden="1" customHeight="1" x14ac:dyDescent="0.25"/>
    <row r="13812" ht="12" hidden="1" customHeight="1" x14ac:dyDescent="0.25"/>
    <row r="13813" ht="12" hidden="1" customHeight="1" x14ac:dyDescent="0.25"/>
    <row r="13814" ht="12" hidden="1" customHeight="1" x14ac:dyDescent="0.25"/>
    <row r="13815" ht="12" hidden="1" customHeight="1" x14ac:dyDescent="0.25"/>
    <row r="13816" ht="12" hidden="1" customHeight="1" x14ac:dyDescent="0.25"/>
    <row r="13817" ht="12" hidden="1" customHeight="1" x14ac:dyDescent="0.25"/>
    <row r="13818" ht="12" hidden="1" customHeight="1" x14ac:dyDescent="0.25"/>
    <row r="13819" ht="12" hidden="1" customHeight="1" x14ac:dyDescent="0.25"/>
    <row r="13820" ht="12" hidden="1" customHeight="1" x14ac:dyDescent="0.25"/>
    <row r="13821" ht="12" hidden="1" customHeight="1" x14ac:dyDescent="0.25"/>
    <row r="13822" ht="12" hidden="1" customHeight="1" x14ac:dyDescent="0.25"/>
    <row r="13823" ht="12" hidden="1" customHeight="1" x14ac:dyDescent="0.25"/>
    <row r="13824" ht="12" hidden="1" customHeight="1" x14ac:dyDescent="0.25"/>
    <row r="13825" ht="12" hidden="1" customHeight="1" x14ac:dyDescent="0.25"/>
    <row r="13826" ht="12" hidden="1" customHeight="1" x14ac:dyDescent="0.25"/>
    <row r="13827" ht="12" hidden="1" customHeight="1" x14ac:dyDescent="0.25"/>
    <row r="13828" ht="12" hidden="1" customHeight="1" x14ac:dyDescent="0.25"/>
    <row r="13829" ht="12" hidden="1" customHeight="1" x14ac:dyDescent="0.25"/>
    <row r="13830" ht="12" hidden="1" customHeight="1" x14ac:dyDescent="0.25"/>
    <row r="13831" ht="12" hidden="1" customHeight="1" x14ac:dyDescent="0.25"/>
    <row r="13832" ht="12" hidden="1" customHeight="1" x14ac:dyDescent="0.25"/>
    <row r="13833" ht="12" hidden="1" customHeight="1" x14ac:dyDescent="0.25"/>
    <row r="13834" ht="12" hidden="1" customHeight="1" x14ac:dyDescent="0.25"/>
    <row r="13835" ht="12" hidden="1" customHeight="1" x14ac:dyDescent="0.25"/>
    <row r="13836" ht="12" hidden="1" customHeight="1" x14ac:dyDescent="0.25"/>
    <row r="13837" ht="12" hidden="1" customHeight="1" x14ac:dyDescent="0.25"/>
    <row r="13838" ht="12" hidden="1" customHeight="1" x14ac:dyDescent="0.25"/>
    <row r="13839" ht="12" hidden="1" customHeight="1" x14ac:dyDescent="0.25"/>
    <row r="13840" ht="12" hidden="1" customHeight="1" x14ac:dyDescent="0.25"/>
    <row r="13841" ht="12" hidden="1" customHeight="1" x14ac:dyDescent="0.25"/>
    <row r="13842" ht="12" hidden="1" customHeight="1" x14ac:dyDescent="0.25"/>
    <row r="13843" ht="12" hidden="1" customHeight="1" x14ac:dyDescent="0.25"/>
    <row r="13844" ht="12" hidden="1" customHeight="1" x14ac:dyDescent="0.25"/>
    <row r="13845" ht="12" hidden="1" customHeight="1" x14ac:dyDescent="0.25"/>
    <row r="13846" ht="12" hidden="1" customHeight="1" x14ac:dyDescent="0.25"/>
    <row r="13847" ht="12" hidden="1" customHeight="1" x14ac:dyDescent="0.25"/>
    <row r="13848" ht="12" hidden="1" customHeight="1" x14ac:dyDescent="0.25"/>
    <row r="13849" ht="12" hidden="1" customHeight="1" x14ac:dyDescent="0.25"/>
    <row r="13850" ht="12" hidden="1" customHeight="1" x14ac:dyDescent="0.25"/>
    <row r="13851" ht="12" hidden="1" customHeight="1" x14ac:dyDescent="0.25"/>
    <row r="13852" ht="12" hidden="1" customHeight="1" x14ac:dyDescent="0.25"/>
    <row r="13853" ht="12" hidden="1" customHeight="1" x14ac:dyDescent="0.25"/>
    <row r="13854" ht="12" hidden="1" customHeight="1" x14ac:dyDescent="0.25"/>
    <row r="13855" ht="12" hidden="1" customHeight="1" x14ac:dyDescent="0.25"/>
    <row r="13856" ht="12" hidden="1" customHeight="1" x14ac:dyDescent="0.25"/>
    <row r="13857" ht="12" hidden="1" customHeight="1" x14ac:dyDescent="0.25"/>
    <row r="13858" ht="12" hidden="1" customHeight="1" x14ac:dyDescent="0.25"/>
    <row r="13859" ht="12" hidden="1" customHeight="1" x14ac:dyDescent="0.25"/>
    <row r="13860" ht="12" hidden="1" customHeight="1" x14ac:dyDescent="0.25"/>
    <row r="13861" ht="12" hidden="1" customHeight="1" x14ac:dyDescent="0.25"/>
    <row r="13862" ht="12" hidden="1" customHeight="1" x14ac:dyDescent="0.25"/>
    <row r="13863" ht="12" hidden="1" customHeight="1" x14ac:dyDescent="0.25"/>
    <row r="13864" ht="12" hidden="1" customHeight="1" x14ac:dyDescent="0.25"/>
    <row r="13865" ht="12" hidden="1" customHeight="1" x14ac:dyDescent="0.25"/>
    <row r="13866" ht="12" hidden="1" customHeight="1" x14ac:dyDescent="0.25"/>
    <row r="13867" ht="12" hidden="1" customHeight="1" x14ac:dyDescent="0.25"/>
    <row r="13868" ht="12" hidden="1" customHeight="1" x14ac:dyDescent="0.25"/>
    <row r="13869" ht="12" hidden="1" customHeight="1" x14ac:dyDescent="0.25"/>
    <row r="13870" ht="12" hidden="1" customHeight="1" x14ac:dyDescent="0.25"/>
    <row r="13871" ht="12" hidden="1" customHeight="1" x14ac:dyDescent="0.25"/>
    <row r="13872" ht="12" hidden="1" customHeight="1" x14ac:dyDescent="0.25"/>
    <row r="13873" ht="12" hidden="1" customHeight="1" x14ac:dyDescent="0.25"/>
    <row r="13874" ht="12" hidden="1" customHeight="1" x14ac:dyDescent="0.25"/>
    <row r="13875" ht="12" hidden="1" customHeight="1" x14ac:dyDescent="0.25"/>
    <row r="13876" ht="12" hidden="1" customHeight="1" x14ac:dyDescent="0.25"/>
    <row r="13877" ht="12" hidden="1" customHeight="1" x14ac:dyDescent="0.25"/>
    <row r="13878" ht="12" hidden="1" customHeight="1" x14ac:dyDescent="0.25"/>
    <row r="13879" ht="12" hidden="1" customHeight="1" x14ac:dyDescent="0.25"/>
    <row r="13880" ht="12" hidden="1" customHeight="1" x14ac:dyDescent="0.25"/>
    <row r="13881" ht="12" hidden="1" customHeight="1" x14ac:dyDescent="0.25"/>
    <row r="13882" ht="12" hidden="1" customHeight="1" x14ac:dyDescent="0.25"/>
    <row r="13883" ht="12" hidden="1" customHeight="1" x14ac:dyDescent="0.25"/>
    <row r="13884" ht="12" hidden="1" customHeight="1" x14ac:dyDescent="0.25"/>
    <row r="13885" ht="12" hidden="1" customHeight="1" x14ac:dyDescent="0.25"/>
    <row r="13886" ht="12" hidden="1" customHeight="1" x14ac:dyDescent="0.25"/>
    <row r="13887" ht="12" hidden="1" customHeight="1" x14ac:dyDescent="0.25"/>
    <row r="13888" ht="12" hidden="1" customHeight="1" x14ac:dyDescent="0.25"/>
    <row r="13889" ht="12" hidden="1" customHeight="1" x14ac:dyDescent="0.25"/>
    <row r="13890" ht="12" hidden="1" customHeight="1" x14ac:dyDescent="0.25"/>
    <row r="13891" ht="12" hidden="1" customHeight="1" x14ac:dyDescent="0.25"/>
    <row r="13892" ht="12" hidden="1" customHeight="1" x14ac:dyDescent="0.25"/>
    <row r="13893" ht="12" hidden="1" customHeight="1" x14ac:dyDescent="0.25"/>
    <row r="13894" ht="12" hidden="1" customHeight="1" x14ac:dyDescent="0.25"/>
    <row r="13895" ht="12" hidden="1" customHeight="1" x14ac:dyDescent="0.25"/>
    <row r="13896" ht="12" hidden="1" customHeight="1" x14ac:dyDescent="0.25"/>
    <row r="13897" ht="12" hidden="1" customHeight="1" x14ac:dyDescent="0.25"/>
    <row r="13898" ht="12" hidden="1" customHeight="1" x14ac:dyDescent="0.25"/>
    <row r="13899" ht="12" hidden="1" customHeight="1" x14ac:dyDescent="0.25"/>
    <row r="13900" ht="12" hidden="1" customHeight="1" x14ac:dyDescent="0.25"/>
    <row r="13901" ht="12" hidden="1" customHeight="1" x14ac:dyDescent="0.25"/>
    <row r="13902" ht="12" hidden="1" customHeight="1" x14ac:dyDescent="0.25"/>
    <row r="13903" ht="12" hidden="1" customHeight="1" x14ac:dyDescent="0.25"/>
    <row r="13904" ht="12" hidden="1" customHeight="1" x14ac:dyDescent="0.25"/>
    <row r="13905" ht="12" hidden="1" customHeight="1" x14ac:dyDescent="0.25"/>
    <row r="13906" ht="12" hidden="1" customHeight="1" x14ac:dyDescent="0.25"/>
    <row r="13907" ht="12" hidden="1" customHeight="1" x14ac:dyDescent="0.25"/>
    <row r="13908" ht="12" hidden="1" customHeight="1" x14ac:dyDescent="0.25"/>
    <row r="13909" ht="12" hidden="1" customHeight="1" x14ac:dyDescent="0.25"/>
    <row r="13910" ht="12" hidden="1" customHeight="1" x14ac:dyDescent="0.25"/>
    <row r="13911" ht="12" hidden="1" customHeight="1" x14ac:dyDescent="0.25"/>
    <row r="13912" ht="12" hidden="1" customHeight="1" x14ac:dyDescent="0.25"/>
    <row r="13913" ht="12" hidden="1" customHeight="1" x14ac:dyDescent="0.25"/>
    <row r="13914" ht="12" hidden="1" customHeight="1" x14ac:dyDescent="0.25"/>
    <row r="13915" ht="12" hidden="1" customHeight="1" x14ac:dyDescent="0.25"/>
    <row r="13916" ht="12" hidden="1" customHeight="1" x14ac:dyDescent="0.25"/>
    <row r="13917" ht="12" hidden="1" customHeight="1" x14ac:dyDescent="0.25"/>
    <row r="13918" ht="12" hidden="1" customHeight="1" x14ac:dyDescent="0.25"/>
    <row r="13919" ht="12" hidden="1" customHeight="1" x14ac:dyDescent="0.25"/>
    <row r="13920" ht="12" hidden="1" customHeight="1" x14ac:dyDescent="0.25"/>
    <row r="13921" ht="12" hidden="1" customHeight="1" x14ac:dyDescent="0.25"/>
    <row r="13922" ht="12" hidden="1" customHeight="1" x14ac:dyDescent="0.25"/>
    <row r="13923" ht="12" hidden="1" customHeight="1" x14ac:dyDescent="0.25"/>
    <row r="13924" ht="12" hidden="1" customHeight="1" x14ac:dyDescent="0.25"/>
    <row r="13925" ht="12" hidden="1" customHeight="1" x14ac:dyDescent="0.25"/>
    <row r="13926" ht="12" hidden="1" customHeight="1" x14ac:dyDescent="0.25"/>
    <row r="13927" ht="12" hidden="1" customHeight="1" x14ac:dyDescent="0.25"/>
    <row r="13928" ht="12" hidden="1" customHeight="1" x14ac:dyDescent="0.25"/>
    <row r="13929" ht="12" hidden="1" customHeight="1" x14ac:dyDescent="0.25"/>
    <row r="13930" ht="12" hidden="1" customHeight="1" x14ac:dyDescent="0.25"/>
    <row r="13931" ht="12" hidden="1" customHeight="1" x14ac:dyDescent="0.25"/>
    <row r="13932" ht="12" hidden="1" customHeight="1" x14ac:dyDescent="0.25"/>
    <row r="13933" ht="12" hidden="1" customHeight="1" x14ac:dyDescent="0.25"/>
    <row r="13934" ht="12" hidden="1" customHeight="1" x14ac:dyDescent="0.25"/>
    <row r="13935" ht="12" hidden="1" customHeight="1" x14ac:dyDescent="0.25"/>
    <row r="13936" ht="12" hidden="1" customHeight="1" x14ac:dyDescent="0.25"/>
    <row r="13937" ht="12" hidden="1" customHeight="1" x14ac:dyDescent="0.25"/>
    <row r="13938" ht="12" hidden="1" customHeight="1" x14ac:dyDescent="0.25"/>
    <row r="13939" ht="12" hidden="1" customHeight="1" x14ac:dyDescent="0.25"/>
    <row r="13940" ht="12" hidden="1" customHeight="1" x14ac:dyDescent="0.25"/>
    <row r="13941" ht="12" hidden="1" customHeight="1" x14ac:dyDescent="0.25"/>
    <row r="13942" ht="12" hidden="1" customHeight="1" x14ac:dyDescent="0.25"/>
    <row r="13943" ht="12" hidden="1" customHeight="1" x14ac:dyDescent="0.25"/>
    <row r="13944" ht="12" hidden="1" customHeight="1" x14ac:dyDescent="0.25"/>
    <row r="13945" ht="12" hidden="1" customHeight="1" x14ac:dyDescent="0.25"/>
    <row r="13946" ht="12" hidden="1" customHeight="1" x14ac:dyDescent="0.25"/>
    <row r="13947" ht="12" hidden="1" customHeight="1" x14ac:dyDescent="0.25"/>
    <row r="13948" ht="12" hidden="1" customHeight="1" x14ac:dyDescent="0.25"/>
    <row r="13949" ht="12" hidden="1" customHeight="1" x14ac:dyDescent="0.25"/>
    <row r="13950" ht="12" hidden="1" customHeight="1" x14ac:dyDescent="0.25"/>
    <row r="13951" ht="12" hidden="1" customHeight="1" x14ac:dyDescent="0.25"/>
    <row r="13952" ht="12" hidden="1" customHeight="1" x14ac:dyDescent="0.25"/>
    <row r="13953" ht="12" hidden="1" customHeight="1" x14ac:dyDescent="0.25"/>
    <row r="13954" ht="12" hidden="1" customHeight="1" x14ac:dyDescent="0.25"/>
    <row r="13955" ht="12" hidden="1" customHeight="1" x14ac:dyDescent="0.25"/>
    <row r="13956" ht="12" hidden="1" customHeight="1" x14ac:dyDescent="0.25"/>
    <row r="13957" ht="12" hidden="1" customHeight="1" x14ac:dyDescent="0.25"/>
    <row r="13958" ht="12" hidden="1" customHeight="1" x14ac:dyDescent="0.25"/>
    <row r="13959" ht="12" hidden="1" customHeight="1" x14ac:dyDescent="0.25"/>
    <row r="13960" ht="12" hidden="1" customHeight="1" x14ac:dyDescent="0.25"/>
    <row r="13961" ht="12" hidden="1" customHeight="1" x14ac:dyDescent="0.25"/>
    <row r="13962" ht="12" hidden="1" customHeight="1" x14ac:dyDescent="0.25"/>
    <row r="13963" ht="12" hidden="1" customHeight="1" x14ac:dyDescent="0.25"/>
    <row r="13964" ht="12" hidden="1" customHeight="1" x14ac:dyDescent="0.25"/>
    <row r="13965" ht="12" hidden="1" customHeight="1" x14ac:dyDescent="0.25"/>
    <row r="13966" ht="12" hidden="1" customHeight="1" x14ac:dyDescent="0.25"/>
    <row r="13967" ht="12" hidden="1" customHeight="1" x14ac:dyDescent="0.25"/>
    <row r="13968" ht="12" hidden="1" customHeight="1" x14ac:dyDescent="0.25"/>
    <row r="13969" ht="12" hidden="1" customHeight="1" x14ac:dyDescent="0.25"/>
    <row r="13970" ht="12" hidden="1" customHeight="1" x14ac:dyDescent="0.25"/>
    <row r="13971" ht="12" hidden="1" customHeight="1" x14ac:dyDescent="0.25"/>
    <row r="13972" ht="12" hidden="1" customHeight="1" x14ac:dyDescent="0.25"/>
    <row r="13973" ht="12" hidden="1" customHeight="1" x14ac:dyDescent="0.25"/>
    <row r="13974" ht="12" hidden="1" customHeight="1" x14ac:dyDescent="0.25"/>
    <row r="13975" ht="12" hidden="1" customHeight="1" x14ac:dyDescent="0.25"/>
    <row r="13976" ht="12" hidden="1" customHeight="1" x14ac:dyDescent="0.25"/>
    <row r="13977" ht="12" hidden="1" customHeight="1" x14ac:dyDescent="0.25"/>
    <row r="13978" ht="12" hidden="1" customHeight="1" x14ac:dyDescent="0.25"/>
    <row r="13979" ht="12" hidden="1" customHeight="1" x14ac:dyDescent="0.25"/>
    <row r="13980" ht="12" hidden="1" customHeight="1" x14ac:dyDescent="0.25"/>
    <row r="13981" ht="12" hidden="1" customHeight="1" x14ac:dyDescent="0.25"/>
    <row r="13982" ht="12" hidden="1" customHeight="1" x14ac:dyDescent="0.25"/>
    <row r="13983" ht="12" hidden="1" customHeight="1" x14ac:dyDescent="0.25"/>
    <row r="13984" ht="12" hidden="1" customHeight="1" x14ac:dyDescent="0.25"/>
    <row r="13985" ht="12" hidden="1" customHeight="1" x14ac:dyDescent="0.25"/>
    <row r="13986" ht="12" hidden="1" customHeight="1" x14ac:dyDescent="0.25"/>
    <row r="13987" ht="12" hidden="1" customHeight="1" x14ac:dyDescent="0.25"/>
    <row r="13988" ht="12" hidden="1" customHeight="1" x14ac:dyDescent="0.25"/>
    <row r="13989" ht="12" hidden="1" customHeight="1" x14ac:dyDescent="0.25"/>
    <row r="13990" ht="12" hidden="1" customHeight="1" x14ac:dyDescent="0.25"/>
    <row r="13991" ht="12" hidden="1" customHeight="1" x14ac:dyDescent="0.25"/>
    <row r="13992" ht="12" hidden="1" customHeight="1" x14ac:dyDescent="0.25"/>
    <row r="13993" ht="12" hidden="1" customHeight="1" x14ac:dyDescent="0.25"/>
    <row r="13994" ht="12" hidden="1" customHeight="1" x14ac:dyDescent="0.25"/>
    <row r="13995" ht="12" hidden="1" customHeight="1" x14ac:dyDescent="0.25"/>
    <row r="13996" ht="12" hidden="1" customHeight="1" x14ac:dyDescent="0.25"/>
    <row r="13997" ht="12" hidden="1" customHeight="1" x14ac:dyDescent="0.25"/>
    <row r="13998" ht="12" hidden="1" customHeight="1" x14ac:dyDescent="0.25"/>
    <row r="13999" ht="12" hidden="1" customHeight="1" x14ac:dyDescent="0.25"/>
    <row r="14000" ht="12" hidden="1" customHeight="1" x14ac:dyDescent="0.25"/>
    <row r="14001" ht="12" hidden="1" customHeight="1" x14ac:dyDescent="0.25"/>
    <row r="14002" ht="12" hidden="1" customHeight="1" x14ac:dyDescent="0.25"/>
    <row r="14003" ht="12" hidden="1" customHeight="1" x14ac:dyDescent="0.25"/>
    <row r="14004" ht="12" hidden="1" customHeight="1" x14ac:dyDescent="0.25"/>
    <row r="14005" ht="12" hidden="1" customHeight="1" x14ac:dyDescent="0.25"/>
    <row r="14006" ht="12" hidden="1" customHeight="1" x14ac:dyDescent="0.25"/>
    <row r="14007" ht="12" hidden="1" customHeight="1" x14ac:dyDescent="0.25"/>
    <row r="14008" ht="12" hidden="1" customHeight="1" x14ac:dyDescent="0.25"/>
    <row r="14009" ht="12" hidden="1" customHeight="1" x14ac:dyDescent="0.25"/>
    <row r="14010" ht="12" hidden="1" customHeight="1" x14ac:dyDescent="0.25"/>
    <row r="14011" ht="12" hidden="1" customHeight="1" x14ac:dyDescent="0.25"/>
    <row r="14012" ht="12" hidden="1" customHeight="1" x14ac:dyDescent="0.25"/>
    <row r="14013" ht="12" hidden="1" customHeight="1" x14ac:dyDescent="0.25"/>
    <row r="14014" ht="12" hidden="1" customHeight="1" x14ac:dyDescent="0.25"/>
    <row r="14015" ht="12" hidden="1" customHeight="1" x14ac:dyDescent="0.25"/>
    <row r="14016" ht="12" hidden="1" customHeight="1" x14ac:dyDescent="0.25"/>
    <row r="14017" ht="12" hidden="1" customHeight="1" x14ac:dyDescent="0.25"/>
    <row r="14018" ht="12" hidden="1" customHeight="1" x14ac:dyDescent="0.25"/>
    <row r="14019" ht="12" hidden="1" customHeight="1" x14ac:dyDescent="0.25"/>
    <row r="14020" ht="12" hidden="1" customHeight="1" x14ac:dyDescent="0.25"/>
    <row r="14021" ht="12" hidden="1" customHeight="1" x14ac:dyDescent="0.25"/>
    <row r="14022" ht="12" hidden="1" customHeight="1" x14ac:dyDescent="0.25"/>
    <row r="14023" ht="12" hidden="1" customHeight="1" x14ac:dyDescent="0.25"/>
    <row r="14024" ht="12" hidden="1" customHeight="1" x14ac:dyDescent="0.25"/>
    <row r="14025" ht="12" hidden="1" customHeight="1" x14ac:dyDescent="0.25"/>
    <row r="14026" ht="12" hidden="1" customHeight="1" x14ac:dyDescent="0.25"/>
    <row r="14027" ht="12" hidden="1" customHeight="1" x14ac:dyDescent="0.25"/>
    <row r="14028" ht="12" hidden="1" customHeight="1" x14ac:dyDescent="0.25"/>
    <row r="14029" ht="12" hidden="1" customHeight="1" x14ac:dyDescent="0.25"/>
    <row r="14030" ht="12" hidden="1" customHeight="1" x14ac:dyDescent="0.25"/>
    <row r="14031" ht="12" hidden="1" customHeight="1" x14ac:dyDescent="0.25"/>
    <row r="14032" ht="12" hidden="1" customHeight="1" x14ac:dyDescent="0.25"/>
    <row r="14033" ht="12" hidden="1" customHeight="1" x14ac:dyDescent="0.25"/>
    <row r="14034" ht="12" hidden="1" customHeight="1" x14ac:dyDescent="0.25"/>
    <row r="14035" ht="12" hidden="1" customHeight="1" x14ac:dyDescent="0.25"/>
    <row r="14036" ht="12" hidden="1" customHeight="1" x14ac:dyDescent="0.25"/>
    <row r="14037" ht="12" hidden="1" customHeight="1" x14ac:dyDescent="0.25"/>
    <row r="14038" ht="12" hidden="1" customHeight="1" x14ac:dyDescent="0.25"/>
    <row r="14039" ht="12" hidden="1" customHeight="1" x14ac:dyDescent="0.25"/>
    <row r="14040" ht="12" hidden="1" customHeight="1" x14ac:dyDescent="0.25"/>
    <row r="14041" ht="12" hidden="1" customHeight="1" x14ac:dyDescent="0.25"/>
    <row r="14042" ht="12" hidden="1" customHeight="1" x14ac:dyDescent="0.25"/>
    <row r="14043" ht="12" hidden="1" customHeight="1" x14ac:dyDescent="0.25"/>
    <row r="14044" ht="12" hidden="1" customHeight="1" x14ac:dyDescent="0.25"/>
    <row r="14045" ht="12" hidden="1" customHeight="1" x14ac:dyDescent="0.25"/>
    <row r="14046" ht="12" hidden="1" customHeight="1" x14ac:dyDescent="0.25"/>
    <row r="14047" ht="12" hidden="1" customHeight="1" x14ac:dyDescent="0.25"/>
    <row r="14048" ht="12" hidden="1" customHeight="1" x14ac:dyDescent="0.25"/>
    <row r="14049" ht="12" hidden="1" customHeight="1" x14ac:dyDescent="0.25"/>
    <row r="14050" ht="12" hidden="1" customHeight="1" x14ac:dyDescent="0.25"/>
    <row r="14051" ht="12" hidden="1" customHeight="1" x14ac:dyDescent="0.25"/>
    <row r="14052" ht="12" hidden="1" customHeight="1" x14ac:dyDescent="0.25"/>
    <row r="14053" ht="12" hidden="1" customHeight="1" x14ac:dyDescent="0.25"/>
    <row r="14054" ht="12" hidden="1" customHeight="1" x14ac:dyDescent="0.25"/>
    <row r="14055" ht="12" hidden="1" customHeight="1" x14ac:dyDescent="0.25"/>
    <row r="14056" ht="12" hidden="1" customHeight="1" x14ac:dyDescent="0.25"/>
    <row r="14057" ht="12" hidden="1" customHeight="1" x14ac:dyDescent="0.25"/>
    <row r="14058" ht="12" hidden="1" customHeight="1" x14ac:dyDescent="0.25"/>
    <row r="14059" ht="12" hidden="1" customHeight="1" x14ac:dyDescent="0.25"/>
    <row r="14060" ht="12" hidden="1" customHeight="1" x14ac:dyDescent="0.25"/>
    <row r="14061" ht="12" hidden="1" customHeight="1" x14ac:dyDescent="0.25"/>
    <row r="14062" ht="12" hidden="1" customHeight="1" x14ac:dyDescent="0.25"/>
    <row r="14063" ht="12" hidden="1" customHeight="1" x14ac:dyDescent="0.25"/>
    <row r="14064" ht="12" hidden="1" customHeight="1" x14ac:dyDescent="0.25"/>
    <row r="14065" ht="12" hidden="1" customHeight="1" x14ac:dyDescent="0.25"/>
    <row r="14066" ht="12" hidden="1" customHeight="1" x14ac:dyDescent="0.25"/>
    <row r="14067" ht="12" hidden="1" customHeight="1" x14ac:dyDescent="0.25"/>
    <row r="14068" ht="12" hidden="1" customHeight="1" x14ac:dyDescent="0.25"/>
    <row r="14069" ht="12" hidden="1" customHeight="1" x14ac:dyDescent="0.25"/>
    <row r="14070" ht="12" hidden="1" customHeight="1" x14ac:dyDescent="0.25"/>
    <row r="14071" ht="12" hidden="1" customHeight="1" x14ac:dyDescent="0.25"/>
    <row r="14072" ht="12" hidden="1" customHeight="1" x14ac:dyDescent="0.25"/>
    <row r="14073" ht="12" hidden="1" customHeight="1" x14ac:dyDescent="0.25"/>
    <row r="14074" ht="12" hidden="1" customHeight="1" x14ac:dyDescent="0.25"/>
    <row r="14075" ht="12" hidden="1" customHeight="1" x14ac:dyDescent="0.25"/>
    <row r="14076" ht="12" hidden="1" customHeight="1" x14ac:dyDescent="0.25"/>
    <row r="14077" ht="12" hidden="1" customHeight="1" x14ac:dyDescent="0.25"/>
    <row r="14078" ht="12" hidden="1" customHeight="1" x14ac:dyDescent="0.25"/>
    <row r="14079" ht="12" hidden="1" customHeight="1" x14ac:dyDescent="0.25"/>
    <row r="14080" ht="12" hidden="1" customHeight="1" x14ac:dyDescent="0.25"/>
    <row r="14081" ht="12" hidden="1" customHeight="1" x14ac:dyDescent="0.25"/>
    <row r="14082" ht="12" hidden="1" customHeight="1" x14ac:dyDescent="0.25"/>
    <row r="14083" ht="12" hidden="1" customHeight="1" x14ac:dyDescent="0.25"/>
    <row r="14084" ht="12" hidden="1" customHeight="1" x14ac:dyDescent="0.25"/>
    <row r="14085" ht="12" hidden="1" customHeight="1" x14ac:dyDescent="0.25"/>
    <row r="14086" ht="12" hidden="1" customHeight="1" x14ac:dyDescent="0.25"/>
    <row r="14087" ht="12" hidden="1" customHeight="1" x14ac:dyDescent="0.25"/>
    <row r="14088" ht="12" hidden="1" customHeight="1" x14ac:dyDescent="0.25"/>
    <row r="14089" ht="12" hidden="1" customHeight="1" x14ac:dyDescent="0.25"/>
    <row r="14090" ht="12" hidden="1" customHeight="1" x14ac:dyDescent="0.25"/>
    <row r="14091" ht="12" hidden="1" customHeight="1" x14ac:dyDescent="0.25"/>
    <row r="14092" ht="12" hidden="1" customHeight="1" x14ac:dyDescent="0.25"/>
    <row r="14093" ht="12" hidden="1" customHeight="1" x14ac:dyDescent="0.25"/>
    <row r="14094" ht="12" hidden="1" customHeight="1" x14ac:dyDescent="0.25"/>
    <row r="14095" ht="12" hidden="1" customHeight="1" x14ac:dyDescent="0.25"/>
    <row r="14096" ht="12" hidden="1" customHeight="1" x14ac:dyDescent="0.25"/>
    <row r="14097" ht="12" hidden="1" customHeight="1" x14ac:dyDescent="0.25"/>
    <row r="14098" ht="12" hidden="1" customHeight="1" x14ac:dyDescent="0.25"/>
    <row r="14099" ht="12" hidden="1" customHeight="1" x14ac:dyDescent="0.25"/>
    <row r="14100" ht="12" hidden="1" customHeight="1" x14ac:dyDescent="0.25"/>
    <row r="14101" ht="12" hidden="1" customHeight="1" x14ac:dyDescent="0.25"/>
    <row r="14102" ht="12" hidden="1" customHeight="1" x14ac:dyDescent="0.25"/>
    <row r="14103" ht="12" hidden="1" customHeight="1" x14ac:dyDescent="0.25"/>
    <row r="14104" ht="12" hidden="1" customHeight="1" x14ac:dyDescent="0.25"/>
    <row r="14105" ht="12" hidden="1" customHeight="1" x14ac:dyDescent="0.25"/>
    <row r="14106" ht="12" hidden="1" customHeight="1" x14ac:dyDescent="0.25"/>
    <row r="14107" ht="12" hidden="1" customHeight="1" x14ac:dyDescent="0.25"/>
    <row r="14108" ht="12" hidden="1" customHeight="1" x14ac:dyDescent="0.25"/>
    <row r="14109" ht="12" hidden="1" customHeight="1" x14ac:dyDescent="0.25"/>
    <row r="14110" ht="12" hidden="1" customHeight="1" x14ac:dyDescent="0.25"/>
    <row r="14111" ht="12" hidden="1" customHeight="1" x14ac:dyDescent="0.25"/>
    <row r="14112" ht="12" hidden="1" customHeight="1" x14ac:dyDescent="0.25"/>
    <row r="14113" ht="12" hidden="1" customHeight="1" x14ac:dyDescent="0.25"/>
    <row r="14114" ht="12" hidden="1" customHeight="1" x14ac:dyDescent="0.25"/>
    <row r="14115" ht="12" hidden="1" customHeight="1" x14ac:dyDescent="0.25"/>
    <row r="14116" ht="12" hidden="1" customHeight="1" x14ac:dyDescent="0.25"/>
    <row r="14117" ht="12" hidden="1" customHeight="1" x14ac:dyDescent="0.25"/>
    <row r="14118" ht="12" hidden="1" customHeight="1" x14ac:dyDescent="0.25"/>
    <row r="14119" ht="12" hidden="1" customHeight="1" x14ac:dyDescent="0.25"/>
    <row r="14120" ht="12" hidden="1" customHeight="1" x14ac:dyDescent="0.25"/>
    <row r="14121" ht="12" hidden="1" customHeight="1" x14ac:dyDescent="0.25"/>
    <row r="14122" ht="12" hidden="1" customHeight="1" x14ac:dyDescent="0.25"/>
    <row r="14123" ht="12" hidden="1" customHeight="1" x14ac:dyDescent="0.25"/>
    <row r="14124" ht="12" hidden="1" customHeight="1" x14ac:dyDescent="0.25"/>
    <row r="14125" ht="12" hidden="1" customHeight="1" x14ac:dyDescent="0.25"/>
    <row r="14126" ht="12" hidden="1" customHeight="1" x14ac:dyDescent="0.25"/>
    <row r="14127" ht="12" hidden="1" customHeight="1" x14ac:dyDescent="0.25"/>
    <row r="14128" ht="12" hidden="1" customHeight="1" x14ac:dyDescent="0.25"/>
    <row r="14129" ht="12" hidden="1" customHeight="1" x14ac:dyDescent="0.25"/>
    <row r="14130" ht="12" hidden="1" customHeight="1" x14ac:dyDescent="0.25"/>
    <row r="14131" ht="12" hidden="1" customHeight="1" x14ac:dyDescent="0.25"/>
    <row r="14132" ht="12" hidden="1" customHeight="1" x14ac:dyDescent="0.25"/>
    <row r="14133" ht="12" hidden="1" customHeight="1" x14ac:dyDescent="0.25"/>
    <row r="14134" ht="12" hidden="1" customHeight="1" x14ac:dyDescent="0.25"/>
    <row r="14135" ht="12" hidden="1" customHeight="1" x14ac:dyDescent="0.25"/>
    <row r="14136" ht="12" hidden="1" customHeight="1" x14ac:dyDescent="0.25"/>
    <row r="14137" ht="12" hidden="1" customHeight="1" x14ac:dyDescent="0.25"/>
    <row r="14138" ht="12" hidden="1" customHeight="1" x14ac:dyDescent="0.25"/>
    <row r="14139" ht="12" hidden="1" customHeight="1" x14ac:dyDescent="0.25"/>
    <row r="14140" ht="12" hidden="1" customHeight="1" x14ac:dyDescent="0.25"/>
    <row r="14141" ht="12" hidden="1" customHeight="1" x14ac:dyDescent="0.25"/>
    <row r="14142" ht="12" hidden="1" customHeight="1" x14ac:dyDescent="0.25"/>
    <row r="14143" ht="12" hidden="1" customHeight="1" x14ac:dyDescent="0.25"/>
    <row r="14144" ht="12" hidden="1" customHeight="1" x14ac:dyDescent="0.25"/>
    <row r="14145" ht="12" hidden="1" customHeight="1" x14ac:dyDescent="0.25"/>
    <row r="14146" ht="12" hidden="1" customHeight="1" x14ac:dyDescent="0.25"/>
    <row r="14147" ht="12" hidden="1" customHeight="1" x14ac:dyDescent="0.25"/>
    <row r="14148" ht="12" hidden="1" customHeight="1" x14ac:dyDescent="0.25"/>
    <row r="14149" ht="12" hidden="1" customHeight="1" x14ac:dyDescent="0.25"/>
    <row r="14150" ht="12" hidden="1" customHeight="1" x14ac:dyDescent="0.25"/>
    <row r="14151" ht="12" hidden="1" customHeight="1" x14ac:dyDescent="0.25"/>
    <row r="14152" ht="12" hidden="1" customHeight="1" x14ac:dyDescent="0.25"/>
    <row r="14153" ht="12" hidden="1" customHeight="1" x14ac:dyDescent="0.25"/>
    <row r="14154" ht="12" hidden="1" customHeight="1" x14ac:dyDescent="0.25"/>
    <row r="14155" ht="12" hidden="1" customHeight="1" x14ac:dyDescent="0.25"/>
    <row r="14156" ht="12" hidden="1" customHeight="1" x14ac:dyDescent="0.25"/>
    <row r="14157" ht="12" hidden="1" customHeight="1" x14ac:dyDescent="0.25"/>
    <row r="14158" ht="12" hidden="1" customHeight="1" x14ac:dyDescent="0.25"/>
    <row r="14159" ht="12" hidden="1" customHeight="1" x14ac:dyDescent="0.25"/>
    <row r="14160" ht="12" hidden="1" customHeight="1" x14ac:dyDescent="0.25"/>
    <row r="14161" ht="12" hidden="1" customHeight="1" x14ac:dyDescent="0.25"/>
    <row r="14162" ht="12" hidden="1" customHeight="1" x14ac:dyDescent="0.25"/>
    <row r="14163" ht="12" hidden="1" customHeight="1" x14ac:dyDescent="0.25"/>
    <row r="14164" ht="12" hidden="1" customHeight="1" x14ac:dyDescent="0.25"/>
    <row r="14165" ht="12" hidden="1" customHeight="1" x14ac:dyDescent="0.25"/>
    <row r="14166" ht="12" hidden="1" customHeight="1" x14ac:dyDescent="0.25"/>
    <row r="14167" ht="12" hidden="1" customHeight="1" x14ac:dyDescent="0.25"/>
    <row r="14168" ht="12" hidden="1" customHeight="1" x14ac:dyDescent="0.25"/>
    <row r="14169" ht="12" hidden="1" customHeight="1" x14ac:dyDescent="0.25"/>
    <row r="14170" ht="12" hidden="1" customHeight="1" x14ac:dyDescent="0.25"/>
    <row r="14171" ht="12" hidden="1" customHeight="1" x14ac:dyDescent="0.25"/>
    <row r="14172" ht="12" hidden="1" customHeight="1" x14ac:dyDescent="0.25"/>
    <row r="14173" ht="12" hidden="1" customHeight="1" x14ac:dyDescent="0.25"/>
    <row r="14174" ht="12" hidden="1" customHeight="1" x14ac:dyDescent="0.25"/>
    <row r="14175" ht="12" hidden="1" customHeight="1" x14ac:dyDescent="0.25"/>
    <row r="14176" ht="12" hidden="1" customHeight="1" x14ac:dyDescent="0.25"/>
    <row r="14177" ht="12" hidden="1" customHeight="1" x14ac:dyDescent="0.25"/>
    <row r="14178" ht="12" hidden="1" customHeight="1" x14ac:dyDescent="0.25"/>
    <row r="14179" ht="12" hidden="1" customHeight="1" x14ac:dyDescent="0.25"/>
    <row r="14180" ht="12" hidden="1" customHeight="1" x14ac:dyDescent="0.25"/>
    <row r="14181" ht="12" hidden="1" customHeight="1" x14ac:dyDescent="0.25"/>
    <row r="14182" ht="12" hidden="1" customHeight="1" x14ac:dyDescent="0.25"/>
    <row r="14183" ht="12" hidden="1" customHeight="1" x14ac:dyDescent="0.25"/>
    <row r="14184" ht="12" hidden="1" customHeight="1" x14ac:dyDescent="0.25"/>
    <row r="14185" ht="12" hidden="1" customHeight="1" x14ac:dyDescent="0.25"/>
    <row r="14186" ht="12" hidden="1" customHeight="1" x14ac:dyDescent="0.25"/>
    <row r="14187" ht="12" hidden="1" customHeight="1" x14ac:dyDescent="0.25"/>
    <row r="14188" ht="12" hidden="1" customHeight="1" x14ac:dyDescent="0.25"/>
    <row r="14189" ht="12" hidden="1" customHeight="1" x14ac:dyDescent="0.25"/>
    <row r="14190" ht="12" hidden="1" customHeight="1" x14ac:dyDescent="0.25"/>
    <row r="14191" ht="12" hidden="1" customHeight="1" x14ac:dyDescent="0.25"/>
    <row r="14192" ht="12" hidden="1" customHeight="1" x14ac:dyDescent="0.25"/>
    <row r="14193" ht="12" hidden="1" customHeight="1" x14ac:dyDescent="0.25"/>
    <row r="14194" ht="12" hidden="1" customHeight="1" x14ac:dyDescent="0.25"/>
    <row r="14195" ht="12" hidden="1" customHeight="1" x14ac:dyDescent="0.25"/>
    <row r="14196" ht="12" hidden="1" customHeight="1" x14ac:dyDescent="0.25"/>
    <row r="14197" ht="12" hidden="1" customHeight="1" x14ac:dyDescent="0.25"/>
    <row r="14198" ht="12" hidden="1" customHeight="1" x14ac:dyDescent="0.25"/>
    <row r="14199" ht="12" hidden="1" customHeight="1" x14ac:dyDescent="0.25"/>
    <row r="14200" ht="12" hidden="1" customHeight="1" x14ac:dyDescent="0.25"/>
    <row r="14201" ht="12" hidden="1" customHeight="1" x14ac:dyDescent="0.25"/>
    <row r="14202" ht="12" hidden="1" customHeight="1" x14ac:dyDescent="0.25"/>
    <row r="14203" ht="12" hidden="1" customHeight="1" x14ac:dyDescent="0.25"/>
    <row r="14204" ht="12" hidden="1" customHeight="1" x14ac:dyDescent="0.25"/>
    <row r="14205" ht="12" hidden="1" customHeight="1" x14ac:dyDescent="0.25"/>
    <row r="14206" ht="12" hidden="1" customHeight="1" x14ac:dyDescent="0.25"/>
    <row r="14207" ht="12" hidden="1" customHeight="1" x14ac:dyDescent="0.25"/>
    <row r="14208" ht="12" hidden="1" customHeight="1" x14ac:dyDescent="0.25"/>
    <row r="14209" ht="12" hidden="1" customHeight="1" x14ac:dyDescent="0.25"/>
    <row r="14210" ht="12" hidden="1" customHeight="1" x14ac:dyDescent="0.25"/>
    <row r="14211" ht="12" hidden="1" customHeight="1" x14ac:dyDescent="0.25"/>
    <row r="14212" ht="12" hidden="1" customHeight="1" x14ac:dyDescent="0.25"/>
    <row r="14213" ht="12" hidden="1" customHeight="1" x14ac:dyDescent="0.25"/>
    <row r="14214" ht="12" hidden="1" customHeight="1" x14ac:dyDescent="0.25"/>
    <row r="14215" ht="12" hidden="1" customHeight="1" x14ac:dyDescent="0.25"/>
    <row r="14216" ht="12" hidden="1" customHeight="1" x14ac:dyDescent="0.25"/>
    <row r="14217" ht="12" hidden="1" customHeight="1" x14ac:dyDescent="0.25"/>
    <row r="14218" ht="12" hidden="1" customHeight="1" x14ac:dyDescent="0.25"/>
    <row r="14219" ht="12" hidden="1" customHeight="1" x14ac:dyDescent="0.25"/>
    <row r="14220" ht="12" hidden="1" customHeight="1" x14ac:dyDescent="0.25"/>
    <row r="14221" ht="12" hidden="1" customHeight="1" x14ac:dyDescent="0.25"/>
    <row r="14222" ht="12" hidden="1" customHeight="1" x14ac:dyDescent="0.25"/>
    <row r="14223" ht="12" hidden="1" customHeight="1" x14ac:dyDescent="0.25"/>
    <row r="14224" ht="12" hidden="1" customHeight="1" x14ac:dyDescent="0.25"/>
    <row r="14225" ht="12" hidden="1" customHeight="1" x14ac:dyDescent="0.25"/>
    <row r="14226" ht="12" hidden="1" customHeight="1" x14ac:dyDescent="0.25"/>
    <row r="14227" ht="12" hidden="1" customHeight="1" x14ac:dyDescent="0.25"/>
    <row r="14228" ht="12" hidden="1" customHeight="1" x14ac:dyDescent="0.25"/>
    <row r="14229" ht="12" hidden="1" customHeight="1" x14ac:dyDescent="0.25"/>
    <row r="14230" ht="12" hidden="1" customHeight="1" x14ac:dyDescent="0.25"/>
    <row r="14231" ht="12" hidden="1" customHeight="1" x14ac:dyDescent="0.25"/>
    <row r="14232" ht="12" hidden="1" customHeight="1" x14ac:dyDescent="0.25"/>
    <row r="14233" ht="12" hidden="1" customHeight="1" x14ac:dyDescent="0.25"/>
    <row r="14234" ht="12" hidden="1" customHeight="1" x14ac:dyDescent="0.25"/>
    <row r="14235" ht="12" hidden="1" customHeight="1" x14ac:dyDescent="0.25"/>
    <row r="14236" ht="12" hidden="1" customHeight="1" x14ac:dyDescent="0.25"/>
    <row r="14237" ht="12" hidden="1" customHeight="1" x14ac:dyDescent="0.25"/>
    <row r="14238" ht="12" hidden="1" customHeight="1" x14ac:dyDescent="0.25"/>
    <row r="14239" ht="12" hidden="1" customHeight="1" x14ac:dyDescent="0.25"/>
    <row r="14240" ht="12" hidden="1" customHeight="1" x14ac:dyDescent="0.25"/>
    <row r="14241" ht="12" hidden="1" customHeight="1" x14ac:dyDescent="0.25"/>
    <row r="14242" ht="12" hidden="1" customHeight="1" x14ac:dyDescent="0.25"/>
    <row r="14243" ht="12" hidden="1" customHeight="1" x14ac:dyDescent="0.25"/>
    <row r="14244" ht="12" hidden="1" customHeight="1" x14ac:dyDescent="0.25"/>
    <row r="14245" ht="12" hidden="1" customHeight="1" x14ac:dyDescent="0.25"/>
    <row r="14246" ht="12" hidden="1" customHeight="1" x14ac:dyDescent="0.25"/>
    <row r="14247" ht="12" hidden="1" customHeight="1" x14ac:dyDescent="0.25"/>
    <row r="14248" ht="12" hidden="1" customHeight="1" x14ac:dyDescent="0.25"/>
    <row r="14249" ht="12" hidden="1" customHeight="1" x14ac:dyDescent="0.25"/>
    <row r="14250" ht="12" hidden="1" customHeight="1" x14ac:dyDescent="0.25"/>
    <row r="14251" ht="12" hidden="1" customHeight="1" x14ac:dyDescent="0.25"/>
    <row r="14252" ht="12" hidden="1" customHeight="1" x14ac:dyDescent="0.25"/>
    <row r="14253" ht="12" hidden="1" customHeight="1" x14ac:dyDescent="0.25"/>
    <row r="14254" ht="12" hidden="1" customHeight="1" x14ac:dyDescent="0.25"/>
    <row r="14255" ht="12" hidden="1" customHeight="1" x14ac:dyDescent="0.25"/>
    <row r="14256" ht="12" hidden="1" customHeight="1" x14ac:dyDescent="0.25"/>
    <row r="14257" ht="12" hidden="1" customHeight="1" x14ac:dyDescent="0.25"/>
    <row r="14258" ht="12" hidden="1" customHeight="1" x14ac:dyDescent="0.25"/>
    <row r="14259" ht="12" hidden="1" customHeight="1" x14ac:dyDescent="0.25"/>
    <row r="14260" ht="12" hidden="1" customHeight="1" x14ac:dyDescent="0.25"/>
    <row r="14261" ht="12" hidden="1" customHeight="1" x14ac:dyDescent="0.25"/>
    <row r="14262" ht="12" hidden="1" customHeight="1" x14ac:dyDescent="0.25"/>
    <row r="14263" ht="12" hidden="1" customHeight="1" x14ac:dyDescent="0.25"/>
    <row r="14264" ht="12" hidden="1" customHeight="1" x14ac:dyDescent="0.25"/>
    <row r="14265" ht="12" hidden="1" customHeight="1" x14ac:dyDescent="0.25"/>
    <row r="14266" ht="12" hidden="1" customHeight="1" x14ac:dyDescent="0.25"/>
    <row r="14267" ht="12" hidden="1" customHeight="1" x14ac:dyDescent="0.25"/>
    <row r="14268" ht="12" hidden="1" customHeight="1" x14ac:dyDescent="0.25"/>
    <row r="14269" ht="12" hidden="1" customHeight="1" x14ac:dyDescent="0.25"/>
    <row r="14270" ht="12" hidden="1" customHeight="1" x14ac:dyDescent="0.25"/>
    <row r="14271" ht="12" hidden="1" customHeight="1" x14ac:dyDescent="0.25"/>
    <row r="14272" ht="12" hidden="1" customHeight="1" x14ac:dyDescent="0.25"/>
    <row r="14273" ht="12" hidden="1" customHeight="1" x14ac:dyDescent="0.25"/>
    <row r="14274" ht="12" hidden="1" customHeight="1" x14ac:dyDescent="0.25"/>
    <row r="14275" ht="12" hidden="1" customHeight="1" x14ac:dyDescent="0.25"/>
    <row r="14276" ht="12" hidden="1" customHeight="1" x14ac:dyDescent="0.25"/>
    <row r="14277" ht="12" hidden="1" customHeight="1" x14ac:dyDescent="0.25"/>
    <row r="14278" ht="12" hidden="1" customHeight="1" x14ac:dyDescent="0.25"/>
    <row r="14279" ht="12" hidden="1" customHeight="1" x14ac:dyDescent="0.25"/>
    <row r="14280" ht="12" hidden="1" customHeight="1" x14ac:dyDescent="0.25"/>
    <row r="14281" ht="12" hidden="1" customHeight="1" x14ac:dyDescent="0.25"/>
    <row r="14282" ht="12" hidden="1" customHeight="1" x14ac:dyDescent="0.25"/>
    <row r="14283" ht="12" hidden="1" customHeight="1" x14ac:dyDescent="0.25"/>
    <row r="14284" ht="12" hidden="1" customHeight="1" x14ac:dyDescent="0.25"/>
    <row r="14285" ht="12" hidden="1" customHeight="1" x14ac:dyDescent="0.25"/>
    <row r="14286" ht="12" hidden="1" customHeight="1" x14ac:dyDescent="0.25"/>
    <row r="14287" ht="12" hidden="1" customHeight="1" x14ac:dyDescent="0.25"/>
    <row r="14288" ht="12" hidden="1" customHeight="1" x14ac:dyDescent="0.25"/>
    <row r="14289" ht="12" hidden="1" customHeight="1" x14ac:dyDescent="0.25"/>
    <row r="14290" ht="12" hidden="1" customHeight="1" x14ac:dyDescent="0.25"/>
    <row r="14291" ht="12" hidden="1" customHeight="1" x14ac:dyDescent="0.25"/>
    <row r="14292" ht="12" hidden="1" customHeight="1" x14ac:dyDescent="0.25"/>
    <row r="14293" ht="12" hidden="1" customHeight="1" x14ac:dyDescent="0.25"/>
    <row r="14294" ht="12" hidden="1" customHeight="1" x14ac:dyDescent="0.25"/>
    <row r="14295" ht="12" hidden="1" customHeight="1" x14ac:dyDescent="0.25"/>
    <row r="14296" ht="12" hidden="1" customHeight="1" x14ac:dyDescent="0.25"/>
    <row r="14297" ht="12" hidden="1" customHeight="1" x14ac:dyDescent="0.25"/>
    <row r="14298" ht="12" hidden="1" customHeight="1" x14ac:dyDescent="0.25"/>
    <row r="14299" ht="12" hidden="1" customHeight="1" x14ac:dyDescent="0.25"/>
    <row r="14300" ht="12" hidden="1" customHeight="1" x14ac:dyDescent="0.25"/>
    <row r="14301" ht="12" hidden="1" customHeight="1" x14ac:dyDescent="0.25"/>
    <row r="14302" ht="12" hidden="1" customHeight="1" x14ac:dyDescent="0.25"/>
    <row r="14303" ht="12" hidden="1" customHeight="1" x14ac:dyDescent="0.25"/>
    <row r="14304" ht="12" hidden="1" customHeight="1" x14ac:dyDescent="0.25"/>
    <row r="14305" ht="12" hidden="1" customHeight="1" x14ac:dyDescent="0.25"/>
    <row r="14306" ht="12" hidden="1" customHeight="1" x14ac:dyDescent="0.25"/>
    <row r="14307" ht="12" hidden="1" customHeight="1" x14ac:dyDescent="0.25"/>
    <row r="14308" ht="12" hidden="1" customHeight="1" x14ac:dyDescent="0.25"/>
    <row r="14309" ht="12" hidden="1" customHeight="1" x14ac:dyDescent="0.25"/>
    <row r="14310" ht="12" hidden="1" customHeight="1" x14ac:dyDescent="0.25"/>
    <row r="14311" ht="12" hidden="1" customHeight="1" x14ac:dyDescent="0.25"/>
    <row r="14312" ht="12" hidden="1" customHeight="1" x14ac:dyDescent="0.25"/>
    <row r="14313" ht="12" hidden="1" customHeight="1" x14ac:dyDescent="0.25"/>
    <row r="14314" ht="12" hidden="1" customHeight="1" x14ac:dyDescent="0.25"/>
    <row r="14315" ht="12" hidden="1" customHeight="1" x14ac:dyDescent="0.25"/>
    <row r="14316" ht="12" hidden="1" customHeight="1" x14ac:dyDescent="0.25"/>
    <row r="14317" ht="12" hidden="1" customHeight="1" x14ac:dyDescent="0.25"/>
    <row r="14318" ht="12" hidden="1" customHeight="1" x14ac:dyDescent="0.25"/>
    <row r="14319" ht="12" hidden="1" customHeight="1" x14ac:dyDescent="0.25"/>
    <row r="14320" ht="12" hidden="1" customHeight="1" x14ac:dyDescent="0.25"/>
    <row r="14321" ht="12" hidden="1" customHeight="1" x14ac:dyDescent="0.25"/>
    <row r="14322" ht="12" hidden="1" customHeight="1" x14ac:dyDescent="0.25"/>
    <row r="14323" ht="12" hidden="1" customHeight="1" x14ac:dyDescent="0.25"/>
    <row r="14324" ht="12" hidden="1" customHeight="1" x14ac:dyDescent="0.25"/>
    <row r="14325" ht="12" hidden="1" customHeight="1" x14ac:dyDescent="0.25"/>
    <row r="14326" ht="12" hidden="1" customHeight="1" x14ac:dyDescent="0.25"/>
    <row r="14327" ht="12" hidden="1" customHeight="1" x14ac:dyDescent="0.25"/>
    <row r="14328" ht="12" hidden="1" customHeight="1" x14ac:dyDescent="0.25"/>
    <row r="14329" ht="12" hidden="1" customHeight="1" x14ac:dyDescent="0.25"/>
    <row r="14330" ht="12" hidden="1" customHeight="1" x14ac:dyDescent="0.25"/>
    <row r="14331" ht="12" hidden="1" customHeight="1" x14ac:dyDescent="0.25"/>
    <row r="14332" ht="12" hidden="1" customHeight="1" x14ac:dyDescent="0.25"/>
    <row r="14333" ht="12" hidden="1" customHeight="1" x14ac:dyDescent="0.25"/>
    <row r="14334" ht="12" hidden="1" customHeight="1" x14ac:dyDescent="0.25"/>
    <row r="14335" ht="12" hidden="1" customHeight="1" x14ac:dyDescent="0.25"/>
    <row r="14336" ht="12" hidden="1" customHeight="1" x14ac:dyDescent="0.25"/>
    <row r="14337" ht="12" hidden="1" customHeight="1" x14ac:dyDescent="0.25"/>
    <row r="14338" ht="12" hidden="1" customHeight="1" x14ac:dyDescent="0.25"/>
    <row r="14339" ht="12" hidden="1" customHeight="1" x14ac:dyDescent="0.25"/>
    <row r="14340" ht="12" hidden="1" customHeight="1" x14ac:dyDescent="0.25"/>
    <row r="14341" ht="12" hidden="1" customHeight="1" x14ac:dyDescent="0.25"/>
    <row r="14342" ht="12" hidden="1" customHeight="1" x14ac:dyDescent="0.25"/>
    <row r="14343" ht="12" hidden="1" customHeight="1" x14ac:dyDescent="0.25"/>
    <row r="14344" ht="12" hidden="1" customHeight="1" x14ac:dyDescent="0.25"/>
    <row r="14345" ht="12" hidden="1" customHeight="1" x14ac:dyDescent="0.25"/>
    <row r="14346" ht="12" hidden="1" customHeight="1" x14ac:dyDescent="0.25"/>
    <row r="14347" ht="12" hidden="1" customHeight="1" x14ac:dyDescent="0.25"/>
    <row r="14348" ht="12" hidden="1" customHeight="1" x14ac:dyDescent="0.25"/>
    <row r="14349" ht="12" hidden="1" customHeight="1" x14ac:dyDescent="0.25"/>
    <row r="14350" ht="12" hidden="1" customHeight="1" x14ac:dyDescent="0.25"/>
    <row r="14351" ht="12" hidden="1" customHeight="1" x14ac:dyDescent="0.25"/>
    <row r="14352" ht="12" hidden="1" customHeight="1" x14ac:dyDescent="0.25"/>
    <row r="14353" ht="12" hidden="1" customHeight="1" x14ac:dyDescent="0.25"/>
    <row r="14354" ht="12" hidden="1" customHeight="1" x14ac:dyDescent="0.25"/>
    <row r="14355" ht="12" hidden="1" customHeight="1" x14ac:dyDescent="0.25"/>
    <row r="14356" ht="12" hidden="1" customHeight="1" x14ac:dyDescent="0.25"/>
    <row r="14357" ht="12" hidden="1" customHeight="1" x14ac:dyDescent="0.25"/>
    <row r="14358" ht="12" hidden="1" customHeight="1" x14ac:dyDescent="0.25"/>
    <row r="14359" ht="12" hidden="1" customHeight="1" x14ac:dyDescent="0.25"/>
    <row r="14360" ht="12" hidden="1" customHeight="1" x14ac:dyDescent="0.25"/>
    <row r="14361" ht="12" hidden="1" customHeight="1" x14ac:dyDescent="0.25"/>
    <row r="14362" ht="12" hidden="1" customHeight="1" x14ac:dyDescent="0.25"/>
    <row r="14363" ht="12" hidden="1" customHeight="1" x14ac:dyDescent="0.25"/>
    <row r="14364" ht="12" hidden="1" customHeight="1" x14ac:dyDescent="0.25"/>
    <row r="14365" ht="12" hidden="1" customHeight="1" x14ac:dyDescent="0.25"/>
    <row r="14366" ht="12" hidden="1" customHeight="1" x14ac:dyDescent="0.25"/>
    <row r="14367" ht="12" hidden="1" customHeight="1" x14ac:dyDescent="0.25"/>
    <row r="14368" ht="12" hidden="1" customHeight="1" x14ac:dyDescent="0.25"/>
    <row r="14369" ht="12" hidden="1" customHeight="1" x14ac:dyDescent="0.25"/>
    <row r="14370" ht="12" hidden="1" customHeight="1" x14ac:dyDescent="0.25"/>
    <row r="14371" ht="12" hidden="1" customHeight="1" x14ac:dyDescent="0.25"/>
    <row r="14372" ht="12" hidden="1" customHeight="1" x14ac:dyDescent="0.25"/>
    <row r="14373" ht="12" hidden="1" customHeight="1" x14ac:dyDescent="0.25"/>
    <row r="14374" ht="12" hidden="1" customHeight="1" x14ac:dyDescent="0.25"/>
    <row r="14375" ht="12" hidden="1" customHeight="1" x14ac:dyDescent="0.25"/>
    <row r="14376" ht="12" hidden="1" customHeight="1" x14ac:dyDescent="0.25"/>
    <row r="14377" ht="12" hidden="1" customHeight="1" x14ac:dyDescent="0.25"/>
    <row r="14378" ht="12" hidden="1" customHeight="1" x14ac:dyDescent="0.25"/>
    <row r="14379" ht="12" hidden="1" customHeight="1" x14ac:dyDescent="0.25"/>
    <row r="14380" ht="12" hidden="1" customHeight="1" x14ac:dyDescent="0.25"/>
    <row r="14381" ht="12" hidden="1" customHeight="1" x14ac:dyDescent="0.25"/>
    <row r="14382" ht="12" hidden="1" customHeight="1" x14ac:dyDescent="0.25"/>
    <row r="14383" ht="12" hidden="1" customHeight="1" x14ac:dyDescent="0.25"/>
    <row r="14384" ht="12" hidden="1" customHeight="1" x14ac:dyDescent="0.25"/>
    <row r="14385" ht="12" hidden="1" customHeight="1" x14ac:dyDescent="0.25"/>
    <row r="14386" ht="12" hidden="1" customHeight="1" x14ac:dyDescent="0.25"/>
    <row r="14387" ht="12" hidden="1" customHeight="1" x14ac:dyDescent="0.25"/>
    <row r="14388" ht="12" hidden="1" customHeight="1" x14ac:dyDescent="0.25"/>
    <row r="14389" ht="12" hidden="1" customHeight="1" x14ac:dyDescent="0.25"/>
    <row r="14390" ht="12" hidden="1" customHeight="1" x14ac:dyDescent="0.25"/>
    <row r="14391" ht="12" hidden="1" customHeight="1" x14ac:dyDescent="0.25"/>
    <row r="14392" ht="12" hidden="1" customHeight="1" x14ac:dyDescent="0.25"/>
    <row r="14393" ht="12" hidden="1" customHeight="1" x14ac:dyDescent="0.25"/>
    <row r="14394" ht="12" hidden="1" customHeight="1" x14ac:dyDescent="0.25"/>
    <row r="14395" ht="12" hidden="1" customHeight="1" x14ac:dyDescent="0.25"/>
    <row r="14396" ht="12" hidden="1" customHeight="1" x14ac:dyDescent="0.25"/>
    <row r="14397" ht="12" hidden="1" customHeight="1" x14ac:dyDescent="0.25"/>
    <row r="14398" ht="12" hidden="1" customHeight="1" x14ac:dyDescent="0.25"/>
    <row r="14399" ht="12" hidden="1" customHeight="1" x14ac:dyDescent="0.25"/>
    <row r="14400" ht="12" hidden="1" customHeight="1" x14ac:dyDescent="0.25"/>
    <row r="14401" ht="12" hidden="1" customHeight="1" x14ac:dyDescent="0.25"/>
    <row r="14402" ht="12" hidden="1" customHeight="1" x14ac:dyDescent="0.25"/>
    <row r="14403" ht="12" hidden="1" customHeight="1" x14ac:dyDescent="0.25"/>
    <row r="14404" ht="12" hidden="1" customHeight="1" x14ac:dyDescent="0.25"/>
    <row r="14405" ht="12" hidden="1" customHeight="1" x14ac:dyDescent="0.25"/>
    <row r="14406" ht="12" hidden="1" customHeight="1" x14ac:dyDescent="0.25"/>
    <row r="14407" ht="12" hidden="1" customHeight="1" x14ac:dyDescent="0.25"/>
    <row r="14408" ht="12" hidden="1" customHeight="1" x14ac:dyDescent="0.25"/>
    <row r="14409" ht="12" hidden="1" customHeight="1" x14ac:dyDescent="0.25"/>
    <row r="14410" ht="12" hidden="1" customHeight="1" x14ac:dyDescent="0.25"/>
    <row r="14411" ht="12" hidden="1" customHeight="1" x14ac:dyDescent="0.25"/>
    <row r="14412" ht="12" hidden="1" customHeight="1" x14ac:dyDescent="0.25"/>
    <row r="14413" ht="12" hidden="1" customHeight="1" x14ac:dyDescent="0.25"/>
    <row r="14414" ht="12" hidden="1" customHeight="1" x14ac:dyDescent="0.25"/>
    <row r="14415" ht="12" hidden="1" customHeight="1" x14ac:dyDescent="0.25"/>
    <row r="14416" ht="12" hidden="1" customHeight="1" x14ac:dyDescent="0.25"/>
    <row r="14417" ht="12" hidden="1" customHeight="1" x14ac:dyDescent="0.25"/>
    <row r="14418" ht="12" hidden="1" customHeight="1" x14ac:dyDescent="0.25"/>
    <row r="14419" ht="12" hidden="1" customHeight="1" x14ac:dyDescent="0.25"/>
    <row r="14420" ht="12" hidden="1" customHeight="1" x14ac:dyDescent="0.25"/>
    <row r="14421" ht="12" hidden="1" customHeight="1" x14ac:dyDescent="0.25"/>
    <row r="14422" ht="12" hidden="1" customHeight="1" x14ac:dyDescent="0.25"/>
    <row r="14423" ht="12" hidden="1" customHeight="1" x14ac:dyDescent="0.25"/>
    <row r="14424" ht="12" hidden="1" customHeight="1" x14ac:dyDescent="0.25"/>
    <row r="14425" ht="12" hidden="1" customHeight="1" x14ac:dyDescent="0.25"/>
    <row r="14426" ht="12" hidden="1" customHeight="1" x14ac:dyDescent="0.25"/>
    <row r="14427" ht="12" hidden="1" customHeight="1" x14ac:dyDescent="0.25"/>
    <row r="14428" ht="12" hidden="1" customHeight="1" x14ac:dyDescent="0.25"/>
    <row r="14429" ht="12" hidden="1" customHeight="1" x14ac:dyDescent="0.25"/>
    <row r="14430" ht="12" hidden="1" customHeight="1" x14ac:dyDescent="0.25"/>
    <row r="14431" ht="12" hidden="1" customHeight="1" x14ac:dyDescent="0.25"/>
    <row r="14432" ht="12" hidden="1" customHeight="1" x14ac:dyDescent="0.25"/>
    <row r="14433" ht="12" hidden="1" customHeight="1" x14ac:dyDescent="0.25"/>
    <row r="14434" ht="12" hidden="1" customHeight="1" x14ac:dyDescent="0.25"/>
    <row r="14435" ht="12" hidden="1" customHeight="1" x14ac:dyDescent="0.25"/>
    <row r="14436" ht="12" hidden="1" customHeight="1" x14ac:dyDescent="0.25"/>
    <row r="14437" ht="12" hidden="1" customHeight="1" x14ac:dyDescent="0.25"/>
    <row r="14438" ht="12" hidden="1" customHeight="1" x14ac:dyDescent="0.25"/>
    <row r="14439" ht="12" hidden="1" customHeight="1" x14ac:dyDescent="0.25"/>
    <row r="14440" ht="12" hidden="1" customHeight="1" x14ac:dyDescent="0.25"/>
    <row r="14441" ht="12" hidden="1" customHeight="1" x14ac:dyDescent="0.25"/>
    <row r="14442" ht="12" hidden="1" customHeight="1" x14ac:dyDescent="0.25"/>
    <row r="14443" ht="12" hidden="1" customHeight="1" x14ac:dyDescent="0.25"/>
    <row r="14444" ht="12" hidden="1" customHeight="1" x14ac:dyDescent="0.25"/>
    <row r="14445" ht="12" hidden="1" customHeight="1" x14ac:dyDescent="0.25"/>
    <row r="14446" ht="12" hidden="1" customHeight="1" x14ac:dyDescent="0.25"/>
    <row r="14447" ht="12" hidden="1" customHeight="1" x14ac:dyDescent="0.25"/>
    <row r="14448" ht="12" hidden="1" customHeight="1" x14ac:dyDescent="0.25"/>
    <row r="14449" ht="12" hidden="1" customHeight="1" x14ac:dyDescent="0.25"/>
    <row r="14450" ht="12" hidden="1" customHeight="1" x14ac:dyDescent="0.25"/>
    <row r="14451" ht="12" hidden="1" customHeight="1" x14ac:dyDescent="0.25"/>
    <row r="14452" ht="12" hidden="1" customHeight="1" x14ac:dyDescent="0.25"/>
    <row r="14453" ht="12" hidden="1" customHeight="1" x14ac:dyDescent="0.25"/>
    <row r="14454" ht="12" hidden="1" customHeight="1" x14ac:dyDescent="0.25"/>
    <row r="14455" ht="12" hidden="1" customHeight="1" x14ac:dyDescent="0.25"/>
    <row r="14456" ht="12" hidden="1" customHeight="1" x14ac:dyDescent="0.25"/>
    <row r="14457" ht="12" hidden="1" customHeight="1" x14ac:dyDescent="0.25"/>
    <row r="14458" ht="12" hidden="1" customHeight="1" x14ac:dyDescent="0.25"/>
    <row r="14459" ht="12" hidden="1" customHeight="1" x14ac:dyDescent="0.25"/>
    <row r="14460" ht="12" hidden="1" customHeight="1" x14ac:dyDescent="0.25"/>
    <row r="14461" ht="12" hidden="1" customHeight="1" x14ac:dyDescent="0.25"/>
    <row r="14462" ht="12" hidden="1" customHeight="1" x14ac:dyDescent="0.25"/>
    <row r="14463" ht="12" hidden="1" customHeight="1" x14ac:dyDescent="0.25"/>
    <row r="14464" ht="12" hidden="1" customHeight="1" x14ac:dyDescent="0.25"/>
    <row r="14465" ht="12" hidden="1" customHeight="1" x14ac:dyDescent="0.25"/>
    <row r="14466" ht="12" hidden="1" customHeight="1" x14ac:dyDescent="0.25"/>
    <row r="14467" ht="12" hidden="1" customHeight="1" x14ac:dyDescent="0.25"/>
    <row r="14468" ht="12" hidden="1" customHeight="1" x14ac:dyDescent="0.25"/>
    <row r="14469" ht="12" hidden="1" customHeight="1" x14ac:dyDescent="0.25"/>
    <row r="14470" ht="12" hidden="1" customHeight="1" x14ac:dyDescent="0.25"/>
    <row r="14471" ht="12" hidden="1" customHeight="1" x14ac:dyDescent="0.25"/>
    <row r="14472" ht="12" hidden="1" customHeight="1" x14ac:dyDescent="0.25"/>
    <row r="14473" ht="12" hidden="1" customHeight="1" x14ac:dyDescent="0.25"/>
    <row r="14474" ht="12" hidden="1" customHeight="1" x14ac:dyDescent="0.25"/>
    <row r="14475" ht="12" hidden="1" customHeight="1" x14ac:dyDescent="0.25"/>
    <row r="14476" ht="12" hidden="1" customHeight="1" x14ac:dyDescent="0.25"/>
    <row r="14477" ht="12" hidden="1" customHeight="1" x14ac:dyDescent="0.25"/>
    <row r="14478" ht="12" hidden="1" customHeight="1" x14ac:dyDescent="0.25"/>
    <row r="14479" ht="12" hidden="1" customHeight="1" x14ac:dyDescent="0.25"/>
    <row r="14480" ht="12" hidden="1" customHeight="1" x14ac:dyDescent="0.25"/>
    <row r="14481" ht="12" hidden="1" customHeight="1" x14ac:dyDescent="0.25"/>
    <row r="14482" ht="12" hidden="1" customHeight="1" x14ac:dyDescent="0.25"/>
    <row r="14483" ht="12" hidden="1" customHeight="1" x14ac:dyDescent="0.25"/>
    <row r="14484" ht="12" hidden="1" customHeight="1" x14ac:dyDescent="0.25"/>
    <row r="14485" ht="12" hidden="1" customHeight="1" x14ac:dyDescent="0.25"/>
    <row r="14486" ht="12" hidden="1" customHeight="1" x14ac:dyDescent="0.25"/>
    <row r="14487" ht="12" hidden="1" customHeight="1" x14ac:dyDescent="0.25"/>
    <row r="14488" ht="12" hidden="1" customHeight="1" x14ac:dyDescent="0.25"/>
    <row r="14489" ht="12" hidden="1" customHeight="1" x14ac:dyDescent="0.25"/>
    <row r="14490" ht="12" hidden="1" customHeight="1" x14ac:dyDescent="0.25"/>
    <row r="14491" ht="12" hidden="1" customHeight="1" x14ac:dyDescent="0.25"/>
    <row r="14492" ht="12" hidden="1" customHeight="1" x14ac:dyDescent="0.25"/>
    <row r="14493" ht="12" hidden="1" customHeight="1" x14ac:dyDescent="0.25"/>
    <row r="14494" ht="12" hidden="1" customHeight="1" x14ac:dyDescent="0.25"/>
    <row r="14495" ht="12" hidden="1" customHeight="1" x14ac:dyDescent="0.25"/>
    <row r="14496" ht="12" hidden="1" customHeight="1" x14ac:dyDescent="0.25"/>
    <row r="14497" ht="12" hidden="1" customHeight="1" x14ac:dyDescent="0.25"/>
    <row r="14498" ht="12" hidden="1" customHeight="1" x14ac:dyDescent="0.25"/>
    <row r="14499" ht="12" hidden="1" customHeight="1" x14ac:dyDescent="0.25"/>
    <row r="14500" ht="12" hidden="1" customHeight="1" x14ac:dyDescent="0.25"/>
    <row r="14501" ht="12" hidden="1" customHeight="1" x14ac:dyDescent="0.25"/>
    <row r="14502" ht="12" hidden="1" customHeight="1" x14ac:dyDescent="0.25"/>
    <row r="14503" ht="12" hidden="1" customHeight="1" x14ac:dyDescent="0.25"/>
    <row r="14504" ht="12" hidden="1" customHeight="1" x14ac:dyDescent="0.25"/>
    <row r="14505" ht="12" hidden="1" customHeight="1" x14ac:dyDescent="0.25"/>
    <row r="14506" ht="12" hidden="1" customHeight="1" x14ac:dyDescent="0.25"/>
    <row r="14507" ht="12" hidden="1" customHeight="1" x14ac:dyDescent="0.25"/>
    <row r="14508" ht="12" hidden="1" customHeight="1" x14ac:dyDescent="0.25"/>
    <row r="14509" ht="12" hidden="1" customHeight="1" x14ac:dyDescent="0.25"/>
    <row r="14510" ht="12" hidden="1" customHeight="1" x14ac:dyDescent="0.25"/>
    <row r="14511" ht="12" hidden="1" customHeight="1" x14ac:dyDescent="0.25"/>
    <row r="14512" ht="12" hidden="1" customHeight="1" x14ac:dyDescent="0.25"/>
    <row r="14513" ht="12" hidden="1" customHeight="1" x14ac:dyDescent="0.25"/>
    <row r="14514" ht="12" hidden="1" customHeight="1" x14ac:dyDescent="0.25"/>
    <row r="14515" ht="12" hidden="1" customHeight="1" x14ac:dyDescent="0.25"/>
    <row r="14516" ht="12" hidden="1" customHeight="1" x14ac:dyDescent="0.25"/>
    <row r="14517" ht="12" hidden="1" customHeight="1" x14ac:dyDescent="0.25"/>
    <row r="14518" ht="12" hidden="1" customHeight="1" x14ac:dyDescent="0.25"/>
    <row r="14519" ht="12" hidden="1" customHeight="1" x14ac:dyDescent="0.25"/>
    <row r="14520" ht="12" hidden="1" customHeight="1" x14ac:dyDescent="0.25"/>
    <row r="14521" ht="12" hidden="1" customHeight="1" x14ac:dyDescent="0.25"/>
    <row r="14522" ht="12" hidden="1" customHeight="1" x14ac:dyDescent="0.25"/>
    <row r="14523" ht="12" hidden="1" customHeight="1" x14ac:dyDescent="0.25"/>
    <row r="14524" ht="12" hidden="1" customHeight="1" x14ac:dyDescent="0.25"/>
    <row r="14525" ht="12" hidden="1" customHeight="1" x14ac:dyDescent="0.25"/>
    <row r="14526" ht="12" hidden="1" customHeight="1" x14ac:dyDescent="0.25"/>
    <row r="14527" ht="12" hidden="1" customHeight="1" x14ac:dyDescent="0.25"/>
    <row r="14528" ht="12" hidden="1" customHeight="1" x14ac:dyDescent="0.25"/>
    <row r="14529" ht="12" hidden="1" customHeight="1" x14ac:dyDescent="0.25"/>
    <row r="14530" ht="12" hidden="1" customHeight="1" x14ac:dyDescent="0.25"/>
    <row r="14531" ht="12" hidden="1" customHeight="1" x14ac:dyDescent="0.25"/>
    <row r="14532" ht="12" hidden="1" customHeight="1" x14ac:dyDescent="0.25"/>
    <row r="14533" ht="12" hidden="1" customHeight="1" x14ac:dyDescent="0.25"/>
    <row r="14534" ht="12" hidden="1" customHeight="1" x14ac:dyDescent="0.25"/>
    <row r="14535" ht="12" hidden="1" customHeight="1" x14ac:dyDescent="0.25"/>
    <row r="14536" ht="12" hidden="1" customHeight="1" x14ac:dyDescent="0.25"/>
    <row r="14537" ht="12" hidden="1" customHeight="1" x14ac:dyDescent="0.25"/>
    <row r="14538" ht="12" hidden="1" customHeight="1" x14ac:dyDescent="0.25"/>
    <row r="14539" ht="12" hidden="1" customHeight="1" x14ac:dyDescent="0.25"/>
    <row r="14540" ht="12" hidden="1" customHeight="1" x14ac:dyDescent="0.25"/>
    <row r="14541" ht="12" hidden="1" customHeight="1" x14ac:dyDescent="0.25"/>
    <row r="14542" ht="12" hidden="1" customHeight="1" x14ac:dyDescent="0.25"/>
    <row r="14543" ht="12" hidden="1" customHeight="1" x14ac:dyDescent="0.25"/>
    <row r="14544" ht="12" hidden="1" customHeight="1" x14ac:dyDescent="0.25"/>
    <row r="14545" ht="12" hidden="1" customHeight="1" x14ac:dyDescent="0.25"/>
    <row r="14546" ht="12" hidden="1" customHeight="1" x14ac:dyDescent="0.25"/>
    <row r="14547" ht="12" hidden="1" customHeight="1" x14ac:dyDescent="0.25"/>
    <row r="14548" ht="12" hidden="1" customHeight="1" x14ac:dyDescent="0.25"/>
    <row r="14549" ht="12" hidden="1" customHeight="1" x14ac:dyDescent="0.25"/>
    <row r="14550" ht="12" hidden="1" customHeight="1" x14ac:dyDescent="0.25"/>
    <row r="14551" ht="12" hidden="1" customHeight="1" x14ac:dyDescent="0.25"/>
    <row r="14552" ht="12" hidden="1" customHeight="1" x14ac:dyDescent="0.25"/>
    <row r="14553" ht="12" hidden="1" customHeight="1" x14ac:dyDescent="0.25"/>
    <row r="14554" ht="12" hidden="1" customHeight="1" x14ac:dyDescent="0.25"/>
    <row r="14555" ht="12" hidden="1" customHeight="1" x14ac:dyDescent="0.25"/>
    <row r="14556" ht="12" hidden="1" customHeight="1" x14ac:dyDescent="0.25"/>
    <row r="14557" ht="12" hidden="1" customHeight="1" x14ac:dyDescent="0.25"/>
    <row r="14558" ht="12" hidden="1" customHeight="1" x14ac:dyDescent="0.25"/>
    <row r="14559" ht="12" hidden="1" customHeight="1" x14ac:dyDescent="0.25"/>
    <row r="14560" ht="12" hidden="1" customHeight="1" x14ac:dyDescent="0.25"/>
    <row r="14561" ht="12" hidden="1" customHeight="1" x14ac:dyDescent="0.25"/>
    <row r="14562" ht="12" hidden="1" customHeight="1" x14ac:dyDescent="0.25"/>
    <row r="14563" ht="12" hidden="1" customHeight="1" x14ac:dyDescent="0.25"/>
    <row r="14564" ht="12" hidden="1" customHeight="1" x14ac:dyDescent="0.25"/>
    <row r="14565" ht="12" hidden="1" customHeight="1" x14ac:dyDescent="0.25"/>
    <row r="14566" ht="12" hidden="1" customHeight="1" x14ac:dyDescent="0.25"/>
    <row r="14567" ht="12" hidden="1" customHeight="1" x14ac:dyDescent="0.25"/>
    <row r="14568" ht="12" hidden="1" customHeight="1" x14ac:dyDescent="0.25"/>
    <row r="14569" ht="12" hidden="1" customHeight="1" x14ac:dyDescent="0.25"/>
    <row r="14570" ht="12" hidden="1" customHeight="1" x14ac:dyDescent="0.25"/>
    <row r="14571" ht="12" hidden="1" customHeight="1" x14ac:dyDescent="0.25"/>
    <row r="14572" ht="12" hidden="1" customHeight="1" x14ac:dyDescent="0.25"/>
    <row r="14573" ht="12" hidden="1" customHeight="1" x14ac:dyDescent="0.25"/>
    <row r="14574" ht="12" hidden="1" customHeight="1" x14ac:dyDescent="0.25"/>
    <row r="14575" ht="12" hidden="1" customHeight="1" x14ac:dyDescent="0.25"/>
    <row r="14576" ht="12" hidden="1" customHeight="1" x14ac:dyDescent="0.25"/>
    <row r="14577" ht="12" hidden="1" customHeight="1" x14ac:dyDescent="0.25"/>
    <row r="14578" ht="12" hidden="1" customHeight="1" x14ac:dyDescent="0.25"/>
    <row r="14579" ht="12" hidden="1" customHeight="1" x14ac:dyDescent="0.25"/>
    <row r="14580" ht="12" hidden="1" customHeight="1" x14ac:dyDescent="0.25"/>
    <row r="14581" ht="12" hidden="1" customHeight="1" x14ac:dyDescent="0.25"/>
    <row r="14582" ht="12" hidden="1" customHeight="1" x14ac:dyDescent="0.25"/>
    <row r="14583" ht="12" hidden="1" customHeight="1" x14ac:dyDescent="0.25"/>
    <row r="14584" ht="12" hidden="1" customHeight="1" x14ac:dyDescent="0.25"/>
    <row r="14585" ht="12" hidden="1" customHeight="1" x14ac:dyDescent="0.25"/>
    <row r="14586" ht="12" hidden="1" customHeight="1" x14ac:dyDescent="0.25"/>
    <row r="14587" ht="12" hidden="1" customHeight="1" x14ac:dyDescent="0.25"/>
    <row r="14588" ht="12" hidden="1" customHeight="1" x14ac:dyDescent="0.25"/>
    <row r="14589" ht="12" hidden="1" customHeight="1" x14ac:dyDescent="0.25"/>
    <row r="14590" ht="12" hidden="1" customHeight="1" x14ac:dyDescent="0.25"/>
    <row r="14591" ht="12" hidden="1" customHeight="1" x14ac:dyDescent="0.25"/>
    <row r="14592" ht="12" hidden="1" customHeight="1" x14ac:dyDescent="0.25"/>
    <row r="14593" ht="12" hidden="1" customHeight="1" x14ac:dyDescent="0.25"/>
    <row r="14594" ht="12" hidden="1" customHeight="1" x14ac:dyDescent="0.25"/>
    <row r="14595" ht="12" hidden="1" customHeight="1" x14ac:dyDescent="0.25"/>
    <row r="14596" ht="12" hidden="1" customHeight="1" x14ac:dyDescent="0.25"/>
    <row r="14597" ht="12" hidden="1" customHeight="1" x14ac:dyDescent="0.25"/>
    <row r="14598" ht="12" hidden="1" customHeight="1" x14ac:dyDescent="0.25"/>
    <row r="14599" ht="12" hidden="1" customHeight="1" x14ac:dyDescent="0.25"/>
    <row r="14600" ht="12" hidden="1" customHeight="1" x14ac:dyDescent="0.25"/>
    <row r="14601" ht="12" hidden="1" customHeight="1" x14ac:dyDescent="0.25"/>
    <row r="14602" ht="12" hidden="1" customHeight="1" x14ac:dyDescent="0.25"/>
    <row r="14603" ht="12" hidden="1" customHeight="1" x14ac:dyDescent="0.25"/>
    <row r="14604" ht="12" hidden="1" customHeight="1" x14ac:dyDescent="0.25"/>
    <row r="14605" ht="12" hidden="1" customHeight="1" x14ac:dyDescent="0.25"/>
    <row r="14606" ht="12" hidden="1" customHeight="1" x14ac:dyDescent="0.25"/>
    <row r="14607" ht="12" hidden="1" customHeight="1" x14ac:dyDescent="0.25"/>
    <row r="14608" ht="12" hidden="1" customHeight="1" x14ac:dyDescent="0.25"/>
    <row r="14609" ht="12" hidden="1" customHeight="1" x14ac:dyDescent="0.25"/>
    <row r="14610" ht="12" hidden="1" customHeight="1" x14ac:dyDescent="0.25"/>
    <row r="14611" ht="12" hidden="1" customHeight="1" x14ac:dyDescent="0.25"/>
    <row r="14612" ht="12" hidden="1" customHeight="1" x14ac:dyDescent="0.25"/>
    <row r="14613" ht="12" hidden="1" customHeight="1" x14ac:dyDescent="0.25"/>
    <row r="14614" ht="12" hidden="1" customHeight="1" x14ac:dyDescent="0.25"/>
    <row r="14615" ht="12" hidden="1" customHeight="1" x14ac:dyDescent="0.25"/>
    <row r="14616" ht="12" hidden="1" customHeight="1" x14ac:dyDescent="0.25"/>
    <row r="14617" ht="12" hidden="1" customHeight="1" x14ac:dyDescent="0.25"/>
    <row r="14618" ht="12" hidden="1" customHeight="1" x14ac:dyDescent="0.25"/>
    <row r="14619" ht="12" hidden="1" customHeight="1" x14ac:dyDescent="0.25"/>
    <row r="14620" ht="12" hidden="1" customHeight="1" x14ac:dyDescent="0.25"/>
    <row r="14621" ht="12" hidden="1" customHeight="1" x14ac:dyDescent="0.25"/>
    <row r="14622" ht="12" hidden="1" customHeight="1" x14ac:dyDescent="0.25"/>
    <row r="14623" ht="12" hidden="1" customHeight="1" x14ac:dyDescent="0.25"/>
    <row r="14624" ht="12" hidden="1" customHeight="1" x14ac:dyDescent="0.25"/>
    <row r="14625" ht="12" hidden="1" customHeight="1" x14ac:dyDescent="0.25"/>
    <row r="14626" ht="12" hidden="1" customHeight="1" x14ac:dyDescent="0.25"/>
    <row r="14627" ht="12" hidden="1" customHeight="1" x14ac:dyDescent="0.25"/>
    <row r="14628" ht="12" hidden="1" customHeight="1" x14ac:dyDescent="0.25"/>
    <row r="14629" ht="12" hidden="1" customHeight="1" x14ac:dyDescent="0.25"/>
    <row r="14630" ht="12" hidden="1" customHeight="1" x14ac:dyDescent="0.25"/>
    <row r="14631" ht="12" hidden="1" customHeight="1" x14ac:dyDescent="0.25"/>
    <row r="14632" ht="12" hidden="1" customHeight="1" x14ac:dyDescent="0.25"/>
    <row r="14633" ht="12" hidden="1" customHeight="1" x14ac:dyDescent="0.25"/>
    <row r="14634" ht="12" hidden="1" customHeight="1" x14ac:dyDescent="0.25"/>
    <row r="14635" ht="12" hidden="1" customHeight="1" x14ac:dyDescent="0.25"/>
    <row r="14636" ht="12" hidden="1" customHeight="1" x14ac:dyDescent="0.25"/>
    <row r="14637" ht="12" hidden="1" customHeight="1" x14ac:dyDescent="0.25"/>
    <row r="14638" ht="12" hidden="1" customHeight="1" x14ac:dyDescent="0.25"/>
    <row r="14639" ht="12" hidden="1" customHeight="1" x14ac:dyDescent="0.25"/>
    <row r="14640" ht="12" hidden="1" customHeight="1" x14ac:dyDescent="0.25"/>
    <row r="14641" ht="12" hidden="1" customHeight="1" x14ac:dyDescent="0.25"/>
    <row r="14642" ht="12" hidden="1" customHeight="1" x14ac:dyDescent="0.25"/>
    <row r="14643" ht="12" hidden="1" customHeight="1" x14ac:dyDescent="0.25"/>
    <row r="14644" ht="12" hidden="1" customHeight="1" x14ac:dyDescent="0.25"/>
    <row r="14645" ht="12" hidden="1" customHeight="1" x14ac:dyDescent="0.25"/>
    <row r="14646" ht="12" hidden="1" customHeight="1" x14ac:dyDescent="0.25"/>
    <row r="14647" ht="12" hidden="1" customHeight="1" x14ac:dyDescent="0.25"/>
    <row r="14648" ht="12" hidden="1" customHeight="1" x14ac:dyDescent="0.25"/>
    <row r="14649" ht="12" hidden="1" customHeight="1" x14ac:dyDescent="0.25"/>
    <row r="14650" ht="12" hidden="1" customHeight="1" x14ac:dyDescent="0.25"/>
    <row r="14651" ht="12" hidden="1" customHeight="1" x14ac:dyDescent="0.25"/>
    <row r="14652" ht="12" hidden="1" customHeight="1" x14ac:dyDescent="0.25"/>
    <row r="14653" ht="12" hidden="1" customHeight="1" x14ac:dyDescent="0.25"/>
    <row r="14654" ht="12" hidden="1" customHeight="1" x14ac:dyDescent="0.25"/>
    <row r="14655" ht="12" hidden="1" customHeight="1" x14ac:dyDescent="0.25"/>
    <row r="14656" ht="12" hidden="1" customHeight="1" x14ac:dyDescent="0.25"/>
    <row r="14657" ht="12" hidden="1" customHeight="1" x14ac:dyDescent="0.25"/>
    <row r="14658" ht="12" hidden="1" customHeight="1" x14ac:dyDescent="0.25"/>
    <row r="14659" ht="12" hidden="1" customHeight="1" x14ac:dyDescent="0.25"/>
    <row r="14660" ht="12" hidden="1" customHeight="1" x14ac:dyDescent="0.25"/>
    <row r="14661" ht="12" hidden="1" customHeight="1" x14ac:dyDescent="0.25"/>
    <row r="14662" ht="12" hidden="1" customHeight="1" x14ac:dyDescent="0.25"/>
    <row r="14663" ht="12" hidden="1" customHeight="1" x14ac:dyDescent="0.25"/>
    <row r="14664" ht="12" hidden="1" customHeight="1" x14ac:dyDescent="0.25"/>
    <row r="14665" ht="12" hidden="1" customHeight="1" x14ac:dyDescent="0.25"/>
    <row r="14666" ht="12" hidden="1" customHeight="1" x14ac:dyDescent="0.25"/>
    <row r="14667" ht="12" hidden="1" customHeight="1" x14ac:dyDescent="0.25"/>
    <row r="14668" ht="12" hidden="1" customHeight="1" x14ac:dyDescent="0.25"/>
    <row r="14669" ht="12" hidden="1" customHeight="1" x14ac:dyDescent="0.25"/>
    <row r="14670" ht="12" hidden="1" customHeight="1" x14ac:dyDescent="0.25"/>
    <row r="14671" ht="12" hidden="1" customHeight="1" x14ac:dyDescent="0.25"/>
    <row r="14672" ht="12" hidden="1" customHeight="1" x14ac:dyDescent="0.25"/>
    <row r="14673" ht="12" hidden="1" customHeight="1" x14ac:dyDescent="0.25"/>
    <row r="14674" ht="12" hidden="1" customHeight="1" x14ac:dyDescent="0.25"/>
    <row r="14675" ht="12" hidden="1" customHeight="1" x14ac:dyDescent="0.25"/>
    <row r="14676" ht="12" hidden="1" customHeight="1" x14ac:dyDescent="0.25"/>
    <row r="14677" ht="12" hidden="1" customHeight="1" x14ac:dyDescent="0.25"/>
    <row r="14678" ht="12" hidden="1" customHeight="1" x14ac:dyDescent="0.25"/>
    <row r="14679" ht="12" hidden="1" customHeight="1" x14ac:dyDescent="0.25"/>
    <row r="14680" ht="12" hidden="1" customHeight="1" x14ac:dyDescent="0.25"/>
    <row r="14681" ht="12" hidden="1" customHeight="1" x14ac:dyDescent="0.25"/>
    <row r="14682" ht="12" hidden="1" customHeight="1" x14ac:dyDescent="0.25"/>
    <row r="14683" ht="12" hidden="1" customHeight="1" x14ac:dyDescent="0.25"/>
    <row r="14684" ht="12" hidden="1" customHeight="1" x14ac:dyDescent="0.25"/>
    <row r="14685" ht="12" hidden="1" customHeight="1" x14ac:dyDescent="0.25"/>
    <row r="14686" ht="12" hidden="1" customHeight="1" x14ac:dyDescent="0.25"/>
    <row r="14687" ht="12" hidden="1" customHeight="1" x14ac:dyDescent="0.25"/>
    <row r="14688" ht="12" hidden="1" customHeight="1" x14ac:dyDescent="0.25"/>
    <row r="14689" ht="12" hidden="1" customHeight="1" x14ac:dyDescent="0.25"/>
    <row r="14690" ht="12" hidden="1" customHeight="1" x14ac:dyDescent="0.25"/>
    <row r="14691" ht="12" hidden="1" customHeight="1" x14ac:dyDescent="0.25"/>
    <row r="14692" ht="12" hidden="1" customHeight="1" x14ac:dyDescent="0.25"/>
    <row r="14693" ht="12" hidden="1" customHeight="1" x14ac:dyDescent="0.25"/>
    <row r="14694" ht="12" hidden="1" customHeight="1" x14ac:dyDescent="0.25"/>
    <row r="14695" ht="12" hidden="1" customHeight="1" x14ac:dyDescent="0.25"/>
    <row r="14696" ht="12" hidden="1" customHeight="1" x14ac:dyDescent="0.25"/>
    <row r="14697" ht="12" hidden="1" customHeight="1" x14ac:dyDescent="0.25"/>
    <row r="14698" ht="12" hidden="1" customHeight="1" x14ac:dyDescent="0.25"/>
    <row r="14699" ht="12" hidden="1" customHeight="1" x14ac:dyDescent="0.25"/>
    <row r="14700" ht="12" hidden="1" customHeight="1" x14ac:dyDescent="0.25"/>
    <row r="14701" ht="12" hidden="1" customHeight="1" x14ac:dyDescent="0.25"/>
    <row r="14702" ht="12" hidden="1" customHeight="1" x14ac:dyDescent="0.25"/>
    <row r="14703" ht="12" hidden="1" customHeight="1" x14ac:dyDescent="0.25"/>
    <row r="14704" ht="12" hidden="1" customHeight="1" x14ac:dyDescent="0.25"/>
    <row r="14705" ht="12" hidden="1" customHeight="1" x14ac:dyDescent="0.25"/>
    <row r="14706" ht="12" hidden="1" customHeight="1" x14ac:dyDescent="0.25"/>
    <row r="14707" ht="12" hidden="1" customHeight="1" x14ac:dyDescent="0.25"/>
    <row r="14708" ht="12" hidden="1" customHeight="1" x14ac:dyDescent="0.25"/>
    <row r="14709" ht="12" hidden="1" customHeight="1" x14ac:dyDescent="0.25"/>
    <row r="14710" ht="12" hidden="1" customHeight="1" x14ac:dyDescent="0.25"/>
    <row r="14711" ht="12" hidden="1" customHeight="1" x14ac:dyDescent="0.25"/>
    <row r="14712" ht="12" hidden="1" customHeight="1" x14ac:dyDescent="0.25"/>
    <row r="14713" ht="12" hidden="1" customHeight="1" x14ac:dyDescent="0.25"/>
    <row r="14714" ht="12" hidden="1" customHeight="1" x14ac:dyDescent="0.25"/>
    <row r="14715" ht="12" hidden="1" customHeight="1" x14ac:dyDescent="0.25"/>
    <row r="14716" ht="12" hidden="1" customHeight="1" x14ac:dyDescent="0.25"/>
    <row r="14717" ht="12" hidden="1" customHeight="1" x14ac:dyDescent="0.25"/>
    <row r="14718" ht="12" hidden="1" customHeight="1" x14ac:dyDescent="0.25"/>
    <row r="14719" ht="12" hidden="1" customHeight="1" x14ac:dyDescent="0.25"/>
    <row r="14720" ht="12" hidden="1" customHeight="1" x14ac:dyDescent="0.25"/>
    <row r="14721" ht="12" hidden="1" customHeight="1" x14ac:dyDescent="0.25"/>
    <row r="14722" ht="12" hidden="1" customHeight="1" x14ac:dyDescent="0.25"/>
    <row r="14723" ht="12" hidden="1" customHeight="1" x14ac:dyDescent="0.25"/>
    <row r="14724" ht="12" hidden="1" customHeight="1" x14ac:dyDescent="0.25"/>
    <row r="14725" ht="12" hidden="1" customHeight="1" x14ac:dyDescent="0.25"/>
    <row r="14726" ht="12" hidden="1" customHeight="1" x14ac:dyDescent="0.25"/>
    <row r="14727" ht="12" hidden="1" customHeight="1" x14ac:dyDescent="0.25"/>
    <row r="14728" ht="12" hidden="1" customHeight="1" x14ac:dyDescent="0.25"/>
    <row r="14729" ht="12" hidden="1" customHeight="1" x14ac:dyDescent="0.25"/>
    <row r="14730" ht="12" hidden="1" customHeight="1" x14ac:dyDescent="0.25"/>
    <row r="14731" ht="12" hidden="1" customHeight="1" x14ac:dyDescent="0.25"/>
    <row r="14732" ht="12" hidden="1" customHeight="1" x14ac:dyDescent="0.25"/>
    <row r="14733" ht="12" hidden="1" customHeight="1" x14ac:dyDescent="0.25"/>
    <row r="14734" ht="12" hidden="1" customHeight="1" x14ac:dyDescent="0.25"/>
    <row r="14735" ht="12" hidden="1" customHeight="1" x14ac:dyDescent="0.25"/>
    <row r="14736" ht="12" hidden="1" customHeight="1" x14ac:dyDescent="0.25"/>
    <row r="14737" ht="12" hidden="1" customHeight="1" x14ac:dyDescent="0.25"/>
    <row r="14738" ht="12" hidden="1" customHeight="1" x14ac:dyDescent="0.25"/>
    <row r="14739" ht="12" hidden="1" customHeight="1" x14ac:dyDescent="0.25"/>
    <row r="14740" ht="12" hidden="1" customHeight="1" x14ac:dyDescent="0.25"/>
    <row r="14741" ht="12" hidden="1" customHeight="1" x14ac:dyDescent="0.25"/>
    <row r="14742" ht="12" hidden="1" customHeight="1" x14ac:dyDescent="0.25"/>
    <row r="14743" ht="12" hidden="1" customHeight="1" x14ac:dyDescent="0.25"/>
    <row r="14744" ht="12" hidden="1" customHeight="1" x14ac:dyDescent="0.25"/>
    <row r="14745" ht="12" hidden="1" customHeight="1" x14ac:dyDescent="0.25"/>
    <row r="14746" ht="12" hidden="1" customHeight="1" x14ac:dyDescent="0.25"/>
    <row r="14747" ht="12" hidden="1" customHeight="1" x14ac:dyDescent="0.25"/>
    <row r="14748" ht="12" hidden="1" customHeight="1" x14ac:dyDescent="0.25"/>
    <row r="14749" ht="12" hidden="1" customHeight="1" x14ac:dyDescent="0.25"/>
    <row r="14750" ht="12" hidden="1" customHeight="1" x14ac:dyDescent="0.25"/>
    <row r="14751" ht="12" hidden="1" customHeight="1" x14ac:dyDescent="0.25"/>
    <row r="14752" ht="12" hidden="1" customHeight="1" x14ac:dyDescent="0.25"/>
    <row r="14753" ht="12" hidden="1" customHeight="1" x14ac:dyDescent="0.25"/>
    <row r="14754" ht="12" hidden="1" customHeight="1" x14ac:dyDescent="0.25"/>
    <row r="14755" ht="12" hidden="1" customHeight="1" x14ac:dyDescent="0.25"/>
    <row r="14756" ht="12" hidden="1" customHeight="1" x14ac:dyDescent="0.25"/>
    <row r="14757" ht="12" hidden="1" customHeight="1" x14ac:dyDescent="0.25"/>
    <row r="14758" ht="12" hidden="1" customHeight="1" x14ac:dyDescent="0.25"/>
    <row r="14759" ht="12" hidden="1" customHeight="1" x14ac:dyDescent="0.25"/>
    <row r="14760" ht="12" hidden="1" customHeight="1" x14ac:dyDescent="0.25"/>
    <row r="14761" ht="12" hidden="1" customHeight="1" x14ac:dyDescent="0.25"/>
    <row r="14762" ht="12" hidden="1" customHeight="1" x14ac:dyDescent="0.25"/>
    <row r="14763" ht="12" hidden="1" customHeight="1" x14ac:dyDescent="0.25"/>
    <row r="14764" ht="12" hidden="1" customHeight="1" x14ac:dyDescent="0.25"/>
    <row r="14765" ht="12" hidden="1" customHeight="1" x14ac:dyDescent="0.25"/>
    <row r="14766" ht="12" hidden="1" customHeight="1" x14ac:dyDescent="0.25"/>
    <row r="14767" ht="12" hidden="1" customHeight="1" x14ac:dyDescent="0.25"/>
    <row r="14768" ht="12" hidden="1" customHeight="1" x14ac:dyDescent="0.25"/>
    <row r="14769" ht="12" hidden="1" customHeight="1" x14ac:dyDescent="0.25"/>
    <row r="14770" ht="12" hidden="1" customHeight="1" x14ac:dyDescent="0.25"/>
    <row r="14771" ht="12" hidden="1" customHeight="1" x14ac:dyDescent="0.25"/>
    <row r="14772" ht="12" hidden="1" customHeight="1" x14ac:dyDescent="0.25"/>
    <row r="14773" ht="12" hidden="1" customHeight="1" x14ac:dyDescent="0.25"/>
    <row r="14774" ht="12" hidden="1" customHeight="1" x14ac:dyDescent="0.25"/>
    <row r="14775" ht="12" hidden="1" customHeight="1" x14ac:dyDescent="0.25"/>
    <row r="14776" ht="12" hidden="1" customHeight="1" x14ac:dyDescent="0.25"/>
    <row r="14777" ht="12" hidden="1" customHeight="1" x14ac:dyDescent="0.25"/>
    <row r="14778" ht="12" hidden="1" customHeight="1" x14ac:dyDescent="0.25"/>
    <row r="14779" ht="12" hidden="1" customHeight="1" x14ac:dyDescent="0.25"/>
    <row r="14780" ht="12" hidden="1" customHeight="1" x14ac:dyDescent="0.25"/>
    <row r="14781" ht="12" hidden="1" customHeight="1" x14ac:dyDescent="0.25"/>
    <row r="14782" ht="12" hidden="1" customHeight="1" x14ac:dyDescent="0.25"/>
    <row r="14783" ht="12" hidden="1" customHeight="1" x14ac:dyDescent="0.25"/>
    <row r="14784" ht="12" hidden="1" customHeight="1" x14ac:dyDescent="0.25"/>
    <row r="14785" ht="12" hidden="1" customHeight="1" x14ac:dyDescent="0.25"/>
    <row r="14786" ht="12" hidden="1" customHeight="1" x14ac:dyDescent="0.25"/>
    <row r="14787" ht="12" hidden="1" customHeight="1" x14ac:dyDescent="0.25"/>
    <row r="14788" ht="12" hidden="1" customHeight="1" x14ac:dyDescent="0.25"/>
    <row r="14789" ht="12" hidden="1" customHeight="1" x14ac:dyDescent="0.25"/>
    <row r="14790" ht="12" hidden="1" customHeight="1" x14ac:dyDescent="0.25"/>
    <row r="14791" ht="12" hidden="1" customHeight="1" x14ac:dyDescent="0.25"/>
    <row r="14792" ht="12" hidden="1" customHeight="1" x14ac:dyDescent="0.25"/>
    <row r="14793" ht="12" hidden="1" customHeight="1" x14ac:dyDescent="0.25"/>
    <row r="14794" ht="12" hidden="1" customHeight="1" x14ac:dyDescent="0.25"/>
    <row r="14795" ht="12" hidden="1" customHeight="1" x14ac:dyDescent="0.25"/>
    <row r="14796" ht="12" hidden="1" customHeight="1" x14ac:dyDescent="0.25"/>
    <row r="14797" ht="12" hidden="1" customHeight="1" x14ac:dyDescent="0.25"/>
    <row r="14798" ht="12" hidden="1" customHeight="1" x14ac:dyDescent="0.25"/>
    <row r="14799" ht="12" hidden="1" customHeight="1" x14ac:dyDescent="0.25"/>
    <row r="14800" ht="12" hidden="1" customHeight="1" x14ac:dyDescent="0.25"/>
    <row r="14801" ht="12" hidden="1" customHeight="1" x14ac:dyDescent="0.25"/>
    <row r="14802" ht="12" hidden="1" customHeight="1" x14ac:dyDescent="0.25"/>
    <row r="14803" ht="12" hidden="1" customHeight="1" x14ac:dyDescent="0.25"/>
    <row r="14804" ht="12" hidden="1" customHeight="1" x14ac:dyDescent="0.25"/>
    <row r="14805" ht="12" hidden="1" customHeight="1" x14ac:dyDescent="0.25"/>
    <row r="14806" ht="12" hidden="1" customHeight="1" x14ac:dyDescent="0.25"/>
    <row r="14807" ht="12" hidden="1" customHeight="1" x14ac:dyDescent="0.25"/>
    <row r="14808" ht="12" hidden="1" customHeight="1" x14ac:dyDescent="0.25"/>
    <row r="14809" ht="12" hidden="1" customHeight="1" x14ac:dyDescent="0.25"/>
    <row r="14810" ht="12" hidden="1" customHeight="1" x14ac:dyDescent="0.25"/>
    <row r="14811" ht="12" hidden="1" customHeight="1" x14ac:dyDescent="0.25"/>
    <row r="14812" ht="12" hidden="1" customHeight="1" x14ac:dyDescent="0.25"/>
    <row r="14813" ht="12" hidden="1" customHeight="1" x14ac:dyDescent="0.25"/>
    <row r="14814" ht="12" hidden="1" customHeight="1" x14ac:dyDescent="0.25"/>
    <row r="14815" ht="12" hidden="1" customHeight="1" x14ac:dyDescent="0.25"/>
    <row r="14816" ht="12" hidden="1" customHeight="1" x14ac:dyDescent="0.25"/>
    <row r="14817" ht="12" hidden="1" customHeight="1" x14ac:dyDescent="0.25"/>
    <row r="14818" ht="12" hidden="1" customHeight="1" x14ac:dyDescent="0.25"/>
    <row r="14819" ht="12" hidden="1" customHeight="1" x14ac:dyDescent="0.25"/>
    <row r="14820" ht="12" hidden="1" customHeight="1" x14ac:dyDescent="0.25"/>
    <row r="14821" ht="12" hidden="1" customHeight="1" x14ac:dyDescent="0.25"/>
    <row r="14822" ht="12" hidden="1" customHeight="1" x14ac:dyDescent="0.25"/>
    <row r="14823" ht="12" hidden="1" customHeight="1" x14ac:dyDescent="0.25"/>
    <row r="14824" ht="12" hidden="1" customHeight="1" x14ac:dyDescent="0.25"/>
    <row r="14825" ht="12" hidden="1" customHeight="1" x14ac:dyDescent="0.25"/>
    <row r="14826" ht="12" hidden="1" customHeight="1" x14ac:dyDescent="0.25"/>
    <row r="14827" ht="12" hidden="1" customHeight="1" x14ac:dyDescent="0.25"/>
    <row r="14828" ht="12" hidden="1" customHeight="1" x14ac:dyDescent="0.25"/>
    <row r="14829" ht="12" hidden="1" customHeight="1" x14ac:dyDescent="0.25"/>
    <row r="14830" ht="12" hidden="1" customHeight="1" x14ac:dyDescent="0.25"/>
    <row r="14831" ht="12" hidden="1" customHeight="1" x14ac:dyDescent="0.25"/>
    <row r="14832" ht="12" hidden="1" customHeight="1" x14ac:dyDescent="0.25"/>
    <row r="14833" ht="12" hidden="1" customHeight="1" x14ac:dyDescent="0.25"/>
    <row r="14834" ht="12" hidden="1" customHeight="1" x14ac:dyDescent="0.25"/>
    <row r="14835" ht="12" hidden="1" customHeight="1" x14ac:dyDescent="0.25"/>
    <row r="14836" ht="12" hidden="1" customHeight="1" x14ac:dyDescent="0.25"/>
    <row r="14837" ht="12" hidden="1" customHeight="1" x14ac:dyDescent="0.25"/>
    <row r="14838" ht="12" hidden="1" customHeight="1" x14ac:dyDescent="0.25"/>
    <row r="14839" ht="12" hidden="1" customHeight="1" x14ac:dyDescent="0.25"/>
    <row r="14840" ht="12" hidden="1" customHeight="1" x14ac:dyDescent="0.25"/>
    <row r="14841" ht="12" hidden="1" customHeight="1" x14ac:dyDescent="0.25"/>
    <row r="14842" ht="12" hidden="1" customHeight="1" x14ac:dyDescent="0.25"/>
    <row r="14843" ht="12" hidden="1" customHeight="1" x14ac:dyDescent="0.25"/>
    <row r="14844" ht="12" hidden="1" customHeight="1" x14ac:dyDescent="0.25"/>
    <row r="14845" ht="12" hidden="1" customHeight="1" x14ac:dyDescent="0.25"/>
    <row r="14846" ht="12" hidden="1" customHeight="1" x14ac:dyDescent="0.25"/>
    <row r="14847" ht="12" hidden="1" customHeight="1" x14ac:dyDescent="0.25"/>
    <row r="14848" ht="12" hidden="1" customHeight="1" x14ac:dyDescent="0.25"/>
    <row r="14849" ht="12" hidden="1" customHeight="1" x14ac:dyDescent="0.25"/>
    <row r="14850" ht="12" hidden="1" customHeight="1" x14ac:dyDescent="0.25"/>
    <row r="14851" ht="12" hidden="1" customHeight="1" x14ac:dyDescent="0.25"/>
    <row r="14852" ht="12" hidden="1" customHeight="1" x14ac:dyDescent="0.25"/>
    <row r="14853" ht="12" hidden="1" customHeight="1" x14ac:dyDescent="0.25"/>
    <row r="14854" ht="12" hidden="1" customHeight="1" x14ac:dyDescent="0.25"/>
    <row r="14855" ht="12" hidden="1" customHeight="1" x14ac:dyDescent="0.25"/>
    <row r="14856" ht="12" hidden="1" customHeight="1" x14ac:dyDescent="0.25"/>
    <row r="14857" ht="12" hidden="1" customHeight="1" x14ac:dyDescent="0.25"/>
    <row r="14858" ht="12" hidden="1" customHeight="1" x14ac:dyDescent="0.25"/>
    <row r="14859" ht="12" hidden="1" customHeight="1" x14ac:dyDescent="0.25"/>
    <row r="14860" ht="12" hidden="1" customHeight="1" x14ac:dyDescent="0.25"/>
    <row r="14861" ht="12" hidden="1" customHeight="1" x14ac:dyDescent="0.25"/>
    <row r="14862" ht="12" hidden="1" customHeight="1" x14ac:dyDescent="0.25"/>
    <row r="14863" ht="12" hidden="1" customHeight="1" x14ac:dyDescent="0.25"/>
    <row r="14864" ht="12" hidden="1" customHeight="1" x14ac:dyDescent="0.25"/>
    <row r="14865" ht="12" hidden="1" customHeight="1" x14ac:dyDescent="0.25"/>
    <row r="14866" ht="12" hidden="1" customHeight="1" x14ac:dyDescent="0.25"/>
    <row r="14867" ht="12" hidden="1" customHeight="1" x14ac:dyDescent="0.25"/>
    <row r="14868" ht="12" hidden="1" customHeight="1" x14ac:dyDescent="0.25"/>
    <row r="14869" ht="12" hidden="1" customHeight="1" x14ac:dyDescent="0.25"/>
    <row r="14870" ht="12" hidden="1" customHeight="1" x14ac:dyDescent="0.25"/>
    <row r="14871" ht="12" hidden="1" customHeight="1" x14ac:dyDescent="0.25"/>
    <row r="14872" ht="12" hidden="1" customHeight="1" x14ac:dyDescent="0.25"/>
    <row r="14873" ht="12" hidden="1" customHeight="1" x14ac:dyDescent="0.25"/>
    <row r="14874" ht="12" hidden="1" customHeight="1" x14ac:dyDescent="0.25"/>
    <row r="14875" ht="12" hidden="1" customHeight="1" x14ac:dyDescent="0.25"/>
    <row r="14876" ht="12" hidden="1" customHeight="1" x14ac:dyDescent="0.25"/>
    <row r="14877" ht="12" hidden="1" customHeight="1" x14ac:dyDescent="0.25"/>
    <row r="14878" ht="12" hidden="1" customHeight="1" x14ac:dyDescent="0.25"/>
    <row r="14879" ht="12" hidden="1" customHeight="1" x14ac:dyDescent="0.25"/>
    <row r="14880" ht="12" hidden="1" customHeight="1" x14ac:dyDescent="0.25"/>
    <row r="14881" ht="12" hidden="1" customHeight="1" x14ac:dyDescent="0.25"/>
    <row r="14882" ht="12" hidden="1" customHeight="1" x14ac:dyDescent="0.25"/>
    <row r="14883" ht="12" hidden="1" customHeight="1" x14ac:dyDescent="0.25"/>
    <row r="14884" ht="12" hidden="1" customHeight="1" x14ac:dyDescent="0.25"/>
    <row r="14885" ht="12" hidden="1" customHeight="1" x14ac:dyDescent="0.25"/>
    <row r="14886" ht="12" hidden="1" customHeight="1" x14ac:dyDescent="0.25"/>
    <row r="14887" ht="12" hidden="1" customHeight="1" x14ac:dyDescent="0.25"/>
    <row r="14888" ht="12" hidden="1" customHeight="1" x14ac:dyDescent="0.25"/>
    <row r="14889" ht="12" hidden="1" customHeight="1" x14ac:dyDescent="0.25"/>
    <row r="14890" ht="12" hidden="1" customHeight="1" x14ac:dyDescent="0.25"/>
    <row r="14891" ht="12" hidden="1" customHeight="1" x14ac:dyDescent="0.25"/>
    <row r="14892" ht="12" hidden="1" customHeight="1" x14ac:dyDescent="0.25"/>
    <row r="14893" ht="12" hidden="1" customHeight="1" x14ac:dyDescent="0.25"/>
    <row r="14894" ht="12" hidden="1" customHeight="1" x14ac:dyDescent="0.25"/>
    <row r="14895" ht="12" hidden="1" customHeight="1" x14ac:dyDescent="0.25"/>
    <row r="14896" ht="12" hidden="1" customHeight="1" x14ac:dyDescent="0.25"/>
    <row r="14897" ht="12" hidden="1" customHeight="1" x14ac:dyDescent="0.25"/>
    <row r="14898" ht="12" hidden="1" customHeight="1" x14ac:dyDescent="0.25"/>
    <row r="14899" ht="12" hidden="1" customHeight="1" x14ac:dyDescent="0.25"/>
    <row r="14900" ht="12" hidden="1" customHeight="1" x14ac:dyDescent="0.25"/>
    <row r="14901" ht="12" hidden="1" customHeight="1" x14ac:dyDescent="0.25"/>
    <row r="14902" ht="12" hidden="1" customHeight="1" x14ac:dyDescent="0.25"/>
    <row r="14903" ht="12" hidden="1" customHeight="1" x14ac:dyDescent="0.25"/>
    <row r="14904" ht="12" hidden="1" customHeight="1" x14ac:dyDescent="0.25"/>
    <row r="14905" ht="12" hidden="1" customHeight="1" x14ac:dyDescent="0.25"/>
    <row r="14906" ht="12" hidden="1" customHeight="1" x14ac:dyDescent="0.25"/>
    <row r="14907" ht="12" hidden="1" customHeight="1" x14ac:dyDescent="0.25"/>
    <row r="14908" ht="12" hidden="1" customHeight="1" x14ac:dyDescent="0.25"/>
    <row r="14909" ht="12" hidden="1" customHeight="1" x14ac:dyDescent="0.25"/>
    <row r="14910" ht="12" hidden="1" customHeight="1" x14ac:dyDescent="0.25"/>
    <row r="14911" ht="12" hidden="1" customHeight="1" x14ac:dyDescent="0.25"/>
    <row r="14912" ht="12" hidden="1" customHeight="1" x14ac:dyDescent="0.25"/>
    <row r="14913" ht="12" hidden="1" customHeight="1" x14ac:dyDescent="0.25"/>
    <row r="14914" ht="12" hidden="1" customHeight="1" x14ac:dyDescent="0.25"/>
    <row r="14915" ht="12" hidden="1" customHeight="1" x14ac:dyDescent="0.25"/>
    <row r="14916" ht="12" hidden="1" customHeight="1" x14ac:dyDescent="0.25"/>
    <row r="14917" ht="12" hidden="1" customHeight="1" x14ac:dyDescent="0.25"/>
    <row r="14918" ht="12" hidden="1" customHeight="1" x14ac:dyDescent="0.25"/>
    <row r="14919" ht="12" hidden="1" customHeight="1" x14ac:dyDescent="0.25"/>
    <row r="14920" ht="12" hidden="1" customHeight="1" x14ac:dyDescent="0.25"/>
    <row r="14921" ht="12" hidden="1" customHeight="1" x14ac:dyDescent="0.25"/>
    <row r="14922" ht="12" hidden="1" customHeight="1" x14ac:dyDescent="0.25"/>
    <row r="14923" ht="12" hidden="1" customHeight="1" x14ac:dyDescent="0.25"/>
    <row r="14924" ht="12" hidden="1" customHeight="1" x14ac:dyDescent="0.25"/>
    <row r="14925" ht="12" hidden="1" customHeight="1" x14ac:dyDescent="0.25"/>
    <row r="14926" ht="12" hidden="1" customHeight="1" x14ac:dyDescent="0.25"/>
    <row r="14927" ht="12" hidden="1" customHeight="1" x14ac:dyDescent="0.25"/>
    <row r="14928" ht="12" hidden="1" customHeight="1" x14ac:dyDescent="0.25"/>
    <row r="14929" ht="12" hidden="1" customHeight="1" x14ac:dyDescent="0.25"/>
    <row r="14930" ht="12" hidden="1" customHeight="1" x14ac:dyDescent="0.25"/>
    <row r="14931" ht="12" hidden="1" customHeight="1" x14ac:dyDescent="0.25"/>
    <row r="14932" ht="12" hidden="1" customHeight="1" x14ac:dyDescent="0.25"/>
    <row r="14933" ht="12" hidden="1" customHeight="1" x14ac:dyDescent="0.25"/>
    <row r="14934" ht="12" hidden="1" customHeight="1" x14ac:dyDescent="0.25"/>
    <row r="14935" ht="12" hidden="1" customHeight="1" x14ac:dyDescent="0.25"/>
    <row r="14936" ht="12" hidden="1" customHeight="1" x14ac:dyDescent="0.25"/>
    <row r="14937" ht="12" hidden="1" customHeight="1" x14ac:dyDescent="0.25"/>
    <row r="14938" ht="12" hidden="1" customHeight="1" x14ac:dyDescent="0.25"/>
    <row r="14939" ht="12" hidden="1" customHeight="1" x14ac:dyDescent="0.25"/>
    <row r="14940" ht="12" hidden="1" customHeight="1" x14ac:dyDescent="0.25"/>
    <row r="14941" ht="12" hidden="1" customHeight="1" x14ac:dyDescent="0.25"/>
    <row r="14942" ht="12" hidden="1" customHeight="1" x14ac:dyDescent="0.25"/>
    <row r="14943" ht="12" hidden="1" customHeight="1" x14ac:dyDescent="0.25"/>
    <row r="14944" ht="12" hidden="1" customHeight="1" x14ac:dyDescent="0.25"/>
    <row r="14945" ht="12" hidden="1" customHeight="1" x14ac:dyDescent="0.25"/>
    <row r="14946" ht="12" hidden="1" customHeight="1" x14ac:dyDescent="0.25"/>
    <row r="14947" ht="12" hidden="1" customHeight="1" x14ac:dyDescent="0.25"/>
    <row r="14948" ht="12" hidden="1" customHeight="1" x14ac:dyDescent="0.25"/>
    <row r="14949" ht="12" hidden="1" customHeight="1" x14ac:dyDescent="0.25"/>
    <row r="14950" ht="12" hidden="1" customHeight="1" x14ac:dyDescent="0.25"/>
    <row r="14951" ht="12" hidden="1" customHeight="1" x14ac:dyDescent="0.25"/>
    <row r="14952" ht="12" hidden="1" customHeight="1" x14ac:dyDescent="0.25"/>
    <row r="14953" ht="12" hidden="1" customHeight="1" x14ac:dyDescent="0.25"/>
    <row r="14954" ht="12" hidden="1" customHeight="1" x14ac:dyDescent="0.25"/>
    <row r="14955" ht="12" hidden="1" customHeight="1" x14ac:dyDescent="0.25"/>
    <row r="14956" ht="12" hidden="1" customHeight="1" x14ac:dyDescent="0.25"/>
    <row r="14957" ht="12" hidden="1" customHeight="1" x14ac:dyDescent="0.25"/>
    <row r="14958" ht="12" hidden="1" customHeight="1" x14ac:dyDescent="0.25"/>
    <row r="14959" ht="12" hidden="1" customHeight="1" x14ac:dyDescent="0.25"/>
    <row r="14960" ht="12" hidden="1" customHeight="1" x14ac:dyDescent="0.25"/>
    <row r="14961" ht="12" hidden="1" customHeight="1" x14ac:dyDescent="0.25"/>
    <row r="14962" ht="12" hidden="1" customHeight="1" x14ac:dyDescent="0.25"/>
    <row r="14963" ht="12" hidden="1" customHeight="1" x14ac:dyDescent="0.25"/>
    <row r="14964" ht="12" hidden="1" customHeight="1" x14ac:dyDescent="0.25"/>
    <row r="14965" ht="12" hidden="1" customHeight="1" x14ac:dyDescent="0.25"/>
    <row r="14966" ht="12" hidden="1" customHeight="1" x14ac:dyDescent="0.25"/>
    <row r="14967" ht="12" hidden="1" customHeight="1" x14ac:dyDescent="0.25"/>
    <row r="14968" ht="12" hidden="1" customHeight="1" x14ac:dyDescent="0.25"/>
    <row r="14969" ht="12" hidden="1" customHeight="1" x14ac:dyDescent="0.25"/>
    <row r="14970" ht="12" hidden="1" customHeight="1" x14ac:dyDescent="0.25"/>
    <row r="14971" ht="12" hidden="1" customHeight="1" x14ac:dyDescent="0.25"/>
    <row r="14972" ht="12" hidden="1" customHeight="1" x14ac:dyDescent="0.25"/>
    <row r="14973" ht="12" hidden="1" customHeight="1" x14ac:dyDescent="0.25"/>
    <row r="14974" ht="12" hidden="1" customHeight="1" x14ac:dyDescent="0.25"/>
    <row r="14975" ht="12" hidden="1" customHeight="1" x14ac:dyDescent="0.25"/>
    <row r="14976" ht="12" hidden="1" customHeight="1" x14ac:dyDescent="0.25"/>
    <row r="14977" ht="12" hidden="1" customHeight="1" x14ac:dyDescent="0.25"/>
    <row r="14978" ht="12" hidden="1" customHeight="1" x14ac:dyDescent="0.25"/>
    <row r="14979" ht="12" hidden="1" customHeight="1" x14ac:dyDescent="0.25"/>
    <row r="14980" ht="12" hidden="1" customHeight="1" x14ac:dyDescent="0.25"/>
    <row r="14981" ht="12" hidden="1" customHeight="1" x14ac:dyDescent="0.25"/>
    <row r="14982" ht="12" hidden="1" customHeight="1" x14ac:dyDescent="0.25"/>
    <row r="14983" ht="12" hidden="1" customHeight="1" x14ac:dyDescent="0.25"/>
    <row r="14984" ht="12" hidden="1" customHeight="1" x14ac:dyDescent="0.25"/>
    <row r="14985" ht="12" hidden="1" customHeight="1" x14ac:dyDescent="0.25"/>
    <row r="14986" ht="12" hidden="1" customHeight="1" x14ac:dyDescent="0.25"/>
    <row r="14987" ht="12" hidden="1" customHeight="1" x14ac:dyDescent="0.25"/>
    <row r="14988" ht="12" hidden="1" customHeight="1" x14ac:dyDescent="0.25"/>
    <row r="14989" ht="12" hidden="1" customHeight="1" x14ac:dyDescent="0.25"/>
    <row r="14990" ht="12" hidden="1" customHeight="1" x14ac:dyDescent="0.25"/>
    <row r="14991" ht="12" hidden="1" customHeight="1" x14ac:dyDescent="0.25"/>
    <row r="14992" ht="12" hidden="1" customHeight="1" x14ac:dyDescent="0.25"/>
    <row r="14993" ht="12" hidden="1" customHeight="1" x14ac:dyDescent="0.25"/>
    <row r="14994" ht="12" hidden="1" customHeight="1" x14ac:dyDescent="0.25"/>
    <row r="14995" ht="12" hidden="1" customHeight="1" x14ac:dyDescent="0.25"/>
    <row r="14996" ht="12" hidden="1" customHeight="1" x14ac:dyDescent="0.25"/>
    <row r="14997" ht="12" hidden="1" customHeight="1" x14ac:dyDescent="0.25"/>
    <row r="14998" ht="12" hidden="1" customHeight="1" x14ac:dyDescent="0.25"/>
    <row r="14999" ht="12" hidden="1" customHeight="1" x14ac:dyDescent="0.25"/>
    <row r="15000" ht="12" hidden="1" customHeight="1" x14ac:dyDescent="0.25"/>
    <row r="15001" ht="12" hidden="1" customHeight="1" x14ac:dyDescent="0.25"/>
    <row r="15002" ht="12" hidden="1" customHeight="1" x14ac:dyDescent="0.25"/>
    <row r="15003" ht="12" hidden="1" customHeight="1" x14ac:dyDescent="0.25"/>
    <row r="15004" ht="12" hidden="1" customHeight="1" x14ac:dyDescent="0.25"/>
    <row r="15005" ht="12" hidden="1" customHeight="1" x14ac:dyDescent="0.25"/>
    <row r="15006" ht="12" hidden="1" customHeight="1" x14ac:dyDescent="0.25"/>
    <row r="15007" ht="12" hidden="1" customHeight="1" x14ac:dyDescent="0.25"/>
    <row r="15008" ht="12" hidden="1" customHeight="1" x14ac:dyDescent="0.25"/>
    <row r="15009" ht="12" hidden="1" customHeight="1" x14ac:dyDescent="0.25"/>
    <row r="15010" ht="12" hidden="1" customHeight="1" x14ac:dyDescent="0.25"/>
    <row r="15011" ht="12" hidden="1" customHeight="1" x14ac:dyDescent="0.25"/>
    <row r="15012" ht="12" hidden="1" customHeight="1" x14ac:dyDescent="0.25"/>
    <row r="15013" ht="12" hidden="1" customHeight="1" x14ac:dyDescent="0.25"/>
    <row r="15014" ht="12" hidden="1" customHeight="1" x14ac:dyDescent="0.25"/>
    <row r="15015" ht="12" hidden="1" customHeight="1" x14ac:dyDescent="0.25"/>
    <row r="15016" ht="12" hidden="1" customHeight="1" x14ac:dyDescent="0.25"/>
    <row r="15017" ht="12" hidden="1" customHeight="1" x14ac:dyDescent="0.25"/>
    <row r="15018" ht="12" hidden="1" customHeight="1" x14ac:dyDescent="0.25"/>
    <row r="15019" ht="12" hidden="1" customHeight="1" x14ac:dyDescent="0.25"/>
    <row r="15020" ht="12" hidden="1" customHeight="1" x14ac:dyDescent="0.25"/>
    <row r="15021" ht="12" hidden="1" customHeight="1" x14ac:dyDescent="0.25"/>
    <row r="15022" ht="12" hidden="1" customHeight="1" x14ac:dyDescent="0.25"/>
    <row r="15023" ht="12" hidden="1" customHeight="1" x14ac:dyDescent="0.25"/>
    <row r="15024" ht="12" hidden="1" customHeight="1" x14ac:dyDescent="0.25"/>
    <row r="15025" ht="12" hidden="1" customHeight="1" x14ac:dyDescent="0.25"/>
    <row r="15026" ht="12" hidden="1" customHeight="1" x14ac:dyDescent="0.25"/>
    <row r="15027" ht="12" hidden="1" customHeight="1" x14ac:dyDescent="0.25"/>
    <row r="15028" ht="12" hidden="1" customHeight="1" x14ac:dyDescent="0.25"/>
    <row r="15029" ht="12" hidden="1" customHeight="1" x14ac:dyDescent="0.25"/>
    <row r="15030" ht="12" hidden="1" customHeight="1" x14ac:dyDescent="0.25"/>
    <row r="15031" ht="12" hidden="1" customHeight="1" x14ac:dyDescent="0.25"/>
    <row r="15032" ht="12" hidden="1" customHeight="1" x14ac:dyDescent="0.25"/>
    <row r="15033" ht="12" hidden="1" customHeight="1" x14ac:dyDescent="0.25"/>
    <row r="15034" ht="12" hidden="1" customHeight="1" x14ac:dyDescent="0.25"/>
    <row r="15035" ht="12" hidden="1" customHeight="1" x14ac:dyDescent="0.25"/>
    <row r="15036" ht="12" hidden="1" customHeight="1" x14ac:dyDescent="0.25"/>
    <row r="15037" ht="12" hidden="1" customHeight="1" x14ac:dyDescent="0.25"/>
    <row r="15038" ht="12" hidden="1" customHeight="1" x14ac:dyDescent="0.25"/>
    <row r="15039" ht="12" hidden="1" customHeight="1" x14ac:dyDescent="0.25"/>
    <row r="15040" ht="12" hidden="1" customHeight="1" x14ac:dyDescent="0.25"/>
    <row r="15041" ht="12" hidden="1" customHeight="1" x14ac:dyDescent="0.25"/>
    <row r="15042" ht="12" hidden="1" customHeight="1" x14ac:dyDescent="0.25"/>
    <row r="15043" ht="12" hidden="1" customHeight="1" x14ac:dyDescent="0.25"/>
    <row r="15044" ht="12" hidden="1" customHeight="1" x14ac:dyDescent="0.25"/>
    <row r="15045" ht="12" hidden="1" customHeight="1" x14ac:dyDescent="0.25"/>
    <row r="15046" ht="12" hidden="1" customHeight="1" x14ac:dyDescent="0.25"/>
    <row r="15047" ht="12" hidden="1" customHeight="1" x14ac:dyDescent="0.25"/>
    <row r="15048" ht="12" hidden="1" customHeight="1" x14ac:dyDescent="0.25"/>
    <row r="15049" ht="12" hidden="1" customHeight="1" x14ac:dyDescent="0.25"/>
    <row r="15050" ht="12" hidden="1" customHeight="1" x14ac:dyDescent="0.25"/>
    <row r="15051" ht="12" hidden="1" customHeight="1" x14ac:dyDescent="0.25"/>
    <row r="15052" ht="12" hidden="1" customHeight="1" x14ac:dyDescent="0.25"/>
    <row r="15053" ht="12" hidden="1" customHeight="1" x14ac:dyDescent="0.25"/>
    <row r="15054" ht="12" hidden="1" customHeight="1" x14ac:dyDescent="0.25"/>
    <row r="15055" ht="12" hidden="1" customHeight="1" x14ac:dyDescent="0.25"/>
    <row r="15056" ht="12" hidden="1" customHeight="1" x14ac:dyDescent="0.25"/>
    <row r="15057" ht="12" hidden="1" customHeight="1" x14ac:dyDescent="0.25"/>
    <row r="15058" ht="12" hidden="1" customHeight="1" x14ac:dyDescent="0.25"/>
    <row r="15059" ht="12" hidden="1" customHeight="1" x14ac:dyDescent="0.25"/>
    <row r="15060" ht="12" hidden="1" customHeight="1" x14ac:dyDescent="0.25"/>
    <row r="15061" ht="12" hidden="1" customHeight="1" x14ac:dyDescent="0.25"/>
    <row r="15062" ht="12" hidden="1" customHeight="1" x14ac:dyDescent="0.25"/>
    <row r="15063" ht="12" hidden="1" customHeight="1" x14ac:dyDescent="0.25"/>
    <row r="15064" ht="12" hidden="1" customHeight="1" x14ac:dyDescent="0.25"/>
    <row r="15065" ht="12" hidden="1" customHeight="1" x14ac:dyDescent="0.25"/>
    <row r="15066" ht="12" hidden="1" customHeight="1" x14ac:dyDescent="0.25"/>
    <row r="15067" ht="12" hidden="1" customHeight="1" x14ac:dyDescent="0.25"/>
    <row r="15068" ht="12" hidden="1" customHeight="1" x14ac:dyDescent="0.25"/>
    <row r="15069" ht="12" hidden="1" customHeight="1" x14ac:dyDescent="0.25"/>
    <row r="15070" ht="12" hidden="1" customHeight="1" x14ac:dyDescent="0.25"/>
    <row r="15071" ht="12" hidden="1" customHeight="1" x14ac:dyDescent="0.25"/>
    <row r="15072" ht="12" hidden="1" customHeight="1" x14ac:dyDescent="0.25"/>
    <row r="15073" ht="12" hidden="1" customHeight="1" x14ac:dyDescent="0.25"/>
    <row r="15074" ht="12" hidden="1" customHeight="1" x14ac:dyDescent="0.25"/>
    <row r="15075" ht="12" hidden="1" customHeight="1" x14ac:dyDescent="0.25"/>
    <row r="15076" ht="12" hidden="1" customHeight="1" x14ac:dyDescent="0.25"/>
    <row r="15077" ht="12" hidden="1" customHeight="1" x14ac:dyDescent="0.25"/>
    <row r="15078" ht="12" hidden="1" customHeight="1" x14ac:dyDescent="0.25"/>
    <row r="15079" ht="12" hidden="1" customHeight="1" x14ac:dyDescent="0.25"/>
    <row r="15080" ht="12" hidden="1" customHeight="1" x14ac:dyDescent="0.25"/>
    <row r="15081" ht="12" hidden="1" customHeight="1" x14ac:dyDescent="0.25"/>
    <row r="15082" ht="12" hidden="1" customHeight="1" x14ac:dyDescent="0.25"/>
    <row r="15083" ht="12" hidden="1" customHeight="1" x14ac:dyDescent="0.25"/>
    <row r="15084" ht="12" hidden="1" customHeight="1" x14ac:dyDescent="0.25"/>
    <row r="15085" ht="12" hidden="1" customHeight="1" x14ac:dyDescent="0.25"/>
    <row r="15086" ht="12" hidden="1" customHeight="1" x14ac:dyDescent="0.25"/>
    <row r="15087" ht="12" hidden="1" customHeight="1" x14ac:dyDescent="0.25"/>
    <row r="15088" ht="12" hidden="1" customHeight="1" x14ac:dyDescent="0.25"/>
    <row r="15089" ht="12" hidden="1" customHeight="1" x14ac:dyDescent="0.25"/>
    <row r="15090" ht="12" hidden="1" customHeight="1" x14ac:dyDescent="0.25"/>
    <row r="15091" ht="12" hidden="1" customHeight="1" x14ac:dyDescent="0.25"/>
    <row r="15092" ht="12" hidden="1" customHeight="1" x14ac:dyDescent="0.25"/>
    <row r="15093" ht="12" hidden="1" customHeight="1" x14ac:dyDescent="0.25"/>
    <row r="15094" ht="12" hidden="1" customHeight="1" x14ac:dyDescent="0.25"/>
    <row r="15095" ht="12" hidden="1" customHeight="1" x14ac:dyDescent="0.25"/>
    <row r="15096" ht="12" hidden="1" customHeight="1" x14ac:dyDescent="0.25"/>
    <row r="15097" ht="12" hidden="1" customHeight="1" x14ac:dyDescent="0.25"/>
    <row r="15098" ht="12" hidden="1" customHeight="1" x14ac:dyDescent="0.25"/>
    <row r="15099" ht="12" hidden="1" customHeight="1" x14ac:dyDescent="0.25"/>
    <row r="15100" ht="12" hidden="1" customHeight="1" x14ac:dyDescent="0.25"/>
    <row r="15101" ht="12" hidden="1" customHeight="1" x14ac:dyDescent="0.25"/>
    <row r="15102" ht="12" hidden="1" customHeight="1" x14ac:dyDescent="0.25"/>
    <row r="15103" ht="12" hidden="1" customHeight="1" x14ac:dyDescent="0.25"/>
    <row r="15104" ht="12" hidden="1" customHeight="1" x14ac:dyDescent="0.25"/>
    <row r="15105" ht="12" hidden="1" customHeight="1" x14ac:dyDescent="0.25"/>
    <row r="15106" ht="12" hidden="1" customHeight="1" x14ac:dyDescent="0.25"/>
    <row r="15107" ht="12" hidden="1" customHeight="1" x14ac:dyDescent="0.25"/>
    <row r="15108" ht="12" hidden="1" customHeight="1" x14ac:dyDescent="0.25"/>
    <row r="15109" ht="12" hidden="1" customHeight="1" x14ac:dyDescent="0.25"/>
    <row r="15110" ht="12" hidden="1" customHeight="1" x14ac:dyDescent="0.25"/>
    <row r="15111" ht="12" hidden="1" customHeight="1" x14ac:dyDescent="0.25"/>
    <row r="15112" ht="12" hidden="1" customHeight="1" x14ac:dyDescent="0.25"/>
    <row r="15113" ht="12" hidden="1" customHeight="1" x14ac:dyDescent="0.25"/>
    <row r="15114" ht="12" hidden="1" customHeight="1" x14ac:dyDescent="0.25"/>
    <row r="15115" ht="12" hidden="1" customHeight="1" x14ac:dyDescent="0.25"/>
    <row r="15116" ht="12" hidden="1" customHeight="1" x14ac:dyDescent="0.25"/>
    <row r="15117" ht="12" hidden="1" customHeight="1" x14ac:dyDescent="0.25"/>
    <row r="15118" ht="12" hidden="1" customHeight="1" x14ac:dyDescent="0.25"/>
    <row r="15119" ht="12" hidden="1" customHeight="1" x14ac:dyDescent="0.25"/>
    <row r="15120" ht="12" hidden="1" customHeight="1" x14ac:dyDescent="0.25"/>
    <row r="15121" ht="12" hidden="1" customHeight="1" x14ac:dyDescent="0.25"/>
    <row r="15122" ht="12" hidden="1" customHeight="1" x14ac:dyDescent="0.25"/>
    <row r="15123" ht="12" hidden="1" customHeight="1" x14ac:dyDescent="0.25"/>
    <row r="15124" ht="12" hidden="1" customHeight="1" x14ac:dyDescent="0.25"/>
    <row r="15125" ht="12" hidden="1" customHeight="1" x14ac:dyDescent="0.25"/>
    <row r="15126" ht="12" hidden="1" customHeight="1" x14ac:dyDescent="0.25"/>
    <row r="15127" ht="12" hidden="1" customHeight="1" x14ac:dyDescent="0.25"/>
    <row r="15128" ht="12" hidden="1" customHeight="1" x14ac:dyDescent="0.25"/>
    <row r="15129" ht="12" hidden="1" customHeight="1" x14ac:dyDescent="0.25"/>
    <row r="15130" ht="12" hidden="1" customHeight="1" x14ac:dyDescent="0.25"/>
    <row r="15131" ht="12" hidden="1" customHeight="1" x14ac:dyDescent="0.25"/>
    <row r="15132" ht="12" hidden="1" customHeight="1" x14ac:dyDescent="0.25"/>
    <row r="15133" ht="12" hidden="1" customHeight="1" x14ac:dyDescent="0.25"/>
    <row r="15134" ht="12" hidden="1" customHeight="1" x14ac:dyDescent="0.25"/>
    <row r="15135" ht="12" hidden="1" customHeight="1" x14ac:dyDescent="0.25"/>
    <row r="15136" ht="12" hidden="1" customHeight="1" x14ac:dyDescent="0.25"/>
    <row r="15137" ht="12" hidden="1" customHeight="1" x14ac:dyDescent="0.25"/>
    <row r="15138" ht="12" hidden="1" customHeight="1" x14ac:dyDescent="0.25"/>
    <row r="15139" ht="12" hidden="1" customHeight="1" x14ac:dyDescent="0.25"/>
    <row r="15140" ht="12" hidden="1" customHeight="1" x14ac:dyDescent="0.25"/>
    <row r="15141" ht="12" hidden="1" customHeight="1" x14ac:dyDescent="0.25"/>
    <row r="15142" ht="12" hidden="1" customHeight="1" x14ac:dyDescent="0.25"/>
    <row r="15143" ht="12" hidden="1" customHeight="1" x14ac:dyDescent="0.25"/>
    <row r="15144" ht="12" hidden="1" customHeight="1" x14ac:dyDescent="0.25"/>
    <row r="15145" ht="12" hidden="1" customHeight="1" x14ac:dyDescent="0.25"/>
    <row r="15146" ht="12" hidden="1" customHeight="1" x14ac:dyDescent="0.25"/>
    <row r="15147" ht="12" hidden="1" customHeight="1" x14ac:dyDescent="0.25"/>
    <row r="15148" ht="12" hidden="1" customHeight="1" x14ac:dyDescent="0.25"/>
    <row r="15149" ht="12" hidden="1" customHeight="1" x14ac:dyDescent="0.25"/>
    <row r="15150" ht="12" hidden="1" customHeight="1" x14ac:dyDescent="0.25"/>
    <row r="15151" ht="12" hidden="1" customHeight="1" x14ac:dyDescent="0.25"/>
    <row r="15152" ht="12" hidden="1" customHeight="1" x14ac:dyDescent="0.25"/>
    <row r="15153" ht="12" hidden="1" customHeight="1" x14ac:dyDescent="0.25"/>
    <row r="15154" ht="12" hidden="1" customHeight="1" x14ac:dyDescent="0.25"/>
    <row r="15155" ht="12" hidden="1" customHeight="1" x14ac:dyDescent="0.25"/>
    <row r="15156" ht="12" hidden="1" customHeight="1" x14ac:dyDescent="0.25"/>
    <row r="15157" ht="12" hidden="1" customHeight="1" x14ac:dyDescent="0.25"/>
    <row r="15158" ht="12" hidden="1" customHeight="1" x14ac:dyDescent="0.25"/>
    <row r="15159" ht="12" hidden="1" customHeight="1" x14ac:dyDescent="0.25"/>
    <row r="15160" ht="12" hidden="1" customHeight="1" x14ac:dyDescent="0.25"/>
    <row r="15161" ht="12" hidden="1" customHeight="1" x14ac:dyDescent="0.25"/>
    <row r="15162" ht="12" hidden="1" customHeight="1" x14ac:dyDescent="0.25"/>
    <row r="15163" ht="12" hidden="1" customHeight="1" x14ac:dyDescent="0.25"/>
    <row r="15164" ht="12" hidden="1" customHeight="1" x14ac:dyDescent="0.25"/>
    <row r="15165" ht="12" hidden="1" customHeight="1" x14ac:dyDescent="0.25"/>
    <row r="15166" ht="12" hidden="1" customHeight="1" x14ac:dyDescent="0.25"/>
    <row r="15167" ht="12" hidden="1" customHeight="1" x14ac:dyDescent="0.25"/>
    <row r="15168" ht="12" hidden="1" customHeight="1" x14ac:dyDescent="0.25"/>
    <row r="15169" ht="12" hidden="1" customHeight="1" x14ac:dyDescent="0.25"/>
    <row r="15170" ht="12" hidden="1" customHeight="1" x14ac:dyDescent="0.25"/>
    <row r="15171" ht="12" hidden="1" customHeight="1" x14ac:dyDescent="0.25"/>
    <row r="15172" ht="12" hidden="1" customHeight="1" x14ac:dyDescent="0.25"/>
    <row r="15173" ht="12" hidden="1" customHeight="1" x14ac:dyDescent="0.25"/>
    <row r="15174" ht="12" hidden="1" customHeight="1" x14ac:dyDescent="0.25"/>
    <row r="15175" ht="12" hidden="1" customHeight="1" x14ac:dyDescent="0.25"/>
    <row r="15176" ht="12" hidden="1" customHeight="1" x14ac:dyDescent="0.25"/>
    <row r="15177" ht="12" hidden="1" customHeight="1" x14ac:dyDescent="0.25"/>
    <row r="15178" ht="12" hidden="1" customHeight="1" x14ac:dyDescent="0.25"/>
    <row r="15179" ht="12" hidden="1" customHeight="1" x14ac:dyDescent="0.25"/>
    <row r="15180" ht="12" hidden="1" customHeight="1" x14ac:dyDescent="0.25"/>
    <row r="15181" ht="12" hidden="1" customHeight="1" x14ac:dyDescent="0.25"/>
    <row r="15182" ht="12" hidden="1" customHeight="1" x14ac:dyDescent="0.25"/>
    <row r="15183" ht="12" hidden="1" customHeight="1" x14ac:dyDescent="0.25"/>
    <row r="15184" ht="12" hidden="1" customHeight="1" x14ac:dyDescent="0.25"/>
    <row r="15185" ht="12" hidden="1" customHeight="1" x14ac:dyDescent="0.25"/>
    <row r="15186" ht="12" hidden="1" customHeight="1" x14ac:dyDescent="0.25"/>
    <row r="15187" ht="12" hidden="1" customHeight="1" x14ac:dyDescent="0.25"/>
    <row r="15188" ht="12" hidden="1" customHeight="1" x14ac:dyDescent="0.25"/>
    <row r="15189" ht="12" hidden="1" customHeight="1" x14ac:dyDescent="0.25"/>
    <row r="15190" ht="12" hidden="1" customHeight="1" x14ac:dyDescent="0.25"/>
    <row r="15191" ht="12" hidden="1" customHeight="1" x14ac:dyDescent="0.25"/>
    <row r="15192" ht="12" hidden="1" customHeight="1" x14ac:dyDescent="0.25"/>
    <row r="15193" ht="12" hidden="1" customHeight="1" x14ac:dyDescent="0.25"/>
    <row r="15194" ht="12" hidden="1" customHeight="1" x14ac:dyDescent="0.25"/>
    <row r="15195" ht="12" hidden="1" customHeight="1" x14ac:dyDescent="0.25"/>
    <row r="15196" ht="12" hidden="1" customHeight="1" x14ac:dyDescent="0.25"/>
    <row r="15197" ht="12" hidden="1" customHeight="1" x14ac:dyDescent="0.25"/>
    <row r="15198" ht="12" hidden="1" customHeight="1" x14ac:dyDescent="0.25"/>
    <row r="15199" ht="12" hidden="1" customHeight="1" x14ac:dyDescent="0.25"/>
    <row r="15200" ht="12" hidden="1" customHeight="1" x14ac:dyDescent="0.25"/>
    <row r="15201" ht="12" hidden="1" customHeight="1" x14ac:dyDescent="0.25"/>
    <row r="15202" ht="12" hidden="1" customHeight="1" x14ac:dyDescent="0.25"/>
    <row r="15203" ht="12" hidden="1" customHeight="1" x14ac:dyDescent="0.25"/>
    <row r="15204" ht="12" hidden="1" customHeight="1" x14ac:dyDescent="0.25"/>
    <row r="15205" ht="12" hidden="1" customHeight="1" x14ac:dyDescent="0.25"/>
    <row r="15206" ht="12" hidden="1" customHeight="1" x14ac:dyDescent="0.25"/>
    <row r="15207" ht="12" hidden="1" customHeight="1" x14ac:dyDescent="0.25"/>
    <row r="15208" ht="12" hidden="1" customHeight="1" x14ac:dyDescent="0.25"/>
    <row r="15209" ht="12" hidden="1" customHeight="1" x14ac:dyDescent="0.25"/>
    <row r="15210" ht="12" hidden="1" customHeight="1" x14ac:dyDescent="0.25"/>
    <row r="15211" ht="12" hidden="1" customHeight="1" x14ac:dyDescent="0.25"/>
    <row r="15212" ht="12" hidden="1" customHeight="1" x14ac:dyDescent="0.25"/>
    <row r="15213" ht="12" hidden="1" customHeight="1" x14ac:dyDescent="0.25"/>
    <row r="15214" ht="12" hidden="1" customHeight="1" x14ac:dyDescent="0.25"/>
    <row r="15215" ht="12" hidden="1" customHeight="1" x14ac:dyDescent="0.25"/>
    <row r="15216" ht="12" hidden="1" customHeight="1" x14ac:dyDescent="0.25"/>
    <row r="15217" ht="12" hidden="1" customHeight="1" x14ac:dyDescent="0.25"/>
    <row r="15218" ht="12" hidden="1" customHeight="1" x14ac:dyDescent="0.25"/>
    <row r="15219" ht="12" hidden="1" customHeight="1" x14ac:dyDescent="0.25"/>
    <row r="15220" ht="12" hidden="1" customHeight="1" x14ac:dyDescent="0.25"/>
    <row r="15221" ht="12" hidden="1" customHeight="1" x14ac:dyDescent="0.25"/>
    <row r="15222" ht="12" hidden="1" customHeight="1" x14ac:dyDescent="0.25"/>
    <row r="15223" ht="12" hidden="1" customHeight="1" x14ac:dyDescent="0.25"/>
    <row r="15224" ht="12" hidden="1" customHeight="1" x14ac:dyDescent="0.25"/>
    <row r="15225" ht="12" hidden="1" customHeight="1" x14ac:dyDescent="0.25"/>
    <row r="15226" ht="12" hidden="1" customHeight="1" x14ac:dyDescent="0.25"/>
    <row r="15227" ht="12" hidden="1" customHeight="1" x14ac:dyDescent="0.25"/>
    <row r="15228" ht="12" hidden="1" customHeight="1" x14ac:dyDescent="0.25"/>
    <row r="15229" ht="12" hidden="1" customHeight="1" x14ac:dyDescent="0.25"/>
    <row r="15230" ht="12" hidden="1" customHeight="1" x14ac:dyDescent="0.25"/>
    <row r="15231" ht="12" hidden="1" customHeight="1" x14ac:dyDescent="0.25"/>
    <row r="15232" ht="12" hidden="1" customHeight="1" x14ac:dyDescent="0.25"/>
    <row r="15233" ht="12" hidden="1" customHeight="1" x14ac:dyDescent="0.25"/>
    <row r="15234" ht="12" hidden="1" customHeight="1" x14ac:dyDescent="0.25"/>
    <row r="15235" ht="12" hidden="1" customHeight="1" x14ac:dyDescent="0.25"/>
    <row r="15236" ht="12" hidden="1" customHeight="1" x14ac:dyDescent="0.25"/>
    <row r="15237" ht="12" hidden="1" customHeight="1" x14ac:dyDescent="0.25"/>
    <row r="15238" ht="12" hidden="1" customHeight="1" x14ac:dyDescent="0.25"/>
    <row r="15239" ht="12" hidden="1" customHeight="1" x14ac:dyDescent="0.25"/>
    <row r="15240" ht="12" hidden="1" customHeight="1" x14ac:dyDescent="0.25"/>
    <row r="15241" ht="12" hidden="1" customHeight="1" x14ac:dyDescent="0.25"/>
    <row r="15242" ht="12" hidden="1" customHeight="1" x14ac:dyDescent="0.25"/>
    <row r="15243" ht="12" hidden="1" customHeight="1" x14ac:dyDescent="0.25"/>
    <row r="15244" ht="12" hidden="1" customHeight="1" x14ac:dyDescent="0.25"/>
    <row r="15245" ht="12" hidden="1" customHeight="1" x14ac:dyDescent="0.25"/>
    <row r="15246" ht="12" hidden="1" customHeight="1" x14ac:dyDescent="0.25"/>
    <row r="15247" ht="12" hidden="1" customHeight="1" x14ac:dyDescent="0.25"/>
    <row r="15248" ht="12" hidden="1" customHeight="1" x14ac:dyDescent="0.25"/>
    <row r="15249" ht="12" hidden="1" customHeight="1" x14ac:dyDescent="0.25"/>
    <row r="15250" ht="12" hidden="1" customHeight="1" x14ac:dyDescent="0.25"/>
    <row r="15251" ht="12" hidden="1" customHeight="1" x14ac:dyDescent="0.25"/>
    <row r="15252" ht="12" hidden="1" customHeight="1" x14ac:dyDescent="0.25"/>
    <row r="15253" ht="12" hidden="1" customHeight="1" x14ac:dyDescent="0.25"/>
    <row r="15254" ht="12" hidden="1" customHeight="1" x14ac:dyDescent="0.25"/>
    <row r="15255" ht="12" hidden="1" customHeight="1" x14ac:dyDescent="0.25"/>
    <row r="15256" ht="12" hidden="1" customHeight="1" x14ac:dyDescent="0.25"/>
    <row r="15257" ht="12" hidden="1" customHeight="1" x14ac:dyDescent="0.25"/>
    <row r="15258" ht="12" hidden="1" customHeight="1" x14ac:dyDescent="0.25"/>
    <row r="15259" ht="12" hidden="1" customHeight="1" x14ac:dyDescent="0.25"/>
    <row r="15260" ht="12" hidden="1" customHeight="1" x14ac:dyDescent="0.25"/>
    <row r="15261" ht="12" hidden="1" customHeight="1" x14ac:dyDescent="0.25"/>
    <row r="15262" ht="12" hidden="1" customHeight="1" x14ac:dyDescent="0.25"/>
    <row r="15263" ht="12" hidden="1" customHeight="1" x14ac:dyDescent="0.25"/>
    <row r="15264" ht="12" hidden="1" customHeight="1" x14ac:dyDescent="0.25"/>
    <row r="15265" ht="12" hidden="1" customHeight="1" x14ac:dyDescent="0.25"/>
    <row r="15266" ht="12" hidden="1" customHeight="1" x14ac:dyDescent="0.25"/>
    <row r="15267" ht="12" hidden="1" customHeight="1" x14ac:dyDescent="0.25"/>
    <row r="15268" ht="12" hidden="1" customHeight="1" x14ac:dyDescent="0.25"/>
    <row r="15269" ht="12" hidden="1" customHeight="1" x14ac:dyDescent="0.25"/>
    <row r="15270" ht="12" hidden="1" customHeight="1" x14ac:dyDescent="0.25"/>
    <row r="15271" ht="12" hidden="1" customHeight="1" x14ac:dyDescent="0.25"/>
    <row r="15272" ht="12" hidden="1" customHeight="1" x14ac:dyDescent="0.25"/>
    <row r="15273" ht="12" hidden="1" customHeight="1" x14ac:dyDescent="0.25"/>
    <row r="15274" ht="12" hidden="1" customHeight="1" x14ac:dyDescent="0.25"/>
    <row r="15275" ht="12" hidden="1" customHeight="1" x14ac:dyDescent="0.25"/>
    <row r="15276" ht="12" hidden="1" customHeight="1" x14ac:dyDescent="0.25"/>
    <row r="15277" ht="12" hidden="1" customHeight="1" x14ac:dyDescent="0.25"/>
    <row r="15278" ht="12" hidden="1" customHeight="1" x14ac:dyDescent="0.25"/>
    <row r="15279" ht="12" hidden="1" customHeight="1" x14ac:dyDescent="0.25"/>
    <row r="15280" ht="12" hidden="1" customHeight="1" x14ac:dyDescent="0.25"/>
    <row r="15281" ht="12" hidden="1" customHeight="1" x14ac:dyDescent="0.25"/>
    <row r="15282" ht="12" hidden="1" customHeight="1" x14ac:dyDescent="0.25"/>
    <row r="15283" ht="12" hidden="1" customHeight="1" x14ac:dyDescent="0.25"/>
    <row r="15284" ht="12" hidden="1" customHeight="1" x14ac:dyDescent="0.25"/>
    <row r="15285" ht="12" hidden="1" customHeight="1" x14ac:dyDescent="0.25"/>
    <row r="15286" ht="12" hidden="1" customHeight="1" x14ac:dyDescent="0.25"/>
    <row r="15287" ht="12" hidden="1" customHeight="1" x14ac:dyDescent="0.25"/>
    <row r="15288" ht="12" hidden="1" customHeight="1" x14ac:dyDescent="0.25"/>
    <row r="15289" ht="12" hidden="1" customHeight="1" x14ac:dyDescent="0.25"/>
    <row r="15290" ht="12" hidden="1" customHeight="1" x14ac:dyDescent="0.25"/>
    <row r="15291" ht="12" hidden="1" customHeight="1" x14ac:dyDescent="0.25"/>
    <row r="15292" ht="12" hidden="1" customHeight="1" x14ac:dyDescent="0.25"/>
    <row r="15293" ht="12" hidden="1" customHeight="1" x14ac:dyDescent="0.25"/>
    <row r="15294" ht="12" hidden="1" customHeight="1" x14ac:dyDescent="0.25"/>
    <row r="15295" ht="12" hidden="1" customHeight="1" x14ac:dyDescent="0.25"/>
    <row r="15296" ht="12" hidden="1" customHeight="1" x14ac:dyDescent="0.25"/>
    <row r="15297" ht="12" hidden="1" customHeight="1" x14ac:dyDescent="0.25"/>
    <row r="15298" ht="12" hidden="1" customHeight="1" x14ac:dyDescent="0.25"/>
    <row r="15299" ht="12" hidden="1" customHeight="1" x14ac:dyDescent="0.25"/>
    <row r="15300" ht="12" hidden="1" customHeight="1" x14ac:dyDescent="0.25"/>
    <row r="15301" ht="12" hidden="1" customHeight="1" x14ac:dyDescent="0.25"/>
    <row r="15302" ht="12" hidden="1" customHeight="1" x14ac:dyDescent="0.25"/>
    <row r="15303" ht="12" hidden="1" customHeight="1" x14ac:dyDescent="0.25"/>
    <row r="15304" ht="12" hidden="1" customHeight="1" x14ac:dyDescent="0.25"/>
    <row r="15305" ht="12" hidden="1" customHeight="1" x14ac:dyDescent="0.25"/>
    <row r="15306" ht="12" hidden="1" customHeight="1" x14ac:dyDescent="0.25"/>
    <row r="15307" ht="12" hidden="1" customHeight="1" x14ac:dyDescent="0.25"/>
    <row r="15308" ht="12" hidden="1" customHeight="1" x14ac:dyDescent="0.25"/>
    <row r="15309" ht="12" hidden="1" customHeight="1" x14ac:dyDescent="0.25"/>
    <row r="15310" ht="12" hidden="1" customHeight="1" x14ac:dyDescent="0.25"/>
    <row r="15311" ht="12" hidden="1" customHeight="1" x14ac:dyDescent="0.25"/>
    <row r="15312" ht="12" hidden="1" customHeight="1" x14ac:dyDescent="0.25"/>
    <row r="15313" ht="12" hidden="1" customHeight="1" x14ac:dyDescent="0.25"/>
    <row r="15314" ht="12" hidden="1" customHeight="1" x14ac:dyDescent="0.25"/>
    <row r="15315" ht="12" hidden="1" customHeight="1" x14ac:dyDescent="0.25"/>
    <row r="15316" ht="12" hidden="1" customHeight="1" x14ac:dyDescent="0.25"/>
    <row r="15317" ht="12" hidden="1" customHeight="1" x14ac:dyDescent="0.25"/>
    <row r="15318" ht="12" hidden="1" customHeight="1" x14ac:dyDescent="0.25"/>
    <row r="15319" ht="12" hidden="1" customHeight="1" x14ac:dyDescent="0.25"/>
    <row r="15320" ht="12" hidden="1" customHeight="1" x14ac:dyDescent="0.25"/>
    <row r="15321" ht="12" hidden="1" customHeight="1" x14ac:dyDescent="0.25"/>
    <row r="15322" ht="12" hidden="1" customHeight="1" x14ac:dyDescent="0.25"/>
    <row r="15323" ht="12" hidden="1" customHeight="1" x14ac:dyDescent="0.25"/>
    <row r="15324" ht="12" hidden="1" customHeight="1" x14ac:dyDescent="0.25"/>
    <row r="15325" ht="12" hidden="1" customHeight="1" x14ac:dyDescent="0.25"/>
    <row r="15326" ht="12" hidden="1" customHeight="1" x14ac:dyDescent="0.25"/>
    <row r="15327" ht="12" hidden="1" customHeight="1" x14ac:dyDescent="0.25"/>
    <row r="15328" ht="12" hidden="1" customHeight="1" x14ac:dyDescent="0.25"/>
    <row r="15329" ht="12" hidden="1" customHeight="1" x14ac:dyDescent="0.25"/>
    <row r="15330" ht="12" hidden="1" customHeight="1" x14ac:dyDescent="0.25"/>
    <row r="15331" ht="12" hidden="1" customHeight="1" x14ac:dyDescent="0.25"/>
    <row r="15332" ht="12" hidden="1" customHeight="1" x14ac:dyDescent="0.25"/>
    <row r="15333" ht="12" hidden="1" customHeight="1" x14ac:dyDescent="0.25"/>
    <row r="15334" ht="12" hidden="1" customHeight="1" x14ac:dyDescent="0.25"/>
    <row r="15335" ht="12" hidden="1" customHeight="1" x14ac:dyDescent="0.25"/>
    <row r="15336" ht="12" hidden="1" customHeight="1" x14ac:dyDescent="0.25"/>
    <row r="15337" ht="12" hidden="1" customHeight="1" x14ac:dyDescent="0.25"/>
    <row r="15338" ht="12" hidden="1" customHeight="1" x14ac:dyDescent="0.25"/>
    <row r="15339" ht="12" hidden="1" customHeight="1" x14ac:dyDescent="0.25"/>
    <row r="15340" ht="12" hidden="1" customHeight="1" x14ac:dyDescent="0.25"/>
    <row r="15341" ht="12" hidden="1" customHeight="1" x14ac:dyDescent="0.25"/>
    <row r="15342" ht="12" hidden="1" customHeight="1" x14ac:dyDescent="0.25"/>
    <row r="15343" ht="12" hidden="1" customHeight="1" x14ac:dyDescent="0.25"/>
    <row r="15344" ht="12" hidden="1" customHeight="1" x14ac:dyDescent="0.25"/>
    <row r="15345" ht="12" hidden="1" customHeight="1" x14ac:dyDescent="0.25"/>
    <row r="15346" ht="12" hidden="1" customHeight="1" x14ac:dyDescent="0.25"/>
    <row r="15347" ht="12" hidden="1" customHeight="1" x14ac:dyDescent="0.25"/>
    <row r="15348" ht="12" hidden="1" customHeight="1" x14ac:dyDescent="0.25"/>
    <row r="15349" ht="12" hidden="1" customHeight="1" x14ac:dyDescent="0.25"/>
    <row r="15350" ht="12" hidden="1" customHeight="1" x14ac:dyDescent="0.25"/>
    <row r="15351" ht="12" hidden="1" customHeight="1" x14ac:dyDescent="0.25"/>
    <row r="15352" ht="12" hidden="1" customHeight="1" x14ac:dyDescent="0.25"/>
    <row r="15353" ht="12" hidden="1" customHeight="1" x14ac:dyDescent="0.25"/>
    <row r="15354" ht="12" hidden="1" customHeight="1" x14ac:dyDescent="0.25"/>
    <row r="15355" ht="12" hidden="1" customHeight="1" x14ac:dyDescent="0.25"/>
    <row r="15356" ht="12" hidden="1" customHeight="1" x14ac:dyDescent="0.25"/>
    <row r="15357" ht="12" hidden="1" customHeight="1" x14ac:dyDescent="0.25"/>
    <row r="15358" ht="12" hidden="1" customHeight="1" x14ac:dyDescent="0.25"/>
    <row r="15359" ht="12" hidden="1" customHeight="1" x14ac:dyDescent="0.25"/>
    <row r="15360" ht="12" hidden="1" customHeight="1" x14ac:dyDescent="0.25"/>
    <row r="15361" ht="12" hidden="1" customHeight="1" x14ac:dyDescent="0.25"/>
    <row r="15362" ht="12" hidden="1" customHeight="1" x14ac:dyDescent="0.25"/>
    <row r="15363" ht="12" hidden="1" customHeight="1" x14ac:dyDescent="0.25"/>
    <row r="15364" ht="12" hidden="1" customHeight="1" x14ac:dyDescent="0.25"/>
    <row r="15365" ht="12" hidden="1" customHeight="1" x14ac:dyDescent="0.25"/>
    <row r="15366" ht="12" hidden="1" customHeight="1" x14ac:dyDescent="0.25"/>
    <row r="15367" ht="12" hidden="1" customHeight="1" x14ac:dyDescent="0.25"/>
    <row r="15368" ht="12" hidden="1" customHeight="1" x14ac:dyDescent="0.25"/>
    <row r="15369" ht="12" hidden="1" customHeight="1" x14ac:dyDescent="0.25"/>
    <row r="15370" ht="12" hidden="1" customHeight="1" x14ac:dyDescent="0.25"/>
    <row r="15371" ht="12" hidden="1" customHeight="1" x14ac:dyDescent="0.25"/>
    <row r="15372" ht="12" hidden="1" customHeight="1" x14ac:dyDescent="0.25"/>
    <row r="15373" ht="12" hidden="1" customHeight="1" x14ac:dyDescent="0.25"/>
    <row r="15374" ht="12" hidden="1" customHeight="1" x14ac:dyDescent="0.25"/>
    <row r="15375" ht="12" hidden="1" customHeight="1" x14ac:dyDescent="0.25"/>
    <row r="15376" ht="12" hidden="1" customHeight="1" x14ac:dyDescent="0.25"/>
    <row r="15377" ht="12" hidden="1" customHeight="1" x14ac:dyDescent="0.25"/>
    <row r="15378" ht="12" hidden="1" customHeight="1" x14ac:dyDescent="0.25"/>
    <row r="15379" ht="12" hidden="1" customHeight="1" x14ac:dyDescent="0.25"/>
    <row r="15380" ht="12" hidden="1" customHeight="1" x14ac:dyDescent="0.25"/>
    <row r="15381" ht="12" hidden="1" customHeight="1" x14ac:dyDescent="0.25"/>
    <row r="15382" ht="12" hidden="1" customHeight="1" x14ac:dyDescent="0.25"/>
    <row r="15383" ht="12" hidden="1" customHeight="1" x14ac:dyDescent="0.25"/>
    <row r="15384" ht="12" hidden="1" customHeight="1" x14ac:dyDescent="0.25"/>
    <row r="15385" ht="12" hidden="1" customHeight="1" x14ac:dyDescent="0.25"/>
    <row r="15386" ht="12" hidden="1" customHeight="1" x14ac:dyDescent="0.25"/>
    <row r="15387" ht="12" hidden="1" customHeight="1" x14ac:dyDescent="0.25"/>
    <row r="15388" ht="12" hidden="1" customHeight="1" x14ac:dyDescent="0.25"/>
    <row r="15389" ht="12" hidden="1" customHeight="1" x14ac:dyDescent="0.25"/>
    <row r="15390" ht="12" hidden="1" customHeight="1" x14ac:dyDescent="0.25"/>
    <row r="15391" ht="12" hidden="1" customHeight="1" x14ac:dyDescent="0.25"/>
    <row r="15392" ht="12" hidden="1" customHeight="1" x14ac:dyDescent="0.25"/>
    <row r="15393" ht="12" hidden="1" customHeight="1" x14ac:dyDescent="0.25"/>
    <row r="15394" ht="12" hidden="1" customHeight="1" x14ac:dyDescent="0.25"/>
    <row r="15395" ht="12" hidden="1" customHeight="1" x14ac:dyDescent="0.25"/>
    <row r="15396" ht="12" hidden="1" customHeight="1" x14ac:dyDescent="0.25"/>
    <row r="15397" ht="12" hidden="1" customHeight="1" x14ac:dyDescent="0.25"/>
    <row r="15398" ht="12" hidden="1" customHeight="1" x14ac:dyDescent="0.25"/>
    <row r="15399" ht="12" hidden="1" customHeight="1" x14ac:dyDescent="0.25"/>
    <row r="15400" ht="12" hidden="1" customHeight="1" x14ac:dyDescent="0.25"/>
    <row r="15401" ht="12" hidden="1" customHeight="1" x14ac:dyDescent="0.25"/>
    <row r="15402" ht="12" hidden="1" customHeight="1" x14ac:dyDescent="0.25"/>
    <row r="15403" ht="12" hidden="1" customHeight="1" x14ac:dyDescent="0.25"/>
    <row r="15404" ht="12" hidden="1" customHeight="1" x14ac:dyDescent="0.25"/>
    <row r="15405" ht="12" hidden="1" customHeight="1" x14ac:dyDescent="0.25"/>
    <row r="15406" ht="12" hidden="1" customHeight="1" x14ac:dyDescent="0.25"/>
    <row r="15407" ht="12" hidden="1" customHeight="1" x14ac:dyDescent="0.25"/>
    <row r="15408" ht="12" hidden="1" customHeight="1" x14ac:dyDescent="0.25"/>
    <row r="15409" ht="12" hidden="1" customHeight="1" x14ac:dyDescent="0.25"/>
    <row r="15410" ht="12" hidden="1" customHeight="1" x14ac:dyDescent="0.25"/>
    <row r="15411" ht="12" hidden="1" customHeight="1" x14ac:dyDescent="0.25"/>
    <row r="15412" ht="12" hidden="1" customHeight="1" x14ac:dyDescent="0.25"/>
    <row r="15413" ht="12" hidden="1" customHeight="1" x14ac:dyDescent="0.25"/>
    <row r="15414" ht="12" hidden="1" customHeight="1" x14ac:dyDescent="0.25"/>
    <row r="15415" ht="12" hidden="1" customHeight="1" x14ac:dyDescent="0.25"/>
    <row r="15416" ht="12" hidden="1" customHeight="1" x14ac:dyDescent="0.25"/>
    <row r="15417" ht="12" hidden="1" customHeight="1" x14ac:dyDescent="0.25"/>
    <row r="15418" ht="12" hidden="1" customHeight="1" x14ac:dyDescent="0.25"/>
    <row r="15419" ht="12" hidden="1" customHeight="1" x14ac:dyDescent="0.25"/>
    <row r="15420" ht="12" hidden="1" customHeight="1" x14ac:dyDescent="0.25"/>
    <row r="15421" ht="12" hidden="1" customHeight="1" x14ac:dyDescent="0.25"/>
    <row r="15422" ht="12" hidden="1" customHeight="1" x14ac:dyDescent="0.25"/>
    <row r="15423" ht="12" hidden="1" customHeight="1" x14ac:dyDescent="0.25"/>
    <row r="15424" ht="12" hidden="1" customHeight="1" x14ac:dyDescent="0.25"/>
    <row r="15425" ht="12" hidden="1" customHeight="1" x14ac:dyDescent="0.25"/>
    <row r="15426" ht="12" hidden="1" customHeight="1" x14ac:dyDescent="0.25"/>
    <row r="15427" ht="12" hidden="1" customHeight="1" x14ac:dyDescent="0.25"/>
    <row r="15428" ht="12" hidden="1" customHeight="1" x14ac:dyDescent="0.25"/>
    <row r="15429" ht="12" hidden="1" customHeight="1" x14ac:dyDescent="0.25"/>
    <row r="15430" ht="12" hidden="1" customHeight="1" x14ac:dyDescent="0.25"/>
    <row r="15431" ht="12" hidden="1" customHeight="1" x14ac:dyDescent="0.25"/>
    <row r="15432" ht="12" hidden="1" customHeight="1" x14ac:dyDescent="0.25"/>
    <row r="15433" ht="12" hidden="1" customHeight="1" x14ac:dyDescent="0.25"/>
    <row r="15434" ht="12" hidden="1" customHeight="1" x14ac:dyDescent="0.25"/>
    <row r="15435" ht="12" hidden="1" customHeight="1" x14ac:dyDescent="0.25"/>
    <row r="15436" ht="12" hidden="1" customHeight="1" x14ac:dyDescent="0.25"/>
    <row r="15437" ht="12" hidden="1" customHeight="1" x14ac:dyDescent="0.25"/>
    <row r="15438" ht="12" hidden="1" customHeight="1" x14ac:dyDescent="0.25"/>
    <row r="15439" ht="12" hidden="1" customHeight="1" x14ac:dyDescent="0.25"/>
    <row r="15440" ht="12" hidden="1" customHeight="1" x14ac:dyDescent="0.25"/>
    <row r="15441" ht="12" hidden="1" customHeight="1" x14ac:dyDescent="0.25"/>
    <row r="15442" ht="12" hidden="1" customHeight="1" x14ac:dyDescent="0.25"/>
    <row r="15443" ht="12" hidden="1" customHeight="1" x14ac:dyDescent="0.25"/>
    <row r="15444" ht="12" hidden="1" customHeight="1" x14ac:dyDescent="0.25"/>
    <row r="15445" ht="12" hidden="1" customHeight="1" x14ac:dyDescent="0.25"/>
    <row r="15446" ht="12" hidden="1" customHeight="1" x14ac:dyDescent="0.25"/>
    <row r="15447" ht="12" hidden="1" customHeight="1" x14ac:dyDescent="0.25"/>
    <row r="15448" ht="12" hidden="1" customHeight="1" x14ac:dyDescent="0.25"/>
    <row r="15449" ht="12" hidden="1" customHeight="1" x14ac:dyDescent="0.25"/>
    <row r="15450" ht="12" hidden="1" customHeight="1" x14ac:dyDescent="0.25"/>
    <row r="15451" ht="12" hidden="1" customHeight="1" x14ac:dyDescent="0.25"/>
    <row r="15452" ht="12" hidden="1" customHeight="1" x14ac:dyDescent="0.25"/>
    <row r="15453" ht="12" hidden="1" customHeight="1" x14ac:dyDescent="0.25"/>
    <row r="15454" ht="12" hidden="1" customHeight="1" x14ac:dyDescent="0.25"/>
    <row r="15455" ht="12" hidden="1" customHeight="1" x14ac:dyDescent="0.25"/>
    <row r="15456" ht="12" hidden="1" customHeight="1" x14ac:dyDescent="0.25"/>
    <row r="15457" ht="12" hidden="1" customHeight="1" x14ac:dyDescent="0.25"/>
    <row r="15458" ht="12" hidden="1" customHeight="1" x14ac:dyDescent="0.25"/>
    <row r="15459" ht="12" hidden="1" customHeight="1" x14ac:dyDescent="0.25"/>
    <row r="15460" ht="12" hidden="1" customHeight="1" x14ac:dyDescent="0.25"/>
    <row r="15461" ht="12" hidden="1" customHeight="1" x14ac:dyDescent="0.25"/>
    <row r="15462" ht="12" hidden="1" customHeight="1" x14ac:dyDescent="0.25"/>
    <row r="15463" ht="12" hidden="1" customHeight="1" x14ac:dyDescent="0.25"/>
    <row r="15464" ht="12" hidden="1" customHeight="1" x14ac:dyDescent="0.25"/>
    <row r="15465" ht="12" hidden="1" customHeight="1" x14ac:dyDescent="0.25"/>
    <row r="15466" ht="12" hidden="1" customHeight="1" x14ac:dyDescent="0.25"/>
    <row r="15467" ht="12" hidden="1" customHeight="1" x14ac:dyDescent="0.25"/>
    <row r="15468" ht="12" hidden="1" customHeight="1" x14ac:dyDescent="0.25"/>
    <row r="15469" ht="12" hidden="1" customHeight="1" x14ac:dyDescent="0.25"/>
    <row r="15470" ht="12" hidden="1" customHeight="1" x14ac:dyDescent="0.25"/>
    <row r="15471" ht="12" hidden="1" customHeight="1" x14ac:dyDescent="0.25"/>
    <row r="15472" ht="12" hidden="1" customHeight="1" x14ac:dyDescent="0.25"/>
    <row r="15473" ht="12" hidden="1" customHeight="1" x14ac:dyDescent="0.25"/>
    <row r="15474" ht="12" hidden="1" customHeight="1" x14ac:dyDescent="0.25"/>
    <row r="15475" ht="12" hidden="1" customHeight="1" x14ac:dyDescent="0.25"/>
    <row r="15476" ht="12" hidden="1" customHeight="1" x14ac:dyDescent="0.25"/>
    <row r="15477" ht="12" hidden="1" customHeight="1" x14ac:dyDescent="0.25"/>
    <row r="15478" ht="12" hidden="1" customHeight="1" x14ac:dyDescent="0.25"/>
    <row r="15479" ht="12" hidden="1" customHeight="1" x14ac:dyDescent="0.25"/>
    <row r="15480" ht="12" hidden="1" customHeight="1" x14ac:dyDescent="0.25"/>
    <row r="15481" ht="12" hidden="1" customHeight="1" x14ac:dyDescent="0.25"/>
    <row r="15482" ht="12" hidden="1" customHeight="1" x14ac:dyDescent="0.25"/>
    <row r="15483" ht="12" hidden="1" customHeight="1" x14ac:dyDescent="0.25"/>
    <row r="15484" ht="12" hidden="1" customHeight="1" x14ac:dyDescent="0.25"/>
    <row r="15485" ht="12" hidden="1" customHeight="1" x14ac:dyDescent="0.25"/>
    <row r="15486" ht="12" hidden="1" customHeight="1" x14ac:dyDescent="0.25"/>
    <row r="15487" ht="12" hidden="1" customHeight="1" x14ac:dyDescent="0.25"/>
    <row r="15488" ht="12" hidden="1" customHeight="1" x14ac:dyDescent="0.25"/>
    <row r="15489" ht="12" hidden="1" customHeight="1" x14ac:dyDescent="0.25"/>
    <row r="15490" ht="12" hidden="1" customHeight="1" x14ac:dyDescent="0.25"/>
    <row r="15491" ht="12" hidden="1" customHeight="1" x14ac:dyDescent="0.25"/>
    <row r="15492" ht="12" hidden="1" customHeight="1" x14ac:dyDescent="0.25"/>
    <row r="15493" ht="12" hidden="1" customHeight="1" x14ac:dyDescent="0.25"/>
    <row r="15494" ht="12" hidden="1" customHeight="1" x14ac:dyDescent="0.25"/>
    <row r="15495" ht="12" hidden="1" customHeight="1" x14ac:dyDescent="0.25"/>
    <row r="15496" ht="12" hidden="1" customHeight="1" x14ac:dyDescent="0.25"/>
    <row r="15497" ht="12" hidden="1" customHeight="1" x14ac:dyDescent="0.25"/>
    <row r="15498" ht="12" hidden="1" customHeight="1" x14ac:dyDescent="0.25"/>
    <row r="15499" ht="12" hidden="1" customHeight="1" x14ac:dyDescent="0.25"/>
    <row r="15500" ht="12" hidden="1" customHeight="1" x14ac:dyDescent="0.25"/>
    <row r="15501" ht="12" hidden="1" customHeight="1" x14ac:dyDescent="0.25"/>
    <row r="15502" ht="12" hidden="1" customHeight="1" x14ac:dyDescent="0.25"/>
    <row r="15503" ht="12" hidden="1" customHeight="1" x14ac:dyDescent="0.25"/>
    <row r="15504" ht="12" hidden="1" customHeight="1" x14ac:dyDescent="0.25"/>
    <row r="15505" ht="12" hidden="1" customHeight="1" x14ac:dyDescent="0.25"/>
    <row r="15506" ht="12" hidden="1" customHeight="1" x14ac:dyDescent="0.25"/>
    <row r="15507" ht="12" hidden="1" customHeight="1" x14ac:dyDescent="0.25"/>
    <row r="15508" ht="12" hidden="1" customHeight="1" x14ac:dyDescent="0.25"/>
    <row r="15509" ht="12" hidden="1" customHeight="1" x14ac:dyDescent="0.25"/>
    <row r="15510" ht="12" hidden="1" customHeight="1" x14ac:dyDescent="0.25"/>
    <row r="15511" ht="12" hidden="1" customHeight="1" x14ac:dyDescent="0.25"/>
    <row r="15512" ht="12" hidden="1" customHeight="1" x14ac:dyDescent="0.25"/>
    <row r="15513" ht="12" hidden="1" customHeight="1" x14ac:dyDescent="0.25"/>
    <row r="15514" ht="12" hidden="1" customHeight="1" x14ac:dyDescent="0.25"/>
    <row r="15515" ht="12" hidden="1" customHeight="1" x14ac:dyDescent="0.25"/>
    <row r="15516" ht="12" hidden="1" customHeight="1" x14ac:dyDescent="0.25"/>
    <row r="15517" ht="12" hidden="1" customHeight="1" x14ac:dyDescent="0.25"/>
    <row r="15518" ht="12" hidden="1" customHeight="1" x14ac:dyDescent="0.25"/>
    <row r="15519" ht="12" hidden="1" customHeight="1" x14ac:dyDescent="0.25"/>
    <row r="15520" ht="12" hidden="1" customHeight="1" x14ac:dyDescent="0.25"/>
    <row r="15521" ht="12" hidden="1" customHeight="1" x14ac:dyDescent="0.25"/>
    <row r="15522" ht="12" hidden="1" customHeight="1" x14ac:dyDescent="0.25"/>
    <row r="15523" ht="12" hidden="1" customHeight="1" x14ac:dyDescent="0.25"/>
    <row r="15524" ht="12" hidden="1" customHeight="1" x14ac:dyDescent="0.25"/>
    <row r="15525" ht="12" hidden="1" customHeight="1" x14ac:dyDescent="0.25"/>
    <row r="15526" ht="12" hidden="1" customHeight="1" x14ac:dyDescent="0.25"/>
    <row r="15527" ht="12" hidden="1" customHeight="1" x14ac:dyDescent="0.25"/>
    <row r="15528" ht="12" hidden="1" customHeight="1" x14ac:dyDescent="0.25"/>
    <row r="15529" ht="12" hidden="1" customHeight="1" x14ac:dyDescent="0.25"/>
    <row r="15530" ht="12" hidden="1" customHeight="1" x14ac:dyDescent="0.25"/>
    <row r="15531" ht="12" hidden="1" customHeight="1" x14ac:dyDescent="0.25"/>
    <row r="15532" ht="12" hidden="1" customHeight="1" x14ac:dyDescent="0.25"/>
    <row r="15533" ht="12" hidden="1" customHeight="1" x14ac:dyDescent="0.25"/>
    <row r="15534" ht="12" hidden="1" customHeight="1" x14ac:dyDescent="0.25"/>
    <row r="15535" ht="12" hidden="1" customHeight="1" x14ac:dyDescent="0.25"/>
    <row r="15536" ht="12" hidden="1" customHeight="1" x14ac:dyDescent="0.25"/>
    <row r="15537" ht="12" hidden="1" customHeight="1" x14ac:dyDescent="0.25"/>
    <row r="15538" ht="12" hidden="1" customHeight="1" x14ac:dyDescent="0.25"/>
    <row r="15539" ht="12" hidden="1" customHeight="1" x14ac:dyDescent="0.25"/>
    <row r="15540" ht="12" hidden="1" customHeight="1" x14ac:dyDescent="0.25"/>
    <row r="15541" ht="12" hidden="1" customHeight="1" x14ac:dyDescent="0.25"/>
    <row r="15542" ht="12" hidden="1" customHeight="1" x14ac:dyDescent="0.25"/>
    <row r="15543" ht="12" hidden="1" customHeight="1" x14ac:dyDescent="0.25"/>
    <row r="15544" ht="12" hidden="1" customHeight="1" x14ac:dyDescent="0.25"/>
    <row r="15545" ht="12" hidden="1" customHeight="1" x14ac:dyDescent="0.25"/>
    <row r="15546" ht="12" hidden="1" customHeight="1" x14ac:dyDescent="0.25"/>
    <row r="15547" ht="12" hidden="1" customHeight="1" x14ac:dyDescent="0.25"/>
    <row r="15548" ht="12" hidden="1" customHeight="1" x14ac:dyDescent="0.25"/>
    <row r="15549" ht="12" hidden="1" customHeight="1" x14ac:dyDescent="0.25"/>
    <row r="15550" ht="12" hidden="1" customHeight="1" x14ac:dyDescent="0.25"/>
    <row r="15551" ht="12" hidden="1" customHeight="1" x14ac:dyDescent="0.25"/>
    <row r="15552" ht="12" hidden="1" customHeight="1" x14ac:dyDescent="0.25"/>
    <row r="15553" ht="12" hidden="1" customHeight="1" x14ac:dyDescent="0.25"/>
    <row r="15554" ht="12" hidden="1" customHeight="1" x14ac:dyDescent="0.25"/>
    <row r="15555" ht="12" hidden="1" customHeight="1" x14ac:dyDescent="0.25"/>
    <row r="15556" ht="12" hidden="1" customHeight="1" x14ac:dyDescent="0.25"/>
    <row r="15557" ht="12" hidden="1" customHeight="1" x14ac:dyDescent="0.25"/>
    <row r="15558" ht="12" hidden="1" customHeight="1" x14ac:dyDescent="0.25"/>
    <row r="15559" ht="12" hidden="1" customHeight="1" x14ac:dyDescent="0.25"/>
    <row r="15560" ht="12" hidden="1" customHeight="1" x14ac:dyDescent="0.25"/>
    <row r="15561" ht="12" hidden="1" customHeight="1" x14ac:dyDescent="0.25"/>
    <row r="15562" ht="12" hidden="1" customHeight="1" x14ac:dyDescent="0.25"/>
    <row r="15563" ht="12" hidden="1" customHeight="1" x14ac:dyDescent="0.25"/>
    <row r="15564" ht="12" hidden="1" customHeight="1" x14ac:dyDescent="0.25"/>
    <row r="15565" ht="12" hidden="1" customHeight="1" x14ac:dyDescent="0.25"/>
    <row r="15566" ht="12" hidden="1" customHeight="1" x14ac:dyDescent="0.25"/>
    <row r="15567" ht="12" hidden="1" customHeight="1" x14ac:dyDescent="0.25"/>
    <row r="15568" ht="12" hidden="1" customHeight="1" x14ac:dyDescent="0.25"/>
    <row r="15569" ht="12" hidden="1" customHeight="1" x14ac:dyDescent="0.25"/>
    <row r="15570" ht="12" hidden="1" customHeight="1" x14ac:dyDescent="0.25"/>
    <row r="15571" ht="12" hidden="1" customHeight="1" x14ac:dyDescent="0.25"/>
    <row r="15572" ht="12" hidden="1" customHeight="1" x14ac:dyDescent="0.25"/>
    <row r="15573" ht="12" hidden="1" customHeight="1" x14ac:dyDescent="0.25"/>
    <row r="15574" ht="12" hidden="1" customHeight="1" x14ac:dyDescent="0.25"/>
    <row r="15575" ht="12" hidden="1" customHeight="1" x14ac:dyDescent="0.25"/>
    <row r="15576" ht="12" hidden="1" customHeight="1" x14ac:dyDescent="0.25"/>
    <row r="15577" ht="12" hidden="1" customHeight="1" x14ac:dyDescent="0.25"/>
    <row r="15578" ht="12" hidden="1" customHeight="1" x14ac:dyDescent="0.25"/>
    <row r="15579" ht="12" hidden="1" customHeight="1" x14ac:dyDescent="0.25"/>
    <row r="15580" ht="12" hidden="1" customHeight="1" x14ac:dyDescent="0.25"/>
    <row r="15581" ht="12" hidden="1" customHeight="1" x14ac:dyDescent="0.25"/>
    <row r="15582" ht="12" hidden="1" customHeight="1" x14ac:dyDescent="0.25"/>
    <row r="15583" ht="12" hidden="1" customHeight="1" x14ac:dyDescent="0.25"/>
    <row r="15584" ht="12" hidden="1" customHeight="1" x14ac:dyDescent="0.25"/>
    <row r="15585" ht="12" hidden="1" customHeight="1" x14ac:dyDescent="0.25"/>
    <row r="15586" ht="12" hidden="1" customHeight="1" x14ac:dyDescent="0.25"/>
    <row r="15587" ht="12" hidden="1" customHeight="1" x14ac:dyDescent="0.25"/>
    <row r="15588" ht="12" hidden="1" customHeight="1" x14ac:dyDescent="0.25"/>
    <row r="15589" ht="12" hidden="1" customHeight="1" x14ac:dyDescent="0.25"/>
    <row r="15590" ht="12" hidden="1" customHeight="1" x14ac:dyDescent="0.25"/>
    <row r="15591" ht="12" hidden="1" customHeight="1" x14ac:dyDescent="0.25"/>
    <row r="15592" ht="12" hidden="1" customHeight="1" x14ac:dyDescent="0.25"/>
    <row r="15593" ht="12" hidden="1" customHeight="1" x14ac:dyDescent="0.25"/>
    <row r="15594" ht="12" hidden="1" customHeight="1" x14ac:dyDescent="0.25"/>
    <row r="15595" ht="12" hidden="1" customHeight="1" x14ac:dyDescent="0.25"/>
    <row r="15596" ht="12" hidden="1" customHeight="1" x14ac:dyDescent="0.25"/>
    <row r="15597" ht="12" hidden="1" customHeight="1" x14ac:dyDescent="0.25"/>
    <row r="15598" ht="12" hidden="1" customHeight="1" x14ac:dyDescent="0.25"/>
    <row r="15599" ht="12" hidden="1" customHeight="1" x14ac:dyDescent="0.25"/>
    <row r="15600" ht="12" hidden="1" customHeight="1" x14ac:dyDescent="0.25"/>
    <row r="15601" ht="12" hidden="1" customHeight="1" x14ac:dyDescent="0.25"/>
    <row r="15602" ht="12" hidden="1" customHeight="1" x14ac:dyDescent="0.25"/>
    <row r="15603" ht="12" hidden="1" customHeight="1" x14ac:dyDescent="0.25"/>
    <row r="15604" ht="12" hidden="1" customHeight="1" x14ac:dyDescent="0.25"/>
    <row r="15605" ht="12" hidden="1" customHeight="1" x14ac:dyDescent="0.25"/>
    <row r="15606" ht="12" hidden="1" customHeight="1" x14ac:dyDescent="0.25"/>
    <row r="15607" ht="12" hidden="1" customHeight="1" x14ac:dyDescent="0.25"/>
    <row r="15608" ht="12" hidden="1" customHeight="1" x14ac:dyDescent="0.25"/>
    <row r="15609" ht="12" hidden="1" customHeight="1" x14ac:dyDescent="0.25"/>
    <row r="15610" ht="12" hidden="1" customHeight="1" x14ac:dyDescent="0.25"/>
    <row r="15611" ht="12" hidden="1" customHeight="1" x14ac:dyDescent="0.25"/>
    <row r="15612" ht="12" hidden="1" customHeight="1" x14ac:dyDescent="0.25"/>
    <row r="15613" ht="12" hidden="1" customHeight="1" x14ac:dyDescent="0.25"/>
    <row r="15614" ht="12" hidden="1" customHeight="1" x14ac:dyDescent="0.25"/>
    <row r="15615" ht="12" hidden="1" customHeight="1" x14ac:dyDescent="0.25"/>
    <row r="15616" ht="12" hidden="1" customHeight="1" x14ac:dyDescent="0.25"/>
    <row r="15617" ht="12" hidden="1" customHeight="1" x14ac:dyDescent="0.25"/>
    <row r="15618" ht="12" hidden="1" customHeight="1" x14ac:dyDescent="0.25"/>
    <row r="15619" ht="12" hidden="1" customHeight="1" x14ac:dyDescent="0.25"/>
    <row r="15620" ht="12" hidden="1" customHeight="1" x14ac:dyDescent="0.25"/>
    <row r="15621" ht="12" hidden="1" customHeight="1" x14ac:dyDescent="0.25"/>
    <row r="15622" ht="12" hidden="1" customHeight="1" x14ac:dyDescent="0.25"/>
    <row r="15623" ht="12" hidden="1" customHeight="1" x14ac:dyDescent="0.25"/>
    <row r="15624" ht="12" hidden="1" customHeight="1" x14ac:dyDescent="0.25"/>
    <row r="15625" ht="12" hidden="1" customHeight="1" x14ac:dyDescent="0.25"/>
    <row r="15626" ht="12" hidden="1" customHeight="1" x14ac:dyDescent="0.25"/>
    <row r="15627" ht="12" hidden="1" customHeight="1" x14ac:dyDescent="0.25"/>
    <row r="15628" ht="12" hidden="1" customHeight="1" x14ac:dyDescent="0.25"/>
    <row r="15629" ht="12" hidden="1" customHeight="1" x14ac:dyDescent="0.25"/>
    <row r="15630" ht="12" hidden="1" customHeight="1" x14ac:dyDescent="0.25"/>
    <row r="15631" ht="12" hidden="1" customHeight="1" x14ac:dyDescent="0.25"/>
    <row r="15632" ht="12" hidden="1" customHeight="1" x14ac:dyDescent="0.25"/>
    <row r="15633" ht="12" hidden="1" customHeight="1" x14ac:dyDescent="0.25"/>
    <row r="15634" ht="12" hidden="1" customHeight="1" x14ac:dyDescent="0.25"/>
    <row r="15635" ht="12" hidden="1" customHeight="1" x14ac:dyDescent="0.25"/>
    <row r="15636" ht="12" hidden="1" customHeight="1" x14ac:dyDescent="0.25"/>
    <row r="15637" ht="12" hidden="1" customHeight="1" x14ac:dyDescent="0.25"/>
    <row r="15638" ht="12" hidden="1" customHeight="1" x14ac:dyDescent="0.25"/>
    <row r="15639" ht="12" hidden="1" customHeight="1" x14ac:dyDescent="0.25"/>
    <row r="15640" ht="12" hidden="1" customHeight="1" x14ac:dyDescent="0.25"/>
    <row r="15641" ht="12" hidden="1" customHeight="1" x14ac:dyDescent="0.25"/>
    <row r="15642" ht="12" hidden="1" customHeight="1" x14ac:dyDescent="0.25"/>
    <row r="15643" ht="12" hidden="1" customHeight="1" x14ac:dyDescent="0.25"/>
    <row r="15644" ht="12" hidden="1" customHeight="1" x14ac:dyDescent="0.25"/>
    <row r="15645" ht="12" hidden="1" customHeight="1" x14ac:dyDescent="0.25"/>
    <row r="15646" ht="12" hidden="1" customHeight="1" x14ac:dyDescent="0.25"/>
    <row r="15647" ht="12" hidden="1" customHeight="1" x14ac:dyDescent="0.25"/>
    <row r="15648" ht="12" hidden="1" customHeight="1" x14ac:dyDescent="0.25"/>
    <row r="15649" ht="12" hidden="1" customHeight="1" x14ac:dyDescent="0.25"/>
    <row r="15650" ht="12" hidden="1" customHeight="1" x14ac:dyDescent="0.25"/>
    <row r="15651" ht="12" hidden="1" customHeight="1" x14ac:dyDescent="0.25"/>
    <row r="15652" ht="12" hidden="1" customHeight="1" x14ac:dyDescent="0.25"/>
    <row r="15653" ht="12" hidden="1" customHeight="1" x14ac:dyDescent="0.25"/>
    <row r="15654" ht="12" hidden="1" customHeight="1" x14ac:dyDescent="0.25"/>
    <row r="15655" ht="12" hidden="1" customHeight="1" x14ac:dyDescent="0.25"/>
    <row r="15656" ht="12" hidden="1" customHeight="1" x14ac:dyDescent="0.25"/>
    <row r="15657" ht="12" hidden="1" customHeight="1" x14ac:dyDescent="0.25"/>
    <row r="15658" ht="12" hidden="1" customHeight="1" x14ac:dyDescent="0.25"/>
    <row r="15659" ht="12" hidden="1" customHeight="1" x14ac:dyDescent="0.25"/>
    <row r="15660" ht="12" hidden="1" customHeight="1" x14ac:dyDescent="0.25"/>
    <row r="15661" ht="12" hidden="1" customHeight="1" x14ac:dyDescent="0.25"/>
    <row r="15662" ht="12" hidden="1" customHeight="1" x14ac:dyDescent="0.25"/>
    <row r="15663" ht="12" hidden="1" customHeight="1" x14ac:dyDescent="0.25"/>
    <row r="15664" ht="12" hidden="1" customHeight="1" x14ac:dyDescent="0.25"/>
    <row r="15665" ht="12" hidden="1" customHeight="1" x14ac:dyDescent="0.25"/>
    <row r="15666" ht="12" hidden="1" customHeight="1" x14ac:dyDescent="0.25"/>
    <row r="15667" ht="12" hidden="1" customHeight="1" x14ac:dyDescent="0.25"/>
    <row r="15668" ht="12" hidden="1" customHeight="1" x14ac:dyDescent="0.25"/>
    <row r="15669" ht="12" hidden="1" customHeight="1" x14ac:dyDescent="0.25"/>
    <row r="15670" ht="12" hidden="1" customHeight="1" x14ac:dyDescent="0.25"/>
    <row r="15671" ht="12" hidden="1" customHeight="1" x14ac:dyDescent="0.25"/>
    <row r="15672" ht="12" hidden="1" customHeight="1" x14ac:dyDescent="0.25"/>
    <row r="15673" ht="12" hidden="1" customHeight="1" x14ac:dyDescent="0.25"/>
    <row r="15674" ht="12" hidden="1" customHeight="1" x14ac:dyDescent="0.25"/>
    <row r="15675" ht="12" hidden="1" customHeight="1" x14ac:dyDescent="0.25"/>
    <row r="15676" ht="12" hidden="1" customHeight="1" x14ac:dyDescent="0.25"/>
    <row r="15677" ht="12" hidden="1" customHeight="1" x14ac:dyDescent="0.25"/>
    <row r="15678" ht="12" hidden="1" customHeight="1" x14ac:dyDescent="0.25"/>
    <row r="15679" ht="12" hidden="1" customHeight="1" x14ac:dyDescent="0.25"/>
    <row r="15680" ht="12" hidden="1" customHeight="1" x14ac:dyDescent="0.25"/>
    <row r="15681" ht="12" hidden="1" customHeight="1" x14ac:dyDescent="0.25"/>
    <row r="15682" ht="12" hidden="1" customHeight="1" x14ac:dyDescent="0.25"/>
    <row r="15683" ht="12" hidden="1" customHeight="1" x14ac:dyDescent="0.25"/>
    <row r="15684" ht="12" hidden="1" customHeight="1" x14ac:dyDescent="0.25"/>
    <row r="15685" ht="12" hidden="1" customHeight="1" x14ac:dyDescent="0.25"/>
    <row r="15686" ht="12" hidden="1" customHeight="1" x14ac:dyDescent="0.25"/>
    <row r="15687" ht="12" hidden="1" customHeight="1" x14ac:dyDescent="0.25"/>
    <row r="15688" ht="12" hidden="1" customHeight="1" x14ac:dyDescent="0.25"/>
    <row r="15689" ht="12" hidden="1" customHeight="1" x14ac:dyDescent="0.25"/>
    <row r="15690" ht="12" hidden="1" customHeight="1" x14ac:dyDescent="0.25"/>
    <row r="15691" ht="12" hidden="1" customHeight="1" x14ac:dyDescent="0.25"/>
    <row r="15692" ht="12" hidden="1" customHeight="1" x14ac:dyDescent="0.25"/>
    <row r="15693" ht="12" hidden="1" customHeight="1" x14ac:dyDescent="0.25"/>
    <row r="15694" ht="12" hidden="1" customHeight="1" x14ac:dyDescent="0.25"/>
    <row r="15695" ht="12" hidden="1" customHeight="1" x14ac:dyDescent="0.25"/>
    <row r="15696" ht="12" hidden="1" customHeight="1" x14ac:dyDescent="0.25"/>
    <row r="15697" ht="12" hidden="1" customHeight="1" x14ac:dyDescent="0.25"/>
    <row r="15698" ht="12" hidden="1" customHeight="1" x14ac:dyDescent="0.25"/>
    <row r="15699" ht="12" hidden="1" customHeight="1" x14ac:dyDescent="0.25"/>
    <row r="15700" ht="12" hidden="1" customHeight="1" x14ac:dyDescent="0.25"/>
    <row r="15701" ht="12" hidden="1" customHeight="1" x14ac:dyDescent="0.25"/>
    <row r="15702" ht="12" hidden="1" customHeight="1" x14ac:dyDescent="0.25"/>
    <row r="15703" ht="12" hidden="1" customHeight="1" x14ac:dyDescent="0.25"/>
    <row r="15704" ht="12" hidden="1" customHeight="1" x14ac:dyDescent="0.25"/>
    <row r="15705" ht="12" hidden="1" customHeight="1" x14ac:dyDescent="0.25"/>
    <row r="15706" ht="12" hidden="1" customHeight="1" x14ac:dyDescent="0.25"/>
    <row r="15707" ht="12" hidden="1" customHeight="1" x14ac:dyDescent="0.25"/>
    <row r="15708" ht="12" hidden="1" customHeight="1" x14ac:dyDescent="0.25"/>
    <row r="15709" ht="12" hidden="1" customHeight="1" x14ac:dyDescent="0.25"/>
    <row r="15710" ht="12" hidden="1" customHeight="1" x14ac:dyDescent="0.25"/>
    <row r="15711" ht="12" hidden="1" customHeight="1" x14ac:dyDescent="0.25"/>
    <row r="15712" ht="12" hidden="1" customHeight="1" x14ac:dyDescent="0.25"/>
    <row r="15713" ht="12" hidden="1" customHeight="1" x14ac:dyDescent="0.25"/>
    <row r="15714" ht="12" hidden="1" customHeight="1" x14ac:dyDescent="0.25"/>
    <row r="15715" ht="12" hidden="1" customHeight="1" x14ac:dyDescent="0.25"/>
    <row r="15716" ht="12" hidden="1" customHeight="1" x14ac:dyDescent="0.25"/>
    <row r="15717" ht="12" hidden="1" customHeight="1" x14ac:dyDescent="0.25"/>
    <row r="15718" ht="12" hidden="1" customHeight="1" x14ac:dyDescent="0.25"/>
    <row r="15719" ht="12" hidden="1" customHeight="1" x14ac:dyDescent="0.25"/>
    <row r="15720" ht="12" hidden="1" customHeight="1" x14ac:dyDescent="0.25"/>
    <row r="15721" ht="12" hidden="1" customHeight="1" x14ac:dyDescent="0.25"/>
    <row r="15722" ht="12" hidden="1" customHeight="1" x14ac:dyDescent="0.25"/>
    <row r="15723" ht="12" hidden="1" customHeight="1" x14ac:dyDescent="0.25"/>
    <row r="15724" ht="12" hidden="1" customHeight="1" x14ac:dyDescent="0.25"/>
    <row r="15725" ht="12" hidden="1" customHeight="1" x14ac:dyDescent="0.25"/>
    <row r="15726" ht="12" hidden="1" customHeight="1" x14ac:dyDescent="0.25"/>
    <row r="15727" ht="12" hidden="1" customHeight="1" x14ac:dyDescent="0.25"/>
    <row r="15728" ht="12" hidden="1" customHeight="1" x14ac:dyDescent="0.25"/>
    <row r="15729" ht="12" hidden="1" customHeight="1" x14ac:dyDescent="0.25"/>
    <row r="15730" ht="12" hidden="1" customHeight="1" x14ac:dyDescent="0.25"/>
    <row r="15731" ht="12" hidden="1" customHeight="1" x14ac:dyDescent="0.25"/>
    <row r="15732" ht="12" hidden="1" customHeight="1" x14ac:dyDescent="0.25"/>
    <row r="15733" ht="12" hidden="1" customHeight="1" x14ac:dyDescent="0.25"/>
    <row r="15734" ht="12" hidden="1" customHeight="1" x14ac:dyDescent="0.25"/>
    <row r="15735" ht="12" hidden="1" customHeight="1" x14ac:dyDescent="0.25"/>
    <row r="15736" ht="12" hidden="1" customHeight="1" x14ac:dyDescent="0.25"/>
    <row r="15737" ht="12" hidden="1" customHeight="1" x14ac:dyDescent="0.25"/>
    <row r="15738" ht="12" hidden="1" customHeight="1" x14ac:dyDescent="0.25"/>
    <row r="15739" ht="12" hidden="1" customHeight="1" x14ac:dyDescent="0.25"/>
    <row r="15740" ht="12" hidden="1" customHeight="1" x14ac:dyDescent="0.25"/>
    <row r="15741" ht="12" hidden="1" customHeight="1" x14ac:dyDescent="0.25"/>
    <row r="15742" ht="12" hidden="1" customHeight="1" x14ac:dyDescent="0.25"/>
    <row r="15743" ht="12" hidden="1" customHeight="1" x14ac:dyDescent="0.25"/>
    <row r="15744" ht="12" hidden="1" customHeight="1" x14ac:dyDescent="0.25"/>
    <row r="15745" ht="12" hidden="1" customHeight="1" x14ac:dyDescent="0.25"/>
    <row r="15746" ht="12" hidden="1" customHeight="1" x14ac:dyDescent="0.25"/>
    <row r="15747" ht="12" hidden="1" customHeight="1" x14ac:dyDescent="0.25"/>
    <row r="15748" ht="12" hidden="1" customHeight="1" x14ac:dyDescent="0.25"/>
    <row r="15749" ht="12" hidden="1" customHeight="1" x14ac:dyDescent="0.25"/>
    <row r="15750" ht="12" hidden="1" customHeight="1" x14ac:dyDescent="0.25"/>
    <row r="15751" ht="12" hidden="1" customHeight="1" x14ac:dyDescent="0.25"/>
    <row r="15752" ht="12" hidden="1" customHeight="1" x14ac:dyDescent="0.25"/>
    <row r="15753" ht="12" hidden="1" customHeight="1" x14ac:dyDescent="0.25"/>
    <row r="15754" ht="12" hidden="1" customHeight="1" x14ac:dyDescent="0.25"/>
    <row r="15755" ht="12" hidden="1" customHeight="1" x14ac:dyDescent="0.25"/>
    <row r="15756" ht="12" hidden="1" customHeight="1" x14ac:dyDescent="0.25"/>
    <row r="15757" ht="12" hidden="1" customHeight="1" x14ac:dyDescent="0.25"/>
    <row r="15758" ht="12" hidden="1" customHeight="1" x14ac:dyDescent="0.25"/>
    <row r="15759" ht="12" hidden="1" customHeight="1" x14ac:dyDescent="0.25"/>
    <row r="15760" ht="12" hidden="1" customHeight="1" x14ac:dyDescent="0.25"/>
    <row r="15761" ht="12" hidden="1" customHeight="1" x14ac:dyDescent="0.25"/>
    <row r="15762" ht="12" hidden="1" customHeight="1" x14ac:dyDescent="0.25"/>
    <row r="15763" ht="12" hidden="1" customHeight="1" x14ac:dyDescent="0.25"/>
    <row r="15764" ht="12" hidden="1" customHeight="1" x14ac:dyDescent="0.25"/>
    <row r="15765" ht="12" hidden="1" customHeight="1" x14ac:dyDescent="0.25"/>
    <row r="15766" ht="12" hidden="1" customHeight="1" x14ac:dyDescent="0.25"/>
    <row r="15767" ht="12" hidden="1" customHeight="1" x14ac:dyDescent="0.25"/>
    <row r="15768" ht="12" hidden="1" customHeight="1" x14ac:dyDescent="0.25"/>
    <row r="15769" ht="12" hidden="1" customHeight="1" x14ac:dyDescent="0.25"/>
    <row r="15770" ht="12" hidden="1" customHeight="1" x14ac:dyDescent="0.25"/>
    <row r="15771" ht="12" hidden="1" customHeight="1" x14ac:dyDescent="0.25"/>
    <row r="15772" ht="12" hidden="1" customHeight="1" x14ac:dyDescent="0.25"/>
    <row r="15773" ht="12" hidden="1" customHeight="1" x14ac:dyDescent="0.25"/>
    <row r="15774" ht="12" hidden="1" customHeight="1" x14ac:dyDescent="0.25"/>
    <row r="15775" ht="12" hidden="1" customHeight="1" x14ac:dyDescent="0.25"/>
    <row r="15776" ht="12" hidden="1" customHeight="1" x14ac:dyDescent="0.25"/>
    <row r="15777" ht="12" hidden="1" customHeight="1" x14ac:dyDescent="0.25"/>
    <row r="15778" ht="12" hidden="1" customHeight="1" x14ac:dyDescent="0.25"/>
    <row r="15779" ht="12" hidden="1" customHeight="1" x14ac:dyDescent="0.25"/>
    <row r="15780" ht="12" hidden="1" customHeight="1" x14ac:dyDescent="0.25"/>
    <row r="15781" ht="12" hidden="1" customHeight="1" x14ac:dyDescent="0.25"/>
    <row r="15782" ht="12" hidden="1" customHeight="1" x14ac:dyDescent="0.25"/>
    <row r="15783" ht="12" hidden="1" customHeight="1" x14ac:dyDescent="0.25"/>
    <row r="15784" ht="12" hidden="1" customHeight="1" x14ac:dyDescent="0.25"/>
    <row r="15785" ht="12" hidden="1" customHeight="1" x14ac:dyDescent="0.25"/>
    <row r="15786" ht="12" hidden="1" customHeight="1" x14ac:dyDescent="0.25"/>
    <row r="15787" ht="12" hidden="1" customHeight="1" x14ac:dyDescent="0.25"/>
    <row r="15788" ht="12" hidden="1" customHeight="1" x14ac:dyDescent="0.25"/>
    <row r="15789" ht="12" hidden="1" customHeight="1" x14ac:dyDescent="0.25"/>
    <row r="15790" ht="12" hidden="1" customHeight="1" x14ac:dyDescent="0.25"/>
    <row r="15791" ht="12" hidden="1" customHeight="1" x14ac:dyDescent="0.25"/>
    <row r="15792" ht="12" hidden="1" customHeight="1" x14ac:dyDescent="0.25"/>
    <row r="15793" ht="12" hidden="1" customHeight="1" x14ac:dyDescent="0.25"/>
    <row r="15794" ht="12" hidden="1" customHeight="1" x14ac:dyDescent="0.25"/>
    <row r="15795" ht="12" hidden="1" customHeight="1" x14ac:dyDescent="0.25"/>
    <row r="15796" ht="12" hidden="1" customHeight="1" x14ac:dyDescent="0.25"/>
    <row r="15797" ht="12" hidden="1" customHeight="1" x14ac:dyDescent="0.25"/>
    <row r="15798" ht="12" hidden="1" customHeight="1" x14ac:dyDescent="0.25"/>
    <row r="15799" ht="12" hidden="1" customHeight="1" x14ac:dyDescent="0.25"/>
    <row r="15800" ht="12" hidden="1" customHeight="1" x14ac:dyDescent="0.25"/>
    <row r="15801" ht="12" hidden="1" customHeight="1" x14ac:dyDescent="0.25"/>
    <row r="15802" ht="12" hidden="1" customHeight="1" x14ac:dyDescent="0.25"/>
    <row r="15803" ht="12" hidden="1" customHeight="1" x14ac:dyDescent="0.25"/>
    <row r="15804" ht="12" hidden="1" customHeight="1" x14ac:dyDescent="0.25"/>
    <row r="15805" ht="12" hidden="1" customHeight="1" x14ac:dyDescent="0.25"/>
    <row r="15806" ht="12" hidden="1" customHeight="1" x14ac:dyDescent="0.25"/>
    <row r="15807" ht="12" hidden="1" customHeight="1" x14ac:dyDescent="0.25"/>
    <row r="15808" ht="12" hidden="1" customHeight="1" x14ac:dyDescent="0.25"/>
    <row r="15809" ht="12" hidden="1" customHeight="1" x14ac:dyDescent="0.25"/>
    <row r="15810" ht="12" hidden="1" customHeight="1" x14ac:dyDescent="0.25"/>
    <row r="15811" ht="12" hidden="1" customHeight="1" x14ac:dyDescent="0.25"/>
    <row r="15812" ht="12" hidden="1" customHeight="1" x14ac:dyDescent="0.25"/>
    <row r="15813" ht="12" hidden="1" customHeight="1" x14ac:dyDescent="0.25"/>
    <row r="15814" ht="12" hidden="1" customHeight="1" x14ac:dyDescent="0.25"/>
    <row r="15815" ht="12" hidden="1" customHeight="1" x14ac:dyDescent="0.25"/>
    <row r="15816" ht="12" hidden="1" customHeight="1" x14ac:dyDescent="0.25"/>
    <row r="15817" ht="12" hidden="1" customHeight="1" x14ac:dyDescent="0.25"/>
    <row r="15818" ht="12" hidden="1" customHeight="1" x14ac:dyDescent="0.25"/>
    <row r="15819" ht="12" hidden="1" customHeight="1" x14ac:dyDescent="0.25"/>
    <row r="15820" ht="12" hidden="1" customHeight="1" x14ac:dyDescent="0.25"/>
    <row r="15821" ht="12" hidden="1" customHeight="1" x14ac:dyDescent="0.25"/>
    <row r="15822" ht="12" hidden="1" customHeight="1" x14ac:dyDescent="0.25"/>
    <row r="15823" ht="12" hidden="1" customHeight="1" x14ac:dyDescent="0.25"/>
    <row r="15824" ht="12" hidden="1" customHeight="1" x14ac:dyDescent="0.25"/>
    <row r="15825" ht="12" hidden="1" customHeight="1" x14ac:dyDescent="0.25"/>
    <row r="15826" ht="12" hidden="1" customHeight="1" x14ac:dyDescent="0.25"/>
    <row r="15827" ht="12" hidden="1" customHeight="1" x14ac:dyDescent="0.25"/>
    <row r="15828" ht="12" hidden="1" customHeight="1" x14ac:dyDescent="0.25"/>
    <row r="15829" ht="12" hidden="1" customHeight="1" x14ac:dyDescent="0.25"/>
    <row r="15830" ht="12" hidden="1" customHeight="1" x14ac:dyDescent="0.25"/>
    <row r="15831" ht="12" hidden="1" customHeight="1" x14ac:dyDescent="0.25"/>
    <row r="15832" ht="12" hidden="1" customHeight="1" x14ac:dyDescent="0.25"/>
    <row r="15833" ht="12" hidden="1" customHeight="1" x14ac:dyDescent="0.25"/>
    <row r="15834" ht="12" hidden="1" customHeight="1" x14ac:dyDescent="0.25"/>
    <row r="15835" ht="12" hidden="1" customHeight="1" x14ac:dyDescent="0.25"/>
    <row r="15836" ht="12" hidden="1" customHeight="1" x14ac:dyDescent="0.25"/>
    <row r="15837" ht="12" hidden="1" customHeight="1" x14ac:dyDescent="0.25"/>
    <row r="15838" ht="12" hidden="1" customHeight="1" x14ac:dyDescent="0.25"/>
    <row r="15839" ht="12" hidden="1" customHeight="1" x14ac:dyDescent="0.25"/>
    <row r="15840" ht="12" hidden="1" customHeight="1" x14ac:dyDescent="0.25"/>
    <row r="15841" ht="12" hidden="1" customHeight="1" x14ac:dyDescent="0.25"/>
    <row r="15842" ht="12" hidden="1" customHeight="1" x14ac:dyDescent="0.25"/>
    <row r="15843" ht="12" hidden="1" customHeight="1" x14ac:dyDescent="0.25"/>
    <row r="15844" ht="12" hidden="1" customHeight="1" x14ac:dyDescent="0.25"/>
    <row r="15845" ht="12" hidden="1" customHeight="1" x14ac:dyDescent="0.25"/>
    <row r="15846" ht="12" hidden="1" customHeight="1" x14ac:dyDescent="0.25"/>
    <row r="15847" ht="12" hidden="1" customHeight="1" x14ac:dyDescent="0.25"/>
    <row r="15848" ht="12" hidden="1" customHeight="1" x14ac:dyDescent="0.25"/>
    <row r="15849" ht="12" hidden="1" customHeight="1" x14ac:dyDescent="0.25"/>
    <row r="15850" ht="12" hidden="1" customHeight="1" x14ac:dyDescent="0.25"/>
    <row r="15851" ht="12" hidden="1" customHeight="1" x14ac:dyDescent="0.25"/>
    <row r="15852" ht="12" hidden="1" customHeight="1" x14ac:dyDescent="0.25"/>
    <row r="15853" ht="12" hidden="1" customHeight="1" x14ac:dyDescent="0.25"/>
    <row r="15854" ht="12" hidden="1" customHeight="1" x14ac:dyDescent="0.25"/>
    <row r="15855" ht="12" hidden="1" customHeight="1" x14ac:dyDescent="0.25"/>
    <row r="15856" ht="12" hidden="1" customHeight="1" x14ac:dyDescent="0.25"/>
    <row r="15857" ht="12" hidden="1" customHeight="1" x14ac:dyDescent="0.25"/>
    <row r="15858" ht="12" hidden="1" customHeight="1" x14ac:dyDescent="0.25"/>
    <row r="15859" ht="12" hidden="1" customHeight="1" x14ac:dyDescent="0.25"/>
    <row r="15860" ht="12" hidden="1" customHeight="1" x14ac:dyDescent="0.25"/>
    <row r="15861" ht="12" hidden="1" customHeight="1" x14ac:dyDescent="0.25"/>
    <row r="15862" ht="12" hidden="1" customHeight="1" x14ac:dyDescent="0.25"/>
    <row r="15863" ht="12" hidden="1" customHeight="1" x14ac:dyDescent="0.25"/>
    <row r="15864" ht="12" hidden="1" customHeight="1" x14ac:dyDescent="0.25"/>
    <row r="15865" ht="12" hidden="1" customHeight="1" x14ac:dyDescent="0.25"/>
    <row r="15866" ht="12" hidden="1" customHeight="1" x14ac:dyDescent="0.25"/>
    <row r="15867" ht="12" hidden="1" customHeight="1" x14ac:dyDescent="0.25"/>
    <row r="15868" ht="12" hidden="1" customHeight="1" x14ac:dyDescent="0.25"/>
    <row r="15869" ht="12" hidden="1" customHeight="1" x14ac:dyDescent="0.25"/>
    <row r="15870" ht="12" hidden="1" customHeight="1" x14ac:dyDescent="0.25"/>
    <row r="15871" ht="12" hidden="1" customHeight="1" x14ac:dyDescent="0.25"/>
    <row r="15872" ht="12" hidden="1" customHeight="1" x14ac:dyDescent="0.25"/>
    <row r="15873" ht="12" hidden="1" customHeight="1" x14ac:dyDescent="0.25"/>
    <row r="15874" ht="12" hidden="1" customHeight="1" x14ac:dyDescent="0.25"/>
    <row r="15875" ht="12" hidden="1" customHeight="1" x14ac:dyDescent="0.25"/>
    <row r="15876" ht="12" hidden="1" customHeight="1" x14ac:dyDescent="0.25"/>
    <row r="15877" ht="12" hidden="1" customHeight="1" x14ac:dyDescent="0.25"/>
    <row r="15878" ht="12" hidden="1" customHeight="1" x14ac:dyDescent="0.25"/>
    <row r="15879" ht="12" hidden="1" customHeight="1" x14ac:dyDescent="0.25"/>
    <row r="15880" ht="12" hidden="1" customHeight="1" x14ac:dyDescent="0.25"/>
    <row r="15881" ht="12" hidden="1" customHeight="1" x14ac:dyDescent="0.25"/>
    <row r="15882" ht="12" hidden="1" customHeight="1" x14ac:dyDescent="0.25"/>
    <row r="15883" ht="12" hidden="1" customHeight="1" x14ac:dyDescent="0.25"/>
    <row r="15884" ht="12" hidden="1" customHeight="1" x14ac:dyDescent="0.25"/>
    <row r="15885" ht="12" hidden="1" customHeight="1" x14ac:dyDescent="0.25"/>
    <row r="15886" ht="12" hidden="1" customHeight="1" x14ac:dyDescent="0.25"/>
    <row r="15887" ht="12" hidden="1" customHeight="1" x14ac:dyDescent="0.25"/>
    <row r="15888" ht="12" hidden="1" customHeight="1" x14ac:dyDescent="0.25"/>
    <row r="15889" ht="12" hidden="1" customHeight="1" x14ac:dyDescent="0.25"/>
    <row r="15890" ht="12" hidden="1" customHeight="1" x14ac:dyDescent="0.25"/>
    <row r="15891" ht="12" hidden="1" customHeight="1" x14ac:dyDescent="0.25"/>
    <row r="15892" ht="12" hidden="1" customHeight="1" x14ac:dyDescent="0.25"/>
    <row r="15893" ht="12" hidden="1" customHeight="1" x14ac:dyDescent="0.25"/>
    <row r="15894" ht="12" hidden="1" customHeight="1" x14ac:dyDescent="0.25"/>
    <row r="15895" ht="12" hidden="1" customHeight="1" x14ac:dyDescent="0.25"/>
    <row r="15896" ht="12" hidden="1" customHeight="1" x14ac:dyDescent="0.25"/>
    <row r="15897" ht="12" hidden="1" customHeight="1" x14ac:dyDescent="0.25"/>
    <row r="15898" ht="12" hidden="1" customHeight="1" x14ac:dyDescent="0.25"/>
    <row r="15899" ht="12" hidden="1" customHeight="1" x14ac:dyDescent="0.25"/>
    <row r="15900" ht="12" hidden="1" customHeight="1" x14ac:dyDescent="0.25"/>
    <row r="15901" ht="12" hidden="1" customHeight="1" x14ac:dyDescent="0.25"/>
    <row r="15902" ht="12" hidden="1" customHeight="1" x14ac:dyDescent="0.25"/>
    <row r="15903" ht="12" hidden="1" customHeight="1" x14ac:dyDescent="0.25"/>
    <row r="15904" ht="12" hidden="1" customHeight="1" x14ac:dyDescent="0.25"/>
    <row r="15905" ht="12" hidden="1" customHeight="1" x14ac:dyDescent="0.25"/>
    <row r="15906" ht="12" hidden="1" customHeight="1" x14ac:dyDescent="0.25"/>
    <row r="15907" ht="12" hidden="1" customHeight="1" x14ac:dyDescent="0.25"/>
    <row r="15908" ht="12" hidden="1" customHeight="1" x14ac:dyDescent="0.25"/>
    <row r="15909" ht="12" hidden="1" customHeight="1" x14ac:dyDescent="0.25"/>
    <row r="15910" ht="12" hidden="1" customHeight="1" x14ac:dyDescent="0.25"/>
    <row r="15911" ht="12" hidden="1" customHeight="1" x14ac:dyDescent="0.25"/>
    <row r="15912" ht="12" hidden="1" customHeight="1" x14ac:dyDescent="0.25"/>
    <row r="15913" ht="12" hidden="1" customHeight="1" x14ac:dyDescent="0.25"/>
    <row r="15914" ht="12" hidden="1" customHeight="1" x14ac:dyDescent="0.25"/>
    <row r="15915" ht="12" hidden="1" customHeight="1" x14ac:dyDescent="0.25"/>
    <row r="15916" ht="12" hidden="1" customHeight="1" x14ac:dyDescent="0.25"/>
    <row r="15917" ht="12" hidden="1" customHeight="1" x14ac:dyDescent="0.25"/>
    <row r="15918" ht="12" hidden="1" customHeight="1" x14ac:dyDescent="0.25"/>
    <row r="15919" ht="12" hidden="1" customHeight="1" x14ac:dyDescent="0.25"/>
    <row r="15920" ht="12" hidden="1" customHeight="1" x14ac:dyDescent="0.25"/>
    <row r="15921" ht="12" hidden="1" customHeight="1" x14ac:dyDescent="0.25"/>
    <row r="15922" ht="12" hidden="1" customHeight="1" x14ac:dyDescent="0.25"/>
    <row r="15923" ht="12" hidden="1" customHeight="1" x14ac:dyDescent="0.25"/>
    <row r="15924" ht="12" hidden="1" customHeight="1" x14ac:dyDescent="0.25"/>
    <row r="15925" ht="12" hidden="1" customHeight="1" x14ac:dyDescent="0.25"/>
    <row r="15926" ht="12" hidden="1" customHeight="1" x14ac:dyDescent="0.25"/>
    <row r="15927" ht="12" hidden="1" customHeight="1" x14ac:dyDescent="0.25"/>
    <row r="15928" ht="12" hidden="1" customHeight="1" x14ac:dyDescent="0.25"/>
    <row r="15929" ht="12" hidden="1" customHeight="1" x14ac:dyDescent="0.25"/>
    <row r="15930" ht="12" hidden="1" customHeight="1" x14ac:dyDescent="0.25"/>
    <row r="15931" ht="12" hidden="1" customHeight="1" x14ac:dyDescent="0.25"/>
    <row r="15932" ht="12" hidden="1" customHeight="1" x14ac:dyDescent="0.25"/>
    <row r="15933" ht="12" hidden="1" customHeight="1" x14ac:dyDescent="0.25"/>
    <row r="15934" ht="12" hidden="1" customHeight="1" x14ac:dyDescent="0.25"/>
    <row r="15935" ht="12" hidden="1" customHeight="1" x14ac:dyDescent="0.25"/>
    <row r="15936" ht="12" hidden="1" customHeight="1" x14ac:dyDescent="0.25"/>
    <row r="15937" ht="12" hidden="1" customHeight="1" x14ac:dyDescent="0.25"/>
    <row r="15938" ht="12" hidden="1" customHeight="1" x14ac:dyDescent="0.25"/>
    <row r="15939" ht="12" hidden="1" customHeight="1" x14ac:dyDescent="0.25"/>
    <row r="15940" ht="12" hidden="1" customHeight="1" x14ac:dyDescent="0.25"/>
    <row r="15941" ht="12" hidden="1" customHeight="1" x14ac:dyDescent="0.25"/>
    <row r="15942" ht="12" hidden="1" customHeight="1" x14ac:dyDescent="0.25"/>
    <row r="15943" ht="12" hidden="1" customHeight="1" x14ac:dyDescent="0.25"/>
    <row r="15944" ht="12" hidden="1" customHeight="1" x14ac:dyDescent="0.25"/>
    <row r="15945" ht="12" hidden="1" customHeight="1" x14ac:dyDescent="0.25"/>
    <row r="15946" ht="12" hidden="1" customHeight="1" x14ac:dyDescent="0.25"/>
    <row r="15947" ht="12" hidden="1" customHeight="1" x14ac:dyDescent="0.25"/>
    <row r="15948" ht="12" hidden="1" customHeight="1" x14ac:dyDescent="0.25"/>
    <row r="15949" ht="12" hidden="1" customHeight="1" x14ac:dyDescent="0.25"/>
    <row r="15950" ht="12" hidden="1" customHeight="1" x14ac:dyDescent="0.25"/>
    <row r="15951" ht="12" hidden="1" customHeight="1" x14ac:dyDescent="0.25"/>
    <row r="15952" ht="12" hidden="1" customHeight="1" x14ac:dyDescent="0.25"/>
    <row r="15953" ht="12" hidden="1" customHeight="1" x14ac:dyDescent="0.25"/>
    <row r="15954" ht="12" hidden="1" customHeight="1" x14ac:dyDescent="0.25"/>
    <row r="15955" ht="12" hidden="1" customHeight="1" x14ac:dyDescent="0.25"/>
    <row r="15956" ht="12" hidden="1" customHeight="1" x14ac:dyDescent="0.25"/>
    <row r="15957" ht="12" hidden="1" customHeight="1" x14ac:dyDescent="0.25"/>
    <row r="15958" ht="12" hidden="1" customHeight="1" x14ac:dyDescent="0.25"/>
    <row r="15959" ht="12" hidden="1" customHeight="1" x14ac:dyDescent="0.25"/>
    <row r="15960" ht="12" hidden="1" customHeight="1" x14ac:dyDescent="0.25"/>
    <row r="15961" ht="12" hidden="1" customHeight="1" x14ac:dyDescent="0.25"/>
    <row r="15962" ht="12" hidden="1" customHeight="1" x14ac:dyDescent="0.25"/>
    <row r="15963" ht="12" hidden="1" customHeight="1" x14ac:dyDescent="0.25"/>
    <row r="15964" ht="12" hidden="1" customHeight="1" x14ac:dyDescent="0.25"/>
    <row r="15965" ht="12" hidden="1" customHeight="1" x14ac:dyDescent="0.25"/>
    <row r="15966" ht="12" hidden="1" customHeight="1" x14ac:dyDescent="0.25"/>
    <row r="15967" ht="12" hidden="1" customHeight="1" x14ac:dyDescent="0.25"/>
    <row r="15968" ht="12" hidden="1" customHeight="1" x14ac:dyDescent="0.25"/>
    <row r="15969" ht="12" hidden="1" customHeight="1" x14ac:dyDescent="0.25"/>
    <row r="15970" ht="12" hidden="1" customHeight="1" x14ac:dyDescent="0.25"/>
    <row r="15971" ht="12" hidden="1" customHeight="1" x14ac:dyDescent="0.25"/>
    <row r="15972" ht="12" hidden="1" customHeight="1" x14ac:dyDescent="0.25"/>
    <row r="15973" ht="12" hidden="1" customHeight="1" x14ac:dyDescent="0.25"/>
    <row r="15974" ht="12" hidden="1" customHeight="1" x14ac:dyDescent="0.25"/>
    <row r="15975" ht="12" hidden="1" customHeight="1" x14ac:dyDescent="0.25"/>
    <row r="15976" ht="12" hidden="1" customHeight="1" x14ac:dyDescent="0.25"/>
    <row r="15977" ht="12" hidden="1" customHeight="1" x14ac:dyDescent="0.25"/>
    <row r="15978" ht="12" hidden="1" customHeight="1" x14ac:dyDescent="0.25"/>
    <row r="15979" ht="12" hidden="1" customHeight="1" x14ac:dyDescent="0.25"/>
    <row r="15980" ht="12" hidden="1" customHeight="1" x14ac:dyDescent="0.25"/>
    <row r="15981" ht="12" hidden="1" customHeight="1" x14ac:dyDescent="0.25"/>
    <row r="15982" ht="12" hidden="1" customHeight="1" x14ac:dyDescent="0.25"/>
    <row r="15983" ht="12" hidden="1" customHeight="1" x14ac:dyDescent="0.25"/>
    <row r="15984" ht="12" hidden="1" customHeight="1" x14ac:dyDescent="0.25"/>
    <row r="15985" ht="12" hidden="1" customHeight="1" x14ac:dyDescent="0.25"/>
    <row r="15986" ht="12" hidden="1" customHeight="1" x14ac:dyDescent="0.25"/>
    <row r="15987" ht="12" hidden="1" customHeight="1" x14ac:dyDescent="0.25"/>
    <row r="15988" ht="12" hidden="1" customHeight="1" x14ac:dyDescent="0.25"/>
    <row r="15989" ht="12" hidden="1" customHeight="1" x14ac:dyDescent="0.25"/>
    <row r="15990" ht="12" hidden="1" customHeight="1" x14ac:dyDescent="0.25"/>
    <row r="15991" ht="12" hidden="1" customHeight="1" x14ac:dyDescent="0.25"/>
    <row r="15992" ht="12" hidden="1" customHeight="1" x14ac:dyDescent="0.25"/>
    <row r="15993" ht="12" hidden="1" customHeight="1" x14ac:dyDescent="0.25"/>
    <row r="15994" ht="12" hidden="1" customHeight="1" x14ac:dyDescent="0.25"/>
    <row r="15995" ht="12" hidden="1" customHeight="1" x14ac:dyDescent="0.25"/>
    <row r="15996" ht="12" hidden="1" customHeight="1" x14ac:dyDescent="0.25"/>
    <row r="15997" ht="12" hidden="1" customHeight="1" x14ac:dyDescent="0.25"/>
    <row r="15998" ht="12" hidden="1" customHeight="1" x14ac:dyDescent="0.25"/>
    <row r="15999" ht="12" hidden="1" customHeight="1" x14ac:dyDescent="0.25"/>
    <row r="16000" ht="12" hidden="1" customHeight="1" x14ac:dyDescent="0.25"/>
    <row r="16001" ht="12" hidden="1" customHeight="1" x14ac:dyDescent="0.25"/>
    <row r="16002" ht="12" hidden="1" customHeight="1" x14ac:dyDescent="0.25"/>
    <row r="16003" ht="12" hidden="1" customHeight="1" x14ac:dyDescent="0.25"/>
    <row r="16004" ht="12" hidden="1" customHeight="1" x14ac:dyDescent="0.25"/>
    <row r="16005" ht="12" hidden="1" customHeight="1" x14ac:dyDescent="0.25"/>
    <row r="16006" ht="12" hidden="1" customHeight="1" x14ac:dyDescent="0.25"/>
    <row r="16007" ht="12" hidden="1" customHeight="1" x14ac:dyDescent="0.25"/>
    <row r="16008" ht="12" hidden="1" customHeight="1" x14ac:dyDescent="0.25"/>
    <row r="16009" ht="12" hidden="1" customHeight="1" x14ac:dyDescent="0.25"/>
    <row r="16010" ht="12" hidden="1" customHeight="1" x14ac:dyDescent="0.25"/>
    <row r="16011" ht="12" hidden="1" customHeight="1" x14ac:dyDescent="0.25"/>
    <row r="16012" ht="12" hidden="1" customHeight="1" x14ac:dyDescent="0.25"/>
    <row r="16013" ht="12" hidden="1" customHeight="1" x14ac:dyDescent="0.25"/>
    <row r="16014" ht="12" hidden="1" customHeight="1" x14ac:dyDescent="0.25"/>
    <row r="16015" ht="12" hidden="1" customHeight="1" x14ac:dyDescent="0.25"/>
    <row r="16016" ht="12" hidden="1" customHeight="1" x14ac:dyDescent="0.25"/>
    <row r="16017" ht="12" hidden="1" customHeight="1" x14ac:dyDescent="0.25"/>
    <row r="16018" ht="12" hidden="1" customHeight="1" x14ac:dyDescent="0.25"/>
    <row r="16019" ht="12" hidden="1" customHeight="1" x14ac:dyDescent="0.25"/>
    <row r="16020" ht="12" hidden="1" customHeight="1" x14ac:dyDescent="0.25"/>
    <row r="16021" ht="12" hidden="1" customHeight="1" x14ac:dyDescent="0.25"/>
    <row r="16022" ht="12" hidden="1" customHeight="1" x14ac:dyDescent="0.25"/>
    <row r="16023" ht="12" hidden="1" customHeight="1" x14ac:dyDescent="0.25"/>
    <row r="16024" ht="12" hidden="1" customHeight="1" x14ac:dyDescent="0.25"/>
    <row r="16025" ht="12" hidden="1" customHeight="1" x14ac:dyDescent="0.25"/>
    <row r="16026" ht="12" hidden="1" customHeight="1" x14ac:dyDescent="0.25"/>
    <row r="16027" ht="12" hidden="1" customHeight="1" x14ac:dyDescent="0.25"/>
    <row r="16028" ht="12" hidden="1" customHeight="1" x14ac:dyDescent="0.25"/>
    <row r="16029" ht="12" hidden="1" customHeight="1" x14ac:dyDescent="0.25"/>
    <row r="16030" ht="12" hidden="1" customHeight="1" x14ac:dyDescent="0.25"/>
    <row r="16031" ht="12" hidden="1" customHeight="1" x14ac:dyDescent="0.25"/>
    <row r="16032" ht="12" hidden="1" customHeight="1" x14ac:dyDescent="0.25"/>
    <row r="16033" ht="12" hidden="1" customHeight="1" x14ac:dyDescent="0.25"/>
    <row r="16034" ht="12" hidden="1" customHeight="1" x14ac:dyDescent="0.25"/>
    <row r="16035" ht="12" hidden="1" customHeight="1" x14ac:dyDescent="0.25"/>
    <row r="16036" ht="12" hidden="1" customHeight="1" x14ac:dyDescent="0.25"/>
    <row r="16037" ht="12" hidden="1" customHeight="1" x14ac:dyDescent="0.25"/>
    <row r="16038" ht="12" hidden="1" customHeight="1" x14ac:dyDescent="0.25"/>
    <row r="16039" ht="12" hidden="1" customHeight="1" x14ac:dyDescent="0.25"/>
    <row r="16040" ht="12" hidden="1" customHeight="1" x14ac:dyDescent="0.25"/>
    <row r="16041" ht="12" hidden="1" customHeight="1" x14ac:dyDescent="0.25"/>
    <row r="16042" ht="12" hidden="1" customHeight="1" x14ac:dyDescent="0.25"/>
    <row r="16043" ht="12" hidden="1" customHeight="1" x14ac:dyDescent="0.25"/>
    <row r="16044" ht="12" hidden="1" customHeight="1" x14ac:dyDescent="0.25"/>
    <row r="16045" ht="12" hidden="1" customHeight="1" x14ac:dyDescent="0.25"/>
    <row r="16046" ht="12" hidden="1" customHeight="1" x14ac:dyDescent="0.25"/>
    <row r="16047" ht="12" hidden="1" customHeight="1" x14ac:dyDescent="0.25"/>
    <row r="16048" ht="12" hidden="1" customHeight="1" x14ac:dyDescent="0.25"/>
    <row r="16049" ht="12" hidden="1" customHeight="1" x14ac:dyDescent="0.25"/>
    <row r="16050" ht="12" hidden="1" customHeight="1" x14ac:dyDescent="0.25"/>
    <row r="16051" ht="12" hidden="1" customHeight="1" x14ac:dyDescent="0.25"/>
    <row r="16052" ht="12" hidden="1" customHeight="1" x14ac:dyDescent="0.25"/>
    <row r="16053" ht="12" hidden="1" customHeight="1" x14ac:dyDescent="0.25"/>
    <row r="16054" ht="12" hidden="1" customHeight="1" x14ac:dyDescent="0.25"/>
    <row r="16055" ht="12" hidden="1" customHeight="1" x14ac:dyDescent="0.25"/>
    <row r="16056" ht="12" hidden="1" customHeight="1" x14ac:dyDescent="0.25"/>
    <row r="16057" ht="12" hidden="1" customHeight="1" x14ac:dyDescent="0.25"/>
    <row r="16058" ht="12" hidden="1" customHeight="1" x14ac:dyDescent="0.25"/>
    <row r="16059" ht="12" hidden="1" customHeight="1" x14ac:dyDescent="0.25"/>
    <row r="16060" ht="12" hidden="1" customHeight="1" x14ac:dyDescent="0.25"/>
    <row r="16061" ht="12" hidden="1" customHeight="1" x14ac:dyDescent="0.25"/>
    <row r="16062" ht="12" hidden="1" customHeight="1" x14ac:dyDescent="0.25"/>
    <row r="16063" ht="12" hidden="1" customHeight="1" x14ac:dyDescent="0.25"/>
    <row r="16064" ht="12" hidden="1" customHeight="1" x14ac:dyDescent="0.25"/>
    <row r="16065" ht="12" hidden="1" customHeight="1" x14ac:dyDescent="0.25"/>
    <row r="16066" ht="12" hidden="1" customHeight="1" x14ac:dyDescent="0.25"/>
    <row r="16067" ht="12" hidden="1" customHeight="1" x14ac:dyDescent="0.25"/>
    <row r="16068" ht="12" hidden="1" customHeight="1" x14ac:dyDescent="0.25"/>
    <row r="16069" ht="12" hidden="1" customHeight="1" x14ac:dyDescent="0.25"/>
    <row r="16070" ht="12" hidden="1" customHeight="1" x14ac:dyDescent="0.25"/>
    <row r="16071" ht="12" hidden="1" customHeight="1" x14ac:dyDescent="0.25"/>
    <row r="16072" ht="12" hidden="1" customHeight="1" x14ac:dyDescent="0.25"/>
    <row r="16073" ht="12" hidden="1" customHeight="1" x14ac:dyDescent="0.25"/>
    <row r="16074" ht="12" hidden="1" customHeight="1" x14ac:dyDescent="0.25"/>
    <row r="16075" ht="12" hidden="1" customHeight="1" x14ac:dyDescent="0.25"/>
    <row r="16076" ht="12" hidden="1" customHeight="1" x14ac:dyDescent="0.25"/>
    <row r="16077" ht="12" hidden="1" customHeight="1" x14ac:dyDescent="0.25"/>
    <row r="16078" ht="12" hidden="1" customHeight="1" x14ac:dyDescent="0.25"/>
    <row r="16079" ht="12" hidden="1" customHeight="1" x14ac:dyDescent="0.25"/>
    <row r="16080" ht="12" hidden="1" customHeight="1" x14ac:dyDescent="0.25"/>
    <row r="16081" ht="12" hidden="1" customHeight="1" x14ac:dyDescent="0.25"/>
    <row r="16082" ht="12" hidden="1" customHeight="1" x14ac:dyDescent="0.25"/>
    <row r="16083" ht="12" hidden="1" customHeight="1" x14ac:dyDescent="0.25"/>
    <row r="16084" ht="12" hidden="1" customHeight="1" x14ac:dyDescent="0.25"/>
    <row r="16085" ht="12" hidden="1" customHeight="1" x14ac:dyDescent="0.25"/>
    <row r="16086" ht="12" hidden="1" customHeight="1" x14ac:dyDescent="0.25"/>
    <row r="16087" ht="12" hidden="1" customHeight="1" x14ac:dyDescent="0.25"/>
    <row r="16088" ht="12" hidden="1" customHeight="1" x14ac:dyDescent="0.25"/>
    <row r="16089" ht="12" hidden="1" customHeight="1" x14ac:dyDescent="0.25"/>
    <row r="16090" ht="12" hidden="1" customHeight="1" x14ac:dyDescent="0.25"/>
    <row r="16091" ht="12" hidden="1" customHeight="1" x14ac:dyDescent="0.25"/>
    <row r="16092" ht="12" hidden="1" customHeight="1" x14ac:dyDescent="0.25"/>
    <row r="16093" ht="12" hidden="1" customHeight="1" x14ac:dyDescent="0.25"/>
    <row r="16094" ht="12" hidden="1" customHeight="1" x14ac:dyDescent="0.25"/>
    <row r="16095" ht="12" hidden="1" customHeight="1" x14ac:dyDescent="0.25"/>
    <row r="16096" ht="12" hidden="1" customHeight="1" x14ac:dyDescent="0.25"/>
    <row r="16097" ht="12" hidden="1" customHeight="1" x14ac:dyDescent="0.25"/>
    <row r="16098" ht="12" hidden="1" customHeight="1" x14ac:dyDescent="0.25"/>
    <row r="16099" ht="12" hidden="1" customHeight="1" x14ac:dyDescent="0.25"/>
    <row r="16100" ht="12" hidden="1" customHeight="1" x14ac:dyDescent="0.25"/>
    <row r="16101" ht="12" hidden="1" customHeight="1" x14ac:dyDescent="0.25"/>
    <row r="16102" ht="12" hidden="1" customHeight="1" x14ac:dyDescent="0.25"/>
    <row r="16103" ht="12" hidden="1" customHeight="1" x14ac:dyDescent="0.25"/>
    <row r="16104" ht="12" hidden="1" customHeight="1" x14ac:dyDescent="0.25"/>
    <row r="16105" ht="12" hidden="1" customHeight="1" x14ac:dyDescent="0.25"/>
    <row r="16106" ht="12" hidden="1" customHeight="1" x14ac:dyDescent="0.25"/>
    <row r="16107" ht="12" hidden="1" customHeight="1" x14ac:dyDescent="0.25"/>
    <row r="16108" ht="12" hidden="1" customHeight="1" x14ac:dyDescent="0.25"/>
    <row r="16109" ht="12" hidden="1" customHeight="1" x14ac:dyDescent="0.25"/>
    <row r="16110" ht="12" hidden="1" customHeight="1" x14ac:dyDescent="0.25"/>
    <row r="16111" ht="12" hidden="1" customHeight="1" x14ac:dyDescent="0.25"/>
    <row r="16112" ht="12" hidden="1" customHeight="1" x14ac:dyDescent="0.25"/>
    <row r="16113" ht="12" hidden="1" customHeight="1" x14ac:dyDescent="0.25"/>
    <row r="16114" ht="12" hidden="1" customHeight="1" x14ac:dyDescent="0.25"/>
    <row r="16115" ht="12" hidden="1" customHeight="1" x14ac:dyDescent="0.25"/>
    <row r="16116" ht="12" hidden="1" customHeight="1" x14ac:dyDescent="0.25"/>
    <row r="16117" ht="12" hidden="1" customHeight="1" x14ac:dyDescent="0.25"/>
    <row r="16118" ht="12" hidden="1" customHeight="1" x14ac:dyDescent="0.25"/>
    <row r="16119" ht="12" hidden="1" customHeight="1" x14ac:dyDescent="0.25"/>
    <row r="16120" ht="12" hidden="1" customHeight="1" x14ac:dyDescent="0.25"/>
    <row r="16121" ht="12" hidden="1" customHeight="1" x14ac:dyDescent="0.25"/>
    <row r="16122" ht="12" hidden="1" customHeight="1" x14ac:dyDescent="0.25"/>
    <row r="16123" ht="12" hidden="1" customHeight="1" x14ac:dyDescent="0.25"/>
    <row r="16124" ht="12" hidden="1" customHeight="1" x14ac:dyDescent="0.25"/>
    <row r="16125" ht="12" hidden="1" customHeight="1" x14ac:dyDescent="0.25"/>
    <row r="16126" ht="12" hidden="1" customHeight="1" x14ac:dyDescent="0.25"/>
    <row r="16127" ht="12" hidden="1" customHeight="1" x14ac:dyDescent="0.25"/>
    <row r="16128" ht="12" hidden="1" customHeight="1" x14ac:dyDescent="0.25"/>
    <row r="16129" ht="12" hidden="1" customHeight="1" x14ac:dyDescent="0.25"/>
    <row r="16130" ht="12" hidden="1" customHeight="1" x14ac:dyDescent="0.25"/>
    <row r="16131" ht="12" hidden="1" customHeight="1" x14ac:dyDescent="0.25"/>
    <row r="16132" ht="12" hidden="1" customHeight="1" x14ac:dyDescent="0.25"/>
    <row r="16133" ht="12" hidden="1" customHeight="1" x14ac:dyDescent="0.25"/>
    <row r="16134" ht="12" hidden="1" customHeight="1" x14ac:dyDescent="0.25"/>
    <row r="16135" ht="12" hidden="1" customHeight="1" x14ac:dyDescent="0.25"/>
    <row r="16136" ht="12" hidden="1" customHeight="1" x14ac:dyDescent="0.25"/>
    <row r="16137" ht="12" hidden="1" customHeight="1" x14ac:dyDescent="0.25"/>
    <row r="16138" ht="12" hidden="1" customHeight="1" x14ac:dyDescent="0.25"/>
    <row r="16139" ht="12" hidden="1" customHeight="1" x14ac:dyDescent="0.25"/>
    <row r="16140" ht="12" hidden="1" customHeight="1" x14ac:dyDescent="0.25"/>
    <row r="16141" ht="12" hidden="1" customHeight="1" x14ac:dyDescent="0.25"/>
    <row r="16142" ht="12" hidden="1" customHeight="1" x14ac:dyDescent="0.25"/>
    <row r="16143" ht="12" hidden="1" customHeight="1" x14ac:dyDescent="0.25"/>
    <row r="16144" ht="12" hidden="1" customHeight="1" x14ac:dyDescent="0.25"/>
    <row r="16145" ht="12" hidden="1" customHeight="1" x14ac:dyDescent="0.25"/>
    <row r="16146" ht="12" hidden="1" customHeight="1" x14ac:dyDescent="0.25"/>
    <row r="16147" ht="12" hidden="1" customHeight="1" x14ac:dyDescent="0.25"/>
    <row r="16148" ht="12" hidden="1" customHeight="1" x14ac:dyDescent="0.25"/>
    <row r="16149" ht="12" hidden="1" customHeight="1" x14ac:dyDescent="0.25"/>
    <row r="16150" ht="12" hidden="1" customHeight="1" x14ac:dyDescent="0.25"/>
    <row r="16151" ht="12" hidden="1" customHeight="1" x14ac:dyDescent="0.25"/>
    <row r="16152" ht="12" hidden="1" customHeight="1" x14ac:dyDescent="0.25"/>
    <row r="16153" ht="12" hidden="1" customHeight="1" x14ac:dyDescent="0.25"/>
    <row r="16154" ht="12" hidden="1" customHeight="1" x14ac:dyDescent="0.25"/>
    <row r="16155" ht="12" hidden="1" customHeight="1" x14ac:dyDescent="0.25"/>
    <row r="16156" ht="12" hidden="1" customHeight="1" x14ac:dyDescent="0.25"/>
    <row r="16157" ht="12" hidden="1" customHeight="1" x14ac:dyDescent="0.25"/>
    <row r="16158" ht="12" hidden="1" customHeight="1" x14ac:dyDescent="0.25"/>
    <row r="16159" ht="12" hidden="1" customHeight="1" x14ac:dyDescent="0.25"/>
    <row r="16160" ht="12" hidden="1" customHeight="1" x14ac:dyDescent="0.25"/>
    <row r="16161" ht="12" hidden="1" customHeight="1" x14ac:dyDescent="0.25"/>
    <row r="16162" ht="12" hidden="1" customHeight="1" x14ac:dyDescent="0.25"/>
    <row r="16163" ht="12" hidden="1" customHeight="1" x14ac:dyDescent="0.25"/>
    <row r="16164" ht="12" hidden="1" customHeight="1" x14ac:dyDescent="0.25"/>
    <row r="16165" ht="12" hidden="1" customHeight="1" x14ac:dyDescent="0.25"/>
    <row r="16166" ht="12" hidden="1" customHeight="1" x14ac:dyDescent="0.25"/>
    <row r="16167" ht="12" hidden="1" customHeight="1" x14ac:dyDescent="0.25"/>
    <row r="16168" ht="12" hidden="1" customHeight="1" x14ac:dyDescent="0.25"/>
    <row r="16169" ht="12" hidden="1" customHeight="1" x14ac:dyDescent="0.25"/>
    <row r="16170" ht="12" hidden="1" customHeight="1" x14ac:dyDescent="0.25"/>
    <row r="16171" ht="12" hidden="1" customHeight="1" x14ac:dyDescent="0.25"/>
    <row r="16172" ht="12" hidden="1" customHeight="1" x14ac:dyDescent="0.25"/>
    <row r="16173" ht="12" hidden="1" customHeight="1" x14ac:dyDescent="0.25"/>
    <row r="16174" ht="12" hidden="1" customHeight="1" x14ac:dyDescent="0.25"/>
    <row r="16175" ht="12" hidden="1" customHeight="1" x14ac:dyDescent="0.25"/>
    <row r="16176" ht="12" hidden="1" customHeight="1" x14ac:dyDescent="0.25"/>
    <row r="16177" ht="12" hidden="1" customHeight="1" x14ac:dyDescent="0.25"/>
    <row r="16178" ht="12" hidden="1" customHeight="1" x14ac:dyDescent="0.25"/>
    <row r="16179" ht="12" hidden="1" customHeight="1" x14ac:dyDescent="0.25"/>
    <row r="16180" ht="12" hidden="1" customHeight="1" x14ac:dyDescent="0.25"/>
    <row r="16181" ht="12" hidden="1" customHeight="1" x14ac:dyDescent="0.25"/>
    <row r="16182" ht="12" hidden="1" customHeight="1" x14ac:dyDescent="0.25"/>
    <row r="16183" ht="12" hidden="1" customHeight="1" x14ac:dyDescent="0.25"/>
    <row r="16184" ht="12" hidden="1" customHeight="1" x14ac:dyDescent="0.25"/>
    <row r="16185" ht="12" hidden="1" customHeight="1" x14ac:dyDescent="0.25"/>
    <row r="16186" ht="12" hidden="1" customHeight="1" x14ac:dyDescent="0.25"/>
    <row r="16187" ht="12" hidden="1" customHeight="1" x14ac:dyDescent="0.25"/>
    <row r="16188" ht="12" hidden="1" customHeight="1" x14ac:dyDescent="0.25"/>
    <row r="16189" ht="12" hidden="1" customHeight="1" x14ac:dyDescent="0.25"/>
    <row r="16190" ht="12" hidden="1" customHeight="1" x14ac:dyDescent="0.25"/>
    <row r="16191" ht="12" hidden="1" customHeight="1" x14ac:dyDescent="0.25"/>
    <row r="16192" ht="12" hidden="1" customHeight="1" x14ac:dyDescent="0.25"/>
    <row r="16193" ht="12" hidden="1" customHeight="1" x14ac:dyDescent="0.25"/>
    <row r="16194" ht="12" hidden="1" customHeight="1" x14ac:dyDescent="0.25"/>
    <row r="16195" ht="12" hidden="1" customHeight="1" x14ac:dyDescent="0.25"/>
    <row r="16196" ht="12" hidden="1" customHeight="1" x14ac:dyDescent="0.25"/>
    <row r="16197" ht="12" hidden="1" customHeight="1" x14ac:dyDescent="0.25"/>
    <row r="16198" ht="12" hidden="1" customHeight="1" x14ac:dyDescent="0.25"/>
    <row r="16199" ht="12" hidden="1" customHeight="1" x14ac:dyDescent="0.25"/>
    <row r="16200" ht="12" hidden="1" customHeight="1" x14ac:dyDescent="0.25"/>
    <row r="16201" ht="12" hidden="1" customHeight="1" x14ac:dyDescent="0.25"/>
    <row r="16202" ht="12" hidden="1" customHeight="1" x14ac:dyDescent="0.25"/>
    <row r="16203" ht="12" hidden="1" customHeight="1" x14ac:dyDescent="0.25"/>
    <row r="16204" ht="12" hidden="1" customHeight="1" x14ac:dyDescent="0.25"/>
    <row r="16205" ht="12" hidden="1" customHeight="1" x14ac:dyDescent="0.25"/>
    <row r="16206" ht="12" hidden="1" customHeight="1" x14ac:dyDescent="0.25"/>
    <row r="16207" ht="12" hidden="1" customHeight="1" x14ac:dyDescent="0.25"/>
    <row r="16208" ht="12" hidden="1" customHeight="1" x14ac:dyDescent="0.25"/>
    <row r="16209" ht="12" hidden="1" customHeight="1" x14ac:dyDescent="0.25"/>
    <row r="16210" ht="12" hidden="1" customHeight="1" x14ac:dyDescent="0.25"/>
    <row r="16211" ht="12" hidden="1" customHeight="1" x14ac:dyDescent="0.25"/>
    <row r="16212" ht="12" hidden="1" customHeight="1" x14ac:dyDescent="0.25"/>
    <row r="16213" ht="12" hidden="1" customHeight="1" x14ac:dyDescent="0.25"/>
    <row r="16214" ht="12" hidden="1" customHeight="1" x14ac:dyDescent="0.25"/>
    <row r="16215" ht="12" hidden="1" customHeight="1" x14ac:dyDescent="0.25"/>
    <row r="16216" ht="12" hidden="1" customHeight="1" x14ac:dyDescent="0.25"/>
    <row r="16217" ht="12" hidden="1" customHeight="1" x14ac:dyDescent="0.25"/>
    <row r="16218" ht="12" hidden="1" customHeight="1" x14ac:dyDescent="0.25"/>
    <row r="16219" ht="12" hidden="1" customHeight="1" x14ac:dyDescent="0.25"/>
    <row r="16220" ht="12" hidden="1" customHeight="1" x14ac:dyDescent="0.25"/>
    <row r="16221" ht="12" hidden="1" customHeight="1" x14ac:dyDescent="0.25"/>
    <row r="16222" ht="12" hidden="1" customHeight="1" x14ac:dyDescent="0.25"/>
    <row r="16223" ht="12" hidden="1" customHeight="1" x14ac:dyDescent="0.25"/>
    <row r="16224" ht="12" hidden="1" customHeight="1" x14ac:dyDescent="0.25"/>
    <row r="16225" ht="12" hidden="1" customHeight="1" x14ac:dyDescent="0.25"/>
    <row r="16226" ht="12" hidden="1" customHeight="1" x14ac:dyDescent="0.25"/>
    <row r="16227" ht="12" hidden="1" customHeight="1" x14ac:dyDescent="0.25"/>
    <row r="16228" ht="12" hidden="1" customHeight="1" x14ac:dyDescent="0.25"/>
    <row r="16229" ht="12" hidden="1" customHeight="1" x14ac:dyDescent="0.25"/>
    <row r="16230" ht="12" hidden="1" customHeight="1" x14ac:dyDescent="0.25"/>
    <row r="16231" ht="12" hidden="1" customHeight="1" x14ac:dyDescent="0.25"/>
    <row r="16232" ht="12" hidden="1" customHeight="1" x14ac:dyDescent="0.25"/>
    <row r="16233" ht="12" hidden="1" customHeight="1" x14ac:dyDescent="0.25"/>
    <row r="16234" ht="12" hidden="1" customHeight="1" x14ac:dyDescent="0.25"/>
    <row r="16235" ht="12" hidden="1" customHeight="1" x14ac:dyDescent="0.25"/>
    <row r="16236" ht="12" hidden="1" customHeight="1" x14ac:dyDescent="0.25"/>
    <row r="16237" ht="12" hidden="1" customHeight="1" x14ac:dyDescent="0.25"/>
    <row r="16238" ht="12" hidden="1" customHeight="1" x14ac:dyDescent="0.25"/>
    <row r="16239" ht="12" hidden="1" customHeight="1" x14ac:dyDescent="0.25"/>
    <row r="16240" ht="12" hidden="1" customHeight="1" x14ac:dyDescent="0.25"/>
    <row r="16241" ht="12" hidden="1" customHeight="1" x14ac:dyDescent="0.25"/>
    <row r="16242" ht="12" hidden="1" customHeight="1" x14ac:dyDescent="0.25"/>
    <row r="16243" ht="12" hidden="1" customHeight="1" x14ac:dyDescent="0.25"/>
    <row r="16244" ht="12" hidden="1" customHeight="1" x14ac:dyDescent="0.25"/>
    <row r="16245" ht="12" hidden="1" customHeight="1" x14ac:dyDescent="0.25"/>
    <row r="16246" ht="12" hidden="1" customHeight="1" x14ac:dyDescent="0.25"/>
    <row r="16247" ht="12" hidden="1" customHeight="1" x14ac:dyDescent="0.25"/>
    <row r="16248" ht="12" hidden="1" customHeight="1" x14ac:dyDescent="0.25"/>
    <row r="16249" ht="12" hidden="1" customHeight="1" x14ac:dyDescent="0.25"/>
    <row r="16250" ht="12" hidden="1" customHeight="1" x14ac:dyDescent="0.25"/>
    <row r="16251" ht="12" hidden="1" customHeight="1" x14ac:dyDescent="0.25"/>
    <row r="16252" ht="12" hidden="1" customHeight="1" x14ac:dyDescent="0.25"/>
    <row r="16253" ht="12" hidden="1" customHeight="1" x14ac:dyDescent="0.25"/>
    <row r="16254" ht="12" hidden="1" customHeight="1" x14ac:dyDescent="0.25"/>
    <row r="16255" ht="12" hidden="1" customHeight="1" x14ac:dyDescent="0.25"/>
    <row r="16256" ht="12" hidden="1" customHeight="1" x14ac:dyDescent="0.25"/>
    <row r="16257" ht="12" hidden="1" customHeight="1" x14ac:dyDescent="0.25"/>
    <row r="16258" ht="12" hidden="1" customHeight="1" x14ac:dyDescent="0.25"/>
    <row r="16259" ht="12" hidden="1" customHeight="1" x14ac:dyDescent="0.25"/>
    <row r="16260" ht="12" hidden="1" customHeight="1" x14ac:dyDescent="0.25"/>
    <row r="16261" ht="12" hidden="1" customHeight="1" x14ac:dyDescent="0.25"/>
    <row r="16262" ht="12" hidden="1" customHeight="1" x14ac:dyDescent="0.25"/>
    <row r="16263" ht="12" hidden="1" customHeight="1" x14ac:dyDescent="0.25"/>
    <row r="16264" ht="12" hidden="1" customHeight="1" x14ac:dyDescent="0.25"/>
    <row r="16265" ht="12" hidden="1" customHeight="1" x14ac:dyDescent="0.25"/>
    <row r="16266" ht="12" hidden="1" customHeight="1" x14ac:dyDescent="0.25"/>
    <row r="16267" ht="12" hidden="1" customHeight="1" x14ac:dyDescent="0.25"/>
    <row r="16268" ht="12" hidden="1" customHeight="1" x14ac:dyDescent="0.25"/>
    <row r="16269" ht="12" hidden="1" customHeight="1" x14ac:dyDescent="0.25"/>
    <row r="16270" ht="12" hidden="1" customHeight="1" x14ac:dyDescent="0.25"/>
    <row r="16271" ht="12" hidden="1" customHeight="1" x14ac:dyDescent="0.25"/>
    <row r="16272" ht="12" hidden="1" customHeight="1" x14ac:dyDescent="0.25"/>
    <row r="16273" ht="12" hidden="1" customHeight="1" x14ac:dyDescent="0.25"/>
    <row r="16274" ht="12" hidden="1" customHeight="1" x14ac:dyDescent="0.25"/>
    <row r="16275" ht="12" hidden="1" customHeight="1" x14ac:dyDescent="0.25"/>
    <row r="16276" ht="12" hidden="1" customHeight="1" x14ac:dyDescent="0.25"/>
    <row r="16277" ht="12" hidden="1" customHeight="1" x14ac:dyDescent="0.25"/>
    <row r="16278" ht="12" hidden="1" customHeight="1" x14ac:dyDescent="0.25"/>
    <row r="16279" ht="12" hidden="1" customHeight="1" x14ac:dyDescent="0.25"/>
    <row r="16280" ht="12" hidden="1" customHeight="1" x14ac:dyDescent="0.25"/>
    <row r="16281" ht="12" hidden="1" customHeight="1" x14ac:dyDescent="0.25"/>
    <row r="16282" ht="12" hidden="1" customHeight="1" x14ac:dyDescent="0.25"/>
    <row r="16283" ht="12" hidden="1" customHeight="1" x14ac:dyDescent="0.25"/>
    <row r="16284" ht="12" hidden="1" customHeight="1" x14ac:dyDescent="0.25"/>
    <row r="16285" ht="12" hidden="1" customHeight="1" x14ac:dyDescent="0.25"/>
    <row r="16286" ht="12" hidden="1" customHeight="1" x14ac:dyDescent="0.25"/>
    <row r="16287" ht="12" hidden="1" customHeight="1" x14ac:dyDescent="0.25"/>
    <row r="16288" ht="12" hidden="1" customHeight="1" x14ac:dyDescent="0.25"/>
    <row r="16289" ht="12" hidden="1" customHeight="1" x14ac:dyDescent="0.25"/>
    <row r="16290" ht="12" hidden="1" customHeight="1" x14ac:dyDescent="0.25"/>
    <row r="16291" ht="12" hidden="1" customHeight="1" x14ac:dyDescent="0.25"/>
    <row r="16292" ht="12" hidden="1" customHeight="1" x14ac:dyDescent="0.25"/>
    <row r="16293" ht="12" hidden="1" customHeight="1" x14ac:dyDescent="0.25"/>
    <row r="16294" ht="12" hidden="1" customHeight="1" x14ac:dyDescent="0.25"/>
    <row r="16295" ht="12" hidden="1" customHeight="1" x14ac:dyDescent="0.25"/>
    <row r="16296" ht="12" hidden="1" customHeight="1" x14ac:dyDescent="0.25"/>
    <row r="16297" ht="12" hidden="1" customHeight="1" x14ac:dyDescent="0.25"/>
    <row r="16298" ht="12" hidden="1" customHeight="1" x14ac:dyDescent="0.25"/>
    <row r="16299" ht="12" hidden="1" customHeight="1" x14ac:dyDescent="0.25"/>
    <row r="16300" ht="12" hidden="1" customHeight="1" x14ac:dyDescent="0.25"/>
    <row r="16301" ht="12" hidden="1" customHeight="1" x14ac:dyDescent="0.25"/>
    <row r="16302" ht="12" hidden="1" customHeight="1" x14ac:dyDescent="0.25"/>
    <row r="16303" ht="12" hidden="1" customHeight="1" x14ac:dyDescent="0.25"/>
    <row r="16304" ht="12" hidden="1" customHeight="1" x14ac:dyDescent="0.25"/>
    <row r="16305" ht="12" hidden="1" customHeight="1" x14ac:dyDescent="0.25"/>
    <row r="16306" ht="12" hidden="1" customHeight="1" x14ac:dyDescent="0.25"/>
    <row r="16307" ht="12" hidden="1" customHeight="1" x14ac:dyDescent="0.25"/>
    <row r="16308" ht="12" hidden="1" customHeight="1" x14ac:dyDescent="0.25"/>
    <row r="16309" ht="12" hidden="1" customHeight="1" x14ac:dyDescent="0.25"/>
    <row r="16310" ht="12" hidden="1" customHeight="1" x14ac:dyDescent="0.25"/>
    <row r="16311" ht="12" hidden="1" customHeight="1" x14ac:dyDescent="0.25"/>
    <row r="16312" ht="12" hidden="1" customHeight="1" x14ac:dyDescent="0.25"/>
    <row r="16313" ht="12" hidden="1" customHeight="1" x14ac:dyDescent="0.25"/>
    <row r="16314" ht="12" hidden="1" customHeight="1" x14ac:dyDescent="0.25"/>
    <row r="16315" ht="12" hidden="1" customHeight="1" x14ac:dyDescent="0.25"/>
    <row r="16316" ht="12" hidden="1" customHeight="1" x14ac:dyDescent="0.25"/>
    <row r="16317" ht="12" hidden="1" customHeight="1" x14ac:dyDescent="0.25"/>
    <row r="16318" ht="12" hidden="1" customHeight="1" x14ac:dyDescent="0.25"/>
    <row r="16319" ht="12" hidden="1" customHeight="1" x14ac:dyDescent="0.25"/>
    <row r="16320" ht="12" hidden="1" customHeight="1" x14ac:dyDescent="0.25"/>
    <row r="16321" ht="12" hidden="1" customHeight="1" x14ac:dyDescent="0.25"/>
    <row r="16322" ht="12" hidden="1" customHeight="1" x14ac:dyDescent="0.25"/>
    <row r="16323" ht="12" hidden="1" customHeight="1" x14ac:dyDescent="0.25"/>
    <row r="16324" ht="12" hidden="1" customHeight="1" x14ac:dyDescent="0.25"/>
    <row r="16325" ht="12" hidden="1" customHeight="1" x14ac:dyDescent="0.25"/>
    <row r="16326" ht="12" hidden="1" customHeight="1" x14ac:dyDescent="0.25"/>
    <row r="16327" ht="12" hidden="1" customHeight="1" x14ac:dyDescent="0.25"/>
    <row r="16328" ht="12" hidden="1" customHeight="1" x14ac:dyDescent="0.25"/>
    <row r="16329" ht="12" hidden="1" customHeight="1" x14ac:dyDescent="0.25"/>
    <row r="16330" ht="12" hidden="1" customHeight="1" x14ac:dyDescent="0.25"/>
    <row r="16331" ht="12" hidden="1" customHeight="1" x14ac:dyDescent="0.25"/>
    <row r="16332" ht="12" hidden="1" customHeight="1" x14ac:dyDescent="0.25"/>
    <row r="16333" ht="12" hidden="1" customHeight="1" x14ac:dyDescent="0.25"/>
    <row r="16334" ht="12" hidden="1" customHeight="1" x14ac:dyDescent="0.25"/>
    <row r="16335" ht="12" hidden="1" customHeight="1" x14ac:dyDescent="0.25"/>
    <row r="16336" ht="12" hidden="1" customHeight="1" x14ac:dyDescent="0.25"/>
    <row r="16337" ht="12" hidden="1" customHeight="1" x14ac:dyDescent="0.25"/>
    <row r="16338" ht="12" hidden="1" customHeight="1" x14ac:dyDescent="0.25"/>
    <row r="16339" ht="12" hidden="1" customHeight="1" x14ac:dyDescent="0.25"/>
    <row r="16340" ht="12" hidden="1" customHeight="1" x14ac:dyDescent="0.25"/>
    <row r="16341" ht="12" hidden="1" customHeight="1" x14ac:dyDescent="0.25"/>
    <row r="16342" ht="12" hidden="1" customHeight="1" x14ac:dyDescent="0.25"/>
    <row r="16343" ht="12" hidden="1" customHeight="1" x14ac:dyDescent="0.25"/>
    <row r="16344" ht="12" hidden="1" customHeight="1" x14ac:dyDescent="0.25"/>
    <row r="16345" ht="12" hidden="1" customHeight="1" x14ac:dyDescent="0.25"/>
    <row r="16346" ht="12" hidden="1" customHeight="1" x14ac:dyDescent="0.25"/>
    <row r="16347" ht="12" hidden="1" customHeight="1" x14ac:dyDescent="0.25"/>
    <row r="16348" ht="12" hidden="1" customHeight="1" x14ac:dyDescent="0.25"/>
    <row r="16349" ht="12" hidden="1" customHeight="1" x14ac:dyDescent="0.25"/>
    <row r="16350" ht="12" hidden="1" customHeight="1" x14ac:dyDescent="0.25"/>
    <row r="16351" ht="12" hidden="1" customHeight="1" x14ac:dyDescent="0.25"/>
    <row r="16352" ht="12" hidden="1" customHeight="1" x14ac:dyDescent="0.25"/>
    <row r="16353" ht="12" hidden="1" customHeight="1" x14ac:dyDescent="0.25"/>
    <row r="16354" ht="12" hidden="1" customHeight="1" x14ac:dyDescent="0.25"/>
    <row r="16355" ht="12" hidden="1" customHeight="1" x14ac:dyDescent="0.25"/>
    <row r="16356" ht="12" hidden="1" customHeight="1" x14ac:dyDescent="0.25"/>
    <row r="16357" ht="12" hidden="1" customHeight="1" x14ac:dyDescent="0.25"/>
    <row r="16358" ht="12" hidden="1" customHeight="1" x14ac:dyDescent="0.25"/>
    <row r="16359" ht="12" hidden="1" customHeight="1" x14ac:dyDescent="0.25"/>
    <row r="16360" ht="12" hidden="1" customHeight="1" x14ac:dyDescent="0.25"/>
    <row r="16361" ht="12" hidden="1" customHeight="1" x14ac:dyDescent="0.25"/>
    <row r="16362" ht="12" hidden="1" customHeight="1" x14ac:dyDescent="0.25"/>
    <row r="16363" ht="12" hidden="1" customHeight="1" x14ac:dyDescent="0.25"/>
    <row r="16364" ht="12" hidden="1" customHeight="1" x14ac:dyDescent="0.25"/>
    <row r="16365" ht="12" hidden="1" customHeight="1" x14ac:dyDescent="0.25"/>
    <row r="16366" ht="12" hidden="1" customHeight="1" x14ac:dyDescent="0.25"/>
    <row r="16367" ht="12" hidden="1" customHeight="1" x14ac:dyDescent="0.25"/>
    <row r="16368" ht="12" hidden="1" customHeight="1" x14ac:dyDescent="0.25"/>
    <row r="16369" ht="12" hidden="1" customHeight="1" x14ac:dyDescent="0.25"/>
    <row r="16370" ht="12" hidden="1" customHeight="1" x14ac:dyDescent="0.25"/>
    <row r="16371" ht="12" hidden="1" customHeight="1" x14ac:dyDescent="0.25"/>
    <row r="16372" ht="12" hidden="1" customHeight="1" x14ac:dyDescent="0.25"/>
    <row r="16373" ht="12" hidden="1" customHeight="1" x14ac:dyDescent="0.25"/>
    <row r="16374" ht="12" hidden="1" customHeight="1" x14ac:dyDescent="0.25"/>
    <row r="16375" ht="12" hidden="1" customHeight="1" x14ac:dyDescent="0.25"/>
    <row r="16376" ht="12" hidden="1" customHeight="1" x14ac:dyDescent="0.25"/>
    <row r="16377" ht="12" hidden="1" customHeight="1" x14ac:dyDescent="0.25"/>
    <row r="16378" ht="12" hidden="1" customHeight="1" x14ac:dyDescent="0.25"/>
    <row r="16379" ht="12" hidden="1" customHeight="1" x14ac:dyDescent="0.25"/>
    <row r="16380" ht="12" hidden="1" customHeight="1" x14ac:dyDescent="0.25"/>
    <row r="16381" ht="12" hidden="1" customHeight="1" x14ac:dyDescent="0.25"/>
    <row r="16382" ht="12" hidden="1" customHeight="1" x14ac:dyDescent="0.25"/>
    <row r="16383" ht="12" hidden="1" customHeight="1" x14ac:dyDescent="0.25"/>
    <row r="16384" ht="12" hidden="1" customHeight="1" x14ac:dyDescent="0.25"/>
    <row r="16385" ht="12" hidden="1" customHeight="1" x14ac:dyDescent="0.25"/>
    <row r="16386" ht="12" hidden="1" customHeight="1" x14ac:dyDescent="0.25"/>
    <row r="16387" ht="12" hidden="1" customHeight="1" x14ac:dyDescent="0.25"/>
    <row r="16388" ht="12" hidden="1" customHeight="1" x14ac:dyDescent="0.25"/>
    <row r="16389" ht="12" hidden="1" customHeight="1" x14ac:dyDescent="0.25"/>
    <row r="16390" ht="12" hidden="1" customHeight="1" x14ac:dyDescent="0.25"/>
    <row r="16391" ht="12" hidden="1" customHeight="1" x14ac:dyDescent="0.25"/>
    <row r="16392" ht="12" hidden="1" customHeight="1" x14ac:dyDescent="0.25"/>
    <row r="16393" ht="12" hidden="1" customHeight="1" x14ac:dyDescent="0.25"/>
    <row r="16394" ht="12" hidden="1" customHeight="1" x14ac:dyDescent="0.25"/>
    <row r="16395" ht="12" hidden="1" customHeight="1" x14ac:dyDescent="0.25"/>
    <row r="16396" ht="12" hidden="1" customHeight="1" x14ac:dyDescent="0.25"/>
    <row r="16397" ht="12" hidden="1" customHeight="1" x14ac:dyDescent="0.25"/>
    <row r="16398" ht="12" hidden="1" customHeight="1" x14ac:dyDescent="0.25"/>
    <row r="16399" ht="12" hidden="1" customHeight="1" x14ac:dyDescent="0.25"/>
    <row r="16400" ht="12" hidden="1" customHeight="1" x14ac:dyDescent="0.25"/>
    <row r="16401" ht="12" hidden="1" customHeight="1" x14ac:dyDescent="0.25"/>
    <row r="16402" ht="12" hidden="1" customHeight="1" x14ac:dyDescent="0.25"/>
    <row r="16403" ht="12" hidden="1" customHeight="1" x14ac:dyDescent="0.25"/>
    <row r="16404" ht="12" hidden="1" customHeight="1" x14ac:dyDescent="0.25"/>
    <row r="16405" ht="12" hidden="1" customHeight="1" x14ac:dyDescent="0.25"/>
    <row r="16406" ht="12" hidden="1" customHeight="1" x14ac:dyDescent="0.25"/>
    <row r="16407" ht="12" hidden="1" customHeight="1" x14ac:dyDescent="0.25"/>
    <row r="16408" ht="12" hidden="1" customHeight="1" x14ac:dyDescent="0.25"/>
    <row r="16409" ht="12" hidden="1" customHeight="1" x14ac:dyDescent="0.25"/>
    <row r="16410" ht="12" hidden="1" customHeight="1" x14ac:dyDescent="0.25"/>
    <row r="16411" ht="12" hidden="1" customHeight="1" x14ac:dyDescent="0.25"/>
    <row r="16412" ht="12" hidden="1" customHeight="1" x14ac:dyDescent="0.25"/>
    <row r="16413" ht="12" hidden="1" customHeight="1" x14ac:dyDescent="0.25"/>
    <row r="16414" ht="12" hidden="1" customHeight="1" x14ac:dyDescent="0.25"/>
    <row r="16415" ht="12" hidden="1" customHeight="1" x14ac:dyDescent="0.25"/>
    <row r="16416" ht="12" hidden="1" customHeight="1" x14ac:dyDescent="0.25"/>
    <row r="16417" ht="12" hidden="1" customHeight="1" x14ac:dyDescent="0.25"/>
    <row r="16418" ht="12" hidden="1" customHeight="1" x14ac:dyDescent="0.25"/>
    <row r="16419" ht="12" hidden="1" customHeight="1" x14ac:dyDescent="0.25"/>
    <row r="16420" ht="12" hidden="1" customHeight="1" x14ac:dyDescent="0.25"/>
    <row r="16421" ht="12" hidden="1" customHeight="1" x14ac:dyDescent="0.25"/>
    <row r="16422" ht="12" hidden="1" customHeight="1" x14ac:dyDescent="0.25"/>
    <row r="16423" ht="12" hidden="1" customHeight="1" x14ac:dyDescent="0.25"/>
    <row r="16424" ht="12" hidden="1" customHeight="1" x14ac:dyDescent="0.25"/>
    <row r="16425" ht="12" hidden="1" customHeight="1" x14ac:dyDescent="0.25"/>
    <row r="16426" ht="12" hidden="1" customHeight="1" x14ac:dyDescent="0.25"/>
    <row r="16427" ht="12" hidden="1" customHeight="1" x14ac:dyDescent="0.25"/>
    <row r="16428" ht="12" hidden="1" customHeight="1" x14ac:dyDescent="0.25"/>
    <row r="16429" ht="12" hidden="1" customHeight="1" x14ac:dyDescent="0.25"/>
    <row r="16430" ht="12" hidden="1" customHeight="1" x14ac:dyDescent="0.25"/>
    <row r="16431" ht="12" hidden="1" customHeight="1" x14ac:dyDescent="0.25"/>
    <row r="16432" ht="12" hidden="1" customHeight="1" x14ac:dyDescent="0.25"/>
    <row r="16433" ht="12" hidden="1" customHeight="1" x14ac:dyDescent="0.25"/>
    <row r="16434" ht="12" hidden="1" customHeight="1" x14ac:dyDescent="0.25"/>
    <row r="16435" ht="12" hidden="1" customHeight="1" x14ac:dyDescent="0.25"/>
    <row r="16436" ht="12" hidden="1" customHeight="1" x14ac:dyDescent="0.25"/>
    <row r="16437" ht="12" hidden="1" customHeight="1" x14ac:dyDescent="0.25"/>
    <row r="16438" ht="12" hidden="1" customHeight="1" x14ac:dyDescent="0.25"/>
    <row r="16439" ht="12" hidden="1" customHeight="1" x14ac:dyDescent="0.25"/>
    <row r="16440" ht="12" hidden="1" customHeight="1" x14ac:dyDescent="0.25"/>
    <row r="16441" ht="12" hidden="1" customHeight="1" x14ac:dyDescent="0.25"/>
    <row r="16442" ht="12" hidden="1" customHeight="1" x14ac:dyDescent="0.25"/>
    <row r="16443" ht="12" hidden="1" customHeight="1" x14ac:dyDescent="0.25"/>
    <row r="16444" ht="12" hidden="1" customHeight="1" x14ac:dyDescent="0.25"/>
    <row r="16445" ht="12" hidden="1" customHeight="1" x14ac:dyDescent="0.25"/>
    <row r="16446" ht="12" hidden="1" customHeight="1" x14ac:dyDescent="0.25"/>
    <row r="16447" ht="12" hidden="1" customHeight="1" x14ac:dyDescent="0.25"/>
    <row r="16448" ht="12" hidden="1" customHeight="1" x14ac:dyDescent="0.25"/>
    <row r="16449" ht="12" hidden="1" customHeight="1" x14ac:dyDescent="0.25"/>
    <row r="16450" ht="12" hidden="1" customHeight="1" x14ac:dyDescent="0.25"/>
    <row r="16451" ht="12" hidden="1" customHeight="1" x14ac:dyDescent="0.25"/>
    <row r="16452" ht="12" hidden="1" customHeight="1" x14ac:dyDescent="0.25"/>
    <row r="16453" ht="12" hidden="1" customHeight="1" x14ac:dyDescent="0.25"/>
    <row r="16454" ht="12" hidden="1" customHeight="1" x14ac:dyDescent="0.25"/>
    <row r="16455" ht="12" hidden="1" customHeight="1" x14ac:dyDescent="0.25"/>
    <row r="16456" ht="12" hidden="1" customHeight="1" x14ac:dyDescent="0.25"/>
    <row r="16457" ht="12" hidden="1" customHeight="1" x14ac:dyDescent="0.25"/>
    <row r="16458" ht="12" hidden="1" customHeight="1" x14ac:dyDescent="0.25"/>
    <row r="16459" ht="12" hidden="1" customHeight="1" x14ac:dyDescent="0.25"/>
    <row r="16460" ht="12" hidden="1" customHeight="1" x14ac:dyDescent="0.25"/>
    <row r="16461" ht="12" hidden="1" customHeight="1" x14ac:dyDescent="0.25"/>
    <row r="16462" ht="12" hidden="1" customHeight="1" x14ac:dyDescent="0.25"/>
    <row r="16463" ht="12" hidden="1" customHeight="1" x14ac:dyDescent="0.25"/>
    <row r="16464" ht="12" hidden="1" customHeight="1" x14ac:dyDescent="0.25"/>
    <row r="16465" ht="12" hidden="1" customHeight="1" x14ac:dyDescent="0.25"/>
    <row r="16466" ht="12" hidden="1" customHeight="1" x14ac:dyDescent="0.25"/>
    <row r="16467" ht="12" hidden="1" customHeight="1" x14ac:dyDescent="0.25"/>
    <row r="16468" ht="12" hidden="1" customHeight="1" x14ac:dyDescent="0.25"/>
    <row r="16469" ht="12" hidden="1" customHeight="1" x14ac:dyDescent="0.25"/>
    <row r="16470" ht="12" hidden="1" customHeight="1" x14ac:dyDescent="0.25"/>
    <row r="16471" ht="12" hidden="1" customHeight="1" x14ac:dyDescent="0.25"/>
    <row r="16472" ht="12" hidden="1" customHeight="1" x14ac:dyDescent="0.25"/>
    <row r="16473" ht="12" hidden="1" customHeight="1" x14ac:dyDescent="0.25"/>
    <row r="16474" ht="12" hidden="1" customHeight="1" x14ac:dyDescent="0.25"/>
    <row r="16475" ht="12" hidden="1" customHeight="1" x14ac:dyDescent="0.25"/>
    <row r="16476" ht="12" hidden="1" customHeight="1" x14ac:dyDescent="0.25"/>
    <row r="16477" ht="12" hidden="1" customHeight="1" x14ac:dyDescent="0.25"/>
    <row r="16478" ht="12" hidden="1" customHeight="1" x14ac:dyDescent="0.25"/>
    <row r="16479" ht="12" hidden="1" customHeight="1" x14ac:dyDescent="0.25"/>
    <row r="16480" ht="12" hidden="1" customHeight="1" x14ac:dyDescent="0.25"/>
    <row r="16481" ht="12" hidden="1" customHeight="1" x14ac:dyDescent="0.25"/>
    <row r="16482" ht="12" hidden="1" customHeight="1" x14ac:dyDescent="0.25"/>
    <row r="16483" ht="12" hidden="1" customHeight="1" x14ac:dyDescent="0.25"/>
    <row r="16484" ht="12" hidden="1" customHeight="1" x14ac:dyDescent="0.25"/>
    <row r="16485" ht="12" hidden="1" customHeight="1" x14ac:dyDescent="0.25"/>
    <row r="16486" ht="12" hidden="1" customHeight="1" x14ac:dyDescent="0.25"/>
    <row r="16487" ht="12" hidden="1" customHeight="1" x14ac:dyDescent="0.25"/>
    <row r="16488" ht="12" hidden="1" customHeight="1" x14ac:dyDescent="0.25"/>
    <row r="16489" ht="12" hidden="1" customHeight="1" x14ac:dyDescent="0.25"/>
    <row r="16490" ht="12" hidden="1" customHeight="1" x14ac:dyDescent="0.25"/>
    <row r="16491" ht="12" hidden="1" customHeight="1" x14ac:dyDescent="0.25"/>
    <row r="16492" ht="12" hidden="1" customHeight="1" x14ac:dyDescent="0.25"/>
    <row r="16493" ht="12" hidden="1" customHeight="1" x14ac:dyDescent="0.25"/>
    <row r="16494" ht="12" hidden="1" customHeight="1" x14ac:dyDescent="0.25"/>
    <row r="16495" ht="12" hidden="1" customHeight="1" x14ac:dyDescent="0.25"/>
    <row r="16496" ht="12" hidden="1" customHeight="1" x14ac:dyDescent="0.25"/>
    <row r="16497" ht="12" hidden="1" customHeight="1" x14ac:dyDescent="0.25"/>
    <row r="16498" ht="12" hidden="1" customHeight="1" x14ac:dyDescent="0.25"/>
    <row r="16499" ht="12" hidden="1" customHeight="1" x14ac:dyDescent="0.25"/>
    <row r="16500" ht="12" hidden="1" customHeight="1" x14ac:dyDescent="0.25"/>
    <row r="16501" ht="12" hidden="1" customHeight="1" x14ac:dyDescent="0.25"/>
    <row r="16502" ht="12" hidden="1" customHeight="1" x14ac:dyDescent="0.25"/>
    <row r="16503" ht="12" hidden="1" customHeight="1" x14ac:dyDescent="0.25"/>
    <row r="16504" ht="12" hidden="1" customHeight="1" x14ac:dyDescent="0.25"/>
    <row r="16505" ht="12" hidden="1" customHeight="1" x14ac:dyDescent="0.25"/>
    <row r="16506" ht="12" hidden="1" customHeight="1" x14ac:dyDescent="0.25"/>
    <row r="16507" ht="12" hidden="1" customHeight="1" x14ac:dyDescent="0.25"/>
    <row r="16508" ht="12" hidden="1" customHeight="1" x14ac:dyDescent="0.25"/>
    <row r="16509" ht="12" hidden="1" customHeight="1" x14ac:dyDescent="0.25"/>
    <row r="16510" ht="12" hidden="1" customHeight="1" x14ac:dyDescent="0.25"/>
    <row r="16511" ht="12" hidden="1" customHeight="1" x14ac:dyDescent="0.25"/>
    <row r="16512" ht="12" hidden="1" customHeight="1" x14ac:dyDescent="0.25"/>
    <row r="16513" ht="12" hidden="1" customHeight="1" x14ac:dyDescent="0.25"/>
    <row r="16514" ht="12" hidden="1" customHeight="1" x14ac:dyDescent="0.25"/>
    <row r="16515" ht="12" hidden="1" customHeight="1" x14ac:dyDescent="0.25"/>
    <row r="16516" ht="12" hidden="1" customHeight="1" x14ac:dyDescent="0.25"/>
    <row r="16517" ht="12" hidden="1" customHeight="1" x14ac:dyDescent="0.25"/>
    <row r="16518" ht="12" hidden="1" customHeight="1" x14ac:dyDescent="0.25"/>
    <row r="16519" ht="12" hidden="1" customHeight="1" x14ac:dyDescent="0.25"/>
    <row r="16520" ht="12" hidden="1" customHeight="1" x14ac:dyDescent="0.25"/>
    <row r="16521" ht="12" hidden="1" customHeight="1" x14ac:dyDescent="0.25"/>
    <row r="16522" ht="12" hidden="1" customHeight="1" x14ac:dyDescent="0.25"/>
    <row r="16523" ht="12" hidden="1" customHeight="1" x14ac:dyDescent="0.25"/>
    <row r="16524" ht="12" hidden="1" customHeight="1" x14ac:dyDescent="0.25"/>
    <row r="16525" ht="12" hidden="1" customHeight="1" x14ac:dyDescent="0.25"/>
    <row r="16526" ht="12" hidden="1" customHeight="1" x14ac:dyDescent="0.25"/>
    <row r="16527" ht="12" hidden="1" customHeight="1" x14ac:dyDescent="0.25"/>
    <row r="16528" ht="12" hidden="1" customHeight="1" x14ac:dyDescent="0.25"/>
    <row r="16529" ht="12" hidden="1" customHeight="1" x14ac:dyDescent="0.25"/>
    <row r="16530" ht="12" hidden="1" customHeight="1" x14ac:dyDescent="0.25"/>
    <row r="16531" ht="12" hidden="1" customHeight="1" x14ac:dyDescent="0.25"/>
    <row r="16532" ht="12" hidden="1" customHeight="1" x14ac:dyDescent="0.25"/>
    <row r="16533" ht="12" hidden="1" customHeight="1" x14ac:dyDescent="0.25"/>
    <row r="16534" ht="12" hidden="1" customHeight="1" x14ac:dyDescent="0.25"/>
    <row r="16535" ht="12" hidden="1" customHeight="1" x14ac:dyDescent="0.25"/>
    <row r="16536" ht="12" hidden="1" customHeight="1" x14ac:dyDescent="0.25"/>
    <row r="16537" ht="12" hidden="1" customHeight="1" x14ac:dyDescent="0.25"/>
    <row r="16538" ht="12" hidden="1" customHeight="1" x14ac:dyDescent="0.25"/>
    <row r="16539" ht="12" hidden="1" customHeight="1" x14ac:dyDescent="0.25"/>
    <row r="16540" ht="12" hidden="1" customHeight="1" x14ac:dyDescent="0.25"/>
    <row r="16541" ht="12" hidden="1" customHeight="1" x14ac:dyDescent="0.25"/>
    <row r="16542" ht="12" hidden="1" customHeight="1" x14ac:dyDescent="0.25"/>
    <row r="16543" ht="12" hidden="1" customHeight="1" x14ac:dyDescent="0.25"/>
    <row r="16544" ht="12" hidden="1" customHeight="1" x14ac:dyDescent="0.25"/>
    <row r="16545" ht="12" hidden="1" customHeight="1" x14ac:dyDescent="0.25"/>
    <row r="16546" ht="12" hidden="1" customHeight="1" x14ac:dyDescent="0.25"/>
    <row r="16547" ht="12" hidden="1" customHeight="1" x14ac:dyDescent="0.25"/>
    <row r="16548" ht="12" hidden="1" customHeight="1" x14ac:dyDescent="0.25"/>
    <row r="16549" ht="12" hidden="1" customHeight="1" x14ac:dyDescent="0.25"/>
    <row r="16550" ht="12" hidden="1" customHeight="1" x14ac:dyDescent="0.25"/>
    <row r="16551" ht="12" hidden="1" customHeight="1" x14ac:dyDescent="0.25"/>
    <row r="16552" ht="12" hidden="1" customHeight="1" x14ac:dyDescent="0.25"/>
    <row r="16553" ht="12" hidden="1" customHeight="1" x14ac:dyDescent="0.25"/>
    <row r="16554" ht="12" hidden="1" customHeight="1" x14ac:dyDescent="0.25"/>
    <row r="16555" ht="12" hidden="1" customHeight="1" x14ac:dyDescent="0.25"/>
    <row r="16556" ht="12" hidden="1" customHeight="1" x14ac:dyDescent="0.25"/>
    <row r="16557" ht="12" hidden="1" customHeight="1" x14ac:dyDescent="0.25"/>
    <row r="16558" ht="12" hidden="1" customHeight="1" x14ac:dyDescent="0.25"/>
    <row r="16559" ht="12" hidden="1" customHeight="1" x14ac:dyDescent="0.25"/>
    <row r="16560" ht="12" hidden="1" customHeight="1" x14ac:dyDescent="0.25"/>
    <row r="16561" ht="12" hidden="1" customHeight="1" x14ac:dyDescent="0.25"/>
    <row r="16562" ht="12" hidden="1" customHeight="1" x14ac:dyDescent="0.25"/>
    <row r="16563" ht="12" hidden="1" customHeight="1" x14ac:dyDescent="0.25"/>
    <row r="16564" ht="12" hidden="1" customHeight="1" x14ac:dyDescent="0.25"/>
    <row r="16565" ht="12" hidden="1" customHeight="1" x14ac:dyDescent="0.25"/>
    <row r="16566" ht="12" hidden="1" customHeight="1" x14ac:dyDescent="0.25"/>
    <row r="16567" ht="12" hidden="1" customHeight="1" x14ac:dyDescent="0.25"/>
    <row r="16568" ht="12" hidden="1" customHeight="1" x14ac:dyDescent="0.25"/>
    <row r="16569" ht="12" hidden="1" customHeight="1" x14ac:dyDescent="0.25"/>
    <row r="16570" ht="12" hidden="1" customHeight="1" x14ac:dyDescent="0.25"/>
    <row r="16571" ht="12" hidden="1" customHeight="1" x14ac:dyDescent="0.25"/>
    <row r="16572" ht="12" hidden="1" customHeight="1" x14ac:dyDescent="0.25"/>
    <row r="16573" ht="12" hidden="1" customHeight="1" x14ac:dyDescent="0.25"/>
    <row r="16574" ht="12" hidden="1" customHeight="1" x14ac:dyDescent="0.25"/>
    <row r="16575" ht="12" hidden="1" customHeight="1" x14ac:dyDescent="0.25"/>
    <row r="16576" ht="12" hidden="1" customHeight="1" x14ac:dyDescent="0.25"/>
    <row r="16577" ht="12" hidden="1" customHeight="1" x14ac:dyDescent="0.25"/>
    <row r="16578" ht="12" hidden="1" customHeight="1" x14ac:dyDescent="0.25"/>
    <row r="16579" ht="12" hidden="1" customHeight="1" x14ac:dyDescent="0.25"/>
    <row r="16580" ht="12" hidden="1" customHeight="1" x14ac:dyDescent="0.25"/>
    <row r="16581" ht="12" hidden="1" customHeight="1" x14ac:dyDescent="0.25"/>
    <row r="16582" ht="12" hidden="1" customHeight="1" x14ac:dyDescent="0.25"/>
    <row r="16583" ht="12" hidden="1" customHeight="1" x14ac:dyDescent="0.25"/>
    <row r="16584" ht="12" hidden="1" customHeight="1" x14ac:dyDescent="0.25"/>
    <row r="16585" ht="12" hidden="1" customHeight="1" x14ac:dyDescent="0.25"/>
    <row r="16586" ht="12" hidden="1" customHeight="1" x14ac:dyDescent="0.25"/>
    <row r="16587" ht="12" hidden="1" customHeight="1" x14ac:dyDescent="0.25"/>
    <row r="16588" ht="12" hidden="1" customHeight="1" x14ac:dyDescent="0.25"/>
    <row r="16589" ht="12" hidden="1" customHeight="1" x14ac:dyDescent="0.25"/>
    <row r="16590" ht="12" hidden="1" customHeight="1" x14ac:dyDescent="0.25"/>
    <row r="16591" ht="12" hidden="1" customHeight="1" x14ac:dyDescent="0.25"/>
    <row r="16592" ht="12" hidden="1" customHeight="1" x14ac:dyDescent="0.25"/>
    <row r="16593" ht="12" hidden="1" customHeight="1" x14ac:dyDescent="0.25"/>
    <row r="16594" ht="12" hidden="1" customHeight="1" x14ac:dyDescent="0.25"/>
    <row r="16595" ht="12" hidden="1" customHeight="1" x14ac:dyDescent="0.25"/>
    <row r="16596" ht="12" hidden="1" customHeight="1" x14ac:dyDescent="0.25"/>
    <row r="16597" ht="12" hidden="1" customHeight="1" x14ac:dyDescent="0.25"/>
    <row r="16598" ht="12" hidden="1" customHeight="1" x14ac:dyDescent="0.25"/>
    <row r="16599" ht="12" hidden="1" customHeight="1" x14ac:dyDescent="0.25"/>
    <row r="16600" ht="12" hidden="1" customHeight="1" x14ac:dyDescent="0.25"/>
    <row r="16601" ht="12" hidden="1" customHeight="1" x14ac:dyDescent="0.25"/>
    <row r="16602" ht="12" hidden="1" customHeight="1" x14ac:dyDescent="0.25"/>
    <row r="16603" ht="12" hidden="1" customHeight="1" x14ac:dyDescent="0.25"/>
    <row r="16604" ht="12" hidden="1" customHeight="1" x14ac:dyDescent="0.25"/>
    <row r="16605" ht="12" hidden="1" customHeight="1" x14ac:dyDescent="0.25"/>
    <row r="16606" ht="12" hidden="1" customHeight="1" x14ac:dyDescent="0.25"/>
    <row r="16607" ht="12" hidden="1" customHeight="1" x14ac:dyDescent="0.25"/>
    <row r="16608" ht="12" hidden="1" customHeight="1" x14ac:dyDescent="0.25"/>
    <row r="16609" ht="12" hidden="1" customHeight="1" x14ac:dyDescent="0.25"/>
    <row r="16610" ht="12" hidden="1" customHeight="1" x14ac:dyDescent="0.25"/>
    <row r="16611" ht="12" hidden="1" customHeight="1" x14ac:dyDescent="0.25"/>
    <row r="16612" ht="12" hidden="1" customHeight="1" x14ac:dyDescent="0.25"/>
    <row r="16613" ht="12" hidden="1" customHeight="1" x14ac:dyDescent="0.25"/>
    <row r="16614" ht="12" hidden="1" customHeight="1" x14ac:dyDescent="0.25"/>
    <row r="16615" ht="12" hidden="1" customHeight="1" x14ac:dyDescent="0.25"/>
    <row r="16616" ht="12" hidden="1" customHeight="1" x14ac:dyDescent="0.25"/>
    <row r="16617" ht="12" hidden="1" customHeight="1" x14ac:dyDescent="0.25"/>
    <row r="16618" ht="12" hidden="1" customHeight="1" x14ac:dyDescent="0.25"/>
    <row r="16619" ht="12" hidden="1" customHeight="1" x14ac:dyDescent="0.25"/>
    <row r="16620" ht="12" hidden="1" customHeight="1" x14ac:dyDescent="0.25"/>
    <row r="16621" ht="12" hidden="1" customHeight="1" x14ac:dyDescent="0.25"/>
    <row r="16622" ht="12" hidden="1" customHeight="1" x14ac:dyDescent="0.25"/>
    <row r="16623" ht="12" hidden="1" customHeight="1" x14ac:dyDescent="0.25"/>
    <row r="16624" ht="12" hidden="1" customHeight="1" x14ac:dyDescent="0.25"/>
    <row r="16625" ht="12" hidden="1" customHeight="1" x14ac:dyDescent="0.25"/>
    <row r="16626" ht="12" hidden="1" customHeight="1" x14ac:dyDescent="0.25"/>
    <row r="16627" ht="12" hidden="1" customHeight="1" x14ac:dyDescent="0.25"/>
    <row r="16628" ht="12" hidden="1" customHeight="1" x14ac:dyDescent="0.25"/>
    <row r="16629" ht="12" hidden="1" customHeight="1" x14ac:dyDescent="0.25"/>
    <row r="16630" ht="12" hidden="1" customHeight="1" x14ac:dyDescent="0.25"/>
    <row r="16631" ht="12" hidden="1" customHeight="1" x14ac:dyDescent="0.25"/>
    <row r="16632" ht="12" hidden="1" customHeight="1" x14ac:dyDescent="0.25"/>
    <row r="16633" ht="12" hidden="1" customHeight="1" x14ac:dyDescent="0.25"/>
    <row r="16634" ht="12" hidden="1" customHeight="1" x14ac:dyDescent="0.25"/>
    <row r="16635" ht="12" hidden="1" customHeight="1" x14ac:dyDescent="0.25"/>
    <row r="16636" ht="12" hidden="1" customHeight="1" x14ac:dyDescent="0.25"/>
    <row r="16637" ht="12" hidden="1" customHeight="1" x14ac:dyDescent="0.25"/>
    <row r="16638" ht="12" hidden="1" customHeight="1" x14ac:dyDescent="0.25"/>
    <row r="16639" ht="12" hidden="1" customHeight="1" x14ac:dyDescent="0.25"/>
    <row r="16640" ht="12" hidden="1" customHeight="1" x14ac:dyDescent="0.25"/>
    <row r="16641" ht="12" hidden="1" customHeight="1" x14ac:dyDescent="0.25"/>
    <row r="16642" ht="12" hidden="1" customHeight="1" x14ac:dyDescent="0.25"/>
    <row r="16643" ht="12" hidden="1" customHeight="1" x14ac:dyDescent="0.25"/>
    <row r="16644" ht="12" hidden="1" customHeight="1" x14ac:dyDescent="0.25"/>
    <row r="16645" ht="12" hidden="1" customHeight="1" x14ac:dyDescent="0.25"/>
    <row r="16646" ht="12" hidden="1" customHeight="1" x14ac:dyDescent="0.25"/>
    <row r="16647" ht="12" hidden="1" customHeight="1" x14ac:dyDescent="0.25"/>
    <row r="16648" ht="12" hidden="1" customHeight="1" x14ac:dyDescent="0.25"/>
    <row r="16649" ht="12" hidden="1" customHeight="1" x14ac:dyDescent="0.25"/>
    <row r="16650" ht="12" hidden="1" customHeight="1" x14ac:dyDescent="0.25"/>
    <row r="16651" ht="12" hidden="1" customHeight="1" x14ac:dyDescent="0.25"/>
    <row r="16652" ht="12" hidden="1" customHeight="1" x14ac:dyDescent="0.25"/>
    <row r="16653" ht="12" hidden="1" customHeight="1" x14ac:dyDescent="0.25"/>
    <row r="16654" ht="12" hidden="1" customHeight="1" x14ac:dyDescent="0.25"/>
    <row r="16655" ht="12" hidden="1" customHeight="1" x14ac:dyDescent="0.25"/>
    <row r="16656" ht="12" hidden="1" customHeight="1" x14ac:dyDescent="0.25"/>
    <row r="16657" ht="12" hidden="1" customHeight="1" x14ac:dyDescent="0.25"/>
    <row r="16658" ht="12" hidden="1" customHeight="1" x14ac:dyDescent="0.25"/>
    <row r="16659" ht="12" hidden="1" customHeight="1" x14ac:dyDescent="0.25"/>
    <row r="16660" ht="12" hidden="1" customHeight="1" x14ac:dyDescent="0.25"/>
    <row r="16661" ht="12" hidden="1" customHeight="1" x14ac:dyDescent="0.25"/>
    <row r="16662" ht="12" hidden="1" customHeight="1" x14ac:dyDescent="0.25"/>
    <row r="16663" ht="12" hidden="1" customHeight="1" x14ac:dyDescent="0.25"/>
    <row r="16664" ht="12" hidden="1" customHeight="1" x14ac:dyDescent="0.25"/>
    <row r="16665" ht="12" hidden="1" customHeight="1" x14ac:dyDescent="0.25"/>
    <row r="16666" ht="12" hidden="1" customHeight="1" x14ac:dyDescent="0.25"/>
    <row r="16667" ht="12" hidden="1" customHeight="1" x14ac:dyDescent="0.25"/>
    <row r="16668" ht="12" hidden="1" customHeight="1" x14ac:dyDescent="0.25"/>
    <row r="16669" ht="12" hidden="1" customHeight="1" x14ac:dyDescent="0.25"/>
    <row r="16670" ht="12" hidden="1" customHeight="1" x14ac:dyDescent="0.25"/>
    <row r="16671" ht="12" hidden="1" customHeight="1" x14ac:dyDescent="0.25"/>
    <row r="16672" ht="12" hidden="1" customHeight="1" x14ac:dyDescent="0.25"/>
    <row r="16673" ht="12" hidden="1" customHeight="1" x14ac:dyDescent="0.25"/>
    <row r="16674" ht="12" hidden="1" customHeight="1" x14ac:dyDescent="0.25"/>
    <row r="16675" ht="12" hidden="1" customHeight="1" x14ac:dyDescent="0.25"/>
    <row r="16676" ht="12" hidden="1" customHeight="1" x14ac:dyDescent="0.25"/>
    <row r="16677" ht="12" hidden="1" customHeight="1" x14ac:dyDescent="0.25"/>
    <row r="16678" ht="12" hidden="1" customHeight="1" x14ac:dyDescent="0.25"/>
    <row r="16679" ht="12" hidden="1" customHeight="1" x14ac:dyDescent="0.25"/>
    <row r="16680" ht="12" hidden="1" customHeight="1" x14ac:dyDescent="0.25"/>
    <row r="16681" ht="12" hidden="1" customHeight="1" x14ac:dyDescent="0.25"/>
    <row r="16682" ht="12" hidden="1" customHeight="1" x14ac:dyDescent="0.25"/>
    <row r="16683" ht="12" hidden="1" customHeight="1" x14ac:dyDescent="0.25"/>
    <row r="16684" ht="12" hidden="1" customHeight="1" x14ac:dyDescent="0.25"/>
    <row r="16685" ht="12" hidden="1" customHeight="1" x14ac:dyDescent="0.25"/>
    <row r="16686" ht="12" hidden="1" customHeight="1" x14ac:dyDescent="0.25"/>
    <row r="16687" ht="12" hidden="1" customHeight="1" x14ac:dyDescent="0.25"/>
    <row r="16688" ht="12" hidden="1" customHeight="1" x14ac:dyDescent="0.25"/>
    <row r="16689" ht="12" hidden="1" customHeight="1" x14ac:dyDescent="0.25"/>
    <row r="16690" ht="12" hidden="1" customHeight="1" x14ac:dyDescent="0.25"/>
    <row r="16691" ht="12" hidden="1" customHeight="1" x14ac:dyDescent="0.25"/>
    <row r="16692" ht="12" hidden="1" customHeight="1" x14ac:dyDescent="0.25"/>
    <row r="16693" ht="12" hidden="1" customHeight="1" x14ac:dyDescent="0.25"/>
    <row r="16694" ht="12" hidden="1" customHeight="1" x14ac:dyDescent="0.25"/>
    <row r="16695" ht="12" hidden="1" customHeight="1" x14ac:dyDescent="0.25"/>
    <row r="16696" ht="12" hidden="1" customHeight="1" x14ac:dyDescent="0.25"/>
    <row r="16697" ht="12" hidden="1" customHeight="1" x14ac:dyDescent="0.25"/>
    <row r="16698" ht="12" hidden="1" customHeight="1" x14ac:dyDescent="0.25"/>
    <row r="16699" ht="12" hidden="1" customHeight="1" x14ac:dyDescent="0.25"/>
    <row r="16700" ht="12" hidden="1" customHeight="1" x14ac:dyDescent="0.25"/>
    <row r="16701" ht="12" hidden="1" customHeight="1" x14ac:dyDescent="0.25"/>
    <row r="16702" ht="12" hidden="1" customHeight="1" x14ac:dyDescent="0.25"/>
    <row r="16703" ht="12" hidden="1" customHeight="1" x14ac:dyDescent="0.25"/>
    <row r="16704" ht="12" hidden="1" customHeight="1" x14ac:dyDescent="0.25"/>
    <row r="16705" ht="12" hidden="1" customHeight="1" x14ac:dyDescent="0.25"/>
    <row r="16706" ht="12" hidden="1" customHeight="1" x14ac:dyDescent="0.25"/>
    <row r="16707" ht="12" hidden="1" customHeight="1" x14ac:dyDescent="0.25"/>
    <row r="16708" ht="12" hidden="1" customHeight="1" x14ac:dyDescent="0.25"/>
    <row r="16709" ht="12" hidden="1" customHeight="1" x14ac:dyDescent="0.25"/>
    <row r="16710" ht="12" hidden="1" customHeight="1" x14ac:dyDescent="0.25"/>
    <row r="16711" ht="12" hidden="1" customHeight="1" x14ac:dyDescent="0.25"/>
    <row r="16712" ht="12" hidden="1" customHeight="1" x14ac:dyDescent="0.25"/>
    <row r="16713" ht="12" hidden="1" customHeight="1" x14ac:dyDescent="0.25"/>
    <row r="16714" ht="12" hidden="1" customHeight="1" x14ac:dyDescent="0.25"/>
    <row r="16715" ht="12" hidden="1" customHeight="1" x14ac:dyDescent="0.25"/>
    <row r="16716" ht="12" hidden="1" customHeight="1" x14ac:dyDescent="0.25"/>
    <row r="16717" ht="12" hidden="1" customHeight="1" x14ac:dyDescent="0.25"/>
    <row r="16718" ht="12" hidden="1" customHeight="1" x14ac:dyDescent="0.25"/>
    <row r="16719" ht="12" hidden="1" customHeight="1" x14ac:dyDescent="0.25"/>
    <row r="16720" ht="12" hidden="1" customHeight="1" x14ac:dyDescent="0.25"/>
    <row r="16721" ht="12" hidden="1" customHeight="1" x14ac:dyDescent="0.25"/>
    <row r="16722" ht="12" hidden="1" customHeight="1" x14ac:dyDescent="0.25"/>
    <row r="16723" ht="12" hidden="1" customHeight="1" x14ac:dyDescent="0.25"/>
    <row r="16724" ht="12" hidden="1" customHeight="1" x14ac:dyDescent="0.25"/>
    <row r="16725" ht="12" hidden="1" customHeight="1" x14ac:dyDescent="0.25"/>
    <row r="16726" ht="12" hidden="1" customHeight="1" x14ac:dyDescent="0.25"/>
    <row r="16727" ht="12" hidden="1" customHeight="1" x14ac:dyDescent="0.25"/>
    <row r="16728" ht="12" hidden="1" customHeight="1" x14ac:dyDescent="0.25"/>
    <row r="16729" ht="12" hidden="1" customHeight="1" x14ac:dyDescent="0.25"/>
    <row r="16730" ht="12" hidden="1" customHeight="1" x14ac:dyDescent="0.25"/>
    <row r="16731" ht="12" hidden="1" customHeight="1" x14ac:dyDescent="0.25"/>
    <row r="16732" ht="12" hidden="1" customHeight="1" x14ac:dyDescent="0.25"/>
    <row r="16733" ht="12" hidden="1" customHeight="1" x14ac:dyDescent="0.25"/>
    <row r="16734" ht="12" hidden="1" customHeight="1" x14ac:dyDescent="0.25"/>
    <row r="16735" ht="12" hidden="1" customHeight="1" x14ac:dyDescent="0.25"/>
    <row r="16736" ht="12" hidden="1" customHeight="1" x14ac:dyDescent="0.25"/>
    <row r="16737" ht="12" hidden="1" customHeight="1" x14ac:dyDescent="0.25"/>
    <row r="16738" ht="12" hidden="1" customHeight="1" x14ac:dyDescent="0.25"/>
    <row r="16739" ht="12" hidden="1" customHeight="1" x14ac:dyDescent="0.25"/>
    <row r="16740" ht="12" hidden="1" customHeight="1" x14ac:dyDescent="0.25"/>
    <row r="16741" ht="12" hidden="1" customHeight="1" x14ac:dyDescent="0.25"/>
    <row r="16742" ht="12" hidden="1" customHeight="1" x14ac:dyDescent="0.25"/>
    <row r="16743" ht="12" hidden="1" customHeight="1" x14ac:dyDescent="0.25"/>
    <row r="16744" ht="12" hidden="1" customHeight="1" x14ac:dyDescent="0.25"/>
    <row r="16745" ht="12" hidden="1" customHeight="1" x14ac:dyDescent="0.25"/>
    <row r="16746" ht="12" hidden="1" customHeight="1" x14ac:dyDescent="0.25"/>
    <row r="16747" ht="12" hidden="1" customHeight="1" x14ac:dyDescent="0.25"/>
    <row r="16748" ht="12" hidden="1" customHeight="1" x14ac:dyDescent="0.25"/>
    <row r="16749" ht="12" hidden="1" customHeight="1" x14ac:dyDescent="0.25"/>
    <row r="16750" ht="12" hidden="1" customHeight="1" x14ac:dyDescent="0.25"/>
    <row r="16751" ht="12" hidden="1" customHeight="1" x14ac:dyDescent="0.25"/>
    <row r="16752" ht="12" hidden="1" customHeight="1" x14ac:dyDescent="0.25"/>
    <row r="16753" ht="12" hidden="1" customHeight="1" x14ac:dyDescent="0.25"/>
    <row r="16754" ht="12" hidden="1" customHeight="1" x14ac:dyDescent="0.25"/>
    <row r="16755" ht="12" hidden="1" customHeight="1" x14ac:dyDescent="0.25"/>
    <row r="16756" ht="12" hidden="1" customHeight="1" x14ac:dyDescent="0.25"/>
    <row r="16757" ht="12" hidden="1" customHeight="1" x14ac:dyDescent="0.25"/>
    <row r="16758" ht="12" hidden="1" customHeight="1" x14ac:dyDescent="0.25"/>
    <row r="16759" ht="12" hidden="1" customHeight="1" x14ac:dyDescent="0.25"/>
    <row r="16760" ht="12" hidden="1" customHeight="1" x14ac:dyDescent="0.25"/>
    <row r="16761" ht="12" hidden="1" customHeight="1" x14ac:dyDescent="0.25"/>
    <row r="16762" ht="12" hidden="1" customHeight="1" x14ac:dyDescent="0.25"/>
    <row r="16763" ht="12" hidden="1" customHeight="1" x14ac:dyDescent="0.25"/>
    <row r="16764" ht="12" hidden="1" customHeight="1" x14ac:dyDescent="0.25"/>
    <row r="16765" ht="12" hidden="1" customHeight="1" x14ac:dyDescent="0.25"/>
    <row r="16766" ht="12" hidden="1" customHeight="1" x14ac:dyDescent="0.25"/>
    <row r="16767" ht="12" hidden="1" customHeight="1" x14ac:dyDescent="0.25"/>
    <row r="16768" ht="12" hidden="1" customHeight="1" x14ac:dyDescent="0.25"/>
    <row r="16769" ht="12" hidden="1" customHeight="1" x14ac:dyDescent="0.25"/>
    <row r="16770" ht="12" hidden="1" customHeight="1" x14ac:dyDescent="0.25"/>
    <row r="16771" ht="12" hidden="1" customHeight="1" x14ac:dyDescent="0.25"/>
    <row r="16772" ht="12" hidden="1" customHeight="1" x14ac:dyDescent="0.25"/>
    <row r="16773" ht="12" hidden="1" customHeight="1" x14ac:dyDescent="0.25"/>
    <row r="16774" ht="12" hidden="1" customHeight="1" x14ac:dyDescent="0.25"/>
    <row r="16775" ht="12" hidden="1" customHeight="1" x14ac:dyDescent="0.25"/>
    <row r="16776" ht="12" hidden="1" customHeight="1" x14ac:dyDescent="0.25"/>
    <row r="16777" ht="12" hidden="1" customHeight="1" x14ac:dyDescent="0.25"/>
    <row r="16778" ht="12" hidden="1" customHeight="1" x14ac:dyDescent="0.25"/>
    <row r="16779" ht="12" hidden="1" customHeight="1" x14ac:dyDescent="0.25"/>
    <row r="16780" ht="12" hidden="1" customHeight="1" x14ac:dyDescent="0.25"/>
    <row r="16781" ht="12" hidden="1" customHeight="1" x14ac:dyDescent="0.25"/>
    <row r="16782" ht="12" hidden="1" customHeight="1" x14ac:dyDescent="0.25"/>
    <row r="16783" ht="12" hidden="1" customHeight="1" x14ac:dyDescent="0.25"/>
    <row r="16784" ht="12" hidden="1" customHeight="1" x14ac:dyDescent="0.25"/>
    <row r="16785" ht="12" hidden="1" customHeight="1" x14ac:dyDescent="0.25"/>
    <row r="16786" ht="12" hidden="1" customHeight="1" x14ac:dyDescent="0.25"/>
    <row r="16787" ht="12" hidden="1" customHeight="1" x14ac:dyDescent="0.25"/>
    <row r="16788" ht="12" hidden="1" customHeight="1" x14ac:dyDescent="0.25"/>
    <row r="16789" ht="12" hidden="1" customHeight="1" x14ac:dyDescent="0.25"/>
    <row r="16790" ht="12" hidden="1" customHeight="1" x14ac:dyDescent="0.25"/>
    <row r="16791" ht="12" hidden="1" customHeight="1" x14ac:dyDescent="0.25"/>
    <row r="16792" ht="12" hidden="1" customHeight="1" x14ac:dyDescent="0.25"/>
    <row r="16793" ht="12" hidden="1" customHeight="1" x14ac:dyDescent="0.25"/>
    <row r="16794" ht="12" hidden="1" customHeight="1" x14ac:dyDescent="0.25"/>
    <row r="16795" ht="12" hidden="1" customHeight="1" x14ac:dyDescent="0.25"/>
    <row r="16796" ht="12" hidden="1" customHeight="1" x14ac:dyDescent="0.25"/>
    <row r="16797" ht="12" hidden="1" customHeight="1" x14ac:dyDescent="0.25"/>
    <row r="16798" ht="12" hidden="1" customHeight="1" x14ac:dyDescent="0.25"/>
    <row r="16799" ht="12" hidden="1" customHeight="1" x14ac:dyDescent="0.25"/>
    <row r="16800" ht="12" hidden="1" customHeight="1" x14ac:dyDescent="0.25"/>
    <row r="16801" ht="12" hidden="1" customHeight="1" x14ac:dyDescent="0.25"/>
    <row r="16802" ht="12" hidden="1" customHeight="1" x14ac:dyDescent="0.25"/>
    <row r="16803" ht="12" hidden="1" customHeight="1" x14ac:dyDescent="0.25"/>
    <row r="16804" ht="12" hidden="1" customHeight="1" x14ac:dyDescent="0.25"/>
    <row r="16805" ht="12" hidden="1" customHeight="1" x14ac:dyDescent="0.25"/>
    <row r="16806" ht="12" hidden="1" customHeight="1" x14ac:dyDescent="0.25"/>
    <row r="16807" ht="12" hidden="1" customHeight="1" x14ac:dyDescent="0.25"/>
    <row r="16808" ht="12" hidden="1" customHeight="1" x14ac:dyDescent="0.25"/>
    <row r="16809" ht="12" hidden="1" customHeight="1" x14ac:dyDescent="0.25"/>
    <row r="16810" ht="12" hidden="1" customHeight="1" x14ac:dyDescent="0.25"/>
    <row r="16811" ht="12" hidden="1" customHeight="1" x14ac:dyDescent="0.25"/>
    <row r="16812" ht="12" hidden="1" customHeight="1" x14ac:dyDescent="0.25"/>
    <row r="16813" ht="12" hidden="1" customHeight="1" x14ac:dyDescent="0.25"/>
    <row r="16814" ht="12" hidden="1" customHeight="1" x14ac:dyDescent="0.25"/>
    <row r="16815" ht="12" hidden="1" customHeight="1" x14ac:dyDescent="0.25"/>
    <row r="16816" ht="12" hidden="1" customHeight="1" x14ac:dyDescent="0.25"/>
    <row r="16817" ht="12" hidden="1" customHeight="1" x14ac:dyDescent="0.25"/>
    <row r="16818" ht="12" hidden="1" customHeight="1" x14ac:dyDescent="0.25"/>
    <row r="16819" ht="12" hidden="1" customHeight="1" x14ac:dyDescent="0.25"/>
    <row r="16820" ht="12" hidden="1" customHeight="1" x14ac:dyDescent="0.25"/>
    <row r="16821" ht="12" hidden="1" customHeight="1" x14ac:dyDescent="0.25"/>
    <row r="16822" ht="12" hidden="1" customHeight="1" x14ac:dyDescent="0.25"/>
    <row r="16823" ht="12" hidden="1" customHeight="1" x14ac:dyDescent="0.25"/>
    <row r="16824" ht="12" hidden="1" customHeight="1" x14ac:dyDescent="0.25"/>
    <row r="16825" ht="12" hidden="1" customHeight="1" x14ac:dyDescent="0.25"/>
    <row r="16826" ht="12" hidden="1" customHeight="1" x14ac:dyDescent="0.25"/>
    <row r="16827" ht="12" hidden="1" customHeight="1" x14ac:dyDescent="0.25"/>
    <row r="16828" ht="12" hidden="1" customHeight="1" x14ac:dyDescent="0.25"/>
    <row r="16829" ht="12" hidden="1" customHeight="1" x14ac:dyDescent="0.25"/>
    <row r="16830" ht="12" hidden="1" customHeight="1" x14ac:dyDescent="0.25"/>
    <row r="16831" ht="12" hidden="1" customHeight="1" x14ac:dyDescent="0.25"/>
    <row r="16832" ht="12" hidden="1" customHeight="1" x14ac:dyDescent="0.25"/>
    <row r="16833" ht="12" hidden="1" customHeight="1" x14ac:dyDescent="0.25"/>
    <row r="16834" ht="12" hidden="1" customHeight="1" x14ac:dyDescent="0.25"/>
    <row r="16835" ht="12" hidden="1" customHeight="1" x14ac:dyDescent="0.25"/>
    <row r="16836" ht="12" hidden="1" customHeight="1" x14ac:dyDescent="0.25"/>
    <row r="16837" ht="12" hidden="1" customHeight="1" x14ac:dyDescent="0.25"/>
    <row r="16838" ht="12" hidden="1" customHeight="1" x14ac:dyDescent="0.25"/>
    <row r="16839" ht="12" hidden="1" customHeight="1" x14ac:dyDescent="0.25"/>
    <row r="16840" ht="12" hidden="1" customHeight="1" x14ac:dyDescent="0.25"/>
    <row r="16841" ht="12" hidden="1" customHeight="1" x14ac:dyDescent="0.25"/>
    <row r="16842" ht="12" hidden="1" customHeight="1" x14ac:dyDescent="0.25"/>
    <row r="16843" ht="12" hidden="1" customHeight="1" x14ac:dyDescent="0.25"/>
    <row r="16844" ht="12" hidden="1" customHeight="1" x14ac:dyDescent="0.25"/>
    <row r="16845" ht="12" hidden="1" customHeight="1" x14ac:dyDescent="0.25"/>
    <row r="16846" ht="12" hidden="1" customHeight="1" x14ac:dyDescent="0.25"/>
    <row r="16847" ht="12" hidden="1" customHeight="1" x14ac:dyDescent="0.25"/>
    <row r="16848" ht="12" hidden="1" customHeight="1" x14ac:dyDescent="0.25"/>
    <row r="16849" ht="12" hidden="1" customHeight="1" x14ac:dyDescent="0.25"/>
    <row r="16850" ht="12" hidden="1" customHeight="1" x14ac:dyDescent="0.25"/>
    <row r="16851" ht="12" hidden="1" customHeight="1" x14ac:dyDescent="0.25"/>
    <row r="16852" ht="12" hidden="1" customHeight="1" x14ac:dyDescent="0.25"/>
    <row r="16853" ht="12" hidden="1" customHeight="1" x14ac:dyDescent="0.25"/>
    <row r="16854" ht="12" hidden="1" customHeight="1" x14ac:dyDescent="0.25"/>
    <row r="16855" ht="12" hidden="1" customHeight="1" x14ac:dyDescent="0.25"/>
    <row r="16856" ht="12" hidden="1" customHeight="1" x14ac:dyDescent="0.25"/>
    <row r="16857" ht="12" hidden="1" customHeight="1" x14ac:dyDescent="0.25"/>
    <row r="16858" ht="12" hidden="1" customHeight="1" x14ac:dyDescent="0.25"/>
    <row r="16859" ht="12" hidden="1" customHeight="1" x14ac:dyDescent="0.25"/>
    <row r="16860" ht="12" hidden="1" customHeight="1" x14ac:dyDescent="0.25"/>
    <row r="16861" ht="12" hidden="1" customHeight="1" x14ac:dyDescent="0.25"/>
    <row r="16862" ht="12" hidden="1" customHeight="1" x14ac:dyDescent="0.25"/>
    <row r="16863" ht="12" hidden="1" customHeight="1" x14ac:dyDescent="0.25"/>
    <row r="16864" ht="12" hidden="1" customHeight="1" x14ac:dyDescent="0.25"/>
    <row r="16865" ht="12" hidden="1" customHeight="1" x14ac:dyDescent="0.25"/>
    <row r="16866" ht="12" hidden="1" customHeight="1" x14ac:dyDescent="0.25"/>
    <row r="16867" ht="12" hidden="1" customHeight="1" x14ac:dyDescent="0.25"/>
    <row r="16868" ht="12" hidden="1" customHeight="1" x14ac:dyDescent="0.25"/>
    <row r="16869" ht="12" hidden="1" customHeight="1" x14ac:dyDescent="0.25"/>
    <row r="16870" ht="12" hidden="1" customHeight="1" x14ac:dyDescent="0.25"/>
    <row r="16871" ht="12" hidden="1" customHeight="1" x14ac:dyDescent="0.25"/>
    <row r="16872" ht="12" hidden="1" customHeight="1" x14ac:dyDescent="0.25"/>
    <row r="16873" ht="12" hidden="1" customHeight="1" x14ac:dyDescent="0.25"/>
    <row r="16874" ht="12" hidden="1" customHeight="1" x14ac:dyDescent="0.25"/>
    <row r="16875" ht="12" hidden="1" customHeight="1" x14ac:dyDescent="0.25"/>
    <row r="16876" ht="12" hidden="1" customHeight="1" x14ac:dyDescent="0.25"/>
    <row r="16877" ht="12" hidden="1" customHeight="1" x14ac:dyDescent="0.25"/>
    <row r="16878" ht="12" hidden="1" customHeight="1" x14ac:dyDescent="0.25"/>
    <row r="16879" ht="12" hidden="1" customHeight="1" x14ac:dyDescent="0.25"/>
    <row r="16880" ht="12" hidden="1" customHeight="1" x14ac:dyDescent="0.25"/>
    <row r="16881" ht="12" hidden="1" customHeight="1" x14ac:dyDescent="0.25"/>
    <row r="16882" ht="12" hidden="1" customHeight="1" x14ac:dyDescent="0.25"/>
    <row r="16883" ht="12" hidden="1" customHeight="1" x14ac:dyDescent="0.25"/>
    <row r="16884" ht="12" hidden="1" customHeight="1" x14ac:dyDescent="0.25"/>
    <row r="16885" ht="12" hidden="1" customHeight="1" x14ac:dyDescent="0.25"/>
    <row r="16886" ht="12" hidden="1" customHeight="1" x14ac:dyDescent="0.25"/>
    <row r="16887" ht="12" hidden="1" customHeight="1" x14ac:dyDescent="0.25"/>
    <row r="16888" ht="12" hidden="1" customHeight="1" x14ac:dyDescent="0.25"/>
    <row r="16889" ht="12" hidden="1" customHeight="1" x14ac:dyDescent="0.25"/>
    <row r="16890" ht="12" hidden="1" customHeight="1" x14ac:dyDescent="0.25"/>
    <row r="16891" ht="12" hidden="1" customHeight="1" x14ac:dyDescent="0.25"/>
    <row r="16892" ht="12" hidden="1" customHeight="1" x14ac:dyDescent="0.25"/>
    <row r="16893" ht="12" hidden="1" customHeight="1" x14ac:dyDescent="0.25"/>
    <row r="16894" ht="12" hidden="1" customHeight="1" x14ac:dyDescent="0.25"/>
    <row r="16895" ht="12" hidden="1" customHeight="1" x14ac:dyDescent="0.25"/>
    <row r="16896" ht="12" hidden="1" customHeight="1" x14ac:dyDescent="0.25"/>
    <row r="16897" ht="12" hidden="1" customHeight="1" x14ac:dyDescent="0.25"/>
    <row r="16898" ht="12" hidden="1" customHeight="1" x14ac:dyDescent="0.25"/>
    <row r="16899" ht="12" hidden="1" customHeight="1" x14ac:dyDescent="0.25"/>
    <row r="16900" ht="12" hidden="1" customHeight="1" x14ac:dyDescent="0.25"/>
    <row r="16901" ht="12" hidden="1" customHeight="1" x14ac:dyDescent="0.25"/>
    <row r="16902" ht="12" hidden="1" customHeight="1" x14ac:dyDescent="0.25"/>
    <row r="16903" ht="12" hidden="1" customHeight="1" x14ac:dyDescent="0.25"/>
    <row r="16904" ht="12" hidden="1" customHeight="1" x14ac:dyDescent="0.25"/>
    <row r="16905" ht="12" hidden="1" customHeight="1" x14ac:dyDescent="0.25"/>
    <row r="16906" ht="12" hidden="1" customHeight="1" x14ac:dyDescent="0.25"/>
    <row r="16907" ht="12" hidden="1" customHeight="1" x14ac:dyDescent="0.25"/>
    <row r="16908" ht="12" hidden="1" customHeight="1" x14ac:dyDescent="0.25"/>
    <row r="16909" ht="12" hidden="1" customHeight="1" x14ac:dyDescent="0.25"/>
    <row r="16910" ht="12" hidden="1" customHeight="1" x14ac:dyDescent="0.25"/>
    <row r="16911" ht="12" hidden="1" customHeight="1" x14ac:dyDescent="0.25"/>
    <row r="16912" ht="12" hidden="1" customHeight="1" x14ac:dyDescent="0.25"/>
    <row r="16913" ht="12" hidden="1" customHeight="1" x14ac:dyDescent="0.25"/>
    <row r="16914" ht="12" hidden="1" customHeight="1" x14ac:dyDescent="0.25"/>
    <row r="16915" ht="12" hidden="1" customHeight="1" x14ac:dyDescent="0.25"/>
    <row r="16916" ht="12" hidden="1" customHeight="1" x14ac:dyDescent="0.25"/>
    <row r="16917" ht="12" hidden="1" customHeight="1" x14ac:dyDescent="0.25"/>
    <row r="16918" ht="12" hidden="1" customHeight="1" x14ac:dyDescent="0.25"/>
    <row r="16919" ht="12" hidden="1" customHeight="1" x14ac:dyDescent="0.25"/>
    <row r="16920" ht="12" hidden="1" customHeight="1" x14ac:dyDescent="0.25"/>
    <row r="16921" ht="12" hidden="1" customHeight="1" x14ac:dyDescent="0.25"/>
    <row r="16922" ht="12" hidden="1" customHeight="1" x14ac:dyDescent="0.25"/>
    <row r="16923" ht="12" hidden="1" customHeight="1" x14ac:dyDescent="0.25"/>
    <row r="16924" ht="12" hidden="1" customHeight="1" x14ac:dyDescent="0.25"/>
    <row r="16925" ht="12" hidden="1" customHeight="1" x14ac:dyDescent="0.25"/>
    <row r="16926" ht="12" hidden="1" customHeight="1" x14ac:dyDescent="0.25"/>
    <row r="16927" ht="12" hidden="1" customHeight="1" x14ac:dyDescent="0.25"/>
    <row r="16928" ht="12" hidden="1" customHeight="1" x14ac:dyDescent="0.25"/>
    <row r="16929" ht="12" hidden="1" customHeight="1" x14ac:dyDescent="0.25"/>
    <row r="16930" ht="12" hidden="1" customHeight="1" x14ac:dyDescent="0.25"/>
    <row r="16931" ht="12" hidden="1" customHeight="1" x14ac:dyDescent="0.25"/>
    <row r="16932" ht="12" hidden="1" customHeight="1" x14ac:dyDescent="0.25"/>
    <row r="16933" ht="12" hidden="1" customHeight="1" x14ac:dyDescent="0.25"/>
    <row r="16934" ht="12" hidden="1" customHeight="1" x14ac:dyDescent="0.25"/>
    <row r="16935" ht="12" hidden="1" customHeight="1" x14ac:dyDescent="0.25"/>
    <row r="16936" ht="12" hidden="1" customHeight="1" x14ac:dyDescent="0.25"/>
    <row r="16937" ht="12" hidden="1" customHeight="1" x14ac:dyDescent="0.25"/>
    <row r="16938" ht="12" hidden="1" customHeight="1" x14ac:dyDescent="0.25"/>
    <row r="16939" ht="12" hidden="1" customHeight="1" x14ac:dyDescent="0.25"/>
    <row r="16940" ht="12" hidden="1" customHeight="1" x14ac:dyDescent="0.25"/>
    <row r="16941" ht="12" hidden="1" customHeight="1" x14ac:dyDescent="0.25"/>
    <row r="16942" ht="12" hidden="1" customHeight="1" x14ac:dyDescent="0.25"/>
    <row r="16943" ht="12" hidden="1" customHeight="1" x14ac:dyDescent="0.25"/>
    <row r="16944" ht="12" hidden="1" customHeight="1" x14ac:dyDescent="0.25"/>
    <row r="16945" ht="12" hidden="1" customHeight="1" x14ac:dyDescent="0.25"/>
    <row r="16946" ht="12" hidden="1" customHeight="1" x14ac:dyDescent="0.25"/>
    <row r="16947" ht="12" hidden="1" customHeight="1" x14ac:dyDescent="0.25"/>
    <row r="16948" ht="12" hidden="1" customHeight="1" x14ac:dyDescent="0.25"/>
    <row r="16949" ht="12" hidden="1" customHeight="1" x14ac:dyDescent="0.25"/>
    <row r="16950" ht="12" hidden="1" customHeight="1" x14ac:dyDescent="0.25"/>
    <row r="16951" ht="12" hidden="1" customHeight="1" x14ac:dyDescent="0.25"/>
    <row r="16952" ht="12" hidden="1" customHeight="1" x14ac:dyDescent="0.25"/>
    <row r="16953" ht="12" hidden="1" customHeight="1" x14ac:dyDescent="0.25"/>
    <row r="16954" ht="12" hidden="1" customHeight="1" x14ac:dyDescent="0.25"/>
    <row r="16955" ht="12" hidden="1" customHeight="1" x14ac:dyDescent="0.25"/>
    <row r="16956" ht="12" hidden="1" customHeight="1" x14ac:dyDescent="0.25"/>
    <row r="16957" ht="12" hidden="1" customHeight="1" x14ac:dyDescent="0.25"/>
    <row r="16958" ht="12" hidden="1" customHeight="1" x14ac:dyDescent="0.25"/>
    <row r="16959" ht="12" hidden="1" customHeight="1" x14ac:dyDescent="0.25"/>
    <row r="16960" ht="12" hidden="1" customHeight="1" x14ac:dyDescent="0.25"/>
    <row r="16961" ht="12" hidden="1" customHeight="1" x14ac:dyDescent="0.25"/>
    <row r="16962" ht="12" hidden="1" customHeight="1" x14ac:dyDescent="0.25"/>
    <row r="16963" ht="12" hidden="1" customHeight="1" x14ac:dyDescent="0.25"/>
    <row r="16964" ht="12" hidden="1" customHeight="1" x14ac:dyDescent="0.25"/>
    <row r="16965" ht="12" hidden="1" customHeight="1" x14ac:dyDescent="0.25"/>
    <row r="16966" ht="12" hidden="1" customHeight="1" x14ac:dyDescent="0.25"/>
    <row r="16967" ht="12" hidden="1" customHeight="1" x14ac:dyDescent="0.25"/>
    <row r="16968" ht="12" hidden="1" customHeight="1" x14ac:dyDescent="0.25"/>
    <row r="16969" ht="12" hidden="1" customHeight="1" x14ac:dyDescent="0.25"/>
    <row r="16970" ht="12" hidden="1" customHeight="1" x14ac:dyDescent="0.25"/>
    <row r="16971" ht="12" hidden="1" customHeight="1" x14ac:dyDescent="0.25"/>
    <row r="16972" ht="12" hidden="1" customHeight="1" x14ac:dyDescent="0.25"/>
    <row r="16973" ht="12" hidden="1" customHeight="1" x14ac:dyDescent="0.25"/>
    <row r="16974" ht="12" hidden="1" customHeight="1" x14ac:dyDescent="0.25"/>
    <row r="16975" ht="12" hidden="1" customHeight="1" x14ac:dyDescent="0.25"/>
    <row r="16976" ht="12" hidden="1" customHeight="1" x14ac:dyDescent="0.25"/>
    <row r="16977" ht="12" hidden="1" customHeight="1" x14ac:dyDescent="0.25"/>
    <row r="16978" ht="12" hidden="1" customHeight="1" x14ac:dyDescent="0.25"/>
    <row r="16979" ht="12" hidden="1" customHeight="1" x14ac:dyDescent="0.25"/>
    <row r="16980" ht="12" hidden="1" customHeight="1" x14ac:dyDescent="0.25"/>
    <row r="16981" ht="12" hidden="1" customHeight="1" x14ac:dyDescent="0.25"/>
    <row r="16982" ht="12" hidden="1" customHeight="1" x14ac:dyDescent="0.25"/>
    <row r="16983" ht="12" hidden="1" customHeight="1" x14ac:dyDescent="0.25"/>
    <row r="16984" ht="12" hidden="1" customHeight="1" x14ac:dyDescent="0.25"/>
    <row r="16985" ht="12" hidden="1" customHeight="1" x14ac:dyDescent="0.25"/>
    <row r="16986" ht="12" hidden="1" customHeight="1" x14ac:dyDescent="0.25"/>
    <row r="16987" ht="12" hidden="1" customHeight="1" x14ac:dyDescent="0.25"/>
    <row r="16988" ht="12" hidden="1" customHeight="1" x14ac:dyDescent="0.25"/>
    <row r="16989" ht="12" hidden="1" customHeight="1" x14ac:dyDescent="0.25"/>
    <row r="16990" ht="12" hidden="1" customHeight="1" x14ac:dyDescent="0.25"/>
    <row r="16991" ht="12" hidden="1" customHeight="1" x14ac:dyDescent="0.25"/>
    <row r="16992" ht="12" hidden="1" customHeight="1" x14ac:dyDescent="0.25"/>
    <row r="16993" ht="12" hidden="1" customHeight="1" x14ac:dyDescent="0.25"/>
    <row r="16994" ht="12" hidden="1" customHeight="1" x14ac:dyDescent="0.25"/>
    <row r="16995" ht="12" hidden="1" customHeight="1" x14ac:dyDescent="0.25"/>
    <row r="16996" ht="12" hidden="1" customHeight="1" x14ac:dyDescent="0.25"/>
    <row r="16997" ht="12" hidden="1" customHeight="1" x14ac:dyDescent="0.25"/>
    <row r="16998" ht="12" hidden="1" customHeight="1" x14ac:dyDescent="0.25"/>
    <row r="16999" ht="12" hidden="1" customHeight="1" x14ac:dyDescent="0.25"/>
    <row r="17000" ht="12" hidden="1" customHeight="1" x14ac:dyDescent="0.25"/>
    <row r="17001" ht="12" hidden="1" customHeight="1" x14ac:dyDescent="0.25"/>
    <row r="17002" ht="12" hidden="1" customHeight="1" x14ac:dyDescent="0.25"/>
    <row r="17003" ht="12" hidden="1" customHeight="1" x14ac:dyDescent="0.25"/>
    <row r="17004" ht="12" hidden="1" customHeight="1" x14ac:dyDescent="0.25"/>
    <row r="17005" ht="12" hidden="1" customHeight="1" x14ac:dyDescent="0.25"/>
    <row r="17006" ht="12" hidden="1" customHeight="1" x14ac:dyDescent="0.25"/>
    <row r="17007" ht="12" hidden="1" customHeight="1" x14ac:dyDescent="0.25"/>
    <row r="17008" ht="12" hidden="1" customHeight="1" x14ac:dyDescent="0.25"/>
    <row r="17009" ht="12" hidden="1" customHeight="1" x14ac:dyDescent="0.25"/>
    <row r="17010" ht="12" hidden="1" customHeight="1" x14ac:dyDescent="0.25"/>
    <row r="17011" ht="12" hidden="1" customHeight="1" x14ac:dyDescent="0.25"/>
    <row r="17012" ht="12" hidden="1" customHeight="1" x14ac:dyDescent="0.25"/>
    <row r="17013" ht="12" hidden="1" customHeight="1" x14ac:dyDescent="0.25"/>
    <row r="17014" ht="12" hidden="1" customHeight="1" x14ac:dyDescent="0.25"/>
    <row r="17015" ht="12" hidden="1" customHeight="1" x14ac:dyDescent="0.25"/>
    <row r="17016" ht="12" hidden="1" customHeight="1" x14ac:dyDescent="0.25"/>
    <row r="17017" ht="12" hidden="1" customHeight="1" x14ac:dyDescent="0.25"/>
    <row r="17018" ht="12" hidden="1" customHeight="1" x14ac:dyDescent="0.25"/>
    <row r="17019" ht="12" hidden="1" customHeight="1" x14ac:dyDescent="0.25"/>
    <row r="17020" ht="12" hidden="1" customHeight="1" x14ac:dyDescent="0.25"/>
    <row r="17021" ht="12" hidden="1" customHeight="1" x14ac:dyDescent="0.25"/>
    <row r="17022" ht="12" hidden="1" customHeight="1" x14ac:dyDescent="0.25"/>
    <row r="17023" ht="12" hidden="1" customHeight="1" x14ac:dyDescent="0.25"/>
    <row r="17024" ht="12" hidden="1" customHeight="1" x14ac:dyDescent="0.25"/>
    <row r="17025" ht="12" hidden="1" customHeight="1" x14ac:dyDescent="0.25"/>
    <row r="17026" ht="12" hidden="1" customHeight="1" x14ac:dyDescent="0.25"/>
    <row r="17027" ht="12" hidden="1" customHeight="1" x14ac:dyDescent="0.25"/>
    <row r="17028" ht="12" hidden="1" customHeight="1" x14ac:dyDescent="0.25"/>
    <row r="17029" ht="12" hidden="1" customHeight="1" x14ac:dyDescent="0.25"/>
    <row r="17030" ht="12" hidden="1" customHeight="1" x14ac:dyDescent="0.25"/>
    <row r="17031" ht="12" hidden="1" customHeight="1" x14ac:dyDescent="0.25"/>
    <row r="17032" ht="12" hidden="1" customHeight="1" x14ac:dyDescent="0.25"/>
    <row r="17033" ht="12" hidden="1" customHeight="1" x14ac:dyDescent="0.25"/>
    <row r="17034" ht="12" hidden="1" customHeight="1" x14ac:dyDescent="0.25"/>
    <row r="17035" ht="12" hidden="1" customHeight="1" x14ac:dyDescent="0.25"/>
    <row r="17036" ht="12" hidden="1" customHeight="1" x14ac:dyDescent="0.25"/>
    <row r="17037" ht="12" hidden="1" customHeight="1" x14ac:dyDescent="0.25"/>
    <row r="17038" ht="12" hidden="1" customHeight="1" x14ac:dyDescent="0.25"/>
    <row r="17039" ht="12" hidden="1" customHeight="1" x14ac:dyDescent="0.25"/>
    <row r="17040" ht="12" hidden="1" customHeight="1" x14ac:dyDescent="0.25"/>
    <row r="17041" ht="12" hidden="1" customHeight="1" x14ac:dyDescent="0.25"/>
    <row r="17042" ht="12" hidden="1" customHeight="1" x14ac:dyDescent="0.25"/>
    <row r="17043" ht="12" hidden="1" customHeight="1" x14ac:dyDescent="0.25"/>
    <row r="17044" ht="12" hidden="1" customHeight="1" x14ac:dyDescent="0.25"/>
    <row r="17045" ht="12" hidden="1" customHeight="1" x14ac:dyDescent="0.25"/>
    <row r="17046" ht="12" hidden="1" customHeight="1" x14ac:dyDescent="0.25"/>
    <row r="17047" ht="12" hidden="1" customHeight="1" x14ac:dyDescent="0.25"/>
    <row r="17048" ht="12" hidden="1" customHeight="1" x14ac:dyDescent="0.25"/>
    <row r="17049" ht="12" hidden="1" customHeight="1" x14ac:dyDescent="0.25"/>
    <row r="17050" ht="12" hidden="1" customHeight="1" x14ac:dyDescent="0.25"/>
    <row r="17051" ht="12" hidden="1" customHeight="1" x14ac:dyDescent="0.25"/>
    <row r="17052" ht="12" hidden="1" customHeight="1" x14ac:dyDescent="0.25"/>
    <row r="17053" ht="12" hidden="1" customHeight="1" x14ac:dyDescent="0.25"/>
    <row r="17054" ht="12" hidden="1" customHeight="1" x14ac:dyDescent="0.25"/>
    <row r="17055" ht="12" hidden="1" customHeight="1" x14ac:dyDescent="0.25"/>
    <row r="17056" ht="12" hidden="1" customHeight="1" x14ac:dyDescent="0.25"/>
    <row r="17057" ht="12" hidden="1" customHeight="1" x14ac:dyDescent="0.25"/>
    <row r="17058" ht="12" hidden="1" customHeight="1" x14ac:dyDescent="0.25"/>
    <row r="17059" ht="12" hidden="1" customHeight="1" x14ac:dyDescent="0.25"/>
    <row r="17060" ht="12" hidden="1" customHeight="1" x14ac:dyDescent="0.25"/>
    <row r="17061" ht="12" hidden="1" customHeight="1" x14ac:dyDescent="0.25"/>
    <row r="17062" ht="12" hidden="1" customHeight="1" x14ac:dyDescent="0.25"/>
    <row r="17063" ht="12" hidden="1" customHeight="1" x14ac:dyDescent="0.25"/>
    <row r="17064" ht="12" hidden="1" customHeight="1" x14ac:dyDescent="0.25"/>
    <row r="17065" ht="12" hidden="1" customHeight="1" x14ac:dyDescent="0.25"/>
    <row r="17066" ht="12" hidden="1" customHeight="1" x14ac:dyDescent="0.25"/>
    <row r="17067" ht="12" hidden="1" customHeight="1" x14ac:dyDescent="0.25"/>
    <row r="17068" ht="12" hidden="1" customHeight="1" x14ac:dyDescent="0.25"/>
    <row r="17069" ht="12" hidden="1" customHeight="1" x14ac:dyDescent="0.25"/>
    <row r="17070" ht="12" hidden="1" customHeight="1" x14ac:dyDescent="0.25"/>
    <row r="17071" ht="12" hidden="1" customHeight="1" x14ac:dyDescent="0.25"/>
    <row r="17072" ht="12" hidden="1" customHeight="1" x14ac:dyDescent="0.25"/>
    <row r="17073" ht="12" hidden="1" customHeight="1" x14ac:dyDescent="0.25"/>
    <row r="17074" ht="12" hidden="1" customHeight="1" x14ac:dyDescent="0.25"/>
    <row r="17075" ht="12" hidden="1" customHeight="1" x14ac:dyDescent="0.25"/>
    <row r="17076" ht="12" hidden="1" customHeight="1" x14ac:dyDescent="0.25"/>
    <row r="17077" ht="12" hidden="1" customHeight="1" x14ac:dyDescent="0.25"/>
    <row r="17078" ht="12" hidden="1" customHeight="1" x14ac:dyDescent="0.25"/>
    <row r="17079" ht="12" hidden="1" customHeight="1" x14ac:dyDescent="0.25"/>
    <row r="17080" ht="12" hidden="1" customHeight="1" x14ac:dyDescent="0.25"/>
    <row r="17081" ht="12" hidden="1" customHeight="1" x14ac:dyDescent="0.25"/>
    <row r="17082" ht="12" hidden="1" customHeight="1" x14ac:dyDescent="0.25"/>
    <row r="17083" ht="12" hidden="1" customHeight="1" x14ac:dyDescent="0.25"/>
    <row r="17084" ht="12" hidden="1" customHeight="1" x14ac:dyDescent="0.25"/>
    <row r="17085" ht="12" hidden="1" customHeight="1" x14ac:dyDescent="0.25"/>
    <row r="17086" ht="12" hidden="1" customHeight="1" x14ac:dyDescent="0.25"/>
    <row r="17087" ht="12" hidden="1" customHeight="1" x14ac:dyDescent="0.25"/>
    <row r="17088" ht="12" hidden="1" customHeight="1" x14ac:dyDescent="0.25"/>
    <row r="17089" ht="12" hidden="1" customHeight="1" x14ac:dyDescent="0.25"/>
    <row r="17090" ht="12" hidden="1" customHeight="1" x14ac:dyDescent="0.25"/>
    <row r="17091" ht="12" hidden="1" customHeight="1" x14ac:dyDescent="0.25"/>
    <row r="17092" ht="12" hidden="1" customHeight="1" x14ac:dyDescent="0.25"/>
    <row r="17093" ht="12" hidden="1" customHeight="1" x14ac:dyDescent="0.25"/>
    <row r="17094" ht="12" hidden="1" customHeight="1" x14ac:dyDescent="0.25"/>
    <row r="17095" ht="12" hidden="1" customHeight="1" x14ac:dyDescent="0.25"/>
    <row r="17096" ht="12" hidden="1" customHeight="1" x14ac:dyDescent="0.25"/>
    <row r="17097" ht="12" hidden="1" customHeight="1" x14ac:dyDescent="0.25"/>
    <row r="17098" ht="12" hidden="1" customHeight="1" x14ac:dyDescent="0.25"/>
    <row r="17099" ht="12" hidden="1" customHeight="1" x14ac:dyDescent="0.25"/>
    <row r="17100" ht="12" hidden="1" customHeight="1" x14ac:dyDescent="0.25"/>
    <row r="17101" ht="12" hidden="1" customHeight="1" x14ac:dyDescent="0.25"/>
    <row r="17102" ht="12" hidden="1" customHeight="1" x14ac:dyDescent="0.25"/>
    <row r="17103" ht="12" hidden="1" customHeight="1" x14ac:dyDescent="0.25"/>
    <row r="17104" ht="12" hidden="1" customHeight="1" x14ac:dyDescent="0.25"/>
    <row r="17105" ht="12" hidden="1" customHeight="1" x14ac:dyDescent="0.25"/>
    <row r="17106" ht="12" hidden="1" customHeight="1" x14ac:dyDescent="0.25"/>
    <row r="17107" ht="12" hidden="1" customHeight="1" x14ac:dyDescent="0.25"/>
    <row r="17108" ht="12" hidden="1" customHeight="1" x14ac:dyDescent="0.25"/>
    <row r="17109" ht="12" hidden="1" customHeight="1" x14ac:dyDescent="0.25"/>
    <row r="17110" ht="12" hidden="1" customHeight="1" x14ac:dyDescent="0.25"/>
    <row r="17111" ht="12" hidden="1" customHeight="1" x14ac:dyDescent="0.25"/>
    <row r="17112" ht="12" hidden="1" customHeight="1" x14ac:dyDescent="0.25"/>
    <row r="17113" ht="12" hidden="1" customHeight="1" x14ac:dyDescent="0.25"/>
    <row r="17114" ht="12" hidden="1" customHeight="1" x14ac:dyDescent="0.25"/>
    <row r="17115" ht="12" hidden="1" customHeight="1" x14ac:dyDescent="0.25"/>
    <row r="17116" ht="12" hidden="1" customHeight="1" x14ac:dyDescent="0.25"/>
    <row r="17117" ht="12" hidden="1" customHeight="1" x14ac:dyDescent="0.25"/>
    <row r="17118" ht="12" hidden="1" customHeight="1" x14ac:dyDescent="0.25"/>
    <row r="17119" ht="12" hidden="1" customHeight="1" x14ac:dyDescent="0.25"/>
    <row r="17120" ht="12" hidden="1" customHeight="1" x14ac:dyDescent="0.25"/>
    <row r="17121" ht="12" hidden="1" customHeight="1" x14ac:dyDescent="0.25"/>
    <row r="17122" ht="12" hidden="1" customHeight="1" x14ac:dyDescent="0.25"/>
    <row r="17123" ht="12" hidden="1" customHeight="1" x14ac:dyDescent="0.25"/>
    <row r="17124" ht="12" hidden="1" customHeight="1" x14ac:dyDescent="0.25"/>
    <row r="17125" ht="12" hidden="1" customHeight="1" x14ac:dyDescent="0.25"/>
    <row r="17126" ht="12" hidden="1" customHeight="1" x14ac:dyDescent="0.25"/>
    <row r="17127" ht="12" hidden="1" customHeight="1" x14ac:dyDescent="0.25"/>
    <row r="17128" ht="12" hidden="1" customHeight="1" x14ac:dyDescent="0.25"/>
    <row r="17129" ht="12" hidden="1" customHeight="1" x14ac:dyDescent="0.25"/>
    <row r="17130" ht="12" hidden="1" customHeight="1" x14ac:dyDescent="0.25"/>
    <row r="17131" ht="12" hidden="1" customHeight="1" x14ac:dyDescent="0.25"/>
    <row r="17132" ht="12" hidden="1" customHeight="1" x14ac:dyDescent="0.25"/>
    <row r="17133" ht="12" hidden="1" customHeight="1" x14ac:dyDescent="0.25"/>
    <row r="17134" ht="12" hidden="1" customHeight="1" x14ac:dyDescent="0.25"/>
    <row r="17135" ht="12" hidden="1" customHeight="1" x14ac:dyDescent="0.25"/>
    <row r="17136" ht="12" hidden="1" customHeight="1" x14ac:dyDescent="0.25"/>
    <row r="17137" ht="12" hidden="1" customHeight="1" x14ac:dyDescent="0.25"/>
    <row r="17138" ht="12" hidden="1" customHeight="1" x14ac:dyDescent="0.25"/>
    <row r="17139" ht="12" hidden="1" customHeight="1" x14ac:dyDescent="0.25"/>
    <row r="17140" ht="12" hidden="1" customHeight="1" x14ac:dyDescent="0.25"/>
    <row r="17141" ht="12" hidden="1" customHeight="1" x14ac:dyDescent="0.25"/>
    <row r="17142" ht="12" hidden="1" customHeight="1" x14ac:dyDescent="0.25"/>
    <row r="17143" ht="12" hidden="1" customHeight="1" x14ac:dyDescent="0.25"/>
    <row r="17144" ht="12" hidden="1" customHeight="1" x14ac:dyDescent="0.25"/>
    <row r="17145" ht="12" hidden="1" customHeight="1" x14ac:dyDescent="0.25"/>
    <row r="17146" ht="12" hidden="1" customHeight="1" x14ac:dyDescent="0.25"/>
    <row r="17147" ht="12" hidden="1" customHeight="1" x14ac:dyDescent="0.25"/>
    <row r="17148" ht="12" hidden="1" customHeight="1" x14ac:dyDescent="0.25"/>
    <row r="17149" ht="12" hidden="1" customHeight="1" x14ac:dyDescent="0.25"/>
    <row r="17150" ht="12" hidden="1" customHeight="1" x14ac:dyDescent="0.25"/>
    <row r="17151" ht="12" hidden="1" customHeight="1" x14ac:dyDescent="0.25"/>
    <row r="17152" ht="12" hidden="1" customHeight="1" x14ac:dyDescent="0.25"/>
    <row r="17153" ht="12" hidden="1" customHeight="1" x14ac:dyDescent="0.25"/>
    <row r="17154" ht="12" hidden="1" customHeight="1" x14ac:dyDescent="0.25"/>
    <row r="17155" ht="12" hidden="1" customHeight="1" x14ac:dyDescent="0.25"/>
    <row r="17156" ht="12" hidden="1" customHeight="1" x14ac:dyDescent="0.25"/>
    <row r="17157" ht="12" hidden="1" customHeight="1" x14ac:dyDescent="0.25"/>
    <row r="17158" ht="12" hidden="1" customHeight="1" x14ac:dyDescent="0.25"/>
    <row r="17159" ht="12" hidden="1" customHeight="1" x14ac:dyDescent="0.25"/>
    <row r="17160" ht="12" hidden="1" customHeight="1" x14ac:dyDescent="0.25"/>
    <row r="17161" ht="12" hidden="1" customHeight="1" x14ac:dyDescent="0.25"/>
    <row r="17162" ht="12" hidden="1" customHeight="1" x14ac:dyDescent="0.25"/>
    <row r="17163" ht="12" hidden="1" customHeight="1" x14ac:dyDescent="0.25"/>
    <row r="17164" ht="12" hidden="1" customHeight="1" x14ac:dyDescent="0.25"/>
    <row r="17165" ht="12" hidden="1" customHeight="1" x14ac:dyDescent="0.25"/>
    <row r="17166" ht="12" hidden="1" customHeight="1" x14ac:dyDescent="0.25"/>
    <row r="17167" ht="12" hidden="1" customHeight="1" x14ac:dyDescent="0.25"/>
    <row r="17168" ht="12" hidden="1" customHeight="1" x14ac:dyDescent="0.25"/>
    <row r="17169" ht="12" hidden="1" customHeight="1" x14ac:dyDescent="0.25"/>
    <row r="17170" ht="12" hidden="1" customHeight="1" x14ac:dyDescent="0.25"/>
    <row r="17171" ht="12" hidden="1" customHeight="1" x14ac:dyDescent="0.25"/>
    <row r="17172" ht="12" hidden="1" customHeight="1" x14ac:dyDescent="0.25"/>
    <row r="17173" ht="12" hidden="1" customHeight="1" x14ac:dyDescent="0.25"/>
    <row r="17174" ht="12" hidden="1" customHeight="1" x14ac:dyDescent="0.25"/>
    <row r="17175" ht="12" hidden="1" customHeight="1" x14ac:dyDescent="0.25"/>
    <row r="17176" ht="12" hidden="1" customHeight="1" x14ac:dyDescent="0.25"/>
    <row r="17177" ht="12" hidden="1" customHeight="1" x14ac:dyDescent="0.25"/>
    <row r="17178" ht="12" hidden="1" customHeight="1" x14ac:dyDescent="0.25"/>
    <row r="17179" ht="12" hidden="1" customHeight="1" x14ac:dyDescent="0.25"/>
    <row r="17180" ht="12" hidden="1" customHeight="1" x14ac:dyDescent="0.25"/>
    <row r="17181" ht="12" hidden="1" customHeight="1" x14ac:dyDescent="0.25"/>
    <row r="17182" ht="12" hidden="1" customHeight="1" x14ac:dyDescent="0.25"/>
    <row r="17183" ht="12" hidden="1" customHeight="1" x14ac:dyDescent="0.25"/>
    <row r="17184" ht="12" hidden="1" customHeight="1" x14ac:dyDescent="0.25"/>
    <row r="17185" ht="12" hidden="1" customHeight="1" x14ac:dyDescent="0.25"/>
    <row r="17186" ht="12" hidden="1" customHeight="1" x14ac:dyDescent="0.25"/>
    <row r="17187" ht="12" hidden="1" customHeight="1" x14ac:dyDescent="0.25"/>
    <row r="17188" ht="12" hidden="1" customHeight="1" x14ac:dyDescent="0.25"/>
    <row r="17189" ht="12" hidden="1" customHeight="1" x14ac:dyDescent="0.25"/>
    <row r="17190" ht="12" hidden="1" customHeight="1" x14ac:dyDescent="0.25"/>
    <row r="17191" ht="12" hidden="1" customHeight="1" x14ac:dyDescent="0.25"/>
    <row r="17192" ht="12" hidden="1" customHeight="1" x14ac:dyDescent="0.25"/>
    <row r="17193" ht="12" hidden="1" customHeight="1" x14ac:dyDescent="0.25"/>
    <row r="17194" ht="12" hidden="1" customHeight="1" x14ac:dyDescent="0.25"/>
    <row r="17195" ht="12" hidden="1" customHeight="1" x14ac:dyDescent="0.25"/>
    <row r="17196" ht="12" hidden="1" customHeight="1" x14ac:dyDescent="0.25"/>
    <row r="17197" ht="12" hidden="1" customHeight="1" x14ac:dyDescent="0.25"/>
    <row r="17198" ht="12" hidden="1" customHeight="1" x14ac:dyDescent="0.25"/>
    <row r="17199" ht="12" hidden="1" customHeight="1" x14ac:dyDescent="0.25"/>
    <row r="17200" ht="12" hidden="1" customHeight="1" x14ac:dyDescent="0.25"/>
    <row r="17201" ht="12" hidden="1" customHeight="1" x14ac:dyDescent="0.25"/>
    <row r="17202" ht="12" hidden="1" customHeight="1" x14ac:dyDescent="0.25"/>
    <row r="17203" ht="12" hidden="1" customHeight="1" x14ac:dyDescent="0.25"/>
    <row r="17204" ht="12" hidden="1" customHeight="1" x14ac:dyDescent="0.25"/>
    <row r="17205" ht="12" hidden="1" customHeight="1" x14ac:dyDescent="0.25"/>
    <row r="17206" ht="12" hidden="1" customHeight="1" x14ac:dyDescent="0.25"/>
    <row r="17207" ht="12" hidden="1" customHeight="1" x14ac:dyDescent="0.25"/>
    <row r="17208" ht="12" hidden="1" customHeight="1" x14ac:dyDescent="0.25"/>
    <row r="17209" ht="12" hidden="1" customHeight="1" x14ac:dyDescent="0.25"/>
    <row r="17210" ht="12" hidden="1" customHeight="1" x14ac:dyDescent="0.25"/>
    <row r="17211" ht="12" hidden="1" customHeight="1" x14ac:dyDescent="0.25"/>
    <row r="17212" ht="12" hidden="1" customHeight="1" x14ac:dyDescent="0.25"/>
    <row r="17213" ht="12" hidden="1" customHeight="1" x14ac:dyDescent="0.25"/>
    <row r="17214" ht="12" hidden="1" customHeight="1" x14ac:dyDescent="0.25"/>
    <row r="17215" ht="12" hidden="1" customHeight="1" x14ac:dyDescent="0.25"/>
    <row r="17216" ht="12" hidden="1" customHeight="1" x14ac:dyDescent="0.25"/>
    <row r="17217" ht="12" hidden="1" customHeight="1" x14ac:dyDescent="0.25"/>
    <row r="17218" ht="12" hidden="1" customHeight="1" x14ac:dyDescent="0.25"/>
    <row r="17219" ht="12" hidden="1" customHeight="1" x14ac:dyDescent="0.25"/>
    <row r="17220" ht="12" hidden="1" customHeight="1" x14ac:dyDescent="0.25"/>
    <row r="17221" ht="12" hidden="1" customHeight="1" x14ac:dyDescent="0.25"/>
    <row r="17222" ht="12" hidden="1" customHeight="1" x14ac:dyDescent="0.25"/>
    <row r="17223" ht="12" hidden="1" customHeight="1" x14ac:dyDescent="0.25"/>
    <row r="17224" ht="12" hidden="1" customHeight="1" x14ac:dyDescent="0.25"/>
    <row r="17225" ht="12" hidden="1" customHeight="1" x14ac:dyDescent="0.25"/>
    <row r="17226" ht="12" hidden="1" customHeight="1" x14ac:dyDescent="0.25"/>
    <row r="17227" ht="12" hidden="1" customHeight="1" x14ac:dyDescent="0.25"/>
    <row r="17228" ht="12" hidden="1" customHeight="1" x14ac:dyDescent="0.25"/>
    <row r="17229" ht="12" hidden="1" customHeight="1" x14ac:dyDescent="0.25"/>
    <row r="17230" ht="12" hidden="1" customHeight="1" x14ac:dyDescent="0.25"/>
    <row r="17231" ht="12" hidden="1" customHeight="1" x14ac:dyDescent="0.25"/>
    <row r="17232" ht="12" hidden="1" customHeight="1" x14ac:dyDescent="0.25"/>
    <row r="17233" ht="12" hidden="1" customHeight="1" x14ac:dyDescent="0.25"/>
    <row r="17234" ht="12" hidden="1" customHeight="1" x14ac:dyDescent="0.25"/>
    <row r="17235" ht="12" hidden="1" customHeight="1" x14ac:dyDescent="0.25"/>
    <row r="17236" ht="12" hidden="1" customHeight="1" x14ac:dyDescent="0.25"/>
    <row r="17237" ht="12" hidden="1" customHeight="1" x14ac:dyDescent="0.25"/>
    <row r="17238" ht="12" hidden="1" customHeight="1" x14ac:dyDescent="0.25"/>
    <row r="17239" ht="12" hidden="1" customHeight="1" x14ac:dyDescent="0.25"/>
    <row r="17240" ht="12" hidden="1" customHeight="1" x14ac:dyDescent="0.25"/>
    <row r="17241" ht="12" hidden="1" customHeight="1" x14ac:dyDescent="0.25"/>
    <row r="17242" ht="12" hidden="1" customHeight="1" x14ac:dyDescent="0.25"/>
    <row r="17243" ht="12" hidden="1" customHeight="1" x14ac:dyDescent="0.25"/>
    <row r="17244" ht="12" hidden="1" customHeight="1" x14ac:dyDescent="0.25"/>
    <row r="17245" ht="12" hidden="1" customHeight="1" x14ac:dyDescent="0.25"/>
    <row r="17246" ht="12" hidden="1" customHeight="1" x14ac:dyDescent="0.25"/>
    <row r="17247" ht="12" hidden="1" customHeight="1" x14ac:dyDescent="0.25"/>
    <row r="17248" ht="12" hidden="1" customHeight="1" x14ac:dyDescent="0.25"/>
    <row r="17249" ht="12" hidden="1" customHeight="1" x14ac:dyDescent="0.25"/>
    <row r="17250" ht="12" hidden="1" customHeight="1" x14ac:dyDescent="0.25"/>
    <row r="17251" ht="12" hidden="1" customHeight="1" x14ac:dyDescent="0.25"/>
    <row r="17252" ht="12" hidden="1" customHeight="1" x14ac:dyDescent="0.25"/>
    <row r="17253" ht="12" hidden="1" customHeight="1" x14ac:dyDescent="0.25"/>
    <row r="17254" ht="12" hidden="1" customHeight="1" x14ac:dyDescent="0.25"/>
    <row r="17255" ht="12" hidden="1" customHeight="1" x14ac:dyDescent="0.25"/>
    <row r="17256" ht="12" hidden="1" customHeight="1" x14ac:dyDescent="0.25"/>
    <row r="17257" ht="12" hidden="1" customHeight="1" x14ac:dyDescent="0.25"/>
    <row r="17258" ht="12" hidden="1" customHeight="1" x14ac:dyDescent="0.25"/>
    <row r="17259" ht="12" hidden="1" customHeight="1" x14ac:dyDescent="0.25"/>
    <row r="17260" ht="12" hidden="1" customHeight="1" x14ac:dyDescent="0.25"/>
    <row r="17261" ht="12" hidden="1" customHeight="1" x14ac:dyDescent="0.25"/>
    <row r="17262" ht="12" hidden="1" customHeight="1" x14ac:dyDescent="0.25"/>
    <row r="17263" ht="12" hidden="1" customHeight="1" x14ac:dyDescent="0.25"/>
    <row r="17264" ht="12" hidden="1" customHeight="1" x14ac:dyDescent="0.25"/>
    <row r="17265" ht="12" hidden="1" customHeight="1" x14ac:dyDescent="0.25"/>
    <row r="17266" ht="12" hidden="1" customHeight="1" x14ac:dyDescent="0.25"/>
    <row r="17267" ht="12" hidden="1" customHeight="1" x14ac:dyDescent="0.25"/>
    <row r="17268" ht="12" hidden="1" customHeight="1" x14ac:dyDescent="0.25"/>
    <row r="17269" ht="12" hidden="1" customHeight="1" x14ac:dyDescent="0.25"/>
    <row r="17270" ht="12" hidden="1" customHeight="1" x14ac:dyDescent="0.25"/>
    <row r="17271" ht="12" hidden="1" customHeight="1" x14ac:dyDescent="0.25"/>
    <row r="17272" ht="12" hidden="1" customHeight="1" x14ac:dyDescent="0.25"/>
    <row r="17273" ht="12" hidden="1" customHeight="1" x14ac:dyDescent="0.25"/>
    <row r="17274" ht="12" hidden="1" customHeight="1" x14ac:dyDescent="0.25"/>
    <row r="17275" ht="12" hidden="1" customHeight="1" x14ac:dyDescent="0.25"/>
    <row r="17276" ht="12" hidden="1" customHeight="1" x14ac:dyDescent="0.25"/>
    <row r="17277" ht="12" hidden="1" customHeight="1" x14ac:dyDescent="0.25"/>
    <row r="17278" ht="12" hidden="1" customHeight="1" x14ac:dyDescent="0.25"/>
    <row r="17279" ht="12" hidden="1" customHeight="1" x14ac:dyDescent="0.25"/>
    <row r="17280" ht="12" hidden="1" customHeight="1" x14ac:dyDescent="0.25"/>
    <row r="17281" ht="12" hidden="1" customHeight="1" x14ac:dyDescent="0.25"/>
    <row r="17282" ht="12" hidden="1" customHeight="1" x14ac:dyDescent="0.25"/>
    <row r="17283" ht="12" hidden="1" customHeight="1" x14ac:dyDescent="0.25"/>
    <row r="17284" ht="12" hidden="1" customHeight="1" x14ac:dyDescent="0.25"/>
    <row r="17285" ht="12" hidden="1" customHeight="1" x14ac:dyDescent="0.25"/>
    <row r="17286" ht="12" hidden="1" customHeight="1" x14ac:dyDescent="0.25"/>
    <row r="17287" ht="12" hidden="1" customHeight="1" x14ac:dyDescent="0.25"/>
    <row r="17288" ht="12" hidden="1" customHeight="1" x14ac:dyDescent="0.25"/>
    <row r="17289" ht="12" hidden="1" customHeight="1" x14ac:dyDescent="0.25"/>
    <row r="17290" ht="12" hidden="1" customHeight="1" x14ac:dyDescent="0.25"/>
    <row r="17291" ht="12" hidden="1" customHeight="1" x14ac:dyDescent="0.25"/>
    <row r="17292" ht="12" hidden="1" customHeight="1" x14ac:dyDescent="0.25"/>
    <row r="17293" ht="12" hidden="1" customHeight="1" x14ac:dyDescent="0.25"/>
    <row r="17294" ht="12" hidden="1" customHeight="1" x14ac:dyDescent="0.25"/>
    <row r="17295" ht="12" hidden="1" customHeight="1" x14ac:dyDescent="0.25"/>
    <row r="17296" ht="12" hidden="1" customHeight="1" x14ac:dyDescent="0.25"/>
    <row r="17297" ht="12" hidden="1" customHeight="1" x14ac:dyDescent="0.25"/>
    <row r="17298" ht="12" hidden="1" customHeight="1" x14ac:dyDescent="0.25"/>
    <row r="17299" ht="12" hidden="1" customHeight="1" x14ac:dyDescent="0.25"/>
    <row r="17300" ht="12" hidden="1" customHeight="1" x14ac:dyDescent="0.25"/>
    <row r="17301" ht="12" hidden="1" customHeight="1" x14ac:dyDescent="0.25"/>
    <row r="17302" ht="12" hidden="1" customHeight="1" x14ac:dyDescent="0.25"/>
    <row r="17303" ht="12" hidden="1" customHeight="1" x14ac:dyDescent="0.25"/>
    <row r="17304" ht="12" hidden="1" customHeight="1" x14ac:dyDescent="0.25"/>
    <row r="17305" ht="12" hidden="1" customHeight="1" x14ac:dyDescent="0.25"/>
    <row r="17306" ht="12" hidden="1" customHeight="1" x14ac:dyDescent="0.25"/>
    <row r="17307" ht="12" hidden="1" customHeight="1" x14ac:dyDescent="0.25"/>
    <row r="17308" ht="12" hidden="1" customHeight="1" x14ac:dyDescent="0.25"/>
    <row r="17309" ht="12" hidden="1" customHeight="1" x14ac:dyDescent="0.25"/>
    <row r="17310" ht="12" hidden="1" customHeight="1" x14ac:dyDescent="0.25"/>
    <row r="17311" ht="12" hidden="1" customHeight="1" x14ac:dyDescent="0.25"/>
    <row r="17312" ht="12" hidden="1" customHeight="1" x14ac:dyDescent="0.25"/>
    <row r="17313" ht="12" hidden="1" customHeight="1" x14ac:dyDescent="0.25"/>
    <row r="17314" ht="12" hidden="1" customHeight="1" x14ac:dyDescent="0.25"/>
    <row r="17315" ht="12" hidden="1" customHeight="1" x14ac:dyDescent="0.25"/>
    <row r="17316" ht="12" hidden="1" customHeight="1" x14ac:dyDescent="0.25"/>
    <row r="17317" ht="12" hidden="1" customHeight="1" x14ac:dyDescent="0.25"/>
    <row r="17318" ht="12" hidden="1" customHeight="1" x14ac:dyDescent="0.25"/>
    <row r="17319" ht="12" hidden="1" customHeight="1" x14ac:dyDescent="0.25"/>
    <row r="17320" ht="12" hidden="1" customHeight="1" x14ac:dyDescent="0.25"/>
    <row r="17321" ht="12" hidden="1" customHeight="1" x14ac:dyDescent="0.25"/>
    <row r="17322" ht="12" hidden="1" customHeight="1" x14ac:dyDescent="0.25"/>
    <row r="17323" ht="12" hidden="1" customHeight="1" x14ac:dyDescent="0.25"/>
    <row r="17324" ht="12" hidden="1" customHeight="1" x14ac:dyDescent="0.25"/>
    <row r="17325" ht="12" hidden="1" customHeight="1" x14ac:dyDescent="0.25"/>
    <row r="17326" ht="12" hidden="1" customHeight="1" x14ac:dyDescent="0.25"/>
    <row r="17327" ht="12" hidden="1" customHeight="1" x14ac:dyDescent="0.25"/>
    <row r="17328" ht="12" hidden="1" customHeight="1" x14ac:dyDescent="0.25"/>
    <row r="17329" ht="12" hidden="1" customHeight="1" x14ac:dyDescent="0.25"/>
    <row r="17330" ht="12" hidden="1" customHeight="1" x14ac:dyDescent="0.25"/>
    <row r="17331" ht="12" hidden="1" customHeight="1" x14ac:dyDescent="0.25"/>
    <row r="17332" ht="12" hidden="1" customHeight="1" x14ac:dyDescent="0.25"/>
    <row r="17333" ht="12" hidden="1" customHeight="1" x14ac:dyDescent="0.25"/>
    <row r="17334" ht="12" hidden="1" customHeight="1" x14ac:dyDescent="0.25"/>
    <row r="17335" ht="12" hidden="1" customHeight="1" x14ac:dyDescent="0.25"/>
    <row r="17336" ht="12" hidden="1" customHeight="1" x14ac:dyDescent="0.25"/>
    <row r="17337" ht="12" hidden="1" customHeight="1" x14ac:dyDescent="0.25"/>
    <row r="17338" ht="12" hidden="1" customHeight="1" x14ac:dyDescent="0.25"/>
    <row r="17339" ht="12" hidden="1" customHeight="1" x14ac:dyDescent="0.25"/>
    <row r="17340" ht="12" hidden="1" customHeight="1" x14ac:dyDescent="0.25"/>
    <row r="17341" ht="12" hidden="1" customHeight="1" x14ac:dyDescent="0.25"/>
    <row r="17342" ht="12" hidden="1" customHeight="1" x14ac:dyDescent="0.25"/>
    <row r="17343" ht="12" hidden="1" customHeight="1" x14ac:dyDescent="0.25"/>
    <row r="17344" ht="12" hidden="1" customHeight="1" x14ac:dyDescent="0.25"/>
    <row r="17345" ht="12" hidden="1" customHeight="1" x14ac:dyDescent="0.25"/>
    <row r="17346" ht="12" hidden="1" customHeight="1" x14ac:dyDescent="0.25"/>
    <row r="17347" ht="12" hidden="1" customHeight="1" x14ac:dyDescent="0.25"/>
    <row r="17348" ht="12" hidden="1" customHeight="1" x14ac:dyDescent="0.25"/>
    <row r="17349" ht="12" hidden="1" customHeight="1" x14ac:dyDescent="0.25"/>
    <row r="17350" ht="12" hidden="1" customHeight="1" x14ac:dyDescent="0.25"/>
    <row r="17351" ht="12" hidden="1" customHeight="1" x14ac:dyDescent="0.25"/>
    <row r="17352" ht="12" hidden="1" customHeight="1" x14ac:dyDescent="0.25"/>
    <row r="17353" ht="12" hidden="1" customHeight="1" x14ac:dyDescent="0.25"/>
    <row r="17354" ht="12" hidden="1" customHeight="1" x14ac:dyDescent="0.25"/>
    <row r="17355" ht="12" hidden="1" customHeight="1" x14ac:dyDescent="0.25"/>
    <row r="17356" ht="12" hidden="1" customHeight="1" x14ac:dyDescent="0.25"/>
    <row r="17357" ht="12" hidden="1" customHeight="1" x14ac:dyDescent="0.25"/>
    <row r="17358" ht="12" hidden="1" customHeight="1" x14ac:dyDescent="0.25"/>
    <row r="17359" ht="12" hidden="1" customHeight="1" x14ac:dyDescent="0.25"/>
    <row r="17360" ht="12" hidden="1" customHeight="1" x14ac:dyDescent="0.25"/>
    <row r="17361" ht="12" hidden="1" customHeight="1" x14ac:dyDescent="0.25"/>
    <row r="17362" ht="12" hidden="1" customHeight="1" x14ac:dyDescent="0.25"/>
    <row r="17363" ht="12" hidden="1" customHeight="1" x14ac:dyDescent="0.25"/>
    <row r="17364" ht="12" hidden="1" customHeight="1" x14ac:dyDescent="0.25"/>
    <row r="17365" ht="12" hidden="1" customHeight="1" x14ac:dyDescent="0.25"/>
    <row r="17366" ht="12" hidden="1" customHeight="1" x14ac:dyDescent="0.25"/>
    <row r="17367" ht="12" hidden="1" customHeight="1" x14ac:dyDescent="0.25"/>
    <row r="17368" ht="12" hidden="1" customHeight="1" x14ac:dyDescent="0.25"/>
    <row r="17369" ht="12" hidden="1" customHeight="1" x14ac:dyDescent="0.25"/>
    <row r="17370" ht="12" hidden="1" customHeight="1" x14ac:dyDescent="0.25"/>
    <row r="17371" ht="12" hidden="1" customHeight="1" x14ac:dyDescent="0.25"/>
    <row r="17372" ht="12" hidden="1" customHeight="1" x14ac:dyDescent="0.25"/>
    <row r="17373" ht="12" hidden="1" customHeight="1" x14ac:dyDescent="0.25"/>
    <row r="17374" ht="12" hidden="1" customHeight="1" x14ac:dyDescent="0.25"/>
    <row r="17375" ht="12" hidden="1" customHeight="1" x14ac:dyDescent="0.25"/>
    <row r="17376" ht="12" hidden="1" customHeight="1" x14ac:dyDescent="0.25"/>
    <row r="17377" ht="12" hidden="1" customHeight="1" x14ac:dyDescent="0.25"/>
    <row r="17378" ht="12" hidden="1" customHeight="1" x14ac:dyDescent="0.25"/>
    <row r="17379" ht="12" hidden="1" customHeight="1" x14ac:dyDescent="0.25"/>
    <row r="17380" ht="12" hidden="1" customHeight="1" x14ac:dyDescent="0.25"/>
    <row r="17381" ht="12" hidden="1" customHeight="1" x14ac:dyDescent="0.25"/>
    <row r="17382" ht="12" hidden="1" customHeight="1" x14ac:dyDescent="0.25"/>
    <row r="17383" ht="12" hidden="1" customHeight="1" x14ac:dyDescent="0.25"/>
    <row r="17384" ht="12" hidden="1" customHeight="1" x14ac:dyDescent="0.25"/>
    <row r="17385" ht="12" hidden="1" customHeight="1" x14ac:dyDescent="0.25"/>
    <row r="17386" ht="12" hidden="1" customHeight="1" x14ac:dyDescent="0.25"/>
    <row r="17387" ht="12" hidden="1" customHeight="1" x14ac:dyDescent="0.25"/>
    <row r="17388" ht="12" hidden="1" customHeight="1" x14ac:dyDescent="0.25"/>
    <row r="17389" ht="12" hidden="1" customHeight="1" x14ac:dyDescent="0.25"/>
    <row r="17390" ht="12" hidden="1" customHeight="1" x14ac:dyDescent="0.25"/>
    <row r="17391" ht="12" hidden="1" customHeight="1" x14ac:dyDescent="0.25"/>
    <row r="17392" ht="12" hidden="1" customHeight="1" x14ac:dyDescent="0.25"/>
    <row r="17393" ht="12" hidden="1" customHeight="1" x14ac:dyDescent="0.25"/>
    <row r="17394" ht="12" hidden="1" customHeight="1" x14ac:dyDescent="0.25"/>
    <row r="17395" ht="12" hidden="1" customHeight="1" x14ac:dyDescent="0.25"/>
    <row r="17396" ht="12" hidden="1" customHeight="1" x14ac:dyDescent="0.25"/>
    <row r="17397" ht="12" hidden="1" customHeight="1" x14ac:dyDescent="0.25"/>
    <row r="17398" ht="12" hidden="1" customHeight="1" x14ac:dyDescent="0.25"/>
    <row r="17399" ht="12" hidden="1" customHeight="1" x14ac:dyDescent="0.25"/>
    <row r="17400" ht="12" hidden="1" customHeight="1" x14ac:dyDescent="0.25"/>
    <row r="17401" ht="12" hidden="1" customHeight="1" x14ac:dyDescent="0.25"/>
    <row r="17402" ht="12" hidden="1" customHeight="1" x14ac:dyDescent="0.25"/>
    <row r="17403" ht="12" hidden="1" customHeight="1" x14ac:dyDescent="0.25"/>
    <row r="17404" ht="12" hidden="1" customHeight="1" x14ac:dyDescent="0.25"/>
    <row r="17405" ht="12" hidden="1" customHeight="1" x14ac:dyDescent="0.25"/>
    <row r="17406" ht="12" hidden="1" customHeight="1" x14ac:dyDescent="0.25"/>
    <row r="17407" ht="12" hidden="1" customHeight="1" x14ac:dyDescent="0.25"/>
    <row r="17408" ht="12" hidden="1" customHeight="1" x14ac:dyDescent="0.25"/>
    <row r="17409" ht="12" hidden="1" customHeight="1" x14ac:dyDescent="0.25"/>
    <row r="17410" ht="12" hidden="1" customHeight="1" x14ac:dyDescent="0.25"/>
    <row r="17411" ht="12" hidden="1" customHeight="1" x14ac:dyDescent="0.25"/>
    <row r="17412" ht="12" hidden="1" customHeight="1" x14ac:dyDescent="0.25"/>
    <row r="17413" ht="12" hidden="1" customHeight="1" x14ac:dyDescent="0.25"/>
    <row r="17414" ht="12" hidden="1" customHeight="1" x14ac:dyDescent="0.25"/>
    <row r="17415" ht="12" hidden="1" customHeight="1" x14ac:dyDescent="0.25"/>
    <row r="17416" ht="12" hidden="1" customHeight="1" x14ac:dyDescent="0.25"/>
    <row r="17417" ht="12" hidden="1" customHeight="1" x14ac:dyDescent="0.25"/>
    <row r="17418" ht="12" hidden="1" customHeight="1" x14ac:dyDescent="0.25"/>
    <row r="17419" ht="12" hidden="1" customHeight="1" x14ac:dyDescent="0.25"/>
    <row r="17420" ht="12" hidden="1" customHeight="1" x14ac:dyDescent="0.25"/>
    <row r="17421" ht="12" hidden="1" customHeight="1" x14ac:dyDescent="0.25"/>
    <row r="17422" ht="12" hidden="1" customHeight="1" x14ac:dyDescent="0.25"/>
    <row r="17423" ht="12" hidden="1" customHeight="1" x14ac:dyDescent="0.25"/>
    <row r="17424" ht="12" hidden="1" customHeight="1" x14ac:dyDescent="0.25"/>
    <row r="17425" ht="12" hidden="1" customHeight="1" x14ac:dyDescent="0.25"/>
    <row r="17426" ht="12" hidden="1" customHeight="1" x14ac:dyDescent="0.25"/>
    <row r="17427" ht="12" hidden="1" customHeight="1" x14ac:dyDescent="0.25"/>
    <row r="17428" ht="12" hidden="1" customHeight="1" x14ac:dyDescent="0.25"/>
    <row r="17429" ht="12" hidden="1" customHeight="1" x14ac:dyDescent="0.25"/>
    <row r="17430" ht="12" hidden="1" customHeight="1" x14ac:dyDescent="0.25"/>
    <row r="17431" ht="12" hidden="1" customHeight="1" x14ac:dyDescent="0.25"/>
    <row r="17432" ht="12" hidden="1" customHeight="1" x14ac:dyDescent="0.25"/>
    <row r="17433" ht="12" hidden="1" customHeight="1" x14ac:dyDescent="0.25"/>
    <row r="17434" ht="12" hidden="1" customHeight="1" x14ac:dyDescent="0.25"/>
    <row r="17435" ht="12" hidden="1" customHeight="1" x14ac:dyDescent="0.25"/>
    <row r="17436" ht="12" hidden="1" customHeight="1" x14ac:dyDescent="0.25"/>
    <row r="17437" ht="12" hidden="1" customHeight="1" x14ac:dyDescent="0.25"/>
    <row r="17438" ht="12" hidden="1" customHeight="1" x14ac:dyDescent="0.25"/>
    <row r="17439" ht="12" hidden="1" customHeight="1" x14ac:dyDescent="0.25"/>
    <row r="17440" ht="12" hidden="1" customHeight="1" x14ac:dyDescent="0.25"/>
    <row r="17441" ht="12" hidden="1" customHeight="1" x14ac:dyDescent="0.25"/>
    <row r="17442" ht="12" hidden="1" customHeight="1" x14ac:dyDescent="0.25"/>
    <row r="17443" ht="12" hidden="1" customHeight="1" x14ac:dyDescent="0.25"/>
    <row r="17444" ht="12" hidden="1" customHeight="1" x14ac:dyDescent="0.25"/>
    <row r="17445" ht="12" hidden="1" customHeight="1" x14ac:dyDescent="0.25"/>
    <row r="17446" ht="12" hidden="1" customHeight="1" x14ac:dyDescent="0.25"/>
    <row r="17447" ht="12" hidden="1" customHeight="1" x14ac:dyDescent="0.25"/>
    <row r="17448" ht="12" hidden="1" customHeight="1" x14ac:dyDescent="0.25"/>
    <row r="17449" ht="12" hidden="1" customHeight="1" x14ac:dyDescent="0.25"/>
    <row r="17450" ht="12" hidden="1" customHeight="1" x14ac:dyDescent="0.25"/>
    <row r="17451" ht="12" hidden="1" customHeight="1" x14ac:dyDescent="0.25"/>
    <row r="17452" ht="12" hidden="1" customHeight="1" x14ac:dyDescent="0.25"/>
    <row r="17453" ht="12" hidden="1" customHeight="1" x14ac:dyDescent="0.25"/>
    <row r="17454" ht="12" hidden="1" customHeight="1" x14ac:dyDescent="0.25"/>
    <row r="17455" ht="12" hidden="1" customHeight="1" x14ac:dyDescent="0.25"/>
    <row r="17456" ht="12" hidden="1" customHeight="1" x14ac:dyDescent="0.25"/>
    <row r="17457" ht="12" hidden="1" customHeight="1" x14ac:dyDescent="0.25"/>
    <row r="17458" ht="12" hidden="1" customHeight="1" x14ac:dyDescent="0.25"/>
    <row r="17459" ht="12" hidden="1" customHeight="1" x14ac:dyDescent="0.25"/>
    <row r="17460" ht="12" hidden="1" customHeight="1" x14ac:dyDescent="0.25"/>
    <row r="17461" ht="12" hidden="1" customHeight="1" x14ac:dyDescent="0.25"/>
    <row r="17462" ht="12" hidden="1" customHeight="1" x14ac:dyDescent="0.25"/>
    <row r="17463" ht="12" hidden="1" customHeight="1" x14ac:dyDescent="0.25"/>
    <row r="17464" ht="12" hidden="1" customHeight="1" x14ac:dyDescent="0.25"/>
    <row r="17465" ht="12" hidden="1" customHeight="1" x14ac:dyDescent="0.25"/>
    <row r="17466" ht="12" hidden="1" customHeight="1" x14ac:dyDescent="0.25"/>
    <row r="17467" ht="12" hidden="1" customHeight="1" x14ac:dyDescent="0.25"/>
    <row r="17468" ht="12" hidden="1" customHeight="1" x14ac:dyDescent="0.25"/>
    <row r="17469" ht="12" hidden="1" customHeight="1" x14ac:dyDescent="0.25"/>
    <row r="17470" ht="12" hidden="1" customHeight="1" x14ac:dyDescent="0.25"/>
    <row r="17471" ht="12" hidden="1" customHeight="1" x14ac:dyDescent="0.25"/>
    <row r="17472" ht="12" hidden="1" customHeight="1" x14ac:dyDescent="0.25"/>
    <row r="17473" ht="12" hidden="1" customHeight="1" x14ac:dyDescent="0.25"/>
    <row r="17474" ht="12" hidden="1" customHeight="1" x14ac:dyDescent="0.25"/>
    <row r="17475" ht="12" hidden="1" customHeight="1" x14ac:dyDescent="0.25"/>
    <row r="17476" ht="12" hidden="1" customHeight="1" x14ac:dyDescent="0.25"/>
    <row r="17477" ht="12" hidden="1" customHeight="1" x14ac:dyDescent="0.25"/>
    <row r="17478" ht="12" hidden="1" customHeight="1" x14ac:dyDescent="0.25"/>
    <row r="17479" ht="12" hidden="1" customHeight="1" x14ac:dyDescent="0.25"/>
    <row r="17480" ht="12" hidden="1" customHeight="1" x14ac:dyDescent="0.25"/>
    <row r="17481" ht="12" hidden="1" customHeight="1" x14ac:dyDescent="0.25"/>
    <row r="17482" ht="12" hidden="1" customHeight="1" x14ac:dyDescent="0.25"/>
    <row r="17483" ht="12" hidden="1" customHeight="1" x14ac:dyDescent="0.25"/>
    <row r="17484" ht="12" hidden="1" customHeight="1" x14ac:dyDescent="0.25"/>
    <row r="17485" ht="12" hidden="1" customHeight="1" x14ac:dyDescent="0.25"/>
    <row r="17486" ht="12" hidden="1" customHeight="1" x14ac:dyDescent="0.25"/>
    <row r="17487" ht="12" hidden="1" customHeight="1" x14ac:dyDescent="0.25"/>
    <row r="17488" ht="12" hidden="1" customHeight="1" x14ac:dyDescent="0.25"/>
    <row r="17489" ht="12" hidden="1" customHeight="1" x14ac:dyDescent="0.25"/>
    <row r="17490" ht="12" hidden="1" customHeight="1" x14ac:dyDescent="0.25"/>
    <row r="17491" ht="12" hidden="1" customHeight="1" x14ac:dyDescent="0.25"/>
    <row r="17492" ht="12" hidden="1" customHeight="1" x14ac:dyDescent="0.25"/>
    <row r="17493" ht="12" hidden="1" customHeight="1" x14ac:dyDescent="0.25"/>
    <row r="17494" ht="12" hidden="1" customHeight="1" x14ac:dyDescent="0.25"/>
    <row r="17495" ht="12" hidden="1" customHeight="1" x14ac:dyDescent="0.25"/>
    <row r="17496" ht="12" hidden="1" customHeight="1" x14ac:dyDescent="0.25"/>
    <row r="17497" ht="12" hidden="1" customHeight="1" x14ac:dyDescent="0.25"/>
    <row r="17498" ht="12" hidden="1" customHeight="1" x14ac:dyDescent="0.25"/>
    <row r="17499" ht="12" hidden="1" customHeight="1" x14ac:dyDescent="0.25"/>
    <row r="17500" ht="12" hidden="1" customHeight="1" x14ac:dyDescent="0.25"/>
    <row r="17501" ht="12" hidden="1" customHeight="1" x14ac:dyDescent="0.25"/>
    <row r="17502" ht="12" hidden="1" customHeight="1" x14ac:dyDescent="0.25"/>
    <row r="17503" ht="12" hidden="1" customHeight="1" x14ac:dyDescent="0.25"/>
    <row r="17504" ht="12" hidden="1" customHeight="1" x14ac:dyDescent="0.25"/>
    <row r="17505" ht="12" hidden="1" customHeight="1" x14ac:dyDescent="0.25"/>
    <row r="17506" ht="12" hidden="1" customHeight="1" x14ac:dyDescent="0.25"/>
    <row r="17507" ht="12" hidden="1" customHeight="1" x14ac:dyDescent="0.25"/>
    <row r="17508" ht="12" hidden="1" customHeight="1" x14ac:dyDescent="0.25"/>
    <row r="17509" ht="12" hidden="1" customHeight="1" x14ac:dyDescent="0.25"/>
    <row r="17510" ht="12" hidden="1" customHeight="1" x14ac:dyDescent="0.25"/>
    <row r="17511" ht="12" hidden="1" customHeight="1" x14ac:dyDescent="0.25"/>
    <row r="17512" ht="12" hidden="1" customHeight="1" x14ac:dyDescent="0.25"/>
    <row r="17513" ht="12" hidden="1" customHeight="1" x14ac:dyDescent="0.25"/>
    <row r="17514" ht="12" hidden="1" customHeight="1" x14ac:dyDescent="0.25"/>
    <row r="17515" ht="12" hidden="1" customHeight="1" x14ac:dyDescent="0.25"/>
    <row r="17516" ht="12" hidden="1" customHeight="1" x14ac:dyDescent="0.25"/>
    <row r="17517" ht="12" hidden="1" customHeight="1" x14ac:dyDescent="0.25"/>
    <row r="17518" ht="12" hidden="1" customHeight="1" x14ac:dyDescent="0.25"/>
    <row r="17519" ht="12" hidden="1" customHeight="1" x14ac:dyDescent="0.25"/>
    <row r="17520" ht="12" hidden="1" customHeight="1" x14ac:dyDescent="0.25"/>
    <row r="17521" ht="12" hidden="1" customHeight="1" x14ac:dyDescent="0.25"/>
    <row r="17522" ht="12" hidden="1" customHeight="1" x14ac:dyDescent="0.25"/>
    <row r="17523" ht="12" hidden="1" customHeight="1" x14ac:dyDescent="0.25"/>
    <row r="17524" ht="12" hidden="1" customHeight="1" x14ac:dyDescent="0.25"/>
    <row r="17525" ht="12" hidden="1" customHeight="1" x14ac:dyDescent="0.25"/>
    <row r="17526" ht="12" hidden="1" customHeight="1" x14ac:dyDescent="0.25"/>
    <row r="17527" ht="12" hidden="1" customHeight="1" x14ac:dyDescent="0.25"/>
    <row r="17528" ht="12" hidden="1" customHeight="1" x14ac:dyDescent="0.25"/>
    <row r="17529" ht="12" hidden="1" customHeight="1" x14ac:dyDescent="0.25"/>
    <row r="17530" ht="12" hidden="1" customHeight="1" x14ac:dyDescent="0.25"/>
    <row r="17531" ht="12" hidden="1" customHeight="1" x14ac:dyDescent="0.25"/>
    <row r="17532" ht="12" hidden="1" customHeight="1" x14ac:dyDescent="0.25"/>
    <row r="17533" ht="12" hidden="1" customHeight="1" x14ac:dyDescent="0.25"/>
    <row r="17534" ht="12" hidden="1" customHeight="1" x14ac:dyDescent="0.25"/>
    <row r="17535" ht="12" hidden="1" customHeight="1" x14ac:dyDescent="0.25"/>
    <row r="17536" ht="12" hidden="1" customHeight="1" x14ac:dyDescent="0.25"/>
    <row r="17537" ht="12" hidden="1" customHeight="1" x14ac:dyDescent="0.25"/>
    <row r="17538" ht="12" hidden="1" customHeight="1" x14ac:dyDescent="0.25"/>
    <row r="17539" ht="12" hidden="1" customHeight="1" x14ac:dyDescent="0.25"/>
    <row r="17540" ht="12" hidden="1" customHeight="1" x14ac:dyDescent="0.25"/>
    <row r="17541" ht="12" hidden="1" customHeight="1" x14ac:dyDescent="0.25"/>
    <row r="17542" ht="12" hidden="1" customHeight="1" x14ac:dyDescent="0.25"/>
    <row r="17543" ht="12" hidden="1" customHeight="1" x14ac:dyDescent="0.25"/>
    <row r="17544" ht="12" hidden="1" customHeight="1" x14ac:dyDescent="0.25"/>
    <row r="17545" ht="12" hidden="1" customHeight="1" x14ac:dyDescent="0.25"/>
    <row r="17546" ht="12" hidden="1" customHeight="1" x14ac:dyDescent="0.25"/>
    <row r="17547" ht="12" hidden="1" customHeight="1" x14ac:dyDescent="0.25"/>
    <row r="17548" ht="12" hidden="1" customHeight="1" x14ac:dyDescent="0.25"/>
    <row r="17549" ht="12" hidden="1" customHeight="1" x14ac:dyDescent="0.25"/>
    <row r="17550" ht="12" hidden="1" customHeight="1" x14ac:dyDescent="0.25"/>
    <row r="17551" ht="12" hidden="1" customHeight="1" x14ac:dyDescent="0.25"/>
    <row r="17552" ht="12" hidden="1" customHeight="1" x14ac:dyDescent="0.25"/>
    <row r="17553" ht="12" hidden="1" customHeight="1" x14ac:dyDescent="0.25"/>
    <row r="17554" ht="12" hidden="1" customHeight="1" x14ac:dyDescent="0.25"/>
    <row r="17555" ht="12" hidden="1" customHeight="1" x14ac:dyDescent="0.25"/>
    <row r="17556" ht="12" hidden="1" customHeight="1" x14ac:dyDescent="0.25"/>
    <row r="17557" ht="12" hidden="1" customHeight="1" x14ac:dyDescent="0.25"/>
    <row r="17558" ht="12" hidden="1" customHeight="1" x14ac:dyDescent="0.25"/>
    <row r="17559" ht="12" hidden="1" customHeight="1" x14ac:dyDescent="0.25"/>
    <row r="17560" ht="12" hidden="1" customHeight="1" x14ac:dyDescent="0.25"/>
    <row r="17561" ht="12" hidden="1" customHeight="1" x14ac:dyDescent="0.25"/>
    <row r="17562" ht="12" hidden="1" customHeight="1" x14ac:dyDescent="0.25"/>
    <row r="17563" ht="12" hidden="1" customHeight="1" x14ac:dyDescent="0.25"/>
    <row r="17564" ht="12" hidden="1" customHeight="1" x14ac:dyDescent="0.25"/>
    <row r="17565" ht="12" hidden="1" customHeight="1" x14ac:dyDescent="0.25"/>
    <row r="17566" ht="12" hidden="1" customHeight="1" x14ac:dyDescent="0.25"/>
    <row r="17567" ht="12" hidden="1" customHeight="1" x14ac:dyDescent="0.25"/>
    <row r="17568" ht="12" hidden="1" customHeight="1" x14ac:dyDescent="0.25"/>
    <row r="17569" ht="12" hidden="1" customHeight="1" x14ac:dyDescent="0.25"/>
    <row r="17570" ht="12" hidden="1" customHeight="1" x14ac:dyDescent="0.25"/>
    <row r="17571" ht="12" hidden="1" customHeight="1" x14ac:dyDescent="0.25"/>
    <row r="17572" ht="12" hidden="1" customHeight="1" x14ac:dyDescent="0.25"/>
    <row r="17573" ht="12" hidden="1" customHeight="1" x14ac:dyDescent="0.25"/>
    <row r="17574" ht="12" hidden="1" customHeight="1" x14ac:dyDescent="0.25"/>
    <row r="17575" ht="12" hidden="1" customHeight="1" x14ac:dyDescent="0.25"/>
    <row r="17576" ht="12" hidden="1" customHeight="1" x14ac:dyDescent="0.25"/>
    <row r="17577" ht="12" hidden="1" customHeight="1" x14ac:dyDescent="0.25"/>
    <row r="17578" ht="12" hidden="1" customHeight="1" x14ac:dyDescent="0.25"/>
    <row r="17579" ht="12" hidden="1" customHeight="1" x14ac:dyDescent="0.25"/>
    <row r="17580" ht="12" hidden="1" customHeight="1" x14ac:dyDescent="0.25"/>
    <row r="17581" ht="12" hidden="1" customHeight="1" x14ac:dyDescent="0.25"/>
    <row r="17582" ht="12" hidden="1" customHeight="1" x14ac:dyDescent="0.25"/>
    <row r="17583" ht="12" hidden="1" customHeight="1" x14ac:dyDescent="0.25"/>
    <row r="17584" ht="12" hidden="1" customHeight="1" x14ac:dyDescent="0.25"/>
    <row r="17585" ht="12" hidden="1" customHeight="1" x14ac:dyDescent="0.25"/>
    <row r="17586" ht="12" hidden="1" customHeight="1" x14ac:dyDescent="0.25"/>
    <row r="17587" ht="12" hidden="1" customHeight="1" x14ac:dyDescent="0.25"/>
    <row r="17588" ht="12" hidden="1" customHeight="1" x14ac:dyDescent="0.25"/>
    <row r="17589" ht="12" hidden="1" customHeight="1" x14ac:dyDescent="0.25"/>
    <row r="17590" ht="12" hidden="1" customHeight="1" x14ac:dyDescent="0.25"/>
    <row r="17591" ht="12" hidden="1" customHeight="1" x14ac:dyDescent="0.25"/>
    <row r="17592" ht="12" hidden="1" customHeight="1" x14ac:dyDescent="0.25"/>
    <row r="17593" ht="12" hidden="1" customHeight="1" x14ac:dyDescent="0.25"/>
    <row r="17594" ht="12" hidden="1" customHeight="1" x14ac:dyDescent="0.25"/>
    <row r="17595" ht="12" hidden="1" customHeight="1" x14ac:dyDescent="0.25"/>
    <row r="17596" ht="12" hidden="1" customHeight="1" x14ac:dyDescent="0.25"/>
    <row r="17597" ht="12" hidden="1" customHeight="1" x14ac:dyDescent="0.25"/>
    <row r="17598" ht="12" hidden="1" customHeight="1" x14ac:dyDescent="0.25"/>
    <row r="17599" ht="12" hidden="1" customHeight="1" x14ac:dyDescent="0.25"/>
    <row r="17600" ht="12" hidden="1" customHeight="1" x14ac:dyDescent="0.25"/>
    <row r="17601" ht="12" hidden="1" customHeight="1" x14ac:dyDescent="0.25"/>
    <row r="17602" ht="12" hidden="1" customHeight="1" x14ac:dyDescent="0.25"/>
    <row r="17603" ht="12" hidden="1" customHeight="1" x14ac:dyDescent="0.25"/>
    <row r="17604" ht="12" hidden="1" customHeight="1" x14ac:dyDescent="0.25"/>
    <row r="17605" ht="12" hidden="1" customHeight="1" x14ac:dyDescent="0.25"/>
    <row r="17606" ht="12" hidden="1" customHeight="1" x14ac:dyDescent="0.25"/>
    <row r="17607" ht="12" hidden="1" customHeight="1" x14ac:dyDescent="0.25"/>
    <row r="17608" ht="12" hidden="1" customHeight="1" x14ac:dyDescent="0.25"/>
    <row r="17609" ht="12" hidden="1" customHeight="1" x14ac:dyDescent="0.25"/>
    <row r="17610" ht="12" hidden="1" customHeight="1" x14ac:dyDescent="0.25"/>
    <row r="17611" ht="12" hidden="1" customHeight="1" x14ac:dyDescent="0.25"/>
    <row r="17612" ht="12" hidden="1" customHeight="1" x14ac:dyDescent="0.25"/>
    <row r="17613" ht="12" hidden="1" customHeight="1" x14ac:dyDescent="0.25"/>
    <row r="17614" ht="12" hidden="1" customHeight="1" x14ac:dyDescent="0.25"/>
    <row r="17615" ht="12" hidden="1" customHeight="1" x14ac:dyDescent="0.25"/>
    <row r="17616" ht="12" hidden="1" customHeight="1" x14ac:dyDescent="0.25"/>
    <row r="17617" ht="12" hidden="1" customHeight="1" x14ac:dyDescent="0.25"/>
    <row r="17618" ht="12" hidden="1" customHeight="1" x14ac:dyDescent="0.25"/>
    <row r="17619" ht="12" hidden="1" customHeight="1" x14ac:dyDescent="0.25"/>
    <row r="17620" ht="12" hidden="1" customHeight="1" x14ac:dyDescent="0.25"/>
    <row r="17621" ht="12" hidden="1" customHeight="1" x14ac:dyDescent="0.25"/>
    <row r="17622" ht="12" hidden="1" customHeight="1" x14ac:dyDescent="0.25"/>
    <row r="17623" ht="12" hidden="1" customHeight="1" x14ac:dyDescent="0.25"/>
    <row r="17624" ht="12" hidden="1" customHeight="1" x14ac:dyDescent="0.25"/>
    <row r="17625" ht="12" hidden="1" customHeight="1" x14ac:dyDescent="0.25"/>
    <row r="17626" ht="12" hidden="1" customHeight="1" x14ac:dyDescent="0.25"/>
    <row r="17627" ht="12" hidden="1" customHeight="1" x14ac:dyDescent="0.25"/>
    <row r="17628" ht="12" hidden="1" customHeight="1" x14ac:dyDescent="0.25"/>
    <row r="17629" ht="12" hidden="1" customHeight="1" x14ac:dyDescent="0.25"/>
    <row r="17630" ht="12" hidden="1" customHeight="1" x14ac:dyDescent="0.25"/>
    <row r="17631" ht="12" hidden="1" customHeight="1" x14ac:dyDescent="0.25"/>
    <row r="17632" ht="12" hidden="1" customHeight="1" x14ac:dyDescent="0.25"/>
    <row r="17633" ht="12" hidden="1" customHeight="1" x14ac:dyDescent="0.25"/>
    <row r="17634" ht="12" hidden="1" customHeight="1" x14ac:dyDescent="0.25"/>
    <row r="17635" ht="12" hidden="1" customHeight="1" x14ac:dyDescent="0.25"/>
    <row r="17636" ht="12" hidden="1" customHeight="1" x14ac:dyDescent="0.25"/>
    <row r="17637" ht="12" hidden="1" customHeight="1" x14ac:dyDescent="0.25"/>
    <row r="17638" ht="12" hidden="1" customHeight="1" x14ac:dyDescent="0.25"/>
    <row r="17639" ht="12" hidden="1" customHeight="1" x14ac:dyDescent="0.25"/>
    <row r="17640" ht="12" hidden="1" customHeight="1" x14ac:dyDescent="0.25"/>
    <row r="17641" ht="12" hidden="1" customHeight="1" x14ac:dyDescent="0.25"/>
    <row r="17642" ht="12" hidden="1" customHeight="1" x14ac:dyDescent="0.25"/>
    <row r="17643" ht="12" hidden="1" customHeight="1" x14ac:dyDescent="0.25"/>
    <row r="17644" ht="12" hidden="1" customHeight="1" x14ac:dyDescent="0.25"/>
    <row r="17645" ht="12" hidden="1" customHeight="1" x14ac:dyDescent="0.25"/>
    <row r="17646" ht="12" hidden="1" customHeight="1" x14ac:dyDescent="0.25"/>
    <row r="17647" ht="12" hidden="1" customHeight="1" x14ac:dyDescent="0.25"/>
    <row r="17648" ht="12" hidden="1" customHeight="1" x14ac:dyDescent="0.25"/>
    <row r="17649" ht="12" hidden="1" customHeight="1" x14ac:dyDescent="0.25"/>
    <row r="17650" ht="12" hidden="1" customHeight="1" x14ac:dyDescent="0.25"/>
    <row r="17651" ht="12" hidden="1" customHeight="1" x14ac:dyDescent="0.25"/>
    <row r="17652" ht="12" hidden="1" customHeight="1" x14ac:dyDescent="0.25"/>
    <row r="17653" ht="12" hidden="1" customHeight="1" x14ac:dyDescent="0.25"/>
    <row r="17654" ht="12" hidden="1" customHeight="1" x14ac:dyDescent="0.25"/>
    <row r="17655" ht="12" hidden="1" customHeight="1" x14ac:dyDescent="0.25"/>
    <row r="17656" ht="12" hidden="1" customHeight="1" x14ac:dyDescent="0.25"/>
    <row r="17657" ht="12" hidden="1" customHeight="1" x14ac:dyDescent="0.25"/>
    <row r="17658" ht="12" hidden="1" customHeight="1" x14ac:dyDescent="0.25"/>
    <row r="17659" ht="12" hidden="1" customHeight="1" x14ac:dyDescent="0.25"/>
    <row r="17660" ht="12" hidden="1" customHeight="1" x14ac:dyDescent="0.25"/>
    <row r="17661" ht="12" hidden="1" customHeight="1" x14ac:dyDescent="0.25"/>
    <row r="17662" ht="12" hidden="1" customHeight="1" x14ac:dyDescent="0.25"/>
    <row r="17663" ht="12" hidden="1" customHeight="1" x14ac:dyDescent="0.25"/>
    <row r="17664" ht="12" hidden="1" customHeight="1" x14ac:dyDescent="0.25"/>
    <row r="17665" ht="12" hidden="1" customHeight="1" x14ac:dyDescent="0.25"/>
    <row r="17666" ht="12" hidden="1" customHeight="1" x14ac:dyDescent="0.25"/>
    <row r="17667" ht="12" hidden="1" customHeight="1" x14ac:dyDescent="0.25"/>
    <row r="17668" ht="12" hidden="1" customHeight="1" x14ac:dyDescent="0.25"/>
    <row r="17669" ht="12" hidden="1" customHeight="1" x14ac:dyDescent="0.25"/>
    <row r="17670" ht="12" hidden="1" customHeight="1" x14ac:dyDescent="0.25"/>
    <row r="17671" ht="12" hidden="1" customHeight="1" x14ac:dyDescent="0.25"/>
    <row r="17672" ht="12" hidden="1" customHeight="1" x14ac:dyDescent="0.25"/>
    <row r="17673" ht="12" hidden="1" customHeight="1" x14ac:dyDescent="0.25"/>
    <row r="17674" ht="12" hidden="1" customHeight="1" x14ac:dyDescent="0.25"/>
    <row r="17675" ht="12" hidden="1" customHeight="1" x14ac:dyDescent="0.25"/>
    <row r="17676" ht="12" hidden="1" customHeight="1" x14ac:dyDescent="0.25"/>
    <row r="17677" ht="12" hidden="1" customHeight="1" x14ac:dyDescent="0.25"/>
    <row r="17678" ht="12" hidden="1" customHeight="1" x14ac:dyDescent="0.25"/>
    <row r="17679" ht="12" hidden="1" customHeight="1" x14ac:dyDescent="0.25"/>
    <row r="17680" ht="12" hidden="1" customHeight="1" x14ac:dyDescent="0.25"/>
    <row r="17681" ht="12" hidden="1" customHeight="1" x14ac:dyDescent="0.25"/>
    <row r="17682" ht="12" hidden="1" customHeight="1" x14ac:dyDescent="0.25"/>
    <row r="17683" ht="12" hidden="1" customHeight="1" x14ac:dyDescent="0.25"/>
    <row r="17684" ht="12" hidden="1" customHeight="1" x14ac:dyDescent="0.25"/>
    <row r="17685" ht="12" hidden="1" customHeight="1" x14ac:dyDescent="0.25"/>
    <row r="17686" ht="12" hidden="1" customHeight="1" x14ac:dyDescent="0.25"/>
    <row r="17687" ht="12" hidden="1" customHeight="1" x14ac:dyDescent="0.25"/>
    <row r="17688" ht="12" hidden="1" customHeight="1" x14ac:dyDescent="0.25"/>
    <row r="17689" ht="12" hidden="1" customHeight="1" x14ac:dyDescent="0.25"/>
    <row r="17690" ht="12" hidden="1" customHeight="1" x14ac:dyDescent="0.25"/>
    <row r="17691" ht="12" hidden="1" customHeight="1" x14ac:dyDescent="0.25"/>
    <row r="17692" ht="12" hidden="1" customHeight="1" x14ac:dyDescent="0.25"/>
    <row r="17693" ht="12" hidden="1" customHeight="1" x14ac:dyDescent="0.25"/>
    <row r="17694" ht="12" hidden="1" customHeight="1" x14ac:dyDescent="0.25"/>
    <row r="17695" ht="12" hidden="1" customHeight="1" x14ac:dyDescent="0.25"/>
    <row r="17696" ht="12" hidden="1" customHeight="1" x14ac:dyDescent="0.25"/>
    <row r="17697" ht="12" hidden="1" customHeight="1" x14ac:dyDescent="0.25"/>
    <row r="17698" ht="12" hidden="1" customHeight="1" x14ac:dyDescent="0.25"/>
    <row r="17699" ht="12" hidden="1" customHeight="1" x14ac:dyDescent="0.25"/>
    <row r="17700" ht="12" hidden="1" customHeight="1" x14ac:dyDescent="0.25"/>
    <row r="17701" ht="12" hidden="1" customHeight="1" x14ac:dyDescent="0.25"/>
    <row r="17702" ht="12" hidden="1" customHeight="1" x14ac:dyDescent="0.25"/>
    <row r="17703" ht="12" hidden="1" customHeight="1" x14ac:dyDescent="0.25"/>
    <row r="17704" ht="12" hidden="1" customHeight="1" x14ac:dyDescent="0.25"/>
    <row r="17705" ht="12" hidden="1" customHeight="1" x14ac:dyDescent="0.25"/>
    <row r="17706" ht="12" hidden="1" customHeight="1" x14ac:dyDescent="0.25"/>
    <row r="17707" ht="12" hidden="1" customHeight="1" x14ac:dyDescent="0.25"/>
    <row r="17708" ht="12" hidden="1" customHeight="1" x14ac:dyDescent="0.25"/>
    <row r="17709" ht="12" hidden="1" customHeight="1" x14ac:dyDescent="0.25"/>
    <row r="17710" ht="12" hidden="1" customHeight="1" x14ac:dyDescent="0.25"/>
    <row r="17711" ht="12" hidden="1" customHeight="1" x14ac:dyDescent="0.25"/>
    <row r="17712" ht="12" hidden="1" customHeight="1" x14ac:dyDescent="0.25"/>
    <row r="17713" ht="12" hidden="1" customHeight="1" x14ac:dyDescent="0.25"/>
    <row r="17714" ht="12" hidden="1" customHeight="1" x14ac:dyDescent="0.25"/>
    <row r="17715" ht="12" hidden="1" customHeight="1" x14ac:dyDescent="0.25"/>
    <row r="17716" ht="12" hidden="1" customHeight="1" x14ac:dyDescent="0.25"/>
    <row r="17717" ht="12" hidden="1" customHeight="1" x14ac:dyDescent="0.25"/>
    <row r="17718" ht="12" hidden="1" customHeight="1" x14ac:dyDescent="0.25"/>
    <row r="17719" ht="12" hidden="1" customHeight="1" x14ac:dyDescent="0.25"/>
    <row r="17720" ht="12" hidden="1" customHeight="1" x14ac:dyDescent="0.25"/>
    <row r="17721" ht="12" hidden="1" customHeight="1" x14ac:dyDescent="0.25"/>
    <row r="17722" ht="12" hidden="1" customHeight="1" x14ac:dyDescent="0.25"/>
    <row r="17723" ht="12" hidden="1" customHeight="1" x14ac:dyDescent="0.25"/>
    <row r="17724" ht="12" hidden="1" customHeight="1" x14ac:dyDescent="0.25"/>
    <row r="17725" ht="12" hidden="1" customHeight="1" x14ac:dyDescent="0.25"/>
    <row r="17726" ht="12" hidden="1" customHeight="1" x14ac:dyDescent="0.25"/>
    <row r="17727" ht="12" hidden="1" customHeight="1" x14ac:dyDescent="0.25"/>
    <row r="17728" ht="12" hidden="1" customHeight="1" x14ac:dyDescent="0.25"/>
    <row r="17729" ht="12" hidden="1" customHeight="1" x14ac:dyDescent="0.25"/>
    <row r="17730" ht="12" hidden="1" customHeight="1" x14ac:dyDescent="0.25"/>
    <row r="17731" ht="12" hidden="1" customHeight="1" x14ac:dyDescent="0.25"/>
    <row r="17732" ht="12" hidden="1" customHeight="1" x14ac:dyDescent="0.25"/>
    <row r="17733" ht="12" hidden="1" customHeight="1" x14ac:dyDescent="0.25"/>
    <row r="17734" ht="12" hidden="1" customHeight="1" x14ac:dyDescent="0.25"/>
    <row r="17735" ht="12" hidden="1" customHeight="1" x14ac:dyDescent="0.25"/>
    <row r="17736" ht="12" hidden="1" customHeight="1" x14ac:dyDescent="0.25"/>
    <row r="17737" ht="12" hidden="1" customHeight="1" x14ac:dyDescent="0.25"/>
    <row r="17738" ht="12" hidden="1" customHeight="1" x14ac:dyDescent="0.25"/>
    <row r="17739" ht="12" hidden="1" customHeight="1" x14ac:dyDescent="0.25"/>
    <row r="17740" ht="12" hidden="1" customHeight="1" x14ac:dyDescent="0.25"/>
    <row r="17741" ht="12" hidden="1" customHeight="1" x14ac:dyDescent="0.25"/>
    <row r="17742" ht="12" hidden="1" customHeight="1" x14ac:dyDescent="0.25"/>
    <row r="17743" ht="12" hidden="1" customHeight="1" x14ac:dyDescent="0.25"/>
    <row r="17744" ht="12" hidden="1" customHeight="1" x14ac:dyDescent="0.25"/>
    <row r="17745" ht="12" hidden="1" customHeight="1" x14ac:dyDescent="0.25"/>
    <row r="17746" ht="12" hidden="1" customHeight="1" x14ac:dyDescent="0.25"/>
    <row r="17747" ht="12" hidden="1" customHeight="1" x14ac:dyDescent="0.25"/>
    <row r="17748" ht="12" hidden="1" customHeight="1" x14ac:dyDescent="0.25"/>
    <row r="17749" ht="12" hidden="1" customHeight="1" x14ac:dyDescent="0.25"/>
    <row r="17750" ht="12" hidden="1" customHeight="1" x14ac:dyDescent="0.25"/>
    <row r="17751" ht="12" hidden="1" customHeight="1" x14ac:dyDescent="0.25"/>
    <row r="17752" ht="12" hidden="1" customHeight="1" x14ac:dyDescent="0.25"/>
    <row r="17753" ht="12" hidden="1" customHeight="1" x14ac:dyDescent="0.25"/>
    <row r="17754" ht="12" hidden="1" customHeight="1" x14ac:dyDescent="0.25"/>
    <row r="17755" ht="12" hidden="1" customHeight="1" x14ac:dyDescent="0.25"/>
    <row r="17756" ht="12" hidden="1" customHeight="1" x14ac:dyDescent="0.25"/>
    <row r="17757" ht="12" hidden="1" customHeight="1" x14ac:dyDescent="0.25"/>
    <row r="17758" ht="12" hidden="1" customHeight="1" x14ac:dyDescent="0.25"/>
    <row r="17759" ht="12" hidden="1" customHeight="1" x14ac:dyDescent="0.25"/>
    <row r="17760" ht="12" hidden="1" customHeight="1" x14ac:dyDescent="0.25"/>
    <row r="17761" ht="12" hidden="1" customHeight="1" x14ac:dyDescent="0.25"/>
    <row r="17762" ht="12" hidden="1" customHeight="1" x14ac:dyDescent="0.25"/>
    <row r="17763" ht="12" hidden="1" customHeight="1" x14ac:dyDescent="0.25"/>
    <row r="17764" ht="12" hidden="1" customHeight="1" x14ac:dyDescent="0.25"/>
    <row r="17765" ht="12" hidden="1" customHeight="1" x14ac:dyDescent="0.25"/>
    <row r="17766" ht="12" hidden="1" customHeight="1" x14ac:dyDescent="0.25"/>
    <row r="17767" ht="12" hidden="1" customHeight="1" x14ac:dyDescent="0.25"/>
    <row r="17768" ht="12" hidden="1" customHeight="1" x14ac:dyDescent="0.25"/>
    <row r="17769" ht="12" hidden="1" customHeight="1" x14ac:dyDescent="0.25"/>
    <row r="17770" ht="12" hidden="1" customHeight="1" x14ac:dyDescent="0.25"/>
    <row r="17771" ht="12" hidden="1" customHeight="1" x14ac:dyDescent="0.25"/>
    <row r="17772" ht="12" hidden="1" customHeight="1" x14ac:dyDescent="0.25"/>
    <row r="17773" ht="12" hidden="1" customHeight="1" x14ac:dyDescent="0.25"/>
    <row r="17774" ht="12" hidden="1" customHeight="1" x14ac:dyDescent="0.25"/>
    <row r="17775" ht="12" hidden="1" customHeight="1" x14ac:dyDescent="0.25"/>
    <row r="17776" ht="12" hidden="1" customHeight="1" x14ac:dyDescent="0.25"/>
    <row r="17777" ht="12" hidden="1" customHeight="1" x14ac:dyDescent="0.25"/>
    <row r="17778" ht="12" hidden="1" customHeight="1" x14ac:dyDescent="0.25"/>
    <row r="17779" ht="12" hidden="1" customHeight="1" x14ac:dyDescent="0.25"/>
    <row r="17780" ht="12" hidden="1" customHeight="1" x14ac:dyDescent="0.25"/>
    <row r="17781" ht="12" hidden="1" customHeight="1" x14ac:dyDescent="0.25"/>
    <row r="17782" ht="12" hidden="1" customHeight="1" x14ac:dyDescent="0.25"/>
    <row r="17783" ht="12" hidden="1" customHeight="1" x14ac:dyDescent="0.25"/>
    <row r="17784" ht="12" hidden="1" customHeight="1" x14ac:dyDescent="0.25"/>
    <row r="17785" ht="12" hidden="1" customHeight="1" x14ac:dyDescent="0.25"/>
    <row r="17786" ht="12" hidden="1" customHeight="1" x14ac:dyDescent="0.25"/>
    <row r="17787" ht="12" hidden="1" customHeight="1" x14ac:dyDescent="0.25"/>
    <row r="17788" ht="12" hidden="1" customHeight="1" x14ac:dyDescent="0.25"/>
    <row r="17789" ht="12" hidden="1" customHeight="1" x14ac:dyDescent="0.25"/>
    <row r="17790" ht="12" hidden="1" customHeight="1" x14ac:dyDescent="0.25"/>
    <row r="17791" ht="12" hidden="1" customHeight="1" x14ac:dyDescent="0.25"/>
    <row r="17792" ht="12" hidden="1" customHeight="1" x14ac:dyDescent="0.25"/>
    <row r="17793" ht="12" hidden="1" customHeight="1" x14ac:dyDescent="0.25"/>
    <row r="17794" ht="12" hidden="1" customHeight="1" x14ac:dyDescent="0.25"/>
    <row r="17795" ht="12" hidden="1" customHeight="1" x14ac:dyDescent="0.25"/>
    <row r="17796" ht="12" hidden="1" customHeight="1" x14ac:dyDescent="0.25"/>
    <row r="17797" ht="12" hidden="1" customHeight="1" x14ac:dyDescent="0.25"/>
    <row r="17798" ht="12" hidden="1" customHeight="1" x14ac:dyDescent="0.25"/>
    <row r="17799" ht="12" hidden="1" customHeight="1" x14ac:dyDescent="0.25"/>
    <row r="17800" ht="12" hidden="1" customHeight="1" x14ac:dyDescent="0.25"/>
    <row r="17801" ht="12" hidden="1" customHeight="1" x14ac:dyDescent="0.25"/>
    <row r="17802" ht="12" hidden="1" customHeight="1" x14ac:dyDescent="0.25"/>
    <row r="17803" ht="12" hidden="1" customHeight="1" x14ac:dyDescent="0.25"/>
    <row r="17804" ht="12" hidden="1" customHeight="1" x14ac:dyDescent="0.25"/>
    <row r="17805" ht="12" hidden="1" customHeight="1" x14ac:dyDescent="0.25"/>
    <row r="17806" ht="12" hidden="1" customHeight="1" x14ac:dyDescent="0.25"/>
    <row r="17807" ht="12" hidden="1" customHeight="1" x14ac:dyDescent="0.25"/>
    <row r="17808" ht="12" hidden="1" customHeight="1" x14ac:dyDescent="0.25"/>
    <row r="17809" ht="12" hidden="1" customHeight="1" x14ac:dyDescent="0.25"/>
    <row r="17810" ht="12" hidden="1" customHeight="1" x14ac:dyDescent="0.25"/>
    <row r="17811" ht="12" hidden="1" customHeight="1" x14ac:dyDescent="0.25"/>
    <row r="17812" ht="12" hidden="1" customHeight="1" x14ac:dyDescent="0.25"/>
    <row r="17813" ht="12" hidden="1" customHeight="1" x14ac:dyDescent="0.25"/>
    <row r="17814" ht="12" hidden="1" customHeight="1" x14ac:dyDescent="0.25"/>
    <row r="17815" ht="12" hidden="1" customHeight="1" x14ac:dyDescent="0.25"/>
    <row r="17816" ht="12" hidden="1" customHeight="1" x14ac:dyDescent="0.25"/>
    <row r="17817" ht="12" hidden="1" customHeight="1" x14ac:dyDescent="0.25"/>
    <row r="17818" ht="12" hidden="1" customHeight="1" x14ac:dyDescent="0.25"/>
    <row r="17819" ht="12" hidden="1" customHeight="1" x14ac:dyDescent="0.25"/>
    <row r="17820" ht="12" hidden="1" customHeight="1" x14ac:dyDescent="0.25"/>
    <row r="17821" ht="12" hidden="1" customHeight="1" x14ac:dyDescent="0.25"/>
    <row r="17822" ht="12" hidden="1" customHeight="1" x14ac:dyDescent="0.25"/>
    <row r="17823" ht="12" hidden="1" customHeight="1" x14ac:dyDescent="0.25"/>
    <row r="17824" ht="12" hidden="1" customHeight="1" x14ac:dyDescent="0.25"/>
    <row r="17825" ht="12" hidden="1" customHeight="1" x14ac:dyDescent="0.25"/>
    <row r="17826" ht="12" hidden="1" customHeight="1" x14ac:dyDescent="0.25"/>
    <row r="17827" ht="12" hidden="1" customHeight="1" x14ac:dyDescent="0.25"/>
    <row r="17828" ht="12" hidden="1" customHeight="1" x14ac:dyDescent="0.25"/>
    <row r="17829" ht="12" hidden="1" customHeight="1" x14ac:dyDescent="0.25"/>
    <row r="17830" ht="12" hidden="1" customHeight="1" x14ac:dyDescent="0.25"/>
    <row r="17831" ht="12" hidden="1" customHeight="1" x14ac:dyDescent="0.25"/>
    <row r="17832" ht="12" hidden="1" customHeight="1" x14ac:dyDescent="0.25"/>
    <row r="17833" ht="12" hidden="1" customHeight="1" x14ac:dyDescent="0.25"/>
    <row r="17834" ht="12" hidden="1" customHeight="1" x14ac:dyDescent="0.25"/>
    <row r="17835" ht="12" hidden="1" customHeight="1" x14ac:dyDescent="0.25"/>
    <row r="17836" ht="12" hidden="1" customHeight="1" x14ac:dyDescent="0.25"/>
    <row r="17837" ht="12" hidden="1" customHeight="1" x14ac:dyDescent="0.25"/>
    <row r="17838" ht="12" hidden="1" customHeight="1" x14ac:dyDescent="0.25"/>
    <row r="17839" ht="12" hidden="1" customHeight="1" x14ac:dyDescent="0.25"/>
    <row r="17840" ht="12" hidden="1" customHeight="1" x14ac:dyDescent="0.25"/>
    <row r="17841" ht="12" hidden="1" customHeight="1" x14ac:dyDescent="0.25"/>
    <row r="17842" ht="12" hidden="1" customHeight="1" x14ac:dyDescent="0.25"/>
    <row r="17843" ht="12" hidden="1" customHeight="1" x14ac:dyDescent="0.25"/>
    <row r="17844" ht="12" hidden="1" customHeight="1" x14ac:dyDescent="0.25"/>
    <row r="17845" ht="12" hidden="1" customHeight="1" x14ac:dyDescent="0.25"/>
    <row r="17846" ht="12" hidden="1" customHeight="1" x14ac:dyDescent="0.25"/>
    <row r="17847" ht="12" hidden="1" customHeight="1" x14ac:dyDescent="0.25"/>
    <row r="17848" ht="12" hidden="1" customHeight="1" x14ac:dyDescent="0.25"/>
    <row r="17849" ht="12" hidden="1" customHeight="1" x14ac:dyDescent="0.25"/>
    <row r="17850" ht="12" hidden="1" customHeight="1" x14ac:dyDescent="0.25"/>
    <row r="17851" ht="12" hidden="1" customHeight="1" x14ac:dyDescent="0.25"/>
    <row r="17852" ht="12" hidden="1" customHeight="1" x14ac:dyDescent="0.25"/>
    <row r="17853" ht="12" hidden="1" customHeight="1" x14ac:dyDescent="0.25"/>
    <row r="17854" ht="12" hidden="1" customHeight="1" x14ac:dyDescent="0.25"/>
    <row r="17855" ht="12" hidden="1" customHeight="1" x14ac:dyDescent="0.25"/>
    <row r="17856" ht="12" hidden="1" customHeight="1" x14ac:dyDescent="0.25"/>
    <row r="17857" ht="12" hidden="1" customHeight="1" x14ac:dyDescent="0.25"/>
    <row r="17858" ht="12" hidden="1" customHeight="1" x14ac:dyDescent="0.25"/>
    <row r="17859" ht="12" hidden="1" customHeight="1" x14ac:dyDescent="0.25"/>
    <row r="17860" ht="12" hidden="1" customHeight="1" x14ac:dyDescent="0.25"/>
    <row r="17861" ht="12" hidden="1" customHeight="1" x14ac:dyDescent="0.25"/>
    <row r="17862" ht="12" hidden="1" customHeight="1" x14ac:dyDescent="0.25"/>
    <row r="17863" ht="12" hidden="1" customHeight="1" x14ac:dyDescent="0.25"/>
    <row r="17864" ht="12" hidden="1" customHeight="1" x14ac:dyDescent="0.25"/>
    <row r="17865" ht="12" hidden="1" customHeight="1" x14ac:dyDescent="0.25"/>
    <row r="17866" ht="12" hidden="1" customHeight="1" x14ac:dyDescent="0.25"/>
    <row r="17867" ht="12" hidden="1" customHeight="1" x14ac:dyDescent="0.25"/>
    <row r="17868" ht="12" hidden="1" customHeight="1" x14ac:dyDescent="0.25"/>
    <row r="17869" ht="12" hidden="1" customHeight="1" x14ac:dyDescent="0.25"/>
    <row r="17870" ht="12" hidden="1" customHeight="1" x14ac:dyDescent="0.25"/>
    <row r="17871" ht="12" hidden="1" customHeight="1" x14ac:dyDescent="0.25"/>
    <row r="17872" ht="12" hidden="1" customHeight="1" x14ac:dyDescent="0.25"/>
    <row r="17873" ht="12" hidden="1" customHeight="1" x14ac:dyDescent="0.25"/>
    <row r="17874" ht="12" hidden="1" customHeight="1" x14ac:dyDescent="0.25"/>
    <row r="17875" ht="12" hidden="1" customHeight="1" x14ac:dyDescent="0.25"/>
    <row r="17876" ht="12" hidden="1" customHeight="1" x14ac:dyDescent="0.25"/>
    <row r="17877" ht="12" hidden="1" customHeight="1" x14ac:dyDescent="0.25"/>
    <row r="17878" ht="12" hidden="1" customHeight="1" x14ac:dyDescent="0.25"/>
    <row r="17879" ht="12" hidden="1" customHeight="1" x14ac:dyDescent="0.25"/>
    <row r="17880" ht="12" hidden="1" customHeight="1" x14ac:dyDescent="0.25"/>
    <row r="17881" ht="12" hidden="1" customHeight="1" x14ac:dyDescent="0.25"/>
    <row r="17882" ht="12" hidden="1" customHeight="1" x14ac:dyDescent="0.25"/>
    <row r="17883" ht="12" hidden="1" customHeight="1" x14ac:dyDescent="0.25"/>
    <row r="17884" ht="12" hidden="1" customHeight="1" x14ac:dyDescent="0.25"/>
    <row r="17885" ht="12" hidden="1" customHeight="1" x14ac:dyDescent="0.25"/>
    <row r="17886" ht="12" hidden="1" customHeight="1" x14ac:dyDescent="0.25"/>
    <row r="17887" ht="12" hidden="1" customHeight="1" x14ac:dyDescent="0.25"/>
    <row r="17888" ht="12" hidden="1" customHeight="1" x14ac:dyDescent="0.25"/>
    <row r="17889" ht="12" hidden="1" customHeight="1" x14ac:dyDescent="0.25"/>
    <row r="17890" ht="12" hidden="1" customHeight="1" x14ac:dyDescent="0.25"/>
    <row r="17891" ht="12" hidden="1" customHeight="1" x14ac:dyDescent="0.25"/>
    <row r="17892" ht="12" hidden="1" customHeight="1" x14ac:dyDescent="0.25"/>
    <row r="17893" ht="12" hidden="1" customHeight="1" x14ac:dyDescent="0.25"/>
    <row r="17894" ht="12" hidden="1" customHeight="1" x14ac:dyDescent="0.25"/>
    <row r="17895" ht="12" hidden="1" customHeight="1" x14ac:dyDescent="0.25"/>
    <row r="17896" ht="12" hidden="1" customHeight="1" x14ac:dyDescent="0.25"/>
    <row r="17897" ht="12" hidden="1" customHeight="1" x14ac:dyDescent="0.25"/>
    <row r="17898" ht="12" hidden="1" customHeight="1" x14ac:dyDescent="0.25"/>
    <row r="17899" ht="12" hidden="1" customHeight="1" x14ac:dyDescent="0.25"/>
    <row r="17900" ht="12" hidden="1" customHeight="1" x14ac:dyDescent="0.25"/>
    <row r="17901" ht="12" hidden="1" customHeight="1" x14ac:dyDescent="0.25"/>
    <row r="17902" ht="12" hidden="1" customHeight="1" x14ac:dyDescent="0.25"/>
    <row r="17903" ht="12" hidden="1" customHeight="1" x14ac:dyDescent="0.25"/>
    <row r="17904" ht="12" hidden="1" customHeight="1" x14ac:dyDescent="0.25"/>
    <row r="17905" ht="12" hidden="1" customHeight="1" x14ac:dyDescent="0.25"/>
    <row r="17906" ht="12" hidden="1" customHeight="1" x14ac:dyDescent="0.25"/>
    <row r="17907" ht="12" hidden="1" customHeight="1" x14ac:dyDescent="0.25"/>
    <row r="17908" ht="12" hidden="1" customHeight="1" x14ac:dyDescent="0.25"/>
    <row r="17909" ht="12" hidden="1" customHeight="1" x14ac:dyDescent="0.25"/>
    <row r="17910" ht="12" hidden="1" customHeight="1" x14ac:dyDescent="0.25"/>
    <row r="17911" ht="12" hidden="1" customHeight="1" x14ac:dyDescent="0.25"/>
    <row r="17912" ht="12" hidden="1" customHeight="1" x14ac:dyDescent="0.25"/>
    <row r="17913" ht="12" hidden="1" customHeight="1" x14ac:dyDescent="0.25"/>
    <row r="17914" ht="12" hidden="1" customHeight="1" x14ac:dyDescent="0.25"/>
    <row r="17915" ht="12" hidden="1" customHeight="1" x14ac:dyDescent="0.25"/>
    <row r="17916" ht="12" hidden="1" customHeight="1" x14ac:dyDescent="0.25"/>
    <row r="17917" ht="12" hidden="1" customHeight="1" x14ac:dyDescent="0.25"/>
    <row r="17918" ht="12" hidden="1" customHeight="1" x14ac:dyDescent="0.25"/>
    <row r="17919" ht="12" hidden="1" customHeight="1" x14ac:dyDescent="0.25"/>
    <row r="17920" ht="12" hidden="1" customHeight="1" x14ac:dyDescent="0.25"/>
    <row r="17921" ht="12" hidden="1" customHeight="1" x14ac:dyDescent="0.25"/>
    <row r="17922" ht="12" hidden="1" customHeight="1" x14ac:dyDescent="0.25"/>
    <row r="17923" ht="12" hidden="1" customHeight="1" x14ac:dyDescent="0.25"/>
    <row r="17924" ht="12" hidden="1" customHeight="1" x14ac:dyDescent="0.25"/>
    <row r="17925" ht="12" hidden="1" customHeight="1" x14ac:dyDescent="0.25"/>
    <row r="17926" ht="12" hidden="1" customHeight="1" x14ac:dyDescent="0.25"/>
    <row r="17927" ht="12" hidden="1" customHeight="1" x14ac:dyDescent="0.25"/>
    <row r="17928" ht="12" hidden="1" customHeight="1" x14ac:dyDescent="0.25"/>
    <row r="17929" ht="12" hidden="1" customHeight="1" x14ac:dyDescent="0.25"/>
    <row r="17930" ht="12" hidden="1" customHeight="1" x14ac:dyDescent="0.25"/>
    <row r="17931" ht="12" hidden="1" customHeight="1" x14ac:dyDescent="0.25"/>
    <row r="17932" ht="12" hidden="1" customHeight="1" x14ac:dyDescent="0.25"/>
    <row r="17933" ht="12" hidden="1" customHeight="1" x14ac:dyDescent="0.25"/>
    <row r="17934" ht="12" hidden="1" customHeight="1" x14ac:dyDescent="0.25"/>
    <row r="17935" ht="12" hidden="1" customHeight="1" x14ac:dyDescent="0.25"/>
    <row r="17936" ht="12" hidden="1" customHeight="1" x14ac:dyDescent="0.25"/>
    <row r="17937" ht="12" hidden="1" customHeight="1" x14ac:dyDescent="0.25"/>
    <row r="17938" ht="12" hidden="1" customHeight="1" x14ac:dyDescent="0.25"/>
    <row r="17939" ht="12" hidden="1" customHeight="1" x14ac:dyDescent="0.25"/>
    <row r="17940" ht="12" hidden="1" customHeight="1" x14ac:dyDescent="0.25"/>
    <row r="17941" ht="12" hidden="1" customHeight="1" x14ac:dyDescent="0.25"/>
    <row r="17942" ht="12" hidden="1" customHeight="1" x14ac:dyDescent="0.25"/>
    <row r="17943" ht="12" hidden="1" customHeight="1" x14ac:dyDescent="0.25"/>
    <row r="17944" ht="12" hidden="1" customHeight="1" x14ac:dyDescent="0.25"/>
    <row r="17945" ht="12" hidden="1" customHeight="1" x14ac:dyDescent="0.25"/>
    <row r="17946" ht="12" hidden="1" customHeight="1" x14ac:dyDescent="0.25"/>
    <row r="17947" ht="12" hidden="1" customHeight="1" x14ac:dyDescent="0.25"/>
    <row r="17948" ht="12" hidden="1" customHeight="1" x14ac:dyDescent="0.25"/>
    <row r="17949" ht="12" hidden="1" customHeight="1" x14ac:dyDescent="0.25"/>
    <row r="17950" ht="12" hidden="1" customHeight="1" x14ac:dyDescent="0.25"/>
    <row r="17951" ht="12" hidden="1" customHeight="1" x14ac:dyDescent="0.25"/>
    <row r="17952" ht="12" hidden="1" customHeight="1" x14ac:dyDescent="0.25"/>
    <row r="17953" ht="12" hidden="1" customHeight="1" x14ac:dyDescent="0.25"/>
    <row r="17954" ht="12" hidden="1" customHeight="1" x14ac:dyDescent="0.25"/>
    <row r="17955" ht="12" hidden="1" customHeight="1" x14ac:dyDescent="0.25"/>
    <row r="17956" ht="12" hidden="1" customHeight="1" x14ac:dyDescent="0.25"/>
    <row r="17957" ht="12" hidden="1" customHeight="1" x14ac:dyDescent="0.25"/>
    <row r="17958" ht="12" hidden="1" customHeight="1" x14ac:dyDescent="0.25"/>
    <row r="17959" ht="12" hidden="1" customHeight="1" x14ac:dyDescent="0.25"/>
    <row r="17960" ht="12" hidden="1" customHeight="1" x14ac:dyDescent="0.25"/>
    <row r="17961" ht="12" hidden="1" customHeight="1" x14ac:dyDescent="0.25"/>
    <row r="17962" ht="12" hidden="1" customHeight="1" x14ac:dyDescent="0.25"/>
    <row r="17963" ht="12" hidden="1" customHeight="1" x14ac:dyDescent="0.25"/>
    <row r="17964" ht="12" hidden="1" customHeight="1" x14ac:dyDescent="0.25"/>
    <row r="17965" ht="12" hidden="1" customHeight="1" x14ac:dyDescent="0.25"/>
    <row r="17966" ht="12" hidden="1" customHeight="1" x14ac:dyDescent="0.25"/>
    <row r="17967" ht="12" hidden="1" customHeight="1" x14ac:dyDescent="0.25"/>
    <row r="17968" ht="12" hidden="1" customHeight="1" x14ac:dyDescent="0.25"/>
    <row r="17969" ht="12" hidden="1" customHeight="1" x14ac:dyDescent="0.25"/>
    <row r="17970" ht="12" hidden="1" customHeight="1" x14ac:dyDescent="0.25"/>
    <row r="17971" ht="12" hidden="1" customHeight="1" x14ac:dyDescent="0.25"/>
    <row r="17972" ht="12" hidden="1" customHeight="1" x14ac:dyDescent="0.25"/>
    <row r="17973" ht="12" hidden="1" customHeight="1" x14ac:dyDescent="0.25"/>
    <row r="17974" ht="12" hidden="1" customHeight="1" x14ac:dyDescent="0.25"/>
    <row r="17975" ht="12" hidden="1" customHeight="1" x14ac:dyDescent="0.25"/>
    <row r="17976" ht="12" hidden="1" customHeight="1" x14ac:dyDescent="0.25"/>
    <row r="17977" ht="12" hidden="1" customHeight="1" x14ac:dyDescent="0.25"/>
    <row r="17978" ht="12" hidden="1" customHeight="1" x14ac:dyDescent="0.25"/>
    <row r="17979" ht="12" hidden="1" customHeight="1" x14ac:dyDescent="0.25"/>
    <row r="17980" ht="12" hidden="1" customHeight="1" x14ac:dyDescent="0.25"/>
    <row r="17981" ht="12" hidden="1" customHeight="1" x14ac:dyDescent="0.25"/>
    <row r="17982" ht="12" hidden="1" customHeight="1" x14ac:dyDescent="0.25"/>
    <row r="17983" ht="12" hidden="1" customHeight="1" x14ac:dyDescent="0.25"/>
    <row r="17984" ht="12" hidden="1" customHeight="1" x14ac:dyDescent="0.25"/>
    <row r="17985" ht="12" hidden="1" customHeight="1" x14ac:dyDescent="0.25"/>
    <row r="17986" ht="12" hidden="1" customHeight="1" x14ac:dyDescent="0.25"/>
    <row r="17987" ht="12" hidden="1" customHeight="1" x14ac:dyDescent="0.25"/>
    <row r="17988" ht="12" hidden="1" customHeight="1" x14ac:dyDescent="0.25"/>
    <row r="17989" ht="12" hidden="1" customHeight="1" x14ac:dyDescent="0.25"/>
    <row r="17990" ht="12" hidden="1" customHeight="1" x14ac:dyDescent="0.25"/>
    <row r="17991" ht="12" hidden="1" customHeight="1" x14ac:dyDescent="0.25"/>
    <row r="17992" ht="12" hidden="1" customHeight="1" x14ac:dyDescent="0.25"/>
    <row r="17993" ht="12" hidden="1" customHeight="1" x14ac:dyDescent="0.25"/>
    <row r="17994" ht="12" hidden="1" customHeight="1" x14ac:dyDescent="0.25"/>
    <row r="17995" ht="12" hidden="1" customHeight="1" x14ac:dyDescent="0.25"/>
    <row r="17996" ht="12" hidden="1" customHeight="1" x14ac:dyDescent="0.25"/>
    <row r="17997" ht="12" hidden="1" customHeight="1" x14ac:dyDescent="0.25"/>
    <row r="17998" ht="12" hidden="1" customHeight="1" x14ac:dyDescent="0.25"/>
    <row r="17999" ht="12" hidden="1" customHeight="1" x14ac:dyDescent="0.25"/>
    <row r="18000" ht="12" hidden="1" customHeight="1" x14ac:dyDescent="0.25"/>
    <row r="18001" ht="12" hidden="1" customHeight="1" x14ac:dyDescent="0.25"/>
    <row r="18002" ht="12" hidden="1" customHeight="1" x14ac:dyDescent="0.25"/>
    <row r="18003" ht="12" hidden="1" customHeight="1" x14ac:dyDescent="0.25"/>
    <row r="18004" ht="12" hidden="1" customHeight="1" x14ac:dyDescent="0.25"/>
    <row r="18005" ht="12" hidden="1" customHeight="1" x14ac:dyDescent="0.25"/>
    <row r="18006" ht="12" hidden="1" customHeight="1" x14ac:dyDescent="0.25"/>
    <row r="18007" ht="12" hidden="1" customHeight="1" x14ac:dyDescent="0.25"/>
    <row r="18008" ht="12" hidden="1" customHeight="1" x14ac:dyDescent="0.25"/>
    <row r="18009" ht="12" hidden="1" customHeight="1" x14ac:dyDescent="0.25"/>
    <row r="18010" ht="12" hidden="1" customHeight="1" x14ac:dyDescent="0.25"/>
    <row r="18011" ht="12" hidden="1" customHeight="1" x14ac:dyDescent="0.25"/>
    <row r="18012" ht="12" hidden="1" customHeight="1" x14ac:dyDescent="0.25"/>
    <row r="18013" ht="12" hidden="1" customHeight="1" x14ac:dyDescent="0.25"/>
    <row r="18014" ht="12" hidden="1" customHeight="1" x14ac:dyDescent="0.25"/>
    <row r="18015" ht="12" hidden="1" customHeight="1" x14ac:dyDescent="0.25"/>
    <row r="18016" ht="12" hidden="1" customHeight="1" x14ac:dyDescent="0.25"/>
    <row r="18017" ht="12" hidden="1" customHeight="1" x14ac:dyDescent="0.25"/>
    <row r="18018" ht="12" hidden="1" customHeight="1" x14ac:dyDescent="0.25"/>
    <row r="18019" ht="12" hidden="1" customHeight="1" x14ac:dyDescent="0.25"/>
    <row r="18020" ht="12" hidden="1" customHeight="1" x14ac:dyDescent="0.25"/>
    <row r="18021" ht="12" hidden="1" customHeight="1" x14ac:dyDescent="0.25"/>
    <row r="18022" ht="12" hidden="1" customHeight="1" x14ac:dyDescent="0.25"/>
    <row r="18023" ht="12" hidden="1" customHeight="1" x14ac:dyDescent="0.25"/>
    <row r="18024" ht="12" hidden="1" customHeight="1" x14ac:dyDescent="0.25"/>
    <row r="18025" ht="12" hidden="1" customHeight="1" x14ac:dyDescent="0.25"/>
    <row r="18026" ht="12" hidden="1" customHeight="1" x14ac:dyDescent="0.25"/>
    <row r="18027" ht="12" hidden="1" customHeight="1" x14ac:dyDescent="0.25"/>
    <row r="18028" ht="12" hidden="1" customHeight="1" x14ac:dyDescent="0.25"/>
    <row r="18029" ht="12" hidden="1" customHeight="1" x14ac:dyDescent="0.25"/>
    <row r="18030" ht="12" hidden="1" customHeight="1" x14ac:dyDescent="0.25"/>
    <row r="18031" ht="12" hidden="1" customHeight="1" x14ac:dyDescent="0.25"/>
    <row r="18032" ht="12" hidden="1" customHeight="1" x14ac:dyDescent="0.25"/>
    <row r="18033" ht="12" hidden="1" customHeight="1" x14ac:dyDescent="0.25"/>
    <row r="18034" ht="12" hidden="1" customHeight="1" x14ac:dyDescent="0.25"/>
    <row r="18035" ht="12" hidden="1" customHeight="1" x14ac:dyDescent="0.25"/>
    <row r="18036" ht="12" hidden="1" customHeight="1" x14ac:dyDescent="0.25"/>
    <row r="18037" ht="12" hidden="1" customHeight="1" x14ac:dyDescent="0.25"/>
    <row r="18038" ht="12" hidden="1" customHeight="1" x14ac:dyDescent="0.25"/>
    <row r="18039" ht="12" hidden="1" customHeight="1" x14ac:dyDescent="0.25"/>
    <row r="18040" ht="12" hidden="1" customHeight="1" x14ac:dyDescent="0.25"/>
    <row r="18041" ht="12" hidden="1" customHeight="1" x14ac:dyDescent="0.25"/>
    <row r="18042" ht="12" hidden="1" customHeight="1" x14ac:dyDescent="0.25"/>
    <row r="18043" ht="12" hidden="1" customHeight="1" x14ac:dyDescent="0.25"/>
    <row r="18044" ht="12" hidden="1" customHeight="1" x14ac:dyDescent="0.25"/>
    <row r="18045" ht="12" hidden="1" customHeight="1" x14ac:dyDescent="0.25"/>
    <row r="18046" ht="12" hidden="1" customHeight="1" x14ac:dyDescent="0.25"/>
    <row r="18047" ht="12" hidden="1" customHeight="1" x14ac:dyDescent="0.25"/>
    <row r="18048" ht="12" hidden="1" customHeight="1" x14ac:dyDescent="0.25"/>
    <row r="18049" ht="12" hidden="1" customHeight="1" x14ac:dyDescent="0.25"/>
    <row r="18050" ht="12" hidden="1" customHeight="1" x14ac:dyDescent="0.25"/>
    <row r="18051" ht="12" hidden="1" customHeight="1" x14ac:dyDescent="0.25"/>
    <row r="18052" ht="12" hidden="1" customHeight="1" x14ac:dyDescent="0.25"/>
    <row r="18053" ht="12" hidden="1" customHeight="1" x14ac:dyDescent="0.25"/>
    <row r="18054" ht="12" hidden="1" customHeight="1" x14ac:dyDescent="0.25"/>
    <row r="18055" ht="12" hidden="1" customHeight="1" x14ac:dyDescent="0.25"/>
    <row r="18056" ht="12" hidden="1" customHeight="1" x14ac:dyDescent="0.25"/>
    <row r="18057" ht="12" hidden="1" customHeight="1" x14ac:dyDescent="0.25"/>
    <row r="18058" ht="12" hidden="1" customHeight="1" x14ac:dyDescent="0.25"/>
    <row r="18059" ht="12" hidden="1" customHeight="1" x14ac:dyDescent="0.25"/>
    <row r="18060" ht="12" hidden="1" customHeight="1" x14ac:dyDescent="0.25"/>
    <row r="18061" ht="12" hidden="1" customHeight="1" x14ac:dyDescent="0.25"/>
    <row r="18062" ht="12" hidden="1" customHeight="1" x14ac:dyDescent="0.25"/>
    <row r="18063" ht="12" hidden="1" customHeight="1" x14ac:dyDescent="0.25"/>
    <row r="18064" ht="12" hidden="1" customHeight="1" x14ac:dyDescent="0.25"/>
    <row r="18065" ht="12" hidden="1" customHeight="1" x14ac:dyDescent="0.25"/>
    <row r="18066" ht="12" hidden="1" customHeight="1" x14ac:dyDescent="0.25"/>
    <row r="18067" ht="12" hidden="1" customHeight="1" x14ac:dyDescent="0.25"/>
    <row r="18068" ht="12" hidden="1" customHeight="1" x14ac:dyDescent="0.25"/>
    <row r="18069" ht="12" hidden="1" customHeight="1" x14ac:dyDescent="0.25"/>
    <row r="18070" ht="12" hidden="1" customHeight="1" x14ac:dyDescent="0.25"/>
    <row r="18071" ht="12" hidden="1" customHeight="1" x14ac:dyDescent="0.25"/>
    <row r="18072" ht="12" hidden="1" customHeight="1" x14ac:dyDescent="0.25"/>
    <row r="18073" ht="12" hidden="1" customHeight="1" x14ac:dyDescent="0.25"/>
    <row r="18074" ht="12" hidden="1" customHeight="1" x14ac:dyDescent="0.25"/>
    <row r="18075" ht="12" hidden="1" customHeight="1" x14ac:dyDescent="0.25"/>
    <row r="18076" ht="12" hidden="1" customHeight="1" x14ac:dyDescent="0.25"/>
    <row r="18077" ht="12" hidden="1" customHeight="1" x14ac:dyDescent="0.25"/>
    <row r="18078" ht="12" hidden="1" customHeight="1" x14ac:dyDescent="0.25"/>
    <row r="18079" ht="12" hidden="1" customHeight="1" x14ac:dyDescent="0.25"/>
    <row r="18080" ht="12" hidden="1" customHeight="1" x14ac:dyDescent="0.25"/>
    <row r="18081" ht="12" hidden="1" customHeight="1" x14ac:dyDescent="0.25"/>
    <row r="18082" ht="12" hidden="1" customHeight="1" x14ac:dyDescent="0.25"/>
    <row r="18083" ht="12" hidden="1" customHeight="1" x14ac:dyDescent="0.25"/>
    <row r="18084" ht="12" hidden="1" customHeight="1" x14ac:dyDescent="0.25"/>
    <row r="18085" ht="12" hidden="1" customHeight="1" x14ac:dyDescent="0.25"/>
    <row r="18086" ht="12" hidden="1" customHeight="1" x14ac:dyDescent="0.25"/>
    <row r="18087" ht="12" hidden="1" customHeight="1" x14ac:dyDescent="0.25"/>
    <row r="18088" ht="12" hidden="1" customHeight="1" x14ac:dyDescent="0.25"/>
    <row r="18089" ht="12" hidden="1" customHeight="1" x14ac:dyDescent="0.25"/>
    <row r="18090" ht="12" hidden="1" customHeight="1" x14ac:dyDescent="0.25"/>
    <row r="18091" ht="12" hidden="1" customHeight="1" x14ac:dyDescent="0.25"/>
    <row r="18092" ht="12" hidden="1" customHeight="1" x14ac:dyDescent="0.25"/>
    <row r="18093" ht="12" hidden="1" customHeight="1" x14ac:dyDescent="0.25"/>
    <row r="18094" ht="12" hidden="1" customHeight="1" x14ac:dyDescent="0.25"/>
    <row r="18095" ht="12" hidden="1" customHeight="1" x14ac:dyDescent="0.25"/>
    <row r="18096" ht="12" hidden="1" customHeight="1" x14ac:dyDescent="0.25"/>
    <row r="18097" ht="12" hidden="1" customHeight="1" x14ac:dyDescent="0.25"/>
    <row r="18098" ht="12" hidden="1" customHeight="1" x14ac:dyDescent="0.25"/>
    <row r="18099" ht="12" hidden="1" customHeight="1" x14ac:dyDescent="0.25"/>
    <row r="18100" ht="12" hidden="1" customHeight="1" x14ac:dyDescent="0.25"/>
    <row r="18101" ht="12" hidden="1" customHeight="1" x14ac:dyDescent="0.25"/>
    <row r="18102" ht="12" hidden="1" customHeight="1" x14ac:dyDescent="0.25"/>
    <row r="18103" ht="12" hidden="1" customHeight="1" x14ac:dyDescent="0.25"/>
    <row r="18104" ht="12" hidden="1" customHeight="1" x14ac:dyDescent="0.25"/>
    <row r="18105" ht="12" hidden="1" customHeight="1" x14ac:dyDescent="0.25"/>
    <row r="18106" ht="12" hidden="1" customHeight="1" x14ac:dyDescent="0.25"/>
    <row r="18107" ht="12" hidden="1" customHeight="1" x14ac:dyDescent="0.25"/>
    <row r="18108" ht="12" hidden="1" customHeight="1" x14ac:dyDescent="0.25"/>
    <row r="18109" ht="12" hidden="1" customHeight="1" x14ac:dyDescent="0.25"/>
    <row r="18110" ht="12" hidden="1" customHeight="1" x14ac:dyDescent="0.25"/>
    <row r="18111" ht="12" hidden="1" customHeight="1" x14ac:dyDescent="0.25"/>
    <row r="18112" ht="12" hidden="1" customHeight="1" x14ac:dyDescent="0.25"/>
    <row r="18113" ht="12" hidden="1" customHeight="1" x14ac:dyDescent="0.25"/>
    <row r="18114" ht="12" hidden="1" customHeight="1" x14ac:dyDescent="0.25"/>
    <row r="18115" ht="12" hidden="1" customHeight="1" x14ac:dyDescent="0.25"/>
    <row r="18116" ht="12" hidden="1" customHeight="1" x14ac:dyDescent="0.25"/>
    <row r="18117" ht="12" hidden="1" customHeight="1" x14ac:dyDescent="0.25"/>
    <row r="18118" ht="12" hidden="1" customHeight="1" x14ac:dyDescent="0.25"/>
    <row r="18119" ht="12" hidden="1" customHeight="1" x14ac:dyDescent="0.25"/>
    <row r="18120" ht="12" hidden="1" customHeight="1" x14ac:dyDescent="0.25"/>
    <row r="18121" ht="12" hidden="1" customHeight="1" x14ac:dyDescent="0.25"/>
    <row r="18122" ht="12" hidden="1" customHeight="1" x14ac:dyDescent="0.25"/>
    <row r="18123" ht="12" hidden="1" customHeight="1" x14ac:dyDescent="0.25"/>
    <row r="18124" ht="12" hidden="1" customHeight="1" x14ac:dyDescent="0.25"/>
    <row r="18125" ht="12" hidden="1" customHeight="1" x14ac:dyDescent="0.25"/>
    <row r="18126" ht="12" hidden="1" customHeight="1" x14ac:dyDescent="0.25"/>
    <row r="18127" ht="12" hidden="1" customHeight="1" x14ac:dyDescent="0.25"/>
    <row r="18128" ht="12" hidden="1" customHeight="1" x14ac:dyDescent="0.25"/>
    <row r="18129" ht="12" hidden="1" customHeight="1" x14ac:dyDescent="0.25"/>
    <row r="18130" ht="12" hidden="1" customHeight="1" x14ac:dyDescent="0.25"/>
    <row r="18131" ht="12" hidden="1" customHeight="1" x14ac:dyDescent="0.25"/>
    <row r="18132" ht="12" hidden="1" customHeight="1" x14ac:dyDescent="0.25"/>
    <row r="18133" ht="12" hidden="1" customHeight="1" x14ac:dyDescent="0.25"/>
    <row r="18134" ht="12" hidden="1" customHeight="1" x14ac:dyDescent="0.25"/>
    <row r="18135" ht="12" hidden="1" customHeight="1" x14ac:dyDescent="0.25"/>
    <row r="18136" ht="12" hidden="1" customHeight="1" x14ac:dyDescent="0.25"/>
    <row r="18137" ht="12" hidden="1" customHeight="1" x14ac:dyDescent="0.25"/>
    <row r="18138" ht="12" hidden="1" customHeight="1" x14ac:dyDescent="0.25"/>
    <row r="18139" ht="12" hidden="1" customHeight="1" x14ac:dyDescent="0.25"/>
    <row r="18140" ht="12" hidden="1" customHeight="1" x14ac:dyDescent="0.25"/>
    <row r="18141" ht="12" hidden="1" customHeight="1" x14ac:dyDescent="0.25"/>
    <row r="18142" ht="12" hidden="1" customHeight="1" x14ac:dyDescent="0.25"/>
    <row r="18143" ht="12" hidden="1" customHeight="1" x14ac:dyDescent="0.25"/>
    <row r="18144" ht="12" hidden="1" customHeight="1" x14ac:dyDescent="0.25"/>
    <row r="18145" ht="12" hidden="1" customHeight="1" x14ac:dyDescent="0.25"/>
    <row r="18146" ht="12" hidden="1" customHeight="1" x14ac:dyDescent="0.25"/>
    <row r="18147" ht="12" hidden="1" customHeight="1" x14ac:dyDescent="0.25"/>
    <row r="18148" ht="12" hidden="1" customHeight="1" x14ac:dyDescent="0.25"/>
    <row r="18149" ht="12" hidden="1" customHeight="1" x14ac:dyDescent="0.25"/>
    <row r="18150" ht="12" hidden="1" customHeight="1" x14ac:dyDescent="0.25"/>
    <row r="18151" ht="12" hidden="1" customHeight="1" x14ac:dyDescent="0.25"/>
    <row r="18152" ht="12" hidden="1" customHeight="1" x14ac:dyDescent="0.25"/>
    <row r="18153" ht="12" hidden="1" customHeight="1" x14ac:dyDescent="0.25"/>
    <row r="18154" ht="12" hidden="1" customHeight="1" x14ac:dyDescent="0.25"/>
    <row r="18155" ht="12" hidden="1" customHeight="1" x14ac:dyDescent="0.25"/>
    <row r="18156" ht="12" hidden="1" customHeight="1" x14ac:dyDescent="0.25"/>
    <row r="18157" ht="12" hidden="1" customHeight="1" x14ac:dyDescent="0.25"/>
    <row r="18158" ht="12" hidden="1" customHeight="1" x14ac:dyDescent="0.25"/>
    <row r="18159" ht="12" hidden="1" customHeight="1" x14ac:dyDescent="0.25"/>
    <row r="18160" ht="12" hidden="1" customHeight="1" x14ac:dyDescent="0.25"/>
    <row r="18161" ht="12" hidden="1" customHeight="1" x14ac:dyDescent="0.25"/>
    <row r="18162" ht="12" hidden="1" customHeight="1" x14ac:dyDescent="0.25"/>
    <row r="18163" ht="12" hidden="1" customHeight="1" x14ac:dyDescent="0.25"/>
    <row r="18164" ht="12" hidden="1" customHeight="1" x14ac:dyDescent="0.25"/>
    <row r="18165" ht="12" hidden="1" customHeight="1" x14ac:dyDescent="0.25"/>
    <row r="18166" ht="12" hidden="1" customHeight="1" x14ac:dyDescent="0.25"/>
    <row r="18167" ht="12" hidden="1" customHeight="1" x14ac:dyDescent="0.25"/>
    <row r="18168" ht="12" hidden="1" customHeight="1" x14ac:dyDescent="0.25"/>
    <row r="18169" ht="12" hidden="1" customHeight="1" x14ac:dyDescent="0.25"/>
    <row r="18170" ht="12" hidden="1" customHeight="1" x14ac:dyDescent="0.25"/>
    <row r="18171" ht="12" hidden="1" customHeight="1" x14ac:dyDescent="0.25"/>
    <row r="18172" ht="12" hidden="1" customHeight="1" x14ac:dyDescent="0.25"/>
    <row r="18173" ht="12" hidden="1" customHeight="1" x14ac:dyDescent="0.25"/>
    <row r="18174" ht="12" hidden="1" customHeight="1" x14ac:dyDescent="0.25"/>
    <row r="18175" ht="12" hidden="1" customHeight="1" x14ac:dyDescent="0.25"/>
    <row r="18176" ht="12" hidden="1" customHeight="1" x14ac:dyDescent="0.25"/>
    <row r="18177" ht="12" hidden="1" customHeight="1" x14ac:dyDescent="0.25"/>
    <row r="18178" ht="12" hidden="1" customHeight="1" x14ac:dyDescent="0.25"/>
    <row r="18179" ht="12" hidden="1" customHeight="1" x14ac:dyDescent="0.25"/>
    <row r="18180" ht="12" hidden="1" customHeight="1" x14ac:dyDescent="0.25"/>
    <row r="18181" ht="12" hidden="1" customHeight="1" x14ac:dyDescent="0.25"/>
    <row r="18182" ht="12" hidden="1" customHeight="1" x14ac:dyDescent="0.25"/>
    <row r="18183" ht="12" hidden="1" customHeight="1" x14ac:dyDescent="0.25"/>
    <row r="18184" ht="12" hidden="1" customHeight="1" x14ac:dyDescent="0.25"/>
    <row r="18185" ht="12" hidden="1" customHeight="1" x14ac:dyDescent="0.25"/>
    <row r="18186" ht="12" hidden="1" customHeight="1" x14ac:dyDescent="0.25"/>
    <row r="18187" ht="12" hidden="1" customHeight="1" x14ac:dyDescent="0.25"/>
    <row r="18188" ht="12" hidden="1" customHeight="1" x14ac:dyDescent="0.25"/>
    <row r="18189" ht="12" hidden="1" customHeight="1" x14ac:dyDescent="0.25"/>
    <row r="18190" ht="12" hidden="1" customHeight="1" x14ac:dyDescent="0.25"/>
    <row r="18191" ht="12" hidden="1" customHeight="1" x14ac:dyDescent="0.25"/>
    <row r="18192" ht="12" hidden="1" customHeight="1" x14ac:dyDescent="0.25"/>
    <row r="18193" ht="12" hidden="1" customHeight="1" x14ac:dyDescent="0.25"/>
    <row r="18194" ht="12" hidden="1" customHeight="1" x14ac:dyDescent="0.25"/>
    <row r="18195" ht="12" hidden="1" customHeight="1" x14ac:dyDescent="0.25"/>
    <row r="18196" ht="12" hidden="1" customHeight="1" x14ac:dyDescent="0.25"/>
    <row r="18197" ht="12" hidden="1" customHeight="1" x14ac:dyDescent="0.25"/>
    <row r="18198" ht="12" hidden="1" customHeight="1" x14ac:dyDescent="0.25"/>
    <row r="18199" ht="12" hidden="1" customHeight="1" x14ac:dyDescent="0.25"/>
    <row r="18200" ht="12" hidden="1" customHeight="1" x14ac:dyDescent="0.25"/>
    <row r="18201" ht="12" hidden="1" customHeight="1" x14ac:dyDescent="0.25"/>
    <row r="18202" ht="12" hidden="1" customHeight="1" x14ac:dyDescent="0.25"/>
    <row r="18203" ht="12" hidden="1" customHeight="1" x14ac:dyDescent="0.25"/>
    <row r="18204" ht="12" hidden="1" customHeight="1" x14ac:dyDescent="0.25"/>
    <row r="18205" ht="12" hidden="1" customHeight="1" x14ac:dyDescent="0.25"/>
    <row r="18206" ht="12" hidden="1" customHeight="1" x14ac:dyDescent="0.25"/>
    <row r="18207" ht="12" hidden="1" customHeight="1" x14ac:dyDescent="0.25"/>
    <row r="18208" ht="12" hidden="1" customHeight="1" x14ac:dyDescent="0.25"/>
    <row r="18209" ht="12" hidden="1" customHeight="1" x14ac:dyDescent="0.25"/>
    <row r="18210" ht="12" hidden="1" customHeight="1" x14ac:dyDescent="0.25"/>
    <row r="18211" ht="12" hidden="1" customHeight="1" x14ac:dyDescent="0.25"/>
    <row r="18212" ht="12" hidden="1" customHeight="1" x14ac:dyDescent="0.25"/>
    <row r="18213" ht="12" hidden="1" customHeight="1" x14ac:dyDescent="0.25"/>
    <row r="18214" ht="12" hidden="1" customHeight="1" x14ac:dyDescent="0.25"/>
    <row r="18215" ht="12" hidden="1" customHeight="1" x14ac:dyDescent="0.25"/>
    <row r="18216" ht="12" hidden="1" customHeight="1" x14ac:dyDescent="0.25"/>
    <row r="18217" ht="12" hidden="1" customHeight="1" x14ac:dyDescent="0.25"/>
    <row r="18218" ht="12" hidden="1" customHeight="1" x14ac:dyDescent="0.25"/>
    <row r="18219" ht="12" hidden="1" customHeight="1" x14ac:dyDescent="0.25"/>
    <row r="18220" ht="12" hidden="1" customHeight="1" x14ac:dyDescent="0.25"/>
    <row r="18221" ht="12" hidden="1" customHeight="1" x14ac:dyDescent="0.25"/>
    <row r="18222" ht="12" hidden="1" customHeight="1" x14ac:dyDescent="0.25"/>
    <row r="18223" ht="12" hidden="1" customHeight="1" x14ac:dyDescent="0.25"/>
    <row r="18224" ht="12" hidden="1" customHeight="1" x14ac:dyDescent="0.25"/>
    <row r="18225" ht="12" hidden="1" customHeight="1" x14ac:dyDescent="0.25"/>
    <row r="18226" ht="12" hidden="1" customHeight="1" x14ac:dyDescent="0.25"/>
    <row r="18227" ht="12" hidden="1" customHeight="1" x14ac:dyDescent="0.25"/>
    <row r="18228" ht="12" hidden="1" customHeight="1" x14ac:dyDescent="0.25"/>
    <row r="18229" ht="12" hidden="1" customHeight="1" x14ac:dyDescent="0.25"/>
    <row r="18230" ht="12" hidden="1" customHeight="1" x14ac:dyDescent="0.25"/>
    <row r="18231" ht="12" hidden="1" customHeight="1" x14ac:dyDescent="0.25"/>
    <row r="18232" ht="12" hidden="1" customHeight="1" x14ac:dyDescent="0.25"/>
    <row r="18233" ht="12" hidden="1" customHeight="1" x14ac:dyDescent="0.25"/>
    <row r="18234" ht="12" hidden="1" customHeight="1" x14ac:dyDescent="0.25"/>
    <row r="18235" ht="12" hidden="1" customHeight="1" x14ac:dyDescent="0.25"/>
    <row r="18236" ht="12" hidden="1" customHeight="1" x14ac:dyDescent="0.25"/>
    <row r="18237" ht="12" hidden="1" customHeight="1" x14ac:dyDescent="0.25"/>
    <row r="18238" ht="12" hidden="1" customHeight="1" x14ac:dyDescent="0.25"/>
    <row r="18239" ht="12" hidden="1" customHeight="1" x14ac:dyDescent="0.25"/>
    <row r="18240" ht="12" hidden="1" customHeight="1" x14ac:dyDescent="0.25"/>
    <row r="18241" ht="12" hidden="1" customHeight="1" x14ac:dyDescent="0.25"/>
    <row r="18242" ht="12" hidden="1" customHeight="1" x14ac:dyDescent="0.25"/>
    <row r="18243" ht="12" hidden="1" customHeight="1" x14ac:dyDescent="0.25"/>
    <row r="18244" ht="12" hidden="1" customHeight="1" x14ac:dyDescent="0.25"/>
    <row r="18245" ht="12" hidden="1" customHeight="1" x14ac:dyDescent="0.25"/>
    <row r="18246" ht="12" hidden="1" customHeight="1" x14ac:dyDescent="0.25"/>
    <row r="18247" ht="12" hidden="1" customHeight="1" x14ac:dyDescent="0.25"/>
    <row r="18248" ht="12" hidden="1" customHeight="1" x14ac:dyDescent="0.25"/>
    <row r="18249" ht="12" hidden="1" customHeight="1" x14ac:dyDescent="0.25"/>
    <row r="18250" ht="12" hidden="1" customHeight="1" x14ac:dyDescent="0.25"/>
    <row r="18251" ht="12" hidden="1" customHeight="1" x14ac:dyDescent="0.25"/>
    <row r="18252" ht="12" hidden="1" customHeight="1" x14ac:dyDescent="0.25"/>
    <row r="18253" ht="12" hidden="1" customHeight="1" x14ac:dyDescent="0.25"/>
    <row r="18254" ht="12" hidden="1" customHeight="1" x14ac:dyDescent="0.25"/>
    <row r="18255" ht="12" hidden="1" customHeight="1" x14ac:dyDescent="0.25"/>
    <row r="18256" ht="12" hidden="1" customHeight="1" x14ac:dyDescent="0.25"/>
    <row r="18257" ht="12" hidden="1" customHeight="1" x14ac:dyDescent="0.25"/>
    <row r="18258" ht="12" hidden="1" customHeight="1" x14ac:dyDescent="0.25"/>
    <row r="18259" ht="12" hidden="1" customHeight="1" x14ac:dyDescent="0.25"/>
    <row r="18260" ht="12" hidden="1" customHeight="1" x14ac:dyDescent="0.25"/>
    <row r="18261" ht="12" hidden="1" customHeight="1" x14ac:dyDescent="0.25"/>
    <row r="18262" ht="12" hidden="1" customHeight="1" x14ac:dyDescent="0.25"/>
    <row r="18263" ht="12" hidden="1" customHeight="1" x14ac:dyDescent="0.25"/>
    <row r="18264" ht="12" hidden="1" customHeight="1" x14ac:dyDescent="0.25"/>
    <row r="18265" ht="12" hidden="1" customHeight="1" x14ac:dyDescent="0.25"/>
    <row r="18266" ht="12" hidden="1" customHeight="1" x14ac:dyDescent="0.25"/>
    <row r="18267" ht="12" hidden="1" customHeight="1" x14ac:dyDescent="0.25"/>
    <row r="18268" ht="12" hidden="1" customHeight="1" x14ac:dyDescent="0.25"/>
    <row r="18269" ht="12" hidden="1" customHeight="1" x14ac:dyDescent="0.25"/>
    <row r="18270" ht="12" hidden="1" customHeight="1" x14ac:dyDescent="0.25"/>
    <row r="18271" ht="12" hidden="1" customHeight="1" x14ac:dyDescent="0.25"/>
    <row r="18272" ht="12" hidden="1" customHeight="1" x14ac:dyDescent="0.25"/>
    <row r="18273" ht="12" hidden="1" customHeight="1" x14ac:dyDescent="0.25"/>
    <row r="18274" ht="12" hidden="1" customHeight="1" x14ac:dyDescent="0.25"/>
    <row r="18275" ht="12" hidden="1" customHeight="1" x14ac:dyDescent="0.25"/>
    <row r="18276" ht="12" hidden="1" customHeight="1" x14ac:dyDescent="0.25"/>
    <row r="18277" ht="12" hidden="1" customHeight="1" x14ac:dyDescent="0.25"/>
    <row r="18278" ht="12" hidden="1" customHeight="1" x14ac:dyDescent="0.25"/>
    <row r="18279" ht="12" hidden="1" customHeight="1" x14ac:dyDescent="0.25"/>
    <row r="18280" ht="12" hidden="1" customHeight="1" x14ac:dyDescent="0.25"/>
    <row r="18281" ht="12" hidden="1" customHeight="1" x14ac:dyDescent="0.25"/>
    <row r="18282" ht="12" hidden="1" customHeight="1" x14ac:dyDescent="0.25"/>
    <row r="18283" ht="12" hidden="1" customHeight="1" x14ac:dyDescent="0.25"/>
    <row r="18284" ht="12" hidden="1" customHeight="1" x14ac:dyDescent="0.25"/>
    <row r="18285" ht="12" hidden="1" customHeight="1" x14ac:dyDescent="0.25"/>
    <row r="18286" ht="12" hidden="1" customHeight="1" x14ac:dyDescent="0.25"/>
    <row r="18287" ht="12" hidden="1" customHeight="1" x14ac:dyDescent="0.25"/>
    <row r="18288" ht="12" hidden="1" customHeight="1" x14ac:dyDescent="0.25"/>
    <row r="18289" ht="12" hidden="1" customHeight="1" x14ac:dyDescent="0.25"/>
    <row r="18290" ht="12" hidden="1" customHeight="1" x14ac:dyDescent="0.25"/>
    <row r="18291" ht="12" hidden="1" customHeight="1" x14ac:dyDescent="0.25"/>
    <row r="18292" ht="12" hidden="1" customHeight="1" x14ac:dyDescent="0.25"/>
    <row r="18293" ht="12" hidden="1" customHeight="1" x14ac:dyDescent="0.25"/>
    <row r="18294" ht="12" hidden="1" customHeight="1" x14ac:dyDescent="0.25"/>
    <row r="18295" ht="12" hidden="1" customHeight="1" x14ac:dyDescent="0.25"/>
    <row r="18296" ht="12" hidden="1" customHeight="1" x14ac:dyDescent="0.25"/>
    <row r="18297" ht="12" hidden="1" customHeight="1" x14ac:dyDescent="0.25"/>
    <row r="18298" ht="12" hidden="1" customHeight="1" x14ac:dyDescent="0.25"/>
    <row r="18299" ht="12" hidden="1" customHeight="1" x14ac:dyDescent="0.25"/>
    <row r="18300" ht="12" hidden="1" customHeight="1" x14ac:dyDescent="0.25"/>
    <row r="18301" ht="12" hidden="1" customHeight="1" x14ac:dyDescent="0.25"/>
    <row r="18302" ht="12" hidden="1" customHeight="1" x14ac:dyDescent="0.25"/>
    <row r="18303" ht="12" hidden="1" customHeight="1" x14ac:dyDescent="0.25"/>
    <row r="18304" ht="12" hidden="1" customHeight="1" x14ac:dyDescent="0.25"/>
    <row r="18305" ht="12" hidden="1" customHeight="1" x14ac:dyDescent="0.25"/>
    <row r="18306" ht="12" hidden="1" customHeight="1" x14ac:dyDescent="0.25"/>
    <row r="18307" ht="12" hidden="1" customHeight="1" x14ac:dyDescent="0.25"/>
    <row r="18308" ht="12" hidden="1" customHeight="1" x14ac:dyDescent="0.25"/>
    <row r="18309" ht="12" hidden="1" customHeight="1" x14ac:dyDescent="0.25"/>
    <row r="18310" ht="12" hidden="1" customHeight="1" x14ac:dyDescent="0.25"/>
    <row r="18311" ht="12" hidden="1" customHeight="1" x14ac:dyDescent="0.25"/>
    <row r="18312" ht="12" hidden="1" customHeight="1" x14ac:dyDescent="0.25"/>
    <row r="18313" ht="12" hidden="1" customHeight="1" x14ac:dyDescent="0.25"/>
    <row r="18314" ht="12" hidden="1" customHeight="1" x14ac:dyDescent="0.25"/>
    <row r="18315" ht="12" hidden="1" customHeight="1" x14ac:dyDescent="0.25"/>
    <row r="18316" ht="12" hidden="1" customHeight="1" x14ac:dyDescent="0.25"/>
    <row r="18317" ht="12" hidden="1" customHeight="1" x14ac:dyDescent="0.25"/>
    <row r="18318" ht="12" hidden="1" customHeight="1" x14ac:dyDescent="0.25"/>
    <row r="18319" ht="12" hidden="1" customHeight="1" x14ac:dyDescent="0.25"/>
    <row r="18320" ht="12" hidden="1" customHeight="1" x14ac:dyDescent="0.25"/>
    <row r="18321" ht="12" hidden="1" customHeight="1" x14ac:dyDescent="0.25"/>
    <row r="18322" ht="12" hidden="1" customHeight="1" x14ac:dyDescent="0.25"/>
    <row r="18323" ht="12" hidden="1" customHeight="1" x14ac:dyDescent="0.25"/>
    <row r="18324" ht="12" hidden="1" customHeight="1" x14ac:dyDescent="0.25"/>
    <row r="18325" ht="12" hidden="1" customHeight="1" x14ac:dyDescent="0.25"/>
    <row r="18326" ht="12" hidden="1" customHeight="1" x14ac:dyDescent="0.25"/>
    <row r="18327" ht="12" hidden="1" customHeight="1" x14ac:dyDescent="0.25"/>
    <row r="18328" ht="12" hidden="1" customHeight="1" x14ac:dyDescent="0.25"/>
    <row r="18329" ht="12" hidden="1" customHeight="1" x14ac:dyDescent="0.25"/>
    <row r="18330" ht="12" hidden="1" customHeight="1" x14ac:dyDescent="0.25"/>
    <row r="18331" ht="12" hidden="1" customHeight="1" x14ac:dyDescent="0.25"/>
    <row r="18332" ht="12" hidden="1" customHeight="1" x14ac:dyDescent="0.25"/>
    <row r="18333" ht="12" hidden="1" customHeight="1" x14ac:dyDescent="0.25"/>
    <row r="18334" ht="12" hidden="1" customHeight="1" x14ac:dyDescent="0.25"/>
    <row r="18335" ht="12" hidden="1" customHeight="1" x14ac:dyDescent="0.25"/>
    <row r="18336" ht="12" hidden="1" customHeight="1" x14ac:dyDescent="0.25"/>
    <row r="18337" ht="12" hidden="1" customHeight="1" x14ac:dyDescent="0.25"/>
    <row r="18338" ht="12" hidden="1" customHeight="1" x14ac:dyDescent="0.25"/>
    <row r="18339" ht="12" hidden="1" customHeight="1" x14ac:dyDescent="0.25"/>
    <row r="18340" ht="12" hidden="1" customHeight="1" x14ac:dyDescent="0.25"/>
    <row r="18341" ht="12" hidden="1" customHeight="1" x14ac:dyDescent="0.25"/>
    <row r="18342" ht="12" hidden="1" customHeight="1" x14ac:dyDescent="0.25"/>
    <row r="18343" ht="12" hidden="1" customHeight="1" x14ac:dyDescent="0.25"/>
    <row r="18344" ht="12" hidden="1" customHeight="1" x14ac:dyDescent="0.25"/>
    <row r="18345" ht="12" hidden="1" customHeight="1" x14ac:dyDescent="0.25"/>
    <row r="18346" ht="12" hidden="1" customHeight="1" x14ac:dyDescent="0.25"/>
    <row r="18347" ht="12" hidden="1" customHeight="1" x14ac:dyDescent="0.25"/>
    <row r="18348" ht="12" hidden="1" customHeight="1" x14ac:dyDescent="0.25"/>
    <row r="18349" ht="12" hidden="1" customHeight="1" x14ac:dyDescent="0.25"/>
    <row r="18350" ht="12" hidden="1" customHeight="1" x14ac:dyDescent="0.25"/>
    <row r="18351" ht="12" hidden="1" customHeight="1" x14ac:dyDescent="0.25"/>
    <row r="18352" ht="12" hidden="1" customHeight="1" x14ac:dyDescent="0.25"/>
    <row r="18353" ht="12" hidden="1" customHeight="1" x14ac:dyDescent="0.25"/>
    <row r="18354" ht="12" hidden="1" customHeight="1" x14ac:dyDescent="0.25"/>
    <row r="18355" ht="12" hidden="1" customHeight="1" x14ac:dyDescent="0.25"/>
    <row r="18356" ht="12" hidden="1" customHeight="1" x14ac:dyDescent="0.25"/>
    <row r="18357" ht="12" hidden="1" customHeight="1" x14ac:dyDescent="0.25"/>
    <row r="18358" ht="12" hidden="1" customHeight="1" x14ac:dyDescent="0.25"/>
    <row r="18359" ht="12" hidden="1" customHeight="1" x14ac:dyDescent="0.25"/>
    <row r="18360" ht="12" hidden="1" customHeight="1" x14ac:dyDescent="0.25"/>
    <row r="18361" ht="12" hidden="1" customHeight="1" x14ac:dyDescent="0.25"/>
    <row r="18362" ht="12" hidden="1" customHeight="1" x14ac:dyDescent="0.25"/>
    <row r="18363" ht="12" hidden="1" customHeight="1" x14ac:dyDescent="0.25"/>
    <row r="18364" ht="12" hidden="1" customHeight="1" x14ac:dyDescent="0.25"/>
    <row r="18365" ht="12" hidden="1" customHeight="1" x14ac:dyDescent="0.25"/>
    <row r="18366" ht="12" hidden="1" customHeight="1" x14ac:dyDescent="0.25"/>
    <row r="18367" ht="12" hidden="1" customHeight="1" x14ac:dyDescent="0.25"/>
    <row r="18368" ht="12" hidden="1" customHeight="1" x14ac:dyDescent="0.25"/>
    <row r="18369" ht="12" hidden="1" customHeight="1" x14ac:dyDescent="0.25"/>
    <row r="18370" ht="12" hidden="1" customHeight="1" x14ac:dyDescent="0.25"/>
    <row r="18371" ht="12" hidden="1" customHeight="1" x14ac:dyDescent="0.25"/>
    <row r="18372" ht="12" hidden="1" customHeight="1" x14ac:dyDescent="0.25"/>
    <row r="18373" ht="12" hidden="1" customHeight="1" x14ac:dyDescent="0.25"/>
    <row r="18374" ht="12" hidden="1" customHeight="1" x14ac:dyDescent="0.25"/>
    <row r="18375" ht="12" hidden="1" customHeight="1" x14ac:dyDescent="0.25"/>
    <row r="18376" ht="12" hidden="1" customHeight="1" x14ac:dyDescent="0.25"/>
    <row r="18377" ht="12" hidden="1" customHeight="1" x14ac:dyDescent="0.25"/>
    <row r="18378" ht="12" hidden="1" customHeight="1" x14ac:dyDescent="0.25"/>
    <row r="18379" ht="12" hidden="1" customHeight="1" x14ac:dyDescent="0.25"/>
    <row r="18380" ht="12" hidden="1" customHeight="1" x14ac:dyDescent="0.25"/>
    <row r="18381" ht="12" hidden="1" customHeight="1" x14ac:dyDescent="0.25"/>
    <row r="18382" ht="12" hidden="1" customHeight="1" x14ac:dyDescent="0.25"/>
    <row r="18383" ht="12" hidden="1" customHeight="1" x14ac:dyDescent="0.25"/>
    <row r="18384" ht="12" hidden="1" customHeight="1" x14ac:dyDescent="0.25"/>
    <row r="18385" ht="12" hidden="1" customHeight="1" x14ac:dyDescent="0.25"/>
    <row r="18386" ht="12" hidden="1" customHeight="1" x14ac:dyDescent="0.25"/>
    <row r="18387" ht="12" hidden="1" customHeight="1" x14ac:dyDescent="0.25"/>
    <row r="18388" ht="12" hidden="1" customHeight="1" x14ac:dyDescent="0.25"/>
    <row r="18389" ht="12" hidden="1" customHeight="1" x14ac:dyDescent="0.25"/>
    <row r="18390" ht="12" hidden="1" customHeight="1" x14ac:dyDescent="0.25"/>
    <row r="18391" ht="12" hidden="1" customHeight="1" x14ac:dyDescent="0.25"/>
    <row r="18392" ht="12" hidden="1" customHeight="1" x14ac:dyDescent="0.25"/>
    <row r="18393" ht="12" hidden="1" customHeight="1" x14ac:dyDescent="0.25"/>
    <row r="18394" ht="12" hidden="1" customHeight="1" x14ac:dyDescent="0.25"/>
    <row r="18395" ht="12" hidden="1" customHeight="1" x14ac:dyDescent="0.25"/>
    <row r="18396" ht="12" hidden="1" customHeight="1" x14ac:dyDescent="0.25"/>
    <row r="18397" ht="12" hidden="1" customHeight="1" x14ac:dyDescent="0.25"/>
    <row r="18398" ht="12" hidden="1" customHeight="1" x14ac:dyDescent="0.25"/>
    <row r="18399" ht="12" hidden="1" customHeight="1" x14ac:dyDescent="0.25"/>
    <row r="18400" ht="12" hidden="1" customHeight="1" x14ac:dyDescent="0.25"/>
    <row r="18401" ht="12" hidden="1" customHeight="1" x14ac:dyDescent="0.25"/>
    <row r="18402" ht="12" hidden="1" customHeight="1" x14ac:dyDescent="0.25"/>
    <row r="18403" ht="12" hidden="1" customHeight="1" x14ac:dyDescent="0.25"/>
    <row r="18404" ht="12" hidden="1" customHeight="1" x14ac:dyDescent="0.25"/>
    <row r="18405" ht="12" hidden="1" customHeight="1" x14ac:dyDescent="0.25"/>
    <row r="18406" ht="12" hidden="1" customHeight="1" x14ac:dyDescent="0.25"/>
    <row r="18407" ht="12" hidden="1" customHeight="1" x14ac:dyDescent="0.25"/>
    <row r="18408" ht="12" hidden="1" customHeight="1" x14ac:dyDescent="0.25"/>
    <row r="18409" ht="12" hidden="1" customHeight="1" x14ac:dyDescent="0.25"/>
    <row r="18410" ht="12" hidden="1" customHeight="1" x14ac:dyDescent="0.25"/>
    <row r="18411" ht="12" hidden="1" customHeight="1" x14ac:dyDescent="0.25"/>
    <row r="18412" ht="12" hidden="1" customHeight="1" x14ac:dyDescent="0.25"/>
    <row r="18413" ht="12" hidden="1" customHeight="1" x14ac:dyDescent="0.25"/>
    <row r="18414" ht="12" hidden="1" customHeight="1" x14ac:dyDescent="0.25"/>
    <row r="18415" ht="12" hidden="1" customHeight="1" x14ac:dyDescent="0.25"/>
    <row r="18416" ht="12" hidden="1" customHeight="1" x14ac:dyDescent="0.25"/>
    <row r="18417" ht="12" hidden="1" customHeight="1" x14ac:dyDescent="0.25"/>
    <row r="18418" ht="12" hidden="1" customHeight="1" x14ac:dyDescent="0.25"/>
    <row r="18419" ht="12" hidden="1" customHeight="1" x14ac:dyDescent="0.25"/>
    <row r="18420" ht="12" hidden="1" customHeight="1" x14ac:dyDescent="0.25"/>
    <row r="18421" ht="12" hidden="1" customHeight="1" x14ac:dyDescent="0.25"/>
    <row r="18422" ht="12" hidden="1" customHeight="1" x14ac:dyDescent="0.25"/>
    <row r="18423" ht="12" hidden="1" customHeight="1" x14ac:dyDescent="0.25"/>
    <row r="18424" ht="12" hidden="1" customHeight="1" x14ac:dyDescent="0.25"/>
    <row r="18425" ht="12" hidden="1" customHeight="1" x14ac:dyDescent="0.25"/>
    <row r="18426" ht="12" hidden="1" customHeight="1" x14ac:dyDescent="0.25"/>
    <row r="18427" ht="12" hidden="1" customHeight="1" x14ac:dyDescent="0.25"/>
    <row r="18428" ht="12" hidden="1" customHeight="1" x14ac:dyDescent="0.25"/>
    <row r="18429" ht="12" hidden="1" customHeight="1" x14ac:dyDescent="0.25"/>
    <row r="18430" ht="12" hidden="1" customHeight="1" x14ac:dyDescent="0.25"/>
    <row r="18431" ht="12" hidden="1" customHeight="1" x14ac:dyDescent="0.25"/>
    <row r="18432" ht="12" hidden="1" customHeight="1" x14ac:dyDescent="0.25"/>
    <row r="18433" ht="12" hidden="1" customHeight="1" x14ac:dyDescent="0.25"/>
    <row r="18434" ht="12" hidden="1" customHeight="1" x14ac:dyDescent="0.25"/>
    <row r="18435" ht="12" hidden="1" customHeight="1" x14ac:dyDescent="0.25"/>
    <row r="18436" ht="12" hidden="1" customHeight="1" x14ac:dyDescent="0.25"/>
    <row r="18437" ht="12" hidden="1" customHeight="1" x14ac:dyDescent="0.25"/>
    <row r="18438" ht="12" hidden="1" customHeight="1" x14ac:dyDescent="0.25"/>
    <row r="18439" ht="12" hidden="1" customHeight="1" x14ac:dyDescent="0.25"/>
    <row r="18440" ht="12" hidden="1" customHeight="1" x14ac:dyDescent="0.25"/>
    <row r="18441" ht="12" hidden="1" customHeight="1" x14ac:dyDescent="0.25"/>
    <row r="18442" ht="12" hidden="1" customHeight="1" x14ac:dyDescent="0.25"/>
    <row r="18443" ht="12" hidden="1" customHeight="1" x14ac:dyDescent="0.25"/>
    <row r="18444" ht="12" hidden="1" customHeight="1" x14ac:dyDescent="0.25"/>
    <row r="18445" ht="12" hidden="1" customHeight="1" x14ac:dyDescent="0.25"/>
    <row r="18446" ht="12" hidden="1" customHeight="1" x14ac:dyDescent="0.25"/>
    <row r="18447" ht="12" hidden="1" customHeight="1" x14ac:dyDescent="0.25"/>
    <row r="18448" ht="12" hidden="1" customHeight="1" x14ac:dyDescent="0.25"/>
    <row r="18449" ht="12" hidden="1" customHeight="1" x14ac:dyDescent="0.25"/>
    <row r="18450" ht="12" hidden="1" customHeight="1" x14ac:dyDescent="0.25"/>
    <row r="18451" ht="12" hidden="1" customHeight="1" x14ac:dyDescent="0.25"/>
    <row r="18452" ht="12" hidden="1" customHeight="1" x14ac:dyDescent="0.25"/>
    <row r="18453" ht="12" hidden="1" customHeight="1" x14ac:dyDescent="0.25"/>
    <row r="18454" ht="12" hidden="1" customHeight="1" x14ac:dyDescent="0.25"/>
    <row r="18455" ht="12" hidden="1" customHeight="1" x14ac:dyDescent="0.25"/>
    <row r="18456" ht="12" hidden="1" customHeight="1" x14ac:dyDescent="0.25"/>
    <row r="18457" ht="12" hidden="1" customHeight="1" x14ac:dyDescent="0.25"/>
    <row r="18458" ht="12" hidden="1" customHeight="1" x14ac:dyDescent="0.25"/>
    <row r="18459" ht="12" hidden="1" customHeight="1" x14ac:dyDescent="0.25"/>
    <row r="18460" ht="12" hidden="1" customHeight="1" x14ac:dyDescent="0.25"/>
    <row r="18461" ht="12" hidden="1" customHeight="1" x14ac:dyDescent="0.25"/>
    <row r="18462" ht="12" hidden="1" customHeight="1" x14ac:dyDescent="0.25"/>
    <row r="18463" ht="12" hidden="1" customHeight="1" x14ac:dyDescent="0.25"/>
    <row r="18464" ht="12" hidden="1" customHeight="1" x14ac:dyDescent="0.25"/>
    <row r="18465" ht="12" hidden="1" customHeight="1" x14ac:dyDescent="0.25"/>
    <row r="18466" ht="12" hidden="1" customHeight="1" x14ac:dyDescent="0.25"/>
    <row r="18467" ht="12" hidden="1" customHeight="1" x14ac:dyDescent="0.25"/>
    <row r="18468" ht="12" hidden="1" customHeight="1" x14ac:dyDescent="0.25"/>
    <row r="18469" ht="12" hidden="1" customHeight="1" x14ac:dyDescent="0.25"/>
    <row r="18470" ht="12" hidden="1" customHeight="1" x14ac:dyDescent="0.25"/>
    <row r="18471" ht="12" hidden="1" customHeight="1" x14ac:dyDescent="0.25"/>
    <row r="18472" ht="12" hidden="1" customHeight="1" x14ac:dyDescent="0.25"/>
    <row r="18473" ht="12" hidden="1" customHeight="1" x14ac:dyDescent="0.25"/>
    <row r="18474" ht="12" hidden="1" customHeight="1" x14ac:dyDescent="0.25"/>
    <row r="18475" ht="12" hidden="1" customHeight="1" x14ac:dyDescent="0.25"/>
    <row r="18476" ht="12" hidden="1" customHeight="1" x14ac:dyDescent="0.25"/>
    <row r="18477" ht="12" hidden="1" customHeight="1" x14ac:dyDescent="0.25"/>
    <row r="18478" ht="12" hidden="1" customHeight="1" x14ac:dyDescent="0.25"/>
    <row r="18479" ht="12" hidden="1" customHeight="1" x14ac:dyDescent="0.25"/>
    <row r="18480" ht="12" hidden="1" customHeight="1" x14ac:dyDescent="0.25"/>
    <row r="18481" ht="12" hidden="1" customHeight="1" x14ac:dyDescent="0.25"/>
    <row r="18482" ht="12" hidden="1" customHeight="1" x14ac:dyDescent="0.25"/>
    <row r="18483" ht="12" hidden="1" customHeight="1" x14ac:dyDescent="0.25"/>
    <row r="18484" ht="12" hidden="1" customHeight="1" x14ac:dyDescent="0.25"/>
    <row r="18485" ht="12" hidden="1" customHeight="1" x14ac:dyDescent="0.25"/>
    <row r="18486" ht="12" hidden="1" customHeight="1" x14ac:dyDescent="0.25"/>
    <row r="18487" ht="12" hidden="1" customHeight="1" x14ac:dyDescent="0.25"/>
    <row r="18488" ht="12" hidden="1" customHeight="1" x14ac:dyDescent="0.25"/>
    <row r="18489" ht="12" hidden="1" customHeight="1" x14ac:dyDescent="0.25"/>
    <row r="18490" ht="12" hidden="1" customHeight="1" x14ac:dyDescent="0.25"/>
    <row r="18491" ht="12" hidden="1" customHeight="1" x14ac:dyDescent="0.25"/>
    <row r="18492" ht="12" hidden="1" customHeight="1" x14ac:dyDescent="0.25"/>
    <row r="18493" ht="12" hidden="1" customHeight="1" x14ac:dyDescent="0.25"/>
    <row r="18494" ht="12" hidden="1" customHeight="1" x14ac:dyDescent="0.25"/>
    <row r="18495" ht="12" hidden="1" customHeight="1" x14ac:dyDescent="0.25"/>
    <row r="18496" ht="12" hidden="1" customHeight="1" x14ac:dyDescent="0.25"/>
    <row r="18497" ht="12" hidden="1" customHeight="1" x14ac:dyDescent="0.25"/>
    <row r="18498" ht="12" hidden="1" customHeight="1" x14ac:dyDescent="0.25"/>
    <row r="18499" ht="12" hidden="1" customHeight="1" x14ac:dyDescent="0.25"/>
    <row r="18500" ht="12" hidden="1" customHeight="1" x14ac:dyDescent="0.25"/>
    <row r="18501" ht="12" hidden="1" customHeight="1" x14ac:dyDescent="0.25"/>
    <row r="18502" ht="12" hidden="1" customHeight="1" x14ac:dyDescent="0.25"/>
    <row r="18503" ht="12" hidden="1" customHeight="1" x14ac:dyDescent="0.25"/>
    <row r="18504" ht="12" hidden="1" customHeight="1" x14ac:dyDescent="0.25"/>
    <row r="18505" ht="12" hidden="1" customHeight="1" x14ac:dyDescent="0.25"/>
    <row r="18506" ht="12" hidden="1" customHeight="1" x14ac:dyDescent="0.25"/>
    <row r="18507" ht="12" hidden="1" customHeight="1" x14ac:dyDescent="0.25"/>
    <row r="18508" ht="12" hidden="1" customHeight="1" x14ac:dyDescent="0.25"/>
    <row r="18509" ht="12" hidden="1" customHeight="1" x14ac:dyDescent="0.25"/>
    <row r="18510" ht="12" hidden="1" customHeight="1" x14ac:dyDescent="0.25"/>
    <row r="18511" ht="12" hidden="1" customHeight="1" x14ac:dyDescent="0.25"/>
    <row r="18512" ht="12" hidden="1" customHeight="1" x14ac:dyDescent="0.25"/>
    <row r="18513" ht="12" hidden="1" customHeight="1" x14ac:dyDescent="0.25"/>
    <row r="18514" ht="12" hidden="1" customHeight="1" x14ac:dyDescent="0.25"/>
    <row r="18515" ht="12" hidden="1" customHeight="1" x14ac:dyDescent="0.25"/>
    <row r="18516" ht="12" hidden="1" customHeight="1" x14ac:dyDescent="0.25"/>
    <row r="18517" ht="12" hidden="1" customHeight="1" x14ac:dyDescent="0.25"/>
    <row r="18518" ht="12" hidden="1" customHeight="1" x14ac:dyDescent="0.25"/>
    <row r="18519" ht="12" hidden="1" customHeight="1" x14ac:dyDescent="0.25"/>
    <row r="18520" ht="12" hidden="1" customHeight="1" x14ac:dyDescent="0.25"/>
    <row r="18521" ht="12" hidden="1" customHeight="1" x14ac:dyDescent="0.25"/>
    <row r="18522" ht="12" hidden="1" customHeight="1" x14ac:dyDescent="0.25"/>
    <row r="18523" ht="12" hidden="1" customHeight="1" x14ac:dyDescent="0.25"/>
    <row r="18524" ht="12" hidden="1" customHeight="1" x14ac:dyDescent="0.25"/>
    <row r="18525" ht="12" hidden="1" customHeight="1" x14ac:dyDescent="0.25"/>
    <row r="18526" ht="12" hidden="1" customHeight="1" x14ac:dyDescent="0.25"/>
    <row r="18527" ht="12" hidden="1" customHeight="1" x14ac:dyDescent="0.25"/>
    <row r="18528" ht="12" hidden="1" customHeight="1" x14ac:dyDescent="0.25"/>
    <row r="18529" ht="12" hidden="1" customHeight="1" x14ac:dyDescent="0.25"/>
    <row r="18530" ht="12" hidden="1" customHeight="1" x14ac:dyDescent="0.25"/>
    <row r="18531" ht="12" hidden="1" customHeight="1" x14ac:dyDescent="0.25"/>
    <row r="18532" ht="12" hidden="1" customHeight="1" x14ac:dyDescent="0.25"/>
    <row r="18533" ht="12" hidden="1" customHeight="1" x14ac:dyDescent="0.25"/>
    <row r="18534" ht="12" hidden="1" customHeight="1" x14ac:dyDescent="0.25"/>
    <row r="18535" ht="12" hidden="1" customHeight="1" x14ac:dyDescent="0.25"/>
    <row r="18536" ht="12" hidden="1" customHeight="1" x14ac:dyDescent="0.25"/>
    <row r="18537" ht="12" hidden="1" customHeight="1" x14ac:dyDescent="0.25"/>
    <row r="18538" ht="12" hidden="1" customHeight="1" x14ac:dyDescent="0.25"/>
    <row r="18539" ht="12" hidden="1" customHeight="1" x14ac:dyDescent="0.25"/>
    <row r="18540" ht="12" hidden="1" customHeight="1" x14ac:dyDescent="0.25"/>
    <row r="18541" ht="12" hidden="1" customHeight="1" x14ac:dyDescent="0.25"/>
    <row r="18542" ht="12" hidden="1" customHeight="1" x14ac:dyDescent="0.25"/>
    <row r="18543" ht="12" hidden="1" customHeight="1" x14ac:dyDescent="0.25"/>
    <row r="18544" ht="12" hidden="1" customHeight="1" x14ac:dyDescent="0.25"/>
    <row r="18545" ht="12" hidden="1" customHeight="1" x14ac:dyDescent="0.25"/>
    <row r="18546" ht="12" hidden="1" customHeight="1" x14ac:dyDescent="0.25"/>
    <row r="18547" ht="12" hidden="1" customHeight="1" x14ac:dyDescent="0.25"/>
    <row r="18548" ht="12" hidden="1" customHeight="1" x14ac:dyDescent="0.25"/>
    <row r="18549" ht="12" hidden="1" customHeight="1" x14ac:dyDescent="0.25"/>
    <row r="18550" ht="12" hidden="1" customHeight="1" x14ac:dyDescent="0.25"/>
    <row r="18551" ht="12" hidden="1" customHeight="1" x14ac:dyDescent="0.25"/>
    <row r="18552" ht="12" hidden="1" customHeight="1" x14ac:dyDescent="0.25"/>
    <row r="18553" ht="12" hidden="1" customHeight="1" x14ac:dyDescent="0.25"/>
    <row r="18554" ht="12" hidden="1" customHeight="1" x14ac:dyDescent="0.25"/>
    <row r="18555" ht="12" hidden="1" customHeight="1" x14ac:dyDescent="0.25"/>
    <row r="18556" ht="12" hidden="1" customHeight="1" x14ac:dyDescent="0.25"/>
    <row r="18557" ht="12" hidden="1" customHeight="1" x14ac:dyDescent="0.25"/>
    <row r="18558" ht="12" hidden="1" customHeight="1" x14ac:dyDescent="0.25"/>
    <row r="18559" ht="12" hidden="1" customHeight="1" x14ac:dyDescent="0.25"/>
    <row r="18560" ht="12" hidden="1" customHeight="1" x14ac:dyDescent="0.25"/>
    <row r="18561" ht="12" hidden="1" customHeight="1" x14ac:dyDescent="0.25"/>
    <row r="18562" ht="12" hidden="1" customHeight="1" x14ac:dyDescent="0.25"/>
    <row r="18563" ht="12" hidden="1" customHeight="1" x14ac:dyDescent="0.25"/>
    <row r="18564" ht="12" hidden="1" customHeight="1" x14ac:dyDescent="0.25"/>
    <row r="18565" ht="12" hidden="1" customHeight="1" x14ac:dyDescent="0.25"/>
    <row r="18566" ht="12" hidden="1" customHeight="1" x14ac:dyDescent="0.25"/>
    <row r="18567" ht="12" hidden="1" customHeight="1" x14ac:dyDescent="0.25"/>
    <row r="18568" ht="12" hidden="1" customHeight="1" x14ac:dyDescent="0.25"/>
    <row r="18569" ht="12" hidden="1" customHeight="1" x14ac:dyDescent="0.25"/>
    <row r="18570" ht="12" hidden="1" customHeight="1" x14ac:dyDescent="0.25"/>
    <row r="18571" ht="12" hidden="1" customHeight="1" x14ac:dyDescent="0.25"/>
    <row r="18572" ht="12" hidden="1" customHeight="1" x14ac:dyDescent="0.25"/>
    <row r="18573" ht="12" hidden="1" customHeight="1" x14ac:dyDescent="0.25"/>
    <row r="18574" ht="12" hidden="1" customHeight="1" x14ac:dyDescent="0.25"/>
    <row r="18575" ht="12" hidden="1" customHeight="1" x14ac:dyDescent="0.25"/>
    <row r="18576" ht="12" hidden="1" customHeight="1" x14ac:dyDescent="0.25"/>
    <row r="18577" ht="12" hidden="1" customHeight="1" x14ac:dyDescent="0.25"/>
    <row r="18578" ht="12" hidden="1" customHeight="1" x14ac:dyDescent="0.25"/>
    <row r="18579" ht="12" hidden="1" customHeight="1" x14ac:dyDescent="0.25"/>
    <row r="18580" ht="12" hidden="1" customHeight="1" x14ac:dyDescent="0.25"/>
    <row r="18581" ht="12" hidden="1" customHeight="1" x14ac:dyDescent="0.25"/>
    <row r="18582" ht="12" hidden="1" customHeight="1" x14ac:dyDescent="0.25"/>
    <row r="18583" ht="12" hidden="1" customHeight="1" x14ac:dyDescent="0.25"/>
    <row r="18584" ht="12" hidden="1" customHeight="1" x14ac:dyDescent="0.25"/>
    <row r="18585" ht="12" hidden="1" customHeight="1" x14ac:dyDescent="0.25"/>
    <row r="18586" ht="12" hidden="1" customHeight="1" x14ac:dyDescent="0.25"/>
    <row r="18587" ht="12" hidden="1" customHeight="1" x14ac:dyDescent="0.25"/>
    <row r="18588" ht="12" hidden="1" customHeight="1" x14ac:dyDescent="0.25"/>
    <row r="18589" ht="12" hidden="1" customHeight="1" x14ac:dyDescent="0.25"/>
    <row r="18590" ht="12" hidden="1" customHeight="1" x14ac:dyDescent="0.25"/>
    <row r="18591" ht="12" hidden="1" customHeight="1" x14ac:dyDescent="0.25"/>
    <row r="18592" ht="12" hidden="1" customHeight="1" x14ac:dyDescent="0.25"/>
    <row r="18593" ht="12" hidden="1" customHeight="1" x14ac:dyDescent="0.25"/>
    <row r="18594" ht="12" hidden="1" customHeight="1" x14ac:dyDescent="0.25"/>
    <row r="18595" ht="12" hidden="1" customHeight="1" x14ac:dyDescent="0.25"/>
    <row r="18596" ht="12" hidden="1" customHeight="1" x14ac:dyDescent="0.25"/>
    <row r="18597" ht="12" hidden="1" customHeight="1" x14ac:dyDescent="0.25"/>
    <row r="18598" ht="12" hidden="1" customHeight="1" x14ac:dyDescent="0.25"/>
    <row r="18599" ht="12" hidden="1" customHeight="1" x14ac:dyDescent="0.25"/>
    <row r="18600" ht="12" hidden="1" customHeight="1" x14ac:dyDescent="0.25"/>
    <row r="18601" ht="12" hidden="1" customHeight="1" x14ac:dyDescent="0.25"/>
    <row r="18602" ht="12" hidden="1" customHeight="1" x14ac:dyDescent="0.25"/>
    <row r="18603" ht="12" hidden="1" customHeight="1" x14ac:dyDescent="0.25"/>
    <row r="18604" ht="12" hidden="1" customHeight="1" x14ac:dyDescent="0.25"/>
    <row r="18605" ht="12" hidden="1" customHeight="1" x14ac:dyDescent="0.25"/>
    <row r="18606" ht="12" hidden="1" customHeight="1" x14ac:dyDescent="0.25"/>
    <row r="18607" ht="12" hidden="1" customHeight="1" x14ac:dyDescent="0.25"/>
    <row r="18608" ht="12" hidden="1" customHeight="1" x14ac:dyDescent="0.25"/>
    <row r="18609" ht="12" hidden="1" customHeight="1" x14ac:dyDescent="0.25"/>
    <row r="18610" ht="12" hidden="1" customHeight="1" x14ac:dyDescent="0.25"/>
    <row r="18611" ht="12" hidden="1" customHeight="1" x14ac:dyDescent="0.25"/>
    <row r="18612" ht="12" hidden="1" customHeight="1" x14ac:dyDescent="0.25"/>
    <row r="18613" ht="12" hidden="1" customHeight="1" x14ac:dyDescent="0.25"/>
    <row r="18614" ht="12" hidden="1" customHeight="1" x14ac:dyDescent="0.25"/>
    <row r="18615" ht="12" hidden="1" customHeight="1" x14ac:dyDescent="0.25"/>
    <row r="18616" ht="12" hidden="1" customHeight="1" x14ac:dyDescent="0.25"/>
    <row r="18617" ht="12" hidden="1" customHeight="1" x14ac:dyDescent="0.25"/>
    <row r="18618" ht="12" hidden="1" customHeight="1" x14ac:dyDescent="0.25"/>
    <row r="18619" ht="12" hidden="1" customHeight="1" x14ac:dyDescent="0.25"/>
    <row r="18620" ht="12" hidden="1" customHeight="1" x14ac:dyDescent="0.25"/>
    <row r="18621" ht="12" hidden="1" customHeight="1" x14ac:dyDescent="0.25"/>
    <row r="18622" ht="12" hidden="1" customHeight="1" x14ac:dyDescent="0.25"/>
    <row r="18623" ht="12" hidden="1" customHeight="1" x14ac:dyDescent="0.25"/>
    <row r="18624" ht="12" hidden="1" customHeight="1" x14ac:dyDescent="0.25"/>
    <row r="18625" ht="12" hidden="1" customHeight="1" x14ac:dyDescent="0.25"/>
    <row r="18626" ht="12" hidden="1" customHeight="1" x14ac:dyDescent="0.25"/>
    <row r="18627" ht="12" hidden="1" customHeight="1" x14ac:dyDescent="0.25"/>
    <row r="18628" ht="12" hidden="1" customHeight="1" x14ac:dyDescent="0.25"/>
    <row r="18629" ht="12" hidden="1" customHeight="1" x14ac:dyDescent="0.25"/>
    <row r="18630" ht="12" hidden="1" customHeight="1" x14ac:dyDescent="0.25"/>
    <row r="18631" ht="12" hidden="1" customHeight="1" x14ac:dyDescent="0.25"/>
    <row r="18632" ht="12" hidden="1" customHeight="1" x14ac:dyDescent="0.25"/>
    <row r="18633" ht="12" hidden="1" customHeight="1" x14ac:dyDescent="0.25"/>
    <row r="18634" ht="12" hidden="1" customHeight="1" x14ac:dyDescent="0.25"/>
    <row r="18635" ht="12" hidden="1" customHeight="1" x14ac:dyDescent="0.25"/>
    <row r="18636" ht="12" hidden="1" customHeight="1" x14ac:dyDescent="0.25"/>
    <row r="18637" ht="12" hidden="1" customHeight="1" x14ac:dyDescent="0.25"/>
    <row r="18638" ht="12" hidden="1" customHeight="1" x14ac:dyDescent="0.25"/>
    <row r="18639" ht="12" hidden="1" customHeight="1" x14ac:dyDescent="0.25"/>
    <row r="18640" ht="12" hidden="1" customHeight="1" x14ac:dyDescent="0.25"/>
    <row r="18641" ht="12" hidden="1" customHeight="1" x14ac:dyDescent="0.25"/>
    <row r="18642" ht="12" hidden="1" customHeight="1" x14ac:dyDescent="0.25"/>
    <row r="18643" ht="12" hidden="1" customHeight="1" x14ac:dyDescent="0.25"/>
    <row r="18644" ht="12" hidden="1" customHeight="1" x14ac:dyDescent="0.25"/>
    <row r="18645" ht="12" hidden="1" customHeight="1" x14ac:dyDescent="0.25"/>
    <row r="18646" ht="12" hidden="1" customHeight="1" x14ac:dyDescent="0.25"/>
    <row r="18647" ht="12" hidden="1" customHeight="1" x14ac:dyDescent="0.25"/>
    <row r="18648" ht="12" hidden="1" customHeight="1" x14ac:dyDescent="0.25"/>
    <row r="18649" ht="12" hidden="1" customHeight="1" x14ac:dyDescent="0.25"/>
    <row r="18650" ht="12" hidden="1" customHeight="1" x14ac:dyDescent="0.25"/>
    <row r="18651" ht="12" hidden="1" customHeight="1" x14ac:dyDescent="0.25"/>
    <row r="18652" ht="12" hidden="1" customHeight="1" x14ac:dyDescent="0.25"/>
    <row r="18653" ht="12" hidden="1" customHeight="1" x14ac:dyDescent="0.25"/>
    <row r="18654" ht="12" hidden="1" customHeight="1" x14ac:dyDescent="0.25"/>
    <row r="18655" ht="12" hidden="1" customHeight="1" x14ac:dyDescent="0.25"/>
    <row r="18656" ht="12" hidden="1" customHeight="1" x14ac:dyDescent="0.25"/>
    <row r="18657" ht="12" hidden="1" customHeight="1" x14ac:dyDescent="0.25"/>
    <row r="18658" ht="12" hidden="1" customHeight="1" x14ac:dyDescent="0.25"/>
    <row r="18659" ht="12" hidden="1" customHeight="1" x14ac:dyDescent="0.25"/>
    <row r="18660" ht="12" hidden="1" customHeight="1" x14ac:dyDescent="0.25"/>
    <row r="18661" ht="12" hidden="1" customHeight="1" x14ac:dyDescent="0.25"/>
    <row r="18662" ht="12" hidden="1" customHeight="1" x14ac:dyDescent="0.25"/>
    <row r="18663" ht="12" hidden="1" customHeight="1" x14ac:dyDescent="0.25"/>
    <row r="18664" ht="12" hidden="1" customHeight="1" x14ac:dyDescent="0.25"/>
    <row r="18665" ht="12" hidden="1" customHeight="1" x14ac:dyDescent="0.25"/>
    <row r="18666" ht="12" hidden="1" customHeight="1" x14ac:dyDescent="0.25"/>
    <row r="18667" ht="12" hidden="1" customHeight="1" x14ac:dyDescent="0.25"/>
    <row r="18668" ht="12" hidden="1" customHeight="1" x14ac:dyDescent="0.25"/>
    <row r="18669" ht="12" hidden="1" customHeight="1" x14ac:dyDescent="0.25"/>
    <row r="18670" ht="12" hidden="1" customHeight="1" x14ac:dyDescent="0.25"/>
    <row r="18671" ht="12" hidden="1" customHeight="1" x14ac:dyDescent="0.25"/>
    <row r="18672" ht="12" hidden="1" customHeight="1" x14ac:dyDescent="0.25"/>
    <row r="18673" ht="12" hidden="1" customHeight="1" x14ac:dyDescent="0.25"/>
    <row r="18674" ht="12" hidden="1" customHeight="1" x14ac:dyDescent="0.25"/>
    <row r="18675" ht="12" hidden="1" customHeight="1" x14ac:dyDescent="0.25"/>
    <row r="18676" ht="12" hidden="1" customHeight="1" x14ac:dyDescent="0.25"/>
    <row r="18677" ht="12" hidden="1" customHeight="1" x14ac:dyDescent="0.25"/>
    <row r="18678" ht="12" hidden="1" customHeight="1" x14ac:dyDescent="0.25"/>
    <row r="18679" ht="12" hidden="1" customHeight="1" x14ac:dyDescent="0.25"/>
    <row r="18680" ht="12" hidden="1" customHeight="1" x14ac:dyDescent="0.25"/>
    <row r="18681" ht="12" hidden="1" customHeight="1" x14ac:dyDescent="0.25"/>
    <row r="18682" ht="12" hidden="1" customHeight="1" x14ac:dyDescent="0.25"/>
    <row r="18683" ht="12" hidden="1" customHeight="1" x14ac:dyDescent="0.25"/>
    <row r="18684" ht="12" hidden="1" customHeight="1" x14ac:dyDescent="0.25"/>
    <row r="18685" ht="12" hidden="1" customHeight="1" x14ac:dyDescent="0.25"/>
    <row r="18686" ht="12" hidden="1" customHeight="1" x14ac:dyDescent="0.25"/>
    <row r="18687" ht="12" hidden="1" customHeight="1" x14ac:dyDescent="0.25"/>
    <row r="18688" ht="12" hidden="1" customHeight="1" x14ac:dyDescent="0.25"/>
    <row r="18689" ht="12" hidden="1" customHeight="1" x14ac:dyDescent="0.25"/>
    <row r="18690" ht="12" hidden="1" customHeight="1" x14ac:dyDescent="0.25"/>
    <row r="18691" ht="12" hidden="1" customHeight="1" x14ac:dyDescent="0.25"/>
    <row r="18692" ht="12" hidden="1" customHeight="1" x14ac:dyDescent="0.25"/>
    <row r="18693" ht="12" hidden="1" customHeight="1" x14ac:dyDescent="0.25"/>
    <row r="18694" ht="12" hidden="1" customHeight="1" x14ac:dyDescent="0.25"/>
    <row r="18695" ht="12" hidden="1" customHeight="1" x14ac:dyDescent="0.25"/>
    <row r="18696" ht="12" hidden="1" customHeight="1" x14ac:dyDescent="0.25"/>
    <row r="18697" ht="12" hidden="1" customHeight="1" x14ac:dyDescent="0.25"/>
    <row r="18698" ht="12" hidden="1" customHeight="1" x14ac:dyDescent="0.25"/>
    <row r="18699" ht="12" hidden="1" customHeight="1" x14ac:dyDescent="0.25"/>
    <row r="18700" ht="12" hidden="1" customHeight="1" x14ac:dyDescent="0.25"/>
    <row r="18701" ht="12" hidden="1" customHeight="1" x14ac:dyDescent="0.25"/>
    <row r="18702" ht="12" hidden="1" customHeight="1" x14ac:dyDescent="0.25"/>
    <row r="18703" ht="12" hidden="1" customHeight="1" x14ac:dyDescent="0.25"/>
    <row r="18704" ht="12" hidden="1" customHeight="1" x14ac:dyDescent="0.25"/>
    <row r="18705" ht="12" hidden="1" customHeight="1" x14ac:dyDescent="0.25"/>
    <row r="18706" ht="12" hidden="1" customHeight="1" x14ac:dyDescent="0.25"/>
    <row r="18707" ht="12" hidden="1" customHeight="1" x14ac:dyDescent="0.25"/>
    <row r="18708" ht="12" hidden="1" customHeight="1" x14ac:dyDescent="0.25"/>
    <row r="18709" ht="12" hidden="1" customHeight="1" x14ac:dyDescent="0.25"/>
    <row r="18710" ht="12" hidden="1" customHeight="1" x14ac:dyDescent="0.25"/>
    <row r="18711" ht="12" hidden="1" customHeight="1" x14ac:dyDescent="0.25"/>
    <row r="18712" ht="12" hidden="1" customHeight="1" x14ac:dyDescent="0.25"/>
    <row r="18713" ht="12" hidden="1" customHeight="1" x14ac:dyDescent="0.25"/>
    <row r="18714" ht="12" hidden="1" customHeight="1" x14ac:dyDescent="0.25"/>
    <row r="18715" ht="12" hidden="1" customHeight="1" x14ac:dyDescent="0.25"/>
    <row r="18716" ht="12" hidden="1" customHeight="1" x14ac:dyDescent="0.25"/>
    <row r="18717" ht="12" hidden="1" customHeight="1" x14ac:dyDescent="0.25"/>
    <row r="18718" ht="12" hidden="1" customHeight="1" x14ac:dyDescent="0.25"/>
    <row r="18719" ht="12" hidden="1" customHeight="1" x14ac:dyDescent="0.25"/>
    <row r="18720" ht="12" hidden="1" customHeight="1" x14ac:dyDescent="0.25"/>
    <row r="18721" ht="12" hidden="1" customHeight="1" x14ac:dyDescent="0.25"/>
    <row r="18722" ht="12" hidden="1" customHeight="1" x14ac:dyDescent="0.25"/>
    <row r="18723" ht="12" hidden="1" customHeight="1" x14ac:dyDescent="0.25"/>
    <row r="18724" ht="12" hidden="1" customHeight="1" x14ac:dyDescent="0.25"/>
    <row r="18725" ht="12" hidden="1" customHeight="1" x14ac:dyDescent="0.25"/>
    <row r="18726" ht="12" hidden="1" customHeight="1" x14ac:dyDescent="0.25"/>
    <row r="18727" ht="12" hidden="1" customHeight="1" x14ac:dyDescent="0.25"/>
    <row r="18728" ht="12" hidden="1" customHeight="1" x14ac:dyDescent="0.25"/>
    <row r="18729" ht="12" hidden="1" customHeight="1" x14ac:dyDescent="0.25"/>
    <row r="18730" ht="12" hidden="1" customHeight="1" x14ac:dyDescent="0.25"/>
    <row r="18731" ht="12" hidden="1" customHeight="1" x14ac:dyDescent="0.25"/>
    <row r="18732" ht="12" hidden="1" customHeight="1" x14ac:dyDescent="0.25"/>
    <row r="18733" ht="12" hidden="1" customHeight="1" x14ac:dyDescent="0.25"/>
    <row r="18734" ht="12" hidden="1" customHeight="1" x14ac:dyDescent="0.25"/>
    <row r="18735" ht="12" hidden="1" customHeight="1" x14ac:dyDescent="0.25"/>
    <row r="18736" ht="12" hidden="1" customHeight="1" x14ac:dyDescent="0.25"/>
    <row r="18737" ht="12" hidden="1" customHeight="1" x14ac:dyDescent="0.25"/>
    <row r="18738" ht="12" hidden="1" customHeight="1" x14ac:dyDescent="0.25"/>
    <row r="18739" ht="12" hidden="1" customHeight="1" x14ac:dyDescent="0.25"/>
    <row r="18740" ht="12" hidden="1" customHeight="1" x14ac:dyDescent="0.25"/>
    <row r="18741" ht="12" hidden="1" customHeight="1" x14ac:dyDescent="0.25"/>
    <row r="18742" ht="12" hidden="1" customHeight="1" x14ac:dyDescent="0.25"/>
    <row r="18743" ht="12" hidden="1" customHeight="1" x14ac:dyDescent="0.25"/>
    <row r="18744" ht="12" hidden="1" customHeight="1" x14ac:dyDescent="0.25"/>
    <row r="18745" ht="12" hidden="1" customHeight="1" x14ac:dyDescent="0.25"/>
    <row r="18746" ht="12" hidden="1" customHeight="1" x14ac:dyDescent="0.25"/>
    <row r="18747" ht="12" hidden="1" customHeight="1" x14ac:dyDescent="0.25"/>
    <row r="18748" ht="12" hidden="1" customHeight="1" x14ac:dyDescent="0.25"/>
    <row r="18749" ht="12" hidden="1" customHeight="1" x14ac:dyDescent="0.25"/>
    <row r="18750" ht="12" hidden="1" customHeight="1" x14ac:dyDescent="0.25"/>
    <row r="18751" ht="12" hidden="1" customHeight="1" x14ac:dyDescent="0.25"/>
    <row r="18752" ht="12" hidden="1" customHeight="1" x14ac:dyDescent="0.25"/>
    <row r="18753" ht="12" hidden="1" customHeight="1" x14ac:dyDescent="0.25"/>
    <row r="18754" ht="12" hidden="1" customHeight="1" x14ac:dyDescent="0.25"/>
    <row r="18755" ht="12" hidden="1" customHeight="1" x14ac:dyDescent="0.25"/>
    <row r="18756" ht="12" hidden="1" customHeight="1" x14ac:dyDescent="0.25"/>
    <row r="18757" ht="12" hidden="1" customHeight="1" x14ac:dyDescent="0.25"/>
    <row r="18758" ht="12" hidden="1" customHeight="1" x14ac:dyDescent="0.25"/>
    <row r="18759" ht="12" hidden="1" customHeight="1" x14ac:dyDescent="0.25"/>
    <row r="18760" ht="12" hidden="1" customHeight="1" x14ac:dyDescent="0.25"/>
    <row r="18761" ht="12" hidden="1" customHeight="1" x14ac:dyDescent="0.25"/>
    <row r="18762" ht="12" hidden="1" customHeight="1" x14ac:dyDescent="0.25"/>
    <row r="18763" ht="12" hidden="1" customHeight="1" x14ac:dyDescent="0.25"/>
    <row r="18764" ht="12" hidden="1" customHeight="1" x14ac:dyDescent="0.25"/>
    <row r="18765" ht="12" hidden="1" customHeight="1" x14ac:dyDescent="0.25"/>
    <row r="18766" ht="12" hidden="1" customHeight="1" x14ac:dyDescent="0.25"/>
    <row r="18767" ht="12" hidden="1" customHeight="1" x14ac:dyDescent="0.25"/>
    <row r="18768" ht="12" hidden="1" customHeight="1" x14ac:dyDescent="0.25"/>
    <row r="18769" ht="12" hidden="1" customHeight="1" x14ac:dyDescent="0.25"/>
    <row r="18770" ht="12" hidden="1" customHeight="1" x14ac:dyDescent="0.25"/>
    <row r="18771" ht="12" hidden="1" customHeight="1" x14ac:dyDescent="0.25"/>
    <row r="18772" ht="12" hidden="1" customHeight="1" x14ac:dyDescent="0.25"/>
    <row r="18773" ht="12" hidden="1" customHeight="1" x14ac:dyDescent="0.25"/>
    <row r="18774" ht="12" hidden="1" customHeight="1" x14ac:dyDescent="0.25"/>
    <row r="18775" ht="12" hidden="1" customHeight="1" x14ac:dyDescent="0.25"/>
    <row r="18776" ht="12" hidden="1" customHeight="1" x14ac:dyDescent="0.25"/>
    <row r="18777" ht="12" hidden="1" customHeight="1" x14ac:dyDescent="0.25"/>
    <row r="18778" ht="12" hidden="1" customHeight="1" x14ac:dyDescent="0.25"/>
    <row r="18779" ht="12" hidden="1" customHeight="1" x14ac:dyDescent="0.25"/>
    <row r="18780" ht="12" hidden="1" customHeight="1" x14ac:dyDescent="0.25"/>
    <row r="18781" ht="12" hidden="1" customHeight="1" x14ac:dyDescent="0.25"/>
    <row r="18782" ht="12" hidden="1" customHeight="1" x14ac:dyDescent="0.25"/>
    <row r="18783" ht="12" hidden="1" customHeight="1" x14ac:dyDescent="0.25"/>
    <row r="18784" ht="12" hidden="1" customHeight="1" x14ac:dyDescent="0.25"/>
    <row r="18785" ht="12" hidden="1" customHeight="1" x14ac:dyDescent="0.25"/>
    <row r="18786" ht="12" hidden="1" customHeight="1" x14ac:dyDescent="0.25"/>
    <row r="18787" ht="12" hidden="1" customHeight="1" x14ac:dyDescent="0.25"/>
    <row r="18788" ht="12" hidden="1" customHeight="1" x14ac:dyDescent="0.25"/>
    <row r="18789" ht="12" hidden="1" customHeight="1" x14ac:dyDescent="0.25"/>
    <row r="18790" ht="12" hidden="1" customHeight="1" x14ac:dyDescent="0.25"/>
    <row r="18791" ht="12" hidden="1" customHeight="1" x14ac:dyDescent="0.25"/>
    <row r="18792" ht="12" hidden="1" customHeight="1" x14ac:dyDescent="0.25"/>
    <row r="18793" ht="12" hidden="1" customHeight="1" x14ac:dyDescent="0.25"/>
    <row r="18794" ht="12" hidden="1" customHeight="1" x14ac:dyDescent="0.25"/>
    <row r="18795" ht="12" hidden="1" customHeight="1" x14ac:dyDescent="0.25"/>
    <row r="18796" ht="12" hidden="1" customHeight="1" x14ac:dyDescent="0.25"/>
    <row r="18797" ht="12" hidden="1" customHeight="1" x14ac:dyDescent="0.25"/>
    <row r="18798" ht="12" hidden="1" customHeight="1" x14ac:dyDescent="0.25"/>
    <row r="18799" ht="12" hidden="1" customHeight="1" x14ac:dyDescent="0.25"/>
    <row r="18800" ht="12" hidden="1" customHeight="1" x14ac:dyDescent="0.25"/>
    <row r="18801" ht="12" hidden="1" customHeight="1" x14ac:dyDescent="0.25"/>
    <row r="18802" ht="12" hidden="1" customHeight="1" x14ac:dyDescent="0.25"/>
    <row r="18803" ht="12" hidden="1" customHeight="1" x14ac:dyDescent="0.25"/>
    <row r="18804" ht="12" hidden="1" customHeight="1" x14ac:dyDescent="0.25"/>
    <row r="18805" ht="12" hidden="1" customHeight="1" x14ac:dyDescent="0.25"/>
    <row r="18806" ht="12" hidden="1" customHeight="1" x14ac:dyDescent="0.25"/>
    <row r="18807" ht="12" hidden="1" customHeight="1" x14ac:dyDescent="0.25"/>
    <row r="18808" ht="12" hidden="1" customHeight="1" x14ac:dyDescent="0.25"/>
    <row r="18809" ht="12" hidden="1" customHeight="1" x14ac:dyDescent="0.25"/>
    <row r="18810" ht="12" hidden="1" customHeight="1" x14ac:dyDescent="0.25"/>
    <row r="18811" ht="12" hidden="1" customHeight="1" x14ac:dyDescent="0.25"/>
    <row r="18812" ht="12" hidden="1" customHeight="1" x14ac:dyDescent="0.25"/>
    <row r="18813" ht="12" hidden="1" customHeight="1" x14ac:dyDescent="0.25"/>
    <row r="18814" ht="12" hidden="1" customHeight="1" x14ac:dyDescent="0.25"/>
    <row r="18815" ht="12" hidden="1" customHeight="1" x14ac:dyDescent="0.25"/>
    <row r="18816" ht="12" hidden="1" customHeight="1" x14ac:dyDescent="0.25"/>
    <row r="18817" ht="12" hidden="1" customHeight="1" x14ac:dyDescent="0.25"/>
    <row r="18818" ht="12" hidden="1" customHeight="1" x14ac:dyDescent="0.25"/>
    <row r="18819" ht="12" hidden="1" customHeight="1" x14ac:dyDescent="0.25"/>
    <row r="18820" ht="12" hidden="1" customHeight="1" x14ac:dyDescent="0.25"/>
    <row r="18821" ht="12" hidden="1" customHeight="1" x14ac:dyDescent="0.25"/>
    <row r="18822" ht="12" hidden="1" customHeight="1" x14ac:dyDescent="0.25"/>
    <row r="18823" ht="12" hidden="1" customHeight="1" x14ac:dyDescent="0.25"/>
    <row r="18824" ht="12" hidden="1" customHeight="1" x14ac:dyDescent="0.25"/>
    <row r="18825" ht="12" hidden="1" customHeight="1" x14ac:dyDescent="0.25"/>
    <row r="18826" ht="12" hidden="1" customHeight="1" x14ac:dyDescent="0.25"/>
    <row r="18827" ht="12" hidden="1" customHeight="1" x14ac:dyDescent="0.25"/>
    <row r="18828" ht="12" hidden="1" customHeight="1" x14ac:dyDescent="0.25"/>
    <row r="18829" ht="12" hidden="1" customHeight="1" x14ac:dyDescent="0.25"/>
    <row r="18830" ht="12" hidden="1" customHeight="1" x14ac:dyDescent="0.25"/>
    <row r="18831" ht="12" hidden="1" customHeight="1" x14ac:dyDescent="0.25"/>
    <row r="18832" ht="12" hidden="1" customHeight="1" x14ac:dyDescent="0.25"/>
    <row r="18833" ht="12" hidden="1" customHeight="1" x14ac:dyDescent="0.25"/>
    <row r="18834" ht="12" hidden="1" customHeight="1" x14ac:dyDescent="0.25"/>
    <row r="18835" ht="12" hidden="1" customHeight="1" x14ac:dyDescent="0.25"/>
    <row r="18836" ht="12" hidden="1" customHeight="1" x14ac:dyDescent="0.25"/>
    <row r="18837" ht="12" hidden="1" customHeight="1" x14ac:dyDescent="0.25"/>
    <row r="18838" ht="12" hidden="1" customHeight="1" x14ac:dyDescent="0.25"/>
    <row r="18839" ht="12" hidden="1" customHeight="1" x14ac:dyDescent="0.25"/>
    <row r="18840" ht="12" hidden="1" customHeight="1" x14ac:dyDescent="0.25"/>
    <row r="18841" ht="12" hidden="1" customHeight="1" x14ac:dyDescent="0.25"/>
    <row r="18842" ht="12" hidden="1" customHeight="1" x14ac:dyDescent="0.25"/>
    <row r="18843" ht="12" hidden="1" customHeight="1" x14ac:dyDescent="0.25"/>
    <row r="18844" ht="12" hidden="1" customHeight="1" x14ac:dyDescent="0.25"/>
    <row r="18845" ht="12" hidden="1" customHeight="1" x14ac:dyDescent="0.25"/>
    <row r="18846" ht="12" hidden="1" customHeight="1" x14ac:dyDescent="0.25"/>
    <row r="18847" ht="12" hidden="1" customHeight="1" x14ac:dyDescent="0.25"/>
    <row r="18848" ht="12" hidden="1" customHeight="1" x14ac:dyDescent="0.25"/>
    <row r="18849" ht="12" hidden="1" customHeight="1" x14ac:dyDescent="0.25"/>
    <row r="18850" ht="12" hidden="1" customHeight="1" x14ac:dyDescent="0.25"/>
    <row r="18851" ht="12" hidden="1" customHeight="1" x14ac:dyDescent="0.25"/>
    <row r="18852" ht="12" hidden="1" customHeight="1" x14ac:dyDescent="0.25"/>
    <row r="18853" ht="12" hidden="1" customHeight="1" x14ac:dyDescent="0.25"/>
    <row r="18854" ht="12" hidden="1" customHeight="1" x14ac:dyDescent="0.25"/>
    <row r="18855" ht="12" hidden="1" customHeight="1" x14ac:dyDescent="0.25"/>
    <row r="18856" ht="12" hidden="1" customHeight="1" x14ac:dyDescent="0.25"/>
    <row r="18857" ht="12" hidden="1" customHeight="1" x14ac:dyDescent="0.25"/>
    <row r="18858" ht="12" hidden="1" customHeight="1" x14ac:dyDescent="0.25"/>
    <row r="18859" ht="12" hidden="1" customHeight="1" x14ac:dyDescent="0.25"/>
    <row r="18860" ht="12" hidden="1" customHeight="1" x14ac:dyDescent="0.25"/>
    <row r="18861" ht="12" hidden="1" customHeight="1" x14ac:dyDescent="0.25"/>
    <row r="18862" ht="12" hidden="1" customHeight="1" x14ac:dyDescent="0.25"/>
    <row r="18863" ht="12" hidden="1" customHeight="1" x14ac:dyDescent="0.25"/>
    <row r="18864" ht="12" hidden="1" customHeight="1" x14ac:dyDescent="0.25"/>
    <row r="18865" ht="12" hidden="1" customHeight="1" x14ac:dyDescent="0.25"/>
    <row r="18866" ht="12" hidden="1" customHeight="1" x14ac:dyDescent="0.25"/>
    <row r="18867" ht="12" hidden="1" customHeight="1" x14ac:dyDescent="0.25"/>
    <row r="18868" ht="12" hidden="1" customHeight="1" x14ac:dyDescent="0.25"/>
    <row r="18869" ht="12" hidden="1" customHeight="1" x14ac:dyDescent="0.25"/>
    <row r="18870" ht="12" hidden="1" customHeight="1" x14ac:dyDescent="0.25"/>
    <row r="18871" ht="12" hidden="1" customHeight="1" x14ac:dyDescent="0.25"/>
    <row r="18872" ht="12" hidden="1" customHeight="1" x14ac:dyDescent="0.25"/>
    <row r="18873" ht="12" hidden="1" customHeight="1" x14ac:dyDescent="0.25"/>
    <row r="18874" ht="12" hidden="1" customHeight="1" x14ac:dyDescent="0.25"/>
    <row r="18875" ht="12" hidden="1" customHeight="1" x14ac:dyDescent="0.25"/>
    <row r="18876" ht="12" hidden="1" customHeight="1" x14ac:dyDescent="0.25"/>
    <row r="18877" ht="12" hidden="1" customHeight="1" x14ac:dyDescent="0.25"/>
    <row r="18878" ht="12" hidden="1" customHeight="1" x14ac:dyDescent="0.25"/>
    <row r="18879" ht="12" hidden="1" customHeight="1" x14ac:dyDescent="0.25"/>
    <row r="18880" ht="12" hidden="1" customHeight="1" x14ac:dyDescent="0.25"/>
    <row r="18881" ht="12" hidden="1" customHeight="1" x14ac:dyDescent="0.25"/>
    <row r="18882" ht="12" hidden="1" customHeight="1" x14ac:dyDescent="0.25"/>
    <row r="18883" ht="12" hidden="1" customHeight="1" x14ac:dyDescent="0.25"/>
    <row r="18884" ht="12" hidden="1" customHeight="1" x14ac:dyDescent="0.25"/>
    <row r="18885" ht="12" hidden="1" customHeight="1" x14ac:dyDescent="0.25"/>
    <row r="18886" ht="12" hidden="1" customHeight="1" x14ac:dyDescent="0.25"/>
    <row r="18887" ht="12" hidden="1" customHeight="1" x14ac:dyDescent="0.25"/>
    <row r="18888" ht="12" hidden="1" customHeight="1" x14ac:dyDescent="0.25"/>
    <row r="18889" ht="12" hidden="1" customHeight="1" x14ac:dyDescent="0.25"/>
    <row r="18890" ht="12" hidden="1" customHeight="1" x14ac:dyDescent="0.25"/>
    <row r="18891" ht="12" hidden="1" customHeight="1" x14ac:dyDescent="0.25"/>
    <row r="18892" ht="12" hidden="1" customHeight="1" x14ac:dyDescent="0.25"/>
    <row r="18893" ht="12" hidden="1" customHeight="1" x14ac:dyDescent="0.25"/>
    <row r="18894" ht="12" hidden="1" customHeight="1" x14ac:dyDescent="0.25"/>
    <row r="18895" ht="12" hidden="1" customHeight="1" x14ac:dyDescent="0.25"/>
    <row r="18896" ht="12" hidden="1" customHeight="1" x14ac:dyDescent="0.25"/>
    <row r="18897" ht="12" hidden="1" customHeight="1" x14ac:dyDescent="0.25"/>
    <row r="18898" ht="12" hidden="1" customHeight="1" x14ac:dyDescent="0.25"/>
    <row r="18899" ht="12" hidden="1" customHeight="1" x14ac:dyDescent="0.25"/>
    <row r="18900" ht="12" hidden="1" customHeight="1" x14ac:dyDescent="0.25"/>
    <row r="18901" ht="12" hidden="1" customHeight="1" x14ac:dyDescent="0.25"/>
    <row r="18902" ht="12" hidden="1" customHeight="1" x14ac:dyDescent="0.25"/>
    <row r="18903" ht="12" hidden="1" customHeight="1" x14ac:dyDescent="0.25"/>
    <row r="18904" ht="12" hidden="1" customHeight="1" x14ac:dyDescent="0.25"/>
    <row r="18905" ht="12" hidden="1" customHeight="1" x14ac:dyDescent="0.25"/>
    <row r="18906" ht="12" hidden="1" customHeight="1" x14ac:dyDescent="0.25"/>
    <row r="18907" ht="12" hidden="1" customHeight="1" x14ac:dyDescent="0.25"/>
    <row r="18908" ht="12" hidden="1" customHeight="1" x14ac:dyDescent="0.25"/>
    <row r="18909" ht="12" hidden="1" customHeight="1" x14ac:dyDescent="0.25"/>
    <row r="18910" ht="12" hidden="1" customHeight="1" x14ac:dyDescent="0.25"/>
    <row r="18911" ht="12" hidden="1" customHeight="1" x14ac:dyDescent="0.25"/>
    <row r="18912" ht="12" hidden="1" customHeight="1" x14ac:dyDescent="0.25"/>
    <row r="18913" ht="12" hidden="1" customHeight="1" x14ac:dyDescent="0.25"/>
    <row r="18914" ht="12" hidden="1" customHeight="1" x14ac:dyDescent="0.25"/>
    <row r="18915" ht="12" hidden="1" customHeight="1" x14ac:dyDescent="0.25"/>
    <row r="18916" ht="12" hidden="1" customHeight="1" x14ac:dyDescent="0.25"/>
    <row r="18917" ht="12" hidden="1" customHeight="1" x14ac:dyDescent="0.25"/>
    <row r="18918" ht="12" hidden="1" customHeight="1" x14ac:dyDescent="0.25"/>
    <row r="18919" ht="12" hidden="1" customHeight="1" x14ac:dyDescent="0.25"/>
    <row r="18920" ht="12" hidden="1" customHeight="1" x14ac:dyDescent="0.25"/>
    <row r="18921" ht="12" hidden="1" customHeight="1" x14ac:dyDescent="0.25"/>
    <row r="18922" ht="12" hidden="1" customHeight="1" x14ac:dyDescent="0.25"/>
    <row r="18923" ht="12" hidden="1" customHeight="1" x14ac:dyDescent="0.25"/>
    <row r="18924" ht="12" hidden="1" customHeight="1" x14ac:dyDescent="0.25"/>
    <row r="18925" ht="12" hidden="1" customHeight="1" x14ac:dyDescent="0.25"/>
    <row r="18926" ht="12" hidden="1" customHeight="1" x14ac:dyDescent="0.25"/>
    <row r="18927" ht="12" hidden="1" customHeight="1" x14ac:dyDescent="0.25"/>
    <row r="18928" ht="12" hidden="1" customHeight="1" x14ac:dyDescent="0.25"/>
    <row r="18929" ht="12" hidden="1" customHeight="1" x14ac:dyDescent="0.25"/>
    <row r="18930" ht="12" hidden="1" customHeight="1" x14ac:dyDescent="0.25"/>
    <row r="18931" ht="12" hidden="1" customHeight="1" x14ac:dyDescent="0.25"/>
    <row r="18932" ht="12" hidden="1" customHeight="1" x14ac:dyDescent="0.25"/>
    <row r="18933" ht="12" hidden="1" customHeight="1" x14ac:dyDescent="0.25"/>
    <row r="18934" ht="12" hidden="1" customHeight="1" x14ac:dyDescent="0.25"/>
    <row r="18935" ht="12" hidden="1" customHeight="1" x14ac:dyDescent="0.25"/>
    <row r="18936" ht="12" hidden="1" customHeight="1" x14ac:dyDescent="0.25"/>
    <row r="18937" ht="12" hidden="1" customHeight="1" x14ac:dyDescent="0.25"/>
    <row r="18938" ht="12" hidden="1" customHeight="1" x14ac:dyDescent="0.25"/>
    <row r="18939" ht="12" hidden="1" customHeight="1" x14ac:dyDescent="0.25"/>
    <row r="18940" ht="12" hidden="1" customHeight="1" x14ac:dyDescent="0.25"/>
    <row r="18941" ht="12" hidden="1" customHeight="1" x14ac:dyDescent="0.25"/>
    <row r="18942" ht="12" hidden="1" customHeight="1" x14ac:dyDescent="0.25"/>
    <row r="18943" ht="12" hidden="1" customHeight="1" x14ac:dyDescent="0.25"/>
    <row r="18944" ht="12" hidden="1" customHeight="1" x14ac:dyDescent="0.25"/>
    <row r="18945" ht="12" hidden="1" customHeight="1" x14ac:dyDescent="0.25"/>
    <row r="18946" ht="12" hidden="1" customHeight="1" x14ac:dyDescent="0.25"/>
    <row r="18947" ht="12" hidden="1" customHeight="1" x14ac:dyDescent="0.25"/>
    <row r="18948" ht="12" hidden="1" customHeight="1" x14ac:dyDescent="0.25"/>
    <row r="18949" ht="12" hidden="1" customHeight="1" x14ac:dyDescent="0.25"/>
    <row r="18950" ht="12" hidden="1" customHeight="1" x14ac:dyDescent="0.25"/>
    <row r="18951" ht="12" hidden="1" customHeight="1" x14ac:dyDescent="0.25"/>
    <row r="18952" ht="12" hidden="1" customHeight="1" x14ac:dyDescent="0.25"/>
    <row r="18953" ht="12" hidden="1" customHeight="1" x14ac:dyDescent="0.25"/>
    <row r="18954" ht="12" hidden="1" customHeight="1" x14ac:dyDescent="0.25"/>
    <row r="18955" ht="12" hidden="1" customHeight="1" x14ac:dyDescent="0.25"/>
    <row r="18956" ht="12" hidden="1" customHeight="1" x14ac:dyDescent="0.25"/>
    <row r="18957" ht="12" hidden="1" customHeight="1" x14ac:dyDescent="0.25"/>
    <row r="18958" ht="12" hidden="1" customHeight="1" x14ac:dyDescent="0.25"/>
    <row r="18959" ht="12" hidden="1" customHeight="1" x14ac:dyDescent="0.25"/>
    <row r="18960" ht="12" hidden="1" customHeight="1" x14ac:dyDescent="0.25"/>
    <row r="18961" ht="12" hidden="1" customHeight="1" x14ac:dyDescent="0.25"/>
    <row r="18962" ht="12" hidden="1" customHeight="1" x14ac:dyDescent="0.25"/>
    <row r="18963" ht="12" hidden="1" customHeight="1" x14ac:dyDescent="0.25"/>
    <row r="18964" ht="12" hidden="1" customHeight="1" x14ac:dyDescent="0.25"/>
    <row r="18965" ht="12" hidden="1" customHeight="1" x14ac:dyDescent="0.25"/>
    <row r="18966" ht="12" hidden="1" customHeight="1" x14ac:dyDescent="0.25"/>
    <row r="18967" ht="12" hidden="1" customHeight="1" x14ac:dyDescent="0.25"/>
    <row r="18968" ht="12" hidden="1" customHeight="1" x14ac:dyDescent="0.25"/>
    <row r="18969" ht="12" hidden="1" customHeight="1" x14ac:dyDescent="0.25"/>
    <row r="18970" ht="12" hidden="1" customHeight="1" x14ac:dyDescent="0.25"/>
    <row r="18971" ht="12" hidden="1" customHeight="1" x14ac:dyDescent="0.25"/>
    <row r="18972" ht="12" hidden="1" customHeight="1" x14ac:dyDescent="0.25"/>
    <row r="18973" ht="12" hidden="1" customHeight="1" x14ac:dyDescent="0.25"/>
    <row r="18974" ht="12" hidden="1" customHeight="1" x14ac:dyDescent="0.25"/>
    <row r="18975" ht="12" hidden="1" customHeight="1" x14ac:dyDescent="0.25"/>
    <row r="18976" ht="12" hidden="1" customHeight="1" x14ac:dyDescent="0.25"/>
    <row r="18977" ht="12" hidden="1" customHeight="1" x14ac:dyDescent="0.25"/>
    <row r="18978" ht="12" hidden="1" customHeight="1" x14ac:dyDescent="0.25"/>
    <row r="18979" ht="12" hidden="1" customHeight="1" x14ac:dyDescent="0.25"/>
    <row r="18980" ht="12" hidden="1" customHeight="1" x14ac:dyDescent="0.25"/>
    <row r="18981" ht="12" hidden="1" customHeight="1" x14ac:dyDescent="0.25"/>
    <row r="18982" ht="12" hidden="1" customHeight="1" x14ac:dyDescent="0.25"/>
    <row r="18983" ht="12" hidden="1" customHeight="1" x14ac:dyDescent="0.25"/>
    <row r="18984" ht="12" hidden="1" customHeight="1" x14ac:dyDescent="0.25"/>
    <row r="18985" ht="12" hidden="1" customHeight="1" x14ac:dyDescent="0.25"/>
    <row r="18986" ht="12" hidden="1" customHeight="1" x14ac:dyDescent="0.25"/>
    <row r="18987" ht="12" hidden="1" customHeight="1" x14ac:dyDescent="0.25"/>
    <row r="18988" ht="12" hidden="1" customHeight="1" x14ac:dyDescent="0.25"/>
    <row r="18989" ht="12" hidden="1" customHeight="1" x14ac:dyDescent="0.25"/>
    <row r="18990" ht="12" hidden="1" customHeight="1" x14ac:dyDescent="0.25"/>
    <row r="18991" ht="12" hidden="1" customHeight="1" x14ac:dyDescent="0.25"/>
    <row r="18992" ht="12" hidden="1" customHeight="1" x14ac:dyDescent="0.25"/>
    <row r="18993" ht="12" hidden="1" customHeight="1" x14ac:dyDescent="0.25"/>
    <row r="18994" ht="12" hidden="1" customHeight="1" x14ac:dyDescent="0.25"/>
    <row r="18995" ht="12" hidden="1" customHeight="1" x14ac:dyDescent="0.25"/>
    <row r="18996" ht="12" hidden="1" customHeight="1" x14ac:dyDescent="0.25"/>
    <row r="18997" ht="12" hidden="1" customHeight="1" x14ac:dyDescent="0.25"/>
    <row r="18998" ht="12" hidden="1" customHeight="1" x14ac:dyDescent="0.25"/>
    <row r="18999" ht="12" hidden="1" customHeight="1" x14ac:dyDescent="0.25"/>
    <row r="19000" ht="12" hidden="1" customHeight="1" x14ac:dyDescent="0.25"/>
    <row r="19001" ht="12" hidden="1" customHeight="1" x14ac:dyDescent="0.25"/>
    <row r="19002" ht="12" hidden="1" customHeight="1" x14ac:dyDescent="0.25"/>
    <row r="19003" ht="12" hidden="1" customHeight="1" x14ac:dyDescent="0.25"/>
    <row r="19004" ht="12" hidden="1" customHeight="1" x14ac:dyDescent="0.25"/>
    <row r="19005" ht="12" hidden="1" customHeight="1" x14ac:dyDescent="0.25"/>
    <row r="19006" ht="12" hidden="1" customHeight="1" x14ac:dyDescent="0.25"/>
    <row r="19007" ht="12" hidden="1" customHeight="1" x14ac:dyDescent="0.25"/>
    <row r="19008" ht="12" hidden="1" customHeight="1" x14ac:dyDescent="0.25"/>
    <row r="19009" ht="12" hidden="1" customHeight="1" x14ac:dyDescent="0.25"/>
    <row r="19010" ht="12" hidden="1" customHeight="1" x14ac:dyDescent="0.25"/>
    <row r="19011" ht="12" hidden="1" customHeight="1" x14ac:dyDescent="0.25"/>
    <row r="19012" ht="12" hidden="1" customHeight="1" x14ac:dyDescent="0.25"/>
    <row r="19013" ht="12" hidden="1" customHeight="1" x14ac:dyDescent="0.25"/>
    <row r="19014" ht="12" hidden="1" customHeight="1" x14ac:dyDescent="0.25"/>
    <row r="19015" ht="12" hidden="1" customHeight="1" x14ac:dyDescent="0.25"/>
    <row r="19016" ht="12" hidden="1" customHeight="1" x14ac:dyDescent="0.25"/>
    <row r="19017" ht="12" hidden="1" customHeight="1" x14ac:dyDescent="0.25"/>
    <row r="19018" ht="12" hidden="1" customHeight="1" x14ac:dyDescent="0.25"/>
    <row r="19019" ht="12" hidden="1" customHeight="1" x14ac:dyDescent="0.25"/>
    <row r="19020" ht="12" hidden="1" customHeight="1" x14ac:dyDescent="0.25"/>
    <row r="19021" ht="12" hidden="1" customHeight="1" x14ac:dyDescent="0.25"/>
    <row r="19022" ht="12" hidden="1" customHeight="1" x14ac:dyDescent="0.25"/>
    <row r="19023" ht="12" hidden="1" customHeight="1" x14ac:dyDescent="0.25"/>
    <row r="19024" ht="12" hidden="1" customHeight="1" x14ac:dyDescent="0.25"/>
    <row r="19025" ht="12" hidden="1" customHeight="1" x14ac:dyDescent="0.25"/>
    <row r="19026" ht="12" hidden="1" customHeight="1" x14ac:dyDescent="0.25"/>
    <row r="19027" ht="12" hidden="1" customHeight="1" x14ac:dyDescent="0.25"/>
    <row r="19028" ht="12" hidden="1" customHeight="1" x14ac:dyDescent="0.25"/>
    <row r="19029" ht="12" hidden="1" customHeight="1" x14ac:dyDescent="0.25"/>
    <row r="19030" ht="12" hidden="1" customHeight="1" x14ac:dyDescent="0.25"/>
    <row r="19031" ht="12" hidden="1" customHeight="1" x14ac:dyDescent="0.25"/>
    <row r="19032" ht="12" hidden="1" customHeight="1" x14ac:dyDescent="0.25"/>
    <row r="19033" ht="12" hidden="1" customHeight="1" x14ac:dyDescent="0.25"/>
    <row r="19034" ht="12" hidden="1" customHeight="1" x14ac:dyDescent="0.25"/>
    <row r="19035" ht="12" hidden="1" customHeight="1" x14ac:dyDescent="0.25"/>
    <row r="19036" ht="12" hidden="1" customHeight="1" x14ac:dyDescent="0.25"/>
    <row r="19037" ht="12" hidden="1" customHeight="1" x14ac:dyDescent="0.25"/>
    <row r="19038" ht="12" hidden="1" customHeight="1" x14ac:dyDescent="0.25"/>
    <row r="19039" ht="12" hidden="1" customHeight="1" x14ac:dyDescent="0.25"/>
    <row r="19040" ht="12" hidden="1" customHeight="1" x14ac:dyDescent="0.25"/>
    <row r="19041" ht="12" hidden="1" customHeight="1" x14ac:dyDescent="0.25"/>
    <row r="19042" ht="12" hidden="1" customHeight="1" x14ac:dyDescent="0.25"/>
    <row r="19043" ht="12" hidden="1" customHeight="1" x14ac:dyDescent="0.25"/>
    <row r="19044" ht="12" hidden="1" customHeight="1" x14ac:dyDescent="0.25"/>
    <row r="19045" ht="12" hidden="1" customHeight="1" x14ac:dyDescent="0.25"/>
    <row r="19046" ht="12" hidden="1" customHeight="1" x14ac:dyDescent="0.25"/>
    <row r="19047" ht="12" hidden="1" customHeight="1" x14ac:dyDescent="0.25"/>
    <row r="19048" ht="12" hidden="1" customHeight="1" x14ac:dyDescent="0.25"/>
    <row r="19049" ht="12" hidden="1" customHeight="1" x14ac:dyDescent="0.25"/>
    <row r="19050" ht="12" hidden="1" customHeight="1" x14ac:dyDescent="0.25"/>
    <row r="19051" ht="12" hidden="1" customHeight="1" x14ac:dyDescent="0.25"/>
    <row r="19052" ht="12" hidden="1" customHeight="1" x14ac:dyDescent="0.25"/>
    <row r="19053" ht="12" hidden="1" customHeight="1" x14ac:dyDescent="0.25"/>
    <row r="19054" ht="12" hidden="1" customHeight="1" x14ac:dyDescent="0.25"/>
    <row r="19055" ht="12" hidden="1" customHeight="1" x14ac:dyDescent="0.25"/>
    <row r="19056" ht="12" hidden="1" customHeight="1" x14ac:dyDescent="0.25"/>
    <row r="19057" ht="12" hidden="1" customHeight="1" x14ac:dyDescent="0.25"/>
    <row r="19058" ht="12" hidden="1" customHeight="1" x14ac:dyDescent="0.25"/>
    <row r="19059" ht="12" hidden="1" customHeight="1" x14ac:dyDescent="0.25"/>
    <row r="19060" ht="12" hidden="1" customHeight="1" x14ac:dyDescent="0.25"/>
    <row r="19061" ht="12" hidden="1" customHeight="1" x14ac:dyDescent="0.25"/>
    <row r="19062" ht="12" hidden="1" customHeight="1" x14ac:dyDescent="0.25"/>
    <row r="19063" ht="12" hidden="1" customHeight="1" x14ac:dyDescent="0.25"/>
    <row r="19064" ht="12" hidden="1" customHeight="1" x14ac:dyDescent="0.25"/>
    <row r="19065" ht="12" hidden="1" customHeight="1" x14ac:dyDescent="0.25"/>
    <row r="19066" ht="12" hidden="1" customHeight="1" x14ac:dyDescent="0.25"/>
    <row r="19067" ht="12" hidden="1" customHeight="1" x14ac:dyDescent="0.25"/>
    <row r="19068" ht="12" hidden="1" customHeight="1" x14ac:dyDescent="0.25"/>
    <row r="19069" ht="12" hidden="1" customHeight="1" x14ac:dyDescent="0.25"/>
    <row r="19070" ht="12" hidden="1" customHeight="1" x14ac:dyDescent="0.25"/>
    <row r="19071" ht="12" hidden="1" customHeight="1" x14ac:dyDescent="0.25"/>
    <row r="19072" ht="12" hidden="1" customHeight="1" x14ac:dyDescent="0.25"/>
    <row r="19073" ht="12" hidden="1" customHeight="1" x14ac:dyDescent="0.25"/>
    <row r="19074" ht="12" hidden="1" customHeight="1" x14ac:dyDescent="0.25"/>
    <row r="19075" ht="12" hidden="1" customHeight="1" x14ac:dyDescent="0.25"/>
    <row r="19076" ht="12" hidden="1" customHeight="1" x14ac:dyDescent="0.25"/>
    <row r="19077" ht="12" hidden="1" customHeight="1" x14ac:dyDescent="0.25"/>
    <row r="19078" ht="12" hidden="1" customHeight="1" x14ac:dyDescent="0.25"/>
    <row r="19079" ht="12" hidden="1" customHeight="1" x14ac:dyDescent="0.25"/>
    <row r="19080" ht="12" hidden="1" customHeight="1" x14ac:dyDescent="0.25"/>
    <row r="19081" ht="12" hidden="1" customHeight="1" x14ac:dyDescent="0.25"/>
    <row r="19082" ht="12" hidden="1" customHeight="1" x14ac:dyDescent="0.25"/>
    <row r="19083" ht="12" hidden="1" customHeight="1" x14ac:dyDescent="0.25"/>
    <row r="19084" ht="12" hidden="1" customHeight="1" x14ac:dyDescent="0.25"/>
    <row r="19085" ht="12" hidden="1" customHeight="1" x14ac:dyDescent="0.25"/>
    <row r="19086" ht="12" hidden="1" customHeight="1" x14ac:dyDescent="0.25"/>
    <row r="19087" ht="12" hidden="1" customHeight="1" x14ac:dyDescent="0.25"/>
    <row r="19088" ht="12" hidden="1" customHeight="1" x14ac:dyDescent="0.25"/>
    <row r="19089" ht="12" hidden="1" customHeight="1" x14ac:dyDescent="0.25"/>
    <row r="19090" ht="12" hidden="1" customHeight="1" x14ac:dyDescent="0.25"/>
    <row r="19091" ht="12" hidden="1" customHeight="1" x14ac:dyDescent="0.25"/>
    <row r="19092" ht="12" hidden="1" customHeight="1" x14ac:dyDescent="0.25"/>
    <row r="19093" ht="12" hidden="1" customHeight="1" x14ac:dyDescent="0.25"/>
    <row r="19094" ht="12" hidden="1" customHeight="1" x14ac:dyDescent="0.25"/>
    <row r="19095" ht="12" hidden="1" customHeight="1" x14ac:dyDescent="0.25"/>
    <row r="19096" ht="12" hidden="1" customHeight="1" x14ac:dyDescent="0.25"/>
    <row r="19097" ht="12" hidden="1" customHeight="1" x14ac:dyDescent="0.25"/>
    <row r="19098" ht="12" hidden="1" customHeight="1" x14ac:dyDescent="0.25"/>
    <row r="19099" ht="12" hidden="1" customHeight="1" x14ac:dyDescent="0.25"/>
    <row r="19100" ht="12" hidden="1" customHeight="1" x14ac:dyDescent="0.25"/>
    <row r="19101" ht="12" hidden="1" customHeight="1" x14ac:dyDescent="0.25"/>
    <row r="19102" ht="12" hidden="1" customHeight="1" x14ac:dyDescent="0.25"/>
    <row r="19103" ht="12" hidden="1" customHeight="1" x14ac:dyDescent="0.25"/>
    <row r="19104" ht="12" hidden="1" customHeight="1" x14ac:dyDescent="0.25"/>
    <row r="19105" ht="12" hidden="1" customHeight="1" x14ac:dyDescent="0.25"/>
    <row r="19106" ht="12" hidden="1" customHeight="1" x14ac:dyDescent="0.25"/>
    <row r="19107" ht="12" hidden="1" customHeight="1" x14ac:dyDescent="0.25"/>
    <row r="19108" ht="12" hidden="1" customHeight="1" x14ac:dyDescent="0.25"/>
    <row r="19109" ht="12" hidden="1" customHeight="1" x14ac:dyDescent="0.25"/>
    <row r="19110" ht="12" hidden="1" customHeight="1" x14ac:dyDescent="0.25"/>
    <row r="19111" ht="12" hidden="1" customHeight="1" x14ac:dyDescent="0.25"/>
    <row r="19112" ht="12" hidden="1" customHeight="1" x14ac:dyDescent="0.25"/>
    <row r="19113" ht="12" hidden="1" customHeight="1" x14ac:dyDescent="0.25"/>
    <row r="19114" ht="12" hidden="1" customHeight="1" x14ac:dyDescent="0.25"/>
    <row r="19115" ht="12" hidden="1" customHeight="1" x14ac:dyDescent="0.25"/>
    <row r="19116" ht="12" hidden="1" customHeight="1" x14ac:dyDescent="0.25"/>
    <row r="19117" ht="12" hidden="1" customHeight="1" x14ac:dyDescent="0.25"/>
    <row r="19118" ht="12" hidden="1" customHeight="1" x14ac:dyDescent="0.25"/>
    <row r="19119" ht="12" hidden="1" customHeight="1" x14ac:dyDescent="0.25"/>
    <row r="19120" ht="12" hidden="1" customHeight="1" x14ac:dyDescent="0.25"/>
    <row r="19121" ht="12" hidden="1" customHeight="1" x14ac:dyDescent="0.25"/>
    <row r="19122" ht="12" hidden="1" customHeight="1" x14ac:dyDescent="0.25"/>
    <row r="19123" ht="12" hidden="1" customHeight="1" x14ac:dyDescent="0.25"/>
    <row r="19124" ht="12" hidden="1" customHeight="1" x14ac:dyDescent="0.25"/>
    <row r="19125" ht="12" hidden="1" customHeight="1" x14ac:dyDescent="0.25"/>
    <row r="19126" ht="12" hidden="1" customHeight="1" x14ac:dyDescent="0.25"/>
    <row r="19127" ht="12" hidden="1" customHeight="1" x14ac:dyDescent="0.25"/>
    <row r="19128" ht="12" hidden="1" customHeight="1" x14ac:dyDescent="0.25"/>
    <row r="19129" ht="12" hidden="1" customHeight="1" x14ac:dyDescent="0.25"/>
    <row r="19130" ht="12" hidden="1" customHeight="1" x14ac:dyDescent="0.25"/>
    <row r="19131" ht="12" hidden="1" customHeight="1" x14ac:dyDescent="0.25"/>
    <row r="19132" ht="12" hidden="1" customHeight="1" x14ac:dyDescent="0.25"/>
    <row r="19133" ht="12" hidden="1" customHeight="1" x14ac:dyDescent="0.25"/>
    <row r="19134" ht="12" hidden="1" customHeight="1" x14ac:dyDescent="0.25"/>
    <row r="19135" ht="12" hidden="1" customHeight="1" x14ac:dyDescent="0.25"/>
    <row r="19136" ht="12" hidden="1" customHeight="1" x14ac:dyDescent="0.25"/>
    <row r="19137" ht="12" hidden="1" customHeight="1" x14ac:dyDescent="0.25"/>
    <row r="19138" ht="12" hidden="1" customHeight="1" x14ac:dyDescent="0.25"/>
    <row r="19139" ht="12" hidden="1" customHeight="1" x14ac:dyDescent="0.25"/>
    <row r="19140" ht="12" hidden="1" customHeight="1" x14ac:dyDescent="0.25"/>
    <row r="19141" ht="12" hidden="1" customHeight="1" x14ac:dyDescent="0.25"/>
    <row r="19142" ht="12" hidden="1" customHeight="1" x14ac:dyDescent="0.25"/>
    <row r="19143" ht="12" hidden="1" customHeight="1" x14ac:dyDescent="0.25"/>
    <row r="19144" ht="12" hidden="1" customHeight="1" x14ac:dyDescent="0.25"/>
    <row r="19145" ht="12" hidden="1" customHeight="1" x14ac:dyDescent="0.25"/>
    <row r="19146" ht="12" hidden="1" customHeight="1" x14ac:dyDescent="0.25"/>
    <row r="19147" ht="12" hidden="1" customHeight="1" x14ac:dyDescent="0.25"/>
    <row r="19148" ht="12" hidden="1" customHeight="1" x14ac:dyDescent="0.25"/>
    <row r="19149" ht="12" hidden="1" customHeight="1" x14ac:dyDescent="0.25"/>
    <row r="19150" ht="12" hidden="1" customHeight="1" x14ac:dyDescent="0.25"/>
    <row r="19151" ht="12" hidden="1" customHeight="1" x14ac:dyDescent="0.25"/>
    <row r="19152" ht="12" hidden="1" customHeight="1" x14ac:dyDescent="0.25"/>
    <row r="19153" ht="12" hidden="1" customHeight="1" x14ac:dyDescent="0.25"/>
    <row r="19154" ht="12" hidden="1" customHeight="1" x14ac:dyDescent="0.25"/>
    <row r="19155" ht="12" hidden="1" customHeight="1" x14ac:dyDescent="0.25"/>
    <row r="19156" ht="12" hidden="1" customHeight="1" x14ac:dyDescent="0.25"/>
    <row r="19157" ht="12" hidden="1" customHeight="1" x14ac:dyDescent="0.25"/>
    <row r="19158" ht="12" hidden="1" customHeight="1" x14ac:dyDescent="0.25"/>
    <row r="19159" ht="12" hidden="1" customHeight="1" x14ac:dyDescent="0.25"/>
    <row r="19160" ht="12" hidden="1" customHeight="1" x14ac:dyDescent="0.25"/>
    <row r="19161" ht="12" hidden="1" customHeight="1" x14ac:dyDescent="0.25"/>
    <row r="19162" ht="12" hidden="1" customHeight="1" x14ac:dyDescent="0.25"/>
    <row r="19163" ht="12" hidden="1" customHeight="1" x14ac:dyDescent="0.25"/>
    <row r="19164" ht="12" hidden="1" customHeight="1" x14ac:dyDescent="0.25"/>
    <row r="19165" ht="12" hidden="1" customHeight="1" x14ac:dyDescent="0.25"/>
    <row r="19166" ht="12" hidden="1" customHeight="1" x14ac:dyDescent="0.25"/>
    <row r="19167" ht="12" hidden="1" customHeight="1" x14ac:dyDescent="0.25"/>
    <row r="19168" ht="12" hidden="1" customHeight="1" x14ac:dyDescent="0.25"/>
    <row r="19169" ht="12" hidden="1" customHeight="1" x14ac:dyDescent="0.25"/>
    <row r="19170" ht="12" hidden="1" customHeight="1" x14ac:dyDescent="0.25"/>
    <row r="19171" ht="12" hidden="1" customHeight="1" x14ac:dyDescent="0.25"/>
    <row r="19172" ht="12" hidden="1" customHeight="1" x14ac:dyDescent="0.25"/>
    <row r="19173" ht="12" hidden="1" customHeight="1" x14ac:dyDescent="0.25"/>
    <row r="19174" ht="12" hidden="1" customHeight="1" x14ac:dyDescent="0.25"/>
    <row r="19175" ht="12" hidden="1" customHeight="1" x14ac:dyDescent="0.25"/>
    <row r="19176" ht="12" hidden="1" customHeight="1" x14ac:dyDescent="0.25"/>
    <row r="19177" ht="12" hidden="1" customHeight="1" x14ac:dyDescent="0.25"/>
    <row r="19178" ht="12" hidden="1" customHeight="1" x14ac:dyDescent="0.25"/>
    <row r="19179" ht="12" hidden="1" customHeight="1" x14ac:dyDescent="0.25"/>
    <row r="19180" ht="12" hidden="1" customHeight="1" x14ac:dyDescent="0.25"/>
    <row r="19181" ht="12" hidden="1" customHeight="1" x14ac:dyDescent="0.25"/>
    <row r="19182" ht="12" hidden="1" customHeight="1" x14ac:dyDescent="0.25"/>
    <row r="19183" ht="12" hidden="1" customHeight="1" x14ac:dyDescent="0.25"/>
    <row r="19184" ht="12" hidden="1" customHeight="1" x14ac:dyDescent="0.25"/>
    <row r="19185" ht="12" hidden="1" customHeight="1" x14ac:dyDescent="0.25"/>
    <row r="19186" ht="12" hidden="1" customHeight="1" x14ac:dyDescent="0.25"/>
    <row r="19187" ht="12" hidden="1" customHeight="1" x14ac:dyDescent="0.25"/>
    <row r="19188" ht="12" hidden="1" customHeight="1" x14ac:dyDescent="0.25"/>
    <row r="19189" ht="12" hidden="1" customHeight="1" x14ac:dyDescent="0.25"/>
    <row r="19190" ht="12" hidden="1" customHeight="1" x14ac:dyDescent="0.25"/>
    <row r="19191" ht="12" hidden="1" customHeight="1" x14ac:dyDescent="0.25"/>
    <row r="19192" ht="12" hidden="1" customHeight="1" x14ac:dyDescent="0.25"/>
    <row r="19193" ht="12" hidden="1" customHeight="1" x14ac:dyDescent="0.25"/>
    <row r="19194" ht="12" hidden="1" customHeight="1" x14ac:dyDescent="0.25"/>
    <row r="19195" ht="12" hidden="1" customHeight="1" x14ac:dyDescent="0.25"/>
    <row r="19196" ht="12" hidden="1" customHeight="1" x14ac:dyDescent="0.25"/>
    <row r="19197" ht="12" hidden="1" customHeight="1" x14ac:dyDescent="0.25"/>
    <row r="19198" ht="12" hidden="1" customHeight="1" x14ac:dyDescent="0.25"/>
    <row r="19199" ht="12" hidden="1" customHeight="1" x14ac:dyDescent="0.25"/>
    <row r="19200" ht="12" hidden="1" customHeight="1" x14ac:dyDescent="0.25"/>
    <row r="19201" ht="12" hidden="1" customHeight="1" x14ac:dyDescent="0.25"/>
    <row r="19202" ht="12" hidden="1" customHeight="1" x14ac:dyDescent="0.25"/>
    <row r="19203" ht="12" hidden="1" customHeight="1" x14ac:dyDescent="0.25"/>
    <row r="19204" ht="12" hidden="1" customHeight="1" x14ac:dyDescent="0.25"/>
    <row r="19205" ht="12" hidden="1" customHeight="1" x14ac:dyDescent="0.25"/>
    <row r="19206" ht="12" hidden="1" customHeight="1" x14ac:dyDescent="0.25"/>
    <row r="19207" ht="12" hidden="1" customHeight="1" x14ac:dyDescent="0.25"/>
    <row r="19208" ht="12" hidden="1" customHeight="1" x14ac:dyDescent="0.25"/>
    <row r="19209" ht="12" hidden="1" customHeight="1" x14ac:dyDescent="0.25"/>
    <row r="19210" ht="12" hidden="1" customHeight="1" x14ac:dyDescent="0.25"/>
    <row r="19211" ht="12" hidden="1" customHeight="1" x14ac:dyDescent="0.25"/>
    <row r="19212" ht="12" hidden="1" customHeight="1" x14ac:dyDescent="0.25"/>
    <row r="19213" ht="12" hidden="1" customHeight="1" x14ac:dyDescent="0.25"/>
    <row r="19214" ht="12" hidden="1" customHeight="1" x14ac:dyDescent="0.25"/>
    <row r="19215" ht="12" hidden="1" customHeight="1" x14ac:dyDescent="0.25"/>
    <row r="19216" ht="12" hidden="1" customHeight="1" x14ac:dyDescent="0.25"/>
    <row r="19217" ht="12" hidden="1" customHeight="1" x14ac:dyDescent="0.25"/>
    <row r="19218" ht="12" hidden="1" customHeight="1" x14ac:dyDescent="0.25"/>
    <row r="19219" ht="12" hidden="1" customHeight="1" x14ac:dyDescent="0.25"/>
    <row r="19220" ht="12" hidden="1" customHeight="1" x14ac:dyDescent="0.25"/>
    <row r="19221" ht="12" hidden="1" customHeight="1" x14ac:dyDescent="0.25"/>
    <row r="19222" ht="12" hidden="1" customHeight="1" x14ac:dyDescent="0.25"/>
    <row r="19223" ht="12" hidden="1" customHeight="1" x14ac:dyDescent="0.25"/>
    <row r="19224" ht="12" hidden="1" customHeight="1" x14ac:dyDescent="0.25"/>
    <row r="19225" ht="12" hidden="1" customHeight="1" x14ac:dyDescent="0.25"/>
    <row r="19226" ht="12" hidden="1" customHeight="1" x14ac:dyDescent="0.25"/>
    <row r="19227" ht="12" hidden="1" customHeight="1" x14ac:dyDescent="0.25"/>
    <row r="19228" ht="12" hidden="1" customHeight="1" x14ac:dyDescent="0.25"/>
    <row r="19229" ht="12" hidden="1" customHeight="1" x14ac:dyDescent="0.25"/>
    <row r="19230" ht="12" hidden="1" customHeight="1" x14ac:dyDescent="0.25"/>
    <row r="19231" ht="12" hidden="1" customHeight="1" x14ac:dyDescent="0.25"/>
    <row r="19232" ht="12" hidden="1" customHeight="1" x14ac:dyDescent="0.25"/>
    <row r="19233" ht="12" hidden="1" customHeight="1" x14ac:dyDescent="0.25"/>
    <row r="19234" ht="12" hidden="1" customHeight="1" x14ac:dyDescent="0.25"/>
    <row r="19235" ht="12" hidden="1" customHeight="1" x14ac:dyDescent="0.25"/>
    <row r="19236" ht="12" hidden="1" customHeight="1" x14ac:dyDescent="0.25"/>
    <row r="19237" ht="12" hidden="1" customHeight="1" x14ac:dyDescent="0.25"/>
    <row r="19238" ht="12" hidden="1" customHeight="1" x14ac:dyDescent="0.25"/>
    <row r="19239" ht="12" hidden="1" customHeight="1" x14ac:dyDescent="0.25"/>
    <row r="19240" ht="12" hidden="1" customHeight="1" x14ac:dyDescent="0.25"/>
    <row r="19241" ht="12" hidden="1" customHeight="1" x14ac:dyDescent="0.25"/>
    <row r="19242" ht="12" hidden="1" customHeight="1" x14ac:dyDescent="0.25"/>
    <row r="19243" ht="12" hidden="1" customHeight="1" x14ac:dyDescent="0.25"/>
    <row r="19244" ht="12" hidden="1" customHeight="1" x14ac:dyDescent="0.25"/>
    <row r="19245" ht="12" hidden="1" customHeight="1" x14ac:dyDescent="0.25"/>
    <row r="19246" ht="12" hidden="1" customHeight="1" x14ac:dyDescent="0.25"/>
    <row r="19247" ht="12" hidden="1" customHeight="1" x14ac:dyDescent="0.25"/>
    <row r="19248" ht="12" hidden="1" customHeight="1" x14ac:dyDescent="0.25"/>
    <row r="19249" ht="12" hidden="1" customHeight="1" x14ac:dyDescent="0.25"/>
    <row r="19250" ht="12" hidden="1" customHeight="1" x14ac:dyDescent="0.25"/>
    <row r="19251" ht="12" hidden="1" customHeight="1" x14ac:dyDescent="0.25"/>
    <row r="19252" ht="12" hidden="1" customHeight="1" x14ac:dyDescent="0.25"/>
    <row r="19253" ht="12" hidden="1" customHeight="1" x14ac:dyDescent="0.25"/>
    <row r="19254" ht="12" hidden="1" customHeight="1" x14ac:dyDescent="0.25"/>
    <row r="19255" ht="12" hidden="1" customHeight="1" x14ac:dyDescent="0.25"/>
    <row r="19256" ht="12" hidden="1" customHeight="1" x14ac:dyDescent="0.25"/>
    <row r="19257" ht="12" hidden="1" customHeight="1" x14ac:dyDescent="0.25"/>
    <row r="19258" ht="12" hidden="1" customHeight="1" x14ac:dyDescent="0.25"/>
    <row r="19259" ht="12" hidden="1" customHeight="1" x14ac:dyDescent="0.25"/>
    <row r="19260" ht="12" hidden="1" customHeight="1" x14ac:dyDescent="0.25"/>
    <row r="19261" ht="12" hidden="1" customHeight="1" x14ac:dyDescent="0.25"/>
    <row r="19262" ht="12" hidden="1" customHeight="1" x14ac:dyDescent="0.25"/>
    <row r="19263" ht="12" hidden="1" customHeight="1" x14ac:dyDescent="0.25"/>
    <row r="19264" ht="12" hidden="1" customHeight="1" x14ac:dyDescent="0.25"/>
    <row r="19265" ht="12" hidden="1" customHeight="1" x14ac:dyDescent="0.25"/>
    <row r="19266" ht="12" hidden="1" customHeight="1" x14ac:dyDescent="0.25"/>
    <row r="19267" ht="12" hidden="1" customHeight="1" x14ac:dyDescent="0.25"/>
    <row r="19268" ht="12" hidden="1" customHeight="1" x14ac:dyDescent="0.25"/>
    <row r="19269" ht="12" hidden="1" customHeight="1" x14ac:dyDescent="0.25"/>
    <row r="19270" ht="12" hidden="1" customHeight="1" x14ac:dyDescent="0.25"/>
    <row r="19271" ht="12" hidden="1" customHeight="1" x14ac:dyDescent="0.25"/>
    <row r="19272" ht="12" hidden="1" customHeight="1" x14ac:dyDescent="0.25"/>
    <row r="19273" ht="12" hidden="1" customHeight="1" x14ac:dyDescent="0.25"/>
    <row r="19274" ht="12" hidden="1" customHeight="1" x14ac:dyDescent="0.25"/>
    <row r="19275" ht="12" hidden="1" customHeight="1" x14ac:dyDescent="0.25"/>
    <row r="19276" ht="12" hidden="1" customHeight="1" x14ac:dyDescent="0.25"/>
    <row r="19277" ht="12" hidden="1" customHeight="1" x14ac:dyDescent="0.25"/>
    <row r="19278" ht="12" hidden="1" customHeight="1" x14ac:dyDescent="0.25"/>
    <row r="19279" ht="12" hidden="1" customHeight="1" x14ac:dyDescent="0.25"/>
    <row r="19280" ht="12" hidden="1" customHeight="1" x14ac:dyDescent="0.25"/>
    <row r="19281" ht="12" hidden="1" customHeight="1" x14ac:dyDescent="0.25"/>
    <row r="19282" ht="12" hidden="1" customHeight="1" x14ac:dyDescent="0.25"/>
    <row r="19283" ht="12" hidden="1" customHeight="1" x14ac:dyDescent="0.25"/>
    <row r="19284" ht="12" hidden="1" customHeight="1" x14ac:dyDescent="0.25"/>
    <row r="19285" ht="12" hidden="1" customHeight="1" x14ac:dyDescent="0.25"/>
    <row r="19286" ht="12" hidden="1" customHeight="1" x14ac:dyDescent="0.25"/>
    <row r="19287" ht="12" hidden="1" customHeight="1" x14ac:dyDescent="0.25"/>
    <row r="19288" ht="12" hidden="1" customHeight="1" x14ac:dyDescent="0.25"/>
    <row r="19289" ht="12" hidden="1" customHeight="1" x14ac:dyDescent="0.25"/>
    <row r="19290" ht="12" hidden="1" customHeight="1" x14ac:dyDescent="0.25"/>
    <row r="19291" ht="12" hidden="1" customHeight="1" x14ac:dyDescent="0.25"/>
    <row r="19292" ht="12" hidden="1" customHeight="1" x14ac:dyDescent="0.25"/>
    <row r="19293" ht="12" hidden="1" customHeight="1" x14ac:dyDescent="0.25"/>
    <row r="19294" ht="12" hidden="1" customHeight="1" x14ac:dyDescent="0.25"/>
    <row r="19295" ht="12" hidden="1" customHeight="1" x14ac:dyDescent="0.25"/>
    <row r="19296" ht="12" hidden="1" customHeight="1" x14ac:dyDescent="0.25"/>
    <row r="19297" ht="12" hidden="1" customHeight="1" x14ac:dyDescent="0.25"/>
    <row r="19298" ht="12" hidden="1" customHeight="1" x14ac:dyDescent="0.25"/>
    <row r="19299" ht="12" hidden="1" customHeight="1" x14ac:dyDescent="0.25"/>
    <row r="19300" ht="12" hidden="1" customHeight="1" x14ac:dyDescent="0.25"/>
    <row r="19301" ht="12" hidden="1" customHeight="1" x14ac:dyDescent="0.25"/>
    <row r="19302" ht="12" hidden="1" customHeight="1" x14ac:dyDescent="0.25"/>
    <row r="19303" ht="12" hidden="1" customHeight="1" x14ac:dyDescent="0.25"/>
    <row r="19304" ht="12" hidden="1" customHeight="1" x14ac:dyDescent="0.25"/>
    <row r="19305" ht="12" hidden="1" customHeight="1" x14ac:dyDescent="0.25"/>
    <row r="19306" ht="12" hidden="1" customHeight="1" x14ac:dyDescent="0.25"/>
    <row r="19307" ht="12" hidden="1" customHeight="1" x14ac:dyDescent="0.25"/>
    <row r="19308" ht="12" hidden="1" customHeight="1" x14ac:dyDescent="0.25"/>
    <row r="19309" ht="12" hidden="1" customHeight="1" x14ac:dyDescent="0.25"/>
    <row r="19310" ht="12" hidden="1" customHeight="1" x14ac:dyDescent="0.25"/>
    <row r="19311" ht="12" hidden="1" customHeight="1" x14ac:dyDescent="0.25"/>
    <row r="19312" ht="12" hidden="1" customHeight="1" x14ac:dyDescent="0.25"/>
    <row r="19313" ht="12" hidden="1" customHeight="1" x14ac:dyDescent="0.25"/>
    <row r="19314" ht="12" hidden="1" customHeight="1" x14ac:dyDescent="0.25"/>
    <row r="19315" ht="12" hidden="1" customHeight="1" x14ac:dyDescent="0.25"/>
    <row r="19316" ht="12" hidden="1" customHeight="1" x14ac:dyDescent="0.25"/>
    <row r="19317" ht="12" hidden="1" customHeight="1" x14ac:dyDescent="0.25"/>
    <row r="19318" ht="12" hidden="1" customHeight="1" x14ac:dyDescent="0.25"/>
    <row r="19319" ht="12" hidden="1" customHeight="1" x14ac:dyDescent="0.25"/>
    <row r="19320" ht="12" hidden="1" customHeight="1" x14ac:dyDescent="0.25"/>
    <row r="19321" ht="12" hidden="1" customHeight="1" x14ac:dyDescent="0.25"/>
    <row r="19322" ht="12" hidden="1" customHeight="1" x14ac:dyDescent="0.25"/>
    <row r="19323" ht="12" hidden="1" customHeight="1" x14ac:dyDescent="0.25"/>
    <row r="19324" ht="12" hidden="1" customHeight="1" x14ac:dyDescent="0.25"/>
    <row r="19325" ht="12" hidden="1" customHeight="1" x14ac:dyDescent="0.25"/>
    <row r="19326" ht="12" hidden="1" customHeight="1" x14ac:dyDescent="0.25"/>
    <row r="19327" ht="12" hidden="1" customHeight="1" x14ac:dyDescent="0.25"/>
    <row r="19328" ht="12" hidden="1" customHeight="1" x14ac:dyDescent="0.25"/>
    <row r="19329" ht="12" hidden="1" customHeight="1" x14ac:dyDescent="0.25"/>
    <row r="19330" ht="12" hidden="1" customHeight="1" x14ac:dyDescent="0.25"/>
    <row r="19331" ht="12" hidden="1" customHeight="1" x14ac:dyDescent="0.25"/>
    <row r="19332" ht="12" hidden="1" customHeight="1" x14ac:dyDescent="0.25"/>
    <row r="19333" ht="12" hidden="1" customHeight="1" x14ac:dyDescent="0.25"/>
    <row r="19334" ht="12" hidden="1" customHeight="1" x14ac:dyDescent="0.25"/>
    <row r="19335" ht="12" hidden="1" customHeight="1" x14ac:dyDescent="0.25"/>
    <row r="19336" ht="12" hidden="1" customHeight="1" x14ac:dyDescent="0.25"/>
    <row r="19337" ht="12" hidden="1" customHeight="1" x14ac:dyDescent="0.25"/>
    <row r="19338" ht="12" hidden="1" customHeight="1" x14ac:dyDescent="0.25"/>
    <row r="19339" ht="12" hidden="1" customHeight="1" x14ac:dyDescent="0.25"/>
    <row r="19340" ht="12" hidden="1" customHeight="1" x14ac:dyDescent="0.25"/>
    <row r="19341" ht="12" hidden="1" customHeight="1" x14ac:dyDescent="0.25"/>
    <row r="19342" ht="12" hidden="1" customHeight="1" x14ac:dyDescent="0.25"/>
    <row r="19343" ht="12" hidden="1" customHeight="1" x14ac:dyDescent="0.25"/>
    <row r="19344" ht="12" hidden="1" customHeight="1" x14ac:dyDescent="0.25"/>
    <row r="19345" ht="12" hidden="1" customHeight="1" x14ac:dyDescent="0.25"/>
    <row r="19346" ht="12" hidden="1" customHeight="1" x14ac:dyDescent="0.25"/>
    <row r="19347" ht="12" hidden="1" customHeight="1" x14ac:dyDescent="0.25"/>
    <row r="19348" ht="12" hidden="1" customHeight="1" x14ac:dyDescent="0.25"/>
    <row r="19349" ht="12" hidden="1" customHeight="1" x14ac:dyDescent="0.25"/>
    <row r="19350" ht="12" hidden="1" customHeight="1" x14ac:dyDescent="0.25"/>
    <row r="19351" ht="12" hidden="1" customHeight="1" x14ac:dyDescent="0.25"/>
    <row r="19352" ht="12" hidden="1" customHeight="1" x14ac:dyDescent="0.25"/>
    <row r="19353" ht="12" hidden="1" customHeight="1" x14ac:dyDescent="0.25"/>
    <row r="19354" ht="12" hidden="1" customHeight="1" x14ac:dyDescent="0.25"/>
    <row r="19355" ht="12" hidden="1" customHeight="1" x14ac:dyDescent="0.25"/>
    <row r="19356" ht="12" hidden="1" customHeight="1" x14ac:dyDescent="0.25"/>
    <row r="19357" ht="12" hidden="1" customHeight="1" x14ac:dyDescent="0.25"/>
    <row r="19358" ht="12" hidden="1" customHeight="1" x14ac:dyDescent="0.25"/>
    <row r="19359" ht="12" hidden="1" customHeight="1" x14ac:dyDescent="0.25"/>
    <row r="19360" ht="12" hidden="1" customHeight="1" x14ac:dyDescent="0.25"/>
    <row r="19361" ht="12" hidden="1" customHeight="1" x14ac:dyDescent="0.25"/>
    <row r="19362" ht="12" hidden="1" customHeight="1" x14ac:dyDescent="0.25"/>
    <row r="19363" ht="12" hidden="1" customHeight="1" x14ac:dyDescent="0.25"/>
    <row r="19364" ht="12" hidden="1" customHeight="1" x14ac:dyDescent="0.25"/>
    <row r="19365" ht="12" hidden="1" customHeight="1" x14ac:dyDescent="0.25"/>
    <row r="19366" ht="12" hidden="1" customHeight="1" x14ac:dyDescent="0.25"/>
    <row r="19367" ht="12" hidden="1" customHeight="1" x14ac:dyDescent="0.25"/>
    <row r="19368" ht="12" hidden="1" customHeight="1" x14ac:dyDescent="0.25"/>
    <row r="19369" ht="12" hidden="1" customHeight="1" x14ac:dyDescent="0.25"/>
    <row r="19370" ht="12" hidden="1" customHeight="1" x14ac:dyDescent="0.25"/>
    <row r="19371" ht="12" hidden="1" customHeight="1" x14ac:dyDescent="0.25"/>
    <row r="19372" ht="12" hidden="1" customHeight="1" x14ac:dyDescent="0.25"/>
    <row r="19373" ht="12" hidden="1" customHeight="1" x14ac:dyDescent="0.25"/>
    <row r="19374" ht="12" hidden="1" customHeight="1" x14ac:dyDescent="0.25"/>
    <row r="19375" ht="12" hidden="1" customHeight="1" x14ac:dyDescent="0.25"/>
    <row r="19376" ht="12" hidden="1" customHeight="1" x14ac:dyDescent="0.25"/>
    <row r="19377" ht="12" hidden="1" customHeight="1" x14ac:dyDescent="0.25"/>
    <row r="19378" ht="12" hidden="1" customHeight="1" x14ac:dyDescent="0.25"/>
    <row r="19379" ht="12" hidden="1" customHeight="1" x14ac:dyDescent="0.25"/>
    <row r="19380" ht="12" hidden="1" customHeight="1" x14ac:dyDescent="0.25"/>
    <row r="19381" ht="12" hidden="1" customHeight="1" x14ac:dyDescent="0.25"/>
    <row r="19382" ht="12" hidden="1" customHeight="1" x14ac:dyDescent="0.25"/>
    <row r="19383" ht="12" hidden="1" customHeight="1" x14ac:dyDescent="0.25"/>
    <row r="19384" ht="12" hidden="1" customHeight="1" x14ac:dyDescent="0.25"/>
    <row r="19385" ht="12" hidden="1" customHeight="1" x14ac:dyDescent="0.25"/>
    <row r="19386" ht="12" hidden="1" customHeight="1" x14ac:dyDescent="0.25"/>
    <row r="19387" ht="12" hidden="1" customHeight="1" x14ac:dyDescent="0.25"/>
    <row r="19388" ht="12" hidden="1" customHeight="1" x14ac:dyDescent="0.25"/>
    <row r="19389" ht="12" hidden="1" customHeight="1" x14ac:dyDescent="0.25"/>
    <row r="19390" ht="12" hidden="1" customHeight="1" x14ac:dyDescent="0.25"/>
    <row r="19391" ht="12" hidden="1" customHeight="1" x14ac:dyDescent="0.25"/>
    <row r="19392" ht="12" hidden="1" customHeight="1" x14ac:dyDescent="0.25"/>
    <row r="19393" ht="12" hidden="1" customHeight="1" x14ac:dyDescent="0.25"/>
    <row r="19394" ht="12" hidden="1" customHeight="1" x14ac:dyDescent="0.25"/>
    <row r="19395" ht="12" hidden="1" customHeight="1" x14ac:dyDescent="0.25"/>
    <row r="19396" ht="12" hidden="1" customHeight="1" x14ac:dyDescent="0.25"/>
    <row r="19397" ht="12" hidden="1" customHeight="1" x14ac:dyDescent="0.25"/>
    <row r="19398" ht="12" hidden="1" customHeight="1" x14ac:dyDescent="0.25"/>
    <row r="19399" ht="12" hidden="1" customHeight="1" x14ac:dyDescent="0.25"/>
    <row r="19400" ht="12" hidden="1" customHeight="1" x14ac:dyDescent="0.25"/>
    <row r="19401" ht="12" hidden="1" customHeight="1" x14ac:dyDescent="0.25"/>
    <row r="19402" ht="12" hidden="1" customHeight="1" x14ac:dyDescent="0.25"/>
    <row r="19403" ht="12" hidden="1" customHeight="1" x14ac:dyDescent="0.25"/>
    <row r="19404" ht="12" hidden="1" customHeight="1" x14ac:dyDescent="0.25"/>
    <row r="19405" ht="12" hidden="1" customHeight="1" x14ac:dyDescent="0.25"/>
    <row r="19406" ht="12" hidden="1" customHeight="1" x14ac:dyDescent="0.25"/>
    <row r="19407" ht="12" hidden="1" customHeight="1" x14ac:dyDescent="0.25"/>
    <row r="19408" ht="12" hidden="1" customHeight="1" x14ac:dyDescent="0.25"/>
    <row r="19409" ht="12" hidden="1" customHeight="1" x14ac:dyDescent="0.25"/>
    <row r="19410" ht="12" hidden="1" customHeight="1" x14ac:dyDescent="0.25"/>
    <row r="19411" ht="12" hidden="1" customHeight="1" x14ac:dyDescent="0.25"/>
    <row r="19412" ht="12" hidden="1" customHeight="1" x14ac:dyDescent="0.25"/>
    <row r="19413" ht="12" hidden="1" customHeight="1" x14ac:dyDescent="0.25"/>
    <row r="19414" ht="12" hidden="1" customHeight="1" x14ac:dyDescent="0.25"/>
    <row r="19415" ht="12" hidden="1" customHeight="1" x14ac:dyDescent="0.25"/>
    <row r="19416" ht="12" hidden="1" customHeight="1" x14ac:dyDescent="0.25"/>
    <row r="19417" ht="12" hidden="1" customHeight="1" x14ac:dyDescent="0.25"/>
    <row r="19418" ht="12" hidden="1" customHeight="1" x14ac:dyDescent="0.25"/>
    <row r="19419" ht="12" hidden="1" customHeight="1" x14ac:dyDescent="0.25"/>
    <row r="19420" ht="12" hidden="1" customHeight="1" x14ac:dyDescent="0.25"/>
    <row r="19421" ht="12" hidden="1" customHeight="1" x14ac:dyDescent="0.25"/>
    <row r="19422" ht="12" hidden="1" customHeight="1" x14ac:dyDescent="0.25"/>
    <row r="19423" ht="12" hidden="1" customHeight="1" x14ac:dyDescent="0.25"/>
    <row r="19424" ht="12" hidden="1" customHeight="1" x14ac:dyDescent="0.25"/>
    <row r="19425" ht="12" hidden="1" customHeight="1" x14ac:dyDescent="0.25"/>
    <row r="19426" ht="12" hidden="1" customHeight="1" x14ac:dyDescent="0.25"/>
    <row r="19427" ht="12" hidden="1" customHeight="1" x14ac:dyDescent="0.25"/>
    <row r="19428" ht="12" hidden="1" customHeight="1" x14ac:dyDescent="0.25"/>
    <row r="19429" ht="12" hidden="1" customHeight="1" x14ac:dyDescent="0.25"/>
    <row r="19430" ht="12" hidden="1" customHeight="1" x14ac:dyDescent="0.25"/>
    <row r="19431" ht="12" hidden="1" customHeight="1" x14ac:dyDescent="0.25"/>
    <row r="19432" ht="12" hidden="1" customHeight="1" x14ac:dyDescent="0.25"/>
    <row r="19433" ht="12" hidden="1" customHeight="1" x14ac:dyDescent="0.25"/>
    <row r="19434" ht="12" hidden="1" customHeight="1" x14ac:dyDescent="0.25"/>
    <row r="19435" ht="12" hidden="1" customHeight="1" x14ac:dyDescent="0.25"/>
    <row r="19436" ht="12" hidden="1" customHeight="1" x14ac:dyDescent="0.25"/>
    <row r="19437" ht="12" hidden="1" customHeight="1" x14ac:dyDescent="0.25"/>
    <row r="19438" ht="12" hidden="1" customHeight="1" x14ac:dyDescent="0.25"/>
    <row r="19439" ht="12" hidden="1" customHeight="1" x14ac:dyDescent="0.25"/>
    <row r="19440" ht="12" hidden="1" customHeight="1" x14ac:dyDescent="0.25"/>
    <row r="19441" ht="12" hidden="1" customHeight="1" x14ac:dyDescent="0.25"/>
    <row r="19442" ht="12" hidden="1" customHeight="1" x14ac:dyDescent="0.25"/>
    <row r="19443" ht="12" hidden="1" customHeight="1" x14ac:dyDescent="0.25"/>
    <row r="19444" ht="12" hidden="1" customHeight="1" x14ac:dyDescent="0.25"/>
    <row r="19445" ht="12" hidden="1" customHeight="1" x14ac:dyDescent="0.25"/>
    <row r="19446" ht="12" hidden="1" customHeight="1" x14ac:dyDescent="0.25"/>
    <row r="19447" ht="12" hidden="1" customHeight="1" x14ac:dyDescent="0.25"/>
    <row r="19448" ht="12" hidden="1" customHeight="1" x14ac:dyDescent="0.25"/>
    <row r="19449" ht="12" hidden="1" customHeight="1" x14ac:dyDescent="0.25"/>
    <row r="19450" ht="12" hidden="1" customHeight="1" x14ac:dyDescent="0.25"/>
    <row r="19451" ht="12" hidden="1" customHeight="1" x14ac:dyDescent="0.25"/>
    <row r="19452" ht="12" hidden="1" customHeight="1" x14ac:dyDescent="0.25"/>
    <row r="19453" ht="12" hidden="1" customHeight="1" x14ac:dyDescent="0.25"/>
    <row r="19454" ht="12" hidden="1" customHeight="1" x14ac:dyDescent="0.25"/>
    <row r="19455" ht="12" hidden="1" customHeight="1" x14ac:dyDescent="0.25"/>
    <row r="19456" ht="12" hidden="1" customHeight="1" x14ac:dyDescent="0.25"/>
    <row r="19457" ht="12" hidden="1" customHeight="1" x14ac:dyDescent="0.25"/>
    <row r="19458" ht="12" hidden="1" customHeight="1" x14ac:dyDescent="0.25"/>
    <row r="19459" ht="12" hidden="1" customHeight="1" x14ac:dyDescent="0.25"/>
    <row r="19460" ht="12" hidden="1" customHeight="1" x14ac:dyDescent="0.25"/>
    <row r="19461" ht="12" hidden="1" customHeight="1" x14ac:dyDescent="0.25"/>
    <row r="19462" ht="12" hidden="1" customHeight="1" x14ac:dyDescent="0.25"/>
    <row r="19463" ht="12" hidden="1" customHeight="1" x14ac:dyDescent="0.25"/>
    <row r="19464" ht="12" hidden="1" customHeight="1" x14ac:dyDescent="0.25"/>
    <row r="19465" ht="12" hidden="1" customHeight="1" x14ac:dyDescent="0.25"/>
    <row r="19466" ht="12" hidden="1" customHeight="1" x14ac:dyDescent="0.25"/>
    <row r="19467" ht="12" hidden="1" customHeight="1" x14ac:dyDescent="0.25"/>
    <row r="19468" ht="12" hidden="1" customHeight="1" x14ac:dyDescent="0.25"/>
    <row r="19469" ht="12" hidden="1" customHeight="1" x14ac:dyDescent="0.25"/>
    <row r="19470" ht="12" hidden="1" customHeight="1" x14ac:dyDescent="0.25"/>
    <row r="19471" ht="12" hidden="1" customHeight="1" x14ac:dyDescent="0.25"/>
    <row r="19472" ht="12" hidden="1" customHeight="1" x14ac:dyDescent="0.25"/>
    <row r="19473" ht="12" hidden="1" customHeight="1" x14ac:dyDescent="0.25"/>
    <row r="19474" ht="12" hidden="1" customHeight="1" x14ac:dyDescent="0.25"/>
    <row r="19475" ht="12" hidden="1" customHeight="1" x14ac:dyDescent="0.25"/>
    <row r="19476" ht="12" hidden="1" customHeight="1" x14ac:dyDescent="0.25"/>
    <row r="19477" ht="12" hidden="1" customHeight="1" x14ac:dyDescent="0.25"/>
    <row r="19478" ht="12" hidden="1" customHeight="1" x14ac:dyDescent="0.25"/>
    <row r="19479" ht="12" hidden="1" customHeight="1" x14ac:dyDescent="0.25"/>
    <row r="19480" ht="12" hidden="1" customHeight="1" x14ac:dyDescent="0.25"/>
    <row r="19481" ht="12" hidden="1" customHeight="1" x14ac:dyDescent="0.25"/>
    <row r="19482" ht="12" hidden="1" customHeight="1" x14ac:dyDescent="0.25"/>
    <row r="19483" ht="12" hidden="1" customHeight="1" x14ac:dyDescent="0.25"/>
    <row r="19484" ht="12" hidden="1" customHeight="1" x14ac:dyDescent="0.25"/>
    <row r="19485" ht="12" hidden="1" customHeight="1" x14ac:dyDescent="0.25"/>
    <row r="19486" ht="12" hidden="1" customHeight="1" x14ac:dyDescent="0.25"/>
    <row r="19487" ht="12" hidden="1" customHeight="1" x14ac:dyDescent="0.25"/>
    <row r="19488" ht="12" hidden="1" customHeight="1" x14ac:dyDescent="0.25"/>
    <row r="19489" ht="12" hidden="1" customHeight="1" x14ac:dyDescent="0.25"/>
    <row r="19490" ht="12" hidden="1" customHeight="1" x14ac:dyDescent="0.25"/>
    <row r="19491" ht="12" hidden="1" customHeight="1" x14ac:dyDescent="0.25"/>
    <row r="19492" ht="12" hidden="1" customHeight="1" x14ac:dyDescent="0.25"/>
    <row r="19493" ht="12" hidden="1" customHeight="1" x14ac:dyDescent="0.25"/>
    <row r="19494" ht="12" hidden="1" customHeight="1" x14ac:dyDescent="0.25"/>
    <row r="19495" ht="12" hidden="1" customHeight="1" x14ac:dyDescent="0.25"/>
    <row r="19496" ht="12" hidden="1" customHeight="1" x14ac:dyDescent="0.25"/>
    <row r="19497" ht="12" hidden="1" customHeight="1" x14ac:dyDescent="0.25"/>
    <row r="19498" ht="12" hidden="1" customHeight="1" x14ac:dyDescent="0.25"/>
    <row r="19499" ht="12" hidden="1" customHeight="1" x14ac:dyDescent="0.25"/>
    <row r="19500" ht="12" hidden="1" customHeight="1" x14ac:dyDescent="0.25"/>
    <row r="19501" ht="12" hidden="1" customHeight="1" x14ac:dyDescent="0.25"/>
    <row r="19502" ht="12" hidden="1" customHeight="1" x14ac:dyDescent="0.25"/>
    <row r="19503" ht="12" hidden="1" customHeight="1" x14ac:dyDescent="0.25"/>
    <row r="19504" ht="12" hidden="1" customHeight="1" x14ac:dyDescent="0.25"/>
    <row r="19505" ht="12" hidden="1" customHeight="1" x14ac:dyDescent="0.25"/>
    <row r="19506" ht="12" hidden="1" customHeight="1" x14ac:dyDescent="0.25"/>
    <row r="19507" ht="12" hidden="1" customHeight="1" x14ac:dyDescent="0.25"/>
    <row r="19508" ht="12" hidden="1" customHeight="1" x14ac:dyDescent="0.25"/>
    <row r="19509" ht="12" hidden="1" customHeight="1" x14ac:dyDescent="0.25"/>
    <row r="19510" ht="12" hidden="1" customHeight="1" x14ac:dyDescent="0.25"/>
    <row r="19511" ht="12" hidden="1" customHeight="1" x14ac:dyDescent="0.25"/>
    <row r="19512" ht="12" hidden="1" customHeight="1" x14ac:dyDescent="0.25"/>
    <row r="19513" ht="12" hidden="1" customHeight="1" x14ac:dyDescent="0.25"/>
    <row r="19514" ht="12" hidden="1" customHeight="1" x14ac:dyDescent="0.25"/>
    <row r="19515" ht="12" hidden="1" customHeight="1" x14ac:dyDescent="0.25"/>
    <row r="19516" ht="12" hidden="1" customHeight="1" x14ac:dyDescent="0.25"/>
    <row r="19517" ht="12" hidden="1" customHeight="1" x14ac:dyDescent="0.25"/>
    <row r="19518" ht="12" hidden="1" customHeight="1" x14ac:dyDescent="0.25"/>
    <row r="19519" ht="12" hidden="1" customHeight="1" x14ac:dyDescent="0.25"/>
    <row r="19520" ht="12" hidden="1" customHeight="1" x14ac:dyDescent="0.25"/>
    <row r="19521" ht="12" hidden="1" customHeight="1" x14ac:dyDescent="0.25"/>
    <row r="19522" ht="12" hidden="1" customHeight="1" x14ac:dyDescent="0.25"/>
    <row r="19523" ht="12" hidden="1" customHeight="1" x14ac:dyDescent="0.25"/>
    <row r="19524" ht="12" hidden="1" customHeight="1" x14ac:dyDescent="0.25"/>
    <row r="19525" ht="12" hidden="1" customHeight="1" x14ac:dyDescent="0.25"/>
    <row r="19526" ht="12" hidden="1" customHeight="1" x14ac:dyDescent="0.25"/>
    <row r="19527" ht="12" hidden="1" customHeight="1" x14ac:dyDescent="0.25"/>
    <row r="19528" ht="12" hidden="1" customHeight="1" x14ac:dyDescent="0.25"/>
    <row r="19529" ht="12" hidden="1" customHeight="1" x14ac:dyDescent="0.25"/>
    <row r="19530" ht="12" hidden="1" customHeight="1" x14ac:dyDescent="0.25"/>
    <row r="19531" ht="12" hidden="1" customHeight="1" x14ac:dyDescent="0.25"/>
    <row r="19532" ht="12" hidden="1" customHeight="1" x14ac:dyDescent="0.25"/>
    <row r="19533" ht="12" hidden="1" customHeight="1" x14ac:dyDescent="0.25"/>
    <row r="19534" ht="12" hidden="1" customHeight="1" x14ac:dyDescent="0.25"/>
    <row r="19535" ht="12" hidden="1" customHeight="1" x14ac:dyDescent="0.25"/>
    <row r="19536" ht="12" hidden="1" customHeight="1" x14ac:dyDescent="0.25"/>
    <row r="19537" ht="12" hidden="1" customHeight="1" x14ac:dyDescent="0.25"/>
    <row r="19538" ht="12" hidden="1" customHeight="1" x14ac:dyDescent="0.25"/>
    <row r="19539" ht="12" hidden="1" customHeight="1" x14ac:dyDescent="0.25"/>
    <row r="19540" ht="12" hidden="1" customHeight="1" x14ac:dyDescent="0.25"/>
    <row r="19541" ht="12" hidden="1" customHeight="1" x14ac:dyDescent="0.25"/>
    <row r="19542" ht="12" hidden="1" customHeight="1" x14ac:dyDescent="0.25"/>
    <row r="19543" ht="12" hidden="1" customHeight="1" x14ac:dyDescent="0.25"/>
    <row r="19544" ht="12" hidden="1" customHeight="1" x14ac:dyDescent="0.25"/>
    <row r="19545" ht="12" hidden="1" customHeight="1" x14ac:dyDescent="0.25"/>
    <row r="19546" ht="12" hidden="1" customHeight="1" x14ac:dyDescent="0.25"/>
    <row r="19547" ht="12" hidden="1" customHeight="1" x14ac:dyDescent="0.25"/>
    <row r="19548" ht="12" hidden="1" customHeight="1" x14ac:dyDescent="0.25"/>
    <row r="19549" ht="12" hidden="1" customHeight="1" x14ac:dyDescent="0.25"/>
    <row r="19550" ht="12" hidden="1" customHeight="1" x14ac:dyDescent="0.25"/>
    <row r="19551" ht="12" hidden="1" customHeight="1" x14ac:dyDescent="0.25"/>
    <row r="19552" ht="12" hidden="1" customHeight="1" x14ac:dyDescent="0.25"/>
    <row r="19553" ht="12" hidden="1" customHeight="1" x14ac:dyDescent="0.25"/>
    <row r="19554" ht="12" hidden="1" customHeight="1" x14ac:dyDescent="0.25"/>
    <row r="19555" ht="12" hidden="1" customHeight="1" x14ac:dyDescent="0.25"/>
    <row r="19556" ht="12" hidden="1" customHeight="1" x14ac:dyDescent="0.25"/>
    <row r="19557" ht="12" hidden="1" customHeight="1" x14ac:dyDescent="0.25"/>
    <row r="19558" ht="12" hidden="1" customHeight="1" x14ac:dyDescent="0.25"/>
    <row r="19559" ht="12" hidden="1" customHeight="1" x14ac:dyDescent="0.25"/>
    <row r="19560" ht="12" hidden="1" customHeight="1" x14ac:dyDescent="0.25"/>
    <row r="19561" ht="12" hidden="1" customHeight="1" x14ac:dyDescent="0.25"/>
    <row r="19562" ht="12" hidden="1" customHeight="1" x14ac:dyDescent="0.25"/>
    <row r="19563" ht="12" hidden="1" customHeight="1" x14ac:dyDescent="0.25"/>
    <row r="19564" ht="12" hidden="1" customHeight="1" x14ac:dyDescent="0.25"/>
    <row r="19565" ht="12" hidden="1" customHeight="1" x14ac:dyDescent="0.25"/>
    <row r="19566" ht="12" hidden="1" customHeight="1" x14ac:dyDescent="0.25"/>
    <row r="19567" ht="12" hidden="1" customHeight="1" x14ac:dyDescent="0.25"/>
    <row r="19568" ht="12" hidden="1" customHeight="1" x14ac:dyDescent="0.25"/>
    <row r="19569" ht="12" hidden="1" customHeight="1" x14ac:dyDescent="0.25"/>
    <row r="19570" ht="12" hidden="1" customHeight="1" x14ac:dyDescent="0.25"/>
    <row r="19571" ht="12" hidden="1" customHeight="1" x14ac:dyDescent="0.25"/>
    <row r="19572" ht="12" hidden="1" customHeight="1" x14ac:dyDescent="0.25"/>
    <row r="19573" ht="12" hidden="1" customHeight="1" x14ac:dyDescent="0.25"/>
    <row r="19574" ht="12" hidden="1" customHeight="1" x14ac:dyDescent="0.25"/>
    <row r="19575" ht="12" hidden="1" customHeight="1" x14ac:dyDescent="0.25"/>
    <row r="19576" ht="12" hidden="1" customHeight="1" x14ac:dyDescent="0.25"/>
    <row r="19577" ht="12" hidden="1" customHeight="1" x14ac:dyDescent="0.25"/>
    <row r="19578" ht="12" hidden="1" customHeight="1" x14ac:dyDescent="0.25"/>
    <row r="19579" ht="12" hidden="1" customHeight="1" x14ac:dyDescent="0.25"/>
    <row r="19580" ht="12" hidden="1" customHeight="1" x14ac:dyDescent="0.25"/>
    <row r="19581" ht="12" hidden="1" customHeight="1" x14ac:dyDescent="0.25"/>
    <row r="19582" ht="12" hidden="1" customHeight="1" x14ac:dyDescent="0.25"/>
    <row r="19583" ht="12" hidden="1" customHeight="1" x14ac:dyDescent="0.25"/>
    <row r="19584" ht="12" hidden="1" customHeight="1" x14ac:dyDescent="0.25"/>
    <row r="19585" ht="12" hidden="1" customHeight="1" x14ac:dyDescent="0.25"/>
    <row r="19586" ht="12" hidden="1" customHeight="1" x14ac:dyDescent="0.25"/>
    <row r="19587" ht="12" hidden="1" customHeight="1" x14ac:dyDescent="0.25"/>
    <row r="19588" ht="12" hidden="1" customHeight="1" x14ac:dyDescent="0.25"/>
    <row r="19589" ht="12" hidden="1" customHeight="1" x14ac:dyDescent="0.25"/>
    <row r="19590" ht="12" hidden="1" customHeight="1" x14ac:dyDescent="0.25"/>
    <row r="19591" ht="12" hidden="1" customHeight="1" x14ac:dyDescent="0.25"/>
    <row r="19592" ht="12" hidden="1" customHeight="1" x14ac:dyDescent="0.25"/>
    <row r="19593" ht="12" hidden="1" customHeight="1" x14ac:dyDescent="0.25"/>
    <row r="19594" ht="12" hidden="1" customHeight="1" x14ac:dyDescent="0.25"/>
    <row r="19595" ht="12" hidden="1" customHeight="1" x14ac:dyDescent="0.25"/>
    <row r="19596" ht="12" hidden="1" customHeight="1" x14ac:dyDescent="0.25"/>
    <row r="19597" ht="12" hidden="1" customHeight="1" x14ac:dyDescent="0.25"/>
    <row r="19598" ht="12" hidden="1" customHeight="1" x14ac:dyDescent="0.25"/>
    <row r="19599" ht="12" hidden="1" customHeight="1" x14ac:dyDescent="0.25"/>
    <row r="19600" ht="12" hidden="1" customHeight="1" x14ac:dyDescent="0.25"/>
    <row r="19601" ht="12" hidden="1" customHeight="1" x14ac:dyDescent="0.25"/>
    <row r="19602" ht="12" hidden="1" customHeight="1" x14ac:dyDescent="0.25"/>
    <row r="19603" ht="12" hidden="1" customHeight="1" x14ac:dyDescent="0.25"/>
    <row r="19604" ht="12" hidden="1" customHeight="1" x14ac:dyDescent="0.25"/>
    <row r="19605" ht="12" hidden="1" customHeight="1" x14ac:dyDescent="0.25"/>
    <row r="19606" ht="12" hidden="1" customHeight="1" x14ac:dyDescent="0.25"/>
    <row r="19607" ht="12" hidden="1" customHeight="1" x14ac:dyDescent="0.25"/>
    <row r="19608" ht="12" hidden="1" customHeight="1" x14ac:dyDescent="0.25"/>
    <row r="19609" ht="12" hidden="1" customHeight="1" x14ac:dyDescent="0.25"/>
    <row r="19610" ht="12" hidden="1" customHeight="1" x14ac:dyDescent="0.25"/>
    <row r="19611" ht="12" hidden="1" customHeight="1" x14ac:dyDescent="0.25"/>
    <row r="19612" ht="12" hidden="1" customHeight="1" x14ac:dyDescent="0.25"/>
    <row r="19613" ht="12" hidden="1" customHeight="1" x14ac:dyDescent="0.25"/>
    <row r="19614" ht="12" hidden="1" customHeight="1" x14ac:dyDescent="0.25"/>
    <row r="19615" ht="12" hidden="1" customHeight="1" x14ac:dyDescent="0.25"/>
    <row r="19616" ht="12" hidden="1" customHeight="1" x14ac:dyDescent="0.25"/>
    <row r="19617" ht="12" hidden="1" customHeight="1" x14ac:dyDescent="0.25"/>
    <row r="19618" ht="12" hidden="1" customHeight="1" x14ac:dyDescent="0.25"/>
    <row r="19619" ht="12" hidden="1" customHeight="1" x14ac:dyDescent="0.25"/>
    <row r="19620" ht="12" hidden="1" customHeight="1" x14ac:dyDescent="0.25"/>
    <row r="19621" ht="12" hidden="1" customHeight="1" x14ac:dyDescent="0.25"/>
    <row r="19622" ht="12" hidden="1" customHeight="1" x14ac:dyDescent="0.25"/>
    <row r="19623" ht="12" hidden="1" customHeight="1" x14ac:dyDescent="0.25"/>
    <row r="19624" ht="12" hidden="1" customHeight="1" x14ac:dyDescent="0.25"/>
    <row r="19625" ht="12" hidden="1" customHeight="1" x14ac:dyDescent="0.25"/>
    <row r="19626" ht="12" hidden="1" customHeight="1" x14ac:dyDescent="0.25"/>
    <row r="19627" ht="12" hidden="1" customHeight="1" x14ac:dyDescent="0.25"/>
    <row r="19628" ht="12" hidden="1" customHeight="1" x14ac:dyDescent="0.25"/>
    <row r="19629" ht="12" hidden="1" customHeight="1" x14ac:dyDescent="0.25"/>
    <row r="19630" ht="12" hidden="1" customHeight="1" x14ac:dyDescent="0.25"/>
    <row r="19631" ht="12" hidden="1" customHeight="1" x14ac:dyDescent="0.25"/>
    <row r="19632" ht="12" hidden="1" customHeight="1" x14ac:dyDescent="0.25"/>
    <row r="19633" ht="12" hidden="1" customHeight="1" x14ac:dyDescent="0.25"/>
    <row r="19634" ht="12" hidden="1" customHeight="1" x14ac:dyDescent="0.25"/>
    <row r="19635" ht="12" hidden="1" customHeight="1" x14ac:dyDescent="0.25"/>
    <row r="19636" ht="12" hidden="1" customHeight="1" x14ac:dyDescent="0.25"/>
    <row r="19637" ht="12" hidden="1" customHeight="1" x14ac:dyDescent="0.25"/>
    <row r="19638" ht="12" hidden="1" customHeight="1" x14ac:dyDescent="0.25"/>
    <row r="19639" ht="12" hidden="1" customHeight="1" x14ac:dyDescent="0.25"/>
    <row r="19640" ht="12" hidden="1" customHeight="1" x14ac:dyDescent="0.25"/>
    <row r="19641" ht="12" hidden="1" customHeight="1" x14ac:dyDescent="0.25"/>
    <row r="19642" ht="12" hidden="1" customHeight="1" x14ac:dyDescent="0.25"/>
    <row r="19643" ht="12" hidden="1" customHeight="1" x14ac:dyDescent="0.25"/>
    <row r="19644" ht="12" hidden="1" customHeight="1" x14ac:dyDescent="0.25"/>
    <row r="19645" ht="12" hidden="1" customHeight="1" x14ac:dyDescent="0.25"/>
    <row r="19646" ht="12" hidden="1" customHeight="1" x14ac:dyDescent="0.25"/>
    <row r="19647" ht="12" hidden="1" customHeight="1" x14ac:dyDescent="0.25"/>
    <row r="19648" ht="12" hidden="1" customHeight="1" x14ac:dyDescent="0.25"/>
    <row r="19649" ht="12" hidden="1" customHeight="1" x14ac:dyDescent="0.25"/>
    <row r="19650" ht="12" hidden="1" customHeight="1" x14ac:dyDescent="0.25"/>
    <row r="19651" ht="12" hidden="1" customHeight="1" x14ac:dyDescent="0.25"/>
    <row r="19652" ht="12" hidden="1" customHeight="1" x14ac:dyDescent="0.25"/>
    <row r="19653" ht="12" hidden="1" customHeight="1" x14ac:dyDescent="0.25"/>
    <row r="19654" ht="12" hidden="1" customHeight="1" x14ac:dyDescent="0.25"/>
    <row r="19655" ht="12" hidden="1" customHeight="1" x14ac:dyDescent="0.25"/>
    <row r="19656" ht="12" hidden="1" customHeight="1" x14ac:dyDescent="0.25"/>
    <row r="19657" ht="12" hidden="1" customHeight="1" x14ac:dyDescent="0.25"/>
    <row r="19658" ht="12" hidden="1" customHeight="1" x14ac:dyDescent="0.25"/>
    <row r="19659" ht="12" hidden="1" customHeight="1" x14ac:dyDescent="0.25"/>
    <row r="19660" ht="12" hidden="1" customHeight="1" x14ac:dyDescent="0.25"/>
    <row r="19661" ht="12" hidden="1" customHeight="1" x14ac:dyDescent="0.25"/>
    <row r="19662" ht="12" hidden="1" customHeight="1" x14ac:dyDescent="0.25"/>
    <row r="19663" ht="12" hidden="1" customHeight="1" x14ac:dyDescent="0.25"/>
    <row r="19664" ht="12" hidden="1" customHeight="1" x14ac:dyDescent="0.25"/>
    <row r="19665" ht="12" hidden="1" customHeight="1" x14ac:dyDescent="0.25"/>
    <row r="19666" ht="12" hidden="1" customHeight="1" x14ac:dyDescent="0.25"/>
    <row r="19667" ht="12" hidden="1" customHeight="1" x14ac:dyDescent="0.25"/>
    <row r="19668" ht="12" hidden="1" customHeight="1" x14ac:dyDescent="0.25"/>
    <row r="19669" ht="12" hidden="1" customHeight="1" x14ac:dyDescent="0.25"/>
    <row r="19670" ht="12" hidden="1" customHeight="1" x14ac:dyDescent="0.25"/>
    <row r="19671" ht="12" hidden="1" customHeight="1" x14ac:dyDescent="0.25"/>
    <row r="19672" ht="12" hidden="1" customHeight="1" x14ac:dyDescent="0.25"/>
    <row r="19673" ht="12" hidden="1" customHeight="1" x14ac:dyDescent="0.25"/>
    <row r="19674" ht="12" hidden="1" customHeight="1" x14ac:dyDescent="0.25"/>
    <row r="19675" ht="12" hidden="1" customHeight="1" x14ac:dyDescent="0.25"/>
    <row r="19676" ht="12" hidden="1" customHeight="1" x14ac:dyDescent="0.25"/>
    <row r="19677" ht="12" hidden="1" customHeight="1" x14ac:dyDescent="0.25"/>
    <row r="19678" ht="12" hidden="1" customHeight="1" x14ac:dyDescent="0.25"/>
    <row r="19679" ht="12" hidden="1" customHeight="1" x14ac:dyDescent="0.25"/>
    <row r="19680" ht="12" hidden="1" customHeight="1" x14ac:dyDescent="0.25"/>
    <row r="19681" ht="12" hidden="1" customHeight="1" x14ac:dyDescent="0.25"/>
    <row r="19682" ht="12" hidden="1" customHeight="1" x14ac:dyDescent="0.25"/>
    <row r="19683" ht="12" hidden="1" customHeight="1" x14ac:dyDescent="0.25"/>
    <row r="19684" ht="12" hidden="1" customHeight="1" x14ac:dyDescent="0.25"/>
    <row r="19685" ht="12" hidden="1" customHeight="1" x14ac:dyDescent="0.25"/>
    <row r="19686" ht="12" hidden="1" customHeight="1" x14ac:dyDescent="0.25"/>
    <row r="19687" ht="12" hidden="1" customHeight="1" x14ac:dyDescent="0.25"/>
    <row r="19688" ht="12" hidden="1" customHeight="1" x14ac:dyDescent="0.25"/>
    <row r="19689" ht="12" hidden="1" customHeight="1" x14ac:dyDescent="0.25"/>
    <row r="19690" ht="12" hidden="1" customHeight="1" x14ac:dyDescent="0.25"/>
    <row r="19691" ht="12" hidden="1" customHeight="1" x14ac:dyDescent="0.25"/>
    <row r="19692" ht="12" hidden="1" customHeight="1" x14ac:dyDescent="0.25"/>
    <row r="19693" ht="12" hidden="1" customHeight="1" x14ac:dyDescent="0.25"/>
    <row r="19694" ht="12" hidden="1" customHeight="1" x14ac:dyDescent="0.25"/>
    <row r="19695" ht="12" hidden="1" customHeight="1" x14ac:dyDescent="0.25"/>
    <row r="19696" ht="12" hidden="1" customHeight="1" x14ac:dyDescent="0.25"/>
    <row r="19697" ht="12" hidden="1" customHeight="1" x14ac:dyDescent="0.25"/>
    <row r="19698" ht="12" hidden="1" customHeight="1" x14ac:dyDescent="0.25"/>
    <row r="19699" ht="12" hidden="1" customHeight="1" x14ac:dyDescent="0.25"/>
    <row r="19700" ht="12" hidden="1" customHeight="1" x14ac:dyDescent="0.25"/>
    <row r="19701" ht="12" hidden="1" customHeight="1" x14ac:dyDescent="0.25"/>
    <row r="19702" ht="12" hidden="1" customHeight="1" x14ac:dyDescent="0.25"/>
    <row r="19703" ht="12" hidden="1" customHeight="1" x14ac:dyDescent="0.25"/>
    <row r="19704" ht="12" hidden="1" customHeight="1" x14ac:dyDescent="0.25"/>
    <row r="19705" ht="12" hidden="1" customHeight="1" x14ac:dyDescent="0.25"/>
    <row r="19706" ht="12" hidden="1" customHeight="1" x14ac:dyDescent="0.25"/>
    <row r="19707" ht="12" hidden="1" customHeight="1" x14ac:dyDescent="0.25"/>
    <row r="19708" ht="12" hidden="1" customHeight="1" x14ac:dyDescent="0.25"/>
    <row r="19709" ht="12" hidden="1" customHeight="1" x14ac:dyDescent="0.25"/>
    <row r="19710" ht="12" hidden="1" customHeight="1" x14ac:dyDescent="0.25"/>
    <row r="19711" ht="12" hidden="1" customHeight="1" x14ac:dyDescent="0.25"/>
    <row r="19712" ht="12" hidden="1" customHeight="1" x14ac:dyDescent="0.25"/>
    <row r="19713" ht="12" hidden="1" customHeight="1" x14ac:dyDescent="0.25"/>
    <row r="19714" ht="12" hidden="1" customHeight="1" x14ac:dyDescent="0.25"/>
    <row r="19715" ht="12" hidden="1" customHeight="1" x14ac:dyDescent="0.25"/>
    <row r="19716" ht="12" hidden="1" customHeight="1" x14ac:dyDescent="0.25"/>
    <row r="19717" ht="12" hidden="1" customHeight="1" x14ac:dyDescent="0.25"/>
    <row r="19718" ht="12" hidden="1" customHeight="1" x14ac:dyDescent="0.25"/>
    <row r="19719" ht="12" hidden="1" customHeight="1" x14ac:dyDescent="0.25"/>
    <row r="19720" ht="12" hidden="1" customHeight="1" x14ac:dyDescent="0.25"/>
    <row r="19721" ht="12" hidden="1" customHeight="1" x14ac:dyDescent="0.25"/>
    <row r="19722" ht="12" hidden="1" customHeight="1" x14ac:dyDescent="0.25"/>
    <row r="19723" ht="12" hidden="1" customHeight="1" x14ac:dyDescent="0.25"/>
    <row r="19724" ht="12" hidden="1" customHeight="1" x14ac:dyDescent="0.25"/>
    <row r="19725" ht="12" hidden="1" customHeight="1" x14ac:dyDescent="0.25"/>
    <row r="19726" ht="12" hidden="1" customHeight="1" x14ac:dyDescent="0.25"/>
    <row r="19727" ht="12" hidden="1" customHeight="1" x14ac:dyDescent="0.25"/>
    <row r="19728" ht="12" hidden="1" customHeight="1" x14ac:dyDescent="0.25"/>
    <row r="19729" ht="12" hidden="1" customHeight="1" x14ac:dyDescent="0.25"/>
    <row r="19730" ht="12" hidden="1" customHeight="1" x14ac:dyDescent="0.25"/>
    <row r="19731" ht="12" hidden="1" customHeight="1" x14ac:dyDescent="0.25"/>
    <row r="19732" ht="12" hidden="1" customHeight="1" x14ac:dyDescent="0.25"/>
    <row r="19733" ht="12" hidden="1" customHeight="1" x14ac:dyDescent="0.25"/>
    <row r="19734" ht="12" hidden="1" customHeight="1" x14ac:dyDescent="0.25"/>
    <row r="19735" ht="12" hidden="1" customHeight="1" x14ac:dyDescent="0.25"/>
    <row r="19736" ht="12" hidden="1" customHeight="1" x14ac:dyDescent="0.25"/>
    <row r="19737" ht="12" hidden="1" customHeight="1" x14ac:dyDescent="0.25"/>
    <row r="19738" ht="12" hidden="1" customHeight="1" x14ac:dyDescent="0.25"/>
    <row r="19739" ht="12" hidden="1" customHeight="1" x14ac:dyDescent="0.25"/>
    <row r="19740" ht="12" hidden="1" customHeight="1" x14ac:dyDescent="0.25"/>
    <row r="19741" ht="12" hidden="1" customHeight="1" x14ac:dyDescent="0.25"/>
    <row r="19742" ht="12" hidden="1" customHeight="1" x14ac:dyDescent="0.25"/>
    <row r="19743" ht="12" hidden="1" customHeight="1" x14ac:dyDescent="0.25"/>
    <row r="19744" ht="12" hidden="1" customHeight="1" x14ac:dyDescent="0.25"/>
    <row r="19745" ht="12" hidden="1" customHeight="1" x14ac:dyDescent="0.25"/>
    <row r="19746" ht="12" hidden="1" customHeight="1" x14ac:dyDescent="0.25"/>
    <row r="19747" ht="12" hidden="1" customHeight="1" x14ac:dyDescent="0.25"/>
    <row r="19748" ht="12" hidden="1" customHeight="1" x14ac:dyDescent="0.25"/>
    <row r="19749" ht="12" hidden="1" customHeight="1" x14ac:dyDescent="0.25"/>
    <row r="19750" ht="12" hidden="1" customHeight="1" x14ac:dyDescent="0.25"/>
    <row r="19751" ht="12" hidden="1" customHeight="1" x14ac:dyDescent="0.25"/>
    <row r="19752" ht="12" hidden="1" customHeight="1" x14ac:dyDescent="0.25"/>
    <row r="19753" ht="12" hidden="1" customHeight="1" x14ac:dyDescent="0.25"/>
    <row r="19754" ht="12" hidden="1" customHeight="1" x14ac:dyDescent="0.25"/>
    <row r="19755" ht="12" hidden="1" customHeight="1" x14ac:dyDescent="0.25"/>
    <row r="19756" ht="12" hidden="1" customHeight="1" x14ac:dyDescent="0.25"/>
    <row r="19757" ht="12" hidden="1" customHeight="1" x14ac:dyDescent="0.25"/>
    <row r="19758" ht="12" hidden="1" customHeight="1" x14ac:dyDescent="0.25"/>
    <row r="19759" ht="12" hidden="1" customHeight="1" x14ac:dyDescent="0.25"/>
    <row r="19760" ht="12" hidden="1" customHeight="1" x14ac:dyDescent="0.25"/>
    <row r="19761" ht="12" hidden="1" customHeight="1" x14ac:dyDescent="0.25"/>
    <row r="19762" ht="12" hidden="1" customHeight="1" x14ac:dyDescent="0.25"/>
    <row r="19763" ht="12" hidden="1" customHeight="1" x14ac:dyDescent="0.25"/>
    <row r="19764" ht="12" hidden="1" customHeight="1" x14ac:dyDescent="0.25"/>
    <row r="19765" ht="12" hidden="1" customHeight="1" x14ac:dyDescent="0.25"/>
    <row r="19766" ht="12" hidden="1" customHeight="1" x14ac:dyDescent="0.25"/>
    <row r="19767" ht="12" hidden="1" customHeight="1" x14ac:dyDescent="0.25"/>
    <row r="19768" ht="12" hidden="1" customHeight="1" x14ac:dyDescent="0.25"/>
    <row r="19769" ht="12" hidden="1" customHeight="1" x14ac:dyDescent="0.25"/>
    <row r="19770" ht="12" hidden="1" customHeight="1" x14ac:dyDescent="0.25"/>
    <row r="19771" ht="12" hidden="1" customHeight="1" x14ac:dyDescent="0.25"/>
    <row r="19772" ht="12" hidden="1" customHeight="1" x14ac:dyDescent="0.25"/>
    <row r="19773" ht="12" hidden="1" customHeight="1" x14ac:dyDescent="0.25"/>
    <row r="19774" ht="12" hidden="1" customHeight="1" x14ac:dyDescent="0.25"/>
    <row r="19775" ht="12" hidden="1" customHeight="1" x14ac:dyDescent="0.25"/>
    <row r="19776" ht="12" hidden="1" customHeight="1" x14ac:dyDescent="0.25"/>
    <row r="19777" ht="12" hidden="1" customHeight="1" x14ac:dyDescent="0.25"/>
    <row r="19778" ht="12" hidden="1" customHeight="1" x14ac:dyDescent="0.25"/>
    <row r="19779" ht="12" hidden="1" customHeight="1" x14ac:dyDescent="0.25"/>
    <row r="19780" ht="12" hidden="1" customHeight="1" x14ac:dyDescent="0.25"/>
    <row r="19781" ht="12" hidden="1" customHeight="1" x14ac:dyDescent="0.25"/>
    <row r="19782" ht="12" hidden="1" customHeight="1" x14ac:dyDescent="0.25"/>
    <row r="19783" ht="12" hidden="1" customHeight="1" x14ac:dyDescent="0.25"/>
    <row r="19784" ht="12" hidden="1" customHeight="1" x14ac:dyDescent="0.25"/>
    <row r="19785" ht="12" hidden="1" customHeight="1" x14ac:dyDescent="0.25"/>
    <row r="19786" ht="12" hidden="1" customHeight="1" x14ac:dyDescent="0.25"/>
    <row r="19787" ht="12" hidden="1" customHeight="1" x14ac:dyDescent="0.25"/>
    <row r="19788" ht="12" hidden="1" customHeight="1" x14ac:dyDescent="0.25"/>
    <row r="19789" ht="12" hidden="1" customHeight="1" x14ac:dyDescent="0.25"/>
    <row r="19790" ht="12" hidden="1" customHeight="1" x14ac:dyDescent="0.25"/>
    <row r="19791" ht="12" hidden="1" customHeight="1" x14ac:dyDescent="0.25"/>
    <row r="19792" ht="12" hidden="1" customHeight="1" x14ac:dyDescent="0.25"/>
    <row r="19793" ht="12" hidden="1" customHeight="1" x14ac:dyDescent="0.25"/>
    <row r="19794" ht="12" hidden="1" customHeight="1" x14ac:dyDescent="0.25"/>
    <row r="19795" ht="12" hidden="1" customHeight="1" x14ac:dyDescent="0.25"/>
    <row r="19796" ht="12" hidden="1" customHeight="1" x14ac:dyDescent="0.25"/>
    <row r="19797" ht="12" hidden="1" customHeight="1" x14ac:dyDescent="0.25"/>
    <row r="19798" ht="12" hidden="1" customHeight="1" x14ac:dyDescent="0.25"/>
    <row r="19799" ht="12" hidden="1" customHeight="1" x14ac:dyDescent="0.25"/>
    <row r="19800" ht="12" hidden="1" customHeight="1" x14ac:dyDescent="0.25"/>
    <row r="19801" ht="12" hidden="1" customHeight="1" x14ac:dyDescent="0.25"/>
    <row r="19802" ht="12" hidden="1" customHeight="1" x14ac:dyDescent="0.25"/>
    <row r="19803" ht="12" hidden="1" customHeight="1" x14ac:dyDescent="0.25"/>
    <row r="19804" ht="12" hidden="1" customHeight="1" x14ac:dyDescent="0.25"/>
    <row r="19805" ht="12" hidden="1" customHeight="1" x14ac:dyDescent="0.25"/>
    <row r="19806" ht="12" hidden="1" customHeight="1" x14ac:dyDescent="0.25"/>
    <row r="19807" ht="12" hidden="1" customHeight="1" x14ac:dyDescent="0.25"/>
    <row r="19808" ht="12" hidden="1" customHeight="1" x14ac:dyDescent="0.25"/>
    <row r="19809" ht="12" hidden="1" customHeight="1" x14ac:dyDescent="0.25"/>
    <row r="19810" ht="12" hidden="1" customHeight="1" x14ac:dyDescent="0.25"/>
    <row r="19811" ht="12" hidden="1" customHeight="1" x14ac:dyDescent="0.25"/>
    <row r="19812" ht="12" hidden="1" customHeight="1" x14ac:dyDescent="0.25"/>
    <row r="19813" ht="12" hidden="1" customHeight="1" x14ac:dyDescent="0.25"/>
    <row r="19814" ht="12" hidden="1" customHeight="1" x14ac:dyDescent="0.25"/>
    <row r="19815" ht="12" hidden="1" customHeight="1" x14ac:dyDescent="0.25"/>
    <row r="19816" ht="12" hidden="1" customHeight="1" x14ac:dyDescent="0.25"/>
    <row r="19817" ht="12" hidden="1" customHeight="1" x14ac:dyDescent="0.25"/>
    <row r="19818" ht="12" hidden="1" customHeight="1" x14ac:dyDescent="0.25"/>
    <row r="19819" ht="12" hidden="1" customHeight="1" x14ac:dyDescent="0.25"/>
    <row r="19820" ht="12" hidden="1" customHeight="1" x14ac:dyDescent="0.25"/>
    <row r="19821" ht="12" hidden="1" customHeight="1" x14ac:dyDescent="0.25"/>
    <row r="19822" ht="12" hidden="1" customHeight="1" x14ac:dyDescent="0.25"/>
    <row r="19823" ht="12" hidden="1" customHeight="1" x14ac:dyDescent="0.25"/>
    <row r="19824" ht="12" hidden="1" customHeight="1" x14ac:dyDescent="0.25"/>
    <row r="19825" ht="12" hidden="1" customHeight="1" x14ac:dyDescent="0.25"/>
    <row r="19826" ht="12" hidden="1" customHeight="1" x14ac:dyDescent="0.25"/>
    <row r="19827" ht="12" hidden="1" customHeight="1" x14ac:dyDescent="0.25"/>
    <row r="19828" ht="12" hidden="1" customHeight="1" x14ac:dyDescent="0.25"/>
    <row r="19829" ht="12" hidden="1" customHeight="1" x14ac:dyDescent="0.25"/>
    <row r="19830" ht="12" hidden="1" customHeight="1" x14ac:dyDescent="0.25"/>
    <row r="19831" ht="12" hidden="1" customHeight="1" x14ac:dyDescent="0.25"/>
    <row r="19832" ht="12" hidden="1" customHeight="1" x14ac:dyDescent="0.25"/>
    <row r="19833" ht="12" hidden="1" customHeight="1" x14ac:dyDescent="0.25"/>
    <row r="19834" ht="12" hidden="1" customHeight="1" x14ac:dyDescent="0.25"/>
    <row r="19835" ht="12" hidden="1" customHeight="1" x14ac:dyDescent="0.25"/>
    <row r="19836" ht="12" hidden="1" customHeight="1" x14ac:dyDescent="0.25"/>
    <row r="19837" ht="12" hidden="1" customHeight="1" x14ac:dyDescent="0.25"/>
    <row r="19838" ht="12" hidden="1" customHeight="1" x14ac:dyDescent="0.25"/>
    <row r="19839" ht="12" hidden="1" customHeight="1" x14ac:dyDescent="0.25"/>
    <row r="19840" ht="12" hidden="1" customHeight="1" x14ac:dyDescent="0.25"/>
    <row r="19841" ht="12" hidden="1" customHeight="1" x14ac:dyDescent="0.25"/>
    <row r="19842" ht="12" hidden="1" customHeight="1" x14ac:dyDescent="0.25"/>
    <row r="19843" ht="12" hidden="1" customHeight="1" x14ac:dyDescent="0.25"/>
    <row r="19844" ht="12" hidden="1" customHeight="1" x14ac:dyDescent="0.25"/>
    <row r="19845" ht="12" hidden="1" customHeight="1" x14ac:dyDescent="0.25"/>
    <row r="19846" ht="12" hidden="1" customHeight="1" x14ac:dyDescent="0.25"/>
    <row r="19847" ht="12" hidden="1" customHeight="1" x14ac:dyDescent="0.25"/>
    <row r="19848" ht="12" hidden="1" customHeight="1" x14ac:dyDescent="0.25"/>
    <row r="19849" ht="12" hidden="1" customHeight="1" x14ac:dyDescent="0.25"/>
    <row r="19850" ht="12" hidden="1" customHeight="1" x14ac:dyDescent="0.25"/>
    <row r="19851" ht="12" hidden="1" customHeight="1" x14ac:dyDescent="0.25"/>
    <row r="19852" ht="12" hidden="1" customHeight="1" x14ac:dyDescent="0.25"/>
    <row r="19853" ht="12" hidden="1" customHeight="1" x14ac:dyDescent="0.25"/>
    <row r="19854" ht="12" hidden="1" customHeight="1" x14ac:dyDescent="0.25"/>
    <row r="19855" ht="12" hidden="1" customHeight="1" x14ac:dyDescent="0.25"/>
    <row r="19856" ht="12" hidden="1" customHeight="1" x14ac:dyDescent="0.25"/>
    <row r="19857" ht="12" hidden="1" customHeight="1" x14ac:dyDescent="0.25"/>
    <row r="19858" ht="12" hidden="1" customHeight="1" x14ac:dyDescent="0.25"/>
    <row r="19859" ht="12" hidden="1" customHeight="1" x14ac:dyDescent="0.25"/>
    <row r="19860" ht="12" hidden="1" customHeight="1" x14ac:dyDescent="0.25"/>
    <row r="19861" ht="12" hidden="1" customHeight="1" x14ac:dyDescent="0.25"/>
    <row r="19862" ht="12" hidden="1" customHeight="1" x14ac:dyDescent="0.25"/>
    <row r="19863" ht="12" hidden="1" customHeight="1" x14ac:dyDescent="0.25"/>
    <row r="19864" ht="12" hidden="1" customHeight="1" x14ac:dyDescent="0.25"/>
    <row r="19865" ht="12" hidden="1" customHeight="1" x14ac:dyDescent="0.25"/>
    <row r="19866" ht="12" hidden="1" customHeight="1" x14ac:dyDescent="0.25"/>
    <row r="19867" ht="12" hidden="1" customHeight="1" x14ac:dyDescent="0.25"/>
    <row r="19868" ht="12" hidden="1" customHeight="1" x14ac:dyDescent="0.25"/>
    <row r="19869" ht="12" hidden="1" customHeight="1" x14ac:dyDescent="0.25"/>
    <row r="19870" ht="12" hidden="1" customHeight="1" x14ac:dyDescent="0.25"/>
    <row r="19871" ht="12" hidden="1" customHeight="1" x14ac:dyDescent="0.25"/>
    <row r="19872" ht="12" hidden="1" customHeight="1" x14ac:dyDescent="0.25"/>
    <row r="19873" ht="12" hidden="1" customHeight="1" x14ac:dyDescent="0.25"/>
    <row r="19874" ht="12" hidden="1" customHeight="1" x14ac:dyDescent="0.25"/>
    <row r="19875" ht="12" hidden="1" customHeight="1" x14ac:dyDescent="0.25"/>
    <row r="19876" ht="12" hidden="1" customHeight="1" x14ac:dyDescent="0.25"/>
    <row r="19877" ht="12" hidden="1" customHeight="1" x14ac:dyDescent="0.25"/>
    <row r="19878" ht="12" hidden="1" customHeight="1" x14ac:dyDescent="0.25"/>
    <row r="19879" ht="12" hidden="1" customHeight="1" x14ac:dyDescent="0.25"/>
    <row r="19880" ht="12" hidden="1" customHeight="1" x14ac:dyDescent="0.25"/>
    <row r="19881" ht="12" hidden="1" customHeight="1" x14ac:dyDescent="0.25"/>
    <row r="19882" ht="12" hidden="1" customHeight="1" x14ac:dyDescent="0.25"/>
    <row r="19883" ht="12" hidden="1" customHeight="1" x14ac:dyDescent="0.25"/>
    <row r="19884" ht="12" hidden="1" customHeight="1" x14ac:dyDescent="0.25"/>
    <row r="19885" ht="12" hidden="1" customHeight="1" x14ac:dyDescent="0.25"/>
    <row r="19886" ht="12" hidden="1" customHeight="1" x14ac:dyDescent="0.25"/>
    <row r="19887" ht="12" hidden="1" customHeight="1" x14ac:dyDescent="0.25"/>
    <row r="19888" ht="12" hidden="1" customHeight="1" x14ac:dyDescent="0.25"/>
    <row r="19889" ht="12" hidden="1" customHeight="1" x14ac:dyDescent="0.25"/>
    <row r="19890" ht="12" hidden="1" customHeight="1" x14ac:dyDescent="0.25"/>
    <row r="19891" ht="12" hidden="1" customHeight="1" x14ac:dyDescent="0.25"/>
    <row r="19892" ht="12" hidden="1" customHeight="1" x14ac:dyDescent="0.25"/>
    <row r="19893" ht="12" hidden="1" customHeight="1" x14ac:dyDescent="0.25"/>
    <row r="19894" ht="12" hidden="1" customHeight="1" x14ac:dyDescent="0.25"/>
    <row r="19895" ht="12" hidden="1" customHeight="1" x14ac:dyDescent="0.25"/>
    <row r="19896" ht="12" hidden="1" customHeight="1" x14ac:dyDescent="0.25"/>
    <row r="19897" ht="12" hidden="1" customHeight="1" x14ac:dyDescent="0.25"/>
    <row r="19898" ht="12" hidden="1" customHeight="1" x14ac:dyDescent="0.25"/>
    <row r="19899" ht="12" hidden="1" customHeight="1" x14ac:dyDescent="0.25"/>
    <row r="19900" ht="12" hidden="1" customHeight="1" x14ac:dyDescent="0.25"/>
    <row r="19901" ht="12" hidden="1" customHeight="1" x14ac:dyDescent="0.25"/>
    <row r="19902" ht="12" hidden="1" customHeight="1" x14ac:dyDescent="0.25"/>
    <row r="19903" ht="12" hidden="1" customHeight="1" x14ac:dyDescent="0.25"/>
    <row r="19904" ht="12" hidden="1" customHeight="1" x14ac:dyDescent="0.25"/>
    <row r="19905" ht="12" hidden="1" customHeight="1" x14ac:dyDescent="0.25"/>
    <row r="19906" ht="12" hidden="1" customHeight="1" x14ac:dyDescent="0.25"/>
    <row r="19907" ht="12" hidden="1" customHeight="1" x14ac:dyDescent="0.25"/>
    <row r="19908" ht="12" hidden="1" customHeight="1" x14ac:dyDescent="0.25"/>
    <row r="19909" ht="12" hidden="1" customHeight="1" x14ac:dyDescent="0.25"/>
    <row r="19910" ht="12" hidden="1" customHeight="1" x14ac:dyDescent="0.25"/>
    <row r="19911" ht="12" hidden="1" customHeight="1" x14ac:dyDescent="0.25"/>
    <row r="19912" ht="12" hidden="1" customHeight="1" x14ac:dyDescent="0.25"/>
    <row r="19913" ht="12" hidden="1" customHeight="1" x14ac:dyDescent="0.25"/>
    <row r="19914" ht="12" hidden="1" customHeight="1" x14ac:dyDescent="0.25"/>
    <row r="19915" ht="12" hidden="1" customHeight="1" x14ac:dyDescent="0.25"/>
    <row r="19916" ht="12" hidden="1" customHeight="1" x14ac:dyDescent="0.25"/>
    <row r="19917" ht="12" hidden="1" customHeight="1" x14ac:dyDescent="0.25"/>
    <row r="19918" ht="12" hidden="1" customHeight="1" x14ac:dyDescent="0.25"/>
    <row r="19919" ht="12" hidden="1" customHeight="1" x14ac:dyDescent="0.25"/>
    <row r="19920" ht="12" hidden="1" customHeight="1" x14ac:dyDescent="0.25"/>
    <row r="19921" ht="12" hidden="1" customHeight="1" x14ac:dyDescent="0.25"/>
    <row r="19922" ht="12" hidden="1" customHeight="1" x14ac:dyDescent="0.25"/>
    <row r="19923" ht="12" hidden="1" customHeight="1" x14ac:dyDescent="0.25"/>
    <row r="19924" ht="12" hidden="1" customHeight="1" x14ac:dyDescent="0.25"/>
    <row r="19925" ht="12" hidden="1" customHeight="1" x14ac:dyDescent="0.25"/>
    <row r="19926" ht="12" hidden="1" customHeight="1" x14ac:dyDescent="0.25"/>
    <row r="19927" ht="12" hidden="1" customHeight="1" x14ac:dyDescent="0.25"/>
    <row r="19928" ht="12" hidden="1" customHeight="1" x14ac:dyDescent="0.25"/>
    <row r="19929" ht="12" hidden="1" customHeight="1" x14ac:dyDescent="0.25"/>
    <row r="19930" ht="12" hidden="1" customHeight="1" x14ac:dyDescent="0.25"/>
    <row r="19931" ht="12" hidden="1" customHeight="1" x14ac:dyDescent="0.25"/>
    <row r="19932" ht="12" hidden="1" customHeight="1" x14ac:dyDescent="0.25"/>
    <row r="19933" ht="12" hidden="1" customHeight="1" x14ac:dyDescent="0.25"/>
    <row r="19934" ht="12" hidden="1" customHeight="1" x14ac:dyDescent="0.25"/>
    <row r="19935" ht="12" hidden="1" customHeight="1" x14ac:dyDescent="0.25"/>
    <row r="19936" ht="12" hidden="1" customHeight="1" x14ac:dyDescent="0.25"/>
    <row r="19937" ht="12" hidden="1" customHeight="1" x14ac:dyDescent="0.25"/>
    <row r="19938" ht="12" hidden="1" customHeight="1" x14ac:dyDescent="0.25"/>
    <row r="19939" ht="12" hidden="1" customHeight="1" x14ac:dyDescent="0.25"/>
    <row r="19940" ht="12" hidden="1" customHeight="1" x14ac:dyDescent="0.25"/>
    <row r="19941" ht="12" hidden="1" customHeight="1" x14ac:dyDescent="0.25"/>
    <row r="19942" ht="12" hidden="1" customHeight="1" x14ac:dyDescent="0.25"/>
    <row r="19943" ht="12" hidden="1" customHeight="1" x14ac:dyDescent="0.25"/>
    <row r="19944" ht="12" hidden="1" customHeight="1" x14ac:dyDescent="0.25"/>
    <row r="19945" ht="12" hidden="1" customHeight="1" x14ac:dyDescent="0.25"/>
    <row r="19946" ht="12" hidden="1" customHeight="1" x14ac:dyDescent="0.25"/>
    <row r="19947" ht="12" hidden="1" customHeight="1" x14ac:dyDescent="0.25"/>
    <row r="19948" ht="12" hidden="1" customHeight="1" x14ac:dyDescent="0.25"/>
    <row r="19949" ht="12" hidden="1" customHeight="1" x14ac:dyDescent="0.25"/>
    <row r="19950" ht="12" hidden="1" customHeight="1" x14ac:dyDescent="0.25"/>
    <row r="19951" ht="12" hidden="1" customHeight="1" x14ac:dyDescent="0.25"/>
    <row r="19952" ht="12" hidden="1" customHeight="1" x14ac:dyDescent="0.25"/>
    <row r="19953" ht="12" hidden="1" customHeight="1" x14ac:dyDescent="0.25"/>
    <row r="19954" ht="12" hidden="1" customHeight="1" x14ac:dyDescent="0.25"/>
    <row r="19955" ht="12" hidden="1" customHeight="1" x14ac:dyDescent="0.25"/>
    <row r="19956" ht="12" hidden="1" customHeight="1" x14ac:dyDescent="0.25"/>
    <row r="19957" ht="12" hidden="1" customHeight="1" x14ac:dyDescent="0.25"/>
    <row r="19958" ht="12" hidden="1" customHeight="1" x14ac:dyDescent="0.25"/>
    <row r="19959" ht="12" hidden="1" customHeight="1" x14ac:dyDescent="0.25"/>
    <row r="19960" ht="12" hidden="1" customHeight="1" x14ac:dyDescent="0.25"/>
    <row r="19961" ht="12" hidden="1" customHeight="1" x14ac:dyDescent="0.25"/>
    <row r="19962" ht="12" hidden="1" customHeight="1" x14ac:dyDescent="0.25"/>
    <row r="19963" ht="12" hidden="1" customHeight="1" x14ac:dyDescent="0.25"/>
    <row r="19964" ht="12" hidden="1" customHeight="1" x14ac:dyDescent="0.25"/>
    <row r="19965" ht="12" hidden="1" customHeight="1" x14ac:dyDescent="0.25"/>
    <row r="19966" ht="12" hidden="1" customHeight="1" x14ac:dyDescent="0.25"/>
    <row r="19967" ht="12" hidden="1" customHeight="1" x14ac:dyDescent="0.25"/>
    <row r="19968" ht="12" hidden="1" customHeight="1" x14ac:dyDescent="0.25"/>
    <row r="19969" ht="12" hidden="1" customHeight="1" x14ac:dyDescent="0.25"/>
    <row r="19970" ht="12" hidden="1" customHeight="1" x14ac:dyDescent="0.25"/>
    <row r="19971" ht="12" hidden="1" customHeight="1" x14ac:dyDescent="0.25"/>
    <row r="19972" ht="12" hidden="1" customHeight="1" x14ac:dyDescent="0.25"/>
    <row r="19973" ht="12" hidden="1" customHeight="1" x14ac:dyDescent="0.25"/>
    <row r="19974" ht="12" hidden="1" customHeight="1" x14ac:dyDescent="0.25"/>
    <row r="19975" ht="12" hidden="1" customHeight="1" x14ac:dyDescent="0.25"/>
    <row r="19976" ht="12" hidden="1" customHeight="1" x14ac:dyDescent="0.25"/>
    <row r="19977" ht="12" hidden="1" customHeight="1" x14ac:dyDescent="0.25"/>
    <row r="19978" ht="12" hidden="1" customHeight="1" x14ac:dyDescent="0.25"/>
    <row r="19979" ht="12" hidden="1" customHeight="1" x14ac:dyDescent="0.25"/>
    <row r="19980" ht="12" hidden="1" customHeight="1" x14ac:dyDescent="0.25"/>
    <row r="19981" ht="12" hidden="1" customHeight="1" x14ac:dyDescent="0.25"/>
    <row r="19982" ht="12" hidden="1" customHeight="1" x14ac:dyDescent="0.25"/>
    <row r="19983" ht="12" hidden="1" customHeight="1" x14ac:dyDescent="0.25"/>
    <row r="19984" ht="12" hidden="1" customHeight="1" x14ac:dyDescent="0.25"/>
    <row r="19985" ht="12" hidden="1" customHeight="1" x14ac:dyDescent="0.25"/>
    <row r="19986" ht="12" hidden="1" customHeight="1" x14ac:dyDescent="0.25"/>
    <row r="19987" ht="12" hidden="1" customHeight="1" x14ac:dyDescent="0.25"/>
    <row r="19988" ht="12" hidden="1" customHeight="1" x14ac:dyDescent="0.25"/>
    <row r="19989" ht="12" hidden="1" customHeight="1" x14ac:dyDescent="0.25"/>
    <row r="19990" ht="12" hidden="1" customHeight="1" x14ac:dyDescent="0.25"/>
    <row r="19991" ht="12" hidden="1" customHeight="1" x14ac:dyDescent="0.25"/>
    <row r="19992" ht="12" hidden="1" customHeight="1" x14ac:dyDescent="0.25"/>
    <row r="19993" ht="12" hidden="1" customHeight="1" x14ac:dyDescent="0.25"/>
    <row r="19994" ht="12" hidden="1" customHeight="1" x14ac:dyDescent="0.25"/>
    <row r="19995" ht="12" hidden="1" customHeight="1" x14ac:dyDescent="0.25"/>
    <row r="19996" ht="12" hidden="1" customHeight="1" x14ac:dyDescent="0.25"/>
    <row r="19997" ht="12" hidden="1" customHeight="1" x14ac:dyDescent="0.25"/>
    <row r="19998" ht="12" hidden="1" customHeight="1" x14ac:dyDescent="0.25"/>
    <row r="19999" ht="12" hidden="1" customHeight="1" x14ac:dyDescent="0.25"/>
    <row r="20000" ht="12" hidden="1" customHeight="1" x14ac:dyDescent="0.25"/>
    <row r="20001" ht="12" hidden="1" customHeight="1" x14ac:dyDescent="0.25"/>
    <row r="20002" ht="12" hidden="1" customHeight="1" x14ac:dyDescent="0.25"/>
    <row r="20003" ht="12" hidden="1" customHeight="1" x14ac:dyDescent="0.25"/>
    <row r="20004" ht="12" hidden="1" customHeight="1" x14ac:dyDescent="0.25"/>
    <row r="20005" ht="12" hidden="1" customHeight="1" x14ac:dyDescent="0.25"/>
    <row r="20006" ht="12" hidden="1" customHeight="1" x14ac:dyDescent="0.25"/>
    <row r="20007" ht="12" hidden="1" customHeight="1" x14ac:dyDescent="0.25"/>
    <row r="20008" ht="12" hidden="1" customHeight="1" x14ac:dyDescent="0.25"/>
    <row r="20009" ht="12" hidden="1" customHeight="1" x14ac:dyDescent="0.25"/>
    <row r="20010" ht="12" hidden="1" customHeight="1" x14ac:dyDescent="0.25"/>
    <row r="20011" ht="12" hidden="1" customHeight="1" x14ac:dyDescent="0.25"/>
    <row r="20012" ht="12" hidden="1" customHeight="1" x14ac:dyDescent="0.25"/>
    <row r="20013" ht="12" hidden="1" customHeight="1" x14ac:dyDescent="0.25"/>
    <row r="20014" ht="12" hidden="1" customHeight="1" x14ac:dyDescent="0.25"/>
    <row r="20015" ht="12" hidden="1" customHeight="1" x14ac:dyDescent="0.25"/>
    <row r="20016" ht="12" hidden="1" customHeight="1" x14ac:dyDescent="0.25"/>
    <row r="20017" ht="12" hidden="1" customHeight="1" x14ac:dyDescent="0.25"/>
    <row r="20018" ht="12" hidden="1" customHeight="1" x14ac:dyDescent="0.25"/>
    <row r="20019" ht="12" hidden="1" customHeight="1" x14ac:dyDescent="0.25"/>
    <row r="20020" ht="12" hidden="1" customHeight="1" x14ac:dyDescent="0.25"/>
    <row r="20021" ht="12" hidden="1" customHeight="1" x14ac:dyDescent="0.25"/>
    <row r="20022" ht="12" hidden="1" customHeight="1" x14ac:dyDescent="0.25"/>
    <row r="20023" ht="12" hidden="1" customHeight="1" x14ac:dyDescent="0.25"/>
    <row r="20024" ht="12" hidden="1" customHeight="1" x14ac:dyDescent="0.25"/>
    <row r="20025" ht="12" hidden="1" customHeight="1" x14ac:dyDescent="0.25"/>
    <row r="20026" ht="12" hidden="1" customHeight="1" x14ac:dyDescent="0.25"/>
    <row r="20027" ht="12" hidden="1" customHeight="1" x14ac:dyDescent="0.25"/>
    <row r="20028" ht="12" hidden="1" customHeight="1" x14ac:dyDescent="0.25"/>
    <row r="20029" ht="12" hidden="1" customHeight="1" x14ac:dyDescent="0.25"/>
    <row r="20030" ht="12" hidden="1" customHeight="1" x14ac:dyDescent="0.25"/>
    <row r="20031" ht="12" hidden="1" customHeight="1" x14ac:dyDescent="0.25"/>
    <row r="20032" ht="12" hidden="1" customHeight="1" x14ac:dyDescent="0.25"/>
    <row r="20033" ht="12" hidden="1" customHeight="1" x14ac:dyDescent="0.25"/>
    <row r="20034" ht="12" hidden="1" customHeight="1" x14ac:dyDescent="0.25"/>
    <row r="20035" ht="12" hidden="1" customHeight="1" x14ac:dyDescent="0.25"/>
    <row r="20036" ht="12" hidden="1" customHeight="1" x14ac:dyDescent="0.25"/>
    <row r="20037" ht="12" hidden="1" customHeight="1" x14ac:dyDescent="0.25"/>
    <row r="20038" ht="12" hidden="1" customHeight="1" x14ac:dyDescent="0.25"/>
    <row r="20039" ht="12" hidden="1" customHeight="1" x14ac:dyDescent="0.25"/>
    <row r="20040" ht="12" hidden="1" customHeight="1" x14ac:dyDescent="0.25"/>
    <row r="20041" ht="12" hidden="1" customHeight="1" x14ac:dyDescent="0.25"/>
    <row r="20042" ht="12" hidden="1" customHeight="1" x14ac:dyDescent="0.25"/>
    <row r="20043" ht="12" hidden="1" customHeight="1" x14ac:dyDescent="0.25"/>
    <row r="20044" ht="12" hidden="1" customHeight="1" x14ac:dyDescent="0.25"/>
    <row r="20045" ht="12" hidden="1" customHeight="1" x14ac:dyDescent="0.25"/>
    <row r="20046" ht="12" hidden="1" customHeight="1" x14ac:dyDescent="0.25"/>
    <row r="20047" ht="12" hidden="1" customHeight="1" x14ac:dyDescent="0.25"/>
    <row r="20048" ht="12" hidden="1" customHeight="1" x14ac:dyDescent="0.25"/>
    <row r="20049" ht="12" hidden="1" customHeight="1" x14ac:dyDescent="0.25"/>
    <row r="20050" ht="12" hidden="1" customHeight="1" x14ac:dyDescent="0.25"/>
    <row r="20051" ht="12" hidden="1" customHeight="1" x14ac:dyDescent="0.25"/>
    <row r="20052" ht="12" hidden="1" customHeight="1" x14ac:dyDescent="0.25"/>
    <row r="20053" ht="12" hidden="1" customHeight="1" x14ac:dyDescent="0.25"/>
    <row r="20054" ht="12" hidden="1" customHeight="1" x14ac:dyDescent="0.25"/>
    <row r="20055" ht="12" hidden="1" customHeight="1" x14ac:dyDescent="0.25"/>
    <row r="20056" ht="12" hidden="1" customHeight="1" x14ac:dyDescent="0.25"/>
    <row r="20057" ht="12" hidden="1" customHeight="1" x14ac:dyDescent="0.25"/>
    <row r="20058" ht="12" hidden="1" customHeight="1" x14ac:dyDescent="0.25"/>
    <row r="20059" ht="12" hidden="1" customHeight="1" x14ac:dyDescent="0.25"/>
    <row r="20060" ht="12" hidden="1" customHeight="1" x14ac:dyDescent="0.25"/>
    <row r="20061" ht="12" hidden="1" customHeight="1" x14ac:dyDescent="0.25"/>
    <row r="20062" ht="12" hidden="1" customHeight="1" x14ac:dyDescent="0.25"/>
    <row r="20063" ht="12" hidden="1" customHeight="1" x14ac:dyDescent="0.25"/>
    <row r="20064" ht="12" hidden="1" customHeight="1" x14ac:dyDescent="0.25"/>
    <row r="20065" ht="12" hidden="1" customHeight="1" x14ac:dyDescent="0.25"/>
    <row r="20066" ht="12" hidden="1" customHeight="1" x14ac:dyDescent="0.25"/>
    <row r="20067" ht="12" hidden="1" customHeight="1" x14ac:dyDescent="0.25"/>
    <row r="20068" ht="12" hidden="1" customHeight="1" x14ac:dyDescent="0.25"/>
    <row r="20069" ht="12" hidden="1" customHeight="1" x14ac:dyDescent="0.25"/>
    <row r="20070" ht="12" hidden="1" customHeight="1" x14ac:dyDescent="0.25"/>
    <row r="20071" ht="12" hidden="1" customHeight="1" x14ac:dyDescent="0.25"/>
    <row r="20072" ht="12" hidden="1" customHeight="1" x14ac:dyDescent="0.25"/>
    <row r="20073" ht="12" hidden="1" customHeight="1" x14ac:dyDescent="0.25"/>
    <row r="20074" ht="12" hidden="1" customHeight="1" x14ac:dyDescent="0.25"/>
    <row r="20075" ht="12" hidden="1" customHeight="1" x14ac:dyDescent="0.25"/>
    <row r="20076" ht="12" hidden="1" customHeight="1" x14ac:dyDescent="0.25"/>
    <row r="20077" ht="12" hidden="1" customHeight="1" x14ac:dyDescent="0.25"/>
    <row r="20078" ht="12" hidden="1" customHeight="1" x14ac:dyDescent="0.25"/>
    <row r="20079" ht="12" hidden="1" customHeight="1" x14ac:dyDescent="0.25"/>
    <row r="20080" ht="12" hidden="1" customHeight="1" x14ac:dyDescent="0.25"/>
    <row r="20081" ht="12" hidden="1" customHeight="1" x14ac:dyDescent="0.25"/>
    <row r="20082" ht="12" hidden="1" customHeight="1" x14ac:dyDescent="0.25"/>
    <row r="20083" ht="12" hidden="1" customHeight="1" x14ac:dyDescent="0.25"/>
    <row r="20084" ht="12" hidden="1" customHeight="1" x14ac:dyDescent="0.25"/>
    <row r="20085" ht="12" hidden="1" customHeight="1" x14ac:dyDescent="0.25"/>
    <row r="20086" ht="12" hidden="1" customHeight="1" x14ac:dyDescent="0.25"/>
    <row r="20087" ht="12" hidden="1" customHeight="1" x14ac:dyDescent="0.25"/>
    <row r="20088" ht="12" hidden="1" customHeight="1" x14ac:dyDescent="0.25"/>
    <row r="20089" ht="12" hidden="1" customHeight="1" x14ac:dyDescent="0.25"/>
    <row r="20090" ht="12" hidden="1" customHeight="1" x14ac:dyDescent="0.25"/>
    <row r="20091" ht="12" hidden="1" customHeight="1" x14ac:dyDescent="0.25"/>
    <row r="20092" ht="12" hidden="1" customHeight="1" x14ac:dyDescent="0.25"/>
    <row r="20093" ht="12" hidden="1" customHeight="1" x14ac:dyDescent="0.25"/>
    <row r="20094" ht="12" hidden="1" customHeight="1" x14ac:dyDescent="0.25"/>
    <row r="20095" ht="12" hidden="1" customHeight="1" x14ac:dyDescent="0.25"/>
    <row r="20096" ht="12" hidden="1" customHeight="1" x14ac:dyDescent="0.25"/>
    <row r="20097" ht="12" hidden="1" customHeight="1" x14ac:dyDescent="0.25"/>
    <row r="20098" ht="12" hidden="1" customHeight="1" x14ac:dyDescent="0.25"/>
    <row r="20099" ht="12" hidden="1" customHeight="1" x14ac:dyDescent="0.25"/>
    <row r="20100" ht="12" hidden="1" customHeight="1" x14ac:dyDescent="0.25"/>
    <row r="20101" ht="12" hidden="1" customHeight="1" x14ac:dyDescent="0.25"/>
    <row r="20102" ht="12" hidden="1" customHeight="1" x14ac:dyDescent="0.25"/>
    <row r="20103" ht="12" hidden="1" customHeight="1" x14ac:dyDescent="0.25"/>
    <row r="20104" ht="12" hidden="1" customHeight="1" x14ac:dyDescent="0.25"/>
    <row r="20105" ht="12" hidden="1" customHeight="1" x14ac:dyDescent="0.25"/>
    <row r="20106" ht="12" hidden="1" customHeight="1" x14ac:dyDescent="0.25"/>
    <row r="20107" ht="12" hidden="1" customHeight="1" x14ac:dyDescent="0.25"/>
    <row r="20108" ht="12" hidden="1" customHeight="1" x14ac:dyDescent="0.25"/>
    <row r="20109" ht="12" hidden="1" customHeight="1" x14ac:dyDescent="0.25"/>
    <row r="20110" ht="12" hidden="1" customHeight="1" x14ac:dyDescent="0.25"/>
    <row r="20111" ht="12" hidden="1" customHeight="1" x14ac:dyDescent="0.25"/>
    <row r="20112" ht="12" hidden="1" customHeight="1" x14ac:dyDescent="0.25"/>
    <row r="20113" ht="12" hidden="1" customHeight="1" x14ac:dyDescent="0.25"/>
    <row r="20114" ht="12" hidden="1" customHeight="1" x14ac:dyDescent="0.25"/>
    <row r="20115" ht="12" hidden="1" customHeight="1" x14ac:dyDescent="0.25"/>
    <row r="20116" ht="12" hidden="1" customHeight="1" x14ac:dyDescent="0.25"/>
    <row r="20117" ht="12" hidden="1" customHeight="1" x14ac:dyDescent="0.25"/>
    <row r="20118" ht="12" hidden="1" customHeight="1" x14ac:dyDescent="0.25"/>
    <row r="20119" ht="12" hidden="1" customHeight="1" x14ac:dyDescent="0.25"/>
    <row r="20120" ht="12" hidden="1" customHeight="1" x14ac:dyDescent="0.25"/>
    <row r="20121" ht="12" hidden="1" customHeight="1" x14ac:dyDescent="0.25"/>
    <row r="20122" ht="12" hidden="1" customHeight="1" x14ac:dyDescent="0.25"/>
    <row r="20123" ht="12" hidden="1" customHeight="1" x14ac:dyDescent="0.25"/>
    <row r="20124" ht="12" hidden="1" customHeight="1" x14ac:dyDescent="0.25"/>
    <row r="20125" ht="12" hidden="1" customHeight="1" x14ac:dyDescent="0.25"/>
    <row r="20126" ht="12" hidden="1" customHeight="1" x14ac:dyDescent="0.25"/>
    <row r="20127" ht="12" hidden="1" customHeight="1" x14ac:dyDescent="0.25"/>
    <row r="20128" ht="12" hidden="1" customHeight="1" x14ac:dyDescent="0.25"/>
    <row r="20129" ht="12" hidden="1" customHeight="1" x14ac:dyDescent="0.25"/>
    <row r="20130" ht="12" hidden="1" customHeight="1" x14ac:dyDescent="0.25"/>
    <row r="20131" ht="12" hidden="1" customHeight="1" x14ac:dyDescent="0.25"/>
    <row r="20132" ht="12" hidden="1" customHeight="1" x14ac:dyDescent="0.25"/>
    <row r="20133" ht="12" hidden="1" customHeight="1" x14ac:dyDescent="0.25"/>
    <row r="20134" ht="12" hidden="1" customHeight="1" x14ac:dyDescent="0.25"/>
    <row r="20135" ht="12" hidden="1" customHeight="1" x14ac:dyDescent="0.25"/>
    <row r="20136" ht="12" hidden="1" customHeight="1" x14ac:dyDescent="0.25"/>
    <row r="20137" ht="12" hidden="1" customHeight="1" x14ac:dyDescent="0.25"/>
    <row r="20138" ht="12" hidden="1" customHeight="1" x14ac:dyDescent="0.25"/>
    <row r="20139" ht="12" hidden="1" customHeight="1" x14ac:dyDescent="0.25"/>
    <row r="20140" ht="12" hidden="1" customHeight="1" x14ac:dyDescent="0.25"/>
    <row r="20141" ht="12" hidden="1" customHeight="1" x14ac:dyDescent="0.25"/>
    <row r="20142" ht="12" hidden="1" customHeight="1" x14ac:dyDescent="0.25"/>
    <row r="20143" ht="12" hidden="1" customHeight="1" x14ac:dyDescent="0.25"/>
    <row r="20144" ht="12" hidden="1" customHeight="1" x14ac:dyDescent="0.25"/>
    <row r="20145" ht="12" hidden="1" customHeight="1" x14ac:dyDescent="0.25"/>
    <row r="20146" ht="12" hidden="1" customHeight="1" x14ac:dyDescent="0.25"/>
    <row r="20147" ht="12" hidden="1" customHeight="1" x14ac:dyDescent="0.25"/>
    <row r="20148" ht="12" hidden="1" customHeight="1" x14ac:dyDescent="0.25"/>
    <row r="20149" ht="12" hidden="1" customHeight="1" x14ac:dyDescent="0.25"/>
    <row r="20150" ht="12" hidden="1" customHeight="1" x14ac:dyDescent="0.25"/>
    <row r="20151" ht="12" hidden="1" customHeight="1" x14ac:dyDescent="0.25"/>
    <row r="20152" ht="12" hidden="1" customHeight="1" x14ac:dyDescent="0.25"/>
    <row r="20153" ht="12" hidden="1" customHeight="1" x14ac:dyDescent="0.25"/>
    <row r="20154" ht="12" hidden="1" customHeight="1" x14ac:dyDescent="0.25"/>
    <row r="20155" ht="12" hidden="1" customHeight="1" x14ac:dyDescent="0.25"/>
    <row r="20156" ht="12" hidden="1" customHeight="1" x14ac:dyDescent="0.25"/>
    <row r="20157" ht="12" hidden="1" customHeight="1" x14ac:dyDescent="0.25"/>
    <row r="20158" ht="12" hidden="1" customHeight="1" x14ac:dyDescent="0.25"/>
    <row r="20159" ht="12" hidden="1" customHeight="1" x14ac:dyDescent="0.25"/>
    <row r="20160" ht="12" hidden="1" customHeight="1" x14ac:dyDescent="0.25"/>
    <row r="20161" ht="12" hidden="1" customHeight="1" x14ac:dyDescent="0.25"/>
    <row r="20162" ht="12" hidden="1" customHeight="1" x14ac:dyDescent="0.25"/>
    <row r="20163" ht="12" hidden="1" customHeight="1" x14ac:dyDescent="0.25"/>
    <row r="20164" ht="12" hidden="1" customHeight="1" x14ac:dyDescent="0.25"/>
    <row r="20165" ht="12" hidden="1" customHeight="1" x14ac:dyDescent="0.25"/>
    <row r="20166" ht="12" hidden="1" customHeight="1" x14ac:dyDescent="0.25"/>
    <row r="20167" ht="12" hidden="1" customHeight="1" x14ac:dyDescent="0.25"/>
    <row r="20168" ht="12" hidden="1" customHeight="1" x14ac:dyDescent="0.25"/>
    <row r="20169" ht="12" hidden="1" customHeight="1" x14ac:dyDescent="0.25"/>
    <row r="20170" ht="12" hidden="1" customHeight="1" x14ac:dyDescent="0.25"/>
    <row r="20171" ht="12" hidden="1" customHeight="1" x14ac:dyDescent="0.25"/>
    <row r="20172" ht="12" hidden="1" customHeight="1" x14ac:dyDescent="0.25"/>
    <row r="20173" ht="12" hidden="1" customHeight="1" x14ac:dyDescent="0.25"/>
    <row r="20174" ht="12" hidden="1" customHeight="1" x14ac:dyDescent="0.25"/>
    <row r="20175" ht="12" hidden="1" customHeight="1" x14ac:dyDescent="0.25"/>
    <row r="20176" ht="12" hidden="1" customHeight="1" x14ac:dyDescent="0.25"/>
    <row r="20177" ht="12" hidden="1" customHeight="1" x14ac:dyDescent="0.25"/>
    <row r="20178" ht="12" hidden="1" customHeight="1" x14ac:dyDescent="0.25"/>
    <row r="20179" ht="12" hidden="1" customHeight="1" x14ac:dyDescent="0.25"/>
    <row r="20180" ht="12" hidden="1" customHeight="1" x14ac:dyDescent="0.25"/>
    <row r="20181" ht="12" hidden="1" customHeight="1" x14ac:dyDescent="0.25"/>
    <row r="20182" ht="12" hidden="1" customHeight="1" x14ac:dyDescent="0.25"/>
    <row r="20183" ht="12" hidden="1" customHeight="1" x14ac:dyDescent="0.25"/>
    <row r="20184" ht="12" hidden="1" customHeight="1" x14ac:dyDescent="0.25"/>
    <row r="20185" ht="12" hidden="1" customHeight="1" x14ac:dyDescent="0.25"/>
    <row r="20186" ht="12" hidden="1" customHeight="1" x14ac:dyDescent="0.25"/>
    <row r="20187" ht="12" hidden="1" customHeight="1" x14ac:dyDescent="0.25"/>
    <row r="20188" ht="12" hidden="1" customHeight="1" x14ac:dyDescent="0.25"/>
    <row r="20189" ht="12" hidden="1" customHeight="1" x14ac:dyDescent="0.25"/>
    <row r="20190" ht="12" hidden="1" customHeight="1" x14ac:dyDescent="0.25"/>
    <row r="20191" ht="12" hidden="1" customHeight="1" x14ac:dyDescent="0.25"/>
    <row r="20192" ht="12" hidden="1" customHeight="1" x14ac:dyDescent="0.25"/>
    <row r="20193" ht="12" hidden="1" customHeight="1" x14ac:dyDescent="0.25"/>
    <row r="20194" ht="12" hidden="1" customHeight="1" x14ac:dyDescent="0.25"/>
    <row r="20195" ht="12" hidden="1" customHeight="1" x14ac:dyDescent="0.25"/>
    <row r="20196" ht="12" hidden="1" customHeight="1" x14ac:dyDescent="0.25"/>
    <row r="20197" ht="12" hidden="1" customHeight="1" x14ac:dyDescent="0.25"/>
    <row r="20198" ht="12" hidden="1" customHeight="1" x14ac:dyDescent="0.25"/>
    <row r="20199" ht="12" hidden="1" customHeight="1" x14ac:dyDescent="0.25"/>
    <row r="20200" ht="12" hidden="1" customHeight="1" x14ac:dyDescent="0.25"/>
    <row r="20201" ht="12" hidden="1" customHeight="1" x14ac:dyDescent="0.25"/>
    <row r="20202" ht="12" hidden="1" customHeight="1" x14ac:dyDescent="0.25"/>
    <row r="20203" ht="12" hidden="1" customHeight="1" x14ac:dyDescent="0.25"/>
    <row r="20204" ht="12" hidden="1" customHeight="1" x14ac:dyDescent="0.25"/>
    <row r="20205" ht="12" hidden="1" customHeight="1" x14ac:dyDescent="0.25"/>
    <row r="20206" ht="12" hidden="1" customHeight="1" x14ac:dyDescent="0.25"/>
    <row r="20207" ht="12" hidden="1" customHeight="1" x14ac:dyDescent="0.25"/>
    <row r="20208" ht="12" hidden="1" customHeight="1" x14ac:dyDescent="0.25"/>
    <row r="20209" ht="12" hidden="1" customHeight="1" x14ac:dyDescent="0.25"/>
    <row r="20210" ht="12" hidden="1" customHeight="1" x14ac:dyDescent="0.25"/>
    <row r="20211" ht="12" hidden="1" customHeight="1" x14ac:dyDescent="0.25"/>
    <row r="20212" ht="12" hidden="1" customHeight="1" x14ac:dyDescent="0.25"/>
    <row r="20213" ht="12" hidden="1" customHeight="1" x14ac:dyDescent="0.25"/>
    <row r="20214" ht="12" hidden="1" customHeight="1" x14ac:dyDescent="0.25"/>
    <row r="20215" ht="12" hidden="1" customHeight="1" x14ac:dyDescent="0.25"/>
    <row r="20216" ht="12" hidden="1" customHeight="1" x14ac:dyDescent="0.25"/>
    <row r="20217" ht="12" hidden="1" customHeight="1" x14ac:dyDescent="0.25"/>
    <row r="20218" ht="12" hidden="1" customHeight="1" x14ac:dyDescent="0.25"/>
    <row r="20219" ht="12" hidden="1" customHeight="1" x14ac:dyDescent="0.25"/>
    <row r="20220" ht="12" hidden="1" customHeight="1" x14ac:dyDescent="0.25"/>
    <row r="20221" ht="12" hidden="1" customHeight="1" x14ac:dyDescent="0.25"/>
    <row r="20222" ht="12" hidden="1" customHeight="1" x14ac:dyDescent="0.25"/>
    <row r="20223" ht="12" hidden="1" customHeight="1" x14ac:dyDescent="0.25"/>
    <row r="20224" ht="12" hidden="1" customHeight="1" x14ac:dyDescent="0.25"/>
    <row r="20225" ht="12" hidden="1" customHeight="1" x14ac:dyDescent="0.25"/>
    <row r="20226" ht="12" hidden="1" customHeight="1" x14ac:dyDescent="0.25"/>
    <row r="20227" ht="12" hidden="1" customHeight="1" x14ac:dyDescent="0.25"/>
    <row r="20228" ht="12" hidden="1" customHeight="1" x14ac:dyDescent="0.25"/>
    <row r="20229" ht="12" hidden="1" customHeight="1" x14ac:dyDescent="0.25"/>
    <row r="20230" ht="12" hidden="1" customHeight="1" x14ac:dyDescent="0.25"/>
    <row r="20231" ht="12" hidden="1" customHeight="1" x14ac:dyDescent="0.25"/>
    <row r="20232" ht="12" hidden="1" customHeight="1" x14ac:dyDescent="0.25"/>
    <row r="20233" ht="12" hidden="1" customHeight="1" x14ac:dyDescent="0.25"/>
    <row r="20234" ht="12" hidden="1" customHeight="1" x14ac:dyDescent="0.25"/>
    <row r="20235" ht="12" hidden="1" customHeight="1" x14ac:dyDescent="0.25"/>
    <row r="20236" ht="12" hidden="1" customHeight="1" x14ac:dyDescent="0.25"/>
    <row r="20237" ht="12" hidden="1" customHeight="1" x14ac:dyDescent="0.25"/>
    <row r="20238" ht="12" hidden="1" customHeight="1" x14ac:dyDescent="0.25"/>
    <row r="20239" ht="12" hidden="1" customHeight="1" x14ac:dyDescent="0.25"/>
    <row r="20240" ht="12" hidden="1" customHeight="1" x14ac:dyDescent="0.25"/>
    <row r="20241" ht="12" hidden="1" customHeight="1" x14ac:dyDescent="0.25"/>
    <row r="20242" ht="12" hidden="1" customHeight="1" x14ac:dyDescent="0.25"/>
    <row r="20243" ht="12" hidden="1" customHeight="1" x14ac:dyDescent="0.25"/>
    <row r="20244" ht="12" hidden="1" customHeight="1" x14ac:dyDescent="0.25"/>
    <row r="20245" ht="12" hidden="1" customHeight="1" x14ac:dyDescent="0.25"/>
    <row r="20246" ht="12" hidden="1" customHeight="1" x14ac:dyDescent="0.25"/>
    <row r="20247" ht="12" hidden="1" customHeight="1" x14ac:dyDescent="0.25"/>
    <row r="20248" ht="12" hidden="1" customHeight="1" x14ac:dyDescent="0.25"/>
    <row r="20249" ht="12" hidden="1" customHeight="1" x14ac:dyDescent="0.25"/>
    <row r="20250" ht="12" hidden="1" customHeight="1" x14ac:dyDescent="0.25"/>
    <row r="20251" ht="12" hidden="1" customHeight="1" x14ac:dyDescent="0.25"/>
    <row r="20252" ht="12" hidden="1" customHeight="1" x14ac:dyDescent="0.25"/>
    <row r="20253" ht="12" hidden="1" customHeight="1" x14ac:dyDescent="0.25"/>
    <row r="20254" ht="12" hidden="1" customHeight="1" x14ac:dyDescent="0.25"/>
    <row r="20255" ht="12" hidden="1" customHeight="1" x14ac:dyDescent="0.25"/>
    <row r="20256" ht="12" hidden="1" customHeight="1" x14ac:dyDescent="0.25"/>
    <row r="20257" ht="12" hidden="1" customHeight="1" x14ac:dyDescent="0.25"/>
    <row r="20258" ht="12" hidden="1" customHeight="1" x14ac:dyDescent="0.25"/>
    <row r="20259" ht="12" hidden="1" customHeight="1" x14ac:dyDescent="0.25"/>
    <row r="20260" ht="12" hidden="1" customHeight="1" x14ac:dyDescent="0.25"/>
    <row r="20261" ht="12" hidden="1" customHeight="1" x14ac:dyDescent="0.25"/>
    <row r="20262" ht="12" hidden="1" customHeight="1" x14ac:dyDescent="0.25"/>
    <row r="20263" ht="12" hidden="1" customHeight="1" x14ac:dyDescent="0.25"/>
    <row r="20264" ht="12" hidden="1" customHeight="1" x14ac:dyDescent="0.25"/>
    <row r="20265" ht="12" hidden="1" customHeight="1" x14ac:dyDescent="0.25"/>
    <row r="20266" ht="12" hidden="1" customHeight="1" x14ac:dyDescent="0.25"/>
    <row r="20267" ht="12" hidden="1" customHeight="1" x14ac:dyDescent="0.25"/>
    <row r="20268" ht="12" hidden="1" customHeight="1" x14ac:dyDescent="0.25"/>
    <row r="20269" ht="12" hidden="1" customHeight="1" x14ac:dyDescent="0.25"/>
    <row r="20270" ht="12" hidden="1" customHeight="1" x14ac:dyDescent="0.25"/>
    <row r="20271" ht="12" hidden="1" customHeight="1" x14ac:dyDescent="0.25"/>
    <row r="20272" ht="12" hidden="1" customHeight="1" x14ac:dyDescent="0.25"/>
    <row r="20273" ht="12" hidden="1" customHeight="1" x14ac:dyDescent="0.25"/>
    <row r="20274" ht="12" hidden="1" customHeight="1" x14ac:dyDescent="0.25"/>
    <row r="20275" ht="12" hidden="1" customHeight="1" x14ac:dyDescent="0.25"/>
    <row r="20276" ht="12" hidden="1" customHeight="1" x14ac:dyDescent="0.25"/>
    <row r="20277" ht="12" hidden="1" customHeight="1" x14ac:dyDescent="0.25"/>
    <row r="20278" ht="12" hidden="1" customHeight="1" x14ac:dyDescent="0.25"/>
    <row r="20279" ht="12" hidden="1" customHeight="1" x14ac:dyDescent="0.25"/>
    <row r="20280" ht="12" hidden="1" customHeight="1" x14ac:dyDescent="0.25"/>
    <row r="20281" ht="12" hidden="1" customHeight="1" x14ac:dyDescent="0.25"/>
    <row r="20282" ht="12" hidden="1" customHeight="1" x14ac:dyDescent="0.25"/>
    <row r="20283" ht="12" hidden="1" customHeight="1" x14ac:dyDescent="0.25"/>
    <row r="20284" ht="12" hidden="1" customHeight="1" x14ac:dyDescent="0.25"/>
    <row r="20285" ht="12" hidden="1" customHeight="1" x14ac:dyDescent="0.25"/>
    <row r="20286" ht="12" hidden="1" customHeight="1" x14ac:dyDescent="0.25"/>
    <row r="20287" ht="12" hidden="1" customHeight="1" x14ac:dyDescent="0.25"/>
    <row r="20288" ht="12" hidden="1" customHeight="1" x14ac:dyDescent="0.25"/>
    <row r="20289" ht="12" hidden="1" customHeight="1" x14ac:dyDescent="0.25"/>
    <row r="20290" ht="12" hidden="1" customHeight="1" x14ac:dyDescent="0.25"/>
    <row r="20291" ht="12" hidden="1" customHeight="1" x14ac:dyDescent="0.25"/>
    <row r="20292" ht="12" hidden="1" customHeight="1" x14ac:dyDescent="0.25"/>
    <row r="20293" ht="12" hidden="1" customHeight="1" x14ac:dyDescent="0.25"/>
    <row r="20294" ht="12" hidden="1" customHeight="1" x14ac:dyDescent="0.25"/>
    <row r="20295" ht="12" hidden="1" customHeight="1" x14ac:dyDescent="0.25"/>
    <row r="20296" ht="12" hidden="1" customHeight="1" x14ac:dyDescent="0.25"/>
    <row r="20297" ht="12" hidden="1" customHeight="1" x14ac:dyDescent="0.25"/>
    <row r="20298" ht="12" hidden="1" customHeight="1" x14ac:dyDescent="0.25"/>
    <row r="20299" ht="12" hidden="1" customHeight="1" x14ac:dyDescent="0.25"/>
    <row r="20300" ht="12" hidden="1" customHeight="1" x14ac:dyDescent="0.25"/>
    <row r="20301" ht="12" hidden="1" customHeight="1" x14ac:dyDescent="0.25"/>
    <row r="20302" ht="12" hidden="1" customHeight="1" x14ac:dyDescent="0.25"/>
    <row r="20303" ht="12" hidden="1" customHeight="1" x14ac:dyDescent="0.25"/>
    <row r="20304" ht="12" hidden="1" customHeight="1" x14ac:dyDescent="0.25"/>
    <row r="20305" ht="12" hidden="1" customHeight="1" x14ac:dyDescent="0.25"/>
    <row r="20306" ht="12" hidden="1" customHeight="1" x14ac:dyDescent="0.25"/>
    <row r="20307" ht="12" hidden="1" customHeight="1" x14ac:dyDescent="0.25"/>
    <row r="20308" ht="12" hidden="1" customHeight="1" x14ac:dyDescent="0.25"/>
    <row r="20309" ht="12" hidden="1" customHeight="1" x14ac:dyDescent="0.25"/>
    <row r="20310" ht="12" hidden="1" customHeight="1" x14ac:dyDescent="0.25"/>
    <row r="20311" ht="12" hidden="1" customHeight="1" x14ac:dyDescent="0.25"/>
    <row r="20312" ht="12" hidden="1" customHeight="1" x14ac:dyDescent="0.25"/>
    <row r="20313" ht="12" hidden="1" customHeight="1" x14ac:dyDescent="0.25"/>
    <row r="20314" ht="12" hidden="1" customHeight="1" x14ac:dyDescent="0.25"/>
    <row r="20315" ht="12" hidden="1" customHeight="1" x14ac:dyDescent="0.25"/>
    <row r="20316" ht="12" hidden="1" customHeight="1" x14ac:dyDescent="0.25"/>
    <row r="20317" ht="12" hidden="1" customHeight="1" x14ac:dyDescent="0.25"/>
    <row r="20318" ht="12" hidden="1" customHeight="1" x14ac:dyDescent="0.25"/>
    <row r="20319" ht="12" hidden="1" customHeight="1" x14ac:dyDescent="0.25"/>
    <row r="20320" ht="12" hidden="1" customHeight="1" x14ac:dyDescent="0.25"/>
    <row r="20321" ht="12" hidden="1" customHeight="1" x14ac:dyDescent="0.25"/>
    <row r="20322" ht="12" hidden="1" customHeight="1" x14ac:dyDescent="0.25"/>
    <row r="20323" ht="12" hidden="1" customHeight="1" x14ac:dyDescent="0.25"/>
    <row r="20324" ht="12" hidden="1" customHeight="1" x14ac:dyDescent="0.25"/>
    <row r="20325" ht="12" hidden="1" customHeight="1" x14ac:dyDescent="0.25"/>
    <row r="20326" ht="12" hidden="1" customHeight="1" x14ac:dyDescent="0.25"/>
    <row r="20327" ht="12" hidden="1" customHeight="1" x14ac:dyDescent="0.25"/>
    <row r="20328" ht="12" hidden="1" customHeight="1" x14ac:dyDescent="0.25"/>
    <row r="20329" ht="12" hidden="1" customHeight="1" x14ac:dyDescent="0.25"/>
    <row r="20330" ht="12" hidden="1" customHeight="1" x14ac:dyDescent="0.25"/>
    <row r="20331" ht="12" hidden="1" customHeight="1" x14ac:dyDescent="0.25"/>
    <row r="20332" ht="12" hidden="1" customHeight="1" x14ac:dyDescent="0.25"/>
    <row r="20333" ht="12" hidden="1" customHeight="1" x14ac:dyDescent="0.25"/>
    <row r="20334" ht="12" hidden="1" customHeight="1" x14ac:dyDescent="0.25"/>
    <row r="20335" ht="12" hidden="1" customHeight="1" x14ac:dyDescent="0.25"/>
    <row r="20336" ht="12" hidden="1" customHeight="1" x14ac:dyDescent="0.25"/>
    <row r="20337" ht="12" hidden="1" customHeight="1" x14ac:dyDescent="0.25"/>
    <row r="20338" ht="12" hidden="1" customHeight="1" x14ac:dyDescent="0.25"/>
    <row r="20339" ht="12" hidden="1" customHeight="1" x14ac:dyDescent="0.25"/>
    <row r="20340" ht="12" hidden="1" customHeight="1" x14ac:dyDescent="0.25"/>
    <row r="20341" ht="12" hidden="1" customHeight="1" x14ac:dyDescent="0.25"/>
    <row r="20342" ht="12" hidden="1" customHeight="1" x14ac:dyDescent="0.25"/>
    <row r="20343" ht="12" hidden="1" customHeight="1" x14ac:dyDescent="0.25"/>
    <row r="20344" ht="12" hidden="1" customHeight="1" x14ac:dyDescent="0.25"/>
    <row r="20345" ht="12" hidden="1" customHeight="1" x14ac:dyDescent="0.25"/>
    <row r="20346" ht="12" hidden="1" customHeight="1" x14ac:dyDescent="0.25"/>
    <row r="20347" ht="12" hidden="1" customHeight="1" x14ac:dyDescent="0.25"/>
    <row r="20348" ht="12" hidden="1" customHeight="1" x14ac:dyDescent="0.25"/>
    <row r="20349" ht="12" hidden="1" customHeight="1" x14ac:dyDescent="0.25"/>
    <row r="20350" ht="12" hidden="1" customHeight="1" x14ac:dyDescent="0.25"/>
    <row r="20351" ht="12" hidden="1" customHeight="1" x14ac:dyDescent="0.25"/>
    <row r="20352" ht="12" hidden="1" customHeight="1" x14ac:dyDescent="0.25"/>
    <row r="20353" ht="12" hidden="1" customHeight="1" x14ac:dyDescent="0.25"/>
    <row r="20354" ht="12" hidden="1" customHeight="1" x14ac:dyDescent="0.25"/>
    <row r="20355" ht="12" hidden="1" customHeight="1" x14ac:dyDescent="0.25"/>
    <row r="20356" ht="12" hidden="1" customHeight="1" x14ac:dyDescent="0.25"/>
    <row r="20357" ht="12" hidden="1" customHeight="1" x14ac:dyDescent="0.25"/>
    <row r="20358" ht="12" hidden="1" customHeight="1" x14ac:dyDescent="0.25"/>
    <row r="20359" ht="12" hidden="1" customHeight="1" x14ac:dyDescent="0.25"/>
    <row r="20360" ht="12" hidden="1" customHeight="1" x14ac:dyDescent="0.25"/>
    <row r="20361" ht="12" hidden="1" customHeight="1" x14ac:dyDescent="0.25"/>
    <row r="20362" ht="12" hidden="1" customHeight="1" x14ac:dyDescent="0.25"/>
    <row r="20363" ht="12" hidden="1" customHeight="1" x14ac:dyDescent="0.25"/>
    <row r="20364" ht="12" hidden="1" customHeight="1" x14ac:dyDescent="0.25"/>
    <row r="20365" ht="12" hidden="1" customHeight="1" x14ac:dyDescent="0.25"/>
    <row r="20366" ht="12" hidden="1" customHeight="1" x14ac:dyDescent="0.25"/>
    <row r="20367" ht="12" hidden="1" customHeight="1" x14ac:dyDescent="0.25"/>
    <row r="20368" ht="12" hidden="1" customHeight="1" x14ac:dyDescent="0.25"/>
    <row r="20369" ht="12" hidden="1" customHeight="1" x14ac:dyDescent="0.25"/>
    <row r="20370" ht="12" hidden="1" customHeight="1" x14ac:dyDescent="0.25"/>
    <row r="20371" ht="12" hidden="1" customHeight="1" x14ac:dyDescent="0.25"/>
    <row r="20372" ht="12" hidden="1" customHeight="1" x14ac:dyDescent="0.25"/>
    <row r="20373" ht="12" hidden="1" customHeight="1" x14ac:dyDescent="0.25"/>
    <row r="20374" ht="12" hidden="1" customHeight="1" x14ac:dyDescent="0.25"/>
    <row r="20375" ht="12" hidden="1" customHeight="1" x14ac:dyDescent="0.25"/>
    <row r="20376" ht="12" hidden="1" customHeight="1" x14ac:dyDescent="0.25"/>
    <row r="20377" ht="12" hidden="1" customHeight="1" x14ac:dyDescent="0.25"/>
    <row r="20378" ht="12" hidden="1" customHeight="1" x14ac:dyDescent="0.25"/>
    <row r="20379" ht="12" hidden="1" customHeight="1" x14ac:dyDescent="0.25"/>
    <row r="20380" ht="12" hidden="1" customHeight="1" x14ac:dyDescent="0.25"/>
    <row r="20381" ht="12" hidden="1" customHeight="1" x14ac:dyDescent="0.25"/>
    <row r="20382" ht="12" hidden="1" customHeight="1" x14ac:dyDescent="0.25"/>
    <row r="20383" ht="12" hidden="1" customHeight="1" x14ac:dyDescent="0.25"/>
    <row r="20384" ht="12" hidden="1" customHeight="1" x14ac:dyDescent="0.25"/>
    <row r="20385" ht="12" hidden="1" customHeight="1" x14ac:dyDescent="0.25"/>
    <row r="20386" ht="12" hidden="1" customHeight="1" x14ac:dyDescent="0.25"/>
    <row r="20387" ht="12" hidden="1" customHeight="1" x14ac:dyDescent="0.25"/>
    <row r="20388" ht="12" hidden="1" customHeight="1" x14ac:dyDescent="0.25"/>
    <row r="20389" ht="12" hidden="1" customHeight="1" x14ac:dyDescent="0.25"/>
    <row r="20390" ht="12" hidden="1" customHeight="1" x14ac:dyDescent="0.25"/>
    <row r="20391" ht="12" hidden="1" customHeight="1" x14ac:dyDescent="0.25"/>
    <row r="20392" ht="12" hidden="1" customHeight="1" x14ac:dyDescent="0.25"/>
    <row r="20393" ht="12" hidden="1" customHeight="1" x14ac:dyDescent="0.25"/>
    <row r="20394" ht="12" hidden="1" customHeight="1" x14ac:dyDescent="0.25"/>
    <row r="20395" ht="12" hidden="1" customHeight="1" x14ac:dyDescent="0.25"/>
    <row r="20396" ht="12" hidden="1" customHeight="1" x14ac:dyDescent="0.25"/>
    <row r="20397" ht="12" hidden="1" customHeight="1" x14ac:dyDescent="0.25"/>
    <row r="20398" ht="12" hidden="1" customHeight="1" x14ac:dyDescent="0.25"/>
    <row r="20399" ht="12" hidden="1" customHeight="1" x14ac:dyDescent="0.25"/>
    <row r="20400" ht="12" hidden="1" customHeight="1" x14ac:dyDescent="0.25"/>
    <row r="20401" ht="12" hidden="1" customHeight="1" x14ac:dyDescent="0.25"/>
    <row r="20402" ht="12" hidden="1" customHeight="1" x14ac:dyDescent="0.25"/>
    <row r="20403" ht="12" hidden="1" customHeight="1" x14ac:dyDescent="0.25"/>
    <row r="20404" ht="12" hidden="1" customHeight="1" x14ac:dyDescent="0.25"/>
    <row r="20405" ht="12" hidden="1" customHeight="1" x14ac:dyDescent="0.25"/>
    <row r="20406" ht="12" hidden="1" customHeight="1" x14ac:dyDescent="0.25"/>
    <row r="20407" ht="12" hidden="1" customHeight="1" x14ac:dyDescent="0.25"/>
    <row r="20408" ht="12" hidden="1" customHeight="1" x14ac:dyDescent="0.25"/>
    <row r="20409" ht="12" hidden="1" customHeight="1" x14ac:dyDescent="0.25"/>
    <row r="20410" ht="12" hidden="1" customHeight="1" x14ac:dyDescent="0.25"/>
    <row r="20411" ht="12" hidden="1" customHeight="1" x14ac:dyDescent="0.25"/>
    <row r="20412" ht="12" hidden="1" customHeight="1" x14ac:dyDescent="0.25"/>
    <row r="20413" ht="12" hidden="1" customHeight="1" x14ac:dyDescent="0.25"/>
    <row r="20414" ht="12" hidden="1" customHeight="1" x14ac:dyDescent="0.25"/>
    <row r="20415" ht="12" hidden="1" customHeight="1" x14ac:dyDescent="0.25"/>
    <row r="20416" ht="12" hidden="1" customHeight="1" x14ac:dyDescent="0.25"/>
    <row r="20417" ht="12" hidden="1" customHeight="1" x14ac:dyDescent="0.25"/>
    <row r="20418" ht="12" hidden="1" customHeight="1" x14ac:dyDescent="0.25"/>
    <row r="20419" ht="12" hidden="1" customHeight="1" x14ac:dyDescent="0.25"/>
    <row r="20420" ht="12" hidden="1" customHeight="1" x14ac:dyDescent="0.25"/>
    <row r="20421" ht="12" hidden="1" customHeight="1" x14ac:dyDescent="0.25"/>
    <row r="20422" ht="12" hidden="1" customHeight="1" x14ac:dyDescent="0.25"/>
    <row r="20423" ht="12" hidden="1" customHeight="1" x14ac:dyDescent="0.25"/>
    <row r="20424" ht="12" hidden="1" customHeight="1" x14ac:dyDescent="0.25"/>
    <row r="20425" ht="12" hidden="1" customHeight="1" x14ac:dyDescent="0.25"/>
    <row r="20426" ht="12" hidden="1" customHeight="1" x14ac:dyDescent="0.25"/>
    <row r="20427" ht="12" hidden="1" customHeight="1" x14ac:dyDescent="0.25"/>
    <row r="20428" ht="12" hidden="1" customHeight="1" x14ac:dyDescent="0.25"/>
    <row r="20429" ht="12" hidden="1" customHeight="1" x14ac:dyDescent="0.25"/>
    <row r="20430" ht="12" hidden="1" customHeight="1" x14ac:dyDescent="0.25"/>
    <row r="20431" ht="12" hidden="1" customHeight="1" x14ac:dyDescent="0.25"/>
    <row r="20432" ht="12" hidden="1" customHeight="1" x14ac:dyDescent="0.25"/>
    <row r="20433" ht="12" hidden="1" customHeight="1" x14ac:dyDescent="0.25"/>
    <row r="20434" ht="12" hidden="1" customHeight="1" x14ac:dyDescent="0.25"/>
    <row r="20435" ht="12" hidden="1" customHeight="1" x14ac:dyDescent="0.25"/>
    <row r="20436" ht="12" hidden="1" customHeight="1" x14ac:dyDescent="0.25"/>
    <row r="20437" ht="12" hidden="1" customHeight="1" x14ac:dyDescent="0.25"/>
    <row r="20438" ht="12" hidden="1" customHeight="1" x14ac:dyDescent="0.25"/>
    <row r="20439" ht="12" hidden="1" customHeight="1" x14ac:dyDescent="0.25"/>
    <row r="20440" ht="12" hidden="1" customHeight="1" x14ac:dyDescent="0.25"/>
    <row r="20441" ht="12" hidden="1" customHeight="1" x14ac:dyDescent="0.25"/>
    <row r="20442" ht="12" hidden="1" customHeight="1" x14ac:dyDescent="0.25"/>
    <row r="20443" ht="12" hidden="1" customHeight="1" x14ac:dyDescent="0.25"/>
    <row r="20444" ht="12" hidden="1" customHeight="1" x14ac:dyDescent="0.25"/>
    <row r="20445" ht="12" hidden="1" customHeight="1" x14ac:dyDescent="0.25"/>
    <row r="20446" ht="12" hidden="1" customHeight="1" x14ac:dyDescent="0.25"/>
    <row r="20447" ht="12" hidden="1" customHeight="1" x14ac:dyDescent="0.25"/>
    <row r="20448" ht="12" hidden="1" customHeight="1" x14ac:dyDescent="0.25"/>
    <row r="20449" ht="12" hidden="1" customHeight="1" x14ac:dyDescent="0.25"/>
    <row r="20450" ht="12" hidden="1" customHeight="1" x14ac:dyDescent="0.25"/>
    <row r="20451" ht="12" hidden="1" customHeight="1" x14ac:dyDescent="0.25"/>
    <row r="20452" ht="12" hidden="1" customHeight="1" x14ac:dyDescent="0.25"/>
    <row r="20453" ht="12" hidden="1" customHeight="1" x14ac:dyDescent="0.25"/>
    <row r="20454" ht="12" hidden="1" customHeight="1" x14ac:dyDescent="0.25"/>
    <row r="20455" ht="12" hidden="1" customHeight="1" x14ac:dyDescent="0.25"/>
    <row r="20456" ht="12" hidden="1" customHeight="1" x14ac:dyDescent="0.25"/>
    <row r="20457" ht="12" hidden="1" customHeight="1" x14ac:dyDescent="0.25"/>
    <row r="20458" ht="12" hidden="1" customHeight="1" x14ac:dyDescent="0.25"/>
    <row r="20459" ht="12" hidden="1" customHeight="1" x14ac:dyDescent="0.25"/>
    <row r="20460" ht="12" hidden="1" customHeight="1" x14ac:dyDescent="0.25"/>
    <row r="20461" ht="12" hidden="1" customHeight="1" x14ac:dyDescent="0.25"/>
    <row r="20462" ht="12" hidden="1" customHeight="1" x14ac:dyDescent="0.25"/>
    <row r="20463" ht="12" hidden="1" customHeight="1" x14ac:dyDescent="0.25"/>
    <row r="20464" ht="12" hidden="1" customHeight="1" x14ac:dyDescent="0.25"/>
    <row r="20465" ht="12" hidden="1" customHeight="1" x14ac:dyDescent="0.25"/>
    <row r="20466" ht="12" hidden="1" customHeight="1" x14ac:dyDescent="0.25"/>
    <row r="20467" ht="12" hidden="1" customHeight="1" x14ac:dyDescent="0.25"/>
    <row r="20468" ht="12" hidden="1" customHeight="1" x14ac:dyDescent="0.25"/>
    <row r="20469" ht="12" hidden="1" customHeight="1" x14ac:dyDescent="0.25"/>
    <row r="20470" ht="12" hidden="1" customHeight="1" x14ac:dyDescent="0.25"/>
    <row r="20471" ht="12" hidden="1" customHeight="1" x14ac:dyDescent="0.25"/>
    <row r="20472" ht="12" hidden="1" customHeight="1" x14ac:dyDescent="0.25"/>
    <row r="20473" ht="12" hidden="1" customHeight="1" x14ac:dyDescent="0.25"/>
    <row r="20474" ht="12" hidden="1" customHeight="1" x14ac:dyDescent="0.25"/>
    <row r="20475" ht="12" hidden="1" customHeight="1" x14ac:dyDescent="0.25"/>
    <row r="20476" ht="12" hidden="1" customHeight="1" x14ac:dyDescent="0.25"/>
    <row r="20477" ht="12" hidden="1" customHeight="1" x14ac:dyDescent="0.25"/>
    <row r="20478" ht="12" hidden="1" customHeight="1" x14ac:dyDescent="0.25"/>
    <row r="20479" ht="12" hidden="1" customHeight="1" x14ac:dyDescent="0.25"/>
    <row r="20480" ht="12" hidden="1" customHeight="1" x14ac:dyDescent="0.25"/>
    <row r="20481" ht="12" hidden="1" customHeight="1" x14ac:dyDescent="0.25"/>
    <row r="20482" ht="12" hidden="1" customHeight="1" x14ac:dyDescent="0.25"/>
    <row r="20483" ht="12" hidden="1" customHeight="1" x14ac:dyDescent="0.25"/>
    <row r="20484" ht="12" hidden="1" customHeight="1" x14ac:dyDescent="0.25"/>
    <row r="20485" ht="12" hidden="1" customHeight="1" x14ac:dyDescent="0.25"/>
    <row r="20486" ht="12" hidden="1" customHeight="1" x14ac:dyDescent="0.25"/>
    <row r="20487" ht="12" hidden="1" customHeight="1" x14ac:dyDescent="0.25"/>
    <row r="20488" ht="12" hidden="1" customHeight="1" x14ac:dyDescent="0.25"/>
    <row r="20489" ht="12" hidden="1" customHeight="1" x14ac:dyDescent="0.25"/>
    <row r="20490" ht="12" hidden="1" customHeight="1" x14ac:dyDescent="0.25"/>
    <row r="20491" ht="12" hidden="1" customHeight="1" x14ac:dyDescent="0.25"/>
    <row r="20492" ht="12" hidden="1" customHeight="1" x14ac:dyDescent="0.25"/>
    <row r="20493" ht="12" hidden="1" customHeight="1" x14ac:dyDescent="0.25"/>
    <row r="20494" ht="12" hidden="1" customHeight="1" x14ac:dyDescent="0.25"/>
    <row r="20495" ht="12" hidden="1" customHeight="1" x14ac:dyDescent="0.25"/>
    <row r="20496" ht="12" hidden="1" customHeight="1" x14ac:dyDescent="0.25"/>
    <row r="20497" ht="12" hidden="1" customHeight="1" x14ac:dyDescent="0.25"/>
    <row r="20498" ht="12" hidden="1" customHeight="1" x14ac:dyDescent="0.25"/>
    <row r="20499" ht="12" hidden="1" customHeight="1" x14ac:dyDescent="0.25"/>
    <row r="20500" ht="12" hidden="1" customHeight="1" x14ac:dyDescent="0.25"/>
    <row r="20501" ht="12" hidden="1" customHeight="1" x14ac:dyDescent="0.25"/>
    <row r="20502" ht="12" hidden="1" customHeight="1" x14ac:dyDescent="0.25"/>
    <row r="20503" ht="12" hidden="1" customHeight="1" x14ac:dyDescent="0.25"/>
    <row r="20504" ht="12" hidden="1" customHeight="1" x14ac:dyDescent="0.25"/>
    <row r="20505" ht="12" hidden="1" customHeight="1" x14ac:dyDescent="0.25"/>
    <row r="20506" ht="12" hidden="1" customHeight="1" x14ac:dyDescent="0.25"/>
    <row r="20507" ht="12" hidden="1" customHeight="1" x14ac:dyDescent="0.25"/>
    <row r="20508" ht="12" hidden="1" customHeight="1" x14ac:dyDescent="0.25"/>
    <row r="20509" ht="12" hidden="1" customHeight="1" x14ac:dyDescent="0.25"/>
    <row r="20510" ht="12" hidden="1" customHeight="1" x14ac:dyDescent="0.25"/>
    <row r="20511" ht="12" hidden="1" customHeight="1" x14ac:dyDescent="0.25"/>
    <row r="20512" ht="12" hidden="1" customHeight="1" x14ac:dyDescent="0.25"/>
    <row r="20513" ht="12" hidden="1" customHeight="1" x14ac:dyDescent="0.25"/>
    <row r="20514" ht="12" hidden="1" customHeight="1" x14ac:dyDescent="0.25"/>
    <row r="20515" ht="12" hidden="1" customHeight="1" x14ac:dyDescent="0.25"/>
    <row r="20516" ht="12" hidden="1" customHeight="1" x14ac:dyDescent="0.25"/>
    <row r="20517" ht="12" hidden="1" customHeight="1" x14ac:dyDescent="0.25"/>
    <row r="20518" ht="12" hidden="1" customHeight="1" x14ac:dyDescent="0.25"/>
    <row r="20519" ht="12" hidden="1" customHeight="1" x14ac:dyDescent="0.25"/>
    <row r="20520" ht="12" hidden="1" customHeight="1" x14ac:dyDescent="0.25"/>
    <row r="20521" ht="12" hidden="1" customHeight="1" x14ac:dyDescent="0.25"/>
    <row r="20522" ht="12" hidden="1" customHeight="1" x14ac:dyDescent="0.25"/>
    <row r="20523" ht="12" hidden="1" customHeight="1" x14ac:dyDescent="0.25"/>
    <row r="20524" ht="12" hidden="1" customHeight="1" x14ac:dyDescent="0.25"/>
    <row r="20525" ht="12" hidden="1" customHeight="1" x14ac:dyDescent="0.25"/>
    <row r="20526" ht="12" hidden="1" customHeight="1" x14ac:dyDescent="0.25"/>
    <row r="20527" ht="12" hidden="1" customHeight="1" x14ac:dyDescent="0.25"/>
    <row r="20528" ht="12" hidden="1" customHeight="1" x14ac:dyDescent="0.25"/>
    <row r="20529" ht="12" hidden="1" customHeight="1" x14ac:dyDescent="0.25"/>
    <row r="20530" ht="12" hidden="1" customHeight="1" x14ac:dyDescent="0.25"/>
    <row r="20531" ht="12" hidden="1" customHeight="1" x14ac:dyDescent="0.25"/>
    <row r="20532" ht="12" hidden="1" customHeight="1" x14ac:dyDescent="0.25"/>
    <row r="20533" ht="12" hidden="1" customHeight="1" x14ac:dyDescent="0.25"/>
    <row r="20534" ht="12" hidden="1" customHeight="1" x14ac:dyDescent="0.25"/>
    <row r="20535" ht="12" hidden="1" customHeight="1" x14ac:dyDescent="0.25"/>
    <row r="20536" ht="12" hidden="1" customHeight="1" x14ac:dyDescent="0.25"/>
    <row r="20537" ht="12" hidden="1" customHeight="1" x14ac:dyDescent="0.25"/>
    <row r="20538" ht="12" hidden="1" customHeight="1" x14ac:dyDescent="0.25"/>
    <row r="20539" ht="12" hidden="1" customHeight="1" x14ac:dyDescent="0.25"/>
    <row r="20540" ht="12" hidden="1" customHeight="1" x14ac:dyDescent="0.25"/>
    <row r="20541" ht="12" hidden="1" customHeight="1" x14ac:dyDescent="0.25"/>
    <row r="20542" ht="12" hidden="1" customHeight="1" x14ac:dyDescent="0.25"/>
    <row r="20543" ht="12" hidden="1" customHeight="1" x14ac:dyDescent="0.25"/>
    <row r="20544" ht="12" hidden="1" customHeight="1" x14ac:dyDescent="0.25"/>
    <row r="20545" ht="12" hidden="1" customHeight="1" x14ac:dyDescent="0.25"/>
    <row r="20546" ht="12" hidden="1" customHeight="1" x14ac:dyDescent="0.25"/>
    <row r="20547" ht="12" hidden="1" customHeight="1" x14ac:dyDescent="0.25"/>
    <row r="20548" ht="12" hidden="1" customHeight="1" x14ac:dyDescent="0.25"/>
    <row r="20549" ht="12" hidden="1" customHeight="1" x14ac:dyDescent="0.25"/>
    <row r="20550" ht="12" hidden="1" customHeight="1" x14ac:dyDescent="0.25"/>
    <row r="20551" ht="12" hidden="1" customHeight="1" x14ac:dyDescent="0.25"/>
    <row r="20552" ht="12" hidden="1" customHeight="1" x14ac:dyDescent="0.25"/>
    <row r="20553" ht="12" hidden="1" customHeight="1" x14ac:dyDescent="0.25"/>
    <row r="20554" ht="12" hidden="1" customHeight="1" x14ac:dyDescent="0.25"/>
    <row r="20555" ht="12" hidden="1" customHeight="1" x14ac:dyDescent="0.25"/>
    <row r="20556" ht="12" hidden="1" customHeight="1" x14ac:dyDescent="0.25"/>
    <row r="20557" ht="12" hidden="1" customHeight="1" x14ac:dyDescent="0.25"/>
    <row r="20558" ht="12" hidden="1" customHeight="1" x14ac:dyDescent="0.25"/>
    <row r="20559" ht="12" hidden="1" customHeight="1" x14ac:dyDescent="0.25"/>
    <row r="20560" ht="12" hidden="1" customHeight="1" x14ac:dyDescent="0.25"/>
    <row r="20561" ht="12" hidden="1" customHeight="1" x14ac:dyDescent="0.25"/>
    <row r="20562" ht="12" hidden="1" customHeight="1" x14ac:dyDescent="0.25"/>
    <row r="20563" ht="12" hidden="1" customHeight="1" x14ac:dyDescent="0.25"/>
    <row r="20564" ht="12" hidden="1" customHeight="1" x14ac:dyDescent="0.25"/>
    <row r="20565" ht="12" hidden="1" customHeight="1" x14ac:dyDescent="0.25"/>
    <row r="20566" ht="12" hidden="1" customHeight="1" x14ac:dyDescent="0.25"/>
    <row r="20567" ht="12" hidden="1" customHeight="1" x14ac:dyDescent="0.25"/>
    <row r="20568" ht="12" hidden="1" customHeight="1" x14ac:dyDescent="0.25"/>
    <row r="20569" ht="12" hidden="1" customHeight="1" x14ac:dyDescent="0.25"/>
    <row r="20570" ht="12" hidden="1" customHeight="1" x14ac:dyDescent="0.25"/>
    <row r="20571" ht="12" hidden="1" customHeight="1" x14ac:dyDescent="0.25"/>
    <row r="20572" ht="12" hidden="1" customHeight="1" x14ac:dyDescent="0.25"/>
    <row r="20573" ht="12" hidden="1" customHeight="1" x14ac:dyDescent="0.25"/>
    <row r="20574" ht="12" hidden="1" customHeight="1" x14ac:dyDescent="0.25"/>
    <row r="20575" ht="12" hidden="1" customHeight="1" x14ac:dyDescent="0.25"/>
    <row r="20576" ht="12" hidden="1" customHeight="1" x14ac:dyDescent="0.25"/>
    <row r="20577" ht="12" hidden="1" customHeight="1" x14ac:dyDescent="0.25"/>
    <row r="20578" ht="12" hidden="1" customHeight="1" x14ac:dyDescent="0.25"/>
    <row r="20579" ht="12" hidden="1" customHeight="1" x14ac:dyDescent="0.25"/>
    <row r="20580" ht="12" hidden="1" customHeight="1" x14ac:dyDescent="0.25"/>
    <row r="20581" ht="12" hidden="1" customHeight="1" x14ac:dyDescent="0.25"/>
    <row r="20582" ht="12" hidden="1" customHeight="1" x14ac:dyDescent="0.25"/>
    <row r="20583" ht="12" hidden="1" customHeight="1" x14ac:dyDescent="0.25"/>
    <row r="20584" ht="12" hidden="1" customHeight="1" x14ac:dyDescent="0.25"/>
    <row r="20585" ht="12" hidden="1" customHeight="1" x14ac:dyDescent="0.25"/>
    <row r="20586" ht="12" hidden="1" customHeight="1" x14ac:dyDescent="0.25"/>
    <row r="20587" ht="12" hidden="1" customHeight="1" x14ac:dyDescent="0.25"/>
    <row r="20588" ht="12" hidden="1" customHeight="1" x14ac:dyDescent="0.25"/>
    <row r="20589" ht="12" hidden="1" customHeight="1" x14ac:dyDescent="0.25"/>
    <row r="20590" ht="12" hidden="1" customHeight="1" x14ac:dyDescent="0.25"/>
    <row r="20591" ht="12" hidden="1" customHeight="1" x14ac:dyDescent="0.25"/>
    <row r="20592" ht="12" hidden="1" customHeight="1" x14ac:dyDescent="0.25"/>
    <row r="20593" ht="12" hidden="1" customHeight="1" x14ac:dyDescent="0.25"/>
    <row r="20594" ht="12" hidden="1" customHeight="1" x14ac:dyDescent="0.25"/>
    <row r="20595" ht="12" hidden="1" customHeight="1" x14ac:dyDescent="0.25"/>
    <row r="20596" ht="12" hidden="1" customHeight="1" x14ac:dyDescent="0.25"/>
    <row r="20597" ht="12" hidden="1" customHeight="1" x14ac:dyDescent="0.25"/>
    <row r="20598" ht="12" hidden="1" customHeight="1" x14ac:dyDescent="0.25"/>
    <row r="20599" ht="12" hidden="1" customHeight="1" x14ac:dyDescent="0.25"/>
    <row r="20600" ht="12" hidden="1" customHeight="1" x14ac:dyDescent="0.25"/>
    <row r="20601" ht="12" hidden="1" customHeight="1" x14ac:dyDescent="0.25"/>
    <row r="20602" ht="12" hidden="1" customHeight="1" x14ac:dyDescent="0.25"/>
    <row r="20603" ht="12" hidden="1" customHeight="1" x14ac:dyDescent="0.25"/>
    <row r="20604" ht="12" hidden="1" customHeight="1" x14ac:dyDescent="0.25"/>
    <row r="20605" ht="12" hidden="1" customHeight="1" x14ac:dyDescent="0.25"/>
    <row r="20606" ht="12" hidden="1" customHeight="1" x14ac:dyDescent="0.25"/>
    <row r="20607" ht="12" hidden="1" customHeight="1" x14ac:dyDescent="0.25"/>
    <row r="20608" ht="12" hidden="1" customHeight="1" x14ac:dyDescent="0.25"/>
    <row r="20609" ht="12" hidden="1" customHeight="1" x14ac:dyDescent="0.25"/>
    <row r="20610" ht="12" hidden="1" customHeight="1" x14ac:dyDescent="0.25"/>
    <row r="20611" ht="12" hidden="1" customHeight="1" x14ac:dyDescent="0.25"/>
    <row r="20612" ht="12" hidden="1" customHeight="1" x14ac:dyDescent="0.25"/>
    <row r="20613" ht="12" hidden="1" customHeight="1" x14ac:dyDescent="0.25"/>
    <row r="20614" ht="12" hidden="1" customHeight="1" x14ac:dyDescent="0.25"/>
    <row r="20615" ht="12" hidden="1" customHeight="1" x14ac:dyDescent="0.25"/>
    <row r="20616" ht="12" hidden="1" customHeight="1" x14ac:dyDescent="0.25"/>
    <row r="20617" ht="12" hidden="1" customHeight="1" x14ac:dyDescent="0.25"/>
    <row r="20618" ht="12" hidden="1" customHeight="1" x14ac:dyDescent="0.25"/>
    <row r="20619" ht="12" hidden="1" customHeight="1" x14ac:dyDescent="0.25"/>
    <row r="20620" ht="12" hidden="1" customHeight="1" x14ac:dyDescent="0.25"/>
    <row r="20621" ht="12" hidden="1" customHeight="1" x14ac:dyDescent="0.25"/>
    <row r="20622" ht="12" hidden="1" customHeight="1" x14ac:dyDescent="0.25"/>
    <row r="20623" ht="12" hidden="1" customHeight="1" x14ac:dyDescent="0.25"/>
    <row r="20624" ht="12" hidden="1" customHeight="1" x14ac:dyDescent="0.25"/>
    <row r="20625" ht="12" hidden="1" customHeight="1" x14ac:dyDescent="0.25"/>
    <row r="20626" ht="12" hidden="1" customHeight="1" x14ac:dyDescent="0.25"/>
    <row r="20627" ht="12" hidden="1" customHeight="1" x14ac:dyDescent="0.25"/>
    <row r="20628" ht="12" hidden="1" customHeight="1" x14ac:dyDescent="0.25"/>
    <row r="20629" ht="12" hidden="1" customHeight="1" x14ac:dyDescent="0.25"/>
    <row r="20630" ht="12" hidden="1" customHeight="1" x14ac:dyDescent="0.25"/>
    <row r="20631" ht="12" hidden="1" customHeight="1" x14ac:dyDescent="0.25"/>
    <row r="20632" ht="12" hidden="1" customHeight="1" x14ac:dyDescent="0.25"/>
    <row r="20633" ht="12" hidden="1" customHeight="1" x14ac:dyDescent="0.25"/>
    <row r="20634" ht="12" hidden="1" customHeight="1" x14ac:dyDescent="0.25"/>
    <row r="20635" ht="12" hidden="1" customHeight="1" x14ac:dyDescent="0.25"/>
    <row r="20636" ht="12" hidden="1" customHeight="1" x14ac:dyDescent="0.25"/>
    <row r="20637" ht="12" hidden="1" customHeight="1" x14ac:dyDescent="0.25"/>
    <row r="20638" ht="12" hidden="1" customHeight="1" x14ac:dyDescent="0.25"/>
    <row r="20639" ht="12" hidden="1" customHeight="1" x14ac:dyDescent="0.25"/>
    <row r="20640" ht="12" hidden="1" customHeight="1" x14ac:dyDescent="0.25"/>
    <row r="20641" ht="12" hidden="1" customHeight="1" x14ac:dyDescent="0.25"/>
    <row r="20642" ht="12" hidden="1" customHeight="1" x14ac:dyDescent="0.25"/>
    <row r="20643" ht="12" hidden="1" customHeight="1" x14ac:dyDescent="0.25"/>
    <row r="20644" ht="12" hidden="1" customHeight="1" x14ac:dyDescent="0.25"/>
    <row r="20645" ht="12" hidden="1" customHeight="1" x14ac:dyDescent="0.25"/>
    <row r="20646" ht="12" hidden="1" customHeight="1" x14ac:dyDescent="0.25"/>
    <row r="20647" ht="12" hidden="1" customHeight="1" x14ac:dyDescent="0.25"/>
    <row r="20648" ht="12" hidden="1" customHeight="1" x14ac:dyDescent="0.25"/>
    <row r="20649" ht="12" hidden="1" customHeight="1" x14ac:dyDescent="0.25"/>
    <row r="20650" ht="12" hidden="1" customHeight="1" x14ac:dyDescent="0.25"/>
    <row r="20651" ht="12" hidden="1" customHeight="1" x14ac:dyDescent="0.25"/>
    <row r="20652" ht="12" hidden="1" customHeight="1" x14ac:dyDescent="0.25"/>
    <row r="20653" ht="12" hidden="1" customHeight="1" x14ac:dyDescent="0.25"/>
    <row r="20654" ht="12" hidden="1" customHeight="1" x14ac:dyDescent="0.25"/>
    <row r="20655" ht="12" hidden="1" customHeight="1" x14ac:dyDescent="0.25"/>
    <row r="20656" ht="12" hidden="1" customHeight="1" x14ac:dyDescent="0.25"/>
    <row r="20657" ht="12" hidden="1" customHeight="1" x14ac:dyDescent="0.25"/>
    <row r="20658" ht="12" hidden="1" customHeight="1" x14ac:dyDescent="0.25"/>
    <row r="20659" ht="12" hidden="1" customHeight="1" x14ac:dyDescent="0.25"/>
    <row r="20660" ht="12" hidden="1" customHeight="1" x14ac:dyDescent="0.25"/>
    <row r="20661" ht="12" hidden="1" customHeight="1" x14ac:dyDescent="0.25"/>
    <row r="20662" ht="12" hidden="1" customHeight="1" x14ac:dyDescent="0.25"/>
    <row r="20663" ht="12" hidden="1" customHeight="1" x14ac:dyDescent="0.25"/>
    <row r="20664" ht="12" hidden="1" customHeight="1" x14ac:dyDescent="0.25"/>
    <row r="20665" ht="12" hidden="1" customHeight="1" x14ac:dyDescent="0.25"/>
    <row r="20666" ht="12" hidden="1" customHeight="1" x14ac:dyDescent="0.25"/>
    <row r="20667" ht="12" hidden="1" customHeight="1" x14ac:dyDescent="0.25"/>
    <row r="20668" ht="12" hidden="1" customHeight="1" x14ac:dyDescent="0.25"/>
    <row r="20669" ht="12" hidden="1" customHeight="1" x14ac:dyDescent="0.25"/>
    <row r="20670" ht="12" hidden="1" customHeight="1" x14ac:dyDescent="0.25"/>
    <row r="20671" ht="12" hidden="1" customHeight="1" x14ac:dyDescent="0.25"/>
    <row r="20672" ht="12" hidden="1" customHeight="1" x14ac:dyDescent="0.25"/>
    <row r="20673" ht="12" hidden="1" customHeight="1" x14ac:dyDescent="0.25"/>
    <row r="20674" ht="12" hidden="1" customHeight="1" x14ac:dyDescent="0.25"/>
    <row r="20675" ht="12" hidden="1" customHeight="1" x14ac:dyDescent="0.25"/>
    <row r="20676" ht="12" hidden="1" customHeight="1" x14ac:dyDescent="0.25"/>
    <row r="20677" ht="12" hidden="1" customHeight="1" x14ac:dyDescent="0.25"/>
    <row r="20678" ht="12" hidden="1" customHeight="1" x14ac:dyDescent="0.25"/>
    <row r="20679" ht="12" hidden="1" customHeight="1" x14ac:dyDescent="0.25"/>
    <row r="20680" ht="12" hidden="1" customHeight="1" x14ac:dyDescent="0.25"/>
    <row r="20681" ht="12" hidden="1" customHeight="1" x14ac:dyDescent="0.25"/>
    <row r="20682" ht="12" hidden="1" customHeight="1" x14ac:dyDescent="0.25"/>
    <row r="20683" ht="12" hidden="1" customHeight="1" x14ac:dyDescent="0.25"/>
    <row r="20684" ht="12" hidden="1" customHeight="1" x14ac:dyDescent="0.25"/>
    <row r="20685" ht="12" hidden="1" customHeight="1" x14ac:dyDescent="0.25"/>
    <row r="20686" ht="12" hidden="1" customHeight="1" x14ac:dyDescent="0.25"/>
    <row r="20687" ht="12" hidden="1" customHeight="1" x14ac:dyDescent="0.25"/>
    <row r="20688" ht="12" hidden="1" customHeight="1" x14ac:dyDescent="0.25"/>
    <row r="20689" ht="12" hidden="1" customHeight="1" x14ac:dyDescent="0.25"/>
    <row r="20690" ht="12" hidden="1" customHeight="1" x14ac:dyDescent="0.25"/>
    <row r="20691" ht="12" hidden="1" customHeight="1" x14ac:dyDescent="0.25"/>
    <row r="20692" ht="12" hidden="1" customHeight="1" x14ac:dyDescent="0.25"/>
    <row r="20693" ht="12" hidden="1" customHeight="1" x14ac:dyDescent="0.25"/>
    <row r="20694" ht="12" hidden="1" customHeight="1" x14ac:dyDescent="0.25"/>
    <row r="20695" ht="12" hidden="1" customHeight="1" x14ac:dyDescent="0.25"/>
    <row r="20696" ht="12" hidden="1" customHeight="1" x14ac:dyDescent="0.25"/>
    <row r="20697" ht="12" hidden="1" customHeight="1" x14ac:dyDescent="0.25"/>
    <row r="20698" ht="12" hidden="1" customHeight="1" x14ac:dyDescent="0.25"/>
    <row r="20699" ht="12" hidden="1" customHeight="1" x14ac:dyDescent="0.25"/>
    <row r="20700" ht="12" hidden="1" customHeight="1" x14ac:dyDescent="0.25"/>
    <row r="20701" ht="12" hidden="1" customHeight="1" x14ac:dyDescent="0.25"/>
    <row r="20702" ht="12" hidden="1" customHeight="1" x14ac:dyDescent="0.25"/>
    <row r="20703" ht="12" hidden="1" customHeight="1" x14ac:dyDescent="0.25"/>
    <row r="20704" ht="12" hidden="1" customHeight="1" x14ac:dyDescent="0.25"/>
    <row r="20705" ht="12" hidden="1" customHeight="1" x14ac:dyDescent="0.25"/>
    <row r="20706" ht="12" hidden="1" customHeight="1" x14ac:dyDescent="0.25"/>
    <row r="20707" ht="12" hidden="1" customHeight="1" x14ac:dyDescent="0.25"/>
    <row r="20708" ht="12" hidden="1" customHeight="1" x14ac:dyDescent="0.25"/>
    <row r="20709" ht="12" hidden="1" customHeight="1" x14ac:dyDescent="0.25"/>
    <row r="20710" ht="12" hidden="1" customHeight="1" x14ac:dyDescent="0.25"/>
    <row r="20711" ht="12" hidden="1" customHeight="1" x14ac:dyDescent="0.25"/>
    <row r="20712" ht="12" hidden="1" customHeight="1" x14ac:dyDescent="0.25"/>
    <row r="20713" ht="12" hidden="1" customHeight="1" x14ac:dyDescent="0.25"/>
    <row r="20714" ht="12" hidden="1" customHeight="1" x14ac:dyDescent="0.25"/>
    <row r="20715" ht="12" hidden="1" customHeight="1" x14ac:dyDescent="0.25"/>
    <row r="20716" ht="12" hidden="1" customHeight="1" x14ac:dyDescent="0.25"/>
    <row r="20717" ht="12" hidden="1" customHeight="1" x14ac:dyDescent="0.25"/>
    <row r="20718" ht="12" hidden="1" customHeight="1" x14ac:dyDescent="0.25"/>
    <row r="20719" ht="12" hidden="1" customHeight="1" x14ac:dyDescent="0.25"/>
    <row r="20720" ht="12" hidden="1" customHeight="1" x14ac:dyDescent="0.25"/>
    <row r="20721" ht="12" hidden="1" customHeight="1" x14ac:dyDescent="0.25"/>
    <row r="20722" ht="12" hidden="1" customHeight="1" x14ac:dyDescent="0.25"/>
    <row r="20723" ht="12" hidden="1" customHeight="1" x14ac:dyDescent="0.25"/>
    <row r="20724" ht="12" hidden="1" customHeight="1" x14ac:dyDescent="0.25"/>
    <row r="20725" ht="12" hidden="1" customHeight="1" x14ac:dyDescent="0.25"/>
    <row r="20726" ht="12" hidden="1" customHeight="1" x14ac:dyDescent="0.25"/>
    <row r="20727" ht="12" hidden="1" customHeight="1" x14ac:dyDescent="0.25"/>
    <row r="20728" ht="12" hidden="1" customHeight="1" x14ac:dyDescent="0.25"/>
    <row r="20729" ht="12" hidden="1" customHeight="1" x14ac:dyDescent="0.25"/>
    <row r="20730" ht="12" hidden="1" customHeight="1" x14ac:dyDescent="0.25"/>
    <row r="20731" ht="12" hidden="1" customHeight="1" x14ac:dyDescent="0.25"/>
    <row r="20732" ht="12" hidden="1" customHeight="1" x14ac:dyDescent="0.25"/>
    <row r="20733" ht="12" hidden="1" customHeight="1" x14ac:dyDescent="0.25"/>
    <row r="20734" ht="12" hidden="1" customHeight="1" x14ac:dyDescent="0.25"/>
    <row r="20735" ht="12" hidden="1" customHeight="1" x14ac:dyDescent="0.25"/>
    <row r="20736" ht="12" hidden="1" customHeight="1" x14ac:dyDescent="0.25"/>
    <row r="20737" ht="12" hidden="1" customHeight="1" x14ac:dyDescent="0.25"/>
    <row r="20738" ht="12" hidden="1" customHeight="1" x14ac:dyDescent="0.25"/>
    <row r="20739" ht="12" hidden="1" customHeight="1" x14ac:dyDescent="0.25"/>
    <row r="20740" ht="12" hidden="1" customHeight="1" x14ac:dyDescent="0.25"/>
    <row r="20741" ht="12" hidden="1" customHeight="1" x14ac:dyDescent="0.25"/>
    <row r="20742" ht="12" hidden="1" customHeight="1" x14ac:dyDescent="0.25"/>
    <row r="20743" ht="12" hidden="1" customHeight="1" x14ac:dyDescent="0.25"/>
    <row r="20744" ht="12" hidden="1" customHeight="1" x14ac:dyDescent="0.25"/>
    <row r="20745" ht="12" hidden="1" customHeight="1" x14ac:dyDescent="0.25"/>
    <row r="20746" ht="12" hidden="1" customHeight="1" x14ac:dyDescent="0.25"/>
    <row r="20747" ht="12" hidden="1" customHeight="1" x14ac:dyDescent="0.25"/>
    <row r="20748" ht="12" hidden="1" customHeight="1" x14ac:dyDescent="0.25"/>
    <row r="20749" ht="12" hidden="1" customHeight="1" x14ac:dyDescent="0.25"/>
    <row r="20750" ht="12" hidden="1" customHeight="1" x14ac:dyDescent="0.25"/>
    <row r="20751" ht="12" hidden="1" customHeight="1" x14ac:dyDescent="0.25"/>
    <row r="20752" ht="12" hidden="1" customHeight="1" x14ac:dyDescent="0.25"/>
    <row r="20753" ht="12" hidden="1" customHeight="1" x14ac:dyDescent="0.25"/>
    <row r="20754" ht="12" hidden="1" customHeight="1" x14ac:dyDescent="0.25"/>
    <row r="20755" ht="12" hidden="1" customHeight="1" x14ac:dyDescent="0.25"/>
    <row r="20756" ht="12" hidden="1" customHeight="1" x14ac:dyDescent="0.25"/>
    <row r="20757" ht="12" hidden="1" customHeight="1" x14ac:dyDescent="0.25"/>
    <row r="20758" ht="12" hidden="1" customHeight="1" x14ac:dyDescent="0.25"/>
    <row r="20759" ht="12" hidden="1" customHeight="1" x14ac:dyDescent="0.25"/>
    <row r="20760" ht="12" hidden="1" customHeight="1" x14ac:dyDescent="0.25"/>
    <row r="20761" ht="12" hidden="1" customHeight="1" x14ac:dyDescent="0.25"/>
    <row r="20762" ht="12" hidden="1" customHeight="1" x14ac:dyDescent="0.25"/>
    <row r="20763" ht="12" hidden="1" customHeight="1" x14ac:dyDescent="0.25"/>
    <row r="20764" ht="12" hidden="1" customHeight="1" x14ac:dyDescent="0.25"/>
    <row r="20765" ht="12" hidden="1" customHeight="1" x14ac:dyDescent="0.25"/>
    <row r="20766" ht="12" hidden="1" customHeight="1" x14ac:dyDescent="0.25"/>
    <row r="20767" ht="12" hidden="1" customHeight="1" x14ac:dyDescent="0.25"/>
    <row r="20768" ht="12" hidden="1" customHeight="1" x14ac:dyDescent="0.25"/>
    <row r="20769" ht="12" hidden="1" customHeight="1" x14ac:dyDescent="0.25"/>
    <row r="20770" ht="12" hidden="1" customHeight="1" x14ac:dyDescent="0.25"/>
    <row r="20771" ht="12" hidden="1" customHeight="1" x14ac:dyDescent="0.25"/>
    <row r="20772" ht="12" hidden="1" customHeight="1" x14ac:dyDescent="0.25"/>
    <row r="20773" ht="12" hidden="1" customHeight="1" x14ac:dyDescent="0.25"/>
    <row r="20774" ht="12" hidden="1" customHeight="1" x14ac:dyDescent="0.25"/>
    <row r="20775" ht="12" hidden="1" customHeight="1" x14ac:dyDescent="0.25"/>
    <row r="20776" ht="12" hidden="1" customHeight="1" x14ac:dyDescent="0.25"/>
    <row r="20777" ht="12" hidden="1" customHeight="1" x14ac:dyDescent="0.25"/>
    <row r="20778" ht="12" hidden="1" customHeight="1" x14ac:dyDescent="0.25"/>
    <row r="20779" ht="12" hidden="1" customHeight="1" x14ac:dyDescent="0.25"/>
    <row r="20780" ht="12" hidden="1" customHeight="1" x14ac:dyDescent="0.25"/>
    <row r="20781" ht="12" hidden="1" customHeight="1" x14ac:dyDescent="0.25"/>
    <row r="20782" ht="12" hidden="1" customHeight="1" x14ac:dyDescent="0.25"/>
    <row r="20783" ht="12" hidden="1" customHeight="1" x14ac:dyDescent="0.25"/>
    <row r="20784" ht="12" hidden="1" customHeight="1" x14ac:dyDescent="0.25"/>
    <row r="20785" ht="12" hidden="1" customHeight="1" x14ac:dyDescent="0.25"/>
    <row r="20786" ht="12" hidden="1" customHeight="1" x14ac:dyDescent="0.25"/>
    <row r="20787" ht="12" hidden="1" customHeight="1" x14ac:dyDescent="0.25"/>
    <row r="20788" ht="12" hidden="1" customHeight="1" x14ac:dyDescent="0.25"/>
    <row r="20789" ht="12" hidden="1" customHeight="1" x14ac:dyDescent="0.25"/>
    <row r="20790" ht="12" hidden="1" customHeight="1" x14ac:dyDescent="0.25"/>
    <row r="20791" ht="12" hidden="1" customHeight="1" x14ac:dyDescent="0.25"/>
    <row r="20792" ht="12" hidden="1" customHeight="1" x14ac:dyDescent="0.25"/>
    <row r="20793" ht="12" hidden="1" customHeight="1" x14ac:dyDescent="0.25"/>
    <row r="20794" ht="12" hidden="1" customHeight="1" x14ac:dyDescent="0.25"/>
    <row r="20795" ht="12" hidden="1" customHeight="1" x14ac:dyDescent="0.25"/>
    <row r="20796" ht="12" hidden="1" customHeight="1" x14ac:dyDescent="0.25"/>
    <row r="20797" ht="12" hidden="1" customHeight="1" x14ac:dyDescent="0.25"/>
    <row r="20798" ht="12" hidden="1" customHeight="1" x14ac:dyDescent="0.25"/>
    <row r="20799" ht="12" hidden="1" customHeight="1" x14ac:dyDescent="0.25"/>
    <row r="20800" ht="12" hidden="1" customHeight="1" x14ac:dyDescent="0.25"/>
    <row r="20801" ht="12" hidden="1" customHeight="1" x14ac:dyDescent="0.25"/>
    <row r="20802" ht="12" hidden="1" customHeight="1" x14ac:dyDescent="0.25"/>
    <row r="20803" ht="12" hidden="1" customHeight="1" x14ac:dyDescent="0.25"/>
    <row r="20804" ht="12" hidden="1" customHeight="1" x14ac:dyDescent="0.25"/>
    <row r="20805" ht="12" hidden="1" customHeight="1" x14ac:dyDescent="0.25"/>
    <row r="20806" ht="12" hidden="1" customHeight="1" x14ac:dyDescent="0.25"/>
    <row r="20807" ht="12" hidden="1" customHeight="1" x14ac:dyDescent="0.25"/>
    <row r="20808" ht="12" hidden="1" customHeight="1" x14ac:dyDescent="0.25"/>
    <row r="20809" ht="12" hidden="1" customHeight="1" x14ac:dyDescent="0.25"/>
    <row r="20810" ht="12" hidden="1" customHeight="1" x14ac:dyDescent="0.25"/>
    <row r="20811" ht="12" hidden="1" customHeight="1" x14ac:dyDescent="0.25"/>
    <row r="20812" ht="12" hidden="1" customHeight="1" x14ac:dyDescent="0.25"/>
    <row r="20813" ht="12" hidden="1" customHeight="1" x14ac:dyDescent="0.25"/>
    <row r="20814" ht="12" hidden="1" customHeight="1" x14ac:dyDescent="0.25"/>
    <row r="20815" ht="12" hidden="1" customHeight="1" x14ac:dyDescent="0.25"/>
    <row r="20816" ht="12" hidden="1" customHeight="1" x14ac:dyDescent="0.25"/>
    <row r="20817" ht="12" hidden="1" customHeight="1" x14ac:dyDescent="0.25"/>
    <row r="20818" ht="12" hidden="1" customHeight="1" x14ac:dyDescent="0.25"/>
    <row r="20819" ht="12" hidden="1" customHeight="1" x14ac:dyDescent="0.25"/>
    <row r="20820" ht="12" hidden="1" customHeight="1" x14ac:dyDescent="0.25"/>
    <row r="20821" ht="12" hidden="1" customHeight="1" x14ac:dyDescent="0.25"/>
    <row r="20822" ht="12" hidden="1" customHeight="1" x14ac:dyDescent="0.25"/>
    <row r="20823" ht="12" hidden="1" customHeight="1" x14ac:dyDescent="0.25"/>
    <row r="20824" ht="12" hidden="1" customHeight="1" x14ac:dyDescent="0.25"/>
    <row r="20825" ht="12" hidden="1" customHeight="1" x14ac:dyDescent="0.25"/>
    <row r="20826" ht="12" hidden="1" customHeight="1" x14ac:dyDescent="0.25"/>
    <row r="20827" ht="12" hidden="1" customHeight="1" x14ac:dyDescent="0.25"/>
    <row r="20828" ht="12" hidden="1" customHeight="1" x14ac:dyDescent="0.25"/>
    <row r="20829" ht="12" hidden="1" customHeight="1" x14ac:dyDescent="0.25"/>
    <row r="20830" ht="12" hidden="1" customHeight="1" x14ac:dyDescent="0.25"/>
    <row r="20831" ht="12" hidden="1" customHeight="1" x14ac:dyDescent="0.25"/>
    <row r="20832" ht="12" hidden="1" customHeight="1" x14ac:dyDescent="0.25"/>
    <row r="20833" ht="12" hidden="1" customHeight="1" x14ac:dyDescent="0.25"/>
    <row r="20834" ht="12" hidden="1" customHeight="1" x14ac:dyDescent="0.25"/>
    <row r="20835" ht="12" hidden="1" customHeight="1" x14ac:dyDescent="0.25"/>
    <row r="20836" ht="12" hidden="1" customHeight="1" x14ac:dyDescent="0.25"/>
    <row r="20837" ht="12" hidden="1" customHeight="1" x14ac:dyDescent="0.25"/>
    <row r="20838" ht="12" hidden="1" customHeight="1" x14ac:dyDescent="0.25"/>
    <row r="20839" ht="12" hidden="1" customHeight="1" x14ac:dyDescent="0.25"/>
    <row r="20840" ht="12" hidden="1" customHeight="1" x14ac:dyDescent="0.25"/>
    <row r="20841" ht="12" hidden="1" customHeight="1" x14ac:dyDescent="0.25"/>
    <row r="20842" ht="12" hidden="1" customHeight="1" x14ac:dyDescent="0.25"/>
    <row r="20843" ht="12" hidden="1" customHeight="1" x14ac:dyDescent="0.25"/>
    <row r="20844" ht="12" hidden="1" customHeight="1" x14ac:dyDescent="0.25"/>
    <row r="20845" ht="12" hidden="1" customHeight="1" x14ac:dyDescent="0.25"/>
    <row r="20846" ht="12" hidden="1" customHeight="1" x14ac:dyDescent="0.25"/>
    <row r="20847" ht="12" hidden="1" customHeight="1" x14ac:dyDescent="0.25"/>
    <row r="20848" ht="12" hidden="1" customHeight="1" x14ac:dyDescent="0.25"/>
    <row r="20849" ht="12" hidden="1" customHeight="1" x14ac:dyDescent="0.25"/>
    <row r="20850" ht="12" hidden="1" customHeight="1" x14ac:dyDescent="0.25"/>
    <row r="20851" ht="12" hidden="1" customHeight="1" x14ac:dyDescent="0.25"/>
    <row r="20852" ht="12" hidden="1" customHeight="1" x14ac:dyDescent="0.25"/>
    <row r="20853" ht="12" hidden="1" customHeight="1" x14ac:dyDescent="0.25"/>
    <row r="20854" ht="12" hidden="1" customHeight="1" x14ac:dyDescent="0.25"/>
    <row r="20855" ht="12" hidden="1" customHeight="1" x14ac:dyDescent="0.25"/>
    <row r="20856" ht="12" hidden="1" customHeight="1" x14ac:dyDescent="0.25"/>
    <row r="20857" ht="12" hidden="1" customHeight="1" x14ac:dyDescent="0.25"/>
    <row r="20858" ht="12" hidden="1" customHeight="1" x14ac:dyDescent="0.25"/>
    <row r="20859" ht="12" hidden="1" customHeight="1" x14ac:dyDescent="0.25"/>
    <row r="20860" ht="12" hidden="1" customHeight="1" x14ac:dyDescent="0.25"/>
    <row r="20861" ht="12" hidden="1" customHeight="1" x14ac:dyDescent="0.25"/>
    <row r="20862" ht="12" hidden="1" customHeight="1" x14ac:dyDescent="0.25"/>
    <row r="20863" ht="12" hidden="1" customHeight="1" x14ac:dyDescent="0.25"/>
    <row r="20864" ht="12" hidden="1" customHeight="1" x14ac:dyDescent="0.25"/>
    <row r="20865" ht="12" hidden="1" customHeight="1" x14ac:dyDescent="0.25"/>
    <row r="20866" ht="12" hidden="1" customHeight="1" x14ac:dyDescent="0.25"/>
    <row r="20867" ht="12" hidden="1" customHeight="1" x14ac:dyDescent="0.25"/>
    <row r="20868" ht="12" hidden="1" customHeight="1" x14ac:dyDescent="0.25"/>
    <row r="20869" ht="12" hidden="1" customHeight="1" x14ac:dyDescent="0.25"/>
    <row r="20870" ht="12" hidden="1" customHeight="1" x14ac:dyDescent="0.25"/>
    <row r="20871" ht="12" hidden="1" customHeight="1" x14ac:dyDescent="0.25"/>
    <row r="20872" ht="12" hidden="1" customHeight="1" x14ac:dyDescent="0.25"/>
    <row r="20873" ht="12" hidden="1" customHeight="1" x14ac:dyDescent="0.25"/>
    <row r="20874" ht="12" hidden="1" customHeight="1" x14ac:dyDescent="0.25"/>
    <row r="20875" ht="12" hidden="1" customHeight="1" x14ac:dyDescent="0.25"/>
    <row r="20876" ht="12" hidden="1" customHeight="1" x14ac:dyDescent="0.25"/>
    <row r="20877" ht="12" hidden="1" customHeight="1" x14ac:dyDescent="0.25"/>
    <row r="20878" ht="12" hidden="1" customHeight="1" x14ac:dyDescent="0.25"/>
    <row r="20879" ht="12" hidden="1" customHeight="1" x14ac:dyDescent="0.25"/>
    <row r="20880" ht="12" hidden="1" customHeight="1" x14ac:dyDescent="0.25"/>
    <row r="20881" ht="12" hidden="1" customHeight="1" x14ac:dyDescent="0.25"/>
    <row r="20882" ht="12" hidden="1" customHeight="1" x14ac:dyDescent="0.25"/>
    <row r="20883" ht="12" hidden="1" customHeight="1" x14ac:dyDescent="0.25"/>
    <row r="20884" ht="12" hidden="1" customHeight="1" x14ac:dyDescent="0.25"/>
    <row r="20885" ht="12" hidden="1" customHeight="1" x14ac:dyDescent="0.25"/>
    <row r="20886" ht="12" hidden="1" customHeight="1" x14ac:dyDescent="0.25"/>
    <row r="20887" ht="12" hidden="1" customHeight="1" x14ac:dyDescent="0.25"/>
    <row r="20888" ht="12" hidden="1" customHeight="1" x14ac:dyDescent="0.25"/>
    <row r="20889" ht="12" hidden="1" customHeight="1" x14ac:dyDescent="0.25"/>
    <row r="20890" ht="12" hidden="1" customHeight="1" x14ac:dyDescent="0.25"/>
    <row r="20891" ht="12" hidden="1" customHeight="1" x14ac:dyDescent="0.25"/>
    <row r="20892" ht="12" hidden="1" customHeight="1" x14ac:dyDescent="0.25"/>
    <row r="20893" ht="12" hidden="1" customHeight="1" x14ac:dyDescent="0.25"/>
    <row r="20894" ht="12" hidden="1" customHeight="1" x14ac:dyDescent="0.25"/>
    <row r="20895" ht="12" hidden="1" customHeight="1" x14ac:dyDescent="0.25"/>
    <row r="20896" ht="12" hidden="1" customHeight="1" x14ac:dyDescent="0.25"/>
    <row r="20897" ht="12" hidden="1" customHeight="1" x14ac:dyDescent="0.25"/>
    <row r="20898" ht="12" hidden="1" customHeight="1" x14ac:dyDescent="0.25"/>
    <row r="20899" ht="12" hidden="1" customHeight="1" x14ac:dyDescent="0.25"/>
    <row r="20900" ht="12" hidden="1" customHeight="1" x14ac:dyDescent="0.25"/>
    <row r="20901" ht="12" hidden="1" customHeight="1" x14ac:dyDescent="0.25"/>
    <row r="20902" ht="12" hidden="1" customHeight="1" x14ac:dyDescent="0.25"/>
    <row r="20903" ht="12" hidden="1" customHeight="1" x14ac:dyDescent="0.25"/>
    <row r="20904" ht="12" hidden="1" customHeight="1" x14ac:dyDescent="0.25"/>
    <row r="20905" ht="12" hidden="1" customHeight="1" x14ac:dyDescent="0.25"/>
    <row r="20906" ht="12" hidden="1" customHeight="1" x14ac:dyDescent="0.25"/>
    <row r="20907" ht="12" hidden="1" customHeight="1" x14ac:dyDescent="0.25"/>
    <row r="20908" ht="12" hidden="1" customHeight="1" x14ac:dyDescent="0.25"/>
    <row r="20909" ht="12" hidden="1" customHeight="1" x14ac:dyDescent="0.25"/>
    <row r="20910" ht="12" hidden="1" customHeight="1" x14ac:dyDescent="0.25"/>
    <row r="20911" ht="12" hidden="1" customHeight="1" x14ac:dyDescent="0.25"/>
    <row r="20912" ht="12" hidden="1" customHeight="1" x14ac:dyDescent="0.25"/>
    <row r="20913" ht="12" hidden="1" customHeight="1" x14ac:dyDescent="0.25"/>
    <row r="20914" ht="12" hidden="1" customHeight="1" x14ac:dyDescent="0.25"/>
    <row r="20915" ht="12" hidden="1" customHeight="1" x14ac:dyDescent="0.25"/>
    <row r="20916" ht="12" hidden="1" customHeight="1" x14ac:dyDescent="0.25"/>
    <row r="20917" ht="12" hidden="1" customHeight="1" x14ac:dyDescent="0.25"/>
    <row r="20918" ht="12" hidden="1" customHeight="1" x14ac:dyDescent="0.25"/>
    <row r="20919" ht="12" hidden="1" customHeight="1" x14ac:dyDescent="0.25"/>
    <row r="20920" ht="12" hidden="1" customHeight="1" x14ac:dyDescent="0.25"/>
    <row r="20921" ht="12" hidden="1" customHeight="1" x14ac:dyDescent="0.25"/>
    <row r="20922" ht="12" hidden="1" customHeight="1" x14ac:dyDescent="0.25"/>
    <row r="20923" ht="12" hidden="1" customHeight="1" x14ac:dyDescent="0.25"/>
    <row r="20924" ht="12" hidden="1" customHeight="1" x14ac:dyDescent="0.25"/>
    <row r="20925" ht="12" hidden="1" customHeight="1" x14ac:dyDescent="0.25"/>
    <row r="20926" ht="12" hidden="1" customHeight="1" x14ac:dyDescent="0.25"/>
    <row r="20927" ht="12" hidden="1" customHeight="1" x14ac:dyDescent="0.25"/>
    <row r="20928" ht="12" hidden="1" customHeight="1" x14ac:dyDescent="0.25"/>
    <row r="20929" ht="12" hidden="1" customHeight="1" x14ac:dyDescent="0.25"/>
    <row r="20930" ht="12" hidden="1" customHeight="1" x14ac:dyDescent="0.25"/>
    <row r="20931" ht="12" hidden="1" customHeight="1" x14ac:dyDescent="0.25"/>
    <row r="20932" ht="12" hidden="1" customHeight="1" x14ac:dyDescent="0.25"/>
    <row r="20933" ht="12" hidden="1" customHeight="1" x14ac:dyDescent="0.25"/>
    <row r="20934" ht="12" hidden="1" customHeight="1" x14ac:dyDescent="0.25"/>
    <row r="20935" ht="12" hidden="1" customHeight="1" x14ac:dyDescent="0.25"/>
    <row r="20936" ht="12" hidden="1" customHeight="1" x14ac:dyDescent="0.25"/>
    <row r="20937" ht="12" hidden="1" customHeight="1" x14ac:dyDescent="0.25"/>
    <row r="20938" ht="12" hidden="1" customHeight="1" x14ac:dyDescent="0.25"/>
    <row r="20939" ht="12" hidden="1" customHeight="1" x14ac:dyDescent="0.25"/>
    <row r="20940" ht="12" hidden="1" customHeight="1" x14ac:dyDescent="0.25"/>
    <row r="20941" ht="12" hidden="1" customHeight="1" x14ac:dyDescent="0.25"/>
    <row r="20942" ht="12" hidden="1" customHeight="1" x14ac:dyDescent="0.25"/>
    <row r="20943" ht="12" hidden="1" customHeight="1" x14ac:dyDescent="0.25"/>
    <row r="20944" ht="12" hidden="1" customHeight="1" x14ac:dyDescent="0.25"/>
    <row r="20945" ht="12" hidden="1" customHeight="1" x14ac:dyDescent="0.25"/>
    <row r="20946" ht="12" hidden="1" customHeight="1" x14ac:dyDescent="0.25"/>
    <row r="20947" ht="12" hidden="1" customHeight="1" x14ac:dyDescent="0.25"/>
    <row r="20948" ht="12" hidden="1" customHeight="1" x14ac:dyDescent="0.25"/>
    <row r="20949" ht="12" hidden="1" customHeight="1" x14ac:dyDescent="0.25"/>
    <row r="20950" ht="12" hidden="1" customHeight="1" x14ac:dyDescent="0.25"/>
    <row r="20951" ht="12" hidden="1" customHeight="1" x14ac:dyDescent="0.25"/>
    <row r="20952" ht="12" hidden="1" customHeight="1" x14ac:dyDescent="0.25"/>
    <row r="20953" ht="12" hidden="1" customHeight="1" x14ac:dyDescent="0.25"/>
    <row r="20954" ht="12" hidden="1" customHeight="1" x14ac:dyDescent="0.25"/>
    <row r="20955" ht="12" hidden="1" customHeight="1" x14ac:dyDescent="0.25"/>
    <row r="20956" ht="12" hidden="1" customHeight="1" x14ac:dyDescent="0.25"/>
    <row r="20957" ht="12" hidden="1" customHeight="1" x14ac:dyDescent="0.25"/>
    <row r="20958" ht="12" hidden="1" customHeight="1" x14ac:dyDescent="0.25"/>
    <row r="20959" ht="12" hidden="1" customHeight="1" x14ac:dyDescent="0.25"/>
    <row r="20960" ht="12" hidden="1" customHeight="1" x14ac:dyDescent="0.25"/>
    <row r="20961" ht="12" hidden="1" customHeight="1" x14ac:dyDescent="0.25"/>
    <row r="20962" ht="12" hidden="1" customHeight="1" x14ac:dyDescent="0.25"/>
    <row r="20963" ht="12" hidden="1" customHeight="1" x14ac:dyDescent="0.25"/>
    <row r="20964" ht="12" hidden="1" customHeight="1" x14ac:dyDescent="0.25"/>
    <row r="20965" ht="12" hidden="1" customHeight="1" x14ac:dyDescent="0.25"/>
    <row r="20966" ht="12" hidden="1" customHeight="1" x14ac:dyDescent="0.25"/>
    <row r="20967" ht="12" hidden="1" customHeight="1" x14ac:dyDescent="0.25"/>
    <row r="20968" ht="12" hidden="1" customHeight="1" x14ac:dyDescent="0.25"/>
    <row r="20969" ht="12" hidden="1" customHeight="1" x14ac:dyDescent="0.25"/>
    <row r="20970" ht="12" hidden="1" customHeight="1" x14ac:dyDescent="0.25"/>
    <row r="20971" ht="12" hidden="1" customHeight="1" x14ac:dyDescent="0.25"/>
    <row r="20972" ht="12" hidden="1" customHeight="1" x14ac:dyDescent="0.25"/>
    <row r="20973" ht="12" hidden="1" customHeight="1" x14ac:dyDescent="0.25"/>
    <row r="20974" ht="12" hidden="1" customHeight="1" x14ac:dyDescent="0.25"/>
    <row r="20975" ht="12" hidden="1" customHeight="1" x14ac:dyDescent="0.25"/>
    <row r="20976" ht="12" hidden="1" customHeight="1" x14ac:dyDescent="0.25"/>
    <row r="20977" ht="12" hidden="1" customHeight="1" x14ac:dyDescent="0.25"/>
    <row r="20978" ht="12" hidden="1" customHeight="1" x14ac:dyDescent="0.25"/>
    <row r="20979" ht="12" hidden="1" customHeight="1" x14ac:dyDescent="0.25"/>
    <row r="20980" ht="12" hidden="1" customHeight="1" x14ac:dyDescent="0.25"/>
    <row r="20981" ht="12" hidden="1" customHeight="1" x14ac:dyDescent="0.25"/>
    <row r="20982" ht="12" hidden="1" customHeight="1" x14ac:dyDescent="0.25"/>
    <row r="20983" ht="12" hidden="1" customHeight="1" x14ac:dyDescent="0.25"/>
    <row r="20984" ht="12" hidden="1" customHeight="1" x14ac:dyDescent="0.25"/>
    <row r="20985" ht="12" hidden="1" customHeight="1" x14ac:dyDescent="0.25"/>
    <row r="20986" ht="12" hidden="1" customHeight="1" x14ac:dyDescent="0.25"/>
    <row r="20987" ht="12" hidden="1" customHeight="1" x14ac:dyDescent="0.25"/>
    <row r="20988" ht="12" hidden="1" customHeight="1" x14ac:dyDescent="0.25"/>
    <row r="20989" ht="12" hidden="1" customHeight="1" x14ac:dyDescent="0.25"/>
    <row r="20990" ht="12" hidden="1" customHeight="1" x14ac:dyDescent="0.25"/>
    <row r="20991" ht="12" hidden="1" customHeight="1" x14ac:dyDescent="0.25"/>
    <row r="20992" ht="12" hidden="1" customHeight="1" x14ac:dyDescent="0.25"/>
    <row r="20993" ht="12" hidden="1" customHeight="1" x14ac:dyDescent="0.25"/>
    <row r="20994" ht="12" hidden="1" customHeight="1" x14ac:dyDescent="0.25"/>
    <row r="20995" ht="12" hidden="1" customHeight="1" x14ac:dyDescent="0.25"/>
    <row r="20996" ht="12" hidden="1" customHeight="1" x14ac:dyDescent="0.25"/>
    <row r="20997" ht="12" hidden="1" customHeight="1" x14ac:dyDescent="0.25"/>
    <row r="20998" ht="12" hidden="1" customHeight="1" x14ac:dyDescent="0.25"/>
    <row r="20999" ht="12" hidden="1" customHeight="1" x14ac:dyDescent="0.25"/>
    <row r="21000" ht="12" hidden="1" customHeight="1" x14ac:dyDescent="0.25"/>
    <row r="21001" ht="12" hidden="1" customHeight="1" x14ac:dyDescent="0.25"/>
    <row r="21002" ht="12" hidden="1" customHeight="1" x14ac:dyDescent="0.25"/>
    <row r="21003" ht="12" hidden="1" customHeight="1" x14ac:dyDescent="0.25"/>
    <row r="21004" ht="12" hidden="1" customHeight="1" x14ac:dyDescent="0.25"/>
    <row r="21005" ht="12" hidden="1" customHeight="1" x14ac:dyDescent="0.25"/>
    <row r="21006" ht="12" hidden="1" customHeight="1" x14ac:dyDescent="0.25"/>
    <row r="21015" x14ac:dyDescent="0.25"/>
    <row r="21016" x14ac:dyDescent="0.25"/>
    <row r="21017" x14ac:dyDescent="0.25"/>
    <row r="21018" x14ac:dyDescent="0.25"/>
    <row r="21019" x14ac:dyDescent="0.25"/>
    <row r="21020" x14ac:dyDescent="0.25"/>
  </sheetData>
  <dataConsolidate/>
  <customSheetViews>
    <customSheetView guid="{368C94F2-41A9-42B3-9955-8DFDB05BC2A2}" scale="90" showPageBreaks="1">
      <selection activeCell="I5" sqref="I5"/>
      <pageMargins left="0.7" right="0.7" top="0.75" bottom="0.75" header="0.3" footer="0.3"/>
      <pageSetup paperSize="17" orientation="landscape" r:id="rId1"/>
      <headerFooter>
        <oddHeader>&amp;CTMDL report form for MS4 Permittee (to be submitted with Annual Report)</oddHeader>
      </headerFooter>
    </customSheetView>
  </customSheetViews>
  <mergeCells count="3">
    <mergeCell ref="E4:F4"/>
    <mergeCell ref="A2:D2"/>
    <mergeCell ref="A1:D1"/>
  </mergeCells>
  <dataValidations xWindow="904" yWindow="842" count="3">
    <dataValidation type="list" allowBlank="1" showInputMessage="1" showErrorMessage="1" prompt="You may enter a value here, but if a dropdown list exists we recommend selecting from the dropdown list." sqref="B6:B1003" xr:uid="{00000000-0002-0000-0400-000000000000}">
      <formula1>INDIRECT(A6)</formula1>
    </dataValidation>
    <dataValidation allowBlank="1" showErrorMessage="1" prompt="You may enter a value here, but if a dropdown list exists we recommend selecting from the dropdown list." sqref="C6" xr:uid="{00000000-0002-0000-0400-000001000000}"/>
    <dataValidation allowBlank="1" showErrorMessage="1" prompt="_x000a_" sqref="C7:C1003" xr:uid="{00000000-0002-0000-0400-000002000000}"/>
  </dataValidations>
  <hyperlinks>
    <hyperlink ref="A3" r:id="rId2" location="12.8_Compliance_schedule_BMPs_tab" xr:uid="{00000000-0004-0000-0400-000000000000}"/>
  </hyperlinks>
  <pageMargins left="0.25" right="0" top="0.75" bottom="0.75" header="0.3" footer="0.3"/>
  <pageSetup paperSize="3" fitToHeight="0" orientation="landscape" r:id="rId3"/>
  <headerFooter>
    <oddHeader>&amp;CTMDL report form for MS4 Permittee (to be submitted with Annual Report)</oddHeader>
  </headerFooter>
  <extLst>
    <ext xmlns:x14="http://schemas.microsoft.com/office/spreadsheetml/2009/9/main" uri="{CCE6A557-97BC-4b89-ADB6-D9C93CAAB3DF}">
      <x14:dataValidations xmlns:xm="http://schemas.microsoft.com/office/excel/2006/main" xWindow="904" yWindow="842" count="5">
        <x14:dataValidation type="list" allowBlank="1" showInputMessage="1" showErrorMessage="1" xr:uid="{00000000-0002-0000-0400-000003000000}">
          <x14:formula1>
            <xm:f>'Dropdown lists'!$E$2:$E$17</xm:f>
          </x14:formula1>
          <xm:sqref>A6:A1004 B1004:EQ1004</xm:sqref>
        </x14:dataValidation>
        <x14:dataValidation type="list" allowBlank="1" showInputMessage="1" showErrorMessage="1" xr:uid="{00000000-0002-0000-0400-000004000000}">
          <x14:formula1>
            <xm:f>'Dropdown lists'!$J$2</xm:f>
          </x14:formula1>
          <xm:sqref>EU6:FI23 ET6:ET1003</xm:sqref>
        </x14:dataValidation>
        <x14:dataValidation type="list" showInputMessage="1" showErrorMessage="1" prompt="You may enter multiple years._x000a__x000a_Do not use the Backspace key as it may affect formatting" xr:uid="{00000000-0002-0000-0400-000005000000}">
          <x14:formula1>
            <xm:f>'Dropdown lists'!$D$2:$D$8</xm:f>
          </x14:formula1>
          <xm:sqref>D6</xm:sqref>
        </x14:dataValidation>
        <x14:dataValidation type="list" allowBlank="1" showInputMessage="1" showErrorMessage="1" prompt="You may enter multiple years._x000a__x000a_Do not use the Backspace key as it may affect formatting" xr:uid="{00000000-0002-0000-0400-000006000000}">
          <x14:formula1>
            <xm:f>'Dropdown lists'!$D$2:$D$8</xm:f>
          </x14:formula1>
          <xm:sqref>D7:D1003</xm:sqref>
        </x14:dataValidation>
        <x14:dataValidation type="list" allowBlank="1" showInputMessage="1" showErrorMessage="1" prompt="Select X from the dropdown if the BMP applies to this TMDL" xr:uid="{00000000-0002-0000-0400-000007000000}">
          <x14:formula1>
            <xm:f>'Dropdown lists'!$J$2:$J$3</xm:f>
          </x14:formula1>
          <xm:sqref>E6:ES1003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92D050"/>
  </sheetPr>
  <dimension ref="A1:J1000"/>
  <sheetViews>
    <sheetView showGridLines="0" topLeftCell="B1" zoomScaleNormal="100" workbookViewId="0">
      <selection activeCell="E5" sqref="E5"/>
    </sheetView>
  </sheetViews>
  <sheetFormatPr defaultColWidth="8.7109375" defaultRowHeight="29.25" customHeight="1" x14ac:dyDescent="0.2"/>
  <cols>
    <col min="1" max="1" width="51.85546875" style="197" customWidth="1"/>
    <col min="2" max="2" width="19.140625" style="197" customWidth="1"/>
    <col min="3" max="3" width="17.5703125" style="197" customWidth="1"/>
    <col min="4" max="4" width="18.85546875" style="197" customWidth="1"/>
    <col min="5" max="5" width="22" style="197" customWidth="1"/>
    <col min="6" max="7" width="19.140625" style="197" customWidth="1"/>
    <col min="8" max="9" width="23.140625" style="197" customWidth="1"/>
    <col min="10" max="10" width="55.5703125" style="197" customWidth="1"/>
    <col min="11" max="16384" width="8.7109375" style="197"/>
  </cols>
  <sheetData>
    <row r="1" spans="1:10" s="200" customFormat="1" ht="29.25" customHeight="1" thickBot="1" x14ac:dyDescent="0.35">
      <c r="A1" s="431" t="s">
        <v>2478</v>
      </c>
      <c r="B1" s="431"/>
      <c r="C1" s="431"/>
      <c r="D1" s="431"/>
      <c r="E1" s="431"/>
      <c r="F1" s="431"/>
      <c r="G1" s="431"/>
      <c r="H1" s="431"/>
      <c r="I1" s="431"/>
    </row>
    <row r="2" spans="1:10" s="200" customFormat="1" ht="40.5" customHeight="1" x14ac:dyDescent="0.2">
      <c r="A2" s="432" t="s">
        <v>2553</v>
      </c>
      <c r="B2" s="433"/>
      <c r="C2" s="433"/>
      <c r="D2" s="433"/>
      <c r="E2" s="433"/>
      <c r="F2" s="433"/>
      <c r="G2" s="433"/>
      <c r="H2" s="201"/>
      <c r="I2" s="201"/>
    </row>
    <row r="3" spans="1:10" s="200" customFormat="1" ht="23.25" customHeight="1" x14ac:dyDescent="0.2">
      <c r="A3" s="434" t="s">
        <v>2534</v>
      </c>
      <c r="B3" s="435"/>
      <c r="C3" s="435"/>
      <c r="D3" s="435"/>
      <c r="E3" s="435"/>
      <c r="F3" s="435"/>
      <c r="G3" s="435"/>
      <c r="H3" s="201"/>
      <c r="I3" s="201"/>
    </row>
    <row r="4" spans="1:10" s="321" customFormat="1" ht="56.25" customHeight="1" x14ac:dyDescent="0.2">
      <c r="A4" s="319" t="s">
        <v>1369</v>
      </c>
      <c r="B4" s="436" t="s">
        <v>2555</v>
      </c>
      <c r="C4" s="437"/>
      <c r="D4" s="319" t="s">
        <v>1369</v>
      </c>
      <c r="E4" s="319" t="s">
        <v>2527</v>
      </c>
      <c r="F4" s="319" t="s">
        <v>1369</v>
      </c>
      <c r="G4" s="319" t="s">
        <v>1369</v>
      </c>
      <c r="H4" s="319" t="s">
        <v>2322</v>
      </c>
      <c r="I4" s="319" t="s">
        <v>2322</v>
      </c>
      <c r="J4" s="320" t="s">
        <v>2331</v>
      </c>
    </row>
    <row r="5" spans="1:10" s="198" customFormat="1" ht="89.25" customHeight="1" x14ac:dyDescent="0.2">
      <c r="A5" s="176" t="s">
        <v>2538</v>
      </c>
      <c r="B5" s="176" t="s">
        <v>2557</v>
      </c>
      <c r="C5" s="176" t="s">
        <v>2556</v>
      </c>
      <c r="D5" s="176" t="s">
        <v>1351</v>
      </c>
      <c r="E5" s="176" t="s">
        <v>2332</v>
      </c>
      <c r="F5" s="176" t="s">
        <v>1361</v>
      </c>
      <c r="G5" s="176" t="s">
        <v>2566</v>
      </c>
      <c r="H5" s="176" t="s">
        <v>2536</v>
      </c>
      <c r="I5" s="176" t="s">
        <v>2537</v>
      </c>
      <c r="J5" s="198" t="s">
        <v>952</v>
      </c>
    </row>
    <row r="6" spans="1:10" ht="29.25" customHeight="1" x14ac:dyDescent="0.2">
      <c r="A6" s="318" t="str">
        <f>DT!D2</f>
        <v>Coon Creek Watershed District WRAPS 2010-Coon Creek-(07010206-530)-TP</v>
      </c>
      <c r="B6" s="199" t="s">
        <v>1352</v>
      </c>
      <c r="C6" s="199">
        <v>109.74</v>
      </c>
      <c r="D6" s="199" t="s">
        <v>2475</v>
      </c>
      <c r="E6" s="188" t="str">
        <f>IF(D6="Other","Enter_method(s)"," ")</f>
        <v xml:space="preserve"> </v>
      </c>
      <c r="F6" s="199" t="s">
        <v>1099</v>
      </c>
      <c r="G6" s="199" t="s">
        <v>1100</v>
      </c>
      <c r="H6" s="199"/>
      <c r="I6" s="199" t="str">
        <f>IF(G6="No","NA","")</f>
        <v>NA</v>
      </c>
    </row>
    <row r="7" spans="1:10" ht="29.25" customHeight="1" x14ac:dyDescent="0.2">
      <c r="A7" s="318" t="str">
        <f>DT!D3</f>
        <v>Coon Creek Watershed District WRAPS 2010-Coon Creek-(07010206-530)-TSS</v>
      </c>
      <c r="B7" s="199" t="s">
        <v>1352</v>
      </c>
      <c r="C7" s="199">
        <v>40205</v>
      </c>
      <c r="D7" s="199" t="s">
        <v>2475</v>
      </c>
      <c r="E7" s="188" t="str">
        <f t="shared" ref="E7:E70" si="0">IF(D7="Other","Enter_method(s)"," ")</f>
        <v xml:space="preserve"> </v>
      </c>
      <c r="F7" s="199" t="s">
        <v>1099</v>
      </c>
      <c r="G7" s="199" t="s">
        <v>1100</v>
      </c>
      <c r="H7" s="199"/>
      <c r="I7" s="199" t="str">
        <f t="shared" ref="I7:I70" si="1">IF(G7="No","NA","")</f>
        <v>NA</v>
      </c>
    </row>
    <row r="8" spans="1:10" ht="29.25" customHeight="1" x14ac:dyDescent="0.2">
      <c r="A8" s="318" t="str">
        <f>DT!D4</f>
        <v>Coon Creek Watershed District WRAPS 2010-Sand Creek-(07010206-558)-TSS</v>
      </c>
      <c r="B8" s="199" t="s">
        <v>1352</v>
      </c>
      <c r="C8" s="199">
        <v>32444</v>
      </c>
      <c r="D8" s="199" t="s">
        <v>2475</v>
      </c>
      <c r="E8" s="188" t="str">
        <f t="shared" si="0"/>
        <v xml:space="preserve"> </v>
      </c>
      <c r="F8" s="199" t="s">
        <v>1099</v>
      </c>
      <c r="G8" s="199" t="s">
        <v>1100</v>
      </c>
      <c r="H8" s="199"/>
      <c r="I8" s="199" t="str">
        <f t="shared" si="1"/>
        <v>NA</v>
      </c>
    </row>
    <row r="9" spans="1:10" ht="29.25" customHeight="1" x14ac:dyDescent="0.2">
      <c r="A9" s="318" t="str">
        <f>DT!D5</f>
        <v>Golden Lake TMDL-Golden-(02-0045-00)-TP</v>
      </c>
      <c r="B9" s="199" t="s">
        <v>1352</v>
      </c>
      <c r="C9" s="199">
        <v>4.5</v>
      </c>
      <c r="D9" s="199" t="s">
        <v>2475</v>
      </c>
      <c r="E9" s="188" t="str">
        <f t="shared" si="0"/>
        <v xml:space="preserve"> </v>
      </c>
      <c r="F9" s="199" t="s">
        <v>1099</v>
      </c>
      <c r="G9" s="199" t="s">
        <v>1100</v>
      </c>
      <c r="H9" s="199"/>
      <c r="I9" s="199" t="str">
        <f t="shared" si="1"/>
        <v>NA</v>
      </c>
    </row>
    <row r="10" spans="1:10" ht="29.25" customHeight="1" x14ac:dyDescent="0.2">
      <c r="A10" s="318" t="str">
        <f>DT!D6</f>
        <v>Peltier/Centerville Lake Nutrient Impairment TMDL-Peltier-(02-0004-00)-TP</v>
      </c>
      <c r="B10" s="199" t="s">
        <v>1352</v>
      </c>
      <c r="C10" s="199">
        <v>14.99</v>
      </c>
      <c r="D10" s="199" t="s">
        <v>2475</v>
      </c>
      <c r="E10" s="188" t="str">
        <f t="shared" si="0"/>
        <v xml:space="preserve"> </v>
      </c>
      <c r="F10" s="199" t="s">
        <v>1099</v>
      </c>
      <c r="G10" s="199" t="s">
        <v>1099</v>
      </c>
      <c r="H10" s="199" t="s">
        <v>2319</v>
      </c>
      <c r="I10" s="417">
        <v>4.7999999999999996E-3</v>
      </c>
    </row>
    <row r="11" spans="1:10" ht="29.25" customHeight="1" x14ac:dyDescent="0.2">
      <c r="A11" s="318">
        <f>DT!D7</f>
        <v>0</v>
      </c>
      <c r="B11" s="199"/>
      <c r="C11" s="199"/>
      <c r="D11" s="199"/>
      <c r="E11" s="188" t="str">
        <f t="shared" si="0"/>
        <v xml:space="preserve"> </v>
      </c>
      <c r="F11" s="199"/>
      <c r="G11" s="199"/>
      <c r="H11" s="199"/>
      <c r="I11" s="199" t="str">
        <f t="shared" si="1"/>
        <v/>
      </c>
    </row>
    <row r="12" spans="1:10" ht="29.25" customHeight="1" x14ac:dyDescent="0.2">
      <c r="A12" s="318">
        <f>DT!D8</f>
        <v>0</v>
      </c>
      <c r="B12" s="199"/>
      <c r="C12" s="199"/>
      <c r="D12" s="199"/>
      <c r="E12" s="188" t="str">
        <f t="shared" si="0"/>
        <v xml:space="preserve"> </v>
      </c>
      <c r="F12" s="199"/>
      <c r="G12" s="199"/>
      <c r="H12" s="199"/>
      <c r="I12" s="199" t="str">
        <f t="shared" si="1"/>
        <v/>
      </c>
    </row>
    <row r="13" spans="1:10" ht="29.25" customHeight="1" x14ac:dyDescent="0.2">
      <c r="A13" s="318">
        <f>DT!D9</f>
        <v>0</v>
      </c>
      <c r="B13" s="199"/>
      <c r="C13" s="199"/>
      <c r="D13" s="199"/>
      <c r="E13" s="188" t="str">
        <f t="shared" si="0"/>
        <v xml:space="preserve"> </v>
      </c>
      <c r="F13" s="199"/>
      <c r="G13" s="199"/>
      <c r="H13" s="199"/>
      <c r="I13" s="199" t="str">
        <f t="shared" si="1"/>
        <v/>
      </c>
    </row>
    <row r="14" spans="1:10" ht="29.25" customHeight="1" x14ac:dyDescent="0.2">
      <c r="A14" s="318">
        <f>DT!D10</f>
        <v>0</v>
      </c>
      <c r="B14" s="199"/>
      <c r="C14" s="199"/>
      <c r="D14" s="199"/>
      <c r="E14" s="188" t="str">
        <f t="shared" si="0"/>
        <v xml:space="preserve"> </v>
      </c>
      <c r="F14" s="199"/>
      <c r="G14" s="199"/>
      <c r="H14" s="199"/>
      <c r="I14" s="199" t="str">
        <f t="shared" si="1"/>
        <v/>
      </c>
    </row>
    <row r="15" spans="1:10" ht="29.25" customHeight="1" x14ac:dyDescent="0.2">
      <c r="A15" s="318">
        <f>DT!D11</f>
        <v>0</v>
      </c>
      <c r="B15" s="199"/>
      <c r="C15" s="199"/>
      <c r="D15" s="199"/>
      <c r="E15" s="188" t="str">
        <f t="shared" si="0"/>
        <v xml:space="preserve"> </v>
      </c>
      <c r="F15" s="199"/>
      <c r="G15" s="199"/>
      <c r="H15" s="199"/>
      <c r="I15" s="199" t="str">
        <f t="shared" si="1"/>
        <v/>
      </c>
    </row>
    <row r="16" spans="1:10" ht="29.25" customHeight="1" x14ac:dyDescent="0.2">
      <c r="A16" s="318">
        <f>DT!D12</f>
        <v>0</v>
      </c>
      <c r="B16" s="199"/>
      <c r="C16" s="199"/>
      <c r="D16" s="199"/>
      <c r="E16" s="188" t="str">
        <f t="shared" si="0"/>
        <v xml:space="preserve"> </v>
      </c>
      <c r="F16" s="199"/>
      <c r="G16" s="199"/>
      <c r="H16" s="199"/>
      <c r="I16" s="199" t="str">
        <f t="shared" si="1"/>
        <v/>
      </c>
    </row>
    <row r="17" spans="1:9" ht="29.25" customHeight="1" x14ac:dyDescent="0.2">
      <c r="A17" s="318">
        <f>DT!D13</f>
        <v>0</v>
      </c>
      <c r="B17" s="199"/>
      <c r="C17" s="199"/>
      <c r="D17" s="199"/>
      <c r="E17" s="188" t="str">
        <f t="shared" si="0"/>
        <v xml:space="preserve"> </v>
      </c>
      <c r="F17" s="199"/>
      <c r="G17" s="199"/>
      <c r="H17" s="199"/>
      <c r="I17" s="199" t="str">
        <f t="shared" si="1"/>
        <v/>
      </c>
    </row>
    <row r="18" spans="1:9" ht="29.25" customHeight="1" x14ac:dyDescent="0.2">
      <c r="A18" s="318">
        <f>DT!D14</f>
        <v>0</v>
      </c>
      <c r="B18" s="199"/>
      <c r="C18" s="199"/>
      <c r="D18" s="199"/>
      <c r="E18" s="188" t="str">
        <f t="shared" si="0"/>
        <v xml:space="preserve"> </v>
      </c>
      <c r="F18" s="199"/>
      <c r="G18" s="199"/>
      <c r="H18" s="199"/>
      <c r="I18" s="199" t="str">
        <f t="shared" si="1"/>
        <v/>
      </c>
    </row>
    <row r="19" spans="1:9" ht="29.25" customHeight="1" x14ac:dyDescent="0.2">
      <c r="A19" s="318">
        <f>DT!D15</f>
        <v>0</v>
      </c>
      <c r="B19" s="199"/>
      <c r="C19" s="199"/>
      <c r="D19" s="199"/>
      <c r="E19" s="188" t="str">
        <f t="shared" si="0"/>
        <v xml:space="preserve"> </v>
      </c>
      <c r="F19" s="199"/>
      <c r="G19" s="199"/>
      <c r="H19" s="199"/>
      <c r="I19" s="199" t="str">
        <f t="shared" si="1"/>
        <v/>
      </c>
    </row>
    <row r="20" spans="1:9" ht="29.25" customHeight="1" x14ac:dyDescent="0.2">
      <c r="A20" s="318">
        <f>DT!D16</f>
        <v>0</v>
      </c>
      <c r="B20" s="199"/>
      <c r="C20" s="199"/>
      <c r="D20" s="199"/>
      <c r="E20" s="188" t="str">
        <f t="shared" si="0"/>
        <v xml:space="preserve"> </v>
      </c>
      <c r="F20" s="199"/>
      <c r="G20" s="199"/>
      <c r="H20" s="199"/>
      <c r="I20" s="199" t="str">
        <f t="shared" si="1"/>
        <v/>
      </c>
    </row>
    <row r="21" spans="1:9" ht="29.25" customHeight="1" x14ac:dyDescent="0.2">
      <c r="A21" s="318">
        <f>DT!D17</f>
        <v>0</v>
      </c>
      <c r="B21" s="199"/>
      <c r="C21" s="199"/>
      <c r="D21" s="199"/>
      <c r="E21" s="188" t="str">
        <f t="shared" si="0"/>
        <v xml:space="preserve"> </v>
      </c>
      <c r="F21" s="199"/>
      <c r="G21" s="199"/>
      <c r="H21" s="199"/>
      <c r="I21" s="199" t="str">
        <f t="shared" si="1"/>
        <v/>
      </c>
    </row>
    <row r="22" spans="1:9" ht="29.25" customHeight="1" x14ac:dyDescent="0.2">
      <c r="A22" s="318">
        <f>DT!D18</f>
        <v>0</v>
      </c>
      <c r="B22" s="199"/>
      <c r="C22" s="199"/>
      <c r="D22" s="199"/>
      <c r="E22" s="188" t="str">
        <f t="shared" si="0"/>
        <v xml:space="preserve"> </v>
      </c>
      <c r="F22" s="199"/>
      <c r="G22" s="199"/>
      <c r="H22" s="199"/>
      <c r="I22" s="199" t="str">
        <f t="shared" si="1"/>
        <v/>
      </c>
    </row>
    <row r="23" spans="1:9" ht="29.25" customHeight="1" x14ac:dyDescent="0.2">
      <c r="A23" s="318">
        <f>DT!D19</f>
        <v>0</v>
      </c>
      <c r="B23" s="199"/>
      <c r="C23" s="199"/>
      <c r="D23" s="199"/>
      <c r="E23" s="188" t="str">
        <f t="shared" si="0"/>
        <v xml:space="preserve"> </v>
      </c>
      <c r="F23" s="199"/>
      <c r="G23" s="199"/>
      <c r="H23" s="199"/>
      <c r="I23" s="199" t="str">
        <f t="shared" si="1"/>
        <v/>
      </c>
    </row>
    <row r="24" spans="1:9" ht="29.25" customHeight="1" x14ac:dyDescent="0.2">
      <c r="A24" s="318">
        <f>DT!D20</f>
        <v>0</v>
      </c>
      <c r="B24" s="199"/>
      <c r="C24" s="199"/>
      <c r="D24" s="199"/>
      <c r="E24" s="188" t="str">
        <f t="shared" si="0"/>
        <v xml:space="preserve"> </v>
      </c>
      <c r="F24" s="199"/>
      <c r="G24" s="199"/>
      <c r="H24" s="199"/>
      <c r="I24" s="199" t="str">
        <f t="shared" si="1"/>
        <v/>
      </c>
    </row>
    <row r="25" spans="1:9" ht="29.25" customHeight="1" x14ac:dyDescent="0.2">
      <c r="A25" s="318">
        <f>DT!D21</f>
        <v>0</v>
      </c>
      <c r="B25" s="199"/>
      <c r="C25" s="199"/>
      <c r="D25" s="199"/>
      <c r="E25" s="188" t="str">
        <f t="shared" si="0"/>
        <v xml:space="preserve"> </v>
      </c>
      <c r="F25" s="199"/>
      <c r="G25" s="199"/>
      <c r="H25" s="199"/>
      <c r="I25" s="199" t="str">
        <f t="shared" si="1"/>
        <v/>
      </c>
    </row>
    <row r="26" spans="1:9" ht="29.25" customHeight="1" x14ac:dyDescent="0.2">
      <c r="A26" s="318">
        <f>DT!D22</f>
        <v>0</v>
      </c>
      <c r="B26" s="199"/>
      <c r="C26" s="199"/>
      <c r="D26" s="199"/>
      <c r="E26" s="188" t="str">
        <f t="shared" si="0"/>
        <v xml:space="preserve"> </v>
      </c>
      <c r="F26" s="199"/>
      <c r="G26" s="199"/>
      <c r="H26" s="199"/>
      <c r="I26" s="199" t="str">
        <f t="shared" si="1"/>
        <v/>
      </c>
    </row>
    <row r="27" spans="1:9" ht="29.25" customHeight="1" x14ac:dyDescent="0.2">
      <c r="A27" s="318">
        <f>DT!D23</f>
        <v>0</v>
      </c>
      <c r="B27" s="199"/>
      <c r="C27" s="199"/>
      <c r="D27" s="199"/>
      <c r="E27" s="188" t="str">
        <f t="shared" si="0"/>
        <v xml:space="preserve"> </v>
      </c>
      <c r="F27" s="199"/>
      <c r="G27" s="199"/>
      <c r="H27" s="199"/>
      <c r="I27" s="199" t="str">
        <f t="shared" si="1"/>
        <v/>
      </c>
    </row>
    <row r="28" spans="1:9" ht="29.25" customHeight="1" x14ac:dyDescent="0.2">
      <c r="A28" s="318">
        <f>DT!D24</f>
        <v>0</v>
      </c>
      <c r="B28" s="199"/>
      <c r="C28" s="199"/>
      <c r="D28" s="199"/>
      <c r="E28" s="188" t="str">
        <f t="shared" si="0"/>
        <v xml:space="preserve"> </v>
      </c>
      <c r="F28" s="199"/>
      <c r="G28" s="199"/>
      <c r="H28" s="199"/>
      <c r="I28" s="199" t="str">
        <f t="shared" si="1"/>
        <v/>
      </c>
    </row>
    <row r="29" spans="1:9" ht="29.25" customHeight="1" x14ac:dyDescent="0.2">
      <c r="A29" s="318">
        <f>DT!D25</f>
        <v>0</v>
      </c>
      <c r="B29" s="199"/>
      <c r="C29" s="199"/>
      <c r="D29" s="199"/>
      <c r="E29" s="188" t="str">
        <f t="shared" si="0"/>
        <v xml:space="preserve"> </v>
      </c>
      <c r="F29" s="199"/>
      <c r="G29" s="199"/>
      <c r="H29" s="199"/>
      <c r="I29" s="199" t="str">
        <f t="shared" si="1"/>
        <v/>
      </c>
    </row>
    <row r="30" spans="1:9" ht="29.25" customHeight="1" x14ac:dyDescent="0.2">
      <c r="A30" s="318">
        <f>DT!D26</f>
        <v>0</v>
      </c>
      <c r="B30" s="199"/>
      <c r="C30" s="199"/>
      <c r="D30" s="199"/>
      <c r="E30" s="188" t="str">
        <f t="shared" si="0"/>
        <v xml:space="preserve"> </v>
      </c>
      <c r="F30" s="199"/>
      <c r="G30" s="199"/>
      <c r="H30" s="199"/>
      <c r="I30" s="199" t="str">
        <f t="shared" si="1"/>
        <v/>
      </c>
    </row>
    <row r="31" spans="1:9" ht="29.25" customHeight="1" x14ac:dyDescent="0.2">
      <c r="A31" s="318">
        <f>DT!D27</f>
        <v>0</v>
      </c>
      <c r="B31" s="199"/>
      <c r="C31" s="199"/>
      <c r="D31" s="199"/>
      <c r="E31" s="188" t="str">
        <f t="shared" si="0"/>
        <v xml:space="preserve"> </v>
      </c>
      <c r="F31" s="199"/>
      <c r="G31" s="199"/>
      <c r="H31" s="199"/>
      <c r="I31" s="199" t="str">
        <f t="shared" si="1"/>
        <v/>
      </c>
    </row>
    <row r="32" spans="1:9" ht="29.25" customHeight="1" x14ac:dyDescent="0.2">
      <c r="A32" s="318">
        <f>DT!D28</f>
        <v>0</v>
      </c>
      <c r="B32" s="199"/>
      <c r="C32" s="199"/>
      <c r="D32" s="199"/>
      <c r="E32" s="188" t="str">
        <f t="shared" si="0"/>
        <v xml:space="preserve"> </v>
      </c>
      <c r="F32" s="199"/>
      <c r="G32" s="199"/>
      <c r="H32" s="199"/>
      <c r="I32" s="199" t="str">
        <f t="shared" si="1"/>
        <v/>
      </c>
    </row>
    <row r="33" spans="1:9" ht="29.25" customHeight="1" x14ac:dyDescent="0.2">
      <c r="A33" s="318">
        <f>DT!D29</f>
        <v>0</v>
      </c>
      <c r="B33" s="199"/>
      <c r="C33" s="199"/>
      <c r="D33" s="199"/>
      <c r="E33" s="188" t="str">
        <f t="shared" si="0"/>
        <v xml:space="preserve"> </v>
      </c>
      <c r="F33" s="199"/>
      <c r="G33" s="199"/>
      <c r="H33" s="199"/>
      <c r="I33" s="199" t="str">
        <f t="shared" si="1"/>
        <v/>
      </c>
    </row>
    <row r="34" spans="1:9" ht="29.25" customHeight="1" x14ac:dyDescent="0.2">
      <c r="A34" s="318">
        <f>DT!D30</f>
        <v>0</v>
      </c>
      <c r="B34" s="199"/>
      <c r="C34" s="199"/>
      <c r="D34" s="199"/>
      <c r="E34" s="188" t="str">
        <f t="shared" si="0"/>
        <v xml:space="preserve"> </v>
      </c>
      <c r="F34" s="199"/>
      <c r="G34" s="199"/>
      <c r="H34" s="199"/>
      <c r="I34" s="199" t="str">
        <f t="shared" si="1"/>
        <v/>
      </c>
    </row>
    <row r="35" spans="1:9" ht="29.25" customHeight="1" x14ac:dyDescent="0.2">
      <c r="A35" s="318">
        <f>DT!D31</f>
        <v>0</v>
      </c>
      <c r="B35" s="199"/>
      <c r="C35" s="199"/>
      <c r="D35" s="199"/>
      <c r="E35" s="188" t="str">
        <f t="shared" si="0"/>
        <v xml:space="preserve"> </v>
      </c>
      <c r="F35" s="199"/>
      <c r="G35" s="199"/>
      <c r="H35" s="199"/>
      <c r="I35" s="199" t="str">
        <f t="shared" si="1"/>
        <v/>
      </c>
    </row>
    <row r="36" spans="1:9" ht="29.25" customHeight="1" x14ac:dyDescent="0.2">
      <c r="A36" s="318">
        <f>DT!D32</f>
        <v>0</v>
      </c>
      <c r="B36" s="199"/>
      <c r="C36" s="199"/>
      <c r="D36" s="199"/>
      <c r="E36" s="188" t="str">
        <f t="shared" si="0"/>
        <v xml:space="preserve"> </v>
      </c>
      <c r="F36" s="199"/>
      <c r="G36" s="199"/>
      <c r="H36" s="199"/>
      <c r="I36" s="199" t="str">
        <f t="shared" si="1"/>
        <v/>
      </c>
    </row>
    <row r="37" spans="1:9" ht="29.25" customHeight="1" x14ac:dyDescent="0.2">
      <c r="A37" s="318">
        <f>DT!D33</f>
        <v>0</v>
      </c>
      <c r="B37" s="199"/>
      <c r="C37" s="199"/>
      <c r="D37" s="199"/>
      <c r="E37" s="188" t="str">
        <f t="shared" si="0"/>
        <v xml:space="preserve"> </v>
      </c>
      <c r="F37" s="199"/>
      <c r="G37" s="199"/>
      <c r="H37" s="199"/>
      <c r="I37" s="199" t="str">
        <f t="shared" si="1"/>
        <v/>
      </c>
    </row>
    <row r="38" spans="1:9" ht="29.25" customHeight="1" x14ac:dyDescent="0.2">
      <c r="A38" s="318">
        <f>DT!D34</f>
        <v>0</v>
      </c>
      <c r="B38" s="199"/>
      <c r="C38" s="199"/>
      <c r="D38" s="199"/>
      <c r="E38" s="188" t="str">
        <f t="shared" si="0"/>
        <v xml:space="preserve"> </v>
      </c>
      <c r="F38" s="199"/>
      <c r="G38" s="199"/>
      <c r="H38" s="199"/>
      <c r="I38" s="199" t="str">
        <f t="shared" si="1"/>
        <v/>
      </c>
    </row>
    <row r="39" spans="1:9" ht="29.25" customHeight="1" x14ac:dyDescent="0.2">
      <c r="A39" s="318">
        <f>DT!D35</f>
        <v>0</v>
      </c>
      <c r="B39" s="199"/>
      <c r="C39" s="199"/>
      <c r="D39" s="199"/>
      <c r="E39" s="188" t="str">
        <f t="shared" si="0"/>
        <v xml:space="preserve"> </v>
      </c>
      <c r="F39" s="199"/>
      <c r="G39" s="199"/>
      <c r="H39" s="199"/>
      <c r="I39" s="199" t="str">
        <f t="shared" si="1"/>
        <v/>
      </c>
    </row>
    <row r="40" spans="1:9" ht="29.25" customHeight="1" x14ac:dyDescent="0.2">
      <c r="A40" s="318">
        <f>DT!D36</f>
        <v>0</v>
      </c>
      <c r="B40" s="199"/>
      <c r="C40" s="199"/>
      <c r="D40" s="199"/>
      <c r="E40" s="188" t="str">
        <f t="shared" si="0"/>
        <v xml:space="preserve"> </v>
      </c>
      <c r="F40" s="199"/>
      <c r="G40" s="199"/>
      <c r="H40" s="199"/>
      <c r="I40" s="199" t="str">
        <f t="shared" si="1"/>
        <v/>
      </c>
    </row>
    <row r="41" spans="1:9" ht="29.25" customHeight="1" x14ac:dyDescent="0.2">
      <c r="A41" s="318">
        <f>DT!D37</f>
        <v>0</v>
      </c>
      <c r="B41" s="199"/>
      <c r="C41" s="199"/>
      <c r="D41" s="199"/>
      <c r="E41" s="188" t="str">
        <f t="shared" si="0"/>
        <v xml:space="preserve"> </v>
      </c>
      <c r="F41" s="199"/>
      <c r="G41" s="199"/>
      <c r="H41" s="199"/>
      <c r="I41" s="199" t="str">
        <f t="shared" si="1"/>
        <v/>
      </c>
    </row>
    <row r="42" spans="1:9" ht="29.25" customHeight="1" x14ac:dyDescent="0.2">
      <c r="A42" s="318">
        <f>DT!D38</f>
        <v>0</v>
      </c>
      <c r="B42" s="199"/>
      <c r="C42" s="199"/>
      <c r="D42" s="199"/>
      <c r="E42" s="188" t="str">
        <f t="shared" si="0"/>
        <v xml:space="preserve"> </v>
      </c>
      <c r="F42" s="199"/>
      <c r="G42" s="199"/>
      <c r="H42" s="199"/>
      <c r="I42" s="199" t="str">
        <f t="shared" si="1"/>
        <v/>
      </c>
    </row>
    <row r="43" spans="1:9" ht="29.25" customHeight="1" x14ac:dyDescent="0.2">
      <c r="A43" s="318">
        <f>DT!D39</f>
        <v>0</v>
      </c>
      <c r="B43" s="199"/>
      <c r="C43" s="199"/>
      <c r="D43" s="199"/>
      <c r="E43" s="188" t="str">
        <f t="shared" si="0"/>
        <v xml:space="preserve"> </v>
      </c>
      <c r="F43" s="199"/>
      <c r="G43" s="199"/>
      <c r="H43" s="199"/>
      <c r="I43" s="199" t="str">
        <f t="shared" si="1"/>
        <v/>
      </c>
    </row>
    <row r="44" spans="1:9" ht="29.25" customHeight="1" x14ac:dyDescent="0.2">
      <c r="A44" s="318">
        <f>DT!D40</f>
        <v>0</v>
      </c>
      <c r="B44" s="199"/>
      <c r="C44" s="199"/>
      <c r="D44" s="199"/>
      <c r="E44" s="188" t="str">
        <f t="shared" si="0"/>
        <v xml:space="preserve"> </v>
      </c>
      <c r="F44" s="199"/>
      <c r="G44" s="199"/>
      <c r="H44" s="199"/>
      <c r="I44" s="199" t="str">
        <f t="shared" si="1"/>
        <v/>
      </c>
    </row>
    <row r="45" spans="1:9" ht="29.25" customHeight="1" x14ac:dyDescent="0.2">
      <c r="A45" s="318">
        <f>DT!D41</f>
        <v>0</v>
      </c>
      <c r="B45" s="199"/>
      <c r="C45" s="199"/>
      <c r="D45" s="199"/>
      <c r="E45" s="188" t="str">
        <f t="shared" si="0"/>
        <v xml:space="preserve"> </v>
      </c>
      <c r="F45" s="199"/>
      <c r="G45" s="199"/>
      <c r="H45" s="199"/>
      <c r="I45" s="199" t="str">
        <f t="shared" si="1"/>
        <v/>
      </c>
    </row>
    <row r="46" spans="1:9" ht="29.25" customHeight="1" x14ac:dyDescent="0.2">
      <c r="A46" s="318">
        <f>DT!D42</f>
        <v>0</v>
      </c>
      <c r="B46" s="199"/>
      <c r="C46" s="199"/>
      <c r="D46" s="199"/>
      <c r="E46" s="188" t="str">
        <f t="shared" si="0"/>
        <v xml:space="preserve"> </v>
      </c>
      <c r="F46" s="199"/>
      <c r="G46" s="199"/>
      <c r="H46" s="199"/>
      <c r="I46" s="199" t="str">
        <f t="shared" si="1"/>
        <v/>
      </c>
    </row>
    <row r="47" spans="1:9" ht="29.25" customHeight="1" x14ac:dyDescent="0.2">
      <c r="A47" s="318">
        <f>DT!D43</f>
        <v>0</v>
      </c>
      <c r="B47" s="199"/>
      <c r="C47" s="199"/>
      <c r="D47" s="199"/>
      <c r="E47" s="188" t="str">
        <f t="shared" si="0"/>
        <v xml:space="preserve"> </v>
      </c>
      <c r="F47" s="199"/>
      <c r="G47" s="199"/>
      <c r="H47" s="199"/>
      <c r="I47" s="199" t="str">
        <f t="shared" si="1"/>
        <v/>
      </c>
    </row>
    <row r="48" spans="1:9" ht="29.25" customHeight="1" x14ac:dyDescent="0.2">
      <c r="A48" s="318">
        <f>DT!D44</f>
        <v>0</v>
      </c>
      <c r="B48" s="199"/>
      <c r="C48" s="199"/>
      <c r="D48" s="199"/>
      <c r="E48" s="188" t="str">
        <f t="shared" si="0"/>
        <v xml:space="preserve"> </v>
      </c>
      <c r="F48" s="199"/>
      <c r="G48" s="199"/>
      <c r="H48" s="199"/>
      <c r="I48" s="199" t="str">
        <f t="shared" si="1"/>
        <v/>
      </c>
    </row>
    <row r="49" spans="1:9" ht="29.25" customHeight="1" x14ac:dyDescent="0.2">
      <c r="A49" s="318">
        <f>DT!D45</f>
        <v>0</v>
      </c>
      <c r="B49" s="199"/>
      <c r="C49" s="199"/>
      <c r="D49" s="199"/>
      <c r="E49" s="188" t="str">
        <f t="shared" si="0"/>
        <v xml:space="preserve"> </v>
      </c>
      <c r="F49" s="199"/>
      <c r="G49" s="199"/>
      <c r="H49" s="199"/>
      <c r="I49" s="199" t="str">
        <f t="shared" si="1"/>
        <v/>
      </c>
    </row>
    <row r="50" spans="1:9" ht="29.25" customHeight="1" x14ac:dyDescent="0.2">
      <c r="A50" s="318">
        <f>DT!D46</f>
        <v>0</v>
      </c>
      <c r="B50" s="199"/>
      <c r="C50" s="199"/>
      <c r="D50" s="199"/>
      <c r="E50" s="188" t="str">
        <f t="shared" si="0"/>
        <v xml:space="preserve"> </v>
      </c>
      <c r="F50" s="199"/>
      <c r="G50" s="199"/>
      <c r="H50" s="199"/>
      <c r="I50" s="199" t="str">
        <f t="shared" si="1"/>
        <v/>
      </c>
    </row>
    <row r="51" spans="1:9" ht="29.25" customHeight="1" x14ac:dyDescent="0.2">
      <c r="A51" s="318">
        <f>DT!D47</f>
        <v>0</v>
      </c>
      <c r="B51" s="199"/>
      <c r="C51" s="199"/>
      <c r="D51" s="199"/>
      <c r="E51" s="188" t="str">
        <f t="shared" si="0"/>
        <v xml:space="preserve"> </v>
      </c>
      <c r="F51" s="199"/>
      <c r="G51" s="199"/>
      <c r="H51" s="199"/>
      <c r="I51" s="199" t="str">
        <f t="shared" si="1"/>
        <v/>
      </c>
    </row>
    <row r="52" spans="1:9" ht="29.25" customHeight="1" x14ac:dyDescent="0.2">
      <c r="A52" s="318">
        <f>DT!D48</f>
        <v>0</v>
      </c>
      <c r="B52" s="199"/>
      <c r="C52" s="199"/>
      <c r="D52" s="199"/>
      <c r="E52" s="188" t="str">
        <f t="shared" si="0"/>
        <v xml:space="preserve"> </v>
      </c>
      <c r="F52" s="199"/>
      <c r="G52" s="199"/>
      <c r="H52" s="199"/>
      <c r="I52" s="199" t="str">
        <f t="shared" si="1"/>
        <v/>
      </c>
    </row>
    <row r="53" spans="1:9" ht="29.25" customHeight="1" x14ac:dyDescent="0.2">
      <c r="A53" s="318">
        <f>DT!D49</f>
        <v>0</v>
      </c>
      <c r="B53" s="199"/>
      <c r="C53" s="199"/>
      <c r="D53" s="199"/>
      <c r="E53" s="188" t="str">
        <f t="shared" si="0"/>
        <v xml:space="preserve"> </v>
      </c>
      <c r="F53" s="199"/>
      <c r="G53" s="199"/>
      <c r="H53" s="199"/>
      <c r="I53" s="199" t="str">
        <f t="shared" si="1"/>
        <v/>
      </c>
    </row>
    <row r="54" spans="1:9" ht="29.25" customHeight="1" x14ac:dyDescent="0.2">
      <c r="A54" s="318">
        <f>DT!D50</f>
        <v>0</v>
      </c>
      <c r="B54" s="199"/>
      <c r="C54" s="199"/>
      <c r="D54" s="199"/>
      <c r="E54" s="188" t="str">
        <f t="shared" si="0"/>
        <v xml:space="preserve"> </v>
      </c>
      <c r="F54" s="199"/>
      <c r="G54" s="199"/>
      <c r="H54" s="199"/>
      <c r="I54" s="199" t="str">
        <f t="shared" si="1"/>
        <v/>
      </c>
    </row>
    <row r="55" spans="1:9" ht="29.25" customHeight="1" x14ac:dyDescent="0.2">
      <c r="A55" s="318">
        <f>DT!D51</f>
        <v>0</v>
      </c>
      <c r="B55" s="199"/>
      <c r="C55" s="199"/>
      <c r="D55" s="199"/>
      <c r="E55" s="188" t="str">
        <f t="shared" si="0"/>
        <v xml:space="preserve"> </v>
      </c>
      <c r="F55" s="199"/>
      <c r="G55" s="199"/>
      <c r="H55" s="199"/>
      <c r="I55" s="199" t="str">
        <f t="shared" si="1"/>
        <v/>
      </c>
    </row>
    <row r="56" spans="1:9" ht="29.25" customHeight="1" x14ac:dyDescent="0.2">
      <c r="A56" s="318">
        <f>DT!D52</f>
        <v>0</v>
      </c>
      <c r="B56" s="199"/>
      <c r="C56" s="199"/>
      <c r="D56" s="199"/>
      <c r="E56" s="188" t="str">
        <f t="shared" si="0"/>
        <v xml:space="preserve"> </v>
      </c>
      <c r="F56" s="199"/>
      <c r="G56" s="199"/>
      <c r="H56" s="199"/>
      <c r="I56" s="199" t="str">
        <f t="shared" si="1"/>
        <v/>
      </c>
    </row>
    <row r="57" spans="1:9" ht="29.25" customHeight="1" x14ac:dyDescent="0.2">
      <c r="A57" s="318">
        <f>DT!D53</f>
        <v>0</v>
      </c>
      <c r="B57" s="199"/>
      <c r="C57" s="199"/>
      <c r="D57" s="199"/>
      <c r="E57" s="188" t="str">
        <f t="shared" si="0"/>
        <v xml:space="preserve"> </v>
      </c>
      <c r="F57" s="199"/>
      <c r="G57" s="199"/>
      <c r="H57" s="199"/>
      <c r="I57" s="199" t="str">
        <f t="shared" si="1"/>
        <v/>
      </c>
    </row>
    <row r="58" spans="1:9" ht="29.25" customHeight="1" x14ac:dyDescent="0.2">
      <c r="A58" s="318">
        <f>DT!D54</f>
        <v>0</v>
      </c>
      <c r="B58" s="199"/>
      <c r="C58" s="199"/>
      <c r="D58" s="199"/>
      <c r="E58" s="188" t="str">
        <f t="shared" si="0"/>
        <v xml:space="preserve"> </v>
      </c>
      <c r="F58" s="199"/>
      <c r="G58" s="199"/>
      <c r="H58" s="199"/>
      <c r="I58" s="199" t="str">
        <f t="shared" si="1"/>
        <v/>
      </c>
    </row>
    <row r="59" spans="1:9" ht="29.25" customHeight="1" x14ac:dyDescent="0.2">
      <c r="A59" s="318">
        <f>DT!D55</f>
        <v>0</v>
      </c>
      <c r="B59" s="199"/>
      <c r="C59" s="199"/>
      <c r="D59" s="199"/>
      <c r="E59" s="188" t="str">
        <f t="shared" si="0"/>
        <v xml:space="preserve"> </v>
      </c>
      <c r="F59" s="199"/>
      <c r="G59" s="199"/>
      <c r="H59" s="199"/>
      <c r="I59" s="199" t="str">
        <f t="shared" si="1"/>
        <v/>
      </c>
    </row>
    <row r="60" spans="1:9" ht="29.25" customHeight="1" x14ac:dyDescent="0.2">
      <c r="A60" s="318">
        <f>DT!D56</f>
        <v>0</v>
      </c>
      <c r="B60" s="199"/>
      <c r="C60" s="199"/>
      <c r="D60" s="199"/>
      <c r="E60" s="188" t="str">
        <f t="shared" si="0"/>
        <v xml:space="preserve"> </v>
      </c>
      <c r="F60" s="199"/>
      <c r="G60" s="199"/>
      <c r="H60" s="199"/>
      <c r="I60" s="199" t="str">
        <f t="shared" si="1"/>
        <v/>
      </c>
    </row>
    <row r="61" spans="1:9" ht="29.25" customHeight="1" x14ac:dyDescent="0.2">
      <c r="A61" s="318">
        <f>DT!D57</f>
        <v>0</v>
      </c>
      <c r="B61" s="199"/>
      <c r="C61" s="199"/>
      <c r="D61" s="199"/>
      <c r="E61" s="188" t="str">
        <f t="shared" si="0"/>
        <v xml:space="preserve"> </v>
      </c>
      <c r="F61" s="199"/>
      <c r="G61" s="199"/>
      <c r="H61" s="199"/>
      <c r="I61" s="199" t="str">
        <f t="shared" si="1"/>
        <v/>
      </c>
    </row>
    <row r="62" spans="1:9" ht="29.25" customHeight="1" x14ac:dyDescent="0.2">
      <c r="A62" s="318">
        <f>DT!D58</f>
        <v>0</v>
      </c>
      <c r="B62" s="199"/>
      <c r="C62" s="199"/>
      <c r="D62" s="199"/>
      <c r="E62" s="188" t="str">
        <f t="shared" si="0"/>
        <v xml:space="preserve"> </v>
      </c>
      <c r="F62" s="199"/>
      <c r="G62" s="199"/>
      <c r="H62" s="199"/>
      <c r="I62" s="199" t="str">
        <f t="shared" si="1"/>
        <v/>
      </c>
    </row>
    <row r="63" spans="1:9" ht="29.25" customHeight="1" x14ac:dyDescent="0.2">
      <c r="A63" s="318">
        <f>DT!D59</f>
        <v>0</v>
      </c>
      <c r="B63" s="199"/>
      <c r="C63" s="199"/>
      <c r="D63" s="199"/>
      <c r="E63" s="188" t="str">
        <f t="shared" si="0"/>
        <v xml:space="preserve"> </v>
      </c>
      <c r="F63" s="199"/>
      <c r="G63" s="199"/>
      <c r="H63" s="199"/>
      <c r="I63" s="199" t="str">
        <f t="shared" si="1"/>
        <v/>
      </c>
    </row>
    <row r="64" spans="1:9" ht="29.25" customHeight="1" x14ac:dyDescent="0.2">
      <c r="A64" s="318">
        <f>DT!D60</f>
        <v>0</v>
      </c>
      <c r="B64" s="199"/>
      <c r="C64" s="199"/>
      <c r="D64" s="199"/>
      <c r="E64" s="188" t="str">
        <f t="shared" si="0"/>
        <v xml:space="preserve"> </v>
      </c>
      <c r="F64" s="199"/>
      <c r="G64" s="199"/>
      <c r="H64" s="199"/>
      <c r="I64" s="199" t="str">
        <f t="shared" si="1"/>
        <v/>
      </c>
    </row>
    <row r="65" spans="1:9" ht="29.25" customHeight="1" x14ac:dyDescent="0.2">
      <c r="A65" s="318">
        <f>DT!D61</f>
        <v>0</v>
      </c>
      <c r="B65" s="199"/>
      <c r="C65" s="199"/>
      <c r="D65" s="199"/>
      <c r="E65" s="188" t="str">
        <f t="shared" si="0"/>
        <v xml:space="preserve"> </v>
      </c>
      <c r="F65" s="199"/>
      <c r="G65" s="199"/>
      <c r="H65" s="199"/>
      <c r="I65" s="199" t="str">
        <f t="shared" si="1"/>
        <v/>
      </c>
    </row>
    <row r="66" spans="1:9" ht="29.25" customHeight="1" x14ac:dyDescent="0.2">
      <c r="A66" s="318">
        <f>DT!D62</f>
        <v>0</v>
      </c>
      <c r="B66" s="199"/>
      <c r="C66" s="199"/>
      <c r="D66" s="199"/>
      <c r="E66" s="188" t="str">
        <f t="shared" si="0"/>
        <v xml:space="preserve"> </v>
      </c>
      <c r="F66" s="199"/>
      <c r="G66" s="199"/>
      <c r="H66" s="199"/>
      <c r="I66" s="199" t="str">
        <f t="shared" si="1"/>
        <v/>
      </c>
    </row>
    <row r="67" spans="1:9" ht="29.25" customHeight="1" x14ac:dyDescent="0.2">
      <c r="A67" s="318">
        <f>DT!D63</f>
        <v>0</v>
      </c>
      <c r="B67" s="199"/>
      <c r="C67" s="199"/>
      <c r="D67" s="199"/>
      <c r="E67" s="188" t="str">
        <f t="shared" si="0"/>
        <v xml:space="preserve"> </v>
      </c>
      <c r="F67" s="199"/>
      <c r="G67" s="199"/>
      <c r="H67" s="199"/>
      <c r="I67" s="199" t="str">
        <f t="shared" si="1"/>
        <v/>
      </c>
    </row>
    <row r="68" spans="1:9" ht="29.25" customHeight="1" x14ac:dyDescent="0.2">
      <c r="A68" s="318">
        <f>DT!D64</f>
        <v>0</v>
      </c>
      <c r="B68" s="199"/>
      <c r="C68" s="199"/>
      <c r="D68" s="199"/>
      <c r="E68" s="188" t="str">
        <f t="shared" si="0"/>
        <v xml:space="preserve"> </v>
      </c>
      <c r="F68" s="199"/>
      <c r="G68" s="199"/>
      <c r="H68" s="199"/>
      <c r="I68" s="199" t="str">
        <f t="shared" si="1"/>
        <v/>
      </c>
    </row>
    <row r="69" spans="1:9" ht="29.25" customHeight="1" x14ac:dyDescent="0.2">
      <c r="A69" s="318">
        <f>DT!D65</f>
        <v>0</v>
      </c>
      <c r="B69" s="199"/>
      <c r="C69" s="199"/>
      <c r="D69" s="199"/>
      <c r="E69" s="188" t="str">
        <f t="shared" si="0"/>
        <v xml:space="preserve"> </v>
      </c>
      <c r="F69" s="199"/>
      <c r="G69" s="199"/>
      <c r="H69" s="199"/>
      <c r="I69" s="199" t="str">
        <f t="shared" si="1"/>
        <v/>
      </c>
    </row>
    <row r="70" spans="1:9" ht="29.25" customHeight="1" x14ac:dyDescent="0.2">
      <c r="A70" s="318">
        <f>DT!D66</f>
        <v>0</v>
      </c>
      <c r="B70" s="199"/>
      <c r="C70" s="199"/>
      <c r="D70" s="199"/>
      <c r="E70" s="188" t="str">
        <f t="shared" si="0"/>
        <v xml:space="preserve"> </v>
      </c>
      <c r="F70" s="199"/>
      <c r="G70" s="199"/>
      <c r="H70" s="199"/>
      <c r="I70" s="199" t="str">
        <f t="shared" si="1"/>
        <v/>
      </c>
    </row>
    <row r="71" spans="1:9" ht="29.25" customHeight="1" x14ac:dyDescent="0.2">
      <c r="A71" s="318">
        <f>DT!D67</f>
        <v>0</v>
      </c>
      <c r="B71" s="199"/>
      <c r="C71" s="199"/>
      <c r="D71" s="199"/>
      <c r="E71" s="188" t="str">
        <f t="shared" ref="E71:E100" si="2">IF(D71="Other","Enter_method(s)"," ")</f>
        <v xml:space="preserve"> </v>
      </c>
      <c r="F71" s="199"/>
      <c r="G71" s="199"/>
      <c r="H71" s="199"/>
      <c r="I71" s="199" t="str">
        <f t="shared" ref="I71:I101" si="3">IF(G71="No","NA","")</f>
        <v/>
      </c>
    </row>
    <row r="72" spans="1:9" ht="29.25" customHeight="1" x14ac:dyDescent="0.2">
      <c r="A72" s="318">
        <f>DT!D68</f>
        <v>0</v>
      </c>
      <c r="B72" s="199"/>
      <c r="C72" s="199"/>
      <c r="D72" s="199"/>
      <c r="E72" s="188" t="str">
        <f t="shared" si="2"/>
        <v xml:space="preserve"> </v>
      </c>
      <c r="F72" s="199"/>
      <c r="G72" s="199"/>
      <c r="H72" s="199"/>
      <c r="I72" s="199" t="str">
        <f t="shared" si="3"/>
        <v/>
      </c>
    </row>
    <row r="73" spans="1:9" ht="29.25" customHeight="1" x14ac:dyDescent="0.2">
      <c r="A73" s="318">
        <f>DT!D69</f>
        <v>0</v>
      </c>
      <c r="B73" s="199"/>
      <c r="C73" s="199"/>
      <c r="D73" s="199"/>
      <c r="E73" s="188" t="str">
        <f t="shared" si="2"/>
        <v xml:space="preserve"> </v>
      </c>
      <c r="F73" s="199"/>
      <c r="G73" s="199"/>
      <c r="H73" s="199"/>
      <c r="I73" s="199" t="str">
        <f t="shared" si="3"/>
        <v/>
      </c>
    </row>
    <row r="74" spans="1:9" ht="29.25" customHeight="1" x14ac:dyDescent="0.2">
      <c r="A74" s="318">
        <f>DT!D70</f>
        <v>0</v>
      </c>
      <c r="B74" s="199"/>
      <c r="C74" s="199"/>
      <c r="D74" s="199"/>
      <c r="E74" s="188" t="str">
        <f t="shared" si="2"/>
        <v xml:space="preserve"> </v>
      </c>
      <c r="F74" s="199"/>
      <c r="G74" s="199"/>
      <c r="H74" s="199"/>
      <c r="I74" s="199" t="str">
        <f t="shared" si="3"/>
        <v/>
      </c>
    </row>
    <row r="75" spans="1:9" ht="29.25" customHeight="1" x14ac:dyDescent="0.2">
      <c r="A75" s="318">
        <f>DT!D71</f>
        <v>0</v>
      </c>
      <c r="B75" s="199"/>
      <c r="C75" s="199"/>
      <c r="D75" s="199"/>
      <c r="E75" s="188" t="str">
        <f t="shared" si="2"/>
        <v xml:space="preserve"> </v>
      </c>
      <c r="F75" s="199"/>
      <c r="G75" s="199"/>
      <c r="H75" s="199"/>
      <c r="I75" s="199" t="str">
        <f t="shared" si="3"/>
        <v/>
      </c>
    </row>
    <row r="76" spans="1:9" ht="29.25" customHeight="1" x14ac:dyDescent="0.2">
      <c r="A76" s="318">
        <f>DT!D72</f>
        <v>0</v>
      </c>
      <c r="B76" s="199"/>
      <c r="C76" s="199"/>
      <c r="D76" s="199"/>
      <c r="E76" s="188" t="str">
        <f t="shared" si="2"/>
        <v xml:space="preserve"> </v>
      </c>
      <c r="F76" s="199"/>
      <c r="G76" s="199"/>
      <c r="H76" s="199"/>
      <c r="I76" s="199" t="str">
        <f t="shared" si="3"/>
        <v/>
      </c>
    </row>
    <row r="77" spans="1:9" ht="29.25" customHeight="1" x14ac:dyDescent="0.2">
      <c r="A77" s="318">
        <f>DT!D73</f>
        <v>0</v>
      </c>
      <c r="B77" s="199"/>
      <c r="C77" s="199"/>
      <c r="D77" s="199"/>
      <c r="E77" s="188" t="str">
        <f t="shared" si="2"/>
        <v xml:space="preserve"> </v>
      </c>
      <c r="F77" s="199"/>
      <c r="G77" s="199"/>
      <c r="H77" s="199"/>
      <c r="I77" s="199" t="str">
        <f t="shared" si="3"/>
        <v/>
      </c>
    </row>
    <row r="78" spans="1:9" ht="29.25" customHeight="1" x14ac:dyDescent="0.2">
      <c r="A78" s="318">
        <f>DT!D74</f>
        <v>0</v>
      </c>
      <c r="B78" s="199"/>
      <c r="C78" s="199"/>
      <c r="D78" s="199"/>
      <c r="E78" s="188" t="str">
        <f t="shared" si="2"/>
        <v xml:space="preserve"> </v>
      </c>
      <c r="F78" s="199"/>
      <c r="G78" s="199"/>
      <c r="H78" s="199"/>
      <c r="I78" s="199" t="str">
        <f t="shared" si="3"/>
        <v/>
      </c>
    </row>
    <row r="79" spans="1:9" ht="29.25" customHeight="1" x14ac:dyDescent="0.2">
      <c r="A79" s="318">
        <f>DT!D75</f>
        <v>0</v>
      </c>
      <c r="B79" s="199"/>
      <c r="C79" s="199"/>
      <c r="D79" s="199"/>
      <c r="E79" s="188" t="str">
        <f t="shared" si="2"/>
        <v xml:space="preserve"> </v>
      </c>
      <c r="F79" s="199"/>
      <c r="G79" s="199"/>
      <c r="H79" s="199"/>
      <c r="I79" s="199" t="str">
        <f t="shared" si="3"/>
        <v/>
      </c>
    </row>
    <row r="80" spans="1:9" ht="29.25" customHeight="1" x14ac:dyDescent="0.2">
      <c r="A80" s="318">
        <f>DT!D76</f>
        <v>0</v>
      </c>
      <c r="B80" s="199"/>
      <c r="C80" s="199"/>
      <c r="D80" s="199"/>
      <c r="E80" s="188" t="str">
        <f t="shared" si="2"/>
        <v xml:space="preserve"> </v>
      </c>
      <c r="F80" s="199"/>
      <c r="G80" s="199"/>
      <c r="H80" s="199"/>
      <c r="I80" s="199" t="str">
        <f t="shared" si="3"/>
        <v/>
      </c>
    </row>
    <row r="81" spans="1:9" ht="29.25" customHeight="1" x14ac:dyDescent="0.2">
      <c r="A81" s="318">
        <f>DT!D77</f>
        <v>0</v>
      </c>
      <c r="B81" s="199"/>
      <c r="C81" s="199"/>
      <c r="D81" s="199"/>
      <c r="E81" s="188" t="str">
        <f t="shared" si="2"/>
        <v xml:space="preserve"> </v>
      </c>
      <c r="F81" s="199"/>
      <c r="G81" s="199"/>
      <c r="H81" s="199"/>
      <c r="I81" s="199" t="str">
        <f t="shared" si="3"/>
        <v/>
      </c>
    </row>
    <row r="82" spans="1:9" ht="29.25" customHeight="1" x14ac:dyDescent="0.2">
      <c r="A82" s="318">
        <f>DT!D78</f>
        <v>0</v>
      </c>
      <c r="B82" s="199"/>
      <c r="C82" s="199"/>
      <c r="D82" s="199"/>
      <c r="E82" s="188" t="str">
        <f t="shared" si="2"/>
        <v xml:space="preserve"> </v>
      </c>
      <c r="F82" s="199"/>
      <c r="G82" s="199"/>
      <c r="H82" s="199"/>
      <c r="I82" s="199" t="str">
        <f t="shared" si="3"/>
        <v/>
      </c>
    </row>
    <row r="83" spans="1:9" ht="29.25" customHeight="1" x14ac:dyDescent="0.2">
      <c r="A83" s="318">
        <f>DT!D79</f>
        <v>0</v>
      </c>
      <c r="B83" s="199"/>
      <c r="C83" s="199"/>
      <c r="D83" s="199"/>
      <c r="E83" s="188" t="str">
        <f t="shared" si="2"/>
        <v xml:space="preserve"> </v>
      </c>
      <c r="F83" s="199"/>
      <c r="G83" s="199"/>
      <c r="H83" s="199"/>
      <c r="I83" s="199" t="str">
        <f t="shared" si="3"/>
        <v/>
      </c>
    </row>
    <row r="84" spans="1:9" ht="29.25" customHeight="1" x14ac:dyDescent="0.2">
      <c r="A84" s="318">
        <f>DT!D80</f>
        <v>0</v>
      </c>
      <c r="B84" s="199"/>
      <c r="C84" s="199"/>
      <c r="D84" s="199"/>
      <c r="E84" s="188" t="str">
        <f t="shared" si="2"/>
        <v xml:space="preserve"> </v>
      </c>
      <c r="F84" s="199"/>
      <c r="G84" s="199"/>
      <c r="H84" s="199"/>
      <c r="I84" s="199" t="str">
        <f t="shared" si="3"/>
        <v/>
      </c>
    </row>
    <row r="85" spans="1:9" ht="29.25" customHeight="1" x14ac:dyDescent="0.2">
      <c r="A85" s="318">
        <f>DT!D81</f>
        <v>0</v>
      </c>
      <c r="B85" s="199"/>
      <c r="C85" s="199"/>
      <c r="D85" s="199"/>
      <c r="E85" s="188" t="str">
        <f t="shared" si="2"/>
        <v xml:space="preserve"> </v>
      </c>
      <c r="F85" s="199"/>
      <c r="G85" s="199"/>
      <c r="H85" s="199"/>
      <c r="I85" s="199" t="str">
        <f t="shared" si="3"/>
        <v/>
      </c>
    </row>
    <row r="86" spans="1:9" ht="29.25" customHeight="1" x14ac:dyDescent="0.2">
      <c r="A86" s="318">
        <f>DT!D82</f>
        <v>0</v>
      </c>
      <c r="B86" s="199"/>
      <c r="C86" s="199"/>
      <c r="D86" s="199"/>
      <c r="E86" s="188" t="str">
        <f t="shared" si="2"/>
        <v xml:space="preserve"> </v>
      </c>
      <c r="F86" s="199"/>
      <c r="G86" s="199"/>
      <c r="H86" s="199"/>
      <c r="I86" s="199" t="str">
        <f t="shared" si="3"/>
        <v/>
      </c>
    </row>
    <row r="87" spans="1:9" ht="29.25" customHeight="1" x14ac:dyDescent="0.2">
      <c r="A87" s="318">
        <f>DT!D83</f>
        <v>0</v>
      </c>
      <c r="B87" s="199"/>
      <c r="C87" s="199"/>
      <c r="D87" s="199"/>
      <c r="E87" s="188" t="str">
        <f t="shared" si="2"/>
        <v xml:space="preserve"> </v>
      </c>
      <c r="F87" s="199"/>
      <c r="G87" s="199"/>
      <c r="H87" s="199"/>
      <c r="I87" s="199" t="str">
        <f t="shared" si="3"/>
        <v/>
      </c>
    </row>
    <row r="88" spans="1:9" ht="29.25" customHeight="1" x14ac:dyDescent="0.2">
      <c r="A88" s="318">
        <f>DT!D84</f>
        <v>0</v>
      </c>
      <c r="B88" s="199"/>
      <c r="C88" s="199"/>
      <c r="D88" s="199"/>
      <c r="E88" s="188" t="str">
        <f t="shared" si="2"/>
        <v xml:space="preserve"> </v>
      </c>
      <c r="F88" s="199"/>
      <c r="G88" s="199"/>
      <c r="H88" s="199"/>
      <c r="I88" s="199" t="str">
        <f t="shared" si="3"/>
        <v/>
      </c>
    </row>
    <row r="89" spans="1:9" ht="29.25" customHeight="1" x14ac:dyDescent="0.2">
      <c r="A89" s="318">
        <f>DT!D85</f>
        <v>0</v>
      </c>
      <c r="B89" s="199"/>
      <c r="C89" s="199"/>
      <c r="D89" s="199"/>
      <c r="E89" s="188" t="str">
        <f t="shared" si="2"/>
        <v xml:space="preserve"> </v>
      </c>
      <c r="F89" s="199"/>
      <c r="G89" s="199"/>
      <c r="H89" s="199"/>
      <c r="I89" s="199" t="str">
        <f t="shared" si="3"/>
        <v/>
      </c>
    </row>
    <row r="90" spans="1:9" ht="29.25" customHeight="1" x14ac:dyDescent="0.2">
      <c r="A90" s="318">
        <f>DT!D86</f>
        <v>0</v>
      </c>
      <c r="B90" s="199"/>
      <c r="C90" s="199"/>
      <c r="D90" s="199"/>
      <c r="E90" s="188" t="str">
        <f t="shared" si="2"/>
        <v xml:space="preserve"> </v>
      </c>
      <c r="F90" s="199"/>
      <c r="G90" s="199"/>
      <c r="H90" s="199"/>
      <c r="I90" s="199" t="str">
        <f t="shared" si="3"/>
        <v/>
      </c>
    </row>
    <row r="91" spans="1:9" ht="29.25" customHeight="1" x14ac:dyDescent="0.2">
      <c r="A91" s="318">
        <f>DT!D87</f>
        <v>0</v>
      </c>
      <c r="B91" s="199"/>
      <c r="C91" s="199"/>
      <c r="D91" s="199"/>
      <c r="E91" s="188" t="str">
        <f t="shared" si="2"/>
        <v xml:space="preserve"> </v>
      </c>
      <c r="F91" s="199"/>
      <c r="G91" s="199"/>
      <c r="H91" s="199"/>
      <c r="I91" s="199" t="str">
        <f t="shared" si="3"/>
        <v/>
      </c>
    </row>
    <row r="92" spans="1:9" ht="29.25" customHeight="1" x14ac:dyDescent="0.2">
      <c r="A92" s="318">
        <f>DT!D88</f>
        <v>0</v>
      </c>
      <c r="B92" s="199"/>
      <c r="C92" s="199"/>
      <c r="D92" s="199"/>
      <c r="E92" s="188" t="str">
        <f t="shared" si="2"/>
        <v xml:space="preserve"> </v>
      </c>
      <c r="F92" s="199"/>
      <c r="G92" s="199"/>
      <c r="H92" s="199"/>
      <c r="I92" s="199" t="str">
        <f t="shared" si="3"/>
        <v/>
      </c>
    </row>
    <row r="93" spans="1:9" ht="29.25" customHeight="1" x14ac:dyDescent="0.2">
      <c r="A93" s="318">
        <f>DT!D89</f>
        <v>0</v>
      </c>
      <c r="B93" s="199"/>
      <c r="C93" s="199"/>
      <c r="D93" s="199"/>
      <c r="E93" s="188" t="str">
        <f t="shared" si="2"/>
        <v xml:space="preserve"> </v>
      </c>
      <c r="F93" s="199"/>
      <c r="G93" s="199"/>
      <c r="H93" s="199"/>
      <c r="I93" s="199" t="str">
        <f t="shared" si="3"/>
        <v/>
      </c>
    </row>
    <row r="94" spans="1:9" ht="29.25" customHeight="1" x14ac:dyDescent="0.2">
      <c r="A94" s="318">
        <f>DT!D90</f>
        <v>0</v>
      </c>
      <c r="B94" s="199"/>
      <c r="C94" s="199"/>
      <c r="D94" s="199"/>
      <c r="E94" s="188" t="str">
        <f t="shared" si="2"/>
        <v xml:space="preserve"> </v>
      </c>
      <c r="F94" s="199"/>
      <c r="G94" s="199"/>
      <c r="H94" s="199"/>
      <c r="I94" s="199" t="str">
        <f t="shared" si="3"/>
        <v/>
      </c>
    </row>
    <row r="95" spans="1:9" ht="29.25" customHeight="1" x14ac:dyDescent="0.2">
      <c r="A95" s="318">
        <f>DT!D91</f>
        <v>0</v>
      </c>
      <c r="B95" s="199"/>
      <c r="C95" s="199"/>
      <c r="D95" s="199"/>
      <c r="E95" s="188" t="str">
        <f t="shared" si="2"/>
        <v xml:space="preserve"> </v>
      </c>
      <c r="F95" s="199"/>
      <c r="G95" s="199"/>
      <c r="H95" s="199"/>
      <c r="I95" s="199" t="str">
        <f t="shared" si="3"/>
        <v/>
      </c>
    </row>
    <row r="96" spans="1:9" ht="29.25" customHeight="1" x14ac:dyDescent="0.2">
      <c r="A96" s="318">
        <f>DT!D92</f>
        <v>0</v>
      </c>
      <c r="B96" s="199"/>
      <c r="C96" s="199"/>
      <c r="D96" s="199"/>
      <c r="E96" s="188" t="str">
        <f t="shared" si="2"/>
        <v xml:space="preserve"> </v>
      </c>
      <c r="F96" s="199"/>
      <c r="G96" s="199"/>
      <c r="H96" s="199"/>
      <c r="I96" s="199" t="str">
        <f t="shared" si="3"/>
        <v/>
      </c>
    </row>
    <row r="97" spans="1:9" ht="29.25" customHeight="1" x14ac:dyDescent="0.2">
      <c r="A97" s="318">
        <f>DT!D93</f>
        <v>0</v>
      </c>
      <c r="B97" s="199"/>
      <c r="C97" s="199"/>
      <c r="D97" s="199"/>
      <c r="E97" s="188" t="str">
        <f t="shared" si="2"/>
        <v xml:space="preserve"> </v>
      </c>
      <c r="F97" s="199"/>
      <c r="G97" s="199"/>
      <c r="H97" s="199"/>
      <c r="I97" s="199" t="str">
        <f t="shared" si="3"/>
        <v/>
      </c>
    </row>
    <row r="98" spans="1:9" ht="29.25" customHeight="1" x14ac:dyDescent="0.2">
      <c r="A98" s="318">
        <f>DT!D94</f>
        <v>0</v>
      </c>
      <c r="B98" s="199"/>
      <c r="C98" s="199"/>
      <c r="D98" s="199"/>
      <c r="E98" s="188" t="str">
        <f t="shared" si="2"/>
        <v xml:space="preserve"> </v>
      </c>
      <c r="F98" s="199"/>
      <c r="G98" s="199"/>
      <c r="H98" s="199"/>
      <c r="I98" s="199" t="str">
        <f t="shared" si="3"/>
        <v/>
      </c>
    </row>
    <row r="99" spans="1:9" ht="29.25" customHeight="1" x14ac:dyDescent="0.2">
      <c r="A99" s="318">
        <f>DT!D95</f>
        <v>0</v>
      </c>
      <c r="B99" s="199"/>
      <c r="C99" s="199"/>
      <c r="D99" s="199"/>
      <c r="E99" s="188" t="str">
        <f t="shared" si="2"/>
        <v xml:space="preserve"> </v>
      </c>
      <c r="F99" s="199"/>
      <c r="G99" s="199"/>
      <c r="H99" s="199"/>
      <c r="I99" s="199" t="str">
        <f t="shared" si="3"/>
        <v/>
      </c>
    </row>
    <row r="100" spans="1:9" ht="29.25" customHeight="1" x14ac:dyDescent="0.2">
      <c r="A100" s="318">
        <f>DT!D96</f>
        <v>0</v>
      </c>
      <c r="B100" s="199"/>
      <c r="C100" s="199"/>
      <c r="D100" s="199"/>
      <c r="E100" s="188" t="str">
        <f t="shared" si="2"/>
        <v xml:space="preserve"> </v>
      </c>
      <c r="F100" s="199"/>
      <c r="G100" s="199"/>
      <c r="H100" s="199"/>
      <c r="I100" s="199" t="str">
        <f t="shared" si="3"/>
        <v/>
      </c>
    </row>
    <row r="101" spans="1:9" ht="29.25" customHeight="1" x14ac:dyDescent="0.2">
      <c r="A101" s="318">
        <f>DT!D97</f>
        <v>0</v>
      </c>
      <c r="B101" s="199"/>
      <c r="C101" s="199"/>
      <c r="D101" s="199"/>
      <c r="E101" s="199"/>
      <c r="F101" s="199"/>
      <c r="G101" s="199"/>
      <c r="H101" s="199"/>
      <c r="I101" s="199" t="str">
        <f t="shared" si="3"/>
        <v/>
      </c>
    </row>
    <row r="102" spans="1:9" ht="29.25" customHeight="1" x14ac:dyDescent="0.2">
      <c r="A102" s="199"/>
      <c r="B102" s="199"/>
      <c r="C102" s="199"/>
      <c r="D102" s="199"/>
      <c r="E102" s="199"/>
      <c r="F102" s="199"/>
      <c r="G102" s="199"/>
      <c r="H102" s="199"/>
      <c r="I102" s="199"/>
    </row>
    <row r="103" spans="1:9" ht="29.25" customHeight="1" x14ac:dyDescent="0.2">
      <c r="A103" s="199"/>
      <c r="B103" s="199"/>
      <c r="C103" s="199"/>
      <c r="D103" s="199"/>
      <c r="E103" s="199"/>
      <c r="F103" s="199"/>
      <c r="G103" s="199"/>
      <c r="H103" s="199"/>
      <c r="I103" s="199"/>
    </row>
    <row r="104" spans="1:9" ht="29.25" customHeight="1" x14ac:dyDescent="0.2">
      <c r="A104" s="199"/>
      <c r="B104" s="199"/>
      <c r="C104" s="199"/>
      <c r="D104" s="199"/>
      <c r="E104" s="199"/>
      <c r="F104" s="199"/>
      <c r="G104" s="199"/>
      <c r="H104" s="199"/>
      <c r="I104" s="199"/>
    </row>
    <row r="105" spans="1:9" ht="29.25" customHeight="1" x14ac:dyDescent="0.2">
      <c r="A105" s="199"/>
      <c r="B105" s="199"/>
      <c r="C105" s="199"/>
      <c r="D105" s="199"/>
      <c r="E105" s="199"/>
      <c r="F105" s="199"/>
      <c r="G105" s="199"/>
      <c r="H105" s="199"/>
      <c r="I105" s="199"/>
    </row>
    <row r="106" spans="1:9" ht="29.25" customHeight="1" x14ac:dyDescent="0.2">
      <c r="A106" s="199"/>
      <c r="B106" s="199"/>
      <c r="C106" s="199"/>
      <c r="D106" s="199"/>
      <c r="E106" s="199"/>
      <c r="F106" s="199"/>
      <c r="G106" s="199"/>
      <c r="H106" s="199"/>
      <c r="I106" s="199"/>
    </row>
    <row r="107" spans="1:9" ht="29.25" customHeight="1" x14ac:dyDescent="0.2">
      <c r="A107" s="199"/>
      <c r="B107" s="199"/>
      <c r="C107" s="199"/>
      <c r="D107" s="199"/>
      <c r="E107" s="199"/>
      <c r="F107" s="199"/>
      <c r="G107" s="199"/>
      <c r="H107" s="199"/>
      <c r="I107" s="199"/>
    </row>
    <row r="108" spans="1:9" ht="29.25" customHeight="1" x14ac:dyDescent="0.2">
      <c r="A108" s="199"/>
      <c r="B108" s="199"/>
      <c r="C108" s="199"/>
      <c r="D108" s="199"/>
      <c r="E108" s="199"/>
      <c r="F108" s="199"/>
      <c r="G108" s="199"/>
      <c r="H108" s="199"/>
      <c r="I108" s="199"/>
    </row>
    <row r="109" spans="1:9" ht="29.25" customHeight="1" x14ac:dyDescent="0.2">
      <c r="A109" s="199"/>
      <c r="B109" s="199"/>
      <c r="C109" s="199"/>
      <c r="D109" s="199"/>
      <c r="E109" s="199"/>
      <c r="F109" s="199"/>
      <c r="G109" s="199"/>
      <c r="H109" s="199"/>
      <c r="I109" s="199"/>
    </row>
    <row r="110" spans="1:9" ht="29.25" customHeight="1" x14ac:dyDescent="0.2">
      <c r="A110" s="199"/>
      <c r="B110" s="199"/>
      <c r="C110" s="199"/>
      <c r="D110" s="199"/>
      <c r="E110" s="199"/>
      <c r="F110" s="199"/>
      <c r="G110" s="199"/>
      <c r="H110" s="199"/>
      <c r="I110" s="199"/>
    </row>
    <row r="111" spans="1:9" ht="29.25" customHeight="1" x14ac:dyDescent="0.2">
      <c r="A111" s="199"/>
      <c r="B111" s="199"/>
      <c r="C111" s="199"/>
      <c r="D111" s="199"/>
      <c r="E111" s="199"/>
      <c r="F111" s="199"/>
      <c r="G111" s="199"/>
      <c r="H111" s="199"/>
      <c r="I111" s="199"/>
    </row>
    <row r="112" spans="1:9" ht="29.25" customHeight="1" x14ac:dyDescent="0.2">
      <c r="A112" s="199"/>
      <c r="B112" s="199"/>
      <c r="C112" s="199"/>
      <c r="D112" s="199"/>
      <c r="E112" s="199"/>
      <c r="F112" s="199"/>
      <c r="G112" s="199"/>
      <c r="H112" s="199"/>
      <c r="I112" s="199"/>
    </row>
    <row r="113" spans="1:9" ht="29.25" customHeight="1" x14ac:dyDescent="0.2">
      <c r="A113" s="199"/>
      <c r="B113" s="199"/>
      <c r="C113" s="199"/>
      <c r="D113" s="199"/>
      <c r="E113" s="199"/>
      <c r="F113" s="199"/>
      <c r="G113" s="199"/>
      <c r="H113" s="199"/>
      <c r="I113" s="199"/>
    </row>
    <row r="114" spans="1:9" ht="29.25" customHeight="1" x14ac:dyDescent="0.2">
      <c r="A114" s="199"/>
      <c r="B114" s="199"/>
      <c r="C114" s="199"/>
      <c r="D114" s="199"/>
      <c r="E114" s="199"/>
      <c r="F114" s="199"/>
      <c r="G114" s="199"/>
      <c r="H114" s="199"/>
      <c r="I114" s="199"/>
    </row>
    <row r="115" spans="1:9" ht="29.25" customHeight="1" x14ac:dyDescent="0.2">
      <c r="A115" s="199"/>
      <c r="B115" s="199"/>
      <c r="C115" s="199"/>
      <c r="D115" s="199"/>
      <c r="E115" s="199"/>
      <c r="F115" s="199"/>
      <c r="G115" s="199"/>
      <c r="H115" s="199"/>
      <c r="I115" s="199"/>
    </row>
    <row r="116" spans="1:9" ht="29.25" customHeight="1" x14ac:dyDescent="0.2">
      <c r="A116" s="199"/>
      <c r="B116" s="199"/>
      <c r="C116" s="199"/>
      <c r="D116" s="199"/>
      <c r="E116" s="199"/>
      <c r="F116" s="199"/>
      <c r="G116" s="199"/>
      <c r="H116" s="199"/>
      <c r="I116" s="199"/>
    </row>
    <row r="117" spans="1:9" ht="29.25" customHeight="1" x14ac:dyDescent="0.2">
      <c r="A117" s="199"/>
      <c r="B117" s="199"/>
      <c r="C117" s="199"/>
      <c r="D117" s="199"/>
      <c r="E117" s="199"/>
      <c r="F117" s="199"/>
      <c r="G117" s="199"/>
      <c r="H117" s="199"/>
      <c r="I117" s="199"/>
    </row>
    <row r="118" spans="1:9" ht="29.25" customHeight="1" x14ac:dyDescent="0.2">
      <c r="A118" s="199"/>
      <c r="B118" s="199"/>
      <c r="C118" s="199"/>
      <c r="D118" s="199"/>
      <c r="E118" s="199"/>
      <c r="F118" s="199"/>
      <c r="G118" s="199"/>
      <c r="H118" s="199"/>
      <c r="I118" s="199"/>
    </row>
    <row r="119" spans="1:9" ht="29.25" customHeight="1" x14ac:dyDescent="0.2">
      <c r="A119" s="199"/>
      <c r="B119" s="199"/>
      <c r="C119" s="199"/>
      <c r="D119" s="199"/>
      <c r="E119" s="199"/>
      <c r="F119" s="199"/>
      <c r="G119" s="199"/>
      <c r="H119" s="199"/>
      <c r="I119" s="199"/>
    </row>
    <row r="120" spans="1:9" ht="29.25" customHeight="1" x14ac:dyDescent="0.2">
      <c r="A120" s="199"/>
      <c r="B120" s="199"/>
      <c r="C120" s="199"/>
      <c r="D120" s="199"/>
      <c r="E120" s="199"/>
      <c r="F120" s="199"/>
      <c r="G120" s="199"/>
      <c r="H120" s="199"/>
      <c r="I120" s="199"/>
    </row>
    <row r="121" spans="1:9" ht="29.25" customHeight="1" x14ac:dyDescent="0.2">
      <c r="A121" s="199"/>
      <c r="B121" s="199"/>
      <c r="C121" s="199"/>
      <c r="D121" s="199"/>
      <c r="E121" s="199"/>
      <c r="F121" s="199"/>
      <c r="G121" s="199"/>
      <c r="H121" s="199"/>
      <c r="I121" s="199"/>
    </row>
    <row r="122" spans="1:9" ht="29.25" customHeight="1" x14ac:dyDescent="0.2">
      <c r="A122" s="199"/>
      <c r="B122" s="199"/>
      <c r="C122" s="199"/>
      <c r="D122" s="199"/>
      <c r="E122" s="199"/>
      <c r="F122" s="199"/>
      <c r="G122" s="199"/>
      <c r="H122" s="199"/>
      <c r="I122" s="199"/>
    </row>
    <row r="123" spans="1:9" ht="29.25" customHeight="1" x14ac:dyDescent="0.2">
      <c r="A123" s="199"/>
      <c r="B123" s="199"/>
      <c r="C123" s="199"/>
      <c r="D123" s="199"/>
      <c r="E123" s="199"/>
      <c r="F123" s="199"/>
      <c r="G123" s="199"/>
      <c r="H123" s="199"/>
      <c r="I123" s="199"/>
    </row>
    <row r="124" spans="1:9" ht="29.25" customHeight="1" x14ac:dyDescent="0.2">
      <c r="A124" s="199"/>
      <c r="B124" s="199"/>
      <c r="C124" s="199"/>
      <c r="D124" s="199"/>
      <c r="E124" s="199"/>
      <c r="F124" s="199"/>
      <c r="G124" s="199"/>
      <c r="H124" s="199"/>
      <c r="I124" s="199"/>
    </row>
    <row r="125" spans="1:9" ht="29.25" customHeight="1" x14ac:dyDescent="0.2">
      <c r="A125" s="199"/>
      <c r="B125" s="199"/>
      <c r="C125" s="199"/>
      <c r="D125" s="199"/>
      <c r="E125" s="199"/>
      <c r="F125" s="199"/>
      <c r="G125" s="199"/>
      <c r="H125" s="199"/>
      <c r="I125" s="199"/>
    </row>
    <row r="126" spans="1:9" ht="29.25" customHeight="1" x14ac:dyDescent="0.2">
      <c r="A126" s="199"/>
      <c r="B126" s="199"/>
      <c r="C126" s="199"/>
      <c r="D126" s="199"/>
      <c r="E126" s="199"/>
      <c r="F126" s="199"/>
      <c r="G126" s="199"/>
      <c r="H126" s="199"/>
      <c r="I126" s="199"/>
    </row>
    <row r="127" spans="1:9" ht="29.25" customHeight="1" x14ac:dyDescent="0.2">
      <c r="A127" s="199"/>
      <c r="B127" s="199"/>
      <c r="C127" s="199"/>
      <c r="D127" s="199"/>
      <c r="E127" s="199"/>
      <c r="F127" s="199"/>
      <c r="G127" s="199"/>
      <c r="H127" s="199"/>
      <c r="I127" s="199"/>
    </row>
    <row r="128" spans="1:9" ht="29.25" customHeight="1" x14ac:dyDescent="0.2">
      <c r="A128" s="199"/>
      <c r="B128" s="199"/>
      <c r="C128" s="199"/>
      <c r="D128" s="199"/>
      <c r="E128" s="199"/>
      <c r="F128" s="199"/>
      <c r="G128" s="199"/>
      <c r="H128" s="199"/>
      <c r="I128" s="199"/>
    </row>
    <row r="129" spans="1:9" ht="29.25" customHeight="1" x14ac:dyDescent="0.2">
      <c r="A129" s="199"/>
      <c r="B129" s="199"/>
      <c r="C129" s="199"/>
      <c r="D129" s="199"/>
      <c r="E129" s="199"/>
      <c r="F129" s="199"/>
      <c r="G129" s="199"/>
      <c r="H129" s="199"/>
      <c r="I129" s="199"/>
    </row>
    <row r="130" spans="1:9" ht="29.25" customHeight="1" x14ac:dyDescent="0.2">
      <c r="A130" s="199"/>
      <c r="B130" s="199"/>
      <c r="C130" s="199"/>
      <c r="D130" s="199"/>
      <c r="E130" s="199"/>
      <c r="F130" s="199"/>
      <c r="G130" s="199"/>
      <c r="H130" s="199"/>
      <c r="I130" s="199"/>
    </row>
    <row r="131" spans="1:9" ht="29.25" customHeight="1" x14ac:dyDescent="0.2">
      <c r="A131" s="199"/>
      <c r="B131" s="199"/>
      <c r="C131" s="199"/>
      <c r="D131" s="199"/>
      <c r="E131" s="199"/>
      <c r="F131" s="199"/>
      <c r="G131" s="199"/>
      <c r="H131" s="199"/>
      <c r="I131" s="199"/>
    </row>
    <row r="132" spans="1:9" ht="29.25" customHeight="1" x14ac:dyDescent="0.2">
      <c r="A132" s="199"/>
      <c r="B132" s="199"/>
      <c r="C132" s="199"/>
      <c r="D132" s="199"/>
      <c r="E132" s="199"/>
      <c r="F132" s="199"/>
      <c r="G132" s="199"/>
      <c r="H132" s="199"/>
      <c r="I132" s="199"/>
    </row>
    <row r="133" spans="1:9" ht="29.25" customHeight="1" x14ac:dyDescent="0.2">
      <c r="A133" s="199"/>
      <c r="B133" s="199"/>
      <c r="C133" s="199"/>
      <c r="D133" s="199"/>
      <c r="E133" s="199"/>
      <c r="F133" s="199"/>
      <c r="G133" s="199"/>
      <c r="H133" s="199"/>
      <c r="I133" s="199"/>
    </row>
    <row r="134" spans="1:9" ht="29.25" customHeight="1" x14ac:dyDescent="0.2">
      <c r="A134" s="199"/>
      <c r="B134" s="199"/>
      <c r="C134" s="199"/>
      <c r="D134" s="199"/>
      <c r="E134" s="199"/>
      <c r="F134" s="199"/>
      <c r="G134" s="199"/>
      <c r="H134" s="199"/>
      <c r="I134" s="199"/>
    </row>
    <row r="135" spans="1:9" ht="29.25" customHeight="1" x14ac:dyDescent="0.2">
      <c r="A135" s="199"/>
      <c r="B135" s="199"/>
      <c r="C135" s="199"/>
      <c r="D135" s="199"/>
      <c r="E135" s="199"/>
      <c r="F135" s="199"/>
      <c r="G135" s="199"/>
      <c r="H135" s="199"/>
      <c r="I135" s="199"/>
    </row>
    <row r="136" spans="1:9" ht="29.25" customHeight="1" x14ac:dyDescent="0.2">
      <c r="A136" s="199"/>
      <c r="B136" s="199"/>
      <c r="C136" s="199"/>
      <c r="D136" s="199"/>
      <c r="E136" s="199"/>
      <c r="F136" s="199"/>
      <c r="G136" s="199"/>
      <c r="H136" s="199"/>
      <c r="I136" s="199"/>
    </row>
    <row r="137" spans="1:9" ht="29.25" customHeight="1" x14ac:dyDescent="0.2">
      <c r="A137" s="199"/>
      <c r="B137" s="199"/>
      <c r="C137" s="199"/>
      <c r="D137" s="199"/>
      <c r="E137" s="199"/>
      <c r="F137" s="199"/>
      <c r="G137" s="199"/>
      <c r="H137" s="199"/>
      <c r="I137" s="199"/>
    </row>
    <row r="138" spans="1:9" ht="29.25" customHeight="1" x14ac:dyDescent="0.2">
      <c r="A138" s="199"/>
      <c r="B138" s="199"/>
      <c r="C138" s="199"/>
      <c r="D138" s="199"/>
      <c r="E138" s="199"/>
      <c r="F138" s="199"/>
      <c r="G138" s="199"/>
      <c r="H138" s="199"/>
      <c r="I138" s="199"/>
    </row>
    <row r="139" spans="1:9" ht="29.25" customHeight="1" x14ac:dyDescent="0.2">
      <c r="A139" s="199"/>
      <c r="B139" s="199"/>
      <c r="C139" s="199"/>
      <c r="D139" s="199"/>
      <c r="E139" s="199"/>
      <c r="F139" s="199"/>
      <c r="G139" s="199"/>
      <c r="H139" s="199"/>
      <c r="I139" s="199"/>
    </row>
    <row r="140" spans="1:9" ht="29.25" customHeight="1" x14ac:dyDescent="0.2">
      <c r="A140" s="199"/>
      <c r="B140" s="199"/>
      <c r="C140" s="199"/>
      <c r="D140" s="199"/>
      <c r="E140" s="199"/>
      <c r="F140" s="199"/>
      <c r="G140" s="199"/>
      <c r="H140" s="199"/>
      <c r="I140" s="199"/>
    </row>
    <row r="141" spans="1:9" ht="29.25" customHeight="1" x14ac:dyDescent="0.2">
      <c r="A141" s="199"/>
      <c r="B141" s="199"/>
      <c r="C141" s="199"/>
      <c r="D141" s="199"/>
      <c r="E141" s="199"/>
      <c r="F141" s="199"/>
      <c r="G141" s="199"/>
      <c r="H141" s="199"/>
      <c r="I141" s="199"/>
    </row>
    <row r="142" spans="1:9" ht="29.25" customHeight="1" x14ac:dyDescent="0.2">
      <c r="A142" s="199"/>
      <c r="B142" s="199"/>
      <c r="C142" s="199"/>
      <c r="D142" s="199"/>
      <c r="E142" s="199"/>
      <c r="F142" s="199"/>
      <c r="G142" s="199"/>
      <c r="H142" s="199"/>
      <c r="I142" s="199"/>
    </row>
    <row r="143" spans="1:9" ht="29.25" customHeight="1" x14ac:dyDescent="0.2">
      <c r="A143" s="199"/>
      <c r="B143" s="199"/>
      <c r="C143" s="199"/>
      <c r="D143" s="199"/>
      <c r="E143" s="199"/>
      <c r="F143" s="199"/>
      <c r="G143" s="199"/>
      <c r="H143" s="199"/>
      <c r="I143" s="199"/>
    </row>
    <row r="144" spans="1:9" ht="29.25" customHeight="1" x14ac:dyDescent="0.2">
      <c r="A144" s="199"/>
      <c r="B144" s="199"/>
      <c r="C144" s="199"/>
      <c r="D144" s="199"/>
      <c r="E144" s="199"/>
      <c r="F144" s="199"/>
      <c r="G144" s="199"/>
      <c r="H144" s="199"/>
      <c r="I144" s="199"/>
    </row>
    <row r="145" spans="1:9" ht="29.25" customHeight="1" x14ac:dyDescent="0.2">
      <c r="A145" s="199"/>
      <c r="B145" s="199"/>
      <c r="C145" s="199"/>
      <c r="D145" s="199"/>
      <c r="E145" s="199"/>
      <c r="F145" s="199"/>
      <c r="G145" s="199"/>
      <c r="H145" s="199"/>
      <c r="I145" s="199"/>
    </row>
    <row r="146" spans="1:9" ht="29.25" customHeight="1" x14ac:dyDescent="0.2">
      <c r="A146" s="199"/>
      <c r="B146" s="199"/>
      <c r="C146" s="199"/>
      <c r="D146" s="199"/>
      <c r="E146" s="199"/>
      <c r="F146" s="199"/>
      <c r="G146" s="199"/>
      <c r="H146" s="199"/>
      <c r="I146" s="199"/>
    </row>
    <row r="147" spans="1:9" ht="29.25" customHeight="1" x14ac:dyDescent="0.2">
      <c r="A147" s="199"/>
      <c r="B147" s="199"/>
      <c r="C147" s="199"/>
      <c r="D147" s="199"/>
      <c r="E147" s="199"/>
      <c r="F147" s="199"/>
      <c r="G147" s="199"/>
      <c r="H147" s="199"/>
      <c r="I147" s="199"/>
    </row>
    <row r="148" spans="1:9" ht="29.25" customHeight="1" x14ac:dyDescent="0.2">
      <c r="A148" s="199"/>
      <c r="B148" s="199"/>
      <c r="C148" s="199"/>
      <c r="D148" s="199"/>
      <c r="E148" s="199"/>
      <c r="F148" s="199"/>
      <c r="G148" s="199"/>
      <c r="H148" s="199"/>
      <c r="I148" s="199"/>
    </row>
    <row r="149" spans="1:9" ht="29.25" customHeight="1" x14ac:dyDescent="0.2">
      <c r="A149" s="199"/>
      <c r="B149" s="199"/>
      <c r="C149" s="199"/>
      <c r="D149" s="199"/>
      <c r="E149" s="199"/>
      <c r="F149" s="199"/>
      <c r="G149" s="199"/>
      <c r="H149" s="199"/>
      <c r="I149" s="199"/>
    </row>
    <row r="150" spans="1:9" ht="29.25" customHeight="1" x14ac:dyDescent="0.2">
      <c r="A150" s="199"/>
      <c r="B150" s="199"/>
      <c r="C150" s="199"/>
      <c r="D150" s="199"/>
      <c r="E150" s="199"/>
      <c r="F150" s="199"/>
      <c r="G150" s="199"/>
      <c r="H150" s="199"/>
      <c r="I150" s="199"/>
    </row>
    <row r="151" spans="1:9" ht="29.25" customHeight="1" x14ac:dyDescent="0.2">
      <c r="A151" s="199"/>
      <c r="B151" s="199"/>
      <c r="C151" s="199"/>
      <c r="D151" s="199"/>
      <c r="E151" s="199"/>
      <c r="F151" s="199"/>
      <c r="G151" s="199"/>
      <c r="H151" s="199"/>
      <c r="I151" s="199"/>
    </row>
    <row r="152" spans="1:9" ht="29.25" customHeight="1" x14ac:dyDescent="0.2">
      <c r="A152" s="199"/>
      <c r="B152" s="199"/>
      <c r="C152" s="199"/>
      <c r="D152" s="199"/>
      <c r="E152" s="199"/>
      <c r="F152" s="199"/>
      <c r="G152" s="199"/>
      <c r="H152" s="199"/>
      <c r="I152" s="199"/>
    </row>
    <row r="153" spans="1:9" ht="29.25" customHeight="1" x14ac:dyDescent="0.2">
      <c r="A153" s="199"/>
      <c r="B153" s="199"/>
      <c r="C153" s="199"/>
      <c r="D153" s="199"/>
      <c r="E153" s="199"/>
      <c r="F153" s="199"/>
      <c r="G153" s="199"/>
      <c r="H153" s="199"/>
      <c r="I153" s="199"/>
    </row>
    <row r="154" spans="1:9" ht="29.25" customHeight="1" x14ac:dyDescent="0.2">
      <c r="A154" s="199"/>
      <c r="B154" s="199"/>
      <c r="C154" s="199"/>
      <c r="D154" s="199"/>
      <c r="E154" s="199"/>
      <c r="F154" s="199"/>
      <c r="G154" s="199"/>
      <c r="H154" s="199"/>
      <c r="I154" s="199"/>
    </row>
    <row r="155" spans="1:9" ht="29.25" customHeight="1" x14ac:dyDescent="0.2">
      <c r="A155" s="199"/>
      <c r="B155" s="199"/>
      <c r="C155" s="199"/>
      <c r="D155" s="199"/>
      <c r="E155" s="199"/>
      <c r="F155" s="199"/>
      <c r="G155" s="199"/>
      <c r="H155" s="199"/>
      <c r="I155" s="199"/>
    </row>
    <row r="156" spans="1:9" ht="29.25" customHeight="1" x14ac:dyDescent="0.2">
      <c r="A156" s="199"/>
      <c r="B156" s="199"/>
      <c r="C156" s="199"/>
      <c r="D156" s="199"/>
      <c r="E156" s="199"/>
      <c r="F156" s="199"/>
      <c r="G156" s="199"/>
      <c r="H156" s="199"/>
      <c r="I156" s="199"/>
    </row>
    <row r="157" spans="1:9" ht="29.25" customHeight="1" x14ac:dyDescent="0.2">
      <c r="A157" s="199"/>
      <c r="B157" s="199"/>
      <c r="C157" s="199"/>
      <c r="D157" s="199"/>
      <c r="E157" s="199"/>
      <c r="F157" s="199"/>
      <c r="G157" s="199"/>
      <c r="H157" s="199"/>
      <c r="I157" s="199"/>
    </row>
    <row r="158" spans="1:9" ht="29.25" customHeight="1" x14ac:dyDescent="0.2">
      <c r="A158" s="199"/>
      <c r="B158" s="199"/>
      <c r="C158" s="199"/>
      <c r="D158" s="199"/>
      <c r="E158" s="199"/>
      <c r="F158" s="199"/>
      <c r="G158" s="199"/>
      <c r="H158" s="199"/>
      <c r="I158" s="199"/>
    </row>
    <row r="159" spans="1:9" ht="29.25" customHeight="1" x14ac:dyDescent="0.2">
      <c r="A159" s="199"/>
      <c r="B159" s="199"/>
      <c r="C159" s="199"/>
      <c r="D159" s="199"/>
      <c r="E159" s="199"/>
      <c r="F159" s="199"/>
      <c r="G159" s="199"/>
      <c r="H159" s="199"/>
      <c r="I159" s="199"/>
    </row>
    <row r="160" spans="1:9" ht="29.25" customHeight="1" x14ac:dyDescent="0.2">
      <c r="A160" s="199"/>
      <c r="B160" s="199"/>
      <c r="C160" s="199"/>
      <c r="D160" s="199"/>
      <c r="E160" s="199"/>
      <c r="F160" s="199"/>
      <c r="G160" s="199"/>
      <c r="H160" s="199"/>
      <c r="I160" s="199"/>
    </row>
    <row r="161" spans="1:9" ht="29.25" customHeight="1" x14ac:dyDescent="0.2">
      <c r="A161" s="199"/>
      <c r="B161" s="199"/>
      <c r="C161" s="199"/>
      <c r="D161" s="199"/>
      <c r="E161" s="199"/>
      <c r="F161" s="199"/>
      <c r="G161" s="199"/>
      <c r="H161" s="199"/>
      <c r="I161" s="199"/>
    </row>
    <row r="162" spans="1:9" ht="29.25" customHeight="1" x14ac:dyDescent="0.2">
      <c r="A162" s="199"/>
      <c r="B162" s="199"/>
      <c r="C162" s="199"/>
      <c r="D162" s="199"/>
      <c r="E162" s="199"/>
      <c r="F162" s="199"/>
      <c r="G162" s="199"/>
      <c r="H162" s="199"/>
      <c r="I162" s="199"/>
    </row>
    <row r="163" spans="1:9" ht="29.25" customHeight="1" x14ac:dyDescent="0.2">
      <c r="A163" s="199"/>
      <c r="B163" s="199"/>
      <c r="C163" s="199"/>
      <c r="D163" s="199"/>
      <c r="E163" s="199"/>
      <c r="F163" s="199"/>
      <c r="G163" s="199"/>
      <c r="H163" s="199"/>
      <c r="I163" s="199"/>
    </row>
    <row r="164" spans="1:9" ht="29.25" customHeight="1" x14ac:dyDescent="0.2">
      <c r="A164" s="199"/>
      <c r="B164" s="199"/>
      <c r="C164" s="199"/>
      <c r="D164" s="199"/>
      <c r="E164" s="199"/>
      <c r="F164" s="199"/>
      <c r="G164" s="199"/>
      <c r="H164" s="199"/>
      <c r="I164" s="199"/>
    </row>
    <row r="165" spans="1:9" ht="29.25" customHeight="1" x14ac:dyDescent="0.2">
      <c r="A165" s="199"/>
      <c r="B165" s="199"/>
      <c r="C165" s="199"/>
      <c r="D165" s="199"/>
      <c r="E165" s="199"/>
      <c r="F165" s="199"/>
      <c r="G165" s="199"/>
      <c r="H165" s="199"/>
      <c r="I165" s="199"/>
    </row>
    <row r="166" spans="1:9" ht="29.25" customHeight="1" x14ac:dyDescent="0.2">
      <c r="A166" s="199"/>
      <c r="B166" s="199"/>
      <c r="C166" s="199"/>
      <c r="D166" s="199"/>
      <c r="E166" s="199"/>
      <c r="F166" s="199"/>
      <c r="G166" s="199"/>
      <c r="H166" s="199"/>
      <c r="I166" s="199"/>
    </row>
    <row r="167" spans="1:9" ht="29.25" customHeight="1" x14ac:dyDescent="0.2">
      <c r="A167" s="199"/>
      <c r="B167" s="199"/>
      <c r="C167" s="199"/>
      <c r="D167" s="199"/>
      <c r="E167" s="199"/>
      <c r="F167" s="199"/>
      <c r="G167" s="199"/>
      <c r="H167" s="199"/>
      <c r="I167" s="199"/>
    </row>
    <row r="168" spans="1:9" ht="29.25" customHeight="1" x14ac:dyDescent="0.2">
      <c r="A168" s="199"/>
      <c r="B168" s="199"/>
      <c r="C168" s="199"/>
      <c r="D168" s="199"/>
      <c r="E168" s="199"/>
      <c r="F168" s="199"/>
      <c r="G168" s="199"/>
      <c r="H168" s="199"/>
      <c r="I168" s="199"/>
    </row>
    <row r="169" spans="1:9" ht="29.25" customHeight="1" x14ac:dyDescent="0.2">
      <c r="A169" s="199"/>
      <c r="B169" s="199"/>
      <c r="C169" s="199"/>
      <c r="D169" s="199"/>
      <c r="E169" s="199"/>
      <c r="F169" s="199"/>
      <c r="G169" s="199"/>
      <c r="H169" s="199"/>
      <c r="I169" s="199"/>
    </row>
    <row r="170" spans="1:9" ht="29.25" customHeight="1" x14ac:dyDescent="0.2">
      <c r="A170" s="199"/>
      <c r="B170" s="199"/>
      <c r="C170" s="199"/>
      <c r="D170" s="199"/>
      <c r="E170" s="199"/>
      <c r="F170" s="199"/>
      <c r="G170" s="199"/>
      <c r="H170" s="199"/>
      <c r="I170" s="199"/>
    </row>
    <row r="171" spans="1:9" ht="29.25" customHeight="1" x14ac:dyDescent="0.2">
      <c r="A171" s="199"/>
      <c r="B171" s="199"/>
      <c r="C171" s="199"/>
      <c r="D171" s="199"/>
      <c r="E171" s="199"/>
      <c r="F171" s="199"/>
      <c r="G171" s="199"/>
      <c r="H171" s="199"/>
      <c r="I171" s="199"/>
    </row>
    <row r="172" spans="1:9" ht="29.25" customHeight="1" x14ac:dyDescent="0.2">
      <c r="A172" s="199"/>
      <c r="B172" s="199"/>
      <c r="C172" s="199"/>
      <c r="D172" s="199"/>
      <c r="E172" s="199"/>
      <c r="F172" s="199"/>
      <c r="G172" s="199"/>
      <c r="H172" s="199"/>
      <c r="I172" s="199"/>
    </row>
    <row r="173" spans="1:9" ht="29.25" customHeight="1" x14ac:dyDescent="0.2">
      <c r="A173" s="199"/>
      <c r="B173" s="199"/>
      <c r="C173" s="199"/>
      <c r="D173" s="199"/>
      <c r="E173" s="199"/>
      <c r="F173" s="199"/>
      <c r="G173" s="199"/>
      <c r="H173" s="199"/>
      <c r="I173" s="199"/>
    </row>
    <row r="174" spans="1:9" ht="29.25" customHeight="1" x14ac:dyDescent="0.2">
      <c r="A174" s="199"/>
      <c r="B174" s="199"/>
      <c r="C174" s="199"/>
      <c r="D174" s="199"/>
      <c r="E174" s="199"/>
      <c r="F174" s="199"/>
      <c r="G174" s="199"/>
      <c r="H174" s="199"/>
      <c r="I174" s="199"/>
    </row>
    <row r="175" spans="1:9" ht="29.25" customHeight="1" x14ac:dyDescent="0.2">
      <c r="A175" s="199"/>
      <c r="B175" s="199"/>
      <c r="C175" s="199"/>
      <c r="D175" s="199"/>
      <c r="E175" s="199"/>
      <c r="F175" s="199"/>
      <c r="G175" s="199"/>
      <c r="H175" s="199"/>
      <c r="I175" s="199"/>
    </row>
    <row r="176" spans="1:9" ht="29.25" customHeight="1" x14ac:dyDescent="0.2">
      <c r="A176" s="199"/>
      <c r="B176" s="199"/>
      <c r="C176" s="199"/>
      <c r="D176" s="199"/>
      <c r="E176" s="199"/>
      <c r="F176" s="199"/>
      <c r="G176" s="199"/>
      <c r="H176" s="199"/>
      <c r="I176" s="199"/>
    </row>
    <row r="177" spans="1:9" ht="29.25" customHeight="1" x14ac:dyDescent="0.2">
      <c r="A177" s="199"/>
      <c r="B177" s="199"/>
      <c r="C177" s="199"/>
      <c r="D177" s="199"/>
      <c r="E177" s="199"/>
      <c r="F177" s="199"/>
      <c r="G177" s="199"/>
      <c r="H177" s="199"/>
      <c r="I177" s="199"/>
    </row>
    <row r="178" spans="1:9" ht="29.25" customHeight="1" x14ac:dyDescent="0.2">
      <c r="A178" s="199"/>
      <c r="B178" s="199"/>
      <c r="C178" s="199"/>
      <c r="D178" s="199"/>
      <c r="E178" s="199"/>
      <c r="F178" s="199"/>
      <c r="G178" s="199"/>
      <c r="H178" s="199"/>
      <c r="I178" s="199"/>
    </row>
    <row r="179" spans="1:9" ht="29.25" customHeight="1" x14ac:dyDescent="0.2">
      <c r="A179" s="199"/>
      <c r="B179" s="199"/>
      <c r="C179" s="199"/>
      <c r="D179" s="199"/>
      <c r="E179" s="199"/>
      <c r="F179" s="199"/>
      <c r="G179" s="199"/>
      <c r="H179" s="199"/>
      <c r="I179" s="199"/>
    </row>
    <row r="180" spans="1:9" ht="29.25" customHeight="1" x14ac:dyDescent="0.2">
      <c r="A180" s="199"/>
      <c r="B180" s="199"/>
      <c r="C180" s="199"/>
      <c r="D180" s="199"/>
      <c r="E180" s="199"/>
      <c r="F180" s="199"/>
      <c r="G180" s="199"/>
      <c r="H180" s="199"/>
      <c r="I180" s="199"/>
    </row>
    <row r="181" spans="1:9" ht="29.25" customHeight="1" x14ac:dyDescent="0.2">
      <c r="A181" s="199"/>
      <c r="B181" s="199"/>
      <c r="C181" s="199"/>
      <c r="D181" s="199"/>
      <c r="E181" s="199"/>
      <c r="F181" s="199"/>
      <c r="G181" s="199"/>
      <c r="H181" s="199"/>
      <c r="I181" s="199"/>
    </row>
    <row r="182" spans="1:9" ht="29.25" customHeight="1" x14ac:dyDescent="0.2">
      <c r="A182" s="199"/>
      <c r="B182" s="199"/>
      <c r="C182" s="199"/>
      <c r="D182" s="199"/>
      <c r="E182" s="199"/>
      <c r="F182" s="199"/>
      <c r="G182" s="199"/>
      <c r="H182" s="199"/>
      <c r="I182" s="199"/>
    </row>
    <row r="183" spans="1:9" ht="29.25" customHeight="1" x14ac:dyDescent="0.2">
      <c r="A183" s="199"/>
      <c r="B183" s="199"/>
      <c r="C183" s="199"/>
      <c r="D183" s="199"/>
      <c r="E183" s="199"/>
      <c r="F183" s="199"/>
      <c r="G183" s="199"/>
      <c r="H183" s="199"/>
      <c r="I183" s="199"/>
    </row>
    <row r="184" spans="1:9" ht="29.25" customHeight="1" x14ac:dyDescent="0.2">
      <c r="A184" s="199"/>
      <c r="B184" s="199"/>
      <c r="C184" s="199"/>
      <c r="D184" s="199"/>
      <c r="E184" s="199"/>
      <c r="F184" s="199"/>
      <c r="G184" s="199"/>
      <c r="H184" s="199"/>
      <c r="I184" s="199"/>
    </row>
    <row r="185" spans="1:9" ht="29.25" customHeight="1" x14ac:dyDescent="0.2">
      <c r="A185" s="199"/>
      <c r="B185" s="199"/>
      <c r="C185" s="199"/>
      <c r="D185" s="199"/>
      <c r="E185" s="199"/>
      <c r="F185" s="199"/>
      <c r="G185" s="199"/>
      <c r="H185" s="199"/>
      <c r="I185" s="199"/>
    </row>
    <row r="186" spans="1:9" ht="29.25" customHeight="1" x14ac:dyDescent="0.2">
      <c r="A186" s="199"/>
      <c r="B186" s="199"/>
      <c r="C186" s="199"/>
      <c r="D186" s="199"/>
      <c r="E186" s="199"/>
      <c r="F186" s="199"/>
      <c r="G186" s="199"/>
      <c r="H186" s="199"/>
      <c r="I186" s="199"/>
    </row>
    <row r="187" spans="1:9" ht="29.25" customHeight="1" x14ac:dyDescent="0.2">
      <c r="A187" s="199"/>
      <c r="B187" s="199"/>
      <c r="C187" s="199"/>
      <c r="D187" s="199"/>
      <c r="E187" s="199"/>
      <c r="F187" s="199"/>
      <c r="G187" s="199"/>
      <c r="H187" s="199"/>
      <c r="I187" s="199"/>
    </row>
    <row r="188" spans="1:9" ht="29.25" customHeight="1" x14ac:dyDescent="0.2">
      <c r="A188" s="199"/>
      <c r="B188" s="199"/>
      <c r="C188" s="199"/>
      <c r="D188" s="199"/>
      <c r="E188" s="199"/>
      <c r="F188" s="199"/>
      <c r="G188" s="199"/>
      <c r="H188" s="199"/>
      <c r="I188" s="199"/>
    </row>
    <row r="189" spans="1:9" ht="29.25" customHeight="1" x14ac:dyDescent="0.2">
      <c r="A189" s="199"/>
      <c r="B189" s="199"/>
      <c r="C189" s="199"/>
      <c r="D189" s="199"/>
      <c r="E189" s="199"/>
      <c r="F189" s="199"/>
      <c r="G189" s="199"/>
      <c r="H189" s="199"/>
      <c r="I189" s="199"/>
    </row>
    <row r="190" spans="1:9" ht="29.25" customHeight="1" x14ac:dyDescent="0.2">
      <c r="A190" s="199"/>
      <c r="B190" s="199"/>
      <c r="C190" s="199"/>
      <c r="D190" s="199"/>
      <c r="E190" s="199"/>
      <c r="F190" s="199"/>
      <c r="G190" s="199"/>
      <c r="H190" s="199"/>
      <c r="I190" s="199"/>
    </row>
    <row r="191" spans="1:9" ht="29.25" customHeight="1" x14ac:dyDescent="0.2">
      <c r="A191" s="199"/>
      <c r="B191" s="199"/>
      <c r="C191" s="199"/>
      <c r="D191" s="199"/>
      <c r="E191" s="199"/>
      <c r="F191" s="199"/>
      <c r="G191" s="199"/>
      <c r="H191" s="199"/>
      <c r="I191" s="199"/>
    </row>
    <row r="192" spans="1:9" ht="29.25" customHeight="1" x14ac:dyDescent="0.2">
      <c r="A192" s="199"/>
      <c r="B192" s="199"/>
      <c r="C192" s="199"/>
      <c r="D192" s="199"/>
      <c r="E192" s="199"/>
      <c r="F192" s="199"/>
      <c r="G192" s="199"/>
      <c r="H192" s="199"/>
      <c r="I192" s="199"/>
    </row>
    <row r="193" spans="1:9" ht="29.25" customHeight="1" x14ac:dyDescent="0.2">
      <c r="A193" s="199"/>
      <c r="B193" s="199"/>
      <c r="C193" s="199"/>
      <c r="D193" s="199"/>
      <c r="E193" s="199"/>
      <c r="F193" s="199"/>
      <c r="G193" s="199"/>
      <c r="H193" s="199"/>
      <c r="I193" s="199"/>
    </row>
    <row r="194" spans="1:9" ht="29.25" customHeight="1" x14ac:dyDescent="0.2">
      <c r="A194" s="199"/>
      <c r="B194" s="199"/>
      <c r="C194" s="199"/>
      <c r="D194" s="199"/>
      <c r="E194" s="199"/>
      <c r="F194" s="199"/>
      <c r="G194" s="199"/>
      <c r="H194" s="199"/>
      <c r="I194" s="199"/>
    </row>
    <row r="195" spans="1:9" ht="29.25" customHeight="1" x14ac:dyDescent="0.2">
      <c r="A195" s="199"/>
      <c r="B195" s="199"/>
      <c r="C195" s="199"/>
      <c r="D195" s="199"/>
      <c r="E195" s="199"/>
      <c r="F195" s="199"/>
      <c r="G195" s="199"/>
      <c r="H195" s="199"/>
      <c r="I195" s="199"/>
    </row>
    <row r="196" spans="1:9" ht="29.25" customHeight="1" x14ac:dyDescent="0.2">
      <c r="A196" s="199"/>
      <c r="B196" s="199"/>
      <c r="C196" s="199"/>
      <c r="D196" s="199"/>
      <c r="E196" s="199"/>
      <c r="F196" s="199"/>
      <c r="G196" s="199"/>
      <c r="H196" s="199"/>
      <c r="I196" s="199"/>
    </row>
    <row r="197" spans="1:9" ht="29.25" customHeight="1" x14ac:dyDescent="0.2">
      <c r="A197" s="199"/>
      <c r="B197" s="199"/>
      <c r="C197" s="199"/>
      <c r="D197" s="199"/>
      <c r="E197" s="199"/>
      <c r="F197" s="199"/>
      <c r="G197" s="199"/>
      <c r="H197" s="199"/>
      <c r="I197" s="199"/>
    </row>
    <row r="198" spans="1:9" ht="29.25" customHeight="1" x14ac:dyDescent="0.2">
      <c r="A198" s="199"/>
      <c r="B198" s="199"/>
      <c r="C198" s="199"/>
      <c r="D198" s="199"/>
      <c r="E198" s="199"/>
      <c r="F198" s="199"/>
      <c r="G198" s="199"/>
      <c r="H198" s="199"/>
      <c r="I198" s="199"/>
    </row>
    <row r="199" spans="1:9" ht="29.25" customHeight="1" x14ac:dyDescent="0.2">
      <c r="A199" s="199"/>
      <c r="B199" s="199"/>
      <c r="C199" s="199"/>
      <c r="D199" s="199"/>
      <c r="E199" s="199"/>
      <c r="F199" s="199"/>
      <c r="G199" s="199"/>
      <c r="H199" s="199"/>
      <c r="I199" s="199"/>
    </row>
    <row r="200" spans="1:9" ht="29.25" customHeight="1" x14ac:dyDescent="0.2">
      <c r="A200" s="199"/>
      <c r="B200" s="199"/>
      <c r="C200" s="199"/>
      <c r="D200" s="199"/>
      <c r="E200" s="199"/>
      <c r="F200" s="199"/>
      <c r="G200" s="199"/>
      <c r="H200" s="199"/>
      <c r="I200" s="199"/>
    </row>
    <row r="201" spans="1:9" ht="29.25" customHeight="1" x14ac:dyDescent="0.2">
      <c r="A201" s="199"/>
      <c r="B201" s="199"/>
      <c r="C201" s="199"/>
      <c r="D201" s="199"/>
      <c r="E201" s="199"/>
      <c r="F201" s="199"/>
      <c r="G201" s="199"/>
      <c r="H201" s="199"/>
      <c r="I201" s="199"/>
    </row>
    <row r="202" spans="1:9" ht="29.25" customHeight="1" x14ac:dyDescent="0.2">
      <c r="A202" s="199"/>
      <c r="B202" s="199"/>
      <c r="C202" s="199"/>
      <c r="D202" s="199"/>
      <c r="E202" s="199"/>
      <c r="F202" s="199"/>
      <c r="G202" s="199"/>
      <c r="H202" s="199"/>
      <c r="I202" s="199"/>
    </row>
    <row r="203" spans="1:9" ht="29.25" customHeight="1" x14ac:dyDescent="0.2">
      <c r="A203" s="199"/>
      <c r="B203" s="199"/>
      <c r="C203" s="199"/>
      <c r="D203" s="199"/>
      <c r="E203" s="199"/>
      <c r="F203" s="199"/>
      <c r="G203" s="199"/>
      <c r="H203" s="199"/>
      <c r="I203" s="199"/>
    </row>
    <row r="204" spans="1:9" ht="29.25" customHeight="1" x14ac:dyDescent="0.2">
      <c r="A204" s="199"/>
      <c r="B204" s="199"/>
      <c r="C204" s="199"/>
      <c r="D204" s="199"/>
      <c r="E204" s="199"/>
      <c r="F204" s="199"/>
      <c r="G204" s="199"/>
      <c r="H204" s="199"/>
      <c r="I204" s="199"/>
    </row>
    <row r="205" spans="1:9" ht="29.25" customHeight="1" x14ac:dyDescent="0.2">
      <c r="A205" s="199"/>
      <c r="B205" s="199"/>
      <c r="C205" s="199"/>
      <c r="D205" s="199"/>
      <c r="E205" s="199"/>
      <c r="F205" s="199"/>
      <c r="G205" s="199"/>
      <c r="H205" s="199"/>
      <c r="I205" s="199"/>
    </row>
    <row r="206" spans="1:9" ht="29.25" customHeight="1" x14ac:dyDescent="0.2">
      <c r="A206" s="199"/>
      <c r="B206" s="199"/>
      <c r="C206" s="199"/>
      <c r="D206" s="199"/>
      <c r="E206" s="199"/>
      <c r="F206" s="199"/>
      <c r="G206" s="199"/>
      <c r="H206" s="199"/>
      <c r="I206" s="199"/>
    </row>
    <row r="207" spans="1:9" ht="29.25" customHeight="1" x14ac:dyDescent="0.2">
      <c r="A207" s="199"/>
      <c r="B207" s="199"/>
      <c r="C207" s="199"/>
      <c r="D207" s="199"/>
      <c r="E207" s="199"/>
      <c r="F207" s="199"/>
      <c r="G207" s="199"/>
      <c r="H207" s="199"/>
      <c r="I207" s="199"/>
    </row>
    <row r="208" spans="1:9" ht="29.25" customHeight="1" x14ac:dyDescent="0.2">
      <c r="A208" s="199"/>
      <c r="B208" s="199"/>
      <c r="C208" s="199"/>
      <c r="D208" s="199"/>
      <c r="E208" s="199"/>
      <c r="F208" s="199"/>
      <c r="G208" s="199"/>
      <c r="H208" s="199"/>
      <c r="I208" s="199"/>
    </row>
    <row r="209" spans="1:9" ht="29.25" customHeight="1" x14ac:dyDescent="0.2">
      <c r="A209" s="199"/>
      <c r="B209" s="199"/>
      <c r="C209" s="199"/>
      <c r="D209" s="199"/>
      <c r="E209" s="199"/>
      <c r="F209" s="199"/>
      <c r="G209" s="199"/>
      <c r="H209" s="199"/>
      <c r="I209" s="199"/>
    </row>
    <row r="210" spans="1:9" ht="29.25" customHeight="1" x14ac:dyDescent="0.2">
      <c r="A210" s="199"/>
      <c r="B210" s="199"/>
      <c r="C210" s="199"/>
      <c r="D210" s="199"/>
      <c r="E210" s="199"/>
      <c r="F210" s="199"/>
      <c r="G210" s="199"/>
      <c r="H210" s="199"/>
      <c r="I210" s="199"/>
    </row>
    <row r="211" spans="1:9" ht="29.25" customHeight="1" x14ac:dyDescent="0.2">
      <c r="A211" s="199"/>
      <c r="B211" s="199"/>
      <c r="C211" s="199"/>
      <c r="D211" s="199"/>
      <c r="E211" s="199"/>
      <c r="F211" s="199"/>
      <c r="G211" s="199"/>
      <c r="H211" s="199"/>
      <c r="I211" s="199"/>
    </row>
    <row r="212" spans="1:9" ht="29.25" customHeight="1" x14ac:dyDescent="0.2">
      <c r="A212" s="199"/>
      <c r="B212" s="199"/>
      <c r="C212" s="199"/>
      <c r="D212" s="199"/>
      <c r="E212" s="199"/>
      <c r="F212" s="199"/>
      <c r="G212" s="199"/>
      <c r="H212" s="199"/>
      <c r="I212" s="199"/>
    </row>
    <row r="213" spans="1:9" ht="29.25" customHeight="1" x14ac:dyDescent="0.2">
      <c r="A213" s="199"/>
      <c r="B213" s="199"/>
      <c r="C213" s="199"/>
      <c r="D213" s="199"/>
      <c r="E213" s="199"/>
      <c r="F213" s="199"/>
      <c r="G213" s="199"/>
      <c r="H213" s="199"/>
      <c r="I213" s="199"/>
    </row>
    <row r="214" spans="1:9" ht="29.25" customHeight="1" x14ac:dyDescent="0.2">
      <c r="A214" s="199"/>
      <c r="B214" s="199"/>
      <c r="C214" s="199"/>
      <c r="D214" s="199"/>
      <c r="E214" s="199"/>
      <c r="F214" s="199"/>
      <c r="G214" s="199"/>
      <c r="H214" s="199"/>
      <c r="I214" s="199"/>
    </row>
    <row r="215" spans="1:9" ht="29.25" customHeight="1" x14ac:dyDescent="0.2">
      <c r="A215" s="199"/>
      <c r="B215" s="199"/>
      <c r="C215" s="199"/>
      <c r="D215" s="199"/>
      <c r="E215" s="199"/>
      <c r="F215" s="199"/>
      <c r="G215" s="199"/>
      <c r="H215" s="199"/>
      <c r="I215" s="199"/>
    </row>
    <row r="216" spans="1:9" ht="29.25" customHeight="1" x14ac:dyDescent="0.2">
      <c r="A216" s="199"/>
      <c r="B216" s="199"/>
      <c r="C216" s="199"/>
      <c r="D216" s="199"/>
      <c r="E216" s="199"/>
      <c r="F216" s="199"/>
      <c r="G216" s="199"/>
      <c r="H216" s="199"/>
      <c r="I216" s="199"/>
    </row>
    <row r="217" spans="1:9" ht="29.25" customHeight="1" x14ac:dyDescent="0.2">
      <c r="A217" s="199"/>
      <c r="B217" s="199"/>
      <c r="C217" s="199"/>
      <c r="D217" s="199"/>
      <c r="E217" s="199"/>
      <c r="F217" s="199"/>
      <c r="G217" s="199"/>
      <c r="H217" s="199"/>
      <c r="I217" s="199"/>
    </row>
    <row r="218" spans="1:9" ht="29.25" customHeight="1" x14ac:dyDescent="0.2">
      <c r="A218" s="199"/>
      <c r="B218" s="199"/>
      <c r="C218" s="199"/>
      <c r="D218" s="199"/>
      <c r="E218" s="199"/>
      <c r="F218" s="199"/>
      <c r="G218" s="199"/>
      <c r="H218" s="199"/>
      <c r="I218" s="199"/>
    </row>
    <row r="219" spans="1:9" ht="29.25" customHeight="1" x14ac:dyDescent="0.2">
      <c r="A219" s="199"/>
      <c r="B219" s="199"/>
      <c r="C219" s="199"/>
      <c r="D219" s="199"/>
      <c r="E219" s="199"/>
      <c r="F219" s="199"/>
      <c r="G219" s="199"/>
      <c r="H219" s="199"/>
      <c r="I219" s="199"/>
    </row>
    <row r="220" spans="1:9" ht="29.25" customHeight="1" x14ac:dyDescent="0.2">
      <c r="A220" s="199"/>
      <c r="B220" s="199"/>
      <c r="C220" s="199"/>
      <c r="D220" s="199"/>
      <c r="E220" s="199"/>
      <c r="F220" s="199"/>
      <c r="G220" s="199"/>
      <c r="H220" s="199"/>
      <c r="I220" s="199"/>
    </row>
    <row r="221" spans="1:9" ht="29.25" customHeight="1" x14ac:dyDescent="0.2">
      <c r="A221" s="199"/>
      <c r="B221" s="199"/>
      <c r="C221" s="199"/>
      <c r="D221" s="199"/>
      <c r="E221" s="199"/>
      <c r="F221" s="199"/>
      <c r="G221" s="199"/>
      <c r="H221" s="199"/>
      <c r="I221" s="199"/>
    </row>
    <row r="222" spans="1:9" ht="29.25" customHeight="1" x14ac:dyDescent="0.2">
      <c r="A222" s="199"/>
      <c r="B222" s="199"/>
      <c r="C222" s="199"/>
      <c r="D222" s="199"/>
      <c r="E222" s="199"/>
      <c r="F222" s="199"/>
      <c r="G222" s="199"/>
      <c r="H222" s="199"/>
      <c r="I222" s="199"/>
    </row>
    <row r="223" spans="1:9" ht="29.25" customHeight="1" x14ac:dyDescent="0.2">
      <c r="A223" s="199"/>
      <c r="B223" s="199"/>
      <c r="C223" s="199"/>
      <c r="D223" s="199"/>
      <c r="E223" s="199"/>
      <c r="F223" s="199"/>
      <c r="G223" s="199"/>
      <c r="H223" s="199"/>
      <c r="I223" s="199"/>
    </row>
    <row r="224" spans="1:9" ht="29.25" customHeight="1" x14ac:dyDescent="0.2">
      <c r="A224" s="199"/>
      <c r="B224" s="199"/>
      <c r="C224" s="199"/>
      <c r="D224" s="199"/>
      <c r="E224" s="199"/>
      <c r="F224" s="199"/>
      <c r="G224" s="199"/>
      <c r="H224" s="199"/>
      <c r="I224" s="199"/>
    </row>
    <row r="225" spans="1:9" ht="29.25" customHeight="1" x14ac:dyDescent="0.2">
      <c r="A225" s="199"/>
      <c r="B225" s="199"/>
      <c r="C225" s="199"/>
      <c r="D225" s="199"/>
      <c r="E225" s="199"/>
      <c r="F225" s="199"/>
      <c r="G225" s="199"/>
      <c r="H225" s="199"/>
      <c r="I225" s="199"/>
    </row>
    <row r="226" spans="1:9" ht="29.25" customHeight="1" x14ac:dyDescent="0.2">
      <c r="A226" s="199"/>
      <c r="B226" s="199"/>
      <c r="C226" s="199"/>
      <c r="D226" s="199"/>
      <c r="E226" s="199"/>
      <c r="F226" s="199"/>
      <c r="G226" s="199"/>
      <c r="H226" s="199"/>
      <c r="I226" s="199"/>
    </row>
    <row r="227" spans="1:9" ht="29.25" customHeight="1" x14ac:dyDescent="0.2">
      <c r="A227" s="199"/>
      <c r="B227" s="199"/>
      <c r="C227" s="199"/>
      <c r="D227" s="199"/>
      <c r="E227" s="199"/>
      <c r="F227" s="199"/>
      <c r="G227" s="199"/>
      <c r="H227" s="199"/>
      <c r="I227" s="199"/>
    </row>
    <row r="228" spans="1:9" ht="29.25" customHeight="1" x14ac:dyDescent="0.2">
      <c r="A228" s="199"/>
      <c r="B228" s="199"/>
      <c r="C228" s="199"/>
      <c r="D228" s="199"/>
      <c r="E228" s="199"/>
      <c r="F228" s="199"/>
      <c r="G228" s="199"/>
      <c r="H228" s="199"/>
      <c r="I228" s="199"/>
    </row>
    <row r="229" spans="1:9" ht="29.25" customHeight="1" x14ac:dyDescent="0.2">
      <c r="A229" s="199"/>
      <c r="B229" s="199"/>
      <c r="C229" s="199"/>
      <c r="D229" s="199"/>
      <c r="E229" s="199"/>
      <c r="F229" s="199"/>
      <c r="G229" s="199"/>
      <c r="H229" s="199"/>
      <c r="I229" s="199"/>
    </row>
    <row r="230" spans="1:9" ht="29.25" customHeight="1" x14ac:dyDescent="0.2">
      <c r="A230" s="199"/>
      <c r="B230" s="199"/>
      <c r="C230" s="199"/>
      <c r="D230" s="199"/>
      <c r="E230" s="199"/>
      <c r="F230" s="199"/>
      <c r="G230" s="199"/>
      <c r="H230" s="199"/>
      <c r="I230" s="199"/>
    </row>
    <row r="231" spans="1:9" ht="29.25" customHeight="1" x14ac:dyDescent="0.2">
      <c r="A231" s="199"/>
      <c r="B231" s="199"/>
      <c r="C231" s="199"/>
      <c r="D231" s="199"/>
      <c r="E231" s="199"/>
      <c r="F231" s="199"/>
      <c r="G231" s="199"/>
      <c r="H231" s="199"/>
      <c r="I231" s="199"/>
    </row>
    <row r="232" spans="1:9" ht="29.25" customHeight="1" x14ac:dyDescent="0.2">
      <c r="A232" s="199"/>
      <c r="B232" s="199"/>
      <c r="C232" s="199"/>
      <c r="D232" s="199"/>
      <c r="E232" s="199"/>
      <c r="F232" s="199"/>
      <c r="G232" s="199"/>
      <c r="H232" s="199"/>
      <c r="I232" s="199"/>
    </row>
    <row r="233" spans="1:9" ht="29.25" customHeight="1" x14ac:dyDescent="0.2">
      <c r="A233" s="199"/>
      <c r="B233" s="199"/>
      <c r="C233" s="199"/>
      <c r="D233" s="199"/>
      <c r="E233" s="199"/>
      <c r="F233" s="199"/>
      <c r="G233" s="199"/>
      <c r="H233" s="199"/>
      <c r="I233" s="199"/>
    </row>
    <row r="234" spans="1:9" ht="29.25" customHeight="1" x14ac:dyDescent="0.2">
      <c r="A234" s="199"/>
      <c r="B234" s="199"/>
      <c r="C234" s="199"/>
      <c r="D234" s="199"/>
      <c r="E234" s="199"/>
      <c r="F234" s="199"/>
      <c r="G234" s="199"/>
      <c r="H234" s="199"/>
      <c r="I234" s="199"/>
    </row>
    <row r="235" spans="1:9" ht="29.25" customHeight="1" x14ac:dyDescent="0.2">
      <c r="A235" s="199"/>
      <c r="B235" s="199"/>
      <c r="C235" s="199"/>
      <c r="D235" s="199"/>
      <c r="E235" s="199"/>
      <c r="F235" s="199"/>
      <c r="G235" s="199"/>
      <c r="H235" s="199"/>
      <c r="I235" s="199"/>
    </row>
    <row r="236" spans="1:9" ht="29.25" customHeight="1" x14ac:dyDescent="0.2">
      <c r="A236" s="199"/>
      <c r="B236" s="199"/>
      <c r="C236" s="199"/>
      <c r="D236" s="199"/>
      <c r="E236" s="199"/>
      <c r="F236" s="199"/>
      <c r="G236" s="199"/>
      <c r="H236" s="199"/>
      <c r="I236" s="199"/>
    </row>
    <row r="237" spans="1:9" ht="29.25" customHeight="1" x14ac:dyDescent="0.2">
      <c r="A237" s="199"/>
      <c r="B237" s="199"/>
      <c r="C237" s="199"/>
      <c r="D237" s="199"/>
      <c r="E237" s="199"/>
      <c r="F237" s="199"/>
      <c r="G237" s="199"/>
      <c r="H237" s="199"/>
      <c r="I237" s="199"/>
    </row>
    <row r="238" spans="1:9" ht="29.25" customHeight="1" x14ac:dyDescent="0.2">
      <c r="A238" s="199"/>
      <c r="B238" s="199"/>
      <c r="C238" s="199"/>
      <c r="D238" s="199"/>
      <c r="E238" s="199"/>
      <c r="F238" s="199"/>
      <c r="G238" s="199"/>
      <c r="H238" s="199"/>
      <c r="I238" s="199"/>
    </row>
    <row r="239" spans="1:9" ht="29.25" customHeight="1" x14ac:dyDescent="0.2">
      <c r="A239" s="199"/>
      <c r="B239" s="199"/>
      <c r="C239" s="199"/>
      <c r="D239" s="199"/>
      <c r="E239" s="199"/>
      <c r="F239" s="199"/>
      <c r="G239" s="199"/>
      <c r="H239" s="199"/>
      <c r="I239" s="199"/>
    </row>
    <row r="240" spans="1:9" ht="29.25" customHeight="1" x14ac:dyDescent="0.2">
      <c r="A240" s="199"/>
      <c r="B240" s="199"/>
      <c r="C240" s="199"/>
      <c r="D240" s="199"/>
      <c r="E240" s="199"/>
      <c r="F240" s="199"/>
      <c r="G240" s="199"/>
      <c r="H240" s="199"/>
      <c r="I240" s="199"/>
    </row>
    <row r="241" spans="1:9" ht="29.25" customHeight="1" x14ac:dyDescent="0.2">
      <c r="A241" s="199"/>
      <c r="B241" s="199"/>
      <c r="C241" s="199"/>
      <c r="D241" s="199"/>
      <c r="E241" s="199"/>
      <c r="F241" s="199"/>
      <c r="G241" s="199"/>
      <c r="H241" s="199"/>
      <c r="I241" s="199"/>
    </row>
    <row r="242" spans="1:9" ht="29.25" customHeight="1" x14ac:dyDescent="0.2">
      <c r="A242" s="199"/>
      <c r="B242" s="199"/>
      <c r="C242" s="199"/>
      <c r="D242" s="199"/>
      <c r="E242" s="199"/>
      <c r="F242" s="199"/>
      <c r="G242" s="199"/>
      <c r="H242" s="199"/>
      <c r="I242" s="199"/>
    </row>
    <row r="243" spans="1:9" ht="29.25" customHeight="1" x14ac:dyDescent="0.2">
      <c r="A243" s="199"/>
      <c r="B243" s="199"/>
      <c r="C243" s="199"/>
      <c r="D243" s="199"/>
      <c r="E243" s="199"/>
      <c r="F243" s="199"/>
      <c r="G243" s="199"/>
      <c r="H243" s="199"/>
      <c r="I243" s="199"/>
    </row>
    <row r="244" spans="1:9" ht="29.25" customHeight="1" x14ac:dyDescent="0.2">
      <c r="A244" s="199"/>
      <c r="B244" s="199"/>
      <c r="C244" s="199"/>
      <c r="D244" s="199"/>
      <c r="E244" s="199"/>
      <c r="F244" s="199"/>
      <c r="G244" s="199"/>
      <c r="H244" s="199"/>
      <c r="I244" s="199"/>
    </row>
    <row r="245" spans="1:9" ht="29.25" customHeight="1" x14ac:dyDescent="0.2">
      <c r="A245" s="199"/>
      <c r="B245" s="199"/>
      <c r="C245" s="199"/>
      <c r="D245" s="199"/>
      <c r="E245" s="199"/>
      <c r="F245" s="199"/>
      <c r="G245" s="199"/>
      <c r="H245" s="199"/>
      <c r="I245" s="199"/>
    </row>
    <row r="246" spans="1:9" ht="29.25" customHeight="1" x14ac:dyDescent="0.2">
      <c r="A246" s="199"/>
      <c r="B246" s="199"/>
      <c r="C246" s="199"/>
      <c r="D246" s="199"/>
      <c r="E246" s="199"/>
      <c r="F246" s="199"/>
      <c r="G246" s="199"/>
      <c r="H246" s="199"/>
      <c r="I246" s="199"/>
    </row>
    <row r="247" spans="1:9" ht="29.25" customHeight="1" x14ac:dyDescent="0.2">
      <c r="A247" s="199"/>
      <c r="B247" s="199"/>
      <c r="C247" s="199"/>
      <c r="D247" s="199"/>
      <c r="E247" s="199"/>
      <c r="F247" s="199"/>
      <c r="G247" s="199"/>
      <c r="H247" s="199"/>
      <c r="I247" s="199"/>
    </row>
    <row r="248" spans="1:9" ht="29.25" customHeight="1" x14ac:dyDescent="0.2">
      <c r="A248" s="199"/>
      <c r="B248" s="199"/>
      <c r="C248" s="199"/>
      <c r="D248" s="199"/>
      <c r="E248" s="199"/>
      <c r="F248" s="199"/>
      <c r="G248" s="199"/>
      <c r="H248" s="199"/>
      <c r="I248" s="199"/>
    </row>
    <row r="249" spans="1:9" ht="29.25" customHeight="1" x14ac:dyDescent="0.2">
      <c r="A249" s="199"/>
      <c r="B249" s="199"/>
      <c r="C249" s="199"/>
      <c r="D249" s="199"/>
      <c r="E249" s="199"/>
      <c r="F249" s="199"/>
      <c r="G249" s="199"/>
      <c r="H249" s="199"/>
      <c r="I249" s="199"/>
    </row>
    <row r="250" spans="1:9" ht="29.25" customHeight="1" x14ac:dyDescent="0.2">
      <c r="A250" s="199"/>
      <c r="B250" s="199"/>
      <c r="C250" s="199"/>
      <c r="D250" s="199"/>
      <c r="E250" s="199"/>
      <c r="F250" s="199"/>
      <c r="G250" s="199"/>
      <c r="H250" s="199"/>
      <c r="I250" s="199"/>
    </row>
    <row r="251" spans="1:9" ht="29.25" customHeight="1" x14ac:dyDescent="0.2">
      <c r="A251" s="199"/>
      <c r="B251" s="199"/>
      <c r="C251" s="199"/>
      <c r="D251" s="199"/>
      <c r="E251" s="199"/>
      <c r="F251" s="199"/>
      <c r="G251" s="199"/>
      <c r="H251" s="199"/>
      <c r="I251" s="199"/>
    </row>
    <row r="252" spans="1:9" ht="29.25" customHeight="1" x14ac:dyDescent="0.2">
      <c r="A252" s="199"/>
      <c r="B252" s="199"/>
      <c r="C252" s="199"/>
      <c r="D252" s="199"/>
      <c r="E252" s="199"/>
      <c r="F252" s="199"/>
      <c r="G252" s="199"/>
      <c r="H252" s="199"/>
      <c r="I252" s="199"/>
    </row>
    <row r="253" spans="1:9" ht="29.25" customHeight="1" x14ac:dyDescent="0.2">
      <c r="A253" s="199"/>
      <c r="B253" s="199"/>
      <c r="C253" s="199"/>
      <c r="D253" s="199"/>
      <c r="E253" s="199"/>
      <c r="F253" s="199"/>
      <c r="G253" s="199"/>
      <c r="H253" s="199"/>
      <c r="I253" s="199"/>
    </row>
    <row r="254" spans="1:9" ht="29.25" customHeight="1" x14ac:dyDescent="0.2">
      <c r="A254" s="199"/>
      <c r="B254" s="199"/>
      <c r="C254" s="199"/>
      <c r="D254" s="199"/>
      <c r="E254" s="199"/>
      <c r="F254" s="199"/>
      <c r="G254" s="199"/>
      <c r="H254" s="199"/>
      <c r="I254" s="199"/>
    </row>
    <row r="255" spans="1:9" ht="29.25" customHeight="1" x14ac:dyDescent="0.2">
      <c r="A255" s="199"/>
      <c r="B255" s="199"/>
      <c r="C255" s="199"/>
      <c r="D255" s="199"/>
      <c r="E255" s="199"/>
      <c r="F255" s="199"/>
      <c r="G255" s="199"/>
      <c r="H255" s="199"/>
      <c r="I255" s="199"/>
    </row>
    <row r="256" spans="1:9" ht="29.25" customHeight="1" x14ac:dyDescent="0.2">
      <c r="A256" s="199"/>
      <c r="B256" s="199"/>
      <c r="C256" s="199"/>
      <c r="D256" s="199"/>
      <c r="E256" s="199"/>
      <c r="F256" s="199"/>
      <c r="G256" s="199"/>
      <c r="H256" s="199"/>
      <c r="I256" s="199"/>
    </row>
    <row r="257" spans="1:9" ht="29.25" customHeight="1" x14ac:dyDescent="0.2">
      <c r="A257" s="199"/>
      <c r="B257" s="199"/>
      <c r="C257" s="199"/>
      <c r="D257" s="199"/>
      <c r="E257" s="199"/>
      <c r="F257" s="199"/>
      <c r="G257" s="199"/>
      <c r="H257" s="199"/>
      <c r="I257" s="199"/>
    </row>
    <row r="258" spans="1:9" ht="29.25" customHeight="1" x14ac:dyDescent="0.2">
      <c r="A258" s="199"/>
      <c r="B258" s="199"/>
      <c r="C258" s="199"/>
      <c r="D258" s="199"/>
      <c r="E258" s="199"/>
      <c r="F258" s="199"/>
      <c r="G258" s="199"/>
      <c r="H258" s="199"/>
      <c r="I258" s="199"/>
    </row>
    <row r="259" spans="1:9" ht="29.25" customHeight="1" x14ac:dyDescent="0.2">
      <c r="A259" s="199"/>
      <c r="B259" s="199"/>
      <c r="C259" s="199"/>
      <c r="D259" s="199"/>
      <c r="E259" s="199"/>
      <c r="F259" s="199"/>
      <c r="G259" s="199"/>
      <c r="H259" s="199"/>
      <c r="I259" s="199"/>
    </row>
    <row r="260" spans="1:9" ht="29.25" customHeight="1" x14ac:dyDescent="0.2">
      <c r="A260" s="199"/>
      <c r="B260" s="199"/>
      <c r="C260" s="199"/>
      <c r="D260" s="199"/>
      <c r="E260" s="199"/>
      <c r="F260" s="199"/>
      <c r="G260" s="199"/>
      <c r="H260" s="199"/>
      <c r="I260" s="199"/>
    </row>
    <row r="261" spans="1:9" ht="29.25" customHeight="1" x14ac:dyDescent="0.2">
      <c r="A261" s="199"/>
      <c r="B261" s="199"/>
      <c r="C261" s="199"/>
      <c r="D261" s="199"/>
      <c r="E261" s="199"/>
      <c r="F261" s="199"/>
      <c r="G261" s="199"/>
      <c r="H261" s="199"/>
      <c r="I261" s="199"/>
    </row>
    <row r="262" spans="1:9" ht="29.25" customHeight="1" x14ac:dyDescent="0.2">
      <c r="A262" s="199"/>
      <c r="B262" s="199"/>
      <c r="C262" s="199"/>
      <c r="D262" s="199"/>
      <c r="E262" s="199"/>
      <c r="F262" s="199"/>
      <c r="G262" s="199"/>
      <c r="H262" s="199"/>
      <c r="I262" s="199"/>
    </row>
    <row r="263" spans="1:9" ht="29.25" customHeight="1" x14ac:dyDescent="0.2">
      <c r="A263" s="199"/>
      <c r="B263" s="199"/>
      <c r="C263" s="199"/>
      <c r="D263" s="199"/>
      <c r="E263" s="199"/>
      <c r="F263" s="199"/>
      <c r="G263" s="199"/>
      <c r="H263" s="199"/>
      <c r="I263" s="199"/>
    </row>
    <row r="264" spans="1:9" ht="29.25" customHeight="1" x14ac:dyDescent="0.2">
      <c r="A264" s="199"/>
      <c r="B264" s="199"/>
      <c r="C264" s="199"/>
      <c r="D264" s="199"/>
      <c r="E264" s="199"/>
      <c r="F264" s="199"/>
      <c r="G264" s="199"/>
      <c r="H264" s="199"/>
      <c r="I264" s="199"/>
    </row>
    <row r="265" spans="1:9" ht="29.25" customHeight="1" x14ac:dyDescent="0.2">
      <c r="A265" s="199"/>
      <c r="B265" s="199"/>
      <c r="C265" s="199"/>
      <c r="D265" s="199"/>
      <c r="E265" s="199"/>
      <c r="F265" s="199"/>
      <c r="G265" s="199"/>
      <c r="H265" s="199"/>
      <c r="I265" s="199"/>
    </row>
    <row r="266" spans="1:9" ht="29.25" customHeight="1" x14ac:dyDescent="0.2">
      <c r="A266" s="199"/>
      <c r="B266" s="199"/>
      <c r="C266" s="199"/>
      <c r="D266" s="199"/>
      <c r="E266" s="199"/>
      <c r="F266" s="199"/>
      <c r="G266" s="199"/>
      <c r="H266" s="199"/>
      <c r="I266" s="199"/>
    </row>
    <row r="267" spans="1:9" ht="29.25" customHeight="1" x14ac:dyDescent="0.2">
      <c r="A267" s="199"/>
      <c r="B267" s="199"/>
      <c r="C267" s="199"/>
      <c r="D267" s="199"/>
      <c r="E267" s="199"/>
      <c r="F267" s="199"/>
      <c r="G267" s="199"/>
      <c r="H267" s="199"/>
      <c r="I267" s="199"/>
    </row>
    <row r="268" spans="1:9" ht="29.25" customHeight="1" x14ac:dyDescent="0.2">
      <c r="A268" s="199"/>
      <c r="B268" s="199"/>
      <c r="C268" s="199"/>
      <c r="D268" s="199"/>
      <c r="E268" s="199"/>
      <c r="F268" s="199"/>
      <c r="G268" s="199"/>
      <c r="H268" s="199"/>
      <c r="I268" s="199"/>
    </row>
    <row r="269" spans="1:9" ht="29.25" customHeight="1" x14ac:dyDescent="0.2">
      <c r="A269" s="199"/>
      <c r="B269" s="199"/>
      <c r="C269" s="199"/>
      <c r="D269" s="199"/>
      <c r="E269" s="199"/>
      <c r="F269" s="199"/>
      <c r="G269" s="199"/>
      <c r="H269" s="199"/>
      <c r="I269" s="199"/>
    </row>
    <row r="270" spans="1:9" ht="29.25" customHeight="1" x14ac:dyDescent="0.2">
      <c r="A270" s="199"/>
      <c r="B270" s="199"/>
      <c r="C270" s="199"/>
      <c r="D270" s="199"/>
      <c r="E270" s="199"/>
      <c r="F270" s="199"/>
      <c r="G270" s="199"/>
      <c r="H270" s="199"/>
      <c r="I270" s="199"/>
    </row>
    <row r="271" spans="1:9" ht="29.25" customHeight="1" x14ac:dyDescent="0.2">
      <c r="A271" s="199"/>
      <c r="B271" s="199"/>
      <c r="C271" s="199"/>
      <c r="D271" s="199"/>
      <c r="E271" s="199"/>
      <c r="F271" s="199"/>
      <c r="G271" s="199"/>
      <c r="H271" s="199"/>
      <c r="I271" s="199"/>
    </row>
    <row r="272" spans="1:9" ht="29.25" customHeight="1" x14ac:dyDescent="0.2">
      <c r="A272" s="199"/>
      <c r="B272" s="199"/>
      <c r="C272" s="199"/>
      <c r="D272" s="199"/>
      <c r="E272" s="199"/>
      <c r="F272" s="199"/>
      <c r="G272" s="199"/>
      <c r="H272" s="199"/>
      <c r="I272" s="199"/>
    </row>
    <row r="273" spans="1:9" ht="29.25" customHeight="1" x14ac:dyDescent="0.2">
      <c r="A273" s="199"/>
      <c r="B273" s="199"/>
      <c r="C273" s="199"/>
      <c r="D273" s="199"/>
      <c r="E273" s="199"/>
      <c r="F273" s="199"/>
      <c r="G273" s="199"/>
      <c r="H273" s="199"/>
      <c r="I273" s="199"/>
    </row>
    <row r="274" spans="1:9" ht="29.25" customHeight="1" x14ac:dyDescent="0.2">
      <c r="A274" s="199"/>
      <c r="B274" s="199"/>
      <c r="C274" s="199"/>
      <c r="D274" s="199"/>
      <c r="E274" s="199"/>
      <c r="F274" s="199"/>
      <c r="G274" s="199"/>
      <c r="H274" s="199"/>
      <c r="I274" s="199"/>
    </row>
    <row r="275" spans="1:9" ht="29.25" customHeight="1" x14ac:dyDescent="0.2">
      <c r="A275" s="199"/>
      <c r="B275" s="199"/>
      <c r="C275" s="199"/>
      <c r="D275" s="199"/>
      <c r="E275" s="199"/>
      <c r="F275" s="199"/>
      <c r="G275" s="199"/>
      <c r="H275" s="199"/>
      <c r="I275" s="199"/>
    </row>
    <row r="276" spans="1:9" ht="29.25" customHeight="1" x14ac:dyDescent="0.2">
      <c r="A276" s="199"/>
      <c r="B276" s="199"/>
      <c r="C276" s="199"/>
      <c r="D276" s="199"/>
      <c r="E276" s="199"/>
      <c r="F276" s="199"/>
      <c r="G276" s="199"/>
      <c r="H276" s="199"/>
      <c r="I276" s="199"/>
    </row>
    <row r="277" spans="1:9" ht="29.25" customHeight="1" x14ac:dyDescent="0.2">
      <c r="A277" s="199"/>
      <c r="B277" s="199"/>
      <c r="C277" s="199"/>
      <c r="D277" s="199"/>
      <c r="E277" s="199"/>
      <c r="F277" s="199"/>
      <c r="G277" s="199"/>
      <c r="H277" s="199"/>
      <c r="I277" s="199"/>
    </row>
    <row r="278" spans="1:9" ht="29.25" customHeight="1" x14ac:dyDescent="0.2">
      <c r="A278" s="199"/>
      <c r="B278" s="199"/>
      <c r="C278" s="199"/>
      <c r="D278" s="199"/>
      <c r="E278" s="199"/>
      <c r="F278" s="199"/>
      <c r="G278" s="199"/>
      <c r="H278" s="199"/>
      <c r="I278" s="199"/>
    </row>
    <row r="279" spans="1:9" ht="29.25" customHeight="1" x14ac:dyDescent="0.2">
      <c r="A279" s="199"/>
      <c r="B279" s="199"/>
      <c r="C279" s="199"/>
      <c r="D279" s="199"/>
      <c r="E279" s="199"/>
      <c r="F279" s="199"/>
      <c r="G279" s="199"/>
      <c r="H279" s="199"/>
      <c r="I279" s="199"/>
    </row>
    <row r="280" spans="1:9" ht="29.25" customHeight="1" x14ac:dyDescent="0.2">
      <c r="A280" s="199"/>
      <c r="B280" s="199"/>
      <c r="C280" s="199"/>
      <c r="D280" s="199"/>
      <c r="E280" s="199"/>
      <c r="F280" s="199"/>
      <c r="G280" s="199"/>
      <c r="H280" s="199"/>
      <c r="I280" s="199"/>
    </row>
    <row r="281" spans="1:9" ht="29.25" customHeight="1" x14ac:dyDescent="0.2">
      <c r="A281" s="199"/>
      <c r="B281" s="199"/>
      <c r="C281" s="199"/>
      <c r="D281" s="199"/>
      <c r="E281" s="199"/>
      <c r="F281" s="199"/>
      <c r="G281" s="199"/>
      <c r="H281" s="199"/>
      <c r="I281" s="199"/>
    </row>
    <row r="282" spans="1:9" ht="29.25" customHeight="1" x14ac:dyDescent="0.2">
      <c r="A282" s="199"/>
      <c r="B282" s="199"/>
      <c r="C282" s="199"/>
      <c r="D282" s="199"/>
      <c r="E282" s="199"/>
      <c r="F282" s="199"/>
      <c r="G282" s="199"/>
      <c r="H282" s="199"/>
      <c r="I282" s="199"/>
    </row>
    <row r="283" spans="1:9" ht="29.25" customHeight="1" x14ac:dyDescent="0.2">
      <c r="A283" s="199"/>
      <c r="B283" s="199"/>
      <c r="C283" s="199"/>
      <c r="D283" s="199"/>
      <c r="E283" s="199"/>
      <c r="F283" s="199"/>
      <c r="G283" s="199"/>
      <c r="H283" s="199"/>
      <c r="I283" s="199"/>
    </row>
    <row r="284" spans="1:9" ht="29.25" customHeight="1" x14ac:dyDescent="0.2">
      <c r="A284" s="199"/>
      <c r="B284" s="199"/>
      <c r="C284" s="199"/>
      <c r="D284" s="199"/>
      <c r="E284" s="199"/>
      <c r="F284" s="199"/>
      <c r="G284" s="199"/>
      <c r="H284" s="199"/>
      <c r="I284" s="199"/>
    </row>
    <row r="285" spans="1:9" ht="29.25" customHeight="1" x14ac:dyDescent="0.2">
      <c r="A285" s="199"/>
      <c r="B285" s="199"/>
      <c r="C285" s="199"/>
      <c r="D285" s="199"/>
      <c r="E285" s="199"/>
      <c r="F285" s="199"/>
      <c r="G285" s="199"/>
      <c r="H285" s="199"/>
      <c r="I285" s="199"/>
    </row>
    <row r="286" spans="1:9" ht="29.25" customHeight="1" x14ac:dyDescent="0.2">
      <c r="A286" s="199"/>
      <c r="B286" s="199"/>
      <c r="C286" s="199"/>
      <c r="D286" s="199"/>
      <c r="E286" s="199"/>
      <c r="F286" s="199"/>
      <c r="G286" s="199"/>
      <c r="H286" s="199"/>
      <c r="I286" s="199"/>
    </row>
    <row r="287" spans="1:9" ht="29.25" customHeight="1" x14ac:dyDescent="0.2">
      <c r="A287" s="199"/>
      <c r="B287" s="199"/>
      <c r="C287" s="199"/>
      <c r="D287" s="199"/>
      <c r="E287" s="199"/>
      <c r="F287" s="199"/>
      <c r="G287" s="199"/>
      <c r="H287" s="199"/>
      <c r="I287" s="199"/>
    </row>
    <row r="288" spans="1:9" ht="29.25" customHeight="1" x14ac:dyDescent="0.2">
      <c r="A288" s="199"/>
      <c r="B288" s="199"/>
      <c r="C288" s="199"/>
      <c r="D288" s="199"/>
      <c r="E288" s="199"/>
      <c r="F288" s="199"/>
      <c r="G288" s="199"/>
      <c r="H288" s="199"/>
      <c r="I288" s="199"/>
    </row>
    <row r="289" spans="1:9" ht="29.25" customHeight="1" x14ac:dyDescent="0.2">
      <c r="A289" s="199"/>
      <c r="B289" s="199"/>
      <c r="C289" s="199"/>
      <c r="D289" s="199"/>
      <c r="E289" s="199"/>
      <c r="F289" s="199"/>
      <c r="G289" s="199"/>
      <c r="H289" s="199"/>
      <c r="I289" s="199"/>
    </row>
    <row r="290" spans="1:9" ht="29.25" customHeight="1" x14ac:dyDescent="0.2">
      <c r="A290" s="199"/>
      <c r="B290" s="199"/>
      <c r="C290" s="199"/>
      <c r="D290" s="199"/>
      <c r="E290" s="199"/>
      <c r="F290" s="199"/>
      <c r="G290" s="199"/>
      <c r="H290" s="199"/>
      <c r="I290" s="199"/>
    </row>
    <row r="291" spans="1:9" ht="29.25" customHeight="1" x14ac:dyDescent="0.2">
      <c r="A291" s="199"/>
      <c r="B291" s="199"/>
      <c r="C291" s="199"/>
      <c r="D291" s="199"/>
      <c r="E291" s="199"/>
      <c r="F291" s="199"/>
      <c r="G291" s="199"/>
      <c r="H291" s="199"/>
      <c r="I291" s="199"/>
    </row>
    <row r="292" spans="1:9" ht="29.25" customHeight="1" x14ac:dyDescent="0.2">
      <c r="A292" s="199"/>
      <c r="B292" s="199"/>
      <c r="C292" s="199"/>
      <c r="D292" s="199"/>
      <c r="E292" s="199"/>
      <c r="F292" s="199"/>
      <c r="G292" s="199"/>
      <c r="H292" s="199"/>
      <c r="I292" s="199"/>
    </row>
    <row r="293" spans="1:9" ht="29.25" customHeight="1" x14ac:dyDescent="0.2">
      <c r="A293" s="199"/>
      <c r="B293" s="199"/>
      <c r="C293" s="199"/>
      <c r="D293" s="199"/>
      <c r="E293" s="199"/>
      <c r="F293" s="199"/>
      <c r="G293" s="199"/>
      <c r="H293" s="199"/>
      <c r="I293" s="199"/>
    </row>
    <row r="294" spans="1:9" ht="29.25" customHeight="1" x14ac:dyDescent="0.2">
      <c r="A294" s="199"/>
      <c r="B294" s="199"/>
      <c r="C294" s="199"/>
      <c r="D294" s="199"/>
      <c r="E294" s="199"/>
      <c r="F294" s="199"/>
      <c r="G294" s="199"/>
      <c r="H294" s="199"/>
      <c r="I294" s="199"/>
    </row>
    <row r="295" spans="1:9" ht="29.25" customHeight="1" x14ac:dyDescent="0.2">
      <c r="A295" s="199"/>
      <c r="B295" s="199"/>
      <c r="C295" s="199"/>
      <c r="D295" s="199"/>
      <c r="E295" s="199"/>
      <c r="F295" s="199"/>
      <c r="G295" s="199"/>
      <c r="H295" s="199"/>
      <c r="I295" s="199"/>
    </row>
    <row r="296" spans="1:9" ht="29.25" customHeight="1" x14ac:dyDescent="0.2">
      <c r="A296" s="199"/>
      <c r="B296" s="199"/>
      <c r="C296" s="199"/>
      <c r="D296" s="199"/>
      <c r="E296" s="199"/>
      <c r="F296" s="199"/>
      <c r="G296" s="199"/>
      <c r="H296" s="199"/>
      <c r="I296" s="199"/>
    </row>
    <row r="297" spans="1:9" ht="29.25" customHeight="1" x14ac:dyDescent="0.2">
      <c r="A297" s="199"/>
      <c r="B297" s="199"/>
      <c r="C297" s="199"/>
      <c r="D297" s="199"/>
      <c r="E297" s="199"/>
      <c r="F297" s="199"/>
      <c r="G297" s="199"/>
      <c r="H297" s="199"/>
      <c r="I297" s="199"/>
    </row>
    <row r="298" spans="1:9" ht="29.25" customHeight="1" x14ac:dyDescent="0.2">
      <c r="A298" s="199"/>
      <c r="B298" s="199"/>
      <c r="C298" s="199"/>
      <c r="D298" s="199"/>
      <c r="E298" s="199"/>
      <c r="F298" s="199"/>
      <c r="G298" s="199"/>
      <c r="H298" s="199"/>
      <c r="I298" s="199"/>
    </row>
    <row r="299" spans="1:9" ht="29.25" customHeight="1" x14ac:dyDescent="0.2">
      <c r="A299" s="199"/>
      <c r="B299" s="199"/>
      <c r="C299" s="199"/>
      <c r="D299" s="199"/>
      <c r="E299" s="199"/>
      <c r="F299" s="199"/>
      <c r="G299" s="199"/>
      <c r="H299" s="199"/>
      <c r="I299" s="199"/>
    </row>
    <row r="300" spans="1:9" ht="29.25" customHeight="1" x14ac:dyDescent="0.2">
      <c r="A300" s="199"/>
      <c r="B300" s="199"/>
      <c r="C300" s="199"/>
      <c r="D300" s="199"/>
      <c r="E300" s="199"/>
      <c r="F300" s="199"/>
      <c r="G300" s="199"/>
      <c r="H300" s="199"/>
      <c r="I300" s="199"/>
    </row>
    <row r="301" spans="1:9" ht="29.25" customHeight="1" x14ac:dyDescent="0.2">
      <c r="A301" s="199"/>
      <c r="B301" s="199"/>
      <c r="C301" s="199"/>
      <c r="D301" s="199"/>
      <c r="E301" s="199"/>
      <c r="F301" s="199"/>
      <c r="G301" s="199"/>
      <c r="H301" s="199"/>
      <c r="I301" s="199"/>
    </row>
    <row r="302" spans="1:9" ht="29.25" customHeight="1" x14ac:dyDescent="0.2">
      <c r="A302" s="199"/>
      <c r="B302" s="199"/>
      <c r="C302" s="199"/>
      <c r="D302" s="199"/>
      <c r="E302" s="199"/>
      <c r="F302" s="199"/>
      <c r="G302" s="199"/>
      <c r="H302" s="199"/>
      <c r="I302" s="199"/>
    </row>
    <row r="303" spans="1:9" ht="29.25" customHeight="1" x14ac:dyDescent="0.2">
      <c r="A303" s="199"/>
      <c r="B303" s="199"/>
      <c r="C303" s="199"/>
      <c r="D303" s="199"/>
      <c r="E303" s="199"/>
      <c r="F303" s="199"/>
      <c r="G303" s="199"/>
      <c r="H303" s="199"/>
      <c r="I303" s="199"/>
    </row>
    <row r="304" spans="1:9" ht="29.25" customHeight="1" x14ac:dyDescent="0.2">
      <c r="A304" s="199"/>
      <c r="B304" s="199"/>
      <c r="C304" s="199"/>
      <c r="D304" s="199"/>
      <c r="E304" s="199"/>
      <c r="F304" s="199"/>
      <c r="G304" s="199"/>
      <c r="H304" s="199"/>
      <c r="I304" s="199"/>
    </row>
    <row r="305" spans="1:9" ht="29.25" customHeight="1" x14ac:dyDescent="0.2">
      <c r="A305" s="199"/>
      <c r="B305" s="199"/>
      <c r="C305" s="199"/>
      <c r="D305" s="199"/>
      <c r="E305" s="199"/>
      <c r="F305" s="199"/>
      <c r="G305" s="199"/>
      <c r="H305" s="199"/>
      <c r="I305" s="199"/>
    </row>
    <row r="306" spans="1:9" ht="29.25" customHeight="1" x14ac:dyDescent="0.2">
      <c r="A306" s="199"/>
      <c r="B306" s="199"/>
      <c r="C306" s="199"/>
      <c r="D306" s="199"/>
      <c r="E306" s="199"/>
      <c r="F306" s="199"/>
      <c r="G306" s="199"/>
      <c r="H306" s="199"/>
      <c r="I306" s="199"/>
    </row>
    <row r="307" spans="1:9" ht="29.25" customHeight="1" x14ac:dyDescent="0.2">
      <c r="A307" s="199"/>
      <c r="B307" s="199"/>
      <c r="C307" s="199"/>
      <c r="D307" s="199"/>
      <c r="E307" s="199"/>
      <c r="F307" s="199"/>
      <c r="G307" s="199"/>
      <c r="H307" s="199"/>
      <c r="I307" s="199"/>
    </row>
    <row r="308" spans="1:9" ht="29.25" customHeight="1" x14ac:dyDescent="0.2">
      <c r="A308" s="199"/>
      <c r="B308" s="199"/>
      <c r="C308" s="199"/>
      <c r="D308" s="199"/>
      <c r="E308" s="199"/>
      <c r="F308" s="199"/>
      <c r="G308" s="199"/>
      <c r="H308" s="199"/>
      <c r="I308" s="199"/>
    </row>
    <row r="309" spans="1:9" ht="29.25" customHeight="1" x14ac:dyDescent="0.2">
      <c r="A309" s="199"/>
      <c r="B309" s="199"/>
      <c r="C309" s="199"/>
      <c r="D309" s="199"/>
      <c r="E309" s="199"/>
      <c r="F309" s="199"/>
      <c r="G309" s="199"/>
      <c r="H309" s="199"/>
      <c r="I309" s="199"/>
    </row>
    <row r="310" spans="1:9" ht="29.25" customHeight="1" x14ac:dyDescent="0.2">
      <c r="A310" s="199"/>
      <c r="B310" s="199"/>
      <c r="C310" s="199"/>
      <c r="D310" s="199"/>
      <c r="E310" s="199"/>
      <c r="F310" s="199"/>
      <c r="G310" s="199"/>
      <c r="H310" s="199"/>
      <c r="I310" s="199"/>
    </row>
    <row r="311" spans="1:9" ht="29.25" customHeight="1" x14ac:dyDescent="0.2">
      <c r="A311" s="199"/>
      <c r="B311" s="199"/>
      <c r="C311" s="199"/>
      <c r="D311" s="199"/>
      <c r="E311" s="199"/>
      <c r="F311" s="199"/>
      <c r="G311" s="199"/>
      <c r="H311" s="199"/>
      <c r="I311" s="199"/>
    </row>
    <row r="312" spans="1:9" ht="29.25" customHeight="1" x14ac:dyDescent="0.2">
      <c r="A312" s="199"/>
      <c r="B312" s="199"/>
      <c r="C312" s="199"/>
      <c r="D312" s="199"/>
      <c r="E312" s="199"/>
      <c r="F312" s="199"/>
      <c r="G312" s="199"/>
      <c r="H312" s="199"/>
      <c r="I312" s="199"/>
    </row>
    <row r="313" spans="1:9" ht="29.25" customHeight="1" x14ac:dyDescent="0.2">
      <c r="A313" s="199"/>
      <c r="B313" s="199"/>
      <c r="C313" s="199"/>
      <c r="D313" s="199"/>
      <c r="E313" s="199"/>
      <c r="F313" s="199"/>
      <c r="G313" s="199"/>
      <c r="H313" s="199"/>
      <c r="I313" s="199"/>
    </row>
    <row r="314" spans="1:9" ht="29.25" customHeight="1" x14ac:dyDescent="0.2">
      <c r="A314" s="199"/>
      <c r="B314" s="199"/>
      <c r="C314" s="199"/>
      <c r="D314" s="199"/>
      <c r="E314" s="199"/>
      <c r="F314" s="199"/>
      <c r="G314" s="199"/>
      <c r="H314" s="199"/>
      <c r="I314" s="199"/>
    </row>
    <row r="315" spans="1:9" ht="29.25" customHeight="1" x14ac:dyDescent="0.2">
      <c r="A315" s="199"/>
      <c r="B315" s="199"/>
      <c r="C315" s="199"/>
      <c r="D315" s="199"/>
      <c r="E315" s="199"/>
      <c r="F315" s="199"/>
      <c r="G315" s="199"/>
      <c r="H315" s="199"/>
      <c r="I315" s="199"/>
    </row>
    <row r="316" spans="1:9" ht="29.25" customHeight="1" x14ac:dyDescent="0.2">
      <c r="A316" s="199"/>
      <c r="B316" s="199"/>
      <c r="C316" s="199"/>
      <c r="D316" s="199"/>
      <c r="E316" s="199"/>
      <c r="F316" s="199"/>
      <c r="G316" s="199"/>
      <c r="H316" s="199"/>
      <c r="I316" s="199"/>
    </row>
    <row r="317" spans="1:9" ht="29.25" customHeight="1" x14ac:dyDescent="0.2">
      <c r="A317" s="199"/>
      <c r="B317" s="199"/>
      <c r="C317" s="199"/>
      <c r="D317" s="199"/>
      <c r="E317" s="199"/>
      <c r="F317" s="199"/>
      <c r="G317" s="199"/>
      <c r="H317" s="199"/>
      <c r="I317" s="199"/>
    </row>
    <row r="318" spans="1:9" ht="29.25" customHeight="1" x14ac:dyDescent="0.2">
      <c r="A318" s="199"/>
      <c r="B318" s="199"/>
      <c r="C318" s="199"/>
      <c r="D318" s="199"/>
      <c r="E318" s="199"/>
      <c r="F318" s="199"/>
      <c r="G318" s="199"/>
      <c r="H318" s="199"/>
      <c r="I318" s="199"/>
    </row>
    <row r="319" spans="1:9" ht="29.25" customHeight="1" x14ac:dyDescent="0.2">
      <c r="A319" s="199"/>
      <c r="B319" s="199"/>
      <c r="C319" s="199"/>
      <c r="D319" s="199"/>
      <c r="E319" s="199"/>
      <c r="F319" s="199"/>
      <c r="G319" s="199"/>
      <c r="H319" s="199"/>
      <c r="I319" s="199"/>
    </row>
    <row r="320" spans="1:9" ht="29.25" customHeight="1" x14ac:dyDescent="0.2">
      <c r="A320" s="199"/>
      <c r="B320" s="199"/>
      <c r="C320" s="199"/>
      <c r="D320" s="199"/>
      <c r="E320" s="199"/>
      <c r="F320" s="199"/>
      <c r="G320" s="199"/>
      <c r="H320" s="199"/>
      <c r="I320" s="199"/>
    </row>
    <row r="321" spans="1:9" ht="29.25" customHeight="1" x14ac:dyDescent="0.2">
      <c r="A321" s="199"/>
      <c r="B321" s="199"/>
      <c r="C321" s="199"/>
      <c r="D321" s="199"/>
      <c r="E321" s="199"/>
      <c r="F321" s="199"/>
      <c r="G321" s="199"/>
      <c r="H321" s="199"/>
      <c r="I321" s="199"/>
    </row>
    <row r="322" spans="1:9" ht="29.25" customHeight="1" x14ac:dyDescent="0.2">
      <c r="A322" s="199"/>
      <c r="B322" s="199"/>
      <c r="C322" s="199"/>
      <c r="D322" s="199"/>
      <c r="E322" s="199"/>
      <c r="F322" s="199"/>
      <c r="G322" s="199"/>
      <c r="H322" s="199"/>
      <c r="I322" s="199"/>
    </row>
    <row r="323" spans="1:9" ht="29.25" customHeight="1" x14ac:dyDescent="0.2">
      <c r="A323" s="199"/>
      <c r="B323" s="199"/>
      <c r="C323" s="199"/>
      <c r="D323" s="199"/>
      <c r="E323" s="199"/>
      <c r="F323" s="199"/>
      <c r="G323" s="199"/>
      <c r="H323" s="199"/>
      <c r="I323" s="199"/>
    </row>
    <row r="324" spans="1:9" ht="29.25" customHeight="1" x14ac:dyDescent="0.2">
      <c r="A324" s="199"/>
      <c r="B324" s="199"/>
      <c r="C324" s="199"/>
      <c r="D324" s="199"/>
      <c r="E324" s="199"/>
      <c r="F324" s="199"/>
      <c r="G324" s="199"/>
      <c r="H324" s="199"/>
      <c r="I324" s="199"/>
    </row>
    <row r="325" spans="1:9" ht="29.25" customHeight="1" x14ac:dyDescent="0.2">
      <c r="A325" s="199"/>
      <c r="B325" s="199"/>
      <c r="C325" s="199"/>
      <c r="D325" s="199"/>
      <c r="E325" s="199"/>
      <c r="F325" s="199"/>
      <c r="G325" s="199"/>
      <c r="H325" s="199"/>
      <c r="I325" s="199"/>
    </row>
    <row r="326" spans="1:9" ht="29.25" customHeight="1" x14ac:dyDescent="0.2">
      <c r="A326" s="199"/>
      <c r="B326" s="199"/>
      <c r="C326" s="199"/>
      <c r="D326" s="199"/>
      <c r="E326" s="199"/>
      <c r="F326" s="199"/>
      <c r="G326" s="199"/>
      <c r="H326" s="199"/>
      <c r="I326" s="199"/>
    </row>
    <row r="327" spans="1:9" ht="29.25" customHeight="1" x14ac:dyDescent="0.2">
      <c r="A327" s="199"/>
      <c r="B327" s="199"/>
      <c r="C327" s="199"/>
      <c r="D327" s="199"/>
      <c r="E327" s="199"/>
      <c r="F327" s="199"/>
      <c r="G327" s="199"/>
      <c r="H327" s="199"/>
      <c r="I327" s="199"/>
    </row>
    <row r="328" spans="1:9" ht="29.25" customHeight="1" x14ac:dyDescent="0.2">
      <c r="A328" s="199"/>
      <c r="B328" s="199"/>
      <c r="C328" s="199"/>
      <c r="D328" s="199"/>
      <c r="E328" s="199"/>
      <c r="F328" s="199"/>
      <c r="G328" s="199"/>
      <c r="H328" s="199"/>
      <c r="I328" s="199"/>
    </row>
    <row r="329" spans="1:9" ht="29.25" customHeight="1" x14ac:dyDescent="0.2">
      <c r="A329" s="199"/>
      <c r="B329" s="199"/>
      <c r="C329" s="199"/>
      <c r="D329" s="199"/>
      <c r="E329" s="199"/>
      <c r="F329" s="199"/>
      <c r="G329" s="199"/>
      <c r="H329" s="199"/>
      <c r="I329" s="199"/>
    </row>
    <row r="330" spans="1:9" ht="29.25" customHeight="1" x14ac:dyDescent="0.2">
      <c r="A330" s="199"/>
      <c r="B330" s="199"/>
      <c r="C330" s="199"/>
      <c r="D330" s="199"/>
      <c r="E330" s="199"/>
      <c r="F330" s="199"/>
      <c r="G330" s="199"/>
      <c r="H330" s="199"/>
      <c r="I330" s="199"/>
    </row>
    <row r="331" spans="1:9" ht="29.25" customHeight="1" x14ac:dyDescent="0.2">
      <c r="A331" s="199"/>
      <c r="B331" s="199"/>
      <c r="C331" s="199"/>
      <c r="D331" s="199"/>
      <c r="E331" s="199"/>
      <c r="F331" s="199"/>
      <c r="G331" s="199"/>
      <c r="H331" s="199"/>
      <c r="I331" s="199"/>
    </row>
    <row r="332" spans="1:9" ht="29.25" customHeight="1" x14ac:dyDescent="0.2">
      <c r="A332" s="199"/>
      <c r="B332" s="199"/>
      <c r="C332" s="199"/>
      <c r="D332" s="199"/>
      <c r="E332" s="199"/>
      <c r="F332" s="199"/>
      <c r="G332" s="199"/>
      <c r="H332" s="199"/>
      <c r="I332" s="199"/>
    </row>
    <row r="333" spans="1:9" ht="29.25" customHeight="1" x14ac:dyDescent="0.2">
      <c r="A333" s="199"/>
      <c r="B333" s="199"/>
      <c r="C333" s="199"/>
      <c r="D333" s="199"/>
      <c r="E333" s="199"/>
      <c r="F333" s="199"/>
      <c r="G333" s="199"/>
      <c r="H333" s="199"/>
      <c r="I333" s="199"/>
    </row>
    <row r="334" spans="1:9" ht="29.25" customHeight="1" x14ac:dyDescent="0.2">
      <c r="A334" s="199"/>
      <c r="B334" s="199"/>
      <c r="C334" s="199"/>
      <c r="D334" s="199"/>
      <c r="E334" s="199"/>
      <c r="F334" s="199"/>
      <c r="G334" s="199"/>
      <c r="H334" s="199"/>
      <c r="I334" s="199"/>
    </row>
    <row r="335" spans="1:9" ht="29.25" customHeight="1" x14ac:dyDescent="0.2">
      <c r="A335" s="199"/>
      <c r="B335" s="199"/>
      <c r="C335" s="199"/>
      <c r="D335" s="199"/>
      <c r="E335" s="199"/>
      <c r="F335" s="199"/>
      <c r="G335" s="199"/>
      <c r="H335" s="199"/>
      <c r="I335" s="199"/>
    </row>
    <row r="336" spans="1:9" ht="29.25" customHeight="1" x14ac:dyDescent="0.2">
      <c r="A336" s="199"/>
      <c r="B336" s="199"/>
      <c r="C336" s="199"/>
      <c r="D336" s="199"/>
      <c r="E336" s="199"/>
      <c r="F336" s="199"/>
      <c r="G336" s="199"/>
      <c r="H336" s="199"/>
      <c r="I336" s="199"/>
    </row>
    <row r="337" spans="1:9" ht="29.25" customHeight="1" x14ac:dyDescent="0.2">
      <c r="A337" s="199"/>
      <c r="B337" s="199"/>
      <c r="C337" s="199"/>
      <c r="D337" s="199"/>
      <c r="E337" s="199"/>
      <c r="F337" s="199"/>
      <c r="G337" s="199"/>
      <c r="H337" s="199"/>
      <c r="I337" s="199"/>
    </row>
    <row r="338" spans="1:9" ht="29.25" customHeight="1" x14ac:dyDescent="0.2">
      <c r="A338" s="199"/>
      <c r="B338" s="199"/>
      <c r="C338" s="199"/>
      <c r="D338" s="199"/>
      <c r="E338" s="199"/>
      <c r="F338" s="199"/>
      <c r="G338" s="199"/>
      <c r="H338" s="199"/>
      <c r="I338" s="199"/>
    </row>
    <row r="339" spans="1:9" ht="29.25" customHeight="1" x14ac:dyDescent="0.2">
      <c r="A339" s="199"/>
      <c r="B339" s="199"/>
      <c r="C339" s="199"/>
      <c r="D339" s="199"/>
      <c r="E339" s="199"/>
      <c r="F339" s="199"/>
      <c r="G339" s="199"/>
      <c r="H339" s="199"/>
      <c r="I339" s="199"/>
    </row>
    <row r="340" spans="1:9" ht="29.25" customHeight="1" x14ac:dyDescent="0.2">
      <c r="A340" s="199"/>
      <c r="B340" s="199"/>
      <c r="C340" s="199"/>
      <c r="D340" s="199"/>
      <c r="E340" s="199"/>
      <c r="F340" s="199"/>
      <c r="G340" s="199"/>
      <c r="H340" s="199"/>
      <c r="I340" s="199"/>
    </row>
    <row r="341" spans="1:9" ht="29.25" customHeight="1" x14ac:dyDescent="0.2">
      <c r="A341" s="199"/>
      <c r="B341" s="199"/>
      <c r="C341" s="199"/>
      <c r="D341" s="199"/>
      <c r="E341" s="199"/>
      <c r="F341" s="199"/>
      <c r="G341" s="199"/>
      <c r="H341" s="199"/>
      <c r="I341" s="199"/>
    </row>
    <row r="342" spans="1:9" ht="29.25" customHeight="1" x14ac:dyDescent="0.2">
      <c r="A342" s="199"/>
      <c r="B342" s="199"/>
      <c r="C342" s="199"/>
      <c r="D342" s="199"/>
      <c r="E342" s="199"/>
      <c r="F342" s="199"/>
      <c r="G342" s="199"/>
      <c r="H342" s="199"/>
      <c r="I342" s="199"/>
    </row>
    <row r="343" spans="1:9" ht="29.25" customHeight="1" x14ac:dyDescent="0.2">
      <c r="A343" s="199"/>
      <c r="B343" s="199"/>
      <c r="C343" s="199"/>
      <c r="D343" s="199"/>
      <c r="E343" s="199"/>
      <c r="F343" s="199"/>
      <c r="G343" s="199"/>
      <c r="H343" s="199"/>
      <c r="I343" s="199"/>
    </row>
    <row r="344" spans="1:9" ht="29.25" customHeight="1" x14ac:dyDescent="0.2">
      <c r="A344" s="199"/>
      <c r="B344" s="199"/>
      <c r="C344" s="199"/>
      <c r="D344" s="199"/>
      <c r="E344" s="199"/>
      <c r="F344" s="199"/>
      <c r="G344" s="199"/>
      <c r="H344" s="199"/>
      <c r="I344" s="199"/>
    </row>
    <row r="345" spans="1:9" ht="29.25" customHeight="1" x14ac:dyDescent="0.2">
      <c r="A345" s="199"/>
      <c r="B345" s="199"/>
      <c r="C345" s="199"/>
      <c r="D345" s="199"/>
      <c r="E345" s="199"/>
      <c r="F345" s="199"/>
      <c r="G345" s="199"/>
      <c r="H345" s="199"/>
      <c r="I345" s="199"/>
    </row>
    <row r="346" spans="1:9" ht="29.25" customHeight="1" x14ac:dyDescent="0.2">
      <c r="A346" s="199"/>
      <c r="B346" s="199"/>
      <c r="C346" s="199"/>
      <c r="D346" s="199"/>
      <c r="E346" s="199"/>
      <c r="F346" s="199"/>
      <c r="G346" s="199"/>
      <c r="H346" s="199"/>
      <c r="I346" s="199"/>
    </row>
    <row r="347" spans="1:9" ht="29.25" customHeight="1" x14ac:dyDescent="0.2">
      <c r="A347" s="199"/>
      <c r="B347" s="199"/>
      <c r="C347" s="199"/>
      <c r="D347" s="199"/>
      <c r="E347" s="199"/>
      <c r="F347" s="199"/>
      <c r="G347" s="199"/>
      <c r="H347" s="199"/>
      <c r="I347" s="199"/>
    </row>
    <row r="348" spans="1:9" ht="29.25" customHeight="1" x14ac:dyDescent="0.2">
      <c r="A348" s="199"/>
      <c r="B348" s="199"/>
      <c r="C348" s="199"/>
      <c r="D348" s="199"/>
      <c r="E348" s="199"/>
      <c r="F348" s="199"/>
      <c r="G348" s="199"/>
      <c r="H348" s="199"/>
      <c r="I348" s="199"/>
    </row>
    <row r="349" spans="1:9" ht="29.25" customHeight="1" x14ac:dyDescent="0.2">
      <c r="A349" s="199"/>
      <c r="B349" s="199"/>
      <c r="C349" s="199"/>
      <c r="D349" s="199"/>
      <c r="E349" s="199"/>
      <c r="F349" s="199"/>
      <c r="G349" s="199"/>
      <c r="H349" s="199"/>
      <c r="I349" s="199"/>
    </row>
    <row r="350" spans="1:9" ht="29.25" customHeight="1" x14ac:dyDescent="0.2">
      <c r="A350" s="199"/>
      <c r="B350" s="199"/>
      <c r="C350" s="199"/>
      <c r="D350" s="199"/>
      <c r="E350" s="199"/>
      <c r="F350" s="199"/>
      <c r="G350" s="199"/>
      <c r="H350" s="199"/>
      <c r="I350" s="199"/>
    </row>
    <row r="351" spans="1:9" ht="29.25" customHeight="1" x14ac:dyDescent="0.2">
      <c r="A351" s="199"/>
      <c r="B351" s="199"/>
      <c r="C351" s="199"/>
      <c r="D351" s="199"/>
      <c r="E351" s="199"/>
      <c r="F351" s="199"/>
      <c r="G351" s="199"/>
      <c r="H351" s="199"/>
      <c r="I351" s="199"/>
    </row>
    <row r="352" spans="1:9" ht="29.25" customHeight="1" x14ac:dyDescent="0.2">
      <c r="A352" s="199"/>
      <c r="B352" s="199"/>
      <c r="C352" s="199"/>
      <c r="D352" s="199"/>
      <c r="E352" s="199"/>
      <c r="F352" s="199"/>
      <c r="G352" s="199"/>
      <c r="H352" s="199"/>
      <c r="I352" s="199"/>
    </row>
    <row r="353" spans="1:9" ht="29.25" customHeight="1" x14ac:dyDescent="0.2">
      <c r="A353" s="199"/>
      <c r="B353" s="199"/>
      <c r="C353" s="199"/>
      <c r="D353" s="199"/>
      <c r="E353" s="199"/>
      <c r="F353" s="199"/>
      <c r="G353" s="199"/>
      <c r="H353" s="199"/>
      <c r="I353" s="199"/>
    </row>
    <row r="354" spans="1:9" ht="29.25" customHeight="1" x14ac:dyDescent="0.2">
      <c r="A354" s="199"/>
      <c r="B354" s="199"/>
      <c r="C354" s="199"/>
      <c r="D354" s="199"/>
      <c r="E354" s="199"/>
      <c r="F354" s="199"/>
      <c r="G354" s="199"/>
      <c r="H354" s="199"/>
      <c r="I354" s="199"/>
    </row>
    <row r="355" spans="1:9" ht="29.25" customHeight="1" x14ac:dyDescent="0.2">
      <c r="A355" s="199"/>
      <c r="B355" s="199"/>
      <c r="C355" s="199"/>
      <c r="D355" s="199"/>
      <c r="E355" s="199"/>
      <c r="F355" s="199"/>
      <c r="G355" s="199"/>
      <c r="H355" s="199"/>
      <c r="I355" s="199"/>
    </row>
    <row r="356" spans="1:9" ht="29.25" customHeight="1" x14ac:dyDescent="0.2">
      <c r="A356" s="199"/>
      <c r="B356" s="199"/>
      <c r="C356" s="199"/>
      <c r="D356" s="199"/>
      <c r="E356" s="199"/>
      <c r="F356" s="199"/>
      <c r="G356" s="199"/>
      <c r="H356" s="199"/>
      <c r="I356" s="199"/>
    </row>
    <row r="357" spans="1:9" ht="29.25" customHeight="1" x14ac:dyDescent="0.2">
      <c r="A357" s="199"/>
      <c r="B357" s="199"/>
      <c r="C357" s="199"/>
      <c r="D357" s="199"/>
      <c r="E357" s="199"/>
      <c r="F357" s="199"/>
      <c r="G357" s="199"/>
      <c r="H357" s="199"/>
      <c r="I357" s="199"/>
    </row>
    <row r="358" spans="1:9" ht="29.25" customHeight="1" x14ac:dyDescent="0.2">
      <c r="A358" s="199"/>
      <c r="B358" s="199"/>
      <c r="C358" s="199"/>
      <c r="D358" s="199"/>
      <c r="E358" s="199"/>
      <c r="F358" s="199"/>
      <c r="G358" s="199"/>
      <c r="H358" s="199"/>
      <c r="I358" s="199"/>
    </row>
    <row r="359" spans="1:9" ht="29.25" customHeight="1" x14ac:dyDescent="0.2">
      <c r="A359" s="199"/>
      <c r="B359" s="199"/>
      <c r="C359" s="199"/>
      <c r="D359" s="199"/>
      <c r="E359" s="199"/>
      <c r="F359" s="199"/>
      <c r="G359" s="199"/>
      <c r="H359" s="199"/>
      <c r="I359" s="199"/>
    </row>
    <row r="360" spans="1:9" ht="29.25" customHeight="1" x14ac:dyDescent="0.2">
      <c r="A360" s="199"/>
      <c r="B360" s="199"/>
      <c r="C360" s="199"/>
      <c r="D360" s="199"/>
      <c r="E360" s="199"/>
      <c r="F360" s="199"/>
      <c r="G360" s="199"/>
      <c r="H360" s="199"/>
      <c r="I360" s="199"/>
    </row>
    <row r="361" spans="1:9" ht="29.25" customHeight="1" x14ac:dyDescent="0.2">
      <c r="A361" s="199"/>
      <c r="B361" s="199"/>
      <c r="C361" s="199"/>
      <c r="D361" s="199"/>
      <c r="E361" s="199"/>
      <c r="F361" s="199"/>
      <c r="G361" s="199"/>
      <c r="H361" s="199"/>
      <c r="I361" s="199"/>
    </row>
    <row r="362" spans="1:9" ht="29.25" customHeight="1" x14ac:dyDescent="0.2">
      <c r="A362" s="199"/>
      <c r="B362" s="199"/>
      <c r="C362" s="199"/>
      <c r="D362" s="199"/>
      <c r="E362" s="199"/>
      <c r="F362" s="199"/>
      <c r="G362" s="199"/>
      <c r="H362" s="199"/>
      <c r="I362" s="199"/>
    </row>
    <row r="363" spans="1:9" ht="29.25" customHeight="1" x14ac:dyDescent="0.2">
      <c r="A363" s="199"/>
      <c r="B363" s="199"/>
      <c r="C363" s="199"/>
      <c r="D363" s="199"/>
      <c r="E363" s="199"/>
      <c r="F363" s="199"/>
      <c r="G363" s="199"/>
      <c r="H363" s="199"/>
      <c r="I363" s="199"/>
    </row>
    <row r="364" spans="1:9" ht="29.25" customHeight="1" x14ac:dyDescent="0.2">
      <c r="A364" s="199"/>
      <c r="B364" s="199"/>
      <c r="C364" s="199"/>
      <c r="D364" s="199"/>
      <c r="E364" s="199"/>
      <c r="F364" s="199"/>
      <c r="G364" s="199"/>
      <c r="H364" s="199"/>
      <c r="I364" s="199"/>
    </row>
    <row r="365" spans="1:9" ht="29.25" customHeight="1" x14ac:dyDescent="0.2">
      <c r="A365" s="199"/>
      <c r="B365" s="199"/>
      <c r="C365" s="199"/>
      <c r="D365" s="199"/>
      <c r="E365" s="199"/>
      <c r="F365" s="199"/>
      <c r="G365" s="199"/>
      <c r="H365" s="199"/>
      <c r="I365" s="199"/>
    </row>
    <row r="366" spans="1:9" ht="29.25" customHeight="1" x14ac:dyDescent="0.2">
      <c r="A366" s="199"/>
      <c r="B366" s="199"/>
      <c r="C366" s="199"/>
      <c r="D366" s="199"/>
      <c r="E366" s="199"/>
      <c r="F366" s="199"/>
      <c r="G366" s="199"/>
      <c r="H366" s="199"/>
      <c r="I366" s="199"/>
    </row>
    <row r="367" spans="1:9" ht="29.25" customHeight="1" x14ac:dyDescent="0.2">
      <c r="A367" s="199"/>
      <c r="B367" s="199"/>
      <c r="C367" s="199"/>
      <c r="D367" s="199"/>
      <c r="E367" s="199"/>
      <c r="F367" s="199"/>
      <c r="G367" s="199"/>
      <c r="H367" s="199"/>
      <c r="I367" s="199"/>
    </row>
    <row r="368" spans="1:9" ht="29.25" customHeight="1" x14ac:dyDescent="0.2">
      <c r="A368" s="199"/>
      <c r="B368" s="199"/>
      <c r="C368" s="199"/>
      <c r="D368" s="199"/>
      <c r="E368" s="199"/>
      <c r="F368" s="199"/>
      <c r="G368" s="199"/>
      <c r="H368" s="199"/>
      <c r="I368" s="199"/>
    </row>
    <row r="369" spans="1:9" ht="29.25" customHeight="1" x14ac:dyDescent="0.2">
      <c r="A369" s="199"/>
      <c r="B369" s="199"/>
      <c r="C369" s="199"/>
      <c r="D369" s="199"/>
      <c r="E369" s="199"/>
      <c r="F369" s="199"/>
      <c r="G369" s="199"/>
      <c r="H369" s="199"/>
      <c r="I369" s="199"/>
    </row>
    <row r="370" spans="1:9" ht="29.25" customHeight="1" x14ac:dyDescent="0.2">
      <c r="A370" s="199"/>
      <c r="B370" s="199"/>
      <c r="C370" s="199"/>
      <c r="D370" s="199"/>
      <c r="E370" s="199"/>
      <c r="F370" s="199"/>
      <c r="G370" s="199"/>
      <c r="H370" s="199"/>
      <c r="I370" s="199"/>
    </row>
    <row r="371" spans="1:9" ht="29.25" customHeight="1" x14ac:dyDescent="0.2">
      <c r="A371" s="199"/>
      <c r="B371" s="199"/>
      <c r="C371" s="199"/>
      <c r="D371" s="199"/>
      <c r="E371" s="199"/>
      <c r="F371" s="199"/>
      <c r="G371" s="199"/>
      <c r="H371" s="199"/>
      <c r="I371" s="199"/>
    </row>
    <row r="372" spans="1:9" ht="29.25" customHeight="1" x14ac:dyDescent="0.2">
      <c r="A372" s="199"/>
      <c r="B372" s="199"/>
      <c r="C372" s="199"/>
      <c r="D372" s="199"/>
      <c r="E372" s="199"/>
      <c r="F372" s="199"/>
      <c r="G372" s="199"/>
      <c r="H372" s="199"/>
      <c r="I372" s="199"/>
    </row>
    <row r="373" spans="1:9" ht="29.25" customHeight="1" x14ac:dyDescent="0.2">
      <c r="A373" s="199"/>
      <c r="B373" s="199"/>
      <c r="C373" s="199"/>
      <c r="D373" s="199"/>
      <c r="E373" s="199"/>
      <c r="F373" s="199"/>
      <c r="G373" s="199"/>
      <c r="H373" s="199"/>
      <c r="I373" s="199"/>
    </row>
    <row r="374" spans="1:9" ht="29.25" customHeight="1" x14ac:dyDescent="0.2">
      <c r="A374" s="199"/>
      <c r="B374" s="199"/>
      <c r="C374" s="199"/>
      <c r="D374" s="199"/>
      <c r="E374" s="199"/>
      <c r="F374" s="199"/>
      <c r="G374" s="199"/>
      <c r="H374" s="199"/>
      <c r="I374" s="199"/>
    </row>
    <row r="375" spans="1:9" ht="29.25" customHeight="1" x14ac:dyDescent="0.2">
      <c r="A375" s="199"/>
      <c r="B375" s="199"/>
      <c r="C375" s="199"/>
      <c r="D375" s="199"/>
      <c r="E375" s="199"/>
      <c r="F375" s="199"/>
      <c r="G375" s="199"/>
      <c r="H375" s="199"/>
      <c r="I375" s="199"/>
    </row>
    <row r="376" spans="1:9" ht="29.25" customHeight="1" x14ac:dyDescent="0.2">
      <c r="A376" s="199"/>
      <c r="B376" s="199"/>
      <c r="C376" s="199"/>
      <c r="D376" s="199"/>
      <c r="E376" s="199"/>
      <c r="F376" s="199"/>
      <c r="G376" s="199"/>
      <c r="H376" s="199"/>
      <c r="I376" s="199"/>
    </row>
    <row r="377" spans="1:9" ht="29.25" customHeight="1" x14ac:dyDescent="0.2">
      <c r="A377" s="199"/>
      <c r="B377" s="199"/>
      <c r="C377" s="199"/>
      <c r="D377" s="199"/>
      <c r="E377" s="199"/>
      <c r="F377" s="199"/>
      <c r="G377" s="199"/>
      <c r="H377" s="199"/>
      <c r="I377" s="199"/>
    </row>
    <row r="378" spans="1:9" ht="29.25" customHeight="1" x14ac:dyDescent="0.2">
      <c r="A378" s="199"/>
      <c r="B378" s="199"/>
      <c r="C378" s="199"/>
      <c r="D378" s="199"/>
      <c r="E378" s="199"/>
      <c r="F378" s="199"/>
      <c r="G378" s="199"/>
      <c r="H378" s="199"/>
      <c r="I378" s="199"/>
    </row>
    <row r="379" spans="1:9" ht="29.25" customHeight="1" x14ac:dyDescent="0.2">
      <c r="A379" s="199"/>
      <c r="B379" s="199"/>
      <c r="C379" s="199"/>
      <c r="D379" s="199"/>
      <c r="E379" s="199"/>
      <c r="F379" s="199"/>
      <c r="G379" s="199"/>
      <c r="H379" s="199"/>
      <c r="I379" s="199"/>
    </row>
    <row r="380" spans="1:9" ht="29.25" customHeight="1" x14ac:dyDescent="0.2">
      <c r="A380" s="199"/>
      <c r="B380" s="199"/>
      <c r="C380" s="199"/>
      <c r="D380" s="199"/>
      <c r="E380" s="199"/>
      <c r="F380" s="199"/>
      <c r="G380" s="199"/>
      <c r="H380" s="199"/>
      <c r="I380" s="199"/>
    </row>
    <row r="381" spans="1:9" ht="29.25" customHeight="1" x14ac:dyDescent="0.2">
      <c r="A381" s="199"/>
      <c r="B381" s="199"/>
      <c r="C381" s="199"/>
      <c r="D381" s="199"/>
      <c r="E381" s="199"/>
      <c r="F381" s="199"/>
      <c r="G381" s="199"/>
      <c r="H381" s="199"/>
      <c r="I381" s="199"/>
    </row>
    <row r="382" spans="1:9" ht="29.25" customHeight="1" x14ac:dyDescent="0.2">
      <c r="A382" s="199"/>
      <c r="B382" s="199"/>
      <c r="C382" s="199"/>
      <c r="D382" s="199"/>
      <c r="E382" s="199"/>
      <c r="F382" s="199"/>
      <c r="G382" s="199"/>
      <c r="H382" s="199"/>
      <c r="I382" s="199"/>
    </row>
    <row r="383" spans="1:9" ht="29.25" customHeight="1" x14ac:dyDescent="0.2">
      <c r="A383" s="199"/>
      <c r="B383" s="199"/>
      <c r="C383" s="199"/>
      <c r="D383" s="199"/>
      <c r="E383" s="199"/>
      <c r="F383" s="199"/>
      <c r="G383" s="199"/>
      <c r="H383" s="199"/>
      <c r="I383" s="199"/>
    </row>
    <row r="384" spans="1:9" ht="29.25" customHeight="1" x14ac:dyDescent="0.2">
      <c r="A384" s="199"/>
      <c r="B384" s="199"/>
      <c r="C384" s="199"/>
      <c r="D384" s="199"/>
      <c r="E384" s="199"/>
      <c r="F384" s="199"/>
      <c r="G384" s="199"/>
      <c r="H384" s="199"/>
      <c r="I384" s="199"/>
    </row>
    <row r="385" spans="1:9" ht="29.25" customHeight="1" x14ac:dyDescent="0.2">
      <c r="A385" s="199"/>
      <c r="B385" s="199"/>
      <c r="C385" s="199"/>
      <c r="D385" s="199"/>
      <c r="E385" s="199"/>
      <c r="F385" s="199"/>
      <c r="G385" s="199"/>
      <c r="H385" s="199"/>
      <c r="I385" s="199"/>
    </row>
    <row r="386" spans="1:9" ht="29.25" customHeight="1" x14ac:dyDescent="0.2">
      <c r="A386" s="199"/>
      <c r="B386" s="199"/>
      <c r="C386" s="199"/>
      <c r="D386" s="199"/>
      <c r="E386" s="199"/>
      <c r="F386" s="199"/>
      <c r="G386" s="199"/>
      <c r="H386" s="199"/>
      <c r="I386" s="199"/>
    </row>
    <row r="387" spans="1:9" ht="29.25" customHeight="1" x14ac:dyDescent="0.2">
      <c r="A387" s="199"/>
      <c r="B387" s="199"/>
      <c r="C387" s="199"/>
      <c r="D387" s="199"/>
      <c r="E387" s="199"/>
      <c r="F387" s="199"/>
      <c r="G387" s="199"/>
      <c r="H387" s="199"/>
      <c r="I387" s="199"/>
    </row>
    <row r="388" spans="1:9" ht="29.25" customHeight="1" x14ac:dyDescent="0.2">
      <c r="A388" s="199"/>
      <c r="B388" s="199"/>
      <c r="C388" s="199"/>
      <c r="D388" s="199"/>
      <c r="E388" s="199"/>
      <c r="F388" s="199"/>
      <c r="G388" s="199"/>
      <c r="H388" s="199"/>
      <c r="I388" s="199"/>
    </row>
    <row r="389" spans="1:9" ht="29.25" customHeight="1" x14ac:dyDescent="0.2">
      <c r="A389" s="199"/>
      <c r="B389" s="199"/>
      <c r="C389" s="199"/>
      <c r="D389" s="199"/>
      <c r="E389" s="199"/>
      <c r="F389" s="199"/>
      <c r="G389" s="199"/>
      <c r="H389" s="199"/>
      <c r="I389" s="199"/>
    </row>
    <row r="390" spans="1:9" ht="29.25" customHeight="1" x14ac:dyDescent="0.2">
      <c r="A390" s="199"/>
      <c r="B390" s="199"/>
      <c r="C390" s="199"/>
      <c r="D390" s="199"/>
      <c r="E390" s="199"/>
      <c r="F390" s="199"/>
      <c r="G390" s="199"/>
      <c r="H390" s="199"/>
      <c r="I390" s="199"/>
    </row>
    <row r="391" spans="1:9" ht="29.25" customHeight="1" x14ac:dyDescent="0.2">
      <c r="A391" s="199"/>
      <c r="B391" s="199"/>
      <c r="C391" s="199"/>
      <c r="D391" s="199"/>
      <c r="E391" s="199"/>
      <c r="F391" s="199"/>
      <c r="G391" s="199"/>
      <c r="H391" s="199"/>
      <c r="I391" s="199"/>
    </row>
    <row r="392" spans="1:9" ht="29.25" customHeight="1" x14ac:dyDescent="0.2">
      <c r="A392" s="199"/>
      <c r="B392" s="199"/>
      <c r="C392" s="199"/>
      <c r="D392" s="199"/>
      <c r="E392" s="199"/>
      <c r="F392" s="199"/>
      <c r="G392" s="199"/>
      <c r="H392" s="199"/>
      <c r="I392" s="199"/>
    </row>
    <row r="393" spans="1:9" ht="29.25" customHeight="1" x14ac:dyDescent="0.2">
      <c r="A393" s="199"/>
      <c r="B393" s="199"/>
      <c r="C393" s="199"/>
      <c r="D393" s="199"/>
      <c r="E393" s="199"/>
      <c r="F393" s="199"/>
      <c r="G393" s="199"/>
      <c r="H393" s="199"/>
      <c r="I393" s="199"/>
    </row>
    <row r="394" spans="1:9" ht="29.25" customHeight="1" x14ac:dyDescent="0.2">
      <c r="A394" s="199"/>
      <c r="B394" s="199"/>
      <c r="C394" s="199"/>
      <c r="D394" s="199"/>
      <c r="E394" s="199"/>
      <c r="F394" s="199"/>
      <c r="G394" s="199"/>
      <c r="H394" s="199"/>
      <c r="I394" s="199"/>
    </row>
    <row r="395" spans="1:9" ht="29.25" customHeight="1" x14ac:dyDescent="0.2">
      <c r="A395" s="199"/>
      <c r="B395" s="199"/>
      <c r="C395" s="199"/>
      <c r="D395" s="199"/>
      <c r="E395" s="199"/>
      <c r="F395" s="199"/>
      <c r="G395" s="199"/>
      <c r="H395" s="199"/>
      <c r="I395" s="199"/>
    </row>
    <row r="396" spans="1:9" ht="29.25" customHeight="1" x14ac:dyDescent="0.2">
      <c r="A396" s="199"/>
      <c r="B396" s="199"/>
      <c r="C396" s="199"/>
      <c r="D396" s="199"/>
      <c r="E396" s="199"/>
      <c r="F396" s="199"/>
      <c r="G396" s="199"/>
      <c r="H396" s="199"/>
      <c r="I396" s="199"/>
    </row>
    <row r="397" spans="1:9" ht="29.25" customHeight="1" x14ac:dyDescent="0.2">
      <c r="A397" s="199"/>
      <c r="B397" s="199"/>
      <c r="C397" s="199"/>
      <c r="D397" s="199"/>
      <c r="E397" s="199"/>
      <c r="F397" s="199"/>
      <c r="G397" s="199"/>
      <c r="H397" s="199"/>
      <c r="I397" s="199"/>
    </row>
    <row r="398" spans="1:9" ht="29.25" customHeight="1" x14ac:dyDescent="0.2">
      <c r="A398" s="199"/>
      <c r="B398" s="199"/>
      <c r="C398" s="199"/>
      <c r="D398" s="199"/>
      <c r="E398" s="199"/>
      <c r="F398" s="199"/>
      <c r="G398" s="199"/>
      <c r="H398" s="199"/>
      <c r="I398" s="199"/>
    </row>
    <row r="399" spans="1:9" ht="29.25" customHeight="1" x14ac:dyDescent="0.2">
      <c r="A399" s="199"/>
      <c r="B399" s="199"/>
      <c r="C399" s="199"/>
      <c r="D399" s="199"/>
      <c r="E399" s="199"/>
      <c r="F399" s="199"/>
      <c r="G399" s="199"/>
      <c r="H399" s="199"/>
      <c r="I399" s="199"/>
    </row>
    <row r="400" spans="1:9" ht="29.25" customHeight="1" x14ac:dyDescent="0.2">
      <c r="A400" s="199"/>
      <c r="B400" s="199"/>
      <c r="C400" s="199"/>
      <c r="D400" s="199"/>
      <c r="E400" s="199"/>
      <c r="F400" s="199"/>
      <c r="G400" s="199"/>
      <c r="H400" s="199"/>
      <c r="I400" s="199"/>
    </row>
    <row r="401" spans="1:9" ht="29.25" customHeight="1" x14ac:dyDescent="0.2">
      <c r="A401" s="199"/>
      <c r="B401" s="199"/>
      <c r="C401" s="199"/>
      <c r="D401" s="199"/>
      <c r="E401" s="199"/>
      <c r="F401" s="199"/>
      <c r="G401" s="199"/>
      <c r="H401" s="199"/>
      <c r="I401" s="199"/>
    </row>
    <row r="402" spans="1:9" ht="29.25" customHeight="1" x14ac:dyDescent="0.2">
      <c r="A402" s="199"/>
      <c r="B402" s="199"/>
      <c r="C402" s="199"/>
      <c r="D402" s="199"/>
      <c r="E402" s="199"/>
      <c r="F402" s="199"/>
      <c r="G402" s="199"/>
      <c r="H402" s="199"/>
      <c r="I402" s="199"/>
    </row>
    <row r="403" spans="1:9" ht="29.25" customHeight="1" x14ac:dyDescent="0.2">
      <c r="A403" s="199"/>
      <c r="B403" s="199"/>
      <c r="C403" s="199"/>
      <c r="D403" s="199"/>
      <c r="E403" s="199"/>
      <c r="F403" s="199"/>
      <c r="G403" s="199"/>
      <c r="H403" s="199"/>
      <c r="I403" s="199"/>
    </row>
    <row r="404" spans="1:9" ht="29.25" customHeight="1" x14ac:dyDescent="0.2">
      <c r="A404" s="199"/>
      <c r="B404" s="199"/>
      <c r="C404" s="199"/>
      <c r="D404" s="199"/>
      <c r="E404" s="199"/>
      <c r="F404" s="199"/>
      <c r="G404" s="199"/>
      <c r="H404" s="199"/>
      <c r="I404" s="199"/>
    </row>
    <row r="405" spans="1:9" ht="29.25" customHeight="1" x14ac:dyDescent="0.2">
      <c r="A405" s="199"/>
      <c r="B405" s="199"/>
      <c r="C405" s="199"/>
      <c r="D405" s="199"/>
      <c r="E405" s="199"/>
      <c r="F405" s="199"/>
      <c r="G405" s="199"/>
      <c r="H405" s="199"/>
      <c r="I405" s="199"/>
    </row>
    <row r="406" spans="1:9" ht="29.25" customHeight="1" x14ac:dyDescent="0.2">
      <c r="A406" s="199"/>
      <c r="B406" s="199"/>
      <c r="C406" s="199"/>
      <c r="D406" s="199"/>
      <c r="E406" s="199"/>
      <c r="F406" s="199"/>
      <c r="G406" s="199"/>
      <c r="H406" s="199"/>
      <c r="I406" s="199"/>
    </row>
    <row r="407" spans="1:9" ht="29.25" customHeight="1" x14ac:dyDescent="0.2">
      <c r="A407" s="199"/>
      <c r="B407" s="199"/>
      <c r="C407" s="199"/>
      <c r="D407" s="199"/>
      <c r="E407" s="199"/>
      <c r="F407" s="199"/>
      <c r="G407" s="199"/>
      <c r="H407" s="199"/>
      <c r="I407" s="199"/>
    </row>
    <row r="408" spans="1:9" ht="29.25" customHeight="1" x14ac:dyDescent="0.2">
      <c r="A408" s="199"/>
      <c r="B408" s="199"/>
      <c r="C408" s="199"/>
      <c r="D408" s="199"/>
      <c r="E408" s="199"/>
      <c r="F408" s="199"/>
      <c r="G408" s="199"/>
      <c r="H408" s="199"/>
      <c r="I408" s="199"/>
    </row>
    <row r="409" spans="1:9" ht="29.25" customHeight="1" x14ac:dyDescent="0.2">
      <c r="A409" s="199"/>
      <c r="B409" s="199"/>
      <c r="C409" s="199"/>
      <c r="D409" s="199"/>
      <c r="E409" s="199"/>
      <c r="F409" s="199"/>
      <c r="G409" s="199"/>
      <c r="H409" s="199"/>
      <c r="I409" s="199"/>
    </row>
    <row r="410" spans="1:9" ht="29.25" customHeight="1" x14ac:dyDescent="0.2">
      <c r="A410" s="199"/>
      <c r="B410" s="199"/>
      <c r="C410" s="199"/>
      <c r="D410" s="199"/>
      <c r="E410" s="199"/>
      <c r="F410" s="199"/>
      <c r="G410" s="199"/>
      <c r="H410" s="199"/>
      <c r="I410" s="199"/>
    </row>
    <row r="411" spans="1:9" ht="29.25" customHeight="1" x14ac:dyDescent="0.2">
      <c r="A411" s="199"/>
      <c r="B411" s="199"/>
      <c r="C411" s="199"/>
      <c r="D411" s="199"/>
      <c r="E411" s="199"/>
      <c r="F411" s="199"/>
      <c r="G411" s="199"/>
      <c r="H411" s="199"/>
      <c r="I411" s="199"/>
    </row>
    <row r="412" spans="1:9" ht="29.25" customHeight="1" x14ac:dyDescent="0.2">
      <c r="A412" s="199"/>
      <c r="B412" s="199"/>
      <c r="C412" s="199"/>
      <c r="D412" s="199"/>
      <c r="E412" s="199"/>
      <c r="F412" s="199"/>
      <c r="G412" s="199"/>
      <c r="H412" s="199"/>
      <c r="I412" s="199"/>
    </row>
    <row r="413" spans="1:9" ht="29.25" customHeight="1" x14ac:dyDescent="0.2">
      <c r="A413" s="199"/>
      <c r="B413" s="199"/>
      <c r="C413" s="199"/>
      <c r="D413" s="199"/>
      <c r="E413" s="199"/>
      <c r="F413" s="199"/>
      <c r="G413" s="199"/>
      <c r="H413" s="199"/>
      <c r="I413" s="199"/>
    </row>
    <row r="414" spans="1:9" ht="29.25" customHeight="1" x14ac:dyDescent="0.2">
      <c r="A414" s="199"/>
      <c r="B414" s="199"/>
      <c r="C414" s="199"/>
      <c r="D414" s="199"/>
      <c r="E414" s="199"/>
      <c r="F414" s="199"/>
      <c r="G414" s="199"/>
      <c r="H414" s="199"/>
      <c r="I414" s="199"/>
    </row>
    <row r="415" spans="1:9" ht="29.25" customHeight="1" x14ac:dyDescent="0.2">
      <c r="A415" s="199"/>
      <c r="B415" s="199"/>
      <c r="C415" s="199"/>
      <c r="D415" s="199"/>
      <c r="E415" s="199"/>
      <c r="F415" s="199"/>
      <c r="G415" s="199"/>
      <c r="H415" s="199"/>
      <c r="I415" s="199"/>
    </row>
    <row r="416" spans="1:9" ht="29.25" customHeight="1" x14ac:dyDescent="0.2">
      <c r="A416" s="199"/>
      <c r="B416" s="199"/>
      <c r="C416" s="199"/>
      <c r="D416" s="199"/>
      <c r="E416" s="199"/>
      <c r="F416" s="199"/>
      <c r="G416" s="199"/>
      <c r="H416" s="199"/>
      <c r="I416" s="199"/>
    </row>
    <row r="417" spans="1:9" ht="29.25" customHeight="1" x14ac:dyDescent="0.2">
      <c r="A417" s="199"/>
      <c r="B417" s="199"/>
      <c r="C417" s="199"/>
      <c r="D417" s="199"/>
      <c r="E417" s="199"/>
      <c r="F417" s="199"/>
      <c r="G417" s="199"/>
      <c r="H417" s="199"/>
      <c r="I417" s="199"/>
    </row>
    <row r="418" spans="1:9" ht="29.25" customHeight="1" x14ac:dyDescent="0.2">
      <c r="A418" s="199"/>
      <c r="B418" s="199"/>
      <c r="C418" s="199"/>
      <c r="D418" s="199"/>
      <c r="E418" s="199"/>
      <c r="F418" s="199"/>
      <c r="G418" s="199"/>
      <c r="H418" s="199"/>
      <c r="I418" s="199"/>
    </row>
    <row r="419" spans="1:9" ht="29.25" customHeight="1" x14ac:dyDescent="0.2">
      <c r="A419" s="199"/>
      <c r="B419" s="199"/>
      <c r="C419" s="199"/>
      <c r="D419" s="199"/>
      <c r="E419" s="199"/>
      <c r="F419" s="199"/>
      <c r="G419" s="199"/>
      <c r="H419" s="199"/>
      <c r="I419" s="199"/>
    </row>
    <row r="420" spans="1:9" ht="29.25" customHeight="1" x14ac:dyDescent="0.2">
      <c r="A420" s="199"/>
      <c r="B420" s="199"/>
      <c r="C420" s="199"/>
      <c r="D420" s="199"/>
      <c r="E420" s="199"/>
      <c r="F420" s="199"/>
      <c r="G420" s="199"/>
      <c r="H420" s="199"/>
      <c r="I420" s="199"/>
    </row>
    <row r="421" spans="1:9" ht="29.25" customHeight="1" x14ac:dyDescent="0.2">
      <c r="A421" s="199"/>
      <c r="B421" s="199"/>
      <c r="C421" s="199"/>
      <c r="D421" s="199"/>
      <c r="E421" s="199"/>
      <c r="F421" s="199"/>
      <c r="G421" s="199"/>
      <c r="H421" s="199"/>
      <c r="I421" s="199"/>
    </row>
    <row r="422" spans="1:9" ht="29.25" customHeight="1" x14ac:dyDescent="0.2">
      <c r="A422" s="199"/>
      <c r="B422" s="199"/>
      <c r="C422" s="199"/>
      <c r="D422" s="199"/>
      <c r="E422" s="199"/>
      <c r="F422" s="199"/>
      <c r="G422" s="199"/>
      <c r="H422" s="199"/>
      <c r="I422" s="199"/>
    </row>
    <row r="423" spans="1:9" ht="29.25" customHeight="1" x14ac:dyDescent="0.2">
      <c r="A423" s="199"/>
      <c r="B423" s="199"/>
      <c r="C423" s="199"/>
      <c r="D423" s="199"/>
      <c r="E423" s="199"/>
      <c r="F423" s="199"/>
      <c r="G423" s="199"/>
      <c r="H423" s="199"/>
      <c r="I423" s="199"/>
    </row>
    <row r="424" spans="1:9" ht="29.25" customHeight="1" x14ac:dyDescent="0.2">
      <c r="A424" s="199"/>
      <c r="B424" s="199"/>
      <c r="C424" s="199"/>
      <c r="D424" s="199"/>
      <c r="E424" s="199"/>
      <c r="F424" s="199"/>
      <c r="G424" s="199"/>
      <c r="H424" s="199"/>
      <c r="I424" s="199"/>
    </row>
    <row r="425" spans="1:9" ht="29.25" customHeight="1" x14ac:dyDescent="0.2">
      <c r="A425" s="199"/>
      <c r="B425" s="199"/>
      <c r="C425" s="199"/>
      <c r="D425" s="199"/>
      <c r="E425" s="199"/>
      <c r="F425" s="199"/>
      <c r="G425" s="199"/>
      <c r="H425" s="199"/>
      <c r="I425" s="199"/>
    </row>
    <row r="426" spans="1:9" ht="29.25" customHeight="1" x14ac:dyDescent="0.2">
      <c r="A426" s="199"/>
      <c r="B426" s="199"/>
      <c r="C426" s="199"/>
      <c r="D426" s="199"/>
      <c r="E426" s="199"/>
      <c r="F426" s="199"/>
      <c r="G426" s="199"/>
      <c r="H426" s="199"/>
      <c r="I426" s="199"/>
    </row>
    <row r="427" spans="1:9" ht="29.25" customHeight="1" x14ac:dyDescent="0.2">
      <c r="A427" s="199"/>
      <c r="B427" s="199"/>
      <c r="C427" s="199"/>
      <c r="D427" s="199"/>
      <c r="E427" s="199"/>
      <c r="F427" s="199"/>
      <c r="G427" s="199"/>
      <c r="H427" s="199"/>
      <c r="I427" s="199"/>
    </row>
    <row r="428" spans="1:9" ht="29.25" customHeight="1" x14ac:dyDescent="0.2">
      <c r="A428" s="199"/>
      <c r="B428" s="199"/>
      <c r="C428" s="199"/>
      <c r="D428" s="199"/>
      <c r="E428" s="199"/>
      <c r="F428" s="199"/>
      <c r="G428" s="199"/>
      <c r="H428" s="199"/>
      <c r="I428" s="199"/>
    </row>
    <row r="429" spans="1:9" ht="29.25" customHeight="1" x14ac:dyDescent="0.2">
      <c r="A429" s="199"/>
      <c r="B429" s="199"/>
      <c r="C429" s="199"/>
      <c r="D429" s="199"/>
      <c r="E429" s="199"/>
      <c r="F429" s="199"/>
      <c r="G429" s="199"/>
      <c r="H429" s="199"/>
      <c r="I429" s="199"/>
    </row>
    <row r="430" spans="1:9" ht="29.25" customHeight="1" x14ac:dyDescent="0.2">
      <c r="A430" s="199"/>
      <c r="B430" s="199"/>
      <c r="C430" s="199"/>
      <c r="D430" s="199"/>
      <c r="E430" s="199"/>
      <c r="F430" s="199"/>
      <c r="G430" s="199"/>
      <c r="H430" s="199"/>
      <c r="I430" s="199"/>
    </row>
    <row r="431" spans="1:9" ht="29.25" customHeight="1" x14ac:dyDescent="0.2">
      <c r="A431" s="199"/>
      <c r="B431" s="199"/>
      <c r="C431" s="199"/>
      <c r="D431" s="199"/>
      <c r="E431" s="199"/>
      <c r="F431" s="199"/>
      <c r="G431" s="199"/>
      <c r="H431" s="199"/>
      <c r="I431" s="199"/>
    </row>
    <row r="432" spans="1:9" ht="29.25" customHeight="1" x14ac:dyDescent="0.2">
      <c r="A432" s="199"/>
      <c r="B432" s="199"/>
      <c r="C432" s="199"/>
      <c r="D432" s="199"/>
      <c r="E432" s="199"/>
      <c r="F432" s="199"/>
      <c r="G432" s="199"/>
      <c r="H432" s="199"/>
      <c r="I432" s="199"/>
    </row>
    <row r="433" spans="1:9" ht="29.25" customHeight="1" x14ac:dyDescent="0.2">
      <c r="A433" s="199"/>
      <c r="B433" s="199"/>
      <c r="C433" s="199"/>
      <c r="D433" s="199"/>
      <c r="E433" s="199"/>
      <c r="F433" s="199"/>
      <c r="G433" s="199"/>
      <c r="H433" s="199"/>
      <c r="I433" s="199"/>
    </row>
    <row r="434" spans="1:9" ht="29.25" customHeight="1" x14ac:dyDescent="0.2">
      <c r="A434" s="199"/>
      <c r="B434" s="199"/>
      <c r="C434" s="199"/>
      <c r="D434" s="199"/>
      <c r="E434" s="199"/>
      <c r="F434" s="199"/>
      <c r="G434" s="199"/>
      <c r="H434" s="199"/>
      <c r="I434" s="199"/>
    </row>
    <row r="435" spans="1:9" ht="29.25" customHeight="1" x14ac:dyDescent="0.2">
      <c r="A435" s="199"/>
      <c r="B435" s="199"/>
      <c r="C435" s="199"/>
      <c r="D435" s="199"/>
      <c r="E435" s="199"/>
      <c r="F435" s="199"/>
      <c r="G435" s="199"/>
      <c r="H435" s="199"/>
      <c r="I435" s="199"/>
    </row>
    <row r="436" spans="1:9" ht="29.25" customHeight="1" x14ac:dyDescent="0.2">
      <c r="A436" s="199"/>
      <c r="B436" s="199"/>
      <c r="C436" s="199"/>
      <c r="D436" s="199"/>
      <c r="E436" s="199"/>
      <c r="F436" s="199"/>
      <c r="G436" s="199"/>
      <c r="H436" s="199"/>
      <c r="I436" s="199"/>
    </row>
    <row r="437" spans="1:9" ht="29.25" customHeight="1" x14ac:dyDescent="0.2">
      <c r="A437" s="199"/>
      <c r="B437" s="199"/>
      <c r="C437" s="199"/>
      <c r="D437" s="199"/>
      <c r="E437" s="199"/>
      <c r="F437" s="199"/>
      <c r="G437" s="199"/>
      <c r="H437" s="199"/>
      <c r="I437" s="199"/>
    </row>
    <row r="438" spans="1:9" ht="29.25" customHeight="1" x14ac:dyDescent="0.2">
      <c r="A438" s="199"/>
      <c r="B438" s="199"/>
      <c r="C438" s="199"/>
      <c r="D438" s="199"/>
      <c r="E438" s="199"/>
      <c r="F438" s="199"/>
      <c r="G438" s="199"/>
      <c r="H438" s="199"/>
      <c r="I438" s="199"/>
    </row>
    <row r="439" spans="1:9" ht="29.25" customHeight="1" x14ac:dyDescent="0.2">
      <c r="A439" s="199"/>
      <c r="B439" s="199"/>
      <c r="C439" s="199"/>
      <c r="D439" s="199"/>
      <c r="E439" s="199"/>
      <c r="F439" s="199"/>
      <c r="G439" s="199"/>
      <c r="H439" s="199"/>
      <c r="I439" s="199"/>
    </row>
    <row r="440" spans="1:9" ht="29.25" customHeight="1" x14ac:dyDescent="0.2">
      <c r="A440" s="199"/>
      <c r="B440" s="199"/>
      <c r="C440" s="199"/>
      <c r="D440" s="199"/>
      <c r="E440" s="199"/>
      <c r="F440" s="199"/>
      <c r="G440" s="199"/>
      <c r="H440" s="199"/>
      <c r="I440" s="199"/>
    </row>
    <row r="441" spans="1:9" ht="29.25" customHeight="1" x14ac:dyDescent="0.2">
      <c r="A441" s="199"/>
      <c r="B441" s="199"/>
      <c r="C441" s="199"/>
      <c r="D441" s="199"/>
      <c r="E441" s="199"/>
      <c r="F441" s="199"/>
      <c r="G441" s="199"/>
      <c r="H441" s="199"/>
      <c r="I441" s="199"/>
    </row>
    <row r="442" spans="1:9" ht="29.25" customHeight="1" x14ac:dyDescent="0.2">
      <c r="A442" s="199"/>
      <c r="B442" s="199"/>
      <c r="C442" s="199"/>
      <c r="D442" s="199"/>
      <c r="E442" s="199"/>
      <c r="F442" s="199"/>
      <c r="G442" s="199"/>
      <c r="H442" s="199"/>
      <c r="I442" s="199"/>
    </row>
    <row r="443" spans="1:9" ht="29.25" customHeight="1" x14ac:dyDescent="0.2">
      <c r="A443" s="199"/>
      <c r="B443" s="199"/>
      <c r="C443" s="199"/>
      <c r="D443" s="199"/>
      <c r="E443" s="199"/>
      <c r="F443" s="199"/>
      <c r="G443" s="199"/>
      <c r="H443" s="199"/>
      <c r="I443" s="199"/>
    </row>
    <row r="444" spans="1:9" ht="29.25" customHeight="1" x14ac:dyDescent="0.2">
      <c r="A444" s="199"/>
      <c r="B444" s="199"/>
      <c r="C444" s="199"/>
      <c r="D444" s="199"/>
      <c r="E444" s="199"/>
      <c r="F444" s="199"/>
      <c r="G444" s="199"/>
      <c r="H444" s="199"/>
      <c r="I444" s="199"/>
    </row>
    <row r="445" spans="1:9" ht="29.25" customHeight="1" x14ac:dyDescent="0.2">
      <c r="A445" s="199"/>
      <c r="B445" s="199"/>
      <c r="C445" s="199"/>
      <c r="D445" s="199"/>
      <c r="E445" s="199"/>
      <c r="F445" s="199"/>
      <c r="G445" s="199"/>
      <c r="H445" s="199"/>
      <c r="I445" s="199"/>
    </row>
    <row r="446" spans="1:9" ht="29.25" customHeight="1" x14ac:dyDescent="0.2">
      <c r="A446" s="199"/>
      <c r="B446" s="199"/>
      <c r="C446" s="199"/>
      <c r="D446" s="199"/>
      <c r="E446" s="199"/>
      <c r="F446" s="199"/>
      <c r="G446" s="199"/>
      <c r="H446" s="199"/>
      <c r="I446" s="199"/>
    </row>
    <row r="447" spans="1:9" ht="29.25" customHeight="1" x14ac:dyDescent="0.2">
      <c r="A447" s="199"/>
      <c r="B447" s="199"/>
      <c r="C447" s="199"/>
      <c r="D447" s="199"/>
      <c r="E447" s="199"/>
      <c r="F447" s="199"/>
      <c r="G447" s="199"/>
      <c r="H447" s="199"/>
      <c r="I447" s="199"/>
    </row>
    <row r="448" spans="1:9" ht="29.25" customHeight="1" x14ac:dyDescent="0.2">
      <c r="A448" s="199"/>
      <c r="B448" s="199"/>
      <c r="C448" s="199"/>
      <c r="D448" s="199"/>
      <c r="E448" s="199"/>
      <c r="F448" s="199"/>
      <c r="G448" s="199"/>
      <c r="H448" s="199"/>
      <c r="I448" s="199"/>
    </row>
    <row r="449" spans="1:9" ht="29.25" customHeight="1" x14ac:dyDescent="0.2">
      <c r="A449" s="199"/>
      <c r="B449" s="199"/>
      <c r="C449" s="199"/>
      <c r="D449" s="199"/>
      <c r="E449" s="199"/>
      <c r="F449" s="199"/>
      <c r="G449" s="199"/>
      <c r="H449" s="199"/>
      <c r="I449" s="199"/>
    </row>
    <row r="450" spans="1:9" ht="29.25" customHeight="1" x14ac:dyDescent="0.2">
      <c r="A450" s="199"/>
      <c r="B450" s="199"/>
      <c r="C450" s="199"/>
      <c r="D450" s="199"/>
      <c r="E450" s="199"/>
      <c r="F450" s="199"/>
      <c r="G450" s="199"/>
      <c r="H450" s="199"/>
      <c r="I450" s="199"/>
    </row>
    <row r="451" spans="1:9" ht="29.25" customHeight="1" x14ac:dyDescent="0.2">
      <c r="A451" s="199"/>
      <c r="B451" s="199"/>
      <c r="C451" s="199"/>
      <c r="D451" s="199"/>
      <c r="E451" s="199"/>
      <c r="F451" s="199"/>
      <c r="G451" s="199"/>
      <c r="H451" s="199"/>
      <c r="I451" s="199"/>
    </row>
    <row r="452" spans="1:9" ht="29.25" customHeight="1" x14ac:dyDescent="0.2">
      <c r="A452" s="199"/>
      <c r="B452" s="199"/>
      <c r="C452" s="199"/>
      <c r="D452" s="199"/>
      <c r="E452" s="199"/>
      <c r="F452" s="199"/>
      <c r="G452" s="199"/>
      <c r="H452" s="199"/>
      <c r="I452" s="199"/>
    </row>
    <row r="453" spans="1:9" ht="29.25" customHeight="1" x14ac:dyDescent="0.2">
      <c r="A453" s="199"/>
      <c r="B453" s="199"/>
      <c r="C453" s="199"/>
      <c r="D453" s="199"/>
      <c r="E453" s="199"/>
      <c r="F453" s="199"/>
      <c r="G453" s="199"/>
      <c r="H453" s="199"/>
      <c r="I453" s="199"/>
    </row>
    <row r="454" spans="1:9" ht="29.25" customHeight="1" x14ac:dyDescent="0.2">
      <c r="A454" s="199"/>
      <c r="B454" s="199"/>
      <c r="C454" s="199"/>
      <c r="D454" s="199"/>
      <c r="E454" s="199"/>
      <c r="F454" s="199"/>
      <c r="G454" s="199"/>
      <c r="H454" s="199"/>
      <c r="I454" s="199"/>
    </row>
    <row r="455" spans="1:9" ht="29.25" customHeight="1" x14ac:dyDescent="0.2">
      <c r="A455" s="199"/>
      <c r="B455" s="199"/>
      <c r="C455" s="199"/>
      <c r="D455" s="199"/>
      <c r="E455" s="199"/>
      <c r="F455" s="199"/>
      <c r="G455" s="199"/>
      <c r="H455" s="199"/>
      <c r="I455" s="199"/>
    </row>
    <row r="456" spans="1:9" ht="29.25" customHeight="1" x14ac:dyDescent="0.2">
      <c r="A456" s="199"/>
      <c r="B456" s="199"/>
      <c r="C456" s="199"/>
      <c r="D456" s="199"/>
      <c r="E456" s="199"/>
      <c r="F456" s="199"/>
      <c r="G456" s="199"/>
      <c r="H456" s="199"/>
      <c r="I456" s="199"/>
    </row>
    <row r="457" spans="1:9" ht="29.25" customHeight="1" x14ac:dyDescent="0.2">
      <c r="A457" s="199"/>
      <c r="B457" s="199"/>
      <c r="C457" s="199"/>
      <c r="D457" s="199"/>
      <c r="E457" s="199"/>
      <c r="F457" s="199"/>
      <c r="G457" s="199"/>
      <c r="H457" s="199"/>
      <c r="I457" s="199"/>
    </row>
    <row r="458" spans="1:9" ht="29.25" customHeight="1" x14ac:dyDescent="0.2">
      <c r="A458" s="199"/>
      <c r="B458" s="199"/>
      <c r="C458" s="199"/>
      <c r="D458" s="199"/>
      <c r="E458" s="199"/>
      <c r="F458" s="199"/>
      <c r="G458" s="199"/>
      <c r="H458" s="199"/>
      <c r="I458" s="199"/>
    </row>
    <row r="459" spans="1:9" ht="29.25" customHeight="1" x14ac:dyDescent="0.2">
      <c r="A459" s="199"/>
      <c r="B459" s="199"/>
      <c r="C459" s="199"/>
      <c r="D459" s="199"/>
      <c r="E459" s="199"/>
      <c r="F459" s="199"/>
      <c r="G459" s="199"/>
      <c r="H459" s="199"/>
      <c r="I459" s="199"/>
    </row>
    <row r="460" spans="1:9" ht="29.25" customHeight="1" x14ac:dyDescent="0.2">
      <c r="A460" s="199"/>
      <c r="B460" s="199"/>
      <c r="C460" s="199"/>
      <c r="D460" s="199"/>
      <c r="E460" s="199"/>
      <c r="F460" s="199"/>
      <c r="G460" s="199"/>
      <c r="H460" s="199"/>
      <c r="I460" s="199"/>
    </row>
    <row r="461" spans="1:9" ht="29.25" customHeight="1" x14ac:dyDescent="0.2">
      <c r="A461" s="199"/>
      <c r="B461" s="199"/>
      <c r="C461" s="199"/>
      <c r="D461" s="199"/>
      <c r="E461" s="199"/>
      <c r="F461" s="199"/>
      <c r="G461" s="199"/>
      <c r="H461" s="199"/>
      <c r="I461" s="199"/>
    </row>
    <row r="462" spans="1:9" ht="29.25" customHeight="1" x14ac:dyDescent="0.2">
      <c r="A462" s="199"/>
      <c r="B462" s="199"/>
      <c r="C462" s="199"/>
      <c r="D462" s="199"/>
      <c r="E462" s="199"/>
      <c r="F462" s="199"/>
      <c r="G462" s="199"/>
      <c r="H462" s="199"/>
      <c r="I462" s="199"/>
    </row>
    <row r="463" spans="1:9" ht="29.25" customHeight="1" x14ac:dyDescent="0.2">
      <c r="A463" s="199"/>
      <c r="B463" s="199"/>
      <c r="C463" s="199"/>
      <c r="D463" s="199"/>
      <c r="E463" s="199"/>
      <c r="F463" s="199"/>
      <c r="G463" s="199"/>
      <c r="H463" s="199"/>
      <c r="I463" s="199"/>
    </row>
    <row r="464" spans="1:9" ht="29.25" customHeight="1" x14ac:dyDescent="0.2">
      <c r="A464" s="199"/>
      <c r="B464" s="199"/>
      <c r="C464" s="199"/>
      <c r="D464" s="199"/>
      <c r="E464" s="199"/>
      <c r="F464" s="199"/>
      <c r="G464" s="199"/>
      <c r="H464" s="199"/>
      <c r="I464" s="199"/>
    </row>
    <row r="465" spans="1:9" ht="29.25" customHeight="1" x14ac:dyDescent="0.2">
      <c r="A465" s="199"/>
      <c r="B465" s="199"/>
      <c r="C465" s="199"/>
      <c r="D465" s="199"/>
      <c r="E465" s="199"/>
      <c r="F465" s="199"/>
      <c r="G465" s="199"/>
      <c r="H465" s="199"/>
      <c r="I465" s="199"/>
    </row>
    <row r="466" spans="1:9" ht="29.25" customHeight="1" x14ac:dyDescent="0.2">
      <c r="A466" s="199"/>
      <c r="B466" s="199"/>
      <c r="C466" s="199"/>
      <c r="D466" s="199"/>
      <c r="E466" s="199"/>
      <c r="F466" s="199"/>
      <c r="G466" s="199"/>
      <c r="H466" s="199"/>
      <c r="I466" s="199"/>
    </row>
    <row r="467" spans="1:9" ht="29.25" customHeight="1" x14ac:dyDescent="0.2">
      <c r="A467" s="199"/>
      <c r="B467" s="199"/>
      <c r="C467" s="199"/>
      <c r="D467" s="199"/>
      <c r="E467" s="199"/>
      <c r="F467" s="199"/>
      <c r="G467" s="199"/>
      <c r="H467" s="199"/>
      <c r="I467" s="199"/>
    </row>
    <row r="468" spans="1:9" ht="29.25" customHeight="1" x14ac:dyDescent="0.2">
      <c r="A468" s="199"/>
      <c r="B468" s="199"/>
      <c r="C468" s="199"/>
      <c r="D468" s="199"/>
      <c r="E468" s="199"/>
      <c r="F468" s="199"/>
      <c r="G468" s="199"/>
      <c r="H468" s="199"/>
      <c r="I468" s="199"/>
    </row>
    <row r="469" spans="1:9" ht="29.25" customHeight="1" x14ac:dyDescent="0.2">
      <c r="A469" s="199"/>
      <c r="B469" s="199"/>
      <c r="C469" s="199"/>
      <c r="D469" s="199"/>
      <c r="E469" s="199"/>
      <c r="F469" s="199"/>
      <c r="G469" s="199"/>
      <c r="H469" s="199"/>
      <c r="I469" s="199"/>
    </row>
    <row r="470" spans="1:9" ht="29.25" customHeight="1" x14ac:dyDescent="0.2">
      <c r="A470" s="199"/>
      <c r="B470" s="199"/>
      <c r="C470" s="199"/>
      <c r="D470" s="199"/>
      <c r="E470" s="199"/>
      <c r="F470" s="199"/>
      <c r="G470" s="199"/>
      <c r="H470" s="199"/>
      <c r="I470" s="199"/>
    </row>
    <row r="471" spans="1:9" ht="29.25" customHeight="1" x14ac:dyDescent="0.2">
      <c r="A471" s="199"/>
      <c r="B471" s="199"/>
      <c r="C471" s="199"/>
      <c r="D471" s="199"/>
      <c r="E471" s="199"/>
      <c r="F471" s="199"/>
      <c r="G471" s="199"/>
      <c r="H471" s="199"/>
      <c r="I471" s="199"/>
    </row>
    <row r="472" spans="1:9" ht="29.25" customHeight="1" x14ac:dyDescent="0.2">
      <c r="A472" s="199"/>
      <c r="B472" s="199"/>
      <c r="C472" s="199"/>
      <c r="D472" s="199"/>
      <c r="E472" s="199"/>
      <c r="F472" s="199"/>
      <c r="G472" s="199"/>
      <c r="H472" s="199"/>
      <c r="I472" s="199"/>
    </row>
    <row r="473" spans="1:9" ht="29.25" customHeight="1" x14ac:dyDescent="0.2">
      <c r="A473" s="199"/>
      <c r="B473" s="199"/>
      <c r="C473" s="199"/>
      <c r="D473" s="199"/>
      <c r="E473" s="199"/>
      <c r="F473" s="199"/>
      <c r="G473" s="199"/>
      <c r="H473" s="199"/>
      <c r="I473" s="199"/>
    </row>
    <row r="474" spans="1:9" ht="29.25" customHeight="1" x14ac:dyDescent="0.2">
      <c r="A474" s="199"/>
      <c r="B474" s="199"/>
      <c r="C474" s="199"/>
      <c r="D474" s="199"/>
      <c r="E474" s="199"/>
      <c r="F474" s="199"/>
      <c r="G474" s="199"/>
      <c r="H474" s="199"/>
      <c r="I474" s="199"/>
    </row>
    <row r="475" spans="1:9" ht="29.25" customHeight="1" x14ac:dyDescent="0.2">
      <c r="A475" s="199"/>
      <c r="B475" s="199"/>
      <c r="C475" s="199"/>
      <c r="D475" s="199"/>
      <c r="E475" s="199"/>
      <c r="F475" s="199"/>
      <c r="G475" s="199"/>
      <c r="H475" s="199"/>
      <c r="I475" s="199"/>
    </row>
    <row r="476" spans="1:9" ht="29.25" customHeight="1" x14ac:dyDescent="0.2">
      <c r="A476" s="199"/>
      <c r="B476" s="199"/>
      <c r="C476" s="199"/>
      <c r="D476" s="199"/>
      <c r="E476" s="199"/>
      <c r="F476" s="199"/>
      <c r="G476" s="199"/>
      <c r="H476" s="199"/>
      <c r="I476" s="199"/>
    </row>
    <row r="477" spans="1:9" ht="29.25" customHeight="1" x14ac:dyDescent="0.2">
      <c r="A477" s="199"/>
      <c r="B477" s="199"/>
      <c r="C477" s="199"/>
      <c r="D477" s="199"/>
      <c r="E477" s="199"/>
      <c r="F477" s="199"/>
      <c r="G477" s="199"/>
      <c r="H477" s="199"/>
      <c r="I477" s="199"/>
    </row>
    <row r="478" spans="1:9" ht="29.25" customHeight="1" x14ac:dyDescent="0.2">
      <c r="A478" s="199"/>
      <c r="B478" s="199"/>
      <c r="C478" s="199"/>
      <c r="D478" s="199"/>
      <c r="E478" s="199"/>
      <c r="F478" s="199"/>
      <c r="G478" s="199"/>
      <c r="H478" s="199"/>
      <c r="I478" s="199"/>
    </row>
    <row r="479" spans="1:9" ht="29.25" customHeight="1" x14ac:dyDescent="0.2">
      <c r="A479" s="199"/>
      <c r="B479" s="199"/>
      <c r="C479" s="199"/>
      <c r="D479" s="199"/>
      <c r="E479" s="199"/>
      <c r="F479" s="199"/>
      <c r="G479" s="199"/>
      <c r="H479" s="199"/>
      <c r="I479" s="199"/>
    </row>
    <row r="480" spans="1:9" ht="29.25" customHeight="1" x14ac:dyDescent="0.2">
      <c r="A480" s="199"/>
      <c r="B480" s="199"/>
      <c r="C480" s="199"/>
      <c r="D480" s="199"/>
      <c r="E480" s="199"/>
      <c r="F480" s="199"/>
      <c r="G480" s="199"/>
      <c r="H480" s="199"/>
      <c r="I480" s="199"/>
    </row>
    <row r="481" spans="1:9" ht="29.25" customHeight="1" x14ac:dyDescent="0.2">
      <c r="A481" s="199"/>
      <c r="B481" s="199"/>
      <c r="C481" s="199"/>
      <c r="D481" s="199"/>
      <c r="E481" s="199"/>
      <c r="F481" s="199"/>
      <c r="G481" s="199"/>
      <c r="H481" s="199"/>
      <c r="I481" s="199"/>
    </row>
    <row r="482" spans="1:9" ht="29.25" customHeight="1" x14ac:dyDescent="0.2">
      <c r="A482" s="199"/>
      <c r="B482" s="199"/>
      <c r="C482" s="199"/>
      <c r="D482" s="199"/>
      <c r="E482" s="199"/>
      <c r="F482" s="199"/>
      <c r="G482" s="199"/>
      <c r="H482" s="199"/>
      <c r="I482" s="199"/>
    </row>
    <row r="483" spans="1:9" ht="29.25" customHeight="1" x14ac:dyDescent="0.2">
      <c r="A483" s="199"/>
      <c r="B483" s="199"/>
      <c r="C483" s="199"/>
      <c r="D483" s="199"/>
      <c r="E483" s="199"/>
      <c r="F483" s="199"/>
      <c r="G483" s="199"/>
      <c r="H483" s="199"/>
      <c r="I483" s="199"/>
    </row>
    <row r="484" spans="1:9" ht="29.25" customHeight="1" x14ac:dyDescent="0.2">
      <c r="A484" s="199"/>
      <c r="B484" s="199"/>
      <c r="C484" s="199"/>
      <c r="D484" s="199"/>
      <c r="E484" s="199"/>
      <c r="F484" s="199"/>
      <c r="G484" s="199"/>
      <c r="H484" s="199"/>
      <c r="I484" s="199"/>
    </row>
    <row r="485" spans="1:9" ht="29.25" customHeight="1" x14ac:dyDescent="0.2">
      <c r="A485" s="199"/>
      <c r="B485" s="199"/>
      <c r="C485" s="199"/>
      <c r="D485" s="199"/>
      <c r="E485" s="199"/>
      <c r="F485" s="199"/>
      <c r="G485" s="199"/>
      <c r="H485" s="199"/>
      <c r="I485" s="199"/>
    </row>
    <row r="486" spans="1:9" ht="29.25" customHeight="1" x14ac:dyDescent="0.2">
      <c r="A486" s="199"/>
      <c r="B486" s="199"/>
      <c r="C486" s="199"/>
      <c r="D486" s="199"/>
      <c r="E486" s="199"/>
      <c r="F486" s="199"/>
      <c r="G486" s="199"/>
      <c r="H486" s="199"/>
      <c r="I486" s="199"/>
    </row>
    <row r="487" spans="1:9" ht="29.25" customHeight="1" x14ac:dyDescent="0.2">
      <c r="A487" s="199"/>
      <c r="B487" s="199"/>
      <c r="C487" s="199"/>
      <c r="D487" s="199"/>
      <c r="E487" s="199"/>
      <c r="F487" s="199"/>
      <c r="G487" s="199"/>
      <c r="H487" s="199"/>
      <c r="I487" s="199"/>
    </row>
    <row r="488" spans="1:9" ht="29.25" customHeight="1" x14ac:dyDescent="0.2">
      <c r="A488" s="199"/>
      <c r="B488" s="199"/>
      <c r="C488" s="199"/>
      <c r="D488" s="199"/>
      <c r="E488" s="199"/>
      <c r="F488" s="199"/>
      <c r="G488" s="199"/>
      <c r="H488" s="199"/>
      <c r="I488" s="199"/>
    </row>
    <row r="489" spans="1:9" ht="29.25" customHeight="1" x14ac:dyDescent="0.2">
      <c r="A489" s="199"/>
      <c r="B489" s="199"/>
      <c r="C489" s="199"/>
      <c r="D489" s="199"/>
      <c r="E489" s="199"/>
      <c r="F489" s="199"/>
      <c r="G489" s="199"/>
      <c r="H489" s="199"/>
      <c r="I489" s="199"/>
    </row>
    <row r="490" spans="1:9" ht="29.25" customHeight="1" x14ac:dyDescent="0.2">
      <c r="A490" s="199"/>
      <c r="B490" s="199"/>
      <c r="C490" s="199"/>
      <c r="D490" s="199"/>
      <c r="E490" s="199"/>
      <c r="F490" s="199"/>
      <c r="G490" s="199"/>
      <c r="H490" s="199"/>
      <c r="I490" s="199"/>
    </row>
    <row r="491" spans="1:9" ht="29.25" customHeight="1" x14ac:dyDescent="0.2">
      <c r="A491" s="199"/>
      <c r="B491" s="199"/>
      <c r="C491" s="199"/>
      <c r="D491" s="199"/>
      <c r="E491" s="199"/>
      <c r="F491" s="199"/>
      <c r="G491" s="199"/>
      <c r="H491" s="199"/>
      <c r="I491" s="199"/>
    </row>
    <row r="492" spans="1:9" ht="29.25" customHeight="1" x14ac:dyDescent="0.2">
      <c r="A492" s="199"/>
      <c r="B492" s="199"/>
      <c r="C492" s="199"/>
      <c r="D492" s="199"/>
      <c r="E492" s="199"/>
      <c r="F492" s="199"/>
      <c r="G492" s="199"/>
      <c r="H492" s="199"/>
      <c r="I492" s="199"/>
    </row>
    <row r="493" spans="1:9" ht="29.25" customHeight="1" x14ac:dyDescent="0.2">
      <c r="A493" s="199"/>
      <c r="B493" s="199"/>
      <c r="C493" s="199"/>
      <c r="D493" s="199"/>
      <c r="E493" s="199"/>
      <c r="F493" s="199"/>
      <c r="G493" s="199"/>
      <c r="H493" s="199"/>
      <c r="I493" s="199"/>
    </row>
    <row r="494" spans="1:9" ht="29.25" customHeight="1" x14ac:dyDescent="0.2">
      <c r="A494" s="199"/>
      <c r="B494" s="199"/>
      <c r="C494" s="199"/>
      <c r="D494" s="199"/>
      <c r="E494" s="199"/>
      <c r="F494" s="199"/>
      <c r="G494" s="199"/>
      <c r="H494" s="199"/>
      <c r="I494" s="199"/>
    </row>
    <row r="495" spans="1:9" ht="29.25" customHeight="1" x14ac:dyDescent="0.2">
      <c r="A495" s="199"/>
      <c r="B495" s="199"/>
      <c r="C495" s="199"/>
      <c r="D495" s="199"/>
      <c r="E495" s="199"/>
      <c r="F495" s="199"/>
      <c r="G495" s="199"/>
      <c r="H495" s="199"/>
      <c r="I495" s="199"/>
    </row>
    <row r="496" spans="1:9" ht="29.25" customHeight="1" x14ac:dyDescent="0.2">
      <c r="A496" s="199"/>
      <c r="B496" s="199"/>
      <c r="C496" s="199"/>
      <c r="D496" s="199"/>
      <c r="E496" s="199"/>
      <c r="F496" s="199"/>
      <c r="G496" s="199"/>
      <c r="H496" s="199"/>
      <c r="I496" s="199"/>
    </row>
    <row r="497" spans="1:9" ht="29.25" customHeight="1" x14ac:dyDescent="0.2">
      <c r="A497" s="199"/>
      <c r="B497" s="199"/>
      <c r="C497" s="199"/>
      <c r="D497" s="199"/>
      <c r="E497" s="199"/>
      <c r="F497" s="199"/>
      <c r="G497" s="199"/>
      <c r="H497" s="199"/>
      <c r="I497" s="199"/>
    </row>
    <row r="498" spans="1:9" ht="29.25" customHeight="1" x14ac:dyDescent="0.2">
      <c r="A498" s="199"/>
      <c r="B498" s="199"/>
      <c r="C498" s="199"/>
      <c r="D498" s="199"/>
      <c r="E498" s="199"/>
      <c r="F498" s="199"/>
      <c r="G498" s="199"/>
      <c r="H498" s="199"/>
      <c r="I498" s="199"/>
    </row>
    <row r="499" spans="1:9" ht="29.25" customHeight="1" x14ac:dyDescent="0.2">
      <c r="A499" s="199"/>
      <c r="B499" s="199"/>
      <c r="C499" s="199"/>
      <c r="D499" s="199"/>
      <c r="E499" s="199"/>
      <c r="F499" s="199"/>
      <c r="G499" s="199"/>
      <c r="H499" s="199"/>
      <c r="I499" s="199"/>
    </row>
    <row r="500" spans="1:9" ht="29.25" customHeight="1" x14ac:dyDescent="0.2">
      <c r="A500" s="199"/>
      <c r="B500" s="199"/>
      <c r="C500" s="199"/>
      <c r="D500" s="199"/>
      <c r="E500" s="199"/>
      <c r="F500" s="199"/>
      <c r="G500" s="199"/>
      <c r="H500" s="199"/>
      <c r="I500" s="199"/>
    </row>
    <row r="501" spans="1:9" ht="29.25" customHeight="1" x14ac:dyDescent="0.2">
      <c r="A501" s="199"/>
      <c r="B501" s="199"/>
      <c r="C501" s="199"/>
      <c r="D501" s="199"/>
      <c r="E501" s="199"/>
      <c r="F501" s="199"/>
      <c r="G501" s="199"/>
      <c r="H501" s="199"/>
      <c r="I501" s="199"/>
    </row>
    <row r="502" spans="1:9" ht="29.25" customHeight="1" x14ac:dyDescent="0.2">
      <c r="A502" s="199"/>
      <c r="B502" s="199"/>
      <c r="C502" s="199"/>
      <c r="D502" s="199"/>
      <c r="E502" s="199"/>
      <c r="F502" s="199"/>
      <c r="G502" s="199"/>
      <c r="H502" s="199"/>
      <c r="I502" s="199"/>
    </row>
    <row r="503" spans="1:9" ht="29.25" customHeight="1" x14ac:dyDescent="0.2">
      <c r="A503" s="199"/>
      <c r="B503" s="199"/>
      <c r="C503" s="199"/>
      <c r="D503" s="199"/>
      <c r="E503" s="199"/>
      <c r="F503" s="199"/>
      <c r="G503" s="199"/>
      <c r="H503" s="199"/>
      <c r="I503" s="199"/>
    </row>
    <row r="504" spans="1:9" ht="29.25" customHeight="1" x14ac:dyDescent="0.2">
      <c r="A504" s="199"/>
      <c r="B504" s="199"/>
      <c r="C504" s="199"/>
      <c r="D504" s="199"/>
      <c r="E504" s="199"/>
      <c r="F504" s="199"/>
      <c r="G504" s="199"/>
      <c r="H504" s="199"/>
      <c r="I504" s="199"/>
    </row>
    <row r="505" spans="1:9" ht="29.25" customHeight="1" x14ac:dyDescent="0.2">
      <c r="A505" s="199"/>
      <c r="B505" s="199"/>
      <c r="C505" s="199"/>
      <c r="D505" s="199"/>
      <c r="E505" s="199"/>
      <c r="F505" s="199"/>
      <c r="G505" s="199"/>
      <c r="H505" s="199"/>
      <c r="I505" s="199"/>
    </row>
    <row r="506" spans="1:9" ht="29.25" customHeight="1" x14ac:dyDescent="0.2">
      <c r="A506" s="199"/>
      <c r="B506" s="199"/>
      <c r="C506" s="199"/>
      <c r="D506" s="199"/>
      <c r="E506" s="199"/>
      <c r="F506" s="199"/>
      <c r="G506" s="199"/>
      <c r="H506" s="199"/>
      <c r="I506" s="199"/>
    </row>
    <row r="507" spans="1:9" ht="29.25" customHeight="1" x14ac:dyDescent="0.2">
      <c r="A507" s="199"/>
      <c r="B507" s="199"/>
      <c r="C507" s="199"/>
      <c r="D507" s="199"/>
      <c r="E507" s="199"/>
      <c r="F507" s="199"/>
      <c r="G507" s="199"/>
      <c r="H507" s="199"/>
      <c r="I507" s="199"/>
    </row>
    <row r="508" spans="1:9" ht="29.25" customHeight="1" x14ac:dyDescent="0.2">
      <c r="A508" s="199"/>
      <c r="B508" s="199"/>
      <c r="C508" s="199"/>
      <c r="D508" s="199"/>
      <c r="E508" s="199"/>
      <c r="F508" s="199"/>
      <c r="G508" s="199"/>
      <c r="H508" s="199"/>
      <c r="I508" s="199"/>
    </row>
    <row r="509" spans="1:9" ht="29.25" customHeight="1" x14ac:dyDescent="0.2">
      <c r="A509" s="199"/>
      <c r="B509" s="199"/>
      <c r="C509" s="199"/>
      <c r="D509" s="199"/>
      <c r="E509" s="199"/>
      <c r="F509" s="199"/>
      <c r="G509" s="199"/>
      <c r="H509" s="199"/>
      <c r="I509" s="199"/>
    </row>
    <row r="510" spans="1:9" ht="29.25" customHeight="1" x14ac:dyDescent="0.2">
      <c r="A510" s="199"/>
      <c r="B510" s="199"/>
      <c r="C510" s="199"/>
      <c r="D510" s="199"/>
      <c r="E510" s="199"/>
      <c r="F510" s="199"/>
      <c r="G510" s="199"/>
      <c r="H510" s="199"/>
      <c r="I510" s="199"/>
    </row>
    <row r="511" spans="1:9" ht="29.25" customHeight="1" x14ac:dyDescent="0.2">
      <c r="A511" s="199"/>
      <c r="B511" s="199"/>
      <c r="C511" s="199"/>
      <c r="D511" s="199"/>
      <c r="E511" s="199"/>
      <c r="F511" s="199"/>
      <c r="G511" s="199"/>
      <c r="H511" s="199"/>
      <c r="I511" s="199"/>
    </row>
    <row r="512" spans="1:9" ht="29.25" customHeight="1" x14ac:dyDescent="0.2">
      <c r="A512" s="199"/>
      <c r="B512" s="199"/>
      <c r="C512" s="199"/>
      <c r="D512" s="199"/>
      <c r="E512" s="199"/>
      <c r="F512" s="199"/>
      <c r="G512" s="199"/>
      <c r="H512" s="199"/>
      <c r="I512" s="199"/>
    </row>
    <row r="513" spans="1:9" ht="29.25" customHeight="1" x14ac:dyDescent="0.2">
      <c r="A513" s="199"/>
      <c r="B513" s="199"/>
      <c r="C513" s="199"/>
      <c r="D513" s="199"/>
      <c r="E513" s="199"/>
      <c r="F513" s="199"/>
      <c r="G513" s="199"/>
      <c r="H513" s="199"/>
      <c r="I513" s="199"/>
    </row>
    <row r="514" spans="1:9" ht="29.25" customHeight="1" x14ac:dyDescent="0.2">
      <c r="A514" s="199"/>
      <c r="B514" s="199"/>
      <c r="C514" s="199"/>
      <c r="D514" s="199"/>
      <c r="E514" s="199"/>
      <c r="F514" s="199"/>
      <c r="G514" s="199"/>
      <c r="H514" s="199"/>
      <c r="I514" s="199"/>
    </row>
    <row r="515" spans="1:9" ht="29.25" customHeight="1" x14ac:dyDescent="0.2">
      <c r="A515" s="199"/>
      <c r="B515" s="199"/>
      <c r="C515" s="199"/>
      <c r="D515" s="199"/>
      <c r="E515" s="199"/>
      <c r="F515" s="199"/>
      <c r="G515" s="199"/>
      <c r="H515" s="199"/>
      <c r="I515" s="199"/>
    </row>
    <row r="516" spans="1:9" ht="29.25" customHeight="1" x14ac:dyDescent="0.2">
      <c r="A516" s="199"/>
      <c r="B516" s="199"/>
      <c r="C516" s="199"/>
      <c r="D516" s="199"/>
      <c r="E516" s="199"/>
      <c r="F516" s="199"/>
      <c r="G516" s="199"/>
      <c r="H516" s="199"/>
      <c r="I516" s="199"/>
    </row>
    <row r="517" spans="1:9" ht="29.25" customHeight="1" x14ac:dyDescent="0.2">
      <c r="A517" s="199"/>
      <c r="B517" s="199"/>
      <c r="C517" s="199"/>
      <c r="D517" s="199"/>
      <c r="E517" s="199"/>
      <c r="F517" s="199"/>
      <c r="G517" s="199"/>
      <c r="H517" s="199"/>
      <c r="I517" s="199"/>
    </row>
    <row r="518" spans="1:9" ht="29.25" customHeight="1" x14ac:dyDescent="0.2">
      <c r="A518" s="199"/>
      <c r="B518" s="199"/>
      <c r="C518" s="199"/>
      <c r="D518" s="199"/>
      <c r="E518" s="199"/>
      <c r="F518" s="199"/>
      <c r="G518" s="199"/>
      <c r="H518" s="199"/>
      <c r="I518" s="199"/>
    </row>
    <row r="519" spans="1:9" ht="29.25" customHeight="1" x14ac:dyDescent="0.2">
      <c r="A519" s="199"/>
      <c r="B519" s="199"/>
      <c r="C519" s="199"/>
      <c r="D519" s="199"/>
      <c r="E519" s="199"/>
      <c r="F519" s="199"/>
      <c r="G519" s="199"/>
      <c r="H519" s="199"/>
      <c r="I519" s="199"/>
    </row>
    <row r="520" spans="1:9" ht="29.25" customHeight="1" x14ac:dyDescent="0.2">
      <c r="A520" s="199"/>
      <c r="B520" s="199"/>
      <c r="C520" s="199"/>
      <c r="D520" s="199"/>
      <c r="E520" s="199"/>
      <c r="F520" s="199"/>
      <c r="G520" s="199"/>
      <c r="H520" s="199"/>
      <c r="I520" s="199"/>
    </row>
    <row r="521" spans="1:9" ht="29.25" customHeight="1" x14ac:dyDescent="0.2">
      <c r="A521" s="199"/>
      <c r="B521" s="199"/>
      <c r="C521" s="199"/>
      <c r="D521" s="199"/>
      <c r="E521" s="199"/>
      <c r="F521" s="199"/>
      <c r="G521" s="199"/>
      <c r="H521" s="199"/>
      <c r="I521" s="199"/>
    </row>
    <row r="522" spans="1:9" ht="29.25" customHeight="1" x14ac:dyDescent="0.2">
      <c r="A522" s="199"/>
      <c r="B522" s="199"/>
      <c r="C522" s="199"/>
      <c r="D522" s="199"/>
      <c r="E522" s="199"/>
      <c r="F522" s="199"/>
      <c r="G522" s="199"/>
      <c r="H522" s="199"/>
      <c r="I522" s="199"/>
    </row>
    <row r="523" spans="1:9" ht="29.25" customHeight="1" x14ac:dyDescent="0.2">
      <c r="A523" s="199"/>
      <c r="B523" s="199"/>
      <c r="C523" s="199"/>
      <c r="D523" s="199"/>
      <c r="E523" s="199"/>
      <c r="F523" s="199"/>
      <c r="G523" s="199"/>
      <c r="H523" s="199"/>
      <c r="I523" s="199"/>
    </row>
    <row r="524" spans="1:9" ht="29.25" customHeight="1" x14ac:dyDescent="0.2">
      <c r="A524" s="199"/>
      <c r="B524" s="199"/>
      <c r="C524" s="199"/>
      <c r="D524" s="199"/>
      <c r="E524" s="199"/>
      <c r="F524" s="199"/>
      <c r="G524" s="199"/>
      <c r="H524" s="199"/>
      <c r="I524" s="199"/>
    </row>
    <row r="525" spans="1:9" ht="29.25" customHeight="1" x14ac:dyDescent="0.2">
      <c r="A525" s="199"/>
      <c r="B525" s="199"/>
      <c r="C525" s="199"/>
      <c r="D525" s="199"/>
      <c r="E525" s="199"/>
      <c r="F525" s="199"/>
      <c r="G525" s="199"/>
      <c r="H525" s="199"/>
      <c r="I525" s="199"/>
    </row>
    <row r="526" spans="1:9" ht="29.25" customHeight="1" x14ac:dyDescent="0.2">
      <c r="A526" s="199"/>
      <c r="B526" s="199"/>
      <c r="C526" s="199"/>
      <c r="D526" s="199"/>
      <c r="E526" s="199"/>
      <c r="F526" s="199"/>
      <c r="G526" s="199"/>
      <c r="H526" s="199"/>
      <c r="I526" s="199"/>
    </row>
    <row r="527" spans="1:9" ht="29.25" customHeight="1" x14ac:dyDescent="0.2">
      <c r="A527" s="199"/>
      <c r="B527" s="199"/>
      <c r="C527" s="199"/>
      <c r="D527" s="199"/>
      <c r="E527" s="199"/>
      <c r="F527" s="199"/>
      <c r="G527" s="199"/>
      <c r="H527" s="199"/>
      <c r="I527" s="199"/>
    </row>
    <row r="528" spans="1:9" ht="29.25" customHeight="1" x14ac:dyDescent="0.2">
      <c r="A528" s="199"/>
      <c r="B528" s="199"/>
      <c r="C528" s="199"/>
      <c r="D528" s="199"/>
      <c r="E528" s="199"/>
      <c r="F528" s="199"/>
      <c r="G528" s="199"/>
      <c r="H528" s="199"/>
      <c r="I528" s="199"/>
    </row>
    <row r="529" spans="1:9" ht="29.25" customHeight="1" x14ac:dyDescent="0.2">
      <c r="A529" s="199"/>
      <c r="B529" s="199"/>
      <c r="C529" s="199"/>
      <c r="D529" s="199"/>
      <c r="E529" s="199"/>
      <c r="F529" s="199"/>
      <c r="G529" s="199"/>
      <c r="H529" s="199"/>
      <c r="I529" s="199"/>
    </row>
    <row r="530" spans="1:9" ht="29.25" customHeight="1" x14ac:dyDescent="0.2">
      <c r="A530" s="199"/>
      <c r="B530" s="199"/>
      <c r="C530" s="199"/>
      <c r="D530" s="199"/>
      <c r="E530" s="199"/>
      <c r="F530" s="199"/>
      <c r="G530" s="199"/>
      <c r="H530" s="199"/>
      <c r="I530" s="199"/>
    </row>
    <row r="531" spans="1:9" ht="29.25" customHeight="1" x14ac:dyDescent="0.2">
      <c r="A531" s="199"/>
      <c r="B531" s="199"/>
      <c r="C531" s="199"/>
      <c r="D531" s="199"/>
      <c r="E531" s="199"/>
      <c r="F531" s="199"/>
      <c r="G531" s="199"/>
      <c r="H531" s="199"/>
      <c r="I531" s="199"/>
    </row>
    <row r="532" spans="1:9" ht="29.25" customHeight="1" x14ac:dyDescent="0.2">
      <c r="A532" s="199"/>
      <c r="B532" s="199"/>
      <c r="C532" s="199"/>
      <c r="D532" s="199"/>
      <c r="E532" s="199"/>
      <c r="F532" s="199"/>
      <c r="G532" s="199"/>
      <c r="H532" s="199"/>
      <c r="I532" s="199"/>
    </row>
    <row r="533" spans="1:9" ht="29.25" customHeight="1" x14ac:dyDescent="0.2">
      <c r="A533" s="199"/>
      <c r="B533" s="199"/>
      <c r="C533" s="199"/>
      <c r="D533" s="199"/>
      <c r="E533" s="199"/>
      <c r="F533" s="199"/>
      <c r="G533" s="199"/>
      <c r="H533" s="199"/>
      <c r="I533" s="199"/>
    </row>
    <row r="534" spans="1:9" ht="29.25" customHeight="1" x14ac:dyDescent="0.2">
      <c r="A534" s="199"/>
      <c r="B534" s="199"/>
      <c r="C534" s="199"/>
      <c r="D534" s="199"/>
      <c r="E534" s="199"/>
      <c r="F534" s="199"/>
      <c r="G534" s="199"/>
      <c r="H534" s="199"/>
      <c r="I534" s="199"/>
    </row>
    <row r="535" spans="1:9" ht="29.25" customHeight="1" x14ac:dyDescent="0.2">
      <c r="A535" s="199"/>
      <c r="B535" s="199"/>
      <c r="C535" s="199"/>
      <c r="D535" s="199"/>
      <c r="E535" s="199"/>
      <c r="F535" s="199"/>
      <c r="G535" s="199"/>
      <c r="H535" s="199"/>
      <c r="I535" s="199"/>
    </row>
    <row r="536" spans="1:9" ht="29.25" customHeight="1" x14ac:dyDescent="0.2">
      <c r="A536" s="199"/>
      <c r="B536" s="199"/>
      <c r="C536" s="199"/>
      <c r="D536" s="199"/>
      <c r="E536" s="199"/>
      <c r="F536" s="199"/>
      <c r="G536" s="199"/>
      <c r="H536" s="199"/>
      <c r="I536" s="199"/>
    </row>
    <row r="537" spans="1:9" ht="29.25" customHeight="1" x14ac:dyDescent="0.2">
      <c r="A537" s="199"/>
      <c r="B537" s="199"/>
      <c r="C537" s="199"/>
      <c r="D537" s="199"/>
      <c r="E537" s="199"/>
      <c r="F537" s="199"/>
      <c r="G537" s="199"/>
      <c r="H537" s="199"/>
      <c r="I537" s="199"/>
    </row>
    <row r="538" spans="1:9" ht="29.25" customHeight="1" x14ac:dyDescent="0.2">
      <c r="A538" s="199"/>
      <c r="B538" s="199"/>
      <c r="C538" s="199"/>
      <c r="D538" s="199"/>
      <c r="E538" s="199"/>
      <c r="F538" s="199"/>
      <c r="G538" s="199"/>
      <c r="H538" s="199"/>
      <c r="I538" s="199"/>
    </row>
    <row r="539" spans="1:9" ht="29.25" customHeight="1" x14ac:dyDescent="0.2">
      <c r="A539" s="199"/>
      <c r="B539" s="199"/>
      <c r="C539" s="199"/>
      <c r="D539" s="199"/>
      <c r="E539" s="199"/>
      <c r="F539" s="199"/>
      <c r="G539" s="199"/>
      <c r="H539" s="199"/>
      <c r="I539" s="199"/>
    </row>
    <row r="540" spans="1:9" ht="29.25" customHeight="1" x14ac:dyDescent="0.2">
      <c r="A540" s="199"/>
      <c r="B540" s="199"/>
      <c r="C540" s="199"/>
      <c r="D540" s="199"/>
      <c r="E540" s="199"/>
      <c r="F540" s="199"/>
      <c r="G540" s="199"/>
      <c r="H540" s="199"/>
      <c r="I540" s="199"/>
    </row>
    <row r="541" spans="1:9" ht="29.25" customHeight="1" x14ac:dyDescent="0.2">
      <c r="A541" s="199"/>
      <c r="B541" s="199"/>
      <c r="C541" s="199"/>
      <c r="D541" s="199"/>
      <c r="E541" s="199"/>
      <c r="F541" s="199"/>
      <c r="G541" s="199"/>
      <c r="H541" s="199"/>
      <c r="I541" s="199"/>
    </row>
    <row r="542" spans="1:9" ht="29.25" customHeight="1" x14ac:dyDescent="0.2">
      <c r="A542" s="199"/>
      <c r="B542" s="199"/>
      <c r="C542" s="199"/>
      <c r="D542" s="199"/>
      <c r="E542" s="199"/>
      <c r="F542" s="199"/>
      <c r="G542" s="199"/>
      <c r="H542" s="199"/>
      <c r="I542" s="199"/>
    </row>
    <row r="543" spans="1:9" ht="29.25" customHeight="1" x14ac:dyDescent="0.2">
      <c r="A543" s="199"/>
      <c r="B543" s="199"/>
      <c r="C543" s="199"/>
      <c r="D543" s="199"/>
      <c r="E543" s="199"/>
      <c r="F543" s="199"/>
      <c r="G543" s="199"/>
      <c r="H543" s="199"/>
      <c r="I543" s="199"/>
    </row>
    <row r="544" spans="1:9" ht="29.25" customHeight="1" x14ac:dyDescent="0.2">
      <c r="A544" s="199"/>
      <c r="B544" s="199"/>
      <c r="C544" s="199"/>
      <c r="D544" s="199"/>
      <c r="E544" s="199"/>
      <c r="F544" s="199"/>
      <c r="G544" s="199"/>
      <c r="H544" s="199"/>
      <c r="I544" s="199"/>
    </row>
    <row r="545" spans="1:9" ht="29.25" customHeight="1" x14ac:dyDescent="0.2">
      <c r="A545" s="199"/>
      <c r="B545" s="199"/>
      <c r="C545" s="199"/>
      <c r="D545" s="199"/>
      <c r="E545" s="199"/>
      <c r="F545" s="199"/>
      <c r="G545" s="199"/>
      <c r="H545" s="199"/>
      <c r="I545" s="199"/>
    </row>
    <row r="546" spans="1:9" ht="29.25" customHeight="1" x14ac:dyDescent="0.2">
      <c r="A546" s="199"/>
      <c r="B546" s="199"/>
      <c r="C546" s="199"/>
      <c r="D546" s="199"/>
      <c r="E546" s="199"/>
      <c r="F546" s="199"/>
      <c r="G546" s="199"/>
      <c r="H546" s="199"/>
      <c r="I546" s="199"/>
    </row>
    <row r="547" spans="1:9" ht="29.25" customHeight="1" x14ac:dyDescent="0.2">
      <c r="A547" s="199"/>
      <c r="B547" s="199"/>
      <c r="C547" s="199"/>
      <c r="D547" s="199"/>
      <c r="E547" s="199"/>
      <c r="F547" s="199"/>
      <c r="G547" s="199"/>
      <c r="H547" s="199"/>
      <c r="I547" s="199"/>
    </row>
    <row r="548" spans="1:9" ht="29.25" customHeight="1" x14ac:dyDescent="0.2">
      <c r="A548" s="199"/>
      <c r="B548" s="199"/>
      <c r="C548" s="199"/>
      <c r="D548" s="199"/>
      <c r="E548" s="199"/>
      <c r="F548" s="199"/>
      <c r="G548" s="199"/>
      <c r="H548" s="199"/>
      <c r="I548" s="199"/>
    </row>
    <row r="549" spans="1:9" ht="29.25" customHeight="1" x14ac:dyDescent="0.2">
      <c r="A549" s="199"/>
      <c r="B549" s="199"/>
      <c r="C549" s="199"/>
      <c r="D549" s="199"/>
      <c r="E549" s="199"/>
      <c r="F549" s="199"/>
      <c r="G549" s="199"/>
      <c r="H549" s="199"/>
      <c r="I549" s="199"/>
    </row>
    <row r="550" spans="1:9" ht="29.25" customHeight="1" x14ac:dyDescent="0.2">
      <c r="A550" s="199"/>
      <c r="B550" s="199"/>
      <c r="C550" s="199"/>
      <c r="D550" s="199"/>
      <c r="E550" s="199"/>
      <c r="F550" s="199"/>
      <c r="G550" s="199"/>
      <c r="H550" s="199"/>
      <c r="I550" s="199"/>
    </row>
    <row r="551" spans="1:9" ht="29.25" customHeight="1" x14ac:dyDescent="0.2">
      <c r="A551" s="199"/>
      <c r="B551" s="199"/>
      <c r="C551" s="199"/>
      <c r="D551" s="199"/>
      <c r="E551" s="199"/>
      <c r="F551" s="199"/>
      <c r="G551" s="199"/>
      <c r="H551" s="199"/>
      <c r="I551" s="199"/>
    </row>
    <row r="552" spans="1:9" ht="29.25" customHeight="1" x14ac:dyDescent="0.2">
      <c r="A552" s="199"/>
      <c r="B552" s="199"/>
      <c r="C552" s="199"/>
      <c r="D552" s="199"/>
      <c r="E552" s="199"/>
      <c r="F552" s="199"/>
      <c r="G552" s="199"/>
      <c r="H552" s="199"/>
      <c r="I552" s="199"/>
    </row>
    <row r="553" spans="1:9" ht="29.25" customHeight="1" x14ac:dyDescent="0.2">
      <c r="A553" s="199"/>
      <c r="B553" s="199"/>
      <c r="C553" s="199"/>
      <c r="D553" s="199"/>
      <c r="E553" s="199"/>
      <c r="F553" s="199"/>
      <c r="G553" s="199"/>
      <c r="H553" s="199"/>
      <c r="I553" s="199"/>
    </row>
    <row r="554" spans="1:9" ht="29.25" customHeight="1" x14ac:dyDescent="0.2">
      <c r="A554" s="199"/>
      <c r="B554" s="199"/>
      <c r="C554" s="199"/>
      <c r="D554" s="199"/>
      <c r="E554" s="199"/>
      <c r="F554" s="199"/>
      <c r="G554" s="199"/>
      <c r="H554" s="199"/>
      <c r="I554" s="199"/>
    </row>
    <row r="555" spans="1:9" ht="29.25" customHeight="1" x14ac:dyDescent="0.2">
      <c r="A555" s="199"/>
      <c r="B555" s="199"/>
      <c r="C555" s="199"/>
      <c r="D555" s="199"/>
      <c r="E555" s="199"/>
      <c r="F555" s="199"/>
      <c r="G555" s="199"/>
      <c r="H555" s="199"/>
      <c r="I555" s="199"/>
    </row>
    <row r="556" spans="1:9" ht="29.25" customHeight="1" x14ac:dyDescent="0.2">
      <c r="A556" s="199"/>
      <c r="B556" s="199"/>
      <c r="C556" s="199"/>
      <c r="D556" s="199"/>
      <c r="E556" s="199"/>
      <c r="F556" s="199"/>
      <c r="G556" s="199"/>
      <c r="H556" s="199"/>
      <c r="I556" s="199"/>
    </row>
    <row r="557" spans="1:9" ht="29.25" customHeight="1" x14ac:dyDescent="0.2">
      <c r="A557" s="199"/>
      <c r="B557" s="199"/>
      <c r="C557" s="199"/>
      <c r="D557" s="199"/>
      <c r="E557" s="199"/>
      <c r="F557" s="199"/>
      <c r="G557" s="199"/>
      <c r="H557" s="199"/>
      <c r="I557" s="199"/>
    </row>
    <row r="558" spans="1:9" ht="29.25" customHeight="1" x14ac:dyDescent="0.2">
      <c r="A558" s="199"/>
      <c r="B558" s="199"/>
      <c r="C558" s="199"/>
      <c r="D558" s="199"/>
      <c r="E558" s="199"/>
      <c r="F558" s="199"/>
      <c r="G558" s="199"/>
      <c r="H558" s="199"/>
      <c r="I558" s="199"/>
    </row>
    <row r="559" spans="1:9" ht="29.25" customHeight="1" x14ac:dyDescent="0.2">
      <c r="A559" s="199"/>
      <c r="B559" s="199"/>
      <c r="C559" s="199"/>
      <c r="D559" s="199"/>
      <c r="E559" s="199"/>
      <c r="F559" s="199"/>
      <c r="G559" s="199"/>
      <c r="H559" s="199"/>
      <c r="I559" s="199"/>
    </row>
    <row r="560" spans="1:9" ht="29.25" customHeight="1" x14ac:dyDescent="0.2">
      <c r="A560" s="199"/>
      <c r="B560" s="199"/>
      <c r="C560" s="199"/>
      <c r="D560" s="199"/>
      <c r="E560" s="199"/>
      <c r="F560" s="199"/>
      <c r="G560" s="199"/>
      <c r="H560" s="199"/>
      <c r="I560" s="199"/>
    </row>
    <row r="561" spans="1:9" ht="29.25" customHeight="1" x14ac:dyDescent="0.2">
      <c r="A561" s="199"/>
      <c r="B561" s="199"/>
      <c r="C561" s="199"/>
      <c r="D561" s="199"/>
      <c r="E561" s="199"/>
      <c r="F561" s="199"/>
      <c r="G561" s="199"/>
      <c r="H561" s="199"/>
      <c r="I561" s="199"/>
    </row>
    <row r="562" spans="1:9" ht="29.25" customHeight="1" x14ac:dyDescent="0.2">
      <c r="A562" s="199"/>
      <c r="B562" s="199"/>
      <c r="C562" s="199"/>
      <c r="D562" s="199"/>
      <c r="E562" s="199"/>
      <c r="F562" s="199"/>
      <c r="G562" s="199"/>
      <c r="H562" s="199"/>
      <c r="I562" s="199"/>
    </row>
    <row r="563" spans="1:9" ht="29.25" customHeight="1" x14ac:dyDescent="0.2">
      <c r="A563" s="199"/>
      <c r="B563" s="199"/>
      <c r="C563" s="199"/>
      <c r="D563" s="199"/>
      <c r="E563" s="199"/>
      <c r="F563" s="199"/>
      <c r="G563" s="199"/>
      <c r="H563" s="199"/>
      <c r="I563" s="199"/>
    </row>
    <row r="564" spans="1:9" ht="29.25" customHeight="1" x14ac:dyDescent="0.2">
      <c r="A564" s="199"/>
      <c r="B564" s="199"/>
      <c r="C564" s="199"/>
      <c r="D564" s="199"/>
      <c r="E564" s="199"/>
      <c r="F564" s="199"/>
      <c r="G564" s="199"/>
      <c r="H564" s="199"/>
      <c r="I564" s="199"/>
    </row>
    <row r="565" spans="1:9" ht="29.25" customHeight="1" x14ac:dyDescent="0.2">
      <c r="A565" s="199"/>
      <c r="B565" s="199"/>
      <c r="C565" s="199"/>
      <c r="D565" s="199"/>
      <c r="E565" s="199"/>
      <c r="F565" s="199"/>
      <c r="G565" s="199"/>
      <c r="H565" s="199"/>
      <c r="I565" s="199"/>
    </row>
    <row r="566" spans="1:9" ht="29.25" customHeight="1" x14ac:dyDescent="0.2">
      <c r="A566" s="199"/>
      <c r="B566" s="199"/>
      <c r="C566" s="199"/>
      <c r="D566" s="199"/>
      <c r="E566" s="199"/>
      <c r="F566" s="199"/>
      <c r="G566" s="199"/>
      <c r="H566" s="199"/>
      <c r="I566" s="199"/>
    </row>
    <row r="567" spans="1:9" ht="29.25" customHeight="1" x14ac:dyDescent="0.2">
      <c r="A567" s="199"/>
      <c r="B567" s="199"/>
      <c r="C567" s="199"/>
      <c r="D567" s="199"/>
      <c r="E567" s="199"/>
      <c r="F567" s="199"/>
      <c r="G567" s="199"/>
      <c r="H567" s="199"/>
      <c r="I567" s="199"/>
    </row>
    <row r="568" spans="1:9" ht="29.25" customHeight="1" x14ac:dyDescent="0.2">
      <c r="A568" s="199"/>
      <c r="B568" s="199"/>
      <c r="C568" s="199"/>
      <c r="D568" s="199"/>
      <c r="E568" s="199"/>
      <c r="F568" s="199"/>
      <c r="G568" s="199"/>
      <c r="H568" s="199"/>
      <c r="I568" s="199"/>
    </row>
    <row r="569" spans="1:9" ht="29.25" customHeight="1" x14ac:dyDescent="0.2">
      <c r="A569" s="199"/>
      <c r="B569" s="199"/>
      <c r="C569" s="199"/>
      <c r="D569" s="199"/>
      <c r="E569" s="199"/>
      <c r="F569" s="199"/>
      <c r="G569" s="199"/>
      <c r="H569" s="199"/>
      <c r="I569" s="199"/>
    </row>
    <row r="570" spans="1:9" ht="29.25" customHeight="1" x14ac:dyDescent="0.2">
      <c r="A570" s="199"/>
      <c r="B570" s="199"/>
      <c r="C570" s="199"/>
      <c r="D570" s="199"/>
      <c r="E570" s="199"/>
      <c r="F570" s="199"/>
      <c r="G570" s="199"/>
      <c r="H570" s="199"/>
      <c r="I570" s="199"/>
    </row>
    <row r="571" spans="1:9" ht="29.25" customHeight="1" x14ac:dyDescent="0.2">
      <c r="A571" s="199"/>
      <c r="B571" s="199"/>
      <c r="C571" s="199"/>
      <c r="D571" s="199"/>
      <c r="E571" s="199"/>
      <c r="F571" s="199"/>
      <c r="G571" s="199"/>
      <c r="H571" s="199"/>
      <c r="I571" s="199"/>
    </row>
    <row r="572" spans="1:9" ht="29.25" customHeight="1" x14ac:dyDescent="0.2">
      <c r="A572" s="199"/>
      <c r="B572" s="199"/>
      <c r="C572" s="199"/>
      <c r="D572" s="199"/>
      <c r="E572" s="199"/>
      <c r="F572" s="199"/>
      <c r="G572" s="199"/>
      <c r="H572" s="199"/>
      <c r="I572" s="199"/>
    </row>
    <row r="573" spans="1:9" ht="29.25" customHeight="1" x14ac:dyDescent="0.2">
      <c r="A573" s="199"/>
      <c r="B573" s="199"/>
      <c r="C573" s="199"/>
      <c r="D573" s="199"/>
      <c r="E573" s="199"/>
      <c r="F573" s="199"/>
      <c r="G573" s="199"/>
      <c r="H573" s="199"/>
      <c r="I573" s="199"/>
    </row>
    <row r="574" spans="1:9" ht="29.25" customHeight="1" x14ac:dyDescent="0.2">
      <c r="A574" s="199"/>
      <c r="B574" s="199"/>
      <c r="C574" s="199"/>
      <c r="D574" s="199"/>
      <c r="E574" s="199"/>
      <c r="F574" s="199"/>
      <c r="G574" s="199"/>
      <c r="H574" s="199"/>
      <c r="I574" s="199"/>
    </row>
    <row r="575" spans="1:9" ht="29.25" customHeight="1" x14ac:dyDescent="0.2">
      <c r="A575" s="199"/>
      <c r="B575" s="199"/>
      <c r="C575" s="199"/>
      <c r="D575" s="199"/>
      <c r="E575" s="199"/>
      <c r="F575" s="199"/>
      <c r="G575" s="199"/>
      <c r="H575" s="199"/>
      <c r="I575" s="199"/>
    </row>
    <row r="576" spans="1:9" ht="29.25" customHeight="1" x14ac:dyDescent="0.2">
      <c r="A576" s="199"/>
      <c r="B576" s="199"/>
      <c r="C576" s="199"/>
      <c r="D576" s="199"/>
      <c r="E576" s="199"/>
      <c r="F576" s="199"/>
      <c r="G576" s="199"/>
      <c r="H576" s="199"/>
      <c r="I576" s="199"/>
    </row>
    <row r="577" spans="1:9" ht="29.25" customHeight="1" x14ac:dyDescent="0.2">
      <c r="A577" s="199"/>
      <c r="B577" s="199"/>
      <c r="C577" s="199"/>
      <c r="D577" s="199"/>
      <c r="E577" s="199"/>
      <c r="F577" s="199"/>
      <c r="G577" s="199"/>
      <c r="H577" s="199"/>
      <c r="I577" s="199"/>
    </row>
    <row r="578" spans="1:9" ht="29.25" customHeight="1" x14ac:dyDescent="0.2">
      <c r="A578" s="199"/>
      <c r="B578" s="199"/>
      <c r="C578" s="199"/>
      <c r="D578" s="199"/>
      <c r="E578" s="199"/>
      <c r="F578" s="199"/>
      <c r="G578" s="199"/>
      <c r="H578" s="199"/>
      <c r="I578" s="199"/>
    </row>
    <row r="579" spans="1:9" ht="29.25" customHeight="1" x14ac:dyDescent="0.2">
      <c r="A579" s="199"/>
      <c r="B579" s="199"/>
      <c r="C579" s="199"/>
      <c r="D579" s="199"/>
      <c r="E579" s="199"/>
      <c r="F579" s="199"/>
      <c r="G579" s="199"/>
      <c r="H579" s="199"/>
      <c r="I579" s="199"/>
    </row>
    <row r="580" spans="1:9" ht="29.25" customHeight="1" x14ac:dyDescent="0.2">
      <c r="A580" s="199"/>
      <c r="B580" s="199"/>
      <c r="C580" s="199"/>
      <c r="D580" s="199"/>
      <c r="E580" s="199"/>
      <c r="F580" s="199"/>
      <c r="G580" s="199"/>
      <c r="H580" s="199"/>
      <c r="I580" s="199"/>
    </row>
    <row r="581" spans="1:9" ht="29.25" customHeight="1" x14ac:dyDescent="0.2">
      <c r="A581" s="199"/>
      <c r="B581" s="199"/>
      <c r="C581" s="199"/>
      <c r="D581" s="199"/>
      <c r="E581" s="199"/>
      <c r="F581" s="199"/>
      <c r="G581" s="199"/>
      <c r="H581" s="199"/>
      <c r="I581" s="199"/>
    </row>
    <row r="582" spans="1:9" ht="29.25" customHeight="1" x14ac:dyDescent="0.2">
      <c r="A582" s="199"/>
      <c r="B582" s="199"/>
      <c r="C582" s="199"/>
      <c r="D582" s="199"/>
      <c r="E582" s="199"/>
      <c r="F582" s="199"/>
      <c r="G582" s="199"/>
      <c r="H582" s="199"/>
      <c r="I582" s="199"/>
    </row>
    <row r="583" spans="1:9" ht="29.25" customHeight="1" x14ac:dyDescent="0.2">
      <c r="A583" s="199"/>
      <c r="B583" s="199"/>
      <c r="C583" s="199"/>
      <c r="D583" s="199"/>
      <c r="E583" s="199"/>
      <c r="F583" s="199"/>
      <c r="G583" s="199"/>
      <c r="H583" s="199"/>
      <c r="I583" s="199"/>
    </row>
    <row r="584" spans="1:9" ht="29.25" customHeight="1" x14ac:dyDescent="0.2">
      <c r="A584" s="199"/>
      <c r="B584" s="199"/>
      <c r="C584" s="199"/>
      <c r="D584" s="199"/>
      <c r="E584" s="199"/>
      <c r="F584" s="199"/>
      <c r="G584" s="199"/>
      <c r="H584" s="199"/>
      <c r="I584" s="199"/>
    </row>
    <row r="585" spans="1:9" ht="29.25" customHeight="1" x14ac:dyDescent="0.2">
      <c r="A585" s="199"/>
      <c r="B585" s="199"/>
      <c r="C585" s="199"/>
      <c r="D585" s="199"/>
      <c r="E585" s="199"/>
      <c r="F585" s="199"/>
      <c r="G585" s="199"/>
      <c r="H585" s="199"/>
      <c r="I585" s="199"/>
    </row>
    <row r="586" spans="1:9" ht="29.25" customHeight="1" x14ac:dyDescent="0.2">
      <c r="A586" s="199"/>
      <c r="B586" s="199"/>
      <c r="C586" s="199"/>
      <c r="D586" s="199"/>
      <c r="E586" s="199"/>
      <c r="F586" s="199"/>
      <c r="G586" s="199"/>
      <c r="H586" s="199"/>
      <c r="I586" s="199"/>
    </row>
    <row r="587" spans="1:9" ht="29.25" customHeight="1" x14ac:dyDescent="0.2">
      <c r="A587" s="199"/>
      <c r="B587" s="199"/>
      <c r="C587" s="199"/>
      <c r="D587" s="199"/>
      <c r="E587" s="199"/>
      <c r="F587" s="199"/>
      <c r="G587" s="199"/>
      <c r="H587" s="199"/>
      <c r="I587" s="199"/>
    </row>
    <row r="588" spans="1:9" ht="29.25" customHeight="1" x14ac:dyDescent="0.2">
      <c r="A588" s="199"/>
      <c r="B588" s="199"/>
      <c r="C588" s="199"/>
      <c r="D588" s="199"/>
      <c r="E588" s="199"/>
      <c r="F588" s="199"/>
      <c r="G588" s="199"/>
      <c r="H588" s="199"/>
      <c r="I588" s="199"/>
    </row>
    <row r="589" spans="1:9" ht="29.25" customHeight="1" x14ac:dyDescent="0.2">
      <c r="A589" s="199"/>
      <c r="B589" s="199"/>
      <c r="C589" s="199"/>
      <c r="D589" s="199"/>
      <c r="E589" s="199"/>
      <c r="F589" s="199"/>
      <c r="G589" s="199"/>
      <c r="H589" s="199"/>
      <c r="I589" s="199"/>
    </row>
    <row r="590" spans="1:9" ht="29.25" customHeight="1" x14ac:dyDescent="0.2">
      <c r="A590" s="199"/>
      <c r="B590" s="199"/>
      <c r="C590" s="199"/>
      <c r="D590" s="199"/>
      <c r="E590" s="199"/>
      <c r="F590" s="199"/>
      <c r="G590" s="199"/>
      <c r="H590" s="199"/>
      <c r="I590" s="199"/>
    </row>
    <row r="591" spans="1:9" ht="29.25" customHeight="1" x14ac:dyDescent="0.2">
      <c r="A591" s="199"/>
      <c r="B591" s="199"/>
      <c r="C591" s="199"/>
      <c r="D591" s="199"/>
      <c r="E591" s="199"/>
      <c r="F591" s="199"/>
      <c r="G591" s="199"/>
      <c r="H591" s="199"/>
      <c r="I591" s="199"/>
    </row>
    <row r="592" spans="1:9" ht="29.25" customHeight="1" x14ac:dyDescent="0.2">
      <c r="A592" s="199"/>
      <c r="B592" s="199"/>
      <c r="C592" s="199"/>
      <c r="D592" s="199"/>
      <c r="E592" s="199"/>
      <c r="F592" s="199"/>
      <c r="G592" s="199"/>
      <c r="H592" s="199"/>
      <c r="I592" s="199"/>
    </row>
    <row r="593" spans="1:9" ht="29.25" customHeight="1" x14ac:dyDescent="0.2">
      <c r="A593" s="199"/>
      <c r="B593" s="199"/>
      <c r="C593" s="199"/>
      <c r="D593" s="199"/>
      <c r="E593" s="199"/>
      <c r="F593" s="199"/>
      <c r="G593" s="199"/>
      <c r="H593" s="199"/>
      <c r="I593" s="199"/>
    </row>
    <row r="594" spans="1:9" ht="29.25" customHeight="1" x14ac:dyDescent="0.2">
      <c r="A594" s="199"/>
      <c r="B594" s="199"/>
      <c r="C594" s="199"/>
      <c r="D594" s="199"/>
      <c r="E594" s="199"/>
      <c r="F594" s="199"/>
      <c r="G594" s="199"/>
      <c r="H594" s="199"/>
      <c r="I594" s="199"/>
    </row>
    <row r="595" spans="1:9" ht="29.25" customHeight="1" x14ac:dyDescent="0.2">
      <c r="A595" s="199"/>
      <c r="B595" s="199"/>
      <c r="C595" s="199"/>
      <c r="D595" s="199"/>
      <c r="E595" s="199"/>
      <c r="F595" s="199"/>
      <c r="G595" s="199"/>
      <c r="H595" s="199"/>
      <c r="I595" s="199"/>
    </row>
    <row r="596" spans="1:9" ht="29.25" customHeight="1" x14ac:dyDescent="0.2">
      <c r="A596" s="199"/>
      <c r="B596" s="199"/>
      <c r="C596" s="199"/>
      <c r="D596" s="199"/>
      <c r="E596" s="199"/>
      <c r="F596" s="199"/>
      <c r="G596" s="199"/>
      <c r="H596" s="199"/>
      <c r="I596" s="199"/>
    </row>
    <row r="597" spans="1:9" ht="29.25" customHeight="1" x14ac:dyDescent="0.2">
      <c r="A597" s="199"/>
      <c r="B597" s="199"/>
      <c r="C597" s="199"/>
      <c r="D597" s="199"/>
      <c r="E597" s="199"/>
      <c r="F597" s="199"/>
      <c r="G597" s="199"/>
      <c r="H597" s="199"/>
      <c r="I597" s="199"/>
    </row>
    <row r="598" spans="1:9" ht="29.25" customHeight="1" x14ac:dyDescent="0.2">
      <c r="A598" s="199"/>
      <c r="B598" s="199"/>
      <c r="C598" s="199"/>
      <c r="D598" s="199"/>
      <c r="E598" s="199"/>
      <c r="F598" s="199"/>
      <c r="G598" s="199"/>
      <c r="H598" s="199"/>
      <c r="I598" s="199"/>
    </row>
    <row r="599" spans="1:9" ht="29.25" customHeight="1" x14ac:dyDescent="0.2">
      <c r="A599" s="199"/>
      <c r="B599" s="199"/>
      <c r="C599" s="199"/>
      <c r="D599" s="199"/>
      <c r="E599" s="199"/>
      <c r="F599" s="199"/>
      <c r="G599" s="199"/>
      <c r="H599" s="199"/>
      <c r="I599" s="199"/>
    </row>
    <row r="600" spans="1:9" ht="29.25" customHeight="1" x14ac:dyDescent="0.2">
      <c r="A600" s="199"/>
      <c r="B600" s="199"/>
      <c r="C600" s="199"/>
      <c r="D600" s="199"/>
      <c r="E600" s="199"/>
      <c r="F600" s="199"/>
      <c r="G600" s="199"/>
      <c r="H600" s="199"/>
      <c r="I600" s="199"/>
    </row>
    <row r="601" spans="1:9" ht="29.25" customHeight="1" x14ac:dyDescent="0.2">
      <c r="A601" s="199"/>
      <c r="B601" s="199"/>
      <c r="C601" s="199"/>
      <c r="D601" s="199"/>
      <c r="E601" s="199"/>
      <c r="F601" s="199"/>
      <c r="G601" s="199"/>
      <c r="H601" s="199"/>
      <c r="I601" s="199"/>
    </row>
    <row r="602" spans="1:9" ht="29.25" customHeight="1" x14ac:dyDescent="0.2">
      <c r="A602" s="199"/>
      <c r="B602" s="199"/>
      <c r="C602" s="199"/>
      <c r="D602" s="199"/>
      <c r="E602" s="199"/>
      <c r="F602" s="199"/>
      <c r="G602" s="199"/>
      <c r="H602" s="199"/>
      <c r="I602" s="199"/>
    </row>
    <row r="603" spans="1:9" ht="29.25" customHeight="1" x14ac:dyDescent="0.2">
      <c r="A603" s="199"/>
      <c r="B603" s="199"/>
      <c r="C603" s="199"/>
      <c r="D603" s="199"/>
      <c r="E603" s="199"/>
      <c r="F603" s="199"/>
      <c r="G603" s="199"/>
      <c r="H603" s="199"/>
      <c r="I603" s="199"/>
    </row>
    <row r="604" spans="1:9" ht="29.25" customHeight="1" x14ac:dyDescent="0.2">
      <c r="A604" s="199"/>
      <c r="B604" s="199"/>
      <c r="C604" s="199"/>
      <c r="D604" s="199"/>
      <c r="E604" s="199"/>
      <c r="F604" s="199"/>
      <c r="G604" s="199"/>
      <c r="H604" s="199"/>
      <c r="I604" s="199"/>
    </row>
    <row r="605" spans="1:9" ht="29.25" customHeight="1" x14ac:dyDescent="0.2">
      <c r="A605" s="199"/>
      <c r="B605" s="199"/>
      <c r="C605" s="199"/>
      <c r="D605" s="199"/>
      <c r="E605" s="199"/>
      <c r="F605" s="199"/>
      <c r="G605" s="199"/>
      <c r="H605" s="199"/>
      <c r="I605" s="199"/>
    </row>
    <row r="606" spans="1:9" ht="29.25" customHeight="1" x14ac:dyDescent="0.2">
      <c r="A606" s="199"/>
      <c r="B606" s="199"/>
      <c r="C606" s="199"/>
      <c r="D606" s="199"/>
      <c r="E606" s="199"/>
      <c r="F606" s="199"/>
      <c r="G606" s="199"/>
      <c r="H606" s="199"/>
      <c r="I606" s="199"/>
    </row>
    <row r="607" spans="1:9" ht="29.25" customHeight="1" x14ac:dyDescent="0.2">
      <c r="A607" s="199"/>
      <c r="B607" s="199"/>
      <c r="C607" s="199"/>
      <c r="D607" s="199"/>
      <c r="E607" s="199"/>
      <c r="F607" s="199"/>
      <c r="G607" s="199"/>
      <c r="H607" s="199"/>
      <c r="I607" s="199"/>
    </row>
    <row r="608" spans="1:9" ht="29.25" customHeight="1" x14ac:dyDescent="0.2">
      <c r="A608" s="199"/>
      <c r="B608" s="199"/>
      <c r="C608" s="199"/>
      <c r="D608" s="199"/>
      <c r="E608" s="199"/>
      <c r="F608" s="199"/>
      <c r="G608" s="199"/>
      <c r="H608" s="199"/>
      <c r="I608" s="199"/>
    </row>
    <row r="609" spans="1:9" ht="29.25" customHeight="1" x14ac:dyDescent="0.2">
      <c r="A609" s="199"/>
      <c r="B609" s="199"/>
      <c r="C609" s="199"/>
      <c r="D609" s="199"/>
      <c r="E609" s="199"/>
      <c r="F609" s="199"/>
      <c r="G609" s="199"/>
      <c r="H609" s="199"/>
      <c r="I609" s="199"/>
    </row>
    <row r="610" spans="1:9" ht="29.25" customHeight="1" x14ac:dyDescent="0.2">
      <c r="A610" s="199"/>
      <c r="B610" s="199"/>
      <c r="C610" s="199"/>
      <c r="D610" s="199"/>
      <c r="E610" s="199"/>
      <c r="F610" s="199"/>
      <c r="G610" s="199"/>
      <c r="H610" s="199"/>
      <c r="I610" s="199"/>
    </row>
    <row r="611" spans="1:9" ht="29.25" customHeight="1" x14ac:dyDescent="0.2">
      <c r="A611" s="199"/>
      <c r="B611" s="199"/>
      <c r="C611" s="199"/>
      <c r="D611" s="199"/>
      <c r="E611" s="199"/>
      <c r="F611" s="199"/>
      <c r="G611" s="199"/>
      <c r="H611" s="199"/>
      <c r="I611" s="199"/>
    </row>
    <row r="612" spans="1:9" ht="29.25" customHeight="1" x14ac:dyDescent="0.2">
      <c r="A612" s="199"/>
      <c r="B612" s="199"/>
      <c r="C612" s="199"/>
      <c r="D612" s="199"/>
      <c r="E612" s="199"/>
      <c r="F612" s="199"/>
      <c r="G612" s="199"/>
      <c r="H612" s="199"/>
      <c r="I612" s="199"/>
    </row>
    <row r="613" spans="1:9" ht="29.25" customHeight="1" x14ac:dyDescent="0.2">
      <c r="A613" s="199"/>
      <c r="B613" s="199"/>
      <c r="C613" s="199"/>
      <c r="D613" s="199"/>
      <c r="E613" s="199"/>
      <c r="F613" s="199"/>
      <c r="G613" s="199"/>
      <c r="H613" s="199"/>
      <c r="I613" s="199"/>
    </row>
    <row r="614" spans="1:9" ht="29.25" customHeight="1" x14ac:dyDescent="0.2">
      <c r="A614" s="199"/>
      <c r="B614" s="199"/>
      <c r="C614" s="199"/>
      <c r="D614" s="199"/>
      <c r="E614" s="199"/>
      <c r="F614" s="199"/>
      <c r="G614" s="199"/>
      <c r="H614" s="199"/>
      <c r="I614" s="199"/>
    </row>
    <row r="615" spans="1:9" ht="29.25" customHeight="1" x14ac:dyDescent="0.2">
      <c r="A615" s="199"/>
      <c r="B615" s="199"/>
      <c r="C615" s="199"/>
      <c r="D615" s="199"/>
      <c r="E615" s="199"/>
      <c r="F615" s="199"/>
      <c r="G615" s="199"/>
      <c r="H615" s="199"/>
      <c r="I615" s="199"/>
    </row>
    <row r="616" spans="1:9" ht="29.25" customHeight="1" x14ac:dyDescent="0.2">
      <c r="A616" s="199"/>
      <c r="B616" s="199"/>
      <c r="C616" s="199"/>
      <c r="D616" s="199"/>
      <c r="E616" s="199"/>
      <c r="F616" s="199"/>
      <c r="G616" s="199"/>
      <c r="H616" s="199"/>
      <c r="I616" s="199"/>
    </row>
    <row r="617" spans="1:9" ht="29.25" customHeight="1" x14ac:dyDescent="0.2">
      <c r="A617" s="199"/>
      <c r="B617" s="199"/>
      <c r="C617" s="199"/>
      <c r="D617" s="199"/>
      <c r="E617" s="199"/>
      <c r="F617" s="199"/>
      <c r="G617" s="199"/>
      <c r="H617" s="199"/>
      <c r="I617" s="199"/>
    </row>
    <row r="618" spans="1:9" ht="29.25" customHeight="1" x14ac:dyDescent="0.2">
      <c r="A618" s="199"/>
      <c r="B618" s="199"/>
      <c r="C618" s="199"/>
      <c r="D618" s="199"/>
      <c r="E618" s="199"/>
      <c r="F618" s="199"/>
      <c r="G618" s="199"/>
      <c r="H618" s="199"/>
      <c r="I618" s="199"/>
    </row>
    <row r="619" spans="1:9" ht="29.25" customHeight="1" x14ac:dyDescent="0.2">
      <c r="A619" s="199"/>
      <c r="B619" s="199"/>
      <c r="C619" s="199"/>
      <c r="D619" s="199"/>
      <c r="E619" s="199"/>
      <c r="F619" s="199"/>
      <c r="G619" s="199"/>
      <c r="H619" s="199"/>
      <c r="I619" s="199"/>
    </row>
    <row r="620" spans="1:9" ht="29.25" customHeight="1" x14ac:dyDescent="0.2">
      <c r="A620" s="199"/>
      <c r="B620" s="199"/>
      <c r="C620" s="199"/>
      <c r="D620" s="199"/>
      <c r="E620" s="199"/>
      <c r="F620" s="199"/>
      <c r="G620" s="199"/>
      <c r="H620" s="199"/>
      <c r="I620" s="199"/>
    </row>
    <row r="621" spans="1:9" ht="29.25" customHeight="1" x14ac:dyDescent="0.2">
      <c r="A621" s="199"/>
      <c r="B621" s="199"/>
      <c r="C621" s="199"/>
      <c r="D621" s="199"/>
      <c r="E621" s="199"/>
      <c r="F621" s="199"/>
      <c r="G621" s="199"/>
      <c r="H621" s="199"/>
      <c r="I621" s="199"/>
    </row>
    <row r="622" spans="1:9" ht="29.25" customHeight="1" x14ac:dyDescent="0.2">
      <c r="A622" s="199"/>
      <c r="B622" s="199"/>
      <c r="C622" s="199"/>
      <c r="D622" s="199"/>
      <c r="E622" s="199"/>
      <c r="F622" s="199"/>
      <c r="G622" s="199"/>
      <c r="H622" s="199"/>
      <c r="I622" s="199"/>
    </row>
    <row r="623" spans="1:9" ht="29.25" customHeight="1" x14ac:dyDescent="0.2">
      <c r="A623" s="199"/>
      <c r="B623" s="199"/>
      <c r="C623" s="199"/>
      <c r="D623" s="199"/>
      <c r="E623" s="199"/>
      <c r="F623" s="199"/>
      <c r="G623" s="199"/>
      <c r="H623" s="199"/>
      <c r="I623" s="199"/>
    </row>
    <row r="624" spans="1:9" ht="29.25" customHeight="1" x14ac:dyDescent="0.2">
      <c r="A624" s="199"/>
      <c r="B624" s="199"/>
      <c r="C624" s="199"/>
      <c r="D624" s="199"/>
      <c r="E624" s="199"/>
      <c r="F624" s="199"/>
      <c r="G624" s="199"/>
      <c r="H624" s="199"/>
      <c r="I624" s="199"/>
    </row>
    <row r="625" spans="1:9" ht="29.25" customHeight="1" x14ac:dyDescent="0.2">
      <c r="A625" s="199"/>
      <c r="B625" s="199"/>
      <c r="C625" s="199"/>
      <c r="D625" s="199"/>
      <c r="E625" s="199"/>
      <c r="F625" s="199"/>
      <c r="G625" s="199"/>
      <c r="H625" s="199"/>
      <c r="I625" s="199"/>
    </row>
    <row r="626" spans="1:9" ht="29.25" customHeight="1" x14ac:dyDescent="0.2">
      <c r="A626" s="199"/>
      <c r="B626" s="199"/>
      <c r="C626" s="199"/>
      <c r="D626" s="199"/>
      <c r="E626" s="199"/>
      <c r="F626" s="199"/>
      <c r="G626" s="199"/>
      <c r="H626" s="199"/>
      <c r="I626" s="199"/>
    </row>
    <row r="627" spans="1:9" ht="29.25" customHeight="1" x14ac:dyDescent="0.2">
      <c r="A627" s="199"/>
      <c r="B627" s="199"/>
      <c r="C627" s="199"/>
      <c r="D627" s="199"/>
      <c r="E627" s="199"/>
      <c r="F627" s="199"/>
      <c r="G627" s="199"/>
      <c r="H627" s="199"/>
      <c r="I627" s="199"/>
    </row>
    <row r="628" spans="1:9" ht="29.25" customHeight="1" x14ac:dyDescent="0.2">
      <c r="A628" s="199"/>
      <c r="B628" s="199"/>
      <c r="C628" s="199"/>
      <c r="D628" s="199"/>
      <c r="E628" s="199"/>
      <c r="F628" s="199"/>
      <c r="G628" s="199"/>
      <c r="H628" s="199"/>
      <c r="I628" s="199"/>
    </row>
    <row r="629" spans="1:9" ht="29.25" customHeight="1" x14ac:dyDescent="0.2">
      <c r="A629" s="199"/>
      <c r="B629" s="199"/>
      <c r="C629" s="199"/>
      <c r="D629" s="199"/>
      <c r="E629" s="199"/>
      <c r="F629" s="199"/>
      <c r="G629" s="199"/>
      <c r="H629" s="199"/>
      <c r="I629" s="199"/>
    </row>
    <row r="630" spans="1:9" ht="29.25" customHeight="1" x14ac:dyDescent="0.2">
      <c r="A630" s="199"/>
      <c r="B630" s="199"/>
      <c r="C630" s="199"/>
      <c r="D630" s="199"/>
      <c r="E630" s="199"/>
      <c r="F630" s="199"/>
      <c r="G630" s="199"/>
      <c r="H630" s="199"/>
      <c r="I630" s="199"/>
    </row>
    <row r="631" spans="1:9" ht="29.25" customHeight="1" x14ac:dyDescent="0.2">
      <c r="A631" s="199"/>
      <c r="B631" s="199"/>
      <c r="C631" s="199"/>
      <c r="D631" s="199"/>
      <c r="E631" s="199"/>
      <c r="F631" s="199"/>
      <c r="G631" s="199"/>
      <c r="H631" s="199"/>
      <c r="I631" s="199"/>
    </row>
    <row r="632" spans="1:9" ht="29.25" customHeight="1" x14ac:dyDescent="0.2">
      <c r="A632" s="199"/>
      <c r="B632" s="199"/>
      <c r="C632" s="199"/>
      <c r="D632" s="199"/>
      <c r="E632" s="199"/>
      <c r="F632" s="199"/>
      <c r="G632" s="199"/>
      <c r="H632" s="199"/>
      <c r="I632" s="199"/>
    </row>
    <row r="633" spans="1:9" ht="29.25" customHeight="1" x14ac:dyDescent="0.2">
      <c r="A633" s="199"/>
      <c r="B633" s="199"/>
      <c r="C633" s="199"/>
      <c r="D633" s="199"/>
      <c r="E633" s="199"/>
      <c r="F633" s="199"/>
      <c r="G633" s="199"/>
      <c r="H633" s="199"/>
      <c r="I633" s="199"/>
    </row>
    <row r="634" spans="1:9" ht="29.25" customHeight="1" x14ac:dyDescent="0.2">
      <c r="A634" s="199"/>
      <c r="B634" s="199"/>
      <c r="C634" s="199"/>
      <c r="D634" s="199"/>
      <c r="E634" s="199"/>
      <c r="F634" s="199"/>
      <c r="G634" s="199"/>
      <c r="H634" s="199"/>
      <c r="I634" s="199"/>
    </row>
    <row r="635" spans="1:9" ht="29.25" customHeight="1" x14ac:dyDescent="0.2">
      <c r="A635" s="199"/>
      <c r="B635" s="199"/>
      <c r="C635" s="199"/>
      <c r="D635" s="199"/>
      <c r="E635" s="199"/>
      <c r="F635" s="199"/>
      <c r="G635" s="199"/>
      <c r="H635" s="199"/>
      <c r="I635" s="199"/>
    </row>
    <row r="636" spans="1:9" ht="29.25" customHeight="1" x14ac:dyDescent="0.2">
      <c r="A636" s="199"/>
      <c r="B636" s="199"/>
      <c r="C636" s="199"/>
      <c r="D636" s="199"/>
      <c r="E636" s="199"/>
      <c r="F636" s="199"/>
      <c r="G636" s="199"/>
      <c r="H636" s="199"/>
      <c r="I636" s="199"/>
    </row>
    <row r="637" spans="1:9" ht="29.25" customHeight="1" x14ac:dyDescent="0.2">
      <c r="A637" s="199"/>
      <c r="B637" s="199"/>
      <c r="C637" s="199"/>
      <c r="D637" s="199"/>
      <c r="E637" s="199"/>
      <c r="F637" s="199"/>
      <c r="G637" s="199"/>
      <c r="H637" s="199"/>
      <c r="I637" s="199"/>
    </row>
    <row r="638" spans="1:9" ht="29.25" customHeight="1" x14ac:dyDescent="0.2">
      <c r="A638" s="199"/>
      <c r="B638" s="199"/>
      <c r="C638" s="199"/>
      <c r="D638" s="199"/>
      <c r="E638" s="199"/>
      <c r="F638" s="199"/>
      <c r="G638" s="199"/>
      <c r="H638" s="199"/>
      <c r="I638" s="199"/>
    </row>
    <row r="639" spans="1:9" ht="29.25" customHeight="1" x14ac:dyDescent="0.2">
      <c r="A639" s="199"/>
      <c r="B639" s="199"/>
      <c r="C639" s="199"/>
      <c r="D639" s="199"/>
      <c r="E639" s="199"/>
      <c r="F639" s="199"/>
      <c r="G639" s="199"/>
      <c r="H639" s="199"/>
      <c r="I639" s="199"/>
    </row>
    <row r="640" spans="1:9" ht="29.25" customHeight="1" x14ac:dyDescent="0.2">
      <c r="A640" s="199"/>
      <c r="B640" s="199"/>
      <c r="C640" s="199"/>
      <c r="D640" s="199"/>
      <c r="E640" s="199"/>
      <c r="F640" s="199"/>
      <c r="G640" s="199"/>
      <c r="H640" s="199"/>
      <c r="I640" s="199"/>
    </row>
    <row r="641" spans="1:9" ht="29.25" customHeight="1" x14ac:dyDescent="0.2">
      <c r="A641" s="199"/>
      <c r="B641" s="199"/>
      <c r="C641" s="199"/>
      <c r="D641" s="199"/>
      <c r="E641" s="199"/>
      <c r="F641" s="199"/>
      <c r="G641" s="199"/>
      <c r="H641" s="199"/>
      <c r="I641" s="199"/>
    </row>
    <row r="642" spans="1:9" ht="29.25" customHeight="1" x14ac:dyDescent="0.2">
      <c r="A642" s="199"/>
      <c r="B642" s="199"/>
      <c r="C642" s="199"/>
      <c r="D642" s="199"/>
      <c r="E642" s="199"/>
      <c r="F642" s="199"/>
      <c r="G642" s="199"/>
      <c r="H642" s="199"/>
      <c r="I642" s="199"/>
    </row>
    <row r="643" spans="1:9" ht="29.25" customHeight="1" x14ac:dyDescent="0.2">
      <c r="A643" s="199"/>
      <c r="B643" s="199"/>
      <c r="C643" s="199"/>
      <c r="D643" s="199"/>
      <c r="E643" s="199"/>
      <c r="F643" s="199"/>
      <c r="G643" s="199"/>
      <c r="H643" s="199"/>
      <c r="I643" s="199"/>
    </row>
    <row r="644" spans="1:9" ht="29.25" customHeight="1" x14ac:dyDescent="0.2">
      <c r="A644" s="199"/>
      <c r="B644" s="199"/>
      <c r="C644" s="199"/>
      <c r="D644" s="199"/>
      <c r="E644" s="199"/>
      <c r="F644" s="199"/>
      <c r="G644" s="199"/>
      <c r="H644" s="199"/>
      <c r="I644" s="199"/>
    </row>
    <row r="645" spans="1:9" ht="29.25" customHeight="1" x14ac:dyDescent="0.2">
      <c r="A645" s="199"/>
      <c r="B645" s="199"/>
      <c r="C645" s="199"/>
      <c r="D645" s="199"/>
      <c r="E645" s="199"/>
      <c r="F645" s="199"/>
      <c r="G645" s="199"/>
      <c r="H645" s="199"/>
      <c r="I645" s="199"/>
    </row>
    <row r="646" spans="1:9" ht="29.25" customHeight="1" x14ac:dyDescent="0.2">
      <c r="A646" s="199"/>
      <c r="B646" s="199"/>
      <c r="C646" s="199"/>
      <c r="D646" s="199"/>
      <c r="E646" s="199"/>
      <c r="F646" s="199"/>
      <c r="G646" s="199"/>
      <c r="H646" s="199"/>
      <c r="I646" s="199"/>
    </row>
    <row r="647" spans="1:9" ht="29.25" customHeight="1" x14ac:dyDescent="0.2">
      <c r="A647" s="199"/>
      <c r="B647" s="199"/>
      <c r="C647" s="199"/>
      <c r="D647" s="199"/>
      <c r="E647" s="199"/>
      <c r="F647" s="199"/>
      <c r="G647" s="199"/>
      <c r="H647" s="199"/>
      <c r="I647" s="199"/>
    </row>
    <row r="648" spans="1:9" ht="29.25" customHeight="1" x14ac:dyDescent="0.2">
      <c r="A648" s="199"/>
      <c r="B648" s="199"/>
      <c r="C648" s="199"/>
      <c r="D648" s="199"/>
      <c r="E648" s="199"/>
      <c r="F648" s="199"/>
      <c r="G648" s="199"/>
      <c r="H648" s="199"/>
      <c r="I648" s="199"/>
    </row>
    <row r="649" spans="1:9" ht="29.25" customHeight="1" x14ac:dyDescent="0.2">
      <c r="A649" s="199"/>
      <c r="B649" s="199"/>
      <c r="C649" s="199"/>
      <c r="D649" s="199"/>
      <c r="E649" s="199"/>
      <c r="F649" s="199"/>
      <c r="G649" s="199"/>
      <c r="H649" s="199"/>
      <c r="I649" s="199"/>
    </row>
    <row r="650" spans="1:9" ht="29.25" customHeight="1" x14ac:dyDescent="0.2">
      <c r="A650" s="199"/>
      <c r="B650" s="199"/>
      <c r="C650" s="199"/>
      <c r="D650" s="199"/>
      <c r="E650" s="199"/>
      <c r="F650" s="199"/>
      <c r="G650" s="199"/>
      <c r="H650" s="199"/>
      <c r="I650" s="199"/>
    </row>
    <row r="651" spans="1:9" ht="29.25" customHeight="1" x14ac:dyDescent="0.2">
      <c r="A651" s="199"/>
      <c r="B651" s="199"/>
      <c r="C651" s="199"/>
      <c r="D651" s="199"/>
      <c r="E651" s="199"/>
      <c r="F651" s="199"/>
      <c r="G651" s="199"/>
      <c r="H651" s="199"/>
      <c r="I651" s="199"/>
    </row>
    <row r="652" spans="1:9" ht="29.25" customHeight="1" x14ac:dyDescent="0.2">
      <c r="A652" s="199"/>
      <c r="B652" s="199"/>
      <c r="C652" s="199"/>
      <c r="D652" s="199"/>
      <c r="E652" s="199"/>
      <c r="F652" s="199"/>
      <c r="G652" s="199"/>
      <c r="H652" s="199"/>
      <c r="I652" s="199"/>
    </row>
    <row r="653" spans="1:9" ht="29.25" customHeight="1" x14ac:dyDescent="0.2">
      <c r="A653" s="199"/>
      <c r="B653" s="199"/>
      <c r="C653" s="199"/>
      <c r="D653" s="199"/>
      <c r="E653" s="199"/>
      <c r="F653" s="199"/>
      <c r="G653" s="199"/>
      <c r="H653" s="199"/>
      <c r="I653" s="199"/>
    </row>
    <row r="654" spans="1:9" ht="29.25" customHeight="1" x14ac:dyDescent="0.2">
      <c r="A654" s="199"/>
      <c r="B654" s="199"/>
      <c r="C654" s="199"/>
      <c r="D654" s="199"/>
      <c r="E654" s="199"/>
      <c r="F654" s="199"/>
      <c r="G654" s="199"/>
      <c r="H654" s="199"/>
      <c r="I654" s="199"/>
    </row>
    <row r="655" spans="1:9" ht="29.25" customHeight="1" x14ac:dyDescent="0.2">
      <c r="A655" s="199"/>
      <c r="B655" s="199"/>
      <c r="C655" s="199"/>
      <c r="D655" s="199"/>
      <c r="E655" s="199"/>
      <c r="F655" s="199"/>
      <c r="G655" s="199"/>
      <c r="H655" s="199"/>
      <c r="I655" s="199"/>
    </row>
    <row r="656" spans="1:9" ht="29.25" customHeight="1" x14ac:dyDescent="0.2">
      <c r="A656" s="199"/>
      <c r="B656" s="199"/>
      <c r="C656" s="199"/>
      <c r="D656" s="199"/>
      <c r="E656" s="199"/>
      <c r="F656" s="199"/>
      <c r="G656" s="199"/>
      <c r="H656" s="199"/>
      <c r="I656" s="199"/>
    </row>
    <row r="657" spans="1:9" ht="29.25" customHeight="1" x14ac:dyDescent="0.2">
      <c r="A657" s="199"/>
      <c r="B657" s="199"/>
      <c r="C657" s="199"/>
      <c r="D657" s="199"/>
      <c r="E657" s="199"/>
      <c r="F657" s="199"/>
      <c r="G657" s="199"/>
      <c r="H657" s="199"/>
      <c r="I657" s="199"/>
    </row>
    <row r="658" spans="1:9" ht="29.25" customHeight="1" x14ac:dyDescent="0.2">
      <c r="A658" s="199"/>
      <c r="B658" s="199"/>
      <c r="C658" s="199"/>
      <c r="D658" s="199"/>
      <c r="E658" s="199"/>
      <c r="F658" s="199"/>
      <c r="G658" s="199"/>
      <c r="H658" s="199"/>
      <c r="I658" s="199"/>
    </row>
    <row r="659" spans="1:9" ht="29.25" customHeight="1" x14ac:dyDescent="0.2">
      <c r="A659" s="199"/>
      <c r="B659" s="199"/>
      <c r="C659" s="199"/>
      <c r="D659" s="199"/>
      <c r="E659" s="199"/>
      <c r="F659" s="199"/>
      <c r="G659" s="199"/>
      <c r="H659" s="199"/>
      <c r="I659" s="199"/>
    </row>
    <row r="660" spans="1:9" ht="29.25" customHeight="1" x14ac:dyDescent="0.2">
      <c r="A660" s="199"/>
      <c r="B660" s="199"/>
      <c r="C660" s="199"/>
      <c r="D660" s="199"/>
      <c r="E660" s="199"/>
      <c r="F660" s="199"/>
      <c r="G660" s="199"/>
      <c r="H660" s="199"/>
      <c r="I660" s="199"/>
    </row>
    <row r="661" spans="1:9" ht="29.25" customHeight="1" x14ac:dyDescent="0.2">
      <c r="A661" s="199"/>
      <c r="B661" s="199"/>
      <c r="C661" s="199"/>
      <c r="D661" s="199"/>
      <c r="E661" s="199"/>
      <c r="F661" s="199"/>
      <c r="G661" s="199"/>
      <c r="H661" s="199"/>
      <c r="I661" s="199"/>
    </row>
    <row r="662" spans="1:9" ht="29.25" customHeight="1" x14ac:dyDescent="0.2">
      <c r="A662" s="199"/>
      <c r="B662" s="199"/>
      <c r="C662" s="199"/>
      <c r="D662" s="199"/>
      <c r="E662" s="199"/>
      <c r="F662" s="199"/>
      <c r="G662" s="199"/>
      <c r="H662" s="199"/>
      <c r="I662" s="199"/>
    </row>
    <row r="663" spans="1:9" ht="29.25" customHeight="1" x14ac:dyDescent="0.2">
      <c r="A663" s="199"/>
      <c r="B663" s="199"/>
      <c r="C663" s="199"/>
      <c r="D663" s="199"/>
      <c r="E663" s="199"/>
      <c r="F663" s="199"/>
      <c r="G663" s="199"/>
      <c r="H663" s="199"/>
      <c r="I663" s="199"/>
    </row>
    <row r="664" spans="1:9" ht="29.25" customHeight="1" x14ac:dyDescent="0.2">
      <c r="A664" s="199"/>
      <c r="B664" s="199"/>
      <c r="C664" s="199"/>
      <c r="D664" s="199"/>
      <c r="E664" s="199"/>
      <c r="F664" s="199"/>
      <c r="G664" s="199"/>
      <c r="H664" s="199"/>
      <c r="I664" s="199"/>
    </row>
    <row r="665" spans="1:9" ht="29.25" customHeight="1" x14ac:dyDescent="0.2">
      <c r="A665" s="199"/>
      <c r="B665" s="199"/>
      <c r="C665" s="199"/>
      <c r="D665" s="199"/>
      <c r="E665" s="199"/>
      <c r="F665" s="199"/>
      <c r="G665" s="199"/>
      <c r="H665" s="199"/>
      <c r="I665" s="199"/>
    </row>
    <row r="666" spans="1:9" ht="29.25" customHeight="1" x14ac:dyDescent="0.2">
      <c r="A666" s="199"/>
      <c r="B666" s="199"/>
      <c r="C666" s="199"/>
      <c r="D666" s="199"/>
      <c r="E666" s="199"/>
      <c r="F666" s="199"/>
      <c r="G666" s="199"/>
      <c r="H666" s="199"/>
      <c r="I666" s="199"/>
    </row>
    <row r="667" spans="1:9" ht="29.25" customHeight="1" x14ac:dyDescent="0.2">
      <c r="A667" s="199"/>
      <c r="B667" s="199"/>
      <c r="C667" s="199"/>
      <c r="D667" s="199"/>
      <c r="E667" s="199"/>
      <c r="F667" s="199"/>
      <c r="G667" s="199"/>
      <c r="H667" s="199"/>
      <c r="I667" s="199"/>
    </row>
    <row r="668" spans="1:9" ht="29.25" customHeight="1" x14ac:dyDescent="0.2">
      <c r="A668" s="199"/>
      <c r="B668" s="199"/>
      <c r="C668" s="199"/>
      <c r="D668" s="199"/>
      <c r="E668" s="199"/>
      <c r="F668" s="199"/>
      <c r="G668" s="199"/>
      <c r="H668" s="199"/>
      <c r="I668" s="199"/>
    </row>
    <row r="669" spans="1:9" ht="29.25" customHeight="1" x14ac:dyDescent="0.2">
      <c r="A669" s="199"/>
      <c r="B669" s="199"/>
      <c r="C669" s="199"/>
      <c r="D669" s="199"/>
      <c r="E669" s="199"/>
      <c r="F669" s="199"/>
      <c r="G669" s="199"/>
      <c r="H669" s="199"/>
      <c r="I669" s="199"/>
    </row>
    <row r="670" spans="1:9" ht="29.25" customHeight="1" x14ac:dyDescent="0.2">
      <c r="A670" s="199"/>
      <c r="B670" s="199"/>
      <c r="C670" s="199"/>
      <c r="D670" s="199"/>
      <c r="E670" s="199"/>
      <c r="F670" s="199"/>
      <c r="G670" s="199"/>
      <c r="H670" s="199"/>
      <c r="I670" s="199"/>
    </row>
    <row r="671" spans="1:9" ht="29.25" customHeight="1" x14ac:dyDescent="0.2">
      <c r="A671" s="199"/>
      <c r="B671" s="199"/>
      <c r="C671" s="199"/>
      <c r="D671" s="199"/>
      <c r="E671" s="199"/>
      <c r="F671" s="199"/>
      <c r="G671" s="199"/>
      <c r="H671" s="199"/>
      <c r="I671" s="199"/>
    </row>
    <row r="672" spans="1:9" ht="29.25" customHeight="1" x14ac:dyDescent="0.2">
      <c r="A672" s="199"/>
      <c r="B672" s="199"/>
      <c r="C672" s="199"/>
      <c r="D672" s="199"/>
      <c r="E672" s="199"/>
      <c r="F672" s="199"/>
      <c r="G672" s="199"/>
      <c r="H672" s="199"/>
      <c r="I672" s="199"/>
    </row>
    <row r="673" spans="1:9" ht="29.25" customHeight="1" x14ac:dyDescent="0.2">
      <c r="A673" s="199"/>
      <c r="B673" s="199"/>
      <c r="C673" s="199"/>
      <c r="D673" s="199"/>
      <c r="E673" s="199"/>
      <c r="F673" s="199"/>
      <c r="G673" s="199"/>
      <c r="H673" s="199"/>
      <c r="I673" s="199"/>
    </row>
    <row r="674" spans="1:9" ht="29.25" customHeight="1" x14ac:dyDescent="0.2">
      <c r="A674" s="199"/>
      <c r="B674" s="199"/>
      <c r="C674" s="199"/>
      <c r="D674" s="199"/>
      <c r="E674" s="199"/>
      <c r="F674" s="199"/>
      <c r="G674" s="199"/>
      <c r="H674" s="199"/>
      <c r="I674" s="199"/>
    </row>
    <row r="675" spans="1:9" ht="29.25" customHeight="1" x14ac:dyDescent="0.2">
      <c r="A675" s="199"/>
      <c r="B675" s="199"/>
      <c r="C675" s="199"/>
      <c r="D675" s="199"/>
      <c r="E675" s="199"/>
      <c r="F675" s="199"/>
      <c r="G675" s="199"/>
      <c r="H675" s="199"/>
      <c r="I675" s="199"/>
    </row>
    <row r="676" spans="1:9" ht="29.25" customHeight="1" x14ac:dyDescent="0.2">
      <c r="A676" s="199"/>
      <c r="B676" s="199"/>
      <c r="C676" s="199"/>
      <c r="D676" s="199"/>
      <c r="E676" s="199"/>
      <c r="F676" s="199"/>
      <c r="G676" s="199"/>
      <c r="H676" s="199"/>
      <c r="I676" s="199"/>
    </row>
    <row r="677" spans="1:9" ht="29.25" customHeight="1" x14ac:dyDescent="0.2">
      <c r="A677" s="199"/>
      <c r="B677" s="199"/>
      <c r="C677" s="199"/>
      <c r="D677" s="199"/>
      <c r="E677" s="199"/>
      <c r="F677" s="199"/>
      <c r="G677" s="199"/>
      <c r="H677" s="199"/>
      <c r="I677" s="199"/>
    </row>
    <row r="678" spans="1:9" ht="29.25" customHeight="1" x14ac:dyDescent="0.2">
      <c r="A678" s="199"/>
      <c r="B678" s="199"/>
      <c r="C678" s="199"/>
      <c r="D678" s="199"/>
      <c r="E678" s="199"/>
      <c r="F678" s="199"/>
      <c r="G678" s="199"/>
      <c r="H678" s="199"/>
      <c r="I678" s="199"/>
    </row>
    <row r="679" spans="1:9" ht="29.25" customHeight="1" x14ac:dyDescent="0.2">
      <c r="A679" s="199"/>
      <c r="B679" s="199"/>
      <c r="C679" s="199"/>
      <c r="D679" s="199"/>
      <c r="E679" s="199"/>
      <c r="F679" s="199"/>
      <c r="G679" s="199"/>
      <c r="H679" s="199"/>
      <c r="I679" s="199"/>
    </row>
    <row r="680" spans="1:9" ht="29.25" customHeight="1" x14ac:dyDescent="0.2">
      <c r="A680" s="199"/>
      <c r="B680" s="199"/>
      <c r="C680" s="199"/>
      <c r="D680" s="199"/>
      <c r="E680" s="199"/>
      <c r="F680" s="199"/>
      <c r="G680" s="199"/>
      <c r="H680" s="199"/>
      <c r="I680" s="199"/>
    </row>
    <row r="681" spans="1:9" ht="29.25" customHeight="1" x14ac:dyDescent="0.2">
      <c r="A681" s="199"/>
      <c r="B681" s="199"/>
      <c r="C681" s="199"/>
      <c r="D681" s="199"/>
      <c r="E681" s="199"/>
      <c r="F681" s="199"/>
      <c r="G681" s="199"/>
      <c r="H681" s="199"/>
      <c r="I681" s="199"/>
    </row>
    <row r="682" spans="1:9" ht="29.25" customHeight="1" x14ac:dyDescent="0.2">
      <c r="A682" s="199"/>
      <c r="B682" s="199"/>
      <c r="C682" s="199"/>
      <c r="D682" s="199"/>
      <c r="E682" s="199"/>
      <c r="F682" s="199"/>
      <c r="G682" s="199"/>
      <c r="H682" s="199"/>
      <c r="I682" s="199"/>
    </row>
    <row r="683" spans="1:9" ht="29.25" customHeight="1" x14ac:dyDescent="0.2">
      <c r="A683" s="199"/>
      <c r="B683" s="199"/>
      <c r="C683" s="199"/>
      <c r="D683" s="199"/>
      <c r="E683" s="199"/>
      <c r="F683" s="199"/>
      <c r="G683" s="199"/>
      <c r="H683" s="199"/>
      <c r="I683" s="199"/>
    </row>
    <row r="684" spans="1:9" ht="29.25" customHeight="1" x14ac:dyDescent="0.2">
      <c r="A684" s="199"/>
      <c r="B684" s="199"/>
      <c r="C684" s="199"/>
      <c r="D684" s="199"/>
      <c r="E684" s="199"/>
      <c r="F684" s="199"/>
      <c r="G684" s="199"/>
      <c r="H684" s="199"/>
      <c r="I684" s="199"/>
    </row>
    <row r="685" spans="1:9" ht="29.25" customHeight="1" x14ac:dyDescent="0.2">
      <c r="A685" s="199"/>
      <c r="B685" s="199"/>
      <c r="C685" s="199"/>
      <c r="D685" s="199"/>
      <c r="E685" s="199"/>
      <c r="F685" s="199"/>
      <c r="G685" s="199"/>
      <c r="H685" s="199"/>
      <c r="I685" s="199"/>
    </row>
    <row r="686" spans="1:9" ht="29.25" customHeight="1" x14ac:dyDescent="0.2">
      <c r="A686" s="199"/>
      <c r="B686" s="199"/>
      <c r="C686" s="199"/>
      <c r="D686" s="199"/>
      <c r="E686" s="199"/>
      <c r="F686" s="199"/>
      <c r="G686" s="199"/>
      <c r="H686" s="199"/>
      <c r="I686" s="199"/>
    </row>
    <row r="687" spans="1:9" ht="29.25" customHeight="1" x14ac:dyDescent="0.2">
      <c r="A687" s="199"/>
      <c r="B687" s="199"/>
      <c r="C687" s="199"/>
      <c r="D687" s="199"/>
      <c r="E687" s="199"/>
      <c r="F687" s="199"/>
      <c r="G687" s="199"/>
      <c r="H687" s="199"/>
      <c r="I687" s="199"/>
    </row>
    <row r="688" spans="1:9" ht="29.25" customHeight="1" x14ac:dyDescent="0.2">
      <c r="A688" s="199"/>
      <c r="B688" s="199"/>
      <c r="C688" s="199"/>
      <c r="D688" s="199"/>
      <c r="E688" s="199"/>
      <c r="F688" s="199"/>
      <c r="G688" s="199"/>
      <c r="H688" s="199"/>
      <c r="I688" s="199"/>
    </row>
    <row r="689" spans="1:9" ht="29.25" customHeight="1" x14ac:dyDescent="0.2">
      <c r="A689" s="199"/>
      <c r="B689" s="199"/>
      <c r="C689" s="199"/>
      <c r="D689" s="199"/>
      <c r="E689" s="199"/>
      <c r="F689" s="199"/>
      <c r="G689" s="199"/>
      <c r="H689" s="199"/>
      <c r="I689" s="199"/>
    </row>
    <row r="690" spans="1:9" ht="29.25" customHeight="1" x14ac:dyDescent="0.2">
      <c r="A690" s="199"/>
      <c r="B690" s="199"/>
      <c r="C690" s="199"/>
      <c r="D690" s="199"/>
      <c r="E690" s="199"/>
      <c r="F690" s="199"/>
      <c r="G690" s="199"/>
      <c r="H690" s="199"/>
      <c r="I690" s="199"/>
    </row>
    <row r="691" spans="1:9" ht="29.25" customHeight="1" x14ac:dyDescent="0.2">
      <c r="A691" s="199"/>
      <c r="B691" s="199"/>
      <c r="C691" s="199"/>
      <c r="D691" s="199"/>
      <c r="E691" s="199"/>
      <c r="F691" s="199"/>
      <c r="G691" s="199"/>
      <c r="H691" s="199"/>
      <c r="I691" s="199"/>
    </row>
    <row r="692" spans="1:9" ht="29.25" customHeight="1" x14ac:dyDescent="0.2">
      <c r="A692" s="199"/>
      <c r="B692" s="199"/>
      <c r="C692" s="199"/>
      <c r="D692" s="199"/>
      <c r="E692" s="199"/>
      <c r="F692" s="199"/>
      <c r="G692" s="199"/>
      <c r="H692" s="199"/>
      <c r="I692" s="199"/>
    </row>
    <row r="693" spans="1:9" ht="29.25" customHeight="1" x14ac:dyDescent="0.2">
      <c r="A693" s="199"/>
      <c r="B693" s="199"/>
      <c r="C693" s="199"/>
      <c r="D693" s="199"/>
      <c r="E693" s="199"/>
      <c r="F693" s="199"/>
      <c r="G693" s="199"/>
      <c r="H693" s="199"/>
      <c r="I693" s="199"/>
    </row>
    <row r="694" spans="1:9" ht="29.25" customHeight="1" x14ac:dyDescent="0.2">
      <c r="A694" s="199"/>
      <c r="B694" s="199"/>
      <c r="C694" s="199"/>
      <c r="D694" s="199"/>
      <c r="E694" s="199"/>
      <c r="F694" s="199"/>
      <c r="G694" s="199"/>
      <c r="H694" s="199"/>
      <c r="I694" s="199"/>
    </row>
    <row r="695" spans="1:9" ht="29.25" customHeight="1" x14ac:dyDescent="0.2">
      <c r="A695" s="199"/>
      <c r="B695" s="199"/>
      <c r="C695" s="199"/>
      <c r="D695" s="199"/>
      <c r="E695" s="199"/>
      <c r="F695" s="199"/>
      <c r="G695" s="199"/>
      <c r="H695" s="199"/>
      <c r="I695" s="199"/>
    </row>
    <row r="696" spans="1:9" ht="29.25" customHeight="1" x14ac:dyDescent="0.2">
      <c r="A696" s="199"/>
      <c r="B696" s="199"/>
      <c r="C696" s="199"/>
      <c r="D696" s="199"/>
      <c r="E696" s="199"/>
      <c r="F696" s="199"/>
      <c r="G696" s="199"/>
      <c r="H696" s="199"/>
      <c r="I696" s="199"/>
    </row>
    <row r="697" spans="1:9" ht="29.25" customHeight="1" x14ac:dyDescent="0.2">
      <c r="A697" s="199"/>
      <c r="B697" s="199"/>
      <c r="C697" s="199"/>
      <c r="D697" s="199"/>
      <c r="E697" s="199"/>
      <c r="F697" s="199"/>
      <c r="G697" s="199"/>
      <c r="H697" s="199"/>
      <c r="I697" s="199"/>
    </row>
    <row r="698" spans="1:9" ht="29.25" customHeight="1" x14ac:dyDescent="0.2">
      <c r="A698" s="199"/>
      <c r="B698" s="199"/>
      <c r="C698" s="199"/>
      <c r="D698" s="199"/>
      <c r="E698" s="199"/>
      <c r="F698" s="199"/>
      <c r="G698" s="199"/>
      <c r="H698" s="199"/>
      <c r="I698" s="199"/>
    </row>
    <row r="699" spans="1:9" ht="29.25" customHeight="1" x14ac:dyDescent="0.2">
      <c r="A699" s="199"/>
      <c r="B699" s="199"/>
      <c r="C699" s="199"/>
      <c r="D699" s="199"/>
      <c r="E699" s="199"/>
      <c r="F699" s="199"/>
      <c r="G699" s="199"/>
      <c r="H699" s="199"/>
      <c r="I699" s="199"/>
    </row>
    <row r="700" spans="1:9" ht="29.25" customHeight="1" x14ac:dyDescent="0.2">
      <c r="A700" s="199"/>
      <c r="B700" s="199"/>
      <c r="C700" s="199"/>
      <c r="D700" s="199"/>
      <c r="E700" s="199"/>
      <c r="F700" s="199"/>
      <c r="G700" s="199"/>
      <c r="H700" s="199"/>
      <c r="I700" s="199"/>
    </row>
    <row r="701" spans="1:9" ht="29.25" customHeight="1" x14ac:dyDescent="0.2">
      <c r="A701" s="199"/>
      <c r="B701" s="199"/>
      <c r="C701" s="199"/>
      <c r="D701" s="199"/>
      <c r="E701" s="199"/>
      <c r="F701" s="199"/>
      <c r="G701" s="199"/>
      <c r="H701" s="199"/>
      <c r="I701" s="199"/>
    </row>
    <row r="702" spans="1:9" ht="29.25" customHeight="1" x14ac:dyDescent="0.2">
      <c r="A702" s="199"/>
      <c r="B702" s="199"/>
      <c r="C702" s="199"/>
      <c r="D702" s="199"/>
      <c r="E702" s="199"/>
      <c r="F702" s="199"/>
      <c r="G702" s="199"/>
      <c r="H702" s="199"/>
      <c r="I702" s="199"/>
    </row>
    <row r="703" spans="1:9" ht="29.25" customHeight="1" x14ac:dyDescent="0.2">
      <c r="A703" s="199"/>
      <c r="B703" s="199"/>
      <c r="C703" s="199"/>
      <c r="D703" s="199"/>
      <c r="E703" s="199"/>
      <c r="F703" s="199"/>
      <c r="G703" s="199"/>
      <c r="H703" s="199"/>
      <c r="I703" s="199"/>
    </row>
    <row r="704" spans="1:9" ht="29.25" customHeight="1" x14ac:dyDescent="0.2">
      <c r="A704" s="199"/>
      <c r="B704" s="199"/>
      <c r="C704" s="199"/>
      <c r="D704" s="199"/>
      <c r="E704" s="199"/>
      <c r="F704" s="199"/>
      <c r="G704" s="199"/>
      <c r="H704" s="199"/>
      <c r="I704" s="199"/>
    </row>
    <row r="705" spans="1:9" ht="29.25" customHeight="1" x14ac:dyDescent="0.2">
      <c r="A705" s="199"/>
      <c r="B705" s="199"/>
      <c r="C705" s="199"/>
      <c r="D705" s="199"/>
      <c r="E705" s="199"/>
      <c r="F705" s="199"/>
      <c r="G705" s="199"/>
      <c r="H705" s="199"/>
      <c r="I705" s="199"/>
    </row>
    <row r="706" spans="1:9" ht="29.25" customHeight="1" x14ac:dyDescent="0.2">
      <c r="A706" s="199"/>
      <c r="B706" s="199"/>
      <c r="C706" s="199"/>
      <c r="D706" s="199"/>
      <c r="E706" s="199"/>
      <c r="F706" s="199"/>
      <c r="G706" s="199"/>
      <c r="H706" s="199"/>
      <c r="I706" s="199"/>
    </row>
    <row r="707" spans="1:9" ht="29.25" customHeight="1" x14ac:dyDescent="0.2">
      <c r="A707" s="199"/>
      <c r="B707" s="199"/>
      <c r="C707" s="199"/>
      <c r="D707" s="199"/>
      <c r="E707" s="199"/>
      <c r="F707" s="199"/>
      <c r="G707" s="199"/>
      <c r="H707" s="199"/>
      <c r="I707" s="199"/>
    </row>
    <row r="708" spans="1:9" ht="29.25" customHeight="1" x14ac:dyDescent="0.2">
      <c r="A708" s="199"/>
      <c r="B708" s="199"/>
      <c r="C708" s="199"/>
      <c r="D708" s="199"/>
      <c r="E708" s="199"/>
      <c r="F708" s="199"/>
      <c r="G708" s="199"/>
      <c r="H708" s="199"/>
      <c r="I708" s="199"/>
    </row>
    <row r="709" spans="1:9" ht="29.25" customHeight="1" x14ac:dyDescent="0.2">
      <c r="A709" s="199"/>
      <c r="B709" s="199"/>
      <c r="C709" s="199"/>
      <c r="D709" s="199"/>
      <c r="E709" s="199"/>
      <c r="F709" s="199"/>
      <c r="G709" s="199"/>
      <c r="H709" s="199"/>
      <c r="I709" s="199"/>
    </row>
    <row r="710" spans="1:9" ht="29.25" customHeight="1" x14ac:dyDescent="0.2">
      <c r="A710" s="199"/>
      <c r="B710" s="199"/>
      <c r="C710" s="199"/>
      <c r="D710" s="199"/>
      <c r="E710" s="199"/>
      <c r="F710" s="199"/>
      <c r="G710" s="199"/>
      <c r="H710" s="199"/>
      <c r="I710" s="199"/>
    </row>
    <row r="711" spans="1:9" ht="29.25" customHeight="1" x14ac:dyDescent="0.2">
      <c r="A711" s="199"/>
      <c r="B711" s="199"/>
      <c r="C711" s="199"/>
      <c r="D711" s="199"/>
      <c r="E711" s="199"/>
      <c r="F711" s="199"/>
      <c r="G711" s="199"/>
      <c r="H711" s="199"/>
      <c r="I711" s="199"/>
    </row>
    <row r="712" spans="1:9" ht="29.25" customHeight="1" x14ac:dyDescent="0.2">
      <c r="A712" s="199"/>
      <c r="B712" s="199"/>
      <c r="C712" s="199"/>
      <c r="D712" s="199"/>
      <c r="E712" s="199"/>
      <c r="F712" s="199"/>
      <c r="G712" s="199"/>
      <c r="H712" s="199"/>
      <c r="I712" s="199"/>
    </row>
    <row r="713" spans="1:9" ht="29.25" customHeight="1" x14ac:dyDescent="0.2">
      <c r="A713" s="199"/>
      <c r="B713" s="199"/>
      <c r="C713" s="199"/>
      <c r="D713" s="199"/>
      <c r="E713" s="199"/>
      <c r="F713" s="199"/>
      <c r="G713" s="199"/>
      <c r="H713" s="199"/>
      <c r="I713" s="199"/>
    </row>
    <row r="714" spans="1:9" ht="29.25" customHeight="1" x14ac:dyDescent="0.2">
      <c r="A714" s="199"/>
      <c r="B714" s="199"/>
      <c r="C714" s="199"/>
      <c r="D714" s="199"/>
      <c r="E714" s="199"/>
      <c r="F714" s="199"/>
      <c r="G714" s="199"/>
      <c r="H714" s="199"/>
      <c r="I714" s="199"/>
    </row>
    <row r="715" spans="1:9" ht="29.25" customHeight="1" x14ac:dyDescent="0.2">
      <c r="A715" s="199"/>
      <c r="B715" s="199"/>
      <c r="C715" s="199"/>
      <c r="D715" s="199"/>
      <c r="E715" s="199"/>
      <c r="F715" s="199"/>
      <c r="G715" s="199"/>
      <c r="H715" s="199"/>
      <c r="I715" s="199"/>
    </row>
    <row r="716" spans="1:9" ht="29.25" customHeight="1" x14ac:dyDescent="0.2">
      <c r="A716" s="199"/>
      <c r="B716" s="199"/>
      <c r="C716" s="199"/>
      <c r="D716" s="199"/>
      <c r="E716" s="199"/>
      <c r="F716" s="199"/>
      <c r="G716" s="199"/>
      <c r="H716" s="199"/>
      <c r="I716" s="199"/>
    </row>
    <row r="717" spans="1:9" ht="29.25" customHeight="1" x14ac:dyDescent="0.2">
      <c r="A717" s="199"/>
      <c r="B717" s="199"/>
      <c r="C717" s="199"/>
      <c r="D717" s="199"/>
      <c r="E717" s="199"/>
      <c r="F717" s="199"/>
      <c r="G717" s="199"/>
      <c r="H717" s="199"/>
      <c r="I717" s="199"/>
    </row>
    <row r="718" spans="1:9" ht="29.25" customHeight="1" x14ac:dyDescent="0.2">
      <c r="A718" s="199"/>
      <c r="B718" s="199"/>
      <c r="C718" s="199"/>
      <c r="D718" s="199"/>
      <c r="E718" s="199"/>
      <c r="F718" s="199"/>
      <c r="G718" s="199"/>
      <c r="H718" s="199"/>
      <c r="I718" s="199"/>
    </row>
    <row r="719" spans="1:9" ht="29.25" customHeight="1" x14ac:dyDescent="0.2">
      <c r="A719" s="199"/>
      <c r="B719" s="199"/>
      <c r="C719" s="199"/>
      <c r="D719" s="199"/>
      <c r="E719" s="199"/>
      <c r="F719" s="199"/>
      <c r="G719" s="199"/>
      <c r="H719" s="199"/>
      <c r="I719" s="199"/>
    </row>
    <row r="720" spans="1:9" ht="29.25" customHeight="1" x14ac:dyDescent="0.2">
      <c r="A720" s="199"/>
      <c r="B720" s="199"/>
      <c r="C720" s="199"/>
      <c r="D720" s="199"/>
      <c r="E720" s="199"/>
      <c r="F720" s="199"/>
      <c r="G720" s="199"/>
      <c r="H720" s="199"/>
      <c r="I720" s="199"/>
    </row>
    <row r="721" spans="1:9" ht="29.25" customHeight="1" x14ac:dyDescent="0.2">
      <c r="A721" s="199"/>
      <c r="B721" s="199"/>
      <c r="C721" s="199"/>
      <c r="D721" s="199"/>
      <c r="E721" s="199"/>
      <c r="F721" s="199"/>
      <c r="G721" s="199"/>
      <c r="H721" s="199"/>
      <c r="I721" s="199"/>
    </row>
    <row r="722" spans="1:9" ht="29.25" customHeight="1" x14ac:dyDescent="0.2">
      <c r="A722" s="199"/>
      <c r="B722" s="199"/>
      <c r="C722" s="199"/>
      <c r="D722" s="199"/>
      <c r="E722" s="199"/>
      <c r="F722" s="199"/>
      <c r="G722" s="199"/>
      <c r="H722" s="199"/>
      <c r="I722" s="199"/>
    </row>
    <row r="723" spans="1:9" ht="29.25" customHeight="1" x14ac:dyDescent="0.2">
      <c r="A723" s="199"/>
      <c r="B723" s="199"/>
      <c r="C723" s="199"/>
      <c r="D723" s="199"/>
      <c r="E723" s="199"/>
      <c r="F723" s="199"/>
      <c r="G723" s="199"/>
      <c r="H723" s="199"/>
      <c r="I723" s="199"/>
    </row>
    <row r="724" spans="1:9" ht="29.25" customHeight="1" x14ac:dyDescent="0.2">
      <c r="A724" s="199"/>
      <c r="B724" s="199"/>
      <c r="C724" s="199"/>
      <c r="D724" s="199"/>
      <c r="E724" s="199"/>
      <c r="F724" s="199"/>
      <c r="G724" s="199"/>
      <c r="H724" s="199"/>
      <c r="I724" s="199"/>
    </row>
    <row r="725" spans="1:9" ht="29.25" customHeight="1" x14ac:dyDescent="0.2">
      <c r="A725" s="199"/>
      <c r="B725" s="199"/>
      <c r="C725" s="199"/>
      <c r="D725" s="199"/>
      <c r="E725" s="199"/>
      <c r="F725" s="199"/>
      <c r="G725" s="199"/>
      <c r="H725" s="199"/>
      <c r="I725" s="199"/>
    </row>
    <row r="726" spans="1:9" ht="29.25" customHeight="1" x14ac:dyDescent="0.2">
      <c r="A726" s="199"/>
      <c r="B726" s="199"/>
      <c r="C726" s="199"/>
      <c r="D726" s="199"/>
      <c r="E726" s="199"/>
      <c r="F726" s="199"/>
      <c r="G726" s="199"/>
      <c r="H726" s="199"/>
      <c r="I726" s="199"/>
    </row>
    <row r="727" spans="1:9" ht="29.25" customHeight="1" x14ac:dyDescent="0.2">
      <c r="A727" s="199"/>
      <c r="B727" s="199"/>
      <c r="C727" s="199"/>
      <c r="D727" s="199"/>
      <c r="E727" s="199"/>
      <c r="F727" s="199"/>
      <c r="G727" s="199"/>
      <c r="H727" s="199"/>
      <c r="I727" s="199"/>
    </row>
    <row r="728" spans="1:9" ht="29.25" customHeight="1" x14ac:dyDescent="0.2">
      <c r="A728" s="199"/>
      <c r="B728" s="199"/>
      <c r="C728" s="199"/>
      <c r="D728" s="199"/>
      <c r="E728" s="199"/>
      <c r="F728" s="199"/>
      <c r="G728" s="199"/>
      <c r="H728" s="199"/>
      <c r="I728" s="199"/>
    </row>
    <row r="729" spans="1:9" ht="29.25" customHeight="1" x14ac:dyDescent="0.2">
      <c r="A729" s="199"/>
      <c r="B729" s="199"/>
      <c r="C729" s="199"/>
      <c r="D729" s="199"/>
      <c r="E729" s="199"/>
      <c r="F729" s="199"/>
      <c r="G729" s="199"/>
      <c r="H729" s="199"/>
      <c r="I729" s="199"/>
    </row>
    <row r="730" spans="1:9" ht="29.25" customHeight="1" x14ac:dyDescent="0.2">
      <c r="A730" s="199"/>
      <c r="B730" s="199"/>
      <c r="C730" s="199"/>
      <c r="D730" s="199"/>
      <c r="E730" s="199"/>
      <c r="F730" s="199"/>
      <c r="G730" s="199"/>
      <c r="H730" s="199"/>
      <c r="I730" s="199"/>
    </row>
    <row r="731" spans="1:9" ht="29.25" customHeight="1" x14ac:dyDescent="0.2">
      <c r="A731" s="199"/>
      <c r="B731" s="199"/>
      <c r="C731" s="199"/>
      <c r="D731" s="199"/>
      <c r="E731" s="199"/>
      <c r="F731" s="199"/>
      <c r="G731" s="199"/>
      <c r="H731" s="199"/>
      <c r="I731" s="199"/>
    </row>
    <row r="732" spans="1:9" ht="29.25" customHeight="1" x14ac:dyDescent="0.2">
      <c r="A732" s="199"/>
      <c r="B732" s="199"/>
      <c r="C732" s="199"/>
      <c r="D732" s="199"/>
      <c r="E732" s="199"/>
      <c r="F732" s="199"/>
      <c r="G732" s="199"/>
      <c r="H732" s="199"/>
      <c r="I732" s="199"/>
    </row>
    <row r="733" spans="1:9" ht="29.25" customHeight="1" x14ac:dyDescent="0.2">
      <c r="A733" s="199"/>
      <c r="B733" s="199"/>
      <c r="C733" s="199"/>
      <c r="D733" s="199"/>
      <c r="E733" s="199"/>
      <c r="F733" s="199"/>
      <c r="G733" s="199"/>
      <c r="H733" s="199"/>
      <c r="I733" s="199"/>
    </row>
    <row r="734" spans="1:9" ht="29.25" customHeight="1" x14ac:dyDescent="0.2">
      <c r="A734" s="199"/>
      <c r="B734" s="199"/>
      <c r="C734" s="199"/>
      <c r="D734" s="199"/>
      <c r="E734" s="199"/>
      <c r="F734" s="199"/>
      <c r="G734" s="199"/>
      <c r="H734" s="199"/>
      <c r="I734" s="199"/>
    </row>
    <row r="735" spans="1:9" ht="29.25" customHeight="1" x14ac:dyDescent="0.2">
      <c r="A735" s="199"/>
      <c r="B735" s="199"/>
      <c r="C735" s="199"/>
      <c r="D735" s="199"/>
      <c r="E735" s="199"/>
      <c r="F735" s="199"/>
      <c r="G735" s="199"/>
      <c r="H735" s="199"/>
      <c r="I735" s="199"/>
    </row>
    <row r="736" spans="1:9" ht="29.25" customHeight="1" x14ac:dyDescent="0.2">
      <c r="A736" s="199"/>
      <c r="B736" s="199"/>
      <c r="C736" s="199"/>
      <c r="D736" s="199"/>
      <c r="E736" s="199"/>
      <c r="F736" s="199"/>
      <c r="G736" s="199"/>
      <c r="H736" s="199"/>
      <c r="I736" s="199"/>
    </row>
    <row r="737" spans="1:9" ht="29.25" customHeight="1" x14ac:dyDescent="0.2">
      <c r="A737" s="199"/>
      <c r="B737" s="199"/>
      <c r="C737" s="199"/>
      <c r="D737" s="199"/>
      <c r="E737" s="199"/>
      <c r="F737" s="199"/>
      <c r="G737" s="199"/>
      <c r="H737" s="199"/>
      <c r="I737" s="199"/>
    </row>
    <row r="738" spans="1:9" ht="29.25" customHeight="1" x14ac:dyDescent="0.2">
      <c r="A738" s="199"/>
      <c r="B738" s="199"/>
      <c r="C738" s="199"/>
      <c r="D738" s="199"/>
      <c r="E738" s="199"/>
      <c r="F738" s="199"/>
      <c r="G738" s="199"/>
      <c r="H738" s="199"/>
      <c r="I738" s="199"/>
    </row>
    <row r="739" spans="1:9" ht="29.25" customHeight="1" x14ac:dyDescent="0.2">
      <c r="A739" s="199"/>
      <c r="B739" s="199"/>
      <c r="C739" s="199"/>
      <c r="D739" s="199"/>
      <c r="E739" s="199"/>
      <c r="F739" s="199"/>
      <c r="G739" s="199"/>
      <c r="H739" s="199"/>
      <c r="I739" s="199"/>
    </row>
    <row r="740" spans="1:9" ht="29.25" customHeight="1" x14ac:dyDescent="0.2">
      <c r="A740" s="199"/>
      <c r="B740" s="199"/>
      <c r="C740" s="199"/>
      <c r="D740" s="199"/>
      <c r="E740" s="199"/>
      <c r="F740" s="199"/>
      <c r="G740" s="199"/>
      <c r="H740" s="199"/>
      <c r="I740" s="199"/>
    </row>
    <row r="741" spans="1:9" ht="29.25" customHeight="1" x14ac:dyDescent="0.2">
      <c r="A741" s="199"/>
      <c r="B741" s="199"/>
      <c r="C741" s="199"/>
      <c r="D741" s="199"/>
      <c r="E741" s="199"/>
      <c r="F741" s="199"/>
      <c r="G741" s="199"/>
      <c r="H741" s="199"/>
      <c r="I741" s="199"/>
    </row>
    <row r="742" spans="1:9" ht="29.25" customHeight="1" x14ac:dyDescent="0.2">
      <c r="A742" s="199"/>
      <c r="B742" s="199"/>
      <c r="C742" s="199"/>
      <c r="D742" s="199"/>
      <c r="E742" s="199"/>
      <c r="F742" s="199"/>
      <c r="G742" s="199"/>
      <c r="H742" s="199"/>
      <c r="I742" s="199"/>
    </row>
    <row r="743" spans="1:9" ht="29.25" customHeight="1" x14ac:dyDescent="0.2">
      <c r="A743" s="199"/>
      <c r="B743" s="199"/>
      <c r="C743" s="199"/>
      <c r="D743" s="199"/>
      <c r="E743" s="199"/>
      <c r="F743" s="199"/>
      <c r="G743" s="199"/>
      <c r="H743" s="199"/>
      <c r="I743" s="199"/>
    </row>
    <row r="744" spans="1:9" ht="29.25" customHeight="1" x14ac:dyDescent="0.2">
      <c r="A744" s="199"/>
      <c r="B744" s="199"/>
      <c r="C744" s="199"/>
      <c r="D744" s="199"/>
      <c r="E744" s="199"/>
      <c r="F744" s="199"/>
      <c r="G744" s="199"/>
      <c r="H744" s="199"/>
      <c r="I744" s="199"/>
    </row>
    <row r="745" spans="1:9" ht="29.25" customHeight="1" x14ac:dyDescent="0.2">
      <c r="A745" s="199"/>
      <c r="B745" s="199"/>
      <c r="C745" s="199"/>
      <c r="D745" s="199"/>
      <c r="E745" s="199"/>
      <c r="F745" s="199"/>
      <c r="G745" s="199"/>
      <c r="H745" s="199"/>
      <c r="I745" s="199"/>
    </row>
    <row r="746" spans="1:9" ht="29.25" customHeight="1" x14ac:dyDescent="0.2">
      <c r="A746" s="199"/>
      <c r="B746" s="199"/>
      <c r="C746" s="199"/>
      <c r="D746" s="199"/>
      <c r="E746" s="199"/>
      <c r="F746" s="199"/>
      <c r="G746" s="199"/>
      <c r="H746" s="199"/>
      <c r="I746" s="199"/>
    </row>
    <row r="747" spans="1:9" ht="29.25" customHeight="1" x14ac:dyDescent="0.2">
      <c r="A747" s="199"/>
      <c r="B747" s="199"/>
      <c r="C747" s="199"/>
      <c r="D747" s="199"/>
      <c r="E747" s="199"/>
      <c r="F747" s="199"/>
      <c r="G747" s="199"/>
      <c r="H747" s="199"/>
      <c r="I747" s="199"/>
    </row>
    <row r="748" spans="1:9" ht="29.25" customHeight="1" x14ac:dyDescent="0.2">
      <c r="A748" s="199"/>
      <c r="B748" s="199"/>
      <c r="C748" s="199"/>
      <c r="D748" s="199"/>
      <c r="E748" s="199"/>
      <c r="F748" s="199"/>
      <c r="G748" s="199"/>
      <c r="H748" s="199"/>
      <c r="I748" s="199"/>
    </row>
    <row r="749" spans="1:9" ht="29.25" customHeight="1" x14ac:dyDescent="0.2">
      <c r="A749" s="199"/>
      <c r="B749" s="199"/>
      <c r="C749" s="199"/>
      <c r="D749" s="199"/>
      <c r="E749" s="199"/>
      <c r="F749" s="199"/>
      <c r="G749" s="199"/>
      <c r="H749" s="199"/>
      <c r="I749" s="199"/>
    </row>
    <row r="750" spans="1:9" ht="29.25" customHeight="1" x14ac:dyDescent="0.2">
      <c r="A750" s="199"/>
      <c r="B750" s="199"/>
      <c r="C750" s="199"/>
      <c r="D750" s="199"/>
      <c r="E750" s="199"/>
      <c r="F750" s="199"/>
      <c r="G750" s="199"/>
      <c r="H750" s="199"/>
      <c r="I750" s="199"/>
    </row>
    <row r="751" spans="1:9" ht="29.25" customHeight="1" x14ac:dyDescent="0.2">
      <c r="A751" s="199"/>
      <c r="B751" s="199"/>
      <c r="C751" s="199"/>
      <c r="D751" s="199"/>
      <c r="E751" s="199"/>
      <c r="F751" s="199"/>
      <c r="G751" s="199"/>
      <c r="H751" s="199"/>
      <c r="I751" s="199"/>
    </row>
    <row r="752" spans="1:9" ht="29.25" customHeight="1" x14ac:dyDescent="0.2">
      <c r="A752" s="199"/>
      <c r="B752" s="199"/>
      <c r="C752" s="199"/>
      <c r="D752" s="199"/>
      <c r="E752" s="199"/>
      <c r="F752" s="199"/>
      <c r="G752" s="199"/>
      <c r="H752" s="199"/>
      <c r="I752" s="199"/>
    </row>
    <row r="753" spans="1:9" ht="29.25" customHeight="1" x14ac:dyDescent="0.2">
      <c r="A753" s="199"/>
      <c r="B753" s="199"/>
      <c r="C753" s="199"/>
      <c r="D753" s="199"/>
      <c r="E753" s="199"/>
      <c r="F753" s="199"/>
      <c r="G753" s="199"/>
      <c r="H753" s="199"/>
      <c r="I753" s="199"/>
    </row>
    <row r="754" spans="1:9" ht="29.25" customHeight="1" x14ac:dyDescent="0.2">
      <c r="A754" s="199"/>
      <c r="B754" s="199"/>
      <c r="C754" s="199"/>
      <c r="D754" s="199"/>
      <c r="E754" s="199"/>
      <c r="F754" s="199"/>
      <c r="G754" s="199"/>
      <c r="H754" s="199"/>
      <c r="I754" s="199"/>
    </row>
    <row r="755" spans="1:9" ht="29.25" customHeight="1" x14ac:dyDescent="0.2">
      <c r="A755" s="199"/>
      <c r="B755" s="199"/>
      <c r="C755" s="199"/>
      <c r="D755" s="199"/>
      <c r="E755" s="199"/>
      <c r="F755" s="199"/>
      <c r="G755" s="199"/>
      <c r="H755" s="199"/>
      <c r="I755" s="199"/>
    </row>
    <row r="756" spans="1:9" ht="29.25" customHeight="1" x14ac:dyDescent="0.2">
      <c r="A756" s="199"/>
      <c r="B756" s="199"/>
      <c r="C756" s="199"/>
      <c r="D756" s="199"/>
      <c r="E756" s="199"/>
      <c r="F756" s="199"/>
      <c r="G756" s="199"/>
      <c r="H756" s="199"/>
      <c r="I756" s="199"/>
    </row>
    <row r="757" spans="1:9" ht="29.25" customHeight="1" x14ac:dyDescent="0.2">
      <c r="A757" s="199"/>
      <c r="B757" s="199"/>
      <c r="C757" s="199"/>
      <c r="D757" s="199"/>
      <c r="E757" s="199"/>
      <c r="F757" s="199"/>
      <c r="G757" s="199"/>
      <c r="H757" s="199"/>
      <c r="I757" s="199"/>
    </row>
    <row r="758" spans="1:9" ht="29.25" customHeight="1" x14ac:dyDescent="0.2">
      <c r="A758" s="199"/>
      <c r="B758" s="199"/>
      <c r="C758" s="199"/>
      <c r="D758" s="199"/>
      <c r="E758" s="199"/>
      <c r="F758" s="199"/>
      <c r="G758" s="199"/>
      <c r="H758" s="199"/>
      <c r="I758" s="199"/>
    </row>
    <row r="759" spans="1:9" ht="29.25" customHeight="1" x14ac:dyDescent="0.2">
      <c r="A759" s="199"/>
      <c r="B759" s="199"/>
      <c r="C759" s="199"/>
      <c r="D759" s="199"/>
      <c r="E759" s="199"/>
      <c r="F759" s="199"/>
      <c r="G759" s="199"/>
      <c r="H759" s="199"/>
      <c r="I759" s="199"/>
    </row>
    <row r="760" spans="1:9" ht="29.25" customHeight="1" x14ac:dyDescent="0.2">
      <c r="A760" s="199"/>
      <c r="B760" s="199"/>
      <c r="C760" s="199"/>
      <c r="D760" s="199"/>
      <c r="E760" s="199"/>
      <c r="F760" s="199"/>
      <c r="G760" s="199"/>
      <c r="H760" s="199"/>
      <c r="I760" s="199"/>
    </row>
    <row r="761" spans="1:9" ht="29.25" customHeight="1" x14ac:dyDescent="0.2">
      <c r="A761" s="199"/>
      <c r="B761" s="199"/>
      <c r="C761" s="199"/>
      <c r="D761" s="199"/>
      <c r="E761" s="199"/>
      <c r="F761" s="199"/>
      <c r="G761" s="199"/>
      <c r="H761" s="199"/>
      <c r="I761" s="199"/>
    </row>
    <row r="762" spans="1:9" ht="29.25" customHeight="1" x14ac:dyDescent="0.2">
      <c r="A762" s="199"/>
      <c r="B762" s="199"/>
      <c r="C762" s="199"/>
      <c r="D762" s="199"/>
      <c r="E762" s="199"/>
      <c r="F762" s="199"/>
      <c r="G762" s="199"/>
      <c r="H762" s="199"/>
      <c r="I762" s="199"/>
    </row>
    <row r="763" spans="1:9" ht="29.25" customHeight="1" x14ac:dyDescent="0.2">
      <c r="A763" s="199"/>
      <c r="B763" s="199"/>
      <c r="C763" s="199"/>
      <c r="D763" s="199"/>
      <c r="E763" s="199"/>
      <c r="F763" s="199"/>
      <c r="G763" s="199"/>
      <c r="H763" s="199"/>
      <c r="I763" s="199"/>
    </row>
    <row r="764" spans="1:9" ht="29.25" customHeight="1" x14ac:dyDescent="0.2">
      <c r="A764" s="199"/>
      <c r="B764" s="199"/>
      <c r="C764" s="199"/>
      <c r="D764" s="199"/>
      <c r="E764" s="199"/>
      <c r="F764" s="199"/>
      <c r="G764" s="199"/>
      <c r="H764" s="199"/>
      <c r="I764" s="199"/>
    </row>
    <row r="765" spans="1:9" ht="29.25" customHeight="1" x14ac:dyDescent="0.2">
      <c r="A765" s="199"/>
      <c r="B765" s="199"/>
      <c r="C765" s="199"/>
      <c r="D765" s="199"/>
      <c r="E765" s="199"/>
      <c r="F765" s="199"/>
      <c r="G765" s="199"/>
      <c r="H765" s="199"/>
      <c r="I765" s="199"/>
    </row>
    <row r="766" spans="1:9" ht="29.25" customHeight="1" x14ac:dyDescent="0.2">
      <c r="A766" s="199"/>
      <c r="B766" s="199"/>
      <c r="C766" s="199"/>
      <c r="D766" s="199"/>
      <c r="E766" s="199"/>
      <c r="F766" s="199"/>
      <c r="G766" s="199"/>
      <c r="H766" s="199"/>
      <c r="I766" s="199"/>
    </row>
    <row r="767" spans="1:9" ht="29.25" customHeight="1" x14ac:dyDescent="0.2">
      <c r="A767" s="199"/>
      <c r="B767" s="199"/>
      <c r="C767" s="199"/>
      <c r="D767" s="199"/>
      <c r="E767" s="199"/>
      <c r="F767" s="199"/>
      <c r="G767" s="199"/>
      <c r="H767" s="199"/>
      <c r="I767" s="199"/>
    </row>
    <row r="768" spans="1:9" ht="29.25" customHeight="1" x14ac:dyDescent="0.2">
      <c r="A768" s="199"/>
      <c r="B768" s="199"/>
      <c r="C768" s="199"/>
      <c r="D768" s="199"/>
      <c r="E768" s="199"/>
      <c r="F768" s="199"/>
      <c r="G768" s="199"/>
      <c r="H768" s="199"/>
      <c r="I768" s="199"/>
    </row>
    <row r="769" spans="1:9" ht="29.25" customHeight="1" x14ac:dyDescent="0.2">
      <c r="A769" s="199"/>
      <c r="B769" s="199"/>
      <c r="C769" s="199"/>
      <c r="D769" s="199"/>
      <c r="E769" s="199"/>
      <c r="F769" s="199"/>
      <c r="G769" s="199"/>
      <c r="H769" s="199"/>
      <c r="I769" s="199"/>
    </row>
    <row r="770" spans="1:9" ht="29.25" customHeight="1" x14ac:dyDescent="0.2">
      <c r="A770" s="199"/>
      <c r="B770" s="199"/>
      <c r="C770" s="199"/>
      <c r="D770" s="199"/>
      <c r="E770" s="199"/>
      <c r="F770" s="199"/>
      <c r="G770" s="199"/>
      <c r="H770" s="199"/>
      <c r="I770" s="199"/>
    </row>
    <row r="771" spans="1:9" ht="29.25" customHeight="1" x14ac:dyDescent="0.2">
      <c r="A771" s="199"/>
      <c r="B771" s="199"/>
      <c r="C771" s="199"/>
      <c r="D771" s="199"/>
      <c r="E771" s="199"/>
      <c r="F771" s="199"/>
      <c r="G771" s="199"/>
      <c r="H771" s="199"/>
      <c r="I771" s="199"/>
    </row>
    <row r="772" spans="1:9" ht="29.25" customHeight="1" x14ac:dyDescent="0.2">
      <c r="A772" s="199"/>
      <c r="B772" s="199"/>
      <c r="C772" s="199"/>
      <c r="D772" s="199"/>
      <c r="E772" s="199"/>
      <c r="F772" s="199"/>
      <c r="G772" s="199"/>
      <c r="H772" s="199"/>
      <c r="I772" s="199"/>
    </row>
    <row r="773" spans="1:9" ht="29.25" customHeight="1" x14ac:dyDescent="0.2">
      <c r="A773" s="199"/>
      <c r="B773" s="199"/>
      <c r="C773" s="199"/>
      <c r="D773" s="199"/>
      <c r="E773" s="199"/>
      <c r="F773" s="199"/>
      <c r="G773" s="199"/>
      <c r="H773" s="199"/>
      <c r="I773" s="199"/>
    </row>
    <row r="774" spans="1:9" ht="29.25" customHeight="1" x14ac:dyDescent="0.2">
      <c r="A774" s="199"/>
      <c r="B774" s="199"/>
      <c r="C774" s="199"/>
      <c r="D774" s="199"/>
      <c r="E774" s="199"/>
      <c r="F774" s="199"/>
      <c r="G774" s="199"/>
      <c r="H774" s="199"/>
      <c r="I774" s="199"/>
    </row>
    <row r="775" spans="1:9" ht="29.25" customHeight="1" x14ac:dyDescent="0.2">
      <c r="A775" s="199"/>
      <c r="B775" s="199"/>
      <c r="C775" s="199"/>
      <c r="D775" s="199"/>
      <c r="E775" s="199"/>
      <c r="F775" s="199"/>
      <c r="G775" s="199"/>
      <c r="H775" s="199"/>
      <c r="I775" s="199"/>
    </row>
    <row r="776" spans="1:9" ht="29.25" customHeight="1" x14ac:dyDescent="0.2">
      <c r="A776" s="199"/>
      <c r="B776" s="199"/>
      <c r="C776" s="199"/>
      <c r="D776" s="199"/>
      <c r="E776" s="199"/>
      <c r="F776" s="199"/>
      <c r="G776" s="199"/>
      <c r="H776" s="199"/>
      <c r="I776" s="199"/>
    </row>
    <row r="777" spans="1:9" ht="29.25" customHeight="1" x14ac:dyDescent="0.2">
      <c r="A777" s="199"/>
      <c r="B777" s="199"/>
      <c r="C777" s="199"/>
      <c r="D777" s="199"/>
      <c r="E777" s="199"/>
      <c r="F777" s="199"/>
      <c r="G777" s="199"/>
      <c r="H777" s="199"/>
      <c r="I777" s="199"/>
    </row>
    <row r="778" spans="1:9" ht="29.25" customHeight="1" x14ac:dyDescent="0.2">
      <c r="A778" s="199"/>
      <c r="B778" s="199"/>
      <c r="C778" s="199"/>
      <c r="D778" s="199"/>
      <c r="E778" s="199"/>
      <c r="F778" s="199"/>
      <c r="G778" s="199"/>
      <c r="H778" s="199"/>
      <c r="I778" s="199"/>
    </row>
    <row r="779" spans="1:9" ht="29.25" customHeight="1" x14ac:dyDescent="0.2">
      <c r="A779" s="199"/>
      <c r="B779" s="199"/>
      <c r="C779" s="199"/>
      <c r="D779" s="199"/>
      <c r="E779" s="199"/>
      <c r="F779" s="199"/>
      <c r="G779" s="199"/>
      <c r="H779" s="199"/>
      <c r="I779" s="199"/>
    </row>
    <row r="780" spans="1:9" ht="29.25" customHeight="1" x14ac:dyDescent="0.2">
      <c r="A780" s="199"/>
      <c r="B780" s="199"/>
      <c r="C780" s="199"/>
      <c r="D780" s="199"/>
      <c r="E780" s="199"/>
      <c r="F780" s="199"/>
      <c r="G780" s="199"/>
      <c r="H780" s="199"/>
      <c r="I780" s="199"/>
    </row>
    <row r="781" spans="1:9" ht="29.25" customHeight="1" x14ac:dyDescent="0.2">
      <c r="A781" s="199"/>
      <c r="B781" s="199"/>
      <c r="C781" s="199"/>
      <c r="D781" s="199"/>
      <c r="E781" s="199"/>
      <c r="F781" s="199"/>
      <c r="G781" s="199"/>
      <c r="H781" s="199"/>
      <c r="I781" s="199"/>
    </row>
    <row r="782" spans="1:9" ht="29.25" customHeight="1" x14ac:dyDescent="0.2">
      <c r="A782" s="199"/>
      <c r="B782" s="199"/>
      <c r="C782" s="199"/>
      <c r="D782" s="199"/>
      <c r="E782" s="199"/>
      <c r="F782" s="199"/>
      <c r="G782" s="199"/>
      <c r="H782" s="199"/>
      <c r="I782" s="199"/>
    </row>
    <row r="783" spans="1:9" ht="29.25" customHeight="1" x14ac:dyDescent="0.2">
      <c r="A783" s="199"/>
      <c r="B783" s="199"/>
      <c r="C783" s="199"/>
      <c r="D783" s="199"/>
      <c r="E783" s="199"/>
      <c r="F783" s="199"/>
      <c r="G783" s="199"/>
      <c r="H783" s="199"/>
      <c r="I783" s="199"/>
    </row>
    <row r="784" spans="1:9" ht="29.25" customHeight="1" x14ac:dyDescent="0.2">
      <c r="A784" s="199"/>
      <c r="B784" s="199"/>
      <c r="C784" s="199"/>
      <c r="D784" s="199"/>
      <c r="E784" s="199"/>
      <c r="F784" s="199"/>
      <c r="G784" s="199"/>
      <c r="H784" s="199"/>
      <c r="I784" s="199"/>
    </row>
    <row r="785" spans="1:9" ht="29.25" customHeight="1" x14ac:dyDescent="0.2">
      <c r="A785" s="199"/>
      <c r="B785" s="199"/>
      <c r="C785" s="199"/>
      <c r="D785" s="199"/>
      <c r="E785" s="199"/>
      <c r="F785" s="199"/>
      <c r="G785" s="199"/>
      <c r="H785" s="199"/>
      <c r="I785" s="199"/>
    </row>
    <row r="786" spans="1:9" ht="29.25" customHeight="1" x14ac:dyDescent="0.2">
      <c r="A786" s="199"/>
      <c r="B786" s="199"/>
      <c r="C786" s="199"/>
      <c r="D786" s="199"/>
      <c r="E786" s="199"/>
      <c r="F786" s="199"/>
      <c r="G786" s="199"/>
      <c r="H786" s="199"/>
      <c r="I786" s="199"/>
    </row>
    <row r="787" spans="1:9" ht="29.25" customHeight="1" x14ac:dyDescent="0.2">
      <c r="A787" s="199"/>
      <c r="B787" s="199"/>
      <c r="C787" s="199"/>
      <c r="D787" s="199"/>
      <c r="E787" s="199"/>
      <c r="F787" s="199"/>
      <c r="G787" s="199"/>
      <c r="H787" s="199"/>
      <c r="I787" s="199"/>
    </row>
    <row r="788" spans="1:9" ht="29.25" customHeight="1" x14ac:dyDescent="0.2">
      <c r="A788" s="199"/>
      <c r="B788" s="199"/>
      <c r="C788" s="199"/>
      <c r="D788" s="199"/>
      <c r="E788" s="199"/>
      <c r="F788" s="199"/>
      <c r="G788" s="199"/>
      <c r="H788" s="199"/>
      <c r="I788" s="199"/>
    </row>
    <row r="789" spans="1:9" ht="29.25" customHeight="1" x14ac:dyDescent="0.2">
      <c r="A789" s="199"/>
      <c r="B789" s="199"/>
      <c r="C789" s="199"/>
      <c r="D789" s="199"/>
      <c r="E789" s="199"/>
      <c r="F789" s="199"/>
      <c r="G789" s="199"/>
      <c r="H789" s="199"/>
      <c r="I789" s="199"/>
    </row>
    <row r="790" spans="1:9" ht="29.25" customHeight="1" x14ac:dyDescent="0.2">
      <c r="A790" s="199"/>
      <c r="B790" s="199"/>
      <c r="C790" s="199"/>
      <c r="D790" s="199"/>
      <c r="E790" s="199"/>
      <c r="F790" s="199"/>
      <c r="G790" s="199"/>
      <c r="H790" s="199"/>
      <c r="I790" s="199"/>
    </row>
    <row r="791" spans="1:9" ht="29.25" customHeight="1" x14ac:dyDescent="0.2">
      <c r="A791" s="199"/>
      <c r="B791" s="199"/>
      <c r="C791" s="199"/>
      <c r="D791" s="199"/>
      <c r="E791" s="199"/>
      <c r="F791" s="199"/>
      <c r="G791" s="199"/>
      <c r="H791" s="199"/>
      <c r="I791" s="199"/>
    </row>
    <row r="792" spans="1:9" ht="29.25" customHeight="1" x14ac:dyDescent="0.2">
      <c r="A792" s="199"/>
      <c r="B792" s="199"/>
      <c r="C792" s="199"/>
      <c r="D792" s="199"/>
      <c r="E792" s="199"/>
      <c r="F792" s="199"/>
      <c r="G792" s="199"/>
      <c r="H792" s="199"/>
      <c r="I792" s="199"/>
    </row>
    <row r="793" spans="1:9" ht="29.25" customHeight="1" x14ac:dyDescent="0.2">
      <c r="A793" s="199"/>
      <c r="B793" s="199"/>
      <c r="C793" s="199"/>
      <c r="D793" s="199"/>
      <c r="E793" s="199"/>
      <c r="F793" s="199"/>
      <c r="G793" s="199"/>
      <c r="H793" s="199"/>
      <c r="I793" s="199"/>
    </row>
    <row r="794" spans="1:9" ht="29.25" customHeight="1" x14ac:dyDescent="0.2">
      <c r="A794" s="199"/>
      <c r="B794" s="199"/>
      <c r="C794" s="199"/>
      <c r="D794" s="199"/>
      <c r="E794" s="199"/>
      <c r="F794" s="199"/>
      <c r="G794" s="199"/>
      <c r="H794" s="199"/>
      <c r="I794" s="199"/>
    </row>
    <row r="795" spans="1:9" ht="29.25" customHeight="1" x14ac:dyDescent="0.2">
      <c r="A795" s="199"/>
      <c r="B795" s="199"/>
      <c r="C795" s="199"/>
      <c r="D795" s="199"/>
      <c r="E795" s="199"/>
      <c r="F795" s="199"/>
      <c r="G795" s="199"/>
      <c r="H795" s="199"/>
      <c r="I795" s="199"/>
    </row>
    <row r="796" spans="1:9" ht="29.25" customHeight="1" x14ac:dyDescent="0.2">
      <c r="A796" s="199"/>
      <c r="B796" s="199"/>
      <c r="C796" s="199"/>
      <c r="D796" s="199"/>
      <c r="E796" s="199"/>
      <c r="F796" s="199"/>
      <c r="G796" s="199"/>
      <c r="H796" s="199"/>
      <c r="I796" s="199"/>
    </row>
    <row r="797" spans="1:9" ht="29.25" customHeight="1" x14ac:dyDescent="0.2">
      <c r="A797" s="199"/>
      <c r="B797" s="199"/>
      <c r="C797" s="199"/>
      <c r="D797" s="199"/>
      <c r="E797" s="199"/>
      <c r="F797" s="199"/>
      <c r="G797" s="199"/>
      <c r="H797" s="199"/>
      <c r="I797" s="199"/>
    </row>
    <row r="798" spans="1:9" ht="29.25" customHeight="1" x14ac:dyDescent="0.2">
      <c r="A798" s="199"/>
      <c r="B798" s="199"/>
      <c r="C798" s="199"/>
      <c r="D798" s="199"/>
      <c r="E798" s="199"/>
      <c r="F798" s="199"/>
      <c r="G798" s="199"/>
      <c r="H798" s="199"/>
      <c r="I798" s="199"/>
    </row>
    <row r="799" spans="1:9" ht="29.25" customHeight="1" x14ac:dyDescent="0.2">
      <c r="A799" s="199"/>
      <c r="B799" s="199"/>
      <c r="C799" s="199"/>
      <c r="D799" s="199"/>
      <c r="E799" s="199"/>
      <c r="F799" s="199"/>
      <c r="G799" s="199"/>
      <c r="H799" s="199"/>
      <c r="I799" s="199"/>
    </row>
    <row r="800" spans="1:9" ht="29.25" customHeight="1" x14ac:dyDescent="0.2">
      <c r="A800" s="199"/>
      <c r="B800" s="199"/>
      <c r="C800" s="199"/>
      <c r="D800" s="199"/>
      <c r="E800" s="199"/>
      <c r="F800" s="199"/>
      <c r="G800" s="199"/>
      <c r="H800" s="199"/>
      <c r="I800" s="199"/>
    </row>
    <row r="801" spans="1:9" ht="29.25" customHeight="1" x14ac:dyDescent="0.2">
      <c r="A801" s="199"/>
      <c r="B801" s="199"/>
      <c r="C801" s="199"/>
      <c r="D801" s="199"/>
      <c r="E801" s="199"/>
      <c r="F801" s="199"/>
      <c r="G801" s="199"/>
      <c r="H801" s="199"/>
      <c r="I801" s="199"/>
    </row>
    <row r="802" spans="1:9" ht="29.25" customHeight="1" x14ac:dyDescent="0.2">
      <c r="A802" s="199"/>
      <c r="B802" s="199"/>
      <c r="C802" s="199"/>
      <c r="D802" s="199"/>
      <c r="E802" s="199"/>
      <c r="F802" s="199"/>
      <c r="G802" s="199"/>
      <c r="H802" s="199"/>
      <c r="I802" s="199"/>
    </row>
    <row r="803" spans="1:9" ht="29.25" customHeight="1" x14ac:dyDescent="0.2">
      <c r="A803" s="199"/>
      <c r="B803" s="199"/>
      <c r="C803" s="199"/>
      <c r="D803" s="199"/>
      <c r="E803" s="199"/>
      <c r="F803" s="199"/>
      <c r="G803" s="199"/>
      <c r="H803" s="199"/>
      <c r="I803" s="199"/>
    </row>
    <row r="804" spans="1:9" ht="29.25" customHeight="1" x14ac:dyDescent="0.2">
      <c r="A804" s="199"/>
      <c r="B804" s="199"/>
      <c r="C804" s="199"/>
      <c r="D804" s="199"/>
      <c r="E804" s="199"/>
      <c r="F804" s="199"/>
      <c r="G804" s="199"/>
      <c r="H804" s="199"/>
      <c r="I804" s="199"/>
    </row>
    <row r="805" spans="1:9" ht="29.25" customHeight="1" x14ac:dyDescent="0.2">
      <c r="A805" s="199"/>
      <c r="B805" s="199"/>
      <c r="C805" s="199"/>
      <c r="D805" s="199"/>
      <c r="E805" s="199"/>
      <c r="F805" s="199"/>
      <c r="G805" s="199"/>
      <c r="H805" s="199"/>
      <c r="I805" s="199"/>
    </row>
    <row r="806" spans="1:9" ht="29.25" customHeight="1" x14ac:dyDescent="0.2">
      <c r="A806" s="199"/>
      <c r="B806" s="199"/>
      <c r="C806" s="199"/>
      <c r="D806" s="199"/>
      <c r="E806" s="199"/>
      <c r="F806" s="199"/>
      <c r="G806" s="199"/>
      <c r="H806" s="199"/>
      <c r="I806" s="199"/>
    </row>
    <row r="807" spans="1:9" ht="29.25" customHeight="1" x14ac:dyDescent="0.2">
      <c r="A807" s="199"/>
      <c r="B807" s="199"/>
      <c r="C807" s="199"/>
      <c r="D807" s="199"/>
      <c r="E807" s="199"/>
      <c r="F807" s="199"/>
      <c r="G807" s="199"/>
      <c r="H807" s="199"/>
      <c r="I807" s="199"/>
    </row>
    <row r="808" spans="1:9" ht="29.25" customHeight="1" x14ac:dyDescent="0.2">
      <c r="A808" s="199"/>
      <c r="B808" s="199"/>
      <c r="C808" s="199"/>
      <c r="D808" s="199"/>
      <c r="E808" s="199"/>
      <c r="F808" s="199"/>
      <c r="G808" s="199"/>
      <c r="H808" s="199"/>
      <c r="I808" s="199"/>
    </row>
    <row r="809" spans="1:9" ht="29.25" customHeight="1" x14ac:dyDescent="0.2">
      <c r="A809" s="199"/>
      <c r="B809" s="199"/>
      <c r="C809" s="199"/>
      <c r="D809" s="199"/>
      <c r="E809" s="199"/>
      <c r="F809" s="199"/>
      <c r="G809" s="199"/>
      <c r="H809" s="199"/>
      <c r="I809" s="199"/>
    </row>
    <row r="810" spans="1:9" ht="29.25" customHeight="1" x14ac:dyDescent="0.2">
      <c r="A810" s="199"/>
      <c r="B810" s="199"/>
      <c r="C810" s="199"/>
      <c r="D810" s="199"/>
      <c r="E810" s="199"/>
      <c r="F810" s="199"/>
      <c r="G810" s="199"/>
      <c r="H810" s="199"/>
      <c r="I810" s="199"/>
    </row>
    <row r="811" spans="1:9" ht="29.25" customHeight="1" x14ac:dyDescent="0.2">
      <c r="A811" s="199"/>
      <c r="B811" s="199"/>
      <c r="C811" s="199"/>
      <c r="D811" s="199"/>
      <c r="E811" s="199"/>
      <c r="F811" s="199"/>
      <c r="G811" s="199"/>
      <c r="H811" s="199"/>
      <c r="I811" s="199"/>
    </row>
    <row r="812" spans="1:9" ht="29.25" customHeight="1" x14ac:dyDescent="0.2">
      <c r="A812" s="199"/>
      <c r="B812" s="199"/>
      <c r="C812" s="199"/>
      <c r="D812" s="199"/>
      <c r="E812" s="199"/>
      <c r="F812" s="199"/>
      <c r="G812" s="199"/>
      <c r="H812" s="199"/>
      <c r="I812" s="199"/>
    </row>
    <row r="813" spans="1:9" ht="29.25" customHeight="1" x14ac:dyDescent="0.2">
      <c r="A813" s="199"/>
      <c r="B813" s="199"/>
      <c r="C813" s="199"/>
      <c r="D813" s="199"/>
      <c r="E813" s="199"/>
      <c r="F813" s="199"/>
      <c r="G813" s="199"/>
      <c r="H813" s="199"/>
      <c r="I813" s="199"/>
    </row>
    <row r="814" spans="1:9" ht="29.25" customHeight="1" x14ac:dyDescent="0.2">
      <c r="A814" s="199"/>
      <c r="B814" s="199"/>
      <c r="C814" s="199"/>
      <c r="D814" s="199"/>
      <c r="E814" s="199"/>
      <c r="F814" s="199"/>
      <c r="G814" s="199"/>
      <c r="H814" s="199"/>
      <c r="I814" s="199"/>
    </row>
    <row r="815" spans="1:9" ht="29.25" customHeight="1" x14ac:dyDescent="0.2">
      <c r="A815" s="199"/>
      <c r="B815" s="199"/>
      <c r="C815" s="199"/>
      <c r="D815" s="199"/>
      <c r="E815" s="199"/>
      <c r="F815" s="199"/>
      <c r="G815" s="199"/>
      <c r="H815" s="199"/>
      <c r="I815" s="199"/>
    </row>
    <row r="816" spans="1:9" ht="29.25" customHeight="1" x14ac:dyDescent="0.2">
      <c r="A816" s="199"/>
      <c r="B816" s="199"/>
      <c r="C816" s="199"/>
      <c r="D816" s="199"/>
      <c r="E816" s="199"/>
      <c r="F816" s="199"/>
      <c r="G816" s="199"/>
      <c r="H816" s="199"/>
      <c r="I816" s="199"/>
    </row>
    <row r="817" spans="1:9" ht="29.25" customHeight="1" x14ac:dyDescent="0.2">
      <c r="A817" s="199"/>
      <c r="B817" s="199"/>
      <c r="C817" s="199"/>
      <c r="D817" s="199"/>
      <c r="E817" s="199"/>
      <c r="F817" s="199"/>
      <c r="G817" s="199"/>
      <c r="H817" s="199"/>
      <c r="I817" s="199"/>
    </row>
    <row r="818" spans="1:9" ht="29.25" customHeight="1" x14ac:dyDescent="0.2">
      <c r="A818" s="199"/>
      <c r="B818" s="199"/>
      <c r="C818" s="199"/>
      <c r="D818" s="199"/>
      <c r="E818" s="199"/>
      <c r="F818" s="199"/>
      <c r="G818" s="199"/>
      <c r="H818" s="199"/>
      <c r="I818" s="199"/>
    </row>
    <row r="819" spans="1:9" ht="29.25" customHeight="1" x14ac:dyDescent="0.2">
      <c r="A819" s="199"/>
      <c r="B819" s="199"/>
      <c r="C819" s="199"/>
      <c r="D819" s="199"/>
      <c r="E819" s="199"/>
      <c r="F819" s="199"/>
      <c r="G819" s="199"/>
      <c r="H819" s="199"/>
      <c r="I819" s="199"/>
    </row>
    <row r="820" spans="1:9" ht="29.25" customHeight="1" x14ac:dyDescent="0.2">
      <c r="A820" s="199"/>
      <c r="B820" s="199"/>
      <c r="C820" s="199"/>
      <c r="D820" s="199"/>
      <c r="E820" s="199"/>
      <c r="F820" s="199"/>
      <c r="G820" s="199"/>
      <c r="H820" s="199"/>
      <c r="I820" s="199"/>
    </row>
    <row r="821" spans="1:9" ht="29.25" customHeight="1" x14ac:dyDescent="0.2">
      <c r="A821" s="199"/>
      <c r="B821" s="199"/>
      <c r="C821" s="199"/>
      <c r="D821" s="199"/>
      <c r="E821" s="199"/>
      <c r="F821" s="199"/>
      <c r="G821" s="199"/>
      <c r="H821" s="199"/>
      <c r="I821" s="199"/>
    </row>
    <row r="822" spans="1:9" ht="29.25" customHeight="1" x14ac:dyDescent="0.2">
      <c r="A822" s="199"/>
      <c r="B822" s="199"/>
      <c r="C822" s="199"/>
      <c r="D822" s="199"/>
      <c r="E822" s="199"/>
      <c r="F822" s="199"/>
      <c r="G822" s="199"/>
      <c r="H822" s="199"/>
      <c r="I822" s="199"/>
    </row>
    <row r="823" spans="1:9" ht="29.25" customHeight="1" x14ac:dyDescent="0.2">
      <c r="A823" s="199"/>
      <c r="B823" s="199"/>
      <c r="C823" s="199"/>
      <c r="D823" s="199"/>
      <c r="E823" s="199"/>
      <c r="F823" s="199"/>
      <c r="G823" s="199"/>
      <c r="H823" s="199"/>
      <c r="I823" s="199"/>
    </row>
    <row r="824" spans="1:9" ht="29.25" customHeight="1" x14ac:dyDescent="0.2">
      <c r="A824" s="199"/>
      <c r="B824" s="199"/>
      <c r="C824" s="199"/>
      <c r="D824" s="199"/>
      <c r="E824" s="199"/>
      <c r="F824" s="199"/>
      <c r="G824" s="199"/>
      <c r="H824" s="199"/>
      <c r="I824" s="199"/>
    </row>
    <row r="825" spans="1:9" ht="29.25" customHeight="1" x14ac:dyDescent="0.2">
      <c r="A825" s="199"/>
      <c r="B825" s="199"/>
      <c r="C825" s="199"/>
      <c r="D825" s="199"/>
      <c r="E825" s="199"/>
      <c r="F825" s="199"/>
      <c r="G825" s="199"/>
      <c r="H825" s="199"/>
      <c r="I825" s="199"/>
    </row>
    <row r="826" spans="1:9" ht="29.25" customHeight="1" x14ac:dyDescent="0.2">
      <c r="A826" s="199"/>
      <c r="B826" s="199"/>
      <c r="C826" s="199"/>
      <c r="D826" s="199"/>
      <c r="E826" s="199"/>
      <c r="F826" s="199"/>
      <c r="G826" s="199"/>
      <c r="H826" s="199"/>
      <c r="I826" s="199"/>
    </row>
    <row r="827" spans="1:9" ht="29.25" customHeight="1" x14ac:dyDescent="0.2">
      <c r="A827" s="199"/>
      <c r="B827" s="199"/>
      <c r="C827" s="199"/>
      <c r="D827" s="199"/>
      <c r="E827" s="199"/>
      <c r="F827" s="199"/>
      <c r="G827" s="199"/>
      <c r="H827" s="199"/>
      <c r="I827" s="199"/>
    </row>
    <row r="828" spans="1:9" ht="29.25" customHeight="1" x14ac:dyDescent="0.2">
      <c r="A828" s="199"/>
      <c r="B828" s="199"/>
      <c r="C828" s="199"/>
      <c r="D828" s="199"/>
      <c r="E828" s="199"/>
      <c r="F828" s="199"/>
      <c r="G828" s="199"/>
      <c r="H828" s="199"/>
      <c r="I828" s="199"/>
    </row>
    <row r="829" spans="1:9" ht="29.25" customHeight="1" x14ac:dyDescent="0.2">
      <c r="A829" s="199"/>
      <c r="B829" s="199"/>
      <c r="C829" s="199"/>
      <c r="D829" s="199"/>
      <c r="E829" s="199"/>
      <c r="F829" s="199"/>
      <c r="G829" s="199"/>
      <c r="H829" s="199"/>
      <c r="I829" s="199"/>
    </row>
    <row r="830" spans="1:9" ht="29.25" customHeight="1" x14ac:dyDescent="0.2">
      <c r="A830" s="199"/>
      <c r="B830" s="199"/>
      <c r="C830" s="199"/>
      <c r="D830" s="199"/>
      <c r="E830" s="199"/>
      <c r="F830" s="199"/>
      <c r="G830" s="199"/>
      <c r="H830" s="199"/>
      <c r="I830" s="199"/>
    </row>
    <row r="831" spans="1:9" ht="29.25" customHeight="1" x14ac:dyDescent="0.2">
      <c r="A831" s="199"/>
      <c r="B831" s="199"/>
      <c r="C831" s="199"/>
      <c r="D831" s="199"/>
      <c r="E831" s="199"/>
      <c r="F831" s="199"/>
      <c r="G831" s="199"/>
      <c r="H831" s="199"/>
      <c r="I831" s="199"/>
    </row>
    <row r="832" spans="1:9" ht="29.25" customHeight="1" x14ac:dyDescent="0.2">
      <c r="A832" s="199"/>
      <c r="B832" s="199"/>
      <c r="C832" s="199"/>
      <c r="D832" s="199"/>
      <c r="E832" s="199"/>
      <c r="F832" s="199"/>
      <c r="G832" s="199"/>
      <c r="H832" s="199"/>
      <c r="I832" s="199"/>
    </row>
    <row r="833" spans="1:9" ht="29.25" customHeight="1" x14ac:dyDescent="0.2">
      <c r="A833" s="199"/>
      <c r="B833" s="199"/>
      <c r="C833" s="199"/>
      <c r="D833" s="199"/>
      <c r="E833" s="199"/>
      <c r="F833" s="199"/>
      <c r="G833" s="199"/>
      <c r="H833" s="199"/>
      <c r="I833" s="199"/>
    </row>
    <row r="834" spans="1:9" ht="29.25" customHeight="1" x14ac:dyDescent="0.2">
      <c r="A834" s="199"/>
      <c r="B834" s="199"/>
      <c r="C834" s="199"/>
      <c r="D834" s="199"/>
      <c r="E834" s="199"/>
      <c r="F834" s="199"/>
      <c r="G834" s="199"/>
      <c r="H834" s="199"/>
      <c r="I834" s="199"/>
    </row>
    <row r="835" spans="1:9" ht="29.25" customHeight="1" x14ac:dyDescent="0.2">
      <c r="A835" s="199"/>
      <c r="B835" s="199"/>
      <c r="C835" s="199"/>
      <c r="D835" s="199"/>
      <c r="E835" s="199"/>
      <c r="F835" s="199"/>
      <c r="G835" s="199"/>
      <c r="H835" s="199"/>
      <c r="I835" s="199"/>
    </row>
    <row r="836" spans="1:9" ht="29.25" customHeight="1" x14ac:dyDescent="0.2">
      <c r="A836" s="199"/>
      <c r="B836" s="199"/>
      <c r="C836" s="199"/>
      <c r="D836" s="199"/>
      <c r="E836" s="199"/>
      <c r="F836" s="199"/>
      <c r="G836" s="199"/>
      <c r="H836" s="199"/>
      <c r="I836" s="199"/>
    </row>
    <row r="837" spans="1:9" ht="29.25" customHeight="1" x14ac:dyDescent="0.2">
      <c r="A837" s="199"/>
      <c r="B837" s="199"/>
      <c r="C837" s="199"/>
      <c r="D837" s="199"/>
      <c r="E837" s="199"/>
      <c r="F837" s="199"/>
      <c r="G837" s="199"/>
      <c r="H837" s="199"/>
      <c r="I837" s="199"/>
    </row>
    <row r="838" spans="1:9" ht="29.25" customHeight="1" x14ac:dyDescent="0.2">
      <c r="A838" s="199"/>
      <c r="B838" s="199"/>
      <c r="C838" s="199"/>
      <c r="D838" s="199"/>
      <c r="E838" s="199"/>
      <c r="F838" s="199"/>
      <c r="G838" s="199"/>
      <c r="H838" s="199"/>
      <c r="I838" s="199"/>
    </row>
    <row r="839" spans="1:9" ht="29.25" customHeight="1" x14ac:dyDescent="0.2">
      <c r="A839" s="199"/>
      <c r="B839" s="199"/>
      <c r="C839" s="199"/>
      <c r="D839" s="199"/>
      <c r="E839" s="199"/>
      <c r="F839" s="199"/>
      <c r="G839" s="199"/>
      <c r="H839" s="199"/>
      <c r="I839" s="199"/>
    </row>
    <row r="840" spans="1:9" ht="29.25" customHeight="1" x14ac:dyDescent="0.2">
      <c r="A840" s="199"/>
      <c r="B840" s="199"/>
      <c r="C840" s="199"/>
      <c r="D840" s="199"/>
      <c r="E840" s="199"/>
      <c r="F840" s="199"/>
      <c r="G840" s="199"/>
      <c r="H840" s="199"/>
      <c r="I840" s="199"/>
    </row>
    <row r="841" spans="1:9" ht="29.25" customHeight="1" x14ac:dyDescent="0.2">
      <c r="A841" s="199"/>
      <c r="B841" s="199"/>
      <c r="C841" s="199"/>
      <c r="D841" s="199"/>
      <c r="E841" s="199"/>
      <c r="F841" s="199"/>
      <c r="G841" s="199"/>
      <c r="H841" s="199"/>
      <c r="I841" s="199"/>
    </row>
    <row r="842" spans="1:9" ht="29.25" customHeight="1" x14ac:dyDescent="0.2">
      <c r="A842" s="199"/>
      <c r="B842" s="199"/>
      <c r="C842" s="199"/>
      <c r="D842" s="199"/>
      <c r="E842" s="199"/>
      <c r="F842" s="199"/>
      <c r="G842" s="199"/>
      <c r="H842" s="199"/>
      <c r="I842" s="199"/>
    </row>
    <row r="843" spans="1:9" ht="29.25" customHeight="1" x14ac:dyDescent="0.2">
      <c r="A843" s="199"/>
      <c r="B843" s="199"/>
      <c r="C843" s="199"/>
      <c r="D843" s="199"/>
      <c r="E843" s="199"/>
      <c r="F843" s="199"/>
      <c r="G843" s="199"/>
      <c r="H843" s="199"/>
      <c r="I843" s="199"/>
    </row>
    <row r="844" spans="1:9" ht="29.25" customHeight="1" x14ac:dyDescent="0.2">
      <c r="A844" s="199"/>
      <c r="B844" s="199"/>
      <c r="C844" s="199"/>
      <c r="D844" s="199"/>
      <c r="E844" s="199"/>
      <c r="F844" s="199"/>
      <c r="G844" s="199"/>
      <c r="H844" s="199"/>
      <c r="I844" s="199"/>
    </row>
    <row r="845" spans="1:9" ht="29.25" customHeight="1" x14ac:dyDescent="0.2">
      <c r="A845" s="199"/>
      <c r="B845" s="199"/>
      <c r="C845" s="199"/>
      <c r="D845" s="199"/>
      <c r="E845" s="199"/>
      <c r="F845" s="199"/>
      <c r="G845" s="199"/>
      <c r="H845" s="199"/>
      <c r="I845" s="199"/>
    </row>
    <row r="846" spans="1:9" ht="29.25" customHeight="1" x14ac:dyDescent="0.2">
      <c r="A846" s="199"/>
      <c r="B846" s="199"/>
      <c r="C846" s="199"/>
      <c r="D846" s="199"/>
      <c r="E846" s="199"/>
      <c r="F846" s="199"/>
      <c r="G846" s="199"/>
      <c r="H846" s="199"/>
      <c r="I846" s="199"/>
    </row>
    <row r="847" spans="1:9" ht="29.25" customHeight="1" x14ac:dyDescent="0.2">
      <c r="A847" s="199"/>
      <c r="B847" s="199"/>
      <c r="C847" s="199"/>
      <c r="D847" s="199"/>
      <c r="E847" s="199"/>
      <c r="F847" s="199"/>
      <c r="G847" s="199"/>
      <c r="H847" s="199"/>
      <c r="I847" s="199"/>
    </row>
    <row r="848" spans="1:9" ht="29.25" customHeight="1" x14ac:dyDescent="0.2">
      <c r="A848" s="199"/>
      <c r="B848" s="199"/>
      <c r="C848" s="199"/>
      <c r="D848" s="199"/>
      <c r="E848" s="199"/>
      <c r="F848" s="199"/>
      <c r="G848" s="199"/>
      <c r="H848" s="199"/>
      <c r="I848" s="199"/>
    </row>
    <row r="849" spans="1:9" ht="29.25" customHeight="1" x14ac:dyDescent="0.2">
      <c r="A849" s="199"/>
      <c r="B849" s="199"/>
      <c r="C849" s="199"/>
      <c r="D849" s="199"/>
      <c r="E849" s="199"/>
      <c r="F849" s="199"/>
      <c r="G849" s="199"/>
      <c r="H849" s="199"/>
      <c r="I849" s="199"/>
    </row>
    <row r="850" spans="1:9" ht="29.25" customHeight="1" x14ac:dyDescent="0.2">
      <c r="A850" s="199"/>
      <c r="B850" s="199"/>
      <c r="C850" s="199"/>
      <c r="D850" s="199"/>
      <c r="E850" s="199"/>
      <c r="F850" s="199"/>
      <c r="G850" s="199"/>
      <c r="H850" s="199"/>
      <c r="I850" s="199"/>
    </row>
    <row r="851" spans="1:9" ht="29.25" customHeight="1" x14ac:dyDescent="0.2">
      <c r="A851" s="199"/>
      <c r="B851" s="199"/>
      <c r="C851" s="199"/>
      <c r="D851" s="199"/>
      <c r="E851" s="199"/>
      <c r="F851" s="199"/>
      <c r="G851" s="199"/>
      <c r="H851" s="199"/>
      <c r="I851" s="199"/>
    </row>
    <row r="852" spans="1:9" ht="29.25" customHeight="1" x14ac:dyDescent="0.2">
      <c r="A852" s="199"/>
      <c r="B852" s="199"/>
      <c r="C852" s="199"/>
      <c r="D852" s="199"/>
      <c r="E852" s="199"/>
      <c r="F852" s="199"/>
      <c r="G852" s="199"/>
      <c r="H852" s="199"/>
      <c r="I852" s="199"/>
    </row>
    <row r="853" spans="1:9" ht="29.25" customHeight="1" x14ac:dyDescent="0.2">
      <c r="A853" s="199"/>
      <c r="B853" s="199"/>
      <c r="C853" s="199"/>
      <c r="D853" s="199"/>
      <c r="E853" s="199"/>
      <c r="F853" s="199"/>
      <c r="G853" s="199"/>
      <c r="H853" s="199"/>
      <c r="I853" s="199"/>
    </row>
    <row r="854" spans="1:9" ht="29.25" customHeight="1" x14ac:dyDescent="0.2">
      <c r="A854" s="199"/>
      <c r="B854" s="199"/>
      <c r="C854" s="199"/>
      <c r="D854" s="199"/>
      <c r="E854" s="199"/>
      <c r="F854" s="199"/>
      <c r="G854" s="199"/>
      <c r="H854" s="199"/>
      <c r="I854" s="199"/>
    </row>
    <row r="855" spans="1:9" ht="29.25" customHeight="1" x14ac:dyDescent="0.2">
      <c r="A855" s="199"/>
      <c r="B855" s="199"/>
      <c r="C855" s="199"/>
      <c r="D855" s="199"/>
      <c r="E855" s="199"/>
      <c r="F855" s="199"/>
      <c r="G855" s="199"/>
      <c r="H855" s="199"/>
      <c r="I855" s="199"/>
    </row>
    <row r="856" spans="1:9" ht="29.25" customHeight="1" x14ac:dyDescent="0.2">
      <c r="A856" s="199"/>
      <c r="B856" s="199"/>
      <c r="C856" s="199"/>
      <c r="D856" s="199"/>
      <c r="E856" s="199"/>
      <c r="F856" s="199"/>
      <c r="G856" s="199"/>
      <c r="H856" s="199"/>
      <c r="I856" s="199"/>
    </row>
    <row r="857" spans="1:9" ht="29.25" customHeight="1" x14ac:dyDescent="0.2">
      <c r="A857" s="199"/>
      <c r="B857" s="199"/>
      <c r="C857" s="199"/>
      <c r="D857" s="199"/>
      <c r="E857" s="199"/>
      <c r="F857" s="199"/>
      <c r="G857" s="199"/>
      <c r="H857" s="199"/>
      <c r="I857" s="199"/>
    </row>
    <row r="858" spans="1:9" ht="29.25" customHeight="1" x14ac:dyDescent="0.2">
      <c r="A858" s="199"/>
      <c r="B858" s="199"/>
      <c r="C858" s="199"/>
      <c r="D858" s="199"/>
      <c r="E858" s="199"/>
      <c r="F858" s="199"/>
      <c r="G858" s="199"/>
      <c r="H858" s="199"/>
      <c r="I858" s="199"/>
    </row>
    <row r="859" spans="1:9" ht="29.25" customHeight="1" x14ac:dyDescent="0.2">
      <c r="A859" s="199"/>
      <c r="B859" s="199"/>
      <c r="C859" s="199"/>
      <c r="D859" s="199"/>
      <c r="E859" s="199"/>
      <c r="F859" s="199"/>
      <c r="G859" s="199"/>
      <c r="H859" s="199"/>
      <c r="I859" s="199"/>
    </row>
    <row r="860" spans="1:9" ht="29.25" customHeight="1" x14ac:dyDescent="0.2">
      <c r="A860" s="199"/>
      <c r="B860" s="199"/>
      <c r="C860" s="199"/>
      <c r="D860" s="199"/>
      <c r="E860" s="199"/>
      <c r="F860" s="199"/>
      <c r="G860" s="199"/>
      <c r="H860" s="199"/>
      <c r="I860" s="199"/>
    </row>
    <row r="861" spans="1:9" ht="29.25" customHeight="1" x14ac:dyDescent="0.2">
      <c r="A861" s="199"/>
      <c r="B861" s="199"/>
      <c r="C861" s="199"/>
      <c r="D861" s="199"/>
      <c r="E861" s="199"/>
      <c r="F861" s="199"/>
      <c r="G861" s="199"/>
      <c r="H861" s="199"/>
      <c r="I861" s="199"/>
    </row>
    <row r="862" spans="1:9" ht="29.25" customHeight="1" x14ac:dyDescent="0.2">
      <c r="A862" s="199"/>
      <c r="B862" s="199"/>
      <c r="C862" s="199"/>
      <c r="D862" s="199"/>
      <c r="E862" s="199"/>
      <c r="F862" s="199"/>
      <c r="G862" s="199"/>
      <c r="H862" s="199"/>
      <c r="I862" s="199"/>
    </row>
    <row r="863" spans="1:9" ht="29.25" customHeight="1" x14ac:dyDescent="0.2">
      <c r="A863" s="199"/>
      <c r="B863" s="199"/>
      <c r="C863" s="199"/>
      <c r="D863" s="199"/>
      <c r="E863" s="199"/>
      <c r="F863" s="199"/>
      <c r="G863" s="199"/>
      <c r="H863" s="199"/>
      <c r="I863" s="199"/>
    </row>
    <row r="864" spans="1:9" ht="29.25" customHeight="1" x14ac:dyDescent="0.2">
      <c r="A864" s="199"/>
      <c r="B864" s="199"/>
      <c r="C864" s="199"/>
      <c r="D864" s="199"/>
      <c r="E864" s="199"/>
      <c r="F864" s="199"/>
      <c r="G864" s="199"/>
      <c r="H864" s="199"/>
      <c r="I864" s="199"/>
    </row>
    <row r="865" spans="1:9" ht="29.25" customHeight="1" x14ac:dyDescent="0.2">
      <c r="A865" s="199"/>
      <c r="B865" s="199"/>
      <c r="C865" s="199"/>
      <c r="D865" s="199"/>
      <c r="E865" s="199"/>
      <c r="F865" s="199"/>
      <c r="G865" s="199"/>
      <c r="H865" s="199"/>
      <c r="I865" s="199"/>
    </row>
    <row r="866" spans="1:9" ht="29.25" customHeight="1" x14ac:dyDescent="0.2">
      <c r="A866" s="199"/>
      <c r="B866" s="199"/>
      <c r="C866" s="199"/>
      <c r="D866" s="199"/>
      <c r="E866" s="199"/>
      <c r="F866" s="199"/>
      <c r="G866" s="199"/>
      <c r="H866" s="199"/>
      <c r="I866" s="199"/>
    </row>
    <row r="867" spans="1:9" ht="29.25" customHeight="1" x14ac:dyDescent="0.2">
      <c r="A867" s="199"/>
      <c r="B867" s="199"/>
      <c r="C867" s="199"/>
      <c r="D867" s="199"/>
      <c r="E867" s="199"/>
      <c r="F867" s="199"/>
      <c r="G867" s="199"/>
      <c r="H867" s="199"/>
      <c r="I867" s="199"/>
    </row>
    <row r="868" spans="1:9" ht="29.25" customHeight="1" x14ac:dyDescent="0.2">
      <c r="A868" s="199"/>
      <c r="B868" s="199"/>
      <c r="C868" s="199"/>
      <c r="D868" s="199"/>
      <c r="E868" s="199"/>
      <c r="F868" s="199"/>
      <c r="G868" s="199"/>
      <c r="H868" s="199"/>
      <c r="I868" s="199"/>
    </row>
    <row r="869" spans="1:9" ht="29.25" customHeight="1" x14ac:dyDescent="0.2">
      <c r="A869" s="199"/>
      <c r="B869" s="199"/>
      <c r="C869" s="199"/>
      <c r="D869" s="199"/>
      <c r="E869" s="199"/>
      <c r="F869" s="199"/>
      <c r="G869" s="199"/>
      <c r="H869" s="199"/>
      <c r="I869" s="199"/>
    </row>
    <row r="870" spans="1:9" ht="29.25" customHeight="1" x14ac:dyDescent="0.2">
      <c r="A870" s="199"/>
      <c r="B870" s="199"/>
      <c r="C870" s="199"/>
      <c r="D870" s="199"/>
      <c r="E870" s="199"/>
      <c r="F870" s="199"/>
      <c r="G870" s="199"/>
      <c r="H870" s="199"/>
      <c r="I870" s="199"/>
    </row>
    <row r="871" spans="1:9" ht="29.25" customHeight="1" x14ac:dyDescent="0.2">
      <c r="A871" s="199"/>
      <c r="B871" s="199"/>
      <c r="C871" s="199"/>
      <c r="D871" s="199"/>
      <c r="E871" s="199"/>
      <c r="F871" s="199"/>
      <c r="G871" s="199"/>
      <c r="H871" s="199"/>
      <c r="I871" s="199"/>
    </row>
    <row r="872" spans="1:9" ht="29.25" customHeight="1" x14ac:dyDescent="0.2">
      <c r="A872" s="199"/>
      <c r="B872" s="199"/>
      <c r="C872" s="199"/>
      <c r="D872" s="199"/>
      <c r="E872" s="199"/>
      <c r="F872" s="199"/>
      <c r="G872" s="199"/>
      <c r="H872" s="199"/>
      <c r="I872" s="199"/>
    </row>
    <row r="873" spans="1:9" ht="29.25" customHeight="1" x14ac:dyDescent="0.2">
      <c r="A873" s="199"/>
      <c r="B873" s="199"/>
      <c r="C873" s="199"/>
      <c r="D873" s="199"/>
      <c r="E873" s="199"/>
      <c r="F873" s="199"/>
      <c r="G873" s="199"/>
      <c r="H873" s="199"/>
      <c r="I873" s="199"/>
    </row>
    <row r="874" spans="1:9" ht="29.25" customHeight="1" x14ac:dyDescent="0.2">
      <c r="A874" s="199"/>
      <c r="B874" s="199"/>
      <c r="C874" s="199"/>
      <c r="D874" s="199"/>
      <c r="E874" s="199"/>
      <c r="F874" s="199"/>
      <c r="G874" s="199"/>
      <c r="H874" s="199"/>
      <c r="I874" s="199"/>
    </row>
    <row r="875" spans="1:9" ht="29.25" customHeight="1" x14ac:dyDescent="0.2">
      <c r="A875" s="199"/>
      <c r="B875" s="199"/>
      <c r="C875" s="199"/>
      <c r="D875" s="199"/>
      <c r="E875" s="199"/>
      <c r="F875" s="199"/>
      <c r="G875" s="199"/>
      <c r="H875" s="199"/>
      <c r="I875" s="199"/>
    </row>
    <row r="876" spans="1:9" ht="29.25" customHeight="1" x14ac:dyDescent="0.2">
      <c r="A876" s="199"/>
      <c r="B876" s="199"/>
      <c r="C876" s="199"/>
      <c r="D876" s="199"/>
      <c r="E876" s="199"/>
      <c r="F876" s="199"/>
      <c r="G876" s="199"/>
      <c r="H876" s="199"/>
      <c r="I876" s="199"/>
    </row>
    <row r="877" spans="1:9" ht="29.25" customHeight="1" x14ac:dyDescent="0.2">
      <c r="A877" s="199"/>
      <c r="B877" s="199"/>
      <c r="C877" s="199"/>
      <c r="D877" s="199"/>
      <c r="E877" s="199"/>
      <c r="F877" s="199"/>
      <c r="G877" s="199"/>
      <c r="H877" s="199"/>
      <c r="I877" s="199"/>
    </row>
    <row r="878" spans="1:9" ht="29.25" customHeight="1" x14ac:dyDescent="0.2">
      <c r="A878" s="199"/>
      <c r="B878" s="199"/>
      <c r="C878" s="199"/>
      <c r="D878" s="199"/>
      <c r="E878" s="199"/>
      <c r="F878" s="199"/>
      <c r="G878" s="199"/>
      <c r="H878" s="199"/>
      <c r="I878" s="199"/>
    </row>
    <row r="879" spans="1:9" ht="29.25" customHeight="1" x14ac:dyDescent="0.2">
      <c r="A879" s="199"/>
      <c r="B879" s="199"/>
      <c r="C879" s="199"/>
      <c r="D879" s="199"/>
      <c r="E879" s="199"/>
      <c r="F879" s="199"/>
      <c r="G879" s="199"/>
      <c r="H879" s="199"/>
      <c r="I879" s="199"/>
    </row>
    <row r="880" spans="1:9" ht="29.25" customHeight="1" x14ac:dyDescent="0.2">
      <c r="A880" s="199"/>
      <c r="B880" s="199"/>
      <c r="C880" s="199"/>
      <c r="D880" s="199"/>
      <c r="E880" s="199"/>
      <c r="F880" s="199"/>
      <c r="G880" s="199"/>
      <c r="H880" s="199"/>
      <c r="I880" s="199"/>
    </row>
    <row r="881" spans="1:9" ht="29.25" customHeight="1" x14ac:dyDescent="0.2">
      <c r="A881" s="199"/>
      <c r="B881" s="199"/>
      <c r="C881" s="199"/>
      <c r="D881" s="199"/>
      <c r="E881" s="199"/>
      <c r="F881" s="199"/>
      <c r="G881" s="199"/>
      <c r="H881" s="199"/>
      <c r="I881" s="199"/>
    </row>
    <row r="882" spans="1:9" ht="29.25" customHeight="1" x14ac:dyDescent="0.2">
      <c r="A882" s="199"/>
      <c r="B882" s="199"/>
      <c r="C882" s="199"/>
      <c r="D882" s="199"/>
      <c r="E882" s="199"/>
      <c r="F882" s="199"/>
      <c r="G882" s="199"/>
      <c r="H882" s="199"/>
      <c r="I882" s="199"/>
    </row>
    <row r="883" spans="1:9" ht="29.25" customHeight="1" x14ac:dyDescent="0.2">
      <c r="A883" s="199"/>
      <c r="B883" s="199"/>
      <c r="C883" s="199"/>
      <c r="D883" s="199"/>
      <c r="E883" s="199"/>
      <c r="F883" s="199"/>
      <c r="G883" s="199"/>
      <c r="H883" s="199"/>
      <c r="I883" s="199"/>
    </row>
    <row r="884" spans="1:9" ht="29.25" customHeight="1" x14ac:dyDescent="0.2">
      <c r="A884" s="199"/>
      <c r="B884" s="199"/>
      <c r="C884" s="199"/>
      <c r="D884" s="199"/>
      <c r="E884" s="199"/>
      <c r="F884" s="199"/>
      <c r="G884" s="199"/>
      <c r="H884" s="199"/>
      <c r="I884" s="199"/>
    </row>
    <row r="885" spans="1:9" ht="29.25" customHeight="1" x14ac:dyDescent="0.2">
      <c r="A885" s="199"/>
      <c r="B885" s="199"/>
      <c r="C885" s="199"/>
      <c r="D885" s="199"/>
      <c r="E885" s="199"/>
      <c r="F885" s="199"/>
      <c r="G885" s="199"/>
      <c r="H885" s="199"/>
      <c r="I885" s="199"/>
    </row>
    <row r="886" spans="1:9" ht="29.25" customHeight="1" x14ac:dyDescent="0.2">
      <c r="A886" s="199"/>
      <c r="B886" s="199"/>
      <c r="C886" s="199"/>
      <c r="D886" s="199"/>
      <c r="E886" s="199"/>
      <c r="F886" s="199"/>
      <c r="G886" s="199"/>
      <c r="H886" s="199"/>
      <c r="I886" s="199"/>
    </row>
    <row r="887" spans="1:9" ht="29.25" customHeight="1" x14ac:dyDescent="0.2">
      <c r="A887" s="199"/>
      <c r="B887" s="199"/>
      <c r="C887" s="199"/>
      <c r="D887" s="199"/>
      <c r="E887" s="199"/>
      <c r="F887" s="199"/>
      <c r="G887" s="199"/>
      <c r="H887" s="199"/>
      <c r="I887" s="199"/>
    </row>
    <row r="888" spans="1:9" ht="29.25" customHeight="1" x14ac:dyDescent="0.2">
      <c r="A888" s="199"/>
      <c r="B888" s="199"/>
      <c r="C888" s="199"/>
      <c r="D888" s="199"/>
      <c r="E888" s="199"/>
      <c r="F888" s="199"/>
      <c r="G888" s="199"/>
      <c r="H888" s="199"/>
      <c r="I888" s="199"/>
    </row>
    <row r="889" spans="1:9" ht="29.25" customHeight="1" x14ac:dyDescent="0.2">
      <c r="A889" s="199"/>
      <c r="B889" s="199"/>
      <c r="C889" s="199"/>
      <c r="D889" s="199"/>
      <c r="E889" s="199"/>
      <c r="F889" s="199"/>
      <c r="G889" s="199"/>
      <c r="H889" s="199"/>
      <c r="I889" s="199"/>
    </row>
    <row r="890" spans="1:9" ht="29.25" customHeight="1" x14ac:dyDescent="0.2">
      <c r="A890" s="199"/>
      <c r="B890" s="199"/>
      <c r="C890" s="199"/>
      <c r="D890" s="199"/>
      <c r="E890" s="199"/>
      <c r="F890" s="199"/>
      <c r="G890" s="199"/>
      <c r="H890" s="199"/>
      <c r="I890" s="199"/>
    </row>
    <row r="891" spans="1:9" ht="29.25" customHeight="1" x14ac:dyDescent="0.2">
      <c r="A891" s="199"/>
      <c r="B891" s="199"/>
      <c r="C891" s="199"/>
      <c r="D891" s="199"/>
      <c r="E891" s="199"/>
      <c r="F891" s="199"/>
      <c r="G891" s="199"/>
      <c r="H891" s="199"/>
      <c r="I891" s="199"/>
    </row>
    <row r="892" spans="1:9" ht="29.25" customHeight="1" x14ac:dyDescent="0.2">
      <c r="A892" s="199"/>
      <c r="B892" s="199"/>
      <c r="C892" s="199"/>
      <c r="D892" s="199"/>
      <c r="E892" s="199"/>
      <c r="F892" s="199"/>
      <c r="G892" s="199"/>
      <c r="H892" s="199"/>
      <c r="I892" s="199"/>
    </row>
    <row r="893" spans="1:9" ht="29.25" customHeight="1" x14ac:dyDescent="0.2">
      <c r="A893" s="199"/>
      <c r="B893" s="199"/>
      <c r="C893" s="199"/>
      <c r="D893" s="199"/>
      <c r="E893" s="199"/>
      <c r="F893" s="199"/>
      <c r="G893" s="199"/>
      <c r="H893" s="199"/>
      <c r="I893" s="199"/>
    </row>
    <row r="894" spans="1:9" ht="29.25" customHeight="1" x14ac:dyDescent="0.2">
      <c r="A894" s="199"/>
      <c r="B894" s="199"/>
      <c r="C894" s="199"/>
      <c r="D894" s="199"/>
      <c r="E894" s="199"/>
      <c r="F894" s="199"/>
      <c r="G894" s="199"/>
      <c r="H894" s="199"/>
      <c r="I894" s="199"/>
    </row>
    <row r="895" spans="1:9" ht="29.25" customHeight="1" x14ac:dyDescent="0.2">
      <c r="A895" s="199"/>
      <c r="B895" s="199"/>
      <c r="C895" s="199"/>
      <c r="D895" s="199"/>
      <c r="E895" s="199"/>
      <c r="F895" s="199"/>
      <c r="G895" s="199"/>
      <c r="H895" s="199"/>
      <c r="I895" s="199"/>
    </row>
    <row r="896" spans="1:9" ht="29.25" customHeight="1" x14ac:dyDescent="0.2">
      <c r="A896" s="199"/>
      <c r="B896" s="199"/>
      <c r="C896" s="199"/>
      <c r="D896" s="199"/>
      <c r="E896" s="199"/>
      <c r="F896" s="199"/>
      <c r="G896" s="199"/>
      <c r="H896" s="199"/>
      <c r="I896" s="199"/>
    </row>
    <row r="897" spans="1:9" ht="29.25" customHeight="1" x14ac:dyDescent="0.2">
      <c r="A897" s="199"/>
      <c r="B897" s="199"/>
      <c r="C897" s="199"/>
      <c r="D897" s="199"/>
      <c r="E897" s="199"/>
      <c r="F897" s="199"/>
      <c r="G897" s="199"/>
      <c r="H897" s="199"/>
      <c r="I897" s="199"/>
    </row>
    <row r="898" spans="1:9" ht="29.25" customHeight="1" x14ac:dyDescent="0.2">
      <c r="A898" s="199"/>
      <c r="B898" s="199"/>
      <c r="C898" s="199"/>
      <c r="D898" s="199"/>
      <c r="E898" s="199"/>
      <c r="F898" s="199"/>
      <c r="G898" s="199"/>
      <c r="H898" s="199"/>
      <c r="I898" s="199"/>
    </row>
    <row r="899" spans="1:9" ht="29.25" customHeight="1" x14ac:dyDescent="0.2">
      <c r="A899" s="199"/>
      <c r="B899" s="199"/>
      <c r="C899" s="199"/>
      <c r="D899" s="199"/>
      <c r="E899" s="199"/>
      <c r="F899" s="199"/>
      <c r="G899" s="199"/>
      <c r="H899" s="199"/>
      <c r="I899" s="199"/>
    </row>
    <row r="900" spans="1:9" ht="29.25" customHeight="1" x14ac:dyDescent="0.2">
      <c r="A900" s="199"/>
      <c r="B900" s="199"/>
      <c r="C900" s="199"/>
      <c r="D900" s="199"/>
      <c r="E900" s="199"/>
      <c r="F900" s="199"/>
      <c r="G900" s="199"/>
      <c r="H900" s="199"/>
      <c r="I900" s="199"/>
    </row>
    <row r="901" spans="1:9" ht="29.25" customHeight="1" x14ac:dyDescent="0.2">
      <c r="A901" s="199"/>
      <c r="B901" s="199"/>
      <c r="C901" s="199"/>
      <c r="D901" s="199"/>
      <c r="E901" s="199"/>
      <c r="F901" s="199"/>
      <c r="G901" s="199"/>
      <c r="H901" s="199"/>
      <c r="I901" s="199"/>
    </row>
    <row r="902" spans="1:9" ht="29.25" customHeight="1" x14ac:dyDescent="0.2">
      <c r="A902" s="199"/>
      <c r="B902" s="199"/>
      <c r="C902" s="199"/>
      <c r="D902" s="199"/>
      <c r="E902" s="199"/>
      <c r="F902" s="199"/>
      <c r="G902" s="199"/>
      <c r="H902" s="199"/>
      <c r="I902" s="199"/>
    </row>
    <row r="903" spans="1:9" ht="29.25" customHeight="1" x14ac:dyDescent="0.2">
      <c r="A903" s="199"/>
      <c r="B903" s="199"/>
      <c r="C903" s="199"/>
      <c r="D903" s="199"/>
      <c r="E903" s="199"/>
      <c r="F903" s="199"/>
      <c r="G903" s="199"/>
      <c r="H903" s="199"/>
      <c r="I903" s="199"/>
    </row>
    <row r="904" spans="1:9" ht="29.25" customHeight="1" x14ac:dyDescent="0.2">
      <c r="A904" s="199"/>
      <c r="B904" s="199"/>
      <c r="C904" s="199"/>
      <c r="D904" s="199"/>
      <c r="E904" s="199"/>
      <c r="F904" s="199"/>
      <c r="G904" s="199"/>
      <c r="H904" s="199"/>
      <c r="I904" s="199"/>
    </row>
    <row r="905" spans="1:9" ht="29.25" customHeight="1" x14ac:dyDescent="0.2">
      <c r="A905" s="199"/>
      <c r="B905" s="199"/>
      <c r="C905" s="199"/>
      <c r="D905" s="199"/>
      <c r="E905" s="199"/>
      <c r="F905" s="199"/>
      <c r="G905" s="199"/>
      <c r="H905" s="199"/>
      <c r="I905" s="199"/>
    </row>
    <row r="906" spans="1:9" ht="29.25" customHeight="1" x14ac:dyDescent="0.2">
      <c r="A906" s="199"/>
      <c r="B906" s="199"/>
      <c r="C906" s="199"/>
      <c r="D906" s="199"/>
      <c r="E906" s="199"/>
      <c r="F906" s="199"/>
      <c r="G906" s="199"/>
      <c r="H906" s="199"/>
      <c r="I906" s="199"/>
    </row>
    <row r="907" spans="1:9" ht="29.25" customHeight="1" x14ac:dyDescent="0.2">
      <c r="A907" s="199"/>
      <c r="B907" s="199"/>
      <c r="C907" s="199"/>
      <c r="D907" s="199"/>
      <c r="E907" s="199"/>
      <c r="F907" s="199"/>
      <c r="G907" s="199"/>
      <c r="H907" s="199"/>
      <c r="I907" s="199"/>
    </row>
    <row r="908" spans="1:9" ht="29.25" customHeight="1" x14ac:dyDescent="0.2">
      <c r="A908" s="199"/>
      <c r="B908" s="199"/>
      <c r="C908" s="199"/>
      <c r="D908" s="199"/>
      <c r="E908" s="199"/>
      <c r="F908" s="199"/>
      <c r="G908" s="199"/>
      <c r="H908" s="199"/>
      <c r="I908" s="199"/>
    </row>
    <row r="909" spans="1:9" ht="29.25" customHeight="1" x14ac:dyDescent="0.2">
      <c r="A909" s="199"/>
      <c r="B909" s="199"/>
      <c r="C909" s="199"/>
      <c r="D909" s="199"/>
      <c r="E909" s="199"/>
      <c r="F909" s="199"/>
      <c r="G909" s="199"/>
      <c r="H909" s="199"/>
      <c r="I909" s="199"/>
    </row>
    <row r="910" spans="1:9" ht="29.25" customHeight="1" x14ac:dyDescent="0.2">
      <c r="A910" s="199"/>
      <c r="B910" s="199"/>
      <c r="C910" s="199"/>
      <c r="D910" s="199"/>
      <c r="E910" s="199"/>
      <c r="F910" s="199"/>
      <c r="G910" s="199"/>
      <c r="H910" s="199"/>
      <c r="I910" s="199"/>
    </row>
    <row r="911" spans="1:9" ht="29.25" customHeight="1" x14ac:dyDescent="0.2">
      <c r="A911" s="199"/>
      <c r="B911" s="199"/>
      <c r="C911" s="199"/>
      <c r="D911" s="199"/>
      <c r="E911" s="199"/>
      <c r="F911" s="199"/>
      <c r="G911" s="199"/>
      <c r="H911" s="199"/>
      <c r="I911" s="199"/>
    </row>
    <row r="912" spans="1:9" ht="29.25" customHeight="1" x14ac:dyDescent="0.2">
      <c r="A912" s="199"/>
      <c r="B912" s="199"/>
      <c r="C912" s="199"/>
      <c r="D912" s="199"/>
      <c r="E912" s="199"/>
      <c r="F912" s="199"/>
      <c r="G912" s="199"/>
      <c r="H912" s="199"/>
      <c r="I912" s="199"/>
    </row>
    <row r="913" spans="1:9" ht="29.25" customHeight="1" x14ac:dyDescent="0.2">
      <c r="A913" s="199"/>
      <c r="B913" s="199"/>
      <c r="C913" s="199"/>
      <c r="D913" s="199"/>
      <c r="E913" s="199"/>
      <c r="F913" s="199"/>
      <c r="G913" s="199"/>
      <c r="H913" s="199"/>
      <c r="I913" s="199"/>
    </row>
    <row r="914" spans="1:9" ht="29.25" customHeight="1" x14ac:dyDescent="0.2">
      <c r="A914" s="199"/>
      <c r="B914" s="199"/>
      <c r="C914" s="199"/>
      <c r="D914" s="199"/>
      <c r="E914" s="199"/>
      <c r="F914" s="199"/>
      <c r="G914" s="199"/>
      <c r="H914" s="199"/>
      <c r="I914" s="199"/>
    </row>
    <row r="915" spans="1:9" ht="29.25" customHeight="1" x14ac:dyDescent="0.2">
      <c r="A915" s="199"/>
      <c r="B915" s="199"/>
      <c r="C915" s="199"/>
      <c r="D915" s="199"/>
      <c r="E915" s="199"/>
      <c r="F915" s="199"/>
      <c r="G915" s="199"/>
      <c r="H915" s="199"/>
      <c r="I915" s="199"/>
    </row>
    <row r="916" spans="1:9" ht="29.25" customHeight="1" x14ac:dyDescent="0.2">
      <c r="A916" s="199"/>
      <c r="B916" s="199"/>
      <c r="C916" s="199"/>
      <c r="D916" s="199"/>
      <c r="E916" s="199"/>
      <c r="F916" s="199"/>
      <c r="G916" s="199"/>
      <c r="H916" s="199"/>
      <c r="I916" s="199"/>
    </row>
    <row r="917" spans="1:9" ht="29.25" customHeight="1" x14ac:dyDescent="0.2">
      <c r="A917" s="199"/>
      <c r="B917" s="199"/>
      <c r="C917" s="199"/>
      <c r="D917" s="199"/>
      <c r="E917" s="199"/>
      <c r="F917" s="199"/>
      <c r="G917" s="199"/>
      <c r="H917" s="199"/>
      <c r="I917" s="199"/>
    </row>
    <row r="918" spans="1:9" ht="29.25" customHeight="1" x14ac:dyDescent="0.2">
      <c r="A918" s="199"/>
      <c r="B918" s="199"/>
      <c r="C918" s="199"/>
      <c r="D918" s="199"/>
      <c r="E918" s="199"/>
      <c r="F918" s="199"/>
      <c r="G918" s="199"/>
      <c r="H918" s="199"/>
      <c r="I918" s="199"/>
    </row>
    <row r="919" spans="1:9" ht="29.25" customHeight="1" x14ac:dyDescent="0.2">
      <c r="A919" s="199"/>
      <c r="B919" s="199"/>
      <c r="C919" s="199"/>
      <c r="D919" s="199"/>
      <c r="E919" s="199"/>
      <c r="F919" s="199"/>
      <c r="G919" s="199"/>
      <c r="H919" s="199"/>
      <c r="I919" s="199"/>
    </row>
    <row r="920" spans="1:9" ht="29.25" customHeight="1" x14ac:dyDescent="0.2">
      <c r="A920" s="199"/>
      <c r="B920" s="199"/>
      <c r="C920" s="199"/>
      <c r="D920" s="199"/>
      <c r="E920" s="199"/>
      <c r="F920" s="199"/>
      <c r="G920" s="199"/>
      <c r="H920" s="199"/>
      <c r="I920" s="199"/>
    </row>
    <row r="921" spans="1:9" ht="29.25" customHeight="1" x14ac:dyDescent="0.2">
      <c r="A921" s="199"/>
      <c r="B921" s="199"/>
      <c r="C921" s="199"/>
      <c r="D921" s="199"/>
      <c r="E921" s="199"/>
      <c r="F921" s="199"/>
      <c r="G921" s="199"/>
      <c r="H921" s="199"/>
      <c r="I921" s="199"/>
    </row>
    <row r="922" spans="1:9" ht="29.25" customHeight="1" x14ac:dyDescent="0.2">
      <c r="A922" s="199"/>
      <c r="B922" s="199"/>
      <c r="C922" s="199"/>
      <c r="D922" s="199"/>
      <c r="E922" s="199"/>
      <c r="F922" s="199"/>
      <c r="G922" s="199"/>
      <c r="H922" s="199"/>
      <c r="I922" s="199"/>
    </row>
    <row r="923" spans="1:9" ht="29.25" customHeight="1" x14ac:dyDescent="0.2">
      <c r="A923" s="199"/>
      <c r="B923" s="199"/>
      <c r="C923" s="199"/>
      <c r="D923" s="199"/>
      <c r="E923" s="199"/>
      <c r="F923" s="199"/>
      <c r="G923" s="199"/>
      <c r="H923" s="199"/>
      <c r="I923" s="199"/>
    </row>
    <row r="924" spans="1:9" ht="29.25" customHeight="1" x14ac:dyDescent="0.2">
      <c r="A924" s="199"/>
      <c r="B924" s="199"/>
      <c r="C924" s="199"/>
      <c r="D924" s="199"/>
      <c r="E924" s="199"/>
      <c r="F924" s="199"/>
      <c r="G924" s="199"/>
      <c r="H924" s="199"/>
      <c r="I924" s="199"/>
    </row>
    <row r="925" spans="1:9" ht="29.25" customHeight="1" x14ac:dyDescent="0.2">
      <c r="A925" s="199"/>
      <c r="B925" s="199"/>
      <c r="C925" s="199"/>
      <c r="D925" s="199"/>
      <c r="E925" s="199"/>
      <c r="F925" s="199"/>
      <c r="G925" s="199"/>
      <c r="H925" s="199"/>
      <c r="I925" s="199"/>
    </row>
    <row r="926" spans="1:9" ht="29.25" customHeight="1" x14ac:dyDescent="0.2">
      <c r="A926" s="199"/>
      <c r="B926" s="199"/>
      <c r="C926" s="199"/>
      <c r="D926" s="199"/>
      <c r="E926" s="199"/>
      <c r="F926" s="199"/>
      <c r="G926" s="199"/>
      <c r="H926" s="199"/>
      <c r="I926" s="199"/>
    </row>
    <row r="927" spans="1:9" ht="29.25" customHeight="1" x14ac:dyDescent="0.2">
      <c r="A927" s="199"/>
      <c r="B927" s="199"/>
      <c r="C927" s="199"/>
      <c r="D927" s="199"/>
      <c r="E927" s="199"/>
      <c r="F927" s="199"/>
      <c r="G927" s="199"/>
      <c r="H927" s="199"/>
      <c r="I927" s="199"/>
    </row>
    <row r="928" spans="1:9" ht="29.25" customHeight="1" x14ac:dyDescent="0.2">
      <c r="A928" s="199"/>
      <c r="B928" s="199"/>
      <c r="C928" s="199"/>
      <c r="D928" s="199"/>
      <c r="E928" s="199"/>
      <c r="F928" s="199"/>
      <c r="G928" s="199"/>
      <c r="H928" s="199"/>
      <c r="I928" s="199"/>
    </row>
    <row r="929" spans="1:9" ht="29.25" customHeight="1" x14ac:dyDescent="0.2">
      <c r="A929" s="199"/>
      <c r="B929" s="199"/>
      <c r="C929" s="199"/>
      <c r="D929" s="199"/>
      <c r="E929" s="199"/>
      <c r="F929" s="199"/>
      <c r="G929" s="199"/>
      <c r="H929" s="199"/>
      <c r="I929" s="199"/>
    </row>
    <row r="930" spans="1:9" ht="29.25" customHeight="1" x14ac:dyDescent="0.2">
      <c r="A930" s="199"/>
      <c r="B930" s="199"/>
      <c r="C930" s="199"/>
      <c r="D930" s="199"/>
      <c r="E930" s="199"/>
      <c r="F930" s="199"/>
      <c r="G930" s="199"/>
      <c r="H930" s="199"/>
      <c r="I930" s="199"/>
    </row>
    <row r="931" spans="1:9" ht="29.25" customHeight="1" x14ac:dyDescent="0.2">
      <c r="A931" s="199"/>
      <c r="B931" s="199"/>
      <c r="C931" s="199"/>
      <c r="D931" s="199"/>
      <c r="E931" s="199"/>
      <c r="F931" s="199"/>
      <c r="G931" s="199"/>
      <c r="H931" s="199"/>
      <c r="I931" s="199"/>
    </row>
    <row r="932" spans="1:9" ht="29.25" customHeight="1" x14ac:dyDescent="0.2">
      <c r="A932" s="199"/>
      <c r="B932" s="199"/>
      <c r="C932" s="199"/>
      <c r="D932" s="199"/>
      <c r="E932" s="199"/>
      <c r="F932" s="199"/>
      <c r="G932" s="199"/>
      <c r="H932" s="199"/>
      <c r="I932" s="199"/>
    </row>
    <row r="933" spans="1:9" ht="29.25" customHeight="1" x14ac:dyDescent="0.2">
      <c r="A933" s="199"/>
      <c r="B933" s="199"/>
      <c r="C933" s="199"/>
      <c r="D933" s="199"/>
      <c r="E933" s="199"/>
      <c r="F933" s="199"/>
      <c r="G933" s="199"/>
      <c r="H933" s="199"/>
      <c r="I933" s="199"/>
    </row>
    <row r="934" spans="1:9" ht="29.25" customHeight="1" x14ac:dyDescent="0.2">
      <c r="A934" s="199"/>
      <c r="B934" s="199"/>
      <c r="C934" s="199"/>
      <c r="D934" s="199"/>
      <c r="E934" s="199"/>
      <c r="F934" s="199"/>
      <c r="G934" s="199"/>
      <c r="H934" s="199"/>
      <c r="I934" s="199"/>
    </row>
    <row r="935" spans="1:9" ht="29.25" customHeight="1" x14ac:dyDescent="0.2">
      <c r="A935" s="199"/>
      <c r="B935" s="199"/>
      <c r="C935" s="199"/>
      <c r="D935" s="199"/>
      <c r="E935" s="199"/>
      <c r="F935" s="199"/>
      <c r="G935" s="199"/>
      <c r="H935" s="199"/>
      <c r="I935" s="199"/>
    </row>
    <row r="936" spans="1:9" ht="29.25" customHeight="1" x14ac:dyDescent="0.2">
      <c r="A936" s="199"/>
      <c r="B936" s="199"/>
      <c r="C936" s="199"/>
      <c r="D936" s="199"/>
      <c r="E936" s="199"/>
      <c r="F936" s="199"/>
      <c r="G936" s="199"/>
      <c r="H936" s="199"/>
      <c r="I936" s="199"/>
    </row>
    <row r="937" spans="1:9" ht="29.25" customHeight="1" x14ac:dyDescent="0.2">
      <c r="A937" s="199"/>
      <c r="B937" s="199"/>
      <c r="C937" s="199"/>
      <c r="D937" s="199"/>
      <c r="E937" s="199"/>
      <c r="F937" s="199"/>
      <c r="G937" s="199"/>
      <c r="H937" s="199"/>
      <c r="I937" s="199"/>
    </row>
    <row r="938" spans="1:9" ht="29.25" customHeight="1" x14ac:dyDescent="0.2">
      <c r="A938" s="199"/>
      <c r="B938" s="199"/>
      <c r="C938" s="199"/>
      <c r="D938" s="199"/>
      <c r="E938" s="199"/>
      <c r="F938" s="199"/>
      <c r="G938" s="199"/>
      <c r="H938" s="199"/>
      <c r="I938" s="199"/>
    </row>
    <row r="939" spans="1:9" ht="29.25" customHeight="1" x14ac:dyDescent="0.2">
      <c r="A939" s="199"/>
      <c r="B939" s="199"/>
      <c r="C939" s="199"/>
      <c r="D939" s="199"/>
      <c r="E939" s="199"/>
      <c r="F939" s="199"/>
      <c r="G939" s="199"/>
      <c r="H939" s="199"/>
      <c r="I939" s="199"/>
    </row>
    <row r="940" spans="1:9" ht="29.25" customHeight="1" x14ac:dyDescent="0.2">
      <c r="A940" s="199"/>
      <c r="B940" s="199"/>
      <c r="C940" s="199"/>
      <c r="D940" s="199"/>
      <c r="E940" s="199"/>
      <c r="F940" s="199"/>
      <c r="G940" s="199"/>
      <c r="H940" s="199"/>
      <c r="I940" s="199"/>
    </row>
    <row r="941" spans="1:9" ht="29.25" customHeight="1" x14ac:dyDescent="0.2">
      <c r="A941" s="199"/>
      <c r="B941" s="199"/>
      <c r="C941" s="199"/>
      <c r="D941" s="199"/>
      <c r="E941" s="199"/>
      <c r="F941" s="199"/>
      <c r="G941" s="199"/>
      <c r="H941" s="199"/>
      <c r="I941" s="199"/>
    </row>
    <row r="942" spans="1:9" ht="29.25" customHeight="1" x14ac:dyDescent="0.2">
      <c r="A942" s="199"/>
      <c r="B942" s="199"/>
      <c r="C942" s="199"/>
      <c r="D942" s="199"/>
      <c r="E942" s="199"/>
      <c r="F942" s="199"/>
      <c r="G942" s="199"/>
      <c r="H942" s="199"/>
      <c r="I942" s="199"/>
    </row>
    <row r="943" spans="1:9" ht="29.25" customHeight="1" x14ac:dyDescent="0.2">
      <c r="A943" s="199"/>
      <c r="B943" s="199"/>
      <c r="C943" s="199"/>
      <c r="D943" s="199"/>
      <c r="E943" s="199"/>
      <c r="F943" s="199"/>
      <c r="G943" s="199"/>
      <c r="H943" s="199"/>
      <c r="I943" s="199"/>
    </row>
    <row r="944" spans="1:9" ht="29.25" customHeight="1" x14ac:dyDescent="0.2">
      <c r="A944" s="199"/>
      <c r="B944" s="199"/>
      <c r="C944" s="199"/>
      <c r="D944" s="199"/>
      <c r="E944" s="199"/>
      <c r="F944" s="199"/>
      <c r="G944" s="199"/>
      <c r="H944" s="199"/>
      <c r="I944" s="199"/>
    </row>
    <row r="945" spans="1:9" ht="29.25" customHeight="1" x14ac:dyDescent="0.2">
      <c r="A945" s="199"/>
      <c r="B945" s="199"/>
      <c r="C945" s="199"/>
      <c r="D945" s="199"/>
      <c r="E945" s="199"/>
      <c r="F945" s="199"/>
      <c r="G945" s="199"/>
      <c r="H945" s="199"/>
      <c r="I945" s="199"/>
    </row>
    <row r="946" spans="1:9" ht="29.25" customHeight="1" x14ac:dyDescent="0.2">
      <c r="A946" s="199"/>
      <c r="B946" s="199"/>
      <c r="C946" s="199"/>
      <c r="D946" s="199"/>
      <c r="E946" s="199"/>
      <c r="F946" s="199"/>
      <c r="G946" s="199"/>
      <c r="H946" s="199"/>
      <c r="I946" s="199"/>
    </row>
    <row r="947" spans="1:9" ht="29.25" customHeight="1" x14ac:dyDescent="0.2">
      <c r="A947" s="199"/>
      <c r="B947" s="199"/>
      <c r="C947" s="199"/>
      <c r="D947" s="199"/>
      <c r="E947" s="199"/>
      <c r="F947" s="199"/>
      <c r="G947" s="199"/>
      <c r="H947" s="199"/>
      <c r="I947" s="199"/>
    </row>
    <row r="948" spans="1:9" ht="29.25" customHeight="1" x14ac:dyDescent="0.2">
      <c r="A948" s="199"/>
      <c r="B948" s="199"/>
      <c r="C948" s="199"/>
      <c r="D948" s="199"/>
      <c r="E948" s="199"/>
      <c r="F948" s="199"/>
      <c r="G948" s="199"/>
      <c r="H948" s="199"/>
      <c r="I948" s="199"/>
    </row>
    <row r="949" spans="1:9" ht="29.25" customHeight="1" x14ac:dyDescent="0.2">
      <c r="A949" s="199"/>
      <c r="B949" s="199"/>
      <c r="C949" s="199"/>
      <c r="D949" s="199"/>
      <c r="E949" s="199"/>
      <c r="F949" s="199"/>
      <c r="G949" s="199"/>
      <c r="H949" s="199"/>
      <c r="I949" s="199"/>
    </row>
    <row r="950" spans="1:9" ht="29.25" customHeight="1" x14ac:dyDescent="0.2">
      <c r="A950" s="199"/>
      <c r="B950" s="199"/>
      <c r="C950" s="199"/>
      <c r="D950" s="199"/>
      <c r="E950" s="199"/>
      <c r="F950" s="199"/>
      <c r="G950" s="199"/>
      <c r="H950" s="199"/>
      <c r="I950" s="199"/>
    </row>
    <row r="951" spans="1:9" ht="29.25" customHeight="1" x14ac:dyDescent="0.2">
      <c r="A951" s="199"/>
      <c r="B951" s="199"/>
      <c r="C951" s="199"/>
      <c r="D951" s="199"/>
      <c r="E951" s="199"/>
      <c r="F951" s="199"/>
      <c r="G951" s="199"/>
      <c r="H951" s="199"/>
      <c r="I951" s="199"/>
    </row>
    <row r="952" spans="1:9" ht="29.25" customHeight="1" x14ac:dyDescent="0.2">
      <c r="A952" s="199"/>
      <c r="B952" s="199"/>
      <c r="C952" s="199"/>
      <c r="D952" s="199"/>
      <c r="E952" s="199"/>
      <c r="F952" s="199"/>
      <c r="G952" s="199"/>
      <c r="H952" s="199"/>
      <c r="I952" s="199"/>
    </row>
    <row r="953" spans="1:9" ht="29.25" customHeight="1" x14ac:dyDescent="0.2">
      <c r="A953" s="199"/>
      <c r="B953" s="199"/>
      <c r="C953" s="199"/>
      <c r="D953" s="199"/>
      <c r="E953" s="199"/>
      <c r="F953" s="199"/>
      <c r="G953" s="199"/>
      <c r="H953" s="199"/>
      <c r="I953" s="199"/>
    </row>
    <row r="954" spans="1:9" ht="29.25" customHeight="1" x14ac:dyDescent="0.2">
      <c r="A954" s="199"/>
      <c r="B954" s="199"/>
      <c r="C954" s="199"/>
      <c r="D954" s="199"/>
      <c r="E954" s="199"/>
      <c r="F954" s="199"/>
      <c r="G954" s="199"/>
      <c r="H954" s="199"/>
      <c r="I954" s="199"/>
    </row>
    <row r="955" spans="1:9" ht="29.25" customHeight="1" x14ac:dyDescent="0.2">
      <c r="A955" s="199"/>
      <c r="B955" s="199"/>
      <c r="C955" s="199"/>
      <c r="D955" s="199"/>
      <c r="E955" s="199"/>
      <c r="F955" s="199"/>
      <c r="G955" s="199"/>
      <c r="H955" s="199"/>
      <c r="I955" s="199"/>
    </row>
    <row r="956" spans="1:9" ht="29.25" customHeight="1" x14ac:dyDescent="0.2">
      <c r="A956" s="199"/>
      <c r="B956" s="199"/>
      <c r="C956" s="199"/>
      <c r="D956" s="199"/>
      <c r="E956" s="199"/>
      <c r="F956" s="199"/>
      <c r="G956" s="199"/>
      <c r="H956" s="199"/>
      <c r="I956" s="199"/>
    </row>
    <row r="957" spans="1:9" ht="29.25" customHeight="1" x14ac:dyDescent="0.2">
      <c r="A957" s="199"/>
      <c r="B957" s="199"/>
      <c r="C957" s="199"/>
      <c r="D957" s="199"/>
      <c r="E957" s="199"/>
      <c r="F957" s="199"/>
      <c r="G957" s="199"/>
      <c r="H957" s="199"/>
      <c r="I957" s="199"/>
    </row>
    <row r="958" spans="1:9" ht="29.25" customHeight="1" x14ac:dyDescent="0.2">
      <c r="A958" s="199"/>
      <c r="B958" s="199"/>
      <c r="C958" s="199"/>
      <c r="D958" s="199"/>
      <c r="E958" s="199"/>
      <c r="F958" s="199"/>
      <c r="G958" s="199"/>
      <c r="H958" s="199"/>
      <c r="I958" s="199"/>
    </row>
    <row r="959" spans="1:9" ht="29.25" customHeight="1" x14ac:dyDescent="0.2">
      <c r="A959" s="199"/>
      <c r="B959" s="199"/>
      <c r="C959" s="199"/>
      <c r="D959" s="199"/>
      <c r="E959" s="199"/>
      <c r="F959" s="199"/>
      <c r="G959" s="199"/>
      <c r="H959" s="199"/>
      <c r="I959" s="199"/>
    </row>
    <row r="960" spans="1:9" ht="29.25" customHeight="1" x14ac:dyDescent="0.2">
      <c r="A960" s="199"/>
      <c r="B960" s="199"/>
      <c r="C960" s="199"/>
      <c r="D960" s="199"/>
      <c r="E960" s="199"/>
      <c r="F960" s="199"/>
      <c r="G960" s="199"/>
      <c r="H960" s="199"/>
      <c r="I960" s="199"/>
    </row>
    <row r="961" spans="1:9" ht="29.25" customHeight="1" x14ac:dyDescent="0.2">
      <c r="A961" s="199"/>
      <c r="B961" s="199"/>
      <c r="C961" s="199"/>
      <c r="D961" s="199"/>
      <c r="E961" s="199"/>
      <c r="F961" s="199"/>
      <c r="G961" s="199"/>
      <c r="H961" s="199"/>
      <c r="I961" s="199"/>
    </row>
    <row r="962" spans="1:9" ht="29.25" customHeight="1" x14ac:dyDescent="0.2">
      <c r="A962" s="199"/>
      <c r="B962" s="199"/>
      <c r="C962" s="199"/>
      <c r="D962" s="199"/>
      <c r="E962" s="199"/>
      <c r="F962" s="199"/>
      <c r="G962" s="199"/>
      <c r="H962" s="199"/>
      <c r="I962" s="199"/>
    </row>
    <row r="963" spans="1:9" ht="29.25" customHeight="1" x14ac:dyDescent="0.2">
      <c r="A963" s="199"/>
      <c r="B963" s="199"/>
      <c r="C963" s="199"/>
      <c r="D963" s="199"/>
      <c r="E963" s="199"/>
      <c r="F963" s="199"/>
      <c r="G963" s="199"/>
      <c r="H963" s="199"/>
      <c r="I963" s="199"/>
    </row>
    <row r="964" spans="1:9" ht="29.25" customHeight="1" x14ac:dyDescent="0.2">
      <c r="A964" s="199"/>
      <c r="B964" s="199"/>
      <c r="C964" s="199"/>
      <c r="D964" s="199"/>
      <c r="E964" s="199"/>
      <c r="F964" s="199"/>
      <c r="G964" s="199"/>
      <c r="H964" s="199"/>
      <c r="I964" s="199"/>
    </row>
    <row r="965" spans="1:9" ht="29.25" customHeight="1" x14ac:dyDescent="0.2">
      <c r="A965" s="199"/>
      <c r="B965" s="199"/>
      <c r="C965" s="199"/>
      <c r="D965" s="199"/>
      <c r="E965" s="199"/>
      <c r="F965" s="199"/>
      <c r="G965" s="199"/>
      <c r="H965" s="199"/>
      <c r="I965" s="199"/>
    </row>
    <row r="966" spans="1:9" ht="29.25" customHeight="1" x14ac:dyDescent="0.2">
      <c r="A966" s="199"/>
      <c r="B966" s="199"/>
      <c r="C966" s="199"/>
      <c r="D966" s="199"/>
      <c r="E966" s="199"/>
      <c r="F966" s="199"/>
      <c r="G966" s="199"/>
      <c r="H966" s="199"/>
      <c r="I966" s="199"/>
    </row>
    <row r="967" spans="1:9" ht="29.25" customHeight="1" x14ac:dyDescent="0.2">
      <c r="A967" s="199"/>
      <c r="B967" s="199"/>
      <c r="C967" s="199"/>
      <c r="D967" s="199"/>
      <c r="E967" s="199"/>
      <c r="F967" s="199"/>
      <c r="G967" s="199"/>
      <c r="H967" s="199"/>
      <c r="I967" s="199"/>
    </row>
    <row r="968" spans="1:9" ht="29.25" customHeight="1" x14ac:dyDescent="0.2">
      <c r="A968" s="199"/>
      <c r="B968" s="199"/>
      <c r="C968" s="199"/>
      <c r="D968" s="199"/>
      <c r="E968" s="199"/>
      <c r="F968" s="199"/>
      <c r="G968" s="199"/>
      <c r="H968" s="199"/>
      <c r="I968" s="199"/>
    </row>
    <row r="969" spans="1:9" ht="29.25" customHeight="1" x14ac:dyDescent="0.2">
      <c r="A969" s="199"/>
      <c r="B969" s="199"/>
      <c r="C969" s="199"/>
      <c r="D969" s="199"/>
      <c r="E969" s="199"/>
      <c r="F969" s="199"/>
      <c r="G969" s="199"/>
      <c r="H969" s="199"/>
      <c r="I969" s="199"/>
    </row>
    <row r="970" spans="1:9" ht="29.25" customHeight="1" x14ac:dyDescent="0.2">
      <c r="A970" s="199"/>
      <c r="B970" s="199"/>
      <c r="C970" s="199"/>
      <c r="D970" s="199"/>
      <c r="E970" s="199"/>
      <c r="F970" s="199"/>
      <c r="G970" s="199"/>
      <c r="H970" s="199"/>
      <c r="I970" s="199"/>
    </row>
    <row r="971" spans="1:9" ht="29.25" customHeight="1" x14ac:dyDescent="0.2">
      <c r="A971" s="199"/>
      <c r="B971" s="199"/>
      <c r="C971" s="199"/>
      <c r="D971" s="199"/>
      <c r="E971" s="199"/>
      <c r="F971" s="199"/>
      <c r="G971" s="199"/>
      <c r="H971" s="199"/>
      <c r="I971" s="199"/>
    </row>
    <row r="972" spans="1:9" ht="29.25" customHeight="1" x14ac:dyDescent="0.2">
      <c r="A972" s="199"/>
      <c r="B972" s="199"/>
      <c r="C972" s="199"/>
      <c r="D972" s="199"/>
      <c r="E972" s="199"/>
      <c r="F972" s="199"/>
      <c r="G972" s="199"/>
      <c r="H972" s="199"/>
      <c r="I972" s="199"/>
    </row>
    <row r="973" spans="1:9" ht="29.25" customHeight="1" x14ac:dyDescent="0.2">
      <c r="A973" s="199"/>
      <c r="B973" s="199"/>
      <c r="C973" s="199"/>
      <c r="D973" s="199"/>
      <c r="E973" s="199"/>
      <c r="F973" s="199"/>
      <c r="G973" s="199"/>
      <c r="H973" s="199"/>
      <c r="I973" s="199"/>
    </row>
    <row r="974" spans="1:9" ht="29.25" customHeight="1" x14ac:dyDescent="0.2">
      <c r="A974" s="199"/>
      <c r="B974" s="199"/>
      <c r="C974" s="199"/>
      <c r="D974" s="199"/>
      <c r="E974" s="199"/>
      <c r="F974" s="199"/>
      <c r="G974" s="199"/>
      <c r="H974" s="199"/>
      <c r="I974" s="199"/>
    </row>
    <row r="975" spans="1:9" ht="29.25" customHeight="1" x14ac:dyDescent="0.2">
      <c r="A975" s="199"/>
      <c r="B975" s="199"/>
      <c r="C975" s="199"/>
      <c r="D975" s="199"/>
      <c r="E975" s="199"/>
      <c r="F975" s="199"/>
      <c r="G975" s="199"/>
      <c r="H975" s="199"/>
      <c r="I975" s="199"/>
    </row>
    <row r="976" spans="1:9" ht="29.25" customHeight="1" x14ac:dyDescent="0.2">
      <c r="A976" s="199"/>
      <c r="B976" s="199"/>
      <c r="C976" s="199"/>
      <c r="D976" s="199"/>
      <c r="E976" s="199"/>
      <c r="F976" s="199"/>
      <c r="G976" s="199"/>
      <c r="H976" s="199"/>
      <c r="I976" s="199"/>
    </row>
    <row r="977" spans="1:9" ht="29.25" customHeight="1" x14ac:dyDescent="0.2">
      <c r="A977" s="199"/>
      <c r="B977" s="199"/>
      <c r="C977" s="199"/>
      <c r="D977" s="199"/>
      <c r="E977" s="199"/>
      <c r="F977" s="199"/>
      <c r="G977" s="199"/>
      <c r="H977" s="199"/>
      <c r="I977" s="199"/>
    </row>
    <row r="978" spans="1:9" ht="29.25" customHeight="1" x14ac:dyDescent="0.2">
      <c r="A978" s="199"/>
      <c r="B978" s="199"/>
      <c r="C978" s="199"/>
      <c r="D978" s="199"/>
      <c r="E978" s="199"/>
      <c r="F978" s="199"/>
      <c r="G978" s="199"/>
      <c r="H978" s="199"/>
      <c r="I978" s="199"/>
    </row>
    <row r="979" spans="1:9" ht="29.25" customHeight="1" x14ac:dyDescent="0.2">
      <c r="A979" s="199"/>
      <c r="B979" s="199"/>
      <c r="C979" s="199"/>
      <c r="D979" s="199"/>
      <c r="E979" s="199"/>
      <c r="F979" s="199"/>
      <c r="G979" s="199"/>
      <c r="H979" s="199"/>
      <c r="I979" s="199"/>
    </row>
    <row r="980" spans="1:9" ht="29.25" customHeight="1" x14ac:dyDescent="0.2">
      <c r="A980" s="199"/>
      <c r="B980" s="199"/>
      <c r="C980" s="199"/>
      <c r="D980" s="199"/>
      <c r="E980" s="199"/>
      <c r="F980" s="199"/>
      <c r="G980" s="199"/>
      <c r="H980" s="199"/>
      <c r="I980" s="199"/>
    </row>
    <row r="981" spans="1:9" ht="29.25" customHeight="1" x14ac:dyDescent="0.2">
      <c r="A981" s="199"/>
      <c r="B981" s="199"/>
      <c r="C981" s="199"/>
      <c r="D981" s="199"/>
      <c r="E981" s="199"/>
      <c r="F981" s="199"/>
      <c r="G981" s="199"/>
      <c r="H981" s="199"/>
      <c r="I981" s="199"/>
    </row>
    <row r="982" spans="1:9" ht="29.25" customHeight="1" x14ac:dyDescent="0.2">
      <c r="A982" s="199"/>
      <c r="B982" s="199"/>
      <c r="C982" s="199"/>
      <c r="D982" s="199"/>
      <c r="E982" s="199"/>
      <c r="F982" s="199"/>
      <c r="G982" s="199"/>
      <c r="H982" s="199"/>
      <c r="I982" s="199"/>
    </row>
    <row r="983" spans="1:9" ht="29.25" customHeight="1" x14ac:dyDescent="0.2">
      <c r="A983" s="199"/>
      <c r="B983" s="199"/>
      <c r="C983" s="199"/>
      <c r="D983" s="199"/>
      <c r="E983" s="199"/>
      <c r="F983" s="199"/>
      <c r="G983" s="199"/>
      <c r="H983" s="199"/>
      <c r="I983" s="199"/>
    </row>
    <row r="984" spans="1:9" ht="29.25" customHeight="1" x14ac:dyDescent="0.2">
      <c r="A984" s="199"/>
      <c r="B984" s="199"/>
      <c r="C984" s="199"/>
      <c r="D984" s="199"/>
      <c r="E984" s="199"/>
      <c r="F984" s="199"/>
      <c r="G984" s="199"/>
      <c r="H984" s="199"/>
      <c r="I984" s="199"/>
    </row>
    <row r="985" spans="1:9" ht="29.25" customHeight="1" x14ac:dyDescent="0.2">
      <c r="A985" s="199"/>
      <c r="B985" s="199"/>
      <c r="C985" s="199"/>
      <c r="D985" s="199"/>
      <c r="E985" s="199"/>
      <c r="F985" s="199"/>
      <c r="G985" s="199"/>
      <c r="H985" s="199"/>
      <c r="I985" s="199"/>
    </row>
    <row r="986" spans="1:9" ht="29.25" customHeight="1" x14ac:dyDescent="0.2">
      <c r="A986" s="199"/>
      <c r="B986" s="199"/>
      <c r="C986" s="199"/>
      <c r="D986" s="199"/>
      <c r="E986" s="199"/>
      <c r="F986" s="199"/>
      <c r="G986" s="199"/>
      <c r="H986" s="199"/>
      <c r="I986" s="199"/>
    </row>
    <row r="987" spans="1:9" ht="29.25" customHeight="1" x14ac:dyDescent="0.2">
      <c r="A987" s="199"/>
      <c r="B987" s="199"/>
      <c r="C987" s="199"/>
      <c r="D987" s="199"/>
      <c r="E987" s="199"/>
      <c r="F987" s="199"/>
      <c r="G987" s="199"/>
      <c r="H987" s="199"/>
      <c r="I987" s="199"/>
    </row>
    <row r="988" spans="1:9" ht="29.25" customHeight="1" x14ac:dyDescent="0.2">
      <c r="A988" s="199"/>
      <c r="B988" s="199"/>
      <c r="C988" s="199"/>
      <c r="D988" s="199"/>
      <c r="E988" s="199"/>
      <c r="F988" s="199"/>
      <c r="G988" s="199"/>
      <c r="H988" s="199"/>
      <c r="I988" s="199"/>
    </row>
    <row r="989" spans="1:9" ht="29.25" customHeight="1" x14ac:dyDescent="0.2">
      <c r="A989" s="199"/>
      <c r="B989" s="199"/>
      <c r="C989" s="199"/>
      <c r="D989" s="199"/>
      <c r="E989" s="199"/>
      <c r="F989" s="199"/>
      <c r="G989" s="199"/>
      <c r="H989" s="199"/>
      <c r="I989" s="199"/>
    </row>
    <row r="990" spans="1:9" ht="29.25" customHeight="1" x14ac:dyDescent="0.2">
      <c r="A990" s="199"/>
      <c r="B990" s="199"/>
      <c r="C990" s="199"/>
      <c r="D990" s="199"/>
      <c r="E990" s="199"/>
      <c r="F990" s="199"/>
      <c r="G990" s="199"/>
      <c r="H990" s="199"/>
      <c r="I990" s="199"/>
    </row>
    <row r="991" spans="1:9" ht="29.25" customHeight="1" x14ac:dyDescent="0.2">
      <c r="A991" s="199"/>
      <c r="B991" s="199"/>
      <c r="C991" s="199"/>
      <c r="D991" s="199"/>
      <c r="E991" s="199"/>
      <c r="F991" s="199"/>
      <c r="G991" s="199"/>
      <c r="H991" s="199"/>
      <c r="I991" s="199"/>
    </row>
    <row r="992" spans="1:9" ht="29.25" customHeight="1" x14ac:dyDescent="0.2">
      <c r="A992" s="199"/>
      <c r="B992" s="199"/>
      <c r="C992" s="199"/>
      <c r="D992" s="199"/>
      <c r="E992" s="199"/>
      <c r="F992" s="199"/>
      <c r="G992" s="199"/>
      <c r="H992" s="199"/>
      <c r="I992" s="199"/>
    </row>
    <row r="993" spans="1:9" ht="29.25" customHeight="1" x14ac:dyDescent="0.2">
      <c r="A993" s="199"/>
      <c r="B993" s="199"/>
      <c r="C993" s="199"/>
      <c r="D993" s="199"/>
      <c r="E993" s="199"/>
      <c r="F993" s="199"/>
      <c r="G993" s="199"/>
      <c r="H993" s="199"/>
      <c r="I993" s="199"/>
    </row>
    <row r="994" spans="1:9" ht="29.25" customHeight="1" x14ac:dyDescent="0.2">
      <c r="A994" s="199"/>
      <c r="B994" s="199"/>
      <c r="C994" s="199"/>
      <c r="D994" s="199"/>
      <c r="E994" s="199"/>
      <c r="F994" s="199"/>
      <c r="G994" s="199"/>
      <c r="H994" s="199"/>
      <c r="I994" s="199"/>
    </row>
    <row r="995" spans="1:9" ht="29.25" customHeight="1" x14ac:dyDescent="0.2">
      <c r="A995" s="199"/>
      <c r="B995" s="199"/>
      <c r="C995" s="199"/>
      <c r="D995" s="199"/>
      <c r="E995" s="199"/>
      <c r="F995" s="199"/>
      <c r="G995" s="199"/>
      <c r="H995" s="199"/>
      <c r="I995" s="199"/>
    </row>
    <row r="996" spans="1:9" ht="29.25" customHeight="1" x14ac:dyDescent="0.2">
      <c r="A996" s="199"/>
      <c r="B996" s="199"/>
      <c r="C996" s="199"/>
      <c r="D996" s="199"/>
      <c r="E996" s="199"/>
      <c r="F996" s="199"/>
      <c r="G996" s="199"/>
      <c r="H996" s="199"/>
      <c r="I996" s="199"/>
    </row>
    <row r="997" spans="1:9" ht="29.25" customHeight="1" x14ac:dyDescent="0.2">
      <c r="A997" s="199"/>
      <c r="B997" s="199"/>
      <c r="C997" s="199"/>
      <c r="D997" s="199"/>
      <c r="E997" s="199"/>
      <c r="F997" s="199"/>
      <c r="G997" s="199"/>
      <c r="H997" s="199"/>
      <c r="I997" s="199"/>
    </row>
    <row r="998" spans="1:9" ht="29.25" customHeight="1" x14ac:dyDescent="0.2">
      <c r="A998" s="199"/>
      <c r="B998" s="199"/>
      <c r="C998" s="199"/>
      <c r="D998" s="199"/>
      <c r="E998" s="199"/>
      <c r="F998" s="199"/>
      <c r="G998" s="199"/>
      <c r="H998" s="199"/>
      <c r="I998" s="199"/>
    </row>
    <row r="999" spans="1:9" ht="29.25" customHeight="1" x14ac:dyDescent="0.2">
      <c r="A999" s="199"/>
      <c r="B999" s="199"/>
      <c r="C999" s="199"/>
      <c r="D999" s="199"/>
      <c r="E999" s="199"/>
      <c r="F999" s="199"/>
      <c r="G999" s="199"/>
      <c r="H999" s="199"/>
      <c r="I999" s="199"/>
    </row>
    <row r="1000" spans="1:9" ht="29.25" customHeight="1" x14ac:dyDescent="0.2">
      <c r="A1000" s="199"/>
      <c r="B1000" s="199"/>
      <c r="C1000" s="199"/>
      <c r="D1000" s="199"/>
      <c r="E1000" s="199"/>
      <c r="F1000" s="199"/>
      <c r="G1000" s="199"/>
      <c r="H1000" s="199"/>
      <c r="I1000" s="199"/>
    </row>
  </sheetData>
  <mergeCells count="4">
    <mergeCell ref="A1:I1"/>
    <mergeCell ref="A2:G2"/>
    <mergeCell ref="A3:G3"/>
    <mergeCell ref="B4:C4"/>
  </mergeCells>
  <dataValidations count="1">
    <dataValidation allowBlank="1" showErrorMessage="1" prompt="This value must be at or below the value in X" sqref="C6" xr:uid="{00000000-0002-0000-0500-000000000000}"/>
  </dataValidations>
  <hyperlinks>
    <hyperlink ref="A3" r:id="rId1" location="12.10_Reductions_for_WLAs_met_tab" xr:uid="{00000000-0004-0000-0500-000000000000}"/>
  </hyperlinks>
  <pageMargins left="0.2" right="0" top="0.5" bottom="0.5" header="0.3" footer="0.3"/>
  <pageSetup paperSize="3" orientation="landscape" horizontalDpi="300" verticalDpi="300"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'Dropdown lists'!$AF$2:$AF$4</xm:f>
          </x14:formula1>
          <xm:sqref>B6:B100 G100:H100</xm:sqref>
        </x14:dataValidation>
        <x14:dataValidation type="list" allowBlank="1" showInputMessage="1" showErrorMessage="1" xr:uid="{00000000-0002-0000-0500-000002000000}">
          <x14:formula1>
            <xm:f>'Dropdown lists'!$AK$2:$AK$8</xm:f>
          </x14:formula1>
          <xm:sqref>H6:H99</xm:sqref>
        </x14:dataValidation>
        <x14:dataValidation type="list" allowBlank="1" showInputMessage="1" showErrorMessage="1" xr:uid="{00000000-0002-0000-0500-000003000000}">
          <x14:formula1>
            <xm:f>'Dropdown lists'!$AH$2:$AH$6</xm:f>
          </x14:formula1>
          <xm:sqref>D6:D100</xm:sqref>
        </x14:dataValidation>
        <x14:dataValidation type="list" allowBlank="1" showInputMessage="1" showErrorMessage="1" xr:uid="{00000000-0002-0000-0500-000004000000}">
          <x14:formula1>
            <xm:f>'Dropdown lists'!$AI$2:$AI$3</xm:f>
          </x14:formula1>
          <xm:sqref>F6:F100 G6:G99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92D050"/>
  </sheetPr>
  <dimension ref="A1:DH1008"/>
  <sheetViews>
    <sheetView topLeftCell="L1" workbookViewId="0">
      <selection activeCell="Q1" sqref="A1:Q30"/>
    </sheetView>
  </sheetViews>
  <sheetFormatPr defaultColWidth="9.140625" defaultRowHeight="15" x14ac:dyDescent="0.25"/>
  <cols>
    <col min="1" max="1" width="44.7109375" style="289" customWidth="1"/>
    <col min="2" max="2" width="44.28515625" style="289" customWidth="1"/>
    <col min="3" max="3" width="27" style="289" customWidth="1"/>
    <col min="4" max="4" width="23.5703125" style="289" customWidth="1"/>
    <col min="5" max="5" width="16.85546875" style="289" customWidth="1"/>
    <col min="6" max="6" width="23.28515625" style="289" customWidth="1"/>
    <col min="7" max="7" width="16.7109375" style="289" customWidth="1"/>
    <col min="8" max="8" width="23" style="289" customWidth="1"/>
    <col min="9" max="9" width="16.42578125" style="289" customWidth="1"/>
    <col min="10" max="10" width="17" style="289" customWidth="1"/>
    <col min="11" max="11" width="20.7109375" style="289" customWidth="1"/>
    <col min="12" max="12" width="17" style="289" customWidth="1"/>
    <col min="13" max="13" width="20.7109375" style="289" customWidth="1"/>
    <col min="14" max="28" width="16" style="289" customWidth="1"/>
    <col min="29" max="107" width="9.140625" style="289"/>
    <col min="108" max="108" width="6.7109375" style="295" customWidth="1"/>
    <col min="109" max="16384" width="9.140625" style="289"/>
  </cols>
  <sheetData>
    <row r="1" spans="1:112" s="297" customFormat="1" ht="19.5" thickBot="1" x14ac:dyDescent="0.35">
      <c r="A1" s="438" t="s">
        <v>2477</v>
      </c>
      <c r="B1" s="438"/>
      <c r="C1" s="438"/>
      <c r="D1" s="438"/>
      <c r="E1" s="438"/>
      <c r="F1" s="296"/>
      <c r="G1" s="296"/>
      <c r="H1" s="296"/>
      <c r="I1" s="296"/>
      <c r="J1" s="296"/>
      <c r="K1" s="296"/>
      <c r="L1" s="296"/>
      <c r="DD1" s="285"/>
    </row>
    <row r="2" spans="1:112" s="297" customFormat="1" ht="55.5" customHeight="1" x14ac:dyDescent="0.25">
      <c r="A2" s="439" t="s">
        <v>2540</v>
      </c>
      <c r="B2" s="439"/>
      <c r="C2" s="439"/>
      <c r="D2" s="439"/>
      <c r="E2" s="439"/>
      <c r="F2" s="298"/>
      <c r="G2" s="298"/>
      <c r="H2" s="298"/>
      <c r="I2" s="298"/>
      <c r="J2" s="298"/>
      <c r="K2" s="298"/>
      <c r="L2" s="298"/>
      <c r="DD2" s="180"/>
    </row>
    <row r="3" spans="1:112" s="300" customFormat="1" ht="18" customHeight="1" x14ac:dyDescent="0.25">
      <c r="A3" s="443" t="s">
        <v>2539</v>
      </c>
      <c r="B3" s="444"/>
      <c r="C3" s="444"/>
      <c r="D3" s="444"/>
      <c r="E3" s="284"/>
      <c r="F3" s="299"/>
      <c r="G3" s="299"/>
      <c r="H3" s="299"/>
      <c r="I3" s="299"/>
      <c r="J3" s="299"/>
      <c r="K3" s="299"/>
      <c r="L3" s="299"/>
      <c r="DD3" s="180"/>
    </row>
    <row r="4" spans="1:112" s="297" customFormat="1" x14ac:dyDescent="0.25">
      <c r="A4" s="440" t="s">
        <v>2328</v>
      </c>
      <c r="B4" s="440"/>
      <c r="C4" s="440"/>
      <c r="D4" s="440"/>
      <c r="E4" s="440"/>
      <c r="F4" s="301"/>
      <c r="G4" s="301"/>
      <c r="H4" s="301"/>
      <c r="I4" s="301"/>
      <c r="J4" s="301"/>
      <c r="K4" s="301"/>
      <c r="L4" s="301"/>
      <c r="DD4" s="180"/>
    </row>
    <row r="5" spans="1:112" s="305" customFormat="1" ht="56.25" x14ac:dyDescent="0.3">
      <c r="A5" s="195" t="s">
        <v>1369</v>
      </c>
      <c r="B5" s="196" t="s">
        <v>1368</v>
      </c>
      <c r="C5" s="195" t="s">
        <v>1372</v>
      </c>
      <c r="D5" s="196" t="s">
        <v>1368</v>
      </c>
      <c r="E5" s="441" t="s">
        <v>2600</v>
      </c>
      <c r="F5" s="442"/>
      <c r="G5" s="195" t="s">
        <v>1369</v>
      </c>
      <c r="H5" s="195" t="s">
        <v>2323</v>
      </c>
      <c r="I5" s="196" t="s">
        <v>1368</v>
      </c>
      <c r="J5" s="196" t="s">
        <v>1368</v>
      </c>
      <c r="K5" s="196" t="s">
        <v>1368</v>
      </c>
      <c r="L5" s="196" t="s">
        <v>1368</v>
      </c>
      <c r="M5" s="302" t="s">
        <v>2525</v>
      </c>
      <c r="N5" s="303"/>
      <c r="O5" s="303"/>
      <c r="P5" s="303"/>
      <c r="Q5" s="303"/>
      <c r="R5" s="303"/>
      <c r="S5" s="303"/>
      <c r="T5" s="303"/>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303"/>
      <c r="CZ5" s="303"/>
      <c r="DA5" s="303"/>
      <c r="DB5" s="303"/>
      <c r="DC5" s="304"/>
      <c r="DD5" s="286"/>
    </row>
    <row r="6" spans="1:112" s="307" customFormat="1" ht="77.25" x14ac:dyDescent="0.25">
      <c r="A6" s="193" t="s">
        <v>1344</v>
      </c>
      <c r="B6" s="194" t="s">
        <v>2326</v>
      </c>
      <c r="C6" s="194" t="s">
        <v>1345</v>
      </c>
      <c r="D6" s="167" t="s">
        <v>1347</v>
      </c>
      <c r="E6" s="167" t="s">
        <v>2598</v>
      </c>
      <c r="F6" s="167" t="s">
        <v>2599</v>
      </c>
      <c r="G6" s="194" t="s">
        <v>1360</v>
      </c>
      <c r="H6" s="194" t="s">
        <v>1363</v>
      </c>
      <c r="I6" s="167" t="s">
        <v>2329</v>
      </c>
      <c r="J6" s="281" t="s">
        <v>2330</v>
      </c>
      <c r="K6" s="167" t="s">
        <v>2541</v>
      </c>
      <c r="L6" s="281" t="s">
        <v>2542</v>
      </c>
      <c r="M6" s="355" t="s">
        <v>2618</v>
      </c>
      <c r="N6" s="355" t="s">
        <v>2619</v>
      </c>
      <c r="O6" s="355" t="s">
        <v>2622</v>
      </c>
      <c r="P6" s="355" t="s">
        <v>2625</v>
      </c>
      <c r="Q6" s="355" t="s">
        <v>2626</v>
      </c>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5"/>
      <c r="CC6" s="355"/>
      <c r="CD6" s="355"/>
      <c r="CE6" s="355"/>
      <c r="CF6" s="355"/>
      <c r="CG6" s="355"/>
      <c r="CH6" s="355"/>
      <c r="CI6" s="355"/>
      <c r="CJ6" s="355"/>
      <c r="CK6" s="355"/>
      <c r="CL6" s="355"/>
      <c r="CM6" s="355"/>
      <c r="CN6" s="355"/>
      <c r="CO6" s="355"/>
      <c r="CP6" s="355"/>
      <c r="CQ6" s="355"/>
      <c r="CR6" s="355"/>
      <c r="CS6" s="355"/>
      <c r="CT6" s="355"/>
      <c r="CU6" s="355"/>
      <c r="CV6" s="355"/>
      <c r="CW6" s="355"/>
      <c r="CX6" s="355"/>
      <c r="CY6" s="355"/>
      <c r="CZ6" s="355"/>
      <c r="DA6" s="355"/>
      <c r="DB6" s="355"/>
      <c r="DC6" s="355"/>
      <c r="DD6" s="355"/>
      <c r="DE6" s="355"/>
      <c r="DF6" s="355"/>
      <c r="DG6" s="355"/>
      <c r="DH6" s="306"/>
    </row>
    <row r="7" spans="1:112" x14ac:dyDescent="0.25">
      <c r="A7" s="169" t="s">
        <v>1044</v>
      </c>
      <c r="B7" s="170" t="s">
        <v>1088</v>
      </c>
      <c r="C7" s="170" t="s">
        <v>2672</v>
      </c>
      <c r="D7" s="170" t="s">
        <v>1099</v>
      </c>
      <c r="E7" s="170" t="str">
        <f>IF(OR(DD7=FALSE, $D7="yes"),"NA"," ")</f>
        <v>NA</v>
      </c>
      <c r="F7" s="170" t="str">
        <f>IF(OR($DD7=FALSE, $D7="yes"),"NA"," ")</f>
        <v>NA</v>
      </c>
      <c r="G7" s="170" t="s">
        <v>1031</v>
      </c>
      <c r="H7" s="170" t="str">
        <f t="shared" ref="H7:H71" si="0">IF(G7="Permittee (you)","NA","Enter owner")</f>
        <v>NA</v>
      </c>
      <c r="I7" s="170" t="str">
        <f>IF($DD7=FALSE,"NA"," ")</f>
        <v xml:space="preserve"> </v>
      </c>
      <c r="J7" s="290" t="str">
        <f>IF(DD7=FALSE,"NA"," ")</f>
        <v xml:space="preserve"> </v>
      </c>
      <c r="K7" s="290"/>
      <c r="L7" s="290"/>
      <c r="M7" s="291" t="s">
        <v>957</v>
      </c>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2" t="b">
        <f>IF(OR(A7="BMP_improvement_enhancement_retrofitting",A7="Chemical_treatment_of_stormwater",A7="Eliminate_illicit_discharge_connection",A7="Enhanced_road_salt_management",A7="Establish_ordinance",A7="Impervious_disconnection",A7="Improved_lawn_turf_vegetation_soil_practices ",A7="Manufactured_device",A7="Stormwater_reuse",A7="Supplemental_employee_education_training",A7="Supplemental_public_education_outreach",A7="Supplemental_street_sweeping"),FALSE,TRUE)</f>
        <v>1</v>
      </c>
    </row>
    <row r="8" spans="1:112" x14ac:dyDescent="0.25">
      <c r="A8" s="169" t="s">
        <v>1044</v>
      </c>
      <c r="B8" s="170" t="s">
        <v>1088</v>
      </c>
      <c r="C8" s="170" t="s">
        <v>2672</v>
      </c>
      <c r="D8" s="170" t="s">
        <v>1099</v>
      </c>
      <c r="E8" s="170" t="str">
        <f t="shared" ref="E8:E71" si="1">IF(OR(DD8=FALSE, $D8="yes"),"NA"," ")</f>
        <v>NA</v>
      </c>
      <c r="F8" s="170" t="str">
        <f t="shared" ref="F8:F71" si="2">IF(OR($DD8=FALSE, $D8="yes"),"NA"," ")</f>
        <v>NA</v>
      </c>
      <c r="G8" s="170" t="s">
        <v>1031</v>
      </c>
      <c r="H8" s="170" t="str">
        <f t="shared" si="0"/>
        <v>NA</v>
      </c>
      <c r="I8" s="170" t="str">
        <f t="shared" ref="I8:I71" si="3">IF($DD8=FALSE,"NA"," ")</f>
        <v xml:space="preserve"> </v>
      </c>
      <c r="J8" s="290" t="str">
        <f t="shared" ref="J8:J71" si="4">IF(DD8=FALSE,"NA"," ")</f>
        <v xml:space="preserve"> </v>
      </c>
      <c r="K8" s="290"/>
      <c r="L8" s="290"/>
      <c r="M8" s="293"/>
      <c r="N8" s="293" t="s">
        <v>957</v>
      </c>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3"/>
      <c r="BG8" s="293"/>
      <c r="BH8" s="293"/>
      <c r="BI8" s="293"/>
      <c r="BJ8" s="293"/>
      <c r="BK8" s="293"/>
      <c r="BL8" s="293"/>
      <c r="BM8" s="293"/>
      <c r="BN8" s="293"/>
      <c r="BO8" s="293"/>
      <c r="BP8" s="293"/>
      <c r="BQ8" s="293"/>
      <c r="BR8" s="293"/>
      <c r="BS8" s="293"/>
      <c r="BT8" s="293"/>
      <c r="BU8" s="293"/>
      <c r="BV8" s="293"/>
      <c r="BW8" s="293"/>
      <c r="BX8" s="293"/>
      <c r="BY8" s="293"/>
      <c r="BZ8" s="293"/>
      <c r="CA8" s="293"/>
      <c r="CB8" s="293"/>
      <c r="CC8" s="293"/>
      <c r="CD8" s="293"/>
      <c r="CE8" s="293"/>
      <c r="CF8" s="293"/>
      <c r="CG8" s="293"/>
      <c r="CH8" s="293"/>
      <c r="CI8" s="293"/>
      <c r="CJ8" s="293"/>
      <c r="CK8" s="293"/>
      <c r="CL8" s="293"/>
      <c r="CM8" s="293"/>
      <c r="CN8" s="293"/>
      <c r="CO8" s="293"/>
      <c r="CP8" s="293"/>
      <c r="CQ8" s="293"/>
      <c r="CR8" s="293"/>
      <c r="CS8" s="293"/>
      <c r="CT8" s="293"/>
      <c r="CU8" s="293"/>
      <c r="CV8" s="293"/>
      <c r="CW8" s="293"/>
      <c r="CX8" s="293"/>
      <c r="CY8" s="293"/>
      <c r="CZ8" s="293"/>
      <c r="DA8" s="293"/>
      <c r="DB8" s="293"/>
      <c r="DC8" s="293"/>
      <c r="DD8" s="171" t="b">
        <f t="shared" ref="DD8:DD71" si="5">IF(OR(A8="BMP_improvement_enhancement_retrofitting",A8="Chemical_treatment_of_stormwater",A8="Eliminate_illicit_discharge_connection",A8="Enhanced_road_salt_management",A8="Establish_ordinance",A8="Impervious_disconnection",A8="Improved_lawn_turf_vegetation_soil_practices ",A8="Manufactured_device",A8="Stormwater_reuse",A8="Supplemental_employee_education_training",A8="Supplemental_public_education_outreach",A8="Supplemental_street_sweeping"),FALSE,TRUE)</f>
        <v>1</v>
      </c>
    </row>
    <row r="9" spans="1:112" x14ac:dyDescent="0.25">
      <c r="A9" s="169" t="s">
        <v>1044</v>
      </c>
      <c r="B9" s="170" t="s">
        <v>1088</v>
      </c>
      <c r="C9" s="170" t="s">
        <v>2671</v>
      </c>
      <c r="D9" s="170" t="s">
        <v>1099</v>
      </c>
      <c r="E9" s="170" t="str">
        <f t="shared" si="1"/>
        <v>NA</v>
      </c>
      <c r="F9" s="170" t="str">
        <f t="shared" si="2"/>
        <v>NA</v>
      </c>
      <c r="G9" s="170" t="s">
        <v>1031</v>
      </c>
      <c r="H9" s="170" t="str">
        <f t="shared" si="0"/>
        <v>NA</v>
      </c>
      <c r="I9" s="170" t="str">
        <f t="shared" si="3"/>
        <v xml:space="preserve"> </v>
      </c>
      <c r="J9" s="290" t="str">
        <f t="shared" si="4"/>
        <v xml:space="preserve"> </v>
      </c>
      <c r="K9" s="290"/>
      <c r="L9" s="290"/>
      <c r="M9" s="293"/>
      <c r="N9" s="293"/>
      <c r="O9" s="293" t="s">
        <v>957</v>
      </c>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293"/>
      <c r="CD9" s="293"/>
      <c r="CE9" s="293"/>
      <c r="CF9" s="293"/>
      <c r="CG9" s="293"/>
      <c r="CH9" s="293"/>
      <c r="CI9" s="293"/>
      <c r="CJ9" s="293"/>
      <c r="CK9" s="293"/>
      <c r="CL9" s="293"/>
      <c r="CM9" s="293"/>
      <c r="CN9" s="293"/>
      <c r="CO9" s="293"/>
      <c r="CP9" s="293"/>
      <c r="CQ9" s="293"/>
      <c r="CR9" s="293"/>
      <c r="CS9" s="293"/>
      <c r="CT9" s="293"/>
      <c r="CU9" s="293"/>
      <c r="CV9" s="293"/>
      <c r="CW9" s="293"/>
      <c r="CX9" s="293"/>
      <c r="CY9" s="293"/>
      <c r="CZ9" s="293"/>
      <c r="DA9" s="293"/>
      <c r="DB9" s="293"/>
      <c r="DC9" s="293"/>
      <c r="DD9" s="171" t="b">
        <f t="shared" si="5"/>
        <v>1</v>
      </c>
    </row>
    <row r="10" spans="1:112" x14ac:dyDescent="0.25">
      <c r="A10" s="169" t="s">
        <v>1044</v>
      </c>
      <c r="B10" s="170" t="s">
        <v>1088</v>
      </c>
      <c r="C10" s="170" t="s">
        <v>2673</v>
      </c>
      <c r="D10" s="170" t="s">
        <v>1099</v>
      </c>
      <c r="E10" s="170" t="str">
        <f t="shared" si="1"/>
        <v>NA</v>
      </c>
      <c r="F10" s="170" t="str">
        <f t="shared" si="2"/>
        <v>NA</v>
      </c>
      <c r="G10" s="170" t="s">
        <v>1031</v>
      </c>
      <c r="H10" s="170" t="str">
        <f t="shared" si="0"/>
        <v>NA</v>
      </c>
      <c r="I10" s="170" t="str">
        <f t="shared" si="3"/>
        <v xml:space="preserve"> </v>
      </c>
      <c r="J10" s="290" t="str">
        <f t="shared" si="4"/>
        <v xml:space="preserve"> </v>
      </c>
      <c r="K10" s="290"/>
      <c r="L10" s="290"/>
      <c r="M10" s="293"/>
      <c r="N10" s="293"/>
      <c r="O10" s="293"/>
      <c r="P10" s="293" t="s">
        <v>957</v>
      </c>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3"/>
      <c r="BG10" s="293"/>
      <c r="BH10" s="293"/>
      <c r="BI10" s="293"/>
      <c r="BJ10" s="293"/>
      <c r="BK10" s="293"/>
      <c r="BL10" s="293"/>
      <c r="BM10" s="293"/>
      <c r="BN10" s="293"/>
      <c r="BO10" s="293"/>
      <c r="BP10" s="293"/>
      <c r="BQ10" s="293"/>
      <c r="BR10" s="293"/>
      <c r="BS10" s="293"/>
      <c r="BT10" s="293"/>
      <c r="BU10" s="293"/>
      <c r="BV10" s="293"/>
      <c r="BW10" s="293"/>
      <c r="BX10" s="293"/>
      <c r="BY10" s="293"/>
      <c r="BZ10" s="293"/>
      <c r="CA10" s="293"/>
      <c r="CB10" s="293"/>
      <c r="CC10" s="293"/>
      <c r="CD10" s="293"/>
      <c r="CE10" s="293"/>
      <c r="CF10" s="293"/>
      <c r="CG10" s="293"/>
      <c r="CH10" s="293"/>
      <c r="CI10" s="293"/>
      <c r="CJ10" s="293"/>
      <c r="CK10" s="293"/>
      <c r="CL10" s="293"/>
      <c r="CM10" s="293"/>
      <c r="CN10" s="293"/>
      <c r="CO10" s="293"/>
      <c r="CP10" s="293"/>
      <c r="CQ10" s="293"/>
      <c r="CR10" s="293"/>
      <c r="CS10" s="293"/>
      <c r="CT10" s="293"/>
      <c r="CU10" s="293"/>
      <c r="CV10" s="293"/>
      <c r="CW10" s="293"/>
      <c r="CX10" s="293"/>
      <c r="CY10" s="293"/>
      <c r="CZ10" s="293"/>
      <c r="DA10" s="293"/>
      <c r="DB10" s="293"/>
      <c r="DC10" s="293"/>
      <c r="DD10" s="171" t="b">
        <f t="shared" si="5"/>
        <v>1</v>
      </c>
    </row>
    <row r="11" spans="1:112" x14ac:dyDescent="0.25">
      <c r="A11" s="169" t="s">
        <v>1044</v>
      </c>
      <c r="B11" s="170" t="s">
        <v>1088</v>
      </c>
      <c r="C11" s="170" t="s">
        <v>2674</v>
      </c>
      <c r="D11" s="170" t="s">
        <v>1099</v>
      </c>
      <c r="E11" s="170" t="str">
        <f t="shared" si="1"/>
        <v>NA</v>
      </c>
      <c r="F11" s="170" t="str">
        <f t="shared" si="2"/>
        <v>NA</v>
      </c>
      <c r="G11" s="170" t="s">
        <v>1031</v>
      </c>
      <c r="H11" s="170" t="str">
        <f t="shared" si="0"/>
        <v>NA</v>
      </c>
      <c r="I11" s="170" t="str">
        <f t="shared" si="3"/>
        <v xml:space="preserve"> </v>
      </c>
      <c r="J11" s="290" t="str">
        <f t="shared" si="4"/>
        <v xml:space="preserve"> </v>
      </c>
      <c r="K11" s="290"/>
      <c r="L11" s="290"/>
      <c r="M11" s="293"/>
      <c r="N11" s="293"/>
      <c r="O11" s="293"/>
      <c r="P11" s="293"/>
      <c r="Q11" s="293" t="s">
        <v>957</v>
      </c>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3"/>
      <c r="BG11" s="293"/>
      <c r="BH11" s="293"/>
      <c r="BI11" s="293"/>
      <c r="BJ11" s="293"/>
      <c r="BK11" s="293"/>
      <c r="BL11" s="293"/>
      <c r="BM11" s="293"/>
      <c r="BN11" s="293"/>
      <c r="BO11" s="293"/>
      <c r="BP11" s="293"/>
      <c r="BQ11" s="293"/>
      <c r="BR11" s="293"/>
      <c r="BS11" s="293"/>
      <c r="BT11" s="293"/>
      <c r="BU11" s="293"/>
      <c r="BV11" s="293"/>
      <c r="BW11" s="293"/>
      <c r="BX11" s="293"/>
      <c r="BY11" s="293"/>
      <c r="BZ11" s="293"/>
      <c r="CA11" s="293"/>
      <c r="CB11" s="293"/>
      <c r="CC11" s="293"/>
      <c r="CD11" s="293"/>
      <c r="CE11" s="293"/>
      <c r="CF11" s="293"/>
      <c r="CG11" s="293"/>
      <c r="CH11" s="293"/>
      <c r="CI11" s="293"/>
      <c r="CJ11" s="293"/>
      <c r="CK11" s="293"/>
      <c r="CL11" s="293"/>
      <c r="CM11" s="293"/>
      <c r="CN11" s="293"/>
      <c r="CO11" s="293"/>
      <c r="CP11" s="293"/>
      <c r="CQ11" s="293"/>
      <c r="CR11" s="293"/>
      <c r="CS11" s="293"/>
      <c r="CT11" s="293"/>
      <c r="CU11" s="293"/>
      <c r="CV11" s="293"/>
      <c r="CW11" s="293"/>
      <c r="CX11" s="293"/>
      <c r="CY11" s="293"/>
      <c r="CZ11" s="293"/>
      <c r="DA11" s="293"/>
      <c r="DB11" s="293"/>
      <c r="DC11" s="293"/>
      <c r="DD11" s="171" t="b">
        <f t="shared" si="5"/>
        <v>1</v>
      </c>
    </row>
    <row r="12" spans="1:112" x14ac:dyDescent="0.25">
      <c r="A12" s="169" t="s">
        <v>1007</v>
      </c>
      <c r="B12" s="170" t="s">
        <v>900</v>
      </c>
      <c r="C12" s="170" t="s">
        <v>2672</v>
      </c>
      <c r="D12" s="170" t="s">
        <v>1099</v>
      </c>
      <c r="E12" s="170" t="str">
        <f t="shared" si="1"/>
        <v>NA</v>
      </c>
      <c r="F12" s="170" t="str">
        <f t="shared" si="2"/>
        <v>NA</v>
      </c>
      <c r="G12" s="170" t="s">
        <v>1031</v>
      </c>
      <c r="H12" s="170" t="str">
        <f t="shared" si="0"/>
        <v>NA</v>
      </c>
      <c r="I12" s="170" t="str">
        <f t="shared" si="3"/>
        <v xml:space="preserve"> </v>
      </c>
      <c r="J12" s="290" t="str">
        <f t="shared" si="4"/>
        <v xml:space="preserve"> </v>
      </c>
      <c r="K12" s="290"/>
      <c r="L12" s="290"/>
      <c r="M12" s="293" t="s">
        <v>957</v>
      </c>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3"/>
      <c r="BG12" s="293"/>
      <c r="BH12" s="293"/>
      <c r="BI12" s="293"/>
      <c r="BJ12" s="293"/>
      <c r="BK12" s="293"/>
      <c r="BL12" s="293"/>
      <c r="BM12" s="293"/>
      <c r="BN12" s="293"/>
      <c r="BO12" s="293"/>
      <c r="BP12" s="293"/>
      <c r="BQ12" s="293"/>
      <c r="BR12" s="293"/>
      <c r="BS12" s="293"/>
      <c r="BT12" s="293"/>
      <c r="BU12" s="293"/>
      <c r="BV12" s="293"/>
      <c r="BW12" s="293"/>
      <c r="BX12" s="293"/>
      <c r="BY12" s="293"/>
      <c r="BZ12" s="293"/>
      <c r="CA12" s="293"/>
      <c r="CB12" s="293"/>
      <c r="CC12" s="293"/>
      <c r="CD12" s="293"/>
      <c r="CE12" s="293"/>
      <c r="CF12" s="293"/>
      <c r="CG12" s="293"/>
      <c r="CH12" s="293"/>
      <c r="CI12" s="293"/>
      <c r="CJ12" s="293"/>
      <c r="CK12" s="293"/>
      <c r="CL12" s="293"/>
      <c r="CM12" s="293"/>
      <c r="CN12" s="293"/>
      <c r="CO12" s="293"/>
      <c r="CP12" s="293"/>
      <c r="CQ12" s="293"/>
      <c r="CR12" s="293"/>
      <c r="CS12" s="293"/>
      <c r="CT12" s="293"/>
      <c r="CU12" s="293"/>
      <c r="CV12" s="293"/>
      <c r="CW12" s="293"/>
      <c r="CX12" s="293"/>
      <c r="CY12" s="293"/>
      <c r="CZ12" s="293"/>
      <c r="DA12" s="293"/>
      <c r="DB12" s="293"/>
      <c r="DC12" s="293"/>
      <c r="DD12" s="171" t="b">
        <f t="shared" si="5"/>
        <v>1</v>
      </c>
    </row>
    <row r="13" spans="1:112" x14ac:dyDescent="0.25">
      <c r="A13" s="169" t="s">
        <v>1007</v>
      </c>
      <c r="B13" s="170" t="s">
        <v>900</v>
      </c>
      <c r="C13" s="170" t="s">
        <v>2672</v>
      </c>
      <c r="D13" s="170" t="s">
        <v>1099</v>
      </c>
      <c r="E13" s="170" t="str">
        <f t="shared" si="1"/>
        <v>NA</v>
      </c>
      <c r="F13" s="170" t="str">
        <f t="shared" si="2"/>
        <v>NA</v>
      </c>
      <c r="G13" s="170" t="s">
        <v>1031</v>
      </c>
      <c r="H13" s="170" t="str">
        <f t="shared" si="0"/>
        <v>NA</v>
      </c>
      <c r="I13" s="170" t="str">
        <f t="shared" si="3"/>
        <v xml:space="preserve"> </v>
      </c>
      <c r="J13" s="290" t="str">
        <f>IF(DD13=FALSE,"NA"," ")</f>
        <v xml:space="preserve"> </v>
      </c>
      <c r="K13" s="290"/>
      <c r="L13" s="290"/>
      <c r="M13" s="293"/>
      <c r="N13" s="293" t="s">
        <v>957</v>
      </c>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3"/>
      <c r="BG13" s="293"/>
      <c r="BH13" s="293"/>
      <c r="BI13" s="293"/>
      <c r="BJ13" s="293"/>
      <c r="BK13" s="293"/>
      <c r="BL13" s="293"/>
      <c r="BM13" s="293"/>
      <c r="BN13" s="293"/>
      <c r="BO13" s="293"/>
      <c r="BP13" s="293"/>
      <c r="BQ13" s="293"/>
      <c r="BR13" s="293"/>
      <c r="BS13" s="293"/>
      <c r="BT13" s="293"/>
      <c r="BU13" s="293"/>
      <c r="BV13" s="293"/>
      <c r="BW13" s="293"/>
      <c r="BX13" s="293"/>
      <c r="BY13" s="293"/>
      <c r="BZ13" s="293"/>
      <c r="CA13" s="293"/>
      <c r="CB13" s="293"/>
      <c r="CC13" s="293"/>
      <c r="CD13" s="293"/>
      <c r="CE13" s="293"/>
      <c r="CF13" s="293"/>
      <c r="CG13" s="293"/>
      <c r="CH13" s="293"/>
      <c r="CI13" s="293"/>
      <c r="CJ13" s="293"/>
      <c r="CK13" s="293"/>
      <c r="CL13" s="293"/>
      <c r="CM13" s="293"/>
      <c r="CN13" s="293"/>
      <c r="CO13" s="293"/>
      <c r="CP13" s="293"/>
      <c r="CQ13" s="293"/>
      <c r="CR13" s="293"/>
      <c r="CS13" s="293"/>
      <c r="CT13" s="293"/>
      <c r="CU13" s="293"/>
      <c r="CV13" s="293"/>
      <c r="CW13" s="293"/>
      <c r="CX13" s="293"/>
      <c r="CY13" s="293"/>
      <c r="CZ13" s="293"/>
      <c r="DA13" s="293"/>
      <c r="DB13" s="293"/>
      <c r="DC13" s="293"/>
      <c r="DD13" s="171" t="b">
        <f t="shared" si="5"/>
        <v>1</v>
      </c>
    </row>
    <row r="14" spans="1:112" x14ac:dyDescent="0.25">
      <c r="A14" s="169"/>
      <c r="B14" s="170"/>
      <c r="C14" s="170"/>
      <c r="D14" s="170"/>
      <c r="E14" s="170" t="str">
        <f t="shared" si="1"/>
        <v xml:space="preserve"> </v>
      </c>
      <c r="F14" s="170" t="str">
        <f t="shared" si="2"/>
        <v xml:space="preserve"> </v>
      </c>
      <c r="G14" s="170"/>
      <c r="H14" s="170" t="str">
        <f t="shared" si="0"/>
        <v>Enter owner</v>
      </c>
      <c r="I14" s="170" t="str">
        <f t="shared" si="3"/>
        <v xml:space="preserve"> </v>
      </c>
      <c r="J14" s="290" t="str">
        <f t="shared" si="4"/>
        <v xml:space="preserve"> </v>
      </c>
      <c r="K14" s="290"/>
      <c r="L14" s="290"/>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3"/>
      <c r="BG14" s="293"/>
      <c r="BH14" s="293"/>
      <c r="BI14" s="293"/>
      <c r="BJ14" s="293"/>
      <c r="BK14" s="293"/>
      <c r="BL14" s="293"/>
      <c r="BM14" s="293"/>
      <c r="BN14" s="293"/>
      <c r="BO14" s="293"/>
      <c r="BP14" s="293"/>
      <c r="BQ14" s="293"/>
      <c r="BR14" s="293"/>
      <c r="BS14" s="293"/>
      <c r="BT14" s="293"/>
      <c r="BU14" s="293"/>
      <c r="BV14" s="293"/>
      <c r="BW14" s="293"/>
      <c r="BX14" s="293"/>
      <c r="BY14" s="293"/>
      <c r="BZ14" s="293"/>
      <c r="CA14" s="293"/>
      <c r="CB14" s="293"/>
      <c r="CC14" s="293"/>
      <c r="CD14" s="293"/>
      <c r="CE14" s="293"/>
      <c r="CF14" s="293"/>
      <c r="CG14" s="293"/>
      <c r="CH14" s="293"/>
      <c r="CI14" s="293"/>
      <c r="CJ14" s="293"/>
      <c r="CK14" s="293"/>
      <c r="CL14" s="293"/>
      <c r="CM14" s="293"/>
      <c r="CN14" s="293"/>
      <c r="CO14" s="293"/>
      <c r="CP14" s="293"/>
      <c r="CQ14" s="293"/>
      <c r="CR14" s="293"/>
      <c r="CS14" s="293"/>
      <c r="CT14" s="293"/>
      <c r="CU14" s="293"/>
      <c r="CV14" s="293"/>
      <c r="CW14" s="293"/>
      <c r="CX14" s="293"/>
      <c r="CY14" s="293"/>
      <c r="CZ14" s="293"/>
      <c r="DA14" s="293"/>
      <c r="DB14" s="293"/>
      <c r="DC14" s="293"/>
      <c r="DD14" s="171" t="b">
        <f t="shared" si="5"/>
        <v>1</v>
      </c>
    </row>
    <row r="15" spans="1:112" x14ac:dyDescent="0.25">
      <c r="A15" s="169"/>
      <c r="B15" s="170"/>
      <c r="C15" s="170"/>
      <c r="D15" s="170"/>
      <c r="E15" s="170" t="str">
        <f t="shared" si="1"/>
        <v xml:space="preserve"> </v>
      </c>
      <c r="F15" s="170" t="str">
        <f t="shared" si="2"/>
        <v xml:space="preserve"> </v>
      </c>
      <c r="G15" s="170"/>
      <c r="H15" s="170" t="str">
        <f t="shared" si="0"/>
        <v>Enter owner</v>
      </c>
      <c r="I15" s="170" t="str">
        <f t="shared" si="3"/>
        <v xml:space="preserve"> </v>
      </c>
      <c r="J15" s="290" t="str">
        <f t="shared" si="4"/>
        <v xml:space="preserve"> </v>
      </c>
      <c r="K15" s="290"/>
      <c r="L15" s="290"/>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c r="BH15" s="293"/>
      <c r="BI15" s="293"/>
      <c r="BJ15" s="293"/>
      <c r="BK15" s="293"/>
      <c r="BL15" s="293"/>
      <c r="BM15" s="293"/>
      <c r="BN15" s="293"/>
      <c r="BO15" s="293"/>
      <c r="BP15" s="293"/>
      <c r="BQ15" s="293"/>
      <c r="BR15" s="293"/>
      <c r="BS15" s="293"/>
      <c r="BT15" s="293"/>
      <c r="BU15" s="293"/>
      <c r="BV15" s="293"/>
      <c r="BW15" s="293"/>
      <c r="BX15" s="293"/>
      <c r="BY15" s="293"/>
      <c r="BZ15" s="293"/>
      <c r="CA15" s="293"/>
      <c r="CB15" s="293"/>
      <c r="CC15" s="293"/>
      <c r="CD15" s="293"/>
      <c r="CE15" s="293"/>
      <c r="CF15" s="293"/>
      <c r="CG15" s="293"/>
      <c r="CH15" s="293"/>
      <c r="CI15" s="293"/>
      <c r="CJ15" s="293"/>
      <c r="CK15" s="293"/>
      <c r="CL15" s="293"/>
      <c r="CM15" s="293"/>
      <c r="CN15" s="293"/>
      <c r="CO15" s="293"/>
      <c r="CP15" s="293"/>
      <c r="CQ15" s="293"/>
      <c r="CR15" s="293"/>
      <c r="CS15" s="293"/>
      <c r="CT15" s="293"/>
      <c r="CU15" s="293"/>
      <c r="CV15" s="293"/>
      <c r="CW15" s="293"/>
      <c r="CX15" s="293"/>
      <c r="CY15" s="293"/>
      <c r="CZ15" s="293"/>
      <c r="DA15" s="293"/>
      <c r="DB15" s="293"/>
      <c r="DC15" s="293"/>
      <c r="DD15" s="171" t="b">
        <f t="shared" si="5"/>
        <v>1</v>
      </c>
    </row>
    <row r="16" spans="1:112" x14ac:dyDescent="0.25">
      <c r="A16" s="169"/>
      <c r="B16" s="170"/>
      <c r="C16" s="170"/>
      <c r="D16" s="170"/>
      <c r="E16" s="170" t="str">
        <f t="shared" si="1"/>
        <v xml:space="preserve"> </v>
      </c>
      <c r="F16" s="170" t="str">
        <f t="shared" si="2"/>
        <v xml:space="preserve"> </v>
      </c>
      <c r="G16" s="170"/>
      <c r="H16" s="170" t="str">
        <f t="shared" si="0"/>
        <v>Enter owner</v>
      </c>
      <c r="I16" s="170" t="str">
        <f t="shared" si="3"/>
        <v xml:space="preserve"> </v>
      </c>
      <c r="J16" s="290" t="str">
        <f t="shared" si="4"/>
        <v xml:space="preserve"> </v>
      </c>
      <c r="K16" s="290"/>
      <c r="L16" s="290"/>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293"/>
      <c r="CD16" s="293"/>
      <c r="CE16" s="293"/>
      <c r="CF16" s="293"/>
      <c r="CG16" s="293"/>
      <c r="CH16" s="293"/>
      <c r="CI16" s="293"/>
      <c r="CJ16" s="293"/>
      <c r="CK16" s="293"/>
      <c r="CL16" s="293"/>
      <c r="CM16" s="293"/>
      <c r="CN16" s="293"/>
      <c r="CO16" s="293"/>
      <c r="CP16" s="293"/>
      <c r="CQ16" s="293"/>
      <c r="CR16" s="293"/>
      <c r="CS16" s="293"/>
      <c r="CT16" s="293"/>
      <c r="CU16" s="293"/>
      <c r="CV16" s="293"/>
      <c r="CW16" s="293"/>
      <c r="CX16" s="293"/>
      <c r="CY16" s="293"/>
      <c r="CZ16" s="293"/>
      <c r="DA16" s="293"/>
      <c r="DB16" s="293"/>
      <c r="DC16" s="293"/>
      <c r="DD16" s="171" t="b">
        <f t="shared" si="5"/>
        <v>1</v>
      </c>
    </row>
    <row r="17" spans="1:108" x14ac:dyDescent="0.25">
      <c r="A17" s="169"/>
      <c r="B17" s="170"/>
      <c r="C17" s="170"/>
      <c r="D17" s="170"/>
      <c r="E17" s="170" t="str">
        <f t="shared" si="1"/>
        <v xml:space="preserve"> </v>
      </c>
      <c r="F17" s="170" t="str">
        <f t="shared" si="2"/>
        <v xml:space="preserve"> </v>
      </c>
      <c r="G17" s="170"/>
      <c r="H17" s="170" t="str">
        <f t="shared" si="0"/>
        <v>Enter owner</v>
      </c>
      <c r="I17" s="170" t="str">
        <f t="shared" si="3"/>
        <v xml:space="preserve"> </v>
      </c>
      <c r="J17" s="290" t="str">
        <f t="shared" si="4"/>
        <v xml:space="preserve"> </v>
      </c>
      <c r="K17" s="290"/>
      <c r="L17" s="290"/>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3"/>
      <c r="BG17" s="293"/>
      <c r="BH17" s="293"/>
      <c r="BI17" s="293"/>
      <c r="BJ17" s="293"/>
      <c r="BK17" s="293"/>
      <c r="BL17" s="293"/>
      <c r="BM17" s="293"/>
      <c r="BN17" s="293"/>
      <c r="BO17" s="293"/>
      <c r="BP17" s="293"/>
      <c r="BQ17" s="293"/>
      <c r="BR17" s="293"/>
      <c r="BS17" s="293"/>
      <c r="BT17" s="293"/>
      <c r="BU17" s="293"/>
      <c r="BV17" s="293"/>
      <c r="BW17" s="293"/>
      <c r="BX17" s="293"/>
      <c r="BY17" s="293"/>
      <c r="BZ17" s="293"/>
      <c r="CA17" s="293"/>
      <c r="CB17" s="293"/>
      <c r="CC17" s="293"/>
      <c r="CD17" s="293"/>
      <c r="CE17" s="293"/>
      <c r="CF17" s="293"/>
      <c r="CG17" s="293"/>
      <c r="CH17" s="293"/>
      <c r="CI17" s="293"/>
      <c r="CJ17" s="293"/>
      <c r="CK17" s="293"/>
      <c r="CL17" s="293"/>
      <c r="CM17" s="293"/>
      <c r="CN17" s="293"/>
      <c r="CO17" s="293"/>
      <c r="CP17" s="293"/>
      <c r="CQ17" s="293"/>
      <c r="CR17" s="293"/>
      <c r="CS17" s="293"/>
      <c r="CT17" s="293"/>
      <c r="CU17" s="293"/>
      <c r="CV17" s="293"/>
      <c r="CW17" s="293"/>
      <c r="CX17" s="293"/>
      <c r="CY17" s="293"/>
      <c r="CZ17" s="293"/>
      <c r="DA17" s="293"/>
      <c r="DB17" s="293"/>
      <c r="DC17" s="293"/>
      <c r="DD17" s="171" t="b">
        <f t="shared" si="5"/>
        <v>1</v>
      </c>
    </row>
    <row r="18" spans="1:108" x14ac:dyDescent="0.25">
      <c r="A18" s="169"/>
      <c r="B18" s="170"/>
      <c r="C18" s="170"/>
      <c r="D18" s="170"/>
      <c r="E18" s="170" t="str">
        <f t="shared" si="1"/>
        <v xml:space="preserve"> </v>
      </c>
      <c r="F18" s="170" t="str">
        <f t="shared" si="2"/>
        <v xml:space="preserve"> </v>
      </c>
      <c r="G18" s="170"/>
      <c r="H18" s="170" t="str">
        <f t="shared" si="0"/>
        <v>Enter owner</v>
      </c>
      <c r="I18" s="170" t="str">
        <f t="shared" si="3"/>
        <v xml:space="preserve"> </v>
      </c>
      <c r="J18" s="290" t="str">
        <f t="shared" si="4"/>
        <v xml:space="preserve"> </v>
      </c>
      <c r="K18" s="290"/>
      <c r="L18" s="290"/>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3"/>
      <c r="BG18" s="293"/>
      <c r="BH18" s="293"/>
      <c r="BI18" s="293"/>
      <c r="BJ18" s="293"/>
      <c r="BK18" s="293"/>
      <c r="BL18" s="293"/>
      <c r="BM18" s="293"/>
      <c r="BN18" s="293"/>
      <c r="BO18" s="293"/>
      <c r="BP18" s="293"/>
      <c r="BQ18" s="293"/>
      <c r="BR18" s="293"/>
      <c r="BS18" s="293"/>
      <c r="BT18" s="293"/>
      <c r="BU18" s="293"/>
      <c r="BV18" s="293"/>
      <c r="BW18" s="293"/>
      <c r="BX18" s="293"/>
      <c r="BY18" s="293"/>
      <c r="BZ18" s="293"/>
      <c r="CA18" s="293"/>
      <c r="CB18" s="293"/>
      <c r="CC18" s="293"/>
      <c r="CD18" s="293"/>
      <c r="CE18" s="293"/>
      <c r="CF18" s="293"/>
      <c r="CG18" s="293"/>
      <c r="CH18" s="293"/>
      <c r="CI18" s="293"/>
      <c r="CJ18" s="293"/>
      <c r="CK18" s="293"/>
      <c r="CL18" s="293"/>
      <c r="CM18" s="293"/>
      <c r="CN18" s="293"/>
      <c r="CO18" s="293"/>
      <c r="CP18" s="293"/>
      <c r="CQ18" s="293"/>
      <c r="CR18" s="293"/>
      <c r="CS18" s="293"/>
      <c r="CT18" s="293"/>
      <c r="CU18" s="293"/>
      <c r="CV18" s="293"/>
      <c r="CW18" s="293"/>
      <c r="CX18" s="293"/>
      <c r="CY18" s="293"/>
      <c r="CZ18" s="293"/>
      <c r="DA18" s="293"/>
      <c r="DB18" s="293"/>
      <c r="DC18" s="293"/>
      <c r="DD18" s="171" t="b">
        <f t="shared" si="5"/>
        <v>1</v>
      </c>
    </row>
    <row r="19" spans="1:108" x14ac:dyDescent="0.25">
      <c r="A19" s="169"/>
      <c r="B19" s="170"/>
      <c r="C19" s="170"/>
      <c r="D19" s="170"/>
      <c r="E19" s="170" t="str">
        <f t="shared" si="1"/>
        <v xml:space="preserve"> </v>
      </c>
      <c r="F19" s="170" t="str">
        <f t="shared" si="2"/>
        <v xml:space="preserve"> </v>
      </c>
      <c r="G19" s="170"/>
      <c r="H19" s="170" t="str">
        <f t="shared" si="0"/>
        <v>Enter owner</v>
      </c>
      <c r="I19" s="170" t="str">
        <f t="shared" si="3"/>
        <v xml:space="preserve"> </v>
      </c>
      <c r="J19" s="290" t="str">
        <f t="shared" si="4"/>
        <v xml:space="preserve"> </v>
      </c>
      <c r="K19" s="290"/>
      <c r="L19" s="290"/>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3"/>
      <c r="AS19" s="293"/>
      <c r="AT19" s="293"/>
      <c r="AU19" s="293"/>
      <c r="AV19" s="293"/>
      <c r="AW19" s="293"/>
      <c r="AX19" s="293"/>
      <c r="AY19" s="293"/>
      <c r="AZ19" s="293"/>
      <c r="BA19" s="293"/>
      <c r="BB19" s="293"/>
      <c r="BC19" s="293"/>
      <c r="BD19" s="293"/>
      <c r="BE19" s="293"/>
      <c r="BF19" s="293"/>
      <c r="BG19" s="293"/>
      <c r="BH19" s="293"/>
      <c r="BI19" s="293"/>
      <c r="BJ19" s="293"/>
      <c r="BK19" s="293"/>
      <c r="BL19" s="293"/>
      <c r="BM19" s="293"/>
      <c r="BN19" s="293"/>
      <c r="BO19" s="293"/>
      <c r="BP19" s="293"/>
      <c r="BQ19" s="293"/>
      <c r="BR19" s="293"/>
      <c r="BS19" s="293"/>
      <c r="BT19" s="293"/>
      <c r="BU19" s="293"/>
      <c r="BV19" s="293"/>
      <c r="BW19" s="293"/>
      <c r="BX19" s="293"/>
      <c r="BY19" s="293"/>
      <c r="BZ19" s="293"/>
      <c r="CA19" s="293"/>
      <c r="CB19" s="293"/>
      <c r="CC19" s="293"/>
      <c r="CD19" s="293"/>
      <c r="CE19" s="293"/>
      <c r="CF19" s="293"/>
      <c r="CG19" s="293"/>
      <c r="CH19" s="293"/>
      <c r="CI19" s="293"/>
      <c r="CJ19" s="293"/>
      <c r="CK19" s="293"/>
      <c r="CL19" s="293"/>
      <c r="CM19" s="293"/>
      <c r="CN19" s="293"/>
      <c r="CO19" s="293"/>
      <c r="CP19" s="293"/>
      <c r="CQ19" s="293"/>
      <c r="CR19" s="293"/>
      <c r="CS19" s="293"/>
      <c r="CT19" s="293"/>
      <c r="CU19" s="293"/>
      <c r="CV19" s="293"/>
      <c r="CW19" s="293"/>
      <c r="CX19" s="293"/>
      <c r="CY19" s="293"/>
      <c r="CZ19" s="293"/>
      <c r="DA19" s="293"/>
      <c r="DB19" s="293"/>
      <c r="DC19" s="293"/>
      <c r="DD19" s="171" t="b">
        <f t="shared" si="5"/>
        <v>1</v>
      </c>
    </row>
    <row r="20" spans="1:108" x14ac:dyDescent="0.25">
      <c r="A20" s="169"/>
      <c r="B20" s="170"/>
      <c r="C20" s="170"/>
      <c r="D20" s="170"/>
      <c r="E20" s="170" t="str">
        <f t="shared" si="1"/>
        <v xml:space="preserve"> </v>
      </c>
      <c r="F20" s="170" t="str">
        <f t="shared" si="2"/>
        <v xml:space="preserve"> </v>
      </c>
      <c r="G20" s="170"/>
      <c r="H20" s="170" t="str">
        <f t="shared" si="0"/>
        <v>Enter owner</v>
      </c>
      <c r="I20" s="170" t="str">
        <f t="shared" si="3"/>
        <v xml:space="preserve"> </v>
      </c>
      <c r="J20" s="290" t="str">
        <f t="shared" si="4"/>
        <v xml:space="preserve"> </v>
      </c>
      <c r="K20" s="290"/>
      <c r="L20" s="290"/>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3"/>
      <c r="AS20" s="293"/>
      <c r="AT20" s="293"/>
      <c r="AU20" s="293"/>
      <c r="AV20" s="293"/>
      <c r="AW20" s="293"/>
      <c r="AX20" s="293"/>
      <c r="AY20" s="293"/>
      <c r="AZ20" s="293"/>
      <c r="BA20" s="293"/>
      <c r="BB20" s="293"/>
      <c r="BC20" s="293"/>
      <c r="BD20" s="293"/>
      <c r="BE20" s="293"/>
      <c r="BF20" s="293"/>
      <c r="BG20" s="293"/>
      <c r="BH20" s="293"/>
      <c r="BI20" s="293"/>
      <c r="BJ20" s="293"/>
      <c r="BK20" s="293"/>
      <c r="BL20" s="293"/>
      <c r="BM20" s="293"/>
      <c r="BN20" s="293"/>
      <c r="BO20" s="293"/>
      <c r="BP20" s="293"/>
      <c r="BQ20" s="293"/>
      <c r="BR20" s="293"/>
      <c r="BS20" s="293"/>
      <c r="BT20" s="293"/>
      <c r="BU20" s="293"/>
      <c r="BV20" s="293"/>
      <c r="BW20" s="293"/>
      <c r="BX20" s="293"/>
      <c r="BY20" s="293"/>
      <c r="BZ20" s="293"/>
      <c r="CA20" s="293"/>
      <c r="CB20" s="293"/>
      <c r="CC20" s="293"/>
      <c r="CD20" s="293"/>
      <c r="CE20" s="293"/>
      <c r="CF20" s="293"/>
      <c r="CG20" s="293"/>
      <c r="CH20" s="293"/>
      <c r="CI20" s="293"/>
      <c r="CJ20" s="293"/>
      <c r="CK20" s="293"/>
      <c r="CL20" s="293"/>
      <c r="CM20" s="293"/>
      <c r="CN20" s="293"/>
      <c r="CO20" s="293"/>
      <c r="CP20" s="293"/>
      <c r="CQ20" s="293"/>
      <c r="CR20" s="293"/>
      <c r="CS20" s="293"/>
      <c r="CT20" s="293"/>
      <c r="CU20" s="293"/>
      <c r="CV20" s="293"/>
      <c r="CW20" s="293"/>
      <c r="CX20" s="293"/>
      <c r="CY20" s="293"/>
      <c r="CZ20" s="293"/>
      <c r="DA20" s="293"/>
      <c r="DB20" s="293"/>
      <c r="DC20" s="293"/>
      <c r="DD20" s="171" t="b">
        <f t="shared" si="5"/>
        <v>1</v>
      </c>
    </row>
    <row r="21" spans="1:108" x14ac:dyDescent="0.25">
      <c r="A21" s="169"/>
      <c r="B21" s="170"/>
      <c r="C21" s="170"/>
      <c r="D21" s="170"/>
      <c r="E21" s="170" t="str">
        <f t="shared" si="1"/>
        <v xml:space="preserve"> </v>
      </c>
      <c r="F21" s="170" t="str">
        <f t="shared" si="2"/>
        <v xml:space="preserve"> </v>
      </c>
      <c r="G21" s="170"/>
      <c r="H21" s="170" t="str">
        <f t="shared" si="0"/>
        <v>Enter owner</v>
      </c>
      <c r="I21" s="170" t="str">
        <f t="shared" si="3"/>
        <v xml:space="preserve"> </v>
      </c>
      <c r="J21" s="290" t="str">
        <f t="shared" si="4"/>
        <v xml:space="preserve"> </v>
      </c>
      <c r="K21" s="290"/>
      <c r="L21" s="290"/>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293"/>
      <c r="CD21" s="293"/>
      <c r="CE21" s="293"/>
      <c r="CF21" s="293"/>
      <c r="CG21" s="293"/>
      <c r="CH21" s="293"/>
      <c r="CI21" s="293"/>
      <c r="CJ21" s="293"/>
      <c r="CK21" s="293"/>
      <c r="CL21" s="293"/>
      <c r="CM21" s="293"/>
      <c r="CN21" s="293"/>
      <c r="CO21" s="293"/>
      <c r="CP21" s="293"/>
      <c r="CQ21" s="293"/>
      <c r="CR21" s="293"/>
      <c r="CS21" s="293"/>
      <c r="CT21" s="293"/>
      <c r="CU21" s="293"/>
      <c r="CV21" s="293"/>
      <c r="CW21" s="293"/>
      <c r="CX21" s="293"/>
      <c r="CY21" s="293"/>
      <c r="CZ21" s="293"/>
      <c r="DA21" s="293"/>
      <c r="DB21" s="293"/>
      <c r="DC21" s="293"/>
      <c r="DD21" s="171" t="b">
        <f t="shared" si="5"/>
        <v>1</v>
      </c>
    </row>
    <row r="22" spans="1:108" x14ac:dyDescent="0.25">
      <c r="A22" s="169"/>
      <c r="B22" s="170"/>
      <c r="C22" s="170"/>
      <c r="D22" s="170"/>
      <c r="E22" s="170" t="str">
        <f t="shared" si="1"/>
        <v xml:space="preserve"> </v>
      </c>
      <c r="F22" s="170" t="str">
        <f t="shared" si="2"/>
        <v xml:space="preserve"> </v>
      </c>
      <c r="G22" s="170"/>
      <c r="H22" s="170" t="str">
        <f t="shared" si="0"/>
        <v>Enter owner</v>
      </c>
      <c r="I22" s="170" t="str">
        <f t="shared" si="3"/>
        <v xml:space="preserve"> </v>
      </c>
      <c r="J22" s="290" t="str">
        <f t="shared" si="4"/>
        <v xml:space="preserve"> </v>
      </c>
      <c r="K22" s="290"/>
      <c r="L22" s="290"/>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171" t="b">
        <f t="shared" si="5"/>
        <v>1</v>
      </c>
    </row>
    <row r="23" spans="1:108" x14ac:dyDescent="0.25">
      <c r="A23" s="169"/>
      <c r="B23" s="170"/>
      <c r="C23" s="170"/>
      <c r="D23" s="170"/>
      <c r="E23" s="170" t="str">
        <f t="shared" si="1"/>
        <v xml:space="preserve"> </v>
      </c>
      <c r="F23" s="170" t="str">
        <f t="shared" si="2"/>
        <v xml:space="preserve"> </v>
      </c>
      <c r="G23" s="170"/>
      <c r="H23" s="170" t="str">
        <f t="shared" si="0"/>
        <v>Enter owner</v>
      </c>
      <c r="I23" s="170" t="str">
        <f t="shared" si="3"/>
        <v xml:space="preserve"> </v>
      </c>
      <c r="J23" s="290" t="str">
        <f t="shared" si="4"/>
        <v xml:space="preserve"> </v>
      </c>
      <c r="K23" s="290"/>
      <c r="L23" s="290"/>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293"/>
      <c r="AK23" s="293"/>
      <c r="AL23" s="293"/>
      <c r="AM23" s="293"/>
      <c r="AN23" s="293"/>
      <c r="AO23" s="293"/>
      <c r="AP23" s="293"/>
      <c r="AQ23" s="293"/>
      <c r="AR23" s="293"/>
      <c r="AS23" s="293"/>
      <c r="AT23" s="293"/>
      <c r="AU23" s="293"/>
      <c r="AV23" s="293"/>
      <c r="AW23" s="293"/>
      <c r="AX23" s="293"/>
      <c r="AY23" s="293"/>
      <c r="AZ23" s="293"/>
      <c r="BA23" s="293"/>
      <c r="BB23" s="293"/>
      <c r="BC23" s="293"/>
      <c r="BD23" s="293"/>
      <c r="BE23" s="293"/>
      <c r="BF23" s="293"/>
      <c r="BG23" s="293"/>
      <c r="BH23" s="293"/>
      <c r="BI23" s="293"/>
      <c r="BJ23" s="293"/>
      <c r="BK23" s="293"/>
      <c r="BL23" s="293"/>
      <c r="BM23" s="293"/>
      <c r="BN23" s="293"/>
      <c r="BO23" s="293"/>
      <c r="BP23" s="293"/>
      <c r="BQ23" s="293"/>
      <c r="BR23" s="293"/>
      <c r="BS23" s="293"/>
      <c r="BT23" s="293"/>
      <c r="BU23" s="293"/>
      <c r="BV23" s="293"/>
      <c r="BW23" s="293"/>
      <c r="BX23" s="293"/>
      <c r="BY23" s="293"/>
      <c r="BZ23" s="293"/>
      <c r="CA23" s="293"/>
      <c r="CB23" s="293"/>
      <c r="CC23" s="293"/>
      <c r="CD23" s="293"/>
      <c r="CE23" s="293"/>
      <c r="CF23" s="293"/>
      <c r="CG23" s="293"/>
      <c r="CH23" s="293"/>
      <c r="CI23" s="293"/>
      <c r="CJ23" s="293"/>
      <c r="CK23" s="293"/>
      <c r="CL23" s="293"/>
      <c r="CM23" s="293"/>
      <c r="CN23" s="293"/>
      <c r="CO23" s="293"/>
      <c r="CP23" s="293"/>
      <c r="CQ23" s="293"/>
      <c r="CR23" s="293"/>
      <c r="CS23" s="293"/>
      <c r="CT23" s="293"/>
      <c r="CU23" s="293"/>
      <c r="CV23" s="293"/>
      <c r="CW23" s="293"/>
      <c r="CX23" s="293"/>
      <c r="CY23" s="293"/>
      <c r="CZ23" s="293"/>
      <c r="DA23" s="293"/>
      <c r="DB23" s="293"/>
      <c r="DC23" s="293"/>
      <c r="DD23" s="171" t="b">
        <f t="shared" si="5"/>
        <v>1</v>
      </c>
    </row>
    <row r="24" spans="1:108" x14ac:dyDescent="0.25">
      <c r="A24" s="169"/>
      <c r="B24" s="170"/>
      <c r="C24" s="170"/>
      <c r="D24" s="170"/>
      <c r="E24" s="170" t="str">
        <f t="shared" si="1"/>
        <v xml:space="preserve"> </v>
      </c>
      <c r="F24" s="170" t="str">
        <f t="shared" si="2"/>
        <v xml:space="preserve"> </v>
      </c>
      <c r="G24" s="170"/>
      <c r="H24" s="170" t="str">
        <f t="shared" si="0"/>
        <v>Enter owner</v>
      </c>
      <c r="I24" s="170" t="str">
        <f t="shared" si="3"/>
        <v xml:space="preserve"> </v>
      </c>
      <c r="J24" s="290" t="str">
        <f t="shared" si="4"/>
        <v xml:space="preserve"> </v>
      </c>
      <c r="K24" s="290"/>
      <c r="L24" s="290"/>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293"/>
      <c r="AK24" s="293"/>
      <c r="AL24" s="293"/>
      <c r="AM24" s="293"/>
      <c r="AN24" s="293"/>
      <c r="AO24" s="293"/>
      <c r="AP24" s="293"/>
      <c r="AQ24" s="293"/>
      <c r="AR24" s="293"/>
      <c r="AS24" s="293"/>
      <c r="AT24" s="293"/>
      <c r="AU24" s="293"/>
      <c r="AV24" s="293"/>
      <c r="AW24" s="293"/>
      <c r="AX24" s="293"/>
      <c r="AY24" s="293"/>
      <c r="AZ24" s="293"/>
      <c r="BA24" s="293"/>
      <c r="BB24" s="293"/>
      <c r="BC24" s="293"/>
      <c r="BD24" s="293"/>
      <c r="BE24" s="293"/>
      <c r="BF24" s="293"/>
      <c r="BG24" s="293"/>
      <c r="BH24" s="293"/>
      <c r="BI24" s="293"/>
      <c r="BJ24" s="293"/>
      <c r="BK24" s="293"/>
      <c r="BL24" s="293"/>
      <c r="BM24" s="293"/>
      <c r="BN24" s="293"/>
      <c r="BO24" s="293"/>
      <c r="BP24" s="293"/>
      <c r="BQ24" s="293"/>
      <c r="BR24" s="293"/>
      <c r="BS24" s="293"/>
      <c r="BT24" s="293"/>
      <c r="BU24" s="293"/>
      <c r="BV24" s="293"/>
      <c r="BW24" s="293"/>
      <c r="BX24" s="293"/>
      <c r="BY24" s="293"/>
      <c r="BZ24" s="293"/>
      <c r="CA24" s="293"/>
      <c r="CB24" s="293"/>
      <c r="CC24" s="293"/>
      <c r="CD24" s="293"/>
      <c r="CE24" s="293"/>
      <c r="CF24" s="293"/>
      <c r="CG24" s="293"/>
      <c r="CH24" s="293"/>
      <c r="CI24" s="293"/>
      <c r="CJ24" s="293"/>
      <c r="CK24" s="293"/>
      <c r="CL24" s="293"/>
      <c r="CM24" s="293"/>
      <c r="CN24" s="293"/>
      <c r="CO24" s="293"/>
      <c r="CP24" s="293"/>
      <c r="CQ24" s="293"/>
      <c r="CR24" s="293"/>
      <c r="CS24" s="293"/>
      <c r="CT24" s="293"/>
      <c r="CU24" s="293"/>
      <c r="CV24" s="293"/>
      <c r="CW24" s="293"/>
      <c r="CX24" s="293"/>
      <c r="CY24" s="293"/>
      <c r="CZ24" s="293"/>
      <c r="DA24" s="293"/>
      <c r="DB24" s="293"/>
      <c r="DC24" s="293"/>
      <c r="DD24" s="171" t="b">
        <f t="shared" si="5"/>
        <v>1</v>
      </c>
    </row>
    <row r="25" spans="1:108" x14ac:dyDescent="0.25">
      <c r="A25" s="169"/>
      <c r="B25" s="170"/>
      <c r="C25" s="170"/>
      <c r="D25" s="170"/>
      <c r="E25" s="170" t="str">
        <f t="shared" si="1"/>
        <v xml:space="preserve"> </v>
      </c>
      <c r="F25" s="170" t="str">
        <f t="shared" si="2"/>
        <v xml:space="preserve"> </v>
      </c>
      <c r="G25" s="170"/>
      <c r="H25" s="170" t="str">
        <f t="shared" si="0"/>
        <v>Enter owner</v>
      </c>
      <c r="I25" s="170" t="str">
        <f t="shared" si="3"/>
        <v xml:space="preserve"> </v>
      </c>
      <c r="J25" s="290" t="str">
        <f t="shared" si="4"/>
        <v xml:space="preserve"> </v>
      </c>
      <c r="K25" s="290"/>
      <c r="L25" s="290"/>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293"/>
      <c r="AK25" s="293"/>
      <c r="AL25" s="293"/>
      <c r="AM25" s="293"/>
      <c r="AN25" s="293"/>
      <c r="AO25" s="293"/>
      <c r="AP25" s="293"/>
      <c r="AQ25" s="293"/>
      <c r="AR25" s="293"/>
      <c r="AS25" s="293"/>
      <c r="AT25" s="293"/>
      <c r="AU25" s="293"/>
      <c r="AV25" s="293"/>
      <c r="AW25" s="293"/>
      <c r="AX25" s="293"/>
      <c r="AY25" s="293"/>
      <c r="AZ25" s="293"/>
      <c r="BA25" s="293"/>
      <c r="BB25" s="293"/>
      <c r="BC25" s="293"/>
      <c r="BD25" s="293"/>
      <c r="BE25" s="293"/>
      <c r="BF25" s="293"/>
      <c r="BG25" s="293"/>
      <c r="BH25" s="293"/>
      <c r="BI25" s="293"/>
      <c r="BJ25" s="293"/>
      <c r="BK25" s="293"/>
      <c r="BL25" s="293"/>
      <c r="BM25" s="293"/>
      <c r="BN25" s="293"/>
      <c r="BO25" s="293"/>
      <c r="BP25" s="293"/>
      <c r="BQ25" s="293"/>
      <c r="BR25" s="293"/>
      <c r="BS25" s="293"/>
      <c r="BT25" s="293"/>
      <c r="BU25" s="293"/>
      <c r="BV25" s="293"/>
      <c r="BW25" s="293"/>
      <c r="BX25" s="293"/>
      <c r="BY25" s="293"/>
      <c r="BZ25" s="293"/>
      <c r="CA25" s="293"/>
      <c r="CB25" s="293"/>
      <c r="CC25" s="293"/>
      <c r="CD25" s="293"/>
      <c r="CE25" s="293"/>
      <c r="CF25" s="293"/>
      <c r="CG25" s="293"/>
      <c r="CH25" s="293"/>
      <c r="CI25" s="293"/>
      <c r="CJ25" s="293"/>
      <c r="CK25" s="293"/>
      <c r="CL25" s="293"/>
      <c r="CM25" s="293"/>
      <c r="CN25" s="293"/>
      <c r="CO25" s="293"/>
      <c r="CP25" s="293"/>
      <c r="CQ25" s="293"/>
      <c r="CR25" s="293"/>
      <c r="CS25" s="293"/>
      <c r="CT25" s="293"/>
      <c r="CU25" s="293"/>
      <c r="CV25" s="293"/>
      <c r="CW25" s="293"/>
      <c r="CX25" s="293"/>
      <c r="CY25" s="293"/>
      <c r="CZ25" s="293"/>
      <c r="DA25" s="293"/>
      <c r="DB25" s="293"/>
      <c r="DC25" s="293"/>
      <c r="DD25" s="171" t="b">
        <f t="shared" si="5"/>
        <v>1</v>
      </c>
    </row>
    <row r="26" spans="1:108" x14ac:dyDescent="0.25">
      <c r="A26" s="169"/>
      <c r="B26" s="170"/>
      <c r="C26" s="170"/>
      <c r="D26" s="170"/>
      <c r="E26" s="170" t="str">
        <f t="shared" si="1"/>
        <v xml:space="preserve"> </v>
      </c>
      <c r="F26" s="170" t="str">
        <f t="shared" si="2"/>
        <v xml:space="preserve"> </v>
      </c>
      <c r="G26" s="170"/>
      <c r="H26" s="170" t="str">
        <f t="shared" si="0"/>
        <v>Enter owner</v>
      </c>
      <c r="I26" s="170" t="str">
        <f t="shared" si="3"/>
        <v xml:space="preserve"> </v>
      </c>
      <c r="J26" s="290" t="str">
        <f t="shared" si="4"/>
        <v xml:space="preserve"> </v>
      </c>
      <c r="K26" s="290"/>
      <c r="L26" s="290"/>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3"/>
      <c r="CZ26" s="293"/>
      <c r="DA26" s="293"/>
      <c r="DB26" s="293"/>
      <c r="DC26" s="293"/>
      <c r="DD26" s="171" t="b">
        <f t="shared" si="5"/>
        <v>1</v>
      </c>
    </row>
    <row r="27" spans="1:108" x14ac:dyDescent="0.25">
      <c r="A27" s="169"/>
      <c r="B27" s="170"/>
      <c r="C27" s="170"/>
      <c r="D27" s="170"/>
      <c r="E27" s="170" t="str">
        <f t="shared" si="1"/>
        <v xml:space="preserve"> </v>
      </c>
      <c r="F27" s="170" t="str">
        <f t="shared" si="2"/>
        <v xml:space="preserve"> </v>
      </c>
      <c r="G27" s="170"/>
      <c r="H27" s="170" t="str">
        <f t="shared" si="0"/>
        <v>Enter owner</v>
      </c>
      <c r="I27" s="170" t="str">
        <f t="shared" si="3"/>
        <v xml:space="preserve"> </v>
      </c>
      <c r="J27" s="290" t="str">
        <f t="shared" si="4"/>
        <v xml:space="preserve"> </v>
      </c>
      <c r="K27" s="290"/>
      <c r="L27" s="290"/>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293"/>
      <c r="AK27" s="293"/>
      <c r="AL27" s="293"/>
      <c r="AM27" s="293"/>
      <c r="AN27" s="293"/>
      <c r="AO27" s="293"/>
      <c r="AP27" s="293"/>
      <c r="AQ27" s="293"/>
      <c r="AR27" s="293"/>
      <c r="AS27" s="293"/>
      <c r="AT27" s="293"/>
      <c r="AU27" s="293"/>
      <c r="AV27" s="293"/>
      <c r="AW27" s="293"/>
      <c r="AX27" s="293"/>
      <c r="AY27" s="293"/>
      <c r="AZ27" s="293"/>
      <c r="BA27" s="293"/>
      <c r="BB27" s="293"/>
      <c r="BC27" s="293"/>
      <c r="BD27" s="293"/>
      <c r="BE27" s="293"/>
      <c r="BF27" s="293"/>
      <c r="BG27" s="293"/>
      <c r="BH27" s="293"/>
      <c r="BI27" s="293"/>
      <c r="BJ27" s="293"/>
      <c r="BK27" s="293"/>
      <c r="BL27" s="293"/>
      <c r="BM27" s="293"/>
      <c r="BN27" s="293"/>
      <c r="BO27" s="293"/>
      <c r="BP27" s="293"/>
      <c r="BQ27" s="293"/>
      <c r="BR27" s="293"/>
      <c r="BS27" s="293"/>
      <c r="BT27" s="293"/>
      <c r="BU27" s="293"/>
      <c r="BV27" s="293"/>
      <c r="BW27" s="293"/>
      <c r="BX27" s="293"/>
      <c r="BY27" s="293"/>
      <c r="BZ27" s="293"/>
      <c r="CA27" s="293"/>
      <c r="CB27" s="293"/>
      <c r="CC27" s="293"/>
      <c r="CD27" s="293"/>
      <c r="CE27" s="293"/>
      <c r="CF27" s="293"/>
      <c r="CG27" s="293"/>
      <c r="CH27" s="293"/>
      <c r="CI27" s="293"/>
      <c r="CJ27" s="293"/>
      <c r="CK27" s="293"/>
      <c r="CL27" s="293"/>
      <c r="CM27" s="293"/>
      <c r="CN27" s="293"/>
      <c r="CO27" s="293"/>
      <c r="CP27" s="293"/>
      <c r="CQ27" s="293"/>
      <c r="CR27" s="293"/>
      <c r="CS27" s="293"/>
      <c r="CT27" s="293"/>
      <c r="CU27" s="293"/>
      <c r="CV27" s="293"/>
      <c r="CW27" s="293"/>
      <c r="CX27" s="293"/>
      <c r="CY27" s="293"/>
      <c r="CZ27" s="293"/>
      <c r="DA27" s="293"/>
      <c r="DB27" s="293"/>
      <c r="DC27" s="293"/>
      <c r="DD27" s="171" t="b">
        <f t="shared" si="5"/>
        <v>1</v>
      </c>
    </row>
    <row r="28" spans="1:108" x14ac:dyDescent="0.25">
      <c r="A28" s="169"/>
      <c r="B28" s="170"/>
      <c r="C28" s="170"/>
      <c r="D28" s="170"/>
      <c r="E28" s="170" t="str">
        <f t="shared" si="1"/>
        <v xml:space="preserve"> </v>
      </c>
      <c r="F28" s="170" t="str">
        <f t="shared" si="2"/>
        <v xml:space="preserve"> </v>
      </c>
      <c r="G28" s="170"/>
      <c r="H28" s="170" t="str">
        <f t="shared" si="0"/>
        <v>Enter owner</v>
      </c>
      <c r="I28" s="170" t="str">
        <f t="shared" si="3"/>
        <v xml:space="preserve"> </v>
      </c>
      <c r="J28" s="290" t="str">
        <f t="shared" si="4"/>
        <v xml:space="preserve"> </v>
      </c>
      <c r="K28" s="290"/>
      <c r="L28" s="290"/>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293"/>
      <c r="AK28" s="293"/>
      <c r="AL28" s="293"/>
      <c r="AM28" s="293"/>
      <c r="AN28" s="293"/>
      <c r="AO28" s="293"/>
      <c r="AP28" s="293"/>
      <c r="AQ28" s="293"/>
      <c r="AR28" s="293"/>
      <c r="AS28" s="293"/>
      <c r="AT28" s="293"/>
      <c r="AU28" s="293"/>
      <c r="AV28" s="293"/>
      <c r="AW28" s="293"/>
      <c r="AX28" s="293"/>
      <c r="AY28" s="293"/>
      <c r="AZ28" s="293"/>
      <c r="BA28" s="293"/>
      <c r="BB28" s="293"/>
      <c r="BC28" s="293"/>
      <c r="BD28" s="293"/>
      <c r="BE28" s="293"/>
      <c r="BF28" s="293"/>
      <c r="BG28" s="293"/>
      <c r="BH28" s="293"/>
      <c r="BI28" s="293"/>
      <c r="BJ28" s="293"/>
      <c r="BK28" s="293"/>
      <c r="BL28" s="293"/>
      <c r="BM28" s="293"/>
      <c r="BN28" s="293"/>
      <c r="BO28" s="293"/>
      <c r="BP28" s="293"/>
      <c r="BQ28" s="293"/>
      <c r="BR28" s="293"/>
      <c r="BS28" s="293"/>
      <c r="BT28" s="293"/>
      <c r="BU28" s="293"/>
      <c r="BV28" s="293"/>
      <c r="BW28" s="293"/>
      <c r="BX28" s="293"/>
      <c r="BY28" s="293"/>
      <c r="BZ28" s="293"/>
      <c r="CA28" s="293"/>
      <c r="CB28" s="293"/>
      <c r="CC28" s="293"/>
      <c r="CD28" s="293"/>
      <c r="CE28" s="293"/>
      <c r="CF28" s="293"/>
      <c r="CG28" s="293"/>
      <c r="CH28" s="293"/>
      <c r="CI28" s="293"/>
      <c r="CJ28" s="293"/>
      <c r="CK28" s="293"/>
      <c r="CL28" s="293"/>
      <c r="CM28" s="293"/>
      <c r="CN28" s="293"/>
      <c r="CO28" s="293"/>
      <c r="CP28" s="293"/>
      <c r="CQ28" s="293"/>
      <c r="CR28" s="293"/>
      <c r="CS28" s="293"/>
      <c r="CT28" s="293"/>
      <c r="CU28" s="293"/>
      <c r="CV28" s="293"/>
      <c r="CW28" s="293"/>
      <c r="CX28" s="293"/>
      <c r="CY28" s="293"/>
      <c r="CZ28" s="293"/>
      <c r="DA28" s="293"/>
      <c r="DB28" s="293"/>
      <c r="DC28" s="293"/>
      <c r="DD28" s="171" t="b">
        <f t="shared" si="5"/>
        <v>1</v>
      </c>
    </row>
    <row r="29" spans="1:108" x14ac:dyDescent="0.25">
      <c r="A29" s="169"/>
      <c r="B29" s="170"/>
      <c r="C29" s="170"/>
      <c r="D29" s="170"/>
      <c r="E29" s="170" t="str">
        <f t="shared" si="1"/>
        <v xml:space="preserve"> </v>
      </c>
      <c r="F29" s="170" t="str">
        <f t="shared" si="2"/>
        <v xml:space="preserve"> </v>
      </c>
      <c r="G29" s="170"/>
      <c r="H29" s="170" t="str">
        <f t="shared" si="0"/>
        <v>Enter owner</v>
      </c>
      <c r="I29" s="170" t="str">
        <f t="shared" si="3"/>
        <v xml:space="preserve"> </v>
      </c>
      <c r="J29" s="290" t="str">
        <f t="shared" si="4"/>
        <v xml:space="preserve"> </v>
      </c>
      <c r="K29" s="290"/>
      <c r="L29" s="290"/>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171" t="b">
        <f t="shared" si="5"/>
        <v>1</v>
      </c>
    </row>
    <row r="30" spans="1:108" x14ac:dyDescent="0.25">
      <c r="A30" s="169"/>
      <c r="B30" s="170"/>
      <c r="C30" s="170"/>
      <c r="D30" s="170"/>
      <c r="E30" s="170" t="str">
        <f t="shared" si="1"/>
        <v xml:space="preserve"> </v>
      </c>
      <c r="F30" s="170" t="str">
        <f t="shared" si="2"/>
        <v xml:space="preserve"> </v>
      </c>
      <c r="G30" s="170"/>
      <c r="H30" s="170" t="str">
        <f t="shared" si="0"/>
        <v>Enter owner</v>
      </c>
      <c r="I30" s="170" t="str">
        <f t="shared" si="3"/>
        <v xml:space="preserve"> </v>
      </c>
      <c r="J30" s="290" t="str">
        <f t="shared" si="4"/>
        <v xml:space="preserve"> </v>
      </c>
      <c r="K30" s="290"/>
      <c r="L30" s="290"/>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171" t="b">
        <f t="shared" si="5"/>
        <v>1</v>
      </c>
    </row>
    <row r="31" spans="1:108" x14ac:dyDescent="0.25">
      <c r="A31" s="169"/>
      <c r="B31" s="170"/>
      <c r="C31" s="170"/>
      <c r="D31" s="170"/>
      <c r="E31" s="170" t="str">
        <f t="shared" si="1"/>
        <v xml:space="preserve"> </v>
      </c>
      <c r="F31" s="170" t="str">
        <f t="shared" si="2"/>
        <v xml:space="preserve"> </v>
      </c>
      <c r="G31" s="170"/>
      <c r="H31" s="170" t="str">
        <f t="shared" si="0"/>
        <v>Enter owner</v>
      </c>
      <c r="I31" s="170" t="str">
        <f t="shared" si="3"/>
        <v xml:space="preserve"> </v>
      </c>
      <c r="J31" s="290" t="str">
        <f t="shared" si="4"/>
        <v xml:space="preserve"> </v>
      </c>
      <c r="K31" s="290"/>
      <c r="L31" s="290"/>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171" t="b">
        <f t="shared" si="5"/>
        <v>1</v>
      </c>
    </row>
    <row r="32" spans="1:108" x14ac:dyDescent="0.25">
      <c r="A32" s="169"/>
      <c r="B32" s="170"/>
      <c r="C32" s="170"/>
      <c r="D32" s="170"/>
      <c r="E32" s="170" t="str">
        <f t="shared" si="1"/>
        <v xml:space="preserve"> </v>
      </c>
      <c r="F32" s="170" t="str">
        <f t="shared" si="2"/>
        <v xml:space="preserve"> </v>
      </c>
      <c r="G32" s="170"/>
      <c r="H32" s="170" t="str">
        <f t="shared" si="0"/>
        <v>Enter owner</v>
      </c>
      <c r="I32" s="170" t="str">
        <f t="shared" si="3"/>
        <v xml:space="preserve"> </v>
      </c>
      <c r="J32" s="290" t="str">
        <f t="shared" si="4"/>
        <v xml:space="preserve"> </v>
      </c>
      <c r="K32" s="290"/>
      <c r="L32" s="290"/>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293"/>
      <c r="AK32" s="293"/>
      <c r="AL32" s="293"/>
      <c r="AM32" s="293"/>
      <c r="AN32" s="293"/>
      <c r="AO32" s="293"/>
      <c r="AP32" s="293"/>
      <c r="AQ32" s="293"/>
      <c r="AR32" s="293"/>
      <c r="AS32" s="293"/>
      <c r="AT32" s="293"/>
      <c r="AU32" s="293"/>
      <c r="AV32" s="293"/>
      <c r="AW32" s="293"/>
      <c r="AX32" s="293"/>
      <c r="AY32" s="293"/>
      <c r="AZ32" s="293"/>
      <c r="BA32" s="293"/>
      <c r="BB32" s="293"/>
      <c r="BC32" s="293"/>
      <c r="BD32" s="293"/>
      <c r="BE32" s="293"/>
      <c r="BF32" s="293"/>
      <c r="BG32" s="293"/>
      <c r="BH32" s="293"/>
      <c r="BI32" s="293"/>
      <c r="BJ32" s="293"/>
      <c r="BK32" s="293"/>
      <c r="BL32" s="293"/>
      <c r="BM32" s="293"/>
      <c r="BN32" s="293"/>
      <c r="BO32" s="293"/>
      <c r="BP32" s="293"/>
      <c r="BQ32" s="293"/>
      <c r="BR32" s="293"/>
      <c r="BS32" s="293"/>
      <c r="BT32" s="293"/>
      <c r="BU32" s="293"/>
      <c r="BV32" s="293"/>
      <c r="BW32" s="293"/>
      <c r="BX32" s="293"/>
      <c r="BY32" s="293"/>
      <c r="BZ32" s="293"/>
      <c r="CA32" s="293"/>
      <c r="CB32" s="293"/>
      <c r="CC32" s="293"/>
      <c r="CD32" s="293"/>
      <c r="CE32" s="293"/>
      <c r="CF32" s="293"/>
      <c r="CG32" s="293"/>
      <c r="CH32" s="293"/>
      <c r="CI32" s="293"/>
      <c r="CJ32" s="293"/>
      <c r="CK32" s="293"/>
      <c r="CL32" s="293"/>
      <c r="CM32" s="293"/>
      <c r="CN32" s="293"/>
      <c r="CO32" s="293"/>
      <c r="CP32" s="293"/>
      <c r="CQ32" s="293"/>
      <c r="CR32" s="293"/>
      <c r="CS32" s="293"/>
      <c r="CT32" s="293"/>
      <c r="CU32" s="293"/>
      <c r="CV32" s="293"/>
      <c r="CW32" s="293"/>
      <c r="CX32" s="293"/>
      <c r="CY32" s="293"/>
      <c r="CZ32" s="293"/>
      <c r="DA32" s="293"/>
      <c r="DB32" s="293"/>
      <c r="DC32" s="293"/>
      <c r="DD32" s="171" t="b">
        <f t="shared" si="5"/>
        <v>1</v>
      </c>
    </row>
    <row r="33" spans="1:108" x14ac:dyDescent="0.25">
      <c r="A33" s="169"/>
      <c r="B33" s="170"/>
      <c r="C33" s="170"/>
      <c r="D33" s="170"/>
      <c r="E33" s="170" t="str">
        <f t="shared" si="1"/>
        <v xml:space="preserve"> </v>
      </c>
      <c r="F33" s="170" t="str">
        <f t="shared" si="2"/>
        <v xml:space="preserve"> </v>
      </c>
      <c r="G33" s="170"/>
      <c r="H33" s="170" t="str">
        <f t="shared" si="0"/>
        <v>Enter owner</v>
      </c>
      <c r="I33" s="170" t="str">
        <f t="shared" si="3"/>
        <v xml:space="preserve"> </v>
      </c>
      <c r="J33" s="290" t="str">
        <f t="shared" si="4"/>
        <v xml:space="preserve"> </v>
      </c>
      <c r="K33" s="290"/>
      <c r="L33" s="290"/>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293"/>
      <c r="AK33" s="293"/>
      <c r="AL33" s="293"/>
      <c r="AM33" s="293"/>
      <c r="AN33" s="293"/>
      <c r="AO33" s="293"/>
      <c r="AP33" s="293"/>
      <c r="AQ33" s="293"/>
      <c r="AR33" s="293"/>
      <c r="AS33" s="293"/>
      <c r="AT33" s="293"/>
      <c r="AU33" s="293"/>
      <c r="AV33" s="293"/>
      <c r="AW33" s="293"/>
      <c r="AX33" s="293"/>
      <c r="AY33" s="293"/>
      <c r="AZ33" s="293"/>
      <c r="BA33" s="293"/>
      <c r="BB33" s="293"/>
      <c r="BC33" s="293"/>
      <c r="BD33" s="293"/>
      <c r="BE33" s="293"/>
      <c r="BF33" s="293"/>
      <c r="BG33" s="293"/>
      <c r="BH33" s="293"/>
      <c r="BI33" s="293"/>
      <c r="BJ33" s="293"/>
      <c r="BK33" s="293"/>
      <c r="BL33" s="293"/>
      <c r="BM33" s="293"/>
      <c r="BN33" s="293"/>
      <c r="BO33" s="293"/>
      <c r="BP33" s="293"/>
      <c r="BQ33" s="293"/>
      <c r="BR33" s="293"/>
      <c r="BS33" s="293"/>
      <c r="BT33" s="293"/>
      <c r="BU33" s="293"/>
      <c r="BV33" s="293"/>
      <c r="BW33" s="293"/>
      <c r="BX33" s="293"/>
      <c r="BY33" s="293"/>
      <c r="BZ33" s="293"/>
      <c r="CA33" s="293"/>
      <c r="CB33" s="293"/>
      <c r="CC33" s="293"/>
      <c r="CD33" s="293"/>
      <c r="CE33" s="293"/>
      <c r="CF33" s="293"/>
      <c r="CG33" s="293"/>
      <c r="CH33" s="293"/>
      <c r="CI33" s="293"/>
      <c r="CJ33" s="293"/>
      <c r="CK33" s="293"/>
      <c r="CL33" s="293"/>
      <c r="CM33" s="293"/>
      <c r="CN33" s="293"/>
      <c r="CO33" s="293"/>
      <c r="CP33" s="293"/>
      <c r="CQ33" s="293"/>
      <c r="CR33" s="293"/>
      <c r="CS33" s="293"/>
      <c r="CT33" s="293"/>
      <c r="CU33" s="293"/>
      <c r="CV33" s="293"/>
      <c r="CW33" s="293"/>
      <c r="CX33" s="293"/>
      <c r="CY33" s="293"/>
      <c r="CZ33" s="293"/>
      <c r="DA33" s="293"/>
      <c r="DB33" s="293"/>
      <c r="DC33" s="293"/>
      <c r="DD33" s="171" t="b">
        <f t="shared" si="5"/>
        <v>1</v>
      </c>
    </row>
    <row r="34" spans="1:108" x14ac:dyDescent="0.25">
      <c r="A34" s="169"/>
      <c r="B34" s="170"/>
      <c r="C34" s="170"/>
      <c r="D34" s="170"/>
      <c r="E34" s="170" t="str">
        <f t="shared" si="1"/>
        <v xml:space="preserve"> </v>
      </c>
      <c r="F34" s="170" t="str">
        <f t="shared" si="2"/>
        <v xml:space="preserve"> </v>
      </c>
      <c r="G34" s="170"/>
      <c r="H34" s="170" t="str">
        <f t="shared" si="0"/>
        <v>Enter owner</v>
      </c>
      <c r="I34" s="170" t="str">
        <f t="shared" si="3"/>
        <v xml:space="preserve"> </v>
      </c>
      <c r="J34" s="290" t="str">
        <f t="shared" si="4"/>
        <v xml:space="preserve"> </v>
      </c>
      <c r="K34" s="290"/>
      <c r="L34" s="290"/>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293"/>
      <c r="AK34" s="293"/>
      <c r="AL34" s="293"/>
      <c r="AM34" s="293"/>
      <c r="AN34" s="293"/>
      <c r="AO34" s="293"/>
      <c r="AP34" s="293"/>
      <c r="AQ34" s="293"/>
      <c r="AR34" s="293"/>
      <c r="AS34" s="293"/>
      <c r="AT34" s="293"/>
      <c r="AU34" s="293"/>
      <c r="AV34" s="293"/>
      <c r="AW34" s="293"/>
      <c r="AX34" s="293"/>
      <c r="AY34" s="293"/>
      <c r="AZ34" s="293"/>
      <c r="BA34" s="293"/>
      <c r="BB34" s="293"/>
      <c r="BC34" s="293"/>
      <c r="BD34" s="293"/>
      <c r="BE34" s="293"/>
      <c r="BF34" s="293"/>
      <c r="BG34" s="293"/>
      <c r="BH34" s="293"/>
      <c r="BI34" s="293"/>
      <c r="BJ34" s="293"/>
      <c r="BK34" s="293"/>
      <c r="BL34" s="293"/>
      <c r="BM34" s="293"/>
      <c r="BN34" s="293"/>
      <c r="BO34" s="293"/>
      <c r="BP34" s="293"/>
      <c r="BQ34" s="293"/>
      <c r="BR34" s="293"/>
      <c r="BS34" s="293"/>
      <c r="BT34" s="293"/>
      <c r="BU34" s="293"/>
      <c r="BV34" s="293"/>
      <c r="BW34" s="293"/>
      <c r="BX34" s="293"/>
      <c r="BY34" s="293"/>
      <c r="BZ34" s="293"/>
      <c r="CA34" s="293"/>
      <c r="CB34" s="293"/>
      <c r="CC34" s="293"/>
      <c r="CD34" s="293"/>
      <c r="CE34" s="293"/>
      <c r="CF34" s="293"/>
      <c r="CG34" s="293"/>
      <c r="CH34" s="293"/>
      <c r="CI34" s="293"/>
      <c r="CJ34" s="293"/>
      <c r="CK34" s="293"/>
      <c r="CL34" s="293"/>
      <c r="CM34" s="293"/>
      <c r="CN34" s="293"/>
      <c r="CO34" s="293"/>
      <c r="CP34" s="293"/>
      <c r="CQ34" s="293"/>
      <c r="CR34" s="293"/>
      <c r="CS34" s="293"/>
      <c r="CT34" s="293"/>
      <c r="CU34" s="293"/>
      <c r="CV34" s="293"/>
      <c r="CW34" s="293"/>
      <c r="CX34" s="293"/>
      <c r="CY34" s="293"/>
      <c r="CZ34" s="293"/>
      <c r="DA34" s="293"/>
      <c r="DB34" s="293"/>
      <c r="DC34" s="293"/>
      <c r="DD34" s="171" t="b">
        <f t="shared" si="5"/>
        <v>1</v>
      </c>
    </row>
    <row r="35" spans="1:108" x14ac:dyDescent="0.25">
      <c r="A35" s="169"/>
      <c r="B35" s="170"/>
      <c r="C35" s="170"/>
      <c r="D35" s="170"/>
      <c r="E35" s="170" t="str">
        <f t="shared" si="1"/>
        <v xml:space="preserve"> </v>
      </c>
      <c r="F35" s="170" t="str">
        <f t="shared" si="2"/>
        <v xml:space="preserve"> </v>
      </c>
      <c r="G35" s="170"/>
      <c r="H35" s="170" t="str">
        <f t="shared" si="0"/>
        <v>Enter owner</v>
      </c>
      <c r="I35" s="170" t="str">
        <f t="shared" si="3"/>
        <v xml:space="preserve"> </v>
      </c>
      <c r="J35" s="290" t="str">
        <f t="shared" si="4"/>
        <v xml:space="preserve"> </v>
      </c>
      <c r="K35" s="290"/>
      <c r="L35" s="290"/>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293"/>
      <c r="AK35" s="293"/>
      <c r="AL35" s="293"/>
      <c r="AM35" s="293"/>
      <c r="AN35" s="293"/>
      <c r="AO35" s="293"/>
      <c r="AP35" s="293"/>
      <c r="AQ35" s="293"/>
      <c r="AR35" s="293"/>
      <c r="AS35" s="293"/>
      <c r="AT35" s="293"/>
      <c r="AU35" s="293"/>
      <c r="AV35" s="293"/>
      <c r="AW35" s="293"/>
      <c r="AX35" s="293"/>
      <c r="AY35" s="293"/>
      <c r="AZ35" s="293"/>
      <c r="BA35" s="293"/>
      <c r="BB35" s="293"/>
      <c r="BC35" s="293"/>
      <c r="BD35" s="293"/>
      <c r="BE35" s="293"/>
      <c r="BF35" s="293"/>
      <c r="BG35" s="293"/>
      <c r="BH35" s="293"/>
      <c r="BI35" s="293"/>
      <c r="BJ35" s="293"/>
      <c r="BK35" s="293"/>
      <c r="BL35" s="293"/>
      <c r="BM35" s="293"/>
      <c r="BN35" s="293"/>
      <c r="BO35" s="293"/>
      <c r="BP35" s="293"/>
      <c r="BQ35" s="293"/>
      <c r="BR35" s="293"/>
      <c r="BS35" s="293"/>
      <c r="BT35" s="293"/>
      <c r="BU35" s="293"/>
      <c r="BV35" s="293"/>
      <c r="BW35" s="293"/>
      <c r="BX35" s="293"/>
      <c r="BY35" s="293"/>
      <c r="BZ35" s="293"/>
      <c r="CA35" s="293"/>
      <c r="CB35" s="293"/>
      <c r="CC35" s="293"/>
      <c r="CD35" s="293"/>
      <c r="CE35" s="293"/>
      <c r="CF35" s="293"/>
      <c r="CG35" s="293"/>
      <c r="CH35" s="293"/>
      <c r="CI35" s="293"/>
      <c r="CJ35" s="293"/>
      <c r="CK35" s="293"/>
      <c r="CL35" s="293"/>
      <c r="CM35" s="293"/>
      <c r="CN35" s="293"/>
      <c r="CO35" s="293"/>
      <c r="CP35" s="293"/>
      <c r="CQ35" s="293"/>
      <c r="CR35" s="293"/>
      <c r="CS35" s="293"/>
      <c r="CT35" s="293"/>
      <c r="CU35" s="293"/>
      <c r="CV35" s="293"/>
      <c r="CW35" s="293"/>
      <c r="CX35" s="293"/>
      <c r="CY35" s="293"/>
      <c r="CZ35" s="293"/>
      <c r="DA35" s="293"/>
      <c r="DB35" s="293"/>
      <c r="DC35" s="293"/>
      <c r="DD35" s="171" t="b">
        <f t="shared" si="5"/>
        <v>1</v>
      </c>
    </row>
    <row r="36" spans="1:108" x14ac:dyDescent="0.25">
      <c r="A36" s="169"/>
      <c r="B36" s="170"/>
      <c r="C36" s="170"/>
      <c r="D36" s="170"/>
      <c r="E36" s="170" t="str">
        <f t="shared" si="1"/>
        <v xml:space="preserve"> </v>
      </c>
      <c r="F36" s="170" t="str">
        <f t="shared" si="2"/>
        <v xml:space="preserve"> </v>
      </c>
      <c r="G36" s="170"/>
      <c r="H36" s="170" t="str">
        <f t="shared" si="0"/>
        <v>Enter owner</v>
      </c>
      <c r="I36" s="170" t="str">
        <f t="shared" si="3"/>
        <v xml:space="preserve"> </v>
      </c>
      <c r="J36" s="290" t="str">
        <f t="shared" si="4"/>
        <v xml:space="preserve"> </v>
      </c>
      <c r="K36" s="290"/>
      <c r="L36" s="290"/>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293"/>
      <c r="AK36" s="293"/>
      <c r="AL36" s="293"/>
      <c r="AM36" s="293"/>
      <c r="AN36" s="293"/>
      <c r="AO36" s="293"/>
      <c r="AP36" s="293"/>
      <c r="AQ36" s="293"/>
      <c r="AR36" s="293"/>
      <c r="AS36" s="293"/>
      <c r="AT36" s="293"/>
      <c r="AU36" s="293"/>
      <c r="AV36" s="293"/>
      <c r="AW36" s="293"/>
      <c r="AX36" s="293"/>
      <c r="AY36" s="293"/>
      <c r="AZ36" s="293"/>
      <c r="BA36" s="293"/>
      <c r="BB36" s="293"/>
      <c r="BC36" s="293"/>
      <c r="BD36" s="293"/>
      <c r="BE36" s="293"/>
      <c r="BF36" s="293"/>
      <c r="BG36" s="293"/>
      <c r="BH36" s="293"/>
      <c r="BI36" s="293"/>
      <c r="BJ36" s="293"/>
      <c r="BK36" s="293"/>
      <c r="BL36" s="293"/>
      <c r="BM36" s="293"/>
      <c r="BN36" s="293"/>
      <c r="BO36" s="293"/>
      <c r="BP36" s="293"/>
      <c r="BQ36" s="293"/>
      <c r="BR36" s="293"/>
      <c r="BS36" s="293"/>
      <c r="BT36" s="293"/>
      <c r="BU36" s="293"/>
      <c r="BV36" s="293"/>
      <c r="BW36" s="293"/>
      <c r="BX36" s="293"/>
      <c r="BY36" s="293"/>
      <c r="BZ36" s="293"/>
      <c r="CA36" s="293"/>
      <c r="CB36" s="293"/>
      <c r="CC36" s="293"/>
      <c r="CD36" s="293"/>
      <c r="CE36" s="293"/>
      <c r="CF36" s="293"/>
      <c r="CG36" s="293"/>
      <c r="CH36" s="293"/>
      <c r="CI36" s="293"/>
      <c r="CJ36" s="293"/>
      <c r="CK36" s="293"/>
      <c r="CL36" s="293"/>
      <c r="CM36" s="293"/>
      <c r="CN36" s="293"/>
      <c r="CO36" s="293"/>
      <c r="CP36" s="293"/>
      <c r="CQ36" s="293"/>
      <c r="CR36" s="293"/>
      <c r="CS36" s="293"/>
      <c r="CT36" s="293"/>
      <c r="CU36" s="293"/>
      <c r="CV36" s="293"/>
      <c r="CW36" s="293"/>
      <c r="CX36" s="293"/>
      <c r="CY36" s="293"/>
      <c r="CZ36" s="293"/>
      <c r="DA36" s="293"/>
      <c r="DB36" s="293"/>
      <c r="DC36" s="293"/>
      <c r="DD36" s="171" t="b">
        <f t="shared" si="5"/>
        <v>1</v>
      </c>
    </row>
    <row r="37" spans="1:108" x14ac:dyDescent="0.25">
      <c r="A37" s="169"/>
      <c r="B37" s="170"/>
      <c r="C37" s="170"/>
      <c r="D37" s="170"/>
      <c r="E37" s="170" t="str">
        <f t="shared" si="1"/>
        <v xml:space="preserve"> </v>
      </c>
      <c r="F37" s="170" t="str">
        <f t="shared" si="2"/>
        <v xml:space="preserve"> </v>
      </c>
      <c r="G37" s="170"/>
      <c r="H37" s="170" t="str">
        <f t="shared" si="0"/>
        <v>Enter owner</v>
      </c>
      <c r="I37" s="170" t="str">
        <f t="shared" si="3"/>
        <v xml:space="preserve"> </v>
      </c>
      <c r="J37" s="290" t="str">
        <f t="shared" si="4"/>
        <v xml:space="preserve"> </v>
      </c>
      <c r="K37" s="290"/>
      <c r="L37" s="290"/>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293"/>
      <c r="AK37" s="293"/>
      <c r="AL37" s="293"/>
      <c r="AM37" s="293"/>
      <c r="AN37" s="293"/>
      <c r="AO37" s="293"/>
      <c r="AP37" s="293"/>
      <c r="AQ37" s="293"/>
      <c r="AR37" s="293"/>
      <c r="AS37" s="293"/>
      <c r="AT37" s="293"/>
      <c r="AU37" s="293"/>
      <c r="AV37" s="293"/>
      <c r="AW37" s="293"/>
      <c r="AX37" s="293"/>
      <c r="AY37" s="293"/>
      <c r="AZ37" s="293"/>
      <c r="BA37" s="293"/>
      <c r="BB37" s="293"/>
      <c r="BC37" s="293"/>
      <c r="BD37" s="293"/>
      <c r="BE37" s="293"/>
      <c r="BF37" s="293"/>
      <c r="BG37" s="293"/>
      <c r="BH37" s="293"/>
      <c r="BI37" s="293"/>
      <c r="BJ37" s="293"/>
      <c r="BK37" s="293"/>
      <c r="BL37" s="293"/>
      <c r="BM37" s="293"/>
      <c r="BN37" s="293"/>
      <c r="BO37" s="293"/>
      <c r="BP37" s="293"/>
      <c r="BQ37" s="293"/>
      <c r="BR37" s="293"/>
      <c r="BS37" s="293"/>
      <c r="BT37" s="293"/>
      <c r="BU37" s="293"/>
      <c r="BV37" s="293"/>
      <c r="BW37" s="293"/>
      <c r="BX37" s="293"/>
      <c r="BY37" s="293"/>
      <c r="BZ37" s="293"/>
      <c r="CA37" s="293"/>
      <c r="CB37" s="293"/>
      <c r="CC37" s="293"/>
      <c r="CD37" s="293"/>
      <c r="CE37" s="293"/>
      <c r="CF37" s="293"/>
      <c r="CG37" s="293"/>
      <c r="CH37" s="293"/>
      <c r="CI37" s="293"/>
      <c r="CJ37" s="293"/>
      <c r="CK37" s="293"/>
      <c r="CL37" s="293"/>
      <c r="CM37" s="293"/>
      <c r="CN37" s="293"/>
      <c r="CO37" s="293"/>
      <c r="CP37" s="293"/>
      <c r="CQ37" s="293"/>
      <c r="CR37" s="293"/>
      <c r="CS37" s="293"/>
      <c r="CT37" s="293"/>
      <c r="CU37" s="293"/>
      <c r="CV37" s="293"/>
      <c r="CW37" s="293"/>
      <c r="CX37" s="293"/>
      <c r="CY37" s="293"/>
      <c r="CZ37" s="293"/>
      <c r="DA37" s="293"/>
      <c r="DB37" s="293"/>
      <c r="DC37" s="293"/>
      <c r="DD37" s="171" t="b">
        <f t="shared" si="5"/>
        <v>1</v>
      </c>
    </row>
    <row r="38" spans="1:108" x14ac:dyDescent="0.25">
      <c r="A38" s="169"/>
      <c r="B38" s="170"/>
      <c r="C38" s="170"/>
      <c r="D38" s="170"/>
      <c r="E38" s="170" t="str">
        <f t="shared" si="1"/>
        <v xml:space="preserve"> </v>
      </c>
      <c r="F38" s="170" t="str">
        <f t="shared" si="2"/>
        <v xml:space="preserve"> </v>
      </c>
      <c r="G38" s="170"/>
      <c r="H38" s="170" t="str">
        <f t="shared" si="0"/>
        <v>Enter owner</v>
      </c>
      <c r="I38" s="170" t="str">
        <f t="shared" si="3"/>
        <v xml:space="preserve"> </v>
      </c>
      <c r="J38" s="290" t="str">
        <f t="shared" si="4"/>
        <v xml:space="preserve"> </v>
      </c>
      <c r="K38" s="290"/>
      <c r="L38" s="290"/>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293"/>
      <c r="CD38" s="293"/>
      <c r="CE38" s="293"/>
      <c r="CF38" s="293"/>
      <c r="CG38" s="293"/>
      <c r="CH38" s="293"/>
      <c r="CI38" s="293"/>
      <c r="CJ38" s="293"/>
      <c r="CK38" s="293"/>
      <c r="CL38" s="293"/>
      <c r="CM38" s="293"/>
      <c r="CN38" s="293"/>
      <c r="CO38" s="293"/>
      <c r="CP38" s="293"/>
      <c r="CQ38" s="293"/>
      <c r="CR38" s="293"/>
      <c r="CS38" s="293"/>
      <c r="CT38" s="293"/>
      <c r="CU38" s="293"/>
      <c r="CV38" s="293"/>
      <c r="CW38" s="293"/>
      <c r="CX38" s="293"/>
      <c r="CY38" s="293"/>
      <c r="CZ38" s="293"/>
      <c r="DA38" s="293"/>
      <c r="DB38" s="293"/>
      <c r="DC38" s="293"/>
      <c r="DD38" s="171" t="b">
        <f t="shared" si="5"/>
        <v>1</v>
      </c>
    </row>
    <row r="39" spans="1:108" x14ac:dyDescent="0.25">
      <c r="A39" s="169"/>
      <c r="B39" s="170"/>
      <c r="C39" s="170"/>
      <c r="D39" s="170"/>
      <c r="E39" s="170" t="str">
        <f t="shared" si="1"/>
        <v xml:space="preserve"> </v>
      </c>
      <c r="F39" s="170" t="str">
        <f t="shared" si="2"/>
        <v xml:space="preserve"> </v>
      </c>
      <c r="G39" s="170"/>
      <c r="H39" s="170" t="str">
        <f t="shared" si="0"/>
        <v>Enter owner</v>
      </c>
      <c r="I39" s="170" t="str">
        <f t="shared" si="3"/>
        <v xml:space="preserve"> </v>
      </c>
      <c r="J39" s="290" t="str">
        <f t="shared" si="4"/>
        <v xml:space="preserve"> </v>
      </c>
      <c r="K39" s="290"/>
      <c r="L39" s="290"/>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293"/>
      <c r="AK39" s="293"/>
      <c r="AL39" s="293"/>
      <c r="AM39" s="293"/>
      <c r="AN39" s="293"/>
      <c r="AO39" s="293"/>
      <c r="AP39" s="293"/>
      <c r="AQ39" s="293"/>
      <c r="AR39" s="293"/>
      <c r="AS39" s="293"/>
      <c r="AT39" s="293"/>
      <c r="AU39" s="293"/>
      <c r="AV39" s="293"/>
      <c r="AW39" s="293"/>
      <c r="AX39" s="293"/>
      <c r="AY39" s="293"/>
      <c r="AZ39" s="293"/>
      <c r="BA39" s="293"/>
      <c r="BB39" s="293"/>
      <c r="BC39" s="293"/>
      <c r="BD39" s="293"/>
      <c r="BE39" s="293"/>
      <c r="BF39" s="293"/>
      <c r="BG39" s="293"/>
      <c r="BH39" s="293"/>
      <c r="BI39" s="293"/>
      <c r="BJ39" s="293"/>
      <c r="BK39" s="293"/>
      <c r="BL39" s="293"/>
      <c r="BM39" s="293"/>
      <c r="BN39" s="293"/>
      <c r="BO39" s="293"/>
      <c r="BP39" s="293"/>
      <c r="BQ39" s="293"/>
      <c r="BR39" s="293"/>
      <c r="BS39" s="293"/>
      <c r="BT39" s="293"/>
      <c r="BU39" s="293"/>
      <c r="BV39" s="293"/>
      <c r="BW39" s="293"/>
      <c r="BX39" s="293"/>
      <c r="BY39" s="293"/>
      <c r="BZ39" s="293"/>
      <c r="CA39" s="293"/>
      <c r="CB39" s="293"/>
      <c r="CC39" s="293"/>
      <c r="CD39" s="293"/>
      <c r="CE39" s="293"/>
      <c r="CF39" s="293"/>
      <c r="CG39" s="293"/>
      <c r="CH39" s="293"/>
      <c r="CI39" s="293"/>
      <c r="CJ39" s="293"/>
      <c r="CK39" s="293"/>
      <c r="CL39" s="293"/>
      <c r="CM39" s="293"/>
      <c r="CN39" s="293"/>
      <c r="CO39" s="293"/>
      <c r="CP39" s="293"/>
      <c r="CQ39" s="293"/>
      <c r="CR39" s="293"/>
      <c r="CS39" s="293"/>
      <c r="CT39" s="293"/>
      <c r="CU39" s="293"/>
      <c r="CV39" s="293"/>
      <c r="CW39" s="293"/>
      <c r="CX39" s="293"/>
      <c r="CY39" s="293"/>
      <c r="CZ39" s="293"/>
      <c r="DA39" s="293"/>
      <c r="DB39" s="293"/>
      <c r="DC39" s="293"/>
      <c r="DD39" s="171" t="b">
        <f t="shared" si="5"/>
        <v>1</v>
      </c>
    </row>
    <row r="40" spans="1:108" x14ac:dyDescent="0.25">
      <c r="A40" s="169"/>
      <c r="B40" s="170"/>
      <c r="C40" s="170"/>
      <c r="D40" s="170"/>
      <c r="E40" s="170" t="str">
        <f t="shared" si="1"/>
        <v xml:space="preserve"> </v>
      </c>
      <c r="F40" s="170" t="str">
        <f t="shared" si="2"/>
        <v xml:space="preserve"> </v>
      </c>
      <c r="G40" s="170"/>
      <c r="H40" s="170" t="str">
        <f t="shared" si="0"/>
        <v>Enter owner</v>
      </c>
      <c r="I40" s="170" t="str">
        <f t="shared" si="3"/>
        <v xml:space="preserve"> </v>
      </c>
      <c r="J40" s="290" t="str">
        <f t="shared" si="4"/>
        <v xml:space="preserve"> </v>
      </c>
      <c r="K40" s="290"/>
      <c r="L40" s="290"/>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293"/>
      <c r="AK40" s="293"/>
      <c r="AL40" s="293"/>
      <c r="AM40" s="293"/>
      <c r="AN40" s="293"/>
      <c r="AO40" s="293"/>
      <c r="AP40" s="293"/>
      <c r="AQ40" s="293"/>
      <c r="AR40" s="293"/>
      <c r="AS40" s="293"/>
      <c r="AT40" s="293"/>
      <c r="AU40" s="293"/>
      <c r="AV40" s="293"/>
      <c r="AW40" s="293"/>
      <c r="AX40" s="293"/>
      <c r="AY40" s="293"/>
      <c r="AZ40" s="293"/>
      <c r="BA40" s="293"/>
      <c r="BB40" s="293"/>
      <c r="BC40" s="293"/>
      <c r="BD40" s="293"/>
      <c r="BE40" s="293"/>
      <c r="BF40" s="293"/>
      <c r="BG40" s="293"/>
      <c r="BH40" s="293"/>
      <c r="BI40" s="293"/>
      <c r="BJ40" s="293"/>
      <c r="BK40" s="293"/>
      <c r="BL40" s="293"/>
      <c r="BM40" s="293"/>
      <c r="BN40" s="293"/>
      <c r="BO40" s="293"/>
      <c r="BP40" s="293"/>
      <c r="BQ40" s="293"/>
      <c r="BR40" s="293"/>
      <c r="BS40" s="293"/>
      <c r="BT40" s="293"/>
      <c r="BU40" s="293"/>
      <c r="BV40" s="293"/>
      <c r="BW40" s="293"/>
      <c r="BX40" s="293"/>
      <c r="BY40" s="293"/>
      <c r="BZ40" s="293"/>
      <c r="CA40" s="293"/>
      <c r="CB40" s="293"/>
      <c r="CC40" s="293"/>
      <c r="CD40" s="293"/>
      <c r="CE40" s="293"/>
      <c r="CF40" s="293"/>
      <c r="CG40" s="293"/>
      <c r="CH40" s="293"/>
      <c r="CI40" s="293"/>
      <c r="CJ40" s="293"/>
      <c r="CK40" s="293"/>
      <c r="CL40" s="293"/>
      <c r="CM40" s="293"/>
      <c r="CN40" s="293"/>
      <c r="CO40" s="293"/>
      <c r="CP40" s="293"/>
      <c r="CQ40" s="293"/>
      <c r="CR40" s="293"/>
      <c r="CS40" s="293"/>
      <c r="CT40" s="293"/>
      <c r="CU40" s="293"/>
      <c r="CV40" s="293"/>
      <c r="CW40" s="293"/>
      <c r="CX40" s="293"/>
      <c r="CY40" s="293"/>
      <c r="CZ40" s="293"/>
      <c r="DA40" s="293"/>
      <c r="DB40" s="293"/>
      <c r="DC40" s="293"/>
      <c r="DD40" s="171" t="b">
        <f t="shared" si="5"/>
        <v>1</v>
      </c>
    </row>
    <row r="41" spans="1:108" x14ac:dyDescent="0.25">
      <c r="A41" s="169"/>
      <c r="B41" s="170"/>
      <c r="C41" s="170"/>
      <c r="D41" s="170"/>
      <c r="E41" s="170" t="str">
        <f t="shared" si="1"/>
        <v xml:space="preserve"> </v>
      </c>
      <c r="F41" s="170" t="str">
        <f t="shared" si="2"/>
        <v xml:space="preserve"> </v>
      </c>
      <c r="G41" s="170"/>
      <c r="H41" s="170" t="str">
        <f t="shared" si="0"/>
        <v>Enter owner</v>
      </c>
      <c r="I41" s="170" t="str">
        <f t="shared" si="3"/>
        <v xml:space="preserve"> </v>
      </c>
      <c r="J41" s="290" t="str">
        <f t="shared" si="4"/>
        <v xml:space="preserve"> </v>
      </c>
      <c r="K41" s="290"/>
      <c r="L41" s="290"/>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293"/>
      <c r="AK41" s="293"/>
      <c r="AL41" s="293"/>
      <c r="AM41" s="293"/>
      <c r="AN41" s="293"/>
      <c r="AO41" s="293"/>
      <c r="AP41" s="293"/>
      <c r="AQ41" s="293"/>
      <c r="AR41" s="293"/>
      <c r="AS41" s="293"/>
      <c r="AT41" s="293"/>
      <c r="AU41" s="293"/>
      <c r="AV41" s="293"/>
      <c r="AW41" s="293"/>
      <c r="AX41" s="293"/>
      <c r="AY41" s="293"/>
      <c r="AZ41" s="293"/>
      <c r="BA41" s="293"/>
      <c r="BB41" s="293"/>
      <c r="BC41" s="293"/>
      <c r="BD41" s="293"/>
      <c r="BE41" s="293"/>
      <c r="BF41" s="293"/>
      <c r="BG41" s="293"/>
      <c r="BH41" s="293"/>
      <c r="BI41" s="293"/>
      <c r="BJ41" s="293"/>
      <c r="BK41" s="293"/>
      <c r="BL41" s="293"/>
      <c r="BM41" s="293"/>
      <c r="BN41" s="293"/>
      <c r="BO41" s="293"/>
      <c r="BP41" s="293"/>
      <c r="BQ41" s="293"/>
      <c r="BR41" s="293"/>
      <c r="BS41" s="293"/>
      <c r="BT41" s="293"/>
      <c r="BU41" s="293"/>
      <c r="BV41" s="293"/>
      <c r="BW41" s="293"/>
      <c r="BX41" s="293"/>
      <c r="BY41" s="293"/>
      <c r="BZ41" s="293"/>
      <c r="CA41" s="293"/>
      <c r="CB41" s="293"/>
      <c r="CC41" s="293"/>
      <c r="CD41" s="293"/>
      <c r="CE41" s="293"/>
      <c r="CF41" s="293"/>
      <c r="CG41" s="293"/>
      <c r="CH41" s="293"/>
      <c r="CI41" s="293"/>
      <c r="CJ41" s="293"/>
      <c r="CK41" s="293"/>
      <c r="CL41" s="293"/>
      <c r="CM41" s="293"/>
      <c r="CN41" s="293"/>
      <c r="CO41" s="293"/>
      <c r="CP41" s="293"/>
      <c r="CQ41" s="293"/>
      <c r="CR41" s="293"/>
      <c r="CS41" s="293"/>
      <c r="CT41" s="293"/>
      <c r="CU41" s="293"/>
      <c r="CV41" s="293"/>
      <c r="CW41" s="293"/>
      <c r="CX41" s="293"/>
      <c r="CY41" s="293"/>
      <c r="CZ41" s="293"/>
      <c r="DA41" s="293"/>
      <c r="DB41" s="293"/>
      <c r="DC41" s="293"/>
      <c r="DD41" s="171" t="b">
        <f t="shared" si="5"/>
        <v>1</v>
      </c>
    </row>
    <row r="42" spans="1:108" x14ac:dyDescent="0.25">
      <c r="A42" s="169"/>
      <c r="B42" s="170"/>
      <c r="C42" s="170"/>
      <c r="D42" s="170"/>
      <c r="E42" s="170" t="str">
        <f t="shared" si="1"/>
        <v xml:space="preserve"> </v>
      </c>
      <c r="F42" s="170" t="str">
        <f t="shared" si="2"/>
        <v xml:space="preserve"> </v>
      </c>
      <c r="G42" s="170"/>
      <c r="H42" s="170" t="str">
        <f t="shared" si="0"/>
        <v>Enter owner</v>
      </c>
      <c r="I42" s="170" t="str">
        <f t="shared" si="3"/>
        <v xml:space="preserve"> </v>
      </c>
      <c r="J42" s="290" t="str">
        <f t="shared" si="4"/>
        <v xml:space="preserve"> </v>
      </c>
      <c r="K42" s="290"/>
      <c r="L42" s="290"/>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293"/>
      <c r="CD42" s="293"/>
      <c r="CE42" s="293"/>
      <c r="CF42" s="293"/>
      <c r="CG42" s="293"/>
      <c r="CH42" s="293"/>
      <c r="CI42" s="293"/>
      <c r="CJ42" s="293"/>
      <c r="CK42" s="293"/>
      <c r="CL42" s="293"/>
      <c r="CM42" s="293"/>
      <c r="CN42" s="293"/>
      <c r="CO42" s="293"/>
      <c r="CP42" s="293"/>
      <c r="CQ42" s="293"/>
      <c r="CR42" s="293"/>
      <c r="CS42" s="293"/>
      <c r="CT42" s="293"/>
      <c r="CU42" s="293"/>
      <c r="CV42" s="293"/>
      <c r="CW42" s="293"/>
      <c r="CX42" s="293"/>
      <c r="CY42" s="293"/>
      <c r="CZ42" s="293"/>
      <c r="DA42" s="293"/>
      <c r="DB42" s="293"/>
      <c r="DC42" s="293"/>
      <c r="DD42" s="171" t="b">
        <f t="shared" si="5"/>
        <v>1</v>
      </c>
    </row>
    <row r="43" spans="1:108" x14ac:dyDescent="0.25">
      <c r="A43" s="169"/>
      <c r="B43" s="170"/>
      <c r="C43" s="170"/>
      <c r="D43" s="170"/>
      <c r="E43" s="170" t="str">
        <f t="shared" si="1"/>
        <v xml:space="preserve"> </v>
      </c>
      <c r="F43" s="170" t="str">
        <f t="shared" si="2"/>
        <v xml:space="preserve"> </v>
      </c>
      <c r="G43" s="170"/>
      <c r="H43" s="170" t="str">
        <f t="shared" si="0"/>
        <v>Enter owner</v>
      </c>
      <c r="I43" s="170" t="str">
        <f t="shared" si="3"/>
        <v xml:space="preserve"> </v>
      </c>
      <c r="J43" s="290" t="str">
        <f t="shared" si="4"/>
        <v xml:space="preserve"> </v>
      </c>
      <c r="K43" s="290"/>
      <c r="L43" s="290"/>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293"/>
      <c r="AK43" s="293"/>
      <c r="AL43" s="293"/>
      <c r="AM43" s="293"/>
      <c r="AN43" s="293"/>
      <c r="AO43" s="293"/>
      <c r="AP43" s="293"/>
      <c r="AQ43" s="293"/>
      <c r="AR43" s="293"/>
      <c r="AS43" s="293"/>
      <c r="AT43" s="293"/>
      <c r="AU43" s="293"/>
      <c r="AV43" s="293"/>
      <c r="AW43" s="293"/>
      <c r="AX43" s="293"/>
      <c r="AY43" s="293"/>
      <c r="AZ43" s="293"/>
      <c r="BA43" s="293"/>
      <c r="BB43" s="293"/>
      <c r="BC43" s="293"/>
      <c r="BD43" s="293"/>
      <c r="BE43" s="293"/>
      <c r="BF43" s="293"/>
      <c r="BG43" s="293"/>
      <c r="BH43" s="293"/>
      <c r="BI43" s="293"/>
      <c r="BJ43" s="293"/>
      <c r="BK43" s="293"/>
      <c r="BL43" s="293"/>
      <c r="BM43" s="293"/>
      <c r="BN43" s="293"/>
      <c r="BO43" s="293"/>
      <c r="BP43" s="293"/>
      <c r="BQ43" s="293"/>
      <c r="BR43" s="293"/>
      <c r="BS43" s="293"/>
      <c r="BT43" s="293"/>
      <c r="BU43" s="293"/>
      <c r="BV43" s="293"/>
      <c r="BW43" s="293"/>
      <c r="BX43" s="293"/>
      <c r="BY43" s="293"/>
      <c r="BZ43" s="293"/>
      <c r="CA43" s="293"/>
      <c r="CB43" s="293"/>
      <c r="CC43" s="293"/>
      <c r="CD43" s="293"/>
      <c r="CE43" s="293"/>
      <c r="CF43" s="293"/>
      <c r="CG43" s="293"/>
      <c r="CH43" s="293"/>
      <c r="CI43" s="293"/>
      <c r="CJ43" s="293"/>
      <c r="CK43" s="293"/>
      <c r="CL43" s="293"/>
      <c r="CM43" s="293"/>
      <c r="CN43" s="293"/>
      <c r="CO43" s="293"/>
      <c r="CP43" s="293"/>
      <c r="CQ43" s="293"/>
      <c r="CR43" s="293"/>
      <c r="CS43" s="293"/>
      <c r="CT43" s="293"/>
      <c r="CU43" s="293"/>
      <c r="CV43" s="293"/>
      <c r="CW43" s="293"/>
      <c r="CX43" s="293"/>
      <c r="CY43" s="293"/>
      <c r="CZ43" s="293"/>
      <c r="DA43" s="293"/>
      <c r="DB43" s="293"/>
      <c r="DC43" s="293"/>
      <c r="DD43" s="171" t="b">
        <f t="shared" si="5"/>
        <v>1</v>
      </c>
    </row>
    <row r="44" spans="1:108" x14ac:dyDescent="0.25">
      <c r="A44" s="169"/>
      <c r="B44" s="170"/>
      <c r="C44" s="170"/>
      <c r="D44" s="170"/>
      <c r="E44" s="170" t="str">
        <f t="shared" si="1"/>
        <v xml:space="preserve"> </v>
      </c>
      <c r="F44" s="170" t="str">
        <f t="shared" si="2"/>
        <v xml:space="preserve"> </v>
      </c>
      <c r="G44" s="170"/>
      <c r="H44" s="170" t="str">
        <f t="shared" si="0"/>
        <v>Enter owner</v>
      </c>
      <c r="I44" s="170" t="str">
        <f t="shared" si="3"/>
        <v xml:space="preserve"> </v>
      </c>
      <c r="J44" s="290" t="str">
        <f t="shared" si="4"/>
        <v xml:space="preserve"> </v>
      </c>
      <c r="K44" s="290"/>
      <c r="L44" s="290"/>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293"/>
      <c r="AK44" s="293"/>
      <c r="AL44" s="293"/>
      <c r="AM44" s="293"/>
      <c r="AN44" s="293"/>
      <c r="AO44" s="293"/>
      <c r="AP44" s="293"/>
      <c r="AQ44" s="293"/>
      <c r="AR44" s="293"/>
      <c r="AS44" s="293"/>
      <c r="AT44" s="293"/>
      <c r="AU44" s="293"/>
      <c r="AV44" s="293"/>
      <c r="AW44" s="293"/>
      <c r="AX44" s="293"/>
      <c r="AY44" s="293"/>
      <c r="AZ44" s="293"/>
      <c r="BA44" s="293"/>
      <c r="BB44" s="293"/>
      <c r="BC44" s="293"/>
      <c r="BD44" s="293"/>
      <c r="BE44" s="293"/>
      <c r="BF44" s="293"/>
      <c r="BG44" s="293"/>
      <c r="BH44" s="293"/>
      <c r="BI44" s="293"/>
      <c r="BJ44" s="293"/>
      <c r="BK44" s="293"/>
      <c r="BL44" s="293"/>
      <c r="BM44" s="293"/>
      <c r="BN44" s="293"/>
      <c r="BO44" s="293"/>
      <c r="BP44" s="293"/>
      <c r="BQ44" s="293"/>
      <c r="BR44" s="293"/>
      <c r="BS44" s="293"/>
      <c r="BT44" s="293"/>
      <c r="BU44" s="293"/>
      <c r="BV44" s="293"/>
      <c r="BW44" s="293"/>
      <c r="BX44" s="293"/>
      <c r="BY44" s="293"/>
      <c r="BZ44" s="293"/>
      <c r="CA44" s="293"/>
      <c r="CB44" s="293"/>
      <c r="CC44" s="293"/>
      <c r="CD44" s="293"/>
      <c r="CE44" s="293"/>
      <c r="CF44" s="293"/>
      <c r="CG44" s="293"/>
      <c r="CH44" s="293"/>
      <c r="CI44" s="293"/>
      <c r="CJ44" s="293"/>
      <c r="CK44" s="293"/>
      <c r="CL44" s="293"/>
      <c r="CM44" s="293"/>
      <c r="CN44" s="293"/>
      <c r="CO44" s="293"/>
      <c r="CP44" s="293"/>
      <c r="CQ44" s="293"/>
      <c r="CR44" s="293"/>
      <c r="CS44" s="293"/>
      <c r="CT44" s="293"/>
      <c r="CU44" s="293"/>
      <c r="CV44" s="293"/>
      <c r="CW44" s="293"/>
      <c r="CX44" s="293"/>
      <c r="CY44" s="293"/>
      <c r="CZ44" s="293"/>
      <c r="DA44" s="293"/>
      <c r="DB44" s="293"/>
      <c r="DC44" s="293"/>
      <c r="DD44" s="171" t="b">
        <f t="shared" si="5"/>
        <v>1</v>
      </c>
    </row>
    <row r="45" spans="1:108" x14ac:dyDescent="0.25">
      <c r="A45" s="169"/>
      <c r="B45" s="170"/>
      <c r="C45" s="170"/>
      <c r="D45" s="170"/>
      <c r="E45" s="170" t="str">
        <f t="shared" si="1"/>
        <v xml:space="preserve"> </v>
      </c>
      <c r="F45" s="170" t="str">
        <f t="shared" si="2"/>
        <v xml:space="preserve"> </v>
      </c>
      <c r="G45" s="170"/>
      <c r="H45" s="170" t="str">
        <f t="shared" si="0"/>
        <v>Enter owner</v>
      </c>
      <c r="I45" s="170" t="str">
        <f t="shared" si="3"/>
        <v xml:space="preserve"> </v>
      </c>
      <c r="J45" s="290" t="str">
        <f t="shared" si="4"/>
        <v xml:space="preserve"> </v>
      </c>
      <c r="K45" s="290"/>
      <c r="L45" s="290"/>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293"/>
      <c r="BJ45" s="293"/>
      <c r="BK45" s="293"/>
      <c r="BL45" s="293"/>
      <c r="BM45" s="293"/>
      <c r="BN45" s="293"/>
      <c r="BO45" s="293"/>
      <c r="BP45" s="293"/>
      <c r="BQ45" s="293"/>
      <c r="BR45" s="293"/>
      <c r="BS45" s="293"/>
      <c r="BT45" s="293"/>
      <c r="BU45" s="293"/>
      <c r="BV45" s="293"/>
      <c r="BW45" s="293"/>
      <c r="BX45" s="293"/>
      <c r="BY45" s="293"/>
      <c r="BZ45" s="293"/>
      <c r="CA45" s="293"/>
      <c r="CB45" s="293"/>
      <c r="CC45" s="293"/>
      <c r="CD45" s="293"/>
      <c r="CE45" s="293"/>
      <c r="CF45" s="293"/>
      <c r="CG45" s="293"/>
      <c r="CH45" s="293"/>
      <c r="CI45" s="293"/>
      <c r="CJ45" s="293"/>
      <c r="CK45" s="293"/>
      <c r="CL45" s="293"/>
      <c r="CM45" s="293"/>
      <c r="CN45" s="293"/>
      <c r="CO45" s="293"/>
      <c r="CP45" s="293"/>
      <c r="CQ45" s="293"/>
      <c r="CR45" s="293"/>
      <c r="CS45" s="293"/>
      <c r="CT45" s="293"/>
      <c r="CU45" s="293"/>
      <c r="CV45" s="293"/>
      <c r="CW45" s="293"/>
      <c r="CX45" s="293"/>
      <c r="CY45" s="293"/>
      <c r="CZ45" s="293"/>
      <c r="DA45" s="293"/>
      <c r="DB45" s="293"/>
      <c r="DC45" s="293"/>
      <c r="DD45" s="171" t="b">
        <f t="shared" si="5"/>
        <v>1</v>
      </c>
    </row>
    <row r="46" spans="1:108" x14ac:dyDescent="0.25">
      <c r="A46" s="169"/>
      <c r="B46" s="170"/>
      <c r="C46" s="170"/>
      <c r="D46" s="170"/>
      <c r="E46" s="170" t="str">
        <f t="shared" si="1"/>
        <v xml:space="preserve"> </v>
      </c>
      <c r="F46" s="170" t="str">
        <f t="shared" si="2"/>
        <v xml:space="preserve"> </v>
      </c>
      <c r="G46" s="170"/>
      <c r="H46" s="170" t="str">
        <f t="shared" si="0"/>
        <v>Enter owner</v>
      </c>
      <c r="I46" s="170" t="str">
        <f t="shared" si="3"/>
        <v xml:space="preserve"> </v>
      </c>
      <c r="J46" s="290" t="str">
        <f t="shared" si="4"/>
        <v xml:space="preserve"> </v>
      </c>
      <c r="K46" s="290"/>
      <c r="L46" s="290"/>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Q46" s="293"/>
      <c r="BR46" s="293"/>
      <c r="BS46" s="293"/>
      <c r="BT46" s="293"/>
      <c r="BU46" s="293"/>
      <c r="BV46" s="293"/>
      <c r="BW46" s="293"/>
      <c r="BX46" s="293"/>
      <c r="BY46" s="293"/>
      <c r="BZ46" s="293"/>
      <c r="CA46" s="293"/>
      <c r="CB46" s="293"/>
      <c r="CC46" s="293"/>
      <c r="CD46" s="293"/>
      <c r="CE46" s="293"/>
      <c r="CF46" s="293"/>
      <c r="CG46" s="293"/>
      <c r="CH46" s="293"/>
      <c r="CI46" s="293"/>
      <c r="CJ46" s="293"/>
      <c r="CK46" s="293"/>
      <c r="CL46" s="293"/>
      <c r="CM46" s="293"/>
      <c r="CN46" s="293"/>
      <c r="CO46" s="293"/>
      <c r="CP46" s="293"/>
      <c r="CQ46" s="293"/>
      <c r="CR46" s="293"/>
      <c r="CS46" s="293"/>
      <c r="CT46" s="293"/>
      <c r="CU46" s="293"/>
      <c r="CV46" s="293"/>
      <c r="CW46" s="293"/>
      <c r="CX46" s="293"/>
      <c r="CY46" s="293"/>
      <c r="CZ46" s="293"/>
      <c r="DA46" s="293"/>
      <c r="DB46" s="293"/>
      <c r="DC46" s="293"/>
      <c r="DD46" s="171" t="b">
        <f t="shared" si="5"/>
        <v>1</v>
      </c>
    </row>
    <row r="47" spans="1:108" x14ac:dyDescent="0.25">
      <c r="A47" s="169"/>
      <c r="B47" s="170"/>
      <c r="C47" s="170"/>
      <c r="D47" s="170"/>
      <c r="E47" s="170" t="str">
        <f t="shared" si="1"/>
        <v xml:space="preserve"> </v>
      </c>
      <c r="F47" s="170" t="str">
        <f t="shared" si="2"/>
        <v xml:space="preserve"> </v>
      </c>
      <c r="G47" s="170"/>
      <c r="H47" s="170" t="str">
        <f t="shared" si="0"/>
        <v>Enter owner</v>
      </c>
      <c r="I47" s="170" t="str">
        <f t="shared" si="3"/>
        <v xml:space="preserve"> </v>
      </c>
      <c r="J47" s="290" t="str">
        <f t="shared" si="4"/>
        <v xml:space="preserve"> </v>
      </c>
      <c r="K47" s="290"/>
      <c r="L47" s="290"/>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93"/>
      <c r="BK47" s="293"/>
      <c r="BL47" s="293"/>
      <c r="BM47" s="293"/>
      <c r="BN47" s="293"/>
      <c r="BO47" s="293"/>
      <c r="BP47" s="293"/>
      <c r="BQ47" s="293"/>
      <c r="BR47" s="293"/>
      <c r="BS47" s="293"/>
      <c r="BT47" s="293"/>
      <c r="BU47" s="293"/>
      <c r="BV47" s="293"/>
      <c r="BW47" s="293"/>
      <c r="BX47" s="293"/>
      <c r="BY47" s="293"/>
      <c r="BZ47" s="293"/>
      <c r="CA47" s="293"/>
      <c r="CB47" s="293"/>
      <c r="CC47" s="293"/>
      <c r="CD47" s="293"/>
      <c r="CE47" s="293"/>
      <c r="CF47" s="293"/>
      <c r="CG47" s="293"/>
      <c r="CH47" s="293"/>
      <c r="CI47" s="293"/>
      <c r="CJ47" s="293"/>
      <c r="CK47" s="293"/>
      <c r="CL47" s="293"/>
      <c r="CM47" s="293"/>
      <c r="CN47" s="293"/>
      <c r="CO47" s="293"/>
      <c r="CP47" s="293"/>
      <c r="CQ47" s="293"/>
      <c r="CR47" s="293"/>
      <c r="CS47" s="293"/>
      <c r="CT47" s="293"/>
      <c r="CU47" s="293"/>
      <c r="CV47" s="293"/>
      <c r="CW47" s="293"/>
      <c r="CX47" s="293"/>
      <c r="CY47" s="293"/>
      <c r="CZ47" s="293"/>
      <c r="DA47" s="293"/>
      <c r="DB47" s="293"/>
      <c r="DC47" s="293"/>
      <c r="DD47" s="171" t="b">
        <f t="shared" si="5"/>
        <v>1</v>
      </c>
    </row>
    <row r="48" spans="1:108" x14ac:dyDescent="0.25">
      <c r="A48" s="169"/>
      <c r="B48" s="170"/>
      <c r="C48" s="170"/>
      <c r="D48" s="170"/>
      <c r="E48" s="170" t="str">
        <f t="shared" si="1"/>
        <v xml:space="preserve"> </v>
      </c>
      <c r="F48" s="170" t="str">
        <f t="shared" si="2"/>
        <v xml:space="preserve"> </v>
      </c>
      <c r="G48" s="170"/>
      <c r="H48" s="170" t="str">
        <f t="shared" si="0"/>
        <v>Enter owner</v>
      </c>
      <c r="I48" s="170" t="str">
        <f t="shared" si="3"/>
        <v xml:space="preserve"> </v>
      </c>
      <c r="J48" s="290" t="str">
        <f t="shared" si="4"/>
        <v xml:space="preserve"> </v>
      </c>
      <c r="K48" s="290"/>
      <c r="L48" s="290"/>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93"/>
      <c r="AK48" s="293"/>
      <c r="AL48" s="293"/>
      <c r="AM48" s="293"/>
      <c r="AN48" s="293"/>
      <c r="AO48" s="293"/>
      <c r="AP48" s="293"/>
      <c r="AQ48" s="293"/>
      <c r="AR48" s="293"/>
      <c r="AS48" s="293"/>
      <c r="AT48" s="293"/>
      <c r="AU48" s="293"/>
      <c r="AV48" s="293"/>
      <c r="AW48" s="293"/>
      <c r="AX48" s="293"/>
      <c r="AY48" s="293"/>
      <c r="AZ48" s="293"/>
      <c r="BA48" s="293"/>
      <c r="BB48" s="293"/>
      <c r="BC48" s="293"/>
      <c r="BD48" s="293"/>
      <c r="BE48" s="293"/>
      <c r="BF48" s="293"/>
      <c r="BG48" s="293"/>
      <c r="BH48" s="293"/>
      <c r="BI48" s="293"/>
      <c r="BJ48" s="293"/>
      <c r="BK48" s="293"/>
      <c r="BL48" s="293"/>
      <c r="BM48" s="293"/>
      <c r="BN48" s="293"/>
      <c r="BO48" s="293"/>
      <c r="BP48" s="293"/>
      <c r="BQ48" s="293"/>
      <c r="BR48" s="293"/>
      <c r="BS48" s="293"/>
      <c r="BT48" s="293"/>
      <c r="BU48" s="293"/>
      <c r="BV48" s="293"/>
      <c r="BW48" s="293"/>
      <c r="BX48" s="293"/>
      <c r="BY48" s="293"/>
      <c r="BZ48" s="293"/>
      <c r="CA48" s="293"/>
      <c r="CB48" s="293"/>
      <c r="CC48" s="293"/>
      <c r="CD48" s="293"/>
      <c r="CE48" s="293"/>
      <c r="CF48" s="293"/>
      <c r="CG48" s="293"/>
      <c r="CH48" s="293"/>
      <c r="CI48" s="293"/>
      <c r="CJ48" s="293"/>
      <c r="CK48" s="293"/>
      <c r="CL48" s="293"/>
      <c r="CM48" s="293"/>
      <c r="CN48" s="293"/>
      <c r="CO48" s="293"/>
      <c r="CP48" s="293"/>
      <c r="CQ48" s="293"/>
      <c r="CR48" s="293"/>
      <c r="CS48" s="293"/>
      <c r="CT48" s="293"/>
      <c r="CU48" s="293"/>
      <c r="CV48" s="293"/>
      <c r="CW48" s="293"/>
      <c r="CX48" s="293"/>
      <c r="CY48" s="293"/>
      <c r="CZ48" s="293"/>
      <c r="DA48" s="293"/>
      <c r="DB48" s="293"/>
      <c r="DC48" s="293"/>
      <c r="DD48" s="171" t="b">
        <f t="shared" si="5"/>
        <v>1</v>
      </c>
    </row>
    <row r="49" spans="1:108" x14ac:dyDescent="0.25">
      <c r="A49" s="169"/>
      <c r="B49" s="170"/>
      <c r="C49" s="170"/>
      <c r="D49" s="170"/>
      <c r="E49" s="170" t="str">
        <f t="shared" si="1"/>
        <v xml:space="preserve"> </v>
      </c>
      <c r="F49" s="170" t="str">
        <f t="shared" si="2"/>
        <v xml:space="preserve"> </v>
      </c>
      <c r="G49" s="170"/>
      <c r="H49" s="170" t="str">
        <f t="shared" si="0"/>
        <v>Enter owner</v>
      </c>
      <c r="I49" s="170" t="str">
        <f t="shared" si="3"/>
        <v xml:space="preserve"> </v>
      </c>
      <c r="J49" s="290" t="str">
        <f t="shared" si="4"/>
        <v xml:space="preserve"> </v>
      </c>
      <c r="K49" s="290"/>
      <c r="L49" s="290"/>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293"/>
      <c r="AK49" s="293"/>
      <c r="AL49" s="293"/>
      <c r="AM49" s="293"/>
      <c r="AN49" s="293"/>
      <c r="AO49" s="293"/>
      <c r="AP49" s="293"/>
      <c r="AQ49" s="293"/>
      <c r="AR49" s="293"/>
      <c r="AS49" s="293"/>
      <c r="AT49" s="293"/>
      <c r="AU49" s="293"/>
      <c r="AV49" s="293"/>
      <c r="AW49" s="293"/>
      <c r="AX49" s="293"/>
      <c r="AY49" s="293"/>
      <c r="AZ49" s="293"/>
      <c r="BA49" s="293"/>
      <c r="BB49" s="293"/>
      <c r="BC49" s="293"/>
      <c r="BD49" s="293"/>
      <c r="BE49" s="293"/>
      <c r="BF49" s="293"/>
      <c r="BG49" s="293"/>
      <c r="BH49" s="293"/>
      <c r="BI49" s="293"/>
      <c r="BJ49" s="293"/>
      <c r="BK49" s="293"/>
      <c r="BL49" s="293"/>
      <c r="BM49" s="293"/>
      <c r="BN49" s="293"/>
      <c r="BO49" s="293"/>
      <c r="BP49" s="293"/>
      <c r="BQ49" s="293"/>
      <c r="BR49" s="293"/>
      <c r="BS49" s="293"/>
      <c r="BT49" s="293"/>
      <c r="BU49" s="293"/>
      <c r="BV49" s="293"/>
      <c r="BW49" s="293"/>
      <c r="BX49" s="293"/>
      <c r="BY49" s="293"/>
      <c r="BZ49" s="293"/>
      <c r="CA49" s="293"/>
      <c r="CB49" s="293"/>
      <c r="CC49" s="293"/>
      <c r="CD49" s="293"/>
      <c r="CE49" s="293"/>
      <c r="CF49" s="293"/>
      <c r="CG49" s="293"/>
      <c r="CH49" s="293"/>
      <c r="CI49" s="293"/>
      <c r="CJ49" s="293"/>
      <c r="CK49" s="293"/>
      <c r="CL49" s="293"/>
      <c r="CM49" s="293"/>
      <c r="CN49" s="293"/>
      <c r="CO49" s="293"/>
      <c r="CP49" s="293"/>
      <c r="CQ49" s="293"/>
      <c r="CR49" s="293"/>
      <c r="CS49" s="293"/>
      <c r="CT49" s="293"/>
      <c r="CU49" s="293"/>
      <c r="CV49" s="293"/>
      <c r="CW49" s="293"/>
      <c r="CX49" s="293"/>
      <c r="CY49" s="293"/>
      <c r="CZ49" s="293"/>
      <c r="DA49" s="293"/>
      <c r="DB49" s="293"/>
      <c r="DC49" s="293"/>
      <c r="DD49" s="171" t="b">
        <f t="shared" si="5"/>
        <v>1</v>
      </c>
    </row>
    <row r="50" spans="1:108" x14ac:dyDescent="0.25">
      <c r="A50" s="169"/>
      <c r="B50" s="170"/>
      <c r="C50" s="170"/>
      <c r="D50" s="170"/>
      <c r="E50" s="170" t="str">
        <f t="shared" si="1"/>
        <v xml:space="preserve"> </v>
      </c>
      <c r="F50" s="170" t="str">
        <f t="shared" si="2"/>
        <v xml:space="preserve"> </v>
      </c>
      <c r="G50" s="170"/>
      <c r="H50" s="170" t="str">
        <f t="shared" si="0"/>
        <v>Enter owner</v>
      </c>
      <c r="I50" s="170" t="str">
        <f t="shared" si="3"/>
        <v xml:space="preserve"> </v>
      </c>
      <c r="J50" s="290" t="str">
        <f t="shared" si="4"/>
        <v xml:space="preserve"> </v>
      </c>
      <c r="K50" s="290"/>
      <c r="L50" s="290"/>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293"/>
      <c r="AK50" s="293"/>
      <c r="AL50" s="293"/>
      <c r="AM50" s="293"/>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3"/>
      <c r="BR50" s="293"/>
      <c r="BS50" s="293"/>
      <c r="BT50" s="293"/>
      <c r="BU50" s="293"/>
      <c r="BV50" s="293"/>
      <c r="BW50" s="293"/>
      <c r="BX50" s="293"/>
      <c r="BY50" s="293"/>
      <c r="BZ50" s="293"/>
      <c r="CA50" s="293"/>
      <c r="CB50" s="293"/>
      <c r="CC50" s="293"/>
      <c r="CD50" s="293"/>
      <c r="CE50" s="293"/>
      <c r="CF50" s="293"/>
      <c r="CG50" s="293"/>
      <c r="CH50" s="293"/>
      <c r="CI50" s="293"/>
      <c r="CJ50" s="293"/>
      <c r="CK50" s="293"/>
      <c r="CL50" s="293"/>
      <c r="CM50" s="293"/>
      <c r="CN50" s="293"/>
      <c r="CO50" s="293"/>
      <c r="CP50" s="293"/>
      <c r="CQ50" s="293"/>
      <c r="CR50" s="293"/>
      <c r="CS50" s="293"/>
      <c r="CT50" s="293"/>
      <c r="CU50" s="293"/>
      <c r="CV50" s="293"/>
      <c r="CW50" s="293"/>
      <c r="CX50" s="293"/>
      <c r="CY50" s="293"/>
      <c r="CZ50" s="293"/>
      <c r="DA50" s="293"/>
      <c r="DB50" s="293"/>
      <c r="DC50" s="293"/>
      <c r="DD50" s="171" t="b">
        <f t="shared" si="5"/>
        <v>1</v>
      </c>
    </row>
    <row r="51" spans="1:108" x14ac:dyDescent="0.25">
      <c r="A51" s="169"/>
      <c r="B51" s="170"/>
      <c r="C51" s="170"/>
      <c r="D51" s="170"/>
      <c r="E51" s="170" t="str">
        <f t="shared" si="1"/>
        <v xml:space="preserve"> </v>
      </c>
      <c r="F51" s="170" t="str">
        <f t="shared" si="2"/>
        <v xml:space="preserve"> </v>
      </c>
      <c r="G51" s="170"/>
      <c r="H51" s="170" t="str">
        <f t="shared" si="0"/>
        <v>Enter owner</v>
      </c>
      <c r="I51" s="170" t="str">
        <f t="shared" si="3"/>
        <v xml:space="preserve"> </v>
      </c>
      <c r="J51" s="290" t="str">
        <f t="shared" si="4"/>
        <v xml:space="preserve"> </v>
      </c>
      <c r="K51" s="290"/>
      <c r="L51" s="290"/>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293"/>
      <c r="AK51" s="293"/>
      <c r="AL51" s="293"/>
      <c r="AM51" s="293"/>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3"/>
      <c r="BR51" s="293"/>
      <c r="BS51" s="293"/>
      <c r="BT51" s="293"/>
      <c r="BU51" s="293"/>
      <c r="BV51" s="293"/>
      <c r="BW51" s="293"/>
      <c r="BX51" s="293"/>
      <c r="BY51" s="293"/>
      <c r="BZ51" s="293"/>
      <c r="CA51" s="293"/>
      <c r="CB51" s="293"/>
      <c r="CC51" s="293"/>
      <c r="CD51" s="293"/>
      <c r="CE51" s="293"/>
      <c r="CF51" s="293"/>
      <c r="CG51" s="293"/>
      <c r="CH51" s="293"/>
      <c r="CI51" s="293"/>
      <c r="CJ51" s="293"/>
      <c r="CK51" s="293"/>
      <c r="CL51" s="293"/>
      <c r="CM51" s="293"/>
      <c r="CN51" s="293"/>
      <c r="CO51" s="293"/>
      <c r="CP51" s="293"/>
      <c r="CQ51" s="293"/>
      <c r="CR51" s="293"/>
      <c r="CS51" s="293"/>
      <c r="CT51" s="293"/>
      <c r="CU51" s="293"/>
      <c r="CV51" s="293"/>
      <c r="CW51" s="293"/>
      <c r="CX51" s="293"/>
      <c r="CY51" s="293"/>
      <c r="CZ51" s="293"/>
      <c r="DA51" s="293"/>
      <c r="DB51" s="293"/>
      <c r="DC51" s="293"/>
      <c r="DD51" s="171" t="b">
        <f t="shared" si="5"/>
        <v>1</v>
      </c>
    </row>
    <row r="52" spans="1:108" x14ac:dyDescent="0.25">
      <c r="A52" s="169"/>
      <c r="B52" s="170"/>
      <c r="C52" s="170"/>
      <c r="D52" s="170"/>
      <c r="E52" s="170" t="str">
        <f t="shared" si="1"/>
        <v xml:space="preserve"> </v>
      </c>
      <c r="F52" s="170" t="str">
        <f t="shared" si="2"/>
        <v xml:space="preserve"> </v>
      </c>
      <c r="G52" s="170"/>
      <c r="H52" s="170" t="str">
        <f t="shared" si="0"/>
        <v>Enter owner</v>
      </c>
      <c r="I52" s="170" t="str">
        <f t="shared" si="3"/>
        <v xml:space="preserve"> </v>
      </c>
      <c r="J52" s="290" t="str">
        <f t="shared" si="4"/>
        <v xml:space="preserve"> </v>
      </c>
      <c r="K52" s="290"/>
      <c r="L52" s="290"/>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3"/>
      <c r="BR52" s="293"/>
      <c r="BS52" s="293"/>
      <c r="BT52" s="293"/>
      <c r="BU52" s="293"/>
      <c r="BV52" s="293"/>
      <c r="BW52" s="293"/>
      <c r="BX52" s="293"/>
      <c r="BY52" s="293"/>
      <c r="BZ52" s="293"/>
      <c r="CA52" s="293"/>
      <c r="CB52" s="293"/>
      <c r="CC52" s="293"/>
      <c r="CD52" s="293"/>
      <c r="CE52" s="293"/>
      <c r="CF52" s="293"/>
      <c r="CG52" s="293"/>
      <c r="CH52" s="293"/>
      <c r="CI52" s="293"/>
      <c r="CJ52" s="293"/>
      <c r="CK52" s="293"/>
      <c r="CL52" s="293"/>
      <c r="CM52" s="293"/>
      <c r="CN52" s="293"/>
      <c r="CO52" s="293"/>
      <c r="CP52" s="293"/>
      <c r="CQ52" s="293"/>
      <c r="CR52" s="293"/>
      <c r="CS52" s="293"/>
      <c r="CT52" s="293"/>
      <c r="CU52" s="293"/>
      <c r="CV52" s="293"/>
      <c r="CW52" s="293"/>
      <c r="CX52" s="293"/>
      <c r="CY52" s="293"/>
      <c r="CZ52" s="293"/>
      <c r="DA52" s="293"/>
      <c r="DB52" s="293"/>
      <c r="DC52" s="293"/>
      <c r="DD52" s="171" t="b">
        <f t="shared" si="5"/>
        <v>1</v>
      </c>
    </row>
    <row r="53" spans="1:108" x14ac:dyDescent="0.25">
      <c r="A53" s="169"/>
      <c r="B53" s="170"/>
      <c r="C53" s="170"/>
      <c r="D53" s="170"/>
      <c r="E53" s="170" t="str">
        <f t="shared" si="1"/>
        <v xml:space="preserve"> </v>
      </c>
      <c r="F53" s="170" t="str">
        <f t="shared" si="2"/>
        <v xml:space="preserve"> </v>
      </c>
      <c r="G53" s="170"/>
      <c r="H53" s="170" t="str">
        <f t="shared" si="0"/>
        <v>Enter owner</v>
      </c>
      <c r="I53" s="170" t="str">
        <f t="shared" si="3"/>
        <v xml:space="preserve"> </v>
      </c>
      <c r="J53" s="290" t="str">
        <f t="shared" si="4"/>
        <v xml:space="preserve"> </v>
      </c>
      <c r="K53" s="290"/>
      <c r="L53" s="290"/>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3"/>
      <c r="BR53" s="293"/>
      <c r="BS53" s="293"/>
      <c r="BT53" s="293"/>
      <c r="BU53" s="293"/>
      <c r="BV53" s="293"/>
      <c r="BW53" s="293"/>
      <c r="BX53" s="293"/>
      <c r="BY53" s="293"/>
      <c r="BZ53" s="293"/>
      <c r="CA53" s="293"/>
      <c r="CB53" s="293"/>
      <c r="CC53" s="293"/>
      <c r="CD53" s="293"/>
      <c r="CE53" s="293"/>
      <c r="CF53" s="293"/>
      <c r="CG53" s="293"/>
      <c r="CH53" s="293"/>
      <c r="CI53" s="293"/>
      <c r="CJ53" s="293"/>
      <c r="CK53" s="293"/>
      <c r="CL53" s="293"/>
      <c r="CM53" s="293"/>
      <c r="CN53" s="293"/>
      <c r="CO53" s="293"/>
      <c r="CP53" s="293"/>
      <c r="CQ53" s="293"/>
      <c r="CR53" s="293"/>
      <c r="CS53" s="293"/>
      <c r="CT53" s="293"/>
      <c r="CU53" s="293"/>
      <c r="CV53" s="293"/>
      <c r="CW53" s="293"/>
      <c r="CX53" s="293"/>
      <c r="CY53" s="293"/>
      <c r="CZ53" s="293"/>
      <c r="DA53" s="293"/>
      <c r="DB53" s="293"/>
      <c r="DC53" s="293"/>
      <c r="DD53" s="171" t="b">
        <f t="shared" si="5"/>
        <v>1</v>
      </c>
    </row>
    <row r="54" spans="1:108" x14ac:dyDescent="0.25">
      <c r="A54" s="169"/>
      <c r="B54" s="170"/>
      <c r="C54" s="170"/>
      <c r="D54" s="170"/>
      <c r="E54" s="170" t="str">
        <f t="shared" si="1"/>
        <v xml:space="preserve"> </v>
      </c>
      <c r="F54" s="170" t="str">
        <f t="shared" si="2"/>
        <v xml:space="preserve"> </v>
      </c>
      <c r="G54" s="170"/>
      <c r="H54" s="170" t="str">
        <f t="shared" si="0"/>
        <v>Enter owner</v>
      </c>
      <c r="I54" s="170" t="str">
        <f t="shared" si="3"/>
        <v xml:space="preserve"> </v>
      </c>
      <c r="J54" s="290" t="str">
        <f t="shared" si="4"/>
        <v xml:space="preserve"> </v>
      </c>
      <c r="K54" s="290"/>
      <c r="L54" s="290"/>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3"/>
      <c r="CU54" s="293"/>
      <c r="CV54" s="293"/>
      <c r="CW54" s="293"/>
      <c r="CX54" s="293"/>
      <c r="CY54" s="293"/>
      <c r="CZ54" s="293"/>
      <c r="DA54" s="293"/>
      <c r="DB54" s="293"/>
      <c r="DC54" s="293"/>
      <c r="DD54" s="171" t="b">
        <f t="shared" si="5"/>
        <v>1</v>
      </c>
    </row>
    <row r="55" spans="1:108" x14ac:dyDescent="0.25">
      <c r="A55" s="169"/>
      <c r="B55" s="170"/>
      <c r="C55" s="170"/>
      <c r="D55" s="170"/>
      <c r="E55" s="170" t="str">
        <f t="shared" si="1"/>
        <v xml:space="preserve"> </v>
      </c>
      <c r="F55" s="170" t="str">
        <f t="shared" si="2"/>
        <v xml:space="preserve"> </v>
      </c>
      <c r="G55" s="170"/>
      <c r="H55" s="170" t="str">
        <f t="shared" si="0"/>
        <v>Enter owner</v>
      </c>
      <c r="I55" s="170" t="str">
        <f t="shared" si="3"/>
        <v xml:space="preserve"> </v>
      </c>
      <c r="J55" s="290" t="str">
        <f t="shared" si="4"/>
        <v xml:space="preserve"> </v>
      </c>
      <c r="K55" s="290"/>
      <c r="L55" s="290"/>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3"/>
      <c r="AS55" s="293"/>
      <c r="AT55" s="293"/>
      <c r="AU55" s="293"/>
      <c r="AV55" s="293"/>
      <c r="AW55" s="293"/>
      <c r="AX55" s="293"/>
      <c r="AY55" s="293"/>
      <c r="AZ55" s="293"/>
      <c r="BA55" s="293"/>
      <c r="BB55" s="293"/>
      <c r="BC55" s="293"/>
      <c r="BD55" s="293"/>
      <c r="BE55" s="293"/>
      <c r="BF55" s="293"/>
      <c r="BG55" s="293"/>
      <c r="BH55" s="293"/>
      <c r="BI55" s="293"/>
      <c r="BJ55" s="293"/>
      <c r="BK55" s="293"/>
      <c r="BL55" s="293"/>
      <c r="BM55" s="293"/>
      <c r="BN55" s="293"/>
      <c r="BO55" s="293"/>
      <c r="BP55" s="293"/>
      <c r="BQ55" s="293"/>
      <c r="BR55" s="293"/>
      <c r="BS55" s="293"/>
      <c r="BT55" s="293"/>
      <c r="BU55" s="293"/>
      <c r="BV55" s="293"/>
      <c r="BW55" s="293"/>
      <c r="BX55" s="293"/>
      <c r="BY55" s="293"/>
      <c r="BZ55" s="293"/>
      <c r="CA55" s="293"/>
      <c r="CB55" s="293"/>
      <c r="CC55" s="293"/>
      <c r="CD55" s="293"/>
      <c r="CE55" s="293"/>
      <c r="CF55" s="293"/>
      <c r="CG55" s="293"/>
      <c r="CH55" s="293"/>
      <c r="CI55" s="293"/>
      <c r="CJ55" s="293"/>
      <c r="CK55" s="293"/>
      <c r="CL55" s="293"/>
      <c r="CM55" s="293"/>
      <c r="CN55" s="293"/>
      <c r="CO55" s="293"/>
      <c r="CP55" s="293"/>
      <c r="CQ55" s="293"/>
      <c r="CR55" s="293"/>
      <c r="CS55" s="293"/>
      <c r="CT55" s="293"/>
      <c r="CU55" s="293"/>
      <c r="CV55" s="293"/>
      <c r="CW55" s="293"/>
      <c r="CX55" s="293"/>
      <c r="CY55" s="293"/>
      <c r="CZ55" s="293"/>
      <c r="DA55" s="293"/>
      <c r="DB55" s="293"/>
      <c r="DC55" s="293"/>
      <c r="DD55" s="171" t="b">
        <f t="shared" si="5"/>
        <v>1</v>
      </c>
    </row>
    <row r="56" spans="1:108" x14ac:dyDescent="0.25">
      <c r="A56" s="169"/>
      <c r="B56" s="170"/>
      <c r="C56" s="170"/>
      <c r="D56" s="170"/>
      <c r="E56" s="170" t="str">
        <f t="shared" si="1"/>
        <v xml:space="preserve"> </v>
      </c>
      <c r="F56" s="170" t="str">
        <f t="shared" si="2"/>
        <v xml:space="preserve"> </v>
      </c>
      <c r="G56" s="170"/>
      <c r="H56" s="170" t="str">
        <f t="shared" si="0"/>
        <v>Enter owner</v>
      </c>
      <c r="I56" s="170" t="str">
        <f t="shared" si="3"/>
        <v xml:space="preserve"> </v>
      </c>
      <c r="J56" s="290" t="str">
        <f t="shared" si="4"/>
        <v xml:space="preserve"> </v>
      </c>
      <c r="K56" s="290"/>
      <c r="L56" s="290"/>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3"/>
      <c r="AS56" s="293"/>
      <c r="AT56" s="293"/>
      <c r="AU56" s="293"/>
      <c r="AV56" s="293"/>
      <c r="AW56" s="293"/>
      <c r="AX56" s="293"/>
      <c r="AY56" s="293"/>
      <c r="AZ56" s="293"/>
      <c r="BA56" s="293"/>
      <c r="BB56" s="293"/>
      <c r="BC56" s="293"/>
      <c r="BD56" s="293"/>
      <c r="BE56" s="293"/>
      <c r="BF56" s="293"/>
      <c r="BG56" s="293"/>
      <c r="BH56" s="293"/>
      <c r="BI56" s="293"/>
      <c r="BJ56" s="293"/>
      <c r="BK56" s="293"/>
      <c r="BL56" s="293"/>
      <c r="BM56" s="293"/>
      <c r="BN56" s="293"/>
      <c r="BO56" s="293"/>
      <c r="BP56" s="293"/>
      <c r="BQ56" s="293"/>
      <c r="BR56" s="293"/>
      <c r="BS56" s="293"/>
      <c r="BT56" s="293"/>
      <c r="BU56" s="293"/>
      <c r="BV56" s="293"/>
      <c r="BW56" s="293"/>
      <c r="BX56" s="293"/>
      <c r="BY56" s="293"/>
      <c r="BZ56" s="293"/>
      <c r="CA56" s="293"/>
      <c r="CB56" s="293"/>
      <c r="CC56" s="293"/>
      <c r="CD56" s="293"/>
      <c r="CE56" s="293"/>
      <c r="CF56" s="293"/>
      <c r="CG56" s="293"/>
      <c r="CH56" s="293"/>
      <c r="CI56" s="293"/>
      <c r="CJ56" s="293"/>
      <c r="CK56" s="293"/>
      <c r="CL56" s="293"/>
      <c r="CM56" s="293"/>
      <c r="CN56" s="293"/>
      <c r="CO56" s="293"/>
      <c r="CP56" s="293"/>
      <c r="CQ56" s="293"/>
      <c r="CR56" s="293"/>
      <c r="CS56" s="293"/>
      <c r="CT56" s="293"/>
      <c r="CU56" s="293"/>
      <c r="CV56" s="293"/>
      <c r="CW56" s="293"/>
      <c r="CX56" s="293"/>
      <c r="CY56" s="293"/>
      <c r="CZ56" s="293"/>
      <c r="DA56" s="293"/>
      <c r="DB56" s="293"/>
      <c r="DC56" s="293"/>
      <c r="DD56" s="171" t="b">
        <f t="shared" si="5"/>
        <v>1</v>
      </c>
    </row>
    <row r="57" spans="1:108" x14ac:dyDescent="0.25">
      <c r="A57" s="169"/>
      <c r="B57" s="170"/>
      <c r="C57" s="170"/>
      <c r="D57" s="170"/>
      <c r="E57" s="170" t="str">
        <f t="shared" si="1"/>
        <v xml:space="preserve"> </v>
      </c>
      <c r="F57" s="170" t="str">
        <f t="shared" si="2"/>
        <v xml:space="preserve"> </v>
      </c>
      <c r="G57" s="170"/>
      <c r="H57" s="170" t="str">
        <f t="shared" si="0"/>
        <v>Enter owner</v>
      </c>
      <c r="I57" s="170" t="str">
        <f t="shared" si="3"/>
        <v xml:space="preserve"> </v>
      </c>
      <c r="J57" s="290" t="str">
        <f t="shared" si="4"/>
        <v xml:space="preserve"> </v>
      </c>
      <c r="K57" s="290"/>
      <c r="L57" s="290"/>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3"/>
      <c r="BR57" s="293"/>
      <c r="BS57" s="293"/>
      <c r="BT57" s="293"/>
      <c r="BU57" s="293"/>
      <c r="BV57" s="293"/>
      <c r="BW57" s="293"/>
      <c r="BX57" s="293"/>
      <c r="BY57" s="293"/>
      <c r="BZ57" s="293"/>
      <c r="CA57" s="293"/>
      <c r="CB57" s="293"/>
      <c r="CC57" s="293"/>
      <c r="CD57" s="293"/>
      <c r="CE57" s="293"/>
      <c r="CF57" s="293"/>
      <c r="CG57" s="293"/>
      <c r="CH57" s="293"/>
      <c r="CI57" s="293"/>
      <c r="CJ57" s="293"/>
      <c r="CK57" s="293"/>
      <c r="CL57" s="293"/>
      <c r="CM57" s="293"/>
      <c r="CN57" s="293"/>
      <c r="CO57" s="293"/>
      <c r="CP57" s="293"/>
      <c r="CQ57" s="293"/>
      <c r="CR57" s="293"/>
      <c r="CS57" s="293"/>
      <c r="CT57" s="293"/>
      <c r="CU57" s="293"/>
      <c r="CV57" s="293"/>
      <c r="CW57" s="293"/>
      <c r="CX57" s="293"/>
      <c r="CY57" s="293"/>
      <c r="CZ57" s="293"/>
      <c r="DA57" s="293"/>
      <c r="DB57" s="293"/>
      <c r="DC57" s="293"/>
      <c r="DD57" s="171" t="b">
        <f t="shared" si="5"/>
        <v>1</v>
      </c>
    </row>
    <row r="58" spans="1:108" x14ac:dyDescent="0.25">
      <c r="A58" s="169"/>
      <c r="B58" s="170"/>
      <c r="C58" s="170"/>
      <c r="D58" s="170"/>
      <c r="E58" s="170" t="str">
        <f t="shared" si="1"/>
        <v xml:space="preserve"> </v>
      </c>
      <c r="F58" s="170" t="str">
        <f t="shared" si="2"/>
        <v xml:space="preserve"> </v>
      </c>
      <c r="G58" s="170"/>
      <c r="H58" s="170" t="str">
        <f t="shared" si="0"/>
        <v>Enter owner</v>
      </c>
      <c r="I58" s="170" t="str">
        <f t="shared" si="3"/>
        <v xml:space="preserve"> </v>
      </c>
      <c r="J58" s="290" t="str">
        <f t="shared" si="4"/>
        <v xml:space="preserve"> </v>
      </c>
      <c r="K58" s="290"/>
      <c r="L58" s="290"/>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c r="CA58" s="293"/>
      <c r="CB58" s="293"/>
      <c r="CC58" s="293"/>
      <c r="CD58" s="293"/>
      <c r="CE58" s="293"/>
      <c r="CF58" s="293"/>
      <c r="CG58" s="293"/>
      <c r="CH58" s="293"/>
      <c r="CI58" s="293"/>
      <c r="CJ58" s="293"/>
      <c r="CK58" s="293"/>
      <c r="CL58" s="293"/>
      <c r="CM58" s="293"/>
      <c r="CN58" s="293"/>
      <c r="CO58" s="293"/>
      <c r="CP58" s="293"/>
      <c r="CQ58" s="293"/>
      <c r="CR58" s="293"/>
      <c r="CS58" s="293"/>
      <c r="CT58" s="293"/>
      <c r="CU58" s="293"/>
      <c r="CV58" s="293"/>
      <c r="CW58" s="293"/>
      <c r="CX58" s="293"/>
      <c r="CY58" s="293"/>
      <c r="CZ58" s="293"/>
      <c r="DA58" s="293"/>
      <c r="DB58" s="293"/>
      <c r="DC58" s="293"/>
      <c r="DD58" s="171" t="b">
        <f t="shared" si="5"/>
        <v>1</v>
      </c>
    </row>
    <row r="59" spans="1:108" x14ac:dyDescent="0.25">
      <c r="A59" s="169"/>
      <c r="B59" s="170"/>
      <c r="C59" s="170"/>
      <c r="D59" s="170"/>
      <c r="E59" s="170" t="str">
        <f t="shared" si="1"/>
        <v xml:space="preserve"> </v>
      </c>
      <c r="F59" s="170" t="str">
        <f t="shared" si="2"/>
        <v xml:space="preserve"> </v>
      </c>
      <c r="G59" s="170"/>
      <c r="H59" s="170" t="str">
        <f t="shared" si="0"/>
        <v>Enter owner</v>
      </c>
      <c r="I59" s="170" t="str">
        <f t="shared" si="3"/>
        <v xml:space="preserve"> </v>
      </c>
      <c r="J59" s="290" t="str">
        <f t="shared" si="4"/>
        <v xml:space="preserve"> </v>
      </c>
      <c r="K59" s="290"/>
      <c r="L59" s="290"/>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293"/>
      <c r="CD59" s="293"/>
      <c r="CE59" s="293"/>
      <c r="CF59" s="293"/>
      <c r="CG59" s="293"/>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171" t="b">
        <f t="shared" si="5"/>
        <v>1</v>
      </c>
    </row>
    <row r="60" spans="1:108" x14ac:dyDescent="0.25">
      <c r="A60" s="169"/>
      <c r="B60" s="170"/>
      <c r="C60" s="170"/>
      <c r="D60" s="170"/>
      <c r="E60" s="170" t="str">
        <f t="shared" si="1"/>
        <v xml:space="preserve"> </v>
      </c>
      <c r="F60" s="170" t="str">
        <f t="shared" si="2"/>
        <v xml:space="preserve"> </v>
      </c>
      <c r="G60" s="170"/>
      <c r="H60" s="170" t="str">
        <f t="shared" si="0"/>
        <v>Enter owner</v>
      </c>
      <c r="I60" s="170" t="str">
        <f t="shared" si="3"/>
        <v xml:space="preserve"> </v>
      </c>
      <c r="J60" s="290" t="str">
        <f t="shared" si="4"/>
        <v xml:space="preserve"> </v>
      </c>
      <c r="K60" s="290"/>
      <c r="L60" s="290"/>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3"/>
      <c r="AS60" s="293"/>
      <c r="AT60" s="293"/>
      <c r="AU60" s="293"/>
      <c r="AV60" s="293"/>
      <c r="AW60" s="293"/>
      <c r="AX60" s="293"/>
      <c r="AY60" s="293"/>
      <c r="AZ60" s="293"/>
      <c r="BA60" s="293"/>
      <c r="BB60" s="293"/>
      <c r="BC60" s="293"/>
      <c r="BD60" s="293"/>
      <c r="BE60" s="293"/>
      <c r="BF60" s="293"/>
      <c r="BG60" s="293"/>
      <c r="BH60" s="293"/>
      <c r="BI60" s="293"/>
      <c r="BJ60" s="293"/>
      <c r="BK60" s="293"/>
      <c r="BL60" s="293"/>
      <c r="BM60" s="293"/>
      <c r="BN60" s="293"/>
      <c r="BO60" s="293"/>
      <c r="BP60" s="293"/>
      <c r="BQ60" s="293"/>
      <c r="BR60" s="293"/>
      <c r="BS60" s="293"/>
      <c r="BT60" s="293"/>
      <c r="BU60" s="293"/>
      <c r="BV60" s="293"/>
      <c r="BW60" s="293"/>
      <c r="BX60" s="293"/>
      <c r="BY60" s="293"/>
      <c r="BZ60" s="293"/>
      <c r="CA60" s="293"/>
      <c r="CB60" s="293"/>
      <c r="CC60" s="293"/>
      <c r="CD60" s="293"/>
      <c r="CE60" s="293"/>
      <c r="CF60" s="293"/>
      <c r="CG60" s="293"/>
      <c r="CH60" s="293"/>
      <c r="CI60" s="293"/>
      <c r="CJ60" s="293"/>
      <c r="CK60" s="293"/>
      <c r="CL60" s="293"/>
      <c r="CM60" s="293"/>
      <c r="CN60" s="293"/>
      <c r="CO60" s="293"/>
      <c r="CP60" s="293"/>
      <c r="CQ60" s="293"/>
      <c r="CR60" s="293"/>
      <c r="CS60" s="293"/>
      <c r="CT60" s="293"/>
      <c r="CU60" s="293"/>
      <c r="CV60" s="293"/>
      <c r="CW60" s="293"/>
      <c r="CX60" s="293"/>
      <c r="CY60" s="293"/>
      <c r="CZ60" s="293"/>
      <c r="DA60" s="293"/>
      <c r="DB60" s="293"/>
      <c r="DC60" s="293"/>
      <c r="DD60" s="171" t="b">
        <f t="shared" si="5"/>
        <v>1</v>
      </c>
    </row>
    <row r="61" spans="1:108" x14ac:dyDescent="0.25">
      <c r="A61" s="169"/>
      <c r="B61" s="170"/>
      <c r="C61" s="170"/>
      <c r="D61" s="170"/>
      <c r="E61" s="170" t="str">
        <f t="shared" si="1"/>
        <v xml:space="preserve"> </v>
      </c>
      <c r="F61" s="170" t="str">
        <f t="shared" si="2"/>
        <v xml:space="preserve"> </v>
      </c>
      <c r="G61" s="170"/>
      <c r="H61" s="170" t="str">
        <f t="shared" si="0"/>
        <v>Enter owner</v>
      </c>
      <c r="I61" s="170" t="str">
        <f t="shared" si="3"/>
        <v xml:space="preserve"> </v>
      </c>
      <c r="J61" s="290" t="str">
        <f t="shared" si="4"/>
        <v xml:space="preserve"> </v>
      </c>
      <c r="K61" s="290"/>
      <c r="L61" s="290"/>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293"/>
      <c r="AK61" s="293"/>
      <c r="AL61" s="293"/>
      <c r="AM61" s="293"/>
      <c r="AN61" s="293"/>
      <c r="AO61" s="293"/>
      <c r="AP61" s="293"/>
      <c r="AQ61" s="293"/>
      <c r="AR61" s="293"/>
      <c r="AS61" s="293"/>
      <c r="AT61" s="293"/>
      <c r="AU61" s="293"/>
      <c r="AV61" s="293"/>
      <c r="AW61" s="293"/>
      <c r="AX61" s="293"/>
      <c r="AY61" s="293"/>
      <c r="AZ61" s="293"/>
      <c r="BA61" s="293"/>
      <c r="BB61" s="293"/>
      <c r="BC61" s="293"/>
      <c r="BD61" s="293"/>
      <c r="BE61" s="293"/>
      <c r="BF61" s="293"/>
      <c r="BG61" s="293"/>
      <c r="BH61" s="293"/>
      <c r="BI61" s="293"/>
      <c r="BJ61" s="293"/>
      <c r="BK61" s="293"/>
      <c r="BL61" s="293"/>
      <c r="BM61" s="293"/>
      <c r="BN61" s="293"/>
      <c r="BO61" s="293"/>
      <c r="BP61" s="293"/>
      <c r="BQ61" s="293"/>
      <c r="BR61" s="293"/>
      <c r="BS61" s="293"/>
      <c r="BT61" s="293"/>
      <c r="BU61" s="293"/>
      <c r="BV61" s="293"/>
      <c r="BW61" s="293"/>
      <c r="BX61" s="293"/>
      <c r="BY61" s="293"/>
      <c r="BZ61" s="293"/>
      <c r="CA61" s="293"/>
      <c r="CB61" s="293"/>
      <c r="CC61" s="293"/>
      <c r="CD61" s="293"/>
      <c r="CE61" s="293"/>
      <c r="CF61" s="293"/>
      <c r="CG61" s="293"/>
      <c r="CH61" s="293"/>
      <c r="CI61" s="293"/>
      <c r="CJ61" s="293"/>
      <c r="CK61" s="293"/>
      <c r="CL61" s="293"/>
      <c r="CM61" s="293"/>
      <c r="CN61" s="293"/>
      <c r="CO61" s="293"/>
      <c r="CP61" s="293"/>
      <c r="CQ61" s="293"/>
      <c r="CR61" s="293"/>
      <c r="CS61" s="293"/>
      <c r="CT61" s="293"/>
      <c r="CU61" s="293"/>
      <c r="CV61" s="293"/>
      <c r="CW61" s="293"/>
      <c r="CX61" s="293"/>
      <c r="CY61" s="293"/>
      <c r="CZ61" s="293"/>
      <c r="DA61" s="293"/>
      <c r="DB61" s="293"/>
      <c r="DC61" s="293"/>
      <c r="DD61" s="171" t="b">
        <f t="shared" si="5"/>
        <v>1</v>
      </c>
    </row>
    <row r="62" spans="1:108" x14ac:dyDescent="0.25">
      <c r="A62" s="169"/>
      <c r="B62" s="170"/>
      <c r="C62" s="170"/>
      <c r="D62" s="170"/>
      <c r="E62" s="170" t="str">
        <f t="shared" si="1"/>
        <v xml:space="preserve"> </v>
      </c>
      <c r="F62" s="170" t="str">
        <f t="shared" si="2"/>
        <v xml:space="preserve"> </v>
      </c>
      <c r="G62" s="170"/>
      <c r="H62" s="170" t="str">
        <f t="shared" si="0"/>
        <v>Enter owner</v>
      </c>
      <c r="I62" s="170" t="str">
        <f t="shared" si="3"/>
        <v xml:space="preserve"> </v>
      </c>
      <c r="J62" s="290" t="str">
        <f t="shared" si="4"/>
        <v xml:space="preserve"> </v>
      </c>
      <c r="K62" s="290"/>
      <c r="L62" s="290"/>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293"/>
      <c r="CD62" s="293"/>
      <c r="CE62" s="293"/>
      <c r="CF62" s="293"/>
      <c r="CG62" s="293"/>
      <c r="CH62" s="293"/>
      <c r="CI62" s="293"/>
      <c r="CJ62" s="293"/>
      <c r="CK62" s="293"/>
      <c r="CL62" s="293"/>
      <c r="CM62" s="293"/>
      <c r="CN62" s="293"/>
      <c r="CO62" s="293"/>
      <c r="CP62" s="293"/>
      <c r="CQ62" s="293"/>
      <c r="CR62" s="293"/>
      <c r="CS62" s="293"/>
      <c r="CT62" s="293"/>
      <c r="CU62" s="293"/>
      <c r="CV62" s="293"/>
      <c r="CW62" s="293"/>
      <c r="CX62" s="293"/>
      <c r="CY62" s="293"/>
      <c r="CZ62" s="293"/>
      <c r="DA62" s="293"/>
      <c r="DB62" s="293"/>
      <c r="DC62" s="293"/>
      <c r="DD62" s="171" t="b">
        <f t="shared" si="5"/>
        <v>1</v>
      </c>
    </row>
    <row r="63" spans="1:108" x14ac:dyDescent="0.25">
      <c r="A63" s="169"/>
      <c r="B63" s="170"/>
      <c r="C63" s="170"/>
      <c r="D63" s="170"/>
      <c r="E63" s="170" t="str">
        <f t="shared" si="1"/>
        <v xml:space="preserve"> </v>
      </c>
      <c r="F63" s="170" t="str">
        <f t="shared" si="2"/>
        <v xml:space="preserve"> </v>
      </c>
      <c r="G63" s="170"/>
      <c r="H63" s="170" t="str">
        <f t="shared" si="0"/>
        <v>Enter owner</v>
      </c>
      <c r="I63" s="170" t="str">
        <f t="shared" si="3"/>
        <v xml:space="preserve"> </v>
      </c>
      <c r="J63" s="290" t="str">
        <f t="shared" si="4"/>
        <v xml:space="preserve"> </v>
      </c>
      <c r="K63" s="290"/>
      <c r="L63" s="290"/>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293"/>
      <c r="AK63" s="293"/>
      <c r="AL63" s="293"/>
      <c r="AM63" s="293"/>
      <c r="AN63" s="293"/>
      <c r="AO63" s="293"/>
      <c r="AP63" s="293"/>
      <c r="AQ63" s="293"/>
      <c r="AR63" s="293"/>
      <c r="AS63" s="293"/>
      <c r="AT63" s="293"/>
      <c r="AU63" s="293"/>
      <c r="AV63" s="293"/>
      <c r="AW63" s="293"/>
      <c r="AX63" s="293"/>
      <c r="AY63" s="293"/>
      <c r="AZ63" s="293"/>
      <c r="BA63" s="293"/>
      <c r="BB63" s="293"/>
      <c r="BC63" s="293"/>
      <c r="BD63" s="293"/>
      <c r="BE63" s="293"/>
      <c r="BF63" s="293"/>
      <c r="BG63" s="293"/>
      <c r="BH63" s="293"/>
      <c r="BI63" s="293"/>
      <c r="BJ63" s="293"/>
      <c r="BK63" s="293"/>
      <c r="BL63" s="293"/>
      <c r="BM63" s="293"/>
      <c r="BN63" s="293"/>
      <c r="BO63" s="293"/>
      <c r="BP63" s="293"/>
      <c r="BQ63" s="293"/>
      <c r="BR63" s="293"/>
      <c r="BS63" s="293"/>
      <c r="BT63" s="293"/>
      <c r="BU63" s="293"/>
      <c r="BV63" s="293"/>
      <c r="BW63" s="293"/>
      <c r="BX63" s="293"/>
      <c r="BY63" s="293"/>
      <c r="BZ63" s="293"/>
      <c r="CA63" s="293"/>
      <c r="CB63" s="293"/>
      <c r="CC63" s="293"/>
      <c r="CD63" s="293"/>
      <c r="CE63" s="293"/>
      <c r="CF63" s="293"/>
      <c r="CG63" s="293"/>
      <c r="CH63" s="293"/>
      <c r="CI63" s="293"/>
      <c r="CJ63" s="293"/>
      <c r="CK63" s="293"/>
      <c r="CL63" s="293"/>
      <c r="CM63" s="293"/>
      <c r="CN63" s="293"/>
      <c r="CO63" s="293"/>
      <c r="CP63" s="293"/>
      <c r="CQ63" s="293"/>
      <c r="CR63" s="293"/>
      <c r="CS63" s="293"/>
      <c r="CT63" s="293"/>
      <c r="CU63" s="293"/>
      <c r="CV63" s="293"/>
      <c r="CW63" s="293"/>
      <c r="CX63" s="293"/>
      <c r="CY63" s="293"/>
      <c r="CZ63" s="293"/>
      <c r="DA63" s="293"/>
      <c r="DB63" s="293"/>
      <c r="DC63" s="293"/>
      <c r="DD63" s="171" t="b">
        <f t="shared" si="5"/>
        <v>1</v>
      </c>
    </row>
    <row r="64" spans="1:108" x14ac:dyDescent="0.25">
      <c r="A64" s="169"/>
      <c r="B64" s="170"/>
      <c r="C64" s="170"/>
      <c r="D64" s="170"/>
      <c r="E64" s="170" t="str">
        <f t="shared" si="1"/>
        <v xml:space="preserve"> </v>
      </c>
      <c r="F64" s="170" t="str">
        <f t="shared" si="2"/>
        <v xml:space="preserve"> </v>
      </c>
      <c r="G64" s="170"/>
      <c r="H64" s="170" t="str">
        <f t="shared" si="0"/>
        <v>Enter owner</v>
      </c>
      <c r="I64" s="170" t="str">
        <f t="shared" si="3"/>
        <v xml:space="preserve"> </v>
      </c>
      <c r="J64" s="290" t="str">
        <f t="shared" si="4"/>
        <v xml:space="preserve"> </v>
      </c>
      <c r="K64" s="290"/>
      <c r="L64" s="290"/>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93"/>
      <c r="BK64" s="293"/>
      <c r="BL64" s="293"/>
      <c r="BM64" s="293"/>
      <c r="BN64" s="293"/>
      <c r="BO64" s="293"/>
      <c r="BP64" s="293"/>
      <c r="BQ64" s="293"/>
      <c r="BR64" s="293"/>
      <c r="BS64" s="293"/>
      <c r="BT64" s="293"/>
      <c r="BU64" s="293"/>
      <c r="BV64" s="293"/>
      <c r="BW64" s="293"/>
      <c r="BX64" s="293"/>
      <c r="BY64" s="293"/>
      <c r="BZ64" s="293"/>
      <c r="CA64" s="293"/>
      <c r="CB64" s="293"/>
      <c r="CC64" s="293"/>
      <c r="CD64" s="293"/>
      <c r="CE64" s="293"/>
      <c r="CF64" s="293"/>
      <c r="CG64" s="293"/>
      <c r="CH64" s="293"/>
      <c r="CI64" s="293"/>
      <c r="CJ64" s="293"/>
      <c r="CK64" s="293"/>
      <c r="CL64" s="293"/>
      <c r="CM64" s="293"/>
      <c r="CN64" s="293"/>
      <c r="CO64" s="293"/>
      <c r="CP64" s="293"/>
      <c r="CQ64" s="293"/>
      <c r="CR64" s="293"/>
      <c r="CS64" s="293"/>
      <c r="CT64" s="293"/>
      <c r="CU64" s="293"/>
      <c r="CV64" s="293"/>
      <c r="CW64" s="293"/>
      <c r="CX64" s="293"/>
      <c r="CY64" s="293"/>
      <c r="CZ64" s="293"/>
      <c r="DA64" s="293"/>
      <c r="DB64" s="293"/>
      <c r="DC64" s="293"/>
      <c r="DD64" s="171" t="b">
        <f t="shared" si="5"/>
        <v>1</v>
      </c>
    </row>
    <row r="65" spans="1:108" x14ac:dyDescent="0.25">
      <c r="A65" s="169"/>
      <c r="B65" s="170"/>
      <c r="C65" s="170"/>
      <c r="D65" s="170"/>
      <c r="E65" s="170" t="str">
        <f t="shared" si="1"/>
        <v xml:space="preserve"> </v>
      </c>
      <c r="F65" s="170" t="str">
        <f t="shared" si="2"/>
        <v xml:space="preserve"> </v>
      </c>
      <c r="G65" s="170"/>
      <c r="H65" s="170" t="str">
        <f t="shared" si="0"/>
        <v>Enter owner</v>
      </c>
      <c r="I65" s="170" t="str">
        <f t="shared" si="3"/>
        <v xml:space="preserve"> </v>
      </c>
      <c r="J65" s="290" t="str">
        <f t="shared" si="4"/>
        <v xml:space="preserve"> </v>
      </c>
      <c r="K65" s="290"/>
      <c r="L65" s="290"/>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293"/>
      <c r="CD65" s="293"/>
      <c r="CE65" s="293"/>
      <c r="CF65" s="293"/>
      <c r="CG65" s="293"/>
      <c r="CH65" s="293"/>
      <c r="CI65" s="293"/>
      <c r="CJ65" s="293"/>
      <c r="CK65" s="293"/>
      <c r="CL65" s="293"/>
      <c r="CM65" s="293"/>
      <c r="CN65" s="293"/>
      <c r="CO65" s="293"/>
      <c r="CP65" s="293"/>
      <c r="CQ65" s="293"/>
      <c r="CR65" s="293"/>
      <c r="CS65" s="293"/>
      <c r="CT65" s="293"/>
      <c r="CU65" s="293"/>
      <c r="CV65" s="293"/>
      <c r="CW65" s="293"/>
      <c r="CX65" s="293"/>
      <c r="CY65" s="293"/>
      <c r="CZ65" s="293"/>
      <c r="DA65" s="293"/>
      <c r="DB65" s="293"/>
      <c r="DC65" s="293"/>
      <c r="DD65" s="171" t="b">
        <f t="shared" si="5"/>
        <v>1</v>
      </c>
    </row>
    <row r="66" spans="1:108" x14ac:dyDescent="0.25">
      <c r="A66" s="169"/>
      <c r="B66" s="170"/>
      <c r="C66" s="170"/>
      <c r="D66" s="170"/>
      <c r="E66" s="170" t="str">
        <f t="shared" si="1"/>
        <v xml:space="preserve"> </v>
      </c>
      <c r="F66" s="170" t="str">
        <f t="shared" si="2"/>
        <v xml:space="preserve"> </v>
      </c>
      <c r="G66" s="170"/>
      <c r="H66" s="170" t="str">
        <f t="shared" si="0"/>
        <v>Enter owner</v>
      </c>
      <c r="I66" s="170" t="str">
        <f t="shared" si="3"/>
        <v xml:space="preserve"> </v>
      </c>
      <c r="J66" s="290" t="str">
        <f t="shared" si="4"/>
        <v xml:space="preserve"> </v>
      </c>
      <c r="K66" s="290"/>
      <c r="L66" s="290"/>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293"/>
      <c r="AK66" s="293"/>
      <c r="AL66" s="293"/>
      <c r="AM66" s="293"/>
      <c r="AN66" s="293"/>
      <c r="AO66" s="293"/>
      <c r="AP66" s="293"/>
      <c r="AQ66" s="293"/>
      <c r="AR66" s="293"/>
      <c r="AS66" s="293"/>
      <c r="AT66" s="293"/>
      <c r="AU66" s="293"/>
      <c r="AV66" s="293"/>
      <c r="AW66" s="293"/>
      <c r="AX66" s="293"/>
      <c r="AY66" s="293"/>
      <c r="AZ66" s="293"/>
      <c r="BA66" s="293"/>
      <c r="BB66" s="293"/>
      <c r="BC66" s="293"/>
      <c r="BD66" s="293"/>
      <c r="BE66" s="293"/>
      <c r="BF66" s="293"/>
      <c r="BG66" s="293"/>
      <c r="BH66" s="293"/>
      <c r="BI66" s="293"/>
      <c r="BJ66" s="293"/>
      <c r="BK66" s="293"/>
      <c r="BL66" s="293"/>
      <c r="BM66" s="293"/>
      <c r="BN66" s="293"/>
      <c r="BO66" s="293"/>
      <c r="BP66" s="293"/>
      <c r="BQ66" s="293"/>
      <c r="BR66" s="293"/>
      <c r="BS66" s="293"/>
      <c r="BT66" s="293"/>
      <c r="BU66" s="293"/>
      <c r="BV66" s="293"/>
      <c r="BW66" s="293"/>
      <c r="BX66" s="293"/>
      <c r="BY66" s="293"/>
      <c r="BZ66" s="293"/>
      <c r="CA66" s="293"/>
      <c r="CB66" s="293"/>
      <c r="CC66" s="293"/>
      <c r="CD66" s="293"/>
      <c r="CE66" s="293"/>
      <c r="CF66" s="293"/>
      <c r="CG66" s="293"/>
      <c r="CH66" s="293"/>
      <c r="CI66" s="293"/>
      <c r="CJ66" s="293"/>
      <c r="CK66" s="293"/>
      <c r="CL66" s="293"/>
      <c r="CM66" s="293"/>
      <c r="CN66" s="293"/>
      <c r="CO66" s="293"/>
      <c r="CP66" s="293"/>
      <c r="CQ66" s="293"/>
      <c r="CR66" s="293"/>
      <c r="CS66" s="293"/>
      <c r="CT66" s="293"/>
      <c r="CU66" s="293"/>
      <c r="CV66" s="293"/>
      <c r="CW66" s="293"/>
      <c r="CX66" s="293"/>
      <c r="CY66" s="293"/>
      <c r="CZ66" s="293"/>
      <c r="DA66" s="293"/>
      <c r="DB66" s="293"/>
      <c r="DC66" s="293"/>
      <c r="DD66" s="171" t="b">
        <f t="shared" si="5"/>
        <v>1</v>
      </c>
    </row>
    <row r="67" spans="1:108" x14ac:dyDescent="0.25">
      <c r="A67" s="169"/>
      <c r="B67" s="170"/>
      <c r="C67" s="170"/>
      <c r="D67" s="170"/>
      <c r="E67" s="170" t="str">
        <f t="shared" si="1"/>
        <v xml:space="preserve"> </v>
      </c>
      <c r="F67" s="170" t="str">
        <f t="shared" si="2"/>
        <v xml:space="preserve"> </v>
      </c>
      <c r="G67" s="170"/>
      <c r="H67" s="170" t="str">
        <f t="shared" si="0"/>
        <v>Enter owner</v>
      </c>
      <c r="I67" s="170" t="str">
        <f t="shared" si="3"/>
        <v xml:space="preserve"> </v>
      </c>
      <c r="J67" s="290" t="str">
        <f t="shared" si="4"/>
        <v xml:space="preserve"> </v>
      </c>
      <c r="K67" s="290"/>
      <c r="L67" s="290"/>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293"/>
      <c r="AK67" s="293"/>
      <c r="AL67" s="293"/>
      <c r="AM67" s="293"/>
      <c r="AN67" s="293"/>
      <c r="AO67" s="293"/>
      <c r="AP67" s="293"/>
      <c r="AQ67" s="293"/>
      <c r="AR67" s="293"/>
      <c r="AS67" s="293"/>
      <c r="AT67" s="293"/>
      <c r="AU67" s="293"/>
      <c r="AV67" s="293"/>
      <c r="AW67" s="293"/>
      <c r="AX67" s="293"/>
      <c r="AY67" s="293"/>
      <c r="AZ67" s="293"/>
      <c r="BA67" s="293"/>
      <c r="BB67" s="293"/>
      <c r="BC67" s="293"/>
      <c r="BD67" s="293"/>
      <c r="BE67" s="293"/>
      <c r="BF67" s="293"/>
      <c r="BG67" s="293"/>
      <c r="BH67" s="293"/>
      <c r="BI67" s="293"/>
      <c r="BJ67" s="293"/>
      <c r="BK67" s="293"/>
      <c r="BL67" s="293"/>
      <c r="BM67" s="293"/>
      <c r="BN67" s="293"/>
      <c r="BO67" s="293"/>
      <c r="BP67" s="293"/>
      <c r="BQ67" s="293"/>
      <c r="BR67" s="293"/>
      <c r="BS67" s="293"/>
      <c r="BT67" s="293"/>
      <c r="BU67" s="293"/>
      <c r="BV67" s="293"/>
      <c r="BW67" s="293"/>
      <c r="BX67" s="293"/>
      <c r="BY67" s="293"/>
      <c r="BZ67" s="293"/>
      <c r="CA67" s="293"/>
      <c r="CB67" s="293"/>
      <c r="CC67" s="293"/>
      <c r="CD67" s="293"/>
      <c r="CE67" s="293"/>
      <c r="CF67" s="293"/>
      <c r="CG67" s="293"/>
      <c r="CH67" s="293"/>
      <c r="CI67" s="293"/>
      <c r="CJ67" s="293"/>
      <c r="CK67" s="293"/>
      <c r="CL67" s="293"/>
      <c r="CM67" s="293"/>
      <c r="CN67" s="293"/>
      <c r="CO67" s="293"/>
      <c r="CP67" s="293"/>
      <c r="CQ67" s="293"/>
      <c r="CR67" s="293"/>
      <c r="CS67" s="293"/>
      <c r="CT67" s="293"/>
      <c r="CU67" s="293"/>
      <c r="CV67" s="293"/>
      <c r="CW67" s="293"/>
      <c r="CX67" s="293"/>
      <c r="CY67" s="293"/>
      <c r="CZ67" s="293"/>
      <c r="DA67" s="293"/>
      <c r="DB67" s="293"/>
      <c r="DC67" s="293"/>
      <c r="DD67" s="171" t="b">
        <f t="shared" si="5"/>
        <v>1</v>
      </c>
    </row>
    <row r="68" spans="1:108" x14ac:dyDescent="0.25">
      <c r="A68" s="169"/>
      <c r="B68" s="170"/>
      <c r="C68" s="170"/>
      <c r="D68" s="170"/>
      <c r="E68" s="170" t="str">
        <f t="shared" si="1"/>
        <v xml:space="preserve"> </v>
      </c>
      <c r="F68" s="170" t="str">
        <f t="shared" si="2"/>
        <v xml:space="preserve"> </v>
      </c>
      <c r="G68" s="170"/>
      <c r="H68" s="170" t="str">
        <f t="shared" si="0"/>
        <v>Enter owner</v>
      </c>
      <c r="I68" s="170" t="str">
        <f t="shared" si="3"/>
        <v xml:space="preserve"> </v>
      </c>
      <c r="J68" s="290" t="str">
        <f t="shared" si="4"/>
        <v xml:space="preserve"> </v>
      </c>
      <c r="K68" s="290"/>
      <c r="L68" s="290"/>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293"/>
      <c r="AK68" s="293"/>
      <c r="AL68" s="293"/>
      <c r="AM68" s="293"/>
      <c r="AN68" s="293"/>
      <c r="AO68" s="293"/>
      <c r="AP68" s="293"/>
      <c r="AQ68" s="293"/>
      <c r="AR68" s="293"/>
      <c r="AS68" s="293"/>
      <c r="AT68" s="293"/>
      <c r="AU68" s="293"/>
      <c r="AV68" s="293"/>
      <c r="AW68" s="293"/>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3"/>
      <c r="BZ68" s="293"/>
      <c r="CA68" s="293"/>
      <c r="CB68" s="293"/>
      <c r="CC68" s="293"/>
      <c r="CD68" s="293"/>
      <c r="CE68" s="293"/>
      <c r="CF68" s="293"/>
      <c r="CG68" s="293"/>
      <c r="CH68" s="293"/>
      <c r="CI68" s="293"/>
      <c r="CJ68" s="293"/>
      <c r="CK68" s="293"/>
      <c r="CL68" s="293"/>
      <c r="CM68" s="293"/>
      <c r="CN68" s="293"/>
      <c r="CO68" s="293"/>
      <c r="CP68" s="293"/>
      <c r="CQ68" s="293"/>
      <c r="CR68" s="293"/>
      <c r="CS68" s="293"/>
      <c r="CT68" s="293"/>
      <c r="CU68" s="293"/>
      <c r="CV68" s="293"/>
      <c r="CW68" s="293"/>
      <c r="CX68" s="293"/>
      <c r="CY68" s="293"/>
      <c r="CZ68" s="293"/>
      <c r="DA68" s="293"/>
      <c r="DB68" s="293"/>
      <c r="DC68" s="293"/>
      <c r="DD68" s="171" t="b">
        <f t="shared" si="5"/>
        <v>1</v>
      </c>
    </row>
    <row r="69" spans="1:108" x14ac:dyDescent="0.25">
      <c r="A69" s="169"/>
      <c r="B69" s="170"/>
      <c r="C69" s="170"/>
      <c r="D69" s="170"/>
      <c r="E69" s="170" t="str">
        <f t="shared" si="1"/>
        <v xml:space="preserve"> </v>
      </c>
      <c r="F69" s="170" t="str">
        <f t="shared" si="2"/>
        <v xml:space="preserve"> </v>
      </c>
      <c r="G69" s="170"/>
      <c r="H69" s="170" t="str">
        <f t="shared" si="0"/>
        <v>Enter owner</v>
      </c>
      <c r="I69" s="170" t="str">
        <f t="shared" si="3"/>
        <v xml:space="preserve"> </v>
      </c>
      <c r="J69" s="290" t="str">
        <f t="shared" si="4"/>
        <v xml:space="preserve"> </v>
      </c>
      <c r="K69" s="290"/>
      <c r="L69" s="290"/>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293"/>
      <c r="AK69" s="293"/>
      <c r="AL69" s="293"/>
      <c r="AM69" s="293"/>
      <c r="AN69" s="293"/>
      <c r="AO69" s="293"/>
      <c r="AP69" s="293"/>
      <c r="AQ69" s="293"/>
      <c r="AR69" s="293"/>
      <c r="AS69" s="293"/>
      <c r="AT69" s="293"/>
      <c r="AU69" s="293"/>
      <c r="AV69" s="293"/>
      <c r="AW69" s="293"/>
      <c r="AX69" s="293"/>
      <c r="AY69" s="293"/>
      <c r="AZ69" s="293"/>
      <c r="BA69" s="293"/>
      <c r="BB69" s="293"/>
      <c r="BC69" s="293"/>
      <c r="BD69" s="293"/>
      <c r="BE69" s="293"/>
      <c r="BF69" s="293"/>
      <c r="BG69" s="293"/>
      <c r="BH69" s="293"/>
      <c r="BI69" s="293"/>
      <c r="BJ69" s="293"/>
      <c r="BK69" s="293"/>
      <c r="BL69" s="293"/>
      <c r="BM69" s="293"/>
      <c r="BN69" s="293"/>
      <c r="BO69" s="293"/>
      <c r="BP69" s="293"/>
      <c r="BQ69" s="293"/>
      <c r="BR69" s="293"/>
      <c r="BS69" s="293"/>
      <c r="BT69" s="293"/>
      <c r="BU69" s="293"/>
      <c r="BV69" s="293"/>
      <c r="BW69" s="293"/>
      <c r="BX69" s="293"/>
      <c r="BY69" s="293"/>
      <c r="BZ69" s="293"/>
      <c r="CA69" s="293"/>
      <c r="CB69" s="293"/>
      <c r="CC69" s="293"/>
      <c r="CD69" s="293"/>
      <c r="CE69" s="293"/>
      <c r="CF69" s="293"/>
      <c r="CG69" s="293"/>
      <c r="CH69" s="293"/>
      <c r="CI69" s="293"/>
      <c r="CJ69" s="293"/>
      <c r="CK69" s="293"/>
      <c r="CL69" s="293"/>
      <c r="CM69" s="293"/>
      <c r="CN69" s="293"/>
      <c r="CO69" s="293"/>
      <c r="CP69" s="293"/>
      <c r="CQ69" s="293"/>
      <c r="CR69" s="293"/>
      <c r="CS69" s="293"/>
      <c r="CT69" s="293"/>
      <c r="CU69" s="293"/>
      <c r="CV69" s="293"/>
      <c r="CW69" s="293"/>
      <c r="CX69" s="293"/>
      <c r="CY69" s="293"/>
      <c r="CZ69" s="293"/>
      <c r="DA69" s="293"/>
      <c r="DB69" s="293"/>
      <c r="DC69" s="293"/>
      <c r="DD69" s="171" t="b">
        <f t="shared" si="5"/>
        <v>1</v>
      </c>
    </row>
    <row r="70" spans="1:108" x14ac:dyDescent="0.25">
      <c r="A70" s="169"/>
      <c r="B70" s="170"/>
      <c r="C70" s="170"/>
      <c r="D70" s="170"/>
      <c r="E70" s="170" t="str">
        <f t="shared" si="1"/>
        <v xml:space="preserve"> </v>
      </c>
      <c r="F70" s="170" t="str">
        <f t="shared" si="2"/>
        <v xml:space="preserve"> </v>
      </c>
      <c r="G70" s="170"/>
      <c r="H70" s="170" t="str">
        <f t="shared" si="0"/>
        <v>Enter owner</v>
      </c>
      <c r="I70" s="170" t="str">
        <f t="shared" si="3"/>
        <v xml:space="preserve"> </v>
      </c>
      <c r="J70" s="290" t="str">
        <f t="shared" si="4"/>
        <v xml:space="preserve"> </v>
      </c>
      <c r="K70" s="290"/>
      <c r="L70" s="290"/>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293"/>
      <c r="AK70" s="293"/>
      <c r="AL70" s="293"/>
      <c r="AM70" s="293"/>
      <c r="AN70" s="293"/>
      <c r="AO70" s="293"/>
      <c r="AP70" s="293"/>
      <c r="AQ70" s="293"/>
      <c r="AR70" s="293"/>
      <c r="AS70" s="293"/>
      <c r="AT70" s="293"/>
      <c r="AU70" s="293"/>
      <c r="AV70" s="293"/>
      <c r="AW70" s="293"/>
      <c r="AX70" s="293"/>
      <c r="AY70" s="293"/>
      <c r="AZ70" s="293"/>
      <c r="BA70" s="293"/>
      <c r="BB70" s="293"/>
      <c r="BC70" s="293"/>
      <c r="BD70" s="293"/>
      <c r="BE70" s="293"/>
      <c r="BF70" s="293"/>
      <c r="BG70" s="293"/>
      <c r="BH70" s="293"/>
      <c r="BI70" s="293"/>
      <c r="BJ70" s="293"/>
      <c r="BK70" s="293"/>
      <c r="BL70" s="293"/>
      <c r="BM70" s="293"/>
      <c r="BN70" s="293"/>
      <c r="BO70" s="293"/>
      <c r="BP70" s="293"/>
      <c r="BQ70" s="293"/>
      <c r="BR70" s="293"/>
      <c r="BS70" s="293"/>
      <c r="BT70" s="293"/>
      <c r="BU70" s="293"/>
      <c r="BV70" s="293"/>
      <c r="BW70" s="293"/>
      <c r="BX70" s="293"/>
      <c r="BY70" s="293"/>
      <c r="BZ70" s="293"/>
      <c r="CA70" s="293"/>
      <c r="CB70" s="293"/>
      <c r="CC70" s="293"/>
      <c r="CD70" s="293"/>
      <c r="CE70" s="293"/>
      <c r="CF70" s="293"/>
      <c r="CG70" s="293"/>
      <c r="CH70" s="293"/>
      <c r="CI70" s="293"/>
      <c r="CJ70" s="293"/>
      <c r="CK70" s="293"/>
      <c r="CL70" s="293"/>
      <c r="CM70" s="293"/>
      <c r="CN70" s="293"/>
      <c r="CO70" s="293"/>
      <c r="CP70" s="293"/>
      <c r="CQ70" s="293"/>
      <c r="CR70" s="293"/>
      <c r="CS70" s="293"/>
      <c r="CT70" s="293"/>
      <c r="CU70" s="293"/>
      <c r="CV70" s="293"/>
      <c r="CW70" s="293"/>
      <c r="CX70" s="293"/>
      <c r="CY70" s="293"/>
      <c r="CZ70" s="293"/>
      <c r="DA70" s="293"/>
      <c r="DB70" s="293"/>
      <c r="DC70" s="293"/>
      <c r="DD70" s="171" t="b">
        <f t="shared" si="5"/>
        <v>1</v>
      </c>
    </row>
    <row r="71" spans="1:108" x14ac:dyDescent="0.25">
      <c r="A71" s="169"/>
      <c r="B71" s="170"/>
      <c r="C71" s="170"/>
      <c r="D71" s="170"/>
      <c r="E71" s="170" t="str">
        <f t="shared" si="1"/>
        <v xml:space="preserve"> </v>
      </c>
      <c r="F71" s="170" t="str">
        <f t="shared" si="2"/>
        <v xml:space="preserve"> </v>
      </c>
      <c r="G71" s="170"/>
      <c r="H71" s="170" t="str">
        <f t="shared" si="0"/>
        <v>Enter owner</v>
      </c>
      <c r="I71" s="170" t="str">
        <f t="shared" si="3"/>
        <v xml:space="preserve"> </v>
      </c>
      <c r="J71" s="290" t="str">
        <f t="shared" si="4"/>
        <v xml:space="preserve"> </v>
      </c>
      <c r="K71" s="290"/>
      <c r="L71" s="290"/>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293"/>
      <c r="AK71" s="293"/>
      <c r="AL71" s="293"/>
      <c r="AM71" s="293"/>
      <c r="AN71" s="293"/>
      <c r="AO71" s="293"/>
      <c r="AP71" s="293"/>
      <c r="AQ71" s="293"/>
      <c r="AR71" s="293"/>
      <c r="AS71" s="293"/>
      <c r="AT71" s="293"/>
      <c r="AU71" s="293"/>
      <c r="AV71" s="293"/>
      <c r="AW71" s="293"/>
      <c r="AX71" s="293"/>
      <c r="AY71" s="293"/>
      <c r="AZ71" s="293"/>
      <c r="BA71" s="293"/>
      <c r="BB71" s="293"/>
      <c r="BC71" s="293"/>
      <c r="BD71" s="293"/>
      <c r="BE71" s="293"/>
      <c r="BF71" s="293"/>
      <c r="BG71" s="293"/>
      <c r="BH71" s="293"/>
      <c r="BI71" s="293"/>
      <c r="BJ71" s="293"/>
      <c r="BK71" s="293"/>
      <c r="BL71" s="293"/>
      <c r="BM71" s="293"/>
      <c r="BN71" s="293"/>
      <c r="BO71" s="293"/>
      <c r="BP71" s="293"/>
      <c r="BQ71" s="293"/>
      <c r="BR71" s="293"/>
      <c r="BS71" s="293"/>
      <c r="BT71" s="293"/>
      <c r="BU71" s="293"/>
      <c r="BV71" s="293"/>
      <c r="BW71" s="293"/>
      <c r="BX71" s="293"/>
      <c r="BY71" s="293"/>
      <c r="BZ71" s="293"/>
      <c r="CA71" s="293"/>
      <c r="CB71" s="293"/>
      <c r="CC71" s="293"/>
      <c r="CD71" s="293"/>
      <c r="CE71" s="293"/>
      <c r="CF71" s="293"/>
      <c r="CG71" s="293"/>
      <c r="CH71" s="293"/>
      <c r="CI71" s="293"/>
      <c r="CJ71" s="293"/>
      <c r="CK71" s="293"/>
      <c r="CL71" s="293"/>
      <c r="CM71" s="293"/>
      <c r="CN71" s="293"/>
      <c r="CO71" s="293"/>
      <c r="CP71" s="293"/>
      <c r="CQ71" s="293"/>
      <c r="CR71" s="293"/>
      <c r="CS71" s="293"/>
      <c r="CT71" s="293"/>
      <c r="CU71" s="293"/>
      <c r="CV71" s="293"/>
      <c r="CW71" s="293"/>
      <c r="CX71" s="293"/>
      <c r="CY71" s="293"/>
      <c r="CZ71" s="293"/>
      <c r="DA71" s="293"/>
      <c r="DB71" s="293"/>
      <c r="DC71" s="293"/>
      <c r="DD71" s="171" t="b">
        <f t="shared" si="5"/>
        <v>1</v>
      </c>
    </row>
    <row r="72" spans="1:108" x14ac:dyDescent="0.25">
      <c r="A72" s="169"/>
      <c r="B72" s="170"/>
      <c r="C72" s="170"/>
      <c r="D72" s="170"/>
      <c r="E72" s="170" t="str">
        <f t="shared" ref="E72:E135" si="6">IF(OR(DD72=FALSE, $D72="yes"),"NA"," ")</f>
        <v xml:space="preserve"> </v>
      </c>
      <c r="F72" s="170" t="str">
        <f t="shared" ref="F72:F135" si="7">IF(OR($DD72=FALSE, $D72="yes"),"NA"," ")</f>
        <v xml:space="preserve"> </v>
      </c>
      <c r="G72" s="170"/>
      <c r="H72" s="170" t="str">
        <f t="shared" ref="H72:H135" si="8">IF(G72="Permittee (you)","NA","Enter owner")</f>
        <v>Enter owner</v>
      </c>
      <c r="I72" s="170" t="str">
        <f t="shared" ref="I72:I135" si="9">IF($DD72=FALSE,"NA"," ")</f>
        <v xml:space="preserve"> </v>
      </c>
      <c r="J72" s="290" t="str">
        <f t="shared" ref="J72:J135" si="10">IF(DD72=FALSE,"NA"," ")</f>
        <v xml:space="preserve"> </v>
      </c>
      <c r="K72" s="290"/>
      <c r="L72" s="290"/>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293"/>
      <c r="CD72" s="293"/>
      <c r="CE72" s="293"/>
      <c r="CF72" s="293"/>
      <c r="CG72" s="293"/>
      <c r="CH72" s="293"/>
      <c r="CI72" s="293"/>
      <c r="CJ72" s="293"/>
      <c r="CK72" s="293"/>
      <c r="CL72" s="293"/>
      <c r="CM72" s="293"/>
      <c r="CN72" s="293"/>
      <c r="CO72" s="293"/>
      <c r="CP72" s="293"/>
      <c r="CQ72" s="293"/>
      <c r="CR72" s="293"/>
      <c r="CS72" s="293"/>
      <c r="CT72" s="293"/>
      <c r="CU72" s="293"/>
      <c r="CV72" s="293"/>
      <c r="CW72" s="293"/>
      <c r="CX72" s="293"/>
      <c r="CY72" s="293"/>
      <c r="CZ72" s="293"/>
      <c r="DA72" s="293"/>
      <c r="DB72" s="293"/>
      <c r="DC72" s="293"/>
      <c r="DD72" s="171" t="b">
        <f t="shared" ref="DD72:DD135" si="11">IF(OR(A72="BMP_improvement_enhancement_retrofitting",A72="Chemical_treatment_of_stormwater",A72="Eliminate_illicit_discharge_connection",A72="Enhanced_road_salt_management",A72="Establish_ordinance",A72="Impervious_disconnection",A72="Improved_lawn_turf_vegetation_soil_practices ",A72="Manufactured_device",A72="Stormwater_reuse",A72="Supplemental_employee_education_training",A72="Supplemental_public_education_outreach",A72="Supplemental_street_sweeping"),FALSE,TRUE)</f>
        <v>1</v>
      </c>
    </row>
    <row r="73" spans="1:108" x14ac:dyDescent="0.25">
      <c r="A73" s="169"/>
      <c r="B73" s="170"/>
      <c r="C73" s="170"/>
      <c r="D73" s="170"/>
      <c r="E73" s="170" t="str">
        <f t="shared" si="6"/>
        <v xml:space="preserve"> </v>
      </c>
      <c r="F73" s="170" t="str">
        <f t="shared" si="7"/>
        <v xml:space="preserve"> </v>
      </c>
      <c r="G73" s="170"/>
      <c r="H73" s="170" t="str">
        <f t="shared" si="8"/>
        <v>Enter owner</v>
      </c>
      <c r="I73" s="170" t="str">
        <f t="shared" si="9"/>
        <v xml:space="preserve"> </v>
      </c>
      <c r="J73" s="290" t="str">
        <f t="shared" si="10"/>
        <v xml:space="preserve"> </v>
      </c>
      <c r="K73" s="290"/>
      <c r="L73" s="290"/>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293"/>
      <c r="AK73" s="293"/>
      <c r="AL73" s="293"/>
      <c r="AM73" s="293"/>
      <c r="AN73" s="293"/>
      <c r="AO73" s="293"/>
      <c r="AP73" s="293"/>
      <c r="AQ73" s="293"/>
      <c r="AR73" s="293"/>
      <c r="AS73" s="293"/>
      <c r="AT73" s="293"/>
      <c r="AU73" s="293"/>
      <c r="AV73" s="293"/>
      <c r="AW73" s="293"/>
      <c r="AX73" s="293"/>
      <c r="AY73" s="293"/>
      <c r="AZ73" s="293"/>
      <c r="BA73" s="293"/>
      <c r="BB73" s="293"/>
      <c r="BC73" s="293"/>
      <c r="BD73" s="293"/>
      <c r="BE73" s="293"/>
      <c r="BF73" s="293"/>
      <c r="BG73" s="293"/>
      <c r="BH73" s="293"/>
      <c r="BI73" s="293"/>
      <c r="BJ73" s="293"/>
      <c r="BK73" s="293"/>
      <c r="BL73" s="293"/>
      <c r="BM73" s="293"/>
      <c r="BN73" s="293"/>
      <c r="BO73" s="293"/>
      <c r="BP73" s="293"/>
      <c r="BQ73" s="293"/>
      <c r="BR73" s="293"/>
      <c r="BS73" s="293"/>
      <c r="BT73" s="293"/>
      <c r="BU73" s="293"/>
      <c r="BV73" s="293"/>
      <c r="BW73" s="293"/>
      <c r="BX73" s="293"/>
      <c r="BY73" s="293"/>
      <c r="BZ73" s="293"/>
      <c r="CA73" s="293"/>
      <c r="CB73" s="293"/>
      <c r="CC73" s="293"/>
      <c r="CD73" s="293"/>
      <c r="CE73" s="293"/>
      <c r="CF73" s="293"/>
      <c r="CG73" s="293"/>
      <c r="CH73" s="293"/>
      <c r="CI73" s="293"/>
      <c r="CJ73" s="293"/>
      <c r="CK73" s="293"/>
      <c r="CL73" s="293"/>
      <c r="CM73" s="293"/>
      <c r="CN73" s="293"/>
      <c r="CO73" s="293"/>
      <c r="CP73" s="293"/>
      <c r="CQ73" s="293"/>
      <c r="CR73" s="293"/>
      <c r="CS73" s="293"/>
      <c r="CT73" s="293"/>
      <c r="CU73" s="293"/>
      <c r="CV73" s="293"/>
      <c r="CW73" s="293"/>
      <c r="CX73" s="293"/>
      <c r="CY73" s="293"/>
      <c r="CZ73" s="293"/>
      <c r="DA73" s="293"/>
      <c r="DB73" s="293"/>
      <c r="DC73" s="293"/>
      <c r="DD73" s="171" t="b">
        <f t="shared" si="11"/>
        <v>1</v>
      </c>
    </row>
    <row r="74" spans="1:108" x14ac:dyDescent="0.25">
      <c r="A74" s="169"/>
      <c r="B74" s="170"/>
      <c r="C74" s="170"/>
      <c r="D74" s="170"/>
      <c r="E74" s="170" t="str">
        <f t="shared" si="6"/>
        <v xml:space="preserve"> </v>
      </c>
      <c r="F74" s="170" t="str">
        <f t="shared" si="7"/>
        <v xml:space="preserve"> </v>
      </c>
      <c r="G74" s="170"/>
      <c r="H74" s="170" t="str">
        <f t="shared" si="8"/>
        <v>Enter owner</v>
      </c>
      <c r="I74" s="170" t="str">
        <f t="shared" si="9"/>
        <v xml:space="preserve"> </v>
      </c>
      <c r="J74" s="290" t="str">
        <f t="shared" si="10"/>
        <v xml:space="preserve"> </v>
      </c>
      <c r="K74" s="290"/>
      <c r="L74" s="290"/>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293"/>
      <c r="BC74" s="293"/>
      <c r="BD74" s="293"/>
      <c r="BE74" s="293"/>
      <c r="BF74" s="293"/>
      <c r="BG74" s="293"/>
      <c r="BH74" s="293"/>
      <c r="BI74" s="293"/>
      <c r="BJ74" s="293"/>
      <c r="BK74" s="293"/>
      <c r="BL74" s="293"/>
      <c r="BM74" s="293"/>
      <c r="BN74" s="293"/>
      <c r="BO74" s="293"/>
      <c r="BP74" s="293"/>
      <c r="BQ74" s="293"/>
      <c r="BR74" s="293"/>
      <c r="BS74" s="293"/>
      <c r="BT74" s="293"/>
      <c r="BU74" s="293"/>
      <c r="BV74" s="293"/>
      <c r="BW74" s="293"/>
      <c r="BX74" s="293"/>
      <c r="BY74" s="293"/>
      <c r="BZ74" s="293"/>
      <c r="CA74" s="293"/>
      <c r="CB74" s="293"/>
      <c r="CC74" s="293"/>
      <c r="CD74" s="293"/>
      <c r="CE74" s="293"/>
      <c r="CF74" s="293"/>
      <c r="CG74" s="293"/>
      <c r="CH74" s="293"/>
      <c r="CI74" s="293"/>
      <c r="CJ74" s="293"/>
      <c r="CK74" s="293"/>
      <c r="CL74" s="293"/>
      <c r="CM74" s="293"/>
      <c r="CN74" s="293"/>
      <c r="CO74" s="293"/>
      <c r="CP74" s="293"/>
      <c r="CQ74" s="293"/>
      <c r="CR74" s="293"/>
      <c r="CS74" s="293"/>
      <c r="CT74" s="293"/>
      <c r="CU74" s="293"/>
      <c r="CV74" s="293"/>
      <c r="CW74" s="293"/>
      <c r="CX74" s="293"/>
      <c r="CY74" s="293"/>
      <c r="CZ74" s="293"/>
      <c r="DA74" s="293"/>
      <c r="DB74" s="293"/>
      <c r="DC74" s="293"/>
      <c r="DD74" s="171" t="b">
        <f t="shared" si="11"/>
        <v>1</v>
      </c>
    </row>
    <row r="75" spans="1:108" x14ac:dyDescent="0.25">
      <c r="A75" s="169"/>
      <c r="B75" s="170"/>
      <c r="C75" s="170"/>
      <c r="D75" s="170"/>
      <c r="E75" s="170" t="str">
        <f t="shared" si="6"/>
        <v xml:space="preserve"> </v>
      </c>
      <c r="F75" s="170" t="str">
        <f t="shared" si="7"/>
        <v xml:space="preserve"> </v>
      </c>
      <c r="G75" s="170"/>
      <c r="H75" s="170" t="str">
        <f t="shared" si="8"/>
        <v>Enter owner</v>
      </c>
      <c r="I75" s="170" t="str">
        <f t="shared" si="9"/>
        <v xml:space="preserve"> </v>
      </c>
      <c r="J75" s="290" t="str">
        <f t="shared" si="10"/>
        <v xml:space="preserve"> </v>
      </c>
      <c r="K75" s="290"/>
      <c r="L75" s="290"/>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3"/>
      <c r="CU75" s="293"/>
      <c r="CV75" s="293"/>
      <c r="CW75" s="293"/>
      <c r="CX75" s="293"/>
      <c r="CY75" s="293"/>
      <c r="CZ75" s="293"/>
      <c r="DA75" s="293"/>
      <c r="DB75" s="293"/>
      <c r="DC75" s="293"/>
      <c r="DD75" s="171" t="b">
        <f t="shared" si="11"/>
        <v>1</v>
      </c>
    </row>
    <row r="76" spans="1:108" x14ac:dyDescent="0.25">
      <c r="A76" s="169"/>
      <c r="B76" s="170"/>
      <c r="C76" s="170"/>
      <c r="D76" s="170"/>
      <c r="E76" s="170" t="str">
        <f t="shared" si="6"/>
        <v xml:space="preserve"> </v>
      </c>
      <c r="F76" s="170" t="str">
        <f t="shared" si="7"/>
        <v xml:space="preserve"> </v>
      </c>
      <c r="G76" s="170"/>
      <c r="H76" s="170" t="str">
        <f t="shared" si="8"/>
        <v>Enter owner</v>
      </c>
      <c r="I76" s="170" t="str">
        <f t="shared" si="9"/>
        <v xml:space="preserve"> </v>
      </c>
      <c r="J76" s="290" t="str">
        <f t="shared" si="10"/>
        <v xml:space="preserve"> </v>
      </c>
      <c r="K76" s="290"/>
      <c r="L76" s="290"/>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3"/>
      <c r="CU76" s="293"/>
      <c r="CV76" s="293"/>
      <c r="CW76" s="293"/>
      <c r="CX76" s="293"/>
      <c r="CY76" s="293"/>
      <c r="CZ76" s="293"/>
      <c r="DA76" s="293"/>
      <c r="DB76" s="293"/>
      <c r="DC76" s="293"/>
      <c r="DD76" s="171" t="b">
        <f t="shared" si="11"/>
        <v>1</v>
      </c>
    </row>
    <row r="77" spans="1:108" x14ac:dyDescent="0.25">
      <c r="A77" s="169"/>
      <c r="B77" s="170"/>
      <c r="C77" s="170"/>
      <c r="D77" s="170"/>
      <c r="E77" s="170" t="str">
        <f t="shared" si="6"/>
        <v xml:space="preserve"> </v>
      </c>
      <c r="F77" s="170" t="str">
        <f t="shared" si="7"/>
        <v xml:space="preserve"> </v>
      </c>
      <c r="G77" s="170"/>
      <c r="H77" s="170" t="str">
        <f t="shared" si="8"/>
        <v>Enter owner</v>
      </c>
      <c r="I77" s="170" t="str">
        <f t="shared" si="9"/>
        <v xml:space="preserve"> </v>
      </c>
      <c r="J77" s="290" t="str">
        <f t="shared" si="10"/>
        <v xml:space="preserve"> </v>
      </c>
      <c r="K77" s="290"/>
      <c r="L77" s="290"/>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3"/>
      <c r="CU77" s="293"/>
      <c r="CV77" s="293"/>
      <c r="CW77" s="293"/>
      <c r="CX77" s="293"/>
      <c r="CY77" s="293"/>
      <c r="CZ77" s="293"/>
      <c r="DA77" s="293"/>
      <c r="DB77" s="293"/>
      <c r="DC77" s="293"/>
      <c r="DD77" s="171" t="b">
        <f t="shared" si="11"/>
        <v>1</v>
      </c>
    </row>
    <row r="78" spans="1:108" x14ac:dyDescent="0.25">
      <c r="A78" s="169"/>
      <c r="B78" s="170"/>
      <c r="C78" s="170"/>
      <c r="D78" s="170"/>
      <c r="E78" s="170" t="str">
        <f t="shared" si="6"/>
        <v xml:space="preserve"> </v>
      </c>
      <c r="F78" s="170" t="str">
        <f t="shared" si="7"/>
        <v xml:space="preserve"> </v>
      </c>
      <c r="G78" s="170"/>
      <c r="H78" s="170" t="str">
        <f t="shared" si="8"/>
        <v>Enter owner</v>
      </c>
      <c r="I78" s="170" t="str">
        <f t="shared" si="9"/>
        <v xml:space="preserve"> </v>
      </c>
      <c r="J78" s="290" t="str">
        <f t="shared" si="10"/>
        <v xml:space="preserve"> </v>
      </c>
      <c r="K78" s="290"/>
      <c r="L78" s="290"/>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293"/>
      <c r="AK78" s="293"/>
      <c r="AL78" s="293"/>
      <c r="AM78" s="293"/>
      <c r="AN78" s="293"/>
      <c r="AO78" s="293"/>
      <c r="AP78" s="293"/>
      <c r="AQ78" s="293"/>
      <c r="AR78" s="293"/>
      <c r="AS78" s="293"/>
      <c r="AT78" s="293"/>
      <c r="AU78" s="293"/>
      <c r="AV78" s="293"/>
      <c r="AW78" s="293"/>
      <c r="AX78" s="293"/>
      <c r="AY78" s="293"/>
      <c r="AZ78" s="293"/>
      <c r="BA78" s="293"/>
      <c r="BB78" s="293"/>
      <c r="BC78" s="293"/>
      <c r="BD78" s="293"/>
      <c r="BE78" s="293"/>
      <c r="BF78" s="293"/>
      <c r="BG78" s="293"/>
      <c r="BH78" s="293"/>
      <c r="BI78" s="293"/>
      <c r="BJ78" s="293"/>
      <c r="BK78" s="293"/>
      <c r="BL78" s="293"/>
      <c r="BM78" s="293"/>
      <c r="BN78" s="293"/>
      <c r="BO78" s="293"/>
      <c r="BP78" s="293"/>
      <c r="BQ78" s="293"/>
      <c r="BR78" s="293"/>
      <c r="BS78" s="293"/>
      <c r="BT78" s="293"/>
      <c r="BU78" s="293"/>
      <c r="BV78" s="293"/>
      <c r="BW78" s="293"/>
      <c r="BX78" s="293"/>
      <c r="BY78" s="293"/>
      <c r="BZ78" s="293"/>
      <c r="CA78" s="293"/>
      <c r="CB78" s="293"/>
      <c r="CC78" s="293"/>
      <c r="CD78" s="293"/>
      <c r="CE78" s="293"/>
      <c r="CF78" s="293"/>
      <c r="CG78" s="293"/>
      <c r="CH78" s="293"/>
      <c r="CI78" s="293"/>
      <c r="CJ78" s="293"/>
      <c r="CK78" s="293"/>
      <c r="CL78" s="293"/>
      <c r="CM78" s="293"/>
      <c r="CN78" s="293"/>
      <c r="CO78" s="293"/>
      <c r="CP78" s="293"/>
      <c r="CQ78" s="293"/>
      <c r="CR78" s="293"/>
      <c r="CS78" s="293"/>
      <c r="CT78" s="293"/>
      <c r="CU78" s="293"/>
      <c r="CV78" s="293"/>
      <c r="CW78" s="293"/>
      <c r="CX78" s="293"/>
      <c r="CY78" s="293"/>
      <c r="CZ78" s="293"/>
      <c r="DA78" s="293"/>
      <c r="DB78" s="293"/>
      <c r="DC78" s="293"/>
      <c r="DD78" s="171" t="b">
        <f t="shared" si="11"/>
        <v>1</v>
      </c>
    </row>
    <row r="79" spans="1:108" x14ac:dyDescent="0.25">
      <c r="A79" s="169"/>
      <c r="B79" s="170"/>
      <c r="C79" s="170"/>
      <c r="D79" s="170"/>
      <c r="E79" s="170" t="str">
        <f t="shared" si="6"/>
        <v xml:space="preserve"> </v>
      </c>
      <c r="F79" s="170" t="str">
        <f t="shared" si="7"/>
        <v xml:space="preserve"> </v>
      </c>
      <c r="G79" s="170"/>
      <c r="H79" s="170" t="str">
        <f t="shared" si="8"/>
        <v>Enter owner</v>
      </c>
      <c r="I79" s="170" t="str">
        <f t="shared" si="9"/>
        <v xml:space="preserve"> </v>
      </c>
      <c r="J79" s="290" t="str">
        <f t="shared" si="10"/>
        <v xml:space="preserve"> </v>
      </c>
      <c r="K79" s="290"/>
      <c r="L79" s="290"/>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293"/>
      <c r="AW79" s="293"/>
      <c r="AX79" s="293"/>
      <c r="AY79" s="293"/>
      <c r="AZ79" s="293"/>
      <c r="BA79" s="293"/>
      <c r="BB79" s="293"/>
      <c r="BC79" s="293"/>
      <c r="BD79" s="293"/>
      <c r="BE79" s="293"/>
      <c r="BF79" s="293"/>
      <c r="BG79" s="293"/>
      <c r="BH79" s="293"/>
      <c r="BI79" s="293"/>
      <c r="BJ79" s="293"/>
      <c r="BK79" s="293"/>
      <c r="BL79" s="293"/>
      <c r="BM79" s="293"/>
      <c r="BN79" s="293"/>
      <c r="BO79" s="293"/>
      <c r="BP79" s="293"/>
      <c r="BQ79" s="293"/>
      <c r="BR79" s="293"/>
      <c r="BS79" s="293"/>
      <c r="BT79" s="293"/>
      <c r="BU79" s="293"/>
      <c r="BV79" s="293"/>
      <c r="BW79" s="293"/>
      <c r="BX79" s="293"/>
      <c r="BY79" s="293"/>
      <c r="BZ79" s="293"/>
      <c r="CA79" s="293"/>
      <c r="CB79" s="293"/>
      <c r="CC79" s="293"/>
      <c r="CD79" s="293"/>
      <c r="CE79" s="293"/>
      <c r="CF79" s="293"/>
      <c r="CG79" s="293"/>
      <c r="CH79" s="293"/>
      <c r="CI79" s="293"/>
      <c r="CJ79" s="293"/>
      <c r="CK79" s="293"/>
      <c r="CL79" s="293"/>
      <c r="CM79" s="293"/>
      <c r="CN79" s="293"/>
      <c r="CO79" s="293"/>
      <c r="CP79" s="293"/>
      <c r="CQ79" s="293"/>
      <c r="CR79" s="293"/>
      <c r="CS79" s="293"/>
      <c r="CT79" s="293"/>
      <c r="CU79" s="293"/>
      <c r="CV79" s="293"/>
      <c r="CW79" s="293"/>
      <c r="CX79" s="293"/>
      <c r="CY79" s="293"/>
      <c r="CZ79" s="293"/>
      <c r="DA79" s="293"/>
      <c r="DB79" s="293"/>
      <c r="DC79" s="293"/>
      <c r="DD79" s="171" t="b">
        <f t="shared" si="11"/>
        <v>1</v>
      </c>
    </row>
    <row r="80" spans="1:108" x14ac:dyDescent="0.25">
      <c r="A80" s="169"/>
      <c r="B80" s="170"/>
      <c r="C80" s="170"/>
      <c r="D80" s="170"/>
      <c r="E80" s="170" t="str">
        <f t="shared" si="6"/>
        <v xml:space="preserve"> </v>
      </c>
      <c r="F80" s="170" t="str">
        <f t="shared" si="7"/>
        <v xml:space="preserve"> </v>
      </c>
      <c r="G80" s="170"/>
      <c r="H80" s="170" t="str">
        <f t="shared" si="8"/>
        <v>Enter owner</v>
      </c>
      <c r="I80" s="170" t="str">
        <f t="shared" si="9"/>
        <v xml:space="preserve"> </v>
      </c>
      <c r="J80" s="290" t="str">
        <f t="shared" si="10"/>
        <v xml:space="preserve"> </v>
      </c>
      <c r="K80" s="290"/>
      <c r="L80" s="290"/>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3"/>
      <c r="AS80" s="293"/>
      <c r="AT80" s="293"/>
      <c r="AU80" s="293"/>
      <c r="AV80" s="293"/>
      <c r="AW80" s="293"/>
      <c r="AX80" s="293"/>
      <c r="AY80" s="293"/>
      <c r="AZ80" s="293"/>
      <c r="BA80" s="293"/>
      <c r="BB80" s="293"/>
      <c r="BC80" s="293"/>
      <c r="BD80" s="293"/>
      <c r="BE80" s="293"/>
      <c r="BF80" s="293"/>
      <c r="BG80" s="293"/>
      <c r="BH80" s="293"/>
      <c r="BI80" s="293"/>
      <c r="BJ80" s="293"/>
      <c r="BK80" s="293"/>
      <c r="BL80" s="293"/>
      <c r="BM80" s="293"/>
      <c r="BN80" s="293"/>
      <c r="BO80" s="293"/>
      <c r="BP80" s="293"/>
      <c r="BQ80" s="293"/>
      <c r="BR80" s="293"/>
      <c r="BS80" s="293"/>
      <c r="BT80" s="293"/>
      <c r="BU80" s="293"/>
      <c r="BV80" s="293"/>
      <c r="BW80" s="293"/>
      <c r="BX80" s="293"/>
      <c r="BY80" s="293"/>
      <c r="BZ80" s="293"/>
      <c r="CA80" s="293"/>
      <c r="CB80" s="293"/>
      <c r="CC80" s="293"/>
      <c r="CD80" s="293"/>
      <c r="CE80" s="293"/>
      <c r="CF80" s="293"/>
      <c r="CG80" s="293"/>
      <c r="CH80" s="293"/>
      <c r="CI80" s="293"/>
      <c r="CJ80" s="293"/>
      <c r="CK80" s="293"/>
      <c r="CL80" s="293"/>
      <c r="CM80" s="293"/>
      <c r="CN80" s="293"/>
      <c r="CO80" s="293"/>
      <c r="CP80" s="293"/>
      <c r="CQ80" s="293"/>
      <c r="CR80" s="293"/>
      <c r="CS80" s="293"/>
      <c r="CT80" s="293"/>
      <c r="CU80" s="293"/>
      <c r="CV80" s="293"/>
      <c r="CW80" s="293"/>
      <c r="CX80" s="293"/>
      <c r="CY80" s="293"/>
      <c r="CZ80" s="293"/>
      <c r="DA80" s="293"/>
      <c r="DB80" s="293"/>
      <c r="DC80" s="293"/>
      <c r="DD80" s="171" t="b">
        <f t="shared" si="11"/>
        <v>1</v>
      </c>
    </row>
    <row r="81" spans="1:108" x14ac:dyDescent="0.25">
      <c r="A81" s="169"/>
      <c r="B81" s="170"/>
      <c r="C81" s="170"/>
      <c r="D81" s="170"/>
      <c r="E81" s="170" t="str">
        <f t="shared" si="6"/>
        <v xml:space="preserve"> </v>
      </c>
      <c r="F81" s="170" t="str">
        <f t="shared" si="7"/>
        <v xml:space="preserve"> </v>
      </c>
      <c r="G81" s="170"/>
      <c r="H81" s="170" t="str">
        <f t="shared" si="8"/>
        <v>Enter owner</v>
      </c>
      <c r="I81" s="170" t="str">
        <f t="shared" si="9"/>
        <v xml:space="preserve"> </v>
      </c>
      <c r="J81" s="290" t="str">
        <f t="shared" si="10"/>
        <v xml:space="preserve"> </v>
      </c>
      <c r="K81" s="290"/>
      <c r="L81" s="290"/>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3"/>
      <c r="AM81" s="293"/>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3"/>
      <c r="BR81" s="293"/>
      <c r="BS81" s="293"/>
      <c r="BT81" s="293"/>
      <c r="BU81" s="293"/>
      <c r="BV81" s="293"/>
      <c r="BW81" s="293"/>
      <c r="BX81" s="293"/>
      <c r="BY81" s="293"/>
      <c r="BZ81" s="293"/>
      <c r="CA81" s="293"/>
      <c r="CB81" s="293"/>
      <c r="CC81" s="293"/>
      <c r="CD81" s="293"/>
      <c r="CE81" s="293"/>
      <c r="CF81" s="293"/>
      <c r="CG81" s="293"/>
      <c r="CH81" s="293"/>
      <c r="CI81" s="293"/>
      <c r="CJ81" s="293"/>
      <c r="CK81" s="293"/>
      <c r="CL81" s="293"/>
      <c r="CM81" s="293"/>
      <c r="CN81" s="293"/>
      <c r="CO81" s="293"/>
      <c r="CP81" s="293"/>
      <c r="CQ81" s="293"/>
      <c r="CR81" s="293"/>
      <c r="CS81" s="293"/>
      <c r="CT81" s="293"/>
      <c r="CU81" s="293"/>
      <c r="CV81" s="293"/>
      <c r="CW81" s="293"/>
      <c r="CX81" s="293"/>
      <c r="CY81" s="293"/>
      <c r="CZ81" s="293"/>
      <c r="DA81" s="293"/>
      <c r="DB81" s="293"/>
      <c r="DC81" s="293"/>
      <c r="DD81" s="171" t="b">
        <f t="shared" si="11"/>
        <v>1</v>
      </c>
    </row>
    <row r="82" spans="1:108" x14ac:dyDescent="0.25">
      <c r="A82" s="169"/>
      <c r="B82" s="170"/>
      <c r="C82" s="170"/>
      <c r="D82" s="170"/>
      <c r="E82" s="170" t="str">
        <f t="shared" si="6"/>
        <v xml:space="preserve"> </v>
      </c>
      <c r="F82" s="170" t="str">
        <f t="shared" si="7"/>
        <v xml:space="preserve"> </v>
      </c>
      <c r="G82" s="170"/>
      <c r="H82" s="170" t="str">
        <f t="shared" si="8"/>
        <v>Enter owner</v>
      </c>
      <c r="I82" s="170" t="str">
        <f t="shared" si="9"/>
        <v xml:space="preserve"> </v>
      </c>
      <c r="J82" s="290" t="str">
        <f t="shared" si="10"/>
        <v xml:space="preserve"> </v>
      </c>
      <c r="K82" s="290"/>
      <c r="L82" s="290"/>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3"/>
      <c r="BR82" s="293"/>
      <c r="BS82" s="293"/>
      <c r="BT82" s="293"/>
      <c r="BU82" s="293"/>
      <c r="BV82" s="293"/>
      <c r="BW82" s="293"/>
      <c r="BX82" s="293"/>
      <c r="BY82" s="293"/>
      <c r="BZ82" s="293"/>
      <c r="CA82" s="293"/>
      <c r="CB82" s="293"/>
      <c r="CC82" s="293"/>
      <c r="CD82" s="293"/>
      <c r="CE82" s="293"/>
      <c r="CF82" s="293"/>
      <c r="CG82" s="293"/>
      <c r="CH82" s="293"/>
      <c r="CI82" s="293"/>
      <c r="CJ82" s="293"/>
      <c r="CK82" s="293"/>
      <c r="CL82" s="293"/>
      <c r="CM82" s="293"/>
      <c r="CN82" s="293"/>
      <c r="CO82" s="293"/>
      <c r="CP82" s="293"/>
      <c r="CQ82" s="293"/>
      <c r="CR82" s="293"/>
      <c r="CS82" s="293"/>
      <c r="CT82" s="293"/>
      <c r="CU82" s="293"/>
      <c r="CV82" s="293"/>
      <c r="CW82" s="293"/>
      <c r="CX82" s="293"/>
      <c r="CY82" s="293"/>
      <c r="CZ82" s="293"/>
      <c r="DA82" s="293"/>
      <c r="DB82" s="293"/>
      <c r="DC82" s="293"/>
      <c r="DD82" s="171" t="b">
        <f t="shared" si="11"/>
        <v>1</v>
      </c>
    </row>
    <row r="83" spans="1:108" x14ac:dyDescent="0.25">
      <c r="A83" s="169"/>
      <c r="B83" s="170"/>
      <c r="C83" s="170"/>
      <c r="D83" s="170"/>
      <c r="E83" s="170" t="str">
        <f t="shared" si="6"/>
        <v xml:space="preserve"> </v>
      </c>
      <c r="F83" s="170" t="str">
        <f t="shared" si="7"/>
        <v xml:space="preserve"> </v>
      </c>
      <c r="G83" s="170"/>
      <c r="H83" s="170" t="str">
        <f t="shared" si="8"/>
        <v>Enter owner</v>
      </c>
      <c r="I83" s="170" t="str">
        <f t="shared" si="9"/>
        <v xml:space="preserve"> </v>
      </c>
      <c r="J83" s="290" t="str">
        <f t="shared" si="10"/>
        <v xml:space="preserve"> </v>
      </c>
      <c r="K83" s="290"/>
      <c r="L83" s="290"/>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293"/>
      <c r="AK83" s="293"/>
      <c r="AL83" s="293"/>
      <c r="AM83" s="293"/>
      <c r="AN83" s="293"/>
      <c r="AO83" s="293"/>
      <c r="AP83" s="293"/>
      <c r="AQ83" s="293"/>
      <c r="AR83" s="293"/>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3"/>
      <c r="BR83" s="293"/>
      <c r="BS83" s="293"/>
      <c r="BT83" s="293"/>
      <c r="BU83" s="293"/>
      <c r="BV83" s="293"/>
      <c r="BW83" s="293"/>
      <c r="BX83" s="293"/>
      <c r="BY83" s="293"/>
      <c r="BZ83" s="293"/>
      <c r="CA83" s="293"/>
      <c r="CB83" s="293"/>
      <c r="CC83" s="293"/>
      <c r="CD83" s="293"/>
      <c r="CE83" s="293"/>
      <c r="CF83" s="293"/>
      <c r="CG83" s="293"/>
      <c r="CH83" s="293"/>
      <c r="CI83" s="293"/>
      <c r="CJ83" s="293"/>
      <c r="CK83" s="293"/>
      <c r="CL83" s="293"/>
      <c r="CM83" s="293"/>
      <c r="CN83" s="293"/>
      <c r="CO83" s="293"/>
      <c r="CP83" s="293"/>
      <c r="CQ83" s="293"/>
      <c r="CR83" s="293"/>
      <c r="CS83" s="293"/>
      <c r="CT83" s="293"/>
      <c r="CU83" s="293"/>
      <c r="CV83" s="293"/>
      <c r="CW83" s="293"/>
      <c r="CX83" s="293"/>
      <c r="CY83" s="293"/>
      <c r="CZ83" s="293"/>
      <c r="DA83" s="293"/>
      <c r="DB83" s="293"/>
      <c r="DC83" s="293"/>
      <c r="DD83" s="171" t="b">
        <f t="shared" si="11"/>
        <v>1</v>
      </c>
    </row>
    <row r="84" spans="1:108" x14ac:dyDescent="0.25">
      <c r="A84" s="169"/>
      <c r="B84" s="170"/>
      <c r="C84" s="170"/>
      <c r="D84" s="170"/>
      <c r="E84" s="170" t="str">
        <f t="shared" si="6"/>
        <v xml:space="preserve"> </v>
      </c>
      <c r="F84" s="170" t="str">
        <f t="shared" si="7"/>
        <v xml:space="preserve"> </v>
      </c>
      <c r="G84" s="170"/>
      <c r="H84" s="170" t="str">
        <f t="shared" si="8"/>
        <v>Enter owner</v>
      </c>
      <c r="I84" s="170" t="str">
        <f t="shared" si="9"/>
        <v xml:space="preserve"> </v>
      </c>
      <c r="J84" s="290" t="str">
        <f t="shared" si="10"/>
        <v xml:space="preserve"> </v>
      </c>
      <c r="K84" s="290"/>
      <c r="L84" s="290"/>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c r="AR84" s="293"/>
      <c r="AS84" s="293"/>
      <c r="AT84" s="293"/>
      <c r="AU84" s="293"/>
      <c r="AV84" s="293"/>
      <c r="AW84" s="293"/>
      <c r="AX84" s="293"/>
      <c r="AY84" s="293"/>
      <c r="AZ84" s="293"/>
      <c r="BA84" s="293"/>
      <c r="BB84" s="293"/>
      <c r="BC84" s="293"/>
      <c r="BD84" s="293"/>
      <c r="BE84" s="293"/>
      <c r="BF84" s="293"/>
      <c r="BG84" s="293"/>
      <c r="BH84" s="293"/>
      <c r="BI84" s="293"/>
      <c r="BJ84" s="293"/>
      <c r="BK84" s="293"/>
      <c r="BL84" s="293"/>
      <c r="BM84" s="293"/>
      <c r="BN84" s="293"/>
      <c r="BO84" s="293"/>
      <c r="BP84" s="293"/>
      <c r="BQ84" s="293"/>
      <c r="BR84" s="293"/>
      <c r="BS84" s="293"/>
      <c r="BT84" s="293"/>
      <c r="BU84" s="293"/>
      <c r="BV84" s="293"/>
      <c r="BW84" s="293"/>
      <c r="BX84" s="293"/>
      <c r="BY84" s="293"/>
      <c r="BZ84" s="293"/>
      <c r="CA84" s="293"/>
      <c r="CB84" s="293"/>
      <c r="CC84" s="293"/>
      <c r="CD84" s="293"/>
      <c r="CE84" s="293"/>
      <c r="CF84" s="293"/>
      <c r="CG84" s="293"/>
      <c r="CH84" s="293"/>
      <c r="CI84" s="293"/>
      <c r="CJ84" s="293"/>
      <c r="CK84" s="293"/>
      <c r="CL84" s="293"/>
      <c r="CM84" s="293"/>
      <c r="CN84" s="293"/>
      <c r="CO84" s="293"/>
      <c r="CP84" s="293"/>
      <c r="CQ84" s="293"/>
      <c r="CR84" s="293"/>
      <c r="CS84" s="293"/>
      <c r="CT84" s="293"/>
      <c r="CU84" s="293"/>
      <c r="CV84" s="293"/>
      <c r="CW84" s="293"/>
      <c r="CX84" s="293"/>
      <c r="CY84" s="293"/>
      <c r="CZ84" s="293"/>
      <c r="DA84" s="293"/>
      <c r="DB84" s="293"/>
      <c r="DC84" s="293"/>
      <c r="DD84" s="171" t="b">
        <f t="shared" si="11"/>
        <v>1</v>
      </c>
    </row>
    <row r="85" spans="1:108" x14ac:dyDescent="0.25">
      <c r="A85" s="169"/>
      <c r="B85" s="170"/>
      <c r="C85" s="170"/>
      <c r="D85" s="170"/>
      <c r="E85" s="170" t="str">
        <f t="shared" si="6"/>
        <v xml:space="preserve"> </v>
      </c>
      <c r="F85" s="170" t="str">
        <f t="shared" si="7"/>
        <v xml:space="preserve"> </v>
      </c>
      <c r="G85" s="170"/>
      <c r="H85" s="170" t="str">
        <f t="shared" si="8"/>
        <v>Enter owner</v>
      </c>
      <c r="I85" s="170" t="str">
        <f t="shared" si="9"/>
        <v xml:space="preserve"> </v>
      </c>
      <c r="J85" s="290" t="str">
        <f t="shared" si="10"/>
        <v xml:space="preserve"> </v>
      </c>
      <c r="K85" s="290"/>
      <c r="L85" s="290"/>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293"/>
      <c r="CD85" s="293"/>
      <c r="CE85" s="293"/>
      <c r="CF85" s="293"/>
      <c r="CG85" s="293"/>
      <c r="CH85" s="293"/>
      <c r="CI85" s="293"/>
      <c r="CJ85" s="293"/>
      <c r="CK85" s="293"/>
      <c r="CL85" s="293"/>
      <c r="CM85" s="293"/>
      <c r="CN85" s="293"/>
      <c r="CO85" s="293"/>
      <c r="CP85" s="293"/>
      <c r="CQ85" s="293"/>
      <c r="CR85" s="293"/>
      <c r="CS85" s="293"/>
      <c r="CT85" s="293"/>
      <c r="CU85" s="293"/>
      <c r="CV85" s="293"/>
      <c r="CW85" s="293"/>
      <c r="CX85" s="293"/>
      <c r="CY85" s="293"/>
      <c r="CZ85" s="293"/>
      <c r="DA85" s="293"/>
      <c r="DB85" s="293"/>
      <c r="DC85" s="293"/>
      <c r="DD85" s="171" t="b">
        <f t="shared" si="11"/>
        <v>1</v>
      </c>
    </row>
    <row r="86" spans="1:108" x14ac:dyDescent="0.25">
      <c r="A86" s="169"/>
      <c r="B86" s="170"/>
      <c r="C86" s="170"/>
      <c r="D86" s="170"/>
      <c r="E86" s="170" t="str">
        <f t="shared" si="6"/>
        <v xml:space="preserve"> </v>
      </c>
      <c r="F86" s="170" t="str">
        <f t="shared" si="7"/>
        <v xml:space="preserve"> </v>
      </c>
      <c r="G86" s="170"/>
      <c r="H86" s="170" t="str">
        <f t="shared" si="8"/>
        <v>Enter owner</v>
      </c>
      <c r="I86" s="170" t="str">
        <f t="shared" si="9"/>
        <v xml:space="preserve"> </v>
      </c>
      <c r="J86" s="290" t="str">
        <f t="shared" si="10"/>
        <v xml:space="preserve"> </v>
      </c>
      <c r="K86" s="290"/>
      <c r="L86" s="290"/>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3"/>
      <c r="AM86" s="293"/>
      <c r="AN86" s="293"/>
      <c r="AO86" s="293"/>
      <c r="AP86" s="293"/>
      <c r="AQ86" s="293"/>
      <c r="AR86" s="293"/>
      <c r="AS86" s="293"/>
      <c r="AT86" s="293"/>
      <c r="AU86" s="293"/>
      <c r="AV86" s="293"/>
      <c r="AW86" s="293"/>
      <c r="AX86" s="293"/>
      <c r="AY86" s="293"/>
      <c r="AZ86" s="293"/>
      <c r="BA86" s="293"/>
      <c r="BB86" s="293"/>
      <c r="BC86" s="293"/>
      <c r="BD86" s="293"/>
      <c r="BE86" s="293"/>
      <c r="BF86" s="293"/>
      <c r="BG86" s="293"/>
      <c r="BH86" s="293"/>
      <c r="BI86" s="293"/>
      <c r="BJ86" s="293"/>
      <c r="BK86" s="293"/>
      <c r="BL86" s="293"/>
      <c r="BM86" s="293"/>
      <c r="BN86" s="293"/>
      <c r="BO86" s="293"/>
      <c r="BP86" s="293"/>
      <c r="BQ86" s="293"/>
      <c r="BR86" s="293"/>
      <c r="BS86" s="293"/>
      <c r="BT86" s="293"/>
      <c r="BU86" s="293"/>
      <c r="BV86" s="293"/>
      <c r="BW86" s="293"/>
      <c r="BX86" s="293"/>
      <c r="BY86" s="293"/>
      <c r="BZ86" s="293"/>
      <c r="CA86" s="293"/>
      <c r="CB86" s="293"/>
      <c r="CC86" s="293"/>
      <c r="CD86" s="293"/>
      <c r="CE86" s="293"/>
      <c r="CF86" s="293"/>
      <c r="CG86" s="293"/>
      <c r="CH86" s="293"/>
      <c r="CI86" s="293"/>
      <c r="CJ86" s="293"/>
      <c r="CK86" s="293"/>
      <c r="CL86" s="293"/>
      <c r="CM86" s="293"/>
      <c r="CN86" s="293"/>
      <c r="CO86" s="293"/>
      <c r="CP86" s="293"/>
      <c r="CQ86" s="293"/>
      <c r="CR86" s="293"/>
      <c r="CS86" s="293"/>
      <c r="CT86" s="293"/>
      <c r="CU86" s="293"/>
      <c r="CV86" s="293"/>
      <c r="CW86" s="293"/>
      <c r="CX86" s="293"/>
      <c r="CY86" s="293"/>
      <c r="CZ86" s="293"/>
      <c r="DA86" s="293"/>
      <c r="DB86" s="293"/>
      <c r="DC86" s="293"/>
      <c r="DD86" s="171" t="b">
        <f t="shared" si="11"/>
        <v>1</v>
      </c>
    </row>
    <row r="87" spans="1:108" x14ac:dyDescent="0.25">
      <c r="A87" s="169"/>
      <c r="B87" s="170"/>
      <c r="C87" s="170"/>
      <c r="D87" s="170"/>
      <c r="E87" s="170" t="str">
        <f t="shared" si="6"/>
        <v xml:space="preserve"> </v>
      </c>
      <c r="F87" s="170" t="str">
        <f t="shared" si="7"/>
        <v xml:space="preserve"> </v>
      </c>
      <c r="G87" s="170"/>
      <c r="H87" s="170" t="str">
        <f t="shared" si="8"/>
        <v>Enter owner</v>
      </c>
      <c r="I87" s="170" t="str">
        <f t="shared" si="9"/>
        <v xml:space="preserve"> </v>
      </c>
      <c r="J87" s="290" t="str">
        <f t="shared" si="10"/>
        <v xml:space="preserve"> </v>
      </c>
      <c r="K87" s="290"/>
      <c r="L87" s="290"/>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3"/>
      <c r="AM87" s="293"/>
      <c r="AN87" s="293"/>
      <c r="AO87" s="293"/>
      <c r="AP87" s="293"/>
      <c r="AQ87" s="293"/>
      <c r="AR87" s="293"/>
      <c r="AS87" s="293"/>
      <c r="AT87" s="293"/>
      <c r="AU87" s="293"/>
      <c r="AV87" s="293"/>
      <c r="AW87" s="293"/>
      <c r="AX87" s="293"/>
      <c r="AY87" s="293"/>
      <c r="AZ87" s="293"/>
      <c r="BA87" s="293"/>
      <c r="BB87" s="293"/>
      <c r="BC87" s="293"/>
      <c r="BD87" s="293"/>
      <c r="BE87" s="293"/>
      <c r="BF87" s="293"/>
      <c r="BG87" s="293"/>
      <c r="BH87" s="293"/>
      <c r="BI87" s="293"/>
      <c r="BJ87" s="293"/>
      <c r="BK87" s="293"/>
      <c r="BL87" s="293"/>
      <c r="BM87" s="293"/>
      <c r="BN87" s="293"/>
      <c r="BO87" s="293"/>
      <c r="BP87" s="293"/>
      <c r="BQ87" s="293"/>
      <c r="BR87" s="293"/>
      <c r="BS87" s="293"/>
      <c r="BT87" s="293"/>
      <c r="BU87" s="293"/>
      <c r="BV87" s="293"/>
      <c r="BW87" s="293"/>
      <c r="BX87" s="293"/>
      <c r="BY87" s="293"/>
      <c r="BZ87" s="293"/>
      <c r="CA87" s="293"/>
      <c r="CB87" s="293"/>
      <c r="CC87" s="293"/>
      <c r="CD87" s="293"/>
      <c r="CE87" s="293"/>
      <c r="CF87" s="293"/>
      <c r="CG87" s="293"/>
      <c r="CH87" s="293"/>
      <c r="CI87" s="293"/>
      <c r="CJ87" s="293"/>
      <c r="CK87" s="293"/>
      <c r="CL87" s="293"/>
      <c r="CM87" s="293"/>
      <c r="CN87" s="293"/>
      <c r="CO87" s="293"/>
      <c r="CP87" s="293"/>
      <c r="CQ87" s="293"/>
      <c r="CR87" s="293"/>
      <c r="CS87" s="293"/>
      <c r="CT87" s="293"/>
      <c r="CU87" s="293"/>
      <c r="CV87" s="293"/>
      <c r="CW87" s="293"/>
      <c r="CX87" s="293"/>
      <c r="CY87" s="293"/>
      <c r="CZ87" s="293"/>
      <c r="DA87" s="293"/>
      <c r="DB87" s="293"/>
      <c r="DC87" s="293"/>
      <c r="DD87" s="171" t="b">
        <f t="shared" si="11"/>
        <v>1</v>
      </c>
    </row>
    <row r="88" spans="1:108" x14ac:dyDescent="0.25">
      <c r="A88" s="169"/>
      <c r="B88" s="170"/>
      <c r="C88" s="170"/>
      <c r="D88" s="170"/>
      <c r="E88" s="170" t="str">
        <f t="shared" si="6"/>
        <v xml:space="preserve"> </v>
      </c>
      <c r="F88" s="170" t="str">
        <f t="shared" si="7"/>
        <v xml:space="preserve"> </v>
      </c>
      <c r="G88" s="170"/>
      <c r="H88" s="170" t="str">
        <f t="shared" si="8"/>
        <v>Enter owner</v>
      </c>
      <c r="I88" s="170" t="str">
        <f t="shared" si="9"/>
        <v xml:space="preserve"> </v>
      </c>
      <c r="J88" s="290" t="str">
        <f t="shared" si="10"/>
        <v xml:space="preserve"> </v>
      </c>
      <c r="K88" s="290"/>
      <c r="L88" s="290"/>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3"/>
      <c r="AM88" s="293"/>
      <c r="AN88" s="293"/>
      <c r="AO88" s="293"/>
      <c r="AP88" s="293"/>
      <c r="AQ88" s="293"/>
      <c r="AR88" s="293"/>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3"/>
      <c r="BR88" s="293"/>
      <c r="BS88" s="293"/>
      <c r="BT88" s="293"/>
      <c r="BU88" s="293"/>
      <c r="BV88" s="293"/>
      <c r="BW88" s="293"/>
      <c r="BX88" s="293"/>
      <c r="BY88" s="293"/>
      <c r="BZ88" s="293"/>
      <c r="CA88" s="293"/>
      <c r="CB88" s="293"/>
      <c r="CC88" s="293"/>
      <c r="CD88" s="293"/>
      <c r="CE88" s="293"/>
      <c r="CF88" s="293"/>
      <c r="CG88" s="293"/>
      <c r="CH88" s="293"/>
      <c r="CI88" s="293"/>
      <c r="CJ88" s="293"/>
      <c r="CK88" s="293"/>
      <c r="CL88" s="293"/>
      <c r="CM88" s="293"/>
      <c r="CN88" s="293"/>
      <c r="CO88" s="293"/>
      <c r="CP88" s="293"/>
      <c r="CQ88" s="293"/>
      <c r="CR88" s="293"/>
      <c r="CS88" s="293"/>
      <c r="CT88" s="293"/>
      <c r="CU88" s="293"/>
      <c r="CV88" s="293"/>
      <c r="CW88" s="293"/>
      <c r="CX88" s="293"/>
      <c r="CY88" s="293"/>
      <c r="CZ88" s="293"/>
      <c r="DA88" s="293"/>
      <c r="DB88" s="293"/>
      <c r="DC88" s="293"/>
      <c r="DD88" s="171" t="b">
        <f t="shared" si="11"/>
        <v>1</v>
      </c>
    </row>
    <row r="89" spans="1:108" x14ac:dyDescent="0.25">
      <c r="A89" s="169"/>
      <c r="B89" s="170"/>
      <c r="C89" s="170"/>
      <c r="D89" s="170"/>
      <c r="E89" s="170" t="str">
        <f t="shared" si="6"/>
        <v xml:space="preserve"> </v>
      </c>
      <c r="F89" s="170" t="str">
        <f t="shared" si="7"/>
        <v xml:space="preserve"> </v>
      </c>
      <c r="G89" s="170"/>
      <c r="H89" s="170" t="str">
        <f t="shared" si="8"/>
        <v>Enter owner</v>
      </c>
      <c r="I89" s="170" t="str">
        <f t="shared" si="9"/>
        <v xml:space="preserve"> </v>
      </c>
      <c r="J89" s="290" t="str">
        <f t="shared" si="10"/>
        <v xml:space="preserve"> </v>
      </c>
      <c r="K89" s="290"/>
      <c r="L89" s="290"/>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3"/>
      <c r="BR89" s="293"/>
      <c r="BS89" s="293"/>
      <c r="BT89" s="293"/>
      <c r="BU89" s="293"/>
      <c r="BV89" s="293"/>
      <c r="BW89" s="293"/>
      <c r="BX89" s="293"/>
      <c r="BY89" s="293"/>
      <c r="BZ89" s="293"/>
      <c r="CA89" s="293"/>
      <c r="CB89" s="293"/>
      <c r="CC89" s="293"/>
      <c r="CD89" s="293"/>
      <c r="CE89" s="293"/>
      <c r="CF89" s="293"/>
      <c r="CG89" s="293"/>
      <c r="CH89" s="293"/>
      <c r="CI89" s="293"/>
      <c r="CJ89" s="293"/>
      <c r="CK89" s="293"/>
      <c r="CL89" s="293"/>
      <c r="CM89" s="293"/>
      <c r="CN89" s="293"/>
      <c r="CO89" s="293"/>
      <c r="CP89" s="293"/>
      <c r="CQ89" s="293"/>
      <c r="CR89" s="293"/>
      <c r="CS89" s="293"/>
      <c r="CT89" s="293"/>
      <c r="CU89" s="293"/>
      <c r="CV89" s="293"/>
      <c r="CW89" s="293"/>
      <c r="CX89" s="293"/>
      <c r="CY89" s="293"/>
      <c r="CZ89" s="293"/>
      <c r="DA89" s="293"/>
      <c r="DB89" s="293"/>
      <c r="DC89" s="293"/>
      <c r="DD89" s="171" t="b">
        <f t="shared" si="11"/>
        <v>1</v>
      </c>
    </row>
    <row r="90" spans="1:108" x14ac:dyDescent="0.25">
      <c r="A90" s="169"/>
      <c r="B90" s="170"/>
      <c r="C90" s="170"/>
      <c r="D90" s="170"/>
      <c r="E90" s="170" t="str">
        <f t="shared" si="6"/>
        <v xml:space="preserve"> </v>
      </c>
      <c r="F90" s="170" t="str">
        <f t="shared" si="7"/>
        <v xml:space="preserve"> </v>
      </c>
      <c r="G90" s="170"/>
      <c r="H90" s="170" t="str">
        <f t="shared" si="8"/>
        <v>Enter owner</v>
      </c>
      <c r="I90" s="170" t="str">
        <f t="shared" si="9"/>
        <v xml:space="preserve"> </v>
      </c>
      <c r="J90" s="290" t="str">
        <f t="shared" si="10"/>
        <v xml:space="preserve"> </v>
      </c>
      <c r="K90" s="290"/>
      <c r="L90" s="290"/>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3"/>
      <c r="AS90" s="293"/>
      <c r="AT90" s="293"/>
      <c r="AU90" s="293"/>
      <c r="AV90" s="293"/>
      <c r="AW90" s="293"/>
      <c r="AX90" s="293"/>
      <c r="AY90" s="293"/>
      <c r="AZ90" s="293"/>
      <c r="BA90" s="293"/>
      <c r="BB90" s="293"/>
      <c r="BC90" s="293"/>
      <c r="BD90" s="293"/>
      <c r="BE90" s="293"/>
      <c r="BF90" s="293"/>
      <c r="BG90" s="293"/>
      <c r="BH90" s="293"/>
      <c r="BI90" s="293"/>
      <c r="BJ90" s="293"/>
      <c r="BK90" s="293"/>
      <c r="BL90" s="293"/>
      <c r="BM90" s="293"/>
      <c r="BN90" s="293"/>
      <c r="BO90" s="293"/>
      <c r="BP90" s="293"/>
      <c r="BQ90" s="293"/>
      <c r="BR90" s="293"/>
      <c r="BS90" s="293"/>
      <c r="BT90" s="293"/>
      <c r="BU90" s="293"/>
      <c r="BV90" s="293"/>
      <c r="BW90" s="293"/>
      <c r="BX90" s="293"/>
      <c r="BY90" s="293"/>
      <c r="BZ90" s="293"/>
      <c r="CA90" s="293"/>
      <c r="CB90" s="293"/>
      <c r="CC90" s="293"/>
      <c r="CD90" s="293"/>
      <c r="CE90" s="293"/>
      <c r="CF90" s="293"/>
      <c r="CG90" s="293"/>
      <c r="CH90" s="293"/>
      <c r="CI90" s="293"/>
      <c r="CJ90" s="293"/>
      <c r="CK90" s="293"/>
      <c r="CL90" s="293"/>
      <c r="CM90" s="293"/>
      <c r="CN90" s="293"/>
      <c r="CO90" s="293"/>
      <c r="CP90" s="293"/>
      <c r="CQ90" s="293"/>
      <c r="CR90" s="293"/>
      <c r="CS90" s="293"/>
      <c r="CT90" s="293"/>
      <c r="CU90" s="293"/>
      <c r="CV90" s="293"/>
      <c r="CW90" s="293"/>
      <c r="CX90" s="293"/>
      <c r="CY90" s="293"/>
      <c r="CZ90" s="293"/>
      <c r="DA90" s="293"/>
      <c r="DB90" s="293"/>
      <c r="DC90" s="293"/>
      <c r="DD90" s="171" t="b">
        <f t="shared" si="11"/>
        <v>1</v>
      </c>
    </row>
    <row r="91" spans="1:108" x14ac:dyDescent="0.25">
      <c r="A91" s="169"/>
      <c r="B91" s="170"/>
      <c r="C91" s="170"/>
      <c r="D91" s="170"/>
      <c r="E91" s="170" t="str">
        <f t="shared" si="6"/>
        <v xml:space="preserve"> </v>
      </c>
      <c r="F91" s="170" t="str">
        <f t="shared" si="7"/>
        <v xml:space="preserve"> </v>
      </c>
      <c r="G91" s="170"/>
      <c r="H91" s="170" t="str">
        <f t="shared" si="8"/>
        <v>Enter owner</v>
      </c>
      <c r="I91" s="170" t="str">
        <f t="shared" si="9"/>
        <v xml:space="preserve"> </v>
      </c>
      <c r="J91" s="290" t="str">
        <f t="shared" si="10"/>
        <v xml:space="preserve"> </v>
      </c>
      <c r="K91" s="290"/>
      <c r="L91" s="290"/>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3"/>
      <c r="AS91" s="293"/>
      <c r="AT91" s="293"/>
      <c r="AU91" s="293"/>
      <c r="AV91" s="293"/>
      <c r="AW91" s="293"/>
      <c r="AX91" s="293"/>
      <c r="AY91" s="293"/>
      <c r="AZ91" s="293"/>
      <c r="BA91" s="293"/>
      <c r="BB91" s="293"/>
      <c r="BC91" s="293"/>
      <c r="BD91" s="293"/>
      <c r="BE91" s="293"/>
      <c r="BF91" s="293"/>
      <c r="BG91" s="293"/>
      <c r="BH91" s="293"/>
      <c r="BI91" s="293"/>
      <c r="BJ91" s="293"/>
      <c r="BK91" s="293"/>
      <c r="BL91" s="293"/>
      <c r="BM91" s="293"/>
      <c r="BN91" s="293"/>
      <c r="BO91" s="293"/>
      <c r="BP91" s="293"/>
      <c r="BQ91" s="293"/>
      <c r="BR91" s="293"/>
      <c r="BS91" s="293"/>
      <c r="BT91" s="293"/>
      <c r="BU91" s="293"/>
      <c r="BV91" s="293"/>
      <c r="BW91" s="293"/>
      <c r="BX91" s="293"/>
      <c r="BY91" s="293"/>
      <c r="BZ91" s="293"/>
      <c r="CA91" s="293"/>
      <c r="CB91" s="293"/>
      <c r="CC91" s="293"/>
      <c r="CD91" s="293"/>
      <c r="CE91" s="293"/>
      <c r="CF91" s="293"/>
      <c r="CG91" s="293"/>
      <c r="CH91" s="293"/>
      <c r="CI91" s="293"/>
      <c r="CJ91" s="293"/>
      <c r="CK91" s="293"/>
      <c r="CL91" s="293"/>
      <c r="CM91" s="293"/>
      <c r="CN91" s="293"/>
      <c r="CO91" s="293"/>
      <c r="CP91" s="293"/>
      <c r="CQ91" s="293"/>
      <c r="CR91" s="293"/>
      <c r="CS91" s="293"/>
      <c r="CT91" s="293"/>
      <c r="CU91" s="293"/>
      <c r="CV91" s="293"/>
      <c r="CW91" s="293"/>
      <c r="CX91" s="293"/>
      <c r="CY91" s="293"/>
      <c r="CZ91" s="293"/>
      <c r="DA91" s="293"/>
      <c r="DB91" s="293"/>
      <c r="DC91" s="293"/>
      <c r="DD91" s="171" t="b">
        <f t="shared" si="11"/>
        <v>1</v>
      </c>
    </row>
    <row r="92" spans="1:108" x14ac:dyDescent="0.25">
      <c r="A92" s="169"/>
      <c r="B92" s="170"/>
      <c r="C92" s="170"/>
      <c r="D92" s="170"/>
      <c r="E92" s="170" t="str">
        <f t="shared" si="6"/>
        <v xml:space="preserve"> </v>
      </c>
      <c r="F92" s="170" t="str">
        <f t="shared" si="7"/>
        <v xml:space="preserve"> </v>
      </c>
      <c r="G92" s="170"/>
      <c r="H92" s="170" t="str">
        <f t="shared" si="8"/>
        <v>Enter owner</v>
      </c>
      <c r="I92" s="170" t="str">
        <f t="shared" si="9"/>
        <v xml:space="preserve"> </v>
      </c>
      <c r="J92" s="290" t="str">
        <f t="shared" si="10"/>
        <v xml:space="preserve"> </v>
      </c>
      <c r="K92" s="290"/>
      <c r="L92" s="290"/>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3"/>
      <c r="AT92" s="293"/>
      <c r="AU92" s="293"/>
      <c r="AV92" s="293"/>
      <c r="AW92" s="293"/>
      <c r="AX92" s="293"/>
      <c r="AY92" s="293"/>
      <c r="AZ92" s="293"/>
      <c r="BA92" s="293"/>
      <c r="BB92" s="293"/>
      <c r="BC92" s="293"/>
      <c r="BD92" s="293"/>
      <c r="BE92" s="293"/>
      <c r="BF92" s="293"/>
      <c r="BG92" s="293"/>
      <c r="BH92" s="293"/>
      <c r="BI92" s="293"/>
      <c r="BJ92" s="293"/>
      <c r="BK92" s="293"/>
      <c r="BL92" s="293"/>
      <c r="BM92" s="293"/>
      <c r="BN92" s="293"/>
      <c r="BO92" s="293"/>
      <c r="BP92" s="293"/>
      <c r="BQ92" s="293"/>
      <c r="BR92" s="293"/>
      <c r="BS92" s="293"/>
      <c r="BT92" s="293"/>
      <c r="BU92" s="293"/>
      <c r="BV92" s="293"/>
      <c r="BW92" s="293"/>
      <c r="BX92" s="293"/>
      <c r="BY92" s="293"/>
      <c r="BZ92" s="293"/>
      <c r="CA92" s="293"/>
      <c r="CB92" s="293"/>
      <c r="CC92" s="293"/>
      <c r="CD92" s="293"/>
      <c r="CE92" s="293"/>
      <c r="CF92" s="293"/>
      <c r="CG92" s="293"/>
      <c r="CH92" s="293"/>
      <c r="CI92" s="293"/>
      <c r="CJ92" s="293"/>
      <c r="CK92" s="293"/>
      <c r="CL92" s="293"/>
      <c r="CM92" s="293"/>
      <c r="CN92" s="293"/>
      <c r="CO92" s="293"/>
      <c r="CP92" s="293"/>
      <c r="CQ92" s="293"/>
      <c r="CR92" s="293"/>
      <c r="CS92" s="293"/>
      <c r="CT92" s="293"/>
      <c r="CU92" s="293"/>
      <c r="CV92" s="293"/>
      <c r="CW92" s="293"/>
      <c r="CX92" s="293"/>
      <c r="CY92" s="293"/>
      <c r="CZ92" s="293"/>
      <c r="DA92" s="293"/>
      <c r="DB92" s="293"/>
      <c r="DC92" s="293"/>
      <c r="DD92" s="171" t="b">
        <f t="shared" si="11"/>
        <v>1</v>
      </c>
    </row>
    <row r="93" spans="1:108" x14ac:dyDescent="0.25">
      <c r="A93" s="169"/>
      <c r="B93" s="170"/>
      <c r="C93" s="170"/>
      <c r="D93" s="170"/>
      <c r="E93" s="170" t="str">
        <f t="shared" si="6"/>
        <v xml:space="preserve"> </v>
      </c>
      <c r="F93" s="170" t="str">
        <f t="shared" si="7"/>
        <v xml:space="preserve"> </v>
      </c>
      <c r="G93" s="170"/>
      <c r="H93" s="170" t="str">
        <f t="shared" si="8"/>
        <v>Enter owner</v>
      </c>
      <c r="I93" s="170" t="str">
        <f t="shared" si="9"/>
        <v xml:space="preserve"> </v>
      </c>
      <c r="J93" s="290" t="str">
        <f t="shared" si="10"/>
        <v xml:space="preserve"> </v>
      </c>
      <c r="K93" s="290"/>
      <c r="L93" s="290"/>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3"/>
      <c r="AT93" s="293"/>
      <c r="AU93" s="293"/>
      <c r="AV93" s="293"/>
      <c r="AW93" s="293"/>
      <c r="AX93" s="293"/>
      <c r="AY93" s="293"/>
      <c r="AZ93" s="293"/>
      <c r="BA93" s="293"/>
      <c r="BB93" s="293"/>
      <c r="BC93" s="293"/>
      <c r="BD93" s="293"/>
      <c r="BE93" s="293"/>
      <c r="BF93" s="293"/>
      <c r="BG93" s="293"/>
      <c r="BH93" s="293"/>
      <c r="BI93" s="293"/>
      <c r="BJ93" s="293"/>
      <c r="BK93" s="293"/>
      <c r="BL93" s="293"/>
      <c r="BM93" s="293"/>
      <c r="BN93" s="293"/>
      <c r="BO93" s="293"/>
      <c r="BP93" s="293"/>
      <c r="BQ93" s="293"/>
      <c r="BR93" s="293"/>
      <c r="BS93" s="293"/>
      <c r="BT93" s="293"/>
      <c r="BU93" s="293"/>
      <c r="BV93" s="293"/>
      <c r="BW93" s="293"/>
      <c r="BX93" s="293"/>
      <c r="BY93" s="293"/>
      <c r="BZ93" s="293"/>
      <c r="CA93" s="293"/>
      <c r="CB93" s="293"/>
      <c r="CC93" s="293"/>
      <c r="CD93" s="293"/>
      <c r="CE93" s="293"/>
      <c r="CF93" s="293"/>
      <c r="CG93" s="293"/>
      <c r="CH93" s="293"/>
      <c r="CI93" s="293"/>
      <c r="CJ93" s="293"/>
      <c r="CK93" s="293"/>
      <c r="CL93" s="293"/>
      <c r="CM93" s="293"/>
      <c r="CN93" s="293"/>
      <c r="CO93" s="293"/>
      <c r="CP93" s="293"/>
      <c r="CQ93" s="293"/>
      <c r="CR93" s="293"/>
      <c r="CS93" s="293"/>
      <c r="CT93" s="293"/>
      <c r="CU93" s="293"/>
      <c r="CV93" s="293"/>
      <c r="CW93" s="293"/>
      <c r="CX93" s="293"/>
      <c r="CY93" s="293"/>
      <c r="CZ93" s="293"/>
      <c r="DA93" s="293"/>
      <c r="DB93" s="293"/>
      <c r="DC93" s="293"/>
      <c r="DD93" s="171" t="b">
        <f t="shared" si="11"/>
        <v>1</v>
      </c>
    </row>
    <row r="94" spans="1:108" x14ac:dyDescent="0.25">
      <c r="A94" s="169"/>
      <c r="B94" s="170"/>
      <c r="C94" s="170"/>
      <c r="D94" s="170"/>
      <c r="E94" s="170" t="str">
        <f t="shared" si="6"/>
        <v xml:space="preserve"> </v>
      </c>
      <c r="F94" s="170" t="str">
        <f t="shared" si="7"/>
        <v xml:space="preserve"> </v>
      </c>
      <c r="G94" s="170"/>
      <c r="H94" s="170" t="str">
        <f t="shared" si="8"/>
        <v>Enter owner</v>
      </c>
      <c r="I94" s="170" t="str">
        <f t="shared" si="9"/>
        <v xml:space="preserve"> </v>
      </c>
      <c r="J94" s="290" t="str">
        <f t="shared" si="10"/>
        <v xml:space="preserve"> </v>
      </c>
      <c r="K94" s="290"/>
      <c r="L94" s="290"/>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293"/>
      <c r="CD94" s="293"/>
      <c r="CE94" s="293"/>
      <c r="CF94" s="293"/>
      <c r="CG94" s="293"/>
      <c r="CH94" s="293"/>
      <c r="CI94" s="293"/>
      <c r="CJ94" s="293"/>
      <c r="CK94" s="293"/>
      <c r="CL94" s="293"/>
      <c r="CM94" s="293"/>
      <c r="CN94" s="293"/>
      <c r="CO94" s="293"/>
      <c r="CP94" s="293"/>
      <c r="CQ94" s="293"/>
      <c r="CR94" s="293"/>
      <c r="CS94" s="293"/>
      <c r="CT94" s="293"/>
      <c r="CU94" s="293"/>
      <c r="CV94" s="293"/>
      <c r="CW94" s="293"/>
      <c r="CX94" s="293"/>
      <c r="CY94" s="293"/>
      <c r="CZ94" s="293"/>
      <c r="DA94" s="293"/>
      <c r="DB94" s="293"/>
      <c r="DC94" s="293"/>
      <c r="DD94" s="171" t="b">
        <f t="shared" si="11"/>
        <v>1</v>
      </c>
    </row>
    <row r="95" spans="1:108" x14ac:dyDescent="0.25">
      <c r="A95" s="169"/>
      <c r="B95" s="170"/>
      <c r="C95" s="170"/>
      <c r="D95" s="170"/>
      <c r="E95" s="170" t="str">
        <f t="shared" si="6"/>
        <v xml:space="preserve"> </v>
      </c>
      <c r="F95" s="170" t="str">
        <f t="shared" si="7"/>
        <v xml:space="preserve"> </v>
      </c>
      <c r="G95" s="170"/>
      <c r="H95" s="170" t="str">
        <f t="shared" si="8"/>
        <v>Enter owner</v>
      </c>
      <c r="I95" s="170" t="str">
        <f t="shared" si="9"/>
        <v xml:space="preserve"> </v>
      </c>
      <c r="J95" s="290" t="str">
        <f t="shared" si="10"/>
        <v xml:space="preserve"> </v>
      </c>
      <c r="K95" s="290"/>
      <c r="L95" s="290"/>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3"/>
      <c r="AT95" s="293"/>
      <c r="AU95" s="293"/>
      <c r="AV95" s="293"/>
      <c r="AW95" s="293"/>
      <c r="AX95" s="293"/>
      <c r="AY95" s="293"/>
      <c r="AZ95" s="293"/>
      <c r="BA95" s="293"/>
      <c r="BB95" s="293"/>
      <c r="BC95" s="293"/>
      <c r="BD95" s="293"/>
      <c r="BE95" s="293"/>
      <c r="BF95" s="293"/>
      <c r="BG95" s="293"/>
      <c r="BH95" s="293"/>
      <c r="BI95" s="293"/>
      <c r="BJ95" s="293"/>
      <c r="BK95" s="293"/>
      <c r="BL95" s="293"/>
      <c r="BM95" s="293"/>
      <c r="BN95" s="293"/>
      <c r="BO95" s="293"/>
      <c r="BP95" s="293"/>
      <c r="BQ95" s="293"/>
      <c r="BR95" s="293"/>
      <c r="BS95" s="293"/>
      <c r="BT95" s="293"/>
      <c r="BU95" s="293"/>
      <c r="BV95" s="293"/>
      <c r="BW95" s="293"/>
      <c r="BX95" s="293"/>
      <c r="BY95" s="293"/>
      <c r="BZ95" s="293"/>
      <c r="CA95" s="293"/>
      <c r="CB95" s="293"/>
      <c r="CC95" s="293"/>
      <c r="CD95" s="293"/>
      <c r="CE95" s="293"/>
      <c r="CF95" s="293"/>
      <c r="CG95" s="293"/>
      <c r="CH95" s="293"/>
      <c r="CI95" s="293"/>
      <c r="CJ95" s="293"/>
      <c r="CK95" s="293"/>
      <c r="CL95" s="293"/>
      <c r="CM95" s="293"/>
      <c r="CN95" s="293"/>
      <c r="CO95" s="293"/>
      <c r="CP95" s="293"/>
      <c r="CQ95" s="293"/>
      <c r="CR95" s="293"/>
      <c r="CS95" s="293"/>
      <c r="CT95" s="293"/>
      <c r="CU95" s="293"/>
      <c r="CV95" s="293"/>
      <c r="CW95" s="293"/>
      <c r="CX95" s="293"/>
      <c r="CY95" s="293"/>
      <c r="CZ95" s="293"/>
      <c r="DA95" s="293"/>
      <c r="DB95" s="293"/>
      <c r="DC95" s="293"/>
      <c r="DD95" s="171" t="b">
        <f t="shared" si="11"/>
        <v>1</v>
      </c>
    </row>
    <row r="96" spans="1:108" x14ac:dyDescent="0.25">
      <c r="A96" s="169"/>
      <c r="B96" s="170"/>
      <c r="C96" s="170"/>
      <c r="D96" s="170"/>
      <c r="E96" s="170" t="str">
        <f t="shared" si="6"/>
        <v xml:space="preserve"> </v>
      </c>
      <c r="F96" s="170" t="str">
        <f t="shared" si="7"/>
        <v xml:space="preserve"> </v>
      </c>
      <c r="G96" s="170"/>
      <c r="H96" s="170" t="str">
        <f t="shared" si="8"/>
        <v>Enter owner</v>
      </c>
      <c r="I96" s="170" t="str">
        <f t="shared" si="9"/>
        <v xml:space="preserve"> </v>
      </c>
      <c r="J96" s="290" t="str">
        <f t="shared" si="10"/>
        <v xml:space="preserve"> </v>
      </c>
      <c r="K96" s="290"/>
      <c r="L96" s="290"/>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3"/>
      <c r="AT96" s="293"/>
      <c r="AU96" s="293"/>
      <c r="AV96" s="293"/>
      <c r="AW96" s="293"/>
      <c r="AX96" s="293"/>
      <c r="AY96" s="293"/>
      <c r="AZ96" s="293"/>
      <c r="BA96" s="293"/>
      <c r="BB96" s="293"/>
      <c r="BC96" s="293"/>
      <c r="BD96" s="293"/>
      <c r="BE96" s="293"/>
      <c r="BF96" s="293"/>
      <c r="BG96" s="293"/>
      <c r="BH96" s="293"/>
      <c r="BI96" s="293"/>
      <c r="BJ96" s="293"/>
      <c r="BK96" s="293"/>
      <c r="BL96" s="293"/>
      <c r="BM96" s="293"/>
      <c r="BN96" s="293"/>
      <c r="BO96" s="293"/>
      <c r="BP96" s="293"/>
      <c r="BQ96" s="293"/>
      <c r="BR96" s="293"/>
      <c r="BS96" s="293"/>
      <c r="BT96" s="293"/>
      <c r="BU96" s="293"/>
      <c r="BV96" s="293"/>
      <c r="BW96" s="293"/>
      <c r="BX96" s="293"/>
      <c r="BY96" s="293"/>
      <c r="BZ96" s="293"/>
      <c r="CA96" s="293"/>
      <c r="CB96" s="293"/>
      <c r="CC96" s="293"/>
      <c r="CD96" s="293"/>
      <c r="CE96" s="293"/>
      <c r="CF96" s="293"/>
      <c r="CG96" s="293"/>
      <c r="CH96" s="293"/>
      <c r="CI96" s="293"/>
      <c r="CJ96" s="293"/>
      <c r="CK96" s="293"/>
      <c r="CL96" s="293"/>
      <c r="CM96" s="293"/>
      <c r="CN96" s="293"/>
      <c r="CO96" s="293"/>
      <c r="CP96" s="293"/>
      <c r="CQ96" s="293"/>
      <c r="CR96" s="293"/>
      <c r="CS96" s="293"/>
      <c r="CT96" s="293"/>
      <c r="CU96" s="293"/>
      <c r="CV96" s="293"/>
      <c r="CW96" s="293"/>
      <c r="CX96" s="293"/>
      <c r="CY96" s="293"/>
      <c r="CZ96" s="293"/>
      <c r="DA96" s="293"/>
      <c r="DB96" s="293"/>
      <c r="DC96" s="293"/>
      <c r="DD96" s="171" t="b">
        <f t="shared" si="11"/>
        <v>1</v>
      </c>
    </row>
    <row r="97" spans="1:108" x14ac:dyDescent="0.25">
      <c r="A97" s="169"/>
      <c r="B97" s="170"/>
      <c r="C97" s="170"/>
      <c r="D97" s="170"/>
      <c r="E97" s="170" t="str">
        <f t="shared" si="6"/>
        <v xml:space="preserve"> </v>
      </c>
      <c r="F97" s="170" t="str">
        <f t="shared" si="7"/>
        <v xml:space="preserve"> </v>
      </c>
      <c r="G97" s="170"/>
      <c r="H97" s="170" t="str">
        <f t="shared" si="8"/>
        <v>Enter owner</v>
      </c>
      <c r="I97" s="170" t="str">
        <f t="shared" si="9"/>
        <v xml:space="preserve"> </v>
      </c>
      <c r="J97" s="290" t="str">
        <f t="shared" si="10"/>
        <v xml:space="preserve"> </v>
      </c>
      <c r="K97" s="290"/>
      <c r="L97" s="290"/>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3"/>
      <c r="AT97" s="293"/>
      <c r="AU97" s="293"/>
      <c r="AV97" s="293"/>
      <c r="AW97" s="293"/>
      <c r="AX97" s="293"/>
      <c r="AY97" s="293"/>
      <c r="AZ97" s="293"/>
      <c r="BA97" s="293"/>
      <c r="BB97" s="293"/>
      <c r="BC97" s="293"/>
      <c r="BD97" s="293"/>
      <c r="BE97" s="293"/>
      <c r="BF97" s="293"/>
      <c r="BG97" s="293"/>
      <c r="BH97" s="293"/>
      <c r="BI97" s="293"/>
      <c r="BJ97" s="293"/>
      <c r="BK97" s="293"/>
      <c r="BL97" s="293"/>
      <c r="BM97" s="293"/>
      <c r="BN97" s="293"/>
      <c r="BO97" s="293"/>
      <c r="BP97" s="293"/>
      <c r="BQ97" s="293"/>
      <c r="BR97" s="293"/>
      <c r="BS97" s="293"/>
      <c r="BT97" s="293"/>
      <c r="BU97" s="293"/>
      <c r="BV97" s="293"/>
      <c r="BW97" s="293"/>
      <c r="BX97" s="293"/>
      <c r="BY97" s="293"/>
      <c r="BZ97" s="293"/>
      <c r="CA97" s="293"/>
      <c r="CB97" s="293"/>
      <c r="CC97" s="293"/>
      <c r="CD97" s="293"/>
      <c r="CE97" s="293"/>
      <c r="CF97" s="293"/>
      <c r="CG97" s="293"/>
      <c r="CH97" s="293"/>
      <c r="CI97" s="293"/>
      <c r="CJ97" s="293"/>
      <c r="CK97" s="293"/>
      <c r="CL97" s="293"/>
      <c r="CM97" s="293"/>
      <c r="CN97" s="293"/>
      <c r="CO97" s="293"/>
      <c r="CP97" s="293"/>
      <c r="CQ97" s="293"/>
      <c r="CR97" s="293"/>
      <c r="CS97" s="293"/>
      <c r="CT97" s="293"/>
      <c r="CU97" s="293"/>
      <c r="CV97" s="293"/>
      <c r="CW97" s="293"/>
      <c r="CX97" s="293"/>
      <c r="CY97" s="293"/>
      <c r="CZ97" s="293"/>
      <c r="DA97" s="293"/>
      <c r="DB97" s="293"/>
      <c r="DC97" s="293"/>
      <c r="DD97" s="171" t="b">
        <f t="shared" si="11"/>
        <v>1</v>
      </c>
    </row>
    <row r="98" spans="1:108" x14ac:dyDescent="0.25">
      <c r="A98" s="169"/>
      <c r="B98" s="170"/>
      <c r="C98" s="170"/>
      <c r="D98" s="170"/>
      <c r="E98" s="170" t="str">
        <f t="shared" si="6"/>
        <v xml:space="preserve"> </v>
      </c>
      <c r="F98" s="170" t="str">
        <f t="shared" si="7"/>
        <v xml:space="preserve"> </v>
      </c>
      <c r="G98" s="170"/>
      <c r="H98" s="170" t="str">
        <f t="shared" si="8"/>
        <v>Enter owner</v>
      </c>
      <c r="I98" s="170" t="str">
        <f t="shared" si="9"/>
        <v xml:space="preserve"> </v>
      </c>
      <c r="J98" s="290" t="str">
        <f t="shared" si="10"/>
        <v xml:space="preserve"> </v>
      </c>
      <c r="K98" s="290"/>
      <c r="L98" s="290"/>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293"/>
      <c r="CD98" s="293"/>
      <c r="CE98" s="293"/>
      <c r="CF98" s="293"/>
      <c r="CG98" s="293"/>
      <c r="CH98" s="293"/>
      <c r="CI98" s="293"/>
      <c r="CJ98" s="293"/>
      <c r="CK98" s="293"/>
      <c r="CL98" s="293"/>
      <c r="CM98" s="293"/>
      <c r="CN98" s="293"/>
      <c r="CO98" s="293"/>
      <c r="CP98" s="293"/>
      <c r="CQ98" s="293"/>
      <c r="CR98" s="293"/>
      <c r="CS98" s="293"/>
      <c r="CT98" s="293"/>
      <c r="CU98" s="293"/>
      <c r="CV98" s="293"/>
      <c r="CW98" s="293"/>
      <c r="CX98" s="293"/>
      <c r="CY98" s="293"/>
      <c r="CZ98" s="293"/>
      <c r="DA98" s="293"/>
      <c r="DB98" s="293"/>
      <c r="DC98" s="293"/>
      <c r="DD98" s="171" t="b">
        <f t="shared" si="11"/>
        <v>1</v>
      </c>
    </row>
    <row r="99" spans="1:108" x14ac:dyDescent="0.25">
      <c r="A99" s="169"/>
      <c r="B99" s="170"/>
      <c r="C99" s="170"/>
      <c r="D99" s="170"/>
      <c r="E99" s="170" t="str">
        <f t="shared" si="6"/>
        <v xml:space="preserve"> </v>
      </c>
      <c r="F99" s="170" t="str">
        <f t="shared" si="7"/>
        <v xml:space="preserve"> </v>
      </c>
      <c r="G99" s="170"/>
      <c r="H99" s="170" t="str">
        <f t="shared" si="8"/>
        <v>Enter owner</v>
      </c>
      <c r="I99" s="170" t="str">
        <f t="shared" si="9"/>
        <v xml:space="preserve"> </v>
      </c>
      <c r="J99" s="290" t="str">
        <f t="shared" si="10"/>
        <v xml:space="preserve"> </v>
      </c>
      <c r="K99" s="290"/>
      <c r="L99" s="290"/>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3"/>
      <c r="AT99" s="293"/>
      <c r="AU99" s="293"/>
      <c r="AV99" s="293"/>
      <c r="AW99" s="293"/>
      <c r="AX99" s="293"/>
      <c r="AY99" s="293"/>
      <c r="AZ99" s="293"/>
      <c r="BA99" s="293"/>
      <c r="BB99" s="293"/>
      <c r="BC99" s="293"/>
      <c r="BD99" s="293"/>
      <c r="BE99" s="293"/>
      <c r="BF99" s="293"/>
      <c r="BG99" s="293"/>
      <c r="BH99" s="293"/>
      <c r="BI99" s="293"/>
      <c r="BJ99" s="293"/>
      <c r="BK99" s="293"/>
      <c r="BL99" s="293"/>
      <c r="BM99" s="293"/>
      <c r="BN99" s="293"/>
      <c r="BO99" s="293"/>
      <c r="BP99" s="293"/>
      <c r="BQ99" s="293"/>
      <c r="BR99" s="293"/>
      <c r="BS99" s="293"/>
      <c r="BT99" s="293"/>
      <c r="BU99" s="293"/>
      <c r="BV99" s="293"/>
      <c r="BW99" s="293"/>
      <c r="BX99" s="293"/>
      <c r="BY99" s="293"/>
      <c r="BZ99" s="293"/>
      <c r="CA99" s="293"/>
      <c r="CB99" s="293"/>
      <c r="CC99" s="293"/>
      <c r="CD99" s="293"/>
      <c r="CE99" s="293"/>
      <c r="CF99" s="293"/>
      <c r="CG99" s="293"/>
      <c r="CH99" s="293"/>
      <c r="CI99" s="293"/>
      <c r="CJ99" s="293"/>
      <c r="CK99" s="293"/>
      <c r="CL99" s="293"/>
      <c r="CM99" s="293"/>
      <c r="CN99" s="293"/>
      <c r="CO99" s="293"/>
      <c r="CP99" s="293"/>
      <c r="CQ99" s="293"/>
      <c r="CR99" s="293"/>
      <c r="CS99" s="293"/>
      <c r="CT99" s="293"/>
      <c r="CU99" s="293"/>
      <c r="CV99" s="293"/>
      <c r="CW99" s="293"/>
      <c r="CX99" s="293"/>
      <c r="CY99" s="293"/>
      <c r="CZ99" s="293"/>
      <c r="DA99" s="293"/>
      <c r="DB99" s="293"/>
      <c r="DC99" s="293"/>
      <c r="DD99" s="171" t="b">
        <f t="shared" si="11"/>
        <v>1</v>
      </c>
    </row>
    <row r="100" spans="1:108" x14ac:dyDescent="0.25">
      <c r="A100" s="169"/>
      <c r="B100" s="170"/>
      <c r="C100" s="170"/>
      <c r="D100" s="170"/>
      <c r="E100" s="170" t="str">
        <f t="shared" si="6"/>
        <v xml:space="preserve"> </v>
      </c>
      <c r="F100" s="170" t="str">
        <f t="shared" si="7"/>
        <v xml:space="preserve"> </v>
      </c>
      <c r="G100" s="170"/>
      <c r="H100" s="170" t="str">
        <f t="shared" si="8"/>
        <v>Enter owner</v>
      </c>
      <c r="I100" s="170" t="str">
        <f t="shared" si="9"/>
        <v xml:space="preserve"> </v>
      </c>
      <c r="J100" s="290" t="str">
        <f t="shared" si="10"/>
        <v xml:space="preserve"> </v>
      </c>
      <c r="K100" s="290"/>
      <c r="L100" s="290"/>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3"/>
      <c r="AT100" s="293"/>
      <c r="AU100" s="293"/>
      <c r="AV100" s="293"/>
      <c r="AW100" s="293"/>
      <c r="AX100" s="293"/>
      <c r="AY100" s="293"/>
      <c r="AZ100" s="293"/>
      <c r="BA100" s="293"/>
      <c r="BB100" s="293"/>
      <c r="BC100" s="293"/>
      <c r="BD100" s="293"/>
      <c r="BE100" s="293"/>
      <c r="BF100" s="293"/>
      <c r="BG100" s="293"/>
      <c r="BH100" s="293"/>
      <c r="BI100" s="293"/>
      <c r="BJ100" s="293"/>
      <c r="BK100" s="293"/>
      <c r="BL100" s="293"/>
      <c r="BM100" s="293"/>
      <c r="BN100" s="293"/>
      <c r="BO100" s="293"/>
      <c r="BP100" s="293"/>
      <c r="BQ100" s="293"/>
      <c r="BR100" s="293"/>
      <c r="BS100" s="293"/>
      <c r="BT100" s="293"/>
      <c r="BU100" s="293"/>
      <c r="BV100" s="293"/>
      <c r="BW100" s="293"/>
      <c r="BX100" s="293"/>
      <c r="BY100" s="293"/>
      <c r="BZ100" s="293"/>
      <c r="CA100" s="293"/>
      <c r="CB100" s="293"/>
      <c r="CC100" s="293"/>
      <c r="CD100" s="293"/>
      <c r="CE100" s="293"/>
      <c r="CF100" s="293"/>
      <c r="CG100" s="293"/>
      <c r="CH100" s="293"/>
      <c r="CI100" s="293"/>
      <c r="CJ100" s="293"/>
      <c r="CK100" s="293"/>
      <c r="CL100" s="293"/>
      <c r="CM100" s="293"/>
      <c r="CN100" s="293"/>
      <c r="CO100" s="293"/>
      <c r="CP100" s="293"/>
      <c r="CQ100" s="293"/>
      <c r="CR100" s="293"/>
      <c r="CS100" s="293"/>
      <c r="CT100" s="293"/>
      <c r="CU100" s="293"/>
      <c r="CV100" s="293"/>
      <c r="CW100" s="293"/>
      <c r="CX100" s="293"/>
      <c r="CY100" s="293"/>
      <c r="CZ100" s="293"/>
      <c r="DA100" s="293"/>
      <c r="DB100" s="293"/>
      <c r="DC100" s="293"/>
      <c r="DD100" s="171" t="b">
        <f t="shared" si="11"/>
        <v>1</v>
      </c>
    </row>
    <row r="101" spans="1:108" x14ac:dyDescent="0.25">
      <c r="A101" s="169"/>
      <c r="B101" s="170"/>
      <c r="C101" s="170"/>
      <c r="D101" s="170"/>
      <c r="E101" s="170" t="str">
        <f t="shared" si="6"/>
        <v xml:space="preserve"> </v>
      </c>
      <c r="F101" s="170" t="str">
        <f t="shared" si="7"/>
        <v xml:space="preserve"> </v>
      </c>
      <c r="G101" s="170"/>
      <c r="H101" s="170" t="str">
        <f t="shared" si="8"/>
        <v>Enter owner</v>
      </c>
      <c r="I101" s="170" t="str">
        <f t="shared" si="9"/>
        <v xml:space="preserve"> </v>
      </c>
      <c r="J101" s="290" t="str">
        <f t="shared" si="10"/>
        <v xml:space="preserve"> </v>
      </c>
      <c r="K101" s="290"/>
      <c r="L101" s="290"/>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3"/>
      <c r="AT101" s="293"/>
      <c r="AU101" s="293"/>
      <c r="AV101" s="293"/>
      <c r="AW101" s="293"/>
      <c r="AX101" s="293"/>
      <c r="AY101" s="293"/>
      <c r="AZ101" s="293"/>
      <c r="BA101" s="293"/>
      <c r="BB101" s="293"/>
      <c r="BC101" s="293"/>
      <c r="BD101" s="293"/>
      <c r="BE101" s="293"/>
      <c r="BF101" s="293"/>
      <c r="BG101" s="293"/>
      <c r="BH101" s="293"/>
      <c r="BI101" s="293"/>
      <c r="BJ101" s="293"/>
      <c r="BK101" s="293"/>
      <c r="BL101" s="293"/>
      <c r="BM101" s="293"/>
      <c r="BN101" s="293"/>
      <c r="BO101" s="293"/>
      <c r="BP101" s="293"/>
      <c r="BQ101" s="293"/>
      <c r="BR101" s="293"/>
      <c r="BS101" s="293"/>
      <c r="BT101" s="293"/>
      <c r="BU101" s="293"/>
      <c r="BV101" s="293"/>
      <c r="BW101" s="293"/>
      <c r="BX101" s="293"/>
      <c r="BY101" s="293"/>
      <c r="BZ101" s="293"/>
      <c r="CA101" s="293"/>
      <c r="CB101" s="293"/>
      <c r="CC101" s="293"/>
      <c r="CD101" s="293"/>
      <c r="CE101" s="293"/>
      <c r="CF101" s="293"/>
      <c r="CG101" s="293"/>
      <c r="CH101" s="293"/>
      <c r="CI101" s="293"/>
      <c r="CJ101" s="293"/>
      <c r="CK101" s="293"/>
      <c r="CL101" s="293"/>
      <c r="CM101" s="293"/>
      <c r="CN101" s="293"/>
      <c r="CO101" s="293"/>
      <c r="CP101" s="293"/>
      <c r="CQ101" s="293"/>
      <c r="CR101" s="293"/>
      <c r="CS101" s="293"/>
      <c r="CT101" s="293"/>
      <c r="CU101" s="293"/>
      <c r="CV101" s="293"/>
      <c r="CW101" s="293"/>
      <c r="CX101" s="293"/>
      <c r="CY101" s="293"/>
      <c r="CZ101" s="293"/>
      <c r="DA101" s="293"/>
      <c r="DB101" s="293"/>
      <c r="DC101" s="293"/>
      <c r="DD101" s="171" t="b">
        <f t="shared" si="11"/>
        <v>1</v>
      </c>
    </row>
    <row r="102" spans="1:108" x14ac:dyDescent="0.25">
      <c r="A102" s="169"/>
      <c r="B102" s="170"/>
      <c r="C102" s="170"/>
      <c r="D102" s="170"/>
      <c r="E102" s="170" t="str">
        <f t="shared" si="6"/>
        <v xml:space="preserve"> </v>
      </c>
      <c r="F102" s="170" t="str">
        <f t="shared" si="7"/>
        <v xml:space="preserve"> </v>
      </c>
      <c r="G102" s="170"/>
      <c r="H102" s="170" t="str">
        <f t="shared" si="8"/>
        <v>Enter owner</v>
      </c>
      <c r="I102" s="170" t="str">
        <f t="shared" si="9"/>
        <v xml:space="preserve"> </v>
      </c>
      <c r="J102" s="290" t="str">
        <f t="shared" si="10"/>
        <v xml:space="preserve"> </v>
      </c>
      <c r="K102" s="290"/>
      <c r="L102" s="290"/>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3"/>
      <c r="AT102" s="293"/>
      <c r="AU102" s="293"/>
      <c r="AV102" s="293"/>
      <c r="AW102" s="293"/>
      <c r="AX102" s="293"/>
      <c r="AY102" s="293"/>
      <c r="AZ102" s="293"/>
      <c r="BA102" s="293"/>
      <c r="BB102" s="293"/>
      <c r="BC102" s="293"/>
      <c r="BD102" s="293"/>
      <c r="BE102" s="293"/>
      <c r="BF102" s="293"/>
      <c r="BG102" s="293"/>
      <c r="BH102" s="293"/>
      <c r="BI102" s="293"/>
      <c r="BJ102" s="293"/>
      <c r="BK102" s="293"/>
      <c r="BL102" s="293"/>
      <c r="BM102" s="293"/>
      <c r="BN102" s="293"/>
      <c r="BO102" s="293"/>
      <c r="BP102" s="293"/>
      <c r="BQ102" s="293"/>
      <c r="BR102" s="293"/>
      <c r="BS102" s="293"/>
      <c r="BT102" s="293"/>
      <c r="BU102" s="293"/>
      <c r="BV102" s="293"/>
      <c r="BW102" s="293"/>
      <c r="BX102" s="293"/>
      <c r="BY102" s="293"/>
      <c r="BZ102" s="293"/>
      <c r="CA102" s="293"/>
      <c r="CB102" s="293"/>
      <c r="CC102" s="293"/>
      <c r="CD102" s="293"/>
      <c r="CE102" s="293"/>
      <c r="CF102" s="293"/>
      <c r="CG102" s="293"/>
      <c r="CH102" s="293"/>
      <c r="CI102" s="293"/>
      <c r="CJ102" s="293"/>
      <c r="CK102" s="293"/>
      <c r="CL102" s="293"/>
      <c r="CM102" s="293"/>
      <c r="CN102" s="293"/>
      <c r="CO102" s="293"/>
      <c r="CP102" s="293"/>
      <c r="CQ102" s="293"/>
      <c r="CR102" s="293"/>
      <c r="CS102" s="293"/>
      <c r="CT102" s="293"/>
      <c r="CU102" s="293"/>
      <c r="CV102" s="293"/>
      <c r="CW102" s="293"/>
      <c r="CX102" s="293"/>
      <c r="CY102" s="293"/>
      <c r="CZ102" s="293"/>
      <c r="DA102" s="293"/>
      <c r="DB102" s="293"/>
      <c r="DC102" s="293"/>
      <c r="DD102" s="171" t="b">
        <f t="shared" si="11"/>
        <v>1</v>
      </c>
    </row>
    <row r="103" spans="1:108" x14ac:dyDescent="0.25">
      <c r="A103" s="169"/>
      <c r="B103" s="170"/>
      <c r="C103" s="170"/>
      <c r="D103" s="170"/>
      <c r="E103" s="170" t="str">
        <f t="shared" si="6"/>
        <v xml:space="preserve"> </v>
      </c>
      <c r="F103" s="170" t="str">
        <f t="shared" si="7"/>
        <v xml:space="preserve"> </v>
      </c>
      <c r="G103" s="170"/>
      <c r="H103" s="170" t="str">
        <f t="shared" si="8"/>
        <v>Enter owner</v>
      </c>
      <c r="I103" s="170" t="str">
        <f t="shared" si="9"/>
        <v xml:space="preserve"> </v>
      </c>
      <c r="J103" s="290" t="str">
        <f t="shared" si="10"/>
        <v xml:space="preserve"> </v>
      </c>
      <c r="K103" s="290"/>
      <c r="L103" s="290"/>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c r="BI103" s="293"/>
      <c r="BJ103" s="293"/>
      <c r="BK103" s="293"/>
      <c r="BL103" s="293"/>
      <c r="BM103" s="293"/>
      <c r="BN103" s="293"/>
      <c r="BO103" s="293"/>
      <c r="BP103" s="293"/>
      <c r="BQ103" s="293"/>
      <c r="BR103" s="293"/>
      <c r="BS103" s="293"/>
      <c r="BT103" s="293"/>
      <c r="BU103" s="293"/>
      <c r="BV103" s="293"/>
      <c r="BW103" s="293"/>
      <c r="BX103" s="293"/>
      <c r="BY103" s="293"/>
      <c r="BZ103" s="293"/>
      <c r="CA103" s="293"/>
      <c r="CB103" s="293"/>
      <c r="CC103" s="293"/>
      <c r="CD103" s="293"/>
      <c r="CE103" s="293"/>
      <c r="CF103" s="293"/>
      <c r="CG103" s="293"/>
      <c r="CH103" s="293"/>
      <c r="CI103" s="293"/>
      <c r="CJ103" s="293"/>
      <c r="CK103" s="293"/>
      <c r="CL103" s="293"/>
      <c r="CM103" s="293"/>
      <c r="CN103" s="293"/>
      <c r="CO103" s="293"/>
      <c r="CP103" s="293"/>
      <c r="CQ103" s="293"/>
      <c r="CR103" s="293"/>
      <c r="CS103" s="293"/>
      <c r="CT103" s="293"/>
      <c r="CU103" s="293"/>
      <c r="CV103" s="293"/>
      <c r="CW103" s="293"/>
      <c r="CX103" s="293"/>
      <c r="CY103" s="293"/>
      <c r="CZ103" s="293"/>
      <c r="DA103" s="293"/>
      <c r="DB103" s="293"/>
      <c r="DC103" s="293"/>
      <c r="DD103" s="171" t="b">
        <f t="shared" si="11"/>
        <v>1</v>
      </c>
    </row>
    <row r="104" spans="1:108" x14ac:dyDescent="0.25">
      <c r="A104" s="169"/>
      <c r="B104" s="170"/>
      <c r="C104" s="170"/>
      <c r="D104" s="170"/>
      <c r="E104" s="170" t="str">
        <f t="shared" si="6"/>
        <v xml:space="preserve"> </v>
      </c>
      <c r="F104" s="170" t="str">
        <f t="shared" si="7"/>
        <v xml:space="preserve"> </v>
      </c>
      <c r="G104" s="170"/>
      <c r="H104" s="170" t="str">
        <f t="shared" si="8"/>
        <v>Enter owner</v>
      </c>
      <c r="I104" s="170" t="str">
        <f t="shared" si="9"/>
        <v xml:space="preserve"> </v>
      </c>
      <c r="J104" s="290" t="str">
        <f t="shared" si="10"/>
        <v xml:space="preserve"> </v>
      </c>
      <c r="K104" s="290"/>
      <c r="L104" s="290"/>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c r="BI104" s="293"/>
      <c r="BJ104" s="293"/>
      <c r="BK104" s="293"/>
      <c r="BL104" s="293"/>
      <c r="BM104" s="293"/>
      <c r="BN104" s="293"/>
      <c r="BO104" s="293"/>
      <c r="BP104" s="293"/>
      <c r="BQ104" s="293"/>
      <c r="BR104" s="293"/>
      <c r="BS104" s="293"/>
      <c r="BT104" s="293"/>
      <c r="BU104" s="293"/>
      <c r="BV104" s="293"/>
      <c r="BW104" s="293"/>
      <c r="BX104" s="293"/>
      <c r="BY104" s="293"/>
      <c r="BZ104" s="293"/>
      <c r="CA104" s="293"/>
      <c r="CB104" s="293"/>
      <c r="CC104" s="293"/>
      <c r="CD104" s="293"/>
      <c r="CE104" s="293"/>
      <c r="CF104" s="293"/>
      <c r="CG104" s="293"/>
      <c r="CH104" s="293"/>
      <c r="CI104" s="293"/>
      <c r="CJ104" s="293"/>
      <c r="CK104" s="293"/>
      <c r="CL104" s="293"/>
      <c r="CM104" s="293"/>
      <c r="CN104" s="293"/>
      <c r="CO104" s="293"/>
      <c r="CP104" s="293"/>
      <c r="CQ104" s="293"/>
      <c r="CR104" s="293"/>
      <c r="CS104" s="293"/>
      <c r="CT104" s="293"/>
      <c r="CU104" s="293"/>
      <c r="CV104" s="293"/>
      <c r="CW104" s="293"/>
      <c r="CX104" s="293"/>
      <c r="CY104" s="293"/>
      <c r="CZ104" s="293"/>
      <c r="DA104" s="293"/>
      <c r="DB104" s="293"/>
      <c r="DC104" s="293"/>
      <c r="DD104" s="171" t="b">
        <f t="shared" si="11"/>
        <v>1</v>
      </c>
    </row>
    <row r="105" spans="1:108" x14ac:dyDescent="0.25">
      <c r="A105" s="169"/>
      <c r="B105" s="170"/>
      <c r="C105" s="170"/>
      <c r="D105" s="170"/>
      <c r="E105" s="170" t="str">
        <f t="shared" si="6"/>
        <v xml:space="preserve"> </v>
      </c>
      <c r="F105" s="170" t="str">
        <f t="shared" si="7"/>
        <v xml:space="preserve"> </v>
      </c>
      <c r="G105" s="170"/>
      <c r="H105" s="170" t="str">
        <f t="shared" si="8"/>
        <v>Enter owner</v>
      </c>
      <c r="I105" s="170" t="str">
        <f t="shared" si="9"/>
        <v xml:space="preserve"> </v>
      </c>
      <c r="J105" s="290" t="str">
        <f t="shared" si="10"/>
        <v xml:space="preserve"> </v>
      </c>
      <c r="K105" s="290"/>
      <c r="L105" s="290"/>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293"/>
      <c r="AK105" s="293"/>
      <c r="AL105" s="293"/>
      <c r="AM105" s="293"/>
      <c r="AN105" s="293"/>
      <c r="AO105" s="293"/>
      <c r="AP105" s="293"/>
      <c r="AQ105" s="293"/>
      <c r="AR105" s="293"/>
      <c r="AS105" s="293"/>
      <c r="AT105" s="293"/>
      <c r="AU105" s="293"/>
      <c r="AV105" s="293"/>
      <c r="AW105" s="293"/>
      <c r="AX105" s="293"/>
      <c r="AY105" s="293"/>
      <c r="AZ105" s="293"/>
      <c r="BA105" s="293"/>
      <c r="BB105" s="293"/>
      <c r="BC105" s="293"/>
      <c r="BD105" s="293"/>
      <c r="BE105" s="293"/>
      <c r="BF105" s="293"/>
      <c r="BG105" s="293"/>
      <c r="BH105" s="293"/>
      <c r="BI105" s="293"/>
      <c r="BJ105" s="293"/>
      <c r="BK105" s="293"/>
      <c r="BL105" s="293"/>
      <c r="BM105" s="293"/>
      <c r="BN105" s="293"/>
      <c r="BO105" s="293"/>
      <c r="BP105" s="293"/>
      <c r="BQ105" s="293"/>
      <c r="BR105" s="293"/>
      <c r="BS105" s="293"/>
      <c r="BT105" s="293"/>
      <c r="BU105" s="293"/>
      <c r="BV105" s="293"/>
      <c r="BW105" s="293"/>
      <c r="BX105" s="293"/>
      <c r="BY105" s="293"/>
      <c r="BZ105" s="293"/>
      <c r="CA105" s="293"/>
      <c r="CB105" s="293"/>
      <c r="CC105" s="293"/>
      <c r="CD105" s="293"/>
      <c r="CE105" s="293"/>
      <c r="CF105" s="293"/>
      <c r="CG105" s="293"/>
      <c r="CH105" s="293"/>
      <c r="CI105" s="293"/>
      <c r="CJ105" s="293"/>
      <c r="CK105" s="293"/>
      <c r="CL105" s="293"/>
      <c r="CM105" s="293"/>
      <c r="CN105" s="293"/>
      <c r="CO105" s="293"/>
      <c r="CP105" s="293"/>
      <c r="CQ105" s="293"/>
      <c r="CR105" s="293"/>
      <c r="CS105" s="293"/>
      <c r="CT105" s="293"/>
      <c r="CU105" s="293"/>
      <c r="CV105" s="293"/>
      <c r="CW105" s="293"/>
      <c r="CX105" s="293"/>
      <c r="CY105" s="293"/>
      <c r="CZ105" s="293"/>
      <c r="DA105" s="293"/>
      <c r="DB105" s="293"/>
      <c r="DC105" s="293"/>
      <c r="DD105" s="171" t="b">
        <f t="shared" si="11"/>
        <v>1</v>
      </c>
    </row>
    <row r="106" spans="1:108" x14ac:dyDescent="0.25">
      <c r="A106" s="169"/>
      <c r="B106" s="170"/>
      <c r="C106" s="170"/>
      <c r="D106" s="170"/>
      <c r="E106" s="170" t="str">
        <f t="shared" si="6"/>
        <v xml:space="preserve"> </v>
      </c>
      <c r="F106" s="170" t="str">
        <f t="shared" si="7"/>
        <v xml:space="preserve"> </v>
      </c>
      <c r="G106" s="170"/>
      <c r="H106" s="170" t="str">
        <f t="shared" si="8"/>
        <v>Enter owner</v>
      </c>
      <c r="I106" s="170" t="str">
        <f t="shared" si="9"/>
        <v xml:space="preserve"> </v>
      </c>
      <c r="J106" s="290" t="str">
        <f t="shared" si="10"/>
        <v xml:space="preserve"> </v>
      </c>
      <c r="K106" s="290"/>
      <c r="L106" s="290"/>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293"/>
      <c r="AK106" s="293"/>
      <c r="AL106" s="293"/>
      <c r="AM106" s="293"/>
      <c r="AN106" s="293"/>
      <c r="AO106" s="293"/>
      <c r="AP106" s="293"/>
      <c r="AQ106" s="293"/>
      <c r="AR106" s="293"/>
      <c r="AS106" s="293"/>
      <c r="AT106" s="293"/>
      <c r="AU106" s="293"/>
      <c r="AV106" s="293"/>
      <c r="AW106" s="293"/>
      <c r="AX106" s="293"/>
      <c r="AY106" s="293"/>
      <c r="AZ106" s="293"/>
      <c r="BA106" s="293"/>
      <c r="BB106" s="293"/>
      <c r="BC106" s="293"/>
      <c r="BD106" s="293"/>
      <c r="BE106" s="293"/>
      <c r="BF106" s="293"/>
      <c r="BG106" s="293"/>
      <c r="BH106" s="293"/>
      <c r="BI106" s="293"/>
      <c r="BJ106" s="293"/>
      <c r="BK106" s="293"/>
      <c r="BL106" s="293"/>
      <c r="BM106" s="293"/>
      <c r="BN106" s="293"/>
      <c r="BO106" s="293"/>
      <c r="BP106" s="293"/>
      <c r="BQ106" s="293"/>
      <c r="BR106" s="293"/>
      <c r="BS106" s="293"/>
      <c r="BT106" s="293"/>
      <c r="BU106" s="293"/>
      <c r="BV106" s="293"/>
      <c r="BW106" s="293"/>
      <c r="BX106" s="293"/>
      <c r="BY106" s="293"/>
      <c r="BZ106" s="293"/>
      <c r="CA106" s="293"/>
      <c r="CB106" s="293"/>
      <c r="CC106" s="293"/>
      <c r="CD106" s="293"/>
      <c r="CE106" s="293"/>
      <c r="CF106" s="293"/>
      <c r="CG106" s="293"/>
      <c r="CH106" s="293"/>
      <c r="CI106" s="293"/>
      <c r="CJ106" s="293"/>
      <c r="CK106" s="293"/>
      <c r="CL106" s="293"/>
      <c r="CM106" s="293"/>
      <c r="CN106" s="293"/>
      <c r="CO106" s="293"/>
      <c r="CP106" s="293"/>
      <c r="CQ106" s="293"/>
      <c r="CR106" s="293"/>
      <c r="CS106" s="293"/>
      <c r="CT106" s="293"/>
      <c r="CU106" s="293"/>
      <c r="CV106" s="293"/>
      <c r="CW106" s="293"/>
      <c r="CX106" s="293"/>
      <c r="CY106" s="293"/>
      <c r="CZ106" s="293"/>
      <c r="DA106" s="293"/>
      <c r="DB106" s="293"/>
      <c r="DC106" s="293"/>
      <c r="DD106" s="171" t="b">
        <f t="shared" si="11"/>
        <v>1</v>
      </c>
    </row>
    <row r="107" spans="1:108" x14ac:dyDescent="0.25">
      <c r="A107" s="169"/>
      <c r="B107" s="170"/>
      <c r="C107" s="170"/>
      <c r="D107" s="170"/>
      <c r="E107" s="170" t="str">
        <f t="shared" si="6"/>
        <v xml:space="preserve"> </v>
      </c>
      <c r="F107" s="170" t="str">
        <f t="shared" si="7"/>
        <v xml:space="preserve"> </v>
      </c>
      <c r="G107" s="170"/>
      <c r="H107" s="170" t="str">
        <f t="shared" si="8"/>
        <v>Enter owner</v>
      </c>
      <c r="I107" s="170" t="str">
        <f t="shared" si="9"/>
        <v xml:space="preserve"> </v>
      </c>
      <c r="J107" s="290" t="str">
        <f t="shared" si="10"/>
        <v xml:space="preserve"> </v>
      </c>
      <c r="K107" s="290"/>
      <c r="L107" s="290"/>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293"/>
      <c r="AK107" s="293"/>
      <c r="AL107" s="293"/>
      <c r="AM107" s="293"/>
      <c r="AN107" s="293"/>
      <c r="AO107" s="293"/>
      <c r="AP107" s="293"/>
      <c r="AQ107" s="293"/>
      <c r="AR107" s="293"/>
      <c r="AS107" s="293"/>
      <c r="AT107" s="293"/>
      <c r="AU107" s="293"/>
      <c r="AV107" s="293"/>
      <c r="AW107" s="293"/>
      <c r="AX107" s="293"/>
      <c r="AY107" s="293"/>
      <c r="AZ107" s="293"/>
      <c r="BA107" s="293"/>
      <c r="BB107" s="293"/>
      <c r="BC107" s="293"/>
      <c r="BD107" s="293"/>
      <c r="BE107" s="293"/>
      <c r="BF107" s="293"/>
      <c r="BG107" s="293"/>
      <c r="BH107" s="293"/>
      <c r="BI107" s="293"/>
      <c r="BJ107" s="293"/>
      <c r="BK107" s="293"/>
      <c r="BL107" s="293"/>
      <c r="BM107" s="293"/>
      <c r="BN107" s="293"/>
      <c r="BO107" s="293"/>
      <c r="BP107" s="293"/>
      <c r="BQ107" s="293"/>
      <c r="BR107" s="293"/>
      <c r="BS107" s="293"/>
      <c r="BT107" s="293"/>
      <c r="BU107" s="293"/>
      <c r="BV107" s="293"/>
      <c r="BW107" s="293"/>
      <c r="BX107" s="293"/>
      <c r="BY107" s="293"/>
      <c r="BZ107" s="293"/>
      <c r="CA107" s="293"/>
      <c r="CB107" s="293"/>
      <c r="CC107" s="293"/>
      <c r="CD107" s="293"/>
      <c r="CE107" s="293"/>
      <c r="CF107" s="293"/>
      <c r="CG107" s="293"/>
      <c r="CH107" s="293"/>
      <c r="CI107" s="293"/>
      <c r="CJ107" s="293"/>
      <c r="CK107" s="293"/>
      <c r="CL107" s="293"/>
      <c r="CM107" s="293"/>
      <c r="CN107" s="293"/>
      <c r="CO107" s="293"/>
      <c r="CP107" s="293"/>
      <c r="CQ107" s="293"/>
      <c r="CR107" s="293"/>
      <c r="CS107" s="293"/>
      <c r="CT107" s="293"/>
      <c r="CU107" s="293"/>
      <c r="CV107" s="293"/>
      <c r="CW107" s="293"/>
      <c r="CX107" s="293"/>
      <c r="CY107" s="293"/>
      <c r="CZ107" s="293"/>
      <c r="DA107" s="293"/>
      <c r="DB107" s="293"/>
      <c r="DC107" s="293"/>
      <c r="DD107" s="171" t="b">
        <f t="shared" si="11"/>
        <v>1</v>
      </c>
    </row>
    <row r="108" spans="1:108" x14ac:dyDescent="0.25">
      <c r="A108" s="169"/>
      <c r="B108" s="170"/>
      <c r="C108" s="170"/>
      <c r="D108" s="170"/>
      <c r="E108" s="170" t="str">
        <f t="shared" si="6"/>
        <v xml:space="preserve"> </v>
      </c>
      <c r="F108" s="170" t="str">
        <f t="shared" si="7"/>
        <v xml:space="preserve"> </v>
      </c>
      <c r="G108" s="170"/>
      <c r="H108" s="170" t="str">
        <f t="shared" si="8"/>
        <v>Enter owner</v>
      </c>
      <c r="I108" s="170" t="str">
        <f t="shared" si="9"/>
        <v xml:space="preserve"> </v>
      </c>
      <c r="J108" s="290" t="str">
        <f t="shared" si="10"/>
        <v xml:space="preserve"> </v>
      </c>
      <c r="K108" s="290"/>
      <c r="L108" s="290"/>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293"/>
      <c r="AK108" s="293"/>
      <c r="AL108" s="293"/>
      <c r="AM108" s="293"/>
      <c r="AN108" s="293"/>
      <c r="AO108" s="293"/>
      <c r="AP108" s="293"/>
      <c r="AQ108" s="293"/>
      <c r="AR108" s="293"/>
      <c r="AS108" s="293"/>
      <c r="AT108" s="293"/>
      <c r="AU108" s="293"/>
      <c r="AV108" s="293"/>
      <c r="AW108" s="293"/>
      <c r="AX108" s="293"/>
      <c r="AY108" s="293"/>
      <c r="AZ108" s="293"/>
      <c r="BA108" s="293"/>
      <c r="BB108" s="293"/>
      <c r="BC108" s="293"/>
      <c r="BD108" s="293"/>
      <c r="BE108" s="293"/>
      <c r="BF108" s="293"/>
      <c r="BG108" s="293"/>
      <c r="BH108" s="293"/>
      <c r="BI108" s="293"/>
      <c r="BJ108" s="293"/>
      <c r="BK108" s="293"/>
      <c r="BL108" s="293"/>
      <c r="BM108" s="293"/>
      <c r="BN108" s="293"/>
      <c r="BO108" s="293"/>
      <c r="BP108" s="293"/>
      <c r="BQ108" s="293"/>
      <c r="BR108" s="293"/>
      <c r="BS108" s="293"/>
      <c r="BT108" s="293"/>
      <c r="BU108" s="293"/>
      <c r="BV108" s="293"/>
      <c r="BW108" s="293"/>
      <c r="BX108" s="293"/>
      <c r="BY108" s="293"/>
      <c r="BZ108" s="293"/>
      <c r="CA108" s="293"/>
      <c r="CB108" s="293"/>
      <c r="CC108" s="293"/>
      <c r="CD108" s="293"/>
      <c r="CE108" s="293"/>
      <c r="CF108" s="293"/>
      <c r="CG108" s="293"/>
      <c r="CH108" s="293"/>
      <c r="CI108" s="293"/>
      <c r="CJ108" s="293"/>
      <c r="CK108" s="293"/>
      <c r="CL108" s="293"/>
      <c r="CM108" s="293"/>
      <c r="CN108" s="293"/>
      <c r="CO108" s="293"/>
      <c r="CP108" s="293"/>
      <c r="CQ108" s="293"/>
      <c r="CR108" s="293"/>
      <c r="CS108" s="293"/>
      <c r="CT108" s="293"/>
      <c r="CU108" s="293"/>
      <c r="CV108" s="293"/>
      <c r="CW108" s="293"/>
      <c r="CX108" s="293"/>
      <c r="CY108" s="293"/>
      <c r="CZ108" s="293"/>
      <c r="DA108" s="293"/>
      <c r="DB108" s="293"/>
      <c r="DC108" s="293"/>
      <c r="DD108" s="171" t="b">
        <f t="shared" si="11"/>
        <v>1</v>
      </c>
    </row>
    <row r="109" spans="1:108" x14ac:dyDescent="0.25">
      <c r="A109" s="169"/>
      <c r="B109" s="170"/>
      <c r="C109" s="170"/>
      <c r="D109" s="170"/>
      <c r="E109" s="170" t="str">
        <f t="shared" si="6"/>
        <v xml:space="preserve"> </v>
      </c>
      <c r="F109" s="170" t="str">
        <f t="shared" si="7"/>
        <v xml:space="preserve"> </v>
      </c>
      <c r="G109" s="170"/>
      <c r="H109" s="170" t="str">
        <f t="shared" si="8"/>
        <v>Enter owner</v>
      </c>
      <c r="I109" s="170" t="str">
        <f t="shared" si="9"/>
        <v xml:space="preserve"> </v>
      </c>
      <c r="J109" s="290" t="str">
        <f t="shared" si="10"/>
        <v xml:space="preserve"> </v>
      </c>
      <c r="K109" s="290"/>
      <c r="L109" s="290"/>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293"/>
      <c r="AY109" s="293"/>
      <c r="AZ109" s="293"/>
      <c r="BA109" s="293"/>
      <c r="BB109" s="293"/>
      <c r="BC109" s="293"/>
      <c r="BD109" s="293"/>
      <c r="BE109" s="293"/>
      <c r="BF109" s="293"/>
      <c r="BG109" s="293"/>
      <c r="BH109" s="293"/>
      <c r="BI109" s="293"/>
      <c r="BJ109" s="293"/>
      <c r="BK109" s="293"/>
      <c r="BL109" s="293"/>
      <c r="BM109" s="293"/>
      <c r="BN109" s="293"/>
      <c r="BO109" s="293"/>
      <c r="BP109" s="293"/>
      <c r="BQ109" s="293"/>
      <c r="BR109" s="293"/>
      <c r="BS109" s="293"/>
      <c r="BT109" s="293"/>
      <c r="BU109" s="293"/>
      <c r="BV109" s="293"/>
      <c r="BW109" s="293"/>
      <c r="BX109" s="293"/>
      <c r="BY109" s="293"/>
      <c r="BZ109" s="293"/>
      <c r="CA109" s="293"/>
      <c r="CB109" s="293"/>
      <c r="CC109" s="293"/>
      <c r="CD109" s="293"/>
      <c r="CE109" s="293"/>
      <c r="CF109" s="293"/>
      <c r="CG109" s="293"/>
      <c r="CH109" s="293"/>
      <c r="CI109" s="293"/>
      <c r="CJ109" s="293"/>
      <c r="CK109" s="293"/>
      <c r="CL109" s="293"/>
      <c r="CM109" s="293"/>
      <c r="CN109" s="293"/>
      <c r="CO109" s="293"/>
      <c r="CP109" s="293"/>
      <c r="CQ109" s="293"/>
      <c r="CR109" s="293"/>
      <c r="CS109" s="293"/>
      <c r="CT109" s="293"/>
      <c r="CU109" s="293"/>
      <c r="CV109" s="293"/>
      <c r="CW109" s="293"/>
      <c r="CX109" s="293"/>
      <c r="CY109" s="293"/>
      <c r="CZ109" s="293"/>
      <c r="DA109" s="293"/>
      <c r="DB109" s="293"/>
      <c r="DC109" s="293"/>
      <c r="DD109" s="171" t="b">
        <f t="shared" si="11"/>
        <v>1</v>
      </c>
    </row>
    <row r="110" spans="1:108" x14ac:dyDescent="0.25">
      <c r="A110" s="169"/>
      <c r="B110" s="170"/>
      <c r="C110" s="170"/>
      <c r="D110" s="170"/>
      <c r="E110" s="170" t="str">
        <f t="shared" si="6"/>
        <v xml:space="preserve"> </v>
      </c>
      <c r="F110" s="170" t="str">
        <f t="shared" si="7"/>
        <v xml:space="preserve"> </v>
      </c>
      <c r="G110" s="170"/>
      <c r="H110" s="170" t="str">
        <f t="shared" si="8"/>
        <v>Enter owner</v>
      </c>
      <c r="I110" s="170" t="str">
        <f t="shared" si="9"/>
        <v xml:space="preserve"> </v>
      </c>
      <c r="J110" s="290" t="str">
        <f t="shared" si="10"/>
        <v xml:space="preserve"> </v>
      </c>
      <c r="K110" s="290"/>
      <c r="L110" s="290"/>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293"/>
      <c r="BE110" s="293"/>
      <c r="BF110" s="293"/>
      <c r="BG110" s="293"/>
      <c r="BH110" s="293"/>
      <c r="BI110" s="293"/>
      <c r="BJ110" s="293"/>
      <c r="BK110" s="293"/>
      <c r="BL110" s="293"/>
      <c r="BM110" s="293"/>
      <c r="BN110" s="293"/>
      <c r="BO110" s="293"/>
      <c r="BP110" s="293"/>
      <c r="BQ110" s="293"/>
      <c r="BR110" s="293"/>
      <c r="BS110" s="293"/>
      <c r="BT110" s="293"/>
      <c r="BU110" s="293"/>
      <c r="BV110" s="293"/>
      <c r="BW110" s="293"/>
      <c r="BX110" s="293"/>
      <c r="BY110" s="293"/>
      <c r="BZ110" s="293"/>
      <c r="CA110" s="293"/>
      <c r="CB110" s="293"/>
      <c r="CC110" s="293"/>
      <c r="CD110" s="293"/>
      <c r="CE110" s="293"/>
      <c r="CF110" s="293"/>
      <c r="CG110" s="293"/>
      <c r="CH110" s="293"/>
      <c r="CI110" s="293"/>
      <c r="CJ110" s="293"/>
      <c r="CK110" s="293"/>
      <c r="CL110" s="293"/>
      <c r="CM110" s="293"/>
      <c r="CN110" s="293"/>
      <c r="CO110" s="293"/>
      <c r="CP110" s="293"/>
      <c r="CQ110" s="293"/>
      <c r="CR110" s="293"/>
      <c r="CS110" s="293"/>
      <c r="CT110" s="293"/>
      <c r="CU110" s="293"/>
      <c r="CV110" s="293"/>
      <c r="CW110" s="293"/>
      <c r="CX110" s="293"/>
      <c r="CY110" s="293"/>
      <c r="CZ110" s="293"/>
      <c r="DA110" s="293"/>
      <c r="DB110" s="293"/>
      <c r="DC110" s="293"/>
      <c r="DD110" s="171" t="b">
        <f t="shared" si="11"/>
        <v>1</v>
      </c>
    </row>
    <row r="111" spans="1:108" x14ac:dyDescent="0.25">
      <c r="A111" s="169"/>
      <c r="B111" s="170"/>
      <c r="C111" s="170"/>
      <c r="D111" s="170"/>
      <c r="E111" s="170" t="str">
        <f t="shared" si="6"/>
        <v xml:space="preserve"> </v>
      </c>
      <c r="F111" s="170" t="str">
        <f t="shared" si="7"/>
        <v xml:space="preserve"> </v>
      </c>
      <c r="G111" s="170"/>
      <c r="H111" s="170" t="str">
        <f t="shared" si="8"/>
        <v>Enter owner</v>
      </c>
      <c r="I111" s="170" t="str">
        <f t="shared" si="9"/>
        <v xml:space="preserve"> </v>
      </c>
      <c r="J111" s="290" t="str">
        <f t="shared" si="10"/>
        <v xml:space="preserve"> </v>
      </c>
      <c r="K111" s="290"/>
      <c r="L111" s="290"/>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293"/>
      <c r="AY111" s="293"/>
      <c r="AZ111" s="293"/>
      <c r="BA111" s="293"/>
      <c r="BB111" s="293"/>
      <c r="BC111" s="293"/>
      <c r="BD111" s="293"/>
      <c r="BE111" s="293"/>
      <c r="BF111" s="293"/>
      <c r="BG111" s="293"/>
      <c r="BH111" s="293"/>
      <c r="BI111" s="293"/>
      <c r="BJ111" s="293"/>
      <c r="BK111" s="293"/>
      <c r="BL111" s="293"/>
      <c r="BM111" s="293"/>
      <c r="BN111" s="293"/>
      <c r="BO111" s="293"/>
      <c r="BP111" s="293"/>
      <c r="BQ111" s="293"/>
      <c r="BR111" s="293"/>
      <c r="BS111" s="293"/>
      <c r="BT111" s="293"/>
      <c r="BU111" s="293"/>
      <c r="BV111" s="293"/>
      <c r="BW111" s="293"/>
      <c r="BX111" s="293"/>
      <c r="BY111" s="293"/>
      <c r="BZ111" s="293"/>
      <c r="CA111" s="293"/>
      <c r="CB111" s="293"/>
      <c r="CC111" s="293"/>
      <c r="CD111" s="293"/>
      <c r="CE111" s="293"/>
      <c r="CF111" s="293"/>
      <c r="CG111" s="293"/>
      <c r="CH111" s="293"/>
      <c r="CI111" s="293"/>
      <c r="CJ111" s="293"/>
      <c r="CK111" s="293"/>
      <c r="CL111" s="293"/>
      <c r="CM111" s="293"/>
      <c r="CN111" s="293"/>
      <c r="CO111" s="293"/>
      <c r="CP111" s="293"/>
      <c r="CQ111" s="293"/>
      <c r="CR111" s="293"/>
      <c r="CS111" s="293"/>
      <c r="CT111" s="293"/>
      <c r="CU111" s="293"/>
      <c r="CV111" s="293"/>
      <c r="CW111" s="293"/>
      <c r="CX111" s="293"/>
      <c r="CY111" s="293"/>
      <c r="CZ111" s="293"/>
      <c r="DA111" s="293"/>
      <c r="DB111" s="293"/>
      <c r="DC111" s="293"/>
      <c r="DD111" s="171" t="b">
        <f t="shared" si="11"/>
        <v>1</v>
      </c>
    </row>
    <row r="112" spans="1:108" x14ac:dyDescent="0.25">
      <c r="A112" s="169"/>
      <c r="B112" s="170"/>
      <c r="C112" s="170"/>
      <c r="D112" s="170"/>
      <c r="E112" s="170" t="str">
        <f t="shared" si="6"/>
        <v xml:space="preserve"> </v>
      </c>
      <c r="F112" s="170" t="str">
        <f t="shared" si="7"/>
        <v xml:space="preserve"> </v>
      </c>
      <c r="G112" s="170"/>
      <c r="H112" s="170" t="str">
        <f t="shared" si="8"/>
        <v>Enter owner</v>
      </c>
      <c r="I112" s="170" t="str">
        <f t="shared" si="9"/>
        <v xml:space="preserve"> </v>
      </c>
      <c r="J112" s="290" t="str">
        <f t="shared" si="10"/>
        <v xml:space="preserve"> </v>
      </c>
      <c r="K112" s="290"/>
      <c r="L112" s="290"/>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293"/>
      <c r="AY112" s="293"/>
      <c r="AZ112" s="293"/>
      <c r="BA112" s="293"/>
      <c r="BB112" s="293"/>
      <c r="BC112" s="293"/>
      <c r="BD112" s="293"/>
      <c r="BE112" s="293"/>
      <c r="BF112" s="293"/>
      <c r="BG112" s="293"/>
      <c r="BH112" s="293"/>
      <c r="BI112" s="293"/>
      <c r="BJ112" s="293"/>
      <c r="BK112" s="293"/>
      <c r="BL112" s="293"/>
      <c r="BM112" s="293"/>
      <c r="BN112" s="293"/>
      <c r="BO112" s="293"/>
      <c r="BP112" s="293"/>
      <c r="BQ112" s="293"/>
      <c r="BR112" s="293"/>
      <c r="BS112" s="293"/>
      <c r="BT112" s="293"/>
      <c r="BU112" s="293"/>
      <c r="BV112" s="293"/>
      <c r="BW112" s="293"/>
      <c r="BX112" s="293"/>
      <c r="BY112" s="293"/>
      <c r="BZ112" s="293"/>
      <c r="CA112" s="293"/>
      <c r="CB112" s="293"/>
      <c r="CC112" s="293"/>
      <c r="CD112" s="293"/>
      <c r="CE112" s="293"/>
      <c r="CF112" s="293"/>
      <c r="CG112" s="293"/>
      <c r="CH112" s="293"/>
      <c r="CI112" s="293"/>
      <c r="CJ112" s="293"/>
      <c r="CK112" s="293"/>
      <c r="CL112" s="293"/>
      <c r="CM112" s="293"/>
      <c r="CN112" s="293"/>
      <c r="CO112" s="293"/>
      <c r="CP112" s="293"/>
      <c r="CQ112" s="293"/>
      <c r="CR112" s="293"/>
      <c r="CS112" s="293"/>
      <c r="CT112" s="293"/>
      <c r="CU112" s="293"/>
      <c r="CV112" s="293"/>
      <c r="CW112" s="293"/>
      <c r="CX112" s="293"/>
      <c r="CY112" s="293"/>
      <c r="CZ112" s="293"/>
      <c r="DA112" s="293"/>
      <c r="DB112" s="293"/>
      <c r="DC112" s="293"/>
      <c r="DD112" s="171" t="b">
        <f t="shared" si="11"/>
        <v>1</v>
      </c>
    </row>
    <row r="113" spans="1:108" x14ac:dyDescent="0.25">
      <c r="A113" s="169"/>
      <c r="B113" s="170"/>
      <c r="C113" s="170"/>
      <c r="D113" s="170"/>
      <c r="E113" s="170" t="str">
        <f t="shared" si="6"/>
        <v xml:space="preserve"> </v>
      </c>
      <c r="F113" s="170" t="str">
        <f t="shared" si="7"/>
        <v xml:space="preserve"> </v>
      </c>
      <c r="G113" s="170"/>
      <c r="H113" s="170" t="str">
        <f t="shared" si="8"/>
        <v>Enter owner</v>
      </c>
      <c r="I113" s="170" t="str">
        <f t="shared" si="9"/>
        <v xml:space="preserve"> </v>
      </c>
      <c r="J113" s="290" t="str">
        <f t="shared" si="10"/>
        <v xml:space="preserve"> </v>
      </c>
      <c r="K113" s="290"/>
      <c r="L113" s="290"/>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293"/>
      <c r="AY113" s="293"/>
      <c r="AZ113" s="293"/>
      <c r="BA113" s="293"/>
      <c r="BB113" s="293"/>
      <c r="BC113" s="293"/>
      <c r="BD113" s="293"/>
      <c r="BE113" s="293"/>
      <c r="BF113" s="293"/>
      <c r="BG113" s="293"/>
      <c r="BH113" s="293"/>
      <c r="BI113" s="293"/>
      <c r="BJ113" s="293"/>
      <c r="BK113" s="293"/>
      <c r="BL113" s="293"/>
      <c r="BM113" s="293"/>
      <c r="BN113" s="293"/>
      <c r="BO113" s="293"/>
      <c r="BP113" s="293"/>
      <c r="BQ113" s="293"/>
      <c r="BR113" s="293"/>
      <c r="BS113" s="293"/>
      <c r="BT113" s="293"/>
      <c r="BU113" s="293"/>
      <c r="BV113" s="293"/>
      <c r="BW113" s="293"/>
      <c r="BX113" s="293"/>
      <c r="BY113" s="293"/>
      <c r="BZ113" s="293"/>
      <c r="CA113" s="293"/>
      <c r="CB113" s="293"/>
      <c r="CC113" s="293"/>
      <c r="CD113" s="293"/>
      <c r="CE113" s="293"/>
      <c r="CF113" s="293"/>
      <c r="CG113" s="293"/>
      <c r="CH113" s="293"/>
      <c r="CI113" s="293"/>
      <c r="CJ113" s="293"/>
      <c r="CK113" s="293"/>
      <c r="CL113" s="293"/>
      <c r="CM113" s="293"/>
      <c r="CN113" s="293"/>
      <c r="CO113" s="293"/>
      <c r="CP113" s="293"/>
      <c r="CQ113" s="293"/>
      <c r="CR113" s="293"/>
      <c r="CS113" s="293"/>
      <c r="CT113" s="293"/>
      <c r="CU113" s="293"/>
      <c r="CV113" s="293"/>
      <c r="CW113" s="293"/>
      <c r="CX113" s="293"/>
      <c r="CY113" s="293"/>
      <c r="CZ113" s="293"/>
      <c r="DA113" s="293"/>
      <c r="DB113" s="293"/>
      <c r="DC113" s="293"/>
      <c r="DD113" s="171" t="b">
        <f t="shared" si="11"/>
        <v>1</v>
      </c>
    </row>
    <row r="114" spans="1:108" x14ac:dyDescent="0.25">
      <c r="A114" s="169"/>
      <c r="B114" s="170"/>
      <c r="C114" s="170"/>
      <c r="D114" s="170"/>
      <c r="E114" s="170" t="str">
        <f t="shared" si="6"/>
        <v xml:space="preserve"> </v>
      </c>
      <c r="F114" s="170" t="str">
        <f t="shared" si="7"/>
        <v xml:space="preserve"> </v>
      </c>
      <c r="G114" s="170"/>
      <c r="H114" s="170" t="str">
        <f t="shared" si="8"/>
        <v>Enter owner</v>
      </c>
      <c r="I114" s="170" t="str">
        <f t="shared" si="9"/>
        <v xml:space="preserve"> </v>
      </c>
      <c r="J114" s="290" t="str">
        <f t="shared" si="10"/>
        <v xml:space="preserve"> </v>
      </c>
      <c r="K114" s="290"/>
      <c r="L114" s="290"/>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293"/>
      <c r="AY114" s="293"/>
      <c r="AZ114" s="293"/>
      <c r="BA114" s="293"/>
      <c r="BB114" s="293"/>
      <c r="BC114" s="293"/>
      <c r="BD114" s="293"/>
      <c r="BE114" s="293"/>
      <c r="BF114" s="293"/>
      <c r="BG114" s="293"/>
      <c r="BH114" s="293"/>
      <c r="BI114" s="293"/>
      <c r="BJ114" s="293"/>
      <c r="BK114" s="293"/>
      <c r="BL114" s="293"/>
      <c r="BM114" s="293"/>
      <c r="BN114" s="293"/>
      <c r="BO114" s="293"/>
      <c r="BP114" s="293"/>
      <c r="BQ114" s="293"/>
      <c r="BR114" s="293"/>
      <c r="BS114" s="293"/>
      <c r="BT114" s="293"/>
      <c r="BU114" s="293"/>
      <c r="BV114" s="293"/>
      <c r="BW114" s="293"/>
      <c r="BX114" s="293"/>
      <c r="BY114" s="293"/>
      <c r="BZ114" s="293"/>
      <c r="CA114" s="293"/>
      <c r="CB114" s="293"/>
      <c r="CC114" s="293"/>
      <c r="CD114" s="293"/>
      <c r="CE114" s="293"/>
      <c r="CF114" s="293"/>
      <c r="CG114" s="293"/>
      <c r="CH114" s="293"/>
      <c r="CI114" s="293"/>
      <c r="CJ114" s="293"/>
      <c r="CK114" s="293"/>
      <c r="CL114" s="293"/>
      <c r="CM114" s="293"/>
      <c r="CN114" s="293"/>
      <c r="CO114" s="293"/>
      <c r="CP114" s="293"/>
      <c r="CQ114" s="293"/>
      <c r="CR114" s="293"/>
      <c r="CS114" s="293"/>
      <c r="CT114" s="293"/>
      <c r="CU114" s="293"/>
      <c r="CV114" s="293"/>
      <c r="CW114" s="293"/>
      <c r="CX114" s="293"/>
      <c r="CY114" s="293"/>
      <c r="CZ114" s="293"/>
      <c r="DA114" s="293"/>
      <c r="DB114" s="293"/>
      <c r="DC114" s="293"/>
      <c r="DD114" s="171" t="b">
        <f t="shared" si="11"/>
        <v>1</v>
      </c>
    </row>
    <row r="115" spans="1:108" x14ac:dyDescent="0.25">
      <c r="A115" s="169"/>
      <c r="B115" s="170"/>
      <c r="C115" s="170"/>
      <c r="D115" s="170"/>
      <c r="E115" s="170" t="str">
        <f t="shared" si="6"/>
        <v xml:space="preserve"> </v>
      </c>
      <c r="F115" s="170" t="str">
        <f t="shared" si="7"/>
        <v xml:space="preserve"> </v>
      </c>
      <c r="G115" s="170"/>
      <c r="H115" s="170" t="str">
        <f t="shared" si="8"/>
        <v>Enter owner</v>
      </c>
      <c r="I115" s="170" t="str">
        <f t="shared" si="9"/>
        <v xml:space="preserve"> </v>
      </c>
      <c r="J115" s="290" t="str">
        <f t="shared" si="10"/>
        <v xml:space="preserve"> </v>
      </c>
      <c r="K115" s="290"/>
      <c r="L115" s="290"/>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293"/>
      <c r="CD115" s="293"/>
      <c r="CE115" s="293"/>
      <c r="CF115" s="293"/>
      <c r="CG115" s="293"/>
      <c r="CH115" s="293"/>
      <c r="CI115" s="293"/>
      <c r="CJ115" s="293"/>
      <c r="CK115" s="293"/>
      <c r="CL115" s="293"/>
      <c r="CM115" s="293"/>
      <c r="CN115" s="293"/>
      <c r="CO115" s="293"/>
      <c r="CP115" s="293"/>
      <c r="CQ115" s="293"/>
      <c r="CR115" s="293"/>
      <c r="CS115" s="293"/>
      <c r="CT115" s="293"/>
      <c r="CU115" s="293"/>
      <c r="CV115" s="293"/>
      <c r="CW115" s="293"/>
      <c r="CX115" s="293"/>
      <c r="CY115" s="293"/>
      <c r="CZ115" s="293"/>
      <c r="DA115" s="293"/>
      <c r="DB115" s="293"/>
      <c r="DC115" s="293"/>
      <c r="DD115" s="171" t="b">
        <f t="shared" si="11"/>
        <v>1</v>
      </c>
    </row>
    <row r="116" spans="1:108" x14ac:dyDescent="0.25">
      <c r="A116" s="169"/>
      <c r="B116" s="170"/>
      <c r="C116" s="170"/>
      <c r="D116" s="170"/>
      <c r="E116" s="170" t="str">
        <f t="shared" si="6"/>
        <v xml:space="preserve"> </v>
      </c>
      <c r="F116" s="170" t="str">
        <f t="shared" si="7"/>
        <v xml:space="preserve"> </v>
      </c>
      <c r="G116" s="170"/>
      <c r="H116" s="170" t="str">
        <f t="shared" si="8"/>
        <v>Enter owner</v>
      </c>
      <c r="I116" s="170" t="str">
        <f t="shared" si="9"/>
        <v xml:space="preserve"> </v>
      </c>
      <c r="J116" s="290" t="str">
        <f t="shared" si="10"/>
        <v xml:space="preserve"> </v>
      </c>
      <c r="K116" s="290"/>
      <c r="L116" s="290"/>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293"/>
      <c r="AY116" s="293"/>
      <c r="AZ116" s="293"/>
      <c r="BA116" s="293"/>
      <c r="BB116" s="293"/>
      <c r="BC116" s="293"/>
      <c r="BD116" s="293"/>
      <c r="BE116" s="293"/>
      <c r="BF116" s="293"/>
      <c r="BG116" s="293"/>
      <c r="BH116" s="293"/>
      <c r="BI116" s="293"/>
      <c r="BJ116" s="293"/>
      <c r="BK116" s="293"/>
      <c r="BL116" s="293"/>
      <c r="BM116" s="293"/>
      <c r="BN116" s="293"/>
      <c r="BO116" s="293"/>
      <c r="BP116" s="293"/>
      <c r="BQ116" s="293"/>
      <c r="BR116" s="293"/>
      <c r="BS116" s="293"/>
      <c r="BT116" s="293"/>
      <c r="BU116" s="293"/>
      <c r="BV116" s="293"/>
      <c r="BW116" s="293"/>
      <c r="BX116" s="293"/>
      <c r="BY116" s="293"/>
      <c r="BZ116" s="293"/>
      <c r="CA116" s="293"/>
      <c r="CB116" s="293"/>
      <c r="CC116" s="293"/>
      <c r="CD116" s="293"/>
      <c r="CE116" s="293"/>
      <c r="CF116" s="293"/>
      <c r="CG116" s="293"/>
      <c r="CH116" s="293"/>
      <c r="CI116" s="293"/>
      <c r="CJ116" s="293"/>
      <c r="CK116" s="293"/>
      <c r="CL116" s="293"/>
      <c r="CM116" s="293"/>
      <c r="CN116" s="293"/>
      <c r="CO116" s="293"/>
      <c r="CP116" s="293"/>
      <c r="CQ116" s="293"/>
      <c r="CR116" s="293"/>
      <c r="CS116" s="293"/>
      <c r="CT116" s="293"/>
      <c r="CU116" s="293"/>
      <c r="CV116" s="293"/>
      <c r="CW116" s="293"/>
      <c r="CX116" s="293"/>
      <c r="CY116" s="293"/>
      <c r="CZ116" s="293"/>
      <c r="DA116" s="293"/>
      <c r="DB116" s="293"/>
      <c r="DC116" s="293"/>
      <c r="DD116" s="171" t="b">
        <f t="shared" si="11"/>
        <v>1</v>
      </c>
    </row>
    <row r="117" spans="1:108" x14ac:dyDescent="0.25">
      <c r="A117" s="169"/>
      <c r="B117" s="170"/>
      <c r="C117" s="170"/>
      <c r="D117" s="170"/>
      <c r="E117" s="170" t="str">
        <f t="shared" si="6"/>
        <v xml:space="preserve"> </v>
      </c>
      <c r="F117" s="170" t="str">
        <f t="shared" si="7"/>
        <v xml:space="preserve"> </v>
      </c>
      <c r="G117" s="170"/>
      <c r="H117" s="170" t="str">
        <f t="shared" si="8"/>
        <v>Enter owner</v>
      </c>
      <c r="I117" s="170" t="str">
        <f t="shared" si="9"/>
        <v xml:space="preserve"> </v>
      </c>
      <c r="J117" s="290" t="str">
        <f t="shared" si="10"/>
        <v xml:space="preserve"> </v>
      </c>
      <c r="K117" s="290"/>
      <c r="L117" s="290"/>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293"/>
      <c r="AY117" s="293"/>
      <c r="AZ117" s="293"/>
      <c r="BA117" s="293"/>
      <c r="BB117" s="293"/>
      <c r="BC117" s="293"/>
      <c r="BD117" s="293"/>
      <c r="BE117" s="293"/>
      <c r="BF117" s="293"/>
      <c r="BG117" s="293"/>
      <c r="BH117" s="293"/>
      <c r="BI117" s="293"/>
      <c r="BJ117" s="293"/>
      <c r="BK117" s="293"/>
      <c r="BL117" s="293"/>
      <c r="BM117" s="293"/>
      <c r="BN117" s="293"/>
      <c r="BO117" s="293"/>
      <c r="BP117" s="293"/>
      <c r="BQ117" s="293"/>
      <c r="BR117" s="293"/>
      <c r="BS117" s="293"/>
      <c r="BT117" s="293"/>
      <c r="BU117" s="293"/>
      <c r="BV117" s="293"/>
      <c r="BW117" s="293"/>
      <c r="BX117" s="293"/>
      <c r="BY117" s="293"/>
      <c r="BZ117" s="293"/>
      <c r="CA117" s="293"/>
      <c r="CB117" s="293"/>
      <c r="CC117" s="293"/>
      <c r="CD117" s="293"/>
      <c r="CE117" s="293"/>
      <c r="CF117" s="293"/>
      <c r="CG117" s="293"/>
      <c r="CH117" s="293"/>
      <c r="CI117" s="293"/>
      <c r="CJ117" s="293"/>
      <c r="CK117" s="293"/>
      <c r="CL117" s="293"/>
      <c r="CM117" s="293"/>
      <c r="CN117" s="293"/>
      <c r="CO117" s="293"/>
      <c r="CP117" s="293"/>
      <c r="CQ117" s="293"/>
      <c r="CR117" s="293"/>
      <c r="CS117" s="293"/>
      <c r="CT117" s="293"/>
      <c r="CU117" s="293"/>
      <c r="CV117" s="293"/>
      <c r="CW117" s="293"/>
      <c r="CX117" s="293"/>
      <c r="CY117" s="293"/>
      <c r="CZ117" s="293"/>
      <c r="DA117" s="293"/>
      <c r="DB117" s="293"/>
      <c r="DC117" s="293"/>
      <c r="DD117" s="171" t="b">
        <f t="shared" si="11"/>
        <v>1</v>
      </c>
    </row>
    <row r="118" spans="1:108" x14ac:dyDescent="0.25">
      <c r="A118" s="169"/>
      <c r="B118" s="170"/>
      <c r="C118" s="170"/>
      <c r="D118" s="170"/>
      <c r="E118" s="170" t="str">
        <f t="shared" si="6"/>
        <v xml:space="preserve"> </v>
      </c>
      <c r="F118" s="170" t="str">
        <f t="shared" si="7"/>
        <v xml:space="preserve"> </v>
      </c>
      <c r="G118" s="170"/>
      <c r="H118" s="170" t="str">
        <f t="shared" si="8"/>
        <v>Enter owner</v>
      </c>
      <c r="I118" s="170" t="str">
        <f t="shared" si="9"/>
        <v xml:space="preserve"> </v>
      </c>
      <c r="J118" s="290" t="str">
        <f t="shared" si="10"/>
        <v xml:space="preserve"> </v>
      </c>
      <c r="K118" s="290"/>
      <c r="L118" s="290"/>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293"/>
      <c r="CD118" s="293"/>
      <c r="CE118" s="293"/>
      <c r="CF118" s="293"/>
      <c r="CG118" s="293"/>
      <c r="CH118" s="293"/>
      <c r="CI118" s="293"/>
      <c r="CJ118" s="293"/>
      <c r="CK118" s="293"/>
      <c r="CL118" s="293"/>
      <c r="CM118" s="293"/>
      <c r="CN118" s="293"/>
      <c r="CO118" s="293"/>
      <c r="CP118" s="293"/>
      <c r="CQ118" s="293"/>
      <c r="CR118" s="293"/>
      <c r="CS118" s="293"/>
      <c r="CT118" s="293"/>
      <c r="CU118" s="293"/>
      <c r="CV118" s="293"/>
      <c r="CW118" s="293"/>
      <c r="CX118" s="293"/>
      <c r="CY118" s="293"/>
      <c r="CZ118" s="293"/>
      <c r="DA118" s="293"/>
      <c r="DB118" s="293"/>
      <c r="DC118" s="293"/>
      <c r="DD118" s="171" t="b">
        <f t="shared" si="11"/>
        <v>1</v>
      </c>
    </row>
    <row r="119" spans="1:108" x14ac:dyDescent="0.25">
      <c r="A119" s="169"/>
      <c r="B119" s="170"/>
      <c r="C119" s="170"/>
      <c r="D119" s="170"/>
      <c r="E119" s="170" t="str">
        <f t="shared" si="6"/>
        <v xml:space="preserve"> </v>
      </c>
      <c r="F119" s="170" t="str">
        <f t="shared" si="7"/>
        <v xml:space="preserve"> </v>
      </c>
      <c r="G119" s="170"/>
      <c r="H119" s="170" t="str">
        <f t="shared" si="8"/>
        <v>Enter owner</v>
      </c>
      <c r="I119" s="170" t="str">
        <f t="shared" si="9"/>
        <v xml:space="preserve"> </v>
      </c>
      <c r="J119" s="290" t="str">
        <f t="shared" si="10"/>
        <v xml:space="preserve"> </v>
      </c>
      <c r="K119" s="290"/>
      <c r="L119" s="290"/>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171" t="b">
        <f t="shared" si="11"/>
        <v>1</v>
      </c>
    </row>
    <row r="120" spans="1:108" x14ac:dyDescent="0.25">
      <c r="A120" s="169"/>
      <c r="B120" s="170"/>
      <c r="C120" s="170"/>
      <c r="D120" s="170"/>
      <c r="E120" s="170" t="str">
        <f t="shared" si="6"/>
        <v xml:space="preserve"> </v>
      </c>
      <c r="F120" s="170" t="str">
        <f t="shared" si="7"/>
        <v xml:space="preserve"> </v>
      </c>
      <c r="G120" s="170"/>
      <c r="H120" s="170" t="str">
        <f t="shared" si="8"/>
        <v>Enter owner</v>
      </c>
      <c r="I120" s="170" t="str">
        <f t="shared" si="9"/>
        <v xml:space="preserve"> </v>
      </c>
      <c r="J120" s="290" t="str">
        <f t="shared" si="10"/>
        <v xml:space="preserve"> </v>
      </c>
      <c r="K120" s="290"/>
      <c r="L120" s="290"/>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171" t="b">
        <f t="shared" si="11"/>
        <v>1</v>
      </c>
    </row>
    <row r="121" spans="1:108" x14ac:dyDescent="0.25">
      <c r="A121" s="169"/>
      <c r="B121" s="170"/>
      <c r="C121" s="170"/>
      <c r="D121" s="170"/>
      <c r="E121" s="170" t="str">
        <f t="shared" si="6"/>
        <v xml:space="preserve"> </v>
      </c>
      <c r="F121" s="170" t="str">
        <f t="shared" si="7"/>
        <v xml:space="preserve"> </v>
      </c>
      <c r="G121" s="170"/>
      <c r="H121" s="170" t="str">
        <f t="shared" si="8"/>
        <v>Enter owner</v>
      </c>
      <c r="I121" s="170" t="str">
        <f t="shared" si="9"/>
        <v xml:space="preserve"> </v>
      </c>
      <c r="J121" s="290" t="str">
        <f t="shared" si="10"/>
        <v xml:space="preserve"> </v>
      </c>
      <c r="K121" s="290"/>
      <c r="L121" s="290"/>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293"/>
      <c r="CD121" s="293"/>
      <c r="CE121" s="293"/>
      <c r="CF121" s="293"/>
      <c r="CG121" s="293"/>
      <c r="CH121" s="293"/>
      <c r="CI121" s="293"/>
      <c r="CJ121" s="293"/>
      <c r="CK121" s="293"/>
      <c r="CL121" s="293"/>
      <c r="CM121" s="293"/>
      <c r="CN121" s="293"/>
      <c r="CO121" s="293"/>
      <c r="CP121" s="293"/>
      <c r="CQ121" s="293"/>
      <c r="CR121" s="293"/>
      <c r="CS121" s="293"/>
      <c r="CT121" s="293"/>
      <c r="CU121" s="293"/>
      <c r="CV121" s="293"/>
      <c r="CW121" s="293"/>
      <c r="CX121" s="293"/>
      <c r="CY121" s="293"/>
      <c r="CZ121" s="293"/>
      <c r="DA121" s="293"/>
      <c r="DB121" s="293"/>
      <c r="DC121" s="293"/>
      <c r="DD121" s="171" t="b">
        <f t="shared" si="11"/>
        <v>1</v>
      </c>
    </row>
    <row r="122" spans="1:108" x14ac:dyDescent="0.25">
      <c r="A122" s="169"/>
      <c r="B122" s="170"/>
      <c r="C122" s="170"/>
      <c r="D122" s="170"/>
      <c r="E122" s="170" t="str">
        <f t="shared" si="6"/>
        <v xml:space="preserve"> </v>
      </c>
      <c r="F122" s="170" t="str">
        <f t="shared" si="7"/>
        <v xml:space="preserve"> </v>
      </c>
      <c r="G122" s="170"/>
      <c r="H122" s="170" t="str">
        <f t="shared" si="8"/>
        <v>Enter owner</v>
      </c>
      <c r="I122" s="170" t="str">
        <f t="shared" si="9"/>
        <v xml:space="preserve"> </v>
      </c>
      <c r="J122" s="290" t="str">
        <f t="shared" si="10"/>
        <v xml:space="preserve"> </v>
      </c>
      <c r="K122" s="290"/>
      <c r="L122" s="290"/>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293"/>
      <c r="AY122" s="293"/>
      <c r="AZ122" s="293"/>
      <c r="BA122" s="293"/>
      <c r="BB122" s="293"/>
      <c r="BC122" s="293"/>
      <c r="BD122" s="293"/>
      <c r="BE122" s="293"/>
      <c r="BF122" s="293"/>
      <c r="BG122" s="293"/>
      <c r="BH122" s="293"/>
      <c r="BI122" s="293"/>
      <c r="BJ122" s="293"/>
      <c r="BK122" s="293"/>
      <c r="BL122" s="293"/>
      <c r="BM122" s="293"/>
      <c r="BN122" s="293"/>
      <c r="BO122" s="293"/>
      <c r="BP122" s="293"/>
      <c r="BQ122" s="293"/>
      <c r="BR122" s="293"/>
      <c r="BS122" s="293"/>
      <c r="BT122" s="293"/>
      <c r="BU122" s="293"/>
      <c r="BV122" s="293"/>
      <c r="BW122" s="293"/>
      <c r="BX122" s="293"/>
      <c r="BY122" s="293"/>
      <c r="BZ122" s="293"/>
      <c r="CA122" s="293"/>
      <c r="CB122" s="293"/>
      <c r="CC122" s="293"/>
      <c r="CD122" s="293"/>
      <c r="CE122" s="293"/>
      <c r="CF122" s="293"/>
      <c r="CG122" s="293"/>
      <c r="CH122" s="293"/>
      <c r="CI122" s="293"/>
      <c r="CJ122" s="293"/>
      <c r="CK122" s="293"/>
      <c r="CL122" s="293"/>
      <c r="CM122" s="293"/>
      <c r="CN122" s="293"/>
      <c r="CO122" s="293"/>
      <c r="CP122" s="293"/>
      <c r="CQ122" s="293"/>
      <c r="CR122" s="293"/>
      <c r="CS122" s="293"/>
      <c r="CT122" s="293"/>
      <c r="CU122" s="293"/>
      <c r="CV122" s="293"/>
      <c r="CW122" s="293"/>
      <c r="CX122" s="293"/>
      <c r="CY122" s="293"/>
      <c r="CZ122" s="293"/>
      <c r="DA122" s="293"/>
      <c r="DB122" s="293"/>
      <c r="DC122" s="293"/>
      <c r="DD122" s="171" t="b">
        <f t="shared" si="11"/>
        <v>1</v>
      </c>
    </row>
    <row r="123" spans="1:108" x14ac:dyDescent="0.25">
      <c r="A123" s="169"/>
      <c r="B123" s="170"/>
      <c r="C123" s="170"/>
      <c r="D123" s="170"/>
      <c r="E123" s="170" t="str">
        <f t="shared" si="6"/>
        <v xml:space="preserve"> </v>
      </c>
      <c r="F123" s="170" t="str">
        <f t="shared" si="7"/>
        <v xml:space="preserve"> </v>
      </c>
      <c r="G123" s="170"/>
      <c r="H123" s="170" t="str">
        <f t="shared" si="8"/>
        <v>Enter owner</v>
      </c>
      <c r="I123" s="170" t="str">
        <f t="shared" si="9"/>
        <v xml:space="preserve"> </v>
      </c>
      <c r="J123" s="290" t="str">
        <f t="shared" si="10"/>
        <v xml:space="preserve"> </v>
      </c>
      <c r="K123" s="290"/>
      <c r="L123" s="290"/>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171" t="b">
        <f t="shared" si="11"/>
        <v>1</v>
      </c>
    </row>
    <row r="124" spans="1:108" x14ac:dyDescent="0.25">
      <c r="A124" s="169"/>
      <c r="B124" s="170"/>
      <c r="C124" s="170"/>
      <c r="D124" s="170"/>
      <c r="E124" s="170" t="str">
        <f t="shared" si="6"/>
        <v xml:space="preserve"> </v>
      </c>
      <c r="F124" s="170" t="str">
        <f t="shared" si="7"/>
        <v xml:space="preserve"> </v>
      </c>
      <c r="G124" s="170"/>
      <c r="H124" s="170" t="str">
        <f t="shared" si="8"/>
        <v>Enter owner</v>
      </c>
      <c r="I124" s="170" t="str">
        <f t="shared" si="9"/>
        <v xml:space="preserve"> </v>
      </c>
      <c r="J124" s="290" t="str">
        <f t="shared" si="10"/>
        <v xml:space="preserve"> </v>
      </c>
      <c r="K124" s="290"/>
      <c r="L124" s="290"/>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171" t="b">
        <f t="shared" si="11"/>
        <v>1</v>
      </c>
    </row>
    <row r="125" spans="1:108" x14ac:dyDescent="0.25">
      <c r="A125" s="169"/>
      <c r="B125" s="170"/>
      <c r="C125" s="170"/>
      <c r="D125" s="170"/>
      <c r="E125" s="170" t="str">
        <f t="shared" si="6"/>
        <v xml:space="preserve"> </v>
      </c>
      <c r="F125" s="170" t="str">
        <f t="shared" si="7"/>
        <v xml:space="preserve"> </v>
      </c>
      <c r="G125" s="170"/>
      <c r="H125" s="170" t="str">
        <f t="shared" si="8"/>
        <v>Enter owner</v>
      </c>
      <c r="I125" s="170" t="str">
        <f t="shared" si="9"/>
        <v xml:space="preserve"> </v>
      </c>
      <c r="J125" s="290" t="str">
        <f t="shared" si="10"/>
        <v xml:space="preserve"> </v>
      </c>
      <c r="K125" s="290"/>
      <c r="L125" s="290"/>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293"/>
      <c r="AY125" s="293"/>
      <c r="AZ125" s="293"/>
      <c r="BA125" s="293"/>
      <c r="BB125" s="293"/>
      <c r="BC125" s="293"/>
      <c r="BD125" s="293"/>
      <c r="BE125" s="293"/>
      <c r="BF125" s="293"/>
      <c r="BG125" s="293"/>
      <c r="BH125" s="293"/>
      <c r="BI125" s="293"/>
      <c r="BJ125" s="293"/>
      <c r="BK125" s="293"/>
      <c r="BL125" s="293"/>
      <c r="BM125" s="293"/>
      <c r="BN125" s="293"/>
      <c r="BO125" s="293"/>
      <c r="BP125" s="293"/>
      <c r="BQ125" s="293"/>
      <c r="BR125" s="293"/>
      <c r="BS125" s="293"/>
      <c r="BT125" s="293"/>
      <c r="BU125" s="293"/>
      <c r="BV125" s="293"/>
      <c r="BW125" s="293"/>
      <c r="BX125" s="293"/>
      <c r="BY125" s="293"/>
      <c r="BZ125" s="293"/>
      <c r="CA125" s="293"/>
      <c r="CB125" s="293"/>
      <c r="CC125" s="293"/>
      <c r="CD125" s="293"/>
      <c r="CE125" s="293"/>
      <c r="CF125" s="293"/>
      <c r="CG125" s="293"/>
      <c r="CH125" s="293"/>
      <c r="CI125" s="293"/>
      <c r="CJ125" s="293"/>
      <c r="CK125" s="293"/>
      <c r="CL125" s="293"/>
      <c r="CM125" s="293"/>
      <c r="CN125" s="293"/>
      <c r="CO125" s="293"/>
      <c r="CP125" s="293"/>
      <c r="CQ125" s="293"/>
      <c r="CR125" s="293"/>
      <c r="CS125" s="293"/>
      <c r="CT125" s="293"/>
      <c r="CU125" s="293"/>
      <c r="CV125" s="293"/>
      <c r="CW125" s="293"/>
      <c r="CX125" s="293"/>
      <c r="CY125" s="293"/>
      <c r="CZ125" s="293"/>
      <c r="DA125" s="293"/>
      <c r="DB125" s="293"/>
      <c r="DC125" s="293"/>
      <c r="DD125" s="171" t="b">
        <f t="shared" si="11"/>
        <v>1</v>
      </c>
    </row>
    <row r="126" spans="1:108" x14ac:dyDescent="0.25">
      <c r="A126" s="169"/>
      <c r="B126" s="170"/>
      <c r="C126" s="170"/>
      <c r="D126" s="170"/>
      <c r="E126" s="170" t="str">
        <f t="shared" si="6"/>
        <v xml:space="preserve"> </v>
      </c>
      <c r="F126" s="170" t="str">
        <f t="shared" si="7"/>
        <v xml:space="preserve"> </v>
      </c>
      <c r="G126" s="170"/>
      <c r="H126" s="170" t="str">
        <f t="shared" si="8"/>
        <v>Enter owner</v>
      </c>
      <c r="I126" s="170" t="str">
        <f t="shared" si="9"/>
        <v xml:space="preserve"> </v>
      </c>
      <c r="J126" s="290" t="str">
        <f t="shared" si="10"/>
        <v xml:space="preserve"> </v>
      </c>
      <c r="K126" s="290"/>
      <c r="L126" s="290"/>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293"/>
      <c r="AY126" s="293"/>
      <c r="AZ126" s="293"/>
      <c r="BA126" s="293"/>
      <c r="BB126" s="293"/>
      <c r="BC126" s="293"/>
      <c r="BD126" s="293"/>
      <c r="BE126" s="293"/>
      <c r="BF126" s="293"/>
      <c r="BG126" s="293"/>
      <c r="BH126" s="293"/>
      <c r="BI126" s="293"/>
      <c r="BJ126" s="293"/>
      <c r="BK126" s="293"/>
      <c r="BL126" s="293"/>
      <c r="BM126" s="293"/>
      <c r="BN126" s="293"/>
      <c r="BO126" s="293"/>
      <c r="BP126" s="293"/>
      <c r="BQ126" s="293"/>
      <c r="BR126" s="293"/>
      <c r="BS126" s="293"/>
      <c r="BT126" s="293"/>
      <c r="BU126" s="293"/>
      <c r="BV126" s="293"/>
      <c r="BW126" s="293"/>
      <c r="BX126" s="293"/>
      <c r="BY126" s="293"/>
      <c r="BZ126" s="293"/>
      <c r="CA126" s="293"/>
      <c r="CB126" s="293"/>
      <c r="CC126" s="293"/>
      <c r="CD126" s="293"/>
      <c r="CE126" s="293"/>
      <c r="CF126" s="293"/>
      <c r="CG126" s="293"/>
      <c r="CH126" s="293"/>
      <c r="CI126" s="293"/>
      <c r="CJ126" s="293"/>
      <c r="CK126" s="293"/>
      <c r="CL126" s="293"/>
      <c r="CM126" s="293"/>
      <c r="CN126" s="293"/>
      <c r="CO126" s="293"/>
      <c r="CP126" s="293"/>
      <c r="CQ126" s="293"/>
      <c r="CR126" s="293"/>
      <c r="CS126" s="293"/>
      <c r="CT126" s="293"/>
      <c r="CU126" s="293"/>
      <c r="CV126" s="293"/>
      <c r="CW126" s="293"/>
      <c r="CX126" s="293"/>
      <c r="CY126" s="293"/>
      <c r="CZ126" s="293"/>
      <c r="DA126" s="293"/>
      <c r="DB126" s="293"/>
      <c r="DC126" s="293"/>
      <c r="DD126" s="171" t="b">
        <f t="shared" si="11"/>
        <v>1</v>
      </c>
    </row>
    <row r="127" spans="1:108" x14ac:dyDescent="0.25">
      <c r="A127" s="169"/>
      <c r="B127" s="170"/>
      <c r="C127" s="170"/>
      <c r="D127" s="170"/>
      <c r="E127" s="170" t="str">
        <f t="shared" si="6"/>
        <v xml:space="preserve"> </v>
      </c>
      <c r="F127" s="170" t="str">
        <f t="shared" si="7"/>
        <v xml:space="preserve"> </v>
      </c>
      <c r="G127" s="170"/>
      <c r="H127" s="170" t="str">
        <f t="shared" si="8"/>
        <v>Enter owner</v>
      </c>
      <c r="I127" s="170" t="str">
        <f t="shared" si="9"/>
        <v xml:space="preserve"> </v>
      </c>
      <c r="J127" s="290" t="str">
        <f t="shared" si="10"/>
        <v xml:space="preserve"> </v>
      </c>
      <c r="K127" s="290"/>
      <c r="L127" s="290"/>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293"/>
      <c r="AY127" s="293"/>
      <c r="AZ127" s="293"/>
      <c r="BA127" s="293"/>
      <c r="BB127" s="293"/>
      <c r="BC127" s="293"/>
      <c r="BD127" s="293"/>
      <c r="BE127" s="293"/>
      <c r="BF127" s="293"/>
      <c r="BG127" s="293"/>
      <c r="BH127" s="293"/>
      <c r="BI127" s="293"/>
      <c r="BJ127" s="293"/>
      <c r="BK127" s="293"/>
      <c r="BL127" s="293"/>
      <c r="BM127" s="293"/>
      <c r="BN127" s="293"/>
      <c r="BO127" s="293"/>
      <c r="BP127" s="293"/>
      <c r="BQ127" s="293"/>
      <c r="BR127" s="293"/>
      <c r="BS127" s="293"/>
      <c r="BT127" s="293"/>
      <c r="BU127" s="293"/>
      <c r="BV127" s="293"/>
      <c r="BW127" s="293"/>
      <c r="BX127" s="293"/>
      <c r="BY127" s="293"/>
      <c r="BZ127" s="293"/>
      <c r="CA127" s="293"/>
      <c r="CB127" s="293"/>
      <c r="CC127" s="293"/>
      <c r="CD127" s="293"/>
      <c r="CE127" s="293"/>
      <c r="CF127" s="293"/>
      <c r="CG127" s="293"/>
      <c r="CH127" s="293"/>
      <c r="CI127" s="293"/>
      <c r="CJ127" s="293"/>
      <c r="CK127" s="293"/>
      <c r="CL127" s="293"/>
      <c r="CM127" s="293"/>
      <c r="CN127" s="293"/>
      <c r="CO127" s="293"/>
      <c r="CP127" s="293"/>
      <c r="CQ127" s="293"/>
      <c r="CR127" s="293"/>
      <c r="CS127" s="293"/>
      <c r="CT127" s="293"/>
      <c r="CU127" s="293"/>
      <c r="CV127" s="293"/>
      <c r="CW127" s="293"/>
      <c r="CX127" s="293"/>
      <c r="CY127" s="293"/>
      <c r="CZ127" s="293"/>
      <c r="DA127" s="293"/>
      <c r="DB127" s="293"/>
      <c r="DC127" s="293"/>
      <c r="DD127" s="171" t="b">
        <f t="shared" si="11"/>
        <v>1</v>
      </c>
    </row>
    <row r="128" spans="1:108" x14ac:dyDescent="0.25">
      <c r="A128" s="169"/>
      <c r="B128" s="170"/>
      <c r="C128" s="170"/>
      <c r="D128" s="170"/>
      <c r="E128" s="170" t="str">
        <f t="shared" si="6"/>
        <v xml:space="preserve"> </v>
      </c>
      <c r="F128" s="170" t="str">
        <f t="shared" si="7"/>
        <v xml:space="preserve"> </v>
      </c>
      <c r="G128" s="170"/>
      <c r="H128" s="170" t="str">
        <f t="shared" si="8"/>
        <v>Enter owner</v>
      </c>
      <c r="I128" s="170" t="str">
        <f t="shared" si="9"/>
        <v xml:space="preserve"> </v>
      </c>
      <c r="J128" s="290" t="str">
        <f t="shared" si="10"/>
        <v xml:space="preserve"> </v>
      </c>
      <c r="K128" s="290"/>
      <c r="L128" s="290"/>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293"/>
      <c r="CD128" s="293"/>
      <c r="CE128" s="293"/>
      <c r="CF128" s="293"/>
      <c r="CG128" s="293"/>
      <c r="CH128" s="293"/>
      <c r="CI128" s="293"/>
      <c r="CJ128" s="293"/>
      <c r="CK128" s="293"/>
      <c r="CL128" s="293"/>
      <c r="CM128" s="293"/>
      <c r="CN128" s="293"/>
      <c r="CO128" s="293"/>
      <c r="CP128" s="293"/>
      <c r="CQ128" s="293"/>
      <c r="CR128" s="293"/>
      <c r="CS128" s="293"/>
      <c r="CT128" s="293"/>
      <c r="CU128" s="293"/>
      <c r="CV128" s="293"/>
      <c r="CW128" s="293"/>
      <c r="CX128" s="293"/>
      <c r="CY128" s="293"/>
      <c r="CZ128" s="293"/>
      <c r="DA128" s="293"/>
      <c r="DB128" s="293"/>
      <c r="DC128" s="293"/>
      <c r="DD128" s="171" t="b">
        <f t="shared" si="11"/>
        <v>1</v>
      </c>
    </row>
    <row r="129" spans="1:108" x14ac:dyDescent="0.25">
      <c r="A129" s="169"/>
      <c r="B129" s="170"/>
      <c r="C129" s="170"/>
      <c r="D129" s="170"/>
      <c r="E129" s="170" t="str">
        <f t="shared" si="6"/>
        <v xml:space="preserve"> </v>
      </c>
      <c r="F129" s="170" t="str">
        <f t="shared" si="7"/>
        <v xml:space="preserve"> </v>
      </c>
      <c r="G129" s="170"/>
      <c r="H129" s="170" t="str">
        <f t="shared" si="8"/>
        <v>Enter owner</v>
      </c>
      <c r="I129" s="170" t="str">
        <f t="shared" si="9"/>
        <v xml:space="preserve"> </v>
      </c>
      <c r="J129" s="290" t="str">
        <f t="shared" si="10"/>
        <v xml:space="preserve"> </v>
      </c>
      <c r="K129" s="290"/>
      <c r="L129" s="290"/>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293"/>
      <c r="BL129" s="293"/>
      <c r="BM129" s="293"/>
      <c r="BN129" s="293"/>
      <c r="BO129" s="293"/>
      <c r="BP129" s="293"/>
      <c r="BQ129" s="293"/>
      <c r="BR129" s="293"/>
      <c r="BS129" s="293"/>
      <c r="BT129" s="293"/>
      <c r="BU129" s="293"/>
      <c r="BV129" s="293"/>
      <c r="BW129" s="293"/>
      <c r="BX129" s="293"/>
      <c r="BY129" s="293"/>
      <c r="BZ129" s="293"/>
      <c r="CA129" s="293"/>
      <c r="CB129" s="293"/>
      <c r="CC129" s="293"/>
      <c r="CD129" s="293"/>
      <c r="CE129" s="293"/>
      <c r="CF129" s="293"/>
      <c r="CG129" s="293"/>
      <c r="CH129" s="293"/>
      <c r="CI129" s="293"/>
      <c r="CJ129" s="293"/>
      <c r="CK129" s="293"/>
      <c r="CL129" s="293"/>
      <c r="CM129" s="293"/>
      <c r="CN129" s="293"/>
      <c r="CO129" s="293"/>
      <c r="CP129" s="293"/>
      <c r="CQ129" s="293"/>
      <c r="CR129" s="293"/>
      <c r="CS129" s="293"/>
      <c r="CT129" s="293"/>
      <c r="CU129" s="293"/>
      <c r="CV129" s="293"/>
      <c r="CW129" s="293"/>
      <c r="CX129" s="293"/>
      <c r="CY129" s="293"/>
      <c r="CZ129" s="293"/>
      <c r="DA129" s="293"/>
      <c r="DB129" s="293"/>
      <c r="DC129" s="293"/>
      <c r="DD129" s="171" t="b">
        <f t="shared" si="11"/>
        <v>1</v>
      </c>
    </row>
    <row r="130" spans="1:108" x14ac:dyDescent="0.25">
      <c r="A130" s="169"/>
      <c r="B130" s="170"/>
      <c r="C130" s="170"/>
      <c r="D130" s="170"/>
      <c r="E130" s="170" t="str">
        <f t="shared" si="6"/>
        <v xml:space="preserve"> </v>
      </c>
      <c r="F130" s="170" t="str">
        <f t="shared" si="7"/>
        <v xml:space="preserve"> </v>
      </c>
      <c r="G130" s="170"/>
      <c r="H130" s="170" t="str">
        <f t="shared" si="8"/>
        <v>Enter owner</v>
      </c>
      <c r="I130" s="170" t="str">
        <f t="shared" si="9"/>
        <v xml:space="preserve"> </v>
      </c>
      <c r="J130" s="290" t="str">
        <f t="shared" si="10"/>
        <v xml:space="preserve"> </v>
      </c>
      <c r="K130" s="290"/>
      <c r="L130" s="290"/>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293"/>
      <c r="BL130" s="293"/>
      <c r="BM130" s="293"/>
      <c r="BN130" s="293"/>
      <c r="BO130" s="293"/>
      <c r="BP130" s="293"/>
      <c r="BQ130" s="293"/>
      <c r="BR130" s="293"/>
      <c r="BS130" s="293"/>
      <c r="BT130" s="293"/>
      <c r="BU130" s="293"/>
      <c r="BV130" s="293"/>
      <c r="BW130" s="293"/>
      <c r="BX130" s="293"/>
      <c r="BY130" s="293"/>
      <c r="BZ130" s="293"/>
      <c r="CA130" s="293"/>
      <c r="CB130" s="293"/>
      <c r="CC130" s="293"/>
      <c r="CD130" s="293"/>
      <c r="CE130" s="293"/>
      <c r="CF130" s="293"/>
      <c r="CG130" s="293"/>
      <c r="CH130" s="293"/>
      <c r="CI130" s="293"/>
      <c r="CJ130" s="293"/>
      <c r="CK130" s="293"/>
      <c r="CL130" s="293"/>
      <c r="CM130" s="293"/>
      <c r="CN130" s="293"/>
      <c r="CO130" s="293"/>
      <c r="CP130" s="293"/>
      <c r="CQ130" s="293"/>
      <c r="CR130" s="293"/>
      <c r="CS130" s="293"/>
      <c r="CT130" s="293"/>
      <c r="CU130" s="293"/>
      <c r="CV130" s="293"/>
      <c r="CW130" s="293"/>
      <c r="CX130" s="293"/>
      <c r="CY130" s="293"/>
      <c r="CZ130" s="293"/>
      <c r="DA130" s="293"/>
      <c r="DB130" s="293"/>
      <c r="DC130" s="293"/>
      <c r="DD130" s="171" t="b">
        <f t="shared" si="11"/>
        <v>1</v>
      </c>
    </row>
    <row r="131" spans="1:108" x14ac:dyDescent="0.25">
      <c r="A131" s="169"/>
      <c r="B131" s="170"/>
      <c r="C131" s="170"/>
      <c r="D131" s="170"/>
      <c r="E131" s="170" t="str">
        <f t="shared" si="6"/>
        <v xml:space="preserve"> </v>
      </c>
      <c r="F131" s="170" t="str">
        <f t="shared" si="7"/>
        <v xml:space="preserve"> </v>
      </c>
      <c r="G131" s="170"/>
      <c r="H131" s="170" t="str">
        <f t="shared" si="8"/>
        <v>Enter owner</v>
      </c>
      <c r="I131" s="170" t="str">
        <f t="shared" si="9"/>
        <v xml:space="preserve"> </v>
      </c>
      <c r="J131" s="290" t="str">
        <f t="shared" si="10"/>
        <v xml:space="preserve"> </v>
      </c>
      <c r="K131" s="290"/>
      <c r="L131" s="290"/>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293"/>
      <c r="BL131" s="293"/>
      <c r="BM131" s="293"/>
      <c r="BN131" s="293"/>
      <c r="BO131" s="293"/>
      <c r="BP131" s="293"/>
      <c r="BQ131" s="293"/>
      <c r="BR131" s="293"/>
      <c r="BS131" s="293"/>
      <c r="BT131" s="293"/>
      <c r="BU131" s="293"/>
      <c r="BV131" s="293"/>
      <c r="BW131" s="293"/>
      <c r="BX131" s="293"/>
      <c r="BY131" s="293"/>
      <c r="BZ131" s="293"/>
      <c r="CA131" s="293"/>
      <c r="CB131" s="293"/>
      <c r="CC131" s="293"/>
      <c r="CD131" s="293"/>
      <c r="CE131" s="293"/>
      <c r="CF131" s="293"/>
      <c r="CG131" s="293"/>
      <c r="CH131" s="293"/>
      <c r="CI131" s="293"/>
      <c r="CJ131" s="293"/>
      <c r="CK131" s="293"/>
      <c r="CL131" s="293"/>
      <c r="CM131" s="293"/>
      <c r="CN131" s="293"/>
      <c r="CO131" s="293"/>
      <c r="CP131" s="293"/>
      <c r="CQ131" s="293"/>
      <c r="CR131" s="293"/>
      <c r="CS131" s="293"/>
      <c r="CT131" s="293"/>
      <c r="CU131" s="293"/>
      <c r="CV131" s="293"/>
      <c r="CW131" s="293"/>
      <c r="CX131" s="293"/>
      <c r="CY131" s="293"/>
      <c r="CZ131" s="293"/>
      <c r="DA131" s="293"/>
      <c r="DB131" s="293"/>
      <c r="DC131" s="293"/>
      <c r="DD131" s="171" t="b">
        <f t="shared" si="11"/>
        <v>1</v>
      </c>
    </row>
    <row r="132" spans="1:108" x14ac:dyDescent="0.25">
      <c r="A132" s="169"/>
      <c r="B132" s="170"/>
      <c r="C132" s="170"/>
      <c r="D132" s="170"/>
      <c r="E132" s="170" t="str">
        <f t="shared" si="6"/>
        <v xml:space="preserve"> </v>
      </c>
      <c r="F132" s="170" t="str">
        <f t="shared" si="7"/>
        <v xml:space="preserve"> </v>
      </c>
      <c r="G132" s="170"/>
      <c r="H132" s="170" t="str">
        <f t="shared" si="8"/>
        <v>Enter owner</v>
      </c>
      <c r="I132" s="170" t="str">
        <f t="shared" si="9"/>
        <v xml:space="preserve"> </v>
      </c>
      <c r="J132" s="290" t="str">
        <f t="shared" si="10"/>
        <v xml:space="preserve"> </v>
      </c>
      <c r="K132" s="290"/>
      <c r="L132" s="290"/>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293"/>
      <c r="BL132" s="293"/>
      <c r="BM132" s="293"/>
      <c r="BN132" s="293"/>
      <c r="BO132" s="293"/>
      <c r="BP132" s="293"/>
      <c r="BQ132" s="293"/>
      <c r="BR132" s="293"/>
      <c r="BS132" s="293"/>
      <c r="BT132" s="293"/>
      <c r="BU132" s="293"/>
      <c r="BV132" s="293"/>
      <c r="BW132" s="293"/>
      <c r="BX132" s="293"/>
      <c r="BY132" s="293"/>
      <c r="BZ132" s="293"/>
      <c r="CA132" s="293"/>
      <c r="CB132" s="293"/>
      <c r="CC132" s="293"/>
      <c r="CD132" s="293"/>
      <c r="CE132" s="293"/>
      <c r="CF132" s="293"/>
      <c r="CG132" s="293"/>
      <c r="CH132" s="293"/>
      <c r="CI132" s="293"/>
      <c r="CJ132" s="293"/>
      <c r="CK132" s="293"/>
      <c r="CL132" s="293"/>
      <c r="CM132" s="293"/>
      <c r="CN132" s="293"/>
      <c r="CO132" s="293"/>
      <c r="CP132" s="293"/>
      <c r="CQ132" s="293"/>
      <c r="CR132" s="293"/>
      <c r="CS132" s="293"/>
      <c r="CT132" s="293"/>
      <c r="CU132" s="293"/>
      <c r="CV132" s="293"/>
      <c r="CW132" s="293"/>
      <c r="CX132" s="293"/>
      <c r="CY132" s="293"/>
      <c r="CZ132" s="293"/>
      <c r="DA132" s="293"/>
      <c r="DB132" s="293"/>
      <c r="DC132" s="293"/>
      <c r="DD132" s="171" t="b">
        <f t="shared" si="11"/>
        <v>1</v>
      </c>
    </row>
    <row r="133" spans="1:108" x14ac:dyDescent="0.25">
      <c r="A133" s="169"/>
      <c r="B133" s="170"/>
      <c r="C133" s="170"/>
      <c r="D133" s="170"/>
      <c r="E133" s="170" t="str">
        <f t="shared" si="6"/>
        <v xml:space="preserve"> </v>
      </c>
      <c r="F133" s="170" t="str">
        <f t="shared" si="7"/>
        <v xml:space="preserve"> </v>
      </c>
      <c r="G133" s="170"/>
      <c r="H133" s="170" t="str">
        <f t="shared" si="8"/>
        <v>Enter owner</v>
      </c>
      <c r="I133" s="170" t="str">
        <f t="shared" si="9"/>
        <v xml:space="preserve"> </v>
      </c>
      <c r="J133" s="290" t="str">
        <f t="shared" si="10"/>
        <v xml:space="preserve"> </v>
      </c>
      <c r="K133" s="290"/>
      <c r="L133" s="290"/>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293"/>
      <c r="CD133" s="293"/>
      <c r="CE133" s="293"/>
      <c r="CF133" s="293"/>
      <c r="CG133" s="293"/>
      <c r="CH133" s="293"/>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171" t="b">
        <f t="shared" si="11"/>
        <v>1</v>
      </c>
    </row>
    <row r="134" spans="1:108" x14ac:dyDescent="0.25">
      <c r="A134" s="169"/>
      <c r="B134" s="170"/>
      <c r="C134" s="170"/>
      <c r="D134" s="170"/>
      <c r="E134" s="170" t="str">
        <f t="shared" si="6"/>
        <v xml:space="preserve"> </v>
      </c>
      <c r="F134" s="170" t="str">
        <f t="shared" si="7"/>
        <v xml:space="preserve"> </v>
      </c>
      <c r="G134" s="170"/>
      <c r="H134" s="170" t="str">
        <f t="shared" si="8"/>
        <v>Enter owner</v>
      </c>
      <c r="I134" s="170" t="str">
        <f t="shared" si="9"/>
        <v xml:space="preserve"> </v>
      </c>
      <c r="J134" s="290" t="str">
        <f t="shared" si="10"/>
        <v xml:space="preserve"> </v>
      </c>
      <c r="K134" s="290"/>
      <c r="L134" s="290"/>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293"/>
      <c r="BL134" s="293"/>
      <c r="BM134" s="293"/>
      <c r="BN134" s="293"/>
      <c r="BO134" s="293"/>
      <c r="BP134" s="293"/>
      <c r="BQ134" s="293"/>
      <c r="BR134" s="293"/>
      <c r="BS134" s="293"/>
      <c r="BT134" s="293"/>
      <c r="BU134" s="293"/>
      <c r="BV134" s="293"/>
      <c r="BW134" s="293"/>
      <c r="BX134" s="293"/>
      <c r="BY134" s="293"/>
      <c r="BZ134" s="293"/>
      <c r="CA134" s="293"/>
      <c r="CB134" s="293"/>
      <c r="CC134" s="293"/>
      <c r="CD134" s="293"/>
      <c r="CE134" s="293"/>
      <c r="CF134" s="293"/>
      <c r="CG134" s="293"/>
      <c r="CH134" s="293"/>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171" t="b">
        <f t="shared" si="11"/>
        <v>1</v>
      </c>
    </row>
    <row r="135" spans="1:108" x14ac:dyDescent="0.25">
      <c r="A135" s="169"/>
      <c r="B135" s="170"/>
      <c r="C135" s="170"/>
      <c r="D135" s="170"/>
      <c r="E135" s="170" t="str">
        <f t="shared" si="6"/>
        <v xml:space="preserve"> </v>
      </c>
      <c r="F135" s="170" t="str">
        <f t="shared" si="7"/>
        <v xml:space="preserve"> </v>
      </c>
      <c r="G135" s="170"/>
      <c r="H135" s="170" t="str">
        <f t="shared" si="8"/>
        <v>Enter owner</v>
      </c>
      <c r="I135" s="170" t="str">
        <f t="shared" si="9"/>
        <v xml:space="preserve"> </v>
      </c>
      <c r="J135" s="290" t="str">
        <f t="shared" si="10"/>
        <v xml:space="preserve"> </v>
      </c>
      <c r="K135" s="290"/>
      <c r="L135" s="290"/>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293"/>
      <c r="AY135" s="293"/>
      <c r="AZ135" s="293"/>
      <c r="BA135" s="293"/>
      <c r="BB135" s="293"/>
      <c r="BC135" s="293"/>
      <c r="BD135" s="293"/>
      <c r="BE135" s="293"/>
      <c r="BF135" s="293"/>
      <c r="BG135" s="293"/>
      <c r="BH135" s="293"/>
      <c r="BI135" s="293"/>
      <c r="BJ135" s="293"/>
      <c r="BK135" s="293"/>
      <c r="BL135" s="293"/>
      <c r="BM135" s="293"/>
      <c r="BN135" s="293"/>
      <c r="BO135" s="293"/>
      <c r="BP135" s="293"/>
      <c r="BQ135" s="293"/>
      <c r="BR135" s="293"/>
      <c r="BS135" s="293"/>
      <c r="BT135" s="293"/>
      <c r="BU135" s="293"/>
      <c r="BV135" s="293"/>
      <c r="BW135" s="293"/>
      <c r="BX135" s="293"/>
      <c r="BY135" s="293"/>
      <c r="BZ135" s="293"/>
      <c r="CA135" s="293"/>
      <c r="CB135" s="293"/>
      <c r="CC135" s="293"/>
      <c r="CD135" s="293"/>
      <c r="CE135" s="293"/>
      <c r="CF135" s="293"/>
      <c r="CG135" s="293"/>
      <c r="CH135" s="293"/>
      <c r="CI135" s="293"/>
      <c r="CJ135" s="293"/>
      <c r="CK135" s="293"/>
      <c r="CL135" s="293"/>
      <c r="CM135" s="293"/>
      <c r="CN135" s="293"/>
      <c r="CO135" s="293"/>
      <c r="CP135" s="293"/>
      <c r="CQ135" s="293"/>
      <c r="CR135" s="293"/>
      <c r="CS135" s="293"/>
      <c r="CT135" s="293"/>
      <c r="CU135" s="293"/>
      <c r="CV135" s="293"/>
      <c r="CW135" s="293"/>
      <c r="CX135" s="293"/>
      <c r="CY135" s="293"/>
      <c r="CZ135" s="293"/>
      <c r="DA135" s="293"/>
      <c r="DB135" s="293"/>
      <c r="DC135" s="293"/>
      <c r="DD135" s="171" t="b">
        <f t="shared" si="11"/>
        <v>1</v>
      </c>
    </row>
    <row r="136" spans="1:108" x14ac:dyDescent="0.25">
      <c r="A136" s="169"/>
      <c r="B136" s="170"/>
      <c r="C136" s="170"/>
      <c r="D136" s="170"/>
      <c r="E136" s="170" t="str">
        <f t="shared" ref="E136:E199" si="12">IF(OR(DD136=FALSE, $D136="yes"),"NA"," ")</f>
        <v xml:space="preserve"> </v>
      </c>
      <c r="F136" s="170" t="str">
        <f t="shared" ref="F136:F199" si="13">IF(OR($DD136=FALSE, $D136="yes"),"NA"," ")</f>
        <v xml:space="preserve"> </v>
      </c>
      <c r="G136" s="170"/>
      <c r="H136" s="170" t="str">
        <f t="shared" ref="H136:H199" si="14">IF(G136="Permittee (you)","NA","Enter owner")</f>
        <v>Enter owner</v>
      </c>
      <c r="I136" s="170" t="str">
        <f t="shared" ref="I136:I199" si="15">IF($DD136=FALSE,"NA"," ")</f>
        <v xml:space="preserve"> </v>
      </c>
      <c r="J136" s="290" t="str">
        <f t="shared" ref="J136:J199" si="16">IF(DD136=FALSE,"NA"," ")</f>
        <v xml:space="preserve"> </v>
      </c>
      <c r="K136" s="290"/>
      <c r="L136" s="290"/>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c r="AI136" s="293"/>
      <c r="AJ136" s="293"/>
      <c r="AK136" s="293"/>
      <c r="AL136" s="293"/>
      <c r="AM136" s="293"/>
      <c r="AN136" s="293"/>
      <c r="AO136" s="293"/>
      <c r="AP136" s="293"/>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293"/>
      <c r="BL136" s="293"/>
      <c r="BM136" s="293"/>
      <c r="BN136" s="293"/>
      <c r="BO136" s="293"/>
      <c r="BP136" s="293"/>
      <c r="BQ136" s="293"/>
      <c r="BR136" s="293"/>
      <c r="BS136" s="293"/>
      <c r="BT136" s="293"/>
      <c r="BU136" s="293"/>
      <c r="BV136" s="293"/>
      <c r="BW136" s="293"/>
      <c r="BX136" s="293"/>
      <c r="BY136" s="293"/>
      <c r="BZ136" s="293"/>
      <c r="CA136" s="293"/>
      <c r="CB136" s="293"/>
      <c r="CC136" s="293"/>
      <c r="CD136" s="293"/>
      <c r="CE136" s="293"/>
      <c r="CF136" s="293"/>
      <c r="CG136" s="293"/>
      <c r="CH136" s="293"/>
      <c r="CI136" s="293"/>
      <c r="CJ136" s="293"/>
      <c r="CK136" s="293"/>
      <c r="CL136" s="293"/>
      <c r="CM136" s="293"/>
      <c r="CN136" s="293"/>
      <c r="CO136" s="293"/>
      <c r="CP136" s="293"/>
      <c r="CQ136" s="293"/>
      <c r="CR136" s="293"/>
      <c r="CS136" s="293"/>
      <c r="CT136" s="293"/>
      <c r="CU136" s="293"/>
      <c r="CV136" s="293"/>
      <c r="CW136" s="293"/>
      <c r="CX136" s="293"/>
      <c r="CY136" s="293"/>
      <c r="CZ136" s="293"/>
      <c r="DA136" s="293"/>
      <c r="DB136" s="293"/>
      <c r="DC136" s="293"/>
      <c r="DD136" s="171" t="b">
        <f t="shared" ref="DD136:DD199" si="17">IF(OR(A136="BMP_improvement_enhancement_retrofitting",A136="Chemical_treatment_of_stormwater",A136="Eliminate_illicit_discharge_connection",A136="Enhanced_road_salt_management",A136="Establish_ordinance",A136="Impervious_disconnection",A136="Improved_lawn_turf_vegetation_soil_practices ",A136="Manufactured_device",A136="Stormwater_reuse",A136="Supplemental_employee_education_training",A136="Supplemental_public_education_outreach",A136="Supplemental_street_sweeping"),FALSE,TRUE)</f>
        <v>1</v>
      </c>
    </row>
    <row r="137" spans="1:108" x14ac:dyDescent="0.25">
      <c r="A137" s="169"/>
      <c r="B137" s="170"/>
      <c r="C137" s="170"/>
      <c r="D137" s="170"/>
      <c r="E137" s="170" t="str">
        <f t="shared" si="12"/>
        <v xml:space="preserve"> </v>
      </c>
      <c r="F137" s="170" t="str">
        <f t="shared" si="13"/>
        <v xml:space="preserve"> </v>
      </c>
      <c r="G137" s="170"/>
      <c r="H137" s="170" t="str">
        <f t="shared" si="14"/>
        <v>Enter owner</v>
      </c>
      <c r="I137" s="170" t="str">
        <f t="shared" si="15"/>
        <v xml:space="preserve"> </v>
      </c>
      <c r="J137" s="290" t="str">
        <f t="shared" si="16"/>
        <v xml:space="preserve"> </v>
      </c>
      <c r="K137" s="290"/>
      <c r="L137" s="290"/>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293"/>
      <c r="AK137" s="293"/>
      <c r="AL137" s="293"/>
      <c r="AM137" s="293"/>
      <c r="AN137" s="293"/>
      <c r="AO137" s="293"/>
      <c r="AP137" s="293"/>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293"/>
      <c r="BL137" s="293"/>
      <c r="BM137" s="293"/>
      <c r="BN137" s="293"/>
      <c r="BO137" s="293"/>
      <c r="BP137" s="293"/>
      <c r="BQ137" s="293"/>
      <c r="BR137" s="293"/>
      <c r="BS137" s="293"/>
      <c r="BT137" s="293"/>
      <c r="BU137" s="293"/>
      <c r="BV137" s="293"/>
      <c r="BW137" s="293"/>
      <c r="BX137" s="293"/>
      <c r="BY137" s="293"/>
      <c r="BZ137" s="293"/>
      <c r="CA137" s="293"/>
      <c r="CB137" s="293"/>
      <c r="CC137" s="293"/>
      <c r="CD137" s="293"/>
      <c r="CE137" s="293"/>
      <c r="CF137" s="293"/>
      <c r="CG137" s="293"/>
      <c r="CH137" s="293"/>
      <c r="CI137" s="293"/>
      <c r="CJ137" s="293"/>
      <c r="CK137" s="293"/>
      <c r="CL137" s="293"/>
      <c r="CM137" s="293"/>
      <c r="CN137" s="293"/>
      <c r="CO137" s="293"/>
      <c r="CP137" s="293"/>
      <c r="CQ137" s="293"/>
      <c r="CR137" s="293"/>
      <c r="CS137" s="293"/>
      <c r="CT137" s="293"/>
      <c r="CU137" s="293"/>
      <c r="CV137" s="293"/>
      <c r="CW137" s="293"/>
      <c r="CX137" s="293"/>
      <c r="CY137" s="293"/>
      <c r="CZ137" s="293"/>
      <c r="DA137" s="293"/>
      <c r="DB137" s="293"/>
      <c r="DC137" s="293"/>
      <c r="DD137" s="171" t="b">
        <f t="shared" si="17"/>
        <v>1</v>
      </c>
    </row>
    <row r="138" spans="1:108" x14ac:dyDescent="0.25">
      <c r="A138" s="169"/>
      <c r="B138" s="170"/>
      <c r="C138" s="170"/>
      <c r="D138" s="170"/>
      <c r="E138" s="170" t="str">
        <f t="shared" si="12"/>
        <v xml:space="preserve"> </v>
      </c>
      <c r="F138" s="170" t="str">
        <f t="shared" si="13"/>
        <v xml:space="preserve"> </v>
      </c>
      <c r="G138" s="170"/>
      <c r="H138" s="170" t="str">
        <f t="shared" si="14"/>
        <v>Enter owner</v>
      </c>
      <c r="I138" s="170" t="str">
        <f t="shared" si="15"/>
        <v xml:space="preserve"> </v>
      </c>
      <c r="J138" s="290" t="str">
        <f t="shared" si="16"/>
        <v xml:space="preserve"> </v>
      </c>
      <c r="K138" s="290"/>
      <c r="L138" s="290"/>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293"/>
      <c r="AK138" s="293"/>
      <c r="AL138" s="293"/>
      <c r="AM138" s="293"/>
      <c r="AN138" s="293"/>
      <c r="AO138" s="293"/>
      <c r="AP138" s="293"/>
      <c r="AQ138" s="293"/>
      <c r="AR138" s="293"/>
      <c r="AS138" s="293"/>
      <c r="AT138" s="293"/>
      <c r="AU138" s="293"/>
      <c r="AV138" s="293"/>
      <c r="AW138" s="293"/>
      <c r="AX138" s="293"/>
      <c r="AY138" s="293"/>
      <c r="AZ138" s="293"/>
      <c r="BA138" s="293"/>
      <c r="BB138" s="293"/>
      <c r="BC138" s="293"/>
      <c r="BD138" s="293"/>
      <c r="BE138" s="293"/>
      <c r="BF138" s="293"/>
      <c r="BG138" s="293"/>
      <c r="BH138" s="293"/>
      <c r="BI138" s="293"/>
      <c r="BJ138" s="293"/>
      <c r="BK138" s="293"/>
      <c r="BL138" s="293"/>
      <c r="BM138" s="293"/>
      <c r="BN138" s="293"/>
      <c r="BO138" s="293"/>
      <c r="BP138" s="293"/>
      <c r="BQ138" s="293"/>
      <c r="BR138" s="293"/>
      <c r="BS138" s="293"/>
      <c r="BT138" s="293"/>
      <c r="BU138" s="293"/>
      <c r="BV138" s="293"/>
      <c r="BW138" s="293"/>
      <c r="BX138" s="293"/>
      <c r="BY138" s="293"/>
      <c r="BZ138" s="293"/>
      <c r="CA138" s="293"/>
      <c r="CB138" s="293"/>
      <c r="CC138" s="293"/>
      <c r="CD138" s="293"/>
      <c r="CE138" s="293"/>
      <c r="CF138" s="293"/>
      <c r="CG138" s="293"/>
      <c r="CH138" s="293"/>
      <c r="CI138" s="293"/>
      <c r="CJ138" s="293"/>
      <c r="CK138" s="293"/>
      <c r="CL138" s="293"/>
      <c r="CM138" s="293"/>
      <c r="CN138" s="293"/>
      <c r="CO138" s="293"/>
      <c r="CP138" s="293"/>
      <c r="CQ138" s="293"/>
      <c r="CR138" s="293"/>
      <c r="CS138" s="293"/>
      <c r="CT138" s="293"/>
      <c r="CU138" s="293"/>
      <c r="CV138" s="293"/>
      <c r="CW138" s="293"/>
      <c r="CX138" s="293"/>
      <c r="CY138" s="293"/>
      <c r="CZ138" s="293"/>
      <c r="DA138" s="293"/>
      <c r="DB138" s="293"/>
      <c r="DC138" s="293"/>
      <c r="DD138" s="171" t="b">
        <f t="shared" si="17"/>
        <v>1</v>
      </c>
    </row>
    <row r="139" spans="1:108" x14ac:dyDescent="0.25">
      <c r="A139" s="169"/>
      <c r="B139" s="170"/>
      <c r="C139" s="170"/>
      <c r="D139" s="170"/>
      <c r="E139" s="170" t="str">
        <f t="shared" si="12"/>
        <v xml:space="preserve"> </v>
      </c>
      <c r="F139" s="170" t="str">
        <f t="shared" si="13"/>
        <v xml:space="preserve"> </v>
      </c>
      <c r="G139" s="170"/>
      <c r="H139" s="170" t="str">
        <f t="shared" si="14"/>
        <v>Enter owner</v>
      </c>
      <c r="I139" s="170" t="str">
        <f t="shared" si="15"/>
        <v xml:space="preserve"> </v>
      </c>
      <c r="J139" s="290" t="str">
        <f t="shared" si="16"/>
        <v xml:space="preserve"> </v>
      </c>
      <c r="K139" s="290"/>
      <c r="L139" s="290"/>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293"/>
      <c r="AK139" s="293"/>
      <c r="AL139" s="293"/>
      <c r="AM139" s="293"/>
      <c r="AN139" s="293"/>
      <c r="AO139" s="293"/>
      <c r="AP139" s="293"/>
      <c r="AQ139" s="293"/>
      <c r="AR139" s="293"/>
      <c r="AS139" s="293"/>
      <c r="AT139" s="293"/>
      <c r="AU139" s="293"/>
      <c r="AV139" s="293"/>
      <c r="AW139" s="293"/>
      <c r="AX139" s="293"/>
      <c r="AY139" s="293"/>
      <c r="AZ139" s="293"/>
      <c r="BA139" s="293"/>
      <c r="BB139" s="293"/>
      <c r="BC139" s="293"/>
      <c r="BD139" s="293"/>
      <c r="BE139" s="293"/>
      <c r="BF139" s="293"/>
      <c r="BG139" s="293"/>
      <c r="BH139" s="293"/>
      <c r="BI139" s="293"/>
      <c r="BJ139" s="293"/>
      <c r="BK139" s="293"/>
      <c r="BL139" s="293"/>
      <c r="BM139" s="293"/>
      <c r="BN139" s="293"/>
      <c r="BO139" s="293"/>
      <c r="BP139" s="293"/>
      <c r="BQ139" s="293"/>
      <c r="BR139" s="293"/>
      <c r="BS139" s="293"/>
      <c r="BT139" s="293"/>
      <c r="BU139" s="293"/>
      <c r="BV139" s="293"/>
      <c r="BW139" s="293"/>
      <c r="BX139" s="293"/>
      <c r="BY139" s="293"/>
      <c r="BZ139" s="293"/>
      <c r="CA139" s="293"/>
      <c r="CB139" s="293"/>
      <c r="CC139" s="293"/>
      <c r="CD139" s="293"/>
      <c r="CE139" s="293"/>
      <c r="CF139" s="293"/>
      <c r="CG139" s="293"/>
      <c r="CH139" s="293"/>
      <c r="CI139" s="293"/>
      <c r="CJ139" s="293"/>
      <c r="CK139" s="293"/>
      <c r="CL139" s="293"/>
      <c r="CM139" s="293"/>
      <c r="CN139" s="293"/>
      <c r="CO139" s="293"/>
      <c r="CP139" s="293"/>
      <c r="CQ139" s="293"/>
      <c r="CR139" s="293"/>
      <c r="CS139" s="293"/>
      <c r="CT139" s="293"/>
      <c r="CU139" s="293"/>
      <c r="CV139" s="293"/>
      <c r="CW139" s="293"/>
      <c r="CX139" s="293"/>
      <c r="CY139" s="293"/>
      <c r="CZ139" s="293"/>
      <c r="DA139" s="293"/>
      <c r="DB139" s="293"/>
      <c r="DC139" s="293"/>
      <c r="DD139" s="171" t="b">
        <f t="shared" si="17"/>
        <v>1</v>
      </c>
    </row>
    <row r="140" spans="1:108" x14ac:dyDescent="0.25">
      <c r="A140" s="169"/>
      <c r="B140" s="170"/>
      <c r="C140" s="170"/>
      <c r="D140" s="170"/>
      <c r="E140" s="170" t="str">
        <f t="shared" si="12"/>
        <v xml:space="preserve"> </v>
      </c>
      <c r="F140" s="170" t="str">
        <f t="shared" si="13"/>
        <v xml:space="preserve"> </v>
      </c>
      <c r="G140" s="170"/>
      <c r="H140" s="170" t="str">
        <f t="shared" si="14"/>
        <v>Enter owner</v>
      </c>
      <c r="I140" s="170" t="str">
        <f t="shared" si="15"/>
        <v xml:space="preserve"> </v>
      </c>
      <c r="J140" s="290" t="str">
        <f t="shared" si="16"/>
        <v xml:space="preserve"> </v>
      </c>
      <c r="K140" s="290"/>
      <c r="L140" s="290"/>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293"/>
      <c r="AK140" s="293"/>
      <c r="AL140" s="293"/>
      <c r="AM140" s="293"/>
      <c r="AN140" s="293"/>
      <c r="AO140" s="293"/>
      <c r="AP140" s="293"/>
      <c r="AQ140" s="293"/>
      <c r="AR140" s="293"/>
      <c r="AS140" s="293"/>
      <c r="AT140" s="293"/>
      <c r="AU140" s="293"/>
      <c r="AV140" s="293"/>
      <c r="AW140" s="293"/>
      <c r="AX140" s="293"/>
      <c r="AY140" s="293"/>
      <c r="AZ140" s="293"/>
      <c r="BA140" s="293"/>
      <c r="BB140" s="293"/>
      <c r="BC140" s="293"/>
      <c r="BD140" s="293"/>
      <c r="BE140" s="293"/>
      <c r="BF140" s="293"/>
      <c r="BG140" s="293"/>
      <c r="BH140" s="293"/>
      <c r="BI140" s="293"/>
      <c r="BJ140" s="293"/>
      <c r="BK140" s="293"/>
      <c r="BL140" s="293"/>
      <c r="BM140" s="293"/>
      <c r="BN140" s="293"/>
      <c r="BO140" s="293"/>
      <c r="BP140" s="293"/>
      <c r="BQ140" s="293"/>
      <c r="BR140" s="293"/>
      <c r="BS140" s="293"/>
      <c r="BT140" s="293"/>
      <c r="BU140" s="293"/>
      <c r="BV140" s="293"/>
      <c r="BW140" s="293"/>
      <c r="BX140" s="293"/>
      <c r="BY140" s="293"/>
      <c r="BZ140" s="293"/>
      <c r="CA140" s="293"/>
      <c r="CB140" s="293"/>
      <c r="CC140" s="293"/>
      <c r="CD140" s="293"/>
      <c r="CE140" s="293"/>
      <c r="CF140" s="293"/>
      <c r="CG140" s="293"/>
      <c r="CH140" s="293"/>
      <c r="CI140" s="293"/>
      <c r="CJ140" s="293"/>
      <c r="CK140" s="293"/>
      <c r="CL140" s="293"/>
      <c r="CM140" s="293"/>
      <c r="CN140" s="293"/>
      <c r="CO140" s="293"/>
      <c r="CP140" s="293"/>
      <c r="CQ140" s="293"/>
      <c r="CR140" s="293"/>
      <c r="CS140" s="293"/>
      <c r="CT140" s="293"/>
      <c r="CU140" s="293"/>
      <c r="CV140" s="293"/>
      <c r="CW140" s="293"/>
      <c r="CX140" s="293"/>
      <c r="CY140" s="293"/>
      <c r="CZ140" s="293"/>
      <c r="DA140" s="293"/>
      <c r="DB140" s="293"/>
      <c r="DC140" s="293"/>
      <c r="DD140" s="171" t="b">
        <f t="shared" si="17"/>
        <v>1</v>
      </c>
    </row>
    <row r="141" spans="1:108" x14ac:dyDescent="0.25">
      <c r="A141" s="169"/>
      <c r="B141" s="170"/>
      <c r="C141" s="170"/>
      <c r="D141" s="170"/>
      <c r="E141" s="170" t="str">
        <f t="shared" si="12"/>
        <v xml:space="preserve"> </v>
      </c>
      <c r="F141" s="170" t="str">
        <f t="shared" si="13"/>
        <v xml:space="preserve"> </v>
      </c>
      <c r="G141" s="170"/>
      <c r="H141" s="170" t="str">
        <f t="shared" si="14"/>
        <v>Enter owner</v>
      </c>
      <c r="I141" s="170" t="str">
        <f t="shared" si="15"/>
        <v xml:space="preserve"> </v>
      </c>
      <c r="J141" s="290" t="str">
        <f t="shared" si="16"/>
        <v xml:space="preserve"> </v>
      </c>
      <c r="K141" s="290"/>
      <c r="L141" s="290"/>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293"/>
      <c r="CD141" s="293"/>
      <c r="CE141" s="293"/>
      <c r="CF141" s="293"/>
      <c r="CG141" s="293"/>
      <c r="CH141" s="293"/>
      <c r="CI141" s="293"/>
      <c r="CJ141" s="293"/>
      <c r="CK141" s="293"/>
      <c r="CL141" s="293"/>
      <c r="CM141" s="293"/>
      <c r="CN141" s="293"/>
      <c r="CO141" s="293"/>
      <c r="CP141" s="293"/>
      <c r="CQ141" s="293"/>
      <c r="CR141" s="293"/>
      <c r="CS141" s="293"/>
      <c r="CT141" s="293"/>
      <c r="CU141" s="293"/>
      <c r="CV141" s="293"/>
      <c r="CW141" s="293"/>
      <c r="CX141" s="293"/>
      <c r="CY141" s="293"/>
      <c r="CZ141" s="293"/>
      <c r="DA141" s="293"/>
      <c r="DB141" s="293"/>
      <c r="DC141" s="293"/>
      <c r="DD141" s="171" t="b">
        <f t="shared" si="17"/>
        <v>1</v>
      </c>
    </row>
    <row r="142" spans="1:108" x14ac:dyDescent="0.25">
      <c r="A142" s="169"/>
      <c r="B142" s="170"/>
      <c r="C142" s="170"/>
      <c r="D142" s="170"/>
      <c r="E142" s="170" t="str">
        <f t="shared" si="12"/>
        <v xml:space="preserve"> </v>
      </c>
      <c r="F142" s="170" t="str">
        <f t="shared" si="13"/>
        <v xml:space="preserve"> </v>
      </c>
      <c r="G142" s="170"/>
      <c r="H142" s="170" t="str">
        <f t="shared" si="14"/>
        <v>Enter owner</v>
      </c>
      <c r="I142" s="170" t="str">
        <f t="shared" si="15"/>
        <v xml:space="preserve"> </v>
      </c>
      <c r="J142" s="290" t="str">
        <f t="shared" si="16"/>
        <v xml:space="preserve"> </v>
      </c>
      <c r="K142" s="290"/>
      <c r="L142" s="290"/>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293"/>
      <c r="AK142" s="293"/>
      <c r="AL142" s="293"/>
      <c r="AM142" s="293"/>
      <c r="AN142" s="293"/>
      <c r="AO142" s="293"/>
      <c r="AP142" s="293"/>
      <c r="AQ142" s="293"/>
      <c r="AR142" s="293"/>
      <c r="AS142" s="293"/>
      <c r="AT142" s="293"/>
      <c r="AU142" s="293"/>
      <c r="AV142" s="293"/>
      <c r="AW142" s="293"/>
      <c r="AX142" s="293"/>
      <c r="AY142" s="293"/>
      <c r="AZ142" s="293"/>
      <c r="BA142" s="293"/>
      <c r="BB142" s="293"/>
      <c r="BC142" s="293"/>
      <c r="BD142" s="293"/>
      <c r="BE142" s="293"/>
      <c r="BF142" s="293"/>
      <c r="BG142" s="293"/>
      <c r="BH142" s="293"/>
      <c r="BI142" s="293"/>
      <c r="BJ142" s="293"/>
      <c r="BK142" s="293"/>
      <c r="BL142" s="293"/>
      <c r="BM142" s="293"/>
      <c r="BN142" s="293"/>
      <c r="BO142" s="293"/>
      <c r="BP142" s="293"/>
      <c r="BQ142" s="293"/>
      <c r="BR142" s="293"/>
      <c r="BS142" s="293"/>
      <c r="BT142" s="293"/>
      <c r="BU142" s="293"/>
      <c r="BV142" s="293"/>
      <c r="BW142" s="293"/>
      <c r="BX142" s="293"/>
      <c r="BY142" s="293"/>
      <c r="BZ142" s="293"/>
      <c r="CA142" s="293"/>
      <c r="CB142" s="293"/>
      <c r="CC142" s="293"/>
      <c r="CD142" s="293"/>
      <c r="CE142" s="293"/>
      <c r="CF142" s="293"/>
      <c r="CG142" s="293"/>
      <c r="CH142" s="293"/>
      <c r="CI142" s="293"/>
      <c r="CJ142" s="293"/>
      <c r="CK142" s="293"/>
      <c r="CL142" s="293"/>
      <c r="CM142" s="293"/>
      <c r="CN142" s="293"/>
      <c r="CO142" s="293"/>
      <c r="CP142" s="293"/>
      <c r="CQ142" s="293"/>
      <c r="CR142" s="293"/>
      <c r="CS142" s="293"/>
      <c r="CT142" s="293"/>
      <c r="CU142" s="293"/>
      <c r="CV142" s="293"/>
      <c r="CW142" s="293"/>
      <c r="CX142" s="293"/>
      <c r="CY142" s="293"/>
      <c r="CZ142" s="293"/>
      <c r="DA142" s="293"/>
      <c r="DB142" s="293"/>
      <c r="DC142" s="293"/>
      <c r="DD142" s="171" t="b">
        <f t="shared" si="17"/>
        <v>1</v>
      </c>
    </row>
    <row r="143" spans="1:108" x14ac:dyDescent="0.25">
      <c r="A143" s="169"/>
      <c r="B143" s="170"/>
      <c r="C143" s="170"/>
      <c r="D143" s="170"/>
      <c r="E143" s="170" t="str">
        <f t="shared" si="12"/>
        <v xml:space="preserve"> </v>
      </c>
      <c r="F143" s="170" t="str">
        <f t="shared" si="13"/>
        <v xml:space="preserve"> </v>
      </c>
      <c r="G143" s="170"/>
      <c r="H143" s="170" t="str">
        <f t="shared" si="14"/>
        <v>Enter owner</v>
      </c>
      <c r="I143" s="170" t="str">
        <f t="shared" si="15"/>
        <v xml:space="preserve"> </v>
      </c>
      <c r="J143" s="290" t="str">
        <f t="shared" si="16"/>
        <v xml:space="preserve"> </v>
      </c>
      <c r="K143" s="290"/>
      <c r="L143" s="290"/>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c r="BD143" s="293"/>
      <c r="BE143" s="293"/>
      <c r="BF143" s="293"/>
      <c r="BG143" s="293"/>
      <c r="BH143" s="293"/>
      <c r="BI143" s="293"/>
      <c r="BJ143" s="293"/>
      <c r="BK143" s="293"/>
      <c r="BL143" s="293"/>
      <c r="BM143" s="293"/>
      <c r="BN143" s="293"/>
      <c r="BO143" s="293"/>
      <c r="BP143" s="293"/>
      <c r="BQ143" s="293"/>
      <c r="BR143" s="293"/>
      <c r="BS143" s="293"/>
      <c r="BT143" s="293"/>
      <c r="BU143" s="293"/>
      <c r="BV143" s="293"/>
      <c r="BW143" s="293"/>
      <c r="BX143" s="293"/>
      <c r="BY143" s="293"/>
      <c r="BZ143" s="293"/>
      <c r="CA143" s="293"/>
      <c r="CB143" s="293"/>
      <c r="CC143" s="293"/>
      <c r="CD143" s="293"/>
      <c r="CE143" s="293"/>
      <c r="CF143" s="293"/>
      <c r="CG143" s="293"/>
      <c r="CH143" s="293"/>
      <c r="CI143" s="293"/>
      <c r="CJ143" s="293"/>
      <c r="CK143" s="293"/>
      <c r="CL143" s="293"/>
      <c r="CM143" s="293"/>
      <c r="CN143" s="293"/>
      <c r="CO143" s="293"/>
      <c r="CP143" s="293"/>
      <c r="CQ143" s="293"/>
      <c r="CR143" s="293"/>
      <c r="CS143" s="293"/>
      <c r="CT143" s="293"/>
      <c r="CU143" s="293"/>
      <c r="CV143" s="293"/>
      <c r="CW143" s="293"/>
      <c r="CX143" s="293"/>
      <c r="CY143" s="293"/>
      <c r="CZ143" s="293"/>
      <c r="DA143" s="293"/>
      <c r="DB143" s="293"/>
      <c r="DC143" s="293"/>
      <c r="DD143" s="171" t="b">
        <f t="shared" si="17"/>
        <v>1</v>
      </c>
    </row>
    <row r="144" spans="1:108" x14ac:dyDescent="0.25">
      <c r="A144" s="169"/>
      <c r="B144" s="170"/>
      <c r="C144" s="170"/>
      <c r="D144" s="170"/>
      <c r="E144" s="170" t="str">
        <f t="shared" si="12"/>
        <v xml:space="preserve"> </v>
      </c>
      <c r="F144" s="170" t="str">
        <f t="shared" si="13"/>
        <v xml:space="preserve"> </v>
      </c>
      <c r="G144" s="170"/>
      <c r="H144" s="170" t="str">
        <f t="shared" si="14"/>
        <v>Enter owner</v>
      </c>
      <c r="I144" s="170" t="str">
        <f t="shared" si="15"/>
        <v xml:space="preserve"> </v>
      </c>
      <c r="J144" s="290" t="str">
        <f t="shared" si="16"/>
        <v xml:space="preserve"> </v>
      </c>
      <c r="K144" s="290"/>
      <c r="L144" s="290"/>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171" t="b">
        <f t="shared" si="17"/>
        <v>1</v>
      </c>
    </row>
    <row r="145" spans="1:108" x14ac:dyDescent="0.25">
      <c r="A145" s="169"/>
      <c r="B145" s="170"/>
      <c r="C145" s="170"/>
      <c r="D145" s="170"/>
      <c r="E145" s="170" t="str">
        <f t="shared" si="12"/>
        <v xml:space="preserve"> </v>
      </c>
      <c r="F145" s="170" t="str">
        <f t="shared" si="13"/>
        <v xml:space="preserve"> </v>
      </c>
      <c r="G145" s="170"/>
      <c r="H145" s="170" t="str">
        <f t="shared" si="14"/>
        <v>Enter owner</v>
      </c>
      <c r="I145" s="170" t="str">
        <f t="shared" si="15"/>
        <v xml:space="preserve"> </v>
      </c>
      <c r="J145" s="290" t="str">
        <f t="shared" si="16"/>
        <v xml:space="preserve"> </v>
      </c>
      <c r="K145" s="290"/>
      <c r="L145" s="290"/>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293"/>
      <c r="BL145" s="293"/>
      <c r="BM145" s="293"/>
      <c r="BN145" s="293"/>
      <c r="BO145" s="293"/>
      <c r="BP145" s="293"/>
      <c r="BQ145" s="293"/>
      <c r="BR145" s="293"/>
      <c r="BS145" s="293"/>
      <c r="BT145" s="293"/>
      <c r="BU145" s="293"/>
      <c r="BV145" s="293"/>
      <c r="BW145" s="293"/>
      <c r="BX145" s="293"/>
      <c r="BY145" s="293"/>
      <c r="BZ145" s="293"/>
      <c r="CA145" s="293"/>
      <c r="CB145" s="293"/>
      <c r="CC145" s="293"/>
      <c r="CD145" s="293"/>
      <c r="CE145" s="293"/>
      <c r="CF145" s="293"/>
      <c r="CG145" s="293"/>
      <c r="CH145" s="293"/>
      <c r="CI145" s="293"/>
      <c r="CJ145" s="293"/>
      <c r="CK145" s="293"/>
      <c r="CL145" s="293"/>
      <c r="CM145" s="293"/>
      <c r="CN145" s="293"/>
      <c r="CO145" s="293"/>
      <c r="CP145" s="293"/>
      <c r="CQ145" s="293"/>
      <c r="CR145" s="293"/>
      <c r="CS145" s="293"/>
      <c r="CT145" s="293"/>
      <c r="CU145" s="293"/>
      <c r="CV145" s="293"/>
      <c r="CW145" s="293"/>
      <c r="CX145" s="293"/>
      <c r="CY145" s="293"/>
      <c r="CZ145" s="293"/>
      <c r="DA145" s="293"/>
      <c r="DB145" s="293"/>
      <c r="DC145" s="293"/>
      <c r="DD145" s="171" t="b">
        <f t="shared" si="17"/>
        <v>1</v>
      </c>
    </row>
    <row r="146" spans="1:108" x14ac:dyDescent="0.25">
      <c r="A146" s="169"/>
      <c r="B146" s="170"/>
      <c r="C146" s="170"/>
      <c r="D146" s="170"/>
      <c r="E146" s="170" t="str">
        <f t="shared" si="12"/>
        <v xml:space="preserve"> </v>
      </c>
      <c r="F146" s="170" t="str">
        <f t="shared" si="13"/>
        <v xml:space="preserve"> </v>
      </c>
      <c r="G146" s="170"/>
      <c r="H146" s="170" t="str">
        <f t="shared" si="14"/>
        <v>Enter owner</v>
      </c>
      <c r="I146" s="170" t="str">
        <f t="shared" si="15"/>
        <v xml:space="preserve"> </v>
      </c>
      <c r="J146" s="290" t="str">
        <f t="shared" si="16"/>
        <v xml:space="preserve"> </v>
      </c>
      <c r="K146" s="290"/>
      <c r="L146" s="290"/>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293"/>
      <c r="BL146" s="293"/>
      <c r="BM146" s="293"/>
      <c r="BN146" s="293"/>
      <c r="BO146" s="293"/>
      <c r="BP146" s="293"/>
      <c r="BQ146" s="293"/>
      <c r="BR146" s="293"/>
      <c r="BS146" s="293"/>
      <c r="BT146" s="293"/>
      <c r="BU146" s="293"/>
      <c r="BV146" s="293"/>
      <c r="BW146" s="293"/>
      <c r="BX146" s="293"/>
      <c r="BY146" s="293"/>
      <c r="BZ146" s="293"/>
      <c r="CA146" s="293"/>
      <c r="CB146" s="293"/>
      <c r="CC146" s="293"/>
      <c r="CD146" s="293"/>
      <c r="CE146" s="293"/>
      <c r="CF146" s="293"/>
      <c r="CG146" s="293"/>
      <c r="CH146" s="293"/>
      <c r="CI146" s="293"/>
      <c r="CJ146" s="293"/>
      <c r="CK146" s="293"/>
      <c r="CL146" s="293"/>
      <c r="CM146" s="293"/>
      <c r="CN146" s="293"/>
      <c r="CO146" s="293"/>
      <c r="CP146" s="293"/>
      <c r="CQ146" s="293"/>
      <c r="CR146" s="293"/>
      <c r="CS146" s="293"/>
      <c r="CT146" s="293"/>
      <c r="CU146" s="293"/>
      <c r="CV146" s="293"/>
      <c r="CW146" s="293"/>
      <c r="CX146" s="293"/>
      <c r="CY146" s="293"/>
      <c r="CZ146" s="293"/>
      <c r="DA146" s="293"/>
      <c r="DB146" s="293"/>
      <c r="DC146" s="293"/>
      <c r="DD146" s="171" t="b">
        <f t="shared" si="17"/>
        <v>1</v>
      </c>
    </row>
    <row r="147" spans="1:108" x14ac:dyDescent="0.25">
      <c r="A147" s="169"/>
      <c r="B147" s="170"/>
      <c r="C147" s="170"/>
      <c r="D147" s="170"/>
      <c r="E147" s="170" t="str">
        <f t="shared" si="12"/>
        <v xml:space="preserve"> </v>
      </c>
      <c r="F147" s="170" t="str">
        <f t="shared" si="13"/>
        <v xml:space="preserve"> </v>
      </c>
      <c r="G147" s="170"/>
      <c r="H147" s="170" t="str">
        <f t="shared" si="14"/>
        <v>Enter owner</v>
      </c>
      <c r="I147" s="170" t="str">
        <f t="shared" si="15"/>
        <v xml:space="preserve"> </v>
      </c>
      <c r="J147" s="290" t="str">
        <f t="shared" si="16"/>
        <v xml:space="preserve"> </v>
      </c>
      <c r="K147" s="290"/>
      <c r="L147" s="290"/>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293"/>
      <c r="BL147" s="293"/>
      <c r="BM147" s="293"/>
      <c r="BN147" s="293"/>
      <c r="BO147" s="293"/>
      <c r="BP147" s="293"/>
      <c r="BQ147" s="293"/>
      <c r="BR147" s="293"/>
      <c r="BS147" s="293"/>
      <c r="BT147" s="293"/>
      <c r="BU147" s="293"/>
      <c r="BV147" s="293"/>
      <c r="BW147" s="293"/>
      <c r="BX147" s="293"/>
      <c r="BY147" s="293"/>
      <c r="BZ147" s="293"/>
      <c r="CA147" s="293"/>
      <c r="CB147" s="293"/>
      <c r="CC147" s="293"/>
      <c r="CD147" s="293"/>
      <c r="CE147" s="293"/>
      <c r="CF147" s="293"/>
      <c r="CG147" s="293"/>
      <c r="CH147" s="293"/>
      <c r="CI147" s="293"/>
      <c r="CJ147" s="293"/>
      <c r="CK147" s="293"/>
      <c r="CL147" s="293"/>
      <c r="CM147" s="293"/>
      <c r="CN147" s="293"/>
      <c r="CO147" s="293"/>
      <c r="CP147" s="293"/>
      <c r="CQ147" s="293"/>
      <c r="CR147" s="293"/>
      <c r="CS147" s="293"/>
      <c r="CT147" s="293"/>
      <c r="CU147" s="293"/>
      <c r="CV147" s="293"/>
      <c r="CW147" s="293"/>
      <c r="CX147" s="293"/>
      <c r="CY147" s="293"/>
      <c r="CZ147" s="293"/>
      <c r="DA147" s="293"/>
      <c r="DB147" s="293"/>
      <c r="DC147" s="293"/>
      <c r="DD147" s="171" t="b">
        <f t="shared" si="17"/>
        <v>1</v>
      </c>
    </row>
    <row r="148" spans="1:108" x14ac:dyDescent="0.25">
      <c r="A148" s="169"/>
      <c r="B148" s="170"/>
      <c r="C148" s="170"/>
      <c r="D148" s="170"/>
      <c r="E148" s="170" t="str">
        <f t="shared" si="12"/>
        <v xml:space="preserve"> </v>
      </c>
      <c r="F148" s="170" t="str">
        <f t="shared" si="13"/>
        <v xml:space="preserve"> </v>
      </c>
      <c r="G148" s="170"/>
      <c r="H148" s="170" t="str">
        <f t="shared" si="14"/>
        <v>Enter owner</v>
      </c>
      <c r="I148" s="170" t="str">
        <f t="shared" si="15"/>
        <v xml:space="preserve"> </v>
      </c>
      <c r="J148" s="290" t="str">
        <f t="shared" si="16"/>
        <v xml:space="preserve"> </v>
      </c>
      <c r="K148" s="290"/>
      <c r="L148" s="290"/>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171" t="b">
        <f t="shared" si="17"/>
        <v>1</v>
      </c>
    </row>
    <row r="149" spans="1:108" x14ac:dyDescent="0.25">
      <c r="A149" s="169"/>
      <c r="B149" s="170"/>
      <c r="C149" s="170"/>
      <c r="D149" s="170"/>
      <c r="E149" s="170" t="str">
        <f t="shared" si="12"/>
        <v xml:space="preserve"> </v>
      </c>
      <c r="F149" s="170" t="str">
        <f t="shared" si="13"/>
        <v xml:space="preserve"> </v>
      </c>
      <c r="G149" s="170"/>
      <c r="H149" s="170" t="str">
        <f t="shared" si="14"/>
        <v>Enter owner</v>
      </c>
      <c r="I149" s="170" t="str">
        <f t="shared" si="15"/>
        <v xml:space="preserve"> </v>
      </c>
      <c r="J149" s="290" t="str">
        <f t="shared" si="16"/>
        <v xml:space="preserve"> </v>
      </c>
      <c r="K149" s="290"/>
      <c r="L149" s="290"/>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293"/>
      <c r="BL149" s="293"/>
      <c r="BM149" s="293"/>
      <c r="BN149" s="293"/>
      <c r="BO149" s="293"/>
      <c r="BP149" s="293"/>
      <c r="BQ149" s="293"/>
      <c r="BR149" s="293"/>
      <c r="BS149" s="293"/>
      <c r="BT149" s="293"/>
      <c r="BU149" s="293"/>
      <c r="BV149" s="293"/>
      <c r="BW149" s="293"/>
      <c r="BX149" s="293"/>
      <c r="BY149" s="293"/>
      <c r="BZ149" s="293"/>
      <c r="CA149" s="293"/>
      <c r="CB149" s="293"/>
      <c r="CC149" s="293"/>
      <c r="CD149" s="293"/>
      <c r="CE149" s="293"/>
      <c r="CF149" s="293"/>
      <c r="CG149" s="293"/>
      <c r="CH149" s="293"/>
      <c r="CI149" s="293"/>
      <c r="CJ149" s="293"/>
      <c r="CK149" s="293"/>
      <c r="CL149" s="293"/>
      <c r="CM149" s="293"/>
      <c r="CN149" s="293"/>
      <c r="CO149" s="293"/>
      <c r="CP149" s="293"/>
      <c r="CQ149" s="293"/>
      <c r="CR149" s="293"/>
      <c r="CS149" s="293"/>
      <c r="CT149" s="293"/>
      <c r="CU149" s="293"/>
      <c r="CV149" s="293"/>
      <c r="CW149" s="293"/>
      <c r="CX149" s="293"/>
      <c r="CY149" s="293"/>
      <c r="CZ149" s="293"/>
      <c r="DA149" s="293"/>
      <c r="DB149" s="293"/>
      <c r="DC149" s="293"/>
      <c r="DD149" s="171" t="b">
        <f t="shared" si="17"/>
        <v>1</v>
      </c>
    </row>
    <row r="150" spans="1:108" x14ac:dyDescent="0.25">
      <c r="A150" s="169"/>
      <c r="B150" s="170"/>
      <c r="C150" s="170"/>
      <c r="D150" s="170"/>
      <c r="E150" s="170" t="str">
        <f t="shared" si="12"/>
        <v xml:space="preserve"> </v>
      </c>
      <c r="F150" s="170" t="str">
        <f t="shared" si="13"/>
        <v xml:space="preserve"> </v>
      </c>
      <c r="G150" s="170"/>
      <c r="H150" s="170" t="str">
        <f t="shared" si="14"/>
        <v>Enter owner</v>
      </c>
      <c r="I150" s="170" t="str">
        <f t="shared" si="15"/>
        <v xml:space="preserve"> </v>
      </c>
      <c r="J150" s="290" t="str">
        <f t="shared" si="16"/>
        <v xml:space="preserve"> </v>
      </c>
      <c r="K150" s="290"/>
      <c r="L150" s="290"/>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293"/>
      <c r="CD150" s="293"/>
      <c r="CE150" s="293"/>
      <c r="CF150" s="293"/>
      <c r="CG150" s="293"/>
      <c r="CH150" s="293"/>
      <c r="CI150" s="293"/>
      <c r="CJ150" s="293"/>
      <c r="CK150" s="293"/>
      <c r="CL150" s="293"/>
      <c r="CM150" s="293"/>
      <c r="CN150" s="293"/>
      <c r="CO150" s="293"/>
      <c r="CP150" s="293"/>
      <c r="CQ150" s="293"/>
      <c r="CR150" s="293"/>
      <c r="CS150" s="293"/>
      <c r="CT150" s="293"/>
      <c r="CU150" s="293"/>
      <c r="CV150" s="293"/>
      <c r="CW150" s="293"/>
      <c r="CX150" s="293"/>
      <c r="CY150" s="293"/>
      <c r="CZ150" s="293"/>
      <c r="DA150" s="293"/>
      <c r="DB150" s="293"/>
      <c r="DC150" s="293"/>
      <c r="DD150" s="171" t="b">
        <f t="shared" si="17"/>
        <v>1</v>
      </c>
    </row>
    <row r="151" spans="1:108" x14ac:dyDescent="0.25">
      <c r="A151" s="169"/>
      <c r="B151" s="170"/>
      <c r="C151" s="170"/>
      <c r="D151" s="170"/>
      <c r="E151" s="170" t="str">
        <f t="shared" si="12"/>
        <v xml:space="preserve"> </v>
      </c>
      <c r="F151" s="170" t="str">
        <f t="shared" si="13"/>
        <v xml:space="preserve"> </v>
      </c>
      <c r="G151" s="170"/>
      <c r="H151" s="170" t="str">
        <f t="shared" si="14"/>
        <v>Enter owner</v>
      </c>
      <c r="I151" s="170" t="str">
        <f t="shared" si="15"/>
        <v xml:space="preserve"> </v>
      </c>
      <c r="J151" s="290" t="str">
        <f t="shared" si="16"/>
        <v xml:space="preserve"> </v>
      </c>
      <c r="K151" s="290"/>
      <c r="L151" s="290"/>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293"/>
      <c r="BL151" s="293"/>
      <c r="BM151" s="293"/>
      <c r="BN151" s="293"/>
      <c r="BO151" s="293"/>
      <c r="BP151" s="293"/>
      <c r="BQ151" s="293"/>
      <c r="BR151" s="293"/>
      <c r="BS151" s="293"/>
      <c r="BT151" s="293"/>
      <c r="BU151" s="293"/>
      <c r="BV151" s="293"/>
      <c r="BW151" s="293"/>
      <c r="BX151" s="293"/>
      <c r="BY151" s="293"/>
      <c r="BZ151" s="293"/>
      <c r="CA151" s="293"/>
      <c r="CB151" s="293"/>
      <c r="CC151" s="293"/>
      <c r="CD151" s="293"/>
      <c r="CE151" s="293"/>
      <c r="CF151" s="293"/>
      <c r="CG151" s="293"/>
      <c r="CH151" s="293"/>
      <c r="CI151" s="293"/>
      <c r="CJ151" s="293"/>
      <c r="CK151" s="293"/>
      <c r="CL151" s="293"/>
      <c r="CM151" s="293"/>
      <c r="CN151" s="293"/>
      <c r="CO151" s="293"/>
      <c r="CP151" s="293"/>
      <c r="CQ151" s="293"/>
      <c r="CR151" s="293"/>
      <c r="CS151" s="293"/>
      <c r="CT151" s="293"/>
      <c r="CU151" s="293"/>
      <c r="CV151" s="293"/>
      <c r="CW151" s="293"/>
      <c r="CX151" s="293"/>
      <c r="CY151" s="293"/>
      <c r="CZ151" s="293"/>
      <c r="DA151" s="293"/>
      <c r="DB151" s="293"/>
      <c r="DC151" s="293"/>
      <c r="DD151" s="171" t="b">
        <f t="shared" si="17"/>
        <v>1</v>
      </c>
    </row>
    <row r="152" spans="1:108" x14ac:dyDescent="0.25">
      <c r="A152" s="169"/>
      <c r="B152" s="170"/>
      <c r="C152" s="170"/>
      <c r="D152" s="170"/>
      <c r="E152" s="170" t="str">
        <f t="shared" si="12"/>
        <v xml:space="preserve"> </v>
      </c>
      <c r="F152" s="170" t="str">
        <f t="shared" si="13"/>
        <v xml:space="preserve"> </v>
      </c>
      <c r="G152" s="170"/>
      <c r="H152" s="170" t="str">
        <f t="shared" si="14"/>
        <v>Enter owner</v>
      </c>
      <c r="I152" s="170" t="str">
        <f t="shared" si="15"/>
        <v xml:space="preserve"> </v>
      </c>
      <c r="J152" s="290" t="str">
        <f t="shared" si="16"/>
        <v xml:space="preserve"> </v>
      </c>
      <c r="K152" s="290"/>
      <c r="L152" s="290"/>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293"/>
      <c r="BL152" s="293"/>
      <c r="BM152" s="293"/>
      <c r="BN152" s="293"/>
      <c r="BO152" s="293"/>
      <c r="BP152" s="293"/>
      <c r="BQ152" s="293"/>
      <c r="BR152" s="293"/>
      <c r="BS152" s="293"/>
      <c r="BT152" s="293"/>
      <c r="BU152" s="293"/>
      <c r="BV152" s="293"/>
      <c r="BW152" s="293"/>
      <c r="BX152" s="293"/>
      <c r="BY152" s="293"/>
      <c r="BZ152" s="293"/>
      <c r="CA152" s="293"/>
      <c r="CB152" s="293"/>
      <c r="CC152" s="293"/>
      <c r="CD152" s="293"/>
      <c r="CE152" s="293"/>
      <c r="CF152" s="293"/>
      <c r="CG152" s="293"/>
      <c r="CH152" s="293"/>
      <c r="CI152" s="293"/>
      <c r="CJ152" s="293"/>
      <c r="CK152" s="293"/>
      <c r="CL152" s="293"/>
      <c r="CM152" s="293"/>
      <c r="CN152" s="293"/>
      <c r="CO152" s="293"/>
      <c r="CP152" s="293"/>
      <c r="CQ152" s="293"/>
      <c r="CR152" s="293"/>
      <c r="CS152" s="293"/>
      <c r="CT152" s="293"/>
      <c r="CU152" s="293"/>
      <c r="CV152" s="293"/>
      <c r="CW152" s="293"/>
      <c r="CX152" s="293"/>
      <c r="CY152" s="293"/>
      <c r="CZ152" s="293"/>
      <c r="DA152" s="293"/>
      <c r="DB152" s="293"/>
      <c r="DC152" s="293"/>
      <c r="DD152" s="171" t="b">
        <f t="shared" si="17"/>
        <v>1</v>
      </c>
    </row>
    <row r="153" spans="1:108" x14ac:dyDescent="0.25">
      <c r="A153" s="169"/>
      <c r="B153" s="170"/>
      <c r="C153" s="170"/>
      <c r="D153" s="170"/>
      <c r="E153" s="170" t="str">
        <f t="shared" si="12"/>
        <v xml:space="preserve"> </v>
      </c>
      <c r="F153" s="170" t="str">
        <f t="shared" si="13"/>
        <v xml:space="preserve"> </v>
      </c>
      <c r="G153" s="170"/>
      <c r="H153" s="170" t="str">
        <f t="shared" si="14"/>
        <v>Enter owner</v>
      </c>
      <c r="I153" s="170" t="str">
        <f t="shared" si="15"/>
        <v xml:space="preserve"> </v>
      </c>
      <c r="J153" s="290" t="str">
        <f t="shared" si="16"/>
        <v xml:space="preserve"> </v>
      </c>
      <c r="K153" s="290"/>
      <c r="L153" s="290"/>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293"/>
      <c r="BL153" s="293"/>
      <c r="BM153" s="293"/>
      <c r="BN153" s="293"/>
      <c r="BO153" s="293"/>
      <c r="BP153" s="293"/>
      <c r="BQ153" s="293"/>
      <c r="BR153" s="293"/>
      <c r="BS153" s="293"/>
      <c r="BT153" s="293"/>
      <c r="BU153" s="293"/>
      <c r="BV153" s="293"/>
      <c r="BW153" s="293"/>
      <c r="BX153" s="293"/>
      <c r="BY153" s="293"/>
      <c r="BZ153" s="293"/>
      <c r="CA153" s="293"/>
      <c r="CB153" s="293"/>
      <c r="CC153" s="293"/>
      <c r="CD153" s="293"/>
      <c r="CE153" s="293"/>
      <c r="CF153" s="293"/>
      <c r="CG153" s="293"/>
      <c r="CH153" s="293"/>
      <c r="CI153" s="293"/>
      <c r="CJ153" s="293"/>
      <c r="CK153" s="293"/>
      <c r="CL153" s="293"/>
      <c r="CM153" s="293"/>
      <c r="CN153" s="293"/>
      <c r="CO153" s="293"/>
      <c r="CP153" s="293"/>
      <c r="CQ153" s="293"/>
      <c r="CR153" s="293"/>
      <c r="CS153" s="293"/>
      <c r="CT153" s="293"/>
      <c r="CU153" s="293"/>
      <c r="CV153" s="293"/>
      <c r="CW153" s="293"/>
      <c r="CX153" s="293"/>
      <c r="CY153" s="293"/>
      <c r="CZ153" s="293"/>
      <c r="DA153" s="293"/>
      <c r="DB153" s="293"/>
      <c r="DC153" s="293"/>
      <c r="DD153" s="171" t="b">
        <f t="shared" si="17"/>
        <v>1</v>
      </c>
    </row>
    <row r="154" spans="1:108" x14ac:dyDescent="0.25">
      <c r="A154" s="169"/>
      <c r="B154" s="170"/>
      <c r="C154" s="170"/>
      <c r="D154" s="170"/>
      <c r="E154" s="170" t="str">
        <f t="shared" si="12"/>
        <v xml:space="preserve"> </v>
      </c>
      <c r="F154" s="170" t="str">
        <f t="shared" si="13"/>
        <v xml:space="preserve"> </v>
      </c>
      <c r="G154" s="170"/>
      <c r="H154" s="170" t="str">
        <f t="shared" si="14"/>
        <v>Enter owner</v>
      </c>
      <c r="I154" s="170" t="str">
        <f t="shared" si="15"/>
        <v xml:space="preserve"> </v>
      </c>
      <c r="J154" s="290" t="str">
        <f t="shared" si="16"/>
        <v xml:space="preserve"> </v>
      </c>
      <c r="K154" s="290"/>
      <c r="L154" s="290"/>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293"/>
      <c r="CD154" s="293"/>
      <c r="CE154" s="293"/>
      <c r="CF154" s="293"/>
      <c r="CG154" s="293"/>
      <c r="CH154" s="293"/>
      <c r="CI154" s="293"/>
      <c r="CJ154" s="293"/>
      <c r="CK154" s="293"/>
      <c r="CL154" s="293"/>
      <c r="CM154" s="293"/>
      <c r="CN154" s="293"/>
      <c r="CO154" s="293"/>
      <c r="CP154" s="293"/>
      <c r="CQ154" s="293"/>
      <c r="CR154" s="293"/>
      <c r="CS154" s="293"/>
      <c r="CT154" s="293"/>
      <c r="CU154" s="293"/>
      <c r="CV154" s="293"/>
      <c r="CW154" s="293"/>
      <c r="CX154" s="293"/>
      <c r="CY154" s="293"/>
      <c r="CZ154" s="293"/>
      <c r="DA154" s="293"/>
      <c r="DB154" s="293"/>
      <c r="DC154" s="293"/>
      <c r="DD154" s="171" t="b">
        <f t="shared" si="17"/>
        <v>1</v>
      </c>
    </row>
    <row r="155" spans="1:108" x14ac:dyDescent="0.25">
      <c r="A155" s="169"/>
      <c r="B155" s="170"/>
      <c r="C155" s="170"/>
      <c r="D155" s="170"/>
      <c r="E155" s="170" t="str">
        <f t="shared" si="12"/>
        <v xml:space="preserve"> </v>
      </c>
      <c r="F155" s="170" t="str">
        <f t="shared" si="13"/>
        <v xml:space="preserve"> </v>
      </c>
      <c r="G155" s="170"/>
      <c r="H155" s="170" t="str">
        <f t="shared" si="14"/>
        <v>Enter owner</v>
      </c>
      <c r="I155" s="170" t="str">
        <f t="shared" si="15"/>
        <v xml:space="preserve"> </v>
      </c>
      <c r="J155" s="290" t="str">
        <f t="shared" si="16"/>
        <v xml:space="preserve"> </v>
      </c>
      <c r="K155" s="290"/>
      <c r="L155" s="290"/>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293"/>
      <c r="BL155" s="293"/>
      <c r="BM155" s="293"/>
      <c r="BN155" s="293"/>
      <c r="BO155" s="293"/>
      <c r="BP155" s="293"/>
      <c r="BQ155" s="293"/>
      <c r="BR155" s="293"/>
      <c r="BS155" s="293"/>
      <c r="BT155" s="293"/>
      <c r="BU155" s="293"/>
      <c r="BV155" s="293"/>
      <c r="BW155" s="293"/>
      <c r="BX155" s="293"/>
      <c r="BY155" s="293"/>
      <c r="BZ155" s="293"/>
      <c r="CA155" s="293"/>
      <c r="CB155" s="293"/>
      <c r="CC155" s="293"/>
      <c r="CD155" s="293"/>
      <c r="CE155" s="293"/>
      <c r="CF155" s="293"/>
      <c r="CG155" s="293"/>
      <c r="CH155" s="293"/>
      <c r="CI155" s="293"/>
      <c r="CJ155" s="293"/>
      <c r="CK155" s="293"/>
      <c r="CL155" s="293"/>
      <c r="CM155" s="293"/>
      <c r="CN155" s="293"/>
      <c r="CO155" s="293"/>
      <c r="CP155" s="293"/>
      <c r="CQ155" s="293"/>
      <c r="CR155" s="293"/>
      <c r="CS155" s="293"/>
      <c r="CT155" s="293"/>
      <c r="CU155" s="293"/>
      <c r="CV155" s="293"/>
      <c r="CW155" s="293"/>
      <c r="CX155" s="293"/>
      <c r="CY155" s="293"/>
      <c r="CZ155" s="293"/>
      <c r="DA155" s="293"/>
      <c r="DB155" s="293"/>
      <c r="DC155" s="293"/>
      <c r="DD155" s="171" t="b">
        <f t="shared" si="17"/>
        <v>1</v>
      </c>
    </row>
    <row r="156" spans="1:108" x14ac:dyDescent="0.25">
      <c r="A156" s="169"/>
      <c r="B156" s="170"/>
      <c r="C156" s="170"/>
      <c r="D156" s="170"/>
      <c r="E156" s="170" t="str">
        <f t="shared" si="12"/>
        <v xml:space="preserve"> </v>
      </c>
      <c r="F156" s="170" t="str">
        <f t="shared" si="13"/>
        <v xml:space="preserve"> </v>
      </c>
      <c r="G156" s="170"/>
      <c r="H156" s="170" t="str">
        <f t="shared" si="14"/>
        <v>Enter owner</v>
      </c>
      <c r="I156" s="170" t="str">
        <f t="shared" si="15"/>
        <v xml:space="preserve"> </v>
      </c>
      <c r="J156" s="290" t="str">
        <f t="shared" si="16"/>
        <v xml:space="preserve"> </v>
      </c>
      <c r="K156" s="290"/>
      <c r="L156" s="290"/>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293"/>
      <c r="BL156" s="293"/>
      <c r="BM156" s="293"/>
      <c r="BN156" s="293"/>
      <c r="BO156" s="293"/>
      <c r="BP156" s="293"/>
      <c r="BQ156" s="293"/>
      <c r="BR156" s="293"/>
      <c r="BS156" s="293"/>
      <c r="BT156" s="293"/>
      <c r="BU156" s="293"/>
      <c r="BV156" s="293"/>
      <c r="BW156" s="293"/>
      <c r="BX156" s="293"/>
      <c r="BY156" s="293"/>
      <c r="BZ156" s="293"/>
      <c r="CA156" s="293"/>
      <c r="CB156" s="293"/>
      <c r="CC156" s="293"/>
      <c r="CD156" s="293"/>
      <c r="CE156" s="293"/>
      <c r="CF156" s="293"/>
      <c r="CG156" s="293"/>
      <c r="CH156" s="293"/>
      <c r="CI156" s="293"/>
      <c r="CJ156" s="293"/>
      <c r="CK156" s="293"/>
      <c r="CL156" s="293"/>
      <c r="CM156" s="293"/>
      <c r="CN156" s="293"/>
      <c r="CO156" s="293"/>
      <c r="CP156" s="293"/>
      <c r="CQ156" s="293"/>
      <c r="CR156" s="293"/>
      <c r="CS156" s="293"/>
      <c r="CT156" s="293"/>
      <c r="CU156" s="293"/>
      <c r="CV156" s="293"/>
      <c r="CW156" s="293"/>
      <c r="CX156" s="293"/>
      <c r="CY156" s="293"/>
      <c r="CZ156" s="293"/>
      <c r="DA156" s="293"/>
      <c r="DB156" s="293"/>
      <c r="DC156" s="293"/>
      <c r="DD156" s="171" t="b">
        <f t="shared" si="17"/>
        <v>1</v>
      </c>
    </row>
    <row r="157" spans="1:108" x14ac:dyDescent="0.25">
      <c r="A157" s="169"/>
      <c r="B157" s="170"/>
      <c r="C157" s="170"/>
      <c r="D157" s="170"/>
      <c r="E157" s="170" t="str">
        <f t="shared" si="12"/>
        <v xml:space="preserve"> </v>
      </c>
      <c r="F157" s="170" t="str">
        <f t="shared" si="13"/>
        <v xml:space="preserve"> </v>
      </c>
      <c r="G157" s="170"/>
      <c r="H157" s="170" t="str">
        <f t="shared" si="14"/>
        <v>Enter owner</v>
      </c>
      <c r="I157" s="170" t="str">
        <f t="shared" si="15"/>
        <v xml:space="preserve"> </v>
      </c>
      <c r="J157" s="290" t="str">
        <f t="shared" si="16"/>
        <v xml:space="preserve"> </v>
      </c>
      <c r="K157" s="290"/>
      <c r="L157" s="290"/>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293"/>
      <c r="BL157" s="293"/>
      <c r="BM157" s="293"/>
      <c r="BN157" s="293"/>
      <c r="BO157" s="293"/>
      <c r="BP157" s="293"/>
      <c r="BQ157" s="293"/>
      <c r="BR157" s="293"/>
      <c r="BS157" s="293"/>
      <c r="BT157" s="293"/>
      <c r="BU157" s="293"/>
      <c r="BV157" s="293"/>
      <c r="BW157" s="293"/>
      <c r="BX157" s="293"/>
      <c r="BY157" s="293"/>
      <c r="BZ157" s="293"/>
      <c r="CA157" s="293"/>
      <c r="CB157" s="293"/>
      <c r="CC157" s="293"/>
      <c r="CD157" s="293"/>
      <c r="CE157" s="293"/>
      <c r="CF157" s="293"/>
      <c r="CG157" s="293"/>
      <c r="CH157" s="293"/>
      <c r="CI157" s="293"/>
      <c r="CJ157" s="293"/>
      <c r="CK157" s="293"/>
      <c r="CL157" s="293"/>
      <c r="CM157" s="293"/>
      <c r="CN157" s="293"/>
      <c r="CO157" s="293"/>
      <c r="CP157" s="293"/>
      <c r="CQ157" s="293"/>
      <c r="CR157" s="293"/>
      <c r="CS157" s="293"/>
      <c r="CT157" s="293"/>
      <c r="CU157" s="293"/>
      <c r="CV157" s="293"/>
      <c r="CW157" s="293"/>
      <c r="CX157" s="293"/>
      <c r="CY157" s="293"/>
      <c r="CZ157" s="293"/>
      <c r="DA157" s="293"/>
      <c r="DB157" s="293"/>
      <c r="DC157" s="293"/>
      <c r="DD157" s="171" t="b">
        <f t="shared" si="17"/>
        <v>1</v>
      </c>
    </row>
    <row r="158" spans="1:108" x14ac:dyDescent="0.25">
      <c r="A158" s="169"/>
      <c r="B158" s="170"/>
      <c r="C158" s="170"/>
      <c r="D158" s="170"/>
      <c r="E158" s="170" t="str">
        <f t="shared" si="12"/>
        <v xml:space="preserve"> </v>
      </c>
      <c r="F158" s="170" t="str">
        <f t="shared" si="13"/>
        <v xml:space="preserve"> </v>
      </c>
      <c r="G158" s="170"/>
      <c r="H158" s="170" t="str">
        <f t="shared" si="14"/>
        <v>Enter owner</v>
      </c>
      <c r="I158" s="170" t="str">
        <f t="shared" si="15"/>
        <v xml:space="preserve"> </v>
      </c>
      <c r="J158" s="290" t="str">
        <f t="shared" si="16"/>
        <v xml:space="preserve"> </v>
      </c>
      <c r="K158" s="290"/>
      <c r="L158" s="290"/>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293"/>
      <c r="BL158" s="293"/>
      <c r="BM158" s="293"/>
      <c r="BN158" s="293"/>
      <c r="BO158" s="293"/>
      <c r="BP158" s="293"/>
      <c r="BQ158" s="293"/>
      <c r="BR158" s="293"/>
      <c r="BS158" s="293"/>
      <c r="BT158" s="293"/>
      <c r="BU158" s="293"/>
      <c r="BV158" s="293"/>
      <c r="BW158" s="293"/>
      <c r="BX158" s="293"/>
      <c r="BY158" s="293"/>
      <c r="BZ158" s="293"/>
      <c r="CA158" s="293"/>
      <c r="CB158" s="293"/>
      <c r="CC158" s="293"/>
      <c r="CD158" s="293"/>
      <c r="CE158" s="293"/>
      <c r="CF158" s="293"/>
      <c r="CG158" s="293"/>
      <c r="CH158" s="293"/>
      <c r="CI158" s="293"/>
      <c r="CJ158" s="293"/>
      <c r="CK158" s="293"/>
      <c r="CL158" s="293"/>
      <c r="CM158" s="293"/>
      <c r="CN158" s="293"/>
      <c r="CO158" s="293"/>
      <c r="CP158" s="293"/>
      <c r="CQ158" s="293"/>
      <c r="CR158" s="293"/>
      <c r="CS158" s="293"/>
      <c r="CT158" s="293"/>
      <c r="CU158" s="293"/>
      <c r="CV158" s="293"/>
      <c r="CW158" s="293"/>
      <c r="CX158" s="293"/>
      <c r="CY158" s="293"/>
      <c r="CZ158" s="293"/>
      <c r="DA158" s="293"/>
      <c r="DB158" s="293"/>
      <c r="DC158" s="293"/>
      <c r="DD158" s="171" t="b">
        <f t="shared" si="17"/>
        <v>1</v>
      </c>
    </row>
    <row r="159" spans="1:108" x14ac:dyDescent="0.25">
      <c r="A159" s="169"/>
      <c r="B159" s="170"/>
      <c r="C159" s="170"/>
      <c r="D159" s="170"/>
      <c r="E159" s="170" t="str">
        <f t="shared" si="12"/>
        <v xml:space="preserve"> </v>
      </c>
      <c r="F159" s="170" t="str">
        <f t="shared" si="13"/>
        <v xml:space="preserve"> </v>
      </c>
      <c r="G159" s="170"/>
      <c r="H159" s="170" t="str">
        <f t="shared" si="14"/>
        <v>Enter owner</v>
      </c>
      <c r="I159" s="170" t="str">
        <f t="shared" si="15"/>
        <v xml:space="preserve"> </v>
      </c>
      <c r="J159" s="290" t="str">
        <f t="shared" si="16"/>
        <v xml:space="preserve"> </v>
      </c>
      <c r="K159" s="290"/>
      <c r="L159" s="290"/>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293"/>
      <c r="BL159" s="293"/>
      <c r="BM159" s="293"/>
      <c r="BN159" s="293"/>
      <c r="BO159" s="293"/>
      <c r="BP159" s="293"/>
      <c r="BQ159" s="293"/>
      <c r="BR159" s="293"/>
      <c r="BS159" s="293"/>
      <c r="BT159" s="293"/>
      <c r="BU159" s="293"/>
      <c r="BV159" s="293"/>
      <c r="BW159" s="293"/>
      <c r="BX159" s="293"/>
      <c r="BY159" s="293"/>
      <c r="BZ159" s="293"/>
      <c r="CA159" s="293"/>
      <c r="CB159" s="293"/>
      <c r="CC159" s="293"/>
      <c r="CD159" s="293"/>
      <c r="CE159" s="293"/>
      <c r="CF159" s="293"/>
      <c r="CG159" s="293"/>
      <c r="CH159" s="293"/>
      <c r="CI159" s="293"/>
      <c r="CJ159" s="293"/>
      <c r="CK159" s="293"/>
      <c r="CL159" s="293"/>
      <c r="CM159" s="293"/>
      <c r="CN159" s="293"/>
      <c r="CO159" s="293"/>
      <c r="CP159" s="293"/>
      <c r="CQ159" s="293"/>
      <c r="CR159" s="293"/>
      <c r="CS159" s="293"/>
      <c r="CT159" s="293"/>
      <c r="CU159" s="293"/>
      <c r="CV159" s="293"/>
      <c r="CW159" s="293"/>
      <c r="CX159" s="293"/>
      <c r="CY159" s="293"/>
      <c r="CZ159" s="293"/>
      <c r="DA159" s="293"/>
      <c r="DB159" s="293"/>
      <c r="DC159" s="293"/>
      <c r="DD159" s="171" t="b">
        <f t="shared" si="17"/>
        <v>1</v>
      </c>
    </row>
    <row r="160" spans="1:108" x14ac:dyDescent="0.25">
      <c r="A160" s="169"/>
      <c r="B160" s="170"/>
      <c r="C160" s="170"/>
      <c r="D160" s="170"/>
      <c r="E160" s="170" t="str">
        <f t="shared" si="12"/>
        <v xml:space="preserve"> </v>
      </c>
      <c r="F160" s="170" t="str">
        <f t="shared" si="13"/>
        <v xml:space="preserve"> </v>
      </c>
      <c r="G160" s="170"/>
      <c r="H160" s="170" t="str">
        <f t="shared" si="14"/>
        <v>Enter owner</v>
      </c>
      <c r="I160" s="170" t="str">
        <f t="shared" si="15"/>
        <v xml:space="preserve"> </v>
      </c>
      <c r="J160" s="290" t="str">
        <f t="shared" si="16"/>
        <v xml:space="preserve"> </v>
      </c>
      <c r="K160" s="290"/>
      <c r="L160" s="290"/>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171" t="b">
        <f t="shared" si="17"/>
        <v>1</v>
      </c>
    </row>
    <row r="161" spans="1:108" x14ac:dyDescent="0.25">
      <c r="A161" s="169"/>
      <c r="B161" s="170"/>
      <c r="C161" s="170"/>
      <c r="D161" s="170"/>
      <c r="E161" s="170" t="str">
        <f t="shared" si="12"/>
        <v xml:space="preserve"> </v>
      </c>
      <c r="F161" s="170" t="str">
        <f t="shared" si="13"/>
        <v xml:space="preserve"> </v>
      </c>
      <c r="G161" s="170"/>
      <c r="H161" s="170" t="str">
        <f t="shared" si="14"/>
        <v>Enter owner</v>
      </c>
      <c r="I161" s="170" t="str">
        <f t="shared" si="15"/>
        <v xml:space="preserve"> </v>
      </c>
      <c r="J161" s="290" t="str">
        <f t="shared" si="16"/>
        <v xml:space="preserve"> </v>
      </c>
      <c r="K161" s="290"/>
      <c r="L161" s="290"/>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293"/>
      <c r="BL161" s="293"/>
      <c r="BM161" s="293"/>
      <c r="BN161" s="293"/>
      <c r="BO161" s="293"/>
      <c r="BP161" s="293"/>
      <c r="BQ161" s="293"/>
      <c r="BR161" s="293"/>
      <c r="BS161" s="293"/>
      <c r="BT161" s="293"/>
      <c r="BU161" s="293"/>
      <c r="BV161" s="293"/>
      <c r="BW161" s="293"/>
      <c r="BX161" s="293"/>
      <c r="BY161" s="293"/>
      <c r="BZ161" s="293"/>
      <c r="CA161" s="293"/>
      <c r="CB161" s="293"/>
      <c r="CC161" s="293"/>
      <c r="CD161" s="293"/>
      <c r="CE161" s="293"/>
      <c r="CF161" s="293"/>
      <c r="CG161" s="293"/>
      <c r="CH161" s="293"/>
      <c r="CI161" s="293"/>
      <c r="CJ161" s="293"/>
      <c r="CK161" s="293"/>
      <c r="CL161" s="293"/>
      <c r="CM161" s="293"/>
      <c r="CN161" s="293"/>
      <c r="CO161" s="293"/>
      <c r="CP161" s="293"/>
      <c r="CQ161" s="293"/>
      <c r="CR161" s="293"/>
      <c r="CS161" s="293"/>
      <c r="CT161" s="293"/>
      <c r="CU161" s="293"/>
      <c r="CV161" s="293"/>
      <c r="CW161" s="293"/>
      <c r="CX161" s="293"/>
      <c r="CY161" s="293"/>
      <c r="CZ161" s="293"/>
      <c r="DA161" s="293"/>
      <c r="DB161" s="293"/>
      <c r="DC161" s="293"/>
      <c r="DD161" s="171" t="b">
        <f t="shared" si="17"/>
        <v>1</v>
      </c>
    </row>
    <row r="162" spans="1:108" x14ac:dyDescent="0.25">
      <c r="A162" s="169"/>
      <c r="B162" s="170"/>
      <c r="C162" s="170"/>
      <c r="D162" s="170"/>
      <c r="E162" s="170" t="str">
        <f t="shared" si="12"/>
        <v xml:space="preserve"> </v>
      </c>
      <c r="F162" s="170" t="str">
        <f t="shared" si="13"/>
        <v xml:space="preserve"> </v>
      </c>
      <c r="G162" s="170"/>
      <c r="H162" s="170" t="str">
        <f t="shared" si="14"/>
        <v>Enter owner</v>
      </c>
      <c r="I162" s="170" t="str">
        <f t="shared" si="15"/>
        <v xml:space="preserve"> </v>
      </c>
      <c r="J162" s="290" t="str">
        <f t="shared" si="16"/>
        <v xml:space="preserve"> </v>
      </c>
      <c r="K162" s="290"/>
      <c r="L162" s="290"/>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293"/>
      <c r="BL162" s="293"/>
      <c r="BM162" s="293"/>
      <c r="BN162" s="293"/>
      <c r="BO162" s="293"/>
      <c r="BP162" s="293"/>
      <c r="BQ162" s="293"/>
      <c r="BR162" s="293"/>
      <c r="BS162" s="293"/>
      <c r="BT162" s="293"/>
      <c r="BU162" s="293"/>
      <c r="BV162" s="293"/>
      <c r="BW162" s="293"/>
      <c r="BX162" s="293"/>
      <c r="BY162" s="293"/>
      <c r="BZ162" s="293"/>
      <c r="CA162" s="293"/>
      <c r="CB162" s="293"/>
      <c r="CC162" s="293"/>
      <c r="CD162" s="293"/>
      <c r="CE162" s="293"/>
      <c r="CF162" s="293"/>
      <c r="CG162" s="293"/>
      <c r="CH162" s="293"/>
      <c r="CI162" s="293"/>
      <c r="CJ162" s="293"/>
      <c r="CK162" s="293"/>
      <c r="CL162" s="293"/>
      <c r="CM162" s="293"/>
      <c r="CN162" s="293"/>
      <c r="CO162" s="293"/>
      <c r="CP162" s="293"/>
      <c r="CQ162" s="293"/>
      <c r="CR162" s="293"/>
      <c r="CS162" s="293"/>
      <c r="CT162" s="293"/>
      <c r="CU162" s="293"/>
      <c r="CV162" s="293"/>
      <c r="CW162" s="293"/>
      <c r="CX162" s="293"/>
      <c r="CY162" s="293"/>
      <c r="CZ162" s="293"/>
      <c r="DA162" s="293"/>
      <c r="DB162" s="293"/>
      <c r="DC162" s="293"/>
      <c r="DD162" s="171" t="b">
        <f t="shared" si="17"/>
        <v>1</v>
      </c>
    </row>
    <row r="163" spans="1:108" x14ac:dyDescent="0.25">
      <c r="A163" s="169"/>
      <c r="B163" s="170"/>
      <c r="C163" s="170"/>
      <c r="D163" s="170"/>
      <c r="E163" s="170" t="str">
        <f t="shared" si="12"/>
        <v xml:space="preserve"> </v>
      </c>
      <c r="F163" s="170" t="str">
        <f t="shared" si="13"/>
        <v xml:space="preserve"> </v>
      </c>
      <c r="G163" s="170"/>
      <c r="H163" s="170" t="str">
        <f t="shared" si="14"/>
        <v>Enter owner</v>
      </c>
      <c r="I163" s="170" t="str">
        <f t="shared" si="15"/>
        <v xml:space="preserve"> </v>
      </c>
      <c r="J163" s="290" t="str">
        <f t="shared" si="16"/>
        <v xml:space="preserve"> </v>
      </c>
      <c r="K163" s="290"/>
      <c r="L163" s="290"/>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293"/>
      <c r="BL163" s="293"/>
      <c r="BM163" s="293"/>
      <c r="BN163" s="293"/>
      <c r="BO163" s="293"/>
      <c r="BP163" s="293"/>
      <c r="BQ163" s="293"/>
      <c r="BR163" s="293"/>
      <c r="BS163" s="293"/>
      <c r="BT163" s="293"/>
      <c r="BU163" s="293"/>
      <c r="BV163" s="293"/>
      <c r="BW163" s="293"/>
      <c r="BX163" s="293"/>
      <c r="BY163" s="293"/>
      <c r="BZ163" s="293"/>
      <c r="CA163" s="293"/>
      <c r="CB163" s="293"/>
      <c r="CC163" s="293"/>
      <c r="CD163" s="293"/>
      <c r="CE163" s="293"/>
      <c r="CF163" s="293"/>
      <c r="CG163" s="293"/>
      <c r="CH163" s="293"/>
      <c r="CI163" s="293"/>
      <c r="CJ163" s="293"/>
      <c r="CK163" s="293"/>
      <c r="CL163" s="293"/>
      <c r="CM163" s="293"/>
      <c r="CN163" s="293"/>
      <c r="CO163" s="293"/>
      <c r="CP163" s="293"/>
      <c r="CQ163" s="293"/>
      <c r="CR163" s="293"/>
      <c r="CS163" s="293"/>
      <c r="CT163" s="293"/>
      <c r="CU163" s="293"/>
      <c r="CV163" s="293"/>
      <c r="CW163" s="293"/>
      <c r="CX163" s="293"/>
      <c r="CY163" s="293"/>
      <c r="CZ163" s="293"/>
      <c r="DA163" s="293"/>
      <c r="DB163" s="293"/>
      <c r="DC163" s="293"/>
      <c r="DD163" s="171" t="b">
        <f t="shared" si="17"/>
        <v>1</v>
      </c>
    </row>
    <row r="164" spans="1:108" x14ac:dyDescent="0.25">
      <c r="A164" s="169"/>
      <c r="B164" s="170"/>
      <c r="C164" s="170"/>
      <c r="D164" s="170"/>
      <c r="E164" s="170" t="str">
        <f t="shared" si="12"/>
        <v xml:space="preserve"> </v>
      </c>
      <c r="F164" s="170" t="str">
        <f t="shared" si="13"/>
        <v xml:space="preserve"> </v>
      </c>
      <c r="G164" s="170"/>
      <c r="H164" s="170" t="str">
        <f t="shared" si="14"/>
        <v>Enter owner</v>
      </c>
      <c r="I164" s="170" t="str">
        <f t="shared" si="15"/>
        <v xml:space="preserve"> </v>
      </c>
      <c r="J164" s="290" t="str">
        <f t="shared" si="16"/>
        <v xml:space="preserve"> </v>
      </c>
      <c r="K164" s="290"/>
      <c r="L164" s="290"/>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293"/>
      <c r="AK164" s="293"/>
      <c r="AL164" s="293"/>
      <c r="AM164" s="293"/>
      <c r="AN164" s="293"/>
      <c r="AO164" s="293"/>
      <c r="AP164" s="293"/>
      <c r="AQ164" s="293"/>
      <c r="AR164" s="293"/>
      <c r="AS164" s="293"/>
      <c r="AT164" s="293"/>
      <c r="AU164" s="293"/>
      <c r="AV164" s="293"/>
      <c r="AW164" s="293"/>
      <c r="AX164" s="293"/>
      <c r="AY164" s="293"/>
      <c r="AZ164" s="293"/>
      <c r="BA164" s="293"/>
      <c r="BB164" s="293"/>
      <c r="BC164" s="293"/>
      <c r="BD164" s="293"/>
      <c r="BE164" s="293"/>
      <c r="BF164" s="293"/>
      <c r="BG164" s="293"/>
      <c r="BH164" s="293"/>
      <c r="BI164" s="293"/>
      <c r="BJ164" s="293"/>
      <c r="BK164" s="293"/>
      <c r="BL164" s="293"/>
      <c r="BM164" s="293"/>
      <c r="BN164" s="293"/>
      <c r="BO164" s="293"/>
      <c r="BP164" s="293"/>
      <c r="BQ164" s="293"/>
      <c r="BR164" s="293"/>
      <c r="BS164" s="293"/>
      <c r="BT164" s="293"/>
      <c r="BU164" s="293"/>
      <c r="BV164" s="293"/>
      <c r="BW164" s="293"/>
      <c r="BX164" s="293"/>
      <c r="BY164" s="293"/>
      <c r="BZ164" s="293"/>
      <c r="CA164" s="293"/>
      <c r="CB164" s="293"/>
      <c r="CC164" s="293"/>
      <c r="CD164" s="293"/>
      <c r="CE164" s="293"/>
      <c r="CF164" s="293"/>
      <c r="CG164" s="293"/>
      <c r="CH164" s="293"/>
      <c r="CI164" s="293"/>
      <c r="CJ164" s="293"/>
      <c r="CK164" s="293"/>
      <c r="CL164" s="293"/>
      <c r="CM164" s="293"/>
      <c r="CN164" s="293"/>
      <c r="CO164" s="293"/>
      <c r="CP164" s="293"/>
      <c r="CQ164" s="293"/>
      <c r="CR164" s="293"/>
      <c r="CS164" s="293"/>
      <c r="CT164" s="293"/>
      <c r="CU164" s="293"/>
      <c r="CV164" s="293"/>
      <c r="CW164" s="293"/>
      <c r="CX164" s="293"/>
      <c r="CY164" s="293"/>
      <c r="CZ164" s="293"/>
      <c r="DA164" s="293"/>
      <c r="DB164" s="293"/>
      <c r="DC164" s="293"/>
      <c r="DD164" s="171" t="b">
        <f t="shared" si="17"/>
        <v>1</v>
      </c>
    </row>
    <row r="165" spans="1:108" x14ac:dyDescent="0.25">
      <c r="A165" s="169"/>
      <c r="B165" s="170"/>
      <c r="C165" s="170"/>
      <c r="D165" s="170"/>
      <c r="E165" s="170" t="str">
        <f t="shared" si="12"/>
        <v xml:space="preserve"> </v>
      </c>
      <c r="F165" s="170" t="str">
        <f t="shared" si="13"/>
        <v xml:space="preserve"> </v>
      </c>
      <c r="G165" s="170"/>
      <c r="H165" s="170" t="str">
        <f t="shared" si="14"/>
        <v>Enter owner</v>
      </c>
      <c r="I165" s="170" t="str">
        <f t="shared" si="15"/>
        <v xml:space="preserve"> </v>
      </c>
      <c r="J165" s="290" t="str">
        <f t="shared" si="16"/>
        <v xml:space="preserve"> </v>
      </c>
      <c r="K165" s="290"/>
      <c r="L165" s="290"/>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293"/>
      <c r="AK165" s="293"/>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171" t="b">
        <f t="shared" si="17"/>
        <v>1</v>
      </c>
    </row>
    <row r="166" spans="1:108" x14ac:dyDescent="0.25">
      <c r="A166" s="169"/>
      <c r="B166" s="170"/>
      <c r="C166" s="170"/>
      <c r="D166" s="170"/>
      <c r="E166" s="170" t="str">
        <f t="shared" si="12"/>
        <v xml:space="preserve"> </v>
      </c>
      <c r="F166" s="170" t="str">
        <f t="shared" si="13"/>
        <v xml:space="preserve"> </v>
      </c>
      <c r="G166" s="170"/>
      <c r="H166" s="170" t="str">
        <f t="shared" si="14"/>
        <v>Enter owner</v>
      </c>
      <c r="I166" s="170" t="str">
        <f t="shared" si="15"/>
        <v xml:space="preserve"> </v>
      </c>
      <c r="J166" s="290" t="str">
        <f t="shared" si="16"/>
        <v xml:space="preserve"> </v>
      </c>
      <c r="K166" s="290"/>
      <c r="L166" s="290"/>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293"/>
      <c r="AK166" s="293"/>
      <c r="AL166" s="293"/>
      <c r="AM166" s="293"/>
      <c r="AN166" s="293"/>
      <c r="AO166" s="293"/>
      <c r="AP166" s="293"/>
      <c r="AQ166" s="293"/>
      <c r="AR166" s="293"/>
      <c r="AS166" s="293"/>
      <c r="AT166" s="293"/>
      <c r="AU166" s="293"/>
      <c r="AV166" s="293"/>
      <c r="AW166" s="293"/>
      <c r="AX166" s="293"/>
      <c r="AY166" s="293"/>
      <c r="AZ166" s="293"/>
      <c r="BA166" s="293"/>
      <c r="BB166" s="293"/>
      <c r="BC166" s="293"/>
      <c r="BD166" s="293"/>
      <c r="BE166" s="293"/>
      <c r="BF166" s="293"/>
      <c r="BG166" s="293"/>
      <c r="BH166" s="293"/>
      <c r="BI166" s="293"/>
      <c r="BJ166" s="293"/>
      <c r="BK166" s="293"/>
      <c r="BL166" s="293"/>
      <c r="BM166" s="293"/>
      <c r="BN166" s="293"/>
      <c r="BO166" s="293"/>
      <c r="BP166" s="293"/>
      <c r="BQ166" s="293"/>
      <c r="BR166" s="293"/>
      <c r="BS166" s="293"/>
      <c r="BT166" s="293"/>
      <c r="BU166" s="293"/>
      <c r="BV166" s="293"/>
      <c r="BW166" s="293"/>
      <c r="BX166" s="293"/>
      <c r="BY166" s="293"/>
      <c r="BZ166" s="293"/>
      <c r="CA166" s="293"/>
      <c r="CB166" s="293"/>
      <c r="CC166" s="293"/>
      <c r="CD166" s="293"/>
      <c r="CE166" s="293"/>
      <c r="CF166" s="293"/>
      <c r="CG166" s="293"/>
      <c r="CH166" s="293"/>
      <c r="CI166" s="293"/>
      <c r="CJ166" s="293"/>
      <c r="CK166" s="293"/>
      <c r="CL166" s="293"/>
      <c r="CM166" s="293"/>
      <c r="CN166" s="293"/>
      <c r="CO166" s="293"/>
      <c r="CP166" s="293"/>
      <c r="CQ166" s="293"/>
      <c r="CR166" s="293"/>
      <c r="CS166" s="293"/>
      <c r="CT166" s="293"/>
      <c r="CU166" s="293"/>
      <c r="CV166" s="293"/>
      <c r="CW166" s="293"/>
      <c r="CX166" s="293"/>
      <c r="CY166" s="293"/>
      <c r="CZ166" s="293"/>
      <c r="DA166" s="293"/>
      <c r="DB166" s="293"/>
      <c r="DC166" s="293"/>
      <c r="DD166" s="171" t="b">
        <f t="shared" si="17"/>
        <v>1</v>
      </c>
    </row>
    <row r="167" spans="1:108" x14ac:dyDescent="0.25">
      <c r="A167" s="169"/>
      <c r="B167" s="170"/>
      <c r="C167" s="170"/>
      <c r="D167" s="170"/>
      <c r="E167" s="170" t="str">
        <f t="shared" si="12"/>
        <v xml:space="preserve"> </v>
      </c>
      <c r="F167" s="170" t="str">
        <f t="shared" si="13"/>
        <v xml:space="preserve"> </v>
      </c>
      <c r="G167" s="170"/>
      <c r="H167" s="170" t="str">
        <f t="shared" si="14"/>
        <v>Enter owner</v>
      </c>
      <c r="I167" s="170" t="str">
        <f t="shared" si="15"/>
        <v xml:space="preserve"> </v>
      </c>
      <c r="J167" s="290" t="str">
        <f t="shared" si="16"/>
        <v xml:space="preserve"> </v>
      </c>
      <c r="K167" s="290"/>
      <c r="L167" s="290"/>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293"/>
      <c r="AK167" s="293"/>
      <c r="AL167" s="293"/>
      <c r="AM167" s="293"/>
      <c r="AN167" s="293"/>
      <c r="AO167" s="293"/>
      <c r="AP167" s="293"/>
      <c r="AQ167" s="293"/>
      <c r="AR167" s="293"/>
      <c r="AS167" s="293"/>
      <c r="AT167" s="293"/>
      <c r="AU167" s="293"/>
      <c r="AV167" s="293"/>
      <c r="AW167" s="293"/>
      <c r="AX167" s="293"/>
      <c r="AY167" s="293"/>
      <c r="AZ167" s="293"/>
      <c r="BA167" s="293"/>
      <c r="BB167" s="293"/>
      <c r="BC167" s="293"/>
      <c r="BD167" s="293"/>
      <c r="BE167" s="293"/>
      <c r="BF167" s="293"/>
      <c r="BG167" s="293"/>
      <c r="BH167" s="293"/>
      <c r="BI167" s="293"/>
      <c r="BJ167" s="293"/>
      <c r="BK167" s="293"/>
      <c r="BL167" s="293"/>
      <c r="BM167" s="293"/>
      <c r="BN167" s="293"/>
      <c r="BO167" s="293"/>
      <c r="BP167" s="293"/>
      <c r="BQ167" s="293"/>
      <c r="BR167" s="293"/>
      <c r="BS167" s="293"/>
      <c r="BT167" s="293"/>
      <c r="BU167" s="293"/>
      <c r="BV167" s="293"/>
      <c r="BW167" s="293"/>
      <c r="BX167" s="293"/>
      <c r="BY167" s="293"/>
      <c r="BZ167" s="293"/>
      <c r="CA167" s="293"/>
      <c r="CB167" s="293"/>
      <c r="CC167" s="293"/>
      <c r="CD167" s="293"/>
      <c r="CE167" s="293"/>
      <c r="CF167" s="293"/>
      <c r="CG167" s="293"/>
      <c r="CH167" s="293"/>
      <c r="CI167" s="293"/>
      <c r="CJ167" s="293"/>
      <c r="CK167" s="293"/>
      <c r="CL167" s="293"/>
      <c r="CM167" s="293"/>
      <c r="CN167" s="293"/>
      <c r="CO167" s="293"/>
      <c r="CP167" s="293"/>
      <c r="CQ167" s="293"/>
      <c r="CR167" s="293"/>
      <c r="CS167" s="293"/>
      <c r="CT167" s="293"/>
      <c r="CU167" s="293"/>
      <c r="CV167" s="293"/>
      <c r="CW167" s="293"/>
      <c r="CX167" s="293"/>
      <c r="CY167" s="293"/>
      <c r="CZ167" s="293"/>
      <c r="DA167" s="293"/>
      <c r="DB167" s="293"/>
      <c r="DC167" s="293"/>
      <c r="DD167" s="171" t="b">
        <f t="shared" si="17"/>
        <v>1</v>
      </c>
    </row>
    <row r="168" spans="1:108" x14ac:dyDescent="0.25">
      <c r="A168" s="169"/>
      <c r="B168" s="170"/>
      <c r="C168" s="170"/>
      <c r="D168" s="170"/>
      <c r="E168" s="170" t="str">
        <f t="shared" si="12"/>
        <v xml:space="preserve"> </v>
      </c>
      <c r="F168" s="170" t="str">
        <f t="shared" si="13"/>
        <v xml:space="preserve"> </v>
      </c>
      <c r="G168" s="170"/>
      <c r="H168" s="170" t="str">
        <f t="shared" si="14"/>
        <v>Enter owner</v>
      </c>
      <c r="I168" s="170" t="str">
        <f t="shared" si="15"/>
        <v xml:space="preserve"> </v>
      </c>
      <c r="J168" s="290" t="str">
        <f t="shared" si="16"/>
        <v xml:space="preserve"> </v>
      </c>
      <c r="K168" s="290"/>
      <c r="L168" s="290"/>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293"/>
      <c r="AK168" s="293"/>
      <c r="AL168" s="293"/>
      <c r="AM168" s="293"/>
      <c r="AN168" s="293"/>
      <c r="AO168" s="293"/>
      <c r="AP168" s="293"/>
      <c r="AQ168" s="293"/>
      <c r="AR168" s="293"/>
      <c r="AS168" s="293"/>
      <c r="AT168" s="293"/>
      <c r="AU168" s="293"/>
      <c r="AV168" s="293"/>
      <c r="AW168" s="293"/>
      <c r="AX168" s="293"/>
      <c r="AY168" s="293"/>
      <c r="AZ168" s="293"/>
      <c r="BA168" s="293"/>
      <c r="BB168" s="293"/>
      <c r="BC168" s="293"/>
      <c r="BD168" s="293"/>
      <c r="BE168" s="293"/>
      <c r="BF168" s="293"/>
      <c r="BG168" s="293"/>
      <c r="BH168" s="293"/>
      <c r="BI168" s="293"/>
      <c r="BJ168" s="293"/>
      <c r="BK168" s="293"/>
      <c r="BL168" s="293"/>
      <c r="BM168" s="293"/>
      <c r="BN168" s="293"/>
      <c r="BO168" s="293"/>
      <c r="BP168" s="293"/>
      <c r="BQ168" s="293"/>
      <c r="BR168" s="293"/>
      <c r="BS168" s="293"/>
      <c r="BT168" s="293"/>
      <c r="BU168" s="293"/>
      <c r="BV168" s="293"/>
      <c r="BW168" s="293"/>
      <c r="BX168" s="293"/>
      <c r="BY168" s="293"/>
      <c r="BZ168" s="293"/>
      <c r="CA168" s="293"/>
      <c r="CB168" s="293"/>
      <c r="CC168" s="293"/>
      <c r="CD168" s="293"/>
      <c r="CE168" s="293"/>
      <c r="CF168" s="293"/>
      <c r="CG168" s="293"/>
      <c r="CH168" s="293"/>
      <c r="CI168" s="293"/>
      <c r="CJ168" s="293"/>
      <c r="CK168" s="293"/>
      <c r="CL168" s="293"/>
      <c r="CM168" s="293"/>
      <c r="CN168" s="293"/>
      <c r="CO168" s="293"/>
      <c r="CP168" s="293"/>
      <c r="CQ168" s="293"/>
      <c r="CR168" s="293"/>
      <c r="CS168" s="293"/>
      <c r="CT168" s="293"/>
      <c r="CU168" s="293"/>
      <c r="CV168" s="293"/>
      <c r="CW168" s="293"/>
      <c r="CX168" s="293"/>
      <c r="CY168" s="293"/>
      <c r="CZ168" s="293"/>
      <c r="DA168" s="293"/>
      <c r="DB168" s="293"/>
      <c r="DC168" s="293"/>
      <c r="DD168" s="171" t="b">
        <f t="shared" si="17"/>
        <v>1</v>
      </c>
    </row>
    <row r="169" spans="1:108" x14ac:dyDescent="0.25">
      <c r="A169" s="169"/>
      <c r="B169" s="170"/>
      <c r="C169" s="170"/>
      <c r="D169" s="170"/>
      <c r="E169" s="170" t="str">
        <f t="shared" si="12"/>
        <v xml:space="preserve"> </v>
      </c>
      <c r="F169" s="170" t="str">
        <f t="shared" si="13"/>
        <v xml:space="preserve"> </v>
      </c>
      <c r="G169" s="170"/>
      <c r="H169" s="170" t="str">
        <f t="shared" si="14"/>
        <v>Enter owner</v>
      </c>
      <c r="I169" s="170" t="str">
        <f t="shared" si="15"/>
        <v xml:space="preserve"> </v>
      </c>
      <c r="J169" s="290" t="str">
        <f t="shared" si="16"/>
        <v xml:space="preserve"> </v>
      </c>
      <c r="K169" s="290"/>
      <c r="L169" s="290"/>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293"/>
      <c r="AK169" s="293"/>
      <c r="AL169" s="293"/>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3"/>
      <c r="CP169" s="293"/>
      <c r="CQ169" s="293"/>
      <c r="CR169" s="293"/>
      <c r="CS169" s="293"/>
      <c r="CT169" s="293"/>
      <c r="CU169" s="293"/>
      <c r="CV169" s="293"/>
      <c r="CW169" s="293"/>
      <c r="CX169" s="293"/>
      <c r="CY169" s="293"/>
      <c r="CZ169" s="293"/>
      <c r="DA169" s="293"/>
      <c r="DB169" s="293"/>
      <c r="DC169" s="293"/>
      <c r="DD169" s="171" t="b">
        <f t="shared" si="17"/>
        <v>1</v>
      </c>
    </row>
    <row r="170" spans="1:108" x14ac:dyDescent="0.25">
      <c r="A170" s="169"/>
      <c r="B170" s="170"/>
      <c r="C170" s="170"/>
      <c r="D170" s="170"/>
      <c r="E170" s="170" t="str">
        <f t="shared" si="12"/>
        <v xml:space="preserve"> </v>
      </c>
      <c r="F170" s="170" t="str">
        <f t="shared" si="13"/>
        <v xml:space="preserve"> </v>
      </c>
      <c r="G170" s="170"/>
      <c r="H170" s="170" t="str">
        <f t="shared" si="14"/>
        <v>Enter owner</v>
      </c>
      <c r="I170" s="170" t="str">
        <f t="shared" si="15"/>
        <v xml:space="preserve"> </v>
      </c>
      <c r="J170" s="290" t="str">
        <f t="shared" si="16"/>
        <v xml:space="preserve"> </v>
      </c>
      <c r="K170" s="290"/>
      <c r="L170" s="290"/>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293"/>
      <c r="AK170" s="293"/>
      <c r="AL170" s="293"/>
      <c r="AM170" s="293"/>
      <c r="AN170" s="293"/>
      <c r="AO170" s="293"/>
      <c r="AP170" s="293"/>
      <c r="AQ170" s="293"/>
      <c r="AR170" s="293"/>
      <c r="AS170" s="293"/>
      <c r="AT170" s="293"/>
      <c r="AU170" s="293"/>
      <c r="AV170" s="293"/>
      <c r="AW170" s="293"/>
      <c r="AX170" s="293"/>
      <c r="AY170" s="293"/>
      <c r="AZ170" s="293"/>
      <c r="BA170" s="293"/>
      <c r="BB170" s="293"/>
      <c r="BC170" s="293"/>
      <c r="BD170" s="293"/>
      <c r="BE170" s="293"/>
      <c r="BF170" s="293"/>
      <c r="BG170" s="293"/>
      <c r="BH170" s="293"/>
      <c r="BI170" s="293"/>
      <c r="BJ170" s="293"/>
      <c r="BK170" s="293"/>
      <c r="BL170" s="293"/>
      <c r="BM170" s="293"/>
      <c r="BN170" s="293"/>
      <c r="BO170" s="293"/>
      <c r="BP170" s="293"/>
      <c r="BQ170" s="293"/>
      <c r="BR170" s="293"/>
      <c r="BS170" s="293"/>
      <c r="BT170" s="293"/>
      <c r="BU170" s="293"/>
      <c r="BV170" s="293"/>
      <c r="BW170" s="293"/>
      <c r="BX170" s="293"/>
      <c r="BY170" s="293"/>
      <c r="BZ170" s="293"/>
      <c r="CA170" s="293"/>
      <c r="CB170" s="293"/>
      <c r="CC170" s="293"/>
      <c r="CD170" s="293"/>
      <c r="CE170" s="293"/>
      <c r="CF170" s="293"/>
      <c r="CG170" s="293"/>
      <c r="CH170" s="293"/>
      <c r="CI170" s="293"/>
      <c r="CJ170" s="293"/>
      <c r="CK170" s="293"/>
      <c r="CL170" s="293"/>
      <c r="CM170" s="293"/>
      <c r="CN170" s="293"/>
      <c r="CO170" s="293"/>
      <c r="CP170" s="293"/>
      <c r="CQ170" s="293"/>
      <c r="CR170" s="293"/>
      <c r="CS170" s="293"/>
      <c r="CT170" s="293"/>
      <c r="CU170" s="293"/>
      <c r="CV170" s="293"/>
      <c r="CW170" s="293"/>
      <c r="CX170" s="293"/>
      <c r="CY170" s="293"/>
      <c r="CZ170" s="293"/>
      <c r="DA170" s="293"/>
      <c r="DB170" s="293"/>
      <c r="DC170" s="293"/>
      <c r="DD170" s="171" t="b">
        <f t="shared" si="17"/>
        <v>1</v>
      </c>
    </row>
    <row r="171" spans="1:108" x14ac:dyDescent="0.25">
      <c r="A171" s="169"/>
      <c r="B171" s="170"/>
      <c r="C171" s="170"/>
      <c r="D171" s="170"/>
      <c r="E171" s="170" t="str">
        <f t="shared" si="12"/>
        <v xml:space="preserve"> </v>
      </c>
      <c r="F171" s="170" t="str">
        <f t="shared" si="13"/>
        <v xml:space="preserve"> </v>
      </c>
      <c r="G171" s="170"/>
      <c r="H171" s="170" t="str">
        <f t="shared" si="14"/>
        <v>Enter owner</v>
      </c>
      <c r="I171" s="170" t="str">
        <f t="shared" si="15"/>
        <v xml:space="preserve"> </v>
      </c>
      <c r="J171" s="290" t="str">
        <f t="shared" si="16"/>
        <v xml:space="preserve"> </v>
      </c>
      <c r="K171" s="290"/>
      <c r="L171" s="290"/>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293"/>
      <c r="CD171" s="293"/>
      <c r="CE171" s="293"/>
      <c r="CF171" s="293"/>
      <c r="CG171" s="293"/>
      <c r="CH171" s="293"/>
      <c r="CI171" s="293"/>
      <c r="CJ171" s="293"/>
      <c r="CK171" s="293"/>
      <c r="CL171" s="293"/>
      <c r="CM171" s="293"/>
      <c r="CN171" s="293"/>
      <c r="CO171" s="293"/>
      <c r="CP171" s="293"/>
      <c r="CQ171" s="293"/>
      <c r="CR171" s="293"/>
      <c r="CS171" s="293"/>
      <c r="CT171" s="293"/>
      <c r="CU171" s="293"/>
      <c r="CV171" s="293"/>
      <c r="CW171" s="293"/>
      <c r="CX171" s="293"/>
      <c r="CY171" s="293"/>
      <c r="CZ171" s="293"/>
      <c r="DA171" s="293"/>
      <c r="DB171" s="293"/>
      <c r="DC171" s="293"/>
      <c r="DD171" s="171" t="b">
        <f t="shared" si="17"/>
        <v>1</v>
      </c>
    </row>
    <row r="172" spans="1:108" x14ac:dyDescent="0.25">
      <c r="A172" s="169"/>
      <c r="B172" s="170"/>
      <c r="C172" s="170"/>
      <c r="D172" s="170"/>
      <c r="E172" s="170" t="str">
        <f t="shared" si="12"/>
        <v xml:space="preserve"> </v>
      </c>
      <c r="F172" s="170" t="str">
        <f t="shared" si="13"/>
        <v xml:space="preserve"> </v>
      </c>
      <c r="G172" s="170"/>
      <c r="H172" s="170" t="str">
        <f t="shared" si="14"/>
        <v>Enter owner</v>
      </c>
      <c r="I172" s="170" t="str">
        <f t="shared" si="15"/>
        <v xml:space="preserve"> </v>
      </c>
      <c r="J172" s="290" t="str">
        <f t="shared" si="16"/>
        <v xml:space="preserve"> </v>
      </c>
      <c r="K172" s="290"/>
      <c r="L172" s="290"/>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293"/>
      <c r="AK172" s="293"/>
      <c r="AL172" s="293"/>
      <c r="AM172" s="293"/>
      <c r="AN172" s="293"/>
      <c r="AO172" s="293"/>
      <c r="AP172" s="293"/>
      <c r="AQ172" s="293"/>
      <c r="AR172" s="293"/>
      <c r="AS172" s="293"/>
      <c r="AT172" s="293"/>
      <c r="AU172" s="293"/>
      <c r="AV172" s="293"/>
      <c r="AW172" s="293"/>
      <c r="AX172" s="293"/>
      <c r="AY172" s="293"/>
      <c r="AZ172" s="293"/>
      <c r="BA172" s="293"/>
      <c r="BB172" s="293"/>
      <c r="BC172" s="293"/>
      <c r="BD172" s="293"/>
      <c r="BE172" s="293"/>
      <c r="BF172" s="293"/>
      <c r="BG172" s="293"/>
      <c r="BH172" s="293"/>
      <c r="BI172" s="293"/>
      <c r="BJ172" s="293"/>
      <c r="BK172" s="293"/>
      <c r="BL172" s="293"/>
      <c r="BM172" s="293"/>
      <c r="BN172" s="293"/>
      <c r="BO172" s="293"/>
      <c r="BP172" s="293"/>
      <c r="BQ172" s="293"/>
      <c r="BR172" s="293"/>
      <c r="BS172" s="293"/>
      <c r="BT172" s="293"/>
      <c r="BU172" s="293"/>
      <c r="BV172" s="293"/>
      <c r="BW172" s="293"/>
      <c r="BX172" s="293"/>
      <c r="BY172" s="293"/>
      <c r="BZ172" s="293"/>
      <c r="CA172" s="293"/>
      <c r="CB172" s="293"/>
      <c r="CC172" s="293"/>
      <c r="CD172" s="293"/>
      <c r="CE172" s="293"/>
      <c r="CF172" s="293"/>
      <c r="CG172" s="293"/>
      <c r="CH172" s="293"/>
      <c r="CI172" s="293"/>
      <c r="CJ172" s="293"/>
      <c r="CK172" s="293"/>
      <c r="CL172" s="293"/>
      <c r="CM172" s="293"/>
      <c r="CN172" s="293"/>
      <c r="CO172" s="293"/>
      <c r="CP172" s="293"/>
      <c r="CQ172" s="293"/>
      <c r="CR172" s="293"/>
      <c r="CS172" s="293"/>
      <c r="CT172" s="293"/>
      <c r="CU172" s="293"/>
      <c r="CV172" s="293"/>
      <c r="CW172" s="293"/>
      <c r="CX172" s="293"/>
      <c r="CY172" s="293"/>
      <c r="CZ172" s="293"/>
      <c r="DA172" s="293"/>
      <c r="DB172" s="293"/>
      <c r="DC172" s="293"/>
      <c r="DD172" s="171" t="b">
        <f t="shared" si="17"/>
        <v>1</v>
      </c>
    </row>
    <row r="173" spans="1:108" x14ac:dyDescent="0.25">
      <c r="A173" s="169"/>
      <c r="B173" s="170"/>
      <c r="C173" s="170"/>
      <c r="D173" s="170"/>
      <c r="E173" s="170" t="str">
        <f t="shared" si="12"/>
        <v xml:space="preserve"> </v>
      </c>
      <c r="F173" s="170" t="str">
        <f t="shared" si="13"/>
        <v xml:space="preserve"> </v>
      </c>
      <c r="G173" s="170"/>
      <c r="H173" s="170" t="str">
        <f t="shared" si="14"/>
        <v>Enter owner</v>
      </c>
      <c r="I173" s="170" t="str">
        <f t="shared" si="15"/>
        <v xml:space="preserve"> </v>
      </c>
      <c r="J173" s="290" t="str">
        <f t="shared" si="16"/>
        <v xml:space="preserve"> </v>
      </c>
      <c r="K173" s="290"/>
      <c r="L173" s="290"/>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293"/>
      <c r="AK173" s="293"/>
      <c r="AL173" s="293"/>
      <c r="AM173" s="293"/>
      <c r="AN173" s="293"/>
      <c r="AO173" s="293"/>
      <c r="AP173" s="293"/>
      <c r="AQ173" s="293"/>
      <c r="AR173" s="293"/>
      <c r="AS173" s="293"/>
      <c r="AT173" s="293"/>
      <c r="AU173" s="293"/>
      <c r="AV173" s="293"/>
      <c r="AW173" s="293"/>
      <c r="AX173" s="293"/>
      <c r="AY173" s="293"/>
      <c r="AZ173" s="293"/>
      <c r="BA173" s="293"/>
      <c r="BB173" s="293"/>
      <c r="BC173" s="293"/>
      <c r="BD173" s="293"/>
      <c r="BE173" s="293"/>
      <c r="BF173" s="293"/>
      <c r="BG173" s="293"/>
      <c r="BH173" s="293"/>
      <c r="BI173" s="293"/>
      <c r="BJ173" s="293"/>
      <c r="BK173" s="293"/>
      <c r="BL173" s="293"/>
      <c r="BM173" s="293"/>
      <c r="BN173" s="293"/>
      <c r="BO173" s="293"/>
      <c r="BP173" s="293"/>
      <c r="BQ173" s="293"/>
      <c r="BR173" s="293"/>
      <c r="BS173" s="293"/>
      <c r="BT173" s="293"/>
      <c r="BU173" s="293"/>
      <c r="BV173" s="293"/>
      <c r="BW173" s="293"/>
      <c r="BX173" s="293"/>
      <c r="BY173" s="293"/>
      <c r="BZ173" s="293"/>
      <c r="CA173" s="293"/>
      <c r="CB173" s="293"/>
      <c r="CC173" s="293"/>
      <c r="CD173" s="293"/>
      <c r="CE173" s="293"/>
      <c r="CF173" s="293"/>
      <c r="CG173" s="293"/>
      <c r="CH173" s="293"/>
      <c r="CI173" s="293"/>
      <c r="CJ173" s="293"/>
      <c r="CK173" s="293"/>
      <c r="CL173" s="293"/>
      <c r="CM173" s="293"/>
      <c r="CN173" s="293"/>
      <c r="CO173" s="293"/>
      <c r="CP173" s="293"/>
      <c r="CQ173" s="293"/>
      <c r="CR173" s="293"/>
      <c r="CS173" s="293"/>
      <c r="CT173" s="293"/>
      <c r="CU173" s="293"/>
      <c r="CV173" s="293"/>
      <c r="CW173" s="293"/>
      <c r="CX173" s="293"/>
      <c r="CY173" s="293"/>
      <c r="CZ173" s="293"/>
      <c r="DA173" s="293"/>
      <c r="DB173" s="293"/>
      <c r="DC173" s="293"/>
      <c r="DD173" s="171" t="b">
        <f t="shared" si="17"/>
        <v>1</v>
      </c>
    </row>
    <row r="174" spans="1:108" x14ac:dyDescent="0.25">
      <c r="A174" s="169"/>
      <c r="B174" s="170"/>
      <c r="C174" s="170"/>
      <c r="D174" s="170"/>
      <c r="E174" s="170" t="str">
        <f t="shared" si="12"/>
        <v xml:space="preserve"> </v>
      </c>
      <c r="F174" s="170" t="str">
        <f t="shared" si="13"/>
        <v xml:space="preserve"> </v>
      </c>
      <c r="G174" s="170"/>
      <c r="H174" s="170" t="str">
        <f t="shared" si="14"/>
        <v>Enter owner</v>
      </c>
      <c r="I174" s="170" t="str">
        <f t="shared" si="15"/>
        <v xml:space="preserve"> </v>
      </c>
      <c r="J174" s="290" t="str">
        <f t="shared" si="16"/>
        <v xml:space="preserve"> </v>
      </c>
      <c r="K174" s="290"/>
      <c r="L174" s="290"/>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293"/>
      <c r="CD174" s="293"/>
      <c r="CE174" s="293"/>
      <c r="CF174" s="293"/>
      <c r="CG174" s="293"/>
      <c r="CH174" s="293"/>
      <c r="CI174" s="293"/>
      <c r="CJ174" s="293"/>
      <c r="CK174" s="293"/>
      <c r="CL174" s="293"/>
      <c r="CM174" s="293"/>
      <c r="CN174" s="293"/>
      <c r="CO174" s="293"/>
      <c r="CP174" s="293"/>
      <c r="CQ174" s="293"/>
      <c r="CR174" s="293"/>
      <c r="CS174" s="293"/>
      <c r="CT174" s="293"/>
      <c r="CU174" s="293"/>
      <c r="CV174" s="293"/>
      <c r="CW174" s="293"/>
      <c r="CX174" s="293"/>
      <c r="CY174" s="293"/>
      <c r="CZ174" s="293"/>
      <c r="DA174" s="293"/>
      <c r="DB174" s="293"/>
      <c r="DC174" s="293"/>
      <c r="DD174" s="171" t="b">
        <f t="shared" si="17"/>
        <v>1</v>
      </c>
    </row>
    <row r="175" spans="1:108" x14ac:dyDescent="0.25">
      <c r="A175" s="169"/>
      <c r="B175" s="170"/>
      <c r="C175" s="170"/>
      <c r="D175" s="170"/>
      <c r="E175" s="170" t="str">
        <f t="shared" si="12"/>
        <v xml:space="preserve"> </v>
      </c>
      <c r="F175" s="170" t="str">
        <f t="shared" si="13"/>
        <v xml:space="preserve"> </v>
      </c>
      <c r="G175" s="170"/>
      <c r="H175" s="170" t="str">
        <f t="shared" si="14"/>
        <v>Enter owner</v>
      </c>
      <c r="I175" s="170" t="str">
        <f t="shared" si="15"/>
        <v xml:space="preserve"> </v>
      </c>
      <c r="J175" s="290" t="str">
        <f t="shared" si="16"/>
        <v xml:space="preserve"> </v>
      </c>
      <c r="K175" s="290"/>
      <c r="L175" s="290"/>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c r="AI175" s="293"/>
      <c r="AJ175" s="293"/>
      <c r="AK175" s="293"/>
      <c r="AL175" s="293"/>
      <c r="AM175" s="293"/>
      <c r="AN175" s="293"/>
      <c r="AO175" s="293"/>
      <c r="AP175" s="293"/>
      <c r="AQ175" s="293"/>
      <c r="AR175" s="293"/>
      <c r="AS175" s="293"/>
      <c r="AT175" s="293"/>
      <c r="AU175" s="293"/>
      <c r="AV175" s="293"/>
      <c r="AW175" s="293"/>
      <c r="AX175" s="293"/>
      <c r="AY175" s="293"/>
      <c r="AZ175" s="293"/>
      <c r="BA175" s="293"/>
      <c r="BB175" s="293"/>
      <c r="BC175" s="293"/>
      <c r="BD175" s="293"/>
      <c r="BE175" s="293"/>
      <c r="BF175" s="293"/>
      <c r="BG175" s="293"/>
      <c r="BH175" s="293"/>
      <c r="BI175" s="293"/>
      <c r="BJ175" s="293"/>
      <c r="BK175" s="293"/>
      <c r="BL175" s="293"/>
      <c r="BM175" s="293"/>
      <c r="BN175" s="293"/>
      <c r="BO175" s="293"/>
      <c r="BP175" s="293"/>
      <c r="BQ175" s="293"/>
      <c r="BR175" s="293"/>
      <c r="BS175" s="293"/>
      <c r="BT175" s="293"/>
      <c r="BU175" s="293"/>
      <c r="BV175" s="293"/>
      <c r="BW175" s="293"/>
      <c r="BX175" s="293"/>
      <c r="BY175" s="293"/>
      <c r="BZ175" s="293"/>
      <c r="CA175" s="293"/>
      <c r="CB175" s="293"/>
      <c r="CC175" s="293"/>
      <c r="CD175" s="293"/>
      <c r="CE175" s="293"/>
      <c r="CF175" s="293"/>
      <c r="CG175" s="293"/>
      <c r="CH175" s="293"/>
      <c r="CI175" s="293"/>
      <c r="CJ175" s="293"/>
      <c r="CK175" s="293"/>
      <c r="CL175" s="293"/>
      <c r="CM175" s="293"/>
      <c r="CN175" s="293"/>
      <c r="CO175" s="293"/>
      <c r="CP175" s="293"/>
      <c r="CQ175" s="293"/>
      <c r="CR175" s="293"/>
      <c r="CS175" s="293"/>
      <c r="CT175" s="293"/>
      <c r="CU175" s="293"/>
      <c r="CV175" s="293"/>
      <c r="CW175" s="293"/>
      <c r="CX175" s="293"/>
      <c r="CY175" s="293"/>
      <c r="CZ175" s="293"/>
      <c r="DA175" s="293"/>
      <c r="DB175" s="293"/>
      <c r="DC175" s="293"/>
      <c r="DD175" s="171" t="b">
        <f t="shared" si="17"/>
        <v>1</v>
      </c>
    </row>
    <row r="176" spans="1:108" x14ac:dyDescent="0.25">
      <c r="A176" s="169"/>
      <c r="B176" s="170"/>
      <c r="C176" s="170"/>
      <c r="D176" s="170"/>
      <c r="E176" s="170" t="str">
        <f t="shared" si="12"/>
        <v xml:space="preserve"> </v>
      </c>
      <c r="F176" s="170" t="str">
        <f t="shared" si="13"/>
        <v xml:space="preserve"> </v>
      </c>
      <c r="G176" s="170"/>
      <c r="H176" s="170" t="str">
        <f t="shared" si="14"/>
        <v>Enter owner</v>
      </c>
      <c r="I176" s="170" t="str">
        <f t="shared" si="15"/>
        <v xml:space="preserve"> </v>
      </c>
      <c r="J176" s="290" t="str">
        <f t="shared" si="16"/>
        <v xml:space="preserve"> </v>
      </c>
      <c r="K176" s="290"/>
      <c r="L176" s="290"/>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c r="AI176" s="293"/>
      <c r="AJ176" s="293"/>
      <c r="AK176" s="293"/>
      <c r="AL176" s="293"/>
      <c r="AM176" s="293"/>
      <c r="AN176" s="293"/>
      <c r="AO176" s="293"/>
      <c r="AP176" s="293"/>
      <c r="AQ176" s="293"/>
      <c r="AR176" s="293"/>
      <c r="AS176" s="293"/>
      <c r="AT176" s="293"/>
      <c r="AU176" s="293"/>
      <c r="AV176" s="293"/>
      <c r="AW176" s="293"/>
      <c r="AX176" s="293"/>
      <c r="AY176" s="293"/>
      <c r="AZ176" s="293"/>
      <c r="BA176" s="293"/>
      <c r="BB176" s="293"/>
      <c r="BC176" s="293"/>
      <c r="BD176" s="293"/>
      <c r="BE176" s="293"/>
      <c r="BF176" s="293"/>
      <c r="BG176" s="293"/>
      <c r="BH176" s="293"/>
      <c r="BI176" s="293"/>
      <c r="BJ176" s="293"/>
      <c r="BK176" s="293"/>
      <c r="BL176" s="293"/>
      <c r="BM176" s="293"/>
      <c r="BN176" s="293"/>
      <c r="BO176" s="293"/>
      <c r="BP176" s="293"/>
      <c r="BQ176" s="293"/>
      <c r="BR176" s="293"/>
      <c r="BS176" s="293"/>
      <c r="BT176" s="293"/>
      <c r="BU176" s="293"/>
      <c r="BV176" s="293"/>
      <c r="BW176" s="293"/>
      <c r="BX176" s="293"/>
      <c r="BY176" s="293"/>
      <c r="BZ176" s="293"/>
      <c r="CA176" s="293"/>
      <c r="CB176" s="293"/>
      <c r="CC176" s="293"/>
      <c r="CD176" s="293"/>
      <c r="CE176" s="293"/>
      <c r="CF176" s="293"/>
      <c r="CG176" s="293"/>
      <c r="CH176" s="293"/>
      <c r="CI176" s="293"/>
      <c r="CJ176" s="293"/>
      <c r="CK176" s="293"/>
      <c r="CL176" s="293"/>
      <c r="CM176" s="293"/>
      <c r="CN176" s="293"/>
      <c r="CO176" s="293"/>
      <c r="CP176" s="293"/>
      <c r="CQ176" s="293"/>
      <c r="CR176" s="293"/>
      <c r="CS176" s="293"/>
      <c r="CT176" s="293"/>
      <c r="CU176" s="293"/>
      <c r="CV176" s="293"/>
      <c r="CW176" s="293"/>
      <c r="CX176" s="293"/>
      <c r="CY176" s="293"/>
      <c r="CZ176" s="293"/>
      <c r="DA176" s="293"/>
      <c r="DB176" s="293"/>
      <c r="DC176" s="293"/>
      <c r="DD176" s="171" t="b">
        <f t="shared" si="17"/>
        <v>1</v>
      </c>
    </row>
    <row r="177" spans="1:108" x14ac:dyDescent="0.25">
      <c r="A177" s="169"/>
      <c r="B177" s="170"/>
      <c r="C177" s="170"/>
      <c r="D177" s="170"/>
      <c r="E177" s="170" t="str">
        <f t="shared" si="12"/>
        <v xml:space="preserve"> </v>
      </c>
      <c r="F177" s="170" t="str">
        <f t="shared" si="13"/>
        <v xml:space="preserve"> </v>
      </c>
      <c r="G177" s="170"/>
      <c r="H177" s="170" t="str">
        <f t="shared" si="14"/>
        <v>Enter owner</v>
      </c>
      <c r="I177" s="170" t="str">
        <f t="shared" si="15"/>
        <v xml:space="preserve"> </v>
      </c>
      <c r="J177" s="290" t="str">
        <f t="shared" si="16"/>
        <v xml:space="preserve"> </v>
      </c>
      <c r="K177" s="290"/>
      <c r="L177" s="290"/>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293"/>
      <c r="CD177" s="293"/>
      <c r="CE177" s="293"/>
      <c r="CF177" s="293"/>
      <c r="CG177" s="293"/>
      <c r="CH177" s="293"/>
      <c r="CI177" s="293"/>
      <c r="CJ177" s="293"/>
      <c r="CK177" s="293"/>
      <c r="CL177" s="293"/>
      <c r="CM177" s="293"/>
      <c r="CN177" s="293"/>
      <c r="CO177" s="293"/>
      <c r="CP177" s="293"/>
      <c r="CQ177" s="293"/>
      <c r="CR177" s="293"/>
      <c r="CS177" s="293"/>
      <c r="CT177" s="293"/>
      <c r="CU177" s="293"/>
      <c r="CV177" s="293"/>
      <c r="CW177" s="293"/>
      <c r="CX177" s="293"/>
      <c r="CY177" s="293"/>
      <c r="CZ177" s="293"/>
      <c r="DA177" s="293"/>
      <c r="DB177" s="293"/>
      <c r="DC177" s="293"/>
      <c r="DD177" s="171" t="b">
        <f t="shared" si="17"/>
        <v>1</v>
      </c>
    </row>
    <row r="178" spans="1:108" x14ac:dyDescent="0.25">
      <c r="A178" s="169"/>
      <c r="B178" s="170"/>
      <c r="C178" s="170"/>
      <c r="D178" s="170"/>
      <c r="E178" s="170" t="str">
        <f t="shared" si="12"/>
        <v xml:space="preserve"> </v>
      </c>
      <c r="F178" s="170" t="str">
        <f t="shared" si="13"/>
        <v xml:space="preserve"> </v>
      </c>
      <c r="G178" s="170"/>
      <c r="H178" s="170" t="str">
        <f t="shared" si="14"/>
        <v>Enter owner</v>
      </c>
      <c r="I178" s="170" t="str">
        <f t="shared" si="15"/>
        <v xml:space="preserve"> </v>
      </c>
      <c r="J178" s="290" t="str">
        <f t="shared" si="16"/>
        <v xml:space="preserve"> </v>
      </c>
      <c r="K178" s="290"/>
      <c r="L178" s="290"/>
      <c r="M178" s="293"/>
      <c r="N178" s="293"/>
      <c r="O178" s="293"/>
      <c r="P178" s="293"/>
      <c r="Q178" s="293"/>
      <c r="R178" s="293"/>
      <c r="S178" s="293"/>
      <c r="T178" s="293"/>
      <c r="U178" s="293"/>
      <c r="V178" s="293"/>
      <c r="W178" s="293"/>
      <c r="X178" s="293"/>
      <c r="Y178" s="293"/>
      <c r="Z178" s="293"/>
      <c r="AA178" s="293"/>
      <c r="AB178" s="293"/>
      <c r="AC178" s="293"/>
      <c r="AD178" s="293"/>
      <c r="AE178" s="293"/>
      <c r="AF178" s="293"/>
      <c r="AG178" s="293"/>
      <c r="AH178" s="293"/>
      <c r="AI178" s="293"/>
      <c r="AJ178" s="293"/>
      <c r="AK178" s="293"/>
      <c r="AL178" s="293"/>
      <c r="AM178" s="293"/>
      <c r="AN178" s="293"/>
      <c r="AO178" s="293"/>
      <c r="AP178" s="293"/>
      <c r="AQ178" s="293"/>
      <c r="AR178" s="293"/>
      <c r="AS178" s="293"/>
      <c r="AT178" s="293"/>
      <c r="AU178" s="293"/>
      <c r="AV178" s="293"/>
      <c r="AW178" s="293"/>
      <c r="AX178" s="293"/>
      <c r="AY178" s="293"/>
      <c r="AZ178" s="293"/>
      <c r="BA178" s="293"/>
      <c r="BB178" s="293"/>
      <c r="BC178" s="293"/>
      <c r="BD178" s="293"/>
      <c r="BE178" s="293"/>
      <c r="BF178" s="293"/>
      <c r="BG178" s="293"/>
      <c r="BH178" s="293"/>
      <c r="BI178" s="293"/>
      <c r="BJ178" s="293"/>
      <c r="BK178" s="293"/>
      <c r="BL178" s="293"/>
      <c r="BM178" s="293"/>
      <c r="BN178" s="293"/>
      <c r="BO178" s="293"/>
      <c r="BP178" s="293"/>
      <c r="BQ178" s="293"/>
      <c r="BR178" s="293"/>
      <c r="BS178" s="293"/>
      <c r="BT178" s="293"/>
      <c r="BU178" s="293"/>
      <c r="BV178" s="293"/>
      <c r="BW178" s="293"/>
      <c r="BX178" s="293"/>
      <c r="BY178" s="293"/>
      <c r="BZ178" s="293"/>
      <c r="CA178" s="293"/>
      <c r="CB178" s="293"/>
      <c r="CC178" s="293"/>
      <c r="CD178" s="293"/>
      <c r="CE178" s="293"/>
      <c r="CF178" s="293"/>
      <c r="CG178" s="293"/>
      <c r="CH178" s="293"/>
      <c r="CI178" s="293"/>
      <c r="CJ178" s="293"/>
      <c r="CK178" s="293"/>
      <c r="CL178" s="293"/>
      <c r="CM178" s="293"/>
      <c r="CN178" s="293"/>
      <c r="CO178" s="293"/>
      <c r="CP178" s="293"/>
      <c r="CQ178" s="293"/>
      <c r="CR178" s="293"/>
      <c r="CS178" s="293"/>
      <c r="CT178" s="293"/>
      <c r="CU178" s="293"/>
      <c r="CV178" s="293"/>
      <c r="CW178" s="293"/>
      <c r="CX178" s="293"/>
      <c r="CY178" s="293"/>
      <c r="CZ178" s="293"/>
      <c r="DA178" s="293"/>
      <c r="DB178" s="293"/>
      <c r="DC178" s="293"/>
      <c r="DD178" s="171" t="b">
        <f t="shared" si="17"/>
        <v>1</v>
      </c>
    </row>
    <row r="179" spans="1:108" x14ac:dyDescent="0.25">
      <c r="A179" s="169"/>
      <c r="B179" s="170"/>
      <c r="C179" s="170"/>
      <c r="D179" s="170"/>
      <c r="E179" s="170" t="str">
        <f t="shared" si="12"/>
        <v xml:space="preserve"> </v>
      </c>
      <c r="F179" s="170" t="str">
        <f t="shared" si="13"/>
        <v xml:space="preserve"> </v>
      </c>
      <c r="G179" s="170"/>
      <c r="H179" s="170" t="str">
        <f t="shared" si="14"/>
        <v>Enter owner</v>
      </c>
      <c r="I179" s="170" t="str">
        <f t="shared" si="15"/>
        <v xml:space="preserve"> </v>
      </c>
      <c r="J179" s="290" t="str">
        <f t="shared" si="16"/>
        <v xml:space="preserve"> </v>
      </c>
      <c r="K179" s="290"/>
      <c r="L179" s="290"/>
      <c r="M179" s="293"/>
      <c r="N179" s="293"/>
      <c r="O179" s="293"/>
      <c r="P179" s="293"/>
      <c r="Q179" s="293"/>
      <c r="R179" s="293"/>
      <c r="S179" s="293"/>
      <c r="T179" s="293"/>
      <c r="U179" s="293"/>
      <c r="V179" s="293"/>
      <c r="W179" s="293"/>
      <c r="X179" s="293"/>
      <c r="Y179" s="293"/>
      <c r="Z179" s="293"/>
      <c r="AA179" s="293"/>
      <c r="AB179" s="293"/>
      <c r="AC179" s="293"/>
      <c r="AD179" s="293"/>
      <c r="AE179" s="293"/>
      <c r="AF179" s="293"/>
      <c r="AG179" s="293"/>
      <c r="AH179" s="293"/>
      <c r="AI179" s="293"/>
      <c r="AJ179" s="293"/>
      <c r="AK179" s="293"/>
      <c r="AL179" s="293"/>
      <c r="AM179" s="293"/>
      <c r="AN179" s="293"/>
      <c r="AO179" s="293"/>
      <c r="AP179" s="293"/>
      <c r="AQ179" s="293"/>
      <c r="AR179" s="293"/>
      <c r="AS179" s="293"/>
      <c r="AT179" s="293"/>
      <c r="AU179" s="293"/>
      <c r="AV179" s="293"/>
      <c r="AW179" s="293"/>
      <c r="AX179" s="293"/>
      <c r="AY179" s="293"/>
      <c r="AZ179" s="293"/>
      <c r="BA179" s="293"/>
      <c r="BB179" s="293"/>
      <c r="BC179" s="293"/>
      <c r="BD179" s="293"/>
      <c r="BE179" s="293"/>
      <c r="BF179" s="293"/>
      <c r="BG179" s="293"/>
      <c r="BH179" s="293"/>
      <c r="BI179" s="293"/>
      <c r="BJ179" s="293"/>
      <c r="BK179" s="293"/>
      <c r="BL179" s="293"/>
      <c r="BM179" s="293"/>
      <c r="BN179" s="293"/>
      <c r="BO179" s="293"/>
      <c r="BP179" s="293"/>
      <c r="BQ179" s="293"/>
      <c r="BR179" s="293"/>
      <c r="BS179" s="293"/>
      <c r="BT179" s="293"/>
      <c r="BU179" s="293"/>
      <c r="BV179" s="293"/>
      <c r="BW179" s="293"/>
      <c r="BX179" s="293"/>
      <c r="BY179" s="293"/>
      <c r="BZ179" s="293"/>
      <c r="CA179" s="293"/>
      <c r="CB179" s="293"/>
      <c r="CC179" s="293"/>
      <c r="CD179" s="293"/>
      <c r="CE179" s="293"/>
      <c r="CF179" s="293"/>
      <c r="CG179" s="293"/>
      <c r="CH179" s="293"/>
      <c r="CI179" s="293"/>
      <c r="CJ179" s="293"/>
      <c r="CK179" s="293"/>
      <c r="CL179" s="293"/>
      <c r="CM179" s="293"/>
      <c r="CN179" s="293"/>
      <c r="CO179" s="293"/>
      <c r="CP179" s="293"/>
      <c r="CQ179" s="293"/>
      <c r="CR179" s="293"/>
      <c r="CS179" s="293"/>
      <c r="CT179" s="293"/>
      <c r="CU179" s="293"/>
      <c r="CV179" s="293"/>
      <c r="CW179" s="293"/>
      <c r="CX179" s="293"/>
      <c r="CY179" s="293"/>
      <c r="CZ179" s="293"/>
      <c r="DA179" s="293"/>
      <c r="DB179" s="293"/>
      <c r="DC179" s="293"/>
      <c r="DD179" s="171" t="b">
        <f t="shared" si="17"/>
        <v>1</v>
      </c>
    </row>
    <row r="180" spans="1:108" x14ac:dyDescent="0.25">
      <c r="A180" s="169"/>
      <c r="B180" s="170"/>
      <c r="C180" s="170"/>
      <c r="D180" s="170"/>
      <c r="E180" s="170" t="str">
        <f t="shared" si="12"/>
        <v xml:space="preserve"> </v>
      </c>
      <c r="F180" s="170" t="str">
        <f t="shared" si="13"/>
        <v xml:space="preserve"> </v>
      </c>
      <c r="G180" s="170"/>
      <c r="H180" s="170" t="str">
        <f t="shared" si="14"/>
        <v>Enter owner</v>
      </c>
      <c r="I180" s="170" t="str">
        <f t="shared" si="15"/>
        <v xml:space="preserve"> </v>
      </c>
      <c r="J180" s="290" t="str">
        <f t="shared" si="16"/>
        <v xml:space="preserve"> </v>
      </c>
      <c r="K180" s="290"/>
      <c r="L180" s="290"/>
      <c r="M180" s="293"/>
      <c r="N180" s="293"/>
      <c r="O180" s="293"/>
      <c r="P180" s="293"/>
      <c r="Q180" s="293"/>
      <c r="R180" s="293"/>
      <c r="S180" s="293"/>
      <c r="T180" s="293"/>
      <c r="U180" s="293"/>
      <c r="V180" s="293"/>
      <c r="W180" s="293"/>
      <c r="X180" s="293"/>
      <c r="Y180" s="293"/>
      <c r="Z180" s="293"/>
      <c r="AA180" s="293"/>
      <c r="AB180" s="293"/>
      <c r="AC180" s="293"/>
      <c r="AD180" s="293"/>
      <c r="AE180" s="293"/>
      <c r="AF180" s="293"/>
      <c r="AG180" s="293"/>
      <c r="AH180" s="293"/>
      <c r="AI180" s="293"/>
      <c r="AJ180" s="293"/>
      <c r="AK180" s="293"/>
      <c r="AL180" s="293"/>
      <c r="AM180" s="293"/>
      <c r="AN180" s="293"/>
      <c r="AO180" s="293"/>
      <c r="AP180" s="293"/>
      <c r="AQ180" s="293"/>
      <c r="AR180" s="293"/>
      <c r="AS180" s="293"/>
      <c r="AT180" s="293"/>
      <c r="AU180" s="293"/>
      <c r="AV180" s="293"/>
      <c r="AW180" s="293"/>
      <c r="AX180" s="293"/>
      <c r="AY180" s="293"/>
      <c r="AZ180" s="293"/>
      <c r="BA180" s="293"/>
      <c r="BB180" s="293"/>
      <c r="BC180" s="293"/>
      <c r="BD180" s="293"/>
      <c r="BE180" s="293"/>
      <c r="BF180" s="293"/>
      <c r="BG180" s="293"/>
      <c r="BH180" s="293"/>
      <c r="BI180" s="293"/>
      <c r="BJ180" s="293"/>
      <c r="BK180" s="293"/>
      <c r="BL180" s="293"/>
      <c r="BM180" s="293"/>
      <c r="BN180" s="293"/>
      <c r="BO180" s="293"/>
      <c r="BP180" s="293"/>
      <c r="BQ180" s="293"/>
      <c r="BR180" s="293"/>
      <c r="BS180" s="293"/>
      <c r="BT180" s="293"/>
      <c r="BU180" s="293"/>
      <c r="BV180" s="293"/>
      <c r="BW180" s="293"/>
      <c r="BX180" s="293"/>
      <c r="BY180" s="293"/>
      <c r="BZ180" s="293"/>
      <c r="CA180" s="293"/>
      <c r="CB180" s="293"/>
      <c r="CC180" s="293"/>
      <c r="CD180" s="293"/>
      <c r="CE180" s="293"/>
      <c r="CF180" s="293"/>
      <c r="CG180" s="293"/>
      <c r="CH180" s="293"/>
      <c r="CI180" s="293"/>
      <c r="CJ180" s="293"/>
      <c r="CK180" s="293"/>
      <c r="CL180" s="293"/>
      <c r="CM180" s="293"/>
      <c r="CN180" s="293"/>
      <c r="CO180" s="293"/>
      <c r="CP180" s="293"/>
      <c r="CQ180" s="293"/>
      <c r="CR180" s="293"/>
      <c r="CS180" s="293"/>
      <c r="CT180" s="293"/>
      <c r="CU180" s="293"/>
      <c r="CV180" s="293"/>
      <c r="CW180" s="293"/>
      <c r="CX180" s="293"/>
      <c r="CY180" s="293"/>
      <c r="CZ180" s="293"/>
      <c r="DA180" s="293"/>
      <c r="DB180" s="293"/>
      <c r="DC180" s="293"/>
      <c r="DD180" s="171" t="b">
        <f t="shared" si="17"/>
        <v>1</v>
      </c>
    </row>
    <row r="181" spans="1:108" x14ac:dyDescent="0.25">
      <c r="A181" s="169"/>
      <c r="B181" s="170"/>
      <c r="C181" s="170"/>
      <c r="D181" s="170"/>
      <c r="E181" s="170" t="str">
        <f t="shared" si="12"/>
        <v xml:space="preserve"> </v>
      </c>
      <c r="F181" s="170" t="str">
        <f t="shared" si="13"/>
        <v xml:space="preserve"> </v>
      </c>
      <c r="G181" s="170"/>
      <c r="H181" s="170" t="str">
        <f t="shared" si="14"/>
        <v>Enter owner</v>
      </c>
      <c r="I181" s="170" t="str">
        <f t="shared" si="15"/>
        <v xml:space="preserve"> </v>
      </c>
      <c r="J181" s="290" t="str">
        <f t="shared" si="16"/>
        <v xml:space="preserve"> </v>
      </c>
      <c r="K181" s="290"/>
      <c r="L181" s="290"/>
      <c r="M181" s="293"/>
      <c r="N181" s="293"/>
      <c r="O181" s="293"/>
      <c r="P181" s="293"/>
      <c r="Q181" s="293"/>
      <c r="R181" s="293"/>
      <c r="S181" s="293"/>
      <c r="T181" s="293"/>
      <c r="U181" s="293"/>
      <c r="V181" s="293"/>
      <c r="W181" s="293"/>
      <c r="X181" s="293"/>
      <c r="Y181" s="293"/>
      <c r="Z181" s="293"/>
      <c r="AA181" s="293"/>
      <c r="AB181" s="293"/>
      <c r="AC181" s="293"/>
      <c r="AD181" s="293"/>
      <c r="AE181" s="293"/>
      <c r="AF181" s="293"/>
      <c r="AG181" s="293"/>
      <c r="AH181" s="293"/>
      <c r="AI181" s="293"/>
      <c r="AJ181" s="293"/>
      <c r="AK181" s="293"/>
      <c r="AL181" s="293"/>
      <c r="AM181" s="293"/>
      <c r="AN181" s="293"/>
      <c r="AO181" s="293"/>
      <c r="AP181" s="293"/>
      <c r="AQ181" s="293"/>
      <c r="AR181" s="293"/>
      <c r="AS181" s="293"/>
      <c r="AT181" s="293"/>
      <c r="AU181" s="293"/>
      <c r="AV181" s="293"/>
      <c r="AW181" s="293"/>
      <c r="AX181" s="293"/>
      <c r="AY181" s="293"/>
      <c r="AZ181" s="293"/>
      <c r="BA181" s="293"/>
      <c r="BB181" s="293"/>
      <c r="BC181" s="293"/>
      <c r="BD181" s="293"/>
      <c r="BE181" s="293"/>
      <c r="BF181" s="293"/>
      <c r="BG181" s="293"/>
      <c r="BH181" s="293"/>
      <c r="BI181" s="293"/>
      <c r="BJ181" s="293"/>
      <c r="BK181" s="293"/>
      <c r="BL181" s="293"/>
      <c r="BM181" s="293"/>
      <c r="BN181" s="293"/>
      <c r="BO181" s="293"/>
      <c r="BP181" s="293"/>
      <c r="BQ181" s="293"/>
      <c r="BR181" s="293"/>
      <c r="BS181" s="293"/>
      <c r="BT181" s="293"/>
      <c r="BU181" s="293"/>
      <c r="BV181" s="293"/>
      <c r="BW181" s="293"/>
      <c r="BX181" s="293"/>
      <c r="BY181" s="293"/>
      <c r="BZ181" s="293"/>
      <c r="CA181" s="293"/>
      <c r="CB181" s="293"/>
      <c r="CC181" s="293"/>
      <c r="CD181" s="293"/>
      <c r="CE181" s="293"/>
      <c r="CF181" s="293"/>
      <c r="CG181" s="293"/>
      <c r="CH181" s="293"/>
      <c r="CI181" s="293"/>
      <c r="CJ181" s="293"/>
      <c r="CK181" s="293"/>
      <c r="CL181" s="293"/>
      <c r="CM181" s="293"/>
      <c r="CN181" s="293"/>
      <c r="CO181" s="293"/>
      <c r="CP181" s="293"/>
      <c r="CQ181" s="293"/>
      <c r="CR181" s="293"/>
      <c r="CS181" s="293"/>
      <c r="CT181" s="293"/>
      <c r="CU181" s="293"/>
      <c r="CV181" s="293"/>
      <c r="CW181" s="293"/>
      <c r="CX181" s="293"/>
      <c r="CY181" s="293"/>
      <c r="CZ181" s="293"/>
      <c r="DA181" s="293"/>
      <c r="DB181" s="293"/>
      <c r="DC181" s="293"/>
      <c r="DD181" s="171" t="b">
        <f t="shared" si="17"/>
        <v>1</v>
      </c>
    </row>
    <row r="182" spans="1:108" x14ac:dyDescent="0.25">
      <c r="A182" s="169"/>
      <c r="B182" s="170"/>
      <c r="C182" s="170"/>
      <c r="D182" s="170"/>
      <c r="E182" s="170" t="str">
        <f t="shared" si="12"/>
        <v xml:space="preserve"> </v>
      </c>
      <c r="F182" s="170" t="str">
        <f t="shared" si="13"/>
        <v xml:space="preserve"> </v>
      </c>
      <c r="G182" s="170"/>
      <c r="H182" s="170" t="str">
        <f t="shared" si="14"/>
        <v>Enter owner</v>
      </c>
      <c r="I182" s="170" t="str">
        <f t="shared" si="15"/>
        <v xml:space="preserve"> </v>
      </c>
      <c r="J182" s="290" t="str">
        <f t="shared" si="16"/>
        <v xml:space="preserve"> </v>
      </c>
      <c r="K182" s="290"/>
      <c r="L182" s="290"/>
      <c r="M182" s="293"/>
      <c r="N182" s="293"/>
      <c r="O182" s="293"/>
      <c r="P182" s="293"/>
      <c r="Q182" s="293"/>
      <c r="R182" s="293"/>
      <c r="S182" s="293"/>
      <c r="T182" s="293"/>
      <c r="U182" s="293"/>
      <c r="V182" s="293"/>
      <c r="W182" s="293"/>
      <c r="X182" s="293"/>
      <c r="Y182" s="293"/>
      <c r="Z182" s="293"/>
      <c r="AA182" s="293"/>
      <c r="AB182" s="293"/>
      <c r="AC182" s="293"/>
      <c r="AD182" s="293"/>
      <c r="AE182" s="293"/>
      <c r="AF182" s="293"/>
      <c r="AG182" s="293"/>
      <c r="AH182" s="293"/>
      <c r="AI182" s="293"/>
      <c r="AJ182" s="293"/>
      <c r="AK182" s="293"/>
      <c r="AL182" s="293"/>
      <c r="AM182" s="293"/>
      <c r="AN182" s="293"/>
      <c r="AO182" s="293"/>
      <c r="AP182" s="293"/>
      <c r="AQ182" s="293"/>
      <c r="AR182" s="293"/>
      <c r="AS182" s="293"/>
      <c r="AT182" s="293"/>
      <c r="AU182" s="293"/>
      <c r="AV182" s="293"/>
      <c r="AW182" s="293"/>
      <c r="AX182" s="293"/>
      <c r="AY182" s="293"/>
      <c r="AZ182" s="293"/>
      <c r="BA182" s="293"/>
      <c r="BB182" s="293"/>
      <c r="BC182" s="293"/>
      <c r="BD182" s="293"/>
      <c r="BE182" s="293"/>
      <c r="BF182" s="293"/>
      <c r="BG182" s="293"/>
      <c r="BH182" s="293"/>
      <c r="BI182" s="293"/>
      <c r="BJ182" s="293"/>
      <c r="BK182" s="293"/>
      <c r="BL182" s="293"/>
      <c r="BM182" s="293"/>
      <c r="BN182" s="293"/>
      <c r="BO182" s="293"/>
      <c r="BP182" s="293"/>
      <c r="BQ182" s="293"/>
      <c r="BR182" s="293"/>
      <c r="BS182" s="293"/>
      <c r="BT182" s="293"/>
      <c r="BU182" s="293"/>
      <c r="BV182" s="293"/>
      <c r="BW182" s="293"/>
      <c r="BX182" s="293"/>
      <c r="BY182" s="293"/>
      <c r="BZ182" s="293"/>
      <c r="CA182" s="293"/>
      <c r="CB182" s="293"/>
      <c r="CC182" s="293"/>
      <c r="CD182" s="293"/>
      <c r="CE182" s="293"/>
      <c r="CF182" s="293"/>
      <c r="CG182" s="293"/>
      <c r="CH182" s="293"/>
      <c r="CI182" s="293"/>
      <c r="CJ182" s="293"/>
      <c r="CK182" s="293"/>
      <c r="CL182" s="293"/>
      <c r="CM182" s="293"/>
      <c r="CN182" s="293"/>
      <c r="CO182" s="293"/>
      <c r="CP182" s="293"/>
      <c r="CQ182" s="293"/>
      <c r="CR182" s="293"/>
      <c r="CS182" s="293"/>
      <c r="CT182" s="293"/>
      <c r="CU182" s="293"/>
      <c r="CV182" s="293"/>
      <c r="CW182" s="293"/>
      <c r="CX182" s="293"/>
      <c r="CY182" s="293"/>
      <c r="CZ182" s="293"/>
      <c r="DA182" s="293"/>
      <c r="DB182" s="293"/>
      <c r="DC182" s="293"/>
      <c r="DD182" s="171" t="b">
        <f t="shared" si="17"/>
        <v>1</v>
      </c>
    </row>
    <row r="183" spans="1:108" x14ac:dyDescent="0.25">
      <c r="A183" s="169"/>
      <c r="B183" s="170"/>
      <c r="C183" s="170"/>
      <c r="D183" s="170"/>
      <c r="E183" s="170" t="str">
        <f t="shared" si="12"/>
        <v xml:space="preserve"> </v>
      </c>
      <c r="F183" s="170" t="str">
        <f t="shared" si="13"/>
        <v xml:space="preserve"> </v>
      </c>
      <c r="G183" s="170"/>
      <c r="H183" s="170" t="str">
        <f t="shared" si="14"/>
        <v>Enter owner</v>
      </c>
      <c r="I183" s="170" t="str">
        <f t="shared" si="15"/>
        <v xml:space="preserve"> </v>
      </c>
      <c r="J183" s="290" t="str">
        <f t="shared" si="16"/>
        <v xml:space="preserve"> </v>
      </c>
      <c r="K183" s="290"/>
      <c r="L183" s="290"/>
      <c r="M183" s="293"/>
      <c r="N183" s="293"/>
      <c r="O183" s="293"/>
      <c r="P183" s="293"/>
      <c r="Q183" s="293"/>
      <c r="R183" s="293"/>
      <c r="S183" s="293"/>
      <c r="T183" s="293"/>
      <c r="U183" s="293"/>
      <c r="V183" s="293"/>
      <c r="W183" s="293"/>
      <c r="X183" s="293"/>
      <c r="Y183" s="293"/>
      <c r="Z183" s="293"/>
      <c r="AA183" s="293"/>
      <c r="AB183" s="293"/>
      <c r="AC183" s="293"/>
      <c r="AD183" s="293"/>
      <c r="AE183" s="293"/>
      <c r="AF183" s="293"/>
      <c r="AG183" s="293"/>
      <c r="AH183" s="293"/>
      <c r="AI183" s="293"/>
      <c r="AJ183" s="293"/>
      <c r="AK183" s="293"/>
      <c r="AL183" s="293"/>
      <c r="AM183" s="293"/>
      <c r="AN183" s="293"/>
      <c r="AO183" s="293"/>
      <c r="AP183" s="293"/>
      <c r="AQ183" s="293"/>
      <c r="AR183" s="293"/>
      <c r="AS183" s="293"/>
      <c r="AT183" s="293"/>
      <c r="AU183" s="293"/>
      <c r="AV183" s="293"/>
      <c r="AW183" s="293"/>
      <c r="AX183" s="293"/>
      <c r="AY183" s="293"/>
      <c r="AZ183" s="293"/>
      <c r="BA183" s="293"/>
      <c r="BB183" s="293"/>
      <c r="BC183" s="293"/>
      <c r="BD183" s="293"/>
      <c r="BE183" s="293"/>
      <c r="BF183" s="293"/>
      <c r="BG183" s="293"/>
      <c r="BH183" s="293"/>
      <c r="BI183" s="293"/>
      <c r="BJ183" s="293"/>
      <c r="BK183" s="293"/>
      <c r="BL183" s="293"/>
      <c r="BM183" s="293"/>
      <c r="BN183" s="293"/>
      <c r="BO183" s="293"/>
      <c r="BP183" s="293"/>
      <c r="BQ183" s="293"/>
      <c r="BR183" s="293"/>
      <c r="BS183" s="293"/>
      <c r="BT183" s="293"/>
      <c r="BU183" s="293"/>
      <c r="BV183" s="293"/>
      <c r="BW183" s="293"/>
      <c r="BX183" s="293"/>
      <c r="BY183" s="293"/>
      <c r="BZ183" s="293"/>
      <c r="CA183" s="293"/>
      <c r="CB183" s="293"/>
      <c r="CC183" s="293"/>
      <c r="CD183" s="293"/>
      <c r="CE183" s="293"/>
      <c r="CF183" s="293"/>
      <c r="CG183" s="293"/>
      <c r="CH183" s="293"/>
      <c r="CI183" s="293"/>
      <c r="CJ183" s="293"/>
      <c r="CK183" s="293"/>
      <c r="CL183" s="293"/>
      <c r="CM183" s="293"/>
      <c r="CN183" s="293"/>
      <c r="CO183" s="293"/>
      <c r="CP183" s="293"/>
      <c r="CQ183" s="293"/>
      <c r="CR183" s="293"/>
      <c r="CS183" s="293"/>
      <c r="CT183" s="293"/>
      <c r="CU183" s="293"/>
      <c r="CV183" s="293"/>
      <c r="CW183" s="293"/>
      <c r="CX183" s="293"/>
      <c r="CY183" s="293"/>
      <c r="CZ183" s="293"/>
      <c r="DA183" s="293"/>
      <c r="DB183" s="293"/>
      <c r="DC183" s="293"/>
      <c r="DD183" s="171" t="b">
        <f t="shared" si="17"/>
        <v>1</v>
      </c>
    </row>
    <row r="184" spans="1:108" x14ac:dyDescent="0.25">
      <c r="A184" s="169"/>
      <c r="B184" s="170"/>
      <c r="C184" s="170"/>
      <c r="D184" s="170"/>
      <c r="E184" s="170" t="str">
        <f t="shared" si="12"/>
        <v xml:space="preserve"> </v>
      </c>
      <c r="F184" s="170" t="str">
        <f t="shared" si="13"/>
        <v xml:space="preserve"> </v>
      </c>
      <c r="G184" s="170"/>
      <c r="H184" s="170" t="str">
        <f t="shared" si="14"/>
        <v>Enter owner</v>
      </c>
      <c r="I184" s="170" t="str">
        <f t="shared" si="15"/>
        <v xml:space="preserve"> </v>
      </c>
      <c r="J184" s="290" t="str">
        <f t="shared" si="16"/>
        <v xml:space="preserve"> </v>
      </c>
      <c r="K184" s="290"/>
      <c r="L184" s="290"/>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293"/>
      <c r="CF184" s="293"/>
      <c r="CG184" s="293"/>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171" t="b">
        <f t="shared" si="17"/>
        <v>1</v>
      </c>
    </row>
    <row r="185" spans="1:108" x14ac:dyDescent="0.25">
      <c r="A185" s="169"/>
      <c r="B185" s="170"/>
      <c r="C185" s="170"/>
      <c r="D185" s="170"/>
      <c r="E185" s="170" t="str">
        <f t="shared" si="12"/>
        <v xml:space="preserve"> </v>
      </c>
      <c r="F185" s="170" t="str">
        <f t="shared" si="13"/>
        <v xml:space="preserve"> </v>
      </c>
      <c r="G185" s="170"/>
      <c r="H185" s="170" t="str">
        <f t="shared" si="14"/>
        <v>Enter owner</v>
      </c>
      <c r="I185" s="170" t="str">
        <f t="shared" si="15"/>
        <v xml:space="preserve"> </v>
      </c>
      <c r="J185" s="290" t="str">
        <f t="shared" si="16"/>
        <v xml:space="preserve"> </v>
      </c>
      <c r="K185" s="290"/>
      <c r="L185" s="290"/>
      <c r="M185" s="293"/>
      <c r="N185" s="293"/>
      <c r="O185" s="293"/>
      <c r="P185" s="293"/>
      <c r="Q185" s="293"/>
      <c r="R185" s="293"/>
      <c r="S185" s="293"/>
      <c r="T185" s="293"/>
      <c r="U185" s="293"/>
      <c r="V185" s="293"/>
      <c r="W185" s="293"/>
      <c r="X185" s="293"/>
      <c r="Y185" s="293"/>
      <c r="Z185" s="293"/>
      <c r="AA185" s="293"/>
      <c r="AB185" s="293"/>
      <c r="AC185" s="293"/>
      <c r="AD185" s="293"/>
      <c r="AE185" s="293"/>
      <c r="AF185" s="293"/>
      <c r="AG185" s="293"/>
      <c r="AH185" s="293"/>
      <c r="AI185" s="293"/>
      <c r="AJ185" s="293"/>
      <c r="AK185" s="293"/>
      <c r="AL185" s="293"/>
      <c r="AM185" s="293"/>
      <c r="AN185" s="293"/>
      <c r="AO185" s="293"/>
      <c r="AP185" s="293"/>
      <c r="AQ185" s="293"/>
      <c r="AR185" s="293"/>
      <c r="AS185" s="293"/>
      <c r="AT185" s="293"/>
      <c r="AU185" s="293"/>
      <c r="AV185" s="293"/>
      <c r="AW185" s="293"/>
      <c r="AX185" s="293"/>
      <c r="AY185" s="293"/>
      <c r="AZ185" s="293"/>
      <c r="BA185" s="293"/>
      <c r="BB185" s="293"/>
      <c r="BC185" s="293"/>
      <c r="BD185" s="293"/>
      <c r="BE185" s="293"/>
      <c r="BF185" s="293"/>
      <c r="BG185" s="293"/>
      <c r="BH185" s="293"/>
      <c r="BI185" s="293"/>
      <c r="BJ185" s="293"/>
      <c r="BK185" s="293"/>
      <c r="BL185" s="293"/>
      <c r="BM185" s="293"/>
      <c r="BN185" s="293"/>
      <c r="BO185" s="293"/>
      <c r="BP185" s="293"/>
      <c r="BQ185" s="293"/>
      <c r="BR185" s="293"/>
      <c r="BS185" s="293"/>
      <c r="BT185" s="293"/>
      <c r="BU185" s="293"/>
      <c r="BV185" s="293"/>
      <c r="BW185" s="293"/>
      <c r="BX185" s="293"/>
      <c r="BY185" s="293"/>
      <c r="BZ185" s="293"/>
      <c r="CA185" s="293"/>
      <c r="CB185" s="293"/>
      <c r="CC185" s="293"/>
      <c r="CD185" s="293"/>
      <c r="CE185" s="293"/>
      <c r="CF185" s="293"/>
      <c r="CG185" s="293"/>
      <c r="CH185" s="293"/>
      <c r="CI185" s="293"/>
      <c r="CJ185" s="293"/>
      <c r="CK185" s="293"/>
      <c r="CL185" s="293"/>
      <c r="CM185" s="293"/>
      <c r="CN185" s="293"/>
      <c r="CO185" s="293"/>
      <c r="CP185" s="293"/>
      <c r="CQ185" s="293"/>
      <c r="CR185" s="293"/>
      <c r="CS185" s="293"/>
      <c r="CT185" s="293"/>
      <c r="CU185" s="293"/>
      <c r="CV185" s="293"/>
      <c r="CW185" s="293"/>
      <c r="CX185" s="293"/>
      <c r="CY185" s="293"/>
      <c r="CZ185" s="293"/>
      <c r="DA185" s="293"/>
      <c r="DB185" s="293"/>
      <c r="DC185" s="293"/>
      <c r="DD185" s="171" t="b">
        <f t="shared" si="17"/>
        <v>1</v>
      </c>
    </row>
    <row r="186" spans="1:108" x14ac:dyDescent="0.25">
      <c r="A186" s="169"/>
      <c r="B186" s="170"/>
      <c r="C186" s="170"/>
      <c r="D186" s="170"/>
      <c r="E186" s="170" t="str">
        <f t="shared" si="12"/>
        <v xml:space="preserve"> </v>
      </c>
      <c r="F186" s="170" t="str">
        <f t="shared" si="13"/>
        <v xml:space="preserve"> </v>
      </c>
      <c r="G186" s="170"/>
      <c r="H186" s="170" t="str">
        <f t="shared" si="14"/>
        <v>Enter owner</v>
      </c>
      <c r="I186" s="170" t="str">
        <f t="shared" si="15"/>
        <v xml:space="preserve"> </v>
      </c>
      <c r="J186" s="290" t="str">
        <f t="shared" si="16"/>
        <v xml:space="preserve"> </v>
      </c>
      <c r="K186" s="290"/>
      <c r="L186" s="290"/>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293"/>
      <c r="BC186" s="293"/>
      <c r="BD186" s="293"/>
      <c r="BE186" s="293"/>
      <c r="BF186" s="293"/>
      <c r="BG186" s="293"/>
      <c r="BH186" s="293"/>
      <c r="BI186" s="293"/>
      <c r="BJ186" s="293"/>
      <c r="BK186" s="293"/>
      <c r="BL186" s="293"/>
      <c r="BM186" s="293"/>
      <c r="BN186" s="293"/>
      <c r="BO186" s="293"/>
      <c r="BP186" s="293"/>
      <c r="BQ186" s="293"/>
      <c r="BR186" s="293"/>
      <c r="BS186" s="293"/>
      <c r="BT186" s="293"/>
      <c r="BU186" s="293"/>
      <c r="BV186" s="293"/>
      <c r="BW186" s="293"/>
      <c r="BX186" s="293"/>
      <c r="BY186" s="293"/>
      <c r="BZ186" s="293"/>
      <c r="CA186" s="293"/>
      <c r="CB186" s="293"/>
      <c r="CC186" s="293"/>
      <c r="CD186" s="293"/>
      <c r="CE186" s="293"/>
      <c r="CF186" s="293"/>
      <c r="CG186" s="293"/>
      <c r="CH186" s="293"/>
      <c r="CI186" s="293"/>
      <c r="CJ186" s="293"/>
      <c r="CK186" s="293"/>
      <c r="CL186" s="293"/>
      <c r="CM186" s="293"/>
      <c r="CN186" s="293"/>
      <c r="CO186" s="293"/>
      <c r="CP186" s="293"/>
      <c r="CQ186" s="293"/>
      <c r="CR186" s="293"/>
      <c r="CS186" s="293"/>
      <c r="CT186" s="293"/>
      <c r="CU186" s="293"/>
      <c r="CV186" s="293"/>
      <c r="CW186" s="293"/>
      <c r="CX186" s="293"/>
      <c r="CY186" s="293"/>
      <c r="CZ186" s="293"/>
      <c r="DA186" s="293"/>
      <c r="DB186" s="293"/>
      <c r="DC186" s="293"/>
      <c r="DD186" s="171" t="b">
        <f t="shared" si="17"/>
        <v>1</v>
      </c>
    </row>
    <row r="187" spans="1:108" x14ac:dyDescent="0.25">
      <c r="A187" s="169"/>
      <c r="B187" s="170"/>
      <c r="C187" s="170"/>
      <c r="D187" s="170"/>
      <c r="E187" s="170" t="str">
        <f t="shared" si="12"/>
        <v xml:space="preserve"> </v>
      </c>
      <c r="F187" s="170" t="str">
        <f t="shared" si="13"/>
        <v xml:space="preserve"> </v>
      </c>
      <c r="G187" s="170"/>
      <c r="H187" s="170" t="str">
        <f t="shared" si="14"/>
        <v>Enter owner</v>
      </c>
      <c r="I187" s="170" t="str">
        <f t="shared" si="15"/>
        <v xml:space="preserve"> </v>
      </c>
      <c r="J187" s="290" t="str">
        <f t="shared" si="16"/>
        <v xml:space="preserve"> </v>
      </c>
      <c r="K187" s="290"/>
      <c r="L187" s="290"/>
      <c r="M187" s="293"/>
      <c r="N187" s="293"/>
      <c r="O187" s="293"/>
      <c r="P187" s="293"/>
      <c r="Q187" s="293"/>
      <c r="R187" s="293"/>
      <c r="S187" s="293"/>
      <c r="T187" s="293"/>
      <c r="U187" s="293"/>
      <c r="V187" s="293"/>
      <c r="W187" s="293"/>
      <c r="X187" s="293"/>
      <c r="Y187" s="293"/>
      <c r="Z187" s="293"/>
      <c r="AA187" s="293"/>
      <c r="AB187" s="293"/>
      <c r="AC187" s="293"/>
      <c r="AD187" s="293"/>
      <c r="AE187" s="293"/>
      <c r="AF187" s="293"/>
      <c r="AG187" s="293"/>
      <c r="AH187" s="293"/>
      <c r="AI187" s="293"/>
      <c r="AJ187" s="293"/>
      <c r="AK187" s="293"/>
      <c r="AL187" s="293"/>
      <c r="AM187" s="293"/>
      <c r="AN187" s="293"/>
      <c r="AO187" s="293"/>
      <c r="AP187" s="293"/>
      <c r="AQ187" s="293"/>
      <c r="AR187" s="293"/>
      <c r="AS187" s="293"/>
      <c r="AT187" s="293"/>
      <c r="AU187" s="293"/>
      <c r="AV187" s="293"/>
      <c r="AW187" s="293"/>
      <c r="AX187" s="293"/>
      <c r="AY187" s="293"/>
      <c r="AZ187" s="293"/>
      <c r="BA187" s="293"/>
      <c r="BB187" s="293"/>
      <c r="BC187" s="293"/>
      <c r="BD187" s="293"/>
      <c r="BE187" s="293"/>
      <c r="BF187" s="293"/>
      <c r="BG187" s="293"/>
      <c r="BH187" s="293"/>
      <c r="BI187" s="293"/>
      <c r="BJ187" s="293"/>
      <c r="BK187" s="293"/>
      <c r="BL187" s="293"/>
      <c r="BM187" s="293"/>
      <c r="BN187" s="293"/>
      <c r="BO187" s="293"/>
      <c r="BP187" s="293"/>
      <c r="BQ187" s="293"/>
      <c r="BR187" s="293"/>
      <c r="BS187" s="293"/>
      <c r="BT187" s="293"/>
      <c r="BU187" s="293"/>
      <c r="BV187" s="293"/>
      <c r="BW187" s="293"/>
      <c r="BX187" s="293"/>
      <c r="BY187" s="293"/>
      <c r="BZ187" s="293"/>
      <c r="CA187" s="293"/>
      <c r="CB187" s="293"/>
      <c r="CC187" s="293"/>
      <c r="CD187" s="293"/>
      <c r="CE187" s="293"/>
      <c r="CF187" s="293"/>
      <c r="CG187" s="293"/>
      <c r="CH187" s="293"/>
      <c r="CI187" s="293"/>
      <c r="CJ187" s="293"/>
      <c r="CK187" s="293"/>
      <c r="CL187" s="293"/>
      <c r="CM187" s="293"/>
      <c r="CN187" s="293"/>
      <c r="CO187" s="293"/>
      <c r="CP187" s="293"/>
      <c r="CQ187" s="293"/>
      <c r="CR187" s="293"/>
      <c r="CS187" s="293"/>
      <c r="CT187" s="293"/>
      <c r="CU187" s="293"/>
      <c r="CV187" s="293"/>
      <c r="CW187" s="293"/>
      <c r="CX187" s="293"/>
      <c r="CY187" s="293"/>
      <c r="CZ187" s="293"/>
      <c r="DA187" s="293"/>
      <c r="DB187" s="293"/>
      <c r="DC187" s="293"/>
      <c r="DD187" s="171" t="b">
        <f t="shared" si="17"/>
        <v>1</v>
      </c>
    </row>
    <row r="188" spans="1:108" x14ac:dyDescent="0.25">
      <c r="A188" s="169"/>
      <c r="B188" s="170"/>
      <c r="C188" s="170"/>
      <c r="D188" s="170"/>
      <c r="E188" s="170" t="str">
        <f t="shared" si="12"/>
        <v xml:space="preserve"> </v>
      </c>
      <c r="F188" s="170" t="str">
        <f t="shared" si="13"/>
        <v xml:space="preserve"> </v>
      </c>
      <c r="G188" s="170"/>
      <c r="H188" s="170" t="str">
        <f t="shared" si="14"/>
        <v>Enter owner</v>
      </c>
      <c r="I188" s="170" t="str">
        <f t="shared" si="15"/>
        <v xml:space="preserve"> </v>
      </c>
      <c r="J188" s="290" t="str">
        <f t="shared" si="16"/>
        <v xml:space="preserve"> </v>
      </c>
      <c r="K188" s="290"/>
      <c r="L188" s="290"/>
      <c r="M188" s="293"/>
      <c r="N188" s="293"/>
      <c r="O188" s="293"/>
      <c r="P188" s="293"/>
      <c r="Q188" s="293"/>
      <c r="R188" s="293"/>
      <c r="S188" s="293"/>
      <c r="T188" s="293"/>
      <c r="U188" s="293"/>
      <c r="V188" s="293"/>
      <c r="W188" s="293"/>
      <c r="X188" s="293"/>
      <c r="Y188" s="293"/>
      <c r="Z188" s="293"/>
      <c r="AA188" s="293"/>
      <c r="AB188" s="293"/>
      <c r="AC188" s="293"/>
      <c r="AD188" s="293"/>
      <c r="AE188" s="293"/>
      <c r="AF188" s="293"/>
      <c r="AG188" s="293"/>
      <c r="AH188" s="293"/>
      <c r="AI188" s="293"/>
      <c r="AJ188" s="293"/>
      <c r="AK188" s="293"/>
      <c r="AL188" s="293"/>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3"/>
      <c r="CP188" s="293"/>
      <c r="CQ188" s="293"/>
      <c r="CR188" s="293"/>
      <c r="CS188" s="293"/>
      <c r="CT188" s="293"/>
      <c r="CU188" s="293"/>
      <c r="CV188" s="293"/>
      <c r="CW188" s="293"/>
      <c r="CX188" s="293"/>
      <c r="CY188" s="293"/>
      <c r="CZ188" s="293"/>
      <c r="DA188" s="293"/>
      <c r="DB188" s="293"/>
      <c r="DC188" s="293"/>
      <c r="DD188" s="171" t="b">
        <f t="shared" si="17"/>
        <v>1</v>
      </c>
    </row>
    <row r="189" spans="1:108" x14ac:dyDescent="0.25">
      <c r="A189" s="169"/>
      <c r="B189" s="170"/>
      <c r="C189" s="170"/>
      <c r="D189" s="170"/>
      <c r="E189" s="170" t="str">
        <f t="shared" si="12"/>
        <v xml:space="preserve"> </v>
      </c>
      <c r="F189" s="170" t="str">
        <f t="shared" si="13"/>
        <v xml:space="preserve"> </v>
      </c>
      <c r="G189" s="170"/>
      <c r="H189" s="170" t="str">
        <f t="shared" si="14"/>
        <v>Enter owner</v>
      </c>
      <c r="I189" s="170" t="str">
        <f t="shared" si="15"/>
        <v xml:space="preserve"> </v>
      </c>
      <c r="J189" s="290" t="str">
        <f t="shared" si="16"/>
        <v xml:space="preserve"> </v>
      </c>
      <c r="K189" s="290"/>
      <c r="L189" s="290"/>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293"/>
      <c r="CD189" s="293"/>
      <c r="CE189" s="293"/>
      <c r="CF189" s="293"/>
      <c r="CG189" s="293"/>
      <c r="CH189" s="293"/>
      <c r="CI189" s="293"/>
      <c r="CJ189" s="293"/>
      <c r="CK189" s="293"/>
      <c r="CL189" s="293"/>
      <c r="CM189" s="293"/>
      <c r="CN189" s="293"/>
      <c r="CO189" s="293"/>
      <c r="CP189" s="293"/>
      <c r="CQ189" s="293"/>
      <c r="CR189" s="293"/>
      <c r="CS189" s="293"/>
      <c r="CT189" s="293"/>
      <c r="CU189" s="293"/>
      <c r="CV189" s="293"/>
      <c r="CW189" s="293"/>
      <c r="CX189" s="293"/>
      <c r="CY189" s="293"/>
      <c r="CZ189" s="293"/>
      <c r="DA189" s="293"/>
      <c r="DB189" s="293"/>
      <c r="DC189" s="293"/>
      <c r="DD189" s="171" t="b">
        <f t="shared" si="17"/>
        <v>1</v>
      </c>
    </row>
    <row r="190" spans="1:108" x14ac:dyDescent="0.25">
      <c r="A190" s="169"/>
      <c r="B190" s="170"/>
      <c r="C190" s="170"/>
      <c r="D190" s="170"/>
      <c r="E190" s="170" t="str">
        <f t="shared" si="12"/>
        <v xml:space="preserve"> </v>
      </c>
      <c r="F190" s="170" t="str">
        <f t="shared" si="13"/>
        <v xml:space="preserve"> </v>
      </c>
      <c r="G190" s="170"/>
      <c r="H190" s="170" t="str">
        <f t="shared" si="14"/>
        <v>Enter owner</v>
      </c>
      <c r="I190" s="170" t="str">
        <f t="shared" si="15"/>
        <v xml:space="preserve"> </v>
      </c>
      <c r="J190" s="290" t="str">
        <f t="shared" si="16"/>
        <v xml:space="preserve"> </v>
      </c>
      <c r="K190" s="290"/>
      <c r="L190" s="290"/>
      <c r="M190" s="293"/>
      <c r="N190" s="293"/>
      <c r="O190" s="293"/>
      <c r="P190" s="293"/>
      <c r="Q190" s="293"/>
      <c r="R190" s="293"/>
      <c r="S190" s="293"/>
      <c r="T190" s="293"/>
      <c r="U190" s="293"/>
      <c r="V190" s="293"/>
      <c r="W190" s="293"/>
      <c r="X190" s="293"/>
      <c r="Y190" s="293"/>
      <c r="Z190" s="293"/>
      <c r="AA190" s="293"/>
      <c r="AB190" s="293"/>
      <c r="AC190" s="293"/>
      <c r="AD190" s="293"/>
      <c r="AE190" s="293"/>
      <c r="AF190" s="293"/>
      <c r="AG190" s="293"/>
      <c r="AH190" s="293"/>
      <c r="AI190" s="293"/>
      <c r="AJ190" s="293"/>
      <c r="AK190" s="293"/>
      <c r="AL190" s="293"/>
      <c r="AM190" s="293"/>
      <c r="AN190" s="293"/>
      <c r="AO190" s="293"/>
      <c r="AP190" s="293"/>
      <c r="AQ190" s="293"/>
      <c r="AR190" s="293"/>
      <c r="AS190" s="293"/>
      <c r="AT190" s="293"/>
      <c r="AU190" s="293"/>
      <c r="AV190" s="293"/>
      <c r="AW190" s="293"/>
      <c r="AX190" s="293"/>
      <c r="AY190" s="293"/>
      <c r="AZ190" s="293"/>
      <c r="BA190" s="293"/>
      <c r="BB190" s="293"/>
      <c r="BC190" s="293"/>
      <c r="BD190" s="293"/>
      <c r="BE190" s="293"/>
      <c r="BF190" s="293"/>
      <c r="BG190" s="293"/>
      <c r="BH190" s="293"/>
      <c r="BI190" s="293"/>
      <c r="BJ190" s="293"/>
      <c r="BK190" s="293"/>
      <c r="BL190" s="293"/>
      <c r="BM190" s="293"/>
      <c r="BN190" s="293"/>
      <c r="BO190" s="293"/>
      <c r="BP190" s="293"/>
      <c r="BQ190" s="293"/>
      <c r="BR190" s="293"/>
      <c r="BS190" s="293"/>
      <c r="BT190" s="293"/>
      <c r="BU190" s="293"/>
      <c r="BV190" s="293"/>
      <c r="BW190" s="293"/>
      <c r="BX190" s="293"/>
      <c r="BY190" s="293"/>
      <c r="BZ190" s="293"/>
      <c r="CA190" s="293"/>
      <c r="CB190" s="293"/>
      <c r="CC190" s="293"/>
      <c r="CD190" s="293"/>
      <c r="CE190" s="293"/>
      <c r="CF190" s="293"/>
      <c r="CG190" s="293"/>
      <c r="CH190" s="293"/>
      <c r="CI190" s="293"/>
      <c r="CJ190" s="293"/>
      <c r="CK190" s="293"/>
      <c r="CL190" s="293"/>
      <c r="CM190" s="293"/>
      <c r="CN190" s="293"/>
      <c r="CO190" s="293"/>
      <c r="CP190" s="293"/>
      <c r="CQ190" s="293"/>
      <c r="CR190" s="293"/>
      <c r="CS190" s="293"/>
      <c r="CT190" s="293"/>
      <c r="CU190" s="293"/>
      <c r="CV190" s="293"/>
      <c r="CW190" s="293"/>
      <c r="CX190" s="293"/>
      <c r="CY190" s="293"/>
      <c r="CZ190" s="293"/>
      <c r="DA190" s="293"/>
      <c r="DB190" s="293"/>
      <c r="DC190" s="293"/>
      <c r="DD190" s="171" t="b">
        <f t="shared" si="17"/>
        <v>1</v>
      </c>
    </row>
    <row r="191" spans="1:108" x14ac:dyDescent="0.25">
      <c r="A191" s="169"/>
      <c r="B191" s="170"/>
      <c r="C191" s="170"/>
      <c r="D191" s="170"/>
      <c r="E191" s="170" t="str">
        <f t="shared" si="12"/>
        <v xml:space="preserve"> </v>
      </c>
      <c r="F191" s="170" t="str">
        <f t="shared" si="13"/>
        <v xml:space="preserve"> </v>
      </c>
      <c r="G191" s="170"/>
      <c r="H191" s="170" t="str">
        <f t="shared" si="14"/>
        <v>Enter owner</v>
      </c>
      <c r="I191" s="170" t="str">
        <f t="shared" si="15"/>
        <v xml:space="preserve"> </v>
      </c>
      <c r="J191" s="290" t="str">
        <f t="shared" si="16"/>
        <v xml:space="preserve"> </v>
      </c>
      <c r="K191" s="290"/>
      <c r="L191" s="290"/>
      <c r="M191" s="293"/>
      <c r="N191" s="293"/>
      <c r="O191" s="293"/>
      <c r="P191" s="293"/>
      <c r="Q191" s="293"/>
      <c r="R191" s="293"/>
      <c r="S191" s="293"/>
      <c r="T191" s="293"/>
      <c r="U191" s="293"/>
      <c r="V191" s="293"/>
      <c r="W191" s="293"/>
      <c r="X191" s="293"/>
      <c r="Y191" s="293"/>
      <c r="Z191" s="293"/>
      <c r="AA191" s="293"/>
      <c r="AB191" s="293"/>
      <c r="AC191" s="293"/>
      <c r="AD191" s="293"/>
      <c r="AE191" s="293"/>
      <c r="AF191" s="293"/>
      <c r="AG191" s="293"/>
      <c r="AH191" s="293"/>
      <c r="AI191" s="293"/>
      <c r="AJ191" s="293"/>
      <c r="AK191" s="293"/>
      <c r="AL191" s="293"/>
      <c r="AM191" s="293"/>
      <c r="AN191" s="293"/>
      <c r="AO191" s="293"/>
      <c r="AP191" s="293"/>
      <c r="AQ191" s="293"/>
      <c r="AR191" s="293"/>
      <c r="AS191" s="293"/>
      <c r="AT191" s="293"/>
      <c r="AU191" s="293"/>
      <c r="AV191" s="293"/>
      <c r="AW191" s="293"/>
      <c r="AX191" s="293"/>
      <c r="AY191" s="293"/>
      <c r="AZ191" s="293"/>
      <c r="BA191" s="293"/>
      <c r="BB191" s="293"/>
      <c r="BC191" s="293"/>
      <c r="BD191" s="293"/>
      <c r="BE191" s="293"/>
      <c r="BF191" s="293"/>
      <c r="BG191" s="293"/>
      <c r="BH191" s="293"/>
      <c r="BI191" s="293"/>
      <c r="BJ191" s="293"/>
      <c r="BK191" s="293"/>
      <c r="BL191" s="293"/>
      <c r="BM191" s="293"/>
      <c r="BN191" s="293"/>
      <c r="BO191" s="293"/>
      <c r="BP191" s="293"/>
      <c r="BQ191" s="293"/>
      <c r="BR191" s="293"/>
      <c r="BS191" s="293"/>
      <c r="BT191" s="293"/>
      <c r="BU191" s="293"/>
      <c r="BV191" s="293"/>
      <c r="BW191" s="293"/>
      <c r="BX191" s="293"/>
      <c r="BY191" s="293"/>
      <c r="BZ191" s="293"/>
      <c r="CA191" s="293"/>
      <c r="CB191" s="293"/>
      <c r="CC191" s="293"/>
      <c r="CD191" s="293"/>
      <c r="CE191" s="293"/>
      <c r="CF191" s="293"/>
      <c r="CG191" s="293"/>
      <c r="CH191" s="293"/>
      <c r="CI191" s="293"/>
      <c r="CJ191" s="293"/>
      <c r="CK191" s="293"/>
      <c r="CL191" s="293"/>
      <c r="CM191" s="293"/>
      <c r="CN191" s="293"/>
      <c r="CO191" s="293"/>
      <c r="CP191" s="293"/>
      <c r="CQ191" s="293"/>
      <c r="CR191" s="293"/>
      <c r="CS191" s="293"/>
      <c r="CT191" s="293"/>
      <c r="CU191" s="293"/>
      <c r="CV191" s="293"/>
      <c r="CW191" s="293"/>
      <c r="CX191" s="293"/>
      <c r="CY191" s="293"/>
      <c r="CZ191" s="293"/>
      <c r="DA191" s="293"/>
      <c r="DB191" s="293"/>
      <c r="DC191" s="293"/>
      <c r="DD191" s="171" t="b">
        <f t="shared" si="17"/>
        <v>1</v>
      </c>
    </row>
    <row r="192" spans="1:108" x14ac:dyDescent="0.25">
      <c r="A192" s="169"/>
      <c r="B192" s="170"/>
      <c r="C192" s="170"/>
      <c r="D192" s="170"/>
      <c r="E192" s="170" t="str">
        <f t="shared" si="12"/>
        <v xml:space="preserve"> </v>
      </c>
      <c r="F192" s="170" t="str">
        <f t="shared" si="13"/>
        <v xml:space="preserve"> </v>
      </c>
      <c r="G192" s="170"/>
      <c r="H192" s="170" t="str">
        <f t="shared" si="14"/>
        <v>Enter owner</v>
      </c>
      <c r="I192" s="170" t="str">
        <f t="shared" si="15"/>
        <v xml:space="preserve"> </v>
      </c>
      <c r="J192" s="290" t="str">
        <f t="shared" si="16"/>
        <v xml:space="preserve"> </v>
      </c>
      <c r="K192" s="290"/>
      <c r="L192" s="290"/>
      <c r="M192" s="293"/>
      <c r="N192" s="293"/>
      <c r="O192" s="293"/>
      <c r="P192" s="293"/>
      <c r="Q192" s="293"/>
      <c r="R192" s="293"/>
      <c r="S192" s="293"/>
      <c r="T192" s="293"/>
      <c r="U192" s="293"/>
      <c r="V192" s="293"/>
      <c r="W192" s="293"/>
      <c r="X192" s="293"/>
      <c r="Y192" s="293"/>
      <c r="Z192" s="293"/>
      <c r="AA192" s="293"/>
      <c r="AB192" s="293"/>
      <c r="AC192" s="293"/>
      <c r="AD192" s="293"/>
      <c r="AE192" s="293"/>
      <c r="AF192" s="293"/>
      <c r="AG192" s="293"/>
      <c r="AH192" s="293"/>
      <c r="AI192" s="293"/>
      <c r="AJ192" s="293"/>
      <c r="AK192" s="293"/>
      <c r="AL192" s="293"/>
      <c r="AM192" s="293"/>
      <c r="AN192" s="293"/>
      <c r="AO192" s="293"/>
      <c r="AP192" s="293"/>
      <c r="AQ192" s="293"/>
      <c r="AR192" s="293"/>
      <c r="AS192" s="293"/>
      <c r="AT192" s="293"/>
      <c r="AU192" s="293"/>
      <c r="AV192" s="293"/>
      <c r="AW192" s="293"/>
      <c r="AX192" s="293"/>
      <c r="AY192" s="293"/>
      <c r="AZ192" s="293"/>
      <c r="BA192" s="293"/>
      <c r="BB192" s="293"/>
      <c r="BC192" s="293"/>
      <c r="BD192" s="293"/>
      <c r="BE192" s="293"/>
      <c r="BF192" s="293"/>
      <c r="BG192" s="293"/>
      <c r="BH192" s="293"/>
      <c r="BI192" s="293"/>
      <c r="BJ192" s="293"/>
      <c r="BK192" s="293"/>
      <c r="BL192" s="293"/>
      <c r="BM192" s="293"/>
      <c r="BN192" s="293"/>
      <c r="BO192" s="293"/>
      <c r="BP192" s="293"/>
      <c r="BQ192" s="293"/>
      <c r="BR192" s="293"/>
      <c r="BS192" s="293"/>
      <c r="BT192" s="293"/>
      <c r="BU192" s="293"/>
      <c r="BV192" s="293"/>
      <c r="BW192" s="293"/>
      <c r="BX192" s="293"/>
      <c r="BY192" s="293"/>
      <c r="BZ192" s="293"/>
      <c r="CA192" s="293"/>
      <c r="CB192" s="293"/>
      <c r="CC192" s="293"/>
      <c r="CD192" s="293"/>
      <c r="CE192" s="293"/>
      <c r="CF192" s="293"/>
      <c r="CG192" s="293"/>
      <c r="CH192" s="293"/>
      <c r="CI192" s="293"/>
      <c r="CJ192" s="293"/>
      <c r="CK192" s="293"/>
      <c r="CL192" s="293"/>
      <c r="CM192" s="293"/>
      <c r="CN192" s="293"/>
      <c r="CO192" s="293"/>
      <c r="CP192" s="293"/>
      <c r="CQ192" s="293"/>
      <c r="CR192" s="293"/>
      <c r="CS192" s="293"/>
      <c r="CT192" s="293"/>
      <c r="CU192" s="293"/>
      <c r="CV192" s="293"/>
      <c r="CW192" s="293"/>
      <c r="CX192" s="293"/>
      <c r="CY192" s="293"/>
      <c r="CZ192" s="293"/>
      <c r="DA192" s="293"/>
      <c r="DB192" s="293"/>
      <c r="DC192" s="293"/>
      <c r="DD192" s="171" t="b">
        <f t="shared" si="17"/>
        <v>1</v>
      </c>
    </row>
    <row r="193" spans="1:108" x14ac:dyDescent="0.25">
      <c r="A193" s="169"/>
      <c r="B193" s="170"/>
      <c r="C193" s="170"/>
      <c r="D193" s="170"/>
      <c r="E193" s="170" t="str">
        <f t="shared" si="12"/>
        <v xml:space="preserve"> </v>
      </c>
      <c r="F193" s="170" t="str">
        <f t="shared" si="13"/>
        <v xml:space="preserve"> </v>
      </c>
      <c r="G193" s="170"/>
      <c r="H193" s="170" t="str">
        <f t="shared" si="14"/>
        <v>Enter owner</v>
      </c>
      <c r="I193" s="170" t="str">
        <f t="shared" si="15"/>
        <v xml:space="preserve"> </v>
      </c>
      <c r="J193" s="290" t="str">
        <f t="shared" si="16"/>
        <v xml:space="preserve"> </v>
      </c>
      <c r="K193" s="290"/>
      <c r="L193" s="290"/>
      <c r="M193" s="293"/>
      <c r="N193" s="293"/>
      <c r="O193" s="293"/>
      <c r="P193" s="293"/>
      <c r="Q193" s="293"/>
      <c r="R193" s="293"/>
      <c r="S193" s="293"/>
      <c r="T193" s="293"/>
      <c r="U193" s="293"/>
      <c r="V193" s="293"/>
      <c r="W193" s="293"/>
      <c r="X193" s="293"/>
      <c r="Y193" s="293"/>
      <c r="Z193" s="293"/>
      <c r="AA193" s="293"/>
      <c r="AB193" s="293"/>
      <c r="AC193" s="293"/>
      <c r="AD193" s="293"/>
      <c r="AE193" s="293"/>
      <c r="AF193" s="293"/>
      <c r="AG193" s="293"/>
      <c r="AH193" s="293"/>
      <c r="AI193" s="293"/>
      <c r="AJ193" s="293"/>
      <c r="AK193" s="293"/>
      <c r="AL193" s="293"/>
      <c r="AM193" s="293"/>
      <c r="AN193" s="293"/>
      <c r="AO193" s="293"/>
      <c r="AP193" s="293"/>
      <c r="AQ193" s="293"/>
      <c r="AR193" s="293"/>
      <c r="AS193" s="293"/>
      <c r="AT193" s="293"/>
      <c r="AU193" s="293"/>
      <c r="AV193" s="293"/>
      <c r="AW193" s="293"/>
      <c r="AX193" s="293"/>
      <c r="AY193" s="293"/>
      <c r="AZ193" s="293"/>
      <c r="BA193" s="293"/>
      <c r="BB193" s="293"/>
      <c r="BC193" s="293"/>
      <c r="BD193" s="293"/>
      <c r="BE193" s="293"/>
      <c r="BF193" s="293"/>
      <c r="BG193" s="293"/>
      <c r="BH193" s="293"/>
      <c r="BI193" s="293"/>
      <c r="BJ193" s="293"/>
      <c r="BK193" s="293"/>
      <c r="BL193" s="293"/>
      <c r="BM193" s="293"/>
      <c r="BN193" s="293"/>
      <c r="BO193" s="293"/>
      <c r="BP193" s="293"/>
      <c r="BQ193" s="293"/>
      <c r="BR193" s="293"/>
      <c r="BS193" s="293"/>
      <c r="BT193" s="293"/>
      <c r="BU193" s="293"/>
      <c r="BV193" s="293"/>
      <c r="BW193" s="293"/>
      <c r="BX193" s="293"/>
      <c r="BY193" s="293"/>
      <c r="BZ193" s="293"/>
      <c r="CA193" s="293"/>
      <c r="CB193" s="293"/>
      <c r="CC193" s="293"/>
      <c r="CD193" s="293"/>
      <c r="CE193" s="293"/>
      <c r="CF193" s="293"/>
      <c r="CG193" s="293"/>
      <c r="CH193" s="293"/>
      <c r="CI193" s="293"/>
      <c r="CJ193" s="293"/>
      <c r="CK193" s="293"/>
      <c r="CL193" s="293"/>
      <c r="CM193" s="293"/>
      <c r="CN193" s="293"/>
      <c r="CO193" s="293"/>
      <c r="CP193" s="293"/>
      <c r="CQ193" s="293"/>
      <c r="CR193" s="293"/>
      <c r="CS193" s="293"/>
      <c r="CT193" s="293"/>
      <c r="CU193" s="293"/>
      <c r="CV193" s="293"/>
      <c r="CW193" s="293"/>
      <c r="CX193" s="293"/>
      <c r="CY193" s="293"/>
      <c r="CZ193" s="293"/>
      <c r="DA193" s="293"/>
      <c r="DB193" s="293"/>
      <c r="DC193" s="293"/>
      <c r="DD193" s="171" t="b">
        <f t="shared" si="17"/>
        <v>1</v>
      </c>
    </row>
    <row r="194" spans="1:108" x14ac:dyDescent="0.25">
      <c r="A194" s="169"/>
      <c r="B194" s="170"/>
      <c r="C194" s="170"/>
      <c r="D194" s="170"/>
      <c r="E194" s="170" t="str">
        <f t="shared" si="12"/>
        <v xml:space="preserve"> </v>
      </c>
      <c r="F194" s="170" t="str">
        <f t="shared" si="13"/>
        <v xml:space="preserve"> </v>
      </c>
      <c r="G194" s="170"/>
      <c r="H194" s="170" t="str">
        <f t="shared" si="14"/>
        <v>Enter owner</v>
      </c>
      <c r="I194" s="170" t="str">
        <f t="shared" si="15"/>
        <v xml:space="preserve"> </v>
      </c>
      <c r="J194" s="290" t="str">
        <f t="shared" si="16"/>
        <v xml:space="preserve"> </v>
      </c>
      <c r="K194" s="290"/>
      <c r="L194" s="290"/>
      <c r="M194" s="293"/>
      <c r="N194" s="293"/>
      <c r="O194" s="293"/>
      <c r="P194" s="293"/>
      <c r="Q194" s="293"/>
      <c r="R194" s="293"/>
      <c r="S194" s="293"/>
      <c r="T194" s="293"/>
      <c r="U194" s="293"/>
      <c r="V194" s="293"/>
      <c r="W194" s="293"/>
      <c r="X194" s="293"/>
      <c r="Y194" s="293"/>
      <c r="Z194" s="293"/>
      <c r="AA194" s="293"/>
      <c r="AB194" s="293"/>
      <c r="AC194" s="293"/>
      <c r="AD194" s="293"/>
      <c r="AE194" s="293"/>
      <c r="AF194" s="293"/>
      <c r="AG194" s="293"/>
      <c r="AH194" s="293"/>
      <c r="AI194" s="293"/>
      <c r="AJ194" s="293"/>
      <c r="AK194" s="293"/>
      <c r="AL194" s="293"/>
      <c r="AM194" s="293"/>
      <c r="AN194" s="293"/>
      <c r="AO194" s="293"/>
      <c r="AP194" s="293"/>
      <c r="AQ194" s="293"/>
      <c r="AR194" s="293"/>
      <c r="AS194" s="293"/>
      <c r="AT194" s="293"/>
      <c r="AU194" s="293"/>
      <c r="AV194" s="293"/>
      <c r="AW194" s="293"/>
      <c r="AX194" s="293"/>
      <c r="AY194" s="293"/>
      <c r="AZ194" s="293"/>
      <c r="BA194" s="293"/>
      <c r="BB194" s="293"/>
      <c r="BC194" s="293"/>
      <c r="BD194" s="293"/>
      <c r="BE194" s="293"/>
      <c r="BF194" s="293"/>
      <c r="BG194" s="293"/>
      <c r="BH194" s="293"/>
      <c r="BI194" s="293"/>
      <c r="BJ194" s="293"/>
      <c r="BK194" s="293"/>
      <c r="BL194" s="293"/>
      <c r="BM194" s="293"/>
      <c r="BN194" s="293"/>
      <c r="BO194" s="293"/>
      <c r="BP194" s="293"/>
      <c r="BQ194" s="293"/>
      <c r="BR194" s="293"/>
      <c r="BS194" s="293"/>
      <c r="BT194" s="293"/>
      <c r="BU194" s="293"/>
      <c r="BV194" s="293"/>
      <c r="BW194" s="293"/>
      <c r="BX194" s="293"/>
      <c r="BY194" s="293"/>
      <c r="BZ194" s="293"/>
      <c r="CA194" s="293"/>
      <c r="CB194" s="293"/>
      <c r="CC194" s="293"/>
      <c r="CD194" s="293"/>
      <c r="CE194" s="293"/>
      <c r="CF194" s="293"/>
      <c r="CG194" s="293"/>
      <c r="CH194" s="293"/>
      <c r="CI194" s="293"/>
      <c r="CJ194" s="293"/>
      <c r="CK194" s="293"/>
      <c r="CL194" s="293"/>
      <c r="CM194" s="293"/>
      <c r="CN194" s="293"/>
      <c r="CO194" s="293"/>
      <c r="CP194" s="293"/>
      <c r="CQ194" s="293"/>
      <c r="CR194" s="293"/>
      <c r="CS194" s="293"/>
      <c r="CT194" s="293"/>
      <c r="CU194" s="293"/>
      <c r="CV194" s="293"/>
      <c r="CW194" s="293"/>
      <c r="CX194" s="293"/>
      <c r="CY194" s="293"/>
      <c r="CZ194" s="293"/>
      <c r="DA194" s="293"/>
      <c r="DB194" s="293"/>
      <c r="DC194" s="293"/>
      <c r="DD194" s="171" t="b">
        <f t="shared" si="17"/>
        <v>1</v>
      </c>
    </row>
    <row r="195" spans="1:108" x14ac:dyDescent="0.25">
      <c r="A195" s="169"/>
      <c r="B195" s="170"/>
      <c r="C195" s="170"/>
      <c r="D195" s="170"/>
      <c r="E195" s="170" t="str">
        <f t="shared" si="12"/>
        <v xml:space="preserve"> </v>
      </c>
      <c r="F195" s="170" t="str">
        <f t="shared" si="13"/>
        <v xml:space="preserve"> </v>
      </c>
      <c r="G195" s="170"/>
      <c r="H195" s="170" t="str">
        <f t="shared" si="14"/>
        <v>Enter owner</v>
      </c>
      <c r="I195" s="170" t="str">
        <f t="shared" si="15"/>
        <v xml:space="preserve"> </v>
      </c>
      <c r="J195" s="290" t="str">
        <f t="shared" si="16"/>
        <v xml:space="preserve"> </v>
      </c>
      <c r="K195" s="290"/>
      <c r="L195" s="290"/>
      <c r="M195" s="293"/>
      <c r="N195" s="293"/>
      <c r="O195" s="293"/>
      <c r="P195" s="293"/>
      <c r="Q195" s="293"/>
      <c r="R195" s="293"/>
      <c r="S195" s="293"/>
      <c r="T195" s="293"/>
      <c r="U195" s="293"/>
      <c r="V195" s="293"/>
      <c r="W195" s="293"/>
      <c r="X195" s="293"/>
      <c r="Y195" s="293"/>
      <c r="Z195" s="293"/>
      <c r="AA195" s="293"/>
      <c r="AB195" s="293"/>
      <c r="AC195" s="293"/>
      <c r="AD195" s="293"/>
      <c r="AE195" s="293"/>
      <c r="AF195" s="293"/>
      <c r="AG195" s="293"/>
      <c r="AH195" s="293"/>
      <c r="AI195" s="293"/>
      <c r="AJ195" s="293"/>
      <c r="AK195" s="293"/>
      <c r="AL195" s="293"/>
      <c r="AM195" s="293"/>
      <c r="AN195" s="293"/>
      <c r="AO195" s="293"/>
      <c r="AP195" s="293"/>
      <c r="AQ195" s="293"/>
      <c r="AR195" s="293"/>
      <c r="AS195" s="293"/>
      <c r="AT195" s="293"/>
      <c r="AU195" s="293"/>
      <c r="AV195" s="293"/>
      <c r="AW195" s="293"/>
      <c r="AX195" s="293"/>
      <c r="AY195" s="293"/>
      <c r="AZ195" s="293"/>
      <c r="BA195" s="293"/>
      <c r="BB195" s="293"/>
      <c r="BC195" s="293"/>
      <c r="BD195" s="293"/>
      <c r="BE195" s="293"/>
      <c r="BF195" s="293"/>
      <c r="BG195" s="293"/>
      <c r="BH195" s="293"/>
      <c r="BI195" s="293"/>
      <c r="BJ195" s="293"/>
      <c r="BK195" s="293"/>
      <c r="BL195" s="293"/>
      <c r="BM195" s="293"/>
      <c r="BN195" s="293"/>
      <c r="BO195" s="293"/>
      <c r="BP195" s="293"/>
      <c r="BQ195" s="293"/>
      <c r="BR195" s="293"/>
      <c r="BS195" s="293"/>
      <c r="BT195" s="293"/>
      <c r="BU195" s="293"/>
      <c r="BV195" s="293"/>
      <c r="BW195" s="293"/>
      <c r="BX195" s="293"/>
      <c r="BY195" s="293"/>
      <c r="BZ195" s="293"/>
      <c r="CA195" s="293"/>
      <c r="CB195" s="293"/>
      <c r="CC195" s="293"/>
      <c r="CD195" s="293"/>
      <c r="CE195" s="293"/>
      <c r="CF195" s="293"/>
      <c r="CG195" s="293"/>
      <c r="CH195" s="293"/>
      <c r="CI195" s="293"/>
      <c r="CJ195" s="293"/>
      <c r="CK195" s="293"/>
      <c r="CL195" s="293"/>
      <c r="CM195" s="293"/>
      <c r="CN195" s="293"/>
      <c r="CO195" s="293"/>
      <c r="CP195" s="293"/>
      <c r="CQ195" s="293"/>
      <c r="CR195" s="293"/>
      <c r="CS195" s="293"/>
      <c r="CT195" s="293"/>
      <c r="CU195" s="293"/>
      <c r="CV195" s="293"/>
      <c r="CW195" s="293"/>
      <c r="CX195" s="293"/>
      <c r="CY195" s="293"/>
      <c r="CZ195" s="293"/>
      <c r="DA195" s="293"/>
      <c r="DB195" s="293"/>
      <c r="DC195" s="293"/>
      <c r="DD195" s="171" t="b">
        <f t="shared" si="17"/>
        <v>1</v>
      </c>
    </row>
    <row r="196" spans="1:108" x14ac:dyDescent="0.25">
      <c r="A196" s="169"/>
      <c r="B196" s="170"/>
      <c r="C196" s="170"/>
      <c r="D196" s="170"/>
      <c r="E196" s="170" t="str">
        <f t="shared" si="12"/>
        <v xml:space="preserve"> </v>
      </c>
      <c r="F196" s="170" t="str">
        <f t="shared" si="13"/>
        <v xml:space="preserve"> </v>
      </c>
      <c r="G196" s="170"/>
      <c r="H196" s="170" t="str">
        <f t="shared" si="14"/>
        <v>Enter owner</v>
      </c>
      <c r="I196" s="170" t="str">
        <f t="shared" si="15"/>
        <v xml:space="preserve"> </v>
      </c>
      <c r="J196" s="290" t="str">
        <f t="shared" si="16"/>
        <v xml:space="preserve"> </v>
      </c>
      <c r="K196" s="290"/>
      <c r="L196" s="290"/>
      <c r="M196" s="293"/>
      <c r="N196" s="293"/>
      <c r="O196" s="293"/>
      <c r="P196" s="293"/>
      <c r="Q196" s="293"/>
      <c r="R196" s="293"/>
      <c r="S196" s="293"/>
      <c r="T196" s="293"/>
      <c r="U196" s="293"/>
      <c r="V196" s="293"/>
      <c r="W196" s="293"/>
      <c r="X196" s="293"/>
      <c r="Y196" s="293"/>
      <c r="Z196" s="293"/>
      <c r="AA196" s="293"/>
      <c r="AB196" s="293"/>
      <c r="AC196" s="293"/>
      <c r="AD196" s="293"/>
      <c r="AE196" s="293"/>
      <c r="AF196" s="293"/>
      <c r="AG196" s="293"/>
      <c r="AH196" s="293"/>
      <c r="AI196" s="293"/>
      <c r="AJ196" s="293"/>
      <c r="AK196" s="293"/>
      <c r="AL196" s="293"/>
      <c r="AM196" s="293"/>
      <c r="AN196" s="293"/>
      <c r="AO196" s="293"/>
      <c r="AP196" s="293"/>
      <c r="AQ196" s="293"/>
      <c r="AR196" s="293"/>
      <c r="AS196" s="293"/>
      <c r="AT196" s="293"/>
      <c r="AU196" s="293"/>
      <c r="AV196" s="293"/>
      <c r="AW196" s="293"/>
      <c r="AX196" s="293"/>
      <c r="AY196" s="293"/>
      <c r="AZ196" s="293"/>
      <c r="BA196" s="293"/>
      <c r="BB196" s="293"/>
      <c r="BC196" s="293"/>
      <c r="BD196" s="293"/>
      <c r="BE196" s="293"/>
      <c r="BF196" s="293"/>
      <c r="BG196" s="293"/>
      <c r="BH196" s="293"/>
      <c r="BI196" s="293"/>
      <c r="BJ196" s="293"/>
      <c r="BK196" s="293"/>
      <c r="BL196" s="293"/>
      <c r="BM196" s="293"/>
      <c r="BN196" s="293"/>
      <c r="BO196" s="293"/>
      <c r="BP196" s="293"/>
      <c r="BQ196" s="293"/>
      <c r="BR196" s="293"/>
      <c r="BS196" s="293"/>
      <c r="BT196" s="293"/>
      <c r="BU196" s="293"/>
      <c r="BV196" s="293"/>
      <c r="BW196" s="293"/>
      <c r="BX196" s="293"/>
      <c r="BY196" s="293"/>
      <c r="BZ196" s="293"/>
      <c r="CA196" s="293"/>
      <c r="CB196" s="293"/>
      <c r="CC196" s="293"/>
      <c r="CD196" s="293"/>
      <c r="CE196" s="293"/>
      <c r="CF196" s="293"/>
      <c r="CG196" s="293"/>
      <c r="CH196" s="293"/>
      <c r="CI196" s="293"/>
      <c r="CJ196" s="293"/>
      <c r="CK196" s="293"/>
      <c r="CL196" s="293"/>
      <c r="CM196" s="293"/>
      <c r="CN196" s="293"/>
      <c r="CO196" s="293"/>
      <c r="CP196" s="293"/>
      <c r="CQ196" s="293"/>
      <c r="CR196" s="293"/>
      <c r="CS196" s="293"/>
      <c r="CT196" s="293"/>
      <c r="CU196" s="293"/>
      <c r="CV196" s="293"/>
      <c r="CW196" s="293"/>
      <c r="CX196" s="293"/>
      <c r="CY196" s="293"/>
      <c r="CZ196" s="293"/>
      <c r="DA196" s="293"/>
      <c r="DB196" s="293"/>
      <c r="DC196" s="293"/>
      <c r="DD196" s="171" t="b">
        <f t="shared" si="17"/>
        <v>1</v>
      </c>
    </row>
    <row r="197" spans="1:108" x14ac:dyDescent="0.25">
      <c r="A197" s="169"/>
      <c r="B197" s="170"/>
      <c r="C197" s="170"/>
      <c r="D197" s="170"/>
      <c r="E197" s="170" t="str">
        <f t="shared" si="12"/>
        <v xml:space="preserve"> </v>
      </c>
      <c r="F197" s="170" t="str">
        <f t="shared" si="13"/>
        <v xml:space="preserve"> </v>
      </c>
      <c r="G197" s="170"/>
      <c r="H197" s="170" t="str">
        <f t="shared" si="14"/>
        <v>Enter owner</v>
      </c>
      <c r="I197" s="170" t="str">
        <f t="shared" si="15"/>
        <v xml:space="preserve"> </v>
      </c>
      <c r="J197" s="290" t="str">
        <f t="shared" si="16"/>
        <v xml:space="preserve"> </v>
      </c>
      <c r="K197" s="290"/>
      <c r="L197" s="290"/>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293"/>
      <c r="CD197" s="293"/>
      <c r="CE197" s="293"/>
      <c r="CF197" s="293"/>
      <c r="CG197" s="293"/>
      <c r="CH197" s="293"/>
      <c r="CI197" s="293"/>
      <c r="CJ197" s="293"/>
      <c r="CK197" s="293"/>
      <c r="CL197" s="293"/>
      <c r="CM197" s="293"/>
      <c r="CN197" s="293"/>
      <c r="CO197" s="293"/>
      <c r="CP197" s="293"/>
      <c r="CQ197" s="293"/>
      <c r="CR197" s="293"/>
      <c r="CS197" s="293"/>
      <c r="CT197" s="293"/>
      <c r="CU197" s="293"/>
      <c r="CV197" s="293"/>
      <c r="CW197" s="293"/>
      <c r="CX197" s="293"/>
      <c r="CY197" s="293"/>
      <c r="CZ197" s="293"/>
      <c r="DA197" s="293"/>
      <c r="DB197" s="293"/>
      <c r="DC197" s="293"/>
      <c r="DD197" s="171" t="b">
        <f t="shared" si="17"/>
        <v>1</v>
      </c>
    </row>
    <row r="198" spans="1:108" x14ac:dyDescent="0.25">
      <c r="A198" s="169"/>
      <c r="B198" s="170"/>
      <c r="C198" s="170"/>
      <c r="D198" s="170"/>
      <c r="E198" s="170" t="str">
        <f t="shared" si="12"/>
        <v xml:space="preserve"> </v>
      </c>
      <c r="F198" s="170" t="str">
        <f t="shared" si="13"/>
        <v xml:space="preserve"> </v>
      </c>
      <c r="G198" s="170"/>
      <c r="H198" s="170" t="str">
        <f t="shared" si="14"/>
        <v>Enter owner</v>
      </c>
      <c r="I198" s="170" t="str">
        <f t="shared" si="15"/>
        <v xml:space="preserve"> </v>
      </c>
      <c r="J198" s="290" t="str">
        <f t="shared" si="16"/>
        <v xml:space="preserve"> </v>
      </c>
      <c r="K198" s="290"/>
      <c r="L198" s="290"/>
      <c r="M198" s="293"/>
      <c r="N198" s="293"/>
      <c r="O198" s="293"/>
      <c r="P198" s="293"/>
      <c r="Q198" s="293"/>
      <c r="R198" s="293"/>
      <c r="S198" s="293"/>
      <c r="T198" s="293"/>
      <c r="U198" s="293"/>
      <c r="V198" s="293"/>
      <c r="W198" s="293"/>
      <c r="X198" s="293"/>
      <c r="Y198" s="293"/>
      <c r="Z198" s="293"/>
      <c r="AA198" s="293"/>
      <c r="AB198" s="293"/>
      <c r="AC198" s="293"/>
      <c r="AD198" s="293"/>
      <c r="AE198" s="293"/>
      <c r="AF198" s="293"/>
      <c r="AG198" s="293"/>
      <c r="AH198" s="293"/>
      <c r="AI198" s="293"/>
      <c r="AJ198" s="293"/>
      <c r="AK198" s="293"/>
      <c r="AL198" s="293"/>
      <c r="AM198" s="293"/>
      <c r="AN198" s="293"/>
      <c r="AO198" s="293"/>
      <c r="AP198" s="293"/>
      <c r="AQ198" s="293"/>
      <c r="AR198" s="293"/>
      <c r="AS198" s="293"/>
      <c r="AT198" s="293"/>
      <c r="AU198" s="293"/>
      <c r="AV198" s="293"/>
      <c r="AW198" s="293"/>
      <c r="AX198" s="293"/>
      <c r="AY198" s="293"/>
      <c r="AZ198" s="293"/>
      <c r="BA198" s="293"/>
      <c r="BB198" s="293"/>
      <c r="BC198" s="293"/>
      <c r="BD198" s="293"/>
      <c r="BE198" s="293"/>
      <c r="BF198" s="293"/>
      <c r="BG198" s="293"/>
      <c r="BH198" s="293"/>
      <c r="BI198" s="293"/>
      <c r="BJ198" s="293"/>
      <c r="BK198" s="293"/>
      <c r="BL198" s="293"/>
      <c r="BM198" s="293"/>
      <c r="BN198" s="293"/>
      <c r="BO198" s="293"/>
      <c r="BP198" s="293"/>
      <c r="BQ198" s="293"/>
      <c r="BR198" s="293"/>
      <c r="BS198" s="293"/>
      <c r="BT198" s="293"/>
      <c r="BU198" s="293"/>
      <c r="BV198" s="293"/>
      <c r="BW198" s="293"/>
      <c r="BX198" s="293"/>
      <c r="BY198" s="293"/>
      <c r="BZ198" s="293"/>
      <c r="CA198" s="293"/>
      <c r="CB198" s="293"/>
      <c r="CC198" s="293"/>
      <c r="CD198" s="293"/>
      <c r="CE198" s="293"/>
      <c r="CF198" s="293"/>
      <c r="CG198" s="293"/>
      <c r="CH198" s="293"/>
      <c r="CI198" s="293"/>
      <c r="CJ198" s="293"/>
      <c r="CK198" s="293"/>
      <c r="CL198" s="293"/>
      <c r="CM198" s="293"/>
      <c r="CN198" s="293"/>
      <c r="CO198" s="293"/>
      <c r="CP198" s="293"/>
      <c r="CQ198" s="293"/>
      <c r="CR198" s="293"/>
      <c r="CS198" s="293"/>
      <c r="CT198" s="293"/>
      <c r="CU198" s="293"/>
      <c r="CV198" s="293"/>
      <c r="CW198" s="293"/>
      <c r="CX198" s="293"/>
      <c r="CY198" s="293"/>
      <c r="CZ198" s="293"/>
      <c r="DA198" s="293"/>
      <c r="DB198" s="293"/>
      <c r="DC198" s="293"/>
      <c r="DD198" s="171" t="b">
        <f t="shared" si="17"/>
        <v>1</v>
      </c>
    </row>
    <row r="199" spans="1:108" x14ac:dyDescent="0.25">
      <c r="A199" s="169"/>
      <c r="B199" s="170"/>
      <c r="C199" s="170"/>
      <c r="D199" s="170"/>
      <c r="E199" s="170" t="str">
        <f t="shared" si="12"/>
        <v xml:space="preserve"> </v>
      </c>
      <c r="F199" s="170" t="str">
        <f t="shared" si="13"/>
        <v xml:space="preserve"> </v>
      </c>
      <c r="G199" s="170"/>
      <c r="H199" s="170" t="str">
        <f t="shared" si="14"/>
        <v>Enter owner</v>
      </c>
      <c r="I199" s="170" t="str">
        <f t="shared" si="15"/>
        <v xml:space="preserve"> </v>
      </c>
      <c r="J199" s="290" t="str">
        <f t="shared" si="16"/>
        <v xml:space="preserve"> </v>
      </c>
      <c r="K199" s="290"/>
      <c r="L199" s="290"/>
      <c r="M199" s="293"/>
      <c r="N199" s="293"/>
      <c r="O199" s="293"/>
      <c r="P199" s="293"/>
      <c r="Q199" s="293"/>
      <c r="R199" s="293"/>
      <c r="S199" s="293"/>
      <c r="T199" s="293"/>
      <c r="U199" s="293"/>
      <c r="V199" s="293"/>
      <c r="W199" s="293"/>
      <c r="X199" s="293"/>
      <c r="Y199" s="293"/>
      <c r="Z199" s="293"/>
      <c r="AA199" s="293"/>
      <c r="AB199" s="293"/>
      <c r="AC199" s="293"/>
      <c r="AD199" s="293"/>
      <c r="AE199" s="293"/>
      <c r="AF199" s="293"/>
      <c r="AG199" s="293"/>
      <c r="AH199" s="293"/>
      <c r="AI199" s="293"/>
      <c r="AJ199" s="293"/>
      <c r="AK199" s="293"/>
      <c r="AL199" s="293"/>
      <c r="AM199" s="293"/>
      <c r="AN199" s="293"/>
      <c r="AO199" s="293"/>
      <c r="AP199" s="293"/>
      <c r="AQ199" s="293"/>
      <c r="AR199" s="293"/>
      <c r="AS199" s="293"/>
      <c r="AT199" s="293"/>
      <c r="AU199" s="293"/>
      <c r="AV199" s="293"/>
      <c r="AW199" s="293"/>
      <c r="AX199" s="293"/>
      <c r="AY199" s="293"/>
      <c r="AZ199" s="293"/>
      <c r="BA199" s="293"/>
      <c r="BB199" s="293"/>
      <c r="BC199" s="293"/>
      <c r="BD199" s="293"/>
      <c r="BE199" s="293"/>
      <c r="BF199" s="293"/>
      <c r="BG199" s="293"/>
      <c r="BH199" s="293"/>
      <c r="BI199" s="293"/>
      <c r="BJ199" s="293"/>
      <c r="BK199" s="293"/>
      <c r="BL199" s="293"/>
      <c r="BM199" s="293"/>
      <c r="BN199" s="293"/>
      <c r="BO199" s="293"/>
      <c r="BP199" s="293"/>
      <c r="BQ199" s="293"/>
      <c r="BR199" s="293"/>
      <c r="BS199" s="293"/>
      <c r="BT199" s="293"/>
      <c r="BU199" s="293"/>
      <c r="BV199" s="293"/>
      <c r="BW199" s="293"/>
      <c r="BX199" s="293"/>
      <c r="BY199" s="293"/>
      <c r="BZ199" s="293"/>
      <c r="CA199" s="293"/>
      <c r="CB199" s="293"/>
      <c r="CC199" s="293"/>
      <c r="CD199" s="293"/>
      <c r="CE199" s="293"/>
      <c r="CF199" s="293"/>
      <c r="CG199" s="293"/>
      <c r="CH199" s="293"/>
      <c r="CI199" s="293"/>
      <c r="CJ199" s="293"/>
      <c r="CK199" s="293"/>
      <c r="CL199" s="293"/>
      <c r="CM199" s="293"/>
      <c r="CN199" s="293"/>
      <c r="CO199" s="293"/>
      <c r="CP199" s="293"/>
      <c r="CQ199" s="293"/>
      <c r="CR199" s="293"/>
      <c r="CS199" s="293"/>
      <c r="CT199" s="293"/>
      <c r="CU199" s="293"/>
      <c r="CV199" s="293"/>
      <c r="CW199" s="293"/>
      <c r="CX199" s="293"/>
      <c r="CY199" s="293"/>
      <c r="CZ199" s="293"/>
      <c r="DA199" s="293"/>
      <c r="DB199" s="293"/>
      <c r="DC199" s="293"/>
      <c r="DD199" s="171" t="b">
        <f t="shared" si="17"/>
        <v>1</v>
      </c>
    </row>
    <row r="200" spans="1:108" x14ac:dyDescent="0.25">
      <c r="A200" s="169"/>
      <c r="B200" s="170"/>
      <c r="C200" s="170"/>
      <c r="D200" s="170"/>
      <c r="E200" s="170" t="str">
        <f t="shared" ref="E200:E250" si="18">IF(OR(DD200=FALSE, $D200="yes"),"NA"," ")</f>
        <v xml:space="preserve"> </v>
      </c>
      <c r="F200" s="170" t="str">
        <f t="shared" ref="F200:F250" si="19">IF(OR($DD200=FALSE, $D200="yes"),"NA"," ")</f>
        <v xml:space="preserve"> </v>
      </c>
      <c r="G200" s="170"/>
      <c r="H200" s="170" t="str">
        <f t="shared" ref="H200:H250" si="20">IF(G200="Permittee (you)","NA","Enter owner")</f>
        <v>Enter owner</v>
      </c>
      <c r="I200" s="170" t="str">
        <f t="shared" ref="I200:I250" si="21">IF($DD200=FALSE,"NA"," ")</f>
        <v xml:space="preserve"> </v>
      </c>
      <c r="J200" s="290" t="str">
        <f t="shared" ref="J200:J250" si="22">IF(DD200=FALSE,"NA"," ")</f>
        <v xml:space="preserve"> </v>
      </c>
      <c r="K200" s="290"/>
      <c r="L200" s="290"/>
      <c r="M200" s="293"/>
      <c r="N200" s="293"/>
      <c r="O200" s="293"/>
      <c r="P200" s="293"/>
      <c r="Q200" s="293"/>
      <c r="R200" s="293"/>
      <c r="S200" s="293"/>
      <c r="T200" s="293"/>
      <c r="U200" s="293"/>
      <c r="V200" s="293"/>
      <c r="W200" s="293"/>
      <c r="X200" s="293"/>
      <c r="Y200" s="293"/>
      <c r="Z200" s="293"/>
      <c r="AA200" s="293"/>
      <c r="AB200" s="293"/>
      <c r="AC200" s="293"/>
      <c r="AD200" s="293"/>
      <c r="AE200" s="293"/>
      <c r="AF200" s="293"/>
      <c r="AG200" s="293"/>
      <c r="AH200" s="293"/>
      <c r="AI200" s="293"/>
      <c r="AJ200" s="293"/>
      <c r="AK200" s="293"/>
      <c r="AL200" s="293"/>
      <c r="AM200" s="293"/>
      <c r="AN200" s="293"/>
      <c r="AO200" s="293"/>
      <c r="AP200" s="293"/>
      <c r="AQ200" s="293"/>
      <c r="AR200" s="293"/>
      <c r="AS200" s="293"/>
      <c r="AT200" s="293"/>
      <c r="AU200" s="293"/>
      <c r="AV200" s="293"/>
      <c r="AW200" s="293"/>
      <c r="AX200" s="293"/>
      <c r="AY200" s="293"/>
      <c r="AZ200" s="293"/>
      <c r="BA200" s="293"/>
      <c r="BB200" s="293"/>
      <c r="BC200" s="293"/>
      <c r="BD200" s="293"/>
      <c r="BE200" s="293"/>
      <c r="BF200" s="293"/>
      <c r="BG200" s="293"/>
      <c r="BH200" s="293"/>
      <c r="BI200" s="293"/>
      <c r="BJ200" s="293"/>
      <c r="BK200" s="293"/>
      <c r="BL200" s="293"/>
      <c r="BM200" s="293"/>
      <c r="BN200" s="293"/>
      <c r="BO200" s="293"/>
      <c r="BP200" s="293"/>
      <c r="BQ200" s="293"/>
      <c r="BR200" s="293"/>
      <c r="BS200" s="293"/>
      <c r="BT200" s="293"/>
      <c r="BU200" s="293"/>
      <c r="BV200" s="293"/>
      <c r="BW200" s="293"/>
      <c r="BX200" s="293"/>
      <c r="BY200" s="293"/>
      <c r="BZ200" s="293"/>
      <c r="CA200" s="293"/>
      <c r="CB200" s="293"/>
      <c r="CC200" s="293"/>
      <c r="CD200" s="293"/>
      <c r="CE200" s="293"/>
      <c r="CF200" s="293"/>
      <c r="CG200" s="293"/>
      <c r="CH200" s="293"/>
      <c r="CI200" s="293"/>
      <c r="CJ200" s="293"/>
      <c r="CK200" s="293"/>
      <c r="CL200" s="293"/>
      <c r="CM200" s="293"/>
      <c r="CN200" s="293"/>
      <c r="CO200" s="293"/>
      <c r="CP200" s="293"/>
      <c r="CQ200" s="293"/>
      <c r="CR200" s="293"/>
      <c r="CS200" s="293"/>
      <c r="CT200" s="293"/>
      <c r="CU200" s="293"/>
      <c r="CV200" s="293"/>
      <c r="CW200" s="293"/>
      <c r="CX200" s="293"/>
      <c r="CY200" s="293"/>
      <c r="CZ200" s="293"/>
      <c r="DA200" s="293"/>
      <c r="DB200" s="293"/>
      <c r="DC200" s="293"/>
      <c r="DD200" s="171" t="b">
        <f t="shared" ref="DD200:DD263" si="23">IF(OR(A200="BMP_improvement_enhancement_retrofitting",A200="Chemical_treatment_of_stormwater",A200="Eliminate_illicit_discharge_connection",A200="Enhanced_road_salt_management",A200="Establish_ordinance",A200="Impervious_disconnection",A200="Improved_lawn_turf_vegetation_soil_practices ",A200="Manufactured_device",A200="Stormwater_reuse",A200="Supplemental_employee_education_training",A200="Supplemental_public_education_outreach",A200="Supplemental_street_sweeping"),FALSE,TRUE)</f>
        <v>1</v>
      </c>
    </row>
    <row r="201" spans="1:108" x14ac:dyDescent="0.25">
      <c r="A201" s="169"/>
      <c r="B201" s="170"/>
      <c r="C201" s="170"/>
      <c r="D201" s="170"/>
      <c r="E201" s="170" t="str">
        <f t="shared" si="18"/>
        <v xml:space="preserve"> </v>
      </c>
      <c r="F201" s="170" t="str">
        <f t="shared" si="19"/>
        <v xml:space="preserve"> </v>
      </c>
      <c r="G201" s="170"/>
      <c r="H201" s="170" t="str">
        <f t="shared" si="20"/>
        <v>Enter owner</v>
      </c>
      <c r="I201" s="170" t="str">
        <f t="shared" si="21"/>
        <v xml:space="preserve"> </v>
      </c>
      <c r="J201" s="290" t="str">
        <f t="shared" si="22"/>
        <v xml:space="preserve"> </v>
      </c>
      <c r="K201" s="290"/>
      <c r="L201" s="290"/>
      <c r="M201" s="293"/>
      <c r="N201" s="293"/>
      <c r="O201" s="293"/>
      <c r="P201" s="293"/>
      <c r="Q201" s="293"/>
      <c r="R201" s="293"/>
      <c r="S201" s="293"/>
      <c r="T201" s="293"/>
      <c r="U201" s="293"/>
      <c r="V201" s="293"/>
      <c r="W201" s="293"/>
      <c r="X201" s="293"/>
      <c r="Y201" s="293"/>
      <c r="Z201" s="293"/>
      <c r="AA201" s="293"/>
      <c r="AB201" s="293"/>
      <c r="AC201" s="293"/>
      <c r="AD201" s="293"/>
      <c r="AE201" s="293"/>
      <c r="AF201" s="293"/>
      <c r="AG201" s="293"/>
      <c r="AH201" s="293"/>
      <c r="AI201" s="293"/>
      <c r="AJ201" s="293"/>
      <c r="AK201" s="293"/>
      <c r="AL201" s="293"/>
      <c r="AM201" s="293"/>
      <c r="AN201" s="293"/>
      <c r="AO201" s="293"/>
      <c r="AP201" s="293"/>
      <c r="AQ201" s="293"/>
      <c r="AR201" s="293"/>
      <c r="AS201" s="293"/>
      <c r="AT201" s="293"/>
      <c r="AU201" s="293"/>
      <c r="AV201" s="293"/>
      <c r="AW201" s="293"/>
      <c r="AX201" s="293"/>
      <c r="AY201" s="293"/>
      <c r="AZ201" s="293"/>
      <c r="BA201" s="293"/>
      <c r="BB201" s="293"/>
      <c r="BC201" s="293"/>
      <c r="BD201" s="293"/>
      <c r="BE201" s="293"/>
      <c r="BF201" s="293"/>
      <c r="BG201" s="293"/>
      <c r="BH201" s="293"/>
      <c r="BI201" s="293"/>
      <c r="BJ201" s="293"/>
      <c r="BK201" s="293"/>
      <c r="BL201" s="293"/>
      <c r="BM201" s="293"/>
      <c r="BN201" s="293"/>
      <c r="BO201" s="293"/>
      <c r="BP201" s="293"/>
      <c r="BQ201" s="293"/>
      <c r="BR201" s="293"/>
      <c r="BS201" s="293"/>
      <c r="BT201" s="293"/>
      <c r="BU201" s="293"/>
      <c r="BV201" s="293"/>
      <c r="BW201" s="293"/>
      <c r="BX201" s="293"/>
      <c r="BY201" s="293"/>
      <c r="BZ201" s="293"/>
      <c r="CA201" s="293"/>
      <c r="CB201" s="293"/>
      <c r="CC201" s="293"/>
      <c r="CD201" s="293"/>
      <c r="CE201" s="293"/>
      <c r="CF201" s="293"/>
      <c r="CG201" s="293"/>
      <c r="CH201" s="293"/>
      <c r="CI201" s="293"/>
      <c r="CJ201" s="293"/>
      <c r="CK201" s="293"/>
      <c r="CL201" s="293"/>
      <c r="CM201" s="293"/>
      <c r="CN201" s="293"/>
      <c r="CO201" s="293"/>
      <c r="CP201" s="293"/>
      <c r="CQ201" s="293"/>
      <c r="CR201" s="293"/>
      <c r="CS201" s="293"/>
      <c r="CT201" s="293"/>
      <c r="CU201" s="293"/>
      <c r="CV201" s="293"/>
      <c r="CW201" s="293"/>
      <c r="CX201" s="293"/>
      <c r="CY201" s="293"/>
      <c r="CZ201" s="293"/>
      <c r="DA201" s="293"/>
      <c r="DB201" s="293"/>
      <c r="DC201" s="293"/>
      <c r="DD201" s="171" t="b">
        <f t="shared" si="23"/>
        <v>1</v>
      </c>
    </row>
    <row r="202" spans="1:108" x14ac:dyDescent="0.25">
      <c r="A202" s="169"/>
      <c r="B202" s="170"/>
      <c r="C202" s="170"/>
      <c r="D202" s="170"/>
      <c r="E202" s="170" t="str">
        <f t="shared" si="18"/>
        <v xml:space="preserve"> </v>
      </c>
      <c r="F202" s="170" t="str">
        <f t="shared" si="19"/>
        <v xml:space="preserve"> </v>
      </c>
      <c r="G202" s="170"/>
      <c r="H202" s="170" t="str">
        <f t="shared" si="20"/>
        <v>Enter owner</v>
      </c>
      <c r="I202" s="170" t="str">
        <f t="shared" si="21"/>
        <v xml:space="preserve"> </v>
      </c>
      <c r="J202" s="290" t="str">
        <f t="shared" si="22"/>
        <v xml:space="preserve"> </v>
      </c>
      <c r="K202" s="290"/>
      <c r="L202" s="290"/>
      <c r="M202" s="293"/>
      <c r="N202" s="293"/>
      <c r="O202" s="293"/>
      <c r="P202" s="293"/>
      <c r="Q202" s="293"/>
      <c r="R202" s="293"/>
      <c r="S202" s="293"/>
      <c r="T202" s="293"/>
      <c r="U202" s="293"/>
      <c r="V202" s="293"/>
      <c r="W202" s="293"/>
      <c r="X202" s="293"/>
      <c r="Y202" s="293"/>
      <c r="Z202" s="293"/>
      <c r="AA202" s="293"/>
      <c r="AB202" s="293"/>
      <c r="AC202" s="293"/>
      <c r="AD202" s="293"/>
      <c r="AE202" s="293"/>
      <c r="AF202" s="293"/>
      <c r="AG202" s="293"/>
      <c r="AH202" s="293"/>
      <c r="AI202" s="293"/>
      <c r="AJ202" s="293"/>
      <c r="AK202" s="293"/>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3"/>
      <c r="CP202" s="293"/>
      <c r="CQ202" s="293"/>
      <c r="CR202" s="293"/>
      <c r="CS202" s="293"/>
      <c r="CT202" s="293"/>
      <c r="CU202" s="293"/>
      <c r="CV202" s="293"/>
      <c r="CW202" s="293"/>
      <c r="CX202" s="293"/>
      <c r="CY202" s="293"/>
      <c r="CZ202" s="293"/>
      <c r="DA202" s="293"/>
      <c r="DB202" s="293"/>
      <c r="DC202" s="293"/>
      <c r="DD202" s="171" t="b">
        <f t="shared" si="23"/>
        <v>1</v>
      </c>
    </row>
    <row r="203" spans="1:108" x14ac:dyDescent="0.25">
      <c r="A203" s="169"/>
      <c r="B203" s="170"/>
      <c r="C203" s="170"/>
      <c r="D203" s="170"/>
      <c r="E203" s="170" t="str">
        <f t="shared" si="18"/>
        <v xml:space="preserve"> </v>
      </c>
      <c r="F203" s="170" t="str">
        <f t="shared" si="19"/>
        <v xml:space="preserve"> </v>
      </c>
      <c r="G203" s="170"/>
      <c r="H203" s="170" t="str">
        <f t="shared" si="20"/>
        <v>Enter owner</v>
      </c>
      <c r="I203" s="170" t="str">
        <f t="shared" si="21"/>
        <v xml:space="preserve"> </v>
      </c>
      <c r="J203" s="290" t="str">
        <f t="shared" si="22"/>
        <v xml:space="preserve"> </v>
      </c>
      <c r="K203" s="290"/>
      <c r="L203" s="290"/>
      <c r="M203" s="293"/>
      <c r="N203" s="293"/>
      <c r="O203" s="293"/>
      <c r="P203" s="293"/>
      <c r="Q203" s="293"/>
      <c r="R203" s="293"/>
      <c r="S203" s="293"/>
      <c r="T203" s="293"/>
      <c r="U203" s="293"/>
      <c r="V203" s="293"/>
      <c r="W203" s="293"/>
      <c r="X203" s="293"/>
      <c r="Y203" s="293"/>
      <c r="Z203" s="293"/>
      <c r="AA203" s="293"/>
      <c r="AB203" s="293"/>
      <c r="AC203" s="293"/>
      <c r="AD203" s="293"/>
      <c r="AE203" s="293"/>
      <c r="AF203" s="293"/>
      <c r="AG203" s="293"/>
      <c r="AH203" s="293"/>
      <c r="AI203" s="293"/>
      <c r="AJ203" s="293"/>
      <c r="AK203" s="293"/>
      <c r="AL203" s="293"/>
      <c r="AM203" s="293"/>
      <c r="AN203" s="293"/>
      <c r="AO203" s="293"/>
      <c r="AP203" s="293"/>
      <c r="AQ203" s="293"/>
      <c r="AR203" s="293"/>
      <c r="AS203" s="293"/>
      <c r="AT203" s="293"/>
      <c r="AU203" s="293"/>
      <c r="AV203" s="293"/>
      <c r="AW203" s="293"/>
      <c r="AX203" s="293"/>
      <c r="AY203" s="293"/>
      <c r="AZ203" s="293"/>
      <c r="BA203" s="293"/>
      <c r="BB203" s="293"/>
      <c r="BC203" s="293"/>
      <c r="BD203" s="293"/>
      <c r="BE203" s="293"/>
      <c r="BF203" s="293"/>
      <c r="BG203" s="293"/>
      <c r="BH203" s="293"/>
      <c r="BI203" s="293"/>
      <c r="BJ203" s="293"/>
      <c r="BK203" s="293"/>
      <c r="BL203" s="293"/>
      <c r="BM203" s="293"/>
      <c r="BN203" s="293"/>
      <c r="BO203" s="293"/>
      <c r="BP203" s="293"/>
      <c r="BQ203" s="293"/>
      <c r="BR203" s="293"/>
      <c r="BS203" s="293"/>
      <c r="BT203" s="293"/>
      <c r="BU203" s="293"/>
      <c r="BV203" s="293"/>
      <c r="BW203" s="293"/>
      <c r="BX203" s="293"/>
      <c r="BY203" s="293"/>
      <c r="BZ203" s="293"/>
      <c r="CA203" s="293"/>
      <c r="CB203" s="293"/>
      <c r="CC203" s="293"/>
      <c r="CD203" s="293"/>
      <c r="CE203" s="293"/>
      <c r="CF203" s="293"/>
      <c r="CG203" s="293"/>
      <c r="CH203" s="293"/>
      <c r="CI203" s="293"/>
      <c r="CJ203" s="293"/>
      <c r="CK203" s="293"/>
      <c r="CL203" s="293"/>
      <c r="CM203" s="293"/>
      <c r="CN203" s="293"/>
      <c r="CO203" s="293"/>
      <c r="CP203" s="293"/>
      <c r="CQ203" s="293"/>
      <c r="CR203" s="293"/>
      <c r="CS203" s="293"/>
      <c r="CT203" s="293"/>
      <c r="CU203" s="293"/>
      <c r="CV203" s="293"/>
      <c r="CW203" s="293"/>
      <c r="CX203" s="293"/>
      <c r="CY203" s="293"/>
      <c r="CZ203" s="293"/>
      <c r="DA203" s="293"/>
      <c r="DB203" s="293"/>
      <c r="DC203" s="293"/>
      <c r="DD203" s="171" t="b">
        <f t="shared" si="23"/>
        <v>1</v>
      </c>
    </row>
    <row r="204" spans="1:108" x14ac:dyDescent="0.25">
      <c r="A204" s="169"/>
      <c r="B204" s="170"/>
      <c r="C204" s="170"/>
      <c r="D204" s="170"/>
      <c r="E204" s="170" t="str">
        <f t="shared" si="18"/>
        <v xml:space="preserve"> </v>
      </c>
      <c r="F204" s="170" t="str">
        <f t="shared" si="19"/>
        <v xml:space="preserve"> </v>
      </c>
      <c r="G204" s="170"/>
      <c r="H204" s="170" t="str">
        <f t="shared" si="20"/>
        <v>Enter owner</v>
      </c>
      <c r="I204" s="170" t="str">
        <f t="shared" si="21"/>
        <v xml:space="preserve"> </v>
      </c>
      <c r="J204" s="290" t="str">
        <f t="shared" si="22"/>
        <v xml:space="preserve"> </v>
      </c>
      <c r="K204" s="290"/>
      <c r="L204" s="290"/>
      <c r="M204" s="293"/>
      <c r="N204" s="293"/>
      <c r="O204" s="293"/>
      <c r="P204" s="293"/>
      <c r="Q204" s="293"/>
      <c r="R204" s="293"/>
      <c r="S204" s="293"/>
      <c r="T204" s="293"/>
      <c r="U204" s="293"/>
      <c r="V204" s="293"/>
      <c r="W204" s="293"/>
      <c r="X204" s="293"/>
      <c r="Y204" s="293"/>
      <c r="Z204" s="293"/>
      <c r="AA204" s="293"/>
      <c r="AB204" s="293"/>
      <c r="AC204" s="293"/>
      <c r="AD204" s="293"/>
      <c r="AE204" s="293"/>
      <c r="AF204" s="293"/>
      <c r="AG204" s="293"/>
      <c r="AH204" s="293"/>
      <c r="AI204" s="293"/>
      <c r="AJ204" s="293"/>
      <c r="AK204" s="293"/>
      <c r="AL204" s="293"/>
      <c r="AM204" s="293"/>
      <c r="AN204" s="293"/>
      <c r="AO204" s="293"/>
      <c r="AP204" s="293"/>
      <c r="AQ204" s="293"/>
      <c r="AR204" s="293"/>
      <c r="AS204" s="293"/>
      <c r="AT204" s="293"/>
      <c r="AU204" s="293"/>
      <c r="AV204" s="293"/>
      <c r="AW204" s="293"/>
      <c r="AX204" s="293"/>
      <c r="AY204" s="293"/>
      <c r="AZ204" s="293"/>
      <c r="BA204" s="293"/>
      <c r="BB204" s="293"/>
      <c r="BC204" s="293"/>
      <c r="BD204" s="293"/>
      <c r="BE204" s="293"/>
      <c r="BF204" s="293"/>
      <c r="BG204" s="293"/>
      <c r="BH204" s="293"/>
      <c r="BI204" s="293"/>
      <c r="BJ204" s="293"/>
      <c r="BK204" s="293"/>
      <c r="BL204" s="293"/>
      <c r="BM204" s="293"/>
      <c r="BN204" s="293"/>
      <c r="BO204" s="293"/>
      <c r="BP204" s="293"/>
      <c r="BQ204" s="293"/>
      <c r="BR204" s="293"/>
      <c r="BS204" s="293"/>
      <c r="BT204" s="293"/>
      <c r="BU204" s="293"/>
      <c r="BV204" s="293"/>
      <c r="BW204" s="293"/>
      <c r="BX204" s="293"/>
      <c r="BY204" s="293"/>
      <c r="BZ204" s="293"/>
      <c r="CA204" s="293"/>
      <c r="CB204" s="293"/>
      <c r="CC204" s="293"/>
      <c r="CD204" s="293"/>
      <c r="CE204" s="293"/>
      <c r="CF204" s="293"/>
      <c r="CG204" s="293"/>
      <c r="CH204" s="293"/>
      <c r="CI204" s="293"/>
      <c r="CJ204" s="293"/>
      <c r="CK204" s="293"/>
      <c r="CL204" s="293"/>
      <c r="CM204" s="293"/>
      <c r="CN204" s="293"/>
      <c r="CO204" s="293"/>
      <c r="CP204" s="293"/>
      <c r="CQ204" s="293"/>
      <c r="CR204" s="293"/>
      <c r="CS204" s="293"/>
      <c r="CT204" s="293"/>
      <c r="CU204" s="293"/>
      <c r="CV204" s="293"/>
      <c r="CW204" s="293"/>
      <c r="CX204" s="293"/>
      <c r="CY204" s="293"/>
      <c r="CZ204" s="293"/>
      <c r="DA204" s="293"/>
      <c r="DB204" s="293"/>
      <c r="DC204" s="293"/>
      <c r="DD204" s="171" t="b">
        <f t="shared" si="23"/>
        <v>1</v>
      </c>
    </row>
    <row r="205" spans="1:108" x14ac:dyDescent="0.25">
      <c r="A205" s="169"/>
      <c r="B205" s="170"/>
      <c r="C205" s="170"/>
      <c r="D205" s="170"/>
      <c r="E205" s="170" t="str">
        <f t="shared" si="18"/>
        <v xml:space="preserve"> </v>
      </c>
      <c r="F205" s="170" t="str">
        <f t="shared" si="19"/>
        <v xml:space="preserve"> </v>
      </c>
      <c r="G205" s="170"/>
      <c r="H205" s="170" t="str">
        <f t="shared" si="20"/>
        <v>Enter owner</v>
      </c>
      <c r="I205" s="170" t="str">
        <f t="shared" si="21"/>
        <v xml:space="preserve"> </v>
      </c>
      <c r="J205" s="290" t="str">
        <f t="shared" si="22"/>
        <v xml:space="preserve"> </v>
      </c>
      <c r="K205" s="290"/>
      <c r="L205" s="290"/>
      <c r="M205" s="293"/>
      <c r="N205" s="293"/>
      <c r="O205" s="293"/>
      <c r="P205" s="293"/>
      <c r="Q205" s="293"/>
      <c r="R205" s="293"/>
      <c r="S205" s="293"/>
      <c r="T205" s="293"/>
      <c r="U205" s="293"/>
      <c r="V205" s="293"/>
      <c r="W205" s="293"/>
      <c r="X205" s="293"/>
      <c r="Y205" s="293"/>
      <c r="Z205" s="293"/>
      <c r="AA205" s="293"/>
      <c r="AB205" s="293"/>
      <c r="AC205" s="293"/>
      <c r="AD205" s="293"/>
      <c r="AE205" s="293"/>
      <c r="AF205" s="293"/>
      <c r="AG205" s="293"/>
      <c r="AH205" s="293"/>
      <c r="AI205" s="293"/>
      <c r="AJ205" s="293"/>
      <c r="AK205" s="293"/>
      <c r="AL205" s="293"/>
      <c r="AM205" s="293"/>
      <c r="AN205" s="293"/>
      <c r="AO205" s="293"/>
      <c r="AP205" s="293"/>
      <c r="AQ205" s="293"/>
      <c r="AR205" s="293"/>
      <c r="AS205" s="293"/>
      <c r="AT205" s="293"/>
      <c r="AU205" s="293"/>
      <c r="AV205" s="293"/>
      <c r="AW205" s="293"/>
      <c r="AX205" s="293"/>
      <c r="AY205" s="293"/>
      <c r="AZ205" s="293"/>
      <c r="BA205" s="293"/>
      <c r="BB205" s="293"/>
      <c r="BC205" s="293"/>
      <c r="BD205" s="293"/>
      <c r="BE205" s="293"/>
      <c r="BF205" s="293"/>
      <c r="BG205" s="293"/>
      <c r="BH205" s="293"/>
      <c r="BI205" s="293"/>
      <c r="BJ205" s="293"/>
      <c r="BK205" s="293"/>
      <c r="BL205" s="293"/>
      <c r="BM205" s="293"/>
      <c r="BN205" s="293"/>
      <c r="BO205" s="293"/>
      <c r="BP205" s="293"/>
      <c r="BQ205" s="293"/>
      <c r="BR205" s="293"/>
      <c r="BS205" s="293"/>
      <c r="BT205" s="293"/>
      <c r="BU205" s="293"/>
      <c r="BV205" s="293"/>
      <c r="BW205" s="293"/>
      <c r="BX205" s="293"/>
      <c r="BY205" s="293"/>
      <c r="BZ205" s="293"/>
      <c r="CA205" s="293"/>
      <c r="CB205" s="293"/>
      <c r="CC205" s="293"/>
      <c r="CD205" s="293"/>
      <c r="CE205" s="293"/>
      <c r="CF205" s="293"/>
      <c r="CG205" s="293"/>
      <c r="CH205" s="293"/>
      <c r="CI205" s="293"/>
      <c r="CJ205" s="293"/>
      <c r="CK205" s="293"/>
      <c r="CL205" s="293"/>
      <c r="CM205" s="293"/>
      <c r="CN205" s="293"/>
      <c r="CO205" s="293"/>
      <c r="CP205" s="293"/>
      <c r="CQ205" s="293"/>
      <c r="CR205" s="293"/>
      <c r="CS205" s="293"/>
      <c r="CT205" s="293"/>
      <c r="CU205" s="293"/>
      <c r="CV205" s="293"/>
      <c r="CW205" s="293"/>
      <c r="CX205" s="293"/>
      <c r="CY205" s="293"/>
      <c r="CZ205" s="293"/>
      <c r="DA205" s="293"/>
      <c r="DB205" s="293"/>
      <c r="DC205" s="293"/>
      <c r="DD205" s="171" t="b">
        <f t="shared" si="23"/>
        <v>1</v>
      </c>
    </row>
    <row r="206" spans="1:108" x14ac:dyDescent="0.25">
      <c r="A206" s="169"/>
      <c r="B206" s="170"/>
      <c r="C206" s="170"/>
      <c r="D206" s="170"/>
      <c r="E206" s="170" t="str">
        <f t="shared" si="18"/>
        <v xml:space="preserve"> </v>
      </c>
      <c r="F206" s="170" t="str">
        <f t="shared" si="19"/>
        <v xml:space="preserve"> </v>
      </c>
      <c r="G206" s="170"/>
      <c r="H206" s="170" t="str">
        <f t="shared" si="20"/>
        <v>Enter owner</v>
      </c>
      <c r="I206" s="170" t="str">
        <f t="shared" si="21"/>
        <v xml:space="preserve"> </v>
      </c>
      <c r="J206" s="290" t="str">
        <f t="shared" si="22"/>
        <v xml:space="preserve"> </v>
      </c>
      <c r="K206" s="290"/>
      <c r="L206" s="290"/>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293"/>
      <c r="CF206" s="293"/>
      <c r="CG206" s="293"/>
      <c r="CH206" s="293"/>
      <c r="CI206" s="293"/>
      <c r="CJ206" s="293"/>
      <c r="CK206" s="293"/>
      <c r="CL206" s="293"/>
      <c r="CM206" s="293"/>
      <c r="CN206" s="293"/>
      <c r="CO206" s="293"/>
      <c r="CP206" s="293"/>
      <c r="CQ206" s="293"/>
      <c r="CR206" s="293"/>
      <c r="CS206" s="293"/>
      <c r="CT206" s="293"/>
      <c r="CU206" s="293"/>
      <c r="CV206" s="293"/>
      <c r="CW206" s="293"/>
      <c r="CX206" s="293"/>
      <c r="CY206" s="293"/>
      <c r="CZ206" s="293"/>
      <c r="DA206" s="293"/>
      <c r="DB206" s="293"/>
      <c r="DC206" s="293"/>
      <c r="DD206" s="171" t="b">
        <f t="shared" si="23"/>
        <v>1</v>
      </c>
    </row>
    <row r="207" spans="1:108" x14ac:dyDescent="0.25">
      <c r="A207" s="169"/>
      <c r="B207" s="170"/>
      <c r="C207" s="170"/>
      <c r="D207" s="170"/>
      <c r="E207" s="170" t="str">
        <f t="shared" si="18"/>
        <v xml:space="preserve"> </v>
      </c>
      <c r="F207" s="170" t="str">
        <f t="shared" si="19"/>
        <v xml:space="preserve"> </v>
      </c>
      <c r="G207" s="170"/>
      <c r="H207" s="170" t="str">
        <f t="shared" si="20"/>
        <v>Enter owner</v>
      </c>
      <c r="I207" s="170" t="str">
        <f t="shared" si="21"/>
        <v xml:space="preserve"> </v>
      </c>
      <c r="J207" s="290" t="str">
        <f t="shared" si="22"/>
        <v xml:space="preserve"> </v>
      </c>
      <c r="K207" s="290"/>
      <c r="L207" s="290"/>
      <c r="M207" s="293"/>
      <c r="N207" s="293"/>
      <c r="O207" s="293"/>
      <c r="P207" s="293"/>
      <c r="Q207" s="293"/>
      <c r="R207" s="293"/>
      <c r="S207" s="293"/>
      <c r="T207" s="293"/>
      <c r="U207" s="293"/>
      <c r="V207" s="293"/>
      <c r="W207" s="293"/>
      <c r="X207" s="293"/>
      <c r="Y207" s="293"/>
      <c r="Z207" s="293"/>
      <c r="AA207" s="293"/>
      <c r="AB207" s="293"/>
      <c r="AC207" s="293"/>
      <c r="AD207" s="293"/>
      <c r="AE207" s="293"/>
      <c r="AF207" s="293"/>
      <c r="AG207" s="293"/>
      <c r="AH207" s="293"/>
      <c r="AI207" s="293"/>
      <c r="AJ207" s="293"/>
      <c r="AK207" s="293"/>
      <c r="AL207" s="293"/>
      <c r="AM207" s="293"/>
      <c r="AN207" s="293"/>
      <c r="AO207" s="293"/>
      <c r="AP207" s="293"/>
      <c r="AQ207" s="293"/>
      <c r="AR207" s="293"/>
      <c r="AS207" s="293"/>
      <c r="AT207" s="293"/>
      <c r="AU207" s="293"/>
      <c r="AV207" s="293"/>
      <c r="AW207" s="293"/>
      <c r="AX207" s="293"/>
      <c r="AY207" s="293"/>
      <c r="AZ207" s="293"/>
      <c r="BA207" s="293"/>
      <c r="BB207" s="293"/>
      <c r="BC207" s="293"/>
      <c r="BD207" s="293"/>
      <c r="BE207" s="293"/>
      <c r="BF207" s="293"/>
      <c r="BG207" s="293"/>
      <c r="BH207" s="293"/>
      <c r="BI207" s="293"/>
      <c r="BJ207" s="293"/>
      <c r="BK207" s="293"/>
      <c r="BL207" s="293"/>
      <c r="BM207" s="293"/>
      <c r="BN207" s="293"/>
      <c r="BO207" s="293"/>
      <c r="BP207" s="293"/>
      <c r="BQ207" s="293"/>
      <c r="BR207" s="293"/>
      <c r="BS207" s="293"/>
      <c r="BT207" s="293"/>
      <c r="BU207" s="293"/>
      <c r="BV207" s="293"/>
      <c r="BW207" s="293"/>
      <c r="BX207" s="293"/>
      <c r="BY207" s="293"/>
      <c r="BZ207" s="293"/>
      <c r="CA207" s="293"/>
      <c r="CB207" s="293"/>
      <c r="CC207" s="293"/>
      <c r="CD207" s="293"/>
      <c r="CE207" s="293"/>
      <c r="CF207" s="293"/>
      <c r="CG207" s="293"/>
      <c r="CH207" s="293"/>
      <c r="CI207" s="293"/>
      <c r="CJ207" s="293"/>
      <c r="CK207" s="293"/>
      <c r="CL207" s="293"/>
      <c r="CM207" s="293"/>
      <c r="CN207" s="293"/>
      <c r="CO207" s="293"/>
      <c r="CP207" s="293"/>
      <c r="CQ207" s="293"/>
      <c r="CR207" s="293"/>
      <c r="CS207" s="293"/>
      <c r="CT207" s="293"/>
      <c r="CU207" s="293"/>
      <c r="CV207" s="293"/>
      <c r="CW207" s="293"/>
      <c r="CX207" s="293"/>
      <c r="CY207" s="293"/>
      <c r="CZ207" s="293"/>
      <c r="DA207" s="293"/>
      <c r="DB207" s="293"/>
      <c r="DC207" s="293"/>
      <c r="DD207" s="171" t="b">
        <f t="shared" si="23"/>
        <v>1</v>
      </c>
    </row>
    <row r="208" spans="1:108" x14ac:dyDescent="0.25">
      <c r="A208" s="169"/>
      <c r="B208" s="170"/>
      <c r="C208" s="170"/>
      <c r="D208" s="170"/>
      <c r="E208" s="170" t="str">
        <f t="shared" si="18"/>
        <v xml:space="preserve"> </v>
      </c>
      <c r="F208" s="170" t="str">
        <f t="shared" si="19"/>
        <v xml:space="preserve"> </v>
      </c>
      <c r="G208" s="170"/>
      <c r="H208" s="170" t="str">
        <f t="shared" si="20"/>
        <v>Enter owner</v>
      </c>
      <c r="I208" s="170" t="str">
        <f t="shared" si="21"/>
        <v xml:space="preserve"> </v>
      </c>
      <c r="J208" s="290" t="str">
        <f t="shared" si="22"/>
        <v xml:space="preserve"> </v>
      </c>
      <c r="K208" s="290"/>
      <c r="L208" s="290"/>
      <c r="M208" s="293"/>
      <c r="N208" s="293"/>
      <c r="O208" s="293"/>
      <c r="P208" s="293"/>
      <c r="Q208" s="293"/>
      <c r="R208" s="293"/>
      <c r="S208" s="293"/>
      <c r="T208" s="293"/>
      <c r="U208" s="293"/>
      <c r="V208" s="293"/>
      <c r="W208" s="293"/>
      <c r="X208" s="293"/>
      <c r="Y208" s="293"/>
      <c r="Z208" s="293"/>
      <c r="AA208" s="293"/>
      <c r="AB208" s="293"/>
      <c r="AC208" s="293"/>
      <c r="AD208" s="293"/>
      <c r="AE208" s="293"/>
      <c r="AF208" s="293"/>
      <c r="AG208" s="293"/>
      <c r="AH208" s="293"/>
      <c r="AI208" s="293"/>
      <c r="AJ208" s="293"/>
      <c r="AK208" s="293"/>
      <c r="AL208" s="293"/>
      <c r="AM208" s="293"/>
      <c r="AN208" s="293"/>
      <c r="AO208" s="293"/>
      <c r="AP208" s="293"/>
      <c r="AQ208" s="293"/>
      <c r="AR208" s="293"/>
      <c r="AS208" s="293"/>
      <c r="AT208" s="293"/>
      <c r="AU208" s="293"/>
      <c r="AV208" s="293"/>
      <c r="AW208" s="293"/>
      <c r="AX208" s="293"/>
      <c r="AY208" s="293"/>
      <c r="AZ208" s="293"/>
      <c r="BA208" s="293"/>
      <c r="BB208" s="293"/>
      <c r="BC208" s="293"/>
      <c r="BD208" s="293"/>
      <c r="BE208" s="293"/>
      <c r="BF208" s="293"/>
      <c r="BG208" s="293"/>
      <c r="BH208" s="293"/>
      <c r="BI208" s="293"/>
      <c r="BJ208" s="293"/>
      <c r="BK208" s="293"/>
      <c r="BL208" s="293"/>
      <c r="BM208" s="293"/>
      <c r="BN208" s="293"/>
      <c r="BO208" s="293"/>
      <c r="BP208" s="293"/>
      <c r="BQ208" s="293"/>
      <c r="BR208" s="293"/>
      <c r="BS208" s="293"/>
      <c r="BT208" s="293"/>
      <c r="BU208" s="293"/>
      <c r="BV208" s="293"/>
      <c r="BW208" s="293"/>
      <c r="BX208" s="293"/>
      <c r="BY208" s="293"/>
      <c r="BZ208" s="293"/>
      <c r="CA208" s="293"/>
      <c r="CB208" s="293"/>
      <c r="CC208" s="293"/>
      <c r="CD208" s="293"/>
      <c r="CE208" s="293"/>
      <c r="CF208" s="293"/>
      <c r="CG208" s="293"/>
      <c r="CH208" s="293"/>
      <c r="CI208" s="293"/>
      <c r="CJ208" s="293"/>
      <c r="CK208" s="293"/>
      <c r="CL208" s="293"/>
      <c r="CM208" s="293"/>
      <c r="CN208" s="293"/>
      <c r="CO208" s="293"/>
      <c r="CP208" s="293"/>
      <c r="CQ208" s="293"/>
      <c r="CR208" s="293"/>
      <c r="CS208" s="293"/>
      <c r="CT208" s="293"/>
      <c r="CU208" s="293"/>
      <c r="CV208" s="293"/>
      <c r="CW208" s="293"/>
      <c r="CX208" s="293"/>
      <c r="CY208" s="293"/>
      <c r="CZ208" s="293"/>
      <c r="DA208" s="293"/>
      <c r="DB208" s="293"/>
      <c r="DC208" s="293"/>
      <c r="DD208" s="171" t="b">
        <f t="shared" si="23"/>
        <v>1</v>
      </c>
    </row>
    <row r="209" spans="1:108" x14ac:dyDescent="0.25">
      <c r="A209" s="169"/>
      <c r="B209" s="170"/>
      <c r="C209" s="170"/>
      <c r="D209" s="170"/>
      <c r="E209" s="170" t="str">
        <f t="shared" si="18"/>
        <v xml:space="preserve"> </v>
      </c>
      <c r="F209" s="170" t="str">
        <f t="shared" si="19"/>
        <v xml:space="preserve"> </v>
      </c>
      <c r="G209" s="170"/>
      <c r="H209" s="170" t="str">
        <f t="shared" si="20"/>
        <v>Enter owner</v>
      </c>
      <c r="I209" s="170" t="str">
        <f t="shared" si="21"/>
        <v xml:space="preserve"> </v>
      </c>
      <c r="J209" s="290" t="str">
        <f t="shared" si="22"/>
        <v xml:space="preserve"> </v>
      </c>
      <c r="K209" s="290"/>
      <c r="L209" s="290"/>
      <c r="M209" s="293"/>
      <c r="N209" s="293"/>
      <c r="O209" s="293"/>
      <c r="P209" s="293"/>
      <c r="Q209" s="293"/>
      <c r="R209" s="293"/>
      <c r="S209" s="293"/>
      <c r="T209" s="293"/>
      <c r="U209" s="293"/>
      <c r="V209" s="293"/>
      <c r="W209" s="293"/>
      <c r="X209" s="293"/>
      <c r="Y209" s="293"/>
      <c r="Z209" s="293"/>
      <c r="AA209" s="293"/>
      <c r="AB209" s="293"/>
      <c r="AC209" s="293"/>
      <c r="AD209" s="293"/>
      <c r="AE209" s="293"/>
      <c r="AF209" s="293"/>
      <c r="AG209" s="293"/>
      <c r="AH209" s="293"/>
      <c r="AI209" s="293"/>
      <c r="AJ209" s="293"/>
      <c r="AK209" s="293"/>
      <c r="AL209" s="293"/>
      <c r="AM209" s="293"/>
      <c r="AN209" s="293"/>
      <c r="AO209" s="293"/>
      <c r="AP209" s="293"/>
      <c r="AQ209" s="293"/>
      <c r="AR209" s="293"/>
      <c r="AS209" s="293"/>
      <c r="AT209" s="293"/>
      <c r="AU209" s="293"/>
      <c r="AV209" s="293"/>
      <c r="AW209" s="293"/>
      <c r="AX209" s="293"/>
      <c r="AY209" s="293"/>
      <c r="AZ209" s="293"/>
      <c r="BA209" s="293"/>
      <c r="BB209" s="293"/>
      <c r="BC209" s="293"/>
      <c r="BD209" s="293"/>
      <c r="BE209" s="293"/>
      <c r="BF209" s="293"/>
      <c r="BG209" s="293"/>
      <c r="BH209" s="293"/>
      <c r="BI209" s="293"/>
      <c r="BJ209" s="293"/>
      <c r="BK209" s="293"/>
      <c r="BL209" s="293"/>
      <c r="BM209" s="293"/>
      <c r="BN209" s="293"/>
      <c r="BO209" s="293"/>
      <c r="BP209" s="293"/>
      <c r="BQ209" s="293"/>
      <c r="BR209" s="293"/>
      <c r="BS209" s="293"/>
      <c r="BT209" s="293"/>
      <c r="BU209" s="293"/>
      <c r="BV209" s="293"/>
      <c r="BW209" s="293"/>
      <c r="BX209" s="293"/>
      <c r="BY209" s="293"/>
      <c r="BZ209" s="293"/>
      <c r="CA209" s="293"/>
      <c r="CB209" s="293"/>
      <c r="CC209" s="293"/>
      <c r="CD209" s="293"/>
      <c r="CE209" s="293"/>
      <c r="CF209" s="293"/>
      <c r="CG209" s="293"/>
      <c r="CH209" s="293"/>
      <c r="CI209" s="293"/>
      <c r="CJ209" s="293"/>
      <c r="CK209" s="293"/>
      <c r="CL209" s="293"/>
      <c r="CM209" s="293"/>
      <c r="CN209" s="293"/>
      <c r="CO209" s="293"/>
      <c r="CP209" s="293"/>
      <c r="CQ209" s="293"/>
      <c r="CR209" s="293"/>
      <c r="CS209" s="293"/>
      <c r="CT209" s="293"/>
      <c r="CU209" s="293"/>
      <c r="CV209" s="293"/>
      <c r="CW209" s="293"/>
      <c r="CX209" s="293"/>
      <c r="CY209" s="293"/>
      <c r="CZ209" s="293"/>
      <c r="DA209" s="293"/>
      <c r="DB209" s="293"/>
      <c r="DC209" s="293"/>
      <c r="DD209" s="171" t="b">
        <f t="shared" si="23"/>
        <v>1</v>
      </c>
    </row>
    <row r="210" spans="1:108" x14ac:dyDescent="0.25">
      <c r="A210" s="169"/>
      <c r="B210" s="170"/>
      <c r="C210" s="170"/>
      <c r="D210" s="170"/>
      <c r="E210" s="170" t="str">
        <f t="shared" si="18"/>
        <v xml:space="preserve"> </v>
      </c>
      <c r="F210" s="170" t="str">
        <f t="shared" si="19"/>
        <v xml:space="preserve"> </v>
      </c>
      <c r="G210" s="170"/>
      <c r="H210" s="170" t="str">
        <f t="shared" si="20"/>
        <v>Enter owner</v>
      </c>
      <c r="I210" s="170" t="str">
        <f t="shared" si="21"/>
        <v xml:space="preserve"> </v>
      </c>
      <c r="J210" s="290" t="str">
        <f t="shared" si="22"/>
        <v xml:space="preserve"> </v>
      </c>
      <c r="K210" s="290"/>
      <c r="L210" s="290"/>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293"/>
      <c r="CD210" s="293"/>
      <c r="CE210" s="293"/>
      <c r="CF210" s="293"/>
      <c r="CG210" s="293"/>
      <c r="CH210" s="293"/>
      <c r="CI210" s="293"/>
      <c r="CJ210" s="293"/>
      <c r="CK210" s="293"/>
      <c r="CL210" s="293"/>
      <c r="CM210" s="293"/>
      <c r="CN210" s="293"/>
      <c r="CO210" s="293"/>
      <c r="CP210" s="293"/>
      <c r="CQ210" s="293"/>
      <c r="CR210" s="293"/>
      <c r="CS210" s="293"/>
      <c r="CT210" s="293"/>
      <c r="CU210" s="293"/>
      <c r="CV210" s="293"/>
      <c r="CW210" s="293"/>
      <c r="CX210" s="293"/>
      <c r="CY210" s="293"/>
      <c r="CZ210" s="293"/>
      <c r="DA210" s="293"/>
      <c r="DB210" s="293"/>
      <c r="DC210" s="293"/>
      <c r="DD210" s="171" t="b">
        <f t="shared" si="23"/>
        <v>1</v>
      </c>
    </row>
    <row r="211" spans="1:108" x14ac:dyDescent="0.25">
      <c r="A211" s="169"/>
      <c r="B211" s="170"/>
      <c r="C211" s="170"/>
      <c r="D211" s="170"/>
      <c r="E211" s="170" t="str">
        <f t="shared" si="18"/>
        <v xml:space="preserve"> </v>
      </c>
      <c r="F211" s="170" t="str">
        <f t="shared" si="19"/>
        <v xml:space="preserve"> </v>
      </c>
      <c r="G211" s="170"/>
      <c r="H211" s="170" t="str">
        <f t="shared" si="20"/>
        <v>Enter owner</v>
      </c>
      <c r="I211" s="170" t="str">
        <f t="shared" si="21"/>
        <v xml:space="preserve"> </v>
      </c>
      <c r="J211" s="290" t="str">
        <f t="shared" si="22"/>
        <v xml:space="preserve"> </v>
      </c>
      <c r="K211" s="290"/>
      <c r="L211" s="290"/>
      <c r="M211" s="293"/>
      <c r="N211" s="293"/>
      <c r="O211" s="293"/>
      <c r="P211" s="293"/>
      <c r="Q211" s="293"/>
      <c r="R211" s="293"/>
      <c r="S211" s="293"/>
      <c r="T211" s="293"/>
      <c r="U211" s="293"/>
      <c r="V211" s="293"/>
      <c r="W211" s="293"/>
      <c r="X211" s="293"/>
      <c r="Y211" s="293"/>
      <c r="Z211" s="293"/>
      <c r="AA211" s="293"/>
      <c r="AB211" s="293"/>
      <c r="AC211" s="293"/>
      <c r="AD211" s="293"/>
      <c r="AE211" s="293"/>
      <c r="AF211" s="293"/>
      <c r="AG211" s="293"/>
      <c r="AH211" s="293"/>
      <c r="AI211" s="293"/>
      <c r="AJ211" s="293"/>
      <c r="AK211" s="293"/>
      <c r="AL211" s="293"/>
      <c r="AM211" s="293"/>
      <c r="AN211" s="293"/>
      <c r="AO211" s="293"/>
      <c r="AP211" s="293"/>
      <c r="AQ211" s="293"/>
      <c r="AR211" s="293"/>
      <c r="AS211" s="293"/>
      <c r="AT211" s="293"/>
      <c r="AU211" s="293"/>
      <c r="AV211" s="293"/>
      <c r="AW211" s="293"/>
      <c r="AX211" s="293"/>
      <c r="AY211" s="293"/>
      <c r="AZ211" s="293"/>
      <c r="BA211" s="293"/>
      <c r="BB211" s="293"/>
      <c r="BC211" s="293"/>
      <c r="BD211" s="293"/>
      <c r="BE211" s="293"/>
      <c r="BF211" s="293"/>
      <c r="BG211" s="293"/>
      <c r="BH211" s="293"/>
      <c r="BI211" s="293"/>
      <c r="BJ211" s="293"/>
      <c r="BK211" s="293"/>
      <c r="BL211" s="293"/>
      <c r="BM211" s="293"/>
      <c r="BN211" s="293"/>
      <c r="BO211" s="293"/>
      <c r="BP211" s="293"/>
      <c r="BQ211" s="293"/>
      <c r="BR211" s="293"/>
      <c r="BS211" s="293"/>
      <c r="BT211" s="293"/>
      <c r="BU211" s="293"/>
      <c r="BV211" s="293"/>
      <c r="BW211" s="293"/>
      <c r="BX211" s="293"/>
      <c r="BY211" s="293"/>
      <c r="BZ211" s="293"/>
      <c r="CA211" s="293"/>
      <c r="CB211" s="293"/>
      <c r="CC211" s="293"/>
      <c r="CD211" s="293"/>
      <c r="CE211" s="293"/>
      <c r="CF211" s="293"/>
      <c r="CG211" s="293"/>
      <c r="CH211" s="293"/>
      <c r="CI211" s="293"/>
      <c r="CJ211" s="293"/>
      <c r="CK211" s="293"/>
      <c r="CL211" s="293"/>
      <c r="CM211" s="293"/>
      <c r="CN211" s="293"/>
      <c r="CO211" s="293"/>
      <c r="CP211" s="293"/>
      <c r="CQ211" s="293"/>
      <c r="CR211" s="293"/>
      <c r="CS211" s="293"/>
      <c r="CT211" s="293"/>
      <c r="CU211" s="293"/>
      <c r="CV211" s="293"/>
      <c r="CW211" s="293"/>
      <c r="CX211" s="293"/>
      <c r="CY211" s="293"/>
      <c r="CZ211" s="293"/>
      <c r="DA211" s="293"/>
      <c r="DB211" s="293"/>
      <c r="DC211" s="293"/>
      <c r="DD211" s="171" t="b">
        <f t="shared" si="23"/>
        <v>1</v>
      </c>
    </row>
    <row r="212" spans="1:108" x14ac:dyDescent="0.25">
      <c r="A212" s="169"/>
      <c r="B212" s="170"/>
      <c r="C212" s="170"/>
      <c r="D212" s="170"/>
      <c r="E212" s="170" t="str">
        <f t="shared" si="18"/>
        <v xml:space="preserve"> </v>
      </c>
      <c r="F212" s="170" t="str">
        <f t="shared" si="19"/>
        <v xml:space="preserve"> </v>
      </c>
      <c r="G212" s="170"/>
      <c r="H212" s="170" t="str">
        <f t="shared" si="20"/>
        <v>Enter owner</v>
      </c>
      <c r="I212" s="170" t="str">
        <f t="shared" si="21"/>
        <v xml:space="preserve"> </v>
      </c>
      <c r="J212" s="290" t="str">
        <f t="shared" si="22"/>
        <v xml:space="preserve"> </v>
      </c>
      <c r="K212" s="290"/>
      <c r="L212" s="290"/>
      <c r="M212" s="293"/>
      <c r="N212" s="293"/>
      <c r="O212" s="293"/>
      <c r="P212" s="293"/>
      <c r="Q212" s="293"/>
      <c r="R212" s="293"/>
      <c r="S212" s="293"/>
      <c r="T212" s="293"/>
      <c r="U212" s="293"/>
      <c r="V212" s="293"/>
      <c r="W212" s="293"/>
      <c r="X212" s="293"/>
      <c r="Y212" s="293"/>
      <c r="Z212" s="293"/>
      <c r="AA212" s="293"/>
      <c r="AB212" s="293"/>
      <c r="AC212" s="293"/>
      <c r="AD212" s="293"/>
      <c r="AE212" s="293"/>
      <c r="AF212" s="293"/>
      <c r="AG212" s="293"/>
      <c r="AH212" s="293"/>
      <c r="AI212" s="293"/>
      <c r="AJ212" s="293"/>
      <c r="AK212" s="293"/>
      <c r="AL212" s="293"/>
      <c r="AM212" s="293"/>
      <c r="AN212" s="293"/>
      <c r="AO212" s="293"/>
      <c r="AP212" s="293"/>
      <c r="AQ212" s="293"/>
      <c r="AR212" s="293"/>
      <c r="AS212" s="293"/>
      <c r="AT212" s="293"/>
      <c r="AU212" s="293"/>
      <c r="AV212" s="293"/>
      <c r="AW212" s="293"/>
      <c r="AX212" s="293"/>
      <c r="AY212" s="293"/>
      <c r="AZ212" s="293"/>
      <c r="BA212" s="293"/>
      <c r="BB212" s="293"/>
      <c r="BC212" s="293"/>
      <c r="BD212" s="293"/>
      <c r="BE212" s="293"/>
      <c r="BF212" s="293"/>
      <c r="BG212" s="293"/>
      <c r="BH212" s="293"/>
      <c r="BI212" s="293"/>
      <c r="BJ212" s="293"/>
      <c r="BK212" s="293"/>
      <c r="BL212" s="293"/>
      <c r="BM212" s="293"/>
      <c r="BN212" s="293"/>
      <c r="BO212" s="293"/>
      <c r="BP212" s="293"/>
      <c r="BQ212" s="293"/>
      <c r="BR212" s="293"/>
      <c r="BS212" s="293"/>
      <c r="BT212" s="293"/>
      <c r="BU212" s="293"/>
      <c r="BV212" s="293"/>
      <c r="BW212" s="293"/>
      <c r="BX212" s="293"/>
      <c r="BY212" s="293"/>
      <c r="BZ212" s="293"/>
      <c r="CA212" s="293"/>
      <c r="CB212" s="293"/>
      <c r="CC212" s="293"/>
      <c r="CD212" s="293"/>
      <c r="CE212" s="293"/>
      <c r="CF212" s="293"/>
      <c r="CG212" s="293"/>
      <c r="CH212" s="293"/>
      <c r="CI212" s="293"/>
      <c r="CJ212" s="293"/>
      <c r="CK212" s="293"/>
      <c r="CL212" s="293"/>
      <c r="CM212" s="293"/>
      <c r="CN212" s="293"/>
      <c r="CO212" s="293"/>
      <c r="CP212" s="293"/>
      <c r="CQ212" s="293"/>
      <c r="CR212" s="293"/>
      <c r="CS212" s="293"/>
      <c r="CT212" s="293"/>
      <c r="CU212" s="293"/>
      <c r="CV212" s="293"/>
      <c r="CW212" s="293"/>
      <c r="CX212" s="293"/>
      <c r="CY212" s="293"/>
      <c r="CZ212" s="293"/>
      <c r="DA212" s="293"/>
      <c r="DB212" s="293"/>
      <c r="DC212" s="293"/>
      <c r="DD212" s="171" t="b">
        <f t="shared" si="23"/>
        <v>1</v>
      </c>
    </row>
    <row r="213" spans="1:108" x14ac:dyDescent="0.25">
      <c r="A213" s="169"/>
      <c r="B213" s="170"/>
      <c r="C213" s="170"/>
      <c r="D213" s="170"/>
      <c r="E213" s="170" t="str">
        <f t="shared" si="18"/>
        <v xml:space="preserve"> </v>
      </c>
      <c r="F213" s="170" t="str">
        <f t="shared" si="19"/>
        <v xml:space="preserve"> </v>
      </c>
      <c r="G213" s="170"/>
      <c r="H213" s="170" t="str">
        <f t="shared" si="20"/>
        <v>Enter owner</v>
      </c>
      <c r="I213" s="170" t="str">
        <f t="shared" si="21"/>
        <v xml:space="preserve"> </v>
      </c>
      <c r="J213" s="290" t="str">
        <f t="shared" si="22"/>
        <v xml:space="preserve"> </v>
      </c>
      <c r="K213" s="290"/>
      <c r="L213" s="290"/>
      <c r="M213" s="293"/>
      <c r="N213" s="293"/>
      <c r="O213" s="293"/>
      <c r="P213" s="293"/>
      <c r="Q213" s="293"/>
      <c r="R213" s="293"/>
      <c r="S213" s="293"/>
      <c r="T213" s="293"/>
      <c r="U213" s="293"/>
      <c r="V213" s="293"/>
      <c r="W213" s="293"/>
      <c r="X213" s="293"/>
      <c r="Y213" s="293"/>
      <c r="Z213" s="293"/>
      <c r="AA213" s="293"/>
      <c r="AB213" s="293"/>
      <c r="AC213" s="293"/>
      <c r="AD213" s="293"/>
      <c r="AE213" s="293"/>
      <c r="AF213" s="293"/>
      <c r="AG213" s="293"/>
      <c r="AH213" s="293"/>
      <c r="AI213" s="293"/>
      <c r="AJ213" s="293"/>
      <c r="AK213" s="293"/>
      <c r="AL213" s="293"/>
      <c r="AM213" s="293"/>
      <c r="AN213" s="293"/>
      <c r="AO213" s="293"/>
      <c r="AP213" s="293"/>
      <c r="AQ213" s="293"/>
      <c r="AR213" s="293"/>
      <c r="AS213" s="293"/>
      <c r="AT213" s="293"/>
      <c r="AU213" s="293"/>
      <c r="AV213" s="293"/>
      <c r="AW213" s="293"/>
      <c r="AX213" s="293"/>
      <c r="AY213" s="293"/>
      <c r="AZ213" s="293"/>
      <c r="BA213" s="293"/>
      <c r="BB213" s="293"/>
      <c r="BC213" s="293"/>
      <c r="BD213" s="293"/>
      <c r="BE213" s="293"/>
      <c r="BF213" s="293"/>
      <c r="BG213" s="293"/>
      <c r="BH213" s="293"/>
      <c r="BI213" s="293"/>
      <c r="BJ213" s="293"/>
      <c r="BK213" s="293"/>
      <c r="BL213" s="293"/>
      <c r="BM213" s="293"/>
      <c r="BN213" s="293"/>
      <c r="BO213" s="293"/>
      <c r="BP213" s="293"/>
      <c r="BQ213" s="293"/>
      <c r="BR213" s="293"/>
      <c r="BS213" s="293"/>
      <c r="BT213" s="293"/>
      <c r="BU213" s="293"/>
      <c r="BV213" s="293"/>
      <c r="BW213" s="293"/>
      <c r="BX213" s="293"/>
      <c r="BY213" s="293"/>
      <c r="BZ213" s="293"/>
      <c r="CA213" s="293"/>
      <c r="CB213" s="293"/>
      <c r="CC213" s="293"/>
      <c r="CD213" s="293"/>
      <c r="CE213" s="293"/>
      <c r="CF213" s="293"/>
      <c r="CG213" s="293"/>
      <c r="CH213" s="293"/>
      <c r="CI213" s="293"/>
      <c r="CJ213" s="293"/>
      <c r="CK213" s="293"/>
      <c r="CL213" s="293"/>
      <c r="CM213" s="293"/>
      <c r="CN213" s="293"/>
      <c r="CO213" s="293"/>
      <c r="CP213" s="293"/>
      <c r="CQ213" s="293"/>
      <c r="CR213" s="293"/>
      <c r="CS213" s="293"/>
      <c r="CT213" s="293"/>
      <c r="CU213" s="293"/>
      <c r="CV213" s="293"/>
      <c r="CW213" s="293"/>
      <c r="CX213" s="293"/>
      <c r="CY213" s="293"/>
      <c r="CZ213" s="293"/>
      <c r="DA213" s="293"/>
      <c r="DB213" s="293"/>
      <c r="DC213" s="293"/>
      <c r="DD213" s="171" t="b">
        <f t="shared" si="23"/>
        <v>1</v>
      </c>
    </row>
    <row r="214" spans="1:108" x14ac:dyDescent="0.25">
      <c r="A214" s="169"/>
      <c r="B214" s="170"/>
      <c r="C214" s="170"/>
      <c r="D214" s="170"/>
      <c r="E214" s="170" t="str">
        <f t="shared" si="18"/>
        <v xml:space="preserve"> </v>
      </c>
      <c r="F214" s="170" t="str">
        <f t="shared" si="19"/>
        <v xml:space="preserve"> </v>
      </c>
      <c r="G214" s="170"/>
      <c r="H214" s="170" t="str">
        <f t="shared" si="20"/>
        <v>Enter owner</v>
      </c>
      <c r="I214" s="170" t="str">
        <f t="shared" si="21"/>
        <v xml:space="preserve"> </v>
      </c>
      <c r="J214" s="290" t="str">
        <f t="shared" si="22"/>
        <v xml:space="preserve"> </v>
      </c>
      <c r="K214" s="290"/>
      <c r="L214" s="290"/>
      <c r="M214" s="293"/>
      <c r="N214" s="293"/>
      <c r="O214" s="293"/>
      <c r="P214" s="293"/>
      <c r="Q214" s="293"/>
      <c r="R214" s="293"/>
      <c r="S214" s="293"/>
      <c r="T214" s="293"/>
      <c r="U214" s="293"/>
      <c r="V214" s="293"/>
      <c r="W214" s="293"/>
      <c r="X214" s="293"/>
      <c r="Y214" s="293"/>
      <c r="Z214" s="293"/>
      <c r="AA214" s="293"/>
      <c r="AB214" s="293"/>
      <c r="AC214" s="293"/>
      <c r="AD214" s="293"/>
      <c r="AE214" s="293"/>
      <c r="AF214" s="293"/>
      <c r="AG214" s="293"/>
      <c r="AH214" s="293"/>
      <c r="AI214" s="293"/>
      <c r="AJ214" s="293"/>
      <c r="AK214" s="293"/>
      <c r="AL214" s="293"/>
      <c r="AM214" s="293"/>
      <c r="AN214" s="293"/>
      <c r="AO214" s="293"/>
      <c r="AP214" s="293"/>
      <c r="AQ214" s="293"/>
      <c r="AR214" s="293"/>
      <c r="AS214" s="293"/>
      <c r="AT214" s="293"/>
      <c r="AU214" s="293"/>
      <c r="AV214" s="293"/>
      <c r="AW214" s="293"/>
      <c r="AX214" s="293"/>
      <c r="AY214" s="293"/>
      <c r="AZ214" s="293"/>
      <c r="BA214" s="293"/>
      <c r="BB214" s="293"/>
      <c r="BC214" s="293"/>
      <c r="BD214" s="293"/>
      <c r="BE214" s="293"/>
      <c r="BF214" s="293"/>
      <c r="BG214" s="293"/>
      <c r="BH214" s="293"/>
      <c r="BI214" s="293"/>
      <c r="BJ214" s="293"/>
      <c r="BK214" s="293"/>
      <c r="BL214" s="293"/>
      <c r="BM214" s="293"/>
      <c r="BN214" s="293"/>
      <c r="BO214" s="293"/>
      <c r="BP214" s="293"/>
      <c r="BQ214" s="293"/>
      <c r="BR214" s="293"/>
      <c r="BS214" s="293"/>
      <c r="BT214" s="293"/>
      <c r="BU214" s="293"/>
      <c r="BV214" s="293"/>
      <c r="BW214" s="293"/>
      <c r="BX214" s="293"/>
      <c r="BY214" s="293"/>
      <c r="BZ214" s="293"/>
      <c r="CA214" s="293"/>
      <c r="CB214" s="293"/>
      <c r="CC214" s="293"/>
      <c r="CD214" s="293"/>
      <c r="CE214" s="293"/>
      <c r="CF214" s="293"/>
      <c r="CG214" s="293"/>
      <c r="CH214" s="293"/>
      <c r="CI214" s="293"/>
      <c r="CJ214" s="293"/>
      <c r="CK214" s="293"/>
      <c r="CL214" s="293"/>
      <c r="CM214" s="293"/>
      <c r="CN214" s="293"/>
      <c r="CO214" s="293"/>
      <c r="CP214" s="293"/>
      <c r="CQ214" s="293"/>
      <c r="CR214" s="293"/>
      <c r="CS214" s="293"/>
      <c r="CT214" s="293"/>
      <c r="CU214" s="293"/>
      <c r="CV214" s="293"/>
      <c r="CW214" s="293"/>
      <c r="CX214" s="293"/>
      <c r="CY214" s="293"/>
      <c r="CZ214" s="293"/>
      <c r="DA214" s="293"/>
      <c r="DB214" s="293"/>
      <c r="DC214" s="293"/>
      <c r="DD214" s="171" t="b">
        <f t="shared" si="23"/>
        <v>1</v>
      </c>
    </row>
    <row r="215" spans="1:108" x14ac:dyDescent="0.25">
      <c r="A215" s="169"/>
      <c r="B215" s="170"/>
      <c r="C215" s="170"/>
      <c r="D215" s="170"/>
      <c r="E215" s="170" t="str">
        <f t="shared" si="18"/>
        <v xml:space="preserve"> </v>
      </c>
      <c r="F215" s="170" t="str">
        <f t="shared" si="19"/>
        <v xml:space="preserve"> </v>
      </c>
      <c r="G215" s="170"/>
      <c r="H215" s="170" t="str">
        <f t="shared" si="20"/>
        <v>Enter owner</v>
      </c>
      <c r="I215" s="170" t="str">
        <f t="shared" si="21"/>
        <v xml:space="preserve"> </v>
      </c>
      <c r="J215" s="290" t="str">
        <f t="shared" si="22"/>
        <v xml:space="preserve"> </v>
      </c>
      <c r="K215" s="290"/>
      <c r="L215" s="290"/>
      <c r="M215" s="293"/>
      <c r="N215" s="293"/>
      <c r="O215" s="293"/>
      <c r="P215" s="293"/>
      <c r="Q215" s="293"/>
      <c r="R215" s="293"/>
      <c r="S215" s="293"/>
      <c r="T215" s="293"/>
      <c r="U215" s="293"/>
      <c r="V215" s="293"/>
      <c r="W215" s="293"/>
      <c r="X215" s="293"/>
      <c r="Y215" s="293"/>
      <c r="Z215" s="293"/>
      <c r="AA215" s="293"/>
      <c r="AB215" s="293"/>
      <c r="AC215" s="293"/>
      <c r="AD215" s="293"/>
      <c r="AE215" s="293"/>
      <c r="AF215" s="293"/>
      <c r="AG215" s="293"/>
      <c r="AH215" s="293"/>
      <c r="AI215" s="293"/>
      <c r="AJ215" s="293"/>
      <c r="AK215" s="293"/>
      <c r="AL215" s="293"/>
      <c r="AM215" s="293"/>
      <c r="AN215" s="293"/>
      <c r="AO215" s="293"/>
      <c r="AP215" s="293"/>
      <c r="AQ215" s="293"/>
      <c r="AR215" s="293"/>
      <c r="AS215" s="293"/>
      <c r="AT215" s="293"/>
      <c r="AU215" s="293"/>
      <c r="AV215" s="293"/>
      <c r="AW215" s="293"/>
      <c r="AX215" s="293"/>
      <c r="AY215" s="293"/>
      <c r="AZ215" s="293"/>
      <c r="BA215" s="293"/>
      <c r="BB215" s="293"/>
      <c r="BC215" s="293"/>
      <c r="BD215" s="293"/>
      <c r="BE215" s="293"/>
      <c r="BF215" s="293"/>
      <c r="BG215" s="293"/>
      <c r="BH215" s="293"/>
      <c r="BI215" s="293"/>
      <c r="BJ215" s="293"/>
      <c r="BK215" s="293"/>
      <c r="BL215" s="293"/>
      <c r="BM215" s="293"/>
      <c r="BN215" s="293"/>
      <c r="BO215" s="293"/>
      <c r="BP215" s="293"/>
      <c r="BQ215" s="293"/>
      <c r="BR215" s="293"/>
      <c r="BS215" s="293"/>
      <c r="BT215" s="293"/>
      <c r="BU215" s="293"/>
      <c r="BV215" s="293"/>
      <c r="BW215" s="293"/>
      <c r="BX215" s="293"/>
      <c r="BY215" s="293"/>
      <c r="BZ215" s="293"/>
      <c r="CA215" s="293"/>
      <c r="CB215" s="293"/>
      <c r="CC215" s="293"/>
      <c r="CD215" s="293"/>
      <c r="CE215" s="293"/>
      <c r="CF215" s="293"/>
      <c r="CG215" s="293"/>
      <c r="CH215" s="293"/>
      <c r="CI215" s="293"/>
      <c r="CJ215" s="293"/>
      <c r="CK215" s="293"/>
      <c r="CL215" s="293"/>
      <c r="CM215" s="293"/>
      <c r="CN215" s="293"/>
      <c r="CO215" s="293"/>
      <c r="CP215" s="293"/>
      <c r="CQ215" s="293"/>
      <c r="CR215" s="293"/>
      <c r="CS215" s="293"/>
      <c r="CT215" s="293"/>
      <c r="CU215" s="293"/>
      <c r="CV215" s="293"/>
      <c r="CW215" s="293"/>
      <c r="CX215" s="293"/>
      <c r="CY215" s="293"/>
      <c r="CZ215" s="293"/>
      <c r="DA215" s="293"/>
      <c r="DB215" s="293"/>
      <c r="DC215" s="293"/>
      <c r="DD215" s="171" t="b">
        <f t="shared" si="23"/>
        <v>1</v>
      </c>
    </row>
    <row r="216" spans="1:108" x14ac:dyDescent="0.25">
      <c r="A216" s="169"/>
      <c r="B216" s="170"/>
      <c r="C216" s="170"/>
      <c r="D216" s="170"/>
      <c r="E216" s="170" t="str">
        <f t="shared" si="18"/>
        <v xml:space="preserve"> </v>
      </c>
      <c r="F216" s="170" t="str">
        <f t="shared" si="19"/>
        <v xml:space="preserve"> </v>
      </c>
      <c r="G216" s="170"/>
      <c r="H216" s="170" t="str">
        <f t="shared" si="20"/>
        <v>Enter owner</v>
      </c>
      <c r="I216" s="170" t="str">
        <f t="shared" si="21"/>
        <v xml:space="preserve"> </v>
      </c>
      <c r="J216" s="290" t="str">
        <f t="shared" si="22"/>
        <v xml:space="preserve"> </v>
      </c>
      <c r="K216" s="290"/>
      <c r="L216" s="290"/>
      <c r="M216" s="293"/>
      <c r="N216" s="293"/>
      <c r="O216" s="293"/>
      <c r="P216" s="293"/>
      <c r="Q216" s="293"/>
      <c r="R216" s="293"/>
      <c r="S216" s="293"/>
      <c r="T216" s="293"/>
      <c r="U216" s="293"/>
      <c r="V216" s="293"/>
      <c r="W216" s="293"/>
      <c r="X216" s="293"/>
      <c r="Y216" s="293"/>
      <c r="Z216" s="293"/>
      <c r="AA216" s="293"/>
      <c r="AB216" s="293"/>
      <c r="AC216" s="293"/>
      <c r="AD216" s="293"/>
      <c r="AE216" s="293"/>
      <c r="AF216" s="293"/>
      <c r="AG216" s="293"/>
      <c r="AH216" s="293"/>
      <c r="AI216" s="293"/>
      <c r="AJ216" s="293"/>
      <c r="AK216" s="293"/>
      <c r="AL216" s="293"/>
      <c r="AM216" s="293"/>
      <c r="AN216" s="293"/>
      <c r="AO216" s="293"/>
      <c r="AP216" s="293"/>
      <c r="AQ216" s="293"/>
      <c r="AR216" s="293"/>
      <c r="AS216" s="293"/>
      <c r="AT216" s="293"/>
      <c r="AU216" s="293"/>
      <c r="AV216" s="293"/>
      <c r="AW216" s="293"/>
      <c r="AX216" s="293"/>
      <c r="AY216" s="293"/>
      <c r="AZ216" s="293"/>
      <c r="BA216" s="293"/>
      <c r="BB216" s="293"/>
      <c r="BC216" s="293"/>
      <c r="BD216" s="293"/>
      <c r="BE216" s="293"/>
      <c r="BF216" s="293"/>
      <c r="BG216" s="293"/>
      <c r="BH216" s="293"/>
      <c r="BI216" s="293"/>
      <c r="BJ216" s="293"/>
      <c r="BK216" s="293"/>
      <c r="BL216" s="293"/>
      <c r="BM216" s="293"/>
      <c r="BN216" s="293"/>
      <c r="BO216" s="293"/>
      <c r="BP216" s="293"/>
      <c r="BQ216" s="293"/>
      <c r="BR216" s="293"/>
      <c r="BS216" s="293"/>
      <c r="BT216" s="293"/>
      <c r="BU216" s="293"/>
      <c r="BV216" s="293"/>
      <c r="BW216" s="293"/>
      <c r="BX216" s="293"/>
      <c r="BY216" s="293"/>
      <c r="BZ216" s="293"/>
      <c r="CA216" s="293"/>
      <c r="CB216" s="293"/>
      <c r="CC216" s="293"/>
      <c r="CD216" s="293"/>
      <c r="CE216" s="293"/>
      <c r="CF216" s="293"/>
      <c r="CG216" s="293"/>
      <c r="CH216" s="293"/>
      <c r="CI216" s="293"/>
      <c r="CJ216" s="293"/>
      <c r="CK216" s="293"/>
      <c r="CL216" s="293"/>
      <c r="CM216" s="293"/>
      <c r="CN216" s="293"/>
      <c r="CO216" s="293"/>
      <c r="CP216" s="293"/>
      <c r="CQ216" s="293"/>
      <c r="CR216" s="293"/>
      <c r="CS216" s="293"/>
      <c r="CT216" s="293"/>
      <c r="CU216" s="293"/>
      <c r="CV216" s="293"/>
      <c r="CW216" s="293"/>
      <c r="CX216" s="293"/>
      <c r="CY216" s="293"/>
      <c r="CZ216" s="293"/>
      <c r="DA216" s="293"/>
      <c r="DB216" s="293"/>
      <c r="DC216" s="293"/>
      <c r="DD216" s="171" t="b">
        <f t="shared" si="23"/>
        <v>1</v>
      </c>
    </row>
    <row r="217" spans="1:108" x14ac:dyDescent="0.25">
      <c r="A217" s="169"/>
      <c r="B217" s="170"/>
      <c r="C217" s="170"/>
      <c r="D217" s="170"/>
      <c r="E217" s="170" t="str">
        <f t="shared" si="18"/>
        <v xml:space="preserve"> </v>
      </c>
      <c r="F217" s="170" t="str">
        <f t="shared" si="19"/>
        <v xml:space="preserve"> </v>
      </c>
      <c r="G217" s="170"/>
      <c r="H217" s="170" t="str">
        <f t="shared" si="20"/>
        <v>Enter owner</v>
      </c>
      <c r="I217" s="170" t="str">
        <f t="shared" si="21"/>
        <v xml:space="preserve"> </v>
      </c>
      <c r="J217" s="290" t="str">
        <f t="shared" si="22"/>
        <v xml:space="preserve"> </v>
      </c>
      <c r="K217" s="290"/>
      <c r="L217" s="290"/>
      <c r="M217" s="293"/>
      <c r="N217" s="293"/>
      <c r="O217" s="293"/>
      <c r="P217" s="293"/>
      <c r="Q217" s="293"/>
      <c r="R217" s="293"/>
      <c r="S217" s="293"/>
      <c r="T217" s="293"/>
      <c r="U217" s="293"/>
      <c r="V217" s="293"/>
      <c r="W217" s="293"/>
      <c r="X217" s="293"/>
      <c r="Y217" s="293"/>
      <c r="Z217" s="293"/>
      <c r="AA217" s="293"/>
      <c r="AB217" s="293"/>
      <c r="AC217" s="293"/>
      <c r="AD217" s="293"/>
      <c r="AE217" s="293"/>
      <c r="AF217" s="293"/>
      <c r="AG217" s="293"/>
      <c r="AH217" s="293"/>
      <c r="AI217" s="293"/>
      <c r="AJ217" s="293"/>
      <c r="AK217" s="293"/>
      <c r="AL217" s="293"/>
      <c r="AM217" s="293"/>
      <c r="AN217" s="293"/>
      <c r="AO217" s="293"/>
      <c r="AP217" s="293"/>
      <c r="AQ217" s="293"/>
      <c r="AR217" s="293"/>
      <c r="AS217" s="293"/>
      <c r="AT217" s="293"/>
      <c r="AU217" s="293"/>
      <c r="AV217" s="293"/>
      <c r="AW217" s="293"/>
      <c r="AX217" s="293"/>
      <c r="AY217" s="293"/>
      <c r="AZ217" s="293"/>
      <c r="BA217" s="293"/>
      <c r="BB217" s="293"/>
      <c r="BC217" s="293"/>
      <c r="BD217" s="293"/>
      <c r="BE217" s="293"/>
      <c r="BF217" s="293"/>
      <c r="BG217" s="293"/>
      <c r="BH217" s="293"/>
      <c r="BI217" s="293"/>
      <c r="BJ217" s="293"/>
      <c r="BK217" s="293"/>
      <c r="BL217" s="293"/>
      <c r="BM217" s="293"/>
      <c r="BN217" s="293"/>
      <c r="BO217" s="293"/>
      <c r="BP217" s="293"/>
      <c r="BQ217" s="293"/>
      <c r="BR217" s="293"/>
      <c r="BS217" s="293"/>
      <c r="BT217" s="293"/>
      <c r="BU217" s="293"/>
      <c r="BV217" s="293"/>
      <c r="BW217" s="293"/>
      <c r="BX217" s="293"/>
      <c r="BY217" s="293"/>
      <c r="BZ217" s="293"/>
      <c r="CA217" s="293"/>
      <c r="CB217" s="293"/>
      <c r="CC217" s="293"/>
      <c r="CD217" s="293"/>
      <c r="CE217" s="293"/>
      <c r="CF217" s="293"/>
      <c r="CG217" s="293"/>
      <c r="CH217" s="293"/>
      <c r="CI217" s="293"/>
      <c r="CJ217" s="293"/>
      <c r="CK217" s="293"/>
      <c r="CL217" s="293"/>
      <c r="CM217" s="293"/>
      <c r="CN217" s="293"/>
      <c r="CO217" s="293"/>
      <c r="CP217" s="293"/>
      <c r="CQ217" s="293"/>
      <c r="CR217" s="293"/>
      <c r="CS217" s="293"/>
      <c r="CT217" s="293"/>
      <c r="CU217" s="293"/>
      <c r="CV217" s="293"/>
      <c r="CW217" s="293"/>
      <c r="CX217" s="293"/>
      <c r="CY217" s="293"/>
      <c r="CZ217" s="293"/>
      <c r="DA217" s="293"/>
      <c r="DB217" s="293"/>
      <c r="DC217" s="293"/>
      <c r="DD217" s="171" t="b">
        <f t="shared" si="23"/>
        <v>1</v>
      </c>
    </row>
    <row r="218" spans="1:108" x14ac:dyDescent="0.25">
      <c r="A218" s="169"/>
      <c r="B218" s="170"/>
      <c r="C218" s="170"/>
      <c r="D218" s="170"/>
      <c r="E218" s="170" t="str">
        <f t="shared" si="18"/>
        <v xml:space="preserve"> </v>
      </c>
      <c r="F218" s="170" t="str">
        <f t="shared" si="19"/>
        <v xml:space="preserve"> </v>
      </c>
      <c r="G218" s="170"/>
      <c r="H218" s="170" t="str">
        <f t="shared" si="20"/>
        <v>Enter owner</v>
      </c>
      <c r="I218" s="170" t="str">
        <f t="shared" si="21"/>
        <v xml:space="preserve"> </v>
      </c>
      <c r="J218" s="290" t="str">
        <f t="shared" si="22"/>
        <v xml:space="preserve"> </v>
      </c>
      <c r="K218" s="290"/>
      <c r="L218" s="290"/>
      <c r="M218" s="293"/>
      <c r="N218" s="293"/>
      <c r="O218" s="293"/>
      <c r="P218" s="293"/>
      <c r="Q218" s="293"/>
      <c r="R218" s="293"/>
      <c r="S218" s="293"/>
      <c r="T218" s="293"/>
      <c r="U218" s="293"/>
      <c r="V218" s="293"/>
      <c r="W218" s="293"/>
      <c r="X218" s="293"/>
      <c r="Y218" s="293"/>
      <c r="Z218" s="293"/>
      <c r="AA218" s="293"/>
      <c r="AB218" s="293"/>
      <c r="AC218" s="293"/>
      <c r="AD218" s="293"/>
      <c r="AE218" s="293"/>
      <c r="AF218" s="293"/>
      <c r="AG218" s="293"/>
      <c r="AH218" s="293"/>
      <c r="AI218" s="293"/>
      <c r="AJ218" s="293"/>
      <c r="AK218" s="293"/>
      <c r="AL218" s="293"/>
      <c r="AM218" s="293"/>
      <c r="AN218" s="293"/>
      <c r="AO218" s="293"/>
      <c r="AP218" s="293"/>
      <c r="AQ218" s="293"/>
      <c r="AR218" s="293"/>
      <c r="AS218" s="293"/>
      <c r="AT218" s="293"/>
      <c r="AU218" s="293"/>
      <c r="AV218" s="293"/>
      <c r="AW218" s="293"/>
      <c r="AX218" s="293"/>
      <c r="AY218" s="293"/>
      <c r="AZ218" s="293"/>
      <c r="BA218" s="293"/>
      <c r="BB218" s="293"/>
      <c r="BC218" s="293"/>
      <c r="BD218" s="293"/>
      <c r="BE218" s="293"/>
      <c r="BF218" s="293"/>
      <c r="BG218" s="293"/>
      <c r="BH218" s="293"/>
      <c r="BI218" s="293"/>
      <c r="BJ218" s="293"/>
      <c r="BK218" s="293"/>
      <c r="BL218" s="293"/>
      <c r="BM218" s="293"/>
      <c r="BN218" s="293"/>
      <c r="BO218" s="293"/>
      <c r="BP218" s="293"/>
      <c r="BQ218" s="293"/>
      <c r="BR218" s="293"/>
      <c r="BS218" s="293"/>
      <c r="BT218" s="293"/>
      <c r="BU218" s="293"/>
      <c r="BV218" s="293"/>
      <c r="BW218" s="293"/>
      <c r="BX218" s="293"/>
      <c r="BY218" s="293"/>
      <c r="BZ218" s="293"/>
      <c r="CA218" s="293"/>
      <c r="CB218" s="293"/>
      <c r="CC218" s="293"/>
      <c r="CD218" s="293"/>
      <c r="CE218" s="293"/>
      <c r="CF218" s="293"/>
      <c r="CG218" s="293"/>
      <c r="CH218" s="293"/>
      <c r="CI218" s="293"/>
      <c r="CJ218" s="293"/>
      <c r="CK218" s="293"/>
      <c r="CL218" s="293"/>
      <c r="CM218" s="293"/>
      <c r="CN218" s="293"/>
      <c r="CO218" s="293"/>
      <c r="CP218" s="293"/>
      <c r="CQ218" s="293"/>
      <c r="CR218" s="293"/>
      <c r="CS218" s="293"/>
      <c r="CT218" s="293"/>
      <c r="CU218" s="293"/>
      <c r="CV218" s="293"/>
      <c r="CW218" s="293"/>
      <c r="CX218" s="293"/>
      <c r="CY218" s="293"/>
      <c r="CZ218" s="293"/>
      <c r="DA218" s="293"/>
      <c r="DB218" s="293"/>
      <c r="DC218" s="293"/>
      <c r="DD218" s="171" t="b">
        <f t="shared" si="23"/>
        <v>1</v>
      </c>
    </row>
    <row r="219" spans="1:108" x14ac:dyDescent="0.25">
      <c r="A219" s="169"/>
      <c r="B219" s="170"/>
      <c r="C219" s="170"/>
      <c r="D219" s="170"/>
      <c r="E219" s="170" t="str">
        <f t="shared" si="18"/>
        <v xml:space="preserve"> </v>
      </c>
      <c r="F219" s="170" t="str">
        <f t="shared" si="19"/>
        <v xml:space="preserve"> </v>
      </c>
      <c r="G219" s="170"/>
      <c r="H219" s="170" t="str">
        <f t="shared" si="20"/>
        <v>Enter owner</v>
      </c>
      <c r="I219" s="170" t="str">
        <f t="shared" si="21"/>
        <v xml:space="preserve"> </v>
      </c>
      <c r="J219" s="290" t="str">
        <f t="shared" si="22"/>
        <v xml:space="preserve"> </v>
      </c>
      <c r="K219" s="290"/>
      <c r="L219" s="290"/>
      <c r="M219" s="293"/>
      <c r="N219" s="293"/>
      <c r="O219" s="293"/>
      <c r="P219" s="293"/>
      <c r="Q219" s="293"/>
      <c r="R219" s="293"/>
      <c r="S219" s="293"/>
      <c r="T219" s="293"/>
      <c r="U219" s="293"/>
      <c r="V219" s="293"/>
      <c r="W219" s="293"/>
      <c r="X219" s="293"/>
      <c r="Y219" s="293"/>
      <c r="Z219" s="293"/>
      <c r="AA219" s="293"/>
      <c r="AB219" s="293"/>
      <c r="AC219" s="293"/>
      <c r="AD219" s="293"/>
      <c r="AE219" s="293"/>
      <c r="AF219" s="293"/>
      <c r="AG219" s="293"/>
      <c r="AH219" s="293"/>
      <c r="AI219" s="293"/>
      <c r="AJ219" s="293"/>
      <c r="AK219" s="293"/>
      <c r="AL219" s="293"/>
      <c r="AM219" s="293"/>
      <c r="AN219" s="293"/>
      <c r="AO219" s="293"/>
      <c r="AP219" s="293"/>
      <c r="AQ219" s="293"/>
      <c r="AR219" s="293"/>
      <c r="AS219" s="293"/>
      <c r="AT219" s="293"/>
      <c r="AU219" s="293"/>
      <c r="AV219" s="293"/>
      <c r="AW219" s="293"/>
      <c r="AX219" s="293"/>
      <c r="AY219" s="293"/>
      <c r="AZ219" s="293"/>
      <c r="BA219" s="293"/>
      <c r="BB219" s="293"/>
      <c r="BC219" s="293"/>
      <c r="BD219" s="293"/>
      <c r="BE219" s="293"/>
      <c r="BF219" s="293"/>
      <c r="BG219" s="293"/>
      <c r="BH219" s="293"/>
      <c r="BI219" s="293"/>
      <c r="BJ219" s="293"/>
      <c r="BK219" s="293"/>
      <c r="BL219" s="293"/>
      <c r="BM219" s="293"/>
      <c r="BN219" s="293"/>
      <c r="BO219" s="293"/>
      <c r="BP219" s="293"/>
      <c r="BQ219" s="293"/>
      <c r="BR219" s="293"/>
      <c r="BS219" s="293"/>
      <c r="BT219" s="293"/>
      <c r="BU219" s="293"/>
      <c r="BV219" s="293"/>
      <c r="BW219" s="293"/>
      <c r="BX219" s="293"/>
      <c r="BY219" s="293"/>
      <c r="BZ219" s="293"/>
      <c r="CA219" s="293"/>
      <c r="CB219" s="293"/>
      <c r="CC219" s="293"/>
      <c r="CD219" s="293"/>
      <c r="CE219" s="293"/>
      <c r="CF219" s="293"/>
      <c r="CG219" s="293"/>
      <c r="CH219" s="293"/>
      <c r="CI219" s="293"/>
      <c r="CJ219" s="293"/>
      <c r="CK219" s="293"/>
      <c r="CL219" s="293"/>
      <c r="CM219" s="293"/>
      <c r="CN219" s="293"/>
      <c r="CO219" s="293"/>
      <c r="CP219" s="293"/>
      <c r="CQ219" s="293"/>
      <c r="CR219" s="293"/>
      <c r="CS219" s="293"/>
      <c r="CT219" s="293"/>
      <c r="CU219" s="293"/>
      <c r="CV219" s="293"/>
      <c r="CW219" s="293"/>
      <c r="CX219" s="293"/>
      <c r="CY219" s="293"/>
      <c r="CZ219" s="293"/>
      <c r="DA219" s="293"/>
      <c r="DB219" s="293"/>
      <c r="DC219" s="293"/>
      <c r="DD219" s="171" t="b">
        <f t="shared" si="23"/>
        <v>1</v>
      </c>
    </row>
    <row r="220" spans="1:108" x14ac:dyDescent="0.25">
      <c r="A220" s="169"/>
      <c r="B220" s="170"/>
      <c r="C220" s="170"/>
      <c r="D220" s="170"/>
      <c r="E220" s="170" t="str">
        <f t="shared" si="18"/>
        <v xml:space="preserve"> </v>
      </c>
      <c r="F220" s="170" t="str">
        <f t="shared" si="19"/>
        <v xml:space="preserve"> </v>
      </c>
      <c r="G220" s="170"/>
      <c r="H220" s="170" t="str">
        <f t="shared" si="20"/>
        <v>Enter owner</v>
      </c>
      <c r="I220" s="170" t="str">
        <f t="shared" si="21"/>
        <v xml:space="preserve"> </v>
      </c>
      <c r="J220" s="290" t="str">
        <f t="shared" si="22"/>
        <v xml:space="preserve"> </v>
      </c>
      <c r="K220" s="290"/>
      <c r="L220" s="290"/>
      <c r="M220" s="293"/>
      <c r="N220" s="293"/>
      <c r="O220" s="293"/>
      <c r="P220" s="293"/>
      <c r="Q220" s="293"/>
      <c r="R220" s="293"/>
      <c r="S220" s="293"/>
      <c r="T220" s="293"/>
      <c r="U220" s="293"/>
      <c r="V220" s="293"/>
      <c r="W220" s="293"/>
      <c r="X220" s="293"/>
      <c r="Y220" s="293"/>
      <c r="Z220" s="293"/>
      <c r="AA220" s="293"/>
      <c r="AB220" s="293"/>
      <c r="AC220" s="293"/>
      <c r="AD220" s="293"/>
      <c r="AE220" s="293"/>
      <c r="AF220" s="293"/>
      <c r="AG220" s="293"/>
      <c r="AH220" s="293"/>
      <c r="AI220" s="293"/>
      <c r="AJ220" s="293"/>
      <c r="AK220" s="293"/>
      <c r="AL220" s="293"/>
      <c r="AM220" s="293"/>
      <c r="AN220" s="293"/>
      <c r="AO220" s="293"/>
      <c r="AP220" s="293"/>
      <c r="AQ220" s="293"/>
      <c r="AR220" s="293"/>
      <c r="AS220" s="293"/>
      <c r="AT220" s="293"/>
      <c r="AU220" s="293"/>
      <c r="AV220" s="293"/>
      <c r="AW220" s="293"/>
      <c r="AX220" s="293"/>
      <c r="AY220" s="293"/>
      <c r="AZ220" s="293"/>
      <c r="BA220" s="293"/>
      <c r="BB220" s="293"/>
      <c r="BC220" s="293"/>
      <c r="BD220" s="293"/>
      <c r="BE220" s="293"/>
      <c r="BF220" s="293"/>
      <c r="BG220" s="293"/>
      <c r="BH220" s="293"/>
      <c r="BI220" s="293"/>
      <c r="BJ220" s="293"/>
      <c r="BK220" s="293"/>
      <c r="BL220" s="293"/>
      <c r="BM220" s="293"/>
      <c r="BN220" s="293"/>
      <c r="BO220" s="293"/>
      <c r="BP220" s="293"/>
      <c r="BQ220" s="293"/>
      <c r="BR220" s="293"/>
      <c r="BS220" s="293"/>
      <c r="BT220" s="293"/>
      <c r="BU220" s="293"/>
      <c r="BV220" s="293"/>
      <c r="BW220" s="293"/>
      <c r="BX220" s="293"/>
      <c r="BY220" s="293"/>
      <c r="BZ220" s="293"/>
      <c r="CA220" s="293"/>
      <c r="CB220" s="293"/>
      <c r="CC220" s="293"/>
      <c r="CD220" s="293"/>
      <c r="CE220" s="293"/>
      <c r="CF220" s="293"/>
      <c r="CG220" s="293"/>
      <c r="CH220" s="293"/>
      <c r="CI220" s="293"/>
      <c r="CJ220" s="293"/>
      <c r="CK220" s="293"/>
      <c r="CL220" s="293"/>
      <c r="CM220" s="293"/>
      <c r="CN220" s="293"/>
      <c r="CO220" s="293"/>
      <c r="CP220" s="293"/>
      <c r="CQ220" s="293"/>
      <c r="CR220" s="293"/>
      <c r="CS220" s="293"/>
      <c r="CT220" s="293"/>
      <c r="CU220" s="293"/>
      <c r="CV220" s="293"/>
      <c r="CW220" s="293"/>
      <c r="CX220" s="293"/>
      <c r="CY220" s="293"/>
      <c r="CZ220" s="293"/>
      <c r="DA220" s="293"/>
      <c r="DB220" s="293"/>
      <c r="DC220" s="293"/>
      <c r="DD220" s="171" t="b">
        <f t="shared" si="23"/>
        <v>1</v>
      </c>
    </row>
    <row r="221" spans="1:108" x14ac:dyDescent="0.25">
      <c r="A221" s="169"/>
      <c r="B221" s="170"/>
      <c r="C221" s="170"/>
      <c r="D221" s="170"/>
      <c r="E221" s="170" t="str">
        <f t="shared" si="18"/>
        <v xml:space="preserve"> </v>
      </c>
      <c r="F221" s="170" t="str">
        <f t="shared" si="19"/>
        <v xml:space="preserve"> </v>
      </c>
      <c r="G221" s="170"/>
      <c r="H221" s="170" t="str">
        <f t="shared" si="20"/>
        <v>Enter owner</v>
      </c>
      <c r="I221" s="170" t="str">
        <f t="shared" si="21"/>
        <v xml:space="preserve"> </v>
      </c>
      <c r="J221" s="290" t="str">
        <f t="shared" si="22"/>
        <v xml:space="preserve"> </v>
      </c>
      <c r="K221" s="290"/>
      <c r="L221" s="290"/>
      <c r="M221" s="293"/>
      <c r="N221" s="293"/>
      <c r="O221" s="293"/>
      <c r="P221" s="293"/>
      <c r="Q221" s="293"/>
      <c r="R221" s="293"/>
      <c r="S221" s="293"/>
      <c r="T221" s="293"/>
      <c r="U221" s="293"/>
      <c r="V221" s="293"/>
      <c r="W221" s="293"/>
      <c r="X221" s="293"/>
      <c r="Y221" s="293"/>
      <c r="Z221" s="293"/>
      <c r="AA221" s="293"/>
      <c r="AB221" s="293"/>
      <c r="AC221" s="293"/>
      <c r="AD221" s="293"/>
      <c r="AE221" s="293"/>
      <c r="AF221" s="293"/>
      <c r="AG221" s="293"/>
      <c r="AH221" s="293"/>
      <c r="AI221" s="293"/>
      <c r="AJ221" s="293"/>
      <c r="AK221" s="293"/>
      <c r="AL221" s="293"/>
      <c r="AM221" s="293"/>
      <c r="AN221" s="293"/>
      <c r="AO221" s="293"/>
      <c r="AP221" s="293"/>
      <c r="AQ221" s="293"/>
      <c r="AR221" s="293"/>
      <c r="AS221" s="293"/>
      <c r="AT221" s="293"/>
      <c r="AU221" s="293"/>
      <c r="AV221" s="293"/>
      <c r="AW221" s="293"/>
      <c r="AX221" s="293"/>
      <c r="AY221" s="293"/>
      <c r="AZ221" s="293"/>
      <c r="BA221" s="293"/>
      <c r="BB221" s="293"/>
      <c r="BC221" s="293"/>
      <c r="BD221" s="293"/>
      <c r="BE221" s="293"/>
      <c r="BF221" s="293"/>
      <c r="BG221" s="293"/>
      <c r="BH221" s="293"/>
      <c r="BI221" s="293"/>
      <c r="BJ221" s="293"/>
      <c r="BK221" s="293"/>
      <c r="BL221" s="293"/>
      <c r="BM221" s="293"/>
      <c r="BN221" s="293"/>
      <c r="BO221" s="293"/>
      <c r="BP221" s="293"/>
      <c r="BQ221" s="293"/>
      <c r="BR221" s="293"/>
      <c r="BS221" s="293"/>
      <c r="BT221" s="293"/>
      <c r="BU221" s="293"/>
      <c r="BV221" s="293"/>
      <c r="BW221" s="293"/>
      <c r="BX221" s="293"/>
      <c r="BY221" s="293"/>
      <c r="BZ221" s="293"/>
      <c r="CA221" s="293"/>
      <c r="CB221" s="293"/>
      <c r="CC221" s="293"/>
      <c r="CD221" s="293"/>
      <c r="CE221" s="293"/>
      <c r="CF221" s="293"/>
      <c r="CG221" s="293"/>
      <c r="CH221" s="293"/>
      <c r="CI221" s="293"/>
      <c r="CJ221" s="293"/>
      <c r="CK221" s="293"/>
      <c r="CL221" s="293"/>
      <c r="CM221" s="293"/>
      <c r="CN221" s="293"/>
      <c r="CO221" s="293"/>
      <c r="CP221" s="293"/>
      <c r="CQ221" s="293"/>
      <c r="CR221" s="293"/>
      <c r="CS221" s="293"/>
      <c r="CT221" s="293"/>
      <c r="CU221" s="293"/>
      <c r="CV221" s="293"/>
      <c r="CW221" s="293"/>
      <c r="CX221" s="293"/>
      <c r="CY221" s="293"/>
      <c r="CZ221" s="293"/>
      <c r="DA221" s="293"/>
      <c r="DB221" s="293"/>
      <c r="DC221" s="293"/>
      <c r="DD221" s="171" t="b">
        <f t="shared" si="23"/>
        <v>1</v>
      </c>
    </row>
    <row r="222" spans="1:108" x14ac:dyDescent="0.25">
      <c r="A222" s="169"/>
      <c r="B222" s="170"/>
      <c r="C222" s="170"/>
      <c r="D222" s="170"/>
      <c r="E222" s="170" t="str">
        <f t="shared" si="18"/>
        <v xml:space="preserve"> </v>
      </c>
      <c r="F222" s="170" t="str">
        <f t="shared" si="19"/>
        <v xml:space="preserve"> </v>
      </c>
      <c r="G222" s="170"/>
      <c r="H222" s="170" t="str">
        <f t="shared" si="20"/>
        <v>Enter owner</v>
      </c>
      <c r="I222" s="170" t="str">
        <f t="shared" si="21"/>
        <v xml:space="preserve"> </v>
      </c>
      <c r="J222" s="290" t="str">
        <f t="shared" si="22"/>
        <v xml:space="preserve"> </v>
      </c>
      <c r="K222" s="290"/>
      <c r="L222" s="290"/>
      <c r="M222" s="293"/>
      <c r="N222" s="293"/>
      <c r="O222" s="293"/>
      <c r="P222" s="293"/>
      <c r="Q222" s="293"/>
      <c r="R222" s="293"/>
      <c r="S222" s="293"/>
      <c r="T222" s="293"/>
      <c r="U222" s="293"/>
      <c r="V222" s="293"/>
      <c r="W222" s="293"/>
      <c r="X222" s="293"/>
      <c r="Y222" s="293"/>
      <c r="Z222" s="293"/>
      <c r="AA222" s="293"/>
      <c r="AB222" s="293"/>
      <c r="AC222" s="293"/>
      <c r="AD222" s="293"/>
      <c r="AE222" s="293"/>
      <c r="AF222" s="293"/>
      <c r="AG222" s="293"/>
      <c r="AH222" s="293"/>
      <c r="AI222" s="293"/>
      <c r="AJ222" s="293"/>
      <c r="AK222" s="293"/>
      <c r="AL222" s="293"/>
      <c r="AM222" s="293"/>
      <c r="AN222" s="293"/>
      <c r="AO222" s="293"/>
      <c r="AP222" s="293"/>
      <c r="AQ222" s="293"/>
      <c r="AR222" s="293"/>
      <c r="AS222" s="293"/>
      <c r="AT222" s="293"/>
      <c r="AU222" s="293"/>
      <c r="AV222" s="293"/>
      <c r="AW222" s="293"/>
      <c r="AX222" s="293"/>
      <c r="AY222" s="293"/>
      <c r="AZ222" s="293"/>
      <c r="BA222" s="293"/>
      <c r="BB222" s="293"/>
      <c r="BC222" s="293"/>
      <c r="BD222" s="293"/>
      <c r="BE222" s="293"/>
      <c r="BF222" s="293"/>
      <c r="BG222" s="293"/>
      <c r="BH222" s="293"/>
      <c r="BI222" s="293"/>
      <c r="BJ222" s="293"/>
      <c r="BK222" s="293"/>
      <c r="BL222" s="293"/>
      <c r="BM222" s="293"/>
      <c r="BN222" s="293"/>
      <c r="BO222" s="293"/>
      <c r="BP222" s="293"/>
      <c r="BQ222" s="293"/>
      <c r="BR222" s="293"/>
      <c r="BS222" s="293"/>
      <c r="BT222" s="293"/>
      <c r="BU222" s="293"/>
      <c r="BV222" s="293"/>
      <c r="BW222" s="293"/>
      <c r="BX222" s="293"/>
      <c r="BY222" s="293"/>
      <c r="BZ222" s="293"/>
      <c r="CA222" s="293"/>
      <c r="CB222" s="293"/>
      <c r="CC222" s="293"/>
      <c r="CD222" s="293"/>
      <c r="CE222" s="293"/>
      <c r="CF222" s="293"/>
      <c r="CG222" s="293"/>
      <c r="CH222" s="293"/>
      <c r="CI222" s="293"/>
      <c r="CJ222" s="293"/>
      <c r="CK222" s="293"/>
      <c r="CL222" s="293"/>
      <c r="CM222" s="293"/>
      <c r="CN222" s="293"/>
      <c r="CO222" s="293"/>
      <c r="CP222" s="293"/>
      <c r="CQ222" s="293"/>
      <c r="CR222" s="293"/>
      <c r="CS222" s="293"/>
      <c r="CT222" s="293"/>
      <c r="CU222" s="293"/>
      <c r="CV222" s="293"/>
      <c r="CW222" s="293"/>
      <c r="CX222" s="293"/>
      <c r="CY222" s="293"/>
      <c r="CZ222" s="293"/>
      <c r="DA222" s="293"/>
      <c r="DB222" s="293"/>
      <c r="DC222" s="293"/>
      <c r="DD222" s="171" t="b">
        <f t="shared" si="23"/>
        <v>1</v>
      </c>
    </row>
    <row r="223" spans="1:108" x14ac:dyDescent="0.25">
      <c r="A223" s="169"/>
      <c r="B223" s="170"/>
      <c r="C223" s="170"/>
      <c r="D223" s="170"/>
      <c r="E223" s="170" t="str">
        <f t="shared" si="18"/>
        <v xml:space="preserve"> </v>
      </c>
      <c r="F223" s="170" t="str">
        <f t="shared" si="19"/>
        <v xml:space="preserve"> </v>
      </c>
      <c r="G223" s="170"/>
      <c r="H223" s="170" t="str">
        <f t="shared" si="20"/>
        <v>Enter owner</v>
      </c>
      <c r="I223" s="170" t="str">
        <f t="shared" si="21"/>
        <v xml:space="preserve"> </v>
      </c>
      <c r="J223" s="290" t="str">
        <f t="shared" si="22"/>
        <v xml:space="preserve"> </v>
      </c>
      <c r="K223" s="290"/>
      <c r="L223" s="290"/>
      <c r="M223" s="293"/>
      <c r="N223" s="293"/>
      <c r="O223" s="293"/>
      <c r="P223" s="293"/>
      <c r="Q223" s="293"/>
      <c r="R223" s="293"/>
      <c r="S223" s="293"/>
      <c r="T223" s="293"/>
      <c r="U223" s="293"/>
      <c r="V223" s="293"/>
      <c r="W223" s="293"/>
      <c r="X223" s="293"/>
      <c r="Y223" s="293"/>
      <c r="Z223" s="293"/>
      <c r="AA223" s="293"/>
      <c r="AB223" s="293"/>
      <c r="AC223" s="293"/>
      <c r="AD223" s="293"/>
      <c r="AE223" s="293"/>
      <c r="AF223" s="293"/>
      <c r="AG223" s="293"/>
      <c r="AH223" s="293"/>
      <c r="AI223" s="293"/>
      <c r="AJ223" s="293"/>
      <c r="AK223" s="293"/>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171" t="b">
        <f t="shared" si="23"/>
        <v>1</v>
      </c>
    </row>
    <row r="224" spans="1:108" x14ac:dyDescent="0.25">
      <c r="A224" s="169"/>
      <c r="B224" s="170"/>
      <c r="C224" s="170"/>
      <c r="D224" s="170"/>
      <c r="E224" s="170" t="str">
        <f t="shared" si="18"/>
        <v xml:space="preserve"> </v>
      </c>
      <c r="F224" s="170" t="str">
        <f t="shared" si="19"/>
        <v xml:space="preserve"> </v>
      </c>
      <c r="G224" s="170"/>
      <c r="H224" s="170" t="str">
        <f t="shared" si="20"/>
        <v>Enter owner</v>
      </c>
      <c r="I224" s="170" t="str">
        <f t="shared" si="21"/>
        <v xml:space="preserve"> </v>
      </c>
      <c r="J224" s="290" t="str">
        <f t="shared" si="22"/>
        <v xml:space="preserve"> </v>
      </c>
      <c r="K224" s="290"/>
      <c r="L224" s="290"/>
      <c r="M224" s="293"/>
      <c r="N224" s="293"/>
      <c r="O224" s="293"/>
      <c r="P224" s="293"/>
      <c r="Q224" s="293"/>
      <c r="R224" s="293"/>
      <c r="S224" s="293"/>
      <c r="T224" s="293"/>
      <c r="U224" s="293"/>
      <c r="V224" s="293"/>
      <c r="W224" s="293"/>
      <c r="X224" s="293"/>
      <c r="Y224" s="293"/>
      <c r="Z224" s="293"/>
      <c r="AA224" s="293"/>
      <c r="AB224" s="293"/>
      <c r="AC224" s="293"/>
      <c r="AD224" s="293"/>
      <c r="AE224" s="293"/>
      <c r="AF224" s="293"/>
      <c r="AG224" s="293"/>
      <c r="AH224" s="293"/>
      <c r="AI224" s="293"/>
      <c r="AJ224" s="293"/>
      <c r="AK224" s="293"/>
      <c r="AL224" s="293"/>
      <c r="AM224" s="293"/>
      <c r="AN224" s="293"/>
      <c r="AO224" s="293"/>
      <c r="AP224" s="293"/>
      <c r="AQ224" s="293"/>
      <c r="AR224" s="293"/>
      <c r="AS224" s="293"/>
      <c r="AT224" s="293"/>
      <c r="AU224" s="293"/>
      <c r="AV224" s="293"/>
      <c r="AW224" s="293"/>
      <c r="AX224" s="293"/>
      <c r="AY224" s="293"/>
      <c r="AZ224" s="293"/>
      <c r="BA224" s="293"/>
      <c r="BB224" s="293"/>
      <c r="BC224" s="293"/>
      <c r="BD224" s="293"/>
      <c r="BE224" s="293"/>
      <c r="BF224" s="293"/>
      <c r="BG224" s="293"/>
      <c r="BH224" s="293"/>
      <c r="BI224" s="293"/>
      <c r="BJ224" s="293"/>
      <c r="BK224" s="293"/>
      <c r="BL224" s="293"/>
      <c r="BM224" s="293"/>
      <c r="BN224" s="293"/>
      <c r="BO224" s="293"/>
      <c r="BP224" s="293"/>
      <c r="BQ224" s="293"/>
      <c r="BR224" s="293"/>
      <c r="BS224" s="293"/>
      <c r="BT224" s="293"/>
      <c r="BU224" s="293"/>
      <c r="BV224" s="293"/>
      <c r="BW224" s="293"/>
      <c r="BX224" s="293"/>
      <c r="BY224" s="293"/>
      <c r="BZ224" s="293"/>
      <c r="CA224" s="293"/>
      <c r="CB224" s="293"/>
      <c r="CC224" s="293"/>
      <c r="CD224" s="293"/>
      <c r="CE224" s="293"/>
      <c r="CF224" s="293"/>
      <c r="CG224" s="293"/>
      <c r="CH224" s="293"/>
      <c r="CI224" s="293"/>
      <c r="CJ224" s="293"/>
      <c r="CK224" s="293"/>
      <c r="CL224" s="293"/>
      <c r="CM224" s="293"/>
      <c r="CN224" s="293"/>
      <c r="CO224" s="293"/>
      <c r="CP224" s="293"/>
      <c r="CQ224" s="293"/>
      <c r="CR224" s="293"/>
      <c r="CS224" s="293"/>
      <c r="CT224" s="293"/>
      <c r="CU224" s="293"/>
      <c r="CV224" s="293"/>
      <c r="CW224" s="293"/>
      <c r="CX224" s="293"/>
      <c r="CY224" s="293"/>
      <c r="CZ224" s="293"/>
      <c r="DA224" s="293"/>
      <c r="DB224" s="293"/>
      <c r="DC224" s="293"/>
      <c r="DD224" s="171" t="b">
        <f t="shared" si="23"/>
        <v>1</v>
      </c>
    </row>
    <row r="225" spans="1:108" x14ac:dyDescent="0.25">
      <c r="A225" s="169"/>
      <c r="B225" s="170"/>
      <c r="C225" s="170"/>
      <c r="D225" s="170"/>
      <c r="E225" s="170" t="str">
        <f t="shared" si="18"/>
        <v xml:space="preserve"> </v>
      </c>
      <c r="F225" s="170" t="str">
        <f t="shared" si="19"/>
        <v xml:space="preserve"> </v>
      </c>
      <c r="G225" s="170"/>
      <c r="H225" s="170" t="str">
        <f t="shared" si="20"/>
        <v>Enter owner</v>
      </c>
      <c r="I225" s="170" t="str">
        <f t="shared" si="21"/>
        <v xml:space="preserve"> </v>
      </c>
      <c r="J225" s="290" t="str">
        <f t="shared" si="22"/>
        <v xml:space="preserve"> </v>
      </c>
      <c r="K225" s="290"/>
      <c r="L225" s="290"/>
      <c r="M225" s="293"/>
      <c r="N225" s="293"/>
      <c r="O225" s="293"/>
      <c r="P225" s="293"/>
      <c r="Q225" s="293"/>
      <c r="R225" s="293"/>
      <c r="S225" s="293"/>
      <c r="T225" s="293"/>
      <c r="U225" s="293"/>
      <c r="V225" s="293"/>
      <c r="W225" s="293"/>
      <c r="X225" s="293"/>
      <c r="Y225" s="293"/>
      <c r="Z225" s="293"/>
      <c r="AA225" s="293"/>
      <c r="AB225" s="293"/>
      <c r="AC225" s="293"/>
      <c r="AD225" s="293"/>
      <c r="AE225" s="293"/>
      <c r="AF225" s="293"/>
      <c r="AG225" s="293"/>
      <c r="AH225" s="293"/>
      <c r="AI225" s="293"/>
      <c r="AJ225" s="293"/>
      <c r="AK225" s="293"/>
      <c r="AL225" s="293"/>
      <c r="AM225" s="293"/>
      <c r="AN225" s="293"/>
      <c r="AO225" s="293"/>
      <c r="AP225" s="293"/>
      <c r="AQ225" s="293"/>
      <c r="AR225" s="293"/>
      <c r="AS225" s="293"/>
      <c r="AT225" s="293"/>
      <c r="AU225" s="293"/>
      <c r="AV225" s="293"/>
      <c r="AW225" s="293"/>
      <c r="AX225" s="293"/>
      <c r="AY225" s="293"/>
      <c r="AZ225" s="293"/>
      <c r="BA225" s="293"/>
      <c r="BB225" s="293"/>
      <c r="BC225" s="293"/>
      <c r="BD225" s="293"/>
      <c r="BE225" s="293"/>
      <c r="BF225" s="293"/>
      <c r="BG225" s="293"/>
      <c r="BH225" s="293"/>
      <c r="BI225" s="293"/>
      <c r="BJ225" s="293"/>
      <c r="BK225" s="293"/>
      <c r="BL225" s="293"/>
      <c r="BM225" s="293"/>
      <c r="BN225" s="293"/>
      <c r="BO225" s="293"/>
      <c r="BP225" s="293"/>
      <c r="BQ225" s="293"/>
      <c r="BR225" s="293"/>
      <c r="BS225" s="293"/>
      <c r="BT225" s="293"/>
      <c r="BU225" s="293"/>
      <c r="BV225" s="293"/>
      <c r="BW225" s="293"/>
      <c r="BX225" s="293"/>
      <c r="BY225" s="293"/>
      <c r="BZ225" s="293"/>
      <c r="CA225" s="293"/>
      <c r="CB225" s="293"/>
      <c r="CC225" s="293"/>
      <c r="CD225" s="293"/>
      <c r="CE225" s="293"/>
      <c r="CF225" s="293"/>
      <c r="CG225" s="293"/>
      <c r="CH225" s="293"/>
      <c r="CI225" s="293"/>
      <c r="CJ225" s="293"/>
      <c r="CK225" s="293"/>
      <c r="CL225" s="293"/>
      <c r="CM225" s="293"/>
      <c r="CN225" s="293"/>
      <c r="CO225" s="293"/>
      <c r="CP225" s="293"/>
      <c r="CQ225" s="293"/>
      <c r="CR225" s="293"/>
      <c r="CS225" s="293"/>
      <c r="CT225" s="293"/>
      <c r="CU225" s="293"/>
      <c r="CV225" s="293"/>
      <c r="CW225" s="293"/>
      <c r="CX225" s="293"/>
      <c r="CY225" s="293"/>
      <c r="CZ225" s="293"/>
      <c r="DA225" s="293"/>
      <c r="DB225" s="293"/>
      <c r="DC225" s="293"/>
      <c r="DD225" s="171" t="b">
        <f t="shared" si="23"/>
        <v>1</v>
      </c>
    </row>
    <row r="226" spans="1:108" x14ac:dyDescent="0.25">
      <c r="A226" s="169"/>
      <c r="B226" s="170"/>
      <c r="C226" s="170"/>
      <c r="D226" s="170"/>
      <c r="E226" s="170" t="str">
        <f t="shared" si="18"/>
        <v xml:space="preserve"> </v>
      </c>
      <c r="F226" s="170" t="str">
        <f t="shared" si="19"/>
        <v xml:space="preserve"> </v>
      </c>
      <c r="G226" s="170"/>
      <c r="H226" s="170" t="str">
        <f t="shared" si="20"/>
        <v>Enter owner</v>
      </c>
      <c r="I226" s="170" t="str">
        <f t="shared" si="21"/>
        <v xml:space="preserve"> </v>
      </c>
      <c r="J226" s="290" t="str">
        <f t="shared" si="22"/>
        <v xml:space="preserve"> </v>
      </c>
      <c r="K226" s="290"/>
      <c r="L226" s="290"/>
      <c r="M226" s="293"/>
      <c r="N226" s="293"/>
      <c r="O226" s="293"/>
      <c r="P226" s="293"/>
      <c r="Q226" s="293"/>
      <c r="R226" s="293"/>
      <c r="S226" s="293"/>
      <c r="T226" s="293"/>
      <c r="U226" s="293"/>
      <c r="V226" s="293"/>
      <c r="W226" s="293"/>
      <c r="X226" s="293"/>
      <c r="Y226" s="293"/>
      <c r="Z226" s="293"/>
      <c r="AA226" s="293"/>
      <c r="AB226" s="293"/>
      <c r="AC226" s="293"/>
      <c r="AD226" s="293"/>
      <c r="AE226" s="293"/>
      <c r="AF226" s="293"/>
      <c r="AG226" s="293"/>
      <c r="AH226" s="293"/>
      <c r="AI226" s="293"/>
      <c r="AJ226" s="293"/>
      <c r="AK226" s="293"/>
      <c r="AL226" s="293"/>
      <c r="AM226" s="293"/>
      <c r="AN226" s="293"/>
      <c r="AO226" s="293"/>
      <c r="AP226" s="293"/>
      <c r="AQ226" s="293"/>
      <c r="AR226" s="293"/>
      <c r="AS226" s="293"/>
      <c r="AT226" s="293"/>
      <c r="AU226" s="293"/>
      <c r="AV226" s="293"/>
      <c r="AW226" s="293"/>
      <c r="AX226" s="293"/>
      <c r="AY226" s="293"/>
      <c r="AZ226" s="293"/>
      <c r="BA226" s="293"/>
      <c r="BB226" s="293"/>
      <c r="BC226" s="293"/>
      <c r="BD226" s="293"/>
      <c r="BE226" s="293"/>
      <c r="BF226" s="293"/>
      <c r="BG226" s="293"/>
      <c r="BH226" s="293"/>
      <c r="BI226" s="293"/>
      <c r="BJ226" s="293"/>
      <c r="BK226" s="293"/>
      <c r="BL226" s="293"/>
      <c r="BM226" s="293"/>
      <c r="BN226" s="293"/>
      <c r="BO226" s="293"/>
      <c r="BP226" s="293"/>
      <c r="BQ226" s="293"/>
      <c r="BR226" s="293"/>
      <c r="BS226" s="293"/>
      <c r="BT226" s="293"/>
      <c r="BU226" s="293"/>
      <c r="BV226" s="293"/>
      <c r="BW226" s="293"/>
      <c r="BX226" s="293"/>
      <c r="BY226" s="293"/>
      <c r="BZ226" s="293"/>
      <c r="CA226" s="293"/>
      <c r="CB226" s="293"/>
      <c r="CC226" s="293"/>
      <c r="CD226" s="293"/>
      <c r="CE226" s="293"/>
      <c r="CF226" s="293"/>
      <c r="CG226" s="293"/>
      <c r="CH226" s="293"/>
      <c r="CI226" s="293"/>
      <c r="CJ226" s="293"/>
      <c r="CK226" s="293"/>
      <c r="CL226" s="293"/>
      <c r="CM226" s="293"/>
      <c r="CN226" s="293"/>
      <c r="CO226" s="293"/>
      <c r="CP226" s="293"/>
      <c r="CQ226" s="293"/>
      <c r="CR226" s="293"/>
      <c r="CS226" s="293"/>
      <c r="CT226" s="293"/>
      <c r="CU226" s="293"/>
      <c r="CV226" s="293"/>
      <c r="CW226" s="293"/>
      <c r="CX226" s="293"/>
      <c r="CY226" s="293"/>
      <c r="CZ226" s="293"/>
      <c r="DA226" s="293"/>
      <c r="DB226" s="293"/>
      <c r="DC226" s="293"/>
      <c r="DD226" s="171" t="b">
        <f t="shared" si="23"/>
        <v>1</v>
      </c>
    </row>
    <row r="227" spans="1:108" x14ac:dyDescent="0.25">
      <c r="A227" s="169"/>
      <c r="B227" s="170"/>
      <c r="C227" s="170"/>
      <c r="D227" s="170"/>
      <c r="E227" s="170" t="str">
        <f t="shared" si="18"/>
        <v xml:space="preserve"> </v>
      </c>
      <c r="F227" s="170" t="str">
        <f t="shared" si="19"/>
        <v xml:space="preserve"> </v>
      </c>
      <c r="G227" s="170"/>
      <c r="H227" s="170" t="str">
        <f t="shared" si="20"/>
        <v>Enter owner</v>
      </c>
      <c r="I227" s="170" t="str">
        <f t="shared" si="21"/>
        <v xml:space="preserve"> </v>
      </c>
      <c r="J227" s="290" t="str">
        <f t="shared" si="22"/>
        <v xml:space="preserve"> </v>
      </c>
      <c r="K227" s="290"/>
      <c r="L227" s="290"/>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171" t="b">
        <f t="shared" si="23"/>
        <v>1</v>
      </c>
    </row>
    <row r="228" spans="1:108" x14ac:dyDescent="0.25">
      <c r="A228" s="169"/>
      <c r="B228" s="170"/>
      <c r="C228" s="170"/>
      <c r="D228" s="170"/>
      <c r="E228" s="170" t="str">
        <f t="shared" si="18"/>
        <v xml:space="preserve"> </v>
      </c>
      <c r="F228" s="170" t="str">
        <f t="shared" si="19"/>
        <v xml:space="preserve"> </v>
      </c>
      <c r="G228" s="170"/>
      <c r="H228" s="170" t="str">
        <f t="shared" si="20"/>
        <v>Enter owner</v>
      </c>
      <c r="I228" s="170" t="str">
        <f t="shared" si="21"/>
        <v xml:space="preserve"> </v>
      </c>
      <c r="J228" s="290" t="str">
        <f t="shared" si="22"/>
        <v xml:space="preserve"> </v>
      </c>
      <c r="K228" s="290"/>
      <c r="L228" s="290"/>
      <c r="M228" s="293"/>
      <c r="N228" s="293"/>
      <c r="O228" s="293"/>
      <c r="P228" s="293"/>
      <c r="Q228" s="293"/>
      <c r="R228" s="293"/>
      <c r="S228" s="293"/>
      <c r="T228" s="293"/>
      <c r="U228" s="293"/>
      <c r="V228" s="293"/>
      <c r="W228" s="293"/>
      <c r="X228" s="293"/>
      <c r="Y228" s="293"/>
      <c r="Z228" s="293"/>
      <c r="AA228" s="293"/>
      <c r="AB228" s="293"/>
      <c r="AC228" s="293"/>
      <c r="AD228" s="293"/>
      <c r="AE228" s="293"/>
      <c r="AF228" s="293"/>
      <c r="AG228" s="293"/>
      <c r="AH228" s="293"/>
      <c r="AI228" s="293"/>
      <c r="AJ228" s="293"/>
      <c r="AK228" s="293"/>
      <c r="AL228" s="293"/>
      <c r="AM228" s="293"/>
      <c r="AN228" s="293"/>
      <c r="AO228" s="293"/>
      <c r="AP228" s="293"/>
      <c r="AQ228" s="293"/>
      <c r="AR228" s="293"/>
      <c r="AS228" s="293"/>
      <c r="AT228" s="293"/>
      <c r="AU228" s="293"/>
      <c r="AV228" s="293"/>
      <c r="AW228" s="293"/>
      <c r="AX228" s="293"/>
      <c r="AY228" s="293"/>
      <c r="AZ228" s="293"/>
      <c r="BA228" s="293"/>
      <c r="BB228" s="293"/>
      <c r="BC228" s="293"/>
      <c r="BD228" s="293"/>
      <c r="BE228" s="293"/>
      <c r="BF228" s="293"/>
      <c r="BG228" s="293"/>
      <c r="BH228" s="293"/>
      <c r="BI228" s="293"/>
      <c r="BJ228" s="293"/>
      <c r="BK228" s="293"/>
      <c r="BL228" s="293"/>
      <c r="BM228" s="293"/>
      <c r="BN228" s="293"/>
      <c r="BO228" s="293"/>
      <c r="BP228" s="293"/>
      <c r="BQ228" s="293"/>
      <c r="BR228" s="293"/>
      <c r="BS228" s="293"/>
      <c r="BT228" s="293"/>
      <c r="BU228" s="293"/>
      <c r="BV228" s="293"/>
      <c r="BW228" s="293"/>
      <c r="BX228" s="293"/>
      <c r="BY228" s="293"/>
      <c r="BZ228" s="293"/>
      <c r="CA228" s="293"/>
      <c r="CB228" s="293"/>
      <c r="CC228" s="293"/>
      <c r="CD228" s="293"/>
      <c r="CE228" s="293"/>
      <c r="CF228" s="293"/>
      <c r="CG228" s="293"/>
      <c r="CH228" s="293"/>
      <c r="CI228" s="293"/>
      <c r="CJ228" s="293"/>
      <c r="CK228" s="293"/>
      <c r="CL228" s="293"/>
      <c r="CM228" s="293"/>
      <c r="CN228" s="293"/>
      <c r="CO228" s="293"/>
      <c r="CP228" s="293"/>
      <c r="CQ228" s="293"/>
      <c r="CR228" s="293"/>
      <c r="CS228" s="293"/>
      <c r="CT228" s="293"/>
      <c r="CU228" s="293"/>
      <c r="CV228" s="293"/>
      <c r="CW228" s="293"/>
      <c r="CX228" s="293"/>
      <c r="CY228" s="293"/>
      <c r="CZ228" s="293"/>
      <c r="DA228" s="293"/>
      <c r="DB228" s="293"/>
      <c r="DC228" s="293"/>
      <c r="DD228" s="171" t="b">
        <f t="shared" si="23"/>
        <v>1</v>
      </c>
    </row>
    <row r="229" spans="1:108" x14ac:dyDescent="0.25">
      <c r="A229" s="169"/>
      <c r="B229" s="170"/>
      <c r="C229" s="170"/>
      <c r="D229" s="170"/>
      <c r="E229" s="170" t="str">
        <f t="shared" si="18"/>
        <v xml:space="preserve"> </v>
      </c>
      <c r="F229" s="170" t="str">
        <f t="shared" si="19"/>
        <v xml:space="preserve"> </v>
      </c>
      <c r="G229" s="170"/>
      <c r="H229" s="170" t="str">
        <f t="shared" si="20"/>
        <v>Enter owner</v>
      </c>
      <c r="I229" s="170" t="str">
        <f t="shared" si="21"/>
        <v xml:space="preserve"> </v>
      </c>
      <c r="J229" s="290" t="str">
        <f t="shared" si="22"/>
        <v xml:space="preserve"> </v>
      </c>
      <c r="K229" s="290"/>
      <c r="L229" s="290"/>
      <c r="M229" s="293"/>
      <c r="N229" s="293"/>
      <c r="O229" s="293"/>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c r="AK229" s="293"/>
      <c r="AL229" s="293"/>
      <c r="AM229" s="293"/>
      <c r="AN229" s="293"/>
      <c r="AO229" s="293"/>
      <c r="AP229" s="293"/>
      <c r="AQ229" s="293"/>
      <c r="AR229" s="293"/>
      <c r="AS229" s="293"/>
      <c r="AT229" s="293"/>
      <c r="AU229" s="293"/>
      <c r="AV229" s="293"/>
      <c r="AW229" s="293"/>
      <c r="AX229" s="293"/>
      <c r="AY229" s="293"/>
      <c r="AZ229" s="293"/>
      <c r="BA229" s="293"/>
      <c r="BB229" s="293"/>
      <c r="BC229" s="293"/>
      <c r="BD229" s="293"/>
      <c r="BE229" s="293"/>
      <c r="BF229" s="293"/>
      <c r="BG229" s="293"/>
      <c r="BH229" s="293"/>
      <c r="BI229" s="293"/>
      <c r="BJ229" s="293"/>
      <c r="BK229" s="293"/>
      <c r="BL229" s="293"/>
      <c r="BM229" s="293"/>
      <c r="BN229" s="293"/>
      <c r="BO229" s="293"/>
      <c r="BP229" s="293"/>
      <c r="BQ229" s="293"/>
      <c r="BR229" s="293"/>
      <c r="BS229" s="293"/>
      <c r="BT229" s="293"/>
      <c r="BU229" s="293"/>
      <c r="BV229" s="293"/>
      <c r="BW229" s="293"/>
      <c r="BX229" s="293"/>
      <c r="BY229" s="293"/>
      <c r="BZ229" s="293"/>
      <c r="CA229" s="293"/>
      <c r="CB229" s="293"/>
      <c r="CC229" s="293"/>
      <c r="CD229" s="293"/>
      <c r="CE229" s="293"/>
      <c r="CF229" s="293"/>
      <c r="CG229" s="293"/>
      <c r="CH229" s="293"/>
      <c r="CI229" s="293"/>
      <c r="CJ229" s="293"/>
      <c r="CK229" s="293"/>
      <c r="CL229" s="293"/>
      <c r="CM229" s="293"/>
      <c r="CN229" s="293"/>
      <c r="CO229" s="293"/>
      <c r="CP229" s="293"/>
      <c r="CQ229" s="293"/>
      <c r="CR229" s="293"/>
      <c r="CS229" s="293"/>
      <c r="CT229" s="293"/>
      <c r="CU229" s="293"/>
      <c r="CV229" s="293"/>
      <c r="CW229" s="293"/>
      <c r="CX229" s="293"/>
      <c r="CY229" s="293"/>
      <c r="CZ229" s="293"/>
      <c r="DA229" s="293"/>
      <c r="DB229" s="293"/>
      <c r="DC229" s="293"/>
      <c r="DD229" s="171" t="b">
        <f t="shared" si="23"/>
        <v>1</v>
      </c>
    </row>
    <row r="230" spans="1:108" x14ac:dyDescent="0.25">
      <c r="A230" s="169"/>
      <c r="B230" s="170"/>
      <c r="C230" s="170"/>
      <c r="D230" s="170"/>
      <c r="E230" s="170" t="str">
        <f t="shared" si="18"/>
        <v xml:space="preserve"> </v>
      </c>
      <c r="F230" s="170" t="str">
        <f t="shared" si="19"/>
        <v xml:space="preserve"> </v>
      </c>
      <c r="G230" s="170"/>
      <c r="H230" s="170" t="str">
        <f t="shared" si="20"/>
        <v>Enter owner</v>
      </c>
      <c r="I230" s="170" t="str">
        <f t="shared" si="21"/>
        <v xml:space="preserve"> </v>
      </c>
      <c r="J230" s="290" t="str">
        <f t="shared" si="22"/>
        <v xml:space="preserve"> </v>
      </c>
      <c r="K230" s="290"/>
      <c r="L230" s="290"/>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293"/>
      <c r="CD230" s="293"/>
      <c r="CE230" s="293"/>
      <c r="CF230" s="293"/>
      <c r="CG230" s="293"/>
      <c r="CH230" s="293"/>
      <c r="CI230" s="293"/>
      <c r="CJ230" s="293"/>
      <c r="CK230" s="293"/>
      <c r="CL230" s="293"/>
      <c r="CM230" s="293"/>
      <c r="CN230" s="293"/>
      <c r="CO230" s="293"/>
      <c r="CP230" s="293"/>
      <c r="CQ230" s="293"/>
      <c r="CR230" s="293"/>
      <c r="CS230" s="293"/>
      <c r="CT230" s="293"/>
      <c r="CU230" s="293"/>
      <c r="CV230" s="293"/>
      <c r="CW230" s="293"/>
      <c r="CX230" s="293"/>
      <c r="CY230" s="293"/>
      <c r="CZ230" s="293"/>
      <c r="DA230" s="293"/>
      <c r="DB230" s="293"/>
      <c r="DC230" s="293"/>
      <c r="DD230" s="171" t="b">
        <f t="shared" si="23"/>
        <v>1</v>
      </c>
    </row>
    <row r="231" spans="1:108" x14ac:dyDescent="0.25">
      <c r="A231" s="169"/>
      <c r="B231" s="170"/>
      <c r="C231" s="170"/>
      <c r="D231" s="170"/>
      <c r="E231" s="170" t="str">
        <f t="shared" si="18"/>
        <v xml:space="preserve"> </v>
      </c>
      <c r="F231" s="170" t="str">
        <f t="shared" si="19"/>
        <v xml:space="preserve"> </v>
      </c>
      <c r="G231" s="170"/>
      <c r="H231" s="170" t="str">
        <f t="shared" si="20"/>
        <v>Enter owner</v>
      </c>
      <c r="I231" s="170" t="str">
        <f t="shared" si="21"/>
        <v xml:space="preserve"> </v>
      </c>
      <c r="J231" s="290" t="str">
        <f t="shared" si="22"/>
        <v xml:space="preserve"> </v>
      </c>
      <c r="K231" s="290"/>
      <c r="L231" s="290"/>
      <c r="M231" s="293"/>
      <c r="N231" s="293"/>
      <c r="O231" s="293"/>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c r="AK231" s="293"/>
      <c r="AL231" s="293"/>
      <c r="AM231" s="293"/>
      <c r="AN231" s="293"/>
      <c r="AO231" s="293"/>
      <c r="AP231" s="293"/>
      <c r="AQ231" s="293"/>
      <c r="AR231" s="293"/>
      <c r="AS231" s="293"/>
      <c r="AT231" s="293"/>
      <c r="AU231" s="293"/>
      <c r="AV231" s="293"/>
      <c r="AW231" s="293"/>
      <c r="AX231" s="293"/>
      <c r="AY231" s="293"/>
      <c r="AZ231" s="293"/>
      <c r="BA231" s="293"/>
      <c r="BB231" s="293"/>
      <c r="BC231" s="293"/>
      <c r="BD231" s="293"/>
      <c r="BE231" s="293"/>
      <c r="BF231" s="293"/>
      <c r="BG231" s="293"/>
      <c r="BH231" s="293"/>
      <c r="BI231" s="293"/>
      <c r="BJ231" s="293"/>
      <c r="BK231" s="293"/>
      <c r="BL231" s="293"/>
      <c r="BM231" s="293"/>
      <c r="BN231" s="293"/>
      <c r="BO231" s="293"/>
      <c r="BP231" s="293"/>
      <c r="BQ231" s="293"/>
      <c r="BR231" s="293"/>
      <c r="BS231" s="293"/>
      <c r="BT231" s="293"/>
      <c r="BU231" s="293"/>
      <c r="BV231" s="293"/>
      <c r="BW231" s="293"/>
      <c r="BX231" s="293"/>
      <c r="BY231" s="293"/>
      <c r="BZ231" s="293"/>
      <c r="CA231" s="293"/>
      <c r="CB231" s="293"/>
      <c r="CC231" s="293"/>
      <c r="CD231" s="293"/>
      <c r="CE231" s="293"/>
      <c r="CF231" s="293"/>
      <c r="CG231" s="293"/>
      <c r="CH231" s="293"/>
      <c r="CI231" s="293"/>
      <c r="CJ231" s="293"/>
      <c r="CK231" s="293"/>
      <c r="CL231" s="293"/>
      <c r="CM231" s="293"/>
      <c r="CN231" s="293"/>
      <c r="CO231" s="293"/>
      <c r="CP231" s="293"/>
      <c r="CQ231" s="293"/>
      <c r="CR231" s="293"/>
      <c r="CS231" s="293"/>
      <c r="CT231" s="293"/>
      <c r="CU231" s="293"/>
      <c r="CV231" s="293"/>
      <c r="CW231" s="293"/>
      <c r="CX231" s="293"/>
      <c r="CY231" s="293"/>
      <c r="CZ231" s="293"/>
      <c r="DA231" s="293"/>
      <c r="DB231" s="293"/>
      <c r="DC231" s="293"/>
      <c r="DD231" s="171" t="b">
        <f t="shared" si="23"/>
        <v>1</v>
      </c>
    </row>
    <row r="232" spans="1:108" x14ac:dyDescent="0.25">
      <c r="A232" s="169"/>
      <c r="B232" s="170"/>
      <c r="C232" s="170"/>
      <c r="D232" s="170"/>
      <c r="E232" s="170" t="str">
        <f t="shared" si="18"/>
        <v xml:space="preserve"> </v>
      </c>
      <c r="F232" s="170" t="str">
        <f t="shared" si="19"/>
        <v xml:space="preserve"> </v>
      </c>
      <c r="G232" s="170"/>
      <c r="H232" s="170" t="str">
        <f t="shared" si="20"/>
        <v>Enter owner</v>
      </c>
      <c r="I232" s="170" t="str">
        <f t="shared" si="21"/>
        <v xml:space="preserve"> </v>
      </c>
      <c r="J232" s="290" t="str">
        <f t="shared" si="22"/>
        <v xml:space="preserve"> </v>
      </c>
      <c r="K232" s="290"/>
      <c r="L232" s="290"/>
      <c r="M232" s="293"/>
      <c r="N232" s="293"/>
      <c r="O232" s="293"/>
      <c r="P232" s="293"/>
      <c r="Q232" s="293"/>
      <c r="R232" s="293"/>
      <c r="S232" s="293"/>
      <c r="T232" s="293"/>
      <c r="U232" s="293"/>
      <c r="V232" s="293"/>
      <c r="W232" s="293"/>
      <c r="X232" s="293"/>
      <c r="Y232" s="293"/>
      <c r="Z232" s="293"/>
      <c r="AA232" s="293"/>
      <c r="AB232" s="293"/>
      <c r="AC232" s="293"/>
      <c r="AD232" s="293"/>
      <c r="AE232" s="293"/>
      <c r="AF232" s="293"/>
      <c r="AG232" s="293"/>
      <c r="AH232" s="293"/>
      <c r="AI232" s="293"/>
      <c r="AJ232" s="293"/>
      <c r="AK232" s="293"/>
      <c r="AL232" s="293"/>
      <c r="AM232" s="293"/>
      <c r="AN232" s="293"/>
      <c r="AO232" s="293"/>
      <c r="AP232" s="293"/>
      <c r="AQ232" s="293"/>
      <c r="AR232" s="293"/>
      <c r="AS232" s="293"/>
      <c r="AT232" s="293"/>
      <c r="AU232" s="293"/>
      <c r="AV232" s="293"/>
      <c r="AW232" s="293"/>
      <c r="AX232" s="293"/>
      <c r="AY232" s="293"/>
      <c r="AZ232" s="293"/>
      <c r="BA232" s="293"/>
      <c r="BB232" s="293"/>
      <c r="BC232" s="293"/>
      <c r="BD232" s="293"/>
      <c r="BE232" s="293"/>
      <c r="BF232" s="293"/>
      <c r="BG232" s="293"/>
      <c r="BH232" s="293"/>
      <c r="BI232" s="293"/>
      <c r="BJ232" s="293"/>
      <c r="BK232" s="293"/>
      <c r="BL232" s="293"/>
      <c r="BM232" s="293"/>
      <c r="BN232" s="293"/>
      <c r="BO232" s="293"/>
      <c r="BP232" s="293"/>
      <c r="BQ232" s="293"/>
      <c r="BR232" s="293"/>
      <c r="BS232" s="293"/>
      <c r="BT232" s="293"/>
      <c r="BU232" s="293"/>
      <c r="BV232" s="293"/>
      <c r="BW232" s="293"/>
      <c r="BX232" s="293"/>
      <c r="BY232" s="293"/>
      <c r="BZ232" s="293"/>
      <c r="CA232" s="293"/>
      <c r="CB232" s="293"/>
      <c r="CC232" s="293"/>
      <c r="CD232" s="293"/>
      <c r="CE232" s="293"/>
      <c r="CF232" s="293"/>
      <c r="CG232" s="293"/>
      <c r="CH232" s="293"/>
      <c r="CI232" s="293"/>
      <c r="CJ232" s="293"/>
      <c r="CK232" s="293"/>
      <c r="CL232" s="293"/>
      <c r="CM232" s="293"/>
      <c r="CN232" s="293"/>
      <c r="CO232" s="293"/>
      <c r="CP232" s="293"/>
      <c r="CQ232" s="293"/>
      <c r="CR232" s="293"/>
      <c r="CS232" s="293"/>
      <c r="CT232" s="293"/>
      <c r="CU232" s="293"/>
      <c r="CV232" s="293"/>
      <c r="CW232" s="293"/>
      <c r="CX232" s="293"/>
      <c r="CY232" s="293"/>
      <c r="CZ232" s="293"/>
      <c r="DA232" s="293"/>
      <c r="DB232" s="293"/>
      <c r="DC232" s="293"/>
      <c r="DD232" s="171" t="b">
        <f t="shared" si="23"/>
        <v>1</v>
      </c>
    </row>
    <row r="233" spans="1:108" x14ac:dyDescent="0.25">
      <c r="A233" s="169"/>
      <c r="B233" s="170"/>
      <c r="C233" s="170"/>
      <c r="D233" s="170"/>
      <c r="E233" s="170" t="str">
        <f t="shared" si="18"/>
        <v xml:space="preserve"> </v>
      </c>
      <c r="F233" s="170" t="str">
        <f t="shared" si="19"/>
        <v xml:space="preserve"> </v>
      </c>
      <c r="G233" s="170"/>
      <c r="H233" s="170" t="str">
        <f t="shared" si="20"/>
        <v>Enter owner</v>
      </c>
      <c r="I233" s="170" t="str">
        <f t="shared" si="21"/>
        <v xml:space="preserve"> </v>
      </c>
      <c r="J233" s="290" t="str">
        <f t="shared" si="22"/>
        <v xml:space="preserve"> </v>
      </c>
      <c r="K233" s="290"/>
      <c r="L233" s="290"/>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293"/>
      <c r="CD233" s="293"/>
      <c r="CE233" s="293"/>
      <c r="CF233" s="293"/>
      <c r="CG233" s="293"/>
      <c r="CH233" s="293"/>
      <c r="CI233" s="293"/>
      <c r="CJ233" s="293"/>
      <c r="CK233" s="293"/>
      <c r="CL233" s="293"/>
      <c r="CM233" s="293"/>
      <c r="CN233" s="293"/>
      <c r="CO233" s="293"/>
      <c r="CP233" s="293"/>
      <c r="CQ233" s="293"/>
      <c r="CR233" s="293"/>
      <c r="CS233" s="293"/>
      <c r="CT233" s="293"/>
      <c r="CU233" s="293"/>
      <c r="CV233" s="293"/>
      <c r="CW233" s="293"/>
      <c r="CX233" s="293"/>
      <c r="CY233" s="293"/>
      <c r="CZ233" s="293"/>
      <c r="DA233" s="293"/>
      <c r="DB233" s="293"/>
      <c r="DC233" s="293"/>
      <c r="DD233" s="171" t="b">
        <f t="shared" si="23"/>
        <v>1</v>
      </c>
    </row>
    <row r="234" spans="1:108" x14ac:dyDescent="0.25">
      <c r="A234" s="169"/>
      <c r="B234" s="170"/>
      <c r="C234" s="170"/>
      <c r="D234" s="170"/>
      <c r="E234" s="170" t="str">
        <f t="shared" si="18"/>
        <v xml:space="preserve"> </v>
      </c>
      <c r="F234" s="170" t="str">
        <f t="shared" si="19"/>
        <v xml:space="preserve"> </v>
      </c>
      <c r="G234" s="170"/>
      <c r="H234" s="170" t="str">
        <f t="shared" si="20"/>
        <v>Enter owner</v>
      </c>
      <c r="I234" s="170" t="str">
        <f t="shared" si="21"/>
        <v xml:space="preserve"> </v>
      </c>
      <c r="J234" s="290" t="str">
        <f t="shared" si="22"/>
        <v xml:space="preserve"> </v>
      </c>
      <c r="K234" s="290"/>
      <c r="L234" s="290"/>
      <c r="M234" s="293"/>
      <c r="N234" s="293"/>
      <c r="O234" s="293"/>
      <c r="P234" s="293"/>
      <c r="Q234" s="293"/>
      <c r="R234" s="293"/>
      <c r="S234" s="293"/>
      <c r="T234" s="293"/>
      <c r="U234" s="293"/>
      <c r="V234" s="293"/>
      <c r="W234" s="293"/>
      <c r="X234" s="293"/>
      <c r="Y234" s="293"/>
      <c r="Z234" s="293"/>
      <c r="AA234" s="293"/>
      <c r="AB234" s="293"/>
      <c r="AC234" s="293"/>
      <c r="AD234" s="293"/>
      <c r="AE234" s="293"/>
      <c r="AF234" s="293"/>
      <c r="AG234" s="293"/>
      <c r="AH234" s="293"/>
      <c r="AI234" s="293"/>
      <c r="AJ234" s="293"/>
      <c r="AK234" s="293"/>
      <c r="AL234" s="293"/>
      <c r="AM234" s="293"/>
      <c r="AN234" s="293"/>
      <c r="AO234" s="293"/>
      <c r="AP234" s="293"/>
      <c r="AQ234" s="293"/>
      <c r="AR234" s="293"/>
      <c r="AS234" s="293"/>
      <c r="AT234" s="293"/>
      <c r="AU234" s="293"/>
      <c r="AV234" s="293"/>
      <c r="AW234" s="293"/>
      <c r="AX234" s="293"/>
      <c r="AY234" s="293"/>
      <c r="AZ234" s="293"/>
      <c r="BA234" s="293"/>
      <c r="BB234" s="293"/>
      <c r="BC234" s="293"/>
      <c r="BD234" s="293"/>
      <c r="BE234" s="293"/>
      <c r="BF234" s="293"/>
      <c r="BG234" s="293"/>
      <c r="BH234" s="293"/>
      <c r="BI234" s="293"/>
      <c r="BJ234" s="293"/>
      <c r="BK234" s="293"/>
      <c r="BL234" s="293"/>
      <c r="BM234" s="293"/>
      <c r="BN234" s="293"/>
      <c r="BO234" s="293"/>
      <c r="BP234" s="293"/>
      <c r="BQ234" s="293"/>
      <c r="BR234" s="293"/>
      <c r="BS234" s="293"/>
      <c r="BT234" s="293"/>
      <c r="BU234" s="293"/>
      <c r="BV234" s="293"/>
      <c r="BW234" s="293"/>
      <c r="BX234" s="293"/>
      <c r="BY234" s="293"/>
      <c r="BZ234" s="293"/>
      <c r="CA234" s="293"/>
      <c r="CB234" s="293"/>
      <c r="CC234" s="293"/>
      <c r="CD234" s="293"/>
      <c r="CE234" s="293"/>
      <c r="CF234" s="293"/>
      <c r="CG234" s="293"/>
      <c r="CH234" s="293"/>
      <c r="CI234" s="293"/>
      <c r="CJ234" s="293"/>
      <c r="CK234" s="293"/>
      <c r="CL234" s="293"/>
      <c r="CM234" s="293"/>
      <c r="CN234" s="293"/>
      <c r="CO234" s="293"/>
      <c r="CP234" s="293"/>
      <c r="CQ234" s="293"/>
      <c r="CR234" s="293"/>
      <c r="CS234" s="293"/>
      <c r="CT234" s="293"/>
      <c r="CU234" s="293"/>
      <c r="CV234" s="293"/>
      <c r="CW234" s="293"/>
      <c r="CX234" s="293"/>
      <c r="CY234" s="293"/>
      <c r="CZ234" s="293"/>
      <c r="DA234" s="293"/>
      <c r="DB234" s="293"/>
      <c r="DC234" s="293"/>
      <c r="DD234" s="171" t="b">
        <f t="shared" si="23"/>
        <v>1</v>
      </c>
    </row>
    <row r="235" spans="1:108" x14ac:dyDescent="0.25">
      <c r="A235" s="169"/>
      <c r="B235" s="170"/>
      <c r="C235" s="170"/>
      <c r="D235" s="170"/>
      <c r="E235" s="170" t="str">
        <f t="shared" si="18"/>
        <v xml:space="preserve"> </v>
      </c>
      <c r="F235" s="170" t="str">
        <f t="shared" si="19"/>
        <v xml:space="preserve"> </v>
      </c>
      <c r="G235" s="170"/>
      <c r="H235" s="170" t="str">
        <f t="shared" si="20"/>
        <v>Enter owner</v>
      </c>
      <c r="I235" s="170" t="str">
        <f t="shared" si="21"/>
        <v xml:space="preserve"> </v>
      </c>
      <c r="J235" s="290" t="str">
        <f t="shared" si="22"/>
        <v xml:space="preserve"> </v>
      </c>
      <c r="K235" s="290"/>
      <c r="L235" s="290"/>
      <c r="M235" s="293"/>
      <c r="N235" s="293"/>
      <c r="O235" s="293"/>
      <c r="P235" s="293"/>
      <c r="Q235" s="293"/>
      <c r="R235" s="293"/>
      <c r="S235" s="293"/>
      <c r="T235" s="293"/>
      <c r="U235" s="293"/>
      <c r="V235" s="293"/>
      <c r="W235" s="293"/>
      <c r="X235" s="293"/>
      <c r="Y235" s="293"/>
      <c r="Z235" s="293"/>
      <c r="AA235" s="293"/>
      <c r="AB235" s="293"/>
      <c r="AC235" s="293"/>
      <c r="AD235" s="293"/>
      <c r="AE235" s="293"/>
      <c r="AF235" s="293"/>
      <c r="AG235" s="293"/>
      <c r="AH235" s="293"/>
      <c r="AI235" s="293"/>
      <c r="AJ235" s="293"/>
      <c r="AK235" s="293"/>
      <c r="AL235" s="293"/>
      <c r="AM235" s="293"/>
      <c r="AN235" s="293"/>
      <c r="AO235" s="293"/>
      <c r="AP235" s="293"/>
      <c r="AQ235" s="293"/>
      <c r="AR235" s="293"/>
      <c r="AS235" s="293"/>
      <c r="AT235" s="293"/>
      <c r="AU235" s="293"/>
      <c r="AV235" s="293"/>
      <c r="AW235" s="293"/>
      <c r="AX235" s="293"/>
      <c r="AY235" s="293"/>
      <c r="AZ235" s="293"/>
      <c r="BA235" s="293"/>
      <c r="BB235" s="293"/>
      <c r="BC235" s="293"/>
      <c r="BD235" s="293"/>
      <c r="BE235" s="293"/>
      <c r="BF235" s="293"/>
      <c r="BG235" s="293"/>
      <c r="BH235" s="293"/>
      <c r="BI235" s="293"/>
      <c r="BJ235" s="293"/>
      <c r="BK235" s="293"/>
      <c r="BL235" s="293"/>
      <c r="BM235" s="293"/>
      <c r="BN235" s="293"/>
      <c r="BO235" s="293"/>
      <c r="BP235" s="293"/>
      <c r="BQ235" s="293"/>
      <c r="BR235" s="293"/>
      <c r="BS235" s="293"/>
      <c r="BT235" s="293"/>
      <c r="BU235" s="293"/>
      <c r="BV235" s="293"/>
      <c r="BW235" s="293"/>
      <c r="BX235" s="293"/>
      <c r="BY235" s="293"/>
      <c r="BZ235" s="293"/>
      <c r="CA235" s="293"/>
      <c r="CB235" s="293"/>
      <c r="CC235" s="293"/>
      <c r="CD235" s="293"/>
      <c r="CE235" s="293"/>
      <c r="CF235" s="293"/>
      <c r="CG235" s="293"/>
      <c r="CH235" s="293"/>
      <c r="CI235" s="293"/>
      <c r="CJ235" s="293"/>
      <c r="CK235" s="293"/>
      <c r="CL235" s="293"/>
      <c r="CM235" s="293"/>
      <c r="CN235" s="293"/>
      <c r="CO235" s="293"/>
      <c r="CP235" s="293"/>
      <c r="CQ235" s="293"/>
      <c r="CR235" s="293"/>
      <c r="CS235" s="293"/>
      <c r="CT235" s="293"/>
      <c r="CU235" s="293"/>
      <c r="CV235" s="293"/>
      <c r="CW235" s="293"/>
      <c r="CX235" s="293"/>
      <c r="CY235" s="293"/>
      <c r="CZ235" s="293"/>
      <c r="DA235" s="293"/>
      <c r="DB235" s="293"/>
      <c r="DC235" s="293"/>
      <c r="DD235" s="171" t="b">
        <f t="shared" si="23"/>
        <v>1</v>
      </c>
    </row>
    <row r="236" spans="1:108" x14ac:dyDescent="0.25">
      <c r="A236" s="169"/>
      <c r="B236" s="170"/>
      <c r="C236" s="170"/>
      <c r="D236" s="170"/>
      <c r="E236" s="170" t="str">
        <f t="shared" si="18"/>
        <v xml:space="preserve"> </v>
      </c>
      <c r="F236" s="170" t="str">
        <f t="shared" si="19"/>
        <v xml:space="preserve"> </v>
      </c>
      <c r="G236" s="170"/>
      <c r="H236" s="170" t="str">
        <f t="shared" si="20"/>
        <v>Enter owner</v>
      </c>
      <c r="I236" s="170" t="str">
        <f t="shared" si="21"/>
        <v xml:space="preserve"> </v>
      </c>
      <c r="J236" s="290" t="str">
        <f t="shared" si="22"/>
        <v xml:space="preserve"> </v>
      </c>
      <c r="K236" s="290"/>
      <c r="L236" s="290"/>
      <c r="M236" s="293"/>
      <c r="N236" s="293"/>
      <c r="O236" s="293"/>
      <c r="P236" s="293"/>
      <c r="Q236" s="293"/>
      <c r="R236" s="293"/>
      <c r="S236" s="293"/>
      <c r="T236" s="293"/>
      <c r="U236" s="293"/>
      <c r="V236" s="293"/>
      <c r="W236" s="293"/>
      <c r="X236" s="293"/>
      <c r="Y236" s="293"/>
      <c r="Z236" s="293"/>
      <c r="AA236" s="293"/>
      <c r="AB236" s="293"/>
      <c r="AC236" s="293"/>
      <c r="AD236" s="293"/>
      <c r="AE236" s="293"/>
      <c r="AF236" s="293"/>
      <c r="AG236" s="293"/>
      <c r="AH236" s="293"/>
      <c r="AI236" s="293"/>
      <c r="AJ236" s="293"/>
      <c r="AK236" s="293"/>
      <c r="AL236" s="293"/>
      <c r="AM236" s="293"/>
      <c r="AN236" s="293"/>
      <c r="AO236" s="293"/>
      <c r="AP236" s="293"/>
      <c r="AQ236" s="293"/>
      <c r="AR236" s="293"/>
      <c r="AS236" s="293"/>
      <c r="AT236" s="293"/>
      <c r="AU236" s="293"/>
      <c r="AV236" s="293"/>
      <c r="AW236" s="293"/>
      <c r="AX236" s="293"/>
      <c r="AY236" s="293"/>
      <c r="AZ236" s="293"/>
      <c r="BA236" s="293"/>
      <c r="BB236" s="293"/>
      <c r="BC236" s="293"/>
      <c r="BD236" s="293"/>
      <c r="BE236" s="293"/>
      <c r="BF236" s="293"/>
      <c r="BG236" s="293"/>
      <c r="BH236" s="293"/>
      <c r="BI236" s="293"/>
      <c r="BJ236" s="293"/>
      <c r="BK236" s="293"/>
      <c r="BL236" s="293"/>
      <c r="BM236" s="293"/>
      <c r="BN236" s="293"/>
      <c r="BO236" s="293"/>
      <c r="BP236" s="293"/>
      <c r="BQ236" s="293"/>
      <c r="BR236" s="293"/>
      <c r="BS236" s="293"/>
      <c r="BT236" s="293"/>
      <c r="BU236" s="293"/>
      <c r="BV236" s="293"/>
      <c r="BW236" s="293"/>
      <c r="BX236" s="293"/>
      <c r="BY236" s="293"/>
      <c r="BZ236" s="293"/>
      <c r="CA236" s="293"/>
      <c r="CB236" s="293"/>
      <c r="CC236" s="293"/>
      <c r="CD236" s="293"/>
      <c r="CE236" s="293"/>
      <c r="CF236" s="293"/>
      <c r="CG236" s="293"/>
      <c r="CH236" s="293"/>
      <c r="CI236" s="293"/>
      <c r="CJ236" s="293"/>
      <c r="CK236" s="293"/>
      <c r="CL236" s="293"/>
      <c r="CM236" s="293"/>
      <c r="CN236" s="293"/>
      <c r="CO236" s="293"/>
      <c r="CP236" s="293"/>
      <c r="CQ236" s="293"/>
      <c r="CR236" s="293"/>
      <c r="CS236" s="293"/>
      <c r="CT236" s="293"/>
      <c r="CU236" s="293"/>
      <c r="CV236" s="293"/>
      <c r="CW236" s="293"/>
      <c r="CX236" s="293"/>
      <c r="CY236" s="293"/>
      <c r="CZ236" s="293"/>
      <c r="DA236" s="293"/>
      <c r="DB236" s="293"/>
      <c r="DC236" s="293"/>
      <c r="DD236" s="171" t="b">
        <f t="shared" si="23"/>
        <v>1</v>
      </c>
    </row>
    <row r="237" spans="1:108" x14ac:dyDescent="0.25">
      <c r="A237" s="169"/>
      <c r="B237" s="170"/>
      <c r="C237" s="170"/>
      <c r="D237" s="170"/>
      <c r="E237" s="170" t="str">
        <f t="shared" si="18"/>
        <v xml:space="preserve"> </v>
      </c>
      <c r="F237" s="170" t="str">
        <f t="shared" si="19"/>
        <v xml:space="preserve"> </v>
      </c>
      <c r="G237" s="170"/>
      <c r="H237" s="170" t="str">
        <f t="shared" si="20"/>
        <v>Enter owner</v>
      </c>
      <c r="I237" s="170" t="str">
        <f t="shared" si="21"/>
        <v xml:space="preserve"> </v>
      </c>
      <c r="J237" s="290" t="str">
        <f t="shared" si="22"/>
        <v xml:space="preserve"> </v>
      </c>
      <c r="K237" s="290"/>
      <c r="L237" s="290"/>
      <c r="M237" s="293"/>
      <c r="N237" s="293"/>
      <c r="O237" s="293"/>
      <c r="P237" s="293"/>
      <c r="Q237" s="293"/>
      <c r="R237" s="293"/>
      <c r="S237" s="293"/>
      <c r="T237" s="293"/>
      <c r="U237" s="293"/>
      <c r="V237" s="293"/>
      <c r="W237" s="293"/>
      <c r="X237" s="293"/>
      <c r="Y237" s="293"/>
      <c r="Z237" s="293"/>
      <c r="AA237" s="293"/>
      <c r="AB237" s="293"/>
      <c r="AC237" s="293"/>
      <c r="AD237" s="293"/>
      <c r="AE237" s="293"/>
      <c r="AF237" s="293"/>
      <c r="AG237" s="293"/>
      <c r="AH237" s="293"/>
      <c r="AI237" s="293"/>
      <c r="AJ237" s="293"/>
      <c r="AK237" s="293"/>
      <c r="AL237" s="293"/>
      <c r="AM237" s="293"/>
      <c r="AN237" s="293"/>
      <c r="AO237" s="293"/>
      <c r="AP237" s="293"/>
      <c r="AQ237" s="293"/>
      <c r="AR237" s="293"/>
      <c r="AS237" s="293"/>
      <c r="AT237" s="293"/>
      <c r="AU237" s="293"/>
      <c r="AV237" s="293"/>
      <c r="AW237" s="293"/>
      <c r="AX237" s="293"/>
      <c r="AY237" s="293"/>
      <c r="AZ237" s="293"/>
      <c r="BA237" s="293"/>
      <c r="BB237" s="293"/>
      <c r="BC237" s="293"/>
      <c r="BD237" s="293"/>
      <c r="BE237" s="293"/>
      <c r="BF237" s="293"/>
      <c r="BG237" s="293"/>
      <c r="BH237" s="293"/>
      <c r="BI237" s="293"/>
      <c r="BJ237" s="293"/>
      <c r="BK237" s="293"/>
      <c r="BL237" s="293"/>
      <c r="BM237" s="293"/>
      <c r="BN237" s="293"/>
      <c r="BO237" s="293"/>
      <c r="BP237" s="293"/>
      <c r="BQ237" s="293"/>
      <c r="BR237" s="293"/>
      <c r="BS237" s="293"/>
      <c r="BT237" s="293"/>
      <c r="BU237" s="293"/>
      <c r="BV237" s="293"/>
      <c r="BW237" s="293"/>
      <c r="BX237" s="293"/>
      <c r="BY237" s="293"/>
      <c r="BZ237" s="293"/>
      <c r="CA237" s="293"/>
      <c r="CB237" s="293"/>
      <c r="CC237" s="293"/>
      <c r="CD237" s="293"/>
      <c r="CE237" s="293"/>
      <c r="CF237" s="293"/>
      <c r="CG237" s="293"/>
      <c r="CH237" s="293"/>
      <c r="CI237" s="293"/>
      <c r="CJ237" s="293"/>
      <c r="CK237" s="293"/>
      <c r="CL237" s="293"/>
      <c r="CM237" s="293"/>
      <c r="CN237" s="293"/>
      <c r="CO237" s="293"/>
      <c r="CP237" s="293"/>
      <c r="CQ237" s="293"/>
      <c r="CR237" s="293"/>
      <c r="CS237" s="293"/>
      <c r="CT237" s="293"/>
      <c r="CU237" s="293"/>
      <c r="CV237" s="293"/>
      <c r="CW237" s="293"/>
      <c r="CX237" s="293"/>
      <c r="CY237" s="293"/>
      <c r="CZ237" s="293"/>
      <c r="DA237" s="293"/>
      <c r="DB237" s="293"/>
      <c r="DC237" s="293"/>
      <c r="DD237" s="171" t="b">
        <f t="shared" si="23"/>
        <v>1</v>
      </c>
    </row>
    <row r="238" spans="1:108" x14ac:dyDescent="0.25">
      <c r="A238" s="169"/>
      <c r="B238" s="170"/>
      <c r="C238" s="170"/>
      <c r="D238" s="170"/>
      <c r="E238" s="170" t="str">
        <f t="shared" si="18"/>
        <v xml:space="preserve"> </v>
      </c>
      <c r="F238" s="170" t="str">
        <f t="shared" si="19"/>
        <v xml:space="preserve"> </v>
      </c>
      <c r="G238" s="170"/>
      <c r="H238" s="170" t="str">
        <f t="shared" si="20"/>
        <v>Enter owner</v>
      </c>
      <c r="I238" s="170" t="str">
        <f t="shared" si="21"/>
        <v xml:space="preserve"> </v>
      </c>
      <c r="J238" s="290" t="str">
        <f t="shared" si="22"/>
        <v xml:space="preserve"> </v>
      </c>
      <c r="K238" s="290"/>
      <c r="L238" s="290"/>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293"/>
      <c r="CC238" s="293"/>
      <c r="CD238" s="293"/>
      <c r="CE238" s="293"/>
      <c r="CF238" s="293"/>
      <c r="CG238" s="293"/>
      <c r="CH238" s="293"/>
      <c r="CI238" s="293"/>
      <c r="CJ238" s="293"/>
      <c r="CK238" s="293"/>
      <c r="CL238" s="293"/>
      <c r="CM238" s="293"/>
      <c r="CN238" s="293"/>
      <c r="CO238" s="293"/>
      <c r="CP238" s="293"/>
      <c r="CQ238" s="293"/>
      <c r="CR238" s="293"/>
      <c r="CS238" s="293"/>
      <c r="CT238" s="293"/>
      <c r="CU238" s="293"/>
      <c r="CV238" s="293"/>
      <c r="CW238" s="293"/>
      <c r="CX238" s="293"/>
      <c r="CY238" s="293"/>
      <c r="CZ238" s="293"/>
      <c r="DA238" s="293"/>
      <c r="DB238" s="293"/>
      <c r="DC238" s="293"/>
      <c r="DD238" s="171" t="b">
        <f t="shared" si="23"/>
        <v>1</v>
      </c>
    </row>
    <row r="239" spans="1:108" x14ac:dyDescent="0.25">
      <c r="A239" s="169"/>
      <c r="B239" s="170"/>
      <c r="C239" s="170"/>
      <c r="D239" s="170"/>
      <c r="E239" s="170" t="str">
        <f t="shared" si="18"/>
        <v xml:space="preserve"> </v>
      </c>
      <c r="F239" s="170" t="str">
        <f t="shared" si="19"/>
        <v xml:space="preserve"> </v>
      </c>
      <c r="G239" s="170"/>
      <c r="H239" s="170" t="str">
        <f t="shared" si="20"/>
        <v>Enter owner</v>
      </c>
      <c r="I239" s="170" t="str">
        <f t="shared" si="21"/>
        <v xml:space="preserve"> </v>
      </c>
      <c r="J239" s="290" t="str">
        <f t="shared" si="22"/>
        <v xml:space="preserve"> </v>
      </c>
      <c r="K239" s="290"/>
      <c r="L239" s="290"/>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A239" s="293"/>
      <c r="CB239" s="293"/>
      <c r="CC239" s="293"/>
      <c r="CD239" s="293"/>
      <c r="CE239" s="293"/>
      <c r="CF239" s="293"/>
      <c r="CG239" s="293"/>
      <c r="CH239" s="293"/>
      <c r="CI239" s="293"/>
      <c r="CJ239" s="293"/>
      <c r="CK239" s="293"/>
      <c r="CL239" s="293"/>
      <c r="CM239" s="293"/>
      <c r="CN239" s="293"/>
      <c r="CO239" s="293"/>
      <c r="CP239" s="293"/>
      <c r="CQ239" s="293"/>
      <c r="CR239" s="293"/>
      <c r="CS239" s="293"/>
      <c r="CT239" s="293"/>
      <c r="CU239" s="293"/>
      <c r="CV239" s="293"/>
      <c r="CW239" s="293"/>
      <c r="CX239" s="293"/>
      <c r="CY239" s="293"/>
      <c r="CZ239" s="293"/>
      <c r="DA239" s="293"/>
      <c r="DB239" s="293"/>
      <c r="DC239" s="293"/>
      <c r="DD239" s="171" t="b">
        <f t="shared" si="23"/>
        <v>1</v>
      </c>
    </row>
    <row r="240" spans="1:108" x14ac:dyDescent="0.25">
      <c r="A240" s="169"/>
      <c r="B240" s="170"/>
      <c r="C240" s="170"/>
      <c r="D240" s="170"/>
      <c r="E240" s="170" t="str">
        <f t="shared" si="18"/>
        <v xml:space="preserve"> </v>
      </c>
      <c r="F240" s="170" t="str">
        <f t="shared" si="19"/>
        <v xml:space="preserve"> </v>
      </c>
      <c r="G240" s="170"/>
      <c r="H240" s="170" t="str">
        <f t="shared" si="20"/>
        <v>Enter owner</v>
      </c>
      <c r="I240" s="170" t="str">
        <f t="shared" si="21"/>
        <v xml:space="preserve"> </v>
      </c>
      <c r="J240" s="290" t="str">
        <f t="shared" si="22"/>
        <v xml:space="preserve"> </v>
      </c>
      <c r="K240" s="290"/>
      <c r="L240" s="290"/>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293"/>
      <c r="CD240" s="293"/>
      <c r="CE240" s="293"/>
      <c r="CF240" s="293"/>
      <c r="CG240" s="293"/>
      <c r="CH240" s="293"/>
      <c r="CI240" s="293"/>
      <c r="CJ240" s="293"/>
      <c r="CK240" s="293"/>
      <c r="CL240" s="293"/>
      <c r="CM240" s="293"/>
      <c r="CN240" s="293"/>
      <c r="CO240" s="293"/>
      <c r="CP240" s="293"/>
      <c r="CQ240" s="293"/>
      <c r="CR240" s="293"/>
      <c r="CS240" s="293"/>
      <c r="CT240" s="293"/>
      <c r="CU240" s="293"/>
      <c r="CV240" s="293"/>
      <c r="CW240" s="293"/>
      <c r="CX240" s="293"/>
      <c r="CY240" s="293"/>
      <c r="CZ240" s="293"/>
      <c r="DA240" s="293"/>
      <c r="DB240" s="293"/>
      <c r="DC240" s="293"/>
      <c r="DD240" s="171" t="b">
        <f t="shared" si="23"/>
        <v>1</v>
      </c>
    </row>
    <row r="241" spans="1:108" x14ac:dyDescent="0.25">
      <c r="A241" s="169"/>
      <c r="B241" s="170"/>
      <c r="C241" s="170"/>
      <c r="D241" s="170"/>
      <c r="E241" s="170" t="str">
        <f t="shared" si="18"/>
        <v xml:space="preserve"> </v>
      </c>
      <c r="F241" s="170" t="str">
        <f t="shared" si="19"/>
        <v xml:space="preserve"> </v>
      </c>
      <c r="G241" s="170"/>
      <c r="H241" s="170" t="str">
        <f t="shared" si="20"/>
        <v>Enter owner</v>
      </c>
      <c r="I241" s="170" t="str">
        <f t="shared" si="21"/>
        <v xml:space="preserve"> </v>
      </c>
      <c r="J241" s="290" t="str">
        <f t="shared" si="22"/>
        <v xml:space="preserve"> </v>
      </c>
      <c r="K241" s="290"/>
      <c r="L241" s="290"/>
      <c r="M241" s="293"/>
      <c r="N241" s="293"/>
      <c r="O241" s="293"/>
      <c r="P241" s="293"/>
      <c r="Q241" s="293"/>
      <c r="R241" s="293"/>
      <c r="S241" s="293"/>
      <c r="T241" s="293"/>
      <c r="U241" s="293"/>
      <c r="V241" s="293"/>
      <c r="W241" s="293"/>
      <c r="X241" s="293"/>
      <c r="Y241" s="293"/>
      <c r="Z241" s="293"/>
      <c r="AA241" s="293"/>
      <c r="AB241" s="293"/>
      <c r="AC241" s="293"/>
      <c r="AD241" s="293"/>
      <c r="AE241" s="293"/>
      <c r="AF241" s="293"/>
      <c r="AG241" s="293"/>
      <c r="AH241" s="293"/>
      <c r="AI241" s="293"/>
      <c r="AJ241" s="293"/>
      <c r="AK241" s="293"/>
      <c r="AL241" s="293"/>
      <c r="AM241" s="293"/>
      <c r="AN241" s="293"/>
      <c r="AO241" s="293"/>
      <c r="AP241" s="293"/>
      <c r="AQ241" s="293"/>
      <c r="AR241" s="293"/>
      <c r="AS241" s="293"/>
      <c r="AT241" s="293"/>
      <c r="AU241" s="293"/>
      <c r="AV241" s="293"/>
      <c r="AW241" s="293"/>
      <c r="AX241" s="293"/>
      <c r="AY241" s="293"/>
      <c r="AZ241" s="293"/>
      <c r="BA241" s="293"/>
      <c r="BB241" s="293"/>
      <c r="BC241" s="293"/>
      <c r="BD241" s="293"/>
      <c r="BE241" s="293"/>
      <c r="BF241" s="293"/>
      <c r="BG241" s="293"/>
      <c r="BH241" s="293"/>
      <c r="BI241" s="293"/>
      <c r="BJ241" s="293"/>
      <c r="BK241" s="293"/>
      <c r="BL241" s="293"/>
      <c r="BM241" s="293"/>
      <c r="BN241" s="293"/>
      <c r="BO241" s="293"/>
      <c r="BP241" s="293"/>
      <c r="BQ241" s="293"/>
      <c r="BR241" s="293"/>
      <c r="BS241" s="293"/>
      <c r="BT241" s="293"/>
      <c r="BU241" s="293"/>
      <c r="BV241" s="293"/>
      <c r="BW241" s="293"/>
      <c r="BX241" s="293"/>
      <c r="BY241" s="293"/>
      <c r="BZ241" s="293"/>
      <c r="CA241" s="293"/>
      <c r="CB241" s="293"/>
      <c r="CC241" s="293"/>
      <c r="CD241" s="293"/>
      <c r="CE241" s="293"/>
      <c r="CF241" s="293"/>
      <c r="CG241" s="293"/>
      <c r="CH241" s="293"/>
      <c r="CI241" s="293"/>
      <c r="CJ241" s="293"/>
      <c r="CK241" s="293"/>
      <c r="CL241" s="293"/>
      <c r="CM241" s="293"/>
      <c r="CN241" s="293"/>
      <c r="CO241" s="293"/>
      <c r="CP241" s="293"/>
      <c r="CQ241" s="293"/>
      <c r="CR241" s="293"/>
      <c r="CS241" s="293"/>
      <c r="CT241" s="293"/>
      <c r="CU241" s="293"/>
      <c r="CV241" s="293"/>
      <c r="CW241" s="293"/>
      <c r="CX241" s="293"/>
      <c r="CY241" s="293"/>
      <c r="CZ241" s="293"/>
      <c r="DA241" s="293"/>
      <c r="DB241" s="293"/>
      <c r="DC241" s="293"/>
      <c r="DD241" s="171" t="b">
        <f t="shared" si="23"/>
        <v>1</v>
      </c>
    </row>
    <row r="242" spans="1:108" x14ac:dyDescent="0.25">
      <c r="A242" s="169"/>
      <c r="B242" s="170"/>
      <c r="C242" s="170"/>
      <c r="D242" s="170"/>
      <c r="E242" s="170" t="str">
        <f t="shared" si="18"/>
        <v xml:space="preserve"> </v>
      </c>
      <c r="F242" s="170" t="str">
        <f t="shared" si="19"/>
        <v xml:space="preserve"> </v>
      </c>
      <c r="G242" s="170"/>
      <c r="H242" s="170" t="str">
        <f t="shared" si="20"/>
        <v>Enter owner</v>
      </c>
      <c r="I242" s="170" t="str">
        <f t="shared" si="21"/>
        <v xml:space="preserve"> </v>
      </c>
      <c r="J242" s="290" t="str">
        <f t="shared" si="22"/>
        <v xml:space="preserve"> </v>
      </c>
      <c r="K242" s="290"/>
      <c r="L242" s="290"/>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s="293"/>
      <c r="AJ242" s="293"/>
      <c r="AK242" s="293"/>
      <c r="AL242" s="293"/>
      <c r="AM242" s="293"/>
      <c r="AN242" s="293"/>
      <c r="AO242" s="293"/>
      <c r="AP242" s="293"/>
      <c r="AQ242" s="293"/>
      <c r="AR242" s="293"/>
      <c r="AS242" s="293"/>
      <c r="AT242" s="293"/>
      <c r="AU242" s="293"/>
      <c r="AV242" s="293"/>
      <c r="AW242" s="293"/>
      <c r="AX242" s="293"/>
      <c r="AY242" s="293"/>
      <c r="AZ242" s="293"/>
      <c r="BA242" s="293"/>
      <c r="BB242" s="293"/>
      <c r="BC242" s="293"/>
      <c r="BD242" s="293"/>
      <c r="BE242" s="293"/>
      <c r="BF242" s="293"/>
      <c r="BG242" s="293"/>
      <c r="BH242" s="293"/>
      <c r="BI242" s="293"/>
      <c r="BJ242" s="293"/>
      <c r="BK242" s="293"/>
      <c r="BL242" s="293"/>
      <c r="BM242" s="293"/>
      <c r="BN242" s="293"/>
      <c r="BO242" s="293"/>
      <c r="BP242" s="293"/>
      <c r="BQ242" s="293"/>
      <c r="BR242" s="293"/>
      <c r="BS242" s="293"/>
      <c r="BT242" s="293"/>
      <c r="BU242" s="293"/>
      <c r="BV242" s="293"/>
      <c r="BW242" s="293"/>
      <c r="BX242" s="293"/>
      <c r="BY242" s="293"/>
      <c r="BZ242" s="293"/>
      <c r="CA242" s="293"/>
      <c r="CB242" s="293"/>
      <c r="CC242" s="293"/>
      <c r="CD242" s="293"/>
      <c r="CE242" s="293"/>
      <c r="CF242" s="293"/>
      <c r="CG242" s="293"/>
      <c r="CH242" s="293"/>
      <c r="CI242" s="293"/>
      <c r="CJ242" s="293"/>
      <c r="CK242" s="293"/>
      <c r="CL242" s="293"/>
      <c r="CM242" s="293"/>
      <c r="CN242" s="293"/>
      <c r="CO242" s="293"/>
      <c r="CP242" s="293"/>
      <c r="CQ242" s="293"/>
      <c r="CR242" s="293"/>
      <c r="CS242" s="293"/>
      <c r="CT242" s="293"/>
      <c r="CU242" s="293"/>
      <c r="CV242" s="293"/>
      <c r="CW242" s="293"/>
      <c r="CX242" s="293"/>
      <c r="CY242" s="293"/>
      <c r="CZ242" s="293"/>
      <c r="DA242" s="293"/>
      <c r="DB242" s="293"/>
      <c r="DC242" s="293"/>
      <c r="DD242" s="171" t="b">
        <f t="shared" si="23"/>
        <v>1</v>
      </c>
    </row>
    <row r="243" spans="1:108" x14ac:dyDescent="0.25">
      <c r="A243" s="169"/>
      <c r="B243" s="170"/>
      <c r="C243" s="170"/>
      <c r="D243" s="170"/>
      <c r="E243" s="170" t="str">
        <f t="shared" si="18"/>
        <v xml:space="preserve"> </v>
      </c>
      <c r="F243" s="170" t="str">
        <f t="shared" si="19"/>
        <v xml:space="preserve"> </v>
      </c>
      <c r="G243" s="170"/>
      <c r="H243" s="170" t="str">
        <f t="shared" si="20"/>
        <v>Enter owner</v>
      </c>
      <c r="I243" s="170" t="str">
        <f t="shared" si="21"/>
        <v xml:space="preserve"> </v>
      </c>
      <c r="J243" s="290" t="str">
        <f t="shared" si="22"/>
        <v xml:space="preserve"> </v>
      </c>
      <c r="K243" s="290"/>
      <c r="L243" s="290"/>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s="293"/>
      <c r="AJ243" s="293"/>
      <c r="AK243" s="293"/>
      <c r="AL243" s="293"/>
      <c r="AM243" s="293"/>
      <c r="AN243" s="293"/>
      <c r="AO243" s="293"/>
      <c r="AP243" s="293"/>
      <c r="AQ243" s="293"/>
      <c r="AR243" s="293"/>
      <c r="AS243" s="293"/>
      <c r="AT243" s="293"/>
      <c r="AU243" s="293"/>
      <c r="AV243" s="293"/>
      <c r="AW243" s="293"/>
      <c r="AX243" s="293"/>
      <c r="AY243" s="293"/>
      <c r="AZ243" s="293"/>
      <c r="BA243" s="293"/>
      <c r="BB243" s="293"/>
      <c r="BC243" s="293"/>
      <c r="BD243" s="293"/>
      <c r="BE243" s="293"/>
      <c r="BF243" s="293"/>
      <c r="BG243" s="293"/>
      <c r="BH243" s="293"/>
      <c r="BI243" s="293"/>
      <c r="BJ243" s="293"/>
      <c r="BK243" s="293"/>
      <c r="BL243" s="293"/>
      <c r="BM243" s="293"/>
      <c r="BN243" s="293"/>
      <c r="BO243" s="293"/>
      <c r="BP243" s="293"/>
      <c r="BQ243" s="293"/>
      <c r="BR243" s="293"/>
      <c r="BS243" s="293"/>
      <c r="BT243" s="293"/>
      <c r="BU243" s="293"/>
      <c r="BV243" s="293"/>
      <c r="BW243" s="293"/>
      <c r="BX243" s="293"/>
      <c r="BY243" s="293"/>
      <c r="BZ243" s="293"/>
      <c r="CA243" s="293"/>
      <c r="CB243" s="293"/>
      <c r="CC243" s="293"/>
      <c r="CD243" s="293"/>
      <c r="CE243" s="293"/>
      <c r="CF243" s="293"/>
      <c r="CG243" s="293"/>
      <c r="CH243" s="293"/>
      <c r="CI243" s="293"/>
      <c r="CJ243" s="293"/>
      <c r="CK243" s="293"/>
      <c r="CL243" s="293"/>
      <c r="CM243" s="293"/>
      <c r="CN243" s="293"/>
      <c r="CO243" s="293"/>
      <c r="CP243" s="293"/>
      <c r="CQ243" s="293"/>
      <c r="CR243" s="293"/>
      <c r="CS243" s="293"/>
      <c r="CT243" s="293"/>
      <c r="CU243" s="293"/>
      <c r="CV243" s="293"/>
      <c r="CW243" s="293"/>
      <c r="CX243" s="293"/>
      <c r="CY243" s="293"/>
      <c r="CZ243" s="293"/>
      <c r="DA243" s="293"/>
      <c r="DB243" s="293"/>
      <c r="DC243" s="293"/>
      <c r="DD243" s="171" t="b">
        <f t="shared" si="23"/>
        <v>1</v>
      </c>
    </row>
    <row r="244" spans="1:108" x14ac:dyDescent="0.25">
      <c r="A244" s="169"/>
      <c r="B244" s="170"/>
      <c r="C244" s="170"/>
      <c r="D244" s="170"/>
      <c r="E244" s="170" t="str">
        <f t="shared" si="18"/>
        <v xml:space="preserve"> </v>
      </c>
      <c r="F244" s="170" t="str">
        <f t="shared" si="19"/>
        <v xml:space="preserve"> </v>
      </c>
      <c r="G244" s="170"/>
      <c r="H244" s="170" t="str">
        <f t="shared" si="20"/>
        <v>Enter owner</v>
      </c>
      <c r="I244" s="170" t="str">
        <f t="shared" si="21"/>
        <v xml:space="preserve"> </v>
      </c>
      <c r="J244" s="290" t="str">
        <f t="shared" si="22"/>
        <v xml:space="preserve"> </v>
      </c>
      <c r="K244" s="290"/>
      <c r="L244" s="290"/>
      <c r="M244" s="293"/>
      <c r="N244" s="293"/>
      <c r="O244" s="293"/>
      <c r="P244" s="293"/>
      <c r="Q244" s="293"/>
      <c r="R244" s="293"/>
      <c r="S244" s="293"/>
      <c r="T244" s="293"/>
      <c r="U244" s="293"/>
      <c r="V244" s="293"/>
      <c r="W244" s="293"/>
      <c r="X244" s="293"/>
      <c r="Y244" s="293"/>
      <c r="Z244" s="293"/>
      <c r="AA244" s="293"/>
      <c r="AB244" s="293"/>
      <c r="AC244" s="293"/>
      <c r="AD244" s="293"/>
      <c r="AE244" s="293"/>
      <c r="AF244" s="293"/>
      <c r="AG244" s="293"/>
      <c r="AH244" s="293"/>
      <c r="AI244" s="293"/>
      <c r="AJ244" s="293"/>
      <c r="AK244" s="293"/>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171" t="b">
        <f t="shared" si="23"/>
        <v>1</v>
      </c>
    </row>
    <row r="245" spans="1:108" x14ac:dyDescent="0.25">
      <c r="A245" s="169"/>
      <c r="B245" s="170"/>
      <c r="C245" s="170"/>
      <c r="D245" s="170"/>
      <c r="E245" s="170" t="str">
        <f t="shared" si="18"/>
        <v xml:space="preserve"> </v>
      </c>
      <c r="F245" s="170" t="str">
        <f t="shared" si="19"/>
        <v xml:space="preserve"> </v>
      </c>
      <c r="G245" s="170"/>
      <c r="H245" s="170" t="str">
        <f t="shared" si="20"/>
        <v>Enter owner</v>
      </c>
      <c r="I245" s="170" t="str">
        <f t="shared" si="21"/>
        <v xml:space="preserve"> </v>
      </c>
      <c r="J245" s="290" t="str">
        <f t="shared" si="22"/>
        <v xml:space="preserve"> </v>
      </c>
      <c r="K245" s="290"/>
      <c r="L245" s="290"/>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293"/>
      <c r="CD245" s="293"/>
      <c r="CE245" s="293"/>
      <c r="CF245" s="293"/>
      <c r="CG245" s="293"/>
      <c r="CH245" s="293"/>
      <c r="CI245" s="293"/>
      <c r="CJ245" s="293"/>
      <c r="CK245" s="293"/>
      <c r="CL245" s="293"/>
      <c r="CM245" s="293"/>
      <c r="CN245" s="293"/>
      <c r="CO245" s="293"/>
      <c r="CP245" s="293"/>
      <c r="CQ245" s="293"/>
      <c r="CR245" s="293"/>
      <c r="CS245" s="293"/>
      <c r="CT245" s="293"/>
      <c r="CU245" s="293"/>
      <c r="CV245" s="293"/>
      <c r="CW245" s="293"/>
      <c r="CX245" s="293"/>
      <c r="CY245" s="293"/>
      <c r="CZ245" s="293"/>
      <c r="DA245" s="293"/>
      <c r="DB245" s="293"/>
      <c r="DC245" s="293"/>
      <c r="DD245" s="171" t="b">
        <f t="shared" si="23"/>
        <v>1</v>
      </c>
    </row>
    <row r="246" spans="1:108" x14ac:dyDescent="0.25">
      <c r="A246" s="169"/>
      <c r="B246" s="170"/>
      <c r="C246" s="170"/>
      <c r="D246" s="170"/>
      <c r="E246" s="170" t="str">
        <f t="shared" si="18"/>
        <v xml:space="preserve"> </v>
      </c>
      <c r="F246" s="170" t="str">
        <f t="shared" si="19"/>
        <v xml:space="preserve"> </v>
      </c>
      <c r="G246" s="170"/>
      <c r="H246" s="170" t="str">
        <f t="shared" si="20"/>
        <v>Enter owner</v>
      </c>
      <c r="I246" s="170" t="str">
        <f t="shared" si="21"/>
        <v xml:space="preserve"> </v>
      </c>
      <c r="J246" s="290" t="str">
        <f t="shared" si="22"/>
        <v xml:space="preserve"> </v>
      </c>
      <c r="K246" s="290"/>
      <c r="L246" s="290"/>
      <c r="M246" s="293"/>
      <c r="N246" s="293"/>
      <c r="O246" s="293"/>
      <c r="P246" s="293"/>
      <c r="Q246" s="293"/>
      <c r="R246" s="293"/>
      <c r="S246" s="293"/>
      <c r="T246" s="293"/>
      <c r="U246" s="293"/>
      <c r="V246" s="293"/>
      <c r="W246" s="293"/>
      <c r="X246" s="293"/>
      <c r="Y246" s="293"/>
      <c r="Z246" s="293"/>
      <c r="AA246" s="293"/>
      <c r="AB246" s="293"/>
      <c r="AC246" s="293"/>
      <c r="AD246" s="293"/>
      <c r="AE246" s="293"/>
      <c r="AF246" s="293"/>
      <c r="AG246" s="293"/>
      <c r="AH246" s="293"/>
      <c r="AI246" s="293"/>
      <c r="AJ246" s="293"/>
      <c r="AK246" s="293"/>
      <c r="AL246" s="293"/>
      <c r="AM246" s="293"/>
      <c r="AN246" s="293"/>
      <c r="AO246" s="293"/>
      <c r="AP246" s="293"/>
      <c r="AQ246" s="293"/>
      <c r="AR246" s="293"/>
      <c r="AS246" s="293"/>
      <c r="AT246" s="293"/>
      <c r="AU246" s="293"/>
      <c r="AV246" s="293"/>
      <c r="AW246" s="293"/>
      <c r="AX246" s="293"/>
      <c r="AY246" s="293"/>
      <c r="AZ246" s="293"/>
      <c r="BA246" s="293"/>
      <c r="BB246" s="293"/>
      <c r="BC246" s="293"/>
      <c r="BD246" s="293"/>
      <c r="BE246" s="293"/>
      <c r="BF246" s="293"/>
      <c r="BG246" s="293"/>
      <c r="BH246" s="293"/>
      <c r="BI246" s="293"/>
      <c r="BJ246" s="293"/>
      <c r="BK246" s="293"/>
      <c r="BL246" s="293"/>
      <c r="BM246" s="293"/>
      <c r="BN246" s="293"/>
      <c r="BO246" s="293"/>
      <c r="BP246" s="293"/>
      <c r="BQ246" s="293"/>
      <c r="BR246" s="293"/>
      <c r="BS246" s="293"/>
      <c r="BT246" s="293"/>
      <c r="BU246" s="293"/>
      <c r="BV246" s="293"/>
      <c r="BW246" s="293"/>
      <c r="BX246" s="293"/>
      <c r="BY246" s="293"/>
      <c r="BZ246" s="293"/>
      <c r="CA246" s="293"/>
      <c r="CB246" s="293"/>
      <c r="CC246" s="293"/>
      <c r="CD246" s="293"/>
      <c r="CE246" s="293"/>
      <c r="CF246" s="293"/>
      <c r="CG246" s="293"/>
      <c r="CH246" s="293"/>
      <c r="CI246" s="293"/>
      <c r="CJ246" s="293"/>
      <c r="CK246" s="293"/>
      <c r="CL246" s="293"/>
      <c r="CM246" s="293"/>
      <c r="CN246" s="293"/>
      <c r="CO246" s="293"/>
      <c r="CP246" s="293"/>
      <c r="CQ246" s="293"/>
      <c r="CR246" s="293"/>
      <c r="CS246" s="293"/>
      <c r="CT246" s="293"/>
      <c r="CU246" s="293"/>
      <c r="CV246" s="293"/>
      <c r="CW246" s="293"/>
      <c r="CX246" s="293"/>
      <c r="CY246" s="293"/>
      <c r="CZ246" s="293"/>
      <c r="DA246" s="293"/>
      <c r="DB246" s="293"/>
      <c r="DC246" s="293"/>
      <c r="DD246" s="171" t="b">
        <f t="shared" si="23"/>
        <v>1</v>
      </c>
    </row>
    <row r="247" spans="1:108" x14ac:dyDescent="0.25">
      <c r="A247" s="169"/>
      <c r="B247" s="170"/>
      <c r="C247" s="170"/>
      <c r="D247" s="170"/>
      <c r="E247" s="170" t="str">
        <f t="shared" si="18"/>
        <v xml:space="preserve"> </v>
      </c>
      <c r="F247" s="170" t="str">
        <f t="shared" si="19"/>
        <v xml:space="preserve"> </v>
      </c>
      <c r="G247" s="170"/>
      <c r="H247" s="170" t="str">
        <f t="shared" si="20"/>
        <v>Enter owner</v>
      </c>
      <c r="I247" s="170" t="str">
        <f t="shared" si="21"/>
        <v xml:space="preserve"> </v>
      </c>
      <c r="J247" s="290" t="str">
        <f t="shared" si="22"/>
        <v xml:space="preserve"> </v>
      </c>
      <c r="K247" s="290"/>
      <c r="L247" s="290"/>
      <c r="M247" s="293"/>
      <c r="N247" s="293"/>
      <c r="O247" s="293"/>
      <c r="P247" s="293"/>
      <c r="Q247" s="293"/>
      <c r="R247" s="293"/>
      <c r="S247" s="293"/>
      <c r="T247" s="293"/>
      <c r="U247" s="293"/>
      <c r="V247" s="293"/>
      <c r="W247" s="293"/>
      <c r="X247" s="293"/>
      <c r="Y247" s="293"/>
      <c r="Z247" s="293"/>
      <c r="AA247" s="293"/>
      <c r="AB247" s="293"/>
      <c r="AC247" s="293"/>
      <c r="AD247" s="293"/>
      <c r="AE247" s="293"/>
      <c r="AF247" s="293"/>
      <c r="AG247" s="293"/>
      <c r="AH247" s="293"/>
      <c r="AI247" s="293"/>
      <c r="AJ247" s="293"/>
      <c r="AK247" s="293"/>
      <c r="AL247" s="293"/>
      <c r="AM247" s="293"/>
      <c r="AN247" s="293"/>
      <c r="AO247" s="293"/>
      <c r="AP247" s="293"/>
      <c r="AQ247" s="293"/>
      <c r="AR247" s="293"/>
      <c r="AS247" s="293"/>
      <c r="AT247" s="293"/>
      <c r="AU247" s="293"/>
      <c r="AV247" s="293"/>
      <c r="AW247" s="293"/>
      <c r="AX247" s="293"/>
      <c r="AY247" s="293"/>
      <c r="AZ247" s="293"/>
      <c r="BA247" s="293"/>
      <c r="BB247" s="293"/>
      <c r="BC247" s="293"/>
      <c r="BD247" s="293"/>
      <c r="BE247" s="293"/>
      <c r="BF247" s="293"/>
      <c r="BG247" s="293"/>
      <c r="BH247" s="293"/>
      <c r="BI247" s="293"/>
      <c r="BJ247" s="293"/>
      <c r="BK247" s="293"/>
      <c r="BL247" s="293"/>
      <c r="BM247" s="293"/>
      <c r="BN247" s="293"/>
      <c r="BO247" s="293"/>
      <c r="BP247" s="293"/>
      <c r="BQ247" s="293"/>
      <c r="BR247" s="293"/>
      <c r="BS247" s="293"/>
      <c r="BT247" s="293"/>
      <c r="BU247" s="293"/>
      <c r="BV247" s="293"/>
      <c r="BW247" s="293"/>
      <c r="BX247" s="293"/>
      <c r="BY247" s="293"/>
      <c r="BZ247" s="293"/>
      <c r="CA247" s="293"/>
      <c r="CB247" s="293"/>
      <c r="CC247" s="293"/>
      <c r="CD247" s="293"/>
      <c r="CE247" s="293"/>
      <c r="CF247" s="293"/>
      <c r="CG247" s="293"/>
      <c r="CH247" s="293"/>
      <c r="CI247" s="293"/>
      <c r="CJ247" s="293"/>
      <c r="CK247" s="293"/>
      <c r="CL247" s="293"/>
      <c r="CM247" s="293"/>
      <c r="CN247" s="293"/>
      <c r="CO247" s="293"/>
      <c r="CP247" s="293"/>
      <c r="CQ247" s="293"/>
      <c r="CR247" s="293"/>
      <c r="CS247" s="293"/>
      <c r="CT247" s="293"/>
      <c r="CU247" s="293"/>
      <c r="CV247" s="293"/>
      <c r="CW247" s="293"/>
      <c r="CX247" s="293"/>
      <c r="CY247" s="293"/>
      <c r="CZ247" s="293"/>
      <c r="DA247" s="293"/>
      <c r="DB247" s="293"/>
      <c r="DC247" s="293"/>
      <c r="DD247" s="171" t="b">
        <f t="shared" si="23"/>
        <v>1</v>
      </c>
    </row>
    <row r="248" spans="1:108" x14ac:dyDescent="0.25">
      <c r="A248" s="169"/>
      <c r="B248" s="170"/>
      <c r="C248" s="170"/>
      <c r="D248" s="170"/>
      <c r="E248" s="170" t="str">
        <f t="shared" si="18"/>
        <v xml:space="preserve"> </v>
      </c>
      <c r="F248" s="170" t="str">
        <f t="shared" si="19"/>
        <v xml:space="preserve"> </v>
      </c>
      <c r="G248" s="170"/>
      <c r="H248" s="170" t="str">
        <f t="shared" si="20"/>
        <v>Enter owner</v>
      </c>
      <c r="I248" s="170" t="str">
        <f t="shared" si="21"/>
        <v xml:space="preserve"> </v>
      </c>
      <c r="J248" s="290" t="str">
        <f t="shared" si="22"/>
        <v xml:space="preserve"> </v>
      </c>
      <c r="K248" s="290"/>
      <c r="L248" s="290"/>
      <c r="M248" s="293"/>
      <c r="N248" s="293"/>
      <c r="O248" s="293"/>
      <c r="P248" s="293"/>
      <c r="Q248" s="293"/>
      <c r="R248" s="293"/>
      <c r="S248" s="293"/>
      <c r="T248" s="293"/>
      <c r="U248" s="293"/>
      <c r="V248" s="293"/>
      <c r="W248" s="293"/>
      <c r="X248" s="293"/>
      <c r="Y248" s="293"/>
      <c r="Z248" s="293"/>
      <c r="AA248" s="293"/>
      <c r="AB248" s="293"/>
      <c r="AC248" s="293"/>
      <c r="AD248" s="293"/>
      <c r="AE248" s="293"/>
      <c r="AF248" s="293"/>
      <c r="AG248" s="293"/>
      <c r="AH248" s="293"/>
      <c r="AI248" s="293"/>
      <c r="AJ248" s="293"/>
      <c r="AK248" s="293"/>
      <c r="AL248" s="293"/>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171" t="b">
        <f t="shared" si="23"/>
        <v>1</v>
      </c>
    </row>
    <row r="249" spans="1:108" x14ac:dyDescent="0.25">
      <c r="A249" s="169"/>
      <c r="B249" s="170"/>
      <c r="C249" s="170"/>
      <c r="D249" s="170"/>
      <c r="E249" s="170" t="str">
        <f t="shared" si="18"/>
        <v xml:space="preserve"> </v>
      </c>
      <c r="F249" s="170" t="str">
        <f t="shared" si="19"/>
        <v xml:space="preserve"> </v>
      </c>
      <c r="G249" s="170"/>
      <c r="H249" s="170" t="str">
        <f t="shared" si="20"/>
        <v>Enter owner</v>
      </c>
      <c r="I249" s="170" t="str">
        <f t="shared" si="21"/>
        <v xml:space="preserve"> </v>
      </c>
      <c r="J249" s="290" t="str">
        <f t="shared" si="22"/>
        <v xml:space="preserve"> </v>
      </c>
      <c r="K249" s="290"/>
      <c r="L249" s="290"/>
      <c r="M249" s="293"/>
      <c r="N249" s="293"/>
      <c r="O249" s="293"/>
      <c r="P249" s="293"/>
      <c r="Q249" s="293"/>
      <c r="R249" s="293"/>
      <c r="S249" s="293"/>
      <c r="T249" s="293"/>
      <c r="U249" s="293"/>
      <c r="V249" s="293"/>
      <c r="W249" s="293"/>
      <c r="X249" s="293"/>
      <c r="Y249" s="293"/>
      <c r="Z249" s="293"/>
      <c r="AA249" s="293"/>
      <c r="AB249" s="293"/>
      <c r="AC249" s="293"/>
      <c r="AD249" s="293"/>
      <c r="AE249" s="293"/>
      <c r="AF249" s="293"/>
      <c r="AG249" s="293"/>
      <c r="AH249" s="293"/>
      <c r="AI249" s="293"/>
      <c r="AJ249" s="293"/>
      <c r="AK249" s="293"/>
      <c r="AL249" s="293"/>
      <c r="AM249" s="293"/>
      <c r="AN249" s="293"/>
      <c r="AO249" s="293"/>
      <c r="AP249" s="293"/>
      <c r="AQ249" s="293"/>
      <c r="AR249" s="293"/>
      <c r="AS249" s="293"/>
      <c r="AT249" s="293"/>
      <c r="AU249" s="293"/>
      <c r="AV249" s="293"/>
      <c r="AW249" s="293"/>
      <c r="AX249" s="293"/>
      <c r="AY249" s="293"/>
      <c r="AZ249" s="293"/>
      <c r="BA249" s="293"/>
      <c r="BB249" s="293"/>
      <c r="BC249" s="293"/>
      <c r="BD249" s="293"/>
      <c r="BE249" s="293"/>
      <c r="BF249" s="293"/>
      <c r="BG249" s="293"/>
      <c r="BH249" s="293"/>
      <c r="BI249" s="293"/>
      <c r="BJ249" s="293"/>
      <c r="BK249" s="293"/>
      <c r="BL249" s="293"/>
      <c r="BM249" s="293"/>
      <c r="BN249" s="293"/>
      <c r="BO249" s="293"/>
      <c r="BP249" s="293"/>
      <c r="BQ249" s="293"/>
      <c r="BR249" s="293"/>
      <c r="BS249" s="293"/>
      <c r="BT249" s="293"/>
      <c r="BU249" s="293"/>
      <c r="BV249" s="293"/>
      <c r="BW249" s="293"/>
      <c r="BX249" s="293"/>
      <c r="BY249" s="293"/>
      <c r="BZ249" s="293"/>
      <c r="CA249" s="293"/>
      <c r="CB249" s="293"/>
      <c r="CC249" s="293"/>
      <c r="CD249" s="293"/>
      <c r="CE249" s="293"/>
      <c r="CF249" s="293"/>
      <c r="CG249" s="293"/>
      <c r="CH249" s="293"/>
      <c r="CI249" s="293"/>
      <c r="CJ249" s="293"/>
      <c r="CK249" s="293"/>
      <c r="CL249" s="293"/>
      <c r="CM249" s="293"/>
      <c r="CN249" s="293"/>
      <c r="CO249" s="293"/>
      <c r="CP249" s="293"/>
      <c r="CQ249" s="293"/>
      <c r="CR249" s="293"/>
      <c r="CS249" s="293"/>
      <c r="CT249" s="293"/>
      <c r="CU249" s="293"/>
      <c r="CV249" s="293"/>
      <c r="CW249" s="293"/>
      <c r="CX249" s="293"/>
      <c r="CY249" s="293"/>
      <c r="CZ249" s="293"/>
      <c r="DA249" s="293"/>
      <c r="DB249" s="293"/>
      <c r="DC249" s="293"/>
      <c r="DD249" s="171" t="b">
        <f t="shared" si="23"/>
        <v>1</v>
      </c>
    </row>
    <row r="250" spans="1:108" x14ac:dyDescent="0.25">
      <c r="A250" s="169"/>
      <c r="B250" s="170"/>
      <c r="C250" s="170"/>
      <c r="D250" s="170"/>
      <c r="E250" s="170" t="str">
        <f t="shared" si="18"/>
        <v xml:space="preserve"> </v>
      </c>
      <c r="F250" s="170" t="str">
        <f t="shared" si="19"/>
        <v xml:space="preserve"> </v>
      </c>
      <c r="G250" s="170"/>
      <c r="H250" s="170" t="str">
        <f t="shared" si="20"/>
        <v>Enter owner</v>
      </c>
      <c r="I250" s="170" t="str">
        <f t="shared" si="21"/>
        <v xml:space="preserve"> </v>
      </c>
      <c r="J250" s="290" t="str">
        <f t="shared" si="22"/>
        <v xml:space="preserve"> </v>
      </c>
      <c r="K250" s="290"/>
      <c r="L250" s="290"/>
      <c r="M250" s="293"/>
      <c r="N250" s="293"/>
      <c r="O250" s="293"/>
      <c r="P250" s="293"/>
      <c r="Q250" s="293"/>
      <c r="R250" s="293"/>
      <c r="S250" s="293"/>
      <c r="T250" s="293"/>
      <c r="U250" s="293"/>
      <c r="V250" s="293"/>
      <c r="W250" s="293"/>
      <c r="X250" s="293"/>
      <c r="Y250" s="293"/>
      <c r="Z250" s="293"/>
      <c r="AA250" s="293"/>
      <c r="AB250" s="293"/>
      <c r="AC250" s="293"/>
      <c r="AD250" s="293"/>
      <c r="AE250" s="293"/>
      <c r="AF250" s="293"/>
      <c r="AG250" s="293"/>
      <c r="AH250" s="293"/>
      <c r="AI250" s="293"/>
      <c r="AJ250" s="293"/>
      <c r="AK250" s="293"/>
      <c r="AL250" s="293"/>
      <c r="AM250" s="293"/>
      <c r="AN250" s="293"/>
      <c r="AO250" s="293"/>
      <c r="AP250" s="293"/>
      <c r="AQ250" s="293"/>
      <c r="AR250" s="293"/>
      <c r="AS250" s="293"/>
      <c r="AT250" s="293"/>
      <c r="AU250" s="293"/>
      <c r="AV250" s="293"/>
      <c r="AW250" s="293"/>
      <c r="AX250" s="293"/>
      <c r="AY250" s="293"/>
      <c r="AZ250" s="293"/>
      <c r="BA250" s="293"/>
      <c r="BB250" s="293"/>
      <c r="BC250" s="293"/>
      <c r="BD250" s="293"/>
      <c r="BE250" s="293"/>
      <c r="BF250" s="293"/>
      <c r="BG250" s="293"/>
      <c r="BH250" s="293"/>
      <c r="BI250" s="293"/>
      <c r="BJ250" s="293"/>
      <c r="BK250" s="293"/>
      <c r="BL250" s="293"/>
      <c r="BM250" s="293"/>
      <c r="BN250" s="293"/>
      <c r="BO250" s="293"/>
      <c r="BP250" s="293"/>
      <c r="BQ250" s="293"/>
      <c r="BR250" s="293"/>
      <c r="BS250" s="293"/>
      <c r="BT250" s="293"/>
      <c r="BU250" s="293"/>
      <c r="BV250" s="293"/>
      <c r="BW250" s="293"/>
      <c r="BX250" s="293"/>
      <c r="BY250" s="293"/>
      <c r="BZ250" s="293"/>
      <c r="CA250" s="293"/>
      <c r="CB250" s="293"/>
      <c r="CC250" s="293"/>
      <c r="CD250" s="293"/>
      <c r="CE250" s="293"/>
      <c r="CF250" s="293"/>
      <c r="CG250" s="293"/>
      <c r="CH250" s="293"/>
      <c r="CI250" s="293"/>
      <c r="CJ250" s="293"/>
      <c r="CK250" s="293"/>
      <c r="CL250" s="293"/>
      <c r="CM250" s="293"/>
      <c r="CN250" s="293"/>
      <c r="CO250" s="293"/>
      <c r="CP250" s="293"/>
      <c r="CQ250" s="293"/>
      <c r="CR250" s="293"/>
      <c r="CS250" s="293"/>
      <c r="CT250" s="293"/>
      <c r="CU250" s="293"/>
      <c r="CV250" s="293"/>
      <c r="CW250" s="293"/>
      <c r="CX250" s="293"/>
      <c r="CY250" s="293"/>
      <c r="CZ250" s="293"/>
      <c r="DA250" s="293"/>
      <c r="DB250" s="293"/>
      <c r="DC250" s="293"/>
      <c r="DD250" s="171" t="b">
        <f t="shared" si="23"/>
        <v>1</v>
      </c>
    </row>
    <row r="251" spans="1:108" x14ac:dyDescent="0.25">
      <c r="M251" s="293"/>
      <c r="N251" s="293"/>
      <c r="O251" s="293"/>
      <c r="P251" s="293"/>
      <c r="Q251" s="293"/>
      <c r="R251" s="293"/>
      <c r="S251" s="293"/>
      <c r="T251" s="293"/>
      <c r="U251" s="293"/>
      <c r="V251" s="293"/>
      <c r="W251" s="293"/>
      <c r="X251" s="293"/>
      <c r="Y251" s="293"/>
      <c r="Z251" s="293"/>
      <c r="AA251" s="293"/>
      <c r="AB251" s="293"/>
      <c r="AC251" s="293"/>
      <c r="AD251" s="293"/>
      <c r="AE251" s="293"/>
      <c r="AF251" s="293"/>
      <c r="AG251" s="293"/>
      <c r="AH251" s="293"/>
      <c r="AI251" s="293"/>
      <c r="AJ251" s="293"/>
      <c r="AK251" s="293"/>
      <c r="AL251" s="293"/>
      <c r="AM251" s="293"/>
      <c r="AN251" s="293"/>
      <c r="AO251" s="293"/>
      <c r="AP251" s="293"/>
      <c r="AQ251" s="293"/>
      <c r="AR251" s="293"/>
      <c r="AS251" s="293"/>
      <c r="AT251" s="293"/>
      <c r="AU251" s="293"/>
      <c r="AV251" s="293"/>
      <c r="AW251" s="293"/>
      <c r="AX251" s="293"/>
      <c r="AY251" s="293"/>
      <c r="AZ251" s="293"/>
      <c r="BA251" s="293"/>
      <c r="BB251" s="293"/>
      <c r="BC251" s="293"/>
      <c r="BD251" s="293"/>
      <c r="BE251" s="293"/>
      <c r="BF251" s="293"/>
      <c r="BG251" s="293"/>
      <c r="BH251" s="293"/>
      <c r="BI251" s="293"/>
      <c r="BJ251" s="293"/>
      <c r="BK251" s="293"/>
      <c r="BL251" s="293"/>
      <c r="BM251" s="293"/>
      <c r="BN251" s="293"/>
      <c r="BO251" s="293"/>
      <c r="BP251" s="293"/>
      <c r="BQ251" s="293"/>
      <c r="BR251" s="293"/>
      <c r="BS251" s="293"/>
      <c r="BT251" s="293"/>
      <c r="BU251" s="293"/>
      <c r="BV251" s="293"/>
      <c r="BW251" s="293"/>
      <c r="BX251" s="293"/>
      <c r="BY251" s="293"/>
      <c r="BZ251" s="293"/>
      <c r="CA251" s="293"/>
      <c r="CB251" s="293"/>
      <c r="CC251" s="293"/>
      <c r="CD251" s="293"/>
      <c r="CE251" s="293"/>
      <c r="CF251" s="293"/>
      <c r="CG251" s="293"/>
      <c r="CH251" s="293"/>
      <c r="CI251" s="293"/>
      <c r="CJ251" s="293"/>
      <c r="CK251" s="293"/>
      <c r="CL251" s="293"/>
      <c r="CM251" s="293"/>
      <c r="CN251" s="293"/>
      <c r="CO251" s="293"/>
      <c r="CP251" s="293"/>
      <c r="CQ251" s="293"/>
      <c r="CR251" s="293"/>
      <c r="CS251" s="293"/>
      <c r="CT251" s="293"/>
      <c r="CU251" s="293"/>
      <c r="CV251" s="293"/>
      <c r="CW251" s="293"/>
      <c r="CX251" s="293"/>
      <c r="CY251" s="293"/>
      <c r="CZ251" s="293"/>
      <c r="DA251" s="293"/>
      <c r="DB251" s="293"/>
      <c r="DC251" s="293"/>
      <c r="DD251" s="171" t="b">
        <f t="shared" si="23"/>
        <v>1</v>
      </c>
    </row>
    <row r="252" spans="1:108" x14ac:dyDescent="0.25">
      <c r="M252" s="293"/>
      <c r="N252" s="293"/>
      <c r="O252" s="293"/>
      <c r="P252" s="293"/>
      <c r="Q252" s="293"/>
      <c r="R252" s="293"/>
      <c r="S252" s="293"/>
      <c r="T252" s="293"/>
      <c r="U252" s="293"/>
      <c r="V252" s="293"/>
      <c r="W252" s="293"/>
      <c r="X252" s="293"/>
      <c r="Y252" s="293"/>
      <c r="Z252" s="293"/>
      <c r="AA252" s="293"/>
      <c r="AB252" s="293"/>
      <c r="AC252" s="293"/>
      <c r="AD252" s="293"/>
      <c r="AE252" s="293"/>
      <c r="AF252" s="293"/>
      <c r="AG252" s="293"/>
      <c r="AH252" s="293"/>
      <c r="AI252" s="293"/>
      <c r="AJ252" s="293"/>
      <c r="AK252" s="293"/>
      <c r="AL252" s="293"/>
      <c r="AM252" s="293"/>
      <c r="AN252" s="293"/>
      <c r="AO252" s="293"/>
      <c r="AP252" s="293"/>
      <c r="AQ252" s="293"/>
      <c r="AR252" s="293"/>
      <c r="AS252" s="293"/>
      <c r="AT252" s="293"/>
      <c r="AU252" s="293"/>
      <c r="AV252" s="293"/>
      <c r="AW252" s="293"/>
      <c r="AX252" s="293"/>
      <c r="AY252" s="293"/>
      <c r="AZ252" s="293"/>
      <c r="BA252" s="293"/>
      <c r="BB252" s="293"/>
      <c r="BC252" s="293"/>
      <c r="BD252" s="293"/>
      <c r="BE252" s="293"/>
      <c r="BF252" s="293"/>
      <c r="BG252" s="293"/>
      <c r="BH252" s="293"/>
      <c r="BI252" s="293"/>
      <c r="BJ252" s="293"/>
      <c r="BK252" s="293"/>
      <c r="BL252" s="293"/>
      <c r="BM252" s="293"/>
      <c r="BN252" s="293"/>
      <c r="BO252" s="293"/>
      <c r="BP252" s="293"/>
      <c r="BQ252" s="293"/>
      <c r="BR252" s="293"/>
      <c r="BS252" s="293"/>
      <c r="BT252" s="293"/>
      <c r="BU252" s="293"/>
      <c r="BV252" s="293"/>
      <c r="BW252" s="293"/>
      <c r="BX252" s="293"/>
      <c r="BY252" s="293"/>
      <c r="BZ252" s="293"/>
      <c r="CA252" s="293"/>
      <c r="CB252" s="293"/>
      <c r="CC252" s="293"/>
      <c r="CD252" s="293"/>
      <c r="CE252" s="293"/>
      <c r="CF252" s="293"/>
      <c r="CG252" s="293"/>
      <c r="CH252" s="293"/>
      <c r="CI252" s="293"/>
      <c r="CJ252" s="293"/>
      <c r="CK252" s="293"/>
      <c r="CL252" s="293"/>
      <c r="CM252" s="293"/>
      <c r="CN252" s="293"/>
      <c r="CO252" s="293"/>
      <c r="CP252" s="293"/>
      <c r="CQ252" s="293"/>
      <c r="CR252" s="293"/>
      <c r="CS252" s="293"/>
      <c r="CT252" s="293"/>
      <c r="CU252" s="293"/>
      <c r="CV252" s="293"/>
      <c r="CW252" s="293"/>
      <c r="CX252" s="293"/>
      <c r="CY252" s="293"/>
      <c r="CZ252" s="293"/>
      <c r="DA252" s="293"/>
      <c r="DB252" s="293"/>
      <c r="DC252" s="293"/>
      <c r="DD252" s="171" t="b">
        <f t="shared" si="23"/>
        <v>1</v>
      </c>
    </row>
    <row r="253" spans="1:108" x14ac:dyDescent="0.25">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293"/>
      <c r="CD253" s="293"/>
      <c r="CE253" s="293"/>
      <c r="CF253" s="293"/>
      <c r="CG253" s="293"/>
      <c r="CH253" s="293"/>
      <c r="CI253" s="293"/>
      <c r="CJ253" s="293"/>
      <c r="CK253" s="293"/>
      <c r="CL253" s="293"/>
      <c r="CM253" s="293"/>
      <c r="CN253" s="293"/>
      <c r="CO253" s="293"/>
      <c r="CP253" s="293"/>
      <c r="CQ253" s="293"/>
      <c r="CR253" s="293"/>
      <c r="CS253" s="293"/>
      <c r="CT253" s="293"/>
      <c r="CU253" s="293"/>
      <c r="CV253" s="293"/>
      <c r="CW253" s="293"/>
      <c r="CX253" s="293"/>
      <c r="CY253" s="293"/>
      <c r="CZ253" s="293"/>
      <c r="DA253" s="293"/>
      <c r="DB253" s="293"/>
      <c r="DC253" s="293"/>
      <c r="DD253" s="171" t="b">
        <f t="shared" si="23"/>
        <v>1</v>
      </c>
    </row>
    <row r="254" spans="1:108" x14ac:dyDescent="0.25">
      <c r="M254" s="293"/>
      <c r="N254" s="293"/>
      <c r="O254" s="293"/>
      <c r="P254" s="293"/>
      <c r="Q254" s="293"/>
      <c r="R254" s="293"/>
      <c r="S254" s="293"/>
      <c r="T254" s="293"/>
      <c r="U254" s="293"/>
      <c r="V254" s="293"/>
      <c r="W254" s="293"/>
      <c r="X254" s="293"/>
      <c r="Y254" s="293"/>
      <c r="Z254" s="293"/>
      <c r="AA254" s="293"/>
      <c r="AB254" s="293"/>
      <c r="AC254" s="293"/>
      <c r="AD254" s="293"/>
      <c r="AE254" s="293"/>
      <c r="AF254" s="293"/>
      <c r="AG254" s="293"/>
      <c r="AH254" s="293"/>
      <c r="AI254" s="293"/>
      <c r="AJ254" s="293"/>
      <c r="AK254" s="293"/>
      <c r="AL254" s="293"/>
      <c r="AM254" s="293"/>
      <c r="AN254" s="293"/>
      <c r="AO254" s="293"/>
      <c r="AP254" s="293"/>
      <c r="AQ254" s="293"/>
      <c r="AR254" s="293"/>
      <c r="AS254" s="293"/>
      <c r="AT254" s="293"/>
      <c r="AU254" s="293"/>
      <c r="AV254" s="293"/>
      <c r="AW254" s="293"/>
      <c r="AX254" s="293"/>
      <c r="AY254" s="293"/>
      <c r="AZ254" s="293"/>
      <c r="BA254" s="293"/>
      <c r="BB254" s="293"/>
      <c r="BC254" s="293"/>
      <c r="BD254" s="293"/>
      <c r="BE254" s="293"/>
      <c r="BF254" s="293"/>
      <c r="BG254" s="293"/>
      <c r="BH254" s="293"/>
      <c r="BI254" s="293"/>
      <c r="BJ254" s="293"/>
      <c r="BK254" s="293"/>
      <c r="BL254" s="293"/>
      <c r="BM254" s="293"/>
      <c r="BN254" s="293"/>
      <c r="BO254" s="293"/>
      <c r="BP254" s="293"/>
      <c r="BQ254" s="293"/>
      <c r="BR254" s="293"/>
      <c r="BS254" s="293"/>
      <c r="BT254" s="293"/>
      <c r="BU254" s="293"/>
      <c r="BV254" s="293"/>
      <c r="BW254" s="293"/>
      <c r="BX254" s="293"/>
      <c r="BY254" s="293"/>
      <c r="BZ254" s="293"/>
      <c r="CA254" s="293"/>
      <c r="CB254" s="293"/>
      <c r="CC254" s="293"/>
      <c r="CD254" s="293"/>
      <c r="CE254" s="293"/>
      <c r="CF254" s="293"/>
      <c r="CG254" s="293"/>
      <c r="CH254" s="293"/>
      <c r="CI254" s="293"/>
      <c r="CJ254" s="293"/>
      <c r="CK254" s="293"/>
      <c r="CL254" s="293"/>
      <c r="CM254" s="293"/>
      <c r="CN254" s="293"/>
      <c r="CO254" s="293"/>
      <c r="CP254" s="293"/>
      <c r="CQ254" s="293"/>
      <c r="CR254" s="293"/>
      <c r="CS254" s="293"/>
      <c r="CT254" s="293"/>
      <c r="CU254" s="293"/>
      <c r="CV254" s="293"/>
      <c r="CW254" s="293"/>
      <c r="CX254" s="293"/>
      <c r="CY254" s="293"/>
      <c r="CZ254" s="293"/>
      <c r="DA254" s="293"/>
      <c r="DB254" s="293"/>
      <c r="DC254" s="293"/>
      <c r="DD254" s="171" t="b">
        <f t="shared" si="23"/>
        <v>1</v>
      </c>
    </row>
    <row r="255" spans="1:108" x14ac:dyDescent="0.25">
      <c r="M255" s="293"/>
      <c r="N255" s="293"/>
      <c r="O255" s="293"/>
      <c r="P255" s="293"/>
      <c r="Q255" s="293"/>
      <c r="R255" s="293"/>
      <c r="S255" s="293"/>
      <c r="T255" s="293"/>
      <c r="U255" s="293"/>
      <c r="V255" s="293"/>
      <c r="W255" s="293"/>
      <c r="X255" s="293"/>
      <c r="Y255" s="293"/>
      <c r="Z255" s="293"/>
      <c r="AA255" s="293"/>
      <c r="AB255" s="293"/>
      <c r="AC255" s="293"/>
      <c r="AD255" s="293"/>
      <c r="AE255" s="293"/>
      <c r="AF255" s="293"/>
      <c r="AG255" s="293"/>
      <c r="AH255" s="293"/>
      <c r="AI255" s="293"/>
      <c r="AJ255" s="293"/>
      <c r="AK255" s="293"/>
      <c r="AL255" s="293"/>
      <c r="AM255" s="293"/>
      <c r="AN255" s="293"/>
      <c r="AO255" s="293"/>
      <c r="AP255" s="293"/>
      <c r="AQ255" s="293"/>
      <c r="AR255" s="293"/>
      <c r="AS255" s="293"/>
      <c r="AT255" s="293"/>
      <c r="AU255" s="293"/>
      <c r="AV255" s="293"/>
      <c r="AW255" s="293"/>
      <c r="AX255" s="293"/>
      <c r="AY255" s="293"/>
      <c r="AZ255" s="293"/>
      <c r="BA255" s="293"/>
      <c r="BB255" s="293"/>
      <c r="BC255" s="293"/>
      <c r="BD255" s="293"/>
      <c r="BE255" s="293"/>
      <c r="BF255" s="293"/>
      <c r="BG255" s="293"/>
      <c r="BH255" s="293"/>
      <c r="BI255" s="293"/>
      <c r="BJ255" s="293"/>
      <c r="BK255" s="293"/>
      <c r="BL255" s="293"/>
      <c r="BM255" s="293"/>
      <c r="BN255" s="293"/>
      <c r="BO255" s="293"/>
      <c r="BP255" s="293"/>
      <c r="BQ255" s="293"/>
      <c r="BR255" s="293"/>
      <c r="BS255" s="293"/>
      <c r="BT255" s="293"/>
      <c r="BU255" s="293"/>
      <c r="BV255" s="293"/>
      <c r="BW255" s="293"/>
      <c r="BX255" s="293"/>
      <c r="BY255" s="293"/>
      <c r="BZ255" s="293"/>
      <c r="CA255" s="293"/>
      <c r="CB255" s="293"/>
      <c r="CC255" s="293"/>
      <c r="CD255" s="293"/>
      <c r="CE255" s="293"/>
      <c r="CF255" s="293"/>
      <c r="CG255" s="293"/>
      <c r="CH255" s="293"/>
      <c r="CI255" s="293"/>
      <c r="CJ255" s="293"/>
      <c r="CK255" s="293"/>
      <c r="CL255" s="293"/>
      <c r="CM255" s="293"/>
      <c r="CN255" s="293"/>
      <c r="CO255" s="293"/>
      <c r="CP255" s="293"/>
      <c r="CQ255" s="293"/>
      <c r="CR255" s="293"/>
      <c r="CS255" s="293"/>
      <c r="CT255" s="293"/>
      <c r="CU255" s="293"/>
      <c r="CV255" s="293"/>
      <c r="CW255" s="293"/>
      <c r="CX255" s="293"/>
      <c r="CY255" s="293"/>
      <c r="CZ255" s="293"/>
      <c r="DA255" s="293"/>
      <c r="DB255" s="293"/>
      <c r="DC255" s="293"/>
      <c r="DD255" s="171" t="b">
        <f t="shared" si="23"/>
        <v>1</v>
      </c>
    </row>
    <row r="256" spans="1:108" x14ac:dyDescent="0.25">
      <c r="M256" s="293"/>
      <c r="N256" s="293"/>
      <c r="O256" s="293"/>
      <c r="P256" s="293"/>
      <c r="Q256" s="293"/>
      <c r="R256" s="293"/>
      <c r="S256" s="293"/>
      <c r="T256" s="293"/>
      <c r="U256" s="293"/>
      <c r="V256" s="293"/>
      <c r="W256" s="293"/>
      <c r="X256" s="293"/>
      <c r="Y256" s="293"/>
      <c r="Z256" s="293"/>
      <c r="AA256" s="293"/>
      <c r="AB256" s="293"/>
      <c r="AC256" s="293"/>
      <c r="AD256" s="293"/>
      <c r="AE256" s="293"/>
      <c r="AF256" s="293"/>
      <c r="AG256" s="293"/>
      <c r="AH256" s="293"/>
      <c r="AI256" s="293"/>
      <c r="AJ256" s="293"/>
      <c r="AK256" s="293"/>
      <c r="AL256" s="293"/>
      <c r="AM256" s="293"/>
      <c r="AN256" s="293"/>
      <c r="AO256" s="293"/>
      <c r="AP256" s="293"/>
      <c r="AQ256" s="293"/>
      <c r="AR256" s="293"/>
      <c r="AS256" s="293"/>
      <c r="AT256" s="293"/>
      <c r="AU256" s="293"/>
      <c r="AV256" s="293"/>
      <c r="AW256" s="293"/>
      <c r="AX256" s="293"/>
      <c r="AY256" s="293"/>
      <c r="AZ256" s="293"/>
      <c r="BA256" s="293"/>
      <c r="BB256" s="293"/>
      <c r="BC256" s="293"/>
      <c r="BD256" s="293"/>
      <c r="BE256" s="293"/>
      <c r="BF256" s="293"/>
      <c r="BG256" s="293"/>
      <c r="BH256" s="293"/>
      <c r="BI256" s="293"/>
      <c r="BJ256" s="293"/>
      <c r="BK256" s="293"/>
      <c r="BL256" s="293"/>
      <c r="BM256" s="293"/>
      <c r="BN256" s="293"/>
      <c r="BO256" s="293"/>
      <c r="BP256" s="293"/>
      <c r="BQ256" s="293"/>
      <c r="BR256" s="293"/>
      <c r="BS256" s="293"/>
      <c r="BT256" s="293"/>
      <c r="BU256" s="293"/>
      <c r="BV256" s="293"/>
      <c r="BW256" s="293"/>
      <c r="BX256" s="293"/>
      <c r="BY256" s="293"/>
      <c r="BZ256" s="293"/>
      <c r="CA256" s="293"/>
      <c r="CB256" s="293"/>
      <c r="CC256" s="293"/>
      <c r="CD256" s="293"/>
      <c r="CE256" s="293"/>
      <c r="CF256" s="293"/>
      <c r="CG256" s="293"/>
      <c r="CH256" s="293"/>
      <c r="CI256" s="293"/>
      <c r="CJ256" s="293"/>
      <c r="CK256" s="293"/>
      <c r="CL256" s="293"/>
      <c r="CM256" s="293"/>
      <c r="CN256" s="293"/>
      <c r="CO256" s="293"/>
      <c r="CP256" s="293"/>
      <c r="CQ256" s="293"/>
      <c r="CR256" s="293"/>
      <c r="CS256" s="293"/>
      <c r="CT256" s="293"/>
      <c r="CU256" s="293"/>
      <c r="CV256" s="293"/>
      <c r="CW256" s="293"/>
      <c r="CX256" s="293"/>
      <c r="CY256" s="293"/>
      <c r="CZ256" s="293"/>
      <c r="DA256" s="293"/>
      <c r="DB256" s="293"/>
      <c r="DC256" s="293"/>
      <c r="DD256" s="171" t="b">
        <f t="shared" si="23"/>
        <v>1</v>
      </c>
    </row>
    <row r="257" spans="13:108" x14ac:dyDescent="0.25">
      <c r="M257" s="293"/>
      <c r="N257" s="293"/>
      <c r="O257" s="293"/>
      <c r="P257" s="293"/>
      <c r="Q257" s="293"/>
      <c r="R257" s="293"/>
      <c r="S257" s="293"/>
      <c r="T257" s="293"/>
      <c r="U257" s="293"/>
      <c r="V257" s="293"/>
      <c r="W257" s="293"/>
      <c r="X257" s="293"/>
      <c r="Y257" s="293"/>
      <c r="Z257" s="293"/>
      <c r="AA257" s="293"/>
      <c r="AB257" s="293"/>
      <c r="AC257" s="293"/>
      <c r="AD257" s="293"/>
      <c r="AE257" s="293"/>
      <c r="AF257" s="293"/>
      <c r="AG257" s="293"/>
      <c r="AH257" s="293"/>
      <c r="AI257" s="293"/>
      <c r="AJ257" s="293"/>
      <c r="AK257" s="293"/>
      <c r="AL257" s="293"/>
      <c r="AM257" s="293"/>
      <c r="AN257" s="293"/>
      <c r="AO257" s="293"/>
      <c r="AP257" s="293"/>
      <c r="AQ257" s="293"/>
      <c r="AR257" s="293"/>
      <c r="AS257" s="293"/>
      <c r="AT257" s="293"/>
      <c r="AU257" s="293"/>
      <c r="AV257" s="293"/>
      <c r="AW257" s="293"/>
      <c r="AX257" s="293"/>
      <c r="AY257" s="293"/>
      <c r="AZ257" s="293"/>
      <c r="BA257" s="293"/>
      <c r="BB257" s="293"/>
      <c r="BC257" s="293"/>
      <c r="BD257" s="293"/>
      <c r="BE257" s="293"/>
      <c r="BF257" s="293"/>
      <c r="BG257" s="293"/>
      <c r="BH257" s="293"/>
      <c r="BI257" s="293"/>
      <c r="BJ257" s="293"/>
      <c r="BK257" s="293"/>
      <c r="BL257" s="293"/>
      <c r="BM257" s="293"/>
      <c r="BN257" s="293"/>
      <c r="BO257" s="293"/>
      <c r="BP257" s="293"/>
      <c r="BQ257" s="293"/>
      <c r="BR257" s="293"/>
      <c r="BS257" s="293"/>
      <c r="BT257" s="293"/>
      <c r="BU257" s="293"/>
      <c r="BV257" s="293"/>
      <c r="BW257" s="293"/>
      <c r="BX257" s="293"/>
      <c r="BY257" s="293"/>
      <c r="BZ257" s="293"/>
      <c r="CA257" s="293"/>
      <c r="CB257" s="293"/>
      <c r="CC257" s="293"/>
      <c r="CD257" s="293"/>
      <c r="CE257" s="293"/>
      <c r="CF257" s="293"/>
      <c r="CG257" s="293"/>
      <c r="CH257" s="293"/>
      <c r="CI257" s="293"/>
      <c r="CJ257" s="293"/>
      <c r="CK257" s="293"/>
      <c r="CL257" s="293"/>
      <c r="CM257" s="293"/>
      <c r="CN257" s="293"/>
      <c r="CO257" s="293"/>
      <c r="CP257" s="293"/>
      <c r="CQ257" s="293"/>
      <c r="CR257" s="293"/>
      <c r="CS257" s="293"/>
      <c r="CT257" s="293"/>
      <c r="CU257" s="293"/>
      <c r="CV257" s="293"/>
      <c r="CW257" s="293"/>
      <c r="CX257" s="293"/>
      <c r="CY257" s="293"/>
      <c r="CZ257" s="293"/>
      <c r="DA257" s="293"/>
      <c r="DB257" s="293"/>
      <c r="DC257" s="293"/>
      <c r="DD257" s="171" t="b">
        <f t="shared" si="23"/>
        <v>1</v>
      </c>
    </row>
    <row r="258" spans="13:108" x14ac:dyDescent="0.25">
      <c r="M258" s="293"/>
      <c r="N258" s="293"/>
      <c r="O258" s="293"/>
      <c r="P258" s="293"/>
      <c r="Q258" s="293"/>
      <c r="R258" s="293"/>
      <c r="S258" s="293"/>
      <c r="T258" s="293"/>
      <c r="U258" s="293"/>
      <c r="V258" s="293"/>
      <c r="W258" s="293"/>
      <c r="X258" s="293"/>
      <c r="Y258" s="293"/>
      <c r="Z258" s="293"/>
      <c r="AA258" s="293"/>
      <c r="AB258" s="293"/>
      <c r="AC258" s="293"/>
      <c r="AD258" s="293"/>
      <c r="AE258" s="293"/>
      <c r="AF258" s="293"/>
      <c r="AG258" s="293"/>
      <c r="AH258" s="293"/>
      <c r="AI258" s="293"/>
      <c r="AJ258" s="293"/>
      <c r="AK258" s="293"/>
      <c r="AL258" s="293"/>
      <c r="AM258" s="293"/>
      <c r="AN258" s="293"/>
      <c r="AO258" s="293"/>
      <c r="AP258" s="293"/>
      <c r="AQ258" s="293"/>
      <c r="AR258" s="293"/>
      <c r="AS258" s="293"/>
      <c r="AT258" s="293"/>
      <c r="AU258" s="293"/>
      <c r="AV258" s="293"/>
      <c r="AW258" s="293"/>
      <c r="AX258" s="293"/>
      <c r="AY258" s="293"/>
      <c r="AZ258" s="293"/>
      <c r="BA258" s="293"/>
      <c r="BB258" s="293"/>
      <c r="BC258" s="293"/>
      <c r="BD258" s="293"/>
      <c r="BE258" s="293"/>
      <c r="BF258" s="293"/>
      <c r="BG258" s="293"/>
      <c r="BH258" s="293"/>
      <c r="BI258" s="293"/>
      <c r="BJ258" s="293"/>
      <c r="BK258" s="293"/>
      <c r="BL258" s="293"/>
      <c r="BM258" s="293"/>
      <c r="BN258" s="293"/>
      <c r="BO258" s="293"/>
      <c r="BP258" s="293"/>
      <c r="BQ258" s="293"/>
      <c r="BR258" s="293"/>
      <c r="BS258" s="293"/>
      <c r="BT258" s="293"/>
      <c r="BU258" s="293"/>
      <c r="BV258" s="293"/>
      <c r="BW258" s="293"/>
      <c r="BX258" s="293"/>
      <c r="BY258" s="293"/>
      <c r="BZ258" s="293"/>
      <c r="CA258" s="293"/>
      <c r="CB258" s="293"/>
      <c r="CC258" s="293"/>
      <c r="CD258" s="293"/>
      <c r="CE258" s="293"/>
      <c r="CF258" s="293"/>
      <c r="CG258" s="293"/>
      <c r="CH258" s="293"/>
      <c r="CI258" s="293"/>
      <c r="CJ258" s="293"/>
      <c r="CK258" s="293"/>
      <c r="CL258" s="293"/>
      <c r="CM258" s="293"/>
      <c r="CN258" s="293"/>
      <c r="CO258" s="293"/>
      <c r="CP258" s="293"/>
      <c r="CQ258" s="293"/>
      <c r="CR258" s="293"/>
      <c r="CS258" s="293"/>
      <c r="CT258" s="293"/>
      <c r="CU258" s="293"/>
      <c r="CV258" s="293"/>
      <c r="CW258" s="293"/>
      <c r="CX258" s="293"/>
      <c r="CY258" s="293"/>
      <c r="CZ258" s="293"/>
      <c r="DA258" s="293"/>
      <c r="DB258" s="293"/>
      <c r="DC258" s="293"/>
      <c r="DD258" s="171" t="b">
        <f t="shared" si="23"/>
        <v>1</v>
      </c>
    </row>
    <row r="259" spans="13:108" x14ac:dyDescent="0.25">
      <c r="M259" s="293"/>
      <c r="N259" s="293"/>
      <c r="O259" s="293"/>
      <c r="P259" s="293"/>
      <c r="Q259" s="293"/>
      <c r="R259" s="293"/>
      <c r="S259" s="293"/>
      <c r="T259" s="293"/>
      <c r="U259" s="293"/>
      <c r="V259" s="293"/>
      <c r="W259" s="293"/>
      <c r="X259" s="293"/>
      <c r="Y259" s="293"/>
      <c r="Z259" s="293"/>
      <c r="AA259" s="293"/>
      <c r="AB259" s="293"/>
      <c r="AC259" s="293"/>
      <c r="AD259" s="293"/>
      <c r="AE259" s="293"/>
      <c r="AF259" s="293"/>
      <c r="AG259" s="293"/>
      <c r="AH259" s="293"/>
      <c r="AI259" s="293"/>
      <c r="AJ259" s="293"/>
      <c r="AK259" s="293"/>
      <c r="AL259" s="293"/>
      <c r="AM259" s="293"/>
      <c r="AN259" s="293"/>
      <c r="AO259" s="293"/>
      <c r="AP259" s="293"/>
      <c r="AQ259" s="293"/>
      <c r="AR259" s="293"/>
      <c r="AS259" s="293"/>
      <c r="AT259" s="293"/>
      <c r="AU259" s="293"/>
      <c r="AV259" s="293"/>
      <c r="AW259" s="293"/>
      <c r="AX259" s="293"/>
      <c r="AY259" s="293"/>
      <c r="AZ259" s="293"/>
      <c r="BA259" s="293"/>
      <c r="BB259" s="293"/>
      <c r="BC259" s="293"/>
      <c r="BD259" s="293"/>
      <c r="BE259" s="293"/>
      <c r="BF259" s="293"/>
      <c r="BG259" s="293"/>
      <c r="BH259" s="293"/>
      <c r="BI259" s="293"/>
      <c r="BJ259" s="293"/>
      <c r="BK259" s="293"/>
      <c r="BL259" s="293"/>
      <c r="BM259" s="293"/>
      <c r="BN259" s="293"/>
      <c r="BO259" s="293"/>
      <c r="BP259" s="293"/>
      <c r="BQ259" s="293"/>
      <c r="BR259" s="293"/>
      <c r="BS259" s="293"/>
      <c r="BT259" s="293"/>
      <c r="BU259" s="293"/>
      <c r="BV259" s="293"/>
      <c r="BW259" s="293"/>
      <c r="BX259" s="293"/>
      <c r="BY259" s="293"/>
      <c r="BZ259" s="293"/>
      <c r="CA259" s="293"/>
      <c r="CB259" s="293"/>
      <c r="CC259" s="293"/>
      <c r="CD259" s="293"/>
      <c r="CE259" s="293"/>
      <c r="CF259" s="293"/>
      <c r="CG259" s="293"/>
      <c r="CH259" s="293"/>
      <c r="CI259" s="293"/>
      <c r="CJ259" s="293"/>
      <c r="CK259" s="293"/>
      <c r="CL259" s="293"/>
      <c r="CM259" s="293"/>
      <c r="CN259" s="293"/>
      <c r="CO259" s="293"/>
      <c r="CP259" s="293"/>
      <c r="CQ259" s="293"/>
      <c r="CR259" s="293"/>
      <c r="CS259" s="293"/>
      <c r="CT259" s="293"/>
      <c r="CU259" s="293"/>
      <c r="CV259" s="293"/>
      <c r="CW259" s="293"/>
      <c r="CX259" s="293"/>
      <c r="CY259" s="293"/>
      <c r="CZ259" s="293"/>
      <c r="DA259" s="293"/>
      <c r="DB259" s="293"/>
      <c r="DC259" s="293"/>
      <c r="DD259" s="171" t="b">
        <f t="shared" si="23"/>
        <v>1</v>
      </c>
    </row>
    <row r="260" spans="13:108" x14ac:dyDescent="0.25">
      <c r="M260" s="293"/>
      <c r="N260" s="293"/>
      <c r="O260" s="293"/>
      <c r="P260" s="293"/>
      <c r="Q260" s="293"/>
      <c r="R260" s="293"/>
      <c r="S260" s="293"/>
      <c r="T260" s="293"/>
      <c r="U260" s="293"/>
      <c r="V260" s="293"/>
      <c r="W260" s="293"/>
      <c r="X260" s="293"/>
      <c r="Y260" s="293"/>
      <c r="Z260" s="293"/>
      <c r="AA260" s="293"/>
      <c r="AB260" s="293"/>
      <c r="AC260" s="293"/>
      <c r="AD260" s="293"/>
      <c r="AE260" s="293"/>
      <c r="AF260" s="293"/>
      <c r="AG260" s="293"/>
      <c r="AH260" s="293"/>
      <c r="AI260" s="293"/>
      <c r="AJ260" s="293"/>
      <c r="AK260" s="293"/>
      <c r="AL260" s="293"/>
      <c r="AM260" s="293"/>
      <c r="AN260" s="293"/>
      <c r="AO260" s="293"/>
      <c r="AP260" s="293"/>
      <c r="AQ260" s="293"/>
      <c r="AR260" s="293"/>
      <c r="AS260" s="293"/>
      <c r="AT260" s="293"/>
      <c r="AU260" s="293"/>
      <c r="AV260" s="293"/>
      <c r="AW260" s="293"/>
      <c r="AX260" s="293"/>
      <c r="AY260" s="293"/>
      <c r="AZ260" s="293"/>
      <c r="BA260" s="293"/>
      <c r="BB260" s="293"/>
      <c r="BC260" s="293"/>
      <c r="BD260" s="293"/>
      <c r="BE260" s="293"/>
      <c r="BF260" s="293"/>
      <c r="BG260" s="293"/>
      <c r="BH260" s="293"/>
      <c r="BI260" s="293"/>
      <c r="BJ260" s="293"/>
      <c r="BK260" s="293"/>
      <c r="BL260" s="293"/>
      <c r="BM260" s="293"/>
      <c r="BN260" s="293"/>
      <c r="BO260" s="293"/>
      <c r="BP260" s="293"/>
      <c r="BQ260" s="293"/>
      <c r="BR260" s="293"/>
      <c r="BS260" s="293"/>
      <c r="BT260" s="293"/>
      <c r="BU260" s="293"/>
      <c r="BV260" s="293"/>
      <c r="BW260" s="293"/>
      <c r="BX260" s="293"/>
      <c r="BY260" s="293"/>
      <c r="BZ260" s="293"/>
      <c r="CA260" s="293"/>
      <c r="CB260" s="293"/>
      <c r="CC260" s="293"/>
      <c r="CD260" s="293"/>
      <c r="CE260" s="293"/>
      <c r="CF260" s="293"/>
      <c r="CG260" s="293"/>
      <c r="CH260" s="293"/>
      <c r="CI260" s="293"/>
      <c r="CJ260" s="293"/>
      <c r="CK260" s="293"/>
      <c r="CL260" s="293"/>
      <c r="CM260" s="293"/>
      <c r="CN260" s="293"/>
      <c r="CO260" s="293"/>
      <c r="CP260" s="293"/>
      <c r="CQ260" s="293"/>
      <c r="CR260" s="293"/>
      <c r="CS260" s="293"/>
      <c r="CT260" s="293"/>
      <c r="CU260" s="293"/>
      <c r="CV260" s="293"/>
      <c r="CW260" s="293"/>
      <c r="CX260" s="293"/>
      <c r="CY260" s="293"/>
      <c r="CZ260" s="293"/>
      <c r="DA260" s="293"/>
      <c r="DB260" s="293"/>
      <c r="DC260" s="293"/>
      <c r="DD260" s="171" t="b">
        <f t="shared" si="23"/>
        <v>1</v>
      </c>
    </row>
    <row r="261" spans="13:108" x14ac:dyDescent="0.25">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s="293"/>
      <c r="AJ261" s="293"/>
      <c r="AK261" s="293"/>
      <c r="AL261" s="293"/>
      <c r="AM261" s="293"/>
      <c r="AN261" s="293"/>
      <c r="AO261" s="293"/>
      <c r="AP261" s="293"/>
      <c r="AQ261" s="293"/>
      <c r="AR261" s="293"/>
      <c r="AS261" s="293"/>
      <c r="AT261" s="293"/>
      <c r="AU261" s="293"/>
      <c r="AV261" s="293"/>
      <c r="AW261" s="293"/>
      <c r="AX261" s="293"/>
      <c r="AY261" s="293"/>
      <c r="AZ261" s="293"/>
      <c r="BA261" s="293"/>
      <c r="BB261" s="293"/>
      <c r="BC261" s="293"/>
      <c r="BD261" s="293"/>
      <c r="BE261" s="293"/>
      <c r="BF261" s="293"/>
      <c r="BG261" s="293"/>
      <c r="BH261" s="293"/>
      <c r="BI261" s="293"/>
      <c r="BJ261" s="293"/>
      <c r="BK261" s="293"/>
      <c r="BL261" s="293"/>
      <c r="BM261" s="293"/>
      <c r="BN261" s="293"/>
      <c r="BO261" s="293"/>
      <c r="BP261" s="293"/>
      <c r="BQ261" s="293"/>
      <c r="BR261" s="293"/>
      <c r="BS261" s="293"/>
      <c r="BT261" s="293"/>
      <c r="BU261" s="293"/>
      <c r="BV261" s="293"/>
      <c r="BW261" s="293"/>
      <c r="BX261" s="293"/>
      <c r="BY261" s="293"/>
      <c r="BZ261" s="293"/>
      <c r="CA261" s="293"/>
      <c r="CB261" s="293"/>
      <c r="CC261" s="293"/>
      <c r="CD261" s="293"/>
      <c r="CE261" s="293"/>
      <c r="CF261" s="293"/>
      <c r="CG261" s="293"/>
      <c r="CH261" s="293"/>
      <c r="CI261" s="293"/>
      <c r="CJ261" s="293"/>
      <c r="CK261" s="293"/>
      <c r="CL261" s="293"/>
      <c r="CM261" s="293"/>
      <c r="CN261" s="293"/>
      <c r="CO261" s="293"/>
      <c r="CP261" s="293"/>
      <c r="CQ261" s="293"/>
      <c r="CR261" s="293"/>
      <c r="CS261" s="293"/>
      <c r="CT261" s="293"/>
      <c r="CU261" s="293"/>
      <c r="CV261" s="293"/>
      <c r="CW261" s="293"/>
      <c r="CX261" s="293"/>
      <c r="CY261" s="293"/>
      <c r="CZ261" s="293"/>
      <c r="DA261" s="293"/>
      <c r="DB261" s="293"/>
      <c r="DC261" s="293"/>
      <c r="DD261" s="171" t="b">
        <f t="shared" si="23"/>
        <v>1</v>
      </c>
    </row>
    <row r="262" spans="13:108" x14ac:dyDescent="0.25">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293"/>
      <c r="CD262" s="293"/>
      <c r="CE262" s="293"/>
      <c r="CF262" s="293"/>
      <c r="CG262" s="293"/>
      <c r="CH262" s="293"/>
      <c r="CI262" s="293"/>
      <c r="CJ262" s="293"/>
      <c r="CK262" s="293"/>
      <c r="CL262" s="293"/>
      <c r="CM262" s="293"/>
      <c r="CN262" s="293"/>
      <c r="CO262" s="293"/>
      <c r="CP262" s="293"/>
      <c r="CQ262" s="293"/>
      <c r="CR262" s="293"/>
      <c r="CS262" s="293"/>
      <c r="CT262" s="293"/>
      <c r="CU262" s="293"/>
      <c r="CV262" s="293"/>
      <c r="CW262" s="293"/>
      <c r="CX262" s="293"/>
      <c r="CY262" s="293"/>
      <c r="CZ262" s="293"/>
      <c r="DA262" s="293"/>
      <c r="DB262" s="293"/>
      <c r="DC262" s="293"/>
      <c r="DD262" s="171" t="b">
        <f t="shared" si="23"/>
        <v>1</v>
      </c>
    </row>
    <row r="263" spans="13:108" x14ac:dyDescent="0.25">
      <c r="M263" s="293"/>
      <c r="N263" s="293"/>
      <c r="O263" s="293"/>
      <c r="P263" s="293"/>
      <c r="Q263" s="293"/>
      <c r="R263" s="293"/>
      <c r="S263" s="293"/>
      <c r="T263" s="293"/>
      <c r="U263" s="293"/>
      <c r="V263" s="293"/>
      <c r="W263" s="293"/>
      <c r="X263" s="293"/>
      <c r="Y263" s="293"/>
      <c r="Z263" s="293"/>
      <c r="AA263" s="293"/>
      <c r="AB263" s="293"/>
      <c r="AC263" s="293"/>
      <c r="AD263" s="293"/>
      <c r="AE263" s="293"/>
      <c r="AF263" s="293"/>
      <c r="AG263" s="293"/>
      <c r="AH263" s="293"/>
      <c r="AI263" s="293"/>
      <c r="AJ263" s="293"/>
      <c r="AK263" s="293"/>
      <c r="AL263" s="293"/>
      <c r="AM263" s="293"/>
      <c r="AN263" s="293"/>
      <c r="AO263" s="293"/>
      <c r="AP263" s="293"/>
      <c r="AQ263" s="293"/>
      <c r="AR263" s="293"/>
      <c r="AS263" s="293"/>
      <c r="AT263" s="293"/>
      <c r="AU263" s="293"/>
      <c r="AV263" s="293"/>
      <c r="AW263" s="293"/>
      <c r="AX263" s="293"/>
      <c r="AY263" s="293"/>
      <c r="AZ263" s="293"/>
      <c r="BA263" s="293"/>
      <c r="BB263" s="293"/>
      <c r="BC263" s="293"/>
      <c r="BD263" s="293"/>
      <c r="BE263" s="293"/>
      <c r="BF263" s="293"/>
      <c r="BG263" s="293"/>
      <c r="BH263" s="293"/>
      <c r="BI263" s="293"/>
      <c r="BJ263" s="293"/>
      <c r="BK263" s="293"/>
      <c r="BL263" s="293"/>
      <c r="BM263" s="293"/>
      <c r="BN263" s="293"/>
      <c r="BO263" s="293"/>
      <c r="BP263" s="293"/>
      <c r="BQ263" s="293"/>
      <c r="BR263" s="293"/>
      <c r="BS263" s="293"/>
      <c r="BT263" s="293"/>
      <c r="BU263" s="293"/>
      <c r="BV263" s="293"/>
      <c r="BW263" s="293"/>
      <c r="BX263" s="293"/>
      <c r="BY263" s="293"/>
      <c r="BZ263" s="293"/>
      <c r="CA263" s="293"/>
      <c r="CB263" s="293"/>
      <c r="CC263" s="293"/>
      <c r="CD263" s="293"/>
      <c r="CE263" s="293"/>
      <c r="CF263" s="293"/>
      <c r="CG263" s="293"/>
      <c r="CH263" s="293"/>
      <c r="CI263" s="293"/>
      <c r="CJ263" s="293"/>
      <c r="CK263" s="293"/>
      <c r="CL263" s="293"/>
      <c r="CM263" s="293"/>
      <c r="CN263" s="293"/>
      <c r="CO263" s="293"/>
      <c r="CP263" s="293"/>
      <c r="CQ263" s="293"/>
      <c r="CR263" s="293"/>
      <c r="CS263" s="293"/>
      <c r="CT263" s="293"/>
      <c r="CU263" s="293"/>
      <c r="CV263" s="293"/>
      <c r="CW263" s="293"/>
      <c r="CX263" s="293"/>
      <c r="CY263" s="293"/>
      <c r="CZ263" s="293"/>
      <c r="DA263" s="293"/>
      <c r="DB263" s="293"/>
      <c r="DC263" s="293"/>
      <c r="DD263" s="171" t="b">
        <f t="shared" si="23"/>
        <v>1</v>
      </c>
    </row>
    <row r="264" spans="13:108" x14ac:dyDescent="0.25">
      <c r="M264" s="293"/>
      <c r="N264" s="293"/>
      <c r="O264" s="293"/>
      <c r="P264" s="293"/>
      <c r="Q264" s="293"/>
      <c r="R264" s="293"/>
      <c r="S264" s="293"/>
      <c r="T264" s="293"/>
      <c r="U264" s="293"/>
      <c r="V264" s="293"/>
      <c r="W264" s="293"/>
      <c r="X264" s="293"/>
      <c r="Y264" s="293"/>
      <c r="Z264" s="293"/>
      <c r="AA264" s="293"/>
      <c r="AB264" s="293"/>
      <c r="AC264" s="293"/>
      <c r="AD264" s="293"/>
      <c r="AE264" s="293"/>
      <c r="AF264" s="293"/>
      <c r="AG264" s="293"/>
      <c r="AH264" s="293"/>
      <c r="AI264" s="293"/>
      <c r="AJ264" s="293"/>
      <c r="AK264" s="293"/>
      <c r="AL264" s="293"/>
      <c r="AM264" s="293"/>
      <c r="AN264" s="293"/>
      <c r="AO264" s="293"/>
      <c r="AP264" s="293"/>
      <c r="AQ264" s="293"/>
      <c r="AR264" s="293"/>
      <c r="AS264" s="293"/>
      <c r="AT264" s="293"/>
      <c r="AU264" s="293"/>
      <c r="AV264" s="293"/>
      <c r="AW264" s="293"/>
      <c r="AX264" s="293"/>
      <c r="AY264" s="293"/>
      <c r="AZ264" s="293"/>
      <c r="BA264" s="293"/>
      <c r="BB264" s="293"/>
      <c r="BC264" s="293"/>
      <c r="BD264" s="293"/>
      <c r="BE264" s="293"/>
      <c r="BF264" s="293"/>
      <c r="BG264" s="293"/>
      <c r="BH264" s="293"/>
      <c r="BI264" s="293"/>
      <c r="BJ264" s="293"/>
      <c r="BK264" s="293"/>
      <c r="BL264" s="293"/>
      <c r="BM264" s="293"/>
      <c r="BN264" s="293"/>
      <c r="BO264" s="293"/>
      <c r="BP264" s="293"/>
      <c r="BQ264" s="293"/>
      <c r="BR264" s="293"/>
      <c r="BS264" s="293"/>
      <c r="BT264" s="293"/>
      <c r="BU264" s="293"/>
      <c r="BV264" s="293"/>
      <c r="BW264" s="293"/>
      <c r="BX264" s="293"/>
      <c r="BY264" s="293"/>
      <c r="BZ264" s="293"/>
      <c r="CA264" s="293"/>
      <c r="CB264" s="293"/>
      <c r="CC264" s="293"/>
      <c r="CD264" s="293"/>
      <c r="CE264" s="293"/>
      <c r="CF264" s="293"/>
      <c r="CG264" s="293"/>
      <c r="CH264" s="293"/>
      <c r="CI264" s="293"/>
      <c r="CJ264" s="293"/>
      <c r="CK264" s="293"/>
      <c r="CL264" s="293"/>
      <c r="CM264" s="293"/>
      <c r="CN264" s="293"/>
      <c r="CO264" s="293"/>
      <c r="CP264" s="293"/>
      <c r="CQ264" s="293"/>
      <c r="CR264" s="293"/>
      <c r="CS264" s="293"/>
      <c r="CT264" s="293"/>
      <c r="CU264" s="293"/>
      <c r="CV264" s="293"/>
      <c r="CW264" s="293"/>
      <c r="CX264" s="293"/>
      <c r="CY264" s="293"/>
      <c r="CZ264" s="293"/>
      <c r="DA264" s="293"/>
      <c r="DB264" s="293"/>
      <c r="DC264" s="293"/>
      <c r="DD264" s="171" t="b">
        <f t="shared" ref="DD264:DD327" si="24">IF(OR(A264="BMP_improvement_enhancement_retrofitting",A264="Chemical_treatment_of_stormwater",A264="Eliminate_illicit_discharge_connection",A264="Enhanced_road_salt_management",A264="Establish_ordinance",A264="Impervious_disconnection",A264="Improved_lawn_turf_vegetation_soil_practices ",A264="Manufactured_device",A264="Stormwater_reuse",A264="Supplemental_employee_education_training",A264="Supplemental_public_education_outreach",A264="Supplemental_street_sweeping"),FALSE,TRUE)</f>
        <v>1</v>
      </c>
    </row>
    <row r="265" spans="13:108" x14ac:dyDescent="0.25">
      <c r="M265" s="293"/>
      <c r="N265" s="293"/>
      <c r="O265" s="293"/>
      <c r="P265" s="293"/>
      <c r="Q265" s="293"/>
      <c r="R265" s="293"/>
      <c r="S265" s="293"/>
      <c r="T265" s="293"/>
      <c r="U265" s="293"/>
      <c r="V265" s="293"/>
      <c r="W265" s="293"/>
      <c r="X265" s="293"/>
      <c r="Y265" s="293"/>
      <c r="Z265" s="293"/>
      <c r="AA265" s="293"/>
      <c r="AB265" s="293"/>
      <c r="AC265" s="293"/>
      <c r="AD265" s="293"/>
      <c r="AE265" s="293"/>
      <c r="AF265" s="293"/>
      <c r="AG265" s="293"/>
      <c r="AH265" s="293"/>
      <c r="AI265" s="293"/>
      <c r="AJ265" s="293"/>
      <c r="AK265" s="293"/>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171" t="b">
        <f t="shared" si="24"/>
        <v>1</v>
      </c>
    </row>
    <row r="266" spans="13:108" x14ac:dyDescent="0.25">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293"/>
      <c r="CD266" s="293"/>
      <c r="CE266" s="293"/>
      <c r="CF266" s="293"/>
      <c r="CG266" s="293"/>
      <c r="CH266" s="293"/>
      <c r="CI266" s="293"/>
      <c r="CJ266" s="293"/>
      <c r="CK266" s="293"/>
      <c r="CL266" s="293"/>
      <c r="CM266" s="293"/>
      <c r="CN266" s="293"/>
      <c r="CO266" s="293"/>
      <c r="CP266" s="293"/>
      <c r="CQ266" s="293"/>
      <c r="CR266" s="293"/>
      <c r="CS266" s="293"/>
      <c r="CT266" s="293"/>
      <c r="CU266" s="293"/>
      <c r="CV266" s="293"/>
      <c r="CW266" s="293"/>
      <c r="CX266" s="293"/>
      <c r="CY266" s="293"/>
      <c r="CZ266" s="293"/>
      <c r="DA266" s="293"/>
      <c r="DB266" s="293"/>
      <c r="DC266" s="293"/>
      <c r="DD266" s="171" t="b">
        <f t="shared" si="24"/>
        <v>1</v>
      </c>
    </row>
    <row r="267" spans="13:108" x14ac:dyDescent="0.25">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s="293"/>
      <c r="AJ267" s="293"/>
      <c r="AK267" s="293"/>
      <c r="AL267" s="293"/>
      <c r="AM267" s="293"/>
      <c r="AN267" s="293"/>
      <c r="AO267" s="293"/>
      <c r="AP267" s="293"/>
      <c r="AQ267" s="293"/>
      <c r="AR267" s="293"/>
      <c r="AS267" s="293"/>
      <c r="AT267" s="293"/>
      <c r="AU267" s="293"/>
      <c r="AV267" s="293"/>
      <c r="AW267" s="293"/>
      <c r="AX267" s="293"/>
      <c r="AY267" s="293"/>
      <c r="AZ267" s="293"/>
      <c r="BA267" s="293"/>
      <c r="BB267" s="293"/>
      <c r="BC267" s="293"/>
      <c r="BD267" s="293"/>
      <c r="BE267" s="293"/>
      <c r="BF267" s="293"/>
      <c r="BG267" s="293"/>
      <c r="BH267" s="293"/>
      <c r="BI267" s="293"/>
      <c r="BJ267" s="293"/>
      <c r="BK267" s="293"/>
      <c r="BL267" s="293"/>
      <c r="BM267" s="293"/>
      <c r="BN267" s="293"/>
      <c r="BO267" s="293"/>
      <c r="BP267" s="293"/>
      <c r="BQ267" s="293"/>
      <c r="BR267" s="293"/>
      <c r="BS267" s="293"/>
      <c r="BT267" s="293"/>
      <c r="BU267" s="293"/>
      <c r="BV267" s="293"/>
      <c r="BW267" s="293"/>
      <c r="BX267" s="293"/>
      <c r="BY267" s="293"/>
      <c r="BZ267" s="293"/>
      <c r="CA267" s="293"/>
      <c r="CB267" s="293"/>
      <c r="CC267" s="293"/>
      <c r="CD267" s="293"/>
      <c r="CE267" s="293"/>
      <c r="CF267" s="293"/>
      <c r="CG267" s="293"/>
      <c r="CH267" s="293"/>
      <c r="CI267" s="293"/>
      <c r="CJ267" s="293"/>
      <c r="CK267" s="293"/>
      <c r="CL267" s="293"/>
      <c r="CM267" s="293"/>
      <c r="CN267" s="293"/>
      <c r="CO267" s="293"/>
      <c r="CP267" s="293"/>
      <c r="CQ267" s="293"/>
      <c r="CR267" s="293"/>
      <c r="CS267" s="293"/>
      <c r="CT267" s="293"/>
      <c r="CU267" s="293"/>
      <c r="CV267" s="293"/>
      <c r="CW267" s="293"/>
      <c r="CX267" s="293"/>
      <c r="CY267" s="293"/>
      <c r="CZ267" s="293"/>
      <c r="DA267" s="293"/>
      <c r="DB267" s="293"/>
      <c r="DC267" s="293"/>
      <c r="DD267" s="171" t="b">
        <f t="shared" si="24"/>
        <v>1</v>
      </c>
    </row>
    <row r="268" spans="13:108" x14ac:dyDescent="0.25">
      <c r="M268" s="293"/>
      <c r="N268" s="293"/>
      <c r="O268" s="293"/>
      <c r="P268" s="293"/>
      <c r="Q268" s="293"/>
      <c r="R268" s="293"/>
      <c r="S268" s="293"/>
      <c r="T268" s="293"/>
      <c r="U268" s="293"/>
      <c r="V268" s="293"/>
      <c r="W268" s="293"/>
      <c r="X268" s="293"/>
      <c r="Y268" s="293"/>
      <c r="Z268" s="293"/>
      <c r="AA268" s="293"/>
      <c r="AB268" s="293"/>
      <c r="AC268" s="293"/>
      <c r="AD268" s="293"/>
      <c r="AE268" s="293"/>
      <c r="AF268" s="293"/>
      <c r="AG268" s="293"/>
      <c r="AH268" s="293"/>
      <c r="AI268" s="293"/>
      <c r="AJ268" s="293"/>
      <c r="AK268" s="293"/>
      <c r="AL268" s="293"/>
      <c r="AM268" s="293"/>
      <c r="AN268" s="293"/>
      <c r="AO268" s="293"/>
      <c r="AP268" s="293"/>
      <c r="AQ268" s="293"/>
      <c r="AR268" s="293"/>
      <c r="AS268" s="293"/>
      <c r="AT268" s="293"/>
      <c r="AU268" s="293"/>
      <c r="AV268" s="293"/>
      <c r="AW268" s="293"/>
      <c r="AX268" s="293"/>
      <c r="AY268" s="293"/>
      <c r="AZ268" s="293"/>
      <c r="BA268" s="293"/>
      <c r="BB268" s="293"/>
      <c r="BC268" s="293"/>
      <c r="BD268" s="293"/>
      <c r="BE268" s="293"/>
      <c r="BF268" s="293"/>
      <c r="BG268" s="293"/>
      <c r="BH268" s="293"/>
      <c r="BI268" s="293"/>
      <c r="BJ268" s="293"/>
      <c r="BK268" s="293"/>
      <c r="BL268" s="293"/>
      <c r="BM268" s="293"/>
      <c r="BN268" s="293"/>
      <c r="BO268" s="293"/>
      <c r="BP268" s="293"/>
      <c r="BQ268" s="293"/>
      <c r="BR268" s="293"/>
      <c r="BS268" s="293"/>
      <c r="BT268" s="293"/>
      <c r="BU268" s="293"/>
      <c r="BV268" s="293"/>
      <c r="BW268" s="293"/>
      <c r="BX268" s="293"/>
      <c r="BY268" s="293"/>
      <c r="BZ268" s="293"/>
      <c r="CA268" s="293"/>
      <c r="CB268" s="293"/>
      <c r="CC268" s="293"/>
      <c r="CD268" s="293"/>
      <c r="CE268" s="293"/>
      <c r="CF268" s="293"/>
      <c r="CG268" s="293"/>
      <c r="CH268" s="293"/>
      <c r="CI268" s="293"/>
      <c r="CJ268" s="293"/>
      <c r="CK268" s="293"/>
      <c r="CL268" s="293"/>
      <c r="CM268" s="293"/>
      <c r="CN268" s="293"/>
      <c r="CO268" s="293"/>
      <c r="CP268" s="293"/>
      <c r="CQ268" s="293"/>
      <c r="CR268" s="293"/>
      <c r="CS268" s="293"/>
      <c r="CT268" s="293"/>
      <c r="CU268" s="293"/>
      <c r="CV268" s="293"/>
      <c r="CW268" s="293"/>
      <c r="CX268" s="293"/>
      <c r="CY268" s="293"/>
      <c r="CZ268" s="293"/>
      <c r="DA268" s="293"/>
      <c r="DB268" s="293"/>
      <c r="DC268" s="293"/>
      <c r="DD268" s="171" t="b">
        <f t="shared" si="24"/>
        <v>1</v>
      </c>
    </row>
    <row r="269" spans="13:108" x14ac:dyDescent="0.25">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s="293"/>
      <c r="AJ269" s="293"/>
      <c r="AK269" s="293"/>
      <c r="AL269" s="293"/>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171" t="b">
        <f t="shared" si="24"/>
        <v>1</v>
      </c>
    </row>
    <row r="270" spans="13:108" x14ac:dyDescent="0.25">
      <c r="M270" s="293"/>
      <c r="N270" s="293"/>
      <c r="O270" s="293"/>
      <c r="P270" s="293"/>
      <c r="Q270" s="293"/>
      <c r="R270" s="293"/>
      <c r="S270" s="293"/>
      <c r="T270" s="293"/>
      <c r="U270" s="293"/>
      <c r="V270" s="293"/>
      <c r="W270" s="293"/>
      <c r="X270" s="293"/>
      <c r="Y270" s="293"/>
      <c r="Z270" s="293"/>
      <c r="AA270" s="293"/>
      <c r="AB270" s="293"/>
      <c r="AC270" s="293"/>
      <c r="AD270" s="293"/>
      <c r="AE270" s="293"/>
      <c r="AF270" s="293"/>
      <c r="AG270" s="293"/>
      <c r="AH270" s="293"/>
      <c r="AI270" s="293"/>
      <c r="AJ270" s="293"/>
      <c r="AK270" s="293"/>
      <c r="AL270" s="293"/>
      <c r="AM270" s="293"/>
      <c r="AN270" s="293"/>
      <c r="AO270" s="293"/>
      <c r="AP270" s="293"/>
      <c r="AQ270" s="293"/>
      <c r="AR270" s="293"/>
      <c r="AS270" s="293"/>
      <c r="AT270" s="293"/>
      <c r="AU270" s="293"/>
      <c r="AV270" s="293"/>
      <c r="AW270" s="293"/>
      <c r="AX270" s="293"/>
      <c r="AY270" s="293"/>
      <c r="AZ270" s="293"/>
      <c r="BA270" s="293"/>
      <c r="BB270" s="293"/>
      <c r="BC270" s="293"/>
      <c r="BD270" s="293"/>
      <c r="BE270" s="293"/>
      <c r="BF270" s="293"/>
      <c r="BG270" s="293"/>
      <c r="BH270" s="293"/>
      <c r="BI270" s="293"/>
      <c r="BJ270" s="293"/>
      <c r="BK270" s="293"/>
      <c r="BL270" s="293"/>
      <c r="BM270" s="293"/>
      <c r="BN270" s="293"/>
      <c r="BO270" s="293"/>
      <c r="BP270" s="293"/>
      <c r="BQ270" s="293"/>
      <c r="BR270" s="293"/>
      <c r="BS270" s="293"/>
      <c r="BT270" s="293"/>
      <c r="BU270" s="293"/>
      <c r="BV270" s="293"/>
      <c r="BW270" s="293"/>
      <c r="BX270" s="293"/>
      <c r="BY270" s="293"/>
      <c r="BZ270" s="293"/>
      <c r="CA270" s="293"/>
      <c r="CB270" s="293"/>
      <c r="CC270" s="293"/>
      <c r="CD270" s="293"/>
      <c r="CE270" s="293"/>
      <c r="CF270" s="293"/>
      <c r="CG270" s="293"/>
      <c r="CH270" s="293"/>
      <c r="CI270" s="293"/>
      <c r="CJ270" s="293"/>
      <c r="CK270" s="293"/>
      <c r="CL270" s="293"/>
      <c r="CM270" s="293"/>
      <c r="CN270" s="293"/>
      <c r="CO270" s="293"/>
      <c r="CP270" s="293"/>
      <c r="CQ270" s="293"/>
      <c r="CR270" s="293"/>
      <c r="CS270" s="293"/>
      <c r="CT270" s="293"/>
      <c r="CU270" s="293"/>
      <c r="CV270" s="293"/>
      <c r="CW270" s="293"/>
      <c r="CX270" s="293"/>
      <c r="CY270" s="293"/>
      <c r="CZ270" s="293"/>
      <c r="DA270" s="293"/>
      <c r="DB270" s="293"/>
      <c r="DC270" s="293"/>
      <c r="DD270" s="171" t="b">
        <f t="shared" si="24"/>
        <v>1</v>
      </c>
    </row>
    <row r="271" spans="13:108" x14ac:dyDescent="0.25">
      <c r="M271" s="293"/>
      <c r="N271" s="293"/>
      <c r="O271" s="293"/>
      <c r="P271" s="293"/>
      <c r="Q271" s="293"/>
      <c r="R271" s="293"/>
      <c r="S271" s="293"/>
      <c r="T271" s="293"/>
      <c r="U271" s="293"/>
      <c r="V271" s="293"/>
      <c r="W271" s="293"/>
      <c r="X271" s="293"/>
      <c r="Y271" s="293"/>
      <c r="Z271" s="293"/>
      <c r="AA271" s="293"/>
      <c r="AB271" s="293"/>
      <c r="AC271" s="293"/>
      <c r="AD271" s="293"/>
      <c r="AE271" s="293"/>
      <c r="AF271" s="293"/>
      <c r="AG271" s="293"/>
      <c r="AH271" s="293"/>
      <c r="AI271" s="293"/>
      <c r="AJ271" s="293"/>
      <c r="AK271" s="293"/>
      <c r="AL271" s="293"/>
      <c r="AM271" s="293"/>
      <c r="AN271" s="293"/>
      <c r="AO271" s="293"/>
      <c r="AP271" s="293"/>
      <c r="AQ271" s="293"/>
      <c r="AR271" s="293"/>
      <c r="AS271" s="293"/>
      <c r="AT271" s="293"/>
      <c r="AU271" s="293"/>
      <c r="AV271" s="293"/>
      <c r="AW271" s="293"/>
      <c r="AX271" s="293"/>
      <c r="AY271" s="293"/>
      <c r="AZ271" s="293"/>
      <c r="BA271" s="293"/>
      <c r="BB271" s="293"/>
      <c r="BC271" s="293"/>
      <c r="BD271" s="293"/>
      <c r="BE271" s="293"/>
      <c r="BF271" s="293"/>
      <c r="BG271" s="293"/>
      <c r="BH271" s="293"/>
      <c r="BI271" s="293"/>
      <c r="BJ271" s="293"/>
      <c r="BK271" s="293"/>
      <c r="BL271" s="293"/>
      <c r="BM271" s="293"/>
      <c r="BN271" s="293"/>
      <c r="BO271" s="293"/>
      <c r="BP271" s="293"/>
      <c r="BQ271" s="293"/>
      <c r="BR271" s="293"/>
      <c r="BS271" s="293"/>
      <c r="BT271" s="293"/>
      <c r="BU271" s="293"/>
      <c r="BV271" s="293"/>
      <c r="BW271" s="293"/>
      <c r="BX271" s="293"/>
      <c r="BY271" s="293"/>
      <c r="BZ271" s="293"/>
      <c r="CA271" s="293"/>
      <c r="CB271" s="293"/>
      <c r="CC271" s="293"/>
      <c r="CD271" s="293"/>
      <c r="CE271" s="293"/>
      <c r="CF271" s="293"/>
      <c r="CG271" s="293"/>
      <c r="CH271" s="293"/>
      <c r="CI271" s="293"/>
      <c r="CJ271" s="293"/>
      <c r="CK271" s="293"/>
      <c r="CL271" s="293"/>
      <c r="CM271" s="293"/>
      <c r="CN271" s="293"/>
      <c r="CO271" s="293"/>
      <c r="CP271" s="293"/>
      <c r="CQ271" s="293"/>
      <c r="CR271" s="293"/>
      <c r="CS271" s="293"/>
      <c r="CT271" s="293"/>
      <c r="CU271" s="293"/>
      <c r="CV271" s="293"/>
      <c r="CW271" s="293"/>
      <c r="CX271" s="293"/>
      <c r="CY271" s="293"/>
      <c r="CZ271" s="293"/>
      <c r="DA271" s="293"/>
      <c r="DB271" s="293"/>
      <c r="DC271" s="293"/>
      <c r="DD271" s="171" t="b">
        <f t="shared" si="24"/>
        <v>1</v>
      </c>
    </row>
    <row r="272" spans="13:108" x14ac:dyDescent="0.25">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s="293"/>
      <c r="AJ272" s="293"/>
      <c r="AK272" s="293"/>
      <c r="AL272" s="293"/>
      <c r="AM272" s="293"/>
      <c r="AN272" s="293"/>
      <c r="AO272" s="293"/>
      <c r="AP272" s="293"/>
      <c r="AQ272" s="293"/>
      <c r="AR272" s="293"/>
      <c r="AS272" s="293"/>
      <c r="AT272" s="293"/>
      <c r="AU272" s="293"/>
      <c r="AV272" s="293"/>
      <c r="AW272" s="293"/>
      <c r="AX272" s="293"/>
      <c r="AY272" s="293"/>
      <c r="AZ272" s="293"/>
      <c r="BA272" s="293"/>
      <c r="BB272" s="293"/>
      <c r="BC272" s="293"/>
      <c r="BD272" s="293"/>
      <c r="BE272" s="293"/>
      <c r="BF272" s="293"/>
      <c r="BG272" s="293"/>
      <c r="BH272" s="293"/>
      <c r="BI272" s="293"/>
      <c r="BJ272" s="293"/>
      <c r="BK272" s="293"/>
      <c r="BL272" s="293"/>
      <c r="BM272" s="293"/>
      <c r="BN272" s="293"/>
      <c r="BO272" s="293"/>
      <c r="BP272" s="293"/>
      <c r="BQ272" s="293"/>
      <c r="BR272" s="293"/>
      <c r="BS272" s="293"/>
      <c r="BT272" s="293"/>
      <c r="BU272" s="293"/>
      <c r="BV272" s="293"/>
      <c r="BW272" s="293"/>
      <c r="BX272" s="293"/>
      <c r="BY272" s="293"/>
      <c r="BZ272" s="293"/>
      <c r="CA272" s="293"/>
      <c r="CB272" s="293"/>
      <c r="CC272" s="293"/>
      <c r="CD272" s="293"/>
      <c r="CE272" s="293"/>
      <c r="CF272" s="293"/>
      <c r="CG272" s="293"/>
      <c r="CH272" s="293"/>
      <c r="CI272" s="293"/>
      <c r="CJ272" s="293"/>
      <c r="CK272" s="293"/>
      <c r="CL272" s="293"/>
      <c r="CM272" s="293"/>
      <c r="CN272" s="293"/>
      <c r="CO272" s="293"/>
      <c r="CP272" s="293"/>
      <c r="CQ272" s="293"/>
      <c r="CR272" s="293"/>
      <c r="CS272" s="293"/>
      <c r="CT272" s="293"/>
      <c r="CU272" s="293"/>
      <c r="CV272" s="293"/>
      <c r="CW272" s="293"/>
      <c r="CX272" s="293"/>
      <c r="CY272" s="293"/>
      <c r="CZ272" s="293"/>
      <c r="DA272" s="293"/>
      <c r="DB272" s="293"/>
      <c r="DC272" s="293"/>
      <c r="DD272" s="171" t="b">
        <f t="shared" si="24"/>
        <v>1</v>
      </c>
    </row>
    <row r="273" spans="13:108" x14ac:dyDescent="0.25">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s="293"/>
      <c r="AJ273" s="293"/>
      <c r="AK273" s="293"/>
      <c r="AL273" s="293"/>
      <c r="AM273" s="293"/>
      <c r="AN273" s="293"/>
      <c r="AO273" s="293"/>
      <c r="AP273" s="293"/>
      <c r="AQ273" s="293"/>
      <c r="AR273" s="293"/>
      <c r="AS273" s="293"/>
      <c r="AT273" s="293"/>
      <c r="AU273" s="293"/>
      <c r="AV273" s="293"/>
      <c r="AW273" s="293"/>
      <c r="AX273" s="293"/>
      <c r="AY273" s="293"/>
      <c r="AZ273" s="293"/>
      <c r="BA273" s="293"/>
      <c r="BB273" s="293"/>
      <c r="BC273" s="293"/>
      <c r="BD273" s="293"/>
      <c r="BE273" s="293"/>
      <c r="BF273" s="293"/>
      <c r="BG273" s="293"/>
      <c r="BH273" s="293"/>
      <c r="BI273" s="293"/>
      <c r="BJ273" s="293"/>
      <c r="BK273" s="293"/>
      <c r="BL273" s="293"/>
      <c r="BM273" s="293"/>
      <c r="BN273" s="293"/>
      <c r="BO273" s="293"/>
      <c r="BP273" s="293"/>
      <c r="BQ273" s="293"/>
      <c r="BR273" s="293"/>
      <c r="BS273" s="293"/>
      <c r="BT273" s="293"/>
      <c r="BU273" s="293"/>
      <c r="BV273" s="293"/>
      <c r="BW273" s="293"/>
      <c r="BX273" s="293"/>
      <c r="BY273" s="293"/>
      <c r="BZ273" s="293"/>
      <c r="CA273" s="293"/>
      <c r="CB273" s="293"/>
      <c r="CC273" s="293"/>
      <c r="CD273" s="293"/>
      <c r="CE273" s="293"/>
      <c r="CF273" s="293"/>
      <c r="CG273" s="293"/>
      <c r="CH273" s="293"/>
      <c r="CI273" s="293"/>
      <c r="CJ273" s="293"/>
      <c r="CK273" s="293"/>
      <c r="CL273" s="293"/>
      <c r="CM273" s="293"/>
      <c r="CN273" s="293"/>
      <c r="CO273" s="293"/>
      <c r="CP273" s="293"/>
      <c r="CQ273" s="293"/>
      <c r="CR273" s="293"/>
      <c r="CS273" s="293"/>
      <c r="CT273" s="293"/>
      <c r="CU273" s="293"/>
      <c r="CV273" s="293"/>
      <c r="CW273" s="293"/>
      <c r="CX273" s="293"/>
      <c r="CY273" s="293"/>
      <c r="CZ273" s="293"/>
      <c r="DA273" s="293"/>
      <c r="DB273" s="293"/>
      <c r="DC273" s="293"/>
      <c r="DD273" s="171" t="b">
        <f t="shared" si="24"/>
        <v>1</v>
      </c>
    </row>
    <row r="274" spans="13:108" x14ac:dyDescent="0.25">
      <c r="M274" s="293"/>
      <c r="N274" s="293"/>
      <c r="O274" s="293"/>
      <c r="P274" s="293"/>
      <c r="Q274" s="293"/>
      <c r="R274" s="293"/>
      <c r="S274" s="293"/>
      <c r="T274" s="293"/>
      <c r="U274" s="293"/>
      <c r="V274" s="293"/>
      <c r="W274" s="293"/>
      <c r="X274" s="293"/>
      <c r="Y274" s="293"/>
      <c r="Z274" s="293"/>
      <c r="AA274" s="293"/>
      <c r="AB274" s="293"/>
      <c r="AC274" s="293"/>
      <c r="AD274" s="293"/>
      <c r="AE274" s="293"/>
      <c r="AF274" s="293"/>
      <c r="AG274" s="293"/>
      <c r="AH274" s="293"/>
      <c r="AI274" s="293"/>
      <c r="AJ274" s="293"/>
      <c r="AK274" s="293"/>
      <c r="AL274" s="293"/>
      <c r="AM274" s="293"/>
      <c r="AN274" s="293"/>
      <c r="AO274" s="293"/>
      <c r="AP274" s="293"/>
      <c r="AQ274" s="293"/>
      <c r="AR274" s="293"/>
      <c r="AS274" s="293"/>
      <c r="AT274" s="293"/>
      <c r="AU274" s="293"/>
      <c r="AV274" s="293"/>
      <c r="AW274" s="293"/>
      <c r="AX274" s="293"/>
      <c r="AY274" s="293"/>
      <c r="AZ274" s="293"/>
      <c r="BA274" s="293"/>
      <c r="BB274" s="293"/>
      <c r="BC274" s="293"/>
      <c r="BD274" s="293"/>
      <c r="BE274" s="293"/>
      <c r="BF274" s="293"/>
      <c r="BG274" s="293"/>
      <c r="BH274" s="293"/>
      <c r="BI274" s="293"/>
      <c r="BJ274" s="293"/>
      <c r="BK274" s="293"/>
      <c r="BL274" s="293"/>
      <c r="BM274" s="293"/>
      <c r="BN274" s="293"/>
      <c r="BO274" s="293"/>
      <c r="BP274" s="293"/>
      <c r="BQ274" s="293"/>
      <c r="BR274" s="293"/>
      <c r="BS274" s="293"/>
      <c r="BT274" s="293"/>
      <c r="BU274" s="293"/>
      <c r="BV274" s="293"/>
      <c r="BW274" s="293"/>
      <c r="BX274" s="293"/>
      <c r="BY274" s="293"/>
      <c r="BZ274" s="293"/>
      <c r="CA274" s="293"/>
      <c r="CB274" s="293"/>
      <c r="CC274" s="293"/>
      <c r="CD274" s="293"/>
      <c r="CE274" s="293"/>
      <c r="CF274" s="293"/>
      <c r="CG274" s="293"/>
      <c r="CH274" s="293"/>
      <c r="CI274" s="293"/>
      <c r="CJ274" s="293"/>
      <c r="CK274" s="293"/>
      <c r="CL274" s="293"/>
      <c r="CM274" s="293"/>
      <c r="CN274" s="293"/>
      <c r="CO274" s="293"/>
      <c r="CP274" s="293"/>
      <c r="CQ274" s="293"/>
      <c r="CR274" s="293"/>
      <c r="CS274" s="293"/>
      <c r="CT274" s="293"/>
      <c r="CU274" s="293"/>
      <c r="CV274" s="293"/>
      <c r="CW274" s="293"/>
      <c r="CX274" s="293"/>
      <c r="CY274" s="293"/>
      <c r="CZ274" s="293"/>
      <c r="DA274" s="293"/>
      <c r="DB274" s="293"/>
      <c r="DC274" s="293"/>
      <c r="DD274" s="171" t="b">
        <f t="shared" si="24"/>
        <v>1</v>
      </c>
    </row>
    <row r="275" spans="13:108" x14ac:dyDescent="0.25">
      <c r="M275" s="293"/>
      <c r="N275" s="293"/>
      <c r="O275" s="293"/>
      <c r="P275" s="293"/>
      <c r="Q275" s="293"/>
      <c r="R275" s="293"/>
      <c r="S275" s="293"/>
      <c r="T275" s="293"/>
      <c r="U275" s="293"/>
      <c r="V275" s="293"/>
      <c r="W275" s="293"/>
      <c r="X275" s="293"/>
      <c r="Y275" s="293"/>
      <c r="Z275" s="293"/>
      <c r="AA275" s="293"/>
      <c r="AB275" s="293"/>
      <c r="AC275" s="293"/>
      <c r="AD275" s="293"/>
      <c r="AE275" s="293"/>
      <c r="AF275" s="293"/>
      <c r="AG275" s="293"/>
      <c r="AH275" s="293"/>
      <c r="AI275" s="293"/>
      <c r="AJ275" s="293"/>
      <c r="AK275" s="293"/>
      <c r="AL275" s="293"/>
      <c r="AM275" s="293"/>
      <c r="AN275" s="293"/>
      <c r="AO275" s="293"/>
      <c r="AP275" s="293"/>
      <c r="AQ275" s="293"/>
      <c r="AR275" s="293"/>
      <c r="AS275" s="293"/>
      <c r="AT275" s="293"/>
      <c r="AU275" s="293"/>
      <c r="AV275" s="293"/>
      <c r="AW275" s="293"/>
      <c r="AX275" s="293"/>
      <c r="AY275" s="293"/>
      <c r="AZ275" s="293"/>
      <c r="BA275" s="293"/>
      <c r="BB275" s="293"/>
      <c r="BC275" s="293"/>
      <c r="BD275" s="293"/>
      <c r="BE275" s="293"/>
      <c r="BF275" s="293"/>
      <c r="BG275" s="293"/>
      <c r="BH275" s="293"/>
      <c r="BI275" s="293"/>
      <c r="BJ275" s="293"/>
      <c r="BK275" s="293"/>
      <c r="BL275" s="293"/>
      <c r="BM275" s="293"/>
      <c r="BN275" s="293"/>
      <c r="BO275" s="293"/>
      <c r="BP275" s="293"/>
      <c r="BQ275" s="293"/>
      <c r="BR275" s="293"/>
      <c r="BS275" s="293"/>
      <c r="BT275" s="293"/>
      <c r="BU275" s="293"/>
      <c r="BV275" s="293"/>
      <c r="BW275" s="293"/>
      <c r="BX275" s="293"/>
      <c r="BY275" s="293"/>
      <c r="BZ275" s="293"/>
      <c r="CA275" s="293"/>
      <c r="CB275" s="293"/>
      <c r="CC275" s="293"/>
      <c r="CD275" s="293"/>
      <c r="CE275" s="293"/>
      <c r="CF275" s="293"/>
      <c r="CG275" s="293"/>
      <c r="CH275" s="293"/>
      <c r="CI275" s="293"/>
      <c r="CJ275" s="293"/>
      <c r="CK275" s="293"/>
      <c r="CL275" s="293"/>
      <c r="CM275" s="293"/>
      <c r="CN275" s="293"/>
      <c r="CO275" s="293"/>
      <c r="CP275" s="293"/>
      <c r="CQ275" s="293"/>
      <c r="CR275" s="293"/>
      <c r="CS275" s="293"/>
      <c r="CT275" s="293"/>
      <c r="CU275" s="293"/>
      <c r="CV275" s="293"/>
      <c r="CW275" s="293"/>
      <c r="CX275" s="293"/>
      <c r="CY275" s="293"/>
      <c r="CZ275" s="293"/>
      <c r="DA275" s="293"/>
      <c r="DB275" s="293"/>
      <c r="DC275" s="293"/>
      <c r="DD275" s="171" t="b">
        <f t="shared" si="24"/>
        <v>1</v>
      </c>
    </row>
    <row r="276" spans="13:108" x14ac:dyDescent="0.25">
      <c r="M276" s="293"/>
      <c r="N276" s="293"/>
      <c r="O276" s="293"/>
      <c r="P276" s="293"/>
      <c r="Q276" s="293"/>
      <c r="R276" s="293"/>
      <c r="S276" s="293"/>
      <c r="T276" s="293"/>
      <c r="U276" s="293"/>
      <c r="V276" s="293"/>
      <c r="W276" s="293"/>
      <c r="X276" s="293"/>
      <c r="Y276" s="293"/>
      <c r="Z276" s="293"/>
      <c r="AA276" s="293"/>
      <c r="AB276" s="293"/>
      <c r="AC276" s="293"/>
      <c r="AD276" s="293"/>
      <c r="AE276" s="293"/>
      <c r="AF276" s="293"/>
      <c r="AG276" s="293"/>
      <c r="AH276" s="293"/>
      <c r="AI276" s="293"/>
      <c r="AJ276" s="293"/>
      <c r="AK276" s="293"/>
      <c r="AL276" s="293"/>
      <c r="AM276" s="293"/>
      <c r="AN276" s="293"/>
      <c r="AO276" s="293"/>
      <c r="AP276" s="293"/>
      <c r="AQ276" s="293"/>
      <c r="AR276" s="293"/>
      <c r="AS276" s="293"/>
      <c r="AT276" s="293"/>
      <c r="AU276" s="293"/>
      <c r="AV276" s="293"/>
      <c r="AW276" s="293"/>
      <c r="AX276" s="293"/>
      <c r="AY276" s="293"/>
      <c r="AZ276" s="293"/>
      <c r="BA276" s="293"/>
      <c r="BB276" s="293"/>
      <c r="BC276" s="293"/>
      <c r="BD276" s="293"/>
      <c r="BE276" s="293"/>
      <c r="BF276" s="293"/>
      <c r="BG276" s="293"/>
      <c r="BH276" s="293"/>
      <c r="BI276" s="293"/>
      <c r="BJ276" s="293"/>
      <c r="BK276" s="293"/>
      <c r="BL276" s="293"/>
      <c r="BM276" s="293"/>
      <c r="BN276" s="293"/>
      <c r="BO276" s="293"/>
      <c r="BP276" s="293"/>
      <c r="BQ276" s="293"/>
      <c r="BR276" s="293"/>
      <c r="BS276" s="293"/>
      <c r="BT276" s="293"/>
      <c r="BU276" s="293"/>
      <c r="BV276" s="293"/>
      <c r="BW276" s="293"/>
      <c r="BX276" s="293"/>
      <c r="BY276" s="293"/>
      <c r="BZ276" s="293"/>
      <c r="CA276" s="293"/>
      <c r="CB276" s="293"/>
      <c r="CC276" s="293"/>
      <c r="CD276" s="293"/>
      <c r="CE276" s="293"/>
      <c r="CF276" s="293"/>
      <c r="CG276" s="293"/>
      <c r="CH276" s="293"/>
      <c r="CI276" s="293"/>
      <c r="CJ276" s="293"/>
      <c r="CK276" s="293"/>
      <c r="CL276" s="293"/>
      <c r="CM276" s="293"/>
      <c r="CN276" s="293"/>
      <c r="CO276" s="293"/>
      <c r="CP276" s="293"/>
      <c r="CQ276" s="293"/>
      <c r="CR276" s="293"/>
      <c r="CS276" s="293"/>
      <c r="CT276" s="293"/>
      <c r="CU276" s="293"/>
      <c r="CV276" s="293"/>
      <c r="CW276" s="293"/>
      <c r="CX276" s="293"/>
      <c r="CY276" s="293"/>
      <c r="CZ276" s="293"/>
      <c r="DA276" s="293"/>
      <c r="DB276" s="293"/>
      <c r="DC276" s="293"/>
      <c r="DD276" s="171" t="b">
        <f t="shared" si="24"/>
        <v>1</v>
      </c>
    </row>
    <row r="277" spans="13:108" x14ac:dyDescent="0.25">
      <c r="M277" s="293"/>
      <c r="N277" s="293"/>
      <c r="O277" s="293"/>
      <c r="P277" s="293"/>
      <c r="Q277" s="293"/>
      <c r="R277" s="293"/>
      <c r="S277" s="293"/>
      <c r="T277" s="293"/>
      <c r="U277" s="293"/>
      <c r="V277" s="293"/>
      <c r="W277" s="293"/>
      <c r="X277" s="293"/>
      <c r="Y277" s="293"/>
      <c r="Z277" s="293"/>
      <c r="AA277" s="293"/>
      <c r="AB277" s="293"/>
      <c r="AC277" s="293"/>
      <c r="AD277" s="293"/>
      <c r="AE277" s="293"/>
      <c r="AF277" s="293"/>
      <c r="AG277" s="293"/>
      <c r="AH277" s="293"/>
      <c r="AI277" s="293"/>
      <c r="AJ277" s="293"/>
      <c r="AK277" s="293"/>
      <c r="AL277" s="293"/>
      <c r="AM277" s="293"/>
      <c r="AN277" s="293"/>
      <c r="AO277" s="293"/>
      <c r="AP277" s="293"/>
      <c r="AQ277" s="293"/>
      <c r="AR277" s="293"/>
      <c r="AS277" s="293"/>
      <c r="AT277" s="293"/>
      <c r="AU277" s="293"/>
      <c r="AV277" s="293"/>
      <c r="AW277" s="293"/>
      <c r="AX277" s="293"/>
      <c r="AY277" s="293"/>
      <c r="AZ277" s="293"/>
      <c r="BA277" s="293"/>
      <c r="BB277" s="293"/>
      <c r="BC277" s="293"/>
      <c r="BD277" s="293"/>
      <c r="BE277" s="293"/>
      <c r="BF277" s="293"/>
      <c r="BG277" s="293"/>
      <c r="BH277" s="293"/>
      <c r="BI277" s="293"/>
      <c r="BJ277" s="293"/>
      <c r="BK277" s="293"/>
      <c r="BL277" s="293"/>
      <c r="BM277" s="293"/>
      <c r="BN277" s="293"/>
      <c r="BO277" s="293"/>
      <c r="BP277" s="293"/>
      <c r="BQ277" s="293"/>
      <c r="BR277" s="293"/>
      <c r="BS277" s="293"/>
      <c r="BT277" s="293"/>
      <c r="BU277" s="293"/>
      <c r="BV277" s="293"/>
      <c r="BW277" s="293"/>
      <c r="BX277" s="293"/>
      <c r="BY277" s="293"/>
      <c r="BZ277" s="293"/>
      <c r="CA277" s="293"/>
      <c r="CB277" s="293"/>
      <c r="CC277" s="293"/>
      <c r="CD277" s="293"/>
      <c r="CE277" s="293"/>
      <c r="CF277" s="293"/>
      <c r="CG277" s="293"/>
      <c r="CH277" s="293"/>
      <c r="CI277" s="293"/>
      <c r="CJ277" s="293"/>
      <c r="CK277" s="293"/>
      <c r="CL277" s="293"/>
      <c r="CM277" s="293"/>
      <c r="CN277" s="293"/>
      <c r="CO277" s="293"/>
      <c r="CP277" s="293"/>
      <c r="CQ277" s="293"/>
      <c r="CR277" s="293"/>
      <c r="CS277" s="293"/>
      <c r="CT277" s="293"/>
      <c r="CU277" s="293"/>
      <c r="CV277" s="293"/>
      <c r="CW277" s="293"/>
      <c r="CX277" s="293"/>
      <c r="CY277" s="293"/>
      <c r="CZ277" s="293"/>
      <c r="DA277" s="293"/>
      <c r="DB277" s="293"/>
      <c r="DC277" s="293"/>
      <c r="DD277" s="171" t="b">
        <f t="shared" si="24"/>
        <v>1</v>
      </c>
    </row>
    <row r="278" spans="13:108" x14ac:dyDescent="0.25">
      <c r="M278" s="293"/>
      <c r="N278" s="293"/>
      <c r="O278" s="293"/>
      <c r="P278" s="293"/>
      <c r="Q278" s="293"/>
      <c r="R278" s="293"/>
      <c r="S278" s="293"/>
      <c r="T278" s="293"/>
      <c r="U278" s="293"/>
      <c r="V278" s="293"/>
      <c r="W278" s="293"/>
      <c r="X278" s="293"/>
      <c r="Y278" s="293"/>
      <c r="Z278" s="293"/>
      <c r="AA278" s="293"/>
      <c r="AB278" s="293"/>
      <c r="AC278" s="293"/>
      <c r="AD278" s="293"/>
      <c r="AE278" s="293"/>
      <c r="AF278" s="293"/>
      <c r="AG278" s="293"/>
      <c r="AH278" s="293"/>
      <c r="AI278" s="293"/>
      <c r="AJ278" s="293"/>
      <c r="AK278" s="293"/>
      <c r="AL278" s="293"/>
      <c r="AM278" s="293"/>
      <c r="AN278" s="293"/>
      <c r="AO278" s="293"/>
      <c r="AP278" s="293"/>
      <c r="AQ278" s="293"/>
      <c r="AR278" s="293"/>
      <c r="AS278" s="293"/>
      <c r="AT278" s="293"/>
      <c r="AU278" s="293"/>
      <c r="AV278" s="293"/>
      <c r="AW278" s="293"/>
      <c r="AX278" s="293"/>
      <c r="AY278" s="293"/>
      <c r="AZ278" s="293"/>
      <c r="BA278" s="293"/>
      <c r="BB278" s="293"/>
      <c r="BC278" s="293"/>
      <c r="BD278" s="293"/>
      <c r="BE278" s="293"/>
      <c r="BF278" s="293"/>
      <c r="BG278" s="293"/>
      <c r="BH278" s="293"/>
      <c r="BI278" s="293"/>
      <c r="BJ278" s="293"/>
      <c r="BK278" s="293"/>
      <c r="BL278" s="293"/>
      <c r="BM278" s="293"/>
      <c r="BN278" s="293"/>
      <c r="BO278" s="293"/>
      <c r="BP278" s="293"/>
      <c r="BQ278" s="293"/>
      <c r="BR278" s="293"/>
      <c r="BS278" s="293"/>
      <c r="BT278" s="293"/>
      <c r="BU278" s="293"/>
      <c r="BV278" s="293"/>
      <c r="BW278" s="293"/>
      <c r="BX278" s="293"/>
      <c r="BY278" s="293"/>
      <c r="BZ278" s="293"/>
      <c r="CA278" s="293"/>
      <c r="CB278" s="293"/>
      <c r="CC278" s="293"/>
      <c r="CD278" s="293"/>
      <c r="CE278" s="293"/>
      <c r="CF278" s="293"/>
      <c r="CG278" s="293"/>
      <c r="CH278" s="293"/>
      <c r="CI278" s="293"/>
      <c r="CJ278" s="293"/>
      <c r="CK278" s="293"/>
      <c r="CL278" s="293"/>
      <c r="CM278" s="293"/>
      <c r="CN278" s="293"/>
      <c r="CO278" s="293"/>
      <c r="CP278" s="293"/>
      <c r="CQ278" s="293"/>
      <c r="CR278" s="293"/>
      <c r="CS278" s="293"/>
      <c r="CT278" s="293"/>
      <c r="CU278" s="293"/>
      <c r="CV278" s="293"/>
      <c r="CW278" s="293"/>
      <c r="CX278" s="293"/>
      <c r="CY278" s="293"/>
      <c r="CZ278" s="293"/>
      <c r="DA278" s="293"/>
      <c r="DB278" s="293"/>
      <c r="DC278" s="293"/>
      <c r="DD278" s="171" t="b">
        <f t="shared" si="24"/>
        <v>1</v>
      </c>
    </row>
    <row r="279" spans="13:108" x14ac:dyDescent="0.25">
      <c r="M279" s="293"/>
      <c r="N279" s="293"/>
      <c r="O279" s="293"/>
      <c r="P279" s="293"/>
      <c r="Q279" s="293"/>
      <c r="R279" s="293"/>
      <c r="S279" s="293"/>
      <c r="T279" s="293"/>
      <c r="U279" s="293"/>
      <c r="V279" s="293"/>
      <c r="W279" s="293"/>
      <c r="X279" s="293"/>
      <c r="Y279" s="293"/>
      <c r="Z279" s="293"/>
      <c r="AA279" s="293"/>
      <c r="AB279" s="293"/>
      <c r="AC279" s="293"/>
      <c r="AD279" s="293"/>
      <c r="AE279" s="293"/>
      <c r="AF279" s="293"/>
      <c r="AG279" s="293"/>
      <c r="AH279" s="293"/>
      <c r="AI279" s="293"/>
      <c r="AJ279" s="293"/>
      <c r="AK279" s="293"/>
      <c r="AL279" s="293"/>
      <c r="AM279" s="293"/>
      <c r="AN279" s="293"/>
      <c r="AO279" s="293"/>
      <c r="AP279" s="293"/>
      <c r="AQ279" s="293"/>
      <c r="AR279" s="293"/>
      <c r="AS279" s="293"/>
      <c r="AT279" s="293"/>
      <c r="AU279" s="293"/>
      <c r="AV279" s="293"/>
      <c r="AW279" s="293"/>
      <c r="AX279" s="293"/>
      <c r="AY279" s="293"/>
      <c r="AZ279" s="293"/>
      <c r="BA279" s="293"/>
      <c r="BB279" s="293"/>
      <c r="BC279" s="293"/>
      <c r="BD279" s="293"/>
      <c r="BE279" s="293"/>
      <c r="BF279" s="293"/>
      <c r="BG279" s="293"/>
      <c r="BH279" s="293"/>
      <c r="BI279" s="293"/>
      <c r="BJ279" s="293"/>
      <c r="BK279" s="293"/>
      <c r="BL279" s="293"/>
      <c r="BM279" s="293"/>
      <c r="BN279" s="293"/>
      <c r="BO279" s="293"/>
      <c r="BP279" s="293"/>
      <c r="BQ279" s="293"/>
      <c r="BR279" s="293"/>
      <c r="BS279" s="293"/>
      <c r="BT279" s="293"/>
      <c r="BU279" s="293"/>
      <c r="BV279" s="293"/>
      <c r="BW279" s="293"/>
      <c r="BX279" s="293"/>
      <c r="BY279" s="293"/>
      <c r="BZ279" s="293"/>
      <c r="CA279" s="293"/>
      <c r="CB279" s="293"/>
      <c r="CC279" s="293"/>
      <c r="CD279" s="293"/>
      <c r="CE279" s="293"/>
      <c r="CF279" s="293"/>
      <c r="CG279" s="293"/>
      <c r="CH279" s="293"/>
      <c r="CI279" s="293"/>
      <c r="CJ279" s="293"/>
      <c r="CK279" s="293"/>
      <c r="CL279" s="293"/>
      <c r="CM279" s="293"/>
      <c r="CN279" s="293"/>
      <c r="CO279" s="293"/>
      <c r="CP279" s="293"/>
      <c r="CQ279" s="293"/>
      <c r="CR279" s="293"/>
      <c r="CS279" s="293"/>
      <c r="CT279" s="293"/>
      <c r="CU279" s="293"/>
      <c r="CV279" s="293"/>
      <c r="CW279" s="293"/>
      <c r="CX279" s="293"/>
      <c r="CY279" s="293"/>
      <c r="CZ279" s="293"/>
      <c r="DA279" s="293"/>
      <c r="DB279" s="293"/>
      <c r="DC279" s="293"/>
      <c r="DD279" s="171" t="b">
        <f t="shared" si="24"/>
        <v>1</v>
      </c>
    </row>
    <row r="280" spans="13:108" x14ac:dyDescent="0.25">
      <c r="M280" s="293"/>
      <c r="N280" s="293"/>
      <c r="O280" s="293"/>
      <c r="P280" s="293"/>
      <c r="Q280" s="293"/>
      <c r="R280" s="293"/>
      <c r="S280" s="293"/>
      <c r="T280" s="293"/>
      <c r="U280" s="293"/>
      <c r="V280" s="293"/>
      <c r="W280" s="293"/>
      <c r="X280" s="293"/>
      <c r="Y280" s="293"/>
      <c r="Z280" s="293"/>
      <c r="AA280" s="293"/>
      <c r="AB280" s="293"/>
      <c r="AC280" s="293"/>
      <c r="AD280" s="293"/>
      <c r="AE280" s="293"/>
      <c r="AF280" s="293"/>
      <c r="AG280" s="293"/>
      <c r="AH280" s="293"/>
      <c r="AI280" s="293"/>
      <c r="AJ280" s="293"/>
      <c r="AK280" s="293"/>
      <c r="AL280" s="293"/>
      <c r="AM280" s="293"/>
      <c r="AN280" s="293"/>
      <c r="AO280" s="293"/>
      <c r="AP280" s="293"/>
      <c r="AQ280" s="293"/>
      <c r="AR280" s="293"/>
      <c r="AS280" s="293"/>
      <c r="AT280" s="293"/>
      <c r="AU280" s="293"/>
      <c r="AV280" s="293"/>
      <c r="AW280" s="293"/>
      <c r="AX280" s="293"/>
      <c r="AY280" s="293"/>
      <c r="AZ280" s="293"/>
      <c r="BA280" s="293"/>
      <c r="BB280" s="293"/>
      <c r="BC280" s="293"/>
      <c r="BD280" s="293"/>
      <c r="BE280" s="293"/>
      <c r="BF280" s="293"/>
      <c r="BG280" s="293"/>
      <c r="BH280" s="293"/>
      <c r="BI280" s="293"/>
      <c r="BJ280" s="293"/>
      <c r="BK280" s="293"/>
      <c r="BL280" s="293"/>
      <c r="BM280" s="293"/>
      <c r="BN280" s="293"/>
      <c r="BO280" s="293"/>
      <c r="BP280" s="293"/>
      <c r="BQ280" s="293"/>
      <c r="BR280" s="293"/>
      <c r="BS280" s="293"/>
      <c r="BT280" s="293"/>
      <c r="BU280" s="293"/>
      <c r="BV280" s="293"/>
      <c r="BW280" s="293"/>
      <c r="BX280" s="293"/>
      <c r="BY280" s="293"/>
      <c r="BZ280" s="293"/>
      <c r="CA280" s="293"/>
      <c r="CB280" s="293"/>
      <c r="CC280" s="293"/>
      <c r="CD280" s="293"/>
      <c r="CE280" s="293"/>
      <c r="CF280" s="293"/>
      <c r="CG280" s="293"/>
      <c r="CH280" s="293"/>
      <c r="CI280" s="293"/>
      <c r="CJ280" s="293"/>
      <c r="CK280" s="293"/>
      <c r="CL280" s="293"/>
      <c r="CM280" s="293"/>
      <c r="CN280" s="293"/>
      <c r="CO280" s="293"/>
      <c r="CP280" s="293"/>
      <c r="CQ280" s="293"/>
      <c r="CR280" s="293"/>
      <c r="CS280" s="293"/>
      <c r="CT280" s="293"/>
      <c r="CU280" s="293"/>
      <c r="CV280" s="293"/>
      <c r="CW280" s="293"/>
      <c r="CX280" s="293"/>
      <c r="CY280" s="293"/>
      <c r="CZ280" s="293"/>
      <c r="DA280" s="293"/>
      <c r="DB280" s="293"/>
      <c r="DC280" s="293"/>
      <c r="DD280" s="171" t="b">
        <f t="shared" si="24"/>
        <v>1</v>
      </c>
    </row>
    <row r="281" spans="13:108" x14ac:dyDescent="0.25">
      <c r="M281" s="293"/>
      <c r="N281" s="293"/>
      <c r="O281" s="293"/>
      <c r="P281" s="293"/>
      <c r="Q281" s="293"/>
      <c r="R281" s="293"/>
      <c r="S281" s="293"/>
      <c r="T281" s="293"/>
      <c r="U281" s="293"/>
      <c r="V281" s="293"/>
      <c r="W281" s="293"/>
      <c r="X281" s="293"/>
      <c r="Y281" s="293"/>
      <c r="Z281" s="293"/>
      <c r="AA281" s="293"/>
      <c r="AB281" s="293"/>
      <c r="AC281" s="293"/>
      <c r="AD281" s="293"/>
      <c r="AE281" s="293"/>
      <c r="AF281" s="293"/>
      <c r="AG281" s="293"/>
      <c r="AH281" s="293"/>
      <c r="AI281" s="293"/>
      <c r="AJ281" s="293"/>
      <c r="AK281" s="293"/>
      <c r="AL281" s="293"/>
      <c r="AM281" s="293"/>
      <c r="AN281" s="293"/>
      <c r="AO281" s="293"/>
      <c r="AP281" s="293"/>
      <c r="AQ281" s="293"/>
      <c r="AR281" s="293"/>
      <c r="AS281" s="293"/>
      <c r="AT281" s="293"/>
      <c r="AU281" s="293"/>
      <c r="AV281" s="293"/>
      <c r="AW281" s="293"/>
      <c r="AX281" s="293"/>
      <c r="AY281" s="293"/>
      <c r="AZ281" s="293"/>
      <c r="BA281" s="293"/>
      <c r="BB281" s="293"/>
      <c r="BC281" s="293"/>
      <c r="BD281" s="293"/>
      <c r="BE281" s="293"/>
      <c r="BF281" s="293"/>
      <c r="BG281" s="293"/>
      <c r="BH281" s="293"/>
      <c r="BI281" s="293"/>
      <c r="BJ281" s="293"/>
      <c r="BK281" s="293"/>
      <c r="BL281" s="293"/>
      <c r="BM281" s="293"/>
      <c r="BN281" s="293"/>
      <c r="BO281" s="293"/>
      <c r="BP281" s="293"/>
      <c r="BQ281" s="293"/>
      <c r="BR281" s="293"/>
      <c r="BS281" s="293"/>
      <c r="BT281" s="293"/>
      <c r="BU281" s="293"/>
      <c r="BV281" s="293"/>
      <c r="BW281" s="293"/>
      <c r="BX281" s="293"/>
      <c r="BY281" s="293"/>
      <c r="BZ281" s="293"/>
      <c r="CA281" s="293"/>
      <c r="CB281" s="293"/>
      <c r="CC281" s="293"/>
      <c r="CD281" s="293"/>
      <c r="CE281" s="293"/>
      <c r="CF281" s="293"/>
      <c r="CG281" s="293"/>
      <c r="CH281" s="293"/>
      <c r="CI281" s="293"/>
      <c r="CJ281" s="293"/>
      <c r="CK281" s="293"/>
      <c r="CL281" s="293"/>
      <c r="CM281" s="293"/>
      <c r="CN281" s="293"/>
      <c r="CO281" s="293"/>
      <c r="CP281" s="293"/>
      <c r="CQ281" s="293"/>
      <c r="CR281" s="293"/>
      <c r="CS281" s="293"/>
      <c r="CT281" s="293"/>
      <c r="CU281" s="293"/>
      <c r="CV281" s="293"/>
      <c r="CW281" s="293"/>
      <c r="CX281" s="293"/>
      <c r="CY281" s="293"/>
      <c r="CZ281" s="293"/>
      <c r="DA281" s="293"/>
      <c r="DB281" s="293"/>
      <c r="DC281" s="293"/>
      <c r="DD281" s="171" t="b">
        <f t="shared" si="24"/>
        <v>1</v>
      </c>
    </row>
    <row r="282" spans="13:108" x14ac:dyDescent="0.25">
      <c r="M282" s="293"/>
      <c r="N282" s="293"/>
      <c r="O282" s="293"/>
      <c r="P282" s="293"/>
      <c r="Q282" s="293"/>
      <c r="R282" s="293"/>
      <c r="S282" s="293"/>
      <c r="T282" s="293"/>
      <c r="U282" s="293"/>
      <c r="V282" s="293"/>
      <c r="W282" s="293"/>
      <c r="X282" s="293"/>
      <c r="Y282" s="293"/>
      <c r="Z282" s="293"/>
      <c r="AA282" s="293"/>
      <c r="AB282" s="293"/>
      <c r="AC282" s="293"/>
      <c r="AD282" s="293"/>
      <c r="AE282" s="293"/>
      <c r="AF282" s="293"/>
      <c r="AG282" s="293"/>
      <c r="AH282" s="293"/>
      <c r="AI282" s="293"/>
      <c r="AJ282" s="293"/>
      <c r="AK282" s="293"/>
      <c r="AL282" s="293"/>
      <c r="AM282" s="293"/>
      <c r="AN282" s="293"/>
      <c r="AO282" s="293"/>
      <c r="AP282" s="293"/>
      <c r="AQ282" s="293"/>
      <c r="AR282" s="293"/>
      <c r="AS282" s="293"/>
      <c r="AT282" s="293"/>
      <c r="AU282" s="293"/>
      <c r="AV282" s="293"/>
      <c r="AW282" s="293"/>
      <c r="AX282" s="293"/>
      <c r="AY282" s="293"/>
      <c r="AZ282" s="293"/>
      <c r="BA282" s="293"/>
      <c r="BB282" s="293"/>
      <c r="BC282" s="293"/>
      <c r="BD282" s="293"/>
      <c r="BE282" s="293"/>
      <c r="BF282" s="293"/>
      <c r="BG282" s="293"/>
      <c r="BH282" s="293"/>
      <c r="BI282" s="293"/>
      <c r="BJ282" s="293"/>
      <c r="BK282" s="293"/>
      <c r="BL282" s="293"/>
      <c r="BM282" s="293"/>
      <c r="BN282" s="293"/>
      <c r="BO282" s="293"/>
      <c r="BP282" s="293"/>
      <c r="BQ282" s="293"/>
      <c r="BR282" s="293"/>
      <c r="BS282" s="293"/>
      <c r="BT282" s="293"/>
      <c r="BU282" s="293"/>
      <c r="BV282" s="293"/>
      <c r="BW282" s="293"/>
      <c r="BX282" s="293"/>
      <c r="BY282" s="293"/>
      <c r="BZ282" s="293"/>
      <c r="CA282" s="293"/>
      <c r="CB282" s="293"/>
      <c r="CC282" s="293"/>
      <c r="CD282" s="293"/>
      <c r="CE282" s="293"/>
      <c r="CF282" s="293"/>
      <c r="CG282" s="293"/>
      <c r="CH282" s="293"/>
      <c r="CI282" s="293"/>
      <c r="CJ282" s="293"/>
      <c r="CK282" s="293"/>
      <c r="CL282" s="293"/>
      <c r="CM282" s="293"/>
      <c r="CN282" s="293"/>
      <c r="CO282" s="293"/>
      <c r="CP282" s="293"/>
      <c r="CQ282" s="293"/>
      <c r="CR282" s="293"/>
      <c r="CS282" s="293"/>
      <c r="CT282" s="293"/>
      <c r="CU282" s="293"/>
      <c r="CV282" s="293"/>
      <c r="CW282" s="293"/>
      <c r="CX282" s="293"/>
      <c r="CY282" s="293"/>
      <c r="CZ282" s="293"/>
      <c r="DA282" s="293"/>
      <c r="DB282" s="293"/>
      <c r="DC282" s="293"/>
      <c r="DD282" s="171" t="b">
        <f t="shared" si="24"/>
        <v>1</v>
      </c>
    </row>
    <row r="283" spans="13:108" x14ac:dyDescent="0.25">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293"/>
      <c r="CD283" s="293"/>
      <c r="CE283" s="293"/>
      <c r="CF283" s="293"/>
      <c r="CG283" s="293"/>
      <c r="CH283" s="293"/>
      <c r="CI283" s="293"/>
      <c r="CJ283" s="293"/>
      <c r="CK283" s="293"/>
      <c r="CL283" s="293"/>
      <c r="CM283" s="293"/>
      <c r="CN283" s="293"/>
      <c r="CO283" s="293"/>
      <c r="CP283" s="293"/>
      <c r="CQ283" s="293"/>
      <c r="CR283" s="293"/>
      <c r="CS283" s="293"/>
      <c r="CT283" s="293"/>
      <c r="CU283" s="293"/>
      <c r="CV283" s="293"/>
      <c r="CW283" s="293"/>
      <c r="CX283" s="293"/>
      <c r="CY283" s="293"/>
      <c r="CZ283" s="293"/>
      <c r="DA283" s="293"/>
      <c r="DB283" s="293"/>
      <c r="DC283" s="293"/>
      <c r="DD283" s="171" t="b">
        <f t="shared" si="24"/>
        <v>1</v>
      </c>
    </row>
    <row r="284" spans="13:108" x14ac:dyDescent="0.25">
      <c r="M284" s="293"/>
      <c r="N284" s="293"/>
      <c r="O284" s="293"/>
      <c r="P284" s="293"/>
      <c r="Q284" s="293"/>
      <c r="R284" s="293"/>
      <c r="S284" s="293"/>
      <c r="T284" s="293"/>
      <c r="U284" s="293"/>
      <c r="V284" s="293"/>
      <c r="W284" s="293"/>
      <c r="X284" s="293"/>
      <c r="Y284" s="293"/>
      <c r="Z284" s="293"/>
      <c r="AA284" s="293"/>
      <c r="AB284" s="293"/>
      <c r="AC284" s="293"/>
      <c r="AD284" s="293"/>
      <c r="AE284" s="293"/>
      <c r="AF284" s="293"/>
      <c r="AG284" s="293"/>
      <c r="AH284" s="293"/>
      <c r="AI284" s="293"/>
      <c r="AJ284" s="293"/>
      <c r="AK284" s="293"/>
      <c r="AL284" s="293"/>
      <c r="AM284" s="293"/>
      <c r="AN284" s="293"/>
      <c r="AO284" s="293"/>
      <c r="AP284" s="293"/>
      <c r="AQ284" s="293"/>
      <c r="AR284" s="293"/>
      <c r="AS284" s="293"/>
      <c r="AT284" s="293"/>
      <c r="AU284" s="293"/>
      <c r="AV284" s="293"/>
      <c r="AW284" s="293"/>
      <c r="AX284" s="293"/>
      <c r="AY284" s="293"/>
      <c r="AZ284" s="293"/>
      <c r="BA284" s="293"/>
      <c r="BB284" s="293"/>
      <c r="BC284" s="293"/>
      <c r="BD284" s="293"/>
      <c r="BE284" s="293"/>
      <c r="BF284" s="293"/>
      <c r="BG284" s="293"/>
      <c r="BH284" s="293"/>
      <c r="BI284" s="293"/>
      <c r="BJ284" s="293"/>
      <c r="BK284" s="293"/>
      <c r="BL284" s="293"/>
      <c r="BM284" s="293"/>
      <c r="BN284" s="293"/>
      <c r="BO284" s="293"/>
      <c r="BP284" s="293"/>
      <c r="BQ284" s="293"/>
      <c r="BR284" s="293"/>
      <c r="BS284" s="293"/>
      <c r="BT284" s="293"/>
      <c r="BU284" s="293"/>
      <c r="BV284" s="293"/>
      <c r="BW284" s="293"/>
      <c r="BX284" s="293"/>
      <c r="BY284" s="293"/>
      <c r="BZ284" s="293"/>
      <c r="CA284" s="293"/>
      <c r="CB284" s="293"/>
      <c r="CC284" s="293"/>
      <c r="CD284" s="293"/>
      <c r="CE284" s="293"/>
      <c r="CF284" s="293"/>
      <c r="CG284" s="293"/>
      <c r="CH284" s="293"/>
      <c r="CI284" s="293"/>
      <c r="CJ284" s="293"/>
      <c r="CK284" s="293"/>
      <c r="CL284" s="293"/>
      <c r="CM284" s="293"/>
      <c r="CN284" s="293"/>
      <c r="CO284" s="293"/>
      <c r="CP284" s="293"/>
      <c r="CQ284" s="293"/>
      <c r="CR284" s="293"/>
      <c r="CS284" s="293"/>
      <c r="CT284" s="293"/>
      <c r="CU284" s="293"/>
      <c r="CV284" s="293"/>
      <c r="CW284" s="293"/>
      <c r="CX284" s="293"/>
      <c r="CY284" s="293"/>
      <c r="CZ284" s="293"/>
      <c r="DA284" s="293"/>
      <c r="DB284" s="293"/>
      <c r="DC284" s="293"/>
      <c r="DD284" s="171" t="b">
        <f t="shared" si="24"/>
        <v>1</v>
      </c>
    </row>
    <row r="285" spans="13:108" x14ac:dyDescent="0.25">
      <c r="M285" s="293"/>
      <c r="N285" s="293"/>
      <c r="O285" s="293"/>
      <c r="P285" s="293"/>
      <c r="Q285" s="293"/>
      <c r="R285" s="293"/>
      <c r="S285" s="293"/>
      <c r="T285" s="293"/>
      <c r="U285" s="293"/>
      <c r="V285" s="293"/>
      <c r="W285" s="293"/>
      <c r="X285" s="293"/>
      <c r="Y285" s="293"/>
      <c r="Z285" s="293"/>
      <c r="AA285" s="293"/>
      <c r="AB285" s="293"/>
      <c r="AC285" s="293"/>
      <c r="AD285" s="293"/>
      <c r="AE285" s="293"/>
      <c r="AF285" s="293"/>
      <c r="AG285" s="293"/>
      <c r="AH285" s="293"/>
      <c r="AI285" s="293"/>
      <c r="AJ285" s="293"/>
      <c r="AK285" s="293"/>
      <c r="AL285" s="293"/>
      <c r="AM285" s="293"/>
      <c r="AN285" s="293"/>
      <c r="AO285" s="293"/>
      <c r="AP285" s="293"/>
      <c r="AQ285" s="293"/>
      <c r="AR285" s="293"/>
      <c r="AS285" s="293"/>
      <c r="AT285" s="293"/>
      <c r="AU285" s="293"/>
      <c r="AV285" s="293"/>
      <c r="AW285" s="293"/>
      <c r="AX285" s="293"/>
      <c r="AY285" s="293"/>
      <c r="AZ285" s="293"/>
      <c r="BA285" s="293"/>
      <c r="BB285" s="293"/>
      <c r="BC285" s="293"/>
      <c r="BD285" s="293"/>
      <c r="BE285" s="293"/>
      <c r="BF285" s="293"/>
      <c r="BG285" s="293"/>
      <c r="BH285" s="293"/>
      <c r="BI285" s="293"/>
      <c r="BJ285" s="293"/>
      <c r="BK285" s="293"/>
      <c r="BL285" s="293"/>
      <c r="BM285" s="293"/>
      <c r="BN285" s="293"/>
      <c r="BO285" s="293"/>
      <c r="BP285" s="293"/>
      <c r="BQ285" s="293"/>
      <c r="BR285" s="293"/>
      <c r="BS285" s="293"/>
      <c r="BT285" s="293"/>
      <c r="BU285" s="293"/>
      <c r="BV285" s="293"/>
      <c r="BW285" s="293"/>
      <c r="BX285" s="293"/>
      <c r="BY285" s="293"/>
      <c r="BZ285" s="293"/>
      <c r="CA285" s="293"/>
      <c r="CB285" s="293"/>
      <c r="CC285" s="293"/>
      <c r="CD285" s="293"/>
      <c r="CE285" s="293"/>
      <c r="CF285" s="293"/>
      <c r="CG285" s="293"/>
      <c r="CH285" s="293"/>
      <c r="CI285" s="293"/>
      <c r="CJ285" s="293"/>
      <c r="CK285" s="293"/>
      <c r="CL285" s="293"/>
      <c r="CM285" s="293"/>
      <c r="CN285" s="293"/>
      <c r="CO285" s="293"/>
      <c r="CP285" s="293"/>
      <c r="CQ285" s="293"/>
      <c r="CR285" s="293"/>
      <c r="CS285" s="293"/>
      <c r="CT285" s="293"/>
      <c r="CU285" s="293"/>
      <c r="CV285" s="293"/>
      <c r="CW285" s="293"/>
      <c r="CX285" s="293"/>
      <c r="CY285" s="293"/>
      <c r="CZ285" s="293"/>
      <c r="DA285" s="293"/>
      <c r="DB285" s="293"/>
      <c r="DC285" s="293"/>
      <c r="DD285" s="171" t="b">
        <f t="shared" si="24"/>
        <v>1</v>
      </c>
    </row>
    <row r="286" spans="13:108" x14ac:dyDescent="0.25">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293"/>
      <c r="CD286" s="293"/>
      <c r="CE286" s="293"/>
      <c r="CF286" s="293"/>
      <c r="CG286" s="293"/>
      <c r="CH286" s="293"/>
      <c r="CI286" s="293"/>
      <c r="CJ286" s="293"/>
      <c r="CK286" s="293"/>
      <c r="CL286" s="293"/>
      <c r="CM286" s="293"/>
      <c r="CN286" s="293"/>
      <c r="CO286" s="293"/>
      <c r="CP286" s="293"/>
      <c r="CQ286" s="293"/>
      <c r="CR286" s="293"/>
      <c r="CS286" s="293"/>
      <c r="CT286" s="293"/>
      <c r="CU286" s="293"/>
      <c r="CV286" s="293"/>
      <c r="CW286" s="293"/>
      <c r="CX286" s="293"/>
      <c r="CY286" s="293"/>
      <c r="CZ286" s="293"/>
      <c r="DA286" s="293"/>
      <c r="DB286" s="293"/>
      <c r="DC286" s="293"/>
      <c r="DD286" s="171" t="b">
        <f t="shared" si="24"/>
        <v>1</v>
      </c>
    </row>
    <row r="287" spans="13:108" x14ac:dyDescent="0.25">
      <c r="M287" s="293"/>
      <c r="N287" s="293"/>
      <c r="O287" s="293"/>
      <c r="P287" s="293"/>
      <c r="Q287" s="293"/>
      <c r="R287" s="293"/>
      <c r="S287" s="293"/>
      <c r="T287" s="293"/>
      <c r="U287" s="293"/>
      <c r="V287" s="293"/>
      <c r="W287" s="293"/>
      <c r="X287" s="293"/>
      <c r="Y287" s="293"/>
      <c r="Z287" s="293"/>
      <c r="AA287" s="293"/>
      <c r="AB287" s="293"/>
      <c r="AC287" s="293"/>
      <c r="AD287" s="293"/>
      <c r="AE287" s="293"/>
      <c r="AF287" s="293"/>
      <c r="AG287" s="293"/>
      <c r="AH287" s="293"/>
      <c r="AI287" s="293"/>
      <c r="AJ287" s="293"/>
      <c r="AK287" s="293"/>
      <c r="AL287" s="293"/>
      <c r="AM287" s="293"/>
      <c r="AN287" s="293"/>
      <c r="AO287" s="293"/>
      <c r="AP287" s="293"/>
      <c r="AQ287" s="293"/>
      <c r="AR287" s="293"/>
      <c r="AS287" s="293"/>
      <c r="AT287" s="293"/>
      <c r="AU287" s="293"/>
      <c r="AV287" s="293"/>
      <c r="AW287" s="293"/>
      <c r="AX287" s="293"/>
      <c r="AY287" s="293"/>
      <c r="AZ287" s="293"/>
      <c r="BA287" s="293"/>
      <c r="BB287" s="293"/>
      <c r="BC287" s="293"/>
      <c r="BD287" s="293"/>
      <c r="BE287" s="293"/>
      <c r="BF287" s="293"/>
      <c r="BG287" s="293"/>
      <c r="BH287" s="293"/>
      <c r="BI287" s="293"/>
      <c r="BJ287" s="293"/>
      <c r="BK287" s="293"/>
      <c r="BL287" s="293"/>
      <c r="BM287" s="293"/>
      <c r="BN287" s="293"/>
      <c r="BO287" s="293"/>
      <c r="BP287" s="293"/>
      <c r="BQ287" s="293"/>
      <c r="BR287" s="293"/>
      <c r="BS287" s="293"/>
      <c r="BT287" s="293"/>
      <c r="BU287" s="293"/>
      <c r="BV287" s="293"/>
      <c r="BW287" s="293"/>
      <c r="BX287" s="293"/>
      <c r="BY287" s="293"/>
      <c r="BZ287" s="293"/>
      <c r="CA287" s="293"/>
      <c r="CB287" s="293"/>
      <c r="CC287" s="293"/>
      <c r="CD287" s="293"/>
      <c r="CE287" s="293"/>
      <c r="CF287" s="293"/>
      <c r="CG287" s="293"/>
      <c r="CH287" s="293"/>
      <c r="CI287" s="293"/>
      <c r="CJ287" s="293"/>
      <c r="CK287" s="293"/>
      <c r="CL287" s="293"/>
      <c r="CM287" s="293"/>
      <c r="CN287" s="293"/>
      <c r="CO287" s="293"/>
      <c r="CP287" s="293"/>
      <c r="CQ287" s="293"/>
      <c r="CR287" s="293"/>
      <c r="CS287" s="293"/>
      <c r="CT287" s="293"/>
      <c r="CU287" s="293"/>
      <c r="CV287" s="293"/>
      <c r="CW287" s="293"/>
      <c r="CX287" s="293"/>
      <c r="CY287" s="293"/>
      <c r="CZ287" s="293"/>
      <c r="DA287" s="293"/>
      <c r="DB287" s="293"/>
      <c r="DC287" s="293"/>
      <c r="DD287" s="171" t="b">
        <f t="shared" si="24"/>
        <v>1</v>
      </c>
    </row>
    <row r="288" spans="13:108" x14ac:dyDescent="0.25">
      <c r="M288" s="293"/>
      <c r="N288" s="293"/>
      <c r="O288" s="293"/>
      <c r="P288" s="293"/>
      <c r="Q288" s="293"/>
      <c r="R288" s="293"/>
      <c r="S288" s="293"/>
      <c r="T288" s="293"/>
      <c r="U288" s="293"/>
      <c r="V288" s="293"/>
      <c r="W288" s="293"/>
      <c r="X288" s="293"/>
      <c r="Y288" s="293"/>
      <c r="Z288" s="293"/>
      <c r="AA288" s="293"/>
      <c r="AB288" s="293"/>
      <c r="AC288" s="293"/>
      <c r="AD288" s="293"/>
      <c r="AE288" s="293"/>
      <c r="AF288" s="293"/>
      <c r="AG288" s="293"/>
      <c r="AH288" s="293"/>
      <c r="AI288" s="293"/>
      <c r="AJ288" s="293"/>
      <c r="AK288" s="293"/>
      <c r="AL288" s="293"/>
      <c r="AM288" s="293"/>
      <c r="AN288" s="293"/>
      <c r="AO288" s="293"/>
      <c r="AP288" s="293"/>
      <c r="AQ288" s="293"/>
      <c r="AR288" s="293"/>
      <c r="AS288" s="293"/>
      <c r="AT288" s="293"/>
      <c r="AU288" s="293"/>
      <c r="AV288" s="293"/>
      <c r="AW288" s="293"/>
      <c r="AX288" s="293"/>
      <c r="AY288" s="293"/>
      <c r="AZ288" s="293"/>
      <c r="BA288" s="293"/>
      <c r="BB288" s="293"/>
      <c r="BC288" s="293"/>
      <c r="BD288" s="293"/>
      <c r="BE288" s="293"/>
      <c r="BF288" s="293"/>
      <c r="BG288" s="293"/>
      <c r="BH288" s="293"/>
      <c r="BI288" s="293"/>
      <c r="BJ288" s="293"/>
      <c r="BK288" s="293"/>
      <c r="BL288" s="293"/>
      <c r="BM288" s="293"/>
      <c r="BN288" s="293"/>
      <c r="BO288" s="293"/>
      <c r="BP288" s="293"/>
      <c r="BQ288" s="293"/>
      <c r="BR288" s="293"/>
      <c r="BS288" s="293"/>
      <c r="BT288" s="293"/>
      <c r="BU288" s="293"/>
      <c r="BV288" s="293"/>
      <c r="BW288" s="293"/>
      <c r="BX288" s="293"/>
      <c r="BY288" s="293"/>
      <c r="BZ288" s="293"/>
      <c r="CA288" s="293"/>
      <c r="CB288" s="293"/>
      <c r="CC288" s="293"/>
      <c r="CD288" s="293"/>
      <c r="CE288" s="293"/>
      <c r="CF288" s="293"/>
      <c r="CG288" s="293"/>
      <c r="CH288" s="293"/>
      <c r="CI288" s="293"/>
      <c r="CJ288" s="293"/>
      <c r="CK288" s="293"/>
      <c r="CL288" s="293"/>
      <c r="CM288" s="293"/>
      <c r="CN288" s="293"/>
      <c r="CO288" s="293"/>
      <c r="CP288" s="293"/>
      <c r="CQ288" s="293"/>
      <c r="CR288" s="293"/>
      <c r="CS288" s="293"/>
      <c r="CT288" s="293"/>
      <c r="CU288" s="293"/>
      <c r="CV288" s="293"/>
      <c r="CW288" s="293"/>
      <c r="CX288" s="293"/>
      <c r="CY288" s="293"/>
      <c r="CZ288" s="293"/>
      <c r="DA288" s="293"/>
      <c r="DB288" s="293"/>
      <c r="DC288" s="293"/>
      <c r="DD288" s="171" t="b">
        <f t="shared" si="24"/>
        <v>1</v>
      </c>
    </row>
    <row r="289" spans="13:108" x14ac:dyDescent="0.25">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293"/>
      <c r="CD289" s="293"/>
      <c r="CE289" s="293"/>
      <c r="CF289" s="293"/>
      <c r="CG289" s="293"/>
      <c r="CH289" s="293"/>
      <c r="CI289" s="293"/>
      <c r="CJ289" s="293"/>
      <c r="CK289" s="293"/>
      <c r="CL289" s="293"/>
      <c r="CM289" s="293"/>
      <c r="CN289" s="293"/>
      <c r="CO289" s="293"/>
      <c r="CP289" s="293"/>
      <c r="CQ289" s="293"/>
      <c r="CR289" s="293"/>
      <c r="CS289" s="293"/>
      <c r="CT289" s="293"/>
      <c r="CU289" s="293"/>
      <c r="CV289" s="293"/>
      <c r="CW289" s="293"/>
      <c r="CX289" s="293"/>
      <c r="CY289" s="293"/>
      <c r="CZ289" s="293"/>
      <c r="DA289" s="293"/>
      <c r="DB289" s="293"/>
      <c r="DC289" s="293"/>
      <c r="DD289" s="171" t="b">
        <f t="shared" si="24"/>
        <v>1</v>
      </c>
    </row>
    <row r="290" spans="13:108" x14ac:dyDescent="0.25">
      <c r="M290" s="293"/>
      <c r="N290" s="293"/>
      <c r="O290" s="293"/>
      <c r="P290" s="293"/>
      <c r="Q290" s="293"/>
      <c r="R290" s="293"/>
      <c r="S290" s="293"/>
      <c r="T290" s="293"/>
      <c r="U290" s="293"/>
      <c r="V290" s="293"/>
      <c r="W290" s="293"/>
      <c r="X290" s="293"/>
      <c r="Y290" s="293"/>
      <c r="Z290" s="293"/>
      <c r="AA290" s="293"/>
      <c r="AB290" s="293"/>
      <c r="AC290" s="293"/>
      <c r="AD290" s="293"/>
      <c r="AE290" s="293"/>
      <c r="AF290" s="293"/>
      <c r="AG290" s="293"/>
      <c r="AH290" s="293"/>
      <c r="AI290" s="293"/>
      <c r="AJ290" s="293"/>
      <c r="AK290" s="293"/>
      <c r="AL290" s="293"/>
      <c r="AM290" s="293"/>
      <c r="AN290" s="293"/>
      <c r="AO290" s="293"/>
      <c r="AP290" s="293"/>
      <c r="AQ290" s="293"/>
      <c r="AR290" s="293"/>
      <c r="AS290" s="293"/>
      <c r="AT290" s="293"/>
      <c r="AU290" s="293"/>
      <c r="AV290" s="293"/>
      <c r="AW290" s="293"/>
      <c r="AX290" s="293"/>
      <c r="AY290" s="293"/>
      <c r="AZ290" s="293"/>
      <c r="BA290" s="293"/>
      <c r="BB290" s="293"/>
      <c r="BC290" s="293"/>
      <c r="BD290" s="293"/>
      <c r="BE290" s="293"/>
      <c r="BF290" s="293"/>
      <c r="BG290" s="293"/>
      <c r="BH290" s="293"/>
      <c r="BI290" s="293"/>
      <c r="BJ290" s="293"/>
      <c r="BK290" s="293"/>
      <c r="BL290" s="293"/>
      <c r="BM290" s="293"/>
      <c r="BN290" s="293"/>
      <c r="BO290" s="293"/>
      <c r="BP290" s="293"/>
      <c r="BQ290" s="293"/>
      <c r="BR290" s="293"/>
      <c r="BS290" s="293"/>
      <c r="BT290" s="293"/>
      <c r="BU290" s="293"/>
      <c r="BV290" s="293"/>
      <c r="BW290" s="293"/>
      <c r="BX290" s="293"/>
      <c r="BY290" s="293"/>
      <c r="BZ290" s="293"/>
      <c r="CA290" s="293"/>
      <c r="CB290" s="293"/>
      <c r="CC290" s="293"/>
      <c r="CD290" s="293"/>
      <c r="CE290" s="293"/>
      <c r="CF290" s="293"/>
      <c r="CG290" s="293"/>
      <c r="CH290" s="293"/>
      <c r="CI290" s="293"/>
      <c r="CJ290" s="293"/>
      <c r="CK290" s="293"/>
      <c r="CL290" s="293"/>
      <c r="CM290" s="293"/>
      <c r="CN290" s="293"/>
      <c r="CO290" s="293"/>
      <c r="CP290" s="293"/>
      <c r="CQ290" s="293"/>
      <c r="CR290" s="293"/>
      <c r="CS290" s="293"/>
      <c r="CT290" s="293"/>
      <c r="CU290" s="293"/>
      <c r="CV290" s="293"/>
      <c r="CW290" s="293"/>
      <c r="CX290" s="293"/>
      <c r="CY290" s="293"/>
      <c r="CZ290" s="293"/>
      <c r="DA290" s="293"/>
      <c r="DB290" s="293"/>
      <c r="DC290" s="293"/>
      <c r="DD290" s="171" t="b">
        <f t="shared" si="24"/>
        <v>1</v>
      </c>
    </row>
    <row r="291" spans="13:108" x14ac:dyDescent="0.25">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s="293"/>
      <c r="AJ291" s="293"/>
      <c r="AK291" s="293"/>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171" t="b">
        <f t="shared" si="24"/>
        <v>1</v>
      </c>
    </row>
    <row r="292" spans="13:108" x14ac:dyDescent="0.25">
      <c r="M292" s="293"/>
      <c r="N292" s="293"/>
      <c r="O292" s="293"/>
      <c r="P292" s="293"/>
      <c r="Q292" s="293"/>
      <c r="R292" s="293"/>
      <c r="S292" s="293"/>
      <c r="T292" s="293"/>
      <c r="U292" s="293"/>
      <c r="V292" s="293"/>
      <c r="W292" s="293"/>
      <c r="X292" s="293"/>
      <c r="Y292" s="293"/>
      <c r="Z292" s="293"/>
      <c r="AA292" s="293"/>
      <c r="AB292" s="293"/>
      <c r="AC292" s="293"/>
      <c r="AD292" s="293"/>
      <c r="AE292" s="293"/>
      <c r="AF292" s="293"/>
      <c r="AG292" s="293"/>
      <c r="AH292" s="293"/>
      <c r="AI292" s="293"/>
      <c r="AJ292" s="293"/>
      <c r="AK292" s="293"/>
      <c r="AL292" s="293"/>
      <c r="AM292" s="293"/>
      <c r="AN292" s="293"/>
      <c r="AO292" s="293"/>
      <c r="AP292" s="293"/>
      <c r="AQ292" s="293"/>
      <c r="AR292" s="293"/>
      <c r="AS292" s="293"/>
      <c r="AT292" s="293"/>
      <c r="AU292" s="293"/>
      <c r="AV292" s="293"/>
      <c r="AW292" s="293"/>
      <c r="AX292" s="293"/>
      <c r="AY292" s="293"/>
      <c r="AZ292" s="293"/>
      <c r="BA292" s="293"/>
      <c r="BB292" s="293"/>
      <c r="BC292" s="293"/>
      <c r="BD292" s="293"/>
      <c r="BE292" s="293"/>
      <c r="BF292" s="293"/>
      <c r="BG292" s="293"/>
      <c r="BH292" s="293"/>
      <c r="BI292" s="293"/>
      <c r="BJ292" s="293"/>
      <c r="BK292" s="293"/>
      <c r="BL292" s="293"/>
      <c r="BM292" s="293"/>
      <c r="BN292" s="293"/>
      <c r="BO292" s="293"/>
      <c r="BP292" s="293"/>
      <c r="BQ292" s="293"/>
      <c r="BR292" s="293"/>
      <c r="BS292" s="293"/>
      <c r="BT292" s="293"/>
      <c r="BU292" s="293"/>
      <c r="BV292" s="293"/>
      <c r="BW292" s="293"/>
      <c r="BX292" s="293"/>
      <c r="BY292" s="293"/>
      <c r="BZ292" s="293"/>
      <c r="CA292" s="293"/>
      <c r="CB292" s="293"/>
      <c r="CC292" s="293"/>
      <c r="CD292" s="293"/>
      <c r="CE292" s="293"/>
      <c r="CF292" s="293"/>
      <c r="CG292" s="293"/>
      <c r="CH292" s="293"/>
      <c r="CI292" s="293"/>
      <c r="CJ292" s="293"/>
      <c r="CK292" s="293"/>
      <c r="CL292" s="293"/>
      <c r="CM292" s="293"/>
      <c r="CN292" s="293"/>
      <c r="CO292" s="293"/>
      <c r="CP292" s="293"/>
      <c r="CQ292" s="293"/>
      <c r="CR292" s="293"/>
      <c r="CS292" s="293"/>
      <c r="CT292" s="293"/>
      <c r="CU292" s="293"/>
      <c r="CV292" s="293"/>
      <c r="CW292" s="293"/>
      <c r="CX292" s="293"/>
      <c r="CY292" s="293"/>
      <c r="CZ292" s="293"/>
      <c r="DA292" s="293"/>
      <c r="DB292" s="293"/>
      <c r="DC292" s="293"/>
      <c r="DD292" s="171" t="b">
        <f t="shared" si="24"/>
        <v>1</v>
      </c>
    </row>
    <row r="293" spans="13:108" x14ac:dyDescent="0.25">
      <c r="M293" s="293"/>
      <c r="N293" s="293"/>
      <c r="O293" s="293"/>
      <c r="P293" s="293"/>
      <c r="Q293" s="293"/>
      <c r="R293" s="293"/>
      <c r="S293" s="293"/>
      <c r="T293" s="293"/>
      <c r="U293" s="293"/>
      <c r="V293" s="293"/>
      <c r="W293" s="293"/>
      <c r="X293" s="293"/>
      <c r="Y293" s="293"/>
      <c r="Z293" s="293"/>
      <c r="AA293" s="293"/>
      <c r="AB293" s="293"/>
      <c r="AC293" s="293"/>
      <c r="AD293" s="293"/>
      <c r="AE293" s="293"/>
      <c r="AF293" s="293"/>
      <c r="AG293" s="293"/>
      <c r="AH293" s="293"/>
      <c r="AI293" s="293"/>
      <c r="AJ293" s="293"/>
      <c r="AK293" s="293"/>
      <c r="AL293" s="293"/>
      <c r="AM293" s="293"/>
      <c r="AN293" s="293"/>
      <c r="AO293" s="293"/>
      <c r="AP293" s="293"/>
      <c r="AQ293" s="293"/>
      <c r="AR293" s="293"/>
      <c r="AS293" s="293"/>
      <c r="AT293" s="293"/>
      <c r="AU293" s="293"/>
      <c r="AV293" s="293"/>
      <c r="AW293" s="293"/>
      <c r="AX293" s="293"/>
      <c r="AY293" s="293"/>
      <c r="AZ293" s="293"/>
      <c r="BA293" s="293"/>
      <c r="BB293" s="293"/>
      <c r="BC293" s="293"/>
      <c r="BD293" s="293"/>
      <c r="BE293" s="293"/>
      <c r="BF293" s="293"/>
      <c r="BG293" s="293"/>
      <c r="BH293" s="293"/>
      <c r="BI293" s="293"/>
      <c r="BJ293" s="293"/>
      <c r="BK293" s="293"/>
      <c r="BL293" s="293"/>
      <c r="BM293" s="293"/>
      <c r="BN293" s="293"/>
      <c r="BO293" s="293"/>
      <c r="BP293" s="293"/>
      <c r="BQ293" s="293"/>
      <c r="BR293" s="293"/>
      <c r="BS293" s="293"/>
      <c r="BT293" s="293"/>
      <c r="BU293" s="293"/>
      <c r="BV293" s="293"/>
      <c r="BW293" s="293"/>
      <c r="BX293" s="293"/>
      <c r="BY293" s="293"/>
      <c r="BZ293" s="293"/>
      <c r="CA293" s="293"/>
      <c r="CB293" s="293"/>
      <c r="CC293" s="293"/>
      <c r="CD293" s="293"/>
      <c r="CE293" s="293"/>
      <c r="CF293" s="293"/>
      <c r="CG293" s="293"/>
      <c r="CH293" s="293"/>
      <c r="CI293" s="293"/>
      <c r="CJ293" s="293"/>
      <c r="CK293" s="293"/>
      <c r="CL293" s="293"/>
      <c r="CM293" s="293"/>
      <c r="CN293" s="293"/>
      <c r="CO293" s="293"/>
      <c r="CP293" s="293"/>
      <c r="CQ293" s="293"/>
      <c r="CR293" s="293"/>
      <c r="CS293" s="293"/>
      <c r="CT293" s="293"/>
      <c r="CU293" s="293"/>
      <c r="CV293" s="293"/>
      <c r="CW293" s="293"/>
      <c r="CX293" s="293"/>
      <c r="CY293" s="293"/>
      <c r="CZ293" s="293"/>
      <c r="DA293" s="293"/>
      <c r="DB293" s="293"/>
      <c r="DC293" s="293"/>
      <c r="DD293" s="171" t="b">
        <f t="shared" si="24"/>
        <v>1</v>
      </c>
    </row>
    <row r="294" spans="13:108" x14ac:dyDescent="0.25">
      <c r="M294" s="293"/>
      <c r="N294" s="293"/>
      <c r="O294" s="293"/>
      <c r="P294" s="293"/>
      <c r="Q294" s="293"/>
      <c r="R294" s="293"/>
      <c r="S294" s="293"/>
      <c r="T294" s="293"/>
      <c r="U294" s="293"/>
      <c r="V294" s="293"/>
      <c r="W294" s="293"/>
      <c r="X294" s="293"/>
      <c r="Y294" s="293"/>
      <c r="Z294" s="293"/>
      <c r="AA294" s="293"/>
      <c r="AB294" s="293"/>
      <c r="AC294" s="293"/>
      <c r="AD294" s="293"/>
      <c r="AE294" s="293"/>
      <c r="AF294" s="293"/>
      <c r="AG294" s="293"/>
      <c r="AH294" s="293"/>
      <c r="AI294" s="293"/>
      <c r="AJ294" s="293"/>
      <c r="AK294" s="293"/>
      <c r="AL294" s="293"/>
      <c r="AM294" s="293"/>
      <c r="AN294" s="293"/>
      <c r="AO294" s="293"/>
      <c r="AP294" s="293"/>
      <c r="AQ294" s="293"/>
      <c r="AR294" s="293"/>
      <c r="AS294" s="293"/>
      <c r="AT294" s="293"/>
      <c r="AU294" s="293"/>
      <c r="AV294" s="293"/>
      <c r="AW294" s="293"/>
      <c r="AX294" s="293"/>
      <c r="AY294" s="293"/>
      <c r="AZ294" s="293"/>
      <c r="BA294" s="293"/>
      <c r="BB294" s="293"/>
      <c r="BC294" s="293"/>
      <c r="BD294" s="293"/>
      <c r="BE294" s="293"/>
      <c r="BF294" s="293"/>
      <c r="BG294" s="293"/>
      <c r="BH294" s="293"/>
      <c r="BI294" s="293"/>
      <c r="BJ294" s="293"/>
      <c r="BK294" s="293"/>
      <c r="BL294" s="293"/>
      <c r="BM294" s="293"/>
      <c r="BN294" s="293"/>
      <c r="BO294" s="293"/>
      <c r="BP294" s="293"/>
      <c r="BQ294" s="293"/>
      <c r="BR294" s="293"/>
      <c r="BS294" s="293"/>
      <c r="BT294" s="293"/>
      <c r="BU294" s="293"/>
      <c r="BV294" s="293"/>
      <c r="BW294" s="293"/>
      <c r="BX294" s="293"/>
      <c r="BY294" s="293"/>
      <c r="BZ294" s="293"/>
      <c r="CA294" s="293"/>
      <c r="CB294" s="293"/>
      <c r="CC294" s="293"/>
      <c r="CD294" s="293"/>
      <c r="CE294" s="293"/>
      <c r="CF294" s="293"/>
      <c r="CG294" s="293"/>
      <c r="CH294" s="293"/>
      <c r="CI294" s="293"/>
      <c r="CJ294" s="293"/>
      <c r="CK294" s="293"/>
      <c r="CL294" s="293"/>
      <c r="CM294" s="293"/>
      <c r="CN294" s="293"/>
      <c r="CO294" s="293"/>
      <c r="CP294" s="293"/>
      <c r="CQ294" s="293"/>
      <c r="CR294" s="293"/>
      <c r="CS294" s="293"/>
      <c r="CT294" s="293"/>
      <c r="CU294" s="293"/>
      <c r="CV294" s="293"/>
      <c r="CW294" s="293"/>
      <c r="CX294" s="293"/>
      <c r="CY294" s="293"/>
      <c r="CZ294" s="293"/>
      <c r="DA294" s="293"/>
      <c r="DB294" s="293"/>
      <c r="DC294" s="293"/>
      <c r="DD294" s="171" t="b">
        <f t="shared" si="24"/>
        <v>1</v>
      </c>
    </row>
    <row r="295" spans="13:108" x14ac:dyDescent="0.25">
      <c r="M295" s="293"/>
      <c r="N295" s="293"/>
      <c r="O295" s="293"/>
      <c r="P295" s="293"/>
      <c r="Q295" s="293"/>
      <c r="R295" s="293"/>
      <c r="S295" s="293"/>
      <c r="T295" s="293"/>
      <c r="U295" s="293"/>
      <c r="V295" s="293"/>
      <c r="W295" s="293"/>
      <c r="X295" s="293"/>
      <c r="Y295" s="293"/>
      <c r="Z295" s="293"/>
      <c r="AA295" s="293"/>
      <c r="AB295" s="293"/>
      <c r="AC295" s="293"/>
      <c r="AD295" s="293"/>
      <c r="AE295" s="293"/>
      <c r="AF295" s="293"/>
      <c r="AG295" s="293"/>
      <c r="AH295" s="293"/>
      <c r="AI295" s="293"/>
      <c r="AJ295" s="293"/>
      <c r="AK295" s="293"/>
      <c r="AL295" s="293"/>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171" t="b">
        <f t="shared" si="24"/>
        <v>1</v>
      </c>
    </row>
    <row r="296" spans="13:108" x14ac:dyDescent="0.25">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293"/>
      <c r="CD296" s="293"/>
      <c r="CE296" s="293"/>
      <c r="CF296" s="293"/>
      <c r="CG296" s="293"/>
      <c r="CH296" s="293"/>
      <c r="CI296" s="293"/>
      <c r="CJ296" s="293"/>
      <c r="CK296" s="293"/>
      <c r="CL296" s="293"/>
      <c r="CM296" s="293"/>
      <c r="CN296" s="293"/>
      <c r="CO296" s="293"/>
      <c r="CP296" s="293"/>
      <c r="CQ296" s="293"/>
      <c r="CR296" s="293"/>
      <c r="CS296" s="293"/>
      <c r="CT296" s="293"/>
      <c r="CU296" s="293"/>
      <c r="CV296" s="293"/>
      <c r="CW296" s="293"/>
      <c r="CX296" s="293"/>
      <c r="CY296" s="293"/>
      <c r="CZ296" s="293"/>
      <c r="DA296" s="293"/>
      <c r="DB296" s="293"/>
      <c r="DC296" s="293"/>
      <c r="DD296" s="171" t="b">
        <f t="shared" si="24"/>
        <v>1</v>
      </c>
    </row>
    <row r="297" spans="13:108" x14ac:dyDescent="0.25">
      <c r="M297" s="293"/>
      <c r="N297" s="293"/>
      <c r="O297" s="293"/>
      <c r="P297" s="293"/>
      <c r="Q297" s="293"/>
      <c r="R297" s="293"/>
      <c r="S297" s="293"/>
      <c r="T297" s="293"/>
      <c r="U297" s="293"/>
      <c r="V297" s="293"/>
      <c r="W297" s="293"/>
      <c r="X297" s="293"/>
      <c r="Y297" s="293"/>
      <c r="Z297" s="293"/>
      <c r="AA297" s="293"/>
      <c r="AB297" s="293"/>
      <c r="AC297" s="293"/>
      <c r="AD297" s="293"/>
      <c r="AE297" s="293"/>
      <c r="AF297" s="293"/>
      <c r="AG297" s="293"/>
      <c r="AH297" s="293"/>
      <c r="AI297" s="293"/>
      <c r="AJ297" s="293"/>
      <c r="AK297" s="293"/>
      <c r="AL297" s="293"/>
      <c r="AM297" s="293"/>
      <c r="AN297" s="293"/>
      <c r="AO297" s="293"/>
      <c r="AP297" s="293"/>
      <c r="AQ297" s="293"/>
      <c r="AR297" s="293"/>
      <c r="AS297" s="293"/>
      <c r="AT297" s="293"/>
      <c r="AU297" s="293"/>
      <c r="AV297" s="293"/>
      <c r="AW297" s="293"/>
      <c r="AX297" s="293"/>
      <c r="AY297" s="293"/>
      <c r="AZ297" s="293"/>
      <c r="BA297" s="293"/>
      <c r="BB297" s="293"/>
      <c r="BC297" s="293"/>
      <c r="BD297" s="293"/>
      <c r="BE297" s="293"/>
      <c r="BF297" s="293"/>
      <c r="BG297" s="293"/>
      <c r="BH297" s="293"/>
      <c r="BI297" s="293"/>
      <c r="BJ297" s="293"/>
      <c r="BK297" s="293"/>
      <c r="BL297" s="293"/>
      <c r="BM297" s="293"/>
      <c r="BN297" s="293"/>
      <c r="BO297" s="293"/>
      <c r="BP297" s="293"/>
      <c r="BQ297" s="293"/>
      <c r="BR297" s="293"/>
      <c r="BS297" s="293"/>
      <c r="BT297" s="293"/>
      <c r="BU297" s="293"/>
      <c r="BV297" s="293"/>
      <c r="BW297" s="293"/>
      <c r="BX297" s="293"/>
      <c r="BY297" s="293"/>
      <c r="BZ297" s="293"/>
      <c r="CA297" s="293"/>
      <c r="CB297" s="293"/>
      <c r="CC297" s="293"/>
      <c r="CD297" s="293"/>
      <c r="CE297" s="293"/>
      <c r="CF297" s="293"/>
      <c r="CG297" s="293"/>
      <c r="CH297" s="293"/>
      <c r="CI297" s="293"/>
      <c r="CJ297" s="293"/>
      <c r="CK297" s="293"/>
      <c r="CL297" s="293"/>
      <c r="CM297" s="293"/>
      <c r="CN297" s="293"/>
      <c r="CO297" s="293"/>
      <c r="CP297" s="293"/>
      <c r="CQ297" s="293"/>
      <c r="CR297" s="293"/>
      <c r="CS297" s="293"/>
      <c r="CT297" s="293"/>
      <c r="CU297" s="293"/>
      <c r="CV297" s="293"/>
      <c r="CW297" s="293"/>
      <c r="CX297" s="293"/>
      <c r="CY297" s="293"/>
      <c r="CZ297" s="293"/>
      <c r="DA297" s="293"/>
      <c r="DB297" s="293"/>
      <c r="DC297" s="293"/>
      <c r="DD297" s="171" t="b">
        <f t="shared" si="24"/>
        <v>1</v>
      </c>
    </row>
    <row r="298" spans="13:108" x14ac:dyDescent="0.25">
      <c r="M298" s="293"/>
      <c r="N298" s="293"/>
      <c r="O298" s="293"/>
      <c r="P298" s="293"/>
      <c r="Q298" s="293"/>
      <c r="R298" s="293"/>
      <c r="S298" s="293"/>
      <c r="T298" s="293"/>
      <c r="U298" s="293"/>
      <c r="V298" s="293"/>
      <c r="W298" s="293"/>
      <c r="X298" s="293"/>
      <c r="Y298" s="293"/>
      <c r="Z298" s="293"/>
      <c r="AA298" s="293"/>
      <c r="AB298" s="293"/>
      <c r="AC298" s="293"/>
      <c r="AD298" s="293"/>
      <c r="AE298" s="293"/>
      <c r="AF298" s="293"/>
      <c r="AG298" s="293"/>
      <c r="AH298" s="293"/>
      <c r="AI298" s="293"/>
      <c r="AJ298" s="293"/>
      <c r="AK298" s="293"/>
      <c r="AL298" s="293"/>
      <c r="AM298" s="293"/>
      <c r="AN298" s="293"/>
      <c r="AO298" s="293"/>
      <c r="AP298" s="293"/>
      <c r="AQ298" s="293"/>
      <c r="AR298" s="293"/>
      <c r="AS298" s="293"/>
      <c r="AT298" s="293"/>
      <c r="AU298" s="293"/>
      <c r="AV298" s="293"/>
      <c r="AW298" s="293"/>
      <c r="AX298" s="293"/>
      <c r="AY298" s="293"/>
      <c r="AZ298" s="293"/>
      <c r="BA298" s="293"/>
      <c r="BB298" s="293"/>
      <c r="BC298" s="293"/>
      <c r="BD298" s="293"/>
      <c r="BE298" s="293"/>
      <c r="BF298" s="293"/>
      <c r="BG298" s="293"/>
      <c r="BH298" s="293"/>
      <c r="BI298" s="293"/>
      <c r="BJ298" s="293"/>
      <c r="BK298" s="293"/>
      <c r="BL298" s="293"/>
      <c r="BM298" s="293"/>
      <c r="BN298" s="293"/>
      <c r="BO298" s="293"/>
      <c r="BP298" s="293"/>
      <c r="BQ298" s="293"/>
      <c r="BR298" s="293"/>
      <c r="BS298" s="293"/>
      <c r="BT298" s="293"/>
      <c r="BU298" s="293"/>
      <c r="BV298" s="293"/>
      <c r="BW298" s="293"/>
      <c r="BX298" s="293"/>
      <c r="BY298" s="293"/>
      <c r="BZ298" s="293"/>
      <c r="CA298" s="293"/>
      <c r="CB298" s="293"/>
      <c r="CC298" s="293"/>
      <c r="CD298" s="293"/>
      <c r="CE298" s="293"/>
      <c r="CF298" s="293"/>
      <c r="CG298" s="293"/>
      <c r="CH298" s="293"/>
      <c r="CI298" s="293"/>
      <c r="CJ298" s="293"/>
      <c r="CK298" s="293"/>
      <c r="CL298" s="293"/>
      <c r="CM298" s="293"/>
      <c r="CN298" s="293"/>
      <c r="CO298" s="293"/>
      <c r="CP298" s="293"/>
      <c r="CQ298" s="293"/>
      <c r="CR298" s="293"/>
      <c r="CS298" s="293"/>
      <c r="CT298" s="293"/>
      <c r="CU298" s="293"/>
      <c r="CV298" s="293"/>
      <c r="CW298" s="293"/>
      <c r="CX298" s="293"/>
      <c r="CY298" s="293"/>
      <c r="CZ298" s="293"/>
      <c r="DA298" s="293"/>
      <c r="DB298" s="293"/>
      <c r="DC298" s="293"/>
      <c r="DD298" s="171" t="b">
        <f t="shared" si="24"/>
        <v>1</v>
      </c>
    </row>
    <row r="299" spans="13:108" x14ac:dyDescent="0.25">
      <c r="M299" s="293"/>
      <c r="N299" s="293"/>
      <c r="O299" s="293"/>
      <c r="P299" s="293"/>
      <c r="Q299" s="293"/>
      <c r="R299" s="293"/>
      <c r="S299" s="293"/>
      <c r="T299" s="293"/>
      <c r="U299" s="293"/>
      <c r="V299" s="293"/>
      <c r="W299" s="293"/>
      <c r="X299" s="293"/>
      <c r="Y299" s="293"/>
      <c r="Z299" s="293"/>
      <c r="AA299" s="293"/>
      <c r="AB299" s="293"/>
      <c r="AC299" s="293"/>
      <c r="AD299" s="293"/>
      <c r="AE299" s="293"/>
      <c r="AF299" s="293"/>
      <c r="AG299" s="293"/>
      <c r="AH299" s="293"/>
      <c r="AI299" s="293"/>
      <c r="AJ299" s="293"/>
      <c r="AK299" s="293"/>
      <c r="AL299" s="293"/>
      <c r="AM299" s="293"/>
      <c r="AN299" s="293"/>
      <c r="AO299" s="293"/>
      <c r="AP299" s="293"/>
      <c r="AQ299" s="293"/>
      <c r="AR299" s="293"/>
      <c r="AS299" s="293"/>
      <c r="AT299" s="293"/>
      <c r="AU299" s="293"/>
      <c r="AV299" s="293"/>
      <c r="AW299" s="293"/>
      <c r="AX299" s="293"/>
      <c r="AY299" s="293"/>
      <c r="AZ299" s="293"/>
      <c r="BA299" s="293"/>
      <c r="BB299" s="293"/>
      <c r="BC299" s="293"/>
      <c r="BD299" s="293"/>
      <c r="BE299" s="293"/>
      <c r="BF299" s="293"/>
      <c r="BG299" s="293"/>
      <c r="BH299" s="293"/>
      <c r="BI299" s="293"/>
      <c r="BJ299" s="293"/>
      <c r="BK299" s="293"/>
      <c r="BL299" s="293"/>
      <c r="BM299" s="293"/>
      <c r="BN299" s="293"/>
      <c r="BO299" s="293"/>
      <c r="BP299" s="293"/>
      <c r="BQ299" s="293"/>
      <c r="BR299" s="293"/>
      <c r="BS299" s="293"/>
      <c r="BT299" s="293"/>
      <c r="BU299" s="293"/>
      <c r="BV299" s="293"/>
      <c r="BW299" s="293"/>
      <c r="BX299" s="293"/>
      <c r="BY299" s="293"/>
      <c r="BZ299" s="293"/>
      <c r="CA299" s="293"/>
      <c r="CB299" s="293"/>
      <c r="CC299" s="293"/>
      <c r="CD299" s="293"/>
      <c r="CE299" s="293"/>
      <c r="CF299" s="293"/>
      <c r="CG299" s="293"/>
      <c r="CH299" s="293"/>
      <c r="CI299" s="293"/>
      <c r="CJ299" s="293"/>
      <c r="CK299" s="293"/>
      <c r="CL299" s="293"/>
      <c r="CM299" s="293"/>
      <c r="CN299" s="293"/>
      <c r="CO299" s="293"/>
      <c r="CP299" s="293"/>
      <c r="CQ299" s="293"/>
      <c r="CR299" s="293"/>
      <c r="CS299" s="293"/>
      <c r="CT299" s="293"/>
      <c r="CU299" s="293"/>
      <c r="CV299" s="293"/>
      <c r="CW299" s="293"/>
      <c r="CX299" s="293"/>
      <c r="CY299" s="293"/>
      <c r="CZ299" s="293"/>
      <c r="DA299" s="293"/>
      <c r="DB299" s="293"/>
      <c r="DC299" s="293"/>
      <c r="DD299" s="171" t="b">
        <f t="shared" si="24"/>
        <v>1</v>
      </c>
    </row>
    <row r="300" spans="13:108" x14ac:dyDescent="0.25">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c r="AH300" s="293"/>
      <c r="AI300" s="293"/>
      <c r="AJ300" s="293"/>
      <c r="AK300" s="293"/>
      <c r="AL300" s="293"/>
      <c r="AM300" s="293"/>
      <c r="AN300" s="293"/>
      <c r="AO300" s="293"/>
      <c r="AP300" s="293"/>
      <c r="AQ300" s="293"/>
      <c r="AR300" s="293"/>
      <c r="AS300" s="293"/>
      <c r="AT300" s="293"/>
      <c r="AU300" s="293"/>
      <c r="AV300" s="293"/>
      <c r="AW300" s="293"/>
      <c r="AX300" s="293"/>
      <c r="AY300" s="293"/>
      <c r="AZ300" s="293"/>
      <c r="BA300" s="293"/>
      <c r="BB300" s="293"/>
      <c r="BC300" s="293"/>
      <c r="BD300" s="293"/>
      <c r="BE300" s="293"/>
      <c r="BF300" s="293"/>
      <c r="BG300" s="293"/>
      <c r="BH300" s="293"/>
      <c r="BI300" s="293"/>
      <c r="BJ300" s="293"/>
      <c r="BK300" s="293"/>
      <c r="BL300" s="293"/>
      <c r="BM300" s="293"/>
      <c r="BN300" s="293"/>
      <c r="BO300" s="293"/>
      <c r="BP300" s="293"/>
      <c r="BQ300" s="293"/>
      <c r="BR300" s="293"/>
      <c r="BS300" s="293"/>
      <c r="BT300" s="293"/>
      <c r="BU300" s="293"/>
      <c r="BV300" s="293"/>
      <c r="BW300" s="293"/>
      <c r="BX300" s="293"/>
      <c r="BY300" s="293"/>
      <c r="BZ300" s="293"/>
      <c r="CA300" s="293"/>
      <c r="CB300" s="293"/>
      <c r="CC300" s="293"/>
      <c r="CD300" s="293"/>
      <c r="CE300" s="293"/>
      <c r="CF300" s="293"/>
      <c r="CG300" s="293"/>
      <c r="CH300" s="293"/>
      <c r="CI300" s="293"/>
      <c r="CJ300" s="293"/>
      <c r="CK300" s="293"/>
      <c r="CL300" s="293"/>
      <c r="CM300" s="293"/>
      <c r="CN300" s="293"/>
      <c r="CO300" s="293"/>
      <c r="CP300" s="293"/>
      <c r="CQ300" s="293"/>
      <c r="CR300" s="293"/>
      <c r="CS300" s="293"/>
      <c r="CT300" s="293"/>
      <c r="CU300" s="293"/>
      <c r="CV300" s="293"/>
      <c r="CW300" s="293"/>
      <c r="CX300" s="293"/>
      <c r="CY300" s="293"/>
      <c r="CZ300" s="293"/>
      <c r="DA300" s="293"/>
      <c r="DB300" s="293"/>
      <c r="DC300" s="293"/>
      <c r="DD300" s="171" t="b">
        <f t="shared" si="24"/>
        <v>1</v>
      </c>
    </row>
    <row r="301" spans="13:108" x14ac:dyDescent="0.25">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293"/>
      <c r="CD301" s="293"/>
      <c r="CE301" s="293"/>
      <c r="CF301" s="293"/>
      <c r="CG301" s="293"/>
      <c r="CH301" s="293"/>
      <c r="CI301" s="293"/>
      <c r="CJ301" s="293"/>
      <c r="CK301" s="293"/>
      <c r="CL301" s="293"/>
      <c r="CM301" s="293"/>
      <c r="CN301" s="293"/>
      <c r="CO301" s="293"/>
      <c r="CP301" s="293"/>
      <c r="CQ301" s="293"/>
      <c r="CR301" s="293"/>
      <c r="CS301" s="293"/>
      <c r="CT301" s="293"/>
      <c r="CU301" s="293"/>
      <c r="CV301" s="293"/>
      <c r="CW301" s="293"/>
      <c r="CX301" s="293"/>
      <c r="CY301" s="293"/>
      <c r="CZ301" s="293"/>
      <c r="DA301" s="293"/>
      <c r="DB301" s="293"/>
      <c r="DC301" s="293"/>
      <c r="DD301" s="171" t="b">
        <f t="shared" si="24"/>
        <v>1</v>
      </c>
    </row>
    <row r="302" spans="13:108" x14ac:dyDescent="0.25">
      <c r="M302" s="293"/>
      <c r="N302" s="293"/>
      <c r="O302" s="293"/>
      <c r="P302" s="293"/>
      <c r="Q302" s="293"/>
      <c r="R302" s="293"/>
      <c r="S302" s="293"/>
      <c r="T302" s="293"/>
      <c r="U302" s="293"/>
      <c r="V302" s="293"/>
      <c r="W302" s="293"/>
      <c r="X302" s="293"/>
      <c r="Y302" s="293"/>
      <c r="Z302" s="293"/>
      <c r="AA302" s="293"/>
      <c r="AB302" s="293"/>
      <c r="AC302" s="293"/>
      <c r="AD302" s="293"/>
      <c r="AE302" s="293"/>
      <c r="AF302" s="293"/>
      <c r="AG302" s="293"/>
      <c r="AH302" s="293"/>
      <c r="AI302" s="293"/>
      <c r="AJ302" s="293"/>
      <c r="AK302" s="293"/>
      <c r="AL302" s="293"/>
      <c r="AM302" s="293"/>
      <c r="AN302" s="293"/>
      <c r="AO302" s="293"/>
      <c r="AP302" s="293"/>
      <c r="AQ302" s="293"/>
      <c r="AR302" s="293"/>
      <c r="AS302" s="293"/>
      <c r="AT302" s="293"/>
      <c r="AU302" s="293"/>
      <c r="AV302" s="293"/>
      <c r="AW302" s="293"/>
      <c r="AX302" s="293"/>
      <c r="AY302" s="293"/>
      <c r="AZ302" s="293"/>
      <c r="BA302" s="293"/>
      <c r="BB302" s="293"/>
      <c r="BC302" s="293"/>
      <c r="BD302" s="293"/>
      <c r="BE302" s="293"/>
      <c r="BF302" s="293"/>
      <c r="BG302" s="293"/>
      <c r="BH302" s="293"/>
      <c r="BI302" s="293"/>
      <c r="BJ302" s="293"/>
      <c r="BK302" s="293"/>
      <c r="BL302" s="293"/>
      <c r="BM302" s="293"/>
      <c r="BN302" s="293"/>
      <c r="BO302" s="293"/>
      <c r="BP302" s="293"/>
      <c r="BQ302" s="293"/>
      <c r="BR302" s="293"/>
      <c r="BS302" s="293"/>
      <c r="BT302" s="293"/>
      <c r="BU302" s="293"/>
      <c r="BV302" s="293"/>
      <c r="BW302" s="293"/>
      <c r="BX302" s="293"/>
      <c r="BY302" s="293"/>
      <c r="BZ302" s="293"/>
      <c r="CA302" s="293"/>
      <c r="CB302" s="293"/>
      <c r="CC302" s="293"/>
      <c r="CD302" s="293"/>
      <c r="CE302" s="293"/>
      <c r="CF302" s="293"/>
      <c r="CG302" s="293"/>
      <c r="CH302" s="293"/>
      <c r="CI302" s="293"/>
      <c r="CJ302" s="293"/>
      <c r="CK302" s="293"/>
      <c r="CL302" s="293"/>
      <c r="CM302" s="293"/>
      <c r="CN302" s="293"/>
      <c r="CO302" s="293"/>
      <c r="CP302" s="293"/>
      <c r="CQ302" s="293"/>
      <c r="CR302" s="293"/>
      <c r="CS302" s="293"/>
      <c r="CT302" s="293"/>
      <c r="CU302" s="293"/>
      <c r="CV302" s="293"/>
      <c r="CW302" s="293"/>
      <c r="CX302" s="293"/>
      <c r="CY302" s="293"/>
      <c r="CZ302" s="293"/>
      <c r="DA302" s="293"/>
      <c r="DB302" s="293"/>
      <c r="DC302" s="293"/>
      <c r="DD302" s="171" t="b">
        <f t="shared" si="24"/>
        <v>1</v>
      </c>
    </row>
    <row r="303" spans="13:108" x14ac:dyDescent="0.25">
      <c r="M303" s="293"/>
      <c r="N303" s="293"/>
      <c r="O303" s="293"/>
      <c r="P303" s="293"/>
      <c r="Q303" s="293"/>
      <c r="R303" s="293"/>
      <c r="S303" s="293"/>
      <c r="T303" s="293"/>
      <c r="U303" s="293"/>
      <c r="V303" s="293"/>
      <c r="W303" s="293"/>
      <c r="X303" s="293"/>
      <c r="Y303" s="293"/>
      <c r="Z303" s="293"/>
      <c r="AA303" s="293"/>
      <c r="AB303" s="293"/>
      <c r="AC303" s="293"/>
      <c r="AD303" s="293"/>
      <c r="AE303" s="293"/>
      <c r="AF303" s="293"/>
      <c r="AG303" s="293"/>
      <c r="AH303" s="293"/>
      <c r="AI303" s="293"/>
      <c r="AJ303" s="293"/>
      <c r="AK303" s="293"/>
      <c r="AL303" s="293"/>
      <c r="AM303" s="293"/>
      <c r="AN303" s="293"/>
      <c r="AO303" s="293"/>
      <c r="AP303" s="293"/>
      <c r="AQ303" s="293"/>
      <c r="AR303" s="293"/>
      <c r="AS303" s="293"/>
      <c r="AT303" s="293"/>
      <c r="AU303" s="293"/>
      <c r="AV303" s="293"/>
      <c r="AW303" s="293"/>
      <c r="AX303" s="293"/>
      <c r="AY303" s="293"/>
      <c r="AZ303" s="293"/>
      <c r="BA303" s="293"/>
      <c r="BB303" s="293"/>
      <c r="BC303" s="293"/>
      <c r="BD303" s="293"/>
      <c r="BE303" s="293"/>
      <c r="BF303" s="293"/>
      <c r="BG303" s="293"/>
      <c r="BH303" s="293"/>
      <c r="BI303" s="293"/>
      <c r="BJ303" s="293"/>
      <c r="BK303" s="293"/>
      <c r="BL303" s="293"/>
      <c r="BM303" s="293"/>
      <c r="BN303" s="293"/>
      <c r="BO303" s="293"/>
      <c r="BP303" s="293"/>
      <c r="BQ303" s="293"/>
      <c r="BR303" s="293"/>
      <c r="BS303" s="293"/>
      <c r="BT303" s="293"/>
      <c r="BU303" s="293"/>
      <c r="BV303" s="293"/>
      <c r="BW303" s="293"/>
      <c r="BX303" s="293"/>
      <c r="BY303" s="293"/>
      <c r="BZ303" s="293"/>
      <c r="CA303" s="293"/>
      <c r="CB303" s="293"/>
      <c r="CC303" s="293"/>
      <c r="CD303" s="293"/>
      <c r="CE303" s="293"/>
      <c r="CF303" s="293"/>
      <c r="CG303" s="293"/>
      <c r="CH303" s="293"/>
      <c r="CI303" s="293"/>
      <c r="CJ303" s="293"/>
      <c r="CK303" s="293"/>
      <c r="CL303" s="293"/>
      <c r="CM303" s="293"/>
      <c r="CN303" s="293"/>
      <c r="CO303" s="293"/>
      <c r="CP303" s="293"/>
      <c r="CQ303" s="293"/>
      <c r="CR303" s="293"/>
      <c r="CS303" s="293"/>
      <c r="CT303" s="293"/>
      <c r="CU303" s="293"/>
      <c r="CV303" s="293"/>
      <c r="CW303" s="293"/>
      <c r="CX303" s="293"/>
      <c r="CY303" s="293"/>
      <c r="CZ303" s="293"/>
      <c r="DA303" s="293"/>
      <c r="DB303" s="293"/>
      <c r="DC303" s="293"/>
      <c r="DD303" s="171" t="b">
        <f t="shared" si="24"/>
        <v>1</v>
      </c>
    </row>
    <row r="304" spans="13:108" x14ac:dyDescent="0.25">
      <c r="M304" s="293"/>
      <c r="N304" s="293"/>
      <c r="O304" s="293"/>
      <c r="P304" s="293"/>
      <c r="Q304" s="293"/>
      <c r="R304" s="293"/>
      <c r="S304" s="293"/>
      <c r="T304" s="293"/>
      <c r="U304" s="293"/>
      <c r="V304" s="293"/>
      <c r="W304" s="293"/>
      <c r="X304" s="293"/>
      <c r="Y304" s="293"/>
      <c r="Z304" s="293"/>
      <c r="AA304" s="293"/>
      <c r="AB304" s="293"/>
      <c r="AC304" s="293"/>
      <c r="AD304" s="293"/>
      <c r="AE304" s="293"/>
      <c r="AF304" s="293"/>
      <c r="AG304" s="293"/>
      <c r="AH304" s="293"/>
      <c r="AI304" s="293"/>
      <c r="AJ304" s="293"/>
      <c r="AK304" s="293"/>
      <c r="AL304" s="293"/>
      <c r="AM304" s="293"/>
      <c r="AN304" s="293"/>
      <c r="AO304" s="293"/>
      <c r="AP304" s="293"/>
      <c r="AQ304" s="293"/>
      <c r="AR304" s="293"/>
      <c r="AS304" s="293"/>
      <c r="AT304" s="293"/>
      <c r="AU304" s="293"/>
      <c r="AV304" s="293"/>
      <c r="AW304" s="293"/>
      <c r="AX304" s="293"/>
      <c r="AY304" s="293"/>
      <c r="AZ304" s="293"/>
      <c r="BA304" s="293"/>
      <c r="BB304" s="293"/>
      <c r="BC304" s="293"/>
      <c r="BD304" s="293"/>
      <c r="BE304" s="293"/>
      <c r="BF304" s="293"/>
      <c r="BG304" s="293"/>
      <c r="BH304" s="293"/>
      <c r="BI304" s="293"/>
      <c r="BJ304" s="293"/>
      <c r="BK304" s="293"/>
      <c r="BL304" s="293"/>
      <c r="BM304" s="293"/>
      <c r="BN304" s="293"/>
      <c r="BO304" s="293"/>
      <c r="BP304" s="293"/>
      <c r="BQ304" s="293"/>
      <c r="BR304" s="293"/>
      <c r="BS304" s="293"/>
      <c r="BT304" s="293"/>
      <c r="BU304" s="293"/>
      <c r="BV304" s="293"/>
      <c r="BW304" s="293"/>
      <c r="BX304" s="293"/>
      <c r="BY304" s="293"/>
      <c r="BZ304" s="293"/>
      <c r="CA304" s="293"/>
      <c r="CB304" s="293"/>
      <c r="CC304" s="293"/>
      <c r="CD304" s="293"/>
      <c r="CE304" s="293"/>
      <c r="CF304" s="293"/>
      <c r="CG304" s="293"/>
      <c r="CH304" s="293"/>
      <c r="CI304" s="293"/>
      <c r="CJ304" s="293"/>
      <c r="CK304" s="293"/>
      <c r="CL304" s="293"/>
      <c r="CM304" s="293"/>
      <c r="CN304" s="293"/>
      <c r="CO304" s="293"/>
      <c r="CP304" s="293"/>
      <c r="CQ304" s="293"/>
      <c r="CR304" s="293"/>
      <c r="CS304" s="293"/>
      <c r="CT304" s="293"/>
      <c r="CU304" s="293"/>
      <c r="CV304" s="293"/>
      <c r="CW304" s="293"/>
      <c r="CX304" s="293"/>
      <c r="CY304" s="293"/>
      <c r="CZ304" s="293"/>
      <c r="DA304" s="293"/>
      <c r="DB304" s="293"/>
      <c r="DC304" s="293"/>
      <c r="DD304" s="171" t="b">
        <f t="shared" si="24"/>
        <v>1</v>
      </c>
    </row>
    <row r="305" spans="13:108" x14ac:dyDescent="0.25">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c r="AH305" s="293"/>
      <c r="AI305" s="293"/>
      <c r="AJ305" s="293"/>
      <c r="AK305" s="293"/>
      <c r="AL305" s="293"/>
      <c r="AM305" s="293"/>
      <c r="AN305" s="293"/>
      <c r="AO305" s="293"/>
      <c r="AP305" s="293"/>
      <c r="AQ305" s="293"/>
      <c r="AR305" s="293"/>
      <c r="AS305" s="293"/>
      <c r="AT305" s="293"/>
      <c r="AU305" s="293"/>
      <c r="AV305" s="293"/>
      <c r="AW305" s="293"/>
      <c r="AX305" s="293"/>
      <c r="AY305" s="293"/>
      <c r="AZ305" s="293"/>
      <c r="BA305" s="293"/>
      <c r="BB305" s="293"/>
      <c r="BC305" s="293"/>
      <c r="BD305" s="293"/>
      <c r="BE305" s="293"/>
      <c r="BF305" s="293"/>
      <c r="BG305" s="293"/>
      <c r="BH305" s="293"/>
      <c r="BI305" s="293"/>
      <c r="BJ305" s="293"/>
      <c r="BK305" s="293"/>
      <c r="BL305" s="293"/>
      <c r="BM305" s="293"/>
      <c r="BN305" s="293"/>
      <c r="BO305" s="293"/>
      <c r="BP305" s="293"/>
      <c r="BQ305" s="293"/>
      <c r="BR305" s="293"/>
      <c r="BS305" s="293"/>
      <c r="BT305" s="293"/>
      <c r="BU305" s="293"/>
      <c r="BV305" s="293"/>
      <c r="BW305" s="293"/>
      <c r="BX305" s="293"/>
      <c r="BY305" s="293"/>
      <c r="BZ305" s="293"/>
      <c r="CA305" s="293"/>
      <c r="CB305" s="293"/>
      <c r="CC305" s="293"/>
      <c r="CD305" s="293"/>
      <c r="CE305" s="293"/>
      <c r="CF305" s="293"/>
      <c r="CG305" s="293"/>
      <c r="CH305" s="293"/>
      <c r="CI305" s="293"/>
      <c r="CJ305" s="293"/>
      <c r="CK305" s="293"/>
      <c r="CL305" s="293"/>
      <c r="CM305" s="293"/>
      <c r="CN305" s="293"/>
      <c r="CO305" s="293"/>
      <c r="CP305" s="293"/>
      <c r="CQ305" s="293"/>
      <c r="CR305" s="293"/>
      <c r="CS305" s="293"/>
      <c r="CT305" s="293"/>
      <c r="CU305" s="293"/>
      <c r="CV305" s="293"/>
      <c r="CW305" s="293"/>
      <c r="CX305" s="293"/>
      <c r="CY305" s="293"/>
      <c r="CZ305" s="293"/>
      <c r="DA305" s="293"/>
      <c r="DB305" s="293"/>
      <c r="DC305" s="293"/>
      <c r="DD305" s="171" t="b">
        <f t="shared" si="24"/>
        <v>1</v>
      </c>
    </row>
    <row r="306" spans="13:108" x14ac:dyDescent="0.25">
      <c r="M306" s="293"/>
      <c r="N306" s="293"/>
      <c r="O306" s="293"/>
      <c r="P306" s="293"/>
      <c r="Q306" s="293"/>
      <c r="R306" s="293"/>
      <c r="S306" s="293"/>
      <c r="T306" s="293"/>
      <c r="U306" s="293"/>
      <c r="V306" s="293"/>
      <c r="W306" s="293"/>
      <c r="X306" s="293"/>
      <c r="Y306" s="293"/>
      <c r="Z306" s="293"/>
      <c r="AA306" s="293"/>
      <c r="AB306" s="293"/>
      <c r="AC306" s="293"/>
      <c r="AD306" s="293"/>
      <c r="AE306" s="293"/>
      <c r="AF306" s="293"/>
      <c r="AG306" s="293"/>
      <c r="AH306" s="293"/>
      <c r="AI306" s="293"/>
      <c r="AJ306" s="293"/>
      <c r="AK306" s="293"/>
      <c r="AL306" s="293"/>
      <c r="AM306" s="293"/>
      <c r="AN306" s="293"/>
      <c r="AO306" s="293"/>
      <c r="AP306" s="293"/>
      <c r="AQ306" s="293"/>
      <c r="AR306" s="293"/>
      <c r="AS306" s="293"/>
      <c r="AT306" s="293"/>
      <c r="AU306" s="293"/>
      <c r="AV306" s="293"/>
      <c r="AW306" s="293"/>
      <c r="AX306" s="293"/>
      <c r="AY306" s="293"/>
      <c r="AZ306" s="293"/>
      <c r="BA306" s="293"/>
      <c r="BB306" s="293"/>
      <c r="BC306" s="293"/>
      <c r="BD306" s="293"/>
      <c r="BE306" s="293"/>
      <c r="BF306" s="293"/>
      <c r="BG306" s="293"/>
      <c r="BH306" s="293"/>
      <c r="BI306" s="293"/>
      <c r="BJ306" s="293"/>
      <c r="BK306" s="293"/>
      <c r="BL306" s="293"/>
      <c r="BM306" s="293"/>
      <c r="BN306" s="293"/>
      <c r="BO306" s="293"/>
      <c r="BP306" s="293"/>
      <c r="BQ306" s="293"/>
      <c r="BR306" s="293"/>
      <c r="BS306" s="293"/>
      <c r="BT306" s="293"/>
      <c r="BU306" s="293"/>
      <c r="BV306" s="293"/>
      <c r="BW306" s="293"/>
      <c r="BX306" s="293"/>
      <c r="BY306" s="293"/>
      <c r="BZ306" s="293"/>
      <c r="CA306" s="293"/>
      <c r="CB306" s="293"/>
      <c r="CC306" s="293"/>
      <c r="CD306" s="293"/>
      <c r="CE306" s="293"/>
      <c r="CF306" s="293"/>
      <c r="CG306" s="293"/>
      <c r="CH306" s="293"/>
      <c r="CI306" s="293"/>
      <c r="CJ306" s="293"/>
      <c r="CK306" s="293"/>
      <c r="CL306" s="293"/>
      <c r="CM306" s="293"/>
      <c r="CN306" s="293"/>
      <c r="CO306" s="293"/>
      <c r="CP306" s="293"/>
      <c r="CQ306" s="293"/>
      <c r="CR306" s="293"/>
      <c r="CS306" s="293"/>
      <c r="CT306" s="293"/>
      <c r="CU306" s="293"/>
      <c r="CV306" s="293"/>
      <c r="CW306" s="293"/>
      <c r="CX306" s="293"/>
      <c r="CY306" s="293"/>
      <c r="CZ306" s="293"/>
      <c r="DA306" s="293"/>
      <c r="DB306" s="293"/>
      <c r="DC306" s="293"/>
      <c r="DD306" s="171" t="b">
        <f t="shared" si="24"/>
        <v>1</v>
      </c>
    </row>
    <row r="307" spans="13:108" x14ac:dyDescent="0.25">
      <c r="M307" s="293"/>
      <c r="N307" s="293"/>
      <c r="O307" s="293"/>
      <c r="P307" s="293"/>
      <c r="Q307" s="293"/>
      <c r="R307" s="293"/>
      <c r="S307" s="293"/>
      <c r="T307" s="293"/>
      <c r="U307" s="293"/>
      <c r="V307" s="293"/>
      <c r="W307" s="293"/>
      <c r="X307" s="293"/>
      <c r="Y307" s="293"/>
      <c r="Z307" s="293"/>
      <c r="AA307" s="293"/>
      <c r="AB307" s="293"/>
      <c r="AC307" s="293"/>
      <c r="AD307" s="293"/>
      <c r="AE307" s="293"/>
      <c r="AF307" s="293"/>
      <c r="AG307" s="293"/>
      <c r="AH307" s="293"/>
      <c r="AI307" s="293"/>
      <c r="AJ307" s="293"/>
      <c r="AK307" s="293"/>
      <c r="AL307" s="293"/>
      <c r="AM307" s="293"/>
      <c r="AN307" s="293"/>
      <c r="AO307" s="293"/>
      <c r="AP307" s="293"/>
      <c r="AQ307" s="293"/>
      <c r="AR307" s="293"/>
      <c r="AS307" s="293"/>
      <c r="AT307" s="293"/>
      <c r="AU307" s="293"/>
      <c r="AV307" s="293"/>
      <c r="AW307" s="293"/>
      <c r="AX307" s="293"/>
      <c r="AY307" s="293"/>
      <c r="AZ307" s="293"/>
      <c r="BA307" s="293"/>
      <c r="BB307" s="293"/>
      <c r="BC307" s="293"/>
      <c r="BD307" s="293"/>
      <c r="BE307" s="293"/>
      <c r="BF307" s="293"/>
      <c r="BG307" s="293"/>
      <c r="BH307" s="293"/>
      <c r="BI307" s="293"/>
      <c r="BJ307" s="293"/>
      <c r="BK307" s="293"/>
      <c r="BL307" s="293"/>
      <c r="BM307" s="293"/>
      <c r="BN307" s="293"/>
      <c r="BO307" s="293"/>
      <c r="BP307" s="293"/>
      <c r="BQ307" s="293"/>
      <c r="BR307" s="293"/>
      <c r="BS307" s="293"/>
      <c r="BT307" s="293"/>
      <c r="BU307" s="293"/>
      <c r="BV307" s="293"/>
      <c r="BW307" s="293"/>
      <c r="BX307" s="293"/>
      <c r="BY307" s="293"/>
      <c r="BZ307" s="293"/>
      <c r="CA307" s="293"/>
      <c r="CB307" s="293"/>
      <c r="CC307" s="293"/>
      <c r="CD307" s="293"/>
      <c r="CE307" s="293"/>
      <c r="CF307" s="293"/>
      <c r="CG307" s="293"/>
      <c r="CH307" s="293"/>
      <c r="CI307" s="293"/>
      <c r="CJ307" s="293"/>
      <c r="CK307" s="293"/>
      <c r="CL307" s="293"/>
      <c r="CM307" s="293"/>
      <c r="CN307" s="293"/>
      <c r="CO307" s="293"/>
      <c r="CP307" s="293"/>
      <c r="CQ307" s="293"/>
      <c r="CR307" s="293"/>
      <c r="CS307" s="293"/>
      <c r="CT307" s="293"/>
      <c r="CU307" s="293"/>
      <c r="CV307" s="293"/>
      <c r="CW307" s="293"/>
      <c r="CX307" s="293"/>
      <c r="CY307" s="293"/>
      <c r="CZ307" s="293"/>
      <c r="DA307" s="293"/>
      <c r="DB307" s="293"/>
      <c r="DC307" s="293"/>
      <c r="DD307" s="171" t="b">
        <f t="shared" si="24"/>
        <v>1</v>
      </c>
    </row>
    <row r="308" spans="13:108" x14ac:dyDescent="0.25">
      <c r="M308" s="293"/>
      <c r="N308" s="293"/>
      <c r="O308" s="293"/>
      <c r="P308" s="293"/>
      <c r="Q308" s="293"/>
      <c r="R308" s="293"/>
      <c r="S308" s="293"/>
      <c r="T308" s="293"/>
      <c r="U308" s="293"/>
      <c r="V308" s="293"/>
      <c r="W308" s="293"/>
      <c r="X308" s="293"/>
      <c r="Y308" s="293"/>
      <c r="Z308" s="293"/>
      <c r="AA308" s="293"/>
      <c r="AB308" s="293"/>
      <c r="AC308" s="293"/>
      <c r="AD308" s="293"/>
      <c r="AE308" s="293"/>
      <c r="AF308" s="293"/>
      <c r="AG308" s="293"/>
      <c r="AH308" s="293"/>
      <c r="AI308" s="293"/>
      <c r="AJ308" s="293"/>
      <c r="AK308" s="293"/>
      <c r="AL308" s="293"/>
      <c r="AM308" s="293"/>
      <c r="AN308" s="293"/>
      <c r="AO308" s="293"/>
      <c r="AP308" s="293"/>
      <c r="AQ308" s="293"/>
      <c r="AR308" s="293"/>
      <c r="AS308" s="293"/>
      <c r="AT308" s="293"/>
      <c r="AU308" s="293"/>
      <c r="AV308" s="293"/>
      <c r="AW308" s="293"/>
      <c r="AX308" s="293"/>
      <c r="AY308" s="293"/>
      <c r="AZ308" s="293"/>
      <c r="BA308" s="293"/>
      <c r="BB308" s="293"/>
      <c r="BC308" s="293"/>
      <c r="BD308" s="293"/>
      <c r="BE308" s="293"/>
      <c r="BF308" s="293"/>
      <c r="BG308" s="293"/>
      <c r="BH308" s="293"/>
      <c r="BI308" s="293"/>
      <c r="BJ308" s="293"/>
      <c r="BK308" s="293"/>
      <c r="BL308" s="293"/>
      <c r="BM308" s="293"/>
      <c r="BN308" s="293"/>
      <c r="BO308" s="293"/>
      <c r="BP308" s="293"/>
      <c r="BQ308" s="293"/>
      <c r="BR308" s="293"/>
      <c r="BS308" s="293"/>
      <c r="BT308" s="293"/>
      <c r="BU308" s="293"/>
      <c r="BV308" s="293"/>
      <c r="BW308" s="293"/>
      <c r="BX308" s="293"/>
      <c r="BY308" s="293"/>
      <c r="BZ308" s="293"/>
      <c r="CA308" s="293"/>
      <c r="CB308" s="293"/>
      <c r="CC308" s="293"/>
      <c r="CD308" s="293"/>
      <c r="CE308" s="293"/>
      <c r="CF308" s="293"/>
      <c r="CG308" s="293"/>
      <c r="CH308" s="293"/>
      <c r="CI308" s="293"/>
      <c r="CJ308" s="293"/>
      <c r="CK308" s="293"/>
      <c r="CL308" s="293"/>
      <c r="CM308" s="293"/>
      <c r="CN308" s="293"/>
      <c r="CO308" s="293"/>
      <c r="CP308" s="293"/>
      <c r="CQ308" s="293"/>
      <c r="CR308" s="293"/>
      <c r="CS308" s="293"/>
      <c r="CT308" s="293"/>
      <c r="CU308" s="293"/>
      <c r="CV308" s="293"/>
      <c r="CW308" s="293"/>
      <c r="CX308" s="293"/>
      <c r="CY308" s="293"/>
      <c r="CZ308" s="293"/>
      <c r="DA308" s="293"/>
      <c r="DB308" s="293"/>
      <c r="DC308" s="293"/>
      <c r="DD308" s="171" t="b">
        <f t="shared" si="24"/>
        <v>1</v>
      </c>
    </row>
    <row r="309" spans="13:108" x14ac:dyDescent="0.25">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293"/>
      <c r="CD309" s="293"/>
      <c r="CE309" s="293"/>
      <c r="CF309" s="293"/>
      <c r="CG309" s="293"/>
      <c r="CH309" s="293"/>
      <c r="CI309" s="293"/>
      <c r="CJ309" s="293"/>
      <c r="CK309" s="293"/>
      <c r="CL309" s="293"/>
      <c r="CM309" s="293"/>
      <c r="CN309" s="293"/>
      <c r="CO309" s="293"/>
      <c r="CP309" s="293"/>
      <c r="CQ309" s="293"/>
      <c r="CR309" s="293"/>
      <c r="CS309" s="293"/>
      <c r="CT309" s="293"/>
      <c r="CU309" s="293"/>
      <c r="CV309" s="293"/>
      <c r="CW309" s="293"/>
      <c r="CX309" s="293"/>
      <c r="CY309" s="293"/>
      <c r="CZ309" s="293"/>
      <c r="DA309" s="293"/>
      <c r="DB309" s="293"/>
      <c r="DC309" s="293"/>
      <c r="DD309" s="171" t="b">
        <f t="shared" si="24"/>
        <v>1</v>
      </c>
    </row>
    <row r="310" spans="13:108" x14ac:dyDescent="0.25">
      <c r="M310" s="293"/>
      <c r="N310" s="293"/>
      <c r="O310" s="293"/>
      <c r="P310" s="293"/>
      <c r="Q310" s="293"/>
      <c r="R310" s="293"/>
      <c r="S310" s="293"/>
      <c r="T310" s="293"/>
      <c r="U310" s="293"/>
      <c r="V310" s="293"/>
      <c r="W310" s="293"/>
      <c r="X310" s="293"/>
      <c r="Y310" s="293"/>
      <c r="Z310" s="293"/>
      <c r="AA310" s="293"/>
      <c r="AB310" s="293"/>
      <c r="AC310" s="293"/>
      <c r="AD310" s="293"/>
      <c r="AE310" s="293"/>
      <c r="AF310" s="293"/>
      <c r="AG310" s="293"/>
      <c r="AH310" s="293"/>
      <c r="AI310" s="293"/>
      <c r="AJ310" s="293"/>
      <c r="AK310" s="293"/>
      <c r="AL310" s="293"/>
      <c r="AM310" s="293"/>
      <c r="AN310" s="293"/>
      <c r="AO310" s="293"/>
      <c r="AP310" s="293"/>
      <c r="AQ310" s="293"/>
      <c r="AR310" s="293"/>
      <c r="AS310" s="293"/>
      <c r="AT310" s="293"/>
      <c r="AU310" s="293"/>
      <c r="AV310" s="293"/>
      <c r="AW310" s="293"/>
      <c r="AX310" s="293"/>
      <c r="AY310" s="293"/>
      <c r="AZ310" s="293"/>
      <c r="BA310" s="293"/>
      <c r="BB310" s="293"/>
      <c r="BC310" s="293"/>
      <c r="BD310" s="293"/>
      <c r="BE310" s="293"/>
      <c r="BF310" s="293"/>
      <c r="BG310" s="293"/>
      <c r="BH310" s="293"/>
      <c r="BI310" s="293"/>
      <c r="BJ310" s="293"/>
      <c r="BK310" s="293"/>
      <c r="BL310" s="293"/>
      <c r="BM310" s="293"/>
      <c r="BN310" s="293"/>
      <c r="BO310" s="293"/>
      <c r="BP310" s="293"/>
      <c r="BQ310" s="293"/>
      <c r="BR310" s="293"/>
      <c r="BS310" s="293"/>
      <c r="BT310" s="293"/>
      <c r="BU310" s="293"/>
      <c r="BV310" s="293"/>
      <c r="BW310" s="293"/>
      <c r="BX310" s="293"/>
      <c r="BY310" s="293"/>
      <c r="BZ310" s="293"/>
      <c r="CA310" s="293"/>
      <c r="CB310" s="293"/>
      <c r="CC310" s="293"/>
      <c r="CD310" s="293"/>
      <c r="CE310" s="293"/>
      <c r="CF310" s="293"/>
      <c r="CG310" s="293"/>
      <c r="CH310" s="293"/>
      <c r="CI310" s="293"/>
      <c r="CJ310" s="293"/>
      <c r="CK310" s="293"/>
      <c r="CL310" s="293"/>
      <c r="CM310" s="293"/>
      <c r="CN310" s="293"/>
      <c r="CO310" s="293"/>
      <c r="CP310" s="293"/>
      <c r="CQ310" s="293"/>
      <c r="CR310" s="293"/>
      <c r="CS310" s="293"/>
      <c r="CT310" s="293"/>
      <c r="CU310" s="293"/>
      <c r="CV310" s="293"/>
      <c r="CW310" s="293"/>
      <c r="CX310" s="293"/>
      <c r="CY310" s="293"/>
      <c r="CZ310" s="293"/>
      <c r="DA310" s="293"/>
      <c r="DB310" s="293"/>
      <c r="DC310" s="293"/>
      <c r="DD310" s="171" t="b">
        <f t="shared" si="24"/>
        <v>1</v>
      </c>
    </row>
    <row r="311" spans="13:108" x14ac:dyDescent="0.25">
      <c r="M311" s="293"/>
      <c r="N311" s="293"/>
      <c r="O311" s="293"/>
      <c r="P311" s="293"/>
      <c r="Q311" s="293"/>
      <c r="R311" s="293"/>
      <c r="S311" s="293"/>
      <c r="T311" s="293"/>
      <c r="U311" s="293"/>
      <c r="V311" s="293"/>
      <c r="W311" s="293"/>
      <c r="X311" s="293"/>
      <c r="Y311" s="293"/>
      <c r="Z311" s="293"/>
      <c r="AA311" s="293"/>
      <c r="AB311" s="293"/>
      <c r="AC311" s="293"/>
      <c r="AD311" s="293"/>
      <c r="AE311" s="293"/>
      <c r="AF311" s="293"/>
      <c r="AG311" s="293"/>
      <c r="AH311" s="293"/>
      <c r="AI311" s="293"/>
      <c r="AJ311" s="293"/>
      <c r="AK311" s="293"/>
      <c r="AL311" s="293"/>
      <c r="AM311" s="293"/>
      <c r="AN311" s="293"/>
      <c r="AO311" s="293"/>
      <c r="AP311" s="293"/>
      <c r="AQ311" s="293"/>
      <c r="AR311" s="293"/>
      <c r="AS311" s="293"/>
      <c r="AT311" s="293"/>
      <c r="AU311" s="293"/>
      <c r="AV311" s="293"/>
      <c r="AW311" s="293"/>
      <c r="AX311" s="293"/>
      <c r="AY311" s="293"/>
      <c r="AZ311" s="293"/>
      <c r="BA311" s="293"/>
      <c r="BB311" s="293"/>
      <c r="BC311" s="293"/>
      <c r="BD311" s="293"/>
      <c r="BE311" s="293"/>
      <c r="BF311" s="293"/>
      <c r="BG311" s="293"/>
      <c r="BH311" s="293"/>
      <c r="BI311" s="293"/>
      <c r="BJ311" s="293"/>
      <c r="BK311" s="293"/>
      <c r="BL311" s="293"/>
      <c r="BM311" s="293"/>
      <c r="BN311" s="293"/>
      <c r="BO311" s="293"/>
      <c r="BP311" s="293"/>
      <c r="BQ311" s="293"/>
      <c r="BR311" s="293"/>
      <c r="BS311" s="293"/>
      <c r="BT311" s="293"/>
      <c r="BU311" s="293"/>
      <c r="BV311" s="293"/>
      <c r="BW311" s="293"/>
      <c r="BX311" s="293"/>
      <c r="BY311" s="293"/>
      <c r="BZ311" s="293"/>
      <c r="CA311" s="293"/>
      <c r="CB311" s="293"/>
      <c r="CC311" s="293"/>
      <c r="CD311" s="293"/>
      <c r="CE311" s="293"/>
      <c r="CF311" s="293"/>
      <c r="CG311" s="293"/>
      <c r="CH311" s="293"/>
      <c r="CI311" s="293"/>
      <c r="CJ311" s="293"/>
      <c r="CK311" s="293"/>
      <c r="CL311" s="293"/>
      <c r="CM311" s="293"/>
      <c r="CN311" s="293"/>
      <c r="CO311" s="293"/>
      <c r="CP311" s="293"/>
      <c r="CQ311" s="293"/>
      <c r="CR311" s="293"/>
      <c r="CS311" s="293"/>
      <c r="CT311" s="293"/>
      <c r="CU311" s="293"/>
      <c r="CV311" s="293"/>
      <c r="CW311" s="293"/>
      <c r="CX311" s="293"/>
      <c r="CY311" s="293"/>
      <c r="CZ311" s="293"/>
      <c r="DA311" s="293"/>
      <c r="DB311" s="293"/>
      <c r="DC311" s="293"/>
      <c r="DD311" s="171" t="b">
        <f t="shared" si="24"/>
        <v>1</v>
      </c>
    </row>
    <row r="312" spans="13:108" x14ac:dyDescent="0.25">
      <c r="M312" s="293"/>
      <c r="N312" s="293"/>
      <c r="O312" s="293"/>
      <c r="P312" s="293"/>
      <c r="Q312" s="293"/>
      <c r="R312" s="293"/>
      <c r="S312" s="293"/>
      <c r="T312" s="293"/>
      <c r="U312" s="293"/>
      <c r="V312" s="293"/>
      <c r="W312" s="293"/>
      <c r="X312" s="293"/>
      <c r="Y312" s="293"/>
      <c r="Z312" s="293"/>
      <c r="AA312" s="293"/>
      <c r="AB312" s="293"/>
      <c r="AC312" s="293"/>
      <c r="AD312" s="293"/>
      <c r="AE312" s="293"/>
      <c r="AF312" s="293"/>
      <c r="AG312" s="293"/>
      <c r="AH312" s="293"/>
      <c r="AI312" s="293"/>
      <c r="AJ312" s="293"/>
      <c r="AK312" s="293"/>
      <c r="AL312" s="293"/>
      <c r="AM312" s="293"/>
      <c r="AN312" s="293"/>
      <c r="AO312" s="293"/>
      <c r="AP312" s="293"/>
      <c r="AQ312" s="293"/>
      <c r="AR312" s="293"/>
      <c r="AS312" s="293"/>
      <c r="AT312" s="293"/>
      <c r="AU312" s="293"/>
      <c r="AV312" s="293"/>
      <c r="AW312" s="293"/>
      <c r="AX312" s="293"/>
      <c r="AY312" s="293"/>
      <c r="AZ312" s="293"/>
      <c r="BA312" s="293"/>
      <c r="BB312" s="293"/>
      <c r="BC312" s="293"/>
      <c r="BD312" s="293"/>
      <c r="BE312" s="293"/>
      <c r="BF312" s="293"/>
      <c r="BG312" s="293"/>
      <c r="BH312" s="293"/>
      <c r="BI312" s="293"/>
      <c r="BJ312" s="293"/>
      <c r="BK312" s="293"/>
      <c r="BL312" s="293"/>
      <c r="BM312" s="293"/>
      <c r="BN312" s="293"/>
      <c r="BO312" s="293"/>
      <c r="BP312" s="293"/>
      <c r="BQ312" s="293"/>
      <c r="BR312" s="293"/>
      <c r="BS312" s="293"/>
      <c r="BT312" s="293"/>
      <c r="BU312" s="293"/>
      <c r="BV312" s="293"/>
      <c r="BW312" s="293"/>
      <c r="BX312" s="293"/>
      <c r="BY312" s="293"/>
      <c r="BZ312" s="293"/>
      <c r="CA312" s="293"/>
      <c r="CB312" s="293"/>
      <c r="CC312" s="293"/>
      <c r="CD312" s="293"/>
      <c r="CE312" s="293"/>
      <c r="CF312" s="293"/>
      <c r="CG312" s="293"/>
      <c r="CH312" s="293"/>
      <c r="CI312" s="293"/>
      <c r="CJ312" s="293"/>
      <c r="CK312" s="293"/>
      <c r="CL312" s="293"/>
      <c r="CM312" s="293"/>
      <c r="CN312" s="293"/>
      <c r="CO312" s="293"/>
      <c r="CP312" s="293"/>
      <c r="CQ312" s="293"/>
      <c r="CR312" s="293"/>
      <c r="CS312" s="293"/>
      <c r="CT312" s="293"/>
      <c r="CU312" s="293"/>
      <c r="CV312" s="293"/>
      <c r="CW312" s="293"/>
      <c r="CX312" s="293"/>
      <c r="CY312" s="293"/>
      <c r="CZ312" s="293"/>
      <c r="DA312" s="293"/>
      <c r="DB312" s="293"/>
      <c r="DC312" s="293"/>
      <c r="DD312" s="171" t="b">
        <f t="shared" si="24"/>
        <v>1</v>
      </c>
    </row>
    <row r="313" spans="13:108" x14ac:dyDescent="0.25">
      <c r="M313" s="293"/>
      <c r="N313" s="293"/>
      <c r="O313" s="293"/>
      <c r="P313" s="293"/>
      <c r="Q313" s="293"/>
      <c r="R313" s="293"/>
      <c r="S313" s="293"/>
      <c r="T313" s="293"/>
      <c r="U313" s="293"/>
      <c r="V313" s="293"/>
      <c r="W313" s="293"/>
      <c r="X313" s="293"/>
      <c r="Y313" s="293"/>
      <c r="Z313" s="293"/>
      <c r="AA313" s="293"/>
      <c r="AB313" s="293"/>
      <c r="AC313" s="293"/>
      <c r="AD313" s="293"/>
      <c r="AE313" s="293"/>
      <c r="AF313" s="293"/>
      <c r="AG313" s="293"/>
      <c r="AH313" s="293"/>
      <c r="AI313" s="293"/>
      <c r="AJ313" s="293"/>
      <c r="AK313" s="293"/>
      <c r="AL313" s="293"/>
      <c r="AM313" s="293"/>
      <c r="AN313" s="293"/>
      <c r="AO313" s="293"/>
      <c r="AP313" s="293"/>
      <c r="AQ313" s="293"/>
      <c r="AR313" s="293"/>
      <c r="AS313" s="293"/>
      <c r="AT313" s="293"/>
      <c r="AU313" s="293"/>
      <c r="AV313" s="293"/>
      <c r="AW313" s="293"/>
      <c r="AX313" s="293"/>
      <c r="AY313" s="293"/>
      <c r="AZ313" s="293"/>
      <c r="BA313" s="293"/>
      <c r="BB313" s="293"/>
      <c r="BC313" s="293"/>
      <c r="BD313" s="293"/>
      <c r="BE313" s="293"/>
      <c r="BF313" s="293"/>
      <c r="BG313" s="293"/>
      <c r="BH313" s="293"/>
      <c r="BI313" s="293"/>
      <c r="BJ313" s="293"/>
      <c r="BK313" s="293"/>
      <c r="BL313" s="293"/>
      <c r="BM313" s="293"/>
      <c r="BN313" s="293"/>
      <c r="BO313" s="293"/>
      <c r="BP313" s="293"/>
      <c r="BQ313" s="293"/>
      <c r="BR313" s="293"/>
      <c r="BS313" s="293"/>
      <c r="BT313" s="293"/>
      <c r="BU313" s="293"/>
      <c r="BV313" s="293"/>
      <c r="BW313" s="293"/>
      <c r="BX313" s="293"/>
      <c r="BY313" s="293"/>
      <c r="BZ313" s="293"/>
      <c r="CA313" s="293"/>
      <c r="CB313" s="293"/>
      <c r="CC313" s="293"/>
      <c r="CD313" s="293"/>
      <c r="CE313" s="293"/>
      <c r="CF313" s="293"/>
      <c r="CG313" s="293"/>
      <c r="CH313" s="293"/>
      <c r="CI313" s="293"/>
      <c r="CJ313" s="293"/>
      <c r="CK313" s="293"/>
      <c r="CL313" s="293"/>
      <c r="CM313" s="293"/>
      <c r="CN313" s="293"/>
      <c r="CO313" s="293"/>
      <c r="CP313" s="293"/>
      <c r="CQ313" s="293"/>
      <c r="CR313" s="293"/>
      <c r="CS313" s="293"/>
      <c r="CT313" s="293"/>
      <c r="CU313" s="293"/>
      <c r="CV313" s="293"/>
      <c r="CW313" s="293"/>
      <c r="CX313" s="293"/>
      <c r="CY313" s="293"/>
      <c r="CZ313" s="293"/>
      <c r="DA313" s="293"/>
      <c r="DB313" s="293"/>
      <c r="DC313" s="293"/>
      <c r="DD313" s="171" t="b">
        <f t="shared" si="24"/>
        <v>1</v>
      </c>
    </row>
    <row r="314" spans="13:108" x14ac:dyDescent="0.25">
      <c r="M314" s="293"/>
      <c r="N314" s="293"/>
      <c r="O314" s="293"/>
      <c r="P314" s="293"/>
      <c r="Q314" s="293"/>
      <c r="R314" s="293"/>
      <c r="S314" s="293"/>
      <c r="T314" s="293"/>
      <c r="U314" s="293"/>
      <c r="V314" s="293"/>
      <c r="W314" s="293"/>
      <c r="X314" s="293"/>
      <c r="Y314" s="293"/>
      <c r="Z314" s="293"/>
      <c r="AA314" s="293"/>
      <c r="AB314" s="293"/>
      <c r="AC314" s="293"/>
      <c r="AD314" s="293"/>
      <c r="AE314" s="293"/>
      <c r="AF314" s="293"/>
      <c r="AG314" s="293"/>
      <c r="AH314" s="293"/>
      <c r="AI314" s="293"/>
      <c r="AJ314" s="293"/>
      <c r="AK314" s="293"/>
      <c r="AL314" s="293"/>
      <c r="AM314" s="293"/>
      <c r="AN314" s="293"/>
      <c r="AO314" s="293"/>
      <c r="AP314" s="293"/>
      <c r="AQ314" s="293"/>
      <c r="AR314" s="293"/>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3"/>
      <c r="CP314" s="293"/>
      <c r="CQ314" s="293"/>
      <c r="CR314" s="293"/>
      <c r="CS314" s="293"/>
      <c r="CT314" s="293"/>
      <c r="CU314" s="293"/>
      <c r="CV314" s="293"/>
      <c r="CW314" s="293"/>
      <c r="CX314" s="293"/>
      <c r="CY314" s="293"/>
      <c r="CZ314" s="293"/>
      <c r="DA314" s="293"/>
      <c r="DB314" s="293"/>
      <c r="DC314" s="293"/>
      <c r="DD314" s="171" t="b">
        <f t="shared" si="24"/>
        <v>1</v>
      </c>
    </row>
    <row r="315" spans="13:108" x14ac:dyDescent="0.25">
      <c r="M315" s="293"/>
      <c r="N315" s="293"/>
      <c r="O315" s="293"/>
      <c r="P315" s="293"/>
      <c r="Q315" s="293"/>
      <c r="R315" s="293"/>
      <c r="S315" s="293"/>
      <c r="T315" s="293"/>
      <c r="U315" s="293"/>
      <c r="V315" s="293"/>
      <c r="W315" s="293"/>
      <c r="X315" s="293"/>
      <c r="Y315" s="293"/>
      <c r="Z315" s="293"/>
      <c r="AA315" s="293"/>
      <c r="AB315" s="293"/>
      <c r="AC315" s="293"/>
      <c r="AD315" s="293"/>
      <c r="AE315" s="293"/>
      <c r="AF315" s="293"/>
      <c r="AG315" s="293"/>
      <c r="AH315" s="293"/>
      <c r="AI315" s="293"/>
      <c r="AJ315" s="293"/>
      <c r="AK315" s="293"/>
      <c r="AL315" s="293"/>
      <c r="AM315" s="293"/>
      <c r="AN315" s="293"/>
      <c r="AO315" s="293"/>
      <c r="AP315" s="293"/>
      <c r="AQ315" s="293"/>
      <c r="AR315" s="293"/>
      <c r="AS315" s="293"/>
      <c r="AT315" s="293"/>
      <c r="AU315" s="293"/>
      <c r="AV315" s="293"/>
      <c r="AW315" s="293"/>
      <c r="AX315" s="293"/>
      <c r="AY315" s="293"/>
      <c r="AZ315" s="293"/>
      <c r="BA315" s="293"/>
      <c r="BB315" s="293"/>
      <c r="BC315" s="293"/>
      <c r="BD315" s="293"/>
      <c r="BE315" s="293"/>
      <c r="BF315" s="293"/>
      <c r="BG315" s="293"/>
      <c r="BH315" s="293"/>
      <c r="BI315" s="293"/>
      <c r="BJ315" s="293"/>
      <c r="BK315" s="293"/>
      <c r="BL315" s="293"/>
      <c r="BM315" s="293"/>
      <c r="BN315" s="293"/>
      <c r="BO315" s="293"/>
      <c r="BP315" s="293"/>
      <c r="BQ315" s="293"/>
      <c r="BR315" s="293"/>
      <c r="BS315" s="293"/>
      <c r="BT315" s="293"/>
      <c r="BU315" s="293"/>
      <c r="BV315" s="293"/>
      <c r="BW315" s="293"/>
      <c r="BX315" s="293"/>
      <c r="BY315" s="293"/>
      <c r="BZ315" s="293"/>
      <c r="CA315" s="293"/>
      <c r="CB315" s="293"/>
      <c r="CC315" s="293"/>
      <c r="CD315" s="293"/>
      <c r="CE315" s="293"/>
      <c r="CF315" s="293"/>
      <c r="CG315" s="293"/>
      <c r="CH315" s="293"/>
      <c r="CI315" s="293"/>
      <c r="CJ315" s="293"/>
      <c r="CK315" s="293"/>
      <c r="CL315" s="293"/>
      <c r="CM315" s="293"/>
      <c r="CN315" s="293"/>
      <c r="CO315" s="293"/>
      <c r="CP315" s="293"/>
      <c r="CQ315" s="293"/>
      <c r="CR315" s="293"/>
      <c r="CS315" s="293"/>
      <c r="CT315" s="293"/>
      <c r="CU315" s="293"/>
      <c r="CV315" s="293"/>
      <c r="CW315" s="293"/>
      <c r="CX315" s="293"/>
      <c r="CY315" s="293"/>
      <c r="CZ315" s="293"/>
      <c r="DA315" s="293"/>
      <c r="DB315" s="293"/>
      <c r="DC315" s="293"/>
      <c r="DD315" s="171" t="b">
        <f t="shared" si="24"/>
        <v>1</v>
      </c>
    </row>
    <row r="316" spans="13:108" x14ac:dyDescent="0.25">
      <c r="M316" s="293"/>
      <c r="N316" s="293"/>
      <c r="O316" s="293"/>
      <c r="P316" s="293"/>
      <c r="Q316" s="293"/>
      <c r="R316" s="293"/>
      <c r="S316" s="293"/>
      <c r="T316" s="293"/>
      <c r="U316" s="293"/>
      <c r="V316" s="293"/>
      <c r="W316" s="293"/>
      <c r="X316" s="293"/>
      <c r="Y316" s="293"/>
      <c r="Z316" s="293"/>
      <c r="AA316" s="293"/>
      <c r="AB316" s="293"/>
      <c r="AC316" s="293"/>
      <c r="AD316" s="293"/>
      <c r="AE316" s="293"/>
      <c r="AF316" s="293"/>
      <c r="AG316" s="293"/>
      <c r="AH316" s="293"/>
      <c r="AI316" s="293"/>
      <c r="AJ316" s="293"/>
      <c r="AK316" s="293"/>
      <c r="AL316" s="293"/>
      <c r="AM316" s="293"/>
      <c r="AN316" s="293"/>
      <c r="AO316" s="293"/>
      <c r="AP316" s="293"/>
      <c r="AQ316" s="293"/>
      <c r="AR316" s="293"/>
      <c r="AS316" s="293"/>
      <c r="AT316" s="293"/>
      <c r="AU316" s="293"/>
      <c r="AV316" s="293"/>
      <c r="AW316" s="293"/>
      <c r="AX316" s="293"/>
      <c r="AY316" s="293"/>
      <c r="AZ316" s="293"/>
      <c r="BA316" s="293"/>
      <c r="BB316" s="293"/>
      <c r="BC316" s="293"/>
      <c r="BD316" s="293"/>
      <c r="BE316" s="293"/>
      <c r="BF316" s="293"/>
      <c r="BG316" s="293"/>
      <c r="BH316" s="293"/>
      <c r="BI316" s="293"/>
      <c r="BJ316" s="293"/>
      <c r="BK316" s="293"/>
      <c r="BL316" s="293"/>
      <c r="BM316" s="293"/>
      <c r="BN316" s="293"/>
      <c r="BO316" s="293"/>
      <c r="BP316" s="293"/>
      <c r="BQ316" s="293"/>
      <c r="BR316" s="293"/>
      <c r="BS316" s="293"/>
      <c r="BT316" s="293"/>
      <c r="BU316" s="293"/>
      <c r="BV316" s="293"/>
      <c r="BW316" s="293"/>
      <c r="BX316" s="293"/>
      <c r="BY316" s="293"/>
      <c r="BZ316" s="293"/>
      <c r="CA316" s="293"/>
      <c r="CB316" s="293"/>
      <c r="CC316" s="293"/>
      <c r="CD316" s="293"/>
      <c r="CE316" s="293"/>
      <c r="CF316" s="293"/>
      <c r="CG316" s="293"/>
      <c r="CH316" s="293"/>
      <c r="CI316" s="293"/>
      <c r="CJ316" s="293"/>
      <c r="CK316" s="293"/>
      <c r="CL316" s="293"/>
      <c r="CM316" s="293"/>
      <c r="CN316" s="293"/>
      <c r="CO316" s="293"/>
      <c r="CP316" s="293"/>
      <c r="CQ316" s="293"/>
      <c r="CR316" s="293"/>
      <c r="CS316" s="293"/>
      <c r="CT316" s="293"/>
      <c r="CU316" s="293"/>
      <c r="CV316" s="293"/>
      <c r="CW316" s="293"/>
      <c r="CX316" s="293"/>
      <c r="CY316" s="293"/>
      <c r="CZ316" s="293"/>
      <c r="DA316" s="293"/>
      <c r="DB316" s="293"/>
      <c r="DC316" s="293"/>
      <c r="DD316" s="171" t="b">
        <f t="shared" si="24"/>
        <v>1</v>
      </c>
    </row>
    <row r="317" spans="13:108" x14ac:dyDescent="0.25">
      <c r="M317" s="293"/>
      <c r="N317" s="293"/>
      <c r="O317" s="293"/>
      <c r="P317" s="293"/>
      <c r="Q317" s="293"/>
      <c r="R317" s="293"/>
      <c r="S317" s="293"/>
      <c r="T317" s="293"/>
      <c r="U317" s="293"/>
      <c r="V317" s="293"/>
      <c r="W317" s="293"/>
      <c r="X317" s="293"/>
      <c r="Y317" s="293"/>
      <c r="Z317" s="293"/>
      <c r="AA317" s="293"/>
      <c r="AB317" s="293"/>
      <c r="AC317" s="293"/>
      <c r="AD317" s="293"/>
      <c r="AE317" s="293"/>
      <c r="AF317" s="293"/>
      <c r="AG317" s="293"/>
      <c r="AH317" s="293"/>
      <c r="AI317" s="293"/>
      <c r="AJ317" s="293"/>
      <c r="AK317" s="293"/>
      <c r="AL317" s="293"/>
      <c r="AM317" s="293"/>
      <c r="AN317" s="293"/>
      <c r="AO317" s="293"/>
      <c r="AP317" s="293"/>
      <c r="AQ317" s="293"/>
      <c r="AR317" s="293"/>
      <c r="AS317" s="293"/>
      <c r="AT317" s="293"/>
      <c r="AU317" s="293"/>
      <c r="AV317" s="293"/>
      <c r="AW317" s="293"/>
      <c r="AX317" s="293"/>
      <c r="AY317" s="293"/>
      <c r="AZ317" s="293"/>
      <c r="BA317" s="293"/>
      <c r="BB317" s="293"/>
      <c r="BC317" s="293"/>
      <c r="BD317" s="293"/>
      <c r="BE317" s="293"/>
      <c r="BF317" s="293"/>
      <c r="BG317" s="293"/>
      <c r="BH317" s="293"/>
      <c r="BI317" s="293"/>
      <c r="BJ317" s="293"/>
      <c r="BK317" s="293"/>
      <c r="BL317" s="293"/>
      <c r="BM317" s="293"/>
      <c r="BN317" s="293"/>
      <c r="BO317" s="293"/>
      <c r="BP317" s="293"/>
      <c r="BQ317" s="293"/>
      <c r="BR317" s="293"/>
      <c r="BS317" s="293"/>
      <c r="BT317" s="293"/>
      <c r="BU317" s="293"/>
      <c r="BV317" s="293"/>
      <c r="BW317" s="293"/>
      <c r="BX317" s="293"/>
      <c r="BY317" s="293"/>
      <c r="BZ317" s="293"/>
      <c r="CA317" s="293"/>
      <c r="CB317" s="293"/>
      <c r="CC317" s="293"/>
      <c r="CD317" s="293"/>
      <c r="CE317" s="293"/>
      <c r="CF317" s="293"/>
      <c r="CG317" s="293"/>
      <c r="CH317" s="293"/>
      <c r="CI317" s="293"/>
      <c r="CJ317" s="293"/>
      <c r="CK317" s="293"/>
      <c r="CL317" s="293"/>
      <c r="CM317" s="293"/>
      <c r="CN317" s="293"/>
      <c r="CO317" s="293"/>
      <c r="CP317" s="293"/>
      <c r="CQ317" s="293"/>
      <c r="CR317" s="293"/>
      <c r="CS317" s="293"/>
      <c r="CT317" s="293"/>
      <c r="CU317" s="293"/>
      <c r="CV317" s="293"/>
      <c r="CW317" s="293"/>
      <c r="CX317" s="293"/>
      <c r="CY317" s="293"/>
      <c r="CZ317" s="293"/>
      <c r="DA317" s="293"/>
      <c r="DB317" s="293"/>
      <c r="DC317" s="293"/>
      <c r="DD317" s="171" t="b">
        <f t="shared" si="24"/>
        <v>1</v>
      </c>
    </row>
    <row r="318" spans="13:108" x14ac:dyDescent="0.25">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293"/>
      <c r="CF318" s="293"/>
      <c r="CG318" s="293"/>
      <c r="CH318" s="293"/>
      <c r="CI318" s="293"/>
      <c r="CJ318" s="293"/>
      <c r="CK318" s="293"/>
      <c r="CL318" s="293"/>
      <c r="CM318" s="293"/>
      <c r="CN318" s="293"/>
      <c r="CO318" s="293"/>
      <c r="CP318" s="293"/>
      <c r="CQ318" s="293"/>
      <c r="CR318" s="293"/>
      <c r="CS318" s="293"/>
      <c r="CT318" s="293"/>
      <c r="CU318" s="293"/>
      <c r="CV318" s="293"/>
      <c r="CW318" s="293"/>
      <c r="CX318" s="293"/>
      <c r="CY318" s="293"/>
      <c r="CZ318" s="293"/>
      <c r="DA318" s="293"/>
      <c r="DB318" s="293"/>
      <c r="DC318" s="293"/>
      <c r="DD318" s="171" t="b">
        <f t="shared" si="24"/>
        <v>1</v>
      </c>
    </row>
    <row r="319" spans="13:108" x14ac:dyDescent="0.25">
      <c r="M319" s="293"/>
      <c r="N319" s="293"/>
      <c r="O319" s="293"/>
      <c r="P319" s="293"/>
      <c r="Q319" s="293"/>
      <c r="R319" s="293"/>
      <c r="S319" s="293"/>
      <c r="T319" s="293"/>
      <c r="U319" s="293"/>
      <c r="V319" s="293"/>
      <c r="W319" s="293"/>
      <c r="X319" s="293"/>
      <c r="Y319" s="293"/>
      <c r="Z319" s="293"/>
      <c r="AA319" s="293"/>
      <c r="AB319" s="293"/>
      <c r="AC319" s="293"/>
      <c r="AD319" s="293"/>
      <c r="AE319" s="293"/>
      <c r="AF319" s="293"/>
      <c r="AG319" s="293"/>
      <c r="AH319" s="293"/>
      <c r="AI319" s="293"/>
      <c r="AJ319" s="293"/>
      <c r="AK319" s="293"/>
      <c r="AL319" s="293"/>
      <c r="AM319" s="293"/>
      <c r="AN319" s="293"/>
      <c r="AO319" s="293"/>
      <c r="AP319" s="293"/>
      <c r="AQ319" s="293"/>
      <c r="AR319" s="293"/>
      <c r="AS319" s="293"/>
      <c r="AT319" s="293"/>
      <c r="AU319" s="293"/>
      <c r="AV319" s="293"/>
      <c r="AW319" s="293"/>
      <c r="AX319" s="293"/>
      <c r="AY319" s="293"/>
      <c r="AZ319" s="293"/>
      <c r="BA319" s="293"/>
      <c r="BB319" s="293"/>
      <c r="BC319" s="293"/>
      <c r="BD319" s="293"/>
      <c r="BE319" s="293"/>
      <c r="BF319" s="293"/>
      <c r="BG319" s="293"/>
      <c r="BH319" s="293"/>
      <c r="BI319" s="293"/>
      <c r="BJ319" s="293"/>
      <c r="BK319" s="293"/>
      <c r="BL319" s="293"/>
      <c r="BM319" s="293"/>
      <c r="BN319" s="293"/>
      <c r="BO319" s="293"/>
      <c r="BP319" s="293"/>
      <c r="BQ319" s="293"/>
      <c r="BR319" s="293"/>
      <c r="BS319" s="293"/>
      <c r="BT319" s="293"/>
      <c r="BU319" s="293"/>
      <c r="BV319" s="293"/>
      <c r="BW319" s="293"/>
      <c r="BX319" s="293"/>
      <c r="BY319" s="293"/>
      <c r="BZ319" s="293"/>
      <c r="CA319" s="293"/>
      <c r="CB319" s="293"/>
      <c r="CC319" s="293"/>
      <c r="CD319" s="293"/>
      <c r="CE319" s="293"/>
      <c r="CF319" s="293"/>
      <c r="CG319" s="293"/>
      <c r="CH319" s="293"/>
      <c r="CI319" s="293"/>
      <c r="CJ319" s="293"/>
      <c r="CK319" s="293"/>
      <c r="CL319" s="293"/>
      <c r="CM319" s="293"/>
      <c r="CN319" s="293"/>
      <c r="CO319" s="293"/>
      <c r="CP319" s="293"/>
      <c r="CQ319" s="293"/>
      <c r="CR319" s="293"/>
      <c r="CS319" s="293"/>
      <c r="CT319" s="293"/>
      <c r="CU319" s="293"/>
      <c r="CV319" s="293"/>
      <c r="CW319" s="293"/>
      <c r="CX319" s="293"/>
      <c r="CY319" s="293"/>
      <c r="CZ319" s="293"/>
      <c r="DA319" s="293"/>
      <c r="DB319" s="293"/>
      <c r="DC319" s="293"/>
      <c r="DD319" s="171" t="b">
        <f t="shared" si="24"/>
        <v>1</v>
      </c>
    </row>
    <row r="320" spans="13:108" x14ac:dyDescent="0.25">
      <c r="M320" s="293"/>
      <c r="N320" s="293"/>
      <c r="O320" s="293"/>
      <c r="P320" s="293"/>
      <c r="Q320" s="293"/>
      <c r="R320" s="293"/>
      <c r="S320" s="293"/>
      <c r="T320" s="293"/>
      <c r="U320" s="293"/>
      <c r="V320" s="293"/>
      <c r="W320" s="293"/>
      <c r="X320" s="293"/>
      <c r="Y320" s="293"/>
      <c r="Z320" s="293"/>
      <c r="AA320" s="293"/>
      <c r="AB320" s="293"/>
      <c r="AC320" s="293"/>
      <c r="AD320" s="293"/>
      <c r="AE320" s="293"/>
      <c r="AF320" s="293"/>
      <c r="AG320" s="293"/>
      <c r="AH320" s="293"/>
      <c r="AI320" s="293"/>
      <c r="AJ320" s="293"/>
      <c r="AK320" s="293"/>
      <c r="AL320" s="293"/>
      <c r="AM320" s="293"/>
      <c r="AN320" s="293"/>
      <c r="AO320" s="293"/>
      <c r="AP320" s="293"/>
      <c r="AQ320" s="293"/>
      <c r="AR320" s="293"/>
      <c r="AS320" s="293"/>
      <c r="AT320" s="293"/>
      <c r="AU320" s="293"/>
      <c r="AV320" s="293"/>
      <c r="AW320" s="293"/>
      <c r="AX320" s="293"/>
      <c r="AY320" s="293"/>
      <c r="AZ320" s="293"/>
      <c r="BA320" s="293"/>
      <c r="BB320" s="293"/>
      <c r="BC320" s="293"/>
      <c r="BD320" s="293"/>
      <c r="BE320" s="293"/>
      <c r="BF320" s="293"/>
      <c r="BG320" s="293"/>
      <c r="BH320" s="293"/>
      <c r="BI320" s="293"/>
      <c r="BJ320" s="293"/>
      <c r="BK320" s="293"/>
      <c r="BL320" s="293"/>
      <c r="BM320" s="293"/>
      <c r="BN320" s="293"/>
      <c r="BO320" s="293"/>
      <c r="BP320" s="293"/>
      <c r="BQ320" s="293"/>
      <c r="BR320" s="293"/>
      <c r="BS320" s="293"/>
      <c r="BT320" s="293"/>
      <c r="BU320" s="293"/>
      <c r="BV320" s="293"/>
      <c r="BW320" s="293"/>
      <c r="BX320" s="293"/>
      <c r="BY320" s="293"/>
      <c r="BZ320" s="293"/>
      <c r="CA320" s="293"/>
      <c r="CB320" s="293"/>
      <c r="CC320" s="293"/>
      <c r="CD320" s="293"/>
      <c r="CE320" s="293"/>
      <c r="CF320" s="293"/>
      <c r="CG320" s="293"/>
      <c r="CH320" s="293"/>
      <c r="CI320" s="293"/>
      <c r="CJ320" s="293"/>
      <c r="CK320" s="293"/>
      <c r="CL320" s="293"/>
      <c r="CM320" s="293"/>
      <c r="CN320" s="293"/>
      <c r="CO320" s="293"/>
      <c r="CP320" s="293"/>
      <c r="CQ320" s="293"/>
      <c r="CR320" s="293"/>
      <c r="CS320" s="293"/>
      <c r="CT320" s="293"/>
      <c r="CU320" s="293"/>
      <c r="CV320" s="293"/>
      <c r="CW320" s="293"/>
      <c r="CX320" s="293"/>
      <c r="CY320" s="293"/>
      <c r="CZ320" s="293"/>
      <c r="DA320" s="293"/>
      <c r="DB320" s="293"/>
      <c r="DC320" s="293"/>
      <c r="DD320" s="171" t="b">
        <f t="shared" si="24"/>
        <v>1</v>
      </c>
    </row>
    <row r="321" spans="13:108" x14ac:dyDescent="0.25">
      <c r="M321" s="293"/>
      <c r="N321" s="293"/>
      <c r="O321" s="293"/>
      <c r="P321" s="293"/>
      <c r="Q321" s="293"/>
      <c r="R321" s="293"/>
      <c r="S321" s="293"/>
      <c r="T321" s="293"/>
      <c r="U321" s="293"/>
      <c r="V321" s="293"/>
      <c r="W321" s="293"/>
      <c r="X321" s="293"/>
      <c r="Y321" s="293"/>
      <c r="Z321" s="293"/>
      <c r="AA321" s="293"/>
      <c r="AB321" s="293"/>
      <c r="AC321" s="293"/>
      <c r="AD321" s="293"/>
      <c r="AE321" s="293"/>
      <c r="AF321" s="293"/>
      <c r="AG321" s="293"/>
      <c r="AH321" s="293"/>
      <c r="AI321" s="293"/>
      <c r="AJ321" s="293"/>
      <c r="AK321" s="293"/>
      <c r="AL321" s="293"/>
      <c r="AM321" s="293"/>
      <c r="AN321" s="293"/>
      <c r="AO321" s="293"/>
      <c r="AP321" s="293"/>
      <c r="AQ321" s="293"/>
      <c r="AR321" s="293"/>
      <c r="AS321" s="293"/>
      <c r="AT321" s="293"/>
      <c r="AU321" s="293"/>
      <c r="AV321" s="293"/>
      <c r="AW321" s="293"/>
      <c r="AX321" s="293"/>
      <c r="AY321" s="293"/>
      <c r="AZ321" s="293"/>
      <c r="BA321" s="293"/>
      <c r="BB321" s="293"/>
      <c r="BC321" s="293"/>
      <c r="BD321" s="293"/>
      <c r="BE321" s="293"/>
      <c r="BF321" s="293"/>
      <c r="BG321" s="293"/>
      <c r="BH321" s="293"/>
      <c r="BI321" s="293"/>
      <c r="BJ321" s="293"/>
      <c r="BK321" s="293"/>
      <c r="BL321" s="293"/>
      <c r="BM321" s="293"/>
      <c r="BN321" s="293"/>
      <c r="BO321" s="293"/>
      <c r="BP321" s="293"/>
      <c r="BQ321" s="293"/>
      <c r="BR321" s="293"/>
      <c r="BS321" s="293"/>
      <c r="BT321" s="293"/>
      <c r="BU321" s="293"/>
      <c r="BV321" s="293"/>
      <c r="BW321" s="293"/>
      <c r="BX321" s="293"/>
      <c r="BY321" s="293"/>
      <c r="BZ321" s="293"/>
      <c r="CA321" s="293"/>
      <c r="CB321" s="293"/>
      <c r="CC321" s="293"/>
      <c r="CD321" s="293"/>
      <c r="CE321" s="293"/>
      <c r="CF321" s="293"/>
      <c r="CG321" s="293"/>
      <c r="CH321" s="293"/>
      <c r="CI321" s="293"/>
      <c r="CJ321" s="293"/>
      <c r="CK321" s="293"/>
      <c r="CL321" s="293"/>
      <c r="CM321" s="293"/>
      <c r="CN321" s="293"/>
      <c r="CO321" s="293"/>
      <c r="CP321" s="293"/>
      <c r="CQ321" s="293"/>
      <c r="CR321" s="293"/>
      <c r="CS321" s="293"/>
      <c r="CT321" s="293"/>
      <c r="CU321" s="293"/>
      <c r="CV321" s="293"/>
      <c r="CW321" s="293"/>
      <c r="CX321" s="293"/>
      <c r="CY321" s="293"/>
      <c r="CZ321" s="293"/>
      <c r="DA321" s="293"/>
      <c r="DB321" s="293"/>
      <c r="DC321" s="293"/>
      <c r="DD321" s="171" t="b">
        <f t="shared" si="24"/>
        <v>1</v>
      </c>
    </row>
    <row r="322" spans="13:108" x14ac:dyDescent="0.25">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293"/>
      <c r="CD322" s="293"/>
      <c r="CE322" s="293"/>
      <c r="CF322" s="293"/>
      <c r="CG322" s="293"/>
      <c r="CH322" s="293"/>
      <c r="CI322" s="293"/>
      <c r="CJ322" s="293"/>
      <c r="CK322" s="293"/>
      <c r="CL322" s="293"/>
      <c r="CM322" s="293"/>
      <c r="CN322" s="293"/>
      <c r="CO322" s="293"/>
      <c r="CP322" s="293"/>
      <c r="CQ322" s="293"/>
      <c r="CR322" s="293"/>
      <c r="CS322" s="293"/>
      <c r="CT322" s="293"/>
      <c r="CU322" s="293"/>
      <c r="CV322" s="293"/>
      <c r="CW322" s="293"/>
      <c r="CX322" s="293"/>
      <c r="CY322" s="293"/>
      <c r="CZ322" s="293"/>
      <c r="DA322" s="293"/>
      <c r="DB322" s="293"/>
      <c r="DC322" s="293"/>
      <c r="DD322" s="171" t="b">
        <f t="shared" si="24"/>
        <v>1</v>
      </c>
    </row>
    <row r="323" spans="13:108" x14ac:dyDescent="0.25">
      <c r="M323" s="293"/>
      <c r="N323" s="293"/>
      <c r="O323" s="293"/>
      <c r="P323" s="293"/>
      <c r="Q323" s="293"/>
      <c r="R323" s="293"/>
      <c r="S323" s="293"/>
      <c r="T323" s="293"/>
      <c r="U323" s="293"/>
      <c r="V323" s="293"/>
      <c r="W323" s="293"/>
      <c r="X323" s="293"/>
      <c r="Y323" s="293"/>
      <c r="Z323" s="293"/>
      <c r="AA323" s="293"/>
      <c r="AB323" s="293"/>
      <c r="AC323" s="293"/>
      <c r="AD323" s="293"/>
      <c r="AE323" s="293"/>
      <c r="AF323" s="293"/>
      <c r="AG323" s="293"/>
      <c r="AH323" s="293"/>
      <c r="AI323" s="293"/>
      <c r="AJ323" s="293"/>
      <c r="AK323" s="293"/>
      <c r="AL323" s="293"/>
      <c r="AM323" s="293"/>
      <c r="AN323" s="293"/>
      <c r="AO323" s="293"/>
      <c r="AP323" s="293"/>
      <c r="AQ323" s="293"/>
      <c r="AR323" s="293"/>
      <c r="AS323" s="293"/>
      <c r="AT323" s="293"/>
      <c r="AU323" s="293"/>
      <c r="AV323" s="293"/>
      <c r="AW323" s="293"/>
      <c r="AX323" s="293"/>
      <c r="AY323" s="293"/>
      <c r="AZ323" s="293"/>
      <c r="BA323" s="293"/>
      <c r="BB323" s="293"/>
      <c r="BC323" s="293"/>
      <c r="BD323" s="293"/>
      <c r="BE323" s="293"/>
      <c r="BF323" s="293"/>
      <c r="BG323" s="293"/>
      <c r="BH323" s="293"/>
      <c r="BI323" s="293"/>
      <c r="BJ323" s="293"/>
      <c r="BK323" s="293"/>
      <c r="BL323" s="293"/>
      <c r="BM323" s="293"/>
      <c r="BN323" s="293"/>
      <c r="BO323" s="293"/>
      <c r="BP323" s="293"/>
      <c r="BQ323" s="293"/>
      <c r="BR323" s="293"/>
      <c r="BS323" s="293"/>
      <c r="BT323" s="293"/>
      <c r="BU323" s="293"/>
      <c r="BV323" s="293"/>
      <c r="BW323" s="293"/>
      <c r="BX323" s="293"/>
      <c r="BY323" s="293"/>
      <c r="BZ323" s="293"/>
      <c r="CA323" s="293"/>
      <c r="CB323" s="293"/>
      <c r="CC323" s="293"/>
      <c r="CD323" s="293"/>
      <c r="CE323" s="293"/>
      <c r="CF323" s="293"/>
      <c r="CG323" s="293"/>
      <c r="CH323" s="293"/>
      <c r="CI323" s="293"/>
      <c r="CJ323" s="293"/>
      <c r="CK323" s="293"/>
      <c r="CL323" s="293"/>
      <c r="CM323" s="293"/>
      <c r="CN323" s="293"/>
      <c r="CO323" s="293"/>
      <c r="CP323" s="293"/>
      <c r="CQ323" s="293"/>
      <c r="CR323" s="293"/>
      <c r="CS323" s="293"/>
      <c r="CT323" s="293"/>
      <c r="CU323" s="293"/>
      <c r="CV323" s="293"/>
      <c r="CW323" s="293"/>
      <c r="CX323" s="293"/>
      <c r="CY323" s="293"/>
      <c r="CZ323" s="293"/>
      <c r="DA323" s="293"/>
      <c r="DB323" s="293"/>
      <c r="DC323" s="293"/>
      <c r="DD323" s="171" t="b">
        <f t="shared" si="24"/>
        <v>1</v>
      </c>
    </row>
    <row r="324" spans="13:108" x14ac:dyDescent="0.25">
      <c r="M324" s="293"/>
      <c r="N324" s="293"/>
      <c r="O324" s="293"/>
      <c r="P324" s="293"/>
      <c r="Q324" s="293"/>
      <c r="R324" s="293"/>
      <c r="S324" s="293"/>
      <c r="T324" s="293"/>
      <c r="U324" s="293"/>
      <c r="V324" s="293"/>
      <c r="W324" s="293"/>
      <c r="X324" s="293"/>
      <c r="Y324" s="293"/>
      <c r="Z324" s="293"/>
      <c r="AA324" s="293"/>
      <c r="AB324" s="293"/>
      <c r="AC324" s="293"/>
      <c r="AD324" s="293"/>
      <c r="AE324" s="293"/>
      <c r="AF324" s="293"/>
      <c r="AG324" s="293"/>
      <c r="AH324" s="293"/>
      <c r="AI324" s="293"/>
      <c r="AJ324" s="293"/>
      <c r="AK324" s="293"/>
      <c r="AL324" s="293"/>
      <c r="AM324" s="293"/>
      <c r="AN324" s="293"/>
      <c r="AO324" s="293"/>
      <c r="AP324" s="293"/>
      <c r="AQ324" s="293"/>
      <c r="AR324" s="293"/>
      <c r="AS324" s="293"/>
      <c r="AT324" s="293"/>
      <c r="AU324" s="293"/>
      <c r="AV324" s="293"/>
      <c r="AW324" s="293"/>
      <c r="AX324" s="293"/>
      <c r="AY324" s="293"/>
      <c r="AZ324" s="293"/>
      <c r="BA324" s="293"/>
      <c r="BB324" s="293"/>
      <c r="BC324" s="293"/>
      <c r="BD324" s="293"/>
      <c r="BE324" s="293"/>
      <c r="BF324" s="293"/>
      <c r="BG324" s="293"/>
      <c r="BH324" s="293"/>
      <c r="BI324" s="293"/>
      <c r="BJ324" s="293"/>
      <c r="BK324" s="293"/>
      <c r="BL324" s="293"/>
      <c r="BM324" s="293"/>
      <c r="BN324" s="293"/>
      <c r="BO324" s="293"/>
      <c r="BP324" s="293"/>
      <c r="BQ324" s="293"/>
      <c r="BR324" s="293"/>
      <c r="BS324" s="293"/>
      <c r="BT324" s="293"/>
      <c r="BU324" s="293"/>
      <c r="BV324" s="293"/>
      <c r="BW324" s="293"/>
      <c r="BX324" s="293"/>
      <c r="BY324" s="293"/>
      <c r="BZ324" s="293"/>
      <c r="CA324" s="293"/>
      <c r="CB324" s="293"/>
      <c r="CC324" s="293"/>
      <c r="CD324" s="293"/>
      <c r="CE324" s="293"/>
      <c r="CF324" s="293"/>
      <c r="CG324" s="293"/>
      <c r="CH324" s="293"/>
      <c r="CI324" s="293"/>
      <c r="CJ324" s="293"/>
      <c r="CK324" s="293"/>
      <c r="CL324" s="293"/>
      <c r="CM324" s="293"/>
      <c r="CN324" s="293"/>
      <c r="CO324" s="293"/>
      <c r="CP324" s="293"/>
      <c r="CQ324" s="293"/>
      <c r="CR324" s="293"/>
      <c r="CS324" s="293"/>
      <c r="CT324" s="293"/>
      <c r="CU324" s="293"/>
      <c r="CV324" s="293"/>
      <c r="CW324" s="293"/>
      <c r="CX324" s="293"/>
      <c r="CY324" s="293"/>
      <c r="CZ324" s="293"/>
      <c r="DA324" s="293"/>
      <c r="DB324" s="293"/>
      <c r="DC324" s="293"/>
      <c r="DD324" s="171" t="b">
        <f t="shared" si="24"/>
        <v>1</v>
      </c>
    </row>
    <row r="325" spans="13:108" x14ac:dyDescent="0.25">
      <c r="M325" s="293"/>
      <c r="N325" s="293"/>
      <c r="O325" s="293"/>
      <c r="P325" s="293"/>
      <c r="Q325" s="293"/>
      <c r="R325" s="293"/>
      <c r="S325" s="293"/>
      <c r="T325" s="293"/>
      <c r="U325" s="293"/>
      <c r="V325" s="293"/>
      <c r="W325" s="293"/>
      <c r="X325" s="293"/>
      <c r="Y325" s="293"/>
      <c r="Z325" s="293"/>
      <c r="AA325" s="293"/>
      <c r="AB325" s="293"/>
      <c r="AC325" s="293"/>
      <c r="AD325" s="293"/>
      <c r="AE325" s="293"/>
      <c r="AF325" s="293"/>
      <c r="AG325" s="293"/>
      <c r="AH325" s="293"/>
      <c r="AI325" s="293"/>
      <c r="AJ325" s="293"/>
      <c r="AK325" s="293"/>
      <c r="AL325" s="293"/>
      <c r="AM325" s="293"/>
      <c r="AN325" s="293"/>
      <c r="AO325" s="293"/>
      <c r="AP325" s="293"/>
      <c r="AQ325" s="293"/>
      <c r="AR325" s="293"/>
      <c r="AS325" s="293"/>
      <c r="AT325" s="293"/>
      <c r="AU325" s="293"/>
      <c r="AV325" s="293"/>
      <c r="AW325" s="293"/>
      <c r="AX325" s="293"/>
      <c r="AY325" s="293"/>
      <c r="AZ325" s="293"/>
      <c r="BA325" s="293"/>
      <c r="BB325" s="293"/>
      <c r="BC325" s="293"/>
      <c r="BD325" s="293"/>
      <c r="BE325" s="293"/>
      <c r="BF325" s="293"/>
      <c r="BG325" s="293"/>
      <c r="BH325" s="293"/>
      <c r="BI325" s="293"/>
      <c r="BJ325" s="293"/>
      <c r="BK325" s="293"/>
      <c r="BL325" s="293"/>
      <c r="BM325" s="293"/>
      <c r="BN325" s="293"/>
      <c r="BO325" s="293"/>
      <c r="BP325" s="293"/>
      <c r="BQ325" s="293"/>
      <c r="BR325" s="293"/>
      <c r="BS325" s="293"/>
      <c r="BT325" s="293"/>
      <c r="BU325" s="293"/>
      <c r="BV325" s="293"/>
      <c r="BW325" s="293"/>
      <c r="BX325" s="293"/>
      <c r="BY325" s="293"/>
      <c r="BZ325" s="293"/>
      <c r="CA325" s="293"/>
      <c r="CB325" s="293"/>
      <c r="CC325" s="293"/>
      <c r="CD325" s="293"/>
      <c r="CE325" s="293"/>
      <c r="CF325" s="293"/>
      <c r="CG325" s="293"/>
      <c r="CH325" s="293"/>
      <c r="CI325" s="293"/>
      <c r="CJ325" s="293"/>
      <c r="CK325" s="293"/>
      <c r="CL325" s="293"/>
      <c r="CM325" s="293"/>
      <c r="CN325" s="293"/>
      <c r="CO325" s="293"/>
      <c r="CP325" s="293"/>
      <c r="CQ325" s="293"/>
      <c r="CR325" s="293"/>
      <c r="CS325" s="293"/>
      <c r="CT325" s="293"/>
      <c r="CU325" s="293"/>
      <c r="CV325" s="293"/>
      <c r="CW325" s="293"/>
      <c r="CX325" s="293"/>
      <c r="CY325" s="293"/>
      <c r="CZ325" s="293"/>
      <c r="DA325" s="293"/>
      <c r="DB325" s="293"/>
      <c r="DC325" s="293"/>
      <c r="DD325" s="171" t="b">
        <f t="shared" si="24"/>
        <v>1</v>
      </c>
    </row>
    <row r="326" spans="13:108" x14ac:dyDescent="0.25">
      <c r="M326" s="293"/>
      <c r="N326" s="293"/>
      <c r="O326" s="293"/>
      <c r="P326" s="293"/>
      <c r="Q326" s="293"/>
      <c r="R326" s="293"/>
      <c r="S326" s="293"/>
      <c r="T326" s="293"/>
      <c r="U326" s="293"/>
      <c r="V326" s="293"/>
      <c r="W326" s="293"/>
      <c r="X326" s="293"/>
      <c r="Y326" s="293"/>
      <c r="Z326" s="293"/>
      <c r="AA326" s="293"/>
      <c r="AB326" s="293"/>
      <c r="AC326" s="293"/>
      <c r="AD326" s="293"/>
      <c r="AE326" s="293"/>
      <c r="AF326" s="293"/>
      <c r="AG326" s="293"/>
      <c r="AH326" s="293"/>
      <c r="AI326" s="293"/>
      <c r="AJ326" s="293"/>
      <c r="AK326" s="293"/>
      <c r="AL326" s="293"/>
      <c r="AM326" s="293"/>
      <c r="AN326" s="293"/>
      <c r="AO326" s="293"/>
      <c r="AP326" s="293"/>
      <c r="AQ326" s="293"/>
      <c r="AR326" s="293"/>
      <c r="AS326" s="293"/>
      <c r="AT326" s="293"/>
      <c r="AU326" s="293"/>
      <c r="AV326" s="293"/>
      <c r="AW326" s="293"/>
      <c r="AX326" s="293"/>
      <c r="AY326" s="293"/>
      <c r="AZ326" s="293"/>
      <c r="BA326" s="293"/>
      <c r="BB326" s="293"/>
      <c r="BC326" s="293"/>
      <c r="BD326" s="293"/>
      <c r="BE326" s="293"/>
      <c r="BF326" s="293"/>
      <c r="BG326" s="293"/>
      <c r="BH326" s="293"/>
      <c r="BI326" s="293"/>
      <c r="BJ326" s="293"/>
      <c r="BK326" s="293"/>
      <c r="BL326" s="293"/>
      <c r="BM326" s="293"/>
      <c r="BN326" s="293"/>
      <c r="BO326" s="293"/>
      <c r="BP326" s="293"/>
      <c r="BQ326" s="293"/>
      <c r="BR326" s="293"/>
      <c r="BS326" s="293"/>
      <c r="BT326" s="293"/>
      <c r="BU326" s="293"/>
      <c r="BV326" s="293"/>
      <c r="BW326" s="293"/>
      <c r="BX326" s="293"/>
      <c r="BY326" s="293"/>
      <c r="BZ326" s="293"/>
      <c r="CA326" s="293"/>
      <c r="CB326" s="293"/>
      <c r="CC326" s="293"/>
      <c r="CD326" s="293"/>
      <c r="CE326" s="293"/>
      <c r="CF326" s="293"/>
      <c r="CG326" s="293"/>
      <c r="CH326" s="293"/>
      <c r="CI326" s="293"/>
      <c r="CJ326" s="293"/>
      <c r="CK326" s="293"/>
      <c r="CL326" s="293"/>
      <c r="CM326" s="293"/>
      <c r="CN326" s="293"/>
      <c r="CO326" s="293"/>
      <c r="CP326" s="293"/>
      <c r="CQ326" s="293"/>
      <c r="CR326" s="293"/>
      <c r="CS326" s="293"/>
      <c r="CT326" s="293"/>
      <c r="CU326" s="293"/>
      <c r="CV326" s="293"/>
      <c r="CW326" s="293"/>
      <c r="CX326" s="293"/>
      <c r="CY326" s="293"/>
      <c r="CZ326" s="293"/>
      <c r="DA326" s="293"/>
      <c r="DB326" s="293"/>
      <c r="DC326" s="293"/>
      <c r="DD326" s="171" t="b">
        <f t="shared" si="24"/>
        <v>1</v>
      </c>
    </row>
    <row r="327" spans="13:108" x14ac:dyDescent="0.25">
      <c r="M327" s="293"/>
      <c r="N327" s="293"/>
      <c r="O327" s="293"/>
      <c r="P327" s="293"/>
      <c r="Q327" s="293"/>
      <c r="R327" s="293"/>
      <c r="S327" s="293"/>
      <c r="T327" s="293"/>
      <c r="U327" s="293"/>
      <c r="V327" s="293"/>
      <c r="W327" s="293"/>
      <c r="X327" s="293"/>
      <c r="Y327" s="293"/>
      <c r="Z327" s="293"/>
      <c r="AA327" s="293"/>
      <c r="AB327" s="293"/>
      <c r="AC327" s="293"/>
      <c r="AD327" s="293"/>
      <c r="AE327" s="293"/>
      <c r="AF327" s="293"/>
      <c r="AG327" s="293"/>
      <c r="AH327" s="293"/>
      <c r="AI327" s="293"/>
      <c r="AJ327" s="293"/>
      <c r="AK327" s="293"/>
      <c r="AL327" s="293"/>
      <c r="AM327" s="293"/>
      <c r="AN327" s="293"/>
      <c r="AO327" s="293"/>
      <c r="AP327" s="293"/>
      <c r="AQ327" s="293"/>
      <c r="AR327" s="293"/>
      <c r="AS327" s="293"/>
      <c r="AT327" s="293"/>
      <c r="AU327" s="293"/>
      <c r="AV327" s="293"/>
      <c r="AW327" s="293"/>
      <c r="AX327" s="293"/>
      <c r="AY327" s="293"/>
      <c r="AZ327" s="293"/>
      <c r="BA327" s="293"/>
      <c r="BB327" s="293"/>
      <c r="BC327" s="293"/>
      <c r="BD327" s="293"/>
      <c r="BE327" s="293"/>
      <c r="BF327" s="293"/>
      <c r="BG327" s="293"/>
      <c r="BH327" s="293"/>
      <c r="BI327" s="293"/>
      <c r="BJ327" s="293"/>
      <c r="BK327" s="293"/>
      <c r="BL327" s="293"/>
      <c r="BM327" s="293"/>
      <c r="BN327" s="293"/>
      <c r="BO327" s="293"/>
      <c r="BP327" s="293"/>
      <c r="BQ327" s="293"/>
      <c r="BR327" s="293"/>
      <c r="BS327" s="293"/>
      <c r="BT327" s="293"/>
      <c r="BU327" s="293"/>
      <c r="BV327" s="293"/>
      <c r="BW327" s="293"/>
      <c r="BX327" s="293"/>
      <c r="BY327" s="293"/>
      <c r="BZ327" s="293"/>
      <c r="CA327" s="293"/>
      <c r="CB327" s="293"/>
      <c r="CC327" s="293"/>
      <c r="CD327" s="293"/>
      <c r="CE327" s="293"/>
      <c r="CF327" s="293"/>
      <c r="CG327" s="293"/>
      <c r="CH327" s="293"/>
      <c r="CI327" s="293"/>
      <c r="CJ327" s="293"/>
      <c r="CK327" s="293"/>
      <c r="CL327" s="293"/>
      <c r="CM327" s="293"/>
      <c r="CN327" s="293"/>
      <c r="CO327" s="293"/>
      <c r="CP327" s="293"/>
      <c r="CQ327" s="293"/>
      <c r="CR327" s="293"/>
      <c r="CS327" s="293"/>
      <c r="CT327" s="293"/>
      <c r="CU327" s="293"/>
      <c r="CV327" s="293"/>
      <c r="CW327" s="293"/>
      <c r="CX327" s="293"/>
      <c r="CY327" s="293"/>
      <c r="CZ327" s="293"/>
      <c r="DA327" s="293"/>
      <c r="DB327" s="293"/>
      <c r="DC327" s="293"/>
      <c r="DD327" s="171" t="b">
        <f t="shared" si="24"/>
        <v>1</v>
      </c>
    </row>
    <row r="328" spans="13:108" x14ac:dyDescent="0.25">
      <c r="M328" s="293"/>
      <c r="N328" s="293"/>
      <c r="O328" s="293"/>
      <c r="P328" s="293"/>
      <c r="Q328" s="293"/>
      <c r="R328" s="293"/>
      <c r="S328" s="293"/>
      <c r="T328" s="293"/>
      <c r="U328" s="293"/>
      <c r="V328" s="293"/>
      <c r="W328" s="293"/>
      <c r="X328" s="293"/>
      <c r="Y328" s="293"/>
      <c r="Z328" s="293"/>
      <c r="AA328" s="293"/>
      <c r="AB328" s="293"/>
      <c r="AC328" s="293"/>
      <c r="AD328" s="293"/>
      <c r="AE328" s="293"/>
      <c r="AF328" s="293"/>
      <c r="AG328" s="293"/>
      <c r="AH328" s="293"/>
      <c r="AI328" s="293"/>
      <c r="AJ328" s="293"/>
      <c r="AK328" s="293"/>
      <c r="AL328" s="293"/>
      <c r="AM328" s="293"/>
      <c r="AN328" s="293"/>
      <c r="AO328" s="293"/>
      <c r="AP328" s="293"/>
      <c r="AQ328" s="293"/>
      <c r="AR328" s="293"/>
      <c r="AS328" s="293"/>
      <c r="AT328" s="293"/>
      <c r="AU328" s="293"/>
      <c r="AV328" s="293"/>
      <c r="AW328" s="293"/>
      <c r="AX328" s="293"/>
      <c r="AY328" s="293"/>
      <c r="AZ328" s="293"/>
      <c r="BA328" s="293"/>
      <c r="BB328" s="293"/>
      <c r="BC328" s="293"/>
      <c r="BD328" s="293"/>
      <c r="BE328" s="293"/>
      <c r="BF328" s="293"/>
      <c r="BG328" s="293"/>
      <c r="BH328" s="293"/>
      <c r="BI328" s="293"/>
      <c r="BJ328" s="293"/>
      <c r="BK328" s="293"/>
      <c r="BL328" s="293"/>
      <c r="BM328" s="293"/>
      <c r="BN328" s="293"/>
      <c r="BO328" s="293"/>
      <c r="BP328" s="293"/>
      <c r="BQ328" s="293"/>
      <c r="BR328" s="293"/>
      <c r="BS328" s="293"/>
      <c r="BT328" s="293"/>
      <c r="BU328" s="293"/>
      <c r="BV328" s="293"/>
      <c r="BW328" s="293"/>
      <c r="BX328" s="293"/>
      <c r="BY328" s="293"/>
      <c r="BZ328" s="293"/>
      <c r="CA328" s="293"/>
      <c r="CB328" s="293"/>
      <c r="CC328" s="293"/>
      <c r="CD328" s="293"/>
      <c r="CE328" s="293"/>
      <c r="CF328" s="293"/>
      <c r="CG328" s="293"/>
      <c r="CH328" s="293"/>
      <c r="CI328" s="293"/>
      <c r="CJ328" s="293"/>
      <c r="CK328" s="293"/>
      <c r="CL328" s="293"/>
      <c r="CM328" s="293"/>
      <c r="CN328" s="293"/>
      <c r="CO328" s="293"/>
      <c r="CP328" s="293"/>
      <c r="CQ328" s="293"/>
      <c r="CR328" s="293"/>
      <c r="CS328" s="293"/>
      <c r="CT328" s="293"/>
      <c r="CU328" s="293"/>
      <c r="CV328" s="293"/>
      <c r="CW328" s="293"/>
      <c r="CX328" s="293"/>
      <c r="CY328" s="293"/>
      <c r="CZ328" s="293"/>
      <c r="DA328" s="293"/>
      <c r="DB328" s="293"/>
      <c r="DC328" s="293"/>
      <c r="DD328" s="171" t="b">
        <f t="shared" ref="DD328:DD391" si="25">IF(OR(A328="BMP_improvement_enhancement_retrofitting",A328="Chemical_treatment_of_stormwater",A328="Eliminate_illicit_discharge_connection",A328="Enhanced_road_salt_management",A328="Establish_ordinance",A328="Impervious_disconnection",A328="Improved_lawn_turf_vegetation_soil_practices ",A328="Manufactured_device",A328="Stormwater_reuse",A328="Supplemental_employee_education_training",A328="Supplemental_public_education_outreach",A328="Supplemental_street_sweeping"),FALSE,TRUE)</f>
        <v>1</v>
      </c>
    </row>
    <row r="329" spans="13:108" x14ac:dyDescent="0.25">
      <c r="M329" s="293"/>
      <c r="N329" s="293"/>
      <c r="O329" s="293"/>
      <c r="P329" s="293"/>
      <c r="Q329" s="293"/>
      <c r="R329" s="293"/>
      <c r="S329" s="293"/>
      <c r="T329" s="293"/>
      <c r="U329" s="293"/>
      <c r="V329" s="293"/>
      <c r="W329" s="293"/>
      <c r="X329" s="293"/>
      <c r="Y329" s="293"/>
      <c r="Z329" s="293"/>
      <c r="AA329" s="293"/>
      <c r="AB329" s="293"/>
      <c r="AC329" s="293"/>
      <c r="AD329" s="293"/>
      <c r="AE329" s="293"/>
      <c r="AF329" s="293"/>
      <c r="AG329" s="293"/>
      <c r="AH329" s="293"/>
      <c r="AI329" s="293"/>
      <c r="AJ329" s="293"/>
      <c r="AK329" s="293"/>
      <c r="AL329" s="293"/>
      <c r="AM329" s="293"/>
      <c r="AN329" s="293"/>
      <c r="AO329" s="293"/>
      <c r="AP329" s="293"/>
      <c r="AQ329" s="293"/>
      <c r="AR329" s="293"/>
      <c r="AS329" s="293"/>
      <c r="AT329" s="293"/>
      <c r="AU329" s="293"/>
      <c r="AV329" s="293"/>
      <c r="AW329" s="293"/>
      <c r="AX329" s="293"/>
      <c r="AY329" s="293"/>
      <c r="AZ329" s="293"/>
      <c r="BA329" s="293"/>
      <c r="BB329" s="293"/>
      <c r="BC329" s="293"/>
      <c r="BD329" s="293"/>
      <c r="BE329" s="293"/>
      <c r="BF329" s="293"/>
      <c r="BG329" s="293"/>
      <c r="BH329" s="293"/>
      <c r="BI329" s="293"/>
      <c r="BJ329" s="293"/>
      <c r="BK329" s="293"/>
      <c r="BL329" s="293"/>
      <c r="BM329" s="293"/>
      <c r="BN329" s="293"/>
      <c r="BO329" s="293"/>
      <c r="BP329" s="293"/>
      <c r="BQ329" s="293"/>
      <c r="BR329" s="293"/>
      <c r="BS329" s="293"/>
      <c r="BT329" s="293"/>
      <c r="BU329" s="293"/>
      <c r="BV329" s="293"/>
      <c r="BW329" s="293"/>
      <c r="BX329" s="293"/>
      <c r="BY329" s="293"/>
      <c r="BZ329" s="293"/>
      <c r="CA329" s="293"/>
      <c r="CB329" s="293"/>
      <c r="CC329" s="293"/>
      <c r="CD329" s="293"/>
      <c r="CE329" s="293"/>
      <c r="CF329" s="293"/>
      <c r="CG329" s="293"/>
      <c r="CH329" s="293"/>
      <c r="CI329" s="293"/>
      <c r="CJ329" s="293"/>
      <c r="CK329" s="293"/>
      <c r="CL329" s="293"/>
      <c r="CM329" s="293"/>
      <c r="CN329" s="293"/>
      <c r="CO329" s="293"/>
      <c r="CP329" s="293"/>
      <c r="CQ329" s="293"/>
      <c r="CR329" s="293"/>
      <c r="CS329" s="293"/>
      <c r="CT329" s="293"/>
      <c r="CU329" s="293"/>
      <c r="CV329" s="293"/>
      <c r="CW329" s="293"/>
      <c r="CX329" s="293"/>
      <c r="CY329" s="293"/>
      <c r="CZ329" s="293"/>
      <c r="DA329" s="293"/>
      <c r="DB329" s="293"/>
      <c r="DC329" s="293"/>
      <c r="DD329" s="171" t="b">
        <f t="shared" si="25"/>
        <v>1</v>
      </c>
    </row>
    <row r="330" spans="13:108" x14ac:dyDescent="0.25">
      <c r="M330" s="293"/>
      <c r="N330" s="293"/>
      <c r="O330" s="293"/>
      <c r="P330" s="293"/>
      <c r="Q330" s="293"/>
      <c r="R330" s="293"/>
      <c r="S330" s="293"/>
      <c r="T330" s="293"/>
      <c r="U330" s="293"/>
      <c r="V330" s="293"/>
      <c r="W330" s="293"/>
      <c r="X330" s="293"/>
      <c r="Y330" s="293"/>
      <c r="Z330" s="293"/>
      <c r="AA330" s="293"/>
      <c r="AB330" s="293"/>
      <c r="AC330" s="293"/>
      <c r="AD330" s="293"/>
      <c r="AE330" s="293"/>
      <c r="AF330" s="293"/>
      <c r="AG330" s="293"/>
      <c r="AH330" s="293"/>
      <c r="AI330" s="293"/>
      <c r="AJ330" s="293"/>
      <c r="AK330" s="293"/>
      <c r="AL330" s="293"/>
      <c r="AM330" s="293"/>
      <c r="AN330" s="293"/>
      <c r="AO330" s="293"/>
      <c r="AP330" s="293"/>
      <c r="AQ330" s="293"/>
      <c r="AR330" s="293"/>
      <c r="AS330" s="293"/>
      <c r="AT330" s="293"/>
      <c r="AU330" s="293"/>
      <c r="AV330" s="293"/>
      <c r="AW330" s="293"/>
      <c r="AX330" s="293"/>
      <c r="AY330" s="293"/>
      <c r="AZ330" s="293"/>
      <c r="BA330" s="293"/>
      <c r="BB330" s="293"/>
      <c r="BC330" s="293"/>
      <c r="BD330" s="293"/>
      <c r="BE330" s="293"/>
      <c r="BF330" s="293"/>
      <c r="BG330" s="293"/>
      <c r="BH330" s="293"/>
      <c r="BI330" s="293"/>
      <c r="BJ330" s="293"/>
      <c r="BK330" s="293"/>
      <c r="BL330" s="293"/>
      <c r="BM330" s="293"/>
      <c r="BN330" s="293"/>
      <c r="BO330" s="293"/>
      <c r="BP330" s="293"/>
      <c r="BQ330" s="293"/>
      <c r="BR330" s="293"/>
      <c r="BS330" s="293"/>
      <c r="BT330" s="293"/>
      <c r="BU330" s="293"/>
      <c r="BV330" s="293"/>
      <c r="BW330" s="293"/>
      <c r="BX330" s="293"/>
      <c r="BY330" s="293"/>
      <c r="BZ330" s="293"/>
      <c r="CA330" s="293"/>
      <c r="CB330" s="293"/>
      <c r="CC330" s="293"/>
      <c r="CD330" s="293"/>
      <c r="CE330" s="293"/>
      <c r="CF330" s="293"/>
      <c r="CG330" s="293"/>
      <c r="CH330" s="293"/>
      <c r="CI330" s="293"/>
      <c r="CJ330" s="293"/>
      <c r="CK330" s="293"/>
      <c r="CL330" s="293"/>
      <c r="CM330" s="293"/>
      <c r="CN330" s="293"/>
      <c r="CO330" s="293"/>
      <c r="CP330" s="293"/>
      <c r="CQ330" s="293"/>
      <c r="CR330" s="293"/>
      <c r="CS330" s="293"/>
      <c r="CT330" s="293"/>
      <c r="CU330" s="293"/>
      <c r="CV330" s="293"/>
      <c r="CW330" s="293"/>
      <c r="CX330" s="293"/>
      <c r="CY330" s="293"/>
      <c r="CZ330" s="293"/>
      <c r="DA330" s="293"/>
      <c r="DB330" s="293"/>
      <c r="DC330" s="293"/>
      <c r="DD330" s="171" t="b">
        <f t="shared" si="25"/>
        <v>1</v>
      </c>
    </row>
    <row r="331" spans="13:108" x14ac:dyDescent="0.25">
      <c r="M331" s="293"/>
      <c r="N331" s="293"/>
      <c r="O331" s="293"/>
      <c r="P331" s="293"/>
      <c r="Q331" s="293"/>
      <c r="R331" s="293"/>
      <c r="S331" s="293"/>
      <c r="T331" s="293"/>
      <c r="U331" s="293"/>
      <c r="V331" s="293"/>
      <c r="W331" s="293"/>
      <c r="X331" s="293"/>
      <c r="Y331" s="293"/>
      <c r="Z331" s="293"/>
      <c r="AA331" s="293"/>
      <c r="AB331" s="293"/>
      <c r="AC331" s="293"/>
      <c r="AD331" s="293"/>
      <c r="AE331" s="293"/>
      <c r="AF331" s="293"/>
      <c r="AG331" s="293"/>
      <c r="AH331" s="293"/>
      <c r="AI331" s="293"/>
      <c r="AJ331" s="293"/>
      <c r="AK331" s="293"/>
      <c r="AL331" s="293"/>
      <c r="AM331" s="293"/>
      <c r="AN331" s="293"/>
      <c r="AO331" s="293"/>
      <c r="AP331" s="293"/>
      <c r="AQ331" s="293"/>
      <c r="AR331" s="293"/>
      <c r="AS331" s="293"/>
      <c r="AT331" s="293"/>
      <c r="AU331" s="293"/>
      <c r="AV331" s="293"/>
      <c r="AW331" s="293"/>
      <c r="AX331" s="293"/>
      <c r="AY331" s="293"/>
      <c r="AZ331" s="293"/>
      <c r="BA331" s="293"/>
      <c r="BB331" s="293"/>
      <c r="BC331" s="293"/>
      <c r="BD331" s="293"/>
      <c r="BE331" s="293"/>
      <c r="BF331" s="293"/>
      <c r="BG331" s="293"/>
      <c r="BH331" s="293"/>
      <c r="BI331" s="293"/>
      <c r="BJ331" s="293"/>
      <c r="BK331" s="293"/>
      <c r="BL331" s="293"/>
      <c r="BM331" s="293"/>
      <c r="BN331" s="293"/>
      <c r="BO331" s="293"/>
      <c r="BP331" s="293"/>
      <c r="BQ331" s="293"/>
      <c r="BR331" s="293"/>
      <c r="BS331" s="293"/>
      <c r="BT331" s="293"/>
      <c r="BU331" s="293"/>
      <c r="BV331" s="293"/>
      <c r="BW331" s="293"/>
      <c r="BX331" s="293"/>
      <c r="BY331" s="293"/>
      <c r="BZ331" s="293"/>
      <c r="CA331" s="293"/>
      <c r="CB331" s="293"/>
      <c r="CC331" s="293"/>
      <c r="CD331" s="293"/>
      <c r="CE331" s="293"/>
      <c r="CF331" s="293"/>
      <c r="CG331" s="293"/>
      <c r="CH331" s="293"/>
      <c r="CI331" s="293"/>
      <c r="CJ331" s="293"/>
      <c r="CK331" s="293"/>
      <c r="CL331" s="293"/>
      <c r="CM331" s="293"/>
      <c r="CN331" s="293"/>
      <c r="CO331" s="293"/>
      <c r="CP331" s="293"/>
      <c r="CQ331" s="293"/>
      <c r="CR331" s="293"/>
      <c r="CS331" s="293"/>
      <c r="CT331" s="293"/>
      <c r="CU331" s="293"/>
      <c r="CV331" s="293"/>
      <c r="CW331" s="293"/>
      <c r="CX331" s="293"/>
      <c r="CY331" s="293"/>
      <c r="CZ331" s="293"/>
      <c r="DA331" s="293"/>
      <c r="DB331" s="293"/>
      <c r="DC331" s="293"/>
      <c r="DD331" s="171" t="b">
        <f t="shared" si="25"/>
        <v>1</v>
      </c>
    </row>
    <row r="332" spans="13:108" x14ac:dyDescent="0.25">
      <c r="M332" s="293"/>
      <c r="N332" s="293"/>
      <c r="O332" s="293"/>
      <c r="P332" s="293"/>
      <c r="Q332" s="293"/>
      <c r="R332" s="293"/>
      <c r="S332" s="293"/>
      <c r="T332" s="293"/>
      <c r="U332" s="293"/>
      <c r="V332" s="293"/>
      <c r="W332" s="293"/>
      <c r="X332" s="293"/>
      <c r="Y332" s="293"/>
      <c r="Z332" s="293"/>
      <c r="AA332" s="293"/>
      <c r="AB332" s="293"/>
      <c r="AC332" s="293"/>
      <c r="AD332" s="293"/>
      <c r="AE332" s="293"/>
      <c r="AF332" s="293"/>
      <c r="AG332" s="293"/>
      <c r="AH332" s="293"/>
      <c r="AI332" s="293"/>
      <c r="AJ332" s="293"/>
      <c r="AK332" s="293"/>
      <c r="AL332" s="293"/>
      <c r="AM332" s="293"/>
      <c r="AN332" s="293"/>
      <c r="AO332" s="293"/>
      <c r="AP332" s="293"/>
      <c r="AQ332" s="293"/>
      <c r="AR332" s="293"/>
      <c r="AS332" s="293"/>
      <c r="AT332" s="293"/>
      <c r="AU332" s="293"/>
      <c r="AV332" s="293"/>
      <c r="AW332" s="293"/>
      <c r="AX332" s="293"/>
      <c r="AY332" s="293"/>
      <c r="AZ332" s="293"/>
      <c r="BA332" s="293"/>
      <c r="BB332" s="293"/>
      <c r="BC332" s="293"/>
      <c r="BD332" s="293"/>
      <c r="BE332" s="293"/>
      <c r="BF332" s="293"/>
      <c r="BG332" s="293"/>
      <c r="BH332" s="293"/>
      <c r="BI332" s="293"/>
      <c r="BJ332" s="293"/>
      <c r="BK332" s="293"/>
      <c r="BL332" s="293"/>
      <c r="BM332" s="293"/>
      <c r="BN332" s="293"/>
      <c r="BO332" s="293"/>
      <c r="BP332" s="293"/>
      <c r="BQ332" s="293"/>
      <c r="BR332" s="293"/>
      <c r="BS332" s="293"/>
      <c r="BT332" s="293"/>
      <c r="BU332" s="293"/>
      <c r="BV332" s="293"/>
      <c r="BW332" s="293"/>
      <c r="BX332" s="293"/>
      <c r="BY332" s="293"/>
      <c r="BZ332" s="293"/>
      <c r="CA332" s="293"/>
      <c r="CB332" s="293"/>
      <c r="CC332" s="293"/>
      <c r="CD332" s="293"/>
      <c r="CE332" s="293"/>
      <c r="CF332" s="293"/>
      <c r="CG332" s="293"/>
      <c r="CH332" s="293"/>
      <c r="CI332" s="293"/>
      <c r="CJ332" s="293"/>
      <c r="CK332" s="293"/>
      <c r="CL332" s="293"/>
      <c r="CM332" s="293"/>
      <c r="CN332" s="293"/>
      <c r="CO332" s="293"/>
      <c r="CP332" s="293"/>
      <c r="CQ332" s="293"/>
      <c r="CR332" s="293"/>
      <c r="CS332" s="293"/>
      <c r="CT332" s="293"/>
      <c r="CU332" s="293"/>
      <c r="CV332" s="293"/>
      <c r="CW332" s="293"/>
      <c r="CX332" s="293"/>
      <c r="CY332" s="293"/>
      <c r="CZ332" s="293"/>
      <c r="DA332" s="293"/>
      <c r="DB332" s="293"/>
      <c r="DC332" s="293"/>
      <c r="DD332" s="171" t="b">
        <f t="shared" si="25"/>
        <v>1</v>
      </c>
    </row>
    <row r="333" spans="13:108" x14ac:dyDescent="0.25">
      <c r="M333" s="293"/>
      <c r="N333" s="293"/>
      <c r="O333" s="293"/>
      <c r="P333" s="293"/>
      <c r="Q333" s="293"/>
      <c r="R333" s="293"/>
      <c r="S333" s="293"/>
      <c r="T333" s="293"/>
      <c r="U333" s="293"/>
      <c r="V333" s="293"/>
      <c r="W333" s="293"/>
      <c r="X333" s="293"/>
      <c r="Y333" s="293"/>
      <c r="Z333" s="293"/>
      <c r="AA333" s="293"/>
      <c r="AB333" s="293"/>
      <c r="AC333" s="293"/>
      <c r="AD333" s="293"/>
      <c r="AE333" s="293"/>
      <c r="AF333" s="293"/>
      <c r="AG333" s="293"/>
      <c r="AH333" s="293"/>
      <c r="AI333" s="293"/>
      <c r="AJ333" s="293"/>
      <c r="AK333" s="293"/>
      <c r="AL333" s="293"/>
      <c r="AM333" s="293"/>
      <c r="AN333" s="293"/>
      <c r="AO333" s="293"/>
      <c r="AP333" s="293"/>
      <c r="AQ333" s="293"/>
      <c r="AR333" s="293"/>
      <c r="AS333" s="293"/>
      <c r="AT333" s="293"/>
      <c r="AU333" s="293"/>
      <c r="AV333" s="293"/>
      <c r="AW333" s="293"/>
      <c r="AX333" s="293"/>
      <c r="AY333" s="293"/>
      <c r="AZ333" s="293"/>
      <c r="BA333" s="293"/>
      <c r="BB333" s="293"/>
      <c r="BC333" s="293"/>
      <c r="BD333" s="293"/>
      <c r="BE333" s="293"/>
      <c r="BF333" s="293"/>
      <c r="BG333" s="293"/>
      <c r="BH333" s="293"/>
      <c r="BI333" s="293"/>
      <c r="BJ333" s="293"/>
      <c r="BK333" s="293"/>
      <c r="BL333" s="293"/>
      <c r="BM333" s="293"/>
      <c r="BN333" s="293"/>
      <c r="BO333" s="293"/>
      <c r="BP333" s="293"/>
      <c r="BQ333" s="293"/>
      <c r="BR333" s="293"/>
      <c r="BS333" s="293"/>
      <c r="BT333" s="293"/>
      <c r="BU333" s="293"/>
      <c r="BV333" s="293"/>
      <c r="BW333" s="293"/>
      <c r="BX333" s="293"/>
      <c r="BY333" s="293"/>
      <c r="BZ333" s="293"/>
      <c r="CA333" s="293"/>
      <c r="CB333" s="293"/>
      <c r="CC333" s="293"/>
      <c r="CD333" s="293"/>
      <c r="CE333" s="293"/>
      <c r="CF333" s="293"/>
      <c r="CG333" s="293"/>
      <c r="CH333" s="293"/>
      <c r="CI333" s="293"/>
      <c r="CJ333" s="293"/>
      <c r="CK333" s="293"/>
      <c r="CL333" s="293"/>
      <c r="CM333" s="293"/>
      <c r="CN333" s="293"/>
      <c r="CO333" s="293"/>
      <c r="CP333" s="293"/>
      <c r="CQ333" s="293"/>
      <c r="CR333" s="293"/>
      <c r="CS333" s="293"/>
      <c r="CT333" s="293"/>
      <c r="CU333" s="293"/>
      <c r="CV333" s="293"/>
      <c r="CW333" s="293"/>
      <c r="CX333" s="293"/>
      <c r="CY333" s="293"/>
      <c r="CZ333" s="293"/>
      <c r="DA333" s="293"/>
      <c r="DB333" s="293"/>
      <c r="DC333" s="293"/>
      <c r="DD333" s="171" t="b">
        <f t="shared" si="25"/>
        <v>1</v>
      </c>
    </row>
    <row r="334" spans="13:108" x14ac:dyDescent="0.25">
      <c r="M334" s="293"/>
      <c r="N334" s="293"/>
      <c r="O334" s="293"/>
      <c r="P334" s="293"/>
      <c r="Q334" s="293"/>
      <c r="R334" s="293"/>
      <c r="S334" s="293"/>
      <c r="T334" s="293"/>
      <c r="U334" s="293"/>
      <c r="V334" s="293"/>
      <c r="W334" s="293"/>
      <c r="X334" s="293"/>
      <c r="Y334" s="293"/>
      <c r="Z334" s="293"/>
      <c r="AA334" s="293"/>
      <c r="AB334" s="293"/>
      <c r="AC334" s="293"/>
      <c r="AD334" s="293"/>
      <c r="AE334" s="293"/>
      <c r="AF334" s="293"/>
      <c r="AG334" s="293"/>
      <c r="AH334" s="293"/>
      <c r="AI334" s="293"/>
      <c r="AJ334" s="293"/>
      <c r="AK334" s="293"/>
      <c r="AL334" s="293"/>
      <c r="AM334" s="293"/>
      <c r="AN334" s="293"/>
      <c r="AO334" s="293"/>
      <c r="AP334" s="293"/>
      <c r="AQ334" s="293"/>
      <c r="AR334" s="293"/>
      <c r="AS334" s="293"/>
      <c r="AT334" s="293"/>
      <c r="AU334" s="293"/>
      <c r="AV334" s="293"/>
      <c r="AW334" s="293"/>
      <c r="AX334" s="293"/>
      <c r="AY334" s="293"/>
      <c r="AZ334" s="293"/>
      <c r="BA334" s="293"/>
      <c r="BB334" s="293"/>
      <c r="BC334" s="293"/>
      <c r="BD334" s="293"/>
      <c r="BE334" s="293"/>
      <c r="BF334" s="293"/>
      <c r="BG334" s="293"/>
      <c r="BH334" s="293"/>
      <c r="BI334" s="293"/>
      <c r="BJ334" s="293"/>
      <c r="BK334" s="293"/>
      <c r="BL334" s="293"/>
      <c r="BM334" s="293"/>
      <c r="BN334" s="293"/>
      <c r="BO334" s="293"/>
      <c r="BP334" s="293"/>
      <c r="BQ334" s="293"/>
      <c r="BR334" s="293"/>
      <c r="BS334" s="293"/>
      <c r="BT334" s="293"/>
      <c r="BU334" s="293"/>
      <c r="BV334" s="293"/>
      <c r="BW334" s="293"/>
      <c r="BX334" s="293"/>
      <c r="BY334" s="293"/>
      <c r="BZ334" s="293"/>
      <c r="CA334" s="293"/>
      <c r="CB334" s="293"/>
      <c r="CC334" s="293"/>
      <c r="CD334" s="293"/>
      <c r="CE334" s="293"/>
      <c r="CF334" s="293"/>
      <c r="CG334" s="293"/>
      <c r="CH334" s="293"/>
      <c r="CI334" s="293"/>
      <c r="CJ334" s="293"/>
      <c r="CK334" s="293"/>
      <c r="CL334" s="293"/>
      <c r="CM334" s="293"/>
      <c r="CN334" s="293"/>
      <c r="CO334" s="293"/>
      <c r="CP334" s="293"/>
      <c r="CQ334" s="293"/>
      <c r="CR334" s="293"/>
      <c r="CS334" s="293"/>
      <c r="CT334" s="293"/>
      <c r="CU334" s="293"/>
      <c r="CV334" s="293"/>
      <c r="CW334" s="293"/>
      <c r="CX334" s="293"/>
      <c r="CY334" s="293"/>
      <c r="CZ334" s="293"/>
      <c r="DA334" s="293"/>
      <c r="DB334" s="293"/>
      <c r="DC334" s="293"/>
      <c r="DD334" s="171" t="b">
        <f t="shared" si="25"/>
        <v>1</v>
      </c>
    </row>
    <row r="335" spans="13:108" x14ac:dyDescent="0.25">
      <c r="M335" s="293"/>
      <c r="N335" s="293"/>
      <c r="O335" s="293"/>
      <c r="P335" s="293"/>
      <c r="Q335" s="293"/>
      <c r="R335" s="293"/>
      <c r="S335" s="293"/>
      <c r="T335" s="293"/>
      <c r="U335" s="293"/>
      <c r="V335" s="293"/>
      <c r="W335" s="293"/>
      <c r="X335" s="293"/>
      <c r="Y335" s="293"/>
      <c r="Z335" s="293"/>
      <c r="AA335" s="293"/>
      <c r="AB335" s="293"/>
      <c r="AC335" s="293"/>
      <c r="AD335" s="293"/>
      <c r="AE335" s="293"/>
      <c r="AF335" s="293"/>
      <c r="AG335" s="293"/>
      <c r="AH335" s="293"/>
      <c r="AI335" s="293"/>
      <c r="AJ335" s="293"/>
      <c r="AK335" s="293"/>
      <c r="AL335" s="293"/>
      <c r="AM335" s="293"/>
      <c r="AN335" s="293"/>
      <c r="AO335" s="293"/>
      <c r="AP335" s="293"/>
      <c r="AQ335" s="293"/>
      <c r="AR335" s="293"/>
      <c r="AS335" s="293"/>
      <c r="AT335" s="293"/>
      <c r="AU335" s="293"/>
      <c r="AV335" s="293"/>
      <c r="AW335" s="293"/>
      <c r="AX335" s="293"/>
      <c r="AY335" s="293"/>
      <c r="AZ335" s="293"/>
      <c r="BA335" s="293"/>
      <c r="BB335" s="293"/>
      <c r="BC335" s="293"/>
      <c r="BD335" s="293"/>
      <c r="BE335" s="293"/>
      <c r="BF335" s="293"/>
      <c r="BG335" s="293"/>
      <c r="BH335" s="293"/>
      <c r="BI335" s="293"/>
      <c r="BJ335" s="293"/>
      <c r="BK335" s="293"/>
      <c r="BL335" s="293"/>
      <c r="BM335" s="293"/>
      <c r="BN335" s="293"/>
      <c r="BO335" s="293"/>
      <c r="BP335" s="293"/>
      <c r="BQ335" s="293"/>
      <c r="BR335" s="293"/>
      <c r="BS335" s="293"/>
      <c r="BT335" s="293"/>
      <c r="BU335" s="293"/>
      <c r="BV335" s="293"/>
      <c r="BW335" s="293"/>
      <c r="BX335" s="293"/>
      <c r="BY335" s="293"/>
      <c r="BZ335" s="293"/>
      <c r="CA335" s="293"/>
      <c r="CB335" s="293"/>
      <c r="CC335" s="293"/>
      <c r="CD335" s="293"/>
      <c r="CE335" s="293"/>
      <c r="CF335" s="293"/>
      <c r="CG335" s="293"/>
      <c r="CH335" s="293"/>
      <c r="CI335" s="293"/>
      <c r="CJ335" s="293"/>
      <c r="CK335" s="293"/>
      <c r="CL335" s="293"/>
      <c r="CM335" s="293"/>
      <c r="CN335" s="293"/>
      <c r="CO335" s="293"/>
      <c r="CP335" s="293"/>
      <c r="CQ335" s="293"/>
      <c r="CR335" s="293"/>
      <c r="CS335" s="293"/>
      <c r="CT335" s="293"/>
      <c r="CU335" s="293"/>
      <c r="CV335" s="293"/>
      <c r="CW335" s="293"/>
      <c r="CX335" s="293"/>
      <c r="CY335" s="293"/>
      <c r="CZ335" s="293"/>
      <c r="DA335" s="293"/>
      <c r="DB335" s="293"/>
      <c r="DC335" s="293"/>
      <c r="DD335" s="171" t="b">
        <f t="shared" si="25"/>
        <v>1</v>
      </c>
    </row>
    <row r="336" spans="13:108" x14ac:dyDescent="0.25">
      <c r="M336" s="293"/>
      <c r="N336" s="293"/>
      <c r="O336" s="293"/>
      <c r="P336" s="293"/>
      <c r="Q336" s="293"/>
      <c r="R336" s="293"/>
      <c r="S336" s="293"/>
      <c r="T336" s="293"/>
      <c r="U336" s="293"/>
      <c r="V336" s="293"/>
      <c r="W336" s="293"/>
      <c r="X336" s="293"/>
      <c r="Y336" s="293"/>
      <c r="Z336" s="293"/>
      <c r="AA336" s="293"/>
      <c r="AB336" s="293"/>
      <c r="AC336" s="293"/>
      <c r="AD336" s="293"/>
      <c r="AE336" s="293"/>
      <c r="AF336" s="293"/>
      <c r="AG336" s="293"/>
      <c r="AH336" s="293"/>
      <c r="AI336" s="293"/>
      <c r="AJ336" s="293"/>
      <c r="AK336" s="293"/>
      <c r="AL336" s="293"/>
      <c r="AM336" s="293"/>
      <c r="AN336" s="293"/>
      <c r="AO336" s="293"/>
      <c r="AP336" s="293"/>
      <c r="AQ336" s="293"/>
      <c r="AR336" s="293"/>
      <c r="AS336" s="293"/>
      <c r="AT336" s="293"/>
      <c r="AU336" s="293"/>
      <c r="AV336" s="293"/>
      <c r="AW336" s="293"/>
      <c r="AX336" s="293"/>
      <c r="AY336" s="293"/>
      <c r="AZ336" s="293"/>
      <c r="BA336" s="293"/>
      <c r="BB336" s="293"/>
      <c r="BC336" s="293"/>
      <c r="BD336" s="293"/>
      <c r="BE336" s="293"/>
      <c r="BF336" s="293"/>
      <c r="BG336" s="293"/>
      <c r="BH336" s="293"/>
      <c r="BI336" s="293"/>
      <c r="BJ336" s="293"/>
      <c r="BK336" s="293"/>
      <c r="BL336" s="293"/>
      <c r="BM336" s="293"/>
      <c r="BN336" s="293"/>
      <c r="BO336" s="293"/>
      <c r="BP336" s="293"/>
      <c r="BQ336" s="293"/>
      <c r="BR336" s="293"/>
      <c r="BS336" s="293"/>
      <c r="BT336" s="293"/>
      <c r="BU336" s="293"/>
      <c r="BV336" s="293"/>
      <c r="BW336" s="293"/>
      <c r="BX336" s="293"/>
      <c r="BY336" s="293"/>
      <c r="BZ336" s="293"/>
      <c r="CA336" s="293"/>
      <c r="CB336" s="293"/>
      <c r="CC336" s="293"/>
      <c r="CD336" s="293"/>
      <c r="CE336" s="293"/>
      <c r="CF336" s="293"/>
      <c r="CG336" s="293"/>
      <c r="CH336" s="293"/>
      <c r="CI336" s="293"/>
      <c r="CJ336" s="293"/>
      <c r="CK336" s="293"/>
      <c r="CL336" s="293"/>
      <c r="CM336" s="293"/>
      <c r="CN336" s="293"/>
      <c r="CO336" s="293"/>
      <c r="CP336" s="293"/>
      <c r="CQ336" s="293"/>
      <c r="CR336" s="293"/>
      <c r="CS336" s="293"/>
      <c r="CT336" s="293"/>
      <c r="CU336" s="293"/>
      <c r="CV336" s="293"/>
      <c r="CW336" s="293"/>
      <c r="CX336" s="293"/>
      <c r="CY336" s="293"/>
      <c r="CZ336" s="293"/>
      <c r="DA336" s="293"/>
      <c r="DB336" s="293"/>
      <c r="DC336" s="293"/>
      <c r="DD336" s="171" t="b">
        <f t="shared" si="25"/>
        <v>1</v>
      </c>
    </row>
    <row r="337" spans="13:108" x14ac:dyDescent="0.25">
      <c r="M337" s="293"/>
      <c r="N337" s="293"/>
      <c r="O337" s="293"/>
      <c r="P337" s="293"/>
      <c r="Q337" s="293"/>
      <c r="R337" s="293"/>
      <c r="S337" s="293"/>
      <c r="T337" s="293"/>
      <c r="U337" s="293"/>
      <c r="V337" s="293"/>
      <c r="W337" s="293"/>
      <c r="X337" s="293"/>
      <c r="Y337" s="293"/>
      <c r="Z337" s="293"/>
      <c r="AA337" s="293"/>
      <c r="AB337" s="293"/>
      <c r="AC337" s="293"/>
      <c r="AD337" s="293"/>
      <c r="AE337" s="293"/>
      <c r="AF337" s="293"/>
      <c r="AG337" s="293"/>
      <c r="AH337" s="293"/>
      <c r="AI337" s="293"/>
      <c r="AJ337" s="293"/>
      <c r="AK337" s="293"/>
      <c r="AL337" s="293"/>
      <c r="AM337" s="293"/>
      <c r="AN337" s="293"/>
      <c r="AO337" s="293"/>
      <c r="AP337" s="293"/>
      <c r="AQ337" s="293"/>
      <c r="AR337" s="293"/>
      <c r="AS337" s="293"/>
      <c r="AT337" s="293"/>
      <c r="AU337" s="293"/>
      <c r="AV337" s="293"/>
      <c r="AW337" s="293"/>
      <c r="AX337" s="293"/>
      <c r="AY337" s="293"/>
      <c r="AZ337" s="293"/>
      <c r="BA337" s="293"/>
      <c r="BB337" s="293"/>
      <c r="BC337" s="293"/>
      <c r="BD337" s="293"/>
      <c r="BE337" s="293"/>
      <c r="BF337" s="293"/>
      <c r="BG337" s="293"/>
      <c r="BH337" s="293"/>
      <c r="BI337" s="293"/>
      <c r="BJ337" s="293"/>
      <c r="BK337" s="293"/>
      <c r="BL337" s="293"/>
      <c r="BM337" s="293"/>
      <c r="BN337" s="293"/>
      <c r="BO337" s="293"/>
      <c r="BP337" s="293"/>
      <c r="BQ337" s="293"/>
      <c r="BR337" s="293"/>
      <c r="BS337" s="293"/>
      <c r="BT337" s="293"/>
      <c r="BU337" s="293"/>
      <c r="BV337" s="293"/>
      <c r="BW337" s="293"/>
      <c r="BX337" s="293"/>
      <c r="BY337" s="293"/>
      <c r="BZ337" s="293"/>
      <c r="CA337" s="293"/>
      <c r="CB337" s="293"/>
      <c r="CC337" s="293"/>
      <c r="CD337" s="293"/>
      <c r="CE337" s="293"/>
      <c r="CF337" s="293"/>
      <c r="CG337" s="293"/>
      <c r="CH337" s="293"/>
      <c r="CI337" s="293"/>
      <c r="CJ337" s="293"/>
      <c r="CK337" s="293"/>
      <c r="CL337" s="293"/>
      <c r="CM337" s="293"/>
      <c r="CN337" s="293"/>
      <c r="CO337" s="293"/>
      <c r="CP337" s="293"/>
      <c r="CQ337" s="293"/>
      <c r="CR337" s="293"/>
      <c r="CS337" s="293"/>
      <c r="CT337" s="293"/>
      <c r="CU337" s="293"/>
      <c r="CV337" s="293"/>
      <c r="CW337" s="293"/>
      <c r="CX337" s="293"/>
      <c r="CY337" s="293"/>
      <c r="CZ337" s="293"/>
      <c r="DA337" s="293"/>
      <c r="DB337" s="293"/>
      <c r="DC337" s="293"/>
      <c r="DD337" s="171" t="b">
        <f t="shared" si="25"/>
        <v>1</v>
      </c>
    </row>
    <row r="338" spans="13:108" x14ac:dyDescent="0.25">
      <c r="M338" s="293"/>
      <c r="N338" s="293"/>
      <c r="O338" s="293"/>
      <c r="P338" s="293"/>
      <c r="Q338" s="293"/>
      <c r="R338" s="293"/>
      <c r="S338" s="293"/>
      <c r="T338" s="293"/>
      <c r="U338" s="293"/>
      <c r="V338" s="293"/>
      <c r="W338" s="293"/>
      <c r="X338" s="293"/>
      <c r="Y338" s="293"/>
      <c r="Z338" s="293"/>
      <c r="AA338" s="293"/>
      <c r="AB338" s="293"/>
      <c r="AC338" s="293"/>
      <c r="AD338" s="293"/>
      <c r="AE338" s="293"/>
      <c r="AF338" s="293"/>
      <c r="AG338" s="293"/>
      <c r="AH338" s="293"/>
      <c r="AI338" s="293"/>
      <c r="AJ338" s="293"/>
      <c r="AK338" s="293"/>
      <c r="AL338" s="293"/>
      <c r="AM338" s="293"/>
      <c r="AN338" s="293"/>
      <c r="AO338" s="293"/>
      <c r="AP338" s="293"/>
      <c r="AQ338" s="293"/>
      <c r="AR338" s="293"/>
      <c r="AS338" s="293"/>
      <c r="AT338" s="293"/>
      <c r="AU338" s="293"/>
      <c r="AV338" s="293"/>
      <c r="AW338" s="293"/>
      <c r="AX338" s="293"/>
      <c r="AY338" s="293"/>
      <c r="AZ338" s="293"/>
      <c r="BA338" s="293"/>
      <c r="BB338" s="293"/>
      <c r="BC338" s="293"/>
      <c r="BD338" s="293"/>
      <c r="BE338" s="293"/>
      <c r="BF338" s="293"/>
      <c r="BG338" s="293"/>
      <c r="BH338" s="293"/>
      <c r="BI338" s="293"/>
      <c r="BJ338" s="293"/>
      <c r="BK338" s="293"/>
      <c r="BL338" s="293"/>
      <c r="BM338" s="293"/>
      <c r="BN338" s="293"/>
      <c r="BO338" s="293"/>
      <c r="BP338" s="293"/>
      <c r="BQ338" s="293"/>
      <c r="BR338" s="293"/>
      <c r="BS338" s="293"/>
      <c r="BT338" s="293"/>
      <c r="BU338" s="293"/>
      <c r="BV338" s="293"/>
      <c r="BW338" s="293"/>
      <c r="BX338" s="293"/>
      <c r="BY338" s="293"/>
      <c r="BZ338" s="293"/>
      <c r="CA338" s="293"/>
      <c r="CB338" s="293"/>
      <c r="CC338" s="293"/>
      <c r="CD338" s="293"/>
      <c r="CE338" s="293"/>
      <c r="CF338" s="293"/>
      <c r="CG338" s="293"/>
      <c r="CH338" s="293"/>
      <c r="CI338" s="293"/>
      <c r="CJ338" s="293"/>
      <c r="CK338" s="293"/>
      <c r="CL338" s="293"/>
      <c r="CM338" s="293"/>
      <c r="CN338" s="293"/>
      <c r="CO338" s="293"/>
      <c r="CP338" s="293"/>
      <c r="CQ338" s="293"/>
      <c r="CR338" s="293"/>
      <c r="CS338" s="293"/>
      <c r="CT338" s="293"/>
      <c r="CU338" s="293"/>
      <c r="CV338" s="293"/>
      <c r="CW338" s="293"/>
      <c r="CX338" s="293"/>
      <c r="CY338" s="293"/>
      <c r="CZ338" s="293"/>
      <c r="DA338" s="293"/>
      <c r="DB338" s="293"/>
      <c r="DC338" s="293"/>
      <c r="DD338" s="171" t="b">
        <f t="shared" si="25"/>
        <v>1</v>
      </c>
    </row>
    <row r="339" spans="13:108" x14ac:dyDescent="0.25">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293"/>
      <c r="CD339" s="293"/>
      <c r="CE339" s="293"/>
      <c r="CF339" s="293"/>
      <c r="CG339" s="293"/>
      <c r="CH339" s="293"/>
      <c r="CI339" s="293"/>
      <c r="CJ339" s="293"/>
      <c r="CK339" s="293"/>
      <c r="CL339" s="293"/>
      <c r="CM339" s="293"/>
      <c r="CN339" s="293"/>
      <c r="CO339" s="293"/>
      <c r="CP339" s="293"/>
      <c r="CQ339" s="293"/>
      <c r="CR339" s="293"/>
      <c r="CS339" s="293"/>
      <c r="CT339" s="293"/>
      <c r="CU339" s="293"/>
      <c r="CV339" s="293"/>
      <c r="CW339" s="293"/>
      <c r="CX339" s="293"/>
      <c r="CY339" s="293"/>
      <c r="CZ339" s="293"/>
      <c r="DA339" s="293"/>
      <c r="DB339" s="293"/>
      <c r="DC339" s="293"/>
      <c r="DD339" s="171" t="b">
        <f t="shared" si="25"/>
        <v>1</v>
      </c>
    </row>
    <row r="340" spans="13:108" x14ac:dyDescent="0.25">
      <c r="M340" s="293"/>
      <c r="N340" s="293"/>
      <c r="O340" s="293"/>
      <c r="P340" s="293"/>
      <c r="Q340" s="293"/>
      <c r="R340" s="293"/>
      <c r="S340" s="293"/>
      <c r="T340" s="293"/>
      <c r="U340" s="293"/>
      <c r="V340" s="293"/>
      <c r="W340" s="293"/>
      <c r="X340" s="293"/>
      <c r="Y340" s="293"/>
      <c r="Z340" s="293"/>
      <c r="AA340" s="293"/>
      <c r="AB340" s="293"/>
      <c r="AC340" s="293"/>
      <c r="AD340" s="293"/>
      <c r="AE340" s="293"/>
      <c r="AF340" s="293"/>
      <c r="AG340" s="293"/>
      <c r="AH340" s="293"/>
      <c r="AI340" s="293"/>
      <c r="AJ340" s="293"/>
      <c r="AK340" s="293"/>
      <c r="AL340" s="293"/>
      <c r="AM340" s="293"/>
      <c r="AN340" s="293"/>
      <c r="AO340" s="293"/>
      <c r="AP340" s="293"/>
      <c r="AQ340" s="293"/>
      <c r="AR340" s="293"/>
      <c r="AS340" s="293"/>
      <c r="AT340" s="293"/>
      <c r="AU340" s="293"/>
      <c r="AV340" s="293"/>
      <c r="AW340" s="293"/>
      <c r="AX340" s="293"/>
      <c r="AY340" s="293"/>
      <c r="AZ340" s="293"/>
      <c r="BA340" s="293"/>
      <c r="BB340" s="293"/>
      <c r="BC340" s="293"/>
      <c r="BD340" s="293"/>
      <c r="BE340" s="293"/>
      <c r="BF340" s="293"/>
      <c r="BG340" s="293"/>
      <c r="BH340" s="293"/>
      <c r="BI340" s="293"/>
      <c r="BJ340" s="293"/>
      <c r="BK340" s="293"/>
      <c r="BL340" s="293"/>
      <c r="BM340" s="293"/>
      <c r="BN340" s="293"/>
      <c r="BO340" s="293"/>
      <c r="BP340" s="293"/>
      <c r="BQ340" s="293"/>
      <c r="BR340" s="293"/>
      <c r="BS340" s="293"/>
      <c r="BT340" s="293"/>
      <c r="BU340" s="293"/>
      <c r="BV340" s="293"/>
      <c r="BW340" s="293"/>
      <c r="BX340" s="293"/>
      <c r="BY340" s="293"/>
      <c r="BZ340" s="293"/>
      <c r="CA340" s="293"/>
      <c r="CB340" s="293"/>
      <c r="CC340" s="293"/>
      <c r="CD340" s="293"/>
      <c r="CE340" s="293"/>
      <c r="CF340" s="293"/>
      <c r="CG340" s="293"/>
      <c r="CH340" s="293"/>
      <c r="CI340" s="293"/>
      <c r="CJ340" s="293"/>
      <c r="CK340" s="293"/>
      <c r="CL340" s="293"/>
      <c r="CM340" s="293"/>
      <c r="CN340" s="293"/>
      <c r="CO340" s="293"/>
      <c r="CP340" s="293"/>
      <c r="CQ340" s="293"/>
      <c r="CR340" s="293"/>
      <c r="CS340" s="293"/>
      <c r="CT340" s="293"/>
      <c r="CU340" s="293"/>
      <c r="CV340" s="293"/>
      <c r="CW340" s="293"/>
      <c r="CX340" s="293"/>
      <c r="CY340" s="293"/>
      <c r="CZ340" s="293"/>
      <c r="DA340" s="293"/>
      <c r="DB340" s="293"/>
      <c r="DC340" s="293"/>
      <c r="DD340" s="171" t="b">
        <f t="shared" si="25"/>
        <v>1</v>
      </c>
    </row>
    <row r="341" spans="13:108" x14ac:dyDescent="0.25">
      <c r="M341" s="293"/>
      <c r="N341" s="293"/>
      <c r="O341" s="293"/>
      <c r="P341" s="293"/>
      <c r="Q341" s="293"/>
      <c r="R341" s="293"/>
      <c r="S341" s="293"/>
      <c r="T341" s="293"/>
      <c r="U341" s="293"/>
      <c r="V341" s="293"/>
      <c r="W341" s="293"/>
      <c r="X341" s="293"/>
      <c r="Y341" s="293"/>
      <c r="Z341" s="293"/>
      <c r="AA341" s="293"/>
      <c r="AB341" s="293"/>
      <c r="AC341" s="293"/>
      <c r="AD341" s="293"/>
      <c r="AE341" s="293"/>
      <c r="AF341" s="293"/>
      <c r="AG341" s="293"/>
      <c r="AH341" s="293"/>
      <c r="AI341" s="293"/>
      <c r="AJ341" s="293"/>
      <c r="AK341" s="293"/>
      <c r="AL341" s="293"/>
      <c r="AM341" s="293"/>
      <c r="AN341" s="293"/>
      <c r="AO341" s="293"/>
      <c r="AP341" s="293"/>
      <c r="AQ341" s="293"/>
      <c r="AR341" s="293"/>
      <c r="AS341" s="293"/>
      <c r="AT341" s="293"/>
      <c r="AU341" s="293"/>
      <c r="AV341" s="293"/>
      <c r="AW341" s="293"/>
      <c r="AX341" s="293"/>
      <c r="AY341" s="293"/>
      <c r="AZ341" s="293"/>
      <c r="BA341" s="293"/>
      <c r="BB341" s="293"/>
      <c r="BC341" s="293"/>
      <c r="BD341" s="293"/>
      <c r="BE341" s="293"/>
      <c r="BF341" s="293"/>
      <c r="BG341" s="293"/>
      <c r="BH341" s="293"/>
      <c r="BI341" s="293"/>
      <c r="BJ341" s="293"/>
      <c r="BK341" s="293"/>
      <c r="BL341" s="293"/>
      <c r="BM341" s="293"/>
      <c r="BN341" s="293"/>
      <c r="BO341" s="293"/>
      <c r="BP341" s="293"/>
      <c r="BQ341" s="293"/>
      <c r="BR341" s="293"/>
      <c r="BS341" s="293"/>
      <c r="BT341" s="293"/>
      <c r="BU341" s="293"/>
      <c r="BV341" s="293"/>
      <c r="BW341" s="293"/>
      <c r="BX341" s="293"/>
      <c r="BY341" s="293"/>
      <c r="BZ341" s="293"/>
      <c r="CA341" s="293"/>
      <c r="CB341" s="293"/>
      <c r="CC341" s="293"/>
      <c r="CD341" s="293"/>
      <c r="CE341" s="293"/>
      <c r="CF341" s="293"/>
      <c r="CG341" s="293"/>
      <c r="CH341" s="293"/>
      <c r="CI341" s="293"/>
      <c r="CJ341" s="293"/>
      <c r="CK341" s="293"/>
      <c r="CL341" s="293"/>
      <c r="CM341" s="293"/>
      <c r="CN341" s="293"/>
      <c r="CO341" s="293"/>
      <c r="CP341" s="293"/>
      <c r="CQ341" s="293"/>
      <c r="CR341" s="293"/>
      <c r="CS341" s="293"/>
      <c r="CT341" s="293"/>
      <c r="CU341" s="293"/>
      <c r="CV341" s="293"/>
      <c r="CW341" s="293"/>
      <c r="CX341" s="293"/>
      <c r="CY341" s="293"/>
      <c r="CZ341" s="293"/>
      <c r="DA341" s="293"/>
      <c r="DB341" s="293"/>
      <c r="DC341" s="293"/>
      <c r="DD341" s="171" t="b">
        <f t="shared" si="25"/>
        <v>1</v>
      </c>
    </row>
    <row r="342" spans="13:108" x14ac:dyDescent="0.25">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c r="CC342" s="293"/>
      <c r="CD342" s="293"/>
      <c r="CE342" s="293"/>
      <c r="CF342" s="293"/>
      <c r="CG342" s="293"/>
      <c r="CH342" s="293"/>
      <c r="CI342" s="293"/>
      <c r="CJ342" s="293"/>
      <c r="CK342" s="293"/>
      <c r="CL342" s="293"/>
      <c r="CM342" s="293"/>
      <c r="CN342" s="293"/>
      <c r="CO342" s="293"/>
      <c r="CP342" s="293"/>
      <c r="CQ342" s="293"/>
      <c r="CR342" s="293"/>
      <c r="CS342" s="293"/>
      <c r="CT342" s="293"/>
      <c r="CU342" s="293"/>
      <c r="CV342" s="293"/>
      <c r="CW342" s="293"/>
      <c r="CX342" s="293"/>
      <c r="CY342" s="293"/>
      <c r="CZ342" s="293"/>
      <c r="DA342" s="293"/>
      <c r="DB342" s="293"/>
      <c r="DC342" s="293"/>
      <c r="DD342" s="171" t="b">
        <f t="shared" si="25"/>
        <v>1</v>
      </c>
    </row>
    <row r="343" spans="13:108" x14ac:dyDescent="0.25">
      <c r="M343" s="293"/>
      <c r="N343" s="293"/>
      <c r="O343" s="293"/>
      <c r="P343" s="293"/>
      <c r="Q343" s="293"/>
      <c r="R343" s="293"/>
      <c r="S343" s="293"/>
      <c r="T343" s="293"/>
      <c r="U343" s="293"/>
      <c r="V343" s="293"/>
      <c r="W343" s="293"/>
      <c r="X343" s="293"/>
      <c r="Y343" s="293"/>
      <c r="Z343" s="293"/>
      <c r="AA343" s="293"/>
      <c r="AB343" s="293"/>
      <c r="AC343" s="293"/>
      <c r="AD343" s="293"/>
      <c r="AE343" s="293"/>
      <c r="AF343" s="293"/>
      <c r="AG343" s="293"/>
      <c r="AH343" s="293"/>
      <c r="AI343" s="293"/>
      <c r="AJ343" s="293"/>
      <c r="AK343" s="293"/>
      <c r="AL343" s="293"/>
      <c r="AM343" s="293"/>
      <c r="AN343" s="293"/>
      <c r="AO343" s="293"/>
      <c r="AP343" s="293"/>
      <c r="AQ343" s="293"/>
      <c r="AR343" s="293"/>
      <c r="AS343" s="293"/>
      <c r="AT343" s="293"/>
      <c r="AU343" s="293"/>
      <c r="AV343" s="293"/>
      <c r="AW343" s="293"/>
      <c r="AX343" s="293"/>
      <c r="AY343" s="293"/>
      <c r="AZ343" s="293"/>
      <c r="BA343" s="293"/>
      <c r="BB343" s="293"/>
      <c r="BC343" s="293"/>
      <c r="BD343" s="293"/>
      <c r="BE343" s="293"/>
      <c r="BF343" s="293"/>
      <c r="BG343" s="293"/>
      <c r="BH343" s="293"/>
      <c r="BI343" s="293"/>
      <c r="BJ343" s="293"/>
      <c r="BK343" s="293"/>
      <c r="BL343" s="293"/>
      <c r="BM343" s="293"/>
      <c r="BN343" s="293"/>
      <c r="BO343" s="293"/>
      <c r="BP343" s="293"/>
      <c r="BQ343" s="293"/>
      <c r="BR343" s="293"/>
      <c r="BS343" s="293"/>
      <c r="BT343" s="293"/>
      <c r="BU343" s="293"/>
      <c r="BV343" s="293"/>
      <c r="BW343" s="293"/>
      <c r="BX343" s="293"/>
      <c r="BY343" s="293"/>
      <c r="BZ343" s="293"/>
      <c r="CA343" s="293"/>
      <c r="CB343" s="293"/>
      <c r="CC343" s="293"/>
      <c r="CD343" s="293"/>
      <c r="CE343" s="293"/>
      <c r="CF343" s="293"/>
      <c r="CG343" s="293"/>
      <c r="CH343" s="293"/>
      <c r="CI343" s="293"/>
      <c r="CJ343" s="293"/>
      <c r="CK343" s="293"/>
      <c r="CL343" s="293"/>
      <c r="CM343" s="293"/>
      <c r="CN343" s="293"/>
      <c r="CO343" s="293"/>
      <c r="CP343" s="293"/>
      <c r="CQ343" s="293"/>
      <c r="CR343" s="293"/>
      <c r="CS343" s="293"/>
      <c r="CT343" s="293"/>
      <c r="CU343" s="293"/>
      <c r="CV343" s="293"/>
      <c r="CW343" s="293"/>
      <c r="CX343" s="293"/>
      <c r="CY343" s="293"/>
      <c r="CZ343" s="293"/>
      <c r="DA343" s="293"/>
      <c r="DB343" s="293"/>
      <c r="DC343" s="293"/>
      <c r="DD343" s="171" t="b">
        <f t="shared" si="25"/>
        <v>1</v>
      </c>
    </row>
    <row r="344" spans="13:108" x14ac:dyDescent="0.25">
      <c r="M344" s="293"/>
      <c r="N344" s="293"/>
      <c r="O344" s="293"/>
      <c r="P344" s="293"/>
      <c r="Q344" s="293"/>
      <c r="R344" s="293"/>
      <c r="S344" s="293"/>
      <c r="T344" s="293"/>
      <c r="U344" s="293"/>
      <c r="V344" s="293"/>
      <c r="W344" s="293"/>
      <c r="X344" s="293"/>
      <c r="Y344" s="293"/>
      <c r="Z344" s="293"/>
      <c r="AA344" s="293"/>
      <c r="AB344" s="293"/>
      <c r="AC344" s="293"/>
      <c r="AD344" s="293"/>
      <c r="AE344" s="293"/>
      <c r="AF344" s="293"/>
      <c r="AG344" s="293"/>
      <c r="AH344" s="293"/>
      <c r="AI344" s="293"/>
      <c r="AJ344" s="293"/>
      <c r="AK344" s="293"/>
      <c r="AL344" s="293"/>
      <c r="AM344" s="293"/>
      <c r="AN344" s="293"/>
      <c r="AO344" s="293"/>
      <c r="AP344" s="293"/>
      <c r="AQ344" s="293"/>
      <c r="AR344" s="293"/>
      <c r="AS344" s="293"/>
      <c r="AT344" s="293"/>
      <c r="AU344" s="293"/>
      <c r="AV344" s="293"/>
      <c r="AW344" s="293"/>
      <c r="AX344" s="293"/>
      <c r="AY344" s="293"/>
      <c r="AZ344" s="293"/>
      <c r="BA344" s="293"/>
      <c r="BB344" s="293"/>
      <c r="BC344" s="293"/>
      <c r="BD344" s="293"/>
      <c r="BE344" s="293"/>
      <c r="BF344" s="293"/>
      <c r="BG344" s="293"/>
      <c r="BH344" s="293"/>
      <c r="BI344" s="293"/>
      <c r="BJ344" s="293"/>
      <c r="BK344" s="293"/>
      <c r="BL344" s="293"/>
      <c r="BM344" s="293"/>
      <c r="BN344" s="293"/>
      <c r="BO344" s="293"/>
      <c r="BP344" s="293"/>
      <c r="BQ344" s="293"/>
      <c r="BR344" s="293"/>
      <c r="BS344" s="293"/>
      <c r="BT344" s="293"/>
      <c r="BU344" s="293"/>
      <c r="BV344" s="293"/>
      <c r="BW344" s="293"/>
      <c r="BX344" s="293"/>
      <c r="BY344" s="293"/>
      <c r="BZ344" s="293"/>
      <c r="CA344" s="293"/>
      <c r="CB344" s="293"/>
      <c r="CC344" s="293"/>
      <c r="CD344" s="293"/>
      <c r="CE344" s="293"/>
      <c r="CF344" s="293"/>
      <c r="CG344" s="293"/>
      <c r="CH344" s="293"/>
      <c r="CI344" s="293"/>
      <c r="CJ344" s="293"/>
      <c r="CK344" s="293"/>
      <c r="CL344" s="293"/>
      <c r="CM344" s="293"/>
      <c r="CN344" s="293"/>
      <c r="CO344" s="293"/>
      <c r="CP344" s="293"/>
      <c r="CQ344" s="293"/>
      <c r="CR344" s="293"/>
      <c r="CS344" s="293"/>
      <c r="CT344" s="293"/>
      <c r="CU344" s="293"/>
      <c r="CV344" s="293"/>
      <c r="CW344" s="293"/>
      <c r="CX344" s="293"/>
      <c r="CY344" s="293"/>
      <c r="CZ344" s="293"/>
      <c r="DA344" s="293"/>
      <c r="DB344" s="293"/>
      <c r="DC344" s="293"/>
      <c r="DD344" s="171" t="b">
        <f t="shared" si="25"/>
        <v>1</v>
      </c>
    </row>
    <row r="345" spans="13:108" x14ac:dyDescent="0.25">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293"/>
      <c r="CD345" s="293"/>
      <c r="CE345" s="293"/>
      <c r="CF345" s="293"/>
      <c r="CG345" s="293"/>
      <c r="CH345" s="293"/>
      <c r="CI345" s="293"/>
      <c r="CJ345" s="293"/>
      <c r="CK345" s="293"/>
      <c r="CL345" s="293"/>
      <c r="CM345" s="293"/>
      <c r="CN345" s="293"/>
      <c r="CO345" s="293"/>
      <c r="CP345" s="293"/>
      <c r="CQ345" s="293"/>
      <c r="CR345" s="293"/>
      <c r="CS345" s="293"/>
      <c r="CT345" s="293"/>
      <c r="CU345" s="293"/>
      <c r="CV345" s="293"/>
      <c r="CW345" s="293"/>
      <c r="CX345" s="293"/>
      <c r="CY345" s="293"/>
      <c r="CZ345" s="293"/>
      <c r="DA345" s="293"/>
      <c r="DB345" s="293"/>
      <c r="DC345" s="293"/>
      <c r="DD345" s="171" t="b">
        <f t="shared" si="25"/>
        <v>1</v>
      </c>
    </row>
    <row r="346" spans="13:108" x14ac:dyDescent="0.25">
      <c r="M346" s="293"/>
      <c r="N346" s="293"/>
      <c r="O346" s="293"/>
      <c r="P346" s="293"/>
      <c r="Q346" s="293"/>
      <c r="R346" s="293"/>
      <c r="S346" s="293"/>
      <c r="T346" s="293"/>
      <c r="U346" s="293"/>
      <c r="V346" s="293"/>
      <c r="W346" s="293"/>
      <c r="X346" s="293"/>
      <c r="Y346" s="293"/>
      <c r="Z346" s="293"/>
      <c r="AA346" s="293"/>
      <c r="AB346" s="293"/>
      <c r="AC346" s="293"/>
      <c r="AD346" s="293"/>
      <c r="AE346" s="293"/>
      <c r="AF346" s="293"/>
      <c r="AG346" s="293"/>
      <c r="AH346" s="293"/>
      <c r="AI346" s="293"/>
      <c r="AJ346" s="293"/>
      <c r="AK346" s="293"/>
      <c r="AL346" s="293"/>
      <c r="AM346" s="293"/>
      <c r="AN346" s="293"/>
      <c r="AO346" s="293"/>
      <c r="AP346" s="293"/>
      <c r="AQ346" s="293"/>
      <c r="AR346" s="293"/>
      <c r="AS346" s="293"/>
      <c r="AT346" s="293"/>
      <c r="AU346" s="293"/>
      <c r="AV346" s="293"/>
      <c r="AW346" s="293"/>
      <c r="AX346" s="293"/>
      <c r="AY346" s="293"/>
      <c r="AZ346" s="293"/>
      <c r="BA346" s="293"/>
      <c r="BB346" s="293"/>
      <c r="BC346" s="293"/>
      <c r="BD346" s="293"/>
      <c r="BE346" s="293"/>
      <c r="BF346" s="293"/>
      <c r="BG346" s="293"/>
      <c r="BH346" s="293"/>
      <c r="BI346" s="293"/>
      <c r="BJ346" s="293"/>
      <c r="BK346" s="293"/>
      <c r="BL346" s="293"/>
      <c r="BM346" s="293"/>
      <c r="BN346" s="293"/>
      <c r="BO346" s="293"/>
      <c r="BP346" s="293"/>
      <c r="BQ346" s="293"/>
      <c r="BR346" s="293"/>
      <c r="BS346" s="293"/>
      <c r="BT346" s="293"/>
      <c r="BU346" s="293"/>
      <c r="BV346" s="293"/>
      <c r="BW346" s="293"/>
      <c r="BX346" s="293"/>
      <c r="BY346" s="293"/>
      <c r="BZ346" s="293"/>
      <c r="CA346" s="293"/>
      <c r="CB346" s="293"/>
      <c r="CC346" s="293"/>
      <c r="CD346" s="293"/>
      <c r="CE346" s="293"/>
      <c r="CF346" s="293"/>
      <c r="CG346" s="293"/>
      <c r="CH346" s="293"/>
      <c r="CI346" s="293"/>
      <c r="CJ346" s="293"/>
      <c r="CK346" s="293"/>
      <c r="CL346" s="293"/>
      <c r="CM346" s="293"/>
      <c r="CN346" s="293"/>
      <c r="CO346" s="293"/>
      <c r="CP346" s="293"/>
      <c r="CQ346" s="293"/>
      <c r="CR346" s="293"/>
      <c r="CS346" s="293"/>
      <c r="CT346" s="293"/>
      <c r="CU346" s="293"/>
      <c r="CV346" s="293"/>
      <c r="CW346" s="293"/>
      <c r="CX346" s="293"/>
      <c r="CY346" s="293"/>
      <c r="CZ346" s="293"/>
      <c r="DA346" s="293"/>
      <c r="DB346" s="293"/>
      <c r="DC346" s="293"/>
      <c r="DD346" s="171" t="b">
        <f t="shared" si="25"/>
        <v>1</v>
      </c>
    </row>
    <row r="347" spans="13:108" x14ac:dyDescent="0.25">
      <c r="M347" s="293"/>
      <c r="N347" s="293"/>
      <c r="O347" s="293"/>
      <c r="P347" s="293"/>
      <c r="Q347" s="293"/>
      <c r="R347" s="293"/>
      <c r="S347" s="293"/>
      <c r="T347" s="293"/>
      <c r="U347" s="293"/>
      <c r="V347" s="293"/>
      <c r="W347" s="293"/>
      <c r="X347" s="293"/>
      <c r="Y347" s="293"/>
      <c r="Z347" s="293"/>
      <c r="AA347" s="293"/>
      <c r="AB347" s="293"/>
      <c r="AC347" s="293"/>
      <c r="AD347" s="293"/>
      <c r="AE347" s="293"/>
      <c r="AF347" s="293"/>
      <c r="AG347" s="293"/>
      <c r="AH347" s="293"/>
      <c r="AI347" s="293"/>
      <c r="AJ347" s="293"/>
      <c r="AK347" s="293"/>
      <c r="AL347" s="293"/>
      <c r="AM347" s="293"/>
      <c r="AN347" s="293"/>
      <c r="AO347" s="293"/>
      <c r="AP347" s="293"/>
      <c r="AQ347" s="293"/>
      <c r="AR347" s="293"/>
      <c r="AS347" s="293"/>
      <c r="AT347" s="293"/>
      <c r="AU347" s="293"/>
      <c r="AV347" s="293"/>
      <c r="AW347" s="293"/>
      <c r="AX347" s="293"/>
      <c r="AY347" s="293"/>
      <c r="AZ347" s="293"/>
      <c r="BA347" s="293"/>
      <c r="BB347" s="293"/>
      <c r="BC347" s="293"/>
      <c r="BD347" s="293"/>
      <c r="BE347" s="293"/>
      <c r="BF347" s="293"/>
      <c r="BG347" s="293"/>
      <c r="BH347" s="293"/>
      <c r="BI347" s="293"/>
      <c r="BJ347" s="293"/>
      <c r="BK347" s="293"/>
      <c r="BL347" s="293"/>
      <c r="BM347" s="293"/>
      <c r="BN347" s="293"/>
      <c r="BO347" s="293"/>
      <c r="BP347" s="293"/>
      <c r="BQ347" s="293"/>
      <c r="BR347" s="293"/>
      <c r="BS347" s="293"/>
      <c r="BT347" s="293"/>
      <c r="BU347" s="293"/>
      <c r="BV347" s="293"/>
      <c r="BW347" s="293"/>
      <c r="BX347" s="293"/>
      <c r="BY347" s="293"/>
      <c r="BZ347" s="293"/>
      <c r="CA347" s="293"/>
      <c r="CB347" s="293"/>
      <c r="CC347" s="293"/>
      <c r="CD347" s="293"/>
      <c r="CE347" s="293"/>
      <c r="CF347" s="293"/>
      <c r="CG347" s="293"/>
      <c r="CH347" s="293"/>
      <c r="CI347" s="293"/>
      <c r="CJ347" s="293"/>
      <c r="CK347" s="293"/>
      <c r="CL347" s="293"/>
      <c r="CM347" s="293"/>
      <c r="CN347" s="293"/>
      <c r="CO347" s="293"/>
      <c r="CP347" s="293"/>
      <c r="CQ347" s="293"/>
      <c r="CR347" s="293"/>
      <c r="CS347" s="293"/>
      <c r="CT347" s="293"/>
      <c r="CU347" s="293"/>
      <c r="CV347" s="293"/>
      <c r="CW347" s="293"/>
      <c r="CX347" s="293"/>
      <c r="CY347" s="293"/>
      <c r="CZ347" s="293"/>
      <c r="DA347" s="293"/>
      <c r="DB347" s="293"/>
      <c r="DC347" s="293"/>
      <c r="DD347" s="171" t="b">
        <f t="shared" si="25"/>
        <v>1</v>
      </c>
    </row>
    <row r="348" spans="13:108" x14ac:dyDescent="0.25">
      <c r="M348" s="293"/>
      <c r="N348" s="293"/>
      <c r="O348" s="293"/>
      <c r="P348" s="293"/>
      <c r="Q348" s="293"/>
      <c r="R348" s="293"/>
      <c r="S348" s="293"/>
      <c r="T348" s="293"/>
      <c r="U348" s="293"/>
      <c r="V348" s="293"/>
      <c r="W348" s="293"/>
      <c r="X348" s="293"/>
      <c r="Y348" s="293"/>
      <c r="Z348" s="293"/>
      <c r="AA348" s="293"/>
      <c r="AB348" s="293"/>
      <c r="AC348" s="293"/>
      <c r="AD348" s="293"/>
      <c r="AE348" s="293"/>
      <c r="AF348" s="293"/>
      <c r="AG348" s="293"/>
      <c r="AH348" s="293"/>
      <c r="AI348" s="293"/>
      <c r="AJ348" s="293"/>
      <c r="AK348" s="293"/>
      <c r="AL348" s="293"/>
      <c r="AM348" s="293"/>
      <c r="AN348" s="293"/>
      <c r="AO348" s="293"/>
      <c r="AP348" s="293"/>
      <c r="AQ348" s="293"/>
      <c r="AR348" s="293"/>
      <c r="AS348" s="293"/>
      <c r="AT348" s="293"/>
      <c r="AU348" s="293"/>
      <c r="AV348" s="293"/>
      <c r="AW348" s="293"/>
      <c r="AX348" s="293"/>
      <c r="AY348" s="293"/>
      <c r="AZ348" s="293"/>
      <c r="BA348" s="293"/>
      <c r="BB348" s="293"/>
      <c r="BC348" s="293"/>
      <c r="BD348" s="293"/>
      <c r="BE348" s="293"/>
      <c r="BF348" s="293"/>
      <c r="BG348" s="293"/>
      <c r="BH348" s="293"/>
      <c r="BI348" s="293"/>
      <c r="BJ348" s="293"/>
      <c r="BK348" s="293"/>
      <c r="BL348" s="293"/>
      <c r="BM348" s="293"/>
      <c r="BN348" s="293"/>
      <c r="BO348" s="293"/>
      <c r="BP348" s="293"/>
      <c r="BQ348" s="293"/>
      <c r="BR348" s="293"/>
      <c r="BS348" s="293"/>
      <c r="BT348" s="293"/>
      <c r="BU348" s="293"/>
      <c r="BV348" s="293"/>
      <c r="BW348" s="293"/>
      <c r="BX348" s="293"/>
      <c r="BY348" s="293"/>
      <c r="BZ348" s="293"/>
      <c r="CA348" s="293"/>
      <c r="CB348" s="293"/>
      <c r="CC348" s="293"/>
      <c r="CD348" s="293"/>
      <c r="CE348" s="293"/>
      <c r="CF348" s="293"/>
      <c r="CG348" s="293"/>
      <c r="CH348" s="293"/>
      <c r="CI348" s="293"/>
      <c r="CJ348" s="293"/>
      <c r="CK348" s="293"/>
      <c r="CL348" s="293"/>
      <c r="CM348" s="293"/>
      <c r="CN348" s="293"/>
      <c r="CO348" s="293"/>
      <c r="CP348" s="293"/>
      <c r="CQ348" s="293"/>
      <c r="CR348" s="293"/>
      <c r="CS348" s="293"/>
      <c r="CT348" s="293"/>
      <c r="CU348" s="293"/>
      <c r="CV348" s="293"/>
      <c r="CW348" s="293"/>
      <c r="CX348" s="293"/>
      <c r="CY348" s="293"/>
      <c r="CZ348" s="293"/>
      <c r="DA348" s="293"/>
      <c r="DB348" s="293"/>
      <c r="DC348" s="293"/>
      <c r="DD348" s="171" t="b">
        <f t="shared" si="25"/>
        <v>1</v>
      </c>
    </row>
    <row r="349" spans="13:108" x14ac:dyDescent="0.25">
      <c r="M349" s="293"/>
      <c r="N349" s="293"/>
      <c r="O349" s="293"/>
      <c r="P349" s="293"/>
      <c r="Q349" s="293"/>
      <c r="R349" s="293"/>
      <c r="S349" s="293"/>
      <c r="T349" s="293"/>
      <c r="U349" s="293"/>
      <c r="V349" s="293"/>
      <c r="W349" s="293"/>
      <c r="X349" s="293"/>
      <c r="Y349" s="293"/>
      <c r="Z349" s="293"/>
      <c r="AA349" s="293"/>
      <c r="AB349" s="293"/>
      <c r="AC349" s="293"/>
      <c r="AD349" s="293"/>
      <c r="AE349" s="293"/>
      <c r="AF349" s="293"/>
      <c r="AG349" s="293"/>
      <c r="AH349" s="293"/>
      <c r="AI349" s="293"/>
      <c r="AJ349" s="293"/>
      <c r="AK349" s="293"/>
      <c r="AL349" s="293"/>
      <c r="AM349" s="293"/>
      <c r="AN349" s="293"/>
      <c r="AO349" s="293"/>
      <c r="AP349" s="293"/>
      <c r="AQ349" s="293"/>
      <c r="AR349" s="293"/>
      <c r="AS349" s="293"/>
      <c r="AT349" s="293"/>
      <c r="AU349" s="293"/>
      <c r="AV349" s="293"/>
      <c r="AW349" s="293"/>
      <c r="AX349" s="293"/>
      <c r="AY349" s="293"/>
      <c r="AZ349" s="293"/>
      <c r="BA349" s="293"/>
      <c r="BB349" s="293"/>
      <c r="BC349" s="293"/>
      <c r="BD349" s="293"/>
      <c r="BE349" s="293"/>
      <c r="BF349" s="293"/>
      <c r="BG349" s="293"/>
      <c r="BH349" s="293"/>
      <c r="BI349" s="293"/>
      <c r="BJ349" s="293"/>
      <c r="BK349" s="293"/>
      <c r="BL349" s="293"/>
      <c r="BM349" s="293"/>
      <c r="BN349" s="293"/>
      <c r="BO349" s="293"/>
      <c r="BP349" s="293"/>
      <c r="BQ349" s="293"/>
      <c r="BR349" s="293"/>
      <c r="BS349" s="293"/>
      <c r="BT349" s="293"/>
      <c r="BU349" s="293"/>
      <c r="BV349" s="293"/>
      <c r="BW349" s="293"/>
      <c r="BX349" s="293"/>
      <c r="BY349" s="293"/>
      <c r="BZ349" s="293"/>
      <c r="CA349" s="293"/>
      <c r="CB349" s="293"/>
      <c r="CC349" s="293"/>
      <c r="CD349" s="293"/>
      <c r="CE349" s="293"/>
      <c r="CF349" s="293"/>
      <c r="CG349" s="293"/>
      <c r="CH349" s="293"/>
      <c r="CI349" s="293"/>
      <c r="CJ349" s="293"/>
      <c r="CK349" s="293"/>
      <c r="CL349" s="293"/>
      <c r="CM349" s="293"/>
      <c r="CN349" s="293"/>
      <c r="CO349" s="293"/>
      <c r="CP349" s="293"/>
      <c r="CQ349" s="293"/>
      <c r="CR349" s="293"/>
      <c r="CS349" s="293"/>
      <c r="CT349" s="293"/>
      <c r="CU349" s="293"/>
      <c r="CV349" s="293"/>
      <c r="CW349" s="293"/>
      <c r="CX349" s="293"/>
      <c r="CY349" s="293"/>
      <c r="CZ349" s="293"/>
      <c r="DA349" s="293"/>
      <c r="DB349" s="293"/>
      <c r="DC349" s="293"/>
      <c r="DD349" s="171" t="b">
        <f t="shared" si="25"/>
        <v>1</v>
      </c>
    </row>
    <row r="350" spans="13:108" x14ac:dyDescent="0.25">
      <c r="M350" s="293"/>
      <c r="N350" s="293"/>
      <c r="O350" s="293"/>
      <c r="P350" s="293"/>
      <c r="Q350" s="293"/>
      <c r="R350" s="293"/>
      <c r="S350" s="293"/>
      <c r="T350" s="293"/>
      <c r="U350" s="293"/>
      <c r="V350" s="293"/>
      <c r="W350" s="293"/>
      <c r="X350" s="293"/>
      <c r="Y350" s="293"/>
      <c r="Z350" s="293"/>
      <c r="AA350" s="293"/>
      <c r="AB350" s="293"/>
      <c r="AC350" s="293"/>
      <c r="AD350" s="293"/>
      <c r="AE350" s="293"/>
      <c r="AF350" s="293"/>
      <c r="AG350" s="293"/>
      <c r="AH350" s="293"/>
      <c r="AI350" s="293"/>
      <c r="AJ350" s="293"/>
      <c r="AK350" s="293"/>
      <c r="AL350" s="293"/>
      <c r="AM350" s="293"/>
      <c r="AN350" s="293"/>
      <c r="AO350" s="293"/>
      <c r="AP350" s="293"/>
      <c r="AQ350" s="293"/>
      <c r="AR350" s="293"/>
      <c r="AS350" s="293"/>
      <c r="AT350" s="293"/>
      <c r="AU350" s="293"/>
      <c r="AV350" s="293"/>
      <c r="AW350" s="293"/>
      <c r="AX350" s="293"/>
      <c r="AY350" s="293"/>
      <c r="AZ350" s="293"/>
      <c r="BA350" s="293"/>
      <c r="BB350" s="293"/>
      <c r="BC350" s="293"/>
      <c r="BD350" s="293"/>
      <c r="BE350" s="293"/>
      <c r="BF350" s="293"/>
      <c r="BG350" s="293"/>
      <c r="BH350" s="293"/>
      <c r="BI350" s="293"/>
      <c r="BJ350" s="293"/>
      <c r="BK350" s="293"/>
      <c r="BL350" s="293"/>
      <c r="BM350" s="293"/>
      <c r="BN350" s="293"/>
      <c r="BO350" s="293"/>
      <c r="BP350" s="293"/>
      <c r="BQ350" s="293"/>
      <c r="BR350" s="293"/>
      <c r="BS350" s="293"/>
      <c r="BT350" s="293"/>
      <c r="BU350" s="293"/>
      <c r="BV350" s="293"/>
      <c r="BW350" s="293"/>
      <c r="BX350" s="293"/>
      <c r="BY350" s="293"/>
      <c r="BZ350" s="293"/>
      <c r="CA350" s="293"/>
      <c r="CB350" s="293"/>
      <c r="CC350" s="293"/>
      <c r="CD350" s="293"/>
      <c r="CE350" s="293"/>
      <c r="CF350" s="293"/>
      <c r="CG350" s="293"/>
      <c r="CH350" s="293"/>
      <c r="CI350" s="293"/>
      <c r="CJ350" s="293"/>
      <c r="CK350" s="293"/>
      <c r="CL350" s="293"/>
      <c r="CM350" s="293"/>
      <c r="CN350" s="293"/>
      <c r="CO350" s="293"/>
      <c r="CP350" s="293"/>
      <c r="CQ350" s="293"/>
      <c r="CR350" s="293"/>
      <c r="CS350" s="293"/>
      <c r="CT350" s="293"/>
      <c r="CU350" s="293"/>
      <c r="CV350" s="293"/>
      <c r="CW350" s="293"/>
      <c r="CX350" s="293"/>
      <c r="CY350" s="293"/>
      <c r="CZ350" s="293"/>
      <c r="DA350" s="293"/>
      <c r="DB350" s="293"/>
      <c r="DC350" s="293"/>
      <c r="DD350" s="171" t="b">
        <f t="shared" si="25"/>
        <v>1</v>
      </c>
    </row>
    <row r="351" spans="13:108" x14ac:dyDescent="0.25">
      <c r="M351" s="293"/>
      <c r="N351" s="293"/>
      <c r="O351" s="293"/>
      <c r="P351" s="293"/>
      <c r="Q351" s="293"/>
      <c r="R351" s="293"/>
      <c r="S351" s="293"/>
      <c r="T351" s="293"/>
      <c r="U351" s="293"/>
      <c r="V351" s="293"/>
      <c r="W351" s="293"/>
      <c r="X351" s="293"/>
      <c r="Y351" s="293"/>
      <c r="Z351" s="293"/>
      <c r="AA351" s="293"/>
      <c r="AB351" s="293"/>
      <c r="AC351" s="293"/>
      <c r="AD351" s="293"/>
      <c r="AE351" s="293"/>
      <c r="AF351" s="293"/>
      <c r="AG351" s="293"/>
      <c r="AH351" s="293"/>
      <c r="AI351" s="293"/>
      <c r="AJ351" s="293"/>
      <c r="AK351" s="293"/>
      <c r="AL351" s="293"/>
      <c r="AM351" s="293"/>
      <c r="AN351" s="293"/>
      <c r="AO351" s="293"/>
      <c r="AP351" s="293"/>
      <c r="AQ351" s="293"/>
      <c r="AR351" s="293"/>
      <c r="AS351" s="293"/>
      <c r="AT351" s="293"/>
      <c r="AU351" s="293"/>
      <c r="AV351" s="293"/>
      <c r="AW351" s="293"/>
      <c r="AX351" s="293"/>
      <c r="AY351" s="293"/>
      <c r="AZ351" s="293"/>
      <c r="BA351" s="293"/>
      <c r="BB351" s="293"/>
      <c r="BC351" s="293"/>
      <c r="BD351" s="293"/>
      <c r="BE351" s="293"/>
      <c r="BF351" s="293"/>
      <c r="BG351" s="293"/>
      <c r="BH351" s="293"/>
      <c r="BI351" s="293"/>
      <c r="BJ351" s="293"/>
      <c r="BK351" s="293"/>
      <c r="BL351" s="293"/>
      <c r="BM351" s="293"/>
      <c r="BN351" s="293"/>
      <c r="BO351" s="293"/>
      <c r="BP351" s="293"/>
      <c r="BQ351" s="293"/>
      <c r="BR351" s="293"/>
      <c r="BS351" s="293"/>
      <c r="BT351" s="293"/>
      <c r="BU351" s="293"/>
      <c r="BV351" s="293"/>
      <c r="BW351" s="293"/>
      <c r="BX351" s="293"/>
      <c r="BY351" s="293"/>
      <c r="BZ351" s="293"/>
      <c r="CA351" s="293"/>
      <c r="CB351" s="293"/>
      <c r="CC351" s="293"/>
      <c r="CD351" s="293"/>
      <c r="CE351" s="293"/>
      <c r="CF351" s="293"/>
      <c r="CG351" s="293"/>
      <c r="CH351" s="293"/>
      <c r="CI351" s="293"/>
      <c r="CJ351" s="293"/>
      <c r="CK351" s="293"/>
      <c r="CL351" s="293"/>
      <c r="CM351" s="293"/>
      <c r="CN351" s="293"/>
      <c r="CO351" s="293"/>
      <c r="CP351" s="293"/>
      <c r="CQ351" s="293"/>
      <c r="CR351" s="293"/>
      <c r="CS351" s="293"/>
      <c r="CT351" s="293"/>
      <c r="CU351" s="293"/>
      <c r="CV351" s="293"/>
      <c r="CW351" s="293"/>
      <c r="CX351" s="293"/>
      <c r="CY351" s="293"/>
      <c r="CZ351" s="293"/>
      <c r="DA351" s="293"/>
      <c r="DB351" s="293"/>
      <c r="DC351" s="293"/>
      <c r="DD351" s="171" t="b">
        <f t="shared" si="25"/>
        <v>1</v>
      </c>
    </row>
    <row r="352" spans="13:108" x14ac:dyDescent="0.25">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293"/>
      <c r="CD352" s="293"/>
      <c r="CE352" s="293"/>
      <c r="CF352" s="293"/>
      <c r="CG352" s="293"/>
      <c r="CH352" s="293"/>
      <c r="CI352" s="293"/>
      <c r="CJ352" s="293"/>
      <c r="CK352" s="293"/>
      <c r="CL352" s="293"/>
      <c r="CM352" s="293"/>
      <c r="CN352" s="293"/>
      <c r="CO352" s="293"/>
      <c r="CP352" s="293"/>
      <c r="CQ352" s="293"/>
      <c r="CR352" s="293"/>
      <c r="CS352" s="293"/>
      <c r="CT352" s="293"/>
      <c r="CU352" s="293"/>
      <c r="CV352" s="293"/>
      <c r="CW352" s="293"/>
      <c r="CX352" s="293"/>
      <c r="CY352" s="293"/>
      <c r="CZ352" s="293"/>
      <c r="DA352" s="293"/>
      <c r="DB352" s="293"/>
      <c r="DC352" s="293"/>
      <c r="DD352" s="171" t="b">
        <f t="shared" si="25"/>
        <v>1</v>
      </c>
    </row>
    <row r="353" spans="13:108" x14ac:dyDescent="0.25">
      <c r="M353" s="293"/>
      <c r="N353" s="293"/>
      <c r="O353" s="293"/>
      <c r="P353" s="293"/>
      <c r="Q353" s="293"/>
      <c r="R353" s="293"/>
      <c r="S353" s="293"/>
      <c r="T353" s="293"/>
      <c r="U353" s="293"/>
      <c r="V353" s="293"/>
      <c r="W353" s="293"/>
      <c r="X353" s="293"/>
      <c r="Y353" s="293"/>
      <c r="Z353" s="293"/>
      <c r="AA353" s="293"/>
      <c r="AB353" s="293"/>
      <c r="AC353" s="293"/>
      <c r="AD353" s="293"/>
      <c r="AE353" s="293"/>
      <c r="AF353" s="293"/>
      <c r="AG353" s="293"/>
      <c r="AH353" s="293"/>
      <c r="AI353" s="293"/>
      <c r="AJ353" s="293"/>
      <c r="AK353" s="293"/>
      <c r="AL353" s="293"/>
      <c r="AM353" s="293"/>
      <c r="AN353" s="293"/>
      <c r="AO353" s="293"/>
      <c r="AP353" s="293"/>
      <c r="AQ353" s="293"/>
      <c r="AR353" s="293"/>
      <c r="AS353" s="293"/>
      <c r="AT353" s="293"/>
      <c r="AU353" s="293"/>
      <c r="AV353" s="293"/>
      <c r="AW353" s="293"/>
      <c r="AX353" s="293"/>
      <c r="AY353" s="293"/>
      <c r="AZ353" s="293"/>
      <c r="BA353" s="293"/>
      <c r="BB353" s="293"/>
      <c r="BC353" s="293"/>
      <c r="BD353" s="293"/>
      <c r="BE353" s="293"/>
      <c r="BF353" s="293"/>
      <c r="BG353" s="293"/>
      <c r="BH353" s="293"/>
      <c r="BI353" s="293"/>
      <c r="BJ353" s="293"/>
      <c r="BK353" s="293"/>
      <c r="BL353" s="293"/>
      <c r="BM353" s="293"/>
      <c r="BN353" s="293"/>
      <c r="BO353" s="293"/>
      <c r="BP353" s="293"/>
      <c r="BQ353" s="293"/>
      <c r="BR353" s="293"/>
      <c r="BS353" s="293"/>
      <c r="BT353" s="293"/>
      <c r="BU353" s="293"/>
      <c r="BV353" s="293"/>
      <c r="BW353" s="293"/>
      <c r="BX353" s="293"/>
      <c r="BY353" s="293"/>
      <c r="BZ353" s="293"/>
      <c r="CA353" s="293"/>
      <c r="CB353" s="293"/>
      <c r="CC353" s="293"/>
      <c r="CD353" s="293"/>
      <c r="CE353" s="293"/>
      <c r="CF353" s="293"/>
      <c r="CG353" s="293"/>
      <c r="CH353" s="293"/>
      <c r="CI353" s="293"/>
      <c r="CJ353" s="293"/>
      <c r="CK353" s="293"/>
      <c r="CL353" s="293"/>
      <c r="CM353" s="293"/>
      <c r="CN353" s="293"/>
      <c r="CO353" s="293"/>
      <c r="CP353" s="293"/>
      <c r="CQ353" s="293"/>
      <c r="CR353" s="293"/>
      <c r="CS353" s="293"/>
      <c r="CT353" s="293"/>
      <c r="CU353" s="293"/>
      <c r="CV353" s="293"/>
      <c r="CW353" s="293"/>
      <c r="CX353" s="293"/>
      <c r="CY353" s="293"/>
      <c r="CZ353" s="293"/>
      <c r="DA353" s="293"/>
      <c r="DB353" s="293"/>
      <c r="DC353" s="293"/>
      <c r="DD353" s="171" t="b">
        <f t="shared" si="25"/>
        <v>1</v>
      </c>
    </row>
    <row r="354" spans="13:108" x14ac:dyDescent="0.25">
      <c r="M354" s="293"/>
      <c r="N354" s="293"/>
      <c r="O354" s="293"/>
      <c r="P354" s="293"/>
      <c r="Q354" s="293"/>
      <c r="R354" s="293"/>
      <c r="S354" s="293"/>
      <c r="T354" s="293"/>
      <c r="U354" s="293"/>
      <c r="V354" s="293"/>
      <c r="W354" s="293"/>
      <c r="X354" s="293"/>
      <c r="Y354" s="293"/>
      <c r="Z354" s="293"/>
      <c r="AA354" s="293"/>
      <c r="AB354" s="293"/>
      <c r="AC354" s="293"/>
      <c r="AD354" s="293"/>
      <c r="AE354" s="293"/>
      <c r="AF354" s="293"/>
      <c r="AG354" s="293"/>
      <c r="AH354" s="293"/>
      <c r="AI354" s="293"/>
      <c r="AJ354" s="293"/>
      <c r="AK354" s="293"/>
      <c r="AL354" s="293"/>
      <c r="AM354" s="293"/>
      <c r="AN354" s="293"/>
      <c r="AO354" s="293"/>
      <c r="AP354" s="293"/>
      <c r="AQ354" s="293"/>
      <c r="AR354" s="293"/>
      <c r="AS354" s="293"/>
      <c r="AT354" s="293"/>
      <c r="AU354" s="293"/>
      <c r="AV354" s="293"/>
      <c r="AW354" s="293"/>
      <c r="AX354" s="293"/>
      <c r="AY354" s="293"/>
      <c r="AZ354" s="293"/>
      <c r="BA354" s="293"/>
      <c r="BB354" s="293"/>
      <c r="BC354" s="293"/>
      <c r="BD354" s="293"/>
      <c r="BE354" s="293"/>
      <c r="BF354" s="293"/>
      <c r="BG354" s="293"/>
      <c r="BH354" s="293"/>
      <c r="BI354" s="293"/>
      <c r="BJ354" s="293"/>
      <c r="BK354" s="293"/>
      <c r="BL354" s="293"/>
      <c r="BM354" s="293"/>
      <c r="BN354" s="293"/>
      <c r="BO354" s="293"/>
      <c r="BP354" s="293"/>
      <c r="BQ354" s="293"/>
      <c r="BR354" s="293"/>
      <c r="BS354" s="293"/>
      <c r="BT354" s="293"/>
      <c r="BU354" s="293"/>
      <c r="BV354" s="293"/>
      <c r="BW354" s="293"/>
      <c r="BX354" s="293"/>
      <c r="BY354" s="293"/>
      <c r="BZ354" s="293"/>
      <c r="CA354" s="293"/>
      <c r="CB354" s="293"/>
      <c r="CC354" s="293"/>
      <c r="CD354" s="293"/>
      <c r="CE354" s="293"/>
      <c r="CF354" s="293"/>
      <c r="CG354" s="293"/>
      <c r="CH354" s="293"/>
      <c r="CI354" s="293"/>
      <c r="CJ354" s="293"/>
      <c r="CK354" s="293"/>
      <c r="CL354" s="293"/>
      <c r="CM354" s="293"/>
      <c r="CN354" s="293"/>
      <c r="CO354" s="293"/>
      <c r="CP354" s="293"/>
      <c r="CQ354" s="293"/>
      <c r="CR354" s="293"/>
      <c r="CS354" s="293"/>
      <c r="CT354" s="293"/>
      <c r="CU354" s="293"/>
      <c r="CV354" s="293"/>
      <c r="CW354" s="293"/>
      <c r="CX354" s="293"/>
      <c r="CY354" s="293"/>
      <c r="CZ354" s="293"/>
      <c r="DA354" s="293"/>
      <c r="DB354" s="293"/>
      <c r="DC354" s="293"/>
      <c r="DD354" s="171" t="b">
        <f t="shared" si="25"/>
        <v>1</v>
      </c>
    </row>
    <row r="355" spans="13:108" x14ac:dyDescent="0.25">
      <c r="M355" s="293"/>
      <c r="N355" s="293"/>
      <c r="O355" s="293"/>
      <c r="P355" s="293"/>
      <c r="Q355" s="293"/>
      <c r="R355" s="293"/>
      <c r="S355" s="293"/>
      <c r="T355" s="293"/>
      <c r="U355" s="293"/>
      <c r="V355" s="293"/>
      <c r="W355" s="293"/>
      <c r="X355" s="293"/>
      <c r="Y355" s="293"/>
      <c r="Z355" s="293"/>
      <c r="AA355" s="293"/>
      <c r="AB355" s="293"/>
      <c r="AC355" s="293"/>
      <c r="AD355" s="293"/>
      <c r="AE355" s="293"/>
      <c r="AF355" s="293"/>
      <c r="AG355" s="293"/>
      <c r="AH355" s="293"/>
      <c r="AI355" s="293"/>
      <c r="AJ355" s="293"/>
      <c r="AK355" s="293"/>
      <c r="AL355" s="293"/>
      <c r="AM355" s="293"/>
      <c r="AN355" s="293"/>
      <c r="AO355" s="293"/>
      <c r="AP355" s="293"/>
      <c r="AQ355" s="293"/>
      <c r="AR355" s="293"/>
      <c r="AS355" s="293"/>
      <c r="AT355" s="293"/>
      <c r="AU355" s="293"/>
      <c r="AV355" s="293"/>
      <c r="AW355" s="293"/>
      <c r="AX355" s="293"/>
      <c r="AY355" s="293"/>
      <c r="AZ355" s="293"/>
      <c r="BA355" s="293"/>
      <c r="BB355" s="293"/>
      <c r="BC355" s="293"/>
      <c r="BD355" s="293"/>
      <c r="BE355" s="293"/>
      <c r="BF355" s="293"/>
      <c r="BG355" s="293"/>
      <c r="BH355" s="293"/>
      <c r="BI355" s="293"/>
      <c r="BJ355" s="293"/>
      <c r="BK355" s="293"/>
      <c r="BL355" s="293"/>
      <c r="BM355" s="293"/>
      <c r="BN355" s="293"/>
      <c r="BO355" s="293"/>
      <c r="BP355" s="293"/>
      <c r="BQ355" s="293"/>
      <c r="BR355" s="293"/>
      <c r="BS355" s="293"/>
      <c r="BT355" s="293"/>
      <c r="BU355" s="293"/>
      <c r="BV355" s="293"/>
      <c r="BW355" s="293"/>
      <c r="BX355" s="293"/>
      <c r="BY355" s="293"/>
      <c r="BZ355" s="293"/>
      <c r="CA355" s="293"/>
      <c r="CB355" s="293"/>
      <c r="CC355" s="293"/>
      <c r="CD355" s="293"/>
      <c r="CE355" s="293"/>
      <c r="CF355" s="293"/>
      <c r="CG355" s="293"/>
      <c r="CH355" s="293"/>
      <c r="CI355" s="293"/>
      <c r="CJ355" s="293"/>
      <c r="CK355" s="293"/>
      <c r="CL355" s="293"/>
      <c r="CM355" s="293"/>
      <c r="CN355" s="293"/>
      <c r="CO355" s="293"/>
      <c r="CP355" s="293"/>
      <c r="CQ355" s="293"/>
      <c r="CR355" s="293"/>
      <c r="CS355" s="293"/>
      <c r="CT355" s="293"/>
      <c r="CU355" s="293"/>
      <c r="CV355" s="293"/>
      <c r="CW355" s="293"/>
      <c r="CX355" s="293"/>
      <c r="CY355" s="293"/>
      <c r="CZ355" s="293"/>
      <c r="DA355" s="293"/>
      <c r="DB355" s="293"/>
      <c r="DC355" s="293"/>
      <c r="DD355" s="171" t="b">
        <f t="shared" si="25"/>
        <v>1</v>
      </c>
    </row>
    <row r="356" spans="13:108" x14ac:dyDescent="0.25">
      <c r="M356" s="293"/>
      <c r="N356" s="293"/>
      <c r="O356" s="293"/>
      <c r="P356" s="293"/>
      <c r="Q356" s="293"/>
      <c r="R356" s="293"/>
      <c r="S356" s="293"/>
      <c r="T356" s="293"/>
      <c r="U356" s="293"/>
      <c r="V356" s="293"/>
      <c r="W356" s="293"/>
      <c r="X356" s="293"/>
      <c r="Y356" s="293"/>
      <c r="Z356" s="293"/>
      <c r="AA356" s="293"/>
      <c r="AB356" s="293"/>
      <c r="AC356" s="293"/>
      <c r="AD356" s="293"/>
      <c r="AE356" s="293"/>
      <c r="AF356" s="293"/>
      <c r="AG356" s="293"/>
      <c r="AH356" s="293"/>
      <c r="AI356" s="293"/>
      <c r="AJ356" s="293"/>
      <c r="AK356" s="293"/>
      <c r="AL356" s="293"/>
      <c r="AM356" s="293"/>
      <c r="AN356" s="293"/>
      <c r="AO356" s="293"/>
      <c r="AP356" s="293"/>
      <c r="AQ356" s="293"/>
      <c r="AR356" s="293"/>
      <c r="AS356" s="293"/>
      <c r="AT356" s="293"/>
      <c r="AU356" s="293"/>
      <c r="AV356" s="293"/>
      <c r="AW356" s="293"/>
      <c r="AX356" s="293"/>
      <c r="AY356" s="293"/>
      <c r="AZ356" s="293"/>
      <c r="BA356" s="293"/>
      <c r="BB356" s="293"/>
      <c r="BC356" s="293"/>
      <c r="BD356" s="293"/>
      <c r="BE356" s="293"/>
      <c r="BF356" s="293"/>
      <c r="BG356" s="293"/>
      <c r="BH356" s="293"/>
      <c r="BI356" s="293"/>
      <c r="BJ356" s="293"/>
      <c r="BK356" s="293"/>
      <c r="BL356" s="293"/>
      <c r="BM356" s="293"/>
      <c r="BN356" s="293"/>
      <c r="BO356" s="293"/>
      <c r="BP356" s="293"/>
      <c r="BQ356" s="293"/>
      <c r="BR356" s="293"/>
      <c r="BS356" s="293"/>
      <c r="BT356" s="293"/>
      <c r="BU356" s="293"/>
      <c r="BV356" s="293"/>
      <c r="BW356" s="293"/>
      <c r="BX356" s="293"/>
      <c r="BY356" s="293"/>
      <c r="BZ356" s="293"/>
      <c r="CA356" s="293"/>
      <c r="CB356" s="293"/>
      <c r="CC356" s="293"/>
      <c r="CD356" s="293"/>
      <c r="CE356" s="293"/>
      <c r="CF356" s="293"/>
      <c r="CG356" s="293"/>
      <c r="CH356" s="293"/>
      <c r="CI356" s="293"/>
      <c r="CJ356" s="293"/>
      <c r="CK356" s="293"/>
      <c r="CL356" s="293"/>
      <c r="CM356" s="293"/>
      <c r="CN356" s="293"/>
      <c r="CO356" s="293"/>
      <c r="CP356" s="293"/>
      <c r="CQ356" s="293"/>
      <c r="CR356" s="293"/>
      <c r="CS356" s="293"/>
      <c r="CT356" s="293"/>
      <c r="CU356" s="293"/>
      <c r="CV356" s="293"/>
      <c r="CW356" s="293"/>
      <c r="CX356" s="293"/>
      <c r="CY356" s="293"/>
      <c r="CZ356" s="293"/>
      <c r="DA356" s="293"/>
      <c r="DB356" s="293"/>
      <c r="DC356" s="293"/>
      <c r="DD356" s="171" t="b">
        <f t="shared" si="25"/>
        <v>1</v>
      </c>
    </row>
    <row r="357" spans="13:108" x14ac:dyDescent="0.25">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293"/>
      <c r="CD357" s="293"/>
      <c r="CE357" s="293"/>
      <c r="CF357" s="293"/>
      <c r="CG357" s="293"/>
      <c r="CH357" s="293"/>
      <c r="CI357" s="293"/>
      <c r="CJ357" s="293"/>
      <c r="CK357" s="293"/>
      <c r="CL357" s="293"/>
      <c r="CM357" s="293"/>
      <c r="CN357" s="293"/>
      <c r="CO357" s="293"/>
      <c r="CP357" s="293"/>
      <c r="CQ357" s="293"/>
      <c r="CR357" s="293"/>
      <c r="CS357" s="293"/>
      <c r="CT357" s="293"/>
      <c r="CU357" s="293"/>
      <c r="CV357" s="293"/>
      <c r="CW357" s="293"/>
      <c r="CX357" s="293"/>
      <c r="CY357" s="293"/>
      <c r="CZ357" s="293"/>
      <c r="DA357" s="293"/>
      <c r="DB357" s="293"/>
      <c r="DC357" s="293"/>
      <c r="DD357" s="171" t="b">
        <f t="shared" si="25"/>
        <v>1</v>
      </c>
    </row>
    <row r="358" spans="13:108" x14ac:dyDescent="0.25">
      <c r="M358" s="293"/>
      <c r="N358" s="293"/>
      <c r="O358" s="293"/>
      <c r="P358" s="293"/>
      <c r="Q358" s="293"/>
      <c r="R358" s="293"/>
      <c r="S358" s="293"/>
      <c r="T358" s="293"/>
      <c r="U358" s="293"/>
      <c r="V358" s="293"/>
      <c r="W358" s="293"/>
      <c r="X358" s="293"/>
      <c r="Y358" s="293"/>
      <c r="Z358" s="293"/>
      <c r="AA358" s="293"/>
      <c r="AB358" s="293"/>
      <c r="AC358" s="293"/>
      <c r="AD358" s="293"/>
      <c r="AE358" s="293"/>
      <c r="AF358" s="293"/>
      <c r="AG358" s="293"/>
      <c r="AH358" s="293"/>
      <c r="AI358" s="293"/>
      <c r="AJ358" s="293"/>
      <c r="AK358" s="293"/>
      <c r="AL358" s="293"/>
      <c r="AM358" s="293"/>
      <c r="AN358" s="293"/>
      <c r="AO358" s="293"/>
      <c r="AP358" s="293"/>
      <c r="AQ358" s="293"/>
      <c r="AR358" s="293"/>
      <c r="AS358" s="293"/>
      <c r="AT358" s="293"/>
      <c r="AU358" s="293"/>
      <c r="AV358" s="293"/>
      <c r="AW358" s="293"/>
      <c r="AX358" s="293"/>
      <c r="AY358" s="293"/>
      <c r="AZ358" s="293"/>
      <c r="BA358" s="293"/>
      <c r="BB358" s="293"/>
      <c r="BC358" s="293"/>
      <c r="BD358" s="293"/>
      <c r="BE358" s="293"/>
      <c r="BF358" s="293"/>
      <c r="BG358" s="293"/>
      <c r="BH358" s="293"/>
      <c r="BI358" s="293"/>
      <c r="BJ358" s="293"/>
      <c r="BK358" s="293"/>
      <c r="BL358" s="293"/>
      <c r="BM358" s="293"/>
      <c r="BN358" s="293"/>
      <c r="BO358" s="293"/>
      <c r="BP358" s="293"/>
      <c r="BQ358" s="293"/>
      <c r="BR358" s="293"/>
      <c r="BS358" s="293"/>
      <c r="BT358" s="293"/>
      <c r="BU358" s="293"/>
      <c r="BV358" s="293"/>
      <c r="BW358" s="293"/>
      <c r="BX358" s="293"/>
      <c r="BY358" s="293"/>
      <c r="BZ358" s="293"/>
      <c r="CA358" s="293"/>
      <c r="CB358" s="293"/>
      <c r="CC358" s="293"/>
      <c r="CD358" s="293"/>
      <c r="CE358" s="293"/>
      <c r="CF358" s="293"/>
      <c r="CG358" s="293"/>
      <c r="CH358" s="293"/>
      <c r="CI358" s="293"/>
      <c r="CJ358" s="293"/>
      <c r="CK358" s="293"/>
      <c r="CL358" s="293"/>
      <c r="CM358" s="293"/>
      <c r="CN358" s="293"/>
      <c r="CO358" s="293"/>
      <c r="CP358" s="293"/>
      <c r="CQ358" s="293"/>
      <c r="CR358" s="293"/>
      <c r="CS358" s="293"/>
      <c r="CT358" s="293"/>
      <c r="CU358" s="293"/>
      <c r="CV358" s="293"/>
      <c r="CW358" s="293"/>
      <c r="CX358" s="293"/>
      <c r="CY358" s="293"/>
      <c r="CZ358" s="293"/>
      <c r="DA358" s="293"/>
      <c r="DB358" s="293"/>
      <c r="DC358" s="293"/>
      <c r="DD358" s="171" t="b">
        <f t="shared" si="25"/>
        <v>1</v>
      </c>
    </row>
    <row r="359" spans="13:108" x14ac:dyDescent="0.25">
      <c r="M359" s="293"/>
      <c r="N359" s="293"/>
      <c r="O359" s="293"/>
      <c r="P359" s="293"/>
      <c r="Q359" s="293"/>
      <c r="R359" s="293"/>
      <c r="S359" s="293"/>
      <c r="T359" s="293"/>
      <c r="U359" s="293"/>
      <c r="V359" s="293"/>
      <c r="W359" s="293"/>
      <c r="X359" s="293"/>
      <c r="Y359" s="293"/>
      <c r="Z359" s="293"/>
      <c r="AA359" s="293"/>
      <c r="AB359" s="293"/>
      <c r="AC359" s="293"/>
      <c r="AD359" s="293"/>
      <c r="AE359" s="293"/>
      <c r="AF359" s="293"/>
      <c r="AG359" s="293"/>
      <c r="AH359" s="293"/>
      <c r="AI359" s="293"/>
      <c r="AJ359" s="293"/>
      <c r="AK359" s="293"/>
      <c r="AL359" s="293"/>
      <c r="AM359" s="293"/>
      <c r="AN359" s="293"/>
      <c r="AO359" s="293"/>
      <c r="AP359" s="293"/>
      <c r="AQ359" s="293"/>
      <c r="AR359" s="293"/>
      <c r="AS359" s="293"/>
      <c r="AT359" s="293"/>
      <c r="AU359" s="293"/>
      <c r="AV359" s="293"/>
      <c r="AW359" s="293"/>
      <c r="AX359" s="293"/>
      <c r="AY359" s="293"/>
      <c r="AZ359" s="293"/>
      <c r="BA359" s="293"/>
      <c r="BB359" s="293"/>
      <c r="BC359" s="293"/>
      <c r="BD359" s="293"/>
      <c r="BE359" s="293"/>
      <c r="BF359" s="293"/>
      <c r="BG359" s="293"/>
      <c r="BH359" s="293"/>
      <c r="BI359" s="293"/>
      <c r="BJ359" s="293"/>
      <c r="BK359" s="293"/>
      <c r="BL359" s="293"/>
      <c r="BM359" s="293"/>
      <c r="BN359" s="293"/>
      <c r="BO359" s="293"/>
      <c r="BP359" s="293"/>
      <c r="BQ359" s="293"/>
      <c r="BR359" s="293"/>
      <c r="BS359" s="293"/>
      <c r="BT359" s="293"/>
      <c r="BU359" s="293"/>
      <c r="BV359" s="293"/>
      <c r="BW359" s="293"/>
      <c r="BX359" s="293"/>
      <c r="BY359" s="293"/>
      <c r="BZ359" s="293"/>
      <c r="CA359" s="293"/>
      <c r="CB359" s="293"/>
      <c r="CC359" s="293"/>
      <c r="CD359" s="293"/>
      <c r="CE359" s="293"/>
      <c r="CF359" s="293"/>
      <c r="CG359" s="293"/>
      <c r="CH359" s="293"/>
      <c r="CI359" s="293"/>
      <c r="CJ359" s="293"/>
      <c r="CK359" s="293"/>
      <c r="CL359" s="293"/>
      <c r="CM359" s="293"/>
      <c r="CN359" s="293"/>
      <c r="CO359" s="293"/>
      <c r="CP359" s="293"/>
      <c r="CQ359" s="293"/>
      <c r="CR359" s="293"/>
      <c r="CS359" s="293"/>
      <c r="CT359" s="293"/>
      <c r="CU359" s="293"/>
      <c r="CV359" s="293"/>
      <c r="CW359" s="293"/>
      <c r="CX359" s="293"/>
      <c r="CY359" s="293"/>
      <c r="CZ359" s="293"/>
      <c r="DA359" s="293"/>
      <c r="DB359" s="293"/>
      <c r="DC359" s="293"/>
      <c r="DD359" s="171" t="b">
        <f t="shared" si="25"/>
        <v>1</v>
      </c>
    </row>
    <row r="360" spans="13:108" x14ac:dyDescent="0.25">
      <c r="M360" s="293"/>
      <c r="N360" s="293"/>
      <c r="O360" s="293"/>
      <c r="P360" s="293"/>
      <c r="Q360" s="293"/>
      <c r="R360" s="293"/>
      <c r="S360" s="293"/>
      <c r="T360" s="293"/>
      <c r="U360" s="293"/>
      <c r="V360" s="293"/>
      <c r="W360" s="293"/>
      <c r="X360" s="293"/>
      <c r="Y360" s="293"/>
      <c r="Z360" s="293"/>
      <c r="AA360" s="293"/>
      <c r="AB360" s="293"/>
      <c r="AC360" s="293"/>
      <c r="AD360" s="293"/>
      <c r="AE360" s="293"/>
      <c r="AF360" s="293"/>
      <c r="AG360" s="293"/>
      <c r="AH360" s="293"/>
      <c r="AI360" s="293"/>
      <c r="AJ360" s="293"/>
      <c r="AK360" s="293"/>
      <c r="AL360" s="293"/>
      <c r="AM360" s="293"/>
      <c r="AN360" s="293"/>
      <c r="AO360" s="293"/>
      <c r="AP360" s="293"/>
      <c r="AQ360" s="293"/>
      <c r="AR360" s="293"/>
      <c r="AS360" s="293"/>
      <c r="AT360" s="293"/>
      <c r="AU360" s="293"/>
      <c r="AV360" s="293"/>
      <c r="AW360" s="293"/>
      <c r="AX360" s="293"/>
      <c r="AY360" s="293"/>
      <c r="AZ360" s="293"/>
      <c r="BA360" s="293"/>
      <c r="BB360" s="293"/>
      <c r="BC360" s="293"/>
      <c r="BD360" s="293"/>
      <c r="BE360" s="293"/>
      <c r="BF360" s="293"/>
      <c r="BG360" s="293"/>
      <c r="BH360" s="293"/>
      <c r="BI360" s="293"/>
      <c r="BJ360" s="293"/>
      <c r="BK360" s="293"/>
      <c r="BL360" s="293"/>
      <c r="BM360" s="293"/>
      <c r="BN360" s="293"/>
      <c r="BO360" s="293"/>
      <c r="BP360" s="293"/>
      <c r="BQ360" s="293"/>
      <c r="BR360" s="293"/>
      <c r="BS360" s="293"/>
      <c r="BT360" s="293"/>
      <c r="BU360" s="293"/>
      <c r="BV360" s="293"/>
      <c r="BW360" s="293"/>
      <c r="BX360" s="293"/>
      <c r="BY360" s="293"/>
      <c r="BZ360" s="293"/>
      <c r="CA360" s="293"/>
      <c r="CB360" s="293"/>
      <c r="CC360" s="293"/>
      <c r="CD360" s="293"/>
      <c r="CE360" s="293"/>
      <c r="CF360" s="293"/>
      <c r="CG360" s="293"/>
      <c r="CH360" s="293"/>
      <c r="CI360" s="293"/>
      <c r="CJ360" s="293"/>
      <c r="CK360" s="293"/>
      <c r="CL360" s="293"/>
      <c r="CM360" s="293"/>
      <c r="CN360" s="293"/>
      <c r="CO360" s="293"/>
      <c r="CP360" s="293"/>
      <c r="CQ360" s="293"/>
      <c r="CR360" s="293"/>
      <c r="CS360" s="293"/>
      <c r="CT360" s="293"/>
      <c r="CU360" s="293"/>
      <c r="CV360" s="293"/>
      <c r="CW360" s="293"/>
      <c r="CX360" s="293"/>
      <c r="CY360" s="293"/>
      <c r="CZ360" s="293"/>
      <c r="DA360" s="293"/>
      <c r="DB360" s="293"/>
      <c r="DC360" s="293"/>
      <c r="DD360" s="171" t="b">
        <f t="shared" si="25"/>
        <v>1</v>
      </c>
    </row>
    <row r="361" spans="13:108" x14ac:dyDescent="0.25">
      <c r="M361" s="293"/>
      <c r="N361" s="293"/>
      <c r="O361" s="293"/>
      <c r="P361" s="293"/>
      <c r="Q361" s="293"/>
      <c r="R361" s="293"/>
      <c r="S361" s="293"/>
      <c r="T361" s="293"/>
      <c r="U361" s="293"/>
      <c r="V361" s="293"/>
      <c r="W361" s="293"/>
      <c r="X361" s="293"/>
      <c r="Y361" s="293"/>
      <c r="Z361" s="293"/>
      <c r="AA361" s="293"/>
      <c r="AB361" s="293"/>
      <c r="AC361" s="293"/>
      <c r="AD361" s="293"/>
      <c r="AE361" s="293"/>
      <c r="AF361" s="293"/>
      <c r="AG361" s="293"/>
      <c r="AH361" s="293"/>
      <c r="AI361" s="293"/>
      <c r="AJ361" s="293"/>
      <c r="AK361" s="293"/>
      <c r="AL361" s="293"/>
      <c r="AM361" s="293"/>
      <c r="AN361" s="293"/>
      <c r="AO361" s="293"/>
      <c r="AP361" s="293"/>
      <c r="AQ361" s="293"/>
      <c r="AR361" s="293"/>
      <c r="AS361" s="293"/>
      <c r="AT361" s="293"/>
      <c r="AU361" s="293"/>
      <c r="AV361" s="293"/>
      <c r="AW361" s="293"/>
      <c r="AX361" s="293"/>
      <c r="AY361" s="293"/>
      <c r="AZ361" s="293"/>
      <c r="BA361" s="293"/>
      <c r="BB361" s="293"/>
      <c r="BC361" s="293"/>
      <c r="BD361" s="293"/>
      <c r="BE361" s="293"/>
      <c r="BF361" s="293"/>
      <c r="BG361" s="293"/>
      <c r="BH361" s="293"/>
      <c r="BI361" s="293"/>
      <c r="BJ361" s="293"/>
      <c r="BK361" s="293"/>
      <c r="BL361" s="293"/>
      <c r="BM361" s="293"/>
      <c r="BN361" s="293"/>
      <c r="BO361" s="293"/>
      <c r="BP361" s="293"/>
      <c r="BQ361" s="293"/>
      <c r="BR361" s="293"/>
      <c r="BS361" s="293"/>
      <c r="BT361" s="293"/>
      <c r="BU361" s="293"/>
      <c r="BV361" s="293"/>
      <c r="BW361" s="293"/>
      <c r="BX361" s="293"/>
      <c r="BY361" s="293"/>
      <c r="BZ361" s="293"/>
      <c r="CA361" s="293"/>
      <c r="CB361" s="293"/>
      <c r="CC361" s="293"/>
      <c r="CD361" s="293"/>
      <c r="CE361" s="293"/>
      <c r="CF361" s="293"/>
      <c r="CG361" s="293"/>
      <c r="CH361" s="293"/>
      <c r="CI361" s="293"/>
      <c r="CJ361" s="293"/>
      <c r="CK361" s="293"/>
      <c r="CL361" s="293"/>
      <c r="CM361" s="293"/>
      <c r="CN361" s="293"/>
      <c r="CO361" s="293"/>
      <c r="CP361" s="293"/>
      <c r="CQ361" s="293"/>
      <c r="CR361" s="293"/>
      <c r="CS361" s="293"/>
      <c r="CT361" s="293"/>
      <c r="CU361" s="293"/>
      <c r="CV361" s="293"/>
      <c r="CW361" s="293"/>
      <c r="CX361" s="293"/>
      <c r="CY361" s="293"/>
      <c r="CZ361" s="293"/>
      <c r="DA361" s="293"/>
      <c r="DB361" s="293"/>
      <c r="DC361" s="293"/>
      <c r="DD361" s="171" t="b">
        <f t="shared" si="25"/>
        <v>1</v>
      </c>
    </row>
    <row r="362" spans="13:108" x14ac:dyDescent="0.25">
      <c r="M362" s="293"/>
      <c r="N362" s="293"/>
      <c r="O362" s="293"/>
      <c r="P362" s="293"/>
      <c r="Q362" s="293"/>
      <c r="R362" s="293"/>
      <c r="S362" s="293"/>
      <c r="T362" s="293"/>
      <c r="U362" s="293"/>
      <c r="V362" s="293"/>
      <c r="W362" s="293"/>
      <c r="X362" s="293"/>
      <c r="Y362" s="293"/>
      <c r="Z362" s="293"/>
      <c r="AA362" s="293"/>
      <c r="AB362" s="293"/>
      <c r="AC362" s="293"/>
      <c r="AD362" s="293"/>
      <c r="AE362" s="293"/>
      <c r="AF362" s="293"/>
      <c r="AG362" s="293"/>
      <c r="AH362" s="293"/>
      <c r="AI362" s="293"/>
      <c r="AJ362" s="293"/>
      <c r="AK362" s="293"/>
      <c r="AL362" s="293"/>
      <c r="AM362" s="293"/>
      <c r="AN362" s="293"/>
      <c r="AO362" s="293"/>
      <c r="AP362" s="293"/>
      <c r="AQ362" s="293"/>
      <c r="AR362" s="293"/>
      <c r="AS362" s="293"/>
      <c r="AT362" s="293"/>
      <c r="AU362" s="293"/>
      <c r="AV362" s="293"/>
      <c r="AW362" s="293"/>
      <c r="AX362" s="293"/>
      <c r="AY362" s="293"/>
      <c r="AZ362" s="293"/>
      <c r="BA362" s="293"/>
      <c r="BB362" s="293"/>
      <c r="BC362" s="293"/>
      <c r="BD362" s="293"/>
      <c r="BE362" s="293"/>
      <c r="BF362" s="293"/>
      <c r="BG362" s="293"/>
      <c r="BH362" s="293"/>
      <c r="BI362" s="293"/>
      <c r="BJ362" s="293"/>
      <c r="BK362" s="293"/>
      <c r="BL362" s="293"/>
      <c r="BM362" s="293"/>
      <c r="BN362" s="293"/>
      <c r="BO362" s="293"/>
      <c r="BP362" s="293"/>
      <c r="BQ362" s="293"/>
      <c r="BR362" s="293"/>
      <c r="BS362" s="293"/>
      <c r="BT362" s="293"/>
      <c r="BU362" s="293"/>
      <c r="BV362" s="293"/>
      <c r="BW362" s="293"/>
      <c r="BX362" s="293"/>
      <c r="BY362" s="293"/>
      <c r="BZ362" s="293"/>
      <c r="CA362" s="293"/>
      <c r="CB362" s="293"/>
      <c r="CC362" s="293"/>
      <c r="CD362" s="293"/>
      <c r="CE362" s="293"/>
      <c r="CF362" s="293"/>
      <c r="CG362" s="293"/>
      <c r="CH362" s="293"/>
      <c r="CI362" s="293"/>
      <c r="CJ362" s="293"/>
      <c r="CK362" s="293"/>
      <c r="CL362" s="293"/>
      <c r="CM362" s="293"/>
      <c r="CN362" s="293"/>
      <c r="CO362" s="293"/>
      <c r="CP362" s="293"/>
      <c r="CQ362" s="293"/>
      <c r="CR362" s="293"/>
      <c r="CS362" s="293"/>
      <c r="CT362" s="293"/>
      <c r="CU362" s="293"/>
      <c r="CV362" s="293"/>
      <c r="CW362" s="293"/>
      <c r="CX362" s="293"/>
      <c r="CY362" s="293"/>
      <c r="CZ362" s="293"/>
      <c r="DA362" s="293"/>
      <c r="DB362" s="293"/>
      <c r="DC362" s="293"/>
      <c r="DD362" s="171" t="b">
        <f t="shared" si="25"/>
        <v>1</v>
      </c>
    </row>
    <row r="363" spans="13:108" x14ac:dyDescent="0.25">
      <c r="M363" s="293"/>
      <c r="N363" s="293"/>
      <c r="O363" s="293"/>
      <c r="P363" s="293"/>
      <c r="Q363" s="293"/>
      <c r="R363" s="293"/>
      <c r="S363" s="293"/>
      <c r="T363" s="293"/>
      <c r="U363" s="293"/>
      <c r="V363" s="293"/>
      <c r="W363" s="293"/>
      <c r="X363" s="293"/>
      <c r="Y363" s="293"/>
      <c r="Z363" s="293"/>
      <c r="AA363" s="293"/>
      <c r="AB363" s="293"/>
      <c r="AC363" s="293"/>
      <c r="AD363" s="293"/>
      <c r="AE363" s="293"/>
      <c r="AF363" s="293"/>
      <c r="AG363" s="293"/>
      <c r="AH363" s="293"/>
      <c r="AI363" s="293"/>
      <c r="AJ363" s="293"/>
      <c r="AK363" s="293"/>
      <c r="AL363" s="293"/>
      <c r="AM363" s="293"/>
      <c r="AN363" s="293"/>
      <c r="AO363" s="293"/>
      <c r="AP363" s="293"/>
      <c r="AQ363" s="293"/>
      <c r="AR363" s="293"/>
      <c r="AS363" s="293"/>
      <c r="AT363" s="293"/>
      <c r="AU363" s="293"/>
      <c r="AV363" s="293"/>
      <c r="AW363" s="293"/>
      <c r="AX363" s="293"/>
      <c r="AY363" s="293"/>
      <c r="AZ363" s="293"/>
      <c r="BA363" s="293"/>
      <c r="BB363" s="293"/>
      <c r="BC363" s="293"/>
      <c r="BD363" s="293"/>
      <c r="BE363" s="293"/>
      <c r="BF363" s="293"/>
      <c r="BG363" s="293"/>
      <c r="BH363" s="293"/>
      <c r="BI363" s="293"/>
      <c r="BJ363" s="293"/>
      <c r="BK363" s="293"/>
      <c r="BL363" s="293"/>
      <c r="BM363" s="293"/>
      <c r="BN363" s="293"/>
      <c r="BO363" s="293"/>
      <c r="BP363" s="293"/>
      <c r="BQ363" s="293"/>
      <c r="BR363" s="293"/>
      <c r="BS363" s="293"/>
      <c r="BT363" s="293"/>
      <c r="BU363" s="293"/>
      <c r="BV363" s="293"/>
      <c r="BW363" s="293"/>
      <c r="BX363" s="293"/>
      <c r="BY363" s="293"/>
      <c r="BZ363" s="293"/>
      <c r="CA363" s="293"/>
      <c r="CB363" s="293"/>
      <c r="CC363" s="293"/>
      <c r="CD363" s="293"/>
      <c r="CE363" s="293"/>
      <c r="CF363" s="293"/>
      <c r="CG363" s="293"/>
      <c r="CH363" s="293"/>
      <c r="CI363" s="293"/>
      <c r="CJ363" s="293"/>
      <c r="CK363" s="293"/>
      <c r="CL363" s="293"/>
      <c r="CM363" s="293"/>
      <c r="CN363" s="293"/>
      <c r="CO363" s="293"/>
      <c r="CP363" s="293"/>
      <c r="CQ363" s="293"/>
      <c r="CR363" s="293"/>
      <c r="CS363" s="293"/>
      <c r="CT363" s="293"/>
      <c r="CU363" s="293"/>
      <c r="CV363" s="293"/>
      <c r="CW363" s="293"/>
      <c r="CX363" s="293"/>
      <c r="CY363" s="293"/>
      <c r="CZ363" s="293"/>
      <c r="DA363" s="293"/>
      <c r="DB363" s="293"/>
      <c r="DC363" s="293"/>
      <c r="DD363" s="171" t="b">
        <f t="shared" si="25"/>
        <v>1</v>
      </c>
    </row>
    <row r="364" spans="13:108" x14ac:dyDescent="0.25">
      <c r="M364" s="293"/>
      <c r="N364" s="293"/>
      <c r="O364" s="293"/>
      <c r="P364" s="293"/>
      <c r="Q364" s="293"/>
      <c r="R364" s="293"/>
      <c r="S364" s="293"/>
      <c r="T364" s="293"/>
      <c r="U364" s="293"/>
      <c r="V364" s="293"/>
      <c r="W364" s="293"/>
      <c r="X364" s="293"/>
      <c r="Y364" s="293"/>
      <c r="Z364" s="293"/>
      <c r="AA364" s="293"/>
      <c r="AB364" s="293"/>
      <c r="AC364" s="293"/>
      <c r="AD364" s="293"/>
      <c r="AE364" s="293"/>
      <c r="AF364" s="293"/>
      <c r="AG364" s="293"/>
      <c r="AH364" s="293"/>
      <c r="AI364" s="293"/>
      <c r="AJ364" s="293"/>
      <c r="AK364" s="293"/>
      <c r="AL364" s="293"/>
      <c r="AM364" s="293"/>
      <c r="AN364" s="293"/>
      <c r="AO364" s="293"/>
      <c r="AP364" s="293"/>
      <c r="AQ364" s="293"/>
      <c r="AR364" s="293"/>
      <c r="AS364" s="293"/>
      <c r="AT364" s="293"/>
      <c r="AU364" s="293"/>
      <c r="AV364" s="293"/>
      <c r="AW364" s="293"/>
      <c r="AX364" s="293"/>
      <c r="AY364" s="293"/>
      <c r="AZ364" s="293"/>
      <c r="BA364" s="293"/>
      <c r="BB364" s="293"/>
      <c r="BC364" s="293"/>
      <c r="BD364" s="293"/>
      <c r="BE364" s="293"/>
      <c r="BF364" s="293"/>
      <c r="BG364" s="293"/>
      <c r="BH364" s="293"/>
      <c r="BI364" s="293"/>
      <c r="BJ364" s="293"/>
      <c r="BK364" s="293"/>
      <c r="BL364" s="293"/>
      <c r="BM364" s="293"/>
      <c r="BN364" s="293"/>
      <c r="BO364" s="293"/>
      <c r="BP364" s="293"/>
      <c r="BQ364" s="293"/>
      <c r="BR364" s="293"/>
      <c r="BS364" s="293"/>
      <c r="BT364" s="293"/>
      <c r="BU364" s="293"/>
      <c r="BV364" s="293"/>
      <c r="BW364" s="293"/>
      <c r="BX364" s="293"/>
      <c r="BY364" s="293"/>
      <c r="BZ364" s="293"/>
      <c r="CA364" s="293"/>
      <c r="CB364" s="293"/>
      <c r="CC364" s="293"/>
      <c r="CD364" s="293"/>
      <c r="CE364" s="293"/>
      <c r="CF364" s="293"/>
      <c r="CG364" s="293"/>
      <c r="CH364" s="293"/>
      <c r="CI364" s="293"/>
      <c r="CJ364" s="293"/>
      <c r="CK364" s="293"/>
      <c r="CL364" s="293"/>
      <c r="CM364" s="293"/>
      <c r="CN364" s="293"/>
      <c r="CO364" s="293"/>
      <c r="CP364" s="293"/>
      <c r="CQ364" s="293"/>
      <c r="CR364" s="293"/>
      <c r="CS364" s="293"/>
      <c r="CT364" s="293"/>
      <c r="CU364" s="293"/>
      <c r="CV364" s="293"/>
      <c r="CW364" s="293"/>
      <c r="CX364" s="293"/>
      <c r="CY364" s="293"/>
      <c r="CZ364" s="293"/>
      <c r="DA364" s="293"/>
      <c r="DB364" s="293"/>
      <c r="DC364" s="293"/>
      <c r="DD364" s="171" t="b">
        <f t="shared" si="25"/>
        <v>1</v>
      </c>
    </row>
    <row r="365" spans="13:108" x14ac:dyDescent="0.25">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293"/>
      <c r="CD365" s="293"/>
      <c r="CE365" s="293"/>
      <c r="CF365" s="293"/>
      <c r="CG365" s="293"/>
      <c r="CH365" s="293"/>
      <c r="CI365" s="293"/>
      <c r="CJ365" s="293"/>
      <c r="CK365" s="293"/>
      <c r="CL365" s="293"/>
      <c r="CM365" s="293"/>
      <c r="CN365" s="293"/>
      <c r="CO365" s="293"/>
      <c r="CP365" s="293"/>
      <c r="CQ365" s="293"/>
      <c r="CR365" s="293"/>
      <c r="CS365" s="293"/>
      <c r="CT365" s="293"/>
      <c r="CU365" s="293"/>
      <c r="CV365" s="293"/>
      <c r="CW365" s="293"/>
      <c r="CX365" s="293"/>
      <c r="CY365" s="293"/>
      <c r="CZ365" s="293"/>
      <c r="DA365" s="293"/>
      <c r="DB365" s="293"/>
      <c r="DC365" s="293"/>
      <c r="DD365" s="171" t="b">
        <f t="shared" si="25"/>
        <v>1</v>
      </c>
    </row>
    <row r="366" spans="13:108" x14ac:dyDescent="0.25">
      <c r="M366" s="293"/>
      <c r="N366" s="293"/>
      <c r="O366" s="293"/>
      <c r="P366" s="293"/>
      <c r="Q366" s="293"/>
      <c r="R366" s="293"/>
      <c r="S366" s="293"/>
      <c r="T366" s="293"/>
      <c r="U366" s="293"/>
      <c r="V366" s="293"/>
      <c r="W366" s="293"/>
      <c r="X366" s="293"/>
      <c r="Y366" s="293"/>
      <c r="Z366" s="293"/>
      <c r="AA366" s="293"/>
      <c r="AB366" s="293"/>
      <c r="AC366" s="293"/>
      <c r="AD366" s="293"/>
      <c r="AE366" s="293"/>
      <c r="AF366" s="293"/>
      <c r="AG366" s="293"/>
      <c r="AH366" s="293"/>
      <c r="AI366" s="293"/>
      <c r="AJ366" s="293"/>
      <c r="AK366" s="293"/>
      <c r="AL366" s="293"/>
      <c r="AM366" s="293"/>
      <c r="AN366" s="293"/>
      <c r="AO366" s="293"/>
      <c r="AP366" s="293"/>
      <c r="AQ366" s="293"/>
      <c r="AR366" s="293"/>
      <c r="AS366" s="293"/>
      <c r="AT366" s="293"/>
      <c r="AU366" s="293"/>
      <c r="AV366" s="293"/>
      <c r="AW366" s="293"/>
      <c r="AX366" s="293"/>
      <c r="AY366" s="293"/>
      <c r="AZ366" s="293"/>
      <c r="BA366" s="293"/>
      <c r="BB366" s="293"/>
      <c r="BC366" s="293"/>
      <c r="BD366" s="293"/>
      <c r="BE366" s="293"/>
      <c r="BF366" s="293"/>
      <c r="BG366" s="293"/>
      <c r="BH366" s="293"/>
      <c r="BI366" s="293"/>
      <c r="BJ366" s="293"/>
      <c r="BK366" s="293"/>
      <c r="BL366" s="293"/>
      <c r="BM366" s="293"/>
      <c r="BN366" s="293"/>
      <c r="BO366" s="293"/>
      <c r="BP366" s="293"/>
      <c r="BQ366" s="293"/>
      <c r="BR366" s="293"/>
      <c r="BS366" s="293"/>
      <c r="BT366" s="293"/>
      <c r="BU366" s="293"/>
      <c r="BV366" s="293"/>
      <c r="BW366" s="293"/>
      <c r="BX366" s="293"/>
      <c r="BY366" s="293"/>
      <c r="BZ366" s="293"/>
      <c r="CA366" s="293"/>
      <c r="CB366" s="293"/>
      <c r="CC366" s="293"/>
      <c r="CD366" s="293"/>
      <c r="CE366" s="293"/>
      <c r="CF366" s="293"/>
      <c r="CG366" s="293"/>
      <c r="CH366" s="293"/>
      <c r="CI366" s="293"/>
      <c r="CJ366" s="293"/>
      <c r="CK366" s="293"/>
      <c r="CL366" s="293"/>
      <c r="CM366" s="293"/>
      <c r="CN366" s="293"/>
      <c r="CO366" s="293"/>
      <c r="CP366" s="293"/>
      <c r="CQ366" s="293"/>
      <c r="CR366" s="293"/>
      <c r="CS366" s="293"/>
      <c r="CT366" s="293"/>
      <c r="CU366" s="293"/>
      <c r="CV366" s="293"/>
      <c r="CW366" s="293"/>
      <c r="CX366" s="293"/>
      <c r="CY366" s="293"/>
      <c r="CZ366" s="293"/>
      <c r="DA366" s="293"/>
      <c r="DB366" s="293"/>
      <c r="DC366" s="293"/>
      <c r="DD366" s="171" t="b">
        <f t="shared" si="25"/>
        <v>1</v>
      </c>
    </row>
    <row r="367" spans="13:108" x14ac:dyDescent="0.25">
      <c r="M367" s="293"/>
      <c r="N367" s="293"/>
      <c r="O367" s="293"/>
      <c r="P367" s="293"/>
      <c r="Q367" s="293"/>
      <c r="R367" s="293"/>
      <c r="S367" s="293"/>
      <c r="T367" s="293"/>
      <c r="U367" s="293"/>
      <c r="V367" s="293"/>
      <c r="W367" s="293"/>
      <c r="X367" s="293"/>
      <c r="Y367" s="293"/>
      <c r="Z367" s="293"/>
      <c r="AA367" s="293"/>
      <c r="AB367" s="293"/>
      <c r="AC367" s="293"/>
      <c r="AD367" s="293"/>
      <c r="AE367" s="293"/>
      <c r="AF367" s="293"/>
      <c r="AG367" s="293"/>
      <c r="AH367" s="293"/>
      <c r="AI367" s="293"/>
      <c r="AJ367" s="293"/>
      <c r="AK367" s="293"/>
      <c r="AL367" s="293"/>
      <c r="AM367" s="293"/>
      <c r="AN367" s="293"/>
      <c r="AO367" s="293"/>
      <c r="AP367" s="293"/>
      <c r="AQ367" s="293"/>
      <c r="AR367" s="293"/>
      <c r="AS367" s="293"/>
      <c r="AT367" s="293"/>
      <c r="AU367" s="293"/>
      <c r="AV367" s="293"/>
      <c r="AW367" s="293"/>
      <c r="AX367" s="293"/>
      <c r="AY367" s="293"/>
      <c r="AZ367" s="293"/>
      <c r="BA367" s="293"/>
      <c r="BB367" s="293"/>
      <c r="BC367" s="293"/>
      <c r="BD367" s="293"/>
      <c r="BE367" s="293"/>
      <c r="BF367" s="293"/>
      <c r="BG367" s="293"/>
      <c r="BH367" s="293"/>
      <c r="BI367" s="293"/>
      <c r="BJ367" s="293"/>
      <c r="BK367" s="293"/>
      <c r="BL367" s="293"/>
      <c r="BM367" s="293"/>
      <c r="BN367" s="293"/>
      <c r="BO367" s="293"/>
      <c r="BP367" s="293"/>
      <c r="BQ367" s="293"/>
      <c r="BR367" s="293"/>
      <c r="BS367" s="293"/>
      <c r="BT367" s="293"/>
      <c r="BU367" s="293"/>
      <c r="BV367" s="293"/>
      <c r="BW367" s="293"/>
      <c r="BX367" s="293"/>
      <c r="BY367" s="293"/>
      <c r="BZ367" s="293"/>
      <c r="CA367" s="293"/>
      <c r="CB367" s="293"/>
      <c r="CC367" s="293"/>
      <c r="CD367" s="293"/>
      <c r="CE367" s="293"/>
      <c r="CF367" s="293"/>
      <c r="CG367" s="293"/>
      <c r="CH367" s="293"/>
      <c r="CI367" s="293"/>
      <c r="CJ367" s="293"/>
      <c r="CK367" s="293"/>
      <c r="CL367" s="293"/>
      <c r="CM367" s="293"/>
      <c r="CN367" s="293"/>
      <c r="CO367" s="293"/>
      <c r="CP367" s="293"/>
      <c r="CQ367" s="293"/>
      <c r="CR367" s="293"/>
      <c r="CS367" s="293"/>
      <c r="CT367" s="293"/>
      <c r="CU367" s="293"/>
      <c r="CV367" s="293"/>
      <c r="CW367" s="293"/>
      <c r="CX367" s="293"/>
      <c r="CY367" s="293"/>
      <c r="CZ367" s="293"/>
      <c r="DA367" s="293"/>
      <c r="DB367" s="293"/>
      <c r="DC367" s="293"/>
      <c r="DD367" s="171" t="b">
        <f t="shared" si="25"/>
        <v>1</v>
      </c>
    </row>
    <row r="368" spans="13:108" x14ac:dyDescent="0.25">
      <c r="M368" s="293"/>
      <c r="N368" s="293"/>
      <c r="O368" s="293"/>
      <c r="P368" s="293"/>
      <c r="Q368" s="293"/>
      <c r="R368" s="293"/>
      <c r="S368" s="293"/>
      <c r="T368" s="293"/>
      <c r="U368" s="293"/>
      <c r="V368" s="293"/>
      <c r="W368" s="293"/>
      <c r="X368" s="293"/>
      <c r="Y368" s="293"/>
      <c r="Z368" s="293"/>
      <c r="AA368" s="293"/>
      <c r="AB368" s="293"/>
      <c r="AC368" s="293"/>
      <c r="AD368" s="293"/>
      <c r="AE368" s="293"/>
      <c r="AF368" s="293"/>
      <c r="AG368" s="293"/>
      <c r="AH368" s="293"/>
      <c r="AI368" s="293"/>
      <c r="AJ368" s="293"/>
      <c r="AK368" s="293"/>
      <c r="AL368" s="293"/>
      <c r="AM368" s="293"/>
      <c r="AN368" s="293"/>
      <c r="AO368" s="293"/>
      <c r="AP368" s="293"/>
      <c r="AQ368" s="293"/>
      <c r="AR368" s="293"/>
      <c r="AS368" s="293"/>
      <c r="AT368" s="293"/>
      <c r="AU368" s="293"/>
      <c r="AV368" s="293"/>
      <c r="AW368" s="293"/>
      <c r="AX368" s="293"/>
      <c r="AY368" s="293"/>
      <c r="AZ368" s="293"/>
      <c r="BA368" s="293"/>
      <c r="BB368" s="293"/>
      <c r="BC368" s="293"/>
      <c r="BD368" s="293"/>
      <c r="BE368" s="293"/>
      <c r="BF368" s="293"/>
      <c r="BG368" s="293"/>
      <c r="BH368" s="293"/>
      <c r="BI368" s="293"/>
      <c r="BJ368" s="293"/>
      <c r="BK368" s="293"/>
      <c r="BL368" s="293"/>
      <c r="BM368" s="293"/>
      <c r="BN368" s="293"/>
      <c r="BO368" s="293"/>
      <c r="BP368" s="293"/>
      <c r="BQ368" s="293"/>
      <c r="BR368" s="293"/>
      <c r="BS368" s="293"/>
      <c r="BT368" s="293"/>
      <c r="BU368" s="293"/>
      <c r="BV368" s="293"/>
      <c r="BW368" s="293"/>
      <c r="BX368" s="293"/>
      <c r="BY368" s="293"/>
      <c r="BZ368" s="293"/>
      <c r="CA368" s="293"/>
      <c r="CB368" s="293"/>
      <c r="CC368" s="293"/>
      <c r="CD368" s="293"/>
      <c r="CE368" s="293"/>
      <c r="CF368" s="293"/>
      <c r="CG368" s="293"/>
      <c r="CH368" s="293"/>
      <c r="CI368" s="293"/>
      <c r="CJ368" s="293"/>
      <c r="CK368" s="293"/>
      <c r="CL368" s="293"/>
      <c r="CM368" s="293"/>
      <c r="CN368" s="293"/>
      <c r="CO368" s="293"/>
      <c r="CP368" s="293"/>
      <c r="CQ368" s="293"/>
      <c r="CR368" s="293"/>
      <c r="CS368" s="293"/>
      <c r="CT368" s="293"/>
      <c r="CU368" s="293"/>
      <c r="CV368" s="293"/>
      <c r="CW368" s="293"/>
      <c r="CX368" s="293"/>
      <c r="CY368" s="293"/>
      <c r="CZ368" s="293"/>
      <c r="DA368" s="293"/>
      <c r="DB368" s="293"/>
      <c r="DC368" s="293"/>
      <c r="DD368" s="171" t="b">
        <f t="shared" si="25"/>
        <v>1</v>
      </c>
    </row>
    <row r="369" spans="13:108" x14ac:dyDescent="0.25">
      <c r="M369" s="293"/>
      <c r="N369" s="293"/>
      <c r="O369" s="293"/>
      <c r="P369" s="293"/>
      <c r="Q369" s="293"/>
      <c r="R369" s="293"/>
      <c r="S369" s="293"/>
      <c r="T369" s="293"/>
      <c r="U369" s="293"/>
      <c r="V369" s="293"/>
      <c r="W369" s="293"/>
      <c r="X369" s="293"/>
      <c r="Y369" s="293"/>
      <c r="Z369" s="293"/>
      <c r="AA369" s="293"/>
      <c r="AB369" s="293"/>
      <c r="AC369" s="293"/>
      <c r="AD369" s="293"/>
      <c r="AE369" s="293"/>
      <c r="AF369" s="293"/>
      <c r="AG369" s="293"/>
      <c r="AH369" s="293"/>
      <c r="AI369" s="293"/>
      <c r="AJ369" s="293"/>
      <c r="AK369" s="293"/>
      <c r="AL369" s="293"/>
      <c r="AM369" s="293"/>
      <c r="AN369" s="293"/>
      <c r="AO369" s="293"/>
      <c r="AP369" s="293"/>
      <c r="AQ369" s="293"/>
      <c r="AR369" s="293"/>
      <c r="AS369" s="293"/>
      <c r="AT369" s="293"/>
      <c r="AU369" s="293"/>
      <c r="AV369" s="293"/>
      <c r="AW369" s="293"/>
      <c r="AX369" s="293"/>
      <c r="AY369" s="293"/>
      <c r="AZ369" s="293"/>
      <c r="BA369" s="293"/>
      <c r="BB369" s="293"/>
      <c r="BC369" s="293"/>
      <c r="BD369" s="293"/>
      <c r="BE369" s="293"/>
      <c r="BF369" s="293"/>
      <c r="BG369" s="293"/>
      <c r="BH369" s="293"/>
      <c r="BI369" s="293"/>
      <c r="BJ369" s="293"/>
      <c r="BK369" s="293"/>
      <c r="BL369" s="293"/>
      <c r="BM369" s="293"/>
      <c r="BN369" s="293"/>
      <c r="BO369" s="293"/>
      <c r="BP369" s="293"/>
      <c r="BQ369" s="293"/>
      <c r="BR369" s="293"/>
      <c r="BS369" s="293"/>
      <c r="BT369" s="293"/>
      <c r="BU369" s="293"/>
      <c r="BV369" s="293"/>
      <c r="BW369" s="293"/>
      <c r="BX369" s="293"/>
      <c r="BY369" s="293"/>
      <c r="BZ369" s="293"/>
      <c r="CA369" s="293"/>
      <c r="CB369" s="293"/>
      <c r="CC369" s="293"/>
      <c r="CD369" s="293"/>
      <c r="CE369" s="293"/>
      <c r="CF369" s="293"/>
      <c r="CG369" s="293"/>
      <c r="CH369" s="293"/>
      <c r="CI369" s="293"/>
      <c r="CJ369" s="293"/>
      <c r="CK369" s="293"/>
      <c r="CL369" s="293"/>
      <c r="CM369" s="293"/>
      <c r="CN369" s="293"/>
      <c r="CO369" s="293"/>
      <c r="CP369" s="293"/>
      <c r="CQ369" s="293"/>
      <c r="CR369" s="293"/>
      <c r="CS369" s="293"/>
      <c r="CT369" s="293"/>
      <c r="CU369" s="293"/>
      <c r="CV369" s="293"/>
      <c r="CW369" s="293"/>
      <c r="CX369" s="293"/>
      <c r="CY369" s="293"/>
      <c r="CZ369" s="293"/>
      <c r="DA369" s="293"/>
      <c r="DB369" s="293"/>
      <c r="DC369" s="293"/>
      <c r="DD369" s="171" t="b">
        <f t="shared" si="25"/>
        <v>1</v>
      </c>
    </row>
    <row r="370" spans="13:108" x14ac:dyDescent="0.25">
      <c r="M370" s="293"/>
      <c r="N370" s="293"/>
      <c r="O370" s="293"/>
      <c r="P370" s="293"/>
      <c r="Q370" s="293"/>
      <c r="R370" s="293"/>
      <c r="S370" s="293"/>
      <c r="T370" s="293"/>
      <c r="U370" s="293"/>
      <c r="V370" s="293"/>
      <c r="W370" s="293"/>
      <c r="X370" s="293"/>
      <c r="Y370" s="293"/>
      <c r="Z370" s="293"/>
      <c r="AA370" s="293"/>
      <c r="AB370" s="293"/>
      <c r="AC370" s="293"/>
      <c r="AD370" s="293"/>
      <c r="AE370" s="293"/>
      <c r="AF370" s="293"/>
      <c r="AG370" s="293"/>
      <c r="AH370" s="293"/>
      <c r="AI370" s="293"/>
      <c r="AJ370" s="293"/>
      <c r="AK370" s="293"/>
      <c r="AL370" s="293"/>
      <c r="AM370" s="293"/>
      <c r="AN370" s="293"/>
      <c r="AO370" s="293"/>
      <c r="AP370" s="293"/>
      <c r="AQ370" s="293"/>
      <c r="AR370" s="293"/>
      <c r="AS370" s="293"/>
      <c r="AT370" s="293"/>
      <c r="AU370" s="293"/>
      <c r="AV370" s="293"/>
      <c r="AW370" s="293"/>
      <c r="AX370" s="293"/>
      <c r="AY370" s="293"/>
      <c r="AZ370" s="293"/>
      <c r="BA370" s="293"/>
      <c r="BB370" s="293"/>
      <c r="BC370" s="293"/>
      <c r="BD370" s="293"/>
      <c r="BE370" s="293"/>
      <c r="BF370" s="293"/>
      <c r="BG370" s="293"/>
      <c r="BH370" s="293"/>
      <c r="BI370" s="293"/>
      <c r="BJ370" s="293"/>
      <c r="BK370" s="293"/>
      <c r="BL370" s="293"/>
      <c r="BM370" s="293"/>
      <c r="BN370" s="293"/>
      <c r="BO370" s="293"/>
      <c r="BP370" s="293"/>
      <c r="BQ370" s="293"/>
      <c r="BR370" s="293"/>
      <c r="BS370" s="293"/>
      <c r="BT370" s="293"/>
      <c r="BU370" s="293"/>
      <c r="BV370" s="293"/>
      <c r="BW370" s="293"/>
      <c r="BX370" s="293"/>
      <c r="BY370" s="293"/>
      <c r="BZ370" s="293"/>
      <c r="CA370" s="293"/>
      <c r="CB370" s="293"/>
      <c r="CC370" s="293"/>
      <c r="CD370" s="293"/>
      <c r="CE370" s="293"/>
      <c r="CF370" s="293"/>
      <c r="CG370" s="293"/>
      <c r="CH370" s="293"/>
      <c r="CI370" s="293"/>
      <c r="CJ370" s="293"/>
      <c r="CK370" s="293"/>
      <c r="CL370" s="293"/>
      <c r="CM370" s="293"/>
      <c r="CN370" s="293"/>
      <c r="CO370" s="293"/>
      <c r="CP370" s="293"/>
      <c r="CQ370" s="293"/>
      <c r="CR370" s="293"/>
      <c r="CS370" s="293"/>
      <c r="CT370" s="293"/>
      <c r="CU370" s="293"/>
      <c r="CV370" s="293"/>
      <c r="CW370" s="293"/>
      <c r="CX370" s="293"/>
      <c r="CY370" s="293"/>
      <c r="CZ370" s="293"/>
      <c r="DA370" s="293"/>
      <c r="DB370" s="293"/>
      <c r="DC370" s="293"/>
      <c r="DD370" s="171" t="b">
        <f t="shared" si="25"/>
        <v>1</v>
      </c>
    </row>
    <row r="371" spans="13:108" x14ac:dyDescent="0.25">
      <c r="M371" s="293"/>
      <c r="N371" s="293"/>
      <c r="O371" s="293"/>
      <c r="P371" s="293"/>
      <c r="Q371" s="293"/>
      <c r="R371" s="293"/>
      <c r="S371" s="293"/>
      <c r="T371" s="293"/>
      <c r="U371" s="293"/>
      <c r="V371" s="293"/>
      <c r="W371" s="293"/>
      <c r="X371" s="293"/>
      <c r="Y371" s="293"/>
      <c r="Z371" s="293"/>
      <c r="AA371" s="293"/>
      <c r="AB371" s="293"/>
      <c r="AC371" s="293"/>
      <c r="AD371" s="293"/>
      <c r="AE371" s="293"/>
      <c r="AF371" s="293"/>
      <c r="AG371" s="293"/>
      <c r="AH371" s="293"/>
      <c r="AI371" s="293"/>
      <c r="AJ371" s="293"/>
      <c r="AK371" s="293"/>
      <c r="AL371" s="293"/>
      <c r="AM371" s="293"/>
      <c r="AN371" s="293"/>
      <c r="AO371" s="293"/>
      <c r="AP371" s="293"/>
      <c r="AQ371" s="293"/>
      <c r="AR371" s="293"/>
      <c r="AS371" s="293"/>
      <c r="AT371" s="293"/>
      <c r="AU371" s="293"/>
      <c r="AV371" s="293"/>
      <c r="AW371" s="293"/>
      <c r="AX371" s="293"/>
      <c r="AY371" s="293"/>
      <c r="AZ371" s="293"/>
      <c r="BA371" s="293"/>
      <c r="BB371" s="293"/>
      <c r="BC371" s="293"/>
      <c r="BD371" s="293"/>
      <c r="BE371" s="293"/>
      <c r="BF371" s="293"/>
      <c r="BG371" s="293"/>
      <c r="BH371" s="293"/>
      <c r="BI371" s="293"/>
      <c r="BJ371" s="293"/>
      <c r="BK371" s="293"/>
      <c r="BL371" s="293"/>
      <c r="BM371" s="293"/>
      <c r="BN371" s="293"/>
      <c r="BO371" s="293"/>
      <c r="BP371" s="293"/>
      <c r="BQ371" s="293"/>
      <c r="BR371" s="293"/>
      <c r="BS371" s="293"/>
      <c r="BT371" s="293"/>
      <c r="BU371" s="293"/>
      <c r="BV371" s="293"/>
      <c r="BW371" s="293"/>
      <c r="BX371" s="293"/>
      <c r="BY371" s="293"/>
      <c r="BZ371" s="293"/>
      <c r="CA371" s="293"/>
      <c r="CB371" s="293"/>
      <c r="CC371" s="293"/>
      <c r="CD371" s="293"/>
      <c r="CE371" s="293"/>
      <c r="CF371" s="293"/>
      <c r="CG371" s="293"/>
      <c r="CH371" s="293"/>
      <c r="CI371" s="293"/>
      <c r="CJ371" s="293"/>
      <c r="CK371" s="293"/>
      <c r="CL371" s="293"/>
      <c r="CM371" s="293"/>
      <c r="CN371" s="293"/>
      <c r="CO371" s="293"/>
      <c r="CP371" s="293"/>
      <c r="CQ371" s="293"/>
      <c r="CR371" s="293"/>
      <c r="CS371" s="293"/>
      <c r="CT371" s="293"/>
      <c r="CU371" s="293"/>
      <c r="CV371" s="293"/>
      <c r="CW371" s="293"/>
      <c r="CX371" s="293"/>
      <c r="CY371" s="293"/>
      <c r="CZ371" s="293"/>
      <c r="DA371" s="293"/>
      <c r="DB371" s="293"/>
      <c r="DC371" s="293"/>
      <c r="DD371" s="171" t="b">
        <f t="shared" si="25"/>
        <v>1</v>
      </c>
    </row>
    <row r="372" spans="13:108" x14ac:dyDescent="0.25">
      <c r="M372" s="293"/>
      <c r="N372" s="293"/>
      <c r="O372" s="293"/>
      <c r="P372" s="293"/>
      <c r="Q372" s="293"/>
      <c r="R372" s="293"/>
      <c r="S372" s="293"/>
      <c r="T372" s="293"/>
      <c r="U372" s="293"/>
      <c r="V372" s="293"/>
      <c r="W372" s="293"/>
      <c r="X372" s="293"/>
      <c r="Y372" s="293"/>
      <c r="Z372" s="293"/>
      <c r="AA372" s="293"/>
      <c r="AB372" s="293"/>
      <c r="AC372" s="293"/>
      <c r="AD372" s="293"/>
      <c r="AE372" s="293"/>
      <c r="AF372" s="293"/>
      <c r="AG372" s="293"/>
      <c r="AH372" s="293"/>
      <c r="AI372" s="293"/>
      <c r="AJ372" s="293"/>
      <c r="AK372" s="293"/>
      <c r="AL372" s="293"/>
      <c r="AM372" s="293"/>
      <c r="AN372" s="293"/>
      <c r="AO372" s="293"/>
      <c r="AP372" s="293"/>
      <c r="AQ372" s="293"/>
      <c r="AR372" s="293"/>
      <c r="AS372" s="293"/>
      <c r="AT372" s="293"/>
      <c r="AU372" s="293"/>
      <c r="AV372" s="293"/>
      <c r="AW372" s="293"/>
      <c r="AX372" s="293"/>
      <c r="AY372" s="293"/>
      <c r="AZ372" s="293"/>
      <c r="BA372" s="293"/>
      <c r="BB372" s="293"/>
      <c r="BC372" s="293"/>
      <c r="BD372" s="293"/>
      <c r="BE372" s="293"/>
      <c r="BF372" s="293"/>
      <c r="BG372" s="293"/>
      <c r="BH372" s="293"/>
      <c r="BI372" s="293"/>
      <c r="BJ372" s="293"/>
      <c r="BK372" s="293"/>
      <c r="BL372" s="293"/>
      <c r="BM372" s="293"/>
      <c r="BN372" s="293"/>
      <c r="BO372" s="293"/>
      <c r="BP372" s="293"/>
      <c r="BQ372" s="293"/>
      <c r="BR372" s="293"/>
      <c r="BS372" s="293"/>
      <c r="BT372" s="293"/>
      <c r="BU372" s="293"/>
      <c r="BV372" s="293"/>
      <c r="BW372" s="293"/>
      <c r="BX372" s="293"/>
      <c r="BY372" s="293"/>
      <c r="BZ372" s="293"/>
      <c r="CA372" s="293"/>
      <c r="CB372" s="293"/>
      <c r="CC372" s="293"/>
      <c r="CD372" s="293"/>
      <c r="CE372" s="293"/>
      <c r="CF372" s="293"/>
      <c r="CG372" s="293"/>
      <c r="CH372" s="293"/>
      <c r="CI372" s="293"/>
      <c r="CJ372" s="293"/>
      <c r="CK372" s="293"/>
      <c r="CL372" s="293"/>
      <c r="CM372" s="293"/>
      <c r="CN372" s="293"/>
      <c r="CO372" s="293"/>
      <c r="CP372" s="293"/>
      <c r="CQ372" s="293"/>
      <c r="CR372" s="293"/>
      <c r="CS372" s="293"/>
      <c r="CT372" s="293"/>
      <c r="CU372" s="293"/>
      <c r="CV372" s="293"/>
      <c r="CW372" s="293"/>
      <c r="CX372" s="293"/>
      <c r="CY372" s="293"/>
      <c r="CZ372" s="293"/>
      <c r="DA372" s="293"/>
      <c r="DB372" s="293"/>
      <c r="DC372" s="293"/>
      <c r="DD372" s="171" t="b">
        <f t="shared" si="25"/>
        <v>1</v>
      </c>
    </row>
    <row r="373" spans="13:108" x14ac:dyDescent="0.25">
      <c r="M373" s="293"/>
      <c r="N373" s="293"/>
      <c r="O373" s="293"/>
      <c r="P373" s="293"/>
      <c r="Q373" s="293"/>
      <c r="R373" s="293"/>
      <c r="S373" s="293"/>
      <c r="T373" s="293"/>
      <c r="U373" s="293"/>
      <c r="V373" s="293"/>
      <c r="W373" s="293"/>
      <c r="X373" s="293"/>
      <c r="Y373" s="293"/>
      <c r="Z373" s="293"/>
      <c r="AA373" s="293"/>
      <c r="AB373" s="293"/>
      <c r="AC373" s="293"/>
      <c r="AD373" s="293"/>
      <c r="AE373" s="293"/>
      <c r="AF373" s="293"/>
      <c r="AG373" s="293"/>
      <c r="AH373" s="293"/>
      <c r="AI373" s="293"/>
      <c r="AJ373" s="293"/>
      <c r="AK373" s="293"/>
      <c r="AL373" s="293"/>
      <c r="AM373" s="293"/>
      <c r="AN373" s="293"/>
      <c r="AO373" s="293"/>
      <c r="AP373" s="293"/>
      <c r="AQ373" s="293"/>
      <c r="AR373" s="293"/>
      <c r="AS373" s="293"/>
      <c r="AT373" s="293"/>
      <c r="AU373" s="293"/>
      <c r="AV373" s="293"/>
      <c r="AW373" s="293"/>
      <c r="AX373" s="293"/>
      <c r="AY373" s="293"/>
      <c r="AZ373" s="293"/>
      <c r="BA373" s="293"/>
      <c r="BB373" s="293"/>
      <c r="BC373" s="293"/>
      <c r="BD373" s="293"/>
      <c r="BE373" s="293"/>
      <c r="BF373" s="293"/>
      <c r="BG373" s="293"/>
      <c r="BH373" s="293"/>
      <c r="BI373" s="293"/>
      <c r="BJ373" s="293"/>
      <c r="BK373" s="293"/>
      <c r="BL373" s="293"/>
      <c r="BM373" s="293"/>
      <c r="BN373" s="293"/>
      <c r="BO373" s="293"/>
      <c r="BP373" s="293"/>
      <c r="BQ373" s="293"/>
      <c r="BR373" s="293"/>
      <c r="BS373" s="293"/>
      <c r="BT373" s="293"/>
      <c r="BU373" s="293"/>
      <c r="BV373" s="293"/>
      <c r="BW373" s="293"/>
      <c r="BX373" s="293"/>
      <c r="BY373" s="293"/>
      <c r="BZ373" s="293"/>
      <c r="CA373" s="293"/>
      <c r="CB373" s="293"/>
      <c r="CC373" s="293"/>
      <c r="CD373" s="293"/>
      <c r="CE373" s="293"/>
      <c r="CF373" s="293"/>
      <c r="CG373" s="293"/>
      <c r="CH373" s="293"/>
      <c r="CI373" s="293"/>
      <c r="CJ373" s="293"/>
      <c r="CK373" s="293"/>
      <c r="CL373" s="293"/>
      <c r="CM373" s="293"/>
      <c r="CN373" s="293"/>
      <c r="CO373" s="293"/>
      <c r="CP373" s="293"/>
      <c r="CQ373" s="293"/>
      <c r="CR373" s="293"/>
      <c r="CS373" s="293"/>
      <c r="CT373" s="293"/>
      <c r="CU373" s="293"/>
      <c r="CV373" s="293"/>
      <c r="CW373" s="293"/>
      <c r="CX373" s="293"/>
      <c r="CY373" s="293"/>
      <c r="CZ373" s="293"/>
      <c r="DA373" s="293"/>
      <c r="DB373" s="293"/>
      <c r="DC373" s="293"/>
      <c r="DD373" s="171" t="b">
        <f t="shared" si="25"/>
        <v>1</v>
      </c>
    </row>
    <row r="374" spans="13:108" x14ac:dyDescent="0.25">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293"/>
      <c r="CD374" s="293"/>
      <c r="CE374" s="293"/>
      <c r="CF374" s="293"/>
      <c r="CG374" s="293"/>
      <c r="CH374" s="293"/>
      <c r="CI374" s="293"/>
      <c r="CJ374" s="293"/>
      <c r="CK374" s="293"/>
      <c r="CL374" s="293"/>
      <c r="CM374" s="293"/>
      <c r="CN374" s="293"/>
      <c r="CO374" s="293"/>
      <c r="CP374" s="293"/>
      <c r="CQ374" s="293"/>
      <c r="CR374" s="293"/>
      <c r="CS374" s="293"/>
      <c r="CT374" s="293"/>
      <c r="CU374" s="293"/>
      <c r="CV374" s="293"/>
      <c r="CW374" s="293"/>
      <c r="CX374" s="293"/>
      <c r="CY374" s="293"/>
      <c r="CZ374" s="293"/>
      <c r="DA374" s="293"/>
      <c r="DB374" s="293"/>
      <c r="DC374" s="293"/>
      <c r="DD374" s="171" t="b">
        <f t="shared" si="25"/>
        <v>1</v>
      </c>
    </row>
    <row r="375" spans="13:108" x14ac:dyDescent="0.25">
      <c r="M375" s="293"/>
      <c r="N375" s="293"/>
      <c r="O375" s="293"/>
      <c r="P375" s="293"/>
      <c r="Q375" s="293"/>
      <c r="R375" s="293"/>
      <c r="S375" s="293"/>
      <c r="T375" s="293"/>
      <c r="U375" s="293"/>
      <c r="V375" s="293"/>
      <c r="W375" s="293"/>
      <c r="X375" s="293"/>
      <c r="Y375" s="293"/>
      <c r="Z375" s="293"/>
      <c r="AA375" s="293"/>
      <c r="AB375" s="293"/>
      <c r="AC375" s="293"/>
      <c r="AD375" s="293"/>
      <c r="AE375" s="293"/>
      <c r="AF375" s="293"/>
      <c r="AG375" s="293"/>
      <c r="AH375" s="293"/>
      <c r="AI375" s="293"/>
      <c r="AJ375" s="293"/>
      <c r="AK375" s="293"/>
      <c r="AL375" s="293"/>
      <c r="AM375" s="293"/>
      <c r="AN375" s="293"/>
      <c r="AO375" s="293"/>
      <c r="AP375" s="293"/>
      <c r="AQ375" s="293"/>
      <c r="AR375" s="293"/>
      <c r="AS375" s="293"/>
      <c r="AT375" s="293"/>
      <c r="AU375" s="293"/>
      <c r="AV375" s="293"/>
      <c r="AW375" s="293"/>
      <c r="AX375" s="293"/>
      <c r="AY375" s="293"/>
      <c r="AZ375" s="293"/>
      <c r="BA375" s="293"/>
      <c r="BB375" s="293"/>
      <c r="BC375" s="293"/>
      <c r="BD375" s="293"/>
      <c r="BE375" s="293"/>
      <c r="BF375" s="293"/>
      <c r="BG375" s="293"/>
      <c r="BH375" s="293"/>
      <c r="BI375" s="293"/>
      <c r="BJ375" s="293"/>
      <c r="BK375" s="293"/>
      <c r="BL375" s="293"/>
      <c r="BM375" s="293"/>
      <c r="BN375" s="293"/>
      <c r="BO375" s="293"/>
      <c r="BP375" s="293"/>
      <c r="BQ375" s="293"/>
      <c r="BR375" s="293"/>
      <c r="BS375" s="293"/>
      <c r="BT375" s="293"/>
      <c r="BU375" s="293"/>
      <c r="BV375" s="293"/>
      <c r="BW375" s="293"/>
      <c r="BX375" s="293"/>
      <c r="BY375" s="293"/>
      <c r="BZ375" s="293"/>
      <c r="CA375" s="293"/>
      <c r="CB375" s="293"/>
      <c r="CC375" s="293"/>
      <c r="CD375" s="293"/>
      <c r="CE375" s="293"/>
      <c r="CF375" s="293"/>
      <c r="CG375" s="293"/>
      <c r="CH375" s="293"/>
      <c r="CI375" s="293"/>
      <c r="CJ375" s="293"/>
      <c r="CK375" s="293"/>
      <c r="CL375" s="293"/>
      <c r="CM375" s="293"/>
      <c r="CN375" s="293"/>
      <c r="CO375" s="293"/>
      <c r="CP375" s="293"/>
      <c r="CQ375" s="293"/>
      <c r="CR375" s="293"/>
      <c r="CS375" s="293"/>
      <c r="CT375" s="293"/>
      <c r="CU375" s="293"/>
      <c r="CV375" s="293"/>
      <c r="CW375" s="293"/>
      <c r="CX375" s="293"/>
      <c r="CY375" s="293"/>
      <c r="CZ375" s="293"/>
      <c r="DA375" s="293"/>
      <c r="DB375" s="293"/>
      <c r="DC375" s="293"/>
      <c r="DD375" s="171" t="b">
        <f t="shared" si="25"/>
        <v>1</v>
      </c>
    </row>
    <row r="376" spans="13:108" x14ac:dyDescent="0.25">
      <c r="M376" s="293"/>
      <c r="N376" s="293"/>
      <c r="O376" s="293"/>
      <c r="P376" s="293"/>
      <c r="Q376" s="293"/>
      <c r="R376" s="293"/>
      <c r="S376" s="293"/>
      <c r="T376" s="293"/>
      <c r="U376" s="293"/>
      <c r="V376" s="293"/>
      <c r="W376" s="293"/>
      <c r="X376" s="293"/>
      <c r="Y376" s="293"/>
      <c r="Z376" s="293"/>
      <c r="AA376" s="293"/>
      <c r="AB376" s="293"/>
      <c r="AC376" s="293"/>
      <c r="AD376" s="293"/>
      <c r="AE376" s="293"/>
      <c r="AF376" s="293"/>
      <c r="AG376" s="293"/>
      <c r="AH376" s="293"/>
      <c r="AI376" s="293"/>
      <c r="AJ376" s="293"/>
      <c r="AK376" s="293"/>
      <c r="AL376" s="293"/>
      <c r="AM376" s="293"/>
      <c r="AN376" s="293"/>
      <c r="AO376" s="293"/>
      <c r="AP376" s="293"/>
      <c r="AQ376" s="293"/>
      <c r="AR376" s="293"/>
      <c r="AS376" s="293"/>
      <c r="AT376" s="293"/>
      <c r="AU376" s="293"/>
      <c r="AV376" s="293"/>
      <c r="AW376" s="293"/>
      <c r="AX376" s="293"/>
      <c r="AY376" s="293"/>
      <c r="AZ376" s="293"/>
      <c r="BA376" s="293"/>
      <c r="BB376" s="293"/>
      <c r="BC376" s="293"/>
      <c r="BD376" s="293"/>
      <c r="BE376" s="293"/>
      <c r="BF376" s="293"/>
      <c r="BG376" s="293"/>
      <c r="BH376" s="293"/>
      <c r="BI376" s="293"/>
      <c r="BJ376" s="293"/>
      <c r="BK376" s="293"/>
      <c r="BL376" s="293"/>
      <c r="BM376" s="293"/>
      <c r="BN376" s="293"/>
      <c r="BO376" s="293"/>
      <c r="BP376" s="293"/>
      <c r="BQ376" s="293"/>
      <c r="BR376" s="293"/>
      <c r="BS376" s="293"/>
      <c r="BT376" s="293"/>
      <c r="BU376" s="293"/>
      <c r="BV376" s="293"/>
      <c r="BW376" s="293"/>
      <c r="BX376" s="293"/>
      <c r="BY376" s="293"/>
      <c r="BZ376" s="293"/>
      <c r="CA376" s="293"/>
      <c r="CB376" s="293"/>
      <c r="CC376" s="293"/>
      <c r="CD376" s="293"/>
      <c r="CE376" s="293"/>
      <c r="CF376" s="293"/>
      <c r="CG376" s="293"/>
      <c r="CH376" s="293"/>
      <c r="CI376" s="293"/>
      <c r="CJ376" s="293"/>
      <c r="CK376" s="293"/>
      <c r="CL376" s="293"/>
      <c r="CM376" s="293"/>
      <c r="CN376" s="293"/>
      <c r="CO376" s="293"/>
      <c r="CP376" s="293"/>
      <c r="CQ376" s="293"/>
      <c r="CR376" s="293"/>
      <c r="CS376" s="293"/>
      <c r="CT376" s="293"/>
      <c r="CU376" s="293"/>
      <c r="CV376" s="293"/>
      <c r="CW376" s="293"/>
      <c r="CX376" s="293"/>
      <c r="CY376" s="293"/>
      <c r="CZ376" s="293"/>
      <c r="DA376" s="293"/>
      <c r="DB376" s="293"/>
      <c r="DC376" s="293"/>
      <c r="DD376" s="171" t="b">
        <f t="shared" si="25"/>
        <v>1</v>
      </c>
    </row>
    <row r="377" spans="13:108" x14ac:dyDescent="0.25">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c r="AI377" s="293"/>
      <c r="AJ377" s="293"/>
      <c r="AK377" s="293"/>
      <c r="AL377" s="293"/>
      <c r="AM377" s="293"/>
      <c r="AN377" s="293"/>
      <c r="AO377" s="293"/>
      <c r="AP377" s="293"/>
      <c r="AQ377" s="293"/>
      <c r="AR377" s="293"/>
      <c r="AS377" s="293"/>
      <c r="AT377" s="293"/>
      <c r="AU377" s="293"/>
      <c r="AV377" s="293"/>
      <c r="AW377" s="293"/>
      <c r="AX377" s="293"/>
      <c r="AY377" s="293"/>
      <c r="AZ377" s="293"/>
      <c r="BA377" s="293"/>
      <c r="BB377" s="293"/>
      <c r="BC377" s="293"/>
      <c r="BD377" s="293"/>
      <c r="BE377" s="293"/>
      <c r="BF377" s="293"/>
      <c r="BG377" s="293"/>
      <c r="BH377" s="293"/>
      <c r="BI377" s="293"/>
      <c r="BJ377" s="293"/>
      <c r="BK377" s="293"/>
      <c r="BL377" s="293"/>
      <c r="BM377" s="293"/>
      <c r="BN377" s="293"/>
      <c r="BO377" s="293"/>
      <c r="BP377" s="293"/>
      <c r="BQ377" s="293"/>
      <c r="BR377" s="293"/>
      <c r="BS377" s="293"/>
      <c r="BT377" s="293"/>
      <c r="BU377" s="293"/>
      <c r="BV377" s="293"/>
      <c r="BW377" s="293"/>
      <c r="BX377" s="293"/>
      <c r="BY377" s="293"/>
      <c r="BZ377" s="293"/>
      <c r="CA377" s="293"/>
      <c r="CB377" s="293"/>
      <c r="CC377" s="293"/>
      <c r="CD377" s="293"/>
      <c r="CE377" s="293"/>
      <c r="CF377" s="293"/>
      <c r="CG377" s="293"/>
      <c r="CH377" s="293"/>
      <c r="CI377" s="293"/>
      <c r="CJ377" s="293"/>
      <c r="CK377" s="293"/>
      <c r="CL377" s="293"/>
      <c r="CM377" s="293"/>
      <c r="CN377" s="293"/>
      <c r="CO377" s="293"/>
      <c r="CP377" s="293"/>
      <c r="CQ377" s="293"/>
      <c r="CR377" s="293"/>
      <c r="CS377" s="293"/>
      <c r="CT377" s="293"/>
      <c r="CU377" s="293"/>
      <c r="CV377" s="293"/>
      <c r="CW377" s="293"/>
      <c r="CX377" s="293"/>
      <c r="CY377" s="293"/>
      <c r="CZ377" s="293"/>
      <c r="DA377" s="293"/>
      <c r="DB377" s="293"/>
      <c r="DC377" s="293"/>
      <c r="DD377" s="171" t="b">
        <f t="shared" si="25"/>
        <v>1</v>
      </c>
    </row>
    <row r="378" spans="13:108" x14ac:dyDescent="0.25">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293"/>
      <c r="CD378" s="293"/>
      <c r="CE378" s="293"/>
      <c r="CF378" s="293"/>
      <c r="CG378" s="293"/>
      <c r="CH378" s="293"/>
      <c r="CI378" s="293"/>
      <c r="CJ378" s="293"/>
      <c r="CK378" s="293"/>
      <c r="CL378" s="293"/>
      <c r="CM378" s="293"/>
      <c r="CN378" s="293"/>
      <c r="CO378" s="293"/>
      <c r="CP378" s="293"/>
      <c r="CQ378" s="293"/>
      <c r="CR378" s="293"/>
      <c r="CS378" s="293"/>
      <c r="CT378" s="293"/>
      <c r="CU378" s="293"/>
      <c r="CV378" s="293"/>
      <c r="CW378" s="293"/>
      <c r="CX378" s="293"/>
      <c r="CY378" s="293"/>
      <c r="CZ378" s="293"/>
      <c r="DA378" s="293"/>
      <c r="DB378" s="293"/>
      <c r="DC378" s="293"/>
      <c r="DD378" s="171" t="b">
        <f t="shared" si="25"/>
        <v>1</v>
      </c>
    </row>
    <row r="379" spans="13:108" x14ac:dyDescent="0.25">
      <c r="M379" s="293"/>
      <c r="N379" s="293"/>
      <c r="O379" s="293"/>
      <c r="P379" s="293"/>
      <c r="Q379" s="293"/>
      <c r="R379" s="293"/>
      <c r="S379" s="293"/>
      <c r="T379" s="293"/>
      <c r="U379" s="293"/>
      <c r="V379" s="293"/>
      <c r="W379" s="293"/>
      <c r="X379" s="293"/>
      <c r="Y379" s="293"/>
      <c r="Z379" s="293"/>
      <c r="AA379" s="293"/>
      <c r="AB379" s="293"/>
      <c r="AC379" s="293"/>
      <c r="AD379" s="293"/>
      <c r="AE379" s="293"/>
      <c r="AF379" s="293"/>
      <c r="AG379" s="293"/>
      <c r="AH379" s="293"/>
      <c r="AI379" s="293"/>
      <c r="AJ379" s="293"/>
      <c r="AK379" s="293"/>
      <c r="AL379" s="293"/>
      <c r="AM379" s="293"/>
      <c r="AN379" s="293"/>
      <c r="AO379" s="293"/>
      <c r="AP379" s="293"/>
      <c r="AQ379" s="293"/>
      <c r="AR379" s="293"/>
      <c r="AS379" s="293"/>
      <c r="AT379" s="293"/>
      <c r="AU379" s="293"/>
      <c r="AV379" s="293"/>
      <c r="AW379" s="293"/>
      <c r="AX379" s="293"/>
      <c r="AY379" s="293"/>
      <c r="AZ379" s="293"/>
      <c r="BA379" s="293"/>
      <c r="BB379" s="293"/>
      <c r="BC379" s="293"/>
      <c r="BD379" s="293"/>
      <c r="BE379" s="293"/>
      <c r="BF379" s="293"/>
      <c r="BG379" s="293"/>
      <c r="BH379" s="293"/>
      <c r="BI379" s="293"/>
      <c r="BJ379" s="293"/>
      <c r="BK379" s="293"/>
      <c r="BL379" s="293"/>
      <c r="BM379" s="293"/>
      <c r="BN379" s="293"/>
      <c r="BO379" s="293"/>
      <c r="BP379" s="293"/>
      <c r="BQ379" s="293"/>
      <c r="BR379" s="293"/>
      <c r="BS379" s="293"/>
      <c r="BT379" s="293"/>
      <c r="BU379" s="293"/>
      <c r="BV379" s="293"/>
      <c r="BW379" s="293"/>
      <c r="BX379" s="293"/>
      <c r="BY379" s="293"/>
      <c r="BZ379" s="293"/>
      <c r="CA379" s="293"/>
      <c r="CB379" s="293"/>
      <c r="CC379" s="293"/>
      <c r="CD379" s="293"/>
      <c r="CE379" s="293"/>
      <c r="CF379" s="293"/>
      <c r="CG379" s="293"/>
      <c r="CH379" s="293"/>
      <c r="CI379" s="293"/>
      <c r="CJ379" s="293"/>
      <c r="CK379" s="293"/>
      <c r="CL379" s="293"/>
      <c r="CM379" s="293"/>
      <c r="CN379" s="293"/>
      <c r="CO379" s="293"/>
      <c r="CP379" s="293"/>
      <c r="CQ379" s="293"/>
      <c r="CR379" s="293"/>
      <c r="CS379" s="293"/>
      <c r="CT379" s="293"/>
      <c r="CU379" s="293"/>
      <c r="CV379" s="293"/>
      <c r="CW379" s="293"/>
      <c r="CX379" s="293"/>
      <c r="CY379" s="293"/>
      <c r="CZ379" s="293"/>
      <c r="DA379" s="293"/>
      <c r="DB379" s="293"/>
      <c r="DC379" s="293"/>
      <c r="DD379" s="171" t="b">
        <f t="shared" si="25"/>
        <v>1</v>
      </c>
    </row>
    <row r="380" spans="13:108" x14ac:dyDescent="0.25">
      <c r="M380" s="293"/>
      <c r="N380" s="293"/>
      <c r="O380" s="293"/>
      <c r="P380" s="293"/>
      <c r="Q380" s="293"/>
      <c r="R380" s="293"/>
      <c r="S380" s="293"/>
      <c r="T380" s="293"/>
      <c r="U380" s="293"/>
      <c r="V380" s="293"/>
      <c r="W380" s="293"/>
      <c r="X380" s="293"/>
      <c r="Y380" s="293"/>
      <c r="Z380" s="293"/>
      <c r="AA380" s="293"/>
      <c r="AB380" s="293"/>
      <c r="AC380" s="293"/>
      <c r="AD380" s="293"/>
      <c r="AE380" s="293"/>
      <c r="AF380" s="293"/>
      <c r="AG380" s="293"/>
      <c r="AH380" s="293"/>
      <c r="AI380" s="293"/>
      <c r="AJ380" s="293"/>
      <c r="AK380" s="293"/>
      <c r="AL380" s="293"/>
      <c r="AM380" s="293"/>
      <c r="AN380" s="293"/>
      <c r="AO380" s="293"/>
      <c r="AP380" s="293"/>
      <c r="AQ380" s="293"/>
      <c r="AR380" s="293"/>
      <c r="AS380" s="293"/>
      <c r="AT380" s="293"/>
      <c r="AU380" s="293"/>
      <c r="AV380" s="293"/>
      <c r="AW380" s="293"/>
      <c r="AX380" s="293"/>
      <c r="AY380" s="293"/>
      <c r="AZ380" s="293"/>
      <c r="BA380" s="293"/>
      <c r="BB380" s="293"/>
      <c r="BC380" s="293"/>
      <c r="BD380" s="293"/>
      <c r="BE380" s="293"/>
      <c r="BF380" s="293"/>
      <c r="BG380" s="293"/>
      <c r="BH380" s="293"/>
      <c r="BI380" s="293"/>
      <c r="BJ380" s="293"/>
      <c r="BK380" s="293"/>
      <c r="BL380" s="293"/>
      <c r="BM380" s="293"/>
      <c r="BN380" s="293"/>
      <c r="BO380" s="293"/>
      <c r="BP380" s="293"/>
      <c r="BQ380" s="293"/>
      <c r="BR380" s="293"/>
      <c r="BS380" s="293"/>
      <c r="BT380" s="293"/>
      <c r="BU380" s="293"/>
      <c r="BV380" s="293"/>
      <c r="BW380" s="293"/>
      <c r="BX380" s="293"/>
      <c r="BY380" s="293"/>
      <c r="BZ380" s="293"/>
      <c r="CA380" s="293"/>
      <c r="CB380" s="293"/>
      <c r="CC380" s="293"/>
      <c r="CD380" s="293"/>
      <c r="CE380" s="293"/>
      <c r="CF380" s="293"/>
      <c r="CG380" s="293"/>
      <c r="CH380" s="293"/>
      <c r="CI380" s="293"/>
      <c r="CJ380" s="293"/>
      <c r="CK380" s="293"/>
      <c r="CL380" s="293"/>
      <c r="CM380" s="293"/>
      <c r="CN380" s="293"/>
      <c r="CO380" s="293"/>
      <c r="CP380" s="293"/>
      <c r="CQ380" s="293"/>
      <c r="CR380" s="293"/>
      <c r="CS380" s="293"/>
      <c r="CT380" s="293"/>
      <c r="CU380" s="293"/>
      <c r="CV380" s="293"/>
      <c r="CW380" s="293"/>
      <c r="CX380" s="293"/>
      <c r="CY380" s="293"/>
      <c r="CZ380" s="293"/>
      <c r="DA380" s="293"/>
      <c r="DB380" s="293"/>
      <c r="DC380" s="293"/>
      <c r="DD380" s="171" t="b">
        <f t="shared" si="25"/>
        <v>1</v>
      </c>
    </row>
    <row r="381" spans="13:108" x14ac:dyDescent="0.25">
      <c r="M381" s="293"/>
      <c r="N381" s="293"/>
      <c r="O381" s="293"/>
      <c r="P381" s="293"/>
      <c r="Q381" s="293"/>
      <c r="R381" s="293"/>
      <c r="S381" s="293"/>
      <c r="T381" s="293"/>
      <c r="U381" s="293"/>
      <c r="V381" s="293"/>
      <c r="W381" s="293"/>
      <c r="X381" s="293"/>
      <c r="Y381" s="293"/>
      <c r="Z381" s="293"/>
      <c r="AA381" s="293"/>
      <c r="AB381" s="293"/>
      <c r="AC381" s="293"/>
      <c r="AD381" s="293"/>
      <c r="AE381" s="293"/>
      <c r="AF381" s="293"/>
      <c r="AG381" s="293"/>
      <c r="AH381" s="293"/>
      <c r="AI381" s="293"/>
      <c r="AJ381" s="293"/>
      <c r="AK381" s="293"/>
      <c r="AL381" s="293"/>
      <c r="AM381" s="293"/>
      <c r="AN381" s="293"/>
      <c r="AO381" s="293"/>
      <c r="AP381" s="293"/>
      <c r="AQ381" s="293"/>
      <c r="AR381" s="293"/>
      <c r="AS381" s="293"/>
      <c r="AT381" s="293"/>
      <c r="AU381" s="293"/>
      <c r="AV381" s="293"/>
      <c r="AW381" s="293"/>
      <c r="AX381" s="293"/>
      <c r="AY381" s="293"/>
      <c r="AZ381" s="293"/>
      <c r="BA381" s="293"/>
      <c r="BB381" s="293"/>
      <c r="BC381" s="293"/>
      <c r="BD381" s="293"/>
      <c r="BE381" s="293"/>
      <c r="BF381" s="293"/>
      <c r="BG381" s="293"/>
      <c r="BH381" s="293"/>
      <c r="BI381" s="293"/>
      <c r="BJ381" s="293"/>
      <c r="BK381" s="293"/>
      <c r="BL381" s="293"/>
      <c r="BM381" s="293"/>
      <c r="BN381" s="293"/>
      <c r="BO381" s="293"/>
      <c r="BP381" s="293"/>
      <c r="BQ381" s="293"/>
      <c r="BR381" s="293"/>
      <c r="BS381" s="293"/>
      <c r="BT381" s="293"/>
      <c r="BU381" s="293"/>
      <c r="BV381" s="293"/>
      <c r="BW381" s="293"/>
      <c r="BX381" s="293"/>
      <c r="BY381" s="293"/>
      <c r="BZ381" s="293"/>
      <c r="CA381" s="293"/>
      <c r="CB381" s="293"/>
      <c r="CC381" s="293"/>
      <c r="CD381" s="293"/>
      <c r="CE381" s="293"/>
      <c r="CF381" s="293"/>
      <c r="CG381" s="293"/>
      <c r="CH381" s="293"/>
      <c r="CI381" s="293"/>
      <c r="CJ381" s="293"/>
      <c r="CK381" s="293"/>
      <c r="CL381" s="293"/>
      <c r="CM381" s="293"/>
      <c r="CN381" s="293"/>
      <c r="CO381" s="293"/>
      <c r="CP381" s="293"/>
      <c r="CQ381" s="293"/>
      <c r="CR381" s="293"/>
      <c r="CS381" s="293"/>
      <c r="CT381" s="293"/>
      <c r="CU381" s="293"/>
      <c r="CV381" s="293"/>
      <c r="CW381" s="293"/>
      <c r="CX381" s="293"/>
      <c r="CY381" s="293"/>
      <c r="CZ381" s="293"/>
      <c r="DA381" s="293"/>
      <c r="DB381" s="293"/>
      <c r="DC381" s="293"/>
      <c r="DD381" s="171" t="b">
        <f t="shared" si="25"/>
        <v>1</v>
      </c>
    </row>
    <row r="382" spans="13:108" x14ac:dyDescent="0.25">
      <c r="M382" s="293"/>
      <c r="N382" s="293"/>
      <c r="O382" s="293"/>
      <c r="P382" s="293"/>
      <c r="Q382" s="293"/>
      <c r="R382" s="293"/>
      <c r="S382" s="293"/>
      <c r="T382" s="293"/>
      <c r="U382" s="293"/>
      <c r="V382" s="293"/>
      <c r="W382" s="293"/>
      <c r="X382" s="293"/>
      <c r="Y382" s="293"/>
      <c r="Z382" s="293"/>
      <c r="AA382" s="293"/>
      <c r="AB382" s="293"/>
      <c r="AC382" s="293"/>
      <c r="AD382" s="293"/>
      <c r="AE382" s="293"/>
      <c r="AF382" s="293"/>
      <c r="AG382" s="293"/>
      <c r="AH382" s="293"/>
      <c r="AI382" s="293"/>
      <c r="AJ382" s="293"/>
      <c r="AK382" s="293"/>
      <c r="AL382" s="293"/>
      <c r="AM382" s="293"/>
      <c r="AN382" s="293"/>
      <c r="AO382" s="293"/>
      <c r="AP382" s="293"/>
      <c r="AQ382" s="293"/>
      <c r="AR382" s="293"/>
      <c r="AS382" s="293"/>
      <c r="AT382" s="293"/>
      <c r="AU382" s="293"/>
      <c r="AV382" s="293"/>
      <c r="AW382" s="293"/>
      <c r="AX382" s="293"/>
      <c r="AY382" s="293"/>
      <c r="AZ382" s="293"/>
      <c r="BA382" s="293"/>
      <c r="BB382" s="293"/>
      <c r="BC382" s="293"/>
      <c r="BD382" s="293"/>
      <c r="BE382" s="293"/>
      <c r="BF382" s="293"/>
      <c r="BG382" s="293"/>
      <c r="BH382" s="293"/>
      <c r="BI382" s="293"/>
      <c r="BJ382" s="293"/>
      <c r="BK382" s="293"/>
      <c r="BL382" s="293"/>
      <c r="BM382" s="293"/>
      <c r="BN382" s="293"/>
      <c r="BO382" s="293"/>
      <c r="BP382" s="293"/>
      <c r="BQ382" s="293"/>
      <c r="BR382" s="293"/>
      <c r="BS382" s="293"/>
      <c r="BT382" s="293"/>
      <c r="BU382" s="293"/>
      <c r="BV382" s="293"/>
      <c r="BW382" s="293"/>
      <c r="BX382" s="293"/>
      <c r="BY382" s="293"/>
      <c r="BZ382" s="293"/>
      <c r="CA382" s="293"/>
      <c r="CB382" s="293"/>
      <c r="CC382" s="293"/>
      <c r="CD382" s="293"/>
      <c r="CE382" s="293"/>
      <c r="CF382" s="293"/>
      <c r="CG382" s="293"/>
      <c r="CH382" s="293"/>
      <c r="CI382" s="293"/>
      <c r="CJ382" s="293"/>
      <c r="CK382" s="293"/>
      <c r="CL382" s="293"/>
      <c r="CM382" s="293"/>
      <c r="CN382" s="293"/>
      <c r="CO382" s="293"/>
      <c r="CP382" s="293"/>
      <c r="CQ382" s="293"/>
      <c r="CR382" s="293"/>
      <c r="CS382" s="293"/>
      <c r="CT382" s="293"/>
      <c r="CU382" s="293"/>
      <c r="CV382" s="293"/>
      <c r="CW382" s="293"/>
      <c r="CX382" s="293"/>
      <c r="CY382" s="293"/>
      <c r="CZ382" s="293"/>
      <c r="DA382" s="293"/>
      <c r="DB382" s="293"/>
      <c r="DC382" s="293"/>
      <c r="DD382" s="171" t="b">
        <f t="shared" si="25"/>
        <v>1</v>
      </c>
    </row>
    <row r="383" spans="13:108" x14ac:dyDescent="0.25">
      <c r="M383" s="293"/>
      <c r="N383" s="293"/>
      <c r="O383" s="293"/>
      <c r="P383" s="293"/>
      <c r="Q383" s="293"/>
      <c r="R383" s="293"/>
      <c r="S383" s="293"/>
      <c r="T383" s="293"/>
      <c r="U383" s="293"/>
      <c r="V383" s="293"/>
      <c r="W383" s="293"/>
      <c r="X383" s="293"/>
      <c r="Y383" s="293"/>
      <c r="Z383" s="293"/>
      <c r="AA383" s="293"/>
      <c r="AB383" s="293"/>
      <c r="AC383" s="293"/>
      <c r="AD383" s="293"/>
      <c r="AE383" s="293"/>
      <c r="AF383" s="293"/>
      <c r="AG383" s="293"/>
      <c r="AH383" s="293"/>
      <c r="AI383" s="293"/>
      <c r="AJ383" s="293"/>
      <c r="AK383" s="293"/>
      <c r="AL383" s="293"/>
      <c r="AM383" s="293"/>
      <c r="AN383" s="293"/>
      <c r="AO383" s="293"/>
      <c r="AP383" s="293"/>
      <c r="AQ383" s="293"/>
      <c r="AR383" s="293"/>
      <c r="AS383" s="293"/>
      <c r="AT383" s="293"/>
      <c r="AU383" s="293"/>
      <c r="AV383" s="293"/>
      <c r="AW383" s="293"/>
      <c r="AX383" s="293"/>
      <c r="AY383" s="293"/>
      <c r="AZ383" s="293"/>
      <c r="BA383" s="293"/>
      <c r="BB383" s="293"/>
      <c r="BC383" s="293"/>
      <c r="BD383" s="293"/>
      <c r="BE383" s="293"/>
      <c r="BF383" s="293"/>
      <c r="BG383" s="293"/>
      <c r="BH383" s="293"/>
      <c r="BI383" s="293"/>
      <c r="BJ383" s="293"/>
      <c r="BK383" s="293"/>
      <c r="BL383" s="293"/>
      <c r="BM383" s="293"/>
      <c r="BN383" s="293"/>
      <c r="BO383" s="293"/>
      <c r="BP383" s="293"/>
      <c r="BQ383" s="293"/>
      <c r="BR383" s="293"/>
      <c r="BS383" s="293"/>
      <c r="BT383" s="293"/>
      <c r="BU383" s="293"/>
      <c r="BV383" s="293"/>
      <c r="BW383" s="293"/>
      <c r="BX383" s="293"/>
      <c r="BY383" s="293"/>
      <c r="BZ383" s="293"/>
      <c r="CA383" s="293"/>
      <c r="CB383" s="293"/>
      <c r="CC383" s="293"/>
      <c r="CD383" s="293"/>
      <c r="CE383" s="293"/>
      <c r="CF383" s="293"/>
      <c r="CG383" s="293"/>
      <c r="CH383" s="293"/>
      <c r="CI383" s="293"/>
      <c r="CJ383" s="293"/>
      <c r="CK383" s="293"/>
      <c r="CL383" s="293"/>
      <c r="CM383" s="293"/>
      <c r="CN383" s="293"/>
      <c r="CO383" s="293"/>
      <c r="CP383" s="293"/>
      <c r="CQ383" s="293"/>
      <c r="CR383" s="293"/>
      <c r="CS383" s="293"/>
      <c r="CT383" s="293"/>
      <c r="CU383" s="293"/>
      <c r="CV383" s="293"/>
      <c r="CW383" s="293"/>
      <c r="CX383" s="293"/>
      <c r="CY383" s="293"/>
      <c r="CZ383" s="293"/>
      <c r="DA383" s="293"/>
      <c r="DB383" s="293"/>
      <c r="DC383" s="293"/>
      <c r="DD383" s="171" t="b">
        <f t="shared" si="25"/>
        <v>1</v>
      </c>
    </row>
    <row r="384" spans="13:108" x14ac:dyDescent="0.25">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c r="AI384" s="293"/>
      <c r="AJ384" s="293"/>
      <c r="AK384" s="293"/>
      <c r="AL384" s="293"/>
      <c r="AM384" s="293"/>
      <c r="AN384" s="293"/>
      <c r="AO384" s="293"/>
      <c r="AP384" s="293"/>
      <c r="AQ384" s="293"/>
      <c r="AR384" s="293"/>
      <c r="AS384" s="293"/>
      <c r="AT384" s="293"/>
      <c r="AU384" s="293"/>
      <c r="AV384" s="293"/>
      <c r="AW384" s="293"/>
      <c r="AX384" s="293"/>
      <c r="AY384" s="293"/>
      <c r="AZ384" s="293"/>
      <c r="BA384" s="293"/>
      <c r="BB384" s="293"/>
      <c r="BC384" s="293"/>
      <c r="BD384" s="293"/>
      <c r="BE384" s="293"/>
      <c r="BF384" s="293"/>
      <c r="BG384" s="293"/>
      <c r="BH384" s="293"/>
      <c r="BI384" s="293"/>
      <c r="BJ384" s="293"/>
      <c r="BK384" s="293"/>
      <c r="BL384" s="293"/>
      <c r="BM384" s="293"/>
      <c r="BN384" s="293"/>
      <c r="BO384" s="293"/>
      <c r="BP384" s="293"/>
      <c r="BQ384" s="293"/>
      <c r="BR384" s="293"/>
      <c r="BS384" s="293"/>
      <c r="BT384" s="293"/>
      <c r="BU384" s="293"/>
      <c r="BV384" s="293"/>
      <c r="BW384" s="293"/>
      <c r="BX384" s="293"/>
      <c r="BY384" s="293"/>
      <c r="BZ384" s="293"/>
      <c r="CA384" s="293"/>
      <c r="CB384" s="293"/>
      <c r="CC384" s="293"/>
      <c r="CD384" s="293"/>
      <c r="CE384" s="293"/>
      <c r="CF384" s="293"/>
      <c r="CG384" s="293"/>
      <c r="CH384" s="293"/>
      <c r="CI384" s="293"/>
      <c r="CJ384" s="293"/>
      <c r="CK384" s="293"/>
      <c r="CL384" s="293"/>
      <c r="CM384" s="293"/>
      <c r="CN384" s="293"/>
      <c r="CO384" s="293"/>
      <c r="CP384" s="293"/>
      <c r="CQ384" s="293"/>
      <c r="CR384" s="293"/>
      <c r="CS384" s="293"/>
      <c r="CT384" s="293"/>
      <c r="CU384" s="293"/>
      <c r="CV384" s="293"/>
      <c r="CW384" s="293"/>
      <c r="CX384" s="293"/>
      <c r="CY384" s="293"/>
      <c r="CZ384" s="293"/>
      <c r="DA384" s="293"/>
      <c r="DB384" s="293"/>
      <c r="DC384" s="293"/>
      <c r="DD384" s="171" t="b">
        <f t="shared" si="25"/>
        <v>1</v>
      </c>
    </row>
    <row r="385" spans="13:108" x14ac:dyDescent="0.25">
      <c r="M385" s="293"/>
      <c r="N385" s="293"/>
      <c r="O385" s="293"/>
      <c r="P385" s="293"/>
      <c r="Q385" s="293"/>
      <c r="R385" s="293"/>
      <c r="S385" s="293"/>
      <c r="T385" s="293"/>
      <c r="U385" s="293"/>
      <c r="V385" s="293"/>
      <c r="W385" s="293"/>
      <c r="X385" s="293"/>
      <c r="Y385" s="293"/>
      <c r="Z385" s="293"/>
      <c r="AA385" s="293"/>
      <c r="AB385" s="293"/>
      <c r="AC385" s="293"/>
      <c r="AD385" s="293"/>
      <c r="AE385" s="293"/>
      <c r="AF385" s="293"/>
      <c r="AG385" s="293"/>
      <c r="AH385" s="293"/>
      <c r="AI385" s="293"/>
      <c r="AJ385" s="293"/>
      <c r="AK385" s="293"/>
      <c r="AL385" s="293"/>
      <c r="AM385" s="293"/>
      <c r="AN385" s="293"/>
      <c r="AO385" s="293"/>
      <c r="AP385" s="293"/>
      <c r="AQ385" s="293"/>
      <c r="AR385" s="293"/>
      <c r="AS385" s="293"/>
      <c r="AT385" s="293"/>
      <c r="AU385" s="293"/>
      <c r="AV385" s="293"/>
      <c r="AW385" s="293"/>
      <c r="AX385" s="293"/>
      <c r="AY385" s="293"/>
      <c r="AZ385" s="293"/>
      <c r="BA385" s="293"/>
      <c r="BB385" s="293"/>
      <c r="BC385" s="293"/>
      <c r="BD385" s="293"/>
      <c r="BE385" s="293"/>
      <c r="BF385" s="293"/>
      <c r="BG385" s="293"/>
      <c r="BH385" s="293"/>
      <c r="BI385" s="293"/>
      <c r="BJ385" s="293"/>
      <c r="BK385" s="293"/>
      <c r="BL385" s="293"/>
      <c r="BM385" s="293"/>
      <c r="BN385" s="293"/>
      <c r="BO385" s="293"/>
      <c r="BP385" s="293"/>
      <c r="BQ385" s="293"/>
      <c r="BR385" s="293"/>
      <c r="BS385" s="293"/>
      <c r="BT385" s="293"/>
      <c r="BU385" s="293"/>
      <c r="BV385" s="293"/>
      <c r="BW385" s="293"/>
      <c r="BX385" s="293"/>
      <c r="BY385" s="293"/>
      <c r="BZ385" s="293"/>
      <c r="CA385" s="293"/>
      <c r="CB385" s="293"/>
      <c r="CC385" s="293"/>
      <c r="CD385" s="293"/>
      <c r="CE385" s="293"/>
      <c r="CF385" s="293"/>
      <c r="CG385" s="293"/>
      <c r="CH385" s="293"/>
      <c r="CI385" s="293"/>
      <c r="CJ385" s="293"/>
      <c r="CK385" s="293"/>
      <c r="CL385" s="293"/>
      <c r="CM385" s="293"/>
      <c r="CN385" s="293"/>
      <c r="CO385" s="293"/>
      <c r="CP385" s="293"/>
      <c r="CQ385" s="293"/>
      <c r="CR385" s="293"/>
      <c r="CS385" s="293"/>
      <c r="CT385" s="293"/>
      <c r="CU385" s="293"/>
      <c r="CV385" s="293"/>
      <c r="CW385" s="293"/>
      <c r="CX385" s="293"/>
      <c r="CY385" s="293"/>
      <c r="CZ385" s="293"/>
      <c r="DA385" s="293"/>
      <c r="DB385" s="293"/>
      <c r="DC385" s="293"/>
      <c r="DD385" s="171" t="b">
        <f t="shared" si="25"/>
        <v>1</v>
      </c>
    </row>
    <row r="386" spans="13:108" x14ac:dyDescent="0.25">
      <c r="M386" s="293"/>
      <c r="N386" s="293"/>
      <c r="O386" s="293"/>
      <c r="P386" s="293"/>
      <c r="Q386" s="293"/>
      <c r="R386" s="293"/>
      <c r="S386" s="293"/>
      <c r="T386" s="293"/>
      <c r="U386" s="293"/>
      <c r="V386" s="293"/>
      <c r="W386" s="293"/>
      <c r="X386" s="293"/>
      <c r="Y386" s="293"/>
      <c r="Z386" s="293"/>
      <c r="AA386" s="293"/>
      <c r="AB386" s="293"/>
      <c r="AC386" s="293"/>
      <c r="AD386" s="293"/>
      <c r="AE386" s="293"/>
      <c r="AF386" s="293"/>
      <c r="AG386" s="293"/>
      <c r="AH386" s="293"/>
      <c r="AI386" s="293"/>
      <c r="AJ386" s="293"/>
      <c r="AK386" s="293"/>
      <c r="AL386" s="293"/>
      <c r="AM386" s="293"/>
      <c r="AN386" s="293"/>
      <c r="AO386" s="293"/>
      <c r="AP386" s="293"/>
      <c r="AQ386" s="293"/>
      <c r="AR386" s="293"/>
      <c r="AS386" s="293"/>
      <c r="AT386" s="293"/>
      <c r="AU386" s="293"/>
      <c r="AV386" s="293"/>
      <c r="AW386" s="293"/>
      <c r="AX386" s="293"/>
      <c r="AY386" s="293"/>
      <c r="AZ386" s="293"/>
      <c r="BA386" s="293"/>
      <c r="BB386" s="293"/>
      <c r="BC386" s="293"/>
      <c r="BD386" s="293"/>
      <c r="BE386" s="293"/>
      <c r="BF386" s="293"/>
      <c r="BG386" s="293"/>
      <c r="BH386" s="293"/>
      <c r="BI386" s="293"/>
      <c r="BJ386" s="293"/>
      <c r="BK386" s="293"/>
      <c r="BL386" s="293"/>
      <c r="BM386" s="293"/>
      <c r="BN386" s="293"/>
      <c r="BO386" s="293"/>
      <c r="BP386" s="293"/>
      <c r="BQ386" s="293"/>
      <c r="BR386" s="293"/>
      <c r="BS386" s="293"/>
      <c r="BT386" s="293"/>
      <c r="BU386" s="293"/>
      <c r="BV386" s="293"/>
      <c r="BW386" s="293"/>
      <c r="BX386" s="293"/>
      <c r="BY386" s="293"/>
      <c r="BZ386" s="293"/>
      <c r="CA386" s="293"/>
      <c r="CB386" s="293"/>
      <c r="CC386" s="293"/>
      <c r="CD386" s="293"/>
      <c r="CE386" s="293"/>
      <c r="CF386" s="293"/>
      <c r="CG386" s="293"/>
      <c r="CH386" s="293"/>
      <c r="CI386" s="293"/>
      <c r="CJ386" s="293"/>
      <c r="CK386" s="293"/>
      <c r="CL386" s="293"/>
      <c r="CM386" s="293"/>
      <c r="CN386" s="293"/>
      <c r="CO386" s="293"/>
      <c r="CP386" s="293"/>
      <c r="CQ386" s="293"/>
      <c r="CR386" s="293"/>
      <c r="CS386" s="293"/>
      <c r="CT386" s="293"/>
      <c r="CU386" s="293"/>
      <c r="CV386" s="293"/>
      <c r="CW386" s="293"/>
      <c r="CX386" s="293"/>
      <c r="CY386" s="293"/>
      <c r="CZ386" s="293"/>
      <c r="DA386" s="293"/>
      <c r="DB386" s="293"/>
      <c r="DC386" s="293"/>
      <c r="DD386" s="171" t="b">
        <f t="shared" si="25"/>
        <v>1</v>
      </c>
    </row>
    <row r="387" spans="13:108" x14ac:dyDescent="0.25">
      <c r="M387" s="293"/>
      <c r="N387" s="293"/>
      <c r="O387" s="293"/>
      <c r="P387" s="293"/>
      <c r="Q387" s="293"/>
      <c r="R387" s="293"/>
      <c r="S387" s="293"/>
      <c r="T387" s="293"/>
      <c r="U387" s="293"/>
      <c r="V387" s="293"/>
      <c r="W387" s="293"/>
      <c r="X387" s="293"/>
      <c r="Y387" s="293"/>
      <c r="Z387" s="293"/>
      <c r="AA387" s="293"/>
      <c r="AB387" s="293"/>
      <c r="AC387" s="293"/>
      <c r="AD387" s="293"/>
      <c r="AE387" s="293"/>
      <c r="AF387" s="293"/>
      <c r="AG387" s="293"/>
      <c r="AH387" s="293"/>
      <c r="AI387" s="293"/>
      <c r="AJ387" s="293"/>
      <c r="AK387" s="293"/>
      <c r="AL387" s="293"/>
      <c r="AM387" s="293"/>
      <c r="AN387" s="293"/>
      <c r="AO387" s="293"/>
      <c r="AP387" s="293"/>
      <c r="AQ387" s="293"/>
      <c r="AR387" s="293"/>
      <c r="AS387" s="293"/>
      <c r="AT387" s="293"/>
      <c r="AU387" s="293"/>
      <c r="AV387" s="293"/>
      <c r="AW387" s="293"/>
      <c r="AX387" s="293"/>
      <c r="AY387" s="293"/>
      <c r="AZ387" s="293"/>
      <c r="BA387" s="293"/>
      <c r="BB387" s="293"/>
      <c r="BC387" s="293"/>
      <c r="BD387" s="293"/>
      <c r="BE387" s="293"/>
      <c r="BF387" s="293"/>
      <c r="BG387" s="293"/>
      <c r="BH387" s="293"/>
      <c r="BI387" s="293"/>
      <c r="BJ387" s="293"/>
      <c r="BK387" s="293"/>
      <c r="BL387" s="293"/>
      <c r="BM387" s="293"/>
      <c r="BN387" s="293"/>
      <c r="BO387" s="293"/>
      <c r="BP387" s="293"/>
      <c r="BQ387" s="293"/>
      <c r="BR387" s="293"/>
      <c r="BS387" s="293"/>
      <c r="BT387" s="293"/>
      <c r="BU387" s="293"/>
      <c r="BV387" s="293"/>
      <c r="BW387" s="293"/>
      <c r="BX387" s="293"/>
      <c r="BY387" s="293"/>
      <c r="BZ387" s="293"/>
      <c r="CA387" s="293"/>
      <c r="CB387" s="293"/>
      <c r="CC387" s="293"/>
      <c r="CD387" s="293"/>
      <c r="CE387" s="293"/>
      <c r="CF387" s="293"/>
      <c r="CG387" s="293"/>
      <c r="CH387" s="293"/>
      <c r="CI387" s="293"/>
      <c r="CJ387" s="293"/>
      <c r="CK387" s="293"/>
      <c r="CL387" s="293"/>
      <c r="CM387" s="293"/>
      <c r="CN387" s="293"/>
      <c r="CO387" s="293"/>
      <c r="CP387" s="293"/>
      <c r="CQ387" s="293"/>
      <c r="CR387" s="293"/>
      <c r="CS387" s="293"/>
      <c r="CT387" s="293"/>
      <c r="CU387" s="293"/>
      <c r="CV387" s="293"/>
      <c r="CW387" s="293"/>
      <c r="CX387" s="293"/>
      <c r="CY387" s="293"/>
      <c r="CZ387" s="293"/>
      <c r="DA387" s="293"/>
      <c r="DB387" s="293"/>
      <c r="DC387" s="293"/>
      <c r="DD387" s="171" t="b">
        <f t="shared" si="25"/>
        <v>1</v>
      </c>
    </row>
    <row r="388" spans="13:108" x14ac:dyDescent="0.25">
      <c r="M388" s="293"/>
      <c r="N388" s="293"/>
      <c r="O388" s="293"/>
      <c r="P388" s="293"/>
      <c r="Q388" s="293"/>
      <c r="R388" s="293"/>
      <c r="S388" s="293"/>
      <c r="T388" s="293"/>
      <c r="U388" s="293"/>
      <c r="V388" s="293"/>
      <c r="W388" s="293"/>
      <c r="X388" s="293"/>
      <c r="Y388" s="293"/>
      <c r="Z388" s="293"/>
      <c r="AA388" s="293"/>
      <c r="AB388" s="293"/>
      <c r="AC388" s="293"/>
      <c r="AD388" s="293"/>
      <c r="AE388" s="293"/>
      <c r="AF388" s="293"/>
      <c r="AG388" s="293"/>
      <c r="AH388" s="293"/>
      <c r="AI388" s="293"/>
      <c r="AJ388" s="293"/>
      <c r="AK388" s="293"/>
      <c r="AL388" s="293"/>
      <c r="AM388" s="293"/>
      <c r="AN388" s="293"/>
      <c r="AO388" s="293"/>
      <c r="AP388" s="293"/>
      <c r="AQ388" s="293"/>
      <c r="AR388" s="293"/>
      <c r="AS388" s="293"/>
      <c r="AT388" s="293"/>
      <c r="AU388" s="293"/>
      <c r="AV388" s="293"/>
      <c r="AW388" s="293"/>
      <c r="AX388" s="293"/>
      <c r="AY388" s="293"/>
      <c r="AZ388" s="293"/>
      <c r="BA388" s="293"/>
      <c r="BB388" s="293"/>
      <c r="BC388" s="293"/>
      <c r="BD388" s="293"/>
      <c r="BE388" s="293"/>
      <c r="BF388" s="293"/>
      <c r="BG388" s="293"/>
      <c r="BH388" s="293"/>
      <c r="BI388" s="293"/>
      <c r="BJ388" s="293"/>
      <c r="BK388" s="293"/>
      <c r="BL388" s="293"/>
      <c r="BM388" s="293"/>
      <c r="BN388" s="293"/>
      <c r="BO388" s="293"/>
      <c r="BP388" s="293"/>
      <c r="BQ388" s="293"/>
      <c r="BR388" s="293"/>
      <c r="BS388" s="293"/>
      <c r="BT388" s="293"/>
      <c r="BU388" s="293"/>
      <c r="BV388" s="293"/>
      <c r="BW388" s="293"/>
      <c r="BX388" s="293"/>
      <c r="BY388" s="293"/>
      <c r="BZ388" s="293"/>
      <c r="CA388" s="293"/>
      <c r="CB388" s="293"/>
      <c r="CC388" s="293"/>
      <c r="CD388" s="293"/>
      <c r="CE388" s="293"/>
      <c r="CF388" s="293"/>
      <c r="CG388" s="293"/>
      <c r="CH388" s="293"/>
      <c r="CI388" s="293"/>
      <c r="CJ388" s="293"/>
      <c r="CK388" s="293"/>
      <c r="CL388" s="293"/>
      <c r="CM388" s="293"/>
      <c r="CN388" s="293"/>
      <c r="CO388" s="293"/>
      <c r="CP388" s="293"/>
      <c r="CQ388" s="293"/>
      <c r="CR388" s="293"/>
      <c r="CS388" s="293"/>
      <c r="CT388" s="293"/>
      <c r="CU388" s="293"/>
      <c r="CV388" s="293"/>
      <c r="CW388" s="293"/>
      <c r="CX388" s="293"/>
      <c r="CY388" s="293"/>
      <c r="CZ388" s="293"/>
      <c r="DA388" s="293"/>
      <c r="DB388" s="293"/>
      <c r="DC388" s="293"/>
      <c r="DD388" s="171" t="b">
        <f t="shared" si="25"/>
        <v>1</v>
      </c>
    </row>
    <row r="389" spans="13:108" x14ac:dyDescent="0.25">
      <c r="M389" s="293"/>
      <c r="N389" s="293"/>
      <c r="O389" s="293"/>
      <c r="P389" s="293"/>
      <c r="Q389" s="293"/>
      <c r="R389" s="293"/>
      <c r="S389" s="293"/>
      <c r="T389" s="293"/>
      <c r="U389" s="293"/>
      <c r="V389" s="293"/>
      <c r="W389" s="293"/>
      <c r="X389" s="293"/>
      <c r="Y389" s="293"/>
      <c r="Z389" s="293"/>
      <c r="AA389" s="293"/>
      <c r="AB389" s="293"/>
      <c r="AC389" s="293"/>
      <c r="AD389" s="293"/>
      <c r="AE389" s="293"/>
      <c r="AF389" s="293"/>
      <c r="AG389" s="293"/>
      <c r="AH389" s="293"/>
      <c r="AI389" s="293"/>
      <c r="AJ389" s="293"/>
      <c r="AK389" s="293"/>
      <c r="AL389" s="293"/>
      <c r="AM389" s="293"/>
      <c r="AN389" s="293"/>
      <c r="AO389" s="293"/>
      <c r="AP389" s="293"/>
      <c r="AQ389" s="293"/>
      <c r="AR389" s="293"/>
      <c r="AS389" s="293"/>
      <c r="AT389" s="293"/>
      <c r="AU389" s="293"/>
      <c r="AV389" s="293"/>
      <c r="AW389" s="293"/>
      <c r="AX389" s="293"/>
      <c r="AY389" s="293"/>
      <c r="AZ389" s="293"/>
      <c r="BA389" s="293"/>
      <c r="BB389" s="293"/>
      <c r="BC389" s="293"/>
      <c r="BD389" s="293"/>
      <c r="BE389" s="293"/>
      <c r="BF389" s="293"/>
      <c r="BG389" s="293"/>
      <c r="BH389" s="293"/>
      <c r="BI389" s="293"/>
      <c r="BJ389" s="293"/>
      <c r="BK389" s="293"/>
      <c r="BL389" s="293"/>
      <c r="BM389" s="293"/>
      <c r="BN389" s="293"/>
      <c r="BO389" s="293"/>
      <c r="BP389" s="293"/>
      <c r="BQ389" s="293"/>
      <c r="BR389" s="293"/>
      <c r="BS389" s="293"/>
      <c r="BT389" s="293"/>
      <c r="BU389" s="293"/>
      <c r="BV389" s="293"/>
      <c r="BW389" s="293"/>
      <c r="BX389" s="293"/>
      <c r="BY389" s="293"/>
      <c r="BZ389" s="293"/>
      <c r="CA389" s="293"/>
      <c r="CB389" s="293"/>
      <c r="CC389" s="293"/>
      <c r="CD389" s="293"/>
      <c r="CE389" s="293"/>
      <c r="CF389" s="293"/>
      <c r="CG389" s="293"/>
      <c r="CH389" s="293"/>
      <c r="CI389" s="293"/>
      <c r="CJ389" s="293"/>
      <c r="CK389" s="293"/>
      <c r="CL389" s="293"/>
      <c r="CM389" s="293"/>
      <c r="CN389" s="293"/>
      <c r="CO389" s="293"/>
      <c r="CP389" s="293"/>
      <c r="CQ389" s="293"/>
      <c r="CR389" s="293"/>
      <c r="CS389" s="293"/>
      <c r="CT389" s="293"/>
      <c r="CU389" s="293"/>
      <c r="CV389" s="293"/>
      <c r="CW389" s="293"/>
      <c r="CX389" s="293"/>
      <c r="CY389" s="293"/>
      <c r="CZ389" s="293"/>
      <c r="DA389" s="293"/>
      <c r="DB389" s="293"/>
      <c r="DC389" s="293"/>
      <c r="DD389" s="171" t="b">
        <f t="shared" si="25"/>
        <v>1</v>
      </c>
    </row>
    <row r="390" spans="13:108" x14ac:dyDescent="0.25">
      <c r="M390" s="293"/>
      <c r="N390" s="293"/>
      <c r="O390" s="293"/>
      <c r="P390" s="293"/>
      <c r="Q390" s="293"/>
      <c r="R390" s="293"/>
      <c r="S390" s="293"/>
      <c r="T390" s="293"/>
      <c r="U390" s="293"/>
      <c r="V390" s="293"/>
      <c r="W390" s="293"/>
      <c r="X390" s="293"/>
      <c r="Y390" s="293"/>
      <c r="Z390" s="293"/>
      <c r="AA390" s="293"/>
      <c r="AB390" s="293"/>
      <c r="AC390" s="293"/>
      <c r="AD390" s="293"/>
      <c r="AE390" s="293"/>
      <c r="AF390" s="293"/>
      <c r="AG390" s="293"/>
      <c r="AH390" s="293"/>
      <c r="AI390" s="293"/>
      <c r="AJ390" s="293"/>
      <c r="AK390" s="293"/>
      <c r="AL390" s="293"/>
      <c r="AM390" s="293"/>
      <c r="AN390" s="293"/>
      <c r="AO390" s="293"/>
      <c r="AP390" s="293"/>
      <c r="AQ390" s="293"/>
      <c r="AR390" s="293"/>
      <c r="AS390" s="293"/>
      <c r="AT390" s="293"/>
      <c r="AU390" s="293"/>
      <c r="AV390" s="293"/>
      <c r="AW390" s="293"/>
      <c r="AX390" s="293"/>
      <c r="AY390" s="293"/>
      <c r="AZ390" s="293"/>
      <c r="BA390" s="293"/>
      <c r="BB390" s="293"/>
      <c r="BC390" s="293"/>
      <c r="BD390" s="293"/>
      <c r="BE390" s="293"/>
      <c r="BF390" s="293"/>
      <c r="BG390" s="293"/>
      <c r="BH390" s="293"/>
      <c r="BI390" s="293"/>
      <c r="BJ390" s="293"/>
      <c r="BK390" s="293"/>
      <c r="BL390" s="293"/>
      <c r="BM390" s="293"/>
      <c r="BN390" s="293"/>
      <c r="BO390" s="293"/>
      <c r="BP390" s="293"/>
      <c r="BQ390" s="293"/>
      <c r="BR390" s="293"/>
      <c r="BS390" s="293"/>
      <c r="BT390" s="293"/>
      <c r="BU390" s="293"/>
      <c r="BV390" s="293"/>
      <c r="BW390" s="293"/>
      <c r="BX390" s="293"/>
      <c r="BY390" s="293"/>
      <c r="BZ390" s="293"/>
      <c r="CA390" s="293"/>
      <c r="CB390" s="293"/>
      <c r="CC390" s="293"/>
      <c r="CD390" s="293"/>
      <c r="CE390" s="293"/>
      <c r="CF390" s="293"/>
      <c r="CG390" s="293"/>
      <c r="CH390" s="293"/>
      <c r="CI390" s="293"/>
      <c r="CJ390" s="293"/>
      <c r="CK390" s="293"/>
      <c r="CL390" s="293"/>
      <c r="CM390" s="293"/>
      <c r="CN390" s="293"/>
      <c r="CO390" s="293"/>
      <c r="CP390" s="293"/>
      <c r="CQ390" s="293"/>
      <c r="CR390" s="293"/>
      <c r="CS390" s="293"/>
      <c r="CT390" s="293"/>
      <c r="CU390" s="293"/>
      <c r="CV390" s="293"/>
      <c r="CW390" s="293"/>
      <c r="CX390" s="293"/>
      <c r="CY390" s="293"/>
      <c r="CZ390" s="293"/>
      <c r="DA390" s="293"/>
      <c r="DB390" s="293"/>
      <c r="DC390" s="293"/>
      <c r="DD390" s="171" t="b">
        <f t="shared" si="25"/>
        <v>1</v>
      </c>
    </row>
    <row r="391" spans="13:108" x14ac:dyDescent="0.25">
      <c r="M391" s="293"/>
      <c r="N391" s="293"/>
      <c r="O391" s="293"/>
      <c r="P391" s="293"/>
      <c r="Q391" s="293"/>
      <c r="R391" s="293"/>
      <c r="S391" s="293"/>
      <c r="T391" s="293"/>
      <c r="U391" s="293"/>
      <c r="V391" s="293"/>
      <c r="W391" s="293"/>
      <c r="X391" s="293"/>
      <c r="Y391" s="293"/>
      <c r="Z391" s="293"/>
      <c r="AA391" s="293"/>
      <c r="AB391" s="293"/>
      <c r="AC391" s="293"/>
      <c r="AD391" s="293"/>
      <c r="AE391" s="293"/>
      <c r="AF391" s="293"/>
      <c r="AG391" s="293"/>
      <c r="AH391" s="293"/>
      <c r="AI391" s="293"/>
      <c r="AJ391" s="293"/>
      <c r="AK391" s="293"/>
      <c r="AL391" s="293"/>
      <c r="AM391" s="293"/>
      <c r="AN391" s="293"/>
      <c r="AO391" s="293"/>
      <c r="AP391" s="293"/>
      <c r="AQ391" s="293"/>
      <c r="AR391" s="293"/>
      <c r="AS391" s="293"/>
      <c r="AT391" s="293"/>
      <c r="AU391" s="293"/>
      <c r="AV391" s="293"/>
      <c r="AW391" s="293"/>
      <c r="AX391" s="293"/>
      <c r="AY391" s="293"/>
      <c r="AZ391" s="293"/>
      <c r="BA391" s="293"/>
      <c r="BB391" s="293"/>
      <c r="BC391" s="293"/>
      <c r="BD391" s="293"/>
      <c r="BE391" s="293"/>
      <c r="BF391" s="293"/>
      <c r="BG391" s="293"/>
      <c r="BH391" s="293"/>
      <c r="BI391" s="293"/>
      <c r="BJ391" s="293"/>
      <c r="BK391" s="293"/>
      <c r="BL391" s="293"/>
      <c r="BM391" s="293"/>
      <c r="BN391" s="293"/>
      <c r="BO391" s="293"/>
      <c r="BP391" s="293"/>
      <c r="BQ391" s="293"/>
      <c r="BR391" s="293"/>
      <c r="BS391" s="293"/>
      <c r="BT391" s="293"/>
      <c r="BU391" s="293"/>
      <c r="BV391" s="293"/>
      <c r="BW391" s="293"/>
      <c r="BX391" s="293"/>
      <c r="BY391" s="293"/>
      <c r="BZ391" s="293"/>
      <c r="CA391" s="293"/>
      <c r="CB391" s="293"/>
      <c r="CC391" s="293"/>
      <c r="CD391" s="293"/>
      <c r="CE391" s="293"/>
      <c r="CF391" s="293"/>
      <c r="CG391" s="293"/>
      <c r="CH391" s="293"/>
      <c r="CI391" s="293"/>
      <c r="CJ391" s="293"/>
      <c r="CK391" s="293"/>
      <c r="CL391" s="293"/>
      <c r="CM391" s="293"/>
      <c r="CN391" s="293"/>
      <c r="CO391" s="293"/>
      <c r="CP391" s="293"/>
      <c r="CQ391" s="293"/>
      <c r="CR391" s="293"/>
      <c r="CS391" s="293"/>
      <c r="CT391" s="293"/>
      <c r="CU391" s="293"/>
      <c r="CV391" s="293"/>
      <c r="CW391" s="293"/>
      <c r="CX391" s="293"/>
      <c r="CY391" s="293"/>
      <c r="CZ391" s="293"/>
      <c r="DA391" s="293"/>
      <c r="DB391" s="293"/>
      <c r="DC391" s="293"/>
      <c r="DD391" s="171" t="b">
        <f t="shared" si="25"/>
        <v>1</v>
      </c>
    </row>
    <row r="392" spans="13:108" x14ac:dyDescent="0.25">
      <c r="M392" s="293"/>
      <c r="N392" s="293"/>
      <c r="O392" s="293"/>
      <c r="P392" s="293"/>
      <c r="Q392" s="293"/>
      <c r="R392" s="293"/>
      <c r="S392" s="293"/>
      <c r="T392" s="293"/>
      <c r="U392" s="293"/>
      <c r="V392" s="293"/>
      <c r="W392" s="293"/>
      <c r="X392" s="293"/>
      <c r="Y392" s="293"/>
      <c r="Z392" s="293"/>
      <c r="AA392" s="293"/>
      <c r="AB392" s="293"/>
      <c r="AC392" s="293"/>
      <c r="AD392" s="293"/>
      <c r="AE392" s="293"/>
      <c r="AF392" s="293"/>
      <c r="AG392" s="293"/>
      <c r="AH392" s="293"/>
      <c r="AI392" s="293"/>
      <c r="AJ392" s="293"/>
      <c r="AK392" s="293"/>
      <c r="AL392" s="293"/>
      <c r="AM392" s="293"/>
      <c r="AN392" s="293"/>
      <c r="AO392" s="293"/>
      <c r="AP392" s="293"/>
      <c r="AQ392" s="293"/>
      <c r="AR392" s="293"/>
      <c r="AS392" s="293"/>
      <c r="AT392" s="293"/>
      <c r="AU392" s="293"/>
      <c r="AV392" s="293"/>
      <c r="AW392" s="293"/>
      <c r="AX392" s="293"/>
      <c r="AY392" s="293"/>
      <c r="AZ392" s="293"/>
      <c r="BA392" s="293"/>
      <c r="BB392" s="293"/>
      <c r="BC392" s="293"/>
      <c r="BD392" s="293"/>
      <c r="BE392" s="293"/>
      <c r="BF392" s="293"/>
      <c r="BG392" s="293"/>
      <c r="BH392" s="293"/>
      <c r="BI392" s="293"/>
      <c r="BJ392" s="293"/>
      <c r="BK392" s="293"/>
      <c r="BL392" s="293"/>
      <c r="BM392" s="293"/>
      <c r="BN392" s="293"/>
      <c r="BO392" s="293"/>
      <c r="BP392" s="293"/>
      <c r="BQ392" s="293"/>
      <c r="BR392" s="293"/>
      <c r="BS392" s="293"/>
      <c r="BT392" s="293"/>
      <c r="BU392" s="293"/>
      <c r="BV392" s="293"/>
      <c r="BW392" s="293"/>
      <c r="BX392" s="293"/>
      <c r="BY392" s="293"/>
      <c r="BZ392" s="293"/>
      <c r="CA392" s="293"/>
      <c r="CB392" s="293"/>
      <c r="CC392" s="293"/>
      <c r="CD392" s="293"/>
      <c r="CE392" s="293"/>
      <c r="CF392" s="293"/>
      <c r="CG392" s="293"/>
      <c r="CH392" s="293"/>
      <c r="CI392" s="293"/>
      <c r="CJ392" s="293"/>
      <c r="CK392" s="293"/>
      <c r="CL392" s="293"/>
      <c r="CM392" s="293"/>
      <c r="CN392" s="293"/>
      <c r="CO392" s="293"/>
      <c r="CP392" s="293"/>
      <c r="CQ392" s="293"/>
      <c r="CR392" s="293"/>
      <c r="CS392" s="293"/>
      <c r="CT392" s="293"/>
      <c r="CU392" s="293"/>
      <c r="CV392" s="293"/>
      <c r="CW392" s="293"/>
      <c r="CX392" s="293"/>
      <c r="CY392" s="293"/>
      <c r="CZ392" s="293"/>
      <c r="DA392" s="293"/>
      <c r="DB392" s="293"/>
      <c r="DC392" s="293"/>
      <c r="DD392" s="171" t="b">
        <f t="shared" ref="DD392:DD455" si="26">IF(OR(A392="BMP_improvement_enhancement_retrofitting",A392="Chemical_treatment_of_stormwater",A392="Eliminate_illicit_discharge_connection",A392="Enhanced_road_salt_management",A392="Establish_ordinance",A392="Impervious_disconnection",A392="Improved_lawn_turf_vegetation_soil_practices ",A392="Manufactured_device",A392="Stormwater_reuse",A392="Supplemental_employee_education_training",A392="Supplemental_public_education_outreach",A392="Supplemental_street_sweeping"),FALSE,TRUE)</f>
        <v>1</v>
      </c>
    </row>
    <row r="393" spans="13:108" x14ac:dyDescent="0.25">
      <c r="M393" s="293"/>
      <c r="N393" s="293"/>
      <c r="O393" s="293"/>
      <c r="P393" s="293"/>
      <c r="Q393" s="293"/>
      <c r="R393" s="293"/>
      <c r="S393" s="293"/>
      <c r="T393" s="293"/>
      <c r="U393" s="293"/>
      <c r="V393" s="293"/>
      <c r="W393" s="293"/>
      <c r="X393" s="293"/>
      <c r="Y393" s="293"/>
      <c r="Z393" s="293"/>
      <c r="AA393" s="293"/>
      <c r="AB393" s="293"/>
      <c r="AC393" s="293"/>
      <c r="AD393" s="293"/>
      <c r="AE393" s="293"/>
      <c r="AF393" s="293"/>
      <c r="AG393" s="293"/>
      <c r="AH393" s="293"/>
      <c r="AI393" s="293"/>
      <c r="AJ393" s="293"/>
      <c r="AK393" s="293"/>
      <c r="AL393" s="293"/>
      <c r="AM393" s="293"/>
      <c r="AN393" s="293"/>
      <c r="AO393" s="293"/>
      <c r="AP393" s="293"/>
      <c r="AQ393" s="293"/>
      <c r="AR393" s="293"/>
      <c r="AS393" s="293"/>
      <c r="AT393" s="293"/>
      <c r="AU393" s="293"/>
      <c r="AV393" s="293"/>
      <c r="AW393" s="293"/>
      <c r="AX393" s="293"/>
      <c r="AY393" s="293"/>
      <c r="AZ393" s="293"/>
      <c r="BA393" s="293"/>
      <c r="BB393" s="293"/>
      <c r="BC393" s="293"/>
      <c r="BD393" s="293"/>
      <c r="BE393" s="293"/>
      <c r="BF393" s="293"/>
      <c r="BG393" s="293"/>
      <c r="BH393" s="293"/>
      <c r="BI393" s="293"/>
      <c r="BJ393" s="293"/>
      <c r="BK393" s="293"/>
      <c r="BL393" s="293"/>
      <c r="BM393" s="293"/>
      <c r="BN393" s="293"/>
      <c r="BO393" s="293"/>
      <c r="BP393" s="293"/>
      <c r="BQ393" s="293"/>
      <c r="BR393" s="293"/>
      <c r="BS393" s="293"/>
      <c r="BT393" s="293"/>
      <c r="BU393" s="293"/>
      <c r="BV393" s="293"/>
      <c r="BW393" s="293"/>
      <c r="BX393" s="293"/>
      <c r="BY393" s="293"/>
      <c r="BZ393" s="293"/>
      <c r="CA393" s="293"/>
      <c r="CB393" s="293"/>
      <c r="CC393" s="293"/>
      <c r="CD393" s="293"/>
      <c r="CE393" s="293"/>
      <c r="CF393" s="293"/>
      <c r="CG393" s="293"/>
      <c r="CH393" s="293"/>
      <c r="CI393" s="293"/>
      <c r="CJ393" s="293"/>
      <c r="CK393" s="293"/>
      <c r="CL393" s="293"/>
      <c r="CM393" s="293"/>
      <c r="CN393" s="293"/>
      <c r="CO393" s="293"/>
      <c r="CP393" s="293"/>
      <c r="CQ393" s="293"/>
      <c r="CR393" s="293"/>
      <c r="CS393" s="293"/>
      <c r="CT393" s="293"/>
      <c r="CU393" s="293"/>
      <c r="CV393" s="293"/>
      <c r="CW393" s="293"/>
      <c r="CX393" s="293"/>
      <c r="CY393" s="293"/>
      <c r="CZ393" s="293"/>
      <c r="DA393" s="293"/>
      <c r="DB393" s="293"/>
      <c r="DC393" s="293"/>
      <c r="DD393" s="171" t="b">
        <f t="shared" si="26"/>
        <v>1</v>
      </c>
    </row>
    <row r="394" spans="13:108" x14ac:dyDescent="0.25">
      <c r="M394" s="293"/>
      <c r="N394" s="293"/>
      <c r="O394" s="293"/>
      <c r="P394" s="293"/>
      <c r="Q394" s="293"/>
      <c r="R394" s="293"/>
      <c r="S394" s="293"/>
      <c r="T394" s="293"/>
      <c r="U394" s="293"/>
      <c r="V394" s="293"/>
      <c r="W394" s="293"/>
      <c r="X394" s="293"/>
      <c r="Y394" s="293"/>
      <c r="Z394" s="293"/>
      <c r="AA394" s="293"/>
      <c r="AB394" s="293"/>
      <c r="AC394" s="293"/>
      <c r="AD394" s="293"/>
      <c r="AE394" s="293"/>
      <c r="AF394" s="293"/>
      <c r="AG394" s="293"/>
      <c r="AH394" s="293"/>
      <c r="AI394" s="293"/>
      <c r="AJ394" s="293"/>
      <c r="AK394" s="293"/>
      <c r="AL394" s="293"/>
      <c r="AM394" s="293"/>
      <c r="AN394" s="293"/>
      <c r="AO394" s="293"/>
      <c r="AP394" s="293"/>
      <c r="AQ394" s="293"/>
      <c r="AR394" s="293"/>
      <c r="AS394" s="293"/>
      <c r="AT394" s="293"/>
      <c r="AU394" s="293"/>
      <c r="AV394" s="293"/>
      <c r="AW394" s="293"/>
      <c r="AX394" s="293"/>
      <c r="AY394" s="293"/>
      <c r="AZ394" s="293"/>
      <c r="BA394" s="293"/>
      <c r="BB394" s="293"/>
      <c r="BC394" s="293"/>
      <c r="BD394" s="293"/>
      <c r="BE394" s="293"/>
      <c r="BF394" s="293"/>
      <c r="BG394" s="293"/>
      <c r="BH394" s="293"/>
      <c r="BI394" s="293"/>
      <c r="BJ394" s="293"/>
      <c r="BK394" s="293"/>
      <c r="BL394" s="293"/>
      <c r="BM394" s="293"/>
      <c r="BN394" s="293"/>
      <c r="BO394" s="293"/>
      <c r="BP394" s="293"/>
      <c r="BQ394" s="293"/>
      <c r="BR394" s="293"/>
      <c r="BS394" s="293"/>
      <c r="BT394" s="293"/>
      <c r="BU394" s="293"/>
      <c r="BV394" s="293"/>
      <c r="BW394" s="293"/>
      <c r="BX394" s="293"/>
      <c r="BY394" s="293"/>
      <c r="BZ394" s="293"/>
      <c r="CA394" s="293"/>
      <c r="CB394" s="293"/>
      <c r="CC394" s="293"/>
      <c r="CD394" s="293"/>
      <c r="CE394" s="293"/>
      <c r="CF394" s="293"/>
      <c r="CG394" s="293"/>
      <c r="CH394" s="293"/>
      <c r="CI394" s="293"/>
      <c r="CJ394" s="293"/>
      <c r="CK394" s="293"/>
      <c r="CL394" s="293"/>
      <c r="CM394" s="293"/>
      <c r="CN394" s="293"/>
      <c r="CO394" s="293"/>
      <c r="CP394" s="293"/>
      <c r="CQ394" s="293"/>
      <c r="CR394" s="293"/>
      <c r="CS394" s="293"/>
      <c r="CT394" s="293"/>
      <c r="CU394" s="293"/>
      <c r="CV394" s="293"/>
      <c r="CW394" s="293"/>
      <c r="CX394" s="293"/>
      <c r="CY394" s="293"/>
      <c r="CZ394" s="293"/>
      <c r="DA394" s="293"/>
      <c r="DB394" s="293"/>
      <c r="DC394" s="293"/>
      <c r="DD394" s="171" t="b">
        <f t="shared" si="26"/>
        <v>1</v>
      </c>
    </row>
    <row r="395" spans="13:108" x14ac:dyDescent="0.25">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293"/>
      <c r="CD395" s="293"/>
      <c r="CE395" s="293"/>
      <c r="CF395" s="293"/>
      <c r="CG395" s="293"/>
      <c r="CH395" s="293"/>
      <c r="CI395" s="293"/>
      <c r="CJ395" s="293"/>
      <c r="CK395" s="293"/>
      <c r="CL395" s="293"/>
      <c r="CM395" s="293"/>
      <c r="CN395" s="293"/>
      <c r="CO395" s="293"/>
      <c r="CP395" s="293"/>
      <c r="CQ395" s="293"/>
      <c r="CR395" s="293"/>
      <c r="CS395" s="293"/>
      <c r="CT395" s="293"/>
      <c r="CU395" s="293"/>
      <c r="CV395" s="293"/>
      <c r="CW395" s="293"/>
      <c r="CX395" s="293"/>
      <c r="CY395" s="293"/>
      <c r="CZ395" s="293"/>
      <c r="DA395" s="293"/>
      <c r="DB395" s="293"/>
      <c r="DC395" s="293"/>
      <c r="DD395" s="171" t="b">
        <f t="shared" si="26"/>
        <v>1</v>
      </c>
    </row>
    <row r="396" spans="13:108" x14ac:dyDescent="0.25">
      <c r="M396" s="293"/>
      <c r="N396" s="293"/>
      <c r="O396" s="293"/>
      <c r="P396" s="293"/>
      <c r="Q396" s="293"/>
      <c r="R396" s="293"/>
      <c r="S396" s="293"/>
      <c r="T396" s="293"/>
      <c r="U396" s="293"/>
      <c r="V396" s="293"/>
      <c r="W396" s="293"/>
      <c r="X396" s="293"/>
      <c r="Y396" s="293"/>
      <c r="Z396" s="293"/>
      <c r="AA396" s="293"/>
      <c r="AB396" s="293"/>
      <c r="AC396" s="293"/>
      <c r="AD396" s="293"/>
      <c r="AE396" s="293"/>
      <c r="AF396" s="293"/>
      <c r="AG396" s="293"/>
      <c r="AH396" s="293"/>
      <c r="AI396" s="293"/>
      <c r="AJ396" s="293"/>
      <c r="AK396" s="293"/>
      <c r="AL396" s="293"/>
      <c r="AM396" s="293"/>
      <c r="AN396" s="293"/>
      <c r="AO396" s="293"/>
      <c r="AP396" s="293"/>
      <c r="AQ396" s="293"/>
      <c r="AR396" s="293"/>
      <c r="AS396" s="293"/>
      <c r="AT396" s="293"/>
      <c r="AU396" s="293"/>
      <c r="AV396" s="293"/>
      <c r="AW396" s="293"/>
      <c r="AX396" s="293"/>
      <c r="AY396" s="293"/>
      <c r="AZ396" s="293"/>
      <c r="BA396" s="293"/>
      <c r="BB396" s="293"/>
      <c r="BC396" s="293"/>
      <c r="BD396" s="293"/>
      <c r="BE396" s="293"/>
      <c r="BF396" s="293"/>
      <c r="BG396" s="293"/>
      <c r="BH396" s="293"/>
      <c r="BI396" s="293"/>
      <c r="BJ396" s="293"/>
      <c r="BK396" s="293"/>
      <c r="BL396" s="293"/>
      <c r="BM396" s="293"/>
      <c r="BN396" s="293"/>
      <c r="BO396" s="293"/>
      <c r="BP396" s="293"/>
      <c r="BQ396" s="293"/>
      <c r="BR396" s="293"/>
      <c r="BS396" s="293"/>
      <c r="BT396" s="293"/>
      <c r="BU396" s="293"/>
      <c r="BV396" s="293"/>
      <c r="BW396" s="293"/>
      <c r="BX396" s="293"/>
      <c r="BY396" s="293"/>
      <c r="BZ396" s="293"/>
      <c r="CA396" s="293"/>
      <c r="CB396" s="293"/>
      <c r="CC396" s="293"/>
      <c r="CD396" s="293"/>
      <c r="CE396" s="293"/>
      <c r="CF396" s="293"/>
      <c r="CG396" s="293"/>
      <c r="CH396" s="293"/>
      <c r="CI396" s="293"/>
      <c r="CJ396" s="293"/>
      <c r="CK396" s="293"/>
      <c r="CL396" s="293"/>
      <c r="CM396" s="293"/>
      <c r="CN396" s="293"/>
      <c r="CO396" s="293"/>
      <c r="CP396" s="293"/>
      <c r="CQ396" s="293"/>
      <c r="CR396" s="293"/>
      <c r="CS396" s="293"/>
      <c r="CT396" s="293"/>
      <c r="CU396" s="293"/>
      <c r="CV396" s="293"/>
      <c r="CW396" s="293"/>
      <c r="CX396" s="293"/>
      <c r="CY396" s="293"/>
      <c r="CZ396" s="293"/>
      <c r="DA396" s="293"/>
      <c r="DB396" s="293"/>
      <c r="DC396" s="293"/>
      <c r="DD396" s="171" t="b">
        <f t="shared" si="26"/>
        <v>1</v>
      </c>
    </row>
    <row r="397" spans="13:108" x14ac:dyDescent="0.25">
      <c r="M397" s="293"/>
      <c r="N397" s="293"/>
      <c r="O397" s="293"/>
      <c r="P397" s="293"/>
      <c r="Q397" s="293"/>
      <c r="R397" s="293"/>
      <c r="S397" s="293"/>
      <c r="T397" s="293"/>
      <c r="U397" s="293"/>
      <c r="V397" s="293"/>
      <c r="W397" s="293"/>
      <c r="X397" s="293"/>
      <c r="Y397" s="293"/>
      <c r="Z397" s="293"/>
      <c r="AA397" s="293"/>
      <c r="AB397" s="293"/>
      <c r="AC397" s="293"/>
      <c r="AD397" s="293"/>
      <c r="AE397" s="293"/>
      <c r="AF397" s="293"/>
      <c r="AG397" s="293"/>
      <c r="AH397" s="293"/>
      <c r="AI397" s="293"/>
      <c r="AJ397" s="293"/>
      <c r="AK397" s="293"/>
      <c r="AL397" s="293"/>
      <c r="AM397" s="293"/>
      <c r="AN397" s="293"/>
      <c r="AO397" s="293"/>
      <c r="AP397" s="293"/>
      <c r="AQ397" s="293"/>
      <c r="AR397" s="293"/>
      <c r="AS397" s="293"/>
      <c r="AT397" s="293"/>
      <c r="AU397" s="293"/>
      <c r="AV397" s="293"/>
      <c r="AW397" s="293"/>
      <c r="AX397" s="293"/>
      <c r="AY397" s="293"/>
      <c r="AZ397" s="293"/>
      <c r="BA397" s="293"/>
      <c r="BB397" s="293"/>
      <c r="BC397" s="293"/>
      <c r="BD397" s="293"/>
      <c r="BE397" s="293"/>
      <c r="BF397" s="293"/>
      <c r="BG397" s="293"/>
      <c r="BH397" s="293"/>
      <c r="BI397" s="293"/>
      <c r="BJ397" s="293"/>
      <c r="BK397" s="293"/>
      <c r="BL397" s="293"/>
      <c r="BM397" s="293"/>
      <c r="BN397" s="293"/>
      <c r="BO397" s="293"/>
      <c r="BP397" s="293"/>
      <c r="BQ397" s="293"/>
      <c r="BR397" s="293"/>
      <c r="BS397" s="293"/>
      <c r="BT397" s="293"/>
      <c r="BU397" s="293"/>
      <c r="BV397" s="293"/>
      <c r="BW397" s="293"/>
      <c r="BX397" s="293"/>
      <c r="BY397" s="293"/>
      <c r="BZ397" s="293"/>
      <c r="CA397" s="293"/>
      <c r="CB397" s="293"/>
      <c r="CC397" s="293"/>
      <c r="CD397" s="293"/>
      <c r="CE397" s="293"/>
      <c r="CF397" s="293"/>
      <c r="CG397" s="293"/>
      <c r="CH397" s="293"/>
      <c r="CI397" s="293"/>
      <c r="CJ397" s="293"/>
      <c r="CK397" s="293"/>
      <c r="CL397" s="293"/>
      <c r="CM397" s="293"/>
      <c r="CN397" s="293"/>
      <c r="CO397" s="293"/>
      <c r="CP397" s="293"/>
      <c r="CQ397" s="293"/>
      <c r="CR397" s="293"/>
      <c r="CS397" s="293"/>
      <c r="CT397" s="293"/>
      <c r="CU397" s="293"/>
      <c r="CV397" s="293"/>
      <c r="CW397" s="293"/>
      <c r="CX397" s="293"/>
      <c r="CY397" s="293"/>
      <c r="CZ397" s="293"/>
      <c r="DA397" s="293"/>
      <c r="DB397" s="293"/>
      <c r="DC397" s="293"/>
      <c r="DD397" s="171" t="b">
        <f t="shared" si="26"/>
        <v>1</v>
      </c>
    </row>
    <row r="398" spans="13:108" x14ac:dyDescent="0.25">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293"/>
      <c r="CD398" s="293"/>
      <c r="CE398" s="293"/>
      <c r="CF398" s="293"/>
      <c r="CG398" s="293"/>
      <c r="CH398" s="293"/>
      <c r="CI398" s="293"/>
      <c r="CJ398" s="293"/>
      <c r="CK398" s="293"/>
      <c r="CL398" s="293"/>
      <c r="CM398" s="293"/>
      <c r="CN398" s="293"/>
      <c r="CO398" s="293"/>
      <c r="CP398" s="293"/>
      <c r="CQ398" s="293"/>
      <c r="CR398" s="293"/>
      <c r="CS398" s="293"/>
      <c r="CT398" s="293"/>
      <c r="CU398" s="293"/>
      <c r="CV398" s="293"/>
      <c r="CW398" s="293"/>
      <c r="CX398" s="293"/>
      <c r="CY398" s="293"/>
      <c r="CZ398" s="293"/>
      <c r="DA398" s="293"/>
      <c r="DB398" s="293"/>
      <c r="DC398" s="293"/>
      <c r="DD398" s="171" t="b">
        <f t="shared" si="26"/>
        <v>1</v>
      </c>
    </row>
    <row r="399" spans="13:108" x14ac:dyDescent="0.25">
      <c r="M399" s="293"/>
      <c r="N399" s="293"/>
      <c r="O399" s="293"/>
      <c r="P399" s="293"/>
      <c r="Q399" s="293"/>
      <c r="R399" s="293"/>
      <c r="S399" s="293"/>
      <c r="T399" s="293"/>
      <c r="U399" s="293"/>
      <c r="V399" s="293"/>
      <c r="W399" s="293"/>
      <c r="X399" s="293"/>
      <c r="Y399" s="293"/>
      <c r="Z399" s="293"/>
      <c r="AA399" s="293"/>
      <c r="AB399" s="293"/>
      <c r="AC399" s="293"/>
      <c r="AD399" s="293"/>
      <c r="AE399" s="293"/>
      <c r="AF399" s="293"/>
      <c r="AG399" s="293"/>
      <c r="AH399" s="293"/>
      <c r="AI399" s="293"/>
      <c r="AJ399" s="293"/>
      <c r="AK399" s="293"/>
      <c r="AL399" s="293"/>
      <c r="AM399" s="293"/>
      <c r="AN399" s="293"/>
      <c r="AO399" s="293"/>
      <c r="AP399" s="293"/>
      <c r="AQ399" s="293"/>
      <c r="AR399" s="293"/>
      <c r="AS399" s="293"/>
      <c r="AT399" s="293"/>
      <c r="AU399" s="293"/>
      <c r="AV399" s="293"/>
      <c r="AW399" s="293"/>
      <c r="AX399" s="293"/>
      <c r="AY399" s="293"/>
      <c r="AZ399" s="293"/>
      <c r="BA399" s="293"/>
      <c r="BB399" s="293"/>
      <c r="BC399" s="293"/>
      <c r="BD399" s="293"/>
      <c r="BE399" s="293"/>
      <c r="BF399" s="293"/>
      <c r="BG399" s="293"/>
      <c r="BH399" s="293"/>
      <c r="BI399" s="293"/>
      <c r="BJ399" s="293"/>
      <c r="BK399" s="293"/>
      <c r="BL399" s="293"/>
      <c r="BM399" s="293"/>
      <c r="BN399" s="293"/>
      <c r="BO399" s="293"/>
      <c r="BP399" s="293"/>
      <c r="BQ399" s="293"/>
      <c r="BR399" s="293"/>
      <c r="BS399" s="293"/>
      <c r="BT399" s="293"/>
      <c r="BU399" s="293"/>
      <c r="BV399" s="293"/>
      <c r="BW399" s="293"/>
      <c r="BX399" s="293"/>
      <c r="BY399" s="293"/>
      <c r="BZ399" s="293"/>
      <c r="CA399" s="293"/>
      <c r="CB399" s="293"/>
      <c r="CC399" s="293"/>
      <c r="CD399" s="293"/>
      <c r="CE399" s="293"/>
      <c r="CF399" s="293"/>
      <c r="CG399" s="293"/>
      <c r="CH399" s="293"/>
      <c r="CI399" s="293"/>
      <c r="CJ399" s="293"/>
      <c r="CK399" s="293"/>
      <c r="CL399" s="293"/>
      <c r="CM399" s="293"/>
      <c r="CN399" s="293"/>
      <c r="CO399" s="293"/>
      <c r="CP399" s="293"/>
      <c r="CQ399" s="293"/>
      <c r="CR399" s="293"/>
      <c r="CS399" s="293"/>
      <c r="CT399" s="293"/>
      <c r="CU399" s="293"/>
      <c r="CV399" s="293"/>
      <c r="CW399" s="293"/>
      <c r="CX399" s="293"/>
      <c r="CY399" s="293"/>
      <c r="CZ399" s="293"/>
      <c r="DA399" s="293"/>
      <c r="DB399" s="293"/>
      <c r="DC399" s="293"/>
      <c r="DD399" s="171" t="b">
        <f t="shared" si="26"/>
        <v>1</v>
      </c>
    </row>
    <row r="400" spans="13:108" x14ac:dyDescent="0.25">
      <c r="M400" s="293"/>
      <c r="N400" s="293"/>
      <c r="O400" s="293"/>
      <c r="P400" s="293"/>
      <c r="Q400" s="293"/>
      <c r="R400" s="293"/>
      <c r="S400" s="293"/>
      <c r="T400" s="293"/>
      <c r="U400" s="293"/>
      <c r="V400" s="293"/>
      <c r="W400" s="293"/>
      <c r="X400" s="293"/>
      <c r="Y400" s="293"/>
      <c r="Z400" s="293"/>
      <c r="AA400" s="293"/>
      <c r="AB400" s="293"/>
      <c r="AC400" s="293"/>
      <c r="AD400" s="293"/>
      <c r="AE400" s="293"/>
      <c r="AF400" s="293"/>
      <c r="AG400" s="293"/>
      <c r="AH400" s="293"/>
      <c r="AI400" s="293"/>
      <c r="AJ400" s="293"/>
      <c r="AK400" s="293"/>
      <c r="AL400" s="293"/>
      <c r="AM400" s="293"/>
      <c r="AN400" s="293"/>
      <c r="AO400" s="293"/>
      <c r="AP400" s="293"/>
      <c r="AQ400" s="293"/>
      <c r="AR400" s="293"/>
      <c r="AS400" s="293"/>
      <c r="AT400" s="293"/>
      <c r="AU400" s="293"/>
      <c r="AV400" s="293"/>
      <c r="AW400" s="293"/>
      <c r="AX400" s="293"/>
      <c r="AY400" s="293"/>
      <c r="AZ400" s="293"/>
      <c r="BA400" s="293"/>
      <c r="BB400" s="293"/>
      <c r="BC400" s="293"/>
      <c r="BD400" s="293"/>
      <c r="BE400" s="293"/>
      <c r="BF400" s="293"/>
      <c r="BG400" s="293"/>
      <c r="BH400" s="293"/>
      <c r="BI400" s="293"/>
      <c r="BJ400" s="293"/>
      <c r="BK400" s="293"/>
      <c r="BL400" s="293"/>
      <c r="BM400" s="293"/>
      <c r="BN400" s="293"/>
      <c r="BO400" s="293"/>
      <c r="BP400" s="293"/>
      <c r="BQ400" s="293"/>
      <c r="BR400" s="293"/>
      <c r="BS400" s="293"/>
      <c r="BT400" s="293"/>
      <c r="BU400" s="293"/>
      <c r="BV400" s="293"/>
      <c r="BW400" s="293"/>
      <c r="BX400" s="293"/>
      <c r="BY400" s="293"/>
      <c r="BZ400" s="293"/>
      <c r="CA400" s="293"/>
      <c r="CB400" s="293"/>
      <c r="CC400" s="293"/>
      <c r="CD400" s="293"/>
      <c r="CE400" s="293"/>
      <c r="CF400" s="293"/>
      <c r="CG400" s="293"/>
      <c r="CH400" s="293"/>
      <c r="CI400" s="293"/>
      <c r="CJ400" s="293"/>
      <c r="CK400" s="293"/>
      <c r="CL400" s="293"/>
      <c r="CM400" s="293"/>
      <c r="CN400" s="293"/>
      <c r="CO400" s="293"/>
      <c r="CP400" s="293"/>
      <c r="CQ400" s="293"/>
      <c r="CR400" s="293"/>
      <c r="CS400" s="293"/>
      <c r="CT400" s="293"/>
      <c r="CU400" s="293"/>
      <c r="CV400" s="293"/>
      <c r="CW400" s="293"/>
      <c r="CX400" s="293"/>
      <c r="CY400" s="293"/>
      <c r="CZ400" s="293"/>
      <c r="DA400" s="293"/>
      <c r="DB400" s="293"/>
      <c r="DC400" s="293"/>
      <c r="DD400" s="171" t="b">
        <f t="shared" si="26"/>
        <v>1</v>
      </c>
    </row>
    <row r="401" spans="13:108" x14ac:dyDescent="0.25">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293"/>
      <c r="CD401" s="293"/>
      <c r="CE401" s="293"/>
      <c r="CF401" s="293"/>
      <c r="CG401" s="293"/>
      <c r="CH401" s="293"/>
      <c r="CI401" s="293"/>
      <c r="CJ401" s="293"/>
      <c r="CK401" s="293"/>
      <c r="CL401" s="293"/>
      <c r="CM401" s="293"/>
      <c r="CN401" s="293"/>
      <c r="CO401" s="293"/>
      <c r="CP401" s="293"/>
      <c r="CQ401" s="293"/>
      <c r="CR401" s="293"/>
      <c r="CS401" s="293"/>
      <c r="CT401" s="293"/>
      <c r="CU401" s="293"/>
      <c r="CV401" s="293"/>
      <c r="CW401" s="293"/>
      <c r="CX401" s="293"/>
      <c r="CY401" s="293"/>
      <c r="CZ401" s="293"/>
      <c r="DA401" s="293"/>
      <c r="DB401" s="293"/>
      <c r="DC401" s="293"/>
      <c r="DD401" s="171" t="b">
        <f t="shared" si="26"/>
        <v>1</v>
      </c>
    </row>
    <row r="402" spans="13:108" x14ac:dyDescent="0.25">
      <c r="M402" s="293"/>
      <c r="N402" s="293"/>
      <c r="O402" s="293"/>
      <c r="P402" s="293"/>
      <c r="Q402" s="293"/>
      <c r="R402" s="293"/>
      <c r="S402" s="293"/>
      <c r="T402" s="293"/>
      <c r="U402" s="293"/>
      <c r="V402" s="293"/>
      <c r="W402" s="293"/>
      <c r="X402" s="293"/>
      <c r="Y402" s="293"/>
      <c r="Z402" s="293"/>
      <c r="AA402" s="293"/>
      <c r="AB402" s="293"/>
      <c r="AC402" s="293"/>
      <c r="AD402" s="293"/>
      <c r="AE402" s="293"/>
      <c r="AF402" s="293"/>
      <c r="AG402" s="293"/>
      <c r="AH402" s="293"/>
      <c r="AI402" s="293"/>
      <c r="AJ402" s="293"/>
      <c r="AK402" s="293"/>
      <c r="AL402" s="293"/>
      <c r="AM402" s="293"/>
      <c r="AN402" s="293"/>
      <c r="AO402" s="293"/>
      <c r="AP402" s="293"/>
      <c r="AQ402" s="293"/>
      <c r="AR402" s="293"/>
      <c r="AS402" s="293"/>
      <c r="AT402" s="293"/>
      <c r="AU402" s="293"/>
      <c r="AV402" s="293"/>
      <c r="AW402" s="293"/>
      <c r="AX402" s="293"/>
      <c r="AY402" s="293"/>
      <c r="AZ402" s="293"/>
      <c r="BA402" s="293"/>
      <c r="BB402" s="293"/>
      <c r="BC402" s="293"/>
      <c r="BD402" s="293"/>
      <c r="BE402" s="293"/>
      <c r="BF402" s="293"/>
      <c r="BG402" s="293"/>
      <c r="BH402" s="293"/>
      <c r="BI402" s="293"/>
      <c r="BJ402" s="293"/>
      <c r="BK402" s="293"/>
      <c r="BL402" s="293"/>
      <c r="BM402" s="293"/>
      <c r="BN402" s="293"/>
      <c r="BO402" s="293"/>
      <c r="BP402" s="293"/>
      <c r="BQ402" s="293"/>
      <c r="BR402" s="293"/>
      <c r="BS402" s="293"/>
      <c r="BT402" s="293"/>
      <c r="BU402" s="293"/>
      <c r="BV402" s="293"/>
      <c r="BW402" s="293"/>
      <c r="BX402" s="293"/>
      <c r="BY402" s="293"/>
      <c r="BZ402" s="293"/>
      <c r="CA402" s="293"/>
      <c r="CB402" s="293"/>
      <c r="CC402" s="293"/>
      <c r="CD402" s="293"/>
      <c r="CE402" s="293"/>
      <c r="CF402" s="293"/>
      <c r="CG402" s="293"/>
      <c r="CH402" s="293"/>
      <c r="CI402" s="293"/>
      <c r="CJ402" s="293"/>
      <c r="CK402" s="293"/>
      <c r="CL402" s="293"/>
      <c r="CM402" s="293"/>
      <c r="CN402" s="293"/>
      <c r="CO402" s="293"/>
      <c r="CP402" s="293"/>
      <c r="CQ402" s="293"/>
      <c r="CR402" s="293"/>
      <c r="CS402" s="293"/>
      <c r="CT402" s="293"/>
      <c r="CU402" s="293"/>
      <c r="CV402" s="293"/>
      <c r="CW402" s="293"/>
      <c r="CX402" s="293"/>
      <c r="CY402" s="293"/>
      <c r="CZ402" s="293"/>
      <c r="DA402" s="293"/>
      <c r="DB402" s="293"/>
      <c r="DC402" s="293"/>
      <c r="DD402" s="171" t="b">
        <f t="shared" si="26"/>
        <v>1</v>
      </c>
    </row>
    <row r="403" spans="13:108" x14ac:dyDescent="0.25">
      <c r="M403" s="293"/>
      <c r="N403" s="293"/>
      <c r="O403" s="293"/>
      <c r="P403" s="293"/>
      <c r="Q403" s="293"/>
      <c r="R403" s="293"/>
      <c r="S403" s="293"/>
      <c r="T403" s="293"/>
      <c r="U403" s="293"/>
      <c r="V403" s="293"/>
      <c r="W403" s="293"/>
      <c r="X403" s="293"/>
      <c r="Y403" s="293"/>
      <c r="Z403" s="293"/>
      <c r="AA403" s="293"/>
      <c r="AB403" s="293"/>
      <c r="AC403" s="293"/>
      <c r="AD403" s="293"/>
      <c r="AE403" s="293"/>
      <c r="AF403" s="293"/>
      <c r="AG403" s="293"/>
      <c r="AH403" s="293"/>
      <c r="AI403" s="293"/>
      <c r="AJ403" s="293"/>
      <c r="AK403" s="293"/>
      <c r="AL403" s="293"/>
      <c r="AM403" s="293"/>
      <c r="AN403" s="293"/>
      <c r="AO403" s="293"/>
      <c r="AP403" s="293"/>
      <c r="AQ403" s="293"/>
      <c r="AR403" s="293"/>
      <c r="AS403" s="293"/>
      <c r="AT403" s="293"/>
      <c r="AU403" s="293"/>
      <c r="AV403" s="293"/>
      <c r="AW403" s="293"/>
      <c r="AX403" s="293"/>
      <c r="AY403" s="293"/>
      <c r="AZ403" s="293"/>
      <c r="BA403" s="293"/>
      <c r="BB403" s="293"/>
      <c r="BC403" s="293"/>
      <c r="BD403" s="293"/>
      <c r="BE403" s="293"/>
      <c r="BF403" s="293"/>
      <c r="BG403" s="293"/>
      <c r="BH403" s="293"/>
      <c r="BI403" s="293"/>
      <c r="BJ403" s="293"/>
      <c r="BK403" s="293"/>
      <c r="BL403" s="293"/>
      <c r="BM403" s="293"/>
      <c r="BN403" s="293"/>
      <c r="BO403" s="293"/>
      <c r="BP403" s="293"/>
      <c r="BQ403" s="293"/>
      <c r="BR403" s="293"/>
      <c r="BS403" s="293"/>
      <c r="BT403" s="293"/>
      <c r="BU403" s="293"/>
      <c r="BV403" s="293"/>
      <c r="BW403" s="293"/>
      <c r="BX403" s="293"/>
      <c r="BY403" s="293"/>
      <c r="BZ403" s="293"/>
      <c r="CA403" s="293"/>
      <c r="CB403" s="293"/>
      <c r="CC403" s="293"/>
      <c r="CD403" s="293"/>
      <c r="CE403" s="293"/>
      <c r="CF403" s="293"/>
      <c r="CG403" s="293"/>
      <c r="CH403" s="293"/>
      <c r="CI403" s="293"/>
      <c r="CJ403" s="293"/>
      <c r="CK403" s="293"/>
      <c r="CL403" s="293"/>
      <c r="CM403" s="293"/>
      <c r="CN403" s="293"/>
      <c r="CO403" s="293"/>
      <c r="CP403" s="293"/>
      <c r="CQ403" s="293"/>
      <c r="CR403" s="293"/>
      <c r="CS403" s="293"/>
      <c r="CT403" s="293"/>
      <c r="CU403" s="293"/>
      <c r="CV403" s="293"/>
      <c r="CW403" s="293"/>
      <c r="CX403" s="293"/>
      <c r="CY403" s="293"/>
      <c r="CZ403" s="293"/>
      <c r="DA403" s="293"/>
      <c r="DB403" s="293"/>
      <c r="DC403" s="293"/>
      <c r="DD403" s="171" t="b">
        <f t="shared" si="26"/>
        <v>1</v>
      </c>
    </row>
    <row r="404" spans="13:108" x14ac:dyDescent="0.25">
      <c r="M404" s="293"/>
      <c r="N404" s="293"/>
      <c r="O404" s="293"/>
      <c r="P404" s="293"/>
      <c r="Q404" s="293"/>
      <c r="R404" s="293"/>
      <c r="S404" s="293"/>
      <c r="T404" s="293"/>
      <c r="U404" s="293"/>
      <c r="V404" s="293"/>
      <c r="W404" s="293"/>
      <c r="X404" s="293"/>
      <c r="Y404" s="293"/>
      <c r="Z404" s="293"/>
      <c r="AA404" s="293"/>
      <c r="AB404" s="293"/>
      <c r="AC404" s="293"/>
      <c r="AD404" s="293"/>
      <c r="AE404" s="293"/>
      <c r="AF404" s="293"/>
      <c r="AG404" s="293"/>
      <c r="AH404" s="293"/>
      <c r="AI404" s="293"/>
      <c r="AJ404" s="293"/>
      <c r="AK404" s="293"/>
      <c r="AL404" s="293"/>
      <c r="AM404" s="293"/>
      <c r="AN404" s="293"/>
      <c r="AO404" s="293"/>
      <c r="AP404" s="293"/>
      <c r="AQ404" s="293"/>
      <c r="AR404" s="293"/>
      <c r="AS404" s="293"/>
      <c r="AT404" s="293"/>
      <c r="AU404" s="293"/>
      <c r="AV404" s="293"/>
      <c r="AW404" s="293"/>
      <c r="AX404" s="293"/>
      <c r="AY404" s="293"/>
      <c r="AZ404" s="293"/>
      <c r="BA404" s="293"/>
      <c r="BB404" s="293"/>
      <c r="BC404" s="293"/>
      <c r="BD404" s="293"/>
      <c r="BE404" s="293"/>
      <c r="BF404" s="293"/>
      <c r="BG404" s="293"/>
      <c r="BH404" s="293"/>
      <c r="BI404" s="293"/>
      <c r="BJ404" s="293"/>
      <c r="BK404" s="293"/>
      <c r="BL404" s="293"/>
      <c r="BM404" s="293"/>
      <c r="BN404" s="293"/>
      <c r="BO404" s="293"/>
      <c r="BP404" s="293"/>
      <c r="BQ404" s="293"/>
      <c r="BR404" s="293"/>
      <c r="BS404" s="293"/>
      <c r="BT404" s="293"/>
      <c r="BU404" s="293"/>
      <c r="BV404" s="293"/>
      <c r="BW404" s="293"/>
      <c r="BX404" s="293"/>
      <c r="BY404" s="293"/>
      <c r="BZ404" s="293"/>
      <c r="CA404" s="293"/>
      <c r="CB404" s="293"/>
      <c r="CC404" s="293"/>
      <c r="CD404" s="293"/>
      <c r="CE404" s="293"/>
      <c r="CF404" s="293"/>
      <c r="CG404" s="293"/>
      <c r="CH404" s="293"/>
      <c r="CI404" s="293"/>
      <c r="CJ404" s="293"/>
      <c r="CK404" s="293"/>
      <c r="CL404" s="293"/>
      <c r="CM404" s="293"/>
      <c r="CN404" s="293"/>
      <c r="CO404" s="293"/>
      <c r="CP404" s="293"/>
      <c r="CQ404" s="293"/>
      <c r="CR404" s="293"/>
      <c r="CS404" s="293"/>
      <c r="CT404" s="293"/>
      <c r="CU404" s="293"/>
      <c r="CV404" s="293"/>
      <c r="CW404" s="293"/>
      <c r="CX404" s="293"/>
      <c r="CY404" s="293"/>
      <c r="CZ404" s="293"/>
      <c r="DA404" s="293"/>
      <c r="DB404" s="293"/>
      <c r="DC404" s="293"/>
      <c r="DD404" s="171" t="b">
        <f t="shared" si="26"/>
        <v>1</v>
      </c>
    </row>
    <row r="405" spans="13:108" x14ac:dyDescent="0.25">
      <c r="M405" s="293"/>
      <c r="N405" s="293"/>
      <c r="O405" s="293"/>
      <c r="P405" s="293"/>
      <c r="Q405" s="293"/>
      <c r="R405" s="293"/>
      <c r="S405" s="293"/>
      <c r="T405" s="293"/>
      <c r="U405" s="293"/>
      <c r="V405" s="293"/>
      <c r="W405" s="293"/>
      <c r="X405" s="293"/>
      <c r="Y405" s="293"/>
      <c r="Z405" s="293"/>
      <c r="AA405" s="293"/>
      <c r="AB405" s="293"/>
      <c r="AC405" s="293"/>
      <c r="AD405" s="293"/>
      <c r="AE405" s="293"/>
      <c r="AF405" s="293"/>
      <c r="AG405" s="293"/>
      <c r="AH405" s="293"/>
      <c r="AI405" s="293"/>
      <c r="AJ405" s="293"/>
      <c r="AK405" s="293"/>
      <c r="AL405" s="293"/>
      <c r="AM405" s="293"/>
      <c r="AN405" s="293"/>
      <c r="AO405" s="293"/>
      <c r="AP405" s="293"/>
      <c r="AQ405" s="293"/>
      <c r="AR405" s="293"/>
      <c r="AS405" s="293"/>
      <c r="AT405" s="293"/>
      <c r="AU405" s="293"/>
      <c r="AV405" s="293"/>
      <c r="AW405" s="293"/>
      <c r="AX405" s="293"/>
      <c r="AY405" s="293"/>
      <c r="AZ405" s="293"/>
      <c r="BA405" s="293"/>
      <c r="BB405" s="293"/>
      <c r="BC405" s="293"/>
      <c r="BD405" s="293"/>
      <c r="BE405" s="293"/>
      <c r="BF405" s="293"/>
      <c r="BG405" s="293"/>
      <c r="BH405" s="293"/>
      <c r="BI405" s="293"/>
      <c r="BJ405" s="293"/>
      <c r="BK405" s="293"/>
      <c r="BL405" s="293"/>
      <c r="BM405" s="293"/>
      <c r="BN405" s="293"/>
      <c r="BO405" s="293"/>
      <c r="BP405" s="293"/>
      <c r="BQ405" s="293"/>
      <c r="BR405" s="293"/>
      <c r="BS405" s="293"/>
      <c r="BT405" s="293"/>
      <c r="BU405" s="293"/>
      <c r="BV405" s="293"/>
      <c r="BW405" s="293"/>
      <c r="BX405" s="293"/>
      <c r="BY405" s="293"/>
      <c r="BZ405" s="293"/>
      <c r="CA405" s="293"/>
      <c r="CB405" s="293"/>
      <c r="CC405" s="293"/>
      <c r="CD405" s="293"/>
      <c r="CE405" s="293"/>
      <c r="CF405" s="293"/>
      <c r="CG405" s="293"/>
      <c r="CH405" s="293"/>
      <c r="CI405" s="293"/>
      <c r="CJ405" s="293"/>
      <c r="CK405" s="293"/>
      <c r="CL405" s="293"/>
      <c r="CM405" s="293"/>
      <c r="CN405" s="293"/>
      <c r="CO405" s="293"/>
      <c r="CP405" s="293"/>
      <c r="CQ405" s="293"/>
      <c r="CR405" s="293"/>
      <c r="CS405" s="293"/>
      <c r="CT405" s="293"/>
      <c r="CU405" s="293"/>
      <c r="CV405" s="293"/>
      <c r="CW405" s="293"/>
      <c r="CX405" s="293"/>
      <c r="CY405" s="293"/>
      <c r="CZ405" s="293"/>
      <c r="DA405" s="293"/>
      <c r="DB405" s="293"/>
      <c r="DC405" s="293"/>
      <c r="DD405" s="171" t="b">
        <f t="shared" si="26"/>
        <v>1</v>
      </c>
    </row>
    <row r="406" spans="13:108" x14ac:dyDescent="0.25">
      <c r="M406" s="293"/>
      <c r="N406" s="293"/>
      <c r="O406" s="293"/>
      <c r="P406" s="293"/>
      <c r="Q406" s="293"/>
      <c r="R406" s="293"/>
      <c r="S406" s="293"/>
      <c r="T406" s="293"/>
      <c r="U406" s="293"/>
      <c r="V406" s="293"/>
      <c r="W406" s="293"/>
      <c r="X406" s="293"/>
      <c r="Y406" s="293"/>
      <c r="Z406" s="293"/>
      <c r="AA406" s="293"/>
      <c r="AB406" s="293"/>
      <c r="AC406" s="293"/>
      <c r="AD406" s="293"/>
      <c r="AE406" s="293"/>
      <c r="AF406" s="293"/>
      <c r="AG406" s="293"/>
      <c r="AH406" s="293"/>
      <c r="AI406" s="293"/>
      <c r="AJ406" s="293"/>
      <c r="AK406" s="293"/>
      <c r="AL406" s="293"/>
      <c r="AM406" s="293"/>
      <c r="AN406" s="293"/>
      <c r="AO406" s="293"/>
      <c r="AP406" s="293"/>
      <c r="AQ406" s="293"/>
      <c r="AR406" s="293"/>
      <c r="AS406" s="293"/>
      <c r="AT406" s="293"/>
      <c r="AU406" s="293"/>
      <c r="AV406" s="293"/>
      <c r="AW406" s="293"/>
      <c r="AX406" s="293"/>
      <c r="AY406" s="293"/>
      <c r="AZ406" s="293"/>
      <c r="BA406" s="293"/>
      <c r="BB406" s="293"/>
      <c r="BC406" s="293"/>
      <c r="BD406" s="293"/>
      <c r="BE406" s="293"/>
      <c r="BF406" s="293"/>
      <c r="BG406" s="293"/>
      <c r="BH406" s="293"/>
      <c r="BI406" s="293"/>
      <c r="BJ406" s="293"/>
      <c r="BK406" s="293"/>
      <c r="BL406" s="293"/>
      <c r="BM406" s="293"/>
      <c r="BN406" s="293"/>
      <c r="BO406" s="293"/>
      <c r="BP406" s="293"/>
      <c r="BQ406" s="293"/>
      <c r="BR406" s="293"/>
      <c r="BS406" s="293"/>
      <c r="BT406" s="293"/>
      <c r="BU406" s="293"/>
      <c r="BV406" s="293"/>
      <c r="BW406" s="293"/>
      <c r="BX406" s="293"/>
      <c r="BY406" s="293"/>
      <c r="BZ406" s="293"/>
      <c r="CA406" s="293"/>
      <c r="CB406" s="293"/>
      <c r="CC406" s="293"/>
      <c r="CD406" s="293"/>
      <c r="CE406" s="293"/>
      <c r="CF406" s="293"/>
      <c r="CG406" s="293"/>
      <c r="CH406" s="293"/>
      <c r="CI406" s="293"/>
      <c r="CJ406" s="293"/>
      <c r="CK406" s="293"/>
      <c r="CL406" s="293"/>
      <c r="CM406" s="293"/>
      <c r="CN406" s="293"/>
      <c r="CO406" s="293"/>
      <c r="CP406" s="293"/>
      <c r="CQ406" s="293"/>
      <c r="CR406" s="293"/>
      <c r="CS406" s="293"/>
      <c r="CT406" s="293"/>
      <c r="CU406" s="293"/>
      <c r="CV406" s="293"/>
      <c r="CW406" s="293"/>
      <c r="CX406" s="293"/>
      <c r="CY406" s="293"/>
      <c r="CZ406" s="293"/>
      <c r="DA406" s="293"/>
      <c r="DB406" s="293"/>
      <c r="DC406" s="293"/>
      <c r="DD406" s="171" t="b">
        <f t="shared" si="26"/>
        <v>1</v>
      </c>
    </row>
    <row r="407" spans="13:108" x14ac:dyDescent="0.25">
      <c r="M407" s="293"/>
      <c r="N407" s="293"/>
      <c r="O407" s="293"/>
      <c r="P407" s="293"/>
      <c r="Q407" s="293"/>
      <c r="R407" s="293"/>
      <c r="S407" s="293"/>
      <c r="T407" s="293"/>
      <c r="U407" s="293"/>
      <c r="V407" s="293"/>
      <c r="W407" s="293"/>
      <c r="X407" s="293"/>
      <c r="Y407" s="293"/>
      <c r="Z407" s="293"/>
      <c r="AA407" s="293"/>
      <c r="AB407" s="293"/>
      <c r="AC407" s="293"/>
      <c r="AD407" s="293"/>
      <c r="AE407" s="293"/>
      <c r="AF407" s="293"/>
      <c r="AG407" s="293"/>
      <c r="AH407" s="293"/>
      <c r="AI407" s="293"/>
      <c r="AJ407" s="293"/>
      <c r="AK407" s="293"/>
      <c r="AL407" s="293"/>
      <c r="AM407" s="293"/>
      <c r="AN407" s="293"/>
      <c r="AO407" s="293"/>
      <c r="AP407" s="293"/>
      <c r="AQ407" s="293"/>
      <c r="AR407" s="293"/>
      <c r="AS407" s="293"/>
      <c r="AT407" s="293"/>
      <c r="AU407" s="293"/>
      <c r="AV407" s="293"/>
      <c r="AW407" s="293"/>
      <c r="AX407" s="293"/>
      <c r="AY407" s="293"/>
      <c r="AZ407" s="293"/>
      <c r="BA407" s="293"/>
      <c r="BB407" s="293"/>
      <c r="BC407" s="293"/>
      <c r="BD407" s="293"/>
      <c r="BE407" s="293"/>
      <c r="BF407" s="293"/>
      <c r="BG407" s="293"/>
      <c r="BH407" s="293"/>
      <c r="BI407" s="293"/>
      <c r="BJ407" s="293"/>
      <c r="BK407" s="293"/>
      <c r="BL407" s="293"/>
      <c r="BM407" s="293"/>
      <c r="BN407" s="293"/>
      <c r="BO407" s="293"/>
      <c r="BP407" s="293"/>
      <c r="BQ407" s="293"/>
      <c r="BR407" s="293"/>
      <c r="BS407" s="293"/>
      <c r="BT407" s="293"/>
      <c r="BU407" s="293"/>
      <c r="BV407" s="293"/>
      <c r="BW407" s="293"/>
      <c r="BX407" s="293"/>
      <c r="BY407" s="293"/>
      <c r="BZ407" s="293"/>
      <c r="CA407" s="293"/>
      <c r="CB407" s="293"/>
      <c r="CC407" s="293"/>
      <c r="CD407" s="293"/>
      <c r="CE407" s="293"/>
      <c r="CF407" s="293"/>
      <c r="CG407" s="293"/>
      <c r="CH407" s="293"/>
      <c r="CI407" s="293"/>
      <c r="CJ407" s="293"/>
      <c r="CK407" s="293"/>
      <c r="CL407" s="293"/>
      <c r="CM407" s="293"/>
      <c r="CN407" s="293"/>
      <c r="CO407" s="293"/>
      <c r="CP407" s="293"/>
      <c r="CQ407" s="293"/>
      <c r="CR407" s="293"/>
      <c r="CS407" s="293"/>
      <c r="CT407" s="293"/>
      <c r="CU407" s="293"/>
      <c r="CV407" s="293"/>
      <c r="CW407" s="293"/>
      <c r="CX407" s="293"/>
      <c r="CY407" s="293"/>
      <c r="CZ407" s="293"/>
      <c r="DA407" s="293"/>
      <c r="DB407" s="293"/>
      <c r="DC407" s="293"/>
      <c r="DD407" s="171" t="b">
        <f t="shared" si="26"/>
        <v>1</v>
      </c>
    </row>
    <row r="408" spans="13:108" x14ac:dyDescent="0.25">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c r="AS408" s="293"/>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293"/>
      <c r="CD408" s="293"/>
      <c r="CE408" s="293"/>
      <c r="CF408" s="293"/>
      <c r="CG408" s="293"/>
      <c r="CH408" s="293"/>
      <c r="CI408" s="293"/>
      <c r="CJ408" s="293"/>
      <c r="CK408" s="293"/>
      <c r="CL408" s="293"/>
      <c r="CM408" s="293"/>
      <c r="CN408" s="293"/>
      <c r="CO408" s="293"/>
      <c r="CP408" s="293"/>
      <c r="CQ408" s="293"/>
      <c r="CR408" s="293"/>
      <c r="CS408" s="293"/>
      <c r="CT408" s="293"/>
      <c r="CU408" s="293"/>
      <c r="CV408" s="293"/>
      <c r="CW408" s="293"/>
      <c r="CX408" s="293"/>
      <c r="CY408" s="293"/>
      <c r="CZ408" s="293"/>
      <c r="DA408" s="293"/>
      <c r="DB408" s="293"/>
      <c r="DC408" s="293"/>
      <c r="DD408" s="171" t="b">
        <f t="shared" si="26"/>
        <v>1</v>
      </c>
    </row>
    <row r="409" spans="13:108" x14ac:dyDescent="0.25">
      <c r="M409" s="293"/>
      <c r="N409" s="293"/>
      <c r="O409" s="293"/>
      <c r="P409" s="293"/>
      <c r="Q409" s="293"/>
      <c r="R409" s="293"/>
      <c r="S409" s="293"/>
      <c r="T409" s="293"/>
      <c r="U409" s="293"/>
      <c r="V409" s="293"/>
      <c r="W409" s="293"/>
      <c r="X409" s="293"/>
      <c r="Y409" s="293"/>
      <c r="Z409" s="293"/>
      <c r="AA409" s="293"/>
      <c r="AB409" s="293"/>
      <c r="AC409" s="293"/>
      <c r="AD409" s="293"/>
      <c r="AE409" s="293"/>
      <c r="AF409" s="293"/>
      <c r="AG409" s="293"/>
      <c r="AH409" s="293"/>
      <c r="AI409" s="293"/>
      <c r="AJ409" s="293"/>
      <c r="AK409" s="293"/>
      <c r="AL409" s="293"/>
      <c r="AM409" s="293"/>
      <c r="AN409" s="293"/>
      <c r="AO409" s="293"/>
      <c r="AP409" s="293"/>
      <c r="AQ409" s="293"/>
      <c r="AR409" s="293"/>
      <c r="AS409" s="293"/>
      <c r="AT409" s="293"/>
      <c r="AU409" s="293"/>
      <c r="AV409" s="293"/>
      <c r="AW409" s="293"/>
      <c r="AX409" s="293"/>
      <c r="AY409" s="293"/>
      <c r="AZ409" s="293"/>
      <c r="BA409" s="293"/>
      <c r="BB409" s="293"/>
      <c r="BC409" s="293"/>
      <c r="BD409" s="293"/>
      <c r="BE409" s="293"/>
      <c r="BF409" s="293"/>
      <c r="BG409" s="293"/>
      <c r="BH409" s="293"/>
      <c r="BI409" s="293"/>
      <c r="BJ409" s="293"/>
      <c r="BK409" s="293"/>
      <c r="BL409" s="293"/>
      <c r="BM409" s="293"/>
      <c r="BN409" s="293"/>
      <c r="BO409" s="293"/>
      <c r="BP409" s="293"/>
      <c r="BQ409" s="293"/>
      <c r="BR409" s="293"/>
      <c r="BS409" s="293"/>
      <c r="BT409" s="293"/>
      <c r="BU409" s="293"/>
      <c r="BV409" s="293"/>
      <c r="BW409" s="293"/>
      <c r="BX409" s="293"/>
      <c r="BY409" s="293"/>
      <c r="BZ409" s="293"/>
      <c r="CA409" s="293"/>
      <c r="CB409" s="293"/>
      <c r="CC409" s="293"/>
      <c r="CD409" s="293"/>
      <c r="CE409" s="293"/>
      <c r="CF409" s="293"/>
      <c r="CG409" s="293"/>
      <c r="CH409" s="293"/>
      <c r="CI409" s="293"/>
      <c r="CJ409" s="293"/>
      <c r="CK409" s="293"/>
      <c r="CL409" s="293"/>
      <c r="CM409" s="293"/>
      <c r="CN409" s="293"/>
      <c r="CO409" s="293"/>
      <c r="CP409" s="293"/>
      <c r="CQ409" s="293"/>
      <c r="CR409" s="293"/>
      <c r="CS409" s="293"/>
      <c r="CT409" s="293"/>
      <c r="CU409" s="293"/>
      <c r="CV409" s="293"/>
      <c r="CW409" s="293"/>
      <c r="CX409" s="293"/>
      <c r="CY409" s="293"/>
      <c r="CZ409" s="293"/>
      <c r="DA409" s="293"/>
      <c r="DB409" s="293"/>
      <c r="DC409" s="293"/>
      <c r="DD409" s="171" t="b">
        <f t="shared" si="26"/>
        <v>1</v>
      </c>
    </row>
    <row r="410" spans="13:108" x14ac:dyDescent="0.25">
      <c r="M410" s="293"/>
      <c r="N410" s="293"/>
      <c r="O410" s="293"/>
      <c r="P410" s="293"/>
      <c r="Q410" s="293"/>
      <c r="R410" s="293"/>
      <c r="S410" s="293"/>
      <c r="T410" s="293"/>
      <c r="U410" s="293"/>
      <c r="V410" s="293"/>
      <c r="W410" s="293"/>
      <c r="X410" s="293"/>
      <c r="Y410" s="293"/>
      <c r="Z410" s="293"/>
      <c r="AA410" s="293"/>
      <c r="AB410" s="293"/>
      <c r="AC410" s="293"/>
      <c r="AD410" s="293"/>
      <c r="AE410" s="293"/>
      <c r="AF410" s="293"/>
      <c r="AG410" s="293"/>
      <c r="AH410" s="293"/>
      <c r="AI410" s="293"/>
      <c r="AJ410" s="293"/>
      <c r="AK410" s="293"/>
      <c r="AL410" s="293"/>
      <c r="AM410" s="293"/>
      <c r="AN410" s="293"/>
      <c r="AO410" s="293"/>
      <c r="AP410" s="293"/>
      <c r="AQ410" s="293"/>
      <c r="AR410" s="293"/>
      <c r="AS410" s="293"/>
      <c r="AT410" s="293"/>
      <c r="AU410" s="293"/>
      <c r="AV410" s="293"/>
      <c r="AW410" s="293"/>
      <c r="AX410" s="293"/>
      <c r="AY410" s="293"/>
      <c r="AZ410" s="293"/>
      <c r="BA410" s="293"/>
      <c r="BB410" s="293"/>
      <c r="BC410" s="293"/>
      <c r="BD410" s="293"/>
      <c r="BE410" s="293"/>
      <c r="BF410" s="293"/>
      <c r="BG410" s="293"/>
      <c r="BH410" s="293"/>
      <c r="BI410" s="293"/>
      <c r="BJ410" s="293"/>
      <c r="BK410" s="293"/>
      <c r="BL410" s="293"/>
      <c r="BM410" s="293"/>
      <c r="BN410" s="293"/>
      <c r="BO410" s="293"/>
      <c r="BP410" s="293"/>
      <c r="BQ410" s="293"/>
      <c r="BR410" s="293"/>
      <c r="BS410" s="293"/>
      <c r="BT410" s="293"/>
      <c r="BU410" s="293"/>
      <c r="BV410" s="293"/>
      <c r="BW410" s="293"/>
      <c r="BX410" s="293"/>
      <c r="BY410" s="293"/>
      <c r="BZ410" s="293"/>
      <c r="CA410" s="293"/>
      <c r="CB410" s="293"/>
      <c r="CC410" s="293"/>
      <c r="CD410" s="293"/>
      <c r="CE410" s="293"/>
      <c r="CF410" s="293"/>
      <c r="CG410" s="293"/>
      <c r="CH410" s="293"/>
      <c r="CI410" s="293"/>
      <c r="CJ410" s="293"/>
      <c r="CK410" s="293"/>
      <c r="CL410" s="293"/>
      <c r="CM410" s="293"/>
      <c r="CN410" s="293"/>
      <c r="CO410" s="293"/>
      <c r="CP410" s="293"/>
      <c r="CQ410" s="293"/>
      <c r="CR410" s="293"/>
      <c r="CS410" s="293"/>
      <c r="CT410" s="293"/>
      <c r="CU410" s="293"/>
      <c r="CV410" s="293"/>
      <c r="CW410" s="293"/>
      <c r="CX410" s="293"/>
      <c r="CY410" s="293"/>
      <c r="CZ410" s="293"/>
      <c r="DA410" s="293"/>
      <c r="DB410" s="293"/>
      <c r="DC410" s="293"/>
      <c r="DD410" s="171" t="b">
        <f t="shared" si="26"/>
        <v>1</v>
      </c>
    </row>
    <row r="411" spans="13:108" x14ac:dyDescent="0.25">
      <c r="M411" s="293"/>
      <c r="N411" s="293"/>
      <c r="O411" s="293"/>
      <c r="P411" s="293"/>
      <c r="Q411" s="293"/>
      <c r="R411" s="293"/>
      <c r="S411" s="293"/>
      <c r="T411" s="293"/>
      <c r="U411" s="293"/>
      <c r="V411" s="293"/>
      <c r="W411" s="293"/>
      <c r="X411" s="293"/>
      <c r="Y411" s="293"/>
      <c r="Z411" s="293"/>
      <c r="AA411" s="293"/>
      <c r="AB411" s="293"/>
      <c r="AC411" s="293"/>
      <c r="AD411" s="293"/>
      <c r="AE411" s="293"/>
      <c r="AF411" s="293"/>
      <c r="AG411" s="293"/>
      <c r="AH411" s="293"/>
      <c r="AI411" s="293"/>
      <c r="AJ411" s="293"/>
      <c r="AK411" s="293"/>
      <c r="AL411" s="293"/>
      <c r="AM411" s="293"/>
      <c r="AN411" s="293"/>
      <c r="AO411" s="293"/>
      <c r="AP411" s="293"/>
      <c r="AQ411" s="293"/>
      <c r="AR411" s="293"/>
      <c r="AS411" s="293"/>
      <c r="AT411" s="293"/>
      <c r="AU411" s="293"/>
      <c r="AV411" s="293"/>
      <c r="AW411" s="293"/>
      <c r="AX411" s="293"/>
      <c r="AY411" s="293"/>
      <c r="AZ411" s="293"/>
      <c r="BA411" s="293"/>
      <c r="BB411" s="293"/>
      <c r="BC411" s="293"/>
      <c r="BD411" s="293"/>
      <c r="BE411" s="293"/>
      <c r="BF411" s="293"/>
      <c r="BG411" s="293"/>
      <c r="BH411" s="293"/>
      <c r="BI411" s="293"/>
      <c r="BJ411" s="293"/>
      <c r="BK411" s="293"/>
      <c r="BL411" s="293"/>
      <c r="BM411" s="293"/>
      <c r="BN411" s="293"/>
      <c r="BO411" s="293"/>
      <c r="BP411" s="293"/>
      <c r="BQ411" s="293"/>
      <c r="BR411" s="293"/>
      <c r="BS411" s="293"/>
      <c r="BT411" s="293"/>
      <c r="BU411" s="293"/>
      <c r="BV411" s="293"/>
      <c r="BW411" s="293"/>
      <c r="BX411" s="293"/>
      <c r="BY411" s="293"/>
      <c r="BZ411" s="293"/>
      <c r="CA411" s="293"/>
      <c r="CB411" s="293"/>
      <c r="CC411" s="293"/>
      <c r="CD411" s="293"/>
      <c r="CE411" s="293"/>
      <c r="CF411" s="293"/>
      <c r="CG411" s="293"/>
      <c r="CH411" s="293"/>
      <c r="CI411" s="293"/>
      <c r="CJ411" s="293"/>
      <c r="CK411" s="293"/>
      <c r="CL411" s="293"/>
      <c r="CM411" s="293"/>
      <c r="CN411" s="293"/>
      <c r="CO411" s="293"/>
      <c r="CP411" s="293"/>
      <c r="CQ411" s="293"/>
      <c r="CR411" s="293"/>
      <c r="CS411" s="293"/>
      <c r="CT411" s="293"/>
      <c r="CU411" s="293"/>
      <c r="CV411" s="293"/>
      <c r="CW411" s="293"/>
      <c r="CX411" s="293"/>
      <c r="CY411" s="293"/>
      <c r="CZ411" s="293"/>
      <c r="DA411" s="293"/>
      <c r="DB411" s="293"/>
      <c r="DC411" s="293"/>
      <c r="DD411" s="171" t="b">
        <f t="shared" si="26"/>
        <v>1</v>
      </c>
    </row>
    <row r="412" spans="13:108" x14ac:dyDescent="0.25">
      <c r="M412" s="293"/>
      <c r="N412" s="293"/>
      <c r="O412" s="293"/>
      <c r="P412" s="293"/>
      <c r="Q412" s="293"/>
      <c r="R412" s="293"/>
      <c r="S412" s="293"/>
      <c r="T412" s="293"/>
      <c r="U412" s="293"/>
      <c r="V412" s="293"/>
      <c r="W412" s="293"/>
      <c r="X412" s="293"/>
      <c r="Y412" s="293"/>
      <c r="Z412" s="293"/>
      <c r="AA412" s="293"/>
      <c r="AB412" s="293"/>
      <c r="AC412" s="293"/>
      <c r="AD412" s="293"/>
      <c r="AE412" s="293"/>
      <c r="AF412" s="293"/>
      <c r="AG412" s="293"/>
      <c r="AH412" s="293"/>
      <c r="AI412" s="293"/>
      <c r="AJ412" s="293"/>
      <c r="AK412" s="293"/>
      <c r="AL412" s="293"/>
      <c r="AM412" s="293"/>
      <c r="AN412" s="293"/>
      <c r="AO412" s="293"/>
      <c r="AP412" s="293"/>
      <c r="AQ412" s="293"/>
      <c r="AR412" s="293"/>
      <c r="AS412" s="293"/>
      <c r="AT412" s="293"/>
      <c r="AU412" s="293"/>
      <c r="AV412" s="293"/>
      <c r="AW412" s="293"/>
      <c r="AX412" s="293"/>
      <c r="AY412" s="293"/>
      <c r="AZ412" s="293"/>
      <c r="BA412" s="293"/>
      <c r="BB412" s="293"/>
      <c r="BC412" s="293"/>
      <c r="BD412" s="293"/>
      <c r="BE412" s="293"/>
      <c r="BF412" s="293"/>
      <c r="BG412" s="293"/>
      <c r="BH412" s="293"/>
      <c r="BI412" s="293"/>
      <c r="BJ412" s="293"/>
      <c r="BK412" s="293"/>
      <c r="BL412" s="293"/>
      <c r="BM412" s="293"/>
      <c r="BN412" s="293"/>
      <c r="BO412" s="293"/>
      <c r="BP412" s="293"/>
      <c r="BQ412" s="293"/>
      <c r="BR412" s="293"/>
      <c r="BS412" s="293"/>
      <c r="BT412" s="293"/>
      <c r="BU412" s="293"/>
      <c r="BV412" s="293"/>
      <c r="BW412" s="293"/>
      <c r="BX412" s="293"/>
      <c r="BY412" s="293"/>
      <c r="BZ412" s="293"/>
      <c r="CA412" s="293"/>
      <c r="CB412" s="293"/>
      <c r="CC412" s="293"/>
      <c r="CD412" s="293"/>
      <c r="CE412" s="293"/>
      <c r="CF412" s="293"/>
      <c r="CG412" s="293"/>
      <c r="CH412" s="293"/>
      <c r="CI412" s="293"/>
      <c r="CJ412" s="293"/>
      <c r="CK412" s="293"/>
      <c r="CL412" s="293"/>
      <c r="CM412" s="293"/>
      <c r="CN412" s="293"/>
      <c r="CO412" s="293"/>
      <c r="CP412" s="293"/>
      <c r="CQ412" s="293"/>
      <c r="CR412" s="293"/>
      <c r="CS412" s="293"/>
      <c r="CT412" s="293"/>
      <c r="CU412" s="293"/>
      <c r="CV412" s="293"/>
      <c r="CW412" s="293"/>
      <c r="CX412" s="293"/>
      <c r="CY412" s="293"/>
      <c r="CZ412" s="293"/>
      <c r="DA412" s="293"/>
      <c r="DB412" s="293"/>
      <c r="DC412" s="293"/>
      <c r="DD412" s="171" t="b">
        <f t="shared" si="26"/>
        <v>1</v>
      </c>
    </row>
    <row r="413" spans="13:108" x14ac:dyDescent="0.25">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293"/>
      <c r="CD413" s="293"/>
      <c r="CE413" s="293"/>
      <c r="CF413" s="293"/>
      <c r="CG413" s="293"/>
      <c r="CH413" s="293"/>
      <c r="CI413" s="293"/>
      <c r="CJ413" s="293"/>
      <c r="CK413" s="293"/>
      <c r="CL413" s="293"/>
      <c r="CM413" s="293"/>
      <c r="CN413" s="293"/>
      <c r="CO413" s="293"/>
      <c r="CP413" s="293"/>
      <c r="CQ413" s="293"/>
      <c r="CR413" s="293"/>
      <c r="CS413" s="293"/>
      <c r="CT413" s="293"/>
      <c r="CU413" s="293"/>
      <c r="CV413" s="293"/>
      <c r="CW413" s="293"/>
      <c r="CX413" s="293"/>
      <c r="CY413" s="293"/>
      <c r="CZ413" s="293"/>
      <c r="DA413" s="293"/>
      <c r="DB413" s="293"/>
      <c r="DC413" s="293"/>
      <c r="DD413" s="171" t="b">
        <f t="shared" si="26"/>
        <v>1</v>
      </c>
    </row>
    <row r="414" spans="13:108" x14ac:dyDescent="0.25">
      <c r="M414" s="293"/>
      <c r="N414" s="293"/>
      <c r="O414" s="293"/>
      <c r="P414" s="293"/>
      <c r="Q414" s="293"/>
      <c r="R414" s="293"/>
      <c r="S414" s="293"/>
      <c r="T414" s="293"/>
      <c r="U414" s="293"/>
      <c r="V414" s="293"/>
      <c r="W414" s="293"/>
      <c r="X414" s="293"/>
      <c r="Y414" s="293"/>
      <c r="Z414" s="293"/>
      <c r="AA414" s="293"/>
      <c r="AB414" s="293"/>
      <c r="AC414" s="293"/>
      <c r="AD414" s="293"/>
      <c r="AE414" s="293"/>
      <c r="AF414" s="293"/>
      <c r="AG414" s="293"/>
      <c r="AH414" s="293"/>
      <c r="AI414" s="293"/>
      <c r="AJ414" s="293"/>
      <c r="AK414" s="293"/>
      <c r="AL414" s="293"/>
      <c r="AM414" s="293"/>
      <c r="AN414" s="293"/>
      <c r="AO414" s="293"/>
      <c r="AP414" s="293"/>
      <c r="AQ414" s="293"/>
      <c r="AR414" s="293"/>
      <c r="AS414" s="293"/>
      <c r="AT414" s="293"/>
      <c r="AU414" s="293"/>
      <c r="AV414" s="293"/>
      <c r="AW414" s="293"/>
      <c r="AX414" s="293"/>
      <c r="AY414" s="293"/>
      <c r="AZ414" s="293"/>
      <c r="BA414" s="293"/>
      <c r="BB414" s="293"/>
      <c r="BC414" s="293"/>
      <c r="BD414" s="293"/>
      <c r="BE414" s="293"/>
      <c r="BF414" s="293"/>
      <c r="BG414" s="293"/>
      <c r="BH414" s="293"/>
      <c r="BI414" s="293"/>
      <c r="BJ414" s="293"/>
      <c r="BK414" s="293"/>
      <c r="BL414" s="293"/>
      <c r="BM414" s="293"/>
      <c r="BN414" s="293"/>
      <c r="BO414" s="293"/>
      <c r="BP414" s="293"/>
      <c r="BQ414" s="293"/>
      <c r="BR414" s="293"/>
      <c r="BS414" s="293"/>
      <c r="BT414" s="293"/>
      <c r="BU414" s="293"/>
      <c r="BV414" s="293"/>
      <c r="BW414" s="293"/>
      <c r="BX414" s="293"/>
      <c r="BY414" s="293"/>
      <c r="BZ414" s="293"/>
      <c r="CA414" s="293"/>
      <c r="CB414" s="293"/>
      <c r="CC414" s="293"/>
      <c r="CD414" s="293"/>
      <c r="CE414" s="293"/>
      <c r="CF414" s="293"/>
      <c r="CG414" s="293"/>
      <c r="CH414" s="293"/>
      <c r="CI414" s="293"/>
      <c r="CJ414" s="293"/>
      <c r="CK414" s="293"/>
      <c r="CL414" s="293"/>
      <c r="CM414" s="293"/>
      <c r="CN414" s="293"/>
      <c r="CO414" s="293"/>
      <c r="CP414" s="293"/>
      <c r="CQ414" s="293"/>
      <c r="CR414" s="293"/>
      <c r="CS414" s="293"/>
      <c r="CT414" s="293"/>
      <c r="CU414" s="293"/>
      <c r="CV414" s="293"/>
      <c r="CW414" s="293"/>
      <c r="CX414" s="293"/>
      <c r="CY414" s="293"/>
      <c r="CZ414" s="293"/>
      <c r="DA414" s="293"/>
      <c r="DB414" s="293"/>
      <c r="DC414" s="293"/>
      <c r="DD414" s="171" t="b">
        <f t="shared" si="26"/>
        <v>1</v>
      </c>
    </row>
    <row r="415" spans="13:108" x14ac:dyDescent="0.25">
      <c r="M415" s="293"/>
      <c r="N415" s="293"/>
      <c r="O415" s="293"/>
      <c r="P415" s="293"/>
      <c r="Q415" s="293"/>
      <c r="R415" s="293"/>
      <c r="S415" s="293"/>
      <c r="T415" s="293"/>
      <c r="U415" s="293"/>
      <c r="V415" s="293"/>
      <c r="W415" s="293"/>
      <c r="X415" s="293"/>
      <c r="Y415" s="293"/>
      <c r="Z415" s="293"/>
      <c r="AA415" s="293"/>
      <c r="AB415" s="293"/>
      <c r="AC415" s="293"/>
      <c r="AD415" s="293"/>
      <c r="AE415" s="293"/>
      <c r="AF415" s="293"/>
      <c r="AG415" s="293"/>
      <c r="AH415" s="293"/>
      <c r="AI415" s="293"/>
      <c r="AJ415" s="293"/>
      <c r="AK415" s="293"/>
      <c r="AL415" s="293"/>
      <c r="AM415" s="293"/>
      <c r="AN415" s="293"/>
      <c r="AO415" s="293"/>
      <c r="AP415" s="293"/>
      <c r="AQ415" s="293"/>
      <c r="AR415" s="293"/>
      <c r="AS415" s="293"/>
      <c r="AT415" s="293"/>
      <c r="AU415" s="293"/>
      <c r="AV415" s="293"/>
      <c r="AW415" s="293"/>
      <c r="AX415" s="293"/>
      <c r="AY415" s="293"/>
      <c r="AZ415" s="293"/>
      <c r="BA415" s="293"/>
      <c r="BB415" s="293"/>
      <c r="BC415" s="293"/>
      <c r="BD415" s="293"/>
      <c r="BE415" s="293"/>
      <c r="BF415" s="293"/>
      <c r="BG415" s="293"/>
      <c r="BH415" s="293"/>
      <c r="BI415" s="293"/>
      <c r="BJ415" s="293"/>
      <c r="BK415" s="293"/>
      <c r="BL415" s="293"/>
      <c r="BM415" s="293"/>
      <c r="BN415" s="293"/>
      <c r="BO415" s="293"/>
      <c r="BP415" s="293"/>
      <c r="BQ415" s="293"/>
      <c r="BR415" s="293"/>
      <c r="BS415" s="293"/>
      <c r="BT415" s="293"/>
      <c r="BU415" s="293"/>
      <c r="BV415" s="293"/>
      <c r="BW415" s="293"/>
      <c r="BX415" s="293"/>
      <c r="BY415" s="293"/>
      <c r="BZ415" s="293"/>
      <c r="CA415" s="293"/>
      <c r="CB415" s="293"/>
      <c r="CC415" s="293"/>
      <c r="CD415" s="293"/>
      <c r="CE415" s="293"/>
      <c r="CF415" s="293"/>
      <c r="CG415" s="293"/>
      <c r="CH415" s="293"/>
      <c r="CI415" s="293"/>
      <c r="CJ415" s="293"/>
      <c r="CK415" s="293"/>
      <c r="CL415" s="293"/>
      <c r="CM415" s="293"/>
      <c r="CN415" s="293"/>
      <c r="CO415" s="293"/>
      <c r="CP415" s="293"/>
      <c r="CQ415" s="293"/>
      <c r="CR415" s="293"/>
      <c r="CS415" s="293"/>
      <c r="CT415" s="293"/>
      <c r="CU415" s="293"/>
      <c r="CV415" s="293"/>
      <c r="CW415" s="293"/>
      <c r="CX415" s="293"/>
      <c r="CY415" s="293"/>
      <c r="CZ415" s="293"/>
      <c r="DA415" s="293"/>
      <c r="DB415" s="293"/>
      <c r="DC415" s="293"/>
      <c r="DD415" s="171" t="b">
        <f t="shared" si="26"/>
        <v>1</v>
      </c>
    </row>
    <row r="416" spans="13:108" x14ac:dyDescent="0.25">
      <c r="M416" s="293"/>
      <c r="N416" s="293"/>
      <c r="O416" s="293"/>
      <c r="P416" s="293"/>
      <c r="Q416" s="293"/>
      <c r="R416" s="293"/>
      <c r="S416" s="293"/>
      <c r="T416" s="293"/>
      <c r="U416" s="293"/>
      <c r="V416" s="293"/>
      <c r="W416" s="293"/>
      <c r="X416" s="293"/>
      <c r="Y416" s="293"/>
      <c r="Z416" s="293"/>
      <c r="AA416" s="293"/>
      <c r="AB416" s="293"/>
      <c r="AC416" s="293"/>
      <c r="AD416" s="293"/>
      <c r="AE416" s="293"/>
      <c r="AF416" s="293"/>
      <c r="AG416" s="293"/>
      <c r="AH416" s="293"/>
      <c r="AI416" s="293"/>
      <c r="AJ416" s="293"/>
      <c r="AK416" s="293"/>
      <c r="AL416" s="293"/>
      <c r="AM416" s="293"/>
      <c r="AN416" s="293"/>
      <c r="AO416" s="293"/>
      <c r="AP416" s="293"/>
      <c r="AQ416" s="293"/>
      <c r="AR416" s="293"/>
      <c r="AS416" s="293"/>
      <c r="AT416" s="293"/>
      <c r="AU416" s="293"/>
      <c r="AV416" s="293"/>
      <c r="AW416" s="293"/>
      <c r="AX416" s="293"/>
      <c r="AY416" s="293"/>
      <c r="AZ416" s="293"/>
      <c r="BA416" s="293"/>
      <c r="BB416" s="293"/>
      <c r="BC416" s="293"/>
      <c r="BD416" s="293"/>
      <c r="BE416" s="293"/>
      <c r="BF416" s="293"/>
      <c r="BG416" s="293"/>
      <c r="BH416" s="293"/>
      <c r="BI416" s="293"/>
      <c r="BJ416" s="293"/>
      <c r="BK416" s="293"/>
      <c r="BL416" s="293"/>
      <c r="BM416" s="293"/>
      <c r="BN416" s="293"/>
      <c r="BO416" s="293"/>
      <c r="BP416" s="293"/>
      <c r="BQ416" s="293"/>
      <c r="BR416" s="293"/>
      <c r="BS416" s="293"/>
      <c r="BT416" s="293"/>
      <c r="BU416" s="293"/>
      <c r="BV416" s="293"/>
      <c r="BW416" s="293"/>
      <c r="BX416" s="293"/>
      <c r="BY416" s="293"/>
      <c r="BZ416" s="293"/>
      <c r="CA416" s="293"/>
      <c r="CB416" s="293"/>
      <c r="CC416" s="293"/>
      <c r="CD416" s="293"/>
      <c r="CE416" s="293"/>
      <c r="CF416" s="293"/>
      <c r="CG416" s="293"/>
      <c r="CH416" s="293"/>
      <c r="CI416" s="293"/>
      <c r="CJ416" s="293"/>
      <c r="CK416" s="293"/>
      <c r="CL416" s="293"/>
      <c r="CM416" s="293"/>
      <c r="CN416" s="293"/>
      <c r="CO416" s="293"/>
      <c r="CP416" s="293"/>
      <c r="CQ416" s="293"/>
      <c r="CR416" s="293"/>
      <c r="CS416" s="293"/>
      <c r="CT416" s="293"/>
      <c r="CU416" s="293"/>
      <c r="CV416" s="293"/>
      <c r="CW416" s="293"/>
      <c r="CX416" s="293"/>
      <c r="CY416" s="293"/>
      <c r="CZ416" s="293"/>
      <c r="DA416" s="293"/>
      <c r="DB416" s="293"/>
      <c r="DC416" s="293"/>
      <c r="DD416" s="171" t="b">
        <f t="shared" si="26"/>
        <v>1</v>
      </c>
    </row>
    <row r="417" spans="13:108" x14ac:dyDescent="0.25">
      <c r="M417" s="293"/>
      <c r="N417" s="293"/>
      <c r="O417" s="293"/>
      <c r="P417" s="293"/>
      <c r="Q417" s="293"/>
      <c r="R417" s="293"/>
      <c r="S417" s="293"/>
      <c r="T417" s="293"/>
      <c r="U417" s="293"/>
      <c r="V417" s="293"/>
      <c r="W417" s="293"/>
      <c r="X417" s="293"/>
      <c r="Y417" s="293"/>
      <c r="Z417" s="293"/>
      <c r="AA417" s="293"/>
      <c r="AB417" s="293"/>
      <c r="AC417" s="293"/>
      <c r="AD417" s="293"/>
      <c r="AE417" s="293"/>
      <c r="AF417" s="293"/>
      <c r="AG417" s="293"/>
      <c r="AH417" s="293"/>
      <c r="AI417" s="293"/>
      <c r="AJ417" s="293"/>
      <c r="AK417" s="293"/>
      <c r="AL417" s="293"/>
      <c r="AM417" s="293"/>
      <c r="AN417" s="293"/>
      <c r="AO417" s="293"/>
      <c r="AP417" s="293"/>
      <c r="AQ417" s="293"/>
      <c r="AR417" s="293"/>
      <c r="AS417" s="293"/>
      <c r="AT417" s="293"/>
      <c r="AU417" s="293"/>
      <c r="AV417" s="293"/>
      <c r="AW417" s="293"/>
      <c r="AX417" s="293"/>
      <c r="AY417" s="293"/>
      <c r="AZ417" s="293"/>
      <c r="BA417" s="293"/>
      <c r="BB417" s="293"/>
      <c r="BC417" s="293"/>
      <c r="BD417" s="293"/>
      <c r="BE417" s="293"/>
      <c r="BF417" s="293"/>
      <c r="BG417" s="293"/>
      <c r="BH417" s="293"/>
      <c r="BI417" s="293"/>
      <c r="BJ417" s="293"/>
      <c r="BK417" s="293"/>
      <c r="BL417" s="293"/>
      <c r="BM417" s="293"/>
      <c r="BN417" s="293"/>
      <c r="BO417" s="293"/>
      <c r="BP417" s="293"/>
      <c r="BQ417" s="293"/>
      <c r="BR417" s="293"/>
      <c r="BS417" s="293"/>
      <c r="BT417" s="293"/>
      <c r="BU417" s="293"/>
      <c r="BV417" s="293"/>
      <c r="BW417" s="293"/>
      <c r="BX417" s="293"/>
      <c r="BY417" s="293"/>
      <c r="BZ417" s="293"/>
      <c r="CA417" s="293"/>
      <c r="CB417" s="293"/>
      <c r="CC417" s="293"/>
      <c r="CD417" s="293"/>
      <c r="CE417" s="293"/>
      <c r="CF417" s="293"/>
      <c r="CG417" s="293"/>
      <c r="CH417" s="293"/>
      <c r="CI417" s="293"/>
      <c r="CJ417" s="293"/>
      <c r="CK417" s="293"/>
      <c r="CL417" s="293"/>
      <c r="CM417" s="293"/>
      <c r="CN417" s="293"/>
      <c r="CO417" s="293"/>
      <c r="CP417" s="293"/>
      <c r="CQ417" s="293"/>
      <c r="CR417" s="293"/>
      <c r="CS417" s="293"/>
      <c r="CT417" s="293"/>
      <c r="CU417" s="293"/>
      <c r="CV417" s="293"/>
      <c r="CW417" s="293"/>
      <c r="CX417" s="293"/>
      <c r="CY417" s="293"/>
      <c r="CZ417" s="293"/>
      <c r="DA417" s="293"/>
      <c r="DB417" s="293"/>
      <c r="DC417" s="293"/>
      <c r="DD417" s="171" t="b">
        <f t="shared" si="26"/>
        <v>1</v>
      </c>
    </row>
    <row r="418" spans="13:108" x14ac:dyDescent="0.25">
      <c r="M418" s="293"/>
      <c r="N418" s="293"/>
      <c r="O418" s="293"/>
      <c r="P418" s="293"/>
      <c r="Q418" s="293"/>
      <c r="R418" s="293"/>
      <c r="S418" s="293"/>
      <c r="T418" s="293"/>
      <c r="U418" s="293"/>
      <c r="V418" s="293"/>
      <c r="W418" s="293"/>
      <c r="X418" s="293"/>
      <c r="Y418" s="293"/>
      <c r="Z418" s="293"/>
      <c r="AA418" s="293"/>
      <c r="AB418" s="293"/>
      <c r="AC418" s="293"/>
      <c r="AD418" s="293"/>
      <c r="AE418" s="293"/>
      <c r="AF418" s="293"/>
      <c r="AG418" s="293"/>
      <c r="AH418" s="293"/>
      <c r="AI418" s="293"/>
      <c r="AJ418" s="293"/>
      <c r="AK418" s="293"/>
      <c r="AL418" s="293"/>
      <c r="AM418" s="293"/>
      <c r="AN418" s="293"/>
      <c r="AO418" s="293"/>
      <c r="AP418" s="293"/>
      <c r="AQ418" s="293"/>
      <c r="AR418" s="293"/>
      <c r="AS418" s="293"/>
      <c r="AT418" s="293"/>
      <c r="AU418" s="293"/>
      <c r="AV418" s="293"/>
      <c r="AW418" s="293"/>
      <c r="AX418" s="293"/>
      <c r="AY418" s="293"/>
      <c r="AZ418" s="293"/>
      <c r="BA418" s="293"/>
      <c r="BB418" s="293"/>
      <c r="BC418" s="293"/>
      <c r="BD418" s="293"/>
      <c r="BE418" s="293"/>
      <c r="BF418" s="293"/>
      <c r="BG418" s="293"/>
      <c r="BH418" s="293"/>
      <c r="BI418" s="293"/>
      <c r="BJ418" s="293"/>
      <c r="BK418" s="293"/>
      <c r="BL418" s="293"/>
      <c r="BM418" s="293"/>
      <c r="BN418" s="293"/>
      <c r="BO418" s="293"/>
      <c r="BP418" s="293"/>
      <c r="BQ418" s="293"/>
      <c r="BR418" s="293"/>
      <c r="BS418" s="293"/>
      <c r="BT418" s="293"/>
      <c r="BU418" s="293"/>
      <c r="BV418" s="293"/>
      <c r="BW418" s="293"/>
      <c r="BX418" s="293"/>
      <c r="BY418" s="293"/>
      <c r="BZ418" s="293"/>
      <c r="CA418" s="293"/>
      <c r="CB418" s="293"/>
      <c r="CC418" s="293"/>
      <c r="CD418" s="293"/>
      <c r="CE418" s="293"/>
      <c r="CF418" s="293"/>
      <c r="CG418" s="293"/>
      <c r="CH418" s="293"/>
      <c r="CI418" s="293"/>
      <c r="CJ418" s="293"/>
      <c r="CK418" s="293"/>
      <c r="CL418" s="293"/>
      <c r="CM418" s="293"/>
      <c r="CN418" s="293"/>
      <c r="CO418" s="293"/>
      <c r="CP418" s="293"/>
      <c r="CQ418" s="293"/>
      <c r="CR418" s="293"/>
      <c r="CS418" s="293"/>
      <c r="CT418" s="293"/>
      <c r="CU418" s="293"/>
      <c r="CV418" s="293"/>
      <c r="CW418" s="293"/>
      <c r="CX418" s="293"/>
      <c r="CY418" s="293"/>
      <c r="CZ418" s="293"/>
      <c r="DA418" s="293"/>
      <c r="DB418" s="293"/>
      <c r="DC418" s="293"/>
      <c r="DD418" s="171" t="b">
        <f t="shared" si="26"/>
        <v>1</v>
      </c>
    </row>
    <row r="419" spans="13:108" x14ac:dyDescent="0.25">
      <c r="M419" s="293"/>
      <c r="N419" s="293"/>
      <c r="O419" s="293"/>
      <c r="P419" s="293"/>
      <c r="Q419" s="293"/>
      <c r="R419" s="293"/>
      <c r="S419" s="293"/>
      <c r="T419" s="293"/>
      <c r="U419" s="293"/>
      <c r="V419" s="293"/>
      <c r="W419" s="293"/>
      <c r="X419" s="293"/>
      <c r="Y419" s="293"/>
      <c r="Z419" s="293"/>
      <c r="AA419" s="293"/>
      <c r="AB419" s="293"/>
      <c r="AC419" s="293"/>
      <c r="AD419" s="293"/>
      <c r="AE419" s="293"/>
      <c r="AF419" s="293"/>
      <c r="AG419" s="293"/>
      <c r="AH419" s="293"/>
      <c r="AI419" s="293"/>
      <c r="AJ419" s="293"/>
      <c r="AK419" s="293"/>
      <c r="AL419" s="293"/>
      <c r="AM419" s="293"/>
      <c r="AN419" s="293"/>
      <c r="AO419" s="293"/>
      <c r="AP419" s="293"/>
      <c r="AQ419" s="293"/>
      <c r="AR419" s="293"/>
      <c r="AS419" s="293"/>
      <c r="AT419" s="293"/>
      <c r="AU419" s="293"/>
      <c r="AV419" s="293"/>
      <c r="AW419" s="293"/>
      <c r="AX419" s="293"/>
      <c r="AY419" s="293"/>
      <c r="AZ419" s="293"/>
      <c r="BA419" s="293"/>
      <c r="BB419" s="293"/>
      <c r="BC419" s="293"/>
      <c r="BD419" s="293"/>
      <c r="BE419" s="293"/>
      <c r="BF419" s="293"/>
      <c r="BG419" s="293"/>
      <c r="BH419" s="293"/>
      <c r="BI419" s="293"/>
      <c r="BJ419" s="293"/>
      <c r="BK419" s="293"/>
      <c r="BL419" s="293"/>
      <c r="BM419" s="293"/>
      <c r="BN419" s="293"/>
      <c r="BO419" s="293"/>
      <c r="BP419" s="293"/>
      <c r="BQ419" s="293"/>
      <c r="BR419" s="293"/>
      <c r="BS419" s="293"/>
      <c r="BT419" s="293"/>
      <c r="BU419" s="293"/>
      <c r="BV419" s="293"/>
      <c r="BW419" s="293"/>
      <c r="BX419" s="293"/>
      <c r="BY419" s="293"/>
      <c r="BZ419" s="293"/>
      <c r="CA419" s="293"/>
      <c r="CB419" s="293"/>
      <c r="CC419" s="293"/>
      <c r="CD419" s="293"/>
      <c r="CE419" s="293"/>
      <c r="CF419" s="293"/>
      <c r="CG419" s="293"/>
      <c r="CH419" s="293"/>
      <c r="CI419" s="293"/>
      <c r="CJ419" s="293"/>
      <c r="CK419" s="293"/>
      <c r="CL419" s="293"/>
      <c r="CM419" s="293"/>
      <c r="CN419" s="293"/>
      <c r="CO419" s="293"/>
      <c r="CP419" s="293"/>
      <c r="CQ419" s="293"/>
      <c r="CR419" s="293"/>
      <c r="CS419" s="293"/>
      <c r="CT419" s="293"/>
      <c r="CU419" s="293"/>
      <c r="CV419" s="293"/>
      <c r="CW419" s="293"/>
      <c r="CX419" s="293"/>
      <c r="CY419" s="293"/>
      <c r="CZ419" s="293"/>
      <c r="DA419" s="293"/>
      <c r="DB419" s="293"/>
      <c r="DC419" s="293"/>
      <c r="DD419" s="171" t="b">
        <f t="shared" si="26"/>
        <v>1</v>
      </c>
    </row>
    <row r="420" spans="13:108" x14ac:dyDescent="0.25">
      <c r="M420" s="293"/>
      <c r="N420" s="293"/>
      <c r="O420" s="293"/>
      <c r="P420" s="293"/>
      <c r="Q420" s="293"/>
      <c r="R420" s="293"/>
      <c r="S420" s="293"/>
      <c r="T420" s="293"/>
      <c r="U420" s="293"/>
      <c r="V420" s="293"/>
      <c r="W420" s="293"/>
      <c r="X420" s="293"/>
      <c r="Y420" s="293"/>
      <c r="Z420" s="293"/>
      <c r="AA420" s="293"/>
      <c r="AB420" s="293"/>
      <c r="AC420" s="293"/>
      <c r="AD420" s="293"/>
      <c r="AE420" s="293"/>
      <c r="AF420" s="293"/>
      <c r="AG420" s="293"/>
      <c r="AH420" s="293"/>
      <c r="AI420" s="293"/>
      <c r="AJ420" s="293"/>
      <c r="AK420" s="293"/>
      <c r="AL420" s="293"/>
      <c r="AM420" s="293"/>
      <c r="AN420" s="293"/>
      <c r="AO420" s="293"/>
      <c r="AP420" s="293"/>
      <c r="AQ420" s="293"/>
      <c r="AR420" s="293"/>
      <c r="AS420" s="293"/>
      <c r="AT420" s="293"/>
      <c r="AU420" s="293"/>
      <c r="AV420" s="293"/>
      <c r="AW420" s="293"/>
      <c r="AX420" s="293"/>
      <c r="AY420" s="293"/>
      <c r="AZ420" s="293"/>
      <c r="BA420" s="293"/>
      <c r="BB420" s="293"/>
      <c r="BC420" s="293"/>
      <c r="BD420" s="293"/>
      <c r="BE420" s="293"/>
      <c r="BF420" s="293"/>
      <c r="BG420" s="293"/>
      <c r="BH420" s="293"/>
      <c r="BI420" s="293"/>
      <c r="BJ420" s="293"/>
      <c r="BK420" s="293"/>
      <c r="BL420" s="293"/>
      <c r="BM420" s="293"/>
      <c r="BN420" s="293"/>
      <c r="BO420" s="293"/>
      <c r="BP420" s="293"/>
      <c r="BQ420" s="293"/>
      <c r="BR420" s="293"/>
      <c r="BS420" s="293"/>
      <c r="BT420" s="293"/>
      <c r="BU420" s="293"/>
      <c r="BV420" s="293"/>
      <c r="BW420" s="293"/>
      <c r="BX420" s="293"/>
      <c r="BY420" s="293"/>
      <c r="BZ420" s="293"/>
      <c r="CA420" s="293"/>
      <c r="CB420" s="293"/>
      <c r="CC420" s="293"/>
      <c r="CD420" s="293"/>
      <c r="CE420" s="293"/>
      <c r="CF420" s="293"/>
      <c r="CG420" s="293"/>
      <c r="CH420" s="293"/>
      <c r="CI420" s="293"/>
      <c r="CJ420" s="293"/>
      <c r="CK420" s="293"/>
      <c r="CL420" s="293"/>
      <c r="CM420" s="293"/>
      <c r="CN420" s="293"/>
      <c r="CO420" s="293"/>
      <c r="CP420" s="293"/>
      <c r="CQ420" s="293"/>
      <c r="CR420" s="293"/>
      <c r="CS420" s="293"/>
      <c r="CT420" s="293"/>
      <c r="CU420" s="293"/>
      <c r="CV420" s="293"/>
      <c r="CW420" s="293"/>
      <c r="CX420" s="293"/>
      <c r="CY420" s="293"/>
      <c r="CZ420" s="293"/>
      <c r="DA420" s="293"/>
      <c r="DB420" s="293"/>
      <c r="DC420" s="293"/>
      <c r="DD420" s="171" t="b">
        <f t="shared" si="26"/>
        <v>1</v>
      </c>
    </row>
    <row r="421" spans="13:108" x14ac:dyDescent="0.25">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293"/>
      <c r="CD421" s="293"/>
      <c r="CE421" s="293"/>
      <c r="CF421" s="293"/>
      <c r="CG421" s="293"/>
      <c r="CH421" s="293"/>
      <c r="CI421" s="293"/>
      <c r="CJ421" s="293"/>
      <c r="CK421" s="293"/>
      <c r="CL421" s="293"/>
      <c r="CM421" s="293"/>
      <c r="CN421" s="293"/>
      <c r="CO421" s="293"/>
      <c r="CP421" s="293"/>
      <c r="CQ421" s="293"/>
      <c r="CR421" s="293"/>
      <c r="CS421" s="293"/>
      <c r="CT421" s="293"/>
      <c r="CU421" s="293"/>
      <c r="CV421" s="293"/>
      <c r="CW421" s="293"/>
      <c r="CX421" s="293"/>
      <c r="CY421" s="293"/>
      <c r="CZ421" s="293"/>
      <c r="DA421" s="293"/>
      <c r="DB421" s="293"/>
      <c r="DC421" s="293"/>
      <c r="DD421" s="171" t="b">
        <f t="shared" si="26"/>
        <v>1</v>
      </c>
    </row>
    <row r="422" spans="13:108" x14ac:dyDescent="0.25">
      <c r="M422" s="293"/>
      <c r="N422" s="293"/>
      <c r="O422" s="293"/>
      <c r="P422" s="293"/>
      <c r="Q422" s="293"/>
      <c r="R422" s="293"/>
      <c r="S422" s="293"/>
      <c r="T422" s="293"/>
      <c r="U422" s="293"/>
      <c r="V422" s="293"/>
      <c r="W422" s="293"/>
      <c r="X422" s="293"/>
      <c r="Y422" s="293"/>
      <c r="Z422" s="293"/>
      <c r="AA422" s="293"/>
      <c r="AB422" s="293"/>
      <c r="AC422" s="293"/>
      <c r="AD422" s="293"/>
      <c r="AE422" s="293"/>
      <c r="AF422" s="293"/>
      <c r="AG422" s="293"/>
      <c r="AH422" s="293"/>
      <c r="AI422" s="293"/>
      <c r="AJ422" s="293"/>
      <c r="AK422" s="293"/>
      <c r="AL422" s="293"/>
      <c r="AM422" s="293"/>
      <c r="AN422" s="293"/>
      <c r="AO422" s="293"/>
      <c r="AP422" s="293"/>
      <c r="AQ422" s="293"/>
      <c r="AR422" s="293"/>
      <c r="AS422" s="293"/>
      <c r="AT422" s="293"/>
      <c r="AU422" s="293"/>
      <c r="AV422" s="293"/>
      <c r="AW422" s="293"/>
      <c r="AX422" s="293"/>
      <c r="AY422" s="293"/>
      <c r="AZ422" s="293"/>
      <c r="BA422" s="293"/>
      <c r="BB422" s="293"/>
      <c r="BC422" s="293"/>
      <c r="BD422" s="293"/>
      <c r="BE422" s="293"/>
      <c r="BF422" s="293"/>
      <c r="BG422" s="293"/>
      <c r="BH422" s="293"/>
      <c r="BI422" s="293"/>
      <c r="BJ422" s="293"/>
      <c r="BK422" s="293"/>
      <c r="BL422" s="293"/>
      <c r="BM422" s="293"/>
      <c r="BN422" s="293"/>
      <c r="BO422" s="293"/>
      <c r="BP422" s="293"/>
      <c r="BQ422" s="293"/>
      <c r="BR422" s="293"/>
      <c r="BS422" s="293"/>
      <c r="BT422" s="293"/>
      <c r="BU422" s="293"/>
      <c r="BV422" s="293"/>
      <c r="BW422" s="293"/>
      <c r="BX422" s="293"/>
      <c r="BY422" s="293"/>
      <c r="BZ422" s="293"/>
      <c r="CA422" s="293"/>
      <c r="CB422" s="293"/>
      <c r="CC422" s="293"/>
      <c r="CD422" s="293"/>
      <c r="CE422" s="293"/>
      <c r="CF422" s="293"/>
      <c r="CG422" s="293"/>
      <c r="CH422" s="293"/>
      <c r="CI422" s="293"/>
      <c r="CJ422" s="293"/>
      <c r="CK422" s="293"/>
      <c r="CL422" s="293"/>
      <c r="CM422" s="293"/>
      <c r="CN422" s="293"/>
      <c r="CO422" s="293"/>
      <c r="CP422" s="293"/>
      <c r="CQ422" s="293"/>
      <c r="CR422" s="293"/>
      <c r="CS422" s="293"/>
      <c r="CT422" s="293"/>
      <c r="CU422" s="293"/>
      <c r="CV422" s="293"/>
      <c r="CW422" s="293"/>
      <c r="CX422" s="293"/>
      <c r="CY422" s="293"/>
      <c r="CZ422" s="293"/>
      <c r="DA422" s="293"/>
      <c r="DB422" s="293"/>
      <c r="DC422" s="293"/>
      <c r="DD422" s="171" t="b">
        <f t="shared" si="26"/>
        <v>1</v>
      </c>
    </row>
    <row r="423" spans="13:108" x14ac:dyDescent="0.25">
      <c r="M423" s="293"/>
      <c r="N423" s="293"/>
      <c r="O423" s="293"/>
      <c r="P423" s="293"/>
      <c r="Q423" s="293"/>
      <c r="R423" s="293"/>
      <c r="S423" s="293"/>
      <c r="T423" s="293"/>
      <c r="U423" s="293"/>
      <c r="V423" s="293"/>
      <c r="W423" s="293"/>
      <c r="X423" s="293"/>
      <c r="Y423" s="293"/>
      <c r="Z423" s="293"/>
      <c r="AA423" s="293"/>
      <c r="AB423" s="293"/>
      <c r="AC423" s="293"/>
      <c r="AD423" s="293"/>
      <c r="AE423" s="293"/>
      <c r="AF423" s="293"/>
      <c r="AG423" s="293"/>
      <c r="AH423" s="293"/>
      <c r="AI423" s="293"/>
      <c r="AJ423" s="293"/>
      <c r="AK423" s="293"/>
      <c r="AL423" s="293"/>
      <c r="AM423" s="293"/>
      <c r="AN423" s="293"/>
      <c r="AO423" s="293"/>
      <c r="AP423" s="293"/>
      <c r="AQ423" s="293"/>
      <c r="AR423" s="293"/>
      <c r="AS423" s="293"/>
      <c r="AT423" s="293"/>
      <c r="AU423" s="293"/>
      <c r="AV423" s="293"/>
      <c r="AW423" s="293"/>
      <c r="AX423" s="293"/>
      <c r="AY423" s="293"/>
      <c r="AZ423" s="293"/>
      <c r="BA423" s="293"/>
      <c r="BB423" s="293"/>
      <c r="BC423" s="293"/>
      <c r="BD423" s="293"/>
      <c r="BE423" s="293"/>
      <c r="BF423" s="293"/>
      <c r="BG423" s="293"/>
      <c r="BH423" s="293"/>
      <c r="BI423" s="293"/>
      <c r="BJ423" s="293"/>
      <c r="BK423" s="293"/>
      <c r="BL423" s="293"/>
      <c r="BM423" s="293"/>
      <c r="BN423" s="293"/>
      <c r="BO423" s="293"/>
      <c r="BP423" s="293"/>
      <c r="BQ423" s="293"/>
      <c r="BR423" s="293"/>
      <c r="BS423" s="293"/>
      <c r="BT423" s="293"/>
      <c r="BU423" s="293"/>
      <c r="BV423" s="293"/>
      <c r="BW423" s="293"/>
      <c r="BX423" s="293"/>
      <c r="BY423" s="293"/>
      <c r="BZ423" s="293"/>
      <c r="CA423" s="293"/>
      <c r="CB423" s="293"/>
      <c r="CC423" s="293"/>
      <c r="CD423" s="293"/>
      <c r="CE423" s="293"/>
      <c r="CF423" s="293"/>
      <c r="CG423" s="293"/>
      <c r="CH423" s="293"/>
      <c r="CI423" s="293"/>
      <c r="CJ423" s="293"/>
      <c r="CK423" s="293"/>
      <c r="CL423" s="293"/>
      <c r="CM423" s="293"/>
      <c r="CN423" s="293"/>
      <c r="CO423" s="293"/>
      <c r="CP423" s="293"/>
      <c r="CQ423" s="293"/>
      <c r="CR423" s="293"/>
      <c r="CS423" s="293"/>
      <c r="CT423" s="293"/>
      <c r="CU423" s="293"/>
      <c r="CV423" s="293"/>
      <c r="CW423" s="293"/>
      <c r="CX423" s="293"/>
      <c r="CY423" s="293"/>
      <c r="CZ423" s="293"/>
      <c r="DA423" s="293"/>
      <c r="DB423" s="293"/>
      <c r="DC423" s="293"/>
      <c r="DD423" s="171" t="b">
        <f t="shared" si="26"/>
        <v>1</v>
      </c>
    </row>
    <row r="424" spans="13:108" x14ac:dyDescent="0.25">
      <c r="M424" s="293"/>
      <c r="N424" s="293"/>
      <c r="O424" s="293"/>
      <c r="P424" s="293"/>
      <c r="Q424" s="293"/>
      <c r="R424" s="293"/>
      <c r="S424" s="293"/>
      <c r="T424" s="293"/>
      <c r="U424" s="293"/>
      <c r="V424" s="293"/>
      <c r="W424" s="293"/>
      <c r="X424" s="293"/>
      <c r="Y424" s="293"/>
      <c r="Z424" s="293"/>
      <c r="AA424" s="293"/>
      <c r="AB424" s="293"/>
      <c r="AC424" s="293"/>
      <c r="AD424" s="293"/>
      <c r="AE424" s="293"/>
      <c r="AF424" s="293"/>
      <c r="AG424" s="293"/>
      <c r="AH424" s="293"/>
      <c r="AI424" s="293"/>
      <c r="AJ424" s="293"/>
      <c r="AK424" s="293"/>
      <c r="AL424" s="293"/>
      <c r="AM424" s="293"/>
      <c r="AN424" s="293"/>
      <c r="AO424" s="293"/>
      <c r="AP424" s="293"/>
      <c r="AQ424" s="293"/>
      <c r="AR424" s="293"/>
      <c r="AS424" s="293"/>
      <c r="AT424" s="293"/>
      <c r="AU424" s="293"/>
      <c r="AV424" s="293"/>
      <c r="AW424" s="293"/>
      <c r="AX424" s="293"/>
      <c r="AY424" s="293"/>
      <c r="AZ424" s="293"/>
      <c r="BA424" s="293"/>
      <c r="BB424" s="293"/>
      <c r="BC424" s="293"/>
      <c r="BD424" s="293"/>
      <c r="BE424" s="293"/>
      <c r="BF424" s="293"/>
      <c r="BG424" s="293"/>
      <c r="BH424" s="293"/>
      <c r="BI424" s="293"/>
      <c r="BJ424" s="293"/>
      <c r="BK424" s="293"/>
      <c r="BL424" s="293"/>
      <c r="BM424" s="293"/>
      <c r="BN424" s="293"/>
      <c r="BO424" s="293"/>
      <c r="BP424" s="293"/>
      <c r="BQ424" s="293"/>
      <c r="BR424" s="293"/>
      <c r="BS424" s="293"/>
      <c r="BT424" s="293"/>
      <c r="BU424" s="293"/>
      <c r="BV424" s="293"/>
      <c r="BW424" s="293"/>
      <c r="BX424" s="293"/>
      <c r="BY424" s="293"/>
      <c r="BZ424" s="293"/>
      <c r="CA424" s="293"/>
      <c r="CB424" s="293"/>
      <c r="CC424" s="293"/>
      <c r="CD424" s="293"/>
      <c r="CE424" s="293"/>
      <c r="CF424" s="293"/>
      <c r="CG424" s="293"/>
      <c r="CH424" s="293"/>
      <c r="CI424" s="293"/>
      <c r="CJ424" s="293"/>
      <c r="CK424" s="293"/>
      <c r="CL424" s="293"/>
      <c r="CM424" s="293"/>
      <c r="CN424" s="293"/>
      <c r="CO424" s="293"/>
      <c r="CP424" s="293"/>
      <c r="CQ424" s="293"/>
      <c r="CR424" s="293"/>
      <c r="CS424" s="293"/>
      <c r="CT424" s="293"/>
      <c r="CU424" s="293"/>
      <c r="CV424" s="293"/>
      <c r="CW424" s="293"/>
      <c r="CX424" s="293"/>
      <c r="CY424" s="293"/>
      <c r="CZ424" s="293"/>
      <c r="DA424" s="293"/>
      <c r="DB424" s="293"/>
      <c r="DC424" s="293"/>
      <c r="DD424" s="171" t="b">
        <f t="shared" si="26"/>
        <v>1</v>
      </c>
    </row>
    <row r="425" spans="13:108" x14ac:dyDescent="0.25">
      <c r="M425" s="293"/>
      <c r="N425" s="293"/>
      <c r="O425" s="293"/>
      <c r="P425" s="293"/>
      <c r="Q425" s="293"/>
      <c r="R425" s="293"/>
      <c r="S425" s="293"/>
      <c r="T425" s="293"/>
      <c r="U425" s="293"/>
      <c r="V425" s="293"/>
      <c r="W425" s="293"/>
      <c r="X425" s="293"/>
      <c r="Y425" s="293"/>
      <c r="Z425" s="293"/>
      <c r="AA425" s="293"/>
      <c r="AB425" s="293"/>
      <c r="AC425" s="293"/>
      <c r="AD425" s="293"/>
      <c r="AE425" s="293"/>
      <c r="AF425" s="293"/>
      <c r="AG425" s="293"/>
      <c r="AH425" s="293"/>
      <c r="AI425" s="293"/>
      <c r="AJ425" s="293"/>
      <c r="AK425" s="293"/>
      <c r="AL425" s="293"/>
      <c r="AM425" s="293"/>
      <c r="AN425" s="293"/>
      <c r="AO425" s="293"/>
      <c r="AP425" s="293"/>
      <c r="AQ425" s="293"/>
      <c r="AR425" s="293"/>
      <c r="AS425" s="293"/>
      <c r="AT425" s="293"/>
      <c r="AU425" s="293"/>
      <c r="AV425" s="293"/>
      <c r="AW425" s="293"/>
      <c r="AX425" s="293"/>
      <c r="AY425" s="293"/>
      <c r="AZ425" s="293"/>
      <c r="BA425" s="293"/>
      <c r="BB425" s="293"/>
      <c r="BC425" s="293"/>
      <c r="BD425" s="293"/>
      <c r="BE425" s="293"/>
      <c r="BF425" s="293"/>
      <c r="BG425" s="293"/>
      <c r="BH425" s="293"/>
      <c r="BI425" s="293"/>
      <c r="BJ425" s="293"/>
      <c r="BK425" s="293"/>
      <c r="BL425" s="293"/>
      <c r="BM425" s="293"/>
      <c r="BN425" s="293"/>
      <c r="BO425" s="293"/>
      <c r="BP425" s="293"/>
      <c r="BQ425" s="293"/>
      <c r="BR425" s="293"/>
      <c r="BS425" s="293"/>
      <c r="BT425" s="293"/>
      <c r="BU425" s="293"/>
      <c r="BV425" s="293"/>
      <c r="BW425" s="293"/>
      <c r="BX425" s="293"/>
      <c r="BY425" s="293"/>
      <c r="BZ425" s="293"/>
      <c r="CA425" s="293"/>
      <c r="CB425" s="293"/>
      <c r="CC425" s="293"/>
      <c r="CD425" s="293"/>
      <c r="CE425" s="293"/>
      <c r="CF425" s="293"/>
      <c r="CG425" s="293"/>
      <c r="CH425" s="293"/>
      <c r="CI425" s="293"/>
      <c r="CJ425" s="293"/>
      <c r="CK425" s="293"/>
      <c r="CL425" s="293"/>
      <c r="CM425" s="293"/>
      <c r="CN425" s="293"/>
      <c r="CO425" s="293"/>
      <c r="CP425" s="293"/>
      <c r="CQ425" s="293"/>
      <c r="CR425" s="293"/>
      <c r="CS425" s="293"/>
      <c r="CT425" s="293"/>
      <c r="CU425" s="293"/>
      <c r="CV425" s="293"/>
      <c r="CW425" s="293"/>
      <c r="CX425" s="293"/>
      <c r="CY425" s="293"/>
      <c r="CZ425" s="293"/>
      <c r="DA425" s="293"/>
      <c r="DB425" s="293"/>
      <c r="DC425" s="293"/>
      <c r="DD425" s="171" t="b">
        <f t="shared" si="26"/>
        <v>1</v>
      </c>
    </row>
    <row r="426" spans="13:108" x14ac:dyDescent="0.25">
      <c r="M426" s="293"/>
      <c r="N426" s="293"/>
      <c r="O426" s="293"/>
      <c r="P426" s="293"/>
      <c r="Q426" s="293"/>
      <c r="R426" s="293"/>
      <c r="S426" s="293"/>
      <c r="T426" s="293"/>
      <c r="U426" s="293"/>
      <c r="V426" s="293"/>
      <c r="W426" s="293"/>
      <c r="X426" s="293"/>
      <c r="Y426" s="293"/>
      <c r="Z426" s="293"/>
      <c r="AA426" s="293"/>
      <c r="AB426" s="293"/>
      <c r="AC426" s="293"/>
      <c r="AD426" s="293"/>
      <c r="AE426" s="293"/>
      <c r="AF426" s="293"/>
      <c r="AG426" s="293"/>
      <c r="AH426" s="293"/>
      <c r="AI426" s="293"/>
      <c r="AJ426" s="293"/>
      <c r="AK426" s="293"/>
      <c r="AL426" s="293"/>
      <c r="AM426" s="293"/>
      <c r="AN426" s="293"/>
      <c r="AO426" s="293"/>
      <c r="AP426" s="293"/>
      <c r="AQ426" s="293"/>
      <c r="AR426" s="293"/>
      <c r="AS426" s="293"/>
      <c r="AT426" s="293"/>
      <c r="AU426" s="293"/>
      <c r="AV426" s="293"/>
      <c r="AW426" s="293"/>
      <c r="AX426" s="293"/>
      <c r="AY426" s="293"/>
      <c r="AZ426" s="293"/>
      <c r="BA426" s="293"/>
      <c r="BB426" s="293"/>
      <c r="BC426" s="293"/>
      <c r="BD426" s="293"/>
      <c r="BE426" s="293"/>
      <c r="BF426" s="293"/>
      <c r="BG426" s="293"/>
      <c r="BH426" s="293"/>
      <c r="BI426" s="293"/>
      <c r="BJ426" s="293"/>
      <c r="BK426" s="293"/>
      <c r="BL426" s="293"/>
      <c r="BM426" s="293"/>
      <c r="BN426" s="293"/>
      <c r="BO426" s="293"/>
      <c r="BP426" s="293"/>
      <c r="BQ426" s="293"/>
      <c r="BR426" s="293"/>
      <c r="BS426" s="293"/>
      <c r="BT426" s="293"/>
      <c r="BU426" s="293"/>
      <c r="BV426" s="293"/>
      <c r="BW426" s="293"/>
      <c r="BX426" s="293"/>
      <c r="BY426" s="293"/>
      <c r="BZ426" s="293"/>
      <c r="CA426" s="293"/>
      <c r="CB426" s="293"/>
      <c r="CC426" s="293"/>
      <c r="CD426" s="293"/>
      <c r="CE426" s="293"/>
      <c r="CF426" s="293"/>
      <c r="CG426" s="293"/>
      <c r="CH426" s="293"/>
      <c r="CI426" s="293"/>
      <c r="CJ426" s="293"/>
      <c r="CK426" s="293"/>
      <c r="CL426" s="293"/>
      <c r="CM426" s="293"/>
      <c r="CN426" s="293"/>
      <c r="CO426" s="293"/>
      <c r="CP426" s="293"/>
      <c r="CQ426" s="293"/>
      <c r="CR426" s="293"/>
      <c r="CS426" s="293"/>
      <c r="CT426" s="293"/>
      <c r="CU426" s="293"/>
      <c r="CV426" s="293"/>
      <c r="CW426" s="293"/>
      <c r="CX426" s="293"/>
      <c r="CY426" s="293"/>
      <c r="CZ426" s="293"/>
      <c r="DA426" s="293"/>
      <c r="DB426" s="293"/>
      <c r="DC426" s="293"/>
      <c r="DD426" s="171" t="b">
        <f t="shared" si="26"/>
        <v>1</v>
      </c>
    </row>
    <row r="427" spans="13:108" x14ac:dyDescent="0.25">
      <c r="M427" s="293"/>
      <c r="N427" s="293"/>
      <c r="O427" s="293"/>
      <c r="P427" s="293"/>
      <c r="Q427" s="293"/>
      <c r="R427" s="293"/>
      <c r="S427" s="293"/>
      <c r="T427" s="293"/>
      <c r="U427" s="293"/>
      <c r="V427" s="293"/>
      <c r="W427" s="293"/>
      <c r="X427" s="293"/>
      <c r="Y427" s="293"/>
      <c r="Z427" s="293"/>
      <c r="AA427" s="293"/>
      <c r="AB427" s="293"/>
      <c r="AC427" s="293"/>
      <c r="AD427" s="293"/>
      <c r="AE427" s="293"/>
      <c r="AF427" s="293"/>
      <c r="AG427" s="293"/>
      <c r="AH427" s="293"/>
      <c r="AI427" s="293"/>
      <c r="AJ427" s="293"/>
      <c r="AK427" s="293"/>
      <c r="AL427" s="293"/>
      <c r="AM427" s="293"/>
      <c r="AN427" s="293"/>
      <c r="AO427" s="293"/>
      <c r="AP427" s="293"/>
      <c r="AQ427" s="293"/>
      <c r="AR427" s="293"/>
      <c r="AS427" s="293"/>
      <c r="AT427" s="293"/>
      <c r="AU427" s="293"/>
      <c r="AV427" s="293"/>
      <c r="AW427" s="293"/>
      <c r="AX427" s="293"/>
      <c r="AY427" s="293"/>
      <c r="AZ427" s="293"/>
      <c r="BA427" s="293"/>
      <c r="BB427" s="293"/>
      <c r="BC427" s="293"/>
      <c r="BD427" s="293"/>
      <c r="BE427" s="293"/>
      <c r="BF427" s="293"/>
      <c r="BG427" s="293"/>
      <c r="BH427" s="293"/>
      <c r="BI427" s="293"/>
      <c r="BJ427" s="293"/>
      <c r="BK427" s="293"/>
      <c r="BL427" s="293"/>
      <c r="BM427" s="293"/>
      <c r="BN427" s="293"/>
      <c r="BO427" s="293"/>
      <c r="BP427" s="293"/>
      <c r="BQ427" s="293"/>
      <c r="BR427" s="293"/>
      <c r="BS427" s="293"/>
      <c r="BT427" s="293"/>
      <c r="BU427" s="293"/>
      <c r="BV427" s="293"/>
      <c r="BW427" s="293"/>
      <c r="BX427" s="293"/>
      <c r="BY427" s="293"/>
      <c r="BZ427" s="293"/>
      <c r="CA427" s="293"/>
      <c r="CB427" s="293"/>
      <c r="CC427" s="293"/>
      <c r="CD427" s="293"/>
      <c r="CE427" s="293"/>
      <c r="CF427" s="293"/>
      <c r="CG427" s="293"/>
      <c r="CH427" s="293"/>
      <c r="CI427" s="293"/>
      <c r="CJ427" s="293"/>
      <c r="CK427" s="293"/>
      <c r="CL427" s="293"/>
      <c r="CM427" s="293"/>
      <c r="CN427" s="293"/>
      <c r="CO427" s="293"/>
      <c r="CP427" s="293"/>
      <c r="CQ427" s="293"/>
      <c r="CR427" s="293"/>
      <c r="CS427" s="293"/>
      <c r="CT427" s="293"/>
      <c r="CU427" s="293"/>
      <c r="CV427" s="293"/>
      <c r="CW427" s="293"/>
      <c r="CX427" s="293"/>
      <c r="CY427" s="293"/>
      <c r="CZ427" s="293"/>
      <c r="DA427" s="293"/>
      <c r="DB427" s="293"/>
      <c r="DC427" s="293"/>
      <c r="DD427" s="171" t="b">
        <f t="shared" si="26"/>
        <v>1</v>
      </c>
    </row>
    <row r="428" spans="13:108" x14ac:dyDescent="0.25">
      <c r="M428" s="293"/>
      <c r="N428" s="293"/>
      <c r="O428" s="293"/>
      <c r="P428" s="293"/>
      <c r="Q428" s="293"/>
      <c r="R428" s="293"/>
      <c r="S428" s="293"/>
      <c r="T428" s="293"/>
      <c r="U428" s="293"/>
      <c r="V428" s="293"/>
      <c r="W428" s="293"/>
      <c r="X428" s="293"/>
      <c r="Y428" s="293"/>
      <c r="Z428" s="293"/>
      <c r="AA428" s="293"/>
      <c r="AB428" s="293"/>
      <c r="AC428" s="293"/>
      <c r="AD428" s="293"/>
      <c r="AE428" s="293"/>
      <c r="AF428" s="293"/>
      <c r="AG428" s="293"/>
      <c r="AH428" s="293"/>
      <c r="AI428" s="293"/>
      <c r="AJ428" s="293"/>
      <c r="AK428" s="293"/>
      <c r="AL428" s="293"/>
      <c r="AM428" s="293"/>
      <c r="AN428" s="293"/>
      <c r="AO428" s="293"/>
      <c r="AP428" s="293"/>
      <c r="AQ428" s="293"/>
      <c r="AR428" s="293"/>
      <c r="AS428" s="293"/>
      <c r="AT428" s="293"/>
      <c r="AU428" s="293"/>
      <c r="AV428" s="293"/>
      <c r="AW428" s="293"/>
      <c r="AX428" s="293"/>
      <c r="AY428" s="293"/>
      <c r="AZ428" s="293"/>
      <c r="BA428" s="293"/>
      <c r="BB428" s="293"/>
      <c r="BC428" s="293"/>
      <c r="BD428" s="293"/>
      <c r="BE428" s="293"/>
      <c r="BF428" s="293"/>
      <c r="BG428" s="293"/>
      <c r="BH428" s="293"/>
      <c r="BI428" s="293"/>
      <c r="BJ428" s="293"/>
      <c r="BK428" s="293"/>
      <c r="BL428" s="293"/>
      <c r="BM428" s="293"/>
      <c r="BN428" s="293"/>
      <c r="BO428" s="293"/>
      <c r="BP428" s="293"/>
      <c r="BQ428" s="293"/>
      <c r="BR428" s="293"/>
      <c r="BS428" s="293"/>
      <c r="BT428" s="293"/>
      <c r="BU428" s="293"/>
      <c r="BV428" s="293"/>
      <c r="BW428" s="293"/>
      <c r="BX428" s="293"/>
      <c r="BY428" s="293"/>
      <c r="BZ428" s="293"/>
      <c r="CA428" s="293"/>
      <c r="CB428" s="293"/>
      <c r="CC428" s="293"/>
      <c r="CD428" s="293"/>
      <c r="CE428" s="293"/>
      <c r="CF428" s="293"/>
      <c r="CG428" s="293"/>
      <c r="CH428" s="293"/>
      <c r="CI428" s="293"/>
      <c r="CJ428" s="293"/>
      <c r="CK428" s="293"/>
      <c r="CL428" s="293"/>
      <c r="CM428" s="293"/>
      <c r="CN428" s="293"/>
      <c r="CO428" s="293"/>
      <c r="CP428" s="293"/>
      <c r="CQ428" s="293"/>
      <c r="CR428" s="293"/>
      <c r="CS428" s="293"/>
      <c r="CT428" s="293"/>
      <c r="CU428" s="293"/>
      <c r="CV428" s="293"/>
      <c r="CW428" s="293"/>
      <c r="CX428" s="293"/>
      <c r="CY428" s="293"/>
      <c r="CZ428" s="293"/>
      <c r="DA428" s="293"/>
      <c r="DB428" s="293"/>
      <c r="DC428" s="293"/>
      <c r="DD428" s="171" t="b">
        <f t="shared" si="26"/>
        <v>1</v>
      </c>
    </row>
    <row r="429" spans="13:108" x14ac:dyDescent="0.25">
      <c r="M429" s="293"/>
      <c r="N429" s="293"/>
      <c r="O429" s="293"/>
      <c r="P429" s="293"/>
      <c r="Q429" s="293"/>
      <c r="R429" s="293"/>
      <c r="S429" s="293"/>
      <c r="T429" s="293"/>
      <c r="U429" s="293"/>
      <c r="V429" s="293"/>
      <c r="W429" s="293"/>
      <c r="X429" s="293"/>
      <c r="Y429" s="293"/>
      <c r="Z429" s="293"/>
      <c r="AA429" s="293"/>
      <c r="AB429" s="293"/>
      <c r="AC429" s="293"/>
      <c r="AD429" s="293"/>
      <c r="AE429" s="293"/>
      <c r="AF429" s="293"/>
      <c r="AG429" s="293"/>
      <c r="AH429" s="293"/>
      <c r="AI429" s="293"/>
      <c r="AJ429" s="293"/>
      <c r="AK429" s="293"/>
      <c r="AL429" s="293"/>
      <c r="AM429" s="293"/>
      <c r="AN429" s="293"/>
      <c r="AO429" s="293"/>
      <c r="AP429" s="293"/>
      <c r="AQ429" s="293"/>
      <c r="AR429" s="293"/>
      <c r="AS429" s="293"/>
      <c r="AT429" s="293"/>
      <c r="AU429" s="293"/>
      <c r="AV429" s="293"/>
      <c r="AW429" s="293"/>
      <c r="AX429" s="293"/>
      <c r="AY429" s="293"/>
      <c r="AZ429" s="293"/>
      <c r="BA429" s="293"/>
      <c r="BB429" s="293"/>
      <c r="BC429" s="293"/>
      <c r="BD429" s="293"/>
      <c r="BE429" s="293"/>
      <c r="BF429" s="293"/>
      <c r="BG429" s="293"/>
      <c r="BH429" s="293"/>
      <c r="BI429" s="293"/>
      <c r="BJ429" s="293"/>
      <c r="BK429" s="293"/>
      <c r="BL429" s="293"/>
      <c r="BM429" s="293"/>
      <c r="BN429" s="293"/>
      <c r="BO429" s="293"/>
      <c r="BP429" s="293"/>
      <c r="BQ429" s="293"/>
      <c r="BR429" s="293"/>
      <c r="BS429" s="293"/>
      <c r="BT429" s="293"/>
      <c r="BU429" s="293"/>
      <c r="BV429" s="293"/>
      <c r="BW429" s="293"/>
      <c r="BX429" s="293"/>
      <c r="BY429" s="293"/>
      <c r="BZ429" s="293"/>
      <c r="CA429" s="293"/>
      <c r="CB429" s="293"/>
      <c r="CC429" s="293"/>
      <c r="CD429" s="293"/>
      <c r="CE429" s="293"/>
      <c r="CF429" s="293"/>
      <c r="CG429" s="293"/>
      <c r="CH429" s="293"/>
      <c r="CI429" s="293"/>
      <c r="CJ429" s="293"/>
      <c r="CK429" s="293"/>
      <c r="CL429" s="293"/>
      <c r="CM429" s="293"/>
      <c r="CN429" s="293"/>
      <c r="CO429" s="293"/>
      <c r="CP429" s="293"/>
      <c r="CQ429" s="293"/>
      <c r="CR429" s="293"/>
      <c r="CS429" s="293"/>
      <c r="CT429" s="293"/>
      <c r="CU429" s="293"/>
      <c r="CV429" s="293"/>
      <c r="CW429" s="293"/>
      <c r="CX429" s="293"/>
      <c r="CY429" s="293"/>
      <c r="CZ429" s="293"/>
      <c r="DA429" s="293"/>
      <c r="DB429" s="293"/>
      <c r="DC429" s="293"/>
      <c r="DD429" s="171" t="b">
        <f t="shared" si="26"/>
        <v>1</v>
      </c>
    </row>
    <row r="430" spans="13:108" x14ac:dyDescent="0.25">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293"/>
      <c r="CD430" s="293"/>
      <c r="CE430" s="293"/>
      <c r="CF430" s="293"/>
      <c r="CG430" s="293"/>
      <c r="CH430" s="293"/>
      <c r="CI430" s="293"/>
      <c r="CJ430" s="293"/>
      <c r="CK430" s="293"/>
      <c r="CL430" s="293"/>
      <c r="CM430" s="293"/>
      <c r="CN430" s="293"/>
      <c r="CO430" s="293"/>
      <c r="CP430" s="293"/>
      <c r="CQ430" s="293"/>
      <c r="CR430" s="293"/>
      <c r="CS430" s="293"/>
      <c r="CT430" s="293"/>
      <c r="CU430" s="293"/>
      <c r="CV430" s="293"/>
      <c r="CW430" s="293"/>
      <c r="CX430" s="293"/>
      <c r="CY430" s="293"/>
      <c r="CZ430" s="293"/>
      <c r="DA430" s="293"/>
      <c r="DB430" s="293"/>
      <c r="DC430" s="293"/>
      <c r="DD430" s="171" t="b">
        <f t="shared" si="26"/>
        <v>1</v>
      </c>
    </row>
    <row r="431" spans="13:108" x14ac:dyDescent="0.25">
      <c r="M431" s="293"/>
      <c r="N431" s="293"/>
      <c r="O431" s="293"/>
      <c r="P431" s="293"/>
      <c r="Q431" s="293"/>
      <c r="R431" s="293"/>
      <c r="S431" s="293"/>
      <c r="T431" s="293"/>
      <c r="U431" s="293"/>
      <c r="V431" s="293"/>
      <c r="W431" s="293"/>
      <c r="X431" s="293"/>
      <c r="Y431" s="293"/>
      <c r="Z431" s="293"/>
      <c r="AA431" s="293"/>
      <c r="AB431" s="293"/>
      <c r="AC431" s="293"/>
      <c r="AD431" s="293"/>
      <c r="AE431" s="293"/>
      <c r="AF431" s="293"/>
      <c r="AG431" s="293"/>
      <c r="AH431" s="293"/>
      <c r="AI431" s="293"/>
      <c r="AJ431" s="293"/>
      <c r="AK431" s="293"/>
      <c r="AL431" s="293"/>
      <c r="AM431" s="293"/>
      <c r="AN431" s="293"/>
      <c r="AO431" s="293"/>
      <c r="AP431" s="293"/>
      <c r="AQ431" s="293"/>
      <c r="AR431" s="293"/>
      <c r="AS431" s="293"/>
      <c r="AT431" s="293"/>
      <c r="AU431" s="293"/>
      <c r="AV431" s="293"/>
      <c r="AW431" s="293"/>
      <c r="AX431" s="293"/>
      <c r="AY431" s="293"/>
      <c r="AZ431" s="293"/>
      <c r="BA431" s="293"/>
      <c r="BB431" s="293"/>
      <c r="BC431" s="293"/>
      <c r="BD431" s="293"/>
      <c r="BE431" s="293"/>
      <c r="BF431" s="293"/>
      <c r="BG431" s="293"/>
      <c r="BH431" s="293"/>
      <c r="BI431" s="293"/>
      <c r="BJ431" s="293"/>
      <c r="BK431" s="293"/>
      <c r="BL431" s="293"/>
      <c r="BM431" s="293"/>
      <c r="BN431" s="293"/>
      <c r="BO431" s="293"/>
      <c r="BP431" s="293"/>
      <c r="BQ431" s="293"/>
      <c r="BR431" s="293"/>
      <c r="BS431" s="293"/>
      <c r="BT431" s="293"/>
      <c r="BU431" s="293"/>
      <c r="BV431" s="293"/>
      <c r="BW431" s="293"/>
      <c r="BX431" s="293"/>
      <c r="BY431" s="293"/>
      <c r="BZ431" s="293"/>
      <c r="CA431" s="293"/>
      <c r="CB431" s="293"/>
      <c r="CC431" s="293"/>
      <c r="CD431" s="293"/>
      <c r="CE431" s="293"/>
      <c r="CF431" s="293"/>
      <c r="CG431" s="293"/>
      <c r="CH431" s="293"/>
      <c r="CI431" s="293"/>
      <c r="CJ431" s="293"/>
      <c r="CK431" s="293"/>
      <c r="CL431" s="293"/>
      <c r="CM431" s="293"/>
      <c r="CN431" s="293"/>
      <c r="CO431" s="293"/>
      <c r="CP431" s="293"/>
      <c r="CQ431" s="293"/>
      <c r="CR431" s="293"/>
      <c r="CS431" s="293"/>
      <c r="CT431" s="293"/>
      <c r="CU431" s="293"/>
      <c r="CV431" s="293"/>
      <c r="CW431" s="293"/>
      <c r="CX431" s="293"/>
      <c r="CY431" s="293"/>
      <c r="CZ431" s="293"/>
      <c r="DA431" s="293"/>
      <c r="DB431" s="293"/>
      <c r="DC431" s="293"/>
      <c r="DD431" s="171" t="b">
        <f t="shared" si="26"/>
        <v>1</v>
      </c>
    </row>
    <row r="432" spans="13:108" x14ac:dyDescent="0.25">
      <c r="M432" s="293"/>
      <c r="N432" s="293"/>
      <c r="O432" s="293"/>
      <c r="P432" s="293"/>
      <c r="Q432" s="293"/>
      <c r="R432" s="293"/>
      <c r="S432" s="293"/>
      <c r="T432" s="293"/>
      <c r="U432" s="293"/>
      <c r="V432" s="293"/>
      <c r="W432" s="293"/>
      <c r="X432" s="293"/>
      <c r="Y432" s="293"/>
      <c r="Z432" s="293"/>
      <c r="AA432" s="293"/>
      <c r="AB432" s="293"/>
      <c r="AC432" s="293"/>
      <c r="AD432" s="293"/>
      <c r="AE432" s="293"/>
      <c r="AF432" s="293"/>
      <c r="AG432" s="293"/>
      <c r="AH432" s="293"/>
      <c r="AI432" s="293"/>
      <c r="AJ432" s="293"/>
      <c r="AK432" s="293"/>
      <c r="AL432" s="293"/>
      <c r="AM432" s="293"/>
      <c r="AN432" s="293"/>
      <c r="AO432" s="293"/>
      <c r="AP432" s="293"/>
      <c r="AQ432" s="293"/>
      <c r="AR432" s="293"/>
      <c r="AS432" s="293"/>
      <c r="AT432" s="293"/>
      <c r="AU432" s="293"/>
      <c r="AV432" s="293"/>
      <c r="AW432" s="293"/>
      <c r="AX432" s="293"/>
      <c r="AY432" s="293"/>
      <c r="AZ432" s="293"/>
      <c r="BA432" s="293"/>
      <c r="BB432" s="293"/>
      <c r="BC432" s="293"/>
      <c r="BD432" s="293"/>
      <c r="BE432" s="293"/>
      <c r="BF432" s="293"/>
      <c r="BG432" s="293"/>
      <c r="BH432" s="293"/>
      <c r="BI432" s="293"/>
      <c r="BJ432" s="293"/>
      <c r="BK432" s="293"/>
      <c r="BL432" s="293"/>
      <c r="BM432" s="293"/>
      <c r="BN432" s="293"/>
      <c r="BO432" s="293"/>
      <c r="BP432" s="293"/>
      <c r="BQ432" s="293"/>
      <c r="BR432" s="293"/>
      <c r="BS432" s="293"/>
      <c r="BT432" s="293"/>
      <c r="BU432" s="293"/>
      <c r="BV432" s="293"/>
      <c r="BW432" s="293"/>
      <c r="BX432" s="293"/>
      <c r="BY432" s="293"/>
      <c r="BZ432" s="293"/>
      <c r="CA432" s="293"/>
      <c r="CB432" s="293"/>
      <c r="CC432" s="293"/>
      <c r="CD432" s="293"/>
      <c r="CE432" s="293"/>
      <c r="CF432" s="293"/>
      <c r="CG432" s="293"/>
      <c r="CH432" s="293"/>
      <c r="CI432" s="293"/>
      <c r="CJ432" s="293"/>
      <c r="CK432" s="293"/>
      <c r="CL432" s="293"/>
      <c r="CM432" s="293"/>
      <c r="CN432" s="293"/>
      <c r="CO432" s="293"/>
      <c r="CP432" s="293"/>
      <c r="CQ432" s="293"/>
      <c r="CR432" s="293"/>
      <c r="CS432" s="293"/>
      <c r="CT432" s="293"/>
      <c r="CU432" s="293"/>
      <c r="CV432" s="293"/>
      <c r="CW432" s="293"/>
      <c r="CX432" s="293"/>
      <c r="CY432" s="293"/>
      <c r="CZ432" s="293"/>
      <c r="DA432" s="293"/>
      <c r="DB432" s="293"/>
      <c r="DC432" s="293"/>
      <c r="DD432" s="171" t="b">
        <f t="shared" si="26"/>
        <v>1</v>
      </c>
    </row>
    <row r="433" spans="13:108" x14ac:dyDescent="0.25">
      <c r="M433" s="293"/>
      <c r="N433" s="293"/>
      <c r="O433" s="293"/>
      <c r="P433" s="293"/>
      <c r="Q433" s="293"/>
      <c r="R433" s="293"/>
      <c r="S433" s="293"/>
      <c r="T433" s="293"/>
      <c r="U433" s="293"/>
      <c r="V433" s="293"/>
      <c r="W433" s="293"/>
      <c r="X433" s="293"/>
      <c r="Y433" s="293"/>
      <c r="Z433" s="293"/>
      <c r="AA433" s="293"/>
      <c r="AB433" s="293"/>
      <c r="AC433" s="293"/>
      <c r="AD433" s="293"/>
      <c r="AE433" s="293"/>
      <c r="AF433" s="293"/>
      <c r="AG433" s="293"/>
      <c r="AH433" s="293"/>
      <c r="AI433" s="293"/>
      <c r="AJ433" s="293"/>
      <c r="AK433" s="293"/>
      <c r="AL433" s="293"/>
      <c r="AM433" s="293"/>
      <c r="AN433" s="293"/>
      <c r="AO433" s="293"/>
      <c r="AP433" s="293"/>
      <c r="AQ433" s="293"/>
      <c r="AR433" s="293"/>
      <c r="AS433" s="293"/>
      <c r="AT433" s="293"/>
      <c r="AU433" s="293"/>
      <c r="AV433" s="293"/>
      <c r="AW433" s="293"/>
      <c r="AX433" s="293"/>
      <c r="AY433" s="293"/>
      <c r="AZ433" s="293"/>
      <c r="BA433" s="293"/>
      <c r="BB433" s="293"/>
      <c r="BC433" s="293"/>
      <c r="BD433" s="293"/>
      <c r="BE433" s="293"/>
      <c r="BF433" s="293"/>
      <c r="BG433" s="293"/>
      <c r="BH433" s="293"/>
      <c r="BI433" s="293"/>
      <c r="BJ433" s="293"/>
      <c r="BK433" s="293"/>
      <c r="BL433" s="293"/>
      <c r="BM433" s="293"/>
      <c r="BN433" s="293"/>
      <c r="BO433" s="293"/>
      <c r="BP433" s="293"/>
      <c r="BQ433" s="293"/>
      <c r="BR433" s="293"/>
      <c r="BS433" s="293"/>
      <c r="BT433" s="293"/>
      <c r="BU433" s="293"/>
      <c r="BV433" s="293"/>
      <c r="BW433" s="293"/>
      <c r="BX433" s="293"/>
      <c r="BY433" s="293"/>
      <c r="BZ433" s="293"/>
      <c r="CA433" s="293"/>
      <c r="CB433" s="293"/>
      <c r="CC433" s="293"/>
      <c r="CD433" s="293"/>
      <c r="CE433" s="293"/>
      <c r="CF433" s="293"/>
      <c r="CG433" s="293"/>
      <c r="CH433" s="293"/>
      <c r="CI433" s="293"/>
      <c r="CJ433" s="293"/>
      <c r="CK433" s="293"/>
      <c r="CL433" s="293"/>
      <c r="CM433" s="293"/>
      <c r="CN433" s="293"/>
      <c r="CO433" s="293"/>
      <c r="CP433" s="293"/>
      <c r="CQ433" s="293"/>
      <c r="CR433" s="293"/>
      <c r="CS433" s="293"/>
      <c r="CT433" s="293"/>
      <c r="CU433" s="293"/>
      <c r="CV433" s="293"/>
      <c r="CW433" s="293"/>
      <c r="CX433" s="293"/>
      <c r="CY433" s="293"/>
      <c r="CZ433" s="293"/>
      <c r="DA433" s="293"/>
      <c r="DB433" s="293"/>
      <c r="DC433" s="293"/>
      <c r="DD433" s="171" t="b">
        <f t="shared" si="26"/>
        <v>1</v>
      </c>
    </row>
    <row r="434" spans="13:108" x14ac:dyDescent="0.25">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293"/>
      <c r="CD434" s="293"/>
      <c r="CE434" s="293"/>
      <c r="CF434" s="293"/>
      <c r="CG434" s="293"/>
      <c r="CH434" s="293"/>
      <c r="CI434" s="293"/>
      <c r="CJ434" s="293"/>
      <c r="CK434" s="293"/>
      <c r="CL434" s="293"/>
      <c r="CM434" s="293"/>
      <c r="CN434" s="293"/>
      <c r="CO434" s="293"/>
      <c r="CP434" s="293"/>
      <c r="CQ434" s="293"/>
      <c r="CR434" s="293"/>
      <c r="CS434" s="293"/>
      <c r="CT434" s="293"/>
      <c r="CU434" s="293"/>
      <c r="CV434" s="293"/>
      <c r="CW434" s="293"/>
      <c r="CX434" s="293"/>
      <c r="CY434" s="293"/>
      <c r="CZ434" s="293"/>
      <c r="DA434" s="293"/>
      <c r="DB434" s="293"/>
      <c r="DC434" s="293"/>
      <c r="DD434" s="171" t="b">
        <f t="shared" si="26"/>
        <v>1</v>
      </c>
    </row>
    <row r="435" spans="13:108" x14ac:dyDescent="0.25">
      <c r="M435" s="293"/>
      <c r="N435" s="293"/>
      <c r="O435" s="293"/>
      <c r="P435" s="293"/>
      <c r="Q435" s="293"/>
      <c r="R435" s="293"/>
      <c r="S435" s="293"/>
      <c r="T435" s="293"/>
      <c r="U435" s="293"/>
      <c r="V435" s="293"/>
      <c r="W435" s="293"/>
      <c r="X435" s="293"/>
      <c r="Y435" s="293"/>
      <c r="Z435" s="293"/>
      <c r="AA435" s="293"/>
      <c r="AB435" s="293"/>
      <c r="AC435" s="293"/>
      <c r="AD435" s="293"/>
      <c r="AE435" s="293"/>
      <c r="AF435" s="293"/>
      <c r="AG435" s="293"/>
      <c r="AH435" s="293"/>
      <c r="AI435" s="293"/>
      <c r="AJ435" s="293"/>
      <c r="AK435" s="293"/>
      <c r="AL435" s="293"/>
      <c r="AM435" s="293"/>
      <c r="AN435" s="293"/>
      <c r="AO435" s="293"/>
      <c r="AP435" s="293"/>
      <c r="AQ435" s="293"/>
      <c r="AR435" s="293"/>
      <c r="AS435" s="293"/>
      <c r="AT435" s="293"/>
      <c r="AU435" s="293"/>
      <c r="AV435" s="293"/>
      <c r="AW435" s="293"/>
      <c r="AX435" s="293"/>
      <c r="AY435" s="293"/>
      <c r="AZ435" s="293"/>
      <c r="BA435" s="293"/>
      <c r="BB435" s="293"/>
      <c r="BC435" s="293"/>
      <c r="BD435" s="293"/>
      <c r="BE435" s="293"/>
      <c r="BF435" s="293"/>
      <c r="BG435" s="293"/>
      <c r="BH435" s="293"/>
      <c r="BI435" s="293"/>
      <c r="BJ435" s="293"/>
      <c r="BK435" s="293"/>
      <c r="BL435" s="293"/>
      <c r="BM435" s="293"/>
      <c r="BN435" s="293"/>
      <c r="BO435" s="293"/>
      <c r="BP435" s="293"/>
      <c r="BQ435" s="293"/>
      <c r="BR435" s="293"/>
      <c r="BS435" s="293"/>
      <c r="BT435" s="293"/>
      <c r="BU435" s="293"/>
      <c r="BV435" s="293"/>
      <c r="BW435" s="293"/>
      <c r="BX435" s="293"/>
      <c r="BY435" s="293"/>
      <c r="BZ435" s="293"/>
      <c r="CA435" s="293"/>
      <c r="CB435" s="293"/>
      <c r="CC435" s="293"/>
      <c r="CD435" s="293"/>
      <c r="CE435" s="293"/>
      <c r="CF435" s="293"/>
      <c r="CG435" s="293"/>
      <c r="CH435" s="293"/>
      <c r="CI435" s="293"/>
      <c r="CJ435" s="293"/>
      <c r="CK435" s="293"/>
      <c r="CL435" s="293"/>
      <c r="CM435" s="293"/>
      <c r="CN435" s="293"/>
      <c r="CO435" s="293"/>
      <c r="CP435" s="293"/>
      <c r="CQ435" s="293"/>
      <c r="CR435" s="293"/>
      <c r="CS435" s="293"/>
      <c r="CT435" s="293"/>
      <c r="CU435" s="293"/>
      <c r="CV435" s="293"/>
      <c r="CW435" s="293"/>
      <c r="CX435" s="293"/>
      <c r="CY435" s="293"/>
      <c r="CZ435" s="293"/>
      <c r="DA435" s="293"/>
      <c r="DB435" s="293"/>
      <c r="DC435" s="293"/>
      <c r="DD435" s="171" t="b">
        <f t="shared" si="26"/>
        <v>1</v>
      </c>
    </row>
    <row r="436" spans="13:108" x14ac:dyDescent="0.25">
      <c r="M436" s="293"/>
      <c r="N436" s="293"/>
      <c r="O436" s="293"/>
      <c r="P436" s="293"/>
      <c r="Q436" s="293"/>
      <c r="R436" s="293"/>
      <c r="S436" s="293"/>
      <c r="T436" s="293"/>
      <c r="U436" s="293"/>
      <c r="V436" s="293"/>
      <c r="W436" s="293"/>
      <c r="X436" s="293"/>
      <c r="Y436" s="293"/>
      <c r="Z436" s="293"/>
      <c r="AA436" s="293"/>
      <c r="AB436" s="293"/>
      <c r="AC436" s="293"/>
      <c r="AD436" s="293"/>
      <c r="AE436" s="293"/>
      <c r="AF436" s="293"/>
      <c r="AG436" s="293"/>
      <c r="AH436" s="293"/>
      <c r="AI436" s="293"/>
      <c r="AJ436" s="293"/>
      <c r="AK436" s="293"/>
      <c r="AL436" s="293"/>
      <c r="AM436" s="293"/>
      <c r="AN436" s="293"/>
      <c r="AO436" s="293"/>
      <c r="AP436" s="293"/>
      <c r="AQ436" s="293"/>
      <c r="AR436" s="293"/>
      <c r="AS436" s="293"/>
      <c r="AT436" s="293"/>
      <c r="AU436" s="293"/>
      <c r="AV436" s="293"/>
      <c r="AW436" s="293"/>
      <c r="AX436" s="293"/>
      <c r="AY436" s="293"/>
      <c r="AZ436" s="293"/>
      <c r="BA436" s="293"/>
      <c r="BB436" s="293"/>
      <c r="BC436" s="293"/>
      <c r="BD436" s="293"/>
      <c r="BE436" s="293"/>
      <c r="BF436" s="293"/>
      <c r="BG436" s="293"/>
      <c r="BH436" s="293"/>
      <c r="BI436" s="293"/>
      <c r="BJ436" s="293"/>
      <c r="BK436" s="293"/>
      <c r="BL436" s="293"/>
      <c r="BM436" s="293"/>
      <c r="BN436" s="293"/>
      <c r="BO436" s="293"/>
      <c r="BP436" s="293"/>
      <c r="BQ436" s="293"/>
      <c r="BR436" s="293"/>
      <c r="BS436" s="293"/>
      <c r="BT436" s="293"/>
      <c r="BU436" s="293"/>
      <c r="BV436" s="293"/>
      <c r="BW436" s="293"/>
      <c r="BX436" s="293"/>
      <c r="BY436" s="293"/>
      <c r="BZ436" s="293"/>
      <c r="CA436" s="293"/>
      <c r="CB436" s="293"/>
      <c r="CC436" s="293"/>
      <c r="CD436" s="293"/>
      <c r="CE436" s="293"/>
      <c r="CF436" s="293"/>
      <c r="CG436" s="293"/>
      <c r="CH436" s="293"/>
      <c r="CI436" s="293"/>
      <c r="CJ436" s="293"/>
      <c r="CK436" s="293"/>
      <c r="CL436" s="293"/>
      <c r="CM436" s="293"/>
      <c r="CN436" s="293"/>
      <c r="CO436" s="293"/>
      <c r="CP436" s="293"/>
      <c r="CQ436" s="293"/>
      <c r="CR436" s="293"/>
      <c r="CS436" s="293"/>
      <c r="CT436" s="293"/>
      <c r="CU436" s="293"/>
      <c r="CV436" s="293"/>
      <c r="CW436" s="293"/>
      <c r="CX436" s="293"/>
      <c r="CY436" s="293"/>
      <c r="CZ436" s="293"/>
      <c r="DA436" s="293"/>
      <c r="DB436" s="293"/>
      <c r="DC436" s="293"/>
      <c r="DD436" s="171" t="b">
        <f t="shared" si="26"/>
        <v>1</v>
      </c>
    </row>
    <row r="437" spans="13:108" x14ac:dyDescent="0.25">
      <c r="M437" s="293"/>
      <c r="N437" s="293"/>
      <c r="O437" s="293"/>
      <c r="P437" s="293"/>
      <c r="Q437" s="293"/>
      <c r="R437" s="293"/>
      <c r="S437" s="293"/>
      <c r="T437" s="293"/>
      <c r="U437" s="293"/>
      <c r="V437" s="293"/>
      <c r="W437" s="293"/>
      <c r="X437" s="293"/>
      <c r="Y437" s="293"/>
      <c r="Z437" s="293"/>
      <c r="AA437" s="293"/>
      <c r="AB437" s="293"/>
      <c r="AC437" s="293"/>
      <c r="AD437" s="293"/>
      <c r="AE437" s="293"/>
      <c r="AF437" s="293"/>
      <c r="AG437" s="293"/>
      <c r="AH437" s="293"/>
      <c r="AI437" s="293"/>
      <c r="AJ437" s="293"/>
      <c r="AK437" s="293"/>
      <c r="AL437" s="293"/>
      <c r="AM437" s="293"/>
      <c r="AN437" s="293"/>
      <c r="AO437" s="293"/>
      <c r="AP437" s="293"/>
      <c r="AQ437" s="293"/>
      <c r="AR437" s="293"/>
      <c r="AS437" s="293"/>
      <c r="AT437" s="293"/>
      <c r="AU437" s="293"/>
      <c r="AV437" s="293"/>
      <c r="AW437" s="293"/>
      <c r="AX437" s="293"/>
      <c r="AY437" s="293"/>
      <c r="AZ437" s="293"/>
      <c r="BA437" s="293"/>
      <c r="BB437" s="293"/>
      <c r="BC437" s="293"/>
      <c r="BD437" s="293"/>
      <c r="BE437" s="293"/>
      <c r="BF437" s="293"/>
      <c r="BG437" s="293"/>
      <c r="BH437" s="293"/>
      <c r="BI437" s="293"/>
      <c r="BJ437" s="293"/>
      <c r="BK437" s="293"/>
      <c r="BL437" s="293"/>
      <c r="BM437" s="293"/>
      <c r="BN437" s="293"/>
      <c r="BO437" s="293"/>
      <c r="BP437" s="293"/>
      <c r="BQ437" s="293"/>
      <c r="BR437" s="293"/>
      <c r="BS437" s="293"/>
      <c r="BT437" s="293"/>
      <c r="BU437" s="293"/>
      <c r="BV437" s="293"/>
      <c r="BW437" s="293"/>
      <c r="BX437" s="293"/>
      <c r="BY437" s="293"/>
      <c r="BZ437" s="293"/>
      <c r="CA437" s="293"/>
      <c r="CB437" s="293"/>
      <c r="CC437" s="293"/>
      <c r="CD437" s="293"/>
      <c r="CE437" s="293"/>
      <c r="CF437" s="293"/>
      <c r="CG437" s="293"/>
      <c r="CH437" s="293"/>
      <c r="CI437" s="293"/>
      <c r="CJ437" s="293"/>
      <c r="CK437" s="293"/>
      <c r="CL437" s="293"/>
      <c r="CM437" s="293"/>
      <c r="CN437" s="293"/>
      <c r="CO437" s="293"/>
      <c r="CP437" s="293"/>
      <c r="CQ437" s="293"/>
      <c r="CR437" s="293"/>
      <c r="CS437" s="293"/>
      <c r="CT437" s="293"/>
      <c r="CU437" s="293"/>
      <c r="CV437" s="293"/>
      <c r="CW437" s="293"/>
      <c r="CX437" s="293"/>
      <c r="CY437" s="293"/>
      <c r="CZ437" s="293"/>
      <c r="DA437" s="293"/>
      <c r="DB437" s="293"/>
      <c r="DC437" s="293"/>
      <c r="DD437" s="171" t="b">
        <f t="shared" si="26"/>
        <v>1</v>
      </c>
    </row>
    <row r="438" spans="13:108" x14ac:dyDescent="0.25">
      <c r="M438" s="293"/>
      <c r="N438" s="293"/>
      <c r="O438" s="293"/>
      <c r="P438" s="293"/>
      <c r="Q438" s="293"/>
      <c r="R438" s="293"/>
      <c r="S438" s="293"/>
      <c r="T438" s="293"/>
      <c r="U438" s="293"/>
      <c r="V438" s="293"/>
      <c r="W438" s="293"/>
      <c r="X438" s="293"/>
      <c r="Y438" s="293"/>
      <c r="Z438" s="293"/>
      <c r="AA438" s="293"/>
      <c r="AB438" s="293"/>
      <c r="AC438" s="293"/>
      <c r="AD438" s="293"/>
      <c r="AE438" s="293"/>
      <c r="AF438" s="293"/>
      <c r="AG438" s="293"/>
      <c r="AH438" s="293"/>
      <c r="AI438" s="293"/>
      <c r="AJ438" s="293"/>
      <c r="AK438" s="293"/>
      <c r="AL438" s="293"/>
      <c r="AM438" s="293"/>
      <c r="AN438" s="293"/>
      <c r="AO438" s="293"/>
      <c r="AP438" s="293"/>
      <c r="AQ438" s="293"/>
      <c r="AR438" s="293"/>
      <c r="AS438" s="293"/>
      <c r="AT438" s="293"/>
      <c r="AU438" s="293"/>
      <c r="AV438" s="293"/>
      <c r="AW438" s="293"/>
      <c r="AX438" s="293"/>
      <c r="AY438" s="293"/>
      <c r="AZ438" s="293"/>
      <c r="BA438" s="293"/>
      <c r="BB438" s="293"/>
      <c r="BC438" s="293"/>
      <c r="BD438" s="293"/>
      <c r="BE438" s="293"/>
      <c r="BF438" s="293"/>
      <c r="BG438" s="293"/>
      <c r="BH438" s="293"/>
      <c r="BI438" s="293"/>
      <c r="BJ438" s="293"/>
      <c r="BK438" s="293"/>
      <c r="BL438" s="293"/>
      <c r="BM438" s="293"/>
      <c r="BN438" s="293"/>
      <c r="BO438" s="293"/>
      <c r="BP438" s="293"/>
      <c r="BQ438" s="293"/>
      <c r="BR438" s="293"/>
      <c r="BS438" s="293"/>
      <c r="BT438" s="293"/>
      <c r="BU438" s="293"/>
      <c r="BV438" s="293"/>
      <c r="BW438" s="293"/>
      <c r="BX438" s="293"/>
      <c r="BY438" s="293"/>
      <c r="BZ438" s="293"/>
      <c r="CA438" s="293"/>
      <c r="CB438" s="293"/>
      <c r="CC438" s="293"/>
      <c r="CD438" s="293"/>
      <c r="CE438" s="293"/>
      <c r="CF438" s="293"/>
      <c r="CG438" s="293"/>
      <c r="CH438" s="293"/>
      <c r="CI438" s="293"/>
      <c r="CJ438" s="293"/>
      <c r="CK438" s="293"/>
      <c r="CL438" s="293"/>
      <c r="CM438" s="293"/>
      <c r="CN438" s="293"/>
      <c r="CO438" s="293"/>
      <c r="CP438" s="293"/>
      <c r="CQ438" s="293"/>
      <c r="CR438" s="293"/>
      <c r="CS438" s="293"/>
      <c r="CT438" s="293"/>
      <c r="CU438" s="293"/>
      <c r="CV438" s="293"/>
      <c r="CW438" s="293"/>
      <c r="CX438" s="293"/>
      <c r="CY438" s="293"/>
      <c r="CZ438" s="293"/>
      <c r="DA438" s="293"/>
      <c r="DB438" s="293"/>
      <c r="DC438" s="293"/>
      <c r="DD438" s="171" t="b">
        <f t="shared" si="26"/>
        <v>1</v>
      </c>
    </row>
    <row r="439" spans="13:108" x14ac:dyDescent="0.25">
      <c r="M439" s="293"/>
      <c r="N439" s="293"/>
      <c r="O439" s="293"/>
      <c r="P439" s="293"/>
      <c r="Q439" s="293"/>
      <c r="R439" s="293"/>
      <c r="S439" s="293"/>
      <c r="T439" s="293"/>
      <c r="U439" s="293"/>
      <c r="V439" s="293"/>
      <c r="W439" s="293"/>
      <c r="X439" s="293"/>
      <c r="Y439" s="293"/>
      <c r="Z439" s="293"/>
      <c r="AA439" s="293"/>
      <c r="AB439" s="293"/>
      <c r="AC439" s="293"/>
      <c r="AD439" s="293"/>
      <c r="AE439" s="293"/>
      <c r="AF439" s="293"/>
      <c r="AG439" s="293"/>
      <c r="AH439" s="293"/>
      <c r="AI439" s="293"/>
      <c r="AJ439" s="293"/>
      <c r="AK439" s="293"/>
      <c r="AL439" s="293"/>
      <c r="AM439" s="293"/>
      <c r="AN439" s="293"/>
      <c r="AO439" s="293"/>
      <c r="AP439" s="293"/>
      <c r="AQ439" s="293"/>
      <c r="AR439" s="293"/>
      <c r="AS439" s="293"/>
      <c r="AT439" s="293"/>
      <c r="AU439" s="293"/>
      <c r="AV439" s="293"/>
      <c r="AW439" s="293"/>
      <c r="AX439" s="293"/>
      <c r="AY439" s="293"/>
      <c r="AZ439" s="293"/>
      <c r="BA439" s="293"/>
      <c r="BB439" s="293"/>
      <c r="BC439" s="293"/>
      <c r="BD439" s="293"/>
      <c r="BE439" s="293"/>
      <c r="BF439" s="293"/>
      <c r="BG439" s="293"/>
      <c r="BH439" s="293"/>
      <c r="BI439" s="293"/>
      <c r="BJ439" s="293"/>
      <c r="BK439" s="293"/>
      <c r="BL439" s="293"/>
      <c r="BM439" s="293"/>
      <c r="BN439" s="293"/>
      <c r="BO439" s="293"/>
      <c r="BP439" s="293"/>
      <c r="BQ439" s="293"/>
      <c r="BR439" s="293"/>
      <c r="BS439" s="293"/>
      <c r="BT439" s="293"/>
      <c r="BU439" s="293"/>
      <c r="BV439" s="293"/>
      <c r="BW439" s="293"/>
      <c r="BX439" s="293"/>
      <c r="BY439" s="293"/>
      <c r="BZ439" s="293"/>
      <c r="CA439" s="293"/>
      <c r="CB439" s="293"/>
      <c r="CC439" s="293"/>
      <c r="CD439" s="293"/>
      <c r="CE439" s="293"/>
      <c r="CF439" s="293"/>
      <c r="CG439" s="293"/>
      <c r="CH439" s="293"/>
      <c r="CI439" s="293"/>
      <c r="CJ439" s="293"/>
      <c r="CK439" s="293"/>
      <c r="CL439" s="293"/>
      <c r="CM439" s="293"/>
      <c r="CN439" s="293"/>
      <c r="CO439" s="293"/>
      <c r="CP439" s="293"/>
      <c r="CQ439" s="293"/>
      <c r="CR439" s="293"/>
      <c r="CS439" s="293"/>
      <c r="CT439" s="293"/>
      <c r="CU439" s="293"/>
      <c r="CV439" s="293"/>
      <c r="CW439" s="293"/>
      <c r="CX439" s="293"/>
      <c r="CY439" s="293"/>
      <c r="CZ439" s="293"/>
      <c r="DA439" s="293"/>
      <c r="DB439" s="293"/>
      <c r="DC439" s="293"/>
      <c r="DD439" s="171" t="b">
        <f t="shared" si="26"/>
        <v>1</v>
      </c>
    </row>
    <row r="440" spans="13:108" x14ac:dyDescent="0.25">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3"/>
      <c r="AK440" s="293"/>
      <c r="AL440" s="293"/>
      <c r="AM440" s="293"/>
      <c r="AN440" s="293"/>
      <c r="AO440" s="293"/>
      <c r="AP440" s="293"/>
      <c r="AQ440" s="293"/>
      <c r="AR440" s="293"/>
      <c r="AS440" s="293"/>
      <c r="AT440" s="293"/>
      <c r="AU440" s="293"/>
      <c r="AV440" s="293"/>
      <c r="AW440" s="293"/>
      <c r="AX440" s="293"/>
      <c r="AY440" s="293"/>
      <c r="AZ440" s="293"/>
      <c r="BA440" s="293"/>
      <c r="BB440" s="293"/>
      <c r="BC440" s="293"/>
      <c r="BD440" s="293"/>
      <c r="BE440" s="293"/>
      <c r="BF440" s="293"/>
      <c r="BG440" s="293"/>
      <c r="BH440" s="293"/>
      <c r="BI440" s="293"/>
      <c r="BJ440" s="293"/>
      <c r="BK440" s="293"/>
      <c r="BL440" s="293"/>
      <c r="BM440" s="293"/>
      <c r="BN440" s="293"/>
      <c r="BO440" s="293"/>
      <c r="BP440" s="293"/>
      <c r="BQ440" s="293"/>
      <c r="BR440" s="293"/>
      <c r="BS440" s="293"/>
      <c r="BT440" s="293"/>
      <c r="BU440" s="293"/>
      <c r="BV440" s="293"/>
      <c r="BW440" s="293"/>
      <c r="BX440" s="293"/>
      <c r="BY440" s="293"/>
      <c r="BZ440" s="293"/>
      <c r="CA440" s="293"/>
      <c r="CB440" s="293"/>
      <c r="CC440" s="293"/>
      <c r="CD440" s="293"/>
      <c r="CE440" s="293"/>
      <c r="CF440" s="293"/>
      <c r="CG440" s="293"/>
      <c r="CH440" s="293"/>
      <c r="CI440" s="293"/>
      <c r="CJ440" s="293"/>
      <c r="CK440" s="293"/>
      <c r="CL440" s="293"/>
      <c r="CM440" s="293"/>
      <c r="CN440" s="293"/>
      <c r="CO440" s="293"/>
      <c r="CP440" s="293"/>
      <c r="CQ440" s="293"/>
      <c r="CR440" s="293"/>
      <c r="CS440" s="293"/>
      <c r="CT440" s="293"/>
      <c r="CU440" s="293"/>
      <c r="CV440" s="293"/>
      <c r="CW440" s="293"/>
      <c r="CX440" s="293"/>
      <c r="CY440" s="293"/>
      <c r="CZ440" s="293"/>
      <c r="DA440" s="293"/>
      <c r="DB440" s="293"/>
      <c r="DC440" s="293"/>
      <c r="DD440" s="171" t="b">
        <f t="shared" si="26"/>
        <v>1</v>
      </c>
    </row>
    <row r="441" spans="13:108" x14ac:dyDescent="0.25">
      <c r="M441" s="293"/>
      <c r="N441" s="293"/>
      <c r="O441" s="293"/>
      <c r="P441" s="293"/>
      <c r="Q441" s="293"/>
      <c r="R441" s="293"/>
      <c r="S441" s="293"/>
      <c r="T441" s="293"/>
      <c r="U441" s="293"/>
      <c r="V441" s="293"/>
      <c r="W441" s="293"/>
      <c r="X441" s="293"/>
      <c r="Y441" s="293"/>
      <c r="Z441" s="293"/>
      <c r="AA441" s="293"/>
      <c r="AB441" s="293"/>
      <c r="AC441" s="293"/>
      <c r="AD441" s="293"/>
      <c r="AE441" s="293"/>
      <c r="AF441" s="293"/>
      <c r="AG441" s="293"/>
      <c r="AH441" s="293"/>
      <c r="AI441" s="293"/>
      <c r="AJ441" s="293"/>
      <c r="AK441" s="293"/>
      <c r="AL441" s="293"/>
      <c r="AM441" s="293"/>
      <c r="AN441" s="293"/>
      <c r="AO441" s="293"/>
      <c r="AP441" s="293"/>
      <c r="AQ441" s="293"/>
      <c r="AR441" s="293"/>
      <c r="AS441" s="293"/>
      <c r="AT441" s="293"/>
      <c r="AU441" s="293"/>
      <c r="AV441" s="293"/>
      <c r="AW441" s="293"/>
      <c r="AX441" s="293"/>
      <c r="AY441" s="293"/>
      <c r="AZ441" s="293"/>
      <c r="BA441" s="293"/>
      <c r="BB441" s="293"/>
      <c r="BC441" s="293"/>
      <c r="BD441" s="293"/>
      <c r="BE441" s="293"/>
      <c r="BF441" s="293"/>
      <c r="BG441" s="293"/>
      <c r="BH441" s="293"/>
      <c r="BI441" s="293"/>
      <c r="BJ441" s="293"/>
      <c r="BK441" s="293"/>
      <c r="BL441" s="293"/>
      <c r="BM441" s="293"/>
      <c r="BN441" s="293"/>
      <c r="BO441" s="293"/>
      <c r="BP441" s="293"/>
      <c r="BQ441" s="293"/>
      <c r="BR441" s="293"/>
      <c r="BS441" s="293"/>
      <c r="BT441" s="293"/>
      <c r="BU441" s="293"/>
      <c r="BV441" s="293"/>
      <c r="BW441" s="293"/>
      <c r="BX441" s="293"/>
      <c r="BY441" s="293"/>
      <c r="BZ441" s="293"/>
      <c r="CA441" s="293"/>
      <c r="CB441" s="293"/>
      <c r="CC441" s="293"/>
      <c r="CD441" s="293"/>
      <c r="CE441" s="293"/>
      <c r="CF441" s="293"/>
      <c r="CG441" s="293"/>
      <c r="CH441" s="293"/>
      <c r="CI441" s="293"/>
      <c r="CJ441" s="293"/>
      <c r="CK441" s="293"/>
      <c r="CL441" s="293"/>
      <c r="CM441" s="293"/>
      <c r="CN441" s="293"/>
      <c r="CO441" s="293"/>
      <c r="CP441" s="293"/>
      <c r="CQ441" s="293"/>
      <c r="CR441" s="293"/>
      <c r="CS441" s="293"/>
      <c r="CT441" s="293"/>
      <c r="CU441" s="293"/>
      <c r="CV441" s="293"/>
      <c r="CW441" s="293"/>
      <c r="CX441" s="293"/>
      <c r="CY441" s="293"/>
      <c r="CZ441" s="293"/>
      <c r="DA441" s="293"/>
      <c r="DB441" s="293"/>
      <c r="DC441" s="293"/>
      <c r="DD441" s="171" t="b">
        <f t="shared" si="26"/>
        <v>1</v>
      </c>
    </row>
    <row r="442" spans="13:108" x14ac:dyDescent="0.25">
      <c r="M442" s="293"/>
      <c r="N442" s="293"/>
      <c r="O442" s="293"/>
      <c r="P442" s="293"/>
      <c r="Q442" s="293"/>
      <c r="R442" s="293"/>
      <c r="S442" s="293"/>
      <c r="T442" s="293"/>
      <c r="U442" s="293"/>
      <c r="V442" s="293"/>
      <c r="W442" s="293"/>
      <c r="X442" s="293"/>
      <c r="Y442" s="293"/>
      <c r="Z442" s="293"/>
      <c r="AA442" s="293"/>
      <c r="AB442" s="293"/>
      <c r="AC442" s="293"/>
      <c r="AD442" s="293"/>
      <c r="AE442" s="293"/>
      <c r="AF442" s="293"/>
      <c r="AG442" s="293"/>
      <c r="AH442" s="293"/>
      <c r="AI442" s="293"/>
      <c r="AJ442" s="293"/>
      <c r="AK442" s="293"/>
      <c r="AL442" s="293"/>
      <c r="AM442" s="293"/>
      <c r="AN442" s="293"/>
      <c r="AO442" s="293"/>
      <c r="AP442" s="293"/>
      <c r="AQ442" s="293"/>
      <c r="AR442" s="293"/>
      <c r="AS442" s="293"/>
      <c r="AT442" s="293"/>
      <c r="AU442" s="293"/>
      <c r="AV442" s="293"/>
      <c r="AW442" s="293"/>
      <c r="AX442" s="293"/>
      <c r="AY442" s="293"/>
      <c r="AZ442" s="293"/>
      <c r="BA442" s="293"/>
      <c r="BB442" s="293"/>
      <c r="BC442" s="293"/>
      <c r="BD442" s="293"/>
      <c r="BE442" s="293"/>
      <c r="BF442" s="293"/>
      <c r="BG442" s="293"/>
      <c r="BH442" s="293"/>
      <c r="BI442" s="293"/>
      <c r="BJ442" s="293"/>
      <c r="BK442" s="293"/>
      <c r="BL442" s="293"/>
      <c r="BM442" s="293"/>
      <c r="BN442" s="293"/>
      <c r="BO442" s="293"/>
      <c r="BP442" s="293"/>
      <c r="BQ442" s="293"/>
      <c r="BR442" s="293"/>
      <c r="BS442" s="293"/>
      <c r="BT442" s="293"/>
      <c r="BU442" s="293"/>
      <c r="BV442" s="293"/>
      <c r="BW442" s="293"/>
      <c r="BX442" s="293"/>
      <c r="BY442" s="293"/>
      <c r="BZ442" s="293"/>
      <c r="CA442" s="293"/>
      <c r="CB442" s="293"/>
      <c r="CC442" s="293"/>
      <c r="CD442" s="293"/>
      <c r="CE442" s="293"/>
      <c r="CF442" s="293"/>
      <c r="CG442" s="293"/>
      <c r="CH442" s="293"/>
      <c r="CI442" s="293"/>
      <c r="CJ442" s="293"/>
      <c r="CK442" s="293"/>
      <c r="CL442" s="293"/>
      <c r="CM442" s="293"/>
      <c r="CN442" s="293"/>
      <c r="CO442" s="293"/>
      <c r="CP442" s="293"/>
      <c r="CQ442" s="293"/>
      <c r="CR442" s="293"/>
      <c r="CS442" s="293"/>
      <c r="CT442" s="293"/>
      <c r="CU442" s="293"/>
      <c r="CV442" s="293"/>
      <c r="CW442" s="293"/>
      <c r="CX442" s="293"/>
      <c r="CY442" s="293"/>
      <c r="CZ442" s="293"/>
      <c r="DA442" s="293"/>
      <c r="DB442" s="293"/>
      <c r="DC442" s="293"/>
      <c r="DD442" s="171" t="b">
        <f t="shared" si="26"/>
        <v>1</v>
      </c>
    </row>
    <row r="443" spans="13:108" x14ac:dyDescent="0.25">
      <c r="M443" s="293"/>
      <c r="N443" s="293"/>
      <c r="O443" s="293"/>
      <c r="P443" s="293"/>
      <c r="Q443" s="293"/>
      <c r="R443" s="293"/>
      <c r="S443" s="293"/>
      <c r="T443" s="293"/>
      <c r="U443" s="293"/>
      <c r="V443" s="293"/>
      <c r="W443" s="293"/>
      <c r="X443" s="293"/>
      <c r="Y443" s="293"/>
      <c r="Z443" s="293"/>
      <c r="AA443" s="293"/>
      <c r="AB443" s="293"/>
      <c r="AC443" s="293"/>
      <c r="AD443" s="293"/>
      <c r="AE443" s="293"/>
      <c r="AF443" s="293"/>
      <c r="AG443" s="293"/>
      <c r="AH443" s="293"/>
      <c r="AI443" s="293"/>
      <c r="AJ443" s="293"/>
      <c r="AK443" s="293"/>
      <c r="AL443" s="293"/>
      <c r="AM443" s="293"/>
      <c r="AN443" s="293"/>
      <c r="AO443" s="293"/>
      <c r="AP443" s="293"/>
      <c r="AQ443" s="293"/>
      <c r="AR443" s="293"/>
      <c r="AS443" s="293"/>
      <c r="AT443" s="293"/>
      <c r="AU443" s="293"/>
      <c r="AV443" s="293"/>
      <c r="AW443" s="293"/>
      <c r="AX443" s="293"/>
      <c r="AY443" s="293"/>
      <c r="AZ443" s="293"/>
      <c r="BA443" s="293"/>
      <c r="BB443" s="293"/>
      <c r="BC443" s="293"/>
      <c r="BD443" s="293"/>
      <c r="BE443" s="293"/>
      <c r="BF443" s="293"/>
      <c r="BG443" s="293"/>
      <c r="BH443" s="293"/>
      <c r="BI443" s="293"/>
      <c r="BJ443" s="293"/>
      <c r="BK443" s="293"/>
      <c r="BL443" s="293"/>
      <c r="BM443" s="293"/>
      <c r="BN443" s="293"/>
      <c r="BO443" s="293"/>
      <c r="BP443" s="293"/>
      <c r="BQ443" s="293"/>
      <c r="BR443" s="293"/>
      <c r="BS443" s="293"/>
      <c r="BT443" s="293"/>
      <c r="BU443" s="293"/>
      <c r="BV443" s="293"/>
      <c r="BW443" s="293"/>
      <c r="BX443" s="293"/>
      <c r="BY443" s="293"/>
      <c r="BZ443" s="293"/>
      <c r="CA443" s="293"/>
      <c r="CB443" s="293"/>
      <c r="CC443" s="293"/>
      <c r="CD443" s="293"/>
      <c r="CE443" s="293"/>
      <c r="CF443" s="293"/>
      <c r="CG443" s="293"/>
      <c r="CH443" s="293"/>
      <c r="CI443" s="293"/>
      <c r="CJ443" s="293"/>
      <c r="CK443" s="293"/>
      <c r="CL443" s="293"/>
      <c r="CM443" s="293"/>
      <c r="CN443" s="293"/>
      <c r="CO443" s="293"/>
      <c r="CP443" s="293"/>
      <c r="CQ443" s="293"/>
      <c r="CR443" s="293"/>
      <c r="CS443" s="293"/>
      <c r="CT443" s="293"/>
      <c r="CU443" s="293"/>
      <c r="CV443" s="293"/>
      <c r="CW443" s="293"/>
      <c r="CX443" s="293"/>
      <c r="CY443" s="293"/>
      <c r="CZ443" s="293"/>
      <c r="DA443" s="293"/>
      <c r="DB443" s="293"/>
      <c r="DC443" s="293"/>
      <c r="DD443" s="171" t="b">
        <f t="shared" si="26"/>
        <v>1</v>
      </c>
    </row>
    <row r="444" spans="13:108" x14ac:dyDescent="0.25">
      <c r="M444" s="293"/>
      <c r="N444" s="293"/>
      <c r="O444" s="293"/>
      <c r="P444" s="293"/>
      <c r="Q444" s="293"/>
      <c r="R444" s="293"/>
      <c r="S444" s="293"/>
      <c r="T444" s="293"/>
      <c r="U444" s="293"/>
      <c r="V444" s="293"/>
      <c r="W444" s="293"/>
      <c r="X444" s="293"/>
      <c r="Y444" s="293"/>
      <c r="Z444" s="293"/>
      <c r="AA444" s="293"/>
      <c r="AB444" s="293"/>
      <c r="AC444" s="293"/>
      <c r="AD444" s="293"/>
      <c r="AE444" s="293"/>
      <c r="AF444" s="293"/>
      <c r="AG444" s="293"/>
      <c r="AH444" s="293"/>
      <c r="AI444" s="293"/>
      <c r="AJ444" s="293"/>
      <c r="AK444" s="293"/>
      <c r="AL444" s="293"/>
      <c r="AM444" s="293"/>
      <c r="AN444" s="293"/>
      <c r="AO444" s="293"/>
      <c r="AP444" s="293"/>
      <c r="AQ444" s="293"/>
      <c r="AR444" s="293"/>
      <c r="AS444" s="293"/>
      <c r="AT444" s="293"/>
      <c r="AU444" s="293"/>
      <c r="AV444" s="293"/>
      <c r="AW444" s="293"/>
      <c r="AX444" s="293"/>
      <c r="AY444" s="293"/>
      <c r="AZ444" s="293"/>
      <c r="BA444" s="293"/>
      <c r="BB444" s="293"/>
      <c r="BC444" s="293"/>
      <c r="BD444" s="293"/>
      <c r="BE444" s="293"/>
      <c r="BF444" s="293"/>
      <c r="BG444" s="293"/>
      <c r="BH444" s="293"/>
      <c r="BI444" s="293"/>
      <c r="BJ444" s="293"/>
      <c r="BK444" s="293"/>
      <c r="BL444" s="293"/>
      <c r="BM444" s="293"/>
      <c r="BN444" s="293"/>
      <c r="BO444" s="293"/>
      <c r="BP444" s="293"/>
      <c r="BQ444" s="293"/>
      <c r="BR444" s="293"/>
      <c r="BS444" s="293"/>
      <c r="BT444" s="293"/>
      <c r="BU444" s="293"/>
      <c r="BV444" s="293"/>
      <c r="BW444" s="293"/>
      <c r="BX444" s="293"/>
      <c r="BY444" s="293"/>
      <c r="BZ444" s="293"/>
      <c r="CA444" s="293"/>
      <c r="CB444" s="293"/>
      <c r="CC444" s="293"/>
      <c r="CD444" s="293"/>
      <c r="CE444" s="293"/>
      <c r="CF444" s="293"/>
      <c r="CG444" s="293"/>
      <c r="CH444" s="293"/>
      <c r="CI444" s="293"/>
      <c r="CJ444" s="293"/>
      <c r="CK444" s="293"/>
      <c r="CL444" s="293"/>
      <c r="CM444" s="293"/>
      <c r="CN444" s="293"/>
      <c r="CO444" s="293"/>
      <c r="CP444" s="293"/>
      <c r="CQ444" s="293"/>
      <c r="CR444" s="293"/>
      <c r="CS444" s="293"/>
      <c r="CT444" s="293"/>
      <c r="CU444" s="293"/>
      <c r="CV444" s="293"/>
      <c r="CW444" s="293"/>
      <c r="CX444" s="293"/>
      <c r="CY444" s="293"/>
      <c r="CZ444" s="293"/>
      <c r="DA444" s="293"/>
      <c r="DB444" s="293"/>
      <c r="DC444" s="293"/>
      <c r="DD444" s="171" t="b">
        <f t="shared" si="26"/>
        <v>1</v>
      </c>
    </row>
    <row r="445" spans="13:108" x14ac:dyDescent="0.25">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3"/>
      <c r="AK445" s="293"/>
      <c r="AL445" s="293"/>
      <c r="AM445" s="293"/>
      <c r="AN445" s="293"/>
      <c r="AO445" s="293"/>
      <c r="AP445" s="293"/>
      <c r="AQ445" s="293"/>
      <c r="AR445" s="293"/>
      <c r="AS445" s="293"/>
      <c r="AT445" s="293"/>
      <c r="AU445" s="293"/>
      <c r="AV445" s="293"/>
      <c r="AW445" s="293"/>
      <c r="AX445" s="293"/>
      <c r="AY445" s="293"/>
      <c r="AZ445" s="293"/>
      <c r="BA445" s="293"/>
      <c r="BB445" s="293"/>
      <c r="BC445" s="293"/>
      <c r="BD445" s="293"/>
      <c r="BE445" s="293"/>
      <c r="BF445" s="293"/>
      <c r="BG445" s="293"/>
      <c r="BH445" s="293"/>
      <c r="BI445" s="293"/>
      <c r="BJ445" s="293"/>
      <c r="BK445" s="293"/>
      <c r="BL445" s="293"/>
      <c r="BM445" s="293"/>
      <c r="BN445" s="293"/>
      <c r="BO445" s="293"/>
      <c r="BP445" s="293"/>
      <c r="BQ445" s="293"/>
      <c r="BR445" s="293"/>
      <c r="BS445" s="293"/>
      <c r="BT445" s="293"/>
      <c r="BU445" s="293"/>
      <c r="BV445" s="293"/>
      <c r="BW445" s="293"/>
      <c r="BX445" s="293"/>
      <c r="BY445" s="293"/>
      <c r="BZ445" s="293"/>
      <c r="CA445" s="293"/>
      <c r="CB445" s="293"/>
      <c r="CC445" s="293"/>
      <c r="CD445" s="293"/>
      <c r="CE445" s="293"/>
      <c r="CF445" s="293"/>
      <c r="CG445" s="293"/>
      <c r="CH445" s="293"/>
      <c r="CI445" s="293"/>
      <c r="CJ445" s="293"/>
      <c r="CK445" s="293"/>
      <c r="CL445" s="293"/>
      <c r="CM445" s="293"/>
      <c r="CN445" s="293"/>
      <c r="CO445" s="293"/>
      <c r="CP445" s="293"/>
      <c r="CQ445" s="293"/>
      <c r="CR445" s="293"/>
      <c r="CS445" s="293"/>
      <c r="CT445" s="293"/>
      <c r="CU445" s="293"/>
      <c r="CV445" s="293"/>
      <c r="CW445" s="293"/>
      <c r="CX445" s="293"/>
      <c r="CY445" s="293"/>
      <c r="CZ445" s="293"/>
      <c r="DA445" s="293"/>
      <c r="DB445" s="293"/>
      <c r="DC445" s="293"/>
      <c r="DD445" s="171" t="b">
        <f t="shared" si="26"/>
        <v>1</v>
      </c>
    </row>
    <row r="446" spans="13:108" x14ac:dyDescent="0.25">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3"/>
      <c r="AK446" s="293"/>
      <c r="AL446" s="293"/>
      <c r="AM446" s="293"/>
      <c r="AN446" s="293"/>
      <c r="AO446" s="293"/>
      <c r="AP446" s="293"/>
      <c r="AQ446" s="293"/>
      <c r="AR446" s="293"/>
      <c r="AS446" s="293"/>
      <c r="AT446" s="293"/>
      <c r="AU446" s="293"/>
      <c r="AV446" s="293"/>
      <c r="AW446" s="293"/>
      <c r="AX446" s="293"/>
      <c r="AY446" s="293"/>
      <c r="AZ446" s="293"/>
      <c r="BA446" s="293"/>
      <c r="BB446" s="293"/>
      <c r="BC446" s="293"/>
      <c r="BD446" s="293"/>
      <c r="BE446" s="293"/>
      <c r="BF446" s="293"/>
      <c r="BG446" s="293"/>
      <c r="BH446" s="293"/>
      <c r="BI446" s="293"/>
      <c r="BJ446" s="293"/>
      <c r="BK446" s="293"/>
      <c r="BL446" s="293"/>
      <c r="BM446" s="293"/>
      <c r="BN446" s="293"/>
      <c r="BO446" s="293"/>
      <c r="BP446" s="293"/>
      <c r="BQ446" s="293"/>
      <c r="BR446" s="293"/>
      <c r="BS446" s="293"/>
      <c r="BT446" s="293"/>
      <c r="BU446" s="293"/>
      <c r="BV446" s="293"/>
      <c r="BW446" s="293"/>
      <c r="BX446" s="293"/>
      <c r="BY446" s="293"/>
      <c r="BZ446" s="293"/>
      <c r="CA446" s="293"/>
      <c r="CB446" s="293"/>
      <c r="CC446" s="293"/>
      <c r="CD446" s="293"/>
      <c r="CE446" s="293"/>
      <c r="CF446" s="293"/>
      <c r="CG446" s="293"/>
      <c r="CH446" s="293"/>
      <c r="CI446" s="293"/>
      <c r="CJ446" s="293"/>
      <c r="CK446" s="293"/>
      <c r="CL446" s="293"/>
      <c r="CM446" s="293"/>
      <c r="CN446" s="293"/>
      <c r="CO446" s="293"/>
      <c r="CP446" s="293"/>
      <c r="CQ446" s="293"/>
      <c r="CR446" s="293"/>
      <c r="CS446" s="293"/>
      <c r="CT446" s="293"/>
      <c r="CU446" s="293"/>
      <c r="CV446" s="293"/>
      <c r="CW446" s="293"/>
      <c r="CX446" s="293"/>
      <c r="CY446" s="293"/>
      <c r="CZ446" s="293"/>
      <c r="DA446" s="293"/>
      <c r="DB446" s="293"/>
      <c r="DC446" s="293"/>
      <c r="DD446" s="171" t="b">
        <f t="shared" si="26"/>
        <v>1</v>
      </c>
    </row>
    <row r="447" spans="13:108" x14ac:dyDescent="0.25">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3"/>
      <c r="AK447" s="293"/>
      <c r="AL447" s="293"/>
      <c r="AM447" s="293"/>
      <c r="AN447" s="293"/>
      <c r="AO447" s="293"/>
      <c r="AP447" s="293"/>
      <c r="AQ447" s="293"/>
      <c r="AR447" s="293"/>
      <c r="AS447" s="293"/>
      <c r="AT447" s="293"/>
      <c r="AU447" s="293"/>
      <c r="AV447" s="293"/>
      <c r="AW447" s="293"/>
      <c r="AX447" s="293"/>
      <c r="AY447" s="293"/>
      <c r="AZ447" s="293"/>
      <c r="BA447" s="293"/>
      <c r="BB447" s="293"/>
      <c r="BC447" s="293"/>
      <c r="BD447" s="293"/>
      <c r="BE447" s="293"/>
      <c r="BF447" s="293"/>
      <c r="BG447" s="293"/>
      <c r="BH447" s="293"/>
      <c r="BI447" s="293"/>
      <c r="BJ447" s="293"/>
      <c r="BK447" s="293"/>
      <c r="BL447" s="293"/>
      <c r="BM447" s="293"/>
      <c r="BN447" s="293"/>
      <c r="BO447" s="293"/>
      <c r="BP447" s="293"/>
      <c r="BQ447" s="293"/>
      <c r="BR447" s="293"/>
      <c r="BS447" s="293"/>
      <c r="BT447" s="293"/>
      <c r="BU447" s="293"/>
      <c r="BV447" s="293"/>
      <c r="BW447" s="293"/>
      <c r="BX447" s="293"/>
      <c r="BY447" s="293"/>
      <c r="BZ447" s="293"/>
      <c r="CA447" s="293"/>
      <c r="CB447" s="293"/>
      <c r="CC447" s="293"/>
      <c r="CD447" s="293"/>
      <c r="CE447" s="293"/>
      <c r="CF447" s="293"/>
      <c r="CG447" s="293"/>
      <c r="CH447" s="293"/>
      <c r="CI447" s="293"/>
      <c r="CJ447" s="293"/>
      <c r="CK447" s="293"/>
      <c r="CL447" s="293"/>
      <c r="CM447" s="293"/>
      <c r="CN447" s="293"/>
      <c r="CO447" s="293"/>
      <c r="CP447" s="293"/>
      <c r="CQ447" s="293"/>
      <c r="CR447" s="293"/>
      <c r="CS447" s="293"/>
      <c r="CT447" s="293"/>
      <c r="CU447" s="293"/>
      <c r="CV447" s="293"/>
      <c r="CW447" s="293"/>
      <c r="CX447" s="293"/>
      <c r="CY447" s="293"/>
      <c r="CZ447" s="293"/>
      <c r="DA447" s="293"/>
      <c r="DB447" s="293"/>
      <c r="DC447" s="293"/>
      <c r="DD447" s="171" t="b">
        <f t="shared" si="26"/>
        <v>1</v>
      </c>
    </row>
    <row r="448" spans="13:108" x14ac:dyDescent="0.25">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3"/>
      <c r="AK448" s="293"/>
      <c r="AL448" s="293"/>
      <c r="AM448" s="293"/>
      <c r="AN448" s="293"/>
      <c r="AO448" s="293"/>
      <c r="AP448" s="293"/>
      <c r="AQ448" s="293"/>
      <c r="AR448" s="293"/>
      <c r="AS448" s="293"/>
      <c r="AT448" s="293"/>
      <c r="AU448" s="293"/>
      <c r="AV448" s="293"/>
      <c r="AW448" s="293"/>
      <c r="AX448" s="293"/>
      <c r="AY448" s="293"/>
      <c r="AZ448" s="293"/>
      <c r="BA448" s="293"/>
      <c r="BB448" s="293"/>
      <c r="BC448" s="293"/>
      <c r="BD448" s="293"/>
      <c r="BE448" s="293"/>
      <c r="BF448" s="293"/>
      <c r="BG448" s="293"/>
      <c r="BH448" s="293"/>
      <c r="BI448" s="293"/>
      <c r="BJ448" s="293"/>
      <c r="BK448" s="293"/>
      <c r="BL448" s="293"/>
      <c r="BM448" s="293"/>
      <c r="BN448" s="293"/>
      <c r="BO448" s="293"/>
      <c r="BP448" s="293"/>
      <c r="BQ448" s="293"/>
      <c r="BR448" s="293"/>
      <c r="BS448" s="293"/>
      <c r="BT448" s="293"/>
      <c r="BU448" s="293"/>
      <c r="BV448" s="293"/>
      <c r="BW448" s="293"/>
      <c r="BX448" s="293"/>
      <c r="BY448" s="293"/>
      <c r="BZ448" s="293"/>
      <c r="CA448" s="293"/>
      <c r="CB448" s="293"/>
      <c r="CC448" s="293"/>
      <c r="CD448" s="293"/>
      <c r="CE448" s="293"/>
      <c r="CF448" s="293"/>
      <c r="CG448" s="293"/>
      <c r="CH448" s="293"/>
      <c r="CI448" s="293"/>
      <c r="CJ448" s="293"/>
      <c r="CK448" s="293"/>
      <c r="CL448" s="293"/>
      <c r="CM448" s="293"/>
      <c r="CN448" s="293"/>
      <c r="CO448" s="293"/>
      <c r="CP448" s="293"/>
      <c r="CQ448" s="293"/>
      <c r="CR448" s="293"/>
      <c r="CS448" s="293"/>
      <c r="CT448" s="293"/>
      <c r="CU448" s="293"/>
      <c r="CV448" s="293"/>
      <c r="CW448" s="293"/>
      <c r="CX448" s="293"/>
      <c r="CY448" s="293"/>
      <c r="CZ448" s="293"/>
      <c r="DA448" s="293"/>
      <c r="DB448" s="293"/>
      <c r="DC448" s="293"/>
      <c r="DD448" s="171" t="b">
        <f t="shared" si="26"/>
        <v>1</v>
      </c>
    </row>
    <row r="449" spans="13:108" x14ac:dyDescent="0.25">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3"/>
      <c r="AK449" s="293"/>
      <c r="AL449" s="293"/>
      <c r="AM449" s="293"/>
      <c r="AN449" s="293"/>
      <c r="AO449" s="293"/>
      <c r="AP449" s="293"/>
      <c r="AQ449" s="293"/>
      <c r="AR449" s="293"/>
      <c r="AS449" s="293"/>
      <c r="AT449" s="293"/>
      <c r="AU449" s="293"/>
      <c r="AV449" s="293"/>
      <c r="AW449" s="293"/>
      <c r="AX449" s="293"/>
      <c r="AY449" s="293"/>
      <c r="AZ449" s="293"/>
      <c r="BA449" s="293"/>
      <c r="BB449" s="293"/>
      <c r="BC449" s="293"/>
      <c r="BD449" s="293"/>
      <c r="BE449" s="293"/>
      <c r="BF449" s="293"/>
      <c r="BG449" s="293"/>
      <c r="BH449" s="293"/>
      <c r="BI449" s="293"/>
      <c r="BJ449" s="293"/>
      <c r="BK449" s="293"/>
      <c r="BL449" s="293"/>
      <c r="BM449" s="293"/>
      <c r="BN449" s="293"/>
      <c r="BO449" s="293"/>
      <c r="BP449" s="293"/>
      <c r="BQ449" s="293"/>
      <c r="BR449" s="293"/>
      <c r="BS449" s="293"/>
      <c r="BT449" s="293"/>
      <c r="BU449" s="293"/>
      <c r="BV449" s="293"/>
      <c r="BW449" s="293"/>
      <c r="BX449" s="293"/>
      <c r="BY449" s="293"/>
      <c r="BZ449" s="293"/>
      <c r="CA449" s="293"/>
      <c r="CB449" s="293"/>
      <c r="CC449" s="293"/>
      <c r="CD449" s="293"/>
      <c r="CE449" s="293"/>
      <c r="CF449" s="293"/>
      <c r="CG449" s="293"/>
      <c r="CH449" s="293"/>
      <c r="CI449" s="293"/>
      <c r="CJ449" s="293"/>
      <c r="CK449" s="293"/>
      <c r="CL449" s="293"/>
      <c r="CM449" s="293"/>
      <c r="CN449" s="293"/>
      <c r="CO449" s="293"/>
      <c r="CP449" s="293"/>
      <c r="CQ449" s="293"/>
      <c r="CR449" s="293"/>
      <c r="CS449" s="293"/>
      <c r="CT449" s="293"/>
      <c r="CU449" s="293"/>
      <c r="CV449" s="293"/>
      <c r="CW449" s="293"/>
      <c r="CX449" s="293"/>
      <c r="CY449" s="293"/>
      <c r="CZ449" s="293"/>
      <c r="DA449" s="293"/>
      <c r="DB449" s="293"/>
      <c r="DC449" s="293"/>
      <c r="DD449" s="171" t="b">
        <f t="shared" si="26"/>
        <v>1</v>
      </c>
    </row>
    <row r="450" spans="13:108" x14ac:dyDescent="0.25">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3"/>
      <c r="AK450" s="293"/>
      <c r="AL450" s="293"/>
      <c r="AM450" s="293"/>
      <c r="AN450" s="293"/>
      <c r="AO450" s="293"/>
      <c r="AP450" s="293"/>
      <c r="AQ450" s="293"/>
      <c r="AR450" s="293"/>
      <c r="AS450" s="293"/>
      <c r="AT450" s="293"/>
      <c r="AU450" s="293"/>
      <c r="AV450" s="293"/>
      <c r="AW450" s="293"/>
      <c r="AX450" s="293"/>
      <c r="AY450" s="293"/>
      <c r="AZ450" s="293"/>
      <c r="BA450" s="293"/>
      <c r="BB450" s="293"/>
      <c r="BC450" s="293"/>
      <c r="BD450" s="293"/>
      <c r="BE450" s="293"/>
      <c r="BF450" s="293"/>
      <c r="BG450" s="293"/>
      <c r="BH450" s="293"/>
      <c r="BI450" s="293"/>
      <c r="BJ450" s="293"/>
      <c r="BK450" s="293"/>
      <c r="BL450" s="293"/>
      <c r="BM450" s="293"/>
      <c r="BN450" s="293"/>
      <c r="BO450" s="293"/>
      <c r="BP450" s="293"/>
      <c r="BQ450" s="293"/>
      <c r="BR450" s="293"/>
      <c r="BS450" s="293"/>
      <c r="BT450" s="293"/>
      <c r="BU450" s="293"/>
      <c r="BV450" s="293"/>
      <c r="BW450" s="293"/>
      <c r="BX450" s="293"/>
      <c r="BY450" s="293"/>
      <c r="BZ450" s="293"/>
      <c r="CA450" s="293"/>
      <c r="CB450" s="293"/>
      <c r="CC450" s="293"/>
      <c r="CD450" s="293"/>
      <c r="CE450" s="293"/>
      <c r="CF450" s="293"/>
      <c r="CG450" s="293"/>
      <c r="CH450" s="293"/>
      <c r="CI450" s="293"/>
      <c r="CJ450" s="293"/>
      <c r="CK450" s="293"/>
      <c r="CL450" s="293"/>
      <c r="CM450" s="293"/>
      <c r="CN450" s="293"/>
      <c r="CO450" s="293"/>
      <c r="CP450" s="293"/>
      <c r="CQ450" s="293"/>
      <c r="CR450" s="293"/>
      <c r="CS450" s="293"/>
      <c r="CT450" s="293"/>
      <c r="CU450" s="293"/>
      <c r="CV450" s="293"/>
      <c r="CW450" s="293"/>
      <c r="CX450" s="293"/>
      <c r="CY450" s="293"/>
      <c r="CZ450" s="293"/>
      <c r="DA450" s="293"/>
      <c r="DB450" s="293"/>
      <c r="DC450" s="293"/>
      <c r="DD450" s="171" t="b">
        <f t="shared" si="26"/>
        <v>1</v>
      </c>
    </row>
    <row r="451" spans="13:108" x14ac:dyDescent="0.25">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293"/>
      <c r="CD451" s="293"/>
      <c r="CE451" s="293"/>
      <c r="CF451" s="293"/>
      <c r="CG451" s="293"/>
      <c r="CH451" s="293"/>
      <c r="CI451" s="293"/>
      <c r="CJ451" s="293"/>
      <c r="CK451" s="293"/>
      <c r="CL451" s="293"/>
      <c r="CM451" s="293"/>
      <c r="CN451" s="293"/>
      <c r="CO451" s="293"/>
      <c r="CP451" s="293"/>
      <c r="CQ451" s="293"/>
      <c r="CR451" s="293"/>
      <c r="CS451" s="293"/>
      <c r="CT451" s="293"/>
      <c r="CU451" s="293"/>
      <c r="CV451" s="293"/>
      <c r="CW451" s="293"/>
      <c r="CX451" s="293"/>
      <c r="CY451" s="293"/>
      <c r="CZ451" s="293"/>
      <c r="DA451" s="293"/>
      <c r="DB451" s="293"/>
      <c r="DC451" s="293"/>
      <c r="DD451" s="171" t="b">
        <f t="shared" si="26"/>
        <v>1</v>
      </c>
    </row>
    <row r="452" spans="13:108" x14ac:dyDescent="0.25">
      <c r="M452" s="293"/>
      <c r="N452" s="293"/>
      <c r="O452" s="293"/>
      <c r="P452" s="293"/>
      <c r="Q452" s="293"/>
      <c r="R452" s="293"/>
      <c r="S452" s="293"/>
      <c r="T452" s="293"/>
      <c r="U452" s="293"/>
      <c r="V452" s="293"/>
      <c r="W452" s="293"/>
      <c r="X452" s="293"/>
      <c r="Y452" s="293"/>
      <c r="Z452" s="293"/>
      <c r="AA452" s="293"/>
      <c r="AB452" s="293"/>
      <c r="AC452" s="293"/>
      <c r="AD452" s="293"/>
      <c r="AE452" s="293"/>
      <c r="AF452" s="293"/>
      <c r="AG452" s="293"/>
      <c r="AH452" s="293"/>
      <c r="AI452" s="293"/>
      <c r="AJ452" s="293"/>
      <c r="AK452" s="293"/>
      <c r="AL452" s="293"/>
      <c r="AM452" s="293"/>
      <c r="AN452" s="293"/>
      <c r="AO452" s="293"/>
      <c r="AP452" s="293"/>
      <c r="AQ452" s="293"/>
      <c r="AR452" s="293"/>
      <c r="AS452" s="293"/>
      <c r="AT452" s="293"/>
      <c r="AU452" s="293"/>
      <c r="AV452" s="293"/>
      <c r="AW452" s="293"/>
      <c r="AX452" s="293"/>
      <c r="AY452" s="293"/>
      <c r="AZ452" s="293"/>
      <c r="BA452" s="293"/>
      <c r="BB452" s="293"/>
      <c r="BC452" s="293"/>
      <c r="BD452" s="293"/>
      <c r="BE452" s="293"/>
      <c r="BF452" s="293"/>
      <c r="BG452" s="293"/>
      <c r="BH452" s="293"/>
      <c r="BI452" s="293"/>
      <c r="BJ452" s="293"/>
      <c r="BK452" s="293"/>
      <c r="BL452" s="293"/>
      <c r="BM452" s="293"/>
      <c r="BN452" s="293"/>
      <c r="BO452" s="293"/>
      <c r="BP452" s="293"/>
      <c r="BQ452" s="293"/>
      <c r="BR452" s="293"/>
      <c r="BS452" s="293"/>
      <c r="BT452" s="293"/>
      <c r="BU452" s="293"/>
      <c r="BV452" s="293"/>
      <c r="BW452" s="293"/>
      <c r="BX452" s="293"/>
      <c r="BY452" s="293"/>
      <c r="BZ452" s="293"/>
      <c r="CA452" s="293"/>
      <c r="CB452" s="293"/>
      <c r="CC452" s="293"/>
      <c r="CD452" s="293"/>
      <c r="CE452" s="293"/>
      <c r="CF452" s="293"/>
      <c r="CG452" s="293"/>
      <c r="CH452" s="293"/>
      <c r="CI452" s="293"/>
      <c r="CJ452" s="293"/>
      <c r="CK452" s="293"/>
      <c r="CL452" s="293"/>
      <c r="CM452" s="293"/>
      <c r="CN452" s="293"/>
      <c r="CO452" s="293"/>
      <c r="CP452" s="293"/>
      <c r="CQ452" s="293"/>
      <c r="CR452" s="293"/>
      <c r="CS452" s="293"/>
      <c r="CT452" s="293"/>
      <c r="CU452" s="293"/>
      <c r="CV452" s="293"/>
      <c r="CW452" s="293"/>
      <c r="CX452" s="293"/>
      <c r="CY452" s="293"/>
      <c r="CZ452" s="293"/>
      <c r="DA452" s="293"/>
      <c r="DB452" s="293"/>
      <c r="DC452" s="293"/>
      <c r="DD452" s="171" t="b">
        <f t="shared" si="26"/>
        <v>1</v>
      </c>
    </row>
    <row r="453" spans="13:108" x14ac:dyDescent="0.25">
      <c r="M453" s="293"/>
      <c r="N453" s="293"/>
      <c r="O453" s="293"/>
      <c r="P453" s="293"/>
      <c r="Q453" s="293"/>
      <c r="R453" s="293"/>
      <c r="S453" s="293"/>
      <c r="T453" s="293"/>
      <c r="U453" s="293"/>
      <c r="V453" s="293"/>
      <c r="W453" s="293"/>
      <c r="X453" s="293"/>
      <c r="Y453" s="293"/>
      <c r="Z453" s="293"/>
      <c r="AA453" s="293"/>
      <c r="AB453" s="293"/>
      <c r="AC453" s="293"/>
      <c r="AD453" s="293"/>
      <c r="AE453" s="293"/>
      <c r="AF453" s="293"/>
      <c r="AG453" s="293"/>
      <c r="AH453" s="293"/>
      <c r="AI453" s="293"/>
      <c r="AJ453" s="293"/>
      <c r="AK453" s="293"/>
      <c r="AL453" s="293"/>
      <c r="AM453" s="293"/>
      <c r="AN453" s="293"/>
      <c r="AO453" s="293"/>
      <c r="AP453" s="293"/>
      <c r="AQ453" s="293"/>
      <c r="AR453" s="293"/>
      <c r="AS453" s="293"/>
      <c r="AT453" s="293"/>
      <c r="AU453" s="293"/>
      <c r="AV453" s="293"/>
      <c r="AW453" s="293"/>
      <c r="AX453" s="293"/>
      <c r="AY453" s="293"/>
      <c r="AZ453" s="293"/>
      <c r="BA453" s="293"/>
      <c r="BB453" s="293"/>
      <c r="BC453" s="293"/>
      <c r="BD453" s="293"/>
      <c r="BE453" s="293"/>
      <c r="BF453" s="293"/>
      <c r="BG453" s="293"/>
      <c r="BH453" s="293"/>
      <c r="BI453" s="293"/>
      <c r="BJ453" s="293"/>
      <c r="BK453" s="293"/>
      <c r="BL453" s="293"/>
      <c r="BM453" s="293"/>
      <c r="BN453" s="293"/>
      <c r="BO453" s="293"/>
      <c r="BP453" s="293"/>
      <c r="BQ453" s="293"/>
      <c r="BR453" s="293"/>
      <c r="BS453" s="293"/>
      <c r="BT453" s="293"/>
      <c r="BU453" s="293"/>
      <c r="BV453" s="293"/>
      <c r="BW453" s="293"/>
      <c r="BX453" s="293"/>
      <c r="BY453" s="293"/>
      <c r="BZ453" s="293"/>
      <c r="CA453" s="293"/>
      <c r="CB453" s="293"/>
      <c r="CC453" s="293"/>
      <c r="CD453" s="293"/>
      <c r="CE453" s="293"/>
      <c r="CF453" s="293"/>
      <c r="CG453" s="293"/>
      <c r="CH453" s="293"/>
      <c r="CI453" s="293"/>
      <c r="CJ453" s="293"/>
      <c r="CK453" s="293"/>
      <c r="CL453" s="293"/>
      <c r="CM453" s="293"/>
      <c r="CN453" s="293"/>
      <c r="CO453" s="293"/>
      <c r="CP453" s="293"/>
      <c r="CQ453" s="293"/>
      <c r="CR453" s="293"/>
      <c r="CS453" s="293"/>
      <c r="CT453" s="293"/>
      <c r="CU453" s="293"/>
      <c r="CV453" s="293"/>
      <c r="CW453" s="293"/>
      <c r="CX453" s="293"/>
      <c r="CY453" s="293"/>
      <c r="CZ453" s="293"/>
      <c r="DA453" s="293"/>
      <c r="DB453" s="293"/>
      <c r="DC453" s="293"/>
      <c r="DD453" s="171" t="b">
        <f t="shared" si="26"/>
        <v>1</v>
      </c>
    </row>
    <row r="454" spans="13:108" x14ac:dyDescent="0.25">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293"/>
      <c r="CD454" s="293"/>
      <c r="CE454" s="293"/>
      <c r="CF454" s="293"/>
      <c r="CG454" s="293"/>
      <c r="CH454" s="293"/>
      <c r="CI454" s="293"/>
      <c r="CJ454" s="293"/>
      <c r="CK454" s="293"/>
      <c r="CL454" s="293"/>
      <c r="CM454" s="293"/>
      <c r="CN454" s="293"/>
      <c r="CO454" s="293"/>
      <c r="CP454" s="293"/>
      <c r="CQ454" s="293"/>
      <c r="CR454" s="293"/>
      <c r="CS454" s="293"/>
      <c r="CT454" s="293"/>
      <c r="CU454" s="293"/>
      <c r="CV454" s="293"/>
      <c r="CW454" s="293"/>
      <c r="CX454" s="293"/>
      <c r="CY454" s="293"/>
      <c r="CZ454" s="293"/>
      <c r="DA454" s="293"/>
      <c r="DB454" s="293"/>
      <c r="DC454" s="293"/>
      <c r="DD454" s="171" t="b">
        <f t="shared" si="26"/>
        <v>1</v>
      </c>
    </row>
    <row r="455" spans="13:108" x14ac:dyDescent="0.25">
      <c r="M455" s="293"/>
      <c r="N455" s="293"/>
      <c r="O455" s="293"/>
      <c r="P455" s="293"/>
      <c r="Q455" s="293"/>
      <c r="R455" s="293"/>
      <c r="S455" s="293"/>
      <c r="T455" s="293"/>
      <c r="U455" s="293"/>
      <c r="V455" s="293"/>
      <c r="W455" s="293"/>
      <c r="X455" s="293"/>
      <c r="Y455" s="293"/>
      <c r="Z455" s="293"/>
      <c r="AA455" s="293"/>
      <c r="AB455" s="293"/>
      <c r="AC455" s="293"/>
      <c r="AD455" s="293"/>
      <c r="AE455" s="293"/>
      <c r="AF455" s="293"/>
      <c r="AG455" s="293"/>
      <c r="AH455" s="293"/>
      <c r="AI455" s="293"/>
      <c r="AJ455" s="293"/>
      <c r="AK455" s="293"/>
      <c r="AL455" s="293"/>
      <c r="AM455" s="293"/>
      <c r="AN455" s="293"/>
      <c r="AO455" s="293"/>
      <c r="AP455" s="293"/>
      <c r="AQ455" s="293"/>
      <c r="AR455" s="293"/>
      <c r="AS455" s="293"/>
      <c r="AT455" s="293"/>
      <c r="AU455" s="293"/>
      <c r="AV455" s="293"/>
      <c r="AW455" s="293"/>
      <c r="AX455" s="293"/>
      <c r="AY455" s="293"/>
      <c r="AZ455" s="293"/>
      <c r="BA455" s="293"/>
      <c r="BB455" s="293"/>
      <c r="BC455" s="293"/>
      <c r="BD455" s="293"/>
      <c r="BE455" s="293"/>
      <c r="BF455" s="293"/>
      <c r="BG455" s="293"/>
      <c r="BH455" s="293"/>
      <c r="BI455" s="293"/>
      <c r="BJ455" s="293"/>
      <c r="BK455" s="293"/>
      <c r="BL455" s="293"/>
      <c r="BM455" s="293"/>
      <c r="BN455" s="293"/>
      <c r="BO455" s="293"/>
      <c r="BP455" s="293"/>
      <c r="BQ455" s="293"/>
      <c r="BR455" s="293"/>
      <c r="BS455" s="293"/>
      <c r="BT455" s="293"/>
      <c r="BU455" s="293"/>
      <c r="BV455" s="293"/>
      <c r="BW455" s="293"/>
      <c r="BX455" s="293"/>
      <c r="BY455" s="293"/>
      <c r="BZ455" s="293"/>
      <c r="CA455" s="293"/>
      <c r="CB455" s="293"/>
      <c r="CC455" s="293"/>
      <c r="CD455" s="293"/>
      <c r="CE455" s="293"/>
      <c r="CF455" s="293"/>
      <c r="CG455" s="293"/>
      <c r="CH455" s="293"/>
      <c r="CI455" s="293"/>
      <c r="CJ455" s="293"/>
      <c r="CK455" s="293"/>
      <c r="CL455" s="293"/>
      <c r="CM455" s="293"/>
      <c r="CN455" s="293"/>
      <c r="CO455" s="293"/>
      <c r="CP455" s="293"/>
      <c r="CQ455" s="293"/>
      <c r="CR455" s="293"/>
      <c r="CS455" s="293"/>
      <c r="CT455" s="293"/>
      <c r="CU455" s="293"/>
      <c r="CV455" s="293"/>
      <c r="CW455" s="293"/>
      <c r="CX455" s="293"/>
      <c r="CY455" s="293"/>
      <c r="CZ455" s="293"/>
      <c r="DA455" s="293"/>
      <c r="DB455" s="293"/>
      <c r="DC455" s="293"/>
      <c r="DD455" s="171" t="b">
        <f t="shared" si="26"/>
        <v>1</v>
      </c>
    </row>
    <row r="456" spans="13:108" x14ac:dyDescent="0.25">
      <c r="M456" s="293"/>
      <c r="N456" s="293"/>
      <c r="O456" s="293"/>
      <c r="P456" s="293"/>
      <c r="Q456" s="293"/>
      <c r="R456" s="293"/>
      <c r="S456" s="293"/>
      <c r="T456" s="293"/>
      <c r="U456" s="293"/>
      <c r="V456" s="293"/>
      <c r="W456" s="293"/>
      <c r="X456" s="293"/>
      <c r="Y456" s="293"/>
      <c r="Z456" s="293"/>
      <c r="AA456" s="293"/>
      <c r="AB456" s="293"/>
      <c r="AC456" s="293"/>
      <c r="AD456" s="293"/>
      <c r="AE456" s="293"/>
      <c r="AF456" s="293"/>
      <c r="AG456" s="293"/>
      <c r="AH456" s="293"/>
      <c r="AI456" s="293"/>
      <c r="AJ456" s="293"/>
      <c r="AK456" s="293"/>
      <c r="AL456" s="293"/>
      <c r="AM456" s="293"/>
      <c r="AN456" s="293"/>
      <c r="AO456" s="293"/>
      <c r="AP456" s="293"/>
      <c r="AQ456" s="293"/>
      <c r="AR456" s="293"/>
      <c r="AS456" s="293"/>
      <c r="AT456" s="293"/>
      <c r="AU456" s="293"/>
      <c r="AV456" s="293"/>
      <c r="AW456" s="293"/>
      <c r="AX456" s="293"/>
      <c r="AY456" s="293"/>
      <c r="AZ456" s="293"/>
      <c r="BA456" s="293"/>
      <c r="BB456" s="293"/>
      <c r="BC456" s="293"/>
      <c r="BD456" s="293"/>
      <c r="BE456" s="293"/>
      <c r="BF456" s="293"/>
      <c r="BG456" s="293"/>
      <c r="BH456" s="293"/>
      <c r="BI456" s="293"/>
      <c r="BJ456" s="293"/>
      <c r="BK456" s="293"/>
      <c r="BL456" s="293"/>
      <c r="BM456" s="293"/>
      <c r="BN456" s="293"/>
      <c r="BO456" s="293"/>
      <c r="BP456" s="293"/>
      <c r="BQ456" s="293"/>
      <c r="BR456" s="293"/>
      <c r="BS456" s="293"/>
      <c r="BT456" s="293"/>
      <c r="BU456" s="293"/>
      <c r="BV456" s="293"/>
      <c r="BW456" s="293"/>
      <c r="BX456" s="293"/>
      <c r="BY456" s="293"/>
      <c r="BZ456" s="293"/>
      <c r="CA456" s="293"/>
      <c r="CB456" s="293"/>
      <c r="CC456" s="293"/>
      <c r="CD456" s="293"/>
      <c r="CE456" s="293"/>
      <c r="CF456" s="293"/>
      <c r="CG456" s="293"/>
      <c r="CH456" s="293"/>
      <c r="CI456" s="293"/>
      <c r="CJ456" s="293"/>
      <c r="CK456" s="293"/>
      <c r="CL456" s="293"/>
      <c r="CM456" s="293"/>
      <c r="CN456" s="293"/>
      <c r="CO456" s="293"/>
      <c r="CP456" s="293"/>
      <c r="CQ456" s="293"/>
      <c r="CR456" s="293"/>
      <c r="CS456" s="293"/>
      <c r="CT456" s="293"/>
      <c r="CU456" s="293"/>
      <c r="CV456" s="293"/>
      <c r="CW456" s="293"/>
      <c r="CX456" s="293"/>
      <c r="CY456" s="293"/>
      <c r="CZ456" s="293"/>
      <c r="DA456" s="293"/>
      <c r="DB456" s="293"/>
      <c r="DC456" s="293"/>
      <c r="DD456" s="171" t="b">
        <f t="shared" ref="DD456:DD500" si="27">IF(OR(A456="BMP_improvement_enhancement_retrofitting",A456="Chemical_treatment_of_stormwater",A456="Eliminate_illicit_discharge_connection",A456="Enhanced_road_salt_management",A456="Establish_ordinance",A456="Impervious_disconnection",A456="Improved_lawn_turf_vegetation_soil_practices ",A456="Manufactured_device",A456="Stormwater_reuse",A456="Supplemental_employee_education_training",A456="Supplemental_public_education_outreach",A456="Supplemental_street_sweeping"),FALSE,TRUE)</f>
        <v>1</v>
      </c>
    </row>
    <row r="457" spans="13:108" x14ac:dyDescent="0.25">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293"/>
      <c r="CD457" s="293"/>
      <c r="CE457" s="293"/>
      <c r="CF457" s="293"/>
      <c r="CG457" s="293"/>
      <c r="CH457" s="293"/>
      <c r="CI457" s="293"/>
      <c r="CJ457" s="293"/>
      <c r="CK457" s="293"/>
      <c r="CL457" s="293"/>
      <c r="CM457" s="293"/>
      <c r="CN457" s="293"/>
      <c r="CO457" s="293"/>
      <c r="CP457" s="293"/>
      <c r="CQ457" s="293"/>
      <c r="CR457" s="293"/>
      <c r="CS457" s="293"/>
      <c r="CT457" s="293"/>
      <c r="CU457" s="293"/>
      <c r="CV457" s="293"/>
      <c r="CW457" s="293"/>
      <c r="CX457" s="293"/>
      <c r="CY457" s="293"/>
      <c r="CZ457" s="293"/>
      <c r="DA457" s="293"/>
      <c r="DB457" s="293"/>
      <c r="DC457" s="293"/>
      <c r="DD457" s="171" t="b">
        <f t="shared" si="27"/>
        <v>1</v>
      </c>
    </row>
    <row r="458" spans="13:108" x14ac:dyDescent="0.25">
      <c r="M458" s="293"/>
      <c r="N458" s="293"/>
      <c r="O458" s="293"/>
      <c r="P458" s="293"/>
      <c r="Q458" s="293"/>
      <c r="R458" s="293"/>
      <c r="S458" s="293"/>
      <c r="T458" s="293"/>
      <c r="U458" s="293"/>
      <c r="V458" s="293"/>
      <c r="W458" s="293"/>
      <c r="X458" s="293"/>
      <c r="Y458" s="293"/>
      <c r="Z458" s="293"/>
      <c r="AA458" s="293"/>
      <c r="AB458" s="293"/>
      <c r="AC458" s="293"/>
      <c r="AD458" s="293"/>
      <c r="AE458" s="293"/>
      <c r="AF458" s="293"/>
      <c r="AG458" s="293"/>
      <c r="AH458" s="293"/>
      <c r="AI458" s="293"/>
      <c r="AJ458" s="293"/>
      <c r="AK458" s="293"/>
      <c r="AL458" s="293"/>
      <c r="AM458" s="293"/>
      <c r="AN458" s="293"/>
      <c r="AO458" s="293"/>
      <c r="AP458" s="293"/>
      <c r="AQ458" s="293"/>
      <c r="AR458" s="293"/>
      <c r="AS458" s="293"/>
      <c r="AT458" s="293"/>
      <c r="AU458" s="293"/>
      <c r="AV458" s="293"/>
      <c r="AW458" s="293"/>
      <c r="AX458" s="293"/>
      <c r="AY458" s="293"/>
      <c r="AZ458" s="293"/>
      <c r="BA458" s="293"/>
      <c r="BB458" s="293"/>
      <c r="BC458" s="293"/>
      <c r="BD458" s="293"/>
      <c r="BE458" s="293"/>
      <c r="BF458" s="293"/>
      <c r="BG458" s="293"/>
      <c r="BH458" s="293"/>
      <c r="BI458" s="293"/>
      <c r="BJ458" s="293"/>
      <c r="BK458" s="293"/>
      <c r="BL458" s="293"/>
      <c r="BM458" s="293"/>
      <c r="BN458" s="293"/>
      <c r="BO458" s="293"/>
      <c r="BP458" s="293"/>
      <c r="BQ458" s="293"/>
      <c r="BR458" s="293"/>
      <c r="BS458" s="293"/>
      <c r="BT458" s="293"/>
      <c r="BU458" s="293"/>
      <c r="BV458" s="293"/>
      <c r="BW458" s="293"/>
      <c r="BX458" s="293"/>
      <c r="BY458" s="293"/>
      <c r="BZ458" s="293"/>
      <c r="CA458" s="293"/>
      <c r="CB458" s="293"/>
      <c r="CC458" s="293"/>
      <c r="CD458" s="293"/>
      <c r="CE458" s="293"/>
      <c r="CF458" s="293"/>
      <c r="CG458" s="293"/>
      <c r="CH458" s="293"/>
      <c r="CI458" s="293"/>
      <c r="CJ458" s="293"/>
      <c r="CK458" s="293"/>
      <c r="CL458" s="293"/>
      <c r="CM458" s="293"/>
      <c r="CN458" s="293"/>
      <c r="CO458" s="293"/>
      <c r="CP458" s="293"/>
      <c r="CQ458" s="293"/>
      <c r="CR458" s="293"/>
      <c r="CS458" s="293"/>
      <c r="CT458" s="293"/>
      <c r="CU458" s="293"/>
      <c r="CV458" s="293"/>
      <c r="CW458" s="293"/>
      <c r="CX458" s="293"/>
      <c r="CY458" s="293"/>
      <c r="CZ458" s="293"/>
      <c r="DA458" s="293"/>
      <c r="DB458" s="293"/>
      <c r="DC458" s="293"/>
      <c r="DD458" s="171" t="b">
        <f t="shared" si="27"/>
        <v>1</v>
      </c>
    </row>
    <row r="459" spans="13:108" x14ac:dyDescent="0.25">
      <c r="M459" s="293"/>
      <c r="N459" s="293"/>
      <c r="O459" s="293"/>
      <c r="P459" s="293"/>
      <c r="Q459" s="293"/>
      <c r="R459" s="293"/>
      <c r="S459" s="293"/>
      <c r="T459" s="293"/>
      <c r="U459" s="293"/>
      <c r="V459" s="293"/>
      <c r="W459" s="293"/>
      <c r="X459" s="293"/>
      <c r="Y459" s="293"/>
      <c r="Z459" s="293"/>
      <c r="AA459" s="293"/>
      <c r="AB459" s="293"/>
      <c r="AC459" s="293"/>
      <c r="AD459" s="293"/>
      <c r="AE459" s="293"/>
      <c r="AF459" s="293"/>
      <c r="AG459" s="293"/>
      <c r="AH459" s="293"/>
      <c r="AI459" s="293"/>
      <c r="AJ459" s="293"/>
      <c r="AK459" s="293"/>
      <c r="AL459" s="293"/>
      <c r="AM459" s="293"/>
      <c r="AN459" s="293"/>
      <c r="AO459" s="293"/>
      <c r="AP459" s="293"/>
      <c r="AQ459" s="293"/>
      <c r="AR459" s="293"/>
      <c r="AS459" s="293"/>
      <c r="AT459" s="293"/>
      <c r="AU459" s="293"/>
      <c r="AV459" s="293"/>
      <c r="AW459" s="293"/>
      <c r="AX459" s="293"/>
      <c r="AY459" s="293"/>
      <c r="AZ459" s="293"/>
      <c r="BA459" s="293"/>
      <c r="BB459" s="293"/>
      <c r="BC459" s="293"/>
      <c r="BD459" s="293"/>
      <c r="BE459" s="293"/>
      <c r="BF459" s="293"/>
      <c r="BG459" s="293"/>
      <c r="BH459" s="293"/>
      <c r="BI459" s="293"/>
      <c r="BJ459" s="293"/>
      <c r="BK459" s="293"/>
      <c r="BL459" s="293"/>
      <c r="BM459" s="293"/>
      <c r="BN459" s="293"/>
      <c r="BO459" s="293"/>
      <c r="BP459" s="293"/>
      <c r="BQ459" s="293"/>
      <c r="BR459" s="293"/>
      <c r="BS459" s="293"/>
      <c r="BT459" s="293"/>
      <c r="BU459" s="293"/>
      <c r="BV459" s="293"/>
      <c r="BW459" s="293"/>
      <c r="BX459" s="293"/>
      <c r="BY459" s="293"/>
      <c r="BZ459" s="293"/>
      <c r="CA459" s="293"/>
      <c r="CB459" s="293"/>
      <c r="CC459" s="293"/>
      <c r="CD459" s="293"/>
      <c r="CE459" s="293"/>
      <c r="CF459" s="293"/>
      <c r="CG459" s="293"/>
      <c r="CH459" s="293"/>
      <c r="CI459" s="293"/>
      <c r="CJ459" s="293"/>
      <c r="CK459" s="293"/>
      <c r="CL459" s="293"/>
      <c r="CM459" s="293"/>
      <c r="CN459" s="293"/>
      <c r="CO459" s="293"/>
      <c r="CP459" s="293"/>
      <c r="CQ459" s="293"/>
      <c r="CR459" s="293"/>
      <c r="CS459" s="293"/>
      <c r="CT459" s="293"/>
      <c r="CU459" s="293"/>
      <c r="CV459" s="293"/>
      <c r="CW459" s="293"/>
      <c r="CX459" s="293"/>
      <c r="CY459" s="293"/>
      <c r="CZ459" s="293"/>
      <c r="DA459" s="293"/>
      <c r="DB459" s="293"/>
      <c r="DC459" s="293"/>
      <c r="DD459" s="171" t="b">
        <f t="shared" si="27"/>
        <v>1</v>
      </c>
    </row>
    <row r="460" spans="13:108" x14ac:dyDescent="0.25">
      <c r="M460" s="293"/>
      <c r="N460" s="293"/>
      <c r="O460" s="293"/>
      <c r="P460" s="293"/>
      <c r="Q460" s="293"/>
      <c r="R460" s="293"/>
      <c r="S460" s="293"/>
      <c r="T460" s="293"/>
      <c r="U460" s="293"/>
      <c r="V460" s="293"/>
      <c r="W460" s="293"/>
      <c r="X460" s="293"/>
      <c r="Y460" s="293"/>
      <c r="Z460" s="293"/>
      <c r="AA460" s="293"/>
      <c r="AB460" s="293"/>
      <c r="AC460" s="293"/>
      <c r="AD460" s="293"/>
      <c r="AE460" s="293"/>
      <c r="AF460" s="293"/>
      <c r="AG460" s="293"/>
      <c r="AH460" s="293"/>
      <c r="AI460" s="293"/>
      <c r="AJ460" s="293"/>
      <c r="AK460" s="293"/>
      <c r="AL460" s="293"/>
      <c r="AM460" s="293"/>
      <c r="AN460" s="293"/>
      <c r="AO460" s="293"/>
      <c r="AP460" s="293"/>
      <c r="AQ460" s="293"/>
      <c r="AR460" s="293"/>
      <c r="AS460" s="293"/>
      <c r="AT460" s="293"/>
      <c r="AU460" s="293"/>
      <c r="AV460" s="293"/>
      <c r="AW460" s="293"/>
      <c r="AX460" s="293"/>
      <c r="AY460" s="293"/>
      <c r="AZ460" s="293"/>
      <c r="BA460" s="293"/>
      <c r="BB460" s="293"/>
      <c r="BC460" s="293"/>
      <c r="BD460" s="293"/>
      <c r="BE460" s="293"/>
      <c r="BF460" s="293"/>
      <c r="BG460" s="293"/>
      <c r="BH460" s="293"/>
      <c r="BI460" s="293"/>
      <c r="BJ460" s="293"/>
      <c r="BK460" s="293"/>
      <c r="BL460" s="293"/>
      <c r="BM460" s="293"/>
      <c r="BN460" s="293"/>
      <c r="BO460" s="293"/>
      <c r="BP460" s="293"/>
      <c r="BQ460" s="293"/>
      <c r="BR460" s="293"/>
      <c r="BS460" s="293"/>
      <c r="BT460" s="293"/>
      <c r="BU460" s="293"/>
      <c r="BV460" s="293"/>
      <c r="BW460" s="293"/>
      <c r="BX460" s="293"/>
      <c r="BY460" s="293"/>
      <c r="BZ460" s="293"/>
      <c r="CA460" s="293"/>
      <c r="CB460" s="293"/>
      <c r="CC460" s="293"/>
      <c r="CD460" s="293"/>
      <c r="CE460" s="293"/>
      <c r="CF460" s="293"/>
      <c r="CG460" s="293"/>
      <c r="CH460" s="293"/>
      <c r="CI460" s="293"/>
      <c r="CJ460" s="293"/>
      <c r="CK460" s="293"/>
      <c r="CL460" s="293"/>
      <c r="CM460" s="293"/>
      <c r="CN460" s="293"/>
      <c r="CO460" s="293"/>
      <c r="CP460" s="293"/>
      <c r="CQ460" s="293"/>
      <c r="CR460" s="293"/>
      <c r="CS460" s="293"/>
      <c r="CT460" s="293"/>
      <c r="CU460" s="293"/>
      <c r="CV460" s="293"/>
      <c r="CW460" s="293"/>
      <c r="CX460" s="293"/>
      <c r="CY460" s="293"/>
      <c r="CZ460" s="293"/>
      <c r="DA460" s="293"/>
      <c r="DB460" s="293"/>
      <c r="DC460" s="293"/>
      <c r="DD460" s="171" t="b">
        <f t="shared" si="27"/>
        <v>1</v>
      </c>
    </row>
    <row r="461" spans="13:108" x14ac:dyDescent="0.25">
      <c r="M461" s="293"/>
      <c r="N461" s="293"/>
      <c r="O461" s="293"/>
      <c r="P461" s="293"/>
      <c r="Q461" s="293"/>
      <c r="R461" s="293"/>
      <c r="S461" s="293"/>
      <c r="T461" s="293"/>
      <c r="U461" s="293"/>
      <c r="V461" s="293"/>
      <c r="W461" s="293"/>
      <c r="X461" s="293"/>
      <c r="Y461" s="293"/>
      <c r="Z461" s="293"/>
      <c r="AA461" s="293"/>
      <c r="AB461" s="293"/>
      <c r="AC461" s="293"/>
      <c r="AD461" s="293"/>
      <c r="AE461" s="293"/>
      <c r="AF461" s="293"/>
      <c r="AG461" s="293"/>
      <c r="AH461" s="293"/>
      <c r="AI461" s="293"/>
      <c r="AJ461" s="293"/>
      <c r="AK461" s="293"/>
      <c r="AL461" s="293"/>
      <c r="AM461" s="293"/>
      <c r="AN461" s="293"/>
      <c r="AO461" s="293"/>
      <c r="AP461" s="293"/>
      <c r="AQ461" s="293"/>
      <c r="AR461" s="293"/>
      <c r="AS461" s="293"/>
      <c r="AT461" s="293"/>
      <c r="AU461" s="293"/>
      <c r="AV461" s="293"/>
      <c r="AW461" s="293"/>
      <c r="AX461" s="293"/>
      <c r="AY461" s="293"/>
      <c r="AZ461" s="293"/>
      <c r="BA461" s="293"/>
      <c r="BB461" s="293"/>
      <c r="BC461" s="293"/>
      <c r="BD461" s="293"/>
      <c r="BE461" s="293"/>
      <c r="BF461" s="293"/>
      <c r="BG461" s="293"/>
      <c r="BH461" s="293"/>
      <c r="BI461" s="293"/>
      <c r="BJ461" s="293"/>
      <c r="BK461" s="293"/>
      <c r="BL461" s="293"/>
      <c r="BM461" s="293"/>
      <c r="BN461" s="293"/>
      <c r="BO461" s="293"/>
      <c r="BP461" s="293"/>
      <c r="BQ461" s="293"/>
      <c r="BR461" s="293"/>
      <c r="BS461" s="293"/>
      <c r="BT461" s="293"/>
      <c r="BU461" s="293"/>
      <c r="BV461" s="293"/>
      <c r="BW461" s="293"/>
      <c r="BX461" s="293"/>
      <c r="BY461" s="293"/>
      <c r="BZ461" s="293"/>
      <c r="CA461" s="293"/>
      <c r="CB461" s="293"/>
      <c r="CC461" s="293"/>
      <c r="CD461" s="293"/>
      <c r="CE461" s="293"/>
      <c r="CF461" s="293"/>
      <c r="CG461" s="293"/>
      <c r="CH461" s="293"/>
      <c r="CI461" s="293"/>
      <c r="CJ461" s="293"/>
      <c r="CK461" s="293"/>
      <c r="CL461" s="293"/>
      <c r="CM461" s="293"/>
      <c r="CN461" s="293"/>
      <c r="CO461" s="293"/>
      <c r="CP461" s="293"/>
      <c r="CQ461" s="293"/>
      <c r="CR461" s="293"/>
      <c r="CS461" s="293"/>
      <c r="CT461" s="293"/>
      <c r="CU461" s="293"/>
      <c r="CV461" s="293"/>
      <c r="CW461" s="293"/>
      <c r="CX461" s="293"/>
      <c r="CY461" s="293"/>
      <c r="CZ461" s="293"/>
      <c r="DA461" s="293"/>
      <c r="DB461" s="293"/>
      <c r="DC461" s="293"/>
      <c r="DD461" s="171" t="b">
        <f t="shared" si="27"/>
        <v>1</v>
      </c>
    </row>
    <row r="462" spans="13:108" x14ac:dyDescent="0.25">
      <c r="M462" s="293"/>
      <c r="N462" s="293"/>
      <c r="O462" s="293"/>
      <c r="P462" s="293"/>
      <c r="Q462" s="293"/>
      <c r="R462" s="293"/>
      <c r="S462" s="293"/>
      <c r="T462" s="293"/>
      <c r="U462" s="293"/>
      <c r="V462" s="293"/>
      <c r="W462" s="293"/>
      <c r="X462" s="293"/>
      <c r="Y462" s="293"/>
      <c r="Z462" s="293"/>
      <c r="AA462" s="293"/>
      <c r="AB462" s="293"/>
      <c r="AC462" s="293"/>
      <c r="AD462" s="293"/>
      <c r="AE462" s="293"/>
      <c r="AF462" s="293"/>
      <c r="AG462" s="293"/>
      <c r="AH462" s="293"/>
      <c r="AI462" s="293"/>
      <c r="AJ462" s="293"/>
      <c r="AK462" s="293"/>
      <c r="AL462" s="293"/>
      <c r="AM462" s="293"/>
      <c r="AN462" s="293"/>
      <c r="AO462" s="293"/>
      <c r="AP462" s="293"/>
      <c r="AQ462" s="293"/>
      <c r="AR462" s="293"/>
      <c r="AS462" s="293"/>
      <c r="AT462" s="293"/>
      <c r="AU462" s="293"/>
      <c r="AV462" s="293"/>
      <c r="AW462" s="293"/>
      <c r="AX462" s="293"/>
      <c r="AY462" s="293"/>
      <c r="AZ462" s="293"/>
      <c r="BA462" s="293"/>
      <c r="BB462" s="293"/>
      <c r="BC462" s="293"/>
      <c r="BD462" s="293"/>
      <c r="BE462" s="293"/>
      <c r="BF462" s="293"/>
      <c r="BG462" s="293"/>
      <c r="BH462" s="293"/>
      <c r="BI462" s="293"/>
      <c r="BJ462" s="293"/>
      <c r="BK462" s="293"/>
      <c r="BL462" s="293"/>
      <c r="BM462" s="293"/>
      <c r="BN462" s="293"/>
      <c r="BO462" s="293"/>
      <c r="BP462" s="293"/>
      <c r="BQ462" s="293"/>
      <c r="BR462" s="293"/>
      <c r="BS462" s="293"/>
      <c r="BT462" s="293"/>
      <c r="BU462" s="293"/>
      <c r="BV462" s="293"/>
      <c r="BW462" s="293"/>
      <c r="BX462" s="293"/>
      <c r="BY462" s="293"/>
      <c r="BZ462" s="293"/>
      <c r="CA462" s="293"/>
      <c r="CB462" s="293"/>
      <c r="CC462" s="293"/>
      <c r="CD462" s="293"/>
      <c r="CE462" s="293"/>
      <c r="CF462" s="293"/>
      <c r="CG462" s="293"/>
      <c r="CH462" s="293"/>
      <c r="CI462" s="293"/>
      <c r="CJ462" s="293"/>
      <c r="CK462" s="293"/>
      <c r="CL462" s="293"/>
      <c r="CM462" s="293"/>
      <c r="CN462" s="293"/>
      <c r="CO462" s="293"/>
      <c r="CP462" s="293"/>
      <c r="CQ462" s="293"/>
      <c r="CR462" s="293"/>
      <c r="CS462" s="293"/>
      <c r="CT462" s="293"/>
      <c r="CU462" s="293"/>
      <c r="CV462" s="293"/>
      <c r="CW462" s="293"/>
      <c r="CX462" s="293"/>
      <c r="CY462" s="293"/>
      <c r="CZ462" s="293"/>
      <c r="DA462" s="293"/>
      <c r="DB462" s="293"/>
      <c r="DC462" s="293"/>
      <c r="DD462" s="171" t="b">
        <f t="shared" si="27"/>
        <v>1</v>
      </c>
    </row>
    <row r="463" spans="13:108" x14ac:dyDescent="0.25">
      <c r="M463" s="293"/>
      <c r="N463" s="293"/>
      <c r="O463" s="293"/>
      <c r="P463" s="293"/>
      <c r="Q463" s="293"/>
      <c r="R463" s="293"/>
      <c r="S463" s="293"/>
      <c r="T463" s="293"/>
      <c r="U463" s="293"/>
      <c r="V463" s="293"/>
      <c r="W463" s="293"/>
      <c r="X463" s="293"/>
      <c r="Y463" s="293"/>
      <c r="Z463" s="293"/>
      <c r="AA463" s="293"/>
      <c r="AB463" s="293"/>
      <c r="AC463" s="293"/>
      <c r="AD463" s="293"/>
      <c r="AE463" s="293"/>
      <c r="AF463" s="293"/>
      <c r="AG463" s="293"/>
      <c r="AH463" s="293"/>
      <c r="AI463" s="293"/>
      <c r="AJ463" s="293"/>
      <c r="AK463" s="293"/>
      <c r="AL463" s="293"/>
      <c r="AM463" s="293"/>
      <c r="AN463" s="293"/>
      <c r="AO463" s="293"/>
      <c r="AP463" s="293"/>
      <c r="AQ463" s="293"/>
      <c r="AR463" s="293"/>
      <c r="AS463" s="293"/>
      <c r="AT463" s="293"/>
      <c r="AU463" s="293"/>
      <c r="AV463" s="293"/>
      <c r="AW463" s="293"/>
      <c r="AX463" s="293"/>
      <c r="AY463" s="293"/>
      <c r="AZ463" s="293"/>
      <c r="BA463" s="293"/>
      <c r="BB463" s="293"/>
      <c r="BC463" s="293"/>
      <c r="BD463" s="293"/>
      <c r="BE463" s="293"/>
      <c r="BF463" s="293"/>
      <c r="BG463" s="293"/>
      <c r="BH463" s="293"/>
      <c r="BI463" s="293"/>
      <c r="BJ463" s="293"/>
      <c r="BK463" s="293"/>
      <c r="BL463" s="293"/>
      <c r="BM463" s="293"/>
      <c r="BN463" s="293"/>
      <c r="BO463" s="293"/>
      <c r="BP463" s="293"/>
      <c r="BQ463" s="293"/>
      <c r="BR463" s="293"/>
      <c r="BS463" s="293"/>
      <c r="BT463" s="293"/>
      <c r="BU463" s="293"/>
      <c r="BV463" s="293"/>
      <c r="BW463" s="293"/>
      <c r="BX463" s="293"/>
      <c r="BY463" s="293"/>
      <c r="BZ463" s="293"/>
      <c r="CA463" s="293"/>
      <c r="CB463" s="293"/>
      <c r="CC463" s="293"/>
      <c r="CD463" s="293"/>
      <c r="CE463" s="293"/>
      <c r="CF463" s="293"/>
      <c r="CG463" s="293"/>
      <c r="CH463" s="293"/>
      <c r="CI463" s="293"/>
      <c r="CJ463" s="293"/>
      <c r="CK463" s="293"/>
      <c r="CL463" s="293"/>
      <c r="CM463" s="293"/>
      <c r="CN463" s="293"/>
      <c r="CO463" s="293"/>
      <c r="CP463" s="293"/>
      <c r="CQ463" s="293"/>
      <c r="CR463" s="293"/>
      <c r="CS463" s="293"/>
      <c r="CT463" s="293"/>
      <c r="CU463" s="293"/>
      <c r="CV463" s="293"/>
      <c r="CW463" s="293"/>
      <c r="CX463" s="293"/>
      <c r="CY463" s="293"/>
      <c r="CZ463" s="293"/>
      <c r="DA463" s="293"/>
      <c r="DB463" s="293"/>
      <c r="DC463" s="293"/>
      <c r="DD463" s="171" t="b">
        <f t="shared" si="27"/>
        <v>1</v>
      </c>
    </row>
    <row r="464" spans="13:108" x14ac:dyDescent="0.25">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c r="BD464" s="293"/>
      <c r="BE464" s="293"/>
      <c r="BF464" s="293"/>
      <c r="BG464" s="293"/>
      <c r="BH464" s="293"/>
      <c r="BI464" s="293"/>
      <c r="BJ464" s="293"/>
      <c r="BK464" s="293"/>
      <c r="BL464" s="293"/>
      <c r="BM464" s="293"/>
      <c r="BN464" s="293"/>
      <c r="BO464" s="293"/>
      <c r="BP464" s="293"/>
      <c r="BQ464" s="293"/>
      <c r="BR464" s="293"/>
      <c r="BS464" s="293"/>
      <c r="BT464" s="293"/>
      <c r="BU464" s="293"/>
      <c r="BV464" s="293"/>
      <c r="BW464" s="293"/>
      <c r="BX464" s="293"/>
      <c r="BY464" s="293"/>
      <c r="BZ464" s="293"/>
      <c r="CA464" s="293"/>
      <c r="CB464" s="293"/>
      <c r="CC464" s="293"/>
      <c r="CD464" s="293"/>
      <c r="CE464" s="293"/>
      <c r="CF464" s="293"/>
      <c r="CG464" s="293"/>
      <c r="CH464" s="293"/>
      <c r="CI464" s="293"/>
      <c r="CJ464" s="293"/>
      <c r="CK464" s="293"/>
      <c r="CL464" s="293"/>
      <c r="CM464" s="293"/>
      <c r="CN464" s="293"/>
      <c r="CO464" s="293"/>
      <c r="CP464" s="293"/>
      <c r="CQ464" s="293"/>
      <c r="CR464" s="293"/>
      <c r="CS464" s="293"/>
      <c r="CT464" s="293"/>
      <c r="CU464" s="293"/>
      <c r="CV464" s="293"/>
      <c r="CW464" s="293"/>
      <c r="CX464" s="293"/>
      <c r="CY464" s="293"/>
      <c r="CZ464" s="293"/>
      <c r="DA464" s="293"/>
      <c r="DB464" s="293"/>
      <c r="DC464" s="293"/>
      <c r="DD464" s="171" t="b">
        <f t="shared" si="27"/>
        <v>1</v>
      </c>
    </row>
    <row r="465" spans="13:108" x14ac:dyDescent="0.25">
      <c r="M465" s="293"/>
      <c r="N465" s="293"/>
      <c r="O465" s="293"/>
      <c r="P465" s="293"/>
      <c r="Q465" s="293"/>
      <c r="R465" s="293"/>
      <c r="S465" s="293"/>
      <c r="T465" s="293"/>
      <c r="U465" s="293"/>
      <c r="V465" s="293"/>
      <c r="W465" s="293"/>
      <c r="X465" s="293"/>
      <c r="Y465" s="293"/>
      <c r="Z465" s="293"/>
      <c r="AA465" s="293"/>
      <c r="AB465" s="293"/>
      <c r="AC465" s="293"/>
      <c r="AD465" s="293"/>
      <c r="AE465" s="293"/>
      <c r="AF465" s="293"/>
      <c r="AG465" s="293"/>
      <c r="AH465" s="293"/>
      <c r="AI465" s="293"/>
      <c r="AJ465" s="293"/>
      <c r="AK465" s="293"/>
      <c r="AL465" s="293"/>
      <c r="AM465" s="293"/>
      <c r="AN465" s="293"/>
      <c r="AO465" s="293"/>
      <c r="AP465" s="293"/>
      <c r="AQ465" s="293"/>
      <c r="AR465" s="293"/>
      <c r="AS465" s="293"/>
      <c r="AT465" s="293"/>
      <c r="AU465" s="293"/>
      <c r="AV465" s="293"/>
      <c r="AW465" s="293"/>
      <c r="AX465" s="293"/>
      <c r="AY465" s="293"/>
      <c r="AZ465" s="293"/>
      <c r="BA465" s="293"/>
      <c r="BB465" s="293"/>
      <c r="BC465" s="293"/>
      <c r="BD465" s="293"/>
      <c r="BE465" s="293"/>
      <c r="BF465" s="293"/>
      <c r="BG465" s="293"/>
      <c r="BH465" s="293"/>
      <c r="BI465" s="293"/>
      <c r="BJ465" s="293"/>
      <c r="BK465" s="293"/>
      <c r="BL465" s="293"/>
      <c r="BM465" s="293"/>
      <c r="BN465" s="293"/>
      <c r="BO465" s="293"/>
      <c r="BP465" s="293"/>
      <c r="BQ465" s="293"/>
      <c r="BR465" s="293"/>
      <c r="BS465" s="293"/>
      <c r="BT465" s="293"/>
      <c r="BU465" s="293"/>
      <c r="BV465" s="293"/>
      <c r="BW465" s="293"/>
      <c r="BX465" s="293"/>
      <c r="BY465" s="293"/>
      <c r="BZ465" s="293"/>
      <c r="CA465" s="293"/>
      <c r="CB465" s="293"/>
      <c r="CC465" s="293"/>
      <c r="CD465" s="293"/>
      <c r="CE465" s="293"/>
      <c r="CF465" s="293"/>
      <c r="CG465" s="293"/>
      <c r="CH465" s="293"/>
      <c r="CI465" s="293"/>
      <c r="CJ465" s="293"/>
      <c r="CK465" s="293"/>
      <c r="CL465" s="293"/>
      <c r="CM465" s="293"/>
      <c r="CN465" s="293"/>
      <c r="CO465" s="293"/>
      <c r="CP465" s="293"/>
      <c r="CQ465" s="293"/>
      <c r="CR465" s="293"/>
      <c r="CS465" s="293"/>
      <c r="CT465" s="293"/>
      <c r="CU465" s="293"/>
      <c r="CV465" s="293"/>
      <c r="CW465" s="293"/>
      <c r="CX465" s="293"/>
      <c r="CY465" s="293"/>
      <c r="CZ465" s="293"/>
      <c r="DA465" s="293"/>
      <c r="DB465" s="293"/>
      <c r="DC465" s="293"/>
      <c r="DD465" s="171" t="b">
        <f t="shared" si="27"/>
        <v>1</v>
      </c>
    </row>
    <row r="466" spans="13:108" x14ac:dyDescent="0.25">
      <c r="M466" s="293"/>
      <c r="N466" s="293"/>
      <c r="O466" s="293"/>
      <c r="P466" s="293"/>
      <c r="Q466" s="293"/>
      <c r="R466" s="293"/>
      <c r="S466" s="293"/>
      <c r="T466" s="293"/>
      <c r="U466" s="293"/>
      <c r="V466" s="293"/>
      <c r="W466" s="293"/>
      <c r="X466" s="293"/>
      <c r="Y466" s="293"/>
      <c r="Z466" s="293"/>
      <c r="AA466" s="293"/>
      <c r="AB466" s="293"/>
      <c r="AC466" s="293"/>
      <c r="AD466" s="293"/>
      <c r="AE466" s="293"/>
      <c r="AF466" s="293"/>
      <c r="AG466" s="293"/>
      <c r="AH466" s="293"/>
      <c r="AI466" s="293"/>
      <c r="AJ466" s="293"/>
      <c r="AK466" s="293"/>
      <c r="AL466" s="293"/>
      <c r="AM466" s="293"/>
      <c r="AN466" s="293"/>
      <c r="AO466" s="293"/>
      <c r="AP466" s="293"/>
      <c r="AQ466" s="293"/>
      <c r="AR466" s="293"/>
      <c r="AS466" s="293"/>
      <c r="AT466" s="293"/>
      <c r="AU466" s="293"/>
      <c r="AV466" s="293"/>
      <c r="AW466" s="293"/>
      <c r="AX466" s="293"/>
      <c r="AY466" s="293"/>
      <c r="AZ466" s="293"/>
      <c r="BA466" s="293"/>
      <c r="BB466" s="293"/>
      <c r="BC466" s="293"/>
      <c r="BD466" s="293"/>
      <c r="BE466" s="293"/>
      <c r="BF466" s="293"/>
      <c r="BG466" s="293"/>
      <c r="BH466" s="293"/>
      <c r="BI466" s="293"/>
      <c r="BJ466" s="293"/>
      <c r="BK466" s="293"/>
      <c r="BL466" s="293"/>
      <c r="BM466" s="293"/>
      <c r="BN466" s="293"/>
      <c r="BO466" s="293"/>
      <c r="BP466" s="293"/>
      <c r="BQ466" s="293"/>
      <c r="BR466" s="293"/>
      <c r="BS466" s="293"/>
      <c r="BT466" s="293"/>
      <c r="BU466" s="293"/>
      <c r="BV466" s="293"/>
      <c r="BW466" s="293"/>
      <c r="BX466" s="293"/>
      <c r="BY466" s="293"/>
      <c r="BZ466" s="293"/>
      <c r="CA466" s="293"/>
      <c r="CB466" s="293"/>
      <c r="CC466" s="293"/>
      <c r="CD466" s="293"/>
      <c r="CE466" s="293"/>
      <c r="CF466" s="293"/>
      <c r="CG466" s="293"/>
      <c r="CH466" s="293"/>
      <c r="CI466" s="293"/>
      <c r="CJ466" s="293"/>
      <c r="CK466" s="293"/>
      <c r="CL466" s="293"/>
      <c r="CM466" s="293"/>
      <c r="CN466" s="293"/>
      <c r="CO466" s="293"/>
      <c r="CP466" s="293"/>
      <c r="CQ466" s="293"/>
      <c r="CR466" s="293"/>
      <c r="CS466" s="293"/>
      <c r="CT466" s="293"/>
      <c r="CU466" s="293"/>
      <c r="CV466" s="293"/>
      <c r="CW466" s="293"/>
      <c r="CX466" s="293"/>
      <c r="CY466" s="293"/>
      <c r="CZ466" s="293"/>
      <c r="DA466" s="293"/>
      <c r="DB466" s="293"/>
      <c r="DC466" s="293"/>
      <c r="DD466" s="171" t="b">
        <f t="shared" si="27"/>
        <v>1</v>
      </c>
    </row>
    <row r="467" spans="13:108" x14ac:dyDescent="0.25">
      <c r="M467" s="293"/>
      <c r="N467" s="293"/>
      <c r="O467" s="293"/>
      <c r="P467" s="293"/>
      <c r="Q467" s="293"/>
      <c r="R467" s="293"/>
      <c r="S467" s="293"/>
      <c r="T467" s="293"/>
      <c r="U467" s="293"/>
      <c r="V467" s="293"/>
      <c r="W467" s="293"/>
      <c r="X467" s="293"/>
      <c r="Y467" s="293"/>
      <c r="Z467" s="293"/>
      <c r="AA467" s="293"/>
      <c r="AB467" s="293"/>
      <c r="AC467" s="293"/>
      <c r="AD467" s="293"/>
      <c r="AE467" s="293"/>
      <c r="AF467" s="293"/>
      <c r="AG467" s="293"/>
      <c r="AH467" s="293"/>
      <c r="AI467" s="293"/>
      <c r="AJ467" s="293"/>
      <c r="AK467" s="293"/>
      <c r="AL467" s="293"/>
      <c r="AM467" s="293"/>
      <c r="AN467" s="293"/>
      <c r="AO467" s="293"/>
      <c r="AP467" s="293"/>
      <c r="AQ467" s="293"/>
      <c r="AR467" s="293"/>
      <c r="AS467" s="293"/>
      <c r="AT467" s="293"/>
      <c r="AU467" s="293"/>
      <c r="AV467" s="293"/>
      <c r="AW467" s="293"/>
      <c r="AX467" s="293"/>
      <c r="AY467" s="293"/>
      <c r="AZ467" s="293"/>
      <c r="BA467" s="293"/>
      <c r="BB467" s="293"/>
      <c r="BC467" s="293"/>
      <c r="BD467" s="293"/>
      <c r="BE467" s="293"/>
      <c r="BF467" s="293"/>
      <c r="BG467" s="293"/>
      <c r="BH467" s="293"/>
      <c r="BI467" s="293"/>
      <c r="BJ467" s="293"/>
      <c r="BK467" s="293"/>
      <c r="BL467" s="293"/>
      <c r="BM467" s="293"/>
      <c r="BN467" s="293"/>
      <c r="BO467" s="293"/>
      <c r="BP467" s="293"/>
      <c r="BQ467" s="293"/>
      <c r="BR467" s="293"/>
      <c r="BS467" s="293"/>
      <c r="BT467" s="293"/>
      <c r="BU467" s="293"/>
      <c r="BV467" s="293"/>
      <c r="BW467" s="293"/>
      <c r="BX467" s="293"/>
      <c r="BY467" s="293"/>
      <c r="BZ467" s="293"/>
      <c r="CA467" s="293"/>
      <c r="CB467" s="293"/>
      <c r="CC467" s="293"/>
      <c r="CD467" s="293"/>
      <c r="CE467" s="293"/>
      <c r="CF467" s="293"/>
      <c r="CG467" s="293"/>
      <c r="CH467" s="293"/>
      <c r="CI467" s="293"/>
      <c r="CJ467" s="293"/>
      <c r="CK467" s="293"/>
      <c r="CL467" s="293"/>
      <c r="CM467" s="293"/>
      <c r="CN467" s="293"/>
      <c r="CO467" s="293"/>
      <c r="CP467" s="293"/>
      <c r="CQ467" s="293"/>
      <c r="CR467" s="293"/>
      <c r="CS467" s="293"/>
      <c r="CT467" s="293"/>
      <c r="CU467" s="293"/>
      <c r="CV467" s="293"/>
      <c r="CW467" s="293"/>
      <c r="CX467" s="293"/>
      <c r="CY467" s="293"/>
      <c r="CZ467" s="293"/>
      <c r="DA467" s="293"/>
      <c r="DB467" s="293"/>
      <c r="DC467" s="293"/>
      <c r="DD467" s="171" t="b">
        <f t="shared" si="27"/>
        <v>1</v>
      </c>
    </row>
    <row r="468" spans="13:108" x14ac:dyDescent="0.25">
      <c r="M468" s="293"/>
      <c r="N468" s="293"/>
      <c r="O468" s="293"/>
      <c r="P468" s="293"/>
      <c r="Q468" s="293"/>
      <c r="R468" s="293"/>
      <c r="S468" s="293"/>
      <c r="T468" s="293"/>
      <c r="U468" s="293"/>
      <c r="V468" s="293"/>
      <c r="W468" s="293"/>
      <c r="X468" s="293"/>
      <c r="Y468" s="293"/>
      <c r="Z468" s="293"/>
      <c r="AA468" s="293"/>
      <c r="AB468" s="293"/>
      <c r="AC468" s="293"/>
      <c r="AD468" s="293"/>
      <c r="AE468" s="293"/>
      <c r="AF468" s="293"/>
      <c r="AG468" s="293"/>
      <c r="AH468" s="293"/>
      <c r="AI468" s="293"/>
      <c r="AJ468" s="293"/>
      <c r="AK468" s="293"/>
      <c r="AL468" s="293"/>
      <c r="AM468" s="293"/>
      <c r="AN468" s="293"/>
      <c r="AO468" s="293"/>
      <c r="AP468" s="293"/>
      <c r="AQ468" s="293"/>
      <c r="AR468" s="293"/>
      <c r="AS468" s="293"/>
      <c r="AT468" s="293"/>
      <c r="AU468" s="293"/>
      <c r="AV468" s="293"/>
      <c r="AW468" s="293"/>
      <c r="AX468" s="293"/>
      <c r="AY468" s="293"/>
      <c r="AZ468" s="293"/>
      <c r="BA468" s="293"/>
      <c r="BB468" s="293"/>
      <c r="BC468" s="293"/>
      <c r="BD468" s="293"/>
      <c r="BE468" s="293"/>
      <c r="BF468" s="293"/>
      <c r="BG468" s="293"/>
      <c r="BH468" s="293"/>
      <c r="BI468" s="293"/>
      <c r="BJ468" s="293"/>
      <c r="BK468" s="293"/>
      <c r="BL468" s="293"/>
      <c r="BM468" s="293"/>
      <c r="BN468" s="293"/>
      <c r="BO468" s="293"/>
      <c r="BP468" s="293"/>
      <c r="BQ468" s="293"/>
      <c r="BR468" s="293"/>
      <c r="BS468" s="293"/>
      <c r="BT468" s="293"/>
      <c r="BU468" s="293"/>
      <c r="BV468" s="293"/>
      <c r="BW468" s="293"/>
      <c r="BX468" s="293"/>
      <c r="BY468" s="293"/>
      <c r="BZ468" s="293"/>
      <c r="CA468" s="293"/>
      <c r="CB468" s="293"/>
      <c r="CC468" s="293"/>
      <c r="CD468" s="293"/>
      <c r="CE468" s="293"/>
      <c r="CF468" s="293"/>
      <c r="CG468" s="293"/>
      <c r="CH468" s="293"/>
      <c r="CI468" s="293"/>
      <c r="CJ468" s="293"/>
      <c r="CK468" s="293"/>
      <c r="CL468" s="293"/>
      <c r="CM468" s="293"/>
      <c r="CN468" s="293"/>
      <c r="CO468" s="293"/>
      <c r="CP468" s="293"/>
      <c r="CQ468" s="293"/>
      <c r="CR468" s="293"/>
      <c r="CS468" s="293"/>
      <c r="CT468" s="293"/>
      <c r="CU468" s="293"/>
      <c r="CV468" s="293"/>
      <c r="CW468" s="293"/>
      <c r="CX468" s="293"/>
      <c r="CY468" s="293"/>
      <c r="CZ468" s="293"/>
      <c r="DA468" s="293"/>
      <c r="DB468" s="293"/>
      <c r="DC468" s="293"/>
      <c r="DD468" s="171" t="b">
        <f t="shared" si="27"/>
        <v>1</v>
      </c>
    </row>
    <row r="469" spans="13:108" x14ac:dyDescent="0.25">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293"/>
      <c r="CD469" s="293"/>
      <c r="CE469" s="293"/>
      <c r="CF469" s="293"/>
      <c r="CG469" s="293"/>
      <c r="CH469" s="293"/>
      <c r="CI469" s="293"/>
      <c r="CJ469" s="293"/>
      <c r="CK469" s="293"/>
      <c r="CL469" s="293"/>
      <c r="CM469" s="293"/>
      <c r="CN469" s="293"/>
      <c r="CO469" s="293"/>
      <c r="CP469" s="293"/>
      <c r="CQ469" s="293"/>
      <c r="CR469" s="293"/>
      <c r="CS469" s="293"/>
      <c r="CT469" s="293"/>
      <c r="CU469" s="293"/>
      <c r="CV469" s="293"/>
      <c r="CW469" s="293"/>
      <c r="CX469" s="293"/>
      <c r="CY469" s="293"/>
      <c r="CZ469" s="293"/>
      <c r="DA469" s="293"/>
      <c r="DB469" s="293"/>
      <c r="DC469" s="293"/>
      <c r="DD469" s="171" t="b">
        <f t="shared" si="27"/>
        <v>1</v>
      </c>
    </row>
    <row r="470" spans="13:108" x14ac:dyDescent="0.25">
      <c r="M470" s="293"/>
      <c r="N470" s="293"/>
      <c r="O470" s="293"/>
      <c r="P470" s="293"/>
      <c r="Q470" s="293"/>
      <c r="R470" s="293"/>
      <c r="S470" s="293"/>
      <c r="T470" s="293"/>
      <c r="U470" s="293"/>
      <c r="V470" s="293"/>
      <c r="W470" s="293"/>
      <c r="X470" s="293"/>
      <c r="Y470" s="293"/>
      <c r="Z470" s="293"/>
      <c r="AA470" s="293"/>
      <c r="AB470" s="293"/>
      <c r="AC470" s="293"/>
      <c r="AD470" s="293"/>
      <c r="AE470" s="293"/>
      <c r="AF470" s="293"/>
      <c r="AG470" s="293"/>
      <c r="AH470" s="293"/>
      <c r="AI470" s="293"/>
      <c r="AJ470" s="293"/>
      <c r="AK470" s="293"/>
      <c r="AL470" s="293"/>
      <c r="AM470" s="293"/>
      <c r="AN470" s="293"/>
      <c r="AO470" s="293"/>
      <c r="AP470" s="293"/>
      <c r="AQ470" s="293"/>
      <c r="AR470" s="293"/>
      <c r="AS470" s="293"/>
      <c r="AT470" s="293"/>
      <c r="AU470" s="293"/>
      <c r="AV470" s="293"/>
      <c r="AW470" s="293"/>
      <c r="AX470" s="293"/>
      <c r="AY470" s="293"/>
      <c r="AZ470" s="293"/>
      <c r="BA470" s="293"/>
      <c r="BB470" s="293"/>
      <c r="BC470" s="293"/>
      <c r="BD470" s="293"/>
      <c r="BE470" s="293"/>
      <c r="BF470" s="293"/>
      <c r="BG470" s="293"/>
      <c r="BH470" s="293"/>
      <c r="BI470" s="293"/>
      <c r="BJ470" s="293"/>
      <c r="BK470" s="293"/>
      <c r="BL470" s="293"/>
      <c r="BM470" s="293"/>
      <c r="BN470" s="293"/>
      <c r="BO470" s="293"/>
      <c r="BP470" s="293"/>
      <c r="BQ470" s="293"/>
      <c r="BR470" s="293"/>
      <c r="BS470" s="293"/>
      <c r="BT470" s="293"/>
      <c r="BU470" s="293"/>
      <c r="BV470" s="293"/>
      <c r="BW470" s="293"/>
      <c r="BX470" s="293"/>
      <c r="BY470" s="293"/>
      <c r="BZ470" s="293"/>
      <c r="CA470" s="293"/>
      <c r="CB470" s="293"/>
      <c r="CC470" s="293"/>
      <c r="CD470" s="293"/>
      <c r="CE470" s="293"/>
      <c r="CF470" s="293"/>
      <c r="CG470" s="293"/>
      <c r="CH470" s="293"/>
      <c r="CI470" s="293"/>
      <c r="CJ470" s="293"/>
      <c r="CK470" s="293"/>
      <c r="CL470" s="293"/>
      <c r="CM470" s="293"/>
      <c r="CN470" s="293"/>
      <c r="CO470" s="293"/>
      <c r="CP470" s="293"/>
      <c r="CQ470" s="293"/>
      <c r="CR470" s="293"/>
      <c r="CS470" s="293"/>
      <c r="CT470" s="293"/>
      <c r="CU470" s="293"/>
      <c r="CV470" s="293"/>
      <c r="CW470" s="293"/>
      <c r="CX470" s="293"/>
      <c r="CY470" s="293"/>
      <c r="CZ470" s="293"/>
      <c r="DA470" s="293"/>
      <c r="DB470" s="293"/>
      <c r="DC470" s="293"/>
      <c r="DD470" s="171" t="b">
        <f t="shared" si="27"/>
        <v>1</v>
      </c>
    </row>
    <row r="471" spans="13:108" x14ac:dyDescent="0.25">
      <c r="M471" s="293"/>
      <c r="N471" s="293"/>
      <c r="O471" s="293"/>
      <c r="P471" s="293"/>
      <c r="Q471" s="293"/>
      <c r="R471" s="293"/>
      <c r="S471" s="293"/>
      <c r="T471" s="293"/>
      <c r="U471" s="293"/>
      <c r="V471" s="293"/>
      <c r="W471" s="293"/>
      <c r="X471" s="293"/>
      <c r="Y471" s="293"/>
      <c r="Z471" s="293"/>
      <c r="AA471" s="293"/>
      <c r="AB471" s="293"/>
      <c r="AC471" s="293"/>
      <c r="AD471" s="293"/>
      <c r="AE471" s="293"/>
      <c r="AF471" s="293"/>
      <c r="AG471" s="293"/>
      <c r="AH471" s="293"/>
      <c r="AI471" s="293"/>
      <c r="AJ471" s="293"/>
      <c r="AK471" s="293"/>
      <c r="AL471" s="293"/>
      <c r="AM471" s="293"/>
      <c r="AN471" s="293"/>
      <c r="AO471" s="293"/>
      <c r="AP471" s="293"/>
      <c r="AQ471" s="293"/>
      <c r="AR471" s="293"/>
      <c r="AS471" s="293"/>
      <c r="AT471" s="293"/>
      <c r="AU471" s="293"/>
      <c r="AV471" s="293"/>
      <c r="AW471" s="293"/>
      <c r="AX471" s="293"/>
      <c r="AY471" s="293"/>
      <c r="AZ471" s="293"/>
      <c r="BA471" s="293"/>
      <c r="BB471" s="293"/>
      <c r="BC471" s="293"/>
      <c r="BD471" s="293"/>
      <c r="BE471" s="293"/>
      <c r="BF471" s="293"/>
      <c r="BG471" s="293"/>
      <c r="BH471" s="293"/>
      <c r="BI471" s="293"/>
      <c r="BJ471" s="293"/>
      <c r="BK471" s="293"/>
      <c r="BL471" s="293"/>
      <c r="BM471" s="293"/>
      <c r="BN471" s="293"/>
      <c r="BO471" s="293"/>
      <c r="BP471" s="293"/>
      <c r="BQ471" s="293"/>
      <c r="BR471" s="293"/>
      <c r="BS471" s="293"/>
      <c r="BT471" s="293"/>
      <c r="BU471" s="293"/>
      <c r="BV471" s="293"/>
      <c r="BW471" s="293"/>
      <c r="BX471" s="293"/>
      <c r="BY471" s="293"/>
      <c r="BZ471" s="293"/>
      <c r="CA471" s="293"/>
      <c r="CB471" s="293"/>
      <c r="CC471" s="293"/>
      <c r="CD471" s="293"/>
      <c r="CE471" s="293"/>
      <c r="CF471" s="293"/>
      <c r="CG471" s="293"/>
      <c r="CH471" s="293"/>
      <c r="CI471" s="293"/>
      <c r="CJ471" s="293"/>
      <c r="CK471" s="293"/>
      <c r="CL471" s="293"/>
      <c r="CM471" s="293"/>
      <c r="CN471" s="293"/>
      <c r="CO471" s="293"/>
      <c r="CP471" s="293"/>
      <c r="CQ471" s="293"/>
      <c r="CR471" s="293"/>
      <c r="CS471" s="293"/>
      <c r="CT471" s="293"/>
      <c r="CU471" s="293"/>
      <c r="CV471" s="293"/>
      <c r="CW471" s="293"/>
      <c r="CX471" s="293"/>
      <c r="CY471" s="293"/>
      <c r="CZ471" s="293"/>
      <c r="DA471" s="293"/>
      <c r="DB471" s="293"/>
      <c r="DC471" s="293"/>
      <c r="DD471" s="171" t="b">
        <f t="shared" si="27"/>
        <v>1</v>
      </c>
    </row>
    <row r="472" spans="13:108" x14ac:dyDescent="0.25">
      <c r="M472" s="293"/>
      <c r="N472" s="293"/>
      <c r="O472" s="293"/>
      <c r="P472" s="293"/>
      <c r="Q472" s="293"/>
      <c r="R472" s="293"/>
      <c r="S472" s="293"/>
      <c r="T472" s="293"/>
      <c r="U472" s="293"/>
      <c r="V472" s="293"/>
      <c r="W472" s="293"/>
      <c r="X472" s="293"/>
      <c r="Y472" s="293"/>
      <c r="Z472" s="293"/>
      <c r="AA472" s="293"/>
      <c r="AB472" s="293"/>
      <c r="AC472" s="293"/>
      <c r="AD472" s="293"/>
      <c r="AE472" s="293"/>
      <c r="AF472" s="293"/>
      <c r="AG472" s="293"/>
      <c r="AH472" s="293"/>
      <c r="AI472" s="293"/>
      <c r="AJ472" s="293"/>
      <c r="AK472" s="293"/>
      <c r="AL472" s="293"/>
      <c r="AM472" s="293"/>
      <c r="AN472" s="293"/>
      <c r="AO472" s="293"/>
      <c r="AP472" s="293"/>
      <c r="AQ472" s="293"/>
      <c r="AR472" s="293"/>
      <c r="AS472" s="293"/>
      <c r="AT472" s="293"/>
      <c r="AU472" s="293"/>
      <c r="AV472" s="293"/>
      <c r="AW472" s="293"/>
      <c r="AX472" s="293"/>
      <c r="AY472" s="293"/>
      <c r="AZ472" s="293"/>
      <c r="BA472" s="293"/>
      <c r="BB472" s="293"/>
      <c r="BC472" s="293"/>
      <c r="BD472" s="293"/>
      <c r="BE472" s="293"/>
      <c r="BF472" s="293"/>
      <c r="BG472" s="293"/>
      <c r="BH472" s="293"/>
      <c r="BI472" s="293"/>
      <c r="BJ472" s="293"/>
      <c r="BK472" s="293"/>
      <c r="BL472" s="293"/>
      <c r="BM472" s="293"/>
      <c r="BN472" s="293"/>
      <c r="BO472" s="293"/>
      <c r="BP472" s="293"/>
      <c r="BQ472" s="293"/>
      <c r="BR472" s="293"/>
      <c r="BS472" s="293"/>
      <c r="BT472" s="293"/>
      <c r="BU472" s="293"/>
      <c r="BV472" s="293"/>
      <c r="BW472" s="293"/>
      <c r="BX472" s="293"/>
      <c r="BY472" s="293"/>
      <c r="BZ472" s="293"/>
      <c r="CA472" s="293"/>
      <c r="CB472" s="293"/>
      <c r="CC472" s="293"/>
      <c r="CD472" s="293"/>
      <c r="CE472" s="293"/>
      <c r="CF472" s="293"/>
      <c r="CG472" s="293"/>
      <c r="CH472" s="293"/>
      <c r="CI472" s="293"/>
      <c r="CJ472" s="293"/>
      <c r="CK472" s="293"/>
      <c r="CL472" s="293"/>
      <c r="CM472" s="293"/>
      <c r="CN472" s="293"/>
      <c r="CO472" s="293"/>
      <c r="CP472" s="293"/>
      <c r="CQ472" s="293"/>
      <c r="CR472" s="293"/>
      <c r="CS472" s="293"/>
      <c r="CT472" s="293"/>
      <c r="CU472" s="293"/>
      <c r="CV472" s="293"/>
      <c r="CW472" s="293"/>
      <c r="CX472" s="293"/>
      <c r="CY472" s="293"/>
      <c r="CZ472" s="293"/>
      <c r="DA472" s="293"/>
      <c r="DB472" s="293"/>
      <c r="DC472" s="293"/>
      <c r="DD472" s="171" t="b">
        <f t="shared" si="27"/>
        <v>1</v>
      </c>
    </row>
    <row r="473" spans="13:108" x14ac:dyDescent="0.25">
      <c r="M473" s="293"/>
      <c r="N473" s="293"/>
      <c r="O473" s="293"/>
      <c r="P473" s="293"/>
      <c r="Q473" s="293"/>
      <c r="R473" s="293"/>
      <c r="S473" s="293"/>
      <c r="T473" s="293"/>
      <c r="U473" s="293"/>
      <c r="V473" s="293"/>
      <c r="W473" s="293"/>
      <c r="X473" s="293"/>
      <c r="Y473" s="293"/>
      <c r="Z473" s="293"/>
      <c r="AA473" s="293"/>
      <c r="AB473" s="293"/>
      <c r="AC473" s="293"/>
      <c r="AD473" s="293"/>
      <c r="AE473" s="293"/>
      <c r="AF473" s="293"/>
      <c r="AG473" s="293"/>
      <c r="AH473" s="293"/>
      <c r="AI473" s="293"/>
      <c r="AJ473" s="293"/>
      <c r="AK473" s="293"/>
      <c r="AL473" s="293"/>
      <c r="AM473" s="293"/>
      <c r="AN473" s="293"/>
      <c r="AO473" s="293"/>
      <c r="AP473" s="293"/>
      <c r="AQ473" s="293"/>
      <c r="AR473" s="293"/>
      <c r="AS473" s="293"/>
      <c r="AT473" s="293"/>
      <c r="AU473" s="293"/>
      <c r="AV473" s="293"/>
      <c r="AW473" s="293"/>
      <c r="AX473" s="293"/>
      <c r="AY473" s="293"/>
      <c r="AZ473" s="293"/>
      <c r="BA473" s="293"/>
      <c r="BB473" s="293"/>
      <c r="BC473" s="293"/>
      <c r="BD473" s="293"/>
      <c r="BE473" s="293"/>
      <c r="BF473" s="293"/>
      <c r="BG473" s="293"/>
      <c r="BH473" s="293"/>
      <c r="BI473" s="293"/>
      <c r="BJ473" s="293"/>
      <c r="BK473" s="293"/>
      <c r="BL473" s="293"/>
      <c r="BM473" s="293"/>
      <c r="BN473" s="293"/>
      <c r="BO473" s="293"/>
      <c r="BP473" s="293"/>
      <c r="BQ473" s="293"/>
      <c r="BR473" s="293"/>
      <c r="BS473" s="293"/>
      <c r="BT473" s="293"/>
      <c r="BU473" s="293"/>
      <c r="BV473" s="293"/>
      <c r="BW473" s="293"/>
      <c r="BX473" s="293"/>
      <c r="BY473" s="293"/>
      <c r="BZ473" s="293"/>
      <c r="CA473" s="293"/>
      <c r="CB473" s="293"/>
      <c r="CC473" s="293"/>
      <c r="CD473" s="293"/>
      <c r="CE473" s="293"/>
      <c r="CF473" s="293"/>
      <c r="CG473" s="293"/>
      <c r="CH473" s="293"/>
      <c r="CI473" s="293"/>
      <c r="CJ473" s="293"/>
      <c r="CK473" s="293"/>
      <c r="CL473" s="293"/>
      <c r="CM473" s="293"/>
      <c r="CN473" s="293"/>
      <c r="CO473" s="293"/>
      <c r="CP473" s="293"/>
      <c r="CQ473" s="293"/>
      <c r="CR473" s="293"/>
      <c r="CS473" s="293"/>
      <c r="CT473" s="293"/>
      <c r="CU473" s="293"/>
      <c r="CV473" s="293"/>
      <c r="CW473" s="293"/>
      <c r="CX473" s="293"/>
      <c r="CY473" s="293"/>
      <c r="CZ473" s="293"/>
      <c r="DA473" s="293"/>
      <c r="DB473" s="293"/>
      <c r="DC473" s="293"/>
      <c r="DD473" s="171" t="b">
        <f t="shared" si="27"/>
        <v>1</v>
      </c>
    </row>
    <row r="474" spans="13:108" x14ac:dyDescent="0.25">
      <c r="M474" s="293"/>
      <c r="N474" s="293"/>
      <c r="O474" s="293"/>
      <c r="P474" s="293"/>
      <c r="Q474" s="293"/>
      <c r="R474" s="293"/>
      <c r="S474" s="293"/>
      <c r="T474" s="293"/>
      <c r="U474" s="293"/>
      <c r="V474" s="293"/>
      <c r="W474" s="293"/>
      <c r="X474" s="293"/>
      <c r="Y474" s="293"/>
      <c r="Z474" s="293"/>
      <c r="AA474" s="293"/>
      <c r="AB474" s="293"/>
      <c r="AC474" s="293"/>
      <c r="AD474" s="293"/>
      <c r="AE474" s="293"/>
      <c r="AF474" s="293"/>
      <c r="AG474" s="293"/>
      <c r="AH474" s="293"/>
      <c r="AI474" s="293"/>
      <c r="AJ474" s="293"/>
      <c r="AK474" s="293"/>
      <c r="AL474" s="293"/>
      <c r="AM474" s="293"/>
      <c r="AN474" s="293"/>
      <c r="AO474" s="293"/>
      <c r="AP474" s="293"/>
      <c r="AQ474" s="293"/>
      <c r="AR474" s="293"/>
      <c r="AS474" s="293"/>
      <c r="AT474" s="293"/>
      <c r="AU474" s="293"/>
      <c r="AV474" s="293"/>
      <c r="AW474" s="293"/>
      <c r="AX474" s="293"/>
      <c r="AY474" s="293"/>
      <c r="AZ474" s="293"/>
      <c r="BA474" s="293"/>
      <c r="BB474" s="293"/>
      <c r="BC474" s="293"/>
      <c r="BD474" s="293"/>
      <c r="BE474" s="293"/>
      <c r="BF474" s="293"/>
      <c r="BG474" s="293"/>
      <c r="BH474" s="293"/>
      <c r="BI474" s="293"/>
      <c r="BJ474" s="293"/>
      <c r="BK474" s="293"/>
      <c r="BL474" s="293"/>
      <c r="BM474" s="293"/>
      <c r="BN474" s="293"/>
      <c r="BO474" s="293"/>
      <c r="BP474" s="293"/>
      <c r="BQ474" s="293"/>
      <c r="BR474" s="293"/>
      <c r="BS474" s="293"/>
      <c r="BT474" s="293"/>
      <c r="BU474" s="293"/>
      <c r="BV474" s="293"/>
      <c r="BW474" s="293"/>
      <c r="BX474" s="293"/>
      <c r="BY474" s="293"/>
      <c r="BZ474" s="293"/>
      <c r="CA474" s="293"/>
      <c r="CB474" s="293"/>
      <c r="CC474" s="293"/>
      <c r="CD474" s="293"/>
      <c r="CE474" s="293"/>
      <c r="CF474" s="293"/>
      <c r="CG474" s="293"/>
      <c r="CH474" s="293"/>
      <c r="CI474" s="293"/>
      <c r="CJ474" s="293"/>
      <c r="CK474" s="293"/>
      <c r="CL474" s="293"/>
      <c r="CM474" s="293"/>
      <c r="CN474" s="293"/>
      <c r="CO474" s="293"/>
      <c r="CP474" s="293"/>
      <c r="CQ474" s="293"/>
      <c r="CR474" s="293"/>
      <c r="CS474" s="293"/>
      <c r="CT474" s="293"/>
      <c r="CU474" s="293"/>
      <c r="CV474" s="293"/>
      <c r="CW474" s="293"/>
      <c r="CX474" s="293"/>
      <c r="CY474" s="293"/>
      <c r="CZ474" s="293"/>
      <c r="DA474" s="293"/>
      <c r="DB474" s="293"/>
      <c r="DC474" s="293"/>
      <c r="DD474" s="171" t="b">
        <f t="shared" si="27"/>
        <v>1</v>
      </c>
    </row>
    <row r="475" spans="13:108" x14ac:dyDescent="0.25">
      <c r="M475" s="293"/>
      <c r="N475" s="293"/>
      <c r="O475" s="293"/>
      <c r="P475" s="293"/>
      <c r="Q475" s="293"/>
      <c r="R475" s="293"/>
      <c r="S475" s="293"/>
      <c r="T475" s="293"/>
      <c r="U475" s="293"/>
      <c r="V475" s="293"/>
      <c r="W475" s="293"/>
      <c r="X475" s="293"/>
      <c r="Y475" s="293"/>
      <c r="Z475" s="293"/>
      <c r="AA475" s="293"/>
      <c r="AB475" s="293"/>
      <c r="AC475" s="293"/>
      <c r="AD475" s="293"/>
      <c r="AE475" s="293"/>
      <c r="AF475" s="293"/>
      <c r="AG475" s="293"/>
      <c r="AH475" s="293"/>
      <c r="AI475" s="293"/>
      <c r="AJ475" s="293"/>
      <c r="AK475" s="293"/>
      <c r="AL475" s="293"/>
      <c r="AM475" s="293"/>
      <c r="AN475" s="293"/>
      <c r="AO475" s="293"/>
      <c r="AP475" s="293"/>
      <c r="AQ475" s="293"/>
      <c r="AR475" s="293"/>
      <c r="AS475" s="293"/>
      <c r="AT475" s="293"/>
      <c r="AU475" s="293"/>
      <c r="AV475" s="293"/>
      <c r="AW475" s="293"/>
      <c r="AX475" s="293"/>
      <c r="AY475" s="293"/>
      <c r="AZ475" s="293"/>
      <c r="BA475" s="293"/>
      <c r="BB475" s="293"/>
      <c r="BC475" s="293"/>
      <c r="BD475" s="293"/>
      <c r="BE475" s="293"/>
      <c r="BF475" s="293"/>
      <c r="BG475" s="293"/>
      <c r="BH475" s="293"/>
      <c r="BI475" s="293"/>
      <c r="BJ475" s="293"/>
      <c r="BK475" s="293"/>
      <c r="BL475" s="293"/>
      <c r="BM475" s="293"/>
      <c r="BN475" s="293"/>
      <c r="BO475" s="293"/>
      <c r="BP475" s="293"/>
      <c r="BQ475" s="293"/>
      <c r="BR475" s="293"/>
      <c r="BS475" s="293"/>
      <c r="BT475" s="293"/>
      <c r="BU475" s="293"/>
      <c r="BV475" s="293"/>
      <c r="BW475" s="293"/>
      <c r="BX475" s="293"/>
      <c r="BY475" s="293"/>
      <c r="BZ475" s="293"/>
      <c r="CA475" s="293"/>
      <c r="CB475" s="293"/>
      <c r="CC475" s="293"/>
      <c r="CD475" s="293"/>
      <c r="CE475" s="293"/>
      <c r="CF475" s="293"/>
      <c r="CG475" s="293"/>
      <c r="CH475" s="293"/>
      <c r="CI475" s="293"/>
      <c r="CJ475" s="293"/>
      <c r="CK475" s="293"/>
      <c r="CL475" s="293"/>
      <c r="CM475" s="293"/>
      <c r="CN475" s="293"/>
      <c r="CO475" s="293"/>
      <c r="CP475" s="293"/>
      <c r="CQ475" s="293"/>
      <c r="CR475" s="293"/>
      <c r="CS475" s="293"/>
      <c r="CT475" s="293"/>
      <c r="CU475" s="293"/>
      <c r="CV475" s="293"/>
      <c r="CW475" s="293"/>
      <c r="CX475" s="293"/>
      <c r="CY475" s="293"/>
      <c r="CZ475" s="293"/>
      <c r="DA475" s="293"/>
      <c r="DB475" s="293"/>
      <c r="DC475" s="293"/>
      <c r="DD475" s="171" t="b">
        <f t="shared" si="27"/>
        <v>1</v>
      </c>
    </row>
    <row r="476" spans="13:108" x14ac:dyDescent="0.25">
      <c r="M476" s="293"/>
      <c r="N476" s="293"/>
      <c r="O476" s="293"/>
      <c r="P476" s="293"/>
      <c r="Q476" s="293"/>
      <c r="R476" s="293"/>
      <c r="S476" s="293"/>
      <c r="T476" s="293"/>
      <c r="U476" s="293"/>
      <c r="V476" s="293"/>
      <c r="W476" s="293"/>
      <c r="X476" s="293"/>
      <c r="Y476" s="293"/>
      <c r="Z476" s="293"/>
      <c r="AA476" s="293"/>
      <c r="AB476" s="293"/>
      <c r="AC476" s="293"/>
      <c r="AD476" s="293"/>
      <c r="AE476" s="293"/>
      <c r="AF476" s="293"/>
      <c r="AG476" s="293"/>
      <c r="AH476" s="293"/>
      <c r="AI476" s="293"/>
      <c r="AJ476" s="293"/>
      <c r="AK476" s="293"/>
      <c r="AL476" s="293"/>
      <c r="AM476" s="293"/>
      <c r="AN476" s="293"/>
      <c r="AO476" s="293"/>
      <c r="AP476" s="293"/>
      <c r="AQ476" s="293"/>
      <c r="AR476" s="293"/>
      <c r="AS476" s="293"/>
      <c r="AT476" s="293"/>
      <c r="AU476" s="293"/>
      <c r="AV476" s="293"/>
      <c r="AW476" s="293"/>
      <c r="AX476" s="293"/>
      <c r="AY476" s="293"/>
      <c r="AZ476" s="293"/>
      <c r="BA476" s="293"/>
      <c r="BB476" s="293"/>
      <c r="BC476" s="293"/>
      <c r="BD476" s="293"/>
      <c r="BE476" s="293"/>
      <c r="BF476" s="293"/>
      <c r="BG476" s="293"/>
      <c r="BH476" s="293"/>
      <c r="BI476" s="293"/>
      <c r="BJ476" s="293"/>
      <c r="BK476" s="293"/>
      <c r="BL476" s="293"/>
      <c r="BM476" s="293"/>
      <c r="BN476" s="293"/>
      <c r="BO476" s="293"/>
      <c r="BP476" s="293"/>
      <c r="BQ476" s="293"/>
      <c r="BR476" s="293"/>
      <c r="BS476" s="293"/>
      <c r="BT476" s="293"/>
      <c r="BU476" s="293"/>
      <c r="BV476" s="293"/>
      <c r="BW476" s="293"/>
      <c r="BX476" s="293"/>
      <c r="BY476" s="293"/>
      <c r="BZ476" s="293"/>
      <c r="CA476" s="293"/>
      <c r="CB476" s="293"/>
      <c r="CC476" s="293"/>
      <c r="CD476" s="293"/>
      <c r="CE476" s="293"/>
      <c r="CF476" s="293"/>
      <c r="CG476" s="293"/>
      <c r="CH476" s="293"/>
      <c r="CI476" s="293"/>
      <c r="CJ476" s="293"/>
      <c r="CK476" s="293"/>
      <c r="CL476" s="293"/>
      <c r="CM476" s="293"/>
      <c r="CN476" s="293"/>
      <c r="CO476" s="293"/>
      <c r="CP476" s="293"/>
      <c r="CQ476" s="293"/>
      <c r="CR476" s="293"/>
      <c r="CS476" s="293"/>
      <c r="CT476" s="293"/>
      <c r="CU476" s="293"/>
      <c r="CV476" s="293"/>
      <c r="CW476" s="293"/>
      <c r="CX476" s="293"/>
      <c r="CY476" s="293"/>
      <c r="CZ476" s="293"/>
      <c r="DA476" s="293"/>
      <c r="DB476" s="293"/>
      <c r="DC476" s="293"/>
      <c r="DD476" s="171" t="b">
        <f t="shared" si="27"/>
        <v>1</v>
      </c>
    </row>
    <row r="477" spans="13:108" x14ac:dyDescent="0.25">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293"/>
      <c r="CD477" s="293"/>
      <c r="CE477" s="293"/>
      <c r="CF477" s="293"/>
      <c r="CG477" s="293"/>
      <c r="CH477" s="293"/>
      <c r="CI477" s="293"/>
      <c r="CJ477" s="293"/>
      <c r="CK477" s="293"/>
      <c r="CL477" s="293"/>
      <c r="CM477" s="293"/>
      <c r="CN477" s="293"/>
      <c r="CO477" s="293"/>
      <c r="CP477" s="293"/>
      <c r="CQ477" s="293"/>
      <c r="CR477" s="293"/>
      <c r="CS477" s="293"/>
      <c r="CT477" s="293"/>
      <c r="CU477" s="293"/>
      <c r="CV477" s="293"/>
      <c r="CW477" s="293"/>
      <c r="CX477" s="293"/>
      <c r="CY477" s="293"/>
      <c r="CZ477" s="293"/>
      <c r="DA477" s="293"/>
      <c r="DB477" s="293"/>
      <c r="DC477" s="293"/>
      <c r="DD477" s="171" t="b">
        <f t="shared" si="27"/>
        <v>1</v>
      </c>
    </row>
    <row r="478" spans="13:108" x14ac:dyDescent="0.25">
      <c r="M478" s="293"/>
      <c r="N478" s="293"/>
      <c r="O478" s="293"/>
      <c r="P478" s="293"/>
      <c r="Q478" s="293"/>
      <c r="R478" s="293"/>
      <c r="S478" s="293"/>
      <c r="T478" s="293"/>
      <c r="U478" s="293"/>
      <c r="V478" s="293"/>
      <c r="W478" s="293"/>
      <c r="X478" s="293"/>
      <c r="Y478" s="293"/>
      <c r="Z478" s="293"/>
      <c r="AA478" s="293"/>
      <c r="AB478" s="293"/>
      <c r="AC478" s="293"/>
      <c r="AD478" s="293"/>
      <c r="AE478" s="293"/>
      <c r="AF478" s="293"/>
      <c r="AG478" s="293"/>
      <c r="AH478" s="293"/>
      <c r="AI478" s="293"/>
      <c r="AJ478" s="293"/>
      <c r="AK478" s="293"/>
      <c r="AL478" s="293"/>
      <c r="AM478" s="293"/>
      <c r="AN478" s="293"/>
      <c r="AO478" s="293"/>
      <c r="AP478" s="293"/>
      <c r="AQ478" s="293"/>
      <c r="AR478" s="293"/>
      <c r="AS478" s="293"/>
      <c r="AT478" s="293"/>
      <c r="AU478" s="293"/>
      <c r="AV478" s="293"/>
      <c r="AW478" s="293"/>
      <c r="AX478" s="293"/>
      <c r="AY478" s="293"/>
      <c r="AZ478" s="293"/>
      <c r="BA478" s="293"/>
      <c r="BB478" s="293"/>
      <c r="BC478" s="293"/>
      <c r="BD478" s="293"/>
      <c r="BE478" s="293"/>
      <c r="BF478" s="293"/>
      <c r="BG478" s="293"/>
      <c r="BH478" s="293"/>
      <c r="BI478" s="293"/>
      <c r="BJ478" s="293"/>
      <c r="BK478" s="293"/>
      <c r="BL478" s="293"/>
      <c r="BM478" s="293"/>
      <c r="BN478" s="293"/>
      <c r="BO478" s="293"/>
      <c r="BP478" s="293"/>
      <c r="BQ478" s="293"/>
      <c r="BR478" s="293"/>
      <c r="BS478" s="293"/>
      <c r="BT478" s="293"/>
      <c r="BU478" s="293"/>
      <c r="BV478" s="293"/>
      <c r="BW478" s="293"/>
      <c r="BX478" s="293"/>
      <c r="BY478" s="293"/>
      <c r="BZ478" s="293"/>
      <c r="CA478" s="293"/>
      <c r="CB478" s="293"/>
      <c r="CC478" s="293"/>
      <c r="CD478" s="293"/>
      <c r="CE478" s="293"/>
      <c r="CF478" s="293"/>
      <c r="CG478" s="293"/>
      <c r="CH478" s="293"/>
      <c r="CI478" s="293"/>
      <c r="CJ478" s="293"/>
      <c r="CK478" s="293"/>
      <c r="CL478" s="293"/>
      <c r="CM478" s="293"/>
      <c r="CN478" s="293"/>
      <c r="CO478" s="293"/>
      <c r="CP478" s="293"/>
      <c r="CQ478" s="293"/>
      <c r="CR478" s="293"/>
      <c r="CS478" s="293"/>
      <c r="CT478" s="293"/>
      <c r="CU478" s="293"/>
      <c r="CV478" s="293"/>
      <c r="CW478" s="293"/>
      <c r="CX478" s="293"/>
      <c r="CY478" s="293"/>
      <c r="CZ478" s="293"/>
      <c r="DA478" s="293"/>
      <c r="DB478" s="293"/>
      <c r="DC478" s="293"/>
      <c r="DD478" s="171" t="b">
        <f t="shared" si="27"/>
        <v>1</v>
      </c>
    </row>
    <row r="479" spans="13:108" x14ac:dyDescent="0.25">
      <c r="M479" s="293"/>
      <c r="N479" s="293"/>
      <c r="O479" s="293"/>
      <c r="P479" s="293"/>
      <c r="Q479" s="293"/>
      <c r="R479" s="293"/>
      <c r="S479" s="293"/>
      <c r="T479" s="293"/>
      <c r="U479" s="293"/>
      <c r="V479" s="293"/>
      <c r="W479" s="293"/>
      <c r="X479" s="293"/>
      <c r="Y479" s="293"/>
      <c r="Z479" s="293"/>
      <c r="AA479" s="293"/>
      <c r="AB479" s="293"/>
      <c r="AC479" s="293"/>
      <c r="AD479" s="293"/>
      <c r="AE479" s="293"/>
      <c r="AF479" s="293"/>
      <c r="AG479" s="293"/>
      <c r="AH479" s="293"/>
      <c r="AI479" s="293"/>
      <c r="AJ479" s="293"/>
      <c r="AK479" s="293"/>
      <c r="AL479" s="293"/>
      <c r="AM479" s="293"/>
      <c r="AN479" s="293"/>
      <c r="AO479" s="293"/>
      <c r="AP479" s="293"/>
      <c r="AQ479" s="293"/>
      <c r="AR479" s="293"/>
      <c r="AS479" s="293"/>
      <c r="AT479" s="293"/>
      <c r="AU479" s="293"/>
      <c r="AV479" s="293"/>
      <c r="AW479" s="293"/>
      <c r="AX479" s="293"/>
      <c r="AY479" s="293"/>
      <c r="AZ479" s="293"/>
      <c r="BA479" s="293"/>
      <c r="BB479" s="293"/>
      <c r="BC479" s="293"/>
      <c r="BD479" s="293"/>
      <c r="BE479" s="293"/>
      <c r="BF479" s="293"/>
      <c r="BG479" s="293"/>
      <c r="BH479" s="293"/>
      <c r="BI479" s="293"/>
      <c r="BJ479" s="293"/>
      <c r="BK479" s="293"/>
      <c r="BL479" s="293"/>
      <c r="BM479" s="293"/>
      <c r="BN479" s="293"/>
      <c r="BO479" s="293"/>
      <c r="BP479" s="293"/>
      <c r="BQ479" s="293"/>
      <c r="BR479" s="293"/>
      <c r="BS479" s="293"/>
      <c r="BT479" s="293"/>
      <c r="BU479" s="293"/>
      <c r="BV479" s="293"/>
      <c r="BW479" s="293"/>
      <c r="BX479" s="293"/>
      <c r="BY479" s="293"/>
      <c r="BZ479" s="293"/>
      <c r="CA479" s="293"/>
      <c r="CB479" s="293"/>
      <c r="CC479" s="293"/>
      <c r="CD479" s="293"/>
      <c r="CE479" s="293"/>
      <c r="CF479" s="293"/>
      <c r="CG479" s="293"/>
      <c r="CH479" s="293"/>
      <c r="CI479" s="293"/>
      <c r="CJ479" s="293"/>
      <c r="CK479" s="293"/>
      <c r="CL479" s="293"/>
      <c r="CM479" s="293"/>
      <c r="CN479" s="293"/>
      <c r="CO479" s="293"/>
      <c r="CP479" s="293"/>
      <c r="CQ479" s="293"/>
      <c r="CR479" s="293"/>
      <c r="CS479" s="293"/>
      <c r="CT479" s="293"/>
      <c r="CU479" s="293"/>
      <c r="CV479" s="293"/>
      <c r="CW479" s="293"/>
      <c r="CX479" s="293"/>
      <c r="CY479" s="293"/>
      <c r="CZ479" s="293"/>
      <c r="DA479" s="293"/>
      <c r="DB479" s="293"/>
      <c r="DC479" s="293"/>
      <c r="DD479" s="171" t="b">
        <f t="shared" si="27"/>
        <v>1</v>
      </c>
    </row>
    <row r="480" spans="13:108" x14ac:dyDescent="0.25">
      <c r="M480" s="293"/>
      <c r="N480" s="293"/>
      <c r="O480" s="293"/>
      <c r="P480" s="293"/>
      <c r="Q480" s="293"/>
      <c r="R480" s="293"/>
      <c r="S480" s="293"/>
      <c r="T480" s="293"/>
      <c r="U480" s="293"/>
      <c r="V480" s="293"/>
      <c r="W480" s="293"/>
      <c r="X480" s="293"/>
      <c r="Y480" s="293"/>
      <c r="Z480" s="293"/>
      <c r="AA480" s="293"/>
      <c r="AB480" s="293"/>
      <c r="AC480" s="293"/>
      <c r="AD480" s="293"/>
      <c r="AE480" s="293"/>
      <c r="AF480" s="293"/>
      <c r="AG480" s="293"/>
      <c r="AH480" s="293"/>
      <c r="AI480" s="293"/>
      <c r="AJ480" s="293"/>
      <c r="AK480" s="293"/>
      <c r="AL480" s="293"/>
      <c r="AM480" s="293"/>
      <c r="AN480" s="293"/>
      <c r="AO480" s="293"/>
      <c r="AP480" s="293"/>
      <c r="AQ480" s="293"/>
      <c r="AR480" s="293"/>
      <c r="AS480" s="293"/>
      <c r="AT480" s="293"/>
      <c r="AU480" s="293"/>
      <c r="AV480" s="293"/>
      <c r="AW480" s="293"/>
      <c r="AX480" s="293"/>
      <c r="AY480" s="293"/>
      <c r="AZ480" s="293"/>
      <c r="BA480" s="293"/>
      <c r="BB480" s="293"/>
      <c r="BC480" s="293"/>
      <c r="BD480" s="293"/>
      <c r="BE480" s="293"/>
      <c r="BF480" s="293"/>
      <c r="BG480" s="293"/>
      <c r="BH480" s="293"/>
      <c r="BI480" s="293"/>
      <c r="BJ480" s="293"/>
      <c r="BK480" s="293"/>
      <c r="BL480" s="293"/>
      <c r="BM480" s="293"/>
      <c r="BN480" s="293"/>
      <c r="BO480" s="293"/>
      <c r="BP480" s="293"/>
      <c r="BQ480" s="293"/>
      <c r="BR480" s="293"/>
      <c r="BS480" s="293"/>
      <c r="BT480" s="293"/>
      <c r="BU480" s="293"/>
      <c r="BV480" s="293"/>
      <c r="BW480" s="293"/>
      <c r="BX480" s="293"/>
      <c r="BY480" s="293"/>
      <c r="BZ480" s="293"/>
      <c r="CA480" s="293"/>
      <c r="CB480" s="293"/>
      <c r="CC480" s="293"/>
      <c r="CD480" s="293"/>
      <c r="CE480" s="293"/>
      <c r="CF480" s="293"/>
      <c r="CG480" s="293"/>
      <c r="CH480" s="293"/>
      <c r="CI480" s="293"/>
      <c r="CJ480" s="293"/>
      <c r="CK480" s="293"/>
      <c r="CL480" s="293"/>
      <c r="CM480" s="293"/>
      <c r="CN480" s="293"/>
      <c r="CO480" s="293"/>
      <c r="CP480" s="293"/>
      <c r="CQ480" s="293"/>
      <c r="CR480" s="293"/>
      <c r="CS480" s="293"/>
      <c r="CT480" s="293"/>
      <c r="CU480" s="293"/>
      <c r="CV480" s="293"/>
      <c r="CW480" s="293"/>
      <c r="CX480" s="293"/>
      <c r="CY480" s="293"/>
      <c r="CZ480" s="293"/>
      <c r="DA480" s="293"/>
      <c r="DB480" s="293"/>
      <c r="DC480" s="293"/>
      <c r="DD480" s="171" t="b">
        <f t="shared" si="27"/>
        <v>1</v>
      </c>
    </row>
    <row r="481" spans="13:108" x14ac:dyDescent="0.25">
      <c r="M481" s="293"/>
      <c r="N481" s="293"/>
      <c r="O481" s="293"/>
      <c r="P481" s="293"/>
      <c r="Q481" s="293"/>
      <c r="R481" s="293"/>
      <c r="S481" s="293"/>
      <c r="T481" s="293"/>
      <c r="U481" s="293"/>
      <c r="V481" s="293"/>
      <c r="W481" s="293"/>
      <c r="X481" s="293"/>
      <c r="Y481" s="293"/>
      <c r="Z481" s="293"/>
      <c r="AA481" s="293"/>
      <c r="AB481" s="293"/>
      <c r="AC481" s="293"/>
      <c r="AD481" s="293"/>
      <c r="AE481" s="293"/>
      <c r="AF481" s="293"/>
      <c r="AG481" s="293"/>
      <c r="AH481" s="293"/>
      <c r="AI481" s="293"/>
      <c r="AJ481" s="293"/>
      <c r="AK481" s="293"/>
      <c r="AL481" s="293"/>
      <c r="AM481" s="293"/>
      <c r="AN481" s="293"/>
      <c r="AO481" s="293"/>
      <c r="AP481" s="293"/>
      <c r="AQ481" s="293"/>
      <c r="AR481" s="293"/>
      <c r="AS481" s="293"/>
      <c r="AT481" s="293"/>
      <c r="AU481" s="293"/>
      <c r="AV481" s="293"/>
      <c r="AW481" s="293"/>
      <c r="AX481" s="293"/>
      <c r="AY481" s="293"/>
      <c r="AZ481" s="293"/>
      <c r="BA481" s="293"/>
      <c r="BB481" s="293"/>
      <c r="BC481" s="293"/>
      <c r="BD481" s="293"/>
      <c r="BE481" s="293"/>
      <c r="BF481" s="293"/>
      <c r="BG481" s="293"/>
      <c r="BH481" s="293"/>
      <c r="BI481" s="293"/>
      <c r="BJ481" s="293"/>
      <c r="BK481" s="293"/>
      <c r="BL481" s="293"/>
      <c r="BM481" s="293"/>
      <c r="BN481" s="293"/>
      <c r="BO481" s="293"/>
      <c r="BP481" s="293"/>
      <c r="BQ481" s="293"/>
      <c r="BR481" s="293"/>
      <c r="BS481" s="293"/>
      <c r="BT481" s="293"/>
      <c r="BU481" s="293"/>
      <c r="BV481" s="293"/>
      <c r="BW481" s="293"/>
      <c r="BX481" s="293"/>
      <c r="BY481" s="293"/>
      <c r="BZ481" s="293"/>
      <c r="CA481" s="293"/>
      <c r="CB481" s="293"/>
      <c r="CC481" s="293"/>
      <c r="CD481" s="293"/>
      <c r="CE481" s="293"/>
      <c r="CF481" s="293"/>
      <c r="CG481" s="293"/>
      <c r="CH481" s="293"/>
      <c r="CI481" s="293"/>
      <c r="CJ481" s="293"/>
      <c r="CK481" s="293"/>
      <c r="CL481" s="293"/>
      <c r="CM481" s="293"/>
      <c r="CN481" s="293"/>
      <c r="CO481" s="293"/>
      <c r="CP481" s="293"/>
      <c r="CQ481" s="293"/>
      <c r="CR481" s="293"/>
      <c r="CS481" s="293"/>
      <c r="CT481" s="293"/>
      <c r="CU481" s="293"/>
      <c r="CV481" s="293"/>
      <c r="CW481" s="293"/>
      <c r="CX481" s="293"/>
      <c r="CY481" s="293"/>
      <c r="CZ481" s="293"/>
      <c r="DA481" s="293"/>
      <c r="DB481" s="293"/>
      <c r="DC481" s="293"/>
      <c r="DD481" s="171" t="b">
        <f t="shared" si="27"/>
        <v>1</v>
      </c>
    </row>
    <row r="482" spans="13:108" x14ac:dyDescent="0.25">
      <c r="M482" s="293"/>
      <c r="N482" s="293"/>
      <c r="O482" s="293"/>
      <c r="P482" s="293"/>
      <c r="Q482" s="293"/>
      <c r="R482" s="293"/>
      <c r="S482" s="293"/>
      <c r="T482" s="293"/>
      <c r="U482" s="293"/>
      <c r="V482" s="293"/>
      <c r="W482" s="293"/>
      <c r="X482" s="293"/>
      <c r="Y482" s="293"/>
      <c r="Z482" s="293"/>
      <c r="AA482" s="293"/>
      <c r="AB482" s="293"/>
      <c r="AC482" s="293"/>
      <c r="AD482" s="293"/>
      <c r="AE482" s="293"/>
      <c r="AF482" s="293"/>
      <c r="AG482" s="293"/>
      <c r="AH482" s="293"/>
      <c r="AI482" s="293"/>
      <c r="AJ482" s="293"/>
      <c r="AK482" s="293"/>
      <c r="AL482" s="293"/>
      <c r="AM482" s="293"/>
      <c r="AN482" s="293"/>
      <c r="AO482" s="293"/>
      <c r="AP482" s="293"/>
      <c r="AQ482" s="293"/>
      <c r="AR482" s="293"/>
      <c r="AS482" s="293"/>
      <c r="AT482" s="293"/>
      <c r="AU482" s="293"/>
      <c r="AV482" s="293"/>
      <c r="AW482" s="293"/>
      <c r="AX482" s="293"/>
      <c r="AY482" s="293"/>
      <c r="AZ482" s="293"/>
      <c r="BA482" s="293"/>
      <c r="BB482" s="293"/>
      <c r="BC482" s="293"/>
      <c r="BD482" s="293"/>
      <c r="BE482" s="293"/>
      <c r="BF482" s="293"/>
      <c r="BG482" s="293"/>
      <c r="BH482" s="293"/>
      <c r="BI482" s="293"/>
      <c r="BJ482" s="293"/>
      <c r="BK482" s="293"/>
      <c r="BL482" s="293"/>
      <c r="BM482" s="293"/>
      <c r="BN482" s="293"/>
      <c r="BO482" s="293"/>
      <c r="BP482" s="293"/>
      <c r="BQ482" s="293"/>
      <c r="BR482" s="293"/>
      <c r="BS482" s="293"/>
      <c r="BT482" s="293"/>
      <c r="BU482" s="293"/>
      <c r="BV482" s="293"/>
      <c r="BW482" s="293"/>
      <c r="BX482" s="293"/>
      <c r="BY482" s="293"/>
      <c r="BZ482" s="293"/>
      <c r="CA482" s="293"/>
      <c r="CB482" s="293"/>
      <c r="CC482" s="293"/>
      <c r="CD482" s="293"/>
      <c r="CE482" s="293"/>
      <c r="CF482" s="293"/>
      <c r="CG482" s="293"/>
      <c r="CH482" s="293"/>
      <c r="CI482" s="293"/>
      <c r="CJ482" s="293"/>
      <c r="CK482" s="293"/>
      <c r="CL482" s="293"/>
      <c r="CM482" s="293"/>
      <c r="CN482" s="293"/>
      <c r="CO482" s="293"/>
      <c r="CP482" s="293"/>
      <c r="CQ482" s="293"/>
      <c r="CR482" s="293"/>
      <c r="CS482" s="293"/>
      <c r="CT482" s="293"/>
      <c r="CU482" s="293"/>
      <c r="CV482" s="293"/>
      <c r="CW482" s="293"/>
      <c r="CX482" s="293"/>
      <c r="CY482" s="293"/>
      <c r="CZ482" s="293"/>
      <c r="DA482" s="293"/>
      <c r="DB482" s="293"/>
      <c r="DC482" s="293"/>
      <c r="DD482" s="171" t="b">
        <f t="shared" si="27"/>
        <v>1</v>
      </c>
    </row>
    <row r="483" spans="13:108" x14ac:dyDescent="0.25">
      <c r="M483" s="293"/>
      <c r="N483" s="293"/>
      <c r="O483" s="293"/>
      <c r="P483" s="293"/>
      <c r="Q483" s="293"/>
      <c r="R483" s="293"/>
      <c r="S483" s="293"/>
      <c r="T483" s="293"/>
      <c r="U483" s="293"/>
      <c r="V483" s="293"/>
      <c r="W483" s="293"/>
      <c r="X483" s="293"/>
      <c r="Y483" s="293"/>
      <c r="Z483" s="293"/>
      <c r="AA483" s="293"/>
      <c r="AB483" s="293"/>
      <c r="AC483" s="293"/>
      <c r="AD483" s="293"/>
      <c r="AE483" s="293"/>
      <c r="AF483" s="293"/>
      <c r="AG483" s="293"/>
      <c r="AH483" s="293"/>
      <c r="AI483" s="293"/>
      <c r="AJ483" s="293"/>
      <c r="AK483" s="293"/>
      <c r="AL483" s="293"/>
      <c r="AM483" s="293"/>
      <c r="AN483" s="293"/>
      <c r="AO483" s="293"/>
      <c r="AP483" s="293"/>
      <c r="AQ483" s="293"/>
      <c r="AR483" s="293"/>
      <c r="AS483" s="293"/>
      <c r="AT483" s="293"/>
      <c r="AU483" s="293"/>
      <c r="AV483" s="293"/>
      <c r="AW483" s="293"/>
      <c r="AX483" s="293"/>
      <c r="AY483" s="293"/>
      <c r="AZ483" s="293"/>
      <c r="BA483" s="293"/>
      <c r="BB483" s="293"/>
      <c r="BC483" s="293"/>
      <c r="BD483" s="293"/>
      <c r="BE483" s="293"/>
      <c r="BF483" s="293"/>
      <c r="BG483" s="293"/>
      <c r="BH483" s="293"/>
      <c r="BI483" s="293"/>
      <c r="BJ483" s="293"/>
      <c r="BK483" s="293"/>
      <c r="BL483" s="293"/>
      <c r="BM483" s="293"/>
      <c r="BN483" s="293"/>
      <c r="BO483" s="293"/>
      <c r="BP483" s="293"/>
      <c r="BQ483" s="293"/>
      <c r="BR483" s="293"/>
      <c r="BS483" s="293"/>
      <c r="BT483" s="293"/>
      <c r="BU483" s="293"/>
      <c r="BV483" s="293"/>
      <c r="BW483" s="293"/>
      <c r="BX483" s="293"/>
      <c r="BY483" s="293"/>
      <c r="BZ483" s="293"/>
      <c r="CA483" s="293"/>
      <c r="CB483" s="293"/>
      <c r="CC483" s="293"/>
      <c r="CD483" s="293"/>
      <c r="CE483" s="293"/>
      <c r="CF483" s="293"/>
      <c r="CG483" s="293"/>
      <c r="CH483" s="293"/>
      <c r="CI483" s="293"/>
      <c r="CJ483" s="293"/>
      <c r="CK483" s="293"/>
      <c r="CL483" s="293"/>
      <c r="CM483" s="293"/>
      <c r="CN483" s="293"/>
      <c r="CO483" s="293"/>
      <c r="CP483" s="293"/>
      <c r="CQ483" s="293"/>
      <c r="CR483" s="293"/>
      <c r="CS483" s="293"/>
      <c r="CT483" s="293"/>
      <c r="CU483" s="293"/>
      <c r="CV483" s="293"/>
      <c r="CW483" s="293"/>
      <c r="CX483" s="293"/>
      <c r="CY483" s="293"/>
      <c r="CZ483" s="293"/>
      <c r="DA483" s="293"/>
      <c r="DB483" s="293"/>
      <c r="DC483" s="293"/>
      <c r="DD483" s="171" t="b">
        <f t="shared" si="27"/>
        <v>1</v>
      </c>
    </row>
    <row r="484" spans="13:108" x14ac:dyDescent="0.25">
      <c r="M484" s="293"/>
      <c r="N484" s="293"/>
      <c r="O484" s="293"/>
      <c r="P484" s="293"/>
      <c r="Q484" s="293"/>
      <c r="R484" s="293"/>
      <c r="S484" s="293"/>
      <c r="T484" s="293"/>
      <c r="U484" s="293"/>
      <c r="V484" s="293"/>
      <c r="W484" s="293"/>
      <c r="X484" s="293"/>
      <c r="Y484" s="293"/>
      <c r="Z484" s="293"/>
      <c r="AA484" s="293"/>
      <c r="AB484" s="293"/>
      <c r="AC484" s="293"/>
      <c r="AD484" s="293"/>
      <c r="AE484" s="293"/>
      <c r="AF484" s="293"/>
      <c r="AG484" s="293"/>
      <c r="AH484" s="293"/>
      <c r="AI484" s="293"/>
      <c r="AJ484" s="293"/>
      <c r="AK484" s="293"/>
      <c r="AL484" s="293"/>
      <c r="AM484" s="293"/>
      <c r="AN484" s="293"/>
      <c r="AO484" s="293"/>
      <c r="AP484" s="293"/>
      <c r="AQ484" s="293"/>
      <c r="AR484" s="293"/>
      <c r="AS484" s="293"/>
      <c r="AT484" s="293"/>
      <c r="AU484" s="293"/>
      <c r="AV484" s="293"/>
      <c r="AW484" s="293"/>
      <c r="AX484" s="293"/>
      <c r="AY484" s="293"/>
      <c r="AZ484" s="293"/>
      <c r="BA484" s="293"/>
      <c r="BB484" s="293"/>
      <c r="BC484" s="293"/>
      <c r="BD484" s="293"/>
      <c r="BE484" s="293"/>
      <c r="BF484" s="293"/>
      <c r="BG484" s="293"/>
      <c r="BH484" s="293"/>
      <c r="BI484" s="293"/>
      <c r="BJ484" s="293"/>
      <c r="BK484" s="293"/>
      <c r="BL484" s="293"/>
      <c r="BM484" s="293"/>
      <c r="BN484" s="293"/>
      <c r="BO484" s="293"/>
      <c r="BP484" s="293"/>
      <c r="BQ484" s="293"/>
      <c r="BR484" s="293"/>
      <c r="BS484" s="293"/>
      <c r="BT484" s="293"/>
      <c r="BU484" s="293"/>
      <c r="BV484" s="293"/>
      <c r="BW484" s="293"/>
      <c r="BX484" s="293"/>
      <c r="BY484" s="293"/>
      <c r="BZ484" s="293"/>
      <c r="CA484" s="293"/>
      <c r="CB484" s="293"/>
      <c r="CC484" s="293"/>
      <c r="CD484" s="293"/>
      <c r="CE484" s="293"/>
      <c r="CF484" s="293"/>
      <c r="CG484" s="293"/>
      <c r="CH484" s="293"/>
      <c r="CI484" s="293"/>
      <c r="CJ484" s="293"/>
      <c r="CK484" s="293"/>
      <c r="CL484" s="293"/>
      <c r="CM484" s="293"/>
      <c r="CN484" s="293"/>
      <c r="CO484" s="293"/>
      <c r="CP484" s="293"/>
      <c r="CQ484" s="293"/>
      <c r="CR484" s="293"/>
      <c r="CS484" s="293"/>
      <c r="CT484" s="293"/>
      <c r="CU484" s="293"/>
      <c r="CV484" s="293"/>
      <c r="CW484" s="293"/>
      <c r="CX484" s="293"/>
      <c r="CY484" s="293"/>
      <c r="CZ484" s="293"/>
      <c r="DA484" s="293"/>
      <c r="DB484" s="293"/>
      <c r="DC484" s="293"/>
      <c r="DD484" s="171" t="b">
        <f t="shared" si="27"/>
        <v>1</v>
      </c>
    </row>
    <row r="485" spans="13:108" x14ac:dyDescent="0.25">
      <c r="M485" s="293"/>
      <c r="N485" s="293"/>
      <c r="O485" s="293"/>
      <c r="P485" s="293"/>
      <c r="Q485" s="293"/>
      <c r="R485" s="293"/>
      <c r="S485" s="293"/>
      <c r="T485" s="293"/>
      <c r="U485" s="293"/>
      <c r="V485" s="293"/>
      <c r="W485" s="293"/>
      <c r="X485" s="293"/>
      <c r="Y485" s="293"/>
      <c r="Z485" s="293"/>
      <c r="AA485" s="293"/>
      <c r="AB485" s="293"/>
      <c r="AC485" s="293"/>
      <c r="AD485" s="293"/>
      <c r="AE485" s="293"/>
      <c r="AF485" s="293"/>
      <c r="AG485" s="293"/>
      <c r="AH485" s="293"/>
      <c r="AI485" s="293"/>
      <c r="AJ485" s="293"/>
      <c r="AK485" s="293"/>
      <c r="AL485" s="293"/>
      <c r="AM485" s="293"/>
      <c r="AN485" s="293"/>
      <c r="AO485" s="293"/>
      <c r="AP485" s="293"/>
      <c r="AQ485" s="293"/>
      <c r="AR485" s="293"/>
      <c r="AS485" s="293"/>
      <c r="AT485" s="293"/>
      <c r="AU485" s="293"/>
      <c r="AV485" s="293"/>
      <c r="AW485" s="293"/>
      <c r="AX485" s="293"/>
      <c r="AY485" s="293"/>
      <c r="AZ485" s="293"/>
      <c r="BA485" s="293"/>
      <c r="BB485" s="293"/>
      <c r="BC485" s="293"/>
      <c r="BD485" s="293"/>
      <c r="BE485" s="293"/>
      <c r="BF485" s="293"/>
      <c r="BG485" s="293"/>
      <c r="BH485" s="293"/>
      <c r="BI485" s="293"/>
      <c r="BJ485" s="293"/>
      <c r="BK485" s="293"/>
      <c r="BL485" s="293"/>
      <c r="BM485" s="293"/>
      <c r="BN485" s="293"/>
      <c r="BO485" s="293"/>
      <c r="BP485" s="293"/>
      <c r="BQ485" s="293"/>
      <c r="BR485" s="293"/>
      <c r="BS485" s="293"/>
      <c r="BT485" s="293"/>
      <c r="BU485" s="293"/>
      <c r="BV485" s="293"/>
      <c r="BW485" s="293"/>
      <c r="BX485" s="293"/>
      <c r="BY485" s="293"/>
      <c r="BZ485" s="293"/>
      <c r="CA485" s="293"/>
      <c r="CB485" s="293"/>
      <c r="CC485" s="293"/>
      <c r="CD485" s="293"/>
      <c r="CE485" s="293"/>
      <c r="CF485" s="293"/>
      <c r="CG485" s="293"/>
      <c r="CH485" s="293"/>
      <c r="CI485" s="293"/>
      <c r="CJ485" s="293"/>
      <c r="CK485" s="293"/>
      <c r="CL485" s="293"/>
      <c r="CM485" s="293"/>
      <c r="CN485" s="293"/>
      <c r="CO485" s="293"/>
      <c r="CP485" s="293"/>
      <c r="CQ485" s="293"/>
      <c r="CR485" s="293"/>
      <c r="CS485" s="293"/>
      <c r="CT485" s="293"/>
      <c r="CU485" s="293"/>
      <c r="CV485" s="293"/>
      <c r="CW485" s="293"/>
      <c r="CX485" s="293"/>
      <c r="CY485" s="293"/>
      <c r="CZ485" s="293"/>
      <c r="DA485" s="293"/>
      <c r="DB485" s="293"/>
      <c r="DC485" s="293"/>
      <c r="DD485" s="171" t="b">
        <f t="shared" si="27"/>
        <v>1</v>
      </c>
    </row>
    <row r="486" spans="13:108" x14ac:dyDescent="0.25">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3"/>
      <c r="AV486" s="293"/>
      <c r="AW486" s="293"/>
      <c r="AX486" s="293"/>
      <c r="AY486" s="293"/>
      <c r="AZ486" s="293"/>
      <c r="BA486" s="293"/>
      <c r="BB486" s="293"/>
      <c r="BC486" s="293"/>
      <c r="BD486" s="293"/>
      <c r="BE486" s="293"/>
      <c r="BF486" s="293"/>
      <c r="BG486" s="293"/>
      <c r="BH486" s="293"/>
      <c r="BI486" s="293"/>
      <c r="BJ486" s="293"/>
      <c r="BK486" s="293"/>
      <c r="BL486" s="293"/>
      <c r="BM486" s="293"/>
      <c r="BN486" s="293"/>
      <c r="BO486" s="293"/>
      <c r="BP486" s="293"/>
      <c r="BQ486" s="293"/>
      <c r="BR486" s="293"/>
      <c r="BS486" s="293"/>
      <c r="BT486" s="293"/>
      <c r="BU486" s="293"/>
      <c r="BV486" s="293"/>
      <c r="BW486" s="293"/>
      <c r="BX486" s="293"/>
      <c r="BY486" s="293"/>
      <c r="BZ486" s="293"/>
      <c r="CA486" s="293"/>
      <c r="CB486" s="293"/>
      <c r="CC486" s="293"/>
      <c r="CD486" s="293"/>
      <c r="CE486" s="293"/>
      <c r="CF486" s="293"/>
      <c r="CG486" s="293"/>
      <c r="CH486" s="293"/>
      <c r="CI486" s="293"/>
      <c r="CJ486" s="293"/>
      <c r="CK486" s="293"/>
      <c r="CL486" s="293"/>
      <c r="CM486" s="293"/>
      <c r="CN486" s="293"/>
      <c r="CO486" s="293"/>
      <c r="CP486" s="293"/>
      <c r="CQ486" s="293"/>
      <c r="CR486" s="293"/>
      <c r="CS486" s="293"/>
      <c r="CT486" s="293"/>
      <c r="CU486" s="293"/>
      <c r="CV486" s="293"/>
      <c r="CW486" s="293"/>
      <c r="CX486" s="293"/>
      <c r="CY486" s="293"/>
      <c r="CZ486" s="293"/>
      <c r="DA486" s="293"/>
      <c r="DB486" s="293"/>
      <c r="DC486" s="293"/>
      <c r="DD486" s="171" t="b">
        <f t="shared" si="27"/>
        <v>1</v>
      </c>
    </row>
    <row r="487" spans="13:108" x14ac:dyDescent="0.25">
      <c r="M487" s="293"/>
      <c r="N487" s="293"/>
      <c r="O487" s="293"/>
      <c r="P487" s="293"/>
      <c r="Q487" s="293"/>
      <c r="R487" s="293"/>
      <c r="S487" s="293"/>
      <c r="T487" s="293"/>
      <c r="U487" s="293"/>
      <c r="V487" s="293"/>
      <c r="W487" s="293"/>
      <c r="X487" s="293"/>
      <c r="Y487" s="293"/>
      <c r="Z487" s="293"/>
      <c r="AA487" s="293"/>
      <c r="AB487" s="293"/>
      <c r="AC487" s="293"/>
      <c r="AD487" s="293"/>
      <c r="AE487" s="293"/>
      <c r="AF487" s="293"/>
      <c r="AG487" s="293"/>
      <c r="AH487" s="293"/>
      <c r="AI487" s="293"/>
      <c r="AJ487" s="293"/>
      <c r="AK487" s="293"/>
      <c r="AL487" s="293"/>
      <c r="AM487" s="293"/>
      <c r="AN487" s="293"/>
      <c r="AO487" s="293"/>
      <c r="AP487" s="293"/>
      <c r="AQ487" s="293"/>
      <c r="AR487" s="293"/>
      <c r="AS487" s="293"/>
      <c r="AT487" s="293"/>
      <c r="AU487" s="293"/>
      <c r="AV487" s="293"/>
      <c r="AW487" s="293"/>
      <c r="AX487" s="293"/>
      <c r="AY487" s="293"/>
      <c r="AZ487" s="293"/>
      <c r="BA487" s="293"/>
      <c r="BB487" s="293"/>
      <c r="BC487" s="293"/>
      <c r="BD487" s="293"/>
      <c r="BE487" s="293"/>
      <c r="BF487" s="293"/>
      <c r="BG487" s="293"/>
      <c r="BH487" s="293"/>
      <c r="BI487" s="293"/>
      <c r="BJ487" s="293"/>
      <c r="BK487" s="293"/>
      <c r="BL487" s="293"/>
      <c r="BM487" s="293"/>
      <c r="BN487" s="293"/>
      <c r="BO487" s="293"/>
      <c r="BP487" s="293"/>
      <c r="BQ487" s="293"/>
      <c r="BR487" s="293"/>
      <c r="BS487" s="293"/>
      <c r="BT487" s="293"/>
      <c r="BU487" s="293"/>
      <c r="BV487" s="293"/>
      <c r="BW487" s="293"/>
      <c r="BX487" s="293"/>
      <c r="BY487" s="293"/>
      <c r="BZ487" s="293"/>
      <c r="CA487" s="293"/>
      <c r="CB487" s="293"/>
      <c r="CC487" s="293"/>
      <c r="CD487" s="293"/>
      <c r="CE487" s="293"/>
      <c r="CF487" s="293"/>
      <c r="CG487" s="293"/>
      <c r="CH487" s="293"/>
      <c r="CI487" s="293"/>
      <c r="CJ487" s="293"/>
      <c r="CK487" s="293"/>
      <c r="CL487" s="293"/>
      <c r="CM487" s="293"/>
      <c r="CN487" s="293"/>
      <c r="CO487" s="293"/>
      <c r="CP487" s="293"/>
      <c r="CQ487" s="293"/>
      <c r="CR487" s="293"/>
      <c r="CS487" s="293"/>
      <c r="CT487" s="293"/>
      <c r="CU487" s="293"/>
      <c r="CV487" s="293"/>
      <c r="CW487" s="293"/>
      <c r="CX487" s="293"/>
      <c r="CY487" s="293"/>
      <c r="CZ487" s="293"/>
      <c r="DA487" s="293"/>
      <c r="DB487" s="293"/>
      <c r="DC487" s="293"/>
      <c r="DD487" s="171" t="b">
        <f t="shared" si="27"/>
        <v>1</v>
      </c>
    </row>
    <row r="488" spans="13:108" x14ac:dyDescent="0.25">
      <c r="M488" s="293"/>
      <c r="N488" s="293"/>
      <c r="O488" s="293"/>
      <c r="P488" s="293"/>
      <c r="Q488" s="293"/>
      <c r="R488" s="293"/>
      <c r="S488" s="293"/>
      <c r="T488" s="293"/>
      <c r="U488" s="293"/>
      <c r="V488" s="293"/>
      <c r="W488" s="293"/>
      <c r="X488" s="293"/>
      <c r="Y488" s="293"/>
      <c r="Z488" s="293"/>
      <c r="AA488" s="293"/>
      <c r="AB488" s="293"/>
      <c r="AC488" s="293"/>
      <c r="AD488" s="293"/>
      <c r="AE488" s="293"/>
      <c r="AF488" s="293"/>
      <c r="AG488" s="293"/>
      <c r="AH488" s="293"/>
      <c r="AI488" s="293"/>
      <c r="AJ488" s="293"/>
      <c r="AK488" s="293"/>
      <c r="AL488" s="293"/>
      <c r="AM488" s="293"/>
      <c r="AN488" s="293"/>
      <c r="AO488" s="293"/>
      <c r="AP488" s="293"/>
      <c r="AQ488" s="293"/>
      <c r="AR488" s="293"/>
      <c r="AS488" s="293"/>
      <c r="AT488" s="293"/>
      <c r="AU488" s="293"/>
      <c r="AV488" s="293"/>
      <c r="AW488" s="293"/>
      <c r="AX488" s="293"/>
      <c r="AY488" s="293"/>
      <c r="AZ488" s="293"/>
      <c r="BA488" s="293"/>
      <c r="BB488" s="293"/>
      <c r="BC488" s="293"/>
      <c r="BD488" s="293"/>
      <c r="BE488" s="293"/>
      <c r="BF488" s="293"/>
      <c r="BG488" s="293"/>
      <c r="BH488" s="293"/>
      <c r="BI488" s="293"/>
      <c r="BJ488" s="293"/>
      <c r="BK488" s="293"/>
      <c r="BL488" s="293"/>
      <c r="BM488" s="293"/>
      <c r="BN488" s="293"/>
      <c r="BO488" s="293"/>
      <c r="BP488" s="293"/>
      <c r="BQ488" s="293"/>
      <c r="BR488" s="293"/>
      <c r="BS488" s="293"/>
      <c r="BT488" s="293"/>
      <c r="BU488" s="293"/>
      <c r="BV488" s="293"/>
      <c r="BW488" s="293"/>
      <c r="BX488" s="293"/>
      <c r="BY488" s="293"/>
      <c r="BZ488" s="293"/>
      <c r="CA488" s="293"/>
      <c r="CB488" s="293"/>
      <c r="CC488" s="293"/>
      <c r="CD488" s="293"/>
      <c r="CE488" s="293"/>
      <c r="CF488" s="293"/>
      <c r="CG488" s="293"/>
      <c r="CH488" s="293"/>
      <c r="CI488" s="293"/>
      <c r="CJ488" s="293"/>
      <c r="CK488" s="293"/>
      <c r="CL488" s="293"/>
      <c r="CM488" s="293"/>
      <c r="CN488" s="293"/>
      <c r="CO488" s="293"/>
      <c r="CP488" s="293"/>
      <c r="CQ488" s="293"/>
      <c r="CR488" s="293"/>
      <c r="CS488" s="293"/>
      <c r="CT488" s="293"/>
      <c r="CU488" s="293"/>
      <c r="CV488" s="293"/>
      <c r="CW488" s="293"/>
      <c r="CX488" s="293"/>
      <c r="CY488" s="293"/>
      <c r="CZ488" s="293"/>
      <c r="DA488" s="293"/>
      <c r="DB488" s="293"/>
      <c r="DC488" s="293"/>
      <c r="DD488" s="171" t="b">
        <f t="shared" si="27"/>
        <v>1</v>
      </c>
    </row>
    <row r="489" spans="13:108" x14ac:dyDescent="0.25">
      <c r="M489" s="293"/>
      <c r="N489" s="293"/>
      <c r="O489" s="293"/>
      <c r="P489" s="293"/>
      <c r="Q489" s="293"/>
      <c r="R489" s="293"/>
      <c r="S489" s="293"/>
      <c r="T489" s="293"/>
      <c r="U489" s="293"/>
      <c r="V489" s="293"/>
      <c r="W489" s="293"/>
      <c r="X489" s="293"/>
      <c r="Y489" s="293"/>
      <c r="Z489" s="293"/>
      <c r="AA489" s="293"/>
      <c r="AB489" s="293"/>
      <c r="AC489" s="293"/>
      <c r="AD489" s="293"/>
      <c r="AE489" s="293"/>
      <c r="AF489" s="293"/>
      <c r="AG489" s="293"/>
      <c r="AH489" s="293"/>
      <c r="AI489" s="293"/>
      <c r="AJ489" s="293"/>
      <c r="AK489" s="293"/>
      <c r="AL489" s="293"/>
      <c r="AM489" s="293"/>
      <c r="AN489" s="293"/>
      <c r="AO489" s="293"/>
      <c r="AP489" s="293"/>
      <c r="AQ489" s="293"/>
      <c r="AR489" s="293"/>
      <c r="AS489" s="293"/>
      <c r="AT489" s="293"/>
      <c r="AU489" s="293"/>
      <c r="AV489" s="293"/>
      <c r="AW489" s="293"/>
      <c r="AX489" s="293"/>
      <c r="AY489" s="293"/>
      <c r="AZ489" s="293"/>
      <c r="BA489" s="293"/>
      <c r="BB489" s="293"/>
      <c r="BC489" s="293"/>
      <c r="BD489" s="293"/>
      <c r="BE489" s="293"/>
      <c r="BF489" s="293"/>
      <c r="BG489" s="293"/>
      <c r="BH489" s="293"/>
      <c r="BI489" s="293"/>
      <c r="BJ489" s="293"/>
      <c r="BK489" s="293"/>
      <c r="BL489" s="293"/>
      <c r="BM489" s="293"/>
      <c r="BN489" s="293"/>
      <c r="BO489" s="293"/>
      <c r="BP489" s="293"/>
      <c r="BQ489" s="293"/>
      <c r="BR489" s="293"/>
      <c r="BS489" s="293"/>
      <c r="BT489" s="293"/>
      <c r="BU489" s="293"/>
      <c r="BV489" s="293"/>
      <c r="BW489" s="293"/>
      <c r="BX489" s="293"/>
      <c r="BY489" s="293"/>
      <c r="BZ489" s="293"/>
      <c r="CA489" s="293"/>
      <c r="CB489" s="293"/>
      <c r="CC489" s="293"/>
      <c r="CD489" s="293"/>
      <c r="CE489" s="293"/>
      <c r="CF489" s="293"/>
      <c r="CG489" s="293"/>
      <c r="CH489" s="293"/>
      <c r="CI489" s="293"/>
      <c r="CJ489" s="293"/>
      <c r="CK489" s="293"/>
      <c r="CL489" s="293"/>
      <c r="CM489" s="293"/>
      <c r="CN489" s="293"/>
      <c r="CO489" s="293"/>
      <c r="CP489" s="293"/>
      <c r="CQ489" s="293"/>
      <c r="CR489" s="293"/>
      <c r="CS489" s="293"/>
      <c r="CT489" s="293"/>
      <c r="CU489" s="293"/>
      <c r="CV489" s="293"/>
      <c r="CW489" s="293"/>
      <c r="CX489" s="293"/>
      <c r="CY489" s="293"/>
      <c r="CZ489" s="293"/>
      <c r="DA489" s="293"/>
      <c r="DB489" s="293"/>
      <c r="DC489" s="293"/>
      <c r="DD489" s="171" t="b">
        <f t="shared" si="27"/>
        <v>1</v>
      </c>
    </row>
    <row r="490" spans="13:108" x14ac:dyDescent="0.25">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293"/>
      <c r="CD490" s="293"/>
      <c r="CE490" s="293"/>
      <c r="CF490" s="293"/>
      <c r="CG490" s="293"/>
      <c r="CH490" s="293"/>
      <c r="CI490" s="293"/>
      <c r="CJ490" s="293"/>
      <c r="CK490" s="293"/>
      <c r="CL490" s="293"/>
      <c r="CM490" s="293"/>
      <c r="CN490" s="293"/>
      <c r="CO490" s="293"/>
      <c r="CP490" s="293"/>
      <c r="CQ490" s="293"/>
      <c r="CR490" s="293"/>
      <c r="CS490" s="293"/>
      <c r="CT490" s="293"/>
      <c r="CU490" s="293"/>
      <c r="CV490" s="293"/>
      <c r="CW490" s="293"/>
      <c r="CX490" s="293"/>
      <c r="CY490" s="293"/>
      <c r="CZ490" s="293"/>
      <c r="DA490" s="293"/>
      <c r="DB490" s="293"/>
      <c r="DC490" s="293"/>
      <c r="DD490" s="171" t="b">
        <f t="shared" si="27"/>
        <v>1</v>
      </c>
    </row>
    <row r="491" spans="13:108" x14ac:dyDescent="0.25">
      <c r="M491" s="293"/>
      <c r="N491" s="293"/>
      <c r="O491" s="293"/>
      <c r="P491" s="293"/>
      <c r="Q491" s="293"/>
      <c r="R491" s="293"/>
      <c r="S491" s="293"/>
      <c r="T491" s="293"/>
      <c r="U491" s="293"/>
      <c r="V491" s="293"/>
      <c r="W491" s="293"/>
      <c r="X491" s="293"/>
      <c r="Y491" s="293"/>
      <c r="Z491" s="293"/>
      <c r="AA491" s="293"/>
      <c r="AB491" s="293"/>
      <c r="AC491" s="293"/>
      <c r="AD491" s="293"/>
      <c r="AE491" s="293"/>
      <c r="AF491" s="293"/>
      <c r="AG491" s="293"/>
      <c r="AH491" s="293"/>
      <c r="AI491" s="293"/>
      <c r="AJ491" s="293"/>
      <c r="AK491" s="293"/>
      <c r="AL491" s="293"/>
      <c r="AM491" s="293"/>
      <c r="AN491" s="293"/>
      <c r="AO491" s="293"/>
      <c r="AP491" s="293"/>
      <c r="AQ491" s="293"/>
      <c r="AR491" s="293"/>
      <c r="AS491" s="293"/>
      <c r="AT491" s="293"/>
      <c r="AU491" s="293"/>
      <c r="AV491" s="293"/>
      <c r="AW491" s="293"/>
      <c r="AX491" s="293"/>
      <c r="AY491" s="293"/>
      <c r="AZ491" s="293"/>
      <c r="BA491" s="293"/>
      <c r="BB491" s="293"/>
      <c r="BC491" s="293"/>
      <c r="BD491" s="293"/>
      <c r="BE491" s="293"/>
      <c r="BF491" s="293"/>
      <c r="BG491" s="293"/>
      <c r="BH491" s="293"/>
      <c r="BI491" s="293"/>
      <c r="BJ491" s="293"/>
      <c r="BK491" s="293"/>
      <c r="BL491" s="293"/>
      <c r="BM491" s="293"/>
      <c r="BN491" s="293"/>
      <c r="BO491" s="293"/>
      <c r="BP491" s="293"/>
      <c r="BQ491" s="293"/>
      <c r="BR491" s="293"/>
      <c r="BS491" s="293"/>
      <c r="BT491" s="293"/>
      <c r="BU491" s="293"/>
      <c r="BV491" s="293"/>
      <c r="BW491" s="293"/>
      <c r="BX491" s="293"/>
      <c r="BY491" s="293"/>
      <c r="BZ491" s="293"/>
      <c r="CA491" s="293"/>
      <c r="CB491" s="293"/>
      <c r="CC491" s="293"/>
      <c r="CD491" s="293"/>
      <c r="CE491" s="293"/>
      <c r="CF491" s="293"/>
      <c r="CG491" s="293"/>
      <c r="CH491" s="293"/>
      <c r="CI491" s="293"/>
      <c r="CJ491" s="293"/>
      <c r="CK491" s="293"/>
      <c r="CL491" s="293"/>
      <c r="CM491" s="293"/>
      <c r="CN491" s="293"/>
      <c r="CO491" s="293"/>
      <c r="CP491" s="293"/>
      <c r="CQ491" s="293"/>
      <c r="CR491" s="293"/>
      <c r="CS491" s="293"/>
      <c r="CT491" s="293"/>
      <c r="CU491" s="293"/>
      <c r="CV491" s="293"/>
      <c r="CW491" s="293"/>
      <c r="CX491" s="293"/>
      <c r="CY491" s="293"/>
      <c r="CZ491" s="293"/>
      <c r="DA491" s="293"/>
      <c r="DB491" s="293"/>
      <c r="DC491" s="293"/>
      <c r="DD491" s="171" t="b">
        <f t="shared" si="27"/>
        <v>1</v>
      </c>
    </row>
    <row r="492" spans="13:108" x14ac:dyDescent="0.25">
      <c r="M492" s="293"/>
      <c r="N492" s="293"/>
      <c r="O492" s="293"/>
      <c r="P492" s="293"/>
      <c r="Q492" s="293"/>
      <c r="R492" s="293"/>
      <c r="S492" s="293"/>
      <c r="T492" s="293"/>
      <c r="U492" s="293"/>
      <c r="V492" s="293"/>
      <c r="W492" s="293"/>
      <c r="X492" s="293"/>
      <c r="Y492" s="293"/>
      <c r="Z492" s="293"/>
      <c r="AA492" s="293"/>
      <c r="AB492" s="293"/>
      <c r="AC492" s="293"/>
      <c r="AD492" s="293"/>
      <c r="AE492" s="293"/>
      <c r="AF492" s="293"/>
      <c r="AG492" s="293"/>
      <c r="AH492" s="293"/>
      <c r="AI492" s="293"/>
      <c r="AJ492" s="293"/>
      <c r="AK492" s="293"/>
      <c r="AL492" s="293"/>
      <c r="AM492" s="293"/>
      <c r="AN492" s="293"/>
      <c r="AO492" s="293"/>
      <c r="AP492" s="293"/>
      <c r="AQ492" s="293"/>
      <c r="AR492" s="293"/>
      <c r="AS492" s="293"/>
      <c r="AT492" s="293"/>
      <c r="AU492" s="293"/>
      <c r="AV492" s="293"/>
      <c r="AW492" s="293"/>
      <c r="AX492" s="293"/>
      <c r="AY492" s="293"/>
      <c r="AZ492" s="293"/>
      <c r="BA492" s="293"/>
      <c r="BB492" s="293"/>
      <c r="BC492" s="293"/>
      <c r="BD492" s="293"/>
      <c r="BE492" s="293"/>
      <c r="BF492" s="293"/>
      <c r="BG492" s="293"/>
      <c r="BH492" s="293"/>
      <c r="BI492" s="293"/>
      <c r="BJ492" s="293"/>
      <c r="BK492" s="293"/>
      <c r="BL492" s="293"/>
      <c r="BM492" s="293"/>
      <c r="BN492" s="293"/>
      <c r="BO492" s="293"/>
      <c r="BP492" s="293"/>
      <c r="BQ492" s="293"/>
      <c r="BR492" s="293"/>
      <c r="BS492" s="293"/>
      <c r="BT492" s="293"/>
      <c r="BU492" s="293"/>
      <c r="BV492" s="293"/>
      <c r="BW492" s="293"/>
      <c r="BX492" s="293"/>
      <c r="BY492" s="293"/>
      <c r="BZ492" s="293"/>
      <c r="CA492" s="293"/>
      <c r="CB492" s="293"/>
      <c r="CC492" s="293"/>
      <c r="CD492" s="293"/>
      <c r="CE492" s="293"/>
      <c r="CF492" s="293"/>
      <c r="CG492" s="293"/>
      <c r="CH492" s="293"/>
      <c r="CI492" s="293"/>
      <c r="CJ492" s="293"/>
      <c r="CK492" s="293"/>
      <c r="CL492" s="293"/>
      <c r="CM492" s="293"/>
      <c r="CN492" s="293"/>
      <c r="CO492" s="293"/>
      <c r="CP492" s="293"/>
      <c r="CQ492" s="293"/>
      <c r="CR492" s="293"/>
      <c r="CS492" s="293"/>
      <c r="CT492" s="293"/>
      <c r="CU492" s="293"/>
      <c r="CV492" s="293"/>
      <c r="CW492" s="293"/>
      <c r="CX492" s="293"/>
      <c r="CY492" s="293"/>
      <c r="CZ492" s="293"/>
      <c r="DA492" s="293"/>
      <c r="DB492" s="293"/>
      <c r="DC492" s="293"/>
      <c r="DD492" s="171" t="b">
        <f t="shared" si="27"/>
        <v>1</v>
      </c>
    </row>
    <row r="493" spans="13:108" x14ac:dyDescent="0.25">
      <c r="M493" s="293"/>
      <c r="N493" s="293"/>
      <c r="O493" s="293"/>
      <c r="P493" s="293"/>
      <c r="Q493" s="293"/>
      <c r="R493" s="293"/>
      <c r="S493" s="293"/>
      <c r="T493" s="293"/>
      <c r="U493" s="293"/>
      <c r="V493" s="293"/>
      <c r="W493" s="293"/>
      <c r="X493" s="293"/>
      <c r="Y493" s="293"/>
      <c r="Z493" s="293"/>
      <c r="AA493" s="293"/>
      <c r="AB493" s="293"/>
      <c r="AC493" s="293"/>
      <c r="AD493" s="293"/>
      <c r="AE493" s="293"/>
      <c r="AF493" s="293"/>
      <c r="AG493" s="293"/>
      <c r="AH493" s="293"/>
      <c r="AI493" s="293"/>
      <c r="AJ493" s="293"/>
      <c r="AK493" s="293"/>
      <c r="AL493" s="293"/>
      <c r="AM493" s="293"/>
      <c r="AN493" s="293"/>
      <c r="AO493" s="293"/>
      <c r="AP493" s="293"/>
      <c r="AQ493" s="293"/>
      <c r="AR493" s="293"/>
      <c r="AS493" s="293"/>
      <c r="AT493" s="293"/>
      <c r="AU493" s="293"/>
      <c r="AV493" s="293"/>
      <c r="AW493" s="293"/>
      <c r="AX493" s="293"/>
      <c r="AY493" s="293"/>
      <c r="AZ493" s="293"/>
      <c r="BA493" s="293"/>
      <c r="BB493" s="293"/>
      <c r="BC493" s="293"/>
      <c r="BD493" s="293"/>
      <c r="BE493" s="293"/>
      <c r="BF493" s="293"/>
      <c r="BG493" s="293"/>
      <c r="BH493" s="293"/>
      <c r="BI493" s="293"/>
      <c r="BJ493" s="293"/>
      <c r="BK493" s="293"/>
      <c r="BL493" s="293"/>
      <c r="BM493" s="293"/>
      <c r="BN493" s="293"/>
      <c r="BO493" s="293"/>
      <c r="BP493" s="293"/>
      <c r="BQ493" s="293"/>
      <c r="BR493" s="293"/>
      <c r="BS493" s="293"/>
      <c r="BT493" s="293"/>
      <c r="BU493" s="293"/>
      <c r="BV493" s="293"/>
      <c r="BW493" s="293"/>
      <c r="BX493" s="293"/>
      <c r="BY493" s="293"/>
      <c r="BZ493" s="293"/>
      <c r="CA493" s="293"/>
      <c r="CB493" s="293"/>
      <c r="CC493" s="293"/>
      <c r="CD493" s="293"/>
      <c r="CE493" s="293"/>
      <c r="CF493" s="293"/>
      <c r="CG493" s="293"/>
      <c r="CH493" s="293"/>
      <c r="CI493" s="293"/>
      <c r="CJ493" s="293"/>
      <c r="CK493" s="293"/>
      <c r="CL493" s="293"/>
      <c r="CM493" s="293"/>
      <c r="CN493" s="293"/>
      <c r="CO493" s="293"/>
      <c r="CP493" s="293"/>
      <c r="CQ493" s="293"/>
      <c r="CR493" s="293"/>
      <c r="CS493" s="293"/>
      <c r="CT493" s="293"/>
      <c r="CU493" s="293"/>
      <c r="CV493" s="293"/>
      <c r="CW493" s="293"/>
      <c r="CX493" s="293"/>
      <c r="CY493" s="293"/>
      <c r="CZ493" s="293"/>
      <c r="DA493" s="293"/>
      <c r="DB493" s="293"/>
      <c r="DC493" s="293"/>
      <c r="DD493" s="171" t="b">
        <f t="shared" si="27"/>
        <v>1</v>
      </c>
    </row>
    <row r="494" spans="13:108" x14ac:dyDescent="0.25">
      <c r="M494" s="293"/>
      <c r="N494" s="293"/>
      <c r="O494" s="293"/>
      <c r="P494" s="293"/>
      <c r="Q494" s="293"/>
      <c r="R494" s="293"/>
      <c r="S494" s="293"/>
      <c r="T494" s="293"/>
      <c r="U494" s="293"/>
      <c r="V494" s="293"/>
      <c r="W494" s="293"/>
      <c r="X494" s="293"/>
      <c r="Y494" s="293"/>
      <c r="Z494" s="293"/>
      <c r="AA494" s="293"/>
      <c r="AB494" s="293"/>
      <c r="AC494" s="293"/>
      <c r="AD494" s="293"/>
      <c r="AE494" s="293"/>
      <c r="AF494" s="293"/>
      <c r="AG494" s="293"/>
      <c r="AH494" s="293"/>
      <c r="AI494" s="293"/>
      <c r="AJ494" s="293"/>
      <c r="AK494" s="293"/>
      <c r="AL494" s="293"/>
      <c r="AM494" s="293"/>
      <c r="AN494" s="293"/>
      <c r="AO494" s="293"/>
      <c r="AP494" s="293"/>
      <c r="AQ494" s="293"/>
      <c r="AR494" s="293"/>
      <c r="AS494" s="293"/>
      <c r="AT494" s="293"/>
      <c r="AU494" s="293"/>
      <c r="AV494" s="293"/>
      <c r="AW494" s="293"/>
      <c r="AX494" s="293"/>
      <c r="AY494" s="293"/>
      <c r="AZ494" s="293"/>
      <c r="BA494" s="293"/>
      <c r="BB494" s="293"/>
      <c r="BC494" s="293"/>
      <c r="BD494" s="293"/>
      <c r="BE494" s="293"/>
      <c r="BF494" s="293"/>
      <c r="BG494" s="293"/>
      <c r="BH494" s="293"/>
      <c r="BI494" s="293"/>
      <c r="BJ494" s="293"/>
      <c r="BK494" s="293"/>
      <c r="BL494" s="293"/>
      <c r="BM494" s="293"/>
      <c r="BN494" s="293"/>
      <c r="BO494" s="293"/>
      <c r="BP494" s="293"/>
      <c r="BQ494" s="293"/>
      <c r="BR494" s="293"/>
      <c r="BS494" s="293"/>
      <c r="BT494" s="293"/>
      <c r="BU494" s="293"/>
      <c r="BV494" s="293"/>
      <c r="BW494" s="293"/>
      <c r="BX494" s="293"/>
      <c r="BY494" s="293"/>
      <c r="BZ494" s="293"/>
      <c r="CA494" s="293"/>
      <c r="CB494" s="293"/>
      <c r="CC494" s="293"/>
      <c r="CD494" s="293"/>
      <c r="CE494" s="293"/>
      <c r="CF494" s="293"/>
      <c r="CG494" s="293"/>
      <c r="CH494" s="293"/>
      <c r="CI494" s="293"/>
      <c r="CJ494" s="293"/>
      <c r="CK494" s="293"/>
      <c r="CL494" s="293"/>
      <c r="CM494" s="293"/>
      <c r="CN494" s="293"/>
      <c r="CO494" s="293"/>
      <c r="CP494" s="293"/>
      <c r="CQ494" s="293"/>
      <c r="CR494" s="293"/>
      <c r="CS494" s="293"/>
      <c r="CT494" s="293"/>
      <c r="CU494" s="293"/>
      <c r="CV494" s="293"/>
      <c r="CW494" s="293"/>
      <c r="CX494" s="293"/>
      <c r="CY494" s="293"/>
      <c r="CZ494" s="293"/>
      <c r="DA494" s="293"/>
      <c r="DB494" s="293"/>
      <c r="DC494" s="293"/>
      <c r="DD494" s="171" t="b">
        <f t="shared" si="27"/>
        <v>1</v>
      </c>
    </row>
    <row r="495" spans="13:108" x14ac:dyDescent="0.25">
      <c r="M495" s="293"/>
      <c r="N495" s="293"/>
      <c r="O495" s="293"/>
      <c r="P495" s="293"/>
      <c r="Q495" s="293"/>
      <c r="R495" s="293"/>
      <c r="S495" s="293"/>
      <c r="T495" s="293"/>
      <c r="U495" s="293"/>
      <c r="V495" s="293"/>
      <c r="W495" s="293"/>
      <c r="X495" s="293"/>
      <c r="Y495" s="293"/>
      <c r="Z495" s="293"/>
      <c r="AA495" s="293"/>
      <c r="AB495" s="293"/>
      <c r="AC495" s="293"/>
      <c r="AD495" s="293"/>
      <c r="AE495" s="293"/>
      <c r="AF495" s="293"/>
      <c r="AG495" s="293"/>
      <c r="AH495" s="293"/>
      <c r="AI495" s="293"/>
      <c r="AJ495" s="293"/>
      <c r="AK495" s="293"/>
      <c r="AL495" s="293"/>
      <c r="AM495" s="293"/>
      <c r="AN495" s="293"/>
      <c r="AO495" s="293"/>
      <c r="AP495" s="293"/>
      <c r="AQ495" s="293"/>
      <c r="AR495" s="293"/>
      <c r="AS495" s="293"/>
      <c r="AT495" s="293"/>
      <c r="AU495" s="293"/>
      <c r="AV495" s="293"/>
      <c r="AW495" s="293"/>
      <c r="AX495" s="293"/>
      <c r="AY495" s="293"/>
      <c r="AZ495" s="293"/>
      <c r="BA495" s="293"/>
      <c r="BB495" s="293"/>
      <c r="BC495" s="293"/>
      <c r="BD495" s="293"/>
      <c r="BE495" s="293"/>
      <c r="BF495" s="293"/>
      <c r="BG495" s="293"/>
      <c r="BH495" s="293"/>
      <c r="BI495" s="293"/>
      <c r="BJ495" s="293"/>
      <c r="BK495" s="293"/>
      <c r="BL495" s="293"/>
      <c r="BM495" s="293"/>
      <c r="BN495" s="293"/>
      <c r="BO495" s="293"/>
      <c r="BP495" s="293"/>
      <c r="BQ495" s="293"/>
      <c r="BR495" s="293"/>
      <c r="BS495" s="293"/>
      <c r="BT495" s="293"/>
      <c r="BU495" s="293"/>
      <c r="BV495" s="293"/>
      <c r="BW495" s="293"/>
      <c r="BX495" s="293"/>
      <c r="BY495" s="293"/>
      <c r="BZ495" s="293"/>
      <c r="CA495" s="293"/>
      <c r="CB495" s="293"/>
      <c r="CC495" s="293"/>
      <c r="CD495" s="293"/>
      <c r="CE495" s="293"/>
      <c r="CF495" s="293"/>
      <c r="CG495" s="293"/>
      <c r="CH495" s="293"/>
      <c r="CI495" s="293"/>
      <c r="CJ495" s="293"/>
      <c r="CK495" s="293"/>
      <c r="CL495" s="293"/>
      <c r="CM495" s="293"/>
      <c r="CN495" s="293"/>
      <c r="CO495" s="293"/>
      <c r="CP495" s="293"/>
      <c r="CQ495" s="293"/>
      <c r="CR495" s="293"/>
      <c r="CS495" s="293"/>
      <c r="CT495" s="293"/>
      <c r="CU495" s="293"/>
      <c r="CV495" s="293"/>
      <c r="CW495" s="293"/>
      <c r="CX495" s="293"/>
      <c r="CY495" s="293"/>
      <c r="CZ495" s="293"/>
      <c r="DA495" s="293"/>
      <c r="DB495" s="293"/>
      <c r="DC495" s="293"/>
      <c r="DD495" s="171" t="b">
        <f t="shared" si="27"/>
        <v>1</v>
      </c>
    </row>
    <row r="496" spans="13:108" x14ac:dyDescent="0.25">
      <c r="M496" s="293"/>
      <c r="N496" s="293"/>
      <c r="O496" s="293"/>
      <c r="P496" s="293"/>
      <c r="Q496" s="293"/>
      <c r="R496" s="293"/>
      <c r="S496" s="293"/>
      <c r="T496" s="293"/>
      <c r="U496" s="293"/>
      <c r="V496" s="293"/>
      <c r="W496" s="293"/>
      <c r="X496" s="293"/>
      <c r="Y496" s="293"/>
      <c r="Z496" s="293"/>
      <c r="AA496" s="293"/>
      <c r="AB496" s="293"/>
      <c r="AC496" s="293"/>
      <c r="AD496" s="293"/>
      <c r="AE496" s="293"/>
      <c r="AF496" s="293"/>
      <c r="AG496" s="293"/>
      <c r="AH496" s="293"/>
      <c r="AI496" s="293"/>
      <c r="AJ496" s="293"/>
      <c r="AK496" s="293"/>
      <c r="AL496" s="293"/>
      <c r="AM496" s="293"/>
      <c r="AN496" s="293"/>
      <c r="AO496" s="293"/>
      <c r="AP496" s="293"/>
      <c r="AQ496" s="293"/>
      <c r="AR496" s="293"/>
      <c r="AS496" s="293"/>
      <c r="AT496" s="293"/>
      <c r="AU496" s="293"/>
      <c r="AV496" s="293"/>
      <c r="AW496" s="293"/>
      <c r="AX496" s="293"/>
      <c r="AY496" s="293"/>
      <c r="AZ496" s="293"/>
      <c r="BA496" s="293"/>
      <c r="BB496" s="293"/>
      <c r="BC496" s="293"/>
      <c r="BD496" s="293"/>
      <c r="BE496" s="293"/>
      <c r="BF496" s="293"/>
      <c r="BG496" s="293"/>
      <c r="BH496" s="293"/>
      <c r="BI496" s="293"/>
      <c r="BJ496" s="293"/>
      <c r="BK496" s="293"/>
      <c r="BL496" s="293"/>
      <c r="BM496" s="293"/>
      <c r="BN496" s="293"/>
      <c r="BO496" s="293"/>
      <c r="BP496" s="293"/>
      <c r="BQ496" s="293"/>
      <c r="BR496" s="293"/>
      <c r="BS496" s="293"/>
      <c r="BT496" s="293"/>
      <c r="BU496" s="293"/>
      <c r="BV496" s="293"/>
      <c r="BW496" s="293"/>
      <c r="BX496" s="293"/>
      <c r="BY496" s="293"/>
      <c r="BZ496" s="293"/>
      <c r="CA496" s="293"/>
      <c r="CB496" s="293"/>
      <c r="CC496" s="293"/>
      <c r="CD496" s="293"/>
      <c r="CE496" s="293"/>
      <c r="CF496" s="293"/>
      <c r="CG496" s="293"/>
      <c r="CH496" s="293"/>
      <c r="CI496" s="293"/>
      <c r="CJ496" s="293"/>
      <c r="CK496" s="293"/>
      <c r="CL496" s="293"/>
      <c r="CM496" s="293"/>
      <c r="CN496" s="293"/>
      <c r="CO496" s="293"/>
      <c r="CP496" s="293"/>
      <c r="CQ496" s="293"/>
      <c r="CR496" s="293"/>
      <c r="CS496" s="293"/>
      <c r="CT496" s="293"/>
      <c r="CU496" s="293"/>
      <c r="CV496" s="293"/>
      <c r="CW496" s="293"/>
      <c r="CX496" s="293"/>
      <c r="CY496" s="293"/>
      <c r="CZ496" s="293"/>
      <c r="DA496" s="293"/>
      <c r="DB496" s="293"/>
      <c r="DC496" s="293"/>
      <c r="DD496" s="171" t="b">
        <f t="shared" si="27"/>
        <v>1</v>
      </c>
    </row>
    <row r="497" spans="13:108" x14ac:dyDescent="0.25">
      <c r="M497" s="293"/>
      <c r="N497" s="293"/>
      <c r="O497" s="293"/>
      <c r="P497" s="293"/>
      <c r="Q497" s="293"/>
      <c r="R497" s="293"/>
      <c r="S497" s="293"/>
      <c r="T497" s="293"/>
      <c r="U497" s="293"/>
      <c r="V497" s="293"/>
      <c r="W497" s="293"/>
      <c r="X497" s="293"/>
      <c r="Y497" s="293"/>
      <c r="Z497" s="293"/>
      <c r="AA497" s="293"/>
      <c r="AB497" s="293"/>
      <c r="AC497" s="293"/>
      <c r="AD497" s="293"/>
      <c r="AE497" s="293"/>
      <c r="AF497" s="293"/>
      <c r="AG497" s="293"/>
      <c r="AH497" s="293"/>
      <c r="AI497" s="293"/>
      <c r="AJ497" s="293"/>
      <c r="AK497" s="293"/>
      <c r="AL497" s="293"/>
      <c r="AM497" s="293"/>
      <c r="AN497" s="293"/>
      <c r="AO497" s="293"/>
      <c r="AP497" s="293"/>
      <c r="AQ497" s="293"/>
      <c r="AR497" s="293"/>
      <c r="AS497" s="293"/>
      <c r="AT497" s="293"/>
      <c r="AU497" s="293"/>
      <c r="AV497" s="293"/>
      <c r="AW497" s="293"/>
      <c r="AX497" s="293"/>
      <c r="AY497" s="293"/>
      <c r="AZ497" s="293"/>
      <c r="BA497" s="293"/>
      <c r="BB497" s="293"/>
      <c r="BC497" s="293"/>
      <c r="BD497" s="293"/>
      <c r="BE497" s="293"/>
      <c r="BF497" s="293"/>
      <c r="BG497" s="293"/>
      <c r="BH497" s="293"/>
      <c r="BI497" s="293"/>
      <c r="BJ497" s="293"/>
      <c r="BK497" s="293"/>
      <c r="BL497" s="293"/>
      <c r="BM497" s="293"/>
      <c r="BN497" s="293"/>
      <c r="BO497" s="293"/>
      <c r="BP497" s="293"/>
      <c r="BQ497" s="293"/>
      <c r="BR497" s="293"/>
      <c r="BS497" s="293"/>
      <c r="BT497" s="293"/>
      <c r="BU497" s="293"/>
      <c r="BV497" s="293"/>
      <c r="BW497" s="293"/>
      <c r="BX497" s="293"/>
      <c r="BY497" s="293"/>
      <c r="BZ497" s="293"/>
      <c r="CA497" s="293"/>
      <c r="CB497" s="293"/>
      <c r="CC497" s="293"/>
      <c r="CD497" s="293"/>
      <c r="CE497" s="293"/>
      <c r="CF497" s="293"/>
      <c r="CG497" s="293"/>
      <c r="CH497" s="293"/>
      <c r="CI497" s="293"/>
      <c r="CJ497" s="293"/>
      <c r="CK497" s="293"/>
      <c r="CL497" s="293"/>
      <c r="CM497" s="293"/>
      <c r="CN497" s="293"/>
      <c r="CO497" s="293"/>
      <c r="CP497" s="293"/>
      <c r="CQ497" s="293"/>
      <c r="CR497" s="293"/>
      <c r="CS497" s="293"/>
      <c r="CT497" s="293"/>
      <c r="CU497" s="293"/>
      <c r="CV497" s="293"/>
      <c r="CW497" s="293"/>
      <c r="CX497" s="293"/>
      <c r="CY497" s="293"/>
      <c r="CZ497" s="293"/>
      <c r="DA497" s="293"/>
      <c r="DB497" s="293"/>
      <c r="DC497" s="293"/>
      <c r="DD497" s="171" t="b">
        <f t="shared" si="27"/>
        <v>1</v>
      </c>
    </row>
    <row r="498" spans="13:108" x14ac:dyDescent="0.25">
      <c r="M498" s="293"/>
      <c r="N498" s="293"/>
      <c r="O498" s="293"/>
      <c r="P498" s="293"/>
      <c r="Q498" s="293"/>
      <c r="R498" s="293"/>
      <c r="S498" s="293"/>
      <c r="T498" s="293"/>
      <c r="U498" s="293"/>
      <c r="V498" s="293"/>
      <c r="W498" s="293"/>
      <c r="X498" s="293"/>
      <c r="Y498" s="293"/>
      <c r="Z498" s="293"/>
      <c r="AA498" s="293"/>
      <c r="AB498" s="293"/>
      <c r="AC498" s="293"/>
      <c r="AD498" s="293"/>
      <c r="AE498" s="293"/>
      <c r="AF498" s="293"/>
      <c r="AG498" s="293"/>
      <c r="AH498" s="293"/>
      <c r="AI498" s="293"/>
      <c r="AJ498" s="293"/>
      <c r="AK498" s="293"/>
      <c r="AL498" s="293"/>
      <c r="AM498" s="293"/>
      <c r="AN498" s="293"/>
      <c r="AO498" s="293"/>
      <c r="AP498" s="293"/>
      <c r="AQ498" s="293"/>
      <c r="AR498" s="293"/>
      <c r="AS498" s="293"/>
      <c r="AT498" s="293"/>
      <c r="AU498" s="293"/>
      <c r="AV498" s="293"/>
      <c r="AW498" s="293"/>
      <c r="AX498" s="293"/>
      <c r="AY498" s="293"/>
      <c r="AZ498" s="293"/>
      <c r="BA498" s="293"/>
      <c r="BB498" s="293"/>
      <c r="BC498" s="293"/>
      <c r="BD498" s="293"/>
      <c r="BE498" s="293"/>
      <c r="BF498" s="293"/>
      <c r="BG498" s="293"/>
      <c r="BH498" s="293"/>
      <c r="BI498" s="293"/>
      <c r="BJ498" s="293"/>
      <c r="BK498" s="293"/>
      <c r="BL498" s="293"/>
      <c r="BM498" s="293"/>
      <c r="BN498" s="293"/>
      <c r="BO498" s="293"/>
      <c r="BP498" s="293"/>
      <c r="BQ498" s="293"/>
      <c r="BR498" s="293"/>
      <c r="BS498" s="293"/>
      <c r="BT498" s="293"/>
      <c r="BU498" s="293"/>
      <c r="BV498" s="293"/>
      <c r="BW498" s="293"/>
      <c r="BX498" s="293"/>
      <c r="BY498" s="293"/>
      <c r="BZ498" s="293"/>
      <c r="CA498" s="293"/>
      <c r="CB498" s="293"/>
      <c r="CC498" s="293"/>
      <c r="CD498" s="293"/>
      <c r="CE498" s="293"/>
      <c r="CF498" s="293"/>
      <c r="CG498" s="293"/>
      <c r="CH498" s="293"/>
      <c r="CI498" s="293"/>
      <c r="CJ498" s="293"/>
      <c r="CK498" s="293"/>
      <c r="CL498" s="293"/>
      <c r="CM498" s="293"/>
      <c r="CN498" s="293"/>
      <c r="CO498" s="293"/>
      <c r="CP498" s="293"/>
      <c r="CQ498" s="293"/>
      <c r="CR498" s="293"/>
      <c r="CS498" s="293"/>
      <c r="CT498" s="293"/>
      <c r="CU498" s="293"/>
      <c r="CV498" s="293"/>
      <c r="CW498" s="293"/>
      <c r="CX498" s="293"/>
      <c r="CY498" s="293"/>
      <c r="CZ498" s="293"/>
      <c r="DA498" s="293"/>
      <c r="DB498" s="293"/>
      <c r="DC498" s="293"/>
      <c r="DD498" s="171" t="b">
        <f t="shared" si="27"/>
        <v>1</v>
      </c>
    </row>
    <row r="499" spans="13:108" x14ac:dyDescent="0.25">
      <c r="M499" s="293"/>
      <c r="N499" s="293"/>
      <c r="O499" s="293"/>
      <c r="P499" s="293"/>
      <c r="Q499" s="293"/>
      <c r="R499" s="293"/>
      <c r="S499" s="293"/>
      <c r="T499" s="293"/>
      <c r="U499" s="293"/>
      <c r="V499" s="293"/>
      <c r="W499" s="293"/>
      <c r="X499" s="293"/>
      <c r="Y499" s="293"/>
      <c r="Z499" s="293"/>
      <c r="AA499" s="293"/>
      <c r="AB499" s="293"/>
      <c r="AC499" s="293"/>
      <c r="AD499" s="293"/>
      <c r="AE499" s="293"/>
      <c r="AF499" s="293"/>
      <c r="AG499" s="293"/>
      <c r="AH499" s="293"/>
      <c r="AI499" s="293"/>
      <c r="AJ499" s="293"/>
      <c r="AK499" s="293"/>
      <c r="AL499" s="293"/>
      <c r="AM499" s="293"/>
      <c r="AN499" s="293"/>
      <c r="AO499" s="293"/>
      <c r="AP499" s="293"/>
      <c r="AQ499" s="293"/>
      <c r="AR499" s="293"/>
      <c r="AS499" s="293"/>
      <c r="AT499" s="293"/>
      <c r="AU499" s="293"/>
      <c r="AV499" s="293"/>
      <c r="AW499" s="293"/>
      <c r="AX499" s="293"/>
      <c r="AY499" s="293"/>
      <c r="AZ499" s="293"/>
      <c r="BA499" s="293"/>
      <c r="BB499" s="293"/>
      <c r="BC499" s="293"/>
      <c r="BD499" s="293"/>
      <c r="BE499" s="293"/>
      <c r="BF499" s="293"/>
      <c r="BG499" s="293"/>
      <c r="BH499" s="293"/>
      <c r="BI499" s="293"/>
      <c r="BJ499" s="293"/>
      <c r="BK499" s="293"/>
      <c r="BL499" s="293"/>
      <c r="BM499" s="293"/>
      <c r="BN499" s="293"/>
      <c r="BO499" s="293"/>
      <c r="BP499" s="293"/>
      <c r="BQ499" s="293"/>
      <c r="BR499" s="293"/>
      <c r="BS499" s="293"/>
      <c r="BT499" s="293"/>
      <c r="BU499" s="293"/>
      <c r="BV499" s="293"/>
      <c r="BW499" s="293"/>
      <c r="BX499" s="293"/>
      <c r="BY499" s="293"/>
      <c r="BZ499" s="293"/>
      <c r="CA499" s="293"/>
      <c r="CB499" s="293"/>
      <c r="CC499" s="293"/>
      <c r="CD499" s="293"/>
      <c r="CE499" s="293"/>
      <c r="CF499" s="293"/>
      <c r="CG499" s="293"/>
      <c r="CH499" s="293"/>
      <c r="CI499" s="293"/>
      <c r="CJ499" s="293"/>
      <c r="CK499" s="293"/>
      <c r="CL499" s="293"/>
      <c r="CM499" s="293"/>
      <c r="CN499" s="293"/>
      <c r="CO499" s="293"/>
      <c r="CP499" s="293"/>
      <c r="CQ499" s="293"/>
      <c r="CR499" s="293"/>
      <c r="CS499" s="293"/>
      <c r="CT499" s="293"/>
      <c r="CU499" s="293"/>
      <c r="CV499" s="293"/>
      <c r="CW499" s="293"/>
      <c r="CX499" s="293"/>
      <c r="CY499" s="293"/>
      <c r="CZ499" s="293"/>
      <c r="DA499" s="293"/>
      <c r="DB499" s="293"/>
      <c r="DC499" s="293"/>
      <c r="DD499" s="171" t="b">
        <f t="shared" si="27"/>
        <v>1</v>
      </c>
    </row>
    <row r="500" spans="13:108" x14ac:dyDescent="0.25">
      <c r="M500" s="293"/>
      <c r="N500" s="293"/>
      <c r="O500" s="293"/>
      <c r="P500" s="293"/>
      <c r="Q500" s="293"/>
      <c r="R500" s="293"/>
      <c r="S500" s="293"/>
      <c r="T500" s="293"/>
      <c r="U500" s="293"/>
      <c r="V500" s="293"/>
      <c r="W500" s="293"/>
      <c r="X500" s="293"/>
      <c r="Y500" s="293"/>
      <c r="Z500" s="293"/>
      <c r="AA500" s="293"/>
      <c r="AB500" s="293"/>
      <c r="AC500" s="293"/>
      <c r="AD500" s="293"/>
      <c r="AE500" s="293"/>
      <c r="AF500" s="293"/>
      <c r="AG500" s="293"/>
      <c r="AH500" s="293"/>
      <c r="AI500" s="293"/>
      <c r="AJ500" s="293"/>
      <c r="AK500" s="293"/>
      <c r="AL500" s="293"/>
      <c r="AM500" s="293"/>
      <c r="AN500" s="293"/>
      <c r="AO500" s="293"/>
      <c r="AP500" s="293"/>
      <c r="AQ500" s="293"/>
      <c r="AR500" s="293"/>
      <c r="AS500" s="293"/>
      <c r="AT500" s="293"/>
      <c r="AU500" s="293"/>
      <c r="AV500" s="293"/>
      <c r="AW500" s="293"/>
      <c r="AX500" s="293"/>
      <c r="AY500" s="293"/>
      <c r="AZ500" s="293"/>
      <c r="BA500" s="293"/>
      <c r="BB500" s="293"/>
      <c r="BC500" s="293"/>
      <c r="BD500" s="293"/>
      <c r="BE500" s="293"/>
      <c r="BF500" s="293"/>
      <c r="BG500" s="293"/>
      <c r="BH500" s="293"/>
      <c r="BI500" s="293"/>
      <c r="BJ500" s="293"/>
      <c r="BK500" s="293"/>
      <c r="BL500" s="293"/>
      <c r="BM500" s="293"/>
      <c r="BN500" s="293"/>
      <c r="BO500" s="293"/>
      <c r="BP500" s="293"/>
      <c r="BQ500" s="293"/>
      <c r="BR500" s="293"/>
      <c r="BS500" s="293"/>
      <c r="BT500" s="293"/>
      <c r="BU500" s="293"/>
      <c r="BV500" s="293"/>
      <c r="BW500" s="293"/>
      <c r="BX500" s="293"/>
      <c r="BY500" s="293"/>
      <c r="BZ500" s="293"/>
      <c r="CA500" s="293"/>
      <c r="CB500" s="293"/>
      <c r="CC500" s="293"/>
      <c r="CD500" s="293"/>
      <c r="CE500" s="293"/>
      <c r="CF500" s="293"/>
      <c r="CG500" s="293"/>
      <c r="CH500" s="293"/>
      <c r="CI500" s="293"/>
      <c r="CJ500" s="293"/>
      <c r="CK500" s="293"/>
      <c r="CL500" s="293"/>
      <c r="CM500" s="293"/>
      <c r="CN500" s="293"/>
      <c r="CO500" s="293"/>
      <c r="CP500" s="293"/>
      <c r="CQ500" s="293"/>
      <c r="CR500" s="293"/>
      <c r="CS500" s="293"/>
      <c r="CT500" s="293"/>
      <c r="CU500" s="293"/>
      <c r="CV500" s="293"/>
      <c r="CW500" s="293"/>
      <c r="CX500" s="293"/>
      <c r="CY500" s="293"/>
      <c r="CZ500" s="293"/>
      <c r="DA500" s="293"/>
      <c r="DB500" s="293"/>
      <c r="DC500" s="293"/>
      <c r="DD500" s="171" t="b">
        <f t="shared" si="27"/>
        <v>1</v>
      </c>
    </row>
    <row r="501" spans="13:108" x14ac:dyDescent="0.25">
      <c r="DD501" s="171"/>
    </row>
    <row r="502" spans="13:108" x14ac:dyDescent="0.25">
      <c r="DD502" s="171"/>
    </row>
    <row r="503" spans="13:108" x14ac:dyDescent="0.25">
      <c r="DD503" s="171"/>
    </row>
    <row r="504" spans="13:108" x14ac:dyDescent="0.25">
      <c r="DD504" s="171"/>
    </row>
    <row r="505" spans="13:108" x14ac:dyDescent="0.25">
      <c r="DD505" s="171"/>
    </row>
    <row r="506" spans="13:108" x14ac:dyDescent="0.25">
      <c r="DD506" s="171"/>
    </row>
    <row r="507" spans="13:108" x14ac:dyDescent="0.25">
      <c r="DD507" s="171"/>
    </row>
    <row r="508" spans="13:108" x14ac:dyDescent="0.25">
      <c r="DD508" s="171"/>
    </row>
    <row r="509" spans="13:108" x14ac:dyDescent="0.25">
      <c r="DD509" s="171"/>
    </row>
    <row r="510" spans="13:108" x14ac:dyDescent="0.25">
      <c r="DD510" s="171"/>
    </row>
    <row r="511" spans="13:108" x14ac:dyDescent="0.25">
      <c r="DD511" s="171"/>
    </row>
    <row r="512" spans="13:108" x14ac:dyDescent="0.25">
      <c r="DD512" s="171"/>
    </row>
    <row r="513" spans="108:108" x14ac:dyDescent="0.25">
      <c r="DD513" s="171"/>
    </row>
    <row r="514" spans="108:108" x14ac:dyDescent="0.25">
      <c r="DD514" s="171"/>
    </row>
    <row r="515" spans="108:108" x14ac:dyDescent="0.25">
      <c r="DD515" s="171"/>
    </row>
    <row r="516" spans="108:108" x14ac:dyDescent="0.25">
      <c r="DD516" s="171"/>
    </row>
    <row r="517" spans="108:108" x14ac:dyDescent="0.25">
      <c r="DD517" s="171"/>
    </row>
    <row r="518" spans="108:108" x14ac:dyDescent="0.25">
      <c r="DD518" s="171"/>
    </row>
    <row r="519" spans="108:108" x14ac:dyDescent="0.25">
      <c r="DD519" s="171"/>
    </row>
    <row r="520" spans="108:108" x14ac:dyDescent="0.25">
      <c r="DD520" s="171"/>
    </row>
    <row r="521" spans="108:108" x14ac:dyDescent="0.25">
      <c r="DD521" s="171"/>
    </row>
    <row r="522" spans="108:108" x14ac:dyDescent="0.25">
      <c r="DD522" s="171"/>
    </row>
    <row r="523" spans="108:108" x14ac:dyDescent="0.25">
      <c r="DD523" s="171"/>
    </row>
    <row r="524" spans="108:108" x14ac:dyDescent="0.25">
      <c r="DD524" s="171"/>
    </row>
    <row r="525" spans="108:108" x14ac:dyDescent="0.25">
      <c r="DD525" s="171"/>
    </row>
    <row r="526" spans="108:108" x14ac:dyDescent="0.25">
      <c r="DD526" s="171"/>
    </row>
    <row r="527" spans="108:108" x14ac:dyDescent="0.25">
      <c r="DD527" s="171"/>
    </row>
    <row r="528" spans="108:108" x14ac:dyDescent="0.25">
      <c r="DD528" s="171"/>
    </row>
    <row r="529" spans="108:108" x14ac:dyDescent="0.25">
      <c r="DD529" s="171"/>
    </row>
    <row r="530" spans="108:108" x14ac:dyDescent="0.25">
      <c r="DD530" s="171"/>
    </row>
    <row r="531" spans="108:108" x14ac:dyDescent="0.25">
      <c r="DD531" s="171"/>
    </row>
    <row r="532" spans="108:108" x14ac:dyDescent="0.25">
      <c r="DD532" s="171"/>
    </row>
    <row r="533" spans="108:108" x14ac:dyDescent="0.25">
      <c r="DD533" s="171"/>
    </row>
    <row r="534" spans="108:108" x14ac:dyDescent="0.25">
      <c r="DD534" s="171"/>
    </row>
    <row r="535" spans="108:108" x14ac:dyDescent="0.25">
      <c r="DD535" s="171"/>
    </row>
    <row r="536" spans="108:108" x14ac:dyDescent="0.25">
      <c r="DD536" s="171"/>
    </row>
    <row r="537" spans="108:108" x14ac:dyDescent="0.25">
      <c r="DD537" s="171"/>
    </row>
    <row r="538" spans="108:108" x14ac:dyDescent="0.25">
      <c r="DD538" s="171"/>
    </row>
    <row r="539" spans="108:108" x14ac:dyDescent="0.25">
      <c r="DD539" s="171"/>
    </row>
    <row r="540" spans="108:108" x14ac:dyDescent="0.25">
      <c r="DD540" s="171"/>
    </row>
    <row r="541" spans="108:108" x14ac:dyDescent="0.25">
      <c r="DD541" s="171"/>
    </row>
    <row r="542" spans="108:108" x14ac:dyDescent="0.25">
      <c r="DD542" s="171"/>
    </row>
    <row r="543" spans="108:108" x14ac:dyDescent="0.25">
      <c r="DD543" s="171"/>
    </row>
    <row r="544" spans="108:108" x14ac:dyDescent="0.25">
      <c r="DD544" s="171"/>
    </row>
    <row r="545" spans="108:108" x14ac:dyDescent="0.25">
      <c r="DD545" s="171"/>
    </row>
    <row r="546" spans="108:108" x14ac:dyDescent="0.25">
      <c r="DD546" s="171"/>
    </row>
    <row r="547" spans="108:108" x14ac:dyDescent="0.25">
      <c r="DD547" s="171"/>
    </row>
    <row r="548" spans="108:108" x14ac:dyDescent="0.25">
      <c r="DD548" s="171"/>
    </row>
    <row r="549" spans="108:108" x14ac:dyDescent="0.25">
      <c r="DD549" s="171"/>
    </row>
    <row r="550" spans="108:108" x14ac:dyDescent="0.25">
      <c r="DD550" s="171"/>
    </row>
    <row r="551" spans="108:108" x14ac:dyDescent="0.25">
      <c r="DD551" s="171"/>
    </row>
    <row r="552" spans="108:108" x14ac:dyDescent="0.25">
      <c r="DD552" s="171"/>
    </row>
    <row r="553" spans="108:108" x14ac:dyDescent="0.25">
      <c r="DD553" s="171"/>
    </row>
    <row r="554" spans="108:108" x14ac:dyDescent="0.25">
      <c r="DD554" s="171"/>
    </row>
    <row r="555" spans="108:108" x14ac:dyDescent="0.25">
      <c r="DD555" s="171"/>
    </row>
    <row r="556" spans="108:108" x14ac:dyDescent="0.25">
      <c r="DD556" s="171"/>
    </row>
    <row r="557" spans="108:108" x14ac:dyDescent="0.25">
      <c r="DD557" s="171"/>
    </row>
    <row r="558" spans="108:108" x14ac:dyDescent="0.25">
      <c r="DD558" s="171"/>
    </row>
    <row r="559" spans="108:108" x14ac:dyDescent="0.25">
      <c r="DD559" s="171"/>
    </row>
    <row r="560" spans="108:108" x14ac:dyDescent="0.25">
      <c r="DD560" s="171"/>
    </row>
    <row r="561" spans="108:108" x14ac:dyDescent="0.25">
      <c r="DD561" s="171"/>
    </row>
    <row r="562" spans="108:108" x14ac:dyDescent="0.25">
      <c r="DD562" s="171"/>
    </row>
    <row r="563" spans="108:108" x14ac:dyDescent="0.25">
      <c r="DD563" s="171"/>
    </row>
    <row r="564" spans="108:108" x14ac:dyDescent="0.25">
      <c r="DD564" s="171"/>
    </row>
    <row r="565" spans="108:108" x14ac:dyDescent="0.25">
      <c r="DD565" s="171"/>
    </row>
    <row r="566" spans="108:108" x14ac:dyDescent="0.25">
      <c r="DD566" s="171"/>
    </row>
    <row r="567" spans="108:108" x14ac:dyDescent="0.25">
      <c r="DD567" s="171"/>
    </row>
    <row r="568" spans="108:108" x14ac:dyDescent="0.25">
      <c r="DD568" s="171"/>
    </row>
    <row r="569" spans="108:108" x14ac:dyDescent="0.25">
      <c r="DD569" s="171"/>
    </row>
    <row r="570" spans="108:108" x14ac:dyDescent="0.25">
      <c r="DD570" s="171"/>
    </row>
    <row r="571" spans="108:108" x14ac:dyDescent="0.25">
      <c r="DD571" s="171"/>
    </row>
    <row r="572" spans="108:108" x14ac:dyDescent="0.25">
      <c r="DD572" s="171"/>
    </row>
    <row r="573" spans="108:108" x14ac:dyDescent="0.25">
      <c r="DD573" s="171"/>
    </row>
    <row r="574" spans="108:108" x14ac:dyDescent="0.25">
      <c r="DD574" s="171"/>
    </row>
    <row r="575" spans="108:108" x14ac:dyDescent="0.25">
      <c r="DD575" s="171"/>
    </row>
    <row r="576" spans="108:108" x14ac:dyDescent="0.25">
      <c r="DD576" s="171"/>
    </row>
    <row r="577" spans="108:108" x14ac:dyDescent="0.25">
      <c r="DD577" s="171"/>
    </row>
    <row r="578" spans="108:108" x14ac:dyDescent="0.25">
      <c r="DD578" s="171"/>
    </row>
    <row r="579" spans="108:108" x14ac:dyDescent="0.25">
      <c r="DD579" s="171"/>
    </row>
    <row r="580" spans="108:108" x14ac:dyDescent="0.25">
      <c r="DD580" s="171"/>
    </row>
    <row r="581" spans="108:108" x14ac:dyDescent="0.25">
      <c r="DD581" s="171"/>
    </row>
    <row r="582" spans="108:108" x14ac:dyDescent="0.25">
      <c r="DD582" s="171"/>
    </row>
    <row r="583" spans="108:108" x14ac:dyDescent="0.25">
      <c r="DD583" s="171"/>
    </row>
    <row r="584" spans="108:108" x14ac:dyDescent="0.25">
      <c r="DD584" s="171"/>
    </row>
    <row r="585" spans="108:108" x14ac:dyDescent="0.25">
      <c r="DD585" s="171"/>
    </row>
    <row r="586" spans="108:108" x14ac:dyDescent="0.25">
      <c r="DD586" s="171"/>
    </row>
    <row r="587" spans="108:108" x14ac:dyDescent="0.25">
      <c r="DD587" s="171"/>
    </row>
    <row r="588" spans="108:108" x14ac:dyDescent="0.25">
      <c r="DD588" s="171"/>
    </row>
    <row r="589" spans="108:108" x14ac:dyDescent="0.25">
      <c r="DD589" s="171"/>
    </row>
    <row r="590" spans="108:108" x14ac:dyDescent="0.25">
      <c r="DD590" s="171"/>
    </row>
    <row r="591" spans="108:108" x14ac:dyDescent="0.25">
      <c r="DD591" s="171"/>
    </row>
    <row r="592" spans="108:108" x14ac:dyDescent="0.25">
      <c r="DD592" s="171"/>
    </row>
    <row r="593" spans="108:108" x14ac:dyDescent="0.25">
      <c r="DD593" s="171"/>
    </row>
    <row r="594" spans="108:108" x14ac:dyDescent="0.25">
      <c r="DD594" s="171"/>
    </row>
    <row r="595" spans="108:108" x14ac:dyDescent="0.25">
      <c r="DD595" s="171"/>
    </row>
    <row r="596" spans="108:108" x14ac:dyDescent="0.25">
      <c r="DD596" s="171"/>
    </row>
    <row r="597" spans="108:108" x14ac:dyDescent="0.25">
      <c r="DD597" s="171"/>
    </row>
    <row r="598" spans="108:108" x14ac:dyDescent="0.25">
      <c r="DD598" s="171"/>
    </row>
    <row r="599" spans="108:108" x14ac:dyDescent="0.25">
      <c r="DD599" s="171"/>
    </row>
    <row r="600" spans="108:108" x14ac:dyDescent="0.25">
      <c r="DD600" s="171"/>
    </row>
    <row r="601" spans="108:108" x14ac:dyDescent="0.25">
      <c r="DD601" s="171"/>
    </row>
    <row r="602" spans="108:108" x14ac:dyDescent="0.25">
      <c r="DD602" s="171"/>
    </row>
    <row r="603" spans="108:108" x14ac:dyDescent="0.25">
      <c r="DD603" s="171"/>
    </row>
    <row r="604" spans="108:108" x14ac:dyDescent="0.25">
      <c r="DD604" s="171"/>
    </row>
    <row r="605" spans="108:108" x14ac:dyDescent="0.25">
      <c r="DD605" s="171"/>
    </row>
    <row r="606" spans="108:108" x14ac:dyDescent="0.25">
      <c r="DD606" s="171"/>
    </row>
    <row r="607" spans="108:108" x14ac:dyDescent="0.25">
      <c r="DD607" s="171"/>
    </row>
    <row r="608" spans="108:108" x14ac:dyDescent="0.25">
      <c r="DD608" s="171"/>
    </row>
    <row r="609" spans="108:108" x14ac:dyDescent="0.25">
      <c r="DD609" s="171"/>
    </row>
    <row r="610" spans="108:108" x14ac:dyDescent="0.25">
      <c r="DD610" s="171"/>
    </row>
    <row r="611" spans="108:108" x14ac:dyDescent="0.25">
      <c r="DD611" s="171"/>
    </row>
    <row r="612" spans="108:108" x14ac:dyDescent="0.25">
      <c r="DD612" s="171"/>
    </row>
    <row r="613" spans="108:108" x14ac:dyDescent="0.25">
      <c r="DD613" s="171"/>
    </row>
    <row r="614" spans="108:108" x14ac:dyDescent="0.25">
      <c r="DD614" s="171"/>
    </row>
    <row r="615" spans="108:108" x14ac:dyDescent="0.25">
      <c r="DD615" s="171"/>
    </row>
    <row r="616" spans="108:108" x14ac:dyDescent="0.25">
      <c r="DD616" s="171"/>
    </row>
    <row r="617" spans="108:108" x14ac:dyDescent="0.25">
      <c r="DD617" s="171"/>
    </row>
    <row r="618" spans="108:108" x14ac:dyDescent="0.25">
      <c r="DD618" s="171"/>
    </row>
    <row r="619" spans="108:108" x14ac:dyDescent="0.25">
      <c r="DD619" s="171"/>
    </row>
    <row r="620" spans="108:108" x14ac:dyDescent="0.25">
      <c r="DD620" s="171"/>
    </row>
    <row r="621" spans="108:108" x14ac:dyDescent="0.25">
      <c r="DD621" s="171"/>
    </row>
    <row r="622" spans="108:108" x14ac:dyDescent="0.25">
      <c r="DD622" s="171"/>
    </row>
    <row r="623" spans="108:108" x14ac:dyDescent="0.25">
      <c r="DD623" s="171"/>
    </row>
    <row r="624" spans="108:108" x14ac:dyDescent="0.25">
      <c r="DD624" s="171"/>
    </row>
    <row r="625" spans="108:108" x14ac:dyDescent="0.25">
      <c r="DD625" s="171"/>
    </row>
    <row r="626" spans="108:108" x14ac:dyDescent="0.25">
      <c r="DD626" s="171"/>
    </row>
    <row r="627" spans="108:108" x14ac:dyDescent="0.25">
      <c r="DD627" s="171"/>
    </row>
    <row r="628" spans="108:108" x14ac:dyDescent="0.25">
      <c r="DD628" s="171"/>
    </row>
    <row r="629" spans="108:108" x14ac:dyDescent="0.25">
      <c r="DD629" s="171"/>
    </row>
    <row r="630" spans="108:108" x14ac:dyDescent="0.25">
      <c r="DD630" s="171"/>
    </row>
    <row r="631" spans="108:108" x14ac:dyDescent="0.25">
      <c r="DD631" s="171"/>
    </row>
    <row r="632" spans="108:108" x14ac:dyDescent="0.25">
      <c r="DD632" s="171"/>
    </row>
    <row r="633" spans="108:108" x14ac:dyDescent="0.25">
      <c r="DD633" s="171"/>
    </row>
    <row r="634" spans="108:108" x14ac:dyDescent="0.25">
      <c r="DD634" s="171"/>
    </row>
    <row r="635" spans="108:108" x14ac:dyDescent="0.25">
      <c r="DD635" s="171"/>
    </row>
    <row r="636" spans="108:108" x14ac:dyDescent="0.25">
      <c r="DD636" s="171"/>
    </row>
    <row r="637" spans="108:108" x14ac:dyDescent="0.25">
      <c r="DD637" s="171"/>
    </row>
    <row r="638" spans="108:108" x14ac:dyDescent="0.25">
      <c r="DD638" s="171"/>
    </row>
    <row r="639" spans="108:108" x14ac:dyDescent="0.25">
      <c r="DD639" s="171"/>
    </row>
    <row r="640" spans="108:108" x14ac:dyDescent="0.25">
      <c r="DD640" s="171"/>
    </row>
    <row r="641" spans="108:108" x14ac:dyDescent="0.25">
      <c r="DD641" s="171"/>
    </row>
    <row r="642" spans="108:108" x14ac:dyDescent="0.25">
      <c r="DD642" s="171"/>
    </row>
    <row r="643" spans="108:108" x14ac:dyDescent="0.25">
      <c r="DD643" s="171"/>
    </row>
    <row r="644" spans="108:108" x14ac:dyDescent="0.25">
      <c r="DD644" s="171"/>
    </row>
    <row r="645" spans="108:108" x14ac:dyDescent="0.25">
      <c r="DD645" s="171"/>
    </row>
    <row r="646" spans="108:108" x14ac:dyDescent="0.25">
      <c r="DD646" s="171"/>
    </row>
    <row r="647" spans="108:108" x14ac:dyDescent="0.25">
      <c r="DD647" s="171"/>
    </row>
    <row r="648" spans="108:108" x14ac:dyDescent="0.25">
      <c r="DD648" s="171"/>
    </row>
    <row r="649" spans="108:108" x14ac:dyDescent="0.25">
      <c r="DD649" s="171"/>
    </row>
    <row r="650" spans="108:108" x14ac:dyDescent="0.25">
      <c r="DD650" s="171"/>
    </row>
    <row r="651" spans="108:108" x14ac:dyDescent="0.25">
      <c r="DD651" s="171"/>
    </row>
    <row r="652" spans="108:108" x14ac:dyDescent="0.25">
      <c r="DD652" s="171"/>
    </row>
    <row r="653" spans="108:108" x14ac:dyDescent="0.25">
      <c r="DD653" s="171"/>
    </row>
    <row r="654" spans="108:108" x14ac:dyDescent="0.25">
      <c r="DD654" s="171"/>
    </row>
    <row r="655" spans="108:108" x14ac:dyDescent="0.25">
      <c r="DD655" s="171"/>
    </row>
    <row r="656" spans="108:108" x14ac:dyDescent="0.25">
      <c r="DD656" s="171"/>
    </row>
    <row r="657" spans="108:108" x14ac:dyDescent="0.25">
      <c r="DD657" s="171"/>
    </row>
    <row r="658" spans="108:108" x14ac:dyDescent="0.25">
      <c r="DD658" s="171"/>
    </row>
    <row r="659" spans="108:108" x14ac:dyDescent="0.25">
      <c r="DD659" s="171"/>
    </row>
    <row r="660" spans="108:108" x14ac:dyDescent="0.25">
      <c r="DD660" s="171"/>
    </row>
    <row r="661" spans="108:108" x14ac:dyDescent="0.25">
      <c r="DD661" s="171"/>
    </row>
    <row r="662" spans="108:108" x14ac:dyDescent="0.25">
      <c r="DD662" s="171"/>
    </row>
    <row r="663" spans="108:108" x14ac:dyDescent="0.25">
      <c r="DD663" s="171"/>
    </row>
    <row r="664" spans="108:108" x14ac:dyDescent="0.25">
      <c r="DD664" s="171"/>
    </row>
    <row r="665" spans="108:108" x14ac:dyDescent="0.25">
      <c r="DD665" s="171"/>
    </row>
    <row r="666" spans="108:108" x14ac:dyDescent="0.25">
      <c r="DD666" s="171"/>
    </row>
    <row r="667" spans="108:108" x14ac:dyDescent="0.25">
      <c r="DD667" s="171"/>
    </row>
    <row r="668" spans="108:108" x14ac:dyDescent="0.25">
      <c r="DD668" s="171"/>
    </row>
    <row r="669" spans="108:108" x14ac:dyDescent="0.25">
      <c r="DD669" s="171"/>
    </row>
    <row r="670" spans="108:108" x14ac:dyDescent="0.25">
      <c r="DD670" s="171"/>
    </row>
    <row r="671" spans="108:108" x14ac:dyDescent="0.25">
      <c r="DD671" s="171"/>
    </row>
    <row r="672" spans="108:108" x14ac:dyDescent="0.25">
      <c r="DD672" s="171"/>
    </row>
    <row r="673" spans="108:108" x14ac:dyDescent="0.25">
      <c r="DD673" s="171"/>
    </row>
    <row r="674" spans="108:108" x14ac:dyDescent="0.25">
      <c r="DD674" s="171"/>
    </row>
    <row r="675" spans="108:108" x14ac:dyDescent="0.25">
      <c r="DD675" s="171"/>
    </row>
    <row r="676" spans="108:108" x14ac:dyDescent="0.25">
      <c r="DD676" s="171"/>
    </row>
    <row r="677" spans="108:108" x14ac:dyDescent="0.25">
      <c r="DD677" s="171"/>
    </row>
    <row r="678" spans="108:108" x14ac:dyDescent="0.25">
      <c r="DD678" s="171"/>
    </row>
    <row r="679" spans="108:108" x14ac:dyDescent="0.25">
      <c r="DD679" s="171"/>
    </row>
    <row r="680" spans="108:108" x14ac:dyDescent="0.25">
      <c r="DD680" s="171"/>
    </row>
    <row r="681" spans="108:108" x14ac:dyDescent="0.25">
      <c r="DD681" s="171"/>
    </row>
    <row r="682" spans="108:108" x14ac:dyDescent="0.25">
      <c r="DD682" s="171"/>
    </row>
    <row r="683" spans="108:108" x14ac:dyDescent="0.25">
      <c r="DD683" s="171"/>
    </row>
    <row r="684" spans="108:108" x14ac:dyDescent="0.25">
      <c r="DD684" s="171"/>
    </row>
    <row r="685" spans="108:108" x14ac:dyDescent="0.25">
      <c r="DD685" s="171"/>
    </row>
    <row r="686" spans="108:108" x14ac:dyDescent="0.25">
      <c r="DD686" s="171"/>
    </row>
    <row r="687" spans="108:108" x14ac:dyDescent="0.25">
      <c r="DD687" s="171"/>
    </row>
    <row r="688" spans="108:108" x14ac:dyDescent="0.25">
      <c r="DD688" s="171"/>
    </row>
    <row r="689" spans="108:108" x14ac:dyDescent="0.25">
      <c r="DD689" s="171"/>
    </row>
    <row r="690" spans="108:108" x14ac:dyDescent="0.25">
      <c r="DD690" s="171"/>
    </row>
    <row r="691" spans="108:108" x14ac:dyDescent="0.25">
      <c r="DD691" s="171"/>
    </row>
    <row r="692" spans="108:108" x14ac:dyDescent="0.25">
      <c r="DD692" s="171"/>
    </row>
    <row r="693" spans="108:108" x14ac:dyDescent="0.25">
      <c r="DD693" s="171"/>
    </row>
    <row r="694" spans="108:108" x14ac:dyDescent="0.25">
      <c r="DD694" s="171"/>
    </row>
    <row r="695" spans="108:108" x14ac:dyDescent="0.25">
      <c r="DD695" s="171"/>
    </row>
    <row r="696" spans="108:108" x14ac:dyDescent="0.25">
      <c r="DD696" s="171"/>
    </row>
    <row r="697" spans="108:108" x14ac:dyDescent="0.25">
      <c r="DD697" s="171"/>
    </row>
    <row r="698" spans="108:108" x14ac:dyDescent="0.25">
      <c r="DD698" s="171"/>
    </row>
    <row r="699" spans="108:108" x14ac:dyDescent="0.25">
      <c r="DD699" s="171"/>
    </row>
    <row r="700" spans="108:108" x14ac:dyDescent="0.25">
      <c r="DD700" s="171"/>
    </row>
    <row r="701" spans="108:108" x14ac:dyDescent="0.25">
      <c r="DD701" s="171"/>
    </row>
    <row r="702" spans="108:108" x14ac:dyDescent="0.25">
      <c r="DD702" s="171"/>
    </row>
    <row r="703" spans="108:108" x14ac:dyDescent="0.25">
      <c r="DD703" s="171"/>
    </row>
    <row r="704" spans="108:108" x14ac:dyDescent="0.25">
      <c r="DD704" s="171"/>
    </row>
    <row r="705" spans="108:108" x14ac:dyDescent="0.25">
      <c r="DD705" s="171"/>
    </row>
    <row r="706" spans="108:108" x14ac:dyDescent="0.25">
      <c r="DD706" s="171"/>
    </row>
    <row r="707" spans="108:108" x14ac:dyDescent="0.25">
      <c r="DD707" s="171"/>
    </row>
    <row r="708" spans="108:108" x14ac:dyDescent="0.25">
      <c r="DD708" s="171"/>
    </row>
    <row r="709" spans="108:108" x14ac:dyDescent="0.25">
      <c r="DD709" s="171"/>
    </row>
    <row r="710" spans="108:108" x14ac:dyDescent="0.25">
      <c r="DD710" s="171"/>
    </row>
    <row r="711" spans="108:108" x14ac:dyDescent="0.25">
      <c r="DD711" s="171"/>
    </row>
    <row r="712" spans="108:108" x14ac:dyDescent="0.25">
      <c r="DD712" s="171"/>
    </row>
    <row r="713" spans="108:108" x14ac:dyDescent="0.25">
      <c r="DD713" s="171"/>
    </row>
    <row r="714" spans="108:108" x14ac:dyDescent="0.25">
      <c r="DD714" s="171"/>
    </row>
    <row r="715" spans="108:108" x14ac:dyDescent="0.25">
      <c r="DD715" s="171"/>
    </row>
    <row r="716" spans="108:108" x14ac:dyDescent="0.25">
      <c r="DD716" s="171"/>
    </row>
    <row r="717" spans="108:108" x14ac:dyDescent="0.25">
      <c r="DD717" s="171"/>
    </row>
    <row r="718" spans="108:108" x14ac:dyDescent="0.25">
      <c r="DD718" s="171"/>
    </row>
    <row r="719" spans="108:108" x14ac:dyDescent="0.25">
      <c r="DD719" s="171"/>
    </row>
    <row r="720" spans="108:108" x14ac:dyDescent="0.25">
      <c r="DD720" s="171"/>
    </row>
    <row r="721" spans="108:108" x14ac:dyDescent="0.25">
      <c r="DD721" s="171"/>
    </row>
    <row r="722" spans="108:108" x14ac:dyDescent="0.25">
      <c r="DD722" s="171"/>
    </row>
    <row r="723" spans="108:108" x14ac:dyDescent="0.25">
      <c r="DD723" s="171"/>
    </row>
    <row r="724" spans="108:108" x14ac:dyDescent="0.25">
      <c r="DD724" s="171"/>
    </row>
    <row r="725" spans="108:108" x14ac:dyDescent="0.25">
      <c r="DD725" s="171"/>
    </row>
    <row r="726" spans="108:108" x14ac:dyDescent="0.25">
      <c r="DD726" s="171"/>
    </row>
    <row r="727" spans="108:108" x14ac:dyDescent="0.25">
      <c r="DD727" s="171"/>
    </row>
    <row r="728" spans="108:108" x14ac:dyDescent="0.25">
      <c r="DD728" s="171"/>
    </row>
    <row r="729" spans="108:108" x14ac:dyDescent="0.25">
      <c r="DD729" s="171"/>
    </row>
    <row r="730" spans="108:108" x14ac:dyDescent="0.25">
      <c r="DD730" s="171"/>
    </row>
    <row r="731" spans="108:108" x14ac:dyDescent="0.25">
      <c r="DD731" s="171"/>
    </row>
    <row r="732" spans="108:108" x14ac:dyDescent="0.25">
      <c r="DD732" s="171"/>
    </row>
    <row r="733" spans="108:108" x14ac:dyDescent="0.25">
      <c r="DD733" s="171"/>
    </row>
    <row r="734" spans="108:108" x14ac:dyDescent="0.25">
      <c r="DD734" s="171"/>
    </row>
    <row r="735" spans="108:108" x14ac:dyDescent="0.25">
      <c r="DD735" s="171"/>
    </row>
    <row r="736" spans="108:108" x14ac:dyDescent="0.25">
      <c r="DD736" s="171"/>
    </row>
    <row r="737" spans="108:108" x14ac:dyDescent="0.25">
      <c r="DD737" s="171"/>
    </row>
    <row r="738" spans="108:108" x14ac:dyDescent="0.25">
      <c r="DD738" s="171"/>
    </row>
    <row r="739" spans="108:108" x14ac:dyDescent="0.25">
      <c r="DD739" s="171"/>
    </row>
    <row r="740" spans="108:108" x14ac:dyDescent="0.25">
      <c r="DD740" s="171"/>
    </row>
    <row r="741" spans="108:108" x14ac:dyDescent="0.25">
      <c r="DD741" s="171"/>
    </row>
    <row r="742" spans="108:108" x14ac:dyDescent="0.25">
      <c r="DD742" s="171"/>
    </row>
    <row r="743" spans="108:108" x14ac:dyDescent="0.25">
      <c r="DD743" s="171"/>
    </row>
    <row r="744" spans="108:108" x14ac:dyDescent="0.25">
      <c r="DD744" s="171"/>
    </row>
    <row r="745" spans="108:108" x14ac:dyDescent="0.25">
      <c r="DD745" s="171"/>
    </row>
    <row r="746" spans="108:108" x14ac:dyDescent="0.25">
      <c r="DD746" s="171"/>
    </row>
    <row r="747" spans="108:108" x14ac:dyDescent="0.25">
      <c r="DD747" s="171"/>
    </row>
    <row r="748" spans="108:108" x14ac:dyDescent="0.25">
      <c r="DD748" s="171"/>
    </row>
    <row r="749" spans="108:108" x14ac:dyDescent="0.25">
      <c r="DD749" s="171"/>
    </row>
    <row r="750" spans="108:108" x14ac:dyDescent="0.25">
      <c r="DD750" s="171"/>
    </row>
    <row r="751" spans="108:108" x14ac:dyDescent="0.25">
      <c r="DD751" s="171"/>
    </row>
    <row r="752" spans="108:108" x14ac:dyDescent="0.25">
      <c r="DD752" s="171"/>
    </row>
    <row r="753" spans="108:108" x14ac:dyDescent="0.25">
      <c r="DD753" s="171"/>
    </row>
    <row r="754" spans="108:108" x14ac:dyDescent="0.25">
      <c r="DD754" s="171"/>
    </row>
    <row r="755" spans="108:108" x14ac:dyDescent="0.25">
      <c r="DD755" s="171"/>
    </row>
    <row r="756" spans="108:108" x14ac:dyDescent="0.25">
      <c r="DD756" s="171"/>
    </row>
    <row r="757" spans="108:108" x14ac:dyDescent="0.25">
      <c r="DD757" s="171"/>
    </row>
    <row r="758" spans="108:108" x14ac:dyDescent="0.25">
      <c r="DD758" s="171"/>
    </row>
    <row r="759" spans="108:108" x14ac:dyDescent="0.25">
      <c r="DD759" s="171"/>
    </row>
    <row r="760" spans="108:108" x14ac:dyDescent="0.25">
      <c r="DD760" s="171"/>
    </row>
    <row r="761" spans="108:108" x14ac:dyDescent="0.25">
      <c r="DD761" s="171"/>
    </row>
    <row r="762" spans="108:108" x14ac:dyDescent="0.25">
      <c r="DD762" s="171"/>
    </row>
    <row r="763" spans="108:108" x14ac:dyDescent="0.25">
      <c r="DD763" s="171"/>
    </row>
    <row r="764" spans="108:108" x14ac:dyDescent="0.25">
      <c r="DD764" s="171"/>
    </row>
    <row r="765" spans="108:108" x14ac:dyDescent="0.25">
      <c r="DD765" s="171"/>
    </row>
    <row r="766" spans="108:108" x14ac:dyDescent="0.25">
      <c r="DD766" s="171"/>
    </row>
    <row r="767" spans="108:108" x14ac:dyDescent="0.25">
      <c r="DD767" s="171"/>
    </row>
    <row r="768" spans="108:108" x14ac:dyDescent="0.25">
      <c r="DD768" s="171"/>
    </row>
    <row r="769" spans="108:108" x14ac:dyDescent="0.25">
      <c r="DD769" s="171"/>
    </row>
    <row r="770" spans="108:108" x14ac:dyDescent="0.25">
      <c r="DD770" s="171"/>
    </row>
    <row r="771" spans="108:108" x14ac:dyDescent="0.25">
      <c r="DD771" s="171"/>
    </row>
    <row r="772" spans="108:108" x14ac:dyDescent="0.25">
      <c r="DD772" s="171"/>
    </row>
    <row r="773" spans="108:108" x14ac:dyDescent="0.25">
      <c r="DD773" s="171"/>
    </row>
    <row r="774" spans="108:108" x14ac:dyDescent="0.25">
      <c r="DD774" s="171"/>
    </row>
    <row r="775" spans="108:108" x14ac:dyDescent="0.25">
      <c r="DD775" s="171"/>
    </row>
    <row r="776" spans="108:108" x14ac:dyDescent="0.25">
      <c r="DD776" s="171"/>
    </row>
    <row r="777" spans="108:108" x14ac:dyDescent="0.25">
      <c r="DD777" s="171"/>
    </row>
    <row r="778" spans="108:108" x14ac:dyDescent="0.25">
      <c r="DD778" s="171"/>
    </row>
    <row r="779" spans="108:108" x14ac:dyDescent="0.25">
      <c r="DD779" s="171"/>
    </row>
    <row r="780" spans="108:108" x14ac:dyDescent="0.25">
      <c r="DD780" s="171"/>
    </row>
    <row r="781" spans="108:108" x14ac:dyDescent="0.25">
      <c r="DD781" s="171"/>
    </row>
    <row r="782" spans="108:108" x14ac:dyDescent="0.25">
      <c r="DD782" s="171"/>
    </row>
    <row r="783" spans="108:108" x14ac:dyDescent="0.25">
      <c r="DD783" s="171"/>
    </row>
    <row r="784" spans="108:108" x14ac:dyDescent="0.25">
      <c r="DD784" s="171"/>
    </row>
    <row r="785" spans="108:108" x14ac:dyDescent="0.25">
      <c r="DD785" s="171"/>
    </row>
    <row r="786" spans="108:108" x14ac:dyDescent="0.25">
      <c r="DD786" s="171"/>
    </row>
    <row r="787" spans="108:108" x14ac:dyDescent="0.25">
      <c r="DD787" s="171"/>
    </row>
    <row r="788" spans="108:108" x14ac:dyDescent="0.25">
      <c r="DD788" s="171"/>
    </row>
    <row r="789" spans="108:108" x14ac:dyDescent="0.25">
      <c r="DD789" s="171"/>
    </row>
    <row r="790" spans="108:108" x14ac:dyDescent="0.25">
      <c r="DD790" s="171"/>
    </row>
    <row r="791" spans="108:108" x14ac:dyDescent="0.25">
      <c r="DD791" s="171"/>
    </row>
    <row r="792" spans="108:108" x14ac:dyDescent="0.25">
      <c r="DD792" s="171"/>
    </row>
    <row r="793" spans="108:108" x14ac:dyDescent="0.25">
      <c r="DD793" s="171"/>
    </row>
    <row r="794" spans="108:108" x14ac:dyDescent="0.25">
      <c r="DD794" s="171"/>
    </row>
    <row r="795" spans="108:108" x14ac:dyDescent="0.25">
      <c r="DD795" s="171"/>
    </row>
    <row r="796" spans="108:108" x14ac:dyDescent="0.25">
      <c r="DD796" s="171"/>
    </row>
    <row r="797" spans="108:108" x14ac:dyDescent="0.25">
      <c r="DD797" s="171"/>
    </row>
    <row r="798" spans="108:108" x14ac:dyDescent="0.25">
      <c r="DD798" s="171"/>
    </row>
    <row r="799" spans="108:108" x14ac:dyDescent="0.25">
      <c r="DD799" s="171"/>
    </row>
    <row r="800" spans="108:108" x14ac:dyDescent="0.25">
      <c r="DD800" s="171"/>
    </row>
    <row r="801" spans="108:108" x14ac:dyDescent="0.25">
      <c r="DD801" s="171"/>
    </row>
    <row r="802" spans="108:108" x14ac:dyDescent="0.25">
      <c r="DD802" s="171"/>
    </row>
    <row r="803" spans="108:108" x14ac:dyDescent="0.25">
      <c r="DD803" s="171"/>
    </row>
    <row r="804" spans="108:108" x14ac:dyDescent="0.25">
      <c r="DD804" s="171"/>
    </row>
    <row r="805" spans="108:108" x14ac:dyDescent="0.25">
      <c r="DD805" s="171"/>
    </row>
    <row r="806" spans="108:108" x14ac:dyDescent="0.25">
      <c r="DD806" s="171"/>
    </row>
    <row r="807" spans="108:108" x14ac:dyDescent="0.25">
      <c r="DD807" s="171"/>
    </row>
    <row r="808" spans="108:108" x14ac:dyDescent="0.25">
      <c r="DD808" s="171"/>
    </row>
    <row r="809" spans="108:108" x14ac:dyDescent="0.25">
      <c r="DD809" s="171"/>
    </row>
    <row r="810" spans="108:108" x14ac:dyDescent="0.25">
      <c r="DD810" s="171"/>
    </row>
    <row r="811" spans="108:108" x14ac:dyDescent="0.25">
      <c r="DD811" s="171"/>
    </row>
    <row r="812" spans="108:108" x14ac:dyDescent="0.25">
      <c r="DD812" s="171"/>
    </row>
    <row r="813" spans="108:108" x14ac:dyDescent="0.25">
      <c r="DD813" s="171"/>
    </row>
    <row r="814" spans="108:108" x14ac:dyDescent="0.25">
      <c r="DD814" s="171"/>
    </row>
    <row r="815" spans="108:108" x14ac:dyDescent="0.25">
      <c r="DD815" s="171"/>
    </row>
    <row r="816" spans="108:108" x14ac:dyDescent="0.25">
      <c r="DD816" s="171"/>
    </row>
    <row r="817" spans="108:108" x14ac:dyDescent="0.25">
      <c r="DD817" s="171"/>
    </row>
    <row r="818" spans="108:108" x14ac:dyDescent="0.25">
      <c r="DD818" s="171"/>
    </row>
    <row r="819" spans="108:108" x14ac:dyDescent="0.25">
      <c r="DD819" s="171"/>
    </row>
    <row r="820" spans="108:108" x14ac:dyDescent="0.25">
      <c r="DD820" s="171"/>
    </row>
    <row r="821" spans="108:108" x14ac:dyDescent="0.25">
      <c r="DD821" s="171"/>
    </row>
    <row r="822" spans="108:108" x14ac:dyDescent="0.25">
      <c r="DD822" s="171"/>
    </row>
    <row r="823" spans="108:108" x14ac:dyDescent="0.25">
      <c r="DD823" s="171"/>
    </row>
    <row r="824" spans="108:108" x14ac:dyDescent="0.25">
      <c r="DD824" s="171"/>
    </row>
    <row r="825" spans="108:108" x14ac:dyDescent="0.25">
      <c r="DD825" s="171"/>
    </row>
    <row r="826" spans="108:108" x14ac:dyDescent="0.25">
      <c r="DD826" s="171"/>
    </row>
    <row r="827" spans="108:108" x14ac:dyDescent="0.25">
      <c r="DD827" s="171"/>
    </row>
    <row r="828" spans="108:108" x14ac:dyDescent="0.25">
      <c r="DD828" s="171"/>
    </row>
    <row r="829" spans="108:108" x14ac:dyDescent="0.25">
      <c r="DD829" s="171"/>
    </row>
    <row r="830" spans="108:108" x14ac:dyDescent="0.25">
      <c r="DD830" s="171"/>
    </row>
    <row r="831" spans="108:108" x14ac:dyDescent="0.25">
      <c r="DD831" s="171"/>
    </row>
    <row r="832" spans="108:108" x14ac:dyDescent="0.25">
      <c r="DD832" s="171"/>
    </row>
    <row r="833" spans="108:108" x14ac:dyDescent="0.25">
      <c r="DD833" s="171"/>
    </row>
    <row r="834" spans="108:108" x14ac:dyDescent="0.25">
      <c r="DD834" s="171"/>
    </row>
    <row r="835" spans="108:108" x14ac:dyDescent="0.25">
      <c r="DD835" s="171"/>
    </row>
    <row r="836" spans="108:108" x14ac:dyDescent="0.25">
      <c r="DD836" s="171"/>
    </row>
    <row r="837" spans="108:108" x14ac:dyDescent="0.25">
      <c r="DD837" s="171"/>
    </row>
    <row r="838" spans="108:108" x14ac:dyDescent="0.25">
      <c r="DD838" s="171"/>
    </row>
    <row r="839" spans="108:108" x14ac:dyDescent="0.25">
      <c r="DD839" s="171"/>
    </row>
    <row r="840" spans="108:108" x14ac:dyDescent="0.25">
      <c r="DD840" s="171"/>
    </row>
    <row r="841" spans="108:108" x14ac:dyDescent="0.25">
      <c r="DD841" s="171"/>
    </row>
    <row r="842" spans="108:108" x14ac:dyDescent="0.25">
      <c r="DD842" s="171"/>
    </row>
    <row r="843" spans="108:108" x14ac:dyDescent="0.25">
      <c r="DD843" s="171"/>
    </row>
    <row r="844" spans="108:108" x14ac:dyDescent="0.25">
      <c r="DD844" s="171"/>
    </row>
    <row r="845" spans="108:108" x14ac:dyDescent="0.25">
      <c r="DD845" s="171"/>
    </row>
    <row r="846" spans="108:108" x14ac:dyDescent="0.25">
      <c r="DD846" s="171"/>
    </row>
    <row r="847" spans="108:108" x14ac:dyDescent="0.25">
      <c r="DD847" s="171"/>
    </row>
    <row r="848" spans="108:108" x14ac:dyDescent="0.25">
      <c r="DD848" s="171"/>
    </row>
    <row r="849" spans="108:108" x14ac:dyDescent="0.25">
      <c r="DD849" s="171"/>
    </row>
    <row r="850" spans="108:108" x14ac:dyDescent="0.25">
      <c r="DD850" s="171"/>
    </row>
    <row r="851" spans="108:108" x14ac:dyDescent="0.25">
      <c r="DD851" s="171"/>
    </row>
    <row r="852" spans="108:108" x14ac:dyDescent="0.25">
      <c r="DD852" s="171"/>
    </row>
    <row r="853" spans="108:108" x14ac:dyDescent="0.25">
      <c r="DD853" s="171"/>
    </row>
    <row r="854" spans="108:108" x14ac:dyDescent="0.25">
      <c r="DD854" s="171"/>
    </row>
    <row r="855" spans="108:108" x14ac:dyDescent="0.25">
      <c r="DD855" s="171"/>
    </row>
    <row r="856" spans="108:108" x14ac:dyDescent="0.25">
      <c r="DD856" s="171"/>
    </row>
    <row r="857" spans="108:108" x14ac:dyDescent="0.25">
      <c r="DD857" s="171"/>
    </row>
    <row r="858" spans="108:108" x14ac:dyDescent="0.25">
      <c r="DD858" s="171"/>
    </row>
    <row r="859" spans="108:108" x14ac:dyDescent="0.25">
      <c r="DD859" s="171"/>
    </row>
    <row r="860" spans="108:108" x14ac:dyDescent="0.25">
      <c r="DD860" s="171"/>
    </row>
    <row r="861" spans="108:108" x14ac:dyDescent="0.25">
      <c r="DD861" s="171"/>
    </row>
    <row r="862" spans="108:108" x14ac:dyDescent="0.25">
      <c r="DD862" s="171"/>
    </row>
    <row r="863" spans="108:108" x14ac:dyDescent="0.25">
      <c r="DD863" s="171"/>
    </row>
    <row r="864" spans="108:108" x14ac:dyDescent="0.25">
      <c r="DD864" s="171"/>
    </row>
    <row r="865" spans="108:108" x14ac:dyDescent="0.25">
      <c r="DD865" s="171"/>
    </row>
    <row r="866" spans="108:108" x14ac:dyDescent="0.25">
      <c r="DD866" s="171"/>
    </row>
    <row r="867" spans="108:108" x14ac:dyDescent="0.25">
      <c r="DD867" s="171"/>
    </row>
    <row r="868" spans="108:108" x14ac:dyDescent="0.25">
      <c r="DD868" s="171"/>
    </row>
    <row r="869" spans="108:108" x14ac:dyDescent="0.25">
      <c r="DD869" s="171"/>
    </row>
    <row r="870" spans="108:108" x14ac:dyDescent="0.25">
      <c r="DD870" s="171"/>
    </row>
    <row r="871" spans="108:108" x14ac:dyDescent="0.25">
      <c r="DD871" s="171"/>
    </row>
    <row r="872" spans="108:108" x14ac:dyDescent="0.25">
      <c r="DD872" s="171"/>
    </row>
    <row r="873" spans="108:108" x14ac:dyDescent="0.25">
      <c r="DD873" s="171"/>
    </row>
    <row r="874" spans="108:108" x14ac:dyDescent="0.25">
      <c r="DD874" s="171"/>
    </row>
    <row r="875" spans="108:108" x14ac:dyDescent="0.25">
      <c r="DD875" s="171"/>
    </row>
    <row r="876" spans="108:108" x14ac:dyDescent="0.25">
      <c r="DD876" s="171"/>
    </row>
    <row r="877" spans="108:108" x14ac:dyDescent="0.25">
      <c r="DD877" s="171"/>
    </row>
    <row r="878" spans="108:108" x14ac:dyDescent="0.25">
      <c r="DD878" s="171"/>
    </row>
    <row r="879" spans="108:108" x14ac:dyDescent="0.25">
      <c r="DD879" s="171"/>
    </row>
    <row r="880" spans="108:108" x14ac:dyDescent="0.25">
      <c r="DD880" s="171"/>
    </row>
    <row r="881" spans="108:108" x14ac:dyDescent="0.25">
      <c r="DD881" s="171"/>
    </row>
    <row r="882" spans="108:108" x14ac:dyDescent="0.25">
      <c r="DD882" s="171"/>
    </row>
    <row r="883" spans="108:108" x14ac:dyDescent="0.25">
      <c r="DD883" s="171"/>
    </row>
    <row r="884" spans="108:108" x14ac:dyDescent="0.25">
      <c r="DD884" s="171"/>
    </row>
    <row r="885" spans="108:108" x14ac:dyDescent="0.25">
      <c r="DD885" s="171"/>
    </row>
    <row r="886" spans="108:108" x14ac:dyDescent="0.25">
      <c r="DD886" s="171"/>
    </row>
    <row r="887" spans="108:108" x14ac:dyDescent="0.25">
      <c r="DD887" s="171"/>
    </row>
    <row r="888" spans="108:108" x14ac:dyDescent="0.25">
      <c r="DD888" s="171"/>
    </row>
    <row r="889" spans="108:108" x14ac:dyDescent="0.25">
      <c r="DD889" s="171"/>
    </row>
    <row r="890" spans="108:108" x14ac:dyDescent="0.25">
      <c r="DD890" s="171"/>
    </row>
    <row r="891" spans="108:108" x14ac:dyDescent="0.25">
      <c r="DD891" s="171"/>
    </row>
    <row r="892" spans="108:108" x14ac:dyDescent="0.25">
      <c r="DD892" s="171"/>
    </row>
    <row r="893" spans="108:108" x14ac:dyDescent="0.25">
      <c r="DD893" s="171"/>
    </row>
    <row r="894" spans="108:108" x14ac:dyDescent="0.25">
      <c r="DD894" s="171"/>
    </row>
    <row r="895" spans="108:108" x14ac:dyDescent="0.25">
      <c r="DD895" s="171"/>
    </row>
    <row r="896" spans="108:108" x14ac:dyDescent="0.25">
      <c r="DD896" s="171"/>
    </row>
    <row r="897" spans="108:108" x14ac:dyDescent="0.25">
      <c r="DD897" s="171"/>
    </row>
    <row r="898" spans="108:108" x14ac:dyDescent="0.25">
      <c r="DD898" s="171"/>
    </row>
    <row r="899" spans="108:108" x14ac:dyDescent="0.25">
      <c r="DD899" s="171"/>
    </row>
    <row r="900" spans="108:108" x14ac:dyDescent="0.25">
      <c r="DD900" s="171"/>
    </row>
    <row r="901" spans="108:108" x14ac:dyDescent="0.25">
      <c r="DD901" s="171"/>
    </row>
    <row r="902" spans="108:108" x14ac:dyDescent="0.25">
      <c r="DD902" s="171"/>
    </row>
    <row r="903" spans="108:108" x14ac:dyDescent="0.25">
      <c r="DD903" s="171"/>
    </row>
    <row r="904" spans="108:108" x14ac:dyDescent="0.25">
      <c r="DD904" s="171"/>
    </row>
    <row r="905" spans="108:108" x14ac:dyDescent="0.25">
      <c r="DD905" s="171"/>
    </row>
    <row r="906" spans="108:108" x14ac:dyDescent="0.25">
      <c r="DD906" s="171"/>
    </row>
    <row r="907" spans="108:108" x14ac:dyDescent="0.25">
      <c r="DD907" s="171"/>
    </row>
    <row r="908" spans="108:108" x14ac:dyDescent="0.25">
      <c r="DD908" s="171"/>
    </row>
    <row r="909" spans="108:108" x14ac:dyDescent="0.25">
      <c r="DD909" s="171"/>
    </row>
    <row r="910" spans="108:108" x14ac:dyDescent="0.25">
      <c r="DD910" s="171"/>
    </row>
    <row r="911" spans="108:108" x14ac:dyDescent="0.25">
      <c r="DD911" s="171"/>
    </row>
    <row r="912" spans="108:108" x14ac:dyDescent="0.25">
      <c r="DD912" s="171"/>
    </row>
    <row r="913" spans="108:108" x14ac:dyDescent="0.25">
      <c r="DD913" s="171"/>
    </row>
    <row r="914" spans="108:108" x14ac:dyDescent="0.25">
      <c r="DD914" s="171"/>
    </row>
    <row r="915" spans="108:108" x14ac:dyDescent="0.25">
      <c r="DD915" s="171"/>
    </row>
    <row r="916" spans="108:108" x14ac:dyDescent="0.25">
      <c r="DD916" s="171"/>
    </row>
    <row r="917" spans="108:108" x14ac:dyDescent="0.25">
      <c r="DD917" s="171"/>
    </row>
    <row r="918" spans="108:108" x14ac:dyDescent="0.25">
      <c r="DD918" s="171"/>
    </row>
    <row r="919" spans="108:108" x14ac:dyDescent="0.25">
      <c r="DD919" s="171"/>
    </row>
    <row r="920" spans="108:108" x14ac:dyDescent="0.25">
      <c r="DD920" s="171"/>
    </row>
    <row r="921" spans="108:108" x14ac:dyDescent="0.25">
      <c r="DD921" s="171"/>
    </row>
    <row r="922" spans="108:108" x14ac:dyDescent="0.25">
      <c r="DD922" s="171"/>
    </row>
    <row r="923" spans="108:108" x14ac:dyDescent="0.25">
      <c r="DD923" s="171"/>
    </row>
    <row r="924" spans="108:108" x14ac:dyDescent="0.25">
      <c r="DD924" s="171"/>
    </row>
    <row r="925" spans="108:108" x14ac:dyDescent="0.25">
      <c r="DD925" s="171"/>
    </row>
    <row r="926" spans="108:108" x14ac:dyDescent="0.25">
      <c r="DD926" s="171"/>
    </row>
    <row r="927" spans="108:108" x14ac:dyDescent="0.25">
      <c r="DD927" s="171"/>
    </row>
    <row r="928" spans="108:108" x14ac:dyDescent="0.25">
      <c r="DD928" s="171"/>
    </row>
    <row r="929" spans="108:108" x14ac:dyDescent="0.25">
      <c r="DD929" s="171"/>
    </row>
    <row r="930" spans="108:108" x14ac:dyDescent="0.25">
      <c r="DD930" s="171"/>
    </row>
    <row r="931" spans="108:108" x14ac:dyDescent="0.25">
      <c r="DD931" s="171"/>
    </row>
    <row r="932" spans="108:108" x14ac:dyDescent="0.25">
      <c r="DD932" s="171"/>
    </row>
    <row r="933" spans="108:108" x14ac:dyDescent="0.25">
      <c r="DD933" s="171"/>
    </row>
    <row r="934" spans="108:108" x14ac:dyDescent="0.25">
      <c r="DD934" s="171"/>
    </row>
    <row r="935" spans="108:108" x14ac:dyDescent="0.25">
      <c r="DD935" s="171"/>
    </row>
    <row r="936" spans="108:108" x14ac:dyDescent="0.25">
      <c r="DD936" s="171"/>
    </row>
    <row r="937" spans="108:108" x14ac:dyDescent="0.25">
      <c r="DD937" s="171"/>
    </row>
    <row r="938" spans="108:108" x14ac:dyDescent="0.25">
      <c r="DD938" s="171"/>
    </row>
    <row r="939" spans="108:108" x14ac:dyDescent="0.25">
      <c r="DD939" s="171"/>
    </row>
    <row r="940" spans="108:108" x14ac:dyDescent="0.25">
      <c r="DD940" s="171"/>
    </row>
    <row r="941" spans="108:108" x14ac:dyDescent="0.25">
      <c r="DD941" s="171"/>
    </row>
    <row r="942" spans="108:108" x14ac:dyDescent="0.25">
      <c r="DD942" s="171"/>
    </row>
    <row r="943" spans="108:108" x14ac:dyDescent="0.25">
      <c r="DD943" s="171"/>
    </row>
    <row r="944" spans="108:108" x14ac:dyDescent="0.25">
      <c r="DD944" s="171"/>
    </row>
    <row r="945" spans="108:108" x14ac:dyDescent="0.25">
      <c r="DD945" s="171"/>
    </row>
    <row r="946" spans="108:108" x14ac:dyDescent="0.25">
      <c r="DD946" s="171"/>
    </row>
    <row r="947" spans="108:108" x14ac:dyDescent="0.25">
      <c r="DD947" s="171"/>
    </row>
    <row r="948" spans="108:108" x14ac:dyDescent="0.25">
      <c r="DD948" s="171"/>
    </row>
    <row r="949" spans="108:108" x14ac:dyDescent="0.25">
      <c r="DD949" s="171"/>
    </row>
    <row r="950" spans="108:108" x14ac:dyDescent="0.25">
      <c r="DD950" s="171"/>
    </row>
    <row r="951" spans="108:108" x14ac:dyDescent="0.25">
      <c r="DD951" s="171"/>
    </row>
    <row r="952" spans="108:108" x14ac:dyDescent="0.25">
      <c r="DD952" s="171"/>
    </row>
    <row r="953" spans="108:108" x14ac:dyDescent="0.25">
      <c r="DD953" s="171"/>
    </row>
    <row r="954" spans="108:108" x14ac:dyDescent="0.25">
      <c r="DD954" s="171"/>
    </row>
    <row r="955" spans="108:108" x14ac:dyDescent="0.25">
      <c r="DD955" s="171"/>
    </row>
    <row r="956" spans="108:108" x14ac:dyDescent="0.25">
      <c r="DD956" s="171"/>
    </row>
    <row r="957" spans="108:108" x14ac:dyDescent="0.25">
      <c r="DD957" s="171"/>
    </row>
    <row r="958" spans="108:108" x14ac:dyDescent="0.25">
      <c r="DD958" s="171"/>
    </row>
    <row r="959" spans="108:108" x14ac:dyDescent="0.25">
      <c r="DD959" s="171"/>
    </row>
    <row r="960" spans="108:108" x14ac:dyDescent="0.25">
      <c r="DD960" s="171"/>
    </row>
    <row r="961" spans="108:108" x14ac:dyDescent="0.25">
      <c r="DD961" s="171"/>
    </row>
    <row r="962" spans="108:108" x14ac:dyDescent="0.25">
      <c r="DD962" s="171"/>
    </row>
    <row r="963" spans="108:108" x14ac:dyDescent="0.25">
      <c r="DD963" s="171"/>
    </row>
    <row r="964" spans="108:108" x14ac:dyDescent="0.25">
      <c r="DD964" s="171"/>
    </row>
    <row r="965" spans="108:108" x14ac:dyDescent="0.25">
      <c r="DD965" s="171"/>
    </row>
    <row r="966" spans="108:108" x14ac:dyDescent="0.25">
      <c r="DD966" s="171"/>
    </row>
    <row r="967" spans="108:108" x14ac:dyDescent="0.25">
      <c r="DD967" s="171"/>
    </row>
    <row r="968" spans="108:108" x14ac:dyDescent="0.25">
      <c r="DD968" s="171"/>
    </row>
    <row r="969" spans="108:108" x14ac:dyDescent="0.25">
      <c r="DD969" s="171"/>
    </row>
    <row r="970" spans="108:108" x14ac:dyDescent="0.25">
      <c r="DD970" s="171"/>
    </row>
    <row r="971" spans="108:108" x14ac:dyDescent="0.25">
      <c r="DD971" s="171"/>
    </row>
    <row r="972" spans="108:108" x14ac:dyDescent="0.25">
      <c r="DD972" s="171"/>
    </row>
    <row r="973" spans="108:108" x14ac:dyDescent="0.25">
      <c r="DD973" s="171"/>
    </row>
    <row r="974" spans="108:108" x14ac:dyDescent="0.25">
      <c r="DD974" s="171"/>
    </row>
    <row r="975" spans="108:108" x14ac:dyDescent="0.25">
      <c r="DD975" s="171"/>
    </row>
    <row r="976" spans="108:108" x14ac:dyDescent="0.25">
      <c r="DD976" s="171"/>
    </row>
    <row r="977" spans="108:108" x14ac:dyDescent="0.25">
      <c r="DD977" s="171"/>
    </row>
    <row r="978" spans="108:108" x14ac:dyDescent="0.25">
      <c r="DD978" s="171"/>
    </row>
    <row r="979" spans="108:108" x14ac:dyDescent="0.25">
      <c r="DD979" s="171"/>
    </row>
    <row r="980" spans="108:108" x14ac:dyDescent="0.25">
      <c r="DD980" s="171"/>
    </row>
    <row r="981" spans="108:108" x14ac:dyDescent="0.25">
      <c r="DD981" s="171"/>
    </row>
    <row r="982" spans="108:108" x14ac:dyDescent="0.25">
      <c r="DD982" s="171"/>
    </row>
    <row r="983" spans="108:108" x14ac:dyDescent="0.25">
      <c r="DD983" s="171"/>
    </row>
    <row r="984" spans="108:108" x14ac:dyDescent="0.25">
      <c r="DD984" s="171"/>
    </row>
    <row r="985" spans="108:108" x14ac:dyDescent="0.25">
      <c r="DD985" s="171"/>
    </row>
    <row r="986" spans="108:108" x14ac:dyDescent="0.25">
      <c r="DD986" s="171"/>
    </row>
    <row r="987" spans="108:108" x14ac:dyDescent="0.25">
      <c r="DD987" s="171"/>
    </row>
    <row r="988" spans="108:108" x14ac:dyDescent="0.25">
      <c r="DD988" s="171"/>
    </row>
    <row r="989" spans="108:108" x14ac:dyDescent="0.25">
      <c r="DD989" s="171"/>
    </row>
    <row r="990" spans="108:108" x14ac:dyDescent="0.25">
      <c r="DD990" s="171"/>
    </row>
    <row r="991" spans="108:108" x14ac:dyDescent="0.25">
      <c r="DD991" s="171"/>
    </row>
    <row r="992" spans="108:108" x14ac:dyDescent="0.25">
      <c r="DD992" s="171"/>
    </row>
    <row r="993" spans="108:108" x14ac:dyDescent="0.25">
      <c r="DD993" s="171"/>
    </row>
    <row r="994" spans="108:108" x14ac:dyDescent="0.25">
      <c r="DD994" s="171"/>
    </row>
    <row r="995" spans="108:108" x14ac:dyDescent="0.25">
      <c r="DD995" s="171"/>
    </row>
    <row r="996" spans="108:108" x14ac:dyDescent="0.25">
      <c r="DD996" s="171"/>
    </row>
    <row r="997" spans="108:108" x14ac:dyDescent="0.25">
      <c r="DD997" s="171"/>
    </row>
    <row r="998" spans="108:108" x14ac:dyDescent="0.25">
      <c r="DD998" s="171"/>
    </row>
    <row r="999" spans="108:108" x14ac:dyDescent="0.25">
      <c r="DD999" s="171"/>
    </row>
    <row r="1000" spans="108:108" x14ac:dyDescent="0.25">
      <c r="DD1000" s="171"/>
    </row>
    <row r="1001" spans="108:108" x14ac:dyDescent="0.25">
      <c r="DD1001" s="171"/>
    </row>
    <row r="1002" spans="108:108" x14ac:dyDescent="0.25">
      <c r="DD1002" s="171"/>
    </row>
    <row r="1003" spans="108:108" x14ac:dyDescent="0.25">
      <c r="DD1003" s="171"/>
    </row>
    <row r="1004" spans="108:108" x14ac:dyDescent="0.25">
      <c r="DD1004" s="171"/>
    </row>
    <row r="1005" spans="108:108" x14ac:dyDescent="0.25">
      <c r="DD1005" s="171"/>
    </row>
    <row r="1006" spans="108:108" x14ac:dyDescent="0.25">
      <c r="DD1006" s="171"/>
    </row>
    <row r="1007" spans="108:108" x14ac:dyDescent="0.25">
      <c r="DD1007" s="173"/>
    </row>
    <row r="1008" spans="108:108" x14ac:dyDescent="0.25">
      <c r="DD1008" s="294"/>
    </row>
  </sheetData>
  <mergeCells count="5">
    <mergeCell ref="A1:E1"/>
    <mergeCell ref="A2:E2"/>
    <mergeCell ref="A4:E4"/>
    <mergeCell ref="E5:F5"/>
    <mergeCell ref="A3:D3"/>
  </mergeCells>
  <dataValidations xWindow="698" yWindow="693" count="5">
    <dataValidation type="list" allowBlank="1" showErrorMessage="1" sqref="G7:G250" xr:uid="{00000000-0002-0000-0600-000000000000}">
      <formula1>BMP_ownership</formula1>
    </dataValidation>
    <dataValidation allowBlank="1" showErrorMessage="1" sqref="C8:C250" xr:uid="{00000000-0002-0000-0600-000001000000}"/>
    <dataValidation type="list" showInputMessage="1" prompt="You may enter a value here, but if a dropdown list exists we recommend selecting from the dropdown list." sqref="B7:B8" xr:uid="{00000000-0002-0000-0600-000002000000}">
      <formula1>INDIRECT(A7)</formula1>
    </dataValidation>
    <dataValidation type="list" allowBlank="1" showInputMessage="1" showErrorMessage="1" prompt="You may enter a value here, but if a dropdown list exists we recommend selecting from the dropdown list." sqref="B9:B250" xr:uid="{00000000-0002-0000-0600-000003000000}">
      <formula1>INDIRECT(A9)</formula1>
    </dataValidation>
    <dataValidation showInputMessage="1" showErrorMessage="1" sqref="C7 E7:F250 H7:L250" xr:uid="{00000000-0002-0000-0600-000004000000}"/>
  </dataValidations>
  <hyperlinks>
    <hyperlink ref="A3" r:id="rId1" location="12.10_BMPs_for_WLAs_met_tab" xr:uid="{00000000-0004-0000-0600-000000000000}"/>
  </hyperlinks>
  <pageMargins left="0.7" right="0.7" top="0.75" bottom="0.75" header="0.3" footer="0.3"/>
  <pageSetup paperSize="3" orientation="landscape" verticalDpi="1200" r:id="rId2"/>
  <extLst>
    <ext xmlns:x14="http://schemas.microsoft.com/office/spreadsheetml/2009/9/main" uri="{CCE6A557-97BC-4b89-ADB6-D9C93CAAB3DF}">
      <x14:dataValidations xmlns:xm="http://schemas.microsoft.com/office/excel/2006/main" xWindow="698" yWindow="693" count="4">
        <x14:dataValidation type="list" allowBlank="1" showInputMessage="1" showErrorMessage="1" xr:uid="{00000000-0002-0000-0600-000005000000}">
          <x14:formula1>
            <xm:f>'Dropdown lists'!$AE$2:$AE$3</xm:f>
          </x14:formula1>
          <xm:sqref>D8:D250</xm:sqref>
        </x14:dataValidation>
        <x14:dataValidation type="list" showInputMessage="1" showErrorMessage="1" xr:uid="{00000000-0002-0000-0600-000006000000}">
          <x14:formula1>
            <xm:f>'Dropdown lists'!$AE$2:$AE$3</xm:f>
          </x14:formula1>
          <xm:sqref>D7</xm:sqref>
        </x14:dataValidation>
        <x14:dataValidation type="list" allowBlank="1" showInputMessage="1" showErrorMessage="1" xr:uid="{00000000-0002-0000-0600-000007000000}">
          <x14:formula1>
            <xm:f>'Dropdown lists'!$E$2:$E$17</xm:f>
          </x14:formula1>
          <xm:sqref>A7:A250</xm:sqref>
        </x14:dataValidation>
        <x14:dataValidation type="list" allowBlank="1" showInputMessage="1" showErrorMessage="1" xr:uid="{00000000-0002-0000-0600-000008000000}">
          <x14:formula1>
            <xm:f>'Dropdown lists'!$J$2</xm:f>
          </x14:formula1>
          <xm:sqref>M7:DC250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1">
    <tabColor rgb="FF66FFFF"/>
  </sheetPr>
  <dimension ref="A1:R264"/>
  <sheetViews>
    <sheetView zoomScale="90" zoomScaleNormal="90" workbookViewId="0">
      <selection activeCell="F6" sqref="F6"/>
    </sheetView>
  </sheetViews>
  <sheetFormatPr defaultColWidth="0" defaultRowHeight="15" zeroHeight="1" x14ac:dyDescent="0.25"/>
  <cols>
    <col min="1" max="1" width="30.140625" style="27" bestFit="1" customWidth="1"/>
    <col min="2" max="2" width="15.7109375" style="27" bestFit="1" customWidth="1"/>
    <col min="3" max="3" width="14.28515625" style="27" customWidth="1"/>
    <col min="4" max="4" width="10.5703125" style="27" bestFit="1" customWidth="1"/>
    <col min="5" max="5" width="11.140625" style="27" customWidth="1"/>
    <col min="6" max="6" width="11.42578125" style="27" bestFit="1" customWidth="1"/>
    <col min="7" max="7" width="10.7109375" style="27" bestFit="1" customWidth="1"/>
    <col min="8" max="8" width="10.5703125" style="27" bestFit="1" customWidth="1"/>
    <col min="9" max="9" width="11.28515625" style="27" customWidth="1"/>
    <col min="10" max="10" width="12" style="27" customWidth="1"/>
    <col min="11" max="11" width="10.7109375" style="27" bestFit="1" customWidth="1"/>
    <col min="12" max="12" width="13.85546875" style="28" bestFit="1" customWidth="1"/>
    <col min="13" max="13" width="11.85546875" style="29" hidden="1" customWidth="1"/>
    <col min="14" max="14" width="11.5703125" style="29" hidden="1" customWidth="1"/>
    <col min="15" max="15" width="12.7109375" style="29" hidden="1" customWidth="1"/>
    <col min="16" max="16384" width="9.140625" style="29" hidden="1"/>
  </cols>
  <sheetData>
    <row r="1" spans="1:18" ht="20.25" customHeight="1" x14ac:dyDescent="0.25">
      <c r="A1" s="445" t="s">
        <v>1145</v>
      </c>
      <c r="B1" s="445"/>
      <c r="C1" s="445"/>
      <c r="D1" s="445"/>
      <c r="E1" s="445"/>
      <c r="F1" s="445"/>
      <c r="G1" s="445"/>
      <c r="H1" s="445"/>
      <c r="I1" s="445"/>
      <c r="J1" s="445"/>
      <c r="K1" s="445"/>
      <c r="L1" s="445"/>
    </row>
    <row r="2" spans="1:18" ht="26.25" customHeight="1" x14ac:dyDescent="0.25">
      <c r="A2" s="446" t="s">
        <v>1279</v>
      </c>
      <c r="B2" s="446"/>
      <c r="C2" s="446"/>
      <c r="D2" s="446"/>
      <c r="E2" s="446"/>
      <c r="F2" s="446"/>
      <c r="G2" s="446"/>
      <c r="H2" s="446"/>
      <c r="I2" s="446"/>
      <c r="J2" s="446"/>
      <c r="K2" s="446"/>
      <c r="L2" s="446"/>
    </row>
    <row r="3" spans="1:18" ht="18.75" x14ac:dyDescent="0.25">
      <c r="A3" s="454" t="s">
        <v>958</v>
      </c>
      <c r="B3" s="455"/>
      <c r="C3" s="455"/>
      <c r="D3" s="455"/>
      <c r="E3" s="455"/>
      <c r="F3" s="455"/>
      <c r="G3" s="455"/>
      <c r="H3" s="455"/>
      <c r="I3" s="455"/>
      <c r="J3" s="455"/>
      <c r="K3" s="455"/>
      <c r="L3" s="456"/>
      <c r="M3" s="45"/>
      <c r="N3" s="45"/>
      <c r="O3" s="45"/>
      <c r="P3" s="45"/>
      <c r="Q3" s="45"/>
      <c r="R3" s="45"/>
    </row>
    <row r="4" spans="1:18" s="50" customFormat="1" ht="45" x14ac:dyDescent="0.25">
      <c r="A4" s="447" t="s">
        <v>905</v>
      </c>
      <c r="B4" s="23" t="s">
        <v>906</v>
      </c>
      <c r="C4" s="23" t="s">
        <v>907</v>
      </c>
      <c r="D4" s="23" t="s">
        <v>953</v>
      </c>
      <c r="E4" s="23" t="s">
        <v>947</v>
      </c>
      <c r="F4" s="23" t="s">
        <v>908</v>
      </c>
      <c r="G4" s="106" t="s">
        <v>909</v>
      </c>
      <c r="H4" s="23" t="s">
        <v>910</v>
      </c>
      <c r="I4" s="23" t="s">
        <v>911</v>
      </c>
      <c r="J4" s="23" t="s">
        <v>912</v>
      </c>
      <c r="K4" s="23" t="s">
        <v>954</v>
      </c>
      <c r="L4" s="23" t="s">
        <v>948</v>
      </c>
      <c r="M4" s="47"/>
      <c r="N4" s="47"/>
      <c r="O4" s="47"/>
      <c r="P4" s="47"/>
      <c r="Q4" s="47"/>
      <c r="R4" s="47"/>
    </row>
    <row r="5" spans="1:18" s="50" customFormat="1" x14ac:dyDescent="0.25">
      <c r="A5" s="448"/>
      <c r="B5" s="23" t="s">
        <v>913</v>
      </c>
      <c r="C5" s="23" t="s">
        <v>913</v>
      </c>
      <c r="D5" s="23" t="s">
        <v>914</v>
      </c>
      <c r="E5" s="23" t="s">
        <v>914</v>
      </c>
      <c r="F5" s="23" t="s">
        <v>915</v>
      </c>
      <c r="G5" s="23" t="s">
        <v>916</v>
      </c>
      <c r="H5" s="23"/>
      <c r="I5" s="23" t="s">
        <v>917</v>
      </c>
      <c r="J5" s="23" t="s">
        <v>917</v>
      </c>
      <c r="K5" s="23" t="s">
        <v>914</v>
      </c>
      <c r="L5" s="23" t="s">
        <v>914</v>
      </c>
      <c r="M5" s="47"/>
      <c r="N5" s="47"/>
      <c r="O5" s="47"/>
      <c r="P5" s="47"/>
      <c r="Q5" s="47"/>
      <c r="R5" s="47"/>
    </row>
    <row r="6" spans="1:18" s="148" customFormat="1" x14ac:dyDescent="0.25">
      <c r="A6" s="83" t="s">
        <v>923</v>
      </c>
      <c r="B6" s="141">
        <f>'Input values for MPCA estimator'!B14</f>
        <v>0.25</v>
      </c>
      <c r="C6" s="142">
        <f>'Input values for MPCA estimator'!C14</f>
        <v>201</v>
      </c>
      <c r="D6" s="143">
        <f>'Input values for MPCA estimator'!D14</f>
        <v>3958.2186950456339</v>
      </c>
      <c r="E6" s="143">
        <f>'Input values for MPCA estimator'!E14</f>
        <v>4500</v>
      </c>
      <c r="F6" s="135">
        <v>1E-3</v>
      </c>
      <c r="G6" s="1">
        <v>30.65</v>
      </c>
      <c r="H6" s="144">
        <f>'Input values for MPCA estimator'!F14</f>
        <v>0.8</v>
      </c>
      <c r="I6" s="145">
        <f>0.227*H6*G6*F6*B6</f>
        <v>1.3915100000000001E-3</v>
      </c>
      <c r="J6" s="146">
        <f>0.227*C6*F6*G6*H6</f>
        <v>1.1187740399999999</v>
      </c>
      <c r="K6" s="147">
        <f t="shared" ref="K6:K17" si="0">G6*25.4*F6*92903.04*D6*0.001/100*H6</f>
        <v>2290.255282315456</v>
      </c>
      <c r="L6" s="147">
        <f>G6*25.4*F6*92903.04*E6*0.001/100*H6</f>
        <v>2603.7340441343995</v>
      </c>
    </row>
    <row r="7" spans="1:18" s="148" customFormat="1" x14ac:dyDescent="0.25">
      <c r="A7" s="83" t="s">
        <v>924</v>
      </c>
      <c r="B7" s="141">
        <f>'Input values for MPCA estimator'!B15</f>
        <v>0.33</v>
      </c>
      <c r="C7" s="142">
        <f>'Input values for MPCA estimator'!C15</f>
        <v>177</v>
      </c>
      <c r="D7" s="143">
        <f>'Input values for MPCA estimator'!D15</f>
        <v>2122.8090491202779</v>
      </c>
      <c r="E7" s="143">
        <f>'Input values for MPCA estimator'!E15</f>
        <v>2500</v>
      </c>
      <c r="F7" s="135">
        <v>1E-3</v>
      </c>
      <c r="G7" s="1">
        <v>30.65</v>
      </c>
      <c r="H7" s="144">
        <f>'Input values for MPCA estimator'!F15</f>
        <v>0.8</v>
      </c>
      <c r="I7" s="145">
        <f t="shared" ref="I7:I15" si="1">0.227*H7*G7*F7*B7</f>
        <v>1.8367932000000003E-3</v>
      </c>
      <c r="J7" s="146">
        <f t="shared" ref="J7:J15" si="2">0.227*C7*F7*G7*H7</f>
        <v>0.98518908000000005</v>
      </c>
      <c r="K7" s="147">
        <f t="shared" si="0"/>
        <v>1228.2733756424536</v>
      </c>
      <c r="L7" s="147">
        <f t="shared" ref="L7:L17" si="3">G7*25.4*F7*92903.04*E7*0.001/100*H7</f>
        <v>1446.5189134079999</v>
      </c>
    </row>
    <row r="8" spans="1:18" s="148" customFormat="1" x14ac:dyDescent="0.25">
      <c r="A8" s="83" t="s">
        <v>918</v>
      </c>
      <c r="B8" s="141">
        <f>'Input values for MPCA estimator'!B16</f>
        <v>0.21</v>
      </c>
      <c r="C8" s="142">
        <f>'Input values for MPCA estimator'!C16</f>
        <v>91</v>
      </c>
      <c r="D8" s="143">
        <f>'Input values for MPCA estimator'!D16</f>
        <v>2666.4774578263382</v>
      </c>
      <c r="E8" s="143">
        <f>'Input values for MPCA estimator'!E16</f>
        <v>3100</v>
      </c>
      <c r="F8" s="135">
        <v>1E-3</v>
      </c>
      <c r="G8" s="1">
        <v>30.65</v>
      </c>
      <c r="H8" s="144">
        <f>'Input values for MPCA estimator'!F16</f>
        <v>0.75</v>
      </c>
      <c r="I8" s="145">
        <f t="shared" si="1"/>
        <v>1.095814125E-3</v>
      </c>
      <c r="J8" s="146">
        <f t="shared" si="2"/>
        <v>0.47485278749999998</v>
      </c>
      <c r="K8" s="147">
        <f t="shared" si="0"/>
        <v>1446.4162780957054</v>
      </c>
      <c r="L8" s="147">
        <f t="shared" si="3"/>
        <v>1681.5782368367998</v>
      </c>
    </row>
    <row r="9" spans="1:18" s="148" customFormat="1" x14ac:dyDescent="0.25">
      <c r="A9" s="83" t="s">
        <v>926</v>
      </c>
      <c r="B9" s="141">
        <f>'Input values for MPCA estimator'!B17</f>
        <v>0.28999999999999998</v>
      </c>
      <c r="C9" s="142">
        <f>'Input values for MPCA estimator'!C17</f>
        <v>189</v>
      </c>
      <c r="D9" s="143">
        <f>'Input values for MPCA estimator'!D17</f>
        <v>4501.950004138137</v>
      </c>
      <c r="E9" s="143">
        <f>'Input values for MPCA estimator'!E17</f>
        <v>5081</v>
      </c>
      <c r="F9" s="135">
        <v>1E-3</v>
      </c>
      <c r="G9" s="1">
        <v>30.65</v>
      </c>
      <c r="H9" s="144">
        <f>'Input values for MPCA estimator'!F17</f>
        <v>0.5</v>
      </c>
      <c r="I9" s="145">
        <f t="shared" si="1"/>
        <v>1.0088447500000001E-3</v>
      </c>
      <c r="J9" s="146">
        <f t="shared" si="2"/>
        <v>0.65748847499999996</v>
      </c>
      <c r="K9" s="147">
        <f t="shared" si="0"/>
        <v>1628.0389570507596</v>
      </c>
      <c r="L9" s="147">
        <f t="shared" si="3"/>
        <v>1837.4406497565119</v>
      </c>
    </row>
    <row r="10" spans="1:18" s="148" customFormat="1" x14ac:dyDescent="0.25">
      <c r="A10" s="83" t="s">
        <v>1107</v>
      </c>
      <c r="B10" s="141">
        <f>'Input values for MPCA estimator'!B18</f>
        <v>0.28999999999999998</v>
      </c>
      <c r="C10" s="142">
        <f>'Input values for MPCA estimator'!C18</f>
        <v>189</v>
      </c>
      <c r="D10" s="143">
        <f>'Input values for MPCA estimator'!D18</f>
        <v>4501.950004138137</v>
      </c>
      <c r="E10" s="143">
        <f>'Input values for MPCA estimator'!E18</f>
        <v>5081</v>
      </c>
      <c r="F10" s="135">
        <v>1E-3</v>
      </c>
      <c r="G10" s="1">
        <v>30.65</v>
      </c>
      <c r="H10" s="144">
        <f>'Input values for MPCA estimator'!F18</f>
        <v>0.5</v>
      </c>
      <c r="I10" s="145">
        <f t="shared" si="1"/>
        <v>1.0088447500000001E-3</v>
      </c>
      <c r="J10" s="146">
        <f t="shared" si="2"/>
        <v>0.65748847499999996</v>
      </c>
      <c r="K10" s="147">
        <f t="shared" si="0"/>
        <v>1628.0389570507596</v>
      </c>
      <c r="L10" s="147">
        <f t="shared" si="3"/>
        <v>1837.4406497565119</v>
      </c>
    </row>
    <row r="11" spans="1:18" s="148" customFormat="1" x14ac:dyDescent="0.25">
      <c r="A11" s="83" t="s">
        <v>925</v>
      </c>
      <c r="B11" s="141">
        <f>'Input values for MPCA estimator'!B19</f>
        <v>0.125</v>
      </c>
      <c r="C11" s="142">
        <f>'Input values for MPCA estimator'!C19</f>
        <v>176</v>
      </c>
      <c r="D11" s="143">
        <f>'Input values for MPCA estimator'!D19</f>
        <v>2666.4774578263382</v>
      </c>
      <c r="E11" s="143">
        <f>'Input values for MPCA estimator'!E19</f>
        <v>3100</v>
      </c>
      <c r="F11" s="135">
        <v>1E-3</v>
      </c>
      <c r="G11" s="1">
        <v>30.65</v>
      </c>
      <c r="H11" s="144">
        <f>'Input values for MPCA estimator'!F19</f>
        <v>0.2</v>
      </c>
      <c r="I11" s="145">
        <f t="shared" si="1"/>
        <v>1.7393875000000001E-4</v>
      </c>
      <c r="J11" s="146">
        <f t="shared" si="2"/>
        <v>0.24490576000000003</v>
      </c>
      <c r="K11" s="147">
        <f t="shared" si="0"/>
        <v>385.71100749218812</v>
      </c>
      <c r="L11" s="147">
        <f t="shared" si="3"/>
        <v>448.42086315647998</v>
      </c>
      <c r="M11" s="149"/>
    </row>
    <row r="12" spans="1:18" s="148" customFormat="1" x14ac:dyDescent="0.25">
      <c r="A12" s="83" t="s">
        <v>938</v>
      </c>
      <c r="B12" s="141">
        <f>'Input values for MPCA estimator'!B20</f>
        <v>0.4</v>
      </c>
      <c r="C12" s="142">
        <f>'Input values for MPCA estimator'!C20</f>
        <v>132</v>
      </c>
      <c r="D12" s="143">
        <f>'Input values for MPCA estimator'!D20</f>
        <v>7042.9454676892337</v>
      </c>
      <c r="E12" s="143">
        <f>'Input values for MPCA estimator'!E20</f>
        <v>7750</v>
      </c>
      <c r="F12" s="135">
        <v>1E-3</v>
      </c>
      <c r="G12" s="1">
        <v>30.65</v>
      </c>
      <c r="H12" s="144">
        <f>'Input values for MPCA estimator'!F20</f>
        <v>0.44</v>
      </c>
      <c r="I12" s="145">
        <f t="shared" si="1"/>
        <v>1.2245288000000002E-3</v>
      </c>
      <c r="J12" s="146">
        <f t="shared" si="2"/>
        <v>0.40409450400000008</v>
      </c>
      <c r="K12" s="147">
        <f>G12*25.4*F12*92903.04*D12*0.001/100*H12</f>
        <v>2241.305841524998</v>
      </c>
      <c r="L12" s="147">
        <f t="shared" si="3"/>
        <v>2466.31474736064</v>
      </c>
    </row>
    <row r="13" spans="1:18" s="148" customFormat="1" x14ac:dyDescent="0.25">
      <c r="A13" s="83" t="s">
        <v>939</v>
      </c>
      <c r="B13" s="141">
        <f>'Input values for MPCA estimator'!B21</f>
        <v>0.4</v>
      </c>
      <c r="C13" s="142">
        <f>'Input values for MPCA estimator'!C21</f>
        <v>132</v>
      </c>
      <c r="D13" s="143">
        <f>'Input values for MPCA estimator'!D21</f>
        <v>7042.9454676892337</v>
      </c>
      <c r="E13" s="143">
        <f>'Input values for MPCA estimator'!E21</f>
        <v>7750</v>
      </c>
      <c r="F13" s="135">
        <v>1E-3</v>
      </c>
      <c r="G13" s="1">
        <v>30.65</v>
      </c>
      <c r="H13" s="144">
        <f>'Input values for MPCA estimator'!F21</f>
        <v>0.34</v>
      </c>
      <c r="I13" s="145">
        <f t="shared" si="1"/>
        <v>9.4622680000000015E-4</v>
      </c>
      <c r="J13" s="146">
        <f t="shared" si="2"/>
        <v>0.31225484400000009</v>
      </c>
      <c r="K13" s="147">
        <f t="shared" si="0"/>
        <v>1731.9181502693166</v>
      </c>
      <c r="L13" s="147">
        <f t="shared" si="3"/>
        <v>1905.7886684150401</v>
      </c>
    </row>
    <row r="14" spans="1:18" s="148" customFormat="1" x14ac:dyDescent="0.25">
      <c r="A14" s="83" t="s">
        <v>940</v>
      </c>
      <c r="B14" s="141">
        <f>'Input values for MPCA estimator'!B22</f>
        <v>0.4</v>
      </c>
      <c r="C14" s="142">
        <f>'Input values for MPCA estimator'!C22</f>
        <v>132</v>
      </c>
      <c r="D14" s="143">
        <f>'Input values for MPCA estimator'!D22</f>
        <v>7042.9454676892337</v>
      </c>
      <c r="E14" s="143">
        <f>'Input values for MPCA estimator'!E22</f>
        <v>7750</v>
      </c>
      <c r="F14" s="135">
        <v>1E-3</v>
      </c>
      <c r="G14" s="1">
        <v>30.65</v>
      </c>
      <c r="H14" s="144">
        <f>'Input values for MPCA estimator'!F22</f>
        <v>0.4</v>
      </c>
      <c r="I14" s="145">
        <f t="shared" si="1"/>
        <v>1.1132080000000001E-3</v>
      </c>
      <c r="J14" s="146">
        <f t="shared" si="2"/>
        <v>0.36735864000000007</v>
      </c>
      <c r="K14" s="147">
        <f t="shared" si="0"/>
        <v>2037.5507650227255</v>
      </c>
      <c r="L14" s="147">
        <f t="shared" si="3"/>
        <v>2242.1043157824001</v>
      </c>
    </row>
    <row r="15" spans="1:18" s="148" customFormat="1" x14ac:dyDescent="0.25">
      <c r="A15" s="83" t="s">
        <v>927</v>
      </c>
      <c r="B15" s="141">
        <f>'Input values for MPCA estimator'!B23</f>
        <v>0.43</v>
      </c>
      <c r="C15" s="142">
        <f>'Input values for MPCA estimator'!C23</f>
        <v>114</v>
      </c>
      <c r="D15" s="143">
        <f>'Input values for MPCA estimator'!D23</f>
        <v>1410.4911895715993</v>
      </c>
      <c r="E15" s="143">
        <f>'Input values for MPCA estimator'!E23</f>
        <v>1700</v>
      </c>
      <c r="F15" s="135">
        <v>1E-3</v>
      </c>
      <c r="G15" s="1">
        <v>30.65</v>
      </c>
      <c r="H15" s="144">
        <f>'Input values for MPCA estimator'!F23</f>
        <v>0.8</v>
      </c>
      <c r="I15" s="145">
        <f t="shared" si="1"/>
        <v>2.3933972000000003E-3</v>
      </c>
      <c r="J15" s="146">
        <f t="shared" si="2"/>
        <v>0.63452856000000013</v>
      </c>
      <c r="K15" s="147">
        <f t="shared" si="0"/>
        <v>816.12087316426675</v>
      </c>
      <c r="L15" s="147">
        <f t="shared" si="3"/>
        <v>983.63286111744003</v>
      </c>
    </row>
    <row r="16" spans="1:18" x14ac:dyDescent="0.25">
      <c r="A16" s="154" t="s">
        <v>941</v>
      </c>
      <c r="B16" s="150"/>
      <c r="C16" s="131"/>
      <c r="D16" s="151"/>
      <c r="E16" s="151"/>
      <c r="F16" s="135">
        <v>1E-3</v>
      </c>
      <c r="G16" s="53"/>
      <c r="H16" s="152"/>
      <c r="I16" s="145">
        <f>0.227*H16*G16*F16*B16</f>
        <v>0</v>
      </c>
      <c r="J16" s="146">
        <f>0.227*C16*F16*G16*H16</f>
        <v>0</v>
      </c>
      <c r="K16" s="147">
        <f>G16*25.4*F16*92903.04*D16*0.001/100*H16</f>
        <v>0</v>
      </c>
      <c r="L16" s="147">
        <f>G16*25.4*F16*92903.04*E16*0.001/100*H16</f>
        <v>0</v>
      </c>
      <c r="M16" s="45"/>
      <c r="N16" s="45"/>
      <c r="O16" s="45"/>
      <c r="P16" s="45"/>
      <c r="Q16" s="45"/>
      <c r="R16" s="45"/>
    </row>
    <row r="17" spans="1:18" x14ac:dyDescent="0.25">
      <c r="A17" s="154" t="s">
        <v>941</v>
      </c>
      <c r="B17" s="150"/>
      <c r="C17" s="131"/>
      <c r="D17" s="151"/>
      <c r="E17" s="151"/>
      <c r="F17" s="135">
        <v>1E-3</v>
      </c>
      <c r="G17" s="1"/>
      <c r="H17" s="152"/>
      <c r="I17" s="145">
        <f>0.227*H17*G17*F17*B17</f>
        <v>0</v>
      </c>
      <c r="J17" s="146">
        <f>0.227*C17*F17*G17*H17</f>
        <v>0</v>
      </c>
      <c r="K17" s="147">
        <f t="shared" si="0"/>
        <v>0</v>
      </c>
      <c r="L17" s="147">
        <f t="shared" si="3"/>
        <v>0</v>
      </c>
      <c r="M17" s="45"/>
      <c r="N17" s="45"/>
      <c r="O17" s="45"/>
      <c r="P17" s="45"/>
      <c r="Q17" s="45"/>
      <c r="R17" s="45"/>
    </row>
    <row r="18" spans="1:18" x14ac:dyDescent="0.25">
      <c r="A18" s="105" t="s">
        <v>919</v>
      </c>
      <c r="B18" s="107"/>
      <c r="C18" s="107"/>
      <c r="D18" s="107"/>
      <c r="E18" s="107"/>
      <c r="F18" s="108">
        <f>SUM(F6:F17)</f>
        <v>1.2000000000000004E-2</v>
      </c>
      <c r="G18" s="107"/>
      <c r="H18" s="107"/>
      <c r="I18" s="78">
        <f>SUM(I6:I17)</f>
        <v>1.2193106375000002E-2</v>
      </c>
      <c r="J18" s="79">
        <f>SUM(J6:J17)</f>
        <v>5.8569351654999995</v>
      </c>
      <c r="K18" s="80">
        <f>SUM(K6:K17)</f>
        <v>15433.629487628628</v>
      </c>
      <c r="L18" s="80">
        <f>SUM(L6:L17)</f>
        <v>17452.973949724223</v>
      </c>
      <c r="M18" s="45"/>
      <c r="N18" s="45"/>
      <c r="O18" s="45"/>
      <c r="P18" s="45"/>
      <c r="Q18" s="45"/>
      <c r="R18" s="45"/>
    </row>
    <row r="19" spans="1:18" x14ac:dyDescent="0.25">
      <c r="A19" s="109"/>
      <c r="B19" s="110"/>
      <c r="C19" s="110"/>
      <c r="D19" s="110"/>
      <c r="E19" s="110"/>
      <c r="F19" s="110"/>
      <c r="G19" s="110"/>
      <c r="H19" s="110"/>
      <c r="I19" s="110"/>
      <c r="J19" s="110"/>
      <c r="K19" s="110"/>
      <c r="L19" s="111"/>
      <c r="M19" s="45"/>
      <c r="N19" s="45"/>
      <c r="O19" s="45"/>
      <c r="P19" s="45"/>
      <c r="Q19" s="45"/>
      <c r="R19" s="45"/>
    </row>
    <row r="20" spans="1:18" ht="14.45" customHeight="1" x14ac:dyDescent="0.25">
      <c r="A20" s="451" t="s">
        <v>920</v>
      </c>
      <c r="B20" s="452"/>
      <c r="C20" s="452"/>
      <c r="D20" s="452"/>
      <c r="E20" s="452"/>
      <c r="F20" s="452"/>
      <c r="G20" s="452"/>
      <c r="H20" s="452"/>
      <c r="I20" s="452"/>
      <c r="J20" s="452"/>
      <c r="K20" s="452"/>
      <c r="L20" s="453"/>
      <c r="M20" s="49"/>
      <c r="N20" s="45"/>
      <c r="O20" s="45"/>
      <c r="P20" s="45"/>
      <c r="Q20" s="45"/>
      <c r="R20" s="45"/>
    </row>
    <row r="21" spans="1:18" x14ac:dyDescent="0.25">
      <c r="A21" s="447" t="s">
        <v>905</v>
      </c>
      <c r="B21" s="449" t="s">
        <v>1004</v>
      </c>
      <c r="C21" s="450"/>
      <c r="D21" s="450"/>
      <c r="E21" s="450"/>
      <c r="F21" s="450"/>
      <c r="G21" s="450"/>
      <c r="H21" s="450"/>
      <c r="I21" s="450"/>
      <c r="J21" s="450"/>
      <c r="K21" s="450"/>
      <c r="L21" s="450"/>
      <c r="M21" s="45"/>
      <c r="N21" s="45"/>
      <c r="O21" s="45"/>
      <c r="P21" s="45"/>
      <c r="Q21" s="45"/>
      <c r="R21" s="45"/>
    </row>
    <row r="22" spans="1:18" s="50" customFormat="1" ht="60" x14ac:dyDescent="0.25">
      <c r="A22" s="448"/>
      <c r="B22" s="138" t="s">
        <v>1122</v>
      </c>
      <c r="C22" s="138" t="s">
        <v>1123</v>
      </c>
      <c r="D22" s="138" t="s">
        <v>894</v>
      </c>
      <c r="E22" s="138" t="s">
        <v>897</v>
      </c>
      <c r="F22" s="138" t="s">
        <v>1084</v>
      </c>
      <c r="G22" s="138" t="s">
        <v>823</v>
      </c>
      <c r="H22" s="138" t="s">
        <v>824</v>
      </c>
      <c r="I22" s="138" t="s">
        <v>891</v>
      </c>
      <c r="J22" s="138" t="s">
        <v>892</v>
      </c>
      <c r="K22" s="138" t="s">
        <v>241</v>
      </c>
      <c r="L22" s="130" t="s">
        <v>1005</v>
      </c>
      <c r="M22" s="47"/>
      <c r="N22" s="47"/>
      <c r="O22" s="47"/>
      <c r="P22" s="47"/>
      <c r="Q22" s="47"/>
      <c r="R22" s="47"/>
    </row>
    <row r="23" spans="1:18" x14ac:dyDescent="0.25">
      <c r="A23" s="83" t="s">
        <v>923</v>
      </c>
      <c r="B23" s="1"/>
      <c r="C23" s="1"/>
      <c r="D23" s="53"/>
      <c r="E23" s="1"/>
      <c r="F23" s="1"/>
      <c r="G23" s="1"/>
      <c r="H23" s="1"/>
      <c r="I23" s="1"/>
      <c r="J23" s="1"/>
      <c r="K23" s="1"/>
      <c r="L23" s="155">
        <f t="shared" ref="L23:L34" si="4">SUM(B23:K23)</f>
        <v>0</v>
      </c>
      <c r="M23" s="51" t="str">
        <f t="shared" ref="M23:M28" si="5">IF(L23&gt;F6,"WARNING:Total acres treated exceed total acres for this land use"," ")</f>
        <v xml:space="preserve"> </v>
      </c>
      <c r="N23" s="45"/>
      <c r="O23" s="45"/>
      <c r="P23" s="45"/>
      <c r="Q23" s="45"/>
      <c r="R23" s="45"/>
    </row>
    <row r="24" spans="1:18" x14ac:dyDescent="0.25">
      <c r="A24" s="83" t="s">
        <v>924</v>
      </c>
      <c r="B24" s="1"/>
      <c r="C24" s="53"/>
      <c r="D24" s="53"/>
      <c r="E24" s="1"/>
      <c r="F24" s="1"/>
      <c r="G24" s="1"/>
      <c r="H24" s="1"/>
      <c r="I24" s="1"/>
      <c r="J24" s="1"/>
      <c r="K24" s="1"/>
      <c r="L24" s="155">
        <f t="shared" si="4"/>
        <v>0</v>
      </c>
      <c r="M24" s="51" t="str">
        <f t="shared" si="5"/>
        <v xml:space="preserve"> </v>
      </c>
      <c r="N24" s="51"/>
      <c r="O24" s="45"/>
      <c r="P24" s="45"/>
      <c r="Q24" s="45"/>
      <c r="R24" s="45"/>
    </row>
    <row r="25" spans="1:18" x14ac:dyDescent="0.25">
      <c r="A25" s="83" t="s">
        <v>918</v>
      </c>
      <c r="B25" s="1"/>
      <c r="C25" s="53"/>
      <c r="D25" s="53"/>
      <c r="E25" s="1"/>
      <c r="F25" s="1"/>
      <c r="G25" s="1"/>
      <c r="H25" s="1"/>
      <c r="I25" s="1"/>
      <c r="J25" s="1"/>
      <c r="K25" s="1"/>
      <c r="L25" s="155">
        <f t="shared" si="4"/>
        <v>0</v>
      </c>
      <c r="M25" s="51" t="str">
        <f t="shared" si="5"/>
        <v xml:space="preserve"> </v>
      </c>
      <c r="N25" s="45"/>
      <c r="O25" s="45"/>
      <c r="P25" s="45"/>
      <c r="Q25" s="45"/>
      <c r="R25" s="45"/>
    </row>
    <row r="26" spans="1:18" x14ac:dyDescent="0.25">
      <c r="A26" s="83" t="s">
        <v>926</v>
      </c>
      <c r="B26" s="1"/>
      <c r="C26" s="53"/>
      <c r="D26" s="53"/>
      <c r="E26" s="1"/>
      <c r="F26" s="1"/>
      <c r="G26" s="1"/>
      <c r="H26" s="1"/>
      <c r="I26" s="1"/>
      <c r="J26" s="1"/>
      <c r="K26" s="1"/>
      <c r="L26" s="155">
        <f t="shared" si="4"/>
        <v>0</v>
      </c>
      <c r="M26" s="51" t="str">
        <f t="shared" si="5"/>
        <v xml:space="preserve"> </v>
      </c>
      <c r="N26" s="45"/>
      <c r="O26" s="45"/>
      <c r="P26" s="45"/>
      <c r="Q26" s="45"/>
      <c r="R26" s="45"/>
    </row>
    <row r="27" spans="1:18" x14ac:dyDescent="0.25">
      <c r="A27" s="83" t="s">
        <v>1107</v>
      </c>
      <c r="B27" s="1"/>
      <c r="C27" s="53"/>
      <c r="D27" s="53"/>
      <c r="E27" s="1"/>
      <c r="F27" s="1"/>
      <c r="G27" s="1"/>
      <c r="H27" s="1"/>
      <c r="I27" s="1"/>
      <c r="J27" s="1"/>
      <c r="K27" s="1"/>
      <c r="L27" s="155">
        <f t="shared" si="4"/>
        <v>0</v>
      </c>
      <c r="M27" s="51" t="str">
        <f t="shared" si="5"/>
        <v xml:space="preserve"> </v>
      </c>
      <c r="N27" s="45"/>
      <c r="O27" s="45"/>
      <c r="P27" s="45"/>
      <c r="Q27" s="45"/>
      <c r="R27" s="45"/>
    </row>
    <row r="28" spans="1:18" x14ac:dyDescent="0.25">
      <c r="A28" s="83" t="s">
        <v>925</v>
      </c>
      <c r="B28" s="1"/>
      <c r="C28" s="53"/>
      <c r="D28" s="53"/>
      <c r="E28" s="1"/>
      <c r="F28" s="1"/>
      <c r="G28" s="1"/>
      <c r="H28" s="1"/>
      <c r="I28" s="1"/>
      <c r="J28" s="1"/>
      <c r="K28" s="1"/>
      <c r="L28" s="155">
        <f t="shared" si="4"/>
        <v>0</v>
      </c>
      <c r="M28" s="51" t="str">
        <f t="shared" si="5"/>
        <v xml:space="preserve"> </v>
      </c>
      <c r="N28" s="45"/>
      <c r="O28" s="45"/>
      <c r="P28" s="45"/>
      <c r="Q28" s="45"/>
      <c r="R28" s="45"/>
    </row>
    <row r="29" spans="1:18" x14ac:dyDescent="0.25">
      <c r="A29" s="83" t="s">
        <v>938</v>
      </c>
      <c r="B29" s="1"/>
      <c r="C29" s="53"/>
      <c r="D29" s="53"/>
      <c r="E29" s="1"/>
      <c r="F29" s="1"/>
      <c r="G29" s="1"/>
      <c r="H29" s="1"/>
      <c r="I29" s="1"/>
      <c r="J29" s="1"/>
      <c r="K29" s="1"/>
      <c r="L29" s="155">
        <f t="shared" si="4"/>
        <v>0</v>
      </c>
      <c r="M29" s="51" t="str">
        <f t="shared" ref="M29:M34" si="6">IF(L29&gt;F12,"WARNING:Total acres treated exceed total acres for this land use"," ")</f>
        <v xml:space="preserve"> </v>
      </c>
      <c r="N29" s="45"/>
      <c r="O29" s="45"/>
      <c r="P29" s="45"/>
      <c r="Q29" s="45"/>
      <c r="R29" s="45"/>
    </row>
    <row r="30" spans="1:18" x14ac:dyDescent="0.25">
      <c r="A30" s="83" t="s">
        <v>939</v>
      </c>
      <c r="B30" s="1"/>
      <c r="C30" s="53"/>
      <c r="D30" s="53"/>
      <c r="E30" s="1"/>
      <c r="F30" s="1"/>
      <c r="G30" s="1"/>
      <c r="H30" s="1"/>
      <c r="I30" s="1"/>
      <c r="J30" s="1"/>
      <c r="K30" s="1"/>
      <c r="L30" s="155">
        <f t="shared" si="4"/>
        <v>0</v>
      </c>
      <c r="M30" s="51" t="str">
        <f t="shared" si="6"/>
        <v xml:space="preserve"> </v>
      </c>
      <c r="N30" s="45"/>
      <c r="O30" s="45"/>
      <c r="P30" s="45"/>
      <c r="Q30" s="45"/>
      <c r="R30" s="45"/>
    </row>
    <row r="31" spans="1:18" x14ac:dyDescent="0.25">
      <c r="A31" s="83" t="s">
        <v>940</v>
      </c>
      <c r="B31" s="1"/>
      <c r="C31" s="53"/>
      <c r="D31" s="53"/>
      <c r="E31" s="1"/>
      <c r="F31" s="1"/>
      <c r="G31" s="1"/>
      <c r="H31" s="1"/>
      <c r="I31" s="1"/>
      <c r="J31" s="1"/>
      <c r="K31" s="1"/>
      <c r="L31" s="155">
        <f t="shared" si="4"/>
        <v>0</v>
      </c>
      <c r="M31" s="51" t="str">
        <f t="shared" si="6"/>
        <v xml:space="preserve"> </v>
      </c>
      <c r="N31" s="45"/>
      <c r="O31" s="45"/>
      <c r="P31" s="45"/>
      <c r="Q31" s="45"/>
      <c r="R31" s="45"/>
    </row>
    <row r="32" spans="1:18" x14ac:dyDescent="0.25">
      <c r="A32" s="112" t="str">
        <f>$A$15</f>
        <v>Transportation</v>
      </c>
      <c r="B32" s="1"/>
      <c r="C32" s="53"/>
      <c r="D32" s="53"/>
      <c r="E32" s="1"/>
      <c r="F32" s="1"/>
      <c r="G32" s="1"/>
      <c r="H32" s="1"/>
      <c r="I32" s="1"/>
      <c r="J32" s="1"/>
      <c r="K32" s="1"/>
      <c r="L32" s="155">
        <f t="shared" si="4"/>
        <v>0</v>
      </c>
      <c r="M32" s="51" t="str">
        <f t="shared" si="6"/>
        <v xml:space="preserve"> </v>
      </c>
      <c r="N32" s="45"/>
      <c r="O32" s="45"/>
      <c r="P32" s="45"/>
      <c r="Q32" s="45"/>
      <c r="R32" s="45"/>
    </row>
    <row r="33" spans="1:18" x14ac:dyDescent="0.25">
      <c r="A33" s="140" t="str">
        <f>$A$16</f>
        <v>User specified</v>
      </c>
      <c r="B33" s="1"/>
      <c r="C33" s="53"/>
      <c r="D33" s="53"/>
      <c r="E33" s="1"/>
      <c r="F33" s="1"/>
      <c r="G33" s="1"/>
      <c r="H33" s="1"/>
      <c r="I33" s="1"/>
      <c r="J33" s="1"/>
      <c r="K33" s="1"/>
      <c r="L33" s="155">
        <f t="shared" si="4"/>
        <v>0</v>
      </c>
      <c r="M33" s="51" t="str">
        <f t="shared" si="6"/>
        <v xml:space="preserve"> </v>
      </c>
      <c r="N33" s="45"/>
      <c r="O33" s="45"/>
      <c r="P33" s="45"/>
      <c r="Q33" s="45"/>
      <c r="R33" s="45"/>
    </row>
    <row r="34" spans="1:18" x14ac:dyDescent="0.25">
      <c r="A34" s="134" t="str">
        <f>$A$17</f>
        <v>User specified</v>
      </c>
      <c r="B34" s="1"/>
      <c r="C34" s="53"/>
      <c r="D34" s="53"/>
      <c r="E34" s="1"/>
      <c r="F34" s="1"/>
      <c r="G34" s="1"/>
      <c r="H34" s="1"/>
      <c r="I34" s="1"/>
      <c r="J34" s="1"/>
      <c r="K34" s="1"/>
      <c r="L34" s="155">
        <f t="shared" si="4"/>
        <v>0</v>
      </c>
      <c r="M34" s="51" t="str">
        <f t="shared" si="6"/>
        <v xml:space="preserve"> </v>
      </c>
      <c r="N34" s="45"/>
      <c r="O34" s="45"/>
      <c r="P34" s="45"/>
      <c r="Q34" s="45"/>
      <c r="R34" s="45"/>
    </row>
    <row r="35" spans="1:18" ht="30" x14ac:dyDescent="0.25">
      <c r="A35" s="48" t="s">
        <v>1108</v>
      </c>
      <c r="B35" s="153">
        <f>'Input values for MPCA estimator'!B3</f>
        <v>0.44</v>
      </c>
      <c r="C35" s="153">
        <f>'Input values for MPCA estimator'!B4</f>
        <v>0</v>
      </c>
      <c r="D35" s="153">
        <f>'Input values for MPCA estimator'!B5</f>
        <v>0</v>
      </c>
      <c r="E35" s="153">
        <f>'Input values for MPCA estimator'!B6</f>
        <v>0</v>
      </c>
      <c r="F35" s="153">
        <f>'Input values for MPCA estimator'!B7</f>
        <v>0.45</v>
      </c>
      <c r="G35" s="153">
        <f>'Input values for MPCA estimator'!B8</f>
        <v>0.47</v>
      </c>
      <c r="H35" s="153">
        <f>'Input values for MPCA estimator'!B9</f>
        <v>0.4</v>
      </c>
      <c r="I35" s="153">
        <f>'Input values for MPCA estimator'!B10</f>
        <v>0.5</v>
      </c>
      <c r="J35" s="153">
        <f>'Input values for MPCA estimator'!B11</f>
        <v>0.38</v>
      </c>
      <c r="K35" s="153">
        <v>0.4</v>
      </c>
      <c r="L35" s="156"/>
      <c r="M35" s="51"/>
      <c r="N35" s="45"/>
      <c r="O35" s="45"/>
      <c r="P35" s="45"/>
      <c r="Q35" s="45"/>
      <c r="R35" s="45"/>
    </row>
    <row r="36" spans="1:18" ht="30" x14ac:dyDescent="0.25">
      <c r="A36" s="48" t="s">
        <v>1006</v>
      </c>
      <c r="B36" s="153">
        <f>'Input values for MPCA estimator'!$B$26</f>
        <v>0.9</v>
      </c>
      <c r="C36" s="153">
        <f>'Input values for MPCA estimator'!C26</f>
        <v>0.9</v>
      </c>
      <c r="D36" s="153">
        <f>'Input values for MPCA estimator'!$D$26</f>
        <v>0.9</v>
      </c>
      <c r="E36" s="153">
        <f>'Input values for MPCA estimator'!$E$26</f>
        <v>0.9</v>
      </c>
      <c r="F36" s="153">
        <f>'Input values for MPCA estimator'!$F$26</f>
        <v>0.9</v>
      </c>
      <c r="G36" s="153">
        <f>'Input values for MPCA estimator'!$G$26</f>
        <v>0.9</v>
      </c>
      <c r="H36" s="153">
        <f>'Input values for MPCA estimator'!$H$26</f>
        <v>0.9</v>
      </c>
      <c r="I36" s="153">
        <f>'Input values for MPCA estimator'!$I$26</f>
        <v>1</v>
      </c>
      <c r="J36" s="153">
        <f>'Input values for MPCA estimator'!$J$26</f>
        <v>1</v>
      </c>
      <c r="K36" s="153">
        <f>'Input values for MPCA estimator'!$K$26</f>
        <v>0.9</v>
      </c>
      <c r="L36" s="156"/>
      <c r="M36" s="51"/>
      <c r="N36" s="45"/>
      <c r="O36" s="45"/>
      <c r="P36" s="45"/>
      <c r="Q36" s="45"/>
      <c r="R36" s="45"/>
    </row>
    <row r="37" spans="1:18" ht="30" x14ac:dyDescent="0.25">
      <c r="A37" s="48" t="s">
        <v>1109</v>
      </c>
      <c r="B37" s="153">
        <f>'Input values for MPCA estimator'!$B$27</f>
        <v>0</v>
      </c>
      <c r="C37" s="153">
        <f>'Input values for MPCA estimator'!$C$27</f>
        <v>0.9</v>
      </c>
      <c r="D37" s="153">
        <f>'Input values for MPCA estimator'!$D$27</f>
        <v>0</v>
      </c>
      <c r="E37" s="153">
        <f>'Input values for MPCA estimator'!$E$27</f>
        <v>0</v>
      </c>
      <c r="F37" s="153">
        <f>'Input values for MPCA estimator'!$F$27</f>
        <v>0.9</v>
      </c>
      <c r="G37" s="153">
        <f>'Input values for MPCA estimator'!$G$27</f>
        <v>0</v>
      </c>
      <c r="H37" s="153">
        <f>'Input values for MPCA estimator'!$H$27</f>
        <v>0</v>
      </c>
      <c r="I37" s="153">
        <f>'Input values for MPCA estimator'!$I$27</f>
        <v>0</v>
      </c>
      <c r="J37" s="153">
        <f>'Input values for MPCA estimator'!$J$27</f>
        <v>0</v>
      </c>
      <c r="K37" s="153">
        <f>'Input values for MPCA estimator'!$K$27</f>
        <v>0</v>
      </c>
      <c r="L37" s="156"/>
      <c r="M37" s="51"/>
      <c r="N37" s="45"/>
      <c r="O37" s="45"/>
      <c r="P37" s="45"/>
      <c r="Q37" s="45"/>
      <c r="R37" s="45"/>
    </row>
    <row r="38" spans="1:18" x14ac:dyDescent="0.25">
      <c r="A38" s="105" t="s">
        <v>931</v>
      </c>
      <c r="B38" s="113">
        <f>(((B23/$F6*$I6)+(B24/$F7*$I7)+(B25/$F8*$I8)+(B26/$F9*$I9)+(B27/$F10*$I10)+(B28/$F11*$I11)+(B29/$F12*$I12)+(B30/$F13*$I13)+(B31/$F14*$I14)+(B32/$F15*$I15)+(B33/$F16*$I16)+(B34/$F17*$I17))*B35*(B36-B37))+(((B23/$F6*$I6)+(B24/$F7*$I7)+(B25/$F8*$I8)+(B26/$F9*$I9)+(B27/$F10*$I10)+(B28/$F11*$I11)+(B29/$F12*$I12)+(B30/$F13*$I13)+(B31/$F14*$I14)+(B32/$F15*$I15)+(B33/$F16*$I16)+(B34/$F17*$I17))*B37)</f>
        <v>0</v>
      </c>
      <c r="C38" s="113">
        <f>(((C23/$F6*$I6)+(C24/$F7*$I7)+(C25/$F8*$I8)+(C26/$F9*$I9)+(C27/$F10*$I10)+(C28/$F11*$I11)+(C29/$F12*$I12)+(C30/$F13*$I13)+(C31/$F14*$I14)+(C32/$F15*$I15)+(C33/$F16*$I16)+(C34/$F17*$I17))*C35*(C36-C37))+(((C23/$F6*$I6)+(C24/$F7*$I7)+(C25/$F8*$I8)+(C26/$F9*$I9)+(C27/$F10*$I10)+(C28/$F11*$I11)+(C29/$F12*$I12)+(C30/$F13*$I13)+(C31/$F14*$I14)+(C32/$F15*$I15)+(C33/$F16*$I16)+(C34/$F17*$I17))*C37)</f>
        <v>0</v>
      </c>
      <c r="D38" s="113">
        <f t="shared" ref="D38:K38" si="7">(((D23/$F6*$I6)+(D24/$F7*$I7)+(D25/$F8*$I8)+(D26/$F9*$I9)+(D27/$F10*$I10)+(D28/$F11*$I11)+(D29/$F12*$I12)+(D30/$F13*$I13)+(D31/$F14*$I14)+(D32/$F15*$I15)+(D33/$F16*$I16)+(D34/$F17*$I17))*D35*(D36-D37))+(((D23/$F6*$I6)+(D24/$F7*$I7)+(D25/$F8*$I8)+(D26/$F9*$I9)+(D27/$F10*$I10)+(D28/$F11*$I11)+(D29/$F12*$I12)+(D30/$F13*$I13)+(D31/$F14*$I14)+(D32/$F15*$I15)+(D33/$F16*$I16)+(D34/$F17*$I17))*D37)</f>
        <v>0</v>
      </c>
      <c r="E38" s="113">
        <f t="shared" si="7"/>
        <v>0</v>
      </c>
      <c r="F38" s="113">
        <f t="shared" si="7"/>
        <v>0</v>
      </c>
      <c r="G38" s="113">
        <f t="shared" si="7"/>
        <v>0</v>
      </c>
      <c r="H38" s="113">
        <f t="shared" si="7"/>
        <v>0</v>
      </c>
      <c r="I38" s="113">
        <f t="shared" si="7"/>
        <v>0</v>
      </c>
      <c r="J38" s="113">
        <f t="shared" si="7"/>
        <v>0</v>
      </c>
      <c r="K38" s="113">
        <f t="shared" si="7"/>
        <v>0</v>
      </c>
      <c r="L38" s="113">
        <f>SUM(B38:K38)</f>
        <v>0</v>
      </c>
      <c r="M38" s="45"/>
      <c r="N38" s="45"/>
      <c r="O38" s="45"/>
      <c r="P38" s="45"/>
      <c r="Q38" s="45"/>
      <c r="R38" s="45"/>
    </row>
    <row r="39" spans="1:18" x14ac:dyDescent="0.25">
      <c r="A39" s="105" t="s">
        <v>932</v>
      </c>
      <c r="B39" s="114">
        <f>B38/$I$18</f>
        <v>0</v>
      </c>
      <c r="C39" s="114">
        <f t="shared" ref="C39:K39" si="8">C38/$I$18</f>
        <v>0</v>
      </c>
      <c r="D39" s="114">
        <f>D38/$I$18</f>
        <v>0</v>
      </c>
      <c r="E39" s="114">
        <f t="shared" si="8"/>
        <v>0</v>
      </c>
      <c r="F39" s="114">
        <f t="shared" si="8"/>
        <v>0</v>
      </c>
      <c r="G39" s="114">
        <f t="shared" si="8"/>
        <v>0</v>
      </c>
      <c r="H39" s="114">
        <f t="shared" si="8"/>
        <v>0</v>
      </c>
      <c r="I39" s="114">
        <f t="shared" si="8"/>
        <v>0</v>
      </c>
      <c r="J39" s="114">
        <f t="shared" si="8"/>
        <v>0</v>
      </c>
      <c r="K39" s="114">
        <f t="shared" si="8"/>
        <v>0</v>
      </c>
      <c r="L39" s="114">
        <f>L38/$I$18</f>
        <v>0</v>
      </c>
      <c r="M39" s="45"/>
      <c r="N39" s="45"/>
      <c r="O39" s="45"/>
      <c r="P39" s="45"/>
      <c r="Q39" s="45"/>
      <c r="R39" s="45"/>
    </row>
    <row r="40" spans="1:18" x14ac:dyDescent="0.25">
      <c r="A40" s="2"/>
      <c r="B40" s="3"/>
      <c r="C40" s="3"/>
      <c r="D40" s="3"/>
      <c r="E40" s="3"/>
      <c r="F40" s="3"/>
      <c r="G40" s="3"/>
      <c r="H40" s="3"/>
      <c r="I40" s="3"/>
      <c r="J40" s="3"/>
      <c r="K40" s="3"/>
      <c r="L40" s="3"/>
      <c r="M40" s="45"/>
      <c r="N40" s="45"/>
      <c r="O40" s="45"/>
      <c r="P40" s="45"/>
      <c r="Q40" s="45"/>
      <c r="R40" s="45"/>
    </row>
    <row r="41" spans="1:18" x14ac:dyDescent="0.25">
      <c r="A41" s="451" t="s">
        <v>921</v>
      </c>
      <c r="B41" s="452"/>
      <c r="C41" s="452"/>
      <c r="D41" s="452"/>
      <c r="E41" s="452"/>
      <c r="F41" s="452"/>
      <c r="G41" s="452"/>
      <c r="H41" s="452"/>
      <c r="I41" s="452"/>
      <c r="J41" s="452"/>
      <c r="K41" s="452"/>
      <c r="L41" s="453"/>
      <c r="M41" s="45"/>
      <c r="N41" s="45"/>
      <c r="O41" s="45"/>
      <c r="P41" s="45"/>
      <c r="Q41" s="45"/>
      <c r="R41" s="45"/>
    </row>
    <row r="42" spans="1:18" x14ac:dyDescent="0.25">
      <c r="A42" s="447" t="s">
        <v>905</v>
      </c>
      <c r="B42" s="449" t="s">
        <v>1004</v>
      </c>
      <c r="C42" s="450"/>
      <c r="D42" s="450"/>
      <c r="E42" s="450"/>
      <c r="F42" s="450"/>
      <c r="G42" s="450"/>
      <c r="H42" s="450"/>
      <c r="I42" s="450"/>
      <c r="J42" s="450"/>
      <c r="K42" s="450"/>
      <c r="L42" s="450"/>
      <c r="M42" s="45"/>
      <c r="N42" s="45"/>
      <c r="O42" s="45"/>
      <c r="P42" s="45"/>
      <c r="Q42" s="45"/>
      <c r="R42" s="45"/>
    </row>
    <row r="43" spans="1:18" s="116" customFormat="1" ht="60" x14ac:dyDescent="0.25">
      <c r="A43" s="448"/>
      <c r="B43" s="138" t="s">
        <v>895</v>
      </c>
      <c r="C43" s="138" t="s">
        <v>1003</v>
      </c>
      <c r="D43" s="138" t="s">
        <v>894</v>
      </c>
      <c r="E43" s="138" t="s">
        <v>897</v>
      </c>
      <c r="F43" s="138" t="s">
        <v>6</v>
      </c>
      <c r="G43" s="138" t="s">
        <v>823</v>
      </c>
      <c r="H43" s="138" t="s">
        <v>824</v>
      </c>
      <c r="I43" s="138" t="s">
        <v>891</v>
      </c>
      <c r="J43" s="138" t="s">
        <v>892</v>
      </c>
      <c r="K43" s="138" t="s">
        <v>241</v>
      </c>
      <c r="L43" s="130" t="s">
        <v>1005</v>
      </c>
      <c r="M43" s="115"/>
      <c r="N43" s="115"/>
      <c r="O43" s="115"/>
      <c r="P43" s="115"/>
      <c r="Q43" s="115"/>
      <c r="R43" s="115"/>
    </row>
    <row r="44" spans="1:18" x14ac:dyDescent="0.25">
      <c r="A44" s="83" t="s">
        <v>923</v>
      </c>
      <c r="B44" s="53"/>
      <c r="C44" s="53"/>
      <c r="D44" s="53"/>
      <c r="E44" s="53"/>
      <c r="F44" s="53"/>
      <c r="G44" s="53"/>
      <c r="H44" s="53"/>
      <c r="I44" s="53"/>
      <c r="J44" s="53"/>
      <c r="K44" s="53"/>
      <c r="L44" s="155">
        <f t="shared" ref="L44:L55" si="9">SUM(B44:K44)</f>
        <v>0</v>
      </c>
      <c r="M44" s="51" t="str">
        <f t="shared" ref="M44:M55" si="10">IF(L44&gt;F6,"WARNING:Total acres treated exceed total acres for this land use"," ")</f>
        <v xml:space="preserve"> </v>
      </c>
      <c r="N44" s="45"/>
      <c r="O44" s="45"/>
      <c r="P44" s="45"/>
      <c r="Q44" s="45"/>
      <c r="R44" s="45"/>
    </row>
    <row r="45" spans="1:18" x14ac:dyDescent="0.25">
      <c r="A45" s="83" t="s">
        <v>924</v>
      </c>
      <c r="B45" s="53"/>
      <c r="C45" s="53"/>
      <c r="D45" s="53"/>
      <c r="E45" s="53"/>
      <c r="F45" s="53"/>
      <c r="G45" s="53"/>
      <c r="H45" s="53"/>
      <c r="I45" s="53"/>
      <c r="J45" s="53"/>
      <c r="K45" s="53"/>
      <c r="L45" s="155">
        <f t="shared" si="9"/>
        <v>0</v>
      </c>
      <c r="M45" s="51" t="str">
        <f t="shared" si="10"/>
        <v xml:space="preserve"> </v>
      </c>
      <c r="N45" s="45"/>
      <c r="O45" s="45"/>
      <c r="P45" s="45"/>
      <c r="Q45" s="45"/>
      <c r="R45" s="45"/>
    </row>
    <row r="46" spans="1:18" x14ac:dyDescent="0.25">
      <c r="A46" s="83" t="s">
        <v>918</v>
      </c>
      <c r="B46" s="53"/>
      <c r="C46" s="53"/>
      <c r="D46" s="53"/>
      <c r="E46" s="53"/>
      <c r="F46" s="53"/>
      <c r="G46" s="53"/>
      <c r="H46" s="53"/>
      <c r="I46" s="53"/>
      <c r="J46" s="53"/>
      <c r="K46" s="53"/>
      <c r="L46" s="155">
        <f t="shared" si="9"/>
        <v>0</v>
      </c>
      <c r="M46" s="51" t="str">
        <f t="shared" si="10"/>
        <v xml:space="preserve"> </v>
      </c>
      <c r="N46" s="45"/>
      <c r="O46" s="45"/>
      <c r="P46" s="45"/>
      <c r="Q46" s="45"/>
      <c r="R46" s="45"/>
    </row>
    <row r="47" spans="1:18" x14ac:dyDescent="0.25">
      <c r="A47" s="83" t="s">
        <v>926</v>
      </c>
      <c r="B47" s="53"/>
      <c r="C47" s="53"/>
      <c r="D47" s="53"/>
      <c r="E47" s="53"/>
      <c r="F47" s="53"/>
      <c r="G47" s="53"/>
      <c r="H47" s="53"/>
      <c r="I47" s="53"/>
      <c r="J47" s="53"/>
      <c r="K47" s="53"/>
      <c r="L47" s="155">
        <f t="shared" si="9"/>
        <v>0</v>
      </c>
      <c r="M47" s="51" t="str">
        <f t="shared" si="10"/>
        <v xml:space="preserve"> </v>
      </c>
      <c r="N47" s="45"/>
      <c r="O47" s="45"/>
      <c r="P47" s="45"/>
      <c r="Q47" s="45"/>
      <c r="R47" s="45"/>
    </row>
    <row r="48" spans="1:18" x14ac:dyDescent="0.25">
      <c r="A48" s="83" t="s">
        <v>1107</v>
      </c>
      <c r="B48" s="53"/>
      <c r="C48" s="53"/>
      <c r="D48" s="53"/>
      <c r="E48" s="53"/>
      <c r="F48" s="53"/>
      <c r="G48" s="53"/>
      <c r="H48" s="53"/>
      <c r="I48" s="53"/>
      <c r="J48" s="53"/>
      <c r="K48" s="53"/>
      <c r="L48" s="155">
        <f t="shared" si="9"/>
        <v>0</v>
      </c>
      <c r="M48" s="51" t="str">
        <f t="shared" si="10"/>
        <v xml:space="preserve"> </v>
      </c>
      <c r="N48" s="45"/>
      <c r="O48" s="45"/>
      <c r="P48" s="45"/>
      <c r="Q48" s="45"/>
      <c r="R48" s="45"/>
    </row>
    <row r="49" spans="1:18" x14ac:dyDescent="0.25">
      <c r="A49" s="83" t="s">
        <v>925</v>
      </c>
      <c r="B49" s="53"/>
      <c r="C49" s="53"/>
      <c r="D49" s="53"/>
      <c r="E49" s="53"/>
      <c r="F49" s="53"/>
      <c r="G49" s="53"/>
      <c r="H49" s="53"/>
      <c r="I49" s="53"/>
      <c r="J49" s="53"/>
      <c r="K49" s="53"/>
      <c r="L49" s="155">
        <f t="shared" si="9"/>
        <v>0</v>
      </c>
      <c r="M49" s="51" t="str">
        <f t="shared" si="10"/>
        <v xml:space="preserve"> </v>
      </c>
      <c r="N49" s="45"/>
      <c r="O49" s="45"/>
      <c r="P49" s="45"/>
      <c r="Q49" s="45"/>
      <c r="R49" s="45"/>
    </row>
    <row r="50" spans="1:18" x14ac:dyDescent="0.25">
      <c r="A50" s="83" t="s">
        <v>938</v>
      </c>
      <c r="B50" s="53"/>
      <c r="C50" s="53"/>
      <c r="D50" s="53"/>
      <c r="E50" s="53"/>
      <c r="F50" s="53"/>
      <c r="G50" s="53"/>
      <c r="H50" s="53"/>
      <c r="I50" s="53"/>
      <c r="J50" s="53"/>
      <c r="K50" s="53"/>
      <c r="L50" s="155">
        <f t="shared" si="9"/>
        <v>0</v>
      </c>
      <c r="M50" s="51" t="str">
        <f t="shared" si="10"/>
        <v xml:space="preserve"> </v>
      </c>
      <c r="N50" s="45"/>
      <c r="O50" s="45"/>
      <c r="P50" s="45"/>
      <c r="Q50" s="45"/>
      <c r="R50" s="45"/>
    </row>
    <row r="51" spans="1:18" x14ac:dyDescent="0.25">
      <c r="A51" s="83" t="s">
        <v>939</v>
      </c>
      <c r="B51" s="53"/>
      <c r="C51" s="53"/>
      <c r="D51" s="53"/>
      <c r="E51" s="53"/>
      <c r="F51" s="53"/>
      <c r="G51" s="53"/>
      <c r="H51" s="53"/>
      <c r="I51" s="53"/>
      <c r="J51" s="53"/>
      <c r="K51" s="53"/>
      <c r="L51" s="155">
        <f t="shared" si="9"/>
        <v>0</v>
      </c>
      <c r="M51" s="51" t="str">
        <f t="shared" si="10"/>
        <v xml:space="preserve"> </v>
      </c>
      <c r="N51" s="45"/>
      <c r="O51" s="45"/>
      <c r="P51" s="45"/>
      <c r="Q51" s="45"/>
      <c r="R51" s="45"/>
    </row>
    <row r="52" spans="1:18" x14ac:dyDescent="0.25">
      <c r="A52" s="83" t="s">
        <v>940</v>
      </c>
      <c r="B52" s="53"/>
      <c r="C52" s="53"/>
      <c r="D52" s="53"/>
      <c r="E52" s="53"/>
      <c r="F52" s="53"/>
      <c r="G52" s="53"/>
      <c r="H52" s="53"/>
      <c r="I52" s="53"/>
      <c r="J52" s="53"/>
      <c r="K52" s="53"/>
      <c r="L52" s="155">
        <f t="shared" si="9"/>
        <v>0</v>
      </c>
      <c r="M52" s="51" t="str">
        <f t="shared" si="10"/>
        <v xml:space="preserve"> </v>
      </c>
      <c r="N52" s="45"/>
      <c r="O52" s="45"/>
      <c r="P52" s="45"/>
      <c r="Q52" s="45"/>
      <c r="R52" s="45"/>
    </row>
    <row r="53" spans="1:18" x14ac:dyDescent="0.25">
      <c r="A53" s="112" t="str">
        <f>$A$15</f>
        <v>Transportation</v>
      </c>
      <c r="B53" s="53"/>
      <c r="C53" s="53"/>
      <c r="D53" s="53"/>
      <c r="E53" s="53"/>
      <c r="F53" s="53"/>
      <c r="G53" s="53"/>
      <c r="H53" s="53"/>
      <c r="I53" s="53"/>
      <c r="J53" s="53"/>
      <c r="K53" s="53"/>
      <c r="L53" s="155">
        <f t="shared" si="9"/>
        <v>0</v>
      </c>
      <c r="M53" s="51" t="str">
        <f t="shared" si="10"/>
        <v xml:space="preserve"> </v>
      </c>
      <c r="N53" s="45"/>
      <c r="O53" s="45"/>
      <c r="P53" s="45"/>
      <c r="Q53" s="45"/>
      <c r="R53" s="45"/>
    </row>
    <row r="54" spans="1:18" x14ac:dyDescent="0.25">
      <c r="A54" s="112" t="str">
        <f>$A$16</f>
        <v>User specified</v>
      </c>
      <c r="B54" s="53"/>
      <c r="C54" s="53"/>
      <c r="D54" s="53"/>
      <c r="E54" s="53"/>
      <c r="F54" s="53"/>
      <c r="G54" s="53"/>
      <c r="H54" s="53"/>
      <c r="I54" s="53"/>
      <c r="J54" s="53"/>
      <c r="K54" s="53"/>
      <c r="L54" s="155">
        <f t="shared" si="9"/>
        <v>0</v>
      </c>
      <c r="M54" s="51" t="str">
        <f t="shared" si="10"/>
        <v xml:space="preserve"> </v>
      </c>
      <c r="N54" s="45"/>
      <c r="O54" s="45"/>
      <c r="P54" s="45"/>
      <c r="Q54" s="45"/>
      <c r="R54" s="45"/>
    </row>
    <row r="55" spans="1:18" x14ac:dyDescent="0.25">
      <c r="A55" s="83" t="str">
        <f>$A$17</f>
        <v>User specified</v>
      </c>
      <c r="B55" s="53"/>
      <c r="C55" s="53"/>
      <c r="D55" s="53"/>
      <c r="E55" s="53"/>
      <c r="F55" s="53"/>
      <c r="G55" s="53"/>
      <c r="H55" s="53"/>
      <c r="I55" s="53"/>
      <c r="J55" s="53"/>
      <c r="K55" s="53"/>
      <c r="L55" s="155">
        <f t="shared" si="9"/>
        <v>0</v>
      </c>
      <c r="M55" s="51" t="str">
        <f t="shared" si="10"/>
        <v xml:space="preserve"> </v>
      </c>
      <c r="N55" s="45"/>
      <c r="O55" s="45"/>
      <c r="P55" s="45"/>
      <c r="Q55" s="45"/>
      <c r="R55" s="45"/>
    </row>
    <row r="56" spans="1:18" x14ac:dyDescent="0.25">
      <c r="A56" s="24" t="s">
        <v>942</v>
      </c>
      <c r="B56" s="153">
        <f>'Input values for MPCA estimator'!C3</f>
        <v>0.85</v>
      </c>
      <c r="C56" s="153">
        <f>'Input values for MPCA estimator'!C4</f>
        <v>0</v>
      </c>
      <c r="D56" s="153">
        <f>'Input values for MPCA estimator'!C5</f>
        <v>0.68</v>
      </c>
      <c r="E56" s="153">
        <f>'Input values for MPCA estimator'!C6</f>
        <v>0.96</v>
      </c>
      <c r="F56" s="153">
        <f>'Input values for MPCA estimator'!C7</f>
        <v>0.74</v>
      </c>
      <c r="G56" s="153">
        <f>'Input values for MPCA estimator'!C8</f>
        <v>0.85</v>
      </c>
      <c r="H56" s="153">
        <f>'Input values for MPCA estimator'!C9</f>
        <v>0.68</v>
      </c>
      <c r="I56" s="153">
        <f>'Input values for MPCA estimator'!C10</f>
        <v>0.73</v>
      </c>
      <c r="J56" s="153">
        <f>'Input values for MPCA estimator'!C11</f>
        <v>0.84</v>
      </c>
      <c r="K56" s="153">
        <v>0.4</v>
      </c>
      <c r="L56" s="156"/>
      <c r="M56" s="45"/>
      <c r="N56" s="45"/>
      <c r="O56" s="45"/>
      <c r="P56" s="45"/>
      <c r="Q56" s="45"/>
      <c r="R56" s="45"/>
    </row>
    <row r="57" spans="1:18" ht="30" x14ac:dyDescent="0.25">
      <c r="A57" s="48" t="s">
        <v>1006</v>
      </c>
      <c r="B57" s="153">
        <f>'Input values for MPCA estimator'!$B$26</f>
        <v>0.9</v>
      </c>
      <c r="C57" s="153">
        <f>'Input values for MPCA estimator'!C47</f>
        <v>0</v>
      </c>
      <c r="D57" s="153">
        <f>'Input values for MPCA estimator'!$D$26</f>
        <v>0.9</v>
      </c>
      <c r="E57" s="153">
        <f>'Input values for MPCA estimator'!$E$26</f>
        <v>0.9</v>
      </c>
      <c r="F57" s="153">
        <f>'Input values for MPCA estimator'!$F$26</f>
        <v>0.9</v>
      </c>
      <c r="G57" s="153">
        <f>'Input values for MPCA estimator'!$G$26</f>
        <v>0.9</v>
      </c>
      <c r="H57" s="153">
        <f>'Input values for MPCA estimator'!$H$26</f>
        <v>0.9</v>
      </c>
      <c r="I57" s="153">
        <f>'Input values for MPCA estimator'!$I$26</f>
        <v>1</v>
      </c>
      <c r="J57" s="153">
        <f>'Input values for MPCA estimator'!$J$26</f>
        <v>1</v>
      </c>
      <c r="K57" s="153">
        <f>'Input values for MPCA estimator'!$K$26</f>
        <v>0.9</v>
      </c>
      <c r="L57" s="156"/>
      <c r="M57" s="45"/>
      <c r="N57" s="45"/>
      <c r="O57" s="45"/>
      <c r="P57" s="45"/>
      <c r="Q57" s="45"/>
      <c r="R57" s="45"/>
    </row>
    <row r="58" spans="1:18" ht="30" x14ac:dyDescent="0.25">
      <c r="A58" s="48" t="s">
        <v>1109</v>
      </c>
      <c r="B58" s="153">
        <f>'Input values for MPCA estimator'!$B$27</f>
        <v>0</v>
      </c>
      <c r="C58" s="153">
        <f>'Input values for MPCA estimator'!$C$27</f>
        <v>0.9</v>
      </c>
      <c r="D58" s="153">
        <f>'Input values for MPCA estimator'!$D$27</f>
        <v>0</v>
      </c>
      <c r="E58" s="153">
        <f>'Input values for MPCA estimator'!$E$27</f>
        <v>0</v>
      </c>
      <c r="F58" s="153">
        <f>'Input values for MPCA estimator'!$F$27</f>
        <v>0.9</v>
      </c>
      <c r="G58" s="153">
        <f>'Input values for MPCA estimator'!$G$27</f>
        <v>0</v>
      </c>
      <c r="H58" s="153">
        <f>'Input values for MPCA estimator'!$H$27</f>
        <v>0</v>
      </c>
      <c r="I58" s="153">
        <f>'Input values for MPCA estimator'!$I$27</f>
        <v>0</v>
      </c>
      <c r="J58" s="153">
        <f>'Input values for MPCA estimator'!$J$27</f>
        <v>0</v>
      </c>
      <c r="K58" s="153">
        <f>'Input values for MPCA estimator'!$K$27</f>
        <v>0</v>
      </c>
      <c r="L58" s="156"/>
      <c r="M58" s="45"/>
      <c r="N58" s="45"/>
      <c r="O58" s="45"/>
      <c r="P58" s="45"/>
      <c r="Q58" s="45"/>
      <c r="R58" s="45"/>
    </row>
    <row r="59" spans="1:18" x14ac:dyDescent="0.25">
      <c r="A59" s="105" t="s">
        <v>931</v>
      </c>
      <c r="B59" s="117">
        <f>(((B44/$F6*$J6)+(B45/$F7*$J7)+(B46/$F8*$J8)+(B47/$F9*$J9)+(B48/$F10*$J10)+(B49/$F11*$J11)+(B50/$F12*$J12)+(B51/$F13*$J13)+(B52/$F14*$J14)+(B53/$F15*$J15)+(B54/$F16*$J16)+(B55/$F17*$J17))*B56*(B57-B58))+(((B44/$F6*$J6)+(B45/$F7*$J7)+(B46/$F8*$J8)+(B47/$F9*$J9)+(B48/$F10*$J10)+(B49/$F11*$J11)+(B50/$F12*$J12)+(B51/$F13*$J13)+(B52/$F14*$J14)+(B53/$F15*$J15)+(B54/$F16*$J16)+(B55/$F17*$J17))*B58)</f>
        <v>0</v>
      </c>
      <c r="C59" s="117">
        <f t="shared" ref="C59:K59" si="11">(((C44/$F6*$J6)+(C45/$F7*$J7)+(C46/$F8*$J8)+(C47/$F9*$J9)+(C48/$F10*$J10)+(C49/$F11*$J11)+(C50/$F12*$J12)+(C51/$F13*$J13)+(C52/$F14*$J14)+(C53/$F15*$J15)+(C54/$F16*$J16)+(C55/$F17*$J17))*C56*(C57-C58))+(((C44/$F6*$J6)+(C45/$F7*$J7)+(C46/$F8*$J8)+(C47/$F9*$J9)+(C48/$F10*$J10)+(C49/$F11*$J11)+(C50/$F12*$J12)+(C51/$F13*$J13)+(C52/$F14*$J14)+(C53/$F15*$J15)+(C54/$F16*$J16)+(C55/$F17*$J17))*C58)</f>
        <v>0</v>
      </c>
      <c r="D59" s="117">
        <f t="shared" si="11"/>
        <v>0</v>
      </c>
      <c r="E59" s="117">
        <f t="shared" si="11"/>
        <v>0</v>
      </c>
      <c r="F59" s="117">
        <f t="shared" si="11"/>
        <v>0</v>
      </c>
      <c r="G59" s="117">
        <f t="shared" si="11"/>
        <v>0</v>
      </c>
      <c r="H59" s="117">
        <f t="shared" si="11"/>
        <v>0</v>
      </c>
      <c r="I59" s="117">
        <f t="shared" si="11"/>
        <v>0</v>
      </c>
      <c r="J59" s="117">
        <f t="shared" si="11"/>
        <v>0</v>
      </c>
      <c r="K59" s="117">
        <f t="shared" si="11"/>
        <v>0</v>
      </c>
      <c r="L59" s="117">
        <f>SUM(B59:K59)</f>
        <v>0</v>
      </c>
      <c r="M59" s="45"/>
      <c r="N59" s="45"/>
      <c r="O59" s="45"/>
      <c r="P59" s="45"/>
      <c r="Q59" s="45"/>
      <c r="R59" s="45"/>
    </row>
    <row r="60" spans="1:18" x14ac:dyDescent="0.25">
      <c r="A60" s="105" t="s">
        <v>932</v>
      </c>
      <c r="B60" s="114">
        <f t="shared" ref="B60:L60" si="12">B59/$J$18</f>
        <v>0</v>
      </c>
      <c r="C60" s="114">
        <f t="shared" si="12"/>
        <v>0</v>
      </c>
      <c r="D60" s="114">
        <f t="shared" si="12"/>
        <v>0</v>
      </c>
      <c r="E60" s="114">
        <f t="shared" si="12"/>
        <v>0</v>
      </c>
      <c r="F60" s="114">
        <f t="shared" si="12"/>
        <v>0</v>
      </c>
      <c r="G60" s="114">
        <f t="shared" si="12"/>
        <v>0</v>
      </c>
      <c r="H60" s="114">
        <f t="shared" si="12"/>
        <v>0</v>
      </c>
      <c r="I60" s="114">
        <f t="shared" si="12"/>
        <v>0</v>
      </c>
      <c r="J60" s="114">
        <f t="shared" si="12"/>
        <v>0</v>
      </c>
      <c r="K60" s="114">
        <f t="shared" si="12"/>
        <v>0</v>
      </c>
      <c r="L60" s="114">
        <f t="shared" si="12"/>
        <v>0</v>
      </c>
      <c r="M60" s="45"/>
      <c r="N60" s="45"/>
      <c r="O60" s="45"/>
      <c r="P60" s="45"/>
      <c r="Q60" s="45"/>
      <c r="R60" s="45"/>
    </row>
    <row r="61" spans="1:18" x14ac:dyDescent="0.25">
      <c r="A61" s="109"/>
      <c r="B61" s="110"/>
      <c r="C61" s="110"/>
      <c r="D61" s="110"/>
      <c r="E61" s="110"/>
      <c r="F61" s="110"/>
      <c r="G61" s="110"/>
      <c r="H61" s="110"/>
      <c r="I61" s="110"/>
      <c r="J61" s="110"/>
      <c r="K61" s="110"/>
      <c r="L61" s="110"/>
      <c r="M61" s="45"/>
      <c r="N61" s="45"/>
      <c r="O61" s="45"/>
      <c r="P61" s="45"/>
      <c r="Q61" s="45"/>
      <c r="R61" s="45"/>
    </row>
    <row r="62" spans="1:18" x14ac:dyDescent="0.25">
      <c r="A62" s="451" t="s">
        <v>1147</v>
      </c>
      <c r="B62" s="452"/>
      <c r="C62" s="452"/>
      <c r="D62" s="452"/>
      <c r="E62" s="452"/>
      <c r="F62" s="452"/>
      <c r="G62" s="452"/>
      <c r="H62" s="452"/>
      <c r="I62" s="452"/>
      <c r="J62" s="452"/>
      <c r="K62" s="452"/>
      <c r="L62" s="453"/>
      <c r="M62" s="45"/>
      <c r="N62" s="45"/>
      <c r="O62" s="45"/>
      <c r="P62" s="45"/>
      <c r="Q62" s="45"/>
      <c r="R62" s="45"/>
    </row>
    <row r="63" spans="1:18" x14ac:dyDescent="0.25">
      <c r="A63" s="447" t="s">
        <v>905</v>
      </c>
      <c r="B63" s="449" t="s">
        <v>1004</v>
      </c>
      <c r="C63" s="450"/>
      <c r="D63" s="450"/>
      <c r="E63" s="450"/>
      <c r="F63" s="450"/>
      <c r="G63" s="450"/>
      <c r="H63" s="450"/>
      <c r="I63" s="450"/>
      <c r="J63" s="450"/>
      <c r="K63" s="450"/>
      <c r="L63" s="450"/>
      <c r="M63" s="45"/>
      <c r="N63" s="45"/>
      <c r="O63" s="45"/>
      <c r="P63" s="45"/>
      <c r="Q63" s="45"/>
      <c r="R63" s="45"/>
    </row>
    <row r="64" spans="1:18" s="50" customFormat="1" ht="60" x14ac:dyDescent="0.25">
      <c r="A64" s="448"/>
      <c r="B64" s="138" t="s">
        <v>895</v>
      </c>
      <c r="C64" s="138" t="s">
        <v>1003</v>
      </c>
      <c r="D64" s="138" t="s">
        <v>894</v>
      </c>
      <c r="E64" s="138" t="s">
        <v>897</v>
      </c>
      <c r="F64" s="138" t="s">
        <v>6</v>
      </c>
      <c r="G64" s="138" t="s">
        <v>823</v>
      </c>
      <c r="H64" s="138" t="s">
        <v>824</v>
      </c>
      <c r="I64" s="138" t="s">
        <v>891</v>
      </c>
      <c r="J64" s="138" t="s">
        <v>892</v>
      </c>
      <c r="K64" s="138" t="s">
        <v>241</v>
      </c>
      <c r="L64" s="130" t="s">
        <v>1005</v>
      </c>
      <c r="M64" s="47"/>
      <c r="N64" s="47"/>
      <c r="O64" s="47"/>
      <c r="P64" s="47"/>
      <c r="Q64" s="47"/>
      <c r="R64" s="47"/>
    </row>
    <row r="65" spans="1:18" x14ac:dyDescent="0.25">
      <c r="A65" s="83" t="s">
        <v>923</v>
      </c>
      <c r="B65" s="1"/>
      <c r="C65" s="53"/>
      <c r="D65" s="53"/>
      <c r="E65" s="53"/>
      <c r="F65" s="53"/>
      <c r="G65" s="53"/>
      <c r="H65" s="53"/>
      <c r="I65" s="53"/>
      <c r="J65" s="53"/>
      <c r="K65" s="53"/>
      <c r="L65" s="155">
        <f t="shared" ref="L65:L76" si="13">SUM(B65:K65)</f>
        <v>0</v>
      </c>
      <c r="M65" s="51" t="str">
        <f t="shared" ref="M65:M76" si="14">IF(L65&gt;F6,"WARNING:Total acres treated exceed total acres for this land use"," ")</f>
        <v xml:space="preserve"> </v>
      </c>
      <c r="N65" s="45"/>
      <c r="O65" s="45"/>
      <c r="P65" s="45"/>
      <c r="Q65" s="45"/>
      <c r="R65" s="45"/>
    </row>
    <row r="66" spans="1:18" x14ac:dyDescent="0.25">
      <c r="A66" s="83" t="s">
        <v>924</v>
      </c>
      <c r="B66" s="53"/>
      <c r="C66" s="53"/>
      <c r="D66" s="53"/>
      <c r="E66" s="53"/>
      <c r="F66" s="53"/>
      <c r="G66" s="53"/>
      <c r="H66" s="53"/>
      <c r="I66" s="53"/>
      <c r="J66" s="53"/>
      <c r="K66" s="53"/>
      <c r="L66" s="155">
        <f t="shared" si="13"/>
        <v>0</v>
      </c>
      <c r="M66" s="51" t="str">
        <f t="shared" si="14"/>
        <v xml:space="preserve"> </v>
      </c>
      <c r="N66" s="45"/>
      <c r="O66" s="45"/>
      <c r="P66" s="45"/>
      <c r="Q66" s="45"/>
      <c r="R66" s="45"/>
    </row>
    <row r="67" spans="1:18" x14ac:dyDescent="0.25">
      <c r="A67" s="83" t="s">
        <v>918</v>
      </c>
      <c r="B67" s="53"/>
      <c r="C67" s="53"/>
      <c r="D67" s="53"/>
      <c r="E67" s="53"/>
      <c r="F67" s="53"/>
      <c r="G67" s="53"/>
      <c r="H67" s="53"/>
      <c r="I67" s="53"/>
      <c r="J67" s="53"/>
      <c r="K67" s="53"/>
      <c r="L67" s="155">
        <f t="shared" si="13"/>
        <v>0</v>
      </c>
      <c r="M67" s="51" t="str">
        <f t="shared" si="14"/>
        <v xml:space="preserve"> </v>
      </c>
      <c r="N67" s="45"/>
      <c r="O67" s="45"/>
      <c r="P67" s="45"/>
      <c r="Q67" s="45"/>
      <c r="R67" s="45"/>
    </row>
    <row r="68" spans="1:18" x14ac:dyDescent="0.25">
      <c r="A68" s="83" t="s">
        <v>926</v>
      </c>
      <c r="B68" s="53"/>
      <c r="C68" s="53"/>
      <c r="D68" s="53"/>
      <c r="E68" s="53"/>
      <c r="F68" s="53"/>
      <c r="G68" s="53"/>
      <c r="H68" s="53"/>
      <c r="I68" s="53"/>
      <c r="J68" s="53"/>
      <c r="K68" s="53"/>
      <c r="L68" s="155">
        <f t="shared" si="13"/>
        <v>0</v>
      </c>
      <c r="M68" s="51" t="str">
        <f t="shared" si="14"/>
        <v xml:space="preserve"> </v>
      </c>
      <c r="N68" s="45"/>
      <c r="O68" s="45"/>
      <c r="P68" s="45"/>
      <c r="Q68" s="45"/>
      <c r="R68" s="45"/>
    </row>
    <row r="69" spans="1:18" x14ac:dyDescent="0.25">
      <c r="A69" s="83" t="s">
        <v>1107</v>
      </c>
      <c r="B69" s="53"/>
      <c r="C69" s="53"/>
      <c r="D69" s="53"/>
      <c r="E69" s="53"/>
      <c r="F69" s="53"/>
      <c r="G69" s="53"/>
      <c r="H69" s="53"/>
      <c r="I69" s="53"/>
      <c r="J69" s="53"/>
      <c r="K69" s="53"/>
      <c r="L69" s="155">
        <f t="shared" si="13"/>
        <v>0</v>
      </c>
      <c r="M69" s="51" t="str">
        <f t="shared" si="14"/>
        <v xml:space="preserve"> </v>
      </c>
      <c r="N69" s="45"/>
      <c r="O69" s="45"/>
      <c r="P69" s="45"/>
      <c r="Q69" s="45"/>
      <c r="R69" s="45"/>
    </row>
    <row r="70" spans="1:18" x14ac:dyDescent="0.25">
      <c r="A70" s="83" t="s">
        <v>925</v>
      </c>
      <c r="B70" s="53"/>
      <c r="C70" s="53"/>
      <c r="D70" s="53"/>
      <c r="E70" s="53"/>
      <c r="F70" s="53"/>
      <c r="G70" s="53"/>
      <c r="H70" s="53"/>
      <c r="I70" s="53"/>
      <c r="J70" s="53"/>
      <c r="K70" s="53"/>
      <c r="L70" s="155">
        <f t="shared" si="13"/>
        <v>0</v>
      </c>
      <c r="M70" s="51" t="str">
        <f t="shared" si="14"/>
        <v xml:space="preserve"> </v>
      </c>
      <c r="N70" s="45"/>
      <c r="O70" s="45"/>
      <c r="P70" s="45"/>
      <c r="Q70" s="45"/>
      <c r="R70" s="45"/>
    </row>
    <row r="71" spans="1:18" x14ac:dyDescent="0.25">
      <c r="A71" s="83" t="s">
        <v>938</v>
      </c>
      <c r="B71" s="53"/>
      <c r="C71" s="53"/>
      <c r="D71" s="53"/>
      <c r="E71" s="53"/>
      <c r="F71" s="53"/>
      <c r="G71" s="53"/>
      <c r="H71" s="53"/>
      <c r="I71" s="53"/>
      <c r="J71" s="53"/>
      <c r="K71" s="53"/>
      <c r="L71" s="155">
        <f t="shared" si="13"/>
        <v>0</v>
      </c>
      <c r="M71" s="51" t="str">
        <f t="shared" si="14"/>
        <v xml:space="preserve"> </v>
      </c>
      <c r="N71" s="45"/>
      <c r="O71" s="45"/>
      <c r="P71" s="45"/>
      <c r="Q71" s="45"/>
      <c r="R71" s="45"/>
    </row>
    <row r="72" spans="1:18" x14ac:dyDescent="0.25">
      <c r="A72" s="83" t="s">
        <v>939</v>
      </c>
      <c r="B72" s="53"/>
      <c r="C72" s="53"/>
      <c r="D72" s="53"/>
      <c r="E72" s="53"/>
      <c r="F72" s="53"/>
      <c r="G72" s="53"/>
      <c r="H72" s="53"/>
      <c r="I72" s="53"/>
      <c r="J72" s="53"/>
      <c r="K72" s="53"/>
      <c r="L72" s="155">
        <f t="shared" si="13"/>
        <v>0</v>
      </c>
      <c r="M72" s="51" t="str">
        <f t="shared" si="14"/>
        <v xml:space="preserve"> </v>
      </c>
      <c r="N72" s="45"/>
      <c r="O72" s="45"/>
      <c r="P72" s="45"/>
      <c r="Q72" s="45"/>
      <c r="R72" s="45"/>
    </row>
    <row r="73" spans="1:18" x14ac:dyDescent="0.25">
      <c r="A73" s="83" t="s">
        <v>940</v>
      </c>
      <c r="B73" s="53"/>
      <c r="C73" s="53"/>
      <c r="D73" s="53"/>
      <c r="E73" s="53"/>
      <c r="F73" s="53"/>
      <c r="G73" s="53"/>
      <c r="H73" s="53"/>
      <c r="I73" s="53"/>
      <c r="J73" s="53"/>
      <c r="K73" s="53"/>
      <c r="L73" s="155">
        <f t="shared" si="13"/>
        <v>0</v>
      </c>
      <c r="M73" s="51" t="str">
        <f t="shared" si="14"/>
        <v xml:space="preserve"> </v>
      </c>
      <c r="N73" s="45"/>
      <c r="O73" s="45"/>
      <c r="P73" s="45"/>
      <c r="Q73" s="45"/>
      <c r="R73" s="45"/>
    </row>
    <row r="74" spans="1:18" x14ac:dyDescent="0.25">
      <c r="A74" s="112" t="str">
        <f>$A$15</f>
        <v>Transportation</v>
      </c>
      <c r="B74" s="53"/>
      <c r="C74" s="53"/>
      <c r="D74" s="53"/>
      <c r="E74" s="53"/>
      <c r="F74" s="53"/>
      <c r="G74" s="53"/>
      <c r="H74" s="53"/>
      <c r="I74" s="53"/>
      <c r="J74" s="53"/>
      <c r="K74" s="53"/>
      <c r="L74" s="155">
        <f t="shared" si="13"/>
        <v>0</v>
      </c>
      <c r="M74" s="51" t="str">
        <f t="shared" si="14"/>
        <v xml:space="preserve"> </v>
      </c>
      <c r="N74" s="45"/>
      <c r="O74" s="45"/>
      <c r="P74" s="45"/>
      <c r="Q74" s="45"/>
      <c r="R74" s="45"/>
    </row>
    <row r="75" spans="1:18" x14ac:dyDescent="0.25">
      <c r="A75" s="112" t="str">
        <f>$A$16</f>
        <v>User specified</v>
      </c>
      <c r="B75" s="53"/>
      <c r="C75" s="53"/>
      <c r="D75" s="53"/>
      <c r="E75" s="53"/>
      <c r="F75" s="53"/>
      <c r="G75" s="53"/>
      <c r="H75" s="53"/>
      <c r="I75" s="53"/>
      <c r="J75" s="53"/>
      <c r="K75" s="53"/>
      <c r="L75" s="155">
        <f t="shared" si="13"/>
        <v>0</v>
      </c>
      <c r="M75" s="51" t="str">
        <f t="shared" si="14"/>
        <v xml:space="preserve"> </v>
      </c>
      <c r="N75" s="45"/>
      <c r="O75" s="45"/>
      <c r="P75" s="45"/>
      <c r="Q75" s="45"/>
      <c r="R75" s="45"/>
    </row>
    <row r="76" spans="1:18" x14ac:dyDescent="0.25">
      <c r="A76" s="83" t="str">
        <f>$A$17</f>
        <v>User specified</v>
      </c>
      <c r="B76" s="53"/>
      <c r="C76" s="53"/>
      <c r="D76" s="53"/>
      <c r="E76" s="53"/>
      <c r="F76" s="53"/>
      <c r="G76" s="53"/>
      <c r="H76" s="53"/>
      <c r="I76" s="53"/>
      <c r="J76" s="53"/>
      <c r="K76" s="53"/>
      <c r="L76" s="155">
        <f t="shared" si="13"/>
        <v>0</v>
      </c>
      <c r="M76" s="51" t="str">
        <f t="shared" si="14"/>
        <v xml:space="preserve"> </v>
      </c>
      <c r="N76" s="45"/>
      <c r="O76" s="45"/>
      <c r="P76" s="45"/>
      <c r="Q76" s="45"/>
      <c r="R76" s="45"/>
    </row>
    <row r="77" spans="1:18" x14ac:dyDescent="0.25">
      <c r="A77" s="24" t="s">
        <v>942</v>
      </c>
      <c r="B77" s="153">
        <f>'Input values for MPCA estimator'!D3</f>
        <v>0.75</v>
      </c>
      <c r="C77" s="153">
        <f>'Input values for MPCA estimator'!D4</f>
        <v>0</v>
      </c>
      <c r="D77" s="153">
        <f>'Input values for MPCA estimator'!D5</f>
        <v>0.25</v>
      </c>
      <c r="E77" s="153">
        <f>'Input values for MPCA estimator'!D6</f>
        <v>0.9</v>
      </c>
      <c r="F77" s="153">
        <f>'Input values for MPCA estimator'!D7</f>
        <v>0.7</v>
      </c>
      <c r="G77" s="153">
        <f>'Input values for MPCA estimator'!D8</f>
        <v>0.75</v>
      </c>
      <c r="H77" s="153">
        <f>'Input values for MPCA estimator'!D9</f>
        <v>0</v>
      </c>
      <c r="I77" s="153">
        <f>'Input values for MPCA estimator'!D10</f>
        <v>0.7</v>
      </c>
      <c r="J77" s="153">
        <f>'Input values for MPCA estimator'!D11</f>
        <v>0.7</v>
      </c>
      <c r="K77" s="153">
        <v>0.4</v>
      </c>
      <c r="L77" s="156"/>
      <c r="M77" s="45"/>
      <c r="N77" s="45"/>
      <c r="O77" s="45"/>
      <c r="P77" s="45"/>
      <c r="Q77" s="45"/>
      <c r="R77" s="45"/>
    </row>
    <row r="78" spans="1:18" ht="30" x14ac:dyDescent="0.25">
      <c r="A78" s="48" t="s">
        <v>1006</v>
      </c>
      <c r="B78" s="153">
        <f>'Input values for MPCA estimator'!$B$26</f>
        <v>0.9</v>
      </c>
      <c r="C78" s="153">
        <f>'Input values for MPCA estimator'!C68</f>
        <v>0</v>
      </c>
      <c r="D78" s="153">
        <f>'Input values for MPCA estimator'!$D$26</f>
        <v>0.9</v>
      </c>
      <c r="E78" s="153">
        <f>'Input values for MPCA estimator'!$E$26</f>
        <v>0.9</v>
      </c>
      <c r="F78" s="153">
        <f>'Input values for MPCA estimator'!$F$26</f>
        <v>0.9</v>
      </c>
      <c r="G78" s="153">
        <f>'Input values for MPCA estimator'!$G$26</f>
        <v>0.9</v>
      </c>
      <c r="H78" s="153">
        <f>'Input values for MPCA estimator'!$H$26</f>
        <v>0.9</v>
      </c>
      <c r="I78" s="153">
        <f>'Input values for MPCA estimator'!$I$26</f>
        <v>1</v>
      </c>
      <c r="J78" s="153">
        <f>'Input values for MPCA estimator'!$J$26</f>
        <v>1</v>
      </c>
      <c r="K78" s="153">
        <f>'Input values for MPCA estimator'!$K$26</f>
        <v>0.9</v>
      </c>
      <c r="L78" s="156"/>
      <c r="M78" s="45"/>
      <c r="N78" s="45"/>
      <c r="O78" s="45"/>
      <c r="P78" s="45"/>
      <c r="Q78" s="45"/>
      <c r="R78" s="45"/>
    </row>
    <row r="79" spans="1:18" ht="30" x14ac:dyDescent="0.25">
      <c r="A79" s="48" t="s">
        <v>1109</v>
      </c>
      <c r="B79" s="153">
        <f>'Input values for MPCA estimator'!$B$27</f>
        <v>0</v>
      </c>
      <c r="C79" s="153">
        <f>'Input values for MPCA estimator'!$C$27</f>
        <v>0.9</v>
      </c>
      <c r="D79" s="153">
        <f>'Input values for MPCA estimator'!$D$27</f>
        <v>0</v>
      </c>
      <c r="E79" s="153">
        <f>'Input values for MPCA estimator'!$E$27</f>
        <v>0</v>
      </c>
      <c r="F79" s="153">
        <f>'Input values for MPCA estimator'!$F$27</f>
        <v>0.9</v>
      </c>
      <c r="G79" s="153">
        <f>'Input values for MPCA estimator'!$G$27</f>
        <v>0</v>
      </c>
      <c r="H79" s="153">
        <f>'Input values for MPCA estimator'!$H$27</f>
        <v>0</v>
      </c>
      <c r="I79" s="153">
        <f>'Input values for MPCA estimator'!$I$27</f>
        <v>0</v>
      </c>
      <c r="J79" s="153">
        <f>'Input values for MPCA estimator'!$J$27</f>
        <v>0</v>
      </c>
      <c r="K79" s="153">
        <f>'Input values for MPCA estimator'!$K$27</f>
        <v>0</v>
      </c>
      <c r="L79" s="156"/>
      <c r="M79" s="45"/>
      <c r="N79" s="45"/>
      <c r="O79" s="45"/>
      <c r="P79" s="45"/>
      <c r="Q79" s="45"/>
      <c r="R79" s="45"/>
    </row>
    <row r="80" spans="1:18" x14ac:dyDescent="0.25">
      <c r="A80" s="105" t="s">
        <v>931</v>
      </c>
      <c r="B80" s="117">
        <f>(((B65/$F6*$K6)+(B66/$F7*$K7)+(B67/$F8*$K8)+(B68/$F9*$K9)+(B69/$F10*$K10)+(B70/$F11*$K11)+(B71/$F12*$K12)+(B72/$F13*$K13)+(B73/$F14*$K14)+(B74/$F15*$K15)+(B75/$F16*$K16)+(B76/$F17*$K17))*B77*(B78-B79))+(((B65/$F6*$K6)+(B66/$F7*$K7)+(B67/$F8*$K8)+(B68/$F9*$K9)+(B69/$F10*$K10)+(B70/$F11*$K11)+(B71/$F12*$K12)+(B72/$F13*$K13)+(B73/$F14*$K14)+(B74/$F15*$K15)+(B75/$F16*$K16)+(B76/$F17*$K17))*B79)</f>
        <v>0</v>
      </c>
      <c r="C80" s="117">
        <f t="shared" ref="C80:K80" si="15">(((C65/$F6*$K6)+(C66/$F7*$K7)+(C67/$F8*$K8)+(C68/$F9*$K9)+(C69/$F10*$K10)+(C70/$F11*$K11)+(C71/$F12*$K12)+(C72/$F13*$K13)+(C73/$F14*$K14)+(C74/$F15*$K15)+(C75/$F16*$K16)+(C76/$F17*$K17))*C77*(C78-C79))+(((C65/$F6*$K6)+(C66/$F7*$K7)+(C67/$F8*$K8)+(C68/$F9*$K9)+(C69/$F10*$K10)+(C70/$F11*$K11)+(C71/$F12*$K12)+(C72/$F13*$K13)+(C73/$F14*$K14)+(C74/$F15*$K15)+(C75/$F16*$K16)+(C76/$F17*$K17))*C79)</f>
        <v>0</v>
      </c>
      <c r="D80" s="117">
        <f t="shared" si="15"/>
        <v>0</v>
      </c>
      <c r="E80" s="117">
        <f t="shared" si="15"/>
        <v>0</v>
      </c>
      <c r="F80" s="117">
        <f t="shared" si="15"/>
        <v>0</v>
      </c>
      <c r="G80" s="117">
        <f t="shared" si="15"/>
        <v>0</v>
      </c>
      <c r="H80" s="117">
        <f t="shared" si="15"/>
        <v>0</v>
      </c>
      <c r="I80" s="117">
        <f t="shared" si="15"/>
        <v>0</v>
      </c>
      <c r="J80" s="117">
        <f t="shared" si="15"/>
        <v>0</v>
      </c>
      <c r="K80" s="117">
        <f t="shared" si="15"/>
        <v>0</v>
      </c>
      <c r="L80" s="117">
        <f>SUM(B80:K80)</f>
        <v>0</v>
      </c>
      <c r="M80" s="45"/>
      <c r="N80" s="45"/>
      <c r="O80" s="45"/>
      <c r="P80" s="45"/>
      <c r="Q80" s="45"/>
      <c r="R80" s="45"/>
    </row>
    <row r="81" spans="1:18" x14ac:dyDescent="0.25">
      <c r="A81" s="105" t="s">
        <v>932</v>
      </c>
      <c r="B81" s="114">
        <f t="shared" ref="B81:L81" si="16">B80/$K$18</f>
        <v>0</v>
      </c>
      <c r="C81" s="114">
        <f t="shared" si="16"/>
        <v>0</v>
      </c>
      <c r="D81" s="114">
        <f t="shared" si="16"/>
        <v>0</v>
      </c>
      <c r="E81" s="114">
        <f t="shared" si="16"/>
        <v>0</v>
      </c>
      <c r="F81" s="114">
        <f t="shared" si="16"/>
        <v>0</v>
      </c>
      <c r="G81" s="114">
        <f t="shared" si="16"/>
        <v>0</v>
      </c>
      <c r="H81" s="114">
        <f t="shared" si="16"/>
        <v>0</v>
      </c>
      <c r="I81" s="114">
        <f t="shared" si="16"/>
        <v>0</v>
      </c>
      <c r="J81" s="114">
        <f t="shared" si="16"/>
        <v>0</v>
      </c>
      <c r="K81" s="114">
        <f t="shared" si="16"/>
        <v>0</v>
      </c>
      <c r="L81" s="114">
        <f t="shared" si="16"/>
        <v>0</v>
      </c>
      <c r="M81" s="45"/>
      <c r="N81" s="45"/>
      <c r="O81" s="45"/>
      <c r="P81" s="45"/>
      <c r="Q81" s="45"/>
      <c r="R81" s="45"/>
    </row>
    <row r="82" spans="1:18" x14ac:dyDescent="0.25">
      <c r="A82" s="109"/>
      <c r="B82" s="110"/>
      <c r="C82" s="110"/>
      <c r="D82" s="110"/>
      <c r="E82" s="110"/>
      <c r="F82" s="110"/>
      <c r="G82" s="110"/>
      <c r="H82" s="110"/>
      <c r="I82" s="110"/>
      <c r="J82" s="110"/>
      <c r="K82" s="110"/>
      <c r="L82" s="110"/>
      <c r="M82" s="45"/>
      <c r="N82" s="45"/>
      <c r="O82" s="45"/>
      <c r="P82" s="45"/>
      <c r="Q82" s="45"/>
      <c r="R82" s="45"/>
    </row>
    <row r="83" spans="1:18" x14ac:dyDescent="0.25">
      <c r="A83" s="451" t="s">
        <v>949</v>
      </c>
      <c r="B83" s="452"/>
      <c r="C83" s="452"/>
      <c r="D83" s="452"/>
      <c r="E83" s="452"/>
      <c r="F83" s="452"/>
      <c r="G83" s="452"/>
      <c r="H83" s="452"/>
      <c r="I83" s="452"/>
      <c r="J83" s="452"/>
      <c r="K83" s="452"/>
      <c r="L83" s="453"/>
      <c r="M83" s="45"/>
      <c r="N83" s="45"/>
      <c r="O83" s="45"/>
      <c r="P83" s="45"/>
      <c r="Q83" s="45"/>
      <c r="R83" s="45"/>
    </row>
    <row r="84" spans="1:18" x14ac:dyDescent="0.25">
      <c r="A84" s="447" t="s">
        <v>905</v>
      </c>
      <c r="B84" s="449" t="s">
        <v>1004</v>
      </c>
      <c r="C84" s="450"/>
      <c r="D84" s="450"/>
      <c r="E84" s="450"/>
      <c r="F84" s="450"/>
      <c r="G84" s="450"/>
      <c r="H84" s="450"/>
      <c r="I84" s="450"/>
      <c r="J84" s="450"/>
      <c r="K84" s="450"/>
      <c r="L84" s="450"/>
      <c r="M84" s="45"/>
      <c r="N84" s="45"/>
      <c r="O84" s="45"/>
      <c r="P84" s="45"/>
      <c r="Q84" s="45"/>
      <c r="R84" s="45"/>
    </row>
    <row r="85" spans="1:18" s="50" customFormat="1" ht="60" x14ac:dyDescent="0.25">
      <c r="A85" s="448"/>
      <c r="B85" s="138" t="s">
        <v>895</v>
      </c>
      <c r="C85" s="138" t="s">
        <v>1003</v>
      </c>
      <c r="D85" s="138" t="s">
        <v>1002</v>
      </c>
      <c r="E85" s="138" t="s">
        <v>897</v>
      </c>
      <c r="F85" s="138" t="s">
        <v>6</v>
      </c>
      <c r="G85" s="138" t="s">
        <v>823</v>
      </c>
      <c r="H85" s="138" t="s">
        <v>824</v>
      </c>
      <c r="I85" s="138" t="s">
        <v>891</v>
      </c>
      <c r="J85" s="138" t="s">
        <v>892</v>
      </c>
      <c r="K85" s="138" t="s">
        <v>241</v>
      </c>
      <c r="L85" s="23" t="s">
        <v>1005</v>
      </c>
      <c r="M85" s="47"/>
      <c r="N85" s="47"/>
      <c r="O85" s="47"/>
      <c r="P85" s="47"/>
      <c r="Q85" s="47"/>
      <c r="R85" s="47"/>
    </row>
    <row r="86" spans="1:18" x14ac:dyDescent="0.25">
      <c r="A86" s="83" t="s">
        <v>923</v>
      </c>
      <c r="B86" s="1"/>
      <c r="C86" s="53"/>
      <c r="D86" s="53"/>
      <c r="E86" s="53"/>
      <c r="F86" s="53"/>
      <c r="G86" s="53"/>
      <c r="H86" s="53"/>
      <c r="I86" s="53"/>
      <c r="J86" s="53"/>
      <c r="K86" s="53"/>
      <c r="L86" s="155">
        <f t="shared" ref="L86:L97" si="17">SUM(B86:K86)</f>
        <v>0</v>
      </c>
      <c r="M86" s="51" t="str">
        <f t="shared" ref="M86:M97" si="18">IF(L86&gt;F6,"WARNING:Total acres treated exceed total acres for this land use"," ")</f>
        <v xml:space="preserve"> </v>
      </c>
      <c r="N86" s="45"/>
      <c r="O86" s="45"/>
      <c r="P86" s="45"/>
      <c r="Q86" s="45"/>
      <c r="R86" s="45"/>
    </row>
    <row r="87" spans="1:18" x14ac:dyDescent="0.25">
      <c r="A87" s="83" t="s">
        <v>924</v>
      </c>
      <c r="B87" s="53"/>
      <c r="C87" s="53"/>
      <c r="D87" s="53"/>
      <c r="E87" s="53"/>
      <c r="F87" s="53"/>
      <c r="G87" s="53"/>
      <c r="H87" s="53"/>
      <c r="I87" s="53"/>
      <c r="J87" s="53"/>
      <c r="K87" s="53"/>
      <c r="L87" s="155">
        <f t="shared" si="17"/>
        <v>0</v>
      </c>
      <c r="M87" s="51" t="str">
        <f t="shared" si="18"/>
        <v xml:space="preserve"> </v>
      </c>
      <c r="N87" s="45"/>
      <c r="O87" s="45"/>
      <c r="P87" s="45"/>
      <c r="Q87" s="45"/>
      <c r="R87" s="45"/>
    </row>
    <row r="88" spans="1:18" x14ac:dyDescent="0.25">
      <c r="A88" s="83" t="s">
        <v>918</v>
      </c>
      <c r="B88" s="53"/>
      <c r="C88" s="53"/>
      <c r="D88" s="53"/>
      <c r="E88" s="53"/>
      <c r="F88" s="53"/>
      <c r="G88" s="53"/>
      <c r="H88" s="53"/>
      <c r="I88" s="53"/>
      <c r="J88" s="53"/>
      <c r="K88" s="53"/>
      <c r="L88" s="155">
        <f t="shared" si="17"/>
        <v>0</v>
      </c>
      <c r="M88" s="51" t="str">
        <f t="shared" si="18"/>
        <v xml:space="preserve"> </v>
      </c>
      <c r="N88" s="45"/>
      <c r="O88" s="45"/>
      <c r="P88" s="45"/>
      <c r="Q88" s="45"/>
      <c r="R88" s="45"/>
    </row>
    <row r="89" spans="1:18" x14ac:dyDescent="0.25">
      <c r="A89" s="83" t="s">
        <v>926</v>
      </c>
      <c r="B89" s="53"/>
      <c r="C89" s="53"/>
      <c r="D89" s="53"/>
      <c r="E89" s="53"/>
      <c r="F89" s="53"/>
      <c r="G89" s="53"/>
      <c r="H89" s="53"/>
      <c r="I89" s="53"/>
      <c r="J89" s="53"/>
      <c r="K89" s="53"/>
      <c r="L89" s="155">
        <f t="shared" si="17"/>
        <v>0</v>
      </c>
      <c r="M89" s="51" t="str">
        <f t="shared" si="18"/>
        <v xml:space="preserve"> </v>
      </c>
      <c r="N89" s="45"/>
      <c r="O89" s="45"/>
      <c r="P89" s="45"/>
      <c r="Q89" s="45"/>
      <c r="R89" s="45"/>
    </row>
    <row r="90" spans="1:18" x14ac:dyDescent="0.25">
      <c r="A90" s="83" t="s">
        <v>1107</v>
      </c>
      <c r="B90" s="53"/>
      <c r="C90" s="53"/>
      <c r="D90" s="53"/>
      <c r="E90" s="53"/>
      <c r="F90" s="53"/>
      <c r="G90" s="53"/>
      <c r="H90" s="53"/>
      <c r="I90" s="53"/>
      <c r="J90" s="53"/>
      <c r="K90" s="53"/>
      <c r="L90" s="155">
        <f t="shared" si="17"/>
        <v>0</v>
      </c>
      <c r="M90" s="51" t="str">
        <f t="shared" si="18"/>
        <v xml:space="preserve"> </v>
      </c>
      <c r="N90" s="45"/>
      <c r="O90" s="45"/>
      <c r="P90" s="45"/>
      <c r="Q90" s="45"/>
      <c r="R90" s="45"/>
    </row>
    <row r="91" spans="1:18" x14ac:dyDescent="0.25">
      <c r="A91" s="83" t="s">
        <v>925</v>
      </c>
      <c r="B91" s="53"/>
      <c r="C91" s="53"/>
      <c r="D91" s="53"/>
      <c r="E91" s="53"/>
      <c r="F91" s="53"/>
      <c r="G91" s="53"/>
      <c r="H91" s="53"/>
      <c r="I91" s="53"/>
      <c r="J91" s="53"/>
      <c r="K91" s="53"/>
      <c r="L91" s="155">
        <f t="shared" si="17"/>
        <v>0</v>
      </c>
      <c r="M91" s="51" t="str">
        <f t="shared" si="18"/>
        <v xml:space="preserve"> </v>
      </c>
      <c r="N91" s="45"/>
      <c r="O91" s="45"/>
      <c r="P91" s="45"/>
      <c r="Q91" s="45"/>
      <c r="R91" s="45"/>
    </row>
    <row r="92" spans="1:18" x14ac:dyDescent="0.25">
      <c r="A92" s="83" t="s">
        <v>938</v>
      </c>
      <c r="B92" s="53"/>
      <c r="C92" s="53"/>
      <c r="D92" s="53"/>
      <c r="E92" s="53"/>
      <c r="F92" s="53"/>
      <c r="G92" s="53"/>
      <c r="H92" s="53"/>
      <c r="I92" s="53"/>
      <c r="J92" s="53"/>
      <c r="K92" s="53"/>
      <c r="L92" s="155">
        <f t="shared" si="17"/>
        <v>0</v>
      </c>
      <c r="M92" s="51" t="str">
        <f t="shared" si="18"/>
        <v xml:space="preserve"> </v>
      </c>
      <c r="N92" s="45"/>
      <c r="O92" s="45"/>
      <c r="P92" s="45"/>
      <c r="Q92" s="45"/>
      <c r="R92" s="45"/>
    </row>
    <row r="93" spans="1:18" x14ac:dyDescent="0.25">
      <c r="A93" s="83" t="s">
        <v>939</v>
      </c>
      <c r="B93" s="53"/>
      <c r="C93" s="53"/>
      <c r="D93" s="53"/>
      <c r="E93" s="53"/>
      <c r="F93" s="53"/>
      <c r="G93" s="53"/>
      <c r="H93" s="53"/>
      <c r="I93" s="53"/>
      <c r="J93" s="53"/>
      <c r="K93" s="53"/>
      <c r="L93" s="155">
        <f t="shared" si="17"/>
        <v>0</v>
      </c>
      <c r="M93" s="51" t="str">
        <f t="shared" si="18"/>
        <v xml:space="preserve"> </v>
      </c>
      <c r="N93" s="45"/>
      <c r="O93" s="45"/>
      <c r="P93" s="45"/>
      <c r="Q93" s="45"/>
      <c r="R93" s="45"/>
    </row>
    <row r="94" spans="1:18" x14ac:dyDescent="0.25">
      <c r="A94" s="83" t="s">
        <v>940</v>
      </c>
      <c r="B94" s="53"/>
      <c r="C94" s="53"/>
      <c r="D94" s="53"/>
      <c r="E94" s="53"/>
      <c r="F94" s="53"/>
      <c r="G94" s="53"/>
      <c r="H94" s="53"/>
      <c r="I94" s="53"/>
      <c r="J94" s="53"/>
      <c r="K94" s="53"/>
      <c r="L94" s="155">
        <f t="shared" si="17"/>
        <v>0</v>
      </c>
      <c r="M94" s="51" t="str">
        <f t="shared" si="18"/>
        <v xml:space="preserve"> </v>
      </c>
      <c r="N94" s="45"/>
      <c r="O94" s="45"/>
      <c r="P94" s="45"/>
      <c r="Q94" s="45"/>
      <c r="R94" s="45"/>
    </row>
    <row r="95" spans="1:18" x14ac:dyDescent="0.25">
      <c r="A95" s="112" t="str">
        <f>$A$15</f>
        <v>Transportation</v>
      </c>
      <c r="B95" s="53"/>
      <c r="C95" s="53"/>
      <c r="D95" s="53"/>
      <c r="E95" s="53"/>
      <c r="F95" s="53"/>
      <c r="G95" s="53"/>
      <c r="H95" s="53"/>
      <c r="I95" s="53"/>
      <c r="J95" s="53"/>
      <c r="K95" s="53"/>
      <c r="L95" s="155">
        <f t="shared" si="17"/>
        <v>0</v>
      </c>
      <c r="M95" s="51" t="str">
        <f t="shared" si="18"/>
        <v xml:space="preserve"> </v>
      </c>
      <c r="N95" s="45"/>
      <c r="O95" s="45"/>
      <c r="P95" s="45"/>
      <c r="Q95" s="45"/>
      <c r="R95" s="45"/>
    </row>
    <row r="96" spans="1:18" x14ac:dyDescent="0.25">
      <c r="A96" s="112" t="str">
        <f>$A$16</f>
        <v>User specified</v>
      </c>
      <c r="B96" s="53"/>
      <c r="C96" s="53"/>
      <c r="D96" s="53"/>
      <c r="E96" s="53"/>
      <c r="F96" s="53"/>
      <c r="G96" s="53"/>
      <c r="H96" s="53"/>
      <c r="I96" s="53"/>
      <c r="J96" s="53"/>
      <c r="K96" s="53"/>
      <c r="L96" s="155">
        <f t="shared" si="17"/>
        <v>0</v>
      </c>
      <c r="M96" s="51" t="str">
        <f t="shared" si="18"/>
        <v xml:space="preserve"> </v>
      </c>
      <c r="N96" s="45"/>
      <c r="O96" s="45"/>
      <c r="P96" s="45"/>
      <c r="Q96" s="45"/>
      <c r="R96" s="45"/>
    </row>
    <row r="97" spans="1:18" x14ac:dyDescent="0.25">
      <c r="A97" s="83" t="str">
        <f>$A$17</f>
        <v>User specified</v>
      </c>
      <c r="B97" s="53"/>
      <c r="C97" s="53"/>
      <c r="D97" s="53"/>
      <c r="E97" s="53"/>
      <c r="F97" s="53"/>
      <c r="G97" s="53"/>
      <c r="H97" s="53"/>
      <c r="I97" s="53"/>
      <c r="J97" s="53"/>
      <c r="K97" s="53"/>
      <c r="L97" s="155">
        <f t="shared" si="17"/>
        <v>0</v>
      </c>
      <c r="M97" s="51" t="str">
        <f t="shared" si="18"/>
        <v xml:space="preserve"> </v>
      </c>
      <c r="N97" s="45"/>
      <c r="O97" s="45"/>
      <c r="P97" s="45"/>
      <c r="Q97" s="45"/>
      <c r="R97" s="45"/>
    </row>
    <row r="98" spans="1:18" x14ac:dyDescent="0.25">
      <c r="A98" s="24" t="s">
        <v>942</v>
      </c>
      <c r="B98" s="153">
        <f>'Input values for MPCA estimator'!E3</f>
        <v>0.75</v>
      </c>
      <c r="C98" s="153">
        <f>'Input values for MPCA estimator'!E4</f>
        <v>0</v>
      </c>
      <c r="D98" s="153">
        <f>'Input values for MPCA estimator'!E5</f>
        <v>0.25</v>
      </c>
      <c r="E98" s="153">
        <f>'Input values for MPCA estimator'!E6</f>
        <v>0.9</v>
      </c>
      <c r="F98" s="153">
        <f>'Input values for MPCA estimator'!E7</f>
        <v>0.7</v>
      </c>
      <c r="G98" s="153">
        <f>'Input values for MPCA estimator'!E8</f>
        <v>0.75</v>
      </c>
      <c r="H98" s="153">
        <f>'Input values for MPCA estimator'!E9</f>
        <v>0</v>
      </c>
      <c r="I98" s="153">
        <f>'Input values for MPCA estimator'!E10</f>
        <v>0.7</v>
      </c>
      <c r="J98" s="153">
        <f>'Input values for MPCA estimator'!E11</f>
        <v>0.7</v>
      </c>
      <c r="K98" s="153">
        <v>0.4</v>
      </c>
      <c r="L98" s="156"/>
      <c r="M98" s="45"/>
      <c r="N98" s="45"/>
      <c r="O98" s="45"/>
      <c r="P98" s="45"/>
      <c r="Q98" s="45"/>
      <c r="R98" s="45"/>
    </row>
    <row r="99" spans="1:18" ht="30" x14ac:dyDescent="0.25">
      <c r="A99" s="48" t="s">
        <v>1006</v>
      </c>
      <c r="B99" s="153">
        <f>'Input values for MPCA estimator'!$B$26</f>
        <v>0.9</v>
      </c>
      <c r="C99" s="153">
        <f>'Input values for MPCA estimator'!C89</f>
        <v>0</v>
      </c>
      <c r="D99" s="153">
        <f>'Input values for MPCA estimator'!$D$26</f>
        <v>0.9</v>
      </c>
      <c r="E99" s="153">
        <f>'Input values for MPCA estimator'!$E$26</f>
        <v>0.9</v>
      </c>
      <c r="F99" s="153">
        <f>'Input values for MPCA estimator'!$F$26</f>
        <v>0.9</v>
      </c>
      <c r="G99" s="153">
        <f>'Input values for MPCA estimator'!$G$26</f>
        <v>0.9</v>
      </c>
      <c r="H99" s="153">
        <f>'Input values for MPCA estimator'!$H$26</f>
        <v>0.9</v>
      </c>
      <c r="I99" s="153">
        <f>'Input values for MPCA estimator'!$I$26</f>
        <v>1</v>
      </c>
      <c r="J99" s="153">
        <f>'Input values for MPCA estimator'!$J$26</f>
        <v>1</v>
      </c>
      <c r="K99" s="153">
        <f>'Input values for MPCA estimator'!$K$26</f>
        <v>0.9</v>
      </c>
      <c r="L99" s="156"/>
      <c r="M99" s="45"/>
      <c r="N99" s="45"/>
      <c r="O99" s="45"/>
      <c r="P99" s="45"/>
      <c r="Q99" s="45"/>
      <c r="R99" s="45"/>
    </row>
    <row r="100" spans="1:18" ht="30" x14ac:dyDescent="0.25">
      <c r="A100" s="48" t="s">
        <v>1109</v>
      </c>
      <c r="B100" s="153">
        <f>'Input values for MPCA estimator'!$B$27</f>
        <v>0</v>
      </c>
      <c r="C100" s="153">
        <f>'Input values for MPCA estimator'!$C$27</f>
        <v>0.9</v>
      </c>
      <c r="D100" s="153">
        <f>'Input values for MPCA estimator'!$D$27</f>
        <v>0</v>
      </c>
      <c r="E100" s="153">
        <f>'Input values for MPCA estimator'!$E$27</f>
        <v>0</v>
      </c>
      <c r="F100" s="153">
        <f>'Input values for MPCA estimator'!$F$27</f>
        <v>0.9</v>
      </c>
      <c r="G100" s="153">
        <f>'Input values for MPCA estimator'!$G$27</f>
        <v>0</v>
      </c>
      <c r="H100" s="153">
        <f>'Input values for MPCA estimator'!$H$27</f>
        <v>0</v>
      </c>
      <c r="I100" s="153">
        <f>'Input values for MPCA estimator'!$I$27</f>
        <v>0</v>
      </c>
      <c r="J100" s="153">
        <f>'Input values for MPCA estimator'!$J$27</f>
        <v>0</v>
      </c>
      <c r="K100" s="153">
        <f>'Input values for MPCA estimator'!$K$27</f>
        <v>0</v>
      </c>
      <c r="L100" s="156"/>
      <c r="M100" s="45"/>
      <c r="N100" s="45"/>
      <c r="O100" s="45"/>
      <c r="P100" s="45"/>
      <c r="Q100" s="45"/>
      <c r="R100" s="45"/>
    </row>
    <row r="101" spans="1:18" x14ac:dyDescent="0.25">
      <c r="A101" s="105" t="s">
        <v>931</v>
      </c>
      <c r="B101" s="117">
        <f>(((B86/$F6*$L6)+(B87/$F7*$L7)+(B88/$F8*$L8)+(B89/$F9*$L9)+(B90/$F10*$L10)+(B91/$F11*$L11)+(B92/$F12*$L12)+(B93/$F13*$L13)+(B94/$F14*$L14)+(B95/$F15*$L15)+(B96/$F16*$L16)+(B97/$F17*$L17))*B98*(B99-B100))+(((B86/$F6*$L6)+(B87/$F7*$L7)+(B88/$F8*$L8)+(B89/$F9*$L9)+(B90/$F10*$L10)+(B91/$F11*$L11)+(B92/$F12*$L12)+(B93/$F13*$L13)+(B94/$F14*$L14)+(B95/$F15*$L15)+(B96/$F16*$L16)+(B97/$F17*$L17))*B100)</f>
        <v>0</v>
      </c>
      <c r="C101" s="117">
        <f>(((C86/$F6*$L6)+(C87/$F7*$L7)+(C88/$F8*$L8)+(C89/$F9*$L9)+(C90/$F10*$L10)+(C91/$F11*$L11)+(C92/$F12*$L12)+(C93/$F13*$L13)+(C94/$F14*$L14)+(C95/$F15*$L15)+(C96/$F16*$L16)+(C97/$F17*$L17))*C98*(C99-C100))+(((C86/$F6*$L6)+(C87/$F7*$L7)+(C88/$F8*$L8)+(C89/$F9*$L9)+(C90/$F10*$L10)+(C91/$F11*$L11)+(C92/$F12*$L12)+(C93/$F13*$L13)+(C94/$F14*$L14)+(C95/$F15*$L15)+(C96/$F16*$L16)+(C97/$F17*$L17))*C100)</f>
        <v>0</v>
      </c>
      <c r="D101" s="117">
        <f t="shared" ref="D101:K101" si="19">(((D86/$F6*$L6)+(D87/$F7*$L7)+(D88/$F8*$L8)+(D89/$F9*$L9)+(D90/$F10*$L10)+(D91/$F11*$L11)+(D92/$F12*$L12)+(D93/$F13*$L13)+(D94/$F14*$L14)+(D95/$F15*$L15)+(D96/$F16*$L16)+(D97/$F17*$L17))*D98*(D99-D100))+(((D86/$F6*$L6)+(D87/$F7*$L7)+(D88/$F8*$L8)+(D89/$F9*$L9)+(D90/$F10*$L10)+(D91/$F11*$L11)+(D92/$F12*$L12)+(D93/$F13*$L13)+(D94/$F14*$L14)+(D95/$F15*$L15)+(D96/$F16*$L16)+(D97/$F17*$L17))*D100)</f>
        <v>0</v>
      </c>
      <c r="E101" s="117">
        <f t="shared" si="19"/>
        <v>0</v>
      </c>
      <c r="F101" s="117">
        <f t="shared" si="19"/>
        <v>0</v>
      </c>
      <c r="G101" s="117">
        <f t="shared" si="19"/>
        <v>0</v>
      </c>
      <c r="H101" s="117">
        <f t="shared" si="19"/>
        <v>0</v>
      </c>
      <c r="I101" s="117">
        <f t="shared" si="19"/>
        <v>0</v>
      </c>
      <c r="J101" s="117">
        <f t="shared" si="19"/>
        <v>0</v>
      </c>
      <c r="K101" s="117">
        <f t="shared" si="19"/>
        <v>0</v>
      </c>
      <c r="L101" s="117">
        <f>SUM(B101:K101)</f>
        <v>0</v>
      </c>
      <c r="M101" s="45"/>
      <c r="N101" s="45"/>
      <c r="O101" s="45"/>
      <c r="P101" s="45"/>
      <c r="Q101" s="45"/>
      <c r="R101" s="45"/>
    </row>
    <row r="102" spans="1:18" x14ac:dyDescent="0.25">
      <c r="A102" s="105" t="s">
        <v>932</v>
      </c>
      <c r="B102" s="114">
        <f t="shared" ref="B102:L102" si="20">B101/$L$18</f>
        <v>0</v>
      </c>
      <c r="C102" s="114">
        <f t="shared" si="20"/>
        <v>0</v>
      </c>
      <c r="D102" s="114">
        <f t="shared" si="20"/>
        <v>0</v>
      </c>
      <c r="E102" s="114">
        <f t="shared" si="20"/>
        <v>0</v>
      </c>
      <c r="F102" s="114">
        <f t="shared" si="20"/>
        <v>0</v>
      </c>
      <c r="G102" s="114">
        <f t="shared" si="20"/>
        <v>0</v>
      </c>
      <c r="H102" s="114">
        <f t="shared" si="20"/>
        <v>0</v>
      </c>
      <c r="I102" s="114">
        <f t="shared" si="20"/>
        <v>0</v>
      </c>
      <c r="J102" s="114">
        <f t="shared" si="20"/>
        <v>0</v>
      </c>
      <c r="K102" s="114">
        <f t="shared" si="20"/>
        <v>0</v>
      </c>
      <c r="L102" s="114">
        <f t="shared" si="20"/>
        <v>0</v>
      </c>
      <c r="M102" s="45"/>
      <c r="N102" s="45"/>
      <c r="O102" s="45"/>
      <c r="P102" s="45"/>
      <c r="Q102" s="45"/>
      <c r="R102" s="45"/>
    </row>
    <row r="103" spans="1:18" x14ac:dyDescent="0.25">
      <c r="A103" s="118"/>
      <c r="B103" s="119"/>
      <c r="C103" s="119"/>
      <c r="D103" s="119"/>
      <c r="E103" s="119"/>
      <c r="F103" s="119"/>
      <c r="G103" s="119"/>
      <c r="H103" s="119"/>
      <c r="I103" s="119"/>
      <c r="J103" s="119"/>
      <c r="K103" s="119"/>
      <c r="L103" s="119"/>
      <c r="M103" s="45"/>
      <c r="N103" s="45"/>
      <c r="O103" s="45"/>
      <c r="P103" s="45"/>
      <c r="Q103" s="45"/>
      <c r="R103" s="45"/>
    </row>
    <row r="104" spans="1:18" hidden="1" x14ac:dyDescent="0.25">
      <c r="A104" s="46"/>
      <c r="B104" s="45"/>
      <c r="C104" s="45"/>
      <c r="D104" s="45"/>
      <c r="E104" s="45"/>
      <c r="F104" s="45"/>
      <c r="G104" s="45"/>
      <c r="H104" s="45"/>
      <c r="I104" s="45"/>
      <c r="J104" s="45"/>
      <c r="K104" s="45"/>
      <c r="L104" s="45"/>
      <c r="M104" s="45"/>
      <c r="N104" s="45"/>
      <c r="O104" s="45"/>
      <c r="P104" s="45"/>
      <c r="Q104" s="45"/>
      <c r="R104" s="45"/>
    </row>
    <row r="105" spans="1:18" hidden="1" x14ac:dyDescent="0.25">
      <c r="A105" s="46"/>
      <c r="B105" s="45"/>
      <c r="C105" s="45"/>
      <c r="D105" s="45"/>
      <c r="E105" s="45"/>
      <c r="F105" s="45"/>
      <c r="G105" s="45"/>
      <c r="H105" s="45"/>
      <c r="I105" s="45"/>
      <c r="J105" s="45"/>
      <c r="K105" s="45"/>
      <c r="L105" s="45"/>
      <c r="M105" s="45"/>
      <c r="N105" s="45"/>
      <c r="O105" s="45"/>
      <c r="P105" s="45"/>
      <c r="Q105" s="45"/>
      <c r="R105" s="45"/>
    </row>
    <row r="106" spans="1:18" hidden="1" x14ac:dyDescent="0.25">
      <c r="A106" s="46"/>
      <c r="B106" s="45"/>
      <c r="C106" s="45"/>
      <c r="D106" s="45"/>
      <c r="E106" s="45"/>
      <c r="F106" s="45"/>
      <c r="G106" s="45"/>
      <c r="H106" s="45"/>
      <c r="I106" s="45"/>
      <c r="J106" s="45"/>
      <c r="K106" s="45"/>
      <c r="L106" s="45"/>
      <c r="M106" s="45"/>
      <c r="N106" s="45"/>
      <c r="O106" s="45"/>
      <c r="P106" s="45"/>
      <c r="Q106" s="45"/>
      <c r="R106" s="45"/>
    </row>
    <row r="107" spans="1:18" hidden="1" x14ac:dyDescent="0.25">
      <c r="A107" s="46"/>
      <c r="B107" s="45"/>
      <c r="C107" s="45"/>
      <c r="D107" s="45"/>
      <c r="E107" s="45"/>
      <c r="F107" s="45"/>
      <c r="G107" s="45"/>
      <c r="H107" s="45"/>
      <c r="I107" s="45"/>
      <c r="J107" s="45"/>
      <c r="K107" s="45"/>
      <c r="L107" s="45"/>
      <c r="M107" s="45"/>
      <c r="N107" s="45"/>
      <c r="O107" s="45"/>
      <c r="P107" s="45"/>
      <c r="Q107" s="45"/>
      <c r="R107" s="45"/>
    </row>
    <row r="108" spans="1:18" hidden="1" x14ac:dyDescent="0.25">
      <c r="A108" s="46"/>
      <c r="B108" s="45"/>
      <c r="C108" s="45"/>
      <c r="D108" s="45"/>
      <c r="E108" s="45"/>
      <c r="F108" s="45"/>
      <c r="G108" s="45"/>
      <c r="H108" s="45"/>
      <c r="I108" s="45"/>
      <c r="J108" s="45"/>
      <c r="K108" s="45"/>
      <c r="L108" s="45"/>
      <c r="M108" s="45"/>
      <c r="N108" s="45"/>
      <c r="O108" s="45"/>
      <c r="P108" s="45"/>
      <c r="Q108" s="45"/>
      <c r="R108" s="45"/>
    </row>
    <row r="109" spans="1:18" hidden="1" x14ac:dyDescent="0.25">
      <c r="A109" s="46"/>
      <c r="B109" s="45"/>
      <c r="C109" s="45"/>
      <c r="D109" s="45"/>
      <c r="E109" s="45"/>
      <c r="F109" s="45"/>
      <c r="G109" s="45"/>
      <c r="H109" s="45"/>
      <c r="I109" s="45"/>
      <c r="J109" s="45"/>
      <c r="K109" s="45"/>
      <c r="L109" s="45"/>
      <c r="M109" s="45"/>
      <c r="N109" s="45"/>
      <c r="O109" s="45"/>
      <c r="P109" s="45"/>
      <c r="Q109" s="45"/>
      <c r="R109" s="45"/>
    </row>
    <row r="110" spans="1:18" hidden="1" x14ac:dyDescent="0.25">
      <c r="A110" s="46"/>
      <c r="B110" s="45"/>
      <c r="C110" s="45"/>
      <c r="D110" s="45"/>
      <c r="E110" s="45"/>
      <c r="F110" s="45"/>
      <c r="G110" s="45"/>
      <c r="H110" s="45"/>
      <c r="I110" s="45"/>
      <c r="J110" s="45"/>
      <c r="K110" s="45"/>
      <c r="L110" s="45"/>
      <c r="M110" s="45"/>
      <c r="N110" s="45"/>
      <c r="O110" s="45"/>
      <c r="P110" s="45"/>
      <c r="Q110" s="45"/>
      <c r="R110" s="45"/>
    </row>
    <row r="111" spans="1:18" hidden="1" x14ac:dyDescent="0.25">
      <c r="A111" s="46"/>
      <c r="B111" s="45"/>
      <c r="C111" s="45"/>
      <c r="D111" s="45"/>
      <c r="E111" s="45"/>
      <c r="F111" s="45"/>
      <c r="G111" s="45"/>
      <c r="H111" s="45"/>
      <c r="I111" s="45"/>
      <c r="J111" s="45"/>
      <c r="K111" s="45"/>
      <c r="L111" s="45"/>
      <c r="M111" s="45"/>
      <c r="N111" s="45"/>
      <c r="O111" s="45"/>
      <c r="P111" s="45"/>
      <c r="Q111" s="45"/>
      <c r="R111" s="45"/>
    </row>
    <row r="112" spans="1:18" hidden="1" x14ac:dyDescent="0.25">
      <c r="A112" s="46"/>
      <c r="B112" s="45"/>
      <c r="C112" s="45"/>
      <c r="D112" s="45"/>
      <c r="E112" s="45"/>
      <c r="F112" s="45"/>
      <c r="G112" s="45"/>
      <c r="H112" s="45"/>
      <c r="I112" s="45"/>
      <c r="J112" s="45"/>
      <c r="K112" s="45"/>
      <c r="L112" s="45"/>
      <c r="M112" s="45"/>
      <c r="N112" s="45"/>
      <c r="O112" s="45"/>
      <c r="P112" s="45"/>
      <c r="Q112" s="45"/>
      <c r="R112" s="45"/>
    </row>
    <row r="113" spans="1:18" hidden="1" x14ac:dyDescent="0.25">
      <c r="A113" s="46"/>
      <c r="B113" s="45"/>
      <c r="C113" s="45"/>
      <c r="D113" s="45"/>
      <c r="E113" s="45"/>
      <c r="F113" s="45"/>
      <c r="G113" s="45"/>
      <c r="H113" s="45"/>
      <c r="I113" s="45"/>
      <c r="J113" s="45"/>
      <c r="K113" s="45"/>
      <c r="L113" s="45"/>
      <c r="M113" s="45"/>
      <c r="N113" s="45"/>
      <c r="O113" s="45"/>
      <c r="P113" s="45"/>
      <c r="Q113" s="45"/>
      <c r="R113" s="45"/>
    </row>
    <row r="114" spans="1:18" hidden="1" x14ac:dyDescent="0.25">
      <c r="A114" s="46"/>
      <c r="B114" s="45"/>
      <c r="C114" s="45"/>
      <c r="D114" s="45"/>
      <c r="E114" s="45"/>
      <c r="F114" s="45"/>
      <c r="G114" s="45"/>
      <c r="H114" s="45"/>
      <c r="I114" s="45"/>
      <c r="J114" s="45"/>
      <c r="K114" s="45"/>
      <c r="L114" s="45"/>
      <c r="M114" s="45"/>
      <c r="N114" s="45"/>
      <c r="O114" s="45"/>
      <c r="P114" s="45"/>
      <c r="Q114" s="45"/>
      <c r="R114" s="45"/>
    </row>
    <row r="115" spans="1:18" hidden="1" x14ac:dyDescent="0.25">
      <c r="A115" s="46"/>
      <c r="B115" s="45"/>
      <c r="C115" s="45"/>
      <c r="D115" s="45"/>
      <c r="E115" s="45"/>
      <c r="F115" s="45"/>
      <c r="G115" s="45"/>
      <c r="H115" s="45"/>
      <c r="I115" s="45"/>
      <c r="J115" s="45"/>
      <c r="K115" s="45"/>
      <c r="L115" s="45"/>
      <c r="M115" s="45"/>
      <c r="N115" s="45"/>
      <c r="O115" s="45"/>
      <c r="P115" s="45"/>
      <c r="Q115" s="45"/>
      <c r="R115" s="45"/>
    </row>
    <row r="116" spans="1:18" hidden="1" x14ac:dyDescent="0.25">
      <c r="A116" s="46"/>
      <c r="B116" s="45"/>
      <c r="C116" s="45"/>
      <c r="D116" s="45"/>
      <c r="E116" s="45"/>
      <c r="F116" s="45"/>
      <c r="G116" s="45"/>
      <c r="H116" s="45"/>
      <c r="I116" s="45"/>
      <c r="J116" s="45"/>
      <c r="K116" s="45"/>
      <c r="L116" s="45"/>
      <c r="M116" s="45"/>
      <c r="N116" s="45"/>
      <c r="O116" s="45"/>
      <c r="P116" s="45"/>
      <c r="Q116" s="45"/>
      <c r="R116" s="45"/>
    </row>
    <row r="117" spans="1:18" hidden="1" x14ac:dyDescent="0.25">
      <c r="A117" s="46"/>
      <c r="B117" s="45"/>
      <c r="C117" s="45"/>
      <c r="D117" s="45"/>
      <c r="E117" s="45"/>
      <c r="F117" s="45"/>
      <c r="G117" s="45"/>
      <c r="H117" s="45"/>
      <c r="I117" s="45"/>
      <c r="J117" s="45"/>
      <c r="K117" s="45"/>
      <c r="L117" s="45"/>
      <c r="M117" s="45"/>
      <c r="N117" s="45"/>
      <c r="O117" s="45"/>
      <c r="P117" s="45"/>
      <c r="Q117" s="45"/>
      <c r="R117" s="45"/>
    </row>
    <row r="118" spans="1:18" hidden="1" x14ac:dyDescent="0.25">
      <c r="A118" s="46"/>
      <c r="B118" s="45"/>
      <c r="C118" s="45"/>
      <c r="D118" s="45"/>
      <c r="E118" s="45"/>
      <c r="F118" s="45"/>
      <c r="G118" s="45"/>
      <c r="H118" s="45"/>
      <c r="I118" s="45"/>
      <c r="J118" s="45"/>
      <c r="K118" s="45"/>
      <c r="L118" s="45"/>
      <c r="M118" s="45"/>
      <c r="N118" s="45"/>
      <c r="O118" s="45"/>
      <c r="P118" s="45"/>
      <c r="Q118" s="45"/>
      <c r="R118" s="45"/>
    </row>
    <row r="119" spans="1:18" hidden="1" x14ac:dyDescent="0.25">
      <c r="A119" s="46"/>
      <c r="B119" s="45"/>
      <c r="C119" s="45"/>
      <c r="D119" s="45"/>
      <c r="E119" s="45"/>
      <c r="F119" s="45"/>
      <c r="G119" s="45"/>
      <c r="H119" s="45"/>
      <c r="I119" s="45"/>
      <c r="J119" s="45"/>
      <c r="K119" s="45"/>
      <c r="L119" s="45"/>
      <c r="M119" s="45"/>
      <c r="N119" s="45"/>
      <c r="O119" s="45"/>
      <c r="P119" s="45"/>
      <c r="Q119" s="45"/>
      <c r="R119" s="45"/>
    </row>
    <row r="120" spans="1:18" hidden="1" x14ac:dyDescent="0.25">
      <c r="A120" s="46"/>
      <c r="B120" s="45"/>
      <c r="C120" s="45"/>
      <c r="D120" s="45"/>
      <c r="E120" s="45"/>
      <c r="F120" s="45"/>
      <c r="G120" s="45"/>
      <c r="H120" s="45"/>
      <c r="I120" s="45"/>
      <c r="J120" s="45"/>
      <c r="K120" s="45"/>
      <c r="L120" s="45"/>
      <c r="M120" s="45"/>
      <c r="N120" s="45"/>
      <c r="O120" s="45"/>
      <c r="P120" s="45"/>
      <c r="Q120" s="45"/>
      <c r="R120" s="45"/>
    </row>
    <row r="121" spans="1:18" hidden="1" x14ac:dyDescent="0.25">
      <c r="A121" s="46"/>
      <c r="B121" s="45"/>
      <c r="C121" s="45"/>
      <c r="D121" s="45"/>
      <c r="E121" s="45"/>
      <c r="F121" s="45"/>
      <c r="G121" s="45"/>
      <c r="H121" s="45"/>
      <c r="I121" s="45"/>
      <c r="J121" s="45"/>
      <c r="K121" s="45"/>
      <c r="L121" s="45"/>
      <c r="M121" s="45"/>
      <c r="N121" s="45"/>
      <c r="O121" s="45"/>
      <c r="P121" s="45"/>
      <c r="Q121" s="45"/>
      <c r="R121" s="45"/>
    </row>
    <row r="122" spans="1:18" hidden="1" x14ac:dyDescent="0.25">
      <c r="A122" s="46"/>
      <c r="B122" s="45"/>
      <c r="C122" s="45"/>
      <c r="D122" s="45"/>
      <c r="E122" s="45"/>
      <c r="F122" s="45"/>
      <c r="G122" s="45"/>
      <c r="H122" s="45"/>
      <c r="I122" s="45"/>
      <c r="J122" s="45"/>
      <c r="K122" s="45"/>
      <c r="L122" s="45"/>
      <c r="M122" s="45"/>
      <c r="N122" s="45"/>
      <c r="O122" s="45"/>
      <c r="P122" s="45"/>
      <c r="Q122" s="45"/>
      <c r="R122" s="45"/>
    </row>
    <row r="123" spans="1:18" hidden="1" x14ac:dyDescent="0.25">
      <c r="A123" s="46"/>
      <c r="B123" s="45"/>
      <c r="C123" s="45"/>
      <c r="D123" s="45"/>
      <c r="E123" s="45"/>
      <c r="F123" s="45"/>
      <c r="G123" s="45"/>
      <c r="H123" s="45"/>
      <c r="I123" s="45"/>
      <c r="J123" s="45"/>
      <c r="K123" s="45"/>
      <c r="L123" s="45"/>
      <c r="M123" s="45"/>
      <c r="N123" s="45"/>
      <c r="O123" s="45"/>
      <c r="P123" s="45"/>
      <c r="Q123" s="45"/>
      <c r="R123" s="45"/>
    </row>
    <row r="124" spans="1:18" hidden="1" x14ac:dyDescent="0.25">
      <c r="A124" s="46"/>
      <c r="B124" s="45"/>
      <c r="C124" s="45"/>
      <c r="D124" s="45"/>
      <c r="E124" s="45"/>
      <c r="F124" s="45"/>
      <c r="G124" s="45"/>
      <c r="H124" s="45"/>
      <c r="I124" s="45"/>
      <c r="J124" s="45"/>
      <c r="K124" s="45"/>
      <c r="L124" s="45"/>
      <c r="M124" s="45"/>
      <c r="N124" s="45"/>
      <c r="O124" s="45"/>
      <c r="P124" s="45"/>
      <c r="Q124" s="45"/>
      <c r="R124" s="45"/>
    </row>
    <row r="125" spans="1:18" hidden="1" x14ac:dyDescent="0.25">
      <c r="A125" s="46"/>
      <c r="B125" s="45"/>
      <c r="C125" s="45"/>
      <c r="D125" s="45"/>
      <c r="E125" s="45"/>
      <c r="F125" s="45"/>
      <c r="G125" s="45"/>
      <c r="H125" s="45"/>
      <c r="I125" s="45"/>
      <c r="J125" s="45"/>
      <c r="K125" s="45"/>
      <c r="L125" s="45"/>
      <c r="M125" s="45"/>
      <c r="N125" s="45"/>
      <c r="O125" s="45"/>
      <c r="P125" s="45"/>
      <c r="Q125" s="45"/>
      <c r="R125" s="45"/>
    </row>
    <row r="126" spans="1:18" hidden="1" x14ac:dyDescent="0.25">
      <c r="A126" s="46"/>
      <c r="B126" s="45"/>
      <c r="C126" s="45"/>
      <c r="D126" s="45"/>
      <c r="E126" s="45"/>
      <c r="F126" s="45"/>
      <c r="G126" s="45"/>
      <c r="H126" s="45"/>
      <c r="I126" s="45"/>
      <c r="J126" s="45"/>
      <c r="K126" s="45"/>
      <c r="L126" s="45"/>
      <c r="M126" s="45"/>
      <c r="N126" s="45"/>
      <c r="O126" s="45"/>
      <c r="P126" s="45"/>
      <c r="Q126" s="45"/>
      <c r="R126" s="45"/>
    </row>
    <row r="127" spans="1:18" hidden="1" x14ac:dyDescent="0.25">
      <c r="A127" s="46"/>
      <c r="B127" s="45"/>
      <c r="C127" s="45"/>
      <c r="D127" s="45"/>
      <c r="E127" s="45"/>
      <c r="F127" s="45"/>
      <c r="G127" s="45"/>
      <c r="H127" s="45"/>
      <c r="I127" s="45"/>
      <c r="J127" s="45"/>
      <c r="K127" s="45"/>
      <c r="L127" s="45"/>
      <c r="M127" s="45"/>
      <c r="N127" s="45"/>
      <c r="O127" s="45"/>
      <c r="P127" s="45"/>
      <c r="Q127" s="45"/>
      <c r="R127" s="45"/>
    </row>
    <row r="128" spans="1:18" hidden="1" x14ac:dyDescent="0.25">
      <c r="A128" s="46"/>
      <c r="B128" s="45"/>
      <c r="C128" s="45"/>
      <c r="D128" s="45"/>
      <c r="E128" s="45"/>
      <c r="F128" s="45"/>
      <c r="G128" s="45"/>
      <c r="H128" s="45"/>
      <c r="I128" s="45"/>
      <c r="J128" s="45"/>
      <c r="K128" s="45"/>
      <c r="L128" s="45"/>
      <c r="M128" s="45"/>
      <c r="N128" s="45"/>
      <c r="O128" s="45"/>
      <c r="P128" s="45"/>
      <c r="Q128" s="45"/>
      <c r="R128" s="45"/>
    </row>
    <row r="129" spans="1:18" hidden="1" x14ac:dyDescent="0.25">
      <c r="A129" s="46"/>
      <c r="B129" s="45"/>
      <c r="C129" s="45"/>
      <c r="D129" s="45"/>
      <c r="E129" s="45"/>
      <c r="F129" s="45"/>
      <c r="G129" s="45"/>
      <c r="H129" s="45"/>
      <c r="I129" s="45"/>
      <c r="J129" s="45"/>
      <c r="K129" s="45"/>
      <c r="L129" s="45"/>
      <c r="M129" s="45"/>
      <c r="N129" s="45"/>
      <c r="O129" s="45"/>
      <c r="P129" s="45"/>
      <c r="Q129" s="45"/>
      <c r="R129" s="45"/>
    </row>
    <row r="130" spans="1:18" hidden="1" x14ac:dyDescent="0.25">
      <c r="A130" s="46"/>
      <c r="B130" s="45"/>
      <c r="C130" s="45"/>
      <c r="D130" s="45"/>
      <c r="E130" s="45"/>
      <c r="F130" s="45"/>
      <c r="G130" s="45"/>
      <c r="H130" s="45"/>
      <c r="I130" s="45"/>
      <c r="J130" s="45"/>
      <c r="K130" s="45"/>
      <c r="L130" s="45"/>
      <c r="M130" s="45"/>
      <c r="N130" s="45"/>
      <c r="O130" s="45"/>
      <c r="P130" s="45"/>
      <c r="Q130" s="45"/>
      <c r="R130" s="45"/>
    </row>
    <row r="131" spans="1:18" hidden="1" x14ac:dyDescent="0.25">
      <c r="A131" s="46"/>
      <c r="B131" s="45"/>
      <c r="C131" s="45"/>
      <c r="D131" s="45"/>
      <c r="E131" s="45"/>
      <c r="F131" s="45"/>
      <c r="G131" s="45"/>
      <c r="H131" s="45"/>
      <c r="I131" s="45"/>
      <c r="J131" s="45"/>
      <c r="K131" s="45"/>
      <c r="L131" s="45"/>
      <c r="M131" s="45"/>
      <c r="N131" s="45"/>
      <c r="O131" s="45"/>
      <c r="P131" s="45"/>
      <c r="Q131" s="45"/>
      <c r="R131" s="45"/>
    </row>
    <row r="132" spans="1:18" hidden="1" x14ac:dyDescent="0.25">
      <c r="A132" s="46"/>
      <c r="B132" s="45"/>
      <c r="C132" s="45"/>
      <c r="D132" s="45"/>
      <c r="E132" s="45"/>
      <c r="F132" s="45"/>
      <c r="G132" s="45"/>
      <c r="H132" s="45"/>
      <c r="I132" s="45"/>
      <c r="J132" s="45"/>
      <c r="K132" s="45"/>
      <c r="L132" s="45"/>
      <c r="M132" s="45"/>
      <c r="N132" s="45"/>
      <c r="O132" s="45"/>
      <c r="P132" s="45"/>
      <c r="Q132" s="45"/>
      <c r="R132" s="45"/>
    </row>
    <row r="133" spans="1:18" hidden="1" x14ac:dyDescent="0.25">
      <c r="A133" s="46"/>
      <c r="B133" s="45"/>
      <c r="C133" s="45"/>
      <c r="D133" s="45"/>
      <c r="E133" s="45"/>
      <c r="F133" s="45"/>
      <c r="G133" s="45"/>
      <c r="H133" s="45"/>
      <c r="I133" s="45"/>
      <c r="J133" s="45"/>
      <c r="K133" s="45"/>
      <c r="L133" s="45"/>
      <c r="M133" s="45"/>
      <c r="N133" s="45"/>
      <c r="O133" s="45"/>
      <c r="P133" s="45"/>
      <c r="Q133" s="45"/>
      <c r="R133" s="45"/>
    </row>
    <row r="134" spans="1:18" hidden="1" x14ac:dyDescent="0.25">
      <c r="A134" s="46"/>
      <c r="B134" s="45"/>
      <c r="C134" s="45"/>
      <c r="D134" s="45"/>
      <c r="E134" s="45"/>
      <c r="F134" s="45"/>
      <c r="G134" s="45"/>
      <c r="H134" s="45"/>
      <c r="I134" s="45"/>
      <c r="J134" s="45"/>
      <c r="K134" s="45"/>
      <c r="L134" s="45"/>
      <c r="M134" s="45"/>
      <c r="N134" s="45"/>
      <c r="O134" s="45"/>
      <c r="P134" s="45"/>
      <c r="Q134" s="45"/>
      <c r="R134" s="45"/>
    </row>
    <row r="135" spans="1:18" hidden="1" x14ac:dyDescent="0.25">
      <c r="A135" s="46"/>
      <c r="B135" s="45"/>
      <c r="C135" s="45"/>
      <c r="D135" s="45"/>
      <c r="E135" s="45"/>
      <c r="F135" s="45"/>
      <c r="G135" s="45"/>
      <c r="H135" s="45"/>
      <c r="I135" s="45"/>
      <c r="J135" s="45"/>
      <c r="K135" s="45"/>
      <c r="L135" s="45"/>
      <c r="M135" s="45"/>
      <c r="N135" s="45"/>
      <c r="O135" s="45"/>
      <c r="P135" s="45"/>
      <c r="Q135" s="45"/>
      <c r="R135" s="45"/>
    </row>
    <row r="136" spans="1:18" hidden="1" x14ac:dyDescent="0.25">
      <c r="A136" s="46"/>
      <c r="B136" s="45"/>
      <c r="C136" s="45"/>
      <c r="D136" s="45"/>
      <c r="E136" s="45"/>
      <c r="F136" s="45"/>
      <c r="G136" s="45"/>
      <c r="H136" s="45"/>
      <c r="I136" s="45"/>
      <c r="J136" s="45"/>
      <c r="K136" s="45"/>
      <c r="L136" s="45"/>
      <c r="M136" s="45"/>
      <c r="N136" s="45"/>
      <c r="O136" s="45"/>
      <c r="P136" s="45"/>
      <c r="Q136" s="45"/>
      <c r="R136" s="45"/>
    </row>
    <row r="137" spans="1:18" hidden="1" x14ac:dyDescent="0.25">
      <c r="A137" s="46"/>
      <c r="B137" s="45"/>
      <c r="C137" s="45"/>
      <c r="D137" s="45"/>
      <c r="E137" s="45"/>
      <c r="F137" s="45"/>
      <c r="G137" s="45"/>
      <c r="H137" s="45"/>
      <c r="I137" s="45"/>
      <c r="J137" s="45"/>
      <c r="K137" s="45"/>
      <c r="L137" s="45"/>
      <c r="M137" s="45"/>
      <c r="N137" s="45"/>
      <c r="O137" s="45"/>
      <c r="P137" s="45"/>
      <c r="Q137" s="45"/>
      <c r="R137" s="45"/>
    </row>
    <row r="138" spans="1:18" hidden="1" x14ac:dyDescent="0.25">
      <c r="A138" s="46"/>
      <c r="B138" s="45"/>
      <c r="C138" s="45"/>
      <c r="D138" s="45"/>
      <c r="E138" s="45"/>
      <c r="F138" s="45"/>
      <c r="G138" s="45"/>
      <c r="H138" s="45"/>
      <c r="I138" s="45"/>
      <c r="J138" s="45"/>
      <c r="K138" s="45"/>
      <c r="L138" s="45"/>
      <c r="M138" s="45"/>
      <c r="N138" s="45"/>
      <c r="O138" s="45"/>
      <c r="P138" s="45"/>
      <c r="Q138" s="45"/>
      <c r="R138" s="45"/>
    </row>
    <row r="139" spans="1:18" hidden="1" x14ac:dyDescent="0.25">
      <c r="A139" s="46"/>
      <c r="B139" s="45"/>
      <c r="C139" s="45"/>
      <c r="D139" s="45"/>
      <c r="E139" s="45"/>
      <c r="F139" s="45"/>
      <c r="G139" s="45"/>
      <c r="H139" s="45"/>
      <c r="I139" s="45"/>
      <c r="J139" s="45"/>
      <c r="K139" s="45"/>
      <c r="L139" s="45"/>
      <c r="M139" s="45"/>
      <c r="N139" s="45"/>
      <c r="O139" s="45"/>
      <c r="P139" s="45"/>
      <c r="Q139" s="45"/>
      <c r="R139" s="45"/>
    </row>
    <row r="140" spans="1:18" hidden="1" x14ac:dyDescent="0.25">
      <c r="A140" s="46"/>
      <c r="B140" s="45"/>
      <c r="C140" s="45"/>
      <c r="D140" s="45"/>
      <c r="E140" s="45"/>
      <c r="F140" s="45"/>
      <c r="G140" s="45"/>
      <c r="H140" s="45"/>
      <c r="I140" s="45"/>
      <c r="J140" s="45"/>
      <c r="K140" s="45"/>
      <c r="L140" s="45"/>
      <c r="M140" s="45"/>
      <c r="N140" s="45"/>
      <c r="O140" s="45"/>
      <c r="P140" s="45"/>
      <c r="Q140" s="45"/>
      <c r="R140" s="45"/>
    </row>
    <row r="141" spans="1:18" hidden="1" x14ac:dyDescent="0.25">
      <c r="A141" s="46"/>
      <c r="B141" s="45"/>
      <c r="C141" s="45"/>
      <c r="D141" s="45"/>
      <c r="E141" s="45"/>
      <c r="F141" s="45"/>
      <c r="G141" s="45"/>
      <c r="H141" s="45"/>
      <c r="I141" s="45"/>
      <c r="J141" s="45"/>
      <c r="K141" s="45"/>
      <c r="L141" s="45"/>
      <c r="M141" s="45"/>
      <c r="N141" s="45"/>
      <c r="O141" s="45"/>
      <c r="P141" s="45"/>
      <c r="Q141" s="45"/>
      <c r="R141" s="45"/>
    </row>
    <row r="142" spans="1:18" hidden="1" x14ac:dyDescent="0.25">
      <c r="A142" s="46"/>
      <c r="B142" s="45"/>
      <c r="C142" s="45"/>
      <c r="D142" s="45"/>
      <c r="E142" s="45"/>
      <c r="F142" s="45"/>
      <c r="G142" s="45"/>
      <c r="H142" s="45"/>
      <c r="I142" s="45"/>
      <c r="J142" s="45"/>
      <c r="K142" s="45"/>
      <c r="L142" s="45"/>
      <c r="M142" s="45"/>
      <c r="N142" s="45"/>
      <c r="O142" s="45"/>
      <c r="P142" s="45"/>
      <c r="Q142" s="45"/>
      <c r="R142" s="45"/>
    </row>
    <row r="143" spans="1:18" hidden="1" x14ac:dyDescent="0.25">
      <c r="A143" s="46"/>
      <c r="B143" s="45"/>
      <c r="C143" s="45"/>
      <c r="D143" s="45"/>
      <c r="E143" s="45"/>
      <c r="F143" s="45"/>
      <c r="G143" s="45"/>
      <c r="H143" s="45"/>
      <c r="I143" s="45"/>
      <c r="J143" s="45"/>
      <c r="K143" s="45"/>
      <c r="L143" s="45"/>
      <c r="M143" s="45"/>
      <c r="N143" s="45"/>
      <c r="O143" s="45"/>
      <c r="P143" s="45"/>
      <c r="Q143" s="45"/>
      <c r="R143" s="45"/>
    </row>
    <row r="144" spans="1:18" hidden="1" x14ac:dyDescent="0.25">
      <c r="A144" s="46"/>
      <c r="B144" s="45"/>
      <c r="C144" s="45"/>
      <c r="D144" s="45"/>
      <c r="E144" s="45"/>
      <c r="F144" s="45"/>
      <c r="G144" s="45"/>
      <c r="H144" s="45"/>
      <c r="I144" s="45"/>
      <c r="J144" s="45"/>
      <c r="K144" s="45"/>
      <c r="L144" s="45"/>
      <c r="M144" s="45"/>
      <c r="N144" s="45"/>
      <c r="O144" s="45"/>
      <c r="P144" s="45"/>
      <c r="Q144" s="45"/>
      <c r="R144" s="45"/>
    </row>
    <row r="145" spans="1:18" hidden="1" x14ac:dyDescent="0.25">
      <c r="A145" s="46"/>
      <c r="B145" s="45"/>
      <c r="C145" s="45"/>
      <c r="D145" s="45"/>
      <c r="E145" s="45"/>
      <c r="F145" s="45"/>
      <c r="G145" s="45"/>
      <c r="H145" s="45"/>
      <c r="I145" s="45"/>
      <c r="J145" s="45"/>
      <c r="K145" s="45"/>
      <c r="L145" s="45"/>
      <c r="M145" s="45"/>
      <c r="N145" s="45"/>
      <c r="O145" s="45"/>
      <c r="P145" s="45"/>
      <c r="Q145" s="45"/>
      <c r="R145" s="45"/>
    </row>
    <row r="146" spans="1:18" hidden="1" x14ac:dyDescent="0.25">
      <c r="A146" s="46"/>
      <c r="B146" s="45"/>
      <c r="C146" s="45"/>
      <c r="D146" s="45"/>
      <c r="E146" s="45"/>
      <c r="F146" s="45"/>
      <c r="G146" s="45"/>
      <c r="H146" s="45"/>
      <c r="I146" s="45"/>
      <c r="J146" s="45"/>
      <c r="K146" s="45"/>
      <c r="L146" s="45"/>
      <c r="M146" s="45"/>
      <c r="N146" s="45"/>
      <c r="O146" s="45"/>
      <c r="P146" s="45"/>
      <c r="Q146" s="45"/>
      <c r="R146" s="45"/>
    </row>
    <row r="147" spans="1:18" hidden="1" x14ac:dyDescent="0.25">
      <c r="A147" s="46"/>
      <c r="B147" s="45"/>
      <c r="C147" s="45"/>
      <c r="D147" s="45"/>
      <c r="E147" s="45"/>
      <c r="F147" s="45"/>
      <c r="G147" s="45"/>
      <c r="H147" s="45"/>
      <c r="I147" s="45"/>
      <c r="J147" s="45"/>
      <c r="K147" s="45"/>
      <c r="L147" s="45"/>
      <c r="M147" s="45"/>
      <c r="N147" s="45"/>
      <c r="O147" s="45"/>
      <c r="P147" s="45"/>
      <c r="Q147" s="45"/>
      <c r="R147" s="45"/>
    </row>
    <row r="148" spans="1:18" hidden="1" x14ac:dyDescent="0.25">
      <c r="A148" s="46"/>
      <c r="B148" s="45"/>
      <c r="C148" s="45"/>
      <c r="D148" s="45"/>
      <c r="E148" s="45"/>
      <c r="F148" s="45"/>
      <c r="G148" s="45"/>
      <c r="H148" s="45"/>
      <c r="I148" s="45"/>
      <c r="J148" s="45"/>
      <c r="K148" s="45"/>
      <c r="L148" s="45"/>
      <c r="M148" s="45"/>
      <c r="N148" s="45"/>
      <c r="O148" s="45"/>
      <c r="P148" s="45"/>
      <c r="Q148" s="45"/>
      <c r="R148" s="45"/>
    </row>
    <row r="149" spans="1:18" hidden="1" x14ac:dyDescent="0.25">
      <c r="A149" s="46"/>
      <c r="B149" s="45"/>
      <c r="C149" s="45"/>
      <c r="D149" s="45"/>
      <c r="E149" s="45"/>
      <c r="F149" s="45"/>
      <c r="G149" s="45"/>
      <c r="H149" s="45"/>
      <c r="I149" s="45"/>
      <c r="J149" s="45"/>
      <c r="K149" s="45"/>
      <c r="L149" s="45"/>
      <c r="M149" s="45"/>
      <c r="N149" s="45"/>
      <c r="O149" s="45"/>
      <c r="P149" s="45"/>
      <c r="Q149" s="45"/>
      <c r="R149" s="45"/>
    </row>
    <row r="150" spans="1:18" hidden="1" x14ac:dyDescent="0.25">
      <c r="A150" s="46"/>
      <c r="B150" s="45"/>
      <c r="C150" s="45"/>
      <c r="D150" s="45"/>
      <c r="E150" s="45"/>
      <c r="F150" s="45"/>
      <c r="G150" s="45"/>
      <c r="H150" s="45"/>
      <c r="I150" s="45"/>
      <c r="J150" s="45"/>
      <c r="K150" s="45"/>
      <c r="L150" s="45"/>
      <c r="M150" s="45"/>
      <c r="N150" s="45"/>
      <c r="O150" s="45"/>
      <c r="P150" s="45"/>
      <c r="Q150" s="45"/>
      <c r="R150" s="45"/>
    </row>
    <row r="151" spans="1:18" hidden="1" x14ac:dyDescent="0.25">
      <c r="A151" s="46"/>
      <c r="B151" s="45"/>
      <c r="C151" s="45"/>
      <c r="D151" s="45"/>
      <c r="E151" s="45"/>
      <c r="F151" s="45"/>
      <c r="G151" s="45"/>
      <c r="H151" s="45"/>
      <c r="I151" s="45"/>
      <c r="J151" s="45"/>
      <c r="K151" s="45"/>
      <c r="L151" s="45"/>
      <c r="M151" s="45"/>
      <c r="N151" s="45"/>
      <c r="O151" s="45"/>
      <c r="P151" s="45"/>
      <c r="Q151" s="45"/>
      <c r="R151" s="45"/>
    </row>
    <row r="152" spans="1:18" hidden="1" x14ac:dyDescent="0.25">
      <c r="A152" s="46"/>
      <c r="B152" s="45"/>
      <c r="C152" s="45"/>
      <c r="D152" s="45"/>
      <c r="E152" s="45"/>
      <c r="F152" s="45"/>
      <c r="G152" s="45"/>
      <c r="H152" s="45"/>
      <c r="I152" s="45"/>
      <c r="J152" s="45"/>
      <c r="K152" s="45"/>
      <c r="L152" s="45"/>
      <c r="M152" s="45"/>
      <c r="N152" s="45"/>
      <c r="O152" s="45"/>
      <c r="P152" s="45"/>
      <c r="Q152" s="45"/>
      <c r="R152" s="45"/>
    </row>
    <row r="153" spans="1:18" hidden="1" x14ac:dyDescent="0.25">
      <c r="A153" s="46"/>
      <c r="B153" s="45"/>
      <c r="C153" s="45"/>
      <c r="D153" s="45"/>
      <c r="E153" s="45"/>
      <c r="F153" s="45"/>
      <c r="G153" s="45"/>
      <c r="H153" s="45"/>
      <c r="I153" s="45"/>
      <c r="J153" s="45"/>
      <c r="K153" s="45"/>
      <c r="L153" s="45"/>
      <c r="M153" s="45"/>
      <c r="N153" s="45"/>
      <c r="O153" s="45"/>
      <c r="P153" s="45"/>
      <c r="Q153" s="45"/>
      <c r="R153" s="45"/>
    </row>
    <row r="154" spans="1:18" hidden="1" x14ac:dyDescent="0.25">
      <c r="A154" s="46"/>
      <c r="B154" s="45"/>
      <c r="C154" s="45"/>
      <c r="D154" s="45"/>
      <c r="E154" s="45"/>
      <c r="F154" s="45"/>
      <c r="G154" s="45"/>
      <c r="H154" s="45"/>
      <c r="I154" s="45"/>
      <c r="J154" s="45"/>
      <c r="K154" s="45"/>
      <c r="L154" s="45"/>
      <c r="M154" s="45"/>
      <c r="N154" s="45"/>
      <c r="O154" s="45"/>
      <c r="P154" s="45"/>
      <c r="Q154" s="45"/>
      <c r="R154" s="45"/>
    </row>
    <row r="155" spans="1:18" hidden="1" x14ac:dyDescent="0.25">
      <c r="A155" s="46"/>
      <c r="B155" s="45"/>
      <c r="C155" s="45"/>
      <c r="D155" s="45"/>
      <c r="E155" s="45"/>
      <c r="F155" s="45"/>
      <c r="G155" s="45"/>
      <c r="H155" s="45"/>
      <c r="I155" s="45"/>
      <c r="J155" s="45"/>
      <c r="K155" s="45"/>
      <c r="L155" s="45"/>
      <c r="M155" s="45"/>
      <c r="N155" s="45"/>
      <c r="O155" s="45"/>
      <c r="P155" s="45"/>
      <c r="Q155" s="45"/>
      <c r="R155" s="45"/>
    </row>
    <row r="156" spans="1:18" hidden="1" x14ac:dyDescent="0.25">
      <c r="A156" s="46"/>
      <c r="B156" s="45"/>
      <c r="C156" s="45"/>
      <c r="D156" s="45"/>
      <c r="E156" s="45"/>
      <c r="F156" s="45"/>
      <c r="G156" s="45"/>
      <c r="H156" s="45"/>
      <c r="I156" s="45"/>
      <c r="J156" s="45"/>
      <c r="K156" s="45"/>
      <c r="L156" s="45"/>
      <c r="M156" s="45"/>
      <c r="N156" s="45"/>
      <c r="O156" s="45"/>
      <c r="P156" s="45"/>
      <c r="Q156" s="45"/>
      <c r="R156" s="45"/>
    </row>
    <row r="157" spans="1:18" hidden="1" x14ac:dyDescent="0.25">
      <c r="A157" s="46"/>
      <c r="B157" s="45"/>
      <c r="C157" s="45"/>
      <c r="D157" s="45"/>
      <c r="E157" s="45"/>
      <c r="F157" s="45"/>
      <c r="G157" s="45"/>
      <c r="H157" s="45"/>
      <c r="I157" s="45"/>
      <c r="J157" s="45"/>
      <c r="K157" s="45"/>
      <c r="L157" s="45"/>
      <c r="M157" s="45"/>
      <c r="N157" s="45"/>
      <c r="O157" s="45"/>
      <c r="P157" s="45"/>
      <c r="Q157" s="45"/>
      <c r="R157" s="45"/>
    </row>
    <row r="158" spans="1:18" hidden="1" x14ac:dyDescent="0.25">
      <c r="A158" s="46"/>
      <c r="B158" s="45"/>
      <c r="C158" s="45"/>
      <c r="D158" s="45"/>
      <c r="E158" s="45"/>
      <c r="F158" s="45"/>
      <c r="G158" s="45"/>
      <c r="H158" s="45"/>
      <c r="I158" s="45"/>
      <c r="J158" s="45"/>
      <c r="K158" s="45"/>
      <c r="L158" s="45"/>
      <c r="M158" s="45"/>
      <c r="N158" s="45"/>
      <c r="O158" s="45"/>
      <c r="P158" s="45"/>
      <c r="Q158" s="45"/>
      <c r="R158" s="45"/>
    </row>
    <row r="159" spans="1:18" hidden="1" x14ac:dyDescent="0.25">
      <c r="A159" s="46"/>
      <c r="B159" s="45"/>
      <c r="C159" s="45"/>
      <c r="D159" s="45"/>
      <c r="E159" s="45"/>
      <c r="F159" s="45"/>
      <c r="G159" s="45"/>
      <c r="H159" s="45"/>
      <c r="I159" s="45"/>
      <c r="J159" s="45"/>
      <c r="K159" s="45"/>
      <c r="L159" s="45"/>
      <c r="M159" s="45"/>
      <c r="N159" s="45"/>
      <c r="O159" s="45"/>
      <c r="P159" s="45"/>
      <c r="Q159" s="45"/>
      <c r="R159" s="45"/>
    </row>
    <row r="160" spans="1:18" hidden="1" x14ac:dyDescent="0.25">
      <c r="A160" s="46"/>
      <c r="B160" s="45"/>
      <c r="C160" s="45"/>
      <c r="D160" s="45"/>
      <c r="E160" s="45"/>
      <c r="F160" s="45"/>
      <c r="G160" s="45"/>
      <c r="H160" s="45"/>
      <c r="I160" s="45"/>
      <c r="J160" s="45"/>
      <c r="K160" s="45"/>
      <c r="L160" s="45"/>
      <c r="M160" s="45"/>
      <c r="N160" s="45"/>
      <c r="O160" s="45"/>
      <c r="P160" s="45"/>
      <c r="Q160" s="45"/>
      <c r="R160" s="45"/>
    </row>
    <row r="161" spans="1:18" hidden="1" x14ac:dyDescent="0.25">
      <c r="A161" s="46"/>
      <c r="B161" s="45"/>
      <c r="C161" s="45"/>
      <c r="D161" s="45"/>
      <c r="E161" s="45"/>
      <c r="F161" s="45"/>
      <c r="G161" s="45"/>
      <c r="H161" s="45"/>
      <c r="I161" s="45"/>
      <c r="J161" s="45"/>
      <c r="K161" s="45"/>
      <c r="L161" s="45"/>
      <c r="M161" s="45"/>
      <c r="N161" s="45"/>
      <c r="O161" s="45"/>
      <c r="P161" s="45"/>
      <c r="Q161" s="45"/>
      <c r="R161" s="45"/>
    </row>
    <row r="162" spans="1:18" hidden="1" x14ac:dyDescent="0.25">
      <c r="A162" s="46"/>
      <c r="B162" s="45"/>
      <c r="C162" s="45"/>
      <c r="D162" s="45"/>
      <c r="E162" s="45"/>
      <c r="F162" s="45"/>
      <c r="G162" s="45"/>
      <c r="H162" s="45"/>
      <c r="I162" s="45"/>
      <c r="J162" s="45"/>
      <c r="K162" s="45"/>
      <c r="L162" s="45"/>
      <c r="M162" s="45"/>
      <c r="N162" s="45"/>
      <c r="O162" s="45"/>
      <c r="P162" s="45"/>
      <c r="Q162" s="45"/>
      <c r="R162" s="45"/>
    </row>
    <row r="163" spans="1:18" hidden="1" x14ac:dyDescent="0.25">
      <c r="A163" s="46"/>
      <c r="B163" s="45"/>
      <c r="C163" s="45"/>
      <c r="D163" s="45"/>
      <c r="E163" s="45"/>
      <c r="F163" s="45"/>
      <c r="G163" s="45"/>
      <c r="H163" s="45"/>
      <c r="I163" s="45"/>
      <c r="J163" s="45"/>
      <c r="K163" s="45"/>
      <c r="L163" s="45"/>
      <c r="M163" s="45"/>
      <c r="N163" s="45"/>
      <c r="O163" s="45"/>
      <c r="P163" s="45"/>
      <c r="Q163" s="45"/>
      <c r="R163" s="45"/>
    </row>
    <row r="164" spans="1:18" hidden="1" x14ac:dyDescent="0.25">
      <c r="A164" s="46"/>
      <c r="B164" s="45"/>
      <c r="C164" s="45"/>
      <c r="D164" s="45"/>
      <c r="E164" s="45"/>
      <c r="F164" s="45"/>
      <c r="G164" s="45"/>
      <c r="H164" s="45"/>
      <c r="I164" s="45"/>
      <c r="J164" s="45"/>
      <c r="K164" s="45"/>
      <c r="L164" s="45"/>
      <c r="M164" s="45"/>
      <c r="N164" s="45"/>
      <c r="O164" s="45"/>
      <c r="P164" s="45"/>
      <c r="Q164" s="45"/>
      <c r="R164" s="45"/>
    </row>
    <row r="165" spans="1:18" hidden="1" x14ac:dyDescent="0.25">
      <c r="A165" s="46"/>
      <c r="B165" s="45"/>
      <c r="C165" s="45"/>
      <c r="D165" s="45"/>
      <c r="E165" s="45"/>
      <c r="F165" s="45"/>
      <c r="G165" s="45"/>
      <c r="H165" s="45"/>
      <c r="I165" s="45"/>
      <c r="J165" s="45"/>
      <c r="K165" s="45"/>
      <c r="L165" s="45"/>
      <c r="M165" s="45"/>
      <c r="N165" s="45"/>
      <c r="O165" s="45"/>
      <c r="P165" s="45"/>
      <c r="Q165" s="45"/>
      <c r="R165" s="45"/>
    </row>
    <row r="166" spans="1:18" hidden="1" x14ac:dyDescent="0.25">
      <c r="A166" s="46"/>
      <c r="B166" s="45"/>
      <c r="C166" s="45"/>
      <c r="D166" s="45"/>
      <c r="E166" s="45"/>
      <c r="F166" s="45"/>
      <c r="G166" s="45"/>
      <c r="H166" s="45"/>
      <c r="I166" s="45"/>
      <c r="J166" s="45"/>
      <c r="K166" s="45"/>
      <c r="L166" s="45"/>
      <c r="M166" s="45"/>
      <c r="N166" s="45"/>
      <c r="O166" s="45"/>
      <c r="P166" s="45"/>
      <c r="Q166" s="45"/>
      <c r="R166" s="45"/>
    </row>
    <row r="167" spans="1:18" hidden="1" x14ac:dyDescent="0.25">
      <c r="A167" s="46"/>
      <c r="B167" s="45"/>
      <c r="C167" s="45"/>
      <c r="D167" s="45"/>
      <c r="E167" s="45"/>
      <c r="F167" s="45"/>
      <c r="G167" s="45"/>
      <c r="H167" s="45"/>
      <c r="I167" s="45"/>
      <c r="J167" s="45"/>
      <c r="K167" s="45"/>
      <c r="L167" s="45"/>
      <c r="M167" s="45"/>
      <c r="N167" s="45"/>
      <c r="O167" s="45"/>
      <c r="P167" s="45"/>
      <c r="Q167" s="45"/>
      <c r="R167" s="45"/>
    </row>
    <row r="168" spans="1:18" hidden="1" x14ac:dyDescent="0.25">
      <c r="A168" s="46"/>
      <c r="B168" s="45"/>
      <c r="C168" s="45"/>
      <c r="D168" s="45"/>
      <c r="E168" s="45"/>
      <c r="F168" s="45"/>
      <c r="G168" s="45"/>
      <c r="H168" s="45"/>
      <c r="I168" s="45"/>
      <c r="J168" s="45"/>
      <c r="K168" s="45"/>
      <c r="L168" s="45"/>
      <c r="M168" s="45"/>
      <c r="N168" s="45"/>
      <c r="O168" s="45"/>
      <c r="P168" s="45"/>
      <c r="Q168" s="45"/>
      <c r="R168" s="45"/>
    </row>
    <row r="169" spans="1:18" hidden="1" x14ac:dyDescent="0.25">
      <c r="A169" s="46"/>
      <c r="B169" s="45"/>
      <c r="C169" s="45"/>
      <c r="D169" s="45"/>
      <c r="E169" s="45"/>
      <c r="F169" s="45"/>
      <c r="G169" s="45"/>
      <c r="H169" s="45"/>
      <c r="I169" s="45"/>
      <c r="J169" s="45"/>
      <c r="K169" s="45"/>
      <c r="L169" s="45"/>
      <c r="M169" s="45"/>
      <c r="N169" s="45"/>
      <c r="O169" s="45"/>
      <c r="P169" s="45"/>
      <c r="Q169" s="45"/>
      <c r="R169" s="45"/>
    </row>
    <row r="170" spans="1:18" hidden="1" x14ac:dyDescent="0.25">
      <c r="A170" s="46"/>
      <c r="B170" s="45"/>
      <c r="C170" s="45"/>
      <c r="D170" s="45"/>
      <c r="E170" s="45"/>
      <c r="F170" s="45"/>
      <c r="G170" s="45"/>
      <c r="H170" s="45"/>
      <c r="I170" s="45"/>
      <c r="J170" s="45"/>
      <c r="K170" s="45"/>
      <c r="L170" s="45"/>
      <c r="M170" s="45"/>
      <c r="N170" s="45"/>
      <c r="O170" s="45"/>
      <c r="P170" s="45"/>
      <c r="Q170" s="45"/>
      <c r="R170" s="45"/>
    </row>
    <row r="171" spans="1:18" hidden="1" x14ac:dyDescent="0.25">
      <c r="A171" s="46"/>
      <c r="B171" s="45"/>
      <c r="C171" s="45"/>
      <c r="D171" s="45"/>
      <c r="E171" s="45"/>
      <c r="F171" s="45"/>
      <c r="G171" s="45"/>
      <c r="H171" s="45"/>
      <c r="I171" s="45"/>
      <c r="J171" s="45"/>
      <c r="K171" s="45"/>
      <c r="L171" s="45"/>
      <c r="M171" s="45"/>
      <c r="N171" s="45"/>
      <c r="O171" s="45"/>
      <c r="P171" s="45"/>
      <c r="Q171" s="45"/>
      <c r="R171" s="45"/>
    </row>
    <row r="172" spans="1:18" hidden="1" x14ac:dyDescent="0.25">
      <c r="A172" s="46"/>
      <c r="B172" s="45"/>
      <c r="C172" s="45"/>
      <c r="D172" s="45"/>
      <c r="E172" s="45"/>
      <c r="F172" s="45"/>
      <c r="G172" s="45"/>
      <c r="H172" s="45"/>
      <c r="I172" s="45"/>
      <c r="J172" s="45"/>
      <c r="K172" s="45"/>
      <c r="L172" s="45"/>
      <c r="M172" s="45"/>
      <c r="N172" s="45"/>
      <c r="O172" s="45"/>
      <c r="P172" s="45"/>
      <c r="Q172" s="45"/>
      <c r="R172" s="45"/>
    </row>
    <row r="173" spans="1:18" hidden="1" x14ac:dyDescent="0.25">
      <c r="A173" s="46"/>
      <c r="B173" s="45"/>
      <c r="C173" s="45"/>
      <c r="D173" s="45"/>
      <c r="E173" s="45"/>
      <c r="F173" s="45"/>
      <c r="G173" s="45"/>
      <c r="H173" s="45"/>
      <c r="I173" s="45"/>
      <c r="J173" s="45"/>
      <c r="K173" s="45"/>
      <c r="L173" s="45"/>
      <c r="M173" s="45"/>
      <c r="N173" s="45"/>
      <c r="O173" s="45"/>
      <c r="P173" s="45"/>
      <c r="Q173" s="45"/>
      <c r="R173" s="45"/>
    </row>
    <row r="174" spans="1:18" hidden="1" x14ac:dyDescent="0.25">
      <c r="A174" s="46"/>
      <c r="B174" s="45"/>
      <c r="C174" s="45"/>
      <c r="D174" s="45"/>
      <c r="E174" s="45"/>
      <c r="F174" s="45"/>
      <c r="G174" s="45"/>
      <c r="H174" s="45"/>
      <c r="I174" s="45"/>
      <c r="J174" s="45"/>
      <c r="K174" s="45"/>
      <c r="L174" s="45"/>
      <c r="M174" s="45"/>
      <c r="N174" s="45"/>
      <c r="O174" s="45"/>
      <c r="P174" s="45"/>
      <c r="Q174" s="45"/>
      <c r="R174" s="45"/>
    </row>
    <row r="175" spans="1:18" hidden="1" x14ac:dyDescent="0.25">
      <c r="A175" s="46"/>
      <c r="B175" s="45"/>
      <c r="C175" s="45"/>
      <c r="D175" s="45"/>
      <c r="E175" s="45"/>
      <c r="F175" s="45"/>
      <c r="G175" s="45"/>
      <c r="H175" s="45"/>
      <c r="I175" s="45"/>
      <c r="J175" s="45"/>
      <c r="K175" s="45"/>
      <c r="L175" s="45"/>
      <c r="M175" s="45"/>
      <c r="N175" s="45"/>
      <c r="O175" s="45"/>
      <c r="P175" s="45"/>
      <c r="Q175" s="45"/>
      <c r="R175" s="45"/>
    </row>
    <row r="176" spans="1:18" hidden="1" x14ac:dyDescent="0.25">
      <c r="A176" s="46"/>
      <c r="B176" s="45"/>
      <c r="C176" s="45"/>
      <c r="D176" s="45"/>
      <c r="E176" s="45"/>
      <c r="F176" s="45"/>
      <c r="G176" s="45"/>
      <c r="H176" s="45"/>
      <c r="I176" s="45"/>
      <c r="J176" s="45"/>
      <c r="K176" s="45"/>
      <c r="L176" s="45"/>
      <c r="M176" s="45"/>
      <c r="N176" s="45"/>
      <c r="O176" s="45"/>
      <c r="P176" s="45"/>
      <c r="Q176" s="45"/>
      <c r="R176" s="45"/>
    </row>
    <row r="177" spans="1:18" hidden="1" x14ac:dyDescent="0.25">
      <c r="A177" s="46"/>
      <c r="B177" s="45"/>
      <c r="C177" s="45"/>
      <c r="D177" s="45"/>
      <c r="E177" s="45"/>
      <c r="F177" s="45"/>
      <c r="G177" s="45"/>
      <c r="H177" s="45"/>
      <c r="I177" s="45"/>
      <c r="J177" s="45"/>
      <c r="K177" s="45"/>
      <c r="L177" s="45"/>
      <c r="M177" s="45"/>
      <c r="N177" s="45"/>
      <c r="O177" s="45"/>
      <c r="P177" s="45"/>
      <c r="Q177" s="45"/>
      <c r="R177" s="45"/>
    </row>
    <row r="178" spans="1:18" hidden="1" x14ac:dyDescent="0.25">
      <c r="A178" s="46"/>
      <c r="B178" s="45"/>
      <c r="C178" s="45"/>
      <c r="D178" s="45"/>
      <c r="E178" s="45"/>
      <c r="F178" s="45"/>
      <c r="G178" s="45"/>
      <c r="H178" s="45"/>
      <c r="I178" s="45"/>
      <c r="J178" s="45"/>
      <c r="K178" s="45"/>
      <c r="L178" s="45"/>
      <c r="M178" s="45"/>
      <c r="N178" s="45"/>
      <c r="O178" s="45"/>
      <c r="P178" s="45"/>
      <c r="Q178" s="45"/>
      <c r="R178" s="45"/>
    </row>
    <row r="179" spans="1:18" hidden="1" x14ac:dyDescent="0.25">
      <c r="A179" s="46"/>
      <c r="B179" s="45"/>
      <c r="C179" s="45"/>
      <c r="D179" s="45"/>
      <c r="E179" s="45"/>
      <c r="F179" s="45"/>
      <c r="G179" s="45"/>
      <c r="H179" s="45"/>
      <c r="I179" s="45"/>
      <c r="J179" s="45"/>
      <c r="K179" s="45"/>
      <c r="L179" s="45"/>
      <c r="M179" s="45"/>
      <c r="N179" s="45"/>
      <c r="O179" s="45"/>
      <c r="P179" s="45"/>
      <c r="Q179" s="45"/>
      <c r="R179" s="45"/>
    </row>
    <row r="180" spans="1:18" hidden="1" x14ac:dyDescent="0.25">
      <c r="A180" s="26"/>
      <c r="L180" s="27"/>
    </row>
    <row r="181" spans="1:18" hidden="1" x14ac:dyDescent="0.25">
      <c r="A181" s="26"/>
      <c r="L181" s="27"/>
    </row>
    <row r="182" spans="1:18" hidden="1" x14ac:dyDescent="0.25">
      <c r="A182" s="26"/>
      <c r="L182" s="27"/>
    </row>
    <row r="183" spans="1:18" hidden="1" x14ac:dyDescent="0.25">
      <c r="A183" s="26"/>
      <c r="L183" s="27"/>
    </row>
    <row r="184" spans="1:18" hidden="1" x14ac:dyDescent="0.25">
      <c r="A184" s="26"/>
      <c r="L184" s="27"/>
    </row>
    <row r="185" spans="1:18" hidden="1" x14ac:dyDescent="0.25">
      <c r="A185" s="26"/>
      <c r="L185" s="27"/>
    </row>
    <row r="186" spans="1:18" hidden="1" x14ac:dyDescent="0.25">
      <c r="A186" s="26"/>
      <c r="L186" s="27"/>
    </row>
    <row r="187" spans="1:18" hidden="1" x14ac:dyDescent="0.25">
      <c r="A187" s="26"/>
      <c r="L187" s="27"/>
    </row>
    <row r="188" spans="1:18" hidden="1" x14ac:dyDescent="0.25">
      <c r="A188" s="26"/>
      <c r="L188" s="27"/>
    </row>
    <row r="189" spans="1:18" hidden="1" x14ac:dyDescent="0.25">
      <c r="A189" s="26"/>
      <c r="L189" s="27"/>
    </row>
    <row r="190" spans="1:18" hidden="1" x14ac:dyDescent="0.25">
      <c r="A190" s="26"/>
      <c r="L190" s="27"/>
    </row>
    <row r="191" spans="1:18" hidden="1" x14ac:dyDescent="0.25">
      <c r="A191" s="26"/>
      <c r="L191" s="27"/>
    </row>
    <row r="192" spans="1:18" hidden="1" x14ac:dyDescent="0.25">
      <c r="A192" s="26"/>
      <c r="L192" s="27"/>
    </row>
    <row r="193" spans="1:12" hidden="1" x14ac:dyDescent="0.25">
      <c r="A193" s="26"/>
      <c r="L193" s="27"/>
    </row>
    <row r="194" spans="1:12" hidden="1" x14ac:dyDescent="0.25">
      <c r="A194" s="26"/>
      <c r="L194" s="27"/>
    </row>
    <row r="195" spans="1:12" hidden="1" x14ac:dyDescent="0.25">
      <c r="A195" s="26"/>
      <c r="L195" s="27"/>
    </row>
    <row r="196" spans="1:12" hidden="1" x14ac:dyDescent="0.25">
      <c r="A196" s="26"/>
      <c r="L196" s="27"/>
    </row>
    <row r="197" spans="1:12" hidden="1" x14ac:dyDescent="0.25">
      <c r="A197" s="26"/>
      <c r="L197" s="27"/>
    </row>
    <row r="198" spans="1:12" hidden="1" x14ac:dyDescent="0.25">
      <c r="A198" s="26"/>
      <c r="L198" s="27"/>
    </row>
    <row r="199" spans="1:12" hidden="1" x14ac:dyDescent="0.25">
      <c r="A199" s="26"/>
      <c r="L199" s="27"/>
    </row>
    <row r="200" spans="1:12" hidden="1" x14ac:dyDescent="0.25">
      <c r="A200" s="26"/>
      <c r="L200" s="27"/>
    </row>
    <row r="201" spans="1:12" hidden="1" x14ac:dyDescent="0.25">
      <c r="A201" s="26"/>
      <c r="L201" s="27"/>
    </row>
    <row r="202" spans="1:12" hidden="1" x14ac:dyDescent="0.25">
      <c r="A202" s="26"/>
      <c r="L202" s="27"/>
    </row>
    <row r="203" spans="1:12" hidden="1" x14ac:dyDescent="0.25">
      <c r="A203" s="26"/>
      <c r="L203" s="27"/>
    </row>
    <row r="204" spans="1:12" hidden="1" x14ac:dyDescent="0.25">
      <c r="A204" s="26"/>
      <c r="L204" s="27"/>
    </row>
    <row r="205" spans="1:12" hidden="1" x14ac:dyDescent="0.25">
      <c r="A205" s="26"/>
      <c r="L205" s="27"/>
    </row>
    <row r="206" spans="1:12" hidden="1" x14ac:dyDescent="0.25">
      <c r="A206" s="26"/>
      <c r="L206" s="27"/>
    </row>
    <row r="207" spans="1:12" hidden="1" x14ac:dyDescent="0.25">
      <c r="A207" s="26"/>
      <c r="L207" s="27"/>
    </row>
    <row r="208" spans="1:12" hidden="1" x14ac:dyDescent="0.25">
      <c r="A208" s="26"/>
      <c r="L208" s="27"/>
    </row>
    <row r="209" spans="1:12" hidden="1" x14ac:dyDescent="0.25">
      <c r="A209" s="26"/>
      <c r="L209" s="27"/>
    </row>
    <row r="210" spans="1:12" hidden="1" x14ac:dyDescent="0.25">
      <c r="A210" s="26"/>
      <c r="L210" s="27"/>
    </row>
    <row r="211" spans="1:12" hidden="1" x14ac:dyDescent="0.25">
      <c r="A211" s="26"/>
      <c r="L211" s="27"/>
    </row>
    <row r="212" spans="1:12" hidden="1" x14ac:dyDescent="0.25">
      <c r="A212" s="26"/>
      <c r="L212" s="27"/>
    </row>
    <row r="213" spans="1:12" hidden="1" x14ac:dyDescent="0.25">
      <c r="A213" s="26"/>
      <c r="L213" s="27"/>
    </row>
    <row r="214" spans="1:12" hidden="1" x14ac:dyDescent="0.25">
      <c r="A214" s="26"/>
      <c r="L214" s="27"/>
    </row>
    <row r="215" spans="1:12" hidden="1" x14ac:dyDescent="0.25">
      <c r="A215" s="26"/>
      <c r="L215" s="27"/>
    </row>
    <row r="216" spans="1:12" hidden="1" x14ac:dyDescent="0.25">
      <c r="A216" s="26"/>
      <c r="L216" s="27"/>
    </row>
    <row r="217" spans="1:12" hidden="1" x14ac:dyDescent="0.25">
      <c r="A217" s="26"/>
      <c r="L217" s="27"/>
    </row>
    <row r="218" spans="1:12" hidden="1" x14ac:dyDescent="0.25">
      <c r="A218" s="26"/>
      <c r="L218" s="27"/>
    </row>
    <row r="219" spans="1:12" hidden="1" x14ac:dyDescent="0.25">
      <c r="A219" s="26"/>
      <c r="L219" s="27"/>
    </row>
    <row r="220" spans="1:12" hidden="1" x14ac:dyDescent="0.25">
      <c r="A220" s="26"/>
      <c r="L220" s="27"/>
    </row>
    <row r="221" spans="1:12" hidden="1" x14ac:dyDescent="0.25">
      <c r="A221" s="26"/>
      <c r="L221" s="27"/>
    </row>
    <row r="222" spans="1:12" hidden="1" x14ac:dyDescent="0.25">
      <c r="A222" s="26"/>
      <c r="L222" s="27"/>
    </row>
    <row r="223" spans="1:12" hidden="1" x14ac:dyDescent="0.25">
      <c r="A223" s="26"/>
      <c r="L223" s="27"/>
    </row>
    <row r="224" spans="1:12" hidden="1" x14ac:dyDescent="0.25">
      <c r="A224" s="26"/>
      <c r="L224" s="27"/>
    </row>
    <row r="225" spans="1:12" hidden="1" x14ac:dyDescent="0.25">
      <c r="A225" s="26"/>
      <c r="L225" s="27"/>
    </row>
    <row r="226" spans="1:12" hidden="1" x14ac:dyDescent="0.25">
      <c r="A226" s="26"/>
      <c r="L226" s="27"/>
    </row>
    <row r="227" spans="1:12" hidden="1" x14ac:dyDescent="0.25">
      <c r="A227" s="26"/>
      <c r="L227" s="27"/>
    </row>
    <row r="228" spans="1:12" hidden="1" x14ac:dyDescent="0.25">
      <c r="A228" s="26"/>
      <c r="L228" s="27"/>
    </row>
    <row r="229" spans="1:12" hidden="1" x14ac:dyDescent="0.25">
      <c r="A229" s="26"/>
      <c r="L229" s="27"/>
    </row>
    <row r="230" spans="1:12" hidden="1" x14ac:dyDescent="0.25">
      <c r="A230" s="26"/>
      <c r="L230" s="27"/>
    </row>
    <row r="231" spans="1:12" hidden="1" x14ac:dyDescent="0.25">
      <c r="A231" s="26"/>
      <c r="L231" s="27"/>
    </row>
    <row r="232" spans="1:12" hidden="1" x14ac:dyDescent="0.25">
      <c r="A232" s="26"/>
      <c r="L232" s="27"/>
    </row>
    <row r="233" spans="1:12" hidden="1" x14ac:dyDescent="0.25">
      <c r="A233" s="26"/>
      <c r="L233" s="27"/>
    </row>
    <row r="234" spans="1:12" hidden="1" x14ac:dyDescent="0.25">
      <c r="A234" s="26"/>
      <c r="L234" s="27"/>
    </row>
    <row r="235" spans="1:12" hidden="1" x14ac:dyDescent="0.25">
      <c r="A235" s="26"/>
      <c r="L235" s="27"/>
    </row>
    <row r="236" spans="1:12" hidden="1" x14ac:dyDescent="0.25">
      <c r="A236" s="26"/>
      <c r="L236" s="27"/>
    </row>
    <row r="237" spans="1:12" hidden="1" x14ac:dyDescent="0.25">
      <c r="A237" s="26"/>
      <c r="L237" s="27"/>
    </row>
    <row r="238" spans="1:12" hidden="1" x14ac:dyDescent="0.25">
      <c r="A238" s="26"/>
      <c r="L238" s="27"/>
    </row>
    <row r="239" spans="1:12" hidden="1" x14ac:dyDescent="0.25">
      <c r="A239" s="26"/>
      <c r="L239" s="27"/>
    </row>
    <row r="240" spans="1:12" hidden="1" x14ac:dyDescent="0.25">
      <c r="A240" s="26"/>
      <c r="L240" s="27"/>
    </row>
    <row r="241" spans="1:12" hidden="1" x14ac:dyDescent="0.25">
      <c r="A241" s="26"/>
      <c r="L241" s="27"/>
    </row>
    <row r="242" spans="1:12" hidden="1" x14ac:dyDescent="0.25">
      <c r="A242" s="26"/>
      <c r="L242" s="27"/>
    </row>
    <row r="243" spans="1:12" hidden="1" x14ac:dyDescent="0.25">
      <c r="A243" s="26"/>
      <c r="L243" s="27"/>
    </row>
    <row r="244" spans="1:12" hidden="1" x14ac:dyDescent="0.25">
      <c r="A244" s="26"/>
      <c r="L244" s="27"/>
    </row>
    <row r="245" spans="1:12" hidden="1" x14ac:dyDescent="0.25">
      <c r="A245" s="26"/>
      <c r="L245" s="27"/>
    </row>
    <row r="246" spans="1:12" hidden="1" x14ac:dyDescent="0.25">
      <c r="A246" s="26"/>
      <c r="L246" s="27"/>
    </row>
    <row r="247" spans="1:12" hidden="1" x14ac:dyDescent="0.25">
      <c r="A247" s="26"/>
      <c r="L247" s="27"/>
    </row>
    <row r="248" spans="1:12" hidden="1" x14ac:dyDescent="0.25">
      <c r="A248" s="26"/>
      <c r="L248" s="27"/>
    </row>
    <row r="249" spans="1:12" hidden="1" x14ac:dyDescent="0.25">
      <c r="A249" s="26"/>
      <c r="L249" s="27"/>
    </row>
    <row r="250" spans="1:12" hidden="1" x14ac:dyDescent="0.25">
      <c r="A250" s="26"/>
      <c r="L250" s="27"/>
    </row>
    <row r="251" spans="1:12" hidden="1" x14ac:dyDescent="0.25">
      <c r="A251" s="26"/>
      <c r="L251" s="27"/>
    </row>
    <row r="252" spans="1:12" hidden="1" x14ac:dyDescent="0.25">
      <c r="A252" s="26"/>
      <c r="L252" s="27"/>
    </row>
    <row r="253" spans="1:12" hidden="1" x14ac:dyDescent="0.25">
      <c r="A253" s="26"/>
      <c r="L253" s="27"/>
    </row>
    <row r="254" spans="1:12" hidden="1" x14ac:dyDescent="0.25">
      <c r="A254" s="26"/>
      <c r="L254" s="27"/>
    </row>
    <row r="255" spans="1:12" hidden="1" x14ac:dyDescent="0.25">
      <c r="A255" s="26"/>
      <c r="L255" s="27"/>
    </row>
    <row r="256" spans="1:12" hidden="1" x14ac:dyDescent="0.25">
      <c r="A256" s="26"/>
      <c r="L256" s="27"/>
    </row>
    <row r="257" spans="1:12" hidden="1" x14ac:dyDescent="0.25">
      <c r="A257" s="26"/>
      <c r="L257" s="27"/>
    </row>
    <row r="258" spans="1:12" hidden="1" x14ac:dyDescent="0.25">
      <c r="A258" s="26"/>
      <c r="L258" s="27"/>
    </row>
    <row r="259" spans="1:12" hidden="1" x14ac:dyDescent="0.25">
      <c r="A259" s="26"/>
      <c r="L259" s="27"/>
    </row>
    <row r="260" spans="1:12" hidden="1" x14ac:dyDescent="0.25">
      <c r="A260" s="26"/>
      <c r="L260" s="27"/>
    </row>
    <row r="261" spans="1:12" hidden="1" x14ac:dyDescent="0.25">
      <c r="A261" s="26"/>
      <c r="L261" s="27"/>
    </row>
    <row r="262" spans="1:12" hidden="1" x14ac:dyDescent="0.25">
      <c r="A262" s="26"/>
      <c r="L262" s="27"/>
    </row>
    <row r="263" spans="1:12" hidden="1" x14ac:dyDescent="0.25">
      <c r="A263" s="26"/>
      <c r="L263" s="27"/>
    </row>
    <row r="264" spans="1:12" hidden="1" x14ac:dyDescent="0.25">
      <c r="A264" s="26"/>
      <c r="L264" s="27"/>
    </row>
  </sheetData>
  <sheetProtection password="DE7B" sheet="1" objects="1" scenarios="1"/>
  <customSheetViews>
    <customSheetView guid="{368C94F2-41A9-42B3-9955-8DFDB05BC2A2}" scale="90">
      <selection sqref="A1:L1"/>
      <pageMargins left="0.7" right="0.7" top="0.75" bottom="0.75" header="0.3" footer="0.3"/>
      <pageSetup orientation="portrait" r:id="rId1"/>
    </customSheetView>
  </customSheetViews>
  <mergeCells count="16">
    <mergeCell ref="A84:A85"/>
    <mergeCell ref="B84:L84"/>
    <mergeCell ref="A41:L41"/>
    <mergeCell ref="A42:A43"/>
    <mergeCell ref="B42:L42"/>
    <mergeCell ref="A62:L62"/>
    <mergeCell ref="A1:L1"/>
    <mergeCell ref="A2:L2"/>
    <mergeCell ref="A63:A64"/>
    <mergeCell ref="B63:L63"/>
    <mergeCell ref="A83:L83"/>
    <mergeCell ref="A3:L3"/>
    <mergeCell ref="A4:A5"/>
    <mergeCell ref="A20:L20"/>
    <mergeCell ref="A21:A22"/>
    <mergeCell ref="B21:L21"/>
  </mergeCells>
  <dataValidations count="6">
    <dataValidation type="decimal" operator="lessThanOrEqual" allowBlank="1" showInputMessage="1" showErrorMessage="1" error="Area treated by BMP cannot exceed the area for this land use" sqref="B23:K34 C44:C55 C65:C76 C86:C97" xr:uid="{00000000-0002-0000-0700-000000000000}">
      <formula1>$F6</formula1>
    </dataValidation>
    <dataValidation allowBlank="1" showInputMessage="1" sqref="B77:J77 B6:E15 H6:H15 B56:J56 B98:J98 L98:L99" xr:uid="{00000000-0002-0000-0700-000001000000}"/>
    <dataValidation operator="lessThanOrEqual" allowBlank="1" showInputMessage="1" error="Area treated by BMP cannot exceed the area for this land use" sqref="B35:K35 K56 K77 K98" xr:uid="{00000000-0002-0000-0700-000002000000}"/>
    <dataValidation type="decimal" operator="lessThanOrEqual" allowBlank="1" showInputMessage="1" showErrorMessage="1" error="Area treated by BMP cannot exceed the area for this land use" sqref="B44:B55 D44:K55" xr:uid="{00000000-0002-0000-0700-000003000000}">
      <formula1>$F6</formula1>
    </dataValidation>
    <dataValidation type="decimal" operator="lessThanOrEqual" allowBlank="1" showInputMessage="1" showErrorMessage="1" error="Area treated by BMP cannot exceed the area for this land use" sqref="B65:B76 D65:K76" xr:uid="{00000000-0002-0000-0700-000004000000}">
      <formula1>$F6</formula1>
    </dataValidation>
    <dataValidation type="decimal" operator="lessThanOrEqual" allowBlank="1" showInputMessage="1" showErrorMessage="1" error="Area treated by BMP cannot exceed the area for this land use" sqref="B86:B97 D86:K97" xr:uid="{00000000-0002-0000-0700-000005000000}">
      <formula1>$F6</formula1>
    </dataValidation>
  </dataValidations>
  <hyperlinks>
    <hyperlink ref="G4" r:id="rId2" xr:uid="{00000000-0004-0000-0700-000000000000}"/>
    <hyperlink ref="A1:L1" r:id="rId3" display="* This estimator can only be used for one TMDL at a time. For guidance on how to use the estimator for multiple TMDLs, please see the Minnesota Stormwater Manual.*" xr:uid="{00000000-0004-0000-0700-000001000000}"/>
    <hyperlink ref="A3:L3" r:id="rId4" location="Calculation_of_total_pollutant_loads" display="The total load " xr:uid="{00000000-0004-0000-0700-000002000000}"/>
    <hyperlink ref="A20:L20" r:id="rId5" location="Pollutant_load_reductions" display="PHOSPHORUS LOAD REDUCTIONS" xr:uid="{00000000-0004-0000-0700-000003000000}"/>
    <hyperlink ref="A41:L41" r:id="rId6" location="Pollutant_load_reductions" display="TSS LOAD REDUCTIONS" xr:uid="{00000000-0004-0000-0700-000004000000}"/>
    <hyperlink ref="A62:L62" r:id="rId7" location="Pollutant_load_reductions" display="E. coli LOAD REDUCTIONS" xr:uid="{00000000-0004-0000-0700-000005000000}"/>
    <hyperlink ref="A83:L83" r:id="rId8" location="Pollutant_load_reductions" display="FECAL COLIFORM LOAD REDUCTIONS" xr:uid="{00000000-0004-0000-0700-000006000000}"/>
  </hyperlinks>
  <pageMargins left="0.7" right="0.7" top="0.75" bottom="0.75" header="0.3" footer="0.3"/>
  <pageSetup orientation="portrait" r:id="rId9"/>
  <extLst>
    <ext xmlns:x14="http://schemas.microsoft.com/office/spreadsheetml/2009/9/main" uri="{CCE6A557-97BC-4b89-ADB6-D9C93CAAB3DF}">
      <x14:dataValidations xmlns:xm="http://schemas.microsoft.com/office/excel/2006/main" count="1">
        <x14:dataValidation type="list" allowBlank="1" showInputMessage="1" xr:uid="{00000000-0002-0000-0700-000006000000}">
          <x14:formula1>
            <xm:f>'Input values for MPCA estimator'!#REF!</xm:f>
          </x14:formula1>
          <xm:sqref>L77:L78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FFFF00"/>
  </sheetPr>
  <dimension ref="A1:T36"/>
  <sheetViews>
    <sheetView zoomScale="90" zoomScaleNormal="90" workbookViewId="0">
      <selection activeCell="H34" sqref="H34"/>
    </sheetView>
  </sheetViews>
  <sheetFormatPr defaultColWidth="0" defaultRowHeight="15" zeroHeight="1" x14ac:dyDescent="0.25"/>
  <cols>
    <col min="1" max="1" width="28.5703125" style="34" customWidth="1"/>
    <col min="2" max="4" width="12.7109375" style="34" customWidth="1"/>
    <col min="5" max="5" width="13.85546875" style="34" customWidth="1"/>
    <col min="6" max="6" width="17.5703125" style="34" customWidth="1"/>
    <col min="7" max="11" width="12.7109375" style="34" customWidth="1"/>
    <col min="12" max="16" width="12.7109375" style="34" hidden="1" customWidth="1"/>
    <col min="17" max="16384" width="9.140625" style="34" hidden="1"/>
  </cols>
  <sheetData>
    <row r="1" spans="1:20" s="64" customFormat="1" ht="120" customHeight="1" x14ac:dyDescent="0.25">
      <c r="A1" s="457" t="s">
        <v>240</v>
      </c>
      <c r="B1" s="60" t="s">
        <v>943</v>
      </c>
      <c r="C1" s="60" t="s">
        <v>944</v>
      </c>
      <c r="D1" s="60" t="s">
        <v>950</v>
      </c>
      <c r="E1" s="60" t="s">
        <v>951</v>
      </c>
      <c r="F1" s="463" t="s">
        <v>1278</v>
      </c>
      <c r="G1" s="464"/>
      <c r="H1" s="464"/>
      <c r="I1" s="35"/>
      <c r="J1" s="63"/>
      <c r="K1" s="63"/>
      <c r="L1" s="63"/>
      <c r="M1" s="63"/>
      <c r="N1" s="63"/>
      <c r="O1" s="63"/>
      <c r="P1" s="63"/>
      <c r="Q1" s="63"/>
      <c r="R1" s="63"/>
      <c r="S1" s="63"/>
      <c r="T1" s="63"/>
    </row>
    <row r="2" spans="1:20" ht="30" x14ac:dyDescent="0.25">
      <c r="A2" s="458"/>
      <c r="B2" s="4" t="s">
        <v>955</v>
      </c>
      <c r="C2" s="4" t="s">
        <v>955</v>
      </c>
      <c r="D2" s="4" t="s">
        <v>955</v>
      </c>
      <c r="E2" s="4" t="s">
        <v>955</v>
      </c>
      <c r="F2" s="35"/>
      <c r="G2" s="35"/>
      <c r="H2" s="36"/>
      <c r="I2" s="36"/>
      <c r="J2" s="36"/>
      <c r="K2" s="36"/>
      <c r="L2" s="36"/>
      <c r="M2" s="36"/>
      <c r="N2" s="36"/>
      <c r="O2" s="36"/>
      <c r="P2" s="36"/>
      <c r="Q2" s="36"/>
      <c r="R2" s="36"/>
    </row>
    <row r="3" spans="1:20" ht="18" customHeight="1" x14ac:dyDescent="0.25">
      <c r="A3" s="62" t="s">
        <v>895</v>
      </c>
      <c r="B3" s="122">
        <v>0.44</v>
      </c>
      <c r="C3" s="122">
        <v>0.85</v>
      </c>
      <c r="D3" s="122">
        <v>0.75</v>
      </c>
      <c r="E3" s="122">
        <v>0.75</v>
      </c>
      <c r="F3" s="35"/>
      <c r="G3" s="35"/>
      <c r="H3" s="35"/>
      <c r="I3" s="36"/>
      <c r="J3" s="36"/>
      <c r="K3" s="36"/>
      <c r="L3" s="36"/>
      <c r="M3" s="36"/>
      <c r="N3" s="36"/>
      <c r="O3" s="36"/>
      <c r="P3" s="36"/>
      <c r="Q3" s="36"/>
    </row>
    <row r="4" spans="1:20" ht="30" x14ac:dyDescent="0.25">
      <c r="A4" s="65" t="s">
        <v>1110</v>
      </c>
      <c r="B4" s="122">
        <v>0</v>
      </c>
      <c r="C4" s="122">
        <v>0</v>
      </c>
      <c r="D4" s="122">
        <v>0</v>
      </c>
      <c r="E4" s="122">
        <v>0</v>
      </c>
      <c r="F4" s="35"/>
      <c r="G4" s="35"/>
      <c r="H4" s="35"/>
      <c r="I4" s="36"/>
      <c r="J4" s="36"/>
      <c r="K4" s="36"/>
      <c r="L4" s="36"/>
      <c r="M4" s="36"/>
      <c r="N4" s="36"/>
      <c r="O4" s="36"/>
      <c r="P4" s="36"/>
      <c r="Q4" s="36"/>
    </row>
    <row r="5" spans="1:20" ht="18" customHeight="1" x14ac:dyDescent="0.25">
      <c r="A5" s="52" t="s">
        <v>894</v>
      </c>
      <c r="B5" s="122">
        <v>0</v>
      </c>
      <c r="C5" s="122">
        <v>0.68</v>
      </c>
      <c r="D5" s="122">
        <v>0.25</v>
      </c>
      <c r="E5" s="122">
        <v>0.25</v>
      </c>
      <c r="F5" s="35"/>
      <c r="G5" s="35"/>
      <c r="H5" s="35"/>
      <c r="I5" s="36"/>
      <c r="J5" s="36"/>
      <c r="K5" s="36"/>
      <c r="L5" s="36"/>
      <c r="M5" s="36"/>
      <c r="N5" s="36"/>
      <c r="O5" s="36"/>
      <c r="P5" s="36"/>
      <c r="Q5" s="36"/>
    </row>
    <row r="6" spans="1:20" ht="18" customHeight="1" x14ac:dyDescent="0.25">
      <c r="A6" s="62" t="s">
        <v>897</v>
      </c>
      <c r="B6" s="122">
        <v>0</v>
      </c>
      <c r="C6" s="122">
        <v>0.96</v>
      </c>
      <c r="D6" s="122">
        <v>0.9</v>
      </c>
      <c r="E6" s="122">
        <v>0.9</v>
      </c>
      <c r="F6" s="35"/>
      <c r="G6" s="35"/>
      <c r="H6" s="35"/>
      <c r="I6" s="36"/>
      <c r="J6" s="36"/>
      <c r="K6" s="36"/>
      <c r="L6" s="36"/>
      <c r="M6" s="36"/>
      <c r="N6" s="36"/>
      <c r="O6" s="36"/>
      <c r="P6" s="36"/>
      <c r="Q6" s="36"/>
    </row>
    <row r="7" spans="1:20" ht="18" customHeight="1" x14ac:dyDescent="0.25">
      <c r="A7" s="62" t="s">
        <v>6</v>
      </c>
      <c r="B7" s="122">
        <v>0.45</v>
      </c>
      <c r="C7" s="122">
        <v>0.74</v>
      </c>
      <c r="D7" s="122">
        <v>0.7</v>
      </c>
      <c r="E7" s="122">
        <v>0.7</v>
      </c>
      <c r="F7" s="35"/>
      <c r="G7" s="35"/>
      <c r="H7" s="35"/>
      <c r="I7" s="36"/>
      <c r="J7" s="36"/>
      <c r="K7" s="36"/>
      <c r="L7" s="36"/>
      <c r="M7" s="36"/>
      <c r="N7" s="36"/>
      <c r="O7" s="36"/>
      <c r="P7" s="36"/>
      <c r="Q7" s="36"/>
    </row>
    <row r="8" spans="1:20" ht="18" customHeight="1" x14ac:dyDescent="0.25">
      <c r="A8" s="62" t="s">
        <v>823</v>
      </c>
      <c r="B8" s="122">
        <v>0.47</v>
      </c>
      <c r="C8" s="122">
        <v>0.85</v>
      </c>
      <c r="D8" s="122">
        <v>0.75</v>
      </c>
      <c r="E8" s="122">
        <v>0.75</v>
      </c>
      <c r="F8" s="35"/>
      <c r="G8" s="35"/>
      <c r="H8" s="35"/>
      <c r="I8" s="36"/>
      <c r="J8" s="36"/>
      <c r="K8" s="36"/>
      <c r="L8" s="36"/>
      <c r="M8" s="36"/>
      <c r="N8" s="36"/>
      <c r="O8" s="36"/>
      <c r="P8" s="36"/>
      <c r="Q8" s="36"/>
    </row>
    <row r="9" spans="1:20" ht="18" customHeight="1" x14ac:dyDescent="0.25">
      <c r="A9" s="62" t="s">
        <v>824</v>
      </c>
      <c r="B9" s="122">
        <v>0.4</v>
      </c>
      <c r="C9" s="122">
        <v>0.68</v>
      </c>
      <c r="D9" s="122">
        <v>0</v>
      </c>
      <c r="E9" s="122">
        <v>0</v>
      </c>
      <c r="F9" s="35"/>
      <c r="G9" s="35"/>
      <c r="H9" s="35"/>
      <c r="I9" s="36"/>
      <c r="J9" s="36"/>
      <c r="K9" s="36"/>
      <c r="L9" s="36"/>
      <c r="M9" s="36"/>
      <c r="N9" s="36"/>
      <c r="O9" s="36"/>
      <c r="P9" s="36"/>
      <c r="Q9" s="36"/>
    </row>
    <row r="10" spans="1:20" ht="18" customHeight="1" x14ac:dyDescent="0.25">
      <c r="A10" s="68" t="s">
        <v>891</v>
      </c>
      <c r="B10" s="122">
        <v>0.5</v>
      </c>
      <c r="C10" s="122">
        <v>0.73</v>
      </c>
      <c r="D10" s="122">
        <v>0.7</v>
      </c>
      <c r="E10" s="122">
        <v>0.7</v>
      </c>
      <c r="F10" s="35"/>
      <c r="G10" s="35"/>
      <c r="H10" s="35"/>
      <c r="I10" s="36"/>
      <c r="J10" s="36"/>
      <c r="K10" s="36"/>
      <c r="L10" s="36"/>
      <c r="M10" s="36"/>
      <c r="N10" s="36"/>
      <c r="O10" s="36"/>
      <c r="P10" s="36"/>
      <c r="Q10" s="36"/>
    </row>
    <row r="11" spans="1:20" ht="18" customHeight="1" x14ac:dyDescent="0.25">
      <c r="A11" s="68" t="s">
        <v>892</v>
      </c>
      <c r="B11" s="123">
        <v>0.38</v>
      </c>
      <c r="C11" s="122">
        <v>0.84</v>
      </c>
      <c r="D11" s="122">
        <v>0.7</v>
      </c>
      <c r="E11" s="122">
        <v>0.7</v>
      </c>
      <c r="F11" s="35"/>
      <c r="G11" s="35"/>
      <c r="H11" s="35"/>
      <c r="I11" s="36"/>
      <c r="J11" s="36"/>
      <c r="K11" s="157"/>
      <c r="L11" s="36"/>
      <c r="M11" s="36"/>
      <c r="N11" s="36"/>
      <c r="O11" s="36"/>
      <c r="P11" s="36"/>
      <c r="Q11" s="36"/>
    </row>
    <row r="12" spans="1:20" s="59" customFormat="1" ht="18" customHeight="1" x14ac:dyDescent="0.25">
      <c r="A12" s="457" t="s">
        <v>922</v>
      </c>
      <c r="B12" s="459" t="s">
        <v>1116</v>
      </c>
      <c r="C12" s="460"/>
      <c r="D12" s="459" t="s">
        <v>1114</v>
      </c>
      <c r="E12" s="460"/>
      <c r="F12" s="461" t="s">
        <v>1120</v>
      </c>
      <c r="G12" s="36"/>
      <c r="H12" s="36"/>
      <c r="I12" s="36"/>
      <c r="J12" s="37"/>
      <c r="K12" s="158"/>
      <c r="L12" s="37"/>
    </row>
    <row r="13" spans="1:20" ht="18" customHeight="1" x14ac:dyDescent="0.25">
      <c r="A13" s="457"/>
      <c r="B13" s="58" t="s">
        <v>1113</v>
      </c>
      <c r="C13" s="58" t="s">
        <v>22</v>
      </c>
      <c r="D13" s="58" t="s">
        <v>1118</v>
      </c>
      <c r="E13" s="69" t="s">
        <v>1115</v>
      </c>
      <c r="F13" s="462"/>
      <c r="G13" s="36"/>
      <c r="H13" s="36"/>
      <c r="I13" s="36"/>
      <c r="J13" s="36"/>
      <c r="K13" s="159"/>
    </row>
    <row r="14" spans="1:20" ht="18" customHeight="1" x14ac:dyDescent="0.25">
      <c r="A14" s="61" t="s">
        <v>923</v>
      </c>
      <c r="B14" s="124">
        <v>0.25</v>
      </c>
      <c r="C14" s="124">
        <v>201</v>
      </c>
      <c r="D14" s="125">
        <f>0.531*E14^1.06</f>
        <v>3958.2186950456339</v>
      </c>
      <c r="E14" s="124">
        <v>4500</v>
      </c>
      <c r="F14" s="124">
        <v>0.8</v>
      </c>
      <c r="G14" s="36"/>
      <c r="H14" s="36"/>
      <c r="I14" s="36"/>
      <c r="J14" s="36"/>
      <c r="K14" s="159"/>
    </row>
    <row r="15" spans="1:20" ht="18" customHeight="1" x14ac:dyDescent="0.25">
      <c r="A15" s="61" t="s">
        <v>924</v>
      </c>
      <c r="B15" s="124">
        <v>0.33</v>
      </c>
      <c r="C15" s="124">
        <v>177</v>
      </c>
      <c r="D15" s="125">
        <f t="shared" ref="D15:D23" si="0">0.531*E15^1.06</f>
        <v>2122.8090491202779</v>
      </c>
      <c r="E15" s="124">
        <v>2500</v>
      </c>
      <c r="F15" s="124">
        <v>0.8</v>
      </c>
      <c r="G15" s="36"/>
      <c r="H15" s="36"/>
      <c r="I15" s="36"/>
      <c r="J15" s="36"/>
      <c r="K15" s="159"/>
    </row>
    <row r="16" spans="1:20" ht="18" customHeight="1" x14ac:dyDescent="0.25">
      <c r="A16" s="61" t="s">
        <v>918</v>
      </c>
      <c r="B16" s="124">
        <v>0.21</v>
      </c>
      <c r="C16" s="124">
        <v>91</v>
      </c>
      <c r="D16" s="125">
        <f t="shared" si="0"/>
        <v>2666.4774578263382</v>
      </c>
      <c r="E16" s="124">
        <v>3100</v>
      </c>
      <c r="F16" s="124">
        <v>0.75</v>
      </c>
      <c r="G16" s="36"/>
      <c r="H16" s="36"/>
      <c r="I16" s="36"/>
      <c r="J16" s="36"/>
      <c r="K16" s="159"/>
    </row>
    <row r="17" spans="1:20" ht="18" customHeight="1" x14ac:dyDescent="0.25">
      <c r="A17" s="61" t="s">
        <v>926</v>
      </c>
      <c r="B17" s="124">
        <v>0.28999999999999998</v>
      </c>
      <c r="C17" s="124">
        <v>189</v>
      </c>
      <c r="D17" s="125">
        <f t="shared" si="0"/>
        <v>4501.950004138137</v>
      </c>
      <c r="E17" s="124">
        <v>5081</v>
      </c>
      <c r="F17" s="124">
        <v>0.5</v>
      </c>
      <c r="G17" s="36"/>
      <c r="H17" s="36"/>
      <c r="I17" s="36"/>
      <c r="J17" s="36"/>
      <c r="K17" s="159"/>
    </row>
    <row r="18" spans="1:20" ht="18" customHeight="1" x14ac:dyDescent="0.25">
      <c r="A18" s="61" t="s">
        <v>1107</v>
      </c>
      <c r="B18" s="124">
        <v>0.28999999999999998</v>
      </c>
      <c r="C18" s="124">
        <v>189</v>
      </c>
      <c r="D18" s="125">
        <f t="shared" si="0"/>
        <v>4501.950004138137</v>
      </c>
      <c r="E18" s="124">
        <v>5081</v>
      </c>
      <c r="F18" s="124">
        <v>0.5</v>
      </c>
      <c r="G18" s="36"/>
      <c r="H18" s="36"/>
      <c r="I18" s="36"/>
      <c r="J18" s="36"/>
      <c r="K18" s="159"/>
    </row>
    <row r="19" spans="1:20" ht="18" customHeight="1" x14ac:dyDescent="0.25">
      <c r="A19" s="61" t="s">
        <v>925</v>
      </c>
      <c r="B19" s="124">
        <v>0.125</v>
      </c>
      <c r="C19" s="124">
        <v>176</v>
      </c>
      <c r="D19" s="125">
        <f t="shared" si="0"/>
        <v>2666.4774578263382</v>
      </c>
      <c r="E19" s="124">
        <v>3100</v>
      </c>
      <c r="F19" s="124">
        <v>0.2</v>
      </c>
      <c r="G19" s="36"/>
      <c r="H19" s="36"/>
      <c r="I19" s="36"/>
      <c r="J19" s="36"/>
      <c r="K19" s="159"/>
    </row>
    <row r="20" spans="1:20" ht="18" customHeight="1" x14ac:dyDescent="0.25">
      <c r="A20" s="61" t="s">
        <v>938</v>
      </c>
      <c r="B20" s="124">
        <v>0.4</v>
      </c>
      <c r="C20" s="124">
        <v>132</v>
      </c>
      <c r="D20" s="125">
        <f t="shared" si="0"/>
        <v>7042.9454676892337</v>
      </c>
      <c r="E20" s="124">
        <v>7750</v>
      </c>
      <c r="F20" s="124">
        <v>0.44</v>
      </c>
      <c r="G20" s="36"/>
      <c r="H20" s="36"/>
      <c r="I20" s="36"/>
      <c r="J20" s="36"/>
      <c r="K20" s="159"/>
    </row>
    <row r="21" spans="1:20" ht="18" customHeight="1" x14ac:dyDescent="0.25">
      <c r="A21" s="61" t="s">
        <v>939</v>
      </c>
      <c r="B21" s="124">
        <v>0.4</v>
      </c>
      <c r="C21" s="124">
        <v>132</v>
      </c>
      <c r="D21" s="125">
        <f t="shared" si="0"/>
        <v>7042.9454676892337</v>
      </c>
      <c r="E21" s="124">
        <v>7750</v>
      </c>
      <c r="F21" s="124">
        <v>0.34</v>
      </c>
      <c r="G21" s="36"/>
      <c r="H21" s="36"/>
      <c r="I21" s="36"/>
      <c r="J21" s="36"/>
      <c r="K21" s="159"/>
    </row>
    <row r="22" spans="1:20" ht="18" customHeight="1" x14ac:dyDescent="0.25">
      <c r="A22" s="61" t="s">
        <v>940</v>
      </c>
      <c r="B22" s="124">
        <v>0.4</v>
      </c>
      <c r="C22" s="124">
        <v>132</v>
      </c>
      <c r="D22" s="125">
        <f t="shared" si="0"/>
        <v>7042.9454676892337</v>
      </c>
      <c r="E22" s="124">
        <v>7750</v>
      </c>
      <c r="F22" s="124">
        <v>0.4</v>
      </c>
      <c r="G22" s="36"/>
      <c r="H22" s="36"/>
      <c r="I22" s="36"/>
      <c r="J22" s="36"/>
      <c r="K22" s="159"/>
    </row>
    <row r="23" spans="1:20" ht="18" customHeight="1" x14ac:dyDescent="0.25">
      <c r="A23" s="120" t="s">
        <v>927</v>
      </c>
      <c r="B23" s="126">
        <v>0.43</v>
      </c>
      <c r="C23" s="126">
        <v>114</v>
      </c>
      <c r="D23" s="127">
        <f t="shared" si="0"/>
        <v>1410.4911895715993</v>
      </c>
      <c r="E23" s="126">
        <v>1700</v>
      </c>
      <c r="F23" s="126">
        <v>0.8</v>
      </c>
      <c r="G23" s="36"/>
      <c r="H23" s="36"/>
      <c r="I23" s="36"/>
      <c r="J23" s="36"/>
      <c r="K23" s="159"/>
    </row>
    <row r="24" spans="1:20" ht="60" customHeight="1" x14ac:dyDescent="0.25">
      <c r="A24" s="457" t="s">
        <v>1276</v>
      </c>
      <c r="B24" s="457"/>
      <c r="C24" s="457"/>
      <c r="D24" s="457"/>
      <c r="E24" s="457"/>
      <c r="F24" s="457"/>
      <c r="G24" s="457"/>
      <c r="H24" s="457"/>
      <c r="I24" s="457"/>
      <c r="J24" s="457"/>
      <c r="K24" s="457"/>
      <c r="L24" s="36"/>
      <c r="M24" s="36"/>
      <c r="N24" s="36"/>
      <c r="O24" s="36"/>
      <c r="P24" s="36"/>
      <c r="Q24" s="36"/>
      <c r="R24" s="36"/>
      <c r="S24" s="36"/>
      <c r="T24" s="36"/>
    </row>
    <row r="25" spans="1:20" ht="90" x14ac:dyDescent="0.25">
      <c r="A25" s="82"/>
      <c r="B25" s="106" t="s">
        <v>895</v>
      </c>
      <c r="C25" s="121" t="s">
        <v>1110</v>
      </c>
      <c r="D25" s="81" t="s">
        <v>894</v>
      </c>
      <c r="E25" s="106" t="s">
        <v>897</v>
      </c>
      <c r="F25" s="106" t="s">
        <v>6</v>
      </c>
      <c r="G25" s="106" t="s">
        <v>823</v>
      </c>
      <c r="H25" s="106" t="s">
        <v>824</v>
      </c>
      <c r="I25" s="106" t="s">
        <v>891</v>
      </c>
      <c r="J25" s="106" t="s">
        <v>892</v>
      </c>
      <c r="K25" s="83" t="s">
        <v>241</v>
      </c>
      <c r="L25" s="36"/>
      <c r="M25" s="36"/>
      <c r="N25" s="36"/>
      <c r="O25" s="36"/>
      <c r="P25" s="36"/>
      <c r="Q25" s="36"/>
      <c r="R25" s="36"/>
      <c r="S25" s="36"/>
      <c r="T25" s="36"/>
    </row>
    <row r="26" spans="1:20" ht="30" x14ac:dyDescent="0.25">
      <c r="A26" s="48" t="s">
        <v>1006</v>
      </c>
      <c r="B26" s="25">
        <v>0.9</v>
      </c>
      <c r="C26" s="25">
        <v>0.9</v>
      </c>
      <c r="D26" s="25">
        <v>0.9</v>
      </c>
      <c r="E26" s="25">
        <v>0.9</v>
      </c>
      <c r="F26" s="25">
        <v>0.9</v>
      </c>
      <c r="G26" s="25">
        <v>0.9</v>
      </c>
      <c r="H26" s="25">
        <v>0.9</v>
      </c>
      <c r="I26" s="25">
        <v>1</v>
      </c>
      <c r="J26" s="25">
        <v>1</v>
      </c>
      <c r="K26" s="25">
        <v>0.9</v>
      </c>
      <c r="L26" s="36"/>
      <c r="M26" s="36"/>
      <c r="N26" s="36"/>
      <c r="O26" s="36"/>
      <c r="P26" s="36"/>
      <c r="Q26" s="36"/>
      <c r="R26" s="36"/>
      <c r="S26" s="36"/>
      <c r="T26" s="36"/>
    </row>
    <row r="27" spans="1:20" ht="30" x14ac:dyDescent="0.25">
      <c r="A27" s="48" t="s">
        <v>1109</v>
      </c>
      <c r="B27" s="25">
        <v>0</v>
      </c>
      <c r="C27" s="25">
        <v>0.9</v>
      </c>
      <c r="D27" s="25">
        <v>0</v>
      </c>
      <c r="E27" s="25">
        <v>0</v>
      </c>
      <c r="F27" s="25">
        <v>0.9</v>
      </c>
      <c r="G27" s="25">
        <v>0</v>
      </c>
      <c r="H27" s="25">
        <v>0</v>
      </c>
      <c r="I27" s="25">
        <v>0</v>
      </c>
      <c r="J27" s="25">
        <v>0</v>
      </c>
      <c r="K27" s="25">
        <v>0</v>
      </c>
      <c r="L27" s="36"/>
      <c r="M27" s="36"/>
      <c r="N27" s="36"/>
      <c r="O27" s="36"/>
      <c r="P27" s="36"/>
      <c r="Q27" s="36"/>
      <c r="R27" s="36"/>
      <c r="S27" s="36"/>
      <c r="T27" s="36"/>
    </row>
    <row r="28" spans="1:20" x14ac:dyDescent="0.25">
      <c r="A28" s="66" t="s">
        <v>1111</v>
      </c>
      <c r="B28" s="36"/>
      <c r="C28" s="36"/>
      <c r="D28" s="36"/>
      <c r="E28" s="36"/>
      <c r="F28" s="157"/>
      <c r="G28" s="159"/>
      <c r="H28" s="159"/>
      <c r="I28" s="159"/>
      <c r="J28" s="159"/>
      <c r="K28" s="159"/>
    </row>
    <row r="29" spans="1:20" x14ac:dyDescent="0.25">
      <c r="A29" s="67" t="s">
        <v>896</v>
      </c>
      <c r="B29" s="36"/>
      <c r="C29" s="36"/>
      <c r="D29" s="36"/>
      <c r="E29" s="36"/>
      <c r="F29" s="157"/>
      <c r="G29" s="159"/>
      <c r="H29" s="159"/>
      <c r="I29" s="159"/>
      <c r="J29" s="159"/>
      <c r="K29" s="159"/>
    </row>
    <row r="30" spans="1:20" x14ac:dyDescent="0.25">
      <c r="A30" s="67" t="s">
        <v>1112</v>
      </c>
      <c r="B30" s="36"/>
      <c r="C30" s="36"/>
      <c r="D30" s="36"/>
      <c r="E30" s="36"/>
      <c r="F30" s="157"/>
      <c r="G30" s="159"/>
      <c r="H30" s="159"/>
      <c r="I30" s="159"/>
      <c r="J30" s="159"/>
      <c r="K30" s="159"/>
    </row>
    <row r="31" spans="1:20" x14ac:dyDescent="0.25">
      <c r="A31" s="67" t="s">
        <v>1014</v>
      </c>
      <c r="B31" s="36"/>
      <c r="C31" s="36"/>
      <c r="D31" s="36"/>
      <c r="E31" s="36"/>
      <c r="F31" s="157"/>
      <c r="G31" s="159"/>
      <c r="H31" s="159"/>
      <c r="I31" s="159"/>
      <c r="J31" s="159"/>
      <c r="K31" s="159"/>
    </row>
    <row r="32" spans="1:20" x14ac:dyDescent="0.25">
      <c r="A32" s="66"/>
      <c r="B32" s="36"/>
      <c r="C32" s="36"/>
      <c r="D32" s="36"/>
      <c r="E32" s="36"/>
      <c r="F32" s="157"/>
      <c r="G32" s="159"/>
      <c r="H32" s="159"/>
      <c r="I32" s="159"/>
      <c r="J32" s="159"/>
      <c r="K32" s="159"/>
    </row>
    <row r="33" spans="1:11" x14ac:dyDescent="0.25">
      <c r="A33" s="66" t="s">
        <v>1117</v>
      </c>
      <c r="B33" s="36"/>
      <c r="C33" s="36"/>
      <c r="D33" s="36"/>
      <c r="E33" s="36"/>
      <c r="F33" s="157"/>
      <c r="G33" s="159"/>
      <c r="H33" s="159"/>
      <c r="I33" s="159"/>
      <c r="J33" s="159"/>
      <c r="K33" s="159"/>
    </row>
    <row r="34" spans="1:11" x14ac:dyDescent="0.25">
      <c r="A34" s="67" t="s">
        <v>1119</v>
      </c>
      <c r="B34" s="36"/>
      <c r="C34" s="36"/>
      <c r="D34" s="36"/>
      <c r="E34" s="36"/>
      <c r="F34" s="157"/>
      <c r="G34" s="159"/>
      <c r="H34" s="159"/>
      <c r="I34" s="159"/>
      <c r="J34" s="159"/>
      <c r="K34" s="159"/>
    </row>
    <row r="35" spans="1:11" x14ac:dyDescent="0.25">
      <c r="A35" s="66" t="s">
        <v>1121</v>
      </c>
      <c r="B35" s="36"/>
      <c r="C35" s="36"/>
      <c r="D35" s="36"/>
      <c r="E35" s="36"/>
      <c r="F35" s="157"/>
      <c r="G35" s="159"/>
      <c r="H35" s="159"/>
      <c r="I35" s="159"/>
      <c r="J35" s="159"/>
      <c r="K35" s="159"/>
    </row>
    <row r="36" spans="1:11" hidden="1" x14ac:dyDescent="0.25">
      <c r="A36" s="36"/>
      <c r="B36" s="36"/>
      <c r="C36" s="36"/>
      <c r="D36" s="36"/>
      <c r="E36" s="36"/>
      <c r="F36" s="36"/>
    </row>
  </sheetData>
  <sheetProtection password="DE7B" sheet="1" objects="1" scenarios="1"/>
  <sortState xmlns:xlrd2="http://schemas.microsoft.com/office/spreadsheetml/2017/richdata2" ref="A19:M29">
    <sortCondition ref="A17"/>
  </sortState>
  <customSheetViews>
    <customSheetView guid="{368C94F2-41A9-42B3-9955-8DFDB05BC2A2}" scale="90">
      <selection sqref="A1:A2"/>
      <pageMargins left="0.7" right="0.7" top="0.75" bottom="0.75" header="0.3" footer="0.3"/>
      <pageSetup orientation="portrait" r:id="rId1"/>
    </customSheetView>
  </customSheetViews>
  <mergeCells count="7">
    <mergeCell ref="A24:K24"/>
    <mergeCell ref="A12:A13"/>
    <mergeCell ref="A1:A2"/>
    <mergeCell ref="B12:C12"/>
    <mergeCell ref="D12:E12"/>
    <mergeCell ref="F12:F13"/>
    <mergeCell ref="F1:H1"/>
  </mergeCells>
  <hyperlinks>
    <hyperlink ref="A3" r:id="rId2" xr:uid="{00000000-0004-0000-0800-000000000000}"/>
    <hyperlink ref="A7" r:id="rId3" xr:uid="{00000000-0004-0000-0800-000001000000}"/>
    <hyperlink ref="A6" r:id="rId4" xr:uid="{00000000-0004-0000-0800-000002000000}"/>
    <hyperlink ref="A30" r:id="rId5" xr:uid="{00000000-0004-0000-0800-000003000000}"/>
    <hyperlink ref="A31" r:id="rId6" xr:uid="{00000000-0004-0000-0800-000004000000}"/>
    <hyperlink ref="A29" r:id="rId7" xr:uid="{00000000-0004-0000-0800-000005000000}"/>
    <hyperlink ref="A8" r:id="rId8" xr:uid="{00000000-0004-0000-0800-000006000000}"/>
    <hyperlink ref="A9" r:id="rId9" xr:uid="{00000000-0004-0000-0800-000007000000}"/>
    <hyperlink ref="A10" r:id="rId10" xr:uid="{00000000-0004-0000-0800-000008000000}"/>
    <hyperlink ref="A11" r:id="rId11" xr:uid="{00000000-0004-0000-0800-000009000000}"/>
    <hyperlink ref="E13" r:id="rId12" xr:uid="{00000000-0004-0000-0800-00000A000000}"/>
    <hyperlink ref="A34" r:id="rId13" xr:uid="{00000000-0004-0000-0800-00000B000000}"/>
    <hyperlink ref="B25" r:id="rId14" xr:uid="{00000000-0004-0000-0800-00000C000000}"/>
    <hyperlink ref="F25" r:id="rId15" xr:uid="{00000000-0004-0000-0800-00000D000000}"/>
    <hyperlink ref="E25" r:id="rId16" xr:uid="{00000000-0004-0000-0800-00000E000000}"/>
    <hyperlink ref="G25" r:id="rId17" xr:uid="{00000000-0004-0000-0800-00000F000000}"/>
    <hyperlink ref="H25" r:id="rId18" xr:uid="{00000000-0004-0000-0800-000010000000}"/>
    <hyperlink ref="I25" r:id="rId19" xr:uid="{00000000-0004-0000-0800-000011000000}"/>
    <hyperlink ref="J25" r:id="rId20" xr:uid="{00000000-0004-0000-0800-000012000000}"/>
    <hyperlink ref="F1:H1" r:id="rId21" display="*You may change the values on this tab in order to change the ones used in the estimator. Default input values will be lost if you change them, but default values are listed in the guidance document in the wiki*" xr:uid="{00000000-0004-0000-0800-000013000000}"/>
  </hyperlinks>
  <pageMargins left="0.7" right="0.7" top="0.75" bottom="0.75" header="0.3" footer="0.3"/>
  <pageSetup orientation="portrait"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27</vt:i4>
      </vt:variant>
    </vt:vector>
  </HeadingPairs>
  <TitlesOfParts>
    <vt:vector size="44" baseType="lpstr">
      <vt:lpstr>Information</vt:lpstr>
      <vt:lpstr>Bacteria Chloride Temp</vt:lpstr>
      <vt:lpstr>Applicable WLAs determination</vt:lpstr>
      <vt:lpstr>Compliance Schedule</vt:lpstr>
      <vt:lpstr>Compliance Schedule BMPs</vt:lpstr>
      <vt:lpstr>Reductions for WLA met</vt:lpstr>
      <vt:lpstr>BMPs for WLAs met</vt:lpstr>
      <vt:lpstr>MPCA estimator</vt:lpstr>
      <vt:lpstr>Input values for MPCA estimator</vt:lpstr>
      <vt:lpstr>TMDL Master List</vt:lpstr>
      <vt:lpstr>Source TMDL Master List _HIDE</vt:lpstr>
      <vt:lpstr>DT</vt:lpstr>
      <vt:lpstr>Dropdown lists</vt:lpstr>
      <vt:lpstr>List of TMDLs</vt:lpstr>
      <vt:lpstr>BMPs</vt:lpstr>
      <vt:lpstr>Reductions</vt:lpstr>
      <vt:lpstr>Cat 3</vt:lpstr>
      <vt:lpstr>_</vt:lpstr>
      <vt:lpstr>BMP_improvement_enhancement_retrofitting</vt:lpstr>
      <vt:lpstr>BMP_ownership</vt:lpstr>
      <vt:lpstr>Chemical_treatment_of_stormwater</vt:lpstr>
      <vt:lpstr>Constructed_basin</vt:lpstr>
      <vt:lpstr>Coordinate</vt:lpstr>
      <vt:lpstr>Coordinate_system</vt:lpstr>
      <vt:lpstr>Date_when_BMP_was_implemented__yyyy</vt:lpstr>
      <vt:lpstr>Eliminate_illicit_discharge_connection</vt:lpstr>
      <vt:lpstr>Enhanced_road_salt_management</vt:lpstr>
      <vt:lpstr>Establish_ordinance</vt:lpstr>
      <vt:lpstr>Filter</vt:lpstr>
      <vt:lpstr>Impervious_disconnection</vt:lpstr>
      <vt:lpstr>Improved_lawn_turf_vegetation_soil_practices</vt:lpstr>
      <vt:lpstr>Infiltrator</vt:lpstr>
      <vt:lpstr>Manufactured_device</vt:lpstr>
      <vt:lpstr>'Source TMDL Master List _HIDE'!mydata</vt:lpstr>
      <vt:lpstr>Phosphorus_removal__fraction</vt:lpstr>
      <vt:lpstr>'BMPs for WLAs met'!Print_Area</vt:lpstr>
      <vt:lpstr>Information!Print_Area</vt:lpstr>
      <vt:lpstr>'Reductions for WLA met'!Print_Area</vt:lpstr>
      <vt:lpstr>'Compliance Schedule BMPs'!Print_Titles</vt:lpstr>
      <vt:lpstr>Stormwater_reuse</vt:lpstr>
      <vt:lpstr>Supplemental_employee_education_training</vt:lpstr>
      <vt:lpstr>Supplemental_public_education_outreach</vt:lpstr>
      <vt:lpstr>Supplemental_street_sweeping</vt:lpstr>
      <vt:lpstr>Swale_or_strip</vt:lpstr>
    </vt:vector>
  </TitlesOfParts>
  <Company>PCA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MS4 Permit TMDL Application</dc:title>
  <dc:subject>This spreadsheet contains worksheets for TMDL Wasteload Allocations</dc:subject>
  <dc:creator>Minnesota Pollution Control Agency - Anna Bosch (Gail Skowronek)</dc:creator>
  <cp:keywords>Minnesota Pollution Control Agency,wq-strm4-62,MPCA,Water Quality,Stormwater,MS4</cp:keywords>
  <dc:description>Not protected - this form used to create over 200 customized worksheets. MACROS are needed for functionality.</dc:description>
  <cp:lastModifiedBy>Jack Forslund</cp:lastModifiedBy>
  <cp:lastPrinted>2021-09-09T14:21:45Z</cp:lastPrinted>
  <dcterms:created xsi:type="dcterms:W3CDTF">2011-02-04T15:52:31Z</dcterms:created>
  <dcterms:modified xsi:type="dcterms:W3CDTF">2021-09-09T14:22:57Z</dcterms:modified>
  <cp:category>Water Quality,Stormwater,MS4 Stormwater</cp:category>
</cp:coreProperties>
</file>